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nu1\Downloads\"/>
    </mc:Choice>
  </mc:AlternateContent>
  <xr:revisionPtr revIDLastSave="0" documentId="13_ncr:1_{E636C7DF-5B7A-43D0-9CC5-7B301C03F2D5}" xr6:coauthVersionLast="47" xr6:coauthVersionMax="47" xr10:uidLastSave="{00000000-0000-0000-0000-000000000000}"/>
  <bookViews>
    <workbookView xWindow="-108" yWindow="-108" windowWidth="23256" windowHeight="12456" firstSheet="1" activeTab="4" xr2:uid="{C65D11C6-1823-45EA-94B9-DF57BE08F4E9}"/>
  </bookViews>
  <sheets>
    <sheet name="Attendance Dump" sheetId="1" r:id="rId1"/>
    <sheet name="Productivity Dump" sheetId="3" r:id="rId2"/>
    <sheet name="Active Hour's Dump" sheetId="6" r:id="rId3"/>
    <sheet name="UK Holiday" sheetId="7" r:id="rId4"/>
    <sheet name="DUP Summary" sheetId="4" r:id="rId5"/>
    <sheet name="Note" sheetId="8" state="hidden" r:id="rId6"/>
    <sheet name="TM Summary" sheetId="5" r:id="rId7"/>
  </sheets>
  <externalReferences>
    <externalReference r:id="rId8"/>
  </externalReferences>
  <definedNames>
    <definedName name="_xlnm._FilterDatabase" localSheetId="2" hidden="1">'Active Hour''s Dump'!$A$2:$AJ$300</definedName>
    <definedName name="_xlnm._FilterDatabase" localSheetId="0" hidden="1">'Attendance Dump'!$A$1:$AI$300</definedName>
    <definedName name="_xlnm._FilterDatabase" localSheetId="4" hidden="1">'DUP Summary'!$A$3:$DJ$301</definedName>
    <definedName name="_xlnm._FilterDatabase" localSheetId="1" hidden="1">'Productivity Dump'!$A$1:$AI$301</definedName>
    <definedName name="UKHoliday">'UK Holiday'!$A$1:$A$3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4" i="4" l="1"/>
  <c r="AI301" i="6" l="1"/>
  <c r="F301" i="4"/>
  <c r="G301" i="4" s="1"/>
  <c r="H301" i="4"/>
  <c r="F300" i="4" l="1"/>
  <c r="G300" i="4" s="1"/>
  <c r="F299" i="4" l="1"/>
  <c r="G299" i="4" s="1"/>
  <c r="F295" i="4"/>
  <c r="G295" i="4" s="1"/>
  <c r="F296" i="4"/>
  <c r="G296" i="4" s="1"/>
  <c r="F297" i="4"/>
  <c r="G297" i="4" s="1"/>
  <c r="F298" i="4"/>
  <c r="G298" i="4" s="1"/>
  <c r="F294" i="4"/>
  <c r="G294" i="4" s="1"/>
  <c r="E1" i="3" a="1"/>
  <c r="E1" i="3" s="1"/>
  <c r="F293" i="4" l="1"/>
  <c r="G293" i="4" s="1"/>
  <c r="F292" i="4" l="1"/>
  <c r="G292" i="4" s="1"/>
  <c r="E2" i="6" l="1"/>
  <c r="F2" i="6" l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F2" i="6" s="1"/>
  <c r="AG2" i="6" s="1"/>
  <c r="AH2" i="6" s="1"/>
  <c r="F291" i="4"/>
  <c r="G291" i="4" s="1"/>
  <c r="F290" i="4"/>
  <c r="G290" i="4" s="1"/>
  <c r="A289" i="4" a="1"/>
  <c r="A289" i="4" s="1"/>
  <c r="A288" i="4" a="1"/>
  <c r="A288" i="4" s="1"/>
  <c r="F289" i="4"/>
  <c r="G289" i="4" s="1"/>
  <c r="F288" i="4"/>
  <c r="G288" i="4" s="1"/>
  <c r="F287" i="4"/>
  <c r="F286" i="4"/>
  <c r="B289" i="4" l="1"/>
  <c r="B288" i="4"/>
  <c r="AB1" i="6" l="1"/>
  <c r="E1" i="6" l="1"/>
  <c r="F1" i="6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C1" i="6"/>
  <c r="AD1" i="6"/>
  <c r="AE1" i="6"/>
  <c r="AF1" i="6"/>
  <c r="AG1" i="6"/>
  <c r="AH1" i="6"/>
  <c r="D1" i="6"/>
  <c r="AI3" i="6" l="1"/>
  <c r="AI294" i="6"/>
  <c r="AI295" i="6"/>
  <c r="AI296" i="6"/>
  <c r="AI298" i="6"/>
  <c r="AI299" i="6"/>
  <c r="AI300" i="6"/>
  <c r="AI297" i="6"/>
  <c r="AI293" i="6"/>
  <c r="AI292" i="6"/>
  <c r="AI289" i="6"/>
  <c r="AI290" i="6"/>
  <c r="AI291" i="6"/>
  <c r="AI288" i="6"/>
  <c r="AI10" i="6"/>
  <c r="AI278" i="6"/>
  <c r="AI237" i="6"/>
  <c r="AI194" i="6"/>
  <c r="AI146" i="6"/>
  <c r="AI88" i="6"/>
  <c r="AI34" i="6"/>
  <c r="AI4" i="6"/>
  <c r="AI287" i="6"/>
  <c r="AI269" i="6"/>
  <c r="AI258" i="6"/>
  <c r="AI249" i="6"/>
  <c r="AI222" i="6"/>
  <c r="AI193" i="6"/>
  <c r="AI177" i="6"/>
  <c r="AI161" i="6"/>
  <c r="AI145" i="6"/>
  <c r="AI130" i="6"/>
  <c r="AI116" i="6"/>
  <c r="AI100" i="6"/>
  <c r="AI87" i="6"/>
  <c r="AI71" i="6"/>
  <c r="AI56" i="6"/>
  <c r="AI26" i="6"/>
  <c r="AI260" i="6"/>
  <c r="AI223" i="6"/>
  <c r="AI178" i="6"/>
  <c r="AI131" i="6"/>
  <c r="AI101" i="6"/>
  <c r="AI57" i="6"/>
  <c r="AI283" i="6"/>
  <c r="AI275" i="6"/>
  <c r="AI265" i="6"/>
  <c r="AI255" i="6"/>
  <c r="AI244" i="6"/>
  <c r="AI230" i="6"/>
  <c r="AI216" i="6"/>
  <c r="AI201" i="6"/>
  <c r="AI186" i="6"/>
  <c r="AI170" i="6"/>
  <c r="AI154" i="6"/>
  <c r="AI138" i="6"/>
  <c r="AI123" i="6"/>
  <c r="AI109" i="6"/>
  <c r="AI94" i="6"/>
  <c r="AI80" i="6"/>
  <c r="AI65" i="6"/>
  <c r="AI49" i="6"/>
  <c r="AI18" i="6"/>
  <c r="AI250" i="6"/>
  <c r="AI208" i="6"/>
  <c r="AI162" i="6"/>
  <c r="AI117" i="6"/>
  <c r="AI72" i="6"/>
  <c r="AI282" i="6"/>
  <c r="AI273" i="6"/>
  <c r="AI264" i="6"/>
  <c r="AI254" i="6"/>
  <c r="AI229" i="6"/>
  <c r="AI215" i="6"/>
  <c r="AI200" i="6"/>
  <c r="AI185" i="6"/>
  <c r="AI169" i="6"/>
  <c r="AI153" i="6"/>
  <c r="AI137" i="6"/>
  <c r="AI122" i="6"/>
  <c r="AI108" i="6"/>
  <c r="AI79" i="6"/>
  <c r="AI64" i="6"/>
  <c r="AI42" i="6"/>
  <c r="AI286" i="6"/>
  <c r="AI281" i="6"/>
  <c r="AI272" i="6"/>
  <c r="AI268" i="6"/>
  <c r="AI262" i="6"/>
  <c r="AI257" i="6"/>
  <c r="AI253" i="6"/>
  <c r="AI247" i="6"/>
  <c r="AI241" i="6"/>
  <c r="AI234" i="6"/>
  <c r="AI226" i="6"/>
  <c r="AI220" i="6"/>
  <c r="AI212" i="6"/>
  <c r="AI205" i="6"/>
  <c r="AI197" i="6"/>
  <c r="AI190" i="6"/>
  <c r="AI182" i="6"/>
  <c r="AI174" i="6"/>
  <c r="AI166" i="6"/>
  <c r="AI158" i="6"/>
  <c r="AI150" i="6"/>
  <c r="AI142" i="6"/>
  <c r="AI134" i="6"/>
  <c r="AI127" i="6"/>
  <c r="AI120" i="6"/>
  <c r="AI113" i="6"/>
  <c r="AI105" i="6"/>
  <c r="AI98" i="6"/>
  <c r="AI84" i="6"/>
  <c r="AI76" i="6"/>
  <c r="AI68" i="6"/>
  <c r="AI61" i="6"/>
  <c r="AI53" i="6"/>
  <c r="AI46" i="6"/>
  <c r="AI38" i="6"/>
  <c r="AI30" i="6"/>
  <c r="AI22" i="6"/>
  <c r="AI14" i="6"/>
  <c r="AI6" i="6"/>
  <c r="AI41" i="6"/>
  <c r="AI33" i="6"/>
  <c r="AI25" i="6"/>
  <c r="AI17" i="6"/>
  <c r="AI9" i="6"/>
  <c r="AI285" i="6"/>
  <c r="AI279" i="6"/>
  <c r="AI276" i="6"/>
  <c r="AI271" i="6"/>
  <c r="AI266" i="6"/>
  <c r="AI261" i="6"/>
  <c r="AI256" i="6"/>
  <c r="AI251" i="6"/>
  <c r="AI246" i="6"/>
  <c r="AI240" i="6"/>
  <c r="AI233" i="6"/>
  <c r="AI225" i="6"/>
  <c r="AI219" i="6"/>
  <c r="AI211" i="6"/>
  <c r="AI204" i="6"/>
  <c r="AI189" i="6"/>
  <c r="AI181" i="6"/>
  <c r="AI173" i="6"/>
  <c r="AI165" i="6"/>
  <c r="AI157" i="6"/>
  <c r="AI149" i="6"/>
  <c r="AI141" i="6"/>
  <c r="AI133" i="6"/>
  <c r="AI126" i="6"/>
  <c r="AI119" i="6"/>
  <c r="AI112" i="6"/>
  <c r="AI104" i="6"/>
  <c r="AI97" i="6"/>
  <c r="AI91" i="6"/>
  <c r="AI83" i="6"/>
  <c r="AI75" i="6"/>
  <c r="AI67" i="6"/>
  <c r="AI60" i="6"/>
  <c r="AI52" i="6"/>
  <c r="AI45" i="6"/>
  <c r="AI37" i="6"/>
  <c r="AI29" i="6"/>
  <c r="AI21" i="6"/>
  <c r="AI13" i="6"/>
  <c r="AI5" i="6"/>
  <c r="AI243" i="6"/>
  <c r="AI239" i="6"/>
  <c r="AI236" i="6"/>
  <c r="AI232" i="6"/>
  <c r="AI228" i="6"/>
  <c r="AI224" i="6"/>
  <c r="AI218" i="6"/>
  <c r="AI214" i="6"/>
  <c r="AI210" i="6"/>
  <c r="AI207" i="6"/>
  <c r="AI203" i="6"/>
  <c r="AI199" i="6"/>
  <c r="AI196" i="6"/>
  <c r="AI192" i="6"/>
  <c r="AI188" i="6"/>
  <c r="AI184" i="6"/>
  <c r="AI180" i="6"/>
  <c r="AI176" i="6"/>
  <c r="AI172" i="6"/>
  <c r="AI168" i="6"/>
  <c r="AI164" i="6"/>
  <c r="AI160" i="6"/>
  <c r="AI156" i="6"/>
  <c r="AI152" i="6"/>
  <c r="AI148" i="6"/>
  <c r="AI144" i="6"/>
  <c r="AI140" i="6"/>
  <c r="AI136" i="6"/>
  <c r="AI129" i="6"/>
  <c r="AI125" i="6"/>
  <c r="AI118" i="6"/>
  <c r="AI115" i="6"/>
  <c r="AI111" i="6"/>
  <c r="AI107" i="6"/>
  <c r="AI103" i="6"/>
  <c r="AI96" i="6"/>
  <c r="AI93" i="6"/>
  <c r="AI90" i="6"/>
  <c r="AI86" i="6"/>
  <c r="AI82" i="6"/>
  <c r="AI78" i="6"/>
  <c r="AI74" i="6"/>
  <c r="AI70" i="6"/>
  <c r="AI66" i="6"/>
  <c r="AI63" i="6"/>
  <c r="AI59" i="6"/>
  <c r="AI55" i="6"/>
  <c r="AI51" i="6"/>
  <c r="AI48" i="6"/>
  <c r="AI44" i="6"/>
  <c r="AI40" i="6"/>
  <c r="AI36" i="6"/>
  <c r="AI32" i="6"/>
  <c r="AI28" i="6"/>
  <c r="AI24" i="6"/>
  <c r="AI20" i="6"/>
  <c r="AI16" i="6"/>
  <c r="AI12" i="6"/>
  <c r="AI8" i="6"/>
  <c r="AI284" i="6"/>
  <c r="AI280" i="6"/>
  <c r="AI277" i="6"/>
  <c r="AI274" i="6"/>
  <c r="AI270" i="6"/>
  <c r="AI267" i="6"/>
  <c r="AI263" i="6"/>
  <c r="AI259" i="6"/>
  <c r="AI252" i="6"/>
  <c r="AI248" i="6"/>
  <c r="AI245" i="6"/>
  <c r="AI242" i="6"/>
  <c r="AI238" i="6"/>
  <c r="AI235" i="6"/>
  <c r="AI231" i="6"/>
  <c r="AI227" i="6"/>
  <c r="AI221" i="6"/>
  <c r="AI217" i="6"/>
  <c r="AI213" i="6"/>
  <c r="AI209" i="6"/>
  <c r="AI206" i="6"/>
  <c r="AI202" i="6"/>
  <c r="AI198" i="6"/>
  <c r="AI195" i="6"/>
  <c r="AI191" i="6"/>
  <c r="AI187" i="6"/>
  <c r="AI183" i="6"/>
  <c r="AI179" i="6"/>
  <c r="AI175" i="6"/>
  <c r="AI171" i="6"/>
  <c r="AI167" i="6"/>
  <c r="AI163" i="6"/>
  <c r="AI159" i="6"/>
  <c r="AI155" i="6"/>
  <c r="AI151" i="6"/>
  <c r="AI147" i="6"/>
  <c r="AI143" i="6"/>
  <c r="AI139" i="6"/>
  <c r="AI135" i="6"/>
  <c r="AI132" i="6"/>
  <c r="AI128" i="6"/>
  <c r="AI124" i="6"/>
  <c r="AI121" i="6"/>
  <c r="AI114" i="6"/>
  <c r="AI110" i="6"/>
  <c r="AI106" i="6"/>
  <c r="AI102" i="6"/>
  <c r="AI99" i="6"/>
  <c r="AI95" i="6"/>
  <c r="AI92" i="6"/>
  <c r="AI89" i="6"/>
  <c r="AI85" i="6"/>
  <c r="AI81" i="6"/>
  <c r="AI77" i="6"/>
  <c r="AI73" i="6"/>
  <c r="AI69" i="6"/>
  <c r="AI62" i="6"/>
  <c r="AI58" i="6"/>
  <c r="AI54" i="6"/>
  <c r="AI50" i="6"/>
  <c r="AI47" i="6"/>
  <c r="AI43" i="6"/>
  <c r="AI39" i="6"/>
  <c r="AI35" i="6"/>
  <c r="AI31" i="6"/>
  <c r="AI27" i="6"/>
  <c r="AI23" i="6"/>
  <c r="AI19" i="6"/>
  <c r="AI15" i="6"/>
  <c r="AI11" i="6"/>
  <c r="AI7" i="6"/>
  <c r="G287" i="4"/>
  <c r="F4" i="4"/>
  <c r="F284" i="4"/>
  <c r="G284" i="4" s="1"/>
  <c r="F285" i="4"/>
  <c r="G285" i="4" s="1"/>
  <c r="G286" i="4"/>
  <c r="F280" i="4"/>
  <c r="G280" i="4" s="1"/>
  <c r="F281" i="4"/>
  <c r="G281" i="4" s="1"/>
  <c r="F282" i="4"/>
  <c r="G282" i="4" s="1"/>
  <c r="F283" i="4"/>
  <c r="G283" i="4" s="1"/>
  <c r="F279" i="4"/>
  <c r="G279" i="4" s="1"/>
  <c r="F3" i="3" l="1"/>
  <c r="F1" i="3" l="1" a="1"/>
  <c r="F1" i="3" s="1"/>
  <c r="G3" i="3"/>
  <c r="F2" i="3"/>
  <c r="E2" i="3"/>
  <c r="G2" i="3" l="1"/>
  <c r="G1" i="3" a="1"/>
  <c r="G1" i="3" s="1"/>
  <c r="H3" i="3"/>
  <c r="F277" i="4"/>
  <c r="G277" i="4" s="1"/>
  <c r="F278" i="4"/>
  <c r="G278" i="4" s="1"/>
  <c r="H2" i="3" l="1"/>
  <c r="H1" i="3" a="1"/>
  <c r="H1" i="3" s="1"/>
  <c r="I3" i="3"/>
  <c r="J2" i="4"/>
  <c r="J301" i="4" s="1"/>
  <c r="F1" i="1"/>
  <c r="K2" i="4"/>
  <c r="K301" i="4" s="1"/>
  <c r="I2" i="4"/>
  <c r="I301" i="4" s="1"/>
  <c r="H1" i="4"/>
  <c r="J299" i="4" l="1"/>
  <c r="J298" i="4"/>
  <c r="J296" i="4"/>
  <c r="J300" i="4"/>
  <c r="J297" i="4"/>
  <c r="J295" i="4"/>
  <c r="J294" i="4"/>
  <c r="J292" i="4"/>
  <c r="J293" i="4"/>
  <c r="I1" i="3" a="1"/>
  <c r="I1" i="3" s="1"/>
  <c r="J290" i="4"/>
  <c r="J291" i="4"/>
  <c r="J289" i="4"/>
  <c r="J288" i="4"/>
  <c r="J20" i="4"/>
  <c r="J21" i="4"/>
  <c r="J19" i="4"/>
  <c r="J24" i="4"/>
  <c r="J25" i="4"/>
  <c r="J22" i="4"/>
  <c r="J27" i="4"/>
  <c r="J23" i="4"/>
  <c r="J31" i="4"/>
  <c r="J26" i="4"/>
  <c r="J30" i="4"/>
  <c r="J33" i="4"/>
  <c r="J34" i="4"/>
  <c r="J32" i="4"/>
  <c r="J35" i="4"/>
  <c r="J39" i="4"/>
  <c r="J28" i="4"/>
  <c r="J29" i="4"/>
  <c r="J36" i="4"/>
  <c r="J40" i="4"/>
  <c r="J38" i="4"/>
  <c r="J41" i="4"/>
  <c r="J44" i="4"/>
  <c r="J45" i="4"/>
  <c r="J49" i="4"/>
  <c r="J51" i="4"/>
  <c r="J55" i="4"/>
  <c r="J52" i="4"/>
  <c r="J37" i="4"/>
  <c r="J42" i="4"/>
  <c r="J43" i="4"/>
  <c r="J46" i="4"/>
  <c r="J47" i="4"/>
  <c r="J53" i="4"/>
  <c r="J48" i="4"/>
  <c r="J50" i="4"/>
  <c r="J57" i="4"/>
  <c r="J61" i="4"/>
  <c r="J64" i="4"/>
  <c r="J68" i="4"/>
  <c r="J56" i="4"/>
  <c r="J58" i="4"/>
  <c r="J65" i="4"/>
  <c r="J59" i="4"/>
  <c r="J62" i="4"/>
  <c r="J66" i="4"/>
  <c r="J70" i="4"/>
  <c r="J60" i="4"/>
  <c r="J63" i="4"/>
  <c r="J72" i="4"/>
  <c r="J74" i="4"/>
  <c r="J54" i="4"/>
  <c r="J67" i="4"/>
  <c r="J71" i="4"/>
  <c r="J75" i="4"/>
  <c r="J79" i="4"/>
  <c r="J82" i="4"/>
  <c r="J69" i="4"/>
  <c r="J76" i="4"/>
  <c r="J80" i="4"/>
  <c r="J77" i="4"/>
  <c r="J78" i="4"/>
  <c r="J81" i="4"/>
  <c r="J85" i="4"/>
  <c r="J92" i="4"/>
  <c r="J96" i="4"/>
  <c r="J83" i="4"/>
  <c r="J86" i="4"/>
  <c r="J89" i="4"/>
  <c r="J93" i="4"/>
  <c r="J97" i="4"/>
  <c r="J101" i="4"/>
  <c r="J105" i="4"/>
  <c r="J73" i="4"/>
  <c r="J87" i="4"/>
  <c r="J103" i="4"/>
  <c r="J107" i="4"/>
  <c r="J114" i="4"/>
  <c r="J118" i="4"/>
  <c r="J90" i="4"/>
  <c r="J91" i="4"/>
  <c r="J94" i="4"/>
  <c r="J95" i="4"/>
  <c r="J98" i="4"/>
  <c r="J99" i="4"/>
  <c r="J102" i="4"/>
  <c r="J108" i="4"/>
  <c r="J111" i="4"/>
  <c r="J84" i="4"/>
  <c r="J88" i="4"/>
  <c r="J100" i="4"/>
  <c r="J104" i="4"/>
  <c r="J109" i="4"/>
  <c r="J112" i="4"/>
  <c r="J116" i="4"/>
  <c r="J120" i="4"/>
  <c r="J117" i="4"/>
  <c r="J119" i="4"/>
  <c r="J125" i="4"/>
  <c r="J132" i="4"/>
  <c r="J136" i="4"/>
  <c r="J122" i="4"/>
  <c r="J126" i="4"/>
  <c r="J129" i="4"/>
  <c r="J133" i="4"/>
  <c r="J137" i="4"/>
  <c r="J106" i="4"/>
  <c r="J110" i="4"/>
  <c r="J113" i="4"/>
  <c r="J115" i="4"/>
  <c r="J123" i="4"/>
  <c r="J127" i="4"/>
  <c r="J130" i="4"/>
  <c r="J141" i="4"/>
  <c r="J145" i="4"/>
  <c r="J124" i="4"/>
  <c r="J128" i="4"/>
  <c r="J131" i="4"/>
  <c r="J143" i="4"/>
  <c r="J147" i="4"/>
  <c r="J121" i="4"/>
  <c r="J134" i="4"/>
  <c r="J135" i="4"/>
  <c r="J142" i="4"/>
  <c r="J146" i="4"/>
  <c r="J152" i="4"/>
  <c r="J158" i="4"/>
  <c r="J138" i="4"/>
  <c r="J149" i="4"/>
  <c r="J153" i="4"/>
  <c r="J155" i="4"/>
  <c r="J159" i="4"/>
  <c r="J163" i="4"/>
  <c r="J167" i="4"/>
  <c r="J171" i="4"/>
  <c r="J139" i="4"/>
  <c r="J140" i="4"/>
  <c r="J144" i="4"/>
  <c r="J148" i="4"/>
  <c r="J150" i="4"/>
  <c r="J154" i="4"/>
  <c r="J156" i="4"/>
  <c r="J160" i="4"/>
  <c r="J164" i="4"/>
  <c r="J168" i="4"/>
  <c r="J151" i="4"/>
  <c r="J161" i="4"/>
  <c r="J162" i="4"/>
  <c r="J165" i="4"/>
  <c r="J166" i="4"/>
  <c r="J172" i="4"/>
  <c r="J174" i="4"/>
  <c r="J178" i="4"/>
  <c r="J182" i="4"/>
  <c r="J186" i="4"/>
  <c r="J190" i="4"/>
  <c r="J194" i="4"/>
  <c r="J198" i="4"/>
  <c r="J202" i="4"/>
  <c r="J206" i="4"/>
  <c r="J170" i="4"/>
  <c r="J175" i="4"/>
  <c r="J179" i="4"/>
  <c r="J183" i="4"/>
  <c r="J187" i="4"/>
  <c r="J191" i="4"/>
  <c r="J195" i="4"/>
  <c r="J199" i="4"/>
  <c r="J203" i="4"/>
  <c r="J207" i="4"/>
  <c r="J211" i="4"/>
  <c r="J176" i="4"/>
  <c r="J180" i="4"/>
  <c r="J184" i="4"/>
  <c r="J188" i="4"/>
  <c r="J192" i="4"/>
  <c r="J196" i="4"/>
  <c r="J200" i="4"/>
  <c r="J204" i="4"/>
  <c r="J208" i="4"/>
  <c r="J157" i="4"/>
  <c r="J169" i="4"/>
  <c r="J173" i="4"/>
  <c r="J177" i="4"/>
  <c r="J181" i="4"/>
  <c r="J185" i="4"/>
  <c r="J189" i="4"/>
  <c r="J193" i="4"/>
  <c r="J216" i="4"/>
  <c r="J219" i="4"/>
  <c r="J197" i="4"/>
  <c r="J201" i="4"/>
  <c r="J205" i="4"/>
  <c r="J209" i="4"/>
  <c r="J213" i="4"/>
  <c r="J220" i="4"/>
  <c r="J224" i="4"/>
  <c r="J228" i="4"/>
  <c r="J232" i="4"/>
  <c r="J236" i="4"/>
  <c r="J240" i="4"/>
  <c r="J243" i="4"/>
  <c r="J246" i="4"/>
  <c r="J253" i="4"/>
  <c r="J257" i="4"/>
  <c r="J261" i="4"/>
  <c r="J210" i="4"/>
  <c r="J212" i="4"/>
  <c r="J214" i="4"/>
  <c r="J217" i="4"/>
  <c r="J221" i="4"/>
  <c r="J225" i="4"/>
  <c r="J229" i="4"/>
  <c r="J233" i="4"/>
  <c r="J237" i="4"/>
  <c r="J241" i="4"/>
  <c r="J244" i="4"/>
  <c r="J215" i="4"/>
  <c r="J218" i="4"/>
  <c r="J222" i="4"/>
  <c r="J226" i="4"/>
  <c r="J230" i="4"/>
  <c r="J234" i="4"/>
  <c r="J238" i="4"/>
  <c r="J242" i="4"/>
  <c r="J264" i="4"/>
  <c r="J267" i="4"/>
  <c r="J270" i="4"/>
  <c r="J273" i="4"/>
  <c r="J277" i="4"/>
  <c r="J279" i="4"/>
  <c r="J283" i="4"/>
  <c r="J287" i="4"/>
  <c r="J16" i="4"/>
  <c r="J6" i="4"/>
  <c r="J223" i="4"/>
  <c r="J227" i="4"/>
  <c r="J231" i="4"/>
  <c r="J235" i="4"/>
  <c r="J239" i="4"/>
  <c r="J245" i="4"/>
  <c r="J248" i="4"/>
  <c r="J251" i="4"/>
  <c r="J255" i="4"/>
  <c r="J259" i="4"/>
  <c r="J265" i="4"/>
  <c r="J268" i="4"/>
  <c r="J271" i="4"/>
  <c r="J274" i="4"/>
  <c r="J247" i="4"/>
  <c r="J250" i="4"/>
  <c r="J254" i="4"/>
  <c r="J258" i="4"/>
  <c r="J249" i="4"/>
  <c r="J252" i="4"/>
  <c r="J256" i="4"/>
  <c r="J260" i="4"/>
  <c r="J263" i="4"/>
  <c r="J272" i="4"/>
  <c r="J276" i="4"/>
  <c r="J266" i="4"/>
  <c r="J269" i="4"/>
  <c r="J275" i="4"/>
  <c r="J281" i="4"/>
  <c r="J285" i="4"/>
  <c r="J14" i="4"/>
  <c r="J18" i="4"/>
  <c r="J10" i="4"/>
  <c r="J262" i="4"/>
  <c r="J280" i="4"/>
  <c r="J284" i="4"/>
  <c r="J13" i="4"/>
  <c r="J17" i="4"/>
  <c r="J7" i="4"/>
  <c r="J11" i="4"/>
  <c r="J282" i="4"/>
  <c r="J286" i="4"/>
  <c r="J15" i="4"/>
  <c r="J5" i="4"/>
  <c r="J8" i="4"/>
  <c r="J12" i="4"/>
  <c r="J9" i="4"/>
  <c r="J278" i="4"/>
  <c r="J4" i="4"/>
  <c r="N2" i="4"/>
  <c r="N301" i="4" s="1"/>
  <c r="J3" i="3"/>
  <c r="I2" i="3"/>
  <c r="G1" i="1"/>
  <c r="L2" i="4"/>
  <c r="L301" i="4" s="1"/>
  <c r="K1" i="4"/>
  <c r="M2" i="4"/>
  <c r="M301" i="4" s="1"/>
  <c r="M297" i="4" l="1"/>
  <c r="M299" i="4"/>
  <c r="M298" i="4"/>
  <c r="M300" i="4"/>
  <c r="M296" i="4"/>
  <c r="M295" i="4"/>
  <c r="M294" i="4"/>
  <c r="H1" i="1"/>
  <c r="M292" i="4"/>
  <c r="M293" i="4"/>
  <c r="Q2" i="4"/>
  <c r="Q301" i="4" s="1"/>
  <c r="M290" i="4"/>
  <c r="M291" i="4"/>
  <c r="M289" i="4"/>
  <c r="M288" i="4"/>
  <c r="N1" i="4"/>
  <c r="O2" i="4"/>
  <c r="O301" i="4" s="1"/>
  <c r="M19" i="4"/>
  <c r="M22" i="4"/>
  <c r="M20" i="4"/>
  <c r="M21" i="4"/>
  <c r="M23" i="4"/>
  <c r="M25" i="4"/>
  <c r="M24" i="4"/>
  <c r="M28" i="4"/>
  <c r="M26" i="4"/>
  <c r="M27" i="4"/>
  <c r="M29" i="4"/>
  <c r="M32" i="4"/>
  <c r="M31" i="4"/>
  <c r="M35" i="4"/>
  <c r="M30" i="4"/>
  <c r="M36" i="4"/>
  <c r="M33" i="4"/>
  <c r="M41" i="4"/>
  <c r="M37" i="4"/>
  <c r="M39" i="4"/>
  <c r="M45" i="4"/>
  <c r="M34" i="4"/>
  <c r="M42" i="4"/>
  <c r="M46" i="4"/>
  <c r="M38" i="4"/>
  <c r="M52" i="4"/>
  <c r="M56" i="4"/>
  <c r="M48" i="4"/>
  <c r="M53" i="4"/>
  <c r="M44" i="4"/>
  <c r="M50" i="4"/>
  <c r="M54" i="4"/>
  <c r="M58" i="4"/>
  <c r="M65" i="4"/>
  <c r="M40" i="4"/>
  <c r="M47" i="4"/>
  <c r="M51" i="4"/>
  <c r="M59" i="4"/>
  <c r="M62" i="4"/>
  <c r="M66" i="4"/>
  <c r="M49" i="4"/>
  <c r="M57" i="4"/>
  <c r="M60" i="4"/>
  <c r="M63" i="4"/>
  <c r="M67" i="4"/>
  <c r="M71" i="4"/>
  <c r="M69" i="4"/>
  <c r="M61" i="4"/>
  <c r="M64" i="4"/>
  <c r="M76" i="4"/>
  <c r="M80" i="4"/>
  <c r="M43" i="4"/>
  <c r="M55" i="4"/>
  <c r="M68" i="4"/>
  <c r="M70" i="4"/>
  <c r="M72" i="4"/>
  <c r="M73" i="4"/>
  <c r="M77" i="4"/>
  <c r="M75" i="4"/>
  <c r="M79" i="4"/>
  <c r="M82" i="4"/>
  <c r="M86" i="4"/>
  <c r="M89" i="4"/>
  <c r="M93" i="4"/>
  <c r="M97" i="4"/>
  <c r="M78" i="4"/>
  <c r="M81" i="4"/>
  <c r="M84" i="4"/>
  <c r="M87" i="4"/>
  <c r="M90" i="4"/>
  <c r="M94" i="4"/>
  <c r="M98" i="4"/>
  <c r="M102" i="4"/>
  <c r="M88" i="4"/>
  <c r="M74" i="4"/>
  <c r="M83" i="4"/>
  <c r="M100" i="4"/>
  <c r="M104" i="4"/>
  <c r="M108" i="4"/>
  <c r="M111" i="4"/>
  <c r="M115" i="4"/>
  <c r="M92" i="4"/>
  <c r="M96" i="4"/>
  <c r="M109" i="4"/>
  <c r="M112" i="4"/>
  <c r="M91" i="4"/>
  <c r="M95" i="4"/>
  <c r="M99" i="4"/>
  <c r="M101" i="4"/>
  <c r="M103" i="4"/>
  <c r="M105" i="4"/>
  <c r="M106" i="4"/>
  <c r="M110" i="4"/>
  <c r="M113" i="4"/>
  <c r="M117" i="4"/>
  <c r="M121" i="4"/>
  <c r="M85" i="4"/>
  <c r="M120" i="4"/>
  <c r="M122" i="4"/>
  <c r="M126" i="4"/>
  <c r="M129" i="4"/>
  <c r="M133" i="4"/>
  <c r="M137" i="4"/>
  <c r="M118" i="4"/>
  <c r="M123" i="4"/>
  <c r="M127" i="4"/>
  <c r="M130" i="4"/>
  <c r="M134" i="4"/>
  <c r="M138" i="4"/>
  <c r="M119" i="4"/>
  <c r="M124" i="4"/>
  <c r="M128" i="4"/>
  <c r="M131" i="4"/>
  <c r="M107" i="4"/>
  <c r="M114" i="4"/>
  <c r="M116" i="4"/>
  <c r="M135" i="4"/>
  <c r="M139" i="4"/>
  <c r="M142" i="4"/>
  <c r="M146" i="4"/>
  <c r="M125" i="4"/>
  <c r="M140" i="4"/>
  <c r="M144" i="4"/>
  <c r="M148" i="4"/>
  <c r="M132" i="4"/>
  <c r="M149" i="4"/>
  <c r="M153" i="4"/>
  <c r="M155" i="4"/>
  <c r="M136" i="4"/>
  <c r="M143" i="4"/>
  <c r="M147" i="4"/>
  <c r="M150" i="4"/>
  <c r="M154" i="4"/>
  <c r="M156" i="4"/>
  <c r="M160" i="4"/>
  <c r="M164" i="4"/>
  <c r="M168" i="4"/>
  <c r="M172" i="4"/>
  <c r="M151" i="4"/>
  <c r="M157" i="4"/>
  <c r="M161" i="4"/>
  <c r="M165" i="4"/>
  <c r="M141" i="4"/>
  <c r="M145" i="4"/>
  <c r="M152" i="4"/>
  <c r="M158" i="4"/>
  <c r="M159" i="4"/>
  <c r="M163" i="4"/>
  <c r="M167" i="4"/>
  <c r="M175" i="4"/>
  <c r="M179" i="4"/>
  <c r="M183" i="4"/>
  <c r="M187" i="4"/>
  <c r="M191" i="4"/>
  <c r="M195" i="4"/>
  <c r="M199" i="4"/>
  <c r="M203" i="4"/>
  <c r="M207" i="4"/>
  <c r="M162" i="4"/>
  <c r="M166" i="4"/>
  <c r="M169" i="4"/>
  <c r="M171" i="4"/>
  <c r="M173" i="4"/>
  <c r="M176" i="4"/>
  <c r="M180" i="4"/>
  <c r="M184" i="4"/>
  <c r="M188" i="4"/>
  <c r="M192" i="4"/>
  <c r="M196" i="4"/>
  <c r="M200" i="4"/>
  <c r="M204" i="4"/>
  <c r="M208" i="4"/>
  <c r="M212" i="4"/>
  <c r="M177" i="4"/>
  <c r="M181" i="4"/>
  <c r="M185" i="4"/>
  <c r="M189" i="4"/>
  <c r="M193" i="4"/>
  <c r="M197" i="4"/>
  <c r="M201" i="4"/>
  <c r="M205" i="4"/>
  <c r="M209" i="4"/>
  <c r="M170" i="4"/>
  <c r="M174" i="4"/>
  <c r="M178" i="4"/>
  <c r="M182" i="4"/>
  <c r="M186" i="4"/>
  <c r="M190" i="4"/>
  <c r="M214" i="4"/>
  <c r="M217" i="4"/>
  <c r="M221" i="4"/>
  <c r="M225" i="4"/>
  <c r="M229" i="4"/>
  <c r="M233" i="4"/>
  <c r="M237" i="4"/>
  <c r="M241" i="4"/>
  <c r="M244" i="4"/>
  <c r="M247" i="4"/>
  <c r="M250" i="4"/>
  <c r="M254" i="4"/>
  <c r="M258" i="4"/>
  <c r="M262" i="4"/>
  <c r="M194" i="4"/>
  <c r="M198" i="4"/>
  <c r="M202" i="4"/>
  <c r="M206" i="4"/>
  <c r="M215" i="4"/>
  <c r="M218" i="4"/>
  <c r="M222" i="4"/>
  <c r="M226" i="4"/>
  <c r="M230" i="4"/>
  <c r="M234" i="4"/>
  <c r="M238" i="4"/>
  <c r="M242" i="4"/>
  <c r="M210" i="4"/>
  <c r="M211" i="4"/>
  <c r="M213" i="4"/>
  <c r="M216" i="4"/>
  <c r="M219" i="4"/>
  <c r="M223" i="4"/>
  <c r="M227" i="4"/>
  <c r="M231" i="4"/>
  <c r="M235" i="4"/>
  <c r="M239" i="4"/>
  <c r="M265" i="4"/>
  <c r="M268" i="4"/>
  <c r="M271" i="4"/>
  <c r="M274" i="4"/>
  <c r="M280" i="4"/>
  <c r="M284" i="4"/>
  <c r="M13" i="4"/>
  <c r="M17" i="4"/>
  <c r="M7" i="4"/>
  <c r="M249" i="4"/>
  <c r="M252" i="4"/>
  <c r="M256" i="4"/>
  <c r="M260" i="4"/>
  <c r="M266" i="4"/>
  <c r="M269" i="4"/>
  <c r="M220" i="4"/>
  <c r="M224" i="4"/>
  <c r="M228" i="4"/>
  <c r="M232" i="4"/>
  <c r="M236" i="4"/>
  <c r="M240" i="4"/>
  <c r="M243" i="4"/>
  <c r="M245" i="4"/>
  <c r="M246" i="4"/>
  <c r="M248" i="4"/>
  <c r="M251" i="4"/>
  <c r="M253" i="4"/>
  <c r="M255" i="4"/>
  <c r="M257" i="4"/>
  <c r="M259" i="4"/>
  <c r="M261" i="4"/>
  <c r="M264" i="4"/>
  <c r="M267" i="4"/>
  <c r="M270" i="4"/>
  <c r="M273" i="4"/>
  <c r="M276" i="4"/>
  <c r="M278" i="4"/>
  <c r="M282" i="4"/>
  <c r="M286" i="4"/>
  <c r="M15" i="4"/>
  <c r="M5" i="4"/>
  <c r="M263" i="4"/>
  <c r="M272" i="4"/>
  <c r="M275" i="4"/>
  <c r="M8" i="4"/>
  <c r="M12" i="4"/>
  <c r="M279" i="4"/>
  <c r="M281" i="4"/>
  <c r="M283" i="4"/>
  <c r="M285" i="4"/>
  <c r="M287" i="4"/>
  <c r="M14" i="4"/>
  <c r="M16" i="4"/>
  <c r="M18" i="4"/>
  <c r="M10" i="4"/>
  <c r="M277" i="4"/>
  <c r="M6" i="4"/>
  <c r="M9" i="4"/>
  <c r="M4" i="4"/>
  <c r="M11" i="4"/>
  <c r="J1" i="3" a="1"/>
  <c r="J1" i="3" s="1"/>
  <c r="P2" i="4"/>
  <c r="P301" i="4" s="1"/>
  <c r="K3" i="3"/>
  <c r="J2" i="3"/>
  <c r="P299" i="4" l="1"/>
  <c r="P298" i="4"/>
  <c r="P300" i="4"/>
  <c r="P296" i="4"/>
  <c r="P297" i="4"/>
  <c r="P295" i="4"/>
  <c r="P294" i="4"/>
  <c r="I1" i="1"/>
  <c r="P292" i="4"/>
  <c r="P293" i="4"/>
  <c r="S2" i="4"/>
  <c r="S301" i="4" s="1"/>
  <c r="T2" i="4"/>
  <c r="T301" i="4" s="1"/>
  <c r="K1" i="3" a="1"/>
  <c r="K1" i="3" s="1"/>
  <c r="Q1" i="4"/>
  <c r="R2" i="4"/>
  <c r="R301" i="4" s="1"/>
  <c r="P290" i="4"/>
  <c r="P291" i="4"/>
  <c r="P289" i="4"/>
  <c r="P288" i="4"/>
  <c r="P19" i="4"/>
  <c r="P20" i="4"/>
  <c r="P22" i="4"/>
  <c r="P23" i="4"/>
  <c r="P26" i="4"/>
  <c r="P29" i="4"/>
  <c r="P21" i="4"/>
  <c r="P24" i="4"/>
  <c r="P25" i="4"/>
  <c r="P28" i="4"/>
  <c r="P33" i="4"/>
  <c r="P30" i="4"/>
  <c r="P27" i="4"/>
  <c r="P36" i="4"/>
  <c r="P31" i="4"/>
  <c r="P37" i="4"/>
  <c r="P32" i="4"/>
  <c r="P34" i="4"/>
  <c r="P38" i="4"/>
  <c r="P42" i="4"/>
  <c r="P46" i="4"/>
  <c r="P35" i="4"/>
  <c r="P40" i="4"/>
  <c r="P43" i="4"/>
  <c r="P47" i="4"/>
  <c r="P53" i="4"/>
  <c r="P57" i="4"/>
  <c r="P49" i="4"/>
  <c r="P50" i="4"/>
  <c r="P54" i="4"/>
  <c r="P45" i="4"/>
  <c r="P51" i="4"/>
  <c r="P41" i="4"/>
  <c r="P55" i="4"/>
  <c r="P59" i="4"/>
  <c r="P62" i="4"/>
  <c r="P66" i="4"/>
  <c r="P48" i="4"/>
  <c r="P52" i="4"/>
  <c r="P60" i="4"/>
  <c r="P63" i="4"/>
  <c r="P56" i="4"/>
  <c r="P61" i="4"/>
  <c r="P64" i="4"/>
  <c r="P68" i="4"/>
  <c r="P72" i="4"/>
  <c r="P67" i="4"/>
  <c r="P70" i="4"/>
  <c r="P58" i="4"/>
  <c r="P65" i="4"/>
  <c r="P73" i="4"/>
  <c r="P77" i="4"/>
  <c r="P83" i="4"/>
  <c r="P44" i="4"/>
  <c r="P69" i="4"/>
  <c r="P71" i="4"/>
  <c r="P74" i="4"/>
  <c r="P78" i="4"/>
  <c r="P81" i="4"/>
  <c r="P39" i="4"/>
  <c r="P76" i="4"/>
  <c r="P80" i="4"/>
  <c r="P87" i="4"/>
  <c r="P90" i="4"/>
  <c r="P94" i="4"/>
  <c r="P98" i="4"/>
  <c r="P75" i="4"/>
  <c r="P79" i="4"/>
  <c r="P82" i="4"/>
  <c r="P88" i="4"/>
  <c r="P91" i="4"/>
  <c r="P95" i="4"/>
  <c r="P99" i="4"/>
  <c r="P103" i="4"/>
  <c r="P85" i="4"/>
  <c r="P101" i="4"/>
  <c r="P105" i="4"/>
  <c r="P109" i="4"/>
  <c r="P112" i="4"/>
  <c r="P116" i="4"/>
  <c r="P89" i="4"/>
  <c r="P93" i="4"/>
  <c r="P97" i="4"/>
  <c r="P106" i="4"/>
  <c r="P110" i="4"/>
  <c r="P113" i="4"/>
  <c r="P92" i="4"/>
  <c r="P96" i="4"/>
  <c r="P100" i="4"/>
  <c r="P102" i="4"/>
  <c r="P104" i="4"/>
  <c r="P107" i="4"/>
  <c r="P114" i="4"/>
  <c r="P118" i="4"/>
  <c r="P119" i="4"/>
  <c r="P121" i="4"/>
  <c r="P123" i="4"/>
  <c r="P127" i="4"/>
  <c r="P130" i="4"/>
  <c r="P134" i="4"/>
  <c r="P138" i="4"/>
  <c r="P115" i="4"/>
  <c r="P124" i="4"/>
  <c r="P128" i="4"/>
  <c r="P131" i="4"/>
  <c r="P135" i="4"/>
  <c r="P139" i="4"/>
  <c r="P84" i="4"/>
  <c r="P120" i="4"/>
  <c r="P125" i="4"/>
  <c r="P86" i="4"/>
  <c r="P117" i="4"/>
  <c r="P132" i="4"/>
  <c r="P136" i="4"/>
  <c r="P143" i="4"/>
  <c r="P147" i="4"/>
  <c r="P140" i="4"/>
  <c r="P122" i="4"/>
  <c r="P126" i="4"/>
  <c r="P129" i="4"/>
  <c r="P141" i="4"/>
  <c r="P145" i="4"/>
  <c r="P108" i="4"/>
  <c r="P111" i="4"/>
  <c r="P133" i="4"/>
  <c r="P150" i="4"/>
  <c r="P154" i="4"/>
  <c r="P156" i="4"/>
  <c r="P137" i="4"/>
  <c r="P144" i="4"/>
  <c r="P148" i="4"/>
  <c r="P151" i="4"/>
  <c r="P157" i="4"/>
  <c r="P161" i="4"/>
  <c r="P165" i="4"/>
  <c r="P169" i="4"/>
  <c r="P173" i="4"/>
  <c r="P152" i="4"/>
  <c r="P158" i="4"/>
  <c r="P162" i="4"/>
  <c r="P166" i="4"/>
  <c r="P142" i="4"/>
  <c r="P146" i="4"/>
  <c r="P149" i="4"/>
  <c r="P153" i="4"/>
  <c r="P155" i="4"/>
  <c r="P160" i="4"/>
  <c r="P164" i="4"/>
  <c r="P168" i="4"/>
  <c r="P176" i="4"/>
  <c r="P180" i="4"/>
  <c r="P184" i="4"/>
  <c r="P188" i="4"/>
  <c r="P192" i="4"/>
  <c r="P196" i="4"/>
  <c r="P200" i="4"/>
  <c r="P204" i="4"/>
  <c r="P208" i="4"/>
  <c r="P159" i="4"/>
  <c r="P163" i="4"/>
  <c r="P167" i="4"/>
  <c r="P170" i="4"/>
  <c r="P172" i="4"/>
  <c r="P177" i="4"/>
  <c r="P181" i="4"/>
  <c r="P185" i="4"/>
  <c r="P189" i="4"/>
  <c r="P193" i="4"/>
  <c r="P197" i="4"/>
  <c r="P201" i="4"/>
  <c r="P205" i="4"/>
  <c r="P209" i="4"/>
  <c r="P213" i="4"/>
  <c r="P174" i="4"/>
  <c r="P178" i="4"/>
  <c r="P182" i="4"/>
  <c r="P186" i="4"/>
  <c r="P190" i="4"/>
  <c r="P194" i="4"/>
  <c r="P198" i="4"/>
  <c r="P202" i="4"/>
  <c r="P206" i="4"/>
  <c r="P210" i="4"/>
  <c r="P171" i="4"/>
  <c r="P175" i="4"/>
  <c r="P179" i="4"/>
  <c r="P183" i="4"/>
  <c r="P187" i="4"/>
  <c r="P191" i="4"/>
  <c r="P214" i="4"/>
  <c r="P217" i="4"/>
  <c r="P211" i="4"/>
  <c r="P215" i="4"/>
  <c r="P218" i="4"/>
  <c r="P222" i="4"/>
  <c r="P226" i="4"/>
  <c r="P230" i="4"/>
  <c r="P234" i="4"/>
  <c r="P238" i="4"/>
  <c r="P242" i="4"/>
  <c r="P248" i="4"/>
  <c r="P251" i="4"/>
  <c r="P255" i="4"/>
  <c r="P259" i="4"/>
  <c r="P195" i="4"/>
  <c r="P199" i="4"/>
  <c r="P203" i="4"/>
  <c r="P207" i="4"/>
  <c r="P216" i="4"/>
  <c r="P219" i="4"/>
  <c r="P223" i="4"/>
  <c r="P227" i="4"/>
  <c r="P231" i="4"/>
  <c r="P235" i="4"/>
  <c r="P239" i="4"/>
  <c r="P245" i="4"/>
  <c r="P212" i="4"/>
  <c r="P220" i="4"/>
  <c r="P224" i="4"/>
  <c r="P228" i="4"/>
  <c r="P232" i="4"/>
  <c r="P236" i="4"/>
  <c r="P240" i="4"/>
  <c r="P243" i="4"/>
  <c r="P266" i="4"/>
  <c r="P269" i="4"/>
  <c r="P275" i="4"/>
  <c r="P281" i="4"/>
  <c r="P285" i="4"/>
  <c r="P14" i="4"/>
  <c r="P18" i="4"/>
  <c r="P246" i="4"/>
  <c r="P253" i="4"/>
  <c r="P257" i="4"/>
  <c r="P261" i="4"/>
  <c r="P263" i="4"/>
  <c r="P272" i="4"/>
  <c r="P221" i="4"/>
  <c r="P225" i="4"/>
  <c r="P229" i="4"/>
  <c r="P233" i="4"/>
  <c r="P237" i="4"/>
  <c r="P241" i="4"/>
  <c r="P244" i="4"/>
  <c r="P247" i="4"/>
  <c r="P249" i="4"/>
  <c r="P250" i="4"/>
  <c r="P252" i="4"/>
  <c r="P254" i="4"/>
  <c r="P256" i="4"/>
  <c r="P258" i="4"/>
  <c r="P260" i="4"/>
  <c r="P262" i="4"/>
  <c r="P265" i="4"/>
  <c r="P268" i="4"/>
  <c r="P271" i="4"/>
  <c r="P274" i="4"/>
  <c r="P277" i="4"/>
  <c r="P279" i="4"/>
  <c r="P283" i="4"/>
  <c r="P287" i="4"/>
  <c r="P16" i="4"/>
  <c r="P6" i="4"/>
  <c r="P8" i="4"/>
  <c r="P264" i="4"/>
  <c r="P267" i="4"/>
  <c r="P270" i="4"/>
  <c r="P273" i="4"/>
  <c r="P276" i="4"/>
  <c r="P9" i="4"/>
  <c r="P280" i="4"/>
  <c r="P282" i="4"/>
  <c r="P286" i="4"/>
  <c r="P13" i="4"/>
  <c r="P10" i="4"/>
  <c r="P4" i="4"/>
  <c r="P278" i="4"/>
  <c r="P284" i="4"/>
  <c r="P15" i="4"/>
  <c r="P17" i="4"/>
  <c r="P5" i="4"/>
  <c r="P7" i="4"/>
  <c r="P11" i="4"/>
  <c r="P12" i="4"/>
  <c r="L3" i="3"/>
  <c r="K2" i="3"/>
  <c r="S163" i="4" l="1"/>
  <c r="S299" i="4"/>
  <c r="S296" i="4"/>
  <c r="S300" i="4"/>
  <c r="S297" i="4"/>
  <c r="S298" i="4"/>
  <c r="S145" i="4"/>
  <c r="S159" i="4"/>
  <c r="S219" i="4"/>
  <c r="S200" i="4"/>
  <c r="S243" i="4"/>
  <c r="S232" i="4"/>
  <c r="S220" i="4"/>
  <c r="S25" i="4"/>
  <c r="S295" i="4"/>
  <c r="S294" i="4"/>
  <c r="S157" i="4"/>
  <c r="S102" i="4"/>
  <c r="S45" i="4"/>
  <c r="S246" i="4"/>
  <c r="S19" i="4"/>
  <c r="W2" i="4"/>
  <c r="S141" i="4"/>
  <c r="S147" i="4"/>
  <c r="S124" i="4"/>
  <c r="S33" i="4"/>
  <c r="S257" i="4"/>
  <c r="S238" i="4"/>
  <c r="S52" i="4"/>
  <c r="S128" i="4"/>
  <c r="S261" i="4"/>
  <c r="S234" i="4"/>
  <c r="S270" i="4"/>
  <c r="S206" i="4"/>
  <c r="S202" i="4"/>
  <c r="S133" i="4"/>
  <c r="S268" i="4"/>
  <c r="S103" i="4"/>
  <c r="S265" i="4"/>
  <c r="S129" i="4"/>
  <c r="S87" i="4"/>
  <c r="S250" i="4"/>
  <c r="S286" i="4"/>
  <c r="S100" i="4"/>
  <c r="S276" i="4"/>
  <c r="S66" i="4"/>
  <c r="S196" i="4"/>
  <c r="S135" i="4"/>
  <c r="S192" i="4"/>
  <c r="S72" i="4"/>
  <c r="S173" i="4"/>
  <c r="S86" i="4"/>
  <c r="S210" i="4"/>
  <c r="S104" i="4"/>
  <c r="S287" i="4"/>
  <c r="S194" i="4"/>
  <c r="S58" i="4"/>
  <c r="S269" i="4"/>
  <c r="S190" i="4"/>
  <c r="S61" i="4"/>
  <c r="S167" i="4"/>
  <c r="S63" i="4"/>
  <c r="S214" i="4"/>
  <c r="S277" i="4"/>
  <c r="S51" i="4"/>
  <c r="S208" i="4"/>
  <c r="S150" i="4"/>
  <c r="S40" i="4"/>
  <c r="S186" i="4"/>
  <c r="S36" i="4"/>
  <c r="S182" i="4"/>
  <c r="S178" i="4"/>
  <c r="S274" i="4"/>
  <c r="S271" i="4"/>
  <c r="S204" i="4"/>
  <c r="S148" i="4"/>
  <c r="S106" i="4"/>
  <c r="S39" i="4"/>
  <c r="S253" i="4"/>
  <c r="S213" i="4"/>
  <c r="S151" i="4"/>
  <c r="S82" i="4"/>
  <c r="S79" i="4"/>
  <c r="S188" i="4"/>
  <c r="S143" i="4"/>
  <c r="S75" i="4"/>
  <c r="S242" i="4"/>
  <c r="S184" i="4"/>
  <c r="S130" i="4"/>
  <c r="S70" i="4"/>
  <c r="S247" i="4"/>
  <c r="S198" i="4"/>
  <c r="S131" i="4"/>
  <c r="S56" i="4"/>
  <c r="S120" i="4"/>
  <c r="U2" i="4"/>
  <c r="U301" i="4" s="1"/>
  <c r="S237" i="4"/>
  <c r="S89" i="4"/>
  <c r="S55" i="4"/>
  <c r="S211" i="4"/>
  <c r="S114" i="4"/>
  <c r="S18" i="4"/>
  <c r="S230" i="4"/>
  <c r="S256" i="4"/>
  <c r="S174" i="4"/>
  <c r="S132" i="4"/>
  <c r="S96" i="4"/>
  <c r="S54" i="4"/>
  <c r="S14" i="4"/>
  <c r="S226" i="4"/>
  <c r="S252" i="4"/>
  <c r="S161" i="4"/>
  <c r="S125" i="4"/>
  <c r="S95" i="4"/>
  <c r="S37" i="4"/>
  <c r="S288" i="4"/>
  <c r="S285" i="4"/>
  <c r="S222" i="4"/>
  <c r="S249" i="4"/>
  <c r="S185" i="4"/>
  <c r="S118" i="4"/>
  <c r="S83" i="4"/>
  <c r="S47" i="4"/>
  <c r="S291" i="4"/>
  <c r="S281" i="4"/>
  <c r="S273" i="4"/>
  <c r="S223" i="4"/>
  <c r="S156" i="4"/>
  <c r="S139" i="4"/>
  <c r="S49" i="4"/>
  <c r="S43" i="4"/>
  <c r="S290" i="4"/>
  <c r="S11" i="4"/>
  <c r="S248" i="4"/>
  <c r="S180" i="4"/>
  <c r="S155" i="4"/>
  <c r="S112" i="4"/>
  <c r="S62" i="4"/>
  <c r="S21" i="4"/>
  <c r="S6" i="4"/>
  <c r="S244" i="4"/>
  <c r="S176" i="4"/>
  <c r="S153" i="4"/>
  <c r="S119" i="4"/>
  <c r="S59" i="4"/>
  <c r="S20" i="4"/>
  <c r="S16" i="4"/>
  <c r="S241" i="4"/>
  <c r="S203" i="4"/>
  <c r="S149" i="4"/>
  <c r="S108" i="4"/>
  <c r="S65" i="4"/>
  <c r="J1" i="1"/>
  <c r="S289" i="4"/>
  <c r="S263" i="4"/>
  <c r="S216" i="4"/>
  <c r="S146" i="4"/>
  <c r="S107" i="4"/>
  <c r="S42" i="4"/>
  <c r="S35" i="4"/>
  <c r="S279" i="4"/>
  <c r="S259" i="4"/>
  <c r="S212" i="4"/>
  <c r="S168" i="4"/>
  <c r="S140" i="4"/>
  <c r="S117" i="4"/>
  <c r="S84" i="4"/>
  <c r="S38" i="4"/>
  <c r="S283" i="4"/>
  <c r="S171" i="4"/>
  <c r="S10" i="4"/>
  <c r="S255" i="4"/>
  <c r="S218" i="4"/>
  <c r="S165" i="4"/>
  <c r="S137" i="4"/>
  <c r="S113" i="4"/>
  <c r="S81" i="4"/>
  <c r="S32" i="4"/>
  <c r="S7" i="4"/>
  <c r="S251" i="4"/>
  <c r="S215" i="4"/>
  <c r="S164" i="4"/>
  <c r="S134" i="4"/>
  <c r="S110" i="4"/>
  <c r="S78" i="4"/>
  <c r="S30" i="4"/>
  <c r="S5" i="4"/>
  <c r="S240" i="4"/>
  <c r="S172" i="4"/>
  <c r="S193" i="4"/>
  <c r="S127" i="4"/>
  <c r="S109" i="4"/>
  <c r="S92" i="4"/>
  <c r="S53" i="4"/>
  <c r="S34" i="4"/>
  <c r="S9" i="4"/>
  <c r="S15" i="4"/>
  <c r="S236" i="4"/>
  <c r="S207" i="4"/>
  <c r="S189" i="4"/>
  <c r="S123" i="4"/>
  <c r="S105" i="4"/>
  <c r="S64" i="4"/>
  <c r="S28" i="4"/>
  <c r="S282" i="4"/>
  <c r="S228" i="4"/>
  <c r="S199" i="4"/>
  <c r="S181" i="4"/>
  <c r="S142" i="4"/>
  <c r="S115" i="4"/>
  <c r="S91" i="4"/>
  <c r="S46" i="4"/>
  <c r="S31" i="4"/>
  <c r="S275" i="4"/>
  <c r="S278" i="4"/>
  <c r="S224" i="4"/>
  <c r="S195" i="4"/>
  <c r="S177" i="4"/>
  <c r="S144" i="4"/>
  <c r="S111" i="4"/>
  <c r="S88" i="4"/>
  <c r="S67" i="4"/>
  <c r="S29" i="4"/>
  <c r="S266" i="4"/>
  <c r="S272" i="4"/>
  <c r="S260" i="4"/>
  <c r="S169" i="4"/>
  <c r="S154" i="4"/>
  <c r="S138" i="4"/>
  <c r="S101" i="4"/>
  <c r="S57" i="4"/>
  <c r="S60" i="4"/>
  <c r="S27" i="4"/>
  <c r="S191" i="4"/>
  <c r="S85" i="4"/>
  <c r="S17" i="4"/>
  <c r="S264" i="4"/>
  <c r="S229" i="4"/>
  <c r="S239" i="4"/>
  <c r="S187" i="4"/>
  <c r="S209" i="4"/>
  <c r="S166" i="4"/>
  <c r="S122" i="4"/>
  <c r="S97" i="4"/>
  <c r="S80" i="4"/>
  <c r="S68" i="4"/>
  <c r="S292" i="4"/>
  <c r="S293" i="4"/>
  <c r="S267" i="4"/>
  <c r="S245" i="4"/>
  <c r="S126" i="4"/>
  <c r="S26" i="4"/>
  <c r="S225" i="4"/>
  <c r="S183" i="4"/>
  <c r="S162" i="4"/>
  <c r="S94" i="4"/>
  <c r="S22" i="4"/>
  <c r="S233" i="4"/>
  <c r="S160" i="4"/>
  <c r="S170" i="4"/>
  <c r="S98" i="4"/>
  <c r="S74" i="4"/>
  <c r="S50" i="4"/>
  <c r="S4" i="4"/>
  <c r="S13" i="4"/>
  <c r="S262" i="4"/>
  <c r="S235" i="4"/>
  <c r="S205" i="4"/>
  <c r="S121" i="4"/>
  <c r="S77" i="4"/>
  <c r="S73" i="4"/>
  <c r="S48" i="4"/>
  <c r="S12" i="4"/>
  <c r="S284" i="4"/>
  <c r="S258" i="4"/>
  <c r="S221" i="4"/>
  <c r="S231" i="4"/>
  <c r="S179" i="4"/>
  <c r="S201" i="4"/>
  <c r="S158" i="4"/>
  <c r="S116" i="4"/>
  <c r="S93" i="4"/>
  <c r="S76" i="4"/>
  <c r="S71" i="4"/>
  <c r="S44" i="4"/>
  <c r="S24" i="4"/>
  <c r="S8" i="4"/>
  <c r="S280" i="4"/>
  <c r="S254" i="4"/>
  <c r="S217" i="4"/>
  <c r="S227" i="4"/>
  <c r="S175" i="4"/>
  <c r="S197" i="4"/>
  <c r="S152" i="4"/>
  <c r="S136" i="4"/>
  <c r="S90" i="4"/>
  <c r="S99" i="4"/>
  <c r="S69" i="4"/>
  <c r="S41" i="4"/>
  <c r="S23" i="4"/>
  <c r="V2" i="4"/>
  <c r="V301" i="4" s="1"/>
  <c r="L1" i="3" a="1"/>
  <c r="L1" i="3" s="1"/>
  <c r="M3" i="3"/>
  <c r="L2" i="3"/>
  <c r="T1" i="4"/>
  <c r="X2" i="4" l="1"/>
  <c r="X301" i="4" s="1"/>
  <c r="W301" i="4"/>
  <c r="Y2" i="4"/>
  <c r="Y301" i="4" s="1"/>
  <c r="V299" i="4"/>
  <c r="V297" i="4"/>
  <c r="V296" i="4"/>
  <c r="V298" i="4"/>
  <c r="V300" i="4"/>
  <c r="Y300" i="4"/>
  <c r="Y296" i="4"/>
  <c r="Y299" i="4"/>
  <c r="V5" i="4"/>
  <c r="Y294" i="4"/>
  <c r="V37" i="4"/>
  <c r="V294" i="4"/>
  <c r="V295" i="4"/>
  <c r="Z2" i="4"/>
  <c r="W1" i="4"/>
  <c r="V213" i="4"/>
  <c r="V261" i="4"/>
  <c r="V288" i="4"/>
  <c r="K1" i="1"/>
  <c r="V290" i="4"/>
  <c r="V257" i="4"/>
  <c r="V164" i="4"/>
  <c r="V156" i="4"/>
  <c r="V93" i="4"/>
  <c r="V160" i="4"/>
  <c r="V291" i="4"/>
  <c r="V109" i="4"/>
  <c r="V89" i="4"/>
  <c r="V28" i="4"/>
  <c r="V26" i="4"/>
  <c r="V27" i="4"/>
  <c r="V15" i="4"/>
  <c r="V86" i="4"/>
  <c r="V150" i="4"/>
  <c r="V285" i="4"/>
  <c r="V25" i="4"/>
  <c r="V236" i="4"/>
  <c r="V263" i="4"/>
  <c r="V60" i="4"/>
  <c r="V196" i="4"/>
  <c r="V141" i="4"/>
  <c r="V247" i="4"/>
  <c r="V131" i="4"/>
  <c r="V245" i="4"/>
  <c r="V184" i="4"/>
  <c r="V267" i="4"/>
  <c r="V121" i="4"/>
  <c r="V249" i="4"/>
  <c r="V165" i="4"/>
  <c r="V115" i="4"/>
  <c r="V55" i="4"/>
  <c r="V239" i="4"/>
  <c r="V162" i="4"/>
  <c r="V100" i="4"/>
  <c r="V51" i="4"/>
  <c r="V23" i="4"/>
  <c r="V14" i="4"/>
  <c r="V240" i="4"/>
  <c r="V63" i="4"/>
  <c r="V232" i="4"/>
  <c r="V80" i="4"/>
  <c r="V192" i="4"/>
  <c r="V124" i="4"/>
  <c r="V130" i="4"/>
  <c r="V52" i="4"/>
  <c r="V207" i="4"/>
  <c r="V98" i="4"/>
  <c r="V227" i="4"/>
  <c r="V178" i="4"/>
  <c r="V91" i="4"/>
  <c r="V34" i="4"/>
  <c r="V253" i="4"/>
  <c r="V246" i="4"/>
  <c r="V22" i="4"/>
  <c r="V243" i="4"/>
  <c r="V281" i="4"/>
  <c r="V67" i="4"/>
  <c r="V10" i="4"/>
  <c r="V134" i="4"/>
  <c r="V145" i="4"/>
  <c r="V262" i="4"/>
  <c r="V68" i="4"/>
  <c r="V188" i="4"/>
  <c r="V128" i="4"/>
  <c r="V259" i="4"/>
  <c r="V180" i="4"/>
  <c r="V53" i="4"/>
  <c r="V252" i="4"/>
  <c r="V235" i="4"/>
  <c r="V99" i="4"/>
  <c r="V190" i="4"/>
  <c r="V223" i="4"/>
  <c r="V174" i="4"/>
  <c r="V90" i="4"/>
  <c r="V154" i="4"/>
  <c r="V92" i="4"/>
  <c r="V138" i="4"/>
  <c r="V135" i="4"/>
  <c r="V64" i="4"/>
  <c r="V61" i="4"/>
  <c r="V176" i="4"/>
  <c r="V48" i="4"/>
  <c r="V231" i="4"/>
  <c r="V47" i="4"/>
  <c r="V168" i="4"/>
  <c r="V120" i="4"/>
  <c r="V31" i="4"/>
  <c r="V278" i="4"/>
  <c r="V46" i="4"/>
  <c r="V123" i="4"/>
  <c r="V248" i="4"/>
  <c r="V11" i="4"/>
  <c r="V279" i="4"/>
  <c r="V217" i="4"/>
  <c r="V204" i="4"/>
  <c r="V198" i="4"/>
  <c r="V118" i="4"/>
  <c r="V132" i="4"/>
  <c r="V101" i="4"/>
  <c r="V65" i="4"/>
  <c r="V35" i="4"/>
  <c r="V18" i="4"/>
  <c r="V270" i="4"/>
  <c r="V214" i="4"/>
  <c r="V200" i="4"/>
  <c r="V194" i="4"/>
  <c r="V139" i="4"/>
  <c r="V125" i="4"/>
  <c r="V97" i="4"/>
  <c r="V33" i="4"/>
  <c r="V255" i="4"/>
  <c r="V269" i="4"/>
  <c r="V224" i="4"/>
  <c r="V103" i="4"/>
  <c r="V13" i="4"/>
  <c r="V216" i="4"/>
  <c r="V117" i="4"/>
  <c r="V42" i="4"/>
  <c r="V210" i="4"/>
  <c r="V104" i="4"/>
  <c r="V49" i="4"/>
  <c r="V226" i="4"/>
  <c r="V163" i="4"/>
  <c r="V75" i="4"/>
  <c r="V45" i="4"/>
  <c r="V9" i="4"/>
  <c r="V268" i="4"/>
  <c r="V222" i="4"/>
  <c r="V193" i="4"/>
  <c r="V183" i="4"/>
  <c r="V159" i="4"/>
  <c r="V133" i="4"/>
  <c r="V107" i="4"/>
  <c r="V72" i="4"/>
  <c r="V228" i="4"/>
  <c r="V127" i="4"/>
  <c r="V71" i="4"/>
  <c r="V21" i="4"/>
  <c r="V171" i="4"/>
  <c r="V20" i="4"/>
  <c r="V191" i="4"/>
  <c r="V114" i="4"/>
  <c r="V271" i="4"/>
  <c r="V197" i="4"/>
  <c r="V137" i="4"/>
  <c r="V4" i="4"/>
  <c r="V265" i="4"/>
  <c r="V218" i="4"/>
  <c r="V189" i="4"/>
  <c r="V179" i="4"/>
  <c r="V155" i="4"/>
  <c r="V119" i="4"/>
  <c r="V87" i="4"/>
  <c r="V50" i="4"/>
  <c r="V41" i="4"/>
  <c r="V203" i="4"/>
  <c r="V146" i="4"/>
  <c r="V105" i="4"/>
  <c r="V24" i="4"/>
  <c r="V251" i="4"/>
  <c r="V199" i="4"/>
  <c r="V274" i="4"/>
  <c r="V230" i="4"/>
  <c r="V167" i="4"/>
  <c r="V79" i="4"/>
  <c r="V275" i="4"/>
  <c r="V187" i="4"/>
  <c r="V12" i="4"/>
  <c r="V6" i="4"/>
  <c r="V185" i="4"/>
  <c r="V153" i="4"/>
  <c r="V83" i="4"/>
  <c r="V74" i="4"/>
  <c r="V16" i="4"/>
  <c r="V241" i="4"/>
  <c r="V181" i="4"/>
  <c r="V172" i="4"/>
  <c r="V110" i="4"/>
  <c r="V81" i="4"/>
  <c r="V70" i="4"/>
  <c r="V32" i="4"/>
  <c r="V284" i="4"/>
  <c r="V287" i="4"/>
  <c r="V225" i="4"/>
  <c r="V177" i="4"/>
  <c r="V206" i="4"/>
  <c r="V158" i="4"/>
  <c r="V106" i="4"/>
  <c r="V78" i="4"/>
  <c r="V66" i="4"/>
  <c r="V30" i="4"/>
  <c r="V242" i="4"/>
  <c r="V76" i="4"/>
  <c r="V238" i="4"/>
  <c r="V142" i="4"/>
  <c r="V43" i="4"/>
  <c r="V234" i="4"/>
  <c r="V195" i="4"/>
  <c r="V88" i="4"/>
  <c r="V82" i="4"/>
  <c r="V244" i="4"/>
  <c r="V175" i="4"/>
  <c r="V113" i="4"/>
  <c r="V29" i="4"/>
  <c r="V8" i="4"/>
  <c r="V149" i="4"/>
  <c r="V280" i="4"/>
  <c r="V283" i="4"/>
  <c r="V221" i="4"/>
  <c r="V208" i="4"/>
  <c r="V202" i="4"/>
  <c r="V152" i="4"/>
  <c r="V136" i="4"/>
  <c r="V77" i="4"/>
  <c r="V62" i="4"/>
  <c r="V39" i="4"/>
  <c r="Y293" i="4"/>
  <c r="V289" i="4"/>
  <c r="V286" i="4"/>
  <c r="V276" i="4"/>
  <c r="V277" i="4"/>
  <c r="V215" i="4"/>
  <c r="V220" i="4"/>
  <c r="V170" i="4"/>
  <c r="V186" i="4"/>
  <c r="V148" i="4"/>
  <c r="V95" i="4"/>
  <c r="V116" i="4"/>
  <c r="V73" i="4"/>
  <c r="V59" i="4"/>
  <c r="V38" i="4"/>
  <c r="V282" i="4"/>
  <c r="V272" i="4"/>
  <c r="V273" i="4"/>
  <c r="V212" i="4"/>
  <c r="V219" i="4"/>
  <c r="V166" i="4"/>
  <c r="V182" i="4"/>
  <c r="V140" i="4"/>
  <c r="V94" i="4"/>
  <c r="V112" i="4"/>
  <c r="V96" i="4"/>
  <c r="V56" i="4"/>
  <c r="V44" i="4"/>
  <c r="V19" i="4"/>
  <c r="V266" i="4"/>
  <c r="V264" i="4"/>
  <c r="V237" i="4"/>
  <c r="V161" i="4"/>
  <c r="V129" i="4"/>
  <c r="V102" i="4"/>
  <c r="V58" i="4"/>
  <c r="V40" i="4"/>
  <c r="V254" i="4"/>
  <c r="V205" i="4"/>
  <c r="V147" i="4"/>
  <c r="V111" i="4"/>
  <c r="V57" i="4"/>
  <c r="V292" i="4"/>
  <c r="V293" i="4"/>
  <c r="V258" i="4"/>
  <c r="V209" i="4"/>
  <c r="V173" i="4"/>
  <c r="V144" i="4"/>
  <c r="V85" i="4"/>
  <c r="V7" i="4"/>
  <c r="V260" i="4"/>
  <c r="V233" i="4"/>
  <c r="V157" i="4"/>
  <c r="V169" i="4"/>
  <c r="V126" i="4"/>
  <c r="V84" i="4"/>
  <c r="V17" i="4"/>
  <c r="V250" i="4"/>
  <c r="V256" i="4"/>
  <c r="V229" i="4"/>
  <c r="V201" i="4"/>
  <c r="V211" i="4"/>
  <c r="V151" i="4"/>
  <c r="V143" i="4"/>
  <c r="V122" i="4"/>
  <c r="V108" i="4"/>
  <c r="V69" i="4"/>
  <c r="V54" i="4"/>
  <c r="V36" i="4"/>
  <c r="M1" i="3" a="1"/>
  <c r="M1" i="3" s="1"/>
  <c r="Y291" i="4"/>
  <c r="Y290" i="4"/>
  <c r="Y289" i="4"/>
  <c r="Y288" i="4"/>
  <c r="Y19" i="4"/>
  <c r="Y21" i="4"/>
  <c r="Y20" i="4"/>
  <c r="Y22" i="4"/>
  <c r="Y23" i="4"/>
  <c r="Y25" i="4"/>
  <c r="Y28" i="4"/>
  <c r="Y26" i="4"/>
  <c r="Y32" i="4"/>
  <c r="Y27" i="4"/>
  <c r="Y29" i="4"/>
  <c r="Y30" i="4"/>
  <c r="Y38" i="4"/>
  <c r="Y34" i="4"/>
  <c r="Y45" i="4"/>
  <c r="Y39" i="4"/>
  <c r="Y42" i="4"/>
  <c r="Y46" i="4"/>
  <c r="Y44" i="4"/>
  <c r="Y49" i="4"/>
  <c r="Y52" i="4"/>
  <c r="Y56" i="4"/>
  <c r="Y43" i="4"/>
  <c r="Y47" i="4"/>
  <c r="Y53" i="4"/>
  <c r="Y40" i="4"/>
  <c r="Y58" i="4"/>
  <c r="Y65" i="4"/>
  <c r="Y62" i="4"/>
  <c r="Y66" i="4"/>
  <c r="Y54" i="4"/>
  <c r="Y60" i="4"/>
  <c r="Y63" i="4"/>
  <c r="Y67" i="4"/>
  <c r="Y71" i="4"/>
  <c r="Y64" i="4"/>
  <c r="Y68" i="4"/>
  <c r="Y69" i="4"/>
  <c r="Y76" i="4"/>
  <c r="Y80" i="4"/>
  <c r="Y73" i="4"/>
  <c r="Y86" i="4"/>
  <c r="Y89" i="4"/>
  <c r="Y87" i="4"/>
  <c r="Y90" i="4"/>
  <c r="Y94" i="4"/>
  <c r="Y98" i="4"/>
  <c r="Y102" i="4"/>
  <c r="Y74" i="4"/>
  <c r="Y75" i="4"/>
  <c r="Y79" i="4"/>
  <c r="Y82" i="4"/>
  <c r="Y84" i="4"/>
  <c r="Y88" i="4"/>
  <c r="Y70" i="4"/>
  <c r="Y95" i="4"/>
  <c r="Y115" i="4"/>
  <c r="Y100" i="4"/>
  <c r="Y109" i="4"/>
  <c r="Y112" i="4"/>
  <c r="Y81" i="4"/>
  <c r="Y85" i="4"/>
  <c r="Y106" i="4"/>
  <c r="Y110" i="4"/>
  <c r="Y113" i="4"/>
  <c r="Y117" i="4"/>
  <c r="Y121" i="4"/>
  <c r="Y103" i="4"/>
  <c r="Y122" i="4"/>
  <c r="Y126" i="4"/>
  <c r="Y129" i="4"/>
  <c r="Y133" i="4"/>
  <c r="Y137" i="4"/>
  <c r="Y120" i="4"/>
  <c r="Y123" i="4"/>
  <c r="Y107" i="4"/>
  <c r="Y114" i="4"/>
  <c r="Y124" i="4"/>
  <c r="Y128" i="4"/>
  <c r="Y131" i="4"/>
  <c r="Y142" i="4"/>
  <c r="Y146" i="4"/>
  <c r="Y101" i="4"/>
  <c r="Y119" i="4"/>
  <c r="Y125" i="4"/>
  <c r="Y132" i="4"/>
  <c r="Y136" i="4"/>
  <c r="Y144" i="4"/>
  <c r="Y148" i="4"/>
  <c r="Y153" i="4"/>
  <c r="Y155" i="4"/>
  <c r="Y141" i="4"/>
  <c r="Y145" i="4"/>
  <c r="Y150" i="4"/>
  <c r="Y154" i="4"/>
  <c r="Y164" i="4"/>
  <c r="Y168" i="4"/>
  <c r="Y172" i="4"/>
  <c r="Y151" i="4"/>
  <c r="Y157" i="4"/>
  <c r="Y161" i="4"/>
  <c r="Y165" i="4"/>
  <c r="Y170" i="4"/>
  <c r="Y175" i="4"/>
  <c r="Y187" i="4"/>
  <c r="Y191" i="4"/>
  <c r="Y195" i="4"/>
  <c r="Y199" i="4"/>
  <c r="Y203" i="4"/>
  <c r="Y207" i="4"/>
  <c r="Y176" i="4"/>
  <c r="Y180" i="4"/>
  <c r="Y184" i="4"/>
  <c r="Y188" i="4"/>
  <c r="Y192" i="4"/>
  <c r="Y204" i="4"/>
  <c r="Y208" i="4"/>
  <c r="Y167" i="4"/>
  <c r="Y169" i="4"/>
  <c r="Y177" i="4"/>
  <c r="Y181" i="4"/>
  <c r="Y185" i="4"/>
  <c r="Y189" i="4"/>
  <c r="Y193" i="4"/>
  <c r="Y197" i="4"/>
  <c r="Y201" i="4"/>
  <c r="Y205" i="4"/>
  <c r="Y209" i="4"/>
  <c r="Y158" i="4"/>
  <c r="Y162" i="4"/>
  <c r="Y166" i="4"/>
  <c r="Y174" i="4"/>
  <c r="Y178" i="4"/>
  <c r="Y182" i="4"/>
  <c r="Y213" i="4"/>
  <c r="Y210" i="4"/>
  <c r="Y214" i="4"/>
  <c r="Y217" i="4"/>
  <c r="Y221" i="4"/>
  <c r="Y225" i="4"/>
  <c r="Y229" i="4"/>
  <c r="Y233" i="4"/>
  <c r="Y237" i="4"/>
  <c r="Y241" i="4"/>
  <c r="Y244" i="4"/>
  <c r="Y247" i="4"/>
  <c r="Y250" i="4"/>
  <c r="Y254" i="4"/>
  <c r="Y258" i="4"/>
  <c r="Y222" i="4"/>
  <c r="Y226" i="4"/>
  <c r="Y238" i="4"/>
  <c r="Y242" i="4"/>
  <c r="Y216" i="4"/>
  <c r="Y219" i="4"/>
  <c r="Y231" i="4"/>
  <c r="Y235" i="4"/>
  <c r="Y239" i="4"/>
  <c r="Y245" i="4"/>
  <c r="Y246" i="4"/>
  <c r="Y248" i="4"/>
  <c r="Y251" i="4"/>
  <c r="Y253" i="4"/>
  <c r="Y255" i="4"/>
  <c r="Y265" i="4"/>
  <c r="Y268" i="4"/>
  <c r="Y271" i="4"/>
  <c r="Y274" i="4"/>
  <c r="Y280" i="4"/>
  <c r="Y284" i="4"/>
  <c r="Y13" i="4"/>
  <c r="Y17" i="4"/>
  <c r="Y7" i="4"/>
  <c r="Y220" i="4"/>
  <c r="Y224" i="4"/>
  <c r="Y236" i="4"/>
  <c r="Y240" i="4"/>
  <c r="Y243" i="4"/>
  <c r="Y266" i="4"/>
  <c r="Y269" i="4"/>
  <c r="Y249" i="4"/>
  <c r="Y264" i="4"/>
  <c r="Y267" i="4"/>
  <c r="Y270" i="4"/>
  <c r="Y273" i="4"/>
  <c r="Y263" i="4"/>
  <c r="Y272" i="4"/>
  <c r="Y278" i="4"/>
  <c r="Y282" i="4"/>
  <c r="Y286" i="4"/>
  <c r="Y15" i="4"/>
  <c r="Y5" i="4"/>
  <c r="Y8" i="4"/>
  <c r="Y12" i="4"/>
  <c r="Y4" i="4"/>
  <c r="Y276" i="4"/>
  <c r="Y9" i="4"/>
  <c r="Y275" i="4"/>
  <c r="Y283" i="4"/>
  <c r="Y285" i="4"/>
  <c r="Y287" i="4"/>
  <c r="Y14" i="4"/>
  <c r="Y16" i="4"/>
  <c r="Y18" i="4"/>
  <c r="Y11" i="4"/>
  <c r="N3" i="3"/>
  <c r="M2" i="3"/>
  <c r="Y295" i="4" l="1"/>
  <c r="Y298" i="4"/>
  <c r="Y227" i="4"/>
  <c r="Y206" i="4"/>
  <c r="Y200" i="4"/>
  <c r="Y160" i="4"/>
  <c r="Y138" i="4"/>
  <c r="Y91" i="4"/>
  <c r="Y61" i="4"/>
  <c r="Y37" i="4"/>
  <c r="Y10" i="4"/>
  <c r="Y232" i="4"/>
  <c r="Y6" i="4"/>
  <c r="Y228" i="4"/>
  <c r="Y223" i="4"/>
  <c r="Y194" i="4"/>
  <c r="Y196" i="4"/>
  <c r="Y156" i="4"/>
  <c r="Y134" i="4"/>
  <c r="Y78" i="4"/>
  <c r="Y57" i="4"/>
  <c r="Y33" i="4"/>
  <c r="Y297" i="4"/>
  <c r="Y234" i="4"/>
  <c r="Y202" i="4"/>
  <c r="Y173" i="4"/>
  <c r="Y183" i="4"/>
  <c r="Y149" i="4"/>
  <c r="Y130" i="4"/>
  <c r="Y105" i="4"/>
  <c r="Y97" i="4"/>
  <c r="Y59" i="4"/>
  <c r="Y31" i="4"/>
  <c r="Y230" i="4"/>
  <c r="Y198" i="4"/>
  <c r="Y171" i="4"/>
  <c r="Y179" i="4"/>
  <c r="Y96" i="4"/>
  <c r="Y127" i="4"/>
  <c r="Y104" i="4"/>
  <c r="Y93" i="4"/>
  <c r="Y55" i="4"/>
  <c r="Y41" i="4"/>
  <c r="Y260" i="4"/>
  <c r="Y152" i="4"/>
  <c r="Y118" i="4"/>
  <c r="Y83" i="4"/>
  <c r="Y292" i="4"/>
  <c r="Y261" i="4"/>
  <c r="Y218" i="4"/>
  <c r="Y211" i="4"/>
  <c r="Y163" i="4"/>
  <c r="Y140" i="4"/>
  <c r="Y111" i="4"/>
  <c r="Y51" i="4"/>
  <c r="Y36" i="4"/>
  <c r="Y279" i="4"/>
  <c r="Y256" i="4"/>
  <c r="Y259" i="4"/>
  <c r="Y215" i="4"/>
  <c r="Y190" i="4"/>
  <c r="Y159" i="4"/>
  <c r="Y147" i="4"/>
  <c r="Y139" i="4"/>
  <c r="Y116" i="4"/>
  <c r="Y108" i="4"/>
  <c r="Y72" i="4"/>
  <c r="Y50" i="4"/>
  <c r="Y35" i="4"/>
  <c r="AA2" i="4"/>
  <c r="AA301" i="4" s="1"/>
  <c r="Z301" i="4"/>
  <c r="Y281" i="4"/>
  <c r="Y277" i="4"/>
  <c r="Y252" i="4"/>
  <c r="Y257" i="4"/>
  <c r="Y262" i="4"/>
  <c r="Y186" i="4"/>
  <c r="Y212" i="4"/>
  <c r="Y143" i="4"/>
  <c r="Y135" i="4"/>
  <c r="Y92" i="4"/>
  <c r="Y99" i="4"/>
  <c r="Y77" i="4"/>
  <c r="Y48" i="4"/>
  <c r="Y24" i="4"/>
  <c r="AC2" i="4"/>
  <c r="AC301" i="4" s="1"/>
  <c r="AB2" i="4"/>
  <c r="AB33" i="4" s="1"/>
  <c r="Z1" i="4"/>
  <c r="L1" i="1"/>
  <c r="N1" i="3" a="1"/>
  <c r="N1" i="3" s="1"/>
  <c r="O3" i="3"/>
  <c r="N2" i="3"/>
  <c r="AB257" i="4" l="1"/>
  <c r="AB124" i="4"/>
  <c r="AB259" i="4"/>
  <c r="AB255" i="4"/>
  <c r="AB261" i="4"/>
  <c r="AB253" i="4"/>
  <c r="AB128" i="4"/>
  <c r="AB56" i="4"/>
  <c r="AB184" i="4"/>
  <c r="AB180" i="4"/>
  <c r="AB121" i="4"/>
  <c r="AB67" i="4"/>
  <c r="AB14" i="4"/>
  <c r="AB51" i="4"/>
  <c r="AB266" i="4"/>
  <c r="AB44" i="4"/>
  <c r="AB79" i="4"/>
  <c r="AB256" i="4"/>
  <c r="AB254" i="4"/>
  <c r="AB167" i="4"/>
  <c r="AB145" i="4"/>
  <c r="AB105" i="4"/>
  <c r="AB27" i="4"/>
  <c r="AB153" i="4"/>
  <c r="AB49" i="4"/>
  <c r="AB280" i="4"/>
  <c r="AB11" i="4"/>
  <c r="AB199" i="4"/>
  <c r="AB246" i="4"/>
  <c r="AB59" i="4"/>
  <c r="AB214" i="4"/>
  <c r="AB15" i="4"/>
  <c r="AB144" i="4"/>
  <c r="AB166" i="4"/>
  <c r="AB162" i="4"/>
  <c r="AB258" i="4"/>
  <c r="AB150" i="4"/>
  <c r="AB12" i="4"/>
  <c r="AB245" i="4"/>
  <c r="AB129" i="4"/>
  <c r="AB87" i="4"/>
  <c r="AB23" i="4"/>
  <c r="AB301" i="4"/>
  <c r="AB176" i="4"/>
  <c r="AB155" i="4"/>
  <c r="AB17" i="4"/>
  <c r="AB212" i="4"/>
  <c r="AB191" i="4"/>
  <c r="AB127" i="4"/>
  <c r="AB187" i="4"/>
  <c r="AB282" i="4"/>
  <c r="AB57" i="4"/>
  <c r="AB158" i="4"/>
  <c r="AB276" i="4"/>
  <c r="AB141" i="4"/>
  <c r="AB31" i="4"/>
  <c r="AB273" i="4"/>
  <c r="AB75" i="4"/>
  <c r="AB195" i="4"/>
  <c r="AB119" i="4"/>
  <c r="AB117" i="4"/>
  <c r="AB275" i="4"/>
  <c r="AB138" i="4"/>
  <c r="AB50" i="4"/>
  <c r="AB260" i="4"/>
  <c r="AB278" i="4"/>
  <c r="AB48" i="4"/>
  <c r="AB178" i="4"/>
  <c r="AB96" i="4"/>
  <c r="AB136" i="4"/>
  <c r="AB239" i="4"/>
  <c r="AB85" i="4"/>
  <c r="AB267" i="4"/>
  <c r="AB264" i="4"/>
  <c r="AB84" i="4"/>
  <c r="AB219" i="4"/>
  <c r="AB209" i="4"/>
  <c r="AB122" i="4"/>
  <c r="AB81" i="4"/>
  <c r="AB21" i="4"/>
  <c r="AB5" i="4"/>
  <c r="AB149" i="4"/>
  <c r="AB284" i="4"/>
  <c r="AB106" i="4"/>
  <c r="AB183" i="4"/>
  <c r="AB101" i="4"/>
  <c r="AB53" i="4"/>
  <c r="AB175" i="4"/>
  <c r="AB116" i="4"/>
  <c r="AB252" i="4"/>
  <c r="AB37" i="4"/>
  <c r="AB92" i="4"/>
  <c r="AB168" i="4"/>
  <c r="AB30" i="4"/>
  <c r="AB164" i="4"/>
  <c r="AB78" i="4"/>
  <c r="AB83" i="4"/>
  <c r="AB171" i="4"/>
  <c r="AB217" i="4"/>
  <c r="AB52" i="4"/>
  <c r="AB100" i="4"/>
  <c r="AB269" i="4"/>
  <c r="AB262" i="4"/>
  <c r="AB179" i="4"/>
  <c r="AB174" i="4"/>
  <c r="AB132" i="4"/>
  <c r="AB270" i="4"/>
  <c r="AB235" i="4"/>
  <c r="AB133" i="4"/>
  <c r="AB28" i="4"/>
  <c r="AB231" i="4"/>
  <c r="AB160" i="4"/>
  <c r="AB227" i="4"/>
  <c r="AB213" i="4"/>
  <c r="AB126" i="4"/>
  <c r="AB29" i="4"/>
  <c r="AB274" i="4"/>
  <c r="AB271" i="4"/>
  <c r="AB216" i="4"/>
  <c r="AB197" i="4"/>
  <c r="AB135" i="4"/>
  <c r="AB268" i="4"/>
  <c r="AB211" i="4"/>
  <c r="AB188" i="4"/>
  <c r="AB131" i="4"/>
  <c r="AB74" i="4"/>
  <c r="AB70" i="4"/>
  <c r="AB172" i="4"/>
  <c r="AB152" i="4"/>
  <c r="AB134" i="4"/>
  <c r="AB77" i="4"/>
  <c r="AB25" i="4"/>
  <c r="AB265" i="4"/>
  <c r="AB223" i="4"/>
  <c r="AB170" i="4"/>
  <c r="AB154" i="4"/>
  <c r="AB130" i="4"/>
  <c r="AB73" i="4"/>
  <c r="AB22" i="4"/>
  <c r="AB298" i="4"/>
  <c r="AB299" i="4"/>
  <c r="AB300" i="4"/>
  <c r="AB296" i="4"/>
  <c r="AB297" i="4"/>
  <c r="AB34" i="4"/>
  <c r="AB62" i="4"/>
  <c r="AB90" i="4"/>
  <c r="AB110" i="4"/>
  <c r="AB139" i="4"/>
  <c r="AB156" i="4"/>
  <c r="AB192" i="4"/>
  <c r="AB182" i="4"/>
  <c r="AB207" i="4"/>
  <c r="AB220" i="4"/>
  <c r="AB18" i="4"/>
  <c r="AB8" i="4"/>
  <c r="AB4" i="4"/>
  <c r="AB292" i="4"/>
  <c r="AB32" i="4"/>
  <c r="AB66" i="4"/>
  <c r="AB94" i="4"/>
  <c r="AB113" i="4"/>
  <c r="AB93" i="4"/>
  <c r="AB142" i="4"/>
  <c r="AB196" i="4"/>
  <c r="AB186" i="4"/>
  <c r="AB215" i="4"/>
  <c r="AB224" i="4"/>
  <c r="AB221" i="4"/>
  <c r="AB277" i="4"/>
  <c r="AB293" i="4"/>
  <c r="AB39" i="4"/>
  <c r="AB36" i="4"/>
  <c r="AB98" i="4"/>
  <c r="AB86" i="4"/>
  <c r="AB102" i="4"/>
  <c r="AB146" i="4"/>
  <c r="AB200" i="4"/>
  <c r="AB190" i="4"/>
  <c r="AB218" i="4"/>
  <c r="AB228" i="4"/>
  <c r="AB225" i="4"/>
  <c r="AB279" i="4"/>
  <c r="AB233" i="4"/>
  <c r="AB290" i="4"/>
  <c r="AB55" i="4"/>
  <c r="AB91" i="4"/>
  <c r="AB120" i="4"/>
  <c r="AB202" i="4"/>
  <c r="AB240" i="4"/>
  <c r="AB46" i="4"/>
  <c r="AB61" i="4"/>
  <c r="AB99" i="4"/>
  <c r="AB143" i="4"/>
  <c r="AB181" i="4"/>
  <c r="AB234" i="4"/>
  <c r="AB241" i="4"/>
  <c r="AB288" i="4"/>
  <c r="AB103" i="4"/>
  <c r="AB89" i="4"/>
  <c r="AB173" i="4"/>
  <c r="AB210" i="4"/>
  <c r="AB247" i="4"/>
  <c r="AB9" i="4"/>
  <c r="AB19" i="4"/>
  <c r="AB72" i="4"/>
  <c r="AB97" i="4"/>
  <c r="AB104" i="4"/>
  <c r="AB189" i="4"/>
  <c r="AB159" i="4"/>
  <c r="AB249" i="4"/>
  <c r="AB263" i="4"/>
  <c r="AB47" i="4"/>
  <c r="AB58" i="4"/>
  <c r="AB123" i="4"/>
  <c r="AB115" i="4"/>
  <c r="AB193" i="4"/>
  <c r="AB163" i="4"/>
  <c r="AB248" i="4"/>
  <c r="AB250" i="4"/>
  <c r="AB272" i="4"/>
  <c r="AB7" i="4"/>
  <c r="AB20" i="4"/>
  <c r="AB45" i="4"/>
  <c r="AB65" i="4"/>
  <c r="AB80" i="4"/>
  <c r="AB60" i="4"/>
  <c r="AB69" i="4"/>
  <c r="AB107" i="4"/>
  <c r="AB108" i="4"/>
  <c r="AB157" i="4"/>
  <c r="AB204" i="4"/>
  <c r="AB194" i="4"/>
  <c r="AB222" i="4"/>
  <c r="AB232" i="4"/>
  <c r="AB229" i="4"/>
  <c r="AB283" i="4"/>
  <c r="AB291" i="4"/>
  <c r="AB35" i="4"/>
  <c r="AB63" i="4"/>
  <c r="AB88" i="4"/>
  <c r="AB125" i="4"/>
  <c r="AB161" i="4"/>
  <c r="AB208" i="4"/>
  <c r="AB198" i="4"/>
  <c r="AB226" i="4"/>
  <c r="AB236" i="4"/>
  <c r="AB287" i="4"/>
  <c r="AB42" i="4"/>
  <c r="AB118" i="4"/>
  <c r="AB165" i="4"/>
  <c r="AB177" i="4"/>
  <c r="AB230" i="4"/>
  <c r="AB237" i="4"/>
  <c r="AB16" i="4"/>
  <c r="AB289" i="4"/>
  <c r="AB82" i="4"/>
  <c r="AB169" i="4"/>
  <c r="AB206" i="4"/>
  <c r="AB243" i="4"/>
  <c r="AB6" i="4"/>
  <c r="AB38" i="4"/>
  <c r="AB68" i="4"/>
  <c r="AB147" i="4"/>
  <c r="AB185" i="4"/>
  <c r="AB238" i="4"/>
  <c r="AB244" i="4"/>
  <c r="AB43" i="4"/>
  <c r="AB71" i="4"/>
  <c r="AB148" i="4"/>
  <c r="AB242" i="4"/>
  <c r="AB10" i="4"/>
  <c r="AB76" i="4"/>
  <c r="AB13" i="4"/>
  <c r="AB285" i="4"/>
  <c r="AB251" i="4"/>
  <c r="AB205" i="4"/>
  <c r="AB140" i="4"/>
  <c r="AB112" i="4"/>
  <c r="AB41" i="4"/>
  <c r="AD2" i="4"/>
  <c r="AD301" i="4" s="1"/>
  <c r="AF2" i="4"/>
  <c r="AF301" i="4" s="1"/>
  <c r="AE2" i="4"/>
  <c r="AE209" i="4" s="1"/>
  <c r="AC1" i="4"/>
  <c r="AB286" i="4"/>
  <c r="AB281" i="4"/>
  <c r="AB203" i="4"/>
  <c r="AB201" i="4"/>
  <c r="AB137" i="4"/>
  <c r="AB109" i="4"/>
  <c r="AB54" i="4"/>
  <c r="AB294" i="4"/>
  <c r="AB26" i="4"/>
  <c r="AB295" i="4"/>
  <c r="AB24" i="4"/>
  <c r="AB151" i="4"/>
  <c r="AB111" i="4"/>
  <c r="AB114" i="4"/>
  <c r="AB95" i="4"/>
  <c r="AB64" i="4"/>
  <c r="AB40" i="4"/>
  <c r="M1" i="1"/>
  <c r="O1" i="3" a="1"/>
  <c r="O1" i="3" s="1"/>
  <c r="AE24" i="4"/>
  <c r="AE26" i="4"/>
  <c r="AE30" i="4"/>
  <c r="AE79" i="4"/>
  <c r="P3" i="3"/>
  <c r="O2" i="3"/>
  <c r="AE281" i="4" l="1"/>
  <c r="AE262" i="4"/>
  <c r="AE275" i="4"/>
  <c r="AE254" i="4"/>
  <c r="AE223" i="4"/>
  <c r="AE234" i="4"/>
  <c r="AE216" i="4"/>
  <c r="AE149" i="4"/>
  <c r="AE23" i="4"/>
  <c r="AE147" i="4"/>
  <c r="AE260" i="4"/>
  <c r="AE219" i="4"/>
  <c r="AE95" i="4"/>
  <c r="AE166" i="4"/>
  <c r="AE91" i="4"/>
  <c r="AE88" i="4"/>
  <c r="AE21" i="4"/>
  <c r="AG2" i="4"/>
  <c r="AG301" i="4" s="1"/>
  <c r="AE111" i="4"/>
  <c r="AE145" i="4"/>
  <c r="AE84" i="4"/>
  <c r="AE164" i="4"/>
  <c r="AE109" i="4"/>
  <c r="AE226" i="4"/>
  <c r="AE66" i="4"/>
  <c r="AE126" i="4"/>
  <c r="AE135" i="4"/>
  <c r="AE241" i="4"/>
  <c r="AE108" i="4"/>
  <c r="AE80" i="4"/>
  <c r="AE240" i="4"/>
  <c r="AE168" i="4"/>
  <c r="AE222" i="4"/>
  <c r="AE276" i="4"/>
  <c r="AE187" i="4"/>
  <c r="AE175" i="4"/>
  <c r="AE171" i="4"/>
  <c r="AE29" i="4"/>
  <c r="AE228" i="4"/>
  <c r="AE151" i="4"/>
  <c r="AE173" i="4"/>
  <c r="AE75" i="4"/>
  <c r="AI2" i="4"/>
  <c r="AI301" i="4" s="1"/>
  <c r="AE161" i="4"/>
  <c r="AE144" i="4"/>
  <c r="AE160" i="4"/>
  <c r="AE62" i="4"/>
  <c r="AE207" i="4"/>
  <c r="AE122" i="4"/>
  <c r="AE253" i="4"/>
  <c r="AE61" i="4"/>
  <c r="AE246" i="4"/>
  <c r="AE244" i="4"/>
  <c r="AE44" i="4"/>
  <c r="AE193" i="4"/>
  <c r="AE225" i="4"/>
  <c r="AE265" i="4"/>
  <c r="AE181" i="4"/>
  <c r="AE114" i="4"/>
  <c r="AE107" i="4"/>
  <c r="AE38" i="4"/>
  <c r="AE18" i="4"/>
  <c r="AE224" i="4"/>
  <c r="AE150" i="4"/>
  <c r="AE102" i="4"/>
  <c r="AE22" i="4"/>
  <c r="AE238" i="4"/>
  <c r="AE230" i="4"/>
  <c r="AE71" i="4"/>
  <c r="AF1" i="4"/>
  <c r="AE59" i="4"/>
  <c r="AE203" i="4"/>
  <c r="AE56" i="4"/>
  <c r="AE4" i="4"/>
  <c r="AE41" i="4"/>
  <c r="AE233" i="4"/>
  <c r="AE28" i="4"/>
  <c r="AE14" i="4"/>
  <c r="AE112" i="4"/>
  <c r="AE129" i="4"/>
  <c r="AH2" i="4"/>
  <c r="AH301" i="4" s="1"/>
  <c r="AE257" i="4"/>
  <c r="AE64" i="4"/>
  <c r="AE199" i="4"/>
  <c r="AE119" i="4"/>
  <c r="AE115" i="4"/>
  <c r="AE12" i="4"/>
  <c r="AE8" i="4"/>
  <c r="AE39" i="4"/>
  <c r="AE268" i="4"/>
  <c r="AE189" i="4"/>
  <c r="AE9" i="4"/>
  <c r="AE154" i="4"/>
  <c r="AE200" i="4"/>
  <c r="AE155" i="4"/>
  <c r="AE117" i="4"/>
  <c r="AE25" i="4"/>
  <c r="AE285" i="4"/>
  <c r="AE196" i="4"/>
  <c r="AE153" i="4"/>
  <c r="AE83" i="4"/>
  <c r="AE27" i="4"/>
  <c r="AE220" i="4"/>
  <c r="AE195" i="4"/>
  <c r="AE148" i="4"/>
  <c r="AE73" i="4"/>
  <c r="AE19" i="4"/>
  <c r="AE6" i="4"/>
  <c r="AE53" i="4"/>
  <c r="AE245" i="4"/>
  <c r="AE210" i="4"/>
  <c r="AE138" i="4"/>
  <c r="AE98" i="4"/>
  <c r="AE290" i="4"/>
  <c r="AE301" i="4"/>
  <c r="AE20" i="4"/>
  <c r="AE16" i="4"/>
  <c r="AE137" i="4"/>
  <c r="AE279" i="4"/>
  <c r="AE235" i="4"/>
  <c r="AE94" i="4"/>
  <c r="AE50" i="4"/>
  <c r="AE252" i="4"/>
  <c r="AE113" i="4"/>
  <c r="AE249" i="4"/>
  <c r="AE110" i="4"/>
  <c r="AE283" i="4"/>
  <c r="AE190" i="4"/>
  <c r="AE239" i="4"/>
  <c r="AE134" i="4"/>
  <c r="AE97" i="4"/>
  <c r="AE15" i="4"/>
  <c r="AE133" i="4"/>
  <c r="AE282" i="4"/>
  <c r="AE231" i="4"/>
  <c r="AE201" i="4"/>
  <c r="AE130" i="4"/>
  <c r="AE96" i="4"/>
  <c r="AE49" i="4"/>
  <c r="AE259" i="4"/>
  <c r="AE105" i="4"/>
  <c r="AE255" i="4"/>
  <c r="AE194" i="4"/>
  <c r="AE67" i="4"/>
  <c r="AE251" i="4"/>
  <c r="AE57" i="4"/>
  <c r="AE5" i="4"/>
  <c r="AE46" i="4"/>
  <c r="AE277" i="4"/>
  <c r="AE205" i="4"/>
  <c r="AE17" i="4"/>
  <c r="AE271" i="4"/>
  <c r="AE278" i="4"/>
  <c r="AE227" i="4"/>
  <c r="AE197" i="4"/>
  <c r="AE127" i="4"/>
  <c r="AE85" i="4"/>
  <c r="AE48" i="4"/>
  <c r="AE269" i="4"/>
  <c r="AE237" i="4"/>
  <c r="AE169" i="4"/>
  <c r="AE185" i="4"/>
  <c r="AE123" i="4"/>
  <c r="AE100" i="4"/>
  <c r="AE52" i="4"/>
  <c r="AE288" i="4"/>
  <c r="AE258" i="4"/>
  <c r="AE229" i="4"/>
  <c r="AE165" i="4"/>
  <c r="AE156" i="4"/>
  <c r="AE140" i="4"/>
  <c r="AE92" i="4"/>
  <c r="AE45" i="4"/>
  <c r="AE248" i="4"/>
  <c r="AE256" i="4"/>
  <c r="AE191" i="4"/>
  <c r="AE143" i="4"/>
  <c r="AE116" i="4"/>
  <c r="AE68" i="4"/>
  <c r="AE42" i="4"/>
  <c r="AE289" i="4"/>
  <c r="AE170" i="4"/>
  <c r="AE101" i="4"/>
  <c r="AE99" i="4"/>
  <c r="AE54" i="4"/>
  <c r="AE13" i="4"/>
  <c r="AE273" i="4"/>
  <c r="AE221" i="4"/>
  <c r="AE215" i="4"/>
  <c r="AE186" i="4"/>
  <c r="AE162" i="4"/>
  <c r="AE118" i="4"/>
  <c r="AE77" i="4"/>
  <c r="AE72" i="4"/>
  <c r="AE31" i="4"/>
  <c r="AE293" i="4"/>
  <c r="AE270" i="4"/>
  <c r="AE211" i="4"/>
  <c r="AE182" i="4"/>
  <c r="AE158" i="4"/>
  <c r="AE136" i="4"/>
  <c r="AE76" i="4"/>
  <c r="AE69" i="4"/>
  <c r="AE47" i="4"/>
  <c r="AE292" i="4"/>
  <c r="AE284" i="4"/>
  <c r="AE267" i="4"/>
  <c r="AE192" i="4"/>
  <c r="AE178" i="4"/>
  <c r="AE152" i="4"/>
  <c r="AE120" i="4"/>
  <c r="AE86" i="4"/>
  <c r="AE65" i="4"/>
  <c r="AE43" i="4"/>
  <c r="AE217" i="4"/>
  <c r="AE280" i="4"/>
  <c r="AE214" i="4"/>
  <c r="AE274" i="4"/>
  <c r="AE264" i="4"/>
  <c r="AE243" i="4"/>
  <c r="AE176" i="4"/>
  <c r="AE174" i="4"/>
  <c r="AE157" i="4"/>
  <c r="AE139" i="4"/>
  <c r="AE104" i="4"/>
  <c r="AE58" i="4"/>
  <c r="AE40" i="4"/>
  <c r="AH299" i="4"/>
  <c r="AH300" i="4"/>
  <c r="AH297" i="4"/>
  <c r="AH298" i="4"/>
  <c r="AE236" i="4"/>
  <c r="AE213" i="4"/>
  <c r="AE183" i="4"/>
  <c r="AE177" i="4"/>
  <c r="AE141" i="4"/>
  <c r="AE132" i="4"/>
  <c r="AE106" i="4"/>
  <c r="AE70" i="4"/>
  <c r="AE63" i="4"/>
  <c r="AE36" i="4"/>
  <c r="AE291" i="4"/>
  <c r="AE287" i="4"/>
  <c r="AE266" i="4"/>
  <c r="AE286" i="4"/>
  <c r="AE232" i="4"/>
  <c r="AE218" i="4"/>
  <c r="AE179" i="4"/>
  <c r="AE172" i="4"/>
  <c r="AE121" i="4"/>
  <c r="AE125" i="4"/>
  <c r="AE103" i="4"/>
  <c r="AE82" i="4"/>
  <c r="AE60" i="4"/>
  <c r="AE35" i="4"/>
  <c r="AE300" i="4"/>
  <c r="AE296" i="4"/>
  <c r="AE297" i="4"/>
  <c r="AE299" i="4"/>
  <c r="AE298" i="4"/>
  <c r="AE11" i="4"/>
  <c r="AE250" i="4"/>
  <c r="AE272" i="4"/>
  <c r="AE212" i="4"/>
  <c r="AE188" i="4"/>
  <c r="AE206" i="4"/>
  <c r="AE167" i="4"/>
  <c r="AE87" i="4"/>
  <c r="AE131" i="4"/>
  <c r="AE93" i="4"/>
  <c r="AE81" i="4"/>
  <c r="AE37" i="4"/>
  <c r="AE34" i="4"/>
  <c r="AE10" i="4"/>
  <c r="AE247" i="4"/>
  <c r="AE263" i="4"/>
  <c r="AE208" i="4"/>
  <c r="AE184" i="4"/>
  <c r="AE202" i="4"/>
  <c r="AE163" i="4"/>
  <c r="AE146" i="4"/>
  <c r="AE128" i="4"/>
  <c r="AE90" i="4"/>
  <c r="AE78" i="4"/>
  <c r="AE55" i="4"/>
  <c r="AE32" i="4"/>
  <c r="AE294" i="4"/>
  <c r="AE7" i="4"/>
  <c r="AE242" i="4"/>
  <c r="AE261" i="4"/>
  <c r="AE204" i="4"/>
  <c r="AE180" i="4"/>
  <c r="AE198" i="4"/>
  <c r="AE159" i="4"/>
  <c r="AE142" i="4"/>
  <c r="AE124" i="4"/>
  <c r="AE89" i="4"/>
  <c r="AE74" i="4"/>
  <c r="AE51" i="4"/>
  <c r="AE33" i="4"/>
  <c r="AE295" i="4"/>
  <c r="N1" i="1"/>
  <c r="P1" i="3" a="1"/>
  <c r="P1" i="3" s="1"/>
  <c r="AH289" i="4"/>
  <c r="AH20" i="4"/>
  <c r="AH22" i="4"/>
  <c r="AH23" i="4"/>
  <c r="AH49" i="4"/>
  <c r="AH51" i="4"/>
  <c r="AH55" i="4"/>
  <c r="AH48" i="4"/>
  <c r="AH52" i="4"/>
  <c r="AH46" i="4"/>
  <c r="AH62" i="4"/>
  <c r="AH54" i="4"/>
  <c r="AH74" i="4"/>
  <c r="AH67" i="4"/>
  <c r="AH75" i="4"/>
  <c r="AH79" i="4"/>
  <c r="AH63" i="4"/>
  <c r="AH87" i="4"/>
  <c r="AH100" i="4"/>
  <c r="AH104" i="4"/>
  <c r="AH108" i="4"/>
  <c r="AH111" i="4"/>
  <c r="AH109" i="4"/>
  <c r="AH116" i="4"/>
  <c r="AH120" i="4"/>
  <c r="AH110" i="4"/>
  <c r="AH118" i="4"/>
  <c r="AH125" i="4"/>
  <c r="AH119" i="4"/>
  <c r="AH130" i="4"/>
  <c r="AH134" i="4"/>
  <c r="AH163" i="4"/>
  <c r="AH167" i="4"/>
  <c r="AH171" i="4"/>
  <c r="AH144" i="4"/>
  <c r="AH148" i="4"/>
  <c r="AH160" i="4"/>
  <c r="AH164" i="4"/>
  <c r="AH198" i="4"/>
  <c r="AH202" i="4"/>
  <c r="AH206" i="4"/>
  <c r="AH157" i="4"/>
  <c r="AH169" i="4"/>
  <c r="AH184" i="4"/>
  <c r="AH204" i="4"/>
  <c r="AH170" i="4"/>
  <c r="AH177" i="4"/>
  <c r="AH189" i="4"/>
  <c r="AH193" i="4"/>
  <c r="AH246" i="4"/>
  <c r="AH210" i="4"/>
  <c r="AH214" i="4"/>
  <c r="AH221" i="4"/>
  <c r="AH225" i="4"/>
  <c r="AH237" i="4"/>
  <c r="AH241" i="4"/>
  <c r="AH226" i="4"/>
  <c r="AH270" i="4"/>
  <c r="AH273" i="4"/>
  <c r="AH256" i="4"/>
  <c r="AH268" i="4"/>
  <c r="AH271" i="4"/>
  <c r="AH274" i="4"/>
  <c r="AH219" i="4"/>
  <c r="AH227" i="4"/>
  <c r="AH239" i="4"/>
  <c r="AH286" i="4"/>
  <c r="AH10" i="4"/>
  <c r="AH11" i="4"/>
  <c r="AH281" i="4"/>
  <c r="AH285" i="4"/>
  <c r="Q3" i="3"/>
  <c r="P2" i="3"/>
  <c r="AH248" i="4" l="1"/>
  <c r="AH217" i="4"/>
  <c r="AH186" i="4"/>
  <c r="AH106" i="4"/>
  <c r="AH69" i="4"/>
  <c r="AH223" i="4"/>
  <c r="AH261" i="4"/>
  <c r="AH150" i="4"/>
  <c r="AH112" i="4"/>
  <c r="AH47" i="4"/>
  <c r="AK2" i="4"/>
  <c r="AK301" i="4" s="1"/>
  <c r="AH208" i="4"/>
  <c r="AH153" i="4"/>
  <c r="AH71" i="4"/>
  <c r="AH38" i="4"/>
  <c r="AH296" i="4"/>
  <c r="AI1" i="4"/>
  <c r="AH258" i="4"/>
  <c r="AH101" i="4"/>
  <c r="AH41" i="4"/>
  <c r="AJ2" i="4"/>
  <c r="AJ301" i="4" s="1"/>
  <c r="AH200" i="4"/>
  <c r="AH131" i="4"/>
  <c r="AH254" i="4"/>
  <c r="AH196" i="4"/>
  <c r="AH102" i="4"/>
  <c r="AH97" i="4"/>
  <c r="AH30" i="4"/>
  <c r="AL2" i="4"/>
  <c r="AL301" i="4" s="1"/>
  <c r="AH93" i="4"/>
  <c r="AH7" i="4"/>
  <c r="AH25" i="4"/>
  <c r="AH247" i="4"/>
  <c r="AH242" i="4"/>
  <c r="AH183" i="4"/>
  <c r="AH145" i="4"/>
  <c r="AH96" i="4"/>
  <c r="AH24" i="4"/>
  <c r="AH262" i="4"/>
  <c r="AH250" i="4"/>
  <c r="AH147" i="4"/>
  <c r="AH28" i="4"/>
  <c r="AH187" i="4"/>
  <c r="AH143" i="4"/>
  <c r="AH89" i="4"/>
  <c r="AH18" i="4"/>
  <c r="AH14" i="4"/>
  <c r="AH238" i="4"/>
  <c r="AH173" i="4"/>
  <c r="AH141" i="4"/>
  <c r="AH72" i="4"/>
  <c r="AH27" i="4"/>
  <c r="AH4" i="4"/>
  <c r="AH235" i="4"/>
  <c r="AH267" i="4"/>
  <c r="AH233" i="4"/>
  <c r="AH185" i="4"/>
  <c r="AH179" i="4"/>
  <c r="AH156" i="4"/>
  <c r="AH128" i="4"/>
  <c r="AH117" i="4"/>
  <c r="AH88" i="4"/>
  <c r="AH60" i="4"/>
  <c r="AH43" i="4"/>
  <c r="AH31" i="4"/>
  <c r="AH12" i="4"/>
  <c r="AH231" i="4"/>
  <c r="AH264" i="4"/>
  <c r="AH229" i="4"/>
  <c r="AH181" i="4"/>
  <c r="AH175" i="4"/>
  <c r="AH154" i="4"/>
  <c r="AH124" i="4"/>
  <c r="AH113" i="4"/>
  <c r="AH83" i="4"/>
  <c r="AH82" i="4"/>
  <c r="AH42" i="4"/>
  <c r="AH29" i="4"/>
  <c r="AH5" i="4"/>
  <c r="AH265" i="4"/>
  <c r="AH234" i="4"/>
  <c r="AH257" i="4"/>
  <c r="AH192" i="4"/>
  <c r="AH194" i="4"/>
  <c r="AH159" i="4"/>
  <c r="AH127" i="4"/>
  <c r="AH105" i="4"/>
  <c r="AH86" i="4"/>
  <c r="AH70" i="4"/>
  <c r="AH45" i="4"/>
  <c r="AH19" i="4"/>
  <c r="AH15" i="4"/>
  <c r="AH260" i="4"/>
  <c r="AH230" i="4"/>
  <c r="AH253" i="4"/>
  <c r="AH188" i="4"/>
  <c r="AH190" i="4"/>
  <c r="AH155" i="4"/>
  <c r="AH123" i="4"/>
  <c r="AH103" i="4"/>
  <c r="AH84" i="4"/>
  <c r="AH66" i="4"/>
  <c r="AH44" i="4"/>
  <c r="AH21" i="4"/>
  <c r="AH9" i="4"/>
  <c r="AH278" i="4"/>
  <c r="AH249" i="4"/>
  <c r="AH218" i="4"/>
  <c r="AH240" i="4"/>
  <c r="AH176" i="4"/>
  <c r="AH178" i="4"/>
  <c r="AH139" i="4"/>
  <c r="AH137" i="4"/>
  <c r="AH99" i="4"/>
  <c r="AH85" i="4"/>
  <c r="AH57" i="4"/>
  <c r="AH32" i="4"/>
  <c r="AH291" i="4"/>
  <c r="AH252" i="4"/>
  <c r="AH222" i="4"/>
  <c r="AH243" i="4"/>
  <c r="AH182" i="4"/>
  <c r="AH115" i="4"/>
  <c r="AH288" i="4"/>
  <c r="AH276" i="4"/>
  <c r="AH215" i="4"/>
  <c r="AH133" i="4"/>
  <c r="AH81" i="4"/>
  <c r="AH50" i="4"/>
  <c r="AH13" i="4"/>
  <c r="AH213" i="4"/>
  <c r="AH166" i="4"/>
  <c r="AH95" i="4"/>
  <c r="AH284" i="4"/>
  <c r="AH209" i="4"/>
  <c r="AH228" i="4"/>
  <c r="AH207" i="4"/>
  <c r="AH165" i="4"/>
  <c r="AH146" i="4"/>
  <c r="AH126" i="4"/>
  <c r="AH94" i="4"/>
  <c r="AH77" i="4"/>
  <c r="AH58" i="4"/>
  <c r="AH33" i="4"/>
  <c r="AH293" i="4"/>
  <c r="AH280" i="4"/>
  <c r="AH263" i="4"/>
  <c r="AH287" i="4"/>
  <c r="AH205" i="4"/>
  <c r="AH224" i="4"/>
  <c r="AH203" i="4"/>
  <c r="AH162" i="4"/>
  <c r="AH142" i="4"/>
  <c r="AH122" i="4"/>
  <c r="AH91" i="4"/>
  <c r="AH73" i="4"/>
  <c r="AH68" i="4"/>
  <c r="AH26" i="4"/>
  <c r="AH292" i="4"/>
  <c r="AH59" i="4"/>
  <c r="AH17" i="4"/>
  <c r="AH245" i="4"/>
  <c r="AH236" i="4"/>
  <c r="AH98" i="4"/>
  <c r="AH290" i="4"/>
  <c r="AH275" i="4"/>
  <c r="AH232" i="4"/>
  <c r="AH152" i="4"/>
  <c r="AH78" i="4"/>
  <c r="AH272" i="4"/>
  <c r="AH259" i="4"/>
  <c r="AH283" i="4"/>
  <c r="AH201" i="4"/>
  <c r="AH220" i="4"/>
  <c r="AH199" i="4"/>
  <c r="AH161" i="4"/>
  <c r="AH140" i="4"/>
  <c r="AH121" i="4"/>
  <c r="AH90" i="4"/>
  <c r="AH56" i="4"/>
  <c r="AH64" i="4"/>
  <c r="AH39" i="4"/>
  <c r="AH282" i="4"/>
  <c r="AH149" i="4"/>
  <c r="AH37" i="4"/>
  <c r="AH174" i="4"/>
  <c r="AH211" i="4"/>
  <c r="AH65" i="4"/>
  <c r="AH8" i="4"/>
  <c r="AH255" i="4"/>
  <c r="AH279" i="4"/>
  <c r="AH197" i="4"/>
  <c r="AH216" i="4"/>
  <c r="AH195" i="4"/>
  <c r="AH151" i="4"/>
  <c r="AH138" i="4"/>
  <c r="AH136" i="4"/>
  <c r="AH114" i="4"/>
  <c r="AH80" i="4"/>
  <c r="AH61" i="4"/>
  <c r="AH35" i="4"/>
  <c r="AH294" i="4"/>
  <c r="AH180" i="4"/>
  <c r="AH92" i="4"/>
  <c r="AH172" i="4"/>
  <c r="AH158" i="4"/>
  <c r="AH40" i="4"/>
  <c r="AH6" i="4"/>
  <c r="AH129" i="4"/>
  <c r="AH36" i="4"/>
  <c r="AH16" i="4"/>
  <c r="AH269" i="4"/>
  <c r="AH266" i="4"/>
  <c r="AH251" i="4"/>
  <c r="AH277" i="4"/>
  <c r="AH244" i="4"/>
  <c r="AH212" i="4"/>
  <c r="AH191" i="4"/>
  <c r="AH168" i="4"/>
  <c r="AH135" i="4"/>
  <c r="AH132" i="4"/>
  <c r="AH107" i="4"/>
  <c r="AH76" i="4"/>
  <c r="AH53" i="4"/>
  <c r="AH34" i="4"/>
  <c r="AH295" i="4"/>
  <c r="AK300" i="4"/>
  <c r="AK299" i="4"/>
  <c r="AK298" i="4"/>
  <c r="AK297" i="4"/>
  <c r="AK296" i="4"/>
  <c r="AK294" i="4"/>
  <c r="AK295" i="4"/>
  <c r="O1" i="1"/>
  <c r="AK292" i="4"/>
  <c r="AK293" i="4"/>
  <c r="Q1" i="3" a="1"/>
  <c r="Q1" i="3" s="1"/>
  <c r="AK291" i="4"/>
  <c r="AK290" i="4"/>
  <c r="AK289" i="4"/>
  <c r="AK288" i="4"/>
  <c r="AK19" i="4"/>
  <c r="AK22" i="4"/>
  <c r="AK21" i="4"/>
  <c r="AK23" i="4"/>
  <c r="AK24" i="4"/>
  <c r="AK20" i="4"/>
  <c r="AK25" i="4"/>
  <c r="AK28" i="4"/>
  <c r="AK26" i="4"/>
  <c r="AK32" i="4"/>
  <c r="AK29" i="4"/>
  <c r="AK31" i="4"/>
  <c r="AK33" i="4"/>
  <c r="AK35" i="4"/>
  <c r="AK27" i="4"/>
  <c r="AK30" i="4"/>
  <c r="AK36" i="4"/>
  <c r="AK34" i="4"/>
  <c r="AK41" i="4"/>
  <c r="AK38" i="4"/>
  <c r="AK45" i="4"/>
  <c r="AK42" i="4"/>
  <c r="AK46" i="4"/>
  <c r="AK52" i="4"/>
  <c r="AK56" i="4"/>
  <c r="AK40" i="4"/>
  <c r="AK49" i="4"/>
  <c r="AK53" i="4"/>
  <c r="AK44" i="4"/>
  <c r="AK50" i="4"/>
  <c r="AK39" i="4"/>
  <c r="AK47" i="4"/>
  <c r="AK54" i="4"/>
  <c r="AK55" i="4"/>
  <c r="AK57" i="4"/>
  <c r="AK58" i="4"/>
  <c r="AK65" i="4"/>
  <c r="AK48" i="4"/>
  <c r="AK59" i="4"/>
  <c r="AK62" i="4"/>
  <c r="AK37" i="4"/>
  <c r="AK43" i="4"/>
  <c r="AK60" i="4"/>
  <c r="AK63" i="4"/>
  <c r="AK67" i="4"/>
  <c r="AK71" i="4"/>
  <c r="AK51" i="4"/>
  <c r="AK66" i="4"/>
  <c r="AK70" i="4"/>
  <c r="AK72" i="4"/>
  <c r="AK76" i="4"/>
  <c r="AK80" i="4"/>
  <c r="AK68" i="4"/>
  <c r="AK69" i="4"/>
  <c r="AK73" i="4"/>
  <c r="AK77" i="4"/>
  <c r="AK61" i="4"/>
  <c r="AK64" i="4"/>
  <c r="AK75" i="4"/>
  <c r="AK79" i="4"/>
  <c r="AK82" i="4"/>
  <c r="AK86" i="4"/>
  <c r="AK89" i="4"/>
  <c r="AK93" i="4"/>
  <c r="AK97" i="4"/>
  <c r="AK74" i="4"/>
  <c r="AK78" i="4"/>
  <c r="AK81" i="4"/>
  <c r="AK83" i="4"/>
  <c r="AK87" i="4"/>
  <c r="AK90" i="4"/>
  <c r="AK94" i="4"/>
  <c r="AK98" i="4"/>
  <c r="AK102" i="4"/>
  <c r="AK88" i="4"/>
  <c r="AK101" i="4"/>
  <c r="AK103" i="4"/>
  <c r="AK108" i="4"/>
  <c r="AK111" i="4"/>
  <c r="AK115" i="4"/>
  <c r="AK85" i="4"/>
  <c r="AK92" i="4"/>
  <c r="AK96" i="4"/>
  <c r="AK105" i="4"/>
  <c r="AK109" i="4"/>
  <c r="AK112" i="4"/>
  <c r="AK91" i="4"/>
  <c r="AK95" i="4"/>
  <c r="AK99" i="4"/>
  <c r="AK100" i="4"/>
  <c r="AK104" i="4"/>
  <c r="AK106" i="4"/>
  <c r="AK110" i="4"/>
  <c r="AK113" i="4"/>
  <c r="AK117" i="4"/>
  <c r="AK121" i="4"/>
  <c r="AK119" i="4"/>
  <c r="AK122" i="4"/>
  <c r="AK126" i="4"/>
  <c r="AK129" i="4"/>
  <c r="AK133" i="4"/>
  <c r="AK137" i="4"/>
  <c r="AK107" i="4"/>
  <c r="AK114" i="4"/>
  <c r="AK123" i="4"/>
  <c r="AK127" i="4"/>
  <c r="AK130" i="4"/>
  <c r="AK134" i="4"/>
  <c r="AK138" i="4"/>
  <c r="AK118" i="4"/>
  <c r="AK120" i="4"/>
  <c r="AK124" i="4"/>
  <c r="AK128" i="4"/>
  <c r="AK131" i="4"/>
  <c r="AK84" i="4"/>
  <c r="AK125" i="4"/>
  <c r="AK135" i="4"/>
  <c r="AK139" i="4"/>
  <c r="AK142" i="4"/>
  <c r="AK146" i="4"/>
  <c r="AK140" i="4"/>
  <c r="AK144" i="4"/>
  <c r="AK148" i="4"/>
  <c r="AK116" i="4"/>
  <c r="AK132" i="4"/>
  <c r="AK136" i="4"/>
  <c r="AK149" i="4"/>
  <c r="AK153" i="4"/>
  <c r="AK155" i="4"/>
  <c r="AK143" i="4"/>
  <c r="AK147" i="4"/>
  <c r="AK150" i="4"/>
  <c r="AK154" i="4"/>
  <c r="AK156" i="4"/>
  <c r="AK160" i="4"/>
  <c r="AK164" i="4"/>
  <c r="AK168" i="4"/>
  <c r="AK172" i="4"/>
  <c r="AK151" i="4"/>
  <c r="AK157" i="4"/>
  <c r="AK161" i="4"/>
  <c r="AK165" i="4"/>
  <c r="AK141" i="4"/>
  <c r="AK145" i="4"/>
  <c r="AK152" i="4"/>
  <c r="AK159" i="4"/>
  <c r="AK163" i="4"/>
  <c r="AK167" i="4"/>
  <c r="AK175" i="4"/>
  <c r="AK179" i="4"/>
  <c r="AK183" i="4"/>
  <c r="AK187" i="4"/>
  <c r="AK191" i="4"/>
  <c r="AK195" i="4"/>
  <c r="AK199" i="4"/>
  <c r="AK203" i="4"/>
  <c r="AK207" i="4"/>
  <c r="AK162" i="4"/>
  <c r="AK166" i="4"/>
  <c r="AK170" i="4"/>
  <c r="AK176" i="4"/>
  <c r="AK180" i="4"/>
  <c r="AK184" i="4"/>
  <c r="AK188" i="4"/>
  <c r="AK192" i="4"/>
  <c r="AK196" i="4"/>
  <c r="AK200" i="4"/>
  <c r="AK204" i="4"/>
  <c r="AK208" i="4"/>
  <c r="AK212" i="4"/>
  <c r="AK158" i="4"/>
  <c r="AK177" i="4"/>
  <c r="AK181" i="4"/>
  <c r="AK185" i="4"/>
  <c r="AK189" i="4"/>
  <c r="AK193" i="4"/>
  <c r="AK197" i="4"/>
  <c r="AK201" i="4"/>
  <c r="AK205" i="4"/>
  <c r="AK209" i="4"/>
  <c r="AK169" i="4"/>
  <c r="AK171" i="4"/>
  <c r="AK173" i="4"/>
  <c r="AK174" i="4"/>
  <c r="AK178" i="4"/>
  <c r="AK182" i="4"/>
  <c r="AK186" i="4"/>
  <c r="AK190" i="4"/>
  <c r="AK194" i="4"/>
  <c r="AK198" i="4"/>
  <c r="AK202" i="4"/>
  <c r="AK206" i="4"/>
  <c r="AK211" i="4"/>
  <c r="AK213" i="4"/>
  <c r="AK214" i="4"/>
  <c r="AK217" i="4"/>
  <c r="AK221" i="4"/>
  <c r="AK225" i="4"/>
  <c r="AK229" i="4"/>
  <c r="AK233" i="4"/>
  <c r="AK237" i="4"/>
  <c r="AK241" i="4"/>
  <c r="AK244" i="4"/>
  <c r="AK247" i="4"/>
  <c r="AK250" i="4"/>
  <c r="AK254" i="4"/>
  <c r="AK258" i="4"/>
  <c r="AK215" i="4"/>
  <c r="AK218" i="4"/>
  <c r="AK222" i="4"/>
  <c r="AK226" i="4"/>
  <c r="AK230" i="4"/>
  <c r="AK234" i="4"/>
  <c r="AK238" i="4"/>
  <c r="AK242" i="4"/>
  <c r="AK210" i="4"/>
  <c r="AK216" i="4"/>
  <c r="AK219" i="4"/>
  <c r="AK223" i="4"/>
  <c r="AK227" i="4"/>
  <c r="AK231" i="4"/>
  <c r="AK235" i="4"/>
  <c r="AK239" i="4"/>
  <c r="AK220" i="4"/>
  <c r="AK224" i="4"/>
  <c r="AK228" i="4"/>
  <c r="AK232" i="4"/>
  <c r="AK236" i="4"/>
  <c r="AK240" i="4"/>
  <c r="AK243" i="4"/>
  <c r="AK265" i="4"/>
  <c r="AK268" i="4"/>
  <c r="AK271" i="4"/>
  <c r="AK274" i="4"/>
  <c r="AK280" i="4"/>
  <c r="AK284" i="4"/>
  <c r="AK13" i="4"/>
  <c r="AK17" i="4"/>
  <c r="AK7" i="4"/>
  <c r="AK246" i="4"/>
  <c r="AK248" i="4"/>
  <c r="AK251" i="4"/>
  <c r="AK253" i="4"/>
  <c r="AK255" i="4"/>
  <c r="AK257" i="4"/>
  <c r="AK259" i="4"/>
  <c r="AK261" i="4"/>
  <c r="AK262" i="4"/>
  <c r="AK266" i="4"/>
  <c r="AK269" i="4"/>
  <c r="AK245" i="4"/>
  <c r="AK249" i="4"/>
  <c r="AK252" i="4"/>
  <c r="AK256" i="4"/>
  <c r="AK260" i="4"/>
  <c r="AK264" i="4"/>
  <c r="AK267" i="4"/>
  <c r="AK270" i="4"/>
  <c r="AK273" i="4"/>
  <c r="AK277" i="4"/>
  <c r="AK279" i="4"/>
  <c r="AK281" i="4"/>
  <c r="AK283" i="4"/>
  <c r="AK285" i="4"/>
  <c r="AK287" i="4"/>
  <c r="AK14" i="4"/>
  <c r="AK16" i="4"/>
  <c r="AK18" i="4"/>
  <c r="AK6" i="4"/>
  <c r="AK275" i="4"/>
  <c r="AK8" i="4"/>
  <c r="AK12" i="4"/>
  <c r="AK4" i="4"/>
  <c r="AK282" i="4"/>
  <c r="AK286" i="4"/>
  <c r="AK9" i="4"/>
  <c r="AK11" i="4"/>
  <c r="AK276" i="4"/>
  <c r="AK278" i="4"/>
  <c r="AK15" i="4"/>
  <c r="AK5" i="4"/>
  <c r="AK263" i="4"/>
  <c r="AK272" i="4"/>
  <c r="AK10" i="4"/>
  <c r="R3" i="3"/>
  <c r="Q2" i="3"/>
  <c r="AM2" i="4"/>
  <c r="AM301" i="4" s="1"/>
  <c r="AN2" i="4"/>
  <c r="AN301" i="4" s="1"/>
  <c r="AL1" i="4"/>
  <c r="AO2" i="4"/>
  <c r="AO301" i="4" s="1"/>
  <c r="AN298" i="4" l="1"/>
  <c r="AN297" i="4"/>
  <c r="AN300" i="4"/>
  <c r="AN296" i="4"/>
  <c r="AN299" i="4"/>
  <c r="AN295" i="4"/>
  <c r="AN294" i="4"/>
  <c r="P1" i="1"/>
  <c r="AN292" i="4"/>
  <c r="AN293" i="4"/>
  <c r="R1" i="3" a="1"/>
  <c r="R1" i="3" s="1"/>
  <c r="AN290" i="4"/>
  <c r="AN291" i="4"/>
  <c r="AN289" i="4"/>
  <c r="AN288" i="4"/>
  <c r="AN19" i="4"/>
  <c r="AN20" i="4"/>
  <c r="AN22" i="4"/>
  <c r="AN23" i="4"/>
  <c r="AN25" i="4"/>
  <c r="AN21" i="4"/>
  <c r="AN26" i="4"/>
  <c r="AN29" i="4"/>
  <c r="AN24" i="4"/>
  <c r="AN27" i="4"/>
  <c r="AN33" i="4"/>
  <c r="AN30" i="4"/>
  <c r="AN32" i="4"/>
  <c r="AN28" i="4"/>
  <c r="AN37" i="4"/>
  <c r="AN31" i="4"/>
  <c r="AN34" i="4"/>
  <c r="AN35" i="4"/>
  <c r="AN36" i="4"/>
  <c r="AN39" i="4"/>
  <c r="AN42" i="4"/>
  <c r="AN46" i="4"/>
  <c r="AN40" i="4"/>
  <c r="AN43" i="4"/>
  <c r="AN47" i="4"/>
  <c r="AN49" i="4"/>
  <c r="AN53" i="4"/>
  <c r="AN57" i="4"/>
  <c r="AN38" i="4"/>
  <c r="AN41" i="4"/>
  <c r="AN48" i="4"/>
  <c r="AN50" i="4"/>
  <c r="AN54" i="4"/>
  <c r="AN45" i="4"/>
  <c r="AN51" i="4"/>
  <c r="AN56" i="4"/>
  <c r="AN59" i="4"/>
  <c r="AN62" i="4"/>
  <c r="AN66" i="4"/>
  <c r="AN60" i="4"/>
  <c r="AN63" i="4"/>
  <c r="AN44" i="4"/>
  <c r="AN55" i="4"/>
  <c r="AN61" i="4"/>
  <c r="AN64" i="4"/>
  <c r="AN68" i="4"/>
  <c r="AN72" i="4"/>
  <c r="AN67" i="4"/>
  <c r="AN69" i="4"/>
  <c r="AN71" i="4"/>
  <c r="AN73" i="4"/>
  <c r="AN77" i="4"/>
  <c r="AN83" i="4"/>
  <c r="AN52" i="4"/>
  <c r="AN70" i="4"/>
  <c r="AN74" i="4"/>
  <c r="AN78" i="4"/>
  <c r="AN81" i="4"/>
  <c r="AN58" i="4"/>
  <c r="AN65" i="4"/>
  <c r="AN76" i="4"/>
  <c r="AN80" i="4"/>
  <c r="AN87" i="4"/>
  <c r="AN90" i="4"/>
  <c r="AN94" i="4"/>
  <c r="AN98" i="4"/>
  <c r="AN75" i="4"/>
  <c r="AN79" i="4"/>
  <c r="AN82" i="4"/>
  <c r="AN84" i="4"/>
  <c r="AN88" i="4"/>
  <c r="AN91" i="4"/>
  <c r="AN95" i="4"/>
  <c r="AN99" i="4"/>
  <c r="AN103" i="4"/>
  <c r="AN85" i="4"/>
  <c r="AN100" i="4"/>
  <c r="AN102" i="4"/>
  <c r="AN104" i="4"/>
  <c r="AN105" i="4"/>
  <c r="AN109" i="4"/>
  <c r="AN112" i="4"/>
  <c r="AN116" i="4"/>
  <c r="AN86" i="4"/>
  <c r="AN89" i="4"/>
  <c r="AN93" i="4"/>
  <c r="AN97" i="4"/>
  <c r="AN106" i="4"/>
  <c r="AN110" i="4"/>
  <c r="AN113" i="4"/>
  <c r="AN92" i="4"/>
  <c r="AN96" i="4"/>
  <c r="AN101" i="4"/>
  <c r="AN107" i="4"/>
  <c r="AN114" i="4"/>
  <c r="AN118" i="4"/>
  <c r="AN120" i="4"/>
  <c r="AN123" i="4"/>
  <c r="AN127" i="4"/>
  <c r="AN130" i="4"/>
  <c r="AN134" i="4"/>
  <c r="AN138" i="4"/>
  <c r="AN108" i="4"/>
  <c r="AN111" i="4"/>
  <c r="AN115" i="4"/>
  <c r="AN124" i="4"/>
  <c r="AN128" i="4"/>
  <c r="AN131" i="4"/>
  <c r="AN135" i="4"/>
  <c r="AN139" i="4"/>
  <c r="AN119" i="4"/>
  <c r="AN121" i="4"/>
  <c r="AN125" i="4"/>
  <c r="AN122" i="4"/>
  <c r="AN126" i="4"/>
  <c r="AN129" i="4"/>
  <c r="AN132" i="4"/>
  <c r="AN136" i="4"/>
  <c r="AN143" i="4"/>
  <c r="AN147" i="4"/>
  <c r="AN140" i="4"/>
  <c r="AN141" i="4"/>
  <c r="AN145" i="4"/>
  <c r="AN117" i="4"/>
  <c r="AN133" i="4"/>
  <c r="AN137" i="4"/>
  <c r="AN150" i="4"/>
  <c r="AN154" i="4"/>
  <c r="AN156" i="4"/>
  <c r="AN144" i="4"/>
  <c r="AN151" i="4"/>
  <c r="AN157" i="4"/>
  <c r="AN161" i="4"/>
  <c r="AN165" i="4"/>
  <c r="AN169" i="4"/>
  <c r="AN173" i="4"/>
  <c r="AN152" i="4"/>
  <c r="AN158" i="4"/>
  <c r="AN162" i="4"/>
  <c r="AN166" i="4"/>
  <c r="AN142" i="4"/>
  <c r="AN146" i="4"/>
  <c r="AN148" i="4"/>
  <c r="AN149" i="4"/>
  <c r="AN153" i="4"/>
  <c r="AN155" i="4"/>
  <c r="AN160" i="4"/>
  <c r="AN164" i="4"/>
  <c r="AN168" i="4"/>
  <c r="AN176" i="4"/>
  <c r="AN180" i="4"/>
  <c r="AN184" i="4"/>
  <c r="AN188" i="4"/>
  <c r="AN192" i="4"/>
  <c r="AN196" i="4"/>
  <c r="AN200" i="4"/>
  <c r="AN204" i="4"/>
  <c r="AN208" i="4"/>
  <c r="AN159" i="4"/>
  <c r="AN163" i="4"/>
  <c r="AN167" i="4"/>
  <c r="AN171" i="4"/>
  <c r="AN177" i="4"/>
  <c r="AN181" i="4"/>
  <c r="AN185" i="4"/>
  <c r="AN189" i="4"/>
  <c r="AN193" i="4"/>
  <c r="AN197" i="4"/>
  <c r="AN201" i="4"/>
  <c r="AN205" i="4"/>
  <c r="AN209" i="4"/>
  <c r="AN213" i="4"/>
  <c r="AN174" i="4"/>
  <c r="AN178" i="4"/>
  <c r="AN182" i="4"/>
  <c r="AN186" i="4"/>
  <c r="AN190" i="4"/>
  <c r="AN194" i="4"/>
  <c r="AN198" i="4"/>
  <c r="AN202" i="4"/>
  <c r="AN206" i="4"/>
  <c r="AN210" i="4"/>
  <c r="AN170" i="4"/>
  <c r="AN172" i="4"/>
  <c r="AN175" i="4"/>
  <c r="AN179" i="4"/>
  <c r="AN183" i="4"/>
  <c r="AN187" i="4"/>
  <c r="AN191" i="4"/>
  <c r="AN195" i="4"/>
  <c r="AN199" i="4"/>
  <c r="AN203" i="4"/>
  <c r="AN207" i="4"/>
  <c r="AN214" i="4"/>
  <c r="AN217" i="4"/>
  <c r="AN212" i="4"/>
  <c r="AN215" i="4"/>
  <c r="AN218" i="4"/>
  <c r="AN222" i="4"/>
  <c r="AN226" i="4"/>
  <c r="AN230" i="4"/>
  <c r="AN234" i="4"/>
  <c r="AN238" i="4"/>
  <c r="AN242" i="4"/>
  <c r="AN248" i="4"/>
  <c r="AN251" i="4"/>
  <c r="AN255" i="4"/>
  <c r="AN259" i="4"/>
  <c r="AN216" i="4"/>
  <c r="AN219" i="4"/>
  <c r="AN223" i="4"/>
  <c r="AN227" i="4"/>
  <c r="AN231" i="4"/>
  <c r="AN235" i="4"/>
  <c r="AN239" i="4"/>
  <c r="AN245" i="4"/>
  <c r="AN211" i="4"/>
  <c r="AN220" i="4"/>
  <c r="AN224" i="4"/>
  <c r="AN228" i="4"/>
  <c r="AN232" i="4"/>
  <c r="AN236" i="4"/>
  <c r="AN240" i="4"/>
  <c r="AN243" i="4"/>
  <c r="AN221" i="4"/>
  <c r="AN225" i="4"/>
  <c r="AN229" i="4"/>
  <c r="AN233" i="4"/>
  <c r="AN237" i="4"/>
  <c r="AN241" i="4"/>
  <c r="AN244" i="4"/>
  <c r="AN262" i="4"/>
  <c r="AN266" i="4"/>
  <c r="AN269" i="4"/>
  <c r="AN275" i="4"/>
  <c r="AN281" i="4"/>
  <c r="AN285" i="4"/>
  <c r="AN14" i="4"/>
  <c r="AN18" i="4"/>
  <c r="AN247" i="4"/>
  <c r="AN249" i="4"/>
  <c r="AN250" i="4"/>
  <c r="AN252" i="4"/>
  <c r="AN254" i="4"/>
  <c r="AN256" i="4"/>
  <c r="AN258" i="4"/>
  <c r="AN260" i="4"/>
  <c r="AN263" i="4"/>
  <c r="AN272" i="4"/>
  <c r="AN246" i="4"/>
  <c r="AN253" i="4"/>
  <c r="AN257" i="4"/>
  <c r="AN261" i="4"/>
  <c r="AN265" i="4"/>
  <c r="AN268" i="4"/>
  <c r="AN271" i="4"/>
  <c r="AN274" i="4"/>
  <c r="AN276" i="4"/>
  <c r="AN278" i="4"/>
  <c r="AN280" i="4"/>
  <c r="AN282" i="4"/>
  <c r="AN284" i="4"/>
  <c r="AN286" i="4"/>
  <c r="AN13" i="4"/>
  <c r="AN15" i="4"/>
  <c r="AN17" i="4"/>
  <c r="AN5" i="4"/>
  <c r="AN7" i="4"/>
  <c r="AN8" i="4"/>
  <c r="AN9" i="4"/>
  <c r="AN279" i="4"/>
  <c r="AN283" i="4"/>
  <c r="AN287" i="4"/>
  <c r="AN16" i="4"/>
  <c r="AN10" i="4"/>
  <c r="AN4" i="4"/>
  <c r="AN277" i="4"/>
  <c r="AN6" i="4"/>
  <c r="AN264" i="4"/>
  <c r="AN267" i="4"/>
  <c r="AN270" i="4"/>
  <c r="AN273" i="4"/>
  <c r="AN11" i="4"/>
  <c r="AN12" i="4"/>
  <c r="S3" i="3"/>
  <c r="R2" i="3"/>
  <c r="AP2" i="4"/>
  <c r="AP301" i="4" s="1"/>
  <c r="AQ2" i="4"/>
  <c r="AQ301" i="4" s="1"/>
  <c r="AO1" i="4"/>
  <c r="AR2" i="4"/>
  <c r="AR301" i="4" s="1"/>
  <c r="AQ300" i="4" l="1"/>
  <c r="AQ297" i="4"/>
  <c r="AQ296" i="4"/>
  <c r="AQ299" i="4"/>
  <c r="AQ298" i="4"/>
  <c r="AQ295" i="4"/>
  <c r="AQ294" i="4"/>
  <c r="Q1" i="1"/>
  <c r="AQ292" i="4"/>
  <c r="AQ293" i="4"/>
  <c r="S1" i="3" a="1"/>
  <c r="S1" i="3" s="1"/>
  <c r="AQ290" i="4"/>
  <c r="AQ291" i="4"/>
  <c r="AQ288" i="4"/>
  <c r="AQ289" i="4"/>
  <c r="AQ20" i="4"/>
  <c r="AQ21" i="4"/>
  <c r="AQ23" i="4"/>
  <c r="AQ19" i="4"/>
  <c r="AQ24" i="4"/>
  <c r="AQ26" i="4"/>
  <c r="AQ22" i="4"/>
  <c r="AQ28" i="4"/>
  <c r="AQ30" i="4"/>
  <c r="AQ25" i="4"/>
  <c r="AQ31" i="4"/>
  <c r="AQ33" i="4"/>
  <c r="AQ34" i="4"/>
  <c r="AQ38" i="4"/>
  <c r="AQ32" i="4"/>
  <c r="AQ35" i="4"/>
  <c r="AQ37" i="4"/>
  <c r="AQ40" i="4"/>
  <c r="AQ43" i="4"/>
  <c r="AQ47" i="4"/>
  <c r="AQ36" i="4"/>
  <c r="AQ41" i="4"/>
  <c r="AQ44" i="4"/>
  <c r="AQ48" i="4"/>
  <c r="AQ39" i="4"/>
  <c r="AQ50" i="4"/>
  <c r="AQ54" i="4"/>
  <c r="AQ27" i="4"/>
  <c r="AQ51" i="4"/>
  <c r="AQ52" i="4"/>
  <c r="AQ46" i="4"/>
  <c r="AQ49" i="4"/>
  <c r="AQ53" i="4"/>
  <c r="AQ55" i="4"/>
  <c r="AQ60" i="4"/>
  <c r="AQ63" i="4"/>
  <c r="AQ67" i="4"/>
  <c r="AQ57" i="4"/>
  <c r="AQ61" i="4"/>
  <c r="AQ64" i="4"/>
  <c r="AQ29" i="4"/>
  <c r="AQ42" i="4"/>
  <c r="AQ56" i="4"/>
  <c r="AQ58" i="4"/>
  <c r="AQ65" i="4"/>
  <c r="AQ69" i="4"/>
  <c r="AQ59" i="4"/>
  <c r="AQ62" i="4"/>
  <c r="AQ70" i="4"/>
  <c r="AQ73" i="4"/>
  <c r="AQ68" i="4"/>
  <c r="AQ72" i="4"/>
  <c r="AQ74" i="4"/>
  <c r="AQ78" i="4"/>
  <c r="AQ81" i="4"/>
  <c r="AQ84" i="4"/>
  <c r="AQ71" i="4"/>
  <c r="AQ75" i="4"/>
  <c r="AQ79" i="4"/>
  <c r="AQ82" i="4"/>
  <c r="AQ45" i="4"/>
  <c r="AQ66" i="4"/>
  <c r="AQ88" i="4"/>
  <c r="AQ91" i="4"/>
  <c r="AQ95" i="4"/>
  <c r="AQ99" i="4"/>
  <c r="AQ76" i="4"/>
  <c r="AQ77" i="4"/>
  <c r="AQ80" i="4"/>
  <c r="AQ85" i="4"/>
  <c r="AQ92" i="4"/>
  <c r="AQ96" i="4"/>
  <c r="AQ100" i="4"/>
  <c r="AQ104" i="4"/>
  <c r="AQ83" i="4"/>
  <c r="AQ86" i="4"/>
  <c r="AQ101" i="4"/>
  <c r="AQ106" i="4"/>
  <c r="AQ110" i="4"/>
  <c r="AQ113" i="4"/>
  <c r="AQ117" i="4"/>
  <c r="AQ103" i="4"/>
  <c r="AQ107" i="4"/>
  <c r="AQ87" i="4"/>
  <c r="AQ89" i="4"/>
  <c r="AQ90" i="4"/>
  <c r="AQ93" i="4"/>
  <c r="AQ94" i="4"/>
  <c r="AQ97" i="4"/>
  <c r="AQ98" i="4"/>
  <c r="AQ102" i="4"/>
  <c r="AQ108" i="4"/>
  <c r="AQ111" i="4"/>
  <c r="AQ115" i="4"/>
  <c r="AQ119" i="4"/>
  <c r="AQ114" i="4"/>
  <c r="AQ124" i="4"/>
  <c r="AQ128" i="4"/>
  <c r="AQ131" i="4"/>
  <c r="AQ135" i="4"/>
  <c r="AQ139" i="4"/>
  <c r="AQ121" i="4"/>
  <c r="AQ125" i="4"/>
  <c r="AQ132" i="4"/>
  <c r="AQ136" i="4"/>
  <c r="AQ105" i="4"/>
  <c r="AQ109" i="4"/>
  <c r="AQ112" i="4"/>
  <c r="AQ116" i="4"/>
  <c r="AQ120" i="4"/>
  <c r="AQ122" i="4"/>
  <c r="AQ126" i="4"/>
  <c r="AQ129" i="4"/>
  <c r="AQ133" i="4"/>
  <c r="AQ134" i="4"/>
  <c r="AQ137" i="4"/>
  <c r="AQ138" i="4"/>
  <c r="AQ140" i="4"/>
  <c r="AQ144" i="4"/>
  <c r="AQ123" i="4"/>
  <c r="AQ127" i="4"/>
  <c r="AQ130" i="4"/>
  <c r="AQ118" i="4"/>
  <c r="AQ142" i="4"/>
  <c r="AQ146" i="4"/>
  <c r="AQ143" i="4"/>
  <c r="AQ147" i="4"/>
  <c r="AQ151" i="4"/>
  <c r="AQ157" i="4"/>
  <c r="AQ148" i="4"/>
  <c r="AQ152" i="4"/>
  <c r="AQ158" i="4"/>
  <c r="AQ162" i="4"/>
  <c r="AQ166" i="4"/>
  <c r="AQ170" i="4"/>
  <c r="AQ141" i="4"/>
  <c r="AQ145" i="4"/>
  <c r="AQ149" i="4"/>
  <c r="AQ153" i="4"/>
  <c r="AQ155" i="4"/>
  <c r="AQ159" i="4"/>
  <c r="AQ163" i="4"/>
  <c r="AQ167" i="4"/>
  <c r="AQ150" i="4"/>
  <c r="AQ154" i="4"/>
  <c r="AQ156" i="4"/>
  <c r="AQ169" i="4"/>
  <c r="AQ173" i="4"/>
  <c r="AQ177" i="4"/>
  <c r="AQ181" i="4"/>
  <c r="AQ185" i="4"/>
  <c r="AQ189" i="4"/>
  <c r="AQ193" i="4"/>
  <c r="AQ197" i="4"/>
  <c r="AQ201" i="4"/>
  <c r="AQ205" i="4"/>
  <c r="AQ209" i="4"/>
  <c r="AQ160" i="4"/>
  <c r="AQ161" i="4"/>
  <c r="AQ164" i="4"/>
  <c r="AQ165" i="4"/>
  <c r="AQ168" i="4"/>
  <c r="AQ172" i="4"/>
  <c r="AQ174" i="4"/>
  <c r="AQ178" i="4"/>
  <c r="AQ182" i="4"/>
  <c r="AQ186" i="4"/>
  <c r="AQ190" i="4"/>
  <c r="AQ194" i="4"/>
  <c r="AQ198" i="4"/>
  <c r="AQ202" i="4"/>
  <c r="AQ206" i="4"/>
  <c r="AQ210" i="4"/>
  <c r="AQ175" i="4"/>
  <c r="AQ179" i="4"/>
  <c r="AQ183" i="4"/>
  <c r="AQ187" i="4"/>
  <c r="AQ191" i="4"/>
  <c r="AQ195" i="4"/>
  <c r="AQ199" i="4"/>
  <c r="AQ203" i="4"/>
  <c r="AQ207" i="4"/>
  <c r="AQ171" i="4"/>
  <c r="AQ176" i="4"/>
  <c r="AQ180" i="4"/>
  <c r="AQ184" i="4"/>
  <c r="AQ188" i="4"/>
  <c r="AQ192" i="4"/>
  <c r="AQ215" i="4"/>
  <c r="AQ218" i="4"/>
  <c r="AQ196" i="4"/>
  <c r="AQ200" i="4"/>
  <c r="AQ204" i="4"/>
  <c r="AQ208" i="4"/>
  <c r="AQ211" i="4"/>
  <c r="AQ216" i="4"/>
  <c r="AQ219" i="4"/>
  <c r="AQ223" i="4"/>
  <c r="AQ227" i="4"/>
  <c r="AQ231" i="4"/>
  <c r="AQ235" i="4"/>
  <c r="AQ239" i="4"/>
  <c r="AQ245" i="4"/>
  <c r="AQ249" i="4"/>
  <c r="AQ252" i="4"/>
  <c r="AQ256" i="4"/>
  <c r="AQ260" i="4"/>
  <c r="AQ213" i="4"/>
  <c r="AQ220" i="4"/>
  <c r="AQ224" i="4"/>
  <c r="AQ228" i="4"/>
  <c r="AQ232" i="4"/>
  <c r="AQ236" i="4"/>
  <c r="AQ240" i="4"/>
  <c r="AQ243" i="4"/>
  <c r="AQ212" i="4"/>
  <c r="AQ214" i="4"/>
  <c r="AQ217" i="4"/>
  <c r="AQ221" i="4"/>
  <c r="AQ225" i="4"/>
  <c r="AQ229" i="4"/>
  <c r="AQ233" i="4"/>
  <c r="AQ237" i="4"/>
  <c r="AQ241" i="4"/>
  <c r="AQ244" i="4"/>
  <c r="AQ263" i="4"/>
  <c r="AQ272" i="4"/>
  <c r="AQ276" i="4"/>
  <c r="AQ278" i="4"/>
  <c r="AQ282" i="4"/>
  <c r="AQ286" i="4"/>
  <c r="AQ15" i="4"/>
  <c r="AQ5" i="4"/>
  <c r="AQ222" i="4"/>
  <c r="AQ226" i="4"/>
  <c r="AQ230" i="4"/>
  <c r="AQ234" i="4"/>
  <c r="AQ238" i="4"/>
  <c r="AQ242" i="4"/>
  <c r="AQ246" i="4"/>
  <c r="AQ253" i="4"/>
  <c r="AQ257" i="4"/>
  <c r="AQ261" i="4"/>
  <c r="AQ264" i="4"/>
  <c r="AQ267" i="4"/>
  <c r="AQ270" i="4"/>
  <c r="AQ273" i="4"/>
  <c r="AQ248" i="4"/>
  <c r="AQ251" i="4"/>
  <c r="AQ255" i="4"/>
  <c r="AQ259" i="4"/>
  <c r="AQ247" i="4"/>
  <c r="AQ250" i="4"/>
  <c r="AQ254" i="4"/>
  <c r="AQ258" i="4"/>
  <c r="AQ262" i="4"/>
  <c r="AQ266" i="4"/>
  <c r="AQ269" i="4"/>
  <c r="AQ275" i="4"/>
  <c r="AQ265" i="4"/>
  <c r="AQ268" i="4"/>
  <c r="AQ271" i="4"/>
  <c r="AQ274" i="4"/>
  <c r="AQ277" i="4"/>
  <c r="AQ279" i="4"/>
  <c r="AQ283" i="4"/>
  <c r="AQ287" i="4"/>
  <c r="AQ16" i="4"/>
  <c r="AQ6" i="4"/>
  <c r="AQ9" i="4"/>
  <c r="AQ281" i="4"/>
  <c r="AQ285" i="4"/>
  <c r="AQ14" i="4"/>
  <c r="AQ18" i="4"/>
  <c r="AQ10" i="4"/>
  <c r="AQ280" i="4"/>
  <c r="AQ17" i="4"/>
  <c r="AQ7" i="4"/>
  <c r="AQ11" i="4"/>
  <c r="AQ4" i="4"/>
  <c r="AQ284" i="4"/>
  <c r="AQ13" i="4"/>
  <c r="AQ8" i="4"/>
  <c r="AQ12" i="4"/>
  <c r="T3" i="3"/>
  <c r="S2" i="3"/>
  <c r="AS2" i="4"/>
  <c r="AS301" i="4" s="1"/>
  <c r="AT2" i="4"/>
  <c r="AT301" i="4" s="1"/>
  <c r="AU2" i="4"/>
  <c r="AU301" i="4" s="1"/>
  <c r="AR1" i="4"/>
  <c r="AT300" i="4" l="1"/>
  <c r="AT296" i="4"/>
  <c r="AT298" i="4"/>
  <c r="AT299" i="4"/>
  <c r="AT297" i="4"/>
  <c r="AT295" i="4"/>
  <c r="AT294" i="4"/>
  <c r="R1" i="1"/>
  <c r="AT292" i="4"/>
  <c r="AT293" i="4"/>
  <c r="T1" i="3" a="1"/>
  <c r="T1" i="3" s="1"/>
  <c r="AT290" i="4"/>
  <c r="AT291" i="4"/>
  <c r="AT288" i="4"/>
  <c r="AT289" i="4"/>
  <c r="AT21" i="4"/>
  <c r="AT19" i="4"/>
  <c r="AT20" i="4"/>
  <c r="AT22" i="4"/>
  <c r="AT27" i="4"/>
  <c r="AT25" i="4"/>
  <c r="AT31" i="4"/>
  <c r="AT26" i="4"/>
  <c r="AT29" i="4"/>
  <c r="AT24" i="4"/>
  <c r="AT32" i="4"/>
  <c r="AT34" i="4"/>
  <c r="AT35" i="4"/>
  <c r="AT39" i="4"/>
  <c r="AT30" i="4"/>
  <c r="AT36" i="4"/>
  <c r="AT38" i="4"/>
  <c r="AT40" i="4"/>
  <c r="AT28" i="4"/>
  <c r="AT41" i="4"/>
  <c r="AT44" i="4"/>
  <c r="AT23" i="4"/>
  <c r="AT33" i="4"/>
  <c r="AT37" i="4"/>
  <c r="AT45" i="4"/>
  <c r="AT42" i="4"/>
  <c r="AT43" i="4"/>
  <c r="AT46" i="4"/>
  <c r="AT47" i="4"/>
  <c r="AT51" i="4"/>
  <c r="AT55" i="4"/>
  <c r="AT52" i="4"/>
  <c r="AT48" i="4"/>
  <c r="AT49" i="4"/>
  <c r="AT56" i="4"/>
  <c r="AT61" i="4"/>
  <c r="AT64" i="4"/>
  <c r="AT68" i="4"/>
  <c r="AT50" i="4"/>
  <c r="AT53" i="4"/>
  <c r="AT54" i="4"/>
  <c r="AT58" i="4"/>
  <c r="AT65" i="4"/>
  <c r="AT59" i="4"/>
  <c r="AT62" i="4"/>
  <c r="AT66" i="4"/>
  <c r="AT70" i="4"/>
  <c r="AT57" i="4"/>
  <c r="AT71" i="4"/>
  <c r="AT74" i="4"/>
  <c r="AT60" i="4"/>
  <c r="AT63" i="4"/>
  <c r="AT69" i="4"/>
  <c r="AT75" i="4"/>
  <c r="AT79" i="4"/>
  <c r="AT82" i="4"/>
  <c r="AT76" i="4"/>
  <c r="AT80" i="4"/>
  <c r="AT72" i="4"/>
  <c r="AT83" i="4"/>
  <c r="AT85" i="4"/>
  <c r="AT92" i="4"/>
  <c r="AT96" i="4"/>
  <c r="AT86" i="4"/>
  <c r="AT89" i="4"/>
  <c r="AT93" i="4"/>
  <c r="AT97" i="4"/>
  <c r="AT101" i="4"/>
  <c r="AT77" i="4"/>
  <c r="AT78" i="4"/>
  <c r="AT81" i="4"/>
  <c r="AT84" i="4"/>
  <c r="AT87" i="4"/>
  <c r="AT67" i="4"/>
  <c r="AT73" i="4"/>
  <c r="AT102" i="4"/>
  <c r="AT107" i="4"/>
  <c r="AT114" i="4"/>
  <c r="AT100" i="4"/>
  <c r="AT104" i="4"/>
  <c r="AT108" i="4"/>
  <c r="AT111" i="4"/>
  <c r="AT105" i="4"/>
  <c r="AT109" i="4"/>
  <c r="AT112" i="4"/>
  <c r="AT116" i="4"/>
  <c r="AT120" i="4"/>
  <c r="AT103" i="4"/>
  <c r="AT115" i="4"/>
  <c r="AT121" i="4"/>
  <c r="AT125" i="4"/>
  <c r="AT132" i="4"/>
  <c r="AT136" i="4"/>
  <c r="AT94" i="4"/>
  <c r="AT95" i="4"/>
  <c r="AT118" i="4"/>
  <c r="AT122" i="4"/>
  <c r="AT126" i="4"/>
  <c r="AT129" i="4"/>
  <c r="AT133" i="4"/>
  <c r="AT137" i="4"/>
  <c r="AT117" i="4"/>
  <c r="AT123" i="4"/>
  <c r="AT127" i="4"/>
  <c r="AT130" i="4"/>
  <c r="AT90" i="4"/>
  <c r="AT91" i="4"/>
  <c r="AT98" i="4"/>
  <c r="AT99" i="4"/>
  <c r="AT141" i="4"/>
  <c r="AT145" i="4"/>
  <c r="AT119" i="4"/>
  <c r="AT134" i="4"/>
  <c r="AT135" i="4"/>
  <c r="AT138" i="4"/>
  <c r="AT139" i="4"/>
  <c r="AT88" i="4"/>
  <c r="AT124" i="4"/>
  <c r="AT128" i="4"/>
  <c r="AT131" i="4"/>
  <c r="AT143" i="4"/>
  <c r="AT147" i="4"/>
  <c r="AT106" i="4"/>
  <c r="AT110" i="4"/>
  <c r="AT113" i="4"/>
  <c r="AT144" i="4"/>
  <c r="AT152" i="4"/>
  <c r="AT158" i="4"/>
  <c r="AT149" i="4"/>
  <c r="AT153" i="4"/>
  <c r="AT155" i="4"/>
  <c r="AT159" i="4"/>
  <c r="AT163" i="4"/>
  <c r="AT167" i="4"/>
  <c r="AT171" i="4"/>
  <c r="AT142" i="4"/>
  <c r="AT146" i="4"/>
  <c r="AT150" i="4"/>
  <c r="AT154" i="4"/>
  <c r="AT156" i="4"/>
  <c r="AT160" i="4"/>
  <c r="AT164" i="4"/>
  <c r="AT168" i="4"/>
  <c r="AT140" i="4"/>
  <c r="AT148" i="4"/>
  <c r="AT151" i="4"/>
  <c r="AT157" i="4"/>
  <c r="AT170" i="4"/>
  <c r="AT174" i="4"/>
  <c r="AT178" i="4"/>
  <c r="AT182" i="4"/>
  <c r="AT186" i="4"/>
  <c r="AT190" i="4"/>
  <c r="AT194" i="4"/>
  <c r="AT198" i="4"/>
  <c r="AT202" i="4"/>
  <c r="AT206" i="4"/>
  <c r="AT175" i="4"/>
  <c r="AT179" i="4"/>
  <c r="AT183" i="4"/>
  <c r="AT187" i="4"/>
  <c r="AT191" i="4"/>
  <c r="AT195" i="4"/>
  <c r="AT199" i="4"/>
  <c r="AT203" i="4"/>
  <c r="AT207" i="4"/>
  <c r="AT211" i="4"/>
  <c r="AT161" i="4"/>
  <c r="AT162" i="4"/>
  <c r="AT165" i="4"/>
  <c r="AT166" i="4"/>
  <c r="AT169" i="4"/>
  <c r="AT176" i="4"/>
  <c r="AT180" i="4"/>
  <c r="AT184" i="4"/>
  <c r="AT188" i="4"/>
  <c r="AT192" i="4"/>
  <c r="AT196" i="4"/>
  <c r="AT200" i="4"/>
  <c r="AT204" i="4"/>
  <c r="AT208" i="4"/>
  <c r="AT172" i="4"/>
  <c r="AT173" i="4"/>
  <c r="AT177" i="4"/>
  <c r="AT181" i="4"/>
  <c r="AT185" i="4"/>
  <c r="AT189" i="4"/>
  <c r="AT193" i="4"/>
  <c r="AT210" i="4"/>
  <c r="AT213" i="4"/>
  <c r="AT216" i="4"/>
  <c r="AT212" i="4"/>
  <c r="AT220" i="4"/>
  <c r="AT224" i="4"/>
  <c r="AT228" i="4"/>
  <c r="AT232" i="4"/>
  <c r="AT236" i="4"/>
  <c r="AT240" i="4"/>
  <c r="AT243" i="4"/>
  <c r="AT246" i="4"/>
  <c r="AT253" i="4"/>
  <c r="AT257" i="4"/>
  <c r="AT261" i="4"/>
  <c r="AT197" i="4"/>
  <c r="AT201" i="4"/>
  <c r="AT205" i="4"/>
  <c r="AT209" i="4"/>
  <c r="AT214" i="4"/>
  <c r="AT217" i="4"/>
  <c r="AT221" i="4"/>
  <c r="AT225" i="4"/>
  <c r="AT229" i="4"/>
  <c r="AT233" i="4"/>
  <c r="AT237" i="4"/>
  <c r="AT241" i="4"/>
  <c r="AT244" i="4"/>
  <c r="AT215" i="4"/>
  <c r="AT218" i="4"/>
  <c r="AT222" i="4"/>
  <c r="AT226" i="4"/>
  <c r="AT230" i="4"/>
  <c r="AT234" i="4"/>
  <c r="AT238" i="4"/>
  <c r="AT242" i="4"/>
  <c r="AT248" i="4"/>
  <c r="AT251" i="4"/>
  <c r="AT255" i="4"/>
  <c r="AT259" i="4"/>
  <c r="AT264" i="4"/>
  <c r="AT267" i="4"/>
  <c r="AT270" i="4"/>
  <c r="AT273" i="4"/>
  <c r="AT277" i="4"/>
  <c r="AT279" i="4"/>
  <c r="AT283" i="4"/>
  <c r="AT287" i="4"/>
  <c r="AT16" i="4"/>
  <c r="AT6" i="4"/>
  <c r="AT247" i="4"/>
  <c r="AT250" i="4"/>
  <c r="AT254" i="4"/>
  <c r="AT258" i="4"/>
  <c r="AT265" i="4"/>
  <c r="AT268" i="4"/>
  <c r="AT271" i="4"/>
  <c r="AT274" i="4"/>
  <c r="AT219" i="4"/>
  <c r="AT223" i="4"/>
  <c r="AT227" i="4"/>
  <c r="AT231" i="4"/>
  <c r="AT235" i="4"/>
  <c r="AT239" i="4"/>
  <c r="AT249" i="4"/>
  <c r="AT252" i="4"/>
  <c r="AT256" i="4"/>
  <c r="AT260" i="4"/>
  <c r="AT245" i="4"/>
  <c r="AT263" i="4"/>
  <c r="AT272" i="4"/>
  <c r="AT280" i="4"/>
  <c r="AT284" i="4"/>
  <c r="AT13" i="4"/>
  <c r="AT17" i="4"/>
  <c r="AT7" i="4"/>
  <c r="AT262" i="4"/>
  <c r="AT266" i="4"/>
  <c r="AT269" i="4"/>
  <c r="AT276" i="4"/>
  <c r="AT278" i="4"/>
  <c r="AT282" i="4"/>
  <c r="AT286" i="4"/>
  <c r="AT15" i="4"/>
  <c r="AT5" i="4"/>
  <c r="AT11" i="4"/>
  <c r="AT8" i="4"/>
  <c r="AT12" i="4"/>
  <c r="AT4" i="4"/>
  <c r="AT9" i="4"/>
  <c r="AT275" i="4"/>
  <c r="AT281" i="4"/>
  <c r="AT285" i="4"/>
  <c r="AT14" i="4"/>
  <c r="AT18" i="4"/>
  <c r="AT10" i="4"/>
  <c r="T2" i="3"/>
  <c r="U3" i="3"/>
  <c r="AW2" i="4"/>
  <c r="AW301" i="4" s="1"/>
  <c r="AV2" i="4"/>
  <c r="AV301" i="4" s="1"/>
  <c r="AU1" i="4"/>
  <c r="AX2" i="4"/>
  <c r="AX301" i="4" s="1"/>
  <c r="AW296" i="4" l="1"/>
  <c r="AW297" i="4"/>
  <c r="AW299" i="4"/>
  <c r="AW300" i="4"/>
  <c r="AW298" i="4"/>
  <c r="AW294" i="4"/>
  <c r="AW295" i="4"/>
  <c r="S1" i="1"/>
  <c r="AW292" i="4"/>
  <c r="AW293" i="4"/>
  <c r="U1" i="3" a="1"/>
  <c r="U1" i="3" s="1"/>
  <c r="AW291" i="4"/>
  <c r="AW290" i="4"/>
  <c r="AW288" i="4"/>
  <c r="AW289" i="4"/>
  <c r="AW19" i="4"/>
  <c r="AW21" i="4"/>
  <c r="AW20" i="4"/>
  <c r="AW22" i="4"/>
  <c r="AW23" i="4"/>
  <c r="AW24" i="4"/>
  <c r="AW25" i="4"/>
  <c r="AW28" i="4"/>
  <c r="AW32" i="4"/>
  <c r="AW26" i="4"/>
  <c r="AW35" i="4"/>
  <c r="AW29" i="4"/>
  <c r="AW31" i="4"/>
  <c r="AW36" i="4"/>
  <c r="AW27" i="4"/>
  <c r="AW33" i="4"/>
  <c r="AW37" i="4"/>
  <c r="AW39" i="4"/>
  <c r="AW41" i="4"/>
  <c r="AW45" i="4"/>
  <c r="AW38" i="4"/>
  <c r="AW42" i="4"/>
  <c r="AW46" i="4"/>
  <c r="AW40" i="4"/>
  <c r="AW44" i="4"/>
  <c r="AW48" i="4"/>
  <c r="AW52" i="4"/>
  <c r="AW56" i="4"/>
  <c r="AW43" i="4"/>
  <c r="AW47" i="4"/>
  <c r="AW49" i="4"/>
  <c r="AW53" i="4"/>
  <c r="AW34" i="4"/>
  <c r="AW50" i="4"/>
  <c r="AW30" i="4"/>
  <c r="AW58" i="4"/>
  <c r="AW65" i="4"/>
  <c r="AW55" i="4"/>
  <c r="AW57" i="4"/>
  <c r="AW59" i="4"/>
  <c r="AW62" i="4"/>
  <c r="AW51" i="4"/>
  <c r="AW54" i="4"/>
  <c r="AW60" i="4"/>
  <c r="AW63" i="4"/>
  <c r="AW67" i="4"/>
  <c r="AW71" i="4"/>
  <c r="AW68" i="4"/>
  <c r="AW70" i="4"/>
  <c r="AW72" i="4"/>
  <c r="AW76" i="4"/>
  <c r="AW80" i="4"/>
  <c r="AW61" i="4"/>
  <c r="AW64" i="4"/>
  <c r="AW66" i="4"/>
  <c r="AW73" i="4"/>
  <c r="AW77" i="4"/>
  <c r="AW74" i="4"/>
  <c r="AW84" i="4"/>
  <c r="AW86" i="4"/>
  <c r="AW89" i="4"/>
  <c r="AW93" i="4"/>
  <c r="AW97" i="4"/>
  <c r="AW69" i="4"/>
  <c r="AW87" i="4"/>
  <c r="AW90" i="4"/>
  <c r="AW94" i="4"/>
  <c r="AW98" i="4"/>
  <c r="AW102" i="4"/>
  <c r="AW75" i="4"/>
  <c r="AW79" i="4"/>
  <c r="AW82" i="4"/>
  <c r="AW83" i="4"/>
  <c r="AW88" i="4"/>
  <c r="AW85" i="4"/>
  <c r="AW91" i="4"/>
  <c r="AW95" i="4"/>
  <c r="AW99" i="4"/>
  <c r="AW108" i="4"/>
  <c r="AW111" i="4"/>
  <c r="AW115" i="4"/>
  <c r="AW81" i="4"/>
  <c r="AW101" i="4"/>
  <c r="AW103" i="4"/>
  <c r="AW105" i="4"/>
  <c r="AW109" i="4"/>
  <c r="AW112" i="4"/>
  <c r="AW106" i="4"/>
  <c r="AW110" i="4"/>
  <c r="AW113" i="4"/>
  <c r="AW117" i="4"/>
  <c r="AW92" i="4"/>
  <c r="AW107" i="4"/>
  <c r="AW122" i="4"/>
  <c r="AW126" i="4"/>
  <c r="AW129" i="4"/>
  <c r="AW133" i="4"/>
  <c r="AW137" i="4"/>
  <c r="AW100" i="4"/>
  <c r="AW116" i="4"/>
  <c r="AW119" i="4"/>
  <c r="AW123" i="4"/>
  <c r="AW127" i="4"/>
  <c r="AW130" i="4"/>
  <c r="AW134" i="4"/>
  <c r="AW138" i="4"/>
  <c r="AW96" i="4"/>
  <c r="AW124" i="4"/>
  <c r="AW128" i="4"/>
  <c r="AW131" i="4"/>
  <c r="AW120" i="4"/>
  <c r="AW142" i="4"/>
  <c r="AW146" i="4"/>
  <c r="AW132" i="4"/>
  <c r="AW136" i="4"/>
  <c r="AW104" i="4"/>
  <c r="AW135" i="4"/>
  <c r="AW139" i="4"/>
  <c r="AW140" i="4"/>
  <c r="AW144" i="4"/>
  <c r="AW148" i="4"/>
  <c r="AW78" i="4"/>
  <c r="AW114" i="4"/>
  <c r="AW118" i="4"/>
  <c r="AW121" i="4"/>
  <c r="AW125" i="4"/>
  <c r="AW149" i="4"/>
  <c r="AW153" i="4"/>
  <c r="AW155" i="4"/>
  <c r="AW141" i="4"/>
  <c r="AW145" i="4"/>
  <c r="AW150" i="4"/>
  <c r="AW154" i="4"/>
  <c r="AW156" i="4"/>
  <c r="AW160" i="4"/>
  <c r="AW164" i="4"/>
  <c r="AW168" i="4"/>
  <c r="AW172" i="4"/>
  <c r="AW151" i="4"/>
  <c r="AW157" i="4"/>
  <c r="AW161" i="4"/>
  <c r="AW165" i="4"/>
  <c r="AW143" i="4"/>
  <c r="AW147" i="4"/>
  <c r="AW152" i="4"/>
  <c r="AW169" i="4"/>
  <c r="AW171" i="4"/>
  <c r="AW175" i="4"/>
  <c r="AW179" i="4"/>
  <c r="AW183" i="4"/>
  <c r="AW187" i="4"/>
  <c r="AW191" i="4"/>
  <c r="AW195" i="4"/>
  <c r="AW199" i="4"/>
  <c r="AW203" i="4"/>
  <c r="AW207" i="4"/>
  <c r="AW158" i="4"/>
  <c r="AW176" i="4"/>
  <c r="AW180" i="4"/>
  <c r="AW184" i="4"/>
  <c r="AW188" i="4"/>
  <c r="AW192" i="4"/>
  <c r="AW196" i="4"/>
  <c r="AW200" i="4"/>
  <c r="AW204" i="4"/>
  <c r="AW208" i="4"/>
  <c r="AW212" i="4"/>
  <c r="AW159" i="4"/>
  <c r="AW163" i="4"/>
  <c r="AW167" i="4"/>
  <c r="AW170" i="4"/>
  <c r="AW173" i="4"/>
  <c r="AW177" i="4"/>
  <c r="AW181" i="4"/>
  <c r="AW185" i="4"/>
  <c r="AW189" i="4"/>
  <c r="AW193" i="4"/>
  <c r="AW197" i="4"/>
  <c r="AW201" i="4"/>
  <c r="AW205" i="4"/>
  <c r="AW209" i="4"/>
  <c r="AW162" i="4"/>
  <c r="AW166" i="4"/>
  <c r="AW174" i="4"/>
  <c r="AW178" i="4"/>
  <c r="AW182" i="4"/>
  <c r="AW186" i="4"/>
  <c r="AW190" i="4"/>
  <c r="AW210" i="4"/>
  <c r="AW214" i="4"/>
  <c r="AW217" i="4"/>
  <c r="AW221" i="4"/>
  <c r="AW225" i="4"/>
  <c r="AW229" i="4"/>
  <c r="AW233" i="4"/>
  <c r="AW237" i="4"/>
  <c r="AW241" i="4"/>
  <c r="AW244" i="4"/>
  <c r="AW247" i="4"/>
  <c r="AW250" i="4"/>
  <c r="AW254" i="4"/>
  <c r="AW258" i="4"/>
  <c r="AW211" i="4"/>
  <c r="AW213" i="4"/>
  <c r="AW215" i="4"/>
  <c r="AW218" i="4"/>
  <c r="AW222" i="4"/>
  <c r="AW226" i="4"/>
  <c r="AW230" i="4"/>
  <c r="AW234" i="4"/>
  <c r="AW238" i="4"/>
  <c r="AW242" i="4"/>
  <c r="AW194" i="4"/>
  <c r="AW198" i="4"/>
  <c r="AW202" i="4"/>
  <c r="AW206" i="4"/>
  <c r="AW216" i="4"/>
  <c r="AW219" i="4"/>
  <c r="AW223" i="4"/>
  <c r="AW227" i="4"/>
  <c r="AW231" i="4"/>
  <c r="AW235" i="4"/>
  <c r="AW239" i="4"/>
  <c r="AW245" i="4"/>
  <c r="AW249" i="4"/>
  <c r="AW252" i="4"/>
  <c r="AW256" i="4"/>
  <c r="AW260" i="4"/>
  <c r="AW265" i="4"/>
  <c r="AW268" i="4"/>
  <c r="AW271" i="4"/>
  <c r="AW274" i="4"/>
  <c r="AW280" i="4"/>
  <c r="AW284" i="4"/>
  <c r="AW13" i="4"/>
  <c r="AW17" i="4"/>
  <c r="AW7" i="4"/>
  <c r="AW262" i="4"/>
  <c r="AW266" i="4"/>
  <c r="AW269" i="4"/>
  <c r="AW246" i="4"/>
  <c r="AW248" i="4"/>
  <c r="AW251" i="4"/>
  <c r="AW253" i="4"/>
  <c r="AW255" i="4"/>
  <c r="AW257" i="4"/>
  <c r="AW259" i="4"/>
  <c r="AW261" i="4"/>
  <c r="AW220" i="4"/>
  <c r="AW224" i="4"/>
  <c r="AW228" i="4"/>
  <c r="AW232" i="4"/>
  <c r="AW236" i="4"/>
  <c r="AW240" i="4"/>
  <c r="AW243" i="4"/>
  <c r="AW264" i="4"/>
  <c r="AW267" i="4"/>
  <c r="AW270" i="4"/>
  <c r="AW273" i="4"/>
  <c r="AW277" i="4"/>
  <c r="AW279" i="4"/>
  <c r="AW281" i="4"/>
  <c r="AW283" i="4"/>
  <c r="AW285" i="4"/>
  <c r="AW287" i="4"/>
  <c r="AW14" i="4"/>
  <c r="AW16" i="4"/>
  <c r="AW18" i="4"/>
  <c r="AW6" i="4"/>
  <c r="AW8" i="4"/>
  <c r="AW12" i="4"/>
  <c r="AW4" i="4"/>
  <c r="AW9" i="4"/>
  <c r="AW10" i="4"/>
  <c r="AW263" i="4"/>
  <c r="AW272" i="4"/>
  <c r="AW275" i="4"/>
  <c r="AW276" i="4"/>
  <c r="AW278" i="4"/>
  <c r="AW282" i="4"/>
  <c r="AW286" i="4"/>
  <c r="AW15" i="4"/>
  <c r="AW5" i="4"/>
  <c r="AW11" i="4"/>
  <c r="U2" i="3"/>
  <c r="V3" i="3"/>
  <c r="AZ2" i="4"/>
  <c r="AZ301" i="4" s="1"/>
  <c r="AY2" i="4"/>
  <c r="AY301" i="4" s="1"/>
  <c r="AX1" i="4"/>
  <c r="BA2" i="4"/>
  <c r="BA301" i="4" s="1"/>
  <c r="AZ298" i="4" l="1"/>
  <c r="AZ296" i="4"/>
  <c r="AZ297" i="4"/>
  <c r="AZ299" i="4"/>
  <c r="AZ300" i="4"/>
  <c r="AZ295" i="4"/>
  <c r="AZ294" i="4"/>
  <c r="T1" i="1"/>
  <c r="AZ292" i="4"/>
  <c r="AZ293" i="4"/>
  <c r="V1" i="3" a="1"/>
  <c r="V1" i="3" s="1"/>
  <c r="AZ290" i="4"/>
  <c r="AZ291" i="4"/>
  <c r="AZ288" i="4"/>
  <c r="AZ289" i="4"/>
  <c r="AZ19" i="4"/>
  <c r="AZ20" i="4"/>
  <c r="AZ22" i="4"/>
  <c r="AZ21" i="4"/>
  <c r="AZ23" i="4"/>
  <c r="AZ25" i="4"/>
  <c r="AZ26" i="4"/>
  <c r="AZ29" i="4"/>
  <c r="AZ27" i="4"/>
  <c r="AZ30" i="4"/>
  <c r="AZ32" i="4"/>
  <c r="AZ33" i="4"/>
  <c r="AZ37" i="4"/>
  <c r="AZ24" i="4"/>
  <c r="AZ28" i="4"/>
  <c r="AZ34" i="4"/>
  <c r="AZ38" i="4"/>
  <c r="AZ42" i="4"/>
  <c r="AZ46" i="4"/>
  <c r="AZ31" i="4"/>
  <c r="AZ39" i="4"/>
  <c r="AZ40" i="4"/>
  <c r="AZ43" i="4"/>
  <c r="AZ47" i="4"/>
  <c r="AZ41" i="4"/>
  <c r="AZ45" i="4"/>
  <c r="AZ49" i="4"/>
  <c r="AZ53" i="4"/>
  <c r="AZ57" i="4"/>
  <c r="AZ35" i="4"/>
  <c r="AZ44" i="4"/>
  <c r="AZ50" i="4"/>
  <c r="AZ54" i="4"/>
  <c r="AZ36" i="4"/>
  <c r="AZ48" i="4"/>
  <c r="AZ51" i="4"/>
  <c r="AZ59" i="4"/>
  <c r="AZ62" i="4"/>
  <c r="AZ66" i="4"/>
  <c r="AZ56" i="4"/>
  <c r="AZ60" i="4"/>
  <c r="AZ63" i="4"/>
  <c r="AZ52" i="4"/>
  <c r="AZ61" i="4"/>
  <c r="AZ64" i="4"/>
  <c r="AZ68" i="4"/>
  <c r="AZ72" i="4"/>
  <c r="AZ55" i="4"/>
  <c r="AZ69" i="4"/>
  <c r="AZ71" i="4"/>
  <c r="AZ73" i="4"/>
  <c r="AZ77" i="4"/>
  <c r="AZ83" i="4"/>
  <c r="AZ58" i="4"/>
  <c r="AZ65" i="4"/>
  <c r="AZ67" i="4"/>
  <c r="AZ74" i="4"/>
  <c r="AZ78" i="4"/>
  <c r="AZ81" i="4"/>
  <c r="AZ70" i="4"/>
  <c r="AZ87" i="4"/>
  <c r="AZ90" i="4"/>
  <c r="AZ94" i="4"/>
  <c r="AZ98" i="4"/>
  <c r="AZ88" i="4"/>
  <c r="AZ91" i="4"/>
  <c r="AZ95" i="4"/>
  <c r="AZ99" i="4"/>
  <c r="AZ103" i="4"/>
  <c r="AZ76" i="4"/>
  <c r="AZ80" i="4"/>
  <c r="AZ84" i="4"/>
  <c r="AZ85" i="4"/>
  <c r="AZ75" i="4"/>
  <c r="AZ79" i="4"/>
  <c r="AZ86" i="4"/>
  <c r="AZ92" i="4"/>
  <c r="AZ96" i="4"/>
  <c r="AZ105" i="4"/>
  <c r="AZ109" i="4"/>
  <c r="AZ112" i="4"/>
  <c r="AZ116" i="4"/>
  <c r="AZ100" i="4"/>
  <c r="AZ102" i="4"/>
  <c r="AZ104" i="4"/>
  <c r="AZ106" i="4"/>
  <c r="AZ110" i="4"/>
  <c r="AZ113" i="4"/>
  <c r="AZ82" i="4"/>
  <c r="AZ107" i="4"/>
  <c r="AZ114" i="4"/>
  <c r="AZ118" i="4"/>
  <c r="AZ101" i="4"/>
  <c r="AZ108" i="4"/>
  <c r="AZ111" i="4"/>
  <c r="AZ123" i="4"/>
  <c r="AZ127" i="4"/>
  <c r="AZ130" i="4"/>
  <c r="AZ134" i="4"/>
  <c r="AZ138" i="4"/>
  <c r="AZ93" i="4"/>
  <c r="AZ117" i="4"/>
  <c r="AZ120" i="4"/>
  <c r="AZ124" i="4"/>
  <c r="AZ128" i="4"/>
  <c r="AZ131" i="4"/>
  <c r="AZ135" i="4"/>
  <c r="AZ139" i="4"/>
  <c r="AZ121" i="4"/>
  <c r="AZ125" i="4"/>
  <c r="AZ89" i="4"/>
  <c r="AZ97" i="4"/>
  <c r="AZ115" i="4"/>
  <c r="AZ143" i="4"/>
  <c r="AZ147" i="4"/>
  <c r="AZ133" i="4"/>
  <c r="AZ137" i="4"/>
  <c r="AZ140" i="4"/>
  <c r="AZ119" i="4"/>
  <c r="AZ132" i="4"/>
  <c r="AZ136" i="4"/>
  <c r="AZ141" i="4"/>
  <c r="AZ145" i="4"/>
  <c r="AZ122" i="4"/>
  <c r="AZ126" i="4"/>
  <c r="AZ129" i="4"/>
  <c r="AZ148" i="4"/>
  <c r="AZ150" i="4"/>
  <c r="AZ154" i="4"/>
  <c r="AZ156" i="4"/>
  <c r="AZ142" i="4"/>
  <c r="AZ146" i="4"/>
  <c r="AZ151" i="4"/>
  <c r="AZ157" i="4"/>
  <c r="AZ161" i="4"/>
  <c r="AZ165" i="4"/>
  <c r="AZ169" i="4"/>
  <c r="AZ152" i="4"/>
  <c r="AZ158" i="4"/>
  <c r="AZ162" i="4"/>
  <c r="AZ166" i="4"/>
  <c r="AZ144" i="4"/>
  <c r="AZ149" i="4"/>
  <c r="AZ153" i="4"/>
  <c r="AZ155" i="4"/>
  <c r="AZ170" i="4"/>
  <c r="AZ172" i="4"/>
  <c r="AZ176" i="4"/>
  <c r="AZ180" i="4"/>
  <c r="AZ184" i="4"/>
  <c r="AZ188" i="4"/>
  <c r="AZ192" i="4"/>
  <c r="AZ196" i="4"/>
  <c r="AZ200" i="4"/>
  <c r="AZ204" i="4"/>
  <c r="AZ208" i="4"/>
  <c r="AZ173" i="4"/>
  <c r="AZ177" i="4"/>
  <c r="AZ181" i="4"/>
  <c r="AZ185" i="4"/>
  <c r="AZ189" i="4"/>
  <c r="AZ193" i="4"/>
  <c r="AZ197" i="4"/>
  <c r="AZ201" i="4"/>
  <c r="AZ205" i="4"/>
  <c r="AZ209" i="4"/>
  <c r="AZ213" i="4"/>
  <c r="AZ160" i="4"/>
  <c r="AZ164" i="4"/>
  <c r="AZ168" i="4"/>
  <c r="AZ171" i="4"/>
  <c r="AZ174" i="4"/>
  <c r="AZ178" i="4"/>
  <c r="AZ182" i="4"/>
  <c r="AZ186" i="4"/>
  <c r="AZ190" i="4"/>
  <c r="AZ194" i="4"/>
  <c r="AZ198" i="4"/>
  <c r="AZ202" i="4"/>
  <c r="AZ206" i="4"/>
  <c r="AZ210" i="4"/>
  <c r="AZ159" i="4"/>
  <c r="AZ163" i="4"/>
  <c r="AZ167" i="4"/>
  <c r="AZ175" i="4"/>
  <c r="AZ179" i="4"/>
  <c r="AZ183" i="4"/>
  <c r="AZ187" i="4"/>
  <c r="AZ191" i="4"/>
  <c r="AZ211" i="4"/>
  <c r="AZ214" i="4"/>
  <c r="AZ217" i="4"/>
  <c r="AZ215" i="4"/>
  <c r="AZ218" i="4"/>
  <c r="AZ222" i="4"/>
  <c r="AZ226" i="4"/>
  <c r="AZ230" i="4"/>
  <c r="AZ234" i="4"/>
  <c r="AZ238" i="4"/>
  <c r="AZ242" i="4"/>
  <c r="AZ248" i="4"/>
  <c r="AZ251" i="4"/>
  <c r="AZ255" i="4"/>
  <c r="AZ259" i="4"/>
  <c r="AZ212" i="4"/>
  <c r="AZ216" i="4"/>
  <c r="AZ219" i="4"/>
  <c r="AZ223" i="4"/>
  <c r="AZ227" i="4"/>
  <c r="AZ231" i="4"/>
  <c r="AZ235" i="4"/>
  <c r="AZ239" i="4"/>
  <c r="AZ245" i="4"/>
  <c r="AZ195" i="4"/>
  <c r="AZ199" i="4"/>
  <c r="AZ203" i="4"/>
  <c r="AZ207" i="4"/>
  <c r="AZ220" i="4"/>
  <c r="AZ224" i="4"/>
  <c r="AZ228" i="4"/>
  <c r="AZ232" i="4"/>
  <c r="AZ236" i="4"/>
  <c r="AZ240" i="4"/>
  <c r="AZ243" i="4"/>
  <c r="AZ246" i="4"/>
  <c r="AZ253" i="4"/>
  <c r="AZ257" i="4"/>
  <c r="AZ261" i="4"/>
  <c r="AZ262" i="4"/>
  <c r="AZ266" i="4"/>
  <c r="AZ269" i="4"/>
  <c r="AZ275" i="4"/>
  <c r="AZ281" i="4"/>
  <c r="AZ285" i="4"/>
  <c r="AZ14" i="4"/>
  <c r="AZ18" i="4"/>
  <c r="AZ263" i="4"/>
  <c r="AZ272" i="4"/>
  <c r="AZ247" i="4"/>
  <c r="AZ249" i="4"/>
  <c r="AZ250" i="4"/>
  <c r="AZ252" i="4"/>
  <c r="AZ254" i="4"/>
  <c r="AZ256" i="4"/>
  <c r="AZ258" i="4"/>
  <c r="AZ260" i="4"/>
  <c r="AZ221" i="4"/>
  <c r="AZ225" i="4"/>
  <c r="AZ229" i="4"/>
  <c r="AZ233" i="4"/>
  <c r="AZ237" i="4"/>
  <c r="AZ241" i="4"/>
  <c r="AZ244" i="4"/>
  <c r="AZ265" i="4"/>
  <c r="AZ268" i="4"/>
  <c r="AZ271" i="4"/>
  <c r="AZ274" i="4"/>
  <c r="AZ8" i="4"/>
  <c r="AZ276" i="4"/>
  <c r="AZ278" i="4"/>
  <c r="AZ280" i="4"/>
  <c r="AZ282" i="4"/>
  <c r="AZ284" i="4"/>
  <c r="AZ286" i="4"/>
  <c r="AZ13" i="4"/>
  <c r="AZ15" i="4"/>
  <c r="AZ17" i="4"/>
  <c r="AZ5" i="4"/>
  <c r="AZ7" i="4"/>
  <c r="AZ9" i="4"/>
  <c r="AZ10" i="4"/>
  <c r="AZ6" i="4"/>
  <c r="AZ11" i="4"/>
  <c r="AZ264" i="4"/>
  <c r="AZ267" i="4"/>
  <c r="AZ270" i="4"/>
  <c r="AZ273" i="4"/>
  <c r="AZ277" i="4"/>
  <c r="AZ279" i="4"/>
  <c r="AZ283" i="4"/>
  <c r="AZ287" i="4"/>
  <c r="AZ16" i="4"/>
  <c r="AZ12" i="4"/>
  <c r="AZ4" i="4"/>
  <c r="V2" i="3"/>
  <c r="W3" i="3"/>
  <c r="BB2" i="4"/>
  <c r="BB301" i="4" s="1"/>
  <c r="BC2" i="4"/>
  <c r="BC301" i="4" s="1"/>
  <c r="BA1" i="4"/>
  <c r="BD2" i="4"/>
  <c r="BD301" i="4" s="1"/>
  <c r="BC299" i="4" l="1"/>
  <c r="BC296" i="4"/>
  <c r="BC297" i="4"/>
  <c r="BC300" i="4"/>
  <c r="BC298" i="4"/>
  <c r="BC295" i="4"/>
  <c r="BC294" i="4"/>
  <c r="U1" i="1"/>
  <c r="BC292" i="4"/>
  <c r="BC293" i="4"/>
  <c r="W1" i="3" a="1"/>
  <c r="W1" i="3" s="1"/>
  <c r="BC290" i="4"/>
  <c r="BC291" i="4"/>
  <c r="BC289" i="4"/>
  <c r="BC288" i="4"/>
  <c r="BC20" i="4"/>
  <c r="BC21" i="4"/>
  <c r="BC19" i="4"/>
  <c r="BC23" i="4"/>
  <c r="BC24" i="4"/>
  <c r="BC26" i="4"/>
  <c r="BC22" i="4"/>
  <c r="BC25" i="4"/>
  <c r="BC29" i="4"/>
  <c r="BC30" i="4"/>
  <c r="BC28" i="4"/>
  <c r="BC27" i="4"/>
  <c r="BC33" i="4"/>
  <c r="BC31" i="4"/>
  <c r="BC34" i="4"/>
  <c r="BC38" i="4"/>
  <c r="BC35" i="4"/>
  <c r="BC36" i="4"/>
  <c r="BC39" i="4"/>
  <c r="BC32" i="4"/>
  <c r="BC37" i="4"/>
  <c r="BC40" i="4"/>
  <c r="BC43" i="4"/>
  <c r="BC47" i="4"/>
  <c r="BC41" i="4"/>
  <c r="BC44" i="4"/>
  <c r="BC48" i="4"/>
  <c r="BC50" i="4"/>
  <c r="BC54" i="4"/>
  <c r="BC42" i="4"/>
  <c r="BC45" i="4"/>
  <c r="BC46" i="4"/>
  <c r="BC51" i="4"/>
  <c r="BC52" i="4"/>
  <c r="BC60" i="4"/>
  <c r="BC63" i="4"/>
  <c r="BC67" i="4"/>
  <c r="BC55" i="4"/>
  <c r="BC61" i="4"/>
  <c r="BC64" i="4"/>
  <c r="BC53" i="4"/>
  <c r="BC57" i="4"/>
  <c r="BC58" i="4"/>
  <c r="BC65" i="4"/>
  <c r="BC69" i="4"/>
  <c r="BC73" i="4"/>
  <c r="BC49" i="4"/>
  <c r="BC66" i="4"/>
  <c r="BC70" i="4"/>
  <c r="BC74" i="4"/>
  <c r="BC78" i="4"/>
  <c r="BC81" i="4"/>
  <c r="BC84" i="4"/>
  <c r="BC72" i="4"/>
  <c r="BC75" i="4"/>
  <c r="BC79" i="4"/>
  <c r="BC82" i="4"/>
  <c r="BC56" i="4"/>
  <c r="BC59" i="4"/>
  <c r="BC62" i="4"/>
  <c r="BC68" i="4"/>
  <c r="BC88" i="4"/>
  <c r="BC91" i="4"/>
  <c r="BC95" i="4"/>
  <c r="BC99" i="4"/>
  <c r="BC85" i="4"/>
  <c r="BC92" i="4"/>
  <c r="BC96" i="4"/>
  <c r="BC100" i="4"/>
  <c r="BC104" i="4"/>
  <c r="BC86" i="4"/>
  <c r="BC71" i="4"/>
  <c r="BC83" i="4"/>
  <c r="BC89" i="4"/>
  <c r="BC90" i="4"/>
  <c r="BC93" i="4"/>
  <c r="BC94" i="4"/>
  <c r="BC97" i="4"/>
  <c r="BC98" i="4"/>
  <c r="BC106" i="4"/>
  <c r="BC110" i="4"/>
  <c r="BC113" i="4"/>
  <c r="BC117" i="4"/>
  <c r="BC80" i="4"/>
  <c r="BC87" i="4"/>
  <c r="BC101" i="4"/>
  <c r="BC107" i="4"/>
  <c r="BC103" i="4"/>
  <c r="BC108" i="4"/>
  <c r="BC111" i="4"/>
  <c r="BC115" i="4"/>
  <c r="BC119" i="4"/>
  <c r="BC116" i="4"/>
  <c r="BC118" i="4"/>
  <c r="BC124" i="4"/>
  <c r="BC128" i="4"/>
  <c r="BC131" i="4"/>
  <c r="BC135" i="4"/>
  <c r="BC139" i="4"/>
  <c r="BC105" i="4"/>
  <c r="BC109" i="4"/>
  <c r="BC112" i="4"/>
  <c r="BC121" i="4"/>
  <c r="BC125" i="4"/>
  <c r="BC132" i="4"/>
  <c r="BC136" i="4"/>
  <c r="BC114" i="4"/>
  <c r="BC122" i="4"/>
  <c r="BC126" i="4"/>
  <c r="BC129" i="4"/>
  <c r="BC102" i="4"/>
  <c r="BC123" i="4"/>
  <c r="BC127" i="4"/>
  <c r="BC130" i="4"/>
  <c r="BC140" i="4"/>
  <c r="BC144" i="4"/>
  <c r="BC77" i="4"/>
  <c r="BC120" i="4"/>
  <c r="BC133" i="4"/>
  <c r="BC134" i="4"/>
  <c r="BC137" i="4"/>
  <c r="BC138" i="4"/>
  <c r="BC142" i="4"/>
  <c r="BC146" i="4"/>
  <c r="BC76" i="4"/>
  <c r="BC141" i="4"/>
  <c r="BC145" i="4"/>
  <c r="BC151" i="4"/>
  <c r="BC157" i="4"/>
  <c r="BC152" i="4"/>
  <c r="BC158" i="4"/>
  <c r="BC162" i="4"/>
  <c r="BC166" i="4"/>
  <c r="BC170" i="4"/>
  <c r="BC143" i="4"/>
  <c r="BC147" i="4"/>
  <c r="BC148" i="4"/>
  <c r="BC149" i="4"/>
  <c r="BC153" i="4"/>
  <c r="BC155" i="4"/>
  <c r="BC159" i="4"/>
  <c r="BC163" i="4"/>
  <c r="BC167" i="4"/>
  <c r="BC150" i="4"/>
  <c r="BC154" i="4"/>
  <c r="BC156" i="4"/>
  <c r="BC171" i="4"/>
  <c r="BC173" i="4"/>
  <c r="BC177" i="4"/>
  <c r="BC181" i="4"/>
  <c r="BC185" i="4"/>
  <c r="BC189" i="4"/>
  <c r="BC193" i="4"/>
  <c r="BC197" i="4"/>
  <c r="BC201" i="4"/>
  <c r="BC205" i="4"/>
  <c r="BC209" i="4"/>
  <c r="BC169" i="4"/>
  <c r="BC174" i="4"/>
  <c r="BC178" i="4"/>
  <c r="BC182" i="4"/>
  <c r="BC186" i="4"/>
  <c r="BC190" i="4"/>
  <c r="BC194" i="4"/>
  <c r="BC198" i="4"/>
  <c r="BC202" i="4"/>
  <c r="BC206" i="4"/>
  <c r="BC210" i="4"/>
  <c r="BC172" i="4"/>
  <c r="BC175" i="4"/>
  <c r="BC179" i="4"/>
  <c r="BC183" i="4"/>
  <c r="BC187" i="4"/>
  <c r="BC191" i="4"/>
  <c r="BC195" i="4"/>
  <c r="BC199" i="4"/>
  <c r="BC203" i="4"/>
  <c r="BC207" i="4"/>
  <c r="BC160" i="4"/>
  <c r="BC161" i="4"/>
  <c r="BC164" i="4"/>
  <c r="BC165" i="4"/>
  <c r="BC168" i="4"/>
  <c r="BC176" i="4"/>
  <c r="BC180" i="4"/>
  <c r="BC184" i="4"/>
  <c r="BC188" i="4"/>
  <c r="BC192" i="4"/>
  <c r="BC196" i="4"/>
  <c r="BC200" i="4"/>
  <c r="BC204" i="4"/>
  <c r="BC208" i="4"/>
  <c r="BC212" i="4"/>
  <c r="BC215" i="4"/>
  <c r="BC218" i="4"/>
  <c r="BC216" i="4"/>
  <c r="BC219" i="4"/>
  <c r="BC223" i="4"/>
  <c r="BC227" i="4"/>
  <c r="BC231" i="4"/>
  <c r="BC235" i="4"/>
  <c r="BC239" i="4"/>
  <c r="BC245" i="4"/>
  <c r="BC249" i="4"/>
  <c r="BC252" i="4"/>
  <c r="BC256" i="4"/>
  <c r="BC260" i="4"/>
  <c r="BC211" i="4"/>
  <c r="BC220" i="4"/>
  <c r="BC224" i="4"/>
  <c r="BC228" i="4"/>
  <c r="BC232" i="4"/>
  <c r="BC236" i="4"/>
  <c r="BC240" i="4"/>
  <c r="BC243" i="4"/>
  <c r="BC213" i="4"/>
  <c r="BC214" i="4"/>
  <c r="BC217" i="4"/>
  <c r="BC221" i="4"/>
  <c r="BC225" i="4"/>
  <c r="BC229" i="4"/>
  <c r="BC233" i="4"/>
  <c r="BC237" i="4"/>
  <c r="BC241" i="4"/>
  <c r="BC244" i="4"/>
  <c r="BC222" i="4"/>
  <c r="BC226" i="4"/>
  <c r="BC230" i="4"/>
  <c r="BC234" i="4"/>
  <c r="BC238" i="4"/>
  <c r="BC242" i="4"/>
  <c r="BC247" i="4"/>
  <c r="BC250" i="4"/>
  <c r="BC254" i="4"/>
  <c r="BC258" i="4"/>
  <c r="BC263" i="4"/>
  <c r="BC272" i="4"/>
  <c r="BC276" i="4"/>
  <c r="BC278" i="4"/>
  <c r="BC282" i="4"/>
  <c r="BC286" i="4"/>
  <c r="BC15" i="4"/>
  <c r="BC5" i="4"/>
  <c r="BC264" i="4"/>
  <c r="BC267" i="4"/>
  <c r="BC270" i="4"/>
  <c r="BC273" i="4"/>
  <c r="BC246" i="4"/>
  <c r="BC253" i="4"/>
  <c r="BC257" i="4"/>
  <c r="BC261" i="4"/>
  <c r="BC248" i="4"/>
  <c r="BC251" i="4"/>
  <c r="BC255" i="4"/>
  <c r="BC259" i="4"/>
  <c r="BC262" i="4"/>
  <c r="BC266" i="4"/>
  <c r="BC269" i="4"/>
  <c r="BC275" i="4"/>
  <c r="BC9" i="4"/>
  <c r="BC277" i="4"/>
  <c r="BC279" i="4"/>
  <c r="BC283" i="4"/>
  <c r="BC287" i="4"/>
  <c r="BC16" i="4"/>
  <c r="BC6" i="4"/>
  <c r="BC10" i="4"/>
  <c r="BC281" i="4"/>
  <c r="BC285" i="4"/>
  <c r="BC14" i="4"/>
  <c r="BC18" i="4"/>
  <c r="BC11" i="4"/>
  <c r="BC8" i="4"/>
  <c r="BC4" i="4"/>
  <c r="BC265" i="4"/>
  <c r="BC268" i="4"/>
  <c r="BC271" i="4"/>
  <c r="BC274" i="4"/>
  <c r="BC280" i="4"/>
  <c r="BC284" i="4"/>
  <c r="BC13" i="4"/>
  <c r="BC17" i="4"/>
  <c r="BC7" i="4"/>
  <c r="BC12" i="4"/>
  <c r="X3" i="3"/>
  <c r="W2" i="3"/>
  <c r="BE2" i="4"/>
  <c r="BE301" i="4" s="1"/>
  <c r="BF2" i="4"/>
  <c r="BF301" i="4" s="1"/>
  <c r="BG2" i="4"/>
  <c r="BG301" i="4" s="1"/>
  <c r="BD1" i="4"/>
  <c r="BF299" i="4" l="1"/>
  <c r="BF296" i="4"/>
  <c r="BF297" i="4"/>
  <c r="BF300" i="4"/>
  <c r="BF298" i="4"/>
  <c r="BF295" i="4"/>
  <c r="BF294" i="4"/>
  <c r="V1" i="1"/>
  <c r="BF292" i="4"/>
  <c r="BF293" i="4"/>
  <c r="X1" i="3" a="1"/>
  <c r="X1" i="3" s="1"/>
  <c r="BF290" i="4"/>
  <c r="BF291" i="4"/>
  <c r="BF288" i="4"/>
  <c r="BF289" i="4"/>
  <c r="BF21" i="4"/>
  <c r="BF19" i="4"/>
  <c r="BF20" i="4"/>
  <c r="BF22" i="4"/>
  <c r="BF24" i="4"/>
  <c r="BF27" i="4"/>
  <c r="BF23" i="4"/>
  <c r="BF25" i="4"/>
  <c r="BF31" i="4"/>
  <c r="BF28" i="4"/>
  <c r="BF29" i="4"/>
  <c r="BF30" i="4"/>
  <c r="BF34" i="4"/>
  <c r="BF26" i="4"/>
  <c r="BF32" i="4"/>
  <c r="BF35" i="4"/>
  <c r="BF39" i="4"/>
  <c r="BF36" i="4"/>
  <c r="BF40" i="4"/>
  <c r="BF33" i="4"/>
  <c r="BF38" i="4"/>
  <c r="BF41" i="4"/>
  <c r="BF44" i="4"/>
  <c r="BF45" i="4"/>
  <c r="BF51" i="4"/>
  <c r="BF55" i="4"/>
  <c r="BF52" i="4"/>
  <c r="BF42" i="4"/>
  <c r="BF43" i="4"/>
  <c r="BF46" i="4"/>
  <c r="BF47" i="4"/>
  <c r="BF49" i="4"/>
  <c r="BF50" i="4"/>
  <c r="BF57" i="4"/>
  <c r="BF61" i="4"/>
  <c r="BF64" i="4"/>
  <c r="BF68" i="4"/>
  <c r="BF48" i="4"/>
  <c r="BF56" i="4"/>
  <c r="BF58" i="4"/>
  <c r="BF65" i="4"/>
  <c r="BF59" i="4"/>
  <c r="BF62" i="4"/>
  <c r="BF66" i="4"/>
  <c r="BF70" i="4"/>
  <c r="BF60" i="4"/>
  <c r="BF63" i="4"/>
  <c r="BF72" i="4"/>
  <c r="BF74" i="4"/>
  <c r="BF67" i="4"/>
  <c r="BF71" i="4"/>
  <c r="BF75" i="4"/>
  <c r="BF79" i="4"/>
  <c r="BF82" i="4"/>
  <c r="BF53" i="4"/>
  <c r="BF69" i="4"/>
  <c r="BF76" i="4"/>
  <c r="BF80" i="4"/>
  <c r="BF37" i="4"/>
  <c r="BF54" i="4"/>
  <c r="BF77" i="4"/>
  <c r="BF78" i="4"/>
  <c r="BF81" i="4"/>
  <c r="BF85" i="4"/>
  <c r="BF92" i="4"/>
  <c r="BF96" i="4"/>
  <c r="BF83" i="4"/>
  <c r="BF86" i="4"/>
  <c r="BF89" i="4"/>
  <c r="BF93" i="4"/>
  <c r="BF97" i="4"/>
  <c r="BF101" i="4"/>
  <c r="BF73" i="4"/>
  <c r="BF87" i="4"/>
  <c r="BF103" i="4"/>
  <c r="BF107" i="4"/>
  <c r="BF114" i="4"/>
  <c r="BF90" i="4"/>
  <c r="BF91" i="4"/>
  <c r="BF94" i="4"/>
  <c r="BF95" i="4"/>
  <c r="BF98" i="4"/>
  <c r="BF99" i="4"/>
  <c r="BF102" i="4"/>
  <c r="BF108" i="4"/>
  <c r="BF111" i="4"/>
  <c r="BF88" i="4"/>
  <c r="BF100" i="4"/>
  <c r="BF104" i="4"/>
  <c r="BF105" i="4"/>
  <c r="BF109" i="4"/>
  <c r="BF112" i="4"/>
  <c r="BF116" i="4"/>
  <c r="BF120" i="4"/>
  <c r="BF84" i="4"/>
  <c r="BF117" i="4"/>
  <c r="BF119" i="4"/>
  <c r="BF121" i="4"/>
  <c r="BF125" i="4"/>
  <c r="BF132" i="4"/>
  <c r="BF136" i="4"/>
  <c r="BF122" i="4"/>
  <c r="BF126" i="4"/>
  <c r="BF129" i="4"/>
  <c r="BF133" i="4"/>
  <c r="BF137" i="4"/>
  <c r="BF106" i="4"/>
  <c r="BF110" i="4"/>
  <c r="BF113" i="4"/>
  <c r="BF115" i="4"/>
  <c r="BF118" i="4"/>
  <c r="BF123" i="4"/>
  <c r="BF127" i="4"/>
  <c r="BF130" i="4"/>
  <c r="BF141" i="4"/>
  <c r="BF145" i="4"/>
  <c r="BF124" i="4"/>
  <c r="BF128" i="4"/>
  <c r="BF131" i="4"/>
  <c r="BF143" i="4"/>
  <c r="BF147" i="4"/>
  <c r="BF134" i="4"/>
  <c r="BF135" i="4"/>
  <c r="BF139" i="4"/>
  <c r="BF142" i="4"/>
  <c r="BF146" i="4"/>
  <c r="BF148" i="4"/>
  <c r="BF152" i="4"/>
  <c r="BF149" i="4"/>
  <c r="BF153" i="4"/>
  <c r="BF155" i="4"/>
  <c r="BF159" i="4"/>
  <c r="BF163" i="4"/>
  <c r="BF167" i="4"/>
  <c r="BF171" i="4"/>
  <c r="BF140" i="4"/>
  <c r="BF144" i="4"/>
  <c r="BF150" i="4"/>
  <c r="BF154" i="4"/>
  <c r="BF156" i="4"/>
  <c r="BF160" i="4"/>
  <c r="BF164" i="4"/>
  <c r="BF168" i="4"/>
  <c r="BF138" i="4"/>
  <c r="BF151" i="4"/>
  <c r="BF158" i="4"/>
  <c r="BF161" i="4"/>
  <c r="BF162" i="4"/>
  <c r="BF165" i="4"/>
  <c r="BF166" i="4"/>
  <c r="BF172" i="4"/>
  <c r="BF174" i="4"/>
  <c r="BF178" i="4"/>
  <c r="BF182" i="4"/>
  <c r="BF186" i="4"/>
  <c r="BF190" i="4"/>
  <c r="BF194" i="4"/>
  <c r="BF198" i="4"/>
  <c r="BF202" i="4"/>
  <c r="BF206" i="4"/>
  <c r="BF170" i="4"/>
  <c r="BF175" i="4"/>
  <c r="BF179" i="4"/>
  <c r="BF183" i="4"/>
  <c r="BF187" i="4"/>
  <c r="BF191" i="4"/>
  <c r="BF195" i="4"/>
  <c r="BF199" i="4"/>
  <c r="BF203" i="4"/>
  <c r="BF207" i="4"/>
  <c r="BF211" i="4"/>
  <c r="BF176" i="4"/>
  <c r="BF180" i="4"/>
  <c r="BF184" i="4"/>
  <c r="BF188" i="4"/>
  <c r="BF192" i="4"/>
  <c r="BF196" i="4"/>
  <c r="BF200" i="4"/>
  <c r="BF204" i="4"/>
  <c r="BF208" i="4"/>
  <c r="BF157" i="4"/>
  <c r="BF169" i="4"/>
  <c r="BF173" i="4"/>
  <c r="BF177" i="4"/>
  <c r="BF181" i="4"/>
  <c r="BF185" i="4"/>
  <c r="BF189" i="4"/>
  <c r="BF193" i="4"/>
  <c r="BF216" i="4"/>
  <c r="BF197" i="4"/>
  <c r="BF201" i="4"/>
  <c r="BF205" i="4"/>
  <c r="BF209" i="4"/>
  <c r="BF213" i="4"/>
  <c r="BF220" i="4"/>
  <c r="BF224" i="4"/>
  <c r="BF228" i="4"/>
  <c r="BF232" i="4"/>
  <c r="BF236" i="4"/>
  <c r="BF240" i="4"/>
  <c r="BF243" i="4"/>
  <c r="BF246" i="4"/>
  <c r="BF253" i="4"/>
  <c r="BF257" i="4"/>
  <c r="BF261" i="4"/>
  <c r="BF210" i="4"/>
  <c r="BF212" i="4"/>
  <c r="BF214" i="4"/>
  <c r="BF217" i="4"/>
  <c r="BF221" i="4"/>
  <c r="BF225" i="4"/>
  <c r="BF229" i="4"/>
  <c r="BF233" i="4"/>
  <c r="BF237" i="4"/>
  <c r="BF241" i="4"/>
  <c r="BF244" i="4"/>
  <c r="BF215" i="4"/>
  <c r="BF218" i="4"/>
  <c r="BF222" i="4"/>
  <c r="BF226" i="4"/>
  <c r="BF230" i="4"/>
  <c r="BF234" i="4"/>
  <c r="BF238" i="4"/>
  <c r="BF242" i="4"/>
  <c r="BF264" i="4"/>
  <c r="BF267" i="4"/>
  <c r="BF270" i="4"/>
  <c r="BF273" i="4"/>
  <c r="BF277" i="4"/>
  <c r="BF279" i="4"/>
  <c r="BF283" i="4"/>
  <c r="BF287" i="4"/>
  <c r="BF16" i="4"/>
  <c r="BF6" i="4"/>
  <c r="BF219" i="4"/>
  <c r="BF223" i="4"/>
  <c r="BF227" i="4"/>
  <c r="BF231" i="4"/>
  <c r="BF235" i="4"/>
  <c r="BF239" i="4"/>
  <c r="BF245" i="4"/>
  <c r="BF248" i="4"/>
  <c r="BF251" i="4"/>
  <c r="BF255" i="4"/>
  <c r="BF259" i="4"/>
  <c r="BF265" i="4"/>
  <c r="BF268" i="4"/>
  <c r="BF271" i="4"/>
  <c r="BF274" i="4"/>
  <c r="BF247" i="4"/>
  <c r="BF250" i="4"/>
  <c r="BF254" i="4"/>
  <c r="BF258" i="4"/>
  <c r="BF249" i="4"/>
  <c r="BF252" i="4"/>
  <c r="BF256" i="4"/>
  <c r="BF260" i="4"/>
  <c r="BF263" i="4"/>
  <c r="BF272" i="4"/>
  <c r="BF262" i="4"/>
  <c r="BF266" i="4"/>
  <c r="BF269" i="4"/>
  <c r="BF275" i="4"/>
  <c r="BF281" i="4"/>
  <c r="BF285" i="4"/>
  <c r="BF14" i="4"/>
  <c r="BF18" i="4"/>
  <c r="BF10" i="4"/>
  <c r="BF280" i="4"/>
  <c r="BF284" i="4"/>
  <c r="BF13" i="4"/>
  <c r="BF17" i="4"/>
  <c r="BF7" i="4"/>
  <c r="BF11" i="4"/>
  <c r="BF282" i="4"/>
  <c r="BF286" i="4"/>
  <c r="BF15" i="4"/>
  <c r="BF12" i="4"/>
  <c r="BF4" i="4"/>
  <c r="BF276" i="4"/>
  <c r="BF278" i="4"/>
  <c r="BF5" i="4"/>
  <c r="BF8" i="4"/>
  <c r="BF9" i="4"/>
  <c r="Y3" i="3"/>
  <c r="X2" i="3"/>
  <c r="BH2" i="4"/>
  <c r="BH301" i="4" s="1"/>
  <c r="BI2" i="4"/>
  <c r="BI301" i="4" s="1"/>
  <c r="BJ2" i="4"/>
  <c r="BJ301" i="4" s="1"/>
  <c r="BG1" i="4"/>
  <c r="BI298" i="4" l="1"/>
  <c r="BI297" i="4"/>
  <c r="BI299" i="4"/>
  <c r="BI296" i="4"/>
  <c r="BI300" i="4"/>
  <c r="BI295" i="4"/>
  <c r="BI294" i="4"/>
  <c r="W1" i="1"/>
  <c r="BI292" i="4"/>
  <c r="BI293" i="4"/>
  <c r="Y1" i="3" a="1"/>
  <c r="Y1" i="3" s="1"/>
  <c r="BI291" i="4"/>
  <c r="BI290" i="4"/>
  <c r="BI288" i="4"/>
  <c r="BI289" i="4"/>
  <c r="BI19" i="4"/>
  <c r="BI22" i="4"/>
  <c r="BI21" i="4"/>
  <c r="BI23" i="4"/>
  <c r="BI20" i="4"/>
  <c r="BI25" i="4"/>
  <c r="BI28" i="4"/>
  <c r="BI24" i="4"/>
  <c r="BI26" i="4"/>
  <c r="BI27" i="4"/>
  <c r="BI29" i="4"/>
  <c r="BI32" i="4"/>
  <c r="BI35" i="4"/>
  <c r="BI30" i="4"/>
  <c r="BI36" i="4"/>
  <c r="BI31" i="4"/>
  <c r="BI33" i="4"/>
  <c r="BI41" i="4"/>
  <c r="BI37" i="4"/>
  <c r="BI39" i="4"/>
  <c r="BI45" i="4"/>
  <c r="BI34" i="4"/>
  <c r="BI42" i="4"/>
  <c r="BI46" i="4"/>
  <c r="BI52" i="4"/>
  <c r="BI56" i="4"/>
  <c r="BI38" i="4"/>
  <c r="BI48" i="4"/>
  <c r="BI49" i="4"/>
  <c r="BI53" i="4"/>
  <c r="BI44" i="4"/>
  <c r="BI50" i="4"/>
  <c r="BI40" i="4"/>
  <c r="BI54" i="4"/>
  <c r="BI58" i="4"/>
  <c r="BI65" i="4"/>
  <c r="BI43" i="4"/>
  <c r="BI51" i="4"/>
  <c r="BI59" i="4"/>
  <c r="BI62" i="4"/>
  <c r="BI55" i="4"/>
  <c r="BI57" i="4"/>
  <c r="BI60" i="4"/>
  <c r="BI63" i="4"/>
  <c r="BI67" i="4"/>
  <c r="BI71" i="4"/>
  <c r="BI66" i="4"/>
  <c r="BI69" i="4"/>
  <c r="BI61" i="4"/>
  <c r="BI64" i="4"/>
  <c r="BI76" i="4"/>
  <c r="BI80" i="4"/>
  <c r="BI68" i="4"/>
  <c r="BI70" i="4"/>
  <c r="BI72" i="4"/>
  <c r="BI73" i="4"/>
  <c r="BI77" i="4"/>
  <c r="BI47" i="4"/>
  <c r="BI75" i="4"/>
  <c r="BI79" i="4"/>
  <c r="BI82" i="4"/>
  <c r="BI86" i="4"/>
  <c r="BI89" i="4"/>
  <c r="BI93" i="4"/>
  <c r="BI97" i="4"/>
  <c r="BI78" i="4"/>
  <c r="BI81" i="4"/>
  <c r="BI84" i="4"/>
  <c r="BI87" i="4"/>
  <c r="BI90" i="4"/>
  <c r="BI94" i="4"/>
  <c r="BI98" i="4"/>
  <c r="BI102" i="4"/>
  <c r="BI88" i="4"/>
  <c r="BI74" i="4"/>
  <c r="BI100" i="4"/>
  <c r="BI104" i="4"/>
  <c r="BI108" i="4"/>
  <c r="BI111" i="4"/>
  <c r="BI115" i="4"/>
  <c r="BI83" i="4"/>
  <c r="BI92" i="4"/>
  <c r="BI96" i="4"/>
  <c r="BI105" i="4"/>
  <c r="BI109" i="4"/>
  <c r="BI112" i="4"/>
  <c r="BI91" i="4"/>
  <c r="BI95" i="4"/>
  <c r="BI99" i="4"/>
  <c r="BI101" i="4"/>
  <c r="BI103" i="4"/>
  <c r="BI106" i="4"/>
  <c r="BI110" i="4"/>
  <c r="BI113" i="4"/>
  <c r="BI117" i="4"/>
  <c r="BI118" i="4"/>
  <c r="BI120" i="4"/>
  <c r="BI122" i="4"/>
  <c r="BI126" i="4"/>
  <c r="BI129" i="4"/>
  <c r="BI133" i="4"/>
  <c r="BI137" i="4"/>
  <c r="BI114" i="4"/>
  <c r="BI123" i="4"/>
  <c r="BI127" i="4"/>
  <c r="BI130" i="4"/>
  <c r="BI134" i="4"/>
  <c r="BI138" i="4"/>
  <c r="BI119" i="4"/>
  <c r="BI124" i="4"/>
  <c r="BI128" i="4"/>
  <c r="BI131" i="4"/>
  <c r="BI135" i="4"/>
  <c r="BI139" i="4"/>
  <c r="BI142" i="4"/>
  <c r="BI146" i="4"/>
  <c r="BI85" i="4"/>
  <c r="BI116" i="4"/>
  <c r="BI121" i="4"/>
  <c r="BI125" i="4"/>
  <c r="BI140" i="4"/>
  <c r="BI144" i="4"/>
  <c r="BI148" i="4"/>
  <c r="BI107" i="4"/>
  <c r="BI132" i="4"/>
  <c r="BI149" i="4"/>
  <c r="BI153" i="4"/>
  <c r="BI155" i="4"/>
  <c r="BI143" i="4"/>
  <c r="BI147" i="4"/>
  <c r="BI150" i="4"/>
  <c r="BI154" i="4"/>
  <c r="BI156" i="4"/>
  <c r="BI160" i="4"/>
  <c r="BI164" i="4"/>
  <c r="BI168" i="4"/>
  <c r="BI172" i="4"/>
  <c r="BI151" i="4"/>
  <c r="BI157" i="4"/>
  <c r="BI161" i="4"/>
  <c r="BI165" i="4"/>
  <c r="BI136" i="4"/>
  <c r="BI141" i="4"/>
  <c r="BI145" i="4"/>
  <c r="BI152" i="4"/>
  <c r="BI159" i="4"/>
  <c r="BI163" i="4"/>
  <c r="BI167" i="4"/>
  <c r="BI175" i="4"/>
  <c r="BI179" i="4"/>
  <c r="BI183" i="4"/>
  <c r="BI187" i="4"/>
  <c r="BI191" i="4"/>
  <c r="BI195" i="4"/>
  <c r="BI199" i="4"/>
  <c r="BI203" i="4"/>
  <c r="BI207" i="4"/>
  <c r="BI158" i="4"/>
  <c r="BI162" i="4"/>
  <c r="BI166" i="4"/>
  <c r="BI169" i="4"/>
  <c r="BI171" i="4"/>
  <c r="BI176" i="4"/>
  <c r="BI180" i="4"/>
  <c r="BI184" i="4"/>
  <c r="BI188" i="4"/>
  <c r="BI192" i="4"/>
  <c r="BI196" i="4"/>
  <c r="BI200" i="4"/>
  <c r="BI204" i="4"/>
  <c r="BI208" i="4"/>
  <c r="BI212" i="4"/>
  <c r="BI173" i="4"/>
  <c r="BI177" i="4"/>
  <c r="BI181" i="4"/>
  <c r="BI185" i="4"/>
  <c r="BI189" i="4"/>
  <c r="BI193" i="4"/>
  <c r="BI197" i="4"/>
  <c r="BI201" i="4"/>
  <c r="BI205" i="4"/>
  <c r="BI209" i="4"/>
  <c r="BI170" i="4"/>
  <c r="BI174" i="4"/>
  <c r="BI178" i="4"/>
  <c r="BI182" i="4"/>
  <c r="BI186" i="4"/>
  <c r="BI190" i="4"/>
  <c r="BI214" i="4"/>
  <c r="BI217" i="4"/>
  <c r="BI221" i="4"/>
  <c r="BI225" i="4"/>
  <c r="BI229" i="4"/>
  <c r="BI233" i="4"/>
  <c r="BI237" i="4"/>
  <c r="BI241" i="4"/>
  <c r="BI244" i="4"/>
  <c r="BI247" i="4"/>
  <c r="BI250" i="4"/>
  <c r="BI254" i="4"/>
  <c r="BI258" i="4"/>
  <c r="BI194" i="4"/>
  <c r="BI198" i="4"/>
  <c r="BI202" i="4"/>
  <c r="BI206" i="4"/>
  <c r="BI215" i="4"/>
  <c r="BI218" i="4"/>
  <c r="BI222" i="4"/>
  <c r="BI226" i="4"/>
  <c r="BI230" i="4"/>
  <c r="BI234" i="4"/>
  <c r="BI238" i="4"/>
  <c r="BI242" i="4"/>
  <c r="BI210" i="4"/>
  <c r="BI211" i="4"/>
  <c r="BI213" i="4"/>
  <c r="BI216" i="4"/>
  <c r="BI219" i="4"/>
  <c r="BI223" i="4"/>
  <c r="BI227" i="4"/>
  <c r="BI231" i="4"/>
  <c r="BI235" i="4"/>
  <c r="BI239" i="4"/>
  <c r="BI265" i="4"/>
  <c r="BI268" i="4"/>
  <c r="BI271" i="4"/>
  <c r="BI274" i="4"/>
  <c r="BI280" i="4"/>
  <c r="BI284" i="4"/>
  <c r="BI13" i="4"/>
  <c r="BI17" i="4"/>
  <c r="BI7" i="4"/>
  <c r="BI249" i="4"/>
  <c r="BI252" i="4"/>
  <c r="BI256" i="4"/>
  <c r="BI260" i="4"/>
  <c r="BI262" i="4"/>
  <c r="BI266" i="4"/>
  <c r="BI269" i="4"/>
  <c r="BI220" i="4"/>
  <c r="BI224" i="4"/>
  <c r="BI228" i="4"/>
  <c r="BI232" i="4"/>
  <c r="BI236" i="4"/>
  <c r="BI240" i="4"/>
  <c r="BI243" i="4"/>
  <c r="BI245" i="4"/>
  <c r="BI246" i="4"/>
  <c r="BI248" i="4"/>
  <c r="BI251" i="4"/>
  <c r="BI253" i="4"/>
  <c r="BI255" i="4"/>
  <c r="BI257" i="4"/>
  <c r="BI259" i="4"/>
  <c r="BI261" i="4"/>
  <c r="BI264" i="4"/>
  <c r="BI267" i="4"/>
  <c r="BI270" i="4"/>
  <c r="BI273" i="4"/>
  <c r="BI276" i="4"/>
  <c r="BI278" i="4"/>
  <c r="BI282" i="4"/>
  <c r="BI286" i="4"/>
  <c r="BI15" i="4"/>
  <c r="BI5" i="4"/>
  <c r="BI263" i="4"/>
  <c r="BI272" i="4"/>
  <c r="BI275" i="4"/>
  <c r="BI8" i="4"/>
  <c r="BI12" i="4"/>
  <c r="BI4" i="4"/>
  <c r="BI279" i="4"/>
  <c r="BI281" i="4"/>
  <c r="BI283" i="4"/>
  <c r="BI285" i="4"/>
  <c r="BI287" i="4"/>
  <c r="BI9" i="4"/>
  <c r="BI11" i="4"/>
  <c r="BI277" i="4"/>
  <c r="BI14" i="4"/>
  <c r="BI16" i="4"/>
  <c r="BI18" i="4"/>
  <c r="BI6" i="4"/>
  <c r="BI10" i="4"/>
  <c r="Y2" i="3"/>
  <c r="Z3" i="3"/>
  <c r="BK2" i="4"/>
  <c r="BK301" i="4" s="1"/>
  <c r="BL2" i="4"/>
  <c r="BL301" i="4" s="1"/>
  <c r="BJ1" i="4"/>
  <c r="BM2" i="4"/>
  <c r="BM301" i="4" s="1"/>
  <c r="BL299" i="4" l="1"/>
  <c r="BL300" i="4"/>
  <c r="BL297" i="4"/>
  <c r="BL298" i="4"/>
  <c r="BL296" i="4"/>
  <c r="BL295" i="4"/>
  <c r="BL294" i="4"/>
  <c r="X1" i="1"/>
  <c r="BL292" i="4"/>
  <c r="BL293" i="4"/>
  <c r="Z1" i="3" a="1"/>
  <c r="Z1" i="3" s="1"/>
  <c r="BL290" i="4"/>
  <c r="BL291" i="4"/>
  <c r="BL288" i="4"/>
  <c r="BL289" i="4"/>
  <c r="BL19" i="4"/>
  <c r="BL20" i="4"/>
  <c r="BL22" i="4"/>
  <c r="BL23" i="4"/>
  <c r="BL21" i="4"/>
  <c r="BL24" i="4"/>
  <c r="BL25" i="4"/>
  <c r="BL26" i="4"/>
  <c r="BL29" i="4"/>
  <c r="BL28" i="4"/>
  <c r="BL30" i="4"/>
  <c r="BL31" i="4"/>
  <c r="BL33" i="4"/>
  <c r="BL37" i="4"/>
  <c r="BL32" i="4"/>
  <c r="BL34" i="4"/>
  <c r="BL27" i="4"/>
  <c r="BL36" i="4"/>
  <c r="BL38" i="4"/>
  <c r="BL42" i="4"/>
  <c r="BL46" i="4"/>
  <c r="BL35" i="4"/>
  <c r="BL40" i="4"/>
  <c r="BL43" i="4"/>
  <c r="BL47" i="4"/>
  <c r="BL39" i="4"/>
  <c r="BL49" i="4"/>
  <c r="BL53" i="4"/>
  <c r="BL57" i="4"/>
  <c r="BL50" i="4"/>
  <c r="BL54" i="4"/>
  <c r="BL45" i="4"/>
  <c r="BL51" i="4"/>
  <c r="BL55" i="4"/>
  <c r="BL59" i="4"/>
  <c r="BL62" i="4"/>
  <c r="BL66" i="4"/>
  <c r="BL44" i="4"/>
  <c r="BL52" i="4"/>
  <c r="BL60" i="4"/>
  <c r="BL63" i="4"/>
  <c r="BL48" i="4"/>
  <c r="BL56" i="4"/>
  <c r="BL61" i="4"/>
  <c r="BL64" i="4"/>
  <c r="BL68" i="4"/>
  <c r="BL72" i="4"/>
  <c r="BL41" i="4"/>
  <c r="BL67" i="4"/>
  <c r="BL70" i="4"/>
  <c r="BL58" i="4"/>
  <c r="BL65" i="4"/>
  <c r="BL73" i="4"/>
  <c r="BL77" i="4"/>
  <c r="BL83" i="4"/>
  <c r="BL69" i="4"/>
  <c r="BL71" i="4"/>
  <c r="BL74" i="4"/>
  <c r="BL78" i="4"/>
  <c r="BL81" i="4"/>
  <c r="BL76" i="4"/>
  <c r="BL80" i="4"/>
  <c r="BL87" i="4"/>
  <c r="BL90" i="4"/>
  <c r="BL94" i="4"/>
  <c r="BL98" i="4"/>
  <c r="BL75" i="4"/>
  <c r="BL79" i="4"/>
  <c r="BL82" i="4"/>
  <c r="BL88" i="4"/>
  <c r="BL91" i="4"/>
  <c r="BL95" i="4"/>
  <c r="BL99" i="4"/>
  <c r="BL103" i="4"/>
  <c r="BL85" i="4"/>
  <c r="BL84" i="4"/>
  <c r="BL101" i="4"/>
  <c r="BL105" i="4"/>
  <c r="BL109" i="4"/>
  <c r="BL112" i="4"/>
  <c r="BL116" i="4"/>
  <c r="BL89" i="4"/>
  <c r="BL93" i="4"/>
  <c r="BL97" i="4"/>
  <c r="BL106" i="4"/>
  <c r="BL110" i="4"/>
  <c r="BL113" i="4"/>
  <c r="BL92" i="4"/>
  <c r="BL96" i="4"/>
  <c r="BL100" i="4"/>
  <c r="BL102" i="4"/>
  <c r="BL104" i="4"/>
  <c r="BL107" i="4"/>
  <c r="BL114" i="4"/>
  <c r="BL118" i="4"/>
  <c r="BL119" i="4"/>
  <c r="BL123" i="4"/>
  <c r="BL127" i="4"/>
  <c r="BL130" i="4"/>
  <c r="BL134" i="4"/>
  <c r="BL138" i="4"/>
  <c r="BL115" i="4"/>
  <c r="BL124" i="4"/>
  <c r="BL128" i="4"/>
  <c r="BL131" i="4"/>
  <c r="BL135" i="4"/>
  <c r="BL86" i="4"/>
  <c r="BL120" i="4"/>
  <c r="BL121" i="4"/>
  <c r="BL125" i="4"/>
  <c r="BL132" i="4"/>
  <c r="BL136" i="4"/>
  <c r="BL143" i="4"/>
  <c r="BL147" i="4"/>
  <c r="BL140" i="4"/>
  <c r="BL108" i="4"/>
  <c r="BL111" i="4"/>
  <c r="BL117" i="4"/>
  <c r="BL122" i="4"/>
  <c r="BL126" i="4"/>
  <c r="BL129" i="4"/>
  <c r="BL139" i="4"/>
  <c r="BL141" i="4"/>
  <c r="BL145" i="4"/>
  <c r="BL133" i="4"/>
  <c r="BL150" i="4"/>
  <c r="BL154" i="4"/>
  <c r="BL156" i="4"/>
  <c r="BL144" i="4"/>
  <c r="BL148" i="4"/>
  <c r="BL151" i="4"/>
  <c r="BL157" i="4"/>
  <c r="BL161" i="4"/>
  <c r="BL165" i="4"/>
  <c r="BL169" i="4"/>
  <c r="BL152" i="4"/>
  <c r="BL158" i="4"/>
  <c r="BL162" i="4"/>
  <c r="BL166" i="4"/>
  <c r="BL137" i="4"/>
  <c r="BL142" i="4"/>
  <c r="BL146" i="4"/>
  <c r="BL149" i="4"/>
  <c r="BL153" i="4"/>
  <c r="BL155" i="4"/>
  <c r="BL160" i="4"/>
  <c r="BL164" i="4"/>
  <c r="BL168" i="4"/>
  <c r="BL176" i="4"/>
  <c r="BL180" i="4"/>
  <c r="BL184" i="4"/>
  <c r="BL188" i="4"/>
  <c r="BL192" i="4"/>
  <c r="BL196" i="4"/>
  <c r="BL200" i="4"/>
  <c r="BL204" i="4"/>
  <c r="BL208" i="4"/>
  <c r="BL159" i="4"/>
  <c r="BL163" i="4"/>
  <c r="BL167" i="4"/>
  <c r="BL170" i="4"/>
  <c r="BL172" i="4"/>
  <c r="BL173" i="4"/>
  <c r="BL177" i="4"/>
  <c r="BL181" i="4"/>
  <c r="BL185" i="4"/>
  <c r="BL189" i="4"/>
  <c r="BL193" i="4"/>
  <c r="BL197" i="4"/>
  <c r="BL201" i="4"/>
  <c r="BL205" i="4"/>
  <c r="BL209" i="4"/>
  <c r="BL213" i="4"/>
  <c r="BL174" i="4"/>
  <c r="BL178" i="4"/>
  <c r="BL182" i="4"/>
  <c r="BL186" i="4"/>
  <c r="BL190" i="4"/>
  <c r="BL194" i="4"/>
  <c r="BL198" i="4"/>
  <c r="BL202" i="4"/>
  <c r="BL206" i="4"/>
  <c r="BL210" i="4"/>
  <c r="BL171" i="4"/>
  <c r="BL175" i="4"/>
  <c r="BL179" i="4"/>
  <c r="BL183" i="4"/>
  <c r="BL187" i="4"/>
  <c r="BL191" i="4"/>
  <c r="BL214" i="4"/>
  <c r="BL217" i="4"/>
  <c r="BL211" i="4"/>
  <c r="BL215" i="4"/>
  <c r="BL218" i="4"/>
  <c r="BL222" i="4"/>
  <c r="BL226" i="4"/>
  <c r="BL230" i="4"/>
  <c r="BL234" i="4"/>
  <c r="BL238" i="4"/>
  <c r="BL242" i="4"/>
  <c r="BL248" i="4"/>
  <c r="BL251" i="4"/>
  <c r="BL255" i="4"/>
  <c r="BL259" i="4"/>
  <c r="BL195" i="4"/>
  <c r="BL199" i="4"/>
  <c r="BL203" i="4"/>
  <c r="BL207" i="4"/>
  <c r="BL216" i="4"/>
  <c r="BL219" i="4"/>
  <c r="BL223" i="4"/>
  <c r="BL227" i="4"/>
  <c r="BL231" i="4"/>
  <c r="BL235" i="4"/>
  <c r="BL239" i="4"/>
  <c r="BL245" i="4"/>
  <c r="BL212" i="4"/>
  <c r="BL220" i="4"/>
  <c r="BL224" i="4"/>
  <c r="BL228" i="4"/>
  <c r="BL232" i="4"/>
  <c r="BL236" i="4"/>
  <c r="BL240" i="4"/>
  <c r="BL243" i="4"/>
  <c r="BL262" i="4"/>
  <c r="BL266" i="4"/>
  <c r="BL269" i="4"/>
  <c r="BL275" i="4"/>
  <c r="BL281" i="4"/>
  <c r="BL285" i="4"/>
  <c r="BL14" i="4"/>
  <c r="BL18" i="4"/>
  <c r="BL246" i="4"/>
  <c r="BL253" i="4"/>
  <c r="BL257" i="4"/>
  <c r="BL261" i="4"/>
  <c r="BL263" i="4"/>
  <c r="BL272" i="4"/>
  <c r="BL221" i="4"/>
  <c r="BL225" i="4"/>
  <c r="BL229" i="4"/>
  <c r="BL233" i="4"/>
  <c r="BL237" i="4"/>
  <c r="BL241" i="4"/>
  <c r="BL244" i="4"/>
  <c r="BL247" i="4"/>
  <c r="BL249" i="4"/>
  <c r="BL250" i="4"/>
  <c r="BL252" i="4"/>
  <c r="BL254" i="4"/>
  <c r="BL256" i="4"/>
  <c r="BL258" i="4"/>
  <c r="BL260" i="4"/>
  <c r="BL265" i="4"/>
  <c r="BL268" i="4"/>
  <c r="BL271" i="4"/>
  <c r="BL274" i="4"/>
  <c r="BL277" i="4"/>
  <c r="BL279" i="4"/>
  <c r="BL283" i="4"/>
  <c r="BL287" i="4"/>
  <c r="BL16" i="4"/>
  <c r="BL6" i="4"/>
  <c r="BL8" i="4"/>
  <c r="BL264" i="4"/>
  <c r="BL267" i="4"/>
  <c r="BL270" i="4"/>
  <c r="BL273" i="4"/>
  <c r="BL9" i="4"/>
  <c r="BL280" i="4"/>
  <c r="BL282" i="4"/>
  <c r="BL284" i="4"/>
  <c r="BL286" i="4"/>
  <c r="BL5" i="4"/>
  <c r="BL7" i="4"/>
  <c r="BL10" i="4"/>
  <c r="BL11" i="4"/>
  <c r="BL12" i="4"/>
  <c r="BL276" i="4"/>
  <c r="BL278" i="4"/>
  <c r="BL13" i="4"/>
  <c r="BL15" i="4"/>
  <c r="BL17" i="4"/>
  <c r="BL4" i="4"/>
  <c r="AA3" i="3"/>
  <c r="Z2" i="3"/>
  <c r="BN2" i="4"/>
  <c r="BN301" i="4" s="1"/>
  <c r="BO2" i="4"/>
  <c r="BO301" i="4" s="1"/>
  <c r="BM1" i="4"/>
  <c r="BP2" i="4"/>
  <c r="BP301" i="4" s="1"/>
  <c r="BO299" i="4" l="1"/>
  <c r="BO296" i="4"/>
  <c r="BO297" i="4"/>
  <c r="BO300" i="4"/>
  <c r="BO298" i="4"/>
  <c r="BO294" i="4"/>
  <c r="BO295" i="4"/>
  <c r="Y1" i="1"/>
  <c r="BO292" i="4"/>
  <c r="BO293" i="4"/>
  <c r="AA1" i="3" a="1"/>
  <c r="AA1" i="3" s="1"/>
  <c r="BO291" i="4"/>
  <c r="BO290" i="4"/>
  <c r="BO288" i="4"/>
  <c r="BO289" i="4"/>
  <c r="BO20" i="4"/>
  <c r="BO21" i="4"/>
  <c r="BO23" i="4"/>
  <c r="BO24" i="4"/>
  <c r="BO19" i="4"/>
  <c r="BO22" i="4"/>
  <c r="BO26" i="4"/>
  <c r="BO27" i="4"/>
  <c r="BO30" i="4"/>
  <c r="BO29" i="4"/>
  <c r="BO32" i="4"/>
  <c r="BO33" i="4"/>
  <c r="BO25" i="4"/>
  <c r="BO34" i="4"/>
  <c r="BO38" i="4"/>
  <c r="BO31" i="4"/>
  <c r="BO35" i="4"/>
  <c r="BO39" i="4"/>
  <c r="BO40" i="4"/>
  <c r="BO43" i="4"/>
  <c r="BO36" i="4"/>
  <c r="BO37" i="4"/>
  <c r="BO41" i="4"/>
  <c r="BO44" i="4"/>
  <c r="BO48" i="4"/>
  <c r="BO47" i="4"/>
  <c r="BO50" i="4"/>
  <c r="BO54" i="4"/>
  <c r="BO28" i="4"/>
  <c r="BO51" i="4"/>
  <c r="BO52" i="4"/>
  <c r="BO53" i="4"/>
  <c r="BO56" i="4"/>
  <c r="BO60" i="4"/>
  <c r="BO63" i="4"/>
  <c r="BO67" i="4"/>
  <c r="BO42" i="4"/>
  <c r="BO61" i="4"/>
  <c r="BO64" i="4"/>
  <c r="BO45" i="4"/>
  <c r="BO49" i="4"/>
  <c r="BO55" i="4"/>
  <c r="BO58" i="4"/>
  <c r="BO65" i="4"/>
  <c r="BO69" i="4"/>
  <c r="BO57" i="4"/>
  <c r="BO71" i="4"/>
  <c r="BO73" i="4"/>
  <c r="BO74" i="4"/>
  <c r="BO78" i="4"/>
  <c r="BO81" i="4"/>
  <c r="BO84" i="4"/>
  <c r="BO59" i="4"/>
  <c r="BO62" i="4"/>
  <c r="BO70" i="4"/>
  <c r="BO75" i="4"/>
  <c r="BO79" i="4"/>
  <c r="BO82" i="4"/>
  <c r="BO46" i="4"/>
  <c r="BO72" i="4"/>
  <c r="BO83" i="4"/>
  <c r="BO88" i="4"/>
  <c r="BO91" i="4"/>
  <c r="BO95" i="4"/>
  <c r="BO66" i="4"/>
  <c r="BO76" i="4"/>
  <c r="BO77" i="4"/>
  <c r="BO80" i="4"/>
  <c r="BO85" i="4"/>
  <c r="BO92" i="4"/>
  <c r="BO96" i="4"/>
  <c r="BO100" i="4"/>
  <c r="BO104" i="4"/>
  <c r="BO68" i="4"/>
  <c r="BO86" i="4"/>
  <c r="BO87" i="4"/>
  <c r="BO102" i="4"/>
  <c r="BO106" i="4"/>
  <c r="BO110" i="4"/>
  <c r="BO113" i="4"/>
  <c r="BO117" i="4"/>
  <c r="BO107" i="4"/>
  <c r="BO89" i="4"/>
  <c r="BO90" i="4"/>
  <c r="BO93" i="4"/>
  <c r="BO94" i="4"/>
  <c r="BO97" i="4"/>
  <c r="BO98" i="4"/>
  <c r="BO101" i="4"/>
  <c r="BO108" i="4"/>
  <c r="BO111" i="4"/>
  <c r="BO115" i="4"/>
  <c r="BO119" i="4"/>
  <c r="BO103" i="4"/>
  <c r="BO105" i="4"/>
  <c r="BO109" i="4"/>
  <c r="BO112" i="4"/>
  <c r="BO114" i="4"/>
  <c r="BO120" i="4"/>
  <c r="BO124" i="4"/>
  <c r="BO128" i="4"/>
  <c r="BO131" i="4"/>
  <c r="BO135" i="4"/>
  <c r="BO139" i="4"/>
  <c r="BO118" i="4"/>
  <c r="BO121" i="4"/>
  <c r="BO125" i="4"/>
  <c r="BO132" i="4"/>
  <c r="BO136" i="4"/>
  <c r="BO99" i="4"/>
  <c r="BO116" i="4"/>
  <c r="BO122" i="4"/>
  <c r="BO126" i="4"/>
  <c r="BO129" i="4"/>
  <c r="BO133" i="4"/>
  <c r="BO134" i="4"/>
  <c r="BO137" i="4"/>
  <c r="BO138" i="4"/>
  <c r="BO140" i="4"/>
  <c r="BO144" i="4"/>
  <c r="BO142" i="4"/>
  <c r="BO146" i="4"/>
  <c r="BO123" i="4"/>
  <c r="BO127" i="4"/>
  <c r="BO130" i="4"/>
  <c r="BO143" i="4"/>
  <c r="BO147" i="4"/>
  <c r="BO151" i="4"/>
  <c r="BO157" i="4"/>
  <c r="BO152" i="4"/>
  <c r="BO158" i="4"/>
  <c r="BO162" i="4"/>
  <c r="BO166" i="4"/>
  <c r="BO170" i="4"/>
  <c r="BO141" i="4"/>
  <c r="BO145" i="4"/>
  <c r="BO149" i="4"/>
  <c r="BO153" i="4"/>
  <c r="BO155" i="4"/>
  <c r="BO159" i="4"/>
  <c r="BO163" i="4"/>
  <c r="BO167" i="4"/>
  <c r="BO148" i="4"/>
  <c r="BO150" i="4"/>
  <c r="BO154" i="4"/>
  <c r="BO156" i="4"/>
  <c r="BO173" i="4"/>
  <c r="BO177" i="4"/>
  <c r="BO181" i="4"/>
  <c r="BO185" i="4"/>
  <c r="BO189" i="4"/>
  <c r="BO193" i="4"/>
  <c r="BO197" i="4"/>
  <c r="BO201" i="4"/>
  <c r="BO205" i="4"/>
  <c r="BO209" i="4"/>
  <c r="BO160" i="4"/>
  <c r="BO161" i="4"/>
  <c r="BO164" i="4"/>
  <c r="BO165" i="4"/>
  <c r="BO168" i="4"/>
  <c r="BO171" i="4"/>
  <c r="BO174" i="4"/>
  <c r="BO178" i="4"/>
  <c r="BO182" i="4"/>
  <c r="BO186" i="4"/>
  <c r="BO190" i="4"/>
  <c r="BO194" i="4"/>
  <c r="BO198" i="4"/>
  <c r="BO202" i="4"/>
  <c r="BO206" i="4"/>
  <c r="BO210" i="4"/>
  <c r="BO169" i="4"/>
  <c r="BO175" i="4"/>
  <c r="BO179" i="4"/>
  <c r="BO183" i="4"/>
  <c r="BO187" i="4"/>
  <c r="BO191" i="4"/>
  <c r="BO195" i="4"/>
  <c r="BO199" i="4"/>
  <c r="BO203" i="4"/>
  <c r="BO207" i="4"/>
  <c r="BO172" i="4"/>
  <c r="BO176" i="4"/>
  <c r="BO180" i="4"/>
  <c r="BO184" i="4"/>
  <c r="BO188" i="4"/>
  <c r="BO192" i="4"/>
  <c r="BO213" i="4"/>
  <c r="BO215" i="4"/>
  <c r="BO218" i="4"/>
  <c r="BO212" i="4"/>
  <c r="BO216" i="4"/>
  <c r="BO219" i="4"/>
  <c r="BO223" i="4"/>
  <c r="BO227" i="4"/>
  <c r="BO231" i="4"/>
  <c r="BO235" i="4"/>
  <c r="BO239" i="4"/>
  <c r="BO245" i="4"/>
  <c r="BO249" i="4"/>
  <c r="BO252" i="4"/>
  <c r="BO256" i="4"/>
  <c r="BO260" i="4"/>
  <c r="BO220" i="4"/>
  <c r="BO224" i="4"/>
  <c r="BO228" i="4"/>
  <c r="BO232" i="4"/>
  <c r="BO236" i="4"/>
  <c r="BO240" i="4"/>
  <c r="BO243" i="4"/>
  <c r="BO196" i="4"/>
  <c r="BO200" i="4"/>
  <c r="BO204" i="4"/>
  <c r="BO208" i="4"/>
  <c r="BO211" i="4"/>
  <c r="BO214" i="4"/>
  <c r="BO217" i="4"/>
  <c r="BO221" i="4"/>
  <c r="BO225" i="4"/>
  <c r="BO229" i="4"/>
  <c r="BO233" i="4"/>
  <c r="BO237" i="4"/>
  <c r="BO241" i="4"/>
  <c r="BO244" i="4"/>
  <c r="BO248" i="4"/>
  <c r="BO251" i="4"/>
  <c r="BO255" i="4"/>
  <c r="BO259" i="4"/>
  <c r="BO263" i="4"/>
  <c r="BO272" i="4"/>
  <c r="BO276" i="4"/>
  <c r="BO278" i="4"/>
  <c r="BO282" i="4"/>
  <c r="BO286" i="4"/>
  <c r="BO15" i="4"/>
  <c r="BO5" i="4"/>
  <c r="BO247" i="4"/>
  <c r="BO250" i="4"/>
  <c r="BO254" i="4"/>
  <c r="BO258" i="4"/>
  <c r="BO264" i="4"/>
  <c r="BO267" i="4"/>
  <c r="BO270" i="4"/>
  <c r="BO273" i="4"/>
  <c r="BO222" i="4"/>
  <c r="BO226" i="4"/>
  <c r="BO230" i="4"/>
  <c r="BO234" i="4"/>
  <c r="BO238" i="4"/>
  <c r="BO242" i="4"/>
  <c r="BO246" i="4"/>
  <c r="BO253" i="4"/>
  <c r="BO257" i="4"/>
  <c r="BO261" i="4"/>
  <c r="BO262" i="4"/>
  <c r="BO266" i="4"/>
  <c r="BO269" i="4"/>
  <c r="BO275" i="4"/>
  <c r="BO280" i="4"/>
  <c r="BO284" i="4"/>
  <c r="BO13" i="4"/>
  <c r="BO17" i="4"/>
  <c r="BO7" i="4"/>
  <c r="BO9" i="4"/>
  <c r="BO10" i="4"/>
  <c r="BO279" i="4"/>
  <c r="BO287" i="4"/>
  <c r="BO16" i="4"/>
  <c r="BO6" i="4"/>
  <c r="BO11" i="4"/>
  <c r="BO265" i="4"/>
  <c r="BO268" i="4"/>
  <c r="BO271" i="4"/>
  <c r="BO274" i="4"/>
  <c r="BO277" i="4"/>
  <c r="BO283" i="4"/>
  <c r="BO281" i="4"/>
  <c r="BO285" i="4"/>
  <c r="BO14" i="4"/>
  <c r="BO18" i="4"/>
  <c r="BO8" i="4"/>
  <c r="BO12" i="4"/>
  <c r="BO4" i="4"/>
  <c r="AA2" i="3"/>
  <c r="AB3" i="3"/>
  <c r="BR2" i="4"/>
  <c r="BR301" i="4" s="1"/>
  <c r="BQ2" i="4"/>
  <c r="BQ301" i="4" s="1"/>
  <c r="BP1" i="4"/>
  <c r="BS2" i="4"/>
  <c r="BS301" i="4" s="1"/>
  <c r="BR297" i="4" l="1"/>
  <c r="BR299" i="4"/>
  <c r="BR296" i="4"/>
  <c r="BR298" i="4"/>
  <c r="BR300" i="4"/>
  <c r="BR295" i="4"/>
  <c r="BR294" i="4"/>
  <c r="Z1" i="1"/>
  <c r="BR292" i="4"/>
  <c r="BR293" i="4"/>
  <c r="AB1" i="3" a="1"/>
  <c r="AB1" i="3" s="1"/>
  <c r="BR291" i="4"/>
  <c r="BR290" i="4"/>
  <c r="BR288" i="4"/>
  <c r="BR289" i="4"/>
  <c r="BR21" i="4"/>
  <c r="BR19" i="4"/>
  <c r="BR20" i="4"/>
  <c r="BR22" i="4"/>
  <c r="BR23" i="4"/>
  <c r="BR24" i="4"/>
  <c r="BR27" i="4"/>
  <c r="BR25" i="4"/>
  <c r="BR28" i="4"/>
  <c r="BR31" i="4"/>
  <c r="BR26" i="4"/>
  <c r="BR34" i="4"/>
  <c r="BR29" i="4"/>
  <c r="BR35" i="4"/>
  <c r="BR39" i="4"/>
  <c r="BR30" i="4"/>
  <c r="BR32" i="4"/>
  <c r="BR36" i="4"/>
  <c r="BR33" i="4"/>
  <c r="BR37" i="4"/>
  <c r="BR40" i="4"/>
  <c r="BR41" i="4"/>
  <c r="BR44" i="4"/>
  <c r="BR38" i="4"/>
  <c r="BR45" i="4"/>
  <c r="BR42" i="4"/>
  <c r="BR43" i="4"/>
  <c r="BR46" i="4"/>
  <c r="BR48" i="4"/>
  <c r="BR51" i="4"/>
  <c r="BR55" i="4"/>
  <c r="BR52" i="4"/>
  <c r="BR47" i="4"/>
  <c r="BR49" i="4"/>
  <c r="BR61" i="4"/>
  <c r="BR64" i="4"/>
  <c r="BR53" i="4"/>
  <c r="BR54" i="4"/>
  <c r="BR57" i="4"/>
  <c r="BR58" i="4"/>
  <c r="BR65" i="4"/>
  <c r="BR56" i="4"/>
  <c r="BR59" i="4"/>
  <c r="BR62" i="4"/>
  <c r="BR66" i="4"/>
  <c r="BR70" i="4"/>
  <c r="BR50" i="4"/>
  <c r="BR74" i="4"/>
  <c r="BR68" i="4"/>
  <c r="BR72" i="4"/>
  <c r="BR75" i="4"/>
  <c r="BR79" i="4"/>
  <c r="BR82" i="4"/>
  <c r="BR71" i="4"/>
  <c r="BR76" i="4"/>
  <c r="BR80" i="4"/>
  <c r="BR60" i="4"/>
  <c r="BR63" i="4"/>
  <c r="BR84" i="4"/>
  <c r="BR85" i="4"/>
  <c r="BR92" i="4"/>
  <c r="BR96" i="4"/>
  <c r="BR69" i="4"/>
  <c r="BR73" i="4"/>
  <c r="BR86" i="4"/>
  <c r="BR89" i="4"/>
  <c r="BR93" i="4"/>
  <c r="BR97" i="4"/>
  <c r="BR101" i="4"/>
  <c r="BR67" i="4"/>
  <c r="BR77" i="4"/>
  <c r="BR78" i="4"/>
  <c r="BR81" i="4"/>
  <c r="BR83" i="4"/>
  <c r="BR87" i="4"/>
  <c r="BR107" i="4"/>
  <c r="BR114" i="4"/>
  <c r="BR88" i="4"/>
  <c r="BR99" i="4"/>
  <c r="BR103" i="4"/>
  <c r="BR108" i="4"/>
  <c r="BR111" i="4"/>
  <c r="BR102" i="4"/>
  <c r="BR105" i="4"/>
  <c r="BR109" i="4"/>
  <c r="BR112" i="4"/>
  <c r="BR116" i="4"/>
  <c r="BR120" i="4"/>
  <c r="BR94" i="4"/>
  <c r="BR95" i="4"/>
  <c r="BR115" i="4"/>
  <c r="BR121" i="4"/>
  <c r="BR125" i="4"/>
  <c r="BR132" i="4"/>
  <c r="BR136" i="4"/>
  <c r="BR100" i="4"/>
  <c r="BR106" i="4"/>
  <c r="BR110" i="4"/>
  <c r="BR113" i="4"/>
  <c r="BR119" i="4"/>
  <c r="BR122" i="4"/>
  <c r="BR126" i="4"/>
  <c r="BR129" i="4"/>
  <c r="BR133" i="4"/>
  <c r="BR137" i="4"/>
  <c r="BR90" i="4"/>
  <c r="BR91" i="4"/>
  <c r="BR98" i="4"/>
  <c r="BR117" i="4"/>
  <c r="BR123" i="4"/>
  <c r="BR127" i="4"/>
  <c r="BR130" i="4"/>
  <c r="BR124" i="4"/>
  <c r="BR128" i="4"/>
  <c r="BR131" i="4"/>
  <c r="BR141" i="4"/>
  <c r="BR145" i="4"/>
  <c r="BR134" i="4"/>
  <c r="BR135" i="4"/>
  <c r="BR138" i="4"/>
  <c r="BR143" i="4"/>
  <c r="BR147" i="4"/>
  <c r="BR104" i="4"/>
  <c r="BR118" i="4"/>
  <c r="BR144" i="4"/>
  <c r="BR152" i="4"/>
  <c r="BR140" i="4"/>
  <c r="BR148" i="4"/>
  <c r="BR149" i="4"/>
  <c r="BR153" i="4"/>
  <c r="BR155" i="4"/>
  <c r="BR159" i="4"/>
  <c r="BR163" i="4"/>
  <c r="BR167" i="4"/>
  <c r="BR171" i="4"/>
  <c r="BR139" i="4"/>
  <c r="BR142" i="4"/>
  <c r="BR146" i="4"/>
  <c r="BR150" i="4"/>
  <c r="BR154" i="4"/>
  <c r="BR156" i="4"/>
  <c r="BR160" i="4"/>
  <c r="BR164" i="4"/>
  <c r="BR168" i="4"/>
  <c r="BR151" i="4"/>
  <c r="BR169" i="4"/>
  <c r="BR174" i="4"/>
  <c r="BR178" i="4"/>
  <c r="BR182" i="4"/>
  <c r="BR186" i="4"/>
  <c r="BR190" i="4"/>
  <c r="BR194" i="4"/>
  <c r="BR198" i="4"/>
  <c r="BR202" i="4"/>
  <c r="BR206" i="4"/>
  <c r="BR172" i="4"/>
  <c r="BR175" i="4"/>
  <c r="BR179" i="4"/>
  <c r="BR183" i="4"/>
  <c r="BR187" i="4"/>
  <c r="BR191" i="4"/>
  <c r="BR195" i="4"/>
  <c r="BR199" i="4"/>
  <c r="BR203" i="4"/>
  <c r="BR207" i="4"/>
  <c r="BR211" i="4"/>
  <c r="BR157" i="4"/>
  <c r="BR158" i="4"/>
  <c r="BR161" i="4"/>
  <c r="BR162" i="4"/>
  <c r="BR165" i="4"/>
  <c r="BR166" i="4"/>
  <c r="BR170" i="4"/>
  <c r="BR176" i="4"/>
  <c r="BR180" i="4"/>
  <c r="BR184" i="4"/>
  <c r="BR188" i="4"/>
  <c r="BR192" i="4"/>
  <c r="BR196" i="4"/>
  <c r="BR200" i="4"/>
  <c r="BR204" i="4"/>
  <c r="BR208" i="4"/>
  <c r="BR173" i="4"/>
  <c r="BR177" i="4"/>
  <c r="BR181" i="4"/>
  <c r="BR185" i="4"/>
  <c r="BR189" i="4"/>
  <c r="BR193" i="4"/>
  <c r="BR197" i="4"/>
  <c r="BR201" i="4"/>
  <c r="BR205" i="4"/>
  <c r="BR209" i="4"/>
  <c r="BR210" i="4"/>
  <c r="BR216" i="4"/>
  <c r="BR220" i="4"/>
  <c r="BR224" i="4"/>
  <c r="BR228" i="4"/>
  <c r="BR232" i="4"/>
  <c r="BR236" i="4"/>
  <c r="BR240" i="4"/>
  <c r="BR243" i="4"/>
  <c r="BR246" i="4"/>
  <c r="BR253" i="4"/>
  <c r="BR257" i="4"/>
  <c r="BR261" i="4"/>
  <c r="BR213" i="4"/>
  <c r="BR214" i="4"/>
  <c r="BR217" i="4"/>
  <c r="BR221" i="4"/>
  <c r="BR225" i="4"/>
  <c r="BR229" i="4"/>
  <c r="BR233" i="4"/>
  <c r="BR237" i="4"/>
  <c r="BR241" i="4"/>
  <c r="BR244" i="4"/>
  <c r="BR212" i="4"/>
  <c r="BR215" i="4"/>
  <c r="BR218" i="4"/>
  <c r="BR222" i="4"/>
  <c r="BR226" i="4"/>
  <c r="BR230" i="4"/>
  <c r="BR234" i="4"/>
  <c r="BR238" i="4"/>
  <c r="BR242" i="4"/>
  <c r="BR219" i="4"/>
  <c r="BR223" i="4"/>
  <c r="BR227" i="4"/>
  <c r="BR231" i="4"/>
  <c r="BR235" i="4"/>
  <c r="BR239" i="4"/>
  <c r="BR249" i="4"/>
  <c r="BR252" i="4"/>
  <c r="BR256" i="4"/>
  <c r="BR260" i="4"/>
  <c r="BR264" i="4"/>
  <c r="BR267" i="4"/>
  <c r="BR270" i="4"/>
  <c r="BR273" i="4"/>
  <c r="BR277" i="4"/>
  <c r="BR279" i="4"/>
  <c r="BR283" i="4"/>
  <c r="BR287" i="4"/>
  <c r="BR16" i="4"/>
  <c r="BR6" i="4"/>
  <c r="BR265" i="4"/>
  <c r="BR268" i="4"/>
  <c r="BR271" i="4"/>
  <c r="BR274" i="4"/>
  <c r="BR248" i="4"/>
  <c r="BR251" i="4"/>
  <c r="BR255" i="4"/>
  <c r="BR259" i="4"/>
  <c r="BR245" i="4"/>
  <c r="BR247" i="4"/>
  <c r="BR250" i="4"/>
  <c r="BR254" i="4"/>
  <c r="BR258" i="4"/>
  <c r="BR263" i="4"/>
  <c r="BR272" i="4"/>
  <c r="BR10" i="4"/>
  <c r="BR281" i="4"/>
  <c r="BR285" i="4"/>
  <c r="BR14" i="4"/>
  <c r="BR18" i="4"/>
  <c r="BR11" i="4"/>
  <c r="BR280" i="4"/>
  <c r="BR284" i="4"/>
  <c r="BR13" i="4"/>
  <c r="BR7" i="4"/>
  <c r="BR8" i="4"/>
  <c r="BR12" i="4"/>
  <c r="BR4" i="4"/>
  <c r="BR5" i="4"/>
  <c r="BR9" i="4"/>
  <c r="BR275" i="4"/>
  <c r="BR17" i="4"/>
  <c r="BR262" i="4"/>
  <c r="BR266" i="4"/>
  <c r="BR269" i="4"/>
  <c r="BR276" i="4"/>
  <c r="BR278" i="4"/>
  <c r="BR282" i="4"/>
  <c r="BR286" i="4"/>
  <c r="BR15" i="4"/>
  <c r="AB2" i="3"/>
  <c r="AC3" i="3"/>
  <c r="BU2" i="4"/>
  <c r="BU301" i="4" s="1"/>
  <c r="BT2" i="4"/>
  <c r="BT301" i="4" s="1"/>
  <c r="BV2" i="4"/>
  <c r="BV301" i="4" s="1"/>
  <c r="BS1" i="4"/>
  <c r="BU298" i="4" l="1"/>
  <c r="BU300" i="4"/>
  <c r="BU299" i="4"/>
  <c r="BU296" i="4"/>
  <c r="BU297" i="4"/>
  <c r="BU295" i="4"/>
  <c r="BU294" i="4"/>
  <c r="AA1" i="1"/>
  <c r="BU292" i="4"/>
  <c r="BU293" i="4"/>
  <c r="AC1" i="3" a="1"/>
  <c r="AC1" i="3" s="1"/>
  <c r="BU291" i="4"/>
  <c r="BU290" i="4"/>
  <c r="BU289" i="4"/>
  <c r="BU288" i="4"/>
  <c r="BU19" i="4"/>
  <c r="BU21" i="4"/>
  <c r="BU20" i="4"/>
  <c r="BU22" i="4"/>
  <c r="BU23" i="4"/>
  <c r="BU25" i="4"/>
  <c r="BU28" i="4"/>
  <c r="BU32" i="4"/>
  <c r="BU27" i="4"/>
  <c r="BU29" i="4"/>
  <c r="BU26" i="4"/>
  <c r="BU35" i="4"/>
  <c r="BU36" i="4"/>
  <c r="BU33" i="4"/>
  <c r="BU24" i="4"/>
  <c r="BU38" i="4"/>
  <c r="BU41" i="4"/>
  <c r="BU34" i="4"/>
  <c r="BU45" i="4"/>
  <c r="BU30" i="4"/>
  <c r="BU31" i="4"/>
  <c r="BU37" i="4"/>
  <c r="BU39" i="4"/>
  <c r="BU42" i="4"/>
  <c r="BU46" i="4"/>
  <c r="BU44" i="4"/>
  <c r="BU47" i="4"/>
  <c r="BU52" i="4"/>
  <c r="BU56" i="4"/>
  <c r="BU43" i="4"/>
  <c r="BU49" i="4"/>
  <c r="BU53" i="4"/>
  <c r="BU40" i="4"/>
  <c r="BU48" i="4"/>
  <c r="BU50" i="4"/>
  <c r="BU51" i="4"/>
  <c r="BU58" i="4"/>
  <c r="BU65" i="4"/>
  <c r="BU59" i="4"/>
  <c r="BU62" i="4"/>
  <c r="BU54" i="4"/>
  <c r="BU60" i="4"/>
  <c r="BU63" i="4"/>
  <c r="BU67" i="4"/>
  <c r="BU71" i="4"/>
  <c r="BU55" i="4"/>
  <c r="BU61" i="4"/>
  <c r="BU64" i="4"/>
  <c r="BU57" i="4"/>
  <c r="BU69" i="4"/>
  <c r="BU76" i="4"/>
  <c r="BU80" i="4"/>
  <c r="BU66" i="4"/>
  <c r="BU73" i="4"/>
  <c r="BU77" i="4"/>
  <c r="BU70" i="4"/>
  <c r="BU83" i="4"/>
  <c r="BU86" i="4"/>
  <c r="BU89" i="4"/>
  <c r="BU93" i="4"/>
  <c r="BU97" i="4"/>
  <c r="BU72" i="4"/>
  <c r="BU87" i="4"/>
  <c r="BU90" i="4"/>
  <c r="BU94" i="4"/>
  <c r="BU98" i="4"/>
  <c r="BU102" i="4"/>
  <c r="BU74" i="4"/>
  <c r="BU75" i="4"/>
  <c r="BU79" i="4"/>
  <c r="BU82" i="4"/>
  <c r="BU84" i="4"/>
  <c r="BU88" i="4"/>
  <c r="BU68" i="4"/>
  <c r="BU81" i="4"/>
  <c r="BU91" i="4"/>
  <c r="BU95" i="4"/>
  <c r="BU108" i="4"/>
  <c r="BU111" i="4"/>
  <c r="BU115" i="4"/>
  <c r="BU100" i="4"/>
  <c r="BU104" i="4"/>
  <c r="BU105" i="4"/>
  <c r="BU109" i="4"/>
  <c r="BU112" i="4"/>
  <c r="BU78" i="4"/>
  <c r="BU85" i="4"/>
  <c r="BU106" i="4"/>
  <c r="BU110" i="4"/>
  <c r="BU113" i="4"/>
  <c r="BU117" i="4"/>
  <c r="BU101" i="4"/>
  <c r="BU122" i="4"/>
  <c r="BU126" i="4"/>
  <c r="BU129" i="4"/>
  <c r="BU133" i="4"/>
  <c r="BU137" i="4"/>
  <c r="BU96" i="4"/>
  <c r="BU103" i="4"/>
  <c r="BU116" i="4"/>
  <c r="BU118" i="4"/>
  <c r="BU120" i="4"/>
  <c r="BU123" i="4"/>
  <c r="BU127" i="4"/>
  <c r="BU130" i="4"/>
  <c r="BU134" i="4"/>
  <c r="BU138" i="4"/>
  <c r="BU107" i="4"/>
  <c r="BU124" i="4"/>
  <c r="BU128" i="4"/>
  <c r="BU131" i="4"/>
  <c r="BU142" i="4"/>
  <c r="BU146" i="4"/>
  <c r="BU92" i="4"/>
  <c r="BU99" i="4"/>
  <c r="BU121" i="4"/>
  <c r="BU125" i="4"/>
  <c r="BU132" i="4"/>
  <c r="BU136" i="4"/>
  <c r="BU139" i="4"/>
  <c r="BU114" i="4"/>
  <c r="BU119" i="4"/>
  <c r="BU135" i="4"/>
  <c r="BU140" i="4"/>
  <c r="BU144" i="4"/>
  <c r="BU148" i="4"/>
  <c r="BU149" i="4"/>
  <c r="BU153" i="4"/>
  <c r="BU155" i="4"/>
  <c r="BU141" i="4"/>
  <c r="BU145" i="4"/>
  <c r="BU150" i="4"/>
  <c r="BU154" i="4"/>
  <c r="BU156" i="4"/>
  <c r="BU160" i="4"/>
  <c r="BU164" i="4"/>
  <c r="BU168" i="4"/>
  <c r="BU172" i="4"/>
  <c r="BU151" i="4"/>
  <c r="BU157" i="4"/>
  <c r="BU161" i="4"/>
  <c r="BU165" i="4"/>
  <c r="BU143" i="4"/>
  <c r="BU147" i="4"/>
  <c r="BU152" i="4"/>
  <c r="BU170" i="4"/>
  <c r="BU175" i="4"/>
  <c r="BU179" i="4"/>
  <c r="BU183" i="4"/>
  <c r="BU187" i="4"/>
  <c r="BU191" i="4"/>
  <c r="BU195" i="4"/>
  <c r="BU199" i="4"/>
  <c r="BU203" i="4"/>
  <c r="BU207" i="4"/>
  <c r="BU176" i="4"/>
  <c r="BU180" i="4"/>
  <c r="BU184" i="4"/>
  <c r="BU188" i="4"/>
  <c r="BU192" i="4"/>
  <c r="BU196" i="4"/>
  <c r="BU200" i="4"/>
  <c r="BU204" i="4"/>
  <c r="BU208" i="4"/>
  <c r="BU212" i="4"/>
  <c r="BU159" i="4"/>
  <c r="BU163" i="4"/>
  <c r="BU167" i="4"/>
  <c r="BU169" i="4"/>
  <c r="BU171" i="4"/>
  <c r="BU173" i="4"/>
  <c r="BU177" i="4"/>
  <c r="BU181" i="4"/>
  <c r="BU185" i="4"/>
  <c r="BU189" i="4"/>
  <c r="BU193" i="4"/>
  <c r="BU197" i="4"/>
  <c r="BU201" i="4"/>
  <c r="BU205" i="4"/>
  <c r="BU209" i="4"/>
  <c r="BU158" i="4"/>
  <c r="BU162" i="4"/>
  <c r="BU166" i="4"/>
  <c r="BU174" i="4"/>
  <c r="BU178" i="4"/>
  <c r="BU182" i="4"/>
  <c r="BU186" i="4"/>
  <c r="BU190" i="4"/>
  <c r="BU211" i="4"/>
  <c r="BU213" i="4"/>
  <c r="BU194" i="4"/>
  <c r="BU198" i="4"/>
  <c r="BU202" i="4"/>
  <c r="BU206" i="4"/>
  <c r="BU214" i="4"/>
  <c r="BU217" i="4"/>
  <c r="BU221" i="4"/>
  <c r="BU225" i="4"/>
  <c r="BU229" i="4"/>
  <c r="BU233" i="4"/>
  <c r="BU237" i="4"/>
  <c r="BU241" i="4"/>
  <c r="BU244" i="4"/>
  <c r="BU247" i="4"/>
  <c r="BU250" i="4"/>
  <c r="BU254" i="4"/>
  <c r="BU258" i="4"/>
  <c r="BU210" i="4"/>
  <c r="BU215" i="4"/>
  <c r="BU218" i="4"/>
  <c r="BU222" i="4"/>
  <c r="BU226" i="4"/>
  <c r="BU230" i="4"/>
  <c r="BU234" i="4"/>
  <c r="BU238" i="4"/>
  <c r="BU242" i="4"/>
  <c r="BU216" i="4"/>
  <c r="BU219" i="4"/>
  <c r="BU223" i="4"/>
  <c r="BU227" i="4"/>
  <c r="BU231" i="4"/>
  <c r="BU235" i="4"/>
  <c r="BU239" i="4"/>
  <c r="BU245" i="4"/>
  <c r="BU246" i="4"/>
  <c r="BU248" i="4"/>
  <c r="BU251" i="4"/>
  <c r="BU253" i="4"/>
  <c r="BU255" i="4"/>
  <c r="BU257" i="4"/>
  <c r="BU259" i="4"/>
  <c r="BU261" i="4"/>
  <c r="BU265" i="4"/>
  <c r="BU268" i="4"/>
  <c r="BU271" i="4"/>
  <c r="BU274" i="4"/>
  <c r="BU280" i="4"/>
  <c r="BU284" i="4"/>
  <c r="BU13" i="4"/>
  <c r="BU17" i="4"/>
  <c r="BU7" i="4"/>
  <c r="BU220" i="4"/>
  <c r="BU224" i="4"/>
  <c r="BU228" i="4"/>
  <c r="BU232" i="4"/>
  <c r="BU236" i="4"/>
  <c r="BU240" i="4"/>
  <c r="BU243" i="4"/>
  <c r="BU262" i="4"/>
  <c r="BU266" i="4"/>
  <c r="BU269" i="4"/>
  <c r="BU249" i="4"/>
  <c r="BU252" i="4"/>
  <c r="BU256" i="4"/>
  <c r="BU260" i="4"/>
  <c r="BU264" i="4"/>
  <c r="BU267" i="4"/>
  <c r="BU270" i="4"/>
  <c r="BU273" i="4"/>
  <c r="BU263" i="4"/>
  <c r="BU272" i="4"/>
  <c r="BU276" i="4"/>
  <c r="BU278" i="4"/>
  <c r="BU282" i="4"/>
  <c r="BU286" i="4"/>
  <c r="BU15" i="4"/>
  <c r="BU5" i="4"/>
  <c r="BU8" i="4"/>
  <c r="BU12" i="4"/>
  <c r="BU4" i="4"/>
  <c r="BU9" i="4"/>
  <c r="BU275" i="4"/>
  <c r="BU277" i="4"/>
  <c r="BU279" i="4"/>
  <c r="BU281" i="4"/>
  <c r="BU283" i="4"/>
  <c r="BU285" i="4"/>
  <c r="BU287" i="4"/>
  <c r="BU14" i="4"/>
  <c r="BU16" i="4"/>
  <c r="BU18" i="4"/>
  <c r="BU6" i="4"/>
  <c r="BU10" i="4"/>
  <c r="BU11" i="4"/>
  <c r="AC2" i="3"/>
  <c r="AD3" i="3"/>
  <c r="BW2" i="4"/>
  <c r="BW301" i="4" s="1"/>
  <c r="BX2" i="4"/>
  <c r="BX301" i="4" s="1"/>
  <c r="BV1" i="4"/>
  <c r="BY2" i="4"/>
  <c r="BY301" i="4" s="1"/>
  <c r="BX297" i="4" l="1"/>
  <c r="BX298" i="4"/>
  <c r="BX300" i="4"/>
  <c r="BX299" i="4"/>
  <c r="BX296" i="4"/>
  <c r="BX294" i="4"/>
  <c r="BX295" i="4"/>
  <c r="AB1" i="1"/>
  <c r="BX292" i="4"/>
  <c r="BX293" i="4"/>
  <c r="AD1" i="3" a="1"/>
  <c r="AD1" i="3" s="1"/>
  <c r="BX290" i="4"/>
  <c r="BX291" i="4"/>
  <c r="BX289" i="4"/>
  <c r="BX288" i="4"/>
  <c r="BX19" i="4"/>
  <c r="BX20" i="4"/>
  <c r="BX22" i="4"/>
  <c r="BX23" i="4"/>
  <c r="BX25" i="4"/>
  <c r="BX24" i="4"/>
  <c r="BX26" i="4"/>
  <c r="BX29" i="4"/>
  <c r="BX21" i="4"/>
  <c r="BX28" i="4"/>
  <c r="BX30" i="4"/>
  <c r="BX27" i="4"/>
  <c r="BX31" i="4"/>
  <c r="BX33" i="4"/>
  <c r="BX37" i="4"/>
  <c r="BX34" i="4"/>
  <c r="BX32" i="4"/>
  <c r="BX35" i="4"/>
  <c r="BX39" i="4"/>
  <c r="BX42" i="4"/>
  <c r="BX46" i="4"/>
  <c r="BX38" i="4"/>
  <c r="BX40" i="4"/>
  <c r="BX43" i="4"/>
  <c r="BX47" i="4"/>
  <c r="BX45" i="4"/>
  <c r="BX48" i="4"/>
  <c r="BX49" i="4"/>
  <c r="BX53" i="4"/>
  <c r="BX57" i="4"/>
  <c r="BX36" i="4"/>
  <c r="BX44" i="4"/>
  <c r="BX50" i="4"/>
  <c r="BX54" i="4"/>
  <c r="BX41" i="4"/>
  <c r="BX51" i="4"/>
  <c r="BX52" i="4"/>
  <c r="BX59" i="4"/>
  <c r="BX62" i="4"/>
  <c r="BX66" i="4"/>
  <c r="BX55" i="4"/>
  <c r="BX60" i="4"/>
  <c r="BX63" i="4"/>
  <c r="BX61" i="4"/>
  <c r="BX64" i="4"/>
  <c r="BX68" i="4"/>
  <c r="BX72" i="4"/>
  <c r="BX58" i="4"/>
  <c r="BX65" i="4"/>
  <c r="BX70" i="4"/>
  <c r="BX73" i="4"/>
  <c r="BX77" i="4"/>
  <c r="BX83" i="4"/>
  <c r="BX67" i="4"/>
  <c r="BX74" i="4"/>
  <c r="BX78" i="4"/>
  <c r="BX81" i="4"/>
  <c r="BX56" i="4"/>
  <c r="BX87" i="4"/>
  <c r="BX90" i="4"/>
  <c r="BX94" i="4"/>
  <c r="BX98" i="4"/>
  <c r="BX84" i="4"/>
  <c r="BX88" i="4"/>
  <c r="BX91" i="4"/>
  <c r="BX95" i="4"/>
  <c r="BX99" i="4"/>
  <c r="BX103" i="4"/>
  <c r="BX69" i="4"/>
  <c r="BX76" i="4"/>
  <c r="BX80" i="4"/>
  <c r="BX85" i="4"/>
  <c r="BX71" i="4"/>
  <c r="BX75" i="4"/>
  <c r="BX92" i="4"/>
  <c r="BX96" i="4"/>
  <c r="BX105" i="4"/>
  <c r="BX109" i="4"/>
  <c r="BX112" i="4"/>
  <c r="BX116" i="4"/>
  <c r="BX82" i="4"/>
  <c r="BX101" i="4"/>
  <c r="BX106" i="4"/>
  <c r="BX110" i="4"/>
  <c r="BX113" i="4"/>
  <c r="BX86" i="4"/>
  <c r="BX107" i="4"/>
  <c r="BX114" i="4"/>
  <c r="BX118" i="4"/>
  <c r="BX79" i="4"/>
  <c r="BX93" i="4"/>
  <c r="BX104" i="4"/>
  <c r="BX123" i="4"/>
  <c r="BX127" i="4"/>
  <c r="BX130" i="4"/>
  <c r="BX134" i="4"/>
  <c r="BX138" i="4"/>
  <c r="BX117" i="4"/>
  <c r="BX119" i="4"/>
  <c r="BX124" i="4"/>
  <c r="BX128" i="4"/>
  <c r="BX131" i="4"/>
  <c r="BX135" i="4"/>
  <c r="BX89" i="4"/>
  <c r="BX97" i="4"/>
  <c r="BX100" i="4"/>
  <c r="BX108" i="4"/>
  <c r="BX111" i="4"/>
  <c r="BX121" i="4"/>
  <c r="BX125" i="4"/>
  <c r="BX143" i="4"/>
  <c r="BX147" i="4"/>
  <c r="BX102" i="4"/>
  <c r="BX120" i="4"/>
  <c r="BX122" i="4"/>
  <c r="BX126" i="4"/>
  <c r="BX129" i="4"/>
  <c r="BX133" i="4"/>
  <c r="BX137" i="4"/>
  <c r="BX140" i="4"/>
  <c r="BX132" i="4"/>
  <c r="BX136" i="4"/>
  <c r="BX141" i="4"/>
  <c r="BX145" i="4"/>
  <c r="BX115" i="4"/>
  <c r="BX150" i="4"/>
  <c r="BX154" i="4"/>
  <c r="BX156" i="4"/>
  <c r="BX142" i="4"/>
  <c r="BX146" i="4"/>
  <c r="BX151" i="4"/>
  <c r="BX157" i="4"/>
  <c r="BX161" i="4"/>
  <c r="BX165" i="4"/>
  <c r="BX169" i="4"/>
  <c r="BX148" i="4"/>
  <c r="BX152" i="4"/>
  <c r="BX158" i="4"/>
  <c r="BX162" i="4"/>
  <c r="BX166" i="4"/>
  <c r="BX139" i="4"/>
  <c r="BX144" i="4"/>
  <c r="BX149" i="4"/>
  <c r="BX153" i="4"/>
  <c r="BX155" i="4"/>
  <c r="BX171" i="4"/>
  <c r="BX176" i="4"/>
  <c r="BX180" i="4"/>
  <c r="BX184" i="4"/>
  <c r="BX188" i="4"/>
  <c r="BX192" i="4"/>
  <c r="BX196" i="4"/>
  <c r="BX200" i="4"/>
  <c r="BX204" i="4"/>
  <c r="BX208" i="4"/>
  <c r="BX173" i="4"/>
  <c r="BX177" i="4"/>
  <c r="BX181" i="4"/>
  <c r="BX185" i="4"/>
  <c r="BX189" i="4"/>
  <c r="BX193" i="4"/>
  <c r="BX197" i="4"/>
  <c r="BX201" i="4"/>
  <c r="BX205" i="4"/>
  <c r="BX209" i="4"/>
  <c r="BX213" i="4"/>
  <c r="BX160" i="4"/>
  <c r="BX164" i="4"/>
  <c r="BX168" i="4"/>
  <c r="BX170" i="4"/>
  <c r="BX172" i="4"/>
  <c r="BX174" i="4"/>
  <c r="BX178" i="4"/>
  <c r="BX182" i="4"/>
  <c r="BX186" i="4"/>
  <c r="BX190" i="4"/>
  <c r="BX194" i="4"/>
  <c r="BX198" i="4"/>
  <c r="BX202" i="4"/>
  <c r="BX206" i="4"/>
  <c r="BX159" i="4"/>
  <c r="BX163" i="4"/>
  <c r="BX167" i="4"/>
  <c r="BX175" i="4"/>
  <c r="BX179" i="4"/>
  <c r="BX183" i="4"/>
  <c r="BX187" i="4"/>
  <c r="BX191" i="4"/>
  <c r="BX210" i="4"/>
  <c r="BX212" i="4"/>
  <c r="BX214" i="4"/>
  <c r="BX217" i="4"/>
  <c r="BX195" i="4"/>
  <c r="BX199" i="4"/>
  <c r="BX203" i="4"/>
  <c r="BX207" i="4"/>
  <c r="BX215" i="4"/>
  <c r="BX218" i="4"/>
  <c r="BX222" i="4"/>
  <c r="BX226" i="4"/>
  <c r="BX230" i="4"/>
  <c r="BX234" i="4"/>
  <c r="BX238" i="4"/>
  <c r="BX242" i="4"/>
  <c r="BX248" i="4"/>
  <c r="BX251" i="4"/>
  <c r="BX255" i="4"/>
  <c r="BX259" i="4"/>
  <c r="BX211" i="4"/>
  <c r="BX216" i="4"/>
  <c r="BX219" i="4"/>
  <c r="BX223" i="4"/>
  <c r="BX227" i="4"/>
  <c r="BX231" i="4"/>
  <c r="BX235" i="4"/>
  <c r="BX239" i="4"/>
  <c r="BX245" i="4"/>
  <c r="BX220" i="4"/>
  <c r="BX224" i="4"/>
  <c r="BX228" i="4"/>
  <c r="BX232" i="4"/>
  <c r="BX236" i="4"/>
  <c r="BX240" i="4"/>
  <c r="BX243" i="4"/>
  <c r="BX247" i="4"/>
  <c r="BX249" i="4"/>
  <c r="BX250" i="4"/>
  <c r="BX252" i="4"/>
  <c r="BX254" i="4"/>
  <c r="BX256" i="4"/>
  <c r="BX258" i="4"/>
  <c r="BX260" i="4"/>
  <c r="BX262" i="4"/>
  <c r="BX266" i="4"/>
  <c r="BX269" i="4"/>
  <c r="BX275" i="4"/>
  <c r="BX281" i="4"/>
  <c r="BX285" i="4"/>
  <c r="BX14" i="4"/>
  <c r="BX18" i="4"/>
  <c r="BX221" i="4"/>
  <c r="BX225" i="4"/>
  <c r="BX229" i="4"/>
  <c r="BX233" i="4"/>
  <c r="BX237" i="4"/>
  <c r="BX241" i="4"/>
  <c r="BX244" i="4"/>
  <c r="BX263" i="4"/>
  <c r="BX272" i="4"/>
  <c r="BX246" i="4"/>
  <c r="BX253" i="4"/>
  <c r="BX257" i="4"/>
  <c r="BX265" i="4"/>
  <c r="BX268" i="4"/>
  <c r="BX271" i="4"/>
  <c r="BX274" i="4"/>
  <c r="BX264" i="4"/>
  <c r="BX267" i="4"/>
  <c r="BX270" i="4"/>
  <c r="BX273" i="4"/>
  <c r="BX8" i="4"/>
  <c r="BX277" i="4"/>
  <c r="BX279" i="4"/>
  <c r="BX283" i="4"/>
  <c r="BX287" i="4"/>
  <c r="BX16" i="4"/>
  <c r="BX6" i="4"/>
  <c r="BX9" i="4"/>
  <c r="BX10" i="4"/>
  <c r="BX7" i="4"/>
  <c r="BX4" i="4"/>
  <c r="BX12" i="4"/>
  <c r="BX261" i="4"/>
  <c r="BX276" i="4"/>
  <c r="BX278" i="4"/>
  <c r="BX280" i="4"/>
  <c r="BX282" i="4"/>
  <c r="BX284" i="4"/>
  <c r="BX286" i="4"/>
  <c r="BX13" i="4"/>
  <c r="BX15" i="4"/>
  <c r="BX17" i="4"/>
  <c r="BX5" i="4"/>
  <c r="BX11" i="4"/>
  <c r="AE3" i="3"/>
  <c r="AD2" i="3"/>
  <c r="BZ2" i="4"/>
  <c r="BZ301" i="4" s="1"/>
  <c r="CA2" i="4"/>
  <c r="CA301" i="4" s="1"/>
  <c r="BY1" i="4"/>
  <c r="CB2" i="4"/>
  <c r="CB301" i="4" s="1"/>
  <c r="CA297" i="4" l="1"/>
  <c r="CA298" i="4"/>
  <c r="CA296" i="4"/>
  <c r="CA299" i="4"/>
  <c r="CA300" i="4"/>
  <c r="CA294" i="4"/>
  <c r="CA295" i="4"/>
  <c r="AC1" i="1"/>
  <c r="CA292" i="4"/>
  <c r="CA293" i="4"/>
  <c r="AE1" i="3" a="1"/>
  <c r="AE1" i="3" s="1"/>
  <c r="CA290" i="4"/>
  <c r="CA291" i="4"/>
  <c r="CA289" i="4"/>
  <c r="CA288" i="4"/>
  <c r="CA20" i="4"/>
  <c r="CA23" i="4"/>
  <c r="CA24" i="4"/>
  <c r="CA19" i="4"/>
  <c r="CA21" i="4"/>
  <c r="CA26" i="4"/>
  <c r="CA30" i="4"/>
  <c r="CA27" i="4"/>
  <c r="CA22" i="4"/>
  <c r="CA25" i="4"/>
  <c r="CA28" i="4"/>
  <c r="CA29" i="4"/>
  <c r="CA33" i="4"/>
  <c r="CA32" i="4"/>
  <c r="CA34" i="4"/>
  <c r="CA38" i="4"/>
  <c r="CA35" i="4"/>
  <c r="CA36" i="4"/>
  <c r="CA39" i="4"/>
  <c r="CA40" i="4"/>
  <c r="CA43" i="4"/>
  <c r="CA41" i="4"/>
  <c r="CA44" i="4"/>
  <c r="CA48" i="4"/>
  <c r="CA50" i="4"/>
  <c r="CA54" i="4"/>
  <c r="CA31" i="4"/>
  <c r="CA42" i="4"/>
  <c r="CA45" i="4"/>
  <c r="CA46" i="4"/>
  <c r="CA47" i="4"/>
  <c r="CA51" i="4"/>
  <c r="CA52" i="4"/>
  <c r="CA37" i="4"/>
  <c r="CA57" i="4"/>
  <c r="CA60" i="4"/>
  <c r="CA63" i="4"/>
  <c r="CA67" i="4"/>
  <c r="CA49" i="4"/>
  <c r="CA56" i="4"/>
  <c r="CA61" i="4"/>
  <c r="CA64" i="4"/>
  <c r="CA53" i="4"/>
  <c r="CA58" i="4"/>
  <c r="CA65" i="4"/>
  <c r="CA69" i="4"/>
  <c r="CA68" i="4"/>
  <c r="CA72" i="4"/>
  <c r="CA73" i="4"/>
  <c r="CA55" i="4"/>
  <c r="CA59" i="4"/>
  <c r="CA62" i="4"/>
  <c r="CA66" i="4"/>
  <c r="CA71" i="4"/>
  <c r="CA74" i="4"/>
  <c r="CA78" i="4"/>
  <c r="CA81" i="4"/>
  <c r="CA75" i="4"/>
  <c r="CA79" i="4"/>
  <c r="CA82" i="4"/>
  <c r="CA84" i="4"/>
  <c r="CA88" i="4"/>
  <c r="CA91" i="4"/>
  <c r="CA95" i="4"/>
  <c r="CA70" i="4"/>
  <c r="CA83" i="4"/>
  <c r="CA85" i="4"/>
  <c r="CA92" i="4"/>
  <c r="CA96" i="4"/>
  <c r="CA100" i="4"/>
  <c r="CA104" i="4"/>
  <c r="CA86" i="4"/>
  <c r="CA80" i="4"/>
  <c r="CA89" i="4"/>
  <c r="CA90" i="4"/>
  <c r="CA93" i="4"/>
  <c r="CA94" i="4"/>
  <c r="CA97" i="4"/>
  <c r="CA98" i="4"/>
  <c r="CA99" i="4"/>
  <c r="CA103" i="4"/>
  <c r="CA106" i="4"/>
  <c r="CA110" i="4"/>
  <c r="CA113" i="4"/>
  <c r="CA117" i="4"/>
  <c r="CA102" i="4"/>
  <c r="CA107" i="4"/>
  <c r="CA76" i="4"/>
  <c r="CA77" i="4"/>
  <c r="CA108" i="4"/>
  <c r="CA111" i="4"/>
  <c r="CA115" i="4"/>
  <c r="CA119" i="4"/>
  <c r="CA116" i="4"/>
  <c r="CA124" i="4"/>
  <c r="CA128" i="4"/>
  <c r="CA131" i="4"/>
  <c r="CA135" i="4"/>
  <c r="CA139" i="4"/>
  <c r="CA101" i="4"/>
  <c r="CA120" i="4"/>
  <c r="CA121" i="4"/>
  <c r="CA125" i="4"/>
  <c r="CA132" i="4"/>
  <c r="CA136" i="4"/>
  <c r="CA87" i="4"/>
  <c r="CA114" i="4"/>
  <c r="CA118" i="4"/>
  <c r="CA122" i="4"/>
  <c r="CA126" i="4"/>
  <c r="CA129" i="4"/>
  <c r="CA140" i="4"/>
  <c r="CA144" i="4"/>
  <c r="CA105" i="4"/>
  <c r="CA109" i="4"/>
  <c r="CA112" i="4"/>
  <c r="CA123" i="4"/>
  <c r="CA127" i="4"/>
  <c r="CA130" i="4"/>
  <c r="CA133" i="4"/>
  <c r="CA134" i="4"/>
  <c r="CA137" i="4"/>
  <c r="CA138" i="4"/>
  <c r="CA142" i="4"/>
  <c r="CA146" i="4"/>
  <c r="CA141" i="4"/>
  <c r="CA145" i="4"/>
  <c r="CA151" i="4"/>
  <c r="CA157" i="4"/>
  <c r="CA148" i="4"/>
  <c r="CA152" i="4"/>
  <c r="CA158" i="4"/>
  <c r="CA162" i="4"/>
  <c r="CA166" i="4"/>
  <c r="CA170" i="4"/>
  <c r="CA143" i="4"/>
  <c r="CA147" i="4"/>
  <c r="CA149" i="4"/>
  <c r="CA153" i="4"/>
  <c r="CA155" i="4"/>
  <c r="CA159" i="4"/>
  <c r="CA163" i="4"/>
  <c r="CA167" i="4"/>
  <c r="CA150" i="4"/>
  <c r="CA154" i="4"/>
  <c r="CA156" i="4"/>
  <c r="CA168" i="4"/>
  <c r="CA172" i="4"/>
  <c r="CA173" i="4"/>
  <c r="CA177" i="4"/>
  <c r="CA181" i="4"/>
  <c r="CA185" i="4"/>
  <c r="CA189" i="4"/>
  <c r="CA193" i="4"/>
  <c r="CA197" i="4"/>
  <c r="CA201" i="4"/>
  <c r="CA205" i="4"/>
  <c r="CA174" i="4"/>
  <c r="CA178" i="4"/>
  <c r="CA182" i="4"/>
  <c r="CA186" i="4"/>
  <c r="CA190" i="4"/>
  <c r="CA194" i="4"/>
  <c r="CA198" i="4"/>
  <c r="CA202" i="4"/>
  <c r="CA206" i="4"/>
  <c r="CA210" i="4"/>
  <c r="CA171" i="4"/>
  <c r="CA175" i="4"/>
  <c r="CA179" i="4"/>
  <c r="CA183" i="4"/>
  <c r="CA187" i="4"/>
  <c r="CA191" i="4"/>
  <c r="CA195" i="4"/>
  <c r="CA199" i="4"/>
  <c r="CA203" i="4"/>
  <c r="CA207" i="4"/>
  <c r="CA160" i="4"/>
  <c r="CA161" i="4"/>
  <c r="CA164" i="4"/>
  <c r="CA165" i="4"/>
  <c r="CA169" i="4"/>
  <c r="CA176" i="4"/>
  <c r="CA180" i="4"/>
  <c r="CA184" i="4"/>
  <c r="CA188" i="4"/>
  <c r="CA192" i="4"/>
  <c r="CA211" i="4"/>
  <c r="CA215" i="4"/>
  <c r="CA218" i="4"/>
  <c r="CA209" i="4"/>
  <c r="CA213" i="4"/>
  <c r="CA216" i="4"/>
  <c r="CA219" i="4"/>
  <c r="CA223" i="4"/>
  <c r="CA227" i="4"/>
  <c r="CA231" i="4"/>
  <c r="CA235" i="4"/>
  <c r="CA239" i="4"/>
  <c r="CA245" i="4"/>
  <c r="CA249" i="4"/>
  <c r="CA252" i="4"/>
  <c r="CA256" i="4"/>
  <c r="CA260" i="4"/>
  <c r="CA196" i="4"/>
  <c r="CA200" i="4"/>
  <c r="CA204" i="4"/>
  <c r="CA208" i="4"/>
  <c r="CA212" i="4"/>
  <c r="CA220" i="4"/>
  <c r="CA224" i="4"/>
  <c r="CA228" i="4"/>
  <c r="CA232" i="4"/>
  <c r="CA236" i="4"/>
  <c r="CA240" i="4"/>
  <c r="CA243" i="4"/>
  <c r="CA214" i="4"/>
  <c r="CA217" i="4"/>
  <c r="CA221" i="4"/>
  <c r="CA225" i="4"/>
  <c r="CA229" i="4"/>
  <c r="CA233" i="4"/>
  <c r="CA237" i="4"/>
  <c r="CA241" i="4"/>
  <c r="CA244" i="4"/>
  <c r="CA246" i="4"/>
  <c r="CA253" i="4"/>
  <c r="CA257" i="4"/>
  <c r="CA261" i="4"/>
  <c r="CA263" i="4"/>
  <c r="CA272" i="4"/>
  <c r="CA276" i="4"/>
  <c r="CA278" i="4"/>
  <c r="CA282" i="4"/>
  <c r="CA286" i="4"/>
  <c r="CA15" i="4"/>
  <c r="CA5" i="4"/>
  <c r="CA248" i="4"/>
  <c r="CA251" i="4"/>
  <c r="CA255" i="4"/>
  <c r="CA259" i="4"/>
  <c r="CA264" i="4"/>
  <c r="CA267" i="4"/>
  <c r="CA270" i="4"/>
  <c r="CA273" i="4"/>
  <c r="CA222" i="4"/>
  <c r="CA226" i="4"/>
  <c r="CA230" i="4"/>
  <c r="CA234" i="4"/>
  <c r="CA238" i="4"/>
  <c r="CA242" i="4"/>
  <c r="CA247" i="4"/>
  <c r="CA250" i="4"/>
  <c r="CA254" i="4"/>
  <c r="CA258" i="4"/>
  <c r="CA262" i="4"/>
  <c r="CA266" i="4"/>
  <c r="CA269" i="4"/>
  <c r="CA275" i="4"/>
  <c r="CA281" i="4"/>
  <c r="CA285" i="4"/>
  <c r="CA14" i="4"/>
  <c r="CA18" i="4"/>
  <c r="CA9" i="4"/>
  <c r="CA265" i="4"/>
  <c r="CA268" i="4"/>
  <c r="CA271" i="4"/>
  <c r="CA274" i="4"/>
  <c r="CA280" i="4"/>
  <c r="CA284" i="4"/>
  <c r="CA13" i="4"/>
  <c r="CA17" i="4"/>
  <c r="CA10" i="4"/>
  <c r="CA11" i="4"/>
  <c r="CA6" i="4"/>
  <c r="CA8" i="4"/>
  <c r="CA7" i="4"/>
  <c r="CA277" i="4"/>
  <c r="CA279" i="4"/>
  <c r="CA283" i="4"/>
  <c r="CA287" i="4"/>
  <c r="CA16" i="4"/>
  <c r="CA12" i="4"/>
  <c r="CA4" i="4"/>
  <c r="AF3" i="3"/>
  <c r="AE2" i="3"/>
  <c r="CC2" i="4"/>
  <c r="CC301" i="4" s="1"/>
  <c r="CD2" i="4"/>
  <c r="CD301" i="4" s="1"/>
  <c r="CE2" i="4"/>
  <c r="CE301" i="4" s="1"/>
  <c r="CB1" i="4"/>
  <c r="CD298" i="4" l="1"/>
  <c r="CD299" i="4"/>
  <c r="CD296" i="4"/>
  <c r="CD297" i="4"/>
  <c r="CD300" i="4"/>
  <c r="CD294" i="4"/>
  <c r="CD295" i="4"/>
  <c r="AD1" i="1"/>
  <c r="CD292" i="4"/>
  <c r="CD293" i="4"/>
  <c r="AF1" i="3" a="1"/>
  <c r="AF1" i="3" s="1"/>
  <c r="CD290" i="4"/>
  <c r="CD291" i="4"/>
  <c r="CD289" i="4"/>
  <c r="CD288" i="4"/>
  <c r="CD19" i="4"/>
  <c r="CD21" i="4"/>
  <c r="CD20" i="4"/>
  <c r="CD22" i="4"/>
  <c r="CD23" i="4"/>
  <c r="CD27" i="4"/>
  <c r="CD24" i="4"/>
  <c r="CD25" i="4"/>
  <c r="CD29" i="4"/>
  <c r="CD31" i="4"/>
  <c r="CD28" i="4"/>
  <c r="CD26" i="4"/>
  <c r="CD30" i="4"/>
  <c r="CD34" i="4"/>
  <c r="CD35" i="4"/>
  <c r="CD36" i="4"/>
  <c r="CD40" i="4"/>
  <c r="CD37" i="4"/>
  <c r="CD41" i="4"/>
  <c r="CD44" i="4"/>
  <c r="CD32" i="4"/>
  <c r="CD45" i="4"/>
  <c r="CD39" i="4"/>
  <c r="CD51" i="4"/>
  <c r="CD55" i="4"/>
  <c r="CD33" i="4"/>
  <c r="CD38" i="4"/>
  <c r="CD48" i="4"/>
  <c r="CD52" i="4"/>
  <c r="CD42" i="4"/>
  <c r="CD43" i="4"/>
  <c r="CD46" i="4"/>
  <c r="CD49" i="4"/>
  <c r="CD61" i="4"/>
  <c r="CD64" i="4"/>
  <c r="CD58" i="4"/>
  <c r="CD65" i="4"/>
  <c r="CD50" i="4"/>
  <c r="CD57" i="4"/>
  <c r="CD59" i="4"/>
  <c r="CD62" i="4"/>
  <c r="CD66" i="4"/>
  <c r="CD70" i="4"/>
  <c r="CD47" i="4"/>
  <c r="CD56" i="4"/>
  <c r="CD69" i="4"/>
  <c r="CD74" i="4"/>
  <c r="CD53" i="4"/>
  <c r="CD67" i="4"/>
  <c r="CD75" i="4"/>
  <c r="CD79" i="4"/>
  <c r="CD82" i="4"/>
  <c r="CD54" i="4"/>
  <c r="CD60" i="4"/>
  <c r="CD63" i="4"/>
  <c r="CD68" i="4"/>
  <c r="CD72" i="4"/>
  <c r="CD76" i="4"/>
  <c r="CD80" i="4"/>
  <c r="CD71" i="4"/>
  <c r="CD73" i="4"/>
  <c r="CD77" i="4"/>
  <c r="CD78" i="4"/>
  <c r="CD81" i="4"/>
  <c r="CD85" i="4"/>
  <c r="CD92" i="4"/>
  <c r="CD96" i="4"/>
  <c r="CD86" i="4"/>
  <c r="CD89" i="4"/>
  <c r="CD93" i="4"/>
  <c r="CD97" i="4"/>
  <c r="CD101" i="4"/>
  <c r="CD87" i="4"/>
  <c r="CD84" i="4"/>
  <c r="CD88" i="4"/>
  <c r="CD100" i="4"/>
  <c r="CD104" i="4"/>
  <c r="CD107" i="4"/>
  <c r="CD114" i="4"/>
  <c r="CD83" i="4"/>
  <c r="CD90" i="4"/>
  <c r="CD91" i="4"/>
  <c r="CD94" i="4"/>
  <c r="CD95" i="4"/>
  <c r="CD98" i="4"/>
  <c r="CD108" i="4"/>
  <c r="CD111" i="4"/>
  <c r="CD99" i="4"/>
  <c r="CD103" i="4"/>
  <c r="CD105" i="4"/>
  <c r="CD109" i="4"/>
  <c r="CD112" i="4"/>
  <c r="CD116" i="4"/>
  <c r="CD120" i="4"/>
  <c r="CD102" i="4"/>
  <c r="CD106" i="4"/>
  <c r="CD110" i="4"/>
  <c r="CD113" i="4"/>
  <c r="CD117" i="4"/>
  <c r="CD118" i="4"/>
  <c r="CD121" i="4"/>
  <c r="CD125" i="4"/>
  <c r="CD132" i="4"/>
  <c r="CD136" i="4"/>
  <c r="CD122" i="4"/>
  <c r="CD126" i="4"/>
  <c r="CD129" i="4"/>
  <c r="CD133" i="4"/>
  <c r="CD137" i="4"/>
  <c r="CD115" i="4"/>
  <c r="CD119" i="4"/>
  <c r="CD123" i="4"/>
  <c r="CD127" i="4"/>
  <c r="CD130" i="4"/>
  <c r="CD139" i="4"/>
  <c r="CD141" i="4"/>
  <c r="CD145" i="4"/>
  <c r="CD143" i="4"/>
  <c r="CD147" i="4"/>
  <c r="CD124" i="4"/>
  <c r="CD128" i="4"/>
  <c r="CD131" i="4"/>
  <c r="CD134" i="4"/>
  <c r="CD140" i="4"/>
  <c r="CD142" i="4"/>
  <c r="CD146" i="4"/>
  <c r="CD148" i="4"/>
  <c r="CD152" i="4"/>
  <c r="CD135" i="4"/>
  <c r="CD149" i="4"/>
  <c r="CD153" i="4"/>
  <c r="CD155" i="4"/>
  <c r="CD159" i="4"/>
  <c r="CD163" i="4"/>
  <c r="CD167" i="4"/>
  <c r="CD171" i="4"/>
  <c r="CD138" i="4"/>
  <c r="CD144" i="4"/>
  <c r="CD150" i="4"/>
  <c r="CD154" i="4"/>
  <c r="CD156" i="4"/>
  <c r="CD160" i="4"/>
  <c r="CD164" i="4"/>
  <c r="CD151" i="4"/>
  <c r="CD158" i="4"/>
  <c r="CD161" i="4"/>
  <c r="CD162" i="4"/>
  <c r="CD165" i="4"/>
  <c r="CD166" i="4"/>
  <c r="CD174" i="4"/>
  <c r="CD178" i="4"/>
  <c r="CD182" i="4"/>
  <c r="CD186" i="4"/>
  <c r="CD190" i="4"/>
  <c r="CD194" i="4"/>
  <c r="CD198" i="4"/>
  <c r="CD202" i="4"/>
  <c r="CD206" i="4"/>
  <c r="CD157" i="4"/>
  <c r="CD169" i="4"/>
  <c r="CD175" i="4"/>
  <c r="CD179" i="4"/>
  <c r="CD183" i="4"/>
  <c r="CD187" i="4"/>
  <c r="CD191" i="4"/>
  <c r="CD195" i="4"/>
  <c r="CD199" i="4"/>
  <c r="CD203" i="4"/>
  <c r="CD207" i="4"/>
  <c r="CD211" i="4"/>
  <c r="CD168" i="4"/>
  <c r="CD172" i="4"/>
  <c r="CD176" i="4"/>
  <c r="CD180" i="4"/>
  <c r="CD184" i="4"/>
  <c r="CD188" i="4"/>
  <c r="CD192" i="4"/>
  <c r="CD196" i="4"/>
  <c r="CD200" i="4"/>
  <c r="CD204" i="4"/>
  <c r="CD208" i="4"/>
  <c r="CD170" i="4"/>
  <c r="CD173" i="4"/>
  <c r="CD177" i="4"/>
  <c r="CD181" i="4"/>
  <c r="CD185" i="4"/>
  <c r="CD189" i="4"/>
  <c r="CD193" i="4"/>
  <c r="CD212" i="4"/>
  <c r="CD216" i="4"/>
  <c r="CD210" i="4"/>
  <c r="CD220" i="4"/>
  <c r="CD224" i="4"/>
  <c r="CD228" i="4"/>
  <c r="CD232" i="4"/>
  <c r="CD236" i="4"/>
  <c r="CD240" i="4"/>
  <c r="CD243" i="4"/>
  <c r="CD246" i="4"/>
  <c r="CD253" i="4"/>
  <c r="CD257" i="4"/>
  <c r="CD261" i="4"/>
  <c r="CD209" i="4"/>
  <c r="CD214" i="4"/>
  <c r="CD217" i="4"/>
  <c r="CD221" i="4"/>
  <c r="CD225" i="4"/>
  <c r="CD229" i="4"/>
  <c r="CD233" i="4"/>
  <c r="CD237" i="4"/>
  <c r="CD241" i="4"/>
  <c r="CD244" i="4"/>
  <c r="CD197" i="4"/>
  <c r="CD201" i="4"/>
  <c r="CD205" i="4"/>
  <c r="CD213" i="4"/>
  <c r="CD215" i="4"/>
  <c r="CD218" i="4"/>
  <c r="CD222" i="4"/>
  <c r="CD226" i="4"/>
  <c r="CD230" i="4"/>
  <c r="CD234" i="4"/>
  <c r="CD238" i="4"/>
  <c r="CD242" i="4"/>
  <c r="CD247" i="4"/>
  <c r="CD250" i="4"/>
  <c r="CD254" i="4"/>
  <c r="CD258" i="4"/>
  <c r="CD264" i="4"/>
  <c r="CD267" i="4"/>
  <c r="CD270" i="4"/>
  <c r="CD273" i="4"/>
  <c r="CD277" i="4"/>
  <c r="CD279" i="4"/>
  <c r="CD283" i="4"/>
  <c r="CD287" i="4"/>
  <c r="CD16" i="4"/>
  <c r="CD6" i="4"/>
  <c r="CD245" i="4"/>
  <c r="CD249" i="4"/>
  <c r="CD252" i="4"/>
  <c r="CD256" i="4"/>
  <c r="CD260" i="4"/>
  <c r="CD265" i="4"/>
  <c r="CD268" i="4"/>
  <c r="CD271" i="4"/>
  <c r="CD274" i="4"/>
  <c r="CD219" i="4"/>
  <c r="CD223" i="4"/>
  <c r="CD227" i="4"/>
  <c r="CD231" i="4"/>
  <c r="CD235" i="4"/>
  <c r="CD239" i="4"/>
  <c r="CD248" i="4"/>
  <c r="CD251" i="4"/>
  <c r="CD255" i="4"/>
  <c r="CD259" i="4"/>
  <c r="CD263" i="4"/>
  <c r="CD272" i="4"/>
  <c r="CD275" i="4"/>
  <c r="CD276" i="4"/>
  <c r="CD278" i="4"/>
  <c r="CD282" i="4"/>
  <c r="CD286" i="4"/>
  <c r="CD15" i="4"/>
  <c r="CD5" i="4"/>
  <c r="CD7" i="4"/>
  <c r="CD11" i="4"/>
  <c r="CD281" i="4"/>
  <c r="CD285" i="4"/>
  <c r="CD12" i="4"/>
  <c r="CD4" i="4"/>
  <c r="CD10" i="4"/>
  <c r="CD262" i="4"/>
  <c r="CD266" i="4"/>
  <c r="CD269" i="4"/>
  <c r="CD14" i="4"/>
  <c r="CD18" i="4"/>
  <c r="CD8" i="4"/>
  <c r="CD280" i="4"/>
  <c r="CD284" i="4"/>
  <c r="CD13" i="4"/>
  <c r="CD17" i="4"/>
  <c r="CD9" i="4"/>
  <c r="AG3" i="3"/>
  <c r="AF2" i="3"/>
  <c r="CF2" i="4"/>
  <c r="CF301" i="4" s="1"/>
  <c r="CG2" i="4"/>
  <c r="CG301" i="4" s="1"/>
  <c r="CE1" i="4"/>
  <c r="CH2" i="4"/>
  <c r="CH301" i="4" s="1"/>
  <c r="CG296" i="4" l="1"/>
  <c r="CG299" i="4"/>
  <c r="CG300" i="4"/>
  <c r="CG297" i="4"/>
  <c r="CG298" i="4"/>
  <c r="CG295" i="4"/>
  <c r="CG294" i="4"/>
  <c r="AE1" i="1"/>
  <c r="CG292" i="4"/>
  <c r="CG293" i="4"/>
  <c r="AG1" i="3" a="1"/>
  <c r="AG1" i="3" s="1"/>
  <c r="CG291" i="4"/>
  <c r="CG290" i="4"/>
  <c r="CG289" i="4"/>
  <c r="CG288" i="4"/>
  <c r="CG19" i="4"/>
  <c r="CG21" i="4"/>
  <c r="CG22" i="4"/>
  <c r="CG23" i="4"/>
  <c r="CG24" i="4"/>
  <c r="CG25" i="4"/>
  <c r="CG28" i="4"/>
  <c r="CG26" i="4"/>
  <c r="CG32" i="4"/>
  <c r="CG20" i="4"/>
  <c r="CG31" i="4"/>
  <c r="CG35" i="4"/>
  <c r="CG30" i="4"/>
  <c r="CG36" i="4"/>
  <c r="CG29" i="4"/>
  <c r="CG33" i="4"/>
  <c r="CG34" i="4"/>
  <c r="CG41" i="4"/>
  <c r="CG38" i="4"/>
  <c r="CG45" i="4"/>
  <c r="CG39" i="4"/>
  <c r="CG42" i="4"/>
  <c r="CG46" i="4"/>
  <c r="CG37" i="4"/>
  <c r="CG52" i="4"/>
  <c r="CG56" i="4"/>
  <c r="CG40" i="4"/>
  <c r="CG47" i="4"/>
  <c r="CG49" i="4"/>
  <c r="CG53" i="4"/>
  <c r="CG27" i="4"/>
  <c r="CG44" i="4"/>
  <c r="CG50" i="4"/>
  <c r="CG43" i="4"/>
  <c r="CG54" i="4"/>
  <c r="CG55" i="4"/>
  <c r="CG57" i="4"/>
  <c r="CG58" i="4"/>
  <c r="CG65" i="4"/>
  <c r="CG59" i="4"/>
  <c r="CG62" i="4"/>
  <c r="CG48" i="4"/>
  <c r="CG60" i="4"/>
  <c r="CG63" i="4"/>
  <c r="CG67" i="4"/>
  <c r="CG71" i="4"/>
  <c r="CG66" i="4"/>
  <c r="CG68" i="4"/>
  <c r="CG70" i="4"/>
  <c r="CG72" i="4"/>
  <c r="CG76" i="4"/>
  <c r="CG80" i="4"/>
  <c r="CG69" i="4"/>
  <c r="CG73" i="4"/>
  <c r="CG77" i="4"/>
  <c r="CG51" i="4"/>
  <c r="CG61" i="4"/>
  <c r="CG64" i="4"/>
  <c r="CG75" i="4"/>
  <c r="CG79" i="4"/>
  <c r="CG82" i="4"/>
  <c r="CG86" i="4"/>
  <c r="CG89" i="4"/>
  <c r="CG93" i="4"/>
  <c r="CG97" i="4"/>
  <c r="CG74" i="4"/>
  <c r="CG78" i="4"/>
  <c r="CG81" i="4"/>
  <c r="CG83" i="4"/>
  <c r="CG87" i="4"/>
  <c r="CG90" i="4"/>
  <c r="CG94" i="4"/>
  <c r="CG98" i="4"/>
  <c r="CG102" i="4"/>
  <c r="CG84" i="4"/>
  <c r="CG88" i="4"/>
  <c r="CG99" i="4"/>
  <c r="CG101" i="4"/>
  <c r="CG103" i="4"/>
  <c r="CG108" i="4"/>
  <c r="CG111" i="4"/>
  <c r="CG115" i="4"/>
  <c r="CG85" i="4"/>
  <c r="CG92" i="4"/>
  <c r="CG96" i="4"/>
  <c r="CG105" i="4"/>
  <c r="CG109" i="4"/>
  <c r="CG112" i="4"/>
  <c r="CG91" i="4"/>
  <c r="CG95" i="4"/>
  <c r="CG100" i="4"/>
  <c r="CG104" i="4"/>
  <c r="CG106" i="4"/>
  <c r="CG110" i="4"/>
  <c r="CG113" i="4"/>
  <c r="CG117" i="4"/>
  <c r="CG119" i="4"/>
  <c r="CG122" i="4"/>
  <c r="CG126" i="4"/>
  <c r="CG129" i="4"/>
  <c r="CG133" i="4"/>
  <c r="CG137" i="4"/>
  <c r="CG107" i="4"/>
  <c r="CG114" i="4"/>
  <c r="CG123" i="4"/>
  <c r="CG127" i="4"/>
  <c r="CG130" i="4"/>
  <c r="CG134" i="4"/>
  <c r="CG138" i="4"/>
  <c r="CG118" i="4"/>
  <c r="CG120" i="4"/>
  <c r="CG124" i="4"/>
  <c r="CG128" i="4"/>
  <c r="CG131" i="4"/>
  <c r="CG121" i="4"/>
  <c r="CG125" i="4"/>
  <c r="CG135" i="4"/>
  <c r="CG142" i="4"/>
  <c r="CG146" i="4"/>
  <c r="CG116" i="4"/>
  <c r="CG139" i="4"/>
  <c r="CG140" i="4"/>
  <c r="CG144" i="4"/>
  <c r="CG132" i="4"/>
  <c r="CG149" i="4"/>
  <c r="CG153" i="4"/>
  <c r="CG155" i="4"/>
  <c r="CG143" i="4"/>
  <c r="CG147" i="4"/>
  <c r="CG150" i="4"/>
  <c r="CG154" i="4"/>
  <c r="CG156" i="4"/>
  <c r="CG160" i="4"/>
  <c r="CG164" i="4"/>
  <c r="CG168" i="4"/>
  <c r="CG172" i="4"/>
  <c r="CG136" i="4"/>
  <c r="CG151" i="4"/>
  <c r="CG157" i="4"/>
  <c r="CG161" i="4"/>
  <c r="CG165" i="4"/>
  <c r="CG141" i="4"/>
  <c r="CG145" i="4"/>
  <c r="CG148" i="4"/>
  <c r="CG152" i="4"/>
  <c r="CG159" i="4"/>
  <c r="CG163" i="4"/>
  <c r="CG167" i="4"/>
  <c r="CG175" i="4"/>
  <c r="CG179" i="4"/>
  <c r="CG183" i="4"/>
  <c r="CG187" i="4"/>
  <c r="CG191" i="4"/>
  <c r="CG195" i="4"/>
  <c r="CG199" i="4"/>
  <c r="CG203" i="4"/>
  <c r="CG207" i="4"/>
  <c r="CG158" i="4"/>
  <c r="CG162" i="4"/>
  <c r="CG166" i="4"/>
  <c r="CG170" i="4"/>
  <c r="CG176" i="4"/>
  <c r="CG180" i="4"/>
  <c r="CG184" i="4"/>
  <c r="CG188" i="4"/>
  <c r="CG192" i="4"/>
  <c r="CG196" i="4"/>
  <c r="CG200" i="4"/>
  <c r="CG204" i="4"/>
  <c r="CG208" i="4"/>
  <c r="CG212" i="4"/>
  <c r="CG173" i="4"/>
  <c r="CG177" i="4"/>
  <c r="CG181" i="4"/>
  <c r="CG185" i="4"/>
  <c r="CG189" i="4"/>
  <c r="CG193" i="4"/>
  <c r="CG197" i="4"/>
  <c r="CG201" i="4"/>
  <c r="CG205" i="4"/>
  <c r="CG209" i="4"/>
  <c r="CG169" i="4"/>
  <c r="CG171" i="4"/>
  <c r="CG174" i="4"/>
  <c r="CG178" i="4"/>
  <c r="CG182" i="4"/>
  <c r="CG186" i="4"/>
  <c r="CG190" i="4"/>
  <c r="CG194" i="4"/>
  <c r="CG198" i="4"/>
  <c r="CG202" i="4"/>
  <c r="CG206" i="4"/>
  <c r="CG211" i="4"/>
  <c r="CG213" i="4"/>
  <c r="CG214" i="4"/>
  <c r="CG217" i="4"/>
  <c r="CG221" i="4"/>
  <c r="CG225" i="4"/>
  <c r="CG229" i="4"/>
  <c r="CG233" i="4"/>
  <c r="CG237" i="4"/>
  <c r="CG241" i="4"/>
  <c r="CG244" i="4"/>
  <c r="CG247" i="4"/>
  <c r="CG250" i="4"/>
  <c r="CG254" i="4"/>
  <c r="CG258" i="4"/>
  <c r="CG215" i="4"/>
  <c r="CG218" i="4"/>
  <c r="CG222" i="4"/>
  <c r="CG226" i="4"/>
  <c r="CG230" i="4"/>
  <c r="CG234" i="4"/>
  <c r="CG238" i="4"/>
  <c r="CG242" i="4"/>
  <c r="CG210" i="4"/>
  <c r="CG216" i="4"/>
  <c r="CG219" i="4"/>
  <c r="CG223" i="4"/>
  <c r="CG227" i="4"/>
  <c r="CG231" i="4"/>
  <c r="CG235" i="4"/>
  <c r="CG239" i="4"/>
  <c r="CG220" i="4"/>
  <c r="CG224" i="4"/>
  <c r="CG228" i="4"/>
  <c r="CG232" i="4"/>
  <c r="CG236" i="4"/>
  <c r="CG240" i="4"/>
  <c r="CG243" i="4"/>
  <c r="CG265" i="4"/>
  <c r="CG268" i="4"/>
  <c r="CG271" i="4"/>
  <c r="CG274" i="4"/>
  <c r="CG280" i="4"/>
  <c r="CG284" i="4"/>
  <c r="CG13" i="4"/>
  <c r="CG17" i="4"/>
  <c r="CG246" i="4"/>
  <c r="CG248" i="4"/>
  <c r="CG251" i="4"/>
  <c r="CG253" i="4"/>
  <c r="CG255" i="4"/>
  <c r="CG257" i="4"/>
  <c r="CG259" i="4"/>
  <c r="CG261" i="4"/>
  <c r="CG262" i="4"/>
  <c r="CG266" i="4"/>
  <c r="CG269" i="4"/>
  <c r="CG245" i="4"/>
  <c r="CG249" i="4"/>
  <c r="CG252" i="4"/>
  <c r="CG256" i="4"/>
  <c r="CG260" i="4"/>
  <c r="CG264" i="4"/>
  <c r="CG267" i="4"/>
  <c r="CG270" i="4"/>
  <c r="CG273" i="4"/>
  <c r="CG277" i="4"/>
  <c r="CG279" i="4"/>
  <c r="CG281" i="4"/>
  <c r="CG283" i="4"/>
  <c r="CG285" i="4"/>
  <c r="CG287" i="4"/>
  <c r="CG14" i="4"/>
  <c r="CG16" i="4"/>
  <c r="CG18" i="4"/>
  <c r="CG6" i="4"/>
  <c r="CG7" i="4"/>
  <c r="CG275" i="4"/>
  <c r="CG8" i="4"/>
  <c r="CG12" i="4"/>
  <c r="CG4" i="4"/>
  <c r="CG278" i="4"/>
  <c r="CG282" i="4"/>
  <c r="CG286" i="4"/>
  <c r="CG5" i="4"/>
  <c r="CG9" i="4"/>
  <c r="CG10" i="4"/>
  <c r="CG11" i="4"/>
  <c r="CG276" i="4"/>
  <c r="CG15" i="4"/>
  <c r="CG263" i="4"/>
  <c r="CG272" i="4"/>
  <c r="AH3" i="3"/>
  <c r="AG2" i="3"/>
  <c r="CI2" i="4"/>
  <c r="CI301" i="4" s="1"/>
  <c r="CJ2" i="4"/>
  <c r="CJ301" i="4" s="1"/>
  <c r="CH1" i="4"/>
  <c r="CK2" i="4"/>
  <c r="CK301" i="4" s="1"/>
  <c r="CJ297" i="4" l="1"/>
  <c r="CJ300" i="4"/>
  <c r="CJ298" i="4"/>
  <c r="CJ296" i="4"/>
  <c r="CJ299" i="4"/>
  <c r="CJ295" i="4"/>
  <c r="CJ294" i="4"/>
  <c r="CK294" i="4"/>
  <c r="CK295" i="4"/>
  <c r="AF1" i="1"/>
  <c r="CJ292" i="4"/>
  <c r="CJ293" i="4"/>
  <c r="BS10" i="4"/>
  <c r="BV67" i="4"/>
  <c r="CB222" i="4"/>
  <c r="BV129" i="4"/>
  <c r="CE55" i="4"/>
  <c r="BP18" i="4"/>
  <c r="CB262" i="4"/>
  <c r="CH119" i="4"/>
  <c r="CK290" i="4"/>
  <c r="CJ290" i="4"/>
  <c r="CJ291" i="4"/>
  <c r="CJ289" i="4"/>
  <c r="CJ288" i="4"/>
  <c r="CJ19" i="4"/>
  <c r="CJ20" i="4"/>
  <c r="CJ22" i="4"/>
  <c r="CJ23" i="4"/>
  <c r="CJ25" i="4"/>
  <c r="CJ21" i="4"/>
  <c r="CJ26" i="4"/>
  <c r="CJ29" i="4"/>
  <c r="CJ24" i="4"/>
  <c r="CJ27" i="4"/>
  <c r="CJ30" i="4"/>
  <c r="CJ32" i="4"/>
  <c r="CJ33" i="4"/>
  <c r="CJ37" i="4"/>
  <c r="CJ31" i="4"/>
  <c r="CJ34" i="4"/>
  <c r="CJ35" i="4"/>
  <c r="CJ28" i="4"/>
  <c r="CJ36" i="4"/>
  <c r="CJ39" i="4"/>
  <c r="CJ42" i="4"/>
  <c r="CJ46" i="4"/>
  <c r="CJ40" i="4"/>
  <c r="CJ43" i="4"/>
  <c r="CJ47" i="4"/>
  <c r="CJ49" i="4"/>
  <c r="CJ53" i="4"/>
  <c r="CJ57" i="4"/>
  <c r="CJ41" i="4"/>
  <c r="CJ48" i="4"/>
  <c r="CJ50" i="4"/>
  <c r="CJ54" i="4"/>
  <c r="CJ38" i="4"/>
  <c r="CJ45" i="4"/>
  <c r="CJ51" i="4"/>
  <c r="CJ44" i="4"/>
  <c r="CJ56" i="4"/>
  <c r="CJ59" i="4"/>
  <c r="CJ62" i="4"/>
  <c r="CJ66" i="4"/>
  <c r="CJ60" i="4"/>
  <c r="CJ63" i="4"/>
  <c r="CJ55" i="4"/>
  <c r="CJ61" i="4"/>
  <c r="CJ64" i="4"/>
  <c r="CJ68" i="4"/>
  <c r="CJ72" i="4"/>
  <c r="CJ67" i="4"/>
  <c r="CJ69" i="4"/>
  <c r="CJ71" i="4"/>
  <c r="CJ52" i="4"/>
  <c r="CJ73" i="4"/>
  <c r="CJ77" i="4"/>
  <c r="CJ83" i="4"/>
  <c r="CJ70" i="4"/>
  <c r="CJ74" i="4"/>
  <c r="CJ78" i="4"/>
  <c r="CJ81" i="4"/>
  <c r="CJ58" i="4"/>
  <c r="CJ65" i="4"/>
  <c r="CJ76" i="4"/>
  <c r="CJ80" i="4"/>
  <c r="CJ87" i="4"/>
  <c r="CJ90" i="4"/>
  <c r="CJ94" i="4"/>
  <c r="CJ98" i="4"/>
  <c r="CJ75" i="4"/>
  <c r="CJ79" i="4"/>
  <c r="CJ82" i="4"/>
  <c r="CJ84" i="4"/>
  <c r="CJ88" i="4"/>
  <c r="CJ91" i="4"/>
  <c r="CJ95" i="4"/>
  <c r="CJ99" i="4"/>
  <c r="CJ103" i="4"/>
  <c r="CJ85" i="4"/>
  <c r="CJ100" i="4"/>
  <c r="CJ102" i="4"/>
  <c r="CJ104" i="4"/>
  <c r="CJ105" i="4"/>
  <c r="CJ109" i="4"/>
  <c r="CJ112" i="4"/>
  <c r="CJ116" i="4"/>
  <c r="CJ86" i="4"/>
  <c r="CJ89" i="4"/>
  <c r="CJ93" i="4"/>
  <c r="CJ97" i="4"/>
  <c r="CJ106" i="4"/>
  <c r="CJ110" i="4"/>
  <c r="CJ113" i="4"/>
  <c r="CJ92" i="4"/>
  <c r="CJ96" i="4"/>
  <c r="CJ101" i="4"/>
  <c r="CJ107" i="4"/>
  <c r="CJ114" i="4"/>
  <c r="CJ118" i="4"/>
  <c r="CJ120" i="4"/>
  <c r="CJ123" i="4"/>
  <c r="CJ127" i="4"/>
  <c r="CJ130" i="4"/>
  <c r="CJ134" i="4"/>
  <c r="CJ138" i="4"/>
  <c r="CJ108" i="4"/>
  <c r="CJ111" i="4"/>
  <c r="CJ115" i="4"/>
  <c r="CJ124" i="4"/>
  <c r="CJ128" i="4"/>
  <c r="CJ131" i="4"/>
  <c r="CJ135" i="4"/>
  <c r="CJ119" i="4"/>
  <c r="CJ121" i="4"/>
  <c r="CJ125" i="4"/>
  <c r="CJ122" i="4"/>
  <c r="CJ126" i="4"/>
  <c r="CJ129" i="4"/>
  <c r="CJ132" i="4"/>
  <c r="CJ136" i="4"/>
  <c r="CJ139" i="4"/>
  <c r="CJ143" i="4"/>
  <c r="CJ147" i="4"/>
  <c r="CJ117" i="4"/>
  <c r="CJ140" i="4"/>
  <c r="CJ141" i="4"/>
  <c r="CJ145" i="4"/>
  <c r="CJ133" i="4"/>
  <c r="CJ150" i="4"/>
  <c r="CJ154" i="4"/>
  <c r="CJ156" i="4"/>
  <c r="CJ144" i="4"/>
  <c r="CJ151" i="4"/>
  <c r="CJ157" i="4"/>
  <c r="CJ161" i="4"/>
  <c r="CJ165" i="4"/>
  <c r="CJ169" i="4"/>
  <c r="CJ137" i="4"/>
  <c r="CJ148" i="4"/>
  <c r="CJ152" i="4"/>
  <c r="CJ158" i="4"/>
  <c r="CJ162" i="4"/>
  <c r="CJ166" i="4"/>
  <c r="CJ142" i="4"/>
  <c r="CJ146" i="4"/>
  <c r="CJ149" i="4"/>
  <c r="CJ153" i="4"/>
  <c r="CJ155" i="4"/>
  <c r="CJ160" i="4"/>
  <c r="CJ164" i="4"/>
  <c r="CJ176" i="4"/>
  <c r="CJ180" i="4"/>
  <c r="CJ184" i="4"/>
  <c r="CJ188" i="4"/>
  <c r="CJ192" i="4"/>
  <c r="CJ196" i="4"/>
  <c r="CJ200" i="4"/>
  <c r="CJ204" i="4"/>
  <c r="CJ208" i="4"/>
  <c r="CJ159" i="4"/>
  <c r="CJ163" i="4"/>
  <c r="CJ167" i="4"/>
  <c r="CJ171" i="4"/>
  <c r="CJ173" i="4"/>
  <c r="CJ177" i="4"/>
  <c r="CJ181" i="4"/>
  <c r="CJ185" i="4"/>
  <c r="CJ189" i="4"/>
  <c r="CJ193" i="4"/>
  <c r="CJ197" i="4"/>
  <c r="CJ201" i="4"/>
  <c r="CJ205" i="4"/>
  <c r="CJ209" i="4"/>
  <c r="CJ213" i="4"/>
  <c r="CJ174" i="4"/>
  <c r="CJ178" i="4"/>
  <c r="CJ182" i="4"/>
  <c r="CJ186" i="4"/>
  <c r="CJ190" i="4"/>
  <c r="CJ194" i="4"/>
  <c r="CJ198" i="4"/>
  <c r="CJ202" i="4"/>
  <c r="CJ206" i="4"/>
  <c r="CJ168" i="4"/>
  <c r="CJ170" i="4"/>
  <c r="CJ172" i="4"/>
  <c r="CJ175" i="4"/>
  <c r="CJ179" i="4"/>
  <c r="CJ183" i="4"/>
  <c r="CJ187" i="4"/>
  <c r="CJ191" i="4"/>
  <c r="CJ195" i="4"/>
  <c r="CJ199" i="4"/>
  <c r="CJ203" i="4"/>
  <c r="CJ207" i="4"/>
  <c r="CJ214" i="4"/>
  <c r="CJ217" i="4"/>
  <c r="CJ210" i="4"/>
  <c r="CJ212" i="4"/>
  <c r="CJ215" i="4"/>
  <c r="CJ218" i="4"/>
  <c r="CJ222" i="4"/>
  <c r="CJ226" i="4"/>
  <c r="CJ230" i="4"/>
  <c r="CJ234" i="4"/>
  <c r="CJ238" i="4"/>
  <c r="CJ242" i="4"/>
  <c r="CJ248" i="4"/>
  <c r="CJ251" i="4"/>
  <c r="CJ255" i="4"/>
  <c r="CJ259" i="4"/>
  <c r="CJ216" i="4"/>
  <c r="CJ219" i="4"/>
  <c r="CJ223" i="4"/>
  <c r="CJ227" i="4"/>
  <c r="CJ231" i="4"/>
  <c r="CJ235" i="4"/>
  <c r="CJ239" i="4"/>
  <c r="CJ211" i="4"/>
  <c r="CJ220" i="4"/>
  <c r="CJ224" i="4"/>
  <c r="CJ228" i="4"/>
  <c r="CJ232" i="4"/>
  <c r="CJ236" i="4"/>
  <c r="CJ240" i="4"/>
  <c r="CJ243" i="4"/>
  <c r="CJ221" i="4"/>
  <c r="CJ225" i="4"/>
  <c r="CJ229" i="4"/>
  <c r="CJ233" i="4"/>
  <c r="CJ237" i="4"/>
  <c r="CJ241" i="4"/>
  <c r="CJ244" i="4"/>
  <c r="CJ262" i="4"/>
  <c r="CJ266" i="4"/>
  <c r="CJ269" i="4"/>
  <c r="CJ275" i="4"/>
  <c r="CJ281" i="4"/>
  <c r="CJ285" i="4"/>
  <c r="CJ14" i="4"/>
  <c r="CJ18" i="4"/>
  <c r="CJ245" i="4"/>
  <c r="CJ247" i="4"/>
  <c r="CJ249" i="4"/>
  <c r="CJ250" i="4"/>
  <c r="CJ252" i="4"/>
  <c r="CJ254" i="4"/>
  <c r="CJ256" i="4"/>
  <c r="CJ258" i="4"/>
  <c r="CJ260" i="4"/>
  <c r="CJ263" i="4"/>
  <c r="CJ272" i="4"/>
  <c r="CJ246" i="4"/>
  <c r="CJ253" i="4"/>
  <c r="CJ257" i="4"/>
  <c r="CJ261" i="4"/>
  <c r="CJ265" i="4"/>
  <c r="CJ268" i="4"/>
  <c r="CJ271" i="4"/>
  <c r="CJ274" i="4"/>
  <c r="CJ276" i="4"/>
  <c r="CJ278" i="4"/>
  <c r="CJ280" i="4"/>
  <c r="CJ282" i="4"/>
  <c r="CJ284" i="4"/>
  <c r="CJ286" i="4"/>
  <c r="CJ13" i="4"/>
  <c r="CJ15" i="4"/>
  <c r="CJ17" i="4"/>
  <c r="CJ5" i="4"/>
  <c r="CJ8" i="4"/>
  <c r="CJ9" i="4"/>
  <c r="CJ279" i="4"/>
  <c r="CJ283" i="4"/>
  <c r="CJ10" i="4"/>
  <c r="CJ7" i="4"/>
  <c r="CJ277" i="4"/>
  <c r="CJ287" i="4"/>
  <c r="CJ16" i="4"/>
  <c r="CJ6" i="4"/>
  <c r="CJ12" i="4"/>
  <c r="CJ264" i="4"/>
  <c r="CJ267" i="4"/>
  <c r="CJ270" i="4"/>
  <c r="CJ273" i="4"/>
  <c r="CJ11" i="4"/>
  <c r="CJ4" i="4"/>
  <c r="CK61" i="4"/>
  <c r="CK214" i="4"/>
  <c r="CK247" i="4"/>
  <c r="CK210" i="4"/>
  <c r="CK216" i="4"/>
  <c r="AI3" i="3"/>
  <c r="CB132" i="4" s="1"/>
  <c r="AH1" i="3" a="1"/>
  <c r="AH1" i="3" s="1"/>
  <c r="AH2" i="3"/>
  <c r="CM2" i="4"/>
  <c r="CM301" i="4" s="1"/>
  <c r="CL2" i="4"/>
  <c r="CL301" i="4" s="1"/>
  <c r="CK1" i="4"/>
  <c r="CN2" i="4"/>
  <c r="CN301" i="4" s="1"/>
  <c r="CM297" i="4" l="1"/>
  <c r="CM300" i="4"/>
  <c r="CM299" i="4"/>
  <c r="CM298" i="4"/>
  <c r="CM296" i="4"/>
  <c r="CE49" i="4"/>
  <c r="BS211" i="4"/>
  <c r="BY89" i="4"/>
  <c r="BS109" i="4"/>
  <c r="CH26" i="4"/>
  <c r="BV49" i="4"/>
  <c r="BS191" i="4"/>
  <c r="CH282" i="4"/>
  <c r="BV32" i="4"/>
  <c r="CB168" i="4"/>
  <c r="BY220" i="4"/>
  <c r="BP151" i="4"/>
  <c r="BS272" i="4"/>
  <c r="BS296" i="4"/>
  <c r="T297" i="4"/>
  <c r="CH297" i="4"/>
  <c r="AX300" i="4"/>
  <c r="Q298" i="4"/>
  <c r="Q296" i="4"/>
  <c r="BG296" i="4"/>
  <c r="AR297" i="4"/>
  <c r="BJ297" i="4"/>
  <c r="CK297" i="4"/>
  <c r="CB296" i="4"/>
  <c r="BA297" i="4"/>
  <c r="BJ296" i="4"/>
  <c r="K298" i="4"/>
  <c r="AI299" i="4"/>
  <c r="BS297" i="4"/>
  <c r="AC297" i="4"/>
  <c r="BG297" i="4"/>
  <c r="W297" i="4"/>
  <c r="BG300" i="4"/>
  <c r="CB300" i="4"/>
  <c r="BA296" i="4"/>
  <c r="AO296" i="4"/>
  <c r="BS299" i="4"/>
  <c r="BY299" i="4"/>
  <c r="AL296" i="4"/>
  <c r="K299" i="4"/>
  <c r="CK296" i="4"/>
  <c r="AC300" i="4"/>
  <c r="AL297" i="4"/>
  <c r="BD300" i="4"/>
  <c r="CB299" i="4"/>
  <c r="BS300" i="4"/>
  <c r="AU300" i="4"/>
  <c r="W298" i="4"/>
  <c r="BM297" i="4"/>
  <c r="BD296" i="4"/>
  <c r="N300" i="4"/>
  <c r="W296" i="4"/>
  <c r="AI298" i="4"/>
  <c r="N299" i="4"/>
  <c r="AI296" i="4"/>
  <c r="BY300" i="4"/>
  <c r="AU296" i="4"/>
  <c r="AO298" i="4"/>
  <c r="BV299" i="4"/>
  <c r="CK299" i="4"/>
  <c r="AO299" i="4"/>
  <c r="BA300" i="4"/>
  <c r="BA298" i="4"/>
  <c r="H298" i="4"/>
  <c r="AR296" i="4"/>
  <c r="AF297" i="4"/>
  <c r="CE300" i="4"/>
  <c r="AC299" i="4"/>
  <c r="BP297" i="4"/>
  <c r="AF296" i="4"/>
  <c r="AF300" i="4"/>
  <c r="BY298" i="4"/>
  <c r="K296" i="4"/>
  <c r="AL300" i="4"/>
  <c r="BY296" i="4"/>
  <c r="CN296" i="4"/>
  <c r="K300" i="4"/>
  <c r="AO300" i="4"/>
  <c r="Z299" i="4"/>
  <c r="BV297" i="4"/>
  <c r="BY297" i="4"/>
  <c r="BV298" i="4"/>
  <c r="W299" i="4"/>
  <c r="CB297" i="4"/>
  <c r="K297" i="4"/>
  <c r="H297" i="4"/>
  <c r="AC296" i="4"/>
  <c r="CK300" i="4"/>
  <c r="AR299" i="4"/>
  <c r="Q299" i="4"/>
  <c r="CH296" i="4"/>
  <c r="BP300" i="4"/>
  <c r="CE296" i="4"/>
  <c r="AX296" i="4"/>
  <c r="BD299" i="4"/>
  <c r="CN299" i="4"/>
  <c r="CB298" i="4"/>
  <c r="AF298" i="4"/>
  <c r="Q297" i="4"/>
  <c r="BM300" i="4"/>
  <c r="W300" i="4"/>
  <c r="T300" i="4"/>
  <c r="Z296" i="4"/>
  <c r="BV300" i="4"/>
  <c r="BP299" i="4"/>
  <c r="BD297" i="4"/>
  <c r="CH298" i="4"/>
  <c r="CN297" i="4"/>
  <c r="AU299" i="4"/>
  <c r="BJ300" i="4"/>
  <c r="Z298" i="4"/>
  <c r="BA299" i="4"/>
  <c r="CE299" i="4"/>
  <c r="AU297" i="4"/>
  <c r="BD298" i="4"/>
  <c r="CN300" i="4"/>
  <c r="AF299" i="4"/>
  <c r="N297" i="4"/>
  <c r="BS298" i="4"/>
  <c r="N298" i="4"/>
  <c r="AL299" i="4"/>
  <c r="BM299" i="4"/>
  <c r="H299" i="4"/>
  <c r="H296" i="4"/>
  <c r="AX297" i="4"/>
  <c r="CH299" i="4"/>
  <c r="BP298" i="4"/>
  <c r="CE298" i="4"/>
  <c r="Z300" i="4"/>
  <c r="CN298" i="4"/>
  <c r="AR298" i="4"/>
  <c r="CE297" i="4"/>
  <c r="AU298" i="4"/>
  <c r="CK298" i="4"/>
  <c r="CH300" i="4"/>
  <c r="AR300" i="4"/>
  <c r="H295" i="4"/>
  <c r="AX299" i="4"/>
  <c r="BM298" i="4"/>
  <c r="BG298" i="4"/>
  <c r="AI300" i="4"/>
  <c r="BP296" i="4"/>
  <c r="Q300" i="4"/>
  <c r="AO297" i="4"/>
  <c r="N296" i="4"/>
  <c r="AL298" i="4"/>
  <c r="AI297" i="4"/>
  <c r="H300" i="4"/>
  <c r="Z297" i="4"/>
  <c r="BJ298" i="4"/>
  <c r="T296" i="4"/>
  <c r="H294" i="4"/>
  <c r="AC298" i="4"/>
  <c r="T298" i="4"/>
  <c r="T299" i="4"/>
  <c r="BJ299" i="4"/>
  <c r="BV296" i="4"/>
  <c r="BM296" i="4"/>
  <c r="AX298" i="4"/>
  <c r="BG299" i="4"/>
  <c r="N295" i="4"/>
  <c r="K294" i="4"/>
  <c r="K295" i="4"/>
  <c r="N294" i="4"/>
  <c r="AC295" i="4"/>
  <c r="W294" i="4"/>
  <c r="T294" i="4"/>
  <c r="T295" i="4"/>
  <c r="W295" i="4"/>
  <c r="Q294" i="4"/>
  <c r="AC294" i="4"/>
  <c r="Q295" i="4"/>
  <c r="AF295" i="4"/>
  <c r="Z295" i="4"/>
  <c r="Z294" i="4"/>
  <c r="AF294" i="4"/>
  <c r="AI295" i="4"/>
  <c r="AL295" i="4"/>
  <c r="AI294" i="4"/>
  <c r="AL294" i="4"/>
  <c r="AO295" i="4"/>
  <c r="AO294" i="4"/>
  <c r="AX295" i="4"/>
  <c r="AU294" i="4"/>
  <c r="AR295" i="4"/>
  <c r="AU295" i="4"/>
  <c r="AR294" i="4"/>
  <c r="BA295" i="4"/>
  <c r="AX294" i="4"/>
  <c r="BD295" i="4"/>
  <c r="BG294" i="4"/>
  <c r="BA294" i="4"/>
  <c r="BD294" i="4"/>
  <c r="BJ294" i="4"/>
  <c r="BM295" i="4"/>
  <c r="BG295" i="4"/>
  <c r="BM294" i="4"/>
  <c r="BJ295" i="4"/>
  <c r="BV295" i="4"/>
  <c r="CH295" i="4"/>
  <c r="CB295" i="4"/>
  <c r="CB271" i="4"/>
  <c r="CE232" i="4"/>
  <c r="CH239" i="4"/>
  <c r="BV64" i="4"/>
  <c r="BV108" i="4"/>
  <c r="CK202" i="4"/>
  <c r="BS85" i="4"/>
  <c r="BP33" i="4"/>
  <c r="CE253" i="4"/>
  <c r="BV294" i="4"/>
  <c r="CK186" i="4"/>
  <c r="CB35" i="4"/>
  <c r="BS278" i="4"/>
  <c r="BY52" i="4"/>
  <c r="CE294" i="4"/>
  <c r="CK206" i="4"/>
  <c r="CK177" i="4"/>
  <c r="CB216" i="4"/>
  <c r="BV161" i="4"/>
  <c r="CH43" i="4"/>
  <c r="BS295" i="4"/>
  <c r="CK116" i="4"/>
  <c r="BV105" i="4"/>
  <c r="BY43" i="4"/>
  <c r="CB16" i="4"/>
  <c r="BP294" i="4"/>
  <c r="BV241" i="4"/>
  <c r="BV184" i="4"/>
  <c r="CK113" i="4"/>
  <c r="CE228" i="4"/>
  <c r="CE14" i="4"/>
  <c r="CB98" i="4"/>
  <c r="BS294" i="4"/>
  <c r="BS277" i="4"/>
  <c r="BS128" i="4"/>
  <c r="CE295" i="4"/>
  <c r="CK108" i="4"/>
  <c r="CE211" i="4"/>
  <c r="CE96" i="4"/>
  <c r="BY74" i="4"/>
  <c r="BP295" i="4"/>
  <c r="CK89" i="4"/>
  <c r="BV260" i="4"/>
  <c r="BY63" i="4"/>
  <c r="BY271" i="4"/>
  <c r="CB137" i="4"/>
  <c r="BY295" i="4"/>
  <c r="CH207" i="4"/>
  <c r="CK117" i="4"/>
  <c r="CE203" i="4"/>
  <c r="BY136" i="4"/>
  <c r="CK86" i="4"/>
  <c r="CE240" i="4"/>
  <c r="CE160" i="4"/>
  <c r="BV191" i="4"/>
  <c r="CH294" i="4"/>
  <c r="CE110" i="4"/>
  <c r="CB294" i="4"/>
  <c r="CK69" i="4"/>
  <c r="CK64" i="4"/>
  <c r="CE64" i="4"/>
  <c r="CE170" i="4"/>
  <c r="BV286" i="4"/>
  <c r="BY294" i="4"/>
  <c r="CM295" i="4"/>
  <c r="CM294" i="4"/>
  <c r="CN295" i="4"/>
  <c r="CN294" i="4"/>
  <c r="CB85" i="4"/>
  <c r="BP251" i="4"/>
  <c r="BV206" i="4"/>
  <c r="CE124" i="4"/>
  <c r="CH112" i="4"/>
  <c r="CE20" i="4"/>
  <c r="CE260" i="4"/>
  <c r="CK258" i="4"/>
  <c r="CK115" i="4"/>
  <c r="BP213" i="4"/>
  <c r="BS56" i="4"/>
  <c r="BY39" i="4"/>
  <c r="BS281" i="4"/>
  <c r="BP225" i="4"/>
  <c r="CH37" i="4"/>
  <c r="CB180" i="4"/>
  <c r="CE271" i="4"/>
  <c r="BY275" i="4"/>
  <c r="BS171" i="4"/>
  <c r="CB233" i="4"/>
  <c r="BS44" i="4"/>
  <c r="CH111" i="4"/>
  <c r="CE234" i="4"/>
  <c r="CB71" i="4"/>
  <c r="CE213" i="4"/>
  <c r="CK285" i="4"/>
  <c r="CK169" i="4"/>
  <c r="CK57" i="4"/>
  <c r="CB218" i="4"/>
  <c r="BY106" i="4"/>
  <c r="BV92" i="4"/>
  <c r="BV45" i="4"/>
  <c r="CB290" i="4"/>
  <c r="CH158" i="4"/>
  <c r="BV58" i="4"/>
  <c r="BV7" i="4"/>
  <c r="CE231" i="4"/>
  <c r="CK283" i="4"/>
  <c r="CK199" i="4"/>
  <c r="CK47" i="4"/>
  <c r="BS244" i="4"/>
  <c r="BY124" i="4"/>
  <c r="BV82" i="4"/>
  <c r="CB252" i="4"/>
  <c r="BP239" i="4"/>
  <c r="BS225" i="4"/>
  <c r="CB70" i="4"/>
  <c r="CB221" i="4"/>
  <c r="BS236" i="4"/>
  <c r="CB101" i="4"/>
  <c r="BY274" i="4"/>
  <c r="BS33" i="4"/>
  <c r="CE256" i="4"/>
  <c r="BV119" i="4"/>
  <c r="CK245" i="4"/>
  <c r="CB19" i="4"/>
  <c r="CE179" i="4"/>
  <c r="CK269" i="4"/>
  <c r="CK23" i="4"/>
  <c r="BV195" i="4"/>
  <c r="CE178" i="4"/>
  <c r="BP222" i="4"/>
  <c r="CK161" i="4"/>
  <c r="CK21" i="4"/>
  <c r="BY119" i="4"/>
  <c r="BV173" i="4"/>
  <c r="BY218" i="4"/>
  <c r="CB147" i="4"/>
  <c r="CE155" i="4"/>
  <c r="BP199" i="4"/>
  <c r="CK236" i="4"/>
  <c r="CK140" i="4"/>
  <c r="CK19" i="4"/>
  <c r="CH253" i="4"/>
  <c r="CH101" i="4"/>
  <c r="BP257" i="4"/>
  <c r="BV83" i="4"/>
  <c r="BV138" i="4"/>
  <c r="CB281" i="4"/>
  <c r="BS130" i="4"/>
  <c r="BV231" i="4"/>
  <c r="BY103" i="4"/>
  <c r="AI1" i="3" a="1"/>
  <c r="AI1" i="3" s="1"/>
  <c r="DB2" i="4" s="1"/>
  <c r="DC2" i="4" s="1"/>
  <c r="H293" i="4"/>
  <c r="H292" i="4"/>
  <c r="K293" i="4"/>
  <c r="K292" i="4"/>
  <c r="Q293" i="4"/>
  <c r="N293" i="4"/>
  <c r="N292" i="4"/>
  <c r="W293" i="4"/>
  <c r="T293" i="4"/>
  <c r="Q292" i="4"/>
  <c r="T292" i="4"/>
  <c r="AC292" i="4"/>
  <c r="W292" i="4"/>
  <c r="Z293" i="4"/>
  <c r="Z292" i="4"/>
  <c r="AL293" i="4"/>
  <c r="AL292" i="4"/>
  <c r="AF292" i="4"/>
  <c r="AC293" i="4"/>
  <c r="AF293" i="4"/>
  <c r="AU293" i="4"/>
  <c r="AI293" i="4"/>
  <c r="AI292" i="4"/>
  <c r="AR293" i="4"/>
  <c r="AO292" i="4"/>
  <c r="AR292" i="4"/>
  <c r="AO293" i="4"/>
  <c r="AX293" i="4"/>
  <c r="BA293" i="4"/>
  <c r="BA292" i="4"/>
  <c r="BD293" i="4"/>
  <c r="AU292" i="4"/>
  <c r="BD292" i="4"/>
  <c r="AX292" i="4"/>
  <c r="BJ292" i="4"/>
  <c r="BG292" i="4"/>
  <c r="BG293" i="4"/>
  <c r="BP292" i="4"/>
  <c r="BP293" i="4"/>
  <c r="BJ293" i="4"/>
  <c r="BM293" i="4"/>
  <c r="BS292" i="4"/>
  <c r="BS293" i="4"/>
  <c r="BM292" i="4"/>
  <c r="CB292" i="4"/>
  <c r="CH16" i="4"/>
  <c r="CH279" i="4"/>
  <c r="BY223" i="4"/>
  <c r="BY172" i="4"/>
  <c r="BS196" i="4"/>
  <c r="BS9" i="4"/>
  <c r="CH269" i="4"/>
  <c r="CH162" i="4"/>
  <c r="BY22" i="4"/>
  <c r="CE6" i="4"/>
  <c r="BV38" i="4"/>
  <c r="CH270" i="4"/>
  <c r="BP87" i="4"/>
  <c r="BY217" i="4"/>
  <c r="BY161" i="4"/>
  <c r="BY165" i="4"/>
  <c r="BY4" i="4"/>
  <c r="BY105" i="4"/>
  <c r="BP112" i="4"/>
  <c r="BY154" i="4"/>
  <c r="CE166" i="4"/>
  <c r="BY264" i="4"/>
  <c r="BY82" i="4"/>
  <c r="BV20" i="4"/>
  <c r="BY285" i="4"/>
  <c r="CB127" i="4"/>
  <c r="CH157" i="4"/>
  <c r="BP288" i="4"/>
  <c r="CB251" i="4"/>
  <c r="CB240" i="4"/>
  <c r="CH223" i="4"/>
  <c r="BP68" i="4"/>
  <c r="CH27" i="4"/>
  <c r="BS78" i="4"/>
  <c r="BV106" i="4"/>
  <c r="CB176" i="4"/>
  <c r="CH134" i="4"/>
  <c r="BV21" i="4"/>
  <c r="CK56" i="4"/>
  <c r="CK68" i="4"/>
  <c r="CK99" i="4"/>
  <c r="CK170" i="4"/>
  <c r="CK190" i="4"/>
  <c r="CK253" i="4"/>
  <c r="CK282" i="4"/>
  <c r="CK5" i="4"/>
  <c r="CE128" i="4"/>
  <c r="BV76" i="4"/>
  <c r="CE148" i="4"/>
  <c r="BY65" i="4"/>
  <c r="CH293" i="4"/>
  <c r="CH246" i="4"/>
  <c r="CB161" i="4"/>
  <c r="CH124" i="4"/>
  <c r="BY291" i="4"/>
  <c r="BP223" i="4"/>
  <c r="BV43" i="4"/>
  <c r="CH281" i="4"/>
  <c r="CE263" i="4"/>
  <c r="BV59" i="4"/>
  <c r="BV8" i="4"/>
  <c r="CH182" i="4"/>
  <c r="BS47" i="4"/>
  <c r="BV271" i="4"/>
  <c r="CB37" i="4"/>
  <c r="CH215" i="4"/>
  <c r="BS139" i="4"/>
  <c r="CE267" i="4"/>
  <c r="BV196" i="4"/>
  <c r="BP69" i="4"/>
  <c r="BS259" i="4"/>
  <c r="BS167" i="4"/>
  <c r="BP39" i="4"/>
  <c r="CE225" i="4"/>
  <c r="BS247" i="4"/>
  <c r="BV85" i="4"/>
  <c r="BP79" i="4"/>
  <c r="CE140" i="4"/>
  <c r="BV185" i="4"/>
  <c r="CH108" i="4"/>
  <c r="BS84" i="4"/>
  <c r="BY94" i="4"/>
  <c r="CE76" i="4"/>
  <c r="CH177" i="4"/>
  <c r="CB143" i="4"/>
  <c r="BY256" i="4"/>
  <c r="BS43" i="4"/>
  <c r="BY20" i="4"/>
  <c r="CB220" i="4"/>
  <c r="CH136" i="4"/>
  <c r="BV65" i="4"/>
  <c r="CK58" i="4"/>
  <c r="CK74" i="4"/>
  <c r="CK124" i="4"/>
  <c r="CK175" i="4"/>
  <c r="CK211" i="4"/>
  <c r="CK255" i="4"/>
  <c r="CK286" i="4"/>
  <c r="BY292" i="4"/>
  <c r="CB20" i="4"/>
  <c r="CE15" i="4"/>
  <c r="CH86" i="4"/>
  <c r="CH292" i="4"/>
  <c r="CH183" i="4"/>
  <c r="BS266" i="4"/>
  <c r="CH81" i="4"/>
  <c r="BY102" i="4"/>
  <c r="BY130" i="4"/>
  <c r="CB40" i="4"/>
  <c r="CH236" i="4"/>
  <c r="CB192" i="4"/>
  <c r="CB199" i="4"/>
  <c r="CE77" i="4"/>
  <c r="CH105" i="4"/>
  <c r="CH46" i="4"/>
  <c r="BY254" i="4"/>
  <c r="CH202" i="4"/>
  <c r="CH70" i="4"/>
  <c r="BY224" i="4"/>
  <c r="BV81" i="4"/>
  <c r="BV50" i="4"/>
  <c r="BS227" i="4"/>
  <c r="BS153" i="4"/>
  <c r="CB108" i="4"/>
  <c r="CE290" i="4"/>
  <c r="CB5" i="4"/>
  <c r="BV174" i="4"/>
  <c r="BS133" i="4"/>
  <c r="BP173" i="4"/>
  <c r="CE105" i="4"/>
  <c r="CH165" i="4"/>
  <c r="CH44" i="4"/>
  <c r="CB201" i="4"/>
  <c r="BP184" i="4"/>
  <c r="CB21" i="4"/>
  <c r="CH195" i="4"/>
  <c r="BV245" i="4"/>
  <c r="CE65" i="4"/>
  <c r="CE241" i="4"/>
  <c r="BY166" i="4"/>
  <c r="BY11" i="4"/>
  <c r="CB54" i="4"/>
  <c r="CK75" i="4"/>
  <c r="CK128" i="4"/>
  <c r="CK187" i="4"/>
  <c r="CK213" i="4"/>
  <c r="CK257" i="4"/>
  <c r="BP22" i="4"/>
  <c r="CH79" i="4"/>
  <c r="CB205" i="4"/>
  <c r="CH172" i="4"/>
  <c r="BP123" i="4"/>
  <c r="CE292" i="4"/>
  <c r="CE150" i="4"/>
  <c r="CH230" i="4"/>
  <c r="CE69" i="4"/>
  <c r="BY221" i="4"/>
  <c r="BS24" i="4"/>
  <c r="BS184" i="4"/>
  <c r="CH232" i="4"/>
  <c r="BP166" i="4"/>
  <c r="CE173" i="4"/>
  <c r="CE218" i="4"/>
  <c r="BV115" i="4"/>
  <c r="CH206" i="4"/>
  <c r="CB229" i="4"/>
  <c r="CH59" i="4"/>
  <c r="BV80" i="4"/>
  <c r="CH210" i="4"/>
  <c r="BV215" i="4"/>
  <c r="CH88" i="4"/>
  <c r="BV265" i="4"/>
  <c r="BY56" i="4"/>
  <c r="CE108" i="4"/>
  <c r="CB268" i="4"/>
  <c r="BS170" i="4"/>
  <c r="BV158" i="4"/>
  <c r="CE82" i="4"/>
  <c r="BY137" i="4"/>
  <c r="CB269" i="4"/>
  <c r="BY190" i="4"/>
  <c r="BP42" i="4"/>
  <c r="CE35" i="4"/>
  <c r="CB51" i="4"/>
  <c r="BY209" i="4"/>
  <c r="CB95" i="4"/>
  <c r="BY205" i="4"/>
  <c r="CH170" i="4"/>
  <c r="BV226" i="4"/>
  <c r="CB102" i="4"/>
  <c r="BV228" i="4"/>
  <c r="CE249" i="4"/>
  <c r="CK25" i="4"/>
  <c r="CK63" i="4"/>
  <c r="CK105" i="4"/>
  <c r="CK135" i="4"/>
  <c r="CK208" i="4"/>
  <c r="CK250" i="4"/>
  <c r="CK280" i="4"/>
  <c r="CK279" i="4"/>
  <c r="CE293" i="4"/>
  <c r="CB175" i="4"/>
  <c r="CH196" i="4"/>
  <c r="BV110" i="4"/>
  <c r="BV109" i="4"/>
  <c r="CB167" i="4"/>
  <c r="CH175" i="4"/>
  <c r="CH55" i="4"/>
  <c r="BS77" i="4"/>
  <c r="BP204" i="4"/>
  <c r="CB10" i="4"/>
  <c r="BP224" i="4"/>
  <c r="CH28" i="4"/>
  <c r="BP64" i="4"/>
  <c r="CE291" i="4"/>
  <c r="CH120" i="4"/>
  <c r="CH89" i="4"/>
  <c r="BP118" i="4"/>
  <c r="CH69" i="4"/>
  <c r="BY150" i="4"/>
  <c r="BV120" i="4"/>
  <c r="BY29" i="4"/>
  <c r="BV36" i="4"/>
  <c r="BV193" i="4"/>
  <c r="BV95" i="4"/>
  <c r="CB96" i="4"/>
  <c r="BS62" i="4"/>
  <c r="BY25" i="4"/>
  <c r="BV94" i="4"/>
  <c r="BY289" i="4"/>
  <c r="CH217" i="4"/>
  <c r="CE58" i="4"/>
  <c r="BS239" i="4"/>
  <c r="BM94" i="4"/>
  <c r="CE202" i="4"/>
  <c r="BV142" i="4"/>
  <c r="CH171" i="4"/>
  <c r="BP35" i="4"/>
  <c r="BV252" i="4"/>
  <c r="BY112" i="4"/>
  <c r="CH128" i="4"/>
  <c r="CH31" i="4"/>
  <c r="BS59" i="4"/>
  <c r="BS101" i="4"/>
  <c r="CE288" i="4"/>
  <c r="BS103" i="4"/>
  <c r="CB272" i="4"/>
  <c r="CH291" i="4"/>
  <c r="BV134" i="4"/>
  <c r="CH57" i="4"/>
  <c r="BY76" i="4"/>
  <c r="BY270" i="4"/>
  <c r="BV219" i="4"/>
  <c r="BV238" i="4"/>
  <c r="CB142" i="4"/>
  <c r="BV243" i="4"/>
  <c r="BS19" i="4"/>
  <c r="BS87" i="4"/>
  <c r="BV133" i="4"/>
  <c r="CH149" i="4"/>
  <c r="BV30" i="4"/>
  <c r="CH41" i="4"/>
  <c r="BY208" i="4"/>
  <c r="BY132" i="4"/>
  <c r="CB156" i="4"/>
  <c r="BV221" i="4"/>
  <c r="BV33" i="4"/>
  <c r="CH289" i="4"/>
  <c r="BS262" i="4"/>
  <c r="BV126" i="4"/>
  <c r="BP80" i="4"/>
  <c r="BV284" i="4"/>
  <c r="BP207" i="4"/>
  <c r="BV204" i="4"/>
  <c r="CB104" i="4"/>
  <c r="CB171" i="4"/>
  <c r="CH35" i="4"/>
  <c r="BY143" i="4"/>
  <c r="BS258" i="4"/>
  <c r="CE185" i="4"/>
  <c r="CB125" i="4"/>
  <c r="BY59" i="4"/>
  <c r="BV112" i="4"/>
  <c r="CB277" i="4"/>
  <c r="CB42" i="4"/>
  <c r="BY55" i="4"/>
  <c r="CE89" i="4"/>
  <c r="BV24" i="4"/>
  <c r="BP59" i="4"/>
  <c r="CB58" i="4"/>
  <c r="CE214" i="4"/>
  <c r="BS198" i="4"/>
  <c r="BY152" i="4"/>
  <c r="BS36" i="4"/>
  <c r="BS271" i="4"/>
  <c r="BV103" i="4"/>
  <c r="BP113" i="4"/>
  <c r="CB223" i="4"/>
  <c r="BS213" i="4"/>
  <c r="CE204" i="4"/>
  <c r="CH190" i="4"/>
  <c r="BS17" i="4"/>
  <c r="CE119" i="4"/>
  <c r="CB266" i="4"/>
  <c r="CE264" i="4"/>
  <c r="BP177" i="4"/>
  <c r="CE54" i="4"/>
  <c r="CB90" i="4"/>
  <c r="CE71" i="4"/>
  <c r="CE154" i="4"/>
  <c r="BP31" i="4"/>
  <c r="CH257" i="4"/>
  <c r="CB293" i="4"/>
  <c r="CH15" i="4"/>
  <c r="BV77" i="4"/>
  <c r="CH204" i="4"/>
  <c r="BS93" i="4"/>
  <c r="BY230" i="4"/>
  <c r="CH216" i="4"/>
  <c r="CE207" i="4"/>
  <c r="BY8" i="4"/>
  <c r="BM26" i="4"/>
  <c r="BS155" i="4"/>
  <c r="CH126" i="4"/>
  <c r="BV35" i="4"/>
  <c r="CB134" i="4"/>
  <c r="BM246" i="4"/>
  <c r="BY10" i="4"/>
  <c r="BS245" i="4"/>
  <c r="BS86" i="4"/>
  <c r="CE262" i="4"/>
  <c r="CH17" i="4"/>
  <c r="CB181" i="4"/>
  <c r="BY7" i="4"/>
  <c r="CE268" i="4"/>
  <c r="BS165" i="4"/>
  <c r="BS193" i="4"/>
  <c r="BS201" i="4"/>
  <c r="BP275" i="4"/>
  <c r="CE182" i="4"/>
  <c r="CK31" i="4"/>
  <c r="CK93" i="4"/>
  <c r="CK138" i="4"/>
  <c r="CK196" i="4"/>
  <c r="CK215" i="4"/>
  <c r="CK249" i="4"/>
  <c r="BY212" i="4"/>
  <c r="CE123" i="4"/>
  <c r="BY13" i="4"/>
  <c r="CE66" i="4"/>
  <c r="BS50" i="4"/>
  <c r="CE183" i="4"/>
  <c r="CK125" i="4"/>
  <c r="CB198" i="4"/>
  <c r="CB267" i="4"/>
  <c r="CB172" i="4"/>
  <c r="BY123" i="4"/>
  <c r="BS25" i="4"/>
  <c r="BS157" i="4"/>
  <c r="CH189" i="4"/>
  <c r="CH264" i="4"/>
  <c r="BV68" i="4"/>
  <c r="CK102" i="4"/>
  <c r="CK238" i="4"/>
  <c r="CE103" i="4"/>
  <c r="BV203" i="4"/>
  <c r="BP91" i="4"/>
  <c r="BY109" i="4"/>
  <c r="CE221" i="4"/>
  <c r="CH275" i="4"/>
  <c r="BV22" i="4"/>
  <c r="CE192" i="4"/>
  <c r="CK139" i="4"/>
  <c r="CK293" i="4"/>
  <c r="CE116" i="4"/>
  <c r="BY87" i="4"/>
  <c r="BY36" i="4"/>
  <c r="BS82" i="4"/>
  <c r="BJ62" i="4"/>
  <c r="BY293" i="4"/>
  <c r="CH179" i="4"/>
  <c r="BY27" i="4"/>
  <c r="CH146" i="4"/>
  <c r="CH83" i="4"/>
  <c r="BY203" i="4"/>
  <c r="CH95" i="4"/>
  <c r="CH62" i="4"/>
  <c r="CE75" i="4"/>
  <c r="CE164" i="4"/>
  <c r="BY96" i="4"/>
  <c r="CH19" i="4"/>
  <c r="BY71" i="4"/>
  <c r="BY277" i="4"/>
  <c r="BP160" i="4"/>
  <c r="BS42" i="4"/>
  <c r="CB115" i="4"/>
  <c r="BY34" i="4"/>
  <c r="BP53" i="4"/>
  <c r="BS274" i="4"/>
  <c r="BS273" i="4"/>
  <c r="BY163" i="4"/>
  <c r="CE11" i="4"/>
  <c r="BV152" i="4"/>
  <c r="BY133" i="4"/>
  <c r="BP187" i="4"/>
  <c r="BS64" i="4"/>
  <c r="BY78" i="4"/>
  <c r="CK288" i="4"/>
  <c r="CK34" i="4"/>
  <c r="CK97" i="4"/>
  <c r="CK131" i="4"/>
  <c r="CK200" i="4"/>
  <c r="CK218" i="4"/>
  <c r="CK252" i="4"/>
  <c r="CH47" i="4"/>
  <c r="CH77" i="4"/>
  <c r="CB60" i="4"/>
  <c r="BP149" i="4"/>
  <c r="BV169" i="4"/>
  <c r="BV75" i="4"/>
  <c r="BV70" i="4"/>
  <c r="CE138" i="4"/>
  <c r="BP278" i="4"/>
  <c r="CK45" i="4"/>
  <c r="CK159" i="4"/>
  <c r="CK267" i="4"/>
  <c r="BS269" i="4"/>
  <c r="CH242" i="4"/>
  <c r="BY126" i="4"/>
  <c r="CE86" i="4"/>
  <c r="BS7" i="4"/>
  <c r="BS81" i="4"/>
  <c r="CK163" i="4"/>
  <c r="CK292" i="4"/>
  <c r="BS28" i="4"/>
  <c r="CE24" i="4"/>
  <c r="CE281" i="4"/>
  <c r="CB155" i="4"/>
  <c r="BY73" i="4"/>
  <c r="CE289" i="4"/>
  <c r="CH97" i="4"/>
  <c r="CK39" i="4"/>
  <c r="CK273" i="4"/>
  <c r="BY210" i="4"/>
  <c r="CE151" i="4"/>
  <c r="BV240" i="4"/>
  <c r="BV292" i="4"/>
  <c r="CH121" i="4"/>
  <c r="CB31" i="4"/>
  <c r="BV263" i="4"/>
  <c r="BS26" i="4"/>
  <c r="BY68" i="4"/>
  <c r="CH94" i="4"/>
  <c r="CH45" i="4"/>
  <c r="CH123" i="4"/>
  <c r="CH250" i="4"/>
  <c r="BY197" i="4"/>
  <c r="CE61" i="4"/>
  <c r="CB228" i="4"/>
  <c r="BY222" i="4"/>
  <c r="CE142" i="4"/>
  <c r="BV149" i="4"/>
  <c r="CB122" i="4"/>
  <c r="CE72" i="4"/>
  <c r="CB204" i="4"/>
  <c r="CB82" i="4"/>
  <c r="BV234" i="4"/>
  <c r="CB56" i="4"/>
  <c r="BV225" i="4"/>
  <c r="BY219" i="4"/>
  <c r="BS4" i="4"/>
  <c r="BY241" i="4"/>
  <c r="BS124" i="4"/>
  <c r="CK289" i="4"/>
  <c r="CK87" i="4"/>
  <c r="CK101" i="4"/>
  <c r="CK212" i="4"/>
  <c r="CK222" i="4"/>
  <c r="CK264" i="4"/>
  <c r="BV293" i="4"/>
  <c r="BY214" i="4"/>
  <c r="CB225" i="4"/>
  <c r="BS119" i="4"/>
  <c r="CH29" i="4"/>
  <c r="CH21" i="4"/>
  <c r="CH152" i="4"/>
  <c r="BP159" i="4"/>
  <c r="CB39" i="4"/>
  <c r="CB74" i="4"/>
  <c r="BY272" i="4"/>
  <c r="BV55" i="4"/>
  <c r="BS253" i="4"/>
  <c r="CK90" i="4"/>
  <c r="CK226" i="4"/>
  <c r="CB150" i="4"/>
  <c r="CB160" i="4"/>
  <c r="CB189" i="4"/>
  <c r="CE177" i="4"/>
  <c r="BV63" i="4"/>
  <c r="CE107" i="4"/>
  <c r="CB191" i="4"/>
  <c r="CE30" i="4"/>
  <c r="CH109" i="4"/>
  <c r="BS51" i="4"/>
  <c r="CH12" i="4"/>
  <c r="CK37" i="4"/>
  <c r="CK132" i="4"/>
  <c r="CK270" i="4"/>
  <c r="BV56" i="4"/>
  <c r="BS251" i="4"/>
  <c r="CB208" i="4"/>
  <c r="CE284" i="4"/>
  <c r="BS38" i="4"/>
  <c r="CB202" i="4"/>
  <c r="BP131" i="4"/>
  <c r="BS180" i="4"/>
  <c r="CH99" i="4"/>
  <c r="BP23" i="4"/>
  <c r="CH214" i="4"/>
  <c r="CK95" i="4"/>
  <c r="CK167" i="4"/>
  <c r="CK242" i="4"/>
  <c r="BP271" i="4"/>
  <c r="CB200" i="4"/>
  <c r="CE283" i="4"/>
  <c r="BP176" i="4"/>
  <c r="BY191" i="4"/>
  <c r="BP108" i="4"/>
  <c r="CE236" i="4"/>
  <c r="BY188" i="4"/>
  <c r="BY32" i="4"/>
  <c r="BV160" i="4"/>
  <c r="BV47" i="4"/>
  <c r="BV230" i="4"/>
  <c r="BS89" i="4"/>
  <c r="CB83" i="4"/>
  <c r="CB170" i="4"/>
  <c r="CB259" i="4"/>
  <c r="CB193" i="4"/>
  <c r="BV121" i="4"/>
  <c r="CE254" i="4"/>
  <c r="CB257" i="4"/>
  <c r="BY207" i="4"/>
  <c r="BS192" i="4"/>
  <c r="CB270" i="4"/>
  <c r="BY287" i="4"/>
  <c r="BP25" i="4"/>
  <c r="BP135" i="4"/>
  <c r="CB91" i="4"/>
  <c r="CB27" i="4"/>
  <c r="BV198" i="4"/>
  <c r="BS203" i="4"/>
  <c r="BV272" i="4"/>
  <c r="CB14" i="4"/>
  <c r="CK52" i="4"/>
  <c r="CK100" i="4"/>
  <c r="CK149" i="4"/>
  <c r="CK181" i="4"/>
  <c r="CK246" i="4"/>
  <c r="CK12" i="4"/>
  <c r="BY6" i="4"/>
  <c r="BY148" i="4"/>
  <c r="CB62" i="4"/>
  <c r="CH287" i="4"/>
  <c r="BY185" i="4"/>
  <c r="BS120" i="4"/>
  <c r="BY15" i="4"/>
  <c r="CE242" i="4"/>
  <c r="CE196" i="4"/>
  <c r="CB123" i="4"/>
  <c r="CB26" i="4"/>
  <c r="CB63" i="4"/>
  <c r="BV60" i="4"/>
  <c r="BV54" i="4"/>
  <c r="BS206" i="4"/>
  <c r="BY173" i="4"/>
  <c r="CE29" i="4"/>
  <c r="BV175" i="4"/>
  <c r="BS40" i="4"/>
  <c r="CH9" i="4"/>
  <c r="CB227" i="4"/>
  <c r="BV163" i="4"/>
  <c r="BY40" i="4"/>
  <c r="CH140" i="4"/>
  <c r="BS181" i="4"/>
  <c r="BV232" i="4"/>
  <c r="CK59" i="4"/>
  <c r="CK104" i="4"/>
  <c r="CK153" i="4"/>
  <c r="CK185" i="4"/>
  <c r="CK248" i="4"/>
  <c r="CK4" i="4"/>
  <c r="BM89" i="4"/>
  <c r="CH174" i="4"/>
  <c r="CH259" i="4"/>
  <c r="BY129" i="4"/>
  <c r="CH197" i="4"/>
  <c r="BV251" i="4"/>
  <c r="CK112" i="4"/>
  <c r="CK166" i="4"/>
  <c r="CK259" i="4"/>
  <c r="BV46" i="4"/>
  <c r="BP58" i="4"/>
  <c r="BY84" i="4"/>
  <c r="BP179" i="4"/>
  <c r="BS160" i="4"/>
  <c r="BV136" i="4"/>
  <c r="BV12" i="4"/>
  <c r="BV73" i="4"/>
  <c r="BP255" i="4"/>
  <c r="CE81" i="4"/>
  <c r="BV171" i="4"/>
  <c r="CH212" i="4"/>
  <c r="CB146" i="4"/>
  <c r="CE31" i="4"/>
  <c r="BY227" i="4"/>
  <c r="CH169" i="4"/>
  <c r="CH284" i="4"/>
  <c r="BV99" i="4"/>
  <c r="CK106" i="4"/>
  <c r="CK261" i="4"/>
  <c r="CE229" i="4"/>
  <c r="BP262" i="4"/>
  <c r="BS194" i="4"/>
  <c r="CH127" i="4"/>
  <c r="CE282" i="4"/>
  <c r="BV124" i="4"/>
  <c r="CH40" i="4"/>
  <c r="CE102" i="4"/>
  <c r="CE92" i="4"/>
  <c r="CE250" i="4"/>
  <c r="BJ57" i="4"/>
  <c r="CE274" i="4"/>
  <c r="CH33" i="4"/>
  <c r="BV270" i="4"/>
  <c r="CH145" i="4"/>
  <c r="CB163" i="4"/>
  <c r="CH261" i="4"/>
  <c r="CK60" i="4"/>
  <c r="CK110" i="4"/>
  <c r="CK182" i="4"/>
  <c r="CB145" i="4"/>
  <c r="BV246" i="4"/>
  <c r="BV283" i="4"/>
  <c r="CH234" i="4"/>
  <c r="BV4" i="4"/>
  <c r="CE63" i="4"/>
  <c r="BS280" i="4"/>
  <c r="BS132" i="4"/>
  <c r="CB232" i="4"/>
  <c r="BV39" i="4"/>
  <c r="BV281" i="4"/>
  <c r="BV155" i="4"/>
  <c r="BV66" i="4"/>
  <c r="CE199" i="4"/>
  <c r="CB66" i="4"/>
  <c r="BP28" i="4"/>
  <c r="CE38" i="4"/>
  <c r="BV267" i="4"/>
  <c r="BM213" i="4"/>
  <c r="CH225" i="4"/>
  <c r="BY120" i="4"/>
  <c r="BV107" i="4"/>
  <c r="BV88" i="4"/>
  <c r="BS135" i="4"/>
  <c r="CH93" i="4"/>
  <c r="CH255" i="4"/>
  <c r="CB94" i="4"/>
  <c r="CE135" i="4"/>
  <c r="CK62" i="4"/>
  <c r="CK109" i="4"/>
  <c r="CK145" i="4"/>
  <c r="CK189" i="4"/>
  <c r="CK251" i="4"/>
  <c r="CK9" i="4"/>
  <c r="CB215" i="4"/>
  <c r="BS65" i="4"/>
  <c r="BV172" i="4"/>
  <c r="CH200" i="4"/>
  <c r="CH167" i="4"/>
  <c r="BY5" i="4"/>
  <c r="BV199" i="4"/>
  <c r="CB186" i="4"/>
  <c r="CE149" i="4"/>
  <c r="CB179" i="4"/>
  <c r="CB213" i="4"/>
  <c r="CB87" i="4"/>
  <c r="BP186" i="4"/>
  <c r="CE18" i="4"/>
  <c r="CB285" i="4"/>
  <c r="CB140" i="4"/>
  <c r="CE67" i="4"/>
  <c r="CH266" i="4"/>
  <c r="BV237" i="4"/>
  <c r="CB6" i="4"/>
  <c r="CB93" i="4"/>
  <c r="BP10" i="4"/>
  <c r="CK150" i="4"/>
  <c r="CK6" i="4"/>
  <c r="BY77" i="4"/>
  <c r="CH100" i="4"/>
  <c r="CB23" i="4"/>
  <c r="CB260" i="4"/>
  <c r="BY147" i="4"/>
  <c r="BS221" i="4"/>
  <c r="CE144" i="4"/>
  <c r="CH96" i="4"/>
  <c r="CH227" i="4"/>
  <c r="BY158" i="4"/>
  <c r="CK54" i="4"/>
  <c r="CK154" i="4"/>
  <c r="CK174" i="4"/>
  <c r="CK281" i="4"/>
  <c r="CB24" i="4"/>
  <c r="CH277" i="4"/>
  <c r="BY215" i="4"/>
  <c r="CB264" i="4"/>
  <c r="BS49" i="4"/>
  <c r="BV144" i="4"/>
  <c r="BV57" i="4"/>
  <c r="CK156" i="4"/>
  <c r="BY198" i="4"/>
  <c r="BS286" i="4"/>
  <c r="CE235" i="4"/>
  <c r="BV97" i="4"/>
  <c r="CE93" i="4"/>
  <c r="CB84" i="4"/>
  <c r="BY284" i="4"/>
  <c r="CH228" i="4"/>
  <c r="CE165" i="4"/>
  <c r="BS79" i="4"/>
  <c r="BY237" i="4"/>
  <c r="CH203" i="4"/>
  <c r="BV18" i="4"/>
  <c r="BS182" i="4"/>
  <c r="BM19" i="4"/>
  <c r="BV170" i="4"/>
  <c r="BV125" i="4"/>
  <c r="CB190" i="4"/>
  <c r="BV214" i="4"/>
  <c r="CH5" i="4"/>
  <c r="CB49" i="4"/>
  <c r="CH144" i="4"/>
  <c r="CB80" i="4"/>
  <c r="BP242" i="4"/>
  <c r="BY46" i="4"/>
  <c r="BV127" i="4"/>
  <c r="CH173" i="4"/>
  <c r="BY99" i="4"/>
  <c r="CK28" i="4"/>
  <c r="CK55" i="4"/>
  <c r="CK123" i="4"/>
  <c r="CK152" i="4"/>
  <c r="CK217" i="4"/>
  <c r="CK262" i="4"/>
  <c r="CB120" i="4"/>
  <c r="BY183" i="4"/>
  <c r="BV89" i="4"/>
  <c r="CB139" i="4"/>
  <c r="CE197" i="4"/>
  <c r="CH194" i="4"/>
  <c r="BV52" i="4"/>
  <c r="CE169" i="4"/>
  <c r="CH241" i="4"/>
  <c r="BS186" i="4"/>
  <c r="CE237" i="4"/>
  <c r="CH164" i="4"/>
  <c r="BS46" i="4"/>
  <c r="BV208" i="4"/>
  <c r="BY242" i="4"/>
  <c r="CE57" i="4"/>
  <c r="CB282" i="4"/>
  <c r="CE120" i="4"/>
  <c r="BY48" i="4"/>
  <c r="BP286" i="4"/>
  <c r="BV90" i="4"/>
  <c r="CH92" i="4"/>
  <c r="CE190" i="4"/>
  <c r="CB289" i="4"/>
  <c r="BY253" i="4"/>
  <c r="BV132" i="4"/>
  <c r="CH154" i="4"/>
  <c r="BY85" i="4"/>
  <c r="CK32" i="4"/>
  <c r="CK72" i="4"/>
  <c r="CK127" i="4"/>
  <c r="CK191" i="4"/>
  <c r="BS159" i="4"/>
  <c r="CK8" i="4"/>
  <c r="CK44" i="4"/>
  <c r="BS106" i="4"/>
  <c r="BS141" i="4"/>
  <c r="CK278" i="4"/>
  <c r="CK38" i="4"/>
  <c r="BS256" i="4"/>
  <c r="BY38" i="4"/>
  <c r="CK147" i="4"/>
  <c r="CE208" i="4"/>
  <c r="BP17" i="4"/>
  <c r="CB256" i="4"/>
  <c r="BP143" i="4"/>
  <c r="BV242" i="4"/>
  <c r="CE278" i="4"/>
  <c r="CE248" i="4"/>
  <c r="BY257" i="4"/>
  <c r="CH60" i="4"/>
  <c r="BS114" i="4"/>
  <c r="BS217" i="4"/>
  <c r="CK134" i="4"/>
  <c r="CH268" i="4"/>
  <c r="BY249" i="4"/>
  <c r="BS110" i="4"/>
  <c r="BV167" i="4"/>
  <c r="BV235" i="4"/>
  <c r="BY248" i="4"/>
  <c r="CE97" i="4"/>
  <c r="CB28" i="4"/>
  <c r="BS117" i="4"/>
  <c r="CB128" i="4"/>
  <c r="BV261" i="4"/>
  <c r="BY66" i="4"/>
  <c r="CE280" i="4"/>
  <c r="CK148" i="4"/>
  <c r="BY160" i="4"/>
  <c r="CE205" i="4"/>
  <c r="CE79" i="4"/>
  <c r="CK30" i="4"/>
  <c r="CE141" i="4"/>
  <c r="CE286" i="4"/>
  <c r="CK165" i="4"/>
  <c r="BS268" i="4"/>
  <c r="BV69" i="4"/>
  <c r="CK266" i="4"/>
  <c r="CH64" i="4"/>
  <c r="CE41" i="4"/>
  <c r="BV6" i="4"/>
  <c r="CK144" i="4"/>
  <c r="CB248" i="4"/>
  <c r="BV72" i="4"/>
  <c r="BS215" i="4"/>
  <c r="CK274" i="4"/>
  <c r="CK130" i="4"/>
  <c r="CH54" i="4"/>
  <c r="BY141" i="4"/>
  <c r="CB244" i="4"/>
  <c r="CB65" i="4"/>
  <c r="BS229" i="4"/>
  <c r="BV189" i="4"/>
  <c r="CE255" i="4"/>
  <c r="CB121" i="4"/>
  <c r="BY231" i="4"/>
  <c r="CK195" i="4"/>
  <c r="CB246" i="4"/>
  <c r="CE269" i="4"/>
  <c r="CH222" i="4"/>
  <c r="BS254" i="4"/>
  <c r="BY75" i="4"/>
  <c r="BY162" i="4"/>
  <c r="BY140" i="4"/>
  <c r="BY131" i="4"/>
  <c r="BS270" i="4"/>
  <c r="BS29" i="4"/>
  <c r="BY184" i="4"/>
  <c r="CB77" i="4"/>
  <c r="BV165" i="4"/>
  <c r="CK240" i="4"/>
  <c r="BY113" i="4"/>
  <c r="CK271" i="4"/>
  <c r="CK118" i="4"/>
  <c r="CH84" i="4"/>
  <c r="BV200" i="4"/>
  <c r="CE167" i="4"/>
  <c r="CH180" i="4"/>
  <c r="BP44" i="4"/>
  <c r="BV111" i="4"/>
  <c r="CH48" i="4"/>
  <c r="BV183" i="4"/>
  <c r="BP195" i="4"/>
  <c r="AG1" i="1"/>
  <c r="CM292" i="4"/>
  <c r="CM293" i="4"/>
  <c r="CN292" i="4"/>
  <c r="CN293" i="4"/>
  <c r="BY201" i="4"/>
  <c r="CH280" i="4"/>
  <c r="BV27" i="4"/>
  <c r="BS183" i="4"/>
  <c r="BY134" i="4"/>
  <c r="BY144" i="4"/>
  <c r="CE60" i="4"/>
  <c r="CH25" i="4"/>
  <c r="BJ212" i="4"/>
  <c r="CB177" i="4"/>
  <c r="BM122" i="4"/>
  <c r="BJ255" i="4"/>
  <c r="BG44" i="4"/>
  <c r="BY244" i="4"/>
  <c r="CE59" i="4"/>
  <c r="CB152" i="4"/>
  <c r="BS174" i="4"/>
  <c r="CB129" i="4"/>
  <c r="CB217" i="4"/>
  <c r="BV44" i="4"/>
  <c r="BP129" i="4"/>
  <c r="CH166" i="4"/>
  <c r="BY49" i="4"/>
  <c r="CH78" i="4"/>
  <c r="BY42" i="4"/>
  <c r="CB164" i="4"/>
  <c r="CE168" i="4"/>
  <c r="BY267" i="4"/>
  <c r="BV13" i="4"/>
  <c r="BY24" i="4"/>
  <c r="CB11" i="4"/>
  <c r="CH272" i="4"/>
  <c r="CH240" i="4"/>
  <c r="BV277" i="4"/>
  <c r="CB110" i="4"/>
  <c r="CB236" i="4"/>
  <c r="CH285" i="4"/>
  <c r="BS185" i="4"/>
  <c r="CH10" i="4"/>
  <c r="CK260" i="4"/>
  <c r="CK234" i="4"/>
  <c r="CK198" i="4"/>
  <c r="CK183" i="4"/>
  <c r="CK141" i="4"/>
  <c r="CK85" i="4"/>
  <c r="CK98" i="4"/>
  <c r="CK71" i="4"/>
  <c r="CK46" i="4"/>
  <c r="CK22" i="4"/>
  <c r="BS129" i="4"/>
  <c r="CB33" i="4"/>
  <c r="CB214" i="4"/>
  <c r="CH138" i="4"/>
  <c r="BV224" i="4"/>
  <c r="BV187" i="4"/>
  <c r="CB116" i="4"/>
  <c r="CB231" i="4"/>
  <c r="BP29" i="4"/>
  <c r="BY33" i="4"/>
  <c r="CH267" i="4"/>
  <c r="BY37" i="4"/>
  <c r="CB203" i="4"/>
  <c r="BY186" i="4"/>
  <c r="CH110" i="4"/>
  <c r="CE12" i="4"/>
  <c r="BV98" i="4"/>
  <c r="CH129" i="4"/>
  <c r="BS162" i="4"/>
  <c r="CH199" i="4"/>
  <c r="BY21" i="4"/>
  <c r="CB169" i="4"/>
  <c r="BY118" i="4"/>
  <c r="CH73" i="4"/>
  <c r="BS27" i="4"/>
  <c r="CH50" i="4"/>
  <c r="CH68" i="4"/>
  <c r="CH30" i="4"/>
  <c r="BS83" i="4"/>
  <c r="BY88" i="4"/>
  <c r="BS232" i="4"/>
  <c r="BY170" i="4"/>
  <c r="BV93" i="4"/>
  <c r="BS58" i="4"/>
  <c r="BJ288" i="4"/>
  <c r="BV229" i="4"/>
  <c r="BY107" i="4"/>
  <c r="CE285" i="4"/>
  <c r="CB219" i="4"/>
  <c r="BV79" i="4"/>
  <c r="BP92" i="4"/>
  <c r="CE111" i="4"/>
  <c r="BM32" i="4"/>
  <c r="BY31" i="4"/>
  <c r="CB275" i="4"/>
  <c r="BV162" i="4"/>
  <c r="CE134" i="4"/>
  <c r="BS226" i="4"/>
  <c r="BY255" i="4"/>
  <c r="CE233" i="4"/>
  <c r="CH161" i="4"/>
  <c r="CH260" i="4"/>
  <c r="BY145" i="4"/>
  <c r="CB72" i="4"/>
  <c r="CH184" i="4"/>
  <c r="CH22" i="4"/>
  <c r="CB278" i="4"/>
  <c r="BS16" i="4"/>
  <c r="BP174" i="4"/>
  <c r="CE219" i="4"/>
  <c r="BS163" i="4"/>
  <c r="BY263" i="4"/>
  <c r="BM192" i="4"/>
  <c r="CE270" i="4"/>
  <c r="BS248" i="4"/>
  <c r="BS291" i="4"/>
  <c r="BV128" i="4"/>
  <c r="BV19" i="4"/>
  <c r="BP260" i="4"/>
  <c r="CE216" i="4"/>
  <c r="BV9" i="4"/>
  <c r="CH278" i="4"/>
  <c r="BS45" i="4"/>
  <c r="CH283" i="4"/>
  <c r="CE73" i="4"/>
  <c r="CB195" i="4"/>
  <c r="BS74" i="4"/>
  <c r="CE50" i="4"/>
  <c r="BV213" i="4"/>
  <c r="BV139" i="4"/>
  <c r="CE279" i="4"/>
  <c r="CE112" i="4"/>
  <c r="CB76" i="4"/>
  <c r="CE48" i="4"/>
  <c r="BV61" i="4"/>
  <c r="CB276" i="4"/>
  <c r="BS169" i="4"/>
  <c r="BS138" i="4"/>
  <c r="CH38" i="4"/>
  <c r="CH67" i="4"/>
  <c r="BY251" i="4"/>
  <c r="CH20" i="4"/>
  <c r="BV258" i="4"/>
  <c r="BY128" i="4"/>
  <c r="CB112" i="4"/>
  <c r="BP289" i="4"/>
  <c r="BY62" i="4"/>
  <c r="BY233" i="4"/>
  <c r="BP32" i="4"/>
  <c r="CE162" i="4"/>
  <c r="BY260" i="4"/>
  <c r="BY70" i="4"/>
  <c r="CH102" i="4"/>
  <c r="BY115" i="4"/>
  <c r="BS140" i="4"/>
  <c r="BV153" i="4"/>
  <c r="BY121" i="4"/>
  <c r="BY246" i="4"/>
  <c r="BY110" i="4"/>
  <c r="CE188" i="4"/>
  <c r="BY60" i="4"/>
  <c r="CE194" i="4"/>
  <c r="CB279" i="4"/>
  <c r="CB230" i="4"/>
  <c r="BV14" i="4"/>
  <c r="CE7" i="4"/>
  <c r="CK277" i="4"/>
  <c r="CK268" i="4"/>
  <c r="CK173" i="4"/>
  <c r="CK275" i="4"/>
  <c r="CK256" i="4"/>
  <c r="CK265" i="4"/>
  <c r="CK230" i="4"/>
  <c r="CK194" i="4"/>
  <c r="CK171" i="4"/>
  <c r="CK179" i="4"/>
  <c r="CK155" i="4"/>
  <c r="CK107" i="4"/>
  <c r="CK81" i="4"/>
  <c r="CK94" i="4"/>
  <c r="CK67" i="4"/>
  <c r="CK42" i="4"/>
  <c r="CK20" i="4"/>
  <c r="CK291" i="4"/>
  <c r="CB165" i="4"/>
  <c r="CB212" i="4"/>
  <c r="CH32" i="4"/>
  <c r="CH160" i="4"/>
  <c r="BY69" i="4"/>
  <c r="CB226" i="4"/>
  <c r="BV220" i="4"/>
  <c r="CB238" i="4"/>
  <c r="BV223" i="4"/>
  <c r="BY86" i="4"/>
  <c r="CE109" i="4"/>
  <c r="BY12" i="4"/>
  <c r="BS71" i="4"/>
  <c r="CE98" i="4"/>
  <c r="CH181" i="4"/>
  <c r="BS202" i="4"/>
  <c r="BS216" i="4"/>
  <c r="CH201" i="4"/>
  <c r="BP180" i="4"/>
  <c r="CE198" i="4"/>
  <c r="CH271" i="4"/>
  <c r="BV26" i="4"/>
  <c r="CB250" i="4"/>
  <c r="CH205" i="4"/>
  <c r="BV248" i="4"/>
  <c r="CH153" i="4"/>
  <c r="CH155" i="4"/>
  <c r="CH208" i="4"/>
  <c r="BP217" i="4"/>
  <c r="BP71" i="4"/>
  <c r="BY235" i="4"/>
  <c r="CE273" i="4"/>
  <c r="BY95" i="4"/>
  <c r="BS100" i="4"/>
  <c r="BV168" i="4"/>
  <c r="BS222" i="4"/>
  <c r="BY200" i="4"/>
  <c r="CE239" i="4"/>
  <c r="CB241" i="4"/>
  <c r="BV91" i="4"/>
  <c r="BY104" i="4"/>
  <c r="CE52" i="4"/>
  <c r="BV148" i="4"/>
  <c r="CB113" i="4"/>
  <c r="CB249" i="4"/>
  <c r="CB22" i="4"/>
  <c r="CE113" i="4"/>
  <c r="CE212" i="4"/>
  <c r="CB253" i="4"/>
  <c r="CH229" i="4"/>
  <c r="BY17" i="4"/>
  <c r="BY80" i="4"/>
  <c r="BY193" i="4"/>
  <c r="CH276" i="4"/>
  <c r="CH139" i="4"/>
  <c r="BP14" i="4"/>
  <c r="CB15" i="4"/>
  <c r="BV96" i="4"/>
  <c r="BP285" i="4"/>
  <c r="CE32" i="4"/>
  <c r="BY168" i="4"/>
  <c r="CH290" i="4"/>
  <c r="CE145" i="4"/>
  <c r="BY93" i="4"/>
  <c r="BY97" i="4"/>
  <c r="CH90" i="4"/>
  <c r="CB284" i="4"/>
  <c r="CB7" i="4"/>
  <c r="CH39" i="4"/>
  <c r="CH286" i="4"/>
  <c r="CB157" i="4"/>
  <c r="BS219" i="4"/>
  <c r="BV137" i="4"/>
  <c r="BS264" i="4"/>
  <c r="BY164" i="4"/>
  <c r="BS214" i="4"/>
  <c r="BV71" i="4"/>
  <c r="BY195" i="4"/>
  <c r="BY14" i="4"/>
  <c r="CB126" i="4"/>
  <c r="CB287" i="4"/>
  <c r="BY261" i="4"/>
  <c r="CB235" i="4"/>
  <c r="BS52" i="4"/>
  <c r="CH113" i="4"/>
  <c r="CE272" i="4"/>
  <c r="CH193" i="4"/>
  <c r="CH221" i="4"/>
  <c r="BS72" i="4"/>
  <c r="BP41" i="4"/>
  <c r="BY180" i="4"/>
  <c r="CH198" i="4"/>
  <c r="CB255" i="4"/>
  <c r="CB47" i="4"/>
  <c r="BV227" i="4"/>
  <c r="BS32" i="4"/>
  <c r="BY18" i="4"/>
  <c r="CH224" i="4"/>
  <c r="BS177" i="4"/>
  <c r="BY135" i="4"/>
  <c r="CH137" i="4"/>
  <c r="BY54" i="4"/>
  <c r="BS125" i="4"/>
  <c r="BY171" i="4"/>
  <c r="BY181" i="4"/>
  <c r="BS23" i="4"/>
  <c r="BV145" i="4"/>
  <c r="CB144" i="4"/>
  <c r="CE171" i="4"/>
  <c r="CB254" i="4"/>
  <c r="CB133" i="4"/>
  <c r="CB43" i="4"/>
  <c r="CH76" i="4"/>
  <c r="CE184" i="4"/>
  <c r="BY232" i="4"/>
  <c r="BS275" i="4"/>
  <c r="CH192" i="4"/>
  <c r="BY265" i="4"/>
  <c r="CB18" i="4"/>
  <c r="CH243" i="4"/>
  <c r="CE259" i="4"/>
  <c r="BY247" i="4"/>
  <c r="CK15" i="4"/>
  <c r="CK243" i="4"/>
  <c r="CK254" i="4"/>
  <c r="CK178" i="4"/>
  <c r="CK204" i="4"/>
  <c r="CK143" i="4"/>
  <c r="CK136" i="4"/>
  <c r="CK120" i="4"/>
  <c r="CK111" i="4"/>
  <c r="CK83" i="4"/>
  <c r="CK65" i="4"/>
  <c r="CK41" i="4"/>
  <c r="BS102" i="4"/>
  <c r="BS178" i="4"/>
  <c r="CH191" i="4"/>
  <c r="BP226" i="4"/>
  <c r="BV182" i="4"/>
  <c r="CE215" i="4"/>
  <c r="BS73" i="4"/>
  <c r="CH23" i="4"/>
  <c r="BY194" i="4"/>
  <c r="CB196" i="4"/>
  <c r="BY226" i="4"/>
  <c r="BY280" i="4"/>
  <c r="CE122" i="4"/>
  <c r="BS69" i="4"/>
  <c r="CE36" i="4"/>
  <c r="CE62" i="4"/>
  <c r="BV84" i="4"/>
  <c r="BV256" i="4"/>
  <c r="BV151" i="4"/>
  <c r="CE43" i="4"/>
  <c r="CH147" i="4"/>
  <c r="CB162" i="4"/>
  <c r="CE53" i="4"/>
  <c r="BY288" i="4"/>
  <c r="CH244" i="4"/>
  <c r="BP170" i="4"/>
  <c r="BY45" i="4"/>
  <c r="CB119" i="4"/>
  <c r="BV236" i="4"/>
  <c r="BY269" i="4"/>
  <c r="BY187" i="4"/>
  <c r="BV11" i="4"/>
  <c r="BS145" i="4"/>
  <c r="CE46" i="4"/>
  <c r="CE156" i="4"/>
  <c r="BV159" i="4"/>
  <c r="CB245" i="4"/>
  <c r="CE78" i="4"/>
  <c r="CE133" i="4"/>
  <c r="BY177" i="4"/>
  <c r="BJ261" i="4"/>
  <c r="BV197" i="4"/>
  <c r="CH118" i="4"/>
  <c r="CB274" i="4"/>
  <c r="CH4" i="4"/>
  <c r="BV87" i="4"/>
  <c r="BY138" i="4"/>
  <c r="CB68" i="4"/>
  <c r="CB86" i="4"/>
  <c r="CH220" i="4"/>
  <c r="CB197" i="4"/>
  <c r="CH61" i="4"/>
  <c r="BY35" i="4"/>
  <c r="BV37" i="4"/>
  <c r="CE246" i="4"/>
  <c r="BS118" i="4"/>
  <c r="BV113" i="4"/>
  <c r="BV201" i="4"/>
  <c r="BP107" i="4"/>
  <c r="BS107" i="4"/>
  <c r="BV166" i="4"/>
  <c r="CH72" i="4"/>
  <c r="BM60" i="4"/>
  <c r="BS161" i="4"/>
  <c r="BP137" i="4"/>
  <c r="BY159" i="4"/>
  <c r="CE16" i="4"/>
  <c r="BS240" i="4"/>
  <c r="CB78" i="4"/>
  <c r="BV289" i="4"/>
  <c r="CH141" i="4"/>
  <c r="CH107" i="4"/>
  <c r="CB88" i="4"/>
  <c r="BV257" i="4"/>
  <c r="CH226" i="4"/>
  <c r="CB92" i="4"/>
  <c r="BY189" i="4"/>
  <c r="CH14" i="4"/>
  <c r="CB261" i="4"/>
  <c r="CK157" i="4"/>
  <c r="CK92" i="4"/>
  <c r="CK33" i="4"/>
  <c r="CH219" i="4"/>
  <c r="CE117" i="4"/>
  <c r="BY111" i="4"/>
  <c r="CE83" i="4"/>
  <c r="CB141" i="4"/>
  <c r="BS282" i="4"/>
  <c r="CE9" i="4"/>
  <c r="BM47" i="4"/>
  <c r="BP140" i="4"/>
  <c r="BS105" i="4"/>
  <c r="BY116" i="4"/>
  <c r="CE277" i="4"/>
  <c r="BV249" i="4"/>
  <c r="BV131" i="4"/>
  <c r="CB151" i="4"/>
  <c r="BY262" i="4"/>
  <c r="BP101" i="4"/>
  <c r="CE163" i="4"/>
  <c r="BV141" i="4"/>
  <c r="CE56" i="4"/>
  <c r="BP142" i="4"/>
  <c r="BV179" i="4"/>
  <c r="CK239" i="4"/>
  <c r="CK188" i="4"/>
  <c r="CK50" i="4"/>
  <c r="BY169" i="4"/>
  <c r="BS284" i="4"/>
  <c r="BP21" i="4"/>
  <c r="CE159" i="4"/>
  <c r="BS235" i="4"/>
  <c r="BY278" i="4"/>
  <c r="BS172" i="4"/>
  <c r="BJ154" i="4"/>
  <c r="BP150" i="4"/>
  <c r="CB280" i="4"/>
  <c r="CH213" i="4"/>
  <c r="CE181" i="4"/>
  <c r="CH263" i="4"/>
  <c r="CE5" i="4"/>
  <c r="BY47" i="4"/>
  <c r="BY234" i="4"/>
  <c r="BV181" i="4"/>
  <c r="CH18" i="4"/>
  <c r="BY58" i="4"/>
  <c r="BV146" i="4"/>
  <c r="CK224" i="4"/>
  <c r="CK237" i="4"/>
  <c r="CK151" i="4"/>
  <c r="CK133" i="4"/>
  <c r="CK35" i="4"/>
  <c r="BV51" i="4"/>
  <c r="BY155" i="4"/>
  <c r="BS289" i="4"/>
  <c r="CH122" i="4"/>
  <c r="BY239" i="4"/>
  <c r="CB135" i="4"/>
  <c r="BP106" i="4"/>
  <c r="BS285" i="4"/>
  <c r="CE275" i="4"/>
  <c r="CB111" i="4"/>
  <c r="BM69" i="4"/>
  <c r="CH231" i="4"/>
  <c r="CB30" i="4"/>
  <c r="BV254" i="4"/>
  <c r="BY206" i="4"/>
  <c r="CH132" i="4"/>
  <c r="BY101" i="4"/>
  <c r="CE21" i="4"/>
  <c r="BY117" i="4"/>
  <c r="CH34" i="4"/>
  <c r="BV253" i="4"/>
  <c r="BS252" i="4"/>
  <c r="BY279" i="4"/>
  <c r="CB174" i="4"/>
  <c r="CE186" i="4"/>
  <c r="BV25" i="4"/>
  <c r="CE224" i="4"/>
  <c r="CB263" i="4"/>
  <c r="CK18" i="4"/>
  <c r="CK272" i="4"/>
  <c r="CK220" i="4"/>
  <c r="CK231" i="4"/>
  <c r="CK233" i="4"/>
  <c r="CK205" i="4"/>
  <c r="CK180" i="4"/>
  <c r="CK172" i="4"/>
  <c r="CK129" i="4"/>
  <c r="CK88" i="4"/>
  <c r="CK66" i="4"/>
  <c r="CK40" i="4"/>
  <c r="CK26" i="4"/>
  <c r="BV157" i="4"/>
  <c r="CB55" i="4"/>
  <c r="CE139" i="4"/>
  <c r="CH53" i="4"/>
  <c r="BS6" i="4"/>
  <c r="BY108" i="4"/>
  <c r="BS66" i="4"/>
  <c r="CH148" i="4"/>
  <c r="CH249" i="4"/>
  <c r="CB61" i="4"/>
  <c r="BS97" i="4"/>
  <c r="CE127" i="4"/>
  <c r="BY151" i="4"/>
  <c r="BV285" i="4"/>
  <c r="BY243" i="4"/>
  <c r="CE143" i="4"/>
  <c r="CH211" i="4"/>
  <c r="BY92" i="4"/>
  <c r="CB103" i="4"/>
  <c r="CB178" i="4"/>
  <c r="CH151" i="4"/>
  <c r="BP138" i="4"/>
  <c r="BS148" i="4"/>
  <c r="BV140" i="4"/>
  <c r="BV31" i="4"/>
  <c r="CE175" i="4"/>
  <c r="BY114" i="4"/>
  <c r="CB130" i="4"/>
  <c r="BS31" i="4"/>
  <c r="CE174" i="4"/>
  <c r="BY26" i="4"/>
  <c r="BY142" i="4"/>
  <c r="CE220" i="4"/>
  <c r="BY174" i="4"/>
  <c r="BP7" i="4"/>
  <c r="BV202" i="4"/>
  <c r="CB73" i="4"/>
  <c r="BV233" i="4"/>
  <c r="BV135" i="4"/>
  <c r="CE195" i="4"/>
  <c r="BS290" i="4"/>
  <c r="BV250" i="4"/>
  <c r="CE247" i="4"/>
  <c r="BS230" i="4"/>
  <c r="BY228" i="4"/>
  <c r="CH274" i="4"/>
  <c r="BV186" i="4"/>
  <c r="BY19" i="4"/>
  <c r="BV34" i="4"/>
  <c r="BV262" i="4"/>
  <c r="BV78" i="4"/>
  <c r="CH24" i="4"/>
  <c r="BV247" i="4"/>
  <c r="CB75" i="4"/>
  <c r="CE23" i="4"/>
  <c r="CE121" i="4"/>
  <c r="CH74" i="4"/>
  <c r="BS243" i="4"/>
  <c r="BY179" i="4"/>
  <c r="CH6" i="4"/>
  <c r="CE257" i="4"/>
  <c r="CB45" i="4"/>
  <c r="CH247" i="4"/>
  <c r="BV17" i="4"/>
  <c r="BY290" i="4"/>
  <c r="BS127" i="4"/>
  <c r="CH176" i="4"/>
  <c r="CH187" i="4"/>
  <c r="BS113" i="4"/>
  <c r="CB173" i="4"/>
  <c r="CH130" i="4"/>
  <c r="CB81" i="4"/>
  <c r="CB166" i="4"/>
  <c r="BP95" i="4"/>
  <c r="CH71" i="4"/>
  <c r="BY282" i="4"/>
  <c r="BY156" i="4"/>
  <c r="CE34" i="4"/>
  <c r="BY83" i="4"/>
  <c r="BY61" i="4"/>
  <c r="CE8" i="4"/>
  <c r="BS231" i="4"/>
  <c r="BV188" i="4"/>
  <c r="CB79" i="4"/>
  <c r="H104" i="4"/>
  <c r="H266" i="4"/>
  <c r="H263" i="4"/>
  <c r="H204" i="4"/>
  <c r="H275" i="4"/>
  <c r="H23" i="4"/>
  <c r="H145" i="4"/>
  <c r="H58" i="4"/>
  <c r="H257" i="4"/>
  <c r="H248" i="4"/>
  <c r="H286" i="4"/>
  <c r="H259" i="4"/>
  <c r="H107" i="4"/>
  <c r="H290" i="4"/>
  <c r="H243" i="4"/>
  <c r="H56" i="4"/>
  <c r="H88" i="4"/>
  <c r="H35" i="4"/>
  <c r="H240" i="4"/>
  <c r="H76" i="4"/>
  <c r="H180" i="4"/>
  <c r="H191" i="4"/>
  <c r="H108" i="4"/>
  <c r="H33" i="4"/>
  <c r="H244" i="4"/>
  <c r="H60" i="4"/>
  <c r="H59" i="4"/>
  <c r="H260" i="4"/>
  <c r="H127" i="4"/>
  <c r="H254" i="4"/>
  <c r="H256" i="4"/>
  <c r="H116" i="4"/>
  <c r="H163" i="4"/>
  <c r="H67" i="4"/>
  <c r="H15" i="4"/>
  <c r="H236" i="4"/>
  <c r="H137" i="4"/>
  <c r="H193" i="4"/>
  <c r="H61" i="4"/>
  <c r="H63" i="4"/>
  <c r="H278" i="4"/>
  <c r="H122" i="4"/>
  <c r="H164" i="4"/>
  <c r="H134" i="4"/>
  <c r="H105" i="4"/>
  <c r="H32" i="4"/>
  <c r="H189" i="4"/>
  <c r="H177" i="4"/>
  <c r="H132" i="4"/>
  <c r="H129" i="4"/>
  <c r="H182" i="4"/>
  <c r="H223" i="4"/>
  <c r="H18" i="4"/>
  <c r="H5" i="4"/>
  <c r="H176" i="4"/>
  <c r="H157" i="4"/>
  <c r="H55" i="4"/>
  <c r="H155" i="4"/>
  <c r="H112" i="4"/>
  <c r="H34" i="4"/>
  <c r="H162" i="4"/>
  <c r="H125" i="4"/>
  <c r="H46" i="4"/>
  <c r="H231" i="4"/>
  <c r="H37" i="4"/>
  <c r="H42" i="4"/>
  <c r="H138" i="4"/>
  <c r="H78" i="4"/>
  <c r="H158" i="4"/>
  <c r="H123" i="4"/>
  <c r="H98" i="4"/>
  <c r="H103" i="4"/>
  <c r="H233" i="4"/>
  <c r="H200" i="4"/>
  <c r="H285" i="4"/>
  <c r="H245" i="4"/>
  <c r="H95" i="4"/>
  <c r="H219" i="4"/>
  <c r="H90" i="4"/>
  <c r="H120" i="4"/>
  <c r="H250" i="4"/>
  <c r="H261" i="4"/>
  <c r="H41" i="4"/>
  <c r="H272" i="4"/>
  <c r="H174" i="4"/>
  <c r="H195" i="4"/>
  <c r="H24" i="4"/>
  <c r="H114" i="4"/>
  <c r="H253" i="4"/>
  <c r="H91" i="4"/>
  <c r="H178" i="4"/>
  <c r="H198" i="4"/>
  <c r="H47" i="4"/>
  <c r="H99" i="4"/>
  <c r="H96" i="4"/>
  <c r="H205" i="4"/>
  <c r="H277" i="4"/>
  <c r="H77" i="4"/>
  <c r="H29" i="4"/>
  <c r="H66" i="4"/>
  <c r="H220" i="4"/>
  <c r="H83" i="4"/>
  <c r="H94" i="4"/>
  <c r="H43" i="4"/>
  <c r="H92" i="4"/>
  <c r="H111" i="4"/>
  <c r="H31" i="4"/>
  <c r="H69" i="4"/>
  <c r="H141" i="4"/>
  <c r="H8" i="4"/>
  <c r="H246" i="4"/>
  <c r="H280" i="4"/>
  <c r="H274" i="4"/>
  <c r="H156" i="4"/>
  <c r="H288" i="4"/>
  <c r="H4" i="4"/>
  <c r="H109" i="4"/>
  <c r="H237" i="4"/>
  <c r="H57" i="4"/>
  <c r="H190" i="4"/>
  <c r="H150" i="4"/>
  <c r="H203" i="4"/>
  <c r="H170" i="4"/>
  <c r="H100" i="4"/>
  <c r="H214" i="4"/>
  <c r="H131" i="4"/>
  <c r="H82" i="4"/>
  <c r="H101" i="4"/>
  <c r="H230" i="4"/>
  <c r="H265" i="4"/>
  <c r="H229" i="4"/>
  <c r="H143" i="4"/>
  <c r="H267" i="4"/>
  <c r="H81" i="4"/>
  <c r="H68" i="4"/>
  <c r="H183" i="4"/>
  <c r="H40" i="4"/>
  <c r="H281" i="4"/>
  <c r="H22" i="4"/>
  <c r="H51" i="4"/>
  <c r="H251" i="4"/>
  <c r="H110" i="4"/>
  <c r="H186" i="4"/>
  <c r="H218" i="4"/>
  <c r="H87" i="4"/>
  <c r="H45" i="4"/>
  <c r="H135" i="4"/>
  <c r="H221" i="4"/>
  <c r="H7" i="4"/>
  <c r="H14" i="4"/>
  <c r="H197" i="4"/>
  <c r="H149" i="4"/>
  <c r="H291" i="4"/>
  <c r="H142" i="4"/>
  <c r="H121" i="4"/>
  <c r="H185" i="4"/>
  <c r="H79" i="4"/>
  <c r="H16" i="4"/>
  <c r="H226" i="4"/>
  <c r="H102" i="4"/>
  <c r="H206" i="4"/>
  <c r="H238" i="4"/>
  <c r="H153" i="4"/>
  <c r="H167" i="4"/>
  <c r="H232" i="4"/>
  <c r="H72" i="4"/>
  <c r="H271" i="4"/>
  <c r="H148" i="4"/>
  <c r="H224" i="4"/>
  <c r="H144" i="4"/>
  <c r="H215" i="4"/>
  <c r="H139" i="4"/>
  <c r="H284" i="4"/>
  <c r="H222" i="4"/>
  <c r="H247" i="4"/>
  <c r="H235" i="4"/>
  <c r="H234" i="4"/>
  <c r="H172" i="4"/>
  <c r="H113" i="4"/>
  <c r="H270" i="4"/>
  <c r="H241" i="4"/>
  <c r="H152" i="4"/>
  <c r="H48" i="4"/>
  <c r="H287" i="4"/>
  <c r="H25" i="4"/>
  <c r="H199" i="4"/>
  <c r="H282" i="4"/>
  <c r="H289" i="4"/>
  <c r="H173" i="4"/>
  <c r="H179" i="4"/>
  <c r="H27" i="4"/>
  <c r="H160" i="4"/>
  <c r="H192" i="4"/>
  <c r="H202" i="4"/>
  <c r="H126" i="4"/>
  <c r="H279" i="4"/>
  <c r="H147" i="4"/>
  <c r="H175" i="4"/>
  <c r="H165" i="4"/>
  <c r="H62" i="4"/>
  <c r="H276" i="4"/>
  <c r="H119" i="4"/>
  <c r="H262" i="4"/>
  <c r="H217" i="4"/>
  <c r="H188" i="4"/>
  <c r="H136" i="4"/>
  <c r="H84" i="4"/>
  <c r="H140" i="4"/>
  <c r="H207" i="4"/>
  <c r="H187" i="4"/>
  <c r="H65" i="4"/>
  <c r="H181" i="4"/>
  <c r="H273" i="4"/>
  <c r="H211" i="4"/>
  <c r="H168" i="4"/>
  <c r="H71" i="4"/>
  <c r="H30" i="4"/>
  <c r="H54" i="4"/>
  <c r="H239" i="4"/>
  <c r="H11" i="4"/>
  <c r="H6" i="4"/>
  <c r="H208" i="4"/>
  <c r="H184" i="4"/>
  <c r="H161" i="4"/>
  <c r="H210" i="4"/>
  <c r="H115" i="4"/>
  <c r="H252" i="4"/>
  <c r="H227" i="4"/>
  <c r="H169" i="4"/>
  <c r="H9" i="4"/>
  <c r="H20" i="4"/>
  <c r="H264" i="4"/>
  <c r="H39" i="4"/>
  <c r="H213" i="4"/>
  <c r="H242" i="4"/>
  <c r="H106" i="4"/>
  <c r="H209" i="4"/>
  <c r="H89" i="4"/>
  <c r="H258" i="4"/>
  <c r="H19" i="4"/>
  <c r="H38" i="4"/>
  <c r="H49" i="4"/>
  <c r="H74" i="4"/>
  <c r="H117" i="4"/>
  <c r="H85" i="4"/>
  <c r="H194" i="4"/>
  <c r="H154" i="4"/>
  <c r="H118" i="4"/>
  <c r="H44" i="4"/>
  <c r="H97" i="4"/>
  <c r="H64" i="4"/>
  <c r="H36" i="4"/>
  <c r="H269" i="4"/>
  <c r="H255" i="4"/>
  <c r="H228" i="4"/>
  <c r="H130" i="4"/>
  <c r="H201" i="4"/>
  <c r="H75" i="4"/>
  <c r="H159" i="4"/>
  <c r="H268" i="4"/>
  <c r="H283" i="4"/>
  <c r="H93" i="4"/>
  <c r="H212" i="4"/>
  <c r="H70" i="4"/>
  <c r="H10" i="4"/>
  <c r="H13" i="4"/>
  <c r="H196" i="4"/>
  <c r="H216" i="4"/>
  <c r="H73" i="4"/>
  <c r="H166" i="4"/>
  <c r="H225" i="4"/>
  <c r="H26" i="4"/>
  <c r="H50" i="4"/>
  <c r="H53" i="4"/>
  <c r="H249" i="4"/>
  <c r="H171" i="4"/>
  <c r="H28" i="4"/>
  <c r="H21" i="4"/>
  <c r="H151" i="4"/>
  <c r="H128" i="4"/>
  <c r="H86" i="4"/>
  <c r="K216" i="4"/>
  <c r="K53" i="4"/>
  <c r="K236" i="4"/>
  <c r="K18" i="4"/>
  <c r="K25" i="4"/>
  <c r="H124" i="4"/>
  <c r="K125" i="4"/>
  <c r="K104" i="4"/>
  <c r="K224" i="4"/>
  <c r="K24" i="4"/>
  <c r="K220" i="4"/>
  <c r="K6" i="4"/>
  <c r="K47" i="4"/>
  <c r="K95" i="4"/>
  <c r="K80" i="4"/>
  <c r="K272" i="4"/>
  <c r="H146" i="4"/>
  <c r="H80" i="4"/>
  <c r="K109" i="4"/>
  <c r="K26" i="4"/>
  <c r="K171" i="4"/>
  <c r="K215" i="4"/>
  <c r="K86" i="4"/>
  <c r="H17" i="4"/>
  <c r="K267" i="4"/>
  <c r="K122" i="4"/>
  <c r="K285" i="4"/>
  <c r="K128" i="4"/>
  <c r="K99" i="4"/>
  <c r="K66" i="4"/>
  <c r="K154" i="4"/>
  <c r="K282" i="4"/>
  <c r="K263" i="4"/>
  <c r="K174" i="4"/>
  <c r="K273" i="4"/>
  <c r="H12" i="4"/>
  <c r="K256" i="4"/>
  <c r="K222" i="4"/>
  <c r="K8" i="4"/>
  <c r="K173" i="4"/>
  <c r="K13" i="4"/>
  <c r="H52" i="4"/>
  <c r="K68" i="4"/>
  <c r="K42" i="4"/>
  <c r="K172" i="4"/>
  <c r="K61" i="4"/>
  <c r="K64" i="4"/>
  <c r="K175" i="4"/>
  <c r="K98" i="4"/>
  <c r="K83" i="4"/>
  <c r="K119" i="4"/>
  <c r="H133" i="4"/>
  <c r="K255" i="4"/>
  <c r="K192" i="4"/>
  <c r="K204" i="4"/>
  <c r="K111" i="4"/>
  <c r="K153" i="4"/>
  <c r="K67" i="4"/>
  <c r="K63" i="4"/>
  <c r="K20" i="4"/>
  <c r="K120" i="4"/>
  <c r="K70" i="4"/>
  <c r="K264" i="4"/>
  <c r="K87" i="4"/>
  <c r="K184" i="4"/>
  <c r="K49" i="4"/>
  <c r="N163" i="4"/>
  <c r="N184" i="4"/>
  <c r="K105" i="4"/>
  <c r="T265" i="4"/>
  <c r="K19" i="4"/>
  <c r="N220" i="4"/>
  <c r="K159" i="4"/>
  <c r="K241" i="4"/>
  <c r="K234" i="4"/>
  <c r="K21" i="4"/>
  <c r="K29" i="4"/>
  <c r="Q173" i="4"/>
  <c r="N215" i="4"/>
  <c r="K145" i="4"/>
  <c r="N281" i="4"/>
  <c r="K91" i="4"/>
  <c r="N113" i="4"/>
  <c r="K132" i="4"/>
  <c r="K69" i="4"/>
  <c r="K79" i="4"/>
  <c r="K178" i="4"/>
  <c r="N138" i="4"/>
  <c r="K65" i="4"/>
  <c r="N25" i="4"/>
  <c r="K260" i="4"/>
  <c r="K72" i="4"/>
  <c r="T142" i="4"/>
  <c r="K113" i="4"/>
  <c r="K147" i="4"/>
  <c r="K183" i="4"/>
  <c r="K62" i="4"/>
  <c r="K286" i="4"/>
  <c r="N222" i="4"/>
  <c r="K203" i="4"/>
  <c r="N182" i="4"/>
  <c r="K143" i="4"/>
  <c r="K144" i="4"/>
  <c r="N263" i="4"/>
  <c r="K218" i="4"/>
  <c r="K211" i="4"/>
  <c r="K9" i="4"/>
  <c r="K243" i="4"/>
  <c r="K38" i="4"/>
  <c r="K242" i="4"/>
  <c r="K180" i="4"/>
  <c r="K51" i="4"/>
  <c r="K59" i="4"/>
  <c r="N43" i="4"/>
  <c r="N232" i="4"/>
  <c r="N106" i="4"/>
  <c r="K246" i="4"/>
  <c r="K48" i="4"/>
  <c r="K240" i="4"/>
  <c r="N16" i="4"/>
  <c r="N109" i="4"/>
  <c r="K186" i="4"/>
  <c r="N56" i="4"/>
  <c r="K55" i="4"/>
  <c r="N26" i="4"/>
  <c r="K40" i="4"/>
  <c r="N244" i="4"/>
  <c r="N159" i="4"/>
  <c r="N173" i="4"/>
  <c r="N241" i="4"/>
  <c r="K259" i="4"/>
  <c r="K36" i="4"/>
  <c r="Q19" i="4"/>
  <c r="K248" i="4"/>
  <c r="Q263" i="4"/>
  <c r="K156" i="4"/>
  <c r="K33" i="4"/>
  <c r="K179" i="4"/>
  <c r="K44" i="4"/>
  <c r="K112" i="4"/>
  <c r="K280" i="4"/>
  <c r="K209" i="4"/>
  <c r="K207" i="4"/>
  <c r="N71" i="4"/>
  <c r="N228" i="4"/>
  <c r="K146" i="4"/>
  <c r="K230" i="4"/>
  <c r="K193" i="4"/>
  <c r="K16" i="4"/>
  <c r="N73" i="4"/>
  <c r="K131" i="4"/>
  <c r="K133" i="4"/>
  <c r="K54" i="4"/>
  <c r="K58" i="4"/>
  <c r="N29" i="4"/>
  <c r="K232" i="4"/>
  <c r="K163" i="4"/>
  <c r="K281" i="4"/>
  <c r="N149" i="4"/>
  <c r="N279" i="4"/>
  <c r="K287" i="4"/>
  <c r="K228" i="4"/>
  <c r="K284" i="4"/>
  <c r="N229" i="4"/>
  <c r="K181" i="4"/>
  <c r="K290" i="4"/>
  <c r="N93" i="4"/>
  <c r="K77" i="4"/>
  <c r="K90" i="4"/>
  <c r="K247" i="4"/>
  <c r="K12" i="4"/>
  <c r="K43" i="4"/>
  <c r="K198" i="4"/>
  <c r="K162" i="4"/>
  <c r="K88" i="4"/>
  <c r="K268" i="4"/>
  <c r="K235" i="4"/>
  <c r="K202" i="4"/>
  <c r="Q171" i="4"/>
  <c r="K22" i="4"/>
  <c r="K170" i="4"/>
  <c r="N23" i="4"/>
  <c r="K138" i="4"/>
  <c r="K135" i="4"/>
  <c r="K182" i="4"/>
  <c r="N136" i="4"/>
  <c r="K166" i="4"/>
  <c r="K276" i="4"/>
  <c r="N115" i="4"/>
  <c r="K217" i="4"/>
  <c r="K127" i="4"/>
  <c r="K270" i="4"/>
  <c r="N69" i="4"/>
  <c r="K199" i="4"/>
  <c r="K261" i="4"/>
  <c r="N187" i="4"/>
  <c r="K74" i="4"/>
  <c r="Q276" i="4"/>
  <c r="N174" i="4"/>
  <c r="N287" i="4"/>
  <c r="K101" i="4"/>
  <c r="N47" i="4"/>
  <c r="T117" i="4"/>
  <c r="T202" i="4"/>
  <c r="N77" i="4"/>
  <c r="T4" i="4"/>
  <c r="N62" i="4"/>
  <c r="K165" i="4"/>
  <c r="K208" i="4"/>
  <c r="K97" i="4"/>
  <c r="K177" i="4"/>
  <c r="N176" i="4"/>
  <c r="Q35" i="4"/>
  <c r="N85" i="4"/>
  <c r="N128" i="4"/>
  <c r="Q291" i="4"/>
  <c r="Q271" i="4"/>
  <c r="Q238" i="4"/>
  <c r="N288" i="4"/>
  <c r="N111" i="4"/>
  <c r="Q109" i="4"/>
  <c r="Q40" i="4"/>
  <c r="T282" i="4"/>
  <c r="N32" i="4"/>
  <c r="K279" i="4"/>
  <c r="N148" i="4"/>
  <c r="T143" i="4"/>
  <c r="K195" i="4"/>
  <c r="K41" i="4"/>
  <c r="K11" i="4"/>
  <c r="K188" i="4"/>
  <c r="Q260" i="4"/>
  <c r="N24" i="4"/>
  <c r="N88" i="4"/>
  <c r="T55" i="4"/>
  <c r="N14" i="4"/>
  <c r="Q265" i="4"/>
  <c r="N193" i="4"/>
  <c r="Q274" i="4"/>
  <c r="N55" i="4"/>
  <c r="N66" i="4"/>
  <c r="K197" i="4"/>
  <c r="N49" i="4"/>
  <c r="N72" i="4"/>
  <c r="N5" i="4"/>
  <c r="K167" i="4"/>
  <c r="K116" i="4"/>
  <c r="Q36" i="4"/>
  <c r="K82" i="4"/>
  <c r="T49" i="4"/>
  <c r="T50" i="4"/>
  <c r="Q244" i="4"/>
  <c r="Q75" i="4"/>
  <c r="N251" i="4"/>
  <c r="Q94" i="4"/>
  <c r="K89" i="4"/>
  <c r="Q228" i="4"/>
  <c r="N142" i="4"/>
  <c r="Q172" i="4"/>
  <c r="N48" i="4"/>
  <c r="T185" i="4"/>
  <c r="K155" i="4"/>
  <c r="K39" i="4"/>
  <c r="K137" i="4"/>
  <c r="K73" i="4"/>
  <c r="T200" i="4"/>
  <c r="Q240" i="4"/>
  <c r="T207" i="4"/>
  <c r="K158" i="4"/>
  <c r="T285" i="4"/>
  <c r="N258" i="4"/>
  <c r="T115" i="4"/>
  <c r="N54" i="4"/>
  <c r="N178" i="4"/>
  <c r="N59" i="4"/>
  <c r="Q49" i="4"/>
  <c r="K108" i="4"/>
  <c r="N60" i="4"/>
  <c r="N96" i="4"/>
  <c r="N61" i="4"/>
  <c r="Q139" i="4"/>
  <c r="T141" i="4"/>
  <c r="Q169" i="4"/>
  <c r="N131" i="4"/>
  <c r="K50" i="4"/>
  <c r="K152" i="4"/>
  <c r="K17" i="4"/>
  <c r="K81" i="4"/>
  <c r="Q198" i="4"/>
  <c r="K92" i="4"/>
  <c r="Q277" i="4"/>
  <c r="K231" i="4"/>
  <c r="N80" i="4"/>
  <c r="K142" i="4"/>
  <c r="N112" i="4"/>
  <c r="N283" i="4"/>
  <c r="N42" i="4"/>
  <c r="K75" i="4"/>
  <c r="K250" i="4"/>
  <c r="Q223" i="4"/>
  <c r="N97" i="4"/>
  <c r="T233" i="4"/>
  <c r="N114" i="4"/>
  <c r="Q193" i="4"/>
  <c r="N162" i="4"/>
  <c r="N226" i="4"/>
  <c r="Q96" i="4"/>
  <c r="N52" i="4"/>
  <c r="N126" i="4"/>
  <c r="K118" i="4"/>
  <c r="K266" i="4"/>
  <c r="K121" i="4"/>
  <c r="K71" i="4"/>
  <c r="K196" i="4"/>
  <c r="T263" i="4"/>
  <c r="N177" i="4"/>
  <c r="Q87" i="4"/>
  <c r="N78" i="4"/>
  <c r="T73" i="4"/>
  <c r="K257" i="4"/>
  <c r="K110" i="4"/>
  <c r="N76" i="4"/>
  <c r="K265" i="4"/>
  <c r="K238" i="4"/>
  <c r="T63" i="4"/>
  <c r="K161" i="4"/>
  <c r="N238" i="4"/>
  <c r="Q161" i="4"/>
  <c r="N237" i="4"/>
  <c r="N7" i="4"/>
  <c r="K291" i="4"/>
  <c r="K107" i="4"/>
  <c r="K124" i="4"/>
  <c r="K115" i="4"/>
  <c r="Q70" i="4"/>
  <c r="N265" i="4"/>
  <c r="K103" i="4"/>
  <c r="N102" i="4"/>
  <c r="T89" i="4"/>
  <c r="N179" i="4"/>
  <c r="T78" i="4"/>
  <c r="N212" i="4"/>
  <c r="K221" i="4"/>
  <c r="Q191" i="4"/>
  <c r="N155" i="4"/>
  <c r="N158" i="4"/>
  <c r="N99" i="4"/>
  <c r="Q269" i="4"/>
  <c r="K129" i="4"/>
  <c r="T15" i="4"/>
  <c r="Q209" i="4"/>
  <c r="K141" i="4"/>
  <c r="N199" i="4"/>
  <c r="Q93" i="4"/>
  <c r="N57" i="4"/>
  <c r="N233" i="4"/>
  <c r="Q163" i="4"/>
  <c r="K176" i="4"/>
  <c r="N137" i="4"/>
  <c r="T120" i="4"/>
  <c r="K269" i="4"/>
  <c r="N151" i="4"/>
  <c r="T234" i="4"/>
  <c r="N38" i="4"/>
  <c r="Q60" i="4"/>
  <c r="K46" i="4"/>
  <c r="N249" i="4"/>
  <c r="K117" i="4"/>
  <c r="Q13" i="4"/>
  <c r="K206" i="4"/>
  <c r="T171" i="4"/>
  <c r="K190" i="4"/>
  <c r="Q71" i="4"/>
  <c r="N141" i="4"/>
  <c r="N186" i="4"/>
  <c r="K253" i="4"/>
  <c r="K219" i="4"/>
  <c r="N248" i="4"/>
  <c r="Q211" i="4"/>
  <c r="T176" i="4"/>
  <c r="Q124" i="4"/>
  <c r="N19" i="4"/>
  <c r="Q45" i="4"/>
  <c r="N253" i="4"/>
  <c r="T162" i="4"/>
  <c r="T18" i="4"/>
  <c r="N235" i="4"/>
  <c r="N188" i="4"/>
  <c r="T186" i="4"/>
  <c r="N33" i="4"/>
  <c r="N273" i="4"/>
  <c r="N246" i="4"/>
  <c r="K213" i="4"/>
  <c r="Q61" i="4"/>
  <c r="Q188" i="4"/>
  <c r="N81" i="4"/>
  <c r="K7" i="4"/>
  <c r="Q156" i="4"/>
  <c r="N135" i="4"/>
  <c r="K60" i="4"/>
  <c r="K45" i="4"/>
  <c r="N247" i="4"/>
  <c r="N286" i="4"/>
  <c r="T124" i="4"/>
  <c r="N183" i="4"/>
  <c r="Q129" i="4"/>
  <c r="Q155" i="4"/>
  <c r="T29" i="4"/>
  <c r="T242" i="4"/>
  <c r="Q284" i="4"/>
  <c r="T6" i="4"/>
  <c r="N172" i="4"/>
  <c r="K94" i="4"/>
  <c r="K249" i="4"/>
  <c r="Q270" i="4"/>
  <c r="K205" i="4"/>
  <c r="N218" i="4"/>
  <c r="Q114" i="4"/>
  <c r="K139" i="4"/>
  <c r="Q153" i="4"/>
  <c r="Q178" i="4"/>
  <c r="K23" i="4"/>
  <c r="Q218" i="4"/>
  <c r="N46" i="4"/>
  <c r="K5" i="4"/>
  <c r="K35" i="4"/>
  <c r="N198" i="4"/>
  <c r="N123" i="4"/>
  <c r="Q134" i="4"/>
  <c r="N171" i="4"/>
  <c r="N21" i="4"/>
  <c r="Q180" i="4"/>
  <c r="T271" i="4"/>
  <c r="Q11" i="4"/>
  <c r="T254" i="4"/>
  <c r="N224" i="4"/>
  <c r="N11" i="4"/>
  <c r="Q183" i="4"/>
  <c r="Q39" i="4"/>
  <c r="T44" i="4"/>
  <c r="N146" i="4"/>
  <c r="K262" i="4"/>
  <c r="K164" i="4"/>
  <c r="K102" i="4"/>
  <c r="Q149" i="4"/>
  <c r="K84" i="4"/>
  <c r="N116" i="4"/>
  <c r="N153" i="4"/>
  <c r="T253" i="4"/>
  <c r="Q217" i="4"/>
  <c r="Q262" i="4"/>
  <c r="T20" i="4"/>
  <c r="Q30" i="4"/>
  <c r="T34" i="4"/>
  <c r="T126" i="4"/>
  <c r="N64" i="4"/>
  <c r="N217" i="4"/>
  <c r="T219" i="4"/>
  <c r="N40" i="4"/>
  <c r="K157" i="4"/>
  <c r="T190" i="4"/>
  <c r="K210" i="4"/>
  <c r="K14" i="4"/>
  <c r="K30" i="4"/>
  <c r="Q174" i="4"/>
  <c r="Q108" i="4"/>
  <c r="T46" i="4"/>
  <c r="T13" i="4"/>
  <c r="N30" i="4"/>
  <c r="Q113" i="4"/>
  <c r="K56" i="4"/>
  <c r="N70" i="4"/>
  <c r="Q159" i="4"/>
  <c r="K32" i="4"/>
  <c r="N134" i="4"/>
  <c r="N27" i="4"/>
  <c r="K130" i="4"/>
  <c r="K277" i="4"/>
  <c r="K187" i="4"/>
  <c r="T107" i="4"/>
  <c r="Q111" i="4"/>
  <c r="T157" i="4"/>
  <c r="N272" i="4"/>
  <c r="N223" i="4"/>
  <c r="K239" i="4"/>
  <c r="T14" i="4"/>
  <c r="K212" i="4"/>
  <c r="N31" i="4"/>
  <c r="K123" i="4"/>
  <c r="N255" i="4"/>
  <c r="N181" i="4"/>
  <c r="Q143" i="4"/>
  <c r="Q190" i="4"/>
  <c r="Q102" i="4"/>
  <c r="K245" i="4"/>
  <c r="K185" i="4"/>
  <c r="N100" i="4"/>
  <c r="K52" i="4"/>
  <c r="T87" i="4"/>
  <c r="T77" i="4"/>
  <c r="T138" i="4"/>
  <c r="N125" i="4"/>
  <c r="N90" i="4"/>
  <c r="N269" i="4"/>
  <c r="N227" i="4"/>
  <c r="Q100" i="4"/>
  <c r="K136" i="4"/>
  <c r="N10" i="4"/>
  <c r="N95" i="4"/>
  <c r="K151" i="4"/>
  <c r="K223" i="4"/>
  <c r="K85" i="4"/>
  <c r="N145" i="4"/>
  <c r="N259" i="4"/>
  <c r="T288" i="4"/>
  <c r="K76" i="4"/>
  <c r="N6" i="4"/>
  <c r="K106" i="4"/>
  <c r="Q233" i="4"/>
  <c r="N86" i="4"/>
  <c r="Q69" i="4"/>
  <c r="K168" i="4"/>
  <c r="K150" i="4"/>
  <c r="T214" i="4"/>
  <c r="K78" i="4"/>
  <c r="K227" i="4"/>
  <c r="K148" i="4"/>
  <c r="N143" i="4"/>
  <c r="Q255" i="4"/>
  <c r="Q140" i="4"/>
  <c r="K189" i="4"/>
  <c r="K34" i="4"/>
  <c r="Q117" i="4"/>
  <c r="Q90" i="4"/>
  <c r="N234" i="4"/>
  <c r="N65" i="4"/>
  <c r="K283" i="4"/>
  <c r="T37" i="4"/>
  <c r="N205" i="4"/>
  <c r="K96" i="4"/>
  <c r="K252" i="4"/>
  <c r="Q229" i="4"/>
  <c r="N67" i="4"/>
  <c r="N256" i="4"/>
  <c r="Q177" i="4"/>
  <c r="N101" i="4"/>
  <c r="Q55" i="4"/>
  <c r="Q185" i="4"/>
  <c r="K200" i="4"/>
  <c r="T96" i="4"/>
  <c r="N216" i="4"/>
  <c r="N63" i="4"/>
  <c r="T260" i="4"/>
  <c r="K254" i="4"/>
  <c r="N132" i="4"/>
  <c r="N266" i="4"/>
  <c r="N22" i="4"/>
  <c r="T59" i="4"/>
  <c r="Q26" i="4"/>
  <c r="Q78" i="4"/>
  <c r="N140" i="4"/>
  <c r="Q66" i="4"/>
  <c r="T255" i="4"/>
  <c r="T284" i="4"/>
  <c r="T125" i="4"/>
  <c r="T149" i="4"/>
  <c r="Q254" i="4"/>
  <c r="N39" i="4"/>
  <c r="T132" i="4"/>
  <c r="K214" i="4"/>
  <c r="N225" i="4"/>
  <c r="K140" i="4"/>
  <c r="T127" i="4"/>
  <c r="N122" i="4"/>
  <c r="T10" i="4"/>
  <c r="K15" i="4"/>
  <c r="Q115" i="4"/>
  <c r="Q51" i="4"/>
  <c r="K194" i="4"/>
  <c r="K149" i="4"/>
  <c r="Q264" i="4"/>
  <c r="K57" i="4"/>
  <c r="Q261" i="4"/>
  <c r="Q253" i="4"/>
  <c r="T5" i="4"/>
  <c r="N257" i="4"/>
  <c r="Q84" i="4"/>
  <c r="T159" i="4"/>
  <c r="K4" i="4"/>
  <c r="Q63" i="4"/>
  <c r="K169" i="4"/>
  <c r="K37" i="4"/>
  <c r="T170" i="4"/>
  <c r="N164" i="4"/>
  <c r="T80" i="4"/>
  <c r="K288" i="4"/>
  <c r="K226" i="4"/>
  <c r="T81" i="4"/>
  <c r="Q214" i="4"/>
  <c r="K114" i="4"/>
  <c r="T116" i="4"/>
  <c r="K258" i="4"/>
  <c r="T191" i="4"/>
  <c r="N13" i="4"/>
  <c r="K126" i="4"/>
  <c r="T75" i="4"/>
  <c r="T119" i="4"/>
  <c r="T122" i="4"/>
  <c r="Q95" i="4"/>
  <c r="N119" i="4"/>
  <c r="N133" i="4"/>
  <c r="N53" i="4"/>
  <c r="Q168" i="4"/>
  <c r="W41" i="4"/>
  <c r="T238" i="4"/>
  <c r="N262" i="4"/>
  <c r="Q59" i="4"/>
  <c r="N277" i="4"/>
  <c r="N274" i="4"/>
  <c r="T173" i="4"/>
  <c r="N270" i="4"/>
  <c r="Q16" i="4"/>
  <c r="Q131" i="4"/>
  <c r="T182" i="4"/>
  <c r="K233" i="4"/>
  <c r="Q133" i="4"/>
  <c r="N91" i="4"/>
  <c r="Q20" i="4"/>
  <c r="W155" i="4"/>
  <c r="Q23" i="4"/>
  <c r="Q210" i="4"/>
  <c r="Q8" i="4"/>
  <c r="K275" i="4"/>
  <c r="N110" i="4"/>
  <c r="N203" i="4"/>
  <c r="K134" i="4"/>
  <c r="Q179" i="4"/>
  <c r="T30" i="4"/>
  <c r="K278" i="4"/>
  <c r="Q38" i="4"/>
  <c r="Q236" i="4"/>
  <c r="W274" i="4"/>
  <c r="T204" i="4"/>
  <c r="N152" i="4"/>
  <c r="W88" i="4"/>
  <c r="K289" i="4"/>
  <c r="Q230" i="4"/>
  <c r="N139" i="4"/>
  <c r="W70" i="4"/>
  <c r="Q76" i="4"/>
  <c r="W146" i="4"/>
  <c r="T261" i="4"/>
  <c r="N20" i="4"/>
  <c r="Q192" i="4"/>
  <c r="W35" i="4"/>
  <c r="Q186" i="4"/>
  <c r="T188" i="4"/>
  <c r="N289" i="4"/>
  <c r="T235" i="4"/>
  <c r="Q154" i="4"/>
  <c r="Q289" i="4"/>
  <c r="T154" i="4"/>
  <c r="T121" i="4"/>
  <c r="Q144" i="4"/>
  <c r="Q224" i="4"/>
  <c r="T51" i="4"/>
  <c r="W121" i="4"/>
  <c r="W118" i="4"/>
  <c r="N58" i="4"/>
  <c r="T175" i="4"/>
  <c r="Q157" i="4"/>
  <c r="W192" i="4"/>
  <c r="N74" i="4"/>
  <c r="W10" i="4"/>
  <c r="T68" i="4"/>
  <c r="Q201" i="4"/>
  <c r="W291" i="4"/>
  <c r="Q136" i="4"/>
  <c r="N68" i="4"/>
  <c r="N4" i="4"/>
  <c r="W204" i="4"/>
  <c r="W25" i="4"/>
  <c r="Q135" i="4"/>
  <c r="Q99" i="4"/>
  <c r="W57" i="4"/>
  <c r="N190" i="4"/>
  <c r="K274" i="4"/>
  <c r="T145" i="4"/>
  <c r="T222" i="4"/>
  <c r="N236" i="4"/>
  <c r="Q83" i="4"/>
  <c r="T66" i="4"/>
  <c r="N242" i="4"/>
  <c r="Q58" i="4"/>
  <c r="T57" i="4"/>
  <c r="Q251" i="4"/>
  <c r="T192" i="4"/>
  <c r="Q46" i="4"/>
  <c r="T11" i="4"/>
  <c r="W163" i="4"/>
  <c r="T241" i="4"/>
  <c r="K201" i="4"/>
  <c r="W54" i="4"/>
  <c r="N75" i="4"/>
  <c r="W124" i="4"/>
  <c r="Q227" i="4"/>
  <c r="Q91" i="4"/>
  <c r="W251" i="4"/>
  <c r="Q257" i="4"/>
  <c r="N34" i="4"/>
  <c r="Q279" i="4"/>
  <c r="T58" i="4"/>
  <c r="T79" i="4"/>
  <c r="N202" i="4"/>
  <c r="T102" i="4"/>
  <c r="Q196" i="4"/>
  <c r="W91" i="4"/>
  <c r="T41" i="4"/>
  <c r="Q110" i="4"/>
  <c r="T110" i="4"/>
  <c r="N130" i="4"/>
  <c r="T197" i="4"/>
  <c r="T229" i="4"/>
  <c r="N92" i="4"/>
  <c r="N28" i="4"/>
  <c r="T42" i="4"/>
  <c r="T118" i="4"/>
  <c r="Q148" i="4"/>
  <c r="T181" i="4"/>
  <c r="T17" i="4"/>
  <c r="W129" i="4"/>
  <c r="Q176" i="4"/>
  <c r="N208" i="4"/>
  <c r="T209" i="4"/>
  <c r="Q25" i="4"/>
  <c r="T213" i="4"/>
  <c r="Q166" i="4"/>
  <c r="Q52" i="4"/>
  <c r="Q101" i="4"/>
  <c r="T249" i="4"/>
  <c r="N201" i="4"/>
  <c r="Q86" i="4"/>
  <c r="Q142" i="4"/>
  <c r="W229" i="4"/>
  <c r="Q242" i="4"/>
  <c r="N12" i="4"/>
  <c r="Q232" i="4"/>
  <c r="T88" i="4"/>
  <c r="T240" i="4"/>
  <c r="Q145" i="4"/>
  <c r="W115" i="4"/>
  <c r="T273" i="4"/>
  <c r="T114" i="4"/>
  <c r="T35" i="4"/>
  <c r="W286" i="4"/>
  <c r="T206" i="4"/>
  <c r="Q7" i="4"/>
  <c r="T12" i="4"/>
  <c r="W128" i="4"/>
  <c r="T113" i="4"/>
  <c r="W148" i="4"/>
  <c r="N103" i="4"/>
  <c r="W31" i="4"/>
  <c r="N180" i="4"/>
  <c r="N195" i="4"/>
  <c r="Q252" i="4"/>
  <c r="Q266" i="4"/>
  <c r="Q112" i="4"/>
  <c r="N267" i="4"/>
  <c r="W153" i="4"/>
  <c r="W79" i="4"/>
  <c r="N144" i="4"/>
  <c r="T158" i="4"/>
  <c r="T16" i="4"/>
  <c r="N170" i="4"/>
  <c r="N107" i="4"/>
  <c r="T22" i="4"/>
  <c r="W37" i="4"/>
  <c r="Q22" i="4"/>
  <c r="W219" i="4"/>
  <c r="N280" i="4"/>
  <c r="W283" i="4"/>
  <c r="Q123" i="4"/>
  <c r="Q248" i="4"/>
  <c r="N200" i="4"/>
  <c r="K160" i="4"/>
  <c r="T39" i="4"/>
  <c r="N206" i="4"/>
  <c r="K237" i="4"/>
  <c r="K28" i="4"/>
  <c r="W137" i="4"/>
  <c r="N185" i="4"/>
  <c r="Q187" i="4"/>
  <c r="W40" i="4"/>
  <c r="W177" i="4"/>
  <c r="Q164" i="4"/>
  <c r="T256" i="4"/>
  <c r="T98" i="4"/>
  <c r="Q141" i="4"/>
  <c r="W256" i="4"/>
  <c r="Q205" i="4"/>
  <c r="K27" i="4"/>
  <c r="W42" i="4"/>
  <c r="K10" i="4"/>
  <c r="W281" i="4"/>
  <c r="K229" i="4"/>
  <c r="T180" i="4"/>
  <c r="W262" i="4"/>
  <c r="N124" i="4"/>
  <c r="K244" i="4"/>
  <c r="N240" i="4"/>
  <c r="T9" i="4"/>
  <c r="N271" i="4"/>
  <c r="T82" i="4"/>
  <c r="N84" i="4"/>
  <c r="T216" i="4"/>
  <c r="Q275" i="4"/>
  <c r="Q219" i="4"/>
  <c r="Q31" i="4"/>
  <c r="N50" i="4"/>
  <c r="N45" i="4"/>
  <c r="N250" i="4"/>
  <c r="T65" i="4"/>
  <c r="W287" i="4"/>
  <c r="Q44" i="4"/>
  <c r="T279" i="4"/>
  <c r="Q207" i="4"/>
  <c r="W230" i="4"/>
  <c r="Q203" i="4"/>
  <c r="T140" i="4"/>
  <c r="Q4" i="4"/>
  <c r="Q14" i="4"/>
  <c r="Q72" i="4"/>
  <c r="N254" i="4"/>
  <c r="Q287" i="4"/>
  <c r="Q195" i="4"/>
  <c r="W270" i="4"/>
  <c r="N15" i="4"/>
  <c r="W212" i="4"/>
  <c r="W260" i="4"/>
  <c r="N150" i="4"/>
  <c r="N284" i="4"/>
  <c r="W131" i="4"/>
  <c r="T67" i="4"/>
  <c r="W288" i="4"/>
  <c r="Q160" i="4"/>
  <c r="W255" i="4"/>
  <c r="T8" i="4"/>
  <c r="N129" i="4"/>
  <c r="N168" i="4"/>
  <c r="W160" i="4"/>
  <c r="T212" i="4"/>
  <c r="T45" i="4"/>
  <c r="Q268" i="4"/>
  <c r="W209" i="4"/>
  <c r="T248" i="4"/>
  <c r="T226" i="4"/>
  <c r="K93" i="4"/>
  <c r="W49" i="4"/>
  <c r="W134" i="4"/>
  <c r="T86" i="4"/>
  <c r="W141" i="4"/>
  <c r="T230" i="4"/>
  <c r="Q43" i="4"/>
  <c r="N221" i="4"/>
  <c r="T172" i="4"/>
  <c r="T19" i="4"/>
  <c r="K251" i="4"/>
  <c r="N268" i="4"/>
  <c r="Q258" i="4"/>
  <c r="W182" i="4"/>
  <c r="W189" i="4"/>
  <c r="T236" i="4"/>
  <c r="N261" i="4"/>
  <c r="W138" i="4"/>
  <c r="N83" i="4"/>
  <c r="T184" i="4"/>
  <c r="N165" i="4"/>
  <c r="Q162" i="4"/>
  <c r="W289" i="4"/>
  <c r="Q68" i="4"/>
  <c r="K31" i="4"/>
  <c r="N8" i="4"/>
  <c r="T258" i="4"/>
  <c r="W234" i="4"/>
  <c r="N194" i="4"/>
  <c r="Q17" i="4"/>
  <c r="T291" i="4"/>
  <c r="Q213" i="4"/>
  <c r="W248" i="4"/>
  <c r="N192" i="4"/>
  <c r="N36" i="4"/>
  <c r="Q120" i="4"/>
  <c r="T101" i="4"/>
  <c r="T277" i="4"/>
  <c r="N108" i="4"/>
  <c r="Q62" i="4"/>
  <c r="N41" i="4"/>
  <c r="N51" i="4"/>
  <c r="T24" i="4"/>
  <c r="T257" i="4"/>
  <c r="Q18" i="4"/>
  <c r="Q290" i="4"/>
  <c r="N17" i="4"/>
  <c r="N127" i="4"/>
  <c r="Q208" i="4"/>
  <c r="N276" i="4"/>
  <c r="T144" i="4"/>
  <c r="N209" i="4"/>
  <c r="Q12" i="4"/>
  <c r="Q24" i="4"/>
  <c r="Q33" i="4"/>
  <c r="Q151" i="4"/>
  <c r="W169" i="4"/>
  <c r="T275" i="4"/>
  <c r="T223" i="4"/>
  <c r="W55" i="4"/>
  <c r="N278" i="4"/>
  <c r="T83" i="4"/>
  <c r="T97" i="4"/>
  <c r="T152" i="4"/>
  <c r="T272" i="4"/>
  <c r="Q34" i="4"/>
  <c r="N147" i="4"/>
  <c r="W244" i="4"/>
  <c r="N169" i="4"/>
  <c r="Q82" i="4"/>
  <c r="W93" i="4"/>
  <c r="N87" i="4"/>
  <c r="Q42" i="4"/>
  <c r="Q137" i="4"/>
  <c r="T160" i="4"/>
  <c r="W188" i="4"/>
  <c r="Q5" i="4"/>
  <c r="Q37" i="4"/>
  <c r="T54" i="4"/>
  <c r="T62" i="4"/>
  <c r="Q182" i="4"/>
  <c r="N252" i="4"/>
  <c r="T179" i="4"/>
  <c r="W257" i="4"/>
  <c r="W111" i="4"/>
  <c r="N231" i="4"/>
  <c r="Q239" i="4"/>
  <c r="Q119" i="4"/>
  <c r="T147" i="4"/>
  <c r="Q231" i="4"/>
  <c r="N197" i="4"/>
  <c r="T187" i="4"/>
  <c r="W277" i="4"/>
  <c r="Q175" i="4"/>
  <c r="Q243" i="4"/>
  <c r="N243" i="4"/>
  <c r="Q286" i="4"/>
  <c r="T151" i="4"/>
  <c r="Q79" i="4"/>
  <c r="T38" i="4"/>
  <c r="Q28" i="4"/>
  <c r="Q241" i="4"/>
  <c r="N94" i="4"/>
  <c r="Q105" i="4"/>
  <c r="Z209" i="4"/>
  <c r="N214" i="4"/>
  <c r="Q245" i="4"/>
  <c r="T155" i="4"/>
  <c r="W89" i="4"/>
  <c r="T270" i="4"/>
  <c r="T224" i="4"/>
  <c r="T23" i="4"/>
  <c r="W161" i="4"/>
  <c r="T56" i="4"/>
  <c r="Q56" i="4"/>
  <c r="Z137" i="4"/>
  <c r="W240" i="4"/>
  <c r="T274" i="4"/>
  <c r="W74" i="4"/>
  <c r="W48" i="4"/>
  <c r="W211" i="4"/>
  <c r="T139" i="4"/>
  <c r="T27" i="4"/>
  <c r="T106" i="4"/>
  <c r="W81" i="4"/>
  <c r="N121" i="4"/>
  <c r="W253" i="4"/>
  <c r="T237" i="4"/>
  <c r="N245" i="4"/>
  <c r="N285" i="4"/>
  <c r="Q272" i="4"/>
  <c r="N291" i="4"/>
  <c r="Z11" i="4"/>
  <c r="W77" i="4"/>
  <c r="Z94" i="4"/>
  <c r="T161" i="4"/>
  <c r="T283" i="4"/>
  <c r="W9" i="4"/>
  <c r="T221" i="4"/>
  <c r="T53" i="4"/>
  <c r="T189" i="4"/>
  <c r="Q88" i="4"/>
  <c r="Q288" i="4"/>
  <c r="T74" i="4"/>
  <c r="Q80" i="4"/>
  <c r="N79" i="4"/>
  <c r="W236" i="4"/>
  <c r="W179" i="4"/>
  <c r="N44" i="4"/>
  <c r="T215" i="4"/>
  <c r="W227" i="4"/>
  <c r="W16" i="4"/>
  <c r="Q247" i="4"/>
  <c r="Z106" i="4"/>
  <c r="Z78" i="4"/>
  <c r="W205" i="4"/>
  <c r="T32" i="4"/>
  <c r="Z248" i="4"/>
  <c r="W208" i="4"/>
  <c r="Q167" i="4"/>
  <c r="Z48" i="4"/>
  <c r="W185" i="4"/>
  <c r="W143" i="4"/>
  <c r="W235" i="4"/>
  <c r="W45" i="4"/>
  <c r="Z164" i="4"/>
  <c r="W200" i="4"/>
  <c r="T225" i="4"/>
  <c r="Q221" i="4"/>
  <c r="Q132" i="4"/>
  <c r="Q189" i="4"/>
  <c r="N213" i="4"/>
  <c r="W7" i="4"/>
  <c r="T280" i="4"/>
  <c r="Q67" i="4"/>
  <c r="Q204" i="4"/>
  <c r="W72" i="4"/>
  <c r="W39" i="4"/>
  <c r="Z62" i="4"/>
  <c r="W20" i="4"/>
  <c r="N210" i="4"/>
  <c r="T153" i="4"/>
  <c r="Q216" i="4"/>
  <c r="Q226" i="4"/>
  <c r="Z99" i="4"/>
  <c r="W275" i="4"/>
  <c r="T84" i="4"/>
  <c r="W158" i="4"/>
  <c r="Q280" i="4"/>
  <c r="K225" i="4"/>
  <c r="N230" i="4"/>
  <c r="W157" i="4"/>
  <c r="Z12" i="4"/>
  <c r="Z87" i="4"/>
  <c r="W80" i="4"/>
  <c r="T267" i="4"/>
  <c r="Z66" i="4"/>
  <c r="Q273" i="4"/>
  <c r="Z102" i="4"/>
  <c r="Q181" i="4"/>
  <c r="W194" i="4"/>
  <c r="W38" i="4"/>
  <c r="Z47" i="4"/>
  <c r="Z81" i="4"/>
  <c r="W90" i="4"/>
  <c r="Q104" i="4"/>
  <c r="T76" i="4"/>
  <c r="Q222" i="4"/>
  <c r="N211" i="4"/>
  <c r="T94" i="4"/>
  <c r="Q85" i="4"/>
  <c r="Z256" i="4"/>
  <c r="Z104" i="4"/>
  <c r="Z139" i="4"/>
  <c r="Z82" i="4"/>
  <c r="W92" i="4"/>
  <c r="Q206" i="4"/>
  <c r="W11" i="4"/>
  <c r="W133" i="4"/>
  <c r="T177" i="4"/>
  <c r="W243" i="4"/>
  <c r="W123" i="4"/>
  <c r="T220" i="4"/>
  <c r="W266" i="4"/>
  <c r="W279" i="4"/>
  <c r="T112" i="4"/>
  <c r="T247" i="4"/>
  <c r="W242" i="4"/>
  <c r="T287" i="4"/>
  <c r="N260" i="4"/>
  <c r="T136" i="4"/>
  <c r="Q256" i="4"/>
  <c r="Z288" i="4"/>
  <c r="T195" i="4"/>
  <c r="W217" i="4"/>
  <c r="T232" i="4"/>
  <c r="W28" i="4"/>
  <c r="W130" i="4"/>
  <c r="Z217" i="4"/>
  <c r="Q106" i="4"/>
  <c r="Z55" i="4"/>
  <c r="Q170" i="4"/>
  <c r="Q184" i="4"/>
  <c r="T290" i="4"/>
  <c r="Q50" i="4"/>
  <c r="Q225" i="4"/>
  <c r="T60" i="4"/>
  <c r="W82" i="4"/>
  <c r="N37" i="4"/>
  <c r="Z36" i="4"/>
  <c r="W43" i="4"/>
  <c r="T95" i="4"/>
  <c r="Q249" i="4"/>
  <c r="Q103" i="4"/>
  <c r="Z42" i="4"/>
  <c r="N219" i="4"/>
  <c r="T268" i="4"/>
  <c r="Z189" i="4"/>
  <c r="N160" i="4"/>
  <c r="T266" i="4"/>
  <c r="W53" i="4"/>
  <c r="T156" i="4"/>
  <c r="Q47" i="4"/>
  <c r="W8" i="4"/>
  <c r="W50" i="4"/>
  <c r="W76" i="4"/>
  <c r="W173" i="4"/>
  <c r="W252" i="4"/>
  <c r="T131" i="4"/>
  <c r="Z63" i="4"/>
  <c r="Q89" i="4"/>
  <c r="T218" i="4"/>
  <c r="T178" i="4"/>
  <c r="Z236" i="4"/>
  <c r="W65" i="4"/>
  <c r="N239" i="4"/>
  <c r="W197" i="4"/>
  <c r="Q73" i="4"/>
  <c r="W261" i="4"/>
  <c r="T168" i="4"/>
  <c r="W245" i="4"/>
  <c r="Z243" i="4"/>
  <c r="W233" i="4"/>
  <c r="Z140" i="4"/>
  <c r="Z5" i="4"/>
  <c r="Q282" i="4"/>
  <c r="T164" i="4"/>
  <c r="Z225" i="4"/>
  <c r="W105" i="4"/>
  <c r="W193" i="4"/>
  <c r="T252" i="4"/>
  <c r="Z274" i="4"/>
  <c r="Q54" i="4"/>
  <c r="Z228" i="4"/>
  <c r="W95" i="4"/>
  <c r="Z222" i="4"/>
  <c r="W147" i="4"/>
  <c r="T228" i="4"/>
  <c r="T135" i="4"/>
  <c r="Z268" i="4"/>
  <c r="N189" i="4"/>
  <c r="W159" i="4"/>
  <c r="N204" i="4"/>
  <c r="N98" i="4"/>
  <c r="T262" i="4"/>
  <c r="N207" i="4"/>
  <c r="T40" i="4"/>
  <c r="W125" i="4"/>
  <c r="Q98" i="4"/>
  <c r="Q158" i="4"/>
  <c r="W22" i="4"/>
  <c r="W85" i="4"/>
  <c r="Z194" i="4"/>
  <c r="T183" i="4"/>
  <c r="W223" i="4"/>
  <c r="T243" i="4"/>
  <c r="Z127" i="4"/>
  <c r="K191" i="4"/>
  <c r="Q250" i="4"/>
  <c r="T69" i="4"/>
  <c r="T100" i="4"/>
  <c r="W271" i="4"/>
  <c r="Z24" i="4"/>
  <c r="T196" i="4"/>
  <c r="N156" i="4"/>
  <c r="W103" i="4"/>
  <c r="W86" i="4"/>
  <c r="N196" i="4"/>
  <c r="Z35" i="4"/>
  <c r="N82" i="4"/>
  <c r="W166" i="4"/>
  <c r="W136" i="4"/>
  <c r="Z233" i="4"/>
  <c r="W246" i="4"/>
  <c r="T70" i="4"/>
  <c r="T208" i="4"/>
  <c r="T278" i="4"/>
  <c r="T211" i="4"/>
  <c r="T52" i="4"/>
  <c r="N166" i="4"/>
  <c r="Q92" i="4"/>
  <c r="T133" i="4"/>
  <c r="T217" i="4"/>
  <c r="Q21" i="4"/>
  <c r="W284" i="4"/>
  <c r="W280" i="4"/>
  <c r="T264" i="4"/>
  <c r="W36" i="4"/>
  <c r="N275" i="4"/>
  <c r="T165" i="4"/>
  <c r="Q130" i="4"/>
  <c r="Z238" i="4"/>
  <c r="Q32" i="4"/>
  <c r="W34" i="4"/>
  <c r="N9" i="4"/>
  <c r="N18" i="4"/>
  <c r="T43" i="4"/>
  <c r="W116" i="4"/>
  <c r="W32" i="4"/>
  <c r="Q27" i="4"/>
  <c r="Z86" i="4"/>
  <c r="T108" i="4"/>
  <c r="W225" i="4"/>
  <c r="W24" i="4"/>
  <c r="W149" i="4"/>
  <c r="W98" i="4"/>
  <c r="T128" i="4"/>
  <c r="Q259" i="4"/>
  <c r="T201" i="4"/>
  <c r="W96" i="4"/>
  <c r="Q202" i="4"/>
  <c r="Q152" i="4"/>
  <c r="Z151" i="4"/>
  <c r="Z26" i="4"/>
  <c r="Z85" i="4"/>
  <c r="W214" i="4"/>
  <c r="T134" i="4"/>
  <c r="Q246" i="4"/>
  <c r="W117" i="4"/>
  <c r="T286" i="4"/>
  <c r="Q285" i="4"/>
  <c r="W140" i="4"/>
  <c r="W164" i="4"/>
  <c r="W267" i="4"/>
  <c r="W68" i="4"/>
  <c r="T137" i="4"/>
  <c r="T47" i="4"/>
  <c r="W102" i="4"/>
  <c r="Q197" i="4"/>
  <c r="W184" i="4"/>
  <c r="W142" i="4"/>
  <c r="W269" i="4"/>
  <c r="Z277" i="4"/>
  <c r="Z259" i="4"/>
  <c r="W6" i="4"/>
  <c r="W180" i="4"/>
  <c r="Q29" i="4"/>
  <c r="W4" i="4"/>
  <c r="Z130" i="4"/>
  <c r="W190" i="4"/>
  <c r="T250" i="4"/>
  <c r="T148" i="4"/>
  <c r="Z201" i="4"/>
  <c r="T269" i="4"/>
  <c r="T90" i="4"/>
  <c r="W201" i="4"/>
  <c r="W210" i="4"/>
  <c r="Q237" i="4"/>
  <c r="Q146" i="4"/>
  <c r="Q235" i="4"/>
  <c r="W178" i="4"/>
  <c r="Q9" i="4"/>
  <c r="W183" i="4"/>
  <c r="T239" i="4"/>
  <c r="W99" i="4"/>
  <c r="Q118" i="4"/>
  <c r="W17" i="4"/>
  <c r="W165" i="4"/>
  <c r="Q6" i="4"/>
  <c r="W150" i="4"/>
  <c r="T109" i="4"/>
  <c r="W151" i="4"/>
  <c r="W66" i="4"/>
  <c r="T93" i="4"/>
  <c r="W247" i="4"/>
  <c r="W132" i="4"/>
  <c r="T130" i="4"/>
  <c r="W226" i="4"/>
  <c r="N105" i="4"/>
  <c r="Z45" i="4"/>
  <c r="T103" i="4"/>
  <c r="Z234" i="4"/>
  <c r="W63" i="4"/>
  <c r="Z22" i="4"/>
  <c r="T251" i="4"/>
  <c r="Z53" i="4"/>
  <c r="Z23" i="4"/>
  <c r="N154" i="4"/>
  <c r="T231" i="4"/>
  <c r="Q15" i="4"/>
  <c r="T198" i="4"/>
  <c r="W100" i="4"/>
  <c r="Q57" i="4"/>
  <c r="W73" i="4"/>
  <c r="W187" i="4"/>
  <c r="Q125" i="4"/>
  <c r="T166" i="4"/>
  <c r="N167" i="4"/>
  <c r="Q127" i="4"/>
  <c r="W196" i="4"/>
  <c r="T167" i="4"/>
  <c r="Q283" i="4"/>
  <c r="N161" i="4"/>
  <c r="W198" i="4"/>
  <c r="W87" i="4"/>
  <c r="T71" i="4"/>
  <c r="W126" i="4"/>
  <c r="Z14" i="4"/>
  <c r="Z173" i="4"/>
  <c r="Z237" i="4"/>
  <c r="W114" i="4"/>
  <c r="Z118" i="4"/>
  <c r="W51" i="4"/>
  <c r="W202" i="4"/>
  <c r="Z145" i="4"/>
  <c r="W241" i="4"/>
  <c r="W110" i="4"/>
  <c r="T281" i="4"/>
  <c r="Q234" i="4"/>
  <c r="T21" i="4"/>
  <c r="W239" i="4"/>
  <c r="T174" i="4"/>
  <c r="W71" i="4"/>
  <c r="W58" i="4"/>
  <c r="Z59" i="4"/>
  <c r="Q53" i="4"/>
  <c r="W94" i="4"/>
  <c r="W46" i="4"/>
  <c r="Q220" i="4"/>
  <c r="W168" i="4"/>
  <c r="W101" i="4"/>
  <c r="W290" i="4"/>
  <c r="W119" i="4"/>
  <c r="W15" i="4"/>
  <c r="Q126" i="4"/>
  <c r="N191" i="4"/>
  <c r="W273" i="4"/>
  <c r="Q267" i="4"/>
  <c r="Q278" i="4"/>
  <c r="W238" i="4"/>
  <c r="Q81" i="4"/>
  <c r="Z211" i="4"/>
  <c r="W47" i="4"/>
  <c r="Z92" i="4"/>
  <c r="N282" i="4"/>
  <c r="W112" i="4"/>
  <c r="Q65" i="4"/>
  <c r="T28" i="4"/>
  <c r="T163" i="4"/>
  <c r="Z167" i="4"/>
  <c r="Z226" i="4"/>
  <c r="N264" i="4"/>
  <c r="N120" i="4"/>
  <c r="T245" i="4"/>
  <c r="Z41" i="4"/>
  <c r="W176" i="4"/>
  <c r="Z29" i="4"/>
  <c r="Q116" i="4"/>
  <c r="W18" i="4"/>
  <c r="K100" i="4"/>
  <c r="T276" i="4"/>
  <c r="T104" i="4"/>
  <c r="W75" i="4"/>
  <c r="W62" i="4"/>
  <c r="W56" i="4"/>
  <c r="T48" i="4"/>
  <c r="Z193" i="4"/>
  <c r="Z65" i="4"/>
  <c r="Z257" i="4"/>
  <c r="Z111" i="4"/>
  <c r="Z244" i="4"/>
  <c r="Q74" i="4"/>
  <c r="Q97" i="4"/>
  <c r="Z183" i="4"/>
  <c r="W60" i="4"/>
  <c r="W44" i="4"/>
  <c r="W216" i="4"/>
  <c r="Z103" i="4"/>
  <c r="K271" i="4"/>
  <c r="Q122" i="4"/>
  <c r="T194" i="4"/>
  <c r="N118" i="4"/>
  <c r="N290" i="4"/>
  <c r="Q194" i="4"/>
  <c r="W250" i="4"/>
  <c r="W145" i="4"/>
  <c r="W172" i="4"/>
  <c r="Z28" i="4"/>
  <c r="AC82" i="4"/>
  <c r="Q199" i="4"/>
  <c r="T246" i="4"/>
  <c r="Z91" i="4"/>
  <c r="Z174" i="4"/>
  <c r="W59" i="4"/>
  <c r="Z119" i="4"/>
  <c r="AC109" i="4"/>
  <c r="W285" i="4"/>
  <c r="Z21" i="4"/>
  <c r="Z153" i="4"/>
  <c r="AC189" i="4"/>
  <c r="AC31" i="4"/>
  <c r="AC47" i="4"/>
  <c r="Z177" i="4"/>
  <c r="W222" i="4"/>
  <c r="Z105" i="4"/>
  <c r="AC152" i="4"/>
  <c r="Z224" i="4"/>
  <c r="W237" i="4"/>
  <c r="Q77" i="4"/>
  <c r="N104" i="4"/>
  <c r="Z253" i="4"/>
  <c r="Z4" i="4"/>
  <c r="W221" i="4"/>
  <c r="W186" i="4"/>
  <c r="Z75" i="4"/>
  <c r="Z207" i="4"/>
  <c r="W21" i="4"/>
  <c r="Z178" i="4"/>
  <c r="T205" i="4"/>
  <c r="Z212" i="4"/>
  <c r="Z281" i="4"/>
  <c r="Z272" i="4"/>
  <c r="T150" i="4"/>
  <c r="Z122" i="4"/>
  <c r="AC164" i="4"/>
  <c r="AC105" i="4"/>
  <c r="Z123" i="4"/>
  <c r="Z227" i="4"/>
  <c r="Z249" i="4"/>
  <c r="W104" i="4"/>
  <c r="Z152" i="4"/>
  <c r="T244" i="4"/>
  <c r="Z116" i="4"/>
  <c r="N89" i="4"/>
  <c r="Z30" i="4"/>
  <c r="Z16" i="4"/>
  <c r="Z213" i="4"/>
  <c r="T111" i="4"/>
  <c r="Z205" i="4"/>
  <c r="AC27" i="4"/>
  <c r="W224" i="4"/>
  <c r="T85" i="4"/>
  <c r="Z76" i="4"/>
  <c r="Z150" i="4"/>
  <c r="AC113" i="4"/>
  <c r="Z265" i="4"/>
  <c r="W106" i="4"/>
  <c r="T105" i="4"/>
  <c r="Z196" i="4"/>
  <c r="AF97" i="4"/>
  <c r="Z20" i="4"/>
  <c r="Z160" i="4"/>
  <c r="T25" i="4"/>
  <c r="Q165" i="4"/>
  <c r="Q107" i="4"/>
  <c r="W174" i="4"/>
  <c r="Q150" i="4"/>
  <c r="T7" i="4"/>
  <c r="Z113" i="4"/>
  <c r="Z155" i="4"/>
  <c r="T91" i="4"/>
  <c r="Z158" i="4"/>
  <c r="Z263" i="4"/>
  <c r="T169" i="4"/>
  <c r="Z125" i="4"/>
  <c r="T72" i="4"/>
  <c r="Z39" i="4"/>
  <c r="Z195" i="4"/>
  <c r="Z210" i="4"/>
  <c r="W264" i="4"/>
  <c r="AC192" i="4"/>
  <c r="W108" i="4"/>
  <c r="Q64" i="4"/>
  <c r="Z149" i="4"/>
  <c r="AC100" i="4"/>
  <c r="AC24" i="4"/>
  <c r="AC185" i="4"/>
  <c r="T92" i="4"/>
  <c r="W120" i="4"/>
  <c r="N157" i="4"/>
  <c r="AC59" i="4"/>
  <c r="W67" i="4"/>
  <c r="Z7" i="4"/>
  <c r="Z95" i="4"/>
  <c r="T33" i="4"/>
  <c r="AC66" i="4"/>
  <c r="T36" i="4"/>
  <c r="W26" i="4"/>
  <c r="T146" i="4"/>
  <c r="W195" i="4"/>
  <c r="W109" i="4"/>
  <c r="W259" i="4"/>
  <c r="Z79" i="4"/>
  <c r="W263" i="4"/>
  <c r="Z266" i="4"/>
  <c r="Q41" i="4"/>
  <c r="W97" i="4"/>
  <c r="Z218" i="4"/>
  <c r="AC10" i="4"/>
  <c r="W113" i="4"/>
  <c r="Z77" i="4"/>
  <c r="Z199" i="4"/>
  <c r="Z61" i="4"/>
  <c r="Z289" i="4"/>
  <c r="W206" i="4"/>
  <c r="Q215" i="4"/>
  <c r="W213" i="4"/>
  <c r="W27" i="4"/>
  <c r="AF5" i="4"/>
  <c r="AC242" i="4"/>
  <c r="Z254" i="4"/>
  <c r="Z232" i="4"/>
  <c r="AC143" i="4"/>
  <c r="AC286" i="4"/>
  <c r="Z68" i="4"/>
  <c r="Z80" i="4"/>
  <c r="Z34" i="4"/>
  <c r="W278" i="4"/>
  <c r="T123" i="4"/>
  <c r="Z200" i="4"/>
  <c r="T193" i="4"/>
  <c r="Z169" i="4"/>
  <c r="Z129" i="4"/>
  <c r="Z220" i="4"/>
  <c r="Z32" i="4"/>
  <c r="W228" i="4"/>
  <c r="AC69" i="4"/>
  <c r="Z15" i="4"/>
  <c r="Z141" i="4"/>
  <c r="W170" i="4"/>
  <c r="AC228" i="4"/>
  <c r="W127" i="4"/>
  <c r="Z161" i="4"/>
  <c r="AC127" i="4"/>
  <c r="W181" i="4"/>
  <c r="Z223" i="4"/>
  <c r="T289" i="4"/>
  <c r="Z147" i="4"/>
  <c r="Z88" i="4"/>
  <c r="Z235" i="4"/>
  <c r="W171" i="4"/>
  <c r="Z97" i="4"/>
  <c r="Z251" i="4"/>
  <c r="AC238" i="4"/>
  <c r="Z138" i="4"/>
  <c r="Z72" i="4"/>
  <c r="AC244" i="4"/>
  <c r="Z114" i="4"/>
  <c r="Z156" i="4"/>
  <c r="AC267" i="4"/>
  <c r="W276" i="4"/>
  <c r="Z19" i="4"/>
  <c r="T227" i="4"/>
  <c r="T129" i="4"/>
  <c r="AC51" i="4"/>
  <c r="Z202" i="4"/>
  <c r="Z267" i="4"/>
  <c r="Z221" i="4"/>
  <c r="W29" i="4"/>
  <c r="Z286" i="4"/>
  <c r="Q281" i="4"/>
  <c r="Z132" i="4"/>
  <c r="AC223" i="4"/>
  <c r="T31" i="4"/>
  <c r="T26" i="4"/>
  <c r="W33" i="4"/>
  <c r="Q48" i="4"/>
  <c r="Z168" i="4"/>
  <c r="Z83" i="4"/>
  <c r="Z182" i="4"/>
  <c r="AC48" i="4"/>
  <c r="Z9" i="4"/>
  <c r="AC150" i="4"/>
  <c r="W139" i="4"/>
  <c r="Z258" i="4"/>
  <c r="Z124" i="4"/>
  <c r="AC183" i="4"/>
  <c r="W78" i="4"/>
  <c r="Q121" i="4"/>
  <c r="W258" i="4"/>
  <c r="Z291" i="4"/>
  <c r="Z276" i="4"/>
  <c r="AC28" i="4"/>
  <c r="Z269" i="4"/>
  <c r="AC154" i="4"/>
  <c r="Q128" i="4"/>
  <c r="Z176" i="4"/>
  <c r="T259" i="4"/>
  <c r="Z58" i="4"/>
  <c r="AC123" i="4"/>
  <c r="W52" i="4"/>
  <c r="T99" i="4"/>
  <c r="W84" i="4"/>
  <c r="Z135" i="4"/>
  <c r="Q200" i="4"/>
  <c r="Z185" i="4"/>
  <c r="Z241" i="4"/>
  <c r="Z115" i="4"/>
  <c r="AC33" i="4"/>
  <c r="AC261" i="4"/>
  <c r="Z110" i="4"/>
  <c r="Z131" i="4"/>
  <c r="W61" i="4"/>
  <c r="Z51" i="4"/>
  <c r="W231" i="4"/>
  <c r="W13" i="4"/>
  <c r="W232" i="4"/>
  <c r="Z219" i="4"/>
  <c r="W14" i="4"/>
  <c r="AC181" i="4"/>
  <c r="Z187" i="4"/>
  <c r="Z67" i="4"/>
  <c r="T203" i="4"/>
  <c r="Z10" i="4"/>
  <c r="Z171" i="4"/>
  <c r="W122" i="4"/>
  <c r="Z216" i="4"/>
  <c r="AC250" i="4"/>
  <c r="Z250" i="4"/>
  <c r="Z50" i="4"/>
  <c r="T64" i="4"/>
  <c r="Z275" i="4"/>
  <c r="AC249" i="4"/>
  <c r="Z71" i="4"/>
  <c r="Z262" i="4"/>
  <c r="Z40" i="4"/>
  <c r="W144" i="4"/>
  <c r="AC62" i="4"/>
  <c r="AC287" i="4"/>
  <c r="Z8" i="4"/>
  <c r="Z117" i="4"/>
  <c r="Z204" i="4"/>
  <c r="AC135" i="4"/>
  <c r="Z162" i="4"/>
  <c r="W19" i="4"/>
  <c r="Z148" i="4"/>
  <c r="W191" i="4"/>
  <c r="W218" i="4"/>
  <c r="Z206" i="4"/>
  <c r="Z260" i="4"/>
  <c r="Z186" i="4"/>
  <c r="W272" i="4"/>
  <c r="Z280" i="4"/>
  <c r="Q10" i="4"/>
  <c r="W30" i="4"/>
  <c r="Z159" i="4"/>
  <c r="W107" i="4"/>
  <c r="AC177" i="4"/>
  <c r="Z64" i="4"/>
  <c r="Z101" i="4"/>
  <c r="AC103" i="4"/>
  <c r="Z242" i="4"/>
  <c r="Z214" i="4"/>
  <c r="AC282" i="4"/>
  <c r="W268" i="4"/>
  <c r="AC76" i="4"/>
  <c r="Z143" i="4"/>
  <c r="Z180" i="4"/>
  <c r="Z190" i="4"/>
  <c r="AC14" i="4"/>
  <c r="AC247" i="4"/>
  <c r="N35" i="4"/>
  <c r="AC231" i="4"/>
  <c r="T210" i="4"/>
  <c r="AC227" i="4"/>
  <c r="AC75" i="4"/>
  <c r="W215" i="4"/>
  <c r="AC219" i="4"/>
  <c r="Q212" i="4"/>
  <c r="Z89" i="4"/>
  <c r="Z179" i="4"/>
  <c r="Z134" i="4"/>
  <c r="Z13" i="4"/>
  <c r="Z121" i="4"/>
  <c r="W152" i="4"/>
  <c r="Z69" i="4"/>
  <c r="T61" i="4"/>
  <c r="T199" i="4"/>
  <c r="W282" i="4"/>
  <c r="Z46" i="4"/>
  <c r="W12" i="4"/>
  <c r="W249" i="4"/>
  <c r="W69" i="4"/>
  <c r="AC58" i="4"/>
  <c r="AC6" i="4"/>
  <c r="AF122" i="4"/>
  <c r="AC104" i="4"/>
  <c r="AC25" i="4"/>
  <c r="Z142" i="4"/>
  <c r="Z198" i="4"/>
  <c r="AC63" i="4"/>
  <c r="AF199" i="4"/>
  <c r="AC187" i="4"/>
  <c r="Z93" i="4"/>
  <c r="Q138" i="4"/>
  <c r="Z181" i="4"/>
  <c r="Z43" i="4"/>
  <c r="Z284" i="4"/>
  <c r="AC259" i="4"/>
  <c r="Z285" i="4"/>
  <c r="AC229" i="4"/>
  <c r="AC110" i="4"/>
  <c r="AF137" i="4"/>
  <c r="AC273" i="4"/>
  <c r="Z278" i="4"/>
  <c r="AC95" i="4"/>
  <c r="AC269" i="4"/>
  <c r="AC151" i="4"/>
  <c r="AC277" i="4"/>
  <c r="Z208" i="4"/>
  <c r="AC240" i="4"/>
  <c r="AC121" i="4"/>
  <c r="AF42" i="4"/>
  <c r="AF162" i="4"/>
  <c r="AF118" i="4"/>
  <c r="Z239" i="4"/>
  <c r="AF246" i="4"/>
  <c r="AC265" i="4"/>
  <c r="AF43" i="4"/>
  <c r="AF178" i="4"/>
  <c r="AF159" i="4"/>
  <c r="AC114" i="4"/>
  <c r="AC220" i="4"/>
  <c r="AF129" i="4"/>
  <c r="Z120" i="4"/>
  <c r="AF251" i="4"/>
  <c r="AF36" i="4"/>
  <c r="AC70" i="4"/>
  <c r="Z197" i="4"/>
  <c r="AC36" i="4"/>
  <c r="AC40" i="4"/>
  <c r="Z188" i="4"/>
  <c r="AF163" i="4"/>
  <c r="AF275" i="4"/>
  <c r="Z240" i="4"/>
  <c r="AC169" i="4"/>
  <c r="AF30" i="4"/>
  <c r="AC87" i="4"/>
  <c r="Z6" i="4"/>
  <c r="Z108" i="4"/>
  <c r="AF261" i="4"/>
  <c r="AF103" i="4"/>
  <c r="AF10" i="4"/>
  <c r="AC200" i="4"/>
  <c r="AF196" i="4"/>
  <c r="AC184" i="4"/>
  <c r="AC174" i="4"/>
  <c r="AF166" i="4"/>
  <c r="AC41" i="4"/>
  <c r="AC79" i="4"/>
  <c r="AC285" i="4"/>
  <c r="Z33" i="4"/>
  <c r="AC12" i="4"/>
  <c r="AF80" i="4"/>
  <c r="AC199" i="4"/>
  <c r="AF8" i="4"/>
  <c r="AC15" i="4"/>
  <c r="AF93" i="4"/>
  <c r="AF274" i="4"/>
  <c r="Z54" i="4"/>
  <c r="Z172" i="4"/>
  <c r="AF25" i="4"/>
  <c r="AF214" i="4"/>
  <c r="Z154" i="4"/>
  <c r="Z90" i="4"/>
  <c r="AF108" i="4"/>
  <c r="AC179" i="4"/>
  <c r="Z31" i="4"/>
  <c r="AC26" i="4"/>
  <c r="AF14" i="4"/>
  <c r="Z17" i="4"/>
  <c r="AC88" i="4"/>
  <c r="AF210" i="4"/>
  <c r="AC43" i="4"/>
  <c r="Z261" i="4"/>
  <c r="AC233" i="4"/>
  <c r="AC254" i="4"/>
  <c r="AF139" i="4"/>
  <c r="W254" i="4"/>
  <c r="AC212" i="4"/>
  <c r="AF187" i="4"/>
  <c r="AC90" i="4"/>
  <c r="AC191" i="4"/>
  <c r="AC276" i="4"/>
  <c r="AC232" i="4"/>
  <c r="AF47" i="4"/>
  <c r="AF15" i="4"/>
  <c r="AC182" i="4"/>
  <c r="Z165" i="4"/>
  <c r="AC234" i="4"/>
  <c r="AF181" i="4"/>
  <c r="AF41" i="4"/>
  <c r="Z273" i="4"/>
  <c r="N175" i="4"/>
  <c r="Z49" i="4"/>
  <c r="AF224" i="4"/>
  <c r="AC236" i="4"/>
  <c r="W5" i="4"/>
  <c r="AC54" i="4"/>
  <c r="AF204" i="4"/>
  <c r="AC167" i="4"/>
  <c r="AF277" i="4"/>
  <c r="AF38" i="4"/>
  <c r="Z191" i="4"/>
  <c r="Z203" i="4"/>
  <c r="Z126" i="4"/>
  <c r="AF248" i="4"/>
  <c r="AC221" i="4"/>
  <c r="W23" i="4"/>
  <c r="AF287" i="4"/>
  <c r="AF240" i="4"/>
  <c r="Z271" i="4"/>
  <c r="AC289" i="4"/>
  <c r="AC284" i="4"/>
  <c r="AF206" i="4"/>
  <c r="AF230" i="4"/>
  <c r="Z133" i="4"/>
  <c r="AC96" i="4"/>
  <c r="AF276" i="4"/>
  <c r="AF69" i="4"/>
  <c r="AF252" i="4"/>
  <c r="AF63" i="4"/>
  <c r="AC166" i="4"/>
  <c r="Z192" i="4"/>
  <c r="AF87" i="4"/>
  <c r="AC157" i="4"/>
  <c r="AC11" i="4"/>
  <c r="AC35" i="4"/>
  <c r="AF183" i="4"/>
  <c r="AC214" i="4"/>
  <c r="AC117" i="4"/>
  <c r="Z52" i="4"/>
  <c r="W175" i="4"/>
  <c r="AF39" i="4"/>
  <c r="AC217" i="4"/>
  <c r="AF18" i="4"/>
  <c r="W135" i="4"/>
  <c r="AC255" i="4"/>
  <c r="Z74" i="4"/>
  <c r="AC8" i="4"/>
  <c r="AF278" i="4"/>
  <c r="W199" i="4"/>
  <c r="AF279" i="4"/>
  <c r="AF74" i="4"/>
  <c r="AF256" i="4"/>
  <c r="AC138" i="4"/>
  <c r="AF27" i="4"/>
  <c r="AC129" i="4"/>
  <c r="AF126" i="4"/>
  <c r="AC139" i="4"/>
  <c r="AF169" i="4"/>
  <c r="AF177" i="4"/>
  <c r="Z246" i="4"/>
  <c r="Z146" i="4"/>
  <c r="AC222" i="4"/>
  <c r="AC197" i="4"/>
  <c r="Z96" i="4"/>
  <c r="AF213" i="4"/>
  <c r="W167" i="4"/>
  <c r="W83" i="4"/>
  <c r="AC17" i="4"/>
  <c r="AF193" i="4"/>
  <c r="AF153" i="4"/>
  <c r="Z136" i="4"/>
  <c r="AF234" i="4"/>
  <c r="AF241" i="4"/>
  <c r="AC248" i="4"/>
  <c r="Z245" i="4"/>
  <c r="AC46" i="4"/>
  <c r="AC206" i="4"/>
  <c r="AF186" i="4"/>
  <c r="AC155" i="4"/>
  <c r="AC211" i="4"/>
  <c r="AF266" i="4"/>
  <c r="Z230" i="4"/>
  <c r="Z215" i="4"/>
  <c r="Z252" i="4"/>
  <c r="W207" i="4"/>
  <c r="Z57" i="4"/>
  <c r="AC30" i="4"/>
  <c r="AC107" i="4"/>
  <c r="Z60" i="4"/>
  <c r="AF195" i="4"/>
  <c r="AC172" i="4"/>
  <c r="AC124" i="4"/>
  <c r="AC241" i="4"/>
  <c r="AC91" i="4"/>
  <c r="AF202" i="4"/>
  <c r="AF34" i="4"/>
  <c r="AC188" i="4"/>
  <c r="AF173" i="4"/>
  <c r="W156" i="4"/>
  <c r="AC131" i="4"/>
  <c r="AC246" i="4"/>
  <c r="Z98" i="4"/>
  <c r="AC271" i="4"/>
  <c r="AF171" i="4"/>
  <c r="AC7" i="4"/>
  <c r="AF229" i="4"/>
  <c r="AF200" i="4"/>
  <c r="AC178" i="4"/>
  <c r="AF98" i="4"/>
  <c r="Z37" i="4"/>
  <c r="AF45" i="4"/>
  <c r="AC162" i="4"/>
  <c r="W220" i="4"/>
  <c r="AC9" i="4"/>
  <c r="N117" i="4"/>
  <c r="AC21" i="4"/>
  <c r="AC136" i="4"/>
  <c r="Z157" i="4"/>
  <c r="W265" i="4"/>
  <c r="AC111" i="4"/>
  <c r="AF243" i="4"/>
  <c r="Z282" i="4"/>
  <c r="AC144" i="4"/>
  <c r="AF262" i="4"/>
  <c r="Z128" i="4"/>
  <c r="AF72" i="4"/>
  <c r="AF106" i="4"/>
  <c r="Z229" i="4"/>
  <c r="AF286" i="4"/>
  <c r="AF94" i="4"/>
  <c r="AF157" i="4"/>
  <c r="AC32" i="4"/>
  <c r="AF96" i="4"/>
  <c r="AC147" i="4"/>
  <c r="W154" i="4"/>
  <c r="Z112" i="4"/>
  <c r="AF242" i="4"/>
  <c r="AF151" i="4"/>
  <c r="AC102" i="4"/>
  <c r="AF189" i="4"/>
  <c r="AC260" i="4"/>
  <c r="AC53" i="4"/>
  <c r="Q147" i="4"/>
  <c r="AF141" i="4"/>
  <c r="Z107" i="4"/>
  <c r="Z18" i="4"/>
  <c r="Z184" i="4"/>
  <c r="AC37" i="4"/>
  <c r="AF85" i="4"/>
  <c r="AC258" i="4"/>
  <c r="AC149" i="4"/>
  <c r="AI269" i="4"/>
  <c r="AI144" i="4"/>
  <c r="Z279" i="4"/>
  <c r="AI88" i="4"/>
  <c r="AI160" i="4"/>
  <c r="AC52" i="4"/>
  <c r="AI62" i="4"/>
  <c r="AC209" i="4"/>
  <c r="AF66" i="4"/>
  <c r="W64" i="4"/>
  <c r="Z56" i="4"/>
  <c r="AC230" i="4"/>
  <c r="AF143" i="4"/>
  <c r="AC257" i="4"/>
  <c r="AF81" i="4"/>
  <c r="AF228" i="4"/>
  <c r="AI167" i="4"/>
  <c r="AC89" i="4"/>
  <c r="AI102" i="4"/>
  <c r="AI5" i="4"/>
  <c r="AI135" i="4"/>
  <c r="AF113" i="4"/>
  <c r="AF147" i="4"/>
  <c r="AI114" i="4"/>
  <c r="AC213" i="4"/>
  <c r="AC193" i="4"/>
  <c r="AC186" i="4"/>
  <c r="AF64" i="4"/>
  <c r="AF168" i="4"/>
  <c r="AF31" i="4"/>
  <c r="AF101" i="4"/>
  <c r="AC237" i="4"/>
  <c r="AF161" i="4"/>
  <c r="AF184" i="4"/>
  <c r="AI286" i="4"/>
  <c r="AC64" i="4"/>
  <c r="AC16" i="4"/>
  <c r="AC22" i="4"/>
  <c r="AC146" i="4"/>
  <c r="AF283" i="4"/>
  <c r="AC23" i="4"/>
  <c r="AC202" i="4"/>
  <c r="AF180" i="4"/>
  <c r="AC198" i="4"/>
  <c r="AF67" i="4"/>
  <c r="AI100" i="4"/>
  <c r="AC94" i="4"/>
  <c r="AC56" i="4"/>
  <c r="AC73" i="4"/>
  <c r="AF119" i="4"/>
  <c r="AC126" i="4"/>
  <c r="AF281" i="4"/>
  <c r="AI89" i="4"/>
  <c r="AI92" i="4"/>
  <c r="AF201" i="4"/>
  <c r="AF123" i="4"/>
  <c r="AC85" i="4"/>
  <c r="AF176" i="4"/>
  <c r="AF249" i="4"/>
  <c r="AC67" i="4"/>
  <c r="W203" i="4"/>
  <c r="AI127" i="4"/>
  <c r="AF138" i="4"/>
  <c r="AC266" i="4"/>
  <c r="AI65" i="4"/>
  <c r="AC116" i="4"/>
  <c r="AC81" i="4"/>
  <c r="AF220" i="4"/>
  <c r="Z100" i="4"/>
  <c r="AC264" i="4"/>
  <c r="AF11" i="4"/>
  <c r="Z70" i="4"/>
  <c r="AF111" i="4"/>
  <c r="AC204" i="4"/>
  <c r="AF60" i="4"/>
  <c r="AF247" i="4"/>
  <c r="W162" i="4"/>
  <c r="AC108" i="4"/>
  <c r="AI265" i="4"/>
  <c r="AF218" i="4"/>
  <c r="AI189" i="4"/>
  <c r="AF78" i="4"/>
  <c r="AF216" i="4"/>
  <c r="AF271" i="4"/>
  <c r="AI196" i="4"/>
  <c r="AF51" i="4"/>
  <c r="AI223" i="4"/>
  <c r="AC215" i="4"/>
  <c r="AF17" i="4"/>
  <c r="AF117" i="4"/>
  <c r="AC201" i="4"/>
  <c r="AF219" i="4"/>
  <c r="AF28" i="4"/>
  <c r="AF136" i="4"/>
  <c r="AF50" i="4"/>
  <c r="AC196" i="4"/>
  <c r="AF4" i="4"/>
  <c r="AF132" i="4"/>
  <c r="Z38" i="4"/>
  <c r="AC253" i="4"/>
  <c r="AF48" i="4"/>
  <c r="AI106" i="4"/>
  <c r="AF188" i="4"/>
  <c r="AF92" i="4"/>
  <c r="AI16" i="4"/>
  <c r="AI147" i="4"/>
  <c r="AF211" i="4"/>
  <c r="AC218" i="4"/>
  <c r="AF58" i="4"/>
  <c r="AI24" i="4"/>
  <c r="AI187" i="4"/>
  <c r="Z247" i="4"/>
  <c r="AC148" i="4"/>
  <c r="Z287" i="4"/>
  <c r="Z25" i="4"/>
  <c r="AC203" i="4"/>
  <c r="AC77" i="4"/>
  <c r="AI29" i="4"/>
  <c r="Z44" i="4"/>
  <c r="AI175" i="4"/>
  <c r="AC173" i="4"/>
  <c r="AF179" i="4"/>
  <c r="AF21" i="4"/>
  <c r="AC97" i="4"/>
  <c r="AC65" i="4"/>
  <c r="AF121" i="4"/>
  <c r="AI192" i="4"/>
  <c r="AI232" i="4"/>
  <c r="AC210" i="4"/>
  <c r="AC130" i="4"/>
  <c r="AF267" i="4"/>
  <c r="AC4" i="4"/>
  <c r="AC216" i="4"/>
  <c r="AC84" i="4"/>
  <c r="AC141" i="4"/>
  <c r="Z255" i="4"/>
  <c r="AF133" i="4"/>
  <c r="AF203" i="4"/>
  <c r="AF222" i="4"/>
  <c r="AL24" i="4"/>
  <c r="AC194" i="4"/>
  <c r="AC176" i="4"/>
  <c r="AC168" i="4"/>
  <c r="AF257" i="4"/>
  <c r="AC263" i="4"/>
  <c r="AC122" i="4"/>
  <c r="AI185" i="4"/>
  <c r="AC49" i="4"/>
  <c r="AC281" i="4"/>
  <c r="AF221" i="4"/>
  <c r="AI63" i="4"/>
  <c r="Z163" i="4"/>
  <c r="AC42" i="4"/>
  <c r="AF114" i="4"/>
  <c r="AC68" i="4"/>
  <c r="AF198" i="4"/>
  <c r="AF282" i="4"/>
  <c r="AI151" i="4"/>
  <c r="AF24" i="4"/>
  <c r="AI11" i="4"/>
  <c r="AF280" i="4"/>
  <c r="AC20" i="4"/>
  <c r="AF120" i="4"/>
  <c r="AF16" i="4"/>
  <c r="AF110" i="4"/>
  <c r="AF233" i="4"/>
  <c r="AF289" i="4"/>
  <c r="Z175" i="4"/>
  <c r="AI159" i="4"/>
  <c r="AC83" i="4"/>
  <c r="AC290" i="4"/>
  <c r="AF175" i="4"/>
  <c r="AF29" i="4"/>
  <c r="AC283" i="4"/>
  <c r="AC57" i="4"/>
  <c r="AC86" i="4"/>
  <c r="AF99" i="4"/>
  <c r="AF236" i="4"/>
  <c r="AF170" i="4"/>
  <c r="AF62" i="4"/>
  <c r="AI8" i="4"/>
  <c r="AI105" i="4"/>
  <c r="AF154" i="4"/>
  <c r="AF134" i="4"/>
  <c r="AF115" i="4"/>
  <c r="AC153" i="4"/>
  <c r="AF268" i="4"/>
  <c r="AF7" i="4"/>
  <c r="AF109" i="4"/>
  <c r="AC18" i="4"/>
  <c r="AC163" i="4"/>
  <c r="AC252" i="4"/>
  <c r="AF174" i="4"/>
  <c r="AI178" i="4"/>
  <c r="AI214" i="4"/>
  <c r="AF13" i="4"/>
  <c r="AF149" i="4"/>
  <c r="AC119" i="4"/>
  <c r="AF142" i="4"/>
  <c r="Z73" i="4"/>
  <c r="AF12" i="4"/>
  <c r="AI204" i="4"/>
  <c r="AF225" i="4"/>
  <c r="AF269" i="4"/>
  <c r="Z166" i="4"/>
  <c r="AC288" i="4"/>
  <c r="AI285" i="4"/>
  <c r="Z264" i="4"/>
  <c r="AC128" i="4"/>
  <c r="Z170" i="4"/>
  <c r="AC275" i="4"/>
  <c r="AC34" i="4"/>
  <c r="AC38" i="4"/>
  <c r="Z270" i="4"/>
  <c r="AF167" i="4"/>
  <c r="AI275" i="4"/>
  <c r="AF79" i="4"/>
  <c r="Z283" i="4"/>
  <c r="AC190" i="4"/>
  <c r="Z290" i="4"/>
  <c r="AI38" i="4"/>
  <c r="AF264" i="4"/>
  <c r="AF265" i="4"/>
  <c r="Z144" i="4"/>
  <c r="AC156" i="4"/>
  <c r="AF76" i="4"/>
  <c r="AI182" i="4"/>
  <c r="AF33" i="4"/>
  <c r="AF191" i="4"/>
  <c r="AC112" i="4"/>
  <c r="AC239" i="4"/>
  <c r="AF208" i="4"/>
  <c r="AI33" i="4"/>
  <c r="AC245" i="4"/>
  <c r="AI67" i="4"/>
  <c r="AC278" i="4"/>
  <c r="AC235" i="4"/>
  <c r="AC195" i="4"/>
  <c r="AF263" i="4"/>
  <c r="AF190" i="4"/>
  <c r="AI50" i="4"/>
  <c r="AF75" i="4"/>
  <c r="AF112" i="4"/>
  <c r="AC78" i="4"/>
  <c r="AC158" i="4"/>
  <c r="AC92" i="4"/>
  <c r="AC101" i="4"/>
  <c r="AI32" i="4"/>
  <c r="AC120" i="4"/>
  <c r="AF145" i="4"/>
  <c r="AF44" i="4"/>
  <c r="Z231" i="4"/>
  <c r="Z109" i="4"/>
  <c r="AF285" i="4"/>
  <c r="AF192" i="4"/>
  <c r="AI156" i="4"/>
  <c r="AC133" i="4"/>
  <c r="AF270" i="4"/>
  <c r="AI166" i="4"/>
  <c r="AI22" i="4"/>
  <c r="AF155" i="4"/>
  <c r="AF105" i="4"/>
  <c r="AC118" i="4"/>
  <c r="Z84" i="4"/>
  <c r="Z27" i="4"/>
  <c r="AC60" i="4"/>
  <c r="AC44" i="4"/>
  <c r="AF59" i="4"/>
  <c r="AF258" i="4"/>
  <c r="AC226" i="4"/>
  <c r="AF57" i="4"/>
  <c r="AC80" i="4"/>
  <c r="AF237" i="4"/>
  <c r="AC268" i="4"/>
  <c r="AF95" i="4"/>
  <c r="AI14" i="4"/>
  <c r="AC98" i="4"/>
  <c r="AC13" i="4"/>
  <c r="AF239" i="4"/>
  <c r="AC160" i="4"/>
  <c r="AC175" i="4"/>
  <c r="AC106" i="4"/>
  <c r="AF70" i="4"/>
  <c r="AI281" i="4"/>
  <c r="AI277" i="4"/>
  <c r="AI125" i="4"/>
  <c r="AC207" i="4"/>
  <c r="AF127" i="4"/>
  <c r="AI124" i="4"/>
  <c r="AI61" i="4"/>
  <c r="AF254" i="4"/>
  <c r="AC170" i="4"/>
  <c r="AC161" i="4"/>
  <c r="AF89" i="4"/>
  <c r="AC19" i="4"/>
  <c r="AC208" i="4"/>
  <c r="AF238" i="4"/>
  <c r="AC291" i="4"/>
  <c r="AC262" i="4"/>
  <c r="AI15" i="4"/>
  <c r="AC71" i="4"/>
  <c r="AC5" i="4"/>
  <c r="AC251" i="4"/>
  <c r="AC165" i="4"/>
  <c r="AC140" i="4"/>
  <c r="AF124" i="4"/>
  <c r="AC72" i="4"/>
  <c r="AI188" i="4"/>
  <c r="AI13" i="4"/>
  <c r="AF73" i="4"/>
  <c r="AF9" i="4"/>
  <c r="AF172" i="4"/>
  <c r="AI200" i="4"/>
  <c r="AF255" i="4"/>
  <c r="AC256" i="4"/>
  <c r="AL174" i="4"/>
  <c r="AL80" i="4"/>
  <c r="AL218" i="4"/>
  <c r="AF232" i="4"/>
  <c r="AI221" i="4"/>
  <c r="AL129" i="4"/>
  <c r="AL233" i="4"/>
  <c r="AI70" i="4"/>
  <c r="AC224" i="4"/>
  <c r="AI162" i="4"/>
  <c r="AI164" i="4"/>
  <c r="AL151" i="4"/>
  <c r="AC39" i="4"/>
  <c r="AL230" i="4"/>
  <c r="AI81" i="4"/>
  <c r="AI202" i="4"/>
  <c r="AI259" i="4"/>
  <c r="AF197" i="4"/>
  <c r="AL49" i="4"/>
  <c r="AL136" i="4"/>
  <c r="AF84" i="4"/>
  <c r="AI247" i="4"/>
  <c r="AI31" i="4"/>
  <c r="AF49" i="4"/>
  <c r="AC99" i="4"/>
  <c r="AC132" i="4"/>
  <c r="AL156" i="4"/>
  <c r="AL10" i="4"/>
  <c r="AI210" i="4"/>
  <c r="AL208" i="4"/>
  <c r="AI107" i="4"/>
  <c r="AL201" i="4"/>
  <c r="AI264" i="4"/>
  <c r="AF55" i="4"/>
  <c r="AI49" i="4"/>
  <c r="AL22" i="4"/>
  <c r="AL226" i="4"/>
  <c r="AI40" i="4"/>
  <c r="AF158" i="4"/>
  <c r="AF140" i="4"/>
  <c r="AI17" i="4"/>
  <c r="AI205" i="4"/>
  <c r="AI86" i="4"/>
  <c r="AI270" i="4"/>
  <c r="AF152" i="4"/>
  <c r="AI193" i="4"/>
  <c r="AI227" i="4"/>
  <c r="AI117" i="4"/>
  <c r="AI83" i="4"/>
  <c r="AL43" i="4"/>
  <c r="AL165" i="4"/>
  <c r="AL85" i="4"/>
  <c r="AL134" i="4"/>
  <c r="AI218" i="4"/>
  <c r="AL119" i="4"/>
  <c r="AF37" i="4"/>
  <c r="AI115" i="4"/>
  <c r="AC137" i="4"/>
  <c r="AI197" i="4"/>
  <c r="AI95" i="4"/>
  <c r="AC93" i="4"/>
  <c r="AI45" i="4"/>
  <c r="AC274" i="4"/>
  <c r="AI177" i="4"/>
  <c r="AF20" i="4"/>
  <c r="AI170" i="4"/>
  <c r="AI203" i="4"/>
  <c r="AL13" i="4"/>
  <c r="AF164" i="4"/>
  <c r="AF23" i="4"/>
  <c r="AI113" i="4"/>
  <c r="AI12" i="4"/>
  <c r="AF217" i="4"/>
  <c r="AL45" i="4"/>
  <c r="AL245" i="4"/>
  <c r="AF100" i="4"/>
  <c r="AL178" i="4"/>
  <c r="AF235" i="4"/>
  <c r="AI76" i="4"/>
  <c r="AI217" i="4"/>
  <c r="AC205" i="4"/>
  <c r="AL210" i="4"/>
  <c r="AI103" i="4"/>
  <c r="AF53" i="4"/>
  <c r="AF88" i="4"/>
  <c r="AF107" i="4"/>
  <c r="AC55" i="4"/>
  <c r="AF68" i="4"/>
  <c r="AF185" i="4"/>
  <c r="AI123" i="4"/>
  <c r="AL209" i="4"/>
  <c r="AF61" i="4"/>
  <c r="AL108" i="4"/>
  <c r="AI173" i="4"/>
  <c r="AF259" i="4"/>
  <c r="AI250" i="4"/>
  <c r="AL288" i="4"/>
  <c r="AF144" i="4"/>
  <c r="AL72" i="4"/>
  <c r="AL25" i="4"/>
  <c r="AF253" i="4"/>
  <c r="AI242" i="4"/>
  <c r="AL97" i="4"/>
  <c r="AF160" i="4"/>
  <c r="AL31" i="4"/>
  <c r="AL225" i="4"/>
  <c r="AI55" i="4"/>
  <c r="AF102" i="4"/>
  <c r="AF52" i="4"/>
  <c r="AF288" i="4"/>
  <c r="AI216" i="4"/>
  <c r="AL122" i="4"/>
  <c r="AL34" i="4"/>
  <c r="AL37" i="4"/>
  <c r="AF131" i="4"/>
  <c r="AI195" i="4"/>
  <c r="AC270" i="4"/>
  <c r="AI139" i="4"/>
  <c r="AF260" i="4"/>
  <c r="AL75" i="4"/>
  <c r="AC279" i="4"/>
  <c r="AL187" i="4"/>
  <c r="AL36" i="4"/>
  <c r="AF146" i="4"/>
  <c r="AC61" i="4"/>
  <c r="AL67" i="4"/>
  <c r="AI168" i="4"/>
  <c r="AI229" i="4"/>
  <c r="AF226" i="4"/>
  <c r="AF86" i="4"/>
  <c r="AI111" i="4"/>
  <c r="AI85" i="4"/>
  <c r="AL46" i="4"/>
  <c r="AL138" i="4"/>
  <c r="AL190" i="4"/>
  <c r="AI290" i="4"/>
  <c r="AL142" i="4"/>
  <c r="AF215" i="4"/>
  <c r="AI262" i="4"/>
  <c r="AC225" i="4"/>
  <c r="AL186" i="4"/>
  <c r="AF207" i="4"/>
  <c r="AL216" i="4"/>
  <c r="AI138" i="4"/>
  <c r="AL191" i="4"/>
  <c r="AF245" i="4"/>
  <c r="AI104" i="4"/>
  <c r="AF56" i="4"/>
  <c r="AI79" i="4"/>
  <c r="AI54" i="4"/>
  <c r="AL65" i="4"/>
  <c r="AI276" i="4"/>
  <c r="AC29" i="4"/>
  <c r="AF244" i="4"/>
  <c r="AL79" i="4"/>
  <c r="AI99" i="4"/>
  <c r="AF156" i="4"/>
  <c r="AI208" i="4"/>
  <c r="AC272" i="4"/>
  <c r="AI75" i="4"/>
  <c r="AI155" i="4"/>
  <c r="AF130" i="4"/>
  <c r="AF19" i="4"/>
  <c r="AI194" i="4"/>
  <c r="AF231" i="4"/>
  <c r="AL270" i="4"/>
  <c r="AI39" i="4"/>
  <c r="AL240" i="4"/>
  <c r="AL290" i="4"/>
  <c r="AF165" i="4"/>
  <c r="AL69" i="4"/>
  <c r="AF54" i="4"/>
  <c r="AF26" i="4"/>
  <c r="AF125" i="4"/>
  <c r="AC171" i="4"/>
  <c r="AL20" i="4"/>
  <c r="AI26" i="4"/>
  <c r="AI279" i="4"/>
  <c r="AL175" i="4"/>
  <c r="AI140" i="4"/>
  <c r="AC134" i="4"/>
  <c r="AL231" i="4"/>
  <c r="AL251" i="4"/>
  <c r="AI121" i="4"/>
  <c r="AF6" i="4"/>
  <c r="AL77" i="4"/>
  <c r="AL162" i="4"/>
  <c r="AI82" i="4"/>
  <c r="AL139" i="4"/>
  <c r="AI110" i="4"/>
  <c r="AI23" i="4"/>
  <c r="AI141" i="4"/>
  <c r="AL30" i="4"/>
  <c r="AI231" i="4"/>
  <c r="AC125" i="4"/>
  <c r="AF32" i="4"/>
  <c r="AL149" i="4"/>
  <c r="AF273" i="4"/>
  <c r="AI263" i="4"/>
  <c r="AF212" i="4"/>
  <c r="AF77" i="4"/>
  <c r="AL144" i="4"/>
  <c r="AC243" i="4"/>
  <c r="AC145" i="4"/>
  <c r="AL160" i="4"/>
  <c r="AF272" i="4"/>
  <c r="AF40" i="4"/>
  <c r="AL74" i="4"/>
  <c r="AL44" i="4"/>
  <c r="AF290" i="4"/>
  <c r="AO36" i="4"/>
  <c r="AL262" i="4"/>
  <c r="AL232" i="4"/>
  <c r="AL179" i="4"/>
  <c r="AL274" i="4"/>
  <c r="AL153" i="4"/>
  <c r="AI253" i="4"/>
  <c r="AL89" i="4"/>
  <c r="AC45" i="4"/>
  <c r="AF150" i="4"/>
  <c r="AI248" i="4"/>
  <c r="AO88" i="4"/>
  <c r="AL125" i="4"/>
  <c r="AI271" i="4"/>
  <c r="AL263" i="4"/>
  <c r="AI213" i="4"/>
  <c r="AI236" i="4"/>
  <c r="AL109" i="4"/>
  <c r="AO74" i="4"/>
  <c r="AL214" i="4"/>
  <c r="AI4" i="4"/>
  <c r="AI207" i="4"/>
  <c r="AL62" i="4"/>
  <c r="AL66" i="4"/>
  <c r="AL243" i="4"/>
  <c r="AL283" i="4"/>
  <c r="AL114" i="4"/>
  <c r="AF71" i="4"/>
  <c r="AL137" i="4"/>
  <c r="AL268" i="4"/>
  <c r="AL284" i="4"/>
  <c r="AI258" i="4"/>
  <c r="AO202" i="4"/>
  <c r="AO125" i="4"/>
  <c r="AI145" i="4"/>
  <c r="AL261" i="4"/>
  <c r="AI255" i="4"/>
  <c r="AF22" i="4"/>
  <c r="AL92" i="4"/>
  <c r="AI228" i="4"/>
  <c r="AI37" i="4"/>
  <c r="AI9" i="4"/>
  <c r="AO79" i="4"/>
  <c r="AI77" i="4"/>
  <c r="AI234" i="4"/>
  <c r="AL163" i="4"/>
  <c r="AI66" i="4"/>
  <c r="AL269" i="4"/>
  <c r="AL267" i="4"/>
  <c r="AL150" i="4"/>
  <c r="AO87" i="4"/>
  <c r="AI246" i="4"/>
  <c r="AI230" i="4"/>
  <c r="AI130" i="4"/>
  <c r="AL273" i="4"/>
  <c r="AL51" i="4"/>
  <c r="AI249" i="4"/>
  <c r="AL184" i="4"/>
  <c r="AL123" i="4"/>
  <c r="AL167" i="4"/>
  <c r="AO273" i="4"/>
  <c r="AL272" i="4"/>
  <c r="AF227" i="4"/>
  <c r="AL9" i="4"/>
  <c r="AI118" i="4"/>
  <c r="AL60" i="4"/>
  <c r="AC115" i="4"/>
  <c r="AL164" i="4"/>
  <c r="AI143" i="4"/>
  <c r="AI274" i="4"/>
  <c r="AL90" i="4"/>
  <c r="AI198" i="4"/>
  <c r="AL181" i="4"/>
  <c r="AO67" i="4"/>
  <c r="AL222" i="4"/>
  <c r="AL107" i="4"/>
  <c r="AO169" i="4"/>
  <c r="AI112" i="4"/>
  <c r="AL105" i="4"/>
  <c r="AL96" i="4"/>
  <c r="AI287" i="4"/>
  <c r="AL50" i="4"/>
  <c r="AL112" i="4"/>
  <c r="AO53" i="4"/>
  <c r="AL58" i="4"/>
  <c r="AL200" i="4"/>
  <c r="AI132" i="4"/>
  <c r="AF205" i="4"/>
  <c r="AI180" i="4"/>
  <c r="AL103" i="4"/>
  <c r="AI51" i="4"/>
  <c r="AL33" i="4"/>
  <c r="AI165" i="4"/>
  <c r="AI215" i="4"/>
  <c r="AO136" i="4"/>
  <c r="AI224" i="4"/>
  <c r="AO200" i="4"/>
  <c r="AL237" i="4"/>
  <c r="AL99" i="4"/>
  <c r="AL221" i="4"/>
  <c r="AL87" i="4"/>
  <c r="AF83" i="4"/>
  <c r="AL40" i="4"/>
  <c r="AL154" i="4"/>
  <c r="AI131" i="4"/>
  <c r="AI91" i="4"/>
  <c r="AC74" i="4"/>
  <c r="AI186" i="4"/>
  <c r="AL223" i="4"/>
  <c r="AL54" i="4"/>
  <c r="AF46" i="4"/>
  <c r="AL275" i="4"/>
  <c r="AI56" i="4"/>
  <c r="AO134" i="4"/>
  <c r="AI71" i="4"/>
  <c r="AO140" i="4"/>
  <c r="AL227" i="4"/>
  <c r="AL116" i="4"/>
  <c r="AO60" i="4"/>
  <c r="AL95" i="4"/>
  <c r="AO150" i="4"/>
  <c r="AL282" i="4"/>
  <c r="AL157" i="4"/>
  <c r="AI252" i="4"/>
  <c r="AL264" i="4"/>
  <c r="AI280" i="4"/>
  <c r="AL61" i="4"/>
  <c r="AI241" i="4"/>
  <c r="AL8" i="4"/>
  <c r="AI42" i="4"/>
  <c r="AI179" i="4"/>
  <c r="AL189" i="4"/>
  <c r="AI7" i="4"/>
  <c r="AL247" i="4"/>
  <c r="AO222" i="4"/>
  <c r="AI191" i="4"/>
  <c r="AL257" i="4"/>
  <c r="AO282" i="4"/>
  <c r="AO291" i="4"/>
  <c r="AL106" i="4"/>
  <c r="AI225" i="4"/>
  <c r="AO73" i="4"/>
  <c r="AI34" i="4"/>
  <c r="AL249" i="4"/>
  <c r="AF284" i="4"/>
  <c r="AI80" i="4"/>
  <c r="AI169" i="4"/>
  <c r="AI48" i="4"/>
  <c r="AI254" i="4"/>
  <c r="AI190" i="4"/>
  <c r="AI96" i="4"/>
  <c r="AL42" i="4"/>
  <c r="AI120" i="4"/>
  <c r="AO183" i="4"/>
  <c r="AO283" i="4"/>
  <c r="AL158" i="4"/>
  <c r="AF91" i="4"/>
  <c r="AL113" i="4"/>
  <c r="AL27" i="4"/>
  <c r="AI41" i="4"/>
  <c r="AL228" i="4"/>
  <c r="AL234" i="4"/>
  <c r="AO277" i="4"/>
  <c r="AO247" i="4"/>
  <c r="AO14" i="4"/>
  <c r="AO84" i="4"/>
  <c r="AI43" i="4"/>
  <c r="AL7" i="4"/>
  <c r="AI240" i="4"/>
  <c r="AF250" i="4"/>
  <c r="AL219" i="4"/>
  <c r="AI73" i="4"/>
  <c r="AL213" i="4"/>
  <c r="AL197" i="4"/>
  <c r="AL260" i="4"/>
  <c r="AI237" i="4"/>
  <c r="AI136" i="4"/>
  <c r="AI20" i="4"/>
  <c r="AL39" i="4"/>
  <c r="AI261" i="4"/>
  <c r="AO111" i="4"/>
  <c r="AI128" i="4"/>
  <c r="AF182" i="4"/>
  <c r="AO30" i="4"/>
  <c r="AL152" i="4"/>
  <c r="AI126" i="4"/>
  <c r="AL56" i="4"/>
  <c r="AL82" i="4"/>
  <c r="AI154" i="4"/>
  <c r="AL4" i="4"/>
  <c r="AL206" i="4"/>
  <c r="AO213" i="4"/>
  <c r="AL252" i="4"/>
  <c r="AO174" i="4"/>
  <c r="AL147" i="4"/>
  <c r="AL254" i="4"/>
  <c r="AO203" i="4"/>
  <c r="AL71" i="4"/>
  <c r="AO23" i="4"/>
  <c r="AF128" i="4"/>
  <c r="AF148" i="4"/>
  <c r="AC50" i="4"/>
  <c r="AL124" i="4"/>
  <c r="AI282" i="4"/>
  <c r="AI243" i="4"/>
  <c r="AL280" i="4"/>
  <c r="AI153" i="4"/>
  <c r="AL133" i="4"/>
  <c r="AL195" i="4"/>
  <c r="AO101" i="4"/>
  <c r="AL207" i="4"/>
  <c r="AI60" i="4"/>
  <c r="AI266" i="4"/>
  <c r="AI161" i="4"/>
  <c r="AF82" i="4"/>
  <c r="AI133" i="4"/>
  <c r="AI199" i="4"/>
  <c r="AL128" i="4"/>
  <c r="AL259" i="4"/>
  <c r="AO157" i="4"/>
  <c r="AI10" i="4"/>
  <c r="AL64" i="4"/>
  <c r="AO120" i="4"/>
  <c r="AO208" i="4"/>
  <c r="AI222" i="4"/>
  <c r="AL198" i="4"/>
  <c r="AI183" i="4"/>
  <c r="AI235" i="4"/>
  <c r="AO75" i="4"/>
  <c r="AF209" i="4"/>
  <c r="AC280" i="4"/>
  <c r="AI157" i="4"/>
  <c r="AL91" i="4"/>
  <c r="AI44" i="4"/>
  <c r="AL172" i="4"/>
  <c r="AL255" i="4"/>
  <c r="AF194" i="4"/>
  <c r="AL176" i="4"/>
  <c r="AI220" i="4"/>
  <c r="AL84" i="4"/>
  <c r="AI273" i="4"/>
  <c r="AL143" i="4"/>
  <c r="AL171" i="4"/>
  <c r="AI142" i="4"/>
  <c r="AI93" i="4"/>
  <c r="AL246" i="4"/>
  <c r="AL93" i="4"/>
  <c r="AI64" i="4"/>
  <c r="AL73" i="4"/>
  <c r="AL104" i="4"/>
  <c r="AI283" i="4"/>
  <c r="AO244" i="4"/>
  <c r="AL193" i="4"/>
  <c r="AL88" i="4"/>
  <c r="AI84" i="4"/>
  <c r="AL229" i="4"/>
  <c r="AI108" i="4"/>
  <c r="AL102" i="4"/>
  <c r="AO57" i="4"/>
  <c r="AL215" i="4"/>
  <c r="AO105" i="4"/>
  <c r="AL29" i="4"/>
  <c r="AL47" i="4"/>
  <c r="AO153" i="4"/>
  <c r="AF65" i="4"/>
  <c r="AO215" i="4"/>
  <c r="AI57" i="4"/>
  <c r="AL170" i="4"/>
  <c r="AO61" i="4"/>
  <c r="AL182" i="4"/>
  <c r="AO167" i="4"/>
  <c r="AI19" i="4"/>
  <c r="AL212" i="4"/>
  <c r="AF104" i="4"/>
  <c r="AL35" i="4"/>
  <c r="AI257" i="4"/>
  <c r="AO46" i="4"/>
  <c r="AL266" i="4"/>
  <c r="AO128" i="4"/>
  <c r="AO54" i="4"/>
  <c r="AF116" i="4"/>
  <c r="AI256" i="4"/>
  <c r="AL38" i="4"/>
  <c r="AO72" i="4"/>
  <c r="AO106" i="4"/>
  <c r="AI251" i="4"/>
  <c r="AI27" i="4"/>
  <c r="AL55" i="4"/>
  <c r="AL183" i="4"/>
  <c r="AL169" i="4"/>
  <c r="AL115" i="4"/>
  <c r="AI272" i="4"/>
  <c r="AI137" i="4"/>
  <c r="AO112" i="4"/>
  <c r="AF223" i="4"/>
  <c r="AL59" i="4"/>
  <c r="AF135" i="4"/>
  <c r="AI68" i="4"/>
  <c r="AO151" i="4"/>
  <c r="AL48" i="4"/>
  <c r="AI119" i="4"/>
  <c r="AO92" i="4"/>
  <c r="AL271" i="4"/>
  <c r="AO132" i="4"/>
  <c r="AO274" i="4"/>
  <c r="AO176" i="4"/>
  <c r="AC142" i="4"/>
  <c r="AL161" i="4"/>
  <c r="AI211" i="4"/>
  <c r="AL117" i="4"/>
  <c r="AI226" i="4"/>
  <c r="AL244" i="4"/>
  <c r="AL155" i="4"/>
  <c r="AI289" i="4"/>
  <c r="AI52" i="4"/>
  <c r="AI152" i="4"/>
  <c r="AI148" i="4"/>
  <c r="AL17" i="4"/>
  <c r="AI47" i="4"/>
  <c r="AO240" i="4"/>
  <c r="AC159" i="4"/>
  <c r="AI174" i="4"/>
  <c r="AO96" i="4"/>
  <c r="AF35" i="4"/>
  <c r="AL248" i="4"/>
  <c r="AF90" i="4"/>
  <c r="AL285" i="4"/>
  <c r="AI53" i="4"/>
  <c r="AI69" i="4"/>
  <c r="AO58" i="4"/>
  <c r="AL110" i="4"/>
  <c r="AL145" i="4"/>
  <c r="AI78" i="4"/>
  <c r="AL6" i="4"/>
  <c r="AL146" i="4"/>
  <c r="AL14" i="4"/>
  <c r="AI94" i="4"/>
  <c r="AI206" i="4"/>
  <c r="AL140" i="4"/>
  <c r="AI184" i="4"/>
  <c r="AL5" i="4"/>
  <c r="AO9" i="4"/>
  <c r="AL118" i="4"/>
  <c r="AL276" i="4"/>
  <c r="AL16" i="4"/>
  <c r="AI149" i="4"/>
  <c r="AI28" i="4"/>
  <c r="AO40" i="4"/>
  <c r="AI181" i="4"/>
  <c r="AI74" i="4"/>
  <c r="AI212" i="4"/>
  <c r="AO249" i="4"/>
  <c r="AO103" i="4"/>
  <c r="AI245" i="4"/>
  <c r="AO279" i="4"/>
  <c r="AC180" i="4"/>
  <c r="AI163" i="4"/>
  <c r="AO149" i="4"/>
  <c r="AL286" i="4"/>
  <c r="AL211" i="4"/>
  <c r="AL52" i="4"/>
  <c r="AL256" i="4"/>
  <c r="AI46" i="4"/>
  <c r="AI109" i="4"/>
  <c r="AI158" i="4"/>
  <c r="AL111" i="4"/>
  <c r="AL28" i="4"/>
  <c r="AO171" i="4"/>
  <c r="AI6" i="4"/>
  <c r="AI35" i="4"/>
  <c r="AI233" i="4"/>
  <c r="AI30" i="4"/>
  <c r="AI267" i="4"/>
  <c r="AI72" i="4"/>
  <c r="AL239" i="4"/>
  <c r="AL250" i="4"/>
  <c r="AI98" i="4"/>
  <c r="AI36" i="4"/>
  <c r="AF291" i="4"/>
  <c r="AO135" i="4"/>
  <c r="AL177" i="4"/>
  <c r="AL235" i="4"/>
  <c r="AO85" i="4"/>
  <c r="AL126" i="4"/>
  <c r="AR273" i="4"/>
  <c r="AO281" i="4"/>
  <c r="AL196" i="4"/>
  <c r="AI291" i="4"/>
  <c r="AO19" i="4"/>
  <c r="AO185" i="4"/>
  <c r="AL180" i="4"/>
  <c r="AI239" i="4"/>
  <c r="AO144" i="4"/>
  <c r="AL98" i="4"/>
  <c r="AO220" i="4"/>
  <c r="AI18" i="4"/>
  <c r="AO10" i="4"/>
  <c r="AO154" i="4"/>
  <c r="AI97" i="4"/>
  <c r="AO119" i="4"/>
  <c r="AI172" i="4"/>
  <c r="AO206" i="4"/>
  <c r="AO184" i="4"/>
  <c r="AI176" i="4"/>
  <c r="AO38" i="4"/>
  <c r="AO268" i="4"/>
  <c r="AL192" i="4"/>
  <c r="AO272" i="4"/>
  <c r="AO63" i="4"/>
  <c r="AO108" i="4"/>
  <c r="AO138" i="4"/>
  <c r="AO21" i="4"/>
  <c r="AO180" i="4"/>
  <c r="AI58" i="4"/>
  <c r="AO147" i="4"/>
  <c r="AO166" i="4"/>
  <c r="AO259" i="4"/>
  <c r="AL241" i="4"/>
  <c r="AO188" i="4"/>
  <c r="AO117" i="4"/>
  <c r="AO62" i="4"/>
  <c r="AO229" i="4"/>
  <c r="AL173" i="4"/>
  <c r="AO76" i="4"/>
  <c r="AO68" i="4"/>
  <c r="AO186" i="4"/>
  <c r="AO190" i="4"/>
  <c r="AI25" i="4"/>
  <c r="AO24" i="4"/>
  <c r="AO45" i="4"/>
  <c r="AO196" i="4"/>
  <c r="AL202" i="4"/>
  <c r="AL100" i="4"/>
  <c r="AL185" i="4"/>
  <c r="AO102" i="4"/>
  <c r="AO56" i="4"/>
  <c r="AO100" i="4"/>
  <c r="AO17" i="4"/>
  <c r="AO49" i="4"/>
  <c r="AO50" i="4"/>
  <c r="AO156" i="4"/>
  <c r="AL217" i="4"/>
  <c r="AL127" i="4"/>
  <c r="AI134" i="4"/>
  <c r="AL81" i="4"/>
  <c r="AO178" i="4"/>
  <c r="AO48" i="4"/>
  <c r="AO280" i="4"/>
  <c r="AO131" i="4"/>
  <c r="AO193" i="4"/>
  <c r="AO90" i="4"/>
  <c r="AR232" i="4"/>
  <c r="AO33" i="4"/>
  <c r="AL258" i="4"/>
  <c r="AI101" i="4"/>
  <c r="AR83" i="4"/>
  <c r="AL41" i="4"/>
  <c r="AO32" i="4"/>
  <c r="AL130" i="4"/>
  <c r="AL26" i="4"/>
  <c r="AO284" i="4"/>
  <c r="AO262" i="4"/>
  <c r="AO107" i="4"/>
  <c r="AO177" i="4"/>
  <c r="AI268" i="4"/>
  <c r="AR31" i="4"/>
  <c r="AO254" i="4"/>
  <c r="AR134" i="4"/>
  <c r="AI238" i="4"/>
  <c r="AO260" i="4"/>
  <c r="AO123" i="4"/>
  <c r="AL94" i="4"/>
  <c r="AO267" i="4"/>
  <c r="AI278" i="4"/>
  <c r="AI21" i="4"/>
  <c r="AO55" i="4"/>
  <c r="AO91" i="4"/>
  <c r="AO235" i="4"/>
  <c r="AL86" i="4"/>
  <c r="AO233" i="4"/>
  <c r="AO5" i="4"/>
  <c r="AO165" i="4"/>
  <c r="AO41" i="4"/>
  <c r="AO265" i="4"/>
  <c r="AO182" i="4"/>
  <c r="AO198" i="4"/>
  <c r="AO230" i="4"/>
  <c r="AL21" i="4"/>
  <c r="AO212" i="4"/>
  <c r="AL287" i="4"/>
  <c r="AL242" i="4"/>
  <c r="AL168" i="4"/>
  <c r="AO142" i="4"/>
  <c r="AI146" i="4"/>
  <c r="AL32" i="4"/>
  <c r="AR233" i="4"/>
  <c r="AL131" i="4"/>
  <c r="AL148" i="4"/>
  <c r="AR133" i="4"/>
  <c r="AO173" i="4"/>
  <c r="AO133" i="4"/>
  <c r="AO12" i="4"/>
  <c r="AI284" i="4"/>
  <c r="AO65" i="4"/>
  <c r="AI87" i="4"/>
  <c r="AL238" i="4"/>
  <c r="AR229" i="4"/>
  <c r="AL132" i="4"/>
  <c r="AO214" i="4"/>
  <c r="AL19" i="4"/>
  <c r="AO290" i="4"/>
  <c r="AO255" i="4"/>
  <c r="AR238" i="4"/>
  <c r="AI201" i="4"/>
  <c r="AL70" i="4"/>
  <c r="AL141" i="4"/>
  <c r="AO227" i="4"/>
  <c r="AO145" i="4"/>
  <c r="AO163" i="4"/>
  <c r="AL265" i="4"/>
  <c r="AO11" i="4"/>
  <c r="AI150" i="4"/>
  <c r="AO164" i="4"/>
  <c r="AR189" i="4"/>
  <c r="AR17" i="4"/>
  <c r="AO245" i="4"/>
  <c r="AR126" i="4"/>
  <c r="AO289" i="4"/>
  <c r="AL83" i="4"/>
  <c r="AI116" i="4"/>
  <c r="AO175" i="4"/>
  <c r="AO199" i="4"/>
  <c r="AR228" i="4"/>
  <c r="AO77" i="4"/>
  <c r="AO216" i="4"/>
  <c r="AO253" i="4"/>
  <c r="AO287" i="4"/>
  <c r="AO248" i="4"/>
  <c r="AR237" i="4"/>
  <c r="AO238" i="4"/>
  <c r="AO286" i="4"/>
  <c r="AL68" i="4"/>
  <c r="AI209" i="4"/>
  <c r="AI129" i="4"/>
  <c r="AO47" i="4"/>
  <c r="AO197" i="4"/>
  <c r="AR39" i="4"/>
  <c r="AL199" i="4"/>
  <c r="AO7" i="4"/>
  <c r="AO118" i="4"/>
  <c r="AL203" i="4"/>
  <c r="AR129" i="4"/>
  <c r="AU144" i="4"/>
  <c r="AU116" i="4"/>
  <c r="AU233" i="4"/>
  <c r="AO139" i="4"/>
  <c r="AO269" i="4"/>
  <c r="AO237" i="4"/>
  <c r="AU175" i="4"/>
  <c r="AU103" i="4"/>
  <c r="AL23" i="4"/>
  <c r="AU110" i="4"/>
  <c r="AU122" i="4"/>
  <c r="AL63" i="4"/>
  <c r="AR69" i="4"/>
  <c r="AO288" i="4"/>
  <c r="AR230" i="4"/>
  <c r="AU17" i="4"/>
  <c r="AO218" i="4"/>
  <c r="AO251" i="4"/>
  <c r="AO97" i="4"/>
  <c r="AI90" i="4"/>
  <c r="AR263" i="4"/>
  <c r="AO59" i="4"/>
  <c r="AO42" i="4"/>
  <c r="AL253" i="4"/>
  <c r="AO51" i="4"/>
  <c r="AU28" i="4"/>
  <c r="AR130" i="4"/>
  <c r="AU25" i="4"/>
  <c r="AO25" i="4"/>
  <c r="AO231" i="4"/>
  <c r="AL12" i="4"/>
  <c r="AO221" i="4"/>
  <c r="AL78" i="4"/>
  <c r="AO66" i="4"/>
  <c r="AO64" i="4"/>
  <c r="AL76" i="4"/>
  <c r="AU98" i="4"/>
  <c r="AO20" i="4"/>
  <c r="AO250" i="4"/>
  <c r="AR112" i="4"/>
  <c r="AO219" i="4"/>
  <c r="AR242" i="4"/>
  <c r="AR210" i="4"/>
  <c r="AR201" i="4"/>
  <c r="AL278" i="4"/>
  <c r="AO256" i="4"/>
  <c r="AR71" i="4"/>
  <c r="AR122" i="4"/>
  <c r="AU80" i="4"/>
  <c r="AO234" i="4"/>
  <c r="AO78" i="4"/>
  <c r="AL18" i="4"/>
  <c r="AU10" i="4"/>
  <c r="AL194" i="4"/>
  <c r="AR159" i="4"/>
  <c r="AR85" i="4"/>
  <c r="AO192" i="4"/>
  <c r="AR37" i="4"/>
  <c r="AR224" i="4"/>
  <c r="AO225" i="4"/>
  <c r="AR75" i="4"/>
  <c r="AO99" i="4"/>
  <c r="AR29" i="4"/>
  <c r="AI59" i="4"/>
  <c r="AU83" i="4"/>
  <c r="AR125" i="4"/>
  <c r="AR70" i="4"/>
  <c r="AO228" i="4"/>
  <c r="AR99" i="4"/>
  <c r="AR216" i="4"/>
  <c r="AR188" i="4"/>
  <c r="AO69" i="4"/>
  <c r="AL53" i="4"/>
  <c r="AO204" i="4"/>
  <c r="AR93" i="4"/>
  <c r="AU150" i="4"/>
  <c r="AO86" i="4"/>
  <c r="AO257" i="4"/>
  <c r="AL220" i="4"/>
  <c r="AR187" i="4"/>
  <c r="AU13" i="4"/>
  <c r="AO116" i="4"/>
  <c r="AO195" i="4"/>
  <c r="AO243" i="4"/>
  <c r="AO170" i="4"/>
  <c r="AR16" i="4"/>
  <c r="AR12" i="4"/>
  <c r="AO130" i="4"/>
  <c r="AL277" i="4"/>
  <c r="AR55" i="4"/>
  <c r="AU279" i="4"/>
  <c r="AO26" i="4"/>
  <c r="AO81" i="4"/>
  <c r="AO94" i="4"/>
  <c r="AR118" i="4"/>
  <c r="AL159" i="4"/>
  <c r="AO252" i="4"/>
  <c r="AO207" i="4"/>
  <c r="AL166" i="4"/>
  <c r="AR277" i="4"/>
  <c r="AR108" i="4"/>
  <c r="AU160" i="4"/>
  <c r="AO83" i="4"/>
  <c r="AR127" i="4"/>
  <c r="AR268" i="4"/>
  <c r="AR231" i="4"/>
  <c r="AR168" i="4"/>
  <c r="AU286" i="4"/>
  <c r="AU249" i="4"/>
  <c r="AR186" i="4"/>
  <c r="AR236" i="4"/>
  <c r="AO43" i="4"/>
  <c r="AR132" i="4"/>
  <c r="AO217" i="4"/>
  <c r="AO115" i="4"/>
  <c r="AU56" i="4"/>
  <c r="AO189" i="4"/>
  <c r="AO285" i="4"/>
  <c r="AO261" i="4"/>
  <c r="AU251" i="4"/>
  <c r="AO31" i="4"/>
  <c r="AO109" i="4"/>
  <c r="AU34" i="4"/>
  <c r="AR218" i="4"/>
  <c r="AI244" i="4"/>
  <c r="AR160" i="4"/>
  <c r="AO143" i="4"/>
  <c r="AL224" i="4"/>
  <c r="AO141" i="4"/>
  <c r="AL101" i="4"/>
  <c r="AU105" i="4"/>
  <c r="AL289" i="4"/>
  <c r="AR196" i="4"/>
  <c r="AR101" i="4"/>
  <c r="AO194" i="4"/>
  <c r="AO161" i="4"/>
  <c r="AL188" i="4"/>
  <c r="AI171" i="4"/>
  <c r="AO104" i="4"/>
  <c r="AO263" i="4"/>
  <c r="AI288" i="4"/>
  <c r="AR63" i="4"/>
  <c r="AU16" i="4"/>
  <c r="AU276" i="4"/>
  <c r="AU69" i="4"/>
  <c r="AL135" i="4"/>
  <c r="AO226" i="4"/>
  <c r="AL204" i="4"/>
  <c r="AO146" i="4"/>
  <c r="AO18" i="4"/>
  <c r="AO44" i="4"/>
  <c r="AU259" i="4"/>
  <c r="AR26" i="4"/>
  <c r="AO122" i="4"/>
  <c r="AL120" i="4"/>
  <c r="AR169" i="4"/>
  <c r="AR260" i="4"/>
  <c r="AO187" i="4"/>
  <c r="AU26" i="4"/>
  <c r="AR244" i="4"/>
  <c r="AR67" i="4"/>
  <c r="AU50" i="4"/>
  <c r="AO266" i="4"/>
  <c r="AO129" i="4"/>
  <c r="AI122" i="4"/>
  <c r="AO159" i="4"/>
  <c r="AL15" i="4"/>
  <c r="AO246" i="4"/>
  <c r="AL205" i="4"/>
  <c r="AL291" i="4"/>
  <c r="AU229" i="4"/>
  <c r="AR203" i="4"/>
  <c r="AR165" i="4"/>
  <c r="AU161" i="4"/>
  <c r="AO242" i="4"/>
  <c r="AU158" i="4"/>
  <c r="AU267" i="4"/>
  <c r="AO210" i="4"/>
  <c r="AR53" i="4"/>
  <c r="AR104" i="4"/>
  <c r="AU108" i="4"/>
  <c r="AI260" i="4"/>
  <c r="AR30" i="4"/>
  <c r="AR92" i="4"/>
  <c r="AO276" i="4"/>
  <c r="AO211" i="4"/>
  <c r="AR54" i="4"/>
  <c r="AO113" i="4"/>
  <c r="AR162" i="4"/>
  <c r="AR5" i="4"/>
  <c r="AU106" i="4"/>
  <c r="AO82" i="4"/>
  <c r="AR6" i="4"/>
  <c r="AL279" i="4"/>
  <c r="AL236" i="4"/>
  <c r="AU89" i="4"/>
  <c r="AO179" i="4"/>
  <c r="AI219" i="4"/>
  <c r="AO71" i="4"/>
  <c r="AR177" i="4"/>
  <c r="AO35" i="4"/>
  <c r="AU53" i="4"/>
  <c r="AR25" i="4"/>
  <c r="AO168" i="4"/>
  <c r="AO121" i="4"/>
  <c r="AU12" i="4"/>
  <c r="AO223" i="4"/>
  <c r="AL11" i="4"/>
  <c r="AL281" i="4"/>
  <c r="AO8" i="4"/>
  <c r="AO6" i="4"/>
  <c r="AL121" i="4"/>
  <c r="AR176" i="4"/>
  <c r="AR28" i="4"/>
  <c r="AR178" i="4"/>
  <c r="AO27" i="4"/>
  <c r="AR44" i="4"/>
  <c r="AO155" i="4"/>
  <c r="AO37" i="4"/>
  <c r="AO162" i="4"/>
  <c r="AO160" i="4"/>
  <c r="AU284" i="4"/>
  <c r="AU257" i="4"/>
  <c r="AU239" i="4"/>
  <c r="AO232" i="4"/>
  <c r="AR147" i="4"/>
  <c r="AO264" i="4"/>
  <c r="AU46" i="4"/>
  <c r="AR243" i="4"/>
  <c r="AR259" i="4"/>
  <c r="AR239" i="4"/>
  <c r="AR204" i="4"/>
  <c r="AU209" i="4"/>
  <c r="AR251" i="4"/>
  <c r="AR61" i="4"/>
  <c r="AO275" i="4"/>
  <c r="AR90" i="4"/>
  <c r="AR289" i="4"/>
  <c r="AR136" i="4"/>
  <c r="AO126" i="4"/>
  <c r="AO191" i="4"/>
  <c r="AU178" i="4"/>
  <c r="AR38" i="4"/>
  <c r="AR48" i="4"/>
  <c r="AR52" i="4"/>
  <c r="AR97" i="4"/>
  <c r="AO224" i="4"/>
  <c r="AR278" i="4"/>
  <c r="AO124" i="4"/>
  <c r="AO172" i="4"/>
  <c r="AR87" i="4"/>
  <c r="AR42" i="4"/>
  <c r="AO13" i="4"/>
  <c r="AO181" i="4"/>
  <c r="AU250" i="4"/>
  <c r="AR81" i="4"/>
  <c r="AR72" i="4"/>
  <c r="AU77" i="4"/>
  <c r="AR66" i="4"/>
  <c r="AU210" i="4"/>
  <c r="AR253" i="4"/>
  <c r="AU291" i="4"/>
  <c r="AR33" i="4"/>
  <c r="AR137" i="4"/>
  <c r="AR190" i="4"/>
  <c r="AU236" i="4"/>
  <c r="AU258" i="4"/>
  <c r="AR158" i="4"/>
  <c r="AR4" i="4"/>
  <c r="AU61" i="4"/>
  <c r="AU199" i="4"/>
  <c r="AR270" i="4"/>
  <c r="AR283" i="4"/>
  <c r="AR100" i="4"/>
  <c r="AR245" i="4"/>
  <c r="AR163" i="4"/>
  <c r="AU147" i="4"/>
  <c r="AU170" i="4"/>
  <c r="AR194" i="4"/>
  <c r="AR198" i="4"/>
  <c r="AO80" i="4"/>
  <c r="AU194" i="4"/>
  <c r="AO15" i="4"/>
  <c r="AR13" i="4"/>
  <c r="AU193" i="4"/>
  <c r="AR47" i="4"/>
  <c r="AU91" i="4"/>
  <c r="AR94" i="4"/>
  <c r="AR120" i="4"/>
  <c r="AU59" i="4"/>
  <c r="AO95" i="4"/>
  <c r="AU265" i="4"/>
  <c r="AR74" i="4"/>
  <c r="AR182" i="4"/>
  <c r="AR171" i="4"/>
  <c r="AU40" i="4"/>
  <c r="AU221" i="4"/>
  <c r="AO16" i="4"/>
  <c r="AO137" i="4"/>
  <c r="AR161" i="4"/>
  <c r="AR272" i="4"/>
  <c r="AU218" i="4"/>
  <c r="AU219" i="4"/>
  <c r="AR34" i="4"/>
  <c r="AR65" i="4"/>
  <c r="AU177" i="4"/>
  <c r="AR247" i="4"/>
  <c r="AR14" i="4"/>
  <c r="AR50" i="4"/>
  <c r="AR19" i="4"/>
  <c r="AR140" i="4"/>
  <c r="AR287" i="4"/>
  <c r="AU203" i="4"/>
  <c r="AR36" i="4"/>
  <c r="AR20" i="4"/>
  <c r="AO241" i="4"/>
  <c r="AU234" i="4"/>
  <c r="AR119" i="4"/>
  <c r="AO52" i="4"/>
  <c r="AR219" i="4"/>
  <c r="AU231" i="4"/>
  <c r="AU280" i="4"/>
  <c r="AO114" i="4"/>
  <c r="AU42" i="4"/>
  <c r="AR206" i="4"/>
  <c r="AR45" i="4"/>
  <c r="AU37" i="4"/>
  <c r="AR227" i="4"/>
  <c r="AR290" i="4"/>
  <c r="AR209" i="4"/>
  <c r="AU92" i="4"/>
  <c r="AU165" i="4"/>
  <c r="AR96" i="4"/>
  <c r="AO258" i="4"/>
  <c r="AR35" i="4"/>
  <c r="AR183" i="4"/>
  <c r="AR153" i="4"/>
  <c r="AU205" i="4"/>
  <c r="AR271" i="4"/>
  <c r="AX158" i="4"/>
  <c r="AR135" i="4"/>
  <c r="AU57" i="4"/>
  <c r="AU164" i="4"/>
  <c r="AO127" i="4"/>
  <c r="AR11" i="4"/>
  <c r="AU278" i="4"/>
  <c r="AR51" i="4"/>
  <c r="AR91" i="4"/>
  <c r="AU30" i="4"/>
  <c r="AR214" i="4"/>
  <c r="AR208" i="4"/>
  <c r="AR124" i="4"/>
  <c r="AR267" i="4"/>
  <c r="AR111" i="4"/>
  <c r="AR150" i="4"/>
  <c r="AR284" i="4"/>
  <c r="AU88" i="4"/>
  <c r="AO39" i="4"/>
  <c r="AU168" i="4"/>
  <c r="AR77" i="4"/>
  <c r="AR142" i="4"/>
  <c r="AU185" i="4"/>
  <c r="AU118" i="4"/>
  <c r="AU45" i="4"/>
  <c r="AU157" i="4"/>
  <c r="AU145" i="4"/>
  <c r="AO93" i="4"/>
  <c r="AR86" i="4"/>
  <c r="AU95" i="4"/>
  <c r="AR172" i="4"/>
  <c r="AU151" i="4"/>
  <c r="AU73" i="4"/>
  <c r="AU62" i="4"/>
  <c r="AR191" i="4"/>
  <c r="AO98" i="4"/>
  <c r="AU186" i="4"/>
  <c r="AU169" i="4"/>
  <c r="AO278" i="4"/>
  <c r="AR27" i="4"/>
  <c r="AU277" i="4"/>
  <c r="AR184" i="4"/>
  <c r="AR212" i="4"/>
  <c r="AR275" i="4"/>
  <c r="AR181" i="4"/>
  <c r="AU58" i="4"/>
  <c r="AU47" i="4"/>
  <c r="AU230" i="4"/>
  <c r="AO239" i="4"/>
  <c r="AR213" i="4"/>
  <c r="AR197" i="4"/>
  <c r="AR73" i="4"/>
  <c r="AU5" i="4"/>
  <c r="AR79" i="4"/>
  <c r="AU84" i="4"/>
  <c r="AO22" i="4"/>
  <c r="AR21" i="4"/>
  <c r="AR41" i="4"/>
  <c r="AO271" i="4"/>
  <c r="AR288" i="4"/>
  <c r="AR254" i="4"/>
  <c r="AR258" i="4"/>
  <c r="AU51" i="4"/>
  <c r="AO89" i="4"/>
  <c r="AR131" i="4"/>
  <c r="AR58" i="4"/>
  <c r="AU60" i="4"/>
  <c r="AX276" i="4"/>
  <c r="AR202" i="4"/>
  <c r="AR68" i="4"/>
  <c r="AR152" i="4"/>
  <c r="AR185" i="4"/>
  <c r="AU211" i="4"/>
  <c r="AO205" i="4"/>
  <c r="AR82" i="4"/>
  <c r="AU117" i="4"/>
  <c r="AR249" i="4"/>
  <c r="AR156" i="4"/>
  <c r="AU79" i="4"/>
  <c r="AR106" i="4"/>
  <c r="AR84" i="4"/>
  <c r="AU64" i="4"/>
  <c r="AU21" i="4"/>
  <c r="AR223" i="4"/>
  <c r="AU121" i="4"/>
  <c r="AU260" i="4"/>
  <c r="AR269" i="4"/>
  <c r="AR24" i="4"/>
  <c r="AR199" i="4"/>
  <c r="AR157" i="4"/>
  <c r="AR10" i="4"/>
  <c r="AU223" i="4"/>
  <c r="AU86" i="4"/>
  <c r="AR234" i="4"/>
  <c r="AU212" i="4"/>
  <c r="AU152" i="4"/>
  <c r="AO34" i="4"/>
  <c r="AU15" i="4"/>
  <c r="AU20" i="4"/>
  <c r="AR8" i="4"/>
  <c r="AR154" i="4"/>
  <c r="AU125" i="4"/>
  <c r="AU146" i="4"/>
  <c r="AU81" i="4"/>
  <c r="AR257" i="4"/>
  <c r="AU123" i="4"/>
  <c r="AU208" i="4"/>
  <c r="AX209" i="4"/>
  <c r="AR286" i="4"/>
  <c r="AR139" i="4"/>
  <c r="AX137" i="4"/>
  <c r="AU97" i="4"/>
  <c r="AR193" i="4"/>
  <c r="AO270" i="4"/>
  <c r="AR240" i="4"/>
  <c r="AX103" i="4"/>
  <c r="AU262" i="4"/>
  <c r="AR107" i="4"/>
  <c r="AU14" i="4"/>
  <c r="AX192" i="4"/>
  <c r="AU111" i="4"/>
  <c r="AU166" i="4"/>
  <c r="AU289" i="4"/>
  <c r="AU35" i="4"/>
  <c r="AX152" i="4"/>
  <c r="AU132" i="4"/>
  <c r="AX64" i="4"/>
  <c r="AU104" i="4"/>
  <c r="AX74" i="4"/>
  <c r="AU281" i="4"/>
  <c r="AX284" i="4"/>
  <c r="AR192" i="4"/>
  <c r="AU75" i="4"/>
  <c r="BA128" i="4"/>
  <c r="AU238" i="4"/>
  <c r="AR155" i="4"/>
  <c r="AX54" i="4"/>
  <c r="AU29" i="4"/>
  <c r="AU76" i="4"/>
  <c r="AX83" i="4"/>
  <c r="AU220" i="4"/>
  <c r="AX183" i="4"/>
  <c r="AX61" i="4"/>
  <c r="AU126" i="4"/>
  <c r="AU31" i="4"/>
  <c r="AX280" i="4"/>
  <c r="AU214" i="4"/>
  <c r="AX27" i="4"/>
  <c r="AR115" i="4"/>
  <c r="AU4" i="4"/>
  <c r="AX230" i="4"/>
  <c r="AU182" i="4"/>
  <c r="AU255" i="4"/>
  <c r="AU143" i="4"/>
  <c r="AR59" i="4"/>
  <c r="AU275" i="4"/>
  <c r="AU27" i="4"/>
  <c r="AR173" i="4"/>
  <c r="AX21" i="4"/>
  <c r="AX29" i="4"/>
  <c r="AU269" i="4"/>
  <c r="AU270" i="4"/>
  <c r="AU228" i="4"/>
  <c r="AU41" i="4"/>
  <c r="AU36" i="4"/>
  <c r="AU52" i="4"/>
  <c r="BD26" i="4"/>
  <c r="AX19" i="4"/>
  <c r="AX71" i="4"/>
  <c r="AX144" i="4"/>
  <c r="AU124" i="4"/>
  <c r="AU159" i="4"/>
  <c r="AX86" i="4"/>
  <c r="AX145" i="4"/>
  <c r="AU63" i="4"/>
  <c r="AU174" i="4"/>
  <c r="AR78" i="4"/>
  <c r="AU93" i="4"/>
  <c r="AX23" i="4"/>
  <c r="AX259" i="4"/>
  <c r="AU240" i="4"/>
  <c r="AO158" i="4"/>
  <c r="AR149" i="4"/>
  <c r="AR102" i="4"/>
  <c r="AX79" i="4"/>
  <c r="AX149" i="4"/>
  <c r="AX28" i="4"/>
  <c r="BA66" i="4"/>
  <c r="AX153" i="4"/>
  <c r="AX206" i="4"/>
  <c r="AU181" i="4"/>
  <c r="AX62" i="4"/>
  <c r="AR105" i="4"/>
  <c r="AU85" i="4"/>
  <c r="AR46" i="4"/>
  <c r="AU11" i="4"/>
  <c r="AR128" i="4"/>
  <c r="AR248" i="4"/>
  <c r="AU8" i="4"/>
  <c r="AU136" i="4"/>
  <c r="AR256" i="4"/>
  <c r="AU33" i="4"/>
  <c r="AU225" i="4"/>
  <c r="AO148" i="4"/>
  <c r="AU173" i="4"/>
  <c r="BA7" i="4"/>
  <c r="AU198" i="4"/>
  <c r="BA31" i="4"/>
  <c r="AU183" i="4"/>
  <c r="AU282" i="4"/>
  <c r="AR110" i="4"/>
  <c r="AO70" i="4"/>
  <c r="AX111" i="4"/>
  <c r="AO209" i="4"/>
  <c r="AX44" i="4"/>
  <c r="BA110" i="4"/>
  <c r="AU274" i="4"/>
  <c r="AU200" i="4"/>
  <c r="AX289" i="4"/>
  <c r="AX139" i="4"/>
  <c r="AR217" i="4"/>
  <c r="AX46" i="4"/>
  <c r="AU140" i="4"/>
  <c r="AU254" i="4"/>
  <c r="AR117" i="4"/>
  <c r="AU283" i="4"/>
  <c r="AU43" i="4"/>
  <c r="AX279" i="4"/>
  <c r="AX163" i="4"/>
  <c r="BA146" i="4"/>
  <c r="AU245" i="4"/>
  <c r="AO201" i="4"/>
  <c r="AU142" i="4"/>
  <c r="AU264" i="4"/>
  <c r="AR49" i="4"/>
  <c r="AX166" i="4"/>
  <c r="BA4" i="4"/>
  <c r="AU94" i="4"/>
  <c r="AO28" i="4"/>
  <c r="AR32" i="4"/>
  <c r="AU6" i="4"/>
  <c r="AR170" i="4"/>
  <c r="AR250" i="4"/>
  <c r="AR200" i="4"/>
  <c r="AO236" i="4"/>
  <c r="AU71" i="4"/>
  <c r="AR116" i="4"/>
  <c r="AU112" i="4"/>
  <c r="AX87" i="4"/>
  <c r="AX17" i="4"/>
  <c r="BA258" i="4"/>
  <c r="AR56" i="4"/>
  <c r="AU133" i="4"/>
  <c r="AX101" i="4"/>
  <c r="AX246" i="4"/>
  <c r="BA64" i="4"/>
  <c r="AU67" i="4"/>
  <c r="AU227" i="4"/>
  <c r="AU38" i="4"/>
  <c r="AR264" i="4"/>
  <c r="AR215" i="4"/>
  <c r="AU24" i="4"/>
  <c r="AR174" i="4"/>
  <c r="AX282" i="4"/>
  <c r="AR148" i="4"/>
  <c r="AU54" i="4"/>
  <c r="AU171" i="4"/>
  <c r="AU127" i="4"/>
  <c r="AX82" i="4"/>
  <c r="AX13" i="4"/>
  <c r="AU232" i="4"/>
  <c r="AU163" i="4"/>
  <c r="AX26" i="4"/>
  <c r="AX60" i="4"/>
  <c r="BA125" i="4"/>
  <c r="AU271" i="4"/>
  <c r="BD215" i="4"/>
  <c r="AR43" i="4"/>
  <c r="AL57" i="4"/>
  <c r="BA221" i="4"/>
  <c r="AX238" i="4"/>
  <c r="AX9" i="4"/>
  <c r="BA272" i="4"/>
  <c r="AX55" i="4"/>
  <c r="AR220" i="4"/>
  <c r="AR281" i="4"/>
  <c r="AX283" i="4"/>
  <c r="BA177" i="4"/>
  <c r="AR265" i="4"/>
  <c r="AU242" i="4"/>
  <c r="AX261" i="4"/>
  <c r="AX148" i="4"/>
  <c r="BA239" i="4"/>
  <c r="AR141" i="4"/>
  <c r="AX194" i="4"/>
  <c r="AR235" i="4"/>
  <c r="AR95" i="4"/>
  <c r="AR22" i="4"/>
  <c r="AU176" i="4"/>
  <c r="AU66" i="4"/>
  <c r="AU39" i="4"/>
  <c r="AX69" i="4"/>
  <c r="AX120" i="4"/>
  <c r="AO29" i="4"/>
  <c r="AU154" i="4"/>
  <c r="AX225" i="4"/>
  <c r="AU32" i="4"/>
  <c r="AR123" i="4"/>
  <c r="AX224" i="4"/>
  <c r="AR291" i="4"/>
  <c r="AU153" i="4"/>
  <c r="AR144" i="4"/>
  <c r="AR261" i="4"/>
  <c r="AU235" i="4"/>
  <c r="AU252" i="4"/>
  <c r="AR9" i="4"/>
  <c r="AX288" i="4"/>
  <c r="AR179" i="4"/>
  <c r="AX250" i="4"/>
  <c r="AR276" i="4"/>
  <c r="AU156" i="4"/>
  <c r="AR225" i="4"/>
  <c r="AO110" i="4"/>
  <c r="AU74" i="4"/>
  <c r="AU90" i="4"/>
  <c r="AU134" i="4"/>
  <c r="AU22" i="4"/>
  <c r="AU23" i="4"/>
  <c r="AX268" i="4"/>
  <c r="AR195" i="4"/>
  <c r="AR166" i="4"/>
  <c r="AR252" i="4"/>
  <c r="AU204" i="4"/>
  <c r="AO152" i="4"/>
  <c r="AU107" i="4"/>
  <c r="AU7" i="4"/>
  <c r="BA106" i="4"/>
  <c r="AU226" i="4"/>
  <c r="AU167" i="4"/>
  <c r="AU189" i="4"/>
  <c r="AX108" i="4"/>
  <c r="AU101" i="4"/>
  <c r="AU188" i="4"/>
  <c r="AU115" i="4"/>
  <c r="AU290" i="4"/>
  <c r="BA104" i="4"/>
  <c r="AU82" i="4"/>
  <c r="AR88" i="4"/>
  <c r="AU202" i="4"/>
  <c r="AU99" i="4"/>
  <c r="AX198" i="4"/>
  <c r="AU201" i="4"/>
  <c r="AU243" i="4"/>
  <c r="AU241" i="4"/>
  <c r="AR89" i="4"/>
  <c r="AU195" i="4"/>
  <c r="AX208" i="4"/>
  <c r="AU72" i="4"/>
  <c r="AU244" i="4"/>
  <c r="AX113" i="4"/>
  <c r="AX89" i="4"/>
  <c r="AU287" i="4"/>
  <c r="BA107" i="4"/>
  <c r="AX172" i="4"/>
  <c r="AU102" i="4"/>
  <c r="AU215" i="4"/>
  <c r="AU206" i="4"/>
  <c r="BA56" i="4"/>
  <c r="AU190" i="4"/>
  <c r="AX124" i="4"/>
  <c r="BA41" i="4"/>
  <c r="BA81" i="4"/>
  <c r="AU197" i="4"/>
  <c r="AX222" i="4"/>
  <c r="AR23" i="4"/>
  <c r="BA43" i="4"/>
  <c r="AR241" i="4"/>
  <c r="AU87" i="4"/>
  <c r="AR175" i="4"/>
  <c r="AX88" i="4"/>
  <c r="AR98" i="4"/>
  <c r="AU162" i="4"/>
  <c r="AX165" i="4"/>
  <c r="AU139" i="4"/>
  <c r="AU268" i="4"/>
  <c r="AR226" i="4"/>
  <c r="AX143" i="4"/>
  <c r="AR7" i="4"/>
  <c r="AX202" i="4"/>
  <c r="AU288" i="4"/>
  <c r="AU48" i="4"/>
  <c r="AU191" i="4"/>
  <c r="AR80" i="4"/>
  <c r="AX102" i="4"/>
  <c r="BA157" i="4"/>
  <c r="AR151" i="4"/>
  <c r="AR246" i="4"/>
  <c r="AX99" i="4"/>
  <c r="AU246" i="4"/>
  <c r="AU187" i="4"/>
  <c r="AU129" i="4"/>
  <c r="AX200" i="4"/>
  <c r="AR211" i="4"/>
  <c r="AR280" i="4"/>
  <c r="BA182" i="4"/>
  <c r="AR103" i="4"/>
  <c r="AU149" i="4"/>
  <c r="AX58" i="4"/>
  <c r="AX265" i="4"/>
  <c r="AU285" i="4"/>
  <c r="AX278" i="4"/>
  <c r="AU263" i="4"/>
  <c r="AX138" i="4"/>
  <c r="AR143" i="4"/>
  <c r="AX107" i="4"/>
  <c r="AU261" i="4"/>
  <c r="AX92" i="4"/>
  <c r="AX97" i="4"/>
  <c r="AR222" i="4"/>
  <c r="BA226" i="4"/>
  <c r="BA283" i="4"/>
  <c r="AR40" i="4"/>
  <c r="AX10" i="4"/>
  <c r="AR221" i="4"/>
  <c r="AX73" i="4"/>
  <c r="AR167" i="4"/>
  <c r="AR62" i="4"/>
  <c r="AR207" i="4"/>
  <c r="AU18" i="4"/>
  <c r="AU128" i="4"/>
  <c r="AX264" i="4"/>
  <c r="AX196" i="4"/>
  <c r="AU100" i="4"/>
  <c r="AX257" i="4"/>
  <c r="AU192" i="4"/>
  <c r="AR18" i="4"/>
  <c r="AR146" i="4"/>
  <c r="AU70" i="4"/>
  <c r="AR262" i="4"/>
  <c r="AR60" i="4"/>
  <c r="AU96" i="4"/>
  <c r="AU273" i="4"/>
  <c r="BA260" i="4"/>
  <c r="AX176" i="4"/>
  <c r="AU120" i="4"/>
  <c r="AR138" i="4"/>
  <c r="AX287" i="4"/>
  <c r="AU131" i="4"/>
  <c r="AX157" i="4"/>
  <c r="AX110" i="4"/>
  <c r="AX232" i="4"/>
  <c r="BA278" i="4"/>
  <c r="BA174" i="4"/>
  <c r="AR255" i="4"/>
  <c r="AX130" i="4"/>
  <c r="BA119" i="4"/>
  <c r="AX255" i="4"/>
  <c r="BA114" i="4"/>
  <c r="AU237" i="4"/>
  <c r="AX20" i="4"/>
  <c r="AX241" i="4"/>
  <c r="BA248" i="4"/>
  <c r="BA241" i="4"/>
  <c r="BA61" i="4"/>
  <c r="BA71" i="4"/>
  <c r="BA176" i="4"/>
  <c r="AX253" i="4"/>
  <c r="AX234" i="4"/>
  <c r="BA210" i="4"/>
  <c r="AX114" i="4"/>
  <c r="AR205" i="4"/>
  <c r="BA45" i="4"/>
  <c r="BA234" i="4"/>
  <c r="AU266" i="4"/>
  <c r="AU109" i="4"/>
  <c r="BA285" i="4"/>
  <c r="AX93" i="4"/>
  <c r="AU196" i="4"/>
  <c r="BA115" i="4"/>
  <c r="BA118" i="4"/>
  <c r="BA16" i="4"/>
  <c r="AR266" i="4"/>
  <c r="AX80" i="4"/>
  <c r="AU114" i="4"/>
  <c r="AX185" i="4"/>
  <c r="BA124" i="4"/>
  <c r="BA275" i="4"/>
  <c r="AX18" i="4"/>
  <c r="AX214" i="4"/>
  <c r="BA185" i="4"/>
  <c r="BA154" i="4"/>
  <c r="BA207" i="4"/>
  <c r="AX247" i="4"/>
  <c r="AX177" i="4"/>
  <c r="AX169" i="4"/>
  <c r="AX204" i="4"/>
  <c r="AU119" i="4"/>
  <c r="AR279" i="4"/>
  <c r="AX104" i="4"/>
  <c r="BA65" i="4"/>
  <c r="AU9" i="4"/>
  <c r="AX233" i="4"/>
  <c r="BA140" i="4"/>
  <c r="AX267" i="4"/>
  <c r="BA77" i="4"/>
  <c r="BA68" i="4"/>
  <c r="AX117" i="4"/>
  <c r="BA40" i="4"/>
  <c r="AU65" i="4"/>
  <c r="BA165" i="4"/>
  <c r="BA69" i="4"/>
  <c r="AX170" i="4"/>
  <c r="AX85" i="4"/>
  <c r="BA60" i="4"/>
  <c r="AU184" i="4"/>
  <c r="AX127" i="4"/>
  <c r="BA201" i="4"/>
  <c r="AX228" i="4"/>
  <c r="BD277" i="4"/>
  <c r="BA103" i="4"/>
  <c r="BD83" i="4"/>
  <c r="AX51" i="4"/>
  <c r="AU216" i="4"/>
  <c r="BD256" i="4"/>
  <c r="AU222" i="4"/>
  <c r="AX35" i="4"/>
  <c r="BA12" i="4"/>
  <c r="AR57" i="4"/>
  <c r="BA73" i="4"/>
  <c r="AX53" i="4"/>
  <c r="AX159" i="4"/>
  <c r="AX7" i="4"/>
  <c r="BA170" i="4"/>
  <c r="AU148" i="4"/>
  <c r="AX186" i="4"/>
  <c r="BA8" i="4"/>
  <c r="AX43" i="4"/>
  <c r="BD32" i="4"/>
  <c r="BA72" i="4"/>
  <c r="BA53" i="4"/>
  <c r="AX126" i="4"/>
  <c r="BD195" i="4"/>
  <c r="BA94" i="4"/>
  <c r="BA290" i="4"/>
  <c r="AX125" i="4"/>
  <c r="BA38" i="4"/>
  <c r="BA21" i="4"/>
  <c r="AX249" i="4"/>
  <c r="AR164" i="4"/>
  <c r="BA50" i="4"/>
  <c r="BA135" i="4"/>
  <c r="BA10" i="4"/>
  <c r="AX106" i="4"/>
  <c r="AX14" i="4"/>
  <c r="AX65" i="4"/>
  <c r="AX174" i="4"/>
  <c r="AX4" i="4"/>
  <c r="BA14" i="4"/>
  <c r="AX175" i="4"/>
  <c r="BA6" i="4"/>
  <c r="AX260" i="4"/>
  <c r="BA98" i="4"/>
  <c r="AX266" i="4"/>
  <c r="BA158" i="4"/>
  <c r="BA15" i="4"/>
  <c r="BA161" i="4"/>
  <c r="AU253" i="4"/>
  <c r="BA127" i="4"/>
  <c r="BA242" i="4"/>
  <c r="AX142" i="4"/>
  <c r="BA218" i="4"/>
  <c r="AX84" i="4"/>
  <c r="BA117" i="4"/>
  <c r="BA237" i="4"/>
  <c r="AX281" i="4"/>
  <c r="BA195" i="4"/>
  <c r="BA287" i="4"/>
  <c r="BA44" i="4"/>
  <c r="AX105" i="4"/>
  <c r="BA108" i="4"/>
  <c r="BA144" i="4"/>
  <c r="BA162" i="4"/>
  <c r="AX162" i="4"/>
  <c r="BA74" i="4"/>
  <c r="AX49" i="4"/>
  <c r="BA183" i="4"/>
  <c r="AX190" i="4"/>
  <c r="AX132" i="4"/>
  <c r="AX254" i="4"/>
  <c r="BA137" i="4"/>
  <c r="AX45" i="4"/>
  <c r="AU180" i="4"/>
  <c r="BA47" i="4"/>
  <c r="AX131" i="4"/>
  <c r="AX216" i="4"/>
  <c r="AR15" i="4"/>
  <c r="AX70" i="4"/>
  <c r="AX195" i="4"/>
  <c r="AX187" i="4"/>
  <c r="BA206" i="4"/>
  <c r="AX231" i="4"/>
  <c r="AX229" i="4"/>
  <c r="BA29" i="4"/>
  <c r="AU137" i="4"/>
  <c r="AX48" i="4"/>
  <c r="AU207" i="4"/>
  <c r="BA24" i="4"/>
  <c r="AX15" i="4"/>
  <c r="AR64" i="4"/>
  <c r="AU68" i="4"/>
  <c r="AX211" i="4"/>
  <c r="BA291" i="4"/>
  <c r="BA251" i="4"/>
  <c r="BA252" i="4"/>
  <c r="AX36" i="4"/>
  <c r="BA35" i="4"/>
  <c r="AX30" i="4"/>
  <c r="BA139" i="4"/>
  <c r="BA179" i="4"/>
  <c r="AX16" i="4"/>
  <c r="BA231" i="4"/>
  <c r="AU135" i="4"/>
  <c r="AR145" i="4"/>
  <c r="BA250" i="4"/>
  <c r="BA149" i="4"/>
  <c r="BA13" i="4"/>
  <c r="AR285" i="4"/>
  <c r="BA245" i="4"/>
  <c r="AU247" i="4"/>
  <c r="AX215" i="4"/>
  <c r="BA189" i="4"/>
  <c r="AX12" i="4"/>
  <c r="BA132" i="4"/>
  <c r="AX252" i="4"/>
  <c r="AU179" i="4"/>
  <c r="BA265" i="4"/>
  <c r="AX72" i="4"/>
  <c r="BA228" i="4"/>
  <c r="BA100" i="4"/>
  <c r="AX122" i="4"/>
  <c r="AX63" i="4"/>
  <c r="BA223" i="4"/>
  <c r="AX123" i="4"/>
  <c r="BD238" i="4"/>
  <c r="BA58" i="4"/>
  <c r="BD243" i="4"/>
  <c r="AR114" i="4"/>
  <c r="BA214" i="4"/>
  <c r="AU155" i="4"/>
  <c r="AU55" i="4"/>
  <c r="BA112" i="4"/>
  <c r="BD175" i="4"/>
  <c r="BA28" i="4"/>
  <c r="BA82" i="4"/>
  <c r="BA51" i="4"/>
  <c r="BA284" i="4"/>
  <c r="BA153" i="4"/>
  <c r="AX59" i="4"/>
  <c r="AX109" i="4"/>
  <c r="AX135" i="4"/>
  <c r="AX75" i="4"/>
  <c r="AU113" i="4"/>
  <c r="BA178" i="4"/>
  <c r="AX112" i="4"/>
  <c r="AX213" i="4"/>
  <c r="BA32" i="4"/>
  <c r="AX164" i="4"/>
  <c r="AX156" i="4"/>
  <c r="BA268" i="4"/>
  <c r="AX140" i="4"/>
  <c r="AX239" i="4"/>
  <c r="BA263" i="4"/>
  <c r="AX32" i="4"/>
  <c r="AX150" i="4"/>
  <c r="AX155" i="4"/>
  <c r="BA90" i="4"/>
  <c r="AX251" i="4"/>
  <c r="BA142" i="4"/>
  <c r="BA225" i="4"/>
  <c r="AX178" i="4"/>
  <c r="BA126" i="4"/>
  <c r="BA30" i="4"/>
  <c r="AX167" i="4"/>
  <c r="AU130" i="4"/>
  <c r="BA80" i="4"/>
  <c r="AX5" i="4"/>
  <c r="AU49" i="4"/>
  <c r="BA133" i="4"/>
  <c r="AU224" i="4"/>
  <c r="BA261" i="4"/>
  <c r="AX173" i="4"/>
  <c r="BA22" i="4"/>
  <c r="BA75" i="4"/>
  <c r="BA87" i="4"/>
  <c r="AR180" i="4"/>
  <c r="AX40" i="4"/>
  <c r="AX141" i="4"/>
  <c r="BA57" i="4"/>
  <c r="BA148" i="4"/>
  <c r="AX223" i="4"/>
  <c r="BA20" i="4"/>
  <c r="AU217" i="4"/>
  <c r="BA246" i="4"/>
  <c r="BA197" i="4"/>
  <c r="AX274" i="4"/>
  <c r="AU213" i="4"/>
  <c r="AX128" i="4"/>
  <c r="AU78" i="4"/>
  <c r="BA78" i="4"/>
  <c r="BA172" i="4"/>
  <c r="AX226" i="4"/>
  <c r="AU44" i="4"/>
  <c r="BA249" i="4"/>
  <c r="AR76" i="4"/>
  <c r="BA202" i="4"/>
  <c r="AX161" i="4"/>
  <c r="BA123" i="4"/>
  <c r="AX269" i="4"/>
  <c r="BA91" i="4"/>
  <c r="BA215" i="4"/>
  <c r="AX210" i="4"/>
  <c r="BA253" i="4"/>
  <c r="BA88" i="4"/>
  <c r="AU256" i="4"/>
  <c r="AX191" i="4"/>
  <c r="BA37" i="4"/>
  <c r="AX118" i="4"/>
  <c r="AX47" i="4"/>
  <c r="AR282" i="4"/>
  <c r="BA224" i="4"/>
  <c r="BA288" i="4"/>
  <c r="BA282" i="4"/>
  <c r="AX66" i="4"/>
  <c r="BA191" i="4"/>
  <c r="AX290" i="4"/>
  <c r="AR121" i="4"/>
  <c r="BA254" i="4"/>
  <c r="BA243" i="4"/>
  <c r="AX115" i="4"/>
  <c r="BA198" i="4"/>
  <c r="BD271" i="4"/>
  <c r="BA169" i="4"/>
  <c r="AX146" i="4"/>
  <c r="BD287" i="4"/>
  <c r="BD78" i="4"/>
  <c r="AX6" i="4"/>
  <c r="AU19" i="4"/>
  <c r="BA277" i="4"/>
  <c r="BA267" i="4"/>
  <c r="AX25" i="4"/>
  <c r="AX240" i="4"/>
  <c r="AU272" i="4"/>
  <c r="AR109" i="4"/>
  <c r="BA222" i="4"/>
  <c r="BA19" i="4"/>
  <c r="AX67" i="4"/>
  <c r="AX237" i="4"/>
  <c r="BA67" i="4"/>
  <c r="AX248" i="4"/>
  <c r="AX91" i="4"/>
  <c r="AX78" i="4"/>
  <c r="BA184" i="4"/>
  <c r="BA23" i="4"/>
  <c r="AX37" i="4"/>
  <c r="AX119" i="4"/>
  <c r="BD157" i="4"/>
  <c r="BA216" i="4"/>
  <c r="BA160" i="4"/>
  <c r="BA85" i="4"/>
  <c r="BD282" i="4"/>
  <c r="AU172" i="4"/>
  <c r="BA147" i="4"/>
  <c r="BD234" i="4"/>
  <c r="BA187" i="4"/>
  <c r="BG193" i="4"/>
  <c r="AU141" i="4"/>
  <c r="AU138" i="4"/>
  <c r="AX22" i="4"/>
  <c r="AX207" i="4"/>
  <c r="BA113" i="4"/>
  <c r="BD45" i="4"/>
  <c r="BD24" i="4"/>
  <c r="AX212" i="4"/>
  <c r="BA111" i="4"/>
  <c r="AX180" i="4"/>
  <c r="BA5" i="4"/>
  <c r="BD281" i="4"/>
  <c r="AX217" i="4"/>
  <c r="BD72" i="4"/>
  <c r="BD170" i="4"/>
  <c r="BD60" i="4"/>
  <c r="BD225" i="4"/>
  <c r="BA227" i="4"/>
  <c r="BA134" i="4"/>
  <c r="AX258" i="4"/>
  <c r="BD129" i="4"/>
  <c r="BA131" i="4"/>
  <c r="BD108" i="4"/>
  <c r="AX98" i="4"/>
  <c r="BD279" i="4"/>
  <c r="BA173" i="4"/>
  <c r="BD70" i="4"/>
  <c r="BG154" i="4"/>
  <c r="BG194" i="4"/>
  <c r="BD160" i="4"/>
  <c r="BD7" i="4"/>
  <c r="AX168" i="4"/>
  <c r="BA96" i="4"/>
  <c r="BD178" i="4"/>
  <c r="BA208" i="4"/>
  <c r="BA79" i="4"/>
  <c r="BD193" i="4"/>
  <c r="BD171" i="4"/>
  <c r="BA55" i="4"/>
  <c r="BA217" i="4"/>
  <c r="BD77" i="4"/>
  <c r="BA238" i="4"/>
  <c r="AX242" i="4"/>
  <c r="BD67" i="4"/>
  <c r="BA48" i="4"/>
  <c r="BG122" i="4"/>
  <c r="BD258" i="4"/>
  <c r="BD184" i="4"/>
  <c r="AX33" i="4"/>
  <c r="BD49" i="4"/>
  <c r="BD51" i="4"/>
  <c r="BA105" i="4"/>
  <c r="AX199" i="4"/>
  <c r="AX197" i="4"/>
  <c r="AR274" i="4"/>
  <c r="BD104" i="4"/>
  <c r="AX77" i="4"/>
  <c r="BD111" i="4"/>
  <c r="BD59" i="4"/>
  <c r="BD96" i="4"/>
  <c r="BG220" i="4"/>
  <c r="AX219" i="4"/>
  <c r="BA138" i="4"/>
  <c r="AX285" i="4"/>
  <c r="BD188" i="4"/>
  <c r="BG277" i="4"/>
  <c r="AX235" i="4"/>
  <c r="BA255" i="4"/>
  <c r="BA54" i="4"/>
  <c r="BA213" i="4"/>
  <c r="AX271" i="4"/>
  <c r="BA121" i="4"/>
  <c r="BD219" i="4"/>
  <c r="BA244" i="4"/>
  <c r="BG215" i="4"/>
  <c r="BD266" i="4"/>
  <c r="BD79" i="4"/>
  <c r="BD55" i="4"/>
  <c r="BA18" i="4"/>
  <c r="BD87" i="4"/>
  <c r="AX154" i="4"/>
  <c r="BD244" i="4"/>
  <c r="BD131" i="4"/>
  <c r="BA190" i="4"/>
  <c r="BA247" i="4"/>
  <c r="BA276" i="4"/>
  <c r="BD273" i="4"/>
  <c r="BD202" i="4"/>
  <c r="BA192" i="4"/>
  <c r="AX189" i="4"/>
  <c r="BD158" i="4"/>
  <c r="BD212" i="4"/>
  <c r="BD12" i="4"/>
  <c r="BD90" i="4"/>
  <c r="BA143" i="4"/>
  <c r="BA59" i="4"/>
  <c r="BD8" i="4"/>
  <c r="BA101" i="4"/>
  <c r="AX34" i="4"/>
  <c r="BD230" i="4"/>
  <c r="BG257" i="4"/>
  <c r="BA230" i="4"/>
  <c r="AX76" i="4"/>
  <c r="BG95" i="4"/>
  <c r="BA232" i="4"/>
  <c r="BD194" i="4"/>
  <c r="BA26" i="4"/>
  <c r="BD69" i="4"/>
  <c r="BD138" i="4"/>
  <c r="BA129" i="4"/>
  <c r="BA84" i="4"/>
  <c r="BA27" i="4"/>
  <c r="BA193" i="4"/>
  <c r="BA116" i="4"/>
  <c r="AR113" i="4"/>
  <c r="BA102" i="4"/>
  <c r="BA164" i="4"/>
  <c r="BD44" i="4"/>
  <c r="BD240" i="4"/>
  <c r="BD39" i="4"/>
  <c r="BD208" i="4"/>
  <c r="BD162" i="4"/>
  <c r="BD252" i="4"/>
  <c r="BD130" i="4"/>
  <c r="AX256" i="4"/>
  <c r="BD198" i="4"/>
  <c r="BD172" i="4"/>
  <c r="AX184" i="4"/>
  <c r="BD255" i="4"/>
  <c r="AX100" i="4"/>
  <c r="BD139" i="4"/>
  <c r="AX56" i="4"/>
  <c r="BA271" i="4"/>
  <c r="AX275" i="4"/>
  <c r="BA62" i="4"/>
  <c r="BA150" i="4"/>
  <c r="BD250" i="4"/>
  <c r="BD135" i="4"/>
  <c r="BG278" i="4"/>
  <c r="BA76" i="4"/>
  <c r="BD229" i="4"/>
  <c r="BD166" i="4"/>
  <c r="BG186" i="4"/>
  <c r="BD126" i="4"/>
  <c r="BD95" i="4"/>
  <c r="BA34" i="4"/>
  <c r="BA17" i="4"/>
  <c r="AX220" i="4"/>
  <c r="BD262" i="4"/>
  <c r="BD132" i="4"/>
  <c r="AX277" i="4"/>
  <c r="BA259" i="4"/>
  <c r="BD191" i="4"/>
  <c r="BD13" i="4"/>
  <c r="BD289" i="4"/>
  <c r="BD58" i="4"/>
  <c r="BD4" i="4"/>
  <c r="BD259" i="4"/>
  <c r="BD145" i="4"/>
  <c r="BD268" i="4"/>
  <c r="BA36" i="4"/>
  <c r="BD152" i="4"/>
  <c r="BA95" i="4"/>
  <c r="AX273" i="4"/>
  <c r="BD179" i="4"/>
  <c r="BA236" i="4"/>
  <c r="AX136" i="4"/>
  <c r="BA281" i="4"/>
  <c r="AX270" i="4"/>
  <c r="AX96" i="4"/>
  <c r="AX31" i="4"/>
  <c r="BA152" i="4"/>
  <c r="AX188" i="4"/>
  <c r="BA203" i="4"/>
  <c r="BA83" i="4"/>
  <c r="AX244" i="4"/>
  <c r="BD98" i="4"/>
  <c r="BA136" i="4"/>
  <c r="BA181" i="4"/>
  <c r="AX227" i="4"/>
  <c r="BG29" i="4"/>
  <c r="BA159" i="4"/>
  <c r="AX218" i="4"/>
  <c r="AX147" i="4"/>
  <c r="BD14" i="4"/>
  <c r="AX171" i="4"/>
  <c r="BD34" i="4"/>
  <c r="AX203" i="4"/>
  <c r="BD143" i="4"/>
  <c r="BD148" i="4"/>
  <c r="BD261" i="4"/>
  <c r="BD227" i="4"/>
  <c r="AX182" i="4"/>
  <c r="BD272" i="4"/>
  <c r="BG128" i="4"/>
  <c r="BD146" i="4"/>
  <c r="BD275" i="4"/>
  <c r="BD291" i="4"/>
  <c r="AX116" i="4"/>
  <c r="AU248" i="4"/>
  <c r="AX95" i="4"/>
  <c r="BA155" i="4"/>
  <c r="BA256" i="4"/>
  <c r="BD223" i="4"/>
  <c r="AX42" i="4"/>
  <c r="BD232" i="4"/>
  <c r="BA180" i="4"/>
  <c r="AX134" i="4"/>
  <c r="BD118" i="4"/>
  <c r="BD75" i="4"/>
  <c r="AX39" i="4"/>
  <c r="BD136" i="4"/>
  <c r="BA122" i="4"/>
  <c r="AX38" i="4"/>
  <c r="BA156" i="4"/>
  <c r="AX151" i="4"/>
  <c r="AX201" i="4"/>
  <c r="BD276" i="4"/>
  <c r="BA188" i="4"/>
  <c r="BD163" i="4"/>
  <c r="BA199" i="4"/>
  <c r="BD85" i="4"/>
  <c r="BD174" i="4"/>
  <c r="BA11" i="4"/>
  <c r="BA273" i="4"/>
  <c r="BD101" i="4"/>
  <c r="AX129" i="4"/>
  <c r="BD120" i="4"/>
  <c r="BD260" i="4"/>
  <c r="BA175" i="4"/>
  <c r="BG56" i="4"/>
  <c r="AX68" i="4"/>
  <c r="BG91" i="4"/>
  <c r="BA266" i="4"/>
  <c r="BA25" i="4"/>
  <c r="BG179" i="4"/>
  <c r="BA219" i="4"/>
  <c r="BD142" i="4"/>
  <c r="BD147" i="4"/>
  <c r="BA209" i="4"/>
  <c r="BA141" i="4"/>
  <c r="BG67" i="4"/>
  <c r="BA286" i="4"/>
  <c r="BA70" i="4"/>
  <c r="AX205" i="4"/>
  <c r="AX272" i="4"/>
  <c r="BD140" i="4"/>
  <c r="BA89" i="4"/>
  <c r="BG271" i="4"/>
  <c r="AX221" i="4"/>
  <c r="BD213" i="4"/>
  <c r="BG183" i="4"/>
  <c r="BG77" i="4"/>
  <c r="BJ170" i="4"/>
  <c r="BG185" i="4"/>
  <c r="BA204" i="4"/>
  <c r="BD251" i="4"/>
  <c r="BD35" i="4"/>
  <c r="AX41" i="4"/>
  <c r="BJ236" i="4"/>
  <c r="BJ97" i="4"/>
  <c r="BD211" i="4"/>
  <c r="BJ242" i="4"/>
  <c r="BD249" i="4"/>
  <c r="BG125" i="4"/>
  <c r="BG284" i="4"/>
  <c r="BJ176" i="4"/>
  <c r="BA151" i="4"/>
  <c r="BJ172" i="4"/>
  <c r="BD264" i="4"/>
  <c r="BD86" i="4"/>
  <c r="BD61" i="4"/>
  <c r="BG195" i="4"/>
  <c r="BA194" i="4"/>
  <c r="BA212" i="4"/>
  <c r="BG207" i="4"/>
  <c r="BG33" i="4"/>
  <c r="BD40" i="4"/>
  <c r="BG12" i="4"/>
  <c r="BG255" i="4"/>
  <c r="BG158" i="4"/>
  <c r="BJ25" i="4"/>
  <c r="BG147" i="4"/>
  <c r="BD180" i="4"/>
  <c r="BG52" i="4"/>
  <c r="BD286" i="4"/>
  <c r="BG145" i="4"/>
  <c r="BD107" i="4"/>
  <c r="BG131" i="4"/>
  <c r="BJ186" i="4"/>
  <c r="BJ19" i="4"/>
  <c r="BG19" i="4"/>
  <c r="BA270" i="4"/>
  <c r="BG283" i="4"/>
  <c r="BG142" i="4"/>
  <c r="BG209" i="4"/>
  <c r="BD164" i="4"/>
  <c r="BD92" i="4"/>
  <c r="BG189" i="4"/>
  <c r="BD66" i="4"/>
  <c r="BG280" i="4"/>
  <c r="BG8" i="4"/>
  <c r="BG49" i="4"/>
  <c r="BA240" i="4"/>
  <c r="BA49" i="4"/>
  <c r="BA97" i="4"/>
  <c r="BG101" i="4"/>
  <c r="AX160" i="4"/>
  <c r="AX57" i="4"/>
  <c r="BD84" i="4"/>
  <c r="BG64" i="4"/>
  <c r="AX263" i="4"/>
  <c r="BD200" i="4"/>
  <c r="BG214" i="4"/>
  <c r="BA289" i="4"/>
  <c r="BJ4" i="4"/>
  <c r="BD62" i="4"/>
  <c r="BJ157" i="4"/>
  <c r="BD280" i="4"/>
  <c r="BA163" i="4"/>
  <c r="BG120" i="4"/>
  <c r="BJ155" i="4"/>
  <c r="BJ21" i="4"/>
  <c r="BA9" i="4"/>
  <c r="BJ29" i="4"/>
  <c r="BG75" i="4"/>
  <c r="AX291" i="4"/>
  <c r="BG98" i="4"/>
  <c r="BD283" i="4"/>
  <c r="BG213" i="4"/>
  <c r="BG272" i="4"/>
  <c r="BD53" i="4"/>
  <c r="BG55" i="4"/>
  <c r="BD263" i="4"/>
  <c r="BJ88" i="4"/>
  <c r="BD57" i="4"/>
  <c r="BD173" i="4"/>
  <c r="BG30" i="4"/>
  <c r="BD257" i="4"/>
  <c r="BG253" i="4"/>
  <c r="BJ241" i="4"/>
  <c r="BG211" i="4"/>
  <c r="BG172" i="4"/>
  <c r="BA130" i="4"/>
  <c r="BD216" i="4"/>
  <c r="BD242" i="4"/>
  <c r="AX243" i="4"/>
  <c r="BG4" i="4"/>
  <c r="BD17" i="4"/>
  <c r="AX286" i="4"/>
  <c r="BG62" i="4"/>
  <c r="BG281" i="4"/>
  <c r="BD114" i="4"/>
  <c r="BG233" i="4"/>
  <c r="BD165" i="4"/>
  <c r="BD115" i="4"/>
  <c r="BD74" i="4"/>
  <c r="BA186" i="4"/>
  <c r="BD228" i="4"/>
  <c r="BD155" i="4"/>
  <c r="BD99" i="4"/>
  <c r="BG153" i="4"/>
  <c r="BG222" i="4"/>
  <c r="BG197" i="4"/>
  <c r="BG59" i="4"/>
  <c r="BD15" i="4"/>
  <c r="AX50" i="4"/>
  <c r="BD41" i="4"/>
  <c r="BJ95" i="4"/>
  <c r="BG247" i="4"/>
  <c r="BG136" i="4"/>
  <c r="BD137" i="4"/>
  <c r="BD181" i="4"/>
  <c r="BG149" i="4"/>
  <c r="BD284" i="4"/>
  <c r="BG180" i="4"/>
  <c r="BG198" i="4"/>
  <c r="BG21" i="4"/>
  <c r="BJ132" i="4"/>
  <c r="BD288" i="4"/>
  <c r="BA257" i="4"/>
  <c r="BD37" i="4"/>
  <c r="BA46" i="4"/>
  <c r="BD27" i="4"/>
  <c r="BD290" i="4"/>
  <c r="BD254" i="4"/>
  <c r="BD82" i="4"/>
  <c r="BJ171" i="4"/>
  <c r="BJ24" i="4"/>
  <c r="AX90" i="4"/>
  <c r="BG248" i="4"/>
  <c r="BJ244" i="4"/>
  <c r="BG240" i="4"/>
  <c r="BG274" i="4"/>
  <c r="BD10" i="4"/>
  <c r="BG282" i="4"/>
  <c r="BA167" i="4"/>
  <c r="BA233" i="4"/>
  <c r="AX236" i="4"/>
  <c r="BD123" i="4"/>
  <c r="BA166" i="4"/>
  <c r="AX245" i="4"/>
  <c r="BA42" i="4"/>
  <c r="BD161" i="4"/>
  <c r="BG25" i="4"/>
  <c r="BJ31" i="4"/>
  <c r="BG161" i="4"/>
  <c r="BA196" i="4"/>
  <c r="BD206" i="4"/>
  <c r="BD23" i="4"/>
  <c r="BA52" i="4"/>
  <c r="BG51" i="4"/>
  <c r="BG216" i="4"/>
  <c r="AX133" i="4"/>
  <c r="BD168" i="4"/>
  <c r="BD156" i="4"/>
  <c r="BG196" i="4"/>
  <c r="BG36" i="4"/>
  <c r="BG140" i="4"/>
  <c r="BD9" i="4"/>
  <c r="BD151" i="4"/>
  <c r="BJ60" i="4"/>
  <c r="BD248" i="4"/>
  <c r="BA264" i="4"/>
  <c r="BJ16" i="4"/>
  <c r="BA279" i="4"/>
  <c r="BD42" i="4"/>
  <c r="BA109" i="4"/>
  <c r="BD65" i="4"/>
  <c r="AX24" i="4"/>
  <c r="BD285" i="4"/>
  <c r="BD182" i="4"/>
  <c r="BD31" i="4"/>
  <c r="AX193" i="4"/>
  <c r="BJ271" i="4"/>
  <c r="BG237" i="4"/>
  <c r="BG17" i="4"/>
  <c r="BD270" i="4"/>
  <c r="BD144" i="4"/>
  <c r="BD43" i="4"/>
  <c r="BD222" i="4"/>
  <c r="BD265" i="4"/>
  <c r="BD25" i="4"/>
  <c r="BD124" i="4"/>
  <c r="BG171" i="4"/>
  <c r="BD112" i="4"/>
  <c r="BJ247" i="4"/>
  <c r="BG285" i="4"/>
  <c r="BD199" i="4"/>
  <c r="BD56" i="4"/>
  <c r="BA211" i="4"/>
  <c r="BD103" i="4"/>
  <c r="BD236" i="4"/>
  <c r="BG24" i="4"/>
  <c r="BD36" i="4"/>
  <c r="BA200" i="4"/>
  <c r="BD110" i="4"/>
  <c r="BG262" i="4"/>
  <c r="BA220" i="4"/>
  <c r="BD128" i="4"/>
  <c r="BG163" i="4"/>
  <c r="BG105" i="4"/>
  <c r="BG11" i="4"/>
  <c r="BG70" i="4"/>
  <c r="BA93" i="4"/>
  <c r="BG279" i="4"/>
  <c r="BD76" i="4"/>
  <c r="BD210" i="4"/>
  <c r="BA235" i="4"/>
  <c r="BG221" i="4"/>
  <c r="BD133" i="4"/>
  <c r="BG202" i="4"/>
  <c r="BG43" i="4"/>
  <c r="BJ291" i="4"/>
  <c r="BG141" i="4"/>
  <c r="BG14" i="4"/>
  <c r="BG97" i="4"/>
  <c r="BD220" i="4"/>
  <c r="BA205" i="4"/>
  <c r="BG74" i="4"/>
  <c r="BG58" i="4"/>
  <c r="BG245" i="4"/>
  <c r="BD93" i="4"/>
  <c r="BG117" i="4"/>
  <c r="BG130" i="4"/>
  <c r="BG144" i="4"/>
  <c r="BJ188" i="4"/>
  <c r="BD19" i="4"/>
  <c r="BJ196" i="4"/>
  <c r="AX262" i="4"/>
  <c r="BD185" i="4"/>
  <c r="BG200" i="4"/>
  <c r="BD80" i="4"/>
  <c r="BJ250" i="4"/>
  <c r="BD217" i="4"/>
  <c r="BA280" i="4"/>
  <c r="BJ15" i="4"/>
  <c r="BG124" i="4"/>
  <c r="BD246" i="4"/>
  <c r="BD63" i="4"/>
  <c r="AX81" i="4"/>
  <c r="BD117" i="4"/>
  <c r="BA33" i="4"/>
  <c r="AX52" i="4"/>
  <c r="BD22" i="4"/>
  <c r="BA92" i="4"/>
  <c r="BG177" i="4"/>
  <c r="BJ287" i="4"/>
  <c r="BG184" i="4"/>
  <c r="AX179" i="4"/>
  <c r="BG111" i="4"/>
  <c r="BD150" i="4"/>
  <c r="BD6" i="4"/>
  <c r="BD125" i="4"/>
  <c r="BD48" i="4"/>
  <c r="BJ51" i="4"/>
  <c r="BD177" i="4"/>
  <c r="BD221" i="4"/>
  <c r="BA168" i="4"/>
  <c r="BA63" i="4"/>
  <c r="BG66" i="4"/>
  <c r="BG85" i="4"/>
  <c r="BG96" i="4"/>
  <c r="BG289" i="4"/>
  <c r="BJ125" i="4"/>
  <c r="BD16" i="4"/>
  <c r="BG265" i="4"/>
  <c r="BD192" i="4"/>
  <c r="BD119" i="4"/>
  <c r="BG182" i="4"/>
  <c r="BD134" i="4"/>
  <c r="BJ113" i="4"/>
  <c r="BG208" i="4"/>
  <c r="BG133" i="4"/>
  <c r="BD209" i="4"/>
  <c r="BJ213" i="4"/>
  <c r="BG20" i="4"/>
  <c r="BD187" i="4"/>
  <c r="BJ190" i="4"/>
  <c r="AX121" i="4"/>
  <c r="BM198" i="4"/>
  <c r="BD205" i="4"/>
  <c r="BJ41" i="4"/>
  <c r="BD204" i="4"/>
  <c r="BG191" i="4"/>
  <c r="AX11" i="4"/>
  <c r="AX8" i="4"/>
  <c r="BG266" i="4"/>
  <c r="BD218" i="4"/>
  <c r="BD113" i="4"/>
  <c r="BD274" i="4"/>
  <c r="BD159" i="4"/>
  <c r="BD127" i="4"/>
  <c r="BA145" i="4"/>
  <c r="AX181" i="4"/>
  <c r="BD5" i="4"/>
  <c r="BA39" i="4"/>
  <c r="BD68" i="4"/>
  <c r="BJ273" i="4"/>
  <c r="BD105" i="4"/>
  <c r="BA99" i="4"/>
  <c r="BA171" i="4"/>
  <c r="BA262" i="4"/>
  <c r="BG107" i="4"/>
  <c r="BJ141" i="4"/>
  <c r="BJ161" i="4"/>
  <c r="BG205" i="4"/>
  <c r="BJ81" i="4"/>
  <c r="BJ228" i="4"/>
  <c r="BD239" i="4"/>
  <c r="AX94" i="4"/>
  <c r="BD38" i="4"/>
  <c r="BD106" i="4"/>
  <c r="BG236" i="4"/>
  <c r="BG31" i="4"/>
  <c r="BG152" i="4"/>
  <c r="BD102" i="4"/>
  <c r="BD154" i="4"/>
  <c r="BD50" i="4"/>
  <c r="BA229" i="4"/>
  <c r="BG48" i="4"/>
  <c r="BG135" i="4"/>
  <c r="BD237" i="4"/>
  <c r="BD29" i="4"/>
  <c r="BM30" i="4"/>
  <c r="BG123" i="4"/>
  <c r="BG203" i="4"/>
  <c r="BJ245" i="4"/>
  <c r="BG192" i="4"/>
  <c r="BG258" i="4"/>
  <c r="BJ179" i="4"/>
  <c r="BD253" i="4"/>
  <c r="BJ252" i="4"/>
  <c r="BJ130" i="4"/>
  <c r="BD186" i="4"/>
  <c r="BJ46" i="4"/>
  <c r="BJ74" i="4"/>
  <c r="BJ106" i="4"/>
  <c r="BJ224" i="4"/>
  <c r="BG148" i="4"/>
  <c r="BA274" i="4"/>
  <c r="BD64" i="4"/>
  <c r="BG37" i="4"/>
  <c r="BD81" i="4"/>
  <c r="BJ142" i="4"/>
  <c r="BJ227" i="4"/>
  <c r="BG291" i="4"/>
  <c r="BJ112" i="4"/>
  <c r="BJ249" i="4"/>
  <c r="BJ239" i="4"/>
  <c r="BJ119" i="4"/>
  <c r="BG242" i="4"/>
  <c r="BJ35" i="4"/>
  <c r="BG119" i="4"/>
  <c r="BG100" i="4"/>
  <c r="BM91" i="4"/>
  <c r="BD207" i="4"/>
  <c r="BD28" i="4"/>
  <c r="BJ217" i="4"/>
  <c r="BJ127" i="4"/>
  <c r="BJ229" i="4"/>
  <c r="BD149" i="4"/>
  <c r="BG93" i="4"/>
  <c r="BD245" i="4"/>
  <c r="BM17" i="4"/>
  <c r="BD109" i="4"/>
  <c r="BG260" i="4"/>
  <c r="BG157" i="4"/>
  <c r="BG243" i="4"/>
  <c r="BM277" i="4"/>
  <c r="BD94" i="4"/>
  <c r="BG217" i="4"/>
  <c r="BJ152" i="4"/>
  <c r="BJ263" i="4"/>
  <c r="BD267" i="4"/>
  <c r="BJ64" i="4"/>
  <c r="BJ76" i="4"/>
  <c r="BJ17" i="4"/>
  <c r="BJ285" i="4"/>
  <c r="BG275" i="4"/>
  <c r="BG45" i="4"/>
  <c r="BG39" i="4"/>
  <c r="BM156" i="4"/>
  <c r="BG156" i="4"/>
  <c r="BD54" i="4"/>
  <c r="BG146" i="4"/>
  <c r="BG7" i="4"/>
  <c r="BG235" i="4"/>
  <c r="BM208" i="4"/>
  <c r="BG88" i="4"/>
  <c r="BG69" i="4"/>
  <c r="BG250" i="4"/>
  <c r="BG246" i="4"/>
  <c r="BJ52" i="4"/>
  <c r="BM90" i="4"/>
  <c r="BJ20" i="4"/>
  <c r="BM112" i="4"/>
  <c r="BJ101" i="4"/>
  <c r="BG187" i="4"/>
  <c r="BJ180" i="4"/>
  <c r="BJ193" i="4"/>
  <c r="BJ47" i="4"/>
  <c r="BM8" i="4"/>
  <c r="BJ251" i="4"/>
  <c r="BM188" i="4"/>
  <c r="BJ184" i="4"/>
  <c r="BG276" i="4"/>
  <c r="BD30" i="4"/>
  <c r="BG80" i="4"/>
  <c r="BJ63" i="4"/>
  <c r="BM45" i="4"/>
  <c r="BM114" i="4"/>
  <c r="BG218" i="4"/>
  <c r="BG269" i="4"/>
  <c r="BJ38" i="4"/>
  <c r="BG87" i="4"/>
  <c r="BG254" i="4"/>
  <c r="BM11" i="4"/>
  <c r="BG42" i="4"/>
  <c r="BD235" i="4"/>
  <c r="BG129" i="4"/>
  <c r="BM247" i="4"/>
  <c r="BJ283" i="4"/>
  <c r="BM145" i="4"/>
  <c r="BG61" i="4"/>
  <c r="BG170" i="4"/>
  <c r="BJ26" i="4"/>
  <c r="BJ128" i="4"/>
  <c r="BD100" i="4"/>
  <c r="BJ96" i="4"/>
  <c r="BA269" i="4"/>
  <c r="BJ225" i="4"/>
  <c r="BG110" i="4"/>
  <c r="BG239" i="4"/>
  <c r="BJ147" i="4"/>
  <c r="BJ105" i="4"/>
  <c r="BG228" i="4"/>
  <c r="BG23" i="4"/>
  <c r="BM6" i="4"/>
  <c r="BD116" i="4"/>
  <c r="BM142" i="4"/>
  <c r="BJ80" i="4"/>
  <c r="BD231" i="4"/>
  <c r="BM113" i="4"/>
  <c r="BM228" i="4"/>
  <c r="BG127" i="4"/>
  <c r="BG162" i="4"/>
  <c r="BM154" i="4"/>
  <c r="BG261" i="4"/>
  <c r="BJ28" i="4"/>
  <c r="BM28" i="4"/>
  <c r="BG5" i="4"/>
  <c r="BG227" i="4"/>
  <c r="BG290" i="4"/>
  <c r="BJ69" i="4"/>
  <c r="BG104" i="4"/>
  <c r="BJ45" i="4"/>
  <c r="BD121" i="4"/>
  <c r="BG241" i="4"/>
  <c r="BJ192" i="4"/>
  <c r="BJ167" i="4"/>
  <c r="BJ10" i="4"/>
  <c r="BM88" i="4"/>
  <c r="BM274" i="4"/>
  <c r="BD247" i="4"/>
  <c r="BG83" i="4"/>
  <c r="BJ148" i="4"/>
  <c r="BD21" i="4"/>
  <c r="BM44" i="4"/>
  <c r="BM160" i="4"/>
  <c r="BJ199" i="4"/>
  <c r="BJ123" i="4"/>
  <c r="BG22" i="4"/>
  <c r="BM75" i="4"/>
  <c r="BM197" i="4"/>
  <c r="BD226" i="4"/>
  <c r="BM74" i="4"/>
  <c r="BJ290" i="4"/>
  <c r="BD141" i="4"/>
  <c r="BG54" i="4"/>
  <c r="BM21" i="4"/>
  <c r="BJ254" i="4"/>
  <c r="BJ183" i="4"/>
  <c r="BJ137" i="4"/>
  <c r="BM131" i="4"/>
  <c r="BG112" i="4"/>
  <c r="BJ210" i="4"/>
  <c r="BD91" i="4"/>
  <c r="BG167" i="4"/>
  <c r="BJ162" i="4"/>
  <c r="BD47" i="4"/>
  <c r="BG89" i="4"/>
  <c r="BJ42" i="4"/>
  <c r="BA86" i="4"/>
  <c r="BD183" i="4"/>
  <c r="BM231" i="4"/>
  <c r="BG225" i="4"/>
  <c r="BJ59" i="4"/>
  <c r="BJ257" i="4"/>
  <c r="BJ205" i="4"/>
  <c r="BM234" i="4"/>
  <c r="BD190" i="4"/>
  <c r="BG35" i="4"/>
  <c r="BA120" i="4"/>
  <c r="BM194" i="4"/>
  <c r="BM186" i="4"/>
  <c r="BM133" i="4"/>
  <c r="BJ93" i="4"/>
  <c r="BJ185" i="4"/>
  <c r="BJ110" i="4"/>
  <c r="BJ23" i="4"/>
  <c r="BJ77" i="4"/>
  <c r="BM290" i="4"/>
  <c r="BJ276" i="4"/>
  <c r="BM86" i="4"/>
  <c r="BG78" i="4"/>
  <c r="BJ37" i="4"/>
  <c r="BM157" i="4"/>
  <c r="BM166" i="4"/>
  <c r="BG113" i="4"/>
  <c r="BG121" i="4"/>
  <c r="BJ202" i="4"/>
  <c r="BJ89" i="4"/>
  <c r="BG164" i="4"/>
  <c r="BJ6" i="4"/>
  <c r="BG181" i="4"/>
  <c r="BD46" i="4"/>
  <c r="BJ85" i="4"/>
  <c r="BD153" i="4"/>
  <c r="BM289" i="4"/>
  <c r="BJ50" i="4"/>
  <c r="BJ267" i="4"/>
  <c r="BG126" i="4"/>
  <c r="BD11" i="4"/>
  <c r="BM268" i="4"/>
  <c r="BG268" i="4"/>
  <c r="BG16" i="4"/>
  <c r="BJ78" i="4"/>
  <c r="BG84" i="4"/>
  <c r="BJ177" i="4"/>
  <c r="BD214" i="4"/>
  <c r="BD20" i="4"/>
  <c r="BG60" i="4"/>
  <c r="BD203" i="4"/>
  <c r="BM105" i="4"/>
  <c r="BG159" i="4"/>
  <c r="BM258" i="4"/>
  <c r="BD167" i="4"/>
  <c r="BG53" i="4"/>
  <c r="BJ121" i="4"/>
  <c r="BM199" i="4"/>
  <c r="BG76" i="4"/>
  <c r="BG103" i="4"/>
  <c r="BM176" i="4"/>
  <c r="BG178" i="4"/>
  <c r="BG150" i="4"/>
  <c r="BD88" i="4"/>
  <c r="BJ253" i="4"/>
  <c r="BG47" i="4"/>
  <c r="BJ246" i="4"/>
  <c r="BJ36" i="4"/>
  <c r="BM233" i="4"/>
  <c r="BD89" i="4"/>
  <c r="BM83" i="4"/>
  <c r="BJ104" i="4"/>
  <c r="BJ122" i="4"/>
  <c r="BG46" i="4"/>
  <c r="BJ198" i="4"/>
  <c r="BG34" i="4"/>
  <c r="BJ282" i="4"/>
  <c r="BG229" i="4"/>
  <c r="BG118" i="4"/>
  <c r="BM183" i="4"/>
  <c r="BD52" i="4"/>
  <c r="BG10" i="4"/>
  <c r="BG264" i="4"/>
  <c r="BJ164" i="4"/>
  <c r="BJ129" i="4"/>
  <c r="BJ144" i="4"/>
  <c r="BM282" i="4"/>
  <c r="BG212" i="4"/>
  <c r="BJ218" i="4"/>
  <c r="BG116" i="4"/>
  <c r="BG63" i="4"/>
  <c r="BG9" i="4"/>
  <c r="BG263" i="4"/>
  <c r="BM128" i="4"/>
  <c r="BG65" i="4"/>
  <c r="BG259" i="4"/>
  <c r="BM106" i="4"/>
  <c r="BM249" i="4"/>
  <c r="BG226" i="4"/>
  <c r="BG155" i="4"/>
  <c r="BJ289" i="4"/>
  <c r="BG6" i="4"/>
  <c r="BJ44" i="4"/>
  <c r="BG71" i="4"/>
  <c r="BG188" i="4"/>
  <c r="BG174" i="4"/>
  <c r="BG234" i="4"/>
  <c r="BJ277" i="4"/>
  <c r="BG151" i="4"/>
  <c r="BM50" i="4"/>
  <c r="BG232" i="4"/>
  <c r="BM27" i="4"/>
  <c r="BJ75" i="4"/>
  <c r="BM180" i="4"/>
  <c r="BP171" i="4"/>
  <c r="BG15" i="4"/>
  <c r="BM139" i="4"/>
  <c r="BM149" i="4"/>
  <c r="BM226" i="4"/>
  <c r="BM170" i="4"/>
  <c r="BP75" i="4"/>
  <c r="BM202" i="4"/>
  <c r="BJ109" i="4"/>
  <c r="BP227" i="4"/>
  <c r="BP30" i="4"/>
  <c r="BM164" i="4"/>
  <c r="BP172" i="4"/>
  <c r="BM152" i="4"/>
  <c r="BP259" i="4"/>
  <c r="BP219" i="4"/>
  <c r="BM76" i="4"/>
  <c r="BD176" i="4"/>
  <c r="BJ197" i="4"/>
  <c r="BG50" i="4"/>
  <c r="BJ48" i="4"/>
  <c r="BG249" i="4"/>
  <c r="BP254" i="4"/>
  <c r="BP221" i="4"/>
  <c r="BJ243" i="4"/>
  <c r="BJ230" i="4"/>
  <c r="BM206" i="4"/>
  <c r="BP220" i="4"/>
  <c r="BM248" i="4"/>
  <c r="BJ111" i="4"/>
  <c r="BG106" i="4"/>
  <c r="BP48" i="4"/>
  <c r="BM95" i="4"/>
  <c r="BJ43" i="4"/>
  <c r="BM209" i="4"/>
  <c r="BG28" i="4"/>
  <c r="BG114" i="4"/>
  <c r="BG72" i="4"/>
  <c r="BP43" i="4"/>
  <c r="BJ66" i="4"/>
  <c r="BJ9" i="4"/>
  <c r="BM129" i="4"/>
  <c r="BM41" i="4"/>
  <c r="BP83" i="4"/>
  <c r="BJ274" i="4"/>
  <c r="BJ182" i="4"/>
  <c r="BG224" i="4"/>
  <c r="BD71" i="4"/>
  <c r="BM191" i="4"/>
  <c r="BM39" i="4"/>
  <c r="BG166" i="4"/>
  <c r="BM171" i="4"/>
  <c r="BJ108" i="4"/>
  <c r="BM260" i="4"/>
  <c r="BG38" i="4"/>
  <c r="BM259" i="4"/>
  <c r="BP250" i="4"/>
  <c r="BP24" i="4"/>
  <c r="BJ234" i="4"/>
  <c r="BG267" i="4"/>
  <c r="BM288" i="4"/>
  <c r="BJ55" i="4"/>
  <c r="BJ272" i="4"/>
  <c r="BP165" i="4"/>
  <c r="BP200" i="4"/>
  <c r="BG252" i="4"/>
  <c r="BD189" i="4"/>
  <c r="BG143" i="4"/>
  <c r="BG108" i="4"/>
  <c r="BM70" i="4"/>
  <c r="BG99" i="4"/>
  <c r="BM15" i="4"/>
  <c r="BJ67" i="4"/>
  <c r="BM257" i="4"/>
  <c r="BJ223" i="4"/>
  <c r="BM72" i="4"/>
  <c r="BP56" i="4"/>
  <c r="BP109" i="4"/>
  <c r="BM276" i="4"/>
  <c r="BM68" i="4"/>
  <c r="BP291" i="4"/>
  <c r="BP99" i="4"/>
  <c r="BM241" i="4"/>
  <c r="BJ181" i="4"/>
  <c r="BM243" i="4"/>
  <c r="BP189" i="4"/>
  <c r="BJ178" i="4"/>
  <c r="BD18" i="4"/>
  <c r="BD241" i="4"/>
  <c r="BJ116" i="4"/>
  <c r="BG68" i="4"/>
  <c r="BM135" i="4"/>
  <c r="BG160" i="4"/>
  <c r="BM101" i="4"/>
  <c r="BJ49" i="4"/>
  <c r="BD224" i="4"/>
  <c r="BP235" i="4"/>
  <c r="BM205" i="4"/>
  <c r="BG223" i="4"/>
  <c r="BM182" i="4"/>
  <c r="BJ165" i="4"/>
  <c r="BP114" i="4"/>
  <c r="BG286" i="4"/>
  <c r="BJ114" i="4"/>
  <c r="BJ194" i="4"/>
  <c r="BG115" i="4"/>
  <c r="BJ120" i="4"/>
  <c r="BM221" i="4"/>
  <c r="BM165" i="4"/>
  <c r="BJ136" i="4"/>
  <c r="BG41" i="4"/>
  <c r="BJ265" i="4"/>
  <c r="BP167" i="4"/>
  <c r="BP155" i="4"/>
  <c r="BP73" i="4"/>
  <c r="BD196" i="4"/>
  <c r="BD278" i="4"/>
  <c r="BM172" i="4"/>
  <c r="BM153" i="4"/>
  <c r="BJ286" i="4"/>
  <c r="BJ115" i="4"/>
  <c r="BM77" i="4"/>
  <c r="BD201" i="4"/>
  <c r="BG27" i="4"/>
  <c r="BJ159" i="4"/>
  <c r="BJ146" i="4"/>
  <c r="BG57" i="4"/>
  <c r="BP19" i="4"/>
  <c r="BM204" i="4"/>
  <c r="BJ14" i="4"/>
  <c r="BP282" i="4"/>
  <c r="BP146" i="4"/>
  <c r="BP201" i="4"/>
  <c r="BM43" i="4"/>
  <c r="BM232" i="4"/>
  <c r="BM264" i="4"/>
  <c r="BP88" i="4"/>
  <c r="BM125" i="4"/>
  <c r="BM48" i="4"/>
  <c r="BP228" i="4"/>
  <c r="BM141" i="4"/>
  <c r="BM185" i="4"/>
  <c r="BM162" i="4"/>
  <c r="BG102" i="4"/>
  <c r="BM240" i="4"/>
  <c r="BJ13" i="4"/>
  <c r="BM167" i="4"/>
  <c r="BM273" i="4"/>
  <c r="BM73" i="4"/>
  <c r="BD233" i="4"/>
  <c r="BJ189" i="4"/>
  <c r="BD169" i="4"/>
  <c r="BM278" i="4"/>
  <c r="BM225" i="4"/>
  <c r="BJ103" i="4"/>
  <c r="BJ124" i="4"/>
  <c r="BP194" i="4"/>
  <c r="BJ169" i="4"/>
  <c r="BG138" i="4"/>
  <c r="BM269" i="4"/>
  <c r="BG32" i="4"/>
  <c r="BP154" i="4"/>
  <c r="BM9" i="4"/>
  <c r="BJ30" i="4"/>
  <c r="BM93" i="4"/>
  <c r="BP55" i="4"/>
  <c r="BJ22" i="4"/>
  <c r="BM7" i="4"/>
  <c r="BG40" i="4"/>
  <c r="BM29" i="4"/>
  <c r="BM98" i="4"/>
  <c r="BJ168" i="4"/>
  <c r="BM184" i="4"/>
  <c r="BM78" i="4"/>
  <c r="BM236" i="4"/>
  <c r="BM146" i="4"/>
  <c r="BJ222" i="4"/>
  <c r="BD197" i="4"/>
  <c r="BJ232" i="4"/>
  <c r="BJ56" i="4"/>
  <c r="BG92" i="4"/>
  <c r="BM284" i="4"/>
  <c r="BJ32" i="4"/>
  <c r="BM195" i="4"/>
  <c r="BP190" i="4"/>
  <c r="BG175" i="4"/>
  <c r="BJ18" i="4"/>
  <c r="BP218" i="4"/>
  <c r="BP157" i="4"/>
  <c r="BM96" i="4"/>
  <c r="BM178" i="4"/>
  <c r="BJ40" i="4"/>
  <c r="BD269" i="4"/>
  <c r="BM173" i="4"/>
  <c r="BJ278" i="4"/>
  <c r="BD97" i="4"/>
  <c r="BG169" i="4"/>
  <c r="BM36" i="4"/>
  <c r="BM229" i="4"/>
  <c r="BJ279" i="4"/>
  <c r="BM124" i="4"/>
  <c r="BJ100" i="4"/>
  <c r="BP248" i="4"/>
  <c r="BJ264" i="4"/>
  <c r="BJ216" i="4"/>
  <c r="BM81" i="4"/>
  <c r="BM223" i="4"/>
  <c r="BJ126" i="4"/>
  <c r="BJ231" i="4"/>
  <c r="BM174" i="4"/>
  <c r="BM5" i="4"/>
  <c r="BJ118" i="4"/>
  <c r="BG204" i="4"/>
  <c r="BP70" i="4"/>
  <c r="BM137" i="4"/>
  <c r="BG201" i="4"/>
  <c r="BJ281" i="4"/>
  <c r="BG81" i="4"/>
  <c r="BM107" i="4"/>
  <c r="BP86" i="4"/>
  <c r="BM42" i="4"/>
  <c r="BJ92" i="4"/>
  <c r="BM138" i="4"/>
  <c r="BM16" i="4"/>
  <c r="BM38" i="4"/>
  <c r="BJ58" i="4"/>
  <c r="BM253" i="4"/>
  <c r="BG168" i="4"/>
  <c r="BJ138" i="4"/>
  <c r="BP105" i="4"/>
  <c r="BP273" i="4"/>
  <c r="BJ226" i="4"/>
  <c r="BM82" i="4"/>
  <c r="BM181" i="4"/>
  <c r="BJ94" i="4"/>
  <c r="BG86" i="4"/>
  <c r="BJ284" i="4"/>
  <c r="BM136" i="4"/>
  <c r="BJ187" i="4"/>
  <c r="BG132" i="4"/>
  <c r="BJ84" i="4"/>
  <c r="BP94" i="4"/>
  <c r="BG109" i="4"/>
  <c r="BM62" i="4"/>
  <c r="BJ248" i="4"/>
  <c r="BJ90" i="4"/>
  <c r="BJ173" i="4"/>
  <c r="BJ269" i="4"/>
  <c r="BP97" i="4"/>
  <c r="BM134" i="4"/>
  <c r="BG18" i="4"/>
  <c r="BJ275" i="4"/>
  <c r="BG199" i="4"/>
  <c r="BM187" i="4"/>
  <c r="BG206" i="4"/>
  <c r="BP266" i="4"/>
  <c r="BP37" i="4"/>
  <c r="BP246" i="4"/>
  <c r="BP141" i="4"/>
  <c r="BP258" i="4"/>
  <c r="BJ68" i="4"/>
  <c r="BG256" i="4"/>
  <c r="BP12" i="4"/>
  <c r="BJ203" i="4"/>
  <c r="BM238" i="4"/>
  <c r="BJ70" i="4"/>
  <c r="BJ166" i="4"/>
  <c r="BM4" i="4"/>
  <c r="BM168" i="4"/>
  <c r="BM239" i="4"/>
  <c r="BG176" i="4"/>
  <c r="BP116" i="4"/>
  <c r="BG79" i="4"/>
  <c r="BD73" i="4"/>
  <c r="BG251" i="4"/>
  <c r="BM217" i="4"/>
  <c r="BD33" i="4"/>
  <c r="BG231" i="4"/>
  <c r="BJ73" i="4"/>
  <c r="BJ174" i="4"/>
  <c r="BM143" i="4"/>
  <c r="BP102" i="4"/>
  <c r="BM35" i="4"/>
  <c r="BJ207" i="4"/>
  <c r="BJ33" i="4"/>
  <c r="BM163" i="4"/>
  <c r="BJ150" i="4"/>
  <c r="BJ61" i="4"/>
  <c r="BP287" i="4"/>
  <c r="BP104" i="4"/>
  <c r="BM111" i="4"/>
  <c r="BJ143" i="4"/>
  <c r="BP8" i="4"/>
  <c r="BM237" i="4"/>
  <c r="BG230" i="4"/>
  <c r="BJ98" i="4"/>
  <c r="BP181" i="4"/>
  <c r="BJ204" i="4"/>
  <c r="BP132" i="4"/>
  <c r="BM227" i="4"/>
  <c r="BG165" i="4"/>
  <c r="BM214" i="4"/>
  <c r="BJ191" i="4"/>
  <c r="BM281" i="4"/>
  <c r="BM151" i="4"/>
  <c r="BG73" i="4"/>
  <c r="BJ209" i="4"/>
  <c r="BM51" i="4"/>
  <c r="BG270" i="4"/>
  <c r="BM219" i="4"/>
  <c r="BJ87" i="4"/>
  <c r="BM207" i="4"/>
  <c r="BM102" i="4"/>
  <c r="BG287" i="4"/>
  <c r="BJ206" i="4"/>
  <c r="BJ12" i="4"/>
  <c r="BJ215" i="4"/>
  <c r="BJ270" i="4"/>
  <c r="BP40" i="4"/>
  <c r="BM24" i="4"/>
  <c r="BJ34" i="4"/>
  <c r="BP206" i="4"/>
  <c r="BJ117" i="4"/>
  <c r="BG82" i="4"/>
  <c r="BG137" i="4"/>
  <c r="BG90" i="4"/>
  <c r="BM52" i="4"/>
  <c r="BJ260" i="4"/>
  <c r="BM216" i="4"/>
  <c r="BJ221" i="4"/>
  <c r="BM54" i="4"/>
  <c r="BM57" i="4"/>
  <c r="BG219" i="4"/>
  <c r="BM55" i="4"/>
  <c r="BM115" i="4"/>
  <c r="BM177" i="4"/>
  <c r="BM85" i="4"/>
  <c r="BM148" i="4"/>
  <c r="BG190" i="4"/>
  <c r="BM31" i="4"/>
  <c r="BG244" i="4"/>
  <c r="BP197" i="4"/>
  <c r="BG173" i="4"/>
  <c r="BG134" i="4"/>
  <c r="BG139" i="4"/>
  <c r="BJ163" i="4"/>
  <c r="BJ71" i="4"/>
  <c r="BM92" i="4"/>
  <c r="BM211" i="4"/>
  <c r="BM150" i="4"/>
  <c r="BM66" i="4"/>
  <c r="BG273" i="4"/>
  <c r="BJ240" i="4"/>
  <c r="BP82" i="4"/>
  <c r="BP89" i="4"/>
  <c r="BP244" i="4"/>
  <c r="BM61" i="4"/>
  <c r="BM193" i="4"/>
  <c r="BS261" i="4"/>
  <c r="BP134" i="4"/>
  <c r="BS70" i="4"/>
  <c r="BM159" i="4"/>
  <c r="BM245" i="4"/>
  <c r="BS179" i="4"/>
  <c r="BS168" i="4"/>
  <c r="BP152" i="4"/>
  <c r="BP241" i="4"/>
  <c r="BS154" i="4"/>
  <c r="BP128" i="4"/>
  <c r="BM161" i="4"/>
  <c r="BP117" i="4"/>
  <c r="BP77" i="4"/>
  <c r="BS68" i="4"/>
  <c r="BJ27" i="4"/>
  <c r="BS94" i="4"/>
  <c r="BM235" i="4"/>
  <c r="BP203" i="4"/>
  <c r="BJ195" i="4"/>
  <c r="BJ220" i="4"/>
  <c r="BP230" i="4"/>
  <c r="BP233" i="4"/>
  <c r="BS255" i="4"/>
  <c r="BJ237" i="4"/>
  <c r="BJ86" i="4"/>
  <c r="BS39" i="4"/>
  <c r="BS151" i="4"/>
  <c r="BJ91" i="4"/>
  <c r="BM144" i="4"/>
  <c r="BP147" i="4"/>
  <c r="BP261" i="4"/>
  <c r="BP110" i="4"/>
  <c r="BM230" i="4"/>
  <c r="BJ102" i="4"/>
  <c r="BS265" i="4"/>
  <c r="BM116" i="4"/>
  <c r="BM196" i="4"/>
  <c r="BJ53" i="4"/>
  <c r="BS60" i="4"/>
  <c r="BM71" i="4"/>
  <c r="BM58" i="4"/>
  <c r="BM283" i="4"/>
  <c r="BS208" i="4"/>
  <c r="BJ151" i="4"/>
  <c r="CH7" i="4"/>
  <c r="BG288" i="4"/>
  <c r="BM291" i="4"/>
  <c r="BJ79" i="4"/>
  <c r="BM267" i="4"/>
  <c r="BM14" i="4"/>
  <c r="BM12" i="4"/>
  <c r="BP90" i="4"/>
  <c r="BS34" i="4"/>
  <c r="BP234" i="4"/>
  <c r="BP276" i="4"/>
  <c r="BP65" i="4"/>
  <c r="BP178" i="4"/>
  <c r="BM263" i="4"/>
  <c r="BS108" i="4"/>
  <c r="BJ235" i="4"/>
  <c r="BP54" i="4"/>
  <c r="BM190" i="4"/>
  <c r="BP284" i="4"/>
  <c r="BP78" i="4"/>
  <c r="BP67" i="4"/>
  <c r="BJ135" i="4"/>
  <c r="BP245" i="4"/>
  <c r="BP144" i="4"/>
  <c r="BP163" i="4"/>
  <c r="BM285" i="4"/>
  <c r="BM266" i="4"/>
  <c r="BS126" i="4"/>
  <c r="BJ160" i="4"/>
  <c r="BP188" i="4"/>
  <c r="BP232" i="4"/>
  <c r="BM120" i="4"/>
  <c r="BS11" i="4"/>
  <c r="BS48" i="4"/>
  <c r="BP111" i="4"/>
  <c r="BM189" i="4"/>
  <c r="BM25" i="4"/>
  <c r="BJ200" i="4"/>
  <c r="BJ268" i="4"/>
  <c r="BJ258" i="4"/>
  <c r="BM147" i="4"/>
  <c r="BJ5" i="4"/>
  <c r="BP100" i="4"/>
  <c r="BP145" i="4"/>
  <c r="BP122" i="4"/>
  <c r="BJ133" i="4"/>
  <c r="BS53" i="4"/>
  <c r="BS8" i="4"/>
  <c r="BS150" i="4"/>
  <c r="BP193" i="4"/>
  <c r="BP268" i="4"/>
  <c r="BP161" i="4"/>
  <c r="BS80" i="4"/>
  <c r="BS144" i="4"/>
  <c r="BP45" i="4"/>
  <c r="BM179" i="4"/>
  <c r="BM84" i="4"/>
  <c r="BS99" i="4"/>
  <c r="BP256" i="4"/>
  <c r="BM40" i="4"/>
  <c r="BP124" i="4"/>
  <c r="BP66" i="4"/>
  <c r="BP263" i="4"/>
  <c r="BM280" i="4"/>
  <c r="BP208" i="4"/>
  <c r="BP253" i="4"/>
  <c r="BP120" i="4"/>
  <c r="BP119" i="4"/>
  <c r="BM286" i="4"/>
  <c r="BP76" i="4"/>
  <c r="BM218" i="4"/>
  <c r="BS190" i="4"/>
  <c r="BP26" i="4"/>
  <c r="BS15" i="4"/>
  <c r="BP209" i="4"/>
  <c r="BP214" i="4"/>
  <c r="BP57" i="4"/>
  <c r="BP62" i="4"/>
  <c r="BJ54" i="4"/>
  <c r="BP205" i="4"/>
  <c r="BJ83" i="4"/>
  <c r="BM222" i="4"/>
  <c r="BP280" i="4"/>
  <c r="BP290" i="4"/>
  <c r="BP277" i="4"/>
  <c r="BP130" i="4"/>
  <c r="BJ208" i="4"/>
  <c r="BS142" i="4"/>
  <c r="BJ82" i="4"/>
  <c r="BM169" i="4"/>
  <c r="BG210" i="4"/>
  <c r="BJ8" i="4"/>
  <c r="BS136" i="4"/>
  <c r="BM275" i="4"/>
  <c r="BP198" i="4"/>
  <c r="BM242" i="4"/>
  <c r="BP115" i="4"/>
  <c r="BS250" i="4"/>
  <c r="BJ211" i="4"/>
  <c r="BP283" i="4"/>
  <c r="BP49" i="4"/>
  <c r="BP237" i="4"/>
  <c r="BM250" i="4"/>
  <c r="BP36" i="4"/>
  <c r="BM254" i="4"/>
  <c r="BJ214" i="4"/>
  <c r="BM287" i="4"/>
  <c r="BP20" i="4"/>
  <c r="BG13" i="4"/>
  <c r="BM18" i="4"/>
  <c r="BP249" i="4"/>
  <c r="BP46" i="4"/>
  <c r="BM87" i="4"/>
  <c r="BM110" i="4"/>
  <c r="BJ65" i="4"/>
  <c r="BP158" i="4"/>
  <c r="BP192" i="4"/>
  <c r="BP72" i="4"/>
  <c r="BM270" i="4"/>
  <c r="BP84" i="4"/>
  <c r="BS98" i="4"/>
  <c r="BS121" i="4"/>
  <c r="BP272" i="4"/>
  <c r="BM256" i="4"/>
  <c r="BM80" i="4"/>
  <c r="BS12" i="4"/>
  <c r="BP52" i="4"/>
  <c r="BS149" i="4"/>
  <c r="BM175" i="4"/>
  <c r="BM262" i="4"/>
  <c r="BM118" i="4"/>
  <c r="BP5" i="4"/>
  <c r="BM252" i="4"/>
  <c r="BP265" i="4"/>
  <c r="BP63" i="4"/>
  <c r="BS131" i="4"/>
  <c r="BP148" i="4"/>
  <c r="BS146" i="4"/>
  <c r="BP252" i="4"/>
  <c r="BM13" i="4"/>
  <c r="BJ140" i="4"/>
  <c r="BJ175" i="4"/>
  <c r="BM127" i="4"/>
  <c r="BS5" i="4"/>
  <c r="BJ259" i="4"/>
  <c r="BP139" i="4"/>
  <c r="BP229" i="4"/>
  <c r="BJ134" i="4"/>
  <c r="BS249" i="4"/>
  <c r="BM46" i="4"/>
  <c r="BJ266" i="4"/>
  <c r="BM212" i="4"/>
  <c r="BJ107" i="4"/>
  <c r="BS176" i="4"/>
  <c r="BM59" i="4"/>
  <c r="BM64" i="4"/>
  <c r="BM65" i="4"/>
  <c r="BP85" i="4"/>
  <c r="BM220" i="4"/>
  <c r="BP238" i="4"/>
  <c r="BM67" i="4"/>
  <c r="BP274" i="4"/>
  <c r="BS21" i="4"/>
  <c r="BJ156" i="4"/>
  <c r="BJ72" i="4"/>
  <c r="BG26" i="4"/>
  <c r="BS210" i="4"/>
  <c r="BM130" i="4"/>
  <c r="BP212" i="4"/>
  <c r="BP127" i="4"/>
  <c r="BM97" i="4"/>
  <c r="BP103" i="4"/>
  <c r="BM63" i="4"/>
  <c r="BJ280" i="4"/>
  <c r="BP74" i="4"/>
  <c r="BP183" i="4"/>
  <c r="BM104" i="4"/>
  <c r="BJ158" i="4"/>
  <c r="BP264" i="4"/>
  <c r="BP191" i="4"/>
  <c r="BM117" i="4"/>
  <c r="BS212" i="4"/>
  <c r="BP81" i="4"/>
  <c r="BM49" i="4"/>
  <c r="BP34" i="4"/>
  <c r="BM140" i="4"/>
  <c r="BP98" i="4"/>
  <c r="BP9" i="4"/>
  <c r="BP231" i="4"/>
  <c r="BM119" i="4"/>
  <c r="BP126" i="4"/>
  <c r="BP243" i="4"/>
  <c r="BM22" i="4"/>
  <c r="BM79" i="4"/>
  <c r="BJ256" i="4"/>
  <c r="BP47" i="4"/>
  <c r="BP156" i="4"/>
  <c r="BM53" i="4"/>
  <c r="BJ219" i="4"/>
  <c r="BM99" i="4"/>
  <c r="BM271" i="4"/>
  <c r="BP96" i="4"/>
  <c r="BM265" i="4"/>
  <c r="BS187" i="4"/>
  <c r="BG94" i="4"/>
  <c r="BM123" i="4"/>
  <c r="BP240" i="4"/>
  <c r="BS20" i="4"/>
  <c r="BJ201" i="4"/>
  <c r="BS67" i="4"/>
  <c r="BM34" i="4"/>
  <c r="BJ149" i="4"/>
  <c r="BS37" i="4"/>
  <c r="BM272" i="4"/>
  <c r="BM37" i="4"/>
  <c r="BS54" i="4"/>
  <c r="BS246" i="4"/>
  <c r="BP202" i="4"/>
  <c r="BP13" i="4"/>
  <c r="BP247" i="4"/>
  <c r="BM23" i="4"/>
  <c r="BJ238" i="4"/>
  <c r="BP15" i="4"/>
  <c r="BP136" i="4"/>
  <c r="BM10" i="4"/>
  <c r="BS242" i="4"/>
  <c r="BP211" i="4"/>
  <c r="BS14" i="4"/>
  <c r="BG238" i="4"/>
  <c r="BP236" i="4"/>
  <c r="BS200" i="4"/>
  <c r="BP61" i="4"/>
  <c r="BM109" i="4"/>
  <c r="BJ145" i="4"/>
  <c r="BM210" i="4"/>
  <c r="BM224" i="4"/>
  <c r="BS63" i="4"/>
  <c r="BS75" i="4"/>
  <c r="BM33" i="4"/>
  <c r="BS241" i="4"/>
  <c r="BP164" i="4"/>
  <c r="BJ11" i="4"/>
  <c r="BM56" i="4"/>
  <c r="BM132" i="4"/>
  <c r="BP269" i="4"/>
  <c r="BJ233" i="4"/>
  <c r="BM244" i="4"/>
  <c r="BP196" i="4"/>
  <c r="BJ153" i="4"/>
  <c r="BP215" i="4"/>
  <c r="BS18" i="4"/>
  <c r="BP162" i="4"/>
  <c r="BM203" i="4"/>
  <c r="BM108" i="4"/>
  <c r="BJ7" i="4"/>
  <c r="BM121" i="4"/>
  <c r="BM215" i="4"/>
  <c r="BS237" i="4"/>
  <c r="BS257" i="4"/>
  <c r="BP270" i="4"/>
  <c r="BP16" i="4"/>
  <c r="BM20" i="4"/>
  <c r="BD122" i="4"/>
  <c r="BP125" i="4"/>
  <c r="BP11" i="4"/>
  <c r="BS91" i="4"/>
  <c r="BJ262" i="4"/>
  <c r="BP51" i="4"/>
  <c r="BM155" i="4"/>
  <c r="BS22" i="4"/>
  <c r="BM103" i="4"/>
  <c r="BJ131" i="4"/>
  <c r="BM126" i="4"/>
  <c r="BP216" i="4"/>
  <c r="CK232" i="4"/>
  <c r="CK162" i="4"/>
  <c r="CB4" i="4"/>
  <c r="BS204" i="4"/>
  <c r="CH254" i="4"/>
  <c r="CB67" i="4"/>
  <c r="CB243" i="4"/>
  <c r="BY250" i="4"/>
  <c r="BM158" i="4"/>
  <c r="BV5" i="4"/>
  <c r="BP175" i="4"/>
  <c r="BV218" i="4"/>
  <c r="CH185" i="4"/>
  <c r="BV23" i="4"/>
  <c r="BV118" i="4"/>
  <c r="BV282" i="4"/>
  <c r="CH209" i="4"/>
  <c r="BV264" i="4"/>
  <c r="BS76" i="4"/>
  <c r="CE33" i="4"/>
  <c r="CE22" i="4"/>
  <c r="CK228" i="4"/>
  <c r="CK36" i="4"/>
  <c r="BY202" i="4"/>
  <c r="CH133" i="4"/>
  <c r="CH159" i="4"/>
  <c r="BV154" i="4"/>
  <c r="BV217" i="4"/>
  <c r="CB69" i="4"/>
  <c r="BS57" i="4"/>
  <c r="CE189" i="4"/>
  <c r="CB8" i="4"/>
  <c r="BP169" i="4"/>
  <c r="BM251" i="4"/>
  <c r="CB118" i="4"/>
  <c r="CH235" i="4"/>
  <c r="BS88" i="4"/>
  <c r="BS122" i="4"/>
  <c r="BS55" i="4"/>
  <c r="CH233" i="4"/>
  <c r="CH13" i="4"/>
  <c r="BY276" i="4"/>
  <c r="BS123" i="4"/>
  <c r="CE42" i="4"/>
  <c r="CK7" i="4"/>
  <c r="CK184" i="4"/>
  <c r="CK70" i="4"/>
  <c r="CE265" i="4"/>
  <c r="BY146" i="4"/>
  <c r="CH178" i="4"/>
  <c r="CH218" i="4"/>
  <c r="CE40" i="4"/>
  <c r="CH58" i="4"/>
  <c r="BV269" i="4"/>
  <c r="CE176" i="4"/>
  <c r="BS92" i="4"/>
  <c r="BS158" i="4"/>
  <c r="CE100" i="4"/>
  <c r="CB185" i="4"/>
  <c r="CB210" i="4"/>
  <c r="BP168" i="4"/>
  <c r="BY23" i="4"/>
  <c r="BY286" i="4"/>
  <c r="BV244" i="4"/>
  <c r="BS209" i="4"/>
  <c r="CE68" i="4"/>
  <c r="CB234" i="4"/>
  <c r="BV122" i="4"/>
  <c r="CK17" i="4"/>
  <c r="CK227" i="4"/>
  <c r="CK229" i="4"/>
  <c r="CK201" i="4"/>
  <c r="CK176" i="4"/>
  <c r="CK168" i="4"/>
  <c r="CK146" i="4"/>
  <c r="CK126" i="4"/>
  <c r="CK84" i="4"/>
  <c r="CK53" i="4"/>
  <c r="CK24" i="4"/>
  <c r="BS134" i="4"/>
  <c r="BY175" i="4"/>
  <c r="CE84" i="4"/>
  <c r="CH63" i="4"/>
  <c r="CB29" i="4"/>
  <c r="BS166" i="4"/>
  <c r="BS173" i="4"/>
  <c r="CH245" i="4"/>
  <c r="CH66" i="4"/>
  <c r="BS35" i="4"/>
  <c r="CE227" i="4"/>
  <c r="BV216" i="4"/>
  <c r="CH36" i="4"/>
  <c r="CB109" i="4"/>
  <c r="CH251" i="4"/>
  <c r="CB265" i="4"/>
  <c r="CB9" i="4"/>
  <c r="CH248" i="4"/>
  <c r="BV100" i="4"/>
  <c r="CB182" i="4"/>
  <c r="CE210" i="4"/>
  <c r="BV116" i="4"/>
  <c r="BY252" i="4"/>
  <c r="BY283" i="4"/>
  <c r="BS61" i="4"/>
  <c r="BS147" i="4"/>
  <c r="CE153" i="4"/>
  <c r="BS288" i="4"/>
  <c r="BS228" i="4"/>
  <c r="CE25" i="4"/>
  <c r="CE158" i="4"/>
  <c r="BS287" i="4"/>
  <c r="BS175" i="4"/>
  <c r="CB34" i="4"/>
  <c r="BV274" i="4"/>
  <c r="BV143" i="4"/>
  <c r="CE129" i="4"/>
  <c r="BV123" i="4"/>
  <c r="CB89" i="4"/>
  <c r="CE191" i="4"/>
  <c r="CB52" i="4"/>
  <c r="CB57" i="4"/>
  <c r="CH8" i="4"/>
  <c r="BY153" i="4"/>
  <c r="CB136" i="4"/>
  <c r="BV278" i="4"/>
  <c r="BY176" i="4"/>
  <c r="CB12" i="4"/>
  <c r="CH116" i="4"/>
  <c r="CB107" i="4"/>
  <c r="CB32" i="4"/>
  <c r="CE39" i="4"/>
  <c r="BS41" i="4"/>
  <c r="CB286" i="4"/>
  <c r="BP27" i="4"/>
  <c r="CB48" i="4"/>
  <c r="CB247" i="4"/>
  <c r="BY44" i="4"/>
  <c r="CE266" i="4"/>
  <c r="CE201" i="4"/>
  <c r="BV29" i="4"/>
  <c r="BY90" i="4"/>
  <c r="CE17" i="4"/>
  <c r="CB131" i="4"/>
  <c r="BV209" i="4"/>
  <c r="CH163" i="4"/>
  <c r="BS234" i="4"/>
  <c r="CE222" i="4"/>
  <c r="CB124" i="4"/>
  <c r="CH87" i="4"/>
  <c r="BY259" i="4"/>
  <c r="BY196" i="4"/>
  <c r="BV288" i="4"/>
  <c r="CE152" i="4"/>
  <c r="BY50" i="4"/>
  <c r="BV275" i="4"/>
  <c r="CE258" i="4"/>
  <c r="CH49" i="4"/>
  <c r="BS90" i="4"/>
  <c r="CK121" i="4"/>
  <c r="CK51" i="4"/>
  <c r="BP279" i="4"/>
  <c r="BY64" i="4"/>
  <c r="CH51" i="4"/>
  <c r="BV287" i="4"/>
  <c r="BV15" i="4"/>
  <c r="CE99" i="4"/>
  <c r="BV266" i="4"/>
  <c r="BM279" i="4"/>
  <c r="BV212" i="4"/>
  <c r="CB41" i="4"/>
  <c r="BY9" i="4"/>
  <c r="BS116" i="4"/>
  <c r="BS143" i="4"/>
  <c r="CH117" i="4"/>
  <c r="BV28" i="4"/>
  <c r="CH237" i="4"/>
  <c r="BV255" i="4"/>
  <c r="BM201" i="4"/>
  <c r="CH238" i="4"/>
  <c r="CE80" i="4"/>
  <c r="CB187" i="4"/>
  <c r="CK276" i="4"/>
  <c r="CK158" i="4"/>
  <c r="CK78" i="4"/>
  <c r="CH265" i="4"/>
  <c r="BS260" i="4"/>
  <c r="BY236" i="4"/>
  <c r="CB138" i="4"/>
  <c r="BY211" i="4"/>
  <c r="CE244" i="4"/>
  <c r="BV178" i="4"/>
  <c r="CE245" i="4"/>
  <c r="BY268" i="4"/>
  <c r="CB59" i="4"/>
  <c r="BS207" i="4"/>
  <c r="BP182" i="4"/>
  <c r="BY81" i="4"/>
  <c r="BY149" i="4"/>
  <c r="CB153" i="4"/>
  <c r="BS223" i="4"/>
  <c r="BV210" i="4"/>
  <c r="CB224" i="4"/>
  <c r="BV74" i="4"/>
  <c r="CE94" i="4"/>
  <c r="CB283" i="4"/>
  <c r="CK235" i="4"/>
  <c r="CK96" i="4"/>
  <c r="CK48" i="4"/>
  <c r="CH11" i="4"/>
  <c r="CH56" i="4"/>
  <c r="CE209" i="4"/>
  <c r="BS164" i="4"/>
  <c r="CE161" i="4"/>
  <c r="CE104" i="4"/>
  <c r="BP153" i="4"/>
  <c r="CE136" i="4"/>
  <c r="CB288" i="4"/>
  <c r="BP267" i="4"/>
  <c r="BS279" i="4"/>
  <c r="BV147" i="4"/>
  <c r="BS197" i="4"/>
  <c r="BS218" i="4"/>
  <c r="CH252" i="4"/>
  <c r="CB149" i="4"/>
  <c r="CH98" i="4"/>
  <c r="BV192" i="4"/>
  <c r="CK16" i="4"/>
  <c r="CK14" i="4"/>
  <c r="CK13" i="4"/>
  <c r="CK223" i="4"/>
  <c r="CK225" i="4"/>
  <c r="CK197" i="4"/>
  <c r="CK207" i="4"/>
  <c r="CK164" i="4"/>
  <c r="CK142" i="4"/>
  <c r="CK122" i="4"/>
  <c r="CK82" i="4"/>
  <c r="CK80" i="4"/>
  <c r="CK49" i="4"/>
  <c r="CK29" i="4"/>
  <c r="CE101" i="4"/>
  <c r="CH106" i="4"/>
  <c r="BY79" i="4"/>
  <c r="CE130" i="4"/>
  <c r="BP210" i="4"/>
  <c r="BY216" i="4"/>
  <c r="CH186" i="4"/>
  <c r="BY28" i="4"/>
  <c r="CE226" i="4"/>
  <c r="CE238" i="4"/>
  <c r="BS96" i="4"/>
  <c r="BV180" i="4"/>
  <c r="CH114" i="4"/>
  <c r="CB53" i="4"/>
  <c r="BS115" i="4"/>
  <c r="CB99" i="4"/>
  <c r="BV150" i="4"/>
  <c r="CE91" i="4"/>
  <c r="BS205" i="4"/>
  <c r="BY57" i="4"/>
  <c r="CB211" i="4"/>
  <c r="CE261" i="4"/>
  <c r="BP6" i="4"/>
  <c r="CE243" i="4"/>
  <c r="BY178" i="4"/>
  <c r="CB159" i="4"/>
  <c r="CH91" i="4"/>
  <c r="CB184" i="4"/>
  <c r="CE114" i="4"/>
  <c r="CE10" i="4"/>
  <c r="BY122" i="4"/>
  <c r="CB36" i="4"/>
  <c r="CE27" i="4"/>
  <c r="CB17" i="4"/>
  <c r="CE217" i="4"/>
  <c r="BS224" i="4"/>
  <c r="BY199" i="4"/>
  <c r="CE180" i="4"/>
  <c r="BV130" i="4"/>
  <c r="BS233" i="4"/>
  <c r="CB46" i="4"/>
  <c r="CE51" i="4"/>
  <c r="BV291" i="4"/>
  <c r="BY51" i="4"/>
  <c r="BS276" i="4"/>
  <c r="BV194" i="4"/>
  <c r="BY213" i="4"/>
  <c r="CB114" i="4"/>
  <c r="BV164" i="4"/>
  <c r="CH104" i="4"/>
  <c r="BP38" i="4"/>
  <c r="BS263" i="4"/>
  <c r="BS152" i="4"/>
  <c r="CE276" i="4"/>
  <c r="CH262" i="4"/>
  <c r="BV268" i="4"/>
  <c r="CE4" i="4"/>
  <c r="BV276" i="4"/>
  <c r="BV53" i="4"/>
  <c r="CE13" i="4"/>
  <c r="CE26" i="4"/>
  <c r="BV176" i="4"/>
  <c r="BY238" i="4"/>
  <c r="BV117" i="4"/>
  <c r="CE28" i="4"/>
  <c r="BM100" i="4"/>
  <c r="BY72" i="4"/>
  <c r="CH168" i="4"/>
  <c r="BP93" i="4"/>
  <c r="BS13" i="4"/>
  <c r="BS95" i="4"/>
  <c r="CH131" i="4"/>
  <c r="BS111" i="4"/>
  <c r="BV279" i="4"/>
  <c r="CE44" i="4"/>
  <c r="BY182" i="4"/>
  <c r="BM255" i="4"/>
  <c r="CH82" i="4"/>
  <c r="BS104" i="4"/>
  <c r="CH150" i="4"/>
  <c r="CK244" i="4"/>
  <c r="CK192" i="4"/>
  <c r="CK91" i="4"/>
  <c r="BY91" i="4"/>
  <c r="CE206" i="4"/>
  <c r="CE147" i="4"/>
  <c r="CB13" i="4"/>
  <c r="BY98" i="4"/>
  <c r="BJ39" i="4"/>
  <c r="BS238" i="4"/>
  <c r="BS156" i="4"/>
  <c r="BM261" i="4"/>
  <c r="CE45" i="4"/>
  <c r="CB148" i="4"/>
  <c r="BP50" i="4"/>
  <c r="CH143" i="4"/>
  <c r="CE287" i="4"/>
  <c r="CE95" i="4"/>
  <c r="CE47" i="4"/>
  <c r="BS220" i="4"/>
  <c r="CE125" i="4"/>
  <c r="CH75" i="4"/>
  <c r="CE251" i="4"/>
  <c r="BY41" i="4"/>
  <c r="CB106" i="4"/>
  <c r="CK11" i="4"/>
  <c r="CK241" i="4"/>
  <c r="CK119" i="4"/>
  <c r="CK137" i="4"/>
  <c r="CK77" i="4"/>
  <c r="BV156" i="4"/>
  <c r="CE131" i="4"/>
  <c r="CE88" i="4"/>
  <c r="BY30" i="4"/>
  <c r="BV177" i="4"/>
  <c r="CE106" i="4"/>
  <c r="BV10" i="4"/>
  <c r="CE37" i="4"/>
  <c r="BP281" i="4"/>
  <c r="BP60" i="4"/>
  <c r="BY67" i="4"/>
  <c r="BS189" i="4"/>
  <c r="CB188" i="4"/>
  <c r="BY100" i="4"/>
  <c r="BS199" i="4"/>
  <c r="CH80" i="4"/>
  <c r="BV101" i="4"/>
  <c r="CB50" i="4"/>
  <c r="BS283" i="4"/>
  <c r="BV280" i="4"/>
  <c r="CB44" i="4"/>
  <c r="BY16" i="4"/>
  <c r="CK10" i="4"/>
  <c r="CK209" i="4"/>
  <c r="CK73" i="4"/>
  <c r="CB183" i="4"/>
  <c r="CB207" i="4"/>
  <c r="CE172" i="4"/>
  <c r="BV211" i="4"/>
  <c r="BY258" i="4"/>
  <c r="CE74" i="4"/>
  <c r="BV104" i="4"/>
  <c r="BJ139" i="4"/>
  <c r="BJ99" i="4"/>
  <c r="BV222" i="4"/>
  <c r="BY245" i="4"/>
  <c r="BV62" i="4"/>
  <c r="BV41" i="4"/>
  <c r="CB273" i="4"/>
  <c r="BM200" i="4"/>
  <c r="BS267" i="4"/>
  <c r="CK287" i="4"/>
  <c r="CK263" i="4"/>
  <c r="CK284" i="4"/>
  <c r="CK219" i="4"/>
  <c r="CK221" i="4"/>
  <c r="CK193" i="4"/>
  <c r="CK203" i="4"/>
  <c r="CK160" i="4"/>
  <c r="CK114" i="4"/>
  <c r="CK103" i="4"/>
  <c r="CK79" i="4"/>
  <c r="CK76" i="4"/>
  <c r="CK43" i="4"/>
  <c r="CK27" i="4"/>
  <c r="BV16" i="4"/>
  <c r="BV190" i="4"/>
  <c r="CE187" i="4"/>
  <c r="CH156" i="4"/>
  <c r="CH85" i="4"/>
  <c r="CH103" i="4"/>
  <c r="CH65" i="4"/>
  <c r="BY225" i="4"/>
  <c r="CH256" i="4"/>
  <c r="CE223" i="4"/>
  <c r="BV290" i="4"/>
  <c r="BV259" i="4"/>
  <c r="CB239" i="4"/>
  <c r="BY281" i="4"/>
  <c r="CH135" i="4"/>
  <c r="CB100" i="4"/>
  <c r="BY139" i="4"/>
  <c r="CB206" i="4"/>
  <c r="CB64" i="4"/>
  <c r="CB97" i="4"/>
  <c r="CE146" i="4"/>
  <c r="BY125" i="4"/>
  <c r="BS112" i="4"/>
  <c r="BY53" i="4"/>
  <c r="BY229" i="4"/>
  <c r="CH42" i="4"/>
  <c r="CB117" i="4"/>
  <c r="BY266" i="4"/>
  <c r="CH273" i="4"/>
  <c r="BP121" i="4"/>
  <c r="CE87" i="4"/>
  <c r="BY273" i="4"/>
  <c r="BV273" i="4"/>
  <c r="CE115" i="4"/>
  <c r="CB194" i="4"/>
  <c r="BS195" i="4"/>
  <c r="CE126" i="4"/>
  <c r="BV86" i="4"/>
  <c r="BY127" i="4"/>
  <c r="CB237" i="4"/>
  <c r="BY192" i="4"/>
  <c r="BS188" i="4"/>
  <c r="BV239" i="4"/>
  <c r="BS30" i="4"/>
  <c r="BP4" i="4"/>
  <c r="CB291" i="4"/>
  <c r="BS137" i="4"/>
  <c r="BY204" i="4"/>
  <c r="CB258" i="4"/>
  <c r="BV48" i="4"/>
  <c r="BY157" i="4"/>
  <c r="CE193" i="4"/>
  <c r="CH258" i="4"/>
  <c r="CE118" i="4"/>
  <c r="CB105" i="4"/>
  <c r="BY167" i="4"/>
  <c r="CH288" i="4"/>
  <c r="CE137" i="4"/>
  <c r="BV205" i="4"/>
  <c r="CE157" i="4"/>
  <c r="CE252" i="4"/>
  <c r="BY240" i="4"/>
  <c r="BV114" i="4"/>
  <c r="CB38" i="4"/>
  <c r="BV102" i="4"/>
  <c r="CE200" i="4"/>
  <c r="CB158" i="4"/>
  <c r="BV40" i="4"/>
  <c r="CE70" i="4"/>
  <c r="CE132" i="4"/>
  <c r="BV207" i="4"/>
  <c r="CH188" i="4"/>
  <c r="CB242" i="4"/>
  <c r="CH52" i="4"/>
  <c r="CE85" i="4"/>
  <c r="CH142" i="4"/>
  <c r="CB25" i="4"/>
  <c r="BP185" i="4"/>
  <c r="BP133" i="4"/>
  <c r="CE90" i="4"/>
  <c r="CE19" i="4"/>
  <c r="CB154" i="4"/>
  <c r="CH115" i="4"/>
  <c r="CE230" i="4"/>
  <c r="BV42" i="4"/>
  <c r="CH125" i="4"/>
  <c r="CB209" i="4"/>
  <c r="CN291" i="4"/>
  <c r="CN290" i="4"/>
  <c r="CN288" i="4"/>
  <c r="CN289" i="4"/>
  <c r="CM290" i="4"/>
  <c r="CM291" i="4"/>
  <c r="CM289" i="4"/>
  <c r="CM288" i="4"/>
  <c r="CM20" i="4"/>
  <c r="CM23" i="4"/>
  <c r="CM19" i="4"/>
  <c r="CM24" i="4"/>
  <c r="CM21" i="4"/>
  <c r="CM26" i="4"/>
  <c r="CM22" i="4"/>
  <c r="CM28" i="4"/>
  <c r="CM30" i="4"/>
  <c r="CM25" i="4"/>
  <c r="CM31" i="4"/>
  <c r="CM33" i="4"/>
  <c r="CM27" i="4"/>
  <c r="CM29" i="4"/>
  <c r="CM34" i="4"/>
  <c r="CM38" i="4"/>
  <c r="CM32" i="4"/>
  <c r="CM35" i="4"/>
  <c r="CM37" i="4"/>
  <c r="CM39" i="4"/>
  <c r="CM40" i="4"/>
  <c r="CM43" i="4"/>
  <c r="CM36" i="4"/>
  <c r="CM41" i="4"/>
  <c r="CM44" i="4"/>
  <c r="CM48" i="4"/>
  <c r="CM50" i="4"/>
  <c r="CM54" i="4"/>
  <c r="CM51" i="4"/>
  <c r="CM47" i="4"/>
  <c r="CM52" i="4"/>
  <c r="CM42" i="4"/>
  <c r="CM49" i="4"/>
  <c r="CM53" i="4"/>
  <c r="CM55" i="4"/>
  <c r="CM60" i="4"/>
  <c r="CM63" i="4"/>
  <c r="CM67" i="4"/>
  <c r="CM45" i="4"/>
  <c r="CM57" i="4"/>
  <c r="CM61" i="4"/>
  <c r="CM64" i="4"/>
  <c r="CM46" i="4"/>
  <c r="CM56" i="4"/>
  <c r="CM58" i="4"/>
  <c r="CM65" i="4"/>
  <c r="CM69" i="4"/>
  <c r="CM59" i="4"/>
  <c r="CM62" i="4"/>
  <c r="CM70" i="4"/>
  <c r="CM73" i="4"/>
  <c r="CM68" i="4"/>
  <c r="CM72" i="4"/>
  <c r="CM74" i="4"/>
  <c r="CM78" i="4"/>
  <c r="CM81" i="4"/>
  <c r="CM71" i="4"/>
  <c r="CM75" i="4"/>
  <c r="CM79" i="4"/>
  <c r="CM82" i="4"/>
  <c r="CM66" i="4"/>
  <c r="CM84" i="4"/>
  <c r="CM88" i="4"/>
  <c r="CM91" i="4"/>
  <c r="CM95" i="4"/>
  <c r="CM76" i="4"/>
  <c r="CM77" i="4"/>
  <c r="CM80" i="4"/>
  <c r="CM85" i="4"/>
  <c r="CM92" i="4"/>
  <c r="CM96" i="4"/>
  <c r="CM100" i="4"/>
  <c r="CM104" i="4"/>
  <c r="CM83" i="4"/>
  <c r="CM86" i="4"/>
  <c r="CM101" i="4"/>
  <c r="CM106" i="4"/>
  <c r="CM110" i="4"/>
  <c r="CM113" i="4"/>
  <c r="CM117" i="4"/>
  <c r="CM99" i="4"/>
  <c r="CM103" i="4"/>
  <c r="CM107" i="4"/>
  <c r="CM87" i="4"/>
  <c r="CM89" i="4"/>
  <c r="CM90" i="4"/>
  <c r="CM93" i="4"/>
  <c r="CM94" i="4"/>
  <c r="CM97" i="4"/>
  <c r="CM98" i="4"/>
  <c r="CM102" i="4"/>
  <c r="CM108" i="4"/>
  <c r="CM111" i="4"/>
  <c r="CM115" i="4"/>
  <c r="CM119" i="4"/>
  <c r="CM114" i="4"/>
  <c r="CM124" i="4"/>
  <c r="CM128" i="4"/>
  <c r="CM131" i="4"/>
  <c r="CM135" i="4"/>
  <c r="CM121" i="4"/>
  <c r="CM125" i="4"/>
  <c r="CM132" i="4"/>
  <c r="CM136" i="4"/>
  <c r="CM105" i="4"/>
  <c r="CM109" i="4"/>
  <c r="CM112" i="4"/>
  <c r="CM116" i="4"/>
  <c r="CM120" i="4"/>
  <c r="CM122" i="4"/>
  <c r="CM126" i="4"/>
  <c r="CM129" i="4"/>
  <c r="CM133" i="4"/>
  <c r="CM134" i="4"/>
  <c r="CM137" i="4"/>
  <c r="CM138" i="4"/>
  <c r="CM140" i="4"/>
  <c r="CM144" i="4"/>
  <c r="CM123" i="4"/>
  <c r="CM127" i="4"/>
  <c r="CM130" i="4"/>
  <c r="CM142" i="4"/>
  <c r="CM146" i="4"/>
  <c r="CM118" i="4"/>
  <c r="CM143" i="4"/>
  <c r="CM147" i="4"/>
  <c r="CM151" i="4"/>
  <c r="CM157" i="4"/>
  <c r="CM148" i="4"/>
  <c r="CM152" i="4"/>
  <c r="CM158" i="4"/>
  <c r="CM162" i="4"/>
  <c r="CM166" i="4"/>
  <c r="CM170" i="4"/>
  <c r="CM139" i="4"/>
  <c r="CM141" i="4"/>
  <c r="CM145" i="4"/>
  <c r="CM149" i="4"/>
  <c r="CM153" i="4"/>
  <c r="CM155" i="4"/>
  <c r="CM159" i="4"/>
  <c r="CM163" i="4"/>
  <c r="CM167" i="4"/>
  <c r="CM150" i="4"/>
  <c r="CM154" i="4"/>
  <c r="CM169" i="4"/>
  <c r="CM173" i="4"/>
  <c r="CM177" i="4"/>
  <c r="CM181" i="4"/>
  <c r="CM185" i="4"/>
  <c r="CM189" i="4"/>
  <c r="CM193" i="4"/>
  <c r="CM197" i="4"/>
  <c r="CM201" i="4"/>
  <c r="CM205" i="4"/>
  <c r="CM160" i="4"/>
  <c r="CM161" i="4"/>
  <c r="CM164" i="4"/>
  <c r="CM165" i="4"/>
  <c r="CM168" i="4"/>
  <c r="CM172" i="4"/>
  <c r="CM174" i="4"/>
  <c r="CM178" i="4"/>
  <c r="CM182" i="4"/>
  <c r="CM186" i="4"/>
  <c r="CM190" i="4"/>
  <c r="CM194" i="4"/>
  <c r="CM198" i="4"/>
  <c r="CM202" i="4"/>
  <c r="CM206" i="4"/>
  <c r="CM210" i="4"/>
  <c r="CM175" i="4"/>
  <c r="CM179" i="4"/>
  <c r="CM183" i="4"/>
  <c r="CM187" i="4"/>
  <c r="CM191" i="4"/>
  <c r="CM195" i="4"/>
  <c r="CM199" i="4"/>
  <c r="CM203" i="4"/>
  <c r="CM207" i="4"/>
  <c r="CM156" i="4"/>
  <c r="CM171" i="4"/>
  <c r="CM176" i="4"/>
  <c r="CM180" i="4"/>
  <c r="CM184" i="4"/>
  <c r="CM188" i="4"/>
  <c r="CM192" i="4"/>
  <c r="CM215" i="4"/>
  <c r="CM218" i="4"/>
  <c r="CM196" i="4"/>
  <c r="CM200" i="4"/>
  <c r="CM204" i="4"/>
  <c r="CM208" i="4"/>
  <c r="CM211" i="4"/>
  <c r="CM216" i="4"/>
  <c r="CM219" i="4"/>
  <c r="CM223" i="4"/>
  <c r="CM227" i="4"/>
  <c r="CM231" i="4"/>
  <c r="CM235" i="4"/>
  <c r="CM239" i="4"/>
  <c r="CM245" i="4"/>
  <c r="CM249" i="4"/>
  <c r="CM252" i="4"/>
  <c r="CM256" i="4"/>
  <c r="CM260" i="4"/>
  <c r="CM213" i="4"/>
  <c r="CM220" i="4"/>
  <c r="CM224" i="4"/>
  <c r="CM228" i="4"/>
  <c r="CM232" i="4"/>
  <c r="CM236" i="4"/>
  <c r="CM240" i="4"/>
  <c r="CM243" i="4"/>
  <c r="CM209" i="4"/>
  <c r="CM212" i="4"/>
  <c r="CM214" i="4"/>
  <c r="CM217" i="4"/>
  <c r="CM221" i="4"/>
  <c r="CM225" i="4"/>
  <c r="CM229" i="4"/>
  <c r="CM233" i="4"/>
  <c r="CM237" i="4"/>
  <c r="CM241" i="4"/>
  <c r="CM244" i="4"/>
  <c r="CM263" i="4"/>
  <c r="CM272" i="4"/>
  <c r="CM276" i="4"/>
  <c r="CM278" i="4"/>
  <c r="CM282" i="4"/>
  <c r="CM286" i="4"/>
  <c r="CM15" i="4"/>
  <c r="CM5" i="4"/>
  <c r="CM222" i="4"/>
  <c r="CM226" i="4"/>
  <c r="CM230" i="4"/>
  <c r="CM234" i="4"/>
  <c r="CM238" i="4"/>
  <c r="CM242" i="4"/>
  <c r="CM246" i="4"/>
  <c r="CM253" i="4"/>
  <c r="CM257" i="4"/>
  <c r="CM261" i="4"/>
  <c r="CM264" i="4"/>
  <c r="CM267" i="4"/>
  <c r="CM270" i="4"/>
  <c r="CM273" i="4"/>
  <c r="CM248" i="4"/>
  <c r="CM251" i="4"/>
  <c r="CM255" i="4"/>
  <c r="CM259" i="4"/>
  <c r="CM247" i="4"/>
  <c r="CM250" i="4"/>
  <c r="CM254" i="4"/>
  <c r="CM258" i="4"/>
  <c r="CM262" i="4"/>
  <c r="CM266" i="4"/>
  <c r="CM269" i="4"/>
  <c r="CM275" i="4"/>
  <c r="CM265" i="4"/>
  <c r="CM268" i="4"/>
  <c r="CM271" i="4"/>
  <c r="CM274" i="4"/>
  <c r="CM277" i="4"/>
  <c r="CM279" i="4"/>
  <c r="CM283" i="4"/>
  <c r="CM287" i="4"/>
  <c r="CM16" i="4"/>
  <c r="CM6" i="4"/>
  <c r="CM9" i="4"/>
  <c r="CM281" i="4"/>
  <c r="CM285" i="4"/>
  <c r="CM14" i="4"/>
  <c r="CM18" i="4"/>
  <c r="CM10" i="4"/>
  <c r="CM280" i="4"/>
  <c r="CM284" i="4"/>
  <c r="CM13" i="4"/>
  <c r="CM17" i="4"/>
  <c r="CM7" i="4"/>
  <c r="CM11" i="4"/>
  <c r="CM12" i="4"/>
  <c r="CM4" i="4"/>
  <c r="CM8" i="4"/>
  <c r="CN19" i="4"/>
  <c r="CN20" i="4"/>
  <c r="CN22" i="4"/>
  <c r="CN23" i="4"/>
  <c r="CN25" i="4"/>
  <c r="CN24" i="4"/>
  <c r="CN26" i="4"/>
  <c r="CN21" i="4"/>
  <c r="CN29" i="4"/>
  <c r="CN28" i="4"/>
  <c r="CN30" i="4"/>
  <c r="CN31" i="4"/>
  <c r="CN33" i="4"/>
  <c r="CN37" i="4"/>
  <c r="CN27" i="4"/>
  <c r="CN34" i="4"/>
  <c r="CN32" i="4"/>
  <c r="CN35" i="4"/>
  <c r="CN39" i="4"/>
  <c r="CN42" i="4"/>
  <c r="CN46" i="4"/>
  <c r="CN38" i="4"/>
  <c r="CN40" i="4"/>
  <c r="CN43" i="4"/>
  <c r="CN47" i="4"/>
  <c r="CN45" i="4"/>
  <c r="CN48" i="4"/>
  <c r="CN49" i="4"/>
  <c r="CN53" i="4"/>
  <c r="CN44" i="4"/>
  <c r="CN50" i="4"/>
  <c r="CN54" i="4"/>
  <c r="CN41" i="4"/>
  <c r="CN51" i="4"/>
  <c r="CN52" i="4"/>
  <c r="CN59" i="4"/>
  <c r="CN62" i="4"/>
  <c r="CN66" i="4"/>
  <c r="CN55" i="4"/>
  <c r="CN60" i="4"/>
  <c r="CN63" i="4"/>
  <c r="CN57" i="4"/>
  <c r="CN61" i="4"/>
  <c r="CN64" i="4"/>
  <c r="CN68" i="4"/>
  <c r="CN72" i="4"/>
  <c r="CN58" i="4"/>
  <c r="CN65" i="4"/>
  <c r="CN36" i="4"/>
  <c r="CN70" i="4"/>
  <c r="CN73" i="4"/>
  <c r="CN77" i="4"/>
  <c r="CN83" i="4"/>
  <c r="CN56" i="4"/>
  <c r="CN67" i="4"/>
  <c r="CN74" i="4"/>
  <c r="CN78" i="4"/>
  <c r="CN81" i="4"/>
  <c r="CN87" i="4"/>
  <c r="CN90" i="4"/>
  <c r="CN94" i="4"/>
  <c r="CN98" i="4"/>
  <c r="CN69" i="4"/>
  <c r="CN84" i="4"/>
  <c r="CN88" i="4"/>
  <c r="CN91" i="4"/>
  <c r="CN95" i="4"/>
  <c r="CN99" i="4"/>
  <c r="CN103" i="4"/>
  <c r="CN71" i="4"/>
  <c r="CN76" i="4"/>
  <c r="CN80" i="4"/>
  <c r="CN85" i="4"/>
  <c r="CN75" i="4"/>
  <c r="CN92" i="4"/>
  <c r="CN96" i="4"/>
  <c r="CN105" i="4"/>
  <c r="CN109" i="4"/>
  <c r="CN112" i="4"/>
  <c r="CN116" i="4"/>
  <c r="CN79" i="4"/>
  <c r="CN101" i="4"/>
  <c r="CN106" i="4"/>
  <c r="CN110" i="4"/>
  <c r="CN113" i="4"/>
  <c r="CN86" i="4"/>
  <c r="CN107" i="4"/>
  <c r="CN114" i="4"/>
  <c r="CN118" i="4"/>
  <c r="CN89" i="4"/>
  <c r="CN97" i="4"/>
  <c r="CN123" i="4"/>
  <c r="CN127" i="4"/>
  <c r="CN130" i="4"/>
  <c r="CN134" i="4"/>
  <c r="CN138" i="4"/>
  <c r="CN100" i="4"/>
  <c r="CN117" i="4"/>
  <c r="CN119" i="4"/>
  <c r="CN124" i="4"/>
  <c r="CN128" i="4"/>
  <c r="CN131" i="4"/>
  <c r="CN135" i="4"/>
  <c r="CN82" i="4"/>
  <c r="CN93" i="4"/>
  <c r="CN102" i="4"/>
  <c r="CN108" i="4"/>
  <c r="CN111" i="4"/>
  <c r="CN121" i="4"/>
  <c r="CN125" i="4"/>
  <c r="CN104" i="4"/>
  <c r="CN120" i="4"/>
  <c r="CN139" i="4"/>
  <c r="CN143" i="4"/>
  <c r="CN147" i="4"/>
  <c r="CN115" i="4"/>
  <c r="CN122" i="4"/>
  <c r="CN126" i="4"/>
  <c r="CN129" i="4"/>
  <c r="CN133" i="4"/>
  <c r="CN137" i="4"/>
  <c r="CN140" i="4"/>
  <c r="CN132" i="4"/>
  <c r="CN136" i="4"/>
  <c r="CN141" i="4"/>
  <c r="CN145" i="4"/>
  <c r="CN150" i="4"/>
  <c r="CN154" i="4"/>
  <c r="CN156" i="4"/>
  <c r="CN142" i="4"/>
  <c r="CN146" i="4"/>
  <c r="CN151" i="4"/>
  <c r="CN157" i="4"/>
  <c r="CN161" i="4"/>
  <c r="CN165" i="4"/>
  <c r="CN169" i="4"/>
  <c r="CN148" i="4"/>
  <c r="CN152" i="4"/>
  <c r="CN158" i="4"/>
  <c r="CN162" i="4"/>
  <c r="CN166" i="4"/>
  <c r="CN144" i="4"/>
  <c r="CN149" i="4"/>
  <c r="CN153" i="4"/>
  <c r="CN155" i="4"/>
  <c r="CN171" i="4"/>
  <c r="CN176" i="4"/>
  <c r="CN180" i="4"/>
  <c r="CN184" i="4"/>
  <c r="CN188" i="4"/>
  <c r="CN192" i="4"/>
  <c r="CN196" i="4"/>
  <c r="CN200" i="4"/>
  <c r="CN204" i="4"/>
  <c r="CN208" i="4"/>
  <c r="CN173" i="4"/>
  <c r="CN177" i="4"/>
  <c r="CN181" i="4"/>
  <c r="CN185" i="4"/>
  <c r="CN189" i="4"/>
  <c r="CN193" i="4"/>
  <c r="CN197" i="4"/>
  <c r="CN201" i="4"/>
  <c r="CN205" i="4"/>
  <c r="CN209" i="4"/>
  <c r="CN160" i="4"/>
  <c r="CN164" i="4"/>
  <c r="CN168" i="4"/>
  <c r="CN170" i="4"/>
  <c r="CN172" i="4"/>
  <c r="CN174" i="4"/>
  <c r="CN178" i="4"/>
  <c r="CN182" i="4"/>
  <c r="CN186" i="4"/>
  <c r="CN190" i="4"/>
  <c r="CN194" i="4"/>
  <c r="CN198" i="4"/>
  <c r="CN202" i="4"/>
  <c r="CN206" i="4"/>
  <c r="CN159" i="4"/>
  <c r="CN163" i="4"/>
  <c r="CN167" i="4"/>
  <c r="CN175" i="4"/>
  <c r="CN179" i="4"/>
  <c r="CN183" i="4"/>
  <c r="CN187" i="4"/>
  <c r="CN191" i="4"/>
  <c r="CN210" i="4"/>
  <c r="CN212" i="4"/>
  <c r="CN214" i="4"/>
  <c r="CN217" i="4"/>
  <c r="CN195" i="4"/>
  <c r="CN199" i="4"/>
  <c r="CN203" i="4"/>
  <c r="CN207" i="4"/>
  <c r="CN215" i="4"/>
  <c r="CN218" i="4"/>
  <c r="CN222" i="4"/>
  <c r="CN226" i="4"/>
  <c r="CN230" i="4"/>
  <c r="CN234" i="4"/>
  <c r="CN238" i="4"/>
  <c r="CN242" i="4"/>
  <c r="CN248" i="4"/>
  <c r="CN251" i="4"/>
  <c r="CN255" i="4"/>
  <c r="CN259" i="4"/>
  <c r="CN211" i="4"/>
  <c r="CN216" i="4"/>
  <c r="CN219" i="4"/>
  <c r="CN223" i="4"/>
  <c r="CN227" i="4"/>
  <c r="CN231" i="4"/>
  <c r="CN235" i="4"/>
  <c r="CN239" i="4"/>
  <c r="CN213" i="4"/>
  <c r="CN220" i="4"/>
  <c r="CN224" i="4"/>
  <c r="CN228" i="4"/>
  <c r="CN232" i="4"/>
  <c r="CN236" i="4"/>
  <c r="CN240" i="4"/>
  <c r="CN243" i="4"/>
  <c r="CN245" i="4"/>
  <c r="CN247" i="4"/>
  <c r="CN249" i="4"/>
  <c r="CN250" i="4"/>
  <c r="CN252" i="4"/>
  <c r="CN254" i="4"/>
  <c r="CN256" i="4"/>
  <c r="CN258" i="4"/>
  <c r="CN260" i="4"/>
  <c r="CN262" i="4"/>
  <c r="CN266" i="4"/>
  <c r="CN269" i="4"/>
  <c r="CN275" i="4"/>
  <c r="CN281" i="4"/>
  <c r="CN285" i="4"/>
  <c r="CN14" i="4"/>
  <c r="CN18" i="4"/>
  <c r="CN221" i="4"/>
  <c r="CN225" i="4"/>
  <c r="CN229" i="4"/>
  <c r="CN233" i="4"/>
  <c r="CN237" i="4"/>
  <c r="CN241" i="4"/>
  <c r="CN244" i="4"/>
  <c r="CN263" i="4"/>
  <c r="CN272" i="4"/>
  <c r="CN246" i="4"/>
  <c r="CN253" i="4"/>
  <c r="CN257" i="4"/>
  <c r="CN265" i="4"/>
  <c r="CN268" i="4"/>
  <c r="CN271" i="4"/>
  <c r="CN274" i="4"/>
  <c r="CN264" i="4"/>
  <c r="CN267" i="4"/>
  <c r="CN270" i="4"/>
  <c r="CN273" i="4"/>
  <c r="CN8" i="4"/>
  <c r="CN277" i="4"/>
  <c r="CN279" i="4"/>
  <c r="CN283" i="4"/>
  <c r="CN287" i="4"/>
  <c r="CN16" i="4"/>
  <c r="CN6" i="4"/>
  <c r="CN9" i="4"/>
  <c r="CN10" i="4"/>
  <c r="CN7" i="4"/>
  <c r="CN11" i="4"/>
  <c r="CN261" i="4"/>
  <c r="CN12" i="4"/>
  <c r="CN4" i="4"/>
  <c r="CN276" i="4"/>
  <c r="CN278" i="4"/>
  <c r="CN280" i="4"/>
  <c r="CN282" i="4"/>
  <c r="CN284" i="4"/>
  <c r="CN286" i="4"/>
  <c r="CN13" i="4"/>
  <c r="CN15" i="4"/>
  <c r="CN17" i="4"/>
  <c r="CN5" i="4"/>
  <c r="AI2" i="3"/>
  <c r="CP2" i="4"/>
  <c r="CP301" i="4" s="1"/>
  <c r="CO2" i="4"/>
  <c r="CO301" i="4" s="1"/>
  <c r="CQ2" i="4"/>
  <c r="CN1" i="4"/>
  <c r="CQ297" i="4" l="1"/>
  <c r="CQ301" i="4"/>
  <c r="CQ299" i="4"/>
  <c r="CQ300" i="4"/>
  <c r="CQ298" i="4"/>
  <c r="CQ296" i="4"/>
  <c r="CP300" i="4"/>
  <c r="CP298" i="4"/>
  <c r="CP296" i="4"/>
  <c r="CP299" i="4"/>
  <c r="CP297" i="4"/>
  <c r="CQ295" i="4"/>
  <c r="CQ294" i="4"/>
  <c r="CP294" i="4"/>
  <c r="CP295" i="4"/>
  <c r="AH1" i="1"/>
  <c r="CP292" i="4"/>
  <c r="CP293" i="4"/>
  <c r="CQ292" i="4"/>
  <c r="CQ293" i="4"/>
  <c r="CP291" i="4"/>
  <c r="CP290" i="4"/>
  <c r="CP289" i="4"/>
  <c r="CP288" i="4"/>
  <c r="CQ291" i="4"/>
  <c r="CQ290" i="4"/>
  <c r="CQ288" i="4"/>
  <c r="CQ289" i="4"/>
  <c r="CP19" i="4"/>
  <c r="CP20" i="4"/>
  <c r="CP21" i="4"/>
  <c r="CP22" i="4"/>
  <c r="CP27" i="4"/>
  <c r="CP25" i="4"/>
  <c r="CP31" i="4"/>
  <c r="CP26" i="4"/>
  <c r="CP23" i="4"/>
  <c r="CP24" i="4"/>
  <c r="CP32" i="4"/>
  <c r="CP34" i="4"/>
  <c r="CP28" i="4"/>
  <c r="CP35" i="4"/>
  <c r="CP29" i="4"/>
  <c r="CP30" i="4"/>
  <c r="CP36" i="4"/>
  <c r="CP38" i="4"/>
  <c r="CP40" i="4"/>
  <c r="CP41" i="4"/>
  <c r="CP44" i="4"/>
  <c r="CP33" i="4"/>
  <c r="CP37" i="4"/>
  <c r="CP45" i="4"/>
  <c r="CP42" i="4"/>
  <c r="CP43" i="4"/>
  <c r="CP46" i="4"/>
  <c r="CP47" i="4"/>
  <c r="CP51" i="4"/>
  <c r="CP55" i="4"/>
  <c r="CP52" i="4"/>
  <c r="CP48" i="4"/>
  <c r="CP49" i="4"/>
  <c r="CP56" i="4"/>
  <c r="CP57" i="4"/>
  <c r="CP61" i="4"/>
  <c r="CP64" i="4"/>
  <c r="CP50" i="4"/>
  <c r="CP53" i="4"/>
  <c r="CP54" i="4"/>
  <c r="CP58" i="4"/>
  <c r="CP65" i="4"/>
  <c r="CP59" i="4"/>
  <c r="CP62" i="4"/>
  <c r="CP66" i="4"/>
  <c r="CP70" i="4"/>
  <c r="CP39" i="4"/>
  <c r="CP71" i="4"/>
  <c r="CP74" i="4"/>
  <c r="CP60" i="4"/>
  <c r="CP63" i="4"/>
  <c r="CP69" i="4"/>
  <c r="CP75" i="4"/>
  <c r="CP79" i="4"/>
  <c r="CP82" i="4"/>
  <c r="CP76" i="4"/>
  <c r="CP80" i="4"/>
  <c r="CP83" i="4"/>
  <c r="CP85" i="4"/>
  <c r="CP92" i="4"/>
  <c r="CP96" i="4"/>
  <c r="CP67" i="4"/>
  <c r="CP72" i="4"/>
  <c r="CP86" i="4"/>
  <c r="CP89" i="4"/>
  <c r="CP93" i="4"/>
  <c r="CP97" i="4"/>
  <c r="CP101" i="4"/>
  <c r="CP77" i="4"/>
  <c r="CP78" i="4"/>
  <c r="CP81" i="4"/>
  <c r="CP87" i="4"/>
  <c r="CP68" i="4"/>
  <c r="CP73" i="4"/>
  <c r="CP102" i="4"/>
  <c r="CP107" i="4"/>
  <c r="CP114" i="4"/>
  <c r="CP100" i="4"/>
  <c r="CP104" i="4"/>
  <c r="CP108" i="4"/>
  <c r="CP111" i="4"/>
  <c r="CP105" i="4"/>
  <c r="CP109" i="4"/>
  <c r="CP112" i="4"/>
  <c r="CP116" i="4"/>
  <c r="CP120" i="4"/>
  <c r="CP115" i="4"/>
  <c r="CP121" i="4"/>
  <c r="CP125" i="4"/>
  <c r="CP132" i="4"/>
  <c r="CP136" i="4"/>
  <c r="CP90" i="4"/>
  <c r="CP91" i="4"/>
  <c r="CP98" i="4"/>
  <c r="CP103" i="4"/>
  <c r="CP118" i="4"/>
  <c r="CP122" i="4"/>
  <c r="CP126" i="4"/>
  <c r="CP129" i="4"/>
  <c r="CP133" i="4"/>
  <c r="CP137" i="4"/>
  <c r="CP84" i="4"/>
  <c r="CP88" i="4"/>
  <c r="CP117" i="4"/>
  <c r="CP123" i="4"/>
  <c r="CP127" i="4"/>
  <c r="CP130" i="4"/>
  <c r="CP141" i="4"/>
  <c r="CP145" i="4"/>
  <c r="CP94" i="4"/>
  <c r="CP95" i="4"/>
  <c r="CP134" i="4"/>
  <c r="CP135" i="4"/>
  <c r="CP138" i="4"/>
  <c r="CP99" i="4"/>
  <c r="CP106" i="4"/>
  <c r="CP110" i="4"/>
  <c r="CP113" i="4"/>
  <c r="CP119" i="4"/>
  <c r="CP124" i="4"/>
  <c r="CP128" i="4"/>
  <c r="CP131" i="4"/>
  <c r="CP139" i="4"/>
  <c r="CP143" i="4"/>
  <c r="CP147" i="4"/>
  <c r="CP144" i="4"/>
  <c r="CP148" i="4"/>
  <c r="CP152" i="4"/>
  <c r="CP149" i="4"/>
  <c r="CP153" i="4"/>
  <c r="CP155" i="4"/>
  <c r="CP159" i="4"/>
  <c r="CP163" i="4"/>
  <c r="CP167" i="4"/>
  <c r="CP171" i="4"/>
  <c r="CP142" i="4"/>
  <c r="CP146" i="4"/>
  <c r="CP150" i="4"/>
  <c r="CP154" i="4"/>
  <c r="CP156" i="4"/>
  <c r="CP160" i="4"/>
  <c r="CP164" i="4"/>
  <c r="CP140" i="4"/>
  <c r="CP151" i="4"/>
  <c r="CP157" i="4"/>
  <c r="CP170" i="4"/>
  <c r="CP174" i="4"/>
  <c r="CP178" i="4"/>
  <c r="CP182" i="4"/>
  <c r="CP186" i="4"/>
  <c r="CP190" i="4"/>
  <c r="CP194" i="4"/>
  <c r="CP198" i="4"/>
  <c r="CP202" i="4"/>
  <c r="CP206" i="4"/>
  <c r="CP175" i="4"/>
  <c r="CP179" i="4"/>
  <c r="CP183" i="4"/>
  <c r="CP187" i="4"/>
  <c r="CP191" i="4"/>
  <c r="CP195" i="4"/>
  <c r="CP199" i="4"/>
  <c r="CP203" i="4"/>
  <c r="CP207" i="4"/>
  <c r="CP211" i="4"/>
  <c r="CP158" i="4"/>
  <c r="CP161" i="4"/>
  <c r="CP162" i="4"/>
  <c r="CP165" i="4"/>
  <c r="CP166" i="4"/>
  <c r="CP169" i="4"/>
  <c r="CP176" i="4"/>
  <c r="CP180" i="4"/>
  <c r="CP184" i="4"/>
  <c r="CP188" i="4"/>
  <c r="CP192" i="4"/>
  <c r="CP196" i="4"/>
  <c r="CP200" i="4"/>
  <c r="CP204" i="4"/>
  <c r="CP208" i="4"/>
  <c r="CP168" i="4"/>
  <c r="CP172" i="4"/>
  <c r="CP173" i="4"/>
  <c r="CP177" i="4"/>
  <c r="CP181" i="4"/>
  <c r="CP185" i="4"/>
  <c r="CP189" i="4"/>
  <c r="CP193" i="4"/>
  <c r="CP209" i="4"/>
  <c r="CP216" i="4"/>
  <c r="CP212" i="4"/>
  <c r="CP213" i="4"/>
  <c r="CP220" i="4"/>
  <c r="CP224" i="4"/>
  <c r="CP228" i="4"/>
  <c r="CP232" i="4"/>
  <c r="CP236" i="4"/>
  <c r="CP240" i="4"/>
  <c r="CP243" i="4"/>
  <c r="CP246" i="4"/>
  <c r="CP253" i="4"/>
  <c r="CP257" i="4"/>
  <c r="CP261" i="4"/>
  <c r="CP197" i="4"/>
  <c r="CP201" i="4"/>
  <c r="CP205" i="4"/>
  <c r="CP210" i="4"/>
  <c r="CP214" i="4"/>
  <c r="CP217" i="4"/>
  <c r="CP221" i="4"/>
  <c r="CP225" i="4"/>
  <c r="CP229" i="4"/>
  <c r="CP233" i="4"/>
  <c r="CP237" i="4"/>
  <c r="CP241" i="4"/>
  <c r="CP244" i="4"/>
  <c r="CP215" i="4"/>
  <c r="CP218" i="4"/>
  <c r="CP222" i="4"/>
  <c r="CP226" i="4"/>
  <c r="CP230" i="4"/>
  <c r="CP234" i="4"/>
  <c r="CP238" i="4"/>
  <c r="CP242" i="4"/>
  <c r="CP248" i="4"/>
  <c r="CP251" i="4"/>
  <c r="CP255" i="4"/>
  <c r="CP259" i="4"/>
  <c r="CP264" i="4"/>
  <c r="CP267" i="4"/>
  <c r="CP270" i="4"/>
  <c r="CP273" i="4"/>
  <c r="CP277" i="4"/>
  <c r="CP279" i="4"/>
  <c r="CP283" i="4"/>
  <c r="CP287" i="4"/>
  <c r="CP16" i="4"/>
  <c r="CP6" i="4"/>
  <c r="CP247" i="4"/>
  <c r="CP250" i="4"/>
  <c r="CP254" i="4"/>
  <c r="CP258" i="4"/>
  <c r="CP265" i="4"/>
  <c r="CP268" i="4"/>
  <c r="CP271" i="4"/>
  <c r="CP274" i="4"/>
  <c r="CP219" i="4"/>
  <c r="CP223" i="4"/>
  <c r="CP227" i="4"/>
  <c r="CP231" i="4"/>
  <c r="CP235" i="4"/>
  <c r="CP239" i="4"/>
  <c r="CP245" i="4"/>
  <c r="CP249" i="4"/>
  <c r="CP252" i="4"/>
  <c r="CP256" i="4"/>
  <c r="CP260" i="4"/>
  <c r="CP263" i="4"/>
  <c r="CP272" i="4"/>
  <c r="CP280" i="4"/>
  <c r="CP284" i="4"/>
  <c r="CP13" i="4"/>
  <c r="CP17" i="4"/>
  <c r="CP10" i="4"/>
  <c r="CP262" i="4"/>
  <c r="CP266" i="4"/>
  <c r="CP269" i="4"/>
  <c r="CP276" i="4"/>
  <c r="CP278" i="4"/>
  <c r="CP282" i="4"/>
  <c r="CP286" i="4"/>
  <c r="CP15" i="4"/>
  <c r="CP5" i="4"/>
  <c r="CP7" i="4"/>
  <c r="CP11" i="4"/>
  <c r="CP8" i="4"/>
  <c r="CP12" i="4"/>
  <c r="CP4" i="4"/>
  <c r="CP275" i="4"/>
  <c r="CP281" i="4"/>
  <c r="CP285" i="4"/>
  <c r="CP14" i="4"/>
  <c r="CP18" i="4"/>
  <c r="CP9" i="4"/>
  <c r="CQ20" i="4"/>
  <c r="CQ23" i="4"/>
  <c r="CQ24" i="4"/>
  <c r="CQ19" i="4"/>
  <c r="CQ21" i="4"/>
  <c r="CQ30" i="4"/>
  <c r="CQ27" i="4"/>
  <c r="CQ25" i="4"/>
  <c r="CQ26" i="4"/>
  <c r="CQ33" i="4"/>
  <c r="CQ22" i="4"/>
  <c r="CQ32" i="4"/>
  <c r="CQ34" i="4"/>
  <c r="CQ38" i="4"/>
  <c r="CQ28" i="4"/>
  <c r="CQ35" i="4"/>
  <c r="CQ29" i="4"/>
  <c r="CQ36" i="4"/>
  <c r="CQ39" i="4"/>
  <c r="CQ40" i="4"/>
  <c r="CQ43" i="4"/>
  <c r="CQ31" i="4"/>
  <c r="CQ41" i="4"/>
  <c r="CQ44" i="4"/>
  <c r="CQ48" i="4"/>
  <c r="CQ50" i="4"/>
  <c r="CQ54" i="4"/>
  <c r="CQ42" i="4"/>
  <c r="CQ45" i="4"/>
  <c r="CQ46" i="4"/>
  <c r="CQ47" i="4"/>
  <c r="CQ51" i="4"/>
  <c r="CQ37" i="4"/>
  <c r="CQ52" i="4"/>
  <c r="CQ60" i="4"/>
  <c r="CQ63" i="4"/>
  <c r="CQ67" i="4"/>
  <c r="CQ49" i="4"/>
  <c r="CQ56" i="4"/>
  <c r="CQ57" i="4"/>
  <c r="CQ61" i="4"/>
  <c r="CQ64" i="4"/>
  <c r="CQ53" i="4"/>
  <c r="CQ58" i="4"/>
  <c r="CQ65" i="4"/>
  <c r="CQ69" i="4"/>
  <c r="CQ55" i="4"/>
  <c r="CQ68" i="4"/>
  <c r="CQ72" i="4"/>
  <c r="CQ73" i="4"/>
  <c r="CQ59" i="4"/>
  <c r="CQ62" i="4"/>
  <c r="CQ66" i="4"/>
  <c r="CQ71" i="4"/>
  <c r="CQ74" i="4"/>
  <c r="CQ78" i="4"/>
  <c r="CQ81" i="4"/>
  <c r="CQ75" i="4"/>
  <c r="CQ79" i="4"/>
  <c r="CQ82" i="4"/>
  <c r="CQ70" i="4"/>
  <c r="CQ84" i="4"/>
  <c r="CQ88" i="4"/>
  <c r="CQ91" i="4"/>
  <c r="CQ95" i="4"/>
  <c r="CQ83" i="4"/>
  <c r="CQ85" i="4"/>
  <c r="CQ92" i="4"/>
  <c r="CQ96" i="4"/>
  <c r="CQ100" i="4"/>
  <c r="CQ104" i="4"/>
  <c r="CQ86" i="4"/>
  <c r="CQ76" i="4"/>
  <c r="CQ77" i="4"/>
  <c r="CQ89" i="4"/>
  <c r="CQ90" i="4"/>
  <c r="CQ93" i="4"/>
  <c r="CQ94" i="4"/>
  <c r="CQ97" i="4"/>
  <c r="CQ98" i="4"/>
  <c r="CQ99" i="4"/>
  <c r="CQ103" i="4"/>
  <c r="CQ106" i="4"/>
  <c r="CQ110" i="4"/>
  <c r="CQ113" i="4"/>
  <c r="CQ117" i="4"/>
  <c r="CQ102" i="4"/>
  <c r="CQ107" i="4"/>
  <c r="CQ80" i="4"/>
  <c r="CQ108" i="4"/>
  <c r="CQ111" i="4"/>
  <c r="CQ115" i="4"/>
  <c r="CQ119" i="4"/>
  <c r="CQ101" i="4"/>
  <c r="CQ116" i="4"/>
  <c r="CQ124" i="4"/>
  <c r="CQ128" i="4"/>
  <c r="CQ131" i="4"/>
  <c r="CQ135" i="4"/>
  <c r="CQ120" i="4"/>
  <c r="CQ121" i="4"/>
  <c r="CQ125" i="4"/>
  <c r="CQ132" i="4"/>
  <c r="CQ136" i="4"/>
  <c r="CQ114" i="4"/>
  <c r="CQ118" i="4"/>
  <c r="CQ122" i="4"/>
  <c r="CQ126" i="4"/>
  <c r="CQ129" i="4"/>
  <c r="CQ87" i="4"/>
  <c r="CQ140" i="4"/>
  <c r="CQ144" i="4"/>
  <c r="CQ123" i="4"/>
  <c r="CQ127" i="4"/>
  <c r="CQ130" i="4"/>
  <c r="CQ133" i="4"/>
  <c r="CQ134" i="4"/>
  <c r="CQ137" i="4"/>
  <c r="CQ138" i="4"/>
  <c r="CQ142" i="4"/>
  <c r="CQ146" i="4"/>
  <c r="CQ105" i="4"/>
  <c r="CQ109" i="4"/>
  <c r="CQ112" i="4"/>
  <c r="CQ141" i="4"/>
  <c r="CQ145" i="4"/>
  <c r="CQ151" i="4"/>
  <c r="CQ157" i="4"/>
  <c r="CQ148" i="4"/>
  <c r="CQ152" i="4"/>
  <c r="CQ158" i="4"/>
  <c r="CQ162" i="4"/>
  <c r="CQ166" i="4"/>
  <c r="CQ170" i="4"/>
  <c r="CQ143" i="4"/>
  <c r="CQ147" i="4"/>
  <c r="CQ149" i="4"/>
  <c r="CQ153" i="4"/>
  <c r="CQ155" i="4"/>
  <c r="CQ159" i="4"/>
  <c r="CQ163" i="4"/>
  <c r="CQ167" i="4"/>
  <c r="CQ139" i="4"/>
  <c r="CQ150" i="4"/>
  <c r="CQ154" i="4"/>
  <c r="CQ156" i="4"/>
  <c r="CQ168" i="4"/>
  <c r="CQ172" i="4"/>
  <c r="CQ173" i="4"/>
  <c r="CQ177" i="4"/>
  <c r="CQ181" i="4"/>
  <c r="CQ185" i="4"/>
  <c r="CQ189" i="4"/>
  <c r="CQ193" i="4"/>
  <c r="CQ197" i="4"/>
  <c r="CQ201" i="4"/>
  <c r="CQ205" i="4"/>
  <c r="CQ174" i="4"/>
  <c r="CQ178" i="4"/>
  <c r="CQ182" i="4"/>
  <c r="CQ186" i="4"/>
  <c r="CQ190" i="4"/>
  <c r="CQ194" i="4"/>
  <c r="CQ198" i="4"/>
  <c r="CQ202" i="4"/>
  <c r="CQ206" i="4"/>
  <c r="CQ210" i="4"/>
  <c r="CQ171" i="4"/>
  <c r="CQ175" i="4"/>
  <c r="CQ179" i="4"/>
  <c r="CQ183" i="4"/>
  <c r="CQ187" i="4"/>
  <c r="CQ191" i="4"/>
  <c r="CQ195" i="4"/>
  <c r="CQ199" i="4"/>
  <c r="CQ203" i="4"/>
  <c r="CQ207" i="4"/>
  <c r="CQ160" i="4"/>
  <c r="CQ161" i="4"/>
  <c r="CQ164" i="4"/>
  <c r="CQ165" i="4"/>
  <c r="CQ169" i="4"/>
  <c r="CQ176" i="4"/>
  <c r="CQ180" i="4"/>
  <c r="CQ184" i="4"/>
  <c r="CQ188" i="4"/>
  <c r="CQ192" i="4"/>
  <c r="CQ211" i="4"/>
  <c r="CQ215" i="4"/>
  <c r="CQ218" i="4"/>
  <c r="CQ209" i="4"/>
  <c r="CQ216" i="4"/>
  <c r="CQ219" i="4"/>
  <c r="CQ223" i="4"/>
  <c r="CQ227" i="4"/>
  <c r="CQ231" i="4"/>
  <c r="CQ235" i="4"/>
  <c r="CQ239" i="4"/>
  <c r="CQ245" i="4"/>
  <c r="CQ249" i="4"/>
  <c r="CQ252" i="4"/>
  <c r="CQ256" i="4"/>
  <c r="CQ260" i="4"/>
  <c r="CQ196" i="4"/>
  <c r="CQ200" i="4"/>
  <c r="CQ204" i="4"/>
  <c r="CQ208" i="4"/>
  <c r="CQ212" i="4"/>
  <c r="CQ213" i="4"/>
  <c r="CQ220" i="4"/>
  <c r="CQ224" i="4"/>
  <c r="CQ228" i="4"/>
  <c r="CQ232" i="4"/>
  <c r="CQ236" i="4"/>
  <c r="CQ240" i="4"/>
  <c r="CQ243" i="4"/>
  <c r="CQ214" i="4"/>
  <c r="CQ217" i="4"/>
  <c r="CQ221" i="4"/>
  <c r="CQ225" i="4"/>
  <c r="CQ229" i="4"/>
  <c r="CQ233" i="4"/>
  <c r="CQ237" i="4"/>
  <c r="CQ241" i="4"/>
  <c r="CQ244" i="4"/>
  <c r="CQ246" i="4"/>
  <c r="CQ253" i="4"/>
  <c r="CQ257" i="4"/>
  <c r="CQ261" i="4"/>
  <c r="CQ263" i="4"/>
  <c r="CQ272" i="4"/>
  <c r="CQ276" i="4"/>
  <c r="CQ278" i="4"/>
  <c r="CQ282" i="4"/>
  <c r="CQ286" i="4"/>
  <c r="CQ15" i="4"/>
  <c r="CQ5" i="4"/>
  <c r="CQ248" i="4"/>
  <c r="CQ251" i="4"/>
  <c r="CQ255" i="4"/>
  <c r="CQ259" i="4"/>
  <c r="CQ264" i="4"/>
  <c r="CQ267" i="4"/>
  <c r="CQ270" i="4"/>
  <c r="CQ273" i="4"/>
  <c r="CQ222" i="4"/>
  <c r="CQ226" i="4"/>
  <c r="CQ230" i="4"/>
  <c r="CQ234" i="4"/>
  <c r="CQ238" i="4"/>
  <c r="CQ242" i="4"/>
  <c r="CQ247" i="4"/>
  <c r="CQ250" i="4"/>
  <c r="CQ254" i="4"/>
  <c r="CQ258" i="4"/>
  <c r="CQ262" i="4"/>
  <c r="CQ266" i="4"/>
  <c r="CQ269" i="4"/>
  <c r="CQ275" i="4"/>
  <c r="CQ281" i="4"/>
  <c r="CQ285" i="4"/>
  <c r="CQ14" i="4"/>
  <c r="CQ18" i="4"/>
  <c r="CQ9" i="4"/>
  <c r="CQ265" i="4"/>
  <c r="CQ268" i="4"/>
  <c r="CQ271" i="4"/>
  <c r="CQ274" i="4"/>
  <c r="CQ280" i="4"/>
  <c r="CQ284" i="4"/>
  <c r="CQ13" i="4"/>
  <c r="CQ17" i="4"/>
  <c r="CQ10" i="4"/>
  <c r="CQ11" i="4"/>
  <c r="CQ8" i="4"/>
  <c r="CQ12" i="4"/>
  <c r="CQ4" i="4"/>
  <c r="CQ7" i="4"/>
  <c r="CQ277" i="4"/>
  <c r="CQ279" i="4"/>
  <c r="CQ283" i="4"/>
  <c r="CQ287" i="4"/>
  <c r="CQ16" i="4"/>
  <c r="CQ6" i="4"/>
  <c r="CT2" i="4"/>
  <c r="CT301" i="4" s="1"/>
  <c r="CR2" i="4"/>
  <c r="CR301" i="4" s="1"/>
  <c r="CS2" i="4"/>
  <c r="CS301" i="4" s="1"/>
  <c r="CQ1" i="4"/>
  <c r="CS296" i="4" l="1"/>
  <c r="CS297" i="4"/>
  <c r="CS299" i="4"/>
  <c r="CS300" i="4"/>
  <c r="CS298" i="4"/>
  <c r="CT296" i="4"/>
  <c r="DB296" i="4" s="1"/>
  <c r="DC296" i="4" s="1"/>
  <c r="DD296" i="4" s="1"/>
  <c r="CT299" i="4"/>
  <c r="DB299" i="4" s="1"/>
  <c r="DC299" i="4" s="1"/>
  <c r="DD299" i="4" s="1"/>
  <c r="CT297" i="4"/>
  <c r="DB297" i="4" s="1"/>
  <c r="DC297" i="4" s="1"/>
  <c r="DD297" i="4" s="1"/>
  <c r="CT300" i="4"/>
  <c r="DB300" i="4" s="1"/>
  <c r="DC300" i="4" s="1"/>
  <c r="DD300" i="4" s="1"/>
  <c r="CT298" i="4"/>
  <c r="DB298" i="4" s="1"/>
  <c r="DC298" i="4" s="1"/>
  <c r="DD298" i="4" s="1"/>
  <c r="CI295" i="4"/>
  <c r="CL295" i="4"/>
  <c r="CL294" i="4"/>
  <c r="CO295" i="4"/>
  <c r="CC295" i="4"/>
  <c r="CF295" i="4"/>
  <c r="CS295" i="4"/>
  <c r="CS294" i="4"/>
  <c r="CR294" i="4"/>
  <c r="CR295" i="4"/>
  <c r="CT294" i="4"/>
  <c r="CT295" i="4"/>
  <c r="AI1" i="1"/>
  <c r="BN277" i="4"/>
  <c r="BZ265" i="4"/>
  <c r="BZ181" i="4"/>
  <c r="BZ209" i="4"/>
  <c r="BZ65" i="4"/>
  <c r="BT23" i="4"/>
  <c r="BZ266" i="4"/>
  <c r="BZ74" i="4"/>
  <c r="CF31" i="4"/>
  <c r="CF273" i="4"/>
  <c r="BT179" i="4"/>
  <c r="BT212" i="4"/>
  <c r="BN82" i="4"/>
  <c r="BN187" i="4"/>
  <c r="BZ76" i="4"/>
  <c r="BT229" i="4"/>
  <c r="BN273" i="4"/>
  <c r="CF44" i="4"/>
  <c r="BT85" i="4"/>
  <c r="BZ93" i="4"/>
  <c r="BN220" i="4"/>
  <c r="BZ100" i="4"/>
  <c r="BZ31" i="4"/>
  <c r="BZ18" i="4"/>
  <c r="BT151" i="4"/>
  <c r="BN260" i="4"/>
  <c r="BN91" i="4"/>
  <c r="BZ172" i="4"/>
  <c r="CF109" i="4"/>
  <c r="CF270" i="4"/>
  <c r="BT140" i="4"/>
  <c r="CF206" i="4"/>
  <c r="CF108" i="4"/>
  <c r="BZ5" i="4"/>
  <c r="BZ87" i="4"/>
  <c r="BZ293" i="4"/>
  <c r="BZ121" i="4"/>
  <c r="BN59" i="4"/>
  <c r="CL292" i="4"/>
  <c r="CL23" i="4"/>
  <c r="CL47" i="4"/>
  <c r="CL72" i="4"/>
  <c r="CL93" i="4"/>
  <c r="CL105" i="4"/>
  <c r="CL127" i="4"/>
  <c r="CL135" i="4"/>
  <c r="CL194" i="4"/>
  <c r="CL204" i="4"/>
  <c r="CL246" i="4"/>
  <c r="CL238" i="4"/>
  <c r="CL259" i="4"/>
  <c r="CL14" i="4"/>
  <c r="CL97" i="4"/>
  <c r="CL140" i="4"/>
  <c r="CL253" i="4"/>
  <c r="CL18" i="4"/>
  <c r="CL144" i="4"/>
  <c r="CL157" i="4"/>
  <c r="CL268" i="4"/>
  <c r="CL28" i="4"/>
  <c r="CL120" i="4"/>
  <c r="CL154" i="4"/>
  <c r="CL173" i="4"/>
  <c r="CL284" i="4"/>
  <c r="BT185" i="4"/>
  <c r="BN231" i="4"/>
  <c r="BT285" i="4"/>
  <c r="CF145" i="4"/>
  <c r="BT161" i="4"/>
  <c r="CF114" i="4"/>
  <c r="BT204" i="4"/>
  <c r="BZ180" i="4"/>
  <c r="BN266" i="4"/>
  <c r="BT73" i="4"/>
  <c r="BN262" i="4"/>
  <c r="CF153" i="4"/>
  <c r="BZ212" i="4"/>
  <c r="CL29" i="4"/>
  <c r="CL99" i="4"/>
  <c r="CL175" i="4"/>
  <c r="CL273" i="4"/>
  <c r="BN63" i="4"/>
  <c r="BN173" i="4"/>
  <c r="BZ284" i="4"/>
  <c r="CF263" i="4"/>
  <c r="CF69" i="4"/>
  <c r="BT248" i="4"/>
  <c r="BN178" i="4"/>
  <c r="BT99" i="4"/>
  <c r="BT92" i="4"/>
  <c r="CF229" i="4"/>
  <c r="BZ39" i="4"/>
  <c r="BZ68" i="4"/>
  <c r="CL79" i="4"/>
  <c r="BZ129" i="4"/>
  <c r="BN270" i="4"/>
  <c r="BT191" i="4"/>
  <c r="BT30" i="4"/>
  <c r="CF279" i="4"/>
  <c r="BT283" i="4"/>
  <c r="BZ82" i="4"/>
  <c r="BN116" i="4"/>
  <c r="BT125" i="4"/>
  <c r="BZ289" i="4"/>
  <c r="BN56" i="4"/>
  <c r="BT42" i="4"/>
  <c r="BN261" i="4"/>
  <c r="CF138" i="4"/>
  <c r="BT34" i="4"/>
  <c r="BZ85" i="4"/>
  <c r="CL164" i="4"/>
  <c r="CL185" i="4"/>
  <c r="CL7" i="4"/>
  <c r="BT36" i="4"/>
  <c r="BZ208" i="4"/>
  <c r="BZ238" i="4"/>
  <c r="CF222" i="4"/>
  <c r="BZ15" i="4"/>
  <c r="BZ12" i="4"/>
  <c r="CF50" i="4"/>
  <c r="CF17" i="4"/>
  <c r="CF136" i="4"/>
  <c r="CL125" i="4"/>
  <c r="CL221" i="4"/>
  <c r="BN134" i="4"/>
  <c r="CF40" i="4"/>
  <c r="CF30" i="4"/>
  <c r="BT234" i="4"/>
  <c r="BZ37" i="4"/>
  <c r="BZ125" i="4"/>
  <c r="BN44" i="4"/>
  <c r="BT88" i="4"/>
  <c r="CF203" i="4"/>
  <c r="BT226" i="4"/>
  <c r="BT243" i="4"/>
  <c r="BN204" i="4"/>
  <c r="BZ70" i="4"/>
  <c r="CF275" i="4"/>
  <c r="BZ118" i="4"/>
  <c r="CL151" i="4"/>
  <c r="CL225" i="4"/>
  <c r="CL56" i="4"/>
  <c r="CL91" i="4"/>
  <c r="CL233" i="4"/>
  <c r="BN117" i="4"/>
  <c r="BZ60" i="4"/>
  <c r="CF210" i="4"/>
  <c r="BZ255" i="4"/>
  <c r="CF61" i="4"/>
  <c r="CF54" i="4"/>
  <c r="CF37" i="4"/>
  <c r="BZ206" i="4"/>
  <c r="BZ56" i="4"/>
  <c r="CF223" i="4"/>
  <c r="CF35" i="4"/>
  <c r="CL146" i="4"/>
  <c r="CL201" i="4"/>
  <c r="CL15" i="4"/>
  <c r="CF43" i="4"/>
  <c r="BT170" i="4"/>
  <c r="BN238" i="4"/>
  <c r="BZ14" i="4"/>
  <c r="CF6" i="4"/>
  <c r="BT200" i="4"/>
  <c r="CF79" i="4"/>
  <c r="BN264" i="4"/>
  <c r="BN5" i="4"/>
  <c r="BT10" i="4"/>
  <c r="BN13" i="4"/>
  <c r="BN198" i="4"/>
  <c r="CF234" i="4"/>
  <c r="CF115" i="4"/>
  <c r="BT86" i="4"/>
  <c r="BT154" i="4"/>
  <c r="BN193" i="4"/>
  <c r="BZ283" i="4"/>
  <c r="CF48" i="4"/>
  <c r="CF122" i="4"/>
  <c r="BN267" i="4"/>
  <c r="CF63" i="4"/>
  <c r="BN172" i="4"/>
  <c r="BT265" i="4"/>
  <c r="BN208" i="4"/>
  <c r="BN4" i="4"/>
  <c r="CF133" i="4"/>
  <c r="BN268" i="4"/>
  <c r="BN251" i="4"/>
  <c r="BT287" i="4"/>
  <c r="BZ204" i="4"/>
  <c r="CF52" i="4"/>
  <c r="BZ199" i="4"/>
  <c r="BN290" i="4"/>
  <c r="BN255" i="4"/>
  <c r="BT148" i="4"/>
  <c r="BN259" i="4"/>
  <c r="BZ124" i="4"/>
  <c r="CF155" i="4"/>
  <c r="BT100" i="4"/>
  <c r="CF251" i="4"/>
  <c r="BN148" i="4"/>
  <c r="CF97" i="4"/>
  <c r="CF85" i="4"/>
  <c r="CF134" i="4"/>
  <c r="BT146" i="4"/>
  <c r="BZ225" i="4"/>
  <c r="CF78" i="4"/>
  <c r="BZ226" i="4"/>
  <c r="BN100" i="4"/>
  <c r="BT124" i="4"/>
  <c r="CL293" i="4"/>
  <c r="CL288" i="4"/>
  <c r="CL25" i="4"/>
  <c r="CL74" i="4"/>
  <c r="CL130" i="4"/>
  <c r="CL198" i="4"/>
  <c r="CL208" i="4"/>
  <c r="CL242" i="4"/>
  <c r="CL265" i="4"/>
  <c r="CL39" i="4"/>
  <c r="CL101" i="4"/>
  <c r="CL141" i="4"/>
  <c r="CL202" i="4"/>
  <c r="CL257" i="4"/>
  <c r="CL264" i="4"/>
  <c r="CL43" i="4"/>
  <c r="CL71" i="4"/>
  <c r="CL170" i="4"/>
  <c r="CL209" i="4"/>
  <c r="BT63" i="4"/>
  <c r="BZ218" i="4"/>
  <c r="BZ163" i="4"/>
  <c r="BN78" i="4"/>
  <c r="BT115" i="4"/>
  <c r="BT75" i="4"/>
  <c r="CF262" i="4"/>
  <c r="BN227" i="4"/>
  <c r="BN19" i="4"/>
  <c r="BT29" i="4"/>
  <c r="BT235" i="4"/>
  <c r="CL75" i="4"/>
  <c r="CL128" i="4"/>
  <c r="CL212" i="4"/>
  <c r="BN54" i="4"/>
  <c r="BN127" i="4"/>
  <c r="CF231" i="4"/>
  <c r="CF82" i="4"/>
  <c r="BZ223" i="4"/>
  <c r="BT137" i="4"/>
  <c r="BT232" i="4"/>
  <c r="BN150" i="4"/>
  <c r="BN206" i="4"/>
  <c r="BZ189" i="4"/>
  <c r="BT158" i="4"/>
  <c r="BT252" i="4"/>
  <c r="CL30" i="4"/>
  <c r="CL131" i="4"/>
  <c r="CL179" i="4"/>
  <c r="CL214" i="4"/>
  <c r="CL250" i="4"/>
  <c r="CL17" i="4"/>
  <c r="BZ81" i="4"/>
  <c r="BZ117" i="4"/>
  <c r="BZ52" i="4"/>
  <c r="BZ243" i="4"/>
  <c r="CF196" i="4"/>
  <c r="BT238" i="4"/>
  <c r="BT210" i="4"/>
  <c r="BN219" i="4"/>
  <c r="BN76" i="4"/>
  <c r="BZ134" i="4"/>
  <c r="CF213" i="4"/>
  <c r="CF191" i="4"/>
  <c r="CL183" i="4"/>
  <c r="BT273" i="4"/>
  <c r="BZ192" i="4"/>
  <c r="BZ169" i="4"/>
  <c r="BT275" i="4"/>
  <c r="BZ170" i="4"/>
  <c r="BZ248" i="4"/>
  <c r="BZ259" i="4"/>
  <c r="BT175" i="4"/>
  <c r="BT181" i="4"/>
  <c r="BN181" i="4"/>
  <c r="BZ179" i="4"/>
  <c r="BN67" i="4"/>
  <c r="BT7" i="4"/>
  <c r="BT110" i="4"/>
  <c r="BT271" i="4"/>
  <c r="CL57" i="4"/>
  <c r="CL143" i="4"/>
  <c r="CL283" i="4"/>
  <c r="CF199" i="4"/>
  <c r="BT128" i="4"/>
  <c r="CF250" i="4"/>
  <c r="CF143" i="4"/>
  <c r="BN147" i="4"/>
  <c r="CF178" i="4"/>
  <c r="BZ173" i="4"/>
  <c r="BZ83" i="4"/>
  <c r="BN132" i="4"/>
  <c r="BN7" i="4"/>
  <c r="CF149" i="4"/>
  <c r="BN239" i="4"/>
  <c r="CL61" i="4"/>
  <c r="CL191" i="4"/>
  <c r="CL245" i="4"/>
  <c r="CL36" i="4"/>
  <c r="CL142" i="4"/>
  <c r="CL252" i="4"/>
  <c r="CF128" i="4"/>
  <c r="BZ131" i="4"/>
  <c r="BN245" i="4"/>
  <c r="BT139" i="4"/>
  <c r="BT201" i="4"/>
  <c r="BN218" i="4"/>
  <c r="BZ227" i="4"/>
  <c r="CF9" i="4"/>
  <c r="BN240" i="4"/>
  <c r="BT160" i="4"/>
  <c r="BT224" i="4"/>
  <c r="BT272" i="4"/>
  <c r="CL54" i="4"/>
  <c r="CL126" i="4"/>
  <c r="CL256" i="4"/>
  <c r="BZ135" i="4"/>
  <c r="BT33" i="4"/>
  <c r="BN141" i="4"/>
  <c r="BT68" i="4"/>
  <c r="CF247" i="4"/>
  <c r="BZ26" i="4"/>
  <c r="BT62" i="4"/>
  <c r="BZ113" i="4"/>
  <c r="BZ77" i="4"/>
  <c r="BZ120" i="4"/>
  <c r="CF249" i="4"/>
  <c r="CF238" i="4"/>
  <c r="CF157" i="4"/>
  <c r="BN152" i="4"/>
  <c r="BT155" i="4"/>
  <c r="CF92" i="4"/>
  <c r="CF214" i="4"/>
  <c r="BN225" i="4"/>
  <c r="CF94" i="4"/>
  <c r="BZ260" i="4"/>
  <c r="BZ171" i="4"/>
  <c r="BT70" i="4"/>
  <c r="BN237" i="4"/>
  <c r="BN80" i="4"/>
  <c r="CF259" i="4"/>
  <c r="BN263" i="4"/>
  <c r="BN41" i="4"/>
  <c r="BN180" i="4"/>
  <c r="CF98" i="4"/>
  <c r="BN39" i="4"/>
  <c r="BN50" i="4"/>
  <c r="BZ153" i="4"/>
  <c r="BN37" i="4"/>
  <c r="BN93" i="4"/>
  <c r="BZ136" i="4"/>
  <c r="BZ217" i="4"/>
  <c r="BZ88" i="4"/>
  <c r="BT101" i="4"/>
  <c r="CF211" i="4"/>
  <c r="BT47" i="4"/>
  <c r="BZ152" i="4"/>
  <c r="BT166" i="4"/>
  <c r="BT153" i="4"/>
  <c r="CF243" i="4"/>
  <c r="BT118" i="4"/>
  <c r="BZ282" i="4"/>
  <c r="CF148" i="4"/>
  <c r="BZ137" i="4"/>
  <c r="BZ200" i="4"/>
  <c r="BT79" i="4"/>
  <c r="BN236" i="4"/>
  <c r="CF105" i="4"/>
  <c r="BT142" i="4"/>
  <c r="BT250" i="4"/>
  <c r="CF34" i="4"/>
  <c r="BZ287" i="4"/>
  <c r="BN165" i="4"/>
  <c r="BN66" i="4"/>
  <c r="BT27" i="4"/>
  <c r="BZ32" i="4"/>
  <c r="BZ43" i="4"/>
  <c r="BT180" i="4"/>
  <c r="CF242" i="4"/>
  <c r="BT292" i="4"/>
  <c r="BZ106" i="4"/>
  <c r="BT276" i="4"/>
  <c r="BZ253" i="4"/>
  <c r="CF144" i="4"/>
  <c r="BZ245" i="4"/>
  <c r="CF131" i="4"/>
  <c r="BN142" i="4"/>
  <c r="BZ91" i="4"/>
  <c r="BN182" i="4"/>
  <c r="BN285" i="4"/>
  <c r="BN229" i="4"/>
  <c r="BT91" i="4"/>
  <c r="CF221" i="4"/>
  <c r="BT11" i="4"/>
  <c r="BZ102" i="4"/>
  <c r="BT251" i="4"/>
  <c r="CF104" i="4"/>
  <c r="BZ157" i="4"/>
  <c r="BZ145" i="4"/>
  <c r="BZ285" i="4"/>
  <c r="BT213" i="4"/>
  <c r="BN24" i="4"/>
  <c r="BT216" i="4"/>
  <c r="CF36" i="4"/>
  <c r="BN179" i="4"/>
  <c r="BZ198" i="4"/>
  <c r="BT44" i="4"/>
  <c r="BZ211" i="4"/>
  <c r="BT116" i="4"/>
  <c r="CF258" i="4"/>
  <c r="BZ142" i="4"/>
  <c r="CF177" i="4"/>
  <c r="BN64" i="4"/>
  <c r="BT178" i="4"/>
  <c r="CF117" i="4"/>
  <c r="BZ22" i="4"/>
  <c r="BN102" i="4"/>
  <c r="BZ240" i="4"/>
  <c r="BN158" i="4"/>
  <c r="CF93" i="4"/>
  <c r="CL31" i="4"/>
  <c r="CL67" i="4"/>
  <c r="CL73" i="4"/>
  <c r="CL116" i="4"/>
  <c r="CL145" i="4"/>
  <c r="CL150" i="4"/>
  <c r="CL206" i="4"/>
  <c r="CL169" i="4"/>
  <c r="CL261" i="4"/>
  <c r="CL267" i="4"/>
  <c r="CL271" i="4"/>
  <c r="CL280" i="4"/>
  <c r="CL124" i="4"/>
  <c r="CL274" i="4"/>
  <c r="BZ236" i="4"/>
  <c r="BZ280" i="4"/>
  <c r="CF179" i="4"/>
  <c r="BZ109" i="4"/>
  <c r="CF218" i="4"/>
  <c r="CF72" i="4"/>
  <c r="BT198" i="4"/>
  <c r="BN69" i="4"/>
  <c r="BN120" i="4"/>
  <c r="BN271" i="4"/>
  <c r="BN221" i="4"/>
  <c r="CF127" i="4"/>
  <c r="CF74" i="4"/>
  <c r="CL46" i="4"/>
  <c r="CL117" i="4"/>
  <c r="CL177" i="4"/>
  <c r="CL13" i="4"/>
  <c r="BT16" i="4"/>
  <c r="BZ231" i="4"/>
  <c r="BN154" i="4"/>
  <c r="BN124" i="4"/>
  <c r="CF11" i="4"/>
  <c r="BT122" i="4"/>
  <c r="BT5" i="4"/>
  <c r="BN234" i="4"/>
  <c r="CF180" i="4"/>
  <c r="CF246" i="4"/>
  <c r="BZ75" i="4"/>
  <c r="CF205" i="4"/>
  <c r="CL49" i="4"/>
  <c r="CL103" i="4"/>
  <c r="CL277" i="4"/>
  <c r="BN18" i="4"/>
  <c r="BN194" i="4"/>
  <c r="BT282" i="4"/>
  <c r="BZ214" i="4"/>
  <c r="CF281" i="4"/>
  <c r="BZ267" i="4"/>
  <c r="CF248" i="4"/>
  <c r="CF87" i="4"/>
  <c r="CF174" i="4"/>
  <c r="CF84" i="4"/>
  <c r="BN283" i="4"/>
  <c r="BZ292" i="4"/>
  <c r="CF260" i="4"/>
  <c r="BZ89" i="4"/>
  <c r="CL82" i="4"/>
  <c r="CL121" i="4"/>
  <c r="CL217" i="4"/>
  <c r="BZ148" i="4"/>
  <c r="BZ290" i="4"/>
  <c r="BZ187" i="4"/>
  <c r="CF228" i="4"/>
  <c r="CF119" i="4"/>
  <c r="CF13" i="4"/>
  <c r="BZ159" i="4"/>
  <c r="CF101" i="4"/>
  <c r="BT211" i="4"/>
  <c r="BT259" i="4"/>
  <c r="BT135" i="4"/>
  <c r="BT130" i="4"/>
  <c r="BZ101" i="4"/>
  <c r="CF227" i="4"/>
  <c r="BN162" i="4"/>
  <c r="CL53" i="4"/>
  <c r="CL189" i="4"/>
  <c r="CL11" i="4"/>
  <c r="BT268" i="4"/>
  <c r="BN126" i="4"/>
  <c r="BZ158" i="4"/>
  <c r="CF175" i="4"/>
  <c r="CF194" i="4"/>
  <c r="BZ276" i="4"/>
  <c r="BT97" i="4"/>
  <c r="CF137" i="4"/>
  <c r="BT264" i="4"/>
  <c r="BT95" i="4"/>
  <c r="BZ252" i="4"/>
  <c r="BZ53" i="4"/>
  <c r="BT19" i="4"/>
  <c r="CL32" i="4"/>
  <c r="CL114" i="4"/>
  <c r="CL147" i="4"/>
  <c r="CL193" i="4"/>
  <c r="CL278" i="4"/>
  <c r="CL122" i="4"/>
  <c r="CL286" i="4"/>
  <c r="BZ28" i="4"/>
  <c r="BN74" i="4"/>
  <c r="BZ20" i="4"/>
  <c r="BZ112" i="4"/>
  <c r="CF112" i="4"/>
  <c r="CF68" i="4"/>
  <c r="CF55" i="4"/>
  <c r="BZ274" i="4"/>
  <c r="BN258" i="4"/>
  <c r="CL40" i="4"/>
  <c r="CL94" i="4"/>
  <c r="CL162" i="4"/>
  <c r="CL219" i="4"/>
  <c r="BN49" i="4"/>
  <c r="BZ126" i="4"/>
  <c r="BZ272" i="4"/>
  <c r="BT132" i="4"/>
  <c r="CF156" i="4"/>
  <c r="BN253" i="4"/>
  <c r="BN136" i="4"/>
  <c r="BN149" i="4"/>
  <c r="BN243" i="4"/>
  <c r="BT156" i="4"/>
  <c r="BN191" i="4"/>
  <c r="CF284" i="4"/>
  <c r="BN32" i="4"/>
  <c r="BZ156" i="4"/>
  <c r="CF130" i="4"/>
  <c r="CF219" i="4"/>
  <c r="BT58" i="4"/>
  <c r="BN96" i="4"/>
  <c r="CF150" i="4"/>
  <c r="BN108" i="4"/>
  <c r="BN12" i="4"/>
  <c r="BZ164" i="4"/>
  <c r="BT121" i="4"/>
  <c r="BN230" i="4"/>
  <c r="CF49" i="4"/>
  <c r="BN6" i="4"/>
  <c r="BN86" i="4"/>
  <c r="BT278" i="4"/>
  <c r="BT53" i="4"/>
  <c r="BZ203" i="4"/>
  <c r="CF135" i="4"/>
  <c r="BN188" i="4"/>
  <c r="BT173" i="4"/>
  <c r="BZ239" i="4"/>
  <c r="BT106" i="4"/>
  <c r="BT165" i="4"/>
  <c r="BN176" i="4"/>
  <c r="BZ160" i="4"/>
  <c r="BN228" i="4"/>
  <c r="BN274" i="4"/>
  <c r="CF140" i="4"/>
  <c r="BT123" i="4"/>
  <c r="BT40" i="4"/>
  <c r="BT102" i="4"/>
  <c r="CF15" i="4"/>
  <c r="BN119" i="4"/>
  <c r="CF159" i="4"/>
  <c r="CF32" i="4"/>
  <c r="CF267" i="4"/>
  <c r="BT208" i="4"/>
  <c r="BN214" i="4"/>
  <c r="CF51" i="4"/>
  <c r="BN70" i="4"/>
  <c r="CF141" i="4"/>
  <c r="BN169" i="4"/>
  <c r="CF81" i="4"/>
  <c r="CL87" i="4"/>
  <c r="CL270" i="4"/>
  <c r="CF42" i="4"/>
  <c r="BZ162" i="4"/>
  <c r="BT219" i="4"/>
  <c r="BN11" i="4"/>
  <c r="BZ30" i="4"/>
  <c r="CF21" i="4"/>
  <c r="BZ277" i="4"/>
  <c r="BT149" i="4"/>
  <c r="BZ42" i="4"/>
  <c r="BN68" i="4"/>
  <c r="BN137" i="4"/>
  <c r="BT239" i="4"/>
  <c r="CL156" i="4"/>
  <c r="CL247" i="4"/>
  <c r="CF102" i="4"/>
  <c r="BN226" i="4"/>
  <c r="BT45" i="4"/>
  <c r="CF208" i="4"/>
  <c r="BZ63" i="4"/>
  <c r="BN79" i="4"/>
  <c r="BN9" i="4"/>
  <c r="BZ10" i="4"/>
  <c r="BN71" i="4"/>
  <c r="BZ286" i="4"/>
  <c r="CF96" i="4"/>
  <c r="BT249" i="4"/>
  <c r="CL160" i="4"/>
  <c r="CF176" i="4"/>
  <c r="BT256" i="4"/>
  <c r="CF107" i="4"/>
  <c r="BN235" i="4"/>
  <c r="BZ51" i="4"/>
  <c r="BT105" i="4"/>
  <c r="CF212" i="4"/>
  <c r="BZ221" i="4"/>
  <c r="BZ50" i="4"/>
  <c r="BT209" i="4"/>
  <c r="BT103" i="4"/>
  <c r="CL107" i="4"/>
  <c r="CL139" i="4"/>
  <c r="CL279" i="4"/>
  <c r="CF39" i="4"/>
  <c r="CF162" i="4"/>
  <c r="CF283" i="4"/>
  <c r="CF71" i="4"/>
  <c r="CF124" i="4"/>
  <c r="BT159" i="4"/>
  <c r="BZ224" i="4"/>
  <c r="BN145" i="4"/>
  <c r="BZ213" i="4"/>
  <c r="BT22" i="4"/>
  <c r="CL26" i="4"/>
  <c r="CL187" i="4"/>
  <c r="CL258" i="4"/>
  <c r="CF60" i="4"/>
  <c r="CF27" i="4"/>
  <c r="BZ96" i="4"/>
  <c r="BN211" i="4"/>
  <c r="BT56" i="4"/>
  <c r="CF217" i="4"/>
  <c r="BT188" i="4"/>
  <c r="BT255" i="4"/>
  <c r="BN160" i="4"/>
  <c r="BZ40" i="4"/>
  <c r="BN98" i="4"/>
  <c r="BZ67" i="4"/>
  <c r="CL69" i="4"/>
  <c r="CL132" i="4"/>
  <c r="CL287" i="4"/>
  <c r="CL199" i="4"/>
  <c r="BN101" i="4"/>
  <c r="BT279" i="4"/>
  <c r="CF188" i="4"/>
  <c r="BZ183" i="4"/>
  <c r="BT262" i="4"/>
  <c r="BT87" i="4"/>
  <c r="BZ104" i="4"/>
  <c r="BN151" i="4"/>
  <c r="BZ230" i="4"/>
  <c r="BN184" i="4"/>
  <c r="CL58" i="4"/>
  <c r="CL237" i="4"/>
  <c r="CF287" i="4"/>
  <c r="BZ72" i="4"/>
  <c r="BZ254" i="4"/>
  <c r="BZ107" i="4"/>
  <c r="CF90" i="4"/>
  <c r="CF8" i="4"/>
  <c r="CF106" i="4"/>
  <c r="BZ133" i="4"/>
  <c r="BZ114" i="4"/>
  <c r="BZ232" i="4"/>
  <c r="BT241" i="4"/>
  <c r="BT263" i="4"/>
  <c r="CF111" i="4"/>
  <c r="CF123" i="4"/>
  <c r="CF10" i="4"/>
  <c r="BT168" i="4"/>
  <c r="BT246" i="4"/>
  <c r="BN110" i="4"/>
  <c r="BT18" i="4"/>
  <c r="BZ123" i="4"/>
  <c r="BN55" i="4"/>
  <c r="CF20" i="4"/>
  <c r="CF47" i="4"/>
  <c r="CF7" i="4"/>
  <c r="CF252" i="4"/>
  <c r="BT177" i="4"/>
  <c r="BN163" i="4"/>
  <c r="BN189" i="4"/>
  <c r="BN29" i="4"/>
  <c r="BT80" i="4"/>
  <c r="BT28" i="4"/>
  <c r="CF276" i="4"/>
  <c r="CF292" i="4"/>
  <c r="BT144" i="4"/>
  <c r="BZ271" i="4"/>
  <c r="BZ4" i="4"/>
  <c r="BN140" i="4"/>
  <c r="BT32" i="4"/>
  <c r="CF167" i="4"/>
  <c r="BT12" i="4"/>
  <c r="BN125" i="4"/>
  <c r="BN197" i="4"/>
  <c r="BN75" i="4"/>
  <c r="BT67" i="4"/>
  <c r="BZ150" i="4"/>
  <c r="BT171" i="4"/>
  <c r="BZ6" i="4"/>
  <c r="BT192" i="4"/>
  <c r="BT111" i="4"/>
  <c r="BN171" i="4"/>
  <c r="BZ33" i="4"/>
  <c r="CF201" i="4"/>
  <c r="BN62" i="4"/>
  <c r="CF244" i="4"/>
  <c r="BT31" i="4"/>
  <c r="BN291" i="4"/>
  <c r="CL35" i="4"/>
  <c r="CL64" i="4"/>
  <c r="CL76" i="4"/>
  <c r="CL90" i="4"/>
  <c r="CL136" i="4"/>
  <c r="CL134" i="4"/>
  <c r="CL158" i="4"/>
  <c r="CL195" i="4"/>
  <c r="CL216" i="4"/>
  <c r="CL229" i="4"/>
  <c r="CL16" i="4"/>
  <c r="CL249" i="4"/>
  <c r="CL282" i="4"/>
  <c r="BT82" i="4"/>
  <c r="CF100" i="4"/>
  <c r="CF272" i="4"/>
  <c r="CF184" i="4"/>
  <c r="BT15" i="4"/>
  <c r="BT13" i="4"/>
  <c r="CF181" i="4"/>
  <c r="CF185" i="4"/>
  <c r="BT222" i="4"/>
  <c r="BZ184" i="4"/>
  <c r="BN43" i="4"/>
  <c r="BT83" i="4"/>
  <c r="BZ95" i="4"/>
  <c r="BT51" i="4"/>
  <c r="CF110" i="4"/>
  <c r="CF125" i="4"/>
  <c r="BZ263" i="4"/>
  <c r="BN58" i="4"/>
  <c r="BT109" i="4"/>
  <c r="BT197" i="4"/>
  <c r="BZ36" i="4"/>
  <c r="BN246" i="4"/>
  <c r="BZ59" i="4"/>
  <c r="CF88" i="4"/>
  <c r="CF293" i="4"/>
  <c r="BN212" i="4"/>
  <c r="BZ167" i="4"/>
  <c r="BT37" i="4"/>
  <c r="CF257" i="4"/>
  <c r="BT172" i="4"/>
  <c r="BN36" i="4"/>
  <c r="BT134" i="4"/>
  <c r="BN89" i="4"/>
  <c r="BT227" i="4"/>
  <c r="BT49" i="4"/>
  <c r="BT218" i="4"/>
  <c r="BZ279" i="4"/>
  <c r="BN48" i="4"/>
  <c r="BT205" i="4"/>
  <c r="CF187" i="4"/>
  <c r="BN90" i="4"/>
  <c r="CF264" i="4"/>
  <c r="BZ291" i="4"/>
  <c r="BN199" i="4"/>
  <c r="CL80" i="4"/>
  <c r="CL161" i="4"/>
  <c r="CL6" i="4"/>
  <c r="CF207" i="4"/>
  <c r="CL203" i="4"/>
  <c r="BZ149" i="4"/>
  <c r="CF195" i="4"/>
  <c r="BZ228" i="4"/>
  <c r="BZ215" i="4"/>
  <c r="CF278" i="4"/>
  <c r="BZ108" i="4"/>
  <c r="BT223" i="4"/>
  <c r="CF103" i="4"/>
  <c r="CF73" i="4"/>
  <c r="BN135" i="4"/>
  <c r="BZ242" i="4"/>
  <c r="BN8" i="4"/>
  <c r="BN192" i="4"/>
  <c r="BT71" i="4"/>
  <c r="BT127" i="4"/>
  <c r="BZ202" i="4"/>
  <c r="BZ182" i="4"/>
  <c r="BN241" i="4"/>
  <c r="BT50" i="4"/>
  <c r="BZ222" i="4"/>
  <c r="BT225" i="4"/>
  <c r="BN27" i="4"/>
  <c r="BN157" i="4"/>
  <c r="BZ105" i="4"/>
  <c r="CF193" i="4"/>
  <c r="CF265" i="4"/>
  <c r="BN139" i="4"/>
  <c r="BN87" i="4"/>
  <c r="BZ127" i="4"/>
  <c r="BT107" i="4"/>
  <c r="BT203" i="4"/>
  <c r="CF200" i="4"/>
  <c r="CF202" i="4"/>
  <c r="BZ21" i="4"/>
  <c r="BZ185" i="4"/>
  <c r="BZ49" i="4"/>
  <c r="BZ73" i="4"/>
  <c r="BT72" i="4"/>
  <c r="CF76" i="4"/>
  <c r="BT254" i="4"/>
  <c r="BT217" i="4"/>
  <c r="BN247" i="4"/>
  <c r="BN161" i="4"/>
  <c r="CF166" i="4"/>
  <c r="BN131" i="4"/>
  <c r="BN166" i="4"/>
  <c r="BN53" i="4"/>
  <c r="BZ178" i="4"/>
  <c r="BN94" i="4"/>
  <c r="BZ147" i="4"/>
  <c r="BT17" i="4"/>
  <c r="BZ84" i="4"/>
  <c r="CL21" i="4"/>
  <c r="CL66" i="4"/>
  <c r="CL92" i="4"/>
  <c r="CL111" i="4"/>
  <c r="CL110" i="4"/>
  <c r="CL155" i="4"/>
  <c r="CL174" i="4"/>
  <c r="CL184" i="4"/>
  <c r="CL228" i="4"/>
  <c r="CL218" i="4"/>
  <c r="CL239" i="4"/>
  <c r="CL266" i="4"/>
  <c r="CL5" i="4"/>
  <c r="BZ165" i="4"/>
  <c r="CF18" i="4"/>
  <c r="BT195" i="4"/>
  <c r="BN286" i="4"/>
  <c r="CF204" i="4"/>
  <c r="CF165" i="4"/>
  <c r="BZ281" i="4"/>
  <c r="BT90" i="4"/>
  <c r="BZ177" i="4"/>
  <c r="CF245" i="4"/>
  <c r="BT150" i="4"/>
  <c r="BZ143" i="4"/>
  <c r="BT57" i="4"/>
  <c r="BN278" i="4"/>
  <c r="BT183" i="4"/>
  <c r="BN128" i="4"/>
  <c r="BT96" i="4"/>
  <c r="BZ278" i="4"/>
  <c r="CF271" i="4"/>
  <c r="CF89" i="4"/>
  <c r="BN232" i="4"/>
  <c r="BT24" i="4"/>
  <c r="BZ233" i="4"/>
  <c r="CL37" i="4"/>
  <c r="CL88" i="4"/>
  <c r="CL172" i="4"/>
  <c r="CL244" i="4"/>
  <c r="CL285" i="4"/>
  <c r="CL100" i="4"/>
  <c r="CL178" i="4"/>
  <c r="CL12" i="4"/>
  <c r="BZ146" i="4"/>
  <c r="BZ141" i="4"/>
  <c r="BZ66" i="4"/>
  <c r="BT266" i="4"/>
  <c r="CF183" i="4"/>
  <c r="CF280" i="4"/>
  <c r="BT215" i="4"/>
  <c r="BN84" i="4"/>
  <c r="BT64" i="4"/>
  <c r="BZ17" i="4"/>
  <c r="CL133" i="4"/>
  <c r="CL190" i="4"/>
  <c r="CL276" i="4"/>
  <c r="BZ62" i="4"/>
  <c r="CF12" i="4"/>
  <c r="CF161" i="4"/>
  <c r="BT84" i="4"/>
  <c r="BZ264" i="4"/>
  <c r="BT293" i="4"/>
  <c r="CL137" i="4"/>
  <c r="CL207" i="4"/>
  <c r="CL230" i="4"/>
  <c r="BT54" i="4"/>
  <c r="BN115" i="4"/>
  <c r="BT98" i="4"/>
  <c r="CF209" i="4"/>
  <c r="BZ186" i="4"/>
  <c r="CF237" i="4"/>
  <c r="BN269" i="4"/>
  <c r="CL60" i="4"/>
  <c r="CL234" i="4"/>
  <c r="CL10" i="4"/>
  <c r="BN38" i="4"/>
  <c r="BT104" i="4"/>
  <c r="CF75" i="4"/>
  <c r="BN114" i="4"/>
  <c r="BN177" i="4"/>
  <c r="BT253" i="4"/>
  <c r="CL63" i="4"/>
  <c r="CL113" i="4"/>
  <c r="CL223" i="4"/>
  <c r="BN51" i="4"/>
  <c r="BN118" i="4"/>
  <c r="CL20" i="4"/>
  <c r="BT193" i="4"/>
  <c r="BT131" i="4"/>
  <c r="CF189" i="4"/>
  <c r="BZ24" i="4"/>
  <c r="BZ161" i="4"/>
  <c r="CF288" i="4"/>
  <c r="BZ166" i="4"/>
  <c r="CL200" i="4"/>
  <c r="BZ250" i="4"/>
  <c r="CF261" i="4"/>
  <c r="CF23" i="4"/>
  <c r="CF120" i="4"/>
  <c r="BN201" i="4"/>
  <c r="BT291" i="4"/>
  <c r="CL149" i="4"/>
  <c r="CF172" i="4"/>
  <c r="BT240" i="4"/>
  <c r="CF41" i="4"/>
  <c r="BZ174" i="4"/>
  <c r="CF58" i="4"/>
  <c r="CL27" i="4"/>
  <c r="CL255" i="4"/>
  <c r="CF236" i="4"/>
  <c r="CF182" i="4"/>
  <c r="BN57" i="4"/>
  <c r="BT277" i="4"/>
  <c r="CL220" i="4"/>
  <c r="BN144" i="4"/>
  <c r="BZ216" i="4"/>
  <c r="CL38" i="4"/>
  <c r="CL263" i="4"/>
  <c r="BZ44" i="4"/>
  <c r="BN281" i="4"/>
  <c r="BZ27" i="4"/>
  <c r="BN16" i="4"/>
  <c r="BT196" i="4"/>
  <c r="BT20" i="4"/>
  <c r="BZ241" i="4"/>
  <c r="BT38" i="4"/>
  <c r="CF91" i="4"/>
  <c r="BZ19" i="4"/>
  <c r="BN143" i="4"/>
  <c r="BT14" i="4"/>
  <c r="BN207" i="4"/>
  <c r="CF169" i="4"/>
  <c r="CF24" i="4"/>
  <c r="BN190" i="4"/>
  <c r="BN159" i="4"/>
  <c r="BZ46" i="4"/>
  <c r="BN138" i="4"/>
  <c r="CL210" i="4"/>
  <c r="BZ86" i="4"/>
  <c r="CL9" i="4"/>
  <c r="BT147" i="4"/>
  <c r="CF67" i="4"/>
  <c r="BT46" i="4"/>
  <c r="BT126" i="4"/>
  <c r="CF197" i="4"/>
  <c r="CL8" i="4"/>
  <c r="BT186" i="4"/>
  <c r="BN133" i="4"/>
  <c r="CF198" i="4"/>
  <c r="BN167" i="4"/>
  <c r="BT244" i="4"/>
  <c r="CL106" i="4"/>
  <c r="BT220" i="4"/>
  <c r="CF254" i="4"/>
  <c r="BN83" i="4"/>
  <c r="BT237" i="4"/>
  <c r="BN81" i="4"/>
  <c r="CF230" i="4"/>
  <c r="BN292" i="4"/>
  <c r="BZ13" i="4"/>
  <c r="CL22" i="4"/>
  <c r="CF291" i="4"/>
  <c r="CF70" i="4"/>
  <c r="CF285" i="4"/>
  <c r="CL24" i="4"/>
  <c r="CL205" i="4"/>
  <c r="BT113" i="4"/>
  <c r="BZ201" i="4"/>
  <c r="BN106" i="4"/>
  <c r="CL213" i="4"/>
  <c r="BN99" i="4"/>
  <c r="CL33" i="4"/>
  <c r="BZ262" i="4"/>
  <c r="BN202" i="4"/>
  <c r="BT129" i="4"/>
  <c r="BT136" i="4"/>
  <c r="BT164" i="4"/>
  <c r="CL89" i="4"/>
  <c r="BT77" i="4"/>
  <c r="BN275" i="4"/>
  <c r="BZ190" i="4"/>
  <c r="BT289" i="4"/>
  <c r="BN170" i="4"/>
  <c r="BZ194" i="4"/>
  <c r="BT206" i="4"/>
  <c r="CF146" i="4"/>
  <c r="BN153" i="4"/>
  <c r="BN88" i="4"/>
  <c r="BT169" i="4"/>
  <c r="CF173" i="4"/>
  <c r="CF57" i="4"/>
  <c r="BN215" i="4"/>
  <c r="BT94" i="4"/>
  <c r="BN25" i="4"/>
  <c r="BZ256" i="4"/>
  <c r="CL65" i="4"/>
  <c r="CL104" i="4"/>
  <c r="CL182" i="4"/>
  <c r="CL215" i="4"/>
  <c r="CL4" i="4"/>
  <c r="BT167" i="4"/>
  <c r="BT174" i="4"/>
  <c r="BN223" i="4"/>
  <c r="BN200" i="4"/>
  <c r="BT108" i="4"/>
  <c r="BZ151" i="4"/>
  <c r="BT48" i="4"/>
  <c r="CF132" i="4"/>
  <c r="BT21" i="4"/>
  <c r="BT114" i="4"/>
  <c r="CF186" i="4"/>
  <c r="CF45" i="4"/>
  <c r="BN186" i="4"/>
  <c r="BN288" i="4"/>
  <c r="BN242" i="4"/>
  <c r="CF83" i="4"/>
  <c r="CF216" i="4"/>
  <c r="BZ251" i="4"/>
  <c r="CL59" i="4"/>
  <c r="CL129" i="4"/>
  <c r="CL186" i="4"/>
  <c r="CL222" i="4"/>
  <c r="BT6" i="4"/>
  <c r="BN105" i="4"/>
  <c r="BZ139" i="4"/>
  <c r="BZ261" i="4"/>
  <c r="BZ35" i="4"/>
  <c r="CF80" i="4"/>
  <c r="BN216" i="4"/>
  <c r="CL62" i="4"/>
  <c r="CL226" i="4"/>
  <c r="BN107" i="4"/>
  <c r="BT9" i="4"/>
  <c r="BT261" i="4"/>
  <c r="BZ122" i="4"/>
  <c r="BN222" i="4"/>
  <c r="BZ80" i="4"/>
  <c r="BZ16" i="4"/>
  <c r="BT176" i="4"/>
  <c r="BN17" i="4"/>
  <c r="BN42" i="4"/>
  <c r="CL70" i="4"/>
  <c r="BN111" i="4"/>
  <c r="BN15" i="4"/>
  <c r="BN45" i="4"/>
  <c r="BT145" i="4"/>
  <c r="BT258" i="4"/>
  <c r="CL211" i="4"/>
  <c r="BN28" i="4"/>
  <c r="BZ111" i="4"/>
  <c r="BZ220" i="4"/>
  <c r="BN31" i="4"/>
  <c r="BZ64" i="4"/>
  <c r="BT247" i="4"/>
  <c r="BN122" i="4"/>
  <c r="BN95" i="4"/>
  <c r="BZ195" i="4"/>
  <c r="BT133" i="4"/>
  <c r="CL176" i="4"/>
  <c r="BN52" i="4"/>
  <c r="BN205" i="4"/>
  <c r="BN33" i="4"/>
  <c r="CF4" i="4"/>
  <c r="BZ207" i="4"/>
  <c r="CL148" i="4"/>
  <c r="BZ103" i="4"/>
  <c r="BT61" i="4"/>
  <c r="CF66" i="4"/>
  <c r="BZ79" i="4"/>
  <c r="BN280" i="4"/>
  <c r="CF129" i="4"/>
  <c r="BT26" i="4"/>
  <c r="BT89" i="4"/>
  <c r="BN26" i="4"/>
  <c r="BN109" i="4"/>
  <c r="BT157" i="4"/>
  <c r="BZ115" i="4"/>
  <c r="CF147" i="4"/>
  <c r="BZ219" i="4"/>
  <c r="BN250" i="4"/>
  <c r="BZ99" i="4"/>
  <c r="CL83" i="4"/>
  <c r="BZ193" i="4"/>
  <c r="BN252" i="4"/>
  <c r="CF151" i="4"/>
  <c r="BN35" i="4"/>
  <c r="BZ92" i="4"/>
  <c r="BZ41" i="4"/>
  <c r="CL159" i="4"/>
  <c r="CF215" i="4"/>
  <c r="BZ57" i="4"/>
  <c r="CF190" i="4"/>
  <c r="BZ154" i="4"/>
  <c r="BN233" i="4"/>
  <c r="BN30" i="4"/>
  <c r="CL290" i="4"/>
  <c r="BZ168" i="4"/>
  <c r="BZ288" i="4"/>
  <c r="BZ270" i="4"/>
  <c r="BZ234" i="4"/>
  <c r="CF158" i="4"/>
  <c r="BN289" i="4"/>
  <c r="BN254" i="4"/>
  <c r="BT43" i="4"/>
  <c r="BZ110" i="4"/>
  <c r="BT163" i="4"/>
  <c r="BT233" i="4"/>
  <c r="CF14" i="4"/>
  <c r="BZ138" i="4"/>
  <c r="BN73" i="4"/>
  <c r="BT187" i="4"/>
  <c r="CL68" i="4"/>
  <c r="CL115" i="4"/>
  <c r="CL180" i="4"/>
  <c r="CL227" i="4"/>
  <c r="BT93" i="4"/>
  <c r="BZ55" i="4"/>
  <c r="BZ45" i="4"/>
  <c r="BZ78" i="4"/>
  <c r="CF225" i="4"/>
  <c r="BZ155" i="4"/>
  <c r="BT189" i="4"/>
  <c r="BZ246" i="4"/>
  <c r="BN276" i="4"/>
  <c r="BZ25" i="4"/>
  <c r="BZ23" i="4"/>
  <c r="BT190" i="4"/>
  <c r="BT152" i="4"/>
  <c r="CF269" i="4"/>
  <c r="BT138" i="4"/>
  <c r="CL19" i="4"/>
  <c r="CL77" i="4"/>
  <c r="CL118" i="4"/>
  <c r="CL188" i="4"/>
  <c r="CL231" i="4"/>
  <c r="CL78" i="4"/>
  <c r="CL123" i="4"/>
  <c r="CL235" i="4"/>
  <c r="BN282" i="4"/>
  <c r="BZ71" i="4"/>
  <c r="BN256" i="4"/>
  <c r="CF139" i="4"/>
  <c r="CF235" i="4"/>
  <c r="BZ8" i="4"/>
  <c r="BT66" i="4"/>
  <c r="BZ205" i="4"/>
  <c r="BN155" i="4"/>
  <c r="BT143" i="4"/>
  <c r="CL196" i="4"/>
  <c r="BN77" i="4"/>
  <c r="BZ175" i="4"/>
  <c r="BZ237" i="4"/>
  <c r="BZ258" i="4"/>
  <c r="BZ48" i="4"/>
  <c r="BN209" i="4"/>
  <c r="CL85" i="4"/>
  <c r="CL152" i="4"/>
  <c r="BN168" i="4"/>
  <c r="BT214" i="4"/>
  <c r="BN156" i="4"/>
  <c r="BT182" i="4"/>
  <c r="BZ69" i="4"/>
  <c r="BT257" i="4"/>
  <c r="CL96" i="4"/>
  <c r="CF25" i="4"/>
  <c r="BT199" i="4"/>
  <c r="BT228" i="4"/>
  <c r="BZ61" i="4"/>
  <c r="CF168" i="4"/>
  <c r="CL153" i="4"/>
  <c r="CF164" i="4"/>
  <c r="BT74" i="4"/>
  <c r="BN60" i="4"/>
  <c r="CF256" i="4"/>
  <c r="BN14" i="4"/>
  <c r="BT4" i="4"/>
  <c r="BN203" i="4"/>
  <c r="CL86" i="4"/>
  <c r="CL260" i="4"/>
  <c r="BT60" i="4"/>
  <c r="CF220" i="4"/>
  <c r="BN72" i="4"/>
  <c r="BZ90" i="4"/>
  <c r="CL163" i="4"/>
  <c r="BN10" i="4"/>
  <c r="CF64" i="4"/>
  <c r="BN47" i="4"/>
  <c r="BN195" i="4"/>
  <c r="BN248" i="4"/>
  <c r="BZ247" i="4"/>
  <c r="BZ191" i="4"/>
  <c r="BT25" i="4"/>
  <c r="BN23" i="4"/>
  <c r="BZ98" i="4"/>
  <c r="BT286" i="4"/>
  <c r="BN175" i="4"/>
  <c r="BT288" i="4"/>
  <c r="BN65" i="4"/>
  <c r="BT231" i="4"/>
  <c r="BZ144" i="4"/>
  <c r="CF241" i="4"/>
  <c r="CF28" i="4"/>
  <c r="BT69" i="4"/>
  <c r="CL192" i="4"/>
  <c r="CF121" i="4"/>
  <c r="CL81" i="4"/>
  <c r="BZ34" i="4"/>
  <c r="CL248" i="4"/>
  <c r="BN146" i="4"/>
  <c r="CL251" i="4"/>
  <c r="BT236" i="4"/>
  <c r="CF274" i="4"/>
  <c r="BN284" i="4"/>
  <c r="BN97" i="4"/>
  <c r="BT117" i="4"/>
  <c r="BZ47" i="4"/>
  <c r="BZ235" i="4"/>
  <c r="BZ130" i="4"/>
  <c r="CF16" i="4"/>
  <c r="BN217" i="4"/>
  <c r="BN293" i="4"/>
  <c r="BZ268" i="4"/>
  <c r="CF289" i="4"/>
  <c r="BN46" i="4"/>
  <c r="BZ269" i="4"/>
  <c r="BT207" i="4"/>
  <c r="CL291" i="4"/>
  <c r="CL41" i="4"/>
  <c r="CL95" i="4"/>
  <c r="CL167" i="4"/>
  <c r="CL232" i="4"/>
  <c r="CL272" i="4"/>
  <c r="CL98" i="4"/>
  <c r="CL171" i="4"/>
  <c r="CL262" i="4"/>
  <c r="BT120" i="4"/>
  <c r="BT281" i="4"/>
  <c r="CF116" i="4"/>
  <c r="BN224" i="4"/>
  <c r="CF33" i="4"/>
  <c r="BZ9" i="4"/>
  <c r="CF290" i="4"/>
  <c r="BN112" i="4"/>
  <c r="CF53" i="4"/>
  <c r="BT274" i="4"/>
  <c r="BZ11" i="4"/>
  <c r="BT141" i="4"/>
  <c r="CL102" i="4"/>
  <c r="CL240" i="4"/>
  <c r="BZ275" i="4"/>
  <c r="CF26" i="4"/>
  <c r="BT267" i="4"/>
  <c r="BZ132" i="4"/>
  <c r="CF19" i="4"/>
  <c r="CF99" i="4"/>
  <c r="BT76" i="4"/>
  <c r="BZ249" i="4"/>
  <c r="BN196" i="4"/>
  <c r="CL51" i="4"/>
  <c r="CL243" i="4"/>
  <c r="BN249" i="4"/>
  <c r="CF240" i="4"/>
  <c r="CF160" i="4"/>
  <c r="BN287" i="4"/>
  <c r="CF232" i="4"/>
  <c r="BZ58" i="4"/>
  <c r="CF126" i="4"/>
  <c r="BT242" i="4"/>
  <c r="CL55" i="4"/>
  <c r="CL241" i="4"/>
  <c r="CF286" i="4"/>
  <c r="CF277" i="4"/>
  <c r="BN272" i="4"/>
  <c r="BN185" i="4"/>
  <c r="CF38" i="4"/>
  <c r="BN174" i="4"/>
  <c r="BT202" i="4"/>
  <c r="BT162" i="4"/>
  <c r="BN121" i="4"/>
  <c r="BT269" i="4"/>
  <c r="CF29" i="4"/>
  <c r="BT59" i="4"/>
  <c r="BN40" i="4"/>
  <c r="BT184" i="4"/>
  <c r="BN213" i="4"/>
  <c r="BN279" i="4"/>
  <c r="CL289" i="4"/>
  <c r="CL44" i="4"/>
  <c r="CL236" i="4"/>
  <c r="BZ119" i="4"/>
  <c r="BZ7" i="4"/>
  <c r="BZ29" i="4"/>
  <c r="BT230" i="4"/>
  <c r="CF152" i="4"/>
  <c r="BZ229" i="4"/>
  <c r="BZ257" i="4"/>
  <c r="BN20" i="4"/>
  <c r="CL45" i="4"/>
  <c r="CL165" i="4"/>
  <c r="CL269" i="4"/>
  <c r="CF22" i="4"/>
  <c r="CF170" i="4"/>
  <c r="BT270" i="4"/>
  <c r="BN34" i="4"/>
  <c r="CF86" i="4"/>
  <c r="BN22" i="4"/>
  <c r="BZ188" i="4"/>
  <c r="CF5" i="4"/>
  <c r="CF56" i="4"/>
  <c r="CF77" i="4"/>
  <c r="BN265" i="4"/>
  <c r="BT260" i="4"/>
  <c r="CF239" i="4"/>
  <c r="CL108" i="4"/>
  <c r="CL166" i="4"/>
  <c r="CL275" i="4"/>
  <c r="CF113" i="4"/>
  <c r="BN61" i="4"/>
  <c r="CF226" i="4"/>
  <c r="BZ54" i="4"/>
  <c r="CF233" i="4"/>
  <c r="BN21" i="4"/>
  <c r="BT112" i="4"/>
  <c r="BZ273" i="4"/>
  <c r="CF118" i="4"/>
  <c r="BN183" i="4"/>
  <c r="BT245" i="4"/>
  <c r="CL84" i="4"/>
  <c r="CL168" i="4"/>
  <c r="CL281" i="4"/>
  <c r="BN103" i="4"/>
  <c r="CL224" i="4"/>
  <c r="CT292" i="4"/>
  <c r="CT293" i="4"/>
  <c r="DB293" i="4" s="1"/>
  <c r="CS292" i="4"/>
  <c r="CS293" i="4"/>
  <c r="CR292" i="4"/>
  <c r="CR293" i="4"/>
  <c r="CS290" i="4"/>
  <c r="CS291" i="4"/>
  <c r="CS289" i="4"/>
  <c r="CS288" i="4"/>
  <c r="CR290" i="4"/>
  <c r="CR291" i="4"/>
  <c r="CR289" i="4"/>
  <c r="CR288" i="4"/>
  <c r="CT290" i="4"/>
  <c r="CT291" i="4"/>
  <c r="CT288" i="4"/>
  <c r="DB288" i="4" s="1"/>
  <c r="DC288" i="4" s="1"/>
  <c r="CT289" i="4"/>
  <c r="CS19" i="4"/>
  <c r="CS21" i="4"/>
  <c r="CS20" i="4"/>
  <c r="CS22" i="4"/>
  <c r="CS23" i="4"/>
  <c r="CS24" i="4"/>
  <c r="CS25" i="4"/>
  <c r="CS28" i="4"/>
  <c r="CS32" i="4"/>
  <c r="CS29" i="4"/>
  <c r="CS27" i="4"/>
  <c r="CS35" i="4"/>
  <c r="CS31" i="4"/>
  <c r="CS36" i="4"/>
  <c r="CS26" i="4"/>
  <c r="CS33" i="4"/>
  <c r="CS37" i="4"/>
  <c r="CS41" i="4"/>
  <c r="CS30" i="4"/>
  <c r="CS45" i="4"/>
  <c r="CS38" i="4"/>
  <c r="CS39" i="4"/>
  <c r="CS42" i="4"/>
  <c r="CS46" i="4"/>
  <c r="CS40" i="4"/>
  <c r="CS44" i="4"/>
  <c r="CS48" i="4"/>
  <c r="CS52" i="4"/>
  <c r="CS56" i="4"/>
  <c r="CS34" i="4"/>
  <c r="CS43" i="4"/>
  <c r="CS49" i="4"/>
  <c r="CS53" i="4"/>
  <c r="CS47" i="4"/>
  <c r="CS50" i="4"/>
  <c r="CS58" i="4"/>
  <c r="CS65" i="4"/>
  <c r="CS55" i="4"/>
  <c r="CS59" i="4"/>
  <c r="CS62" i="4"/>
  <c r="CS51" i="4"/>
  <c r="CS54" i="4"/>
  <c r="CS60" i="4"/>
  <c r="CS63" i="4"/>
  <c r="CS67" i="4"/>
  <c r="CS71" i="4"/>
  <c r="CS68" i="4"/>
  <c r="CS70" i="4"/>
  <c r="CS72" i="4"/>
  <c r="CS76" i="4"/>
  <c r="CS80" i="4"/>
  <c r="CS57" i="4"/>
  <c r="CS61" i="4"/>
  <c r="CS64" i="4"/>
  <c r="CS66" i="4"/>
  <c r="CS73" i="4"/>
  <c r="CS77" i="4"/>
  <c r="CS74" i="4"/>
  <c r="CS86" i="4"/>
  <c r="CS89" i="4"/>
  <c r="CS93" i="4"/>
  <c r="CS97" i="4"/>
  <c r="CS87" i="4"/>
  <c r="CS90" i="4"/>
  <c r="CS94" i="4"/>
  <c r="CS98" i="4"/>
  <c r="CS102" i="4"/>
  <c r="CS69" i="4"/>
  <c r="CS75" i="4"/>
  <c r="CS79" i="4"/>
  <c r="CS82" i="4"/>
  <c r="CS83" i="4"/>
  <c r="CS84" i="4"/>
  <c r="CS88" i="4"/>
  <c r="CS85" i="4"/>
  <c r="CS91" i="4"/>
  <c r="CS95" i="4"/>
  <c r="CS108" i="4"/>
  <c r="CS111" i="4"/>
  <c r="CS115" i="4"/>
  <c r="CS78" i="4"/>
  <c r="CS99" i="4"/>
  <c r="CS101" i="4"/>
  <c r="CS103" i="4"/>
  <c r="CS105" i="4"/>
  <c r="CS109" i="4"/>
  <c r="CS112" i="4"/>
  <c r="CS106" i="4"/>
  <c r="CS110" i="4"/>
  <c r="CS113" i="4"/>
  <c r="CS117" i="4"/>
  <c r="CS96" i="4"/>
  <c r="CS104" i="4"/>
  <c r="CS107" i="4"/>
  <c r="CS122" i="4"/>
  <c r="CS126" i="4"/>
  <c r="CS129" i="4"/>
  <c r="CS133" i="4"/>
  <c r="CS137" i="4"/>
  <c r="CS116" i="4"/>
  <c r="CS119" i="4"/>
  <c r="CS123" i="4"/>
  <c r="CS127" i="4"/>
  <c r="CS130" i="4"/>
  <c r="CS134" i="4"/>
  <c r="CS138" i="4"/>
  <c r="CS81" i="4"/>
  <c r="CS92" i="4"/>
  <c r="CS100" i="4"/>
  <c r="CS124" i="4"/>
  <c r="CS128" i="4"/>
  <c r="CS131" i="4"/>
  <c r="CS118" i="4"/>
  <c r="CS142" i="4"/>
  <c r="CS146" i="4"/>
  <c r="CS114" i="4"/>
  <c r="CS120" i="4"/>
  <c r="CS132" i="4"/>
  <c r="CS136" i="4"/>
  <c r="CS139" i="4"/>
  <c r="CS135" i="4"/>
  <c r="CS140" i="4"/>
  <c r="CS144" i="4"/>
  <c r="CS121" i="4"/>
  <c r="CS125" i="4"/>
  <c r="CS149" i="4"/>
  <c r="CS153" i="4"/>
  <c r="CS155" i="4"/>
  <c r="CS141" i="4"/>
  <c r="CS145" i="4"/>
  <c r="CS150" i="4"/>
  <c r="CS154" i="4"/>
  <c r="CS156" i="4"/>
  <c r="CS160" i="4"/>
  <c r="CS164" i="4"/>
  <c r="CS168" i="4"/>
  <c r="CS172" i="4"/>
  <c r="CS151" i="4"/>
  <c r="CS157" i="4"/>
  <c r="CS161" i="4"/>
  <c r="CS165" i="4"/>
  <c r="CS143" i="4"/>
  <c r="CS147" i="4"/>
  <c r="CS148" i="4"/>
  <c r="CS152" i="4"/>
  <c r="CS169" i="4"/>
  <c r="CS171" i="4"/>
  <c r="CS175" i="4"/>
  <c r="CS179" i="4"/>
  <c r="CS183" i="4"/>
  <c r="CS187" i="4"/>
  <c r="CS191" i="4"/>
  <c r="CS195" i="4"/>
  <c r="CS199" i="4"/>
  <c r="CS203" i="4"/>
  <c r="CS207" i="4"/>
  <c r="CS176" i="4"/>
  <c r="CS180" i="4"/>
  <c r="CS184" i="4"/>
  <c r="CS188" i="4"/>
  <c r="CS192" i="4"/>
  <c r="CS196" i="4"/>
  <c r="CS200" i="4"/>
  <c r="CS204" i="4"/>
  <c r="CS208" i="4"/>
  <c r="CS212" i="4"/>
  <c r="CS159" i="4"/>
  <c r="CS163" i="4"/>
  <c r="CS167" i="4"/>
  <c r="CS170" i="4"/>
  <c r="CS173" i="4"/>
  <c r="CS177" i="4"/>
  <c r="CS181" i="4"/>
  <c r="CS185" i="4"/>
  <c r="CS189" i="4"/>
  <c r="CS193" i="4"/>
  <c r="CS197" i="4"/>
  <c r="CS201" i="4"/>
  <c r="CS205" i="4"/>
  <c r="CS209" i="4"/>
  <c r="CS158" i="4"/>
  <c r="CS162" i="4"/>
  <c r="CS166" i="4"/>
  <c r="CS174" i="4"/>
  <c r="CS178" i="4"/>
  <c r="CS182" i="4"/>
  <c r="CS186" i="4"/>
  <c r="CS190" i="4"/>
  <c r="CS210" i="4"/>
  <c r="CS213" i="4"/>
  <c r="CS214" i="4"/>
  <c r="CS217" i="4"/>
  <c r="CS221" i="4"/>
  <c r="CS225" i="4"/>
  <c r="CS229" i="4"/>
  <c r="CS233" i="4"/>
  <c r="CS237" i="4"/>
  <c r="CS241" i="4"/>
  <c r="CS244" i="4"/>
  <c r="CS247" i="4"/>
  <c r="CS250" i="4"/>
  <c r="CS254" i="4"/>
  <c r="CS258" i="4"/>
  <c r="CS211" i="4"/>
  <c r="CS215" i="4"/>
  <c r="CS218" i="4"/>
  <c r="CS222" i="4"/>
  <c r="CS226" i="4"/>
  <c r="CS230" i="4"/>
  <c r="CS234" i="4"/>
  <c r="CS238" i="4"/>
  <c r="CS242" i="4"/>
  <c r="CS194" i="4"/>
  <c r="CS198" i="4"/>
  <c r="CS202" i="4"/>
  <c r="CS206" i="4"/>
  <c r="CS216" i="4"/>
  <c r="CS219" i="4"/>
  <c r="CS223" i="4"/>
  <c r="CS227" i="4"/>
  <c r="CS231" i="4"/>
  <c r="CS235" i="4"/>
  <c r="CS239" i="4"/>
  <c r="CS245" i="4"/>
  <c r="CS249" i="4"/>
  <c r="CS252" i="4"/>
  <c r="CS256" i="4"/>
  <c r="CS260" i="4"/>
  <c r="CS265" i="4"/>
  <c r="CS268" i="4"/>
  <c r="CS271" i="4"/>
  <c r="CS274" i="4"/>
  <c r="CS280" i="4"/>
  <c r="CS284" i="4"/>
  <c r="CS13" i="4"/>
  <c r="CS17" i="4"/>
  <c r="CS262" i="4"/>
  <c r="CS266" i="4"/>
  <c r="CS269" i="4"/>
  <c r="CS246" i="4"/>
  <c r="CS248" i="4"/>
  <c r="CS251" i="4"/>
  <c r="CS253" i="4"/>
  <c r="CS255" i="4"/>
  <c r="CS257" i="4"/>
  <c r="CS259" i="4"/>
  <c r="CS220" i="4"/>
  <c r="CS224" i="4"/>
  <c r="CS228" i="4"/>
  <c r="CS232" i="4"/>
  <c r="CS236" i="4"/>
  <c r="CS240" i="4"/>
  <c r="CS243" i="4"/>
  <c r="CS264" i="4"/>
  <c r="CS267" i="4"/>
  <c r="CS270" i="4"/>
  <c r="CS273" i="4"/>
  <c r="CS7" i="4"/>
  <c r="CS277" i="4"/>
  <c r="CS279" i="4"/>
  <c r="CS281" i="4"/>
  <c r="CS283" i="4"/>
  <c r="CS285" i="4"/>
  <c r="CS287" i="4"/>
  <c r="CS14" i="4"/>
  <c r="CS16" i="4"/>
  <c r="CS18" i="4"/>
  <c r="CS6" i="4"/>
  <c r="CS8" i="4"/>
  <c r="CS12" i="4"/>
  <c r="CS4" i="4"/>
  <c r="CS9" i="4"/>
  <c r="CS5" i="4"/>
  <c r="CS263" i="4"/>
  <c r="CS272" i="4"/>
  <c r="CS261" i="4"/>
  <c r="CS275" i="4"/>
  <c r="CS276" i="4"/>
  <c r="CS278" i="4"/>
  <c r="CS282" i="4"/>
  <c r="CS286" i="4"/>
  <c r="CS15" i="4"/>
  <c r="CS10" i="4"/>
  <c r="CS11" i="4"/>
  <c r="CR19" i="4"/>
  <c r="CR20" i="4"/>
  <c r="CR22" i="4"/>
  <c r="CR23" i="4"/>
  <c r="CR24" i="4"/>
  <c r="CR25" i="4"/>
  <c r="CR26" i="4"/>
  <c r="CR21" i="4"/>
  <c r="CR28" i="4"/>
  <c r="CR29" i="4"/>
  <c r="CR30" i="4"/>
  <c r="CR31" i="4"/>
  <c r="CR33" i="4"/>
  <c r="CR37" i="4"/>
  <c r="CR32" i="4"/>
  <c r="CR34" i="4"/>
  <c r="CR27" i="4"/>
  <c r="CR36" i="4"/>
  <c r="CR38" i="4"/>
  <c r="CR39" i="4"/>
  <c r="CR42" i="4"/>
  <c r="CR46" i="4"/>
  <c r="CR35" i="4"/>
  <c r="CR40" i="4"/>
  <c r="CR43" i="4"/>
  <c r="CR47" i="4"/>
  <c r="CR49" i="4"/>
  <c r="CR53" i="4"/>
  <c r="CR50" i="4"/>
  <c r="CR54" i="4"/>
  <c r="CR45" i="4"/>
  <c r="CR51" i="4"/>
  <c r="CR48" i="4"/>
  <c r="CR55" i="4"/>
  <c r="CR59" i="4"/>
  <c r="CR62" i="4"/>
  <c r="CR66" i="4"/>
  <c r="CR41" i="4"/>
  <c r="CR44" i="4"/>
  <c r="CR52" i="4"/>
  <c r="CR60" i="4"/>
  <c r="CR63" i="4"/>
  <c r="CR56" i="4"/>
  <c r="CR57" i="4"/>
  <c r="CR61" i="4"/>
  <c r="CR64" i="4"/>
  <c r="CR68" i="4"/>
  <c r="CR72" i="4"/>
  <c r="CR67" i="4"/>
  <c r="CR70" i="4"/>
  <c r="CR58" i="4"/>
  <c r="CR65" i="4"/>
  <c r="CR73" i="4"/>
  <c r="CR77" i="4"/>
  <c r="CR83" i="4"/>
  <c r="CR69" i="4"/>
  <c r="CR71" i="4"/>
  <c r="CR74" i="4"/>
  <c r="CR78" i="4"/>
  <c r="CR81" i="4"/>
  <c r="CR76" i="4"/>
  <c r="CR80" i="4"/>
  <c r="CR87" i="4"/>
  <c r="CR90" i="4"/>
  <c r="CR94" i="4"/>
  <c r="CR98" i="4"/>
  <c r="CR75" i="4"/>
  <c r="CR79" i="4"/>
  <c r="CR82" i="4"/>
  <c r="CR84" i="4"/>
  <c r="CR88" i="4"/>
  <c r="CR91" i="4"/>
  <c r="CR95" i="4"/>
  <c r="CR99" i="4"/>
  <c r="CR103" i="4"/>
  <c r="CR85" i="4"/>
  <c r="CR101" i="4"/>
  <c r="CR105" i="4"/>
  <c r="CR109" i="4"/>
  <c r="CR112" i="4"/>
  <c r="CR116" i="4"/>
  <c r="CR89" i="4"/>
  <c r="CR93" i="4"/>
  <c r="CR97" i="4"/>
  <c r="CR106" i="4"/>
  <c r="CR110" i="4"/>
  <c r="CR113" i="4"/>
  <c r="CR92" i="4"/>
  <c r="CR96" i="4"/>
  <c r="CR100" i="4"/>
  <c r="CR102" i="4"/>
  <c r="CR104" i="4"/>
  <c r="CR107" i="4"/>
  <c r="CR114" i="4"/>
  <c r="CR118" i="4"/>
  <c r="CR86" i="4"/>
  <c r="CR119" i="4"/>
  <c r="CR123" i="4"/>
  <c r="CR127" i="4"/>
  <c r="CR130" i="4"/>
  <c r="CR134" i="4"/>
  <c r="CR138" i="4"/>
  <c r="CR115" i="4"/>
  <c r="CR124" i="4"/>
  <c r="CR128" i="4"/>
  <c r="CR131" i="4"/>
  <c r="CR135" i="4"/>
  <c r="CR120" i="4"/>
  <c r="CR121" i="4"/>
  <c r="CR125" i="4"/>
  <c r="CR108" i="4"/>
  <c r="CR111" i="4"/>
  <c r="CR132" i="4"/>
  <c r="CR136" i="4"/>
  <c r="CR139" i="4"/>
  <c r="CR143" i="4"/>
  <c r="CR147" i="4"/>
  <c r="CR140" i="4"/>
  <c r="CR117" i="4"/>
  <c r="CR122" i="4"/>
  <c r="CR126" i="4"/>
  <c r="CR129" i="4"/>
  <c r="CR141" i="4"/>
  <c r="CR145" i="4"/>
  <c r="CR133" i="4"/>
  <c r="CR150" i="4"/>
  <c r="CR154" i="4"/>
  <c r="CR156" i="4"/>
  <c r="CR144" i="4"/>
  <c r="CR151" i="4"/>
  <c r="CR157" i="4"/>
  <c r="CR161" i="4"/>
  <c r="CR165" i="4"/>
  <c r="CR169" i="4"/>
  <c r="CR148" i="4"/>
  <c r="CR152" i="4"/>
  <c r="CR158" i="4"/>
  <c r="CR162" i="4"/>
  <c r="CR166" i="4"/>
  <c r="CR137" i="4"/>
  <c r="CR142" i="4"/>
  <c r="CR146" i="4"/>
  <c r="CR149" i="4"/>
  <c r="CR153" i="4"/>
  <c r="CR155" i="4"/>
  <c r="CR160" i="4"/>
  <c r="CR164" i="4"/>
  <c r="CR176" i="4"/>
  <c r="CR180" i="4"/>
  <c r="CR184" i="4"/>
  <c r="CR188" i="4"/>
  <c r="CR192" i="4"/>
  <c r="CR196" i="4"/>
  <c r="CR200" i="4"/>
  <c r="CR204" i="4"/>
  <c r="CR208" i="4"/>
  <c r="CR159" i="4"/>
  <c r="CR163" i="4"/>
  <c r="CR167" i="4"/>
  <c r="CR168" i="4"/>
  <c r="CR170" i="4"/>
  <c r="CR172" i="4"/>
  <c r="CR173" i="4"/>
  <c r="CR177" i="4"/>
  <c r="CR181" i="4"/>
  <c r="CR185" i="4"/>
  <c r="CR189" i="4"/>
  <c r="CR193" i="4"/>
  <c r="CR197" i="4"/>
  <c r="CR201" i="4"/>
  <c r="CR205" i="4"/>
  <c r="CR209" i="4"/>
  <c r="CR174" i="4"/>
  <c r="CR178" i="4"/>
  <c r="CR182" i="4"/>
  <c r="CR186" i="4"/>
  <c r="CR190" i="4"/>
  <c r="CR194" i="4"/>
  <c r="CR198" i="4"/>
  <c r="CR202" i="4"/>
  <c r="CR206" i="4"/>
  <c r="CR171" i="4"/>
  <c r="CR175" i="4"/>
  <c r="CR179" i="4"/>
  <c r="CR183" i="4"/>
  <c r="CR187" i="4"/>
  <c r="CR191" i="4"/>
  <c r="CR214" i="4"/>
  <c r="CR217" i="4"/>
  <c r="CR211" i="4"/>
  <c r="CR215" i="4"/>
  <c r="CR218" i="4"/>
  <c r="CR222" i="4"/>
  <c r="CR226" i="4"/>
  <c r="CR230" i="4"/>
  <c r="CR234" i="4"/>
  <c r="CR238" i="4"/>
  <c r="CR242" i="4"/>
  <c r="CR248" i="4"/>
  <c r="CR251" i="4"/>
  <c r="CR255" i="4"/>
  <c r="CR259" i="4"/>
  <c r="CR195" i="4"/>
  <c r="CR199" i="4"/>
  <c r="CR203" i="4"/>
  <c r="CR207" i="4"/>
  <c r="CR216" i="4"/>
  <c r="CR219" i="4"/>
  <c r="CR223" i="4"/>
  <c r="CR227" i="4"/>
  <c r="CR231" i="4"/>
  <c r="CR235" i="4"/>
  <c r="CR239" i="4"/>
  <c r="CR210" i="4"/>
  <c r="CR212" i="4"/>
  <c r="CR213" i="4"/>
  <c r="CR220" i="4"/>
  <c r="CR224" i="4"/>
  <c r="CR228" i="4"/>
  <c r="CR232" i="4"/>
  <c r="CR236" i="4"/>
  <c r="CR240" i="4"/>
  <c r="CR243" i="4"/>
  <c r="CR262" i="4"/>
  <c r="CR266" i="4"/>
  <c r="CR269" i="4"/>
  <c r="CR275" i="4"/>
  <c r="CR281" i="4"/>
  <c r="CR285" i="4"/>
  <c r="CR14" i="4"/>
  <c r="CR18" i="4"/>
  <c r="CR246" i="4"/>
  <c r="CR253" i="4"/>
  <c r="CR257" i="4"/>
  <c r="CR261" i="4"/>
  <c r="CR263" i="4"/>
  <c r="CR272" i="4"/>
  <c r="CR221" i="4"/>
  <c r="CR225" i="4"/>
  <c r="CR229" i="4"/>
  <c r="CR233" i="4"/>
  <c r="CR237" i="4"/>
  <c r="CR241" i="4"/>
  <c r="CR244" i="4"/>
  <c r="CR245" i="4"/>
  <c r="CR247" i="4"/>
  <c r="CR249" i="4"/>
  <c r="CR250" i="4"/>
  <c r="CR252" i="4"/>
  <c r="CR254" i="4"/>
  <c r="CR256" i="4"/>
  <c r="CR258" i="4"/>
  <c r="CR260" i="4"/>
  <c r="CR265" i="4"/>
  <c r="CR268" i="4"/>
  <c r="CR271" i="4"/>
  <c r="CR274" i="4"/>
  <c r="CR277" i="4"/>
  <c r="CR279" i="4"/>
  <c r="CR283" i="4"/>
  <c r="CR287" i="4"/>
  <c r="CR16" i="4"/>
  <c r="CR6" i="4"/>
  <c r="CR8" i="4"/>
  <c r="CR264" i="4"/>
  <c r="CR267" i="4"/>
  <c r="CR270" i="4"/>
  <c r="CR273" i="4"/>
  <c r="CR9" i="4"/>
  <c r="CR278" i="4"/>
  <c r="CR280" i="4"/>
  <c r="CR282" i="4"/>
  <c r="CR284" i="4"/>
  <c r="CR286" i="4"/>
  <c r="CR15" i="4"/>
  <c r="CR10" i="4"/>
  <c r="CR12" i="4"/>
  <c r="CR276" i="4"/>
  <c r="CR13" i="4"/>
  <c r="CR17" i="4"/>
  <c r="CR5" i="4"/>
  <c r="CR7" i="4"/>
  <c r="CR11" i="4"/>
  <c r="CR4" i="4"/>
  <c r="CT19" i="4"/>
  <c r="CT21" i="4"/>
  <c r="CT20" i="4"/>
  <c r="CT22" i="4"/>
  <c r="CT23" i="4"/>
  <c r="CT27" i="4"/>
  <c r="CT24" i="4"/>
  <c r="CT25" i="4"/>
  <c r="CT26" i="4"/>
  <c r="CT31" i="4"/>
  <c r="CT28" i="4"/>
  <c r="CT29" i="4"/>
  <c r="CT30" i="4"/>
  <c r="CT34" i="4"/>
  <c r="CT35" i="4"/>
  <c r="CT40" i="4"/>
  <c r="CT32" i="4"/>
  <c r="CT37" i="4"/>
  <c r="CT41" i="4"/>
  <c r="CT44" i="4"/>
  <c r="CT36" i="4"/>
  <c r="CT45" i="4"/>
  <c r="CT38" i="4"/>
  <c r="CT39" i="4"/>
  <c r="CT51" i="4"/>
  <c r="CT55" i="4"/>
  <c r="CT48" i="4"/>
  <c r="CT52" i="4"/>
  <c r="CT33" i="4"/>
  <c r="CT42" i="4"/>
  <c r="CT43" i="4"/>
  <c r="CT46" i="4"/>
  <c r="CT49" i="4"/>
  <c r="CT57" i="4"/>
  <c r="CT61" i="4"/>
  <c r="CT64" i="4"/>
  <c r="CT58" i="4"/>
  <c r="CT65" i="4"/>
  <c r="CT47" i="4"/>
  <c r="CT50" i="4"/>
  <c r="CT59" i="4"/>
  <c r="CT62" i="4"/>
  <c r="CT66" i="4"/>
  <c r="CT70" i="4"/>
  <c r="CT54" i="4"/>
  <c r="CT69" i="4"/>
  <c r="CT74" i="4"/>
  <c r="CT67" i="4"/>
  <c r="CT75" i="4"/>
  <c r="CT79" i="4"/>
  <c r="CT82" i="4"/>
  <c r="CT60" i="4"/>
  <c r="CT63" i="4"/>
  <c r="CT68" i="4"/>
  <c r="CT72" i="4"/>
  <c r="CT76" i="4"/>
  <c r="CT80" i="4"/>
  <c r="CT53" i="4"/>
  <c r="CT56" i="4"/>
  <c r="CT73" i="4"/>
  <c r="CT77" i="4"/>
  <c r="CT78" i="4"/>
  <c r="CT81" i="4"/>
  <c r="CT85" i="4"/>
  <c r="CT92" i="4"/>
  <c r="CT96" i="4"/>
  <c r="CT86" i="4"/>
  <c r="CT89" i="4"/>
  <c r="CT93" i="4"/>
  <c r="CT97" i="4"/>
  <c r="CT101" i="4"/>
  <c r="CT87" i="4"/>
  <c r="CT71" i="4"/>
  <c r="CT83" i="4"/>
  <c r="CT84" i="4"/>
  <c r="CT88" i="4"/>
  <c r="CT100" i="4"/>
  <c r="CT104" i="4"/>
  <c r="CT107" i="4"/>
  <c r="CT114" i="4"/>
  <c r="CT90" i="4"/>
  <c r="CT91" i="4"/>
  <c r="CT94" i="4"/>
  <c r="CT95" i="4"/>
  <c r="CT98" i="4"/>
  <c r="CT108" i="4"/>
  <c r="CT111" i="4"/>
  <c r="CT99" i="4"/>
  <c r="CT103" i="4"/>
  <c r="CT105" i="4"/>
  <c r="CT109" i="4"/>
  <c r="CT112" i="4"/>
  <c r="CT116" i="4"/>
  <c r="CT120" i="4"/>
  <c r="CT106" i="4"/>
  <c r="CT110" i="4"/>
  <c r="CT113" i="4"/>
  <c r="CT117" i="4"/>
  <c r="CT118" i="4"/>
  <c r="CT121" i="4"/>
  <c r="CT125" i="4"/>
  <c r="CT132" i="4"/>
  <c r="CT136" i="4"/>
  <c r="CT122" i="4"/>
  <c r="CT126" i="4"/>
  <c r="CT129" i="4"/>
  <c r="CT133" i="4"/>
  <c r="CT137" i="4"/>
  <c r="CT115" i="4"/>
  <c r="CT119" i="4"/>
  <c r="CT123" i="4"/>
  <c r="CT127" i="4"/>
  <c r="CT130" i="4"/>
  <c r="CT141" i="4"/>
  <c r="CT145" i="4"/>
  <c r="CT102" i="4"/>
  <c r="CT139" i="4"/>
  <c r="CT143" i="4"/>
  <c r="CT147" i="4"/>
  <c r="CT124" i="4"/>
  <c r="CT128" i="4"/>
  <c r="CT131" i="4"/>
  <c r="CT134" i="4"/>
  <c r="CT138" i="4"/>
  <c r="CT140" i="4"/>
  <c r="CT142" i="4"/>
  <c r="CT146" i="4"/>
  <c r="CT148" i="4"/>
  <c r="CT152" i="4"/>
  <c r="CT149" i="4"/>
  <c r="CT153" i="4"/>
  <c r="CT155" i="4"/>
  <c r="CT159" i="4"/>
  <c r="CT163" i="4"/>
  <c r="CT167" i="4"/>
  <c r="CT171" i="4"/>
  <c r="CT144" i="4"/>
  <c r="CT150" i="4"/>
  <c r="CT154" i="4"/>
  <c r="CT156" i="4"/>
  <c r="CT160" i="4"/>
  <c r="CT164" i="4"/>
  <c r="CT135" i="4"/>
  <c r="CT151" i="4"/>
  <c r="CT158" i="4"/>
  <c r="CT161" i="4"/>
  <c r="CT162" i="4"/>
  <c r="CT165" i="4"/>
  <c r="CT166" i="4"/>
  <c r="CT174" i="4"/>
  <c r="CT178" i="4"/>
  <c r="CT182" i="4"/>
  <c r="CT186" i="4"/>
  <c r="CT190" i="4"/>
  <c r="CT194" i="4"/>
  <c r="CT198" i="4"/>
  <c r="CT202" i="4"/>
  <c r="CT206" i="4"/>
  <c r="CT157" i="4"/>
  <c r="CT169" i="4"/>
  <c r="CT175" i="4"/>
  <c r="CT179" i="4"/>
  <c r="CT183" i="4"/>
  <c r="CT187" i="4"/>
  <c r="CT191" i="4"/>
  <c r="CT195" i="4"/>
  <c r="CT199" i="4"/>
  <c r="CT203" i="4"/>
  <c r="CT207" i="4"/>
  <c r="CT211" i="4"/>
  <c r="CT168" i="4"/>
  <c r="CT172" i="4"/>
  <c r="CT176" i="4"/>
  <c r="CT180" i="4"/>
  <c r="CT184" i="4"/>
  <c r="CT188" i="4"/>
  <c r="CT192" i="4"/>
  <c r="CT196" i="4"/>
  <c r="CT200" i="4"/>
  <c r="CT204" i="4"/>
  <c r="CT208" i="4"/>
  <c r="CT170" i="4"/>
  <c r="CT173" i="4"/>
  <c r="CT177" i="4"/>
  <c r="CT181" i="4"/>
  <c r="CT185" i="4"/>
  <c r="CT189" i="4"/>
  <c r="CT212" i="4"/>
  <c r="CT216" i="4"/>
  <c r="CT210" i="4"/>
  <c r="CT213" i="4"/>
  <c r="CT220" i="4"/>
  <c r="CT224" i="4"/>
  <c r="CT228" i="4"/>
  <c r="CT232" i="4"/>
  <c r="CT236" i="4"/>
  <c r="CT240" i="4"/>
  <c r="CT243" i="4"/>
  <c r="CT246" i="4"/>
  <c r="CT253" i="4"/>
  <c r="CT257" i="4"/>
  <c r="CT261" i="4"/>
  <c r="CT209" i="4"/>
  <c r="CT214" i="4"/>
  <c r="CT217" i="4"/>
  <c r="CT221" i="4"/>
  <c r="CT225" i="4"/>
  <c r="CT229" i="4"/>
  <c r="CT233" i="4"/>
  <c r="CT237" i="4"/>
  <c r="CT241" i="4"/>
  <c r="CT244" i="4"/>
  <c r="CT193" i="4"/>
  <c r="CT197" i="4"/>
  <c r="CT201" i="4"/>
  <c r="CT205" i="4"/>
  <c r="CT215" i="4"/>
  <c r="CT218" i="4"/>
  <c r="CT222" i="4"/>
  <c r="CT226" i="4"/>
  <c r="CT230" i="4"/>
  <c r="CT234" i="4"/>
  <c r="CT238" i="4"/>
  <c r="CT242" i="4"/>
  <c r="CT247" i="4"/>
  <c r="CT250" i="4"/>
  <c r="CT254" i="4"/>
  <c r="CT258" i="4"/>
  <c r="CT264" i="4"/>
  <c r="CT267" i="4"/>
  <c r="CT270" i="4"/>
  <c r="CT273" i="4"/>
  <c r="CT277" i="4"/>
  <c r="CT279" i="4"/>
  <c r="DB279" i="4" s="1"/>
  <c r="DC279" i="4" s="1"/>
  <c r="DD279" i="4" s="1"/>
  <c r="CT283" i="4"/>
  <c r="DB283" i="4" s="1"/>
  <c r="DC283" i="4" s="1"/>
  <c r="DD283" i="4" s="1"/>
  <c r="CT287" i="4"/>
  <c r="CT16" i="4"/>
  <c r="CT6" i="4"/>
  <c r="CT245" i="4"/>
  <c r="CT249" i="4"/>
  <c r="CT252" i="4"/>
  <c r="CT256" i="4"/>
  <c r="CT260" i="4"/>
  <c r="CT265" i="4"/>
  <c r="CT268" i="4"/>
  <c r="CT271" i="4"/>
  <c r="CT274" i="4"/>
  <c r="CT219" i="4"/>
  <c r="CT223" i="4"/>
  <c r="CT227" i="4"/>
  <c r="CT231" i="4"/>
  <c r="CT235" i="4"/>
  <c r="CT239" i="4"/>
  <c r="CT248" i="4"/>
  <c r="CT251" i="4"/>
  <c r="CT255" i="4"/>
  <c r="CT259" i="4"/>
  <c r="CT263" i="4"/>
  <c r="CT272" i="4"/>
  <c r="CT275" i="4"/>
  <c r="CT276" i="4"/>
  <c r="CT278" i="4"/>
  <c r="CT282" i="4"/>
  <c r="DB282" i="4" s="1"/>
  <c r="DC282" i="4" s="1"/>
  <c r="DD282" i="4" s="1"/>
  <c r="CT286" i="4"/>
  <c r="CT15" i="4"/>
  <c r="DB15" i="4" s="1"/>
  <c r="CT5" i="4"/>
  <c r="CT7" i="4"/>
  <c r="CT11" i="4"/>
  <c r="CT281" i="4"/>
  <c r="DB281" i="4" s="1"/>
  <c r="DC281" i="4" s="1"/>
  <c r="DD281" i="4" s="1"/>
  <c r="CT285" i="4"/>
  <c r="CT14" i="4"/>
  <c r="CT18" i="4"/>
  <c r="CT12" i="4"/>
  <c r="CT4" i="4"/>
  <c r="CT9" i="4"/>
  <c r="CT262" i="4"/>
  <c r="CT266" i="4"/>
  <c r="CT269" i="4"/>
  <c r="CT8" i="4"/>
  <c r="CT280" i="4"/>
  <c r="DB280" i="4" s="1"/>
  <c r="DC280" i="4" s="1"/>
  <c r="DD280" i="4" s="1"/>
  <c r="CT284" i="4"/>
  <c r="CT13" i="4"/>
  <c r="CT17" i="4"/>
  <c r="CT10" i="4"/>
  <c r="CV2" i="4"/>
  <c r="CV301" i="4" s="1"/>
  <c r="CU2" i="4"/>
  <c r="CU301" i="4" s="1"/>
  <c r="CT1" i="4"/>
  <c r="DI301" i="4" l="1" a="1"/>
  <c r="DI301" i="4" s="1"/>
  <c r="DB301" i="4"/>
  <c r="DC301" i="4" s="1"/>
  <c r="DD301" i="4" s="1"/>
  <c r="DA301" i="4"/>
  <c r="DF301" i="4" a="1"/>
  <c r="DF301" i="4" s="1"/>
  <c r="DH301" i="4" a="1"/>
  <c r="DH301" i="4" s="1"/>
  <c r="DG301" i="4" a="1"/>
  <c r="DG301" i="4" s="1"/>
  <c r="CV299" i="4"/>
  <c r="DA299" i="4" s="1"/>
  <c r="CV297" i="4"/>
  <c r="DA297" i="4" s="1"/>
  <c r="CV300" i="4"/>
  <c r="DA300" i="4" s="1"/>
  <c r="CV298" i="4"/>
  <c r="DA298" i="4" s="1"/>
  <c r="CV296" i="4"/>
  <c r="DA296" i="4" s="1"/>
  <c r="CC299" i="4"/>
  <c r="U300" i="4"/>
  <c r="BZ299" i="4"/>
  <c r="CI298" i="4"/>
  <c r="O300" i="4"/>
  <c r="BW300" i="4"/>
  <c r="AM300" i="4"/>
  <c r="CL296" i="4"/>
  <c r="BB296" i="4"/>
  <c r="CI297" i="4"/>
  <c r="CI300" i="4"/>
  <c r="BE300" i="4"/>
  <c r="BZ297" i="4"/>
  <c r="I297" i="4"/>
  <c r="BW298" i="4"/>
  <c r="AD297" i="4"/>
  <c r="AP296" i="4"/>
  <c r="AV299" i="4"/>
  <c r="AD300" i="4"/>
  <c r="BT297" i="4"/>
  <c r="CO299" i="4"/>
  <c r="BT296" i="4"/>
  <c r="O296" i="4"/>
  <c r="AA297" i="4"/>
  <c r="L300" i="4"/>
  <c r="X298" i="4"/>
  <c r="AD298" i="4"/>
  <c r="AS296" i="4"/>
  <c r="CU297" i="4"/>
  <c r="BW299" i="4"/>
  <c r="I294" i="4"/>
  <c r="CO297" i="4"/>
  <c r="L297" i="4"/>
  <c r="X299" i="4"/>
  <c r="AY297" i="4"/>
  <c r="BB299" i="4"/>
  <c r="AG300" i="4"/>
  <c r="U299" i="4"/>
  <c r="BK299" i="4"/>
  <c r="CC300" i="4"/>
  <c r="AY300" i="4"/>
  <c r="AS299" i="4"/>
  <c r="BW296" i="4"/>
  <c r="CI299" i="4"/>
  <c r="BE298" i="4"/>
  <c r="AS300" i="4"/>
  <c r="BE299" i="4"/>
  <c r="AY299" i="4"/>
  <c r="CU296" i="4"/>
  <c r="BZ298" i="4"/>
  <c r="CF296" i="4"/>
  <c r="AA296" i="4"/>
  <c r="AV297" i="4"/>
  <c r="AP299" i="4"/>
  <c r="O299" i="4"/>
  <c r="L298" i="4"/>
  <c r="CC296" i="4"/>
  <c r="BK298" i="4"/>
  <c r="AD296" i="4"/>
  <c r="AJ300" i="4"/>
  <c r="AP300" i="4"/>
  <c r="BE297" i="4"/>
  <c r="AV300" i="4"/>
  <c r="O298" i="4"/>
  <c r="O297" i="4"/>
  <c r="BT300" i="4"/>
  <c r="U298" i="4"/>
  <c r="AG296" i="4"/>
  <c r="AM298" i="4"/>
  <c r="I300" i="4"/>
  <c r="U296" i="4"/>
  <c r="AA299" i="4"/>
  <c r="BN298" i="4"/>
  <c r="BT298" i="4"/>
  <c r="BN299" i="4"/>
  <c r="BH297" i="4"/>
  <c r="CI296" i="4"/>
  <c r="AS297" i="4"/>
  <c r="BN300" i="4"/>
  <c r="CL299" i="4"/>
  <c r="CR297" i="4"/>
  <c r="BQ299" i="4"/>
  <c r="CR298" i="4"/>
  <c r="BB300" i="4"/>
  <c r="CO298" i="4"/>
  <c r="AP297" i="4"/>
  <c r="AJ296" i="4"/>
  <c r="CL300" i="4"/>
  <c r="R297" i="4"/>
  <c r="CF297" i="4"/>
  <c r="I296" i="4"/>
  <c r="X296" i="4"/>
  <c r="I298" i="4"/>
  <c r="CF300" i="4"/>
  <c r="I299" i="4"/>
  <c r="AS298" i="4"/>
  <c r="BW297" i="4"/>
  <c r="AP298" i="4"/>
  <c r="CR300" i="4"/>
  <c r="BZ296" i="4"/>
  <c r="AJ298" i="4"/>
  <c r="AA300" i="4"/>
  <c r="BN296" i="4"/>
  <c r="CF298" i="4"/>
  <c r="CO300" i="4"/>
  <c r="BH300" i="4"/>
  <c r="AJ297" i="4"/>
  <c r="AV296" i="4"/>
  <c r="AJ299" i="4"/>
  <c r="R300" i="4"/>
  <c r="BQ296" i="4"/>
  <c r="CR296" i="4"/>
  <c r="BK297" i="4"/>
  <c r="CU300" i="4"/>
  <c r="BH299" i="4"/>
  <c r="CU299" i="4"/>
  <c r="AM299" i="4"/>
  <c r="CR299" i="4"/>
  <c r="BZ300" i="4"/>
  <c r="BN297" i="4"/>
  <c r="U297" i="4"/>
  <c r="BQ297" i="4"/>
  <c r="BQ298" i="4"/>
  <c r="CL297" i="4"/>
  <c r="AG298" i="4"/>
  <c r="AG297" i="4"/>
  <c r="CO296" i="4"/>
  <c r="CF299" i="4"/>
  <c r="L296" i="4"/>
  <c r="AY296" i="4"/>
  <c r="AM296" i="4"/>
  <c r="BB297" i="4"/>
  <c r="R298" i="4"/>
  <c r="BE296" i="4"/>
  <c r="R296" i="4"/>
  <c r="AM297" i="4"/>
  <c r="CC297" i="4"/>
  <c r="BT299" i="4"/>
  <c r="AG299" i="4"/>
  <c r="CU298" i="4"/>
  <c r="AA298" i="4"/>
  <c r="CL298" i="4"/>
  <c r="BH296" i="4"/>
  <c r="R299" i="4"/>
  <c r="AV298" i="4"/>
  <c r="X297" i="4"/>
  <c r="BB298" i="4"/>
  <c r="CC298" i="4"/>
  <c r="BK300" i="4"/>
  <c r="BQ300" i="4"/>
  <c r="AD299" i="4"/>
  <c r="BK296" i="4"/>
  <c r="X300" i="4"/>
  <c r="BH298" i="4"/>
  <c r="L299" i="4"/>
  <c r="AY298" i="4"/>
  <c r="I295" i="4"/>
  <c r="O294" i="4"/>
  <c r="L294" i="4"/>
  <c r="U294" i="4"/>
  <c r="L295" i="4"/>
  <c r="O295" i="4"/>
  <c r="X294" i="4"/>
  <c r="R294" i="4"/>
  <c r="U295" i="4"/>
  <c r="AD295" i="4"/>
  <c r="AA295" i="4"/>
  <c r="AA294" i="4"/>
  <c r="X295" i="4"/>
  <c r="R295" i="4"/>
  <c r="AG294" i="4"/>
  <c r="AJ295" i="4"/>
  <c r="AM294" i="4"/>
  <c r="AD294" i="4"/>
  <c r="AG295" i="4"/>
  <c r="AM295" i="4"/>
  <c r="AJ294" i="4"/>
  <c r="AP295" i="4"/>
  <c r="AS295" i="4"/>
  <c r="AV295" i="4"/>
  <c r="AS294" i="4"/>
  <c r="AV294" i="4"/>
  <c r="AP294" i="4"/>
  <c r="BB295" i="4"/>
  <c r="AY295" i="4"/>
  <c r="AY294" i="4"/>
  <c r="BH295" i="4"/>
  <c r="BB294" i="4"/>
  <c r="BE294" i="4"/>
  <c r="BE295" i="4"/>
  <c r="BH294" i="4"/>
  <c r="BK294" i="4"/>
  <c r="BK295" i="4"/>
  <c r="BT294" i="4"/>
  <c r="BN295" i="4"/>
  <c r="BN294" i="4"/>
  <c r="BQ294" i="4"/>
  <c r="BQ295" i="4"/>
  <c r="BW295" i="4"/>
  <c r="BT295" i="4"/>
  <c r="BZ295" i="4"/>
  <c r="BW294" i="4"/>
  <c r="CF282" i="4"/>
  <c r="BZ196" i="4"/>
  <c r="BZ294" i="4"/>
  <c r="BT119" i="4"/>
  <c r="BN210" i="4"/>
  <c r="BZ210" i="4"/>
  <c r="CC294" i="4"/>
  <c r="CL34" i="4"/>
  <c r="BN92" i="4"/>
  <c r="BN129" i="4"/>
  <c r="CL42" i="4"/>
  <c r="BN113" i="4"/>
  <c r="CF268" i="4"/>
  <c r="CF266" i="4"/>
  <c r="BZ176" i="4"/>
  <c r="BT52" i="4"/>
  <c r="CF224" i="4"/>
  <c r="BZ197" i="4"/>
  <c r="CL254" i="4"/>
  <c r="BZ38" i="4"/>
  <c r="CF154" i="4"/>
  <c r="CL109" i="4"/>
  <c r="BZ244" i="4"/>
  <c r="BT78" i="4"/>
  <c r="BN104" i="4"/>
  <c r="BT8" i="4"/>
  <c r="BT39" i="4"/>
  <c r="BN123" i="4"/>
  <c r="BN130" i="4"/>
  <c r="CL112" i="4"/>
  <c r="BT284" i="4"/>
  <c r="CF46" i="4"/>
  <c r="CF95" i="4"/>
  <c r="CF294" i="4"/>
  <c r="BZ128" i="4"/>
  <c r="CL181" i="4"/>
  <c r="CF255" i="4"/>
  <c r="CL48" i="4"/>
  <c r="BZ97" i="4"/>
  <c r="BT41" i="4"/>
  <c r="CF192" i="4"/>
  <c r="CO294" i="4"/>
  <c r="BT221" i="4"/>
  <c r="CL197" i="4"/>
  <c r="CL138" i="4"/>
  <c r="BN85" i="4"/>
  <c r="BT35" i="4"/>
  <c r="BZ94" i="4"/>
  <c r="CF62" i="4"/>
  <c r="BZ140" i="4"/>
  <c r="CF65" i="4"/>
  <c r="CF163" i="4"/>
  <c r="BN244" i="4"/>
  <c r="BN164" i="4"/>
  <c r="CF253" i="4"/>
  <c r="BT65" i="4"/>
  <c r="CL50" i="4"/>
  <c r="BN257" i="4"/>
  <c r="BT81" i="4"/>
  <c r="CL52" i="4"/>
  <c r="BT280" i="4"/>
  <c r="CF142" i="4"/>
  <c r="BT194" i="4"/>
  <c r="CF171" i="4"/>
  <c r="CL119" i="4"/>
  <c r="BT55" i="4"/>
  <c r="CF59" i="4"/>
  <c r="BZ116" i="4"/>
  <c r="BT290" i="4"/>
  <c r="CI294" i="4"/>
  <c r="CU294" i="4"/>
  <c r="CU295" i="4"/>
  <c r="CV294" i="4"/>
  <c r="CV295" i="4"/>
  <c r="I182" i="4"/>
  <c r="I110" i="4"/>
  <c r="I189" i="4"/>
  <c r="I34" i="4"/>
  <c r="I138" i="4"/>
  <c r="L174" i="4"/>
  <c r="I269" i="4"/>
  <c r="I216" i="4"/>
  <c r="I288" i="4"/>
  <c r="I94" i="4"/>
  <c r="I46" i="4"/>
  <c r="I31" i="4"/>
  <c r="I129" i="4"/>
  <c r="I277" i="4"/>
  <c r="I93" i="4"/>
  <c r="I102" i="4"/>
  <c r="I270" i="4"/>
  <c r="I195" i="4"/>
  <c r="I51" i="4"/>
  <c r="I160" i="4"/>
  <c r="I186" i="4"/>
  <c r="I128" i="4"/>
  <c r="I23" i="4"/>
  <c r="I59" i="4"/>
  <c r="I35" i="4"/>
  <c r="I289" i="4"/>
  <c r="I233" i="4"/>
  <c r="I243" i="4"/>
  <c r="I136" i="4"/>
  <c r="I185" i="4"/>
  <c r="I45" i="4"/>
  <c r="I279" i="4"/>
  <c r="I230" i="4"/>
  <c r="I139" i="4"/>
  <c r="L43" i="4"/>
  <c r="I146" i="4"/>
  <c r="I72" i="4"/>
  <c r="I228" i="4"/>
  <c r="O121" i="4"/>
  <c r="I173" i="4"/>
  <c r="I223" i="4"/>
  <c r="I187" i="4"/>
  <c r="I30" i="4"/>
  <c r="I220" i="4"/>
  <c r="I39" i="4"/>
  <c r="I117" i="4"/>
  <c r="I74" i="4"/>
  <c r="I215" i="4"/>
  <c r="I237" i="4"/>
  <c r="I263" i="4"/>
  <c r="I193" i="4"/>
  <c r="L90" i="4"/>
  <c r="I177" i="4"/>
  <c r="I11" i="4"/>
  <c r="I119" i="4"/>
  <c r="L22" i="4"/>
  <c r="I205" i="4"/>
  <c r="L46" i="4"/>
  <c r="L249" i="4"/>
  <c r="I165" i="4"/>
  <c r="L58" i="4"/>
  <c r="I89" i="4"/>
  <c r="I153" i="4"/>
  <c r="L264" i="4"/>
  <c r="I64" i="4"/>
  <c r="L277" i="4"/>
  <c r="I209" i="4"/>
  <c r="I248" i="4"/>
  <c r="I147" i="4"/>
  <c r="I55" i="4"/>
  <c r="L246" i="4"/>
  <c r="I121" i="4"/>
  <c r="L149" i="4"/>
  <c r="I21" i="4"/>
  <c r="L270" i="4"/>
  <c r="I127" i="4"/>
  <c r="I181" i="4"/>
  <c r="I125" i="4"/>
  <c r="I212" i="4"/>
  <c r="L183" i="4"/>
  <c r="I256" i="4"/>
  <c r="I12" i="4"/>
  <c r="I79" i="4"/>
  <c r="I134" i="4"/>
  <c r="I60" i="4"/>
  <c r="I291" i="4"/>
  <c r="L216" i="4"/>
  <c r="I258" i="4"/>
  <c r="I150" i="4"/>
  <c r="I281" i="4"/>
  <c r="I251" i="4"/>
  <c r="L210" i="4"/>
  <c r="L261" i="4"/>
  <c r="I116" i="4"/>
  <c r="I170" i="4"/>
  <c r="I44" i="4"/>
  <c r="I41" i="4"/>
  <c r="I18" i="4"/>
  <c r="I178" i="4"/>
  <c r="I275" i="4"/>
  <c r="I191" i="4"/>
  <c r="I176" i="4"/>
  <c r="I103" i="4"/>
  <c r="I179" i="4"/>
  <c r="I255" i="4"/>
  <c r="I169" i="4"/>
  <c r="I210" i="4"/>
  <c r="L34" i="4"/>
  <c r="I156" i="4"/>
  <c r="I126" i="4"/>
  <c r="I239" i="4"/>
  <c r="I222" i="4"/>
  <c r="I241" i="4"/>
  <c r="I135" i="4"/>
  <c r="L37" i="4"/>
  <c r="I274" i="4"/>
  <c r="L146" i="4"/>
  <c r="I114" i="4"/>
  <c r="L274" i="4"/>
  <c r="I85" i="4"/>
  <c r="I132" i="4"/>
  <c r="I166" i="4"/>
  <c r="L105" i="4"/>
  <c r="I66" i="4"/>
  <c r="I246" i="4"/>
  <c r="L154" i="4"/>
  <c r="I29" i="4"/>
  <c r="I36" i="4"/>
  <c r="I67" i="4"/>
  <c r="L65" i="4"/>
  <c r="L150" i="4"/>
  <c r="I192" i="4"/>
  <c r="I250" i="4"/>
  <c r="I124" i="4"/>
  <c r="L95" i="4"/>
  <c r="I97" i="4"/>
  <c r="I65" i="4"/>
  <c r="I190" i="4"/>
  <c r="I10" i="4"/>
  <c r="L231" i="4"/>
  <c r="I155" i="4"/>
  <c r="I145" i="4"/>
  <c r="L273" i="4"/>
  <c r="L155" i="4"/>
  <c r="I141" i="4"/>
  <c r="I234" i="4"/>
  <c r="I58" i="4"/>
  <c r="L60" i="4"/>
  <c r="I40" i="4"/>
  <c r="I77" i="4"/>
  <c r="I90" i="4"/>
  <c r="I80" i="4"/>
  <c r="I285" i="4"/>
  <c r="I61" i="4"/>
  <c r="I245" i="4"/>
  <c r="I264" i="4"/>
  <c r="L69" i="4"/>
  <c r="I293" i="4"/>
  <c r="L163" i="4"/>
  <c r="O36" i="4"/>
  <c r="I22" i="4"/>
  <c r="L188" i="4"/>
  <c r="I24" i="4"/>
  <c r="I253" i="4"/>
  <c r="I149" i="4"/>
  <c r="I197" i="4"/>
  <c r="L220" i="4"/>
  <c r="I14" i="4"/>
  <c r="I52" i="4"/>
  <c r="L64" i="4"/>
  <c r="O237" i="4"/>
  <c r="I202" i="4"/>
  <c r="I183" i="4"/>
  <c r="I204" i="4"/>
  <c r="L96" i="4"/>
  <c r="I175" i="4"/>
  <c r="L153" i="4"/>
  <c r="L119" i="4"/>
  <c r="I33" i="4"/>
  <c r="I168" i="4"/>
  <c r="R293" i="4"/>
  <c r="I28" i="4"/>
  <c r="I171" i="4"/>
  <c r="I123" i="4"/>
  <c r="I78" i="4"/>
  <c r="I214" i="4"/>
  <c r="L177" i="4"/>
  <c r="L45" i="4"/>
  <c r="O13" i="4"/>
  <c r="L179" i="4"/>
  <c r="I70" i="4"/>
  <c r="L79" i="4"/>
  <c r="I25" i="4"/>
  <c r="O192" i="4"/>
  <c r="L198" i="4"/>
  <c r="I272" i="4"/>
  <c r="L287" i="4"/>
  <c r="I83" i="4"/>
  <c r="L44" i="4"/>
  <c r="L129" i="4"/>
  <c r="L93" i="4"/>
  <c r="I161" i="4"/>
  <c r="I104" i="4"/>
  <c r="L17" i="4"/>
  <c r="I86" i="4"/>
  <c r="I120" i="4"/>
  <c r="I68" i="4"/>
  <c r="I81" i="4"/>
  <c r="L269" i="4"/>
  <c r="L172" i="4"/>
  <c r="I76" i="4"/>
  <c r="L106" i="4"/>
  <c r="I158" i="4"/>
  <c r="L25" i="4"/>
  <c r="L189" i="4"/>
  <c r="L82" i="4"/>
  <c r="I143" i="4"/>
  <c r="I252" i="4"/>
  <c r="L292" i="4"/>
  <c r="L48" i="4"/>
  <c r="L206" i="4"/>
  <c r="I266" i="4"/>
  <c r="I50" i="4"/>
  <c r="L77" i="4"/>
  <c r="I231" i="4"/>
  <c r="I167" i="4"/>
  <c r="L75" i="4"/>
  <c r="L203" i="4"/>
  <c r="I73" i="4"/>
  <c r="I113" i="4"/>
  <c r="L286" i="4"/>
  <c r="L73" i="4"/>
  <c r="I32" i="4"/>
  <c r="I109" i="4"/>
  <c r="O229" i="4"/>
  <c r="L35" i="4"/>
  <c r="O240" i="4"/>
  <c r="I257" i="4"/>
  <c r="I137" i="4"/>
  <c r="L122" i="4"/>
  <c r="O145" i="4"/>
  <c r="I224" i="4"/>
  <c r="O92" i="4"/>
  <c r="I106" i="4"/>
  <c r="O225" i="4"/>
  <c r="L156" i="4"/>
  <c r="L167" i="4"/>
  <c r="L94" i="4"/>
  <c r="I217" i="4"/>
  <c r="L284" i="4"/>
  <c r="I6" i="4"/>
  <c r="I118" i="4"/>
  <c r="L224" i="4"/>
  <c r="I247" i="4"/>
  <c r="L184" i="4"/>
  <c r="L113" i="4"/>
  <c r="O52" i="4"/>
  <c r="L279" i="4"/>
  <c r="L237" i="4"/>
  <c r="O258" i="4"/>
  <c r="L186" i="4"/>
  <c r="I9" i="4"/>
  <c r="L61" i="4"/>
  <c r="I37" i="4"/>
  <c r="I238" i="4"/>
  <c r="L80" i="4"/>
  <c r="O49" i="4"/>
  <c r="L180" i="4"/>
  <c r="I226" i="4"/>
  <c r="L100" i="4"/>
  <c r="I235" i="4"/>
  <c r="L27" i="4"/>
  <c r="L178" i="4"/>
  <c r="O136" i="4"/>
  <c r="I151" i="4"/>
  <c r="L132" i="4"/>
  <c r="I26" i="4"/>
  <c r="I75" i="4"/>
  <c r="L137" i="4"/>
  <c r="L250" i="4"/>
  <c r="L28" i="4"/>
  <c r="O88" i="4"/>
  <c r="L191" i="4"/>
  <c r="L267" i="4"/>
  <c r="L55" i="4"/>
  <c r="I133" i="4"/>
  <c r="L143" i="4"/>
  <c r="I188" i="4"/>
  <c r="I200" i="4"/>
  <c r="I71" i="4"/>
  <c r="I242" i="4"/>
  <c r="I196" i="4"/>
  <c r="O266" i="4"/>
  <c r="I236" i="4"/>
  <c r="I49" i="4"/>
  <c r="L282" i="4"/>
  <c r="L265" i="4"/>
  <c r="I157" i="4"/>
  <c r="I232" i="4"/>
  <c r="I152" i="4"/>
  <c r="I278" i="4"/>
  <c r="L176" i="4"/>
  <c r="I287" i="4"/>
  <c r="O118" i="4"/>
  <c r="X16" i="4"/>
  <c r="U132" i="4"/>
  <c r="I265" i="4"/>
  <c r="L223" i="4"/>
  <c r="O187" i="4"/>
  <c r="O281" i="4"/>
  <c r="I87" i="4"/>
  <c r="L147" i="4"/>
  <c r="L192" i="4"/>
  <c r="L15" i="4"/>
  <c r="L157" i="4"/>
  <c r="I17" i="4"/>
  <c r="O248" i="4"/>
  <c r="O71" i="4"/>
  <c r="U271" i="4"/>
  <c r="I172" i="4"/>
  <c r="L255" i="4"/>
  <c r="I16" i="4"/>
  <c r="I20" i="4"/>
  <c r="O63" i="4"/>
  <c r="I140" i="4"/>
  <c r="R21" i="4"/>
  <c r="O216" i="4"/>
  <c r="I213" i="4"/>
  <c r="L276" i="4"/>
  <c r="L208" i="4"/>
  <c r="L233" i="4"/>
  <c r="I13" i="4"/>
  <c r="L164" i="4"/>
  <c r="L248" i="4"/>
  <c r="I53" i="4"/>
  <c r="U248" i="4"/>
  <c r="I95" i="4"/>
  <c r="L107" i="4"/>
  <c r="L102" i="4"/>
  <c r="L190" i="4"/>
  <c r="U206" i="4"/>
  <c r="L239" i="4"/>
  <c r="I108" i="4"/>
  <c r="L288" i="4"/>
  <c r="I84" i="4"/>
  <c r="I162" i="4"/>
  <c r="I5" i="4"/>
  <c r="L116" i="4"/>
  <c r="L104" i="4"/>
  <c r="I184" i="4"/>
  <c r="L74" i="4"/>
  <c r="L158" i="4"/>
  <c r="L196" i="4"/>
  <c r="L229" i="4"/>
  <c r="U67" i="4"/>
  <c r="O98" i="4"/>
  <c r="L293" i="4"/>
  <c r="L260" i="4"/>
  <c r="U109" i="4"/>
  <c r="L290" i="4"/>
  <c r="L259" i="4"/>
  <c r="R203" i="4"/>
  <c r="L9" i="4"/>
  <c r="I111" i="4"/>
  <c r="L235" i="4"/>
  <c r="L68" i="4"/>
  <c r="I199" i="4"/>
  <c r="O73" i="4"/>
  <c r="O282" i="4"/>
  <c r="I282" i="4"/>
  <c r="I259" i="4"/>
  <c r="L26" i="4"/>
  <c r="L151" i="4"/>
  <c r="L92" i="4"/>
  <c r="O189" i="4"/>
  <c r="I115" i="4"/>
  <c r="L33" i="4"/>
  <c r="O275" i="4"/>
  <c r="O251" i="4"/>
  <c r="L283" i="4"/>
  <c r="U147" i="4"/>
  <c r="O188" i="4"/>
  <c r="O4" i="4"/>
  <c r="I194" i="4"/>
  <c r="R109" i="4"/>
  <c r="R103" i="4"/>
  <c r="I48" i="4"/>
  <c r="R258" i="4"/>
  <c r="L16" i="4"/>
  <c r="O80" i="4"/>
  <c r="O236" i="4"/>
  <c r="O47" i="4"/>
  <c r="I198" i="4"/>
  <c r="L171" i="4"/>
  <c r="I164" i="4"/>
  <c r="I221" i="4"/>
  <c r="L13" i="4"/>
  <c r="I280" i="4"/>
  <c r="I131" i="4"/>
  <c r="I43" i="4"/>
  <c r="L18" i="4"/>
  <c r="L118" i="4"/>
  <c r="R250" i="4"/>
  <c r="L152" i="4"/>
  <c r="U14" i="4"/>
  <c r="O11" i="4"/>
  <c r="L84" i="4"/>
  <c r="L8" i="4"/>
  <c r="L225" i="4"/>
  <c r="L38" i="4"/>
  <c r="L14" i="4"/>
  <c r="L252" i="4"/>
  <c r="U165" i="4"/>
  <c r="O191" i="4"/>
  <c r="L266" i="4"/>
  <c r="L245" i="4"/>
  <c r="O265" i="4"/>
  <c r="O40" i="4"/>
  <c r="I207" i="4"/>
  <c r="O151" i="4"/>
  <c r="O113" i="4"/>
  <c r="U198" i="4"/>
  <c r="O64" i="4"/>
  <c r="I15" i="4"/>
  <c r="I174" i="4"/>
  <c r="L160" i="4"/>
  <c r="O79" i="4"/>
  <c r="O60" i="4"/>
  <c r="U280" i="4"/>
  <c r="L66" i="4"/>
  <c r="L52" i="4"/>
  <c r="L285" i="4"/>
  <c r="L47" i="4"/>
  <c r="I154" i="4"/>
  <c r="L20" i="4"/>
  <c r="O185" i="4"/>
  <c r="I101" i="4"/>
  <c r="L6" i="4"/>
  <c r="O255" i="4"/>
  <c r="O211" i="4"/>
  <c r="O95" i="4"/>
  <c r="O179" i="4"/>
  <c r="U152" i="4"/>
  <c r="I107" i="4"/>
  <c r="O43" i="4"/>
  <c r="L125" i="4"/>
  <c r="I180" i="4"/>
  <c r="L222" i="4"/>
  <c r="O269" i="4"/>
  <c r="L121" i="4"/>
  <c r="L227" i="4"/>
  <c r="I112" i="4"/>
  <c r="L193" i="4"/>
  <c r="O5" i="4"/>
  <c r="I219" i="4"/>
  <c r="AA222" i="4"/>
  <c r="O12" i="4"/>
  <c r="R130" i="4"/>
  <c r="L76" i="4"/>
  <c r="R242" i="4"/>
  <c r="L139" i="4"/>
  <c r="L85" i="4"/>
  <c r="O103" i="4"/>
  <c r="U210" i="4"/>
  <c r="U149" i="4"/>
  <c r="O131" i="4"/>
  <c r="U240" i="4"/>
  <c r="L271" i="4"/>
  <c r="O116" i="4"/>
  <c r="L228" i="4"/>
  <c r="O182" i="4"/>
  <c r="L88" i="4"/>
  <c r="L232" i="4"/>
  <c r="L230" i="4"/>
  <c r="I249" i="4"/>
  <c r="R199" i="4"/>
  <c r="O148" i="4"/>
  <c r="I254" i="4"/>
  <c r="O267" i="4"/>
  <c r="L134" i="4"/>
  <c r="O76" i="4"/>
  <c r="U59" i="4"/>
  <c r="L114" i="4"/>
  <c r="I273" i="4"/>
  <c r="U234" i="4"/>
  <c r="I57" i="4"/>
  <c r="L204" i="4"/>
  <c r="I292" i="4"/>
  <c r="L70" i="4"/>
  <c r="I42" i="4"/>
  <c r="L54" i="4"/>
  <c r="I4" i="4"/>
  <c r="L165" i="4"/>
  <c r="L263" i="4"/>
  <c r="I260" i="4"/>
  <c r="L251" i="4"/>
  <c r="O54" i="4"/>
  <c r="R276" i="4"/>
  <c r="L101" i="4"/>
  <c r="O62" i="4"/>
  <c r="L57" i="4"/>
  <c r="R116" i="4"/>
  <c r="I163" i="4"/>
  <c r="I225" i="4"/>
  <c r="L29" i="4"/>
  <c r="O286" i="4"/>
  <c r="I244" i="4"/>
  <c r="L115" i="4"/>
  <c r="L214" i="4"/>
  <c r="O38" i="4"/>
  <c r="I98" i="4"/>
  <c r="O160" i="4"/>
  <c r="O140" i="4"/>
  <c r="O106" i="4"/>
  <c r="L236" i="4"/>
  <c r="U137" i="4"/>
  <c r="O159" i="4"/>
  <c r="O53" i="4"/>
  <c r="I206" i="4"/>
  <c r="L218" i="4"/>
  <c r="O143" i="4"/>
  <c r="I283" i="4"/>
  <c r="L23" i="4"/>
  <c r="O289" i="4"/>
  <c r="I262" i="4"/>
  <c r="I96" i="4"/>
  <c r="O117" i="4"/>
  <c r="O107" i="4"/>
  <c r="I227" i="4"/>
  <c r="I19" i="4"/>
  <c r="L175" i="4"/>
  <c r="L144" i="4"/>
  <c r="L112" i="4"/>
  <c r="L254" i="4"/>
  <c r="L280" i="4"/>
  <c r="I218" i="4"/>
  <c r="O195" i="4"/>
  <c r="R30" i="4"/>
  <c r="L111" i="4"/>
  <c r="O91" i="4"/>
  <c r="L140" i="4"/>
  <c r="O19" i="4"/>
  <c r="I82" i="4"/>
  <c r="I47" i="4"/>
  <c r="O206" i="4"/>
  <c r="O262" i="4"/>
  <c r="L159" i="4"/>
  <c r="U183" i="4"/>
  <c r="L185" i="4"/>
  <c r="L202" i="4"/>
  <c r="L215" i="4"/>
  <c r="R97" i="4"/>
  <c r="L213" i="4"/>
  <c r="O138" i="4"/>
  <c r="R184" i="4"/>
  <c r="L51" i="4"/>
  <c r="L241" i="4"/>
  <c r="L98" i="4"/>
  <c r="O70" i="4"/>
  <c r="I38" i="4"/>
  <c r="I8" i="4"/>
  <c r="I229" i="4"/>
  <c r="I91" i="4"/>
  <c r="O48" i="4"/>
  <c r="L30" i="4"/>
  <c r="O170" i="4"/>
  <c r="L49" i="4"/>
  <c r="O177" i="4"/>
  <c r="O288" i="4"/>
  <c r="I208" i="4"/>
  <c r="O24" i="4"/>
  <c r="I62" i="4"/>
  <c r="L209" i="4"/>
  <c r="L169" i="4"/>
  <c r="O242" i="4"/>
  <c r="O264" i="4"/>
  <c r="R63" i="4"/>
  <c r="L32" i="4"/>
  <c r="I105" i="4"/>
  <c r="L39" i="4"/>
  <c r="L200" i="4"/>
  <c r="L240" i="4"/>
  <c r="O162" i="4"/>
  <c r="L173" i="4"/>
  <c r="L182" i="4"/>
  <c r="L67" i="4"/>
  <c r="L40" i="4"/>
  <c r="O167" i="4"/>
  <c r="R20" i="4"/>
  <c r="O232" i="4"/>
  <c r="L56" i="4"/>
  <c r="O279" i="4"/>
  <c r="L199" i="4"/>
  <c r="U128" i="4"/>
  <c r="O201" i="4"/>
  <c r="I268" i="4"/>
  <c r="I284" i="4"/>
  <c r="L7" i="4"/>
  <c r="I271" i="4"/>
  <c r="L24" i="4"/>
  <c r="I267" i="4"/>
  <c r="I27" i="4"/>
  <c r="U159" i="4"/>
  <c r="R32" i="4"/>
  <c r="R102" i="4"/>
  <c r="L91" i="4"/>
  <c r="I130" i="4"/>
  <c r="L89" i="4"/>
  <c r="O67" i="4"/>
  <c r="L11" i="4"/>
  <c r="O32" i="4"/>
  <c r="I56" i="4"/>
  <c r="L217" i="4"/>
  <c r="O26" i="4"/>
  <c r="O114" i="4"/>
  <c r="I159" i="4"/>
  <c r="O172" i="4"/>
  <c r="I276" i="4"/>
  <c r="O112" i="4"/>
  <c r="I201" i="4"/>
  <c r="L148" i="4"/>
  <c r="L242" i="4"/>
  <c r="O65" i="4"/>
  <c r="L72" i="4"/>
  <c r="L12" i="4"/>
  <c r="L97" i="4"/>
  <c r="I54" i="4"/>
  <c r="L281" i="4"/>
  <c r="O184" i="4"/>
  <c r="L78" i="4"/>
  <c r="O212" i="4"/>
  <c r="U212" i="4"/>
  <c r="I286" i="4"/>
  <c r="U112" i="4"/>
  <c r="I148" i="4"/>
  <c r="L142" i="4"/>
  <c r="O137" i="4"/>
  <c r="O271" i="4"/>
  <c r="L275" i="4"/>
  <c r="L108" i="4"/>
  <c r="L226" i="4"/>
  <c r="L194" i="4"/>
  <c r="R197" i="4"/>
  <c r="L5" i="4"/>
  <c r="I69" i="4"/>
  <c r="L81" i="4"/>
  <c r="O228" i="4"/>
  <c r="L42" i="4"/>
  <c r="O44" i="4"/>
  <c r="L135" i="4"/>
  <c r="O215" i="4"/>
  <c r="I122" i="4"/>
  <c r="L109" i="4"/>
  <c r="O273" i="4"/>
  <c r="L124" i="4"/>
  <c r="L201" i="4"/>
  <c r="I7" i="4"/>
  <c r="O99" i="4"/>
  <c r="O141" i="4"/>
  <c r="O56" i="4"/>
  <c r="L53" i="4"/>
  <c r="I290" i="4"/>
  <c r="L170" i="4"/>
  <c r="L86" i="4"/>
  <c r="L161" i="4"/>
  <c r="O214" i="4"/>
  <c r="L207" i="4"/>
  <c r="I92" i="4"/>
  <c r="O82" i="4"/>
  <c r="I144" i="4"/>
  <c r="L212" i="4"/>
  <c r="O9" i="4"/>
  <c r="I100" i="4"/>
  <c r="L166" i="4"/>
  <c r="U166" i="4"/>
  <c r="U69" i="4"/>
  <c r="O157" i="4"/>
  <c r="L62" i="4"/>
  <c r="O81" i="4"/>
  <c r="O84" i="4"/>
  <c r="O223" i="4"/>
  <c r="L262" i="4"/>
  <c r="L168" i="4"/>
  <c r="O61" i="4"/>
  <c r="O126" i="4"/>
  <c r="O132" i="4"/>
  <c r="I88" i="4"/>
  <c r="L243" i="4"/>
  <c r="L268" i="4"/>
  <c r="O85" i="4"/>
  <c r="L145" i="4"/>
  <c r="L256" i="4"/>
  <c r="U244" i="4"/>
  <c r="O120" i="4"/>
  <c r="O74" i="4"/>
  <c r="L219" i="4"/>
  <c r="L120" i="4"/>
  <c r="L195" i="4"/>
  <c r="O205" i="4"/>
  <c r="X280" i="4"/>
  <c r="U216" i="4"/>
  <c r="U56" i="4"/>
  <c r="O146" i="4"/>
  <c r="O142" i="4"/>
  <c r="O20" i="4"/>
  <c r="I63" i="4"/>
  <c r="O37" i="4"/>
  <c r="I261" i="4"/>
  <c r="O94" i="4"/>
  <c r="U151" i="4"/>
  <c r="O218" i="4"/>
  <c r="L126" i="4"/>
  <c r="O183" i="4"/>
  <c r="L63" i="4"/>
  <c r="O158" i="4"/>
  <c r="O259" i="4"/>
  <c r="L110" i="4"/>
  <c r="O8" i="4"/>
  <c r="O15" i="4"/>
  <c r="I142" i="4"/>
  <c r="O35" i="4"/>
  <c r="O156" i="4"/>
  <c r="O207" i="4"/>
  <c r="L197" i="4"/>
  <c r="O69" i="4"/>
  <c r="I211" i="4"/>
  <c r="R65" i="4"/>
  <c r="O125" i="4"/>
  <c r="U141" i="4"/>
  <c r="L19" i="4"/>
  <c r="U32" i="4"/>
  <c r="L253" i="4"/>
  <c r="I240" i="4"/>
  <c r="O277" i="4"/>
  <c r="R277" i="4"/>
  <c r="I203" i="4"/>
  <c r="L123" i="4"/>
  <c r="L127" i="4"/>
  <c r="L130" i="4"/>
  <c r="R55" i="4"/>
  <c r="R140" i="4"/>
  <c r="R218" i="4"/>
  <c r="X204" i="4"/>
  <c r="O102" i="4"/>
  <c r="L162" i="4"/>
  <c r="O104" i="4"/>
  <c r="O134" i="4"/>
  <c r="R79" i="4"/>
  <c r="R136" i="4"/>
  <c r="L141" i="4"/>
  <c r="R4" i="4"/>
  <c r="R56" i="4"/>
  <c r="O202" i="4"/>
  <c r="R177" i="4"/>
  <c r="U288" i="4"/>
  <c r="AA267" i="4"/>
  <c r="X46" i="4"/>
  <c r="X230" i="4"/>
  <c r="R198" i="4"/>
  <c r="U95" i="4"/>
  <c r="U83" i="4"/>
  <c r="R121" i="4"/>
  <c r="O90" i="4"/>
  <c r="U40" i="4"/>
  <c r="R123" i="4"/>
  <c r="X236" i="4"/>
  <c r="R217" i="4"/>
  <c r="R213" i="4"/>
  <c r="O21" i="4"/>
  <c r="R41" i="4"/>
  <c r="U290" i="4"/>
  <c r="U10" i="4"/>
  <c r="O222" i="4"/>
  <c r="L187" i="4"/>
  <c r="R243" i="4"/>
  <c r="R150" i="4"/>
  <c r="U205" i="4"/>
  <c r="R269" i="4"/>
  <c r="O29" i="4"/>
  <c r="O198" i="4"/>
  <c r="U138" i="4"/>
  <c r="U108" i="4"/>
  <c r="L59" i="4"/>
  <c r="O209" i="4"/>
  <c r="AA85" i="4"/>
  <c r="I99" i="4"/>
  <c r="R89" i="4"/>
  <c r="L234" i="4"/>
  <c r="R170" i="4"/>
  <c r="O46" i="4"/>
  <c r="U262" i="4"/>
  <c r="R263" i="4"/>
  <c r="O101" i="4"/>
  <c r="X207" i="4"/>
  <c r="L50" i="4"/>
  <c r="R115" i="4"/>
  <c r="U66" i="4"/>
  <c r="O129" i="4"/>
  <c r="U118" i="4"/>
  <c r="U53" i="4"/>
  <c r="U44" i="4"/>
  <c r="U169" i="4"/>
  <c r="U222" i="4"/>
  <c r="R180" i="4"/>
  <c r="R12" i="4"/>
  <c r="R225" i="4"/>
  <c r="X80" i="4"/>
  <c r="U30" i="4"/>
  <c r="R211" i="4"/>
  <c r="O234" i="4"/>
  <c r="U209" i="4"/>
  <c r="L258" i="4"/>
  <c r="O133" i="4"/>
  <c r="X283" i="4"/>
  <c r="O34" i="4"/>
  <c r="X12" i="4"/>
  <c r="R22" i="4"/>
  <c r="O72" i="4"/>
  <c r="L99" i="4"/>
  <c r="U29" i="4"/>
  <c r="U81" i="4"/>
  <c r="U197" i="4"/>
  <c r="R167" i="4"/>
  <c r="L291" i="4"/>
  <c r="R259" i="4"/>
  <c r="X116" i="4"/>
  <c r="R205" i="4"/>
  <c r="R17" i="4"/>
  <c r="R176" i="4"/>
  <c r="U73" i="4"/>
  <c r="O130" i="4"/>
  <c r="O55" i="4"/>
  <c r="L133" i="4"/>
  <c r="O45" i="4"/>
  <c r="O78" i="4"/>
  <c r="U116" i="4"/>
  <c r="R275" i="4"/>
  <c r="R73" i="4"/>
  <c r="U31" i="4"/>
  <c r="O41" i="4"/>
  <c r="O59" i="4"/>
  <c r="O30" i="4"/>
  <c r="R77" i="4"/>
  <c r="U45" i="4"/>
  <c r="U102" i="4"/>
  <c r="R157" i="4"/>
  <c r="R164" i="4"/>
  <c r="X162" i="4"/>
  <c r="R82" i="4"/>
  <c r="AA251" i="4"/>
  <c r="O261" i="4"/>
  <c r="O110" i="4"/>
  <c r="R247" i="4"/>
  <c r="U273" i="4"/>
  <c r="U164" i="4"/>
  <c r="R256" i="4"/>
  <c r="X243" i="4"/>
  <c r="U119" i="4"/>
  <c r="R265" i="4"/>
  <c r="R290" i="4"/>
  <c r="O139" i="4"/>
  <c r="X270" i="4"/>
  <c r="X83" i="4"/>
  <c r="X197" i="4"/>
  <c r="R207" i="4"/>
  <c r="U18" i="4"/>
  <c r="O93" i="4"/>
  <c r="O100" i="4"/>
  <c r="O292" i="4"/>
  <c r="O270" i="4"/>
  <c r="O193" i="4"/>
  <c r="U58" i="4"/>
  <c r="R104" i="4"/>
  <c r="R260" i="4"/>
  <c r="O119" i="4"/>
  <c r="U144" i="4"/>
  <c r="O176" i="4"/>
  <c r="U15" i="4"/>
  <c r="R152" i="4"/>
  <c r="U170" i="4"/>
  <c r="R38" i="4"/>
  <c r="U191" i="4"/>
  <c r="L10" i="4"/>
  <c r="L83" i="4"/>
  <c r="U55" i="4"/>
  <c r="R282" i="4"/>
  <c r="U127" i="4"/>
  <c r="O221" i="4"/>
  <c r="O166" i="4"/>
  <c r="O7" i="4"/>
  <c r="L36" i="4"/>
  <c r="O169" i="4"/>
  <c r="O14" i="4"/>
  <c r="R108" i="4"/>
  <c r="AA120" i="4"/>
  <c r="X188" i="4"/>
  <c r="U219" i="4"/>
  <c r="U270" i="4"/>
  <c r="L205" i="4"/>
  <c r="R284" i="4"/>
  <c r="R139" i="4"/>
  <c r="AA54" i="4"/>
  <c r="R107" i="4"/>
  <c r="U245" i="4"/>
  <c r="R231" i="4"/>
  <c r="R95" i="4"/>
  <c r="X290" i="4"/>
  <c r="U39" i="4"/>
  <c r="U279" i="4"/>
  <c r="R286" i="4"/>
  <c r="O290" i="4"/>
  <c r="U65" i="4"/>
  <c r="X14" i="4"/>
  <c r="O226" i="4"/>
  <c r="R179" i="4"/>
  <c r="O238" i="4"/>
  <c r="L257" i="4"/>
  <c r="U85" i="4"/>
  <c r="R292" i="4"/>
  <c r="O175" i="4"/>
  <c r="O25" i="4"/>
  <c r="U190" i="4"/>
  <c r="U104" i="4"/>
  <c r="R74" i="4"/>
  <c r="R206" i="4"/>
  <c r="U230" i="4"/>
  <c r="U16" i="4"/>
  <c r="R279" i="4"/>
  <c r="L272" i="4"/>
  <c r="AA47" i="4"/>
  <c r="U115" i="4"/>
  <c r="R185" i="4"/>
  <c r="R70" i="4"/>
  <c r="O260" i="4"/>
  <c r="R7" i="4"/>
  <c r="R244" i="4"/>
  <c r="R223" i="4"/>
  <c r="R46" i="4"/>
  <c r="X267" i="4"/>
  <c r="R90" i="4"/>
  <c r="L138" i="4"/>
  <c r="O200" i="4"/>
  <c r="L221" i="4"/>
  <c r="O227" i="4"/>
  <c r="O23" i="4"/>
  <c r="R10" i="4"/>
  <c r="X195" i="4"/>
  <c r="R274" i="4"/>
  <c r="X269" i="4"/>
  <c r="X85" i="4"/>
  <c r="L128" i="4"/>
  <c r="U259" i="4"/>
  <c r="U28" i="4"/>
  <c r="L103" i="4"/>
  <c r="O233" i="4"/>
  <c r="R49" i="4"/>
  <c r="R161" i="4"/>
  <c r="R142" i="4"/>
  <c r="R66" i="4"/>
  <c r="AA170" i="4"/>
  <c r="X169" i="4"/>
  <c r="R135" i="4"/>
  <c r="R106" i="4"/>
  <c r="U38" i="4"/>
  <c r="R268" i="4"/>
  <c r="R47" i="4"/>
  <c r="U4" i="4"/>
  <c r="U238" i="4"/>
  <c r="U86" i="4"/>
  <c r="U168" i="4"/>
  <c r="U33" i="4"/>
  <c r="R241" i="4"/>
  <c r="U162" i="4"/>
  <c r="O86" i="4"/>
  <c r="U278" i="4"/>
  <c r="O57" i="4"/>
  <c r="X55" i="4"/>
  <c r="R156" i="4"/>
  <c r="O250" i="4"/>
  <c r="R280" i="4"/>
  <c r="X235" i="4"/>
  <c r="L4" i="4"/>
  <c r="X131" i="4"/>
  <c r="R54" i="4"/>
  <c r="R114" i="4"/>
  <c r="R25" i="4"/>
  <c r="U231" i="4"/>
  <c r="U35" i="4"/>
  <c r="O144" i="4"/>
  <c r="U74" i="4"/>
  <c r="R137" i="4"/>
  <c r="O6" i="4"/>
  <c r="O97" i="4"/>
  <c r="R264" i="4"/>
  <c r="O274" i="4"/>
  <c r="AA160" i="4"/>
  <c r="AA148" i="4"/>
  <c r="X26" i="4"/>
  <c r="U133" i="4"/>
  <c r="X138" i="4"/>
  <c r="O230" i="4"/>
  <c r="O180" i="4"/>
  <c r="R181" i="4"/>
  <c r="U107" i="4"/>
  <c r="U258" i="4"/>
  <c r="O276" i="4"/>
  <c r="X39" i="4"/>
  <c r="AA153" i="4"/>
  <c r="R162" i="4"/>
  <c r="AA79" i="4"/>
  <c r="U154" i="4"/>
  <c r="O244" i="4"/>
  <c r="R192" i="4"/>
  <c r="O268" i="4"/>
  <c r="O77" i="4"/>
  <c r="U283" i="4"/>
  <c r="U239" i="4"/>
  <c r="U177" i="4"/>
  <c r="AA50" i="4"/>
  <c r="X208" i="4"/>
  <c r="O111" i="4"/>
  <c r="R216" i="4"/>
  <c r="U84" i="4"/>
  <c r="O66" i="4"/>
  <c r="O22" i="4"/>
  <c r="U223" i="4"/>
  <c r="R159" i="4"/>
  <c r="R267" i="4"/>
  <c r="X276" i="4"/>
  <c r="X233" i="4"/>
  <c r="R138" i="4"/>
  <c r="X225" i="4"/>
  <c r="O123" i="4"/>
  <c r="U63" i="4"/>
  <c r="R226" i="4"/>
  <c r="U145" i="4"/>
  <c r="U61" i="4"/>
  <c r="O197" i="4"/>
  <c r="O256" i="4"/>
  <c r="R60" i="4"/>
  <c r="U98" i="4"/>
  <c r="O28" i="4"/>
  <c r="R113" i="4"/>
  <c r="U148" i="4"/>
  <c r="O75" i="4"/>
  <c r="U34" i="4"/>
  <c r="U122" i="4"/>
  <c r="O164" i="4"/>
  <c r="R204" i="4"/>
  <c r="AA167" i="4"/>
  <c r="U172" i="4"/>
  <c r="O171" i="4"/>
  <c r="X219" i="4"/>
  <c r="R153" i="4"/>
  <c r="X216" i="4"/>
  <c r="AA186" i="4"/>
  <c r="U150" i="4"/>
  <c r="O272" i="4"/>
  <c r="X125" i="4"/>
  <c r="AA258" i="4"/>
  <c r="U241" i="4"/>
  <c r="O17" i="4"/>
  <c r="R251" i="4"/>
  <c r="AA143" i="4"/>
  <c r="R16" i="4"/>
  <c r="AD264" i="4"/>
  <c r="X274" i="4"/>
  <c r="L181" i="4"/>
  <c r="U272" i="4"/>
  <c r="R219" i="4"/>
  <c r="R254" i="4"/>
  <c r="U125" i="4"/>
  <c r="U131" i="4"/>
  <c r="AA78" i="4"/>
  <c r="AA211" i="4"/>
  <c r="R88" i="4"/>
  <c r="R58" i="4"/>
  <c r="AA28" i="4"/>
  <c r="U46" i="4"/>
  <c r="R119" i="4"/>
  <c r="X217" i="4"/>
  <c r="R5" i="4"/>
  <c r="U71" i="4"/>
  <c r="U111" i="4"/>
  <c r="X28" i="4"/>
  <c r="X287" i="4"/>
  <c r="O10" i="4"/>
  <c r="U75" i="4"/>
  <c r="AA80" i="4"/>
  <c r="X11" i="4"/>
  <c r="AA39" i="4"/>
  <c r="L238" i="4"/>
  <c r="L131" i="4"/>
  <c r="X265" i="4"/>
  <c r="X272" i="4"/>
  <c r="U43" i="4"/>
  <c r="R72" i="4"/>
  <c r="R266" i="4"/>
  <c r="R262" i="4"/>
  <c r="U52" i="4"/>
  <c r="X232" i="4"/>
  <c r="O174" i="4"/>
  <c r="R147" i="4"/>
  <c r="O31" i="4"/>
  <c r="AA250" i="4"/>
  <c r="O105" i="4"/>
  <c r="X156" i="4"/>
  <c r="R183" i="4"/>
  <c r="O246" i="4"/>
  <c r="U106" i="4"/>
  <c r="O249" i="4"/>
  <c r="U213" i="4"/>
  <c r="O122" i="4"/>
  <c r="R117" i="4"/>
  <c r="R235" i="4"/>
  <c r="X271" i="4"/>
  <c r="U266" i="4"/>
  <c r="O204" i="4"/>
  <c r="R221" i="4"/>
  <c r="R215" i="4"/>
  <c r="R230" i="4"/>
  <c r="X62" i="4"/>
  <c r="U64" i="4"/>
  <c r="X177" i="4"/>
  <c r="X124" i="4"/>
  <c r="U203" i="4"/>
  <c r="U8" i="4"/>
  <c r="X234" i="4"/>
  <c r="O247" i="4"/>
  <c r="R27" i="4"/>
  <c r="X206" i="4"/>
  <c r="O291" i="4"/>
  <c r="R166" i="4"/>
  <c r="AA149" i="4"/>
  <c r="AA227" i="4"/>
  <c r="X266" i="4"/>
  <c r="O284" i="4"/>
  <c r="R124" i="4"/>
  <c r="U269" i="4"/>
  <c r="AA208" i="4"/>
  <c r="R85" i="4"/>
  <c r="U246" i="4"/>
  <c r="AA215" i="4"/>
  <c r="AD182" i="4"/>
  <c r="AA254" i="4"/>
  <c r="U13" i="4"/>
  <c r="X212" i="4"/>
  <c r="AD197" i="4"/>
  <c r="R15" i="4"/>
  <c r="R194" i="4"/>
  <c r="AA137" i="4"/>
  <c r="O219" i="4"/>
  <c r="U261" i="4"/>
  <c r="U105" i="4"/>
  <c r="AA22" i="4"/>
  <c r="R143" i="4"/>
  <c r="L21" i="4"/>
  <c r="R272" i="4"/>
  <c r="R232" i="4"/>
  <c r="U204" i="4"/>
  <c r="X250" i="4"/>
  <c r="R62" i="4"/>
  <c r="O213" i="4"/>
  <c r="R248" i="4"/>
  <c r="R145" i="4"/>
  <c r="O239" i="4"/>
  <c r="R209" i="4"/>
  <c r="X292" i="4"/>
  <c r="AD58" i="4"/>
  <c r="X35" i="4"/>
  <c r="X284" i="4"/>
  <c r="X168" i="4"/>
  <c r="U96" i="4"/>
  <c r="X279" i="4"/>
  <c r="U182" i="4"/>
  <c r="U11" i="4"/>
  <c r="U89" i="4"/>
  <c r="R94" i="4"/>
  <c r="U87" i="4"/>
  <c r="O285" i="4"/>
  <c r="O196" i="4"/>
  <c r="R127" i="4"/>
  <c r="R98" i="4"/>
  <c r="R87" i="4"/>
  <c r="U229" i="4"/>
  <c r="X7" i="4"/>
  <c r="X193" i="4"/>
  <c r="U99" i="4"/>
  <c r="U68" i="4"/>
  <c r="X104" i="4"/>
  <c r="U6" i="4"/>
  <c r="R14" i="4"/>
  <c r="R131" i="4"/>
  <c r="O154" i="4"/>
  <c r="R236" i="4"/>
  <c r="R51" i="4"/>
  <c r="U268" i="4"/>
  <c r="R271" i="4"/>
  <c r="O235" i="4"/>
  <c r="U192" i="4"/>
  <c r="U184" i="4"/>
  <c r="AA59" i="4"/>
  <c r="X255" i="4"/>
  <c r="R9" i="4"/>
  <c r="R111" i="4"/>
  <c r="U195" i="4"/>
  <c r="X155" i="4"/>
  <c r="R151" i="4"/>
  <c r="X57" i="4"/>
  <c r="AA166" i="4"/>
  <c r="U242" i="4"/>
  <c r="R193" i="4"/>
  <c r="U121" i="4"/>
  <c r="O257" i="4"/>
  <c r="X200" i="4"/>
  <c r="X275" i="4"/>
  <c r="O161" i="4"/>
  <c r="R6" i="4"/>
  <c r="X161" i="4"/>
  <c r="X47" i="4"/>
  <c r="U37" i="4"/>
  <c r="R249" i="4"/>
  <c r="U260" i="4"/>
  <c r="X277" i="4"/>
  <c r="R84" i="4"/>
  <c r="O153" i="4"/>
  <c r="O263" i="4"/>
  <c r="O51" i="4"/>
  <c r="X65" i="4"/>
  <c r="X285" i="4"/>
  <c r="AA265" i="4"/>
  <c r="O278" i="4"/>
  <c r="R45" i="4"/>
  <c r="O210" i="4"/>
  <c r="AA228" i="4"/>
  <c r="U27" i="4"/>
  <c r="O124" i="4"/>
  <c r="U211" i="4"/>
  <c r="R26" i="4"/>
  <c r="U171" i="4"/>
  <c r="U181" i="4"/>
  <c r="X27" i="4"/>
  <c r="X223" i="4"/>
  <c r="U225" i="4"/>
  <c r="X37" i="4"/>
  <c r="R105" i="4"/>
  <c r="R36" i="4"/>
  <c r="U224" i="4"/>
  <c r="U24" i="4"/>
  <c r="AA42" i="4"/>
  <c r="AA19" i="4"/>
  <c r="R227" i="4"/>
  <c r="R283" i="4"/>
  <c r="U7" i="4"/>
  <c r="R71" i="4"/>
  <c r="R255" i="4"/>
  <c r="R174" i="4"/>
  <c r="O149" i="4"/>
  <c r="R169" i="4"/>
  <c r="U90" i="4"/>
  <c r="R67" i="4"/>
  <c r="AA134" i="4"/>
  <c r="X137" i="4"/>
  <c r="AA110" i="4"/>
  <c r="X254" i="4"/>
  <c r="R149" i="4"/>
  <c r="U257" i="4"/>
  <c r="R75" i="4"/>
  <c r="R270" i="4"/>
  <c r="AA111" i="4"/>
  <c r="X112" i="4"/>
  <c r="U142" i="4"/>
  <c r="U117" i="4"/>
  <c r="U77" i="4"/>
  <c r="U91" i="4"/>
  <c r="U25" i="4"/>
  <c r="U94" i="4"/>
  <c r="R86" i="4"/>
  <c r="AA60" i="4"/>
  <c r="O168" i="4"/>
  <c r="U218" i="4"/>
  <c r="U124" i="4"/>
  <c r="X257" i="4"/>
  <c r="O252" i="4"/>
  <c r="U136" i="4"/>
  <c r="U264" i="4"/>
  <c r="R118" i="4"/>
  <c r="AD93" i="4"/>
  <c r="U120" i="4"/>
  <c r="R134" i="4"/>
  <c r="X81" i="4"/>
  <c r="AA6" i="4"/>
  <c r="R146" i="4"/>
  <c r="R99" i="4"/>
  <c r="R29" i="4"/>
  <c r="X151" i="4"/>
  <c r="U235" i="4"/>
  <c r="O163" i="4"/>
  <c r="X157" i="4"/>
  <c r="O217" i="4"/>
  <c r="R228" i="4"/>
  <c r="X88" i="4"/>
  <c r="AA245" i="4"/>
  <c r="U48" i="4"/>
  <c r="L289" i="4"/>
  <c r="R189" i="4"/>
  <c r="U208" i="4"/>
  <c r="AA40" i="4"/>
  <c r="R229" i="4"/>
  <c r="U214" i="4"/>
  <c r="O152" i="4"/>
  <c r="X189" i="4"/>
  <c r="X13" i="4"/>
  <c r="U287" i="4"/>
  <c r="R141" i="4"/>
  <c r="R101" i="4"/>
  <c r="R273" i="4"/>
  <c r="AA100" i="4"/>
  <c r="O115" i="4"/>
  <c r="U110" i="4"/>
  <c r="R120" i="4"/>
  <c r="R208" i="4"/>
  <c r="O50" i="4"/>
  <c r="AA48" i="4"/>
  <c r="O203" i="4"/>
  <c r="X105" i="4"/>
  <c r="O253" i="4"/>
  <c r="U201" i="4"/>
  <c r="U176" i="4"/>
  <c r="AD188" i="4"/>
  <c r="R92" i="4"/>
  <c r="U281" i="4"/>
  <c r="X142" i="4"/>
  <c r="X70" i="4"/>
  <c r="AA201" i="4"/>
  <c r="R110" i="4"/>
  <c r="U227" i="4"/>
  <c r="U9" i="4"/>
  <c r="R37" i="4"/>
  <c r="X91" i="4"/>
  <c r="U282" i="4"/>
  <c r="U23" i="4"/>
  <c r="U221" i="4"/>
  <c r="U228" i="4"/>
  <c r="X178" i="4"/>
  <c r="X34" i="4"/>
  <c r="X41" i="4"/>
  <c r="U155" i="4"/>
  <c r="U232" i="4"/>
  <c r="U21" i="4"/>
  <c r="U292" i="4"/>
  <c r="R42" i="4"/>
  <c r="O87" i="4"/>
  <c r="O194" i="4"/>
  <c r="O186" i="4"/>
  <c r="U220" i="4"/>
  <c r="U50" i="4"/>
  <c r="U173" i="4"/>
  <c r="X211" i="4"/>
  <c r="O293" i="4"/>
  <c r="X129" i="4"/>
  <c r="R281" i="4"/>
  <c r="O283" i="4"/>
  <c r="O33" i="4"/>
  <c r="R43" i="4"/>
  <c r="R173" i="4"/>
  <c r="X226" i="4"/>
  <c r="X260" i="4"/>
  <c r="O280" i="4"/>
  <c r="AA243" i="4"/>
  <c r="L31" i="4"/>
  <c r="R154" i="4"/>
  <c r="U286" i="4"/>
  <c r="R289" i="4"/>
  <c r="U97" i="4"/>
  <c r="R50" i="4"/>
  <c r="U275" i="4"/>
  <c r="U202" i="4"/>
  <c r="X145" i="4"/>
  <c r="AA240" i="4"/>
  <c r="X147" i="4"/>
  <c r="AA214" i="4"/>
  <c r="R175" i="4"/>
  <c r="X69" i="4"/>
  <c r="O89" i="4"/>
  <c r="R93" i="4"/>
  <c r="U293" i="4"/>
  <c r="AA70" i="4"/>
  <c r="O241" i="4"/>
  <c r="U88" i="4"/>
  <c r="R19" i="4"/>
  <c r="AA84" i="4"/>
  <c r="O150" i="4"/>
  <c r="X44" i="4"/>
  <c r="U51" i="4"/>
  <c r="U103" i="4"/>
  <c r="U36" i="4"/>
  <c r="U19" i="4"/>
  <c r="R155" i="4"/>
  <c r="AA223" i="4"/>
  <c r="AD8" i="4"/>
  <c r="AD122" i="4"/>
  <c r="R78" i="4"/>
  <c r="AA289" i="4"/>
  <c r="L41" i="4"/>
  <c r="X152" i="4"/>
  <c r="X263" i="4"/>
  <c r="L247" i="4"/>
  <c r="O42" i="4"/>
  <c r="U100" i="4"/>
  <c r="O220" i="4"/>
  <c r="L136" i="4"/>
  <c r="R53" i="4"/>
  <c r="O135" i="4"/>
  <c r="AA176" i="4"/>
  <c r="O147" i="4"/>
  <c r="AA24" i="4"/>
  <c r="O27" i="4"/>
  <c r="U250" i="4"/>
  <c r="R191" i="4"/>
  <c r="AA290" i="4"/>
  <c r="X291" i="4"/>
  <c r="U236" i="4"/>
  <c r="U17" i="4"/>
  <c r="O181" i="4"/>
  <c r="X119" i="4"/>
  <c r="AA244" i="4"/>
  <c r="U291" i="4"/>
  <c r="L211" i="4"/>
  <c r="R210" i="4"/>
  <c r="X103" i="4"/>
  <c r="R158" i="4"/>
  <c r="U57" i="4"/>
  <c r="R132" i="4"/>
  <c r="U70" i="4"/>
  <c r="O18" i="4"/>
  <c r="U161" i="4"/>
  <c r="U265" i="4"/>
  <c r="R171" i="4"/>
  <c r="R61" i="4"/>
  <c r="O16" i="4"/>
  <c r="AA102" i="4"/>
  <c r="R200" i="4"/>
  <c r="AD143" i="4"/>
  <c r="R222" i="4"/>
  <c r="U215" i="4"/>
  <c r="AA212" i="4"/>
  <c r="X221" i="4"/>
  <c r="R80" i="4"/>
  <c r="O245" i="4"/>
  <c r="U54" i="4"/>
  <c r="R257" i="4"/>
  <c r="U243" i="4"/>
  <c r="R8" i="4"/>
  <c r="U160" i="4"/>
  <c r="R59" i="4"/>
  <c r="O39" i="4"/>
  <c r="L244" i="4"/>
  <c r="U185" i="4"/>
  <c r="R201" i="4"/>
  <c r="R40" i="4"/>
  <c r="O243" i="4"/>
  <c r="R220" i="4"/>
  <c r="O254" i="4"/>
  <c r="U207" i="4"/>
  <c r="R188" i="4"/>
  <c r="O108" i="4"/>
  <c r="AA174" i="4"/>
  <c r="O109" i="4"/>
  <c r="O58" i="4"/>
  <c r="O68" i="4"/>
  <c r="U41" i="4"/>
  <c r="R35" i="4"/>
  <c r="X100" i="4"/>
  <c r="R287" i="4"/>
  <c r="O224" i="4"/>
  <c r="O199" i="4"/>
  <c r="L87" i="4"/>
  <c r="X45" i="4"/>
  <c r="R13" i="4"/>
  <c r="R168" i="4"/>
  <c r="L117" i="4"/>
  <c r="U252" i="4"/>
  <c r="R112" i="4"/>
  <c r="O190" i="4"/>
  <c r="U217" i="4"/>
  <c r="R76" i="4"/>
  <c r="R178" i="4"/>
  <c r="R245" i="4"/>
  <c r="U196" i="4"/>
  <c r="U126" i="4"/>
  <c r="R39" i="4"/>
  <c r="O127" i="4"/>
  <c r="R182" i="4"/>
  <c r="R239" i="4"/>
  <c r="U42" i="4"/>
  <c r="AA130" i="4"/>
  <c r="U60" i="4"/>
  <c r="O287" i="4"/>
  <c r="U153" i="4"/>
  <c r="R196" i="4"/>
  <c r="U135" i="4"/>
  <c r="X198" i="4"/>
  <c r="U174" i="4"/>
  <c r="U130" i="4"/>
  <c r="O178" i="4"/>
  <c r="R165" i="4"/>
  <c r="U193" i="4"/>
  <c r="R144" i="4"/>
  <c r="X20" i="4"/>
  <c r="O173" i="4"/>
  <c r="R23" i="4"/>
  <c r="U26" i="4"/>
  <c r="O128" i="4"/>
  <c r="X15" i="4"/>
  <c r="R187" i="4"/>
  <c r="U123" i="4"/>
  <c r="R240" i="4"/>
  <c r="O96" i="4"/>
  <c r="R91" i="4"/>
  <c r="AA131" i="4"/>
  <c r="U249" i="4"/>
  <c r="R163" i="4"/>
  <c r="L71" i="4"/>
  <c r="U156" i="4"/>
  <c r="R278" i="4"/>
  <c r="AA256" i="4"/>
  <c r="U167" i="4"/>
  <c r="R253" i="4"/>
  <c r="U175" i="4"/>
  <c r="R133" i="4"/>
  <c r="R233" i="4"/>
  <c r="O83" i="4"/>
  <c r="U263" i="4"/>
  <c r="U255" i="4"/>
  <c r="X24" i="4"/>
  <c r="U247" i="4"/>
  <c r="U194" i="4"/>
  <c r="R234" i="4"/>
  <c r="O165" i="4"/>
  <c r="AA178" i="4"/>
  <c r="X289" i="4"/>
  <c r="U93" i="4"/>
  <c r="O231" i="4"/>
  <c r="U22" i="4"/>
  <c r="R57" i="4"/>
  <c r="U186" i="4"/>
  <c r="L278" i="4"/>
  <c r="X121" i="4"/>
  <c r="X187" i="4"/>
  <c r="O208" i="4"/>
  <c r="R31" i="4"/>
  <c r="U199" i="4"/>
  <c r="X87" i="4"/>
  <c r="R285" i="4"/>
  <c r="R33" i="4"/>
  <c r="AA150" i="4"/>
  <c r="R24" i="4"/>
  <c r="AD232" i="4"/>
  <c r="AA154" i="4"/>
  <c r="AA172" i="4"/>
  <c r="AD198" i="4"/>
  <c r="AD245" i="4"/>
  <c r="AA97" i="4"/>
  <c r="R237" i="4"/>
  <c r="AA34" i="4"/>
  <c r="X203" i="4"/>
  <c r="AA12" i="4"/>
  <c r="AA105" i="4"/>
  <c r="X227" i="4"/>
  <c r="AA262" i="4"/>
  <c r="AA31" i="4"/>
  <c r="X248" i="4"/>
  <c r="X220" i="4"/>
  <c r="AG181" i="4"/>
  <c r="X139" i="4"/>
  <c r="X259" i="4"/>
  <c r="AA286" i="4"/>
  <c r="AD13" i="4"/>
  <c r="X194" i="4"/>
  <c r="X52" i="4"/>
  <c r="AA73" i="4"/>
  <c r="AA199" i="4"/>
  <c r="X174" i="4"/>
  <c r="AD259" i="4"/>
  <c r="AA285" i="4"/>
  <c r="R212" i="4"/>
  <c r="AD99" i="4"/>
  <c r="AA291" i="4"/>
  <c r="X38" i="4"/>
  <c r="AA61" i="4"/>
  <c r="AA181" i="4"/>
  <c r="R28" i="4"/>
  <c r="AD271" i="4"/>
  <c r="AA180" i="4"/>
  <c r="AA123" i="4"/>
  <c r="AA260" i="4"/>
  <c r="X286" i="4"/>
  <c r="AA118" i="4"/>
  <c r="R202" i="4"/>
  <c r="AA101" i="4"/>
  <c r="X110" i="4"/>
  <c r="AD45" i="4"/>
  <c r="X98" i="4"/>
  <c r="AD62" i="4"/>
  <c r="AG270" i="4"/>
  <c r="R68" i="4"/>
  <c r="X281" i="4"/>
  <c r="AD196" i="4"/>
  <c r="AA147" i="4"/>
  <c r="X68" i="4"/>
  <c r="AD200" i="4"/>
  <c r="X113" i="4"/>
  <c r="AA142" i="4"/>
  <c r="AD17" i="4"/>
  <c r="X66" i="4"/>
  <c r="AD127" i="4"/>
  <c r="AA87" i="4"/>
  <c r="AD244" i="4"/>
  <c r="AA103" i="4"/>
  <c r="U146" i="4"/>
  <c r="AD265" i="4"/>
  <c r="AA195" i="4"/>
  <c r="AA16" i="4"/>
  <c r="AA95" i="4"/>
  <c r="AD54" i="4"/>
  <c r="X76" i="4"/>
  <c r="AA66" i="4"/>
  <c r="R18" i="4"/>
  <c r="X120" i="4"/>
  <c r="AA263" i="4"/>
  <c r="X149" i="4"/>
  <c r="X150" i="4"/>
  <c r="U72" i="4"/>
  <c r="X228" i="4"/>
  <c r="O155" i="4"/>
  <c r="X127" i="4"/>
  <c r="AD78" i="4"/>
  <c r="X191" i="4"/>
  <c r="X222" i="4"/>
  <c r="AA275" i="4"/>
  <c r="AA55" i="4"/>
  <c r="AG19" i="4"/>
  <c r="AA7" i="4"/>
  <c r="AD109" i="4"/>
  <c r="X166" i="4"/>
  <c r="U237" i="4"/>
  <c r="AA159" i="4"/>
  <c r="U92" i="4"/>
  <c r="AA255" i="4"/>
  <c r="AA193" i="4"/>
  <c r="AA205" i="4"/>
  <c r="X40" i="4"/>
  <c r="AA76" i="4"/>
  <c r="AA126" i="4"/>
  <c r="X54" i="4"/>
  <c r="AA177" i="4"/>
  <c r="AA125" i="4"/>
  <c r="AD88" i="4"/>
  <c r="AD115" i="4"/>
  <c r="R186" i="4"/>
  <c r="X30" i="4"/>
  <c r="AA169" i="4"/>
  <c r="AA204" i="4"/>
  <c r="U78" i="4"/>
  <c r="R48" i="4"/>
  <c r="AA237" i="4"/>
  <c r="X53" i="4"/>
  <c r="X117" i="4"/>
  <c r="R246" i="4"/>
  <c r="AD65" i="4"/>
  <c r="X278" i="4"/>
  <c r="X128" i="4"/>
  <c r="U179" i="4"/>
  <c r="AD239" i="4"/>
  <c r="AA288" i="4"/>
  <c r="R126" i="4"/>
  <c r="AA182" i="4"/>
  <c r="X51" i="4"/>
  <c r="AD273" i="4"/>
  <c r="X136" i="4"/>
  <c r="U256" i="4"/>
  <c r="AA62" i="4"/>
  <c r="AA216" i="4"/>
  <c r="AA9" i="4"/>
  <c r="X123" i="4"/>
  <c r="AD81" i="4"/>
  <c r="AA83" i="4"/>
  <c r="AA52" i="4"/>
  <c r="AA106" i="4"/>
  <c r="AA44" i="4"/>
  <c r="AA18" i="4"/>
  <c r="AA221" i="4"/>
  <c r="X185" i="4"/>
  <c r="X133" i="4"/>
  <c r="AA163" i="4"/>
  <c r="X17" i="4"/>
  <c r="AD28" i="4"/>
  <c r="X238" i="4"/>
  <c r="X115" i="4"/>
  <c r="X75" i="4"/>
  <c r="AG5" i="4"/>
  <c r="AA82" i="4"/>
  <c r="AD249" i="4"/>
  <c r="AA135" i="4"/>
  <c r="X61" i="4"/>
  <c r="U267" i="4"/>
  <c r="X201" i="4"/>
  <c r="R224" i="4"/>
  <c r="AA173" i="4"/>
  <c r="X32" i="4"/>
  <c r="X199" i="4"/>
  <c r="AD159" i="4"/>
  <c r="AG183" i="4"/>
  <c r="X132" i="4"/>
  <c r="AA5" i="4"/>
  <c r="AD178" i="4"/>
  <c r="X215" i="4"/>
  <c r="AD163" i="4"/>
  <c r="X172" i="4"/>
  <c r="U226" i="4"/>
  <c r="AA218" i="4"/>
  <c r="X118" i="4"/>
  <c r="R160" i="4"/>
  <c r="AD22" i="4"/>
  <c r="AD154" i="4"/>
  <c r="U139" i="4"/>
  <c r="R122" i="4"/>
  <c r="X50" i="4"/>
  <c r="AD266" i="4"/>
  <c r="X163" i="4"/>
  <c r="AA152" i="4"/>
  <c r="AD12" i="4"/>
  <c r="X239" i="4"/>
  <c r="X74" i="4"/>
  <c r="AA71" i="4"/>
  <c r="AA141" i="4"/>
  <c r="AA37" i="4"/>
  <c r="X60" i="4"/>
  <c r="U277" i="4"/>
  <c r="AA264" i="4"/>
  <c r="AA247" i="4"/>
  <c r="AA36" i="4"/>
  <c r="X56" i="4"/>
  <c r="U284" i="4"/>
  <c r="AA38" i="4"/>
  <c r="AA119" i="4"/>
  <c r="AA224" i="4"/>
  <c r="AA239" i="4"/>
  <c r="X79" i="4"/>
  <c r="AA197" i="4"/>
  <c r="AD49" i="4"/>
  <c r="AA225" i="4"/>
  <c r="X64" i="4"/>
  <c r="AA53" i="4"/>
  <c r="AA155" i="4"/>
  <c r="X31" i="4"/>
  <c r="X154" i="4"/>
  <c r="AD34" i="4"/>
  <c r="X158" i="4"/>
  <c r="R128" i="4"/>
  <c r="X214" i="4"/>
  <c r="AA191" i="4"/>
  <c r="AD35" i="4"/>
  <c r="U129" i="4"/>
  <c r="U5" i="4"/>
  <c r="AA183" i="4"/>
  <c r="X122" i="4"/>
  <c r="U157" i="4"/>
  <c r="X109" i="4"/>
  <c r="X6" i="4"/>
  <c r="X59" i="4"/>
  <c r="AA67" i="4"/>
  <c r="AA232" i="4"/>
  <c r="U178" i="4"/>
  <c r="AA63" i="4"/>
  <c r="X240" i="4"/>
  <c r="X213" i="4"/>
  <c r="AA32" i="4"/>
  <c r="AG54" i="4"/>
  <c r="X247" i="4"/>
  <c r="AA75" i="4"/>
  <c r="AA109" i="4"/>
  <c r="U12" i="4"/>
  <c r="AA99" i="4"/>
  <c r="AA8" i="4"/>
  <c r="X253" i="4"/>
  <c r="AA138" i="4"/>
  <c r="X73" i="4"/>
  <c r="AD4" i="4"/>
  <c r="X202" i="4"/>
  <c r="AA292" i="4"/>
  <c r="X268" i="4"/>
  <c r="X19" i="4"/>
  <c r="AA276" i="4"/>
  <c r="AA259" i="4"/>
  <c r="R190" i="4"/>
  <c r="AA88" i="4"/>
  <c r="U253" i="4"/>
  <c r="AD139" i="4"/>
  <c r="AA271" i="4"/>
  <c r="U47" i="4"/>
  <c r="AD192" i="4"/>
  <c r="X175" i="4"/>
  <c r="AA229" i="4"/>
  <c r="X21" i="4"/>
  <c r="AA200" i="4"/>
  <c r="U180" i="4"/>
  <c r="AD55" i="4"/>
  <c r="X58" i="4"/>
  <c r="AD156" i="4"/>
  <c r="AA196" i="4"/>
  <c r="AD98" i="4"/>
  <c r="AA113" i="4"/>
  <c r="AA81" i="4"/>
  <c r="X71" i="4"/>
  <c r="X249" i="4"/>
  <c r="AD284" i="4"/>
  <c r="R148" i="4"/>
  <c r="R129" i="4"/>
  <c r="X170" i="4"/>
  <c r="AD100" i="4"/>
  <c r="X210" i="4"/>
  <c r="X48" i="4"/>
  <c r="AD235" i="4"/>
  <c r="AA190" i="4"/>
  <c r="AD125" i="4"/>
  <c r="U189" i="4"/>
  <c r="AD42" i="4"/>
  <c r="AD30" i="4"/>
  <c r="U114" i="4"/>
  <c r="X231" i="4"/>
  <c r="AA145" i="4"/>
  <c r="AA202" i="4"/>
  <c r="AA114" i="4"/>
  <c r="AA241" i="4"/>
  <c r="AA107" i="4"/>
  <c r="AA220" i="4"/>
  <c r="AA33" i="4"/>
  <c r="X18" i="4"/>
  <c r="U200" i="4"/>
  <c r="X182" i="4"/>
  <c r="AA179" i="4"/>
  <c r="AA273" i="4"/>
  <c r="AA92" i="4"/>
  <c r="U254" i="4"/>
  <c r="AA207" i="4"/>
  <c r="U134" i="4"/>
  <c r="X183" i="4"/>
  <c r="R214" i="4"/>
  <c r="X107" i="4"/>
  <c r="AA274" i="4"/>
  <c r="AD89" i="4"/>
  <c r="X77" i="4"/>
  <c r="AA188" i="4"/>
  <c r="AD40" i="4"/>
  <c r="AA235" i="4"/>
  <c r="AA156" i="4"/>
  <c r="AD255" i="4"/>
  <c r="X84" i="4"/>
  <c r="AA249" i="4"/>
  <c r="AA49" i="4"/>
  <c r="AD27" i="4"/>
  <c r="AD77" i="4"/>
  <c r="AA278" i="4"/>
  <c r="AD118" i="4"/>
  <c r="R34" i="4"/>
  <c r="R11" i="4"/>
  <c r="AG138" i="4"/>
  <c r="R252" i="4"/>
  <c r="AA287" i="4"/>
  <c r="X86" i="4"/>
  <c r="AA89" i="4"/>
  <c r="X63" i="4"/>
  <c r="X209" i="4"/>
  <c r="U76" i="4"/>
  <c r="AA139" i="4"/>
  <c r="R288" i="4"/>
  <c r="AA74" i="4"/>
  <c r="R238" i="4"/>
  <c r="AA129" i="4"/>
  <c r="AD149" i="4"/>
  <c r="X245" i="4"/>
  <c r="AA128" i="4"/>
  <c r="AA96" i="4"/>
  <c r="U49" i="4"/>
  <c r="AD252" i="4"/>
  <c r="AD166" i="4"/>
  <c r="AD66" i="4"/>
  <c r="X144" i="4"/>
  <c r="R125" i="4"/>
  <c r="AA268" i="4"/>
  <c r="X205" i="4"/>
  <c r="X159" i="4"/>
  <c r="R172" i="4"/>
  <c r="AA77" i="4"/>
  <c r="X82" i="4"/>
  <c r="X93" i="4"/>
  <c r="X251" i="4"/>
  <c r="U62" i="4"/>
  <c r="X42" i="4"/>
  <c r="X176" i="4"/>
  <c r="AD174" i="4"/>
  <c r="AA20" i="4"/>
  <c r="AA58" i="4"/>
  <c r="U233" i="4"/>
  <c r="X179" i="4"/>
  <c r="R96" i="4"/>
  <c r="AA133" i="4"/>
  <c r="AA238" i="4"/>
  <c r="AD95" i="4"/>
  <c r="X246" i="4"/>
  <c r="AD169" i="4"/>
  <c r="AA136" i="4"/>
  <c r="AG187" i="4"/>
  <c r="X10" i="4"/>
  <c r="X153" i="4"/>
  <c r="AD170" i="4"/>
  <c r="AD247" i="4"/>
  <c r="X218" i="4"/>
  <c r="X140" i="4"/>
  <c r="X165" i="4"/>
  <c r="U140" i="4"/>
  <c r="X72" i="4"/>
  <c r="AA270" i="4"/>
  <c r="X67" i="4"/>
  <c r="U80" i="4"/>
  <c r="X101" i="4"/>
  <c r="AA185" i="4"/>
  <c r="R81" i="4"/>
  <c r="X135" i="4"/>
  <c r="AA184" i="4"/>
  <c r="U289" i="4"/>
  <c r="U20" i="4"/>
  <c r="X9" i="4"/>
  <c r="AG266" i="4"/>
  <c r="AA17" i="4"/>
  <c r="X5" i="4"/>
  <c r="R100" i="4"/>
  <c r="AA140" i="4"/>
  <c r="AA45" i="4"/>
  <c r="AA283" i="4"/>
  <c r="AA209" i="4"/>
  <c r="AA171" i="4"/>
  <c r="X224" i="4"/>
  <c r="U158" i="4"/>
  <c r="AA192" i="4"/>
  <c r="R291" i="4"/>
  <c r="AD68" i="4"/>
  <c r="AA30" i="4"/>
  <c r="AD222" i="4"/>
  <c r="AD173" i="4"/>
  <c r="AD112" i="4"/>
  <c r="AG109" i="4"/>
  <c r="AD270" i="4"/>
  <c r="AD256" i="4"/>
  <c r="AD153" i="4"/>
  <c r="AG81" i="4"/>
  <c r="AD31" i="4"/>
  <c r="AA293" i="4"/>
  <c r="AG47" i="4"/>
  <c r="AJ266" i="4"/>
  <c r="AG198" i="4"/>
  <c r="AD128" i="4"/>
  <c r="AG13" i="4"/>
  <c r="AJ231" i="4"/>
  <c r="AD175" i="4"/>
  <c r="X261" i="4"/>
  <c r="AG112" i="4"/>
  <c r="AD64" i="4"/>
  <c r="AD119" i="4"/>
  <c r="R52" i="4"/>
  <c r="X8" i="4"/>
  <c r="AA234" i="4"/>
  <c r="AG277" i="4"/>
  <c r="AG225" i="4"/>
  <c r="AD234" i="4"/>
  <c r="AG234" i="4"/>
  <c r="AD87" i="4"/>
  <c r="X171" i="4"/>
  <c r="AA68" i="4"/>
  <c r="AD250" i="4"/>
  <c r="AJ241" i="4"/>
  <c r="X141" i="4"/>
  <c r="X92" i="4"/>
  <c r="AD231" i="4"/>
  <c r="X181" i="4"/>
  <c r="AG170" i="4"/>
  <c r="AJ283" i="4"/>
  <c r="AD37" i="4"/>
  <c r="AD16" i="4"/>
  <c r="AD124" i="4"/>
  <c r="AA4" i="4"/>
  <c r="AA246" i="4"/>
  <c r="AG38" i="4"/>
  <c r="AA108" i="4"/>
  <c r="AA194" i="4"/>
  <c r="X95" i="4"/>
  <c r="AJ204" i="4"/>
  <c r="AG155" i="4"/>
  <c r="AD246" i="4"/>
  <c r="X108" i="4"/>
  <c r="X23" i="4"/>
  <c r="X192" i="4"/>
  <c r="AG123" i="4"/>
  <c r="AA144" i="4"/>
  <c r="X114" i="4"/>
  <c r="AD92" i="4"/>
  <c r="X244" i="4"/>
  <c r="AD32" i="4"/>
  <c r="AD248" i="4"/>
  <c r="AD29" i="4"/>
  <c r="AD61" i="4"/>
  <c r="X173" i="4"/>
  <c r="AJ88" i="4"/>
  <c r="AD86" i="4"/>
  <c r="AA56" i="4"/>
  <c r="X146" i="4"/>
  <c r="X264" i="4"/>
  <c r="AD257" i="4"/>
  <c r="X164" i="4"/>
  <c r="AA94" i="4"/>
  <c r="AA164" i="4"/>
  <c r="AA162" i="4"/>
  <c r="AA210" i="4"/>
  <c r="AD137" i="4"/>
  <c r="AJ286" i="4"/>
  <c r="AD129" i="4"/>
  <c r="AJ148" i="4"/>
  <c r="AD253" i="4"/>
  <c r="AD47" i="4"/>
  <c r="AG179" i="4"/>
  <c r="AG43" i="4"/>
  <c r="AJ104" i="4"/>
  <c r="AA151" i="4"/>
  <c r="AD293" i="4"/>
  <c r="X106" i="4"/>
  <c r="X99" i="4"/>
  <c r="X126" i="4"/>
  <c r="X196" i="4"/>
  <c r="AG206" i="4"/>
  <c r="AG96" i="4"/>
  <c r="AA25" i="4"/>
  <c r="AG293" i="4"/>
  <c r="AA161" i="4"/>
  <c r="X22" i="4"/>
  <c r="AD75" i="4"/>
  <c r="AD162" i="4"/>
  <c r="AA233" i="4"/>
  <c r="AG157" i="4"/>
  <c r="AD10" i="4"/>
  <c r="AG172" i="4"/>
  <c r="AD261" i="4"/>
  <c r="AD36" i="4"/>
  <c r="U251" i="4"/>
  <c r="AD72" i="4"/>
  <c r="AJ220" i="4"/>
  <c r="AG175" i="4"/>
  <c r="AD151" i="4"/>
  <c r="AD282" i="4"/>
  <c r="AA132" i="4"/>
  <c r="AG42" i="4"/>
  <c r="X273" i="4"/>
  <c r="X258" i="4"/>
  <c r="X143" i="4"/>
  <c r="AD168" i="4"/>
  <c r="AD80" i="4"/>
  <c r="AA72" i="4"/>
  <c r="AJ159" i="4"/>
  <c r="AD167" i="4"/>
  <c r="AG28" i="4"/>
  <c r="AD48" i="4"/>
  <c r="AD229" i="4"/>
  <c r="AD155" i="4"/>
  <c r="AD290" i="4"/>
  <c r="AJ206" i="4"/>
  <c r="AD146" i="4"/>
  <c r="R83" i="4"/>
  <c r="AJ145" i="4"/>
  <c r="AD90" i="4"/>
  <c r="AD84" i="4"/>
  <c r="AD60" i="4"/>
  <c r="AA253" i="4"/>
  <c r="R261" i="4"/>
  <c r="AD59" i="4"/>
  <c r="AJ68" i="4"/>
  <c r="AD195" i="4"/>
  <c r="AD134" i="4"/>
  <c r="X78" i="4"/>
  <c r="AD225" i="4"/>
  <c r="AJ212" i="4"/>
  <c r="AJ122" i="4"/>
  <c r="AG153" i="4"/>
  <c r="AD269" i="4"/>
  <c r="AG29" i="4"/>
  <c r="AG62" i="4"/>
  <c r="AA280" i="4"/>
  <c r="X90" i="4"/>
  <c r="AA272" i="4"/>
  <c r="AG276" i="4"/>
  <c r="AA281" i="4"/>
  <c r="AJ234" i="4"/>
  <c r="AD277" i="4"/>
  <c r="AA93" i="4"/>
  <c r="AD165" i="4"/>
  <c r="AA43" i="4"/>
  <c r="X293" i="4"/>
  <c r="AD26" i="4"/>
  <c r="AD148" i="4"/>
  <c r="X252" i="4"/>
  <c r="AD103" i="4"/>
  <c r="AA217" i="4"/>
  <c r="AG83" i="4"/>
  <c r="AG134" i="4"/>
  <c r="AA236" i="4"/>
  <c r="AG101" i="4"/>
  <c r="AA266" i="4"/>
  <c r="AG141" i="4"/>
  <c r="AJ177" i="4"/>
  <c r="AA69" i="4"/>
  <c r="AD106" i="4"/>
  <c r="X262" i="4"/>
  <c r="AG156" i="4"/>
  <c r="AD267" i="4"/>
  <c r="AA27" i="4"/>
  <c r="X43" i="4"/>
  <c r="AD76" i="4"/>
  <c r="AD203" i="4"/>
  <c r="AD164" i="4"/>
  <c r="AD276" i="4"/>
  <c r="R69" i="4"/>
  <c r="AD74" i="4"/>
  <c r="AD275" i="4"/>
  <c r="X25" i="4"/>
  <c r="AD254" i="4"/>
  <c r="AA51" i="4"/>
  <c r="AD107" i="4"/>
  <c r="AG130" i="4"/>
  <c r="AD209" i="4"/>
  <c r="AA189" i="4"/>
  <c r="AD104" i="4"/>
  <c r="AA65" i="4"/>
  <c r="AG10" i="4"/>
  <c r="AG82" i="4"/>
  <c r="AD240" i="4"/>
  <c r="X29" i="4"/>
  <c r="U82" i="4"/>
  <c r="AG287" i="4"/>
  <c r="AA26" i="4"/>
  <c r="AA157" i="4"/>
  <c r="AA198" i="4"/>
  <c r="U101" i="4"/>
  <c r="AD191" i="4"/>
  <c r="AG271" i="4"/>
  <c r="AD101" i="4"/>
  <c r="AG256" i="4"/>
  <c r="AG282" i="4"/>
  <c r="AD281" i="4"/>
  <c r="AD236" i="4"/>
  <c r="AD286" i="4"/>
  <c r="AA117" i="4"/>
  <c r="AA187" i="4"/>
  <c r="AA90" i="4"/>
  <c r="AD111" i="4"/>
  <c r="AD212" i="4"/>
  <c r="AD152" i="4"/>
  <c r="AD138" i="4"/>
  <c r="AJ279" i="4"/>
  <c r="AD133" i="4"/>
  <c r="AD97" i="4"/>
  <c r="AJ129" i="4"/>
  <c r="AD9" i="4"/>
  <c r="AA86" i="4"/>
  <c r="X49" i="4"/>
  <c r="AG189" i="4"/>
  <c r="AD121" i="4"/>
  <c r="AA203" i="4"/>
  <c r="AD199" i="4"/>
  <c r="AA104" i="4"/>
  <c r="AG213" i="4"/>
  <c r="AD147" i="4"/>
  <c r="AD44" i="4"/>
  <c r="AJ73" i="4"/>
  <c r="AG176" i="4"/>
  <c r="X102" i="4"/>
  <c r="AA248" i="4"/>
  <c r="AD24" i="4"/>
  <c r="AJ95" i="4"/>
  <c r="AD91" i="4"/>
  <c r="AG272" i="4"/>
  <c r="X96" i="4"/>
  <c r="AA41" i="4"/>
  <c r="AA226" i="4"/>
  <c r="AG191" i="4"/>
  <c r="U113" i="4"/>
  <c r="AD181" i="4"/>
  <c r="AD53" i="4"/>
  <c r="AA282" i="4"/>
  <c r="AD217" i="4"/>
  <c r="AJ31" i="4"/>
  <c r="AM18" i="4"/>
  <c r="AD67" i="4"/>
  <c r="AJ9" i="4"/>
  <c r="X184" i="4"/>
  <c r="AA98" i="4"/>
  <c r="X89" i="4"/>
  <c r="AD11" i="4"/>
  <c r="AD184" i="4"/>
  <c r="AG59" i="4"/>
  <c r="AD242" i="4"/>
  <c r="AD41" i="4"/>
  <c r="U163" i="4"/>
  <c r="AG127" i="4"/>
  <c r="AG8" i="4"/>
  <c r="AD238" i="4"/>
  <c r="X130" i="4"/>
  <c r="X282" i="4"/>
  <c r="U188" i="4"/>
  <c r="AG15" i="4"/>
  <c r="X180" i="4"/>
  <c r="AD274" i="4"/>
  <c r="AD263" i="4"/>
  <c r="AA257" i="4"/>
  <c r="AD226" i="4"/>
  <c r="X167" i="4"/>
  <c r="AJ199" i="4"/>
  <c r="AD142" i="4"/>
  <c r="AA127" i="4"/>
  <c r="X237" i="4"/>
  <c r="X111" i="4"/>
  <c r="AD96" i="4"/>
  <c r="X36" i="4"/>
  <c r="AJ249" i="4"/>
  <c r="X4" i="4"/>
  <c r="AJ211" i="4"/>
  <c r="AG90" i="4"/>
  <c r="AD131" i="4"/>
  <c r="AD79" i="4"/>
  <c r="AG237" i="4"/>
  <c r="AA219" i="4"/>
  <c r="X148" i="4"/>
  <c r="AA122" i="4"/>
  <c r="AG161" i="4"/>
  <c r="X97" i="4"/>
  <c r="X241" i="4"/>
  <c r="X190" i="4"/>
  <c r="U187" i="4"/>
  <c r="AG219" i="4"/>
  <c r="X94" i="4"/>
  <c r="AG231" i="4"/>
  <c r="AG259" i="4"/>
  <c r="AD190" i="4"/>
  <c r="AD204" i="4"/>
  <c r="AA165" i="4"/>
  <c r="AG36" i="4"/>
  <c r="AG7" i="4"/>
  <c r="AA158" i="4"/>
  <c r="AD219" i="4"/>
  <c r="AG167" i="4"/>
  <c r="AD237" i="4"/>
  <c r="AD202" i="4"/>
  <c r="AJ270" i="4"/>
  <c r="AD292" i="4"/>
  <c r="AG229" i="4"/>
  <c r="AD145" i="4"/>
  <c r="AD289" i="4"/>
  <c r="AA269" i="4"/>
  <c r="AA279" i="4"/>
  <c r="U274" i="4"/>
  <c r="AJ237" i="4"/>
  <c r="AD63" i="4"/>
  <c r="AA46" i="4"/>
  <c r="AA124" i="4"/>
  <c r="AD193" i="4"/>
  <c r="AD102" i="4"/>
  <c r="AD268" i="4"/>
  <c r="AD18" i="4"/>
  <c r="AD224" i="4"/>
  <c r="AA213" i="4"/>
  <c r="AJ227" i="4"/>
  <c r="AG103" i="4"/>
  <c r="AJ230" i="4"/>
  <c r="AD15" i="4"/>
  <c r="U79" i="4"/>
  <c r="AA252" i="4"/>
  <c r="X160" i="4"/>
  <c r="AJ74" i="4"/>
  <c r="AJ105" i="4"/>
  <c r="AD172" i="4"/>
  <c r="AA29" i="4"/>
  <c r="AD283" i="4"/>
  <c r="AD180" i="4"/>
  <c r="AG207" i="4"/>
  <c r="AD214" i="4"/>
  <c r="AG97" i="4"/>
  <c r="AJ245" i="4"/>
  <c r="AD216" i="4"/>
  <c r="AA230" i="4"/>
  <c r="AD208" i="4"/>
  <c r="U285" i="4"/>
  <c r="AD85" i="4"/>
  <c r="AD223" i="4"/>
  <c r="AJ169" i="4"/>
  <c r="X134" i="4"/>
  <c r="AG113" i="4"/>
  <c r="AD6" i="4"/>
  <c r="AJ174" i="4"/>
  <c r="AD52" i="4"/>
  <c r="AD50" i="4"/>
  <c r="AD288" i="4"/>
  <c r="AA284" i="4"/>
  <c r="AD105" i="4"/>
  <c r="AG94" i="4"/>
  <c r="AD279" i="4"/>
  <c r="X186" i="4"/>
  <c r="AJ78" i="4"/>
  <c r="AD39" i="4"/>
  <c r="AD5" i="4"/>
  <c r="X33" i="4"/>
  <c r="AJ258" i="4"/>
  <c r="AG281" i="4"/>
  <c r="AG64" i="4"/>
  <c r="AD160" i="4"/>
  <c r="AG20" i="4"/>
  <c r="AD144" i="4"/>
  <c r="AD201" i="4"/>
  <c r="AA121" i="4"/>
  <c r="X256" i="4"/>
  <c r="AA64" i="4"/>
  <c r="AD207" i="4"/>
  <c r="AD116" i="4"/>
  <c r="AG241" i="4"/>
  <c r="AG273" i="4"/>
  <c r="R44" i="4"/>
  <c r="AD126" i="4"/>
  <c r="AG177" i="4"/>
  <c r="AD7" i="4"/>
  <c r="AG185" i="4"/>
  <c r="R64" i="4"/>
  <c r="U143" i="4"/>
  <c r="R195" i="4"/>
  <c r="AA206" i="4"/>
  <c r="AA57" i="4"/>
  <c r="AD185" i="4"/>
  <c r="AA261" i="4"/>
  <c r="AD171" i="4"/>
  <c r="U276" i="4"/>
  <c r="AA91" i="4"/>
  <c r="AD258" i="4"/>
  <c r="AA277" i="4"/>
  <c r="AA242" i="4"/>
  <c r="AG78" i="4"/>
  <c r="AD241" i="4"/>
  <c r="X242" i="4"/>
  <c r="AG163" i="4"/>
  <c r="AG65" i="4"/>
  <c r="AD150" i="4"/>
  <c r="AJ35" i="4"/>
  <c r="X229" i="4"/>
  <c r="AG44" i="4"/>
  <c r="AD287" i="4"/>
  <c r="AD161" i="4"/>
  <c r="AD210" i="4"/>
  <c r="AG87" i="4"/>
  <c r="AD70" i="4"/>
  <c r="AA231" i="4"/>
  <c r="AA13" i="4"/>
  <c r="X288" i="4"/>
  <c r="AD227" i="4"/>
  <c r="AD220" i="4"/>
  <c r="AD272" i="4"/>
  <c r="AG149" i="4"/>
  <c r="AA146" i="4"/>
  <c r="AD123" i="4"/>
  <c r="AG144" i="4"/>
  <c r="AD243" i="4"/>
  <c r="AD176" i="4"/>
  <c r="AJ154" i="4"/>
  <c r="AJ265" i="4"/>
  <c r="AJ183" i="4"/>
  <c r="AM258" i="4"/>
  <c r="AJ117" i="4"/>
  <c r="AM145" i="4"/>
  <c r="AJ96" i="4"/>
  <c r="AG188" i="4"/>
  <c r="AJ251" i="4"/>
  <c r="AJ236" i="4"/>
  <c r="AM134" i="4"/>
  <c r="AD158" i="4"/>
  <c r="AM121" i="4"/>
  <c r="AJ121" i="4"/>
  <c r="AG160" i="4"/>
  <c r="AA175" i="4"/>
  <c r="AJ127" i="4"/>
  <c r="AG158" i="4"/>
  <c r="AM198" i="4"/>
  <c r="AJ99" i="4"/>
  <c r="AJ289" i="4"/>
  <c r="AD135" i="4"/>
  <c r="AJ52" i="4"/>
  <c r="AJ71" i="4"/>
  <c r="AM240" i="4"/>
  <c r="AM239" i="4"/>
  <c r="AG140" i="4"/>
  <c r="AG125" i="4"/>
  <c r="AJ285" i="4"/>
  <c r="AJ209" i="4"/>
  <c r="AG60" i="4"/>
  <c r="AM54" i="4"/>
  <c r="AJ84" i="4"/>
  <c r="AG164" i="4"/>
  <c r="AG41" i="4"/>
  <c r="AJ153" i="4"/>
  <c r="AJ202" i="4"/>
  <c r="AJ103" i="4"/>
  <c r="AG252" i="4"/>
  <c r="AA11" i="4"/>
  <c r="AJ228" i="4"/>
  <c r="AG100" i="4"/>
  <c r="AJ250" i="4"/>
  <c r="AG133" i="4"/>
  <c r="AD179" i="4"/>
  <c r="AJ87" i="4"/>
  <c r="AJ43" i="4"/>
  <c r="AD83" i="4"/>
  <c r="AG75" i="4"/>
  <c r="AG254" i="4"/>
  <c r="AJ47" i="4"/>
  <c r="AG257" i="4"/>
  <c r="AG212" i="4"/>
  <c r="AM207" i="4"/>
  <c r="AD69" i="4"/>
  <c r="AG84" i="4"/>
  <c r="AA10" i="4"/>
  <c r="AJ165" i="4"/>
  <c r="AD33" i="4"/>
  <c r="AJ92" i="4"/>
  <c r="AA14" i="4"/>
  <c r="AG201" i="4"/>
  <c r="AJ198" i="4"/>
  <c r="AJ23" i="4"/>
  <c r="AG162" i="4"/>
  <c r="AG291" i="4"/>
  <c r="AJ59" i="4"/>
  <c r="AD262" i="4"/>
  <c r="AG204" i="4"/>
  <c r="AD108" i="4"/>
  <c r="AG69" i="4"/>
  <c r="AJ158" i="4"/>
  <c r="AG117" i="4"/>
  <c r="AJ54" i="4"/>
  <c r="AJ146" i="4"/>
  <c r="AJ93" i="4"/>
  <c r="AG279" i="4"/>
  <c r="AJ108" i="4"/>
  <c r="AG30" i="4"/>
  <c r="AG251" i="4"/>
  <c r="AG216" i="4"/>
  <c r="AG108" i="4"/>
  <c r="AG116" i="4"/>
  <c r="AJ34" i="4"/>
  <c r="AJ193" i="4"/>
  <c r="AG208" i="4"/>
  <c r="AJ83" i="4"/>
  <c r="AG284" i="4"/>
  <c r="AD73" i="4"/>
  <c r="AG267" i="4"/>
  <c r="AM38" i="4"/>
  <c r="AJ156" i="4"/>
  <c r="AM248" i="4"/>
  <c r="AD120" i="4"/>
  <c r="AG85" i="4"/>
  <c r="AD14" i="4"/>
  <c r="AG93" i="4"/>
  <c r="AJ6" i="4"/>
  <c r="AG260" i="4"/>
  <c r="AG45" i="4"/>
  <c r="AG12" i="4"/>
  <c r="AG106" i="4"/>
  <c r="AJ114" i="4"/>
  <c r="AD205" i="4"/>
  <c r="AJ248" i="4"/>
  <c r="AG21" i="4"/>
  <c r="AJ58" i="4"/>
  <c r="AD189" i="4"/>
  <c r="AG147" i="4"/>
  <c r="AJ287" i="4"/>
  <c r="AG135" i="4"/>
  <c r="AM147" i="4"/>
  <c r="AJ291" i="4"/>
  <c r="AJ60" i="4"/>
  <c r="AD206" i="4"/>
  <c r="AG210" i="4"/>
  <c r="AJ61" i="4"/>
  <c r="AJ134" i="4"/>
  <c r="AG122" i="4"/>
  <c r="AG245" i="4"/>
  <c r="AJ152" i="4"/>
  <c r="AG118" i="4"/>
  <c r="AD278" i="4"/>
  <c r="AJ21" i="4"/>
  <c r="AM56" i="4"/>
  <c r="AD213" i="4"/>
  <c r="AJ263" i="4"/>
  <c r="AG79" i="4"/>
  <c r="AJ278" i="4"/>
  <c r="AJ45" i="4"/>
  <c r="AD21" i="4"/>
  <c r="AJ36" i="4"/>
  <c r="AD19" i="4"/>
  <c r="AJ189" i="4"/>
  <c r="AD130" i="4"/>
  <c r="AG200" i="4"/>
  <c r="AM123" i="4"/>
  <c r="AJ187" i="4"/>
  <c r="AD157" i="4"/>
  <c r="AA23" i="4"/>
  <c r="AJ257" i="4"/>
  <c r="AJ276" i="4"/>
  <c r="AJ115" i="4"/>
  <c r="AJ223" i="4"/>
  <c r="AJ98" i="4"/>
  <c r="AJ240" i="4"/>
  <c r="AG214" i="4"/>
  <c r="AM220" i="4"/>
  <c r="AJ213" i="4"/>
  <c r="AG243" i="4"/>
  <c r="AJ28" i="4"/>
  <c r="AG77" i="4"/>
  <c r="AJ246" i="4"/>
  <c r="AD82" i="4"/>
  <c r="AJ135" i="4"/>
  <c r="AG143" i="4"/>
  <c r="AJ90" i="4"/>
  <c r="AG220" i="4"/>
  <c r="AJ113" i="4"/>
  <c r="AG23" i="4"/>
  <c r="AD221" i="4"/>
  <c r="AJ261" i="4"/>
  <c r="AG166" i="4"/>
  <c r="AG35" i="4"/>
  <c r="AJ180" i="4"/>
  <c r="AJ64" i="4"/>
  <c r="AG264" i="4"/>
  <c r="AA168" i="4"/>
  <c r="AM175" i="4"/>
  <c r="AJ49" i="4"/>
  <c r="AG152" i="4"/>
  <c r="AG105" i="4"/>
  <c r="AM68" i="4"/>
  <c r="AG253" i="4"/>
  <c r="AG91" i="4"/>
  <c r="AG33" i="4"/>
  <c r="AG18" i="4"/>
  <c r="AJ102" i="4"/>
  <c r="AD177" i="4"/>
  <c r="AM243" i="4"/>
  <c r="AG148" i="4"/>
  <c r="AG114" i="4"/>
  <c r="AM161" i="4"/>
  <c r="AG192" i="4"/>
  <c r="AG244" i="4"/>
  <c r="AJ11" i="4"/>
  <c r="AJ106" i="4"/>
  <c r="AG146" i="4"/>
  <c r="AJ66" i="4"/>
  <c r="AG289" i="4"/>
  <c r="AJ182" i="4"/>
  <c r="AJ195" i="4"/>
  <c r="AJ226" i="4"/>
  <c r="AG51" i="4"/>
  <c r="AJ179" i="4"/>
  <c r="AD38" i="4"/>
  <c r="AJ53" i="4"/>
  <c r="AG228" i="4"/>
  <c r="AJ273" i="4"/>
  <c r="AJ50" i="4"/>
  <c r="AG111" i="4"/>
  <c r="AD215" i="4"/>
  <c r="AD186" i="4"/>
  <c r="AJ292" i="4"/>
  <c r="AJ275" i="4"/>
  <c r="AM126" i="4"/>
  <c r="AJ7" i="4"/>
  <c r="AJ136" i="4"/>
  <c r="AJ164" i="4"/>
  <c r="AJ142" i="4"/>
  <c r="AG6" i="4"/>
  <c r="AJ155" i="4"/>
  <c r="AG223" i="4"/>
  <c r="AG71" i="4"/>
  <c r="AJ194" i="4"/>
  <c r="AG129" i="4"/>
  <c r="AG131" i="4"/>
  <c r="AD285" i="4"/>
  <c r="AJ5" i="4"/>
  <c r="AJ268" i="4"/>
  <c r="AG222" i="4"/>
  <c r="AJ12" i="4"/>
  <c r="AG288" i="4"/>
  <c r="AG63" i="4"/>
  <c r="AJ247" i="4"/>
  <c r="AG150" i="4"/>
  <c r="AG261" i="4"/>
  <c r="AG262" i="4"/>
  <c r="AD280" i="4"/>
  <c r="AG278" i="4"/>
  <c r="AJ143" i="4"/>
  <c r="AD194" i="4"/>
  <c r="AJ239" i="4"/>
  <c r="AJ42" i="4"/>
  <c r="AD57" i="4"/>
  <c r="AG57" i="4"/>
  <c r="AA15" i="4"/>
  <c r="AG56" i="4"/>
  <c r="AG46" i="4"/>
  <c r="AJ282" i="4"/>
  <c r="AG72" i="4"/>
  <c r="AM188" i="4"/>
  <c r="AG168" i="4"/>
  <c r="AM100" i="4"/>
  <c r="AG248" i="4"/>
  <c r="AJ197" i="4"/>
  <c r="AJ151" i="4"/>
  <c r="AD233" i="4"/>
  <c r="AG159" i="4"/>
  <c r="AJ284" i="4"/>
  <c r="AA35" i="4"/>
  <c r="AJ259" i="4"/>
  <c r="AG227" i="4"/>
  <c r="AG27" i="4"/>
  <c r="AG14" i="4"/>
  <c r="AG104" i="4"/>
  <c r="AG124" i="4"/>
  <c r="AG68" i="4"/>
  <c r="AD141" i="4"/>
  <c r="AD23" i="4"/>
  <c r="AG70" i="4"/>
  <c r="AG32" i="4"/>
  <c r="AJ232" i="4"/>
  <c r="AJ218" i="4"/>
  <c r="AD291" i="4"/>
  <c r="AG265" i="4"/>
  <c r="AJ69" i="4"/>
  <c r="AJ203" i="4"/>
  <c r="AG233" i="4"/>
  <c r="AM177" i="4"/>
  <c r="AA115" i="4"/>
  <c r="AJ109" i="4"/>
  <c r="AJ210" i="4"/>
  <c r="AA21" i="4"/>
  <c r="AD218" i="4"/>
  <c r="AM215" i="4"/>
  <c r="AG171" i="4"/>
  <c r="AG80" i="4"/>
  <c r="AG95" i="4"/>
  <c r="AJ82" i="4"/>
  <c r="AJ219" i="4"/>
  <c r="AG285" i="4"/>
  <c r="AD71" i="4"/>
  <c r="AG203" i="4"/>
  <c r="AG258" i="4"/>
  <c r="AD113" i="4"/>
  <c r="AG202" i="4"/>
  <c r="AG197" i="4"/>
  <c r="AG195" i="4"/>
  <c r="AG34" i="4"/>
  <c r="AJ267" i="4"/>
  <c r="AJ110" i="4"/>
  <c r="AD46" i="4"/>
  <c r="AA116" i="4"/>
  <c r="AG290" i="4"/>
  <c r="AG280" i="4"/>
  <c r="AM212" i="4"/>
  <c r="AJ40" i="4"/>
  <c r="AG73" i="4"/>
  <c r="AJ290" i="4"/>
  <c r="AG17" i="4"/>
  <c r="AG22" i="4"/>
  <c r="AJ15" i="4"/>
  <c r="AG66" i="4"/>
  <c r="AJ125" i="4"/>
  <c r="AJ178" i="4"/>
  <c r="AG24" i="4"/>
  <c r="AJ252" i="4"/>
  <c r="AG217" i="4"/>
  <c r="AJ262" i="4"/>
  <c r="AG128" i="4"/>
  <c r="AG88" i="4"/>
  <c r="AG137" i="4"/>
  <c r="AJ94" i="4"/>
  <c r="AM58" i="4"/>
  <c r="AG132" i="4"/>
  <c r="AD251" i="4"/>
  <c r="AG67" i="4"/>
  <c r="AM48" i="4"/>
  <c r="AJ205" i="4"/>
  <c r="AM151" i="4"/>
  <c r="AD132" i="4"/>
  <c r="AJ222" i="4"/>
  <c r="AD117" i="4"/>
  <c r="AJ168" i="4"/>
  <c r="AG186" i="4"/>
  <c r="AG215" i="4"/>
  <c r="AG99" i="4"/>
  <c r="AM208" i="4"/>
  <c r="AJ30" i="4"/>
  <c r="AJ242" i="4"/>
  <c r="AG292" i="4"/>
  <c r="AM241" i="4"/>
  <c r="AM179" i="4"/>
  <c r="AJ162" i="4"/>
  <c r="AJ288" i="4"/>
  <c r="AJ39" i="4"/>
  <c r="AM185" i="4"/>
  <c r="AD228" i="4"/>
  <c r="AD51" i="4"/>
  <c r="AJ141" i="4"/>
  <c r="AJ233" i="4"/>
  <c r="AD20" i="4"/>
  <c r="AG55" i="4"/>
  <c r="AJ81" i="4"/>
  <c r="AG255" i="4"/>
  <c r="AJ185" i="4"/>
  <c r="AJ10" i="4"/>
  <c r="AD43" i="4"/>
  <c r="AJ196" i="4"/>
  <c r="AJ112" i="4"/>
  <c r="AJ100" i="4"/>
  <c r="AJ56" i="4"/>
  <c r="AM263" i="4"/>
  <c r="AJ150" i="4"/>
  <c r="AJ171" i="4"/>
  <c r="AG194" i="4"/>
  <c r="AJ33" i="4"/>
  <c r="AG165" i="4"/>
  <c r="AG286" i="4"/>
  <c r="AJ280" i="4"/>
  <c r="AD187" i="4"/>
  <c r="AJ272" i="4"/>
  <c r="AD114" i="4"/>
  <c r="AD183" i="4"/>
  <c r="AD25" i="4"/>
  <c r="AD211" i="4"/>
  <c r="AJ238" i="4"/>
  <c r="AJ192" i="4"/>
  <c r="AJ85" i="4"/>
  <c r="AG37" i="4"/>
  <c r="AJ181" i="4"/>
  <c r="AD94" i="4"/>
  <c r="AM183" i="4"/>
  <c r="AJ14" i="4"/>
  <c r="AD230" i="4"/>
  <c r="AJ8" i="4"/>
  <c r="AG145" i="4"/>
  <c r="AG199" i="4"/>
  <c r="AG98" i="4"/>
  <c r="AJ118" i="4"/>
  <c r="AG178" i="4"/>
  <c r="AG283" i="4"/>
  <c r="AM170" i="4"/>
  <c r="AG11" i="4"/>
  <c r="AJ244" i="4"/>
  <c r="AD140" i="4"/>
  <c r="AJ255" i="4"/>
  <c r="AD260" i="4"/>
  <c r="AJ107" i="4"/>
  <c r="AJ13" i="4"/>
  <c r="AM125" i="4"/>
  <c r="AM242" i="4"/>
  <c r="AJ51" i="4"/>
  <c r="AJ126" i="4"/>
  <c r="AG4" i="4"/>
  <c r="AM83" i="4"/>
  <c r="AD56" i="4"/>
  <c r="AJ18" i="4"/>
  <c r="AJ175" i="4"/>
  <c r="AD110" i="4"/>
  <c r="AJ123" i="4"/>
  <c r="AJ235" i="4"/>
  <c r="AJ269" i="4"/>
  <c r="AJ166" i="4"/>
  <c r="AA112" i="4"/>
  <c r="AG275" i="4"/>
  <c r="AJ149" i="4"/>
  <c r="AJ188" i="4"/>
  <c r="AJ70" i="4"/>
  <c r="AG86" i="4"/>
  <c r="AG274" i="4"/>
  <c r="AJ86" i="4"/>
  <c r="AG268" i="4"/>
  <c r="AJ116" i="4"/>
  <c r="AG31" i="4"/>
  <c r="AD136" i="4"/>
  <c r="AG126" i="4"/>
  <c r="AG240" i="4"/>
  <c r="AG50" i="4"/>
  <c r="AG180" i="4"/>
  <c r="AM266" i="4"/>
  <c r="AM167" i="4"/>
  <c r="AG226" i="4"/>
  <c r="AJ26" i="4"/>
  <c r="AG121" i="4"/>
  <c r="AJ62" i="4"/>
  <c r="AG25" i="4"/>
  <c r="AM97" i="4"/>
  <c r="AJ163" i="4"/>
  <c r="AG224" i="4"/>
  <c r="AJ25" i="4"/>
  <c r="AJ293" i="4"/>
  <c r="AG221" i="4"/>
  <c r="AJ4" i="4"/>
  <c r="AJ119" i="4"/>
  <c r="AJ20" i="4"/>
  <c r="AP285" i="4"/>
  <c r="AP98" i="4"/>
  <c r="AM80" i="4"/>
  <c r="AM15" i="4"/>
  <c r="AP8" i="4"/>
  <c r="AM77" i="4"/>
  <c r="AM209" i="4"/>
  <c r="AJ44" i="4"/>
  <c r="AP249" i="4"/>
  <c r="AM251" i="4"/>
  <c r="AP282" i="4"/>
  <c r="AJ274" i="4"/>
  <c r="AM292" i="4"/>
  <c r="AM43" i="4"/>
  <c r="AM90" i="4"/>
  <c r="AP114" i="4"/>
  <c r="AP226" i="4"/>
  <c r="AP135" i="4"/>
  <c r="AG48" i="4"/>
  <c r="AG40" i="4"/>
  <c r="AG218" i="4"/>
  <c r="AM204" i="4"/>
  <c r="AP127" i="4"/>
  <c r="AP235" i="4"/>
  <c r="AP133" i="4"/>
  <c r="AM50" i="4"/>
  <c r="AJ277" i="4"/>
  <c r="AM162" i="4"/>
  <c r="AP286" i="4"/>
  <c r="AM4" i="4"/>
  <c r="AM66" i="4"/>
  <c r="AM157" i="4"/>
  <c r="AG139" i="4"/>
  <c r="AP162" i="4"/>
  <c r="AP252" i="4"/>
  <c r="AM154" i="4"/>
  <c r="AJ216" i="4"/>
  <c r="AM7" i="4"/>
  <c r="AP56" i="4"/>
  <c r="AG26" i="4"/>
  <c r="AM76" i="4"/>
  <c r="AM86" i="4"/>
  <c r="AG102" i="4"/>
  <c r="AP126" i="4"/>
  <c r="AJ191" i="4"/>
  <c r="AM12" i="4"/>
  <c r="AJ200" i="4"/>
  <c r="AP243" i="4"/>
  <c r="AM149" i="4"/>
  <c r="AP28" i="4"/>
  <c r="AM202" i="4"/>
  <c r="AM176" i="4"/>
  <c r="AJ38" i="4"/>
  <c r="AP163" i="4"/>
  <c r="AP220" i="4"/>
  <c r="AP262" i="4"/>
  <c r="AP197" i="4"/>
  <c r="AM288" i="4"/>
  <c r="AP172" i="4"/>
  <c r="AM44" i="4"/>
  <c r="AJ133" i="4"/>
  <c r="AG61" i="4"/>
  <c r="AM180" i="4"/>
  <c r="AJ224" i="4"/>
  <c r="AJ132" i="4"/>
  <c r="AM146" i="4"/>
  <c r="AM277" i="4"/>
  <c r="AJ101" i="4"/>
  <c r="AP60" i="4"/>
  <c r="AJ167" i="4"/>
  <c r="AP256" i="4"/>
  <c r="AM259" i="4"/>
  <c r="AJ65" i="4"/>
  <c r="AP23" i="4"/>
  <c r="AJ46" i="4"/>
  <c r="AJ89" i="4"/>
  <c r="AM82" i="4"/>
  <c r="AP238" i="4"/>
  <c r="AM253" i="4"/>
  <c r="AP156" i="4"/>
  <c r="AM99" i="4"/>
  <c r="AP77" i="4"/>
  <c r="AG119" i="4"/>
  <c r="AP9" i="4"/>
  <c r="AP19" i="4"/>
  <c r="AM232" i="4"/>
  <c r="AM184" i="4"/>
  <c r="AM230" i="4"/>
  <c r="AM268" i="4"/>
  <c r="AM143" i="4"/>
  <c r="AP167" i="4"/>
  <c r="AM168" i="4"/>
  <c r="AM71" i="4"/>
  <c r="AM117" i="4"/>
  <c r="AM16" i="4"/>
  <c r="AJ120" i="4"/>
  <c r="AM231" i="4"/>
  <c r="AM194" i="4"/>
  <c r="AP21" i="4"/>
  <c r="AJ160" i="4"/>
  <c r="AP185" i="4"/>
  <c r="AM92" i="4"/>
  <c r="AP12" i="4"/>
  <c r="AG196" i="4"/>
  <c r="AM201" i="4"/>
  <c r="AP277" i="4"/>
  <c r="AP89" i="4"/>
  <c r="AG236" i="4"/>
  <c r="AP66" i="4"/>
  <c r="AM144" i="4"/>
  <c r="AP122" i="4"/>
  <c r="AM31" i="4"/>
  <c r="AP82" i="4"/>
  <c r="AM45" i="4"/>
  <c r="AP113" i="4"/>
  <c r="AP115" i="4"/>
  <c r="AM244" i="4"/>
  <c r="AJ140" i="4"/>
  <c r="AM210" i="4"/>
  <c r="AM120" i="4"/>
  <c r="AP142" i="4"/>
  <c r="AJ172" i="4"/>
  <c r="AM221" i="4"/>
  <c r="AM95" i="4"/>
  <c r="AP78" i="4"/>
  <c r="AM88" i="4"/>
  <c r="AM57" i="4"/>
  <c r="AJ37" i="4"/>
  <c r="AG74" i="4"/>
  <c r="AJ161" i="4"/>
  <c r="AM169" i="4"/>
  <c r="AM28" i="4"/>
  <c r="AM222" i="4"/>
  <c r="AP219" i="4"/>
  <c r="AJ63" i="4"/>
  <c r="AM182" i="4"/>
  <c r="AJ67" i="4"/>
  <c r="AJ97" i="4"/>
  <c r="AP125" i="4"/>
  <c r="AJ217" i="4"/>
  <c r="AG16" i="4"/>
  <c r="AP85" i="4"/>
  <c r="AP192" i="4"/>
  <c r="AP153" i="4"/>
  <c r="AG173" i="4"/>
  <c r="AM8" i="4"/>
  <c r="AG247" i="4"/>
  <c r="AG246" i="4"/>
  <c r="AP250" i="4"/>
  <c r="AG49" i="4"/>
  <c r="AP291" i="4"/>
  <c r="AP121" i="4"/>
  <c r="AJ24" i="4"/>
  <c r="AP260" i="4"/>
  <c r="AM51" i="4"/>
  <c r="AM267" i="4"/>
  <c r="AM39" i="4"/>
  <c r="AJ91" i="4"/>
  <c r="AJ260" i="4"/>
  <c r="AM6" i="4"/>
  <c r="AP189" i="4"/>
  <c r="AP148" i="4"/>
  <c r="AP90" i="4"/>
  <c r="AM195" i="4"/>
  <c r="AM272" i="4"/>
  <c r="AM17" i="4"/>
  <c r="AM158" i="4"/>
  <c r="AG209" i="4"/>
  <c r="AP62" i="4"/>
  <c r="AM141" i="4"/>
  <c r="AP160" i="4"/>
  <c r="AG242" i="4"/>
  <c r="AP216" i="4"/>
  <c r="AJ201" i="4"/>
  <c r="AP95" i="4"/>
  <c r="AM27" i="4"/>
  <c r="AM260" i="4"/>
  <c r="AJ22" i="4"/>
  <c r="AG182" i="4"/>
  <c r="AJ157" i="4"/>
  <c r="AG154" i="4"/>
  <c r="AP233" i="4"/>
  <c r="AJ138" i="4"/>
  <c r="AM24" i="4"/>
  <c r="AM60" i="4"/>
  <c r="AM130" i="4"/>
  <c r="AM72" i="4"/>
  <c r="AJ79" i="4"/>
  <c r="AG205" i="4"/>
  <c r="AP245" i="4"/>
  <c r="AJ80" i="4"/>
  <c r="AM256" i="4"/>
  <c r="AM200" i="4"/>
  <c r="AM164" i="4"/>
  <c r="AM186" i="4"/>
  <c r="AM40" i="4"/>
  <c r="AG249" i="4"/>
  <c r="AM135" i="4"/>
  <c r="AJ144" i="4"/>
  <c r="AP288" i="4"/>
  <c r="AJ27" i="4"/>
  <c r="AM101" i="4"/>
  <c r="AG190" i="4"/>
  <c r="AG151" i="4"/>
  <c r="AP102" i="4"/>
  <c r="AP229" i="4"/>
  <c r="AJ254" i="4"/>
  <c r="AP16" i="4"/>
  <c r="AJ72" i="4"/>
  <c r="AM262" i="4"/>
  <c r="AP234" i="4"/>
  <c r="AM75" i="4"/>
  <c r="AP134" i="4"/>
  <c r="AM10" i="4"/>
  <c r="AM217" i="4"/>
  <c r="AJ124" i="4"/>
  <c r="AG115" i="4"/>
  <c r="AM213" i="4"/>
  <c r="AM281" i="4"/>
  <c r="AM65" i="4"/>
  <c r="AP5" i="4"/>
  <c r="AG39" i="4"/>
  <c r="AM282" i="4"/>
  <c r="AM233" i="4"/>
  <c r="AP241" i="4"/>
  <c r="AJ17" i="4"/>
  <c r="AM122" i="4"/>
  <c r="AM237" i="4"/>
  <c r="AM112" i="4"/>
  <c r="AP251" i="4"/>
  <c r="AM73" i="4"/>
  <c r="AP51" i="4"/>
  <c r="AM55" i="4"/>
  <c r="AJ186" i="4"/>
  <c r="AM197" i="4"/>
  <c r="AM273" i="4"/>
  <c r="AM269" i="4"/>
  <c r="AP188" i="4"/>
  <c r="AP263" i="4"/>
  <c r="AJ41" i="4"/>
  <c r="AM104" i="4"/>
  <c r="AM261" i="4"/>
  <c r="AM108" i="4"/>
  <c r="AG9" i="4"/>
  <c r="AM131" i="4"/>
  <c r="AM285" i="4"/>
  <c r="AP22" i="4"/>
  <c r="AG235" i="4"/>
  <c r="AJ147" i="4"/>
  <c r="AP107" i="4"/>
  <c r="AM59" i="4"/>
  <c r="AP209" i="4"/>
  <c r="AJ16" i="4"/>
  <c r="AG269" i="4"/>
  <c r="AM34" i="4"/>
  <c r="AG169" i="4"/>
  <c r="AM87" i="4"/>
  <c r="AJ207" i="4"/>
  <c r="AM36" i="4"/>
  <c r="AM283" i="4"/>
  <c r="AP203" i="4"/>
  <c r="AP57" i="4"/>
  <c r="AP237" i="4"/>
  <c r="AP248" i="4"/>
  <c r="AP76" i="4"/>
  <c r="AG89" i="4"/>
  <c r="AP93" i="4"/>
  <c r="AP106" i="4"/>
  <c r="AG76" i="4"/>
  <c r="AM9" i="4"/>
  <c r="AG232" i="4"/>
  <c r="AP83" i="4"/>
  <c r="AP255" i="4"/>
  <c r="AM264" i="4"/>
  <c r="AM102" i="4"/>
  <c r="AM203" i="4"/>
  <c r="AG53" i="4"/>
  <c r="AM142" i="4"/>
  <c r="AM5" i="4"/>
  <c r="AJ208" i="4"/>
  <c r="AP136" i="4"/>
  <c r="AJ214" i="4"/>
  <c r="AJ253" i="4"/>
  <c r="AP138" i="4"/>
  <c r="AM247" i="4"/>
  <c r="AM52" i="4"/>
  <c r="AJ48" i="4"/>
  <c r="AM70" i="4"/>
  <c r="AM172" i="4"/>
  <c r="AM127" i="4"/>
  <c r="AM119" i="4"/>
  <c r="AJ229" i="4"/>
  <c r="AJ76" i="4"/>
  <c r="AP228" i="4"/>
  <c r="AJ281" i="4"/>
  <c r="AG184" i="4"/>
  <c r="AP164" i="4"/>
  <c r="AJ29" i="4"/>
  <c r="AM35" i="4"/>
  <c r="AM150" i="4"/>
  <c r="AJ184" i="4"/>
  <c r="AP152" i="4"/>
  <c r="AJ221" i="4"/>
  <c r="AM274" i="4"/>
  <c r="AP151" i="4"/>
  <c r="AP217" i="4"/>
  <c r="AP165" i="4"/>
  <c r="AJ139" i="4"/>
  <c r="AP129" i="4"/>
  <c r="AM93" i="4"/>
  <c r="AG174" i="4"/>
  <c r="AJ215" i="4"/>
  <c r="AJ190" i="4"/>
  <c r="AM275" i="4"/>
  <c r="AP231" i="4"/>
  <c r="AM270" i="4"/>
  <c r="AP132" i="4"/>
  <c r="AP182" i="4"/>
  <c r="AJ243" i="4"/>
  <c r="AM236" i="4"/>
  <c r="AP39" i="4"/>
  <c r="AP232" i="4"/>
  <c r="AP275" i="4"/>
  <c r="AP199" i="4"/>
  <c r="AM139" i="4"/>
  <c r="AP123" i="4"/>
  <c r="AJ57" i="4"/>
  <c r="AP26" i="4"/>
  <c r="AP272" i="4"/>
  <c r="AM265" i="4"/>
  <c r="AM293" i="4"/>
  <c r="AM63" i="4"/>
  <c r="AJ137" i="4"/>
  <c r="AJ19" i="4"/>
  <c r="AM98" i="4"/>
  <c r="AP15" i="4"/>
  <c r="AM137" i="4"/>
  <c r="AJ264" i="4"/>
  <c r="AM271" i="4"/>
  <c r="AM138" i="4"/>
  <c r="AG52" i="4"/>
  <c r="AM148" i="4"/>
  <c r="AP92" i="4"/>
  <c r="AG120" i="4"/>
  <c r="AG230" i="4"/>
  <c r="AM128" i="4"/>
  <c r="AG58" i="4"/>
  <c r="AP214" i="4"/>
  <c r="AM114" i="4"/>
  <c r="AM20" i="4"/>
  <c r="AM235" i="4"/>
  <c r="AM216" i="4"/>
  <c r="AP194" i="4"/>
  <c r="AG110" i="4"/>
  <c r="AM26" i="4"/>
  <c r="AJ173" i="4"/>
  <c r="AM124" i="4"/>
  <c r="AM53" i="4"/>
  <c r="AG238" i="4"/>
  <c r="AP80" i="4"/>
  <c r="AJ77" i="4"/>
  <c r="AP224" i="4"/>
  <c r="AP147" i="4"/>
  <c r="AM118" i="4"/>
  <c r="AP55" i="4"/>
  <c r="AG136" i="4"/>
  <c r="AP65" i="4"/>
  <c r="AG107" i="4"/>
  <c r="AP6" i="4"/>
  <c r="AP276" i="4"/>
  <c r="AJ170" i="4"/>
  <c r="AJ271" i="4"/>
  <c r="AM67" i="4"/>
  <c r="AM276" i="4"/>
  <c r="AM155" i="4"/>
  <c r="AP187" i="4"/>
  <c r="AP45" i="4"/>
  <c r="AP168" i="4"/>
  <c r="AJ256" i="4"/>
  <c r="AP205" i="4"/>
  <c r="AM64" i="4"/>
  <c r="AP14" i="4"/>
  <c r="AG250" i="4"/>
  <c r="AP195" i="4"/>
  <c r="AP104" i="4"/>
  <c r="AP137" i="4"/>
  <c r="AM189" i="4"/>
  <c r="AM254" i="4"/>
  <c r="AP161" i="4"/>
  <c r="AJ128" i="4"/>
  <c r="AP7" i="4"/>
  <c r="AM284" i="4"/>
  <c r="AJ75" i="4"/>
  <c r="AP40" i="4"/>
  <c r="AP204" i="4"/>
  <c r="AP200" i="4"/>
  <c r="AP183" i="4"/>
  <c r="AG263" i="4"/>
  <c r="AM152" i="4"/>
  <c r="AM14" i="4"/>
  <c r="AM91" i="4"/>
  <c r="AM103" i="4"/>
  <c r="AJ130" i="4"/>
  <c r="AM171" i="4"/>
  <c r="AG211" i="4"/>
  <c r="AP110" i="4"/>
  <c r="AP180" i="4"/>
  <c r="AP41" i="4"/>
  <c r="AJ176" i="4"/>
  <c r="AM174" i="4"/>
  <c r="AP69" i="4"/>
  <c r="AM181" i="4"/>
  <c r="AP61" i="4"/>
  <c r="AG142" i="4"/>
  <c r="AM219" i="4"/>
  <c r="AM227" i="4"/>
  <c r="AM255" i="4"/>
  <c r="AJ131" i="4"/>
  <c r="AJ32" i="4"/>
  <c r="AM160" i="4"/>
  <c r="AP143" i="4"/>
  <c r="AP105" i="4"/>
  <c r="AP290" i="4"/>
  <c r="AM37" i="4"/>
  <c r="AG193" i="4"/>
  <c r="AP279" i="4"/>
  <c r="AP240" i="4"/>
  <c r="AP155" i="4"/>
  <c r="AM287" i="4"/>
  <c r="AM173" i="4"/>
  <c r="AM178" i="4"/>
  <c r="AG239" i="4"/>
  <c r="AJ55" i="4"/>
  <c r="AP17" i="4"/>
  <c r="AM280" i="4"/>
  <c r="AP207" i="4"/>
  <c r="AP88" i="4"/>
  <c r="AM42" i="4"/>
  <c r="AP190" i="4"/>
  <c r="AM224" i="4"/>
  <c r="AJ111" i="4"/>
  <c r="AM115" i="4"/>
  <c r="AG92" i="4"/>
  <c r="AM278" i="4"/>
  <c r="AP254" i="4"/>
  <c r="AM25" i="4"/>
  <c r="AP215" i="4"/>
  <c r="AM109" i="4"/>
  <c r="AM21" i="4"/>
  <c r="AJ225" i="4"/>
  <c r="AM289" i="4"/>
  <c r="AS186" i="4"/>
  <c r="AP120" i="4"/>
  <c r="AS227" i="4"/>
  <c r="AS56" i="4"/>
  <c r="AP31" i="4"/>
  <c r="AP159" i="4"/>
  <c r="AP270" i="4"/>
  <c r="AM69" i="4"/>
  <c r="AS38" i="4"/>
  <c r="AS247" i="4"/>
  <c r="AS113" i="4"/>
  <c r="AS270" i="4"/>
  <c r="AS127" i="4"/>
  <c r="AP34" i="4"/>
  <c r="AM211" i="4"/>
  <c r="AS214" i="4"/>
  <c r="AM46" i="4"/>
  <c r="AS156" i="4"/>
  <c r="AP130" i="4"/>
  <c r="AS155" i="4"/>
  <c r="AS14" i="4"/>
  <c r="AP292" i="4"/>
  <c r="AP108" i="4"/>
  <c r="AM223" i="4"/>
  <c r="AS20" i="4"/>
  <c r="AS21" i="4"/>
  <c r="AP281" i="4"/>
  <c r="AM205" i="4"/>
  <c r="AM84" i="4"/>
  <c r="AP97" i="4"/>
  <c r="AM163" i="4"/>
  <c r="AM62" i="4"/>
  <c r="AM286" i="4"/>
  <c r="AS213" i="4"/>
  <c r="AP139" i="4"/>
  <c r="AM166" i="4"/>
  <c r="AS245" i="4"/>
  <c r="AM249" i="4"/>
  <c r="AM89" i="4"/>
  <c r="AS91" i="4"/>
  <c r="AM192" i="4"/>
  <c r="AS60" i="4"/>
  <c r="AP184" i="4"/>
  <c r="AP267" i="4"/>
  <c r="AM41" i="4"/>
  <c r="AS75" i="4"/>
  <c r="AP74" i="4"/>
  <c r="AP201" i="4"/>
  <c r="AM133" i="4"/>
  <c r="AS153" i="4"/>
  <c r="AP124" i="4"/>
  <c r="AS166" i="4"/>
  <c r="AP284" i="4"/>
  <c r="AS62" i="4"/>
  <c r="AP246" i="4"/>
  <c r="AP259" i="4"/>
  <c r="AP52" i="4"/>
  <c r="AP222" i="4"/>
  <c r="AP177" i="4"/>
  <c r="AS277" i="4"/>
  <c r="AM191" i="4"/>
  <c r="AS109" i="4"/>
  <c r="AS134" i="4"/>
  <c r="AP4" i="4"/>
  <c r="AS211" i="4"/>
  <c r="AP221" i="4"/>
  <c r="AP174" i="4"/>
  <c r="AS150" i="4"/>
  <c r="AP111" i="4"/>
  <c r="AS148" i="4"/>
  <c r="AP146" i="4"/>
  <c r="AS292" i="4"/>
  <c r="AS170" i="4"/>
  <c r="AP96" i="4"/>
  <c r="AM113" i="4"/>
  <c r="AM94" i="4"/>
  <c r="AS103" i="4"/>
  <c r="AS248" i="4"/>
  <c r="AP265" i="4"/>
  <c r="AP208" i="4"/>
  <c r="AP150" i="4"/>
  <c r="AS204" i="4"/>
  <c r="AS79" i="4"/>
  <c r="AS175" i="4"/>
  <c r="AS208" i="4"/>
  <c r="AS187" i="4"/>
  <c r="AP30" i="4"/>
  <c r="AS11" i="4"/>
  <c r="AP29" i="4"/>
  <c r="AP169" i="4"/>
  <c r="AS269" i="4"/>
  <c r="AP67" i="4"/>
  <c r="AS233" i="4"/>
  <c r="AS84" i="4"/>
  <c r="AP81" i="4"/>
  <c r="AP258" i="4"/>
  <c r="AP181" i="4"/>
  <c r="AM187" i="4"/>
  <c r="AM165" i="4"/>
  <c r="AP283" i="4"/>
  <c r="AM79" i="4"/>
  <c r="AP289" i="4"/>
  <c r="AP274" i="4"/>
  <c r="AP170" i="4"/>
  <c r="AP173" i="4"/>
  <c r="AS50" i="4"/>
  <c r="AS255" i="4"/>
  <c r="AS42" i="4"/>
  <c r="AS242" i="4"/>
  <c r="AM238" i="4"/>
  <c r="AP59" i="4"/>
  <c r="AP36" i="4"/>
  <c r="AS126" i="4"/>
  <c r="AP44" i="4"/>
  <c r="AS259" i="4"/>
  <c r="AS89" i="4"/>
  <c r="AP24" i="4"/>
  <c r="AM96" i="4"/>
  <c r="AM32" i="4"/>
  <c r="AM81" i="4"/>
  <c r="AS130" i="4"/>
  <c r="AM246" i="4"/>
  <c r="AS237" i="4"/>
  <c r="AM214" i="4"/>
  <c r="AS261" i="4"/>
  <c r="AS19" i="4"/>
  <c r="AP202" i="4"/>
  <c r="AS243" i="4"/>
  <c r="AS25" i="4"/>
  <c r="AS112" i="4"/>
  <c r="AM140" i="4"/>
  <c r="AM30" i="4"/>
  <c r="AS87" i="4"/>
  <c r="AP198" i="4"/>
  <c r="AS101" i="4"/>
  <c r="AM291" i="4"/>
  <c r="AP293" i="4"/>
  <c r="AS16" i="4"/>
  <c r="AS273" i="4"/>
  <c r="AS44" i="4"/>
  <c r="AS265" i="4"/>
  <c r="AP35" i="4"/>
  <c r="AP264" i="4"/>
  <c r="AM85" i="4"/>
  <c r="AM116" i="4"/>
  <c r="AP213" i="4"/>
  <c r="AS73" i="4"/>
  <c r="AP227" i="4"/>
  <c r="AS225" i="4"/>
  <c r="AS250" i="4"/>
  <c r="AP273" i="4"/>
  <c r="AP58" i="4"/>
  <c r="AP50" i="4"/>
  <c r="AP131" i="4"/>
  <c r="AS118" i="4"/>
  <c r="AM226" i="4"/>
  <c r="AP166" i="4"/>
  <c r="AS58" i="4"/>
  <c r="AS274" i="4"/>
  <c r="AP48" i="4"/>
  <c r="AP230" i="4"/>
  <c r="AP236" i="4"/>
  <c r="AS278" i="4"/>
  <c r="AP191" i="4"/>
  <c r="AS252" i="4"/>
  <c r="AP73" i="4"/>
  <c r="AP10" i="4"/>
  <c r="AM11" i="4"/>
  <c r="AM234" i="4"/>
  <c r="AS45" i="4"/>
  <c r="AP268" i="4"/>
  <c r="AS244" i="4"/>
  <c r="AS28" i="4"/>
  <c r="AP49" i="4"/>
  <c r="AS268" i="4"/>
  <c r="AS293" i="4"/>
  <c r="AP84" i="4"/>
  <c r="AP179" i="4"/>
  <c r="AS34" i="4"/>
  <c r="AM245" i="4"/>
  <c r="AP193" i="4"/>
  <c r="AP38" i="4"/>
  <c r="AP186" i="4"/>
  <c r="AP112" i="4"/>
  <c r="AP206" i="4"/>
  <c r="AS217" i="4"/>
  <c r="AP79" i="4"/>
  <c r="AS9" i="4"/>
  <c r="AP101" i="4"/>
  <c r="AP20" i="4"/>
  <c r="AP53" i="4"/>
  <c r="AM257" i="4"/>
  <c r="AP33" i="4"/>
  <c r="AP225" i="4"/>
  <c r="AS23" i="4"/>
  <c r="AP43" i="4"/>
  <c r="AS167" i="4"/>
  <c r="AS173" i="4"/>
  <c r="AS220" i="4"/>
  <c r="AS46" i="4"/>
  <c r="AS190" i="4"/>
  <c r="AS195" i="4"/>
  <c r="AP210" i="4"/>
  <c r="AS176" i="4"/>
  <c r="AS6" i="4"/>
  <c r="AP271" i="4"/>
  <c r="AS37" i="4"/>
  <c r="AM47" i="4"/>
  <c r="AS105" i="4"/>
  <c r="AP247" i="4"/>
  <c r="AS191" i="4"/>
  <c r="AS72" i="4"/>
  <c r="AS70" i="4"/>
  <c r="AM105" i="4"/>
  <c r="AS71" i="4"/>
  <c r="AS97" i="4"/>
  <c r="AS212" i="4"/>
  <c r="AS203" i="4"/>
  <c r="AP140" i="4"/>
  <c r="AS276" i="4"/>
  <c r="AM106" i="4"/>
  <c r="AS83" i="4"/>
  <c r="AS82" i="4"/>
  <c r="AM193" i="4"/>
  <c r="AP75" i="4"/>
  <c r="AP128" i="4"/>
  <c r="AM33" i="4"/>
  <c r="AP158" i="4"/>
  <c r="AP99" i="4"/>
  <c r="AS121" i="4"/>
  <c r="AM199" i="4"/>
  <c r="AS174" i="4"/>
  <c r="AP145" i="4"/>
  <c r="AP86" i="4"/>
  <c r="AS235" i="4"/>
  <c r="AP223" i="4"/>
  <c r="AM206" i="4"/>
  <c r="AS216" i="4"/>
  <c r="AP242" i="4"/>
  <c r="AS132" i="4"/>
  <c r="AS260" i="4"/>
  <c r="AS99" i="4"/>
  <c r="AP116" i="4"/>
  <c r="AP32" i="4"/>
  <c r="AS120" i="4"/>
  <c r="AP42" i="4"/>
  <c r="AP117" i="4"/>
  <c r="AS124" i="4"/>
  <c r="AP257" i="4"/>
  <c r="AS210" i="4"/>
  <c r="AS78" i="4"/>
  <c r="AM13" i="4"/>
  <c r="AS125" i="4"/>
  <c r="AP269" i="4"/>
  <c r="AP244" i="4"/>
  <c r="AS119" i="4"/>
  <c r="AP154" i="4"/>
  <c r="AP176" i="4"/>
  <c r="AP72" i="4"/>
  <c r="AS171" i="4"/>
  <c r="AS223" i="4"/>
  <c r="AP261" i="4"/>
  <c r="AP118" i="4"/>
  <c r="AM61" i="4"/>
  <c r="AM228" i="4"/>
  <c r="AM252" i="4"/>
  <c r="AS267" i="4"/>
  <c r="AP157" i="4"/>
  <c r="AP68" i="4"/>
  <c r="AM111" i="4"/>
  <c r="AS67" i="4"/>
  <c r="AS264" i="4"/>
  <c r="AS239" i="4"/>
  <c r="AP280" i="4"/>
  <c r="AS138" i="4"/>
  <c r="AP287" i="4"/>
  <c r="AP11" i="4"/>
  <c r="AM229" i="4"/>
  <c r="AS238" i="4"/>
  <c r="AP266" i="4"/>
  <c r="AS179" i="4"/>
  <c r="AS77" i="4"/>
  <c r="AS207" i="4"/>
  <c r="AM250" i="4"/>
  <c r="AP25" i="4"/>
  <c r="AS24" i="4"/>
  <c r="AS241" i="4"/>
  <c r="AP71" i="4"/>
  <c r="AS53" i="4"/>
  <c r="AM74" i="4"/>
  <c r="AM153" i="4"/>
  <c r="AS199" i="4"/>
  <c r="AS163" i="4"/>
  <c r="AS43" i="4"/>
  <c r="AS229" i="4"/>
  <c r="AP47" i="4"/>
  <c r="AP119" i="4"/>
  <c r="AP196" i="4"/>
  <c r="AS271" i="4"/>
  <c r="AS185" i="4"/>
  <c r="AS147" i="4"/>
  <c r="AS162" i="4"/>
  <c r="AM49" i="4"/>
  <c r="AP144" i="4"/>
  <c r="AS39" i="4"/>
  <c r="AS253" i="4"/>
  <c r="AS18" i="4"/>
  <c r="AM132" i="4"/>
  <c r="AM290" i="4"/>
  <c r="AS266" i="4"/>
  <c r="AM159" i="4"/>
  <c r="AP54" i="4"/>
  <c r="AP37" i="4"/>
  <c r="AP103" i="4"/>
  <c r="AP18" i="4"/>
  <c r="AS154" i="4"/>
  <c r="AS231" i="4"/>
  <c r="AP46" i="4"/>
  <c r="AP70" i="4"/>
  <c r="AP218" i="4"/>
  <c r="AM190" i="4"/>
  <c r="AS95" i="4"/>
  <c r="AS48" i="4"/>
  <c r="AM22" i="4"/>
  <c r="AP109" i="4"/>
  <c r="AM136" i="4"/>
  <c r="AM279" i="4"/>
  <c r="AS106" i="4"/>
  <c r="AS143" i="4"/>
  <c r="AP212" i="4"/>
  <c r="AS178" i="4"/>
  <c r="AS107" i="4"/>
  <c r="AM110" i="4"/>
  <c r="AS285" i="4"/>
  <c r="AS81" i="4"/>
  <c r="AS144" i="4"/>
  <c r="AP278" i="4"/>
  <c r="AS219" i="4"/>
  <c r="AM156" i="4"/>
  <c r="AM78" i="4"/>
  <c r="AS177" i="4"/>
  <c r="AS262" i="4"/>
  <c r="AS246" i="4"/>
  <c r="AM218" i="4"/>
  <c r="AP27" i="4"/>
  <c r="AM23" i="4"/>
  <c r="AP253" i="4"/>
  <c r="AM129" i="4"/>
  <c r="AP100" i="4"/>
  <c r="AS251" i="4"/>
  <c r="AS122" i="4"/>
  <c r="AP91" i="4"/>
  <c r="AP63" i="4"/>
  <c r="AS257" i="4"/>
  <c r="AM29" i="4"/>
  <c r="AS282" i="4"/>
  <c r="AS110" i="4"/>
  <c r="AS85" i="4"/>
  <c r="AS149" i="4"/>
  <c r="AP87" i="4"/>
  <c r="AM19" i="4"/>
  <c r="AS221" i="4"/>
  <c r="AP171" i="4"/>
  <c r="AS63" i="4"/>
  <c r="AS10" i="4"/>
  <c r="AM225" i="4"/>
  <c r="AP239" i="4"/>
  <c r="AS290" i="4"/>
  <c r="AS287" i="4"/>
  <c r="AS140" i="4"/>
  <c r="AP94" i="4"/>
  <c r="AP178" i="4"/>
  <c r="AS169" i="4"/>
  <c r="AS22" i="4"/>
  <c r="AS49" i="4"/>
  <c r="AP211" i="4"/>
  <c r="AM107" i="4"/>
  <c r="AS182" i="4"/>
  <c r="AP64" i="4"/>
  <c r="AP149" i="4"/>
  <c r="AS136" i="4"/>
  <c r="AS93" i="4"/>
  <c r="AS256" i="4"/>
  <c r="AM196" i="4"/>
  <c r="AS181" i="4"/>
  <c r="AS86" i="4"/>
  <c r="AS183" i="4"/>
  <c r="AS117" i="4"/>
  <c r="AS159" i="4"/>
  <c r="AS90" i="4"/>
  <c r="AP175" i="4"/>
  <c r="AS57" i="4"/>
  <c r="AS55" i="4"/>
  <c r="AS54" i="4"/>
  <c r="AP141" i="4"/>
  <c r="AP13" i="4"/>
  <c r="AV163" i="4"/>
  <c r="AV214" i="4"/>
  <c r="AS13" i="4"/>
  <c r="AV106" i="4"/>
  <c r="AV38" i="4"/>
  <c r="AV273" i="4"/>
  <c r="AV15" i="4"/>
  <c r="AV88" i="4"/>
  <c r="AV107" i="4"/>
  <c r="AV284" i="4"/>
  <c r="AV235" i="4"/>
  <c r="AV248" i="4"/>
  <c r="AV192" i="4"/>
  <c r="AV16" i="4"/>
  <c r="AV17" i="4"/>
  <c r="AV242" i="4"/>
  <c r="AS17" i="4"/>
  <c r="AV150" i="4"/>
  <c r="AS283" i="4"/>
  <c r="AV228" i="4"/>
  <c r="AS92" i="4"/>
  <c r="AS275" i="4"/>
  <c r="AV135" i="4"/>
  <c r="AV138" i="4"/>
  <c r="AS69" i="4"/>
  <c r="AV10" i="4"/>
  <c r="AV195" i="4"/>
  <c r="AV66" i="4"/>
  <c r="AV32" i="4"/>
  <c r="AV136" i="4"/>
  <c r="AV34" i="4"/>
  <c r="AS193" i="4"/>
  <c r="AV167" i="4"/>
  <c r="AV40" i="4"/>
  <c r="AV161" i="4"/>
  <c r="AS194" i="4"/>
  <c r="AS206" i="4"/>
  <c r="AS135" i="4"/>
  <c r="AV91" i="4"/>
  <c r="AS27" i="4"/>
  <c r="AV118" i="4"/>
  <c r="AV146" i="4"/>
  <c r="AV56" i="4"/>
  <c r="AV247" i="4"/>
  <c r="AV225" i="4"/>
  <c r="AV265" i="4"/>
  <c r="AV244" i="4"/>
  <c r="AV281" i="4"/>
  <c r="AV12" i="4"/>
  <c r="AS165" i="4"/>
  <c r="AV83" i="4"/>
  <c r="AV290" i="4"/>
  <c r="AV46" i="4"/>
  <c r="AV11" i="4"/>
  <c r="AS15" i="4"/>
  <c r="AV77" i="4"/>
  <c r="AV101" i="4"/>
  <c r="AS146" i="4"/>
  <c r="AV79" i="4"/>
  <c r="AS236" i="4"/>
  <c r="AS96" i="4"/>
  <c r="AV89" i="4"/>
  <c r="AV63" i="4"/>
  <c r="AV144" i="4"/>
  <c r="AS180" i="4"/>
  <c r="AV238" i="4"/>
  <c r="AS209" i="4"/>
  <c r="AS281" i="4"/>
  <c r="AV140" i="4"/>
  <c r="AV96" i="4"/>
  <c r="AS94" i="4"/>
  <c r="AS192" i="4"/>
  <c r="AV104" i="4"/>
  <c r="AV127" i="4"/>
  <c r="AV129" i="4"/>
  <c r="AS230" i="4"/>
  <c r="AV220" i="4"/>
  <c r="AV243" i="4"/>
  <c r="AV112" i="4"/>
  <c r="AS33" i="4"/>
  <c r="AV119" i="4"/>
  <c r="AS184" i="4"/>
  <c r="AV95" i="4"/>
  <c r="AV44" i="4"/>
  <c r="AV61" i="4"/>
  <c r="AV23" i="4"/>
  <c r="AV108" i="4"/>
  <c r="AV50" i="4"/>
  <c r="AV211" i="4"/>
  <c r="AV87" i="4"/>
  <c r="AV206" i="4"/>
  <c r="AS40" i="4"/>
  <c r="AV177" i="4"/>
  <c r="AV245" i="4"/>
  <c r="AS142" i="4"/>
  <c r="AS161" i="4"/>
  <c r="AV252" i="4"/>
  <c r="AV80" i="4"/>
  <c r="AS240" i="4"/>
  <c r="AV283" i="4"/>
  <c r="AS139" i="4"/>
  <c r="AV5" i="4"/>
  <c r="AV75" i="4"/>
  <c r="AV221" i="4"/>
  <c r="AV155" i="4"/>
  <c r="AV111" i="4"/>
  <c r="AS128" i="4"/>
  <c r="AV133" i="4"/>
  <c r="AV184" i="4"/>
  <c r="AS64" i="4"/>
  <c r="AV64" i="4"/>
  <c r="AS215" i="4"/>
  <c r="AV139" i="4"/>
  <c r="AV115" i="4"/>
  <c r="AV185" i="4"/>
  <c r="AS189" i="4"/>
  <c r="AV266" i="4"/>
  <c r="AV67" i="4"/>
  <c r="AV172" i="4"/>
  <c r="AV278" i="4"/>
  <c r="AV162" i="4"/>
  <c r="AV277" i="4"/>
  <c r="AS279" i="4"/>
  <c r="AS65" i="4"/>
  <c r="AV73" i="4"/>
  <c r="AV262" i="4"/>
  <c r="AV157" i="4"/>
  <c r="AV263" i="4"/>
  <c r="AV18" i="4"/>
  <c r="AV72" i="4"/>
  <c r="AV226" i="4"/>
  <c r="AS30" i="4"/>
  <c r="AS7" i="4"/>
  <c r="AS88" i="4"/>
  <c r="AV141" i="4"/>
  <c r="AV153" i="4"/>
  <c r="AV131" i="4"/>
  <c r="AV65" i="4"/>
  <c r="AV36" i="4"/>
  <c r="AV202" i="4"/>
  <c r="AV102" i="4"/>
  <c r="AV255" i="4"/>
  <c r="AV27" i="4"/>
  <c r="AS108" i="4"/>
  <c r="AS232" i="4"/>
  <c r="AV179" i="4"/>
  <c r="AV76" i="4"/>
  <c r="AS29" i="4"/>
  <c r="AV261" i="4"/>
  <c r="AV105" i="4"/>
  <c r="AV30" i="4"/>
  <c r="AS52" i="4"/>
  <c r="AV132" i="4"/>
  <c r="AV246" i="4"/>
  <c r="AV259" i="4"/>
  <c r="AV85" i="4"/>
  <c r="AV199" i="4"/>
  <c r="AV169" i="4"/>
  <c r="AV204" i="4"/>
  <c r="AV19" i="4"/>
  <c r="AV53" i="4"/>
  <c r="AV178" i="4"/>
  <c r="AS26" i="4"/>
  <c r="AV166" i="4"/>
  <c r="AV42" i="4"/>
  <c r="AV288" i="4"/>
  <c r="AV203" i="4"/>
  <c r="AV229" i="4"/>
  <c r="AV152" i="4"/>
  <c r="AV232" i="4"/>
  <c r="AV41" i="4"/>
  <c r="AS131" i="4"/>
  <c r="AS222" i="4"/>
  <c r="AV8" i="4"/>
  <c r="AV175" i="4"/>
  <c r="AV47" i="4"/>
  <c r="AV62" i="4"/>
  <c r="AS145" i="4"/>
  <c r="AS258" i="4"/>
  <c r="AS172" i="4"/>
  <c r="AV264" i="4"/>
  <c r="AV231" i="4"/>
  <c r="AS141" i="4"/>
  <c r="AV20" i="4"/>
  <c r="AV148" i="4"/>
  <c r="AV282" i="4"/>
  <c r="AS41" i="4"/>
  <c r="AV114" i="4"/>
  <c r="AV233" i="4"/>
  <c r="AV84" i="4"/>
  <c r="AS198" i="4"/>
  <c r="AV31" i="4"/>
  <c r="AS133" i="4"/>
  <c r="AV124" i="4"/>
  <c r="AV213" i="4"/>
  <c r="AV253" i="4"/>
  <c r="AS32" i="4"/>
  <c r="AV4" i="4"/>
  <c r="AV251" i="4"/>
  <c r="AV209" i="4"/>
  <c r="AV173" i="4"/>
  <c r="AV193" i="4"/>
  <c r="AV180" i="4"/>
  <c r="AS201" i="4"/>
  <c r="AV93" i="4"/>
  <c r="AV120" i="4"/>
  <c r="AS249" i="4"/>
  <c r="AS74" i="4"/>
  <c r="AV268" i="4"/>
  <c r="AV145" i="4"/>
  <c r="AS284" i="4"/>
  <c r="AV97" i="4"/>
  <c r="AV86" i="4"/>
  <c r="AV250" i="4"/>
  <c r="AV219" i="4"/>
  <c r="AV239" i="4"/>
  <c r="AV280" i="4"/>
  <c r="AS272" i="4"/>
  <c r="AS289" i="4"/>
  <c r="AS100" i="4"/>
  <c r="AV257" i="4"/>
  <c r="AV54" i="4"/>
  <c r="AV216" i="4"/>
  <c r="AV269" i="4"/>
  <c r="AS5" i="4"/>
  <c r="AV45" i="4"/>
  <c r="AV29" i="4"/>
  <c r="AV191" i="4"/>
  <c r="AV123" i="4"/>
  <c r="AV289" i="4"/>
  <c r="AV189" i="4"/>
  <c r="AV78" i="4"/>
  <c r="AV151" i="4"/>
  <c r="AS158" i="4"/>
  <c r="AV14" i="4"/>
  <c r="AV6" i="4"/>
  <c r="AV224" i="4"/>
  <c r="AV22" i="4"/>
  <c r="AV142" i="4"/>
  <c r="AV113" i="4"/>
  <c r="AS226" i="4"/>
  <c r="AS160" i="4"/>
  <c r="AS80" i="4"/>
  <c r="AV110" i="4"/>
  <c r="AV100" i="4"/>
  <c r="AV217" i="4"/>
  <c r="AS4" i="4"/>
  <c r="AV182" i="4"/>
  <c r="AV43" i="4"/>
  <c r="AV156" i="4"/>
  <c r="AS137" i="4"/>
  <c r="AV103" i="4"/>
  <c r="AS59" i="4"/>
  <c r="AV98" i="4"/>
  <c r="AV125" i="4"/>
  <c r="AS286" i="4"/>
  <c r="AS68" i="4"/>
  <c r="AV186" i="4"/>
  <c r="AS76" i="4"/>
  <c r="AV147" i="4"/>
  <c r="AV197" i="4"/>
  <c r="AV48" i="4"/>
  <c r="AS157" i="4"/>
  <c r="AV274" i="4"/>
  <c r="AV286" i="4"/>
  <c r="AV90" i="4"/>
  <c r="AV234" i="4"/>
  <c r="AV230" i="4"/>
  <c r="AV223" i="4"/>
  <c r="AS35" i="4"/>
  <c r="AV134" i="4"/>
  <c r="AV60" i="4"/>
  <c r="AV25" i="4"/>
  <c r="AV28" i="4"/>
  <c r="AV92" i="4"/>
  <c r="AV275" i="4"/>
  <c r="AV260" i="4"/>
  <c r="AV52" i="4"/>
  <c r="AV196" i="4"/>
  <c r="AV71" i="4"/>
  <c r="AV9" i="4"/>
  <c r="AV176" i="4"/>
  <c r="AV249" i="4"/>
  <c r="AV218" i="4"/>
  <c r="AS263" i="4"/>
  <c r="AV158" i="4"/>
  <c r="AS47" i="4"/>
  <c r="AV164" i="4"/>
  <c r="AV160" i="4"/>
  <c r="AV187" i="4"/>
  <c r="AV21" i="4"/>
  <c r="AV122" i="4"/>
  <c r="AV58" i="4"/>
  <c r="AV70" i="4"/>
  <c r="AV128" i="4"/>
  <c r="AV99" i="4"/>
  <c r="AV198" i="4"/>
  <c r="AS12" i="4"/>
  <c r="AV168" i="4"/>
  <c r="AV154" i="4"/>
  <c r="AV68" i="4"/>
  <c r="AS61" i="4"/>
  <c r="AS116" i="4"/>
  <c r="AV267" i="4"/>
  <c r="AV271" i="4"/>
  <c r="AV81" i="4"/>
  <c r="AV82" i="4"/>
  <c r="AS200" i="4"/>
  <c r="AV241" i="4"/>
  <c r="AV116" i="4"/>
  <c r="AS104" i="4"/>
  <c r="AV210" i="4"/>
  <c r="AV170" i="4"/>
  <c r="AS98" i="4"/>
  <c r="AS129" i="4"/>
  <c r="AV39" i="4"/>
  <c r="AV276" i="4"/>
  <c r="AV51" i="4"/>
  <c r="AS31" i="4"/>
  <c r="AV215" i="4"/>
  <c r="AV24" i="4"/>
  <c r="AV194" i="4"/>
  <c r="AS102" i="4"/>
  <c r="AS218" i="4"/>
  <c r="AS111" i="4"/>
  <c r="AV272" i="4"/>
  <c r="AS152" i="4"/>
  <c r="AV117" i="4"/>
  <c r="AS164" i="4"/>
  <c r="AV205" i="4"/>
  <c r="AS234" i="4"/>
  <c r="AS51" i="4"/>
  <c r="AV254" i="4"/>
  <c r="AV270" i="4"/>
  <c r="AV35" i="4"/>
  <c r="AS8" i="4"/>
  <c r="AV201" i="4"/>
  <c r="AS205" i="4"/>
  <c r="AV137" i="4"/>
  <c r="AS66" i="4"/>
  <c r="AV188" i="4"/>
  <c r="AV222" i="4"/>
  <c r="AV287" i="4"/>
  <c r="AV26" i="4"/>
  <c r="AV236" i="4"/>
  <c r="AV49" i="4"/>
  <c r="AV171" i="4"/>
  <c r="AS36" i="4"/>
  <c r="AS202" i="4"/>
  <c r="AS196" i="4"/>
  <c r="AS288" i="4"/>
  <c r="AV159" i="4"/>
  <c r="AV165" i="4"/>
  <c r="AS197" i="4"/>
  <c r="AS114" i="4"/>
  <c r="AV292" i="4"/>
  <c r="AV143" i="4"/>
  <c r="AS115" i="4"/>
  <c r="AV174" i="4"/>
  <c r="AS123" i="4"/>
  <c r="AV121" i="4"/>
  <c r="AV94" i="4"/>
  <c r="AV190" i="4"/>
  <c r="AS291" i="4"/>
  <c r="AS151" i="4"/>
  <c r="AS168" i="4"/>
  <c r="AS228" i="4"/>
  <c r="AV57" i="4"/>
  <c r="AV208" i="4"/>
  <c r="AV7" i="4"/>
  <c r="AS224" i="4"/>
  <c r="AS280" i="4"/>
  <c r="AV227" i="4"/>
  <c r="AV279" i="4"/>
  <c r="AV293" i="4"/>
  <c r="AV200" i="4"/>
  <c r="AV37" i="4"/>
  <c r="AV256" i="4"/>
  <c r="AS188" i="4"/>
  <c r="AV212" i="4"/>
  <c r="AV240" i="4"/>
  <c r="AV69" i="4"/>
  <c r="AV237" i="4"/>
  <c r="AS254" i="4"/>
  <c r="AV55" i="4"/>
  <c r="AV291" i="4"/>
  <c r="AV181" i="4"/>
  <c r="AV109" i="4"/>
  <c r="AV126" i="4"/>
  <c r="AV59" i="4"/>
  <c r="AV285" i="4"/>
  <c r="AV258" i="4"/>
  <c r="AV13" i="4"/>
  <c r="AV183" i="4"/>
  <c r="AV207" i="4"/>
  <c r="AV74" i="4"/>
  <c r="AV149" i="4"/>
  <c r="AV33" i="4"/>
  <c r="AV130" i="4"/>
  <c r="AY42" i="4"/>
  <c r="AY241" i="4"/>
  <c r="AY139" i="4"/>
  <c r="AY181" i="4"/>
  <c r="AY65" i="4"/>
  <c r="AY283" i="4"/>
  <c r="AY252" i="4"/>
  <c r="AY246" i="4"/>
  <c r="AY237" i="4"/>
  <c r="AY230" i="4"/>
  <c r="AY140" i="4"/>
  <c r="AY232" i="4"/>
  <c r="AY213" i="4"/>
  <c r="AY285" i="4"/>
  <c r="AY183" i="4"/>
  <c r="AY286" i="4"/>
  <c r="AY101" i="4"/>
  <c r="AY92" i="4"/>
  <c r="AY73" i="4"/>
  <c r="AY280" i="4"/>
  <c r="AY82" i="4"/>
  <c r="AY195" i="4"/>
  <c r="AY287" i="4"/>
  <c r="AY255" i="4"/>
  <c r="AY116" i="4"/>
  <c r="AY196" i="4"/>
  <c r="AY166" i="4"/>
  <c r="AY6" i="4"/>
  <c r="AY233" i="4"/>
  <c r="AY37" i="4"/>
  <c r="AY210" i="4"/>
  <c r="AY95" i="4"/>
  <c r="AY187" i="4"/>
  <c r="AY34" i="4"/>
  <c r="AY189" i="4"/>
  <c r="AY111" i="4"/>
  <c r="AY155" i="4"/>
  <c r="AY208" i="4"/>
  <c r="AY185" i="4"/>
  <c r="AY226" i="4"/>
  <c r="AY24" i="4"/>
  <c r="AY79" i="4"/>
  <c r="AY94" i="4"/>
  <c r="AY169" i="4"/>
  <c r="AY43" i="4"/>
  <c r="AY209" i="4"/>
  <c r="AY118" i="4"/>
  <c r="AY86" i="4"/>
  <c r="AY154" i="4"/>
  <c r="AY115" i="4"/>
  <c r="AY69" i="4"/>
  <c r="AY179" i="4"/>
  <c r="AY215" i="4"/>
  <c r="AY40" i="4"/>
  <c r="AY256" i="4"/>
  <c r="AY153" i="4"/>
  <c r="AY158" i="4"/>
  <c r="AY93" i="4"/>
  <c r="AY192" i="4"/>
  <c r="AY244" i="4"/>
  <c r="AY225" i="4"/>
  <c r="AY228" i="4"/>
  <c r="AY222" i="4"/>
  <c r="AY127" i="4"/>
  <c r="AY56" i="4"/>
  <c r="AY98" i="4"/>
  <c r="AY96" i="4"/>
  <c r="AY144" i="4"/>
  <c r="AY150" i="4"/>
  <c r="AY67" i="4"/>
  <c r="AY216" i="4"/>
  <c r="AY290" i="4"/>
  <c r="AY121" i="4"/>
  <c r="AY131" i="4"/>
  <c r="AY289" i="4"/>
  <c r="AY270" i="4"/>
  <c r="AY161" i="4"/>
  <c r="AY83" i="4"/>
  <c r="AY12" i="4"/>
  <c r="AY114" i="4"/>
  <c r="AY105" i="4"/>
  <c r="AY11" i="4"/>
  <c r="AY66" i="4"/>
  <c r="AY80" i="4"/>
  <c r="AY199" i="4"/>
  <c r="AY62" i="4"/>
  <c r="AY49" i="4"/>
  <c r="AY239" i="4"/>
  <c r="AY46" i="4"/>
  <c r="AY182" i="4"/>
  <c r="AY267" i="4"/>
  <c r="AY132" i="4"/>
  <c r="AY190" i="4"/>
  <c r="AY120" i="4"/>
  <c r="AY129" i="4"/>
  <c r="AY240" i="4"/>
  <c r="AY284" i="4"/>
  <c r="AY16" i="4"/>
  <c r="AY71" i="4"/>
  <c r="AY117" i="4"/>
  <c r="AY106" i="4"/>
  <c r="AY271" i="4"/>
  <c r="AY211" i="4"/>
  <c r="AY273" i="4"/>
  <c r="AY227" i="4"/>
  <c r="AY61" i="4"/>
  <c r="AY220" i="4"/>
  <c r="AY77" i="4"/>
  <c r="AY51" i="4"/>
  <c r="AY50" i="4"/>
  <c r="AY119" i="4"/>
  <c r="AY74" i="4"/>
  <c r="AY125" i="4"/>
  <c r="AY33" i="4"/>
  <c r="AY52" i="4"/>
  <c r="AY149" i="4"/>
  <c r="AY39" i="4"/>
  <c r="AY174" i="4"/>
  <c r="AY28" i="4"/>
  <c r="AY152" i="4"/>
  <c r="AY22" i="4"/>
  <c r="AY36" i="4"/>
  <c r="AY175" i="4"/>
  <c r="AY262" i="4"/>
  <c r="AY291" i="4"/>
  <c r="AY29" i="4"/>
  <c r="AY4" i="4"/>
  <c r="AY88" i="4"/>
  <c r="AY238" i="4"/>
  <c r="AY97" i="4"/>
  <c r="AY63" i="4"/>
  <c r="AY76" i="4"/>
  <c r="AY135" i="4"/>
  <c r="AY236" i="4"/>
  <c r="AY130" i="4"/>
  <c r="AY168" i="4"/>
  <c r="AY31" i="4"/>
  <c r="AY72" i="4"/>
  <c r="AY193" i="4"/>
  <c r="AY257" i="4"/>
  <c r="AY128" i="4"/>
  <c r="AY186" i="4"/>
  <c r="AY293" i="4"/>
  <c r="AY89" i="4"/>
  <c r="AY288" i="4"/>
  <c r="AY259" i="4"/>
  <c r="AY85" i="4"/>
  <c r="AY167" i="4"/>
  <c r="AY200" i="4"/>
  <c r="AY100" i="4"/>
  <c r="AY279" i="4"/>
  <c r="AY137" i="4"/>
  <c r="AY55" i="4"/>
  <c r="AY99" i="4"/>
  <c r="AY17" i="4"/>
  <c r="AY30" i="4"/>
  <c r="AY191" i="4"/>
  <c r="AY159" i="4"/>
  <c r="AY26" i="4"/>
  <c r="AY104" i="4"/>
  <c r="AY53" i="4"/>
  <c r="AY143" i="4"/>
  <c r="AY214" i="4"/>
  <c r="AY245" i="4"/>
  <c r="AY217" i="4"/>
  <c r="AY110" i="4"/>
  <c r="AY134" i="4"/>
  <c r="AY281" i="4"/>
  <c r="AY229" i="4"/>
  <c r="AY58" i="4"/>
  <c r="AY275" i="4"/>
  <c r="AY276" i="4"/>
  <c r="AY218" i="4"/>
  <c r="AY177" i="4"/>
  <c r="AY20" i="4"/>
  <c r="AY282" i="4"/>
  <c r="AY194" i="4"/>
  <c r="AY19" i="4"/>
  <c r="AY242" i="4"/>
  <c r="AY178" i="4"/>
  <c r="AY253" i="4"/>
  <c r="AY278" i="4"/>
  <c r="AY84" i="4"/>
  <c r="AY235" i="4"/>
  <c r="AY231" i="4"/>
  <c r="AY266" i="4"/>
  <c r="AY75" i="4"/>
  <c r="AY234" i="4"/>
  <c r="AY123" i="4"/>
  <c r="AY44" i="4"/>
  <c r="AY243" i="4"/>
  <c r="AY7" i="4"/>
  <c r="AY122" i="4"/>
  <c r="AY54" i="4"/>
  <c r="AY198" i="4"/>
  <c r="AY124" i="4"/>
  <c r="AY8" i="4"/>
  <c r="AY221" i="4"/>
  <c r="AY57" i="4"/>
  <c r="AY13" i="4"/>
  <c r="AY64" i="4"/>
  <c r="AY133" i="4"/>
  <c r="AY206" i="4"/>
  <c r="AY172" i="4"/>
  <c r="AY78" i="4"/>
  <c r="AY103" i="4"/>
  <c r="AY146" i="4"/>
  <c r="AY141" i="4"/>
  <c r="AY247" i="4"/>
  <c r="AY112" i="4"/>
  <c r="AY207" i="4"/>
  <c r="AY250" i="4"/>
  <c r="AY15" i="4"/>
  <c r="AY157" i="4"/>
  <c r="AY138" i="4"/>
  <c r="AY126" i="4"/>
  <c r="AY203" i="4"/>
  <c r="AY202" i="4"/>
  <c r="AY219" i="4"/>
  <c r="AY102" i="4"/>
  <c r="AY224" i="4"/>
  <c r="AY18" i="4"/>
  <c r="AY188" i="4"/>
  <c r="AY205" i="4"/>
  <c r="AY108" i="4"/>
  <c r="AY184" i="4"/>
  <c r="AY68" i="4"/>
  <c r="AY14" i="4"/>
  <c r="AY148" i="4"/>
  <c r="AY263" i="4"/>
  <c r="AY38" i="4"/>
  <c r="AY10" i="4"/>
  <c r="AY277" i="4"/>
  <c r="AY269" i="4"/>
  <c r="AY165" i="4"/>
  <c r="AY160" i="4"/>
  <c r="AY45" i="4"/>
  <c r="AY212" i="4"/>
  <c r="AY171" i="4"/>
  <c r="AY109" i="4"/>
  <c r="AY258" i="4"/>
  <c r="AY151" i="4"/>
  <c r="AY59" i="4"/>
  <c r="AY91" i="4"/>
  <c r="AY201" i="4"/>
  <c r="AY5" i="4"/>
  <c r="AY264" i="4"/>
  <c r="AY21" i="4"/>
  <c r="AY176" i="4"/>
  <c r="AY268" i="4"/>
  <c r="AY180" i="4"/>
  <c r="AY260" i="4"/>
  <c r="AY170" i="4"/>
  <c r="AY35" i="4"/>
  <c r="AY60" i="4"/>
  <c r="AY81" i="4"/>
  <c r="AY173" i="4"/>
  <c r="AY254" i="4"/>
  <c r="AY47" i="4"/>
  <c r="AY248" i="4"/>
  <c r="AY90" i="4"/>
  <c r="AY156" i="4"/>
  <c r="AY27" i="4"/>
  <c r="AY142" i="4"/>
  <c r="AY136" i="4"/>
  <c r="AY249" i="4"/>
  <c r="AY265" i="4"/>
  <c r="AY23" i="4"/>
  <c r="AY87" i="4"/>
  <c r="AY147" i="4"/>
  <c r="AY223" i="4"/>
  <c r="AY25" i="4"/>
  <c r="AY197" i="4"/>
  <c r="AY251" i="4"/>
  <c r="AY70" i="4"/>
  <c r="AY41" i="4"/>
  <c r="AY204" i="4"/>
  <c r="AY48" i="4"/>
  <c r="AY32" i="4"/>
  <c r="AY274" i="4"/>
  <c r="AY261" i="4"/>
  <c r="AY292" i="4"/>
  <c r="AY164" i="4"/>
  <c r="AY107" i="4"/>
  <c r="AY162" i="4"/>
  <c r="AY113" i="4"/>
  <c r="AY272" i="4"/>
  <c r="AY163" i="4"/>
  <c r="AY145" i="4"/>
  <c r="AY9" i="4"/>
  <c r="BB31" i="4"/>
  <c r="BB267" i="4"/>
  <c r="BB198" i="4"/>
  <c r="BB93" i="4"/>
  <c r="BB103" i="4"/>
  <c r="BB12" i="4"/>
  <c r="BB75" i="4"/>
  <c r="BB290" i="4"/>
  <c r="BB83" i="4"/>
  <c r="BB96" i="4"/>
  <c r="BB289" i="4"/>
  <c r="BB201" i="4"/>
  <c r="BB68" i="4"/>
  <c r="BB78" i="4"/>
  <c r="BB202" i="4"/>
  <c r="BB175" i="4"/>
  <c r="BB145" i="4"/>
  <c r="BB177" i="4"/>
  <c r="BB146" i="4"/>
  <c r="BB173" i="4"/>
  <c r="BB218" i="4"/>
  <c r="BB9" i="4"/>
  <c r="BB66" i="4"/>
  <c r="BB92" i="4"/>
  <c r="BB255" i="4"/>
  <c r="BB126" i="4"/>
  <c r="BB49" i="4"/>
  <c r="BB35" i="4"/>
  <c r="BB172" i="4"/>
  <c r="BB151" i="4"/>
  <c r="BB91" i="4"/>
  <c r="BB211" i="4"/>
  <c r="BB246" i="4"/>
  <c r="BB133" i="4"/>
  <c r="BB162" i="4"/>
  <c r="BB47" i="4"/>
  <c r="BB8" i="4"/>
  <c r="BB169" i="4"/>
  <c r="BB59" i="4"/>
  <c r="BB136" i="4"/>
  <c r="BB132" i="4"/>
  <c r="BB224" i="4"/>
  <c r="BB33" i="4"/>
  <c r="BB15" i="4"/>
  <c r="BB263" i="4"/>
  <c r="BB259" i="4"/>
  <c r="BB207" i="4"/>
  <c r="BB266" i="4"/>
  <c r="BB288" i="4"/>
  <c r="BB239" i="4"/>
  <c r="BB165" i="4"/>
  <c r="BB184" i="4"/>
  <c r="BB115" i="4"/>
  <c r="BB60" i="4"/>
  <c r="BB272" i="4"/>
  <c r="BB32" i="4"/>
  <c r="BB180" i="4"/>
  <c r="BB189" i="4"/>
  <c r="BB65" i="4"/>
  <c r="BB190" i="4"/>
  <c r="BB150" i="4"/>
  <c r="BB85" i="4"/>
  <c r="BB88" i="4"/>
  <c r="BB193" i="4"/>
  <c r="BB231" i="4"/>
  <c r="BB124" i="4"/>
  <c r="BB220" i="4"/>
  <c r="BB116" i="4"/>
  <c r="BB71" i="4"/>
  <c r="BB223" i="4"/>
  <c r="BB7" i="4"/>
  <c r="BB270" i="4"/>
  <c r="BB208" i="4"/>
  <c r="BB215" i="4"/>
  <c r="BB284" i="4"/>
  <c r="BB37" i="4"/>
  <c r="BB51" i="4"/>
  <c r="BB48" i="4"/>
  <c r="BB104" i="4"/>
  <c r="BB257" i="4"/>
  <c r="BB230" i="4"/>
  <c r="BB280" i="4"/>
  <c r="BB279" i="4"/>
  <c r="BB235" i="4"/>
  <c r="BB27" i="4"/>
  <c r="BB94" i="4"/>
  <c r="BB58" i="4"/>
  <c r="BB167" i="4"/>
  <c r="BB243" i="4"/>
  <c r="BB251" i="4"/>
  <c r="BB102" i="4"/>
  <c r="BB253" i="4"/>
  <c r="BB164" i="4"/>
  <c r="BB178" i="4"/>
  <c r="BB114" i="4"/>
  <c r="BB226" i="4"/>
  <c r="BB18" i="4"/>
  <c r="BB291" i="4"/>
  <c r="BB276" i="4"/>
  <c r="BB57" i="4"/>
  <c r="BB166" i="4"/>
  <c r="BB82" i="4"/>
  <c r="BB107" i="4"/>
  <c r="BB275" i="4"/>
  <c r="BB265" i="4"/>
  <c r="BB134" i="4"/>
  <c r="BB237" i="4"/>
  <c r="BB74" i="4"/>
  <c r="BB19" i="4"/>
  <c r="BB13" i="4"/>
  <c r="BB120" i="4"/>
  <c r="BB152" i="4"/>
  <c r="BB240" i="4"/>
  <c r="BB185" i="4"/>
  <c r="BB138" i="4"/>
  <c r="BB61" i="4"/>
  <c r="BB99" i="4"/>
  <c r="BB89" i="4"/>
  <c r="BB285" i="4"/>
  <c r="BB281" i="4"/>
  <c r="BB183" i="4"/>
  <c r="BB200" i="4"/>
  <c r="BB170" i="4"/>
  <c r="BB6" i="4"/>
  <c r="BB20" i="4"/>
  <c r="BB163" i="4"/>
  <c r="BB171" i="4"/>
  <c r="BB195" i="4"/>
  <c r="BB161" i="4"/>
  <c r="BB130" i="4"/>
  <c r="BB90" i="4"/>
  <c r="BB241" i="4"/>
  <c r="BB158" i="4"/>
  <c r="BB97" i="4"/>
  <c r="BB119" i="4"/>
  <c r="BB174" i="4"/>
  <c r="BB283" i="4"/>
  <c r="BB194" i="4"/>
  <c r="BB106" i="4"/>
  <c r="BB86" i="4"/>
  <c r="BB182" i="4"/>
  <c r="BB63" i="4"/>
  <c r="BB121" i="4"/>
  <c r="BB128" i="4"/>
  <c r="BB214" i="4"/>
  <c r="BB139" i="4"/>
  <c r="BB111" i="4"/>
  <c r="BB125" i="4"/>
  <c r="BB40" i="4"/>
  <c r="BB64" i="4"/>
  <c r="BB129" i="4"/>
  <c r="BB137" i="4"/>
  <c r="BB25" i="4"/>
  <c r="BB188" i="4"/>
  <c r="BB187" i="4"/>
  <c r="BB229" i="4"/>
  <c r="BB168" i="4"/>
  <c r="BB179" i="4"/>
  <c r="BB73" i="4"/>
  <c r="BB197" i="4"/>
  <c r="BB254" i="4"/>
  <c r="BB209" i="4"/>
  <c r="BB191" i="4"/>
  <c r="BB238" i="4"/>
  <c r="BB98" i="4"/>
  <c r="BB109" i="4"/>
  <c r="BB217" i="4"/>
  <c r="BB80" i="4"/>
  <c r="BB278" i="4"/>
  <c r="BB117" i="4"/>
  <c r="BB155" i="4"/>
  <c r="BB67" i="4"/>
  <c r="BB29" i="4"/>
  <c r="BB273" i="4"/>
  <c r="BB23" i="4"/>
  <c r="BB54" i="4"/>
  <c r="BB156" i="4"/>
  <c r="BB248" i="4"/>
  <c r="BB26" i="4"/>
  <c r="BB252" i="4"/>
  <c r="BB79" i="4"/>
  <c r="BB232" i="4"/>
  <c r="BB142" i="4"/>
  <c r="BB87" i="4"/>
  <c r="BB149" i="4"/>
  <c r="BB16" i="4"/>
  <c r="BB176" i="4"/>
  <c r="BB72" i="4"/>
  <c r="BB45" i="4"/>
  <c r="BB219" i="4"/>
  <c r="BB38" i="4"/>
  <c r="BB110" i="4"/>
  <c r="BB43" i="4"/>
  <c r="BB181" i="4"/>
  <c r="BB135" i="4"/>
  <c r="BB260" i="4"/>
  <c r="BB84" i="4"/>
  <c r="BB44" i="4"/>
  <c r="BB36" i="4"/>
  <c r="BB199" i="4"/>
  <c r="BB236" i="4"/>
  <c r="BB264" i="4"/>
  <c r="BB118" i="4"/>
  <c r="BB141" i="4"/>
  <c r="BB227" i="4"/>
  <c r="BB30" i="4"/>
  <c r="BB105" i="4"/>
  <c r="BB154" i="4"/>
  <c r="BB131" i="4"/>
  <c r="BB52" i="4"/>
  <c r="BB245" i="4"/>
  <c r="BB292" i="4"/>
  <c r="BB140" i="4"/>
  <c r="BB192" i="4"/>
  <c r="BB242" i="4"/>
  <c r="BB101" i="4"/>
  <c r="BB234" i="4"/>
  <c r="BB210" i="4"/>
  <c r="BB11" i="4"/>
  <c r="BB4" i="4"/>
  <c r="BB277" i="4"/>
  <c r="BB55" i="4"/>
  <c r="BB216" i="4"/>
  <c r="BB21" i="4"/>
  <c r="BB159" i="4"/>
  <c r="BB160" i="4"/>
  <c r="BB233" i="4"/>
  <c r="BB157" i="4"/>
  <c r="BB256" i="4"/>
  <c r="BB222" i="4"/>
  <c r="BB122" i="4"/>
  <c r="BB258" i="4"/>
  <c r="BB205" i="4"/>
  <c r="BB69" i="4"/>
  <c r="BB153" i="4"/>
  <c r="BB225" i="4"/>
  <c r="BB144" i="4"/>
  <c r="BB271" i="4"/>
  <c r="BB249" i="4"/>
  <c r="BB123" i="4"/>
  <c r="BB81" i="4"/>
  <c r="BB70" i="4"/>
  <c r="BB39" i="4"/>
  <c r="BB22" i="4"/>
  <c r="BB147" i="4"/>
  <c r="BB53" i="4"/>
  <c r="BB262" i="4"/>
  <c r="BB100" i="4"/>
  <c r="BB34" i="4"/>
  <c r="BB204" i="4"/>
  <c r="BB287" i="4"/>
  <c r="BB112" i="4"/>
  <c r="BB46" i="4"/>
  <c r="BB77" i="4"/>
  <c r="BB148" i="4"/>
  <c r="BB17" i="4"/>
  <c r="BB206" i="4"/>
  <c r="BB268" i="4"/>
  <c r="BB10" i="4"/>
  <c r="BB95" i="4"/>
  <c r="BB213" i="4"/>
  <c r="BB244" i="4"/>
  <c r="BB221" i="4"/>
  <c r="BB274" i="4"/>
  <c r="BB62" i="4"/>
  <c r="BB41" i="4"/>
  <c r="BB269" i="4"/>
  <c r="BB42" i="4"/>
  <c r="BB76" i="4"/>
  <c r="BB28" i="4"/>
  <c r="BB293" i="4"/>
  <c r="BB196" i="4"/>
  <c r="BB127" i="4"/>
  <c r="BB286" i="4"/>
  <c r="BB143" i="4"/>
  <c r="BB250" i="4"/>
  <c r="BB24" i="4"/>
  <c r="BB186" i="4"/>
  <c r="BB14" i="4"/>
  <c r="BB282" i="4"/>
  <c r="BB247" i="4"/>
  <c r="BB50" i="4"/>
  <c r="BB5" i="4"/>
  <c r="BB113" i="4"/>
  <c r="BB212" i="4"/>
  <c r="BB108" i="4"/>
  <c r="BB228" i="4"/>
  <c r="BB203" i="4"/>
  <c r="BB261" i="4"/>
  <c r="BB56" i="4"/>
  <c r="BE124" i="4"/>
  <c r="BE260" i="4"/>
  <c r="BE61" i="4"/>
  <c r="BE265" i="4"/>
  <c r="BE292" i="4"/>
  <c r="BE271" i="4"/>
  <c r="BE238" i="4"/>
  <c r="BE4" i="4"/>
  <c r="BE219" i="4"/>
  <c r="BE279" i="4"/>
  <c r="BE99" i="4"/>
  <c r="BE251" i="4"/>
  <c r="BE179" i="4"/>
  <c r="BE75" i="4"/>
  <c r="BE23" i="4"/>
  <c r="BE165" i="4"/>
  <c r="BE230" i="4"/>
  <c r="BE255" i="4"/>
  <c r="BE53" i="4"/>
  <c r="BE218" i="4"/>
  <c r="BE52" i="4"/>
  <c r="BE214" i="4"/>
  <c r="BE59" i="4"/>
  <c r="BE267" i="4"/>
  <c r="BE246" i="4"/>
  <c r="BE215" i="4"/>
  <c r="BE177" i="4"/>
  <c r="BE223" i="4"/>
  <c r="BE226" i="4"/>
  <c r="BE6" i="4"/>
  <c r="BE57" i="4"/>
  <c r="BE276" i="4"/>
  <c r="BE118" i="4"/>
  <c r="BE263" i="4"/>
  <c r="BE190" i="4"/>
  <c r="BE280" i="4"/>
  <c r="BE74" i="4"/>
  <c r="BE63" i="4"/>
  <c r="BE252" i="4"/>
  <c r="BE11" i="4"/>
  <c r="BE241" i="4"/>
  <c r="BE285" i="4"/>
  <c r="BE120" i="4"/>
  <c r="BE150" i="4"/>
  <c r="BE133" i="4"/>
  <c r="BE125" i="4"/>
  <c r="BE101" i="4"/>
  <c r="BE269" i="4"/>
  <c r="BE242" i="4"/>
  <c r="BE180" i="4"/>
  <c r="BE117" i="4"/>
  <c r="BE140" i="4"/>
  <c r="BE156" i="4"/>
  <c r="BE21" i="4"/>
  <c r="BE107" i="4"/>
  <c r="BE45" i="4"/>
  <c r="BE274" i="4"/>
  <c r="BE211" i="4"/>
  <c r="BE162" i="4"/>
  <c r="BE127" i="4"/>
  <c r="BE288" i="4"/>
  <c r="BE212" i="4"/>
  <c r="BE168" i="4"/>
  <c r="BE123" i="4"/>
  <c r="BE187" i="4"/>
  <c r="BE157" i="4"/>
  <c r="BE33" i="4"/>
  <c r="BE79" i="4"/>
  <c r="BE113" i="4"/>
  <c r="BE76" i="4"/>
  <c r="BE135" i="4"/>
  <c r="BE66" i="4"/>
  <c r="BE97" i="4"/>
  <c r="BE266" i="4"/>
  <c r="BE278" i="4"/>
  <c r="BE291" i="4"/>
  <c r="BE154" i="4"/>
  <c r="BE143" i="4"/>
  <c r="BE19" i="4"/>
  <c r="BE275" i="4"/>
  <c r="BE199" i="4"/>
  <c r="BE195" i="4"/>
  <c r="BE106" i="4"/>
  <c r="BE257" i="4"/>
  <c r="BE225" i="4"/>
  <c r="BE210" i="4"/>
  <c r="BE160" i="4"/>
  <c r="BE155" i="4"/>
  <c r="BE182" i="4"/>
  <c r="BE13" i="4"/>
  <c r="BE29" i="4"/>
  <c r="BE139" i="4"/>
  <c r="BE95" i="4"/>
  <c r="BE188" i="4"/>
  <c r="BE9" i="4"/>
  <c r="BE30" i="4"/>
  <c r="BE20" i="4"/>
  <c r="BE50" i="4"/>
  <c r="BE194" i="4"/>
  <c r="BE281" i="4"/>
  <c r="BE216" i="4"/>
  <c r="BE130" i="4"/>
  <c r="BE207" i="4"/>
  <c r="BE126" i="4"/>
  <c r="BE273" i="4"/>
  <c r="BE129" i="4"/>
  <c r="BE37" i="4"/>
  <c r="BE48" i="4"/>
  <c r="BE105" i="4"/>
  <c r="BE131" i="4"/>
  <c r="BE16" i="4"/>
  <c r="BE166" i="4"/>
  <c r="BE172" i="4"/>
  <c r="BE46" i="4"/>
  <c r="BE18" i="4"/>
  <c r="BE240" i="4"/>
  <c r="BE81" i="4"/>
  <c r="BE35" i="4"/>
  <c r="BE100" i="4"/>
  <c r="BE43" i="4"/>
  <c r="BE192" i="4"/>
  <c r="BE15" i="4"/>
  <c r="BE272" i="4"/>
  <c r="BE193" i="4"/>
  <c r="BE149" i="4"/>
  <c r="BE90" i="4"/>
  <c r="BE39" i="4"/>
  <c r="BE206" i="4"/>
  <c r="BE185" i="4"/>
  <c r="BE268" i="4"/>
  <c r="BE227" i="4"/>
  <c r="BE88" i="4"/>
  <c r="BE170" i="4"/>
  <c r="BE14" i="4"/>
  <c r="BE85" i="4"/>
  <c r="BE254" i="4"/>
  <c r="BE148" i="4"/>
  <c r="BE158" i="4"/>
  <c r="BE141" i="4"/>
  <c r="BE289" i="4"/>
  <c r="BE236" i="4"/>
  <c r="BE31" i="4"/>
  <c r="BE32" i="4"/>
  <c r="BE128" i="4"/>
  <c r="BE169" i="4"/>
  <c r="BE132" i="4"/>
  <c r="BE83" i="4"/>
  <c r="BE142" i="4"/>
  <c r="BE70" i="4"/>
  <c r="BE96" i="4"/>
  <c r="BE147" i="4"/>
  <c r="BE232" i="4"/>
  <c r="BE222" i="4"/>
  <c r="BE84" i="4"/>
  <c r="BE248" i="4"/>
  <c r="BE24" i="4"/>
  <c r="BE51" i="4"/>
  <c r="BE176" i="4"/>
  <c r="BE151" i="4"/>
  <c r="BE56" i="4"/>
  <c r="BE36" i="4"/>
  <c r="BE103" i="4"/>
  <c r="BE71" i="4"/>
  <c r="BE237" i="4"/>
  <c r="BE92" i="4"/>
  <c r="BE94" i="4"/>
  <c r="BE27" i="4"/>
  <c r="BE159" i="4"/>
  <c r="BE111" i="4"/>
  <c r="BE78" i="4"/>
  <c r="BE287" i="4"/>
  <c r="BE233" i="4"/>
  <c r="BE54" i="4"/>
  <c r="BE62" i="4"/>
  <c r="BE40" i="4"/>
  <c r="BE98" i="4"/>
  <c r="BE284" i="4"/>
  <c r="BE161" i="4"/>
  <c r="BE202" i="4"/>
  <c r="BE64" i="4"/>
  <c r="BE136" i="4"/>
  <c r="BE220" i="4"/>
  <c r="BE7" i="4"/>
  <c r="BE164" i="4"/>
  <c r="BE91" i="4"/>
  <c r="BE186" i="4"/>
  <c r="BE277" i="4"/>
  <c r="BE17" i="4"/>
  <c r="BE25" i="4"/>
  <c r="BE270" i="4"/>
  <c r="BE145" i="4"/>
  <c r="BE5" i="4"/>
  <c r="BE249" i="4"/>
  <c r="BE73" i="4"/>
  <c r="BE217" i="4"/>
  <c r="BE209" i="4"/>
  <c r="BE198" i="4"/>
  <c r="BE153" i="4"/>
  <c r="BE146" i="4"/>
  <c r="BE244" i="4"/>
  <c r="BE196" i="4"/>
  <c r="BE55" i="4"/>
  <c r="BE259" i="4"/>
  <c r="BE174" i="4"/>
  <c r="BE171" i="4"/>
  <c r="BE89" i="4"/>
  <c r="BE115" i="4"/>
  <c r="BE144" i="4"/>
  <c r="BE183" i="4"/>
  <c r="BE119" i="4"/>
  <c r="BE173" i="4"/>
  <c r="BE65" i="4"/>
  <c r="BE110" i="4"/>
  <c r="BE47" i="4"/>
  <c r="BE204" i="4"/>
  <c r="BE86" i="4"/>
  <c r="BE234" i="4"/>
  <c r="BE109" i="4"/>
  <c r="BE221" i="4"/>
  <c r="BE197" i="4"/>
  <c r="BE87" i="4"/>
  <c r="BE208" i="4"/>
  <c r="BE26" i="4"/>
  <c r="BE243" i="4"/>
  <c r="BE137" i="4"/>
  <c r="BE282" i="4"/>
  <c r="BE104" i="4"/>
  <c r="BE258" i="4"/>
  <c r="BE229" i="4"/>
  <c r="BE122" i="4"/>
  <c r="BE261" i="4"/>
  <c r="BE175" i="4"/>
  <c r="BE286" i="4"/>
  <c r="BE250" i="4"/>
  <c r="BE41" i="4"/>
  <c r="BE264" i="4"/>
  <c r="BE60" i="4"/>
  <c r="BE12" i="4"/>
  <c r="BE34" i="4"/>
  <c r="BE290" i="4"/>
  <c r="BE80" i="4"/>
  <c r="BE189" i="4"/>
  <c r="BE228" i="4"/>
  <c r="BE203" i="4"/>
  <c r="BE22" i="4"/>
  <c r="BE205" i="4"/>
  <c r="BE231" i="4"/>
  <c r="BE167" i="4"/>
  <c r="BE58" i="4"/>
  <c r="BE108" i="4"/>
  <c r="BE235" i="4"/>
  <c r="BE102" i="4"/>
  <c r="BE42" i="4"/>
  <c r="BE112" i="4"/>
  <c r="BE28" i="4"/>
  <c r="BE178" i="4"/>
  <c r="BE163" i="4"/>
  <c r="BE114" i="4"/>
  <c r="BE44" i="4"/>
  <c r="BE152" i="4"/>
  <c r="BE38" i="4"/>
  <c r="BE10" i="4"/>
  <c r="BE247" i="4"/>
  <c r="BE245" i="4"/>
  <c r="BE224" i="4"/>
  <c r="BE8" i="4"/>
  <c r="BE181" i="4"/>
  <c r="BE49" i="4"/>
  <c r="BE213" i="4"/>
  <c r="BE77" i="4"/>
  <c r="BE283" i="4"/>
  <c r="BE134" i="4"/>
  <c r="BE256" i="4"/>
  <c r="BE68" i="4"/>
  <c r="BE69" i="4"/>
  <c r="BE82" i="4"/>
  <c r="BE67" i="4"/>
  <c r="BE116" i="4"/>
  <c r="BE262" i="4"/>
  <c r="BE138" i="4"/>
  <c r="BE200" i="4"/>
  <c r="BE184" i="4"/>
  <c r="BE121" i="4"/>
  <c r="BE239" i="4"/>
  <c r="BE72" i="4"/>
  <c r="BE93" i="4"/>
  <c r="BE191" i="4"/>
  <c r="BE253" i="4"/>
  <c r="BE293" i="4"/>
  <c r="BE201" i="4"/>
  <c r="BH258" i="4"/>
  <c r="BH18" i="4"/>
  <c r="BH78" i="4"/>
  <c r="BH226" i="4"/>
  <c r="BH233" i="4"/>
  <c r="BH20" i="4"/>
  <c r="BH48" i="4"/>
  <c r="BH165" i="4"/>
  <c r="BH29" i="4"/>
  <c r="BH17" i="4"/>
  <c r="BH7" i="4"/>
  <c r="BH270" i="4"/>
  <c r="BH206" i="4"/>
  <c r="BH144" i="4"/>
  <c r="BH21" i="4"/>
  <c r="BH145" i="4"/>
  <c r="BH211" i="4"/>
  <c r="BH132" i="4"/>
  <c r="BH149" i="4"/>
  <c r="BH105" i="4"/>
  <c r="BH240" i="4"/>
  <c r="BH282" i="4"/>
  <c r="BH91" i="4"/>
  <c r="BH36" i="4"/>
  <c r="BH88" i="4"/>
  <c r="BH34" i="4"/>
  <c r="BH255" i="4"/>
  <c r="BH82" i="4"/>
  <c r="BH19" i="4"/>
  <c r="BH87" i="4"/>
  <c r="BH146" i="4"/>
  <c r="BH24" i="4"/>
  <c r="BH15" i="4"/>
  <c r="BH119" i="4"/>
  <c r="BH161" i="4"/>
  <c r="BH279" i="4"/>
  <c r="BH199" i="4"/>
  <c r="BH120" i="4"/>
  <c r="BH173" i="4"/>
  <c r="BH244" i="4"/>
  <c r="BH99" i="4"/>
  <c r="BH210" i="4"/>
  <c r="BH68" i="4"/>
  <c r="BH121" i="4"/>
  <c r="BH125" i="4"/>
  <c r="BH261" i="4"/>
  <c r="BH229" i="4"/>
  <c r="BH66" i="4"/>
  <c r="BH192" i="4"/>
  <c r="BH154" i="4"/>
  <c r="BH190" i="4"/>
  <c r="BH232" i="4"/>
  <c r="BH183" i="4"/>
  <c r="BH189" i="4"/>
  <c r="BH49" i="4"/>
  <c r="BH139" i="4"/>
  <c r="BH26" i="4"/>
  <c r="BH72" i="4"/>
  <c r="BH83" i="4"/>
  <c r="BH107" i="4"/>
  <c r="BH170" i="4"/>
  <c r="BH94" i="4"/>
  <c r="BH97" i="4"/>
  <c r="BH135" i="4"/>
  <c r="BH163" i="4"/>
  <c r="BH283" i="4"/>
  <c r="BH13" i="4"/>
  <c r="BH90" i="4"/>
  <c r="BH65" i="4"/>
  <c r="BH70" i="4"/>
  <c r="BH158" i="4"/>
  <c r="BH61" i="4"/>
  <c r="BH12" i="4"/>
  <c r="BH195" i="4"/>
  <c r="BH108" i="4"/>
  <c r="BH46" i="4"/>
  <c r="BH111" i="4"/>
  <c r="BH234" i="4"/>
  <c r="BH142" i="4"/>
  <c r="BH80" i="4"/>
  <c r="BH218" i="4"/>
  <c r="BH47" i="4"/>
  <c r="BH37" i="4"/>
  <c r="BH23" i="4"/>
  <c r="BH117" i="4"/>
  <c r="BH53" i="4"/>
  <c r="BH30" i="4"/>
  <c r="BH75" i="4"/>
  <c r="BH52" i="4"/>
  <c r="BH225" i="4"/>
  <c r="BH220" i="4"/>
  <c r="BH67" i="4"/>
  <c r="BH171" i="4"/>
  <c r="BH264" i="4"/>
  <c r="BH59" i="4"/>
  <c r="BH216" i="4"/>
  <c r="BH253" i="4"/>
  <c r="BH217" i="4"/>
  <c r="BH180" i="4"/>
  <c r="BH63" i="4"/>
  <c r="BH130" i="4"/>
  <c r="BH138" i="4"/>
  <c r="BH277" i="4"/>
  <c r="BH10" i="4"/>
  <c r="BH41" i="4"/>
  <c r="BH246" i="4"/>
  <c r="BH169" i="4"/>
  <c r="BH44" i="4"/>
  <c r="BH262" i="4"/>
  <c r="BH166" i="4"/>
  <c r="BH181" i="4"/>
  <c r="BH273" i="4"/>
  <c r="BH151" i="4"/>
  <c r="BH209" i="4"/>
  <c r="BH228" i="4"/>
  <c r="BH243" i="4"/>
  <c r="BH281" i="4"/>
  <c r="BH25" i="4"/>
  <c r="BH267" i="4"/>
  <c r="BH157" i="4"/>
  <c r="BH235" i="4"/>
  <c r="BH193" i="4"/>
  <c r="BH178" i="4"/>
  <c r="BH69" i="4"/>
  <c r="BH221" i="4"/>
  <c r="BH260" i="4"/>
  <c r="BH272" i="4"/>
  <c r="BH71" i="4"/>
  <c r="BH153" i="4"/>
  <c r="BH227" i="4"/>
  <c r="BH278" i="4"/>
  <c r="BH39" i="4"/>
  <c r="BH143" i="4"/>
  <c r="BH33" i="4"/>
  <c r="BH62" i="4"/>
  <c r="BH280" i="4"/>
  <c r="BH95" i="4"/>
  <c r="BH176" i="4"/>
  <c r="BH187" i="4"/>
  <c r="BH147" i="4"/>
  <c r="BH212" i="4"/>
  <c r="BH89" i="4"/>
  <c r="BH116" i="4"/>
  <c r="BH288" i="4"/>
  <c r="BH56" i="4"/>
  <c r="BH55" i="4"/>
  <c r="BH224" i="4"/>
  <c r="BH289" i="4"/>
  <c r="BH172" i="4"/>
  <c r="BH57" i="4"/>
  <c r="BH8" i="4"/>
  <c r="BH103" i="4"/>
  <c r="BH86" i="4"/>
  <c r="BH92" i="4"/>
  <c r="BH236" i="4"/>
  <c r="BH129" i="4"/>
  <c r="BH168" i="4"/>
  <c r="BH197" i="4"/>
  <c r="BH205" i="4"/>
  <c r="BH159" i="4"/>
  <c r="BH203" i="4"/>
  <c r="BH155" i="4"/>
  <c r="BH118" i="4"/>
  <c r="BH126" i="4"/>
  <c r="BH152" i="4"/>
  <c r="BH177" i="4"/>
  <c r="BH96" i="4"/>
  <c r="BH43" i="4"/>
  <c r="BH207" i="4"/>
  <c r="BH201" i="4"/>
  <c r="BH22" i="4"/>
  <c r="BH275" i="4"/>
  <c r="BH182" i="4"/>
  <c r="BH64" i="4"/>
  <c r="BH100" i="4"/>
  <c r="BH251" i="4"/>
  <c r="BH27" i="4"/>
  <c r="BH186" i="4"/>
  <c r="BH77" i="4"/>
  <c r="BH175" i="4"/>
  <c r="BH32" i="4"/>
  <c r="BH137" i="4"/>
  <c r="BH114" i="4"/>
  <c r="BH113" i="4"/>
  <c r="BH194" i="4"/>
  <c r="BH200" i="4"/>
  <c r="BH241" i="4"/>
  <c r="BH276" i="4"/>
  <c r="BH106" i="4"/>
  <c r="BH219" i="4"/>
  <c r="BH124" i="4"/>
  <c r="BH128" i="4"/>
  <c r="BH257" i="4"/>
  <c r="BH16" i="4"/>
  <c r="BH162" i="4"/>
  <c r="BH213" i="4"/>
  <c r="BH141" i="4"/>
  <c r="BH58" i="4"/>
  <c r="BH110" i="4"/>
  <c r="BH156" i="4"/>
  <c r="BH274" i="4"/>
  <c r="BH238" i="4"/>
  <c r="BH45" i="4"/>
  <c r="BH11" i="4"/>
  <c r="BH252" i="4"/>
  <c r="BH230" i="4"/>
  <c r="BH242" i="4"/>
  <c r="BH150" i="4"/>
  <c r="BH5" i="4"/>
  <c r="BH104" i="4"/>
  <c r="BH136" i="4"/>
  <c r="BH223" i="4"/>
  <c r="BH285" i="4"/>
  <c r="BH287" i="4"/>
  <c r="BH160" i="4"/>
  <c r="BH140" i="4"/>
  <c r="BH102" i="4"/>
  <c r="BH292" i="4"/>
  <c r="BH38" i="4"/>
  <c r="BH60" i="4"/>
  <c r="BH14" i="4"/>
  <c r="BH284" i="4"/>
  <c r="BH167" i="4"/>
  <c r="BH208" i="4"/>
  <c r="BH249" i="4"/>
  <c r="BH196" i="4"/>
  <c r="BH127" i="4"/>
  <c r="BH245" i="4"/>
  <c r="BH42" i="4"/>
  <c r="BH202" i="4"/>
  <c r="BH291" i="4"/>
  <c r="BH134" i="4"/>
  <c r="BH191" i="4"/>
  <c r="BH222" i="4"/>
  <c r="BH265" i="4"/>
  <c r="BH188" i="4"/>
  <c r="BH54" i="4"/>
  <c r="BH184" i="4"/>
  <c r="BH115" i="4"/>
  <c r="BH185" i="4"/>
  <c r="BH133" i="4"/>
  <c r="BH85" i="4"/>
  <c r="BH50" i="4"/>
  <c r="BH79" i="4"/>
  <c r="BH266" i="4"/>
  <c r="BH35" i="4"/>
  <c r="BH256" i="4"/>
  <c r="BH84" i="4"/>
  <c r="BH123" i="4"/>
  <c r="BH174" i="4"/>
  <c r="BH247" i="4"/>
  <c r="BH214" i="4"/>
  <c r="BH122" i="4"/>
  <c r="BH112" i="4"/>
  <c r="BH268" i="4"/>
  <c r="BH164" i="4"/>
  <c r="BH204" i="4"/>
  <c r="BH81" i="4"/>
  <c r="BH109" i="4"/>
  <c r="BH179" i="4"/>
  <c r="BH28" i="4"/>
  <c r="BH231" i="4"/>
  <c r="BH51" i="4"/>
  <c r="BH40" i="4"/>
  <c r="BH286" i="4"/>
  <c r="BH248" i="4"/>
  <c r="BH250" i="4"/>
  <c r="BH98" i="4"/>
  <c r="BH76" i="4"/>
  <c r="BH148" i="4"/>
  <c r="BH271" i="4"/>
  <c r="BH93" i="4"/>
  <c r="BH254" i="4"/>
  <c r="BH73" i="4"/>
  <c r="BH31" i="4"/>
  <c r="BH239" i="4"/>
  <c r="BH269" i="4"/>
  <c r="BH6" i="4"/>
  <c r="BH4" i="4"/>
  <c r="BH9" i="4"/>
  <c r="BH290" i="4"/>
  <c r="BH259" i="4"/>
  <c r="BH263" i="4"/>
  <c r="BH74" i="4"/>
  <c r="BH101" i="4"/>
  <c r="BH293" i="4"/>
  <c r="BH131" i="4"/>
  <c r="BH215" i="4"/>
  <c r="BH237" i="4"/>
  <c r="BH198" i="4"/>
  <c r="BQ170" i="4"/>
  <c r="BW154" i="4"/>
  <c r="CI40" i="4"/>
  <c r="BQ68" i="4"/>
  <c r="BK33" i="4"/>
  <c r="BK68" i="4"/>
  <c r="BK256" i="4"/>
  <c r="CI108" i="4"/>
  <c r="CI26" i="4"/>
  <c r="CI104" i="4"/>
  <c r="BQ133" i="4"/>
  <c r="BK102" i="4"/>
  <c r="BK272" i="4"/>
  <c r="BW108" i="4"/>
  <c r="BQ47" i="4"/>
  <c r="BW225" i="4"/>
  <c r="BQ23" i="4"/>
  <c r="CC35" i="4"/>
  <c r="CI177" i="4"/>
  <c r="BQ131" i="4"/>
  <c r="BK237" i="4"/>
  <c r="BQ244" i="4"/>
  <c r="CC124" i="4"/>
  <c r="BQ246" i="4"/>
  <c r="BK153" i="4"/>
  <c r="BK206" i="4"/>
  <c r="BW89" i="4"/>
  <c r="BQ113" i="4"/>
  <c r="CI226" i="4"/>
  <c r="CC105" i="4"/>
  <c r="BK32" i="4"/>
  <c r="BK229" i="4"/>
  <c r="CC189" i="4"/>
  <c r="BW273" i="4"/>
  <c r="CI146" i="4"/>
  <c r="CI266" i="4"/>
  <c r="CI258" i="4"/>
  <c r="CC21" i="4"/>
  <c r="BQ17" i="4"/>
  <c r="CI189" i="4"/>
  <c r="CC248" i="4"/>
  <c r="CC171" i="4"/>
  <c r="BK135" i="4"/>
  <c r="BQ24" i="4"/>
  <c r="BQ53" i="4"/>
  <c r="BQ202" i="4"/>
  <c r="CC27" i="4"/>
  <c r="CC148" i="4"/>
  <c r="CC177" i="4"/>
  <c r="BQ99" i="4"/>
  <c r="BQ43" i="4"/>
  <c r="CC61" i="4"/>
  <c r="CC218" i="4"/>
  <c r="BQ25" i="4"/>
  <c r="BK160" i="4"/>
  <c r="CI164" i="4"/>
  <c r="BK95" i="4"/>
  <c r="CC36" i="4"/>
  <c r="CI165" i="4"/>
  <c r="BQ252" i="4"/>
  <c r="CI32" i="4"/>
  <c r="CI167" i="4"/>
  <c r="BQ208" i="4"/>
  <c r="CO292" i="4"/>
  <c r="CO288" i="4"/>
  <c r="CO27" i="4"/>
  <c r="CO44" i="4"/>
  <c r="CO64" i="4"/>
  <c r="CO84" i="4"/>
  <c r="CO83" i="4"/>
  <c r="CO107" i="4"/>
  <c r="CO157" i="4"/>
  <c r="CO166" i="4"/>
  <c r="CO209" i="4"/>
  <c r="CO194" i="4"/>
  <c r="CO268" i="4"/>
  <c r="CO243" i="4"/>
  <c r="CO275" i="4"/>
  <c r="CO161" i="4"/>
  <c r="CO169" i="4"/>
  <c r="CO198" i="4"/>
  <c r="CO246" i="4"/>
  <c r="CO29" i="4"/>
  <c r="CO54" i="4"/>
  <c r="CO74" i="4"/>
  <c r="CO171" i="4"/>
  <c r="CO248" i="4"/>
  <c r="CO122" i="4"/>
  <c r="CO178" i="4"/>
  <c r="CO251" i="4"/>
  <c r="BK130" i="4"/>
  <c r="BQ26" i="4"/>
  <c r="BK146" i="4"/>
  <c r="CC240" i="4"/>
  <c r="CI254" i="4"/>
  <c r="BW200" i="4"/>
  <c r="BK83" i="4"/>
  <c r="CC83" i="4"/>
  <c r="BQ117" i="4"/>
  <c r="BW283" i="4"/>
  <c r="CI276" i="4"/>
  <c r="BW206" i="4"/>
  <c r="CI253" i="4"/>
  <c r="BQ233" i="4"/>
  <c r="CI212" i="4"/>
  <c r="BQ159" i="4"/>
  <c r="CI285" i="4"/>
  <c r="CO126" i="4"/>
  <c r="CO182" i="4"/>
  <c r="CO215" i="4"/>
  <c r="CO279" i="4"/>
  <c r="BK280" i="4"/>
  <c r="BW33" i="4"/>
  <c r="BQ192" i="4"/>
  <c r="CC239" i="4"/>
  <c r="CI38" i="4"/>
  <c r="BQ112" i="4"/>
  <c r="BW40" i="4"/>
  <c r="CC133" i="4"/>
  <c r="BW55" i="4"/>
  <c r="CC42" i="4"/>
  <c r="BW156" i="4"/>
  <c r="BK177" i="4"/>
  <c r="CI51" i="4"/>
  <c r="CC234" i="4"/>
  <c r="CI105" i="4"/>
  <c r="BQ59" i="4"/>
  <c r="BK274" i="4"/>
  <c r="CI252" i="4"/>
  <c r="CI168" i="4"/>
  <c r="CO72" i="4"/>
  <c r="CO125" i="4"/>
  <c r="CO218" i="4"/>
  <c r="CO111" i="4"/>
  <c r="CO133" i="4"/>
  <c r="CO188" i="4"/>
  <c r="CO285" i="4"/>
  <c r="CI9" i="4"/>
  <c r="BK210" i="4"/>
  <c r="CC252" i="4"/>
  <c r="CI34" i="4"/>
  <c r="CC200" i="4"/>
  <c r="BQ275" i="4"/>
  <c r="BW288" i="4"/>
  <c r="BW116" i="4"/>
  <c r="BW226" i="4"/>
  <c r="BQ49" i="4"/>
  <c r="BQ263" i="4"/>
  <c r="BW165" i="4"/>
  <c r="BK148" i="4"/>
  <c r="CI236" i="4"/>
  <c r="BW178" i="4"/>
  <c r="BQ230" i="4"/>
  <c r="CO115" i="4"/>
  <c r="CO226" i="4"/>
  <c r="BK161" i="4"/>
  <c r="BK44" i="4"/>
  <c r="BQ292" i="4"/>
  <c r="CI178" i="4"/>
  <c r="CI131" i="4"/>
  <c r="CI200" i="4"/>
  <c r="BW202" i="4"/>
  <c r="CC207" i="4"/>
  <c r="BQ152" i="4"/>
  <c r="CC258" i="4"/>
  <c r="BK182" i="4"/>
  <c r="CC96" i="4"/>
  <c r="BK123" i="4"/>
  <c r="BK107" i="4"/>
  <c r="CI246" i="4"/>
  <c r="BK61" i="4"/>
  <c r="BK230" i="4"/>
  <c r="CC20" i="4"/>
  <c r="CO85" i="4"/>
  <c r="CO196" i="4"/>
  <c r="CO261" i="4"/>
  <c r="CI53" i="4"/>
  <c r="BK264" i="4"/>
  <c r="BK92" i="4"/>
  <c r="BQ129" i="4"/>
  <c r="CI98" i="4"/>
  <c r="CI247" i="4"/>
  <c r="BW291" i="4"/>
  <c r="BQ238" i="4"/>
  <c r="CC114" i="4"/>
  <c r="CC53" i="4"/>
  <c r="BW21" i="4"/>
  <c r="BK151" i="4"/>
  <c r="BW46" i="4"/>
  <c r="BK115" i="4"/>
  <c r="CI82" i="4"/>
  <c r="BK259" i="4"/>
  <c r="BK257" i="4"/>
  <c r="BW81" i="4"/>
  <c r="CO79" i="4"/>
  <c r="CO149" i="4"/>
  <c r="CO200" i="4"/>
  <c r="CO264" i="4"/>
  <c r="BW83" i="4"/>
  <c r="CI228" i="4"/>
  <c r="BQ141" i="4"/>
  <c r="BW179" i="4"/>
  <c r="BQ191" i="4"/>
  <c r="CO208" i="4"/>
  <c r="CO270" i="4"/>
  <c r="CC54" i="4"/>
  <c r="BW208" i="4"/>
  <c r="BW234" i="4"/>
  <c r="BW14" i="4"/>
  <c r="BW6" i="4"/>
  <c r="CC285" i="4"/>
  <c r="BW137" i="4"/>
  <c r="CI15" i="4"/>
  <c r="BW280" i="4"/>
  <c r="BK63" i="4"/>
  <c r="CI259" i="4"/>
  <c r="CC208" i="4"/>
  <c r="CO45" i="4"/>
  <c r="CO130" i="4"/>
  <c r="CO225" i="4"/>
  <c r="BQ128" i="4"/>
  <c r="CI293" i="4"/>
  <c r="CC159" i="4"/>
  <c r="BK73" i="4"/>
  <c r="CI151" i="4"/>
  <c r="BK149" i="4"/>
  <c r="CI174" i="4"/>
  <c r="CI124" i="4"/>
  <c r="BQ173" i="4"/>
  <c r="CC11" i="4"/>
  <c r="BQ114" i="4"/>
  <c r="BW45" i="4"/>
  <c r="BW88" i="4"/>
  <c r="BK273" i="4"/>
  <c r="CI47" i="4"/>
  <c r="CO134" i="4"/>
  <c r="CO211" i="4"/>
  <c r="CI181" i="4"/>
  <c r="CI288" i="4"/>
  <c r="BK176" i="4"/>
  <c r="CI198" i="4"/>
  <c r="BW257" i="4"/>
  <c r="CC147" i="4"/>
  <c r="BW146" i="4"/>
  <c r="CI23" i="4"/>
  <c r="CC278" i="4"/>
  <c r="CI234" i="4"/>
  <c r="CC253" i="4"/>
  <c r="CI291" i="4"/>
  <c r="CC28" i="4"/>
  <c r="BK117" i="4"/>
  <c r="BQ88" i="4"/>
  <c r="BQ36" i="4"/>
  <c r="CI29" i="4"/>
  <c r="CI248" i="4"/>
  <c r="CO95" i="4"/>
  <c r="CO187" i="4"/>
  <c r="CO266" i="4"/>
  <c r="BW250" i="4"/>
  <c r="CC237" i="4"/>
  <c r="CI24" i="4"/>
  <c r="BK88" i="4"/>
  <c r="CI68" i="4"/>
  <c r="CC100" i="4"/>
  <c r="CC273" i="4"/>
  <c r="BW39" i="4"/>
  <c r="CI103" i="4"/>
  <c r="BQ40" i="4"/>
  <c r="BW105" i="4"/>
  <c r="BW185" i="4"/>
  <c r="BQ284" i="4"/>
  <c r="BQ183" i="4"/>
  <c r="CC267" i="4"/>
  <c r="BQ105" i="4"/>
  <c r="CC212" i="4"/>
  <c r="BK39" i="4"/>
  <c r="CO22" i="4"/>
  <c r="CO78" i="4"/>
  <c r="CO181" i="4"/>
  <c r="BQ164" i="4"/>
  <c r="CC293" i="4"/>
  <c r="BQ132" i="4"/>
  <c r="CI57" i="4"/>
  <c r="BQ211" i="4"/>
  <c r="CC233" i="4"/>
  <c r="CC228" i="4"/>
  <c r="BW30" i="4"/>
  <c r="CI162" i="4"/>
  <c r="CI56" i="4"/>
  <c r="CI170" i="4"/>
  <c r="BQ153" i="4"/>
  <c r="BQ63" i="4"/>
  <c r="BQ280" i="4"/>
  <c r="BW284" i="4"/>
  <c r="CC4" i="4"/>
  <c r="BW7" i="4"/>
  <c r="CI80" i="4"/>
  <c r="CI240" i="4"/>
  <c r="BW269" i="4"/>
  <c r="BK142" i="4"/>
  <c r="CC164" i="4"/>
  <c r="BW169" i="4"/>
  <c r="CC216" i="4"/>
  <c r="BQ56" i="4"/>
  <c r="CC86" i="4"/>
  <c r="BK221" i="4"/>
  <c r="BW9" i="4"/>
  <c r="BK103" i="4"/>
  <c r="BK98" i="4"/>
  <c r="CC15" i="4"/>
  <c r="BW64" i="4"/>
  <c r="BK36" i="4"/>
  <c r="CI204" i="4"/>
  <c r="CI271" i="4"/>
  <c r="BW96" i="4"/>
  <c r="CC150" i="4"/>
  <c r="CC220" i="4"/>
  <c r="CI187" i="4"/>
  <c r="BQ91" i="4"/>
  <c r="BW199" i="4"/>
  <c r="CC65" i="4"/>
  <c r="CC119" i="4"/>
  <c r="BW243" i="4"/>
  <c r="BK47" i="4"/>
  <c r="BQ245" i="4"/>
  <c r="BQ33" i="4"/>
  <c r="CI52" i="4"/>
  <c r="CI97" i="4"/>
  <c r="BQ186" i="4"/>
  <c r="BW23" i="4"/>
  <c r="BW50" i="4"/>
  <c r="BW264" i="4"/>
  <c r="BQ261" i="4"/>
  <c r="CC275" i="4"/>
  <c r="BK54" i="4"/>
  <c r="BK226" i="4"/>
  <c r="CI245" i="4"/>
  <c r="BQ265" i="4"/>
  <c r="BQ27" i="4"/>
  <c r="CI249" i="4"/>
  <c r="CC137" i="4"/>
  <c r="CI159" i="4"/>
  <c r="CC170" i="4"/>
  <c r="BW158" i="4"/>
  <c r="CO293" i="4"/>
  <c r="CO32" i="4"/>
  <c r="CO50" i="4"/>
  <c r="CO76" i="4"/>
  <c r="CO88" i="4"/>
  <c r="CO118" i="4"/>
  <c r="CO170" i="4"/>
  <c r="CO271" i="4"/>
  <c r="CO8" i="4"/>
  <c r="CO120" i="4"/>
  <c r="CO139" i="4"/>
  <c r="CO174" i="4"/>
  <c r="CO202" i="4"/>
  <c r="CO12" i="4"/>
  <c r="CO116" i="4"/>
  <c r="CO206" i="4"/>
  <c r="CO4" i="4"/>
  <c r="BK58" i="4"/>
  <c r="BQ204" i="4"/>
  <c r="BK200" i="4"/>
  <c r="BW35" i="4"/>
  <c r="CC103" i="4"/>
  <c r="BW122" i="4"/>
  <c r="BQ126" i="4"/>
  <c r="BQ217" i="4"/>
  <c r="BW210" i="4"/>
  <c r="BK166" i="4"/>
  <c r="BW221" i="4"/>
  <c r="BW68" i="4"/>
  <c r="CC134" i="4"/>
  <c r="BW193" i="4"/>
  <c r="BW157" i="4"/>
  <c r="BK121" i="4"/>
  <c r="BQ158" i="4"/>
  <c r="CO35" i="4"/>
  <c r="CO104" i="4"/>
  <c r="CO180" i="4"/>
  <c r="BW65" i="4"/>
  <c r="BK14" i="4"/>
  <c r="BQ166" i="4"/>
  <c r="BQ54" i="4"/>
  <c r="BK195" i="4"/>
  <c r="CC270" i="4"/>
  <c r="BK213" i="4"/>
  <c r="BK186" i="4"/>
  <c r="BK10" i="4"/>
  <c r="CI139" i="4"/>
  <c r="BW229" i="4"/>
  <c r="BQ165" i="4"/>
  <c r="BQ269" i="4"/>
  <c r="BQ21" i="4"/>
  <c r="BW247" i="4"/>
  <c r="CO30" i="4"/>
  <c r="CO129" i="4"/>
  <c r="CO145" i="4"/>
  <c r="CO284" i="4"/>
  <c r="CO148" i="4"/>
  <c r="CO13" i="4"/>
  <c r="BQ11" i="4"/>
  <c r="BK99" i="4"/>
  <c r="CC284" i="4"/>
  <c r="BQ48" i="4"/>
  <c r="CI143" i="4"/>
  <c r="BW245" i="4"/>
  <c r="CI71" i="4"/>
  <c r="BK97" i="4"/>
  <c r="BQ104" i="4"/>
  <c r="CI171" i="4"/>
  <c r="CC92" i="4"/>
  <c r="CC118" i="4"/>
  <c r="BW145" i="4"/>
  <c r="CO77" i="4"/>
  <c r="CO144" i="4"/>
  <c r="CO259" i="4"/>
  <c r="CI37" i="4"/>
  <c r="BQ249" i="4"/>
  <c r="BW48" i="4"/>
  <c r="BW49" i="4"/>
  <c r="CC250" i="4"/>
  <c r="CC136" i="4"/>
  <c r="BK173" i="4"/>
  <c r="CI135" i="4"/>
  <c r="CC69" i="4"/>
  <c r="BK203" i="4"/>
  <c r="CC251" i="4"/>
  <c r="BQ87" i="4"/>
  <c r="BW76" i="4"/>
  <c r="BW124" i="4"/>
  <c r="BQ150" i="4"/>
  <c r="CO132" i="4"/>
  <c r="CO245" i="4"/>
  <c r="BK228" i="4"/>
  <c r="CC262" i="4"/>
  <c r="CI267" i="4"/>
  <c r="CC157" i="4"/>
  <c r="CC146" i="4"/>
  <c r="CI100" i="4"/>
  <c r="BK244" i="4"/>
  <c r="CI150" i="4"/>
  <c r="CC98" i="4"/>
  <c r="BW180" i="4"/>
  <c r="BQ291" i="4"/>
  <c r="CI49" i="4"/>
  <c r="BQ130" i="4"/>
  <c r="CC29" i="4"/>
  <c r="BW42" i="4"/>
  <c r="CO114" i="4"/>
  <c r="CO249" i="4"/>
  <c r="BQ93" i="4"/>
  <c r="BQ225" i="4"/>
  <c r="CC242" i="4"/>
  <c r="CC165" i="4"/>
  <c r="CC261" i="4"/>
  <c r="CO127" i="4"/>
  <c r="CO256" i="4"/>
  <c r="BQ229" i="4"/>
  <c r="BW239" i="4"/>
  <c r="CC17" i="4"/>
  <c r="BK285" i="4"/>
  <c r="CI211" i="4"/>
  <c r="BK147" i="4"/>
  <c r="CI136" i="4"/>
  <c r="BK286" i="4"/>
  <c r="BK225" i="4"/>
  <c r="BQ290" i="4"/>
  <c r="BQ81" i="4"/>
  <c r="CO40" i="4"/>
  <c r="CO143" i="4"/>
  <c r="CC246" i="4"/>
  <c r="CC174" i="4"/>
  <c r="BW112" i="4"/>
  <c r="BW164" i="4"/>
  <c r="BW17" i="4"/>
  <c r="CI94" i="4"/>
  <c r="CC85" i="4"/>
  <c r="CC227" i="4"/>
  <c r="BK45" i="4"/>
  <c r="BK292" i="4"/>
  <c r="CC87" i="4"/>
  <c r="CC226" i="4"/>
  <c r="BK96" i="4"/>
  <c r="BQ156" i="4"/>
  <c r="BK224" i="4"/>
  <c r="CO55" i="4"/>
  <c r="CO147" i="4"/>
  <c r="CO229" i="4"/>
  <c r="CC75" i="4"/>
  <c r="BW172" i="4"/>
  <c r="BQ178" i="4"/>
  <c r="BW28" i="4"/>
  <c r="CC126" i="4"/>
  <c r="BK128" i="4"/>
  <c r="CI194" i="4"/>
  <c r="CC23" i="4"/>
  <c r="BQ146" i="4"/>
  <c r="CI282" i="4"/>
  <c r="BK41" i="4"/>
  <c r="BW34" i="4"/>
  <c r="BK113" i="4"/>
  <c r="BK60" i="4"/>
  <c r="BW230" i="4"/>
  <c r="BQ224" i="4"/>
  <c r="CO21" i="4"/>
  <c r="CO60" i="4"/>
  <c r="CO150" i="4"/>
  <c r="CO14" i="4"/>
  <c r="CC40" i="4"/>
  <c r="BQ168" i="4"/>
  <c r="CC50" i="4"/>
  <c r="BW260" i="4"/>
  <c r="BQ62" i="4"/>
  <c r="BW147" i="4"/>
  <c r="BW242" i="4"/>
  <c r="CI17" i="4"/>
  <c r="CI161" i="4"/>
  <c r="CC185" i="4"/>
  <c r="BW160" i="4"/>
  <c r="BW267" i="4"/>
  <c r="BW293" i="4"/>
  <c r="BQ256" i="4"/>
  <c r="CO63" i="4"/>
  <c r="CO119" i="4"/>
  <c r="CO237" i="4"/>
  <c r="CO282" i="4"/>
  <c r="BW107" i="4"/>
  <c r="BK247" i="4"/>
  <c r="BQ293" i="4"/>
  <c r="CI107" i="4"/>
  <c r="BQ272" i="4"/>
  <c r="BW84" i="4"/>
  <c r="BW31" i="4"/>
  <c r="BW149" i="4"/>
  <c r="CI227" i="4"/>
  <c r="CI126" i="4"/>
  <c r="CI160" i="4"/>
  <c r="BK236" i="4"/>
  <c r="BK265" i="4"/>
  <c r="CC45" i="4"/>
  <c r="CC104" i="4"/>
  <c r="BQ182" i="4"/>
  <c r="CC178" i="4"/>
  <c r="BQ201" i="4"/>
  <c r="BW214" i="4"/>
  <c r="CI120" i="4"/>
  <c r="BW47" i="4"/>
  <c r="BQ147" i="4"/>
  <c r="BQ222" i="4"/>
  <c r="BK37" i="4"/>
  <c r="BQ73" i="4"/>
  <c r="BQ16" i="4"/>
  <c r="CC49" i="4"/>
  <c r="BQ278" i="4"/>
  <c r="BW196" i="4"/>
  <c r="BK21" i="4"/>
  <c r="CC19" i="4"/>
  <c r="BW201" i="4"/>
  <c r="BQ124" i="4"/>
  <c r="CC106" i="4"/>
  <c r="BK125" i="4"/>
  <c r="CC12" i="4"/>
  <c r="CI268" i="4"/>
  <c r="BQ162" i="4"/>
  <c r="BW126" i="4"/>
  <c r="BQ121" i="4"/>
  <c r="BK91" i="4"/>
  <c r="CI209" i="4"/>
  <c r="BQ64" i="4"/>
  <c r="BQ266" i="4"/>
  <c r="BW10" i="4"/>
  <c r="BW82" i="4"/>
  <c r="BQ187" i="4"/>
  <c r="BK191" i="4"/>
  <c r="CC224" i="4"/>
  <c r="CC107" i="4"/>
  <c r="CI118" i="4"/>
  <c r="CI184" i="4"/>
  <c r="BQ213" i="4"/>
  <c r="BK48" i="4"/>
  <c r="BK279" i="4"/>
  <c r="BW207" i="4"/>
  <c r="CC16" i="4"/>
  <c r="CI39" i="4"/>
  <c r="BK248" i="4"/>
  <c r="BQ42" i="4"/>
  <c r="CI244" i="4"/>
  <c r="BW56" i="4"/>
  <c r="CC115" i="4"/>
  <c r="CI222" i="4"/>
  <c r="BQ84" i="4"/>
  <c r="CI257" i="4"/>
  <c r="BQ69" i="4"/>
  <c r="CC257" i="4"/>
  <c r="CO80" i="4"/>
  <c r="CO165" i="4"/>
  <c r="CO274" i="4"/>
  <c r="CO100" i="4"/>
  <c r="CO136" i="4"/>
  <c r="CI185" i="4"/>
  <c r="CI83" i="4"/>
  <c r="BW63" i="4"/>
  <c r="BW16" i="4"/>
  <c r="CC152" i="4"/>
  <c r="CI102" i="4"/>
  <c r="BW12" i="4"/>
  <c r="BQ74" i="4"/>
  <c r="CC143" i="4"/>
  <c r="BQ237" i="4"/>
  <c r="BK249" i="4"/>
  <c r="CC254" i="4"/>
  <c r="CC37" i="4"/>
  <c r="BW281" i="4"/>
  <c r="CI281" i="4"/>
  <c r="BQ197" i="4"/>
  <c r="CO121" i="4"/>
  <c r="CO253" i="4"/>
  <c r="CI218" i="4"/>
  <c r="BQ4" i="4"/>
  <c r="BW32" i="4"/>
  <c r="BQ97" i="4"/>
  <c r="CI232" i="4"/>
  <c r="CC232" i="4"/>
  <c r="CC89" i="4"/>
  <c r="BK190" i="4"/>
  <c r="BW159" i="4"/>
  <c r="BK291" i="4"/>
  <c r="BQ118" i="4"/>
  <c r="BW223" i="4"/>
  <c r="BQ235" i="4"/>
  <c r="CC182" i="4"/>
  <c r="BW144" i="4"/>
  <c r="CC155" i="4"/>
  <c r="CO108" i="4"/>
  <c r="CO186" i="4"/>
  <c r="CO255" i="4"/>
  <c r="CO140" i="4"/>
  <c r="CC63" i="4"/>
  <c r="BQ75" i="4"/>
  <c r="CC169" i="4"/>
  <c r="BQ29" i="4"/>
  <c r="CI119" i="4"/>
  <c r="CI79" i="4"/>
  <c r="CI154" i="4"/>
  <c r="BK139" i="4"/>
  <c r="BW228" i="4"/>
  <c r="CC32" i="4"/>
  <c r="BW85" i="4"/>
  <c r="BK245" i="4"/>
  <c r="CC199" i="4"/>
  <c r="BW209" i="4"/>
  <c r="CI190" i="4"/>
  <c r="BQ67" i="4"/>
  <c r="BK119" i="4"/>
  <c r="BW241" i="4"/>
  <c r="CO43" i="4"/>
  <c r="CO137" i="4"/>
  <c r="CO192" i="4"/>
  <c r="CO213" i="4"/>
  <c r="BQ109" i="4"/>
  <c r="BQ94" i="4"/>
  <c r="BK64" i="4"/>
  <c r="BK116" i="4"/>
  <c r="CC31" i="4"/>
  <c r="BW258" i="4"/>
  <c r="BK156" i="4"/>
  <c r="BK90" i="4"/>
  <c r="BQ51" i="4"/>
  <c r="BW71" i="4"/>
  <c r="BQ9" i="4"/>
  <c r="CI262" i="4"/>
  <c r="BW87" i="4"/>
  <c r="BW127" i="4"/>
  <c r="CI63" i="4"/>
  <c r="CO33" i="4"/>
  <c r="CO92" i="4"/>
  <c r="CO159" i="4"/>
  <c r="CO230" i="4"/>
  <c r="BW93" i="4"/>
  <c r="BQ271" i="4"/>
  <c r="CI206" i="4"/>
  <c r="BQ122" i="4"/>
  <c r="BQ215" i="4"/>
  <c r="BQ212" i="4"/>
  <c r="CC38" i="4"/>
  <c r="CI106" i="4"/>
  <c r="CI217" i="4"/>
  <c r="BK234" i="4"/>
  <c r="BK165" i="4"/>
  <c r="BW77" i="4"/>
  <c r="BK167" i="4"/>
  <c r="BQ55" i="4"/>
  <c r="CO51" i="4"/>
  <c r="CO163" i="4"/>
  <c r="BQ95" i="4"/>
  <c r="CI224" i="4"/>
  <c r="BK27" i="4"/>
  <c r="BQ151" i="4"/>
  <c r="BQ119" i="4"/>
  <c r="CO109" i="4"/>
  <c r="CO175" i="4"/>
  <c r="CC230" i="4"/>
  <c r="BQ210" i="4"/>
  <c r="CI238" i="4"/>
  <c r="BK255" i="4"/>
  <c r="CI129" i="4"/>
  <c r="CI72" i="4"/>
  <c r="BK59" i="4"/>
  <c r="CC109" i="4"/>
  <c r="CC71" i="4"/>
  <c r="BK17" i="4"/>
  <c r="BK111" i="4"/>
  <c r="BK170" i="4"/>
  <c r="BW217" i="4"/>
  <c r="CO112" i="4"/>
  <c r="CO273" i="4"/>
  <c r="BK275" i="4"/>
  <c r="BK34" i="4"/>
  <c r="BW24" i="4"/>
  <c r="CI133" i="4"/>
  <c r="BK80" i="4"/>
  <c r="CC204" i="4"/>
  <c r="CC131" i="4"/>
  <c r="BK242" i="4"/>
  <c r="BK131" i="4"/>
  <c r="BK235" i="4"/>
  <c r="BK133" i="4"/>
  <c r="CI86" i="4"/>
  <c r="BW142" i="4"/>
  <c r="BK222" i="4"/>
  <c r="BQ262" i="4"/>
  <c r="BQ140" i="4"/>
  <c r="CO93" i="4"/>
  <c r="CO183" i="4"/>
  <c r="CO262" i="4"/>
  <c r="CC260" i="4"/>
  <c r="BK260" i="4"/>
  <c r="BQ264" i="4"/>
  <c r="BW235" i="4"/>
  <c r="CC238" i="4"/>
  <c r="BK93" i="4"/>
  <c r="CC193" i="4"/>
  <c r="CC160" i="4"/>
  <c r="CC70" i="4"/>
  <c r="CI192" i="4"/>
  <c r="BQ110" i="4"/>
  <c r="BK38" i="4"/>
  <c r="CC132" i="4"/>
  <c r="CO39" i="4"/>
  <c r="CO138" i="4"/>
  <c r="CO216" i="4"/>
  <c r="CI179" i="4"/>
  <c r="BQ247" i="4"/>
  <c r="CI260" i="4"/>
  <c r="CC34" i="4"/>
  <c r="BK120" i="4"/>
  <c r="CI85" i="4"/>
  <c r="BK57" i="4"/>
  <c r="BQ142" i="4"/>
  <c r="BQ206" i="4"/>
  <c r="CC88" i="4"/>
  <c r="BW168" i="4"/>
  <c r="BW26" i="4"/>
  <c r="CC188" i="4"/>
  <c r="BW75" i="4"/>
  <c r="CI45" i="4"/>
  <c r="CI144" i="4"/>
  <c r="CO99" i="4"/>
  <c r="CO219" i="4"/>
  <c r="CC276" i="4"/>
  <c r="BK114" i="4"/>
  <c r="BW263" i="4"/>
  <c r="CI121" i="4"/>
  <c r="CI19" i="4"/>
  <c r="BK19" i="4"/>
  <c r="CC280" i="4"/>
  <c r="CC235" i="4"/>
  <c r="CI229" i="4"/>
  <c r="CI5" i="4"/>
  <c r="CI6" i="4"/>
  <c r="CC52" i="4"/>
  <c r="BK194" i="4"/>
  <c r="BQ86" i="4"/>
  <c r="BW272" i="4"/>
  <c r="CC91" i="4"/>
  <c r="BQ120" i="4"/>
  <c r="BK287" i="4"/>
  <c r="CI35" i="4"/>
  <c r="CI208" i="4"/>
  <c r="BW195" i="4"/>
  <c r="BQ143" i="4"/>
  <c r="BW106" i="4"/>
  <c r="BQ188" i="4"/>
  <c r="CC145" i="4"/>
  <c r="BQ83" i="4"/>
  <c r="BK205" i="4"/>
  <c r="BK72" i="4"/>
  <c r="BK31" i="4"/>
  <c r="BW140" i="4"/>
  <c r="BW143" i="4"/>
  <c r="BQ239" i="4"/>
  <c r="BQ267" i="4"/>
  <c r="BW151" i="4"/>
  <c r="CC95" i="4"/>
  <c r="BW73" i="4"/>
  <c r="BW19" i="4"/>
  <c r="CC153" i="4"/>
  <c r="BW261" i="4"/>
  <c r="BQ39" i="4"/>
  <c r="CI214" i="4"/>
  <c r="BQ193" i="4"/>
  <c r="BW174" i="4"/>
  <c r="BK16" i="4"/>
  <c r="BK7" i="4"/>
  <c r="CC33" i="4"/>
  <c r="BQ161" i="4"/>
  <c r="BW277" i="4"/>
  <c r="BQ234" i="4"/>
  <c r="CI256" i="4"/>
  <c r="CI7" i="4"/>
  <c r="CC183" i="4"/>
  <c r="BK42" i="4"/>
  <c r="CC219" i="4"/>
  <c r="BW66" i="4"/>
  <c r="BW119" i="4"/>
  <c r="CI109" i="4"/>
  <c r="BK6" i="4"/>
  <c r="BK204" i="4"/>
  <c r="CI270" i="4"/>
  <c r="BK179" i="4"/>
  <c r="BQ253" i="4"/>
  <c r="CI273" i="4"/>
  <c r="CC168" i="4"/>
  <c r="CC149" i="4"/>
  <c r="CC229" i="4"/>
  <c r="BK219" i="4"/>
  <c r="CO58" i="4"/>
  <c r="CO68" i="4"/>
  <c r="CO176" i="4"/>
  <c r="BK70" i="4"/>
  <c r="CC206" i="4"/>
  <c r="BK193" i="4"/>
  <c r="CC266" i="4"/>
  <c r="BK246" i="4"/>
  <c r="BW191" i="4"/>
  <c r="BQ203" i="4"/>
  <c r="BQ107" i="4"/>
  <c r="CC265" i="4"/>
  <c r="BQ38" i="4"/>
  <c r="BW238" i="4"/>
  <c r="BW109" i="4"/>
  <c r="BQ125" i="4"/>
  <c r="BK56" i="4"/>
  <c r="CI36" i="4"/>
  <c r="CC56" i="4"/>
  <c r="CI93" i="4"/>
  <c r="CI59" i="4"/>
  <c r="CO70" i="4"/>
  <c r="CO141" i="4"/>
  <c r="CO280" i="4"/>
  <c r="BW100" i="4"/>
  <c r="CI148" i="4"/>
  <c r="BQ181" i="4"/>
  <c r="BW256" i="4"/>
  <c r="BQ18" i="4"/>
  <c r="BK84" i="4"/>
  <c r="BW211" i="4"/>
  <c r="BQ78" i="4"/>
  <c r="CI261" i="4"/>
  <c r="BK118" i="4"/>
  <c r="BQ277" i="4"/>
  <c r="BW286" i="4"/>
  <c r="BK94" i="4"/>
  <c r="CI269" i="4"/>
  <c r="BW170" i="4"/>
  <c r="BW187" i="4"/>
  <c r="CO65" i="4"/>
  <c r="CO184" i="4"/>
  <c r="CO281" i="4"/>
  <c r="CO222" i="4"/>
  <c r="CO257" i="4"/>
  <c r="CC144" i="4"/>
  <c r="BK238" i="4"/>
  <c r="BQ240" i="4"/>
  <c r="CC110" i="4"/>
  <c r="BW181" i="4"/>
  <c r="BQ34" i="4"/>
  <c r="BK55" i="4"/>
  <c r="BW224" i="4"/>
  <c r="BK104" i="4"/>
  <c r="BQ60" i="4"/>
  <c r="CC255" i="4"/>
  <c r="BK110" i="4"/>
  <c r="BW236" i="4"/>
  <c r="CO31" i="4"/>
  <c r="CO152" i="4"/>
  <c r="CO287" i="4"/>
  <c r="BQ175" i="4"/>
  <c r="BW38" i="4"/>
  <c r="CI110" i="4"/>
  <c r="BQ82" i="4"/>
  <c r="BQ102" i="4"/>
  <c r="CI241" i="4"/>
  <c r="CI31" i="4"/>
  <c r="CC290" i="4"/>
  <c r="CI132" i="4"/>
  <c r="BK89" i="4"/>
  <c r="BK50" i="4"/>
  <c r="BK212" i="4"/>
  <c r="BK43" i="4"/>
  <c r="BQ76" i="4"/>
  <c r="CO47" i="4"/>
  <c r="CO210" i="4"/>
  <c r="BW161" i="4"/>
  <c r="CC108" i="4"/>
  <c r="BQ65" i="4"/>
  <c r="BK101" i="4"/>
  <c r="BW183" i="4"/>
  <c r="BQ10" i="4"/>
  <c r="BQ218" i="4"/>
  <c r="BK233" i="4"/>
  <c r="BQ176" i="4"/>
  <c r="BW60" i="4"/>
  <c r="BQ184" i="4"/>
  <c r="BW20" i="4"/>
  <c r="CC84" i="4"/>
  <c r="CI196" i="4"/>
  <c r="CO96" i="4"/>
  <c r="CO234" i="4"/>
  <c r="CO6" i="4"/>
  <c r="CC158" i="4"/>
  <c r="BQ223" i="4"/>
  <c r="CO155" i="4"/>
  <c r="CO221" i="4"/>
  <c r="CO11" i="4"/>
  <c r="CI152" i="4"/>
  <c r="CI27" i="4"/>
  <c r="BW188" i="4"/>
  <c r="CC163" i="4"/>
  <c r="BW90" i="4"/>
  <c r="BK266" i="4"/>
  <c r="BK82" i="4"/>
  <c r="CI255" i="4"/>
  <c r="BW74" i="4"/>
  <c r="BQ196" i="4"/>
  <c r="CO89" i="4"/>
  <c r="CO179" i="4"/>
  <c r="CO212" i="4"/>
  <c r="CO277" i="4"/>
  <c r="CI145" i="4"/>
  <c r="BQ13" i="4"/>
  <c r="CC175" i="4"/>
  <c r="BK217" i="4"/>
  <c r="BK208" i="4"/>
  <c r="BK35" i="4"/>
  <c r="BK108" i="4"/>
  <c r="CC187" i="4"/>
  <c r="CI195" i="4"/>
  <c r="BW279" i="4"/>
  <c r="CC243" i="4"/>
  <c r="CC221" i="4"/>
  <c r="BW262" i="4"/>
  <c r="BK140" i="4"/>
  <c r="CO34" i="4"/>
  <c r="CO91" i="4"/>
  <c r="CO173" i="4"/>
  <c r="CO283" i="4"/>
  <c r="BQ35" i="4"/>
  <c r="BQ282" i="4"/>
  <c r="CI28" i="4"/>
  <c r="BK78" i="4"/>
  <c r="CI183" i="4"/>
  <c r="BQ250" i="4"/>
  <c r="BW41" i="4"/>
  <c r="BQ71" i="4"/>
  <c r="BK223" i="4"/>
  <c r="CI48" i="4"/>
  <c r="BK62" i="4"/>
  <c r="CI25" i="4"/>
  <c r="BQ257" i="4"/>
  <c r="CO97" i="4"/>
  <c r="CO177" i="4"/>
  <c r="CO278" i="4"/>
  <c r="BQ289" i="4"/>
  <c r="CI81" i="4"/>
  <c r="BK283" i="4"/>
  <c r="CI272" i="4"/>
  <c r="CI264" i="4"/>
  <c r="CI230" i="4"/>
  <c r="CC186" i="4"/>
  <c r="CI20" i="4"/>
  <c r="CI158" i="4"/>
  <c r="CI251" i="4"/>
  <c r="BW22" i="4"/>
  <c r="CI46" i="4"/>
  <c r="BW72" i="4"/>
  <c r="CO42" i="4"/>
  <c r="CO191" i="4"/>
  <c r="CO269" i="4"/>
  <c r="BK251" i="4"/>
  <c r="BK164" i="4"/>
  <c r="BQ57" i="4"/>
  <c r="CI213" i="4"/>
  <c r="CI191" i="4"/>
  <c r="BK152" i="4"/>
  <c r="CC287" i="4"/>
  <c r="BK143" i="4"/>
  <c r="BW186" i="4"/>
  <c r="BW70" i="4"/>
  <c r="BK109" i="4"/>
  <c r="CI42" i="4"/>
  <c r="CC94" i="4"/>
  <c r="BW44" i="4"/>
  <c r="BK79" i="4"/>
  <c r="BQ103" i="4"/>
  <c r="BK13" i="4"/>
  <c r="CI113" i="4"/>
  <c r="CI250" i="4"/>
  <c r="BK201" i="4"/>
  <c r="BK65" i="4"/>
  <c r="BQ154" i="4"/>
  <c r="BK243" i="4"/>
  <c r="BK75" i="4"/>
  <c r="BK85" i="4"/>
  <c r="BQ226" i="4"/>
  <c r="BW101" i="4"/>
  <c r="BQ228" i="4"/>
  <c r="BK187" i="4"/>
  <c r="CI70" i="4"/>
  <c r="BK197" i="4"/>
  <c r="BK157" i="4"/>
  <c r="CC190" i="4"/>
  <c r="BQ241" i="4"/>
  <c r="CC211" i="4"/>
  <c r="CI156" i="4"/>
  <c r="CC256" i="4"/>
  <c r="BW11" i="4"/>
  <c r="CC46" i="4"/>
  <c r="CC64" i="4"/>
  <c r="BW5" i="4"/>
  <c r="CI284" i="4"/>
  <c r="CI41" i="4"/>
  <c r="BW155" i="4"/>
  <c r="BQ221" i="4"/>
  <c r="BQ287" i="4"/>
  <c r="CC135" i="4"/>
  <c r="BK293" i="4"/>
  <c r="BQ243" i="4"/>
  <c r="CI153" i="4"/>
  <c r="BK185" i="4"/>
  <c r="BK192" i="4"/>
  <c r="BW175" i="4"/>
  <c r="BW252" i="4"/>
  <c r="CI117" i="4"/>
  <c r="CI173" i="4"/>
  <c r="BQ189" i="4"/>
  <c r="CC215" i="4"/>
  <c r="BW265" i="4"/>
  <c r="BK270" i="4"/>
  <c r="BW18" i="4"/>
  <c r="BW246" i="4"/>
  <c r="CC93" i="4"/>
  <c r="CC101" i="4"/>
  <c r="BQ37" i="4"/>
  <c r="BW51" i="4"/>
  <c r="CC129" i="4"/>
  <c r="CO36" i="4"/>
  <c r="CO38" i="4"/>
  <c r="CO73" i="4"/>
  <c r="CO190" i="4"/>
  <c r="CI278" i="4"/>
  <c r="CC48" i="4"/>
  <c r="CC179" i="4"/>
  <c r="BQ31" i="4"/>
  <c r="CC14" i="4"/>
  <c r="CC57" i="4"/>
  <c r="CO17" i="4"/>
  <c r="BK209" i="4"/>
  <c r="BQ145" i="4"/>
  <c r="BQ259" i="4"/>
  <c r="CC7" i="4"/>
  <c r="BW167" i="4"/>
  <c r="CO75" i="4"/>
  <c r="CO16" i="4"/>
  <c r="BQ92" i="4"/>
  <c r="CI210" i="4"/>
  <c r="BW25" i="4"/>
  <c r="CC283" i="4"/>
  <c r="BQ276" i="4"/>
  <c r="CC272" i="4"/>
  <c r="CO41" i="4"/>
  <c r="CO214" i="4"/>
  <c r="BQ44" i="4"/>
  <c r="BQ248" i="4"/>
  <c r="CO62" i="4"/>
  <c r="BK231" i="4"/>
  <c r="BK181" i="4"/>
  <c r="CI91" i="4"/>
  <c r="CC282" i="4"/>
  <c r="CC173" i="4"/>
  <c r="CI60" i="4"/>
  <c r="CI62" i="4"/>
  <c r="BK183" i="4"/>
  <c r="BQ167" i="4"/>
  <c r="BW190" i="4"/>
  <c r="BQ12" i="4"/>
  <c r="CI137" i="4"/>
  <c r="BQ106" i="4"/>
  <c r="CO276" i="4"/>
  <c r="BW52" i="4"/>
  <c r="CC79" i="4"/>
  <c r="CI237" i="4"/>
  <c r="BK171" i="4"/>
  <c r="BK20" i="4"/>
  <c r="CI123" i="4"/>
  <c r="BW132" i="4"/>
  <c r="CO233" i="4"/>
  <c r="CC140" i="4"/>
  <c r="CC213" i="4"/>
  <c r="CC249" i="4"/>
  <c r="BK24" i="4"/>
  <c r="CC271" i="4"/>
  <c r="CO154" i="4"/>
  <c r="BK252" i="4"/>
  <c r="CC138" i="4"/>
  <c r="CI88" i="4"/>
  <c r="BK227" i="4"/>
  <c r="CC191" i="4"/>
  <c r="CC74" i="4"/>
  <c r="CC288" i="4"/>
  <c r="BQ242" i="4"/>
  <c r="BK268" i="4"/>
  <c r="BQ136" i="4"/>
  <c r="BW162" i="4"/>
  <c r="BK67" i="4"/>
  <c r="CC77" i="4"/>
  <c r="BQ273" i="4"/>
  <c r="CI134" i="4"/>
  <c r="CI242" i="4"/>
  <c r="CI12" i="4"/>
  <c r="CC194" i="4"/>
  <c r="BW36" i="4"/>
  <c r="CC281" i="4"/>
  <c r="CC162" i="4"/>
  <c r="BW136" i="4"/>
  <c r="BQ90" i="4"/>
  <c r="BW118" i="4"/>
  <c r="BW255" i="4"/>
  <c r="BQ177" i="4"/>
  <c r="CI73" i="4"/>
  <c r="CI169" i="4"/>
  <c r="CI22" i="4"/>
  <c r="CC274" i="4"/>
  <c r="CC217" i="4"/>
  <c r="CI75" i="4"/>
  <c r="CI220" i="4"/>
  <c r="CC9" i="4"/>
  <c r="BK241" i="4"/>
  <c r="CC268" i="4"/>
  <c r="CC25" i="4"/>
  <c r="BW129" i="4"/>
  <c r="BK240" i="4"/>
  <c r="CC223" i="4"/>
  <c r="CI13" i="4"/>
  <c r="CI292" i="4"/>
  <c r="BQ279" i="4"/>
  <c r="BK8" i="4"/>
  <c r="BK106" i="4"/>
  <c r="BK105" i="4"/>
  <c r="BW121" i="4"/>
  <c r="BK261" i="4"/>
  <c r="BQ251" i="4"/>
  <c r="BW37" i="4"/>
  <c r="BQ41" i="4"/>
  <c r="CI138" i="4"/>
  <c r="CI142" i="4"/>
  <c r="BK289" i="4"/>
  <c r="CC6" i="4"/>
  <c r="BQ281" i="4"/>
  <c r="BK69" i="4"/>
  <c r="CC72" i="4"/>
  <c r="BQ288" i="4"/>
  <c r="BK271" i="4"/>
  <c r="BQ209" i="4"/>
  <c r="BQ157" i="4"/>
  <c r="BQ270" i="4"/>
  <c r="CC264" i="4"/>
  <c r="BQ127" i="4"/>
  <c r="BK138" i="4"/>
  <c r="CO37" i="4"/>
  <c r="CO59" i="4"/>
  <c r="CO82" i="4"/>
  <c r="CO105" i="4"/>
  <c r="CO123" i="4"/>
  <c r="CO153" i="4"/>
  <c r="CO167" i="4"/>
  <c r="CO204" i="4"/>
  <c r="CO217" i="4"/>
  <c r="CO238" i="4"/>
  <c r="CO252" i="4"/>
  <c r="CO267" i="4"/>
  <c r="CO9" i="4"/>
  <c r="CC76" i="4"/>
  <c r="BK211" i="4"/>
  <c r="CI101" i="4"/>
  <c r="BW282" i="4"/>
  <c r="CC156" i="4"/>
  <c r="CI65" i="4"/>
  <c r="BW227" i="4"/>
  <c r="BK198" i="4"/>
  <c r="BW103" i="4"/>
  <c r="BK52" i="4"/>
  <c r="BW287" i="4"/>
  <c r="BK254" i="4"/>
  <c r="CC139" i="4"/>
  <c r="CC172" i="4"/>
  <c r="CI202" i="4"/>
  <c r="CI8" i="4"/>
  <c r="BW218" i="4"/>
  <c r="BK178" i="4"/>
  <c r="BQ163" i="4"/>
  <c r="BQ5" i="4"/>
  <c r="BQ155" i="4"/>
  <c r="CC141" i="4"/>
  <c r="BW79" i="4"/>
  <c r="BQ72" i="4"/>
  <c r="BW276" i="4"/>
  <c r="BQ171" i="4"/>
  <c r="CI205" i="4"/>
  <c r="CI231" i="4"/>
  <c r="CI66" i="4"/>
  <c r="BW266" i="4"/>
  <c r="CC180" i="4"/>
  <c r="CC209" i="4"/>
  <c r="CI128" i="4"/>
  <c r="BQ79" i="4"/>
  <c r="BK277" i="4"/>
  <c r="BK159" i="4"/>
  <c r="BQ207" i="4"/>
  <c r="BW259" i="4"/>
  <c r="CC18" i="4"/>
  <c r="BQ139" i="4"/>
  <c r="BW197" i="4"/>
  <c r="CC113" i="4"/>
  <c r="BW128" i="4"/>
  <c r="CI44" i="4"/>
  <c r="BK25" i="4"/>
  <c r="BQ7" i="4"/>
  <c r="BK15" i="4"/>
  <c r="CO86" i="4"/>
  <c r="CO242" i="4"/>
  <c r="CI112" i="4"/>
  <c r="CC161" i="4"/>
  <c r="BW135" i="4"/>
  <c r="CI16" i="4"/>
  <c r="CC202" i="4"/>
  <c r="BK132" i="4"/>
  <c r="CC111" i="4"/>
  <c r="BW43" i="4"/>
  <c r="BW54" i="4"/>
  <c r="CO19" i="4"/>
  <c r="CO260" i="4"/>
  <c r="BQ214" i="4"/>
  <c r="CC151" i="4"/>
  <c r="CI243" i="4"/>
  <c r="BQ216" i="4"/>
  <c r="CC279" i="4"/>
  <c r="BW111" i="4"/>
  <c r="CI92" i="4"/>
  <c r="BK9" i="4"/>
  <c r="BW289" i="4"/>
  <c r="BW212" i="4"/>
  <c r="BK28" i="4"/>
  <c r="CI14" i="4"/>
  <c r="CI180" i="4"/>
  <c r="BQ199" i="4"/>
  <c r="BQ160" i="4"/>
  <c r="BQ70" i="4"/>
  <c r="BQ185" i="4"/>
  <c r="BQ123" i="4"/>
  <c r="CC154" i="4"/>
  <c r="BW61" i="4"/>
  <c r="BK172" i="4"/>
  <c r="BW141" i="4"/>
  <c r="BQ285" i="4"/>
  <c r="CI197" i="4"/>
  <c r="CI286" i="4"/>
  <c r="BK258" i="4"/>
  <c r="BW219" i="4"/>
  <c r="CC41" i="4"/>
  <c r="BQ198" i="4"/>
  <c r="BW274" i="4"/>
  <c r="BW253" i="4"/>
  <c r="BW177" i="4"/>
  <c r="CC225" i="4"/>
  <c r="CC102" i="4"/>
  <c r="BW13" i="4"/>
  <c r="BQ180" i="4"/>
  <c r="BK253" i="4"/>
  <c r="BW268" i="4"/>
  <c r="CI58" i="4"/>
  <c r="CC241" i="4"/>
  <c r="CC55" i="4"/>
  <c r="CC198" i="4"/>
  <c r="CI283" i="4"/>
  <c r="CI50" i="4"/>
  <c r="CI111" i="4"/>
  <c r="CI115" i="4"/>
  <c r="CI10" i="4"/>
  <c r="BK29" i="4"/>
  <c r="BK276" i="4"/>
  <c r="CI33" i="4"/>
  <c r="BQ108" i="4"/>
  <c r="CC47" i="4"/>
  <c r="BW139" i="4"/>
  <c r="BQ138" i="4"/>
  <c r="BK26" i="4"/>
  <c r="BQ179" i="4"/>
  <c r="CI89" i="4"/>
  <c r="BK136" i="4"/>
  <c r="BQ200" i="4"/>
  <c r="CI90" i="4"/>
  <c r="BQ58" i="4"/>
  <c r="CC259" i="4"/>
  <c r="BK215" i="4"/>
  <c r="CI67" i="4"/>
  <c r="CC196" i="4"/>
  <c r="CO20" i="4"/>
  <c r="CO52" i="4"/>
  <c r="CO71" i="4"/>
  <c r="CO87" i="4"/>
  <c r="CO103" i="4"/>
  <c r="CO128" i="4"/>
  <c r="CO160" i="4"/>
  <c r="CO199" i="4"/>
  <c r="CO189" i="4"/>
  <c r="CO244" i="4"/>
  <c r="CO227" i="4"/>
  <c r="CO224" i="4"/>
  <c r="CO15" i="4"/>
  <c r="CO203" i="4"/>
  <c r="CO231" i="4"/>
  <c r="CO228" i="4"/>
  <c r="BK137" i="4"/>
  <c r="CI275" i="4"/>
  <c r="BK263" i="4"/>
  <c r="BQ227" i="4"/>
  <c r="CI201" i="4"/>
  <c r="BK51" i="4"/>
  <c r="BW278" i="4"/>
  <c r="BW27" i="4"/>
  <c r="BQ194" i="4"/>
  <c r="CC51" i="4"/>
  <c r="BW98" i="4"/>
  <c r="BW184" i="4"/>
  <c r="CI216" i="4"/>
  <c r="BW29" i="4"/>
  <c r="BK199" i="4"/>
  <c r="CI30" i="4"/>
  <c r="BK196" i="4"/>
  <c r="BW194" i="4"/>
  <c r="CC99" i="4"/>
  <c r="BK87" i="4"/>
  <c r="BK23" i="4"/>
  <c r="BQ137" i="4"/>
  <c r="BW115" i="4"/>
  <c r="CI207" i="4"/>
  <c r="BW53" i="4"/>
  <c r="BK77" i="4"/>
  <c r="CC214" i="4"/>
  <c r="CI188" i="4"/>
  <c r="BK269" i="4"/>
  <c r="BW216" i="4"/>
  <c r="CC210" i="4"/>
  <c r="BW176" i="4"/>
  <c r="CI130" i="4"/>
  <c r="BW94" i="4"/>
  <c r="BW173" i="4"/>
  <c r="CO28" i="4"/>
  <c r="CO69" i="4"/>
  <c r="CO94" i="4"/>
  <c r="CO110" i="4"/>
  <c r="CO207" i="4"/>
  <c r="CO197" i="4"/>
  <c r="CO235" i="4"/>
  <c r="BK126" i="4"/>
  <c r="BW231" i="4"/>
  <c r="CI223" i="4"/>
  <c r="BK71" i="4"/>
  <c r="BW125" i="4"/>
  <c r="BQ52" i="4"/>
  <c r="CC39" i="4"/>
  <c r="BW95" i="4"/>
  <c r="CC292" i="4"/>
  <c r="CI277" i="4"/>
  <c r="BQ236" i="4"/>
  <c r="BQ148" i="4"/>
  <c r="BK145" i="4"/>
  <c r="BK4" i="4"/>
  <c r="BW290" i="4"/>
  <c r="BW8" i="4"/>
  <c r="BQ219" i="4"/>
  <c r="CI61" i="4"/>
  <c r="CI125" i="4"/>
  <c r="CC222" i="4"/>
  <c r="BK189" i="4"/>
  <c r="CI233" i="4"/>
  <c r="BW69" i="4"/>
  <c r="CI11" i="4"/>
  <c r="BQ286" i="4"/>
  <c r="BW254" i="4"/>
  <c r="BK81" i="4"/>
  <c r="CO24" i="4"/>
  <c r="CO57" i="4"/>
  <c r="CO142" i="4"/>
  <c r="CO201" i="4"/>
  <c r="CO239" i="4"/>
  <c r="CO263" i="4"/>
  <c r="BW204" i="4"/>
  <c r="BK150" i="4"/>
  <c r="BK180" i="4"/>
  <c r="BW92" i="4"/>
  <c r="CC60" i="4"/>
  <c r="CI140" i="4"/>
  <c r="CI175" i="4"/>
  <c r="BK49" i="4"/>
  <c r="BK124" i="4"/>
  <c r="BW249" i="4"/>
  <c r="BK76" i="4"/>
  <c r="BW237" i="4"/>
  <c r="CC122" i="4"/>
  <c r="CI263" i="4"/>
  <c r="BK220" i="4"/>
  <c r="BK86" i="4"/>
  <c r="BQ100" i="4"/>
  <c r="CI114" i="4"/>
  <c r="BK162" i="4"/>
  <c r="BK46" i="4"/>
  <c r="BW4" i="4"/>
  <c r="BK216" i="4"/>
  <c r="CI18" i="4"/>
  <c r="BQ283" i="4"/>
  <c r="CC67" i="4"/>
  <c r="CC30" i="4"/>
  <c r="BQ101" i="4"/>
  <c r="BQ231" i="4"/>
  <c r="BQ19" i="4"/>
  <c r="BW232" i="4"/>
  <c r="BW244" i="4"/>
  <c r="CC82" i="4"/>
  <c r="CI193" i="4"/>
  <c r="CI221" i="4"/>
  <c r="CC13" i="4"/>
  <c r="BW213" i="4"/>
  <c r="CC116" i="4"/>
  <c r="BW148" i="4"/>
  <c r="BW97" i="4"/>
  <c r="BQ32" i="4"/>
  <c r="BQ135" i="4"/>
  <c r="BW117" i="4"/>
  <c r="CC78" i="4"/>
  <c r="BW222" i="4"/>
  <c r="BK281" i="4"/>
  <c r="BQ15" i="4"/>
  <c r="BW166" i="4"/>
  <c r="BK158" i="4"/>
  <c r="BW86" i="4"/>
  <c r="CI95" i="4"/>
  <c r="BW58" i="4"/>
  <c r="CC112" i="4"/>
  <c r="BQ80" i="4"/>
  <c r="CC277" i="4"/>
  <c r="CI122" i="4"/>
  <c r="CI166" i="4"/>
  <c r="CI235" i="4"/>
  <c r="BK262" i="4"/>
  <c r="BW80" i="4"/>
  <c r="BK74" i="4"/>
  <c r="CI163" i="4"/>
  <c r="BQ85" i="4"/>
  <c r="BW113" i="4"/>
  <c r="BK278" i="4"/>
  <c r="BW271" i="4"/>
  <c r="CC43" i="4"/>
  <c r="CC58" i="4"/>
  <c r="BK202" i="4"/>
  <c r="CI76" i="4"/>
  <c r="BW182" i="4"/>
  <c r="BQ111" i="4"/>
  <c r="CI77" i="4"/>
  <c r="BK284" i="4"/>
  <c r="BQ28" i="4"/>
  <c r="CI265" i="4"/>
  <c r="BK18" i="4"/>
  <c r="CO291" i="4"/>
  <c r="CO25" i="4"/>
  <c r="CO56" i="4"/>
  <c r="CO66" i="4"/>
  <c r="CO90" i="4"/>
  <c r="CO106" i="4"/>
  <c r="CO131" i="4"/>
  <c r="CO164" i="4"/>
  <c r="CO193" i="4"/>
  <c r="CO247" i="4"/>
  <c r="CO5" i="4"/>
  <c r="CC8" i="4"/>
  <c r="BW67" i="4"/>
  <c r="CC289" i="4"/>
  <c r="BQ190" i="4"/>
  <c r="CC127" i="4"/>
  <c r="BK40" i="4"/>
  <c r="BQ195" i="4"/>
  <c r="BW110" i="4"/>
  <c r="BW62" i="4"/>
  <c r="BK214" i="4"/>
  <c r="CI279" i="4"/>
  <c r="CC269" i="4"/>
  <c r="CC121" i="4"/>
  <c r="BQ255" i="4"/>
  <c r="CC97" i="4"/>
  <c r="CC197" i="4"/>
  <c r="BW171" i="4"/>
  <c r="BQ274" i="4"/>
  <c r="CC203" i="4"/>
  <c r="CC195" i="4"/>
  <c r="CI203" i="4"/>
  <c r="BQ22" i="4"/>
  <c r="BW114" i="4"/>
  <c r="CC73" i="4"/>
  <c r="BK239" i="4"/>
  <c r="BQ169" i="4"/>
  <c r="CI127" i="4"/>
  <c r="BQ174" i="4"/>
  <c r="BK174" i="4"/>
  <c r="BK22" i="4"/>
  <c r="CI64" i="4"/>
  <c r="CO290" i="4"/>
  <c r="CO48" i="4"/>
  <c r="CO135" i="4"/>
  <c r="CO168" i="4"/>
  <c r="CO250" i="4"/>
  <c r="CO232" i="4"/>
  <c r="CO7" i="4"/>
  <c r="BW59" i="4"/>
  <c r="BQ115" i="4"/>
  <c r="CC123" i="4"/>
  <c r="CI21" i="4"/>
  <c r="BQ20" i="4"/>
  <c r="BW233" i="4"/>
  <c r="BQ89" i="4"/>
  <c r="CC59" i="4"/>
  <c r="CC10" i="4"/>
  <c r="CC5" i="4"/>
  <c r="BW134" i="4"/>
  <c r="BQ149" i="4"/>
  <c r="BW150" i="4"/>
  <c r="BK267" i="4"/>
  <c r="BK144" i="4"/>
  <c r="CI116" i="4"/>
  <c r="BW120" i="4"/>
  <c r="CC205" i="4"/>
  <c r="CI87" i="4"/>
  <c r="BK218" i="4"/>
  <c r="CC142" i="4"/>
  <c r="CC181" i="4"/>
  <c r="CI287" i="4"/>
  <c r="BK282" i="4"/>
  <c r="CC81" i="4"/>
  <c r="CC117" i="4"/>
  <c r="BK163" i="4"/>
  <c r="CI147" i="4"/>
  <c r="CI149" i="4"/>
  <c r="BQ61" i="4"/>
  <c r="BQ66" i="4"/>
  <c r="CO49" i="4"/>
  <c r="CO172" i="4"/>
  <c r="CO254" i="4"/>
  <c r="BW133" i="4"/>
  <c r="BK168" i="4"/>
  <c r="CI96" i="4"/>
  <c r="BQ220" i="4"/>
  <c r="BQ30" i="4"/>
  <c r="CC22" i="4"/>
  <c r="BK184" i="4"/>
  <c r="CC167" i="4"/>
  <c r="CC80" i="4"/>
  <c r="CC192" i="4"/>
  <c r="BW205" i="4"/>
  <c r="BK66" i="4"/>
  <c r="BQ98" i="4"/>
  <c r="CC68" i="4"/>
  <c r="BQ134" i="4"/>
  <c r="BQ46" i="4"/>
  <c r="BW292" i="4"/>
  <c r="BQ254" i="4"/>
  <c r="BW131" i="4"/>
  <c r="CC201" i="4"/>
  <c r="BQ144" i="4"/>
  <c r="BQ6" i="4"/>
  <c r="BW192" i="4"/>
  <c r="BK30" i="4"/>
  <c r="CC236" i="4"/>
  <c r="CI141" i="4"/>
  <c r="CO98" i="4"/>
  <c r="CO113" i="4"/>
  <c r="CO158" i="4"/>
  <c r="CO236" i="4"/>
  <c r="BK127" i="4"/>
  <c r="CI4" i="4"/>
  <c r="CI289" i="4"/>
  <c r="BW138" i="4"/>
  <c r="BQ116" i="4"/>
  <c r="BK129" i="4"/>
  <c r="BQ172" i="4"/>
  <c r="BK154" i="4"/>
  <c r="CI84" i="4"/>
  <c r="BW163" i="4"/>
  <c r="CC176" i="4"/>
  <c r="BW57" i="4"/>
  <c r="BW15" i="4"/>
  <c r="CC44" i="4"/>
  <c r="CI55" i="4"/>
  <c r="CI172" i="4"/>
  <c r="CI157" i="4"/>
  <c r="BW251" i="4"/>
  <c r="BW104" i="4"/>
  <c r="CC120" i="4"/>
  <c r="BK175" i="4"/>
  <c r="BW99" i="4"/>
  <c r="CI74" i="4"/>
  <c r="CO265" i="4"/>
  <c r="BK207" i="4"/>
  <c r="CI225" i="4"/>
  <c r="CC263" i="4"/>
  <c r="CO240" i="4"/>
  <c r="CO46" i="4"/>
  <c r="CI54" i="4"/>
  <c r="CO53" i="4"/>
  <c r="BW198" i="4"/>
  <c r="BK5" i="4"/>
  <c r="CO18" i="4"/>
  <c r="BW91" i="4"/>
  <c r="CI186" i="4"/>
  <c r="BK169" i="4"/>
  <c r="CO102" i="4"/>
  <c r="CO101" i="4"/>
  <c r="BQ96" i="4"/>
  <c r="CO124" i="4"/>
  <c r="CO289" i="4"/>
  <c r="BK134" i="4"/>
  <c r="CC245" i="4"/>
  <c r="CC291" i="4"/>
  <c r="CO195" i="4"/>
  <c r="BW285" i="4"/>
  <c r="CC166" i="4"/>
  <c r="BK53" i="4"/>
  <c r="CI182" i="4"/>
  <c r="CO23" i="4"/>
  <c r="CO220" i="4"/>
  <c r="CI280" i="4"/>
  <c r="CO26" i="4"/>
  <c r="CO286" i="4"/>
  <c r="CI99" i="4"/>
  <c r="CI199" i="4"/>
  <c r="CI239" i="4"/>
  <c r="CO61" i="4"/>
  <c r="BK11" i="4"/>
  <c r="CC184" i="4"/>
  <c r="CC26" i="4"/>
  <c r="BK141" i="4"/>
  <c r="BW275" i="4"/>
  <c r="BW130" i="4"/>
  <c r="CO151" i="4"/>
  <c r="CC24" i="4"/>
  <c r="CI219" i="4"/>
  <c r="CI69" i="4"/>
  <c r="BW270" i="4"/>
  <c r="BK12" i="4"/>
  <c r="BW220" i="4"/>
  <c r="CO146" i="4"/>
  <c r="CC130" i="4"/>
  <c r="BQ8" i="4"/>
  <c r="BW123" i="4"/>
  <c r="CI215" i="4"/>
  <c r="CI290" i="4"/>
  <c r="BW203" i="4"/>
  <c r="BQ50" i="4"/>
  <c r="BK100" i="4"/>
  <c r="BW215" i="4"/>
  <c r="CO272" i="4"/>
  <c r="CO67" i="4"/>
  <c r="CI78" i="4"/>
  <c r="CO10" i="4"/>
  <c r="CO81" i="4"/>
  <c r="BQ258" i="4"/>
  <c r="CC286" i="4"/>
  <c r="CC125" i="4"/>
  <c r="CI176" i="4"/>
  <c r="CC244" i="4"/>
  <c r="CC231" i="4"/>
  <c r="CC66" i="4"/>
  <c r="CC247" i="4"/>
  <c r="BK290" i="4"/>
  <c r="BQ260" i="4"/>
  <c r="BW102" i="4"/>
  <c r="CO117" i="4"/>
  <c r="BQ45" i="4"/>
  <c r="CI155" i="4"/>
  <c r="CO162" i="4"/>
  <c r="BW189" i="4"/>
  <c r="CC62" i="4"/>
  <c r="BQ14" i="4"/>
  <c r="BQ268" i="4"/>
  <c r="BQ77" i="4"/>
  <c r="CO156" i="4"/>
  <c r="BW248" i="4"/>
  <c r="BK288" i="4"/>
  <c r="BK188" i="4"/>
  <c r="BW152" i="4"/>
  <c r="CI274" i="4"/>
  <c r="CO185" i="4"/>
  <c r="BK232" i="4"/>
  <c r="BW78" i="4"/>
  <c r="BQ205" i="4"/>
  <c r="CO205" i="4"/>
  <c r="CC128" i="4"/>
  <c r="BW240" i="4"/>
  <c r="CO241" i="4"/>
  <c r="CC90" i="4"/>
  <c r="BQ232" i="4"/>
  <c r="BK250" i="4"/>
  <c r="BK112" i="4"/>
  <c r="BW153" i="4"/>
  <c r="BK122" i="4"/>
  <c r="CI43" i="4"/>
  <c r="BK155" i="4"/>
  <c r="CO258" i="4"/>
  <c r="CO223" i="4"/>
  <c r="CV292" i="4"/>
  <c r="DA292" i="4" s="1"/>
  <c r="CV293" i="4"/>
  <c r="CU292" i="4"/>
  <c r="CU293" i="4"/>
  <c r="DB292" i="4"/>
  <c r="DC292" i="4" s="1"/>
  <c r="DD292" i="4" s="1"/>
  <c r="CU290" i="4"/>
  <c r="CU291" i="4"/>
  <c r="CU288" i="4"/>
  <c r="CU289" i="4"/>
  <c r="CV290" i="4"/>
  <c r="CV291" i="4"/>
  <c r="CV288" i="4"/>
  <c r="CV289" i="4"/>
  <c r="CV19" i="4"/>
  <c r="DA19" i="4" s="1"/>
  <c r="CV20" i="4"/>
  <c r="DA20" i="4" s="1"/>
  <c r="CV22" i="4"/>
  <c r="DA22" i="4" s="1"/>
  <c r="CV23" i="4"/>
  <c r="DA23" i="4" s="1"/>
  <c r="CV21" i="4"/>
  <c r="DA21" i="4" s="1"/>
  <c r="CV25" i="4"/>
  <c r="DA25" i="4" s="1"/>
  <c r="CV26" i="4"/>
  <c r="DA26" i="4" s="1"/>
  <c r="CV24" i="4"/>
  <c r="DA24" i="4" s="1"/>
  <c r="CV29" i="4"/>
  <c r="DA29" i="4" s="1"/>
  <c r="CV27" i="4"/>
  <c r="DA27" i="4" s="1"/>
  <c r="CV30" i="4"/>
  <c r="DA30" i="4" s="1"/>
  <c r="CV28" i="4"/>
  <c r="DA28" i="4" s="1"/>
  <c r="CV32" i="4"/>
  <c r="DA32" i="4" s="1"/>
  <c r="CV33" i="4"/>
  <c r="DA33" i="4" s="1"/>
  <c r="CV37" i="4"/>
  <c r="DA37" i="4" s="1"/>
  <c r="CV34" i="4"/>
  <c r="DA34" i="4" s="1"/>
  <c r="CV36" i="4"/>
  <c r="DA36" i="4" s="1"/>
  <c r="CV38" i="4"/>
  <c r="DA38" i="4" s="1"/>
  <c r="CV39" i="4"/>
  <c r="DA39" i="4" s="1"/>
  <c r="CV42" i="4"/>
  <c r="DA42" i="4" s="1"/>
  <c r="CV46" i="4"/>
  <c r="DA46" i="4" s="1"/>
  <c r="CV40" i="4"/>
  <c r="DA40" i="4" s="1"/>
  <c r="CV43" i="4"/>
  <c r="DA43" i="4" s="1"/>
  <c r="CV47" i="4"/>
  <c r="DA47" i="4" s="1"/>
  <c r="CV35" i="4"/>
  <c r="DA35" i="4" s="1"/>
  <c r="CV41" i="4"/>
  <c r="DA41" i="4" s="1"/>
  <c r="CV45" i="4"/>
  <c r="DA45" i="4" s="1"/>
  <c r="CV49" i="4"/>
  <c r="DA49" i="4" s="1"/>
  <c r="CV53" i="4"/>
  <c r="DA53" i="4" s="1"/>
  <c r="CV44" i="4"/>
  <c r="DA44" i="4" s="1"/>
  <c r="CV50" i="4"/>
  <c r="DA50" i="4" s="1"/>
  <c r="CV54" i="4"/>
  <c r="DA54" i="4" s="1"/>
  <c r="CV31" i="4"/>
  <c r="DA31" i="4" s="1"/>
  <c r="CV48" i="4"/>
  <c r="DA48" i="4" s="1"/>
  <c r="CV51" i="4"/>
  <c r="DA51" i="4" s="1"/>
  <c r="CV59" i="4"/>
  <c r="DA59" i="4" s="1"/>
  <c r="CV62" i="4"/>
  <c r="DA62" i="4" s="1"/>
  <c r="CV66" i="4"/>
  <c r="DA66" i="4" s="1"/>
  <c r="CV56" i="4"/>
  <c r="DA56" i="4" s="1"/>
  <c r="CV60" i="4"/>
  <c r="DA60" i="4" s="1"/>
  <c r="CV63" i="4"/>
  <c r="DA63" i="4" s="1"/>
  <c r="CV52" i="4"/>
  <c r="DA52" i="4" s="1"/>
  <c r="CV57" i="4"/>
  <c r="DA57" i="4" s="1"/>
  <c r="CV61" i="4"/>
  <c r="DA61" i="4" s="1"/>
  <c r="CV64" i="4"/>
  <c r="DA64" i="4" s="1"/>
  <c r="CV68" i="4"/>
  <c r="DA68" i="4" s="1"/>
  <c r="CV72" i="4"/>
  <c r="DA72" i="4" s="1"/>
  <c r="CV55" i="4"/>
  <c r="DA55" i="4" s="1"/>
  <c r="CV69" i="4"/>
  <c r="DA69" i="4" s="1"/>
  <c r="CV71" i="4"/>
  <c r="DA71" i="4" s="1"/>
  <c r="CV73" i="4"/>
  <c r="DA73" i="4" s="1"/>
  <c r="CV77" i="4"/>
  <c r="DA77" i="4" s="1"/>
  <c r="CV83" i="4"/>
  <c r="DA83" i="4" s="1"/>
  <c r="CV58" i="4"/>
  <c r="DA58" i="4" s="1"/>
  <c r="CV65" i="4"/>
  <c r="DA65" i="4" s="1"/>
  <c r="CV67" i="4"/>
  <c r="DA67" i="4" s="1"/>
  <c r="CV74" i="4"/>
  <c r="DA74" i="4" s="1"/>
  <c r="CV78" i="4"/>
  <c r="DA78" i="4" s="1"/>
  <c r="CV81" i="4"/>
  <c r="DA81" i="4" s="1"/>
  <c r="CV82" i="4"/>
  <c r="DA82" i="4" s="1"/>
  <c r="CV87" i="4"/>
  <c r="DA87" i="4" s="1"/>
  <c r="CV90" i="4"/>
  <c r="DA90" i="4" s="1"/>
  <c r="CV94" i="4"/>
  <c r="DA94" i="4" s="1"/>
  <c r="CV98" i="4"/>
  <c r="DA98" i="4" s="1"/>
  <c r="CV70" i="4"/>
  <c r="DA70" i="4" s="1"/>
  <c r="CV84" i="4"/>
  <c r="DA84" i="4" s="1"/>
  <c r="CV88" i="4"/>
  <c r="DA88" i="4" s="1"/>
  <c r="CV91" i="4"/>
  <c r="DA91" i="4" s="1"/>
  <c r="CV95" i="4"/>
  <c r="DA95" i="4" s="1"/>
  <c r="CV99" i="4"/>
  <c r="DA99" i="4" s="1"/>
  <c r="CV103" i="4"/>
  <c r="DA103" i="4" s="1"/>
  <c r="CV76" i="4"/>
  <c r="DA76" i="4" s="1"/>
  <c r="CV80" i="4"/>
  <c r="DA80" i="4" s="1"/>
  <c r="CV85" i="4"/>
  <c r="DA85" i="4" s="1"/>
  <c r="CV75" i="4"/>
  <c r="DA75" i="4" s="1"/>
  <c r="CV86" i="4"/>
  <c r="DA86" i="4" s="1"/>
  <c r="CV92" i="4"/>
  <c r="DA92" i="4" s="1"/>
  <c r="CV96" i="4"/>
  <c r="DA96" i="4" s="1"/>
  <c r="CV105" i="4"/>
  <c r="DA105" i="4" s="1"/>
  <c r="CV109" i="4"/>
  <c r="DA109" i="4" s="1"/>
  <c r="CV112" i="4"/>
  <c r="DA112" i="4" s="1"/>
  <c r="CV116" i="4"/>
  <c r="DA116" i="4" s="1"/>
  <c r="CV100" i="4"/>
  <c r="DA100" i="4" s="1"/>
  <c r="CV102" i="4"/>
  <c r="DA102" i="4" s="1"/>
  <c r="CV104" i="4"/>
  <c r="DA104" i="4" s="1"/>
  <c r="CV106" i="4"/>
  <c r="DA106" i="4" s="1"/>
  <c r="CV110" i="4"/>
  <c r="DA110" i="4" s="1"/>
  <c r="CV113" i="4"/>
  <c r="DA113" i="4" s="1"/>
  <c r="CV79" i="4"/>
  <c r="DA79" i="4" s="1"/>
  <c r="CV107" i="4"/>
  <c r="DA107" i="4" s="1"/>
  <c r="CV114" i="4"/>
  <c r="DA114" i="4" s="1"/>
  <c r="CV118" i="4"/>
  <c r="DA118" i="4" s="1"/>
  <c r="CV108" i="4"/>
  <c r="DA108" i="4" s="1"/>
  <c r="CV111" i="4"/>
  <c r="DA111" i="4" s="1"/>
  <c r="CV123" i="4"/>
  <c r="DA123" i="4" s="1"/>
  <c r="CV127" i="4"/>
  <c r="DA127" i="4" s="1"/>
  <c r="CV130" i="4"/>
  <c r="DA130" i="4" s="1"/>
  <c r="CV134" i="4"/>
  <c r="DA134" i="4" s="1"/>
  <c r="CV138" i="4"/>
  <c r="DA138" i="4" s="1"/>
  <c r="CV89" i="4"/>
  <c r="DA89" i="4" s="1"/>
  <c r="CV97" i="4"/>
  <c r="DA97" i="4" s="1"/>
  <c r="CV101" i="4"/>
  <c r="DA101" i="4" s="1"/>
  <c r="CV117" i="4"/>
  <c r="DA117" i="4" s="1"/>
  <c r="CV120" i="4"/>
  <c r="DA120" i="4" s="1"/>
  <c r="CV124" i="4"/>
  <c r="DA124" i="4" s="1"/>
  <c r="CV128" i="4"/>
  <c r="DA128" i="4" s="1"/>
  <c r="CV131" i="4"/>
  <c r="DA131" i="4" s="1"/>
  <c r="CV135" i="4"/>
  <c r="DA135" i="4" s="1"/>
  <c r="CV121" i="4"/>
  <c r="DA121" i="4" s="1"/>
  <c r="CV125" i="4"/>
  <c r="DA125" i="4" s="1"/>
  <c r="CV139" i="4"/>
  <c r="DA139" i="4" s="1"/>
  <c r="CV143" i="4"/>
  <c r="DA143" i="4" s="1"/>
  <c r="CV147" i="4"/>
  <c r="DA147" i="4" s="1"/>
  <c r="CV93" i="4"/>
  <c r="DA93" i="4" s="1"/>
  <c r="CV133" i="4"/>
  <c r="DA133" i="4" s="1"/>
  <c r="CV137" i="4"/>
  <c r="DA137" i="4" s="1"/>
  <c r="CV140" i="4"/>
  <c r="DA140" i="4" s="1"/>
  <c r="CV115" i="4"/>
  <c r="DA115" i="4" s="1"/>
  <c r="CV132" i="4"/>
  <c r="DA132" i="4" s="1"/>
  <c r="CV136" i="4"/>
  <c r="DA136" i="4" s="1"/>
  <c r="CV141" i="4"/>
  <c r="DA141" i="4" s="1"/>
  <c r="CV145" i="4"/>
  <c r="DA145" i="4" s="1"/>
  <c r="CV119" i="4"/>
  <c r="DA119" i="4" s="1"/>
  <c r="CV122" i="4"/>
  <c r="DA122" i="4" s="1"/>
  <c r="CV126" i="4"/>
  <c r="DA126" i="4" s="1"/>
  <c r="CV129" i="4"/>
  <c r="DA129" i="4" s="1"/>
  <c r="CV150" i="4"/>
  <c r="DA150" i="4" s="1"/>
  <c r="CV154" i="4"/>
  <c r="DA154" i="4" s="1"/>
  <c r="CV156" i="4"/>
  <c r="DA156" i="4" s="1"/>
  <c r="CV142" i="4"/>
  <c r="DA142" i="4" s="1"/>
  <c r="CV146" i="4"/>
  <c r="DA146" i="4" s="1"/>
  <c r="CV151" i="4"/>
  <c r="DA151" i="4" s="1"/>
  <c r="CV157" i="4"/>
  <c r="DA157" i="4" s="1"/>
  <c r="CV161" i="4"/>
  <c r="DA161" i="4" s="1"/>
  <c r="CV165" i="4"/>
  <c r="DA165" i="4" s="1"/>
  <c r="CV169" i="4"/>
  <c r="DA169" i="4" s="1"/>
  <c r="CV148" i="4"/>
  <c r="DA148" i="4" s="1"/>
  <c r="CV152" i="4"/>
  <c r="DA152" i="4" s="1"/>
  <c r="CV158" i="4"/>
  <c r="DA158" i="4" s="1"/>
  <c r="CV162" i="4"/>
  <c r="DA162" i="4" s="1"/>
  <c r="CV166" i="4"/>
  <c r="DA166" i="4" s="1"/>
  <c r="CV144" i="4"/>
  <c r="DA144" i="4" s="1"/>
  <c r="CV149" i="4"/>
  <c r="DA149" i="4" s="1"/>
  <c r="CV153" i="4"/>
  <c r="DA153" i="4" s="1"/>
  <c r="CV155" i="4"/>
  <c r="DA155" i="4" s="1"/>
  <c r="CV168" i="4"/>
  <c r="DA168" i="4" s="1"/>
  <c r="CV170" i="4"/>
  <c r="DA170" i="4" s="1"/>
  <c r="CV172" i="4"/>
  <c r="DA172" i="4" s="1"/>
  <c r="CV176" i="4"/>
  <c r="DA176" i="4" s="1"/>
  <c r="CV180" i="4"/>
  <c r="DA180" i="4" s="1"/>
  <c r="CV184" i="4"/>
  <c r="DA184" i="4" s="1"/>
  <c r="CV188" i="4"/>
  <c r="DA188" i="4" s="1"/>
  <c r="CV192" i="4"/>
  <c r="DA192" i="4" s="1"/>
  <c r="CV196" i="4"/>
  <c r="DA196" i="4" s="1"/>
  <c r="CV200" i="4"/>
  <c r="DA200" i="4" s="1"/>
  <c r="CV204" i="4"/>
  <c r="DA204" i="4" s="1"/>
  <c r="CV208" i="4"/>
  <c r="DA208" i="4" s="1"/>
  <c r="CV173" i="4"/>
  <c r="DA173" i="4" s="1"/>
  <c r="CV177" i="4"/>
  <c r="DA177" i="4" s="1"/>
  <c r="CV181" i="4"/>
  <c r="DA181" i="4" s="1"/>
  <c r="CV185" i="4"/>
  <c r="DA185" i="4" s="1"/>
  <c r="CV189" i="4"/>
  <c r="DA189" i="4" s="1"/>
  <c r="CV193" i="4"/>
  <c r="DA193" i="4" s="1"/>
  <c r="CV197" i="4"/>
  <c r="DA197" i="4" s="1"/>
  <c r="CV201" i="4"/>
  <c r="DA201" i="4" s="1"/>
  <c r="CV205" i="4"/>
  <c r="DA205" i="4" s="1"/>
  <c r="CV209" i="4"/>
  <c r="DA209" i="4" s="1"/>
  <c r="CV160" i="4"/>
  <c r="DA160" i="4" s="1"/>
  <c r="CV164" i="4"/>
  <c r="DA164" i="4" s="1"/>
  <c r="CV171" i="4"/>
  <c r="DA171" i="4" s="1"/>
  <c r="CV174" i="4"/>
  <c r="DA174" i="4" s="1"/>
  <c r="CV178" i="4"/>
  <c r="DA178" i="4" s="1"/>
  <c r="CV182" i="4"/>
  <c r="DA182" i="4" s="1"/>
  <c r="CV186" i="4"/>
  <c r="DA186" i="4" s="1"/>
  <c r="CV190" i="4"/>
  <c r="DA190" i="4" s="1"/>
  <c r="CV194" i="4"/>
  <c r="DA194" i="4" s="1"/>
  <c r="CV198" i="4"/>
  <c r="DA198" i="4" s="1"/>
  <c r="CV202" i="4"/>
  <c r="DA202" i="4" s="1"/>
  <c r="CV206" i="4"/>
  <c r="DA206" i="4" s="1"/>
  <c r="CV159" i="4"/>
  <c r="DA159" i="4" s="1"/>
  <c r="CV163" i="4"/>
  <c r="DA163" i="4" s="1"/>
  <c r="CV167" i="4"/>
  <c r="DA167" i="4" s="1"/>
  <c r="CV175" i="4"/>
  <c r="DA175" i="4" s="1"/>
  <c r="CV179" i="4"/>
  <c r="DA179" i="4" s="1"/>
  <c r="CV183" i="4"/>
  <c r="DA183" i="4" s="1"/>
  <c r="CV187" i="4"/>
  <c r="DA187" i="4" s="1"/>
  <c r="CV191" i="4"/>
  <c r="DA191" i="4" s="1"/>
  <c r="CV211" i="4"/>
  <c r="DA211" i="4" s="1"/>
  <c r="CV214" i="4"/>
  <c r="DA214" i="4" s="1"/>
  <c r="CV217" i="4"/>
  <c r="DA217" i="4" s="1"/>
  <c r="CV215" i="4"/>
  <c r="DA215" i="4" s="1"/>
  <c r="CV218" i="4"/>
  <c r="DA218" i="4" s="1"/>
  <c r="CV222" i="4"/>
  <c r="DA222" i="4" s="1"/>
  <c r="CV226" i="4"/>
  <c r="DA226" i="4" s="1"/>
  <c r="CV230" i="4"/>
  <c r="DA230" i="4" s="1"/>
  <c r="CV234" i="4"/>
  <c r="DA234" i="4" s="1"/>
  <c r="CV238" i="4"/>
  <c r="DA238" i="4" s="1"/>
  <c r="CV242" i="4"/>
  <c r="DA242" i="4" s="1"/>
  <c r="CV248" i="4"/>
  <c r="DA248" i="4" s="1"/>
  <c r="CV251" i="4"/>
  <c r="DA251" i="4" s="1"/>
  <c r="CV255" i="4"/>
  <c r="DA255" i="4" s="1"/>
  <c r="CV259" i="4"/>
  <c r="DA259" i="4" s="1"/>
  <c r="CV210" i="4"/>
  <c r="DA210" i="4" s="1"/>
  <c r="CV212" i="4"/>
  <c r="DA212" i="4" s="1"/>
  <c r="CV216" i="4"/>
  <c r="DA216" i="4" s="1"/>
  <c r="CV219" i="4"/>
  <c r="DA219" i="4" s="1"/>
  <c r="CV223" i="4"/>
  <c r="DA223" i="4" s="1"/>
  <c r="CV227" i="4"/>
  <c r="DA227" i="4" s="1"/>
  <c r="CV231" i="4"/>
  <c r="DA231" i="4" s="1"/>
  <c r="CV235" i="4"/>
  <c r="DA235" i="4" s="1"/>
  <c r="CV239" i="4"/>
  <c r="DA239" i="4" s="1"/>
  <c r="CV195" i="4"/>
  <c r="DA195" i="4" s="1"/>
  <c r="CV199" i="4"/>
  <c r="DA199" i="4" s="1"/>
  <c r="CV203" i="4"/>
  <c r="DA203" i="4" s="1"/>
  <c r="CV207" i="4"/>
  <c r="DA207" i="4" s="1"/>
  <c r="CV213" i="4"/>
  <c r="DA213" i="4" s="1"/>
  <c r="CV220" i="4"/>
  <c r="DA220" i="4" s="1"/>
  <c r="CV224" i="4"/>
  <c r="DA224" i="4" s="1"/>
  <c r="CV228" i="4"/>
  <c r="DA228" i="4" s="1"/>
  <c r="CV232" i="4"/>
  <c r="DA232" i="4" s="1"/>
  <c r="CV236" i="4"/>
  <c r="DA236" i="4" s="1"/>
  <c r="CV240" i="4"/>
  <c r="DA240" i="4" s="1"/>
  <c r="CV243" i="4"/>
  <c r="DA243" i="4" s="1"/>
  <c r="CV246" i="4"/>
  <c r="DA246" i="4" s="1"/>
  <c r="CV253" i="4"/>
  <c r="DA253" i="4" s="1"/>
  <c r="CV257" i="4"/>
  <c r="DA257" i="4" s="1"/>
  <c r="CV261" i="4"/>
  <c r="DA261" i="4" s="1"/>
  <c r="CV262" i="4"/>
  <c r="DA262" i="4" s="1"/>
  <c r="CV266" i="4"/>
  <c r="DA266" i="4" s="1"/>
  <c r="CV269" i="4"/>
  <c r="DA269" i="4" s="1"/>
  <c r="CV275" i="4"/>
  <c r="DA275" i="4" s="1"/>
  <c r="CV281" i="4"/>
  <c r="DA281" i="4" s="1"/>
  <c r="CV285" i="4"/>
  <c r="CV14" i="4"/>
  <c r="DA14" i="4" s="1"/>
  <c r="CV18" i="4"/>
  <c r="DA18" i="4" s="1"/>
  <c r="CV263" i="4"/>
  <c r="DA263" i="4" s="1"/>
  <c r="CV272" i="4"/>
  <c r="DA272" i="4" s="1"/>
  <c r="CV245" i="4"/>
  <c r="DA245" i="4" s="1"/>
  <c r="CV247" i="4"/>
  <c r="DA247" i="4" s="1"/>
  <c r="CV249" i="4"/>
  <c r="DA249" i="4" s="1"/>
  <c r="CV250" i="4"/>
  <c r="DA250" i="4" s="1"/>
  <c r="CV252" i="4"/>
  <c r="DA252" i="4" s="1"/>
  <c r="CV254" i="4"/>
  <c r="DA254" i="4" s="1"/>
  <c r="CV256" i="4"/>
  <c r="DA256" i="4" s="1"/>
  <c r="CV258" i="4"/>
  <c r="DA258" i="4" s="1"/>
  <c r="CV260" i="4"/>
  <c r="DA260" i="4" s="1"/>
  <c r="CV221" i="4"/>
  <c r="DA221" i="4" s="1"/>
  <c r="CV225" i="4"/>
  <c r="DA225" i="4" s="1"/>
  <c r="CV229" i="4"/>
  <c r="DA229" i="4" s="1"/>
  <c r="CV233" i="4"/>
  <c r="DA233" i="4" s="1"/>
  <c r="CV237" i="4"/>
  <c r="DA237" i="4" s="1"/>
  <c r="CV241" i="4"/>
  <c r="DA241" i="4" s="1"/>
  <c r="CV244" i="4"/>
  <c r="DA244" i="4" s="1"/>
  <c r="CV265" i="4"/>
  <c r="DA265" i="4" s="1"/>
  <c r="CV268" i="4"/>
  <c r="DA268" i="4" s="1"/>
  <c r="CV271" i="4"/>
  <c r="DA271" i="4" s="1"/>
  <c r="CV274" i="4"/>
  <c r="DA274" i="4" s="1"/>
  <c r="CV8" i="4"/>
  <c r="DA8" i="4" s="1"/>
  <c r="CV276" i="4"/>
  <c r="DA276" i="4" s="1"/>
  <c r="CV278" i="4"/>
  <c r="DA278" i="4" s="1"/>
  <c r="CV280" i="4"/>
  <c r="DA280" i="4" s="1"/>
  <c r="CV282" i="4"/>
  <c r="DA282" i="4" s="1"/>
  <c r="CV284" i="4"/>
  <c r="CV286" i="4"/>
  <c r="CV13" i="4"/>
  <c r="DA13" i="4" s="1"/>
  <c r="CV15" i="4"/>
  <c r="DA15" i="4" s="1"/>
  <c r="CV17" i="4"/>
  <c r="DA17" i="4" s="1"/>
  <c r="CV5" i="4"/>
  <c r="CV9" i="4"/>
  <c r="DA9" i="4" s="1"/>
  <c r="CV10" i="4"/>
  <c r="DA10" i="4" s="1"/>
  <c r="CV6" i="4"/>
  <c r="DA6" i="4" s="1"/>
  <c r="CV11" i="4"/>
  <c r="DA11" i="4" s="1"/>
  <c r="CV4" i="4"/>
  <c r="DA4" i="4" s="1"/>
  <c r="CV264" i="4"/>
  <c r="DA264" i="4" s="1"/>
  <c r="CV267" i="4"/>
  <c r="DA267" i="4" s="1"/>
  <c r="CV270" i="4"/>
  <c r="DA270" i="4" s="1"/>
  <c r="CV273" i="4"/>
  <c r="DA273" i="4" s="1"/>
  <c r="CV277" i="4"/>
  <c r="DA277" i="4" s="1"/>
  <c r="CV279" i="4"/>
  <c r="DA279" i="4" s="1"/>
  <c r="CV283" i="4"/>
  <c r="DA283" i="4" s="1"/>
  <c r="CV287" i="4"/>
  <c r="CV16" i="4"/>
  <c r="DA16" i="4" s="1"/>
  <c r="CV7" i="4"/>
  <c r="DA7" i="4" s="1"/>
  <c r="CV12" i="4"/>
  <c r="DA12" i="4" s="1"/>
  <c r="CU20" i="4"/>
  <c r="CU23" i="4"/>
  <c r="CU24" i="4"/>
  <c r="CU21" i="4"/>
  <c r="CU22" i="4"/>
  <c r="CU19" i="4"/>
  <c r="CU27" i="4"/>
  <c r="CU30" i="4"/>
  <c r="CU26" i="4"/>
  <c r="CU32" i="4"/>
  <c r="CU33" i="4"/>
  <c r="CU29" i="4"/>
  <c r="CU34" i="4"/>
  <c r="CU38" i="4"/>
  <c r="CU31" i="4"/>
  <c r="CU35" i="4"/>
  <c r="CU39" i="4"/>
  <c r="CU40" i="4"/>
  <c r="CU43" i="4"/>
  <c r="CU28" i="4"/>
  <c r="CU37" i="4"/>
  <c r="CU41" i="4"/>
  <c r="CU44" i="4"/>
  <c r="CU48" i="4"/>
  <c r="CU25" i="4"/>
  <c r="CU36" i="4"/>
  <c r="CU47" i="4"/>
  <c r="CU50" i="4"/>
  <c r="CU54" i="4"/>
  <c r="CU51" i="4"/>
  <c r="CU52" i="4"/>
  <c r="CU53" i="4"/>
  <c r="CU56" i="4"/>
  <c r="CU60" i="4"/>
  <c r="CU63" i="4"/>
  <c r="CU67" i="4"/>
  <c r="CU42" i="4"/>
  <c r="CU57" i="4"/>
  <c r="CU61" i="4"/>
  <c r="CU64" i="4"/>
  <c r="CU45" i="4"/>
  <c r="CU49" i="4"/>
  <c r="CU55" i="4"/>
  <c r="CU58" i="4"/>
  <c r="CU65" i="4"/>
  <c r="CU69" i="4"/>
  <c r="CU46" i="4"/>
  <c r="CU71" i="4"/>
  <c r="CU73" i="4"/>
  <c r="CU74" i="4"/>
  <c r="CU78" i="4"/>
  <c r="CU81" i="4"/>
  <c r="CU59" i="4"/>
  <c r="CU62" i="4"/>
  <c r="CU70" i="4"/>
  <c r="CU75" i="4"/>
  <c r="CU79" i="4"/>
  <c r="CU68" i="4"/>
  <c r="CU83" i="4"/>
  <c r="CU84" i="4"/>
  <c r="CU88" i="4"/>
  <c r="CU91" i="4"/>
  <c r="CU95" i="4"/>
  <c r="CU66" i="4"/>
  <c r="CU76" i="4"/>
  <c r="CU77" i="4"/>
  <c r="CU80" i="4"/>
  <c r="CU85" i="4"/>
  <c r="CU92" i="4"/>
  <c r="CU96" i="4"/>
  <c r="CU100" i="4"/>
  <c r="CU104" i="4"/>
  <c r="CU72" i="4"/>
  <c r="CU86" i="4"/>
  <c r="CU82" i="4"/>
  <c r="CU87" i="4"/>
  <c r="CU102" i="4"/>
  <c r="CU106" i="4"/>
  <c r="CU110" i="4"/>
  <c r="CU113" i="4"/>
  <c r="CU117" i="4"/>
  <c r="CU107" i="4"/>
  <c r="CU89" i="4"/>
  <c r="CU90" i="4"/>
  <c r="CU93" i="4"/>
  <c r="CU94" i="4"/>
  <c r="CU97" i="4"/>
  <c r="CU98" i="4"/>
  <c r="CU101" i="4"/>
  <c r="CU108" i="4"/>
  <c r="CU111" i="4"/>
  <c r="CU115" i="4"/>
  <c r="CU119" i="4"/>
  <c r="CU99" i="4"/>
  <c r="CU105" i="4"/>
  <c r="CU109" i="4"/>
  <c r="CU112" i="4"/>
  <c r="CU114" i="4"/>
  <c r="CU120" i="4"/>
  <c r="CU124" i="4"/>
  <c r="CU128" i="4"/>
  <c r="CU131" i="4"/>
  <c r="CU135" i="4"/>
  <c r="CU118" i="4"/>
  <c r="CU121" i="4"/>
  <c r="CU125" i="4"/>
  <c r="CU132" i="4"/>
  <c r="CU136" i="4"/>
  <c r="CU103" i="4"/>
  <c r="CU116" i="4"/>
  <c r="CU122" i="4"/>
  <c r="CU126" i="4"/>
  <c r="CU129" i="4"/>
  <c r="CU133" i="4"/>
  <c r="CU134" i="4"/>
  <c r="CU137" i="4"/>
  <c r="CU138" i="4"/>
  <c r="CU140" i="4"/>
  <c r="CU144" i="4"/>
  <c r="CU142" i="4"/>
  <c r="CU146" i="4"/>
  <c r="CU123" i="4"/>
  <c r="CU127" i="4"/>
  <c r="CU130" i="4"/>
  <c r="CU139" i="4"/>
  <c r="CU143" i="4"/>
  <c r="CU147" i="4"/>
  <c r="CU151" i="4"/>
  <c r="CU157" i="4"/>
  <c r="CU148" i="4"/>
  <c r="CU152" i="4"/>
  <c r="CU158" i="4"/>
  <c r="CU162" i="4"/>
  <c r="CU166" i="4"/>
  <c r="CU170" i="4"/>
  <c r="CU141" i="4"/>
  <c r="CU145" i="4"/>
  <c r="CU149" i="4"/>
  <c r="CU153" i="4"/>
  <c r="CU155" i="4"/>
  <c r="CU159" i="4"/>
  <c r="CU163" i="4"/>
  <c r="CU167" i="4"/>
  <c r="CU150" i="4"/>
  <c r="CU154" i="4"/>
  <c r="CU173" i="4"/>
  <c r="CU177" i="4"/>
  <c r="CU181" i="4"/>
  <c r="CU185" i="4"/>
  <c r="CU189" i="4"/>
  <c r="CU193" i="4"/>
  <c r="CU197" i="4"/>
  <c r="CU201" i="4"/>
  <c r="CU205" i="4"/>
  <c r="CU156" i="4"/>
  <c r="CU160" i="4"/>
  <c r="CU161" i="4"/>
  <c r="CU164" i="4"/>
  <c r="CU165" i="4"/>
  <c r="CU171" i="4"/>
  <c r="CU174" i="4"/>
  <c r="CU178" i="4"/>
  <c r="CU182" i="4"/>
  <c r="CU186" i="4"/>
  <c r="CU190" i="4"/>
  <c r="CU194" i="4"/>
  <c r="CU198" i="4"/>
  <c r="CU202" i="4"/>
  <c r="CU206" i="4"/>
  <c r="CU210" i="4"/>
  <c r="CU169" i="4"/>
  <c r="CU175" i="4"/>
  <c r="CU179" i="4"/>
  <c r="CU183" i="4"/>
  <c r="CU187" i="4"/>
  <c r="CU191" i="4"/>
  <c r="CU195" i="4"/>
  <c r="CU199" i="4"/>
  <c r="CU203" i="4"/>
  <c r="CU207" i="4"/>
  <c r="CU168" i="4"/>
  <c r="CU172" i="4"/>
  <c r="CU176" i="4"/>
  <c r="CU180" i="4"/>
  <c r="CU184" i="4"/>
  <c r="CU188" i="4"/>
  <c r="CU192" i="4"/>
  <c r="CU215" i="4"/>
  <c r="CU218" i="4"/>
  <c r="CU212" i="4"/>
  <c r="CU216" i="4"/>
  <c r="CU219" i="4"/>
  <c r="CU223" i="4"/>
  <c r="CU227" i="4"/>
  <c r="CU231" i="4"/>
  <c r="CU235" i="4"/>
  <c r="CU239" i="4"/>
  <c r="CU245" i="4"/>
  <c r="CU249" i="4"/>
  <c r="CU252" i="4"/>
  <c r="CU256" i="4"/>
  <c r="CU260" i="4"/>
  <c r="CU213" i="4"/>
  <c r="CU220" i="4"/>
  <c r="CU224" i="4"/>
  <c r="CU228" i="4"/>
  <c r="CU232" i="4"/>
  <c r="CU236" i="4"/>
  <c r="CU240" i="4"/>
  <c r="CU243" i="4"/>
  <c r="CU196" i="4"/>
  <c r="CU200" i="4"/>
  <c r="CU204" i="4"/>
  <c r="CU208" i="4"/>
  <c r="CU209" i="4"/>
  <c r="CU211" i="4"/>
  <c r="CU214" i="4"/>
  <c r="CU217" i="4"/>
  <c r="CU221" i="4"/>
  <c r="CU225" i="4"/>
  <c r="CU229" i="4"/>
  <c r="CU233" i="4"/>
  <c r="CU237" i="4"/>
  <c r="CU241" i="4"/>
  <c r="CU244" i="4"/>
  <c r="CU248" i="4"/>
  <c r="CU251" i="4"/>
  <c r="CU255" i="4"/>
  <c r="CU259" i="4"/>
  <c r="CU263" i="4"/>
  <c r="CU272" i="4"/>
  <c r="CU276" i="4"/>
  <c r="CU278" i="4"/>
  <c r="CU282" i="4"/>
  <c r="CU286" i="4"/>
  <c r="CU15" i="4"/>
  <c r="CU5" i="4"/>
  <c r="CU247" i="4"/>
  <c r="CU250" i="4"/>
  <c r="CU254" i="4"/>
  <c r="CU258" i="4"/>
  <c r="CU264" i="4"/>
  <c r="CU267" i="4"/>
  <c r="CU270" i="4"/>
  <c r="CU273" i="4"/>
  <c r="CU222" i="4"/>
  <c r="CU226" i="4"/>
  <c r="CU230" i="4"/>
  <c r="CU234" i="4"/>
  <c r="CU238" i="4"/>
  <c r="CU242" i="4"/>
  <c r="CU246" i="4"/>
  <c r="CU253" i="4"/>
  <c r="CU257" i="4"/>
  <c r="CU261" i="4"/>
  <c r="CU262" i="4"/>
  <c r="CU266" i="4"/>
  <c r="CU269" i="4"/>
  <c r="CU275" i="4"/>
  <c r="CU280" i="4"/>
  <c r="CU284" i="4"/>
  <c r="CU13" i="4"/>
  <c r="CU17" i="4"/>
  <c r="CU9" i="4"/>
  <c r="CU10" i="4"/>
  <c r="CU279" i="4"/>
  <c r="CU287" i="4"/>
  <c r="CU7" i="4"/>
  <c r="CU11" i="4"/>
  <c r="CU4" i="4"/>
  <c r="CU265" i="4"/>
  <c r="CU268" i="4"/>
  <c r="CU271" i="4"/>
  <c r="CU274" i="4"/>
  <c r="CU277" i="4"/>
  <c r="CU283" i="4"/>
  <c r="CU16" i="4"/>
  <c r="CU6" i="4"/>
  <c r="CU281" i="4"/>
  <c r="CU285" i="4"/>
  <c r="CU14" i="4"/>
  <c r="CU18" i="4"/>
  <c r="CU8" i="4"/>
  <c r="CU12" i="4"/>
  <c r="DB4" i="4"/>
  <c r="DB272" i="4"/>
  <c r="DC272" i="4" s="1"/>
  <c r="DD272" i="4" s="1"/>
  <c r="DB159" i="4"/>
  <c r="DC159" i="4" s="1"/>
  <c r="DD159" i="4" s="1"/>
  <c r="DB278" i="4"/>
  <c r="DC278" i="4" s="1"/>
  <c r="DD278" i="4" s="1"/>
  <c r="DB277" i="4"/>
  <c r="DC277" i="4" s="1"/>
  <c r="DD277" i="4" s="1"/>
  <c r="DB130" i="4"/>
  <c r="DC130" i="4" s="1"/>
  <c r="DD130" i="4" s="1"/>
  <c r="DB155" i="4"/>
  <c r="DC155" i="4" s="1"/>
  <c r="DD155" i="4" s="1"/>
  <c r="DB198" i="4"/>
  <c r="DC198" i="4" s="1"/>
  <c r="DD198" i="4" s="1"/>
  <c r="DB150" i="4"/>
  <c r="DC150" i="4" s="1"/>
  <c r="DD150" i="4" s="1"/>
  <c r="DB108" i="4"/>
  <c r="DC108" i="4" s="1"/>
  <c r="DD108" i="4" s="1"/>
  <c r="DB85" i="4"/>
  <c r="DC85" i="4" s="1"/>
  <c r="DD85" i="4" s="1"/>
  <c r="DB141" i="4"/>
  <c r="DC141" i="4" s="1"/>
  <c r="DD141" i="4" s="1"/>
  <c r="DB217" i="4"/>
  <c r="DC217" i="4" s="1"/>
  <c r="DD217" i="4" s="1"/>
  <c r="DB183" i="4"/>
  <c r="DC183" i="4" s="1"/>
  <c r="DD183" i="4" s="1"/>
  <c r="DB182" i="4"/>
  <c r="DC182" i="4" s="1"/>
  <c r="DD182" i="4" s="1"/>
  <c r="DB222" i="4"/>
  <c r="DC222" i="4" s="1"/>
  <c r="DD222" i="4" s="1"/>
  <c r="DB197" i="4"/>
  <c r="DC197" i="4" s="1"/>
  <c r="DD197" i="4" s="1"/>
  <c r="DB34" i="4"/>
  <c r="DC34" i="4" s="1"/>
  <c r="DD34" i="4" s="1"/>
  <c r="DB39" i="4"/>
  <c r="DC39" i="4" s="1"/>
  <c r="DD39" i="4" s="1"/>
  <c r="DB6" i="4"/>
  <c r="DC6" i="4" s="1"/>
  <c r="DD6" i="4" s="1"/>
  <c r="DB42" i="4"/>
  <c r="DC42" i="4" s="1"/>
  <c r="DD42" i="4" s="1"/>
  <c r="DB240" i="4"/>
  <c r="DC240" i="4" s="1"/>
  <c r="DD240" i="4" s="1"/>
  <c r="DB86" i="4"/>
  <c r="DC86" i="4" s="1"/>
  <c r="DD86" i="4" s="1"/>
  <c r="DB94" i="4"/>
  <c r="DC94" i="4" s="1"/>
  <c r="DD94" i="4" s="1"/>
  <c r="DB44" i="4"/>
  <c r="DC44" i="4" s="1"/>
  <c r="DD44" i="4" s="1"/>
  <c r="DB206" i="4"/>
  <c r="DC206" i="4" s="1"/>
  <c r="DD206" i="4" s="1"/>
  <c r="DB11" i="4"/>
  <c r="DC11" i="4" s="1"/>
  <c r="DD11" i="4" s="1"/>
  <c r="DB71" i="4"/>
  <c r="DC71" i="4" s="1"/>
  <c r="DD71" i="4" s="1"/>
  <c r="DB58" i="4"/>
  <c r="DC58" i="4" s="1"/>
  <c r="DD58" i="4" s="1"/>
  <c r="DB189" i="4"/>
  <c r="DC189" i="4" s="1"/>
  <c r="DD189" i="4" s="1"/>
  <c r="DB204" i="4"/>
  <c r="DC204" i="4" s="1"/>
  <c r="DD204" i="4" s="1"/>
  <c r="DB188" i="4"/>
  <c r="DC188" i="4" s="1"/>
  <c r="DD188" i="4" s="1"/>
  <c r="DB115" i="4"/>
  <c r="DC115" i="4" s="1"/>
  <c r="DD115" i="4" s="1"/>
  <c r="DB181" i="4"/>
  <c r="DC181" i="4" s="1"/>
  <c r="DD181" i="4" s="1"/>
  <c r="DB24" i="4"/>
  <c r="DC24" i="4" s="1"/>
  <c r="DD24" i="4" s="1"/>
  <c r="DB81" i="4"/>
  <c r="DC81" i="4" s="1"/>
  <c r="DD81" i="4" s="1"/>
  <c r="DB26" i="4"/>
  <c r="DC26" i="4" s="1"/>
  <c r="DD26" i="4" s="1"/>
  <c r="DB191" i="4"/>
  <c r="DC191" i="4" s="1"/>
  <c r="DD191" i="4" s="1"/>
  <c r="DB241" i="4"/>
  <c r="DC241" i="4" s="1"/>
  <c r="DD241" i="4" s="1"/>
  <c r="DB95" i="4"/>
  <c r="DC95" i="4" s="1"/>
  <c r="DD95" i="4" s="1"/>
  <c r="DB274" i="4"/>
  <c r="DC274" i="4" s="1"/>
  <c r="DD274" i="4" s="1"/>
  <c r="DB90" i="4"/>
  <c r="DC90" i="4" s="1"/>
  <c r="DD90" i="4" s="1"/>
  <c r="DB133" i="4"/>
  <c r="DC133" i="4" s="1"/>
  <c r="DD133" i="4" s="1"/>
  <c r="DB268" i="4"/>
  <c r="DC268" i="4" s="1"/>
  <c r="DD268" i="4" s="1"/>
  <c r="DB233" i="4"/>
  <c r="DC233" i="4" s="1"/>
  <c r="DD233" i="4" s="1"/>
  <c r="DB105" i="4"/>
  <c r="DC105" i="4" s="1"/>
  <c r="DD105" i="4" s="1"/>
  <c r="DB93" i="4"/>
  <c r="DC93" i="4" s="1"/>
  <c r="DD93" i="4" s="1"/>
  <c r="DB49" i="4"/>
  <c r="DC49" i="4" s="1"/>
  <c r="DD49" i="4" s="1"/>
  <c r="DB162" i="4"/>
  <c r="DC162" i="4" s="1"/>
  <c r="DD162" i="4" s="1"/>
  <c r="DB132" i="4"/>
  <c r="DC132" i="4" s="1"/>
  <c r="DD132" i="4" s="1"/>
  <c r="DB89" i="4"/>
  <c r="DC89" i="4" s="1"/>
  <c r="DD89" i="4" s="1"/>
  <c r="DB106" i="4"/>
  <c r="DC106" i="4" s="1"/>
  <c r="DD106" i="4" s="1"/>
  <c r="DB177" i="4"/>
  <c r="DC177" i="4" s="1"/>
  <c r="DD177" i="4" s="1"/>
  <c r="DB171" i="4"/>
  <c r="DC171" i="4" s="1"/>
  <c r="DD171" i="4" s="1"/>
  <c r="DB235" i="4"/>
  <c r="DC235" i="4" s="1"/>
  <c r="DD235" i="4" s="1"/>
  <c r="DB208" i="4"/>
  <c r="DC208" i="4" s="1"/>
  <c r="DD208" i="4" s="1"/>
  <c r="DB84" i="4"/>
  <c r="DC84" i="4" s="1"/>
  <c r="DD84" i="4" s="1"/>
  <c r="DB126" i="4"/>
  <c r="DC126" i="4" s="1"/>
  <c r="DD126" i="4" s="1"/>
  <c r="DB194" i="4"/>
  <c r="DC194" i="4" s="1"/>
  <c r="DD194" i="4" s="1"/>
  <c r="DB167" i="4"/>
  <c r="DC167" i="4" s="1"/>
  <c r="DD167" i="4" s="1"/>
  <c r="DB251" i="4"/>
  <c r="DC251" i="4" s="1"/>
  <c r="DD251" i="4" s="1"/>
  <c r="DB275" i="4"/>
  <c r="DC275" i="4" s="1"/>
  <c r="DD275" i="4" s="1"/>
  <c r="DB254" i="4"/>
  <c r="DC254" i="4" s="1"/>
  <c r="DD254" i="4" s="1"/>
  <c r="DB124" i="4"/>
  <c r="DC124" i="4" s="1"/>
  <c r="DD124" i="4" s="1"/>
  <c r="DB195" i="4"/>
  <c r="DC195" i="4" s="1"/>
  <c r="DD195" i="4" s="1"/>
  <c r="DB14" i="4"/>
  <c r="DC14" i="4" s="1"/>
  <c r="DD14" i="4" s="1"/>
  <c r="DB211" i="4"/>
  <c r="DC211" i="4" s="1"/>
  <c r="DD211" i="4" s="1"/>
  <c r="DB172" i="4"/>
  <c r="DC172" i="4" s="1"/>
  <c r="DD172" i="4" s="1"/>
  <c r="DB154" i="4"/>
  <c r="DC154" i="4" s="1"/>
  <c r="DD154" i="4" s="1"/>
  <c r="DB37" i="4"/>
  <c r="DC37" i="4" s="1"/>
  <c r="DD37" i="4" s="1"/>
  <c r="DB176" i="4"/>
  <c r="DC176" i="4" s="1"/>
  <c r="DD176" i="4" s="1"/>
  <c r="DB255" i="4"/>
  <c r="DC255" i="4" s="1"/>
  <c r="DD255" i="4" s="1"/>
  <c r="DB249" i="4"/>
  <c r="DC249" i="4" s="1"/>
  <c r="DD249" i="4" s="1"/>
  <c r="DB260" i="4"/>
  <c r="DC260" i="4" s="1"/>
  <c r="DD260" i="4" s="1"/>
  <c r="DB256" i="4"/>
  <c r="DC256" i="4" s="1"/>
  <c r="DD256" i="4" s="1"/>
  <c r="DB160" i="4"/>
  <c r="DC160" i="4" s="1"/>
  <c r="DD160" i="4" s="1"/>
  <c r="DB87" i="4"/>
  <c r="DC87" i="4" s="1"/>
  <c r="DD87" i="4" s="1"/>
  <c r="DB127" i="4"/>
  <c r="DC127" i="4" s="1"/>
  <c r="DD127" i="4" s="1"/>
  <c r="DB117" i="4"/>
  <c r="DC117" i="4" s="1"/>
  <c r="DD117" i="4" s="1"/>
  <c r="DB196" i="4"/>
  <c r="DC196" i="4" s="1"/>
  <c r="DD196" i="4" s="1"/>
  <c r="DB201" i="4"/>
  <c r="DC201" i="4" s="1"/>
  <c r="DD201" i="4" s="1"/>
  <c r="DB22" i="4"/>
  <c r="DC22" i="4" s="1"/>
  <c r="DD22" i="4" s="1"/>
  <c r="DB123" i="4"/>
  <c r="DC123" i="4" s="1"/>
  <c r="DD123" i="4" s="1"/>
  <c r="DB164" i="4"/>
  <c r="DC164" i="4" s="1"/>
  <c r="DD164" i="4" s="1"/>
  <c r="DB61" i="4"/>
  <c r="DC61" i="4" s="1"/>
  <c r="DD61" i="4" s="1"/>
  <c r="DB75" i="4"/>
  <c r="DC75" i="4" s="1"/>
  <c r="DD75" i="4" s="1"/>
  <c r="DB113" i="4"/>
  <c r="DC113" i="4" s="1"/>
  <c r="DD113" i="4" s="1"/>
  <c r="DB179" i="4"/>
  <c r="DC179" i="4" s="1"/>
  <c r="DD179" i="4" s="1"/>
  <c r="DB178" i="4"/>
  <c r="DC178" i="4" s="1"/>
  <c r="DD178" i="4" s="1"/>
  <c r="DB151" i="4"/>
  <c r="DC151" i="4" s="1"/>
  <c r="DD151" i="4" s="1"/>
  <c r="DB148" i="4"/>
  <c r="DC148" i="4" s="1"/>
  <c r="DD148" i="4" s="1"/>
  <c r="DB21" i="4"/>
  <c r="DC21" i="4" s="1"/>
  <c r="DD21" i="4" s="1"/>
  <c r="DB122" i="4"/>
  <c r="DC122" i="4" s="1"/>
  <c r="DD122" i="4" s="1"/>
  <c r="DB33" i="4"/>
  <c r="DC33" i="4" s="1"/>
  <c r="DD33" i="4" s="1"/>
  <c r="DB45" i="4"/>
  <c r="DC45" i="4" s="1"/>
  <c r="DD45" i="4" s="1"/>
  <c r="DB31" i="4"/>
  <c r="DC31" i="4" s="1"/>
  <c r="DD31" i="4" s="1"/>
  <c r="DB209" i="4"/>
  <c r="DC209" i="4" s="1"/>
  <c r="DD209" i="4" s="1"/>
  <c r="DB143" i="4"/>
  <c r="DC143" i="4" s="1"/>
  <c r="DD143" i="4" s="1"/>
  <c r="DB99" i="4"/>
  <c r="DC99" i="4" s="1"/>
  <c r="DD99" i="4" s="1"/>
  <c r="DB56" i="4"/>
  <c r="DC56" i="4" s="1"/>
  <c r="DD56" i="4" s="1"/>
  <c r="DB66" i="4"/>
  <c r="DC66" i="4" s="1"/>
  <c r="DD66" i="4" s="1"/>
  <c r="DB200" i="4"/>
  <c r="DC200" i="4" s="1"/>
  <c r="DD200" i="4" s="1"/>
  <c r="DB103" i="4"/>
  <c r="DC103" i="4" s="1"/>
  <c r="DD103" i="4" s="1"/>
  <c r="DB97" i="4"/>
  <c r="DC97" i="4" s="1"/>
  <c r="DD97" i="4" s="1"/>
  <c r="DB273" i="4"/>
  <c r="DC273" i="4" s="1"/>
  <c r="DD273" i="4" s="1"/>
  <c r="DB114" i="4"/>
  <c r="DC114" i="4" s="1"/>
  <c r="DD114" i="4" s="1"/>
  <c r="DB50" i="4"/>
  <c r="DC50" i="4" s="1"/>
  <c r="DD50" i="4" s="1"/>
  <c r="DB96" i="4"/>
  <c r="DC96" i="4" s="1"/>
  <c r="DD96" i="4" s="1"/>
  <c r="DB230" i="4"/>
  <c r="DC230" i="4" s="1"/>
  <c r="DD230" i="4" s="1"/>
  <c r="DB220" i="4"/>
  <c r="DC220" i="4" s="1"/>
  <c r="DD220" i="4" s="1"/>
  <c r="DB131" i="4"/>
  <c r="DC131" i="4" s="1"/>
  <c r="DD131" i="4" s="1"/>
  <c r="DB57" i="4"/>
  <c r="DC57" i="4" s="1"/>
  <c r="DD57" i="4" s="1"/>
  <c r="DB242" i="4"/>
  <c r="DC242" i="4" s="1"/>
  <c r="DD242" i="4" s="1"/>
  <c r="DB158" i="4"/>
  <c r="DC158" i="4" s="1"/>
  <c r="DD158" i="4" s="1"/>
  <c r="DB226" i="4"/>
  <c r="DC226" i="4" s="1"/>
  <c r="DD226" i="4" s="1"/>
  <c r="DB46" i="4"/>
  <c r="DC46" i="4" s="1"/>
  <c r="DD46" i="4" s="1"/>
  <c r="DB102" i="4"/>
  <c r="DC102" i="4" s="1"/>
  <c r="DD102" i="4" s="1"/>
  <c r="DB128" i="4"/>
  <c r="DC128" i="4" s="1"/>
  <c r="DD128" i="4" s="1"/>
  <c r="DB10" i="4"/>
  <c r="DC10" i="4" s="1"/>
  <c r="DD10" i="4" s="1"/>
  <c r="DB78" i="4"/>
  <c r="DC78" i="4" s="1"/>
  <c r="DD78" i="4" s="1"/>
  <c r="DC15" i="4"/>
  <c r="DD15" i="4" s="1"/>
  <c r="DB199" i="4"/>
  <c r="DC199" i="4" s="1"/>
  <c r="DD199" i="4" s="1"/>
  <c r="DB224" i="4"/>
  <c r="DC224" i="4" s="1"/>
  <c r="DD224" i="4" s="1"/>
  <c r="DB59" i="4"/>
  <c r="DC59" i="4" s="1"/>
  <c r="DD59" i="4" s="1"/>
  <c r="DB68" i="4"/>
  <c r="DC68" i="4" s="1"/>
  <c r="DD68" i="4" s="1"/>
  <c r="DB139" i="4"/>
  <c r="DC139" i="4" s="1"/>
  <c r="DD139" i="4" s="1"/>
  <c r="DB245" i="4"/>
  <c r="DC245" i="4" s="1"/>
  <c r="DD245" i="4" s="1"/>
  <c r="DB27" i="4"/>
  <c r="DC27" i="4" s="1"/>
  <c r="DD27" i="4" s="1"/>
  <c r="DB52" i="4"/>
  <c r="DC52" i="4" s="1"/>
  <c r="DD52" i="4" s="1"/>
  <c r="DB107" i="4"/>
  <c r="DC107" i="4" s="1"/>
  <c r="DD107" i="4" s="1"/>
  <c r="DB205" i="4"/>
  <c r="DC205" i="4" s="1"/>
  <c r="DD205" i="4" s="1"/>
  <c r="DB118" i="4"/>
  <c r="DC118" i="4" s="1"/>
  <c r="DD118" i="4" s="1"/>
  <c r="DB125" i="4"/>
  <c r="DC125" i="4" s="1"/>
  <c r="DD125" i="4" s="1"/>
  <c r="DB109" i="4"/>
  <c r="DC109" i="4" s="1"/>
  <c r="DD109" i="4" s="1"/>
  <c r="DB168" i="4"/>
  <c r="DC168" i="4" s="1"/>
  <c r="DD168" i="4" s="1"/>
  <c r="DB23" i="4"/>
  <c r="DC23" i="4" s="1"/>
  <c r="DD23" i="4" s="1"/>
  <c r="DB53" i="4"/>
  <c r="DC53" i="4" s="1"/>
  <c r="DD53" i="4" s="1"/>
  <c r="DB137" i="4"/>
  <c r="DC137" i="4" s="1"/>
  <c r="DD137" i="4" s="1"/>
  <c r="DB140" i="4"/>
  <c r="DC140" i="4" s="1"/>
  <c r="DD140" i="4" s="1"/>
  <c r="DB156" i="4"/>
  <c r="DC156" i="4" s="1"/>
  <c r="DD156" i="4" s="1"/>
  <c r="DB13" i="4"/>
  <c r="DC13" i="4" s="1"/>
  <c r="DD13" i="4" s="1"/>
  <c r="DB173" i="4"/>
  <c r="DC173" i="4" s="1"/>
  <c r="DD173" i="4" s="1"/>
  <c r="DB63" i="4"/>
  <c r="DC63" i="4" s="1"/>
  <c r="DD63" i="4" s="1"/>
  <c r="DB210" i="4"/>
  <c r="DC210" i="4" s="1"/>
  <c r="DD210" i="4" s="1"/>
  <c r="DB29" i="4"/>
  <c r="DC29" i="4" s="1"/>
  <c r="DD29" i="4" s="1"/>
  <c r="DB82" i="4"/>
  <c r="DC82" i="4" s="1"/>
  <c r="DD82" i="4" s="1"/>
  <c r="DB25" i="4"/>
  <c r="DC25" i="4" s="1"/>
  <c r="DD25" i="4" s="1"/>
  <c r="DB62" i="4"/>
  <c r="DC62" i="4" s="1"/>
  <c r="DD62" i="4" s="1"/>
  <c r="DB192" i="4"/>
  <c r="DC192" i="4" s="1"/>
  <c r="DD192" i="4" s="1"/>
  <c r="DB246" i="4"/>
  <c r="DC246" i="4" s="1"/>
  <c r="DD246" i="4" s="1"/>
  <c r="DB174" i="4"/>
  <c r="DC174" i="4" s="1"/>
  <c r="DD174" i="4" s="1"/>
  <c r="DB9" i="4"/>
  <c r="DC9" i="4" s="1"/>
  <c r="DD9" i="4" s="1"/>
  <c r="DB244" i="4"/>
  <c r="DC244" i="4" s="1"/>
  <c r="DD244" i="4" s="1"/>
  <c r="DB263" i="4"/>
  <c r="DC263" i="4" s="1"/>
  <c r="DD263" i="4" s="1"/>
  <c r="DB207" i="4"/>
  <c r="DC207" i="4" s="1"/>
  <c r="DD207" i="4" s="1"/>
  <c r="DB223" i="4"/>
  <c r="DC223" i="4" s="1"/>
  <c r="DD223" i="4" s="1"/>
  <c r="DB227" i="4"/>
  <c r="DC227" i="4" s="1"/>
  <c r="DD227" i="4" s="1"/>
  <c r="DB72" i="4"/>
  <c r="DC72" i="4" s="1"/>
  <c r="DD72" i="4" s="1"/>
  <c r="DB165" i="4"/>
  <c r="DC165" i="4" s="1"/>
  <c r="DD165" i="4" s="1"/>
  <c r="DB120" i="4"/>
  <c r="DC120" i="4" s="1"/>
  <c r="DD120" i="4" s="1"/>
  <c r="DB213" i="4"/>
  <c r="DC213" i="4" s="1"/>
  <c r="DD213" i="4" s="1"/>
  <c r="DB138" i="4"/>
  <c r="DC138" i="4" s="1"/>
  <c r="DD138" i="4" s="1"/>
  <c r="DB163" i="4"/>
  <c r="DC163" i="4" s="1"/>
  <c r="DD163" i="4" s="1"/>
  <c r="DB166" i="4"/>
  <c r="DC166" i="4" s="1"/>
  <c r="DD166" i="4" s="1"/>
  <c r="DB111" i="4"/>
  <c r="DC111" i="4" s="1"/>
  <c r="DD111" i="4" s="1"/>
  <c r="DB110" i="4"/>
  <c r="DC110" i="4" s="1"/>
  <c r="DD110" i="4" s="1"/>
  <c r="DB92" i="4"/>
  <c r="DC92" i="4" s="1"/>
  <c r="DD92" i="4" s="1"/>
  <c r="DB152" i="4"/>
  <c r="DC152" i="4" s="1"/>
  <c r="DD152" i="4" s="1"/>
  <c r="DB231" i="4"/>
  <c r="DC231" i="4" s="1"/>
  <c r="DD231" i="4" s="1"/>
  <c r="DB157" i="4"/>
  <c r="DC157" i="4" s="1"/>
  <c r="DD157" i="4" s="1"/>
  <c r="DB229" i="4"/>
  <c r="DC229" i="4" s="1"/>
  <c r="DD229" i="4" s="1"/>
  <c r="DB153" i="4"/>
  <c r="DC153" i="4" s="1"/>
  <c r="DD153" i="4" s="1"/>
  <c r="DB216" i="4"/>
  <c r="DC216" i="4" s="1"/>
  <c r="DD216" i="4" s="1"/>
  <c r="DB212" i="4"/>
  <c r="DC212" i="4" s="1"/>
  <c r="DD212" i="4" s="1"/>
  <c r="DB185" i="4"/>
  <c r="DC185" i="4" s="1"/>
  <c r="DD185" i="4" s="1"/>
  <c r="DB202" i="4"/>
  <c r="DC202" i="4" s="1"/>
  <c r="DD202" i="4" s="1"/>
  <c r="DB186" i="4"/>
  <c r="DC186" i="4" s="1"/>
  <c r="DD186" i="4" s="1"/>
  <c r="DB43" i="4"/>
  <c r="DC43" i="4" s="1"/>
  <c r="DD43" i="4" s="1"/>
  <c r="DB20" i="4"/>
  <c r="DC20" i="4" s="1"/>
  <c r="DD20" i="4" s="1"/>
  <c r="DB262" i="4"/>
  <c r="DC262" i="4" s="1"/>
  <c r="DD262" i="4" s="1"/>
  <c r="DB239" i="4"/>
  <c r="DC239" i="4" s="1"/>
  <c r="DD239" i="4" s="1"/>
  <c r="DB7" i="4"/>
  <c r="DC7" i="4" s="1"/>
  <c r="DD7" i="4" s="1"/>
  <c r="DB80" i="4"/>
  <c r="DC80" i="4" s="1"/>
  <c r="DD80" i="4" s="1"/>
  <c r="DB32" i="4"/>
  <c r="DC32" i="4" s="1"/>
  <c r="DD32" i="4" s="1"/>
  <c r="DB121" i="4"/>
  <c r="DC121" i="4" s="1"/>
  <c r="DD121" i="4" s="1"/>
  <c r="DB38" i="4"/>
  <c r="DC38" i="4" s="1"/>
  <c r="DD38" i="4" s="1"/>
  <c r="DB47" i="4"/>
  <c r="DC47" i="4" s="1"/>
  <c r="DD47" i="4" s="1"/>
  <c r="DB18" i="4"/>
  <c r="DC18" i="4" s="1"/>
  <c r="DD18" i="4" s="1"/>
  <c r="DB129" i="4"/>
  <c r="DC129" i="4" s="1"/>
  <c r="DD129" i="4" s="1"/>
  <c r="DB70" i="4"/>
  <c r="DC70" i="4" s="1"/>
  <c r="DD70" i="4" s="1"/>
  <c r="DB225" i="4"/>
  <c r="DC225" i="4" s="1"/>
  <c r="DD225" i="4" s="1"/>
  <c r="DB65" i="4"/>
  <c r="DC65" i="4" s="1"/>
  <c r="DD65" i="4" s="1"/>
  <c r="DB16" i="4"/>
  <c r="DC16" i="4" s="1"/>
  <c r="DD16" i="4" s="1"/>
  <c r="DB218" i="4"/>
  <c r="DC218" i="4" s="1"/>
  <c r="DD218" i="4" s="1"/>
  <c r="DB30" i="4"/>
  <c r="DC30" i="4" s="1"/>
  <c r="DD30" i="4" s="1"/>
  <c r="DB169" i="4"/>
  <c r="DC169" i="4" s="1"/>
  <c r="DD169" i="4" s="1"/>
  <c r="DB269" i="4"/>
  <c r="DC269" i="4" s="1"/>
  <c r="DD269" i="4" s="1"/>
  <c r="DB252" i="4"/>
  <c r="DC252" i="4" s="1"/>
  <c r="DD252" i="4" s="1"/>
  <c r="DB261" i="4"/>
  <c r="DC261" i="4" s="1"/>
  <c r="DD261" i="4" s="1"/>
  <c r="DB267" i="4"/>
  <c r="DC267" i="4" s="1"/>
  <c r="DD267" i="4" s="1"/>
  <c r="DB238" i="4"/>
  <c r="DC238" i="4" s="1"/>
  <c r="DD238" i="4" s="1"/>
  <c r="DB221" i="4"/>
  <c r="DC221" i="4" s="1"/>
  <c r="DD221" i="4" s="1"/>
  <c r="DB250" i="4"/>
  <c r="DC250" i="4" s="1"/>
  <c r="DD250" i="4" s="1"/>
  <c r="DB77" i="4"/>
  <c r="DC77" i="4" s="1"/>
  <c r="DD77" i="4" s="1"/>
  <c r="DB101" i="4"/>
  <c r="DC101" i="4" s="1"/>
  <c r="DD101" i="4" s="1"/>
  <c r="DB135" i="4"/>
  <c r="DC135" i="4" s="1"/>
  <c r="DD135" i="4" s="1"/>
  <c r="DB146" i="4"/>
  <c r="DC146" i="4" s="1"/>
  <c r="DD146" i="4" s="1"/>
  <c r="DB91" i="4"/>
  <c r="DC91" i="4" s="1"/>
  <c r="DD91" i="4" s="1"/>
  <c r="DB19" i="4"/>
  <c r="DC19" i="4" s="1"/>
  <c r="DD19" i="4" s="1"/>
  <c r="DB74" i="4"/>
  <c r="DC74" i="4" s="1"/>
  <c r="DD74" i="4" s="1"/>
  <c r="DB175" i="4"/>
  <c r="DC175" i="4" s="1"/>
  <c r="DD175" i="4" s="1"/>
  <c r="DB8" i="4"/>
  <c r="DC8" i="4" s="1"/>
  <c r="DD8" i="4" s="1"/>
  <c r="DB28" i="4"/>
  <c r="DC28" i="4" s="1"/>
  <c r="DD28" i="4" s="1"/>
  <c r="DB193" i="4"/>
  <c r="DC193" i="4" s="1"/>
  <c r="DD193" i="4" s="1"/>
  <c r="DB60" i="4"/>
  <c r="DC60" i="4" s="1"/>
  <c r="DD60" i="4" s="1"/>
  <c r="DB119" i="4"/>
  <c r="DC119" i="4" s="1"/>
  <c r="DD119" i="4" s="1"/>
  <c r="DB88" i="4"/>
  <c r="DC88" i="4" s="1"/>
  <c r="DD88" i="4" s="1"/>
  <c r="DB271" i="4"/>
  <c r="DC271" i="4" s="1"/>
  <c r="DD271" i="4" s="1"/>
  <c r="DB36" i="4"/>
  <c r="DC36" i="4" s="1"/>
  <c r="DD36" i="4" s="1"/>
  <c r="DB161" i="4"/>
  <c r="DC161" i="4" s="1"/>
  <c r="DD161" i="4" s="1"/>
  <c r="DB234" i="4"/>
  <c r="DC234" i="4" s="1"/>
  <c r="DD234" i="4" s="1"/>
  <c r="DB219" i="4"/>
  <c r="DC219" i="4" s="1"/>
  <c r="DD219" i="4" s="1"/>
  <c r="DB64" i="4"/>
  <c r="DC64" i="4" s="1"/>
  <c r="DD64" i="4" s="1"/>
  <c r="DB232" i="4"/>
  <c r="DC232" i="4" s="1"/>
  <c r="DD232" i="4" s="1"/>
  <c r="DB190" i="4"/>
  <c r="DC190" i="4" s="1"/>
  <c r="DD190" i="4" s="1"/>
  <c r="DB145" i="4"/>
  <c r="DC145" i="4" s="1"/>
  <c r="DD145" i="4" s="1"/>
  <c r="DB142" i="4"/>
  <c r="DC142" i="4" s="1"/>
  <c r="DD142" i="4" s="1"/>
  <c r="DB73" i="4"/>
  <c r="DC73" i="4" s="1"/>
  <c r="DD73" i="4" s="1"/>
  <c r="DB116" i="4"/>
  <c r="DC116" i="4" s="1"/>
  <c r="DD116" i="4" s="1"/>
  <c r="DB184" i="4"/>
  <c r="DC184" i="4" s="1"/>
  <c r="DD184" i="4" s="1"/>
  <c r="DB112" i="4"/>
  <c r="DC112" i="4" s="1"/>
  <c r="DD112" i="4" s="1"/>
  <c r="DB170" i="4"/>
  <c r="DC170" i="4" s="1"/>
  <c r="DD170" i="4" s="1"/>
  <c r="DB100" i="4"/>
  <c r="DC100" i="4" s="1"/>
  <c r="DD100" i="4" s="1"/>
  <c r="DB187" i="4"/>
  <c r="DC187" i="4" s="1"/>
  <c r="DD187" i="4" s="1"/>
  <c r="DB259" i="4"/>
  <c r="DC259" i="4" s="1"/>
  <c r="DD259" i="4" s="1"/>
  <c r="DB270" i="4"/>
  <c r="DC270" i="4" s="1"/>
  <c r="DD270" i="4" s="1"/>
  <c r="DB214" i="4"/>
  <c r="DC214" i="4" s="1"/>
  <c r="DD214" i="4" s="1"/>
  <c r="DB134" i="4"/>
  <c r="DC134" i="4" s="1"/>
  <c r="DD134" i="4" s="1"/>
  <c r="DB104" i="4"/>
  <c r="DC104" i="4" s="1"/>
  <c r="DD104" i="4" s="1"/>
  <c r="DB55" i="4"/>
  <c r="DC55" i="4" s="1"/>
  <c r="DD55" i="4" s="1"/>
  <c r="DB76" i="4"/>
  <c r="DC76" i="4" s="1"/>
  <c r="DD76" i="4" s="1"/>
  <c r="DB69" i="4"/>
  <c r="DC69" i="4" s="1"/>
  <c r="DD69" i="4" s="1"/>
  <c r="DB12" i="4"/>
  <c r="DC12" i="4" s="1"/>
  <c r="DD12" i="4" s="1"/>
  <c r="DB17" i="4"/>
  <c r="DC17" i="4" s="1"/>
  <c r="DD17" i="4" s="1"/>
  <c r="DB264" i="4"/>
  <c r="DC264" i="4" s="1"/>
  <c r="DD264" i="4" s="1"/>
  <c r="DB40" i="4"/>
  <c r="DC40" i="4" s="1"/>
  <c r="DD40" i="4" s="1"/>
  <c r="DB265" i="4"/>
  <c r="DC265" i="4" s="1"/>
  <c r="DD265" i="4" s="1"/>
  <c r="DB79" i="4"/>
  <c r="DC79" i="4" s="1"/>
  <c r="DD79" i="4" s="1"/>
  <c r="DB149" i="4"/>
  <c r="DC149" i="4" s="1"/>
  <c r="DD149" i="4" s="1"/>
  <c r="DB147" i="4"/>
  <c r="DC147" i="4" s="1"/>
  <c r="DD147" i="4" s="1"/>
  <c r="DB237" i="4"/>
  <c r="DC237" i="4" s="1"/>
  <c r="DD237" i="4" s="1"/>
  <c r="DB247" i="4"/>
  <c r="DC247" i="4" s="1"/>
  <c r="DD247" i="4" s="1"/>
  <c r="DB136" i="4"/>
  <c r="DC136" i="4" s="1"/>
  <c r="DD136" i="4" s="1"/>
  <c r="DB35" i="4"/>
  <c r="DC35" i="4" s="1"/>
  <c r="DD35" i="4" s="1"/>
  <c r="DB180" i="4"/>
  <c r="DC180" i="4" s="1"/>
  <c r="DD180" i="4" s="1"/>
  <c r="DB41" i="4"/>
  <c r="DC41" i="4" s="1"/>
  <c r="DD41" i="4" s="1"/>
  <c r="DB67" i="4"/>
  <c r="DC67" i="4" s="1"/>
  <c r="DD67" i="4" s="1"/>
  <c r="DB144" i="4"/>
  <c r="DC144" i="4" s="1"/>
  <c r="DD144" i="4" s="1"/>
  <c r="DB98" i="4"/>
  <c r="DC98" i="4" s="1"/>
  <c r="DD98" i="4" s="1"/>
  <c r="DB203" i="4"/>
  <c r="DC203" i="4" s="1"/>
  <c r="DD203" i="4" s="1"/>
  <c r="DB236" i="4"/>
  <c r="DC236" i="4" s="1"/>
  <c r="DD236" i="4" s="1"/>
  <c r="DB243" i="4"/>
  <c r="DC243" i="4" s="1"/>
  <c r="DD243" i="4" s="1"/>
  <c r="DB228" i="4"/>
  <c r="DC228" i="4" s="1"/>
  <c r="DD228" i="4" s="1"/>
  <c r="DB48" i="4"/>
  <c r="DC48" i="4" s="1"/>
  <c r="DD48" i="4" s="1"/>
  <c r="DB51" i="4"/>
  <c r="DC51" i="4" s="1"/>
  <c r="DD51" i="4" s="1"/>
  <c r="DB83" i="4"/>
  <c r="DC83" i="4" s="1"/>
  <c r="DD83" i="4" s="1"/>
  <c r="DB54" i="4"/>
  <c r="DC54" i="4" s="1"/>
  <c r="DD54" i="4" s="1"/>
  <c r="DB215" i="4"/>
  <c r="DC215" i="4" s="1"/>
  <c r="DD215" i="4" s="1"/>
  <c r="DB257" i="4"/>
  <c r="DC257" i="4" s="1"/>
  <c r="DD257" i="4" s="1"/>
  <c r="DB276" i="4"/>
  <c r="DC276" i="4" s="1"/>
  <c r="DD276" i="4" s="1"/>
  <c r="DB248" i="4"/>
  <c r="DC248" i="4" s="1"/>
  <c r="DD248" i="4" s="1"/>
  <c r="DB253" i="4"/>
  <c r="DC253" i="4" s="1"/>
  <c r="DD253" i="4" s="1"/>
  <c r="DB266" i="4"/>
  <c r="DC266" i="4" s="1"/>
  <c r="DD266" i="4" s="1"/>
  <c r="DB258" i="4"/>
  <c r="DC258" i="4" s="1"/>
  <c r="DD258" i="4" s="1"/>
  <c r="F276" i="4"/>
  <c r="G276" i="4" s="1"/>
  <c r="F275" i="4"/>
  <c r="G275" i="4" s="1"/>
  <c r="F274" i="4"/>
  <c r="G274" i="4" s="1"/>
  <c r="F273" i="4"/>
  <c r="G273" i="4" s="1"/>
  <c r="F272" i="4"/>
  <c r="G272" i="4" s="1"/>
  <c r="F271" i="4"/>
  <c r="G271" i="4" s="1"/>
  <c r="F270" i="4"/>
  <c r="G270" i="4" s="1"/>
  <c r="F269" i="4"/>
  <c r="G269" i="4" s="1"/>
  <c r="F268" i="4"/>
  <c r="G268" i="4" s="1"/>
  <c r="F267" i="4"/>
  <c r="G267" i="4" s="1"/>
  <c r="F266" i="4"/>
  <c r="G266" i="4" s="1"/>
  <c r="F265" i="4"/>
  <c r="G265" i="4" s="1"/>
  <c r="F264" i="4"/>
  <c r="G264" i="4" s="1"/>
  <c r="F263" i="4"/>
  <c r="G263" i="4" s="1"/>
  <c r="F262" i="4"/>
  <c r="G262" i="4" s="1"/>
  <c r="F261" i="4"/>
  <c r="G261" i="4" s="1"/>
  <c r="F260" i="4"/>
  <c r="G260" i="4" s="1"/>
  <c r="F259" i="4"/>
  <c r="G259" i="4" s="1"/>
  <c r="F258" i="4"/>
  <c r="G258" i="4" s="1"/>
  <c r="F257" i="4"/>
  <c r="G257" i="4" s="1"/>
  <c r="F256" i="4"/>
  <c r="G256" i="4" s="1"/>
  <c r="F255" i="4"/>
  <c r="G255" i="4" s="1"/>
  <c r="F254" i="4"/>
  <c r="G254" i="4" s="1"/>
  <c r="F253" i="4"/>
  <c r="G253" i="4" s="1"/>
  <c r="F252" i="4"/>
  <c r="G252" i="4" s="1"/>
  <c r="F251" i="4"/>
  <c r="G251" i="4" s="1"/>
  <c r="F250" i="4"/>
  <c r="G250" i="4" s="1"/>
  <c r="F249" i="4"/>
  <c r="G249" i="4" s="1"/>
  <c r="F248" i="4"/>
  <c r="G248" i="4" s="1"/>
  <c r="F247" i="4"/>
  <c r="G247" i="4" s="1"/>
  <c r="F246" i="4"/>
  <c r="G246" i="4" s="1"/>
  <c r="F245" i="4"/>
  <c r="G245" i="4" s="1"/>
  <c r="F244" i="4"/>
  <c r="G244" i="4" s="1"/>
  <c r="F243" i="4"/>
  <c r="G243" i="4" s="1"/>
  <c r="F242" i="4"/>
  <c r="G242" i="4" s="1"/>
  <c r="F241" i="4"/>
  <c r="G241" i="4" s="1"/>
  <c r="F240" i="4"/>
  <c r="G240" i="4" s="1"/>
  <c r="F239" i="4"/>
  <c r="G239" i="4" s="1"/>
  <c r="F238" i="4"/>
  <c r="G238" i="4" s="1"/>
  <c r="F237" i="4"/>
  <c r="G237" i="4" s="1"/>
  <c r="F236" i="4"/>
  <c r="G236" i="4" s="1"/>
  <c r="F235" i="4"/>
  <c r="G235" i="4" s="1"/>
  <c r="F234" i="4"/>
  <c r="G234" i="4" s="1"/>
  <c r="F233" i="4"/>
  <c r="G233" i="4" s="1"/>
  <c r="F232" i="4"/>
  <c r="G232" i="4" s="1"/>
  <c r="F231" i="4"/>
  <c r="G231" i="4" s="1"/>
  <c r="F230" i="4"/>
  <c r="G230" i="4" s="1"/>
  <c r="F229" i="4"/>
  <c r="G229" i="4" s="1"/>
  <c r="F228" i="4"/>
  <c r="G228" i="4" s="1"/>
  <c r="F227" i="4"/>
  <c r="G227" i="4" s="1"/>
  <c r="F226" i="4"/>
  <c r="G226" i="4" s="1"/>
  <c r="F225" i="4"/>
  <c r="G225" i="4" s="1"/>
  <c r="F224" i="4"/>
  <c r="G224" i="4" s="1"/>
  <c r="F223" i="4"/>
  <c r="G223" i="4" s="1"/>
  <c r="F222" i="4"/>
  <c r="G222" i="4" s="1"/>
  <c r="F221" i="4"/>
  <c r="G221" i="4" s="1"/>
  <c r="F220" i="4"/>
  <c r="G220" i="4" s="1"/>
  <c r="F219" i="4"/>
  <c r="G219" i="4" s="1"/>
  <c r="F218" i="4"/>
  <c r="G218" i="4" s="1"/>
  <c r="F217" i="4"/>
  <c r="G217" i="4" s="1"/>
  <c r="F216" i="4"/>
  <c r="G216" i="4" s="1"/>
  <c r="F215" i="4"/>
  <c r="G215" i="4" s="1"/>
  <c r="F214" i="4"/>
  <c r="G214" i="4" s="1"/>
  <c r="F213" i="4"/>
  <c r="G213" i="4" s="1"/>
  <c r="F212" i="4"/>
  <c r="G212" i="4" s="1"/>
  <c r="F211" i="4"/>
  <c r="G211" i="4" s="1"/>
  <c r="F210" i="4"/>
  <c r="G210" i="4" s="1"/>
  <c r="F209" i="4"/>
  <c r="G209" i="4" s="1"/>
  <c r="F208" i="4"/>
  <c r="G208" i="4" s="1"/>
  <c r="F207" i="4"/>
  <c r="G207" i="4" s="1"/>
  <c r="F206" i="4"/>
  <c r="G206" i="4" s="1"/>
  <c r="F205" i="4"/>
  <c r="G205" i="4" s="1"/>
  <c r="F204" i="4"/>
  <c r="G204" i="4" s="1"/>
  <c r="F203" i="4"/>
  <c r="G203" i="4" s="1"/>
  <c r="F202" i="4"/>
  <c r="G202" i="4" s="1"/>
  <c r="F201" i="4"/>
  <c r="G201" i="4" s="1"/>
  <c r="F200" i="4"/>
  <c r="G200" i="4" s="1"/>
  <c r="F199" i="4"/>
  <c r="G199" i="4" s="1"/>
  <c r="F198" i="4"/>
  <c r="G198" i="4" s="1"/>
  <c r="F197" i="4"/>
  <c r="G197" i="4" s="1"/>
  <c r="F196" i="4"/>
  <c r="G196" i="4" s="1"/>
  <c r="F195" i="4"/>
  <c r="G195" i="4" s="1"/>
  <c r="F194" i="4"/>
  <c r="G194" i="4" s="1"/>
  <c r="F193" i="4"/>
  <c r="G193" i="4" s="1"/>
  <c r="F192" i="4"/>
  <c r="G192" i="4" s="1"/>
  <c r="F191" i="4"/>
  <c r="G191" i="4" s="1"/>
  <c r="F190" i="4"/>
  <c r="G190" i="4" s="1"/>
  <c r="F189" i="4"/>
  <c r="G189" i="4" s="1"/>
  <c r="F188" i="4"/>
  <c r="G188" i="4" s="1"/>
  <c r="F187" i="4"/>
  <c r="G187" i="4" s="1"/>
  <c r="F186" i="4"/>
  <c r="G186" i="4" s="1"/>
  <c r="F185" i="4"/>
  <c r="G185" i="4" s="1"/>
  <c r="F184" i="4"/>
  <c r="G184" i="4" s="1"/>
  <c r="F183" i="4"/>
  <c r="G183" i="4" s="1"/>
  <c r="F182" i="4"/>
  <c r="G182" i="4" s="1"/>
  <c r="F181" i="4"/>
  <c r="G181" i="4" s="1"/>
  <c r="F180" i="4"/>
  <c r="G180" i="4" s="1"/>
  <c r="F179" i="4"/>
  <c r="G179" i="4" s="1"/>
  <c r="F178" i="4"/>
  <c r="G178" i="4" s="1"/>
  <c r="F177" i="4"/>
  <c r="G177" i="4" s="1"/>
  <c r="F176" i="4"/>
  <c r="G176" i="4" s="1"/>
  <c r="F175" i="4"/>
  <c r="G175" i="4" s="1"/>
  <c r="F174" i="4"/>
  <c r="G174" i="4" s="1"/>
  <c r="F173" i="4"/>
  <c r="G173" i="4" s="1"/>
  <c r="F172" i="4"/>
  <c r="G172" i="4" s="1"/>
  <c r="F171" i="4"/>
  <c r="G171" i="4" s="1"/>
  <c r="F170" i="4"/>
  <c r="G170" i="4" s="1"/>
  <c r="F169" i="4"/>
  <c r="G169" i="4" s="1"/>
  <c r="F168" i="4"/>
  <c r="G168" i="4" s="1"/>
  <c r="F167" i="4"/>
  <c r="G167" i="4" s="1"/>
  <c r="F166" i="4"/>
  <c r="G166" i="4" s="1"/>
  <c r="F165" i="4"/>
  <c r="G165" i="4" s="1"/>
  <c r="F164" i="4"/>
  <c r="G164" i="4" s="1"/>
  <c r="F163" i="4"/>
  <c r="G163" i="4" s="1"/>
  <c r="F162" i="4"/>
  <c r="G162" i="4" s="1"/>
  <c r="F161" i="4"/>
  <c r="G161" i="4" s="1"/>
  <c r="F160" i="4"/>
  <c r="G160" i="4" s="1"/>
  <c r="F159" i="4"/>
  <c r="G159" i="4" s="1"/>
  <c r="F158" i="4"/>
  <c r="G158" i="4" s="1"/>
  <c r="F157" i="4"/>
  <c r="G157" i="4" s="1"/>
  <c r="F156" i="4"/>
  <c r="G156" i="4" s="1"/>
  <c r="F155" i="4"/>
  <c r="G155" i="4" s="1"/>
  <c r="F154" i="4"/>
  <c r="G154" i="4" s="1"/>
  <c r="F153" i="4"/>
  <c r="G153" i="4" s="1"/>
  <c r="F152" i="4"/>
  <c r="G152" i="4" s="1"/>
  <c r="F151" i="4"/>
  <c r="G151" i="4" s="1"/>
  <c r="F150" i="4"/>
  <c r="G150" i="4" s="1"/>
  <c r="F149" i="4"/>
  <c r="G149" i="4" s="1"/>
  <c r="F148" i="4"/>
  <c r="G148" i="4" s="1"/>
  <c r="F147" i="4"/>
  <c r="G147" i="4" s="1"/>
  <c r="F146" i="4"/>
  <c r="G146" i="4" s="1"/>
  <c r="F145" i="4"/>
  <c r="G145" i="4" s="1"/>
  <c r="F144" i="4"/>
  <c r="G144" i="4" s="1"/>
  <c r="F143" i="4"/>
  <c r="G143" i="4" s="1"/>
  <c r="F142" i="4"/>
  <c r="G142" i="4" s="1"/>
  <c r="F141" i="4"/>
  <c r="G141" i="4" s="1"/>
  <c r="F140" i="4"/>
  <c r="G140" i="4" s="1"/>
  <c r="F139" i="4"/>
  <c r="G139" i="4" s="1"/>
  <c r="F138" i="4"/>
  <c r="G138" i="4" s="1"/>
  <c r="F137" i="4"/>
  <c r="G137" i="4" s="1"/>
  <c r="F136" i="4"/>
  <c r="G136" i="4" s="1"/>
  <c r="F135" i="4"/>
  <c r="G135" i="4" s="1"/>
  <c r="F134" i="4"/>
  <c r="G134" i="4" s="1"/>
  <c r="F133" i="4"/>
  <c r="G133" i="4" s="1"/>
  <c r="F132" i="4"/>
  <c r="G132" i="4" s="1"/>
  <c r="F131" i="4"/>
  <c r="G131" i="4" s="1"/>
  <c r="F130" i="4"/>
  <c r="G130" i="4" s="1"/>
  <c r="F129" i="4"/>
  <c r="G129" i="4" s="1"/>
  <c r="F128" i="4"/>
  <c r="G128" i="4" s="1"/>
  <c r="F127" i="4"/>
  <c r="G127" i="4" s="1"/>
  <c r="F126" i="4"/>
  <c r="G126" i="4" s="1"/>
  <c r="F125" i="4"/>
  <c r="G125" i="4" s="1"/>
  <c r="F124" i="4"/>
  <c r="G124" i="4" s="1"/>
  <c r="F123" i="4"/>
  <c r="G123" i="4" s="1"/>
  <c r="F122" i="4"/>
  <c r="G122" i="4" s="1"/>
  <c r="F121" i="4"/>
  <c r="G121" i="4" s="1"/>
  <c r="F120" i="4"/>
  <c r="G120" i="4" s="1"/>
  <c r="F119" i="4"/>
  <c r="G119" i="4" s="1"/>
  <c r="F118" i="4"/>
  <c r="G118" i="4" s="1"/>
  <c r="F117" i="4"/>
  <c r="G117" i="4" s="1"/>
  <c r="F116" i="4"/>
  <c r="G116" i="4" s="1"/>
  <c r="F115" i="4"/>
  <c r="G115" i="4" s="1"/>
  <c r="F114" i="4"/>
  <c r="G114" i="4" s="1"/>
  <c r="F113" i="4"/>
  <c r="G113" i="4" s="1"/>
  <c r="F112" i="4"/>
  <c r="G112" i="4" s="1"/>
  <c r="F111" i="4"/>
  <c r="G111" i="4" s="1"/>
  <c r="F110" i="4"/>
  <c r="G110" i="4" s="1"/>
  <c r="F109" i="4"/>
  <c r="G109" i="4" s="1"/>
  <c r="F108" i="4"/>
  <c r="G108" i="4" s="1"/>
  <c r="F107" i="4"/>
  <c r="G107" i="4" s="1"/>
  <c r="F106" i="4"/>
  <c r="G106" i="4" s="1"/>
  <c r="F105" i="4"/>
  <c r="G105" i="4" s="1"/>
  <c r="F104" i="4"/>
  <c r="G104" i="4" s="1"/>
  <c r="F103" i="4"/>
  <c r="G103" i="4" s="1"/>
  <c r="F102" i="4"/>
  <c r="G102" i="4" s="1"/>
  <c r="F101" i="4"/>
  <c r="G101" i="4" s="1"/>
  <c r="F100" i="4"/>
  <c r="G100" i="4" s="1"/>
  <c r="F99" i="4"/>
  <c r="G99" i="4" s="1"/>
  <c r="F98" i="4"/>
  <c r="G98" i="4" s="1"/>
  <c r="F97" i="4"/>
  <c r="G97" i="4" s="1"/>
  <c r="F96" i="4"/>
  <c r="G96" i="4" s="1"/>
  <c r="F95" i="4"/>
  <c r="G95" i="4" s="1"/>
  <c r="F94" i="4"/>
  <c r="G94" i="4" s="1"/>
  <c r="F93" i="4"/>
  <c r="G93" i="4" s="1"/>
  <c r="F92" i="4"/>
  <c r="G92" i="4" s="1"/>
  <c r="F91" i="4"/>
  <c r="G91" i="4" s="1"/>
  <c r="F90" i="4"/>
  <c r="G90" i="4" s="1"/>
  <c r="F89" i="4"/>
  <c r="G89" i="4" s="1"/>
  <c r="F88" i="4"/>
  <c r="G88" i="4" s="1"/>
  <c r="F87" i="4"/>
  <c r="G87" i="4" s="1"/>
  <c r="F86" i="4"/>
  <c r="G86" i="4" s="1"/>
  <c r="F85" i="4"/>
  <c r="G85" i="4" s="1"/>
  <c r="F84" i="4"/>
  <c r="G84" i="4" s="1"/>
  <c r="F83" i="4"/>
  <c r="G83" i="4" s="1"/>
  <c r="F82" i="4"/>
  <c r="G82" i="4" s="1"/>
  <c r="F81" i="4"/>
  <c r="G81" i="4" s="1"/>
  <c r="F80" i="4"/>
  <c r="G80" i="4" s="1"/>
  <c r="F79" i="4"/>
  <c r="G79" i="4" s="1"/>
  <c r="F78" i="4"/>
  <c r="G78" i="4" s="1"/>
  <c r="F77" i="4"/>
  <c r="G77" i="4" s="1"/>
  <c r="F76" i="4"/>
  <c r="G76" i="4" s="1"/>
  <c r="F75" i="4"/>
  <c r="G75" i="4" s="1"/>
  <c r="F74" i="4"/>
  <c r="G74" i="4" s="1"/>
  <c r="F73" i="4"/>
  <c r="G73" i="4" s="1"/>
  <c r="F72" i="4"/>
  <c r="G72" i="4" s="1"/>
  <c r="F71" i="4"/>
  <c r="G71" i="4" s="1"/>
  <c r="F70" i="4"/>
  <c r="G70" i="4" s="1"/>
  <c r="F69" i="4"/>
  <c r="G69" i="4" s="1"/>
  <c r="F68" i="4"/>
  <c r="G68" i="4" s="1"/>
  <c r="F67" i="4"/>
  <c r="G67" i="4" s="1"/>
  <c r="F66" i="4"/>
  <c r="G66" i="4" s="1"/>
  <c r="F65" i="4"/>
  <c r="G65" i="4" s="1"/>
  <c r="F64" i="4"/>
  <c r="G64" i="4" s="1"/>
  <c r="F63" i="4"/>
  <c r="G63" i="4" s="1"/>
  <c r="F62" i="4"/>
  <c r="G62" i="4" s="1"/>
  <c r="F61" i="4"/>
  <c r="G61" i="4" s="1"/>
  <c r="F60" i="4"/>
  <c r="G60" i="4" s="1"/>
  <c r="F59" i="4"/>
  <c r="G59" i="4" s="1"/>
  <c r="F58" i="4"/>
  <c r="G58" i="4" s="1"/>
  <c r="F57" i="4"/>
  <c r="G57" i="4" s="1"/>
  <c r="F56" i="4"/>
  <c r="G56" i="4" s="1"/>
  <c r="F55" i="4"/>
  <c r="G55" i="4" s="1"/>
  <c r="F54" i="4"/>
  <c r="G54" i="4" s="1"/>
  <c r="F53" i="4"/>
  <c r="G53" i="4" s="1"/>
  <c r="F52" i="4"/>
  <c r="G52" i="4" s="1"/>
  <c r="F51" i="4"/>
  <c r="G51" i="4" s="1"/>
  <c r="F50" i="4"/>
  <c r="G50" i="4" s="1"/>
  <c r="F49" i="4"/>
  <c r="G49" i="4" s="1"/>
  <c r="F48" i="4"/>
  <c r="G48" i="4" s="1"/>
  <c r="F47" i="4"/>
  <c r="G47" i="4" s="1"/>
  <c r="F46" i="4"/>
  <c r="G46" i="4" s="1"/>
  <c r="F45" i="4"/>
  <c r="G45" i="4" s="1"/>
  <c r="F44" i="4"/>
  <c r="G44" i="4" s="1"/>
  <c r="F43" i="4"/>
  <c r="G43" i="4" s="1"/>
  <c r="F42" i="4"/>
  <c r="G42" i="4" s="1"/>
  <c r="F41" i="4"/>
  <c r="G41" i="4" s="1"/>
  <c r="F40" i="4"/>
  <c r="G40" i="4" s="1"/>
  <c r="F39" i="4"/>
  <c r="G39" i="4" s="1"/>
  <c r="F38" i="4"/>
  <c r="G38" i="4" s="1"/>
  <c r="F37" i="4"/>
  <c r="G37" i="4" s="1"/>
  <c r="F36" i="4"/>
  <c r="G36" i="4" s="1"/>
  <c r="F35" i="4"/>
  <c r="G35" i="4" s="1"/>
  <c r="F34" i="4"/>
  <c r="G34" i="4" s="1"/>
  <c r="F33" i="4"/>
  <c r="G33" i="4" s="1"/>
  <c r="F32" i="4"/>
  <c r="G32" i="4" s="1"/>
  <c r="F31" i="4"/>
  <c r="G31" i="4" s="1"/>
  <c r="F30" i="4"/>
  <c r="G30" i="4" s="1"/>
  <c r="F29" i="4"/>
  <c r="G29" i="4" s="1"/>
  <c r="F28" i="4"/>
  <c r="G28" i="4" s="1"/>
  <c r="F27" i="4"/>
  <c r="G27" i="4" s="1"/>
  <c r="F26" i="4"/>
  <c r="G26" i="4" s="1"/>
  <c r="F25" i="4"/>
  <c r="G25" i="4" s="1"/>
  <c r="F24" i="4"/>
  <c r="G24" i="4" s="1"/>
  <c r="F23" i="4"/>
  <c r="G23" i="4" s="1"/>
  <c r="F22" i="4"/>
  <c r="G22" i="4" s="1"/>
  <c r="F21" i="4"/>
  <c r="G21" i="4" s="1"/>
  <c r="F20" i="4"/>
  <c r="G20" i="4" s="1"/>
  <c r="F19" i="4"/>
  <c r="G19" i="4" s="1"/>
  <c r="F18" i="4"/>
  <c r="G18" i="4" s="1"/>
  <c r="F17" i="4"/>
  <c r="G17" i="4" s="1"/>
  <c r="F16" i="4"/>
  <c r="G16" i="4" s="1"/>
  <c r="F15" i="4"/>
  <c r="G15" i="4" s="1"/>
  <c r="F14" i="4"/>
  <c r="G14" i="4" s="1"/>
  <c r="F13" i="4"/>
  <c r="G13" i="4" s="1"/>
  <c r="F12" i="4"/>
  <c r="G12" i="4" s="1"/>
  <c r="F11" i="4"/>
  <c r="G11" i="4" s="1"/>
  <c r="F10" i="4"/>
  <c r="G10" i="4" s="1"/>
  <c r="F9" i="4"/>
  <c r="G9" i="4" s="1"/>
  <c r="F8" i="4"/>
  <c r="G8" i="4" s="1"/>
  <c r="F7" i="4"/>
  <c r="G7" i="4" s="1"/>
  <c r="F6" i="4"/>
  <c r="G6" i="4" s="1"/>
  <c r="F5" i="4"/>
  <c r="G5" i="4" s="1"/>
  <c r="G4" i="4"/>
  <c r="DI297" i="4" l="1" a="1"/>
  <c r="DI297" i="4" s="1"/>
  <c r="DH297" i="4" a="1"/>
  <c r="DH297" i="4" s="1"/>
  <c r="DF297" i="4" a="1"/>
  <c r="DF297" i="4" s="1"/>
  <c r="DG297" i="4" a="1"/>
  <c r="DG297" i="4" s="1"/>
  <c r="DH299" i="4" a="1"/>
  <c r="DH299" i="4" s="1"/>
  <c r="DI299" i="4" a="1"/>
  <c r="DI299" i="4" s="1"/>
  <c r="DF299" i="4" a="1"/>
  <c r="DF299" i="4" s="1"/>
  <c r="DG299" i="4" a="1"/>
  <c r="DG299" i="4" s="1"/>
  <c r="DF298" i="4" a="1"/>
  <c r="DF298" i="4" s="1"/>
  <c r="DH298" i="4" a="1"/>
  <c r="DH298" i="4" s="1"/>
  <c r="DG298" i="4" a="1"/>
  <c r="DG298" i="4" s="1"/>
  <c r="DI298" i="4" a="1"/>
  <c r="DI298" i="4" s="1"/>
  <c r="DG300" i="4" a="1"/>
  <c r="DG300" i="4" s="1"/>
  <c r="DF300" i="4" a="1"/>
  <c r="DF300" i="4" s="1"/>
  <c r="DH300" i="4" a="1"/>
  <c r="DH300" i="4" s="1"/>
  <c r="DI300" i="4" a="1"/>
  <c r="DI300" i="4" s="1"/>
  <c r="DI296" i="4" a="1"/>
  <c r="DI296" i="4" s="1"/>
  <c r="DG296" i="4" a="1"/>
  <c r="DG296" i="4" s="1"/>
  <c r="DF296" i="4" a="1"/>
  <c r="DF296" i="4" s="1"/>
  <c r="DH296" i="4" a="1"/>
  <c r="DH296" i="4" s="1"/>
  <c r="DI295" i="4" a="1"/>
  <c r="DI295" i="4" s="1"/>
  <c r="DH295" i="4" a="1"/>
  <c r="DH295" i="4" s="1"/>
  <c r="DG295" i="4" a="1"/>
  <c r="DG295" i="4" s="1"/>
  <c r="DG294" i="4" a="1"/>
  <c r="DG294" i="4" s="1"/>
  <c r="DH294" i="4" a="1"/>
  <c r="DH294" i="4" s="1"/>
  <c r="DI294" i="4" a="1"/>
  <c r="DI294" i="4" s="1"/>
  <c r="DA295" i="4"/>
  <c r="DB295" i="4"/>
  <c r="DC295" i="4" s="1"/>
  <c r="DD295" i="4" s="1"/>
  <c r="DF295" i="4" a="1"/>
  <c r="DF295" i="4" s="1"/>
  <c r="DB294" i="4"/>
  <c r="DC294" i="4" s="1"/>
  <c r="DD294" i="4" s="1"/>
  <c r="DA294" i="4"/>
  <c r="DF294" i="4" a="1"/>
  <c r="DF294" i="4" s="1"/>
  <c r="DF293" i="4" a="1"/>
  <c r="DF293" i="4" s="1"/>
  <c r="DH293" i="4" a="1"/>
  <c r="DH293" i="4" s="1"/>
  <c r="DI293" i="4" a="1"/>
  <c r="DI293" i="4" s="1"/>
  <c r="DG293" i="4" a="1"/>
  <c r="DG293" i="4" s="1"/>
  <c r="DF292" i="4" a="1"/>
  <c r="DF292" i="4" s="1"/>
  <c r="DH292" i="4" a="1"/>
  <c r="DH292" i="4" s="1"/>
  <c r="DG292" i="4" a="1"/>
  <c r="DG292" i="4" s="1"/>
  <c r="DI292" i="4" a="1"/>
  <c r="DI292" i="4" s="1"/>
  <c r="DC293" i="4"/>
  <c r="DD293" i="4" s="1"/>
  <c r="DA293" i="4"/>
  <c r="DB290" i="4"/>
  <c r="DC290" i="4" s="1"/>
  <c r="DD290" i="4" s="1"/>
  <c r="DA290" i="4"/>
  <c r="DG289" i="4" a="1"/>
  <c r="DG289" i="4" s="1"/>
  <c r="DI289" i="4" a="1"/>
  <c r="DI289" i="4" s="1"/>
  <c r="DB289" i="4"/>
  <c r="DC289" i="4" s="1"/>
  <c r="DD289" i="4" s="1"/>
  <c r="DH289" i="4" a="1"/>
  <c r="DH289" i="4" s="1"/>
  <c r="DA289" i="4"/>
  <c r="DF289" i="4" a="1"/>
  <c r="DF289" i="4" s="1"/>
  <c r="DA288" i="4"/>
  <c r="DD288" i="4"/>
  <c r="DF288" i="4" a="1"/>
  <c r="DF288" i="4" s="1"/>
  <c r="DH288" i="4" a="1"/>
  <c r="DH288" i="4" s="1"/>
  <c r="DG288" i="4" a="1"/>
  <c r="DG288" i="4" s="1"/>
  <c r="DI288" i="4" a="1"/>
  <c r="DI288" i="4" s="1"/>
  <c r="DA291" i="4"/>
  <c r="DG291" i="4" a="1"/>
  <c r="DG291" i="4" s="1"/>
  <c r="DF291" i="4" a="1"/>
  <c r="DF291" i="4" s="1"/>
  <c r="DI291" i="4" a="1"/>
  <c r="DI291" i="4" s="1"/>
  <c r="DH291" i="4" a="1"/>
  <c r="DH291" i="4" s="1"/>
  <c r="DB291" i="4"/>
  <c r="DC291" i="4" s="1"/>
  <c r="DD291" i="4" s="1"/>
  <c r="DH290" i="4" a="1"/>
  <c r="DH290" i="4" s="1"/>
  <c r="DG290" i="4" a="1"/>
  <c r="DG290" i="4" s="1"/>
  <c r="DF290" i="4" a="1"/>
  <c r="DF290" i="4" s="1"/>
  <c r="DI290" i="4" a="1"/>
  <c r="DI290" i="4" s="1"/>
  <c r="DC4" i="4"/>
  <c r="DD4" i="4" s="1"/>
  <c r="DA5" i="4"/>
  <c r="DB5" i="4"/>
  <c r="DC5" i="4" s="1"/>
  <c r="DD5" i="4" s="1"/>
  <c r="DH279" i="4" a="1"/>
  <c r="DH279" i="4" s="1"/>
  <c r="DH282" i="4" a="1"/>
  <c r="DH282" i="4" s="1"/>
  <c r="DG281" i="4" a="1"/>
  <c r="DG281" i="4" s="1"/>
  <c r="DF283" i="4" a="1"/>
  <c r="DF283" i="4" s="1"/>
  <c r="DI283" i="4" a="1"/>
  <c r="DI283" i="4" s="1"/>
  <c r="DH280" i="4" a="1"/>
  <c r="DH280" i="4" s="1"/>
  <c r="DH283" i="4" a="1"/>
  <c r="DH283" i="4" s="1"/>
  <c r="DF282" i="4" a="1"/>
  <c r="DF282" i="4" s="1"/>
  <c r="DG282" i="4" a="1"/>
  <c r="DG282" i="4" s="1"/>
  <c r="DG280" i="4" a="1"/>
  <c r="DG280" i="4" s="1"/>
  <c r="DG283" i="4" a="1"/>
  <c r="DG283" i="4" s="1"/>
  <c r="DH281" i="4" a="1"/>
  <c r="DH281" i="4" s="1"/>
  <c r="DI280" i="4" a="1"/>
  <c r="DI280" i="4" s="1"/>
  <c r="DI282" i="4" a="1"/>
  <c r="DI282" i="4" s="1"/>
  <c r="DF280" i="4" a="1"/>
  <c r="DF280" i="4" s="1"/>
  <c r="DI279" i="4" a="1"/>
  <c r="DI279" i="4" s="1"/>
  <c r="DG279" i="4" a="1"/>
  <c r="DG279" i="4" s="1"/>
  <c r="DF279" i="4" a="1"/>
  <c r="DF279" i="4" s="1"/>
  <c r="DI281" i="4" a="1"/>
  <c r="DI281" i="4" s="1"/>
  <c r="DB284" i="4"/>
  <c r="DC284" i="4" s="1"/>
  <c r="DD284" i="4" s="1"/>
  <c r="DI284" i="4" a="1"/>
  <c r="DI284" i="4" s="1"/>
  <c r="DF284" i="4" a="1"/>
  <c r="DF284" i="4" s="1"/>
  <c r="DH284" i="4" a="1"/>
  <c r="DH284" i="4" s="1"/>
  <c r="DA284" i="4"/>
  <c r="DG284" i="4" a="1"/>
  <c r="DG284" i="4" s="1"/>
  <c r="DF281" i="4" a="1"/>
  <c r="DF281" i="4" s="1"/>
  <c r="DB285" i="4"/>
  <c r="DC285" i="4" s="1"/>
  <c r="DD285" i="4" s="1"/>
  <c r="DI285" i="4" a="1"/>
  <c r="DI285" i="4" s="1"/>
  <c r="DH285" i="4" a="1"/>
  <c r="DH285" i="4" s="1"/>
  <c r="DF285" i="4" a="1"/>
  <c r="DF285" i="4" s="1"/>
  <c r="DG285" i="4" a="1"/>
  <c r="DG285" i="4" s="1"/>
  <c r="DA285" i="4"/>
  <c r="DA287" i="4"/>
  <c r="DH287" i="4" a="1"/>
  <c r="DH287" i="4" s="1"/>
  <c r="DB287" i="4"/>
  <c r="DC287" i="4" s="1"/>
  <c r="DD287" i="4" s="1"/>
  <c r="DG287" i="4" a="1"/>
  <c r="DG287" i="4" s="1"/>
  <c r="DF287" i="4" a="1"/>
  <c r="DF287" i="4" s="1"/>
  <c r="DI287" i="4" a="1"/>
  <c r="DI287" i="4" s="1"/>
  <c r="DF286" i="4" a="1"/>
  <c r="DF286" i="4" s="1"/>
  <c r="DB286" i="4"/>
  <c r="DC286" i="4" s="1"/>
  <c r="DD286" i="4" s="1"/>
  <c r="DA286" i="4"/>
  <c r="DH286" i="4" a="1"/>
  <c r="DH286" i="4" s="1"/>
  <c r="DI286" i="4" a="1"/>
  <c r="DI286" i="4" s="1"/>
  <c r="DG286" i="4" a="1"/>
  <c r="DG286" i="4" s="1"/>
  <c r="DF4" i="4" a="1"/>
  <c r="DF4" i="4" s="1"/>
  <c r="DI255" i="4" a="1"/>
  <c r="DI255" i="4" s="1"/>
  <c r="DH255" i="4" a="1"/>
  <c r="DH255" i="4" s="1"/>
  <c r="DF255" i="4" a="1"/>
  <c r="DF255" i="4" s="1"/>
  <c r="DG255" i="4" a="1"/>
  <c r="DG255" i="4" s="1"/>
  <c r="DF249" i="4" a="1"/>
  <c r="DF249" i="4" s="1"/>
  <c r="DH249" i="4" a="1"/>
  <c r="DH249" i="4" s="1"/>
  <c r="DI249" i="4" a="1"/>
  <c r="DI249" i="4" s="1"/>
  <c r="DG249" i="4" a="1"/>
  <c r="DG249" i="4" s="1"/>
  <c r="DH267" i="4" a="1"/>
  <c r="DH267" i="4" s="1"/>
  <c r="DF267" i="4" a="1"/>
  <c r="DF267" i="4" s="1"/>
  <c r="DI267" i="4" a="1"/>
  <c r="DI267" i="4" s="1"/>
  <c r="DG267" i="4" a="1"/>
  <c r="DG267" i="4" s="1"/>
  <c r="DH256" i="4" a="1"/>
  <c r="DH256" i="4" s="1"/>
  <c r="DG256" i="4" a="1"/>
  <c r="DG256" i="4" s="1"/>
  <c r="DF256" i="4" a="1"/>
  <c r="DF256" i="4" s="1"/>
  <c r="DI256" i="4" a="1"/>
  <c r="DI256" i="4" s="1"/>
  <c r="DI244" i="4" a="1"/>
  <c r="DI244" i="4" s="1"/>
  <c r="DF244" i="4" a="1"/>
  <c r="DF244" i="4" s="1"/>
  <c r="DG244" i="4" a="1"/>
  <c r="DG244" i="4" s="1"/>
  <c r="DH244" i="4" a="1"/>
  <c r="DH244" i="4" s="1"/>
  <c r="DI233" i="4" a="1"/>
  <c r="DI233" i="4" s="1"/>
  <c r="DG233" i="4" a="1"/>
  <c r="DG233" i="4" s="1"/>
  <c r="DH233" i="4" a="1"/>
  <c r="DH233" i="4" s="1"/>
  <c r="DF233" i="4" a="1"/>
  <c r="DF233" i="4" s="1"/>
  <c r="DF219" i="4" a="1"/>
  <c r="DF219" i="4" s="1"/>
  <c r="DH219" i="4" a="1"/>
  <c r="DH219" i="4" s="1"/>
  <c r="DI219" i="4" a="1"/>
  <c r="DI219" i="4" s="1"/>
  <c r="DG219" i="4" a="1"/>
  <c r="DG219" i="4" s="1"/>
  <c r="DI241" i="4" a="1"/>
  <c r="DI241" i="4" s="1"/>
  <c r="DF241" i="4" a="1"/>
  <c r="DF241" i="4" s="1"/>
  <c r="DH241" i="4" a="1"/>
  <c r="DH241" i="4" s="1"/>
  <c r="DG241" i="4" a="1"/>
  <c r="DG241" i="4" s="1"/>
  <c r="DF234" i="4" a="1"/>
  <c r="DF234" i="4" s="1"/>
  <c r="DI234" i="4" a="1"/>
  <c r="DI234" i="4" s="1"/>
  <c r="DH234" i="4" a="1"/>
  <c r="DH234" i="4" s="1"/>
  <c r="DG234" i="4" a="1"/>
  <c r="DG234" i="4" s="1"/>
  <c r="DG226" i="4" a="1"/>
  <c r="DG226" i="4" s="1"/>
  <c r="DI226" i="4" a="1"/>
  <c r="DI226" i="4" s="1"/>
  <c r="DF226" i="4" a="1"/>
  <c r="DF226" i="4" s="1"/>
  <c r="DH226" i="4" a="1"/>
  <c r="DH226" i="4" s="1"/>
  <c r="DH214" i="4" a="1"/>
  <c r="DH214" i="4" s="1"/>
  <c r="DG214" i="4" a="1"/>
  <c r="DG214" i="4" s="1"/>
  <c r="DF214" i="4" a="1"/>
  <c r="DF214" i="4" s="1"/>
  <c r="DI214" i="4" a="1"/>
  <c r="DI214" i="4" s="1"/>
  <c r="DI194" i="4" a="1"/>
  <c r="DI194" i="4" s="1"/>
  <c r="DF194" i="4" a="1"/>
  <c r="DF194" i="4" s="1"/>
  <c r="DG194" i="4" a="1"/>
  <c r="DG194" i="4" s="1"/>
  <c r="DH194" i="4" a="1"/>
  <c r="DH194" i="4" s="1"/>
  <c r="DI188" i="4" a="1"/>
  <c r="DI188" i="4" s="1"/>
  <c r="DF188" i="4" a="1"/>
  <c r="DF188" i="4" s="1"/>
  <c r="DG188" i="4" a="1"/>
  <c r="DG188" i="4" s="1"/>
  <c r="DH188" i="4" a="1"/>
  <c r="DH188" i="4" s="1"/>
  <c r="DH207" i="4" a="1"/>
  <c r="DH207" i="4" s="1"/>
  <c r="DI207" i="4" a="1"/>
  <c r="DI207" i="4" s="1"/>
  <c r="DG207" i="4" a="1"/>
  <c r="DG207" i="4" s="1"/>
  <c r="DF207" i="4" a="1"/>
  <c r="DF207" i="4" s="1"/>
  <c r="DH200" i="4" a="1"/>
  <c r="DH200" i="4" s="1"/>
  <c r="DG200" i="4" a="1"/>
  <c r="DG200" i="4" s="1"/>
  <c r="DI200" i="4" a="1"/>
  <c r="DI200" i="4" s="1"/>
  <c r="DF200" i="4" a="1"/>
  <c r="DF200" i="4" s="1"/>
  <c r="DF187" i="4" a="1"/>
  <c r="DF187" i="4" s="1"/>
  <c r="DG187" i="4" a="1"/>
  <c r="DG187" i="4" s="1"/>
  <c r="DI187" i="4" a="1"/>
  <c r="DI187" i="4" s="1"/>
  <c r="DH187" i="4" a="1"/>
  <c r="DH187" i="4" s="1"/>
  <c r="DF181" i="4" a="1"/>
  <c r="DF181" i="4" s="1"/>
  <c r="DH181" i="4" a="1"/>
  <c r="DH181" i="4" s="1"/>
  <c r="DG181" i="4" a="1"/>
  <c r="DG181" i="4" s="1"/>
  <c r="DI181" i="4" a="1"/>
  <c r="DI181" i="4" s="1"/>
  <c r="DI173" i="4" a="1"/>
  <c r="DI173" i="4" s="1"/>
  <c r="DG173" i="4" a="1"/>
  <c r="DG173" i="4" s="1"/>
  <c r="DH173" i="4" a="1"/>
  <c r="DH173" i="4" s="1"/>
  <c r="DF173" i="4" a="1"/>
  <c r="DF173" i="4" s="1"/>
  <c r="DI167" i="4" a="1"/>
  <c r="DI167" i="4" s="1"/>
  <c r="DG167" i="4" a="1"/>
  <c r="DG167" i="4" s="1"/>
  <c r="DF167" i="4" a="1"/>
  <c r="DF167" i="4" s="1"/>
  <c r="DH167" i="4" a="1"/>
  <c r="DH167" i="4" s="1"/>
  <c r="DG159" i="4" a="1"/>
  <c r="DG159" i="4" s="1"/>
  <c r="DI159" i="4" a="1"/>
  <c r="DI159" i="4" s="1"/>
  <c r="DF159" i="4" a="1"/>
  <c r="DF159" i="4" s="1"/>
  <c r="DH159" i="4" a="1"/>
  <c r="DH159" i="4" s="1"/>
  <c r="DI154" i="4" a="1"/>
  <c r="DI154" i="4" s="1"/>
  <c r="DF154" i="4" a="1"/>
  <c r="DF154" i="4" s="1"/>
  <c r="DH154" i="4" a="1"/>
  <c r="DH154" i="4" s="1"/>
  <c r="DG154" i="4" a="1"/>
  <c r="DG154" i="4" s="1"/>
  <c r="DG147" i="4" a="1"/>
  <c r="DG147" i="4" s="1"/>
  <c r="DF147" i="4" a="1"/>
  <c r="DF147" i="4" s="1"/>
  <c r="DH147" i="4" a="1"/>
  <c r="DH147" i="4" s="1"/>
  <c r="DI147" i="4" a="1"/>
  <c r="DI147" i="4" s="1"/>
  <c r="DG176" i="4" a="1"/>
  <c r="DG176" i="4" s="1"/>
  <c r="DI176" i="4" a="1"/>
  <c r="DI176" i="4" s="1"/>
  <c r="DH176" i="4" a="1"/>
  <c r="DH176" i="4" s="1"/>
  <c r="DF176" i="4" a="1"/>
  <c r="DF176" i="4" s="1"/>
  <c r="DF162" i="4" a="1"/>
  <c r="DF162" i="4" s="1"/>
  <c r="DG162" i="4" a="1"/>
  <c r="DG162" i="4" s="1"/>
  <c r="DH162" i="4" a="1"/>
  <c r="DH162" i="4" s="1"/>
  <c r="DI162" i="4" a="1"/>
  <c r="DI162" i="4" s="1"/>
  <c r="DG155" i="4" a="1"/>
  <c r="DG155" i="4" s="1"/>
  <c r="DH155" i="4" a="1"/>
  <c r="DH155" i="4" s="1"/>
  <c r="DI155" i="4" a="1"/>
  <c r="DI155" i="4" s="1"/>
  <c r="DF155" i="4" a="1"/>
  <c r="DF155" i="4" s="1"/>
  <c r="DF150" i="4" a="1"/>
  <c r="DF150" i="4" s="1"/>
  <c r="DH150" i="4" a="1"/>
  <c r="DH150" i="4" s="1"/>
  <c r="DG150" i="4" a="1"/>
  <c r="DG150" i="4" s="1"/>
  <c r="DI150" i="4" a="1"/>
  <c r="DI150" i="4" s="1"/>
  <c r="DG142" i="4" a="1"/>
  <c r="DG142" i="4" s="1"/>
  <c r="DI142" i="4" a="1"/>
  <c r="DI142" i="4" s="1"/>
  <c r="DF142" i="4" a="1"/>
  <c r="DF142" i="4" s="1"/>
  <c r="DH142" i="4" a="1"/>
  <c r="DH142" i="4" s="1"/>
  <c r="DF134" i="4" a="1"/>
  <c r="DF134" i="4" s="1"/>
  <c r="DG134" i="4" a="1"/>
  <c r="DG134" i="4" s="1"/>
  <c r="DI134" i="4" a="1"/>
  <c r="DI134" i="4" s="1"/>
  <c r="DH134" i="4" a="1"/>
  <c r="DH134" i="4" s="1"/>
  <c r="DG120" i="4" a="1"/>
  <c r="DG120" i="4" s="1"/>
  <c r="DF120" i="4" a="1"/>
  <c r="DF120" i="4" s="1"/>
  <c r="DH120" i="4" a="1"/>
  <c r="DH120" i="4" s="1"/>
  <c r="DI120" i="4" a="1"/>
  <c r="DI120" i="4" s="1"/>
  <c r="DG113" i="4" a="1"/>
  <c r="DG113" i="4" s="1"/>
  <c r="DI113" i="4" a="1"/>
  <c r="DI113" i="4" s="1"/>
  <c r="DF113" i="4" a="1"/>
  <c r="DF113" i="4" s="1"/>
  <c r="DH113" i="4" a="1"/>
  <c r="DH113" i="4" s="1"/>
  <c r="DI143" i="4" a="1"/>
  <c r="DI143" i="4" s="1"/>
  <c r="DG143" i="4" a="1"/>
  <c r="DG143" i="4" s="1"/>
  <c r="DF143" i="4" a="1"/>
  <c r="DF143" i="4" s="1"/>
  <c r="DH143" i="4" a="1"/>
  <c r="DH143" i="4" s="1"/>
  <c r="DF135" i="4" a="1"/>
  <c r="DF135" i="4" s="1"/>
  <c r="DI135" i="4" a="1"/>
  <c r="DI135" i="4" s="1"/>
  <c r="DG135" i="4" a="1"/>
  <c r="DG135" i="4" s="1"/>
  <c r="DH135" i="4" a="1"/>
  <c r="DH135" i="4" s="1"/>
  <c r="DG128" i="4" a="1"/>
  <c r="DG128" i="4" s="1"/>
  <c r="DH128" i="4" a="1"/>
  <c r="DH128" i="4" s="1"/>
  <c r="DF128" i="4" a="1"/>
  <c r="DF128" i="4" s="1"/>
  <c r="DI128" i="4" a="1"/>
  <c r="DI128" i="4" s="1"/>
  <c r="DI121" i="4" a="1"/>
  <c r="DI121" i="4" s="1"/>
  <c r="DH121" i="4" a="1"/>
  <c r="DH121" i="4" s="1"/>
  <c r="DF121" i="4" a="1"/>
  <c r="DF121" i="4" s="1"/>
  <c r="DG121" i="4" a="1"/>
  <c r="DG121" i="4" s="1"/>
  <c r="DG114" i="4" a="1"/>
  <c r="DG114" i="4" s="1"/>
  <c r="DI114" i="4" a="1"/>
  <c r="DI114" i="4" s="1"/>
  <c r="DH114" i="4" a="1"/>
  <c r="DH114" i="4" s="1"/>
  <c r="DF114" i="4" a="1"/>
  <c r="DF114" i="4" s="1"/>
  <c r="DI108" i="4" a="1"/>
  <c r="DI108" i="4" s="1"/>
  <c r="DF108" i="4" a="1"/>
  <c r="DF108" i="4" s="1"/>
  <c r="DH108" i="4" a="1"/>
  <c r="DH108" i="4" s="1"/>
  <c r="DG108" i="4" a="1"/>
  <c r="DG108" i="4" s="1"/>
  <c r="DG100" i="4" a="1"/>
  <c r="DG100" i="4" s="1"/>
  <c r="DF100" i="4" a="1"/>
  <c r="DF100" i="4" s="1"/>
  <c r="DI100" i="4" a="1"/>
  <c r="DI100" i="4" s="1"/>
  <c r="DH100" i="4" a="1"/>
  <c r="DH100" i="4" s="1"/>
  <c r="DH92" i="4" a="1"/>
  <c r="DH92" i="4" s="1"/>
  <c r="DI92" i="4" a="1"/>
  <c r="DI92" i="4" s="1"/>
  <c r="DG92" i="4" a="1"/>
  <c r="DG92" i="4" s="1"/>
  <c r="DF92" i="4" a="1"/>
  <c r="DF92" i="4" s="1"/>
  <c r="DH105" i="4" a="1"/>
  <c r="DH105" i="4" s="1"/>
  <c r="DI105" i="4" a="1"/>
  <c r="DI105" i="4" s="1"/>
  <c r="DF105" i="4" a="1"/>
  <c r="DF105" i="4" s="1"/>
  <c r="DG105" i="4" a="1"/>
  <c r="DG105" i="4" s="1"/>
  <c r="DF97" i="4" a="1"/>
  <c r="DF97" i="4" s="1"/>
  <c r="DH97" i="4" a="1"/>
  <c r="DH97" i="4" s="1"/>
  <c r="DG97" i="4" a="1"/>
  <c r="DG97" i="4" s="1"/>
  <c r="DI97" i="4" a="1"/>
  <c r="DI97" i="4" s="1"/>
  <c r="DG77" i="4" a="1"/>
  <c r="DG77" i="4" s="1"/>
  <c r="DF77" i="4" a="1"/>
  <c r="DF77" i="4" s="1"/>
  <c r="DI77" i="4" a="1"/>
  <c r="DI77" i="4" s="1"/>
  <c r="DH77" i="4" a="1"/>
  <c r="DH77" i="4" s="1"/>
  <c r="DF89" i="4" a="1"/>
  <c r="DF89" i="4" s="1"/>
  <c r="DI89" i="4" a="1"/>
  <c r="DI89" i="4" s="1"/>
  <c r="DG89" i="4" a="1"/>
  <c r="DG89" i="4" s="1"/>
  <c r="DH89" i="4" a="1"/>
  <c r="DH89" i="4" s="1"/>
  <c r="DF83" i="4" a="1"/>
  <c r="DF83" i="4" s="1"/>
  <c r="DI83" i="4" a="1"/>
  <c r="DI83" i="4" s="1"/>
  <c r="DH83" i="4" a="1"/>
  <c r="DH83" i="4" s="1"/>
  <c r="DG83" i="4" a="1"/>
  <c r="DG83" i="4" s="1"/>
  <c r="DH78" i="4" a="1"/>
  <c r="DH78" i="4" s="1"/>
  <c r="DF78" i="4" a="1"/>
  <c r="DF78" i="4" s="1"/>
  <c r="DI78" i="4" a="1"/>
  <c r="DI78" i="4" s="1"/>
  <c r="DG78" i="4" a="1"/>
  <c r="DG78" i="4" s="1"/>
  <c r="DI70" i="4" a="1"/>
  <c r="DI70" i="4" s="1"/>
  <c r="DF70" i="4" a="1"/>
  <c r="DF70" i="4" s="1"/>
  <c r="DG70" i="4" a="1"/>
  <c r="DG70" i="4" s="1"/>
  <c r="DH70" i="4" a="1"/>
  <c r="DH70" i="4" s="1"/>
  <c r="DF62" i="4" a="1"/>
  <c r="DF62" i="4" s="1"/>
  <c r="DI62" i="4" a="1"/>
  <c r="DI62" i="4" s="1"/>
  <c r="DH62" i="4" a="1"/>
  <c r="DH62" i="4" s="1"/>
  <c r="DG62" i="4" a="1"/>
  <c r="DG62" i="4" s="1"/>
  <c r="DF58" i="4" a="1"/>
  <c r="DF58" i="4" s="1"/>
  <c r="DG58" i="4" a="1"/>
  <c r="DG58" i="4" s="1"/>
  <c r="DI58" i="4" a="1"/>
  <c r="DI58" i="4" s="1"/>
  <c r="DH58" i="4" a="1"/>
  <c r="DH58" i="4" s="1"/>
  <c r="DF55" i="4" a="1"/>
  <c r="DF55" i="4" s="1"/>
  <c r="DI55" i="4" a="1"/>
  <c r="DI55" i="4" s="1"/>
  <c r="DG55" i="4" a="1"/>
  <c r="DG55" i="4" s="1"/>
  <c r="DH55" i="4" a="1"/>
  <c r="DH55" i="4" s="1"/>
  <c r="DH65" i="4" a="1"/>
  <c r="DH65" i="4" s="1"/>
  <c r="DI65" i="4" a="1"/>
  <c r="DI65" i="4" s="1"/>
  <c r="DF65" i="4" a="1"/>
  <c r="DF65" i="4" s="1"/>
  <c r="DG65" i="4" a="1"/>
  <c r="DG65" i="4" s="1"/>
  <c r="DG60" i="4" a="1"/>
  <c r="DG60" i="4" s="1"/>
  <c r="DI60" i="4" a="1"/>
  <c r="DI60" i="4" s="1"/>
  <c r="DF60" i="4" a="1"/>
  <c r="DF60" i="4" s="1"/>
  <c r="DH60" i="4" a="1"/>
  <c r="DH60" i="4" s="1"/>
  <c r="DF53" i="4" a="1"/>
  <c r="DF53" i="4" s="1"/>
  <c r="DH53" i="4" a="1"/>
  <c r="DH53" i="4" s="1"/>
  <c r="DI53" i="4" a="1"/>
  <c r="DI53" i="4" s="1"/>
  <c r="DG53" i="4" a="1"/>
  <c r="DG53" i="4" s="1"/>
  <c r="DI45" i="4" a="1"/>
  <c r="DI45" i="4" s="1"/>
  <c r="DG45" i="4" a="1"/>
  <c r="DG45" i="4" s="1"/>
  <c r="DF45" i="4" a="1"/>
  <c r="DF45" i="4" s="1"/>
  <c r="DH45" i="4" a="1"/>
  <c r="DH45" i="4" s="1"/>
  <c r="DG52" i="4" a="1"/>
  <c r="DG52" i="4" s="1"/>
  <c r="DI52" i="4" a="1"/>
  <c r="DI52" i="4" s="1"/>
  <c r="DF52" i="4" a="1"/>
  <c r="DF52" i="4" s="1"/>
  <c r="DH52" i="4" a="1"/>
  <c r="DH52" i="4" s="1"/>
  <c r="DG39" i="4" a="1"/>
  <c r="DG39" i="4" s="1"/>
  <c r="DH39" i="4" a="1"/>
  <c r="DH39" i="4" s="1"/>
  <c r="DF39" i="4" a="1"/>
  <c r="DF39" i="4" s="1"/>
  <c r="DI39" i="4" a="1"/>
  <c r="DI39" i="4" s="1"/>
  <c r="DF40" i="4" a="1"/>
  <c r="DF40" i="4" s="1"/>
  <c r="DH40" i="4" a="1"/>
  <c r="DH40" i="4" s="1"/>
  <c r="DI40" i="4" a="1"/>
  <c r="DI40" i="4" s="1"/>
  <c r="DG40" i="4" a="1"/>
  <c r="DG40" i="4" s="1"/>
  <c r="DF31" i="4" a="1"/>
  <c r="DF31" i="4" s="1"/>
  <c r="DI31" i="4" a="1"/>
  <c r="DI31" i="4" s="1"/>
  <c r="DG31" i="4" a="1"/>
  <c r="DG31" i="4" s="1"/>
  <c r="DH31" i="4" a="1"/>
  <c r="DH31" i="4" s="1"/>
  <c r="DH34" i="4" a="1"/>
  <c r="DH34" i="4" s="1"/>
  <c r="DI34" i="4" a="1"/>
  <c r="DI34" i="4" s="1"/>
  <c r="DG34" i="4" a="1"/>
  <c r="DG34" i="4" s="1"/>
  <c r="DF34" i="4" a="1"/>
  <c r="DF34" i="4" s="1"/>
  <c r="DG22" i="4" a="1"/>
  <c r="DG22" i="4" s="1"/>
  <c r="DH22" i="4" a="1"/>
  <c r="DH22" i="4" s="1"/>
  <c r="DF22" i="4" a="1"/>
  <c r="DF22" i="4" s="1"/>
  <c r="DI22" i="4" a="1"/>
  <c r="DI22" i="4" s="1"/>
  <c r="DF15" i="4" a="1"/>
  <c r="DF15" i="4" s="1"/>
  <c r="DH15" i="4" a="1"/>
  <c r="DH15" i="4" s="1"/>
  <c r="DI15" i="4" a="1"/>
  <c r="DI15" i="4" s="1"/>
  <c r="DG15" i="4" a="1"/>
  <c r="DG15" i="4" s="1"/>
  <c r="DG10" i="4" a="1"/>
  <c r="DG10" i="4" s="1"/>
  <c r="DH10" i="4" a="1"/>
  <c r="DH10" i="4" s="1"/>
  <c r="DF10" i="4" a="1"/>
  <c r="DF10" i="4" s="1"/>
  <c r="DI10" i="4" a="1"/>
  <c r="DI10" i="4" s="1"/>
  <c r="DG7" i="4" a="1"/>
  <c r="DG7" i="4" s="1"/>
  <c r="DI7" i="4" a="1"/>
  <c r="DI7" i="4" s="1"/>
  <c r="DH7" i="4" a="1"/>
  <c r="DH7" i="4" s="1"/>
  <c r="DF7" i="4" a="1"/>
  <c r="DF7" i="4" s="1"/>
  <c r="DF277" i="4" a="1"/>
  <c r="DF277" i="4" s="1"/>
  <c r="DH277" i="4" a="1"/>
  <c r="DH277" i="4" s="1"/>
  <c r="DI277" i="4" a="1"/>
  <c r="DI277" i="4" s="1"/>
  <c r="DG277" i="4" a="1"/>
  <c r="DG277" i="4" s="1"/>
  <c r="DH261" i="4" a="1"/>
  <c r="DH261" i="4" s="1"/>
  <c r="DI261" i="4" a="1"/>
  <c r="DI261" i="4" s="1"/>
  <c r="DF261" i="4" a="1"/>
  <c r="DF261" i="4" s="1"/>
  <c r="DG261" i="4" a="1"/>
  <c r="DG261" i="4" s="1"/>
  <c r="DF272" i="4" a="1"/>
  <c r="DF272" i="4" s="1"/>
  <c r="DG272" i="4" a="1"/>
  <c r="DG272" i="4" s="1"/>
  <c r="DH272" i="4" a="1"/>
  <c r="DH272" i="4" s="1"/>
  <c r="DI272" i="4" a="1"/>
  <c r="DI272" i="4" s="1"/>
  <c r="DG270" i="4" a="1"/>
  <c r="DG270" i="4" s="1"/>
  <c r="DI270" i="4" a="1"/>
  <c r="DI270" i="4" s="1"/>
  <c r="DH270" i="4" a="1"/>
  <c r="DH270" i="4" s="1"/>
  <c r="DF270" i="4" a="1"/>
  <c r="DF270" i="4" s="1"/>
  <c r="DF265" i="4" a="1"/>
  <c r="DF265" i="4" s="1"/>
  <c r="DI265" i="4" a="1"/>
  <c r="DI265" i="4" s="1"/>
  <c r="DH265" i="4" a="1"/>
  <c r="DH265" i="4" s="1"/>
  <c r="DG265" i="4" a="1"/>
  <c r="DG265" i="4" s="1"/>
  <c r="DG253" i="4" a="1"/>
  <c r="DG253" i="4" s="1"/>
  <c r="DF253" i="4" a="1"/>
  <c r="DF253" i="4" s="1"/>
  <c r="DI253" i="4" a="1"/>
  <c r="DI253" i="4" s="1"/>
  <c r="DH253" i="4" a="1"/>
  <c r="DH253" i="4" s="1"/>
  <c r="DF247" i="4" a="1"/>
  <c r="DF247" i="4" s="1"/>
  <c r="DH247" i="4" a="1"/>
  <c r="DH247" i="4" s="1"/>
  <c r="DI247" i="4" a="1"/>
  <c r="DI247" i="4" s="1"/>
  <c r="DG247" i="4" a="1"/>
  <c r="DG247" i="4" s="1"/>
  <c r="DH271" i="4" a="1"/>
  <c r="DH271" i="4" s="1"/>
  <c r="DI271" i="4" a="1"/>
  <c r="DI271" i="4" s="1"/>
  <c r="DF271" i="4" a="1"/>
  <c r="DF271" i="4" s="1"/>
  <c r="DG271" i="4" a="1"/>
  <c r="DG271" i="4" s="1"/>
  <c r="DH266" i="4" a="1"/>
  <c r="DH266" i="4" s="1"/>
  <c r="DF266" i="4" a="1"/>
  <c r="DF266" i="4" s="1"/>
  <c r="DI266" i="4" a="1"/>
  <c r="DI266" i="4" s="1"/>
  <c r="DG266" i="4" a="1"/>
  <c r="DG266" i="4" s="1"/>
  <c r="DH254" i="4" a="1"/>
  <c r="DH254" i="4" s="1"/>
  <c r="DG254" i="4" a="1"/>
  <c r="DG254" i="4" s="1"/>
  <c r="DF254" i="4" a="1"/>
  <c r="DF254" i="4" s="1"/>
  <c r="DI254" i="4" a="1"/>
  <c r="DI254" i="4" s="1"/>
  <c r="DH248" i="4" a="1"/>
  <c r="DH248" i="4" s="1"/>
  <c r="DI248" i="4" a="1"/>
  <c r="DI248" i="4" s="1"/>
  <c r="DF248" i="4" a="1"/>
  <c r="DF248" i="4" s="1"/>
  <c r="DG248" i="4" a="1"/>
  <c r="DG248" i="4" s="1"/>
  <c r="DG239" i="4" a="1"/>
  <c r="DG239" i="4" s="1"/>
  <c r="DH239" i="4" a="1"/>
  <c r="DH239" i="4" s="1"/>
  <c r="DI239" i="4" a="1"/>
  <c r="DI239" i="4" s="1"/>
  <c r="DF239" i="4" a="1"/>
  <c r="DF239" i="4" s="1"/>
  <c r="DH231" i="4" a="1"/>
  <c r="DH231" i="4" s="1"/>
  <c r="DI231" i="4" a="1"/>
  <c r="DI231" i="4" s="1"/>
  <c r="DG231" i="4" a="1"/>
  <c r="DG231" i="4" s="1"/>
  <c r="DF231" i="4" a="1"/>
  <c r="DF231" i="4" s="1"/>
  <c r="DG224" i="4" a="1"/>
  <c r="DG224" i="4" s="1"/>
  <c r="DH224" i="4" a="1"/>
  <c r="DH224" i="4" s="1"/>
  <c r="DI224" i="4" a="1"/>
  <c r="DI224" i="4" s="1"/>
  <c r="DF224" i="4" a="1"/>
  <c r="DF224" i="4" s="1"/>
  <c r="DF217" i="4" a="1"/>
  <c r="DF217" i="4" s="1"/>
  <c r="DI217" i="4" a="1"/>
  <c r="DI217" i="4" s="1"/>
  <c r="DG217" i="4" a="1"/>
  <c r="DG217" i="4" s="1"/>
  <c r="DH217" i="4" a="1"/>
  <c r="DH217" i="4" s="1"/>
  <c r="DH243" i="4" a="1"/>
  <c r="DH243" i="4" s="1"/>
  <c r="DI243" i="4" a="1"/>
  <c r="DI243" i="4" s="1"/>
  <c r="DG243" i="4" a="1"/>
  <c r="DG243" i="4" s="1"/>
  <c r="DF243" i="4" a="1"/>
  <c r="DF243" i="4" s="1"/>
  <c r="DG240" i="4" a="1"/>
  <c r="DG240" i="4" s="1"/>
  <c r="DF240" i="4" a="1"/>
  <c r="DF240" i="4" s="1"/>
  <c r="DH240" i="4" a="1"/>
  <c r="DH240" i="4" s="1"/>
  <c r="DI240" i="4" a="1"/>
  <c r="DI240" i="4" s="1"/>
  <c r="DH232" i="4" a="1"/>
  <c r="DH232" i="4" s="1"/>
  <c r="DI232" i="4" a="1"/>
  <c r="DI232" i="4" s="1"/>
  <c r="DF232" i="4" a="1"/>
  <c r="DF232" i="4" s="1"/>
  <c r="DG232" i="4" a="1"/>
  <c r="DG232" i="4" s="1"/>
  <c r="DG225" i="4" a="1"/>
  <c r="DG225" i="4" s="1"/>
  <c r="DH225" i="4" a="1"/>
  <c r="DH225" i="4" s="1"/>
  <c r="DI225" i="4" a="1"/>
  <c r="DI225" i="4" s="1"/>
  <c r="DF225" i="4" a="1"/>
  <c r="DF225" i="4" s="1"/>
  <c r="DG218" i="4" a="1"/>
  <c r="DG218" i="4" s="1"/>
  <c r="DI218" i="4" a="1"/>
  <c r="DI218" i="4" s="1"/>
  <c r="DF218" i="4" a="1"/>
  <c r="DF218" i="4" s="1"/>
  <c r="DH218" i="4" a="1"/>
  <c r="DH218" i="4" s="1"/>
  <c r="DG213" i="4" a="1"/>
  <c r="DG213" i="4" s="1"/>
  <c r="DI213" i="4" a="1"/>
  <c r="DI213" i="4" s="1"/>
  <c r="DF213" i="4" a="1"/>
  <c r="DF213" i="4" s="1"/>
  <c r="DH213" i="4" a="1"/>
  <c r="DH213" i="4" s="1"/>
  <c r="DG206" i="4" a="1"/>
  <c r="DG206" i="4" s="1"/>
  <c r="DI206" i="4" a="1"/>
  <c r="DI206" i="4" s="1"/>
  <c r="DF206" i="4" a="1"/>
  <c r="DF206" i="4" s="1"/>
  <c r="DH206" i="4" a="1"/>
  <c r="DH206" i="4" s="1"/>
  <c r="DG199" i="4" a="1"/>
  <c r="DG199" i="4" s="1"/>
  <c r="DF199" i="4" a="1"/>
  <c r="DF199" i="4" s="1"/>
  <c r="DI199" i="4" a="1"/>
  <c r="DI199" i="4" s="1"/>
  <c r="DH199" i="4" a="1"/>
  <c r="DH199" i="4" s="1"/>
  <c r="DH193" i="4" a="1"/>
  <c r="DH193" i="4" s="1"/>
  <c r="DG193" i="4" a="1"/>
  <c r="DG193" i="4" s="1"/>
  <c r="DI193" i="4" a="1"/>
  <c r="DI193" i="4" s="1"/>
  <c r="DF193" i="4" a="1"/>
  <c r="DF193" i="4" s="1"/>
  <c r="DG212" i="4" a="1"/>
  <c r="DG212" i="4" s="1"/>
  <c r="DH212" i="4" a="1"/>
  <c r="DH212" i="4" s="1"/>
  <c r="DI212" i="4" a="1"/>
  <c r="DI212" i="4" s="1"/>
  <c r="DF212" i="4" a="1"/>
  <c r="DF212" i="4" s="1"/>
  <c r="DG205" i="4" a="1"/>
  <c r="DG205" i="4" s="1"/>
  <c r="DF205" i="4" a="1"/>
  <c r="DF205" i="4" s="1"/>
  <c r="DH205" i="4" a="1"/>
  <c r="DH205" i="4" s="1"/>
  <c r="DI205" i="4" a="1"/>
  <c r="DI205" i="4" s="1"/>
  <c r="DG198" i="4" a="1"/>
  <c r="DG198" i="4" s="1"/>
  <c r="DI198" i="4" a="1"/>
  <c r="DI198" i="4" s="1"/>
  <c r="DF198" i="4" a="1"/>
  <c r="DF198" i="4" s="1"/>
  <c r="DH198" i="4" a="1"/>
  <c r="DH198" i="4" s="1"/>
  <c r="DF192" i="4" a="1"/>
  <c r="DF192" i="4" s="1"/>
  <c r="DG192" i="4" a="1"/>
  <c r="DG192" i="4" s="1"/>
  <c r="DH192" i="4" a="1"/>
  <c r="DH192" i="4" s="1"/>
  <c r="DI192" i="4" a="1"/>
  <c r="DI192" i="4" s="1"/>
  <c r="DG186" i="4" a="1"/>
  <c r="DG186" i="4" s="1"/>
  <c r="DF186" i="4" a="1"/>
  <c r="DF186" i="4" s="1"/>
  <c r="DH186" i="4" a="1"/>
  <c r="DH186" i="4" s="1"/>
  <c r="DI186" i="4" a="1"/>
  <c r="DI186" i="4" s="1"/>
  <c r="DI179" i="4" a="1"/>
  <c r="DI179" i="4" s="1"/>
  <c r="DF179" i="4" a="1"/>
  <c r="DF179" i="4" s="1"/>
  <c r="DG179" i="4" a="1"/>
  <c r="DG179" i="4" s="1"/>
  <c r="DH179" i="4" a="1"/>
  <c r="DH179" i="4" s="1"/>
  <c r="DG171" i="4" a="1"/>
  <c r="DG171" i="4" s="1"/>
  <c r="DI171" i="4" a="1"/>
  <c r="DI171" i="4" s="1"/>
  <c r="DF171" i="4" a="1"/>
  <c r="DF171" i="4" s="1"/>
  <c r="DH171" i="4" a="1"/>
  <c r="DH171" i="4" s="1"/>
  <c r="DI165" i="4" a="1"/>
  <c r="DI165" i="4" s="1"/>
  <c r="DF165" i="4" a="1"/>
  <c r="DF165" i="4" s="1"/>
  <c r="DG165" i="4" a="1"/>
  <c r="DG165" i="4" s="1"/>
  <c r="DH165" i="4" a="1"/>
  <c r="DH165" i="4" s="1"/>
  <c r="DH152" i="4" a="1"/>
  <c r="DH152" i="4" s="1"/>
  <c r="DF152" i="4" a="1"/>
  <c r="DF152" i="4" s="1"/>
  <c r="DG152" i="4" a="1"/>
  <c r="DG152" i="4" s="1"/>
  <c r="DI152" i="4" a="1"/>
  <c r="DI152" i="4" s="1"/>
  <c r="DF182" i="4" a="1"/>
  <c r="DF182" i="4" s="1"/>
  <c r="DH182" i="4" a="1"/>
  <c r="DH182" i="4" s="1"/>
  <c r="DG182" i="4" a="1"/>
  <c r="DG182" i="4" s="1"/>
  <c r="DI182" i="4" a="1"/>
  <c r="DI182" i="4" s="1"/>
  <c r="DG174" i="4" a="1"/>
  <c r="DG174" i="4" s="1"/>
  <c r="DI174" i="4" a="1"/>
  <c r="DI174" i="4" s="1"/>
  <c r="DF174" i="4" a="1"/>
  <c r="DF174" i="4" s="1"/>
  <c r="DH174" i="4" a="1"/>
  <c r="DH174" i="4" s="1"/>
  <c r="DG160" i="4" a="1"/>
  <c r="DG160" i="4" s="1"/>
  <c r="DI160" i="4" a="1"/>
  <c r="DI160" i="4" s="1"/>
  <c r="DF160" i="4" a="1"/>
  <c r="DF160" i="4" s="1"/>
  <c r="DH160" i="4" a="1"/>
  <c r="DH160" i="4" s="1"/>
  <c r="DI148" i="4" a="1"/>
  <c r="DI148" i="4" s="1"/>
  <c r="DF148" i="4" a="1"/>
  <c r="DF148" i="4" s="1"/>
  <c r="DG148" i="4" a="1"/>
  <c r="DG148" i="4" s="1"/>
  <c r="DH148" i="4" a="1"/>
  <c r="DH148" i="4" s="1"/>
  <c r="DF140" i="4" a="1"/>
  <c r="DF140" i="4" s="1"/>
  <c r="DG140" i="4" a="1"/>
  <c r="DG140" i="4" s="1"/>
  <c r="DH140" i="4" a="1"/>
  <c r="DH140" i="4" s="1"/>
  <c r="DI140" i="4" a="1"/>
  <c r="DI140" i="4" s="1"/>
  <c r="DH132" i="4" a="1"/>
  <c r="DH132" i="4" s="1"/>
  <c r="DF132" i="4" a="1"/>
  <c r="DF132" i="4" s="1"/>
  <c r="DI132" i="4" a="1"/>
  <c r="DI132" i="4" s="1"/>
  <c r="DG132" i="4" a="1"/>
  <c r="DG132" i="4" s="1"/>
  <c r="DI126" i="4" a="1"/>
  <c r="DI126" i="4" s="1"/>
  <c r="DH126" i="4" a="1"/>
  <c r="DH126" i="4" s="1"/>
  <c r="DF126" i="4" a="1"/>
  <c r="DF126" i="4" s="1"/>
  <c r="DG126" i="4" a="1"/>
  <c r="DG126" i="4" s="1"/>
  <c r="DG119" i="4" a="1"/>
  <c r="DG119" i="4" s="1"/>
  <c r="DI119" i="4" a="1"/>
  <c r="DI119" i="4" s="1"/>
  <c r="DF119" i="4" a="1"/>
  <c r="DF119" i="4" s="1"/>
  <c r="DH119" i="4" a="1"/>
  <c r="DH119" i="4" s="1"/>
  <c r="DG141" i="4" a="1"/>
  <c r="DG141" i="4" s="1"/>
  <c r="DF141" i="4" a="1"/>
  <c r="DF141" i="4" s="1"/>
  <c r="DH141" i="4" a="1"/>
  <c r="DH141" i="4" s="1"/>
  <c r="DI141" i="4" a="1"/>
  <c r="DI141" i="4" s="1"/>
  <c r="DH133" i="4" a="1"/>
  <c r="DH133" i="4" s="1"/>
  <c r="DI133" i="4" a="1"/>
  <c r="DI133" i="4" s="1"/>
  <c r="DG133" i="4" a="1"/>
  <c r="DG133" i="4" s="1"/>
  <c r="DF133" i="4" a="1"/>
  <c r="DF133" i="4" s="1"/>
  <c r="DI127" i="4" a="1"/>
  <c r="DI127" i="4" s="1"/>
  <c r="DH127" i="4" a="1"/>
  <c r="DH127" i="4" s="1"/>
  <c r="DG127" i="4" a="1"/>
  <c r="DG127" i="4" s="1"/>
  <c r="DF127" i="4" a="1"/>
  <c r="DF127" i="4" s="1"/>
  <c r="DI112" i="4" a="1"/>
  <c r="DI112" i="4" s="1"/>
  <c r="DH112" i="4" a="1"/>
  <c r="DH112" i="4" s="1"/>
  <c r="DF112" i="4" a="1"/>
  <c r="DF112" i="4" s="1"/>
  <c r="DG112" i="4" a="1"/>
  <c r="DG112" i="4" s="1"/>
  <c r="DF106" i="4" a="1"/>
  <c r="DF106" i="4" s="1"/>
  <c r="DH106" i="4" a="1"/>
  <c r="DH106" i="4" s="1"/>
  <c r="DG106" i="4" a="1"/>
  <c r="DG106" i="4" s="1"/>
  <c r="DI106" i="4" a="1"/>
  <c r="DI106" i="4" s="1"/>
  <c r="DH98" i="4" a="1"/>
  <c r="DH98" i="4" s="1"/>
  <c r="DF98" i="4" a="1"/>
  <c r="DF98" i="4" s="1"/>
  <c r="DG98" i="4" a="1"/>
  <c r="DG98" i="4" s="1"/>
  <c r="DI98" i="4" a="1"/>
  <c r="DI98" i="4" s="1"/>
  <c r="DF90" i="4" a="1"/>
  <c r="DF90" i="4" s="1"/>
  <c r="DH90" i="4" a="1"/>
  <c r="DH90" i="4" s="1"/>
  <c r="DG90" i="4" a="1"/>
  <c r="DG90" i="4" s="1"/>
  <c r="DI90" i="4" a="1"/>
  <c r="DI90" i="4" s="1"/>
  <c r="DG103" i="4" a="1"/>
  <c r="DG103" i="4" s="1"/>
  <c r="DF103" i="4" a="1"/>
  <c r="DF103" i="4" s="1"/>
  <c r="DH103" i="4" a="1"/>
  <c r="DH103" i="4" s="1"/>
  <c r="DI103" i="4" a="1"/>
  <c r="DI103" i="4" s="1"/>
  <c r="DI95" i="4" a="1"/>
  <c r="DI95" i="4" s="1"/>
  <c r="DG95" i="4" a="1"/>
  <c r="DG95" i="4" s="1"/>
  <c r="DH95" i="4" a="1"/>
  <c r="DH95" i="4" s="1"/>
  <c r="DF95" i="4" a="1"/>
  <c r="DF95" i="4" s="1"/>
  <c r="DG87" i="4" a="1"/>
  <c r="DG87" i="4" s="1"/>
  <c r="DF87" i="4" a="1"/>
  <c r="DF87" i="4" s="1"/>
  <c r="DI87" i="4" a="1"/>
  <c r="DI87" i="4" s="1"/>
  <c r="DH87" i="4" a="1"/>
  <c r="DH87" i="4" s="1"/>
  <c r="DG81" i="4" a="1"/>
  <c r="DG81" i="4" s="1"/>
  <c r="DF81" i="4" a="1"/>
  <c r="DF81" i="4" s="1"/>
  <c r="DI81" i="4" a="1"/>
  <c r="DI81" i="4" s="1"/>
  <c r="DH81" i="4" a="1"/>
  <c r="DH81" i="4" s="1"/>
  <c r="DH75" i="4" a="1"/>
  <c r="DH75" i="4" s="1"/>
  <c r="DG75" i="4" a="1"/>
  <c r="DG75" i="4" s="1"/>
  <c r="DI75" i="4" a="1"/>
  <c r="DI75" i="4" s="1"/>
  <c r="DF75" i="4" a="1"/>
  <c r="DF75" i="4" s="1"/>
  <c r="DG88" i="4" a="1"/>
  <c r="DG88" i="4" s="1"/>
  <c r="DF88" i="4" a="1"/>
  <c r="DF88" i="4" s="1"/>
  <c r="DH88" i="4" a="1"/>
  <c r="DH88" i="4" s="1"/>
  <c r="DI88" i="4" a="1"/>
  <c r="DI88" i="4" s="1"/>
  <c r="DF82" i="4" a="1"/>
  <c r="DF82" i="4" s="1"/>
  <c r="DH82" i="4" a="1"/>
  <c r="DH82" i="4" s="1"/>
  <c r="DI82" i="4" a="1"/>
  <c r="DI82" i="4" s="1"/>
  <c r="DG82" i="4" a="1"/>
  <c r="DG82" i="4" s="1"/>
  <c r="DG76" i="4" a="1"/>
  <c r="DG76" i="4" s="1"/>
  <c r="DF76" i="4" a="1"/>
  <c r="DF76" i="4" s="1"/>
  <c r="DH76" i="4" a="1"/>
  <c r="DH76" i="4" s="1"/>
  <c r="DI76" i="4" a="1"/>
  <c r="DI76" i="4" s="1"/>
  <c r="DH68" i="4" a="1"/>
  <c r="DH68" i="4" s="1"/>
  <c r="DI68" i="4" a="1"/>
  <c r="DI68" i="4" s="1"/>
  <c r="DG68" i="4" a="1"/>
  <c r="DG68" i="4" s="1"/>
  <c r="DF68" i="4" a="1"/>
  <c r="DF68" i="4" s="1"/>
  <c r="DF71" i="4" a="1"/>
  <c r="DF71" i="4" s="1"/>
  <c r="DH71" i="4" a="1"/>
  <c r="DH71" i="4" s="1"/>
  <c r="DI71" i="4" a="1"/>
  <c r="DI71" i="4" s="1"/>
  <c r="DG71" i="4" a="1"/>
  <c r="DG71" i="4" s="1"/>
  <c r="DI63" i="4" a="1"/>
  <c r="DI63" i="4" s="1"/>
  <c r="DH63" i="4" a="1"/>
  <c r="DH63" i="4" s="1"/>
  <c r="DG63" i="4" a="1"/>
  <c r="DG63" i="4" s="1"/>
  <c r="DF63" i="4" a="1"/>
  <c r="DF63" i="4" s="1"/>
  <c r="DG51" i="4" a="1"/>
  <c r="DG51" i="4" s="1"/>
  <c r="DH51" i="4" a="1"/>
  <c r="DH51" i="4" s="1"/>
  <c r="DF51" i="4" a="1"/>
  <c r="DF51" i="4" s="1"/>
  <c r="DI51" i="4" a="1"/>
  <c r="DI51" i="4" s="1"/>
  <c r="DF44" i="4" a="1"/>
  <c r="DF44" i="4" s="1"/>
  <c r="DG44" i="4" a="1"/>
  <c r="DG44" i="4" s="1"/>
  <c r="DH44" i="4" a="1"/>
  <c r="DH44" i="4" s="1"/>
  <c r="DI44" i="4" a="1"/>
  <c r="DI44" i="4" s="1"/>
  <c r="DH50" i="4" a="1"/>
  <c r="DH50" i="4" s="1"/>
  <c r="DI50" i="4" a="1"/>
  <c r="DI50" i="4" s="1"/>
  <c r="DG50" i="4" a="1"/>
  <c r="DG50" i="4" s="1"/>
  <c r="DF50" i="4" a="1"/>
  <c r="DF50" i="4" s="1"/>
  <c r="DF43" i="4" a="1"/>
  <c r="DF43" i="4" s="1"/>
  <c r="DI43" i="4" a="1"/>
  <c r="DI43" i="4" s="1"/>
  <c r="DH43" i="4" a="1"/>
  <c r="DH43" i="4" s="1"/>
  <c r="DG43" i="4" a="1"/>
  <c r="DG43" i="4" s="1"/>
  <c r="DH37" i="4" a="1"/>
  <c r="DH37" i="4" s="1"/>
  <c r="DI37" i="4" a="1"/>
  <c r="DI37" i="4" s="1"/>
  <c r="DF37" i="4" a="1"/>
  <c r="DF37" i="4" s="1"/>
  <c r="DG37" i="4" a="1"/>
  <c r="DG37" i="4" s="1"/>
  <c r="DG38" i="4" a="1"/>
  <c r="DG38" i="4" s="1"/>
  <c r="DF38" i="4" a="1"/>
  <c r="DF38" i="4" s="1"/>
  <c r="DI38" i="4" a="1"/>
  <c r="DI38" i="4" s="1"/>
  <c r="DH38" i="4" a="1"/>
  <c r="DH38" i="4" s="1"/>
  <c r="DF29" i="4" a="1"/>
  <c r="DF29" i="4" s="1"/>
  <c r="DI29" i="4" a="1"/>
  <c r="DI29" i="4" s="1"/>
  <c r="DH29" i="4" a="1"/>
  <c r="DH29" i="4" s="1"/>
  <c r="DG29" i="4" a="1"/>
  <c r="DG29" i="4" s="1"/>
  <c r="DI32" i="4" a="1"/>
  <c r="DI32" i="4" s="1"/>
  <c r="DG32" i="4" a="1"/>
  <c r="DG32" i="4" s="1"/>
  <c r="DH32" i="4" a="1"/>
  <c r="DH32" i="4" s="1"/>
  <c r="DF32" i="4" a="1"/>
  <c r="DF32" i="4" s="1"/>
  <c r="DH20" i="4" a="1"/>
  <c r="DH20" i="4" s="1"/>
  <c r="DG20" i="4" a="1"/>
  <c r="DG20" i="4" s="1"/>
  <c r="DF20" i="4" a="1"/>
  <c r="DF20" i="4" s="1"/>
  <c r="DI20" i="4" a="1"/>
  <c r="DI20" i="4" s="1"/>
  <c r="DH14" i="4" a="1"/>
  <c r="DH14" i="4" s="1"/>
  <c r="DF14" i="4" a="1"/>
  <c r="DF14" i="4" s="1"/>
  <c r="DG14" i="4" a="1"/>
  <c r="DG14" i="4" s="1"/>
  <c r="DI14" i="4" a="1"/>
  <c r="DI14" i="4" s="1"/>
  <c r="DG13" i="4" a="1"/>
  <c r="DG13" i="4" s="1"/>
  <c r="DH13" i="4" a="1"/>
  <c r="DH13" i="4" s="1"/>
  <c r="DF13" i="4" a="1"/>
  <c r="DF13" i="4" s="1"/>
  <c r="DI13" i="4" a="1"/>
  <c r="DI13" i="4" s="1"/>
  <c r="DI5" i="4" a="1"/>
  <c r="DI5" i="4" s="1"/>
  <c r="DH5" i="4" a="1"/>
  <c r="DH5" i="4" s="1"/>
  <c r="DF5" i="4" a="1"/>
  <c r="DF5" i="4" s="1"/>
  <c r="DG5" i="4" a="1"/>
  <c r="DG5" i="4" s="1"/>
  <c r="DH8" i="4" a="1"/>
  <c r="DH8" i="4" s="1"/>
  <c r="DI8" i="4" a="1"/>
  <c r="DI8" i="4" s="1"/>
  <c r="DG8" i="4" a="1"/>
  <c r="DG8" i="4" s="1"/>
  <c r="DF8" i="4" a="1"/>
  <c r="DF8" i="4" s="1"/>
  <c r="DF278" i="4" a="1"/>
  <c r="DF278" i="4" s="1"/>
  <c r="DH278" i="4" a="1"/>
  <c r="DH278" i="4" s="1"/>
  <c r="DG278" i="4" a="1"/>
  <c r="DG278" i="4" s="1"/>
  <c r="DI278" i="4" a="1"/>
  <c r="DI278" i="4" s="1"/>
  <c r="DH259" i="4" a="1"/>
  <c r="DH259" i="4" s="1"/>
  <c r="DG259" i="4" a="1"/>
  <c r="DG259" i="4" s="1"/>
  <c r="DI259" i="4" a="1"/>
  <c r="DI259" i="4" s="1"/>
  <c r="DF259" i="4" a="1"/>
  <c r="DF259" i="4" s="1"/>
  <c r="DF276" i="4" a="1"/>
  <c r="DF276" i="4" s="1"/>
  <c r="DH276" i="4" a="1"/>
  <c r="DH276" i="4" s="1"/>
  <c r="DG276" i="4" a="1"/>
  <c r="DG276" i="4" s="1"/>
  <c r="DI276" i="4" a="1"/>
  <c r="DI276" i="4" s="1"/>
  <c r="DH260" i="4" a="1"/>
  <c r="DH260" i="4" s="1"/>
  <c r="DI260" i="4" a="1"/>
  <c r="DI260" i="4" s="1"/>
  <c r="DG260" i="4" a="1"/>
  <c r="DG260" i="4" s="1"/>
  <c r="DF260" i="4" a="1"/>
  <c r="DF260" i="4" s="1"/>
  <c r="DH246" i="4" a="1"/>
  <c r="DH246" i="4" s="1"/>
  <c r="DI246" i="4" a="1"/>
  <c r="DI246" i="4" s="1"/>
  <c r="DG246" i="4" a="1"/>
  <c r="DG246" i="4" s="1"/>
  <c r="DF246" i="4" a="1"/>
  <c r="DF246" i="4" s="1"/>
  <c r="DF237" i="4" a="1"/>
  <c r="DF237" i="4" s="1"/>
  <c r="DI237" i="4" a="1"/>
  <c r="DI237" i="4" s="1"/>
  <c r="DG237" i="4" a="1"/>
  <c r="DG237" i="4" s="1"/>
  <c r="DH237" i="4" a="1"/>
  <c r="DH237" i="4" s="1"/>
  <c r="DI229" i="4" a="1"/>
  <c r="DI229" i="4" s="1"/>
  <c r="DG229" i="4" a="1"/>
  <c r="DG229" i="4" s="1"/>
  <c r="DF229" i="4" a="1"/>
  <c r="DF229" i="4" s="1"/>
  <c r="DH229" i="4" a="1"/>
  <c r="DH229" i="4" s="1"/>
  <c r="DH222" i="4" a="1"/>
  <c r="DH222" i="4" s="1"/>
  <c r="DI222" i="4" a="1"/>
  <c r="DI222" i="4" s="1"/>
  <c r="DF222" i="4" a="1"/>
  <c r="DF222" i="4" s="1"/>
  <c r="DG222" i="4" a="1"/>
  <c r="DG222" i="4" s="1"/>
  <c r="DH216" i="4" a="1"/>
  <c r="DH216" i="4" s="1"/>
  <c r="DF216" i="4" a="1"/>
  <c r="DF216" i="4" s="1"/>
  <c r="DI216" i="4" a="1"/>
  <c r="DI216" i="4" s="1"/>
  <c r="DG216" i="4" a="1"/>
  <c r="DG216" i="4" s="1"/>
  <c r="DH242" i="4" a="1"/>
  <c r="DH242" i="4" s="1"/>
  <c r="DF242" i="4" a="1"/>
  <c r="DF242" i="4" s="1"/>
  <c r="DG242" i="4" a="1"/>
  <c r="DG242" i="4" s="1"/>
  <c r="DI242" i="4" a="1"/>
  <c r="DI242" i="4" s="1"/>
  <c r="DH238" i="4" a="1"/>
  <c r="DH238" i="4" s="1"/>
  <c r="DI238" i="4" a="1"/>
  <c r="DI238" i="4" s="1"/>
  <c r="DF238" i="4" a="1"/>
  <c r="DF238" i="4" s="1"/>
  <c r="DG238" i="4" a="1"/>
  <c r="DG238" i="4" s="1"/>
  <c r="DH230" i="4" a="1"/>
  <c r="DH230" i="4" s="1"/>
  <c r="DF230" i="4" a="1"/>
  <c r="DF230" i="4" s="1"/>
  <c r="DI230" i="4" a="1"/>
  <c r="DI230" i="4" s="1"/>
  <c r="DG230" i="4" a="1"/>
  <c r="DG230" i="4" s="1"/>
  <c r="DF223" i="4" a="1"/>
  <c r="DF223" i="4" s="1"/>
  <c r="DI223" i="4" a="1"/>
  <c r="DI223" i="4" s="1"/>
  <c r="DH223" i="4" a="1"/>
  <c r="DH223" i="4" s="1"/>
  <c r="DG223" i="4" a="1"/>
  <c r="DG223" i="4" s="1"/>
  <c r="DI211" i="4" a="1"/>
  <c r="DI211" i="4" s="1"/>
  <c r="DG211" i="4" a="1"/>
  <c r="DG211" i="4" s="1"/>
  <c r="DF211" i="4" a="1"/>
  <c r="DF211" i="4" s="1"/>
  <c r="DH211" i="4" a="1"/>
  <c r="DH211" i="4" s="1"/>
  <c r="DH204" i="4" a="1"/>
  <c r="DH204" i="4" s="1"/>
  <c r="DI204" i="4" a="1"/>
  <c r="DI204" i="4" s="1"/>
  <c r="DF204" i="4" a="1"/>
  <c r="DF204" i="4" s="1"/>
  <c r="DG204" i="4" a="1"/>
  <c r="DG204" i="4" s="1"/>
  <c r="DI197" i="4" a="1"/>
  <c r="DI197" i="4" s="1"/>
  <c r="DG197" i="4" a="1"/>
  <c r="DG197" i="4" s="1"/>
  <c r="DF197" i="4" a="1"/>
  <c r="DF197" i="4" s="1"/>
  <c r="DH197" i="4" a="1"/>
  <c r="DH197" i="4" s="1"/>
  <c r="DH191" i="4" a="1"/>
  <c r="DH191" i="4" s="1"/>
  <c r="DF191" i="4" a="1"/>
  <c r="DF191" i="4" s="1"/>
  <c r="DI191" i="4" a="1"/>
  <c r="DI191" i="4" s="1"/>
  <c r="DG191" i="4" a="1"/>
  <c r="DG191" i="4" s="1"/>
  <c r="DH185" i="4" a="1"/>
  <c r="DH185" i="4" s="1"/>
  <c r="DF185" i="4" a="1"/>
  <c r="DF185" i="4" s="1"/>
  <c r="DG185" i="4" a="1"/>
  <c r="DG185" i="4" s="1"/>
  <c r="DI185" i="4" a="1"/>
  <c r="DI185" i="4" s="1"/>
  <c r="DF210" i="4" a="1"/>
  <c r="DF210" i="4" s="1"/>
  <c r="DH210" i="4" a="1"/>
  <c r="DH210" i="4" s="1"/>
  <c r="DI210" i="4" a="1"/>
  <c r="DI210" i="4" s="1"/>
  <c r="DG210" i="4" a="1"/>
  <c r="DG210" i="4" s="1"/>
  <c r="DG203" i="4" a="1"/>
  <c r="DG203" i="4" s="1"/>
  <c r="DH203" i="4" a="1"/>
  <c r="DH203" i="4" s="1"/>
  <c r="DF203" i="4" a="1"/>
  <c r="DF203" i="4" s="1"/>
  <c r="DI203" i="4" a="1"/>
  <c r="DI203" i="4" s="1"/>
  <c r="DF184" i="4" a="1"/>
  <c r="DF184" i="4" s="1"/>
  <c r="DH184" i="4" a="1"/>
  <c r="DH184" i="4" s="1"/>
  <c r="DG184" i="4" a="1"/>
  <c r="DG184" i="4" s="1"/>
  <c r="DI184" i="4" a="1"/>
  <c r="DI184" i="4" s="1"/>
  <c r="DF177" i="4" a="1"/>
  <c r="DF177" i="4" s="1"/>
  <c r="DG177" i="4" a="1"/>
  <c r="DG177" i="4" s="1"/>
  <c r="DH177" i="4" a="1"/>
  <c r="DH177" i="4" s="1"/>
  <c r="DI177" i="4" a="1"/>
  <c r="DI177" i="4" s="1"/>
  <c r="DH169" i="4" a="1"/>
  <c r="DH169" i="4" s="1"/>
  <c r="DF169" i="4" a="1"/>
  <c r="DF169" i="4" s="1"/>
  <c r="DG169" i="4" a="1"/>
  <c r="DG169" i="4" s="1"/>
  <c r="DI169" i="4" a="1"/>
  <c r="DI169" i="4" s="1"/>
  <c r="DF163" i="4" a="1"/>
  <c r="DF163" i="4" s="1"/>
  <c r="DI163" i="4" a="1"/>
  <c r="DI163" i="4" s="1"/>
  <c r="DG163" i="4" a="1"/>
  <c r="DG163" i="4" s="1"/>
  <c r="DH163" i="4" a="1"/>
  <c r="DH163" i="4" s="1"/>
  <c r="DF156" i="4" a="1"/>
  <c r="DF156" i="4" s="1"/>
  <c r="DG156" i="4" a="1"/>
  <c r="DG156" i="4" s="1"/>
  <c r="DI156" i="4" a="1"/>
  <c r="DI156" i="4" s="1"/>
  <c r="DH156" i="4" a="1"/>
  <c r="DH156" i="4" s="1"/>
  <c r="DI151" i="4" a="1"/>
  <c r="DI151" i="4" s="1"/>
  <c r="DF151" i="4" a="1"/>
  <c r="DF151" i="4" s="1"/>
  <c r="DG151" i="4" a="1"/>
  <c r="DG151" i="4" s="1"/>
  <c r="DH151" i="4" a="1"/>
  <c r="DH151" i="4" s="1"/>
  <c r="DG180" i="4" a="1"/>
  <c r="DG180" i="4" s="1"/>
  <c r="DH180" i="4" a="1"/>
  <c r="DH180" i="4" s="1"/>
  <c r="DI180" i="4" a="1"/>
  <c r="DI180" i="4" s="1"/>
  <c r="DF180" i="4" a="1"/>
  <c r="DF180" i="4" s="1"/>
  <c r="DG172" i="4" a="1"/>
  <c r="DG172" i="4" s="1"/>
  <c r="DF172" i="4" a="1"/>
  <c r="DF172" i="4" s="1"/>
  <c r="DH172" i="4" a="1"/>
  <c r="DH172" i="4" s="1"/>
  <c r="DI172" i="4" a="1"/>
  <c r="DI172" i="4" s="1"/>
  <c r="DI166" i="4" a="1"/>
  <c r="DI166" i="4" s="1"/>
  <c r="DH166" i="4" a="1"/>
  <c r="DH166" i="4" s="1"/>
  <c r="DF166" i="4" a="1"/>
  <c r="DF166" i="4" s="1"/>
  <c r="DG166" i="4" a="1"/>
  <c r="DG166" i="4" s="1"/>
  <c r="DG158" i="4" a="1"/>
  <c r="DG158" i="4" s="1"/>
  <c r="DI158" i="4" a="1"/>
  <c r="DI158" i="4" s="1"/>
  <c r="DH158" i="4" a="1"/>
  <c r="DH158" i="4" s="1"/>
  <c r="DF158" i="4" a="1"/>
  <c r="DF158" i="4" s="1"/>
  <c r="DG153" i="4" a="1"/>
  <c r="DG153" i="4" s="1"/>
  <c r="DH153" i="4" a="1"/>
  <c r="DH153" i="4" s="1"/>
  <c r="DF153" i="4" a="1"/>
  <c r="DF153" i="4" s="1"/>
  <c r="DI153" i="4" a="1"/>
  <c r="DI153" i="4" s="1"/>
  <c r="DG146" i="4" a="1"/>
  <c r="DG146" i="4" s="1"/>
  <c r="DH146" i="4" a="1"/>
  <c r="DH146" i="4" s="1"/>
  <c r="DF146" i="4" a="1"/>
  <c r="DF146" i="4" s="1"/>
  <c r="DI146" i="4" a="1"/>
  <c r="DI146" i="4" s="1"/>
  <c r="DF138" i="4" a="1"/>
  <c r="DF138" i="4" s="1"/>
  <c r="DH138" i="4" a="1"/>
  <c r="DH138" i="4" s="1"/>
  <c r="DI138" i="4" a="1"/>
  <c r="DI138" i="4" s="1"/>
  <c r="DG138" i="4" a="1"/>
  <c r="DG138" i="4" s="1"/>
  <c r="DG130" i="4" a="1"/>
  <c r="DG130" i="4" s="1"/>
  <c r="DH130" i="4" a="1"/>
  <c r="DH130" i="4" s="1"/>
  <c r="DI130" i="4" a="1"/>
  <c r="DI130" i="4" s="1"/>
  <c r="DF130" i="4" a="1"/>
  <c r="DF130" i="4" s="1"/>
  <c r="DG124" i="4" a="1"/>
  <c r="DG124" i="4" s="1"/>
  <c r="DH124" i="4" a="1"/>
  <c r="DH124" i="4" s="1"/>
  <c r="DF124" i="4" a="1"/>
  <c r="DF124" i="4" s="1"/>
  <c r="DI124" i="4" a="1"/>
  <c r="DI124" i="4" s="1"/>
  <c r="DG117" i="4" a="1"/>
  <c r="DG117" i="4" s="1"/>
  <c r="DF117" i="4" a="1"/>
  <c r="DF117" i="4" s="1"/>
  <c r="DH117" i="4" a="1"/>
  <c r="DH117" i="4" s="1"/>
  <c r="DI117" i="4" a="1"/>
  <c r="DI117" i="4" s="1"/>
  <c r="DF139" i="4" a="1"/>
  <c r="DF139" i="4" s="1"/>
  <c r="DH139" i="4" a="1"/>
  <c r="DH139" i="4" s="1"/>
  <c r="DI139" i="4" a="1"/>
  <c r="DI139" i="4" s="1"/>
  <c r="DG139" i="4" a="1"/>
  <c r="DG139" i="4" s="1"/>
  <c r="DH131" i="4" a="1"/>
  <c r="DH131" i="4" s="1"/>
  <c r="DF131" i="4" a="1"/>
  <c r="DF131" i="4" s="1"/>
  <c r="DG131" i="4" a="1"/>
  <c r="DG131" i="4" s="1"/>
  <c r="DI131" i="4" a="1"/>
  <c r="DI131" i="4" s="1"/>
  <c r="DH125" i="4" a="1"/>
  <c r="DH125" i="4" s="1"/>
  <c r="DF125" i="4" a="1"/>
  <c r="DF125" i="4" s="1"/>
  <c r="DI125" i="4" a="1"/>
  <c r="DI125" i="4" s="1"/>
  <c r="DG125" i="4" a="1"/>
  <c r="DG125" i="4" s="1"/>
  <c r="DF118" i="4" a="1"/>
  <c r="DF118" i="4" s="1"/>
  <c r="DI118" i="4" a="1"/>
  <c r="DI118" i="4" s="1"/>
  <c r="DG118" i="4" a="1"/>
  <c r="DG118" i="4" s="1"/>
  <c r="DH118" i="4" a="1"/>
  <c r="DH118" i="4" s="1"/>
  <c r="DI111" i="4" a="1"/>
  <c r="DI111" i="4" s="1"/>
  <c r="DH111" i="4" a="1"/>
  <c r="DH111" i="4" s="1"/>
  <c r="DF111" i="4" a="1"/>
  <c r="DF111" i="4" s="1"/>
  <c r="DG111" i="4" a="1"/>
  <c r="DG111" i="4" s="1"/>
  <c r="DF104" i="4" a="1"/>
  <c r="DF104" i="4" s="1"/>
  <c r="DI104" i="4" a="1"/>
  <c r="DI104" i="4" s="1"/>
  <c r="DG104" i="4" a="1"/>
  <c r="DG104" i="4" s="1"/>
  <c r="DH104" i="4" a="1"/>
  <c r="DH104" i="4" s="1"/>
  <c r="DI96" i="4" a="1"/>
  <c r="DI96" i="4" s="1"/>
  <c r="DF96" i="4" a="1"/>
  <c r="DF96" i="4" s="1"/>
  <c r="DG96" i="4" a="1"/>
  <c r="DG96" i="4" s="1"/>
  <c r="DH96" i="4" a="1"/>
  <c r="DH96" i="4" s="1"/>
  <c r="DG109" i="4" a="1"/>
  <c r="DG109" i="4" s="1"/>
  <c r="DH109" i="4" a="1"/>
  <c r="DH109" i="4" s="1"/>
  <c r="DI109" i="4" a="1"/>
  <c r="DI109" i="4" s="1"/>
  <c r="DF109" i="4" a="1"/>
  <c r="DF109" i="4" s="1"/>
  <c r="DF101" i="4" a="1"/>
  <c r="DF101" i="4" s="1"/>
  <c r="DI101" i="4" a="1"/>
  <c r="DI101" i="4" s="1"/>
  <c r="DH101" i="4" a="1"/>
  <c r="DH101" i="4" s="1"/>
  <c r="DG101" i="4" a="1"/>
  <c r="DG101" i="4" s="1"/>
  <c r="DF93" i="4" a="1"/>
  <c r="DF93" i="4" s="1"/>
  <c r="DG93" i="4" a="1"/>
  <c r="DG93" i="4" s="1"/>
  <c r="DH93" i="4" a="1"/>
  <c r="DH93" i="4" s="1"/>
  <c r="DI93" i="4" a="1"/>
  <c r="DI93" i="4" s="1"/>
  <c r="DH85" i="4" a="1"/>
  <c r="DH85" i="4" s="1"/>
  <c r="DG85" i="4" a="1"/>
  <c r="DG85" i="4" s="1"/>
  <c r="DF85" i="4" a="1"/>
  <c r="DF85" i="4" s="1"/>
  <c r="DI85" i="4" a="1"/>
  <c r="DI85" i="4" s="1"/>
  <c r="DG73" i="4" a="1"/>
  <c r="DG73" i="4" s="1"/>
  <c r="DH73" i="4" a="1"/>
  <c r="DH73" i="4" s="1"/>
  <c r="DF73" i="4" a="1"/>
  <c r="DF73" i="4" s="1"/>
  <c r="DI73" i="4" a="1"/>
  <c r="DI73" i="4" s="1"/>
  <c r="DG86" i="4" a="1"/>
  <c r="DG86" i="4" s="1"/>
  <c r="DH86" i="4" a="1"/>
  <c r="DH86" i="4" s="1"/>
  <c r="DF86" i="4" a="1"/>
  <c r="DF86" i="4" s="1"/>
  <c r="DI86" i="4" a="1"/>
  <c r="DI86" i="4" s="1"/>
  <c r="DG74" i="4" a="1"/>
  <c r="DG74" i="4" s="1"/>
  <c r="DF74" i="4" a="1"/>
  <c r="DF74" i="4" s="1"/>
  <c r="DI74" i="4" a="1"/>
  <c r="DI74" i="4" s="1"/>
  <c r="DH74" i="4" a="1"/>
  <c r="DH74" i="4" s="1"/>
  <c r="DG66" i="4" a="1"/>
  <c r="DG66" i="4" s="1"/>
  <c r="DI66" i="4" a="1"/>
  <c r="DI66" i="4" s="1"/>
  <c r="DH66" i="4" a="1"/>
  <c r="DH66" i="4" s="1"/>
  <c r="DF66" i="4" a="1"/>
  <c r="DF66" i="4" s="1"/>
  <c r="DG61" i="4" a="1"/>
  <c r="DG61" i="4" s="1"/>
  <c r="DF61" i="4" a="1"/>
  <c r="DF61" i="4" s="1"/>
  <c r="DI61" i="4" a="1"/>
  <c r="DI61" i="4" s="1"/>
  <c r="DH61" i="4" a="1"/>
  <c r="DH61" i="4" s="1"/>
  <c r="DF54" i="4" a="1"/>
  <c r="DF54" i="4" s="1"/>
  <c r="DI54" i="4" a="1"/>
  <c r="DI54" i="4" s="1"/>
  <c r="DG54" i="4" a="1"/>
  <c r="DG54" i="4" s="1"/>
  <c r="DH54" i="4" a="1"/>
  <c r="DH54" i="4" s="1"/>
  <c r="DG69" i="4" a="1"/>
  <c r="DG69" i="4" s="1"/>
  <c r="DH69" i="4" a="1"/>
  <c r="DH69" i="4" s="1"/>
  <c r="DI69" i="4" a="1"/>
  <c r="DI69" i="4" s="1"/>
  <c r="DF69" i="4" a="1"/>
  <c r="DF69" i="4" s="1"/>
  <c r="DH56" i="4" a="1"/>
  <c r="DH56" i="4" s="1"/>
  <c r="DI56" i="4" a="1"/>
  <c r="DI56" i="4" s="1"/>
  <c r="DG56" i="4" a="1"/>
  <c r="DG56" i="4" s="1"/>
  <c r="DF56" i="4" a="1"/>
  <c r="DF56" i="4" s="1"/>
  <c r="DG49" i="4" a="1"/>
  <c r="DG49" i="4" s="1"/>
  <c r="DF49" i="4" a="1"/>
  <c r="DF49" i="4" s="1"/>
  <c r="DI49" i="4" a="1"/>
  <c r="DI49" i="4" s="1"/>
  <c r="DH49" i="4" a="1"/>
  <c r="DH49" i="4" s="1"/>
  <c r="DH42" i="4" a="1"/>
  <c r="DH42" i="4" s="1"/>
  <c r="DG42" i="4" a="1"/>
  <c r="DG42" i="4" s="1"/>
  <c r="DI42" i="4" a="1"/>
  <c r="DI42" i="4" s="1"/>
  <c r="DF42" i="4" a="1"/>
  <c r="DF42" i="4" s="1"/>
  <c r="DH48" i="4" a="1"/>
  <c r="DH48" i="4" s="1"/>
  <c r="DG48" i="4" a="1"/>
  <c r="DG48" i="4" s="1"/>
  <c r="DI48" i="4" a="1"/>
  <c r="DI48" i="4" s="1"/>
  <c r="DF48" i="4" a="1"/>
  <c r="DF48" i="4" s="1"/>
  <c r="DI35" i="4" a="1"/>
  <c r="DI35" i="4" s="1"/>
  <c r="DG35" i="4" a="1"/>
  <c r="DG35" i="4" s="1"/>
  <c r="DF35" i="4" a="1"/>
  <c r="DF35" i="4" s="1"/>
  <c r="DH35" i="4" a="1"/>
  <c r="DH35" i="4" s="1"/>
  <c r="DG36" i="4" a="1"/>
  <c r="DG36" i="4" s="1"/>
  <c r="DI36" i="4" a="1"/>
  <c r="DI36" i="4" s="1"/>
  <c r="DF36" i="4" a="1"/>
  <c r="DF36" i="4" s="1"/>
  <c r="DH36" i="4" a="1"/>
  <c r="DH36" i="4" s="1"/>
  <c r="DF27" i="4" a="1"/>
  <c r="DF27" i="4" s="1"/>
  <c r="DG27" i="4" a="1"/>
  <c r="DG27" i="4" s="1"/>
  <c r="DH27" i="4" a="1"/>
  <c r="DH27" i="4" s="1"/>
  <c r="DI27" i="4" a="1"/>
  <c r="DI27" i="4" s="1"/>
  <c r="DG30" i="4" a="1"/>
  <c r="DG30" i="4" s="1"/>
  <c r="DI30" i="4" a="1"/>
  <c r="DI30" i="4" s="1"/>
  <c r="DH30" i="4" a="1"/>
  <c r="DH30" i="4" s="1"/>
  <c r="DF30" i="4" a="1"/>
  <c r="DF30" i="4" s="1"/>
  <c r="DF23" i="4" a="1"/>
  <c r="DF23" i="4" s="1"/>
  <c r="DI23" i="4" a="1"/>
  <c r="DI23" i="4" s="1"/>
  <c r="DH23" i="4" a="1"/>
  <c r="DH23" i="4" s="1"/>
  <c r="DG23" i="4" a="1"/>
  <c r="DG23" i="4" s="1"/>
  <c r="DF25" i="4" a="1"/>
  <c r="DF25" i="4" s="1"/>
  <c r="DI25" i="4" a="1"/>
  <c r="DI25" i="4" s="1"/>
  <c r="DH25" i="4" a="1"/>
  <c r="DH25" i="4" s="1"/>
  <c r="DG25" i="4" a="1"/>
  <c r="DG25" i="4" s="1"/>
  <c r="DH19" i="4" a="1"/>
  <c r="DH19" i="4" s="1"/>
  <c r="DG19" i="4" a="1"/>
  <c r="DG19" i="4" s="1"/>
  <c r="DF19" i="4" a="1"/>
  <c r="DF19" i="4" s="1"/>
  <c r="DI19" i="4" a="1"/>
  <c r="DI19" i="4" s="1"/>
  <c r="DH18" i="4" a="1"/>
  <c r="DH18" i="4" s="1"/>
  <c r="DG18" i="4" a="1"/>
  <c r="DG18" i="4" s="1"/>
  <c r="DI18" i="4" a="1"/>
  <c r="DI18" i="4" s="1"/>
  <c r="DF18" i="4" a="1"/>
  <c r="DF18" i="4" s="1"/>
  <c r="DI11" i="4" a="1"/>
  <c r="DI11" i="4" s="1"/>
  <c r="DG11" i="4" a="1"/>
  <c r="DG11" i="4" s="1"/>
  <c r="DH11" i="4" a="1"/>
  <c r="DH11" i="4" s="1"/>
  <c r="DF11" i="4" a="1"/>
  <c r="DF11" i="4" s="1"/>
  <c r="DG6" i="4" a="1"/>
  <c r="DG6" i="4" s="1"/>
  <c r="DF6" i="4" a="1"/>
  <c r="DF6" i="4" s="1"/>
  <c r="DH6" i="4" a="1"/>
  <c r="DH6" i="4" s="1"/>
  <c r="DI6" i="4" a="1"/>
  <c r="DI6" i="4" s="1"/>
  <c r="DI275" i="4" a="1"/>
  <c r="DI275" i="4" s="1"/>
  <c r="DG275" i="4" a="1"/>
  <c r="DG275" i="4" s="1"/>
  <c r="DH275" i="4" a="1"/>
  <c r="DH275" i="4" s="1"/>
  <c r="DF275" i="4" a="1"/>
  <c r="DF275" i="4" s="1"/>
  <c r="DI264" i="4" a="1"/>
  <c r="DI264" i="4" s="1"/>
  <c r="DH264" i="4" a="1"/>
  <c r="DH264" i="4" s="1"/>
  <c r="DG264" i="4" a="1"/>
  <c r="DG264" i="4" s="1"/>
  <c r="DF264" i="4" a="1"/>
  <c r="DF264" i="4" s="1"/>
  <c r="DG252" i="4" a="1"/>
  <c r="DG252" i="4" s="1"/>
  <c r="DI252" i="4" a="1"/>
  <c r="DI252" i="4" s="1"/>
  <c r="DH252" i="4" a="1"/>
  <c r="DH252" i="4" s="1"/>
  <c r="DF252" i="4" a="1"/>
  <c r="DF252" i="4" s="1"/>
  <c r="DH273" i="4" a="1"/>
  <c r="DH273" i="4" s="1"/>
  <c r="DF273" i="4" a="1"/>
  <c r="DF273" i="4" s="1"/>
  <c r="DG273" i="4" a="1"/>
  <c r="DG273" i="4" s="1"/>
  <c r="DI273" i="4" a="1"/>
  <c r="DI273" i="4" s="1"/>
  <c r="DH268" i="4" a="1"/>
  <c r="DH268" i="4" s="1"/>
  <c r="DF268" i="4" a="1"/>
  <c r="DF268" i="4" s="1"/>
  <c r="DI268" i="4" a="1"/>
  <c r="DI268" i="4" s="1"/>
  <c r="DG268" i="4" a="1"/>
  <c r="DG268" i="4" s="1"/>
  <c r="DF262" i="4" a="1"/>
  <c r="DF262" i="4" s="1"/>
  <c r="DG262" i="4" a="1"/>
  <c r="DG262" i="4" s="1"/>
  <c r="DH262" i="4" a="1"/>
  <c r="DH262" i="4" s="1"/>
  <c r="DI262" i="4" a="1"/>
  <c r="DI262" i="4" s="1"/>
  <c r="DI257" i="4" a="1"/>
  <c r="DI257" i="4" s="1"/>
  <c r="DH257" i="4" a="1"/>
  <c r="DH257" i="4" s="1"/>
  <c r="DF257" i="4" a="1"/>
  <c r="DF257" i="4" s="1"/>
  <c r="DG257" i="4" a="1"/>
  <c r="DG257" i="4" s="1"/>
  <c r="DF250" i="4" a="1"/>
  <c r="DF250" i="4" s="1"/>
  <c r="DG250" i="4" a="1"/>
  <c r="DG250" i="4" s="1"/>
  <c r="DH250" i="4" a="1"/>
  <c r="DH250" i="4" s="1"/>
  <c r="DI250" i="4" a="1"/>
  <c r="DI250" i="4" s="1"/>
  <c r="DH274" i="4" a="1"/>
  <c r="DH274" i="4" s="1"/>
  <c r="DF274" i="4" a="1"/>
  <c r="DF274" i="4" s="1"/>
  <c r="DI274" i="4" a="1"/>
  <c r="DI274" i="4" s="1"/>
  <c r="DG274" i="4" a="1"/>
  <c r="DG274" i="4" s="1"/>
  <c r="DF269" i="4" a="1"/>
  <c r="DF269" i="4" s="1"/>
  <c r="DH269" i="4" a="1"/>
  <c r="DH269" i="4" s="1"/>
  <c r="DG269" i="4" a="1"/>
  <c r="DG269" i="4" s="1"/>
  <c r="DI269" i="4" a="1"/>
  <c r="DI269" i="4" s="1"/>
  <c r="DI263" i="4" a="1"/>
  <c r="DI263" i="4" s="1"/>
  <c r="DH263" i="4" a="1"/>
  <c r="DH263" i="4" s="1"/>
  <c r="DF263" i="4" a="1"/>
  <c r="DF263" i="4" s="1"/>
  <c r="DG263" i="4" a="1"/>
  <c r="DG263" i="4" s="1"/>
  <c r="DF258" i="4" a="1"/>
  <c r="DF258" i="4" s="1"/>
  <c r="DH258" i="4" a="1"/>
  <c r="DH258" i="4" s="1"/>
  <c r="DG258" i="4" a="1"/>
  <c r="DG258" i="4" s="1"/>
  <c r="DI258" i="4" a="1"/>
  <c r="DI258" i="4" s="1"/>
  <c r="DH251" i="4" a="1"/>
  <c r="DH251" i="4" s="1"/>
  <c r="DF251" i="4" a="1"/>
  <c r="DF251" i="4" s="1"/>
  <c r="DG251" i="4" a="1"/>
  <c r="DG251" i="4" s="1"/>
  <c r="DI251" i="4" a="1"/>
  <c r="DI251" i="4" s="1"/>
  <c r="DI245" i="4" a="1"/>
  <c r="DI245" i="4" s="1"/>
  <c r="DF245" i="4" a="1"/>
  <c r="DF245" i="4" s="1"/>
  <c r="DG245" i="4" a="1"/>
  <c r="DG245" i="4" s="1"/>
  <c r="DH245" i="4" a="1"/>
  <c r="DH245" i="4" s="1"/>
  <c r="DF235" i="4" a="1"/>
  <c r="DF235" i="4" s="1"/>
  <c r="DH235" i="4" a="1"/>
  <c r="DH235" i="4" s="1"/>
  <c r="DG235" i="4" a="1"/>
  <c r="DG235" i="4" s="1"/>
  <c r="DI235" i="4" a="1"/>
  <c r="DI235" i="4" s="1"/>
  <c r="DF227" i="4" a="1"/>
  <c r="DF227" i="4" s="1"/>
  <c r="DG227" i="4" a="1"/>
  <c r="DG227" i="4" s="1"/>
  <c r="DH227" i="4" a="1"/>
  <c r="DH227" i="4" s="1"/>
  <c r="DI227" i="4" a="1"/>
  <c r="DI227" i="4" s="1"/>
  <c r="DG220" i="4" a="1"/>
  <c r="DG220" i="4" s="1"/>
  <c r="DF220" i="4" a="1"/>
  <c r="DF220" i="4" s="1"/>
  <c r="DH220" i="4" a="1"/>
  <c r="DH220" i="4" s="1"/>
  <c r="DI220" i="4" a="1"/>
  <c r="DI220" i="4" s="1"/>
  <c r="DI236" i="4" a="1"/>
  <c r="DI236" i="4" s="1"/>
  <c r="DG236" i="4" a="1"/>
  <c r="DG236" i="4" s="1"/>
  <c r="DF236" i="4" a="1"/>
  <c r="DF236" i="4" s="1"/>
  <c r="DH236" i="4" a="1"/>
  <c r="DH236" i="4" s="1"/>
  <c r="DF228" i="4" a="1"/>
  <c r="DF228" i="4" s="1"/>
  <c r="DG228" i="4" a="1"/>
  <c r="DG228" i="4" s="1"/>
  <c r="DH228" i="4" a="1"/>
  <c r="DH228" i="4" s="1"/>
  <c r="DI228" i="4" a="1"/>
  <c r="DI228" i="4" s="1"/>
  <c r="DI221" i="4" a="1"/>
  <c r="DI221" i="4" s="1"/>
  <c r="DH221" i="4" a="1"/>
  <c r="DH221" i="4" s="1"/>
  <c r="DF221" i="4" a="1"/>
  <c r="DF221" i="4" s="1"/>
  <c r="DG221" i="4" a="1"/>
  <c r="DG221" i="4" s="1"/>
  <c r="DH215" i="4" a="1"/>
  <c r="DH215" i="4" s="1"/>
  <c r="DI215" i="4" a="1"/>
  <c r="DI215" i="4" s="1"/>
  <c r="DF215" i="4" a="1"/>
  <c r="DF215" i="4" s="1"/>
  <c r="DG215" i="4" a="1"/>
  <c r="DG215" i="4" s="1"/>
  <c r="DH209" i="4" a="1"/>
  <c r="DH209" i="4" s="1"/>
  <c r="DF209" i="4" a="1"/>
  <c r="DF209" i="4" s="1"/>
  <c r="DI209" i="4" a="1"/>
  <c r="DI209" i="4" s="1"/>
  <c r="DG209" i="4" a="1"/>
  <c r="DG209" i="4" s="1"/>
  <c r="DF202" i="4" a="1"/>
  <c r="DF202" i="4" s="1"/>
  <c r="DH202" i="4" a="1"/>
  <c r="DH202" i="4" s="1"/>
  <c r="DI202" i="4" a="1"/>
  <c r="DI202" i="4" s="1"/>
  <c r="DG202" i="4" a="1"/>
  <c r="DG202" i="4" s="1"/>
  <c r="DH196" i="4" a="1"/>
  <c r="DH196" i="4" s="1"/>
  <c r="DF196" i="4" a="1"/>
  <c r="DF196" i="4" s="1"/>
  <c r="DG196" i="4" a="1"/>
  <c r="DG196" i="4" s="1"/>
  <c r="DI196" i="4" a="1"/>
  <c r="DI196" i="4" s="1"/>
  <c r="DF190" i="4" a="1"/>
  <c r="DF190" i="4" s="1"/>
  <c r="DI190" i="4" a="1"/>
  <c r="DI190" i="4" s="1"/>
  <c r="DG190" i="4" a="1"/>
  <c r="DG190" i="4" s="1"/>
  <c r="DH190" i="4" a="1"/>
  <c r="DH190" i="4" s="1"/>
  <c r="DF208" i="4" a="1"/>
  <c r="DF208" i="4" s="1"/>
  <c r="DG208" i="4" a="1"/>
  <c r="DG208" i="4" s="1"/>
  <c r="DH208" i="4" a="1"/>
  <c r="DH208" i="4" s="1"/>
  <c r="DI208" i="4" a="1"/>
  <c r="DI208" i="4" s="1"/>
  <c r="DF201" i="4" a="1"/>
  <c r="DF201" i="4" s="1"/>
  <c r="DH201" i="4" a="1"/>
  <c r="DH201" i="4" s="1"/>
  <c r="DG201" i="4" a="1"/>
  <c r="DG201" i="4" s="1"/>
  <c r="DI201" i="4" a="1"/>
  <c r="DI201" i="4" s="1"/>
  <c r="DH195" i="4" a="1"/>
  <c r="DH195" i="4" s="1"/>
  <c r="DF195" i="4" a="1"/>
  <c r="DF195" i="4" s="1"/>
  <c r="DG195" i="4" a="1"/>
  <c r="DG195" i="4" s="1"/>
  <c r="DI195" i="4" a="1"/>
  <c r="DI195" i="4" s="1"/>
  <c r="DH189" i="4" a="1"/>
  <c r="DH189" i="4" s="1"/>
  <c r="DF189" i="4" a="1"/>
  <c r="DF189" i="4" s="1"/>
  <c r="DG189" i="4" a="1"/>
  <c r="DG189" i="4" s="1"/>
  <c r="DI189" i="4" a="1"/>
  <c r="DI189" i="4" s="1"/>
  <c r="DF183" i="4" a="1"/>
  <c r="DF183" i="4" s="1"/>
  <c r="DG183" i="4" a="1"/>
  <c r="DG183" i="4" s="1"/>
  <c r="DH183" i="4" a="1"/>
  <c r="DH183" i="4" s="1"/>
  <c r="DI183" i="4" a="1"/>
  <c r="DI183" i="4" s="1"/>
  <c r="DF175" i="4" a="1"/>
  <c r="DF175" i="4" s="1"/>
  <c r="DG175" i="4" a="1"/>
  <c r="DG175" i="4" s="1"/>
  <c r="DI175" i="4" a="1"/>
  <c r="DI175" i="4" s="1"/>
  <c r="DH175" i="4" a="1"/>
  <c r="DH175" i="4" s="1"/>
  <c r="DG168" i="4" a="1"/>
  <c r="DG168" i="4" s="1"/>
  <c r="DI168" i="4" a="1"/>
  <c r="DI168" i="4" s="1"/>
  <c r="DH168" i="4" a="1"/>
  <c r="DH168" i="4" s="1"/>
  <c r="DF168" i="4" a="1"/>
  <c r="DF168" i="4" s="1"/>
  <c r="DF161" i="4" a="1"/>
  <c r="DF161" i="4" s="1"/>
  <c r="DI161" i="4" a="1"/>
  <c r="DI161" i="4" s="1"/>
  <c r="DG161" i="4" a="1"/>
  <c r="DG161" i="4" s="1"/>
  <c r="DH161" i="4" a="1"/>
  <c r="DH161" i="4" s="1"/>
  <c r="DG149" i="4" a="1"/>
  <c r="DG149" i="4" s="1"/>
  <c r="DI149" i="4" a="1"/>
  <c r="DI149" i="4" s="1"/>
  <c r="DF149" i="4" a="1"/>
  <c r="DF149" i="4" s="1"/>
  <c r="DH149" i="4" a="1"/>
  <c r="DH149" i="4" s="1"/>
  <c r="DH178" i="4" a="1"/>
  <c r="DH178" i="4" s="1"/>
  <c r="DI178" i="4" a="1"/>
  <c r="DI178" i="4" s="1"/>
  <c r="DG178" i="4" a="1"/>
  <c r="DG178" i="4" s="1"/>
  <c r="DF178" i="4" a="1"/>
  <c r="DF178" i="4" s="1"/>
  <c r="DF170" i="4" a="1"/>
  <c r="DF170" i="4" s="1"/>
  <c r="DH170" i="4" a="1"/>
  <c r="DH170" i="4" s="1"/>
  <c r="DI170" i="4" a="1"/>
  <c r="DI170" i="4" s="1"/>
  <c r="DG170" i="4" a="1"/>
  <c r="DG170" i="4" s="1"/>
  <c r="DG164" i="4" a="1"/>
  <c r="DG164" i="4" s="1"/>
  <c r="DI164" i="4" a="1"/>
  <c r="DI164" i="4" s="1"/>
  <c r="DF164" i="4" a="1"/>
  <c r="DF164" i="4" s="1"/>
  <c r="DH164" i="4" a="1"/>
  <c r="DH164" i="4" s="1"/>
  <c r="DI157" i="4" a="1"/>
  <c r="DI157" i="4" s="1"/>
  <c r="DF157" i="4" a="1"/>
  <c r="DF157" i="4" s="1"/>
  <c r="DH157" i="4" a="1"/>
  <c r="DH157" i="4" s="1"/>
  <c r="DG157" i="4" a="1"/>
  <c r="DG157" i="4" s="1"/>
  <c r="DF144" i="4" a="1"/>
  <c r="DF144" i="4" s="1"/>
  <c r="DG144" i="4" a="1"/>
  <c r="DG144" i="4" s="1"/>
  <c r="DH144" i="4" a="1"/>
  <c r="DH144" i="4" s="1"/>
  <c r="DI144" i="4" a="1"/>
  <c r="DI144" i="4" s="1"/>
  <c r="DG136" i="4" a="1"/>
  <c r="DG136" i="4" s="1"/>
  <c r="DF136" i="4" a="1"/>
  <c r="DF136" i="4" s="1"/>
  <c r="DH136" i="4" a="1"/>
  <c r="DH136" i="4" s="1"/>
  <c r="DI136" i="4" a="1"/>
  <c r="DI136" i="4" s="1"/>
  <c r="DG122" i="4" a="1"/>
  <c r="DG122" i="4" s="1"/>
  <c r="DH122" i="4" a="1"/>
  <c r="DH122" i="4" s="1"/>
  <c r="DI122" i="4" a="1"/>
  <c r="DI122" i="4" s="1"/>
  <c r="DF122" i="4" a="1"/>
  <c r="DF122" i="4" s="1"/>
  <c r="DF115" i="4" a="1"/>
  <c r="DF115" i="4" s="1"/>
  <c r="DI115" i="4" a="1"/>
  <c r="DI115" i="4" s="1"/>
  <c r="DH115" i="4" a="1"/>
  <c r="DH115" i="4" s="1"/>
  <c r="DG115" i="4" a="1"/>
  <c r="DG115" i="4" s="1"/>
  <c r="DG145" i="4" a="1"/>
  <c r="DG145" i="4" s="1"/>
  <c r="DI145" i="4" a="1"/>
  <c r="DI145" i="4" s="1"/>
  <c r="DH145" i="4" a="1"/>
  <c r="DH145" i="4" s="1"/>
  <c r="DF145" i="4" a="1"/>
  <c r="DF145" i="4" s="1"/>
  <c r="DF137" i="4" a="1"/>
  <c r="DF137" i="4" s="1"/>
  <c r="DG137" i="4" a="1"/>
  <c r="DG137" i="4" s="1"/>
  <c r="DI137" i="4" a="1"/>
  <c r="DI137" i="4" s="1"/>
  <c r="DH137" i="4" a="1"/>
  <c r="DH137" i="4" s="1"/>
  <c r="DG129" i="4" a="1"/>
  <c r="DG129" i="4" s="1"/>
  <c r="DH129" i="4" a="1"/>
  <c r="DH129" i="4" s="1"/>
  <c r="DF129" i="4" a="1"/>
  <c r="DF129" i="4" s="1"/>
  <c r="DI129" i="4" a="1"/>
  <c r="DI129" i="4" s="1"/>
  <c r="DI123" i="4" a="1"/>
  <c r="DI123" i="4" s="1"/>
  <c r="DF123" i="4" a="1"/>
  <c r="DF123" i="4" s="1"/>
  <c r="DG123" i="4" a="1"/>
  <c r="DG123" i="4" s="1"/>
  <c r="DH123" i="4" a="1"/>
  <c r="DH123" i="4" s="1"/>
  <c r="DG116" i="4" a="1"/>
  <c r="DG116" i="4" s="1"/>
  <c r="DH116" i="4" a="1"/>
  <c r="DH116" i="4" s="1"/>
  <c r="DF116" i="4" a="1"/>
  <c r="DF116" i="4" s="1"/>
  <c r="DI116" i="4" a="1"/>
  <c r="DI116" i="4" s="1"/>
  <c r="DF110" i="4" a="1"/>
  <c r="DF110" i="4" s="1"/>
  <c r="DI110" i="4" a="1"/>
  <c r="DI110" i="4" s="1"/>
  <c r="DH110" i="4" a="1"/>
  <c r="DH110" i="4" s="1"/>
  <c r="DG110" i="4" a="1"/>
  <c r="DG110" i="4" s="1"/>
  <c r="DG102" i="4" a="1"/>
  <c r="DG102" i="4" s="1"/>
  <c r="DF102" i="4" a="1"/>
  <c r="DF102" i="4" s="1"/>
  <c r="DH102" i="4" a="1"/>
  <c r="DH102" i="4" s="1"/>
  <c r="DI102" i="4" a="1"/>
  <c r="DI102" i="4" s="1"/>
  <c r="DH94" i="4" a="1"/>
  <c r="DH94" i="4" s="1"/>
  <c r="DI94" i="4" a="1"/>
  <c r="DI94" i="4" s="1"/>
  <c r="DF94" i="4" a="1"/>
  <c r="DF94" i="4" s="1"/>
  <c r="DG94" i="4" a="1"/>
  <c r="DG94" i="4" s="1"/>
  <c r="DH107" i="4" a="1"/>
  <c r="DH107" i="4" s="1"/>
  <c r="DI107" i="4" a="1"/>
  <c r="DI107" i="4" s="1"/>
  <c r="DF107" i="4" a="1"/>
  <c r="DF107" i="4" s="1"/>
  <c r="DG107" i="4" a="1"/>
  <c r="DG107" i="4" s="1"/>
  <c r="DG99" i="4" a="1"/>
  <c r="DG99" i="4" s="1"/>
  <c r="DH99" i="4" a="1"/>
  <c r="DH99" i="4" s="1"/>
  <c r="DI99" i="4" a="1"/>
  <c r="DI99" i="4" s="1"/>
  <c r="DF99" i="4" a="1"/>
  <c r="DF99" i="4" s="1"/>
  <c r="DF91" i="4" a="1"/>
  <c r="DF91" i="4" s="1"/>
  <c r="DG91" i="4" a="1"/>
  <c r="DG91" i="4" s="1"/>
  <c r="DH91" i="4" a="1"/>
  <c r="DH91" i="4" s="1"/>
  <c r="DI91" i="4" a="1"/>
  <c r="DI91" i="4" s="1"/>
  <c r="DI84" i="4" a="1"/>
  <c r="DI84" i="4" s="1"/>
  <c r="DF84" i="4" a="1"/>
  <c r="DF84" i="4" s="1"/>
  <c r="DG84" i="4" a="1"/>
  <c r="DG84" i="4" s="1"/>
  <c r="DH84" i="4" a="1"/>
  <c r="DH84" i="4" s="1"/>
  <c r="DF79" i="4" a="1"/>
  <c r="DF79" i="4" s="1"/>
  <c r="DI79" i="4" a="1"/>
  <c r="DI79" i="4" s="1"/>
  <c r="DH79" i="4" a="1"/>
  <c r="DH79" i="4" s="1"/>
  <c r="DG79" i="4" a="1"/>
  <c r="DG79" i="4" s="1"/>
  <c r="DF72" i="4" a="1"/>
  <c r="DF72" i="4" s="1"/>
  <c r="DG72" i="4" a="1"/>
  <c r="DG72" i="4" s="1"/>
  <c r="DI72" i="4" a="1"/>
  <c r="DI72" i="4" s="1"/>
  <c r="DH72" i="4" a="1"/>
  <c r="DH72" i="4" s="1"/>
  <c r="DF80" i="4" a="1"/>
  <c r="DF80" i="4" s="1"/>
  <c r="DI80" i="4" a="1"/>
  <c r="DI80" i="4" s="1"/>
  <c r="DH80" i="4" a="1"/>
  <c r="DH80" i="4" s="1"/>
  <c r="DG80" i="4" a="1"/>
  <c r="DG80" i="4" s="1"/>
  <c r="DG64" i="4" a="1"/>
  <c r="DG64" i="4" s="1"/>
  <c r="DF64" i="4" a="1"/>
  <c r="DF64" i="4" s="1"/>
  <c r="DI64" i="4" a="1"/>
  <c r="DI64" i="4" s="1"/>
  <c r="DH64" i="4" a="1"/>
  <c r="DH64" i="4" s="1"/>
  <c r="DI59" i="4" a="1"/>
  <c r="DI59" i="4" s="1"/>
  <c r="DG59" i="4" a="1"/>
  <c r="DG59" i="4" s="1"/>
  <c r="DH59" i="4" a="1"/>
  <c r="DH59" i="4" s="1"/>
  <c r="DF59" i="4" a="1"/>
  <c r="DF59" i="4" s="1"/>
  <c r="DF67" i="4" a="1"/>
  <c r="DF67" i="4" s="1"/>
  <c r="DG67" i="4" a="1"/>
  <c r="DG67" i="4" s="1"/>
  <c r="DI67" i="4" a="1"/>
  <c r="DI67" i="4" s="1"/>
  <c r="DH67" i="4" a="1"/>
  <c r="DH67" i="4" s="1"/>
  <c r="DG57" i="4" a="1"/>
  <c r="DG57" i="4" s="1"/>
  <c r="DH57" i="4" a="1"/>
  <c r="DH57" i="4" s="1"/>
  <c r="DI57" i="4" a="1"/>
  <c r="DI57" i="4" s="1"/>
  <c r="DF57" i="4" a="1"/>
  <c r="DF57" i="4" s="1"/>
  <c r="DG47" i="4" a="1"/>
  <c r="DG47" i="4" s="1"/>
  <c r="DH47" i="4" a="1"/>
  <c r="DH47" i="4" s="1"/>
  <c r="DI47" i="4" a="1"/>
  <c r="DI47" i="4" s="1"/>
  <c r="DF47" i="4" a="1"/>
  <c r="DF47" i="4" s="1"/>
  <c r="DF46" i="4" a="1"/>
  <c r="DF46" i="4" s="1"/>
  <c r="DH46" i="4" a="1"/>
  <c r="DH46" i="4" s="1"/>
  <c r="DG46" i="4" a="1"/>
  <c r="DG46" i="4" s="1"/>
  <c r="DI46" i="4" a="1"/>
  <c r="DI46" i="4" s="1"/>
  <c r="DH41" i="4" a="1"/>
  <c r="DH41" i="4" s="1"/>
  <c r="DI41" i="4" a="1"/>
  <c r="DI41" i="4" s="1"/>
  <c r="DG41" i="4" a="1"/>
  <c r="DG41" i="4" s="1"/>
  <c r="DF41" i="4" a="1"/>
  <c r="DF41" i="4" s="1"/>
  <c r="DF33" i="4" a="1"/>
  <c r="DF33" i="4" s="1"/>
  <c r="DI33" i="4" a="1"/>
  <c r="DI33" i="4" s="1"/>
  <c r="DG33" i="4" a="1"/>
  <c r="DG33" i="4" s="1"/>
  <c r="DH33" i="4" a="1"/>
  <c r="DH33" i="4" s="1"/>
  <c r="DG26" i="4" a="1"/>
  <c r="DG26" i="4" s="1"/>
  <c r="DF26" i="4" a="1"/>
  <c r="DF26" i="4" s="1"/>
  <c r="DI26" i="4" a="1"/>
  <c r="DI26" i="4" s="1"/>
  <c r="DH26" i="4" a="1"/>
  <c r="DH26" i="4" s="1"/>
  <c r="DI28" i="4" a="1"/>
  <c r="DI28" i="4" s="1"/>
  <c r="DG28" i="4" a="1"/>
  <c r="DG28" i="4" s="1"/>
  <c r="DF28" i="4" a="1"/>
  <c r="DF28" i="4" s="1"/>
  <c r="DH28" i="4" a="1"/>
  <c r="DH28" i="4" s="1"/>
  <c r="DG21" i="4" a="1"/>
  <c r="DG21" i="4" s="1"/>
  <c r="DH21" i="4" a="1"/>
  <c r="DH21" i="4" s="1"/>
  <c r="DF21" i="4" a="1"/>
  <c r="DF21" i="4" s="1"/>
  <c r="DI21" i="4" a="1"/>
  <c r="DI21" i="4" s="1"/>
  <c r="DG24" i="4" a="1"/>
  <c r="DG24" i="4" s="1"/>
  <c r="DF24" i="4" a="1"/>
  <c r="DF24" i="4" s="1"/>
  <c r="DH24" i="4" a="1"/>
  <c r="DH24" i="4" s="1"/>
  <c r="DI24" i="4" a="1"/>
  <c r="DI24" i="4" s="1"/>
  <c r="DF17" i="4" a="1"/>
  <c r="DF17" i="4" s="1"/>
  <c r="DG17" i="4" a="1"/>
  <c r="DG17" i="4" s="1"/>
  <c r="DH17" i="4" a="1"/>
  <c r="DH17" i="4" s="1"/>
  <c r="DI17" i="4" a="1"/>
  <c r="DI17" i="4" s="1"/>
  <c r="DF16" i="4" a="1"/>
  <c r="DF16" i="4" s="1"/>
  <c r="DH16" i="4" a="1"/>
  <c r="DH16" i="4" s="1"/>
  <c r="DG16" i="4" a="1"/>
  <c r="DG16" i="4" s="1"/>
  <c r="DI16" i="4" a="1"/>
  <c r="DI16" i="4" s="1"/>
  <c r="DG12" i="4" a="1"/>
  <c r="DG12" i="4" s="1"/>
  <c r="DF12" i="4" a="1"/>
  <c r="DF12" i="4" s="1"/>
  <c r="DH12" i="4" a="1"/>
  <c r="DH12" i="4" s="1"/>
  <c r="DI12" i="4" a="1"/>
  <c r="DI12" i="4" s="1"/>
  <c r="DF9" i="4" a="1"/>
  <c r="DF9" i="4" s="1"/>
  <c r="DH9" i="4" a="1"/>
  <c r="DH9" i="4" s="1"/>
  <c r="DI9" i="4" a="1"/>
  <c r="DI9" i="4" s="1"/>
  <c r="DG9" i="4" a="1"/>
  <c r="DG9" i="4" s="1"/>
  <c r="DI4" i="4" a="1"/>
  <c r="DI4" i="4" s="1"/>
  <c r="DG4" i="4" l="1" a="1"/>
  <c r="DG4" i="4" s="1"/>
  <c r="B4" i="5" s="1"/>
  <c r="DH4" i="4" a="1"/>
  <c r="DH4" i="4" s="1"/>
  <c r="B5" i="5" s="1"/>
  <c r="C5" i="5"/>
  <c r="B6" i="5"/>
  <c r="F6" i="5"/>
  <c r="B3" i="5"/>
  <c r="C3" i="5"/>
  <c r="E6" i="5"/>
  <c r="E3" i="5"/>
  <c r="E4" i="5"/>
  <c r="F4" i="5"/>
  <c r="C4" i="5"/>
  <c r="E5" i="5"/>
  <c r="D5" i="5"/>
  <c r="D3" i="5"/>
  <c r="D6" i="5"/>
  <c r="F3" i="5"/>
  <c r="F5" i="5"/>
  <c r="C6" i="5"/>
  <c r="D4" i="5"/>
  <c r="G3" i="5" l="1"/>
  <c r="G4" i="5"/>
  <c r="G5" i="5"/>
  <c r="G6" i="5"/>
  <c r="H3" i="5" l="1"/>
  <c r="H6" i="5"/>
  <c r="H5" i="5"/>
  <c r="H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<sst xmlns="http://schemas.openxmlformats.org/spreadsheetml/2006/main" count="11987" uniqueCount="1083">
  <si>
    <t>Name</t>
  </si>
  <si>
    <t>Employee Code</t>
  </si>
  <si>
    <t>Role</t>
  </si>
  <si>
    <t>Function</t>
  </si>
  <si>
    <t>A B Jassna</t>
  </si>
  <si>
    <t>BOI9592</t>
  </si>
  <si>
    <t>A Dhanasekaran</t>
  </si>
  <si>
    <t>BOI10140</t>
  </si>
  <si>
    <t>A Mary Anitha</t>
  </si>
  <si>
    <t>BOI10437</t>
  </si>
  <si>
    <t>A Muthuramalingam</t>
  </si>
  <si>
    <t>BOI9884</t>
  </si>
  <si>
    <t>A Ramesh</t>
  </si>
  <si>
    <t>BOI9862</t>
  </si>
  <si>
    <t>A Roopa</t>
  </si>
  <si>
    <t>BOI10166</t>
  </si>
  <si>
    <t>A Shalini R</t>
  </si>
  <si>
    <t>BOI10368</t>
  </si>
  <si>
    <t>A Tanveer</t>
  </si>
  <si>
    <t>BOI8502</t>
  </si>
  <si>
    <t>Aasif Nabi Marazi</t>
  </si>
  <si>
    <t>BOI9101</t>
  </si>
  <si>
    <t>Abdul Kalam</t>
  </si>
  <si>
    <t>BOI11072</t>
  </si>
  <si>
    <t>Ambily P</t>
  </si>
  <si>
    <t>BOI10563</t>
  </si>
  <si>
    <t>BOI11040</t>
  </si>
  <si>
    <t>Amraj C M</t>
  </si>
  <si>
    <t>BOI10691</t>
  </si>
  <si>
    <t>BOI10992</t>
  </si>
  <si>
    <t>Amritangshu Saikia</t>
  </si>
  <si>
    <t>BOI10082</t>
  </si>
  <si>
    <t>Amul Patil</t>
  </si>
  <si>
    <t>BOI10910</t>
  </si>
  <si>
    <t>Anand M N</t>
  </si>
  <si>
    <t>BOI9656</t>
  </si>
  <si>
    <t>Anand R</t>
  </si>
  <si>
    <t>BOI9928</t>
  </si>
  <si>
    <t>BOI11003</t>
  </si>
  <si>
    <t>Anila J T</t>
  </si>
  <si>
    <t>BOI9687</t>
  </si>
  <si>
    <t>Anitha R</t>
  </si>
  <si>
    <t>BOI8495</t>
  </si>
  <si>
    <t>Anoop Kumar Singh s</t>
  </si>
  <si>
    <t>BOI9952</t>
  </si>
  <si>
    <t>Arjitha Devi J</t>
  </si>
  <si>
    <t>BOI11118</t>
  </si>
  <si>
    <t>Arjun G M</t>
  </si>
  <si>
    <t>BOI8657</t>
  </si>
  <si>
    <t>Arun J</t>
  </si>
  <si>
    <t>BOI8618</t>
  </si>
  <si>
    <t>Arunkumar T</t>
  </si>
  <si>
    <t>BOI10378</t>
  </si>
  <si>
    <t>Ashwini B S</t>
  </si>
  <si>
    <t>BOI8013</t>
  </si>
  <si>
    <t>Ashwini Rao</t>
  </si>
  <si>
    <t>BOI10962</t>
  </si>
  <si>
    <t>Ayaz Ahmed Khan</t>
  </si>
  <si>
    <t>BOI9340</t>
  </si>
  <si>
    <t>Azeezulla Shariff N</t>
  </si>
  <si>
    <t>BOI10224</t>
  </si>
  <si>
    <t>B Deneshkumar</t>
  </si>
  <si>
    <t>BOI10126</t>
  </si>
  <si>
    <t>BOI8770</t>
  </si>
  <si>
    <t>B S Varahi</t>
  </si>
  <si>
    <t>BOI10613</t>
  </si>
  <si>
    <t>Badrudduja A</t>
  </si>
  <si>
    <t>BOI10517</t>
  </si>
  <si>
    <t>Basavanni Laxman Tigadi</t>
  </si>
  <si>
    <t>BOI9978</t>
  </si>
  <si>
    <t>Bhagat Singh Narbahadur khatayat</t>
  </si>
  <si>
    <t>BOI10668</t>
  </si>
  <si>
    <t>BOI11120</t>
  </si>
  <si>
    <t>Bhaskar S</t>
  </si>
  <si>
    <t>BOI8268</t>
  </si>
  <si>
    <t>Bhavani K</t>
  </si>
  <si>
    <t>BOI10977</t>
  </si>
  <si>
    <t>Bhavya C</t>
  </si>
  <si>
    <t>BOI9253</t>
  </si>
  <si>
    <t>Bhoomika K</t>
  </si>
  <si>
    <t>BOI10587</t>
  </si>
  <si>
    <t>Bhushan Shriprakash Kokal</t>
  </si>
  <si>
    <t>BOI10575</t>
  </si>
  <si>
    <t>BOI10809</t>
  </si>
  <si>
    <t>Biju V S</t>
  </si>
  <si>
    <t>BOI9951</t>
  </si>
  <si>
    <t>Bijukumar C</t>
  </si>
  <si>
    <t>BOI9793</t>
  </si>
  <si>
    <t>Bindu Tito Samuel</t>
  </si>
  <si>
    <t>BOI9802</t>
  </si>
  <si>
    <t>BOI10864</t>
  </si>
  <si>
    <t>C V Vishwanath</t>
  </si>
  <si>
    <t>BOI10337</t>
  </si>
  <si>
    <t>Chaitra P</t>
  </si>
  <si>
    <t>BOI9258</t>
  </si>
  <si>
    <t>Chandrashekar D</t>
  </si>
  <si>
    <t>BOI10524</t>
  </si>
  <si>
    <t>Cherukuri Madhavi</t>
  </si>
  <si>
    <t>BOI9770</t>
  </si>
  <si>
    <t>Chintoo Mandappa</t>
  </si>
  <si>
    <t>BOI9837</t>
  </si>
  <si>
    <t>Christopher Felix Jg</t>
  </si>
  <si>
    <t>BOI9949</t>
  </si>
  <si>
    <t>Clement Kiran</t>
  </si>
  <si>
    <t>BOI11038</t>
  </si>
  <si>
    <t>Constantin Aseriea Jefferson</t>
  </si>
  <si>
    <t>BOI10058</t>
  </si>
  <si>
    <t>D Rajkumar</t>
  </si>
  <si>
    <t>BOI9857</t>
  </si>
  <si>
    <t>Deepak Karkada</t>
  </si>
  <si>
    <t>BOI10918</t>
  </si>
  <si>
    <t>Dhanalakshmi L</t>
  </si>
  <si>
    <t>BOI8515</t>
  </si>
  <si>
    <t>BOI8922</t>
  </si>
  <si>
    <t>Dhananjaya Prasad N r</t>
  </si>
  <si>
    <t>BOI10533</t>
  </si>
  <si>
    <t>Dinakar Sampath</t>
  </si>
  <si>
    <t>BOI8527</t>
  </si>
  <si>
    <t>Dr Matte Sridhar</t>
  </si>
  <si>
    <t>BOI9945</t>
  </si>
  <si>
    <t>Elizabeth Alexander</t>
  </si>
  <si>
    <t>BOIC009</t>
  </si>
  <si>
    <t>Ezilarasi N</t>
  </si>
  <si>
    <t>BOI10329</t>
  </si>
  <si>
    <t>Faisal Mohammed</t>
  </si>
  <si>
    <t>BOI8263</t>
  </si>
  <si>
    <t>Fatima Zohra</t>
  </si>
  <si>
    <t>BOI8442</t>
  </si>
  <si>
    <t>Firdosh Bobinmaker</t>
  </si>
  <si>
    <t>BOI10006</t>
  </si>
  <si>
    <t>Flosie Raju</t>
  </si>
  <si>
    <t>BOI9883</t>
  </si>
  <si>
    <t>Franklin Clifford Dsouza</t>
  </si>
  <si>
    <t>BOI8942</t>
  </si>
  <si>
    <t>Freeda Amal Yula R</t>
  </si>
  <si>
    <t>BOI9584</t>
  </si>
  <si>
    <t>G Rajiv Kumar</t>
  </si>
  <si>
    <t>BOI10701</t>
  </si>
  <si>
    <t>G Revathi</t>
  </si>
  <si>
    <t>BOI10994</t>
  </si>
  <si>
    <t>BOI10858</t>
  </si>
  <si>
    <t>Gopinath S</t>
  </si>
  <si>
    <t>BOI9434</t>
  </si>
  <si>
    <t>Gouri Mohan</t>
  </si>
  <si>
    <t>BOI10612</t>
  </si>
  <si>
    <t>Gowtham T S</t>
  </si>
  <si>
    <t>BOI10374</t>
  </si>
  <si>
    <t>Grace Sharon Rose</t>
  </si>
  <si>
    <t>BOI11108</t>
  </si>
  <si>
    <t>Grace Suchitha</t>
  </si>
  <si>
    <t>BOI10971</t>
  </si>
  <si>
    <t>BOIC001</t>
  </si>
  <si>
    <t>BOI10781</t>
  </si>
  <si>
    <t>Indumathy Kulandaivelu</t>
  </si>
  <si>
    <t>BOI11114</t>
  </si>
  <si>
    <t>Irene Suhasini Aaron</t>
  </si>
  <si>
    <t>BOI10589</t>
  </si>
  <si>
    <t>Jayarami Reddy M</t>
  </si>
  <si>
    <t>BOI8717</t>
  </si>
  <si>
    <t>Jeyanthi Ravi</t>
  </si>
  <si>
    <t>BOI9953</t>
  </si>
  <si>
    <t>Jisha Martin</t>
  </si>
  <si>
    <t>BOI10972</t>
  </si>
  <si>
    <t>Jisha Padmanabhan</t>
  </si>
  <si>
    <t>BOI10725</t>
  </si>
  <si>
    <t>Jonah Arun Ranbhise</t>
  </si>
  <si>
    <t>BOI10761</t>
  </si>
  <si>
    <t>Julie Praful</t>
  </si>
  <si>
    <t>BOI8743</t>
  </si>
  <si>
    <t>Jyothi Praveen</t>
  </si>
  <si>
    <t>BOI10990</t>
  </si>
  <si>
    <t>K B Poovamma</t>
  </si>
  <si>
    <t>BOI10426</t>
  </si>
  <si>
    <t>K Rajesh Singh</t>
  </si>
  <si>
    <t>BOI8932</t>
  </si>
  <si>
    <t>Kalpana Rampur</t>
  </si>
  <si>
    <t>BOI10803</t>
  </si>
  <si>
    <t>Kalva Vamsi Kiran</t>
  </si>
  <si>
    <t>BOI9767</t>
  </si>
  <si>
    <t>Kanniga V</t>
  </si>
  <si>
    <t>BOI10866</t>
  </si>
  <si>
    <t>Kaviarasu D</t>
  </si>
  <si>
    <t>BOI8982</t>
  </si>
  <si>
    <t>BOI10968</t>
  </si>
  <si>
    <t>Kavitha G</t>
  </si>
  <si>
    <t>BOI9422</t>
  </si>
  <si>
    <t>Kavitha Prakash</t>
  </si>
  <si>
    <t>BOI8118</t>
  </si>
  <si>
    <t>BOI10849</t>
  </si>
  <si>
    <t>Krishnaprasad L R</t>
  </si>
  <si>
    <t>BOI10432</t>
  </si>
  <si>
    <t>Krishnaveni V</t>
  </si>
  <si>
    <t>BOI10569</t>
  </si>
  <si>
    <t>Laeeqh Ahmed Ansari</t>
  </si>
  <si>
    <t>BOI10377</t>
  </si>
  <si>
    <t>Lalitha V</t>
  </si>
  <si>
    <t>BOI11091</t>
  </si>
  <si>
    <t>BOI11018</t>
  </si>
  <si>
    <t>Leenakor D Osan</t>
  </si>
  <si>
    <t>BOI9643</t>
  </si>
  <si>
    <t>Leenu Thomas</t>
  </si>
  <si>
    <t>BOI10054</t>
  </si>
  <si>
    <t>M C Snehith</t>
  </si>
  <si>
    <t>BOI10156</t>
  </si>
  <si>
    <t>BOI10468</t>
  </si>
  <si>
    <t>M S Ram Kumar</t>
  </si>
  <si>
    <t>BOI11136</t>
  </si>
  <si>
    <t>M Shamitha</t>
  </si>
  <si>
    <t>BOI9382</t>
  </si>
  <si>
    <t>Madhu K</t>
  </si>
  <si>
    <t>BOI9068</t>
  </si>
  <si>
    <t>Mahaboob Subhani</t>
  </si>
  <si>
    <t>BOI10841</t>
  </si>
  <si>
    <t>Mahalakshmi Mohan</t>
  </si>
  <si>
    <t>BOI10244</t>
  </si>
  <si>
    <t>Mahesh P</t>
  </si>
  <si>
    <t>BOI11139</t>
  </si>
  <si>
    <t>Mahesh B S</t>
  </si>
  <si>
    <t>BOI9131</t>
  </si>
  <si>
    <t>BOI10856</t>
  </si>
  <si>
    <t>Malini Devi G</t>
  </si>
  <si>
    <t>BOI10382</t>
  </si>
  <si>
    <t>Mangala C P</t>
  </si>
  <si>
    <t>BOI10397</t>
  </si>
  <si>
    <t>BOI11090</t>
  </si>
  <si>
    <t>Manoj Mohan</t>
  </si>
  <si>
    <t>BOI11089</t>
  </si>
  <si>
    <t>Manoj Unny Chingacham</t>
  </si>
  <si>
    <t>BOI10252</t>
  </si>
  <si>
    <t>Maria Sangeetha</t>
  </si>
  <si>
    <t>BOI10549</t>
  </si>
  <si>
    <t>Meghanatha K B</t>
  </si>
  <si>
    <t>BOI10435</t>
  </si>
  <si>
    <t>Midian Nongshli</t>
  </si>
  <si>
    <t>BOI10557</t>
  </si>
  <si>
    <t>Milind C</t>
  </si>
  <si>
    <t>BOI11130</t>
  </si>
  <si>
    <t>BOI11080</t>
  </si>
  <si>
    <t>Mohammed Ali Masud</t>
  </si>
  <si>
    <t>BOI10104</t>
  </si>
  <si>
    <t>Mohammed Azheruddin</t>
  </si>
  <si>
    <t>BOI10982</t>
  </si>
  <si>
    <t>Mohammed Shoaib</t>
  </si>
  <si>
    <t>BOI8910</t>
  </si>
  <si>
    <t>Mohd Rafeeq Malik</t>
  </si>
  <si>
    <t>BOI9078</t>
  </si>
  <si>
    <t>Mukthi B</t>
  </si>
  <si>
    <t>BOI9792</t>
  </si>
  <si>
    <t>Muzamil Qayoom Malik</t>
  </si>
  <si>
    <t>BOI8954</t>
  </si>
  <si>
    <t>N Syed Asma</t>
  </si>
  <si>
    <t>BOI11096</t>
  </si>
  <si>
    <t>Nagabhushan N</t>
  </si>
  <si>
    <t>BOI10780</t>
  </si>
  <si>
    <t>Nagaraj S</t>
  </si>
  <si>
    <t>BOI10756</t>
  </si>
  <si>
    <t>Nageswaran G</t>
  </si>
  <si>
    <t>BOI9665</t>
  </si>
  <si>
    <t>BOI10967</t>
  </si>
  <si>
    <t>Nayan Nilesh Godbole</t>
  </si>
  <si>
    <t>BOI10153</t>
  </si>
  <si>
    <t>Nazeema Sultana</t>
  </si>
  <si>
    <t>BOI9128</t>
  </si>
  <si>
    <t>Neelambika Ramaiah</t>
  </si>
  <si>
    <t>BOI10373</t>
  </si>
  <si>
    <t>Nidhi Rajwar</t>
  </si>
  <si>
    <t>BOI10726</t>
  </si>
  <si>
    <t>BOI10784</t>
  </si>
  <si>
    <t>Nilotpal Roy</t>
  </si>
  <si>
    <t>BOI9960</t>
  </si>
  <si>
    <t>Nithyanandan K</t>
  </si>
  <si>
    <t>BOI8473</t>
  </si>
  <si>
    <t>BOI8568</t>
  </si>
  <si>
    <t>Nuthan Kumar M n</t>
  </si>
  <si>
    <t>BOI10677</t>
  </si>
  <si>
    <t>P A Sunitha</t>
  </si>
  <si>
    <t>BOI9423</t>
  </si>
  <si>
    <t>P Manju Prasad</t>
  </si>
  <si>
    <t>BOI9764</t>
  </si>
  <si>
    <t>Poornima M</t>
  </si>
  <si>
    <t>BOI8269</t>
  </si>
  <si>
    <t>Pragati Swapnil Kumbhare</t>
  </si>
  <si>
    <t>BOI10706</t>
  </si>
  <si>
    <t>Prameela Rajeev</t>
  </si>
  <si>
    <t>BOI10686</t>
  </si>
  <si>
    <t>Pramod Kumar Sharma</t>
  </si>
  <si>
    <t>BOI10816</t>
  </si>
  <si>
    <t>BOI11050</t>
  </si>
  <si>
    <t>Prashanth S P</t>
  </si>
  <si>
    <t>BOI8120</t>
  </si>
  <si>
    <t>BOI10789</t>
  </si>
  <si>
    <t>Prathibha Upendran</t>
  </si>
  <si>
    <t>BOI10644</t>
  </si>
  <si>
    <t>Prem Bahadur Rai</t>
  </si>
  <si>
    <t>BOI9177</t>
  </si>
  <si>
    <t>Priya Srikumar</t>
  </si>
  <si>
    <t>BOI9893</t>
  </si>
  <si>
    <t>Purnima Gupta</t>
  </si>
  <si>
    <t>BOI10401</t>
  </si>
  <si>
    <t>R Deepa</t>
  </si>
  <si>
    <t>BOI10198</t>
  </si>
  <si>
    <t>R Haridas</t>
  </si>
  <si>
    <t>BOI10106</t>
  </si>
  <si>
    <t>R Jyothi</t>
  </si>
  <si>
    <t>BOI10657</t>
  </si>
  <si>
    <t>R Madhavan</t>
  </si>
  <si>
    <t>BOI11045</t>
  </si>
  <si>
    <t>R Ramkumar</t>
  </si>
  <si>
    <t>BOI8484</t>
  </si>
  <si>
    <t>Radha Subbaraya</t>
  </si>
  <si>
    <t>Rafiya Nazhat</t>
  </si>
  <si>
    <t>BOI9162</t>
  </si>
  <si>
    <t>Ragam Sebastian</t>
  </si>
  <si>
    <t>BOI10790</t>
  </si>
  <si>
    <t>Raghavendra B N</t>
  </si>
  <si>
    <t>BOI10392</t>
  </si>
  <si>
    <t>Raghavendra M</t>
  </si>
  <si>
    <t>BOI9599</t>
  </si>
  <si>
    <t>Rajashekhara K V</t>
  </si>
  <si>
    <t>BOI9598</t>
  </si>
  <si>
    <t>Rajeshkumar Mani</t>
  </si>
  <si>
    <t>BOI10871</t>
  </si>
  <si>
    <t>Ram Mahesh Kodialbail</t>
  </si>
  <si>
    <t>BOI10634</t>
  </si>
  <si>
    <t>BOI11073</t>
  </si>
  <si>
    <t>Ramdass R</t>
  </si>
  <si>
    <t>BOI10383</t>
  </si>
  <si>
    <t>Ramya J</t>
  </si>
  <si>
    <t>BOI10188</t>
  </si>
  <si>
    <t>Ranjan Basu</t>
  </si>
  <si>
    <t>BOI11106</t>
  </si>
  <si>
    <t>Ranjita Gundala</t>
  </si>
  <si>
    <t>BOI9923</t>
  </si>
  <si>
    <t>Rashmi A Raju</t>
  </si>
  <si>
    <t>BOI11135</t>
  </si>
  <si>
    <t>Ravi Kumar Nk</t>
  </si>
  <si>
    <t>BOI10570</t>
  </si>
  <si>
    <t>Ravi N</t>
  </si>
  <si>
    <t>BOIC008</t>
  </si>
  <si>
    <t>Renuka Prasad Suragihalli</t>
  </si>
  <si>
    <t>BOI10681</t>
  </si>
  <si>
    <t>Reshma Balakrishnan</t>
  </si>
  <si>
    <t>BOI10759</t>
  </si>
  <si>
    <t>Reshma S</t>
  </si>
  <si>
    <t>BOI10762</t>
  </si>
  <si>
    <t>Rizwana Govind Bhandari</t>
  </si>
  <si>
    <t>BOI10031</t>
  </si>
  <si>
    <t>Ruben Mathew</t>
  </si>
  <si>
    <t>BOI10886</t>
  </si>
  <si>
    <t>Ruqeeya Shabreen A</t>
  </si>
  <si>
    <t>BOI11145</t>
  </si>
  <si>
    <t>S K Maniruzzaman</t>
  </si>
  <si>
    <t>BOI9042</t>
  </si>
  <si>
    <t>S Vivekananthi</t>
  </si>
  <si>
    <t>BOI11124</t>
  </si>
  <si>
    <t>Sabitha R</t>
  </si>
  <si>
    <t>BOI10578</t>
  </si>
  <si>
    <t>Sai Manohar Sundram</t>
  </si>
  <si>
    <t>BOI11134</t>
  </si>
  <si>
    <t>BOI10787</t>
  </si>
  <si>
    <t>Salomi Swarna Peter</t>
  </si>
  <si>
    <t>BOI9657</t>
  </si>
  <si>
    <t>Saloni Aket Dingal</t>
  </si>
  <si>
    <t>BOI10713</t>
  </si>
  <si>
    <t>Sameena Bano</t>
  </si>
  <si>
    <t>BOI8383</t>
  </si>
  <si>
    <t>Samir Vinod Gangolli</t>
  </si>
  <si>
    <t>BOI9252</t>
  </si>
  <si>
    <t>Sandeep J R</t>
  </si>
  <si>
    <t>BOI8070</t>
  </si>
  <si>
    <t>Sangeetha Vani B s</t>
  </si>
  <si>
    <t>BOI9223</t>
  </si>
  <si>
    <t>Sanjana K</t>
  </si>
  <si>
    <t>BOI10362</t>
  </si>
  <si>
    <t>Santhosh Venkatesh G</t>
  </si>
  <si>
    <t>BOI9938</t>
  </si>
  <si>
    <t>BOI10957</t>
  </si>
  <si>
    <t>Santosh Ningappa Sunthakar</t>
  </si>
  <si>
    <t>BOI10605</t>
  </si>
  <si>
    <t>Sarang Kari</t>
  </si>
  <si>
    <t>BOI9031</t>
  </si>
  <si>
    <t>Saravanan</t>
  </si>
  <si>
    <t>BOI11151</t>
  </si>
  <si>
    <t>Satish Chaudhary</t>
  </si>
  <si>
    <t>BOI10676</t>
  </si>
  <si>
    <t>BOI11068</t>
  </si>
  <si>
    <t>Shaji C</t>
  </si>
  <si>
    <t>BOI10695</t>
  </si>
  <si>
    <t>Shalini P Uthaiah</t>
  </si>
  <si>
    <t>BOI10405</t>
  </si>
  <si>
    <t>Shammiraj K Uchil</t>
  </si>
  <si>
    <t>BOI10336</t>
  </si>
  <si>
    <t>Shankar E</t>
  </si>
  <si>
    <t>BOI8812</t>
  </si>
  <si>
    <t>Shanthavi Prabhu</t>
  </si>
  <si>
    <t>BOI10921</t>
  </si>
  <si>
    <t>Sheeba Asif</t>
  </si>
  <si>
    <t>BOI10038</t>
  </si>
  <si>
    <t>Sheela Venkateswaran</t>
  </si>
  <si>
    <t>BOIC005</t>
  </si>
  <si>
    <t>Sheena P P</t>
  </si>
  <si>
    <t>BOI10279</t>
  </si>
  <si>
    <t>BOI10937</t>
  </si>
  <si>
    <t>Shivaram Vaman Prabhu</t>
  </si>
  <si>
    <t>BOI8919</t>
  </si>
  <si>
    <t>Shobha Krishna</t>
  </si>
  <si>
    <t>BOI8100</t>
  </si>
  <si>
    <t>Shreedevi Kunjan</t>
  </si>
  <si>
    <t>BOI10051</t>
  </si>
  <si>
    <t>Shushma V</t>
  </si>
  <si>
    <t>BOI9502</t>
  </si>
  <si>
    <t>Shyam Radhakrishnan</t>
  </si>
  <si>
    <t>BOI10534</t>
  </si>
  <si>
    <t>BOI11060</t>
  </si>
  <si>
    <t>Simi Gopinath</t>
  </si>
  <si>
    <t>BOI11008</t>
  </si>
  <si>
    <t>Sivakumar J</t>
  </si>
  <si>
    <t>BOI10813</t>
  </si>
  <si>
    <t>Smitha S</t>
  </si>
  <si>
    <t>BOI11131</t>
  </si>
  <si>
    <t>Somashekara D P</t>
  </si>
  <si>
    <t>BOI10194</t>
  </si>
  <si>
    <t>Soumya Shankar</t>
  </si>
  <si>
    <t>BOI9404</t>
  </si>
  <si>
    <t>Sowmya Latha R</t>
  </si>
  <si>
    <t>BOI9753</t>
  </si>
  <si>
    <t>Sridevi Kolar</t>
  </si>
  <si>
    <t>BOI8625</t>
  </si>
  <si>
    <t>Sridhar Madhanagopal</t>
  </si>
  <si>
    <t>BOI11033</t>
  </si>
  <si>
    <t>Srinivasalu Reddy Marthala</t>
  </si>
  <si>
    <t>BOI9453</t>
  </si>
  <si>
    <t>BOI10889</t>
  </si>
  <si>
    <t>Subhajit Maity</t>
  </si>
  <si>
    <t>BOI10882</t>
  </si>
  <si>
    <t>Suchitra Kambi</t>
  </si>
  <si>
    <t>BOI10537</t>
  </si>
  <si>
    <t>Sugesh G</t>
  </si>
  <si>
    <t>BOI10290</t>
  </si>
  <si>
    <t>Sujin Joseph</t>
  </si>
  <si>
    <t>BOI10387</t>
  </si>
  <si>
    <t>Sujitha Jeyakumari C</t>
  </si>
  <si>
    <t>BOI11084</t>
  </si>
  <si>
    <t>BOI10999</t>
  </si>
  <si>
    <t>Sultan Shamshuddin</t>
  </si>
  <si>
    <t>BOI10980</t>
  </si>
  <si>
    <t>Sumathi C</t>
  </si>
  <si>
    <t>BOI8806</t>
  </si>
  <si>
    <t>Sumaya Kousar</t>
  </si>
  <si>
    <t>BOI10964</t>
  </si>
  <si>
    <t>Sunil Kumar K</t>
  </si>
  <si>
    <t>Sunita Santhosh</t>
  </si>
  <si>
    <t>BOI10441</t>
  </si>
  <si>
    <t>Sunitha S</t>
  </si>
  <si>
    <t>BOI10874</t>
  </si>
  <si>
    <t>BOI11065</t>
  </si>
  <si>
    <t>Susan Anitha</t>
  </si>
  <si>
    <t>BOI9132</t>
  </si>
  <si>
    <t>Swetha Gowda</t>
  </si>
  <si>
    <t>BOI8088</t>
  </si>
  <si>
    <t>Syeda Lubna</t>
  </si>
  <si>
    <t>BOI11085</t>
  </si>
  <si>
    <t>BOI10857</t>
  </si>
  <si>
    <t>T Suresh</t>
  </si>
  <si>
    <t>BOI10542</t>
  </si>
  <si>
    <t>Thajuddeen M</t>
  </si>
  <si>
    <t>BOI9574</t>
  </si>
  <si>
    <t>BOI11010</t>
  </si>
  <si>
    <t>Thomas William</t>
  </si>
  <si>
    <t>BOI9486</t>
  </si>
  <si>
    <t>Trupti Naimpally</t>
  </si>
  <si>
    <t>BOI10034</t>
  </si>
  <si>
    <t>Ulaganathan B</t>
  </si>
  <si>
    <t>BOI9751</t>
  </si>
  <si>
    <t>Umavati N</t>
  </si>
  <si>
    <t>BOI10693</t>
  </si>
  <si>
    <t>Urvashi Chandrakant Wankhede</t>
  </si>
  <si>
    <t>BOI9914</t>
  </si>
  <si>
    <t>Usha H</t>
  </si>
  <si>
    <t>BOI10231</t>
  </si>
  <si>
    <t>BOI11029</t>
  </si>
  <si>
    <t>Vanitha Madhavaraj</t>
  </si>
  <si>
    <t>BOI10406</t>
  </si>
  <si>
    <t>Varalakshmi V</t>
  </si>
  <si>
    <t>BOI10163</t>
  </si>
  <si>
    <t>Varghese C T</t>
  </si>
  <si>
    <t>BOI9506</t>
  </si>
  <si>
    <t>Varsha Santosh Patil</t>
  </si>
  <si>
    <t>BOI10501</t>
  </si>
  <si>
    <t>Vasim Ahmed Z</t>
  </si>
  <si>
    <t>BOI9768</t>
  </si>
  <si>
    <t>BOI11123</t>
  </si>
  <si>
    <t>Venkatesh B</t>
  </si>
  <si>
    <t>BOI10229</t>
  </si>
  <si>
    <t>Venkatesh Sharma Br</t>
  </si>
  <si>
    <t>BOI9640</t>
  </si>
  <si>
    <t>Vidya T S</t>
  </si>
  <si>
    <t>BOI11092</t>
  </si>
  <si>
    <t>BOI11102</t>
  </si>
  <si>
    <t>Vijaya Priya</t>
  </si>
  <si>
    <t>BOI10144</t>
  </si>
  <si>
    <t>Vinita D U</t>
  </si>
  <si>
    <t>BOI11127</t>
  </si>
  <si>
    <t>Vinod David</t>
  </si>
  <si>
    <t>BOI11053</t>
  </si>
  <si>
    <t>Vinod V</t>
  </si>
  <si>
    <t>BOI8926</t>
  </si>
  <si>
    <t>BOI11109</t>
  </si>
  <si>
    <t>Vrushali Kedar Apte</t>
  </si>
  <si>
    <t>BOI10094</t>
  </si>
  <si>
    <t>W Helen Bobby</t>
  </si>
  <si>
    <t>BOI10017</t>
  </si>
  <si>
    <t>Waseem Hafeez Peer</t>
  </si>
  <si>
    <t>BOI11144</t>
  </si>
  <si>
    <t>Yogeswari B</t>
  </si>
  <si>
    <t>BOI10852</t>
  </si>
  <si>
    <t>Yogini Mahendra Pansare</t>
  </si>
  <si>
    <t>BOI10313</t>
  </si>
  <si>
    <t>Zakiya Tabassum</t>
  </si>
  <si>
    <t>BOI9814</t>
  </si>
  <si>
    <t>EC</t>
  </si>
  <si>
    <t>TL</t>
  </si>
  <si>
    <t>Anantha Krishnan Raghav</t>
  </si>
  <si>
    <t>Anoop Kumar Singh S</t>
  </si>
  <si>
    <t>Bhavani K </t>
  </si>
  <si>
    <t xml:space="preserve">Biju T A </t>
  </si>
  <si>
    <t>Jeyanthi R</t>
  </si>
  <si>
    <t>M M Praveen Kumar</t>
  </si>
  <si>
    <t>Nuthan Kuman M N</t>
  </si>
  <si>
    <t>Prashanth M.V</t>
  </si>
  <si>
    <t>Simi G L</t>
  </si>
  <si>
    <t xml:space="preserve">Simi Gopinath </t>
  </si>
  <si>
    <t>Varahi B.S.</t>
  </si>
  <si>
    <t>Varghese  C T</t>
  </si>
  <si>
    <t>Ammeripadathu Bindu Sundaresan</t>
  </si>
  <si>
    <t>Amrita Ramaning Gundap</t>
  </si>
  <si>
    <t>B p r Prasad Rao</t>
  </si>
  <si>
    <t>H V Srinidhi</t>
  </si>
  <si>
    <t>Nandita Nirmala Albert</t>
  </si>
  <si>
    <t>Santosh Kumar S Hanamannavar</t>
  </si>
  <si>
    <t>Sujo</t>
  </si>
  <si>
    <t>Manju</t>
  </si>
  <si>
    <t>Prashanth S.P</t>
  </si>
  <si>
    <t>Sandeep J.R</t>
  </si>
  <si>
    <t>Basavanni Tigadi</t>
  </si>
  <si>
    <t>Savitha G A</t>
  </si>
  <si>
    <t>Anand</t>
  </si>
  <si>
    <t xml:space="preserve">G Revathi </t>
  </si>
  <si>
    <t>G Rohit Kumar</t>
  </si>
  <si>
    <t>Leena</t>
  </si>
  <si>
    <t>Prasobh K M</t>
  </si>
  <si>
    <t>Shalini Uthaiah</t>
  </si>
  <si>
    <t>Srividya Dinakaran Nair</t>
  </si>
  <si>
    <t>Suriya S V</t>
  </si>
  <si>
    <t xml:space="preserve">Thomas Williams </t>
  </si>
  <si>
    <t>Prashanth</t>
  </si>
  <si>
    <t>Samir Vinod Gangoli</t>
  </si>
  <si>
    <t>G Kavitha</t>
  </si>
  <si>
    <t>Rajashekara K V</t>
  </si>
  <si>
    <t>Ezilarasi</t>
  </si>
  <si>
    <t>Krishnaveni</t>
  </si>
  <si>
    <t>Nilesh Nagesh Godbole</t>
  </si>
  <si>
    <t>Dhananjaya Prasad N R</t>
  </si>
  <si>
    <t xml:space="preserve">Sajitha </t>
  </si>
  <si>
    <t>Shilpa A Pailwan</t>
  </si>
  <si>
    <t>Kavitha A R</t>
  </si>
  <si>
    <t xml:space="preserve">Thirumalasetti Naga Sahitya </t>
  </si>
  <si>
    <t>Ramaswami N S</t>
  </si>
  <si>
    <t>Amritanghu Saikia</t>
  </si>
  <si>
    <t>Franklin Clifford DSouza</t>
  </si>
  <si>
    <t>Mukthi Balaji</t>
  </si>
  <si>
    <t>A.Muthuramalingam</t>
  </si>
  <si>
    <t>Rajkumar D</t>
  </si>
  <si>
    <t>Bharti</t>
  </si>
  <si>
    <t xml:space="preserve">Ragam Sebastian  </t>
  </si>
  <si>
    <t>Ravi N Shastry</t>
  </si>
  <si>
    <t>Vishma Lewis</t>
  </si>
  <si>
    <t>Utkarsh Narayan Shinde</t>
  </si>
  <si>
    <t>Poornima Marappa</t>
  </si>
  <si>
    <t xml:space="preserve">R Ramkumar </t>
  </si>
  <si>
    <t>Tanveer.A</t>
  </si>
  <si>
    <t>Emp Code</t>
  </si>
  <si>
    <t>Employee</t>
  </si>
  <si>
    <t>DIT ID</t>
  </si>
  <si>
    <t>TM</t>
  </si>
  <si>
    <t>Jass9592</t>
  </si>
  <si>
    <t>Dhan10140</t>
  </si>
  <si>
    <t>Mary10437</t>
  </si>
  <si>
    <t>Muth9884</t>
  </si>
  <si>
    <t>Rame9862</t>
  </si>
  <si>
    <t>Roop10166</t>
  </si>
  <si>
    <t>Tanv8502</t>
  </si>
  <si>
    <t>Asha10368</t>
  </si>
  <si>
    <t>Mara9101</t>
  </si>
  <si>
    <t>Ambi10563</t>
  </si>
  <si>
    <t>Amra10691</t>
  </si>
  <si>
    <t>Amri10992</t>
  </si>
  <si>
    <t>Amri10082</t>
  </si>
  <si>
    <t>Amul10910</t>
  </si>
  <si>
    <t>Anan9656</t>
  </si>
  <si>
    <t>Anan9928</t>
  </si>
  <si>
    <t>Anat11003</t>
  </si>
  <si>
    <t>Anil9687</t>
  </si>
  <si>
    <t>Anit8495</t>
  </si>
  <si>
    <t>Anoo9952</t>
  </si>
  <si>
    <t>arju8657</t>
  </si>
  <si>
    <t>Arun8618</t>
  </si>
  <si>
    <t>Arun10378</t>
  </si>
  <si>
    <t>Ashw10962</t>
  </si>
  <si>
    <t>Ashw8013</t>
  </si>
  <si>
    <t>Ayaz9340</t>
  </si>
  <si>
    <t>Azee10224</t>
  </si>
  <si>
    <t>Dene10126</t>
  </si>
  <si>
    <t>Vara10613</t>
  </si>
  <si>
    <t>Pras8770</t>
  </si>
  <si>
    <t>Badr10517</t>
  </si>
  <si>
    <t>Basa9978</t>
  </si>
  <si>
    <t>Bhag10668</t>
  </si>
  <si>
    <t>Bhas8268</t>
  </si>
  <si>
    <t>Bhav10977</t>
  </si>
  <si>
    <t>Bhav9253</t>
  </si>
  <si>
    <t>Bhoo10587</t>
  </si>
  <si>
    <t>Bhus10575</t>
  </si>
  <si>
    <t>Biju10809</t>
  </si>
  <si>
    <t>Biju9951</t>
  </si>
  <si>
    <t>Biju9793</t>
  </si>
  <si>
    <t>Bind9802</t>
  </si>
  <si>
    <t>Buela Selvamani D</t>
  </si>
  <si>
    <t>Buel10864</t>
  </si>
  <si>
    <t>Vish10337</t>
  </si>
  <si>
    <t>chai9258</t>
  </si>
  <si>
    <t>Chan10524</t>
  </si>
  <si>
    <t>Cher9770</t>
  </si>
  <si>
    <t>Chin9837</t>
  </si>
  <si>
    <t>Chri9949</t>
  </si>
  <si>
    <t>Cons10058</t>
  </si>
  <si>
    <t>Rajk9857</t>
  </si>
  <si>
    <t>Deep10918</t>
  </si>
  <si>
    <t>Dhan8515</t>
  </si>
  <si>
    <t>Dhan8922</t>
  </si>
  <si>
    <t>Dhan10533</t>
  </si>
  <si>
    <t>Dina8527</t>
  </si>
  <si>
    <t>Matt9945</t>
  </si>
  <si>
    <t>Ezil10329</t>
  </si>
  <si>
    <t>Faiz8263</t>
  </si>
  <si>
    <t>Fati8442</t>
  </si>
  <si>
    <t>Fird10006</t>
  </si>
  <si>
    <t>Flos9883</t>
  </si>
  <si>
    <t>Fran8942</t>
  </si>
  <si>
    <t>Free9584</t>
  </si>
  <si>
    <t>Reva10994</t>
  </si>
  <si>
    <t>Rohi10858</t>
  </si>
  <si>
    <t>Raji10701</t>
  </si>
  <si>
    <t>Gopi9434</t>
  </si>
  <si>
    <t>Gour10612</t>
  </si>
  <si>
    <t>Gowt10374</t>
  </si>
  <si>
    <t>Grac10971</t>
  </si>
  <si>
    <t>Harish Kumar B K</t>
  </si>
  <si>
    <t>Hari10781</t>
  </si>
  <si>
    <t>Iren10589</t>
  </si>
  <si>
    <t>Jaya8717</t>
  </si>
  <si>
    <t>Jeya9953</t>
  </si>
  <si>
    <t>Jish10972</t>
  </si>
  <si>
    <t>Jish10725</t>
  </si>
  <si>
    <t>Jona10761</t>
  </si>
  <si>
    <t>Juli8743</t>
  </si>
  <si>
    <t>Jyot10990</t>
  </si>
  <si>
    <t>Poov10426</t>
  </si>
  <si>
    <t>Raje8932</t>
  </si>
  <si>
    <t>Kalp10803</t>
  </si>
  <si>
    <t>Kalv9767</t>
  </si>
  <si>
    <t>Kann10866</t>
  </si>
  <si>
    <t>Kavi8982</t>
  </si>
  <si>
    <t>Kavi10968</t>
  </si>
  <si>
    <t>kavi9422</t>
  </si>
  <si>
    <t>Kavi8118</t>
  </si>
  <si>
    <t>Keshava Pai N S</t>
  </si>
  <si>
    <t>Kesh10849</t>
  </si>
  <si>
    <t>Kris10432</t>
  </si>
  <si>
    <t>Kris10569</t>
  </si>
  <si>
    <t>Laee10377</t>
  </si>
  <si>
    <t>Leen9643</t>
  </si>
  <si>
    <t>Leen10054</t>
  </si>
  <si>
    <t>Sneh10156</t>
  </si>
  <si>
    <t>Sham9382</t>
  </si>
  <si>
    <t>Prav10468</t>
  </si>
  <si>
    <t>madh9068</t>
  </si>
  <si>
    <t>Maha10841</t>
  </si>
  <si>
    <t>Maha10244</t>
  </si>
  <si>
    <t>Mahe9131</t>
  </si>
  <si>
    <t>Makarand Atmaram Jadhav</t>
  </si>
  <si>
    <t>Maka10856</t>
  </si>
  <si>
    <t>Mali10382</t>
  </si>
  <si>
    <t>Mang10397</t>
  </si>
  <si>
    <t>Mano10252</t>
  </si>
  <si>
    <t>Mari10549</t>
  </si>
  <si>
    <t>Mega10435</t>
  </si>
  <si>
    <t>Midi10557</t>
  </si>
  <si>
    <t>Moha10982</t>
  </si>
  <si>
    <t>Moha10104</t>
  </si>
  <si>
    <t>Moha8910</t>
  </si>
  <si>
    <t>Rafe9078</t>
  </si>
  <si>
    <t>Mukt9792</t>
  </si>
  <si>
    <t>Muza8954</t>
  </si>
  <si>
    <t>Naga10780</t>
  </si>
  <si>
    <t>Naga10756</t>
  </si>
  <si>
    <t>nage9665</t>
  </si>
  <si>
    <t>Nand10967</t>
  </si>
  <si>
    <t>Naya10153</t>
  </si>
  <si>
    <t>Naze9128</t>
  </si>
  <si>
    <t>Neel10373</t>
  </si>
  <si>
    <t>Nidh10726</t>
  </si>
  <si>
    <t>Nile10784</t>
  </si>
  <si>
    <t>Nilo9960</t>
  </si>
  <si>
    <t>Nith8473</t>
  </si>
  <si>
    <t>Nuth10677</t>
  </si>
  <si>
    <t>Suni9423</t>
  </si>
  <si>
    <t>Manj9764</t>
  </si>
  <si>
    <t>Poor8269</t>
  </si>
  <si>
    <t>Prag10706</t>
  </si>
  <si>
    <t>Pram10686</t>
  </si>
  <si>
    <t>Pram10816</t>
  </si>
  <si>
    <t>Pras8568</t>
  </si>
  <si>
    <t>Pras8120</t>
  </si>
  <si>
    <t>Pras10789</t>
  </si>
  <si>
    <t>Prat10644</t>
  </si>
  <si>
    <t>Prem9177</t>
  </si>
  <si>
    <t>Priy9893</t>
  </si>
  <si>
    <t>Purn10401</t>
  </si>
  <si>
    <t>Deep10198</t>
  </si>
  <si>
    <t>Hari10106</t>
  </si>
  <si>
    <t>Jyot10657</t>
  </si>
  <si>
    <t>Ramk8484</t>
  </si>
  <si>
    <t>Rafi9162</t>
  </si>
  <si>
    <t>Raga10790</t>
  </si>
  <si>
    <t>Ragh10392</t>
  </si>
  <si>
    <t>Ragh9599</t>
  </si>
  <si>
    <t>Raja9598</t>
  </si>
  <si>
    <t>Raje10871</t>
  </si>
  <si>
    <t>Ramm10634</t>
  </si>
  <si>
    <t>Ramd10383</t>
  </si>
  <si>
    <t>Ramy10188</t>
  </si>
  <si>
    <t>Ranj9923</t>
  </si>
  <si>
    <t>Ravi10570</t>
  </si>
  <si>
    <t>Renu10681</t>
  </si>
  <si>
    <t>Resh10759</t>
  </si>
  <si>
    <t>Resh10762</t>
  </si>
  <si>
    <t>Rizw10031</t>
  </si>
  <si>
    <t>Rube10886</t>
  </si>
  <si>
    <t>Shei9042</t>
  </si>
  <si>
    <t>Sabi10578</t>
  </si>
  <si>
    <t>Saji10787</t>
  </si>
  <si>
    <t>Salo9657</t>
  </si>
  <si>
    <t>Salo10713</t>
  </si>
  <si>
    <t>Same8383</t>
  </si>
  <si>
    <t>sami9252</t>
  </si>
  <si>
    <t>Sand8070</t>
  </si>
  <si>
    <t>Sang9223</t>
  </si>
  <si>
    <t>Sanj10362</t>
  </si>
  <si>
    <t>Sant9938</t>
  </si>
  <si>
    <t>Sant10957</t>
  </si>
  <si>
    <t>Sara9031</t>
  </si>
  <si>
    <t>Sati10676</t>
  </si>
  <si>
    <t>Shaj10695</t>
  </si>
  <si>
    <t>Shal10405</t>
  </si>
  <si>
    <t>Sham10336</t>
  </si>
  <si>
    <t>Shan8812</t>
  </si>
  <si>
    <t>Shan10921</t>
  </si>
  <si>
    <t>Shee10038</t>
  </si>
  <si>
    <t>Shee10279</t>
  </si>
  <si>
    <t>Shil10937</t>
  </si>
  <si>
    <t>shiv8919</t>
  </si>
  <si>
    <t>Shob8100</t>
  </si>
  <si>
    <t>Shre10051</t>
  </si>
  <si>
    <t>Shus9502</t>
  </si>
  <si>
    <t>Shya10534</t>
  </si>
  <si>
    <t>Simi11008</t>
  </si>
  <si>
    <t>Siva10813</t>
  </si>
  <si>
    <t>Soma10194</t>
  </si>
  <si>
    <t>Soum9404</t>
  </si>
  <si>
    <t>Sowm9753</t>
  </si>
  <si>
    <t>Srid8625</t>
  </si>
  <si>
    <t>Mart9453</t>
  </si>
  <si>
    <t>Sriv10889</t>
  </si>
  <si>
    <t>Subh10882</t>
  </si>
  <si>
    <t>Such10537</t>
  </si>
  <si>
    <t>Suge10290</t>
  </si>
  <si>
    <t>Suji10387</t>
  </si>
  <si>
    <t>Sujo10999</t>
  </si>
  <si>
    <t>Sult10980</t>
  </si>
  <si>
    <t>Suma8806</t>
  </si>
  <si>
    <t>Suma10964</t>
  </si>
  <si>
    <t>Suni10441</t>
  </si>
  <si>
    <t>Suni10874</t>
  </si>
  <si>
    <t>Susa9132</t>
  </si>
  <si>
    <t>Swet8088</t>
  </si>
  <si>
    <t>Syeda Mehar Bano S</t>
  </si>
  <si>
    <t>Syed10857</t>
  </si>
  <si>
    <t>Sure10542</t>
  </si>
  <si>
    <t>Thaj9574</t>
  </si>
  <si>
    <t>Thom9486</t>
  </si>
  <si>
    <t>Trup10034</t>
  </si>
  <si>
    <t>Ulag9751</t>
  </si>
  <si>
    <t>Umav10693</t>
  </si>
  <si>
    <t>Urva9914</t>
  </si>
  <si>
    <t>Usha10231</t>
  </si>
  <si>
    <t>Vani10406</t>
  </si>
  <si>
    <t>Vara10163</t>
  </si>
  <si>
    <t>varg9506</t>
  </si>
  <si>
    <t>Vars10501</t>
  </si>
  <si>
    <t>Vasi9768</t>
  </si>
  <si>
    <t>Venk10229</t>
  </si>
  <si>
    <t>Venk9640</t>
  </si>
  <si>
    <t>Vija10144</t>
  </si>
  <si>
    <t>Vino8926</t>
  </si>
  <si>
    <t>Vrus10094</t>
  </si>
  <si>
    <t>Hele10017</t>
  </si>
  <si>
    <t>Yoge10852</t>
  </si>
  <si>
    <t>Yogi10313</t>
  </si>
  <si>
    <t>Zaki9814</t>
  </si>
  <si>
    <t>Naga11010</t>
  </si>
  <si>
    <t>Leen11018</t>
  </si>
  <si>
    <t>Utka11029</t>
  </si>
  <si>
    <t>Srid11033</t>
  </si>
  <si>
    <t>Clem11038</t>
  </si>
  <si>
    <t>Bind11040</t>
  </si>
  <si>
    <t>Madh11045</t>
  </si>
  <si>
    <t>Pras11050</t>
  </si>
  <si>
    <t>Vino11053</t>
  </si>
  <si>
    <t>simi11060</t>
  </si>
  <si>
    <t>Suri11065</t>
  </si>
  <si>
    <t>Savi11068</t>
  </si>
  <si>
    <t>abdu11072</t>
  </si>
  <si>
    <t>Rama11073</t>
  </si>
  <si>
    <t>Syed11085</t>
  </si>
  <si>
    <t>Mini11080</t>
  </si>
  <si>
    <t>Suji11084</t>
  </si>
  <si>
    <t>Mano11089</t>
  </si>
  <si>
    <t>Manj11090</t>
  </si>
  <si>
    <t>Lali11091</t>
  </si>
  <si>
    <t>Vidy11092</t>
  </si>
  <si>
    <t>Syed11096</t>
  </si>
  <si>
    <t>Vija11102</t>
  </si>
  <si>
    <t>Ranj11106</t>
  </si>
  <si>
    <t>grac11108</t>
  </si>
  <si>
    <t>Vish11109</t>
  </si>
  <si>
    <t>Indu11114</t>
  </si>
  <si>
    <t>Arji11118</t>
  </si>
  <si>
    <t>Bhar11120</t>
  </si>
  <si>
    <t>Veena kumari D</t>
  </si>
  <si>
    <t>Veen11123</t>
  </si>
  <si>
    <t>Vive11124</t>
  </si>
  <si>
    <t>Vini11127</t>
  </si>
  <si>
    <t>Mili11130</t>
  </si>
  <si>
    <t>Smit11131</t>
  </si>
  <si>
    <t>Mano11134</t>
  </si>
  <si>
    <t>Rash11135</t>
  </si>
  <si>
    <t>Ramk11136</t>
  </si>
  <si>
    <t>Mahe11139</t>
  </si>
  <si>
    <t>Ruqe11145</t>
  </si>
  <si>
    <t>Wase11144</t>
  </si>
  <si>
    <t>Sara11151</t>
  </si>
  <si>
    <t>Productivity</t>
  </si>
  <si>
    <t>Attendance</t>
  </si>
  <si>
    <t>Monthly Target</t>
  </si>
  <si>
    <t>If productivity is Zero and Attendance is P</t>
  </si>
  <si>
    <t>If productivity is &lt;50% and attendance is P</t>
  </si>
  <si>
    <t>If productivity is &gt;50% to &lt;80% and attendance is P</t>
  </si>
  <si>
    <t>Daily Target</t>
  </si>
  <si>
    <t>Define No Of Days in Month -&gt;</t>
  </si>
  <si>
    <t>Rules</t>
  </si>
  <si>
    <t>If productivity is &gt;80% to &lt;100 % and attendance is P</t>
  </si>
  <si>
    <t>Overall</t>
  </si>
  <si>
    <t>Total</t>
  </si>
  <si>
    <t>Perc</t>
  </si>
  <si>
    <t>Active Hours</t>
  </si>
  <si>
    <t>DUP Name</t>
  </si>
  <si>
    <t>TL Name</t>
  </si>
  <si>
    <t>PM Name</t>
  </si>
  <si>
    <t>A shalini R</t>
  </si>
  <si>
    <t>Biju T A</t>
  </si>
  <si>
    <t>Freeda Amal Yula r</t>
  </si>
  <si>
    <t>M m Praveen Kumar</t>
  </si>
  <si>
    <t>Prasanna C</t>
  </si>
  <si>
    <t>Sajitha</t>
  </si>
  <si>
    <t>sant10605</t>
  </si>
  <si>
    <t>Thirumalasetti Naga Sahitya</t>
  </si>
  <si>
    <t>Prashanth M V</t>
  </si>
  <si>
    <t>Syeda  Lubna</t>
  </si>
  <si>
    <t>Mini  shaju</t>
  </si>
  <si>
    <t>Sujitha  Jeyakumari   C</t>
  </si>
  <si>
    <t>Vijaya lekshmi Kumar</t>
  </si>
  <si>
    <t>Saravana</t>
  </si>
  <si>
    <t>Monthly Achieved Overall Lines</t>
  </si>
  <si>
    <t>Yet to Achieve</t>
  </si>
  <si>
    <t>Total Active Hour's Worked</t>
  </si>
  <si>
    <t>No of Day's Woked</t>
  </si>
  <si>
    <t>Remaining Days</t>
  </si>
  <si>
    <t>Yet to Achieve Per Day</t>
  </si>
  <si>
    <t>Bhaskar .S</t>
  </si>
  <si>
    <t>BPR Prasad Rao</t>
  </si>
  <si>
    <t>Santosh Venkatesh.G</t>
  </si>
  <si>
    <t>Prasanna chelakumari</t>
  </si>
  <si>
    <t>Dhanalakshmi.L</t>
  </si>
  <si>
    <t>Marthala Srinivasalu Reddy</t>
  </si>
  <si>
    <t>Anitha.R</t>
  </si>
  <si>
    <t>Ashwini B.S</t>
  </si>
  <si>
    <t>Sangeetha Vani B S</t>
  </si>
  <si>
    <t>Bhavya. C</t>
  </si>
  <si>
    <t xml:space="preserve">Gopinath </t>
  </si>
  <si>
    <t>Venkatesh Sharma B R</t>
  </si>
  <si>
    <t xml:space="preserve">Nageswaran G </t>
  </si>
  <si>
    <t>Biju Kumar Chandrababu</t>
  </si>
  <si>
    <t>Bindu Tito</t>
  </si>
  <si>
    <t>Christopher Felix J G</t>
  </si>
  <si>
    <t>Ramesh Abraham</t>
  </si>
  <si>
    <t>Firdosh Rohinton Bobinmaker</t>
  </si>
  <si>
    <t>Helen Bobby W</t>
  </si>
  <si>
    <t>Dhanasekaran</t>
  </si>
  <si>
    <t>Badrudduja</t>
  </si>
  <si>
    <t>Ravi Kumar</t>
  </si>
  <si>
    <t>Sabitha</t>
  </si>
  <si>
    <t xml:space="preserve">Prathibha Upendran                             </t>
  </si>
  <si>
    <t xml:space="preserve">R Jyothi </t>
  </si>
  <si>
    <t>Bhagat singh Narbahadur</t>
  </si>
  <si>
    <t>Chaudhary Satish</t>
  </si>
  <si>
    <t>Amraj</t>
  </si>
  <si>
    <t xml:space="preserve">Saloni Aket Dingal </t>
  </si>
  <si>
    <t>Reshma  S</t>
  </si>
  <si>
    <t xml:space="preserve">Nagabhushan N </t>
  </si>
  <si>
    <t xml:space="preserve">Mahaboob Subhani </t>
  </si>
  <si>
    <t xml:space="preserve">Shanthavi Prabhu </t>
  </si>
  <si>
    <t>Ashwini  Rao</t>
  </si>
  <si>
    <t>Mini shaju</t>
  </si>
  <si>
    <t xml:space="preserve">Vijaya lekshmi Kumar </t>
  </si>
  <si>
    <t xml:space="preserve"> Ranjan Basu</t>
  </si>
  <si>
    <t>Vishma Nolita Mary Lewis</t>
  </si>
  <si>
    <t xml:space="preserve">Arjitha Devi J </t>
  </si>
  <si>
    <t xml:space="preserve">Bharti </t>
  </si>
  <si>
    <t xml:space="preserve">S Vivekananthi </t>
  </si>
  <si>
    <t xml:space="preserve">Milind C                                                                                  </t>
  </si>
  <si>
    <t>Sant10605</t>
  </si>
  <si>
    <t>Target For Weekends (50%)</t>
  </si>
  <si>
    <t>take sat and mon as 1 day</t>
  </si>
  <si>
    <t>Hiren Patel</t>
  </si>
  <si>
    <t>Ranjith M</t>
  </si>
  <si>
    <t>Bind11166</t>
  </si>
  <si>
    <t>Nijo11169</t>
  </si>
  <si>
    <t>Suma11167</t>
  </si>
  <si>
    <t>Ammeripadathu Bindu sundaresan</t>
  </si>
  <si>
    <t>Anantha Krishnan raghav</t>
  </si>
  <si>
    <t>B P R prasad rao</t>
  </si>
  <si>
    <t>Bharti .</t>
  </si>
  <si>
    <t>Biju T a</t>
  </si>
  <si>
    <t>Bindu AS</t>
  </si>
  <si>
    <t>BOI11166</t>
  </si>
  <si>
    <t>Buela Selvamani d</t>
  </si>
  <si>
    <t>Dakshayini D</t>
  </si>
  <si>
    <t>BOI11173</t>
  </si>
  <si>
    <t>G Rohit kumar</t>
  </si>
  <si>
    <t>H V srinidhi</t>
  </si>
  <si>
    <t>Harish Kumar B k</t>
  </si>
  <si>
    <t>Kavitha A r</t>
  </si>
  <si>
    <t>Kiran Byregowda</t>
  </si>
  <si>
    <t>BOI11168</t>
  </si>
  <si>
    <t>Leena .</t>
  </si>
  <si>
    <t>M M Praveen kumar</t>
  </si>
  <si>
    <t>Makarand Atmaram jadhav</t>
  </si>
  <si>
    <t>Manju .</t>
  </si>
  <si>
    <t>Mini Shaju</t>
  </si>
  <si>
    <t>Nandita Nirmala albert</t>
  </si>
  <si>
    <t>Nijo Joseph</t>
  </si>
  <si>
    <t>BOI11169</t>
  </si>
  <si>
    <t>Nilesh Nagesh godbole</t>
  </si>
  <si>
    <t>Nukala Prasanna</t>
  </si>
  <si>
    <t>Prashanth M v</t>
  </si>
  <si>
    <t>Prasobh K m</t>
  </si>
  <si>
    <t>Ramaswami N s</t>
  </si>
  <si>
    <t>Sajitha .</t>
  </si>
  <si>
    <t>Sangeetha P</t>
  </si>
  <si>
    <t>BOI11170</t>
  </si>
  <si>
    <t>Santosh Kumar S hanamannavar</t>
  </si>
  <si>
    <t>Savitha G a</t>
  </si>
  <si>
    <t>Shilpa A pailwan</t>
  </si>
  <si>
    <t>Simi G l</t>
  </si>
  <si>
    <t>Srividya Dinakaran nair</t>
  </si>
  <si>
    <t>Sujo .</t>
  </si>
  <si>
    <t>Suriya S v</t>
  </si>
  <si>
    <t>Syeda Mehar Bano s</t>
  </si>
  <si>
    <t>Tabrez Pasha</t>
  </si>
  <si>
    <t>BOI11171</t>
  </si>
  <si>
    <t>Thirumalasetti Naga sahitya</t>
  </si>
  <si>
    <t>Tushar Kanti Biswas</t>
  </si>
  <si>
    <t>BOI11172</t>
  </si>
  <si>
    <t>Utkarsh Narayan shinde</t>
  </si>
  <si>
    <t>V Sumanth Kumar</t>
  </si>
  <si>
    <t>BOI11167</t>
  </si>
  <si>
    <t>Veena Kumari D</t>
  </si>
  <si>
    <t>Vijaya Lekshmi Kumar</t>
  </si>
  <si>
    <t>Vishma Nolita Mary lewis</t>
  </si>
  <si>
    <t>P</t>
  </si>
  <si>
    <t>PL</t>
  </si>
  <si>
    <t>Nijo  Joseph</t>
  </si>
  <si>
    <t>Kiran  Byregowda</t>
  </si>
  <si>
    <t>Kira11168</t>
  </si>
  <si>
    <t>Tushar  Kanti  Biswas</t>
  </si>
  <si>
    <t>Tush11172</t>
  </si>
  <si>
    <t>Daks11173</t>
  </si>
  <si>
    <t>Sang11170</t>
  </si>
  <si>
    <t>Tabr11171</t>
  </si>
  <si>
    <t>Tabrez  Pasha</t>
  </si>
  <si>
    <t>Sadeesh Palanisamy</t>
  </si>
  <si>
    <t>BOI11174</t>
  </si>
  <si>
    <t>Sade11174</t>
  </si>
  <si>
    <t>Average</t>
  </si>
  <si>
    <t>SL</t>
  </si>
  <si>
    <t>Jyothi Aravindan</t>
  </si>
  <si>
    <t>BOI11178</t>
  </si>
  <si>
    <t>Nethra S</t>
  </si>
  <si>
    <t>BOI11179</t>
  </si>
  <si>
    <t>Saj Kumar</t>
  </si>
  <si>
    <t>BOI11180</t>
  </si>
  <si>
    <t>ML</t>
  </si>
  <si>
    <t>Neth11179</t>
  </si>
  <si>
    <t>Jyot11178</t>
  </si>
  <si>
    <t>Sajk11180</t>
  </si>
  <si>
    <t>Prab11177</t>
  </si>
  <si>
    <t>Saj kumar</t>
  </si>
  <si>
    <t>BOI11177</t>
  </si>
  <si>
    <t xml:space="preserve">Prabaha Sanyal </t>
  </si>
  <si>
    <t>Prabaha Sanyal</t>
  </si>
  <si>
    <t>BOIC010</t>
  </si>
  <si>
    <t>Dhiman Chaudhuri</t>
  </si>
  <si>
    <t>BOI11182</t>
  </si>
  <si>
    <t>Dhiman  Chaudhuri</t>
  </si>
  <si>
    <t>dhim11182</t>
  </si>
  <si>
    <t>A</t>
  </si>
  <si>
    <t>PL-HL</t>
  </si>
  <si>
    <t>Naresh Kumar Lala</t>
  </si>
  <si>
    <t>BOI11186</t>
  </si>
  <si>
    <t>Randall Francis Dsouza</t>
  </si>
  <si>
    <t>BOI11187</t>
  </si>
  <si>
    <t>Santu Das</t>
  </si>
  <si>
    <t>BOI11185</t>
  </si>
  <si>
    <t>Sheeba Bhaskaran</t>
  </si>
  <si>
    <t>BOI11188</t>
  </si>
  <si>
    <t>Rand11187</t>
  </si>
  <si>
    <t>Shee11188</t>
  </si>
  <si>
    <t>Randall D'souza</t>
  </si>
  <si>
    <t>Reena R</t>
  </si>
  <si>
    <t>BOI11191</t>
  </si>
  <si>
    <t>Sheela Caroline</t>
  </si>
  <si>
    <t>BOI11189</t>
  </si>
  <si>
    <t>Sridhar M</t>
  </si>
  <si>
    <t>BOI11190</t>
  </si>
  <si>
    <t>nare11186</t>
  </si>
  <si>
    <t>sant11185</t>
  </si>
  <si>
    <t>Srid11190</t>
  </si>
  <si>
    <t>Anil K</t>
  </si>
  <si>
    <t>Anil k</t>
  </si>
  <si>
    <t>Shee11189</t>
  </si>
  <si>
    <t>Reen11191</t>
  </si>
  <si>
    <t>A2</t>
  </si>
  <si>
    <t>LWP-HL(LWP)</t>
  </si>
  <si>
    <t>WO</t>
  </si>
  <si>
    <t>BL</t>
  </si>
  <si>
    <t>WO(P)</t>
  </si>
  <si>
    <t>SL-HL</t>
  </si>
  <si>
    <t>LWP-HL(LWP)A</t>
  </si>
  <si>
    <t>Anil</t>
  </si>
  <si>
    <t>Hiren Bhagwandas Patel</t>
  </si>
  <si>
    <t>PM</t>
  </si>
  <si>
    <t>Uttam Kumar Roy</t>
  </si>
  <si>
    <t>BOI11194</t>
  </si>
  <si>
    <t>DL</t>
  </si>
  <si>
    <t>LWP-LWP</t>
  </si>
  <si>
    <t>utta11194</t>
  </si>
  <si>
    <t>PL-HLA2</t>
  </si>
  <si>
    <t>H</t>
  </si>
  <si>
    <t>SL-HLA1</t>
  </si>
  <si>
    <t>H(P)</t>
  </si>
  <si>
    <t>CO</t>
  </si>
  <si>
    <t>LWP-HL(LWP)A, LWP-HL(LWP)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</si>
</sst>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.00;\(0.00\)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DE508"/>
        <bgColor indexed="64"/>
      </patternFill>
    </fill>
    <fill>
      <patternFill patternType="solid">
        <fgColor rgb="FFFEF7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wrapText="1"/>
    </xf>
    <xf numFmtId="0" fontId="0" fillId="3" borderId="0" xfId="0" applyFill="1" applyAlignment="1">
      <alignment horizontal="left" vertical="top" wrapText="1"/>
    </xf>
    <xf numFmtId="49" fontId="0" fillId="3" borderId="0" xfId="0" applyNumberFormat="1" applyFill="1" applyAlignment="1">
      <alignment horizontal="left" vertical="top" wrapText="1"/>
    </xf>
    <xf numFmtId="0" fontId="0" fillId="3" borderId="0" xfId="0" applyFill="1" applyAlignment="1">
      <alignment horizontal="right" wrapText="1"/>
    </xf>
    <xf numFmtId="0" fontId="3" fillId="0" borderId="1" xfId="0" applyFont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 applyProtection="1">
      <alignment horizontal="center" vertical="center"/>
      <protection hidden="1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5" fontId="2" fillId="0" borderId="2" xfId="0" applyNumberFormat="1" applyFont="1" applyBorder="1" applyProtection="1">
      <protection locked="0" hidden="1"/>
    </xf>
    <xf numFmtId="15" fontId="2" fillId="0" borderId="3" xfId="0" applyNumberFormat="1" applyFont="1" applyBorder="1" applyProtection="1">
      <protection locked="0" hidden="1"/>
    </xf>
    <xf numFmtId="14" fontId="1" fillId="2" borderId="0" xfId="0" applyNumberFormat="1" applyFont="1" applyFill="1" applyAlignment="1">
      <alignment horizontal="center" wrapText="1"/>
    </xf>
    <xf numFmtId="14" fontId="2" fillId="0" borderId="2" xfId="0" applyNumberFormat="1" applyFont="1" applyBorder="1" applyProtection="1">
      <protection locked="0" hidden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7" borderId="1" xfId="0" applyFont="1" applyFill="1" applyBorder="1"/>
    <xf numFmtId="1" fontId="0" fillId="0" borderId="1" xfId="0" applyNumberFormat="1" applyBorder="1" applyAlignment="1">
      <alignment wrapText="1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" fontId="0" fillId="0" borderId="1" xfId="0" applyNumberFormat="1" applyBorder="1"/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 applyProtection="1">
      <alignment horizontal="center" vertical="center"/>
      <protection hidden="1"/>
    </xf>
    <xf numFmtId="0" fontId="3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11" borderId="1" xfId="0" applyFont="1" applyFill="1" applyBorder="1" applyAlignment="1" applyProtection="1">
      <alignment horizontal="center" vertical="center"/>
      <protection hidden="1"/>
    </xf>
    <xf numFmtId="15" fontId="3" fillId="11" borderId="1" xfId="0" applyNumberFormat="1" applyFont="1" applyFill="1" applyBorder="1" applyAlignment="1" applyProtection="1">
      <alignment horizontal="center"/>
      <protection locked="0" hidden="1"/>
    </xf>
    <xf numFmtId="0" fontId="7" fillId="7" borderId="0" xfId="0" applyFont="1" applyFill="1"/>
    <xf numFmtId="0" fontId="1" fillId="6" borderId="0" xfId="0" applyFont="1" applyFill="1"/>
    <xf numFmtId="10" fontId="0" fillId="0" borderId="0" xfId="0" applyNumberFormat="1"/>
    <xf numFmtId="10" fontId="0" fillId="0" borderId="1" xfId="0" applyNumberFormat="1" applyBorder="1"/>
    <xf numFmtId="0" fontId="1" fillId="0" borderId="1" xfId="0" applyFont="1" applyBorder="1" applyAlignment="1">
      <alignment wrapText="1"/>
    </xf>
    <xf numFmtId="0" fontId="1" fillId="12" borderId="1" xfId="0" applyFont="1" applyFill="1" applyBorder="1" applyAlignment="1">
      <alignment wrapText="1"/>
    </xf>
    <xf numFmtId="10" fontId="1" fillId="12" borderId="1" xfId="0" applyNumberFormat="1" applyFont="1" applyFill="1" applyBorder="1" applyAlignment="1">
      <alignment wrapText="1"/>
    </xf>
    <xf numFmtId="0" fontId="1" fillId="13" borderId="1" xfId="0" applyFont="1" applyFill="1" applyBorder="1" applyAlignment="1">
      <alignment wrapText="1"/>
    </xf>
    <xf numFmtId="164" fontId="0" fillId="0" borderId="0" xfId="0" applyNumberFormat="1"/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4" fontId="3" fillId="14" borderId="1" xfId="0" applyNumberFormat="1" applyFont="1" applyFill="1" applyBorder="1" applyProtection="1">
      <protection locked="0" hidden="1"/>
    </xf>
    <xf numFmtId="164" fontId="1" fillId="0" borderId="1" xfId="0" applyNumberFormat="1" applyFont="1" applyBorder="1" applyAlignment="1">
      <alignment horizontal="center" vertical="center"/>
    </xf>
    <xf numFmtId="0" fontId="3" fillId="11" borderId="1" xfId="0" applyFont="1" applyFill="1" applyBorder="1" applyAlignment="1" applyProtection="1">
      <alignment horizontal="center" vertical="center" wrapText="1"/>
      <protection hidden="1"/>
    </xf>
    <xf numFmtId="0" fontId="0" fillId="15" borderId="1" xfId="0" applyFill="1" applyBorder="1"/>
    <xf numFmtId="14" fontId="5" fillId="0" borderId="0" xfId="0" applyNumberFormat="1" applyFont="1" applyAlignment="1">
      <alignment horizontal="left"/>
    </xf>
    <xf numFmtId="14" fontId="2" fillId="0" borderId="2" xfId="0" applyNumberFormat="1" applyFont="1" applyBorder="1" applyAlignment="1" applyProtection="1">
      <alignment horizontal="left"/>
      <protection locked="0" hidden="1"/>
    </xf>
    <xf numFmtId="0" fontId="3" fillId="4" borderId="1" xfId="0" applyFont="1" applyFill="1" applyBorder="1" applyAlignment="1" applyProtection="1">
      <alignment horizontal="left" vertical="center"/>
      <protection hidden="1"/>
    </xf>
    <xf numFmtId="0" fontId="0" fillId="0" borderId="0" xfId="0" applyAlignment="1">
      <alignment horizontal="left"/>
    </xf>
    <xf numFmtId="14" fontId="2" fillId="0" borderId="1" xfId="0" applyNumberFormat="1" applyFont="1" applyBorder="1" applyProtection="1">
      <protection locked="0" hidden="1"/>
    </xf>
    <xf numFmtId="14" fontId="2" fillId="0" borderId="2" xfId="0" applyNumberFormat="1" applyFont="1" applyBorder="1"/>
    <xf numFmtId="1" fontId="0" fillId="15" borderId="1" xfId="0" applyNumberFormat="1" applyFill="1" applyBorder="1"/>
    <xf numFmtId="1" fontId="0" fillId="0" borderId="0" xfId="0" applyNumberFormat="1"/>
    <xf numFmtId="14" fontId="9" fillId="16" borderId="1" xfId="0" applyNumberFormat="1" applyFont="1" applyFill="1" applyBorder="1" applyAlignment="1" applyProtection="1">
      <alignment horizontal="center" vertical="center"/>
      <protection locked="0" hidden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5" fontId="2" fillId="0" borderId="2" xfId="0" applyNumberFormat="1" applyFont="1" applyBorder="1" applyAlignment="1" applyProtection="1">
      <alignment horizontal="center"/>
      <protection locked="0" hidden="1"/>
    </xf>
    <xf numFmtId="15" fontId="2" fillId="0" borderId="4" xfId="0" applyNumberFormat="1" applyFont="1" applyBorder="1" applyAlignment="1" applyProtection="1">
      <alignment horizontal="center"/>
      <protection locked="0" hidden="1"/>
    </xf>
    <xf numFmtId="15" fontId="2" fillId="0" borderId="3" xfId="0" applyNumberFormat="1" applyFont="1" applyBorder="1" applyAlignment="1" applyProtection="1">
      <alignment horizontal="center"/>
      <protection locked="0" hidden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TM Wise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'TM Summary'!$A$3</c:f>
              <c:strCache>
                <c:ptCount val="1"/>
                <c:pt idx="0">
                  <c:v>If productivity is Zero and Attendance is 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'TM Summary'!$B$2:$F$2</c:f>
              <c:strCache>
                <c:ptCount val="5"/>
                <c:pt idx="0">
                  <c:v>Hiren Patel</c:v>
                </c:pt>
                <c:pt idx="1">
                  <c:v>Anil k</c:v>
                </c:pt>
                <c:pt idx="2">
                  <c:v>Sunil Kumar K</c:v>
                </c:pt>
                <c:pt idx="3">
                  <c:v>Ranjith M</c:v>
                </c:pt>
                <c:pt idx="4">
                  <c:v>Prashanth</c:v>
                </c:pt>
              </c:strCache>
            </c:strRef>
          </c:cat>
          <c:val>
            <c:numRef>
              <c:f>'TM Summary'!$B$3:$F$3</c:f>
              <c:numCache>
                <c:formatCode>0</c:formatCode>
                <c:ptCount val="5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E-4BCB-B919-2AE7DA8C5461}"/>
            </c:ext>
          </c:extLst>
        </c:ser>
        <c:ser>
          <c:idx val="1"/>
          <c:order val="1"/>
          <c:tx>
            <c:strRef>
              <c:f>'TM Summary'!$A$4</c:f>
              <c:strCache>
                <c:ptCount val="1"/>
                <c:pt idx="0">
                  <c:v>If productivity is &lt;50% and attendance is 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'TM Summary'!$B$2:$F$2</c:f>
              <c:strCache>
                <c:ptCount val="5"/>
                <c:pt idx="0">
                  <c:v>Hiren Patel</c:v>
                </c:pt>
                <c:pt idx="1">
                  <c:v>Anil k</c:v>
                </c:pt>
                <c:pt idx="2">
                  <c:v>Sunil Kumar K</c:v>
                </c:pt>
                <c:pt idx="3">
                  <c:v>Ranjith M</c:v>
                </c:pt>
                <c:pt idx="4">
                  <c:v>Prashanth</c:v>
                </c:pt>
              </c:strCache>
            </c:strRef>
          </c:cat>
          <c:val>
            <c:numRef>
              <c:f>'TM Summary'!$B$4:$F$4</c:f>
              <c:numCache>
                <c:formatCode>General</c:formatCode>
                <c:ptCount val="5"/>
                <c:pt idx="0">
                  <c:v>24</c:v>
                </c:pt>
                <c:pt idx="1">
                  <c:v>7</c:v>
                </c:pt>
                <c:pt idx="2">
                  <c:v>14</c:v>
                </c:pt>
                <c:pt idx="3">
                  <c:v>19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CE-4BCB-B919-2AE7DA8C5461}"/>
            </c:ext>
          </c:extLst>
        </c:ser>
        <c:ser>
          <c:idx val="2"/>
          <c:order val="2"/>
          <c:tx>
            <c:strRef>
              <c:f>'TM Summary'!$A$5</c:f>
              <c:strCache>
                <c:ptCount val="1"/>
                <c:pt idx="0">
                  <c:v>If productivity is &gt;50% to &lt;80% and attendance is 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'TM Summary'!$B$2:$F$2</c:f>
              <c:strCache>
                <c:ptCount val="5"/>
                <c:pt idx="0">
                  <c:v>Hiren Patel</c:v>
                </c:pt>
                <c:pt idx="1">
                  <c:v>Anil k</c:v>
                </c:pt>
                <c:pt idx="2">
                  <c:v>Sunil Kumar K</c:v>
                </c:pt>
                <c:pt idx="3">
                  <c:v>Ranjith M</c:v>
                </c:pt>
                <c:pt idx="4">
                  <c:v>Prashanth</c:v>
                </c:pt>
              </c:strCache>
            </c:strRef>
          </c:cat>
          <c:val>
            <c:numRef>
              <c:f>'TM Summary'!$B$5:$F$5</c:f>
              <c:numCache>
                <c:formatCode>General</c:formatCode>
                <c:ptCount val="5"/>
                <c:pt idx="0">
                  <c:v>119</c:v>
                </c:pt>
                <c:pt idx="1">
                  <c:v>89</c:v>
                </c:pt>
                <c:pt idx="2">
                  <c:v>59</c:v>
                </c:pt>
                <c:pt idx="3">
                  <c:v>65</c:v>
                </c:pt>
                <c:pt idx="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CE-4BCB-B919-2AE7DA8C5461}"/>
            </c:ext>
          </c:extLst>
        </c:ser>
        <c:ser>
          <c:idx val="3"/>
          <c:order val="3"/>
          <c:tx>
            <c:strRef>
              <c:f>'TM Summary'!$A$6</c:f>
              <c:strCache>
                <c:ptCount val="1"/>
                <c:pt idx="0">
                  <c:v>If productivity is &gt;80% to &lt;100 % and attendance is 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'TM Summary'!$B$2:$F$2</c:f>
              <c:strCache>
                <c:ptCount val="5"/>
                <c:pt idx="0">
                  <c:v>Hiren Patel</c:v>
                </c:pt>
                <c:pt idx="1">
                  <c:v>Anil k</c:v>
                </c:pt>
                <c:pt idx="2">
                  <c:v>Sunil Kumar K</c:v>
                </c:pt>
                <c:pt idx="3">
                  <c:v>Ranjith M</c:v>
                </c:pt>
                <c:pt idx="4">
                  <c:v>Prashanth</c:v>
                </c:pt>
              </c:strCache>
            </c:strRef>
          </c:cat>
          <c:val>
            <c:numRef>
              <c:f>'TM Summary'!$B$6:$F$6</c:f>
              <c:numCache>
                <c:formatCode>General</c:formatCode>
                <c:ptCount val="5"/>
                <c:pt idx="0">
                  <c:v>314</c:v>
                </c:pt>
                <c:pt idx="1">
                  <c:v>325</c:v>
                </c:pt>
                <c:pt idx="2">
                  <c:v>334</c:v>
                </c:pt>
                <c:pt idx="3">
                  <c:v>446</c:v>
                </c:pt>
                <c:pt idx="4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CE-4BCB-B919-2AE7DA8C54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906427552"/>
        <c:axId val="906424672"/>
      </c:barChart>
      <c:catAx>
        <c:axId val="90642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424672"/>
        <c:crosses val="autoZero"/>
        <c:auto val="1"/>
        <c:lblAlgn val="ctr"/>
        <c:lblOffset val="100"/>
        <c:noMultiLvlLbl val="0"/>
      </c:catAx>
      <c:valAx>
        <c:axId val="9064246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0642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6</xdr:row>
      <xdr:rowOff>163830</xdr:rowOff>
    </xdr:from>
    <xdr:to>
      <xdr:col>8</xdr:col>
      <xdr:colOff>91440</xdr:colOff>
      <xdr:row>21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D2E803-80C5-A167-AD00-270BB5F87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ipllocal.sharepoint.com/sites/BritishOrient_SPOnline/Shared%20Documents/Home/MIS/1MIS%20Folder/Dup%60s%20wise%20TM%20&amp;%20PM%20%602024.xlsx" TargetMode="External"/><Relationship Id="rId1" Type="http://schemas.openxmlformats.org/officeDocument/2006/relationships/externalLinkPath" Target="https://boipllocal.sharepoint.com/sites/BritishOrient_SPOnline/Shared%20Documents/Home/MIS/1MIS%20Folder/Dup%60s%20wise%20TM%20&amp;%20PM%20%6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`2023"/>
      <sheetName val="June`2023"/>
      <sheetName val="July`2023"/>
      <sheetName val="Aug`2023"/>
      <sheetName val="Sep`2023"/>
      <sheetName val="Oct`2023"/>
      <sheetName val="Nov`2023"/>
      <sheetName val="Dec`2023"/>
      <sheetName val="Jan`2024"/>
      <sheetName val="Feb`24"/>
      <sheetName val="Mar`24"/>
      <sheetName val="Apr`24"/>
      <sheetName val="May`24"/>
      <sheetName val="Jun`24"/>
      <sheetName val="Aug`24"/>
      <sheetName val="Sep`24"/>
      <sheetName val="Oct`24"/>
      <sheetName val="Dec'24"/>
      <sheetName val="Jan'25"/>
      <sheetName val="Feb'25"/>
      <sheetName val="Mar'25"/>
      <sheetName val="Apr'25"/>
      <sheetName val="Jun'25"/>
      <sheetName val="Aug'25"/>
      <sheetName val="Oct'25"/>
      <sheetName val="Nov'25"/>
      <sheetName val="Dec'25"/>
      <sheetName val="Jan'26"/>
      <sheetName val="Q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A1" t="str">
            <v>Dit Id</v>
          </cell>
          <cell r="B1" t="str">
            <v>Sub-Department</v>
          </cell>
          <cell r="C1" t="str">
            <v>Employee ID</v>
          </cell>
          <cell r="D1" t="str">
            <v>Employee Name</v>
          </cell>
        </row>
        <row r="2">
          <cell r="A2" t="str">
            <v>Sang11170</v>
          </cell>
          <cell r="C2" t="str">
            <v>BOI11170</v>
          </cell>
          <cell r="D2" t="str">
            <v>Sangeetha P</v>
          </cell>
        </row>
        <row r="3">
          <cell r="A3" t="str">
            <v>Tabr11171</v>
          </cell>
          <cell r="C3" t="str">
            <v>BOI11171</v>
          </cell>
          <cell r="D3" t="str">
            <v>Tabrez  Pasha</v>
          </cell>
        </row>
        <row r="4">
          <cell r="A4" t="str">
            <v>Tush11172</v>
          </cell>
          <cell r="C4" t="str">
            <v>BOI11172</v>
          </cell>
          <cell r="D4" t="str">
            <v>Tushar  Kanti  Biswas</v>
          </cell>
        </row>
        <row r="5">
          <cell r="A5" t="str">
            <v>Daks11173</v>
          </cell>
          <cell r="C5" t="str">
            <v>BOI11173</v>
          </cell>
          <cell r="D5" t="str">
            <v>Dakshayini D</v>
          </cell>
        </row>
        <row r="6">
          <cell r="A6" t="str">
            <v>Sade11174</v>
          </cell>
          <cell r="C6" t="str">
            <v>BOI11174</v>
          </cell>
          <cell r="D6" t="str">
            <v>Sadeesh  Palanisamy</v>
          </cell>
        </row>
        <row r="7">
          <cell r="A7" t="str">
            <v>Bind11166</v>
          </cell>
          <cell r="C7" t="str">
            <v>BOI11166</v>
          </cell>
          <cell r="D7" t="str">
            <v>Bindu AS</v>
          </cell>
        </row>
        <row r="8">
          <cell r="A8" t="str">
            <v>Suma11167</v>
          </cell>
          <cell r="C8" t="str">
            <v>BOI11167</v>
          </cell>
          <cell r="D8" t="str">
            <v>V Sumanth Kumar</v>
          </cell>
        </row>
        <row r="9">
          <cell r="A9" t="str">
            <v>Kira11168</v>
          </cell>
          <cell r="C9" t="str">
            <v>BOI11168</v>
          </cell>
          <cell r="D9" t="str">
            <v>Kiran  Byregowda</v>
          </cell>
        </row>
        <row r="10">
          <cell r="A10" t="str">
            <v>Nijo11169</v>
          </cell>
          <cell r="C10" t="str">
            <v>BOI11169</v>
          </cell>
          <cell r="D10" t="str">
            <v>Nijo  Joseph</v>
          </cell>
        </row>
        <row r="11">
          <cell r="A11" t="str">
            <v>Sara11151</v>
          </cell>
          <cell r="C11" t="str">
            <v>BOI11151</v>
          </cell>
          <cell r="D11" t="str">
            <v>Saravanan</v>
          </cell>
        </row>
        <row r="12">
          <cell r="A12" t="str">
            <v>Wase11144</v>
          </cell>
          <cell r="C12" t="str">
            <v>BOI11144</v>
          </cell>
          <cell r="D12" t="str">
            <v>Waseem  Hafeez  Peer</v>
          </cell>
        </row>
        <row r="13">
          <cell r="A13" t="str">
            <v>Ruqe11145</v>
          </cell>
          <cell r="C13" t="str">
            <v>BOI11145</v>
          </cell>
          <cell r="D13" t="str">
            <v>Ruqeeya  Shabreen  A</v>
          </cell>
        </row>
        <row r="14">
          <cell r="A14" t="str">
            <v>yoge11146</v>
          </cell>
          <cell r="C14" t="str">
            <v>BOI11146</v>
          </cell>
          <cell r="D14" t="str">
            <v>Yogesh  Kadyan</v>
          </cell>
        </row>
        <row r="15">
          <cell r="A15" t="str">
            <v>Ramk11136</v>
          </cell>
          <cell r="C15" t="str">
            <v>BOI11136</v>
          </cell>
          <cell r="D15" t="str">
            <v>M S Ram Kumar</v>
          </cell>
        </row>
        <row r="16">
          <cell r="A16" t="str">
            <v>Mahe11139</v>
          </cell>
          <cell r="C16" t="str">
            <v>BOI11139</v>
          </cell>
          <cell r="D16" t="str">
            <v>Mahesh  P</v>
          </cell>
        </row>
        <row r="17">
          <cell r="A17" t="str">
            <v>Rash11135</v>
          </cell>
          <cell r="C17" t="str">
            <v>BOI11135</v>
          </cell>
          <cell r="D17" t="str">
            <v>Rashmi A Raju</v>
          </cell>
        </row>
        <row r="18">
          <cell r="A18" t="str">
            <v>Mili11130</v>
          </cell>
          <cell r="C18" t="str">
            <v>BOI11130</v>
          </cell>
          <cell r="D18" t="str">
            <v>Milind C</v>
          </cell>
        </row>
        <row r="19">
          <cell r="A19" t="str">
            <v>Smit11131</v>
          </cell>
          <cell r="C19" t="str">
            <v>BOI11131</v>
          </cell>
          <cell r="D19" t="str">
            <v>Smitha S</v>
          </cell>
        </row>
        <row r="20">
          <cell r="A20" t="str">
            <v>Mano11134</v>
          </cell>
          <cell r="C20" t="str">
            <v>BOI11134</v>
          </cell>
          <cell r="D20" t="str">
            <v>Sai Manohar Sundram</v>
          </cell>
        </row>
        <row r="21">
          <cell r="A21" t="str">
            <v>Sarv11128</v>
          </cell>
          <cell r="C21" t="str">
            <v>BOI11128</v>
          </cell>
          <cell r="D21" t="str">
            <v>Sarvepalli Vamsee Madhuri</v>
          </cell>
        </row>
        <row r="22">
          <cell r="A22" t="str">
            <v>Indu11114</v>
          </cell>
          <cell r="C22" t="str">
            <v>BOI11114</v>
          </cell>
          <cell r="D22" t="str">
            <v>Indumathy Kulandaivelu</v>
          </cell>
        </row>
        <row r="23">
          <cell r="A23" t="str">
            <v>Arji11118</v>
          </cell>
          <cell r="C23" t="str">
            <v>BOI11118</v>
          </cell>
          <cell r="D23" t="str">
            <v>Arjitha Devi J</v>
          </cell>
        </row>
        <row r="24">
          <cell r="A24" t="str">
            <v>Bhar11120</v>
          </cell>
          <cell r="C24" t="str">
            <v>BOI11120</v>
          </cell>
          <cell r="D24" t="str">
            <v>Bharti .</v>
          </cell>
        </row>
        <row r="25">
          <cell r="A25" t="str">
            <v>Sure11122</v>
          </cell>
          <cell r="C25" t="str">
            <v>BOI11122</v>
          </cell>
          <cell r="D25" t="str">
            <v>Suresh Babu</v>
          </cell>
        </row>
        <row r="26">
          <cell r="A26" t="str">
            <v>Veen11123</v>
          </cell>
          <cell r="C26" t="str">
            <v>BOI11123</v>
          </cell>
          <cell r="D26" t="str">
            <v>Veena Kumari D</v>
          </cell>
        </row>
        <row r="27">
          <cell r="A27" t="str">
            <v>Vive11124</v>
          </cell>
          <cell r="C27" t="str">
            <v>BOI11124</v>
          </cell>
          <cell r="D27" t="str">
            <v>S Vivekananthi</v>
          </cell>
        </row>
        <row r="28">
          <cell r="A28" t="str">
            <v>Vini11127</v>
          </cell>
          <cell r="C28" t="str">
            <v>BOI11127</v>
          </cell>
          <cell r="D28" t="str">
            <v>Vinita D U</v>
          </cell>
        </row>
        <row r="29">
          <cell r="A29" t="str">
            <v>Ranj11106</v>
          </cell>
          <cell r="C29" t="str">
            <v>BOI11106</v>
          </cell>
          <cell r="D29" t="str">
            <v>Ranjan Basu</v>
          </cell>
        </row>
        <row r="30">
          <cell r="A30" t="str">
            <v>grac11108</v>
          </cell>
          <cell r="C30" t="str">
            <v>BOI11108</v>
          </cell>
          <cell r="D30" t="str">
            <v>Grace Sharon Rose</v>
          </cell>
        </row>
        <row r="31">
          <cell r="A31" t="str">
            <v>Vish11109</v>
          </cell>
          <cell r="C31" t="str">
            <v>BOI11109</v>
          </cell>
          <cell r="D31" t="str">
            <v>Vishma Nolita Mary  lewis</v>
          </cell>
        </row>
        <row r="32">
          <cell r="A32" t="str">
            <v>Vija11102</v>
          </cell>
          <cell r="C32" t="str">
            <v>BOI11102</v>
          </cell>
          <cell r="D32" t="str">
            <v>Vijaya Lekshmi Kumar</v>
          </cell>
        </row>
        <row r="33">
          <cell r="A33" t="str">
            <v>Lali11091</v>
          </cell>
          <cell r="C33" t="str">
            <v>BOI11091</v>
          </cell>
          <cell r="D33" t="str">
            <v>Lalitha V</v>
          </cell>
        </row>
        <row r="34">
          <cell r="A34" t="str">
            <v>Vidy11092</v>
          </cell>
          <cell r="C34" t="str">
            <v>BOI11092</v>
          </cell>
          <cell r="D34" t="str">
            <v>Vidya T S</v>
          </cell>
        </row>
        <row r="35">
          <cell r="A35" t="str">
            <v>Syed11096</v>
          </cell>
          <cell r="C35" t="str">
            <v>BOI11096</v>
          </cell>
          <cell r="D35" t="str">
            <v>N Syed Asma</v>
          </cell>
        </row>
        <row r="36">
          <cell r="A36" t="str">
            <v>Mano11089</v>
          </cell>
          <cell r="C36" t="str">
            <v>BOI11089</v>
          </cell>
          <cell r="D36" t="str">
            <v>Manoj Mohan</v>
          </cell>
        </row>
        <row r="37">
          <cell r="A37" t="str">
            <v>Manj11090</v>
          </cell>
          <cell r="C37" t="str">
            <v>BOI11090</v>
          </cell>
          <cell r="D37" t="str">
            <v>Manju .</v>
          </cell>
        </row>
        <row r="38">
          <cell r="A38" t="str">
            <v>Mini11080</v>
          </cell>
          <cell r="C38" t="str">
            <v>BOI11080</v>
          </cell>
          <cell r="D38" t="str">
            <v>Mini Shaju</v>
          </cell>
        </row>
        <row r="39">
          <cell r="A39" t="str">
            <v>Suji11084</v>
          </cell>
          <cell r="C39" t="str">
            <v>BOI11084</v>
          </cell>
          <cell r="D39" t="str">
            <v>Sujitha Jeyakumari C</v>
          </cell>
        </row>
        <row r="40">
          <cell r="A40" t="str">
            <v>Syed11085</v>
          </cell>
          <cell r="C40" t="str">
            <v>BOI11085</v>
          </cell>
          <cell r="D40" t="str">
            <v>Syeda Lubna</v>
          </cell>
        </row>
        <row r="41">
          <cell r="A41" t="str">
            <v>Rama11073</v>
          </cell>
          <cell r="C41" t="str">
            <v>BOI11073</v>
          </cell>
          <cell r="D41" t="str">
            <v>Ramaswami N  s</v>
          </cell>
        </row>
        <row r="42">
          <cell r="A42" t="str">
            <v>abdu11072</v>
          </cell>
          <cell r="C42" t="str">
            <v>BOI11072</v>
          </cell>
          <cell r="D42" t="str">
            <v>Abdul Kalam</v>
          </cell>
        </row>
        <row r="43">
          <cell r="A43" t="str">
            <v>Savi11068</v>
          </cell>
          <cell r="C43" t="str">
            <v>BOI11068</v>
          </cell>
          <cell r="D43" t="str">
            <v>Savitha G  a</v>
          </cell>
        </row>
        <row r="44">
          <cell r="A44" t="str">
            <v>Sure11069</v>
          </cell>
          <cell r="C44" t="str">
            <v>BOI11069</v>
          </cell>
          <cell r="D44" t="str">
            <v>Suresh Kumar k</v>
          </cell>
        </row>
        <row r="45">
          <cell r="A45" t="str">
            <v>Suri11065</v>
          </cell>
          <cell r="C45" t="str">
            <v>BOI11065</v>
          </cell>
          <cell r="D45" t="str">
            <v>Suriya S v</v>
          </cell>
        </row>
        <row r="46">
          <cell r="A46" t="str">
            <v>simi11060</v>
          </cell>
          <cell r="C46" t="str">
            <v>BOI11060</v>
          </cell>
          <cell r="D46" t="str">
            <v>Simi G  l</v>
          </cell>
        </row>
        <row r="47">
          <cell r="A47" t="str">
            <v>Vino11053</v>
          </cell>
          <cell r="C47" t="str">
            <v>BOI11053</v>
          </cell>
          <cell r="D47" t="str">
            <v>Vinod David</v>
          </cell>
        </row>
        <row r="48">
          <cell r="A48" t="str">
            <v>Pras11050</v>
          </cell>
          <cell r="C48" t="str">
            <v>BOI11050</v>
          </cell>
          <cell r="D48" t="str">
            <v>Prashanth M v</v>
          </cell>
        </row>
        <row r="49">
          <cell r="A49" t="str">
            <v>Madh11045</v>
          </cell>
          <cell r="C49" t="str">
            <v>BOI11045</v>
          </cell>
          <cell r="D49" t="str">
            <v>R Madhavan</v>
          </cell>
        </row>
        <row r="50">
          <cell r="A50" t="str">
            <v>Utka11029</v>
          </cell>
          <cell r="C50" t="str">
            <v>BOI11029</v>
          </cell>
          <cell r="D50" t="str">
            <v>Utkarsh Narayan  shinde</v>
          </cell>
        </row>
        <row r="51">
          <cell r="A51" t="str">
            <v>Srid11033</v>
          </cell>
          <cell r="C51" t="str">
            <v>BOI11033</v>
          </cell>
          <cell r="D51" t="str">
            <v>Sridhar Madhanagopal</v>
          </cell>
        </row>
        <row r="52">
          <cell r="A52" t="str">
            <v>Chan11039</v>
          </cell>
          <cell r="C52" t="str">
            <v>BOI11039</v>
          </cell>
          <cell r="D52" t="str">
            <v>Chandralekha G</v>
          </cell>
        </row>
        <row r="53">
          <cell r="A53" t="str">
            <v>Sant11047</v>
          </cell>
          <cell r="C53" t="str">
            <v>BOI11047</v>
          </cell>
          <cell r="D53" t="str">
            <v>Santhosh B</v>
          </cell>
        </row>
        <row r="54">
          <cell r="A54" t="str">
            <v>Bind11040</v>
          </cell>
          <cell r="C54" t="str">
            <v>BOI11040</v>
          </cell>
          <cell r="D54" t="str">
            <v>Ammeripadathu Bindu  sundaresan</v>
          </cell>
        </row>
        <row r="55">
          <cell r="A55" t="str">
            <v>Clem11038</v>
          </cell>
          <cell r="C55" t="str">
            <v>BOI11038</v>
          </cell>
          <cell r="D55" t="str">
            <v>Clement Kiran</v>
          </cell>
        </row>
        <row r="56">
          <cell r="A56" t="str">
            <v>Leen11018</v>
          </cell>
          <cell r="C56" t="str">
            <v>BOI11018</v>
          </cell>
          <cell r="D56" t="str">
            <v>Leena .</v>
          </cell>
        </row>
        <row r="57">
          <cell r="A57" t="str">
            <v>Naga11010</v>
          </cell>
          <cell r="C57" t="str">
            <v>BOI11010</v>
          </cell>
          <cell r="D57" t="str">
            <v>Thirumalasetti Naga  sahitya</v>
          </cell>
        </row>
        <row r="58">
          <cell r="A58" t="str">
            <v>Anat11003</v>
          </cell>
          <cell r="C58" t="str">
            <v>BOI11003</v>
          </cell>
          <cell r="D58" t="str">
            <v>Anantha Krishnan  raghav</v>
          </cell>
        </row>
        <row r="59">
          <cell r="A59" t="str">
            <v>Simi11008</v>
          </cell>
          <cell r="C59" t="str">
            <v>BOI11008</v>
          </cell>
          <cell r="D59" t="str">
            <v>Simi Gopinath</v>
          </cell>
        </row>
        <row r="60">
          <cell r="A60" t="str">
            <v>Sujo10999</v>
          </cell>
          <cell r="C60" t="str">
            <v>BOI10999</v>
          </cell>
          <cell r="D60" t="str">
            <v>Sujo .</v>
          </cell>
        </row>
        <row r="61">
          <cell r="A61" t="str">
            <v>BOIC009</v>
          </cell>
          <cell r="C61" t="str">
            <v>BOIC009</v>
          </cell>
          <cell r="D61" t="str">
            <v>Elizabeth Alexander</v>
          </cell>
        </row>
        <row r="62">
          <cell r="A62" t="str">
            <v>Jyot10990</v>
          </cell>
          <cell r="C62" t="str">
            <v>BOI10990</v>
          </cell>
          <cell r="D62" t="str">
            <v>Jyothi Praveen</v>
          </cell>
        </row>
        <row r="63">
          <cell r="A63" t="str">
            <v>Amri10992</v>
          </cell>
          <cell r="C63" t="str">
            <v>BOI10992</v>
          </cell>
          <cell r="D63" t="str">
            <v>Amrita Ramaning Gundap</v>
          </cell>
        </row>
        <row r="64">
          <cell r="A64" t="str">
            <v>Reva10994</v>
          </cell>
          <cell r="C64" t="str">
            <v>BOI10994</v>
          </cell>
          <cell r="D64" t="str">
            <v>G Revathi</v>
          </cell>
        </row>
        <row r="65">
          <cell r="A65" t="str">
            <v>Bhav10977</v>
          </cell>
          <cell r="C65" t="str">
            <v>BOI10977</v>
          </cell>
          <cell r="D65" t="str">
            <v>Bhavani K</v>
          </cell>
        </row>
        <row r="66">
          <cell r="A66" t="str">
            <v>Sult10980</v>
          </cell>
          <cell r="C66" t="str">
            <v>BOI10980</v>
          </cell>
          <cell r="D66" t="str">
            <v>Sultan Shamshuddin</v>
          </cell>
        </row>
        <row r="67">
          <cell r="A67" t="str">
            <v>Moha10982</v>
          </cell>
          <cell r="C67" t="str">
            <v>BOI10982</v>
          </cell>
          <cell r="D67" t="str">
            <v>Mohammed Azheruddin</v>
          </cell>
        </row>
        <row r="68">
          <cell r="A68" t="str">
            <v>Kavi10968</v>
          </cell>
          <cell r="C68" t="str">
            <v>BOI10968</v>
          </cell>
          <cell r="D68" t="str">
            <v>Kavitha A  r</v>
          </cell>
        </row>
        <row r="69">
          <cell r="A69" t="str">
            <v>Suma10964</v>
          </cell>
          <cell r="C69" t="str">
            <v>BOI10964</v>
          </cell>
          <cell r="D69" t="str">
            <v>Sumaya Kousar</v>
          </cell>
        </row>
        <row r="70">
          <cell r="A70" t="str">
            <v>Ashw10962</v>
          </cell>
          <cell r="C70" t="str">
            <v>BOI10962</v>
          </cell>
          <cell r="D70" t="str">
            <v>Ashwini Rao</v>
          </cell>
        </row>
        <row r="71">
          <cell r="A71" t="str">
            <v>Nand10967</v>
          </cell>
          <cell r="C71" t="str">
            <v>BOI10967</v>
          </cell>
          <cell r="D71" t="str">
            <v>Nandita Nirmala  albert</v>
          </cell>
        </row>
        <row r="72">
          <cell r="A72" t="str">
            <v>Jish10972</v>
          </cell>
          <cell r="C72" t="str">
            <v>BOI10972</v>
          </cell>
          <cell r="D72" t="str">
            <v>Jisha Martin</v>
          </cell>
        </row>
        <row r="73">
          <cell r="A73" t="str">
            <v>Grac10971</v>
          </cell>
          <cell r="C73" t="str">
            <v>BOI10971</v>
          </cell>
          <cell r="D73" t="str">
            <v>Grace Suchitha</v>
          </cell>
        </row>
        <row r="74">
          <cell r="A74" t="str">
            <v>BOIC008</v>
          </cell>
          <cell r="C74" t="str">
            <v>BOIC008</v>
          </cell>
          <cell r="D74" t="str">
            <v>Ravi N</v>
          </cell>
        </row>
        <row r="75">
          <cell r="A75" t="str">
            <v>Sant10957</v>
          </cell>
          <cell r="C75" t="str">
            <v>BOI10957</v>
          </cell>
          <cell r="D75" t="str">
            <v>Santosh Kumar S hanamannavar</v>
          </cell>
        </row>
        <row r="76">
          <cell r="A76" t="str">
            <v>BOIC005</v>
          </cell>
          <cell r="C76" t="str">
            <v>BOIC005</v>
          </cell>
          <cell r="D76" t="str">
            <v>Sheela Venkateswaran</v>
          </cell>
        </row>
        <row r="77">
          <cell r="A77" t="str">
            <v>BOIC001</v>
          </cell>
          <cell r="C77" t="str">
            <v>BOIC001</v>
          </cell>
          <cell r="D77" t="str">
            <v>H V  srinidhi</v>
          </cell>
        </row>
        <row r="78">
          <cell r="A78" t="str">
            <v>Shil10937</v>
          </cell>
          <cell r="C78" t="str">
            <v>BOI10937</v>
          </cell>
          <cell r="D78" t="str">
            <v>Shilpa A pailwan</v>
          </cell>
        </row>
        <row r="79">
          <cell r="A79" t="str">
            <v>Radh10936</v>
          </cell>
          <cell r="C79" t="str">
            <v>BOI10936</v>
          </cell>
          <cell r="D79" t="str">
            <v>Radha Subbaraya</v>
          </cell>
        </row>
        <row r="80">
          <cell r="A80" t="str">
            <v>Amul10910</v>
          </cell>
          <cell r="C80" t="str">
            <v>BOI10910</v>
          </cell>
          <cell r="D80" t="str">
            <v>Amul Patil</v>
          </cell>
        </row>
        <row r="81">
          <cell r="A81" t="str">
            <v>Deep10918</v>
          </cell>
          <cell r="C81" t="str">
            <v>BOI10918</v>
          </cell>
          <cell r="D81" t="str">
            <v>Deepak Karkada</v>
          </cell>
        </row>
        <row r="82">
          <cell r="A82" t="str">
            <v>Shan10921</v>
          </cell>
          <cell r="C82" t="str">
            <v>BOI10921</v>
          </cell>
          <cell r="D82" t="str">
            <v>Shanthavi Prabhu</v>
          </cell>
        </row>
        <row r="83">
          <cell r="A83" t="str">
            <v>Rube10886</v>
          </cell>
          <cell r="C83" t="str">
            <v>BOI10886</v>
          </cell>
          <cell r="D83" t="str">
            <v>Ruben Mathew</v>
          </cell>
        </row>
        <row r="84">
          <cell r="A84" t="str">
            <v>Sriv10889</v>
          </cell>
          <cell r="C84" t="str">
            <v>BOI10889</v>
          </cell>
          <cell r="D84" t="str">
            <v>Srividya Dinakaran  nair</v>
          </cell>
        </row>
        <row r="85">
          <cell r="A85" t="str">
            <v>Subh10882</v>
          </cell>
          <cell r="C85" t="str">
            <v>BOI10882</v>
          </cell>
          <cell r="D85" t="str">
            <v>Subhajit Maity</v>
          </cell>
        </row>
        <row r="86">
          <cell r="A86" t="str">
            <v>Suni10874</v>
          </cell>
          <cell r="C86" t="str">
            <v>BOI10874</v>
          </cell>
          <cell r="D86" t="str">
            <v>Sunitha S</v>
          </cell>
        </row>
        <row r="87">
          <cell r="A87" t="str">
            <v>Buel10864</v>
          </cell>
          <cell r="C87" t="str">
            <v>BOI10864</v>
          </cell>
          <cell r="D87" t="str">
            <v>Buela Selvamani  d</v>
          </cell>
        </row>
        <row r="88">
          <cell r="A88" t="str">
            <v>Yoge10852</v>
          </cell>
          <cell r="C88" t="str">
            <v>BOI10852</v>
          </cell>
          <cell r="D88" t="str">
            <v>Yogeswari B</v>
          </cell>
        </row>
        <row r="89">
          <cell r="A89" t="str">
            <v>Maka10856</v>
          </cell>
          <cell r="C89" t="str">
            <v>BOI10856</v>
          </cell>
          <cell r="D89" t="str">
            <v>Makarand Atmaram  jadhav</v>
          </cell>
        </row>
        <row r="90">
          <cell r="A90" t="str">
            <v>Syed10857</v>
          </cell>
          <cell r="C90" t="str">
            <v>BOI10857</v>
          </cell>
          <cell r="D90" t="str">
            <v>Syeda Mehar Bano  s</v>
          </cell>
        </row>
        <row r="91">
          <cell r="A91" t="str">
            <v>Rohi10858</v>
          </cell>
          <cell r="C91" t="str">
            <v>BOI10858</v>
          </cell>
          <cell r="D91" t="str">
            <v>G Rohit  kumar</v>
          </cell>
        </row>
        <row r="92">
          <cell r="A92" t="str">
            <v>Raje10871</v>
          </cell>
          <cell r="C92" t="str">
            <v>BOI10871</v>
          </cell>
          <cell r="D92" t="str">
            <v>Rajeshkumar Mani</v>
          </cell>
        </row>
        <row r="93">
          <cell r="A93" t="str">
            <v>Kann10866</v>
          </cell>
          <cell r="C93" t="str">
            <v>BOI10866</v>
          </cell>
          <cell r="D93" t="str">
            <v>Kanniga V</v>
          </cell>
        </row>
        <row r="94">
          <cell r="A94" t="str">
            <v>Kesh10849</v>
          </cell>
          <cell r="C94" t="str">
            <v>BOI10849</v>
          </cell>
          <cell r="D94" t="str">
            <v>Keshava Pai N  S</v>
          </cell>
        </row>
        <row r="95">
          <cell r="A95" t="str">
            <v>Maha10841</v>
          </cell>
          <cell r="C95" t="str">
            <v>BOI10841</v>
          </cell>
          <cell r="D95" t="str">
            <v>Mahaboob Subhani</v>
          </cell>
        </row>
        <row r="96">
          <cell r="A96" t="str">
            <v>Pram10816</v>
          </cell>
          <cell r="C96" t="str">
            <v>BOI10816</v>
          </cell>
          <cell r="D96" t="str">
            <v>Pramod Kumar Sharma</v>
          </cell>
        </row>
        <row r="97">
          <cell r="A97" t="str">
            <v>Biju10809</v>
          </cell>
          <cell r="C97" t="str">
            <v>BOI10809</v>
          </cell>
          <cell r="D97" t="str">
            <v>Biju T  a</v>
          </cell>
        </row>
        <row r="98">
          <cell r="A98" t="str">
            <v>Siva10813</v>
          </cell>
          <cell r="C98" t="str">
            <v>BOI10813</v>
          </cell>
          <cell r="D98" t="str">
            <v>Sivakumar J</v>
          </cell>
        </row>
        <row r="99">
          <cell r="A99" t="str">
            <v>Raga10790</v>
          </cell>
          <cell r="C99" t="str">
            <v>BOI10790</v>
          </cell>
          <cell r="D99" t="str">
            <v>Ragam Sebastian</v>
          </cell>
        </row>
        <row r="100">
          <cell r="A100" t="str">
            <v>Saji10787</v>
          </cell>
          <cell r="C100" t="str">
            <v>BOI10787</v>
          </cell>
          <cell r="D100" t="str">
            <v>Sajitha .</v>
          </cell>
        </row>
        <row r="101">
          <cell r="A101" t="str">
            <v>Kalp10803</v>
          </cell>
          <cell r="C101" t="str">
            <v>BOI10803</v>
          </cell>
          <cell r="D101" t="str">
            <v>Kalpana Rampur</v>
          </cell>
        </row>
        <row r="102">
          <cell r="A102" t="str">
            <v>Pras10789</v>
          </cell>
          <cell r="C102" t="str">
            <v>BOI10789</v>
          </cell>
          <cell r="D102" t="str">
            <v>Prasobh K  m</v>
          </cell>
        </row>
        <row r="103">
          <cell r="A103" t="str">
            <v>Nile10784</v>
          </cell>
          <cell r="C103" t="str">
            <v>BOI10784</v>
          </cell>
          <cell r="D103" t="str">
            <v>Nilesh Nagesh  godbole</v>
          </cell>
        </row>
        <row r="104">
          <cell r="A104" t="str">
            <v>Naga10780</v>
          </cell>
          <cell r="C104" t="str">
            <v>BOI10780</v>
          </cell>
          <cell r="D104" t="str">
            <v>Nagabhushan N</v>
          </cell>
        </row>
        <row r="105">
          <cell r="A105" t="str">
            <v>Hari10781</v>
          </cell>
          <cell r="C105" t="str">
            <v>BOI10781</v>
          </cell>
          <cell r="D105" t="str">
            <v>Harish Kumar B k</v>
          </cell>
        </row>
        <row r="106">
          <cell r="A106" t="str">
            <v>Resh10759</v>
          </cell>
          <cell r="C106" t="str">
            <v>BOI10759</v>
          </cell>
          <cell r="D106" t="str">
            <v>Reshma Balakrishnan</v>
          </cell>
        </row>
        <row r="107">
          <cell r="A107" t="str">
            <v>Resh10762</v>
          </cell>
          <cell r="C107" t="str">
            <v>BOI10762</v>
          </cell>
          <cell r="D107" t="str">
            <v>Reshma S</v>
          </cell>
        </row>
        <row r="108">
          <cell r="A108" t="str">
            <v>Jona10761</v>
          </cell>
          <cell r="C108" t="str">
            <v>BOI10761</v>
          </cell>
          <cell r="D108" t="str">
            <v>Jonah Arun Ranbhise</v>
          </cell>
        </row>
        <row r="109">
          <cell r="A109" t="str">
            <v>Naga10756</v>
          </cell>
          <cell r="C109" t="str">
            <v>BOI10756</v>
          </cell>
          <cell r="D109" t="str">
            <v>Nagaraj S</v>
          </cell>
        </row>
        <row r="110">
          <cell r="A110" t="str">
            <v>Umav10693</v>
          </cell>
          <cell r="C110" t="str">
            <v>BOI10693</v>
          </cell>
          <cell r="D110" t="str">
            <v>Umavati N</v>
          </cell>
        </row>
        <row r="111">
          <cell r="A111" t="str">
            <v>Salo10713</v>
          </cell>
          <cell r="C111" t="str">
            <v>BOI10713</v>
          </cell>
          <cell r="D111" t="str">
            <v>Saloni Aket Dingal</v>
          </cell>
        </row>
        <row r="112">
          <cell r="A112" t="str">
            <v>Nidh10726</v>
          </cell>
          <cell r="C112" t="str">
            <v>BOI10726</v>
          </cell>
          <cell r="D112" t="str">
            <v>Nidhi Rajwar</v>
          </cell>
        </row>
        <row r="113">
          <cell r="A113" t="str">
            <v>Shaj10695</v>
          </cell>
          <cell r="C113" t="str">
            <v>BOI10695</v>
          </cell>
          <cell r="D113" t="str">
            <v>Shaji C</v>
          </cell>
        </row>
        <row r="114">
          <cell r="A114" t="str">
            <v>Raji10701</v>
          </cell>
          <cell r="C114" t="str">
            <v>BOI10701</v>
          </cell>
          <cell r="D114" t="str">
            <v>G Rajiv Kumar</v>
          </cell>
        </row>
        <row r="115">
          <cell r="A115" t="str">
            <v>Jish10725</v>
          </cell>
          <cell r="C115" t="str">
            <v>BOI10725</v>
          </cell>
          <cell r="D115" t="str">
            <v>Jisha Padmanabhan</v>
          </cell>
        </row>
        <row r="116">
          <cell r="A116" t="str">
            <v>Prag10706</v>
          </cell>
          <cell r="C116" t="str">
            <v>BOI10706</v>
          </cell>
          <cell r="D116" t="str">
            <v>Pragati Swapnil Kumbhare</v>
          </cell>
        </row>
        <row r="117">
          <cell r="A117" t="str">
            <v>Amra10691</v>
          </cell>
          <cell r="C117" t="str">
            <v>BOI10691</v>
          </cell>
          <cell r="D117" t="str">
            <v>Amraj C M</v>
          </cell>
        </row>
        <row r="118">
          <cell r="A118" t="str">
            <v>Pram10686</v>
          </cell>
          <cell r="C118" t="str">
            <v>BOI10686</v>
          </cell>
          <cell r="D118" t="str">
            <v>Prameela Rajeev</v>
          </cell>
        </row>
        <row r="119">
          <cell r="A119" t="str">
            <v>Sati10676</v>
          </cell>
          <cell r="C119" t="str">
            <v>BOI10676</v>
          </cell>
          <cell r="D119" t="str">
            <v>Satish Chaudhary</v>
          </cell>
        </row>
        <row r="120">
          <cell r="A120" t="str">
            <v>Nuth10677</v>
          </cell>
          <cell r="C120" t="str">
            <v>BOI10677</v>
          </cell>
          <cell r="D120" t="str">
            <v>Nuthan Kumar M n</v>
          </cell>
        </row>
        <row r="121">
          <cell r="A121" t="str">
            <v>Renu10681</v>
          </cell>
          <cell r="C121" t="str">
            <v>BOI10681</v>
          </cell>
          <cell r="D121" t="str">
            <v>Renuka Prasad Suragihalli</v>
          </cell>
        </row>
        <row r="122">
          <cell r="A122" t="str">
            <v>Bhag10668</v>
          </cell>
          <cell r="C122" t="str">
            <v>BOI10668</v>
          </cell>
          <cell r="D122" t="str">
            <v>Bhagat Singh Narbahadur khatayat</v>
          </cell>
        </row>
        <row r="123">
          <cell r="A123" t="str">
            <v>Jyot10657</v>
          </cell>
          <cell r="C123" t="str">
            <v>BOI10657</v>
          </cell>
          <cell r="D123" t="str">
            <v>R Jyothi</v>
          </cell>
        </row>
        <row r="124">
          <cell r="A124" t="str">
            <v>Ramm10634</v>
          </cell>
          <cell r="C124" t="str">
            <v>BOI10634</v>
          </cell>
          <cell r="D124" t="str">
            <v>Ram Mahesh Kodialbail</v>
          </cell>
        </row>
        <row r="125">
          <cell r="A125" t="str">
            <v>Prat10644</v>
          </cell>
          <cell r="C125" t="str">
            <v>BOI10644</v>
          </cell>
          <cell r="D125" t="str">
            <v>Prathibha Upendran</v>
          </cell>
        </row>
        <row r="126">
          <cell r="A126" t="str">
            <v>Gour10612</v>
          </cell>
          <cell r="C126" t="str">
            <v>BOI10612</v>
          </cell>
          <cell r="D126" t="str">
            <v>Gouri Mohan</v>
          </cell>
        </row>
        <row r="127">
          <cell r="A127" t="str">
            <v>Vara10613</v>
          </cell>
          <cell r="C127" t="str">
            <v>BOI10613</v>
          </cell>
          <cell r="D127" t="str">
            <v>B S Varahi</v>
          </cell>
        </row>
        <row r="128">
          <cell r="A128" t="str">
            <v>Bhus10575</v>
          </cell>
          <cell r="C128" t="str">
            <v>BOI10575</v>
          </cell>
          <cell r="D128" t="str">
            <v>Bhushan Shriprakash Kokal</v>
          </cell>
        </row>
        <row r="129">
          <cell r="A129" t="str">
            <v>Sabi10578</v>
          </cell>
          <cell r="C129" t="str">
            <v>BOI10578</v>
          </cell>
          <cell r="D129" t="str">
            <v>Sabitha R</v>
          </cell>
        </row>
        <row r="130">
          <cell r="A130" t="str">
            <v>sant10605</v>
          </cell>
          <cell r="C130" t="str">
            <v>BOI10605</v>
          </cell>
          <cell r="D130" t="str">
            <v>Santosh Ningappa Sunthakar</v>
          </cell>
        </row>
        <row r="131">
          <cell r="A131" t="str">
            <v>Ravi10570</v>
          </cell>
          <cell r="C131" t="str">
            <v>BOI10570</v>
          </cell>
          <cell r="D131" t="str">
            <v>Ravi Kumar Nk</v>
          </cell>
        </row>
        <row r="132">
          <cell r="A132" t="str">
            <v>Iren10589</v>
          </cell>
          <cell r="C132" t="str">
            <v>BOI10589</v>
          </cell>
          <cell r="D132" t="str">
            <v>Irene Suhasini Aaron</v>
          </cell>
        </row>
        <row r="133">
          <cell r="A133" t="str">
            <v>Ambi10563</v>
          </cell>
          <cell r="C133" t="str">
            <v>BOI10563</v>
          </cell>
          <cell r="D133" t="str">
            <v>Ambily P</v>
          </cell>
        </row>
        <row r="134">
          <cell r="A134" t="str">
            <v>Bhoo10587</v>
          </cell>
          <cell r="C134" t="str">
            <v>BOI10587</v>
          </cell>
          <cell r="D134" t="str">
            <v>Bhoomika K</v>
          </cell>
        </row>
        <row r="135">
          <cell r="A135" t="str">
            <v>Kris10569</v>
          </cell>
          <cell r="C135" t="str">
            <v>BOI10569</v>
          </cell>
          <cell r="D135" t="str">
            <v>Krishnaveni V</v>
          </cell>
        </row>
        <row r="136">
          <cell r="A136" t="str">
            <v>Midi10557</v>
          </cell>
          <cell r="C136" t="str">
            <v>BOI10557</v>
          </cell>
          <cell r="D136" t="str">
            <v>Midian Nongshli</v>
          </cell>
        </row>
        <row r="137">
          <cell r="A137" t="str">
            <v>Mari10549</v>
          </cell>
          <cell r="C137" t="str">
            <v>BOI10549</v>
          </cell>
          <cell r="D137" t="str">
            <v>Maria Sangeetha</v>
          </cell>
        </row>
        <row r="138">
          <cell r="A138" t="str">
            <v>Such10537</v>
          </cell>
          <cell r="C138" t="str">
            <v>BOI10537</v>
          </cell>
          <cell r="D138" t="str">
            <v>Suchitra Kambi</v>
          </cell>
        </row>
        <row r="139">
          <cell r="A139" t="str">
            <v>Sure10542</v>
          </cell>
          <cell r="C139" t="str">
            <v>BOI10542</v>
          </cell>
          <cell r="D139" t="str">
            <v>T Suresh</v>
          </cell>
        </row>
        <row r="140">
          <cell r="A140" t="str">
            <v>Shya10534</v>
          </cell>
          <cell r="C140" t="str">
            <v>BOI10534</v>
          </cell>
          <cell r="D140" t="str">
            <v>Shyam Radhakrishnan</v>
          </cell>
        </row>
        <row r="141">
          <cell r="A141" t="str">
            <v>Been10531</v>
          </cell>
          <cell r="C141" t="str">
            <v>BOI10531</v>
          </cell>
          <cell r="D141" t="str">
            <v>Beenu S Goel</v>
          </cell>
        </row>
        <row r="142">
          <cell r="A142" t="str">
            <v>Dhan10533</v>
          </cell>
          <cell r="C142" t="str">
            <v>BOI10533</v>
          </cell>
          <cell r="D142" t="str">
            <v>Dhananjaya Prasad N r</v>
          </cell>
        </row>
        <row r="143">
          <cell r="A143" t="str">
            <v>Sowm10526</v>
          </cell>
          <cell r="C143" t="str">
            <v>BOI10526</v>
          </cell>
          <cell r="D143" t="str">
            <v>Sowmya S</v>
          </cell>
        </row>
        <row r="144">
          <cell r="A144" t="str">
            <v>Chan10524</v>
          </cell>
          <cell r="C144" t="str">
            <v>BOI10524</v>
          </cell>
          <cell r="D144" t="str">
            <v>Chandrashekar D</v>
          </cell>
        </row>
        <row r="145">
          <cell r="A145" t="str">
            <v>Badr10517</v>
          </cell>
          <cell r="C145" t="str">
            <v>BOI10517</v>
          </cell>
          <cell r="D145" t="str">
            <v>Badrudduja A</v>
          </cell>
        </row>
        <row r="146">
          <cell r="A146" t="str">
            <v>Vars10501</v>
          </cell>
          <cell r="C146" t="str">
            <v>BOI10501</v>
          </cell>
          <cell r="D146" t="str">
            <v>Varsha Santosh Patil</v>
          </cell>
        </row>
        <row r="147">
          <cell r="A147" t="str">
            <v>Prav10468</v>
          </cell>
          <cell r="C147" t="str">
            <v>BOI10468</v>
          </cell>
          <cell r="D147" t="str">
            <v>M M Praveen kumar</v>
          </cell>
        </row>
        <row r="148">
          <cell r="A148" t="str">
            <v>Suni10441</v>
          </cell>
          <cell r="C148" t="str">
            <v>BOI10441</v>
          </cell>
          <cell r="D148" t="str">
            <v>Sunita Santhosh</v>
          </cell>
        </row>
        <row r="149">
          <cell r="A149" t="str">
            <v>Mary10437</v>
          </cell>
          <cell r="C149" t="str">
            <v>BOI10437</v>
          </cell>
          <cell r="D149" t="str">
            <v>A Mary Anitha</v>
          </cell>
        </row>
        <row r="150">
          <cell r="A150" t="str">
            <v>Poov10426</v>
          </cell>
          <cell r="C150" t="str">
            <v>BOI10426</v>
          </cell>
          <cell r="D150" t="str">
            <v>K B Poovamma</v>
          </cell>
        </row>
        <row r="151">
          <cell r="A151" t="str">
            <v>Purn10401</v>
          </cell>
          <cell r="C151" t="str">
            <v>BOI10401</v>
          </cell>
          <cell r="D151" t="str">
            <v>Purnima Gupta</v>
          </cell>
        </row>
        <row r="152">
          <cell r="A152" t="str">
            <v>Kris10432</v>
          </cell>
          <cell r="C152" t="str">
            <v>BOI10432</v>
          </cell>
          <cell r="D152" t="str">
            <v>Krishnaprasad L R</v>
          </cell>
        </row>
        <row r="153">
          <cell r="A153" t="str">
            <v>Mega10435</v>
          </cell>
          <cell r="C153" t="str">
            <v>BOI10435</v>
          </cell>
          <cell r="D153" t="str">
            <v>Meghanatha K B</v>
          </cell>
        </row>
        <row r="154">
          <cell r="A154" t="str">
            <v>Ragh10392</v>
          </cell>
          <cell r="C154" t="str">
            <v>BOI10392</v>
          </cell>
          <cell r="D154" t="str">
            <v>Raghavendra B N</v>
          </cell>
        </row>
        <row r="155">
          <cell r="A155" t="str">
            <v>Vani10406</v>
          </cell>
          <cell r="C155" t="str">
            <v>BOI10406</v>
          </cell>
          <cell r="D155" t="str">
            <v>Vanitha Madhavaraj</v>
          </cell>
        </row>
        <row r="156">
          <cell r="A156" t="str">
            <v>Mang10397</v>
          </cell>
          <cell r="C156" t="str">
            <v>BOI10397</v>
          </cell>
          <cell r="D156" t="str">
            <v>Mangala C P</v>
          </cell>
        </row>
        <row r="157">
          <cell r="A157" t="str">
            <v>Ramd10383</v>
          </cell>
          <cell r="C157" t="str">
            <v>BOI10383</v>
          </cell>
          <cell r="D157" t="str">
            <v>Ramdass R</v>
          </cell>
        </row>
        <row r="158">
          <cell r="A158" t="str">
            <v>Mali10382</v>
          </cell>
          <cell r="C158" t="str">
            <v>BOI10382</v>
          </cell>
          <cell r="D158" t="str">
            <v>Malini Devi G</v>
          </cell>
        </row>
        <row r="159">
          <cell r="A159" t="str">
            <v>Suji10387</v>
          </cell>
          <cell r="C159" t="str">
            <v>BOI10387</v>
          </cell>
          <cell r="D159" t="str">
            <v>Sujin Joseph</v>
          </cell>
        </row>
        <row r="160">
          <cell r="A160" t="str">
            <v>Shal10405</v>
          </cell>
          <cell r="C160" t="str">
            <v>BOI10405</v>
          </cell>
          <cell r="D160" t="str">
            <v>Shalini P Uthaiah</v>
          </cell>
        </row>
        <row r="161">
          <cell r="A161" t="str">
            <v>Laee10377</v>
          </cell>
          <cell r="C161" t="str">
            <v>BOI10377</v>
          </cell>
          <cell r="D161" t="str">
            <v>Laeeqh Ahmed Ansari</v>
          </cell>
        </row>
        <row r="162">
          <cell r="A162" t="str">
            <v>Gowt10374</v>
          </cell>
          <cell r="C162" t="str">
            <v>BOI10374</v>
          </cell>
          <cell r="D162" t="str">
            <v>Gowtham T S</v>
          </cell>
        </row>
        <row r="163">
          <cell r="A163" t="str">
            <v>Neel10373</v>
          </cell>
          <cell r="C163" t="str">
            <v>BOI10373</v>
          </cell>
          <cell r="D163" t="str">
            <v>Neelambika Ramaiah</v>
          </cell>
        </row>
        <row r="164">
          <cell r="A164" t="str">
            <v>Arun10378</v>
          </cell>
          <cell r="C164" t="str">
            <v>BOI10378</v>
          </cell>
          <cell r="D164" t="str">
            <v>Arunkumar T</v>
          </cell>
        </row>
        <row r="165">
          <cell r="A165" t="str">
            <v>Asha10368</v>
          </cell>
          <cell r="C165" t="str">
            <v>BOI10368</v>
          </cell>
          <cell r="D165" t="str">
            <v>A Shalini R</v>
          </cell>
        </row>
        <row r="166">
          <cell r="A166" t="str">
            <v>Sanj10362</v>
          </cell>
          <cell r="C166" t="str">
            <v>BOI10362</v>
          </cell>
          <cell r="D166" t="str">
            <v>Sanjana K</v>
          </cell>
        </row>
        <row r="167">
          <cell r="A167" t="str">
            <v>Vish10337</v>
          </cell>
          <cell r="C167" t="str">
            <v>BOI10337</v>
          </cell>
          <cell r="D167" t="str">
            <v>C V Vishwanath</v>
          </cell>
        </row>
        <row r="168">
          <cell r="A168" t="str">
            <v>Yogi10313</v>
          </cell>
          <cell r="C168" t="str">
            <v>BOI10313</v>
          </cell>
          <cell r="D168" t="str">
            <v>Yogini Mahendra Pansare</v>
          </cell>
        </row>
        <row r="169">
          <cell r="A169" t="str">
            <v>Sham10336</v>
          </cell>
          <cell r="C169" t="str">
            <v>BOI10336</v>
          </cell>
          <cell r="D169" t="str">
            <v>Shammiraj K Uchil</v>
          </cell>
        </row>
        <row r="170">
          <cell r="A170" t="str">
            <v>Ezil10329</v>
          </cell>
          <cell r="C170" t="str">
            <v>BOI10329</v>
          </cell>
          <cell r="D170" t="str">
            <v>Ezilarasi N</v>
          </cell>
        </row>
        <row r="171">
          <cell r="A171" t="str">
            <v>Shee10279</v>
          </cell>
          <cell r="C171" t="str">
            <v>BOI10279</v>
          </cell>
          <cell r="D171" t="str">
            <v>Sheena P P</v>
          </cell>
        </row>
        <row r="172">
          <cell r="A172" t="str">
            <v>Suge10290</v>
          </cell>
          <cell r="C172" t="str">
            <v>BOI10290</v>
          </cell>
          <cell r="D172" t="str">
            <v>Sugesh G</v>
          </cell>
        </row>
        <row r="173">
          <cell r="A173" t="str">
            <v>Maha10244</v>
          </cell>
          <cell r="C173" t="str">
            <v>BOI10244</v>
          </cell>
          <cell r="D173" t="str">
            <v>Mahalakshmi Mohan</v>
          </cell>
        </row>
        <row r="174">
          <cell r="A174" t="str">
            <v>Mano10252</v>
          </cell>
          <cell r="C174" t="str">
            <v>BOI10252</v>
          </cell>
          <cell r="D174" t="str">
            <v>Manoj Unny Chingacham</v>
          </cell>
        </row>
        <row r="175">
          <cell r="A175" t="str">
            <v>Usha10231</v>
          </cell>
          <cell r="C175" t="str">
            <v>BOI10231</v>
          </cell>
          <cell r="D175" t="str">
            <v>Usha H</v>
          </cell>
        </row>
        <row r="176">
          <cell r="A176" t="str">
            <v>Azee10224</v>
          </cell>
          <cell r="C176" t="str">
            <v>BOI10224</v>
          </cell>
          <cell r="D176" t="str">
            <v>Azeezulla Shariff N</v>
          </cell>
        </row>
        <row r="177">
          <cell r="A177" t="str">
            <v>Venk10229</v>
          </cell>
          <cell r="C177" t="str">
            <v>BOI10229</v>
          </cell>
          <cell r="D177" t="str">
            <v>Venkatesh B</v>
          </cell>
        </row>
        <row r="178">
          <cell r="A178" t="str">
            <v>Deep10198</v>
          </cell>
          <cell r="C178" t="str">
            <v>BOI10198</v>
          </cell>
          <cell r="D178" t="str">
            <v>R Deepa</v>
          </cell>
        </row>
        <row r="179">
          <cell r="A179" t="str">
            <v>Ramy10188</v>
          </cell>
          <cell r="C179" t="str">
            <v>BOI10188</v>
          </cell>
          <cell r="D179" t="str">
            <v>Ramya J</v>
          </cell>
        </row>
        <row r="180">
          <cell r="A180" t="str">
            <v>Soma10194</v>
          </cell>
          <cell r="C180" t="str">
            <v>BOI10194</v>
          </cell>
          <cell r="D180" t="str">
            <v>Somashekara D P</v>
          </cell>
        </row>
        <row r="181">
          <cell r="A181" t="str">
            <v>Naya10153</v>
          </cell>
          <cell r="C181" t="str">
            <v>BOI10153</v>
          </cell>
          <cell r="D181" t="str">
            <v>Nayan Nilesh Godbole</v>
          </cell>
        </row>
        <row r="182">
          <cell r="A182" t="str">
            <v>Vara10163</v>
          </cell>
          <cell r="C182" t="str">
            <v>BOI10163</v>
          </cell>
          <cell r="D182" t="str">
            <v>Varalakshmi V</v>
          </cell>
        </row>
        <row r="183">
          <cell r="A183" t="str">
            <v>Sneh10156</v>
          </cell>
          <cell r="C183" t="str">
            <v>BOI10156</v>
          </cell>
          <cell r="D183" t="str">
            <v>M C Snehith</v>
          </cell>
        </row>
        <row r="184">
          <cell r="A184" t="str">
            <v>Roop10166</v>
          </cell>
          <cell r="C184" t="str">
            <v>BOI10166</v>
          </cell>
          <cell r="D184" t="str">
            <v>A Roopa</v>
          </cell>
        </row>
        <row r="185">
          <cell r="A185" t="str">
            <v>Vija10144</v>
          </cell>
          <cell r="C185" t="str">
            <v>BOI10144</v>
          </cell>
          <cell r="D185" t="str">
            <v>Vijaya Priya</v>
          </cell>
        </row>
        <row r="186">
          <cell r="A186" t="str">
            <v>Dene10126</v>
          </cell>
          <cell r="C186" t="str">
            <v>BOI10126</v>
          </cell>
          <cell r="D186" t="str">
            <v>B Deneshkumar</v>
          </cell>
        </row>
        <row r="187">
          <cell r="A187" t="str">
            <v>Dhan10140</v>
          </cell>
          <cell r="C187" t="str">
            <v>BOI10140</v>
          </cell>
          <cell r="D187" t="str">
            <v>A Dhanasekaran</v>
          </cell>
        </row>
        <row r="188">
          <cell r="A188" t="str">
            <v>Raja10110</v>
          </cell>
          <cell r="C188" t="str">
            <v>BOI10110</v>
          </cell>
          <cell r="D188" t="str">
            <v>Rajat Satagouda Patil</v>
          </cell>
        </row>
        <row r="189">
          <cell r="A189" t="str">
            <v>Hari10106</v>
          </cell>
          <cell r="C189" t="str">
            <v>BOI10106</v>
          </cell>
          <cell r="D189" t="str">
            <v>R Haridas</v>
          </cell>
        </row>
        <row r="190">
          <cell r="A190" t="str">
            <v>Vrus10094</v>
          </cell>
          <cell r="C190" t="str">
            <v>BOI10094</v>
          </cell>
          <cell r="D190" t="str">
            <v>Vrushali Kedar Apte</v>
          </cell>
        </row>
        <row r="191">
          <cell r="A191" t="str">
            <v>Moha10104</v>
          </cell>
          <cell r="C191" t="str">
            <v>BOI10104</v>
          </cell>
          <cell r="D191" t="str">
            <v>Mohammed Ali Masud</v>
          </cell>
        </row>
        <row r="192">
          <cell r="A192" t="str">
            <v>Amri10082</v>
          </cell>
          <cell r="C192" t="str">
            <v>BOI10082</v>
          </cell>
          <cell r="D192" t="str">
            <v>Amritangshu Saikia</v>
          </cell>
        </row>
        <row r="193">
          <cell r="A193" t="str">
            <v>Shre10051</v>
          </cell>
          <cell r="C193" t="str">
            <v>BOI10051</v>
          </cell>
          <cell r="D193" t="str">
            <v>Shreedevi Kunjan</v>
          </cell>
        </row>
        <row r="194">
          <cell r="A194" t="str">
            <v>Trup10034</v>
          </cell>
          <cell r="C194" t="str">
            <v>BOI10034</v>
          </cell>
          <cell r="D194" t="str">
            <v>Trupti Naimpally</v>
          </cell>
        </row>
        <row r="195">
          <cell r="A195" t="str">
            <v>Shee10038</v>
          </cell>
          <cell r="C195" t="str">
            <v>BOI10038</v>
          </cell>
          <cell r="D195" t="str">
            <v>Sheeba Asif</v>
          </cell>
        </row>
        <row r="196">
          <cell r="A196" t="str">
            <v>Cons10058</v>
          </cell>
          <cell r="C196" t="str">
            <v>BOI10058</v>
          </cell>
          <cell r="D196" t="str">
            <v>Constantin Aseriea Jefferson</v>
          </cell>
        </row>
        <row r="197">
          <cell r="A197" t="str">
            <v>Rizw10031</v>
          </cell>
          <cell r="C197" t="str">
            <v>BOI10031</v>
          </cell>
          <cell r="D197" t="str">
            <v>Rizwana Govind Bhandari</v>
          </cell>
        </row>
        <row r="198">
          <cell r="A198" t="str">
            <v>Hele10017</v>
          </cell>
          <cell r="C198" t="str">
            <v>BOI10017</v>
          </cell>
          <cell r="D198" t="str">
            <v>W Helen Bobby</v>
          </cell>
        </row>
        <row r="199">
          <cell r="A199" t="str">
            <v>Basa9978</v>
          </cell>
          <cell r="C199" t="str">
            <v>BOI9978</v>
          </cell>
          <cell r="D199" t="str">
            <v>Basavanni Laxman Tigadi</v>
          </cell>
        </row>
        <row r="200">
          <cell r="A200" t="str">
            <v>Leen10054</v>
          </cell>
          <cell r="C200" t="str">
            <v>BOI10054</v>
          </cell>
          <cell r="D200" t="str">
            <v>Leenu Thomas</v>
          </cell>
        </row>
        <row r="201">
          <cell r="A201" t="str">
            <v>Fird10006</v>
          </cell>
          <cell r="C201" t="str">
            <v>BOI10006</v>
          </cell>
          <cell r="D201" t="str">
            <v>Firdosh Bobinmaker</v>
          </cell>
        </row>
        <row r="202">
          <cell r="A202" t="str">
            <v>Jeya9953</v>
          </cell>
          <cell r="C202" t="str">
            <v>BOI9953</v>
          </cell>
          <cell r="D202" t="str">
            <v>Jeyanthi Ravi</v>
          </cell>
        </row>
        <row r="203">
          <cell r="A203" t="str">
            <v>Biju9951</v>
          </cell>
          <cell r="C203" t="str">
            <v>BOI9951</v>
          </cell>
          <cell r="D203" t="str">
            <v>Biju V S</v>
          </cell>
        </row>
        <row r="204">
          <cell r="A204" t="str">
            <v>Nilo9960</v>
          </cell>
          <cell r="C204" t="str">
            <v>BOI9960</v>
          </cell>
          <cell r="D204" t="str">
            <v>Nilotpal Roy</v>
          </cell>
        </row>
        <row r="205">
          <cell r="A205" t="str">
            <v>Matt9945</v>
          </cell>
          <cell r="C205" t="str">
            <v>BOI9945</v>
          </cell>
          <cell r="D205" t="str">
            <v>Dr Matte Sridhar</v>
          </cell>
        </row>
        <row r="206">
          <cell r="A206" t="str">
            <v>Anoo9952</v>
          </cell>
          <cell r="C206" t="str">
            <v>BOI9952</v>
          </cell>
          <cell r="D206" t="str">
            <v>Anoop Kumar Singh s</v>
          </cell>
        </row>
        <row r="207">
          <cell r="A207" t="str">
            <v>Urva9914</v>
          </cell>
          <cell r="C207" t="str">
            <v>BOI9914</v>
          </cell>
          <cell r="D207" t="str">
            <v>Urvashi Chandrakant Wankhede</v>
          </cell>
        </row>
        <row r="208">
          <cell r="A208" t="str">
            <v>Ranj9923</v>
          </cell>
          <cell r="C208" t="str">
            <v>BOI9923</v>
          </cell>
          <cell r="D208" t="str">
            <v>Ranjita Gundala</v>
          </cell>
        </row>
        <row r="209">
          <cell r="A209" t="str">
            <v>Chri9949</v>
          </cell>
          <cell r="C209" t="str">
            <v>BOI9949</v>
          </cell>
          <cell r="D209" t="str">
            <v>Christopher Felix Jg</v>
          </cell>
        </row>
        <row r="210">
          <cell r="A210" t="str">
            <v>Anan9928</v>
          </cell>
          <cell r="C210" t="str">
            <v>BOI9928</v>
          </cell>
          <cell r="D210" t="str">
            <v>Anand R</v>
          </cell>
        </row>
        <row r="211">
          <cell r="A211" t="str">
            <v>Muth9884</v>
          </cell>
          <cell r="C211" t="str">
            <v>BOI9884</v>
          </cell>
          <cell r="D211" t="str">
            <v>A Muthuramalingam</v>
          </cell>
        </row>
        <row r="212">
          <cell r="A212" t="str">
            <v>Sant9938</v>
          </cell>
          <cell r="C212" t="str">
            <v>BOI9938</v>
          </cell>
          <cell r="D212" t="str">
            <v>Santhosh Venkatesh G</v>
          </cell>
        </row>
        <row r="213">
          <cell r="A213" t="str">
            <v>Flos9883</v>
          </cell>
          <cell r="C213" t="str">
            <v>BOI9883</v>
          </cell>
          <cell r="D213" t="str">
            <v>Flosie Raju</v>
          </cell>
        </row>
        <row r="214">
          <cell r="A214" t="str">
            <v>Joya9886</v>
          </cell>
          <cell r="C214" t="str">
            <v>BOI9886</v>
          </cell>
          <cell r="D214" t="str">
            <v>W Joy Angel</v>
          </cell>
        </row>
        <row r="215">
          <cell r="A215" t="str">
            <v>Priy9893</v>
          </cell>
          <cell r="C215" t="str">
            <v>BOI9893</v>
          </cell>
          <cell r="D215" t="str">
            <v>Priya Srikumar</v>
          </cell>
        </row>
        <row r="216">
          <cell r="A216" t="str">
            <v>Rajk9857</v>
          </cell>
          <cell r="C216" t="str">
            <v>BOI9857</v>
          </cell>
          <cell r="D216" t="str">
            <v>D Rajkumar</v>
          </cell>
        </row>
        <row r="217">
          <cell r="A217" t="str">
            <v>Rame9862</v>
          </cell>
          <cell r="C217" t="str">
            <v>BOI9862</v>
          </cell>
          <cell r="D217" t="str">
            <v>A Ramesh</v>
          </cell>
        </row>
        <row r="218">
          <cell r="A218" t="str">
            <v>Prav9834</v>
          </cell>
          <cell r="C218" t="str">
            <v>BOI9834</v>
          </cell>
          <cell r="D218" t="str">
            <v>Praveen Kumar Agarwal</v>
          </cell>
        </row>
        <row r="219">
          <cell r="A219" t="str">
            <v>Chin9837</v>
          </cell>
          <cell r="C219" t="str">
            <v>BOI9837</v>
          </cell>
          <cell r="D219" t="str">
            <v>Chintoo Mandappa</v>
          </cell>
        </row>
        <row r="220">
          <cell r="A220" t="str">
            <v>Sumy9810</v>
          </cell>
          <cell r="C220" t="str">
            <v>BOI9810</v>
          </cell>
          <cell r="D220" t="str">
            <v>Sumy Sebastian</v>
          </cell>
        </row>
        <row r="221">
          <cell r="A221" t="str">
            <v>Bind9802</v>
          </cell>
          <cell r="C221" t="str">
            <v>BOI9802</v>
          </cell>
          <cell r="D221" t="str">
            <v>Bindu Tito Samuel</v>
          </cell>
        </row>
        <row r="222">
          <cell r="A222" t="str">
            <v>Zaki9814</v>
          </cell>
          <cell r="C222" t="str">
            <v>BOI9814</v>
          </cell>
          <cell r="D222" t="str">
            <v>Zakiya Tabassum</v>
          </cell>
        </row>
        <row r="223">
          <cell r="A223" t="str">
            <v>Mukt9792</v>
          </cell>
          <cell r="C223" t="str">
            <v>BOI9792</v>
          </cell>
          <cell r="D223" t="str">
            <v>Mukthi B</v>
          </cell>
        </row>
        <row r="224">
          <cell r="A224" t="str">
            <v>Biju9793</v>
          </cell>
          <cell r="C224" t="str">
            <v>BOI9793</v>
          </cell>
          <cell r="D224" t="str">
            <v>Bijukumar C</v>
          </cell>
        </row>
        <row r="225">
          <cell r="A225" t="str">
            <v>Vasi9768</v>
          </cell>
          <cell r="C225" t="str">
            <v>BOI9768</v>
          </cell>
          <cell r="D225" t="str">
            <v>Vasim Ahmed Z</v>
          </cell>
        </row>
        <row r="226">
          <cell r="A226" t="str">
            <v>Kalv9767</v>
          </cell>
          <cell r="C226" t="str">
            <v>BOI9767</v>
          </cell>
          <cell r="D226" t="str">
            <v>Kalva Vamsi Kiran</v>
          </cell>
        </row>
        <row r="227">
          <cell r="A227" t="str">
            <v>Cher9770</v>
          </cell>
          <cell r="C227" t="str">
            <v>BOI9770</v>
          </cell>
          <cell r="D227" t="str">
            <v>Cherukuri Madhavi</v>
          </cell>
        </row>
        <row r="228">
          <cell r="A228" t="str">
            <v>Ulag9751</v>
          </cell>
          <cell r="C228" t="str">
            <v>BOI9751</v>
          </cell>
          <cell r="D228" t="str">
            <v>Ulaganathan B</v>
          </cell>
        </row>
        <row r="229">
          <cell r="A229" t="str">
            <v>Sowm9753</v>
          </cell>
          <cell r="C229" t="str">
            <v>BOI9753</v>
          </cell>
          <cell r="D229" t="str">
            <v>Sowmya Latha R</v>
          </cell>
        </row>
        <row r="230">
          <cell r="A230" t="str">
            <v>Manj9764</v>
          </cell>
          <cell r="C230" t="str">
            <v>BOI9764</v>
          </cell>
          <cell r="D230" t="str">
            <v>P Manju Prasad</v>
          </cell>
        </row>
        <row r="231">
          <cell r="A231" t="str">
            <v>Anil9687</v>
          </cell>
          <cell r="C231" t="str">
            <v>BOI9687</v>
          </cell>
          <cell r="D231" t="str">
            <v>Anila J T</v>
          </cell>
        </row>
        <row r="232">
          <cell r="A232" t="str">
            <v>Anan9656</v>
          </cell>
          <cell r="C232" t="str">
            <v>BOI9656</v>
          </cell>
          <cell r="D232" t="str">
            <v>Anand M N</v>
          </cell>
        </row>
        <row r="233">
          <cell r="A233" t="str">
            <v>nage9665</v>
          </cell>
          <cell r="C233" t="str">
            <v>BOI9665</v>
          </cell>
          <cell r="D233" t="str">
            <v>Nageswaran G</v>
          </cell>
        </row>
        <row r="234">
          <cell r="A234" t="str">
            <v>Salo9657</v>
          </cell>
          <cell r="C234" t="str">
            <v>BOI9657</v>
          </cell>
          <cell r="D234" t="str">
            <v>Salomi Swarna Peter</v>
          </cell>
        </row>
        <row r="235">
          <cell r="A235" t="str">
            <v>Leen9643</v>
          </cell>
          <cell r="C235" t="str">
            <v>BOI9643</v>
          </cell>
          <cell r="D235" t="str">
            <v>Leenakor D Osan</v>
          </cell>
        </row>
        <row r="236">
          <cell r="A236" t="str">
            <v>Venk9640</v>
          </cell>
          <cell r="C236" t="str">
            <v>BOI9640</v>
          </cell>
          <cell r="D236" t="str">
            <v>Venkatesh Sharma Br</v>
          </cell>
        </row>
        <row r="237">
          <cell r="A237" t="str">
            <v>Raja9598</v>
          </cell>
          <cell r="C237" t="str">
            <v>BOI9598</v>
          </cell>
          <cell r="D237" t="str">
            <v>Rajashekhara K V</v>
          </cell>
        </row>
        <row r="238">
          <cell r="A238" t="str">
            <v>Ragh9599</v>
          </cell>
          <cell r="C238" t="str">
            <v>BOI9599</v>
          </cell>
          <cell r="D238" t="str">
            <v>Raghavendra M</v>
          </cell>
        </row>
        <row r="239">
          <cell r="A239" t="str">
            <v>Free9584</v>
          </cell>
          <cell r="C239" t="str">
            <v>BOI9584</v>
          </cell>
          <cell r="D239" t="str">
            <v>Freeda Amal Yula R</v>
          </cell>
        </row>
        <row r="240">
          <cell r="A240" t="str">
            <v>Jass9592</v>
          </cell>
          <cell r="C240" t="str">
            <v>BOI9592</v>
          </cell>
          <cell r="D240" t="str">
            <v>A B Jassna</v>
          </cell>
        </row>
        <row r="241">
          <cell r="A241" t="str">
            <v>Thaj9574</v>
          </cell>
          <cell r="C241" t="str">
            <v>BOI9574</v>
          </cell>
          <cell r="D241" t="str">
            <v>Thajuddeen M</v>
          </cell>
        </row>
        <row r="242">
          <cell r="A242" t="str">
            <v>harr9520</v>
          </cell>
          <cell r="C242" t="str">
            <v>BOI9520</v>
          </cell>
          <cell r="D242" t="str">
            <v>D Harrison</v>
          </cell>
        </row>
        <row r="243">
          <cell r="A243" t="str">
            <v>Shus9502</v>
          </cell>
          <cell r="C243" t="str">
            <v>BOI9502</v>
          </cell>
          <cell r="D243" t="str">
            <v>Shushma V</v>
          </cell>
        </row>
        <row r="244">
          <cell r="A244" t="str">
            <v>varg9506</v>
          </cell>
          <cell r="C244" t="str">
            <v>BOI9506</v>
          </cell>
          <cell r="D244" t="str">
            <v>Varghese C T</v>
          </cell>
        </row>
        <row r="245">
          <cell r="A245" t="str">
            <v>Thom9486</v>
          </cell>
          <cell r="C245" t="str">
            <v>BOI9486</v>
          </cell>
          <cell r="D245" t="str">
            <v>Thomas William</v>
          </cell>
        </row>
        <row r="246">
          <cell r="A246" t="str">
            <v>Gopi9434</v>
          </cell>
          <cell r="C246" t="str">
            <v>BOI9434</v>
          </cell>
          <cell r="D246" t="str">
            <v>Gopinath S</v>
          </cell>
        </row>
        <row r="247">
          <cell r="A247" t="str">
            <v>Suni9423</v>
          </cell>
          <cell r="C247" t="str">
            <v>BOI9423</v>
          </cell>
          <cell r="D247" t="str">
            <v>P A Sunitha</v>
          </cell>
        </row>
        <row r="248">
          <cell r="A248" t="str">
            <v>kavi9422</v>
          </cell>
          <cell r="C248" t="str">
            <v>BOI9422</v>
          </cell>
          <cell r="D248" t="str">
            <v>Kavitha G</v>
          </cell>
        </row>
        <row r="249">
          <cell r="A249" t="str">
            <v>Sham9382</v>
          </cell>
          <cell r="C249" t="str">
            <v>BOI9382</v>
          </cell>
          <cell r="D249" t="str">
            <v>M Shamitha</v>
          </cell>
        </row>
        <row r="250">
          <cell r="A250" t="str">
            <v>Soum9404</v>
          </cell>
          <cell r="C250" t="str">
            <v>BOI9404</v>
          </cell>
          <cell r="D250" t="str">
            <v>Soumya Shankar</v>
          </cell>
        </row>
        <row r="251">
          <cell r="A251" t="str">
            <v>Mart9453</v>
          </cell>
          <cell r="C251" t="str">
            <v>BOI9453</v>
          </cell>
          <cell r="D251" t="str">
            <v>Srinivasalu Reddy Marthala</v>
          </cell>
        </row>
        <row r="252">
          <cell r="A252" t="str">
            <v>Ayaz9340</v>
          </cell>
          <cell r="C252" t="str">
            <v>BOI9340</v>
          </cell>
          <cell r="D252" t="str">
            <v>Ayaz Ahmed Khan</v>
          </cell>
        </row>
        <row r="253">
          <cell r="A253" t="str">
            <v>Sang9223</v>
          </cell>
          <cell r="C253" t="str">
            <v>BOI9223</v>
          </cell>
          <cell r="D253" t="str">
            <v>Sangeetha Vani B s</v>
          </cell>
        </row>
        <row r="254">
          <cell r="A254" t="str">
            <v>chai9258</v>
          </cell>
          <cell r="C254" t="str">
            <v>BOI9258</v>
          </cell>
          <cell r="D254" t="str">
            <v>Chaitra P</v>
          </cell>
        </row>
        <row r="255">
          <cell r="A255" t="str">
            <v>Prem9177</v>
          </cell>
          <cell r="C255" t="str">
            <v>BOI9177</v>
          </cell>
          <cell r="D255" t="str">
            <v>Prem Bahadur Rai</v>
          </cell>
        </row>
        <row r="256">
          <cell r="A256" t="str">
            <v>sami9252</v>
          </cell>
          <cell r="C256" t="str">
            <v>BOI9252</v>
          </cell>
          <cell r="D256" t="str">
            <v>Samir Vinod Gangolli</v>
          </cell>
        </row>
        <row r="257">
          <cell r="A257" t="str">
            <v>Bhav9253</v>
          </cell>
          <cell r="C257" t="str">
            <v>BOI9253</v>
          </cell>
          <cell r="D257" t="str">
            <v>Bhavya C</v>
          </cell>
        </row>
        <row r="258">
          <cell r="A258" t="str">
            <v>Rafi9162</v>
          </cell>
          <cell r="C258" t="str">
            <v>BOI9162</v>
          </cell>
          <cell r="D258" t="str">
            <v>Rafiya Nazhat</v>
          </cell>
        </row>
        <row r="259">
          <cell r="A259" t="str">
            <v>Mahe9131</v>
          </cell>
          <cell r="C259" t="str">
            <v>BOI9131</v>
          </cell>
          <cell r="D259" t="str">
            <v>Mahesh B S</v>
          </cell>
        </row>
        <row r="260">
          <cell r="A260" t="str">
            <v>Susa9132</v>
          </cell>
          <cell r="C260" t="str">
            <v>BOI9132</v>
          </cell>
          <cell r="D260" t="str">
            <v>Susan Anitha</v>
          </cell>
        </row>
        <row r="261">
          <cell r="A261" t="str">
            <v>Naze9128</v>
          </cell>
          <cell r="C261" t="str">
            <v>BOI9128</v>
          </cell>
          <cell r="D261" t="str">
            <v>Nazeema Sultana</v>
          </cell>
        </row>
        <row r="262">
          <cell r="A262" t="str">
            <v>Mara9101</v>
          </cell>
          <cell r="C262" t="str">
            <v>BOI9101</v>
          </cell>
          <cell r="D262" t="str">
            <v>Aasif Nabi Marazi</v>
          </cell>
        </row>
        <row r="263">
          <cell r="A263" t="str">
            <v>Rafe9078</v>
          </cell>
          <cell r="C263" t="str">
            <v>BOI9078</v>
          </cell>
          <cell r="D263" t="str">
            <v>Mohd Rafeeq Malik</v>
          </cell>
        </row>
        <row r="264">
          <cell r="A264" t="str">
            <v>madh9068</v>
          </cell>
          <cell r="C264" t="str">
            <v>BOI9068</v>
          </cell>
          <cell r="D264" t="str">
            <v>Madhu K</v>
          </cell>
        </row>
        <row r="265">
          <cell r="A265" t="str">
            <v>Shei9042</v>
          </cell>
          <cell r="C265" t="str">
            <v>BOI9042</v>
          </cell>
          <cell r="D265" t="str">
            <v>S K Maniruzzaman</v>
          </cell>
        </row>
        <row r="266">
          <cell r="A266" t="str">
            <v>Sara9031</v>
          </cell>
          <cell r="C266" t="str">
            <v>BOI9031</v>
          </cell>
          <cell r="D266" t="str">
            <v>Sarang Kari</v>
          </cell>
        </row>
        <row r="267">
          <cell r="A267" t="str">
            <v>Muza8954</v>
          </cell>
          <cell r="C267" t="str">
            <v>BOI8954</v>
          </cell>
          <cell r="D267" t="str">
            <v>Muzamil Qayoom Malik</v>
          </cell>
        </row>
        <row r="268">
          <cell r="A268" t="str">
            <v>Kavi8982</v>
          </cell>
          <cell r="C268" t="str">
            <v>BOI8982</v>
          </cell>
          <cell r="D268" t="str">
            <v>Kaviarasu D</v>
          </cell>
        </row>
        <row r="269">
          <cell r="A269" t="str">
            <v>Fran8942</v>
          </cell>
          <cell r="C269" t="str">
            <v>BOI8942</v>
          </cell>
          <cell r="D269" t="str">
            <v>Franklin Clifford Dsouza</v>
          </cell>
        </row>
        <row r="270">
          <cell r="A270" t="str">
            <v>Raje8932</v>
          </cell>
          <cell r="C270" t="str">
            <v>BOI8932</v>
          </cell>
          <cell r="D270" t="str">
            <v>K Rajesh Singh</v>
          </cell>
        </row>
        <row r="271">
          <cell r="A271" t="str">
            <v>Vino8926</v>
          </cell>
          <cell r="C271" t="str">
            <v>BOI8926</v>
          </cell>
          <cell r="D271" t="str">
            <v>Vinod V</v>
          </cell>
        </row>
        <row r="272">
          <cell r="A272" t="str">
            <v>Moha8910</v>
          </cell>
          <cell r="C272" t="str">
            <v>BOI8910</v>
          </cell>
          <cell r="D272" t="str">
            <v>Mohammed Shoaib</v>
          </cell>
        </row>
        <row r="273">
          <cell r="A273" t="str">
            <v>shiv8919</v>
          </cell>
          <cell r="C273" t="str">
            <v>BOI8919</v>
          </cell>
          <cell r="D273" t="str">
            <v>Shivaram Vaman Prabhu</v>
          </cell>
        </row>
        <row r="274">
          <cell r="A274" t="str">
            <v>Dhan8922</v>
          </cell>
          <cell r="C274" t="str">
            <v>BOI8922</v>
          </cell>
          <cell r="D274" t="str">
            <v>Dhanalakshmi L</v>
          </cell>
        </row>
        <row r="275">
          <cell r="A275" t="str">
            <v>Shan8812</v>
          </cell>
          <cell r="C275" t="str">
            <v>BOI8812</v>
          </cell>
          <cell r="D275" t="str">
            <v>Shankar E</v>
          </cell>
        </row>
        <row r="276">
          <cell r="A276" t="str">
            <v>Suma8806</v>
          </cell>
          <cell r="C276" t="str">
            <v>BOI8806</v>
          </cell>
          <cell r="D276" t="str">
            <v>Sumathi C</v>
          </cell>
        </row>
        <row r="277">
          <cell r="A277" t="str">
            <v>Pras8770</v>
          </cell>
          <cell r="C277" t="str">
            <v>BOI8770</v>
          </cell>
          <cell r="D277" t="str">
            <v>B P R prasad rao</v>
          </cell>
        </row>
        <row r="278">
          <cell r="A278" t="str">
            <v>Juli8743</v>
          </cell>
          <cell r="C278" t="str">
            <v>BOI8743</v>
          </cell>
          <cell r="D278" t="str">
            <v>Julie Praful</v>
          </cell>
        </row>
        <row r="279">
          <cell r="A279" t="str">
            <v>Jaya8717</v>
          </cell>
          <cell r="C279" t="str">
            <v>BOI8717</v>
          </cell>
          <cell r="D279" t="str">
            <v>Jayarami Reddy M</v>
          </cell>
        </row>
        <row r="280">
          <cell r="A280" t="str">
            <v>Amja8704</v>
          </cell>
          <cell r="C280" t="str">
            <v>BOI8704</v>
          </cell>
          <cell r="D280" t="str">
            <v>Amjad Khan</v>
          </cell>
        </row>
        <row r="281">
          <cell r="A281" t="str">
            <v>arju8657</v>
          </cell>
          <cell r="C281" t="str">
            <v>BOI8657</v>
          </cell>
          <cell r="D281" t="str">
            <v>Arjun G M</v>
          </cell>
        </row>
        <row r="282">
          <cell r="A282" t="str">
            <v>Arun8618</v>
          </cell>
          <cell r="C282" t="str">
            <v>BOI8618</v>
          </cell>
          <cell r="D282" t="str">
            <v>Arun J</v>
          </cell>
        </row>
        <row r="283">
          <cell r="A283" t="str">
            <v>Srid8625</v>
          </cell>
          <cell r="C283" t="str">
            <v>BOI8625</v>
          </cell>
          <cell r="D283" t="str">
            <v>Sridevi Kolar</v>
          </cell>
        </row>
        <row r="284">
          <cell r="A284" t="str">
            <v>Pras8568</v>
          </cell>
          <cell r="C284" t="str">
            <v>BOI8568</v>
          </cell>
          <cell r="D284" t="str">
            <v>Nukala  Prasanna</v>
          </cell>
        </row>
        <row r="285">
          <cell r="A285" t="str">
            <v>Dina8527</v>
          </cell>
          <cell r="C285" t="str">
            <v>BOI8527</v>
          </cell>
          <cell r="D285" t="str">
            <v>Dinakar Sampath</v>
          </cell>
        </row>
        <row r="286">
          <cell r="A286" t="str">
            <v>Dhan8515</v>
          </cell>
          <cell r="C286" t="str">
            <v>BOI8515</v>
          </cell>
          <cell r="D286" t="str">
            <v>Dhanalakshmi L</v>
          </cell>
        </row>
        <row r="287">
          <cell r="A287" t="str">
            <v>Tanv8502</v>
          </cell>
          <cell r="C287" t="str">
            <v>BOI8502</v>
          </cell>
          <cell r="D287" t="str">
            <v>A Tanveer</v>
          </cell>
        </row>
        <row r="288">
          <cell r="A288" t="str">
            <v>Anit8495</v>
          </cell>
          <cell r="C288" t="str">
            <v>BOI8495</v>
          </cell>
          <cell r="D288" t="str">
            <v>Anitha R</v>
          </cell>
        </row>
        <row r="289">
          <cell r="A289" t="str">
            <v>Ramk8484</v>
          </cell>
          <cell r="C289" t="str">
            <v>BOI8484</v>
          </cell>
          <cell r="D289" t="str">
            <v>R Ramkumar</v>
          </cell>
        </row>
        <row r="290">
          <cell r="A290" t="str">
            <v>Nith8473</v>
          </cell>
          <cell r="C290" t="str">
            <v>BOI8473</v>
          </cell>
          <cell r="D290" t="str">
            <v>Nithyanandan K</v>
          </cell>
        </row>
        <row r="291">
          <cell r="A291" t="str">
            <v>Fati8442</v>
          </cell>
          <cell r="C291" t="str">
            <v>BOI8442</v>
          </cell>
          <cell r="D291" t="str">
            <v>Fatima Zohra</v>
          </cell>
        </row>
        <row r="292">
          <cell r="A292" t="str">
            <v>Same8383</v>
          </cell>
          <cell r="C292" t="str">
            <v>BOI8383</v>
          </cell>
          <cell r="D292" t="str">
            <v>Sameena Bano</v>
          </cell>
        </row>
        <row r="293">
          <cell r="A293" t="str">
            <v>Poor8269</v>
          </cell>
          <cell r="C293" t="str">
            <v>BOI8269</v>
          </cell>
          <cell r="D293" t="str">
            <v>Poornima M</v>
          </cell>
        </row>
        <row r="294">
          <cell r="A294" t="str">
            <v>Bhas8268</v>
          </cell>
          <cell r="C294" t="str">
            <v>BOI8268</v>
          </cell>
          <cell r="D294" t="str">
            <v>Bhaskar S</v>
          </cell>
        </row>
        <row r="295">
          <cell r="A295" t="str">
            <v>Faiz8263</v>
          </cell>
          <cell r="C295" t="str">
            <v>BOI8263</v>
          </cell>
          <cell r="D295" t="str">
            <v>Faisal Mohammed</v>
          </cell>
        </row>
        <row r="296">
          <cell r="A296" t="str">
            <v>Savi8162</v>
          </cell>
          <cell r="C296" t="str">
            <v>BOI8162</v>
          </cell>
          <cell r="D296" t="str">
            <v>Savitha K.S</v>
          </cell>
        </row>
        <row r="297">
          <cell r="A297" t="str">
            <v>Kavi8118</v>
          </cell>
          <cell r="C297" t="str">
            <v>BOI8118</v>
          </cell>
          <cell r="D297" t="str">
            <v>Kavitha Prakash</v>
          </cell>
        </row>
        <row r="298">
          <cell r="A298" t="str">
            <v>Pras8120</v>
          </cell>
          <cell r="C298" t="str">
            <v>BOI8120</v>
          </cell>
          <cell r="D298" t="str">
            <v>Prashanth S P</v>
          </cell>
        </row>
        <row r="299">
          <cell r="A299" t="str">
            <v>Shob8100</v>
          </cell>
          <cell r="C299" t="str">
            <v>BOI8100</v>
          </cell>
          <cell r="D299" t="str">
            <v>Shobha Krishna</v>
          </cell>
        </row>
        <row r="300">
          <cell r="A300" t="str">
            <v>Swet8088</v>
          </cell>
          <cell r="C300" t="str">
            <v>BOI8088</v>
          </cell>
          <cell r="D300" t="str">
            <v>Swetha Gowda</v>
          </cell>
        </row>
        <row r="301">
          <cell r="A301" t="str">
            <v>Ashw8013</v>
          </cell>
          <cell r="C301" t="str">
            <v>BOI8013</v>
          </cell>
          <cell r="D301" t="str">
            <v>Ashwini B S</v>
          </cell>
        </row>
        <row r="302">
          <cell r="A302" t="str">
            <v>Sand8070</v>
          </cell>
          <cell r="C302" t="str">
            <v>BOI8070</v>
          </cell>
          <cell r="D302" t="str">
            <v>Sandeep J R</v>
          </cell>
        </row>
        <row r="303">
          <cell r="A303" t="str">
            <v>Neth11179</v>
          </cell>
          <cell r="C303" t="str">
            <v>BOI11179</v>
          </cell>
          <cell r="D303" t="str">
            <v>Nethra S</v>
          </cell>
        </row>
        <row r="304">
          <cell r="A304" t="str">
            <v>Jyot11178</v>
          </cell>
          <cell r="C304" t="str">
            <v>BOI11178</v>
          </cell>
          <cell r="D304" t="str">
            <v>Jyothi Aravindan</v>
          </cell>
        </row>
        <row r="305">
          <cell r="A305" t="str">
            <v>sanj11181</v>
          </cell>
          <cell r="C305" t="str">
            <v>BOI11181</v>
          </cell>
          <cell r="D305" t="str">
            <v>L Sanjay</v>
          </cell>
        </row>
        <row r="306">
          <cell r="A306" t="str">
            <v>Malu11176</v>
          </cell>
          <cell r="C306" t="str">
            <v>BOI11176</v>
          </cell>
          <cell r="D306" t="str">
            <v>Malugu Satya Ranjan Achary</v>
          </cell>
        </row>
        <row r="307">
          <cell r="A307" t="str">
            <v>Sajk11180</v>
          </cell>
          <cell r="C307" t="str">
            <v>BOI11180</v>
          </cell>
          <cell r="D307" t="str">
            <v>Saj kumar</v>
          </cell>
        </row>
        <row r="308">
          <cell r="A308" t="str">
            <v>Prab11177</v>
          </cell>
          <cell r="C308" t="str">
            <v>BOI11177</v>
          </cell>
          <cell r="D308" t="str">
            <v xml:space="preserve">Prabaha Sanyal </v>
          </cell>
        </row>
        <row r="309">
          <cell r="A309" t="str">
            <v>BOIC010</v>
          </cell>
          <cell r="C309" t="str">
            <v>BOIC010</v>
          </cell>
          <cell r="D309" t="str">
            <v>Radha Subbaraya</v>
          </cell>
        </row>
        <row r="310">
          <cell r="A310" t="str">
            <v>Vino8926</v>
          </cell>
          <cell r="C310" t="str">
            <v>BOI8926</v>
          </cell>
          <cell r="D310" t="str">
            <v>Vinod V</v>
          </cell>
        </row>
        <row r="311">
          <cell r="A311" t="str">
            <v>dhim11182</v>
          </cell>
          <cell r="C311" t="str">
            <v>BOI11159</v>
          </cell>
          <cell r="D311" t="str">
            <v>Dhiman  Chaudhuri</v>
          </cell>
        </row>
      </sheetData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6F60-2A5B-4496-83DB-46FA0323B302}">
  <dimension ref="A1:AI367"/>
  <sheetViews>
    <sheetView zoomScale="98" workbookViewId="0">
      <selection activeCell="E2" sqref="E2:AF300"/>
    </sheetView>
  </sheetViews>
  <sheetFormatPr defaultColWidth="54.77734375" defaultRowHeight="14.4" x14ac:dyDescent="0.3"/>
  <cols>
    <col min="1" max="1" width="32.5546875" bestFit="1" customWidth="1"/>
    <col min="2" max="2" width="15.44140625" customWidth="1"/>
    <col min="3" max="3" width="25.5546875" hidden="1" customWidth="1"/>
    <col min="4" max="4" width="10.77734375" hidden="1" customWidth="1"/>
    <col min="5" max="18" width="12" bestFit="1" customWidth="1"/>
    <col min="19" max="20" width="14.21875" customWidth="1"/>
    <col min="21" max="35" width="12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9">
        <v>46079</v>
      </c>
      <c r="F1" s="19">
        <f>E1+1</f>
        <v>46080</v>
      </c>
      <c r="G1" s="19">
        <f t="shared" ref="G1:AI1" si="0">F1+1</f>
        <v>46081</v>
      </c>
      <c r="H1" s="19">
        <f t="shared" si="0"/>
        <v>46082</v>
      </c>
      <c r="I1" s="19">
        <f t="shared" si="0"/>
        <v>46083</v>
      </c>
      <c r="J1" s="19">
        <f t="shared" si="0"/>
        <v>46084</v>
      </c>
      <c r="K1" s="19">
        <f t="shared" si="0"/>
        <v>46085</v>
      </c>
      <c r="L1" s="19">
        <f t="shared" si="0"/>
        <v>46086</v>
      </c>
      <c r="M1" s="19">
        <f t="shared" si="0"/>
        <v>46087</v>
      </c>
      <c r="N1" s="19">
        <f t="shared" si="0"/>
        <v>46088</v>
      </c>
      <c r="O1" s="19">
        <f t="shared" si="0"/>
        <v>46089</v>
      </c>
      <c r="P1" s="19">
        <f t="shared" si="0"/>
        <v>46090</v>
      </c>
      <c r="Q1" s="19">
        <f t="shared" si="0"/>
        <v>46091</v>
      </c>
      <c r="R1" s="19">
        <f t="shared" si="0"/>
        <v>46092</v>
      </c>
      <c r="S1" s="19">
        <f t="shared" si="0"/>
        <v>46093</v>
      </c>
      <c r="T1" s="19">
        <f t="shared" si="0"/>
        <v>46094</v>
      </c>
      <c r="U1" s="19">
        <f t="shared" si="0"/>
        <v>46095</v>
      </c>
      <c r="V1" s="19">
        <f t="shared" si="0"/>
        <v>46096</v>
      </c>
      <c r="W1" s="19">
        <f t="shared" si="0"/>
        <v>46097</v>
      </c>
      <c r="X1" s="19">
        <f t="shared" si="0"/>
        <v>46098</v>
      </c>
      <c r="Y1" s="19">
        <f t="shared" si="0"/>
        <v>46099</v>
      </c>
      <c r="Z1" s="19">
        <f t="shared" si="0"/>
        <v>46100</v>
      </c>
      <c r="AA1" s="19">
        <f t="shared" si="0"/>
        <v>46101</v>
      </c>
      <c r="AB1" s="19">
        <f t="shared" si="0"/>
        <v>46102</v>
      </c>
      <c r="AC1" s="19">
        <f t="shared" si="0"/>
        <v>46103</v>
      </c>
      <c r="AD1" s="19">
        <f t="shared" si="0"/>
        <v>46104</v>
      </c>
      <c r="AE1" s="19">
        <f t="shared" si="0"/>
        <v>46105</v>
      </c>
      <c r="AF1" s="19">
        <f t="shared" si="0"/>
        <v>46106</v>
      </c>
      <c r="AG1" s="19">
        <f t="shared" si="0"/>
        <v>46107</v>
      </c>
      <c r="AH1" s="19">
        <f t="shared" si="0"/>
        <v>46108</v>
      </c>
      <c r="AI1" s="19">
        <f t="shared" si="0"/>
        <v>46109</v>
      </c>
    </row>
    <row r="2" spans="1:35" x14ac:dyDescent="0.3">
      <c r="A2" s="2" t="s">
        <v>4</v>
      </c>
      <c r="B2" s="3" t="s">
        <v>5</v>
      </c>
      <c r="C2" s="4"/>
      <c r="D2" s="4"/>
      <c r="E2" s="2" t="s">
        <v>1000</v>
      </c>
      <c r="F2" s="2" t="s">
        <v>1000</v>
      </c>
      <c r="G2" s="2" t="s">
        <v>1000</v>
      </c>
      <c r="H2" s="2" t="s">
        <v>1064</v>
      </c>
      <c r="I2" s="2" t="s">
        <v>1001</v>
      </c>
      <c r="J2" s="2" t="s">
        <v>1000</v>
      </c>
      <c r="K2" s="2" t="s">
        <v>1000</v>
      </c>
      <c r="L2" s="2" t="s">
        <v>1000</v>
      </c>
      <c r="M2" s="2" t="s">
        <v>1000</v>
      </c>
      <c r="N2" s="2" t="s">
        <v>1000</v>
      </c>
      <c r="O2" s="2" t="s">
        <v>1064</v>
      </c>
      <c r="P2" s="2" t="s">
        <v>1000</v>
      </c>
      <c r="Q2" s="2" t="s">
        <v>1000</v>
      </c>
      <c r="R2" s="2" t="s">
        <v>1000</v>
      </c>
      <c r="S2" s="2" t="s">
        <v>1000</v>
      </c>
      <c r="T2" s="2" t="s">
        <v>1000</v>
      </c>
      <c r="U2" s="2" t="s">
        <v>1000</v>
      </c>
      <c r="V2" s="2" t="s">
        <v>1064</v>
      </c>
      <c r="W2" s="2" t="s">
        <v>1000</v>
      </c>
      <c r="X2" s="2" t="s">
        <v>1000</v>
      </c>
      <c r="Y2" s="2" t="s">
        <v>1000</v>
      </c>
      <c r="Z2" s="2" t="s">
        <v>1080</v>
      </c>
      <c r="AA2" s="2" t="s">
        <v>1001</v>
      </c>
      <c r="AB2" s="2" t="s">
        <v>1001</v>
      </c>
      <c r="AC2" s="2" t="s">
        <v>1064</v>
      </c>
      <c r="AD2" s="2" t="s">
        <v>1000</v>
      </c>
      <c r="AE2" s="2" t="s">
        <v>1000</v>
      </c>
      <c r="AF2" s="2" t="s">
        <v>1000</v>
      </c>
      <c r="AG2" s="2"/>
      <c r="AH2" s="2"/>
      <c r="AI2" s="2"/>
    </row>
    <row r="3" spans="1:35" x14ac:dyDescent="0.3">
      <c r="A3" s="5" t="s">
        <v>6</v>
      </c>
      <c r="B3" s="6" t="s">
        <v>7</v>
      </c>
      <c r="C3" s="7"/>
      <c r="D3" s="7"/>
      <c r="E3" s="5" t="s">
        <v>1000</v>
      </c>
      <c r="F3" s="5" t="s">
        <v>1000</v>
      </c>
      <c r="G3" s="5" t="s">
        <v>1000</v>
      </c>
      <c r="H3" s="5" t="s">
        <v>1064</v>
      </c>
      <c r="I3" s="5" t="s">
        <v>1000</v>
      </c>
      <c r="J3" s="5" t="s">
        <v>1000</v>
      </c>
      <c r="K3" s="5" t="s">
        <v>1000</v>
      </c>
      <c r="L3" s="5" t="s">
        <v>1000</v>
      </c>
      <c r="M3" s="5" t="s">
        <v>1000</v>
      </c>
      <c r="N3" s="5" t="s">
        <v>1000</v>
      </c>
      <c r="O3" s="5" t="s">
        <v>1064</v>
      </c>
      <c r="P3" s="5" t="s">
        <v>1000</v>
      </c>
      <c r="Q3" s="5" t="s">
        <v>1000</v>
      </c>
      <c r="R3" s="5" t="s">
        <v>1000</v>
      </c>
      <c r="S3" s="5" t="s">
        <v>1000</v>
      </c>
      <c r="T3" s="5" t="s">
        <v>1000</v>
      </c>
      <c r="U3" s="5" t="s">
        <v>1000</v>
      </c>
      <c r="V3" s="5" t="s">
        <v>1064</v>
      </c>
      <c r="W3" s="5" t="s">
        <v>1000</v>
      </c>
      <c r="X3" s="5" t="s">
        <v>1000</v>
      </c>
      <c r="Y3" s="5" t="s">
        <v>1001</v>
      </c>
      <c r="Z3" s="5" t="s">
        <v>1080</v>
      </c>
      <c r="AA3" s="5" t="s">
        <v>1000</v>
      </c>
      <c r="AB3" s="5" t="s">
        <v>1000</v>
      </c>
      <c r="AC3" s="5" t="s">
        <v>1064</v>
      </c>
      <c r="AD3" s="5" t="s">
        <v>1000</v>
      </c>
      <c r="AE3" s="5" t="s">
        <v>1000</v>
      </c>
      <c r="AF3" s="5" t="s">
        <v>1000</v>
      </c>
      <c r="AG3" s="5"/>
      <c r="AH3" s="5"/>
      <c r="AI3" s="5"/>
    </row>
    <row r="4" spans="1:35" x14ac:dyDescent="0.3">
      <c r="A4" s="2" t="s">
        <v>8</v>
      </c>
      <c r="B4" s="3" t="s">
        <v>9</v>
      </c>
      <c r="C4" s="4"/>
      <c r="D4" s="4"/>
      <c r="E4" s="2" t="s">
        <v>1000</v>
      </c>
      <c r="F4" s="2" t="s">
        <v>1000</v>
      </c>
      <c r="G4" s="2" t="s">
        <v>1000</v>
      </c>
      <c r="H4" s="2" t="s">
        <v>1064</v>
      </c>
      <c r="I4" s="2" t="s">
        <v>1000</v>
      </c>
      <c r="J4" s="2" t="s">
        <v>1000</v>
      </c>
      <c r="K4" s="2" t="s">
        <v>1000</v>
      </c>
      <c r="L4" s="2" t="s">
        <v>1000</v>
      </c>
      <c r="M4" s="2" t="s">
        <v>1000</v>
      </c>
      <c r="N4" s="2" t="s">
        <v>1000</v>
      </c>
      <c r="O4" s="2" t="s">
        <v>1064</v>
      </c>
      <c r="P4" s="2" t="s">
        <v>1000</v>
      </c>
      <c r="Q4" s="2" t="s">
        <v>1000</v>
      </c>
      <c r="R4" s="2" t="s">
        <v>1000</v>
      </c>
      <c r="S4" s="2" t="s">
        <v>1000</v>
      </c>
      <c r="T4" s="2" t="s">
        <v>1000</v>
      </c>
      <c r="U4" s="2" t="s">
        <v>1000</v>
      </c>
      <c r="V4" s="2" t="s">
        <v>1064</v>
      </c>
      <c r="W4" s="2" t="s">
        <v>1000</v>
      </c>
      <c r="X4" s="2" t="s">
        <v>1000</v>
      </c>
      <c r="Y4" s="2" t="s">
        <v>1000</v>
      </c>
      <c r="Z4" s="2" t="s">
        <v>1080</v>
      </c>
      <c r="AA4" s="2" t="s">
        <v>1000</v>
      </c>
      <c r="AB4" s="2" t="s">
        <v>1000</v>
      </c>
      <c r="AC4" s="2" t="s">
        <v>1064</v>
      </c>
      <c r="AD4" s="2" t="s">
        <v>1000</v>
      </c>
      <c r="AE4" s="2" t="s">
        <v>1000</v>
      </c>
      <c r="AF4" s="2" t="s">
        <v>1000</v>
      </c>
      <c r="AG4" s="2"/>
      <c r="AH4" s="2"/>
      <c r="AI4" s="2"/>
    </row>
    <row r="5" spans="1:35" x14ac:dyDescent="0.3">
      <c r="A5" s="5" t="s">
        <v>10</v>
      </c>
      <c r="B5" s="6" t="s">
        <v>11</v>
      </c>
      <c r="C5" s="7"/>
      <c r="D5" s="7"/>
      <c r="E5" s="5" t="s">
        <v>1000</v>
      </c>
      <c r="F5" s="5" t="s">
        <v>1000</v>
      </c>
      <c r="G5" s="5" t="s">
        <v>1000</v>
      </c>
      <c r="H5" s="5" t="s">
        <v>1064</v>
      </c>
      <c r="I5" s="5" t="s">
        <v>1000</v>
      </c>
      <c r="J5" s="5" t="s">
        <v>1000</v>
      </c>
      <c r="K5" s="5" t="s">
        <v>1000</v>
      </c>
      <c r="L5" s="5" t="s">
        <v>1001</v>
      </c>
      <c r="M5" s="5" t="s">
        <v>1001</v>
      </c>
      <c r="N5" s="5" t="s">
        <v>1000</v>
      </c>
      <c r="O5" s="5" t="s">
        <v>1064</v>
      </c>
      <c r="P5" s="5" t="s">
        <v>1000</v>
      </c>
      <c r="Q5" s="5" t="s">
        <v>1000</v>
      </c>
      <c r="R5" s="5" t="s">
        <v>1000</v>
      </c>
      <c r="S5" s="5" t="s">
        <v>1000</v>
      </c>
      <c r="T5" s="5" t="s">
        <v>1000</v>
      </c>
      <c r="U5" s="5" t="s">
        <v>1000</v>
      </c>
      <c r="V5" s="5" t="s">
        <v>1064</v>
      </c>
      <c r="W5" s="5" t="s">
        <v>1000</v>
      </c>
      <c r="X5" s="5" t="s">
        <v>1000</v>
      </c>
      <c r="Y5" s="5" t="s">
        <v>1000</v>
      </c>
      <c r="Z5" s="5" t="s">
        <v>1080</v>
      </c>
      <c r="AA5" s="5" t="s">
        <v>1000</v>
      </c>
      <c r="AB5" s="5" t="s">
        <v>1000</v>
      </c>
      <c r="AC5" s="5" t="s">
        <v>1064</v>
      </c>
      <c r="AD5" s="5" t="s">
        <v>1000</v>
      </c>
      <c r="AE5" s="5" t="s">
        <v>1000</v>
      </c>
      <c r="AF5" s="5" t="s">
        <v>1000</v>
      </c>
      <c r="AG5" s="5"/>
      <c r="AH5" s="5"/>
      <c r="AI5" s="5"/>
    </row>
    <row r="6" spans="1:35" x14ac:dyDescent="0.3">
      <c r="A6" s="2" t="s">
        <v>12</v>
      </c>
      <c r="B6" s="3" t="s">
        <v>13</v>
      </c>
      <c r="C6" s="4"/>
      <c r="D6" s="4"/>
      <c r="E6" s="2" t="s">
        <v>1037</v>
      </c>
      <c r="F6" s="2" t="s">
        <v>1000</v>
      </c>
      <c r="G6" s="2" t="s">
        <v>1000</v>
      </c>
      <c r="H6" s="2" t="s">
        <v>1064</v>
      </c>
      <c r="I6" s="2" t="s">
        <v>1000</v>
      </c>
      <c r="J6" s="2" t="s">
        <v>1000</v>
      </c>
      <c r="K6" s="2" t="s">
        <v>1000</v>
      </c>
      <c r="L6" s="2" t="s">
        <v>1000</v>
      </c>
      <c r="M6" s="2" t="s">
        <v>1000</v>
      </c>
      <c r="N6" s="2" t="s">
        <v>1000</v>
      </c>
      <c r="O6" s="2" t="s">
        <v>1064</v>
      </c>
      <c r="P6" s="2" t="s">
        <v>1000</v>
      </c>
      <c r="Q6" s="2" t="s">
        <v>1000</v>
      </c>
      <c r="R6" s="2" t="s">
        <v>1000</v>
      </c>
      <c r="S6" s="2" t="s">
        <v>1000</v>
      </c>
      <c r="T6" s="2" t="s">
        <v>1000</v>
      </c>
      <c r="U6" s="2" t="s">
        <v>1000</v>
      </c>
      <c r="V6" s="2" t="s">
        <v>1064</v>
      </c>
      <c r="W6" s="2" t="s">
        <v>1000</v>
      </c>
      <c r="X6" s="2" t="s">
        <v>1000</v>
      </c>
      <c r="Y6" s="2" t="s">
        <v>1000</v>
      </c>
      <c r="Z6" s="2" t="s">
        <v>1080</v>
      </c>
      <c r="AA6" s="2" t="s">
        <v>1000</v>
      </c>
      <c r="AB6" s="2" t="s">
        <v>1000</v>
      </c>
      <c r="AC6" s="2" t="s">
        <v>1064</v>
      </c>
      <c r="AD6" s="2" t="s">
        <v>1000</v>
      </c>
      <c r="AE6" s="2" t="s">
        <v>1000</v>
      </c>
      <c r="AF6" s="2" t="s">
        <v>1000</v>
      </c>
      <c r="AG6" s="2"/>
      <c r="AH6" s="2"/>
      <c r="AI6" s="2"/>
    </row>
    <row r="7" spans="1:35" x14ac:dyDescent="0.3">
      <c r="A7" s="5" t="s">
        <v>14</v>
      </c>
      <c r="B7" s="6" t="s">
        <v>15</v>
      </c>
      <c r="C7" s="7"/>
      <c r="D7" s="7"/>
      <c r="E7" s="5" t="s">
        <v>1037</v>
      </c>
      <c r="F7" s="5" t="s">
        <v>1000</v>
      </c>
      <c r="G7" s="5" t="s">
        <v>1000</v>
      </c>
      <c r="H7" s="5" t="s">
        <v>1064</v>
      </c>
      <c r="I7" s="5" t="s">
        <v>1071</v>
      </c>
      <c r="J7" s="5" t="s">
        <v>1000</v>
      </c>
      <c r="K7" s="5" t="s">
        <v>1000</v>
      </c>
      <c r="L7" s="5" t="s">
        <v>1001</v>
      </c>
      <c r="M7" s="5" t="s">
        <v>1000</v>
      </c>
      <c r="N7" s="5" t="s">
        <v>1000</v>
      </c>
      <c r="O7" s="5" t="s">
        <v>1064</v>
      </c>
      <c r="P7" s="5" t="s">
        <v>1000</v>
      </c>
      <c r="Q7" s="5" t="s">
        <v>1000</v>
      </c>
      <c r="R7" s="5" t="s">
        <v>1000</v>
      </c>
      <c r="S7" s="5" t="s">
        <v>1000</v>
      </c>
      <c r="T7" s="5" t="s">
        <v>1000</v>
      </c>
      <c r="U7" s="5" t="s">
        <v>1000</v>
      </c>
      <c r="V7" s="5" t="s">
        <v>1064</v>
      </c>
      <c r="W7" s="5" t="s">
        <v>1000</v>
      </c>
      <c r="X7" s="5" t="s">
        <v>1000</v>
      </c>
      <c r="Y7" s="5" t="s">
        <v>1000</v>
      </c>
      <c r="Z7" s="5" t="s">
        <v>1078</v>
      </c>
      <c r="AA7" s="5" t="s">
        <v>1015</v>
      </c>
      <c r="AB7" s="5" t="s">
        <v>1000</v>
      </c>
      <c r="AC7" s="5" t="s">
        <v>1064</v>
      </c>
      <c r="AD7" s="5" t="s">
        <v>1000</v>
      </c>
      <c r="AE7" s="5" t="s">
        <v>1000</v>
      </c>
      <c r="AF7" s="5" t="s">
        <v>1000</v>
      </c>
      <c r="AG7" s="5"/>
      <c r="AH7" s="5"/>
      <c r="AI7" s="5"/>
    </row>
    <row r="8" spans="1:35" x14ac:dyDescent="0.3">
      <c r="A8" s="2" t="s">
        <v>16</v>
      </c>
      <c r="B8" s="3" t="s">
        <v>17</v>
      </c>
      <c r="C8" s="4"/>
      <c r="D8" s="4"/>
      <c r="E8" s="2" t="s">
        <v>1000</v>
      </c>
      <c r="F8" s="2" t="s">
        <v>1000</v>
      </c>
      <c r="G8" s="2" t="s">
        <v>1000</v>
      </c>
      <c r="H8" s="2" t="s">
        <v>1064</v>
      </c>
      <c r="I8" s="2" t="s">
        <v>1000</v>
      </c>
      <c r="J8" s="2" t="s">
        <v>1000</v>
      </c>
      <c r="K8" s="2" t="s">
        <v>1000</v>
      </c>
      <c r="L8" s="2" t="s">
        <v>1000</v>
      </c>
      <c r="M8" s="2" t="s">
        <v>1000</v>
      </c>
      <c r="N8" s="2" t="s">
        <v>1000</v>
      </c>
      <c r="O8" s="2" t="s">
        <v>1064</v>
      </c>
      <c r="P8" s="2" t="s">
        <v>1000</v>
      </c>
      <c r="Q8" s="2" t="s">
        <v>1000</v>
      </c>
      <c r="R8" s="2" t="s">
        <v>1000</v>
      </c>
      <c r="S8" s="2" t="s">
        <v>1000</v>
      </c>
      <c r="T8" s="2" t="s">
        <v>1000</v>
      </c>
      <c r="U8" s="2" t="s">
        <v>1000</v>
      </c>
      <c r="V8" s="2" t="s">
        <v>1064</v>
      </c>
      <c r="W8" s="2" t="s">
        <v>1000</v>
      </c>
      <c r="X8" s="2" t="s">
        <v>1000</v>
      </c>
      <c r="Y8" s="2" t="s">
        <v>1000</v>
      </c>
      <c r="Z8" s="2" t="s">
        <v>1080</v>
      </c>
      <c r="AA8" s="2" t="s">
        <v>1000</v>
      </c>
      <c r="AB8" s="2" t="s">
        <v>1000</v>
      </c>
      <c r="AC8" s="2" t="s">
        <v>1064</v>
      </c>
      <c r="AD8" s="2" t="s">
        <v>1000</v>
      </c>
      <c r="AE8" s="2" t="s">
        <v>1000</v>
      </c>
      <c r="AF8" s="2" t="s">
        <v>1000</v>
      </c>
      <c r="AG8" s="2"/>
      <c r="AH8" s="2"/>
      <c r="AI8" s="2"/>
    </row>
    <row r="9" spans="1:35" x14ac:dyDescent="0.3">
      <c r="A9" s="5" t="s">
        <v>18</v>
      </c>
      <c r="B9" s="6" t="s">
        <v>19</v>
      </c>
      <c r="C9" s="7"/>
      <c r="D9" s="7"/>
      <c r="E9" s="5" t="s">
        <v>1000</v>
      </c>
      <c r="F9" s="5" t="s">
        <v>1000</v>
      </c>
      <c r="G9" s="5" t="s">
        <v>1000</v>
      </c>
      <c r="H9" s="5" t="s">
        <v>1064</v>
      </c>
      <c r="I9" s="5" t="s">
        <v>1000</v>
      </c>
      <c r="J9" s="5" t="s">
        <v>1000</v>
      </c>
      <c r="K9" s="5" t="s">
        <v>1000</v>
      </c>
      <c r="L9" s="5" t="s">
        <v>1000</v>
      </c>
      <c r="M9" s="5" t="s">
        <v>1000</v>
      </c>
      <c r="N9" s="5" t="s">
        <v>1000</v>
      </c>
      <c r="O9" s="5" t="s">
        <v>1064</v>
      </c>
      <c r="P9" s="5" t="s">
        <v>1000</v>
      </c>
      <c r="Q9" s="5" t="s">
        <v>1000</v>
      </c>
      <c r="R9" s="5" t="s">
        <v>1000</v>
      </c>
      <c r="S9" s="5" t="s">
        <v>1000</v>
      </c>
      <c r="T9" s="5" t="s">
        <v>1000</v>
      </c>
      <c r="U9" s="5" t="s">
        <v>1000</v>
      </c>
      <c r="V9" s="5" t="s">
        <v>1064</v>
      </c>
      <c r="W9" s="5" t="s">
        <v>1000</v>
      </c>
      <c r="X9" s="5" t="s">
        <v>1000</v>
      </c>
      <c r="Y9" s="5" t="s">
        <v>1000</v>
      </c>
      <c r="Z9" s="5" t="s">
        <v>1080</v>
      </c>
      <c r="AA9" s="5" t="s">
        <v>1000</v>
      </c>
      <c r="AB9" s="5" t="s">
        <v>1000</v>
      </c>
      <c r="AC9" s="5" t="s">
        <v>1064</v>
      </c>
      <c r="AD9" s="5" t="s">
        <v>1001</v>
      </c>
      <c r="AE9" s="5" t="s">
        <v>1000</v>
      </c>
      <c r="AF9" s="5" t="s">
        <v>1000</v>
      </c>
      <c r="AG9" s="5"/>
      <c r="AH9" s="5"/>
      <c r="AI9" s="5"/>
    </row>
    <row r="10" spans="1:35" x14ac:dyDescent="0.3">
      <c r="A10" s="5" t="s">
        <v>20</v>
      </c>
      <c r="B10" s="6" t="s">
        <v>21</v>
      </c>
      <c r="C10" s="7"/>
      <c r="D10" s="7"/>
      <c r="E10" s="5" t="s">
        <v>1000</v>
      </c>
      <c r="F10" s="5" t="s">
        <v>1000</v>
      </c>
      <c r="G10" s="5" t="s">
        <v>1000</v>
      </c>
      <c r="H10" s="5" t="s">
        <v>1064</v>
      </c>
      <c r="I10" s="5" t="s">
        <v>1079</v>
      </c>
      <c r="J10" s="5" t="s">
        <v>1067</v>
      </c>
      <c r="K10" s="5" t="s">
        <v>1000</v>
      </c>
      <c r="L10" s="5" t="s">
        <v>1000</v>
      </c>
      <c r="M10" s="5" t="s">
        <v>1000</v>
      </c>
      <c r="N10" s="5" t="s">
        <v>1000</v>
      </c>
      <c r="O10" s="5" t="s">
        <v>1064</v>
      </c>
      <c r="P10" s="5" t="s">
        <v>1000</v>
      </c>
      <c r="Q10" s="5" t="s">
        <v>1000</v>
      </c>
      <c r="R10" s="5" t="s">
        <v>1000</v>
      </c>
      <c r="S10" s="5" t="s">
        <v>1000</v>
      </c>
      <c r="T10" s="5" t="s">
        <v>1000</v>
      </c>
      <c r="U10" s="5" t="s">
        <v>1000</v>
      </c>
      <c r="V10" s="5" t="s">
        <v>1064</v>
      </c>
      <c r="W10" s="5" t="s">
        <v>1000</v>
      </c>
      <c r="X10" s="5" t="s">
        <v>1000</v>
      </c>
      <c r="Y10" s="5" t="s">
        <v>1000</v>
      </c>
      <c r="Z10" s="5" t="s">
        <v>1080</v>
      </c>
      <c r="AA10" s="5" t="s">
        <v>1000</v>
      </c>
      <c r="AB10" s="5" t="s">
        <v>1074</v>
      </c>
      <c r="AC10" s="5" t="s">
        <v>1064</v>
      </c>
      <c r="AD10" s="5" t="s">
        <v>1000</v>
      </c>
      <c r="AE10" s="5" t="s">
        <v>1000</v>
      </c>
      <c r="AF10" s="2" t="s">
        <v>1000</v>
      </c>
      <c r="AG10" s="2"/>
      <c r="AH10" s="2"/>
      <c r="AI10" s="2"/>
    </row>
    <row r="11" spans="1:35" x14ac:dyDescent="0.3">
      <c r="A11" s="2" t="s">
        <v>22</v>
      </c>
      <c r="B11" s="3" t="s">
        <v>23</v>
      </c>
      <c r="C11" s="4"/>
      <c r="D11" s="4"/>
      <c r="E11" s="2" t="s">
        <v>1000</v>
      </c>
      <c r="F11" s="2" t="s">
        <v>1000</v>
      </c>
      <c r="G11" s="2" t="s">
        <v>1000</v>
      </c>
      <c r="H11" s="2" t="s">
        <v>1064</v>
      </c>
      <c r="I11" s="2" t="s">
        <v>1000</v>
      </c>
      <c r="J11" s="2" t="s">
        <v>1000</v>
      </c>
      <c r="K11" s="2" t="s">
        <v>1000</v>
      </c>
      <c r="L11" s="2" t="s">
        <v>1000</v>
      </c>
      <c r="M11" s="2" t="s">
        <v>1000</v>
      </c>
      <c r="N11" s="2" t="s">
        <v>1000</v>
      </c>
      <c r="O11" s="2" t="s">
        <v>1064</v>
      </c>
      <c r="P11" s="2" t="s">
        <v>1000</v>
      </c>
      <c r="Q11" s="2" t="s">
        <v>1000</v>
      </c>
      <c r="R11" s="2" t="s">
        <v>1000</v>
      </c>
      <c r="S11" s="2" t="s">
        <v>1000</v>
      </c>
      <c r="T11" s="2" t="s">
        <v>1000</v>
      </c>
      <c r="U11" s="2" t="s">
        <v>1000</v>
      </c>
      <c r="V11" s="2" t="s">
        <v>1064</v>
      </c>
      <c r="W11" s="2" t="s">
        <v>1000</v>
      </c>
      <c r="X11" s="2" t="s">
        <v>1000</v>
      </c>
      <c r="Y11" s="2" t="s">
        <v>1001</v>
      </c>
      <c r="Z11" s="2" t="s">
        <v>1080</v>
      </c>
      <c r="AA11" s="2" t="s">
        <v>1000</v>
      </c>
      <c r="AB11" s="2" t="s">
        <v>1074</v>
      </c>
      <c r="AC11" s="2" t="s">
        <v>1064</v>
      </c>
      <c r="AD11" s="2" t="s">
        <v>1075</v>
      </c>
      <c r="AE11" s="2" t="s">
        <v>1000</v>
      </c>
      <c r="AF11" s="5" t="s">
        <v>1000</v>
      </c>
      <c r="AG11" s="5"/>
      <c r="AH11" s="5"/>
      <c r="AI11" s="5"/>
    </row>
    <row r="12" spans="1:35" x14ac:dyDescent="0.3">
      <c r="A12" s="5" t="s">
        <v>24</v>
      </c>
      <c r="B12" s="6" t="s">
        <v>25</v>
      </c>
      <c r="C12" s="7"/>
      <c r="D12" s="7"/>
      <c r="E12" s="5" t="s">
        <v>1000</v>
      </c>
      <c r="F12" s="5" t="s">
        <v>1000</v>
      </c>
      <c r="G12" s="5" t="s">
        <v>1000</v>
      </c>
      <c r="H12" s="5" t="s">
        <v>1064</v>
      </c>
      <c r="I12" s="5" t="s">
        <v>1000</v>
      </c>
      <c r="J12" s="5" t="s">
        <v>1001</v>
      </c>
      <c r="K12" s="5" t="s">
        <v>1000</v>
      </c>
      <c r="L12" s="5" t="s">
        <v>1000</v>
      </c>
      <c r="M12" s="5" t="s">
        <v>1001</v>
      </c>
      <c r="N12" s="5" t="s">
        <v>1000</v>
      </c>
      <c r="O12" s="5" t="s">
        <v>1064</v>
      </c>
      <c r="P12" s="5" t="s">
        <v>1000</v>
      </c>
      <c r="Q12" s="5" t="s">
        <v>1000</v>
      </c>
      <c r="R12" s="5" t="s">
        <v>1000</v>
      </c>
      <c r="S12" s="5" t="s">
        <v>1000</v>
      </c>
      <c r="T12" s="5" t="s">
        <v>1000</v>
      </c>
      <c r="U12" s="5" t="s">
        <v>1000</v>
      </c>
      <c r="V12" s="5" t="s">
        <v>1064</v>
      </c>
      <c r="W12" s="5" t="s">
        <v>1000</v>
      </c>
      <c r="X12" s="5" t="s">
        <v>1000</v>
      </c>
      <c r="Y12" s="5" t="s">
        <v>1067</v>
      </c>
      <c r="Z12" s="5" t="s">
        <v>1080</v>
      </c>
      <c r="AA12" s="5" t="s">
        <v>1000</v>
      </c>
      <c r="AB12" s="5" t="s">
        <v>1000</v>
      </c>
      <c r="AC12" s="5" t="s">
        <v>1064</v>
      </c>
      <c r="AD12" s="5" t="s">
        <v>1000</v>
      </c>
      <c r="AE12" s="5" t="s">
        <v>1000</v>
      </c>
      <c r="AF12" s="2" t="s">
        <v>1000</v>
      </c>
      <c r="AG12" s="2"/>
      <c r="AH12" s="2"/>
      <c r="AI12" s="2"/>
    </row>
    <row r="13" spans="1:35" x14ac:dyDescent="0.3">
      <c r="A13" s="2" t="s">
        <v>949</v>
      </c>
      <c r="B13" s="3" t="s">
        <v>26</v>
      </c>
      <c r="C13" s="7"/>
      <c r="D13" s="7"/>
      <c r="E13" s="2" t="s">
        <v>1000</v>
      </c>
      <c r="F13" s="2" t="s">
        <v>1000</v>
      </c>
      <c r="G13" s="2" t="s">
        <v>1065</v>
      </c>
      <c r="H13" s="2" t="s">
        <v>1064</v>
      </c>
      <c r="I13" s="2" t="s">
        <v>1000</v>
      </c>
      <c r="J13" s="2" t="s">
        <v>1000</v>
      </c>
      <c r="K13" s="2" t="s">
        <v>1000</v>
      </c>
      <c r="L13" s="2" t="s">
        <v>1000</v>
      </c>
      <c r="M13" s="2" t="s">
        <v>1000</v>
      </c>
      <c r="N13" s="2" t="s">
        <v>1000</v>
      </c>
      <c r="O13" s="2" t="s">
        <v>1064</v>
      </c>
      <c r="P13" s="2" t="s">
        <v>1000</v>
      </c>
      <c r="Q13" s="2" t="s">
        <v>1000</v>
      </c>
      <c r="R13" s="2" t="s">
        <v>1000</v>
      </c>
      <c r="S13" s="2" t="s">
        <v>1000</v>
      </c>
      <c r="T13" s="2" t="s">
        <v>1000</v>
      </c>
      <c r="U13" s="2" t="s">
        <v>1000</v>
      </c>
      <c r="V13" s="2" t="s">
        <v>1064</v>
      </c>
      <c r="W13" s="2" t="s">
        <v>1000</v>
      </c>
      <c r="X13" s="2" t="s">
        <v>1000</v>
      </c>
      <c r="Y13" s="2" t="s">
        <v>1000</v>
      </c>
      <c r="Z13" s="2" t="s">
        <v>1080</v>
      </c>
      <c r="AA13" s="5" t="s">
        <v>1000</v>
      </c>
      <c r="AB13" s="5" t="s">
        <v>1000</v>
      </c>
      <c r="AC13" s="5" t="s">
        <v>1064</v>
      </c>
      <c r="AD13" s="5" t="s">
        <v>1000</v>
      </c>
      <c r="AE13" s="5" t="s">
        <v>1000</v>
      </c>
      <c r="AF13" s="5" t="s">
        <v>1000</v>
      </c>
      <c r="AG13" s="5"/>
      <c r="AH13" s="5"/>
      <c r="AI13" s="5"/>
    </row>
    <row r="14" spans="1:35" x14ac:dyDescent="0.3">
      <c r="A14" s="5" t="s">
        <v>27</v>
      </c>
      <c r="B14" s="6" t="s">
        <v>28</v>
      </c>
      <c r="C14" s="4"/>
      <c r="D14" s="4"/>
      <c r="E14" s="5" t="s">
        <v>1000</v>
      </c>
      <c r="F14" s="5" t="s">
        <v>1000</v>
      </c>
      <c r="G14" s="5" t="s">
        <v>1000</v>
      </c>
      <c r="H14" s="5" t="s">
        <v>1064</v>
      </c>
      <c r="I14" s="5" t="s">
        <v>1000</v>
      </c>
      <c r="J14" s="5" t="s">
        <v>1000</v>
      </c>
      <c r="K14" s="5" t="s">
        <v>1000</v>
      </c>
      <c r="L14" s="5" t="s">
        <v>1000</v>
      </c>
      <c r="M14" s="5" t="s">
        <v>1000</v>
      </c>
      <c r="N14" s="5" t="s">
        <v>1000</v>
      </c>
      <c r="O14" s="5" t="s">
        <v>1064</v>
      </c>
      <c r="P14" s="5" t="s">
        <v>1000</v>
      </c>
      <c r="Q14" s="5" t="s">
        <v>1000</v>
      </c>
      <c r="R14" s="5" t="s">
        <v>1015</v>
      </c>
      <c r="S14" s="5" t="s">
        <v>1000</v>
      </c>
      <c r="T14" s="5" t="s">
        <v>1000</v>
      </c>
      <c r="U14" s="5" t="s">
        <v>1000</v>
      </c>
      <c r="V14" s="5" t="s">
        <v>1064</v>
      </c>
      <c r="W14" s="5" t="s">
        <v>1000</v>
      </c>
      <c r="X14" s="5" t="s">
        <v>1000</v>
      </c>
      <c r="Y14" s="5" t="s">
        <v>1000</v>
      </c>
      <c r="Z14" s="5" t="s">
        <v>1080</v>
      </c>
      <c r="AA14" s="2" t="s">
        <v>1000</v>
      </c>
      <c r="AB14" s="2" t="s">
        <v>1000</v>
      </c>
      <c r="AC14" s="2" t="s">
        <v>1064</v>
      </c>
      <c r="AD14" s="2" t="s">
        <v>1000</v>
      </c>
      <c r="AE14" s="2" t="s">
        <v>1000</v>
      </c>
      <c r="AF14" s="2" t="s">
        <v>1000</v>
      </c>
      <c r="AG14" s="2"/>
      <c r="AH14" s="2"/>
      <c r="AI14" s="2"/>
    </row>
    <row r="15" spans="1:35" x14ac:dyDescent="0.3">
      <c r="A15" s="2" t="s">
        <v>535</v>
      </c>
      <c r="B15" s="3" t="s">
        <v>29</v>
      </c>
      <c r="C15" s="7"/>
      <c r="D15" s="7"/>
      <c r="E15" s="2" t="s">
        <v>1000</v>
      </c>
      <c r="F15" s="2" t="s">
        <v>1000</v>
      </c>
      <c r="G15" s="2" t="s">
        <v>1000</v>
      </c>
      <c r="H15" s="2" t="s">
        <v>1064</v>
      </c>
      <c r="I15" s="2" t="s">
        <v>1075</v>
      </c>
      <c r="J15" s="2" t="s">
        <v>1000</v>
      </c>
      <c r="K15" s="2" t="s">
        <v>1000</v>
      </c>
      <c r="L15" s="2" t="s">
        <v>1000</v>
      </c>
      <c r="M15" s="2" t="s">
        <v>1000</v>
      </c>
      <c r="N15" s="2" t="s">
        <v>1000</v>
      </c>
      <c r="O15" s="2" t="s">
        <v>1064</v>
      </c>
      <c r="P15" s="2" t="s">
        <v>1000</v>
      </c>
      <c r="Q15" s="2" t="s">
        <v>1000</v>
      </c>
      <c r="R15" s="2" t="s">
        <v>1000</v>
      </c>
      <c r="S15" s="2" t="s">
        <v>1000</v>
      </c>
      <c r="T15" s="2" t="s">
        <v>1000</v>
      </c>
      <c r="U15" s="2" t="s">
        <v>1000</v>
      </c>
      <c r="V15" s="2" t="s">
        <v>1064</v>
      </c>
      <c r="W15" s="2" t="s">
        <v>1000</v>
      </c>
      <c r="X15" s="2" t="s">
        <v>1000</v>
      </c>
      <c r="Y15" s="2" t="s">
        <v>1000</v>
      </c>
      <c r="Z15" s="2" t="s">
        <v>1080</v>
      </c>
      <c r="AA15" s="5" t="s">
        <v>1000</v>
      </c>
      <c r="AB15" s="5" t="s">
        <v>1000</v>
      </c>
      <c r="AC15" s="5" t="s">
        <v>1064</v>
      </c>
      <c r="AD15" s="5" t="s">
        <v>1000</v>
      </c>
      <c r="AE15" s="5" t="s">
        <v>1000</v>
      </c>
      <c r="AF15" s="5" t="s">
        <v>1000</v>
      </c>
      <c r="AG15" s="5"/>
      <c r="AH15" s="5"/>
      <c r="AI15" s="5"/>
    </row>
    <row r="16" spans="1:35" x14ac:dyDescent="0.3">
      <c r="A16" s="5" t="s">
        <v>30</v>
      </c>
      <c r="B16" s="6" t="s">
        <v>31</v>
      </c>
      <c r="C16" s="4"/>
      <c r="D16" s="4"/>
      <c r="E16" s="5" t="s">
        <v>1000</v>
      </c>
      <c r="F16" s="5" t="s">
        <v>1000</v>
      </c>
      <c r="G16" s="5" t="s">
        <v>1000</v>
      </c>
      <c r="H16" s="5" t="s">
        <v>1064</v>
      </c>
      <c r="I16" s="5" t="s">
        <v>1001</v>
      </c>
      <c r="J16" s="5" t="s">
        <v>1000</v>
      </c>
      <c r="K16" s="5" t="s">
        <v>1000</v>
      </c>
      <c r="L16" s="5" t="s">
        <v>1000</v>
      </c>
      <c r="M16" s="5" t="s">
        <v>1000</v>
      </c>
      <c r="N16" s="5" t="s">
        <v>1000</v>
      </c>
      <c r="O16" s="5" t="s">
        <v>1064</v>
      </c>
      <c r="P16" s="5" t="s">
        <v>1000</v>
      </c>
      <c r="Q16" s="5" t="s">
        <v>1000</v>
      </c>
      <c r="R16" s="5" t="s">
        <v>1000</v>
      </c>
      <c r="S16" s="5" t="s">
        <v>1000</v>
      </c>
      <c r="T16" s="5" t="s">
        <v>1000</v>
      </c>
      <c r="U16" s="5" t="s">
        <v>1000</v>
      </c>
      <c r="V16" s="5" t="s">
        <v>1064</v>
      </c>
      <c r="W16" s="5" t="s">
        <v>1000</v>
      </c>
      <c r="X16" s="5" t="s">
        <v>1000</v>
      </c>
      <c r="Y16" s="5" t="s">
        <v>1000</v>
      </c>
      <c r="Z16" s="5" t="s">
        <v>1080</v>
      </c>
      <c r="AA16" s="2" t="s">
        <v>1000</v>
      </c>
      <c r="AB16" s="2" t="s">
        <v>1000</v>
      </c>
      <c r="AC16" s="2" t="s">
        <v>1064</v>
      </c>
      <c r="AD16" s="2" t="s">
        <v>1000</v>
      </c>
      <c r="AE16" s="2" t="s">
        <v>1000</v>
      </c>
      <c r="AF16" s="2" t="s">
        <v>1000</v>
      </c>
      <c r="AG16" s="2"/>
      <c r="AH16" s="2"/>
      <c r="AI16" s="2"/>
    </row>
    <row r="17" spans="1:35" x14ac:dyDescent="0.3">
      <c r="A17" s="2" t="s">
        <v>32</v>
      </c>
      <c r="B17" s="3" t="s">
        <v>33</v>
      </c>
      <c r="C17" s="7"/>
      <c r="D17" s="7"/>
      <c r="E17" s="2" t="s">
        <v>1000</v>
      </c>
      <c r="F17" s="2" t="s">
        <v>1000</v>
      </c>
      <c r="G17" s="2" t="s">
        <v>1000</v>
      </c>
      <c r="H17" s="2" t="s">
        <v>1064</v>
      </c>
      <c r="I17" s="2" t="s">
        <v>1000</v>
      </c>
      <c r="J17" s="2" t="s">
        <v>1001</v>
      </c>
      <c r="K17" s="2" t="s">
        <v>1000</v>
      </c>
      <c r="L17" s="2" t="s">
        <v>1000</v>
      </c>
      <c r="M17" s="2" t="s">
        <v>1000</v>
      </c>
      <c r="N17" s="2" t="s">
        <v>1000</v>
      </c>
      <c r="O17" s="2" t="s">
        <v>1064</v>
      </c>
      <c r="P17" s="2" t="s">
        <v>1000</v>
      </c>
      <c r="Q17" s="2" t="s">
        <v>1000</v>
      </c>
      <c r="R17" s="2" t="s">
        <v>1000</v>
      </c>
      <c r="S17" s="2" t="s">
        <v>1000</v>
      </c>
      <c r="T17" s="2" t="s">
        <v>1000</v>
      </c>
      <c r="U17" s="2" t="s">
        <v>1000</v>
      </c>
      <c r="V17" s="2" t="s">
        <v>1064</v>
      </c>
      <c r="W17" s="2" t="s">
        <v>1000</v>
      </c>
      <c r="X17" s="2" t="s">
        <v>1000</v>
      </c>
      <c r="Y17" s="2" t="s">
        <v>1000</v>
      </c>
      <c r="Z17" s="2" t="s">
        <v>1078</v>
      </c>
      <c r="AA17" s="5" t="s">
        <v>1000</v>
      </c>
      <c r="AB17" s="5" t="s">
        <v>1000</v>
      </c>
      <c r="AC17" s="5" t="s">
        <v>1064</v>
      </c>
      <c r="AD17" s="5" t="s">
        <v>1000</v>
      </c>
      <c r="AE17" s="5" t="s">
        <v>1000</v>
      </c>
      <c r="AF17" s="5" t="s">
        <v>1000</v>
      </c>
      <c r="AG17" s="5"/>
      <c r="AH17" s="5"/>
      <c r="AI17" s="5"/>
    </row>
    <row r="18" spans="1:35" x14ac:dyDescent="0.3">
      <c r="A18" s="5" t="s">
        <v>34</v>
      </c>
      <c r="B18" s="6" t="s">
        <v>35</v>
      </c>
      <c r="C18" s="4"/>
      <c r="D18" s="4"/>
      <c r="E18" s="5" t="s">
        <v>1000</v>
      </c>
      <c r="F18" s="5" t="s">
        <v>1000</v>
      </c>
      <c r="G18" s="5" t="s">
        <v>1000</v>
      </c>
      <c r="H18" s="5" t="s">
        <v>1064</v>
      </c>
      <c r="I18" s="5" t="s">
        <v>1000</v>
      </c>
      <c r="J18" s="5" t="s">
        <v>1000</v>
      </c>
      <c r="K18" s="5" t="s">
        <v>1000</v>
      </c>
      <c r="L18" s="5" t="s">
        <v>1000</v>
      </c>
      <c r="M18" s="5" t="s">
        <v>1000</v>
      </c>
      <c r="N18" s="5" t="s">
        <v>1001</v>
      </c>
      <c r="O18" s="5" t="s">
        <v>1064</v>
      </c>
      <c r="P18" s="5" t="s">
        <v>1000</v>
      </c>
      <c r="Q18" s="5" t="s">
        <v>1000</v>
      </c>
      <c r="R18" s="5" t="s">
        <v>1000</v>
      </c>
      <c r="S18" s="5" t="s">
        <v>1000</v>
      </c>
      <c r="T18" s="5" t="s">
        <v>1000</v>
      </c>
      <c r="U18" s="5" t="s">
        <v>1000</v>
      </c>
      <c r="V18" s="5" t="s">
        <v>1064</v>
      </c>
      <c r="W18" s="5" t="s">
        <v>1000</v>
      </c>
      <c r="X18" s="5" t="s">
        <v>1000</v>
      </c>
      <c r="Y18" s="5" t="s">
        <v>1000</v>
      </c>
      <c r="Z18" s="5" t="s">
        <v>1080</v>
      </c>
      <c r="AA18" s="2" t="s">
        <v>1000</v>
      </c>
      <c r="AB18" s="2" t="s">
        <v>1000</v>
      </c>
      <c r="AC18" s="2" t="s">
        <v>1064</v>
      </c>
      <c r="AD18" s="2" t="s">
        <v>1001</v>
      </c>
      <c r="AE18" s="2" t="s">
        <v>1000</v>
      </c>
      <c r="AF18" s="2" t="s">
        <v>1000</v>
      </c>
      <c r="AG18" s="2"/>
      <c r="AH18" s="2"/>
      <c r="AI18" s="2"/>
    </row>
    <row r="19" spans="1:35" x14ac:dyDescent="0.3">
      <c r="A19" s="2" t="s">
        <v>36</v>
      </c>
      <c r="B19" s="3" t="s">
        <v>37</v>
      </c>
      <c r="C19" s="7"/>
      <c r="D19" s="7"/>
      <c r="E19" s="2" t="s">
        <v>1000</v>
      </c>
      <c r="F19" s="2" t="s">
        <v>1067</v>
      </c>
      <c r="G19" s="2" t="s">
        <v>1000</v>
      </c>
      <c r="H19" s="2" t="s">
        <v>1064</v>
      </c>
      <c r="I19" s="2" t="s">
        <v>1000</v>
      </c>
      <c r="J19" s="2" t="s">
        <v>1000</v>
      </c>
      <c r="K19" s="2" t="s">
        <v>1000</v>
      </c>
      <c r="L19" s="2" t="s">
        <v>1000</v>
      </c>
      <c r="M19" s="2" t="s">
        <v>1000</v>
      </c>
      <c r="N19" s="2" t="s">
        <v>1001</v>
      </c>
      <c r="O19" s="2" t="s">
        <v>1064</v>
      </c>
      <c r="P19" s="2" t="s">
        <v>1000</v>
      </c>
      <c r="Q19" s="2" t="s">
        <v>1000</v>
      </c>
      <c r="R19" s="2" t="s">
        <v>1000</v>
      </c>
      <c r="S19" s="2" t="s">
        <v>1000</v>
      </c>
      <c r="T19" s="2" t="s">
        <v>1000</v>
      </c>
      <c r="U19" s="2" t="s">
        <v>1000</v>
      </c>
      <c r="V19" s="2" t="s">
        <v>1064</v>
      </c>
      <c r="W19" s="2" t="s">
        <v>1000</v>
      </c>
      <c r="X19" s="2" t="s">
        <v>1067</v>
      </c>
      <c r="Y19" s="2" t="s">
        <v>1000</v>
      </c>
      <c r="Z19" s="2" t="s">
        <v>1080</v>
      </c>
      <c r="AA19" s="5" t="s">
        <v>1000</v>
      </c>
      <c r="AB19" s="5" t="s">
        <v>1075</v>
      </c>
      <c r="AC19" s="5" t="s">
        <v>1064</v>
      </c>
      <c r="AD19" s="5" t="s">
        <v>1000</v>
      </c>
      <c r="AE19" s="5" t="s">
        <v>1000</v>
      </c>
      <c r="AF19" s="5" t="s">
        <v>1000</v>
      </c>
      <c r="AG19" s="5"/>
      <c r="AH19" s="5"/>
      <c r="AI19" s="5"/>
    </row>
    <row r="20" spans="1:35" x14ac:dyDescent="0.3">
      <c r="A20" s="5" t="s">
        <v>950</v>
      </c>
      <c r="B20" s="6" t="s">
        <v>38</v>
      </c>
      <c r="C20" s="4"/>
      <c r="D20" s="4"/>
      <c r="E20" s="5" t="s">
        <v>1000</v>
      </c>
      <c r="F20" s="5" t="s">
        <v>1000</v>
      </c>
      <c r="G20" s="5" t="s">
        <v>1000</v>
      </c>
      <c r="H20" s="5" t="s">
        <v>1064</v>
      </c>
      <c r="I20" s="5" t="s">
        <v>1000</v>
      </c>
      <c r="J20" s="5" t="s">
        <v>1000</v>
      </c>
      <c r="K20" s="5" t="s">
        <v>1001</v>
      </c>
      <c r="L20" s="5" t="s">
        <v>1000</v>
      </c>
      <c r="M20" s="5" t="s">
        <v>1000</v>
      </c>
      <c r="N20" s="5" t="s">
        <v>1000</v>
      </c>
      <c r="O20" s="5" t="s">
        <v>1064</v>
      </c>
      <c r="P20" s="5" t="s">
        <v>1000</v>
      </c>
      <c r="Q20" s="5" t="s">
        <v>1000</v>
      </c>
      <c r="R20" s="5" t="s">
        <v>1000</v>
      </c>
      <c r="S20" s="5" t="s">
        <v>1000</v>
      </c>
      <c r="T20" s="5" t="s">
        <v>1000</v>
      </c>
      <c r="U20" s="5" t="s">
        <v>1000</v>
      </c>
      <c r="V20" s="5" t="s">
        <v>1064</v>
      </c>
      <c r="W20" s="5" t="s">
        <v>1000</v>
      </c>
      <c r="X20" s="5" t="s">
        <v>1000</v>
      </c>
      <c r="Y20" s="5" t="s">
        <v>1000</v>
      </c>
      <c r="Z20" s="5" t="s">
        <v>1080</v>
      </c>
      <c r="AA20" s="2" t="s">
        <v>1000</v>
      </c>
      <c r="AB20" s="2" t="s">
        <v>1000</v>
      </c>
      <c r="AC20" s="2" t="s">
        <v>1064</v>
      </c>
      <c r="AD20" s="2" t="s">
        <v>1000</v>
      </c>
      <c r="AE20" s="2" t="s">
        <v>1001</v>
      </c>
      <c r="AF20" s="2" t="s">
        <v>1000</v>
      </c>
      <c r="AG20" s="2"/>
      <c r="AH20" s="2"/>
      <c r="AI20" s="2"/>
    </row>
    <row r="21" spans="1:35" x14ac:dyDescent="0.3">
      <c r="A21" s="2" t="s">
        <v>39</v>
      </c>
      <c r="B21" s="3" t="s">
        <v>40</v>
      </c>
      <c r="C21" s="7"/>
      <c r="D21" s="7"/>
      <c r="E21" s="2" t="s">
        <v>1000</v>
      </c>
      <c r="F21" s="2" t="s">
        <v>1000</v>
      </c>
      <c r="G21" s="2" t="s">
        <v>1000</v>
      </c>
      <c r="H21" s="2" t="s">
        <v>1064</v>
      </c>
      <c r="I21" s="2" t="s">
        <v>1000</v>
      </c>
      <c r="J21" s="2" t="s">
        <v>1000</v>
      </c>
      <c r="K21" s="2" t="s">
        <v>1000</v>
      </c>
      <c r="L21" s="2" t="s">
        <v>1000</v>
      </c>
      <c r="M21" s="2" t="s">
        <v>1000</v>
      </c>
      <c r="N21" s="2" t="s">
        <v>1000</v>
      </c>
      <c r="O21" s="2" t="s">
        <v>1064</v>
      </c>
      <c r="P21" s="2" t="s">
        <v>1000</v>
      </c>
      <c r="Q21" s="2" t="s">
        <v>1000</v>
      </c>
      <c r="R21" s="2" t="s">
        <v>1000</v>
      </c>
      <c r="S21" s="2" t="s">
        <v>1000</v>
      </c>
      <c r="T21" s="2" t="s">
        <v>1000</v>
      </c>
      <c r="U21" s="2" t="s">
        <v>1000</v>
      </c>
      <c r="V21" s="2" t="s">
        <v>1064</v>
      </c>
      <c r="W21" s="2" t="s">
        <v>1000</v>
      </c>
      <c r="X21" s="2" t="s">
        <v>1000</v>
      </c>
      <c r="Y21" s="2" t="s">
        <v>1000</v>
      </c>
      <c r="Z21" s="2" t="s">
        <v>1080</v>
      </c>
      <c r="AA21" s="5" t="s">
        <v>1000</v>
      </c>
      <c r="AB21" s="5" t="s">
        <v>1000</v>
      </c>
      <c r="AC21" s="5" t="s">
        <v>1064</v>
      </c>
      <c r="AD21" s="5" t="s">
        <v>1000</v>
      </c>
      <c r="AE21" s="5" t="s">
        <v>1000</v>
      </c>
      <c r="AF21" s="5" t="s">
        <v>1000</v>
      </c>
      <c r="AG21" s="5"/>
      <c r="AH21" s="5"/>
      <c r="AI21" s="5"/>
    </row>
    <row r="22" spans="1:35" x14ac:dyDescent="0.3">
      <c r="A22" s="5" t="s">
        <v>41</v>
      </c>
      <c r="B22" s="6" t="s">
        <v>42</v>
      </c>
      <c r="C22" s="4"/>
      <c r="D22" s="4"/>
      <c r="E22" s="5" t="s">
        <v>1000</v>
      </c>
      <c r="F22" s="5" t="s">
        <v>1000</v>
      </c>
      <c r="G22" s="5" t="s">
        <v>1000</v>
      </c>
      <c r="H22" s="5" t="s">
        <v>1064</v>
      </c>
      <c r="I22" s="5" t="s">
        <v>1000</v>
      </c>
      <c r="J22" s="5" t="s">
        <v>1000</v>
      </c>
      <c r="K22" s="5" t="s">
        <v>1000</v>
      </c>
      <c r="L22" s="5" t="s">
        <v>1000</v>
      </c>
      <c r="M22" s="5" t="s">
        <v>1000</v>
      </c>
      <c r="N22" s="5" t="s">
        <v>1000</v>
      </c>
      <c r="O22" s="5" t="s">
        <v>1064</v>
      </c>
      <c r="P22" s="5" t="s">
        <v>1000</v>
      </c>
      <c r="Q22" s="5" t="s">
        <v>1000</v>
      </c>
      <c r="R22" s="5" t="s">
        <v>1000</v>
      </c>
      <c r="S22" s="5" t="s">
        <v>1000</v>
      </c>
      <c r="T22" s="5" t="s">
        <v>1000</v>
      </c>
      <c r="U22" s="5" t="s">
        <v>1000</v>
      </c>
      <c r="V22" s="5" t="s">
        <v>1064</v>
      </c>
      <c r="W22" s="5" t="s">
        <v>1000</v>
      </c>
      <c r="X22" s="5" t="s">
        <v>1000</v>
      </c>
      <c r="Y22" s="5" t="s">
        <v>1000</v>
      </c>
      <c r="Z22" s="5" t="s">
        <v>1078</v>
      </c>
      <c r="AA22" s="2" t="s">
        <v>1000</v>
      </c>
      <c r="AB22" s="2" t="s">
        <v>1000</v>
      </c>
      <c r="AC22" s="2" t="s">
        <v>1064</v>
      </c>
      <c r="AD22" s="2" t="s">
        <v>1000</v>
      </c>
      <c r="AE22" s="2" t="s">
        <v>1000</v>
      </c>
      <c r="AF22" s="2" t="s">
        <v>1000</v>
      </c>
      <c r="AG22" s="2"/>
      <c r="AH22" s="2"/>
      <c r="AI22" s="2"/>
    </row>
    <row r="23" spans="1:35" x14ac:dyDescent="0.3">
      <c r="A23" s="2" t="s">
        <v>43</v>
      </c>
      <c r="B23" s="3" t="s">
        <v>44</v>
      </c>
      <c r="C23" s="4"/>
      <c r="D23" s="4"/>
      <c r="E23" s="2" t="s">
        <v>1000</v>
      </c>
      <c r="F23" s="2" t="s">
        <v>1000</v>
      </c>
      <c r="G23" s="2" t="s">
        <v>1001</v>
      </c>
      <c r="H23" s="2" t="s">
        <v>1064</v>
      </c>
      <c r="I23" s="2" t="s">
        <v>1000</v>
      </c>
      <c r="J23" s="2" t="s">
        <v>1000</v>
      </c>
      <c r="K23" s="2" t="s">
        <v>1000</v>
      </c>
      <c r="L23" s="2" t="s">
        <v>1015</v>
      </c>
      <c r="M23" s="2" t="s">
        <v>1000</v>
      </c>
      <c r="N23" s="2" t="s">
        <v>1001</v>
      </c>
      <c r="O23" s="2" t="s">
        <v>1064</v>
      </c>
      <c r="P23" s="2" t="s">
        <v>1000</v>
      </c>
      <c r="Q23" s="2" t="s">
        <v>1000</v>
      </c>
      <c r="R23" s="2" t="s">
        <v>1000</v>
      </c>
      <c r="S23" s="2" t="s">
        <v>1000</v>
      </c>
      <c r="T23" s="2" t="s">
        <v>1000</v>
      </c>
      <c r="U23" s="2" t="s">
        <v>1001</v>
      </c>
      <c r="V23" s="2" t="s">
        <v>1064</v>
      </c>
      <c r="W23" s="2" t="s">
        <v>1000</v>
      </c>
      <c r="X23" s="2" t="s">
        <v>1000</v>
      </c>
      <c r="Y23" s="2" t="s">
        <v>1000</v>
      </c>
      <c r="Z23" s="2" t="s">
        <v>1080</v>
      </c>
      <c r="AA23" s="2" t="s">
        <v>1000</v>
      </c>
      <c r="AB23" s="2" t="s">
        <v>1000</v>
      </c>
      <c r="AC23" s="2" t="s">
        <v>1064</v>
      </c>
      <c r="AD23" s="2" t="s">
        <v>1000</v>
      </c>
      <c r="AE23" s="2" t="s">
        <v>1000</v>
      </c>
      <c r="AF23" s="5" t="s">
        <v>1000</v>
      </c>
      <c r="AG23" s="5"/>
      <c r="AH23" s="5"/>
      <c r="AI23" s="5"/>
    </row>
    <row r="24" spans="1:35" x14ac:dyDescent="0.3">
      <c r="A24" s="5" t="s">
        <v>45</v>
      </c>
      <c r="B24" s="6" t="s">
        <v>46</v>
      </c>
      <c r="C24" s="7"/>
      <c r="D24" s="7"/>
      <c r="E24" s="5" t="s">
        <v>1000</v>
      </c>
      <c r="F24" s="5" t="s">
        <v>1000</v>
      </c>
      <c r="G24" s="5" t="s">
        <v>1036</v>
      </c>
      <c r="H24" s="5" t="s">
        <v>1064</v>
      </c>
      <c r="I24" s="5" t="s">
        <v>1000</v>
      </c>
      <c r="J24" s="5" t="s">
        <v>1000</v>
      </c>
      <c r="K24" s="5" t="s">
        <v>1000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2"/>
      <c r="AG24" s="2"/>
      <c r="AH24" s="2"/>
      <c r="AI24" s="2"/>
    </row>
    <row r="25" spans="1:35" x14ac:dyDescent="0.3">
      <c r="A25" s="2" t="s">
        <v>47</v>
      </c>
      <c r="B25" s="3" t="s">
        <v>48</v>
      </c>
      <c r="C25" s="4"/>
      <c r="D25" s="4"/>
      <c r="E25" s="2" t="s">
        <v>1000</v>
      </c>
      <c r="F25" s="2" t="s">
        <v>1000</v>
      </c>
      <c r="G25" s="2" t="s">
        <v>1000</v>
      </c>
      <c r="H25" s="2" t="s">
        <v>1064</v>
      </c>
      <c r="I25" s="2" t="s">
        <v>1000</v>
      </c>
      <c r="J25" s="2" t="s">
        <v>1000</v>
      </c>
      <c r="K25" s="2" t="s">
        <v>1000</v>
      </c>
      <c r="L25" s="2" t="s">
        <v>1000</v>
      </c>
      <c r="M25" s="2" t="s">
        <v>1000</v>
      </c>
      <c r="N25" s="2" t="s">
        <v>1001</v>
      </c>
      <c r="O25" s="2" t="s">
        <v>1064</v>
      </c>
      <c r="P25" s="2" t="s">
        <v>1000</v>
      </c>
      <c r="Q25" s="2" t="s">
        <v>1000</v>
      </c>
      <c r="R25" s="2" t="s">
        <v>1000</v>
      </c>
      <c r="S25" s="2" t="s">
        <v>1000</v>
      </c>
      <c r="T25" s="2" t="s">
        <v>1000</v>
      </c>
      <c r="U25" s="2" t="s">
        <v>1000</v>
      </c>
      <c r="V25" s="2" t="s">
        <v>1064</v>
      </c>
      <c r="W25" s="2" t="s">
        <v>1001</v>
      </c>
      <c r="X25" s="2" t="s">
        <v>1000</v>
      </c>
      <c r="Y25" s="2" t="s">
        <v>1000</v>
      </c>
      <c r="Z25" s="2" t="s">
        <v>1080</v>
      </c>
      <c r="AA25" s="2" t="s">
        <v>1000</v>
      </c>
      <c r="AB25" s="2" t="s">
        <v>1000</v>
      </c>
      <c r="AC25" s="2" t="s">
        <v>1064</v>
      </c>
      <c r="AD25" s="2" t="s">
        <v>1000</v>
      </c>
      <c r="AE25" s="2" t="s">
        <v>1000</v>
      </c>
      <c r="AF25" s="5" t="s">
        <v>1000</v>
      </c>
      <c r="AG25" s="5"/>
      <c r="AH25" s="5"/>
      <c r="AI25" s="5"/>
    </row>
    <row r="26" spans="1:35" x14ac:dyDescent="0.3">
      <c r="A26" s="5" t="s">
        <v>49</v>
      </c>
      <c r="B26" s="6" t="s">
        <v>50</v>
      </c>
      <c r="C26" s="7"/>
      <c r="D26" s="7"/>
      <c r="E26" s="5" t="s">
        <v>1000</v>
      </c>
      <c r="F26" s="5" t="s">
        <v>1000</v>
      </c>
      <c r="G26" s="5" t="s">
        <v>1000</v>
      </c>
      <c r="H26" s="5" t="s">
        <v>1064</v>
      </c>
      <c r="I26" s="5" t="s">
        <v>1015</v>
      </c>
      <c r="J26" s="5" t="s">
        <v>1000</v>
      </c>
      <c r="K26" s="5" t="s">
        <v>1000</v>
      </c>
      <c r="L26" s="5" t="s">
        <v>1000</v>
      </c>
      <c r="M26" s="5" t="s">
        <v>1000</v>
      </c>
      <c r="N26" s="5" t="s">
        <v>1001</v>
      </c>
      <c r="O26" s="5" t="s">
        <v>1064</v>
      </c>
      <c r="P26" s="5" t="s">
        <v>1000</v>
      </c>
      <c r="Q26" s="5" t="s">
        <v>1000</v>
      </c>
      <c r="R26" s="5" t="s">
        <v>1000</v>
      </c>
      <c r="S26" s="5" t="s">
        <v>1000</v>
      </c>
      <c r="T26" s="5" t="s">
        <v>1000</v>
      </c>
      <c r="U26" s="5" t="s">
        <v>1000</v>
      </c>
      <c r="V26" s="5" t="s">
        <v>1064</v>
      </c>
      <c r="W26" s="5" t="s">
        <v>1000</v>
      </c>
      <c r="X26" s="5" t="s">
        <v>1000</v>
      </c>
      <c r="Y26" s="5" t="s">
        <v>1000</v>
      </c>
      <c r="Z26" s="5" t="s">
        <v>1078</v>
      </c>
      <c r="AA26" s="5" t="s">
        <v>1000</v>
      </c>
      <c r="AB26" s="5" t="s">
        <v>1000</v>
      </c>
      <c r="AC26" s="5" t="s">
        <v>1064</v>
      </c>
      <c r="AD26" s="5" t="s">
        <v>1000</v>
      </c>
      <c r="AE26" s="5" t="s">
        <v>1000</v>
      </c>
      <c r="AF26" s="2" t="s">
        <v>1000</v>
      </c>
      <c r="AG26" s="2"/>
      <c r="AH26" s="2"/>
      <c r="AI26" s="2"/>
    </row>
    <row r="27" spans="1:35" x14ac:dyDescent="0.3">
      <c r="A27" s="2" t="s">
        <v>51</v>
      </c>
      <c r="B27" s="3" t="s">
        <v>52</v>
      </c>
      <c r="C27" s="4"/>
      <c r="D27" s="4"/>
      <c r="E27" s="2" t="s">
        <v>1000</v>
      </c>
      <c r="F27" s="2" t="s">
        <v>1000</v>
      </c>
      <c r="G27" s="2" t="s">
        <v>1000</v>
      </c>
      <c r="H27" s="2" t="s">
        <v>1064</v>
      </c>
      <c r="I27" s="2" t="s">
        <v>1001</v>
      </c>
      <c r="J27" s="2" t="s">
        <v>1000</v>
      </c>
      <c r="K27" s="2" t="s">
        <v>1000</v>
      </c>
      <c r="L27" s="2" t="s">
        <v>1000</v>
      </c>
      <c r="M27" s="2" t="s">
        <v>1000</v>
      </c>
      <c r="N27" s="2" t="s">
        <v>1000</v>
      </c>
      <c r="O27" s="2" t="s">
        <v>1064</v>
      </c>
      <c r="P27" s="2" t="s">
        <v>1000</v>
      </c>
      <c r="Q27" s="2" t="s">
        <v>1000</v>
      </c>
      <c r="R27" s="2" t="s">
        <v>1000</v>
      </c>
      <c r="S27" s="2" t="s">
        <v>1000</v>
      </c>
      <c r="T27" s="2" t="s">
        <v>1000</v>
      </c>
      <c r="U27" s="2" t="s">
        <v>1000</v>
      </c>
      <c r="V27" s="2" t="s">
        <v>1064</v>
      </c>
      <c r="W27" s="2" t="s">
        <v>1000</v>
      </c>
      <c r="X27" s="2" t="s">
        <v>1000</v>
      </c>
      <c r="Y27" s="2" t="s">
        <v>1000</v>
      </c>
      <c r="Z27" s="2" t="s">
        <v>1080</v>
      </c>
      <c r="AA27" s="2" t="s">
        <v>1000</v>
      </c>
      <c r="AB27" s="2" t="s">
        <v>1000</v>
      </c>
      <c r="AC27" s="2" t="s">
        <v>1064</v>
      </c>
      <c r="AD27" s="2" t="s">
        <v>1000</v>
      </c>
      <c r="AE27" s="2" t="s">
        <v>1000</v>
      </c>
      <c r="AF27" s="5" t="s">
        <v>1000</v>
      </c>
      <c r="AG27" s="5"/>
      <c r="AH27" s="5"/>
      <c r="AI27" s="5"/>
    </row>
    <row r="28" spans="1:35" x14ac:dyDescent="0.3">
      <c r="A28" s="5" t="s">
        <v>53</v>
      </c>
      <c r="B28" s="6" t="s">
        <v>54</v>
      </c>
      <c r="C28" s="7"/>
      <c r="D28" s="7"/>
      <c r="E28" s="5" t="s">
        <v>1000</v>
      </c>
      <c r="F28" s="5" t="s">
        <v>1000</v>
      </c>
      <c r="G28" s="5" t="s">
        <v>1000</v>
      </c>
      <c r="H28" s="5" t="s">
        <v>1064</v>
      </c>
      <c r="I28" s="5" t="s">
        <v>1000</v>
      </c>
      <c r="J28" s="5" t="s">
        <v>1000</v>
      </c>
      <c r="K28" s="5" t="s">
        <v>1000</v>
      </c>
      <c r="L28" s="5" t="s">
        <v>1000</v>
      </c>
      <c r="M28" s="5" t="s">
        <v>1000</v>
      </c>
      <c r="N28" s="5" t="s">
        <v>1000</v>
      </c>
      <c r="O28" s="5" t="s">
        <v>1064</v>
      </c>
      <c r="P28" s="5" t="s">
        <v>1000</v>
      </c>
      <c r="Q28" s="5" t="s">
        <v>1000</v>
      </c>
      <c r="R28" s="5" t="s">
        <v>1000</v>
      </c>
      <c r="S28" s="5" t="s">
        <v>1000</v>
      </c>
      <c r="T28" s="5" t="s">
        <v>1000</v>
      </c>
      <c r="U28" s="5" t="s">
        <v>1000</v>
      </c>
      <c r="V28" s="5" t="s">
        <v>1064</v>
      </c>
      <c r="W28" s="5" t="s">
        <v>1000</v>
      </c>
      <c r="X28" s="5" t="s">
        <v>1000</v>
      </c>
      <c r="Y28" s="5" t="s">
        <v>1000</v>
      </c>
      <c r="Z28" s="5" t="s">
        <v>1080</v>
      </c>
      <c r="AA28" s="5" t="s">
        <v>1000</v>
      </c>
      <c r="AB28" s="5" t="s">
        <v>1000</v>
      </c>
      <c r="AC28" s="5" t="s">
        <v>1064</v>
      </c>
      <c r="AD28" s="5" t="s">
        <v>1000</v>
      </c>
      <c r="AE28" s="5" t="s">
        <v>1000</v>
      </c>
      <c r="AF28" s="2" t="s">
        <v>1000</v>
      </c>
      <c r="AG28" s="2"/>
      <c r="AH28" s="2"/>
      <c r="AI28" s="2"/>
    </row>
    <row r="29" spans="1:35" x14ac:dyDescent="0.3">
      <c r="A29" s="5" t="s">
        <v>55</v>
      </c>
      <c r="B29" s="6" t="s">
        <v>56</v>
      </c>
      <c r="C29" s="4"/>
      <c r="D29" s="4"/>
      <c r="E29" s="5" t="s">
        <v>1000</v>
      </c>
      <c r="F29" s="5" t="s">
        <v>1000</v>
      </c>
      <c r="G29" s="5" t="s">
        <v>1000</v>
      </c>
      <c r="H29" s="5" t="s">
        <v>1064</v>
      </c>
      <c r="I29" s="5" t="s">
        <v>1000</v>
      </c>
      <c r="J29" s="5" t="s">
        <v>1000</v>
      </c>
      <c r="K29" s="5" t="s">
        <v>1000</v>
      </c>
      <c r="L29" s="5" t="s">
        <v>1000</v>
      </c>
      <c r="M29" s="5" t="s">
        <v>1000</v>
      </c>
      <c r="N29" s="5" t="s">
        <v>1000</v>
      </c>
      <c r="O29" s="5" t="s">
        <v>1064</v>
      </c>
      <c r="P29" s="5" t="s">
        <v>1000</v>
      </c>
      <c r="Q29" s="5" t="s">
        <v>1000</v>
      </c>
      <c r="R29" s="5" t="s">
        <v>1000</v>
      </c>
      <c r="S29" s="5" t="s">
        <v>1000</v>
      </c>
      <c r="T29" s="5" t="s">
        <v>1000</v>
      </c>
      <c r="U29" s="5" t="s">
        <v>1000</v>
      </c>
      <c r="V29" s="5" t="s">
        <v>1064</v>
      </c>
      <c r="W29" s="5" t="s">
        <v>1000</v>
      </c>
      <c r="X29" s="5" t="s">
        <v>1000</v>
      </c>
      <c r="Y29" s="5" t="s">
        <v>1000</v>
      </c>
      <c r="Z29" s="5" t="s">
        <v>1078</v>
      </c>
      <c r="AA29" s="2" t="s">
        <v>1000</v>
      </c>
      <c r="AB29" s="2" t="s">
        <v>1000</v>
      </c>
      <c r="AC29" s="2" t="s">
        <v>1064</v>
      </c>
      <c r="AD29" s="2" t="s">
        <v>1000</v>
      </c>
      <c r="AE29" s="2" t="s">
        <v>1000</v>
      </c>
      <c r="AF29" s="5" t="s">
        <v>1036</v>
      </c>
      <c r="AG29" s="5"/>
      <c r="AH29" s="5"/>
      <c r="AI29" s="5"/>
    </row>
    <row r="30" spans="1:35" x14ac:dyDescent="0.3">
      <c r="A30" s="2" t="s">
        <v>57</v>
      </c>
      <c r="B30" s="3" t="s">
        <v>58</v>
      </c>
      <c r="C30" s="7"/>
      <c r="D30" s="7"/>
      <c r="E30" s="2" t="s">
        <v>1000</v>
      </c>
      <c r="F30" s="2" t="s">
        <v>1000</v>
      </c>
      <c r="G30" s="2" t="s">
        <v>1000</v>
      </c>
      <c r="H30" s="2" t="s">
        <v>1064</v>
      </c>
      <c r="I30" s="2" t="s">
        <v>1000</v>
      </c>
      <c r="J30" s="2" t="s">
        <v>1000</v>
      </c>
      <c r="K30" s="2" t="s">
        <v>1000</v>
      </c>
      <c r="L30" s="2" t="s">
        <v>1000</v>
      </c>
      <c r="M30" s="2" t="s">
        <v>1000</v>
      </c>
      <c r="N30" s="2" t="s">
        <v>1000</v>
      </c>
      <c r="O30" s="2" t="s">
        <v>1064</v>
      </c>
      <c r="P30" s="2" t="s">
        <v>1000</v>
      </c>
      <c r="Q30" s="2" t="s">
        <v>1000</v>
      </c>
      <c r="R30" s="2" t="s">
        <v>1000</v>
      </c>
      <c r="S30" s="2" t="s">
        <v>1000</v>
      </c>
      <c r="T30" s="2" t="s">
        <v>1000</v>
      </c>
      <c r="U30" s="2" t="s">
        <v>1000</v>
      </c>
      <c r="V30" s="2" t="s">
        <v>1064</v>
      </c>
      <c r="W30" s="2" t="s">
        <v>1000</v>
      </c>
      <c r="X30" s="2" t="s">
        <v>1000</v>
      </c>
      <c r="Y30" s="2" t="s">
        <v>1000</v>
      </c>
      <c r="Z30" s="2" t="s">
        <v>1080</v>
      </c>
      <c r="AA30" s="5" t="s">
        <v>1000</v>
      </c>
      <c r="AB30" s="5" t="s">
        <v>1074</v>
      </c>
      <c r="AC30" s="5" t="s">
        <v>1064</v>
      </c>
      <c r="AD30" s="5" t="s">
        <v>1000</v>
      </c>
      <c r="AE30" s="5" t="s">
        <v>1000</v>
      </c>
      <c r="AF30" s="2" t="s">
        <v>1000</v>
      </c>
      <c r="AG30" s="2"/>
      <c r="AH30" s="2"/>
      <c r="AI30" s="2"/>
    </row>
    <row r="31" spans="1:35" x14ac:dyDescent="0.3">
      <c r="A31" s="5" t="s">
        <v>59</v>
      </c>
      <c r="B31" s="6" t="s">
        <v>60</v>
      </c>
      <c r="C31" s="4"/>
      <c r="D31" s="4"/>
      <c r="E31" s="5" t="s">
        <v>1000</v>
      </c>
      <c r="F31" s="5" t="s">
        <v>1000</v>
      </c>
      <c r="G31" s="5" t="s">
        <v>1000</v>
      </c>
      <c r="H31" s="5" t="s">
        <v>1064</v>
      </c>
      <c r="I31" s="5" t="s">
        <v>1000</v>
      </c>
      <c r="J31" s="5" t="s">
        <v>1000</v>
      </c>
      <c r="K31" s="5" t="s">
        <v>1000</v>
      </c>
      <c r="L31" s="5" t="s">
        <v>1000</v>
      </c>
      <c r="M31" s="5" t="s">
        <v>1000</v>
      </c>
      <c r="N31" s="5" t="s">
        <v>1000</v>
      </c>
      <c r="O31" s="5" t="s">
        <v>1064</v>
      </c>
      <c r="P31" s="5" t="s">
        <v>1000</v>
      </c>
      <c r="Q31" s="5" t="s">
        <v>1000</v>
      </c>
      <c r="R31" s="5" t="s">
        <v>1000</v>
      </c>
      <c r="S31" s="5" t="s">
        <v>1000</v>
      </c>
      <c r="T31" s="5" t="s">
        <v>1000</v>
      </c>
      <c r="U31" s="5" t="s">
        <v>1000</v>
      </c>
      <c r="V31" s="5" t="s">
        <v>1064</v>
      </c>
      <c r="W31" s="5" t="s">
        <v>1000</v>
      </c>
      <c r="X31" s="5" t="s">
        <v>1000</v>
      </c>
      <c r="Y31" s="5" t="s">
        <v>1000</v>
      </c>
      <c r="Z31" s="5" t="s">
        <v>1080</v>
      </c>
      <c r="AA31" s="2" t="s">
        <v>1000</v>
      </c>
      <c r="AB31" s="2" t="s">
        <v>1074</v>
      </c>
      <c r="AC31" s="2" t="s">
        <v>1064</v>
      </c>
      <c r="AD31" s="2" t="s">
        <v>1000</v>
      </c>
      <c r="AE31" s="2" t="s">
        <v>1000</v>
      </c>
      <c r="AF31" s="5" t="s">
        <v>1000</v>
      </c>
      <c r="AG31" s="5"/>
      <c r="AH31" s="5"/>
      <c r="AI31" s="5"/>
    </row>
    <row r="32" spans="1:35" x14ac:dyDescent="0.3">
      <c r="A32" s="2" t="s">
        <v>61</v>
      </c>
      <c r="B32" s="3" t="s">
        <v>62</v>
      </c>
      <c r="C32" s="7"/>
      <c r="D32" s="7"/>
      <c r="E32" s="2" t="s">
        <v>1036</v>
      </c>
      <c r="F32" s="2" t="s">
        <v>1036</v>
      </c>
      <c r="G32" s="2" t="s">
        <v>1036</v>
      </c>
      <c r="H32" s="2" t="s">
        <v>1064</v>
      </c>
      <c r="I32" s="2" t="s">
        <v>1036</v>
      </c>
      <c r="J32" s="2" t="s">
        <v>1036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5"/>
      <c r="AB32" s="5"/>
      <c r="AC32" s="5"/>
      <c r="AD32" s="5"/>
      <c r="AE32" s="5"/>
      <c r="AF32" s="2"/>
      <c r="AG32" s="2"/>
      <c r="AH32" s="2"/>
      <c r="AI32" s="2"/>
    </row>
    <row r="33" spans="1:35" x14ac:dyDescent="0.3">
      <c r="A33" s="5" t="s">
        <v>951</v>
      </c>
      <c r="B33" s="6" t="s">
        <v>63</v>
      </c>
      <c r="C33" s="4"/>
      <c r="D33" s="4"/>
      <c r="E33" s="5" t="s">
        <v>1000</v>
      </c>
      <c r="F33" s="5" t="s">
        <v>1000</v>
      </c>
      <c r="G33" s="5" t="s">
        <v>1000</v>
      </c>
      <c r="H33" s="5" t="s">
        <v>1064</v>
      </c>
      <c r="I33" s="5" t="s">
        <v>1000</v>
      </c>
      <c r="J33" s="5" t="s">
        <v>1000</v>
      </c>
      <c r="K33" s="5" t="s">
        <v>1000</v>
      </c>
      <c r="L33" s="5" t="s">
        <v>1000</v>
      </c>
      <c r="M33" s="5" t="s">
        <v>1000</v>
      </c>
      <c r="N33" s="5" t="s">
        <v>1000</v>
      </c>
      <c r="O33" s="5" t="s">
        <v>1064</v>
      </c>
      <c r="P33" s="5" t="s">
        <v>1000</v>
      </c>
      <c r="Q33" s="5" t="s">
        <v>1000</v>
      </c>
      <c r="R33" s="5" t="s">
        <v>1000</v>
      </c>
      <c r="S33" s="5" t="s">
        <v>1000</v>
      </c>
      <c r="T33" s="5" t="s">
        <v>1000</v>
      </c>
      <c r="U33" s="5" t="s">
        <v>1000</v>
      </c>
      <c r="V33" s="5" t="s">
        <v>1064</v>
      </c>
      <c r="W33" s="5" t="s">
        <v>1015</v>
      </c>
      <c r="X33" s="5" t="s">
        <v>1000</v>
      </c>
      <c r="Y33" s="5" t="s">
        <v>1000</v>
      </c>
      <c r="Z33" s="5" t="s">
        <v>1078</v>
      </c>
      <c r="AA33" s="2" t="s">
        <v>1000</v>
      </c>
      <c r="AB33" s="2" t="s">
        <v>1000</v>
      </c>
      <c r="AC33" s="2" t="s">
        <v>1064</v>
      </c>
      <c r="AD33" s="2" t="s">
        <v>1000</v>
      </c>
      <c r="AE33" s="2" t="s">
        <v>1000</v>
      </c>
      <c r="AF33" s="5" t="s">
        <v>1000</v>
      </c>
      <c r="AG33" s="5"/>
      <c r="AH33" s="5"/>
      <c r="AI33" s="5"/>
    </row>
    <row r="34" spans="1:35" x14ac:dyDescent="0.3">
      <c r="A34" s="2" t="s">
        <v>64</v>
      </c>
      <c r="B34" s="3" t="s">
        <v>65</v>
      </c>
      <c r="C34" s="7"/>
      <c r="D34" s="7"/>
      <c r="E34" s="2" t="s">
        <v>1001</v>
      </c>
      <c r="F34" s="2" t="s">
        <v>1000</v>
      </c>
      <c r="G34" s="2" t="s">
        <v>1000</v>
      </c>
      <c r="H34" s="2" t="s">
        <v>1064</v>
      </c>
      <c r="I34" s="2" t="s">
        <v>1000</v>
      </c>
      <c r="J34" s="2" t="s">
        <v>1000</v>
      </c>
      <c r="K34" s="2" t="s">
        <v>1000</v>
      </c>
      <c r="L34" s="2" t="s">
        <v>1000</v>
      </c>
      <c r="M34" s="2" t="s">
        <v>1000</v>
      </c>
      <c r="N34" s="2" t="s">
        <v>1000</v>
      </c>
      <c r="O34" s="2" t="s">
        <v>1064</v>
      </c>
      <c r="P34" s="2" t="s">
        <v>1000</v>
      </c>
      <c r="Q34" s="2" t="s">
        <v>1000</v>
      </c>
      <c r="R34" s="2" t="s">
        <v>1000</v>
      </c>
      <c r="S34" s="2" t="s">
        <v>1000</v>
      </c>
      <c r="T34" s="2" t="s">
        <v>1000</v>
      </c>
      <c r="U34" s="2" t="s">
        <v>1000</v>
      </c>
      <c r="V34" s="2" t="s">
        <v>1064</v>
      </c>
      <c r="W34" s="2" t="s">
        <v>1000</v>
      </c>
      <c r="X34" s="2" t="s">
        <v>1000</v>
      </c>
      <c r="Y34" s="2" t="s">
        <v>1000</v>
      </c>
      <c r="Z34" s="2" t="s">
        <v>1078</v>
      </c>
      <c r="AA34" s="5" t="s">
        <v>1000</v>
      </c>
      <c r="AB34" s="5" t="s">
        <v>1000</v>
      </c>
      <c r="AC34" s="5" t="s">
        <v>1064</v>
      </c>
      <c r="AD34" s="5" t="s">
        <v>1000</v>
      </c>
      <c r="AE34" s="5" t="s">
        <v>1015</v>
      </c>
      <c r="AF34" s="2" t="s">
        <v>1015</v>
      </c>
      <c r="AG34" s="2"/>
      <c r="AH34" s="2"/>
      <c r="AI34" s="2"/>
    </row>
    <row r="35" spans="1:35" x14ac:dyDescent="0.3">
      <c r="A35" s="5" t="s">
        <v>66</v>
      </c>
      <c r="B35" s="6" t="s">
        <v>67</v>
      </c>
      <c r="C35" s="4"/>
      <c r="D35" s="4"/>
      <c r="E35" s="5" t="s">
        <v>1000</v>
      </c>
      <c r="F35" s="5" t="s">
        <v>1000</v>
      </c>
      <c r="G35" s="5" t="s">
        <v>1000</v>
      </c>
      <c r="H35" s="5" t="s">
        <v>1064</v>
      </c>
      <c r="I35" s="5" t="s">
        <v>1000</v>
      </c>
      <c r="J35" s="5" t="s">
        <v>1000</v>
      </c>
      <c r="K35" s="5" t="s">
        <v>1000</v>
      </c>
      <c r="L35" s="5" t="s">
        <v>1000</v>
      </c>
      <c r="M35" s="5" t="s">
        <v>1000</v>
      </c>
      <c r="N35" s="5" t="s">
        <v>1000</v>
      </c>
      <c r="O35" s="5" t="s">
        <v>1064</v>
      </c>
      <c r="P35" s="5" t="s">
        <v>1000</v>
      </c>
      <c r="Q35" s="5" t="s">
        <v>1000</v>
      </c>
      <c r="R35" s="5" t="s">
        <v>1000</v>
      </c>
      <c r="S35" s="5" t="s">
        <v>1000</v>
      </c>
      <c r="T35" s="5" t="s">
        <v>1000</v>
      </c>
      <c r="U35" s="5" t="s">
        <v>1000</v>
      </c>
      <c r="V35" s="5" t="s">
        <v>1064</v>
      </c>
      <c r="W35" s="5" t="s">
        <v>1000</v>
      </c>
      <c r="X35" s="5" t="s">
        <v>1000</v>
      </c>
      <c r="Y35" s="5" t="s">
        <v>1000</v>
      </c>
      <c r="Z35" s="5" t="s">
        <v>1080</v>
      </c>
      <c r="AA35" s="2" t="s">
        <v>1001</v>
      </c>
      <c r="AB35" s="2" t="s">
        <v>1001</v>
      </c>
      <c r="AC35" s="2" t="s">
        <v>1064</v>
      </c>
      <c r="AD35" s="2" t="s">
        <v>1000</v>
      </c>
      <c r="AE35" s="2" t="s">
        <v>1000</v>
      </c>
      <c r="AF35" s="5" t="s">
        <v>1000</v>
      </c>
      <c r="AG35" s="5"/>
      <c r="AH35" s="5"/>
      <c r="AI35" s="5"/>
    </row>
    <row r="36" spans="1:35" x14ac:dyDescent="0.3">
      <c r="A36" s="2" t="s">
        <v>68</v>
      </c>
      <c r="B36" s="3" t="s">
        <v>69</v>
      </c>
      <c r="C36" s="7"/>
      <c r="D36" s="7"/>
      <c r="E36" s="2" t="s">
        <v>1000</v>
      </c>
      <c r="F36" s="2" t="s">
        <v>1037</v>
      </c>
      <c r="G36" s="2" t="s">
        <v>1000</v>
      </c>
      <c r="H36" s="2" t="s">
        <v>1064</v>
      </c>
      <c r="I36" s="2" t="s">
        <v>1000</v>
      </c>
      <c r="J36" s="2" t="s">
        <v>1000</v>
      </c>
      <c r="K36" s="2" t="s">
        <v>1000</v>
      </c>
      <c r="L36" s="2" t="s">
        <v>1000</v>
      </c>
      <c r="M36" s="2" t="s">
        <v>1067</v>
      </c>
      <c r="N36" s="2" t="s">
        <v>1000</v>
      </c>
      <c r="O36" s="2" t="s">
        <v>1064</v>
      </c>
      <c r="P36" s="2" t="s">
        <v>1000</v>
      </c>
      <c r="Q36" s="2" t="s">
        <v>1000</v>
      </c>
      <c r="R36" s="2" t="s">
        <v>1037</v>
      </c>
      <c r="S36" s="2" t="s">
        <v>1000</v>
      </c>
      <c r="T36" s="2" t="s">
        <v>1000</v>
      </c>
      <c r="U36" s="2" t="s">
        <v>1000</v>
      </c>
      <c r="V36" s="2" t="s">
        <v>1064</v>
      </c>
      <c r="W36" s="2" t="s">
        <v>1000</v>
      </c>
      <c r="X36" s="2" t="s">
        <v>1000</v>
      </c>
      <c r="Y36" s="2" t="s">
        <v>1037</v>
      </c>
      <c r="Z36" s="2" t="s">
        <v>1078</v>
      </c>
      <c r="AA36" s="5" t="s">
        <v>1000</v>
      </c>
      <c r="AB36" s="5" t="s">
        <v>1000</v>
      </c>
      <c r="AC36" s="5" t="s">
        <v>1064</v>
      </c>
      <c r="AD36" s="5" t="s">
        <v>1000</v>
      </c>
      <c r="AE36" s="5" t="s">
        <v>1000</v>
      </c>
      <c r="AF36" s="2" t="s">
        <v>1000</v>
      </c>
      <c r="AG36" s="2"/>
      <c r="AH36" s="2"/>
      <c r="AI36" s="2"/>
    </row>
    <row r="37" spans="1:35" x14ac:dyDescent="0.3">
      <c r="A37" s="2" t="s">
        <v>70</v>
      </c>
      <c r="B37" s="3" t="s">
        <v>71</v>
      </c>
      <c r="C37" s="4"/>
      <c r="D37" s="4"/>
      <c r="E37" s="2" t="s">
        <v>1000</v>
      </c>
      <c r="F37" s="2" t="s">
        <v>1000</v>
      </c>
      <c r="G37" s="2" t="s">
        <v>1000</v>
      </c>
      <c r="H37" s="2" t="s">
        <v>1064</v>
      </c>
      <c r="I37" s="2" t="s">
        <v>1000</v>
      </c>
      <c r="J37" s="2" t="s">
        <v>1067</v>
      </c>
      <c r="K37" s="2" t="s">
        <v>1000</v>
      </c>
      <c r="L37" s="2" t="s">
        <v>1000</v>
      </c>
      <c r="M37" s="2" t="s">
        <v>1000</v>
      </c>
      <c r="N37" s="2" t="s">
        <v>1000</v>
      </c>
      <c r="O37" s="2" t="s">
        <v>1064</v>
      </c>
      <c r="P37" s="2" t="s">
        <v>1000</v>
      </c>
      <c r="Q37" s="2" t="s">
        <v>1000</v>
      </c>
      <c r="R37" s="2" t="s">
        <v>1000</v>
      </c>
      <c r="S37" s="2" t="s">
        <v>1000</v>
      </c>
      <c r="T37" s="2" t="s">
        <v>1000</v>
      </c>
      <c r="U37" s="2" t="s">
        <v>1000</v>
      </c>
      <c r="V37" s="2" t="s">
        <v>1064</v>
      </c>
      <c r="W37" s="2" t="s">
        <v>1000</v>
      </c>
      <c r="X37" s="2" t="s">
        <v>1000</v>
      </c>
      <c r="Y37" s="2" t="s">
        <v>1000</v>
      </c>
      <c r="Z37" s="2" t="s">
        <v>1080</v>
      </c>
      <c r="AA37" s="2" t="s">
        <v>1000</v>
      </c>
      <c r="AB37" s="2" t="s">
        <v>1000</v>
      </c>
      <c r="AC37" s="2" t="s">
        <v>1064</v>
      </c>
      <c r="AD37" s="2" t="s">
        <v>1000</v>
      </c>
      <c r="AE37" s="2" t="s">
        <v>1000</v>
      </c>
      <c r="AF37" s="5" t="s">
        <v>1000</v>
      </c>
      <c r="AG37" s="5"/>
      <c r="AH37" s="5"/>
      <c r="AI37" s="5"/>
    </row>
    <row r="38" spans="1:35" x14ac:dyDescent="0.3">
      <c r="A38" s="2" t="s">
        <v>952</v>
      </c>
      <c r="B38" s="3" t="s">
        <v>72</v>
      </c>
      <c r="C38" s="4"/>
      <c r="D38" s="4"/>
      <c r="E38" s="2" t="s">
        <v>1015</v>
      </c>
      <c r="F38" s="2" t="s">
        <v>1000</v>
      </c>
      <c r="G38" s="2" t="s">
        <v>1000</v>
      </c>
      <c r="H38" s="2" t="s">
        <v>1064</v>
      </c>
      <c r="I38" s="2" t="s">
        <v>1000</v>
      </c>
      <c r="J38" s="2" t="s">
        <v>1000</v>
      </c>
      <c r="K38" s="2" t="s">
        <v>1000</v>
      </c>
      <c r="L38" s="2" t="s">
        <v>1000</v>
      </c>
      <c r="M38" s="2" t="s">
        <v>1000</v>
      </c>
      <c r="N38" s="2" t="s">
        <v>1000</v>
      </c>
      <c r="O38" s="2" t="s">
        <v>1064</v>
      </c>
      <c r="P38" s="2" t="s">
        <v>1000</v>
      </c>
      <c r="Q38" s="2" t="s">
        <v>1000</v>
      </c>
      <c r="R38" s="2" t="s">
        <v>1000</v>
      </c>
      <c r="S38" s="2" t="s">
        <v>1000</v>
      </c>
      <c r="T38" s="2" t="s">
        <v>1000</v>
      </c>
      <c r="U38" s="2" t="s">
        <v>1000</v>
      </c>
      <c r="V38" s="2" t="s">
        <v>1064</v>
      </c>
      <c r="W38" s="2" t="s">
        <v>1000</v>
      </c>
      <c r="X38" s="2" t="s">
        <v>1000</v>
      </c>
      <c r="Y38" s="2" t="s">
        <v>1000</v>
      </c>
      <c r="Z38" s="2" t="s">
        <v>1080</v>
      </c>
      <c r="AA38" s="2" t="s">
        <v>1000</v>
      </c>
      <c r="AB38" s="2" t="s">
        <v>1000</v>
      </c>
      <c r="AC38" s="2" t="s">
        <v>1064</v>
      </c>
      <c r="AD38" s="2" t="s">
        <v>1000</v>
      </c>
      <c r="AE38" s="2" t="s">
        <v>1000</v>
      </c>
      <c r="AF38" s="2" t="s">
        <v>1000</v>
      </c>
      <c r="AG38" s="2"/>
      <c r="AH38" s="2"/>
      <c r="AI38" s="2"/>
    </row>
    <row r="39" spans="1:35" x14ac:dyDescent="0.3">
      <c r="A39" s="5" t="s">
        <v>73</v>
      </c>
      <c r="B39" s="6" t="s">
        <v>74</v>
      </c>
      <c r="C39" s="7"/>
      <c r="D39" s="7"/>
      <c r="E39" s="5" t="s">
        <v>1000</v>
      </c>
      <c r="F39" s="5" t="s">
        <v>1000</v>
      </c>
      <c r="G39" s="5" t="s">
        <v>1000</v>
      </c>
      <c r="H39" s="5" t="s">
        <v>1064</v>
      </c>
      <c r="I39" s="5" t="s">
        <v>1000</v>
      </c>
      <c r="J39" s="5" t="s">
        <v>1000</v>
      </c>
      <c r="K39" s="5" t="s">
        <v>1000</v>
      </c>
      <c r="L39" s="5" t="s">
        <v>1000</v>
      </c>
      <c r="M39" s="5" t="s">
        <v>1000</v>
      </c>
      <c r="N39" s="5" t="s">
        <v>1000</v>
      </c>
      <c r="O39" s="5" t="s">
        <v>1064</v>
      </c>
      <c r="P39" s="5" t="s">
        <v>1000</v>
      </c>
      <c r="Q39" s="5" t="s">
        <v>1000</v>
      </c>
      <c r="R39" s="5" t="s">
        <v>1000</v>
      </c>
      <c r="S39" s="5" t="s">
        <v>1000</v>
      </c>
      <c r="T39" s="5" t="s">
        <v>1000</v>
      </c>
      <c r="U39" s="5" t="s">
        <v>1000</v>
      </c>
      <c r="V39" s="5" t="s">
        <v>1064</v>
      </c>
      <c r="W39" s="5" t="s">
        <v>1000</v>
      </c>
      <c r="X39" s="5" t="s">
        <v>1000</v>
      </c>
      <c r="Y39" s="5" t="s">
        <v>1000</v>
      </c>
      <c r="Z39" s="5" t="s">
        <v>1080</v>
      </c>
      <c r="AA39" s="5" t="s">
        <v>1000</v>
      </c>
      <c r="AB39" s="5" t="s">
        <v>1000</v>
      </c>
      <c r="AC39" s="5" t="s">
        <v>1064</v>
      </c>
      <c r="AD39" s="5" t="s">
        <v>1000</v>
      </c>
      <c r="AE39" s="5" t="s">
        <v>1000</v>
      </c>
      <c r="AF39" s="5" t="s">
        <v>1000</v>
      </c>
      <c r="AG39" s="5"/>
      <c r="AH39" s="5"/>
      <c r="AI39" s="5"/>
    </row>
    <row r="40" spans="1:35" x14ac:dyDescent="0.3">
      <c r="A40" s="2" t="s">
        <v>75</v>
      </c>
      <c r="B40" s="3" t="s">
        <v>76</v>
      </c>
      <c r="C40" s="4"/>
      <c r="D40" s="4"/>
      <c r="E40" s="2" t="s">
        <v>1000</v>
      </c>
      <c r="F40" s="2" t="s">
        <v>1000</v>
      </c>
      <c r="G40" s="2" t="s">
        <v>1000</v>
      </c>
      <c r="H40" s="2" t="s">
        <v>1064</v>
      </c>
      <c r="I40" s="2" t="s">
        <v>1000</v>
      </c>
      <c r="J40" s="2" t="s">
        <v>1000</v>
      </c>
      <c r="K40" s="2" t="s">
        <v>1000</v>
      </c>
      <c r="L40" s="2" t="s">
        <v>1000</v>
      </c>
      <c r="M40" s="2" t="s">
        <v>1000</v>
      </c>
      <c r="N40" s="2" t="s">
        <v>1000</v>
      </c>
      <c r="O40" s="2" t="s">
        <v>1064</v>
      </c>
      <c r="P40" s="2" t="s">
        <v>1000</v>
      </c>
      <c r="Q40" s="2" t="s">
        <v>1000</v>
      </c>
      <c r="R40" s="2" t="s">
        <v>1000</v>
      </c>
      <c r="S40" s="2" t="s">
        <v>1000</v>
      </c>
      <c r="T40" s="2" t="s">
        <v>1000</v>
      </c>
      <c r="U40" s="2" t="s">
        <v>1000</v>
      </c>
      <c r="V40" s="2" t="s">
        <v>1064</v>
      </c>
      <c r="W40" s="2" t="s">
        <v>1000</v>
      </c>
      <c r="X40" s="2" t="s">
        <v>1000</v>
      </c>
      <c r="Y40" s="2" t="s">
        <v>1000</v>
      </c>
      <c r="Z40" s="2" t="s">
        <v>1080</v>
      </c>
      <c r="AA40" s="2" t="s">
        <v>1000</v>
      </c>
      <c r="AB40" s="2" t="s">
        <v>1000</v>
      </c>
      <c r="AC40" s="2" t="s">
        <v>1064</v>
      </c>
      <c r="AD40" s="2" t="s">
        <v>1001</v>
      </c>
      <c r="AE40" s="2" t="s">
        <v>1081</v>
      </c>
      <c r="AF40" s="2" t="s">
        <v>1000</v>
      </c>
      <c r="AG40" s="2"/>
      <c r="AH40" s="2"/>
      <c r="AI40" s="2"/>
    </row>
    <row r="41" spans="1:35" x14ac:dyDescent="0.3">
      <c r="A41" s="5" t="s">
        <v>77</v>
      </c>
      <c r="B41" s="6" t="s">
        <v>78</v>
      </c>
      <c r="C41" s="7"/>
      <c r="D41" s="7"/>
      <c r="E41" s="5" t="s">
        <v>1000</v>
      </c>
      <c r="F41" s="5" t="s">
        <v>1000</v>
      </c>
      <c r="G41" s="5" t="s">
        <v>1001</v>
      </c>
      <c r="H41" s="5" t="s">
        <v>1064</v>
      </c>
      <c r="I41" s="5" t="s">
        <v>1000</v>
      </c>
      <c r="J41" s="5" t="s">
        <v>1065</v>
      </c>
      <c r="K41" s="5" t="s">
        <v>1065</v>
      </c>
      <c r="L41" s="5" t="s">
        <v>1065</v>
      </c>
      <c r="M41" s="5" t="s">
        <v>1065</v>
      </c>
      <c r="N41" s="5" t="s">
        <v>1001</v>
      </c>
      <c r="O41" s="5" t="s">
        <v>1001</v>
      </c>
      <c r="P41" s="5" t="s">
        <v>1001</v>
      </c>
      <c r="Q41" s="5" t="s">
        <v>1001</v>
      </c>
      <c r="R41" s="5" t="s">
        <v>1000</v>
      </c>
      <c r="S41" s="5" t="s">
        <v>1000</v>
      </c>
      <c r="T41" s="5" t="s">
        <v>1000</v>
      </c>
      <c r="U41" s="5" t="s">
        <v>1000</v>
      </c>
      <c r="V41" s="5" t="s">
        <v>1064</v>
      </c>
      <c r="W41" s="5" t="s">
        <v>1000</v>
      </c>
      <c r="X41" s="5" t="s">
        <v>1001</v>
      </c>
      <c r="Y41" s="5" t="s">
        <v>1001</v>
      </c>
      <c r="Z41" s="5" t="s">
        <v>1078</v>
      </c>
      <c r="AA41" s="5" t="s">
        <v>1000</v>
      </c>
      <c r="AB41" s="5" t="s">
        <v>1000</v>
      </c>
      <c r="AC41" s="5" t="s">
        <v>1064</v>
      </c>
      <c r="AD41" s="5" t="s">
        <v>1000</v>
      </c>
      <c r="AE41" s="5" t="s">
        <v>1000</v>
      </c>
      <c r="AF41" s="5" t="s">
        <v>1000</v>
      </c>
      <c r="AG41" s="5"/>
      <c r="AH41" s="5"/>
      <c r="AI41" s="5"/>
    </row>
    <row r="42" spans="1:35" x14ac:dyDescent="0.3">
      <c r="A42" s="2" t="s">
        <v>79</v>
      </c>
      <c r="B42" s="3" t="s">
        <v>80</v>
      </c>
      <c r="C42" s="4"/>
      <c r="D42" s="4"/>
      <c r="E42" s="2" t="s">
        <v>1000</v>
      </c>
      <c r="F42" s="2" t="s">
        <v>1000</v>
      </c>
      <c r="G42" s="2" t="s">
        <v>1000</v>
      </c>
      <c r="H42" s="2" t="s">
        <v>1064</v>
      </c>
      <c r="I42" s="2" t="s">
        <v>1000</v>
      </c>
      <c r="J42" s="2" t="s">
        <v>1000</v>
      </c>
      <c r="K42" s="2" t="s">
        <v>1000</v>
      </c>
      <c r="L42" s="2" t="s">
        <v>1000</v>
      </c>
      <c r="M42" s="2" t="s">
        <v>1000</v>
      </c>
      <c r="N42" s="2" t="s">
        <v>1000</v>
      </c>
      <c r="O42" s="2" t="s">
        <v>1064</v>
      </c>
      <c r="P42" s="2" t="s">
        <v>1000</v>
      </c>
      <c r="Q42" s="2" t="s">
        <v>1000</v>
      </c>
      <c r="R42" s="2" t="s">
        <v>1000</v>
      </c>
      <c r="S42" s="2" t="s">
        <v>1000</v>
      </c>
      <c r="T42" s="2" t="s">
        <v>1000</v>
      </c>
      <c r="U42" s="2" t="s">
        <v>1000</v>
      </c>
      <c r="V42" s="2" t="s">
        <v>1064</v>
      </c>
      <c r="W42" s="2" t="s">
        <v>1000</v>
      </c>
      <c r="X42" s="2" t="s">
        <v>1000</v>
      </c>
      <c r="Y42" s="2" t="s">
        <v>1000</v>
      </c>
      <c r="Z42" s="2" t="s">
        <v>1080</v>
      </c>
      <c r="AA42" s="2" t="s">
        <v>1000</v>
      </c>
      <c r="AB42" s="2" t="s">
        <v>1000</v>
      </c>
      <c r="AC42" s="2" t="s">
        <v>1064</v>
      </c>
      <c r="AD42" s="2" t="s">
        <v>1000</v>
      </c>
      <c r="AE42" s="2" t="s">
        <v>1000</v>
      </c>
      <c r="AF42" s="2" t="s">
        <v>1000</v>
      </c>
      <c r="AG42" s="2"/>
      <c r="AH42" s="2"/>
      <c r="AI42" s="2"/>
    </row>
    <row r="43" spans="1:35" x14ac:dyDescent="0.3">
      <c r="A43" s="5" t="s">
        <v>81</v>
      </c>
      <c r="B43" s="6" t="s">
        <v>82</v>
      </c>
      <c r="C43" s="4"/>
      <c r="D43" s="4"/>
      <c r="E43" s="5" t="s">
        <v>1000</v>
      </c>
      <c r="F43" s="5" t="s">
        <v>1000</v>
      </c>
      <c r="G43" s="5" t="s">
        <v>1000</v>
      </c>
      <c r="H43" s="5" t="s">
        <v>1064</v>
      </c>
      <c r="I43" s="5" t="s">
        <v>1000</v>
      </c>
      <c r="J43" s="5" t="s">
        <v>1000</v>
      </c>
      <c r="K43" s="5" t="s">
        <v>1000</v>
      </c>
      <c r="L43" s="5" t="s">
        <v>1000</v>
      </c>
      <c r="M43" s="5" t="s">
        <v>1000</v>
      </c>
      <c r="N43" s="5" t="s">
        <v>1000</v>
      </c>
      <c r="O43" s="5" t="s">
        <v>1064</v>
      </c>
      <c r="P43" s="5" t="s">
        <v>1000</v>
      </c>
      <c r="Q43" s="5" t="s">
        <v>1000</v>
      </c>
      <c r="R43" s="5" t="s">
        <v>1000</v>
      </c>
      <c r="S43" s="5" t="s">
        <v>1000</v>
      </c>
      <c r="T43" s="5" t="s">
        <v>1000</v>
      </c>
      <c r="U43" s="5" t="s">
        <v>1000</v>
      </c>
      <c r="V43" s="5" t="s">
        <v>1064</v>
      </c>
      <c r="W43" s="5" t="s">
        <v>1000</v>
      </c>
      <c r="X43" s="5" t="s">
        <v>1000</v>
      </c>
      <c r="Y43" s="5" t="s">
        <v>1000</v>
      </c>
      <c r="Z43" s="5" t="s">
        <v>1080</v>
      </c>
      <c r="AA43" s="2" t="s">
        <v>1000</v>
      </c>
      <c r="AB43" s="2" t="s">
        <v>1000</v>
      </c>
      <c r="AC43" s="2" t="s">
        <v>1064</v>
      </c>
      <c r="AD43" s="2" t="s">
        <v>1000</v>
      </c>
      <c r="AE43" s="2" t="s">
        <v>1000</v>
      </c>
      <c r="AF43" s="5" t="s">
        <v>1000</v>
      </c>
      <c r="AG43" s="5"/>
      <c r="AH43" s="5"/>
      <c r="AI43" s="5"/>
    </row>
    <row r="44" spans="1:35" x14ac:dyDescent="0.3">
      <c r="A44" s="2" t="s">
        <v>953</v>
      </c>
      <c r="B44" s="3" t="s">
        <v>83</v>
      </c>
      <c r="C44" s="7"/>
      <c r="D44" s="7"/>
      <c r="E44" s="2" t="s">
        <v>1000</v>
      </c>
      <c r="F44" s="2" t="s">
        <v>1000</v>
      </c>
      <c r="G44" s="2" t="s">
        <v>1000</v>
      </c>
      <c r="H44" s="2" t="s">
        <v>1064</v>
      </c>
      <c r="I44" s="2" t="s">
        <v>1000</v>
      </c>
      <c r="J44" s="2" t="s">
        <v>1000</v>
      </c>
      <c r="K44" s="2" t="s">
        <v>1000</v>
      </c>
      <c r="L44" s="2" t="s">
        <v>1000</v>
      </c>
      <c r="M44" s="2" t="s">
        <v>1000</v>
      </c>
      <c r="N44" s="2" t="s">
        <v>1000</v>
      </c>
      <c r="O44" s="2" t="s">
        <v>1064</v>
      </c>
      <c r="P44" s="2" t="s">
        <v>1000</v>
      </c>
      <c r="Q44" s="2" t="s">
        <v>1000</v>
      </c>
      <c r="R44" s="2" t="s">
        <v>1000</v>
      </c>
      <c r="S44" s="2" t="s">
        <v>1000</v>
      </c>
      <c r="T44" s="2" t="s">
        <v>1000</v>
      </c>
      <c r="U44" s="2" t="s">
        <v>1000</v>
      </c>
      <c r="V44" s="2" t="s">
        <v>1064</v>
      </c>
      <c r="W44" s="2" t="s">
        <v>1000</v>
      </c>
      <c r="X44" s="2" t="s">
        <v>1000</v>
      </c>
      <c r="Y44" s="2" t="s">
        <v>1000</v>
      </c>
      <c r="Z44" s="2" t="s">
        <v>1078</v>
      </c>
      <c r="AA44" s="5" t="s">
        <v>1001</v>
      </c>
      <c r="AB44" s="5" t="s">
        <v>1000</v>
      </c>
      <c r="AC44" s="5" t="s">
        <v>1064</v>
      </c>
      <c r="AD44" s="5" t="s">
        <v>1000</v>
      </c>
      <c r="AE44" s="5" t="s">
        <v>1000</v>
      </c>
      <c r="AF44" s="2" t="s">
        <v>1000</v>
      </c>
      <c r="AG44" s="2"/>
      <c r="AH44" s="2"/>
      <c r="AI44" s="2"/>
    </row>
    <row r="45" spans="1:35" x14ac:dyDescent="0.3">
      <c r="A45" s="5" t="s">
        <v>84</v>
      </c>
      <c r="B45" s="6" t="s">
        <v>85</v>
      </c>
      <c r="C45" s="4"/>
      <c r="D45" s="4"/>
      <c r="E45" s="5" t="s">
        <v>1001</v>
      </c>
      <c r="F45" s="5" t="s">
        <v>1000</v>
      </c>
      <c r="G45" s="5" t="s">
        <v>1001</v>
      </c>
      <c r="H45" s="5" t="s">
        <v>1064</v>
      </c>
      <c r="I45" s="5" t="s">
        <v>1000</v>
      </c>
      <c r="J45" s="5" t="s">
        <v>1000</v>
      </c>
      <c r="K45" s="5" t="s">
        <v>1000</v>
      </c>
      <c r="L45" s="5" t="s">
        <v>1000</v>
      </c>
      <c r="M45" s="5" t="s">
        <v>1000</v>
      </c>
      <c r="N45" s="5" t="s">
        <v>1000</v>
      </c>
      <c r="O45" s="5" t="s">
        <v>1064</v>
      </c>
      <c r="P45" s="5" t="s">
        <v>1000</v>
      </c>
      <c r="Q45" s="5" t="s">
        <v>1000</v>
      </c>
      <c r="R45" s="5" t="s">
        <v>1000</v>
      </c>
      <c r="S45" s="5" t="s">
        <v>1000</v>
      </c>
      <c r="T45" s="5" t="s">
        <v>1000</v>
      </c>
      <c r="U45" s="5" t="s">
        <v>1001</v>
      </c>
      <c r="V45" s="5" t="s">
        <v>1064</v>
      </c>
      <c r="W45" s="5" t="s">
        <v>1000</v>
      </c>
      <c r="X45" s="5" t="s">
        <v>1000</v>
      </c>
      <c r="Y45" s="5" t="s">
        <v>1000</v>
      </c>
      <c r="Z45" s="5" t="s">
        <v>1078</v>
      </c>
      <c r="AA45" s="2" t="s">
        <v>1000</v>
      </c>
      <c r="AB45" s="2" t="s">
        <v>1000</v>
      </c>
      <c r="AC45" s="2" t="s">
        <v>1064</v>
      </c>
      <c r="AD45" s="2" t="s">
        <v>1000</v>
      </c>
      <c r="AE45" s="2" t="s">
        <v>1000</v>
      </c>
      <c r="AF45" s="5" t="s">
        <v>1000</v>
      </c>
      <c r="AG45" s="5"/>
      <c r="AH45" s="5"/>
      <c r="AI45" s="5"/>
    </row>
    <row r="46" spans="1:35" x14ac:dyDescent="0.3">
      <c r="A46" s="2" t="s">
        <v>86</v>
      </c>
      <c r="B46" s="3" t="s">
        <v>87</v>
      </c>
      <c r="C46" s="7"/>
      <c r="D46" s="7"/>
      <c r="E46" s="2" t="s">
        <v>1000</v>
      </c>
      <c r="F46" s="2" t="s">
        <v>1000</v>
      </c>
      <c r="G46" s="2" t="s">
        <v>1000</v>
      </c>
      <c r="H46" s="2" t="s">
        <v>1064</v>
      </c>
      <c r="I46" s="2" t="s">
        <v>1000</v>
      </c>
      <c r="J46" s="2" t="s">
        <v>1000</v>
      </c>
      <c r="K46" s="2" t="s">
        <v>1000</v>
      </c>
      <c r="L46" s="2" t="s">
        <v>1000</v>
      </c>
      <c r="M46" s="2" t="s">
        <v>1000</v>
      </c>
      <c r="N46" s="2" t="s">
        <v>1000</v>
      </c>
      <c r="O46" s="2" t="s">
        <v>1064</v>
      </c>
      <c r="P46" s="2" t="s">
        <v>1001</v>
      </c>
      <c r="Q46" s="2" t="s">
        <v>1000</v>
      </c>
      <c r="R46" s="2" t="s">
        <v>1000</v>
      </c>
      <c r="S46" s="2" t="s">
        <v>1000</v>
      </c>
      <c r="T46" s="2" t="s">
        <v>1000</v>
      </c>
      <c r="U46" s="2" t="s">
        <v>1000</v>
      </c>
      <c r="V46" s="2" t="s">
        <v>1064</v>
      </c>
      <c r="W46" s="2" t="s">
        <v>1000</v>
      </c>
      <c r="X46" s="2" t="s">
        <v>1000</v>
      </c>
      <c r="Y46" s="2" t="s">
        <v>1000</v>
      </c>
      <c r="Z46" s="2" t="s">
        <v>1080</v>
      </c>
      <c r="AA46" s="5" t="s">
        <v>1000</v>
      </c>
      <c r="AB46" s="5" t="s">
        <v>1000</v>
      </c>
      <c r="AC46" s="5" t="s">
        <v>1064</v>
      </c>
      <c r="AD46" s="5" t="s">
        <v>1000</v>
      </c>
      <c r="AE46" s="5" t="s">
        <v>1081</v>
      </c>
      <c r="AF46" s="2" t="s">
        <v>1000</v>
      </c>
      <c r="AG46" s="2"/>
      <c r="AH46" s="2"/>
      <c r="AI46" s="2"/>
    </row>
    <row r="47" spans="1:35" x14ac:dyDescent="0.3">
      <c r="A47" s="5" t="s">
        <v>954</v>
      </c>
      <c r="B47" s="6" t="s">
        <v>955</v>
      </c>
      <c r="C47" s="4"/>
      <c r="D47" s="4"/>
      <c r="E47" s="5" t="s">
        <v>1000</v>
      </c>
      <c r="F47" s="5" t="s">
        <v>1000</v>
      </c>
      <c r="G47" s="5" t="s">
        <v>1000</v>
      </c>
      <c r="H47" s="5" t="s">
        <v>1064</v>
      </c>
      <c r="I47" s="5" t="s">
        <v>1000</v>
      </c>
      <c r="J47" s="5" t="s">
        <v>1000</v>
      </c>
      <c r="K47" s="5" t="s">
        <v>1000</v>
      </c>
      <c r="L47" s="5" t="s">
        <v>1000</v>
      </c>
      <c r="M47" s="5" t="s">
        <v>1000</v>
      </c>
      <c r="N47" s="5" t="s">
        <v>1000</v>
      </c>
      <c r="O47" s="5" t="s">
        <v>1064</v>
      </c>
      <c r="P47" s="5" t="s">
        <v>1000</v>
      </c>
      <c r="Q47" s="5" t="s">
        <v>1000</v>
      </c>
      <c r="R47" s="5" t="s">
        <v>1000</v>
      </c>
      <c r="S47" s="5" t="s">
        <v>1000</v>
      </c>
      <c r="T47" s="5" t="s">
        <v>1000</v>
      </c>
      <c r="U47" s="5" t="s">
        <v>1000</v>
      </c>
      <c r="V47" s="5" t="s">
        <v>1064</v>
      </c>
      <c r="W47" s="5" t="s">
        <v>1000</v>
      </c>
      <c r="X47" s="5" t="s">
        <v>1000</v>
      </c>
      <c r="Y47" s="5" t="s">
        <v>1000</v>
      </c>
      <c r="Z47" s="5" t="s">
        <v>1080</v>
      </c>
      <c r="AA47" s="2" t="s">
        <v>1000</v>
      </c>
      <c r="AB47" s="2" t="s">
        <v>1000</v>
      </c>
      <c r="AC47" s="2" t="s">
        <v>1064</v>
      </c>
      <c r="AD47" s="2" t="s">
        <v>1000</v>
      </c>
      <c r="AE47" s="2" t="s">
        <v>1000</v>
      </c>
      <c r="AF47" s="5" t="s">
        <v>1000</v>
      </c>
      <c r="AG47" s="5"/>
      <c r="AH47" s="5"/>
      <c r="AI47" s="5"/>
    </row>
    <row r="48" spans="1:35" x14ac:dyDescent="0.3">
      <c r="A48" s="2" t="s">
        <v>88</v>
      </c>
      <c r="B48" s="3" t="s">
        <v>89</v>
      </c>
      <c r="C48" s="7"/>
      <c r="D48" s="7"/>
      <c r="E48" s="2" t="s">
        <v>1000</v>
      </c>
      <c r="F48" s="2" t="s">
        <v>1000</v>
      </c>
      <c r="G48" s="2" t="s">
        <v>1000</v>
      </c>
      <c r="H48" s="2" t="s">
        <v>1064</v>
      </c>
      <c r="I48" s="2" t="s">
        <v>1000</v>
      </c>
      <c r="J48" s="2" t="s">
        <v>1000</v>
      </c>
      <c r="K48" s="2" t="s">
        <v>1000</v>
      </c>
      <c r="L48" s="2" t="s">
        <v>1000</v>
      </c>
      <c r="M48" s="2" t="s">
        <v>1000</v>
      </c>
      <c r="N48" s="2" t="s">
        <v>1000</v>
      </c>
      <c r="O48" s="2" t="s">
        <v>1064</v>
      </c>
      <c r="P48" s="2" t="s">
        <v>1000</v>
      </c>
      <c r="Q48" s="2" t="s">
        <v>1000</v>
      </c>
      <c r="R48" s="2" t="s">
        <v>1000</v>
      </c>
      <c r="S48" s="2" t="s">
        <v>1000</v>
      </c>
      <c r="T48" s="2" t="s">
        <v>1000</v>
      </c>
      <c r="U48" s="2" t="s">
        <v>1001</v>
      </c>
      <c r="V48" s="2" t="s">
        <v>1064</v>
      </c>
      <c r="W48" s="2" t="s">
        <v>1000</v>
      </c>
      <c r="X48" s="2" t="s">
        <v>1000</v>
      </c>
      <c r="Y48" s="2" t="s">
        <v>1000</v>
      </c>
      <c r="Z48" s="2" t="s">
        <v>1080</v>
      </c>
      <c r="AA48" s="5" t="s">
        <v>1000</v>
      </c>
      <c r="AB48" s="5" t="s">
        <v>1000</v>
      </c>
      <c r="AC48" s="5" t="s">
        <v>1064</v>
      </c>
      <c r="AD48" s="5" t="s">
        <v>1000</v>
      </c>
      <c r="AE48" s="5" t="s">
        <v>1000</v>
      </c>
      <c r="AF48" s="2" t="s">
        <v>1000</v>
      </c>
      <c r="AG48" s="2"/>
      <c r="AH48" s="2"/>
      <c r="AI48" s="2"/>
    </row>
    <row r="49" spans="1:35" x14ac:dyDescent="0.3">
      <c r="A49" s="5" t="s">
        <v>956</v>
      </c>
      <c r="B49" s="6" t="s">
        <v>90</v>
      </c>
      <c r="C49" s="4"/>
      <c r="D49" s="4"/>
      <c r="E49" s="5" t="s">
        <v>1000</v>
      </c>
      <c r="F49" s="5" t="s">
        <v>1000</v>
      </c>
      <c r="G49" s="5" t="s">
        <v>1000</v>
      </c>
      <c r="H49" s="5" t="s">
        <v>1064</v>
      </c>
      <c r="I49" s="5" t="s">
        <v>1000</v>
      </c>
      <c r="J49" s="5" t="s">
        <v>1075</v>
      </c>
      <c r="K49" s="5" t="s">
        <v>1075</v>
      </c>
      <c r="L49" s="5" t="s">
        <v>1075</v>
      </c>
      <c r="M49" s="5" t="s">
        <v>1075</v>
      </c>
      <c r="N49" s="5" t="s">
        <v>1075</v>
      </c>
      <c r="O49" s="5" t="s">
        <v>1064</v>
      </c>
      <c r="P49" s="5" t="s">
        <v>1000</v>
      </c>
      <c r="Q49" s="5" t="s">
        <v>1000</v>
      </c>
      <c r="R49" s="5" t="s">
        <v>1000</v>
      </c>
      <c r="S49" s="5" t="s">
        <v>1000</v>
      </c>
      <c r="T49" s="5" t="s">
        <v>1000</v>
      </c>
      <c r="U49" s="5" t="s">
        <v>1000</v>
      </c>
      <c r="V49" s="5" t="s">
        <v>1064</v>
      </c>
      <c r="W49" s="5" t="s">
        <v>1000</v>
      </c>
      <c r="X49" s="5" t="s">
        <v>1000</v>
      </c>
      <c r="Y49" s="5" t="s">
        <v>1000</v>
      </c>
      <c r="Z49" s="5" t="s">
        <v>1080</v>
      </c>
      <c r="AA49" s="2" t="s">
        <v>1000</v>
      </c>
      <c r="AB49" s="2" t="s">
        <v>1075</v>
      </c>
      <c r="AC49" s="2" t="s">
        <v>1064</v>
      </c>
      <c r="AD49" s="2" t="s">
        <v>1000</v>
      </c>
      <c r="AE49" s="2" t="s">
        <v>1000</v>
      </c>
      <c r="AF49" s="5" t="s">
        <v>1000</v>
      </c>
      <c r="AG49" s="5"/>
      <c r="AH49" s="5"/>
      <c r="AI49" s="5"/>
    </row>
    <row r="50" spans="1:35" x14ac:dyDescent="0.3">
      <c r="A50" s="2" t="s">
        <v>91</v>
      </c>
      <c r="B50" s="3" t="s">
        <v>92</v>
      </c>
      <c r="C50" s="7"/>
      <c r="D50" s="7"/>
      <c r="E50" s="2" t="s">
        <v>1000</v>
      </c>
      <c r="F50" s="2" t="s">
        <v>1000</v>
      </c>
      <c r="G50" s="2" t="s">
        <v>1000</v>
      </c>
      <c r="H50" s="2" t="s">
        <v>1064</v>
      </c>
      <c r="I50" s="2" t="s">
        <v>1000</v>
      </c>
      <c r="J50" s="2" t="s">
        <v>1000</v>
      </c>
      <c r="K50" s="2" t="s">
        <v>1000</v>
      </c>
      <c r="L50" s="2" t="s">
        <v>1000</v>
      </c>
      <c r="M50" s="2" t="s">
        <v>1000</v>
      </c>
      <c r="N50" s="2" t="s">
        <v>1000</v>
      </c>
      <c r="O50" s="2" t="s">
        <v>1064</v>
      </c>
      <c r="P50" s="2" t="s">
        <v>1000</v>
      </c>
      <c r="Q50" s="2" t="s">
        <v>1000</v>
      </c>
      <c r="R50" s="2" t="s">
        <v>1000</v>
      </c>
      <c r="S50" s="2" t="s">
        <v>1000</v>
      </c>
      <c r="T50" s="2" t="s">
        <v>1000</v>
      </c>
      <c r="U50" s="2" t="s">
        <v>1000</v>
      </c>
      <c r="V50" s="2" t="s">
        <v>1064</v>
      </c>
      <c r="W50" s="2" t="s">
        <v>1000</v>
      </c>
      <c r="X50" s="2" t="s">
        <v>1001</v>
      </c>
      <c r="Y50" s="2" t="s">
        <v>1000</v>
      </c>
      <c r="Z50" s="2" t="s">
        <v>1078</v>
      </c>
      <c r="AA50" s="5" t="s">
        <v>1000</v>
      </c>
      <c r="AB50" s="5" t="s">
        <v>1000</v>
      </c>
      <c r="AC50" s="5" t="s">
        <v>1064</v>
      </c>
      <c r="AD50" s="5" t="s">
        <v>1000</v>
      </c>
      <c r="AE50" s="5" t="s">
        <v>1000</v>
      </c>
      <c r="AF50" s="2" t="s">
        <v>1000</v>
      </c>
      <c r="AG50" s="2"/>
      <c r="AH50" s="2"/>
      <c r="AI50" s="2"/>
    </row>
    <row r="51" spans="1:35" x14ac:dyDescent="0.3">
      <c r="A51" s="5" t="s">
        <v>93</v>
      </c>
      <c r="B51" s="6" t="s">
        <v>94</v>
      </c>
      <c r="C51" s="4"/>
      <c r="D51" s="4"/>
      <c r="E51" s="5" t="s">
        <v>1000</v>
      </c>
      <c r="F51" s="5" t="s">
        <v>1000</v>
      </c>
      <c r="G51" s="5" t="s">
        <v>1000</v>
      </c>
      <c r="H51" s="5" t="s">
        <v>1064</v>
      </c>
      <c r="I51" s="5" t="s">
        <v>1000</v>
      </c>
      <c r="J51" s="5" t="s">
        <v>1000</v>
      </c>
      <c r="K51" s="5" t="s">
        <v>1015</v>
      </c>
      <c r="L51" s="5" t="s">
        <v>1000</v>
      </c>
      <c r="M51" s="5" t="s">
        <v>1000</v>
      </c>
      <c r="N51" s="5" t="s">
        <v>1000</v>
      </c>
      <c r="O51" s="5" t="s">
        <v>1064</v>
      </c>
      <c r="P51" s="5" t="s">
        <v>1000</v>
      </c>
      <c r="Q51" s="5" t="s">
        <v>1000</v>
      </c>
      <c r="R51" s="5" t="s">
        <v>1000</v>
      </c>
      <c r="S51" s="5" t="s">
        <v>1000</v>
      </c>
      <c r="T51" s="5" t="s">
        <v>1000</v>
      </c>
      <c r="U51" s="5" t="s">
        <v>1000</v>
      </c>
      <c r="V51" s="5" t="s">
        <v>1064</v>
      </c>
      <c r="W51" s="5" t="s">
        <v>1000</v>
      </c>
      <c r="X51" s="5" t="s">
        <v>1000</v>
      </c>
      <c r="Y51" s="5" t="s">
        <v>1000</v>
      </c>
      <c r="Z51" s="5" t="s">
        <v>1078</v>
      </c>
      <c r="AA51" s="2" t="s">
        <v>1000</v>
      </c>
      <c r="AB51" s="2" t="s">
        <v>1000</v>
      </c>
      <c r="AC51" s="2" t="s">
        <v>1064</v>
      </c>
      <c r="AD51" s="2" t="s">
        <v>1000</v>
      </c>
      <c r="AE51" s="2" t="s">
        <v>1000</v>
      </c>
      <c r="AF51" s="5" t="s">
        <v>1000</v>
      </c>
      <c r="AG51" s="5"/>
      <c r="AH51" s="5"/>
      <c r="AI51" s="5"/>
    </row>
    <row r="52" spans="1:35" x14ac:dyDescent="0.3">
      <c r="A52" s="2" t="s">
        <v>95</v>
      </c>
      <c r="B52" s="3" t="s">
        <v>96</v>
      </c>
      <c r="C52" s="7"/>
      <c r="D52" s="7"/>
      <c r="E52" s="2" t="s">
        <v>1000</v>
      </c>
      <c r="F52" s="2" t="s">
        <v>1000</v>
      </c>
      <c r="G52" s="2" t="s">
        <v>1000</v>
      </c>
      <c r="H52" s="2" t="s">
        <v>1064</v>
      </c>
      <c r="I52" s="2" t="s">
        <v>1000</v>
      </c>
      <c r="J52" s="2" t="s">
        <v>1000</v>
      </c>
      <c r="K52" s="2" t="s">
        <v>1000</v>
      </c>
      <c r="L52" s="2" t="s">
        <v>1000</v>
      </c>
      <c r="M52" s="2" t="s">
        <v>1000</v>
      </c>
      <c r="N52" s="2" t="s">
        <v>1000</v>
      </c>
      <c r="O52" s="2" t="s">
        <v>1064</v>
      </c>
      <c r="P52" s="2" t="s">
        <v>1000</v>
      </c>
      <c r="Q52" s="2" t="s">
        <v>1000</v>
      </c>
      <c r="R52" s="2" t="s">
        <v>1000</v>
      </c>
      <c r="S52" s="2" t="s">
        <v>1000</v>
      </c>
      <c r="T52" s="2" t="s">
        <v>1000</v>
      </c>
      <c r="U52" s="2" t="s">
        <v>1000</v>
      </c>
      <c r="V52" s="2" t="s">
        <v>1064</v>
      </c>
      <c r="W52" s="2" t="s">
        <v>1000</v>
      </c>
      <c r="X52" s="2" t="s">
        <v>1000</v>
      </c>
      <c r="Y52" s="2" t="s">
        <v>1000</v>
      </c>
      <c r="Z52" s="2" t="s">
        <v>1078</v>
      </c>
      <c r="AA52" s="5" t="s">
        <v>1000</v>
      </c>
      <c r="AB52" s="5" t="s">
        <v>1000</v>
      </c>
      <c r="AC52" s="5" t="s">
        <v>1064</v>
      </c>
      <c r="AD52" s="5" t="s">
        <v>1000</v>
      </c>
      <c r="AE52" s="5" t="s">
        <v>1000</v>
      </c>
      <c r="AF52" s="2" t="s">
        <v>1000</v>
      </c>
      <c r="AG52" s="2"/>
      <c r="AH52" s="2"/>
      <c r="AI52" s="2"/>
    </row>
    <row r="53" spans="1:35" x14ac:dyDescent="0.3">
      <c r="A53" s="5" t="s">
        <v>97</v>
      </c>
      <c r="B53" s="6" t="s">
        <v>98</v>
      </c>
      <c r="C53" s="4"/>
      <c r="D53" s="4"/>
      <c r="E53" s="5" t="s">
        <v>1000</v>
      </c>
      <c r="F53" s="5" t="s">
        <v>1000</v>
      </c>
      <c r="G53" s="5" t="s">
        <v>1000</v>
      </c>
      <c r="H53" s="5" t="s">
        <v>1064</v>
      </c>
      <c r="I53" s="5" t="s">
        <v>1000</v>
      </c>
      <c r="J53" s="5" t="s">
        <v>1000</v>
      </c>
      <c r="K53" s="5" t="s">
        <v>1000</v>
      </c>
      <c r="L53" s="5" t="s">
        <v>1000</v>
      </c>
      <c r="M53" s="5" t="s">
        <v>1000</v>
      </c>
      <c r="N53" s="5" t="s">
        <v>1000</v>
      </c>
      <c r="O53" s="5" t="s">
        <v>1064</v>
      </c>
      <c r="P53" s="5" t="s">
        <v>1000</v>
      </c>
      <c r="Q53" s="5" t="s">
        <v>1000</v>
      </c>
      <c r="R53" s="5" t="s">
        <v>1000</v>
      </c>
      <c r="S53" s="5" t="s">
        <v>1000</v>
      </c>
      <c r="T53" s="5" t="s">
        <v>1000</v>
      </c>
      <c r="U53" s="5" t="s">
        <v>1000</v>
      </c>
      <c r="V53" s="5" t="s">
        <v>1064</v>
      </c>
      <c r="W53" s="5" t="s">
        <v>1000</v>
      </c>
      <c r="X53" s="5" t="s">
        <v>1000</v>
      </c>
      <c r="Y53" s="5" t="s">
        <v>1000</v>
      </c>
      <c r="Z53" s="5" t="s">
        <v>1078</v>
      </c>
      <c r="AA53" s="2" t="s">
        <v>1000</v>
      </c>
      <c r="AB53" s="2" t="s">
        <v>1000</v>
      </c>
      <c r="AC53" s="2" t="s">
        <v>1064</v>
      </c>
      <c r="AD53" s="2" t="s">
        <v>1000</v>
      </c>
      <c r="AE53" s="2" t="s">
        <v>1000</v>
      </c>
      <c r="AF53" s="5" t="s">
        <v>1000</v>
      </c>
      <c r="AG53" s="5"/>
      <c r="AH53" s="5"/>
      <c r="AI53" s="5"/>
    </row>
    <row r="54" spans="1:35" x14ac:dyDescent="0.3">
      <c r="A54" s="2" t="s">
        <v>99</v>
      </c>
      <c r="B54" s="3" t="s">
        <v>100</v>
      </c>
      <c r="C54" s="7"/>
      <c r="D54" s="7"/>
      <c r="E54" s="2" t="s">
        <v>1000</v>
      </c>
      <c r="F54" s="2" t="s">
        <v>1000</v>
      </c>
      <c r="G54" s="2" t="s">
        <v>1000</v>
      </c>
      <c r="H54" s="2" t="s">
        <v>1064</v>
      </c>
      <c r="I54" s="2" t="s">
        <v>1000</v>
      </c>
      <c r="J54" s="2" t="s">
        <v>1000</v>
      </c>
      <c r="K54" s="2" t="s">
        <v>1000</v>
      </c>
      <c r="L54" s="2" t="s">
        <v>1000</v>
      </c>
      <c r="M54" s="2" t="s">
        <v>1000</v>
      </c>
      <c r="N54" s="2" t="s">
        <v>1000</v>
      </c>
      <c r="O54" s="2" t="s">
        <v>1064</v>
      </c>
      <c r="P54" s="2" t="s">
        <v>1000</v>
      </c>
      <c r="Q54" s="2" t="s">
        <v>1000</v>
      </c>
      <c r="R54" s="2" t="s">
        <v>1000</v>
      </c>
      <c r="S54" s="2" t="s">
        <v>1000</v>
      </c>
      <c r="T54" s="2" t="s">
        <v>1000</v>
      </c>
      <c r="U54" s="2" t="s">
        <v>1000</v>
      </c>
      <c r="V54" s="2" t="s">
        <v>1064</v>
      </c>
      <c r="W54" s="2" t="s">
        <v>1000</v>
      </c>
      <c r="X54" s="2" t="s">
        <v>1000</v>
      </c>
      <c r="Y54" s="2" t="s">
        <v>1000</v>
      </c>
      <c r="Z54" s="2" t="s">
        <v>1080</v>
      </c>
      <c r="AA54" s="5" t="s">
        <v>1000</v>
      </c>
      <c r="AB54" s="5" t="s">
        <v>1000</v>
      </c>
      <c r="AC54" s="5" t="s">
        <v>1064</v>
      </c>
      <c r="AD54" s="5" t="s">
        <v>1000</v>
      </c>
      <c r="AE54" s="5" t="s">
        <v>1000</v>
      </c>
      <c r="AF54" s="2" t="s">
        <v>1000</v>
      </c>
      <c r="AG54" s="2"/>
      <c r="AH54" s="2"/>
      <c r="AI54" s="2"/>
    </row>
    <row r="55" spans="1:35" x14ac:dyDescent="0.3">
      <c r="A55" s="5" t="s">
        <v>101</v>
      </c>
      <c r="B55" s="6" t="s">
        <v>102</v>
      </c>
      <c r="C55" s="4"/>
      <c r="D55" s="4"/>
      <c r="E55" s="5" t="s">
        <v>1000</v>
      </c>
      <c r="F55" s="5" t="s">
        <v>1000</v>
      </c>
      <c r="G55" s="5" t="s">
        <v>1000</v>
      </c>
      <c r="H55" s="5" t="s">
        <v>1064</v>
      </c>
      <c r="I55" s="5" t="s">
        <v>1000</v>
      </c>
      <c r="J55" s="5" t="s">
        <v>1000</v>
      </c>
      <c r="K55" s="5" t="s">
        <v>1000</v>
      </c>
      <c r="L55" s="5" t="s">
        <v>1000</v>
      </c>
      <c r="M55" s="5" t="s">
        <v>1000</v>
      </c>
      <c r="N55" s="5" t="s">
        <v>1000</v>
      </c>
      <c r="O55" s="5" t="s">
        <v>1064</v>
      </c>
      <c r="P55" s="5" t="s">
        <v>1000</v>
      </c>
      <c r="Q55" s="5" t="s">
        <v>1000</v>
      </c>
      <c r="R55" s="5" t="s">
        <v>1015</v>
      </c>
      <c r="S55" s="5" t="s">
        <v>1000</v>
      </c>
      <c r="T55" s="5" t="s">
        <v>1000</v>
      </c>
      <c r="U55" s="5" t="s">
        <v>1000</v>
      </c>
      <c r="V55" s="5" t="s">
        <v>1064</v>
      </c>
      <c r="W55" s="5" t="s">
        <v>1000</v>
      </c>
      <c r="X55" s="5" t="s">
        <v>1000</v>
      </c>
      <c r="Y55" s="5" t="s">
        <v>1000</v>
      </c>
      <c r="Z55" s="5" t="s">
        <v>1080</v>
      </c>
      <c r="AA55" s="2" t="s">
        <v>1000</v>
      </c>
      <c r="AB55" s="2" t="s">
        <v>1000</v>
      </c>
      <c r="AC55" s="2" t="s">
        <v>1064</v>
      </c>
      <c r="AD55" s="2" t="s">
        <v>1000</v>
      </c>
      <c r="AE55" s="2" t="s">
        <v>1000</v>
      </c>
      <c r="AF55" s="5" t="s">
        <v>1000</v>
      </c>
      <c r="AG55" s="5"/>
      <c r="AH55" s="5"/>
      <c r="AI55" s="5"/>
    </row>
    <row r="56" spans="1:35" x14ac:dyDescent="0.3">
      <c r="A56" s="2" t="s">
        <v>103</v>
      </c>
      <c r="B56" s="3" t="s">
        <v>104</v>
      </c>
      <c r="C56" s="7"/>
      <c r="D56" s="7"/>
      <c r="E56" s="2" t="s">
        <v>1000</v>
      </c>
      <c r="F56" s="2" t="s">
        <v>1000</v>
      </c>
      <c r="G56" s="2" t="s">
        <v>1000</v>
      </c>
      <c r="H56" s="2" t="s">
        <v>1064</v>
      </c>
      <c r="I56" s="2" t="s">
        <v>1000</v>
      </c>
      <c r="J56" s="2" t="s">
        <v>1000</v>
      </c>
      <c r="K56" s="2" t="s">
        <v>1000</v>
      </c>
      <c r="L56" s="2" t="s">
        <v>1000</v>
      </c>
      <c r="M56" s="2" t="s">
        <v>1000</v>
      </c>
      <c r="N56" s="2" t="s">
        <v>1000</v>
      </c>
      <c r="O56" s="2" t="s">
        <v>1064</v>
      </c>
      <c r="P56" s="2" t="s">
        <v>1000</v>
      </c>
      <c r="Q56" s="2" t="s">
        <v>1000</v>
      </c>
      <c r="R56" s="2" t="s">
        <v>1000</v>
      </c>
      <c r="S56" s="2" t="s">
        <v>1000</v>
      </c>
      <c r="T56" s="2" t="s">
        <v>1000</v>
      </c>
      <c r="U56" s="2" t="s">
        <v>1000</v>
      </c>
      <c r="V56" s="2" t="s">
        <v>1064</v>
      </c>
      <c r="W56" s="2" t="s">
        <v>1000</v>
      </c>
      <c r="X56" s="2" t="s">
        <v>1000</v>
      </c>
      <c r="Y56" s="2" t="s">
        <v>1000</v>
      </c>
      <c r="Z56" s="2" t="s">
        <v>1080</v>
      </c>
      <c r="AA56" s="5" t="s">
        <v>1000</v>
      </c>
      <c r="AB56" s="5" t="s">
        <v>1000</v>
      </c>
      <c r="AC56" s="5" t="s">
        <v>1064</v>
      </c>
      <c r="AD56" s="5" t="s">
        <v>1000</v>
      </c>
      <c r="AE56" s="5" t="s">
        <v>1000</v>
      </c>
      <c r="AF56" s="2" t="s">
        <v>1036</v>
      </c>
      <c r="AG56" s="2"/>
      <c r="AH56" s="2"/>
      <c r="AI56" s="2"/>
    </row>
    <row r="57" spans="1:35" x14ac:dyDescent="0.3">
      <c r="A57" s="5" t="s">
        <v>105</v>
      </c>
      <c r="B57" s="6" t="s">
        <v>106</v>
      </c>
      <c r="C57" s="4"/>
      <c r="D57" s="4"/>
      <c r="E57" s="5" t="s">
        <v>1000</v>
      </c>
      <c r="F57" s="5" t="s">
        <v>1000</v>
      </c>
      <c r="G57" s="5" t="s">
        <v>1036</v>
      </c>
      <c r="H57" s="5" t="s">
        <v>1064</v>
      </c>
      <c r="I57" s="5" t="s">
        <v>1075</v>
      </c>
      <c r="J57" s="5" t="s">
        <v>1075</v>
      </c>
      <c r="K57" s="5" t="s">
        <v>1075</v>
      </c>
      <c r="L57" s="5" t="s">
        <v>1075</v>
      </c>
      <c r="M57" s="5" t="s">
        <v>1036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2"/>
      <c r="AB57" s="2"/>
      <c r="AC57" s="2"/>
      <c r="AD57" s="2"/>
      <c r="AE57" s="2"/>
      <c r="AF57" s="5"/>
      <c r="AG57" s="5"/>
      <c r="AH57" s="5"/>
      <c r="AI57" s="5"/>
    </row>
    <row r="58" spans="1:35" x14ac:dyDescent="0.3">
      <c r="A58" s="2" t="s">
        <v>107</v>
      </c>
      <c r="B58" s="3" t="s">
        <v>108</v>
      </c>
      <c r="C58" s="7"/>
      <c r="D58" s="7"/>
      <c r="E58" s="2" t="s">
        <v>1000</v>
      </c>
      <c r="F58" s="2" t="s">
        <v>1000</v>
      </c>
      <c r="G58" s="2" t="s">
        <v>1000</v>
      </c>
      <c r="H58" s="2" t="s">
        <v>1064</v>
      </c>
      <c r="I58" s="2" t="s">
        <v>1000</v>
      </c>
      <c r="J58" s="2" t="s">
        <v>1000</v>
      </c>
      <c r="K58" s="2" t="s">
        <v>1000</v>
      </c>
      <c r="L58" s="2" t="s">
        <v>1000</v>
      </c>
      <c r="M58" s="2" t="s">
        <v>1000</v>
      </c>
      <c r="N58" s="2" t="s">
        <v>1000</v>
      </c>
      <c r="O58" s="2" t="s">
        <v>1064</v>
      </c>
      <c r="P58" s="2" t="s">
        <v>1000</v>
      </c>
      <c r="Q58" s="2" t="s">
        <v>1000</v>
      </c>
      <c r="R58" s="2" t="s">
        <v>1000</v>
      </c>
      <c r="S58" s="2" t="s">
        <v>1000</v>
      </c>
      <c r="T58" s="2" t="s">
        <v>1000</v>
      </c>
      <c r="U58" s="2" t="s">
        <v>1000</v>
      </c>
      <c r="V58" s="2" t="s">
        <v>1064</v>
      </c>
      <c r="W58" s="2" t="s">
        <v>1000</v>
      </c>
      <c r="X58" s="2" t="s">
        <v>1000</v>
      </c>
      <c r="Y58" s="2" t="s">
        <v>1000</v>
      </c>
      <c r="Z58" s="2" t="s">
        <v>1080</v>
      </c>
      <c r="AA58" s="5" t="s">
        <v>1000</v>
      </c>
      <c r="AB58" s="5" t="s">
        <v>1000</v>
      </c>
      <c r="AC58" s="5" t="s">
        <v>1064</v>
      </c>
      <c r="AD58" s="5" t="s">
        <v>1000</v>
      </c>
      <c r="AE58" s="5" t="s">
        <v>1000</v>
      </c>
      <c r="AF58" s="2" t="s">
        <v>1065</v>
      </c>
      <c r="AG58" s="2"/>
      <c r="AH58" s="2"/>
      <c r="AI58" s="2"/>
    </row>
    <row r="59" spans="1:35" x14ac:dyDescent="0.3">
      <c r="A59" s="5" t="s">
        <v>957</v>
      </c>
      <c r="B59" s="6" t="s">
        <v>958</v>
      </c>
      <c r="C59" s="4"/>
      <c r="D59" s="4"/>
      <c r="E59" s="5" t="s">
        <v>1000</v>
      </c>
      <c r="F59" s="5" t="s">
        <v>1000</v>
      </c>
      <c r="G59" s="5" t="s">
        <v>1000</v>
      </c>
      <c r="H59" s="5" t="s">
        <v>1064</v>
      </c>
      <c r="I59" s="5" t="s">
        <v>1000</v>
      </c>
      <c r="J59" s="5" t="s">
        <v>1000</v>
      </c>
      <c r="K59" s="5" t="s">
        <v>1000</v>
      </c>
      <c r="L59" s="5" t="s">
        <v>1000</v>
      </c>
      <c r="M59" s="5" t="s">
        <v>1000</v>
      </c>
      <c r="N59" s="5" t="s">
        <v>1000</v>
      </c>
      <c r="O59" s="5" t="s">
        <v>1064</v>
      </c>
      <c r="P59" s="5" t="s">
        <v>1000</v>
      </c>
      <c r="Q59" s="5" t="s">
        <v>1000</v>
      </c>
      <c r="R59" s="5" t="s">
        <v>1000</v>
      </c>
      <c r="S59" s="5" t="s">
        <v>1000</v>
      </c>
      <c r="T59" s="5" t="s">
        <v>1000</v>
      </c>
      <c r="U59" s="5" t="s">
        <v>1000</v>
      </c>
      <c r="V59" s="5" t="s">
        <v>1064</v>
      </c>
      <c r="W59" s="5" t="s">
        <v>1000</v>
      </c>
      <c r="X59" s="5" t="s">
        <v>1037</v>
      </c>
      <c r="Y59" s="5" t="s">
        <v>1000</v>
      </c>
      <c r="Z59" s="5" t="s">
        <v>1080</v>
      </c>
      <c r="AA59" s="2" t="s">
        <v>1037</v>
      </c>
      <c r="AB59" s="2" t="s">
        <v>1071</v>
      </c>
      <c r="AC59" s="2" t="s">
        <v>1064</v>
      </c>
      <c r="AD59" s="2" t="s">
        <v>1000</v>
      </c>
      <c r="AE59" s="2" t="s">
        <v>1065</v>
      </c>
      <c r="AF59" s="5" t="s">
        <v>1000</v>
      </c>
      <c r="AG59" s="5"/>
      <c r="AH59" s="5"/>
      <c r="AI59" s="5"/>
    </row>
    <row r="60" spans="1:35" x14ac:dyDescent="0.3">
      <c r="A60" s="2" t="s">
        <v>109</v>
      </c>
      <c r="B60" s="3" t="s">
        <v>110</v>
      </c>
      <c r="C60" s="7"/>
      <c r="D60" s="7"/>
      <c r="E60" s="2" t="s">
        <v>1000</v>
      </c>
      <c r="F60" s="2" t="s">
        <v>1000</v>
      </c>
      <c r="G60" s="2" t="s">
        <v>1000</v>
      </c>
      <c r="H60" s="2" t="s">
        <v>1064</v>
      </c>
      <c r="I60" s="2" t="s">
        <v>1000</v>
      </c>
      <c r="J60" s="2" t="s">
        <v>1000</v>
      </c>
      <c r="K60" s="2" t="s">
        <v>1000</v>
      </c>
      <c r="L60" s="2" t="s">
        <v>1000</v>
      </c>
      <c r="M60" s="2" t="s">
        <v>1000</v>
      </c>
      <c r="N60" s="2" t="s">
        <v>1000</v>
      </c>
      <c r="O60" s="2" t="s">
        <v>1064</v>
      </c>
      <c r="P60" s="2" t="s">
        <v>1001</v>
      </c>
      <c r="Q60" s="2" t="s">
        <v>1000</v>
      </c>
      <c r="R60" s="2" t="s">
        <v>1000</v>
      </c>
      <c r="S60" s="2" t="s">
        <v>1000</v>
      </c>
      <c r="T60" s="2" t="s">
        <v>1000</v>
      </c>
      <c r="U60" s="2" t="s">
        <v>1000</v>
      </c>
      <c r="V60" s="2" t="s">
        <v>1064</v>
      </c>
      <c r="W60" s="2" t="s">
        <v>1015</v>
      </c>
      <c r="X60" s="2" t="s">
        <v>1000</v>
      </c>
      <c r="Y60" s="2" t="s">
        <v>1000</v>
      </c>
      <c r="Z60" s="2" t="s">
        <v>1080</v>
      </c>
      <c r="AA60" s="5" t="s">
        <v>1000</v>
      </c>
      <c r="AB60" s="5" t="s">
        <v>1000</v>
      </c>
      <c r="AC60" s="5" t="s">
        <v>1064</v>
      </c>
      <c r="AD60" s="5" t="s">
        <v>1000</v>
      </c>
      <c r="AE60" s="5" t="s">
        <v>1037</v>
      </c>
      <c r="AF60" s="2" t="s">
        <v>1037</v>
      </c>
      <c r="AG60" s="2"/>
      <c r="AH60" s="2"/>
      <c r="AI60" s="2"/>
    </row>
    <row r="61" spans="1:35" x14ac:dyDescent="0.3">
      <c r="A61" s="5" t="s">
        <v>111</v>
      </c>
      <c r="B61" s="6" t="s">
        <v>112</v>
      </c>
      <c r="C61" s="7"/>
      <c r="D61" s="7"/>
      <c r="E61" s="5" t="s">
        <v>1000</v>
      </c>
      <c r="F61" s="5" t="s">
        <v>1000</v>
      </c>
      <c r="G61" s="5" t="s">
        <v>1000</v>
      </c>
      <c r="H61" s="5" t="s">
        <v>1064</v>
      </c>
      <c r="I61" s="5" t="s">
        <v>1000</v>
      </c>
      <c r="J61" s="5" t="s">
        <v>1000</v>
      </c>
      <c r="K61" s="5" t="s">
        <v>1000</v>
      </c>
      <c r="L61" s="5" t="s">
        <v>1000</v>
      </c>
      <c r="M61" s="5" t="s">
        <v>1000</v>
      </c>
      <c r="N61" s="5" t="s">
        <v>1000</v>
      </c>
      <c r="O61" s="5" t="s">
        <v>1064</v>
      </c>
      <c r="P61" s="5" t="s">
        <v>1000</v>
      </c>
      <c r="Q61" s="5" t="s">
        <v>1000</v>
      </c>
      <c r="R61" s="5" t="s">
        <v>1065</v>
      </c>
      <c r="S61" s="5" t="s">
        <v>1000</v>
      </c>
      <c r="T61" s="5" t="s">
        <v>1000</v>
      </c>
      <c r="U61" s="5" t="s">
        <v>1000</v>
      </c>
      <c r="V61" s="5" t="s">
        <v>1064</v>
      </c>
      <c r="W61" s="5" t="s">
        <v>1000</v>
      </c>
      <c r="X61" s="5" t="s">
        <v>1000</v>
      </c>
      <c r="Y61" s="5" t="s">
        <v>1000</v>
      </c>
      <c r="Z61" s="5" t="s">
        <v>1078</v>
      </c>
      <c r="AA61" s="5" t="s">
        <v>1000</v>
      </c>
      <c r="AB61" s="5" t="s">
        <v>1000</v>
      </c>
      <c r="AC61" s="5" t="s">
        <v>1064</v>
      </c>
      <c r="AD61" s="5" t="s">
        <v>1000</v>
      </c>
      <c r="AE61" s="5" t="s">
        <v>1000</v>
      </c>
      <c r="AF61" s="5" t="s">
        <v>1000</v>
      </c>
      <c r="AG61" s="5"/>
      <c r="AH61" s="5"/>
      <c r="AI61" s="5"/>
    </row>
    <row r="62" spans="1:35" x14ac:dyDescent="0.3">
      <c r="A62" s="2" t="s">
        <v>111</v>
      </c>
      <c r="B62" s="3" t="s">
        <v>113</v>
      </c>
      <c r="C62" s="4"/>
      <c r="D62" s="4"/>
      <c r="E62" s="2" t="s">
        <v>1000</v>
      </c>
      <c r="F62" s="2" t="s">
        <v>1000</v>
      </c>
      <c r="G62" s="2" t="s">
        <v>1001</v>
      </c>
      <c r="H62" s="2" t="s">
        <v>1064</v>
      </c>
      <c r="I62" s="2" t="s">
        <v>1000</v>
      </c>
      <c r="J62" s="2" t="s">
        <v>1000</v>
      </c>
      <c r="K62" s="2" t="s">
        <v>1000</v>
      </c>
      <c r="L62" s="2" t="s">
        <v>1000</v>
      </c>
      <c r="M62" s="2" t="s">
        <v>1000</v>
      </c>
      <c r="N62" s="2" t="s">
        <v>1000</v>
      </c>
      <c r="O62" s="2" t="s">
        <v>1064</v>
      </c>
      <c r="P62" s="2" t="s">
        <v>1000</v>
      </c>
      <c r="Q62" s="2" t="s">
        <v>1000</v>
      </c>
      <c r="R62" s="2" t="s">
        <v>1000</v>
      </c>
      <c r="S62" s="2" t="s">
        <v>1000</v>
      </c>
      <c r="T62" s="2" t="s">
        <v>1000</v>
      </c>
      <c r="U62" s="2" t="s">
        <v>1000</v>
      </c>
      <c r="V62" s="2" t="s">
        <v>1064</v>
      </c>
      <c r="W62" s="2" t="s">
        <v>1000</v>
      </c>
      <c r="X62" s="2" t="s">
        <v>1000</v>
      </c>
      <c r="Y62" s="2" t="s">
        <v>1000</v>
      </c>
      <c r="Z62" s="2" t="s">
        <v>1080</v>
      </c>
      <c r="AA62" s="2" t="s">
        <v>1000</v>
      </c>
      <c r="AB62" s="2" t="s">
        <v>1000</v>
      </c>
      <c r="AC62" s="2" t="s">
        <v>1064</v>
      </c>
      <c r="AD62" s="2" t="s">
        <v>1000</v>
      </c>
      <c r="AE62" s="2" t="s">
        <v>1000</v>
      </c>
      <c r="AF62" s="2" t="s">
        <v>1000</v>
      </c>
      <c r="AG62" s="2"/>
      <c r="AH62" s="2"/>
      <c r="AI62" s="2"/>
    </row>
    <row r="63" spans="1:35" x14ac:dyDescent="0.3">
      <c r="A63" s="5" t="s">
        <v>114</v>
      </c>
      <c r="B63" s="6" t="s">
        <v>115</v>
      </c>
      <c r="C63" s="7"/>
      <c r="D63" s="7"/>
      <c r="E63" s="5" t="s">
        <v>1000</v>
      </c>
      <c r="F63" s="5" t="s">
        <v>1000</v>
      </c>
      <c r="G63" s="5" t="s">
        <v>1000</v>
      </c>
      <c r="H63" s="5" t="s">
        <v>1064</v>
      </c>
      <c r="I63" s="5" t="s">
        <v>1000</v>
      </c>
      <c r="J63" s="5" t="s">
        <v>1000</v>
      </c>
      <c r="K63" s="5" t="s">
        <v>1000</v>
      </c>
      <c r="L63" s="5" t="s">
        <v>1000</v>
      </c>
      <c r="M63" s="5" t="s">
        <v>1000</v>
      </c>
      <c r="N63" s="5" t="s">
        <v>1000</v>
      </c>
      <c r="O63" s="5" t="s">
        <v>1064</v>
      </c>
      <c r="P63" s="5" t="s">
        <v>1000</v>
      </c>
      <c r="Q63" s="5" t="s">
        <v>1000</v>
      </c>
      <c r="R63" s="5" t="s">
        <v>1000</v>
      </c>
      <c r="S63" s="5" t="s">
        <v>1000</v>
      </c>
      <c r="T63" s="5" t="s">
        <v>1000</v>
      </c>
      <c r="U63" s="5" t="s">
        <v>1000</v>
      </c>
      <c r="V63" s="5" t="s">
        <v>1064</v>
      </c>
      <c r="W63" s="5" t="s">
        <v>1000</v>
      </c>
      <c r="X63" s="5" t="s">
        <v>1000</v>
      </c>
      <c r="Y63" s="5" t="s">
        <v>1001</v>
      </c>
      <c r="Z63" s="5" t="s">
        <v>1080</v>
      </c>
      <c r="AA63" s="5" t="s">
        <v>1000</v>
      </c>
      <c r="AB63" s="5" t="s">
        <v>1000</v>
      </c>
      <c r="AC63" s="5" t="s">
        <v>1064</v>
      </c>
      <c r="AD63" s="5" t="s">
        <v>1000</v>
      </c>
      <c r="AE63" s="5" t="s">
        <v>1000</v>
      </c>
      <c r="AF63" s="5" t="s">
        <v>1000</v>
      </c>
      <c r="AG63" s="5"/>
      <c r="AH63" s="5"/>
      <c r="AI63" s="5"/>
    </row>
    <row r="64" spans="1:35" x14ac:dyDescent="0.3">
      <c r="A64" s="5" t="s">
        <v>1032</v>
      </c>
      <c r="B64" s="6" t="s">
        <v>1033</v>
      </c>
      <c r="C64" s="7"/>
      <c r="D64" s="7"/>
      <c r="E64" s="5" t="s">
        <v>1000</v>
      </c>
      <c r="F64" s="5" t="s">
        <v>1000</v>
      </c>
      <c r="G64" s="5" t="s">
        <v>1000</v>
      </c>
      <c r="H64" s="5" t="s">
        <v>1064</v>
      </c>
      <c r="I64" s="5" t="s">
        <v>1000</v>
      </c>
      <c r="J64" s="5" t="s">
        <v>1000</v>
      </c>
      <c r="K64" s="5" t="s">
        <v>1000</v>
      </c>
      <c r="L64" s="5" t="s">
        <v>1000</v>
      </c>
      <c r="M64" s="5" t="s">
        <v>1000</v>
      </c>
      <c r="N64" s="5" t="s">
        <v>1000</v>
      </c>
      <c r="O64" s="5" t="s">
        <v>1064</v>
      </c>
      <c r="P64" s="5" t="s">
        <v>1000</v>
      </c>
      <c r="Q64" s="5" t="s">
        <v>1000</v>
      </c>
      <c r="R64" s="5" t="s">
        <v>1000</v>
      </c>
      <c r="S64" s="5" t="s">
        <v>1000</v>
      </c>
      <c r="T64" s="5" t="s">
        <v>1000</v>
      </c>
      <c r="U64" s="5" t="s">
        <v>1000</v>
      </c>
      <c r="V64" s="5" t="s">
        <v>1064</v>
      </c>
      <c r="W64" s="5" t="s">
        <v>1000</v>
      </c>
      <c r="X64" s="5" t="s">
        <v>1000</v>
      </c>
      <c r="Y64" s="5" t="s">
        <v>1000</v>
      </c>
      <c r="Z64" s="5" t="s">
        <v>1080</v>
      </c>
      <c r="AA64" s="5" t="s">
        <v>1000</v>
      </c>
      <c r="AB64" s="5" t="s">
        <v>1000</v>
      </c>
      <c r="AC64" s="5" t="s">
        <v>1064</v>
      </c>
      <c r="AD64" s="5" t="s">
        <v>1000</v>
      </c>
      <c r="AE64" s="5" t="s">
        <v>1000</v>
      </c>
      <c r="AF64" s="2" t="s">
        <v>1000</v>
      </c>
      <c r="AG64" s="2"/>
      <c r="AH64" s="2"/>
      <c r="AI64" s="2"/>
    </row>
    <row r="65" spans="1:35" x14ac:dyDescent="0.3">
      <c r="A65" s="2" t="s">
        <v>116</v>
      </c>
      <c r="B65" s="3" t="s">
        <v>117</v>
      </c>
      <c r="C65" s="4"/>
      <c r="D65" s="4"/>
      <c r="E65" s="2" t="s">
        <v>1000</v>
      </c>
      <c r="F65" s="2" t="s">
        <v>1000</v>
      </c>
      <c r="G65" s="2" t="s">
        <v>1000</v>
      </c>
      <c r="H65" s="2" t="s">
        <v>1064</v>
      </c>
      <c r="I65" s="2" t="s">
        <v>1000</v>
      </c>
      <c r="J65" s="2" t="s">
        <v>1000</v>
      </c>
      <c r="K65" s="2" t="s">
        <v>1000</v>
      </c>
      <c r="L65" s="2" t="s">
        <v>1000</v>
      </c>
      <c r="M65" s="2" t="s">
        <v>1000</v>
      </c>
      <c r="N65" s="2" t="s">
        <v>1000</v>
      </c>
      <c r="O65" s="2" t="s">
        <v>1064</v>
      </c>
      <c r="P65" s="2" t="s">
        <v>1000</v>
      </c>
      <c r="Q65" s="2" t="s">
        <v>1000</v>
      </c>
      <c r="R65" s="2" t="s">
        <v>1000</v>
      </c>
      <c r="S65" s="2" t="s">
        <v>1000</v>
      </c>
      <c r="T65" s="2" t="s">
        <v>1000</v>
      </c>
      <c r="U65" s="2" t="s">
        <v>1000</v>
      </c>
      <c r="V65" s="2" t="s">
        <v>1064</v>
      </c>
      <c r="W65" s="2" t="s">
        <v>1000</v>
      </c>
      <c r="X65" s="2" t="s">
        <v>1000</v>
      </c>
      <c r="Y65" s="2" t="s">
        <v>1000</v>
      </c>
      <c r="Z65" s="2" t="s">
        <v>1080</v>
      </c>
      <c r="AA65" s="2" t="s">
        <v>1000</v>
      </c>
      <c r="AB65" s="2" t="s">
        <v>1001</v>
      </c>
      <c r="AC65" s="2" t="s">
        <v>1064</v>
      </c>
      <c r="AD65" s="2" t="s">
        <v>1000</v>
      </c>
      <c r="AE65" s="2" t="s">
        <v>1000</v>
      </c>
      <c r="AF65" s="5" t="s">
        <v>1000</v>
      </c>
      <c r="AG65" s="5"/>
      <c r="AH65" s="5"/>
      <c r="AI65" s="5"/>
    </row>
    <row r="66" spans="1:35" x14ac:dyDescent="0.3">
      <c r="A66" s="5" t="s">
        <v>118</v>
      </c>
      <c r="B66" s="6" t="s">
        <v>119</v>
      </c>
      <c r="C66" s="7"/>
      <c r="D66" s="7"/>
      <c r="E66" s="5" t="s">
        <v>1000</v>
      </c>
      <c r="F66" s="5" t="s">
        <v>1000</v>
      </c>
      <c r="G66" s="5" t="s">
        <v>1000</v>
      </c>
      <c r="H66" s="5" t="s">
        <v>1064</v>
      </c>
      <c r="I66" s="5" t="s">
        <v>1000</v>
      </c>
      <c r="J66" s="5" t="s">
        <v>1000</v>
      </c>
      <c r="K66" s="5" t="s">
        <v>1000</v>
      </c>
      <c r="L66" s="5" t="s">
        <v>1000</v>
      </c>
      <c r="M66" s="5" t="s">
        <v>1000</v>
      </c>
      <c r="N66" s="5" t="s">
        <v>1000</v>
      </c>
      <c r="O66" s="5" t="s">
        <v>1064</v>
      </c>
      <c r="P66" s="5" t="s">
        <v>1000</v>
      </c>
      <c r="Q66" s="5" t="s">
        <v>1000</v>
      </c>
      <c r="R66" s="5" t="s">
        <v>1015</v>
      </c>
      <c r="S66" s="5" t="s">
        <v>1015</v>
      </c>
      <c r="T66" s="5" t="s">
        <v>1000</v>
      </c>
      <c r="U66" s="5" t="s">
        <v>1000</v>
      </c>
      <c r="V66" s="5" t="s">
        <v>1064</v>
      </c>
      <c r="W66" s="5" t="s">
        <v>1000</v>
      </c>
      <c r="X66" s="5" t="s">
        <v>1000</v>
      </c>
      <c r="Y66" s="5" t="s">
        <v>1000</v>
      </c>
      <c r="Z66" s="5" t="s">
        <v>1080</v>
      </c>
      <c r="AA66" s="5" t="s">
        <v>1000</v>
      </c>
      <c r="AB66" s="5" t="s">
        <v>1000</v>
      </c>
      <c r="AC66" s="5" t="s">
        <v>1064</v>
      </c>
      <c r="AD66" s="5" t="s">
        <v>1000</v>
      </c>
      <c r="AE66" s="5" t="s">
        <v>1000</v>
      </c>
      <c r="AF66" s="2" t="s">
        <v>1001</v>
      </c>
      <c r="AG66" s="2"/>
      <c r="AH66" s="2"/>
      <c r="AI66" s="2"/>
    </row>
    <row r="67" spans="1:35" x14ac:dyDescent="0.3">
      <c r="A67" s="2" t="s">
        <v>120</v>
      </c>
      <c r="B67" s="3" t="s">
        <v>121</v>
      </c>
      <c r="C67" s="4"/>
      <c r="D67" s="4"/>
      <c r="E67" s="2" t="s">
        <v>1000</v>
      </c>
      <c r="F67" s="2" t="s">
        <v>1000</v>
      </c>
      <c r="G67" s="2" t="s">
        <v>1000</v>
      </c>
      <c r="H67" s="2" t="s">
        <v>1064</v>
      </c>
      <c r="I67" s="2" t="s">
        <v>1000</v>
      </c>
      <c r="J67" s="2" t="s">
        <v>1000</v>
      </c>
      <c r="K67" s="2" t="s">
        <v>1000</v>
      </c>
      <c r="L67" s="2" t="s">
        <v>1000</v>
      </c>
      <c r="M67" s="2" t="s">
        <v>1000</v>
      </c>
      <c r="N67" s="2" t="s">
        <v>1000</v>
      </c>
      <c r="O67" s="2" t="s">
        <v>1064</v>
      </c>
      <c r="P67" s="2" t="s">
        <v>1000</v>
      </c>
      <c r="Q67" s="2" t="s">
        <v>1000</v>
      </c>
      <c r="R67" s="2" t="s">
        <v>1000</v>
      </c>
      <c r="S67" s="2" t="s">
        <v>1000</v>
      </c>
      <c r="T67" s="2" t="s">
        <v>1000</v>
      </c>
      <c r="U67" s="2" t="s">
        <v>1000</v>
      </c>
      <c r="V67" s="2" t="s">
        <v>1064</v>
      </c>
      <c r="W67" s="2" t="s">
        <v>1000</v>
      </c>
      <c r="X67" s="2" t="s">
        <v>1000</v>
      </c>
      <c r="Y67" s="2" t="s">
        <v>1000</v>
      </c>
      <c r="Z67" s="2" t="s">
        <v>1080</v>
      </c>
      <c r="AA67" s="2" t="s">
        <v>1000</v>
      </c>
      <c r="AB67" s="2" t="s">
        <v>1000</v>
      </c>
      <c r="AC67" s="2" t="s">
        <v>1064</v>
      </c>
      <c r="AD67" s="2" t="s">
        <v>1000</v>
      </c>
      <c r="AE67" s="2" t="s">
        <v>1000</v>
      </c>
      <c r="AF67" s="5" t="s">
        <v>1000</v>
      </c>
      <c r="AG67" s="5"/>
      <c r="AH67" s="5"/>
      <c r="AI67" s="5"/>
    </row>
    <row r="68" spans="1:35" x14ac:dyDescent="0.3">
      <c r="A68" s="5" t="s">
        <v>122</v>
      </c>
      <c r="B68" s="6" t="s">
        <v>123</v>
      </c>
      <c r="C68" s="7"/>
      <c r="D68" s="7"/>
      <c r="E68" s="5" t="s">
        <v>1000</v>
      </c>
      <c r="F68" s="5" t="s">
        <v>1000</v>
      </c>
      <c r="G68" s="5" t="s">
        <v>1000</v>
      </c>
      <c r="H68" s="5" t="s">
        <v>1064</v>
      </c>
      <c r="I68" s="5" t="s">
        <v>1000</v>
      </c>
      <c r="J68" s="5" t="s">
        <v>1000</v>
      </c>
      <c r="K68" s="5" t="s">
        <v>1000</v>
      </c>
      <c r="L68" s="5" t="s">
        <v>1000</v>
      </c>
      <c r="M68" s="5" t="s">
        <v>1000</v>
      </c>
      <c r="N68" s="5" t="s">
        <v>1000</v>
      </c>
      <c r="O68" s="5" t="s">
        <v>1064</v>
      </c>
      <c r="P68" s="5" t="s">
        <v>1000</v>
      </c>
      <c r="Q68" s="5" t="s">
        <v>1001</v>
      </c>
      <c r="R68" s="5" t="s">
        <v>1000</v>
      </c>
      <c r="S68" s="5" t="s">
        <v>1000</v>
      </c>
      <c r="T68" s="5" t="s">
        <v>1000</v>
      </c>
      <c r="U68" s="5" t="s">
        <v>1000</v>
      </c>
      <c r="V68" s="5" t="s">
        <v>1064</v>
      </c>
      <c r="W68" s="5" t="s">
        <v>1000</v>
      </c>
      <c r="X68" s="5" t="s">
        <v>1000</v>
      </c>
      <c r="Y68" s="5" t="s">
        <v>1000</v>
      </c>
      <c r="Z68" s="5" t="s">
        <v>1080</v>
      </c>
      <c r="AA68" s="5" t="s">
        <v>1000</v>
      </c>
      <c r="AB68" s="5" t="s">
        <v>1001</v>
      </c>
      <c r="AC68" s="5" t="s">
        <v>1064</v>
      </c>
      <c r="AD68" s="5" t="s">
        <v>1000</v>
      </c>
      <c r="AE68" s="5" t="s">
        <v>1000</v>
      </c>
      <c r="AF68" s="2" t="s">
        <v>1000</v>
      </c>
      <c r="AG68" s="2"/>
      <c r="AH68" s="2"/>
      <c r="AI68" s="2"/>
    </row>
    <row r="69" spans="1:35" x14ac:dyDescent="0.3">
      <c r="A69" s="2" t="s">
        <v>124</v>
      </c>
      <c r="B69" s="3" t="s">
        <v>125</v>
      </c>
      <c r="C69" s="4"/>
      <c r="D69" s="4"/>
      <c r="E69" s="2" t="s">
        <v>1000</v>
      </c>
      <c r="F69" s="2" t="s">
        <v>1000</v>
      </c>
      <c r="G69" s="2" t="s">
        <v>1000</v>
      </c>
      <c r="H69" s="2" t="s">
        <v>1064</v>
      </c>
      <c r="I69" s="2" t="s">
        <v>1000</v>
      </c>
      <c r="J69" s="2" t="s">
        <v>1000</v>
      </c>
      <c r="K69" s="2" t="s">
        <v>1000</v>
      </c>
      <c r="L69" s="2" t="s">
        <v>1000</v>
      </c>
      <c r="M69" s="2" t="s">
        <v>1000</v>
      </c>
      <c r="N69" s="2" t="s">
        <v>1000</v>
      </c>
      <c r="O69" s="2" t="s">
        <v>1064</v>
      </c>
      <c r="P69" s="2" t="s">
        <v>1000</v>
      </c>
      <c r="Q69" s="2" t="s">
        <v>1000</v>
      </c>
      <c r="R69" s="2" t="s">
        <v>1000</v>
      </c>
      <c r="S69" s="2" t="s">
        <v>1000</v>
      </c>
      <c r="T69" s="2" t="s">
        <v>1000</v>
      </c>
      <c r="U69" s="2" t="s">
        <v>1000</v>
      </c>
      <c r="V69" s="2" t="s">
        <v>1064</v>
      </c>
      <c r="W69" s="2" t="s">
        <v>1000</v>
      </c>
      <c r="X69" s="2" t="s">
        <v>1001</v>
      </c>
      <c r="Y69" s="2" t="s">
        <v>1000</v>
      </c>
      <c r="Z69" s="2" t="s">
        <v>1080</v>
      </c>
      <c r="AA69" s="2" t="s">
        <v>1000</v>
      </c>
      <c r="AB69" s="2" t="s">
        <v>1001</v>
      </c>
      <c r="AC69" s="2" t="s">
        <v>1064</v>
      </c>
      <c r="AD69" s="2" t="s">
        <v>1000</v>
      </c>
      <c r="AE69" s="2" t="s">
        <v>1000</v>
      </c>
      <c r="AF69" s="5" t="s">
        <v>1000</v>
      </c>
      <c r="AG69" s="5"/>
      <c r="AH69" s="5"/>
      <c r="AI69" s="5"/>
    </row>
    <row r="70" spans="1:35" x14ac:dyDescent="0.3">
      <c r="A70" s="5" t="s">
        <v>126</v>
      </c>
      <c r="B70" s="6" t="s">
        <v>127</v>
      </c>
      <c r="C70" s="7"/>
      <c r="D70" s="7"/>
      <c r="E70" s="5" t="s">
        <v>1000</v>
      </c>
      <c r="F70" s="5" t="s">
        <v>1000</v>
      </c>
      <c r="G70" s="5" t="s">
        <v>1000</v>
      </c>
      <c r="H70" s="5" t="s">
        <v>1064</v>
      </c>
      <c r="I70" s="5" t="s">
        <v>1000</v>
      </c>
      <c r="J70" s="5" t="s">
        <v>1000</v>
      </c>
      <c r="K70" s="5" t="s">
        <v>1000</v>
      </c>
      <c r="L70" s="5" t="s">
        <v>1000</v>
      </c>
      <c r="M70" s="5" t="s">
        <v>1000</v>
      </c>
      <c r="N70" s="5" t="s">
        <v>1000</v>
      </c>
      <c r="O70" s="5" t="s">
        <v>1064</v>
      </c>
      <c r="P70" s="5" t="s">
        <v>1000</v>
      </c>
      <c r="Q70" s="5" t="s">
        <v>1000</v>
      </c>
      <c r="R70" s="5" t="s">
        <v>1000</v>
      </c>
      <c r="S70" s="5" t="s">
        <v>1000</v>
      </c>
      <c r="T70" s="5" t="s">
        <v>1000</v>
      </c>
      <c r="U70" s="5" t="s">
        <v>1000</v>
      </c>
      <c r="V70" s="5" t="s">
        <v>1064</v>
      </c>
      <c r="W70" s="5" t="s">
        <v>1000</v>
      </c>
      <c r="X70" s="5" t="s">
        <v>1000</v>
      </c>
      <c r="Y70" s="5" t="s">
        <v>1000</v>
      </c>
      <c r="Z70" s="5" t="s">
        <v>1080</v>
      </c>
      <c r="AA70" s="5" t="s">
        <v>1000</v>
      </c>
      <c r="AB70" s="5" t="s">
        <v>1074</v>
      </c>
      <c r="AC70" s="5" t="s">
        <v>1064</v>
      </c>
      <c r="AD70" s="5" t="s">
        <v>1000</v>
      </c>
      <c r="AE70" s="5" t="s">
        <v>1000</v>
      </c>
      <c r="AF70" s="2" t="s">
        <v>1000</v>
      </c>
      <c r="AG70" s="2"/>
      <c r="AH70" s="2"/>
      <c r="AI70" s="2"/>
    </row>
    <row r="71" spans="1:35" x14ac:dyDescent="0.3">
      <c r="A71" s="2" t="s">
        <v>128</v>
      </c>
      <c r="B71" s="3" t="s">
        <v>129</v>
      </c>
      <c r="C71" s="4"/>
      <c r="D71" s="4"/>
      <c r="E71" s="2" t="s">
        <v>1000</v>
      </c>
      <c r="F71" s="2" t="s">
        <v>1000</v>
      </c>
      <c r="G71" s="2" t="s">
        <v>1000</v>
      </c>
      <c r="H71" s="2" t="s">
        <v>1064</v>
      </c>
      <c r="I71" s="2" t="s">
        <v>1000</v>
      </c>
      <c r="J71" s="2" t="s">
        <v>1000</v>
      </c>
      <c r="K71" s="2" t="s">
        <v>1001</v>
      </c>
      <c r="L71" s="2" t="s">
        <v>1000</v>
      </c>
      <c r="M71" s="2" t="s">
        <v>1000</v>
      </c>
      <c r="N71" s="2" t="s">
        <v>1000</v>
      </c>
      <c r="O71" s="2" t="s">
        <v>1064</v>
      </c>
      <c r="P71" s="2" t="s">
        <v>1000</v>
      </c>
      <c r="Q71" s="2" t="s">
        <v>1000</v>
      </c>
      <c r="R71" s="2" t="s">
        <v>1000</v>
      </c>
      <c r="S71" s="2" t="s">
        <v>1000</v>
      </c>
      <c r="T71" s="2" t="s">
        <v>1000</v>
      </c>
      <c r="U71" s="2" t="s">
        <v>1000</v>
      </c>
      <c r="V71" s="2" t="s">
        <v>1064</v>
      </c>
      <c r="W71" s="2" t="s">
        <v>1000</v>
      </c>
      <c r="X71" s="2" t="s">
        <v>1000</v>
      </c>
      <c r="Y71" s="2" t="s">
        <v>1000</v>
      </c>
      <c r="Z71" s="2" t="s">
        <v>1080</v>
      </c>
      <c r="AA71" s="2" t="s">
        <v>1000</v>
      </c>
      <c r="AB71" s="2" t="s">
        <v>1000</v>
      </c>
      <c r="AC71" s="2" t="s">
        <v>1064</v>
      </c>
      <c r="AD71" s="2" t="s">
        <v>1000</v>
      </c>
      <c r="AE71" s="2" t="s">
        <v>1000</v>
      </c>
      <c r="AF71" s="5" t="s">
        <v>1000</v>
      </c>
      <c r="AG71" s="5"/>
      <c r="AH71" s="5"/>
      <c r="AI71" s="5"/>
    </row>
    <row r="72" spans="1:35" ht="28.8" x14ac:dyDescent="0.3">
      <c r="A72" s="5" t="s">
        <v>130</v>
      </c>
      <c r="B72" s="6" t="s">
        <v>131</v>
      </c>
      <c r="C72" s="7"/>
      <c r="D72" s="7"/>
      <c r="E72" s="5" t="s">
        <v>1000</v>
      </c>
      <c r="F72" s="5" t="s">
        <v>1000</v>
      </c>
      <c r="G72" s="5" t="s">
        <v>1000</v>
      </c>
      <c r="H72" s="5" t="s">
        <v>1064</v>
      </c>
      <c r="I72" s="5" t="s">
        <v>1000</v>
      </c>
      <c r="J72" s="5" t="s">
        <v>1000</v>
      </c>
      <c r="K72" s="5" t="s">
        <v>1000</v>
      </c>
      <c r="L72" s="5" t="s">
        <v>1000</v>
      </c>
      <c r="M72" s="5" t="s">
        <v>1000</v>
      </c>
      <c r="N72" s="5" t="s">
        <v>1001</v>
      </c>
      <c r="O72" s="5" t="s">
        <v>1064</v>
      </c>
      <c r="P72" s="5" t="s">
        <v>1000</v>
      </c>
      <c r="Q72" s="5" t="s">
        <v>1063</v>
      </c>
      <c r="R72" s="5" t="s">
        <v>1000</v>
      </c>
      <c r="S72" s="5" t="s">
        <v>1063</v>
      </c>
      <c r="T72" s="5" t="s">
        <v>1001</v>
      </c>
      <c r="U72" s="5" t="s">
        <v>1000</v>
      </c>
      <c r="V72" s="5" t="s">
        <v>1064</v>
      </c>
      <c r="W72" s="5" t="s">
        <v>1000</v>
      </c>
      <c r="X72" s="5" t="s">
        <v>1000</v>
      </c>
      <c r="Y72" s="5" t="s">
        <v>1000</v>
      </c>
      <c r="Z72" s="5" t="s">
        <v>1080</v>
      </c>
      <c r="AA72" s="5" t="s">
        <v>1000</v>
      </c>
      <c r="AB72" s="5" t="s">
        <v>1000</v>
      </c>
      <c r="AC72" s="5" t="s">
        <v>1064</v>
      </c>
      <c r="AD72" s="5" t="s">
        <v>1000</v>
      </c>
      <c r="AE72" s="5" t="s">
        <v>1000</v>
      </c>
      <c r="AF72" s="2" t="s">
        <v>1000</v>
      </c>
      <c r="AG72" s="2"/>
      <c r="AH72" s="2"/>
      <c r="AI72" s="2"/>
    </row>
    <row r="73" spans="1:35" x14ac:dyDescent="0.3">
      <c r="A73" s="2" t="s">
        <v>132</v>
      </c>
      <c r="B73" s="3" t="s">
        <v>133</v>
      </c>
      <c r="C73" s="4"/>
      <c r="D73" s="4"/>
      <c r="E73" s="2" t="s">
        <v>1000</v>
      </c>
      <c r="F73" s="2" t="s">
        <v>1000</v>
      </c>
      <c r="G73" s="2" t="s">
        <v>1000</v>
      </c>
      <c r="H73" s="2" t="s">
        <v>1064</v>
      </c>
      <c r="I73" s="2" t="s">
        <v>1000</v>
      </c>
      <c r="J73" s="2" t="s">
        <v>1000</v>
      </c>
      <c r="K73" s="2" t="s">
        <v>1000</v>
      </c>
      <c r="L73" s="2" t="s">
        <v>1000</v>
      </c>
      <c r="M73" s="2" t="s">
        <v>1000</v>
      </c>
      <c r="N73" s="2" t="s">
        <v>1000</v>
      </c>
      <c r="O73" s="2" t="s">
        <v>1064</v>
      </c>
      <c r="P73" s="2" t="s">
        <v>1000</v>
      </c>
      <c r="Q73" s="2" t="s">
        <v>1000</v>
      </c>
      <c r="R73" s="2" t="s">
        <v>1000</v>
      </c>
      <c r="S73" s="2" t="s">
        <v>1000</v>
      </c>
      <c r="T73" s="2" t="s">
        <v>1000</v>
      </c>
      <c r="U73" s="2" t="s">
        <v>1000</v>
      </c>
      <c r="V73" s="2" t="s">
        <v>1064</v>
      </c>
      <c r="W73" s="2" t="s">
        <v>1000</v>
      </c>
      <c r="X73" s="2" t="s">
        <v>1000</v>
      </c>
      <c r="Y73" s="2" t="s">
        <v>1000</v>
      </c>
      <c r="Z73" s="2" t="s">
        <v>1080</v>
      </c>
      <c r="AA73" s="2" t="s">
        <v>1000</v>
      </c>
      <c r="AB73" s="2" t="s">
        <v>1000</v>
      </c>
      <c r="AC73" s="2" t="s">
        <v>1064</v>
      </c>
      <c r="AD73" s="2" t="s">
        <v>1000</v>
      </c>
      <c r="AE73" s="2" t="s">
        <v>1000</v>
      </c>
      <c r="AF73" s="5" t="s">
        <v>1000</v>
      </c>
      <c r="AG73" s="5"/>
      <c r="AH73" s="5"/>
      <c r="AI73" s="5"/>
    </row>
    <row r="74" spans="1:35" x14ac:dyDescent="0.3">
      <c r="A74" s="5" t="s">
        <v>134</v>
      </c>
      <c r="B74" s="6" t="s">
        <v>135</v>
      </c>
      <c r="C74" s="7"/>
      <c r="D74" s="7"/>
      <c r="E74" s="5" t="s">
        <v>1000</v>
      </c>
      <c r="F74" s="5" t="s">
        <v>1000</v>
      </c>
      <c r="G74" s="5" t="s">
        <v>1000</v>
      </c>
      <c r="H74" s="5" t="s">
        <v>1064</v>
      </c>
      <c r="I74" s="5" t="s">
        <v>1000</v>
      </c>
      <c r="J74" s="5" t="s">
        <v>1000</v>
      </c>
      <c r="K74" s="5" t="s">
        <v>1000</v>
      </c>
      <c r="L74" s="5" t="s">
        <v>1000</v>
      </c>
      <c r="M74" s="5" t="s">
        <v>1000</v>
      </c>
      <c r="N74" s="5" t="s">
        <v>1000</v>
      </c>
      <c r="O74" s="5" t="s">
        <v>1064</v>
      </c>
      <c r="P74" s="5" t="s">
        <v>1000</v>
      </c>
      <c r="Q74" s="5" t="s">
        <v>1000</v>
      </c>
      <c r="R74" s="5" t="s">
        <v>1000</v>
      </c>
      <c r="S74" s="5" t="s">
        <v>1000</v>
      </c>
      <c r="T74" s="5" t="s">
        <v>1000</v>
      </c>
      <c r="U74" s="5" t="s">
        <v>1000</v>
      </c>
      <c r="V74" s="5" t="s">
        <v>1064</v>
      </c>
      <c r="W74" s="5" t="s">
        <v>1000</v>
      </c>
      <c r="X74" s="5" t="s">
        <v>1000</v>
      </c>
      <c r="Y74" s="5" t="s">
        <v>1000</v>
      </c>
      <c r="Z74" s="5" t="s">
        <v>1080</v>
      </c>
      <c r="AA74" s="5" t="s">
        <v>1000</v>
      </c>
      <c r="AB74" s="5" t="s">
        <v>1000</v>
      </c>
      <c r="AC74" s="5" t="s">
        <v>1064</v>
      </c>
      <c r="AD74" s="5" t="s">
        <v>1001</v>
      </c>
      <c r="AE74" s="5" t="s">
        <v>1000</v>
      </c>
      <c r="AF74" s="2" t="s">
        <v>1000</v>
      </c>
      <c r="AG74" s="2"/>
      <c r="AH74" s="2"/>
      <c r="AI74" s="2"/>
    </row>
    <row r="75" spans="1:35" x14ac:dyDescent="0.3">
      <c r="A75" s="2" t="s">
        <v>136</v>
      </c>
      <c r="B75" s="3" t="s">
        <v>137</v>
      </c>
      <c r="C75" s="4"/>
      <c r="D75" s="4"/>
      <c r="E75" s="2" t="s">
        <v>1000</v>
      </c>
      <c r="F75" s="2" t="s">
        <v>1000</v>
      </c>
      <c r="G75" s="2" t="s">
        <v>1000</v>
      </c>
      <c r="H75" s="2" t="s">
        <v>1064</v>
      </c>
      <c r="I75" s="2" t="s">
        <v>1000</v>
      </c>
      <c r="J75" s="2" t="s">
        <v>1000</v>
      </c>
      <c r="K75" s="2" t="s">
        <v>1000</v>
      </c>
      <c r="L75" s="2" t="s">
        <v>1000</v>
      </c>
      <c r="M75" s="2" t="s">
        <v>1000</v>
      </c>
      <c r="N75" s="2" t="s">
        <v>1000</v>
      </c>
      <c r="O75" s="2" t="s">
        <v>1064</v>
      </c>
      <c r="P75" s="2" t="s">
        <v>1000</v>
      </c>
      <c r="Q75" s="2" t="s">
        <v>1000</v>
      </c>
      <c r="R75" s="2" t="s">
        <v>1000</v>
      </c>
      <c r="S75" s="2" t="s">
        <v>1000</v>
      </c>
      <c r="T75" s="2" t="s">
        <v>1000</v>
      </c>
      <c r="U75" s="2" t="s">
        <v>1000</v>
      </c>
      <c r="V75" s="2" t="s">
        <v>1064</v>
      </c>
      <c r="W75" s="2" t="s">
        <v>1000</v>
      </c>
      <c r="X75" s="2" t="s">
        <v>1000</v>
      </c>
      <c r="Y75" s="2" t="s">
        <v>1000</v>
      </c>
      <c r="Z75" s="2" t="s">
        <v>1080</v>
      </c>
      <c r="AA75" s="2" t="s">
        <v>1000</v>
      </c>
      <c r="AB75" s="2" t="s">
        <v>1000</v>
      </c>
      <c r="AC75" s="2" t="s">
        <v>1064</v>
      </c>
      <c r="AD75" s="2" t="s">
        <v>1000</v>
      </c>
      <c r="AE75" s="2" t="s">
        <v>1000</v>
      </c>
      <c r="AF75" s="5" t="s">
        <v>1000</v>
      </c>
      <c r="AG75" s="5"/>
      <c r="AH75" s="5"/>
      <c r="AI75" s="5"/>
    </row>
    <row r="76" spans="1:35" x14ac:dyDescent="0.3">
      <c r="A76" s="5" t="s">
        <v>138</v>
      </c>
      <c r="B76" s="6" t="s">
        <v>139</v>
      </c>
      <c r="C76" s="7"/>
      <c r="D76" s="7"/>
      <c r="E76" s="5" t="s">
        <v>1000</v>
      </c>
      <c r="F76" s="5" t="s">
        <v>1000</v>
      </c>
      <c r="G76" s="5" t="s">
        <v>1000</v>
      </c>
      <c r="H76" s="5" t="s">
        <v>1064</v>
      </c>
      <c r="I76" s="5" t="s">
        <v>1000</v>
      </c>
      <c r="J76" s="5" t="s">
        <v>1000</v>
      </c>
      <c r="K76" s="5" t="s">
        <v>1000</v>
      </c>
      <c r="L76" s="5" t="s">
        <v>1000</v>
      </c>
      <c r="M76" s="5" t="s">
        <v>1000</v>
      </c>
      <c r="N76" s="5" t="s">
        <v>1000</v>
      </c>
      <c r="O76" s="5" t="s">
        <v>1064</v>
      </c>
      <c r="P76" s="5" t="s">
        <v>1000</v>
      </c>
      <c r="Q76" s="5" t="s">
        <v>1000</v>
      </c>
      <c r="R76" s="5" t="s">
        <v>1000</v>
      </c>
      <c r="S76" s="5" t="s">
        <v>1000</v>
      </c>
      <c r="T76" s="5" t="s">
        <v>1000</v>
      </c>
      <c r="U76" s="5" t="s">
        <v>1000</v>
      </c>
      <c r="V76" s="5" t="s">
        <v>1064</v>
      </c>
      <c r="W76" s="5" t="s">
        <v>1000</v>
      </c>
      <c r="X76" s="5" t="s">
        <v>1000</v>
      </c>
      <c r="Y76" s="5" t="s">
        <v>1000</v>
      </c>
      <c r="Z76" s="5" t="s">
        <v>1080</v>
      </c>
      <c r="AA76" s="5" t="s">
        <v>1000</v>
      </c>
      <c r="AB76" s="5" t="s">
        <v>1037</v>
      </c>
      <c r="AC76" s="5" t="s">
        <v>1064</v>
      </c>
      <c r="AD76" s="5" t="s">
        <v>1000</v>
      </c>
      <c r="AE76" s="5" t="s">
        <v>1000</v>
      </c>
      <c r="AF76" s="2" t="s">
        <v>1000</v>
      </c>
      <c r="AG76" s="2"/>
      <c r="AH76" s="2"/>
      <c r="AI76" s="2"/>
    </row>
    <row r="77" spans="1:35" x14ac:dyDescent="0.3">
      <c r="A77" s="2" t="s">
        <v>959</v>
      </c>
      <c r="B77" s="3" t="s">
        <v>140</v>
      </c>
      <c r="C77" s="4"/>
      <c r="D77" s="4"/>
      <c r="E77" s="2" t="s">
        <v>1000</v>
      </c>
      <c r="F77" s="2" t="s">
        <v>1000</v>
      </c>
      <c r="G77" s="2" t="s">
        <v>1000</v>
      </c>
      <c r="H77" s="2" t="s">
        <v>1064</v>
      </c>
      <c r="I77" s="2" t="s">
        <v>1000</v>
      </c>
      <c r="J77" s="2" t="s">
        <v>1000</v>
      </c>
      <c r="K77" s="2" t="s">
        <v>1000</v>
      </c>
      <c r="L77" s="2" t="s">
        <v>1000</v>
      </c>
      <c r="M77" s="2" t="s">
        <v>1000</v>
      </c>
      <c r="N77" s="2" t="s">
        <v>1000</v>
      </c>
      <c r="O77" s="2" t="s">
        <v>1064</v>
      </c>
      <c r="P77" s="2" t="s">
        <v>1000</v>
      </c>
      <c r="Q77" s="2" t="s">
        <v>1000</v>
      </c>
      <c r="R77" s="2" t="s">
        <v>1000</v>
      </c>
      <c r="S77" s="2" t="s">
        <v>1000</v>
      </c>
      <c r="T77" s="2" t="s">
        <v>1000</v>
      </c>
      <c r="U77" s="2" t="s">
        <v>1000</v>
      </c>
      <c r="V77" s="2" t="s">
        <v>1064</v>
      </c>
      <c r="W77" s="2" t="s">
        <v>1000</v>
      </c>
      <c r="X77" s="2" t="s">
        <v>1000</v>
      </c>
      <c r="Y77" s="2" t="s">
        <v>1000</v>
      </c>
      <c r="Z77" s="2" t="s">
        <v>1080</v>
      </c>
      <c r="AA77" s="2" t="s">
        <v>1000</v>
      </c>
      <c r="AB77" s="2" t="s">
        <v>1000</v>
      </c>
      <c r="AC77" s="2" t="s">
        <v>1064</v>
      </c>
      <c r="AD77" s="2" t="s">
        <v>1000</v>
      </c>
      <c r="AE77" s="2" t="s">
        <v>1000</v>
      </c>
      <c r="AF77" s="5" t="s">
        <v>1000</v>
      </c>
      <c r="AG77" s="5"/>
      <c r="AH77" s="5"/>
      <c r="AI77" s="5"/>
    </row>
    <row r="78" spans="1:35" x14ac:dyDescent="0.3">
      <c r="A78" s="5" t="s">
        <v>141</v>
      </c>
      <c r="B78" s="6" t="s">
        <v>142</v>
      </c>
      <c r="C78" s="7"/>
      <c r="D78" s="7"/>
      <c r="E78" s="5" t="s">
        <v>1000</v>
      </c>
      <c r="F78" s="5" t="s">
        <v>1000</v>
      </c>
      <c r="G78" s="5" t="s">
        <v>1000</v>
      </c>
      <c r="H78" s="5" t="s">
        <v>1064</v>
      </c>
      <c r="I78" s="5" t="s">
        <v>1000</v>
      </c>
      <c r="J78" s="5" t="s">
        <v>1000</v>
      </c>
      <c r="K78" s="5" t="s">
        <v>1000</v>
      </c>
      <c r="L78" s="5" t="s">
        <v>1000</v>
      </c>
      <c r="M78" s="5" t="s">
        <v>1000</v>
      </c>
      <c r="N78" s="5" t="s">
        <v>1001</v>
      </c>
      <c r="O78" s="5" t="s">
        <v>1064</v>
      </c>
      <c r="P78" s="5" t="s">
        <v>1000</v>
      </c>
      <c r="Q78" s="5" t="s">
        <v>1000</v>
      </c>
      <c r="R78" s="5" t="s">
        <v>1000</v>
      </c>
      <c r="S78" s="5" t="s">
        <v>1000</v>
      </c>
      <c r="T78" s="5" t="s">
        <v>1000</v>
      </c>
      <c r="U78" s="5" t="s">
        <v>1000</v>
      </c>
      <c r="V78" s="5" t="s">
        <v>1064</v>
      </c>
      <c r="W78" s="5" t="s">
        <v>1000</v>
      </c>
      <c r="X78" s="5" t="s">
        <v>1000</v>
      </c>
      <c r="Y78" s="5" t="s">
        <v>1000</v>
      </c>
      <c r="Z78" s="5" t="s">
        <v>1080</v>
      </c>
      <c r="AA78" s="5" t="s">
        <v>1000</v>
      </c>
      <c r="AB78" s="5" t="s">
        <v>1000</v>
      </c>
      <c r="AC78" s="5" t="s">
        <v>1064</v>
      </c>
      <c r="AD78" s="5" t="s">
        <v>1000</v>
      </c>
      <c r="AE78" s="5" t="s">
        <v>1000</v>
      </c>
      <c r="AF78" s="2" t="s">
        <v>1000</v>
      </c>
      <c r="AG78" s="2"/>
      <c r="AH78" s="2"/>
      <c r="AI78" s="2"/>
    </row>
    <row r="79" spans="1:35" x14ac:dyDescent="0.3">
      <c r="A79" s="2" t="s">
        <v>143</v>
      </c>
      <c r="B79" s="3" t="s">
        <v>144</v>
      </c>
      <c r="C79" s="4"/>
      <c r="D79" s="4"/>
      <c r="E79" s="2" t="s">
        <v>1000</v>
      </c>
      <c r="F79" s="2" t="s">
        <v>1000</v>
      </c>
      <c r="G79" s="2" t="s">
        <v>1001</v>
      </c>
      <c r="H79" s="2" t="s">
        <v>1064</v>
      </c>
      <c r="I79" s="2" t="s">
        <v>1000</v>
      </c>
      <c r="J79" s="2" t="s">
        <v>1000</v>
      </c>
      <c r="K79" s="2" t="s">
        <v>1000</v>
      </c>
      <c r="L79" s="2" t="s">
        <v>1000</v>
      </c>
      <c r="M79" s="2" t="s">
        <v>1000</v>
      </c>
      <c r="N79" s="2" t="s">
        <v>1000</v>
      </c>
      <c r="O79" s="2" t="s">
        <v>1064</v>
      </c>
      <c r="P79" s="2" t="s">
        <v>1001</v>
      </c>
      <c r="Q79" s="2" t="s">
        <v>1000</v>
      </c>
      <c r="R79" s="2" t="s">
        <v>1000</v>
      </c>
      <c r="S79" s="2" t="s">
        <v>1000</v>
      </c>
      <c r="T79" s="2" t="s">
        <v>1000</v>
      </c>
      <c r="U79" s="2" t="s">
        <v>1000</v>
      </c>
      <c r="V79" s="2" t="s">
        <v>1064</v>
      </c>
      <c r="W79" s="2" t="s">
        <v>1000</v>
      </c>
      <c r="X79" s="2" t="s">
        <v>1000</v>
      </c>
      <c r="Y79" s="2" t="s">
        <v>1000</v>
      </c>
      <c r="Z79" s="2" t="s">
        <v>1080</v>
      </c>
      <c r="AA79" s="2" t="s">
        <v>1000</v>
      </c>
      <c r="AB79" s="2" t="s">
        <v>1000</v>
      </c>
      <c r="AC79" s="2" t="s">
        <v>1064</v>
      </c>
      <c r="AD79" s="2" t="s">
        <v>1000</v>
      </c>
      <c r="AE79" s="2" t="s">
        <v>1000</v>
      </c>
      <c r="AF79" s="5" t="s">
        <v>1000</v>
      </c>
      <c r="AG79" s="5"/>
      <c r="AH79" s="5"/>
      <c r="AI79" s="5"/>
    </row>
    <row r="80" spans="1:35" x14ac:dyDescent="0.3">
      <c r="A80" s="5" t="s">
        <v>145</v>
      </c>
      <c r="B80" s="6" t="s">
        <v>146</v>
      </c>
      <c r="C80" s="7"/>
      <c r="D80" s="7"/>
      <c r="E80" s="5" t="s">
        <v>1000</v>
      </c>
      <c r="F80" s="5" t="s">
        <v>1000</v>
      </c>
      <c r="G80" s="5" t="s">
        <v>1000</v>
      </c>
      <c r="H80" s="5" t="s">
        <v>1064</v>
      </c>
      <c r="I80" s="5" t="s">
        <v>1000</v>
      </c>
      <c r="J80" s="5" t="s">
        <v>1000</v>
      </c>
      <c r="K80" s="5" t="s">
        <v>1000</v>
      </c>
      <c r="L80" s="5" t="s">
        <v>1000</v>
      </c>
      <c r="M80" s="5" t="s">
        <v>1000</v>
      </c>
      <c r="N80" s="5" t="s">
        <v>1015</v>
      </c>
      <c r="O80" s="5" t="s">
        <v>1064</v>
      </c>
      <c r="P80" s="5" t="s">
        <v>1000</v>
      </c>
      <c r="Q80" s="5" t="s">
        <v>1000</v>
      </c>
      <c r="R80" s="5" t="s">
        <v>1000</v>
      </c>
      <c r="S80" s="5" t="s">
        <v>1000</v>
      </c>
      <c r="T80" s="5" t="s">
        <v>1000</v>
      </c>
      <c r="U80" s="5" t="s">
        <v>1000</v>
      </c>
      <c r="V80" s="5" t="s">
        <v>1064</v>
      </c>
      <c r="W80" s="5" t="s">
        <v>1000</v>
      </c>
      <c r="X80" s="5" t="s">
        <v>1000</v>
      </c>
      <c r="Y80" s="5" t="s">
        <v>1000</v>
      </c>
      <c r="Z80" s="5" t="s">
        <v>1080</v>
      </c>
      <c r="AA80" s="5" t="s">
        <v>1000</v>
      </c>
      <c r="AB80" s="5" t="s">
        <v>1000</v>
      </c>
      <c r="AC80" s="5" t="s">
        <v>1064</v>
      </c>
      <c r="AD80" s="5" t="s">
        <v>1000</v>
      </c>
      <c r="AE80" s="5" t="s">
        <v>1000</v>
      </c>
      <c r="AF80" s="2" t="s">
        <v>1000</v>
      </c>
      <c r="AG80" s="2"/>
      <c r="AH80" s="2"/>
      <c r="AI80" s="2"/>
    </row>
    <row r="81" spans="1:35" x14ac:dyDescent="0.3">
      <c r="A81" s="2" t="s">
        <v>147</v>
      </c>
      <c r="B81" s="3" t="s">
        <v>148</v>
      </c>
      <c r="C81" s="4"/>
      <c r="D81" s="4"/>
      <c r="E81" s="2" t="s">
        <v>1000</v>
      </c>
      <c r="F81" s="2" t="s">
        <v>1000</v>
      </c>
      <c r="G81" s="2" t="s">
        <v>1000</v>
      </c>
      <c r="H81" s="2" t="s">
        <v>1064</v>
      </c>
      <c r="I81" s="2" t="s">
        <v>1000</v>
      </c>
      <c r="J81" s="2" t="s">
        <v>1000</v>
      </c>
      <c r="K81" s="2" t="s">
        <v>1000</v>
      </c>
      <c r="L81" s="2" t="s">
        <v>1000</v>
      </c>
      <c r="M81" s="2" t="s">
        <v>1000</v>
      </c>
      <c r="N81" s="2" t="s">
        <v>1000</v>
      </c>
      <c r="O81" s="2" t="s">
        <v>1064</v>
      </c>
      <c r="P81" s="2" t="s">
        <v>1000</v>
      </c>
      <c r="Q81" s="2" t="s">
        <v>1000</v>
      </c>
      <c r="R81" s="2" t="s">
        <v>1000</v>
      </c>
      <c r="S81" s="2" t="s">
        <v>1000</v>
      </c>
      <c r="T81" s="2" t="s">
        <v>1000</v>
      </c>
      <c r="U81" s="2" t="s">
        <v>1000</v>
      </c>
      <c r="V81" s="2" t="s">
        <v>1064</v>
      </c>
      <c r="W81" s="2" t="s">
        <v>1000</v>
      </c>
      <c r="X81" s="2" t="s">
        <v>1000</v>
      </c>
      <c r="Y81" s="2" t="s">
        <v>1000</v>
      </c>
      <c r="Z81" s="2" t="s">
        <v>1080</v>
      </c>
      <c r="AA81" s="2" t="s">
        <v>1000</v>
      </c>
      <c r="AB81" s="2" t="s">
        <v>1000</v>
      </c>
      <c r="AC81" s="2" t="s">
        <v>1064</v>
      </c>
      <c r="AD81" s="2" t="s">
        <v>1000</v>
      </c>
      <c r="AE81" s="2" t="s">
        <v>1000</v>
      </c>
      <c r="AF81" s="5" t="s">
        <v>1000</v>
      </c>
      <c r="AG81" s="5"/>
      <c r="AH81" s="5"/>
      <c r="AI81" s="5"/>
    </row>
    <row r="82" spans="1:35" x14ac:dyDescent="0.3">
      <c r="A82" s="5" t="s">
        <v>149</v>
      </c>
      <c r="B82" s="6" t="s">
        <v>150</v>
      </c>
      <c r="C82" s="7"/>
      <c r="D82" s="7"/>
      <c r="E82" s="5" t="s">
        <v>1000</v>
      </c>
      <c r="F82" s="5" t="s">
        <v>1000</v>
      </c>
      <c r="G82" s="5" t="s">
        <v>1000</v>
      </c>
      <c r="H82" s="5" t="s">
        <v>1064</v>
      </c>
      <c r="I82" s="5" t="s">
        <v>1000</v>
      </c>
      <c r="J82" s="5" t="s">
        <v>1000</v>
      </c>
      <c r="K82" s="5" t="s">
        <v>1000</v>
      </c>
      <c r="L82" s="5" t="s">
        <v>1067</v>
      </c>
      <c r="M82" s="5" t="s">
        <v>1000</v>
      </c>
      <c r="N82" s="5" t="s">
        <v>1000</v>
      </c>
      <c r="O82" s="5" t="s">
        <v>1064</v>
      </c>
      <c r="P82" s="5" t="s">
        <v>1000</v>
      </c>
      <c r="Q82" s="5" t="s">
        <v>1000</v>
      </c>
      <c r="R82" s="5" t="s">
        <v>1000</v>
      </c>
      <c r="S82" s="5" t="s">
        <v>1000</v>
      </c>
      <c r="T82" s="5" t="s">
        <v>1000</v>
      </c>
      <c r="U82" s="5" t="s">
        <v>1000</v>
      </c>
      <c r="V82" s="5" t="s">
        <v>1064</v>
      </c>
      <c r="W82" s="5" t="s">
        <v>1000</v>
      </c>
      <c r="X82" s="5" t="s">
        <v>1000</v>
      </c>
      <c r="Y82" s="5" t="s">
        <v>1000</v>
      </c>
      <c r="Z82" s="5" t="s">
        <v>1080</v>
      </c>
      <c r="AA82" s="5" t="s">
        <v>1000</v>
      </c>
      <c r="AB82" s="5" t="s">
        <v>1000</v>
      </c>
      <c r="AC82" s="5" t="s">
        <v>1064</v>
      </c>
      <c r="AD82" s="5" t="s">
        <v>1000</v>
      </c>
      <c r="AE82" s="5" t="s">
        <v>1000</v>
      </c>
      <c r="AF82" s="2" t="s">
        <v>1000</v>
      </c>
      <c r="AG82" s="2"/>
      <c r="AH82" s="2"/>
      <c r="AI82" s="2"/>
    </row>
    <row r="83" spans="1:35" x14ac:dyDescent="0.3">
      <c r="A83" s="2" t="s">
        <v>960</v>
      </c>
      <c r="B83" s="3" t="s">
        <v>151</v>
      </c>
      <c r="C83" s="4"/>
      <c r="D83" s="4"/>
      <c r="E83" s="2" t="s">
        <v>1000</v>
      </c>
      <c r="F83" s="2" t="s">
        <v>1000</v>
      </c>
      <c r="G83" s="2" t="s">
        <v>1000</v>
      </c>
      <c r="H83" s="2" t="s">
        <v>1064</v>
      </c>
      <c r="I83" s="2" t="s">
        <v>1015</v>
      </c>
      <c r="J83" s="2" t="s">
        <v>1000</v>
      </c>
      <c r="K83" s="2" t="s">
        <v>1000</v>
      </c>
      <c r="L83" s="2" t="s">
        <v>1000</v>
      </c>
      <c r="M83" s="2" t="s">
        <v>1000</v>
      </c>
      <c r="N83" s="2" t="s">
        <v>1000</v>
      </c>
      <c r="O83" s="2" t="s">
        <v>1064</v>
      </c>
      <c r="P83" s="2" t="s">
        <v>1001</v>
      </c>
      <c r="Q83" s="2" t="s">
        <v>1000</v>
      </c>
      <c r="R83" s="2" t="s">
        <v>1000</v>
      </c>
      <c r="S83" s="2" t="s">
        <v>1000</v>
      </c>
      <c r="T83" s="2" t="s">
        <v>1000</v>
      </c>
      <c r="U83" s="2" t="s">
        <v>1000</v>
      </c>
      <c r="V83" s="2" t="s">
        <v>1064</v>
      </c>
      <c r="W83" s="2" t="s">
        <v>1015</v>
      </c>
      <c r="X83" s="2" t="s">
        <v>1000</v>
      </c>
      <c r="Y83" s="2" t="s">
        <v>1000</v>
      </c>
      <c r="Z83" s="2" t="s">
        <v>1080</v>
      </c>
      <c r="AA83" s="2" t="s">
        <v>1000</v>
      </c>
      <c r="AB83" s="2" t="s">
        <v>1000</v>
      </c>
      <c r="AC83" s="2" t="s">
        <v>1064</v>
      </c>
      <c r="AD83" s="2" t="s">
        <v>1000</v>
      </c>
      <c r="AE83" s="2" t="s">
        <v>1000</v>
      </c>
      <c r="AF83" s="5" t="s">
        <v>1036</v>
      </c>
      <c r="AG83" s="5"/>
      <c r="AH83" s="5"/>
      <c r="AI83" s="5"/>
    </row>
    <row r="84" spans="1:35" x14ac:dyDescent="0.3">
      <c r="A84" s="5" t="s">
        <v>961</v>
      </c>
      <c r="B84" s="6" t="s">
        <v>152</v>
      </c>
      <c r="C84" s="7"/>
      <c r="D84" s="7"/>
      <c r="E84" s="5" t="s">
        <v>1000</v>
      </c>
      <c r="F84" s="5" t="s">
        <v>1000</v>
      </c>
      <c r="G84" s="5" t="s">
        <v>1000</v>
      </c>
      <c r="H84" s="5" t="s">
        <v>1064</v>
      </c>
      <c r="I84" s="5" t="s">
        <v>1001</v>
      </c>
      <c r="J84" s="5" t="s">
        <v>1037</v>
      </c>
      <c r="K84" s="5" t="s">
        <v>1000</v>
      </c>
      <c r="L84" s="5" t="s">
        <v>1000</v>
      </c>
      <c r="M84" s="5" t="s">
        <v>1000</v>
      </c>
      <c r="N84" s="5" t="s">
        <v>1037</v>
      </c>
      <c r="O84" s="5" t="s">
        <v>1064</v>
      </c>
      <c r="P84" s="5" t="s">
        <v>1000</v>
      </c>
      <c r="Q84" s="5" t="s">
        <v>1000</v>
      </c>
      <c r="R84" s="5" t="s">
        <v>1000</v>
      </c>
      <c r="S84" s="5" t="s">
        <v>1000</v>
      </c>
      <c r="T84" s="5" t="s">
        <v>1000</v>
      </c>
      <c r="U84" s="5" t="s">
        <v>1000</v>
      </c>
      <c r="V84" s="5" t="s">
        <v>1064</v>
      </c>
      <c r="W84" s="5" t="s">
        <v>1000</v>
      </c>
      <c r="X84" s="5" t="s">
        <v>1000</v>
      </c>
      <c r="Y84" s="5" t="s">
        <v>1000</v>
      </c>
      <c r="Z84" s="5" t="s">
        <v>1078</v>
      </c>
      <c r="AA84" s="5" t="s">
        <v>1000</v>
      </c>
      <c r="AB84" s="5" t="s">
        <v>1000</v>
      </c>
      <c r="AC84" s="5" t="s">
        <v>1064</v>
      </c>
      <c r="AD84" s="5" t="s">
        <v>1000</v>
      </c>
      <c r="AE84" s="5" t="s">
        <v>1000</v>
      </c>
      <c r="AF84" s="2" t="s">
        <v>1000</v>
      </c>
      <c r="AG84" s="2"/>
      <c r="AH84" s="2"/>
      <c r="AI84" s="2"/>
    </row>
    <row r="85" spans="1:35" x14ac:dyDescent="0.3">
      <c r="A85" s="2" t="s">
        <v>153</v>
      </c>
      <c r="B85" s="3" t="s">
        <v>154</v>
      </c>
      <c r="C85" s="4"/>
      <c r="D85" s="4"/>
      <c r="E85" s="2" t="s">
        <v>1000</v>
      </c>
      <c r="F85" s="2" t="s">
        <v>1000</v>
      </c>
      <c r="G85" s="2" t="s">
        <v>1000</v>
      </c>
      <c r="H85" s="2" t="s">
        <v>1064</v>
      </c>
      <c r="I85" s="2" t="s">
        <v>1000</v>
      </c>
      <c r="J85" s="2" t="s">
        <v>1000</v>
      </c>
      <c r="K85" s="2" t="s">
        <v>1000</v>
      </c>
      <c r="L85" s="2" t="s">
        <v>1000</v>
      </c>
      <c r="M85" s="2" t="s">
        <v>1000</v>
      </c>
      <c r="N85" s="2" t="s">
        <v>1000</v>
      </c>
      <c r="O85" s="2" t="s">
        <v>1064</v>
      </c>
      <c r="P85" s="2" t="s">
        <v>1000</v>
      </c>
      <c r="Q85" s="2" t="s">
        <v>1000</v>
      </c>
      <c r="R85" s="2" t="s">
        <v>1000</v>
      </c>
      <c r="S85" s="2" t="s">
        <v>1000</v>
      </c>
      <c r="T85" s="2" t="s">
        <v>1000</v>
      </c>
      <c r="U85" s="2" t="s">
        <v>1000</v>
      </c>
      <c r="V85" s="2" t="s">
        <v>1064</v>
      </c>
      <c r="W85" s="2" t="s">
        <v>1000</v>
      </c>
      <c r="X85" s="2" t="s">
        <v>1000</v>
      </c>
      <c r="Y85" s="2" t="s">
        <v>1000</v>
      </c>
      <c r="Z85" s="2" t="s">
        <v>1080</v>
      </c>
      <c r="AA85" s="2" t="s">
        <v>1000</v>
      </c>
      <c r="AB85" s="2" t="s">
        <v>1000</v>
      </c>
      <c r="AC85" s="2" t="s">
        <v>1064</v>
      </c>
      <c r="AD85" s="2" t="s">
        <v>1000</v>
      </c>
      <c r="AE85" s="2" t="s">
        <v>1000</v>
      </c>
      <c r="AF85" s="5" t="s">
        <v>1000</v>
      </c>
      <c r="AG85" s="5"/>
      <c r="AH85" s="5"/>
      <c r="AI85" s="5"/>
    </row>
    <row r="86" spans="1:35" x14ac:dyDescent="0.3">
      <c r="A86" s="5" t="s">
        <v>155</v>
      </c>
      <c r="B86" s="6" t="s">
        <v>156</v>
      </c>
      <c r="C86" s="7"/>
      <c r="D86" s="7"/>
      <c r="E86" s="5" t="s">
        <v>1000</v>
      </c>
      <c r="F86" s="5" t="s">
        <v>1000</v>
      </c>
      <c r="G86" s="5" t="s">
        <v>1000</v>
      </c>
      <c r="H86" s="5" t="s">
        <v>1064</v>
      </c>
      <c r="I86" s="5" t="s">
        <v>1000</v>
      </c>
      <c r="J86" s="5" t="s">
        <v>1000</v>
      </c>
      <c r="K86" s="5" t="s">
        <v>1000</v>
      </c>
      <c r="L86" s="5" t="s">
        <v>1000</v>
      </c>
      <c r="M86" s="5" t="s">
        <v>1000</v>
      </c>
      <c r="N86" s="5" t="s">
        <v>1000</v>
      </c>
      <c r="O86" s="5" t="s">
        <v>1064</v>
      </c>
      <c r="P86" s="5" t="s">
        <v>1000</v>
      </c>
      <c r="Q86" s="5" t="s">
        <v>1000</v>
      </c>
      <c r="R86" s="5" t="s">
        <v>1000</v>
      </c>
      <c r="S86" s="5" t="s">
        <v>1000</v>
      </c>
      <c r="T86" s="5" t="s">
        <v>1000</v>
      </c>
      <c r="U86" s="5" t="s">
        <v>1000</v>
      </c>
      <c r="V86" s="5" t="s">
        <v>1064</v>
      </c>
      <c r="W86" s="5" t="s">
        <v>1000</v>
      </c>
      <c r="X86" s="5" t="s">
        <v>1000</v>
      </c>
      <c r="Y86" s="5" t="s">
        <v>1000</v>
      </c>
      <c r="Z86" s="5" t="s">
        <v>1080</v>
      </c>
      <c r="AA86" s="5" t="s">
        <v>1000</v>
      </c>
      <c r="AB86" s="5" t="s">
        <v>1000</v>
      </c>
      <c r="AC86" s="5" t="s">
        <v>1064</v>
      </c>
      <c r="AD86" s="5" t="s">
        <v>1000</v>
      </c>
      <c r="AE86" s="5" t="s">
        <v>1000</v>
      </c>
      <c r="AF86" s="2" t="s">
        <v>1000</v>
      </c>
      <c r="AG86" s="2"/>
      <c r="AH86" s="2"/>
      <c r="AI86" s="2"/>
    </row>
    <row r="87" spans="1:35" x14ac:dyDescent="0.3">
      <c r="A87" s="2" t="s">
        <v>157</v>
      </c>
      <c r="B87" s="3" t="s">
        <v>158</v>
      </c>
      <c r="C87" s="4"/>
      <c r="D87" s="4"/>
      <c r="E87" s="2" t="s">
        <v>1000</v>
      </c>
      <c r="F87" s="2" t="s">
        <v>1000</v>
      </c>
      <c r="G87" s="2" t="s">
        <v>1000</v>
      </c>
      <c r="H87" s="2" t="s">
        <v>1064</v>
      </c>
      <c r="I87" s="2" t="s">
        <v>1015</v>
      </c>
      <c r="J87" s="2" t="s">
        <v>1000</v>
      </c>
      <c r="K87" s="2" t="s">
        <v>1000</v>
      </c>
      <c r="L87" s="2" t="s">
        <v>1075</v>
      </c>
      <c r="M87" s="2" t="s">
        <v>1000</v>
      </c>
      <c r="N87" s="2" t="s">
        <v>1000</v>
      </c>
      <c r="O87" s="2" t="s">
        <v>1064</v>
      </c>
      <c r="P87" s="2" t="s">
        <v>1000</v>
      </c>
      <c r="Q87" s="2" t="s">
        <v>1000</v>
      </c>
      <c r="R87" s="2" t="s">
        <v>1000</v>
      </c>
      <c r="S87" s="2" t="s">
        <v>1000</v>
      </c>
      <c r="T87" s="2" t="s">
        <v>1000</v>
      </c>
      <c r="U87" s="2" t="s">
        <v>1000</v>
      </c>
      <c r="V87" s="2" t="s">
        <v>1064</v>
      </c>
      <c r="W87" s="2" t="s">
        <v>1000</v>
      </c>
      <c r="X87" s="2" t="s">
        <v>1000</v>
      </c>
      <c r="Y87" s="2" t="s">
        <v>1000</v>
      </c>
      <c r="Z87" s="2" t="s">
        <v>1078</v>
      </c>
      <c r="AA87" s="2" t="s">
        <v>1000</v>
      </c>
      <c r="AB87" s="2" t="s">
        <v>1000</v>
      </c>
      <c r="AC87" s="2" t="s">
        <v>1064</v>
      </c>
      <c r="AD87" s="2" t="s">
        <v>1000</v>
      </c>
      <c r="AE87" s="2" t="s">
        <v>1000</v>
      </c>
      <c r="AF87" s="5" t="s">
        <v>1036</v>
      </c>
      <c r="AG87" s="5"/>
      <c r="AH87" s="5"/>
      <c r="AI87" s="5"/>
    </row>
    <row r="88" spans="1:35" x14ac:dyDescent="0.3">
      <c r="A88" s="5" t="s">
        <v>159</v>
      </c>
      <c r="B88" s="6" t="s">
        <v>160</v>
      </c>
      <c r="C88" s="7"/>
      <c r="D88" s="7"/>
      <c r="E88" s="5" t="s">
        <v>1000</v>
      </c>
      <c r="F88" s="5" t="s">
        <v>1000</v>
      </c>
      <c r="G88" s="5" t="s">
        <v>1000</v>
      </c>
      <c r="H88" s="5" t="s">
        <v>1064</v>
      </c>
      <c r="I88" s="5" t="s">
        <v>1000</v>
      </c>
      <c r="J88" s="5" t="s">
        <v>1000</v>
      </c>
      <c r="K88" s="5" t="s">
        <v>1000</v>
      </c>
      <c r="L88" s="5" t="s">
        <v>1000</v>
      </c>
      <c r="M88" s="5" t="s">
        <v>1000</v>
      </c>
      <c r="N88" s="5" t="s">
        <v>1000</v>
      </c>
      <c r="O88" s="5" t="s">
        <v>1064</v>
      </c>
      <c r="P88" s="5" t="s">
        <v>1000</v>
      </c>
      <c r="Q88" s="5" t="s">
        <v>1000</v>
      </c>
      <c r="R88" s="5" t="s">
        <v>1000</v>
      </c>
      <c r="S88" s="5" t="s">
        <v>1000</v>
      </c>
      <c r="T88" s="5" t="s">
        <v>1000</v>
      </c>
      <c r="U88" s="5" t="s">
        <v>1000</v>
      </c>
      <c r="V88" s="5" t="s">
        <v>1064</v>
      </c>
      <c r="W88" s="5" t="s">
        <v>1000</v>
      </c>
      <c r="X88" s="5" t="s">
        <v>1000</v>
      </c>
      <c r="Y88" s="5" t="s">
        <v>1000</v>
      </c>
      <c r="Z88" s="5" t="s">
        <v>1080</v>
      </c>
      <c r="AA88" s="5" t="s">
        <v>1000</v>
      </c>
      <c r="AB88" s="5" t="s">
        <v>1000</v>
      </c>
      <c r="AC88" s="5" t="s">
        <v>1064</v>
      </c>
      <c r="AD88" s="5" t="s">
        <v>1000</v>
      </c>
      <c r="AE88" s="5" t="s">
        <v>1000</v>
      </c>
      <c r="AF88" s="2" t="s">
        <v>1000</v>
      </c>
      <c r="AG88" s="2"/>
      <c r="AH88" s="2"/>
      <c r="AI88" s="2"/>
    </row>
    <row r="89" spans="1:35" ht="28.8" x14ac:dyDescent="0.3">
      <c r="A89" s="2" t="s">
        <v>161</v>
      </c>
      <c r="B89" s="3" t="s">
        <v>162</v>
      </c>
      <c r="C89" s="4"/>
      <c r="D89" s="4"/>
      <c r="E89" s="2" t="s">
        <v>1037</v>
      </c>
      <c r="F89" s="2" t="s">
        <v>1063</v>
      </c>
      <c r="G89" s="2" t="s">
        <v>1000</v>
      </c>
      <c r="H89" s="2" t="s">
        <v>1064</v>
      </c>
      <c r="I89" s="2" t="s">
        <v>1000</v>
      </c>
      <c r="J89" s="2" t="s">
        <v>1000</v>
      </c>
      <c r="K89" s="2" t="s">
        <v>1001</v>
      </c>
      <c r="L89" s="2" t="s">
        <v>1075</v>
      </c>
      <c r="M89" s="2" t="s">
        <v>1000</v>
      </c>
      <c r="N89" s="2" t="s">
        <v>1000</v>
      </c>
      <c r="O89" s="2" t="s">
        <v>1064</v>
      </c>
      <c r="P89" s="2" t="s">
        <v>1000</v>
      </c>
      <c r="Q89" s="2" t="s">
        <v>1000</v>
      </c>
      <c r="R89" s="2" t="s">
        <v>1063</v>
      </c>
      <c r="S89" s="2" t="s">
        <v>1000</v>
      </c>
      <c r="T89" s="2" t="s">
        <v>1063</v>
      </c>
      <c r="U89" s="2" t="s">
        <v>1000</v>
      </c>
      <c r="V89" s="2" t="s">
        <v>1064</v>
      </c>
      <c r="W89" s="2" t="s">
        <v>1000</v>
      </c>
      <c r="X89" s="2" t="s">
        <v>1000</v>
      </c>
      <c r="Y89" s="2" t="s">
        <v>1063</v>
      </c>
      <c r="Z89" s="2" t="s">
        <v>1080</v>
      </c>
      <c r="AA89" s="2" t="s">
        <v>1000</v>
      </c>
      <c r="AB89" s="2" t="s">
        <v>1000</v>
      </c>
      <c r="AC89" s="2" t="s">
        <v>1064</v>
      </c>
      <c r="AD89" s="2" t="s">
        <v>1000</v>
      </c>
      <c r="AE89" s="2" t="s">
        <v>1000</v>
      </c>
      <c r="AF89" s="5" t="s">
        <v>1000</v>
      </c>
      <c r="AG89" s="5"/>
      <c r="AH89" s="5"/>
      <c r="AI89" s="5"/>
    </row>
    <row r="90" spans="1:35" x14ac:dyDescent="0.3">
      <c r="A90" s="5" t="s">
        <v>163</v>
      </c>
      <c r="B90" s="6" t="s">
        <v>164</v>
      </c>
      <c r="C90" s="7"/>
      <c r="D90" s="7"/>
      <c r="E90" s="5" t="s">
        <v>1000</v>
      </c>
      <c r="F90" s="5" t="s">
        <v>1001</v>
      </c>
      <c r="G90" s="5" t="s">
        <v>1000</v>
      </c>
      <c r="H90" s="5" t="s">
        <v>1064</v>
      </c>
      <c r="I90" s="5" t="s">
        <v>1000</v>
      </c>
      <c r="J90" s="5" t="s">
        <v>1000</v>
      </c>
      <c r="K90" s="5" t="s">
        <v>1000</v>
      </c>
      <c r="L90" s="5" t="s">
        <v>1000</v>
      </c>
      <c r="M90" s="5" t="s">
        <v>1001</v>
      </c>
      <c r="N90" s="5" t="s">
        <v>1000</v>
      </c>
      <c r="O90" s="5" t="s">
        <v>1064</v>
      </c>
      <c r="P90" s="5" t="s">
        <v>1000</v>
      </c>
      <c r="Q90" s="5" t="s">
        <v>1000</v>
      </c>
      <c r="R90" s="5" t="s">
        <v>1000</v>
      </c>
      <c r="S90" s="5" t="s">
        <v>1000</v>
      </c>
      <c r="T90" s="5" t="s">
        <v>1000</v>
      </c>
      <c r="U90" s="5" t="s">
        <v>1001</v>
      </c>
      <c r="V90" s="5" t="s">
        <v>1064</v>
      </c>
      <c r="W90" s="5" t="s">
        <v>1000</v>
      </c>
      <c r="X90" s="5" t="s">
        <v>1000</v>
      </c>
      <c r="Y90" s="5" t="s">
        <v>1000</v>
      </c>
      <c r="Z90" s="5" t="s">
        <v>1080</v>
      </c>
      <c r="AA90" s="5" t="s">
        <v>1000</v>
      </c>
      <c r="AB90" s="5" t="s">
        <v>1000</v>
      </c>
      <c r="AC90" s="5" t="s">
        <v>1064</v>
      </c>
      <c r="AD90" s="5" t="s">
        <v>1000</v>
      </c>
      <c r="AE90" s="5" t="s">
        <v>1000</v>
      </c>
      <c r="AF90" s="2" t="s">
        <v>1000</v>
      </c>
      <c r="AG90" s="2"/>
      <c r="AH90" s="2"/>
      <c r="AI90" s="2"/>
    </row>
    <row r="91" spans="1:35" x14ac:dyDescent="0.3">
      <c r="A91" s="2" t="s">
        <v>165</v>
      </c>
      <c r="B91" s="3" t="s">
        <v>166</v>
      </c>
      <c r="C91" s="4"/>
      <c r="D91" s="4"/>
      <c r="E91" s="2" t="s">
        <v>1000</v>
      </c>
      <c r="F91" s="2" t="s">
        <v>1000</v>
      </c>
      <c r="G91" s="2" t="s">
        <v>1000</v>
      </c>
      <c r="H91" s="2" t="s">
        <v>1064</v>
      </c>
      <c r="I91" s="2" t="s">
        <v>1067</v>
      </c>
      <c r="J91" s="2" t="s">
        <v>1000</v>
      </c>
      <c r="K91" s="2" t="s">
        <v>1000</v>
      </c>
      <c r="L91" s="2" t="s">
        <v>1000</v>
      </c>
      <c r="M91" s="2" t="s">
        <v>1000</v>
      </c>
      <c r="N91" s="2" t="s">
        <v>1000</v>
      </c>
      <c r="O91" s="2" t="s">
        <v>1064</v>
      </c>
      <c r="P91" s="2" t="s">
        <v>1000</v>
      </c>
      <c r="Q91" s="2" t="s">
        <v>1000</v>
      </c>
      <c r="R91" s="2" t="s">
        <v>1000</v>
      </c>
      <c r="S91" s="2" t="s">
        <v>1000</v>
      </c>
      <c r="T91" s="2" t="s">
        <v>1000</v>
      </c>
      <c r="U91" s="2" t="s">
        <v>1000</v>
      </c>
      <c r="V91" s="2" t="s">
        <v>1064</v>
      </c>
      <c r="W91" s="2" t="s">
        <v>1000</v>
      </c>
      <c r="X91" s="2" t="s">
        <v>1000</v>
      </c>
      <c r="Y91" s="2" t="s">
        <v>1000</v>
      </c>
      <c r="Z91" s="2" t="s">
        <v>1080</v>
      </c>
      <c r="AA91" s="2" t="s">
        <v>1000</v>
      </c>
      <c r="AB91" s="2" t="s">
        <v>1000</v>
      </c>
      <c r="AC91" s="2" t="s">
        <v>1064</v>
      </c>
      <c r="AD91" s="2" t="s">
        <v>1000</v>
      </c>
      <c r="AE91" s="2" t="s">
        <v>1000</v>
      </c>
      <c r="AF91" s="5" t="s">
        <v>1000</v>
      </c>
      <c r="AG91" s="5"/>
      <c r="AH91" s="5"/>
      <c r="AI91" s="5"/>
    </row>
    <row r="92" spans="1:35" x14ac:dyDescent="0.3">
      <c r="A92" s="5" t="s">
        <v>167</v>
      </c>
      <c r="B92" s="6" t="s">
        <v>168</v>
      </c>
      <c r="C92" s="7"/>
      <c r="D92" s="7"/>
      <c r="E92" s="5" t="s">
        <v>1000</v>
      </c>
      <c r="F92" s="5" t="s">
        <v>1000</v>
      </c>
      <c r="G92" s="5" t="s">
        <v>1000</v>
      </c>
      <c r="H92" s="5" t="s">
        <v>1064</v>
      </c>
      <c r="I92" s="5" t="s">
        <v>1000</v>
      </c>
      <c r="J92" s="5" t="s">
        <v>1001</v>
      </c>
      <c r="K92" s="5" t="s">
        <v>1000</v>
      </c>
      <c r="L92" s="5" t="s">
        <v>1000</v>
      </c>
      <c r="M92" s="5" t="s">
        <v>1000</v>
      </c>
      <c r="N92" s="5" t="s">
        <v>1000</v>
      </c>
      <c r="O92" s="5" t="s">
        <v>1064</v>
      </c>
      <c r="P92" s="5" t="s">
        <v>1000</v>
      </c>
      <c r="Q92" s="5" t="s">
        <v>1000</v>
      </c>
      <c r="R92" s="5" t="s">
        <v>1000</v>
      </c>
      <c r="S92" s="5" t="s">
        <v>1000</v>
      </c>
      <c r="T92" s="5" t="s">
        <v>1000</v>
      </c>
      <c r="U92" s="5" t="s">
        <v>1000</v>
      </c>
      <c r="V92" s="5" t="s">
        <v>1064</v>
      </c>
      <c r="W92" s="5" t="s">
        <v>1000</v>
      </c>
      <c r="X92" s="5" t="s">
        <v>1000</v>
      </c>
      <c r="Y92" s="5" t="s">
        <v>1000</v>
      </c>
      <c r="Z92" s="5" t="s">
        <v>1080</v>
      </c>
      <c r="AA92" s="5" t="s">
        <v>1000</v>
      </c>
      <c r="AB92" s="5" t="s">
        <v>1000</v>
      </c>
      <c r="AC92" s="5" t="s">
        <v>1064</v>
      </c>
      <c r="AD92" s="5" t="s">
        <v>1000</v>
      </c>
      <c r="AE92" s="5" t="s">
        <v>1000</v>
      </c>
      <c r="AF92" s="2" t="s">
        <v>1000</v>
      </c>
      <c r="AG92" s="2"/>
      <c r="AH92" s="2"/>
      <c r="AI92" s="2"/>
    </row>
    <row r="93" spans="1:35" x14ac:dyDescent="0.3">
      <c r="A93" s="2" t="s">
        <v>1016</v>
      </c>
      <c r="B93" s="3" t="s">
        <v>1017</v>
      </c>
      <c r="C93" s="7"/>
      <c r="D93" s="7"/>
      <c r="E93" s="2" t="s">
        <v>1000</v>
      </c>
      <c r="F93" s="2" t="s">
        <v>1000</v>
      </c>
      <c r="G93" s="2" t="s">
        <v>1000</v>
      </c>
      <c r="H93" s="2" t="s">
        <v>1066</v>
      </c>
      <c r="I93" s="2" t="s">
        <v>1000</v>
      </c>
      <c r="J93" s="2" t="s">
        <v>1000</v>
      </c>
      <c r="K93" s="2" t="s">
        <v>1000</v>
      </c>
      <c r="L93" s="2" t="s">
        <v>1000</v>
      </c>
      <c r="M93" s="2" t="s">
        <v>1000</v>
      </c>
      <c r="N93" s="2" t="s">
        <v>1000</v>
      </c>
      <c r="O93" s="2" t="s">
        <v>1064</v>
      </c>
      <c r="P93" s="2" t="s">
        <v>1000</v>
      </c>
      <c r="Q93" s="2" t="s">
        <v>1000</v>
      </c>
      <c r="R93" s="2" t="s">
        <v>1000</v>
      </c>
      <c r="S93" s="2" t="s">
        <v>1000</v>
      </c>
      <c r="T93" s="2" t="s">
        <v>1000</v>
      </c>
      <c r="U93" s="2" t="s">
        <v>1000</v>
      </c>
      <c r="V93" s="2" t="s">
        <v>1064</v>
      </c>
      <c r="W93" s="2" t="s">
        <v>1000</v>
      </c>
      <c r="X93" s="2" t="s">
        <v>1000</v>
      </c>
      <c r="Y93" s="2" t="s">
        <v>1000</v>
      </c>
      <c r="Z93" s="2" t="s">
        <v>1078</v>
      </c>
      <c r="AA93" s="5" t="s">
        <v>1000</v>
      </c>
      <c r="AB93" s="5" t="s">
        <v>1000</v>
      </c>
      <c r="AC93" s="5" t="s">
        <v>1064</v>
      </c>
      <c r="AD93" s="5" t="s">
        <v>1000</v>
      </c>
      <c r="AE93" s="5" t="s">
        <v>1000</v>
      </c>
      <c r="AF93" s="5" t="s">
        <v>1000</v>
      </c>
      <c r="AG93" s="5"/>
      <c r="AH93" s="5"/>
      <c r="AI93" s="5"/>
    </row>
    <row r="94" spans="1:35" x14ac:dyDescent="0.3">
      <c r="A94" s="5" t="s">
        <v>169</v>
      </c>
      <c r="B94" s="6" t="s">
        <v>170</v>
      </c>
      <c r="C94" s="4"/>
      <c r="D94" s="4"/>
      <c r="E94" s="5" t="s">
        <v>1000</v>
      </c>
      <c r="F94" s="5" t="s">
        <v>1000</v>
      </c>
      <c r="G94" s="5" t="s">
        <v>1000</v>
      </c>
      <c r="H94" s="5" t="s">
        <v>1064</v>
      </c>
      <c r="I94" s="5" t="s">
        <v>1000</v>
      </c>
      <c r="J94" s="5" t="s">
        <v>1000</v>
      </c>
      <c r="K94" s="5" t="s">
        <v>1000</v>
      </c>
      <c r="L94" s="5" t="s">
        <v>1000</v>
      </c>
      <c r="M94" s="5" t="s">
        <v>1000</v>
      </c>
      <c r="N94" s="5" t="s">
        <v>1000</v>
      </c>
      <c r="O94" s="5" t="s">
        <v>1064</v>
      </c>
      <c r="P94" s="5" t="s">
        <v>1000</v>
      </c>
      <c r="Q94" s="5" t="s">
        <v>1000</v>
      </c>
      <c r="R94" s="5" t="s">
        <v>1000</v>
      </c>
      <c r="S94" s="5" t="s">
        <v>1000</v>
      </c>
      <c r="T94" s="5" t="s">
        <v>1000</v>
      </c>
      <c r="U94" s="5" t="s">
        <v>1000</v>
      </c>
      <c r="V94" s="5" t="s">
        <v>1064</v>
      </c>
      <c r="W94" s="5" t="s">
        <v>1000</v>
      </c>
      <c r="X94" s="5" t="s">
        <v>1000</v>
      </c>
      <c r="Y94" s="5" t="s">
        <v>1000</v>
      </c>
      <c r="Z94" s="5" t="s">
        <v>1080</v>
      </c>
      <c r="AA94" s="2" t="s">
        <v>1000</v>
      </c>
      <c r="AB94" s="2" t="s">
        <v>1000</v>
      </c>
      <c r="AC94" s="2" t="s">
        <v>1064</v>
      </c>
      <c r="AD94" s="2" t="s">
        <v>1001</v>
      </c>
      <c r="AE94" s="2" t="s">
        <v>1000</v>
      </c>
      <c r="AF94" s="2" t="s">
        <v>1000</v>
      </c>
      <c r="AG94" s="2"/>
      <c r="AH94" s="2"/>
      <c r="AI94" s="2"/>
    </row>
    <row r="95" spans="1:35" x14ac:dyDescent="0.3">
      <c r="A95" s="2" t="s">
        <v>171</v>
      </c>
      <c r="B95" s="3" t="s">
        <v>172</v>
      </c>
      <c r="C95" s="4"/>
      <c r="D95" s="4"/>
      <c r="E95" s="2" t="s">
        <v>1001</v>
      </c>
      <c r="F95" s="2" t="s">
        <v>1000</v>
      </c>
      <c r="G95" s="2" t="s">
        <v>1000</v>
      </c>
      <c r="H95" s="2" t="s">
        <v>1064</v>
      </c>
      <c r="I95" s="2" t="s">
        <v>1000</v>
      </c>
      <c r="J95" s="2" t="s">
        <v>1000</v>
      </c>
      <c r="K95" s="2" t="s">
        <v>1000</v>
      </c>
      <c r="L95" s="2" t="s">
        <v>1000</v>
      </c>
      <c r="M95" s="2" t="s">
        <v>1000</v>
      </c>
      <c r="N95" s="2" t="s">
        <v>1000</v>
      </c>
      <c r="O95" s="2" t="s">
        <v>1064</v>
      </c>
      <c r="P95" s="2" t="s">
        <v>1000</v>
      </c>
      <c r="Q95" s="2" t="s">
        <v>1000</v>
      </c>
      <c r="R95" s="2" t="s">
        <v>1000</v>
      </c>
      <c r="S95" s="2" t="s">
        <v>1000</v>
      </c>
      <c r="T95" s="2" t="s">
        <v>1000</v>
      </c>
      <c r="U95" s="2" t="s">
        <v>1000</v>
      </c>
      <c r="V95" s="2" t="s">
        <v>1064</v>
      </c>
      <c r="W95" s="2" t="s">
        <v>1000</v>
      </c>
      <c r="X95" s="2" t="s">
        <v>1000</v>
      </c>
      <c r="Y95" s="2" t="s">
        <v>1000</v>
      </c>
      <c r="Z95" s="2" t="s">
        <v>1080</v>
      </c>
      <c r="AA95" s="2" t="s">
        <v>1000</v>
      </c>
      <c r="AB95" s="2" t="s">
        <v>1000</v>
      </c>
      <c r="AC95" s="2" t="s">
        <v>1064</v>
      </c>
      <c r="AD95" s="2" t="s">
        <v>1000</v>
      </c>
      <c r="AE95" s="2" t="s">
        <v>1000</v>
      </c>
      <c r="AF95" s="5" t="s">
        <v>1000</v>
      </c>
      <c r="AG95" s="5"/>
      <c r="AH95" s="5"/>
      <c r="AI95" s="5"/>
    </row>
    <row r="96" spans="1:35" x14ac:dyDescent="0.3">
      <c r="A96" s="5" t="s">
        <v>173</v>
      </c>
      <c r="B96" s="6" t="s">
        <v>174</v>
      </c>
      <c r="C96" s="7"/>
      <c r="D96" s="7"/>
      <c r="E96" s="5" t="s">
        <v>1000</v>
      </c>
      <c r="F96" s="5" t="s">
        <v>1000</v>
      </c>
      <c r="G96" s="5" t="s">
        <v>1000</v>
      </c>
      <c r="H96" s="5" t="s">
        <v>1064</v>
      </c>
      <c r="I96" s="5" t="s">
        <v>1000</v>
      </c>
      <c r="J96" s="5" t="s">
        <v>1000</v>
      </c>
      <c r="K96" s="5" t="s">
        <v>1000</v>
      </c>
      <c r="L96" s="5" t="s">
        <v>1000</v>
      </c>
      <c r="M96" s="5" t="s">
        <v>1000</v>
      </c>
      <c r="N96" s="5" t="s">
        <v>1000</v>
      </c>
      <c r="O96" s="5" t="s">
        <v>1064</v>
      </c>
      <c r="P96" s="5" t="s">
        <v>1000</v>
      </c>
      <c r="Q96" s="5" t="s">
        <v>1000</v>
      </c>
      <c r="R96" s="5" t="s">
        <v>1000</v>
      </c>
      <c r="S96" s="5" t="s">
        <v>1000</v>
      </c>
      <c r="T96" s="5" t="s">
        <v>1000</v>
      </c>
      <c r="U96" s="5" t="s">
        <v>1067</v>
      </c>
      <c r="V96" s="5" t="s">
        <v>1064</v>
      </c>
      <c r="W96" s="5" t="s">
        <v>1000</v>
      </c>
      <c r="X96" s="5" t="s">
        <v>1000</v>
      </c>
      <c r="Y96" s="5" t="s">
        <v>1000</v>
      </c>
      <c r="Z96" s="5" t="s">
        <v>1080</v>
      </c>
      <c r="AA96" s="5" t="s">
        <v>1000</v>
      </c>
      <c r="AB96" s="5" t="s">
        <v>1000</v>
      </c>
      <c r="AC96" s="5" t="s">
        <v>1064</v>
      </c>
      <c r="AD96" s="5" t="s">
        <v>1000</v>
      </c>
      <c r="AE96" s="5" t="s">
        <v>1000</v>
      </c>
      <c r="AF96" s="2" t="s">
        <v>1000</v>
      </c>
      <c r="AG96" s="2"/>
      <c r="AH96" s="2"/>
      <c r="AI96" s="2"/>
    </row>
    <row r="97" spans="1:35" x14ac:dyDescent="0.3">
      <c r="A97" s="2" t="s">
        <v>175</v>
      </c>
      <c r="B97" s="3" t="s">
        <v>176</v>
      </c>
      <c r="C97" s="4"/>
      <c r="D97" s="4"/>
      <c r="E97" s="2" t="s">
        <v>1000</v>
      </c>
      <c r="F97" s="2" t="s">
        <v>1000</v>
      </c>
      <c r="G97" s="2" t="s">
        <v>1000</v>
      </c>
      <c r="H97" s="2" t="s">
        <v>1064</v>
      </c>
      <c r="I97" s="2" t="s">
        <v>1000</v>
      </c>
      <c r="J97" s="2" t="s">
        <v>1000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5"/>
      <c r="AG97" s="5"/>
      <c r="AH97" s="5"/>
      <c r="AI97" s="5"/>
    </row>
    <row r="98" spans="1:35" x14ac:dyDescent="0.3">
      <c r="A98" s="5" t="s">
        <v>177</v>
      </c>
      <c r="B98" s="6" t="s">
        <v>178</v>
      </c>
      <c r="C98" s="7"/>
      <c r="D98" s="7"/>
      <c r="E98" s="5" t="s">
        <v>1000</v>
      </c>
      <c r="F98" s="5" t="s">
        <v>1000</v>
      </c>
      <c r="G98" s="5" t="s">
        <v>1067</v>
      </c>
      <c r="H98" s="5" t="s">
        <v>1064</v>
      </c>
      <c r="I98" s="5" t="s">
        <v>1015</v>
      </c>
      <c r="J98" s="5" t="s">
        <v>1000</v>
      </c>
      <c r="K98" s="5" t="s">
        <v>1000</v>
      </c>
      <c r="L98" s="5" t="s">
        <v>1000</v>
      </c>
      <c r="M98" s="5" t="s">
        <v>1000</v>
      </c>
      <c r="N98" s="5" t="s">
        <v>1000</v>
      </c>
      <c r="O98" s="5" t="s">
        <v>1064</v>
      </c>
      <c r="P98" s="5" t="s">
        <v>1000</v>
      </c>
      <c r="Q98" s="5" t="s">
        <v>1000</v>
      </c>
      <c r="R98" s="5" t="s">
        <v>1000</v>
      </c>
      <c r="S98" s="5" t="s">
        <v>1067</v>
      </c>
      <c r="T98" s="5" t="s">
        <v>1000</v>
      </c>
      <c r="U98" s="5" t="s">
        <v>1000</v>
      </c>
      <c r="V98" s="5" t="s">
        <v>1064</v>
      </c>
      <c r="W98" s="5" t="s">
        <v>1000</v>
      </c>
      <c r="X98" s="5" t="s">
        <v>1000</v>
      </c>
      <c r="Y98" s="5" t="s">
        <v>1067</v>
      </c>
      <c r="Z98" s="5" t="s">
        <v>1078</v>
      </c>
      <c r="AA98" s="5" t="s">
        <v>1000</v>
      </c>
      <c r="AB98" s="5" t="s">
        <v>1001</v>
      </c>
      <c r="AC98" s="5" t="s">
        <v>1001</v>
      </c>
      <c r="AD98" s="5" t="s">
        <v>1001</v>
      </c>
      <c r="AE98" s="5" t="s">
        <v>1001</v>
      </c>
      <c r="AF98" s="2" t="s">
        <v>1001</v>
      </c>
      <c r="AG98" s="2"/>
      <c r="AH98" s="2"/>
      <c r="AI98" s="2"/>
    </row>
    <row r="99" spans="1:35" x14ac:dyDescent="0.3">
      <c r="A99" s="2" t="s">
        <v>179</v>
      </c>
      <c r="B99" s="3" t="s">
        <v>180</v>
      </c>
      <c r="C99" s="4"/>
      <c r="D99" s="4"/>
      <c r="E99" s="2" t="s">
        <v>1000</v>
      </c>
      <c r="F99" s="2" t="s">
        <v>1000</v>
      </c>
      <c r="G99" s="2" t="s">
        <v>1000</v>
      </c>
      <c r="H99" s="2" t="s">
        <v>1064</v>
      </c>
      <c r="I99" s="2" t="s">
        <v>1000</v>
      </c>
      <c r="J99" s="2" t="s">
        <v>1000</v>
      </c>
      <c r="K99" s="2" t="s">
        <v>1000</v>
      </c>
      <c r="L99" s="2" t="s">
        <v>1000</v>
      </c>
      <c r="M99" s="2" t="s">
        <v>1000</v>
      </c>
      <c r="N99" s="2" t="s">
        <v>1000</v>
      </c>
      <c r="O99" s="2" t="s">
        <v>1064</v>
      </c>
      <c r="P99" s="2" t="s">
        <v>1001</v>
      </c>
      <c r="Q99" s="2" t="s">
        <v>1000</v>
      </c>
      <c r="R99" s="2" t="s">
        <v>1000</v>
      </c>
      <c r="S99" s="2" t="s">
        <v>1000</v>
      </c>
      <c r="T99" s="2" t="s">
        <v>1000</v>
      </c>
      <c r="U99" s="2" t="s">
        <v>1000</v>
      </c>
      <c r="V99" s="2" t="s">
        <v>1064</v>
      </c>
      <c r="W99" s="2" t="s">
        <v>1000</v>
      </c>
      <c r="X99" s="2" t="s">
        <v>1000</v>
      </c>
      <c r="Y99" s="2" t="s">
        <v>1000</v>
      </c>
      <c r="Z99" s="2" t="s">
        <v>1080</v>
      </c>
      <c r="AA99" s="2" t="s">
        <v>1000</v>
      </c>
      <c r="AB99" s="2" t="s">
        <v>1000</v>
      </c>
      <c r="AC99" s="2" t="s">
        <v>1064</v>
      </c>
      <c r="AD99" s="2" t="s">
        <v>1000</v>
      </c>
      <c r="AE99" s="2" t="s">
        <v>1000</v>
      </c>
      <c r="AF99" s="5" t="s">
        <v>1000</v>
      </c>
      <c r="AG99" s="5"/>
      <c r="AH99" s="5"/>
      <c r="AI99" s="5"/>
    </row>
    <row r="100" spans="1:35" x14ac:dyDescent="0.3">
      <c r="A100" s="5" t="s">
        <v>181</v>
      </c>
      <c r="B100" s="6" t="s">
        <v>182</v>
      </c>
      <c r="C100" s="7"/>
      <c r="D100" s="7"/>
      <c r="E100" s="5" t="s">
        <v>1000</v>
      </c>
      <c r="F100" s="5" t="s">
        <v>1000</v>
      </c>
      <c r="G100" s="5" t="s">
        <v>1000</v>
      </c>
      <c r="H100" s="5" t="s">
        <v>1064</v>
      </c>
      <c r="I100" s="5" t="s">
        <v>1000</v>
      </c>
      <c r="J100" s="5" t="s">
        <v>1000</v>
      </c>
      <c r="K100" s="5" t="s">
        <v>1000</v>
      </c>
      <c r="L100" s="5" t="s">
        <v>1000</v>
      </c>
      <c r="M100" s="5" t="s">
        <v>1000</v>
      </c>
      <c r="N100" s="5" t="s">
        <v>1000</v>
      </c>
      <c r="O100" s="5" t="s">
        <v>1064</v>
      </c>
      <c r="P100" s="5" t="s">
        <v>1001</v>
      </c>
      <c r="Q100" s="5" t="s">
        <v>1000</v>
      </c>
      <c r="R100" s="5" t="s">
        <v>1000</v>
      </c>
      <c r="S100" s="5" t="s">
        <v>1000</v>
      </c>
      <c r="T100" s="5" t="s">
        <v>1000</v>
      </c>
      <c r="U100" s="5" t="s">
        <v>1000</v>
      </c>
      <c r="V100" s="5" t="s">
        <v>1064</v>
      </c>
      <c r="W100" s="5" t="s">
        <v>1000</v>
      </c>
      <c r="X100" s="5" t="s">
        <v>1000</v>
      </c>
      <c r="Y100" s="5" t="s">
        <v>1000</v>
      </c>
      <c r="Z100" s="5" t="s">
        <v>1080</v>
      </c>
      <c r="AA100" s="5" t="s">
        <v>1000</v>
      </c>
      <c r="AB100" s="5" t="s">
        <v>1000</v>
      </c>
      <c r="AC100" s="5" t="s">
        <v>1064</v>
      </c>
      <c r="AD100" s="5" t="s">
        <v>1000</v>
      </c>
      <c r="AE100" s="5" t="s">
        <v>1000</v>
      </c>
      <c r="AF100" s="2" t="s">
        <v>1000</v>
      </c>
      <c r="AG100" s="2"/>
      <c r="AH100" s="2"/>
      <c r="AI100" s="2"/>
    </row>
    <row r="101" spans="1:35" x14ac:dyDescent="0.3">
      <c r="A101" s="2" t="s">
        <v>962</v>
      </c>
      <c r="B101" s="3" t="s">
        <v>183</v>
      </c>
      <c r="C101" s="4"/>
      <c r="D101" s="4"/>
      <c r="E101" s="2" t="s">
        <v>1000</v>
      </c>
      <c r="F101" s="2" t="s">
        <v>1000</v>
      </c>
      <c r="G101" s="2" t="s">
        <v>1000</v>
      </c>
      <c r="H101" s="2" t="s">
        <v>1064</v>
      </c>
      <c r="I101" s="2" t="s">
        <v>1000</v>
      </c>
      <c r="J101" s="2" t="s">
        <v>1001</v>
      </c>
      <c r="K101" s="2" t="s">
        <v>1000</v>
      </c>
      <c r="L101" s="2" t="s">
        <v>1000</v>
      </c>
      <c r="M101" s="2" t="s">
        <v>1000</v>
      </c>
      <c r="N101" s="2" t="s">
        <v>1000</v>
      </c>
      <c r="O101" s="2" t="s">
        <v>1064</v>
      </c>
      <c r="P101" s="2" t="s">
        <v>1001</v>
      </c>
      <c r="Q101" s="2" t="s">
        <v>1000</v>
      </c>
      <c r="R101" s="2" t="s">
        <v>1000</v>
      </c>
      <c r="S101" s="2" t="s">
        <v>1000</v>
      </c>
      <c r="T101" s="2" t="s">
        <v>1000</v>
      </c>
      <c r="U101" s="2" t="s">
        <v>1000</v>
      </c>
      <c r="V101" s="2" t="s">
        <v>1064</v>
      </c>
      <c r="W101" s="2" t="s">
        <v>1000</v>
      </c>
      <c r="X101" s="2" t="s">
        <v>1000</v>
      </c>
      <c r="Y101" s="2" t="s">
        <v>1000</v>
      </c>
      <c r="Z101" s="2" t="s">
        <v>1080</v>
      </c>
      <c r="AA101" s="2" t="s">
        <v>1000</v>
      </c>
      <c r="AB101" s="2" t="s">
        <v>1000</v>
      </c>
      <c r="AC101" s="2" t="s">
        <v>1064</v>
      </c>
      <c r="AD101" s="2" t="s">
        <v>1000</v>
      </c>
      <c r="AE101" s="2" t="s">
        <v>1000</v>
      </c>
      <c r="AF101" s="5" t="s">
        <v>1000</v>
      </c>
      <c r="AG101" s="5"/>
      <c r="AH101" s="5"/>
      <c r="AI101" s="5"/>
    </row>
    <row r="102" spans="1:35" x14ac:dyDescent="0.3">
      <c r="A102" s="2" t="s">
        <v>184</v>
      </c>
      <c r="B102" s="3" t="s">
        <v>185</v>
      </c>
      <c r="C102" s="4"/>
      <c r="D102" s="4"/>
      <c r="E102" s="2" t="s">
        <v>1000</v>
      </c>
      <c r="F102" s="2" t="s">
        <v>1000</v>
      </c>
      <c r="G102" s="2" t="s">
        <v>1000</v>
      </c>
      <c r="H102" s="2" t="s">
        <v>1064</v>
      </c>
      <c r="I102" s="2" t="s">
        <v>1000</v>
      </c>
      <c r="J102" s="2" t="s">
        <v>1000</v>
      </c>
      <c r="K102" s="2" t="s">
        <v>1000</v>
      </c>
      <c r="L102" s="2" t="s">
        <v>1000</v>
      </c>
      <c r="M102" s="2" t="s">
        <v>1000</v>
      </c>
      <c r="N102" s="2" t="s">
        <v>1000</v>
      </c>
      <c r="O102" s="2" t="s">
        <v>1064</v>
      </c>
      <c r="P102" s="2" t="s">
        <v>1000</v>
      </c>
      <c r="Q102" s="2" t="s">
        <v>1000</v>
      </c>
      <c r="R102" s="2" t="s">
        <v>1000</v>
      </c>
      <c r="S102" s="2" t="s">
        <v>1000</v>
      </c>
      <c r="T102" s="2" t="s">
        <v>1000</v>
      </c>
      <c r="U102" s="2" t="s">
        <v>1000</v>
      </c>
      <c r="V102" s="2" t="s">
        <v>1064</v>
      </c>
      <c r="W102" s="2" t="s">
        <v>1000</v>
      </c>
      <c r="X102" s="2" t="s">
        <v>1000</v>
      </c>
      <c r="Y102" s="2" t="s">
        <v>1000</v>
      </c>
      <c r="Z102" s="2" t="s">
        <v>1080</v>
      </c>
      <c r="AA102" s="2" t="s">
        <v>1000</v>
      </c>
      <c r="AB102" s="2" t="s">
        <v>1000</v>
      </c>
      <c r="AC102" s="2" t="s">
        <v>1064</v>
      </c>
      <c r="AD102" s="2" t="s">
        <v>1000</v>
      </c>
      <c r="AE102" s="2" t="s">
        <v>1000</v>
      </c>
      <c r="AF102" s="2" t="s">
        <v>1000</v>
      </c>
      <c r="AG102" s="2"/>
      <c r="AH102" s="2"/>
      <c r="AI102" s="2"/>
    </row>
    <row r="103" spans="1:35" x14ac:dyDescent="0.3">
      <c r="A103" s="5" t="s">
        <v>186</v>
      </c>
      <c r="B103" s="6" t="s">
        <v>187</v>
      </c>
      <c r="C103" s="4"/>
      <c r="D103" s="4"/>
      <c r="E103" s="5" t="s">
        <v>1000</v>
      </c>
      <c r="F103" s="5" t="s">
        <v>1000</v>
      </c>
      <c r="G103" s="5" t="s">
        <v>1001</v>
      </c>
      <c r="H103" s="5" t="s">
        <v>1064</v>
      </c>
      <c r="I103" s="5" t="s">
        <v>1000</v>
      </c>
      <c r="J103" s="5" t="s">
        <v>1000</v>
      </c>
      <c r="K103" s="5" t="s">
        <v>1000</v>
      </c>
      <c r="L103" s="5" t="s">
        <v>1000</v>
      </c>
      <c r="M103" s="5" t="s">
        <v>1000</v>
      </c>
      <c r="N103" s="5" t="s">
        <v>1001</v>
      </c>
      <c r="O103" s="5" t="s">
        <v>1064</v>
      </c>
      <c r="P103" s="5" t="s">
        <v>1000</v>
      </c>
      <c r="Q103" s="5" t="s">
        <v>1000</v>
      </c>
      <c r="R103" s="5" t="s">
        <v>1000</v>
      </c>
      <c r="S103" s="5" t="s">
        <v>1000</v>
      </c>
      <c r="T103" s="5" t="s">
        <v>1000</v>
      </c>
      <c r="U103" s="5" t="s">
        <v>1000</v>
      </c>
      <c r="V103" s="5" t="s">
        <v>1064</v>
      </c>
      <c r="W103" s="5" t="s">
        <v>1000</v>
      </c>
      <c r="X103" s="5" t="s">
        <v>1000</v>
      </c>
      <c r="Y103" s="5" t="s">
        <v>1000</v>
      </c>
      <c r="Z103" s="5" t="s">
        <v>1078</v>
      </c>
      <c r="AA103" s="2" t="s">
        <v>1000</v>
      </c>
      <c r="AB103" s="2" t="s">
        <v>1000</v>
      </c>
      <c r="AC103" s="2" t="s">
        <v>1064</v>
      </c>
      <c r="AD103" s="2" t="s">
        <v>1000</v>
      </c>
      <c r="AE103" s="2" t="s">
        <v>1000</v>
      </c>
      <c r="AF103" s="5" t="s">
        <v>1000</v>
      </c>
      <c r="AG103" s="5"/>
      <c r="AH103" s="5"/>
      <c r="AI103" s="5"/>
    </row>
    <row r="104" spans="1:35" x14ac:dyDescent="0.3">
      <c r="A104" s="2" t="s">
        <v>676</v>
      </c>
      <c r="B104" s="3" t="s">
        <v>188</v>
      </c>
      <c r="C104" s="4"/>
      <c r="D104" s="4"/>
      <c r="E104" s="2" t="s">
        <v>1000</v>
      </c>
      <c r="F104" s="2" t="s">
        <v>1000</v>
      </c>
      <c r="G104" s="2" t="s">
        <v>1000</v>
      </c>
      <c r="H104" s="2" t="s">
        <v>1064</v>
      </c>
      <c r="I104" s="2" t="s">
        <v>1000</v>
      </c>
      <c r="J104" s="2" t="s">
        <v>1000</v>
      </c>
      <c r="K104" s="2" t="s">
        <v>1000</v>
      </c>
      <c r="L104" s="2" t="s">
        <v>1000</v>
      </c>
      <c r="M104" s="2" t="s">
        <v>1000</v>
      </c>
      <c r="N104" s="2" t="s">
        <v>1000</v>
      </c>
      <c r="O104" s="2" t="s">
        <v>1064</v>
      </c>
      <c r="P104" s="2" t="s">
        <v>1000</v>
      </c>
      <c r="Q104" s="2" t="s">
        <v>1000</v>
      </c>
      <c r="R104" s="2" t="s">
        <v>1000</v>
      </c>
      <c r="S104" s="2" t="s">
        <v>1000</v>
      </c>
      <c r="T104" s="2" t="s">
        <v>1000</v>
      </c>
      <c r="U104" s="2" t="s">
        <v>1000</v>
      </c>
      <c r="V104" s="2" t="s">
        <v>1064</v>
      </c>
      <c r="W104" s="2" t="s">
        <v>1001</v>
      </c>
      <c r="X104" s="2" t="s">
        <v>1000</v>
      </c>
      <c r="Y104" s="2" t="s">
        <v>1037</v>
      </c>
      <c r="Z104" s="2" t="s">
        <v>1080</v>
      </c>
      <c r="AA104" s="2" t="s">
        <v>1000</v>
      </c>
      <c r="AB104" s="2" t="s">
        <v>1000</v>
      </c>
      <c r="AC104" s="2" t="s">
        <v>1064</v>
      </c>
      <c r="AD104" s="2" t="s">
        <v>1000</v>
      </c>
      <c r="AE104" s="2" t="s">
        <v>1000</v>
      </c>
      <c r="AF104" s="2" t="s">
        <v>1037</v>
      </c>
      <c r="AG104" s="2"/>
      <c r="AH104" s="2"/>
      <c r="AI104" s="2"/>
    </row>
    <row r="105" spans="1:35" x14ac:dyDescent="0.3">
      <c r="A105" s="5" t="s">
        <v>963</v>
      </c>
      <c r="B105" s="6" t="s">
        <v>964</v>
      </c>
      <c r="C105" s="7"/>
      <c r="D105" s="7"/>
      <c r="E105" s="5" t="s">
        <v>1000</v>
      </c>
      <c r="F105" s="5" t="s">
        <v>1000</v>
      </c>
      <c r="G105" s="5" t="s">
        <v>1000</v>
      </c>
      <c r="H105" s="5" t="s">
        <v>1064</v>
      </c>
      <c r="I105" s="5" t="s">
        <v>1000</v>
      </c>
      <c r="J105" s="5" t="s">
        <v>1000</v>
      </c>
      <c r="K105" s="5" t="s">
        <v>1000</v>
      </c>
      <c r="L105" s="5" t="s">
        <v>1000</v>
      </c>
      <c r="M105" s="5" t="s">
        <v>1000</v>
      </c>
      <c r="N105" s="5" t="s">
        <v>1000</v>
      </c>
      <c r="O105" s="5" t="s">
        <v>1064</v>
      </c>
      <c r="P105" s="5" t="s">
        <v>1000</v>
      </c>
      <c r="Q105" s="5" t="s">
        <v>1000</v>
      </c>
      <c r="R105" s="5" t="s">
        <v>1000</v>
      </c>
      <c r="S105" s="5" t="s">
        <v>1000</v>
      </c>
      <c r="T105" s="5" t="s">
        <v>1000</v>
      </c>
      <c r="U105" s="5" t="s">
        <v>1000</v>
      </c>
      <c r="V105" s="5" t="s">
        <v>1064</v>
      </c>
      <c r="W105" s="5" t="s">
        <v>1000</v>
      </c>
      <c r="X105" s="5" t="s">
        <v>1000</v>
      </c>
      <c r="Y105" s="5" t="s">
        <v>1000</v>
      </c>
      <c r="Z105" s="5" t="s">
        <v>1080</v>
      </c>
      <c r="AA105" s="5" t="s">
        <v>1000</v>
      </c>
      <c r="AB105" s="5" t="s">
        <v>1000</v>
      </c>
      <c r="AC105" s="5" t="s">
        <v>1064</v>
      </c>
      <c r="AD105" s="5" t="s">
        <v>1000</v>
      </c>
      <c r="AE105" s="5" t="s">
        <v>1000</v>
      </c>
      <c r="AF105" s="5" t="s">
        <v>1000</v>
      </c>
      <c r="AG105" s="5"/>
      <c r="AH105" s="5"/>
      <c r="AI105" s="5"/>
    </row>
    <row r="106" spans="1:35" x14ac:dyDescent="0.3">
      <c r="A106" s="2" t="s">
        <v>189</v>
      </c>
      <c r="B106" s="3" t="s">
        <v>190</v>
      </c>
      <c r="C106" s="4"/>
      <c r="D106" s="4"/>
      <c r="E106" s="2" t="s">
        <v>1000</v>
      </c>
      <c r="F106" s="2" t="s">
        <v>1000</v>
      </c>
      <c r="G106" s="2" t="s">
        <v>1000</v>
      </c>
      <c r="H106" s="2" t="s">
        <v>1064</v>
      </c>
      <c r="I106" s="2" t="s">
        <v>1000</v>
      </c>
      <c r="J106" s="2" t="s">
        <v>1000</v>
      </c>
      <c r="K106" s="2" t="s">
        <v>1000</v>
      </c>
      <c r="L106" s="2" t="s">
        <v>1000</v>
      </c>
      <c r="M106" s="2" t="s">
        <v>1000</v>
      </c>
      <c r="N106" s="2" t="s">
        <v>1000</v>
      </c>
      <c r="O106" s="2" t="s">
        <v>1064</v>
      </c>
      <c r="P106" s="2" t="s">
        <v>1000</v>
      </c>
      <c r="Q106" s="2" t="s">
        <v>1000</v>
      </c>
      <c r="R106" s="2" t="s">
        <v>1000</v>
      </c>
      <c r="S106" s="2" t="s">
        <v>1000</v>
      </c>
      <c r="T106" s="2" t="s">
        <v>1000</v>
      </c>
      <c r="U106" s="2" t="s">
        <v>1000</v>
      </c>
      <c r="V106" s="2" t="s">
        <v>1064</v>
      </c>
      <c r="W106" s="2" t="s">
        <v>1000</v>
      </c>
      <c r="X106" s="2" t="s">
        <v>1000</v>
      </c>
      <c r="Y106" s="2" t="s">
        <v>1000</v>
      </c>
      <c r="Z106" s="2" t="s">
        <v>1080</v>
      </c>
      <c r="AA106" s="2" t="s">
        <v>1000</v>
      </c>
      <c r="AB106" s="2" t="s">
        <v>1000</v>
      </c>
      <c r="AC106" s="2" t="s">
        <v>1064</v>
      </c>
      <c r="AD106" s="2" t="s">
        <v>1000</v>
      </c>
      <c r="AE106" s="2" t="s">
        <v>1000</v>
      </c>
      <c r="AF106" s="2" t="s">
        <v>1000</v>
      </c>
      <c r="AG106" s="2"/>
      <c r="AH106" s="2"/>
      <c r="AI106" s="2"/>
    </row>
    <row r="107" spans="1:35" x14ac:dyDescent="0.3">
      <c r="A107" s="2" t="s">
        <v>191</v>
      </c>
      <c r="B107" s="3" t="s">
        <v>192</v>
      </c>
      <c r="C107" s="7"/>
      <c r="D107" s="7"/>
      <c r="E107" s="2" t="s">
        <v>1000</v>
      </c>
      <c r="F107" s="2" t="s">
        <v>1000</v>
      </c>
      <c r="G107" s="2" t="s">
        <v>1000</v>
      </c>
      <c r="H107" s="2" t="s">
        <v>1064</v>
      </c>
      <c r="I107" s="2" t="s">
        <v>1000</v>
      </c>
      <c r="J107" s="2" t="s">
        <v>1000</v>
      </c>
      <c r="K107" s="2" t="s">
        <v>1000</v>
      </c>
      <c r="L107" s="2" t="s">
        <v>1000</v>
      </c>
      <c r="M107" s="2" t="s">
        <v>1000</v>
      </c>
      <c r="N107" s="2" t="s">
        <v>1000</v>
      </c>
      <c r="O107" s="2" t="s">
        <v>1064</v>
      </c>
      <c r="P107" s="2" t="s">
        <v>1000</v>
      </c>
      <c r="Q107" s="2" t="s">
        <v>1000</v>
      </c>
      <c r="R107" s="2" t="s">
        <v>1000</v>
      </c>
      <c r="S107" s="2" t="s">
        <v>1000</v>
      </c>
      <c r="T107" s="2" t="s">
        <v>1000</v>
      </c>
      <c r="U107" s="2" t="s">
        <v>1000</v>
      </c>
      <c r="V107" s="2" t="s">
        <v>1064</v>
      </c>
      <c r="W107" s="2" t="s">
        <v>1000</v>
      </c>
      <c r="X107" s="2" t="s">
        <v>1000</v>
      </c>
      <c r="Y107" s="2" t="s">
        <v>1000</v>
      </c>
      <c r="Z107" s="2" t="s">
        <v>1080</v>
      </c>
      <c r="AA107" s="5" t="s">
        <v>1000</v>
      </c>
      <c r="AB107" s="5" t="s">
        <v>1000</v>
      </c>
      <c r="AC107" s="5" t="s">
        <v>1064</v>
      </c>
      <c r="AD107" s="5" t="s">
        <v>1000</v>
      </c>
      <c r="AE107" s="5" t="s">
        <v>1000</v>
      </c>
      <c r="AF107" s="5" t="s">
        <v>1000</v>
      </c>
      <c r="AG107" s="5"/>
      <c r="AH107" s="5"/>
      <c r="AI107" s="5"/>
    </row>
    <row r="108" spans="1:35" x14ac:dyDescent="0.3">
      <c r="A108" s="5" t="s">
        <v>193</v>
      </c>
      <c r="B108" s="6" t="s">
        <v>194</v>
      </c>
      <c r="C108" s="7"/>
      <c r="D108" s="7"/>
      <c r="E108" s="5" t="s">
        <v>1000</v>
      </c>
      <c r="F108" s="5" t="s">
        <v>1000</v>
      </c>
      <c r="G108" s="5" t="s">
        <v>1000</v>
      </c>
      <c r="H108" s="5" t="s">
        <v>1064</v>
      </c>
      <c r="I108" s="5" t="s">
        <v>1001</v>
      </c>
      <c r="J108" s="5" t="s">
        <v>1000</v>
      </c>
      <c r="K108" s="5" t="s">
        <v>1000</v>
      </c>
      <c r="L108" s="5" t="s">
        <v>1000</v>
      </c>
      <c r="M108" s="5" t="s">
        <v>1000</v>
      </c>
      <c r="N108" s="5" t="s">
        <v>1000</v>
      </c>
      <c r="O108" s="5" t="s">
        <v>1064</v>
      </c>
      <c r="P108" s="5" t="s">
        <v>1000</v>
      </c>
      <c r="Q108" s="5" t="s">
        <v>1000</v>
      </c>
      <c r="R108" s="5" t="s">
        <v>1000</v>
      </c>
      <c r="S108" s="5" t="s">
        <v>1000</v>
      </c>
      <c r="T108" s="5" t="s">
        <v>1000</v>
      </c>
      <c r="U108" s="5" t="s">
        <v>1000</v>
      </c>
      <c r="V108" s="5" t="s">
        <v>1064</v>
      </c>
      <c r="W108" s="5" t="s">
        <v>1000</v>
      </c>
      <c r="X108" s="5" t="s">
        <v>1000</v>
      </c>
      <c r="Y108" s="5" t="s">
        <v>1000</v>
      </c>
      <c r="Z108" s="5" t="s">
        <v>1080</v>
      </c>
      <c r="AA108" s="5" t="s">
        <v>1000</v>
      </c>
      <c r="AB108" s="5" t="s">
        <v>1001</v>
      </c>
      <c r="AC108" s="5" t="s">
        <v>1064</v>
      </c>
      <c r="AD108" s="5" t="s">
        <v>1000</v>
      </c>
      <c r="AE108" s="5" t="s">
        <v>1000</v>
      </c>
      <c r="AF108" s="2" t="s">
        <v>1000</v>
      </c>
      <c r="AG108" s="2"/>
      <c r="AH108" s="2"/>
      <c r="AI108" s="2"/>
    </row>
    <row r="109" spans="1:35" x14ac:dyDescent="0.3">
      <c r="A109" s="2" t="s">
        <v>195</v>
      </c>
      <c r="B109" s="3" t="s">
        <v>196</v>
      </c>
      <c r="C109" s="4"/>
      <c r="D109" s="4"/>
      <c r="E109" s="2" t="s">
        <v>1067</v>
      </c>
      <c r="F109" s="2" t="s">
        <v>1001</v>
      </c>
      <c r="G109" s="2" t="s">
        <v>1000</v>
      </c>
      <c r="H109" s="2" t="s">
        <v>1064</v>
      </c>
      <c r="I109" s="2" t="s">
        <v>1000</v>
      </c>
      <c r="J109" s="2" t="s">
        <v>1000</v>
      </c>
      <c r="K109" s="2" t="s">
        <v>1071</v>
      </c>
      <c r="L109" s="2" t="s">
        <v>1000</v>
      </c>
      <c r="M109" s="2" t="s">
        <v>1000</v>
      </c>
      <c r="N109" s="2" t="s">
        <v>1000</v>
      </c>
      <c r="O109" s="2" t="s">
        <v>1064</v>
      </c>
      <c r="P109" s="2" t="s">
        <v>1000</v>
      </c>
      <c r="Q109" s="2" t="s">
        <v>1000</v>
      </c>
      <c r="R109" s="2" t="s">
        <v>1000</v>
      </c>
      <c r="S109" s="2" t="s">
        <v>1000</v>
      </c>
      <c r="T109" s="2" t="s">
        <v>1000</v>
      </c>
      <c r="U109" s="2" t="s">
        <v>1000</v>
      </c>
      <c r="V109" s="2" t="s">
        <v>1064</v>
      </c>
      <c r="W109" s="2" t="s">
        <v>1000</v>
      </c>
      <c r="X109" s="2" t="s">
        <v>1000</v>
      </c>
      <c r="Y109" s="2" t="s">
        <v>1000</v>
      </c>
      <c r="Z109" s="2" t="s">
        <v>1080</v>
      </c>
      <c r="AA109" s="2" t="s">
        <v>1000</v>
      </c>
      <c r="AB109" s="2" t="s">
        <v>1000</v>
      </c>
      <c r="AC109" s="2" t="s">
        <v>1064</v>
      </c>
      <c r="AD109" s="2" t="s">
        <v>1000</v>
      </c>
      <c r="AE109" s="2" t="s">
        <v>1000</v>
      </c>
      <c r="AF109" s="5" t="s">
        <v>1036</v>
      </c>
      <c r="AG109" s="5"/>
      <c r="AH109" s="5"/>
      <c r="AI109" s="5"/>
    </row>
    <row r="110" spans="1:35" x14ac:dyDescent="0.3">
      <c r="A110" s="5" t="s">
        <v>965</v>
      </c>
      <c r="B110" s="6" t="s">
        <v>197</v>
      </c>
      <c r="C110" s="7"/>
      <c r="D110" s="7"/>
      <c r="E110" s="5" t="s">
        <v>1000</v>
      </c>
      <c r="F110" s="5" t="s">
        <v>1000</v>
      </c>
      <c r="G110" s="5" t="s">
        <v>1001</v>
      </c>
      <c r="H110" s="5" t="s">
        <v>1064</v>
      </c>
      <c r="I110" s="5" t="s">
        <v>1000</v>
      </c>
      <c r="J110" s="5" t="s">
        <v>1000</v>
      </c>
      <c r="K110" s="5" t="s">
        <v>1000</v>
      </c>
      <c r="L110" s="5" t="s">
        <v>1000</v>
      </c>
      <c r="M110" s="5" t="s">
        <v>1000</v>
      </c>
      <c r="N110" s="5" t="s">
        <v>1000</v>
      </c>
      <c r="O110" s="5" t="s">
        <v>1064</v>
      </c>
      <c r="P110" s="5" t="s">
        <v>1000</v>
      </c>
      <c r="Q110" s="5" t="s">
        <v>1000</v>
      </c>
      <c r="R110" s="5" t="s">
        <v>1000</v>
      </c>
      <c r="S110" s="5" t="s">
        <v>1000</v>
      </c>
      <c r="T110" s="5" t="s">
        <v>1000</v>
      </c>
      <c r="U110" s="5" t="s">
        <v>1001</v>
      </c>
      <c r="V110" s="5" t="s">
        <v>1064</v>
      </c>
      <c r="W110" s="5" t="s">
        <v>1000</v>
      </c>
      <c r="X110" s="5" t="s">
        <v>1000</v>
      </c>
      <c r="Y110" s="5" t="s">
        <v>1000</v>
      </c>
      <c r="Z110" s="5" t="s">
        <v>1080</v>
      </c>
      <c r="AA110" s="5" t="s">
        <v>1000</v>
      </c>
      <c r="AB110" s="5" t="s">
        <v>1000</v>
      </c>
      <c r="AC110" s="5" t="s">
        <v>1064</v>
      </c>
      <c r="AD110" s="5" t="s">
        <v>1000</v>
      </c>
      <c r="AE110" s="5" t="s">
        <v>1000</v>
      </c>
      <c r="AF110" s="2" t="s">
        <v>1000</v>
      </c>
      <c r="AG110" s="2"/>
      <c r="AH110" s="2"/>
      <c r="AI110" s="2"/>
    </row>
    <row r="111" spans="1:35" x14ac:dyDescent="0.3">
      <c r="A111" s="2" t="s">
        <v>198</v>
      </c>
      <c r="B111" s="3" t="s">
        <v>199</v>
      </c>
      <c r="C111" s="4"/>
      <c r="D111" s="4"/>
      <c r="E111" s="2" t="s">
        <v>1000</v>
      </c>
      <c r="F111" s="2" t="s">
        <v>1000</v>
      </c>
      <c r="G111" s="2" t="s">
        <v>1000</v>
      </c>
      <c r="H111" s="2" t="s">
        <v>1064</v>
      </c>
      <c r="I111" s="2" t="s">
        <v>1000</v>
      </c>
      <c r="J111" s="2" t="s">
        <v>1000</v>
      </c>
      <c r="K111" s="2" t="s">
        <v>1000</v>
      </c>
      <c r="L111" s="2" t="s">
        <v>1000</v>
      </c>
      <c r="M111" s="2" t="s">
        <v>1000</v>
      </c>
      <c r="N111" s="2" t="s">
        <v>1000</v>
      </c>
      <c r="O111" s="2" t="s">
        <v>1064</v>
      </c>
      <c r="P111" s="2" t="s">
        <v>1000</v>
      </c>
      <c r="Q111" s="2" t="s">
        <v>1067</v>
      </c>
      <c r="R111" s="2" t="s">
        <v>1000</v>
      </c>
      <c r="S111" s="2" t="s">
        <v>1000</v>
      </c>
      <c r="T111" s="2" t="s">
        <v>1000</v>
      </c>
      <c r="U111" s="2" t="s">
        <v>1000</v>
      </c>
      <c r="V111" s="2" t="s">
        <v>1064</v>
      </c>
      <c r="W111" s="2" t="s">
        <v>1000</v>
      </c>
      <c r="X111" s="2" t="s">
        <v>1000</v>
      </c>
      <c r="Y111" s="2" t="s">
        <v>1000</v>
      </c>
      <c r="Z111" s="2" t="s">
        <v>1080</v>
      </c>
      <c r="AA111" s="2" t="s">
        <v>1000</v>
      </c>
      <c r="AB111" s="2" t="s">
        <v>1000</v>
      </c>
      <c r="AC111" s="2" t="s">
        <v>1064</v>
      </c>
      <c r="AD111" s="2" t="s">
        <v>1000</v>
      </c>
      <c r="AE111" s="2" t="s">
        <v>1000</v>
      </c>
      <c r="AF111" s="5" t="s">
        <v>1000</v>
      </c>
      <c r="AG111" s="5"/>
      <c r="AH111" s="5"/>
      <c r="AI111" s="5"/>
    </row>
    <row r="112" spans="1:35" ht="28.8" x14ac:dyDescent="0.3">
      <c r="A112" s="5" t="s">
        <v>200</v>
      </c>
      <c r="B112" s="6" t="s">
        <v>201</v>
      </c>
      <c r="C112" s="7"/>
      <c r="D112" s="7"/>
      <c r="E112" s="5" t="s">
        <v>1000</v>
      </c>
      <c r="F112" s="5" t="s">
        <v>1000</v>
      </c>
      <c r="G112" s="5" t="s">
        <v>1000</v>
      </c>
      <c r="H112" s="5" t="s">
        <v>1064</v>
      </c>
      <c r="I112" s="5" t="s">
        <v>1001</v>
      </c>
      <c r="J112" s="5" t="s">
        <v>1000</v>
      </c>
      <c r="K112" s="5" t="s">
        <v>1000</v>
      </c>
      <c r="L112" s="5" t="s">
        <v>1000</v>
      </c>
      <c r="M112" s="5" t="s">
        <v>1000</v>
      </c>
      <c r="N112" s="5" t="s">
        <v>1000</v>
      </c>
      <c r="O112" s="5" t="s">
        <v>1064</v>
      </c>
      <c r="P112" s="5" t="s">
        <v>1000</v>
      </c>
      <c r="Q112" s="5" t="s">
        <v>1000</v>
      </c>
      <c r="R112" s="5" t="s">
        <v>1000</v>
      </c>
      <c r="S112" s="5" t="s">
        <v>1000</v>
      </c>
      <c r="T112" s="5" t="s">
        <v>1000</v>
      </c>
      <c r="U112" s="5" t="s">
        <v>1000</v>
      </c>
      <c r="V112" s="5" t="s">
        <v>1064</v>
      </c>
      <c r="W112" s="5" t="s">
        <v>1000</v>
      </c>
      <c r="X112" s="5" t="s">
        <v>1000</v>
      </c>
      <c r="Y112" s="5" t="s">
        <v>1000</v>
      </c>
      <c r="Z112" s="5" t="s">
        <v>1080</v>
      </c>
      <c r="AA112" s="5" t="s">
        <v>1000</v>
      </c>
      <c r="AB112" s="5" t="s">
        <v>1063</v>
      </c>
      <c r="AC112" s="5" t="s">
        <v>1064</v>
      </c>
      <c r="AD112" s="5" t="s">
        <v>1000</v>
      </c>
      <c r="AE112" s="5" t="s">
        <v>1000</v>
      </c>
      <c r="AF112" s="2" t="s">
        <v>1000</v>
      </c>
      <c r="AG112" s="2"/>
      <c r="AH112" s="2"/>
      <c r="AI112" s="2"/>
    </row>
    <row r="113" spans="1:35" x14ac:dyDescent="0.3">
      <c r="A113" s="2" t="s">
        <v>202</v>
      </c>
      <c r="B113" s="3" t="s">
        <v>203</v>
      </c>
      <c r="C113" s="4"/>
      <c r="D113" s="4"/>
      <c r="E113" s="2" t="s">
        <v>1000</v>
      </c>
      <c r="F113" s="2" t="s">
        <v>1000</v>
      </c>
      <c r="G113" s="2" t="s">
        <v>1000</v>
      </c>
      <c r="H113" s="2" t="s">
        <v>1064</v>
      </c>
      <c r="I113" s="2" t="s">
        <v>1000</v>
      </c>
      <c r="J113" s="2" t="s">
        <v>1000</v>
      </c>
      <c r="K113" s="2" t="s">
        <v>1000</v>
      </c>
      <c r="L113" s="2" t="s">
        <v>1000</v>
      </c>
      <c r="M113" s="2" t="s">
        <v>1000</v>
      </c>
      <c r="N113" s="2" t="s">
        <v>1001</v>
      </c>
      <c r="O113" s="2" t="s">
        <v>1064</v>
      </c>
      <c r="P113" s="2" t="s">
        <v>1000</v>
      </c>
      <c r="Q113" s="2" t="s">
        <v>1000</v>
      </c>
      <c r="R113" s="2" t="s">
        <v>1000</v>
      </c>
      <c r="S113" s="2" t="s">
        <v>1000</v>
      </c>
      <c r="T113" s="2" t="s">
        <v>1000</v>
      </c>
      <c r="U113" s="2" t="s">
        <v>1000</v>
      </c>
      <c r="V113" s="2" t="s">
        <v>1064</v>
      </c>
      <c r="W113" s="2" t="s">
        <v>1075</v>
      </c>
      <c r="X113" s="2" t="s">
        <v>1000</v>
      </c>
      <c r="Y113" s="2" t="s">
        <v>1000</v>
      </c>
      <c r="Z113" s="2" t="s">
        <v>1080</v>
      </c>
      <c r="AA113" s="2" t="s">
        <v>1000</v>
      </c>
      <c r="AB113" s="2" t="s">
        <v>1000</v>
      </c>
      <c r="AC113" s="2" t="s">
        <v>1064</v>
      </c>
      <c r="AD113" s="2" t="s">
        <v>1000</v>
      </c>
      <c r="AE113" s="2" t="s">
        <v>1000</v>
      </c>
      <c r="AF113" s="5" t="s">
        <v>1000</v>
      </c>
      <c r="AG113" s="5"/>
      <c r="AH113" s="5"/>
      <c r="AI113" s="5"/>
    </row>
    <row r="114" spans="1:35" x14ac:dyDescent="0.3">
      <c r="A114" s="5" t="s">
        <v>966</v>
      </c>
      <c r="B114" s="6" t="s">
        <v>204</v>
      </c>
      <c r="C114" s="7"/>
      <c r="D114" s="7"/>
      <c r="E114" s="5" t="s">
        <v>1000</v>
      </c>
      <c r="F114" s="5" t="s">
        <v>1000</v>
      </c>
      <c r="G114" s="5" t="s">
        <v>1000</v>
      </c>
      <c r="H114" s="5" t="s">
        <v>1064</v>
      </c>
      <c r="I114" s="5" t="s">
        <v>1000</v>
      </c>
      <c r="J114" s="5" t="s">
        <v>1000</v>
      </c>
      <c r="K114" s="5" t="s">
        <v>1000</v>
      </c>
      <c r="L114" s="5" t="s">
        <v>1000</v>
      </c>
      <c r="M114" s="5" t="s">
        <v>1000</v>
      </c>
      <c r="N114" s="5" t="s">
        <v>1000</v>
      </c>
      <c r="O114" s="5" t="s">
        <v>1064</v>
      </c>
      <c r="P114" s="5" t="s">
        <v>1000</v>
      </c>
      <c r="Q114" s="5" t="s">
        <v>1000</v>
      </c>
      <c r="R114" s="5" t="s">
        <v>1000</v>
      </c>
      <c r="S114" s="5" t="s">
        <v>1000</v>
      </c>
      <c r="T114" s="5" t="s">
        <v>1000</v>
      </c>
      <c r="U114" s="5" t="s">
        <v>1000</v>
      </c>
      <c r="V114" s="5" t="s">
        <v>1064</v>
      </c>
      <c r="W114" s="5" t="s">
        <v>1000</v>
      </c>
      <c r="X114" s="5" t="s">
        <v>1000</v>
      </c>
      <c r="Y114" s="5" t="s">
        <v>1000</v>
      </c>
      <c r="Z114" s="5" t="s">
        <v>1080</v>
      </c>
      <c r="AA114" s="5" t="s">
        <v>1000</v>
      </c>
      <c r="AB114" s="5" t="s">
        <v>1000</v>
      </c>
      <c r="AC114" s="5" t="s">
        <v>1064</v>
      </c>
      <c r="AD114" s="5" t="s">
        <v>1000</v>
      </c>
      <c r="AE114" s="5" t="s">
        <v>1000</v>
      </c>
      <c r="AF114" s="2" t="s">
        <v>1000</v>
      </c>
      <c r="AG114" s="2"/>
      <c r="AH114" s="2"/>
      <c r="AI114" s="2"/>
    </row>
    <row r="115" spans="1:35" x14ac:dyDescent="0.3">
      <c r="A115" s="2" t="s">
        <v>205</v>
      </c>
      <c r="B115" s="3" t="s">
        <v>206</v>
      </c>
      <c r="C115" s="4"/>
      <c r="D115" s="4"/>
      <c r="E115" s="2" t="s">
        <v>1000</v>
      </c>
      <c r="F115" s="2" t="s">
        <v>1000</v>
      </c>
      <c r="G115" s="2" t="s">
        <v>1000</v>
      </c>
      <c r="H115" s="2" t="s">
        <v>1064</v>
      </c>
      <c r="I115" s="2" t="s">
        <v>1000</v>
      </c>
      <c r="J115" s="2" t="s">
        <v>1000</v>
      </c>
      <c r="K115" s="2" t="s">
        <v>1000</v>
      </c>
      <c r="L115" s="2" t="s">
        <v>1000</v>
      </c>
      <c r="M115" s="2" t="s">
        <v>1000</v>
      </c>
      <c r="N115" s="2" t="s">
        <v>1000</v>
      </c>
      <c r="O115" s="2" t="s">
        <v>1064</v>
      </c>
      <c r="P115" s="2" t="s">
        <v>1000</v>
      </c>
      <c r="Q115" s="2" t="s">
        <v>1000</v>
      </c>
      <c r="R115" s="2" t="s">
        <v>1000</v>
      </c>
      <c r="S115" s="2" t="s">
        <v>1000</v>
      </c>
      <c r="T115" s="2" t="s">
        <v>1000</v>
      </c>
      <c r="U115" s="2" t="s">
        <v>1000</v>
      </c>
      <c r="V115" s="2" t="s">
        <v>1064</v>
      </c>
      <c r="W115" s="2" t="s">
        <v>1000</v>
      </c>
      <c r="X115" s="2" t="s">
        <v>1000</v>
      </c>
      <c r="Y115" s="2" t="s">
        <v>1000</v>
      </c>
      <c r="Z115" s="2" t="s">
        <v>1080</v>
      </c>
      <c r="AA115" s="2" t="s">
        <v>1000</v>
      </c>
      <c r="AB115" s="2" t="s">
        <v>1000</v>
      </c>
      <c r="AC115" s="2" t="s">
        <v>1064</v>
      </c>
      <c r="AD115" s="2" t="s">
        <v>1000</v>
      </c>
      <c r="AE115" s="2" t="s">
        <v>1000</v>
      </c>
      <c r="AF115" s="5" t="s">
        <v>1000</v>
      </c>
      <c r="AG115" s="5"/>
      <c r="AH115" s="5"/>
      <c r="AI115" s="5"/>
    </row>
    <row r="116" spans="1:35" x14ac:dyDescent="0.3">
      <c r="A116" s="5" t="s">
        <v>207</v>
      </c>
      <c r="B116" s="6" t="s">
        <v>208</v>
      </c>
      <c r="C116" s="4"/>
      <c r="D116" s="4"/>
      <c r="E116" s="5" t="s">
        <v>1000</v>
      </c>
      <c r="F116" s="5" t="s">
        <v>1000</v>
      </c>
      <c r="G116" s="5" t="s">
        <v>1000</v>
      </c>
      <c r="H116" s="5" t="s">
        <v>1064</v>
      </c>
      <c r="I116" s="5" t="s">
        <v>1000</v>
      </c>
      <c r="J116" s="5" t="s">
        <v>1000</v>
      </c>
      <c r="K116" s="5" t="s">
        <v>1001</v>
      </c>
      <c r="L116" s="5" t="s">
        <v>1000</v>
      </c>
      <c r="M116" s="5" t="s">
        <v>1000</v>
      </c>
      <c r="N116" s="5" t="s">
        <v>1000</v>
      </c>
      <c r="O116" s="5" t="s">
        <v>1064</v>
      </c>
      <c r="P116" s="5" t="s">
        <v>1000</v>
      </c>
      <c r="Q116" s="5" t="s">
        <v>1000</v>
      </c>
      <c r="R116" s="5" t="s">
        <v>1000</v>
      </c>
      <c r="S116" s="5" t="s">
        <v>1000</v>
      </c>
      <c r="T116" s="5" t="s">
        <v>1000</v>
      </c>
      <c r="U116" s="5" t="s">
        <v>1000</v>
      </c>
      <c r="V116" s="5" t="s">
        <v>1064</v>
      </c>
      <c r="W116" s="5" t="s">
        <v>1000</v>
      </c>
      <c r="X116" s="5" t="s">
        <v>1000</v>
      </c>
      <c r="Y116" s="5" t="s">
        <v>1000</v>
      </c>
      <c r="Z116" s="5" t="s">
        <v>1080</v>
      </c>
      <c r="AA116" s="2" t="s">
        <v>1000</v>
      </c>
      <c r="AB116" s="2" t="s">
        <v>1000</v>
      </c>
      <c r="AC116" s="2" t="s">
        <v>1064</v>
      </c>
      <c r="AD116" s="2" t="s">
        <v>1000</v>
      </c>
      <c r="AE116" s="2" t="s">
        <v>1000</v>
      </c>
      <c r="AF116" s="2" t="s">
        <v>1000</v>
      </c>
      <c r="AG116" s="2"/>
      <c r="AH116" s="2"/>
      <c r="AI116" s="2"/>
    </row>
    <row r="117" spans="1:35" x14ac:dyDescent="0.3">
      <c r="A117" s="2" t="s">
        <v>209</v>
      </c>
      <c r="B117" s="3" t="s">
        <v>210</v>
      </c>
      <c r="C117" s="7"/>
      <c r="D117" s="7"/>
      <c r="E117" s="2" t="s">
        <v>1000</v>
      </c>
      <c r="F117" s="2" t="s">
        <v>1000</v>
      </c>
      <c r="G117" s="2" t="s">
        <v>1000</v>
      </c>
      <c r="H117" s="2" t="s">
        <v>1064</v>
      </c>
      <c r="I117" s="2" t="s">
        <v>1000</v>
      </c>
      <c r="J117" s="2" t="s">
        <v>1000</v>
      </c>
      <c r="K117" s="2" t="s">
        <v>1001</v>
      </c>
      <c r="L117" s="2" t="s">
        <v>1000</v>
      </c>
      <c r="M117" s="2" t="s">
        <v>1000</v>
      </c>
      <c r="N117" s="2" t="s">
        <v>1000</v>
      </c>
      <c r="O117" s="2" t="s">
        <v>1064</v>
      </c>
      <c r="P117" s="2" t="s">
        <v>1000</v>
      </c>
      <c r="Q117" s="2" t="s">
        <v>1000</v>
      </c>
      <c r="R117" s="2" t="s">
        <v>1000</v>
      </c>
      <c r="S117" s="2" t="s">
        <v>1000</v>
      </c>
      <c r="T117" s="2" t="s">
        <v>1000</v>
      </c>
      <c r="U117" s="2" t="s">
        <v>1000</v>
      </c>
      <c r="V117" s="2" t="s">
        <v>1064</v>
      </c>
      <c r="W117" s="2" t="s">
        <v>1000</v>
      </c>
      <c r="X117" s="2" t="s">
        <v>1000</v>
      </c>
      <c r="Y117" s="2" t="s">
        <v>1000</v>
      </c>
      <c r="Z117" s="2" t="s">
        <v>1080</v>
      </c>
      <c r="AA117" s="5" t="s">
        <v>1000</v>
      </c>
      <c r="AB117" s="5" t="s">
        <v>1000</v>
      </c>
      <c r="AC117" s="5" t="s">
        <v>1064</v>
      </c>
      <c r="AD117" s="5" t="s">
        <v>1000</v>
      </c>
      <c r="AE117" s="5" t="s">
        <v>1000</v>
      </c>
      <c r="AF117" s="5" t="s">
        <v>1000</v>
      </c>
      <c r="AG117" s="5"/>
      <c r="AH117" s="5"/>
      <c r="AI117" s="5"/>
    </row>
    <row r="118" spans="1:35" x14ac:dyDescent="0.3">
      <c r="A118" s="5" t="s">
        <v>211</v>
      </c>
      <c r="B118" s="6" t="s">
        <v>212</v>
      </c>
      <c r="C118" s="4"/>
      <c r="D118" s="4"/>
      <c r="E118" s="5" t="s">
        <v>1000</v>
      </c>
      <c r="F118" s="5" t="s">
        <v>1000</v>
      </c>
      <c r="G118" s="5" t="s">
        <v>1000</v>
      </c>
      <c r="H118" s="5" t="s">
        <v>1064</v>
      </c>
      <c r="I118" s="5" t="s">
        <v>1000</v>
      </c>
      <c r="J118" s="5" t="s">
        <v>1000</v>
      </c>
      <c r="K118" s="5" t="s">
        <v>1000</v>
      </c>
      <c r="L118" s="5" t="s">
        <v>1000</v>
      </c>
      <c r="M118" s="5" t="s">
        <v>1000</v>
      </c>
      <c r="N118" s="5" t="s">
        <v>1000</v>
      </c>
      <c r="O118" s="5" t="s">
        <v>1064</v>
      </c>
      <c r="P118" s="5" t="s">
        <v>1000</v>
      </c>
      <c r="Q118" s="5" t="s">
        <v>1000</v>
      </c>
      <c r="R118" s="5" t="s">
        <v>1000</v>
      </c>
      <c r="S118" s="5" t="s">
        <v>1000</v>
      </c>
      <c r="T118" s="5" t="s">
        <v>1000</v>
      </c>
      <c r="U118" s="5" t="s">
        <v>1000</v>
      </c>
      <c r="V118" s="5" t="s">
        <v>1064</v>
      </c>
      <c r="W118" s="5" t="s">
        <v>1000</v>
      </c>
      <c r="X118" s="5" t="s">
        <v>1000</v>
      </c>
      <c r="Y118" s="5" t="s">
        <v>1000</v>
      </c>
      <c r="Z118" s="5" t="s">
        <v>1080</v>
      </c>
      <c r="AA118" s="2" t="s">
        <v>1000</v>
      </c>
      <c r="AB118" s="2" t="s">
        <v>1074</v>
      </c>
      <c r="AC118" s="2" t="s">
        <v>1064</v>
      </c>
      <c r="AD118" s="2" t="s">
        <v>1000</v>
      </c>
      <c r="AE118" s="2" t="s">
        <v>1000</v>
      </c>
      <c r="AF118" s="2" t="s">
        <v>1000</v>
      </c>
      <c r="AG118" s="2"/>
      <c r="AH118" s="2"/>
      <c r="AI118" s="2"/>
    </row>
    <row r="119" spans="1:35" x14ac:dyDescent="0.3">
      <c r="A119" s="2" t="s">
        <v>213</v>
      </c>
      <c r="B119" s="3" t="s">
        <v>214</v>
      </c>
      <c r="C119" s="4"/>
      <c r="D119" s="4"/>
      <c r="E119" s="2" t="s">
        <v>1000</v>
      </c>
      <c r="F119" s="2" t="s">
        <v>1000</v>
      </c>
      <c r="G119" s="2" t="s">
        <v>1000</v>
      </c>
      <c r="H119" s="2" t="s">
        <v>1064</v>
      </c>
      <c r="I119" s="2" t="s">
        <v>1000</v>
      </c>
      <c r="J119" s="2" t="s">
        <v>1000</v>
      </c>
      <c r="K119" s="2" t="s">
        <v>1000</v>
      </c>
      <c r="L119" s="2" t="s">
        <v>1000</v>
      </c>
      <c r="M119" s="2" t="s">
        <v>1000</v>
      </c>
      <c r="N119" s="2" t="s">
        <v>1000</v>
      </c>
      <c r="O119" s="2" t="s">
        <v>1064</v>
      </c>
      <c r="P119" s="2" t="s">
        <v>1000</v>
      </c>
      <c r="Q119" s="2" t="s">
        <v>1000</v>
      </c>
      <c r="R119" s="2" t="s">
        <v>1001</v>
      </c>
      <c r="S119" s="2" t="s">
        <v>1001</v>
      </c>
      <c r="T119" s="2" t="s">
        <v>1000</v>
      </c>
      <c r="U119" s="2" t="s">
        <v>1000</v>
      </c>
      <c r="V119" s="2" t="s">
        <v>1064</v>
      </c>
      <c r="W119" s="2" t="s">
        <v>1001</v>
      </c>
      <c r="X119" s="2" t="s">
        <v>1000</v>
      </c>
      <c r="Y119" s="2" t="s">
        <v>1000</v>
      </c>
      <c r="Z119" s="2" t="s">
        <v>1080</v>
      </c>
      <c r="AA119" s="2" t="s">
        <v>1000</v>
      </c>
      <c r="AB119" s="2" t="s">
        <v>1000</v>
      </c>
      <c r="AC119" s="2" t="s">
        <v>1064</v>
      </c>
      <c r="AD119" s="2" t="s">
        <v>1000</v>
      </c>
      <c r="AE119" s="2" t="s">
        <v>1000</v>
      </c>
      <c r="AF119" s="5" t="s">
        <v>1000</v>
      </c>
      <c r="AG119" s="5"/>
      <c r="AH119" s="5"/>
      <c r="AI119" s="5"/>
    </row>
    <row r="120" spans="1:35" x14ac:dyDescent="0.3">
      <c r="A120" s="5" t="s">
        <v>215</v>
      </c>
      <c r="B120" s="6" t="s">
        <v>216</v>
      </c>
      <c r="C120" s="7"/>
      <c r="D120" s="7"/>
      <c r="E120" s="5" t="s">
        <v>1000</v>
      </c>
      <c r="F120" s="5" t="s">
        <v>1000</v>
      </c>
      <c r="G120" s="5" t="s">
        <v>1000</v>
      </c>
      <c r="H120" s="5" t="s">
        <v>1064</v>
      </c>
      <c r="I120" s="5" t="s">
        <v>1000</v>
      </c>
      <c r="J120" s="5" t="s">
        <v>1015</v>
      </c>
      <c r="K120" s="5" t="s">
        <v>1000</v>
      </c>
      <c r="L120" s="5" t="s">
        <v>1000</v>
      </c>
      <c r="M120" s="5" t="s">
        <v>1000</v>
      </c>
      <c r="N120" s="5" t="s">
        <v>1000</v>
      </c>
      <c r="O120" s="5" t="s">
        <v>1064</v>
      </c>
      <c r="P120" s="5" t="s">
        <v>1000</v>
      </c>
      <c r="Q120" s="5" t="s">
        <v>1000</v>
      </c>
      <c r="R120" s="5" t="s">
        <v>1000</v>
      </c>
      <c r="S120" s="5" t="s">
        <v>1000</v>
      </c>
      <c r="T120" s="5" t="s">
        <v>1000</v>
      </c>
      <c r="U120" s="5" t="s">
        <v>1000</v>
      </c>
      <c r="V120" s="5" t="s">
        <v>1064</v>
      </c>
      <c r="W120" s="5" t="s">
        <v>1000</v>
      </c>
      <c r="X120" s="5" t="s">
        <v>1000</v>
      </c>
      <c r="Y120" s="5" t="s">
        <v>1000</v>
      </c>
      <c r="Z120" s="5" t="s">
        <v>1080</v>
      </c>
      <c r="AA120" s="5" t="s">
        <v>1000</v>
      </c>
      <c r="AB120" s="5" t="s">
        <v>1000</v>
      </c>
      <c r="AC120" s="5" t="s">
        <v>1064</v>
      </c>
      <c r="AD120" s="5" t="s">
        <v>1000</v>
      </c>
      <c r="AE120" s="5" t="s">
        <v>1000</v>
      </c>
      <c r="AF120" s="2" t="s">
        <v>1000</v>
      </c>
      <c r="AG120" s="2"/>
      <c r="AH120" s="2"/>
      <c r="AI120" s="2"/>
    </row>
    <row r="121" spans="1:35" x14ac:dyDescent="0.3">
      <c r="A121" s="2" t="s">
        <v>217</v>
      </c>
      <c r="B121" s="3" t="s">
        <v>218</v>
      </c>
      <c r="C121" s="4"/>
      <c r="D121" s="4"/>
      <c r="E121" s="2" t="s">
        <v>1000</v>
      </c>
      <c r="F121" s="2" t="s">
        <v>1000</v>
      </c>
      <c r="G121" s="2" t="s">
        <v>1001</v>
      </c>
      <c r="H121" s="2" t="s">
        <v>1064</v>
      </c>
      <c r="I121" s="2" t="s">
        <v>1000</v>
      </c>
      <c r="J121" s="2" t="s">
        <v>1000</v>
      </c>
      <c r="K121" s="2" t="s">
        <v>1000</v>
      </c>
      <c r="L121" s="2" t="s">
        <v>1000</v>
      </c>
      <c r="M121" s="2" t="s">
        <v>1000</v>
      </c>
      <c r="N121" s="2" t="s">
        <v>1000</v>
      </c>
      <c r="O121" s="2" t="s">
        <v>1064</v>
      </c>
      <c r="P121" s="2" t="s">
        <v>1000</v>
      </c>
      <c r="Q121" s="2" t="s">
        <v>1000</v>
      </c>
      <c r="R121" s="2" t="s">
        <v>1000</v>
      </c>
      <c r="S121" s="2" t="s">
        <v>1000</v>
      </c>
      <c r="T121" s="2" t="s">
        <v>1000</v>
      </c>
      <c r="U121" s="2" t="s">
        <v>1000</v>
      </c>
      <c r="V121" s="2" t="s">
        <v>1064</v>
      </c>
      <c r="W121" s="2" t="s">
        <v>1000</v>
      </c>
      <c r="X121" s="2" t="s">
        <v>1000</v>
      </c>
      <c r="Y121" s="2" t="s">
        <v>1000</v>
      </c>
      <c r="Z121" s="2" t="s">
        <v>1078</v>
      </c>
      <c r="AA121" s="2" t="s">
        <v>1000</v>
      </c>
      <c r="AB121" s="2" t="s">
        <v>1000</v>
      </c>
      <c r="AC121" s="2" t="s">
        <v>1064</v>
      </c>
      <c r="AD121" s="2" t="s">
        <v>1000</v>
      </c>
      <c r="AE121" s="2" t="s">
        <v>1000</v>
      </c>
      <c r="AF121" s="5" t="s">
        <v>1000</v>
      </c>
      <c r="AG121" s="5"/>
      <c r="AH121" s="5"/>
      <c r="AI121" s="5"/>
    </row>
    <row r="122" spans="1:35" x14ac:dyDescent="0.3">
      <c r="A122" s="5" t="s">
        <v>967</v>
      </c>
      <c r="B122" s="6" t="s">
        <v>219</v>
      </c>
      <c r="C122" s="7"/>
      <c r="D122" s="7"/>
      <c r="E122" s="5" t="s">
        <v>1000</v>
      </c>
      <c r="F122" s="5" t="s">
        <v>1000</v>
      </c>
      <c r="G122" s="5" t="s">
        <v>1000</v>
      </c>
      <c r="H122" s="5" t="s">
        <v>1064</v>
      </c>
      <c r="I122" s="5" t="s">
        <v>1000</v>
      </c>
      <c r="J122" s="5" t="s">
        <v>1000</v>
      </c>
      <c r="K122" s="5" t="s">
        <v>1000</v>
      </c>
      <c r="L122" s="5" t="s">
        <v>1000</v>
      </c>
      <c r="M122" s="5" t="s">
        <v>1000</v>
      </c>
      <c r="N122" s="5" t="s">
        <v>1000</v>
      </c>
      <c r="O122" s="5" t="s">
        <v>1064</v>
      </c>
      <c r="P122" s="5" t="s">
        <v>1000</v>
      </c>
      <c r="Q122" s="5" t="s">
        <v>1000</v>
      </c>
      <c r="R122" s="5" t="s">
        <v>1000</v>
      </c>
      <c r="S122" s="5" t="s">
        <v>1000</v>
      </c>
      <c r="T122" s="5" t="s">
        <v>1000</v>
      </c>
      <c r="U122" s="5" t="s">
        <v>1000</v>
      </c>
      <c r="V122" s="5" t="s">
        <v>1064</v>
      </c>
      <c r="W122" s="5" t="s">
        <v>1000</v>
      </c>
      <c r="X122" s="5" t="s">
        <v>1000</v>
      </c>
      <c r="Y122" s="5" t="s">
        <v>1000</v>
      </c>
      <c r="Z122" s="5" t="s">
        <v>1080</v>
      </c>
      <c r="AA122" s="5" t="s">
        <v>1000</v>
      </c>
      <c r="AB122" s="5" t="s">
        <v>1000</v>
      </c>
      <c r="AC122" s="5" t="s">
        <v>1064</v>
      </c>
      <c r="AD122" s="5" t="s">
        <v>1015</v>
      </c>
      <c r="AE122" s="5" t="s">
        <v>1015</v>
      </c>
      <c r="AF122" s="2" t="s">
        <v>1000</v>
      </c>
      <c r="AG122" s="2"/>
      <c r="AH122" s="2"/>
      <c r="AI122" s="2"/>
    </row>
    <row r="123" spans="1:35" x14ac:dyDescent="0.3">
      <c r="A123" s="5" t="s">
        <v>220</v>
      </c>
      <c r="B123" s="6" t="s">
        <v>221</v>
      </c>
      <c r="C123" s="4"/>
      <c r="D123" s="4"/>
      <c r="E123" s="5" t="s">
        <v>1037</v>
      </c>
      <c r="F123" s="5" t="s">
        <v>1000</v>
      </c>
      <c r="G123" s="5" t="s">
        <v>1000</v>
      </c>
      <c r="H123" s="5" t="s">
        <v>1064</v>
      </c>
      <c r="I123" s="5" t="s">
        <v>1000</v>
      </c>
      <c r="J123" s="5" t="s">
        <v>1000</v>
      </c>
      <c r="K123" s="5" t="s">
        <v>1000</v>
      </c>
      <c r="L123" s="5" t="s">
        <v>1000</v>
      </c>
      <c r="M123" s="5" t="s">
        <v>1000</v>
      </c>
      <c r="N123" s="5" t="s">
        <v>1000</v>
      </c>
      <c r="O123" s="5" t="s">
        <v>1064</v>
      </c>
      <c r="P123" s="5" t="s">
        <v>1000</v>
      </c>
      <c r="Q123" s="5" t="s">
        <v>1000</v>
      </c>
      <c r="R123" s="5" t="s">
        <v>1000</v>
      </c>
      <c r="S123" s="5" t="s">
        <v>1000</v>
      </c>
      <c r="T123" s="5" t="s">
        <v>1000</v>
      </c>
      <c r="U123" s="5" t="s">
        <v>1037</v>
      </c>
      <c r="V123" s="5" t="s">
        <v>1064</v>
      </c>
      <c r="W123" s="5" t="s">
        <v>1000</v>
      </c>
      <c r="X123" s="5" t="s">
        <v>1001</v>
      </c>
      <c r="Y123" s="5" t="s">
        <v>1001</v>
      </c>
      <c r="Z123" s="5" t="s">
        <v>1080</v>
      </c>
      <c r="AA123" s="2" t="s">
        <v>1000</v>
      </c>
      <c r="AB123" s="2" t="s">
        <v>1075</v>
      </c>
      <c r="AC123" s="2" t="s">
        <v>1064</v>
      </c>
      <c r="AD123" s="2" t="s">
        <v>1000</v>
      </c>
      <c r="AE123" s="2" t="s">
        <v>1000</v>
      </c>
      <c r="AF123" s="5" t="s">
        <v>1000</v>
      </c>
      <c r="AG123" s="5"/>
      <c r="AH123" s="5"/>
      <c r="AI123" s="5"/>
    </row>
    <row r="124" spans="1:35" x14ac:dyDescent="0.3">
      <c r="A124" s="2" t="s">
        <v>222</v>
      </c>
      <c r="B124" s="3" t="s">
        <v>223</v>
      </c>
      <c r="C124" s="7"/>
      <c r="D124" s="7"/>
      <c r="E124" s="2" t="s">
        <v>1000</v>
      </c>
      <c r="F124" s="2" t="s">
        <v>1000</v>
      </c>
      <c r="G124" s="2" t="s">
        <v>1000</v>
      </c>
      <c r="H124" s="2" t="s">
        <v>1064</v>
      </c>
      <c r="I124" s="2" t="s">
        <v>1000</v>
      </c>
      <c r="J124" s="2" t="s">
        <v>1000</v>
      </c>
      <c r="K124" s="2" t="s">
        <v>1000</v>
      </c>
      <c r="L124" s="2" t="s">
        <v>1000</v>
      </c>
      <c r="M124" s="2" t="s">
        <v>1000</v>
      </c>
      <c r="N124" s="2" t="s">
        <v>1000</v>
      </c>
      <c r="O124" s="2" t="s">
        <v>1064</v>
      </c>
      <c r="P124" s="2" t="s">
        <v>1000</v>
      </c>
      <c r="Q124" s="2" t="s">
        <v>1000</v>
      </c>
      <c r="R124" s="2" t="s">
        <v>1000</v>
      </c>
      <c r="S124" s="2" t="s">
        <v>1000</v>
      </c>
      <c r="T124" s="2" t="s">
        <v>1000</v>
      </c>
      <c r="U124" s="2" t="s">
        <v>1000</v>
      </c>
      <c r="V124" s="2" t="s">
        <v>1064</v>
      </c>
      <c r="W124" s="2" t="s">
        <v>1000</v>
      </c>
      <c r="X124" s="2" t="s">
        <v>1000</v>
      </c>
      <c r="Y124" s="2" t="s">
        <v>1000</v>
      </c>
      <c r="Z124" s="2" t="s">
        <v>1080</v>
      </c>
      <c r="AA124" s="5" t="s">
        <v>1000</v>
      </c>
      <c r="AB124" s="5" t="s">
        <v>1000</v>
      </c>
      <c r="AC124" s="5" t="s">
        <v>1064</v>
      </c>
      <c r="AD124" s="5" t="s">
        <v>1000</v>
      </c>
      <c r="AE124" s="5" t="s">
        <v>1000</v>
      </c>
      <c r="AF124" s="2" t="s">
        <v>1000</v>
      </c>
      <c r="AG124" s="2"/>
      <c r="AH124" s="2"/>
      <c r="AI124" s="2"/>
    </row>
    <row r="125" spans="1:35" x14ac:dyDescent="0.3">
      <c r="A125" s="5" t="s">
        <v>968</v>
      </c>
      <c r="B125" s="6" t="s">
        <v>224</v>
      </c>
      <c r="C125" s="4"/>
      <c r="D125" s="4"/>
      <c r="E125" s="5" t="s">
        <v>1000</v>
      </c>
      <c r="F125" s="5" t="s">
        <v>1000</v>
      </c>
      <c r="G125" s="5" t="s">
        <v>1000</v>
      </c>
      <c r="H125" s="5" t="s">
        <v>1064</v>
      </c>
      <c r="I125" s="5" t="s">
        <v>1000</v>
      </c>
      <c r="J125" s="5" t="s">
        <v>1000</v>
      </c>
      <c r="K125" s="5" t="s">
        <v>1000</v>
      </c>
      <c r="L125" s="5" t="s">
        <v>1000</v>
      </c>
      <c r="M125" s="5" t="s">
        <v>1000</v>
      </c>
      <c r="N125" s="5" t="s">
        <v>1000</v>
      </c>
      <c r="O125" s="5" t="s">
        <v>1064</v>
      </c>
      <c r="P125" s="5" t="s">
        <v>1000</v>
      </c>
      <c r="Q125" s="5" t="s">
        <v>1000</v>
      </c>
      <c r="R125" s="5" t="s">
        <v>1000</v>
      </c>
      <c r="S125" s="5" t="s">
        <v>1000</v>
      </c>
      <c r="T125" s="5" t="s">
        <v>1000</v>
      </c>
      <c r="U125" s="5" t="s">
        <v>1000</v>
      </c>
      <c r="V125" s="5" t="s">
        <v>1064</v>
      </c>
      <c r="W125" s="5" t="s">
        <v>1000</v>
      </c>
      <c r="X125" s="5" t="s">
        <v>1000</v>
      </c>
      <c r="Y125" s="5" t="s">
        <v>1000</v>
      </c>
      <c r="Z125" s="5" t="s">
        <v>1080</v>
      </c>
      <c r="AA125" s="2" t="s">
        <v>1000</v>
      </c>
      <c r="AB125" s="2" t="s">
        <v>1074</v>
      </c>
      <c r="AC125" s="2" t="s">
        <v>1064</v>
      </c>
      <c r="AD125" s="2" t="s">
        <v>1000</v>
      </c>
      <c r="AE125" s="2" t="s">
        <v>1000</v>
      </c>
      <c r="AF125" s="5" t="s">
        <v>1000</v>
      </c>
      <c r="AG125" s="5"/>
      <c r="AH125" s="5"/>
      <c r="AI125" s="5"/>
    </row>
    <row r="126" spans="1:35" x14ac:dyDescent="0.3">
      <c r="A126" s="2" t="s">
        <v>225</v>
      </c>
      <c r="B126" s="3" t="s">
        <v>226</v>
      </c>
      <c r="C126" s="7"/>
      <c r="D126" s="7"/>
      <c r="E126" s="2" t="s">
        <v>1000</v>
      </c>
      <c r="F126" s="2" t="s">
        <v>1001</v>
      </c>
      <c r="G126" s="2" t="s">
        <v>1000</v>
      </c>
      <c r="H126" s="2" t="s">
        <v>1064</v>
      </c>
      <c r="I126" s="2" t="s">
        <v>1000</v>
      </c>
      <c r="J126" s="2" t="s">
        <v>1000</v>
      </c>
      <c r="K126" s="2" t="s">
        <v>1000</v>
      </c>
      <c r="L126" s="2" t="s">
        <v>1000</v>
      </c>
      <c r="M126" s="2" t="s">
        <v>1000</v>
      </c>
      <c r="N126" s="2" t="s">
        <v>1000</v>
      </c>
      <c r="O126" s="2" t="s">
        <v>1064</v>
      </c>
      <c r="P126" s="2" t="s">
        <v>1001</v>
      </c>
      <c r="Q126" s="2" t="s">
        <v>1000</v>
      </c>
      <c r="R126" s="2" t="s">
        <v>1000</v>
      </c>
      <c r="S126" s="2" t="s">
        <v>1000</v>
      </c>
      <c r="T126" s="2" t="s">
        <v>1000</v>
      </c>
      <c r="U126" s="2" t="s">
        <v>1000</v>
      </c>
      <c r="V126" s="2" t="s">
        <v>1064</v>
      </c>
      <c r="W126" s="2" t="s">
        <v>1015</v>
      </c>
      <c r="X126" s="2" t="s">
        <v>1000</v>
      </c>
      <c r="Y126" s="2" t="s">
        <v>1000</v>
      </c>
      <c r="Z126" s="2" t="s">
        <v>1080</v>
      </c>
      <c r="AA126" s="5" t="s">
        <v>1081</v>
      </c>
      <c r="AB126" s="5" t="s">
        <v>1000</v>
      </c>
      <c r="AC126" s="5" t="s">
        <v>1064</v>
      </c>
      <c r="AD126" s="5" t="s">
        <v>1001</v>
      </c>
      <c r="AE126" s="5" t="s">
        <v>1000</v>
      </c>
      <c r="AF126" s="2" t="s">
        <v>1000</v>
      </c>
      <c r="AG126" s="2"/>
      <c r="AH126" s="2"/>
      <c r="AI126" s="2"/>
    </row>
    <row r="127" spans="1:35" x14ac:dyDescent="0.3">
      <c r="A127" s="5" t="s">
        <v>227</v>
      </c>
      <c r="B127" s="6" t="s">
        <v>228</v>
      </c>
      <c r="C127" s="4"/>
      <c r="D127" s="4"/>
      <c r="E127" s="5" t="s">
        <v>1000</v>
      </c>
      <c r="F127" s="5" t="s">
        <v>1000</v>
      </c>
      <c r="G127" s="5" t="s">
        <v>1000</v>
      </c>
      <c r="H127" s="5" t="s">
        <v>1064</v>
      </c>
      <c r="I127" s="5" t="s">
        <v>1001</v>
      </c>
      <c r="J127" s="5" t="s">
        <v>1000</v>
      </c>
      <c r="K127" s="5" t="s">
        <v>1000</v>
      </c>
      <c r="L127" s="5" t="s">
        <v>1000</v>
      </c>
      <c r="M127" s="5" t="s">
        <v>1000</v>
      </c>
      <c r="N127" s="5" t="s">
        <v>1000</v>
      </c>
      <c r="O127" s="5" t="s">
        <v>1064</v>
      </c>
      <c r="P127" s="5" t="s">
        <v>1000</v>
      </c>
      <c r="Q127" s="5" t="s">
        <v>1001</v>
      </c>
      <c r="R127" s="5" t="s">
        <v>1000</v>
      </c>
      <c r="S127" s="5" t="s">
        <v>1000</v>
      </c>
      <c r="T127" s="5" t="s">
        <v>1000</v>
      </c>
      <c r="U127" s="5" t="s">
        <v>1000</v>
      </c>
      <c r="V127" s="5" t="s">
        <v>1064</v>
      </c>
      <c r="W127" s="5" t="s">
        <v>1000</v>
      </c>
      <c r="X127" s="5" t="s">
        <v>1000</v>
      </c>
      <c r="Y127" s="5" t="s">
        <v>1000</v>
      </c>
      <c r="Z127" s="5" t="s">
        <v>1080</v>
      </c>
      <c r="AA127" s="2" t="s">
        <v>1000</v>
      </c>
      <c r="AB127" s="2" t="s">
        <v>1000</v>
      </c>
      <c r="AC127" s="2" t="s">
        <v>1064</v>
      </c>
      <c r="AD127" s="2" t="s">
        <v>1000</v>
      </c>
      <c r="AE127" s="2" t="s">
        <v>1000</v>
      </c>
      <c r="AF127" s="5" t="s">
        <v>1000</v>
      </c>
      <c r="AG127" s="5"/>
      <c r="AH127" s="5"/>
      <c r="AI127" s="5"/>
    </row>
    <row r="128" spans="1:35" x14ac:dyDescent="0.3">
      <c r="A128" s="2" t="s">
        <v>229</v>
      </c>
      <c r="B128" s="3" t="s">
        <v>230</v>
      </c>
      <c r="C128" s="7"/>
      <c r="D128" s="7"/>
      <c r="E128" s="2" t="s">
        <v>1000</v>
      </c>
      <c r="F128" s="2" t="s">
        <v>1000</v>
      </c>
      <c r="G128" s="2" t="s">
        <v>1000</v>
      </c>
      <c r="H128" s="2" t="s">
        <v>1064</v>
      </c>
      <c r="I128" s="2" t="s">
        <v>1000</v>
      </c>
      <c r="J128" s="2" t="s">
        <v>1000</v>
      </c>
      <c r="K128" s="2" t="s">
        <v>1000</v>
      </c>
      <c r="L128" s="2" t="s">
        <v>1000</v>
      </c>
      <c r="M128" s="2" t="s">
        <v>1000</v>
      </c>
      <c r="N128" s="2" t="s">
        <v>1000</v>
      </c>
      <c r="O128" s="2" t="s">
        <v>1064</v>
      </c>
      <c r="P128" s="2" t="s">
        <v>1000</v>
      </c>
      <c r="Q128" s="2" t="s">
        <v>1071</v>
      </c>
      <c r="R128" s="2" t="s">
        <v>1000</v>
      </c>
      <c r="S128" s="2" t="s">
        <v>1000</v>
      </c>
      <c r="T128" s="2" t="s">
        <v>1000</v>
      </c>
      <c r="U128" s="2" t="s">
        <v>1001</v>
      </c>
      <c r="V128" s="2" t="s">
        <v>1064</v>
      </c>
      <c r="W128" s="2" t="s">
        <v>1000</v>
      </c>
      <c r="X128" s="2" t="s">
        <v>1000</v>
      </c>
      <c r="Y128" s="2" t="s">
        <v>1000</v>
      </c>
      <c r="Z128" s="2" t="s">
        <v>1080</v>
      </c>
      <c r="AA128" s="5" t="s">
        <v>1000</v>
      </c>
      <c r="AB128" s="5" t="s">
        <v>1000</v>
      </c>
      <c r="AC128" s="5" t="s">
        <v>1064</v>
      </c>
      <c r="AD128" s="5" t="s">
        <v>1000</v>
      </c>
      <c r="AE128" s="5" t="s">
        <v>1000</v>
      </c>
      <c r="AF128" s="2" t="s">
        <v>1000</v>
      </c>
      <c r="AG128" s="2"/>
      <c r="AH128" s="2"/>
      <c r="AI128" s="2"/>
    </row>
    <row r="129" spans="1:35" x14ac:dyDescent="0.3">
      <c r="A129" s="5" t="s">
        <v>231</v>
      </c>
      <c r="B129" s="6" t="s">
        <v>232</v>
      </c>
      <c r="C129" s="7"/>
      <c r="D129" s="7"/>
      <c r="E129" s="5" t="s">
        <v>1000</v>
      </c>
      <c r="F129" s="5" t="s">
        <v>1000</v>
      </c>
      <c r="G129" s="5" t="s">
        <v>1000</v>
      </c>
      <c r="H129" s="5" t="s">
        <v>1064</v>
      </c>
      <c r="I129" s="5" t="s">
        <v>1000</v>
      </c>
      <c r="J129" s="5" t="s">
        <v>1000</v>
      </c>
      <c r="K129" s="5" t="s">
        <v>1000</v>
      </c>
      <c r="L129" s="5" t="s">
        <v>1000</v>
      </c>
      <c r="M129" s="5" t="s">
        <v>1000</v>
      </c>
      <c r="N129" s="5" t="s">
        <v>1000</v>
      </c>
      <c r="O129" s="5" t="s">
        <v>1064</v>
      </c>
      <c r="P129" s="5" t="s">
        <v>1000</v>
      </c>
      <c r="Q129" s="5" t="s">
        <v>1000</v>
      </c>
      <c r="R129" s="5" t="s">
        <v>1000</v>
      </c>
      <c r="S129" s="5" t="s">
        <v>1000</v>
      </c>
      <c r="T129" s="5" t="s">
        <v>1000</v>
      </c>
      <c r="U129" s="5" t="s">
        <v>1000</v>
      </c>
      <c r="V129" s="5" t="s">
        <v>1064</v>
      </c>
      <c r="W129" s="5" t="s">
        <v>1000</v>
      </c>
      <c r="X129" s="5" t="s">
        <v>1000</v>
      </c>
      <c r="Y129" s="5" t="s">
        <v>1000</v>
      </c>
      <c r="Z129" s="5" t="s">
        <v>1080</v>
      </c>
      <c r="AA129" s="5" t="s">
        <v>1000</v>
      </c>
      <c r="AB129" s="5" t="s">
        <v>1000</v>
      </c>
      <c r="AC129" s="5" t="s">
        <v>1064</v>
      </c>
      <c r="AD129" s="5" t="s">
        <v>1000</v>
      </c>
      <c r="AE129" s="5" t="s">
        <v>1000</v>
      </c>
      <c r="AF129" s="5" t="s">
        <v>1000</v>
      </c>
      <c r="AG129" s="5"/>
      <c r="AH129" s="5"/>
      <c r="AI129" s="5"/>
    </row>
    <row r="130" spans="1:35" x14ac:dyDescent="0.3">
      <c r="A130" s="2" t="s">
        <v>233</v>
      </c>
      <c r="B130" s="3" t="s">
        <v>234</v>
      </c>
      <c r="C130" s="4"/>
      <c r="D130" s="4"/>
      <c r="E130" s="2" t="s">
        <v>1000</v>
      </c>
      <c r="F130" s="2" t="s">
        <v>1000</v>
      </c>
      <c r="G130" s="2" t="s">
        <v>1000</v>
      </c>
      <c r="H130" s="2" t="s">
        <v>1064</v>
      </c>
      <c r="I130" s="2" t="s">
        <v>1000</v>
      </c>
      <c r="J130" s="2" t="s">
        <v>1000</v>
      </c>
      <c r="K130" s="2" t="s">
        <v>1000</v>
      </c>
      <c r="L130" s="2" t="s">
        <v>1000</v>
      </c>
      <c r="M130" s="2" t="s">
        <v>1000</v>
      </c>
      <c r="N130" s="2" t="s">
        <v>1000</v>
      </c>
      <c r="O130" s="2" t="s">
        <v>1064</v>
      </c>
      <c r="P130" s="2" t="s">
        <v>1001</v>
      </c>
      <c r="Q130" s="2" t="s">
        <v>1000</v>
      </c>
      <c r="R130" s="2" t="s">
        <v>1000</v>
      </c>
      <c r="S130" s="2" t="s">
        <v>1000</v>
      </c>
      <c r="T130" s="2" t="s">
        <v>1000</v>
      </c>
      <c r="U130" s="2" t="s">
        <v>1000</v>
      </c>
      <c r="V130" s="2" t="s">
        <v>1064</v>
      </c>
      <c r="W130" s="2" t="s">
        <v>1000</v>
      </c>
      <c r="X130" s="2" t="s">
        <v>1000</v>
      </c>
      <c r="Y130" s="2" t="s">
        <v>1000</v>
      </c>
      <c r="Z130" s="2" t="s">
        <v>1080</v>
      </c>
      <c r="AA130" s="2" t="s">
        <v>1000</v>
      </c>
      <c r="AB130" s="2" t="s">
        <v>1000</v>
      </c>
      <c r="AC130" s="2" t="s">
        <v>1064</v>
      </c>
      <c r="AD130" s="2" t="s">
        <v>1000</v>
      </c>
      <c r="AE130" s="2" t="s">
        <v>1000</v>
      </c>
      <c r="AF130" s="2" t="s">
        <v>1000</v>
      </c>
      <c r="AG130" s="2"/>
      <c r="AH130" s="2"/>
      <c r="AI130" s="2"/>
    </row>
    <row r="131" spans="1:35" x14ac:dyDescent="0.3">
      <c r="A131" s="5" t="s">
        <v>235</v>
      </c>
      <c r="B131" s="6" t="s">
        <v>236</v>
      </c>
      <c r="C131" s="7"/>
      <c r="D131" s="7"/>
      <c r="E131" s="5" t="s">
        <v>1000</v>
      </c>
      <c r="F131" s="5" t="s">
        <v>1000</v>
      </c>
      <c r="G131" s="5" t="s">
        <v>1000</v>
      </c>
      <c r="H131" s="5" t="s">
        <v>1064</v>
      </c>
      <c r="I131" s="5" t="s">
        <v>1000</v>
      </c>
      <c r="J131" s="5" t="s">
        <v>1000</v>
      </c>
      <c r="K131" s="5" t="s">
        <v>1000</v>
      </c>
      <c r="L131" s="5" t="s">
        <v>1000</v>
      </c>
      <c r="M131" s="5" t="s">
        <v>1000</v>
      </c>
      <c r="N131" s="5" t="s">
        <v>1000</v>
      </c>
      <c r="O131" s="5" t="s">
        <v>1064</v>
      </c>
      <c r="P131" s="5" t="s">
        <v>1000</v>
      </c>
      <c r="Q131" s="5" t="s">
        <v>1000</v>
      </c>
      <c r="R131" s="5" t="s">
        <v>1000</v>
      </c>
      <c r="S131" s="5" t="s">
        <v>1000</v>
      </c>
      <c r="T131" s="5" t="s">
        <v>1000</v>
      </c>
      <c r="U131" s="5" t="s">
        <v>1000</v>
      </c>
      <c r="V131" s="5" t="s">
        <v>1064</v>
      </c>
      <c r="W131" s="5" t="s">
        <v>1000</v>
      </c>
      <c r="X131" s="5" t="s">
        <v>1000</v>
      </c>
      <c r="Y131" s="5" t="s">
        <v>1000</v>
      </c>
      <c r="Z131" s="5" t="s">
        <v>1080</v>
      </c>
      <c r="AA131" s="5" t="s">
        <v>1000</v>
      </c>
      <c r="AB131" s="5" t="s">
        <v>1001</v>
      </c>
      <c r="AC131" s="5" t="s">
        <v>1064</v>
      </c>
      <c r="AD131" s="5" t="s">
        <v>1000</v>
      </c>
      <c r="AE131" s="5" t="s">
        <v>1000</v>
      </c>
      <c r="AF131" s="5" t="s">
        <v>1000</v>
      </c>
      <c r="AG131" s="5"/>
      <c r="AH131" s="5"/>
      <c r="AI131" s="5"/>
    </row>
    <row r="132" spans="1:35" x14ac:dyDescent="0.3">
      <c r="A132" s="2" t="s">
        <v>969</v>
      </c>
      <c r="B132" s="3" t="s">
        <v>237</v>
      </c>
      <c r="C132" s="4"/>
      <c r="D132" s="4"/>
      <c r="E132" s="2" t="s">
        <v>1000</v>
      </c>
      <c r="F132" s="2" t="s">
        <v>1000</v>
      </c>
      <c r="G132" s="2" t="s">
        <v>1000</v>
      </c>
      <c r="H132" s="2" t="s">
        <v>1064</v>
      </c>
      <c r="I132" s="2" t="s">
        <v>1000</v>
      </c>
      <c r="J132" s="2" t="s">
        <v>1000</v>
      </c>
      <c r="K132" s="2" t="s">
        <v>1000</v>
      </c>
      <c r="L132" s="2" t="s">
        <v>1000</v>
      </c>
      <c r="M132" s="2" t="s">
        <v>1000</v>
      </c>
      <c r="N132" s="2" t="s">
        <v>1000</v>
      </c>
      <c r="O132" s="2" t="s">
        <v>1064</v>
      </c>
      <c r="P132" s="2" t="s">
        <v>1000</v>
      </c>
      <c r="Q132" s="2" t="s">
        <v>1000</v>
      </c>
      <c r="R132" s="2" t="s">
        <v>1000</v>
      </c>
      <c r="S132" s="2" t="s">
        <v>1000</v>
      </c>
      <c r="T132" s="2" t="s">
        <v>1000</v>
      </c>
      <c r="U132" s="2" t="s">
        <v>1000</v>
      </c>
      <c r="V132" s="2" t="s">
        <v>1064</v>
      </c>
      <c r="W132" s="2" t="s">
        <v>1000</v>
      </c>
      <c r="X132" s="2" t="s">
        <v>1000</v>
      </c>
      <c r="Y132" s="2" t="s">
        <v>1000</v>
      </c>
      <c r="Z132" s="2" t="s">
        <v>1080</v>
      </c>
      <c r="AA132" s="2" t="s">
        <v>1000</v>
      </c>
      <c r="AB132" s="2" t="s">
        <v>1000</v>
      </c>
      <c r="AC132" s="2" t="s">
        <v>1064</v>
      </c>
      <c r="AD132" s="2" t="s">
        <v>1000</v>
      </c>
      <c r="AE132" s="2" t="s">
        <v>1000</v>
      </c>
      <c r="AF132" s="2" t="s">
        <v>1000</v>
      </c>
      <c r="AG132" s="2"/>
      <c r="AH132" s="2"/>
      <c r="AI132" s="2"/>
    </row>
    <row r="133" spans="1:35" x14ac:dyDescent="0.3">
      <c r="A133" s="2" t="s">
        <v>238</v>
      </c>
      <c r="B133" s="3" t="s">
        <v>239</v>
      </c>
      <c r="C133" s="7"/>
      <c r="D133" s="7"/>
      <c r="E133" s="2" t="s">
        <v>1000</v>
      </c>
      <c r="F133" s="2" t="s">
        <v>1000</v>
      </c>
      <c r="G133" s="2" t="s">
        <v>1000</v>
      </c>
      <c r="H133" s="2" t="s">
        <v>1064</v>
      </c>
      <c r="I133" s="2" t="s">
        <v>1000</v>
      </c>
      <c r="J133" s="2" t="s">
        <v>1000</v>
      </c>
      <c r="K133" s="2" t="s">
        <v>1000</v>
      </c>
      <c r="L133" s="2" t="s">
        <v>1000</v>
      </c>
      <c r="M133" s="2" t="s">
        <v>1000</v>
      </c>
      <c r="N133" s="2" t="s">
        <v>1000</v>
      </c>
      <c r="O133" s="2" t="s">
        <v>1064</v>
      </c>
      <c r="P133" s="2" t="s">
        <v>1000</v>
      </c>
      <c r="Q133" s="2" t="s">
        <v>1000</v>
      </c>
      <c r="R133" s="2" t="s">
        <v>1000</v>
      </c>
      <c r="S133" s="2" t="s">
        <v>1000</v>
      </c>
      <c r="T133" s="2" t="s">
        <v>1000</v>
      </c>
      <c r="U133" s="2" t="s">
        <v>1000</v>
      </c>
      <c r="V133" s="2" t="s">
        <v>1064</v>
      </c>
      <c r="W133" s="2" t="s">
        <v>1000</v>
      </c>
      <c r="X133" s="2" t="s">
        <v>1000</v>
      </c>
      <c r="Y133" s="2" t="s">
        <v>1000</v>
      </c>
      <c r="Z133" s="2" t="s">
        <v>1080</v>
      </c>
      <c r="AA133" s="5" t="s">
        <v>1001</v>
      </c>
      <c r="AB133" s="5" t="s">
        <v>1001</v>
      </c>
      <c r="AC133" s="5" t="s">
        <v>1064</v>
      </c>
      <c r="AD133" s="5" t="s">
        <v>1000</v>
      </c>
      <c r="AE133" s="5" t="s">
        <v>1000</v>
      </c>
      <c r="AF133" s="5" t="s">
        <v>1000</v>
      </c>
      <c r="AG133" s="5"/>
      <c r="AH133" s="5"/>
      <c r="AI133" s="5"/>
    </row>
    <row r="134" spans="1:35" x14ac:dyDescent="0.3">
      <c r="A134" s="5" t="s">
        <v>240</v>
      </c>
      <c r="B134" s="6" t="s">
        <v>241</v>
      </c>
      <c r="C134" s="4"/>
      <c r="D134" s="4"/>
      <c r="E134" s="5" t="s">
        <v>1000</v>
      </c>
      <c r="F134" s="5" t="s">
        <v>1000</v>
      </c>
      <c r="G134" s="5" t="s">
        <v>1000</v>
      </c>
      <c r="H134" s="5" t="s">
        <v>1064</v>
      </c>
      <c r="I134" s="5" t="s">
        <v>1000</v>
      </c>
      <c r="J134" s="5" t="s">
        <v>1000</v>
      </c>
      <c r="K134" s="5" t="s">
        <v>1000</v>
      </c>
      <c r="L134" s="5" t="s">
        <v>1000</v>
      </c>
      <c r="M134" s="5" t="s">
        <v>1000</v>
      </c>
      <c r="N134" s="5" t="s">
        <v>1000</v>
      </c>
      <c r="O134" s="5" t="s">
        <v>1064</v>
      </c>
      <c r="P134" s="5" t="s">
        <v>1000</v>
      </c>
      <c r="Q134" s="5" t="s">
        <v>1000</v>
      </c>
      <c r="R134" s="5" t="s">
        <v>1000</v>
      </c>
      <c r="S134" s="5" t="s">
        <v>1000</v>
      </c>
      <c r="T134" s="5" t="s">
        <v>1000</v>
      </c>
      <c r="U134" s="5" t="s">
        <v>1000</v>
      </c>
      <c r="V134" s="5" t="s">
        <v>1064</v>
      </c>
      <c r="W134" s="5" t="s">
        <v>1000</v>
      </c>
      <c r="X134" s="5" t="s">
        <v>1000</v>
      </c>
      <c r="Y134" s="5" t="s">
        <v>1000</v>
      </c>
      <c r="Z134" s="5" t="s">
        <v>1080</v>
      </c>
      <c r="AA134" s="2" t="s">
        <v>1000</v>
      </c>
      <c r="AB134" s="2" t="s">
        <v>1074</v>
      </c>
      <c r="AC134" s="2" t="s">
        <v>1064</v>
      </c>
      <c r="AD134" s="2" t="s">
        <v>1000</v>
      </c>
      <c r="AE134" s="2" t="s">
        <v>1000</v>
      </c>
      <c r="AF134" s="2" t="s">
        <v>1000</v>
      </c>
      <c r="AG134" s="2"/>
      <c r="AH134" s="2"/>
      <c r="AI134" s="2"/>
    </row>
    <row r="135" spans="1:35" x14ac:dyDescent="0.3">
      <c r="A135" s="2" t="s">
        <v>242</v>
      </c>
      <c r="B135" s="3" t="s">
        <v>243</v>
      </c>
      <c r="C135" s="7"/>
      <c r="D135" s="7"/>
      <c r="E135" s="2" t="s">
        <v>1000</v>
      </c>
      <c r="F135" s="2" t="s">
        <v>1000</v>
      </c>
      <c r="G135" s="2" t="s">
        <v>1000</v>
      </c>
      <c r="H135" s="2" t="s">
        <v>1064</v>
      </c>
      <c r="I135" s="2" t="s">
        <v>1000</v>
      </c>
      <c r="J135" s="2" t="s">
        <v>1000</v>
      </c>
      <c r="K135" s="2" t="s">
        <v>1000</v>
      </c>
      <c r="L135" s="2" t="s">
        <v>1000</v>
      </c>
      <c r="M135" s="2" t="s">
        <v>1000</v>
      </c>
      <c r="N135" s="2" t="s">
        <v>1000</v>
      </c>
      <c r="O135" s="2" t="s">
        <v>1064</v>
      </c>
      <c r="P135" s="2" t="s">
        <v>1000</v>
      </c>
      <c r="Q135" s="2" t="s">
        <v>1000</v>
      </c>
      <c r="R135" s="2" t="s">
        <v>1000</v>
      </c>
      <c r="S135" s="2" t="s">
        <v>1000</v>
      </c>
      <c r="T135" s="2" t="s">
        <v>1000</v>
      </c>
      <c r="U135" s="2" t="s">
        <v>1000</v>
      </c>
      <c r="V135" s="2" t="s">
        <v>1064</v>
      </c>
      <c r="W135" s="2" t="s">
        <v>1000</v>
      </c>
      <c r="X135" s="2" t="s">
        <v>1000</v>
      </c>
      <c r="Y135" s="2" t="s">
        <v>1000</v>
      </c>
      <c r="Z135" s="2" t="s">
        <v>1080</v>
      </c>
      <c r="AA135" s="5" t="s">
        <v>1000</v>
      </c>
      <c r="AB135" s="5" t="s">
        <v>1001</v>
      </c>
      <c r="AC135" s="5" t="s">
        <v>1064</v>
      </c>
      <c r="AD135" s="5" t="s">
        <v>1000</v>
      </c>
      <c r="AE135" s="5" t="s">
        <v>1000</v>
      </c>
      <c r="AF135" s="5" t="s">
        <v>1000</v>
      </c>
      <c r="AG135" s="5"/>
      <c r="AH135" s="5"/>
      <c r="AI135" s="5"/>
    </row>
    <row r="136" spans="1:35" ht="28.8" x14ac:dyDescent="0.3">
      <c r="A136" s="5" t="s">
        <v>244</v>
      </c>
      <c r="B136" s="6" t="s">
        <v>245</v>
      </c>
      <c r="C136" s="4"/>
      <c r="D136" s="4"/>
      <c r="E136" s="5" t="s">
        <v>1000</v>
      </c>
      <c r="F136" s="5" t="s">
        <v>1000</v>
      </c>
      <c r="G136" s="5" t="s">
        <v>1000</v>
      </c>
      <c r="H136" s="5" t="s">
        <v>1064</v>
      </c>
      <c r="I136" s="5" t="s">
        <v>1063</v>
      </c>
      <c r="J136" s="5" t="s">
        <v>1000</v>
      </c>
      <c r="K136" s="5" t="s">
        <v>1000</v>
      </c>
      <c r="L136" s="5" t="s">
        <v>1000</v>
      </c>
      <c r="M136" s="5" t="s">
        <v>1000</v>
      </c>
      <c r="N136" s="5" t="s">
        <v>1000</v>
      </c>
      <c r="O136" s="5" t="s">
        <v>1064</v>
      </c>
      <c r="P136" s="5" t="s">
        <v>1000</v>
      </c>
      <c r="Q136" s="5" t="s">
        <v>1000</v>
      </c>
      <c r="R136" s="5" t="s">
        <v>1000</v>
      </c>
      <c r="S136" s="5" t="s">
        <v>1000</v>
      </c>
      <c r="T136" s="5" t="s">
        <v>1000</v>
      </c>
      <c r="U136" s="5" t="s">
        <v>1000</v>
      </c>
      <c r="V136" s="5" t="s">
        <v>1064</v>
      </c>
      <c r="W136" s="5" t="s">
        <v>1000</v>
      </c>
      <c r="X136" s="5" t="s">
        <v>1000</v>
      </c>
      <c r="Y136" s="5" t="s">
        <v>1000</v>
      </c>
      <c r="Z136" s="5" t="s">
        <v>1080</v>
      </c>
      <c r="AA136" s="2" t="s">
        <v>1001</v>
      </c>
      <c r="AB136" s="2" t="s">
        <v>1001</v>
      </c>
      <c r="AC136" s="2" t="s">
        <v>1064</v>
      </c>
      <c r="AD136" s="2" t="s">
        <v>1000</v>
      </c>
      <c r="AE136" s="2" t="s">
        <v>1000</v>
      </c>
      <c r="AF136" s="2" t="s">
        <v>1000</v>
      </c>
      <c r="AG136" s="2"/>
      <c r="AH136" s="2"/>
      <c r="AI136" s="2"/>
    </row>
    <row r="137" spans="1:35" x14ac:dyDescent="0.3">
      <c r="A137" s="2" t="s">
        <v>246</v>
      </c>
      <c r="B137" s="3" t="s">
        <v>247</v>
      </c>
      <c r="C137" s="7"/>
      <c r="D137" s="7"/>
      <c r="E137" s="2" t="s">
        <v>1000</v>
      </c>
      <c r="F137" s="2" t="s">
        <v>1000</v>
      </c>
      <c r="G137" s="2" t="s">
        <v>1000</v>
      </c>
      <c r="H137" s="2" t="s">
        <v>1064</v>
      </c>
      <c r="I137" s="2" t="s">
        <v>1000</v>
      </c>
      <c r="J137" s="2" t="s">
        <v>1000</v>
      </c>
      <c r="K137" s="2" t="s">
        <v>1000</v>
      </c>
      <c r="L137" s="2" t="s">
        <v>1000</v>
      </c>
      <c r="M137" s="2" t="s">
        <v>1000</v>
      </c>
      <c r="N137" s="2" t="s">
        <v>1000</v>
      </c>
      <c r="O137" s="2" t="s">
        <v>1064</v>
      </c>
      <c r="P137" s="2" t="s">
        <v>1000</v>
      </c>
      <c r="Q137" s="2" t="s">
        <v>1000</v>
      </c>
      <c r="R137" s="2" t="s">
        <v>1000</v>
      </c>
      <c r="S137" s="2" t="s">
        <v>1000</v>
      </c>
      <c r="T137" s="2" t="s">
        <v>1000</v>
      </c>
      <c r="U137" s="2" t="s">
        <v>1000</v>
      </c>
      <c r="V137" s="2" t="s">
        <v>1064</v>
      </c>
      <c r="W137" s="2" t="s">
        <v>1000</v>
      </c>
      <c r="X137" s="2" t="s">
        <v>1000</v>
      </c>
      <c r="Y137" s="2" t="s">
        <v>1000</v>
      </c>
      <c r="Z137" s="2" t="s">
        <v>1078</v>
      </c>
      <c r="AA137" s="5" t="s">
        <v>1000</v>
      </c>
      <c r="AB137" s="5" t="s">
        <v>1000</v>
      </c>
      <c r="AC137" s="5" t="s">
        <v>1064</v>
      </c>
      <c r="AD137" s="5" t="s">
        <v>1000</v>
      </c>
      <c r="AE137" s="5" t="s">
        <v>1000</v>
      </c>
      <c r="AF137" s="5" t="s">
        <v>1000</v>
      </c>
      <c r="AG137" s="5"/>
      <c r="AH137" s="5"/>
      <c r="AI137" s="5"/>
    </row>
    <row r="138" spans="1:35" x14ac:dyDescent="0.3">
      <c r="A138" s="5" t="s">
        <v>248</v>
      </c>
      <c r="B138" s="6" t="s">
        <v>249</v>
      </c>
      <c r="C138" s="4"/>
      <c r="D138" s="4"/>
      <c r="E138" s="5" t="s">
        <v>1000</v>
      </c>
      <c r="F138" s="5" t="s">
        <v>1000</v>
      </c>
      <c r="G138" s="5" t="s">
        <v>1000</v>
      </c>
      <c r="H138" s="5" t="s">
        <v>1064</v>
      </c>
      <c r="I138" s="5" t="s">
        <v>1015</v>
      </c>
      <c r="J138" s="5" t="s">
        <v>1000</v>
      </c>
      <c r="K138" s="5" t="s">
        <v>1000</v>
      </c>
      <c r="L138" s="5" t="s">
        <v>1000</v>
      </c>
      <c r="M138" s="5" t="s">
        <v>1000</v>
      </c>
      <c r="N138" s="5" t="s">
        <v>1000</v>
      </c>
      <c r="O138" s="5" t="s">
        <v>1064</v>
      </c>
      <c r="P138" s="5" t="s">
        <v>1000</v>
      </c>
      <c r="Q138" s="5" t="s">
        <v>1000</v>
      </c>
      <c r="R138" s="5" t="s">
        <v>1000</v>
      </c>
      <c r="S138" s="5" t="s">
        <v>1000</v>
      </c>
      <c r="T138" s="5" t="s">
        <v>1000</v>
      </c>
      <c r="U138" s="5" t="s">
        <v>1000</v>
      </c>
      <c r="V138" s="5" t="s">
        <v>1064</v>
      </c>
      <c r="W138" s="5" t="s">
        <v>1000</v>
      </c>
      <c r="X138" s="5" t="s">
        <v>1001</v>
      </c>
      <c r="Y138" s="5" t="s">
        <v>1000</v>
      </c>
      <c r="Z138" s="5" t="s">
        <v>1080</v>
      </c>
      <c r="AA138" s="2" t="s">
        <v>1000</v>
      </c>
      <c r="AB138" s="2" t="s">
        <v>1081</v>
      </c>
      <c r="AC138" s="2" t="s">
        <v>1064</v>
      </c>
      <c r="AD138" s="2" t="s">
        <v>1067</v>
      </c>
      <c r="AE138" s="2" t="s">
        <v>1067</v>
      </c>
      <c r="AF138" s="2" t="s">
        <v>1000</v>
      </c>
      <c r="AG138" s="2"/>
      <c r="AH138" s="2"/>
      <c r="AI138" s="2"/>
    </row>
    <row r="139" spans="1:35" x14ac:dyDescent="0.3">
      <c r="A139" s="2" t="s">
        <v>250</v>
      </c>
      <c r="B139" s="3" t="s">
        <v>251</v>
      </c>
      <c r="C139" s="7"/>
      <c r="D139" s="7"/>
      <c r="E139" s="2" t="s">
        <v>1000</v>
      </c>
      <c r="F139" s="2" t="s">
        <v>1000</v>
      </c>
      <c r="G139" s="2" t="s">
        <v>1000</v>
      </c>
      <c r="H139" s="2" t="s">
        <v>1064</v>
      </c>
      <c r="I139" s="2" t="s">
        <v>1000</v>
      </c>
      <c r="J139" s="2" t="s">
        <v>1000</v>
      </c>
      <c r="K139" s="2" t="s">
        <v>1000</v>
      </c>
      <c r="L139" s="2" t="s">
        <v>1000</v>
      </c>
      <c r="M139" s="2" t="s">
        <v>1000</v>
      </c>
      <c r="N139" s="2" t="s">
        <v>1000</v>
      </c>
      <c r="O139" s="2" t="s">
        <v>1064</v>
      </c>
      <c r="P139" s="2" t="s">
        <v>1000</v>
      </c>
      <c r="Q139" s="2" t="s">
        <v>1000</v>
      </c>
      <c r="R139" s="2" t="s">
        <v>1000</v>
      </c>
      <c r="S139" s="2" t="s">
        <v>1000</v>
      </c>
      <c r="T139" s="2" t="s">
        <v>1000</v>
      </c>
      <c r="U139" s="2" t="s">
        <v>1000</v>
      </c>
      <c r="V139" s="2" t="s">
        <v>1064</v>
      </c>
      <c r="W139" s="2" t="s">
        <v>1000</v>
      </c>
      <c r="X139" s="2" t="s">
        <v>1000</v>
      </c>
      <c r="Y139" s="2" t="s">
        <v>1000</v>
      </c>
      <c r="Z139" s="2" t="s">
        <v>1080</v>
      </c>
      <c r="AA139" s="5" t="s">
        <v>1000</v>
      </c>
      <c r="AB139" s="5" t="s">
        <v>1001</v>
      </c>
      <c r="AC139" s="5" t="s">
        <v>1064</v>
      </c>
      <c r="AD139" s="5" t="s">
        <v>1000</v>
      </c>
      <c r="AE139" s="5" t="s">
        <v>1000</v>
      </c>
      <c r="AF139" s="5" t="s">
        <v>1000</v>
      </c>
      <c r="AG139" s="5"/>
      <c r="AH139" s="5"/>
      <c r="AI139" s="5"/>
    </row>
    <row r="140" spans="1:35" x14ac:dyDescent="0.3">
      <c r="A140" s="5" t="s">
        <v>252</v>
      </c>
      <c r="B140" s="6" t="s">
        <v>253</v>
      </c>
      <c r="C140" s="4"/>
      <c r="D140" s="4"/>
      <c r="E140" s="5" t="s">
        <v>1000</v>
      </c>
      <c r="F140" s="5" t="s">
        <v>1000</v>
      </c>
      <c r="G140" s="5" t="s">
        <v>1000</v>
      </c>
      <c r="H140" s="5" t="s">
        <v>1064</v>
      </c>
      <c r="I140" s="5" t="s">
        <v>1000</v>
      </c>
      <c r="J140" s="5" t="s">
        <v>1000</v>
      </c>
      <c r="K140" s="5" t="s">
        <v>1000</v>
      </c>
      <c r="L140" s="5" t="s">
        <v>1000</v>
      </c>
      <c r="M140" s="5" t="s">
        <v>1000</v>
      </c>
      <c r="N140" s="5" t="s">
        <v>1000</v>
      </c>
      <c r="O140" s="5" t="s">
        <v>1064</v>
      </c>
      <c r="P140" s="5" t="s">
        <v>1000</v>
      </c>
      <c r="Q140" s="5" t="s">
        <v>1000</v>
      </c>
      <c r="R140" s="5" t="s">
        <v>1000</v>
      </c>
      <c r="S140" s="5" t="s">
        <v>1000</v>
      </c>
      <c r="T140" s="5" t="s">
        <v>1000</v>
      </c>
      <c r="U140" s="5" t="s">
        <v>1000</v>
      </c>
      <c r="V140" s="5" t="s">
        <v>1064</v>
      </c>
      <c r="W140" s="5" t="s">
        <v>1000</v>
      </c>
      <c r="X140" s="5" t="s">
        <v>1000</v>
      </c>
      <c r="Y140" s="5" t="s">
        <v>1000</v>
      </c>
      <c r="Z140" s="5" t="s">
        <v>1078</v>
      </c>
      <c r="AA140" s="2" t="s">
        <v>1000</v>
      </c>
      <c r="AB140" s="2" t="s">
        <v>1000</v>
      </c>
      <c r="AC140" s="2" t="s">
        <v>1064</v>
      </c>
      <c r="AD140" s="2" t="s">
        <v>1000</v>
      </c>
      <c r="AE140" s="2" t="s">
        <v>1000</v>
      </c>
      <c r="AF140" s="2" t="s">
        <v>1000</v>
      </c>
      <c r="AG140" s="2"/>
      <c r="AH140" s="2"/>
      <c r="AI140" s="2"/>
    </row>
    <row r="141" spans="1:35" x14ac:dyDescent="0.3">
      <c r="A141" s="2" t="s">
        <v>254</v>
      </c>
      <c r="B141" s="3" t="s">
        <v>255</v>
      </c>
      <c r="C141" s="7"/>
      <c r="D141" s="7"/>
      <c r="E141" s="2" t="s">
        <v>1000</v>
      </c>
      <c r="F141" s="2" t="s">
        <v>1000</v>
      </c>
      <c r="G141" s="2" t="s">
        <v>1000</v>
      </c>
      <c r="H141" s="2" t="s">
        <v>1064</v>
      </c>
      <c r="I141" s="2" t="s">
        <v>1000</v>
      </c>
      <c r="J141" s="2" t="s">
        <v>1000</v>
      </c>
      <c r="K141" s="2" t="s">
        <v>1000</v>
      </c>
      <c r="L141" s="2" t="s">
        <v>1000</v>
      </c>
      <c r="M141" s="2" t="s">
        <v>1001</v>
      </c>
      <c r="N141" s="2" t="s">
        <v>1000</v>
      </c>
      <c r="O141" s="2" t="s">
        <v>1064</v>
      </c>
      <c r="P141" s="2" t="s">
        <v>1000</v>
      </c>
      <c r="Q141" s="2" t="s">
        <v>1000</v>
      </c>
      <c r="R141" s="2" t="s">
        <v>1000</v>
      </c>
      <c r="S141" s="2" t="s">
        <v>1000</v>
      </c>
      <c r="T141" s="2" t="s">
        <v>1000</v>
      </c>
      <c r="U141" s="2" t="s">
        <v>1000</v>
      </c>
      <c r="V141" s="2" t="s">
        <v>1064</v>
      </c>
      <c r="W141" s="2" t="s">
        <v>1000</v>
      </c>
      <c r="X141" s="2" t="s">
        <v>1000</v>
      </c>
      <c r="Y141" s="2" t="s">
        <v>1000</v>
      </c>
      <c r="Z141" s="2" t="s">
        <v>1080</v>
      </c>
      <c r="AA141" s="5" t="s">
        <v>1000</v>
      </c>
      <c r="AB141" s="5" t="s">
        <v>1000</v>
      </c>
      <c r="AC141" s="5" t="s">
        <v>1064</v>
      </c>
      <c r="AD141" s="5" t="s">
        <v>1000</v>
      </c>
      <c r="AE141" s="5" t="s">
        <v>1000</v>
      </c>
      <c r="AF141" s="5" t="s">
        <v>1000</v>
      </c>
      <c r="AG141" s="5"/>
      <c r="AH141" s="5"/>
      <c r="AI141" s="5"/>
    </row>
    <row r="142" spans="1:35" x14ac:dyDescent="0.3">
      <c r="A142" s="5" t="s">
        <v>256</v>
      </c>
      <c r="B142" s="6" t="s">
        <v>257</v>
      </c>
      <c r="C142" s="4"/>
      <c r="D142" s="4"/>
      <c r="E142" s="5" t="s">
        <v>1000</v>
      </c>
      <c r="F142" s="5" t="s">
        <v>1000</v>
      </c>
      <c r="G142" s="5" t="s">
        <v>1000</v>
      </c>
      <c r="H142" s="5" t="s">
        <v>1064</v>
      </c>
      <c r="I142" s="5" t="s">
        <v>1000</v>
      </c>
      <c r="J142" s="5" t="s">
        <v>1000</v>
      </c>
      <c r="K142" s="5" t="s">
        <v>1000</v>
      </c>
      <c r="L142" s="5" t="s">
        <v>1000</v>
      </c>
      <c r="M142" s="5" t="s">
        <v>1000</v>
      </c>
      <c r="N142" s="5" t="s">
        <v>1015</v>
      </c>
      <c r="O142" s="5" t="s">
        <v>1064</v>
      </c>
      <c r="P142" s="5" t="s">
        <v>1000</v>
      </c>
      <c r="Q142" s="5" t="s">
        <v>1000</v>
      </c>
      <c r="R142" s="5" t="s">
        <v>1000</v>
      </c>
      <c r="S142" s="5" t="s">
        <v>1000</v>
      </c>
      <c r="T142" s="5" t="s">
        <v>1000</v>
      </c>
      <c r="U142" s="5" t="s">
        <v>1000</v>
      </c>
      <c r="V142" s="5" t="s">
        <v>1064</v>
      </c>
      <c r="W142" s="5" t="s">
        <v>1000</v>
      </c>
      <c r="X142" s="5" t="s">
        <v>1000</v>
      </c>
      <c r="Y142" s="5" t="s">
        <v>1015</v>
      </c>
      <c r="Z142" s="5" t="s">
        <v>1080</v>
      </c>
      <c r="AA142" s="2" t="s">
        <v>1000</v>
      </c>
      <c r="AB142" s="2" t="s">
        <v>1075</v>
      </c>
      <c r="AC142" s="2" t="s">
        <v>1064</v>
      </c>
      <c r="AD142" s="2" t="s">
        <v>1000</v>
      </c>
      <c r="AE142" s="2" t="s">
        <v>1000</v>
      </c>
      <c r="AF142" s="2" t="s">
        <v>1000</v>
      </c>
      <c r="AG142" s="2"/>
      <c r="AH142" s="2"/>
      <c r="AI142" s="2"/>
    </row>
    <row r="143" spans="1:35" x14ac:dyDescent="0.3">
      <c r="A143" s="2" t="s">
        <v>970</v>
      </c>
      <c r="B143" s="3" t="s">
        <v>258</v>
      </c>
      <c r="C143" s="7"/>
      <c r="D143" s="7"/>
      <c r="E143" s="2" t="s">
        <v>1000</v>
      </c>
      <c r="F143" s="2" t="s">
        <v>1000</v>
      </c>
      <c r="G143" s="2" t="s">
        <v>1000</v>
      </c>
      <c r="H143" s="2" t="s">
        <v>1064</v>
      </c>
      <c r="I143" s="2" t="s">
        <v>1015</v>
      </c>
      <c r="J143" s="2" t="s">
        <v>1015</v>
      </c>
      <c r="K143" s="2" t="s">
        <v>1000</v>
      </c>
      <c r="L143" s="2" t="s">
        <v>1000</v>
      </c>
      <c r="M143" s="2" t="s">
        <v>1000</v>
      </c>
      <c r="N143" s="2" t="s">
        <v>1000</v>
      </c>
      <c r="O143" s="2" t="s">
        <v>1064</v>
      </c>
      <c r="P143" s="2" t="s">
        <v>1000</v>
      </c>
      <c r="Q143" s="2" t="s">
        <v>1000</v>
      </c>
      <c r="R143" s="2" t="s">
        <v>1000</v>
      </c>
      <c r="S143" s="2" t="s">
        <v>1000</v>
      </c>
      <c r="T143" s="2" t="s">
        <v>1000</v>
      </c>
      <c r="U143" s="2" t="s">
        <v>1000</v>
      </c>
      <c r="V143" s="2" t="s">
        <v>1064</v>
      </c>
      <c r="W143" s="2" t="s">
        <v>1001</v>
      </c>
      <c r="X143" s="2" t="s">
        <v>1000</v>
      </c>
      <c r="Y143" s="2" t="s">
        <v>1000</v>
      </c>
      <c r="Z143" s="2" t="s">
        <v>1080</v>
      </c>
      <c r="AA143" s="5" t="s">
        <v>1000</v>
      </c>
      <c r="AB143" s="5" t="s">
        <v>1000</v>
      </c>
      <c r="AC143" s="5" t="s">
        <v>1064</v>
      </c>
      <c r="AD143" s="5" t="s">
        <v>1071</v>
      </c>
      <c r="AE143" s="5" t="s">
        <v>1000</v>
      </c>
      <c r="AF143" s="5" t="s">
        <v>1000</v>
      </c>
      <c r="AG143" s="5"/>
      <c r="AH143" s="5"/>
      <c r="AI143" s="5"/>
    </row>
    <row r="144" spans="1:35" x14ac:dyDescent="0.3">
      <c r="A144" s="5" t="s">
        <v>1038</v>
      </c>
      <c r="B144" s="6" t="s">
        <v>1039</v>
      </c>
      <c r="C144" s="4"/>
      <c r="D144" s="4"/>
      <c r="E144" s="5" t="s">
        <v>1000</v>
      </c>
      <c r="F144" s="5" t="s">
        <v>1000</v>
      </c>
      <c r="G144" s="5" t="s">
        <v>1000</v>
      </c>
      <c r="H144" s="5" t="s">
        <v>1064</v>
      </c>
      <c r="I144" s="5" t="s">
        <v>1000</v>
      </c>
      <c r="J144" s="5" t="s">
        <v>1000</v>
      </c>
      <c r="K144" s="5" t="s">
        <v>1074</v>
      </c>
      <c r="L144" s="5" t="s">
        <v>1000</v>
      </c>
      <c r="M144" s="5" t="s">
        <v>1000</v>
      </c>
      <c r="N144" s="5" t="s">
        <v>1000</v>
      </c>
      <c r="O144" s="5" t="s">
        <v>1064</v>
      </c>
      <c r="P144" s="5" t="s">
        <v>1000</v>
      </c>
      <c r="Q144" s="5" t="s">
        <v>1000</v>
      </c>
      <c r="R144" s="5" t="s">
        <v>1000</v>
      </c>
      <c r="S144" s="5" t="s">
        <v>1000</v>
      </c>
      <c r="T144" s="5" t="s">
        <v>1000</v>
      </c>
      <c r="U144" s="5" t="s">
        <v>1000</v>
      </c>
      <c r="V144" s="5" t="s">
        <v>1064</v>
      </c>
      <c r="W144" s="5" t="s">
        <v>1000</v>
      </c>
      <c r="X144" s="5" t="s">
        <v>1000</v>
      </c>
      <c r="Y144" s="5" t="s">
        <v>1000</v>
      </c>
      <c r="Z144" s="5" t="s">
        <v>1080</v>
      </c>
      <c r="AA144" s="2" t="s">
        <v>1000</v>
      </c>
      <c r="AB144" s="2" t="s">
        <v>1000</v>
      </c>
      <c r="AC144" s="2" t="s">
        <v>1064</v>
      </c>
      <c r="AD144" s="2" t="s">
        <v>1000</v>
      </c>
      <c r="AE144" s="2" t="s">
        <v>1000</v>
      </c>
      <c r="AF144" s="2" t="s">
        <v>1000</v>
      </c>
      <c r="AG144" s="2"/>
      <c r="AH144" s="2"/>
      <c r="AI144" s="2"/>
    </row>
    <row r="145" spans="1:35" x14ac:dyDescent="0.3">
      <c r="A145" s="2" t="s">
        <v>259</v>
      </c>
      <c r="B145" s="3" t="s">
        <v>260</v>
      </c>
      <c r="C145" s="7"/>
      <c r="D145" s="7"/>
      <c r="E145" s="2" t="s">
        <v>1000</v>
      </c>
      <c r="F145" s="2" t="s">
        <v>1000</v>
      </c>
      <c r="G145" s="2" t="s">
        <v>1001</v>
      </c>
      <c r="H145" s="2" t="s">
        <v>1064</v>
      </c>
      <c r="I145" s="2" t="s">
        <v>1000</v>
      </c>
      <c r="J145" s="2" t="s">
        <v>1000</v>
      </c>
      <c r="K145" s="2" t="s">
        <v>1000</v>
      </c>
      <c r="L145" s="2" t="s">
        <v>1000</v>
      </c>
      <c r="M145" s="2" t="s">
        <v>1000</v>
      </c>
      <c r="N145" s="2" t="s">
        <v>1001</v>
      </c>
      <c r="O145" s="2" t="s">
        <v>1064</v>
      </c>
      <c r="P145" s="2" t="s">
        <v>1000</v>
      </c>
      <c r="Q145" s="2" t="s">
        <v>1000</v>
      </c>
      <c r="R145" s="2" t="s">
        <v>1000</v>
      </c>
      <c r="S145" s="2" t="s">
        <v>1001</v>
      </c>
      <c r="T145" s="2" t="s">
        <v>1000</v>
      </c>
      <c r="U145" s="2" t="s">
        <v>1000</v>
      </c>
      <c r="V145" s="2" t="s">
        <v>1064</v>
      </c>
      <c r="W145" s="2" t="s">
        <v>1000</v>
      </c>
      <c r="X145" s="2" t="s">
        <v>1000</v>
      </c>
      <c r="Y145" s="2" t="s">
        <v>1000</v>
      </c>
      <c r="Z145" s="2" t="s">
        <v>1080</v>
      </c>
      <c r="AA145" s="5" t="s">
        <v>1000</v>
      </c>
      <c r="AB145" s="5" t="s">
        <v>1000</v>
      </c>
      <c r="AC145" s="5" t="s">
        <v>1064</v>
      </c>
      <c r="AD145" s="5" t="s">
        <v>1000</v>
      </c>
      <c r="AE145" s="5" t="s">
        <v>1000</v>
      </c>
      <c r="AF145" s="5" t="s">
        <v>1000</v>
      </c>
      <c r="AG145" s="5"/>
      <c r="AH145" s="5"/>
      <c r="AI145" s="5"/>
    </row>
    <row r="146" spans="1:35" x14ac:dyDescent="0.3">
      <c r="A146" s="5" t="s">
        <v>261</v>
      </c>
      <c r="B146" s="6" t="s">
        <v>262</v>
      </c>
      <c r="C146" s="4"/>
      <c r="D146" s="4"/>
      <c r="E146" s="5" t="s">
        <v>1000</v>
      </c>
      <c r="F146" s="5" t="s">
        <v>1000</v>
      </c>
      <c r="G146" s="5" t="s">
        <v>1000</v>
      </c>
      <c r="H146" s="5" t="s">
        <v>1064</v>
      </c>
      <c r="I146" s="5" t="s">
        <v>1000</v>
      </c>
      <c r="J146" s="5" t="s">
        <v>1000</v>
      </c>
      <c r="K146" s="5" t="s">
        <v>1000</v>
      </c>
      <c r="L146" s="5" t="s">
        <v>1000</v>
      </c>
      <c r="M146" s="5" t="s">
        <v>1000</v>
      </c>
      <c r="N146" s="5" t="s">
        <v>1000</v>
      </c>
      <c r="O146" s="5" t="s">
        <v>1064</v>
      </c>
      <c r="P146" s="5" t="s">
        <v>1000</v>
      </c>
      <c r="Q146" s="5" t="s">
        <v>1000</v>
      </c>
      <c r="R146" s="5" t="s">
        <v>1000</v>
      </c>
      <c r="S146" s="5" t="s">
        <v>1000</v>
      </c>
      <c r="T146" s="5" t="s">
        <v>1000</v>
      </c>
      <c r="U146" s="5" t="s">
        <v>1000</v>
      </c>
      <c r="V146" s="5" t="s">
        <v>1064</v>
      </c>
      <c r="W146" s="5" t="s">
        <v>1000</v>
      </c>
      <c r="X146" s="5" t="s">
        <v>1000</v>
      </c>
      <c r="Y146" s="5" t="s">
        <v>1000</v>
      </c>
      <c r="Z146" s="5" t="s">
        <v>1080</v>
      </c>
      <c r="AA146" s="2" t="s">
        <v>1000</v>
      </c>
      <c r="AB146" s="2" t="s">
        <v>1001</v>
      </c>
      <c r="AC146" s="2" t="s">
        <v>1001</v>
      </c>
      <c r="AD146" s="2" t="s">
        <v>1001</v>
      </c>
      <c r="AE146" s="2" t="s">
        <v>1001</v>
      </c>
      <c r="AF146" s="2" t="s">
        <v>1001</v>
      </c>
      <c r="AG146" s="2"/>
      <c r="AH146" s="2"/>
      <c r="AI146" s="2"/>
    </row>
    <row r="147" spans="1:35" x14ac:dyDescent="0.3">
      <c r="A147" s="2" t="s">
        <v>263</v>
      </c>
      <c r="B147" s="3" t="s">
        <v>264</v>
      </c>
      <c r="C147" s="7"/>
      <c r="D147" s="7"/>
      <c r="E147" s="2" t="s">
        <v>1000</v>
      </c>
      <c r="F147" s="2" t="s">
        <v>1000</v>
      </c>
      <c r="G147" s="2" t="s">
        <v>1000</v>
      </c>
      <c r="H147" s="2" t="s">
        <v>1064</v>
      </c>
      <c r="I147" s="2" t="s">
        <v>1000</v>
      </c>
      <c r="J147" s="2" t="s">
        <v>1000</v>
      </c>
      <c r="K147" s="2" t="s">
        <v>1000</v>
      </c>
      <c r="L147" s="2" t="s">
        <v>1000</v>
      </c>
      <c r="M147" s="2" t="s">
        <v>1000</v>
      </c>
      <c r="N147" s="2" t="s">
        <v>1000</v>
      </c>
      <c r="O147" s="2" t="s">
        <v>1064</v>
      </c>
      <c r="P147" s="2" t="s">
        <v>1000</v>
      </c>
      <c r="Q147" s="2" t="s">
        <v>1000</v>
      </c>
      <c r="R147" s="2" t="s">
        <v>1000</v>
      </c>
      <c r="S147" s="2" t="s">
        <v>1000</v>
      </c>
      <c r="T147" s="2" t="s">
        <v>1000</v>
      </c>
      <c r="U147" s="2" t="s">
        <v>1001</v>
      </c>
      <c r="V147" s="2" t="s">
        <v>1064</v>
      </c>
      <c r="W147" s="2" t="s">
        <v>1000</v>
      </c>
      <c r="X147" s="2" t="s">
        <v>1000</v>
      </c>
      <c r="Y147" s="2" t="s">
        <v>1000</v>
      </c>
      <c r="Z147" s="2" t="s">
        <v>1078</v>
      </c>
      <c r="AA147" s="5" t="s">
        <v>1000</v>
      </c>
      <c r="AB147" s="5" t="s">
        <v>1000</v>
      </c>
      <c r="AC147" s="5" t="s">
        <v>1064</v>
      </c>
      <c r="AD147" s="5" t="s">
        <v>1000</v>
      </c>
      <c r="AE147" s="5" t="s">
        <v>1000</v>
      </c>
      <c r="AF147" s="5" t="s">
        <v>1000</v>
      </c>
      <c r="AG147" s="5"/>
      <c r="AH147" s="5"/>
      <c r="AI147" s="5"/>
    </row>
    <row r="148" spans="1:35" x14ac:dyDescent="0.3">
      <c r="A148" s="5" t="s">
        <v>1018</v>
      </c>
      <c r="B148" s="6" t="s">
        <v>1019</v>
      </c>
      <c r="C148" s="4"/>
      <c r="D148" s="4"/>
      <c r="E148" s="5" t="s">
        <v>1000</v>
      </c>
      <c r="F148" s="5" t="s">
        <v>1000</v>
      </c>
      <c r="G148" s="5" t="s">
        <v>1000</v>
      </c>
      <c r="H148" s="5" t="s">
        <v>1064</v>
      </c>
      <c r="I148" s="5" t="s">
        <v>1001</v>
      </c>
      <c r="J148" s="5" t="s">
        <v>1000</v>
      </c>
      <c r="K148" s="5" t="s">
        <v>1000</v>
      </c>
      <c r="L148" s="5" t="s">
        <v>1000</v>
      </c>
      <c r="M148" s="5" t="s">
        <v>1000</v>
      </c>
      <c r="N148" s="5" t="s">
        <v>1000</v>
      </c>
      <c r="O148" s="5" t="s">
        <v>1064</v>
      </c>
      <c r="P148" s="5" t="s">
        <v>1000</v>
      </c>
      <c r="Q148" s="5" t="s">
        <v>1000</v>
      </c>
      <c r="R148" s="5" t="s">
        <v>1071</v>
      </c>
      <c r="S148" s="5" t="s">
        <v>1000</v>
      </c>
      <c r="T148" s="5" t="s">
        <v>1000</v>
      </c>
      <c r="U148" s="5" t="s">
        <v>1000</v>
      </c>
      <c r="V148" s="5" t="s">
        <v>1064</v>
      </c>
      <c r="W148" s="5" t="s">
        <v>1000</v>
      </c>
      <c r="X148" s="5" t="s">
        <v>1000</v>
      </c>
      <c r="Y148" s="5" t="s">
        <v>1000</v>
      </c>
      <c r="Z148" s="5" t="s">
        <v>1078</v>
      </c>
      <c r="AA148" s="2" t="s">
        <v>1000</v>
      </c>
      <c r="AB148" s="2" t="s">
        <v>1000</v>
      </c>
      <c r="AC148" s="2" t="s">
        <v>1064</v>
      </c>
      <c r="AD148" s="2" t="s">
        <v>1000</v>
      </c>
      <c r="AE148" s="2" t="s">
        <v>1000</v>
      </c>
      <c r="AF148" s="2" t="s">
        <v>1000</v>
      </c>
      <c r="AG148" s="2"/>
      <c r="AH148" s="2"/>
      <c r="AI148" s="2"/>
    </row>
    <row r="149" spans="1:35" x14ac:dyDescent="0.3">
      <c r="A149" s="2" t="s">
        <v>265</v>
      </c>
      <c r="B149" s="3" t="s">
        <v>266</v>
      </c>
      <c r="C149" s="7"/>
      <c r="D149" s="7"/>
      <c r="E149" s="2" t="s">
        <v>1000</v>
      </c>
      <c r="F149" s="2" t="s">
        <v>1000</v>
      </c>
      <c r="G149" s="2" t="s">
        <v>1000</v>
      </c>
      <c r="H149" s="2" t="s">
        <v>1064</v>
      </c>
      <c r="I149" s="2" t="s">
        <v>1000</v>
      </c>
      <c r="J149" s="2" t="s">
        <v>1000</v>
      </c>
      <c r="K149" s="2" t="s">
        <v>1000</v>
      </c>
      <c r="L149" s="2" t="s">
        <v>1000</v>
      </c>
      <c r="M149" s="2" t="s">
        <v>1000</v>
      </c>
      <c r="N149" s="2" t="s">
        <v>1000</v>
      </c>
      <c r="O149" s="2" t="s">
        <v>1064</v>
      </c>
      <c r="P149" s="2" t="s">
        <v>1000</v>
      </c>
      <c r="Q149" s="2" t="s">
        <v>1000</v>
      </c>
      <c r="R149" s="2" t="s">
        <v>1000</v>
      </c>
      <c r="S149" s="2" t="s">
        <v>1000</v>
      </c>
      <c r="T149" s="2" t="s">
        <v>1000</v>
      </c>
      <c r="U149" s="2" t="s">
        <v>1000</v>
      </c>
      <c r="V149" s="2" t="s">
        <v>1064</v>
      </c>
      <c r="W149" s="2" t="s">
        <v>1000</v>
      </c>
      <c r="X149" s="2" t="s">
        <v>1000</v>
      </c>
      <c r="Y149" s="2" t="s">
        <v>1000</v>
      </c>
      <c r="Z149" s="2" t="s">
        <v>1080</v>
      </c>
      <c r="AA149" s="5" t="s">
        <v>1000</v>
      </c>
      <c r="AB149" s="5" t="s">
        <v>1000</v>
      </c>
      <c r="AC149" s="5" t="s">
        <v>1064</v>
      </c>
      <c r="AD149" s="5" t="s">
        <v>1000</v>
      </c>
      <c r="AE149" s="5" t="s">
        <v>1000</v>
      </c>
      <c r="AF149" s="5" t="s">
        <v>1000</v>
      </c>
      <c r="AG149" s="5"/>
      <c r="AH149" s="5"/>
      <c r="AI149" s="5"/>
    </row>
    <row r="150" spans="1:35" x14ac:dyDescent="0.3">
      <c r="A150" s="5" t="s">
        <v>971</v>
      </c>
      <c r="B150" s="6" t="s">
        <v>972</v>
      </c>
      <c r="C150" s="4"/>
      <c r="D150" s="4"/>
      <c r="E150" s="5" t="s">
        <v>1000</v>
      </c>
      <c r="F150" s="5" t="s">
        <v>1000</v>
      </c>
      <c r="G150" s="5" t="s">
        <v>1000</v>
      </c>
      <c r="H150" s="5" t="s">
        <v>1064</v>
      </c>
      <c r="I150" s="5" t="s">
        <v>1000</v>
      </c>
      <c r="J150" s="5" t="s">
        <v>1000</v>
      </c>
      <c r="K150" s="5" t="s">
        <v>1000</v>
      </c>
      <c r="L150" s="5" t="s">
        <v>1000</v>
      </c>
      <c r="M150" s="5" t="s">
        <v>1000</v>
      </c>
      <c r="N150" s="5" t="s">
        <v>1000</v>
      </c>
      <c r="O150" s="5" t="s">
        <v>1064</v>
      </c>
      <c r="P150" s="5" t="s">
        <v>1000</v>
      </c>
      <c r="Q150" s="5" t="s">
        <v>1000</v>
      </c>
      <c r="R150" s="5" t="s">
        <v>1000</v>
      </c>
      <c r="S150" s="5" t="s">
        <v>1000</v>
      </c>
      <c r="T150" s="5" t="s">
        <v>1000</v>
      </c>
      <c r="U150" s="5" t="s">
        <v>1000</v>
      </c>
      <c r="V150" s="5" t="s">
        <v>1064</v>
      </c>
      <c r="W150" s="5" t="s">
        <v>1000</v>
      </c>
      <c r="X150" s="5" t="s">
        <v>1000</v>
      </c>
      <c r="Y150" s="5" t="s">
        <v>1000</v>
      </c>
      <c r="Z150" s="5" t="s">
        <v>1080</v>
      </c>
      <c r="AA150" s="2" t="s">
        <v>1000</v>
      </c>
      <c r="AB150" s="2" t="s">
        <v>1000</v>
      </c>
      <c r="AC150" s="2" t="s">
        <v>1064</v>
      </c>
      <c r="AD150" s="2" t="s">
        <v>1000</v>
      </c>
      <c r="AE150" s="2" t="s">
        <v>1000</v>
      </c>
      <c r="AF150" s="2" t="s">
        <v>1000</v>
      </c>
      <c r="AG150" s="2"/>
      <c r="AH150" s="2"/>
      <c r="AI150" s="2"/>
    </row>
    <row r="151" spans="1:35" x14ac:dyDescent="0.3">
      <c r="A151" s="2" t="s">
        <v>973</v>
      </c>
      <c r="B151" s="3" t="s">
        <v>267</v>
      </c>
      <c r="C151" s="7"/>
      <c r="D151" s="7"/>
      <c r="E151" s="2" t="s">
        <v>1000</v>
      </c>
      <c r="F151" s="2" t="s">
        <v>1000</v>
      </c>
      <c r="G151" s="2" t="s">
        <v>1001</v>
      </c>
      <c r="H151" s="2" t="s">
        <v>1064</v>
      </c>
      <c r="I151" s="2" t="s">
        <v>1000</v>
      </c>
      <c r="J151" s="2" t="s">
        <v>1000</v>
      </c>
      <c r="K151" s="2" t="s">
        <v>1000</v>
      </c>
      <c r="L151" s="2" t="s">
        <v>1000</v>
      </c>
      <c r="M151" s="2" t="s">
        <v>1000</v>
      </c>
      <c r="N151" s="2" t="s">
        <v>1001</v>
      </c>
      <c r="O151" s="2" t="s">
        <v>1064</v>
      </c>
      <c r="P151" s="2" t="s">
        <v>1000</v>
      </c>
      <c r="Q151" s="2" t="s">
        <v>1000</v>
      </c>
      <c r="R151" s="2" t="s">
        <v>1000</v>
      </c>
      <c r="S151" s="2" t="s">
        <v>1001</v>
      </c>
      <c r="T151" s="2" t="s">
        <v>1000</v>
      </c>
      <c r="U151" s="2" t="s">
        <v>1000</v>
      </c>
      <c r="V151" s="2" t="s">
        <v>1064</v>
      </c>
      <c r="W151" s="2" t="s">
        <v>1000</v>
      </c>
      <c r="X151" s="2" t="s">
        <v>1000</v>
      </c>
      <c r="Y151" s="2" t="s">
        <v>1000</v>
      </c>
      <c r="Z151" s="2" t="s">
        <v>1080</v>
      </c>
      <c r="AA151" s="5" t="s">
        <v>1000</v>
      </c>
      <c r="AB151" s="5" t="s">
        <v>1000</v>
      </c>
      <c r="AC151" s="5" t="s">
        <v>1064</v>
      </c>
      <c r="AD151" s="5" t="s">
        <v>1000</v>
      </c>
      <c r="AE151" s="5" t="s">
        <v>1015</v>
      </c>
      <c r="AF151" s="5" t="s">
        <v>1000</v>
      </c>
      <c r="AG151" s="5"/>
      <c r="AH151" s="5"/>
      <c r="AI151" s="5"/>
    </row>
    <row r="152" spans="1:35" x14ac:dyDescent="0.3">
      <c r="A152" s="5" t="s">
        <v>268</v>
      </c>
      <c r="B152" s="6" t="s">
        <v>269</v>
      </c>
      <c r="C152" s="4"/>
      <c r="D152" s="4"/>
      <c r="E152" s="5" t="s">
        <v>1000</v>
      </c>
      <c r="F152" s="5" t="s">
        <v>1000</v>
      </c>
      <c r="G152" s="5" t="s">
        <v>1000</v>
      </c>
      <c r="H152" s="5" t="s">
        <v>1064</v>
      </c>
      <c r="I152" s="5" t="s">
        <v>1000</v>
      </c>
      <c r="J152" s="5" t="s">
        <v>1000</v>
      </c>
      <c r="K152" s="5" t="s">
        <v>1000</v>
      </c>
      <c r="L152" s="5" t="s">
        <v>1000</v>
      </c>
      <c r="M152" s="5" t="s">
        <v>1000</v>
      </c>
      <c r="N152" s="5" t="s">
        <v>1000</v>
      </c>
      <c r="O152" s="5" t="s">
        <v>1064</v>
      </c>
      <c r="P152" s="5" t="s">
        <v>1000</v>
      </c>
      <c r="Q152" s="5" t="s">
        <v>1000</v>
      </c>
      <c r="R152" s="5" t="s">
        <v>1000</v>
      </c>
      <c r="S152" s="5" t="s">
        <v>1000</v>
      </c>
      <c r="T152" s="5" t="s">
        <v>1000</v>
      </c>
      <c r="U152" s="5" t="s">
        <v>1000</v>
      </c>
      <c r="V152" s="5" t="s">
        <v>1064</v>
      </c>
      <c r="W152" s="5" t="s">
        <v>1000</v>
      </c>
      <c r="X152" s="5" t="s">
        <v>1000</v>
      </c>
      <c r="Y152" s="5" t="s">
        <v>1000</v>
      </c>
      <c r="Z152" s="5" t="s">
        <v>1080</v>
      </c>
      <c r="AA152" s="2" t="s">
        <v>1000</v>
      </c>
      <c r="AB152" s="2" t="s">
        <v>1000</v>
      </c>
      <c r="AC152" s="2" t="s">
        <v>1064</v>
      </c>
      <c r="AD152" s="2" t="s">
        <v>1000</v>
      </c>
      <c r="AE152" s="2" t="s">
        <v>1000</v>
      </c>
      <c r="AF152" s="2" t="s">
        <v>1000</v>
      </c>
      <c r="AG152" s="2"/>
      <c r="AH152" s="2"/>
      <c r="AI152" s="2"/>
    </row>
    <row r="153" spans="1:35" x14ac:dyDescent="0.3">
      <c r="A153" s="2" t="s">
        <v>270</v>
      </c>
      <c r="B153" s="3" t="s">
        <v>271</v>
      </c>
      <c r="C153" s="7"/>
      <c r="D153" s="7"/>
      <c r="E153" s="2" t="s">
        <v>1000</v>
      </c>
      <c r="F153" s="2" t="s">
        <v>1000</v>
      </c>
      <c r="G153" s="2" t="s">
        <v>1000</v>
      </c>
      <c r="H153" s="2" t="s">
        <v>1064</v>
      </c>
      <c r="I153" s="2" t="s">
        <v>1000</v>
      </c>
      <c r="J153" s="2" t="s">
        <v>1000</v>
      </c>
      <c r="K153" s="2" t="s">
        <v>1000</v>
      </c>
      <c r="L153" s="2" t="s">
        <v>1000</v>
      </c>
      <c r="M153" s="2" t="s">
        <v>1000</v>
      </c>
      <c r="N153" s="2" t="s">
        <v>1000</v>
      </c>
      <c r="O153" s="2" t="s">
        <v>1064</v>
      </c>
      <c r="P153" s="2" t="s">
        <v>1000</v>
      </c>
      <c r="Q153" s="2" t="s">
        <v>1000</v>
      </c>
      <c r="R153" s="2" t="s">
        <v>1000</v>
      </c>
      <c r="S153" s="2" t="s">
        <v>1000</v>
      </c>
      <c r="T153" s="2" t="s">
        <v>1000</v>
      </c>
      <c r="U153" s="2" t="s">
        <v>1000</v>
      </c>
      <c r="V153" s="2" t="s">
        <v>1064</v>
      </c>
      <c r="W153" s="2" t="s">
        <v>1000</v>
      </c>
      <c r="X153" s="2" t="s">
        <v>1001</v>
      </c>
      <c r="Y153" s="2" t="s">
        <v>1000</v>
      </c>
      <c r="Z153" s="2" t="s">
        <v>1080</v>
      </c>
      <c r="AA153" s="5" t="s">
        <v>1000</v>
      </c>
      <c r="AB153" s="5" t="s">
        <v>1000</v>
      </c>
      <c r="AC153" s="5" t="s">
        <v>1064</v>
      </c>
      <c r="AD153" s="5" t="s">
        <v>1000</v>
      </c>
      <c r="AE153" s="5" t="s">
        <v>1000</v>
      </c>
      <c r="AF153" s="5" t="s">
        <v>1000</v>
      </c>
      <c r="AG153" s="5"/>
      <c r="AH153" s="5"/>
      <c r="AI153" s="5"/>
    </row>
    <row r="154" spans="1:35" x14ac:dyDescent="0.3">
      <c r="A154" s="5" t="s">
        <v>974</v>
      </c>
      <c r="B154" s="6" t="s">
        <v>272</v>
      </c>
      <c r="C154" s="4"/>
      <c r="D154" s="4"/>
      <c r="E154" s="5" t="s">
        <v>1000</v>
      </c>
      <c r="F154" s="5" t="s">
        <v>1000</v>
      </c>
      <c r="G154" s="5" t="s">
        <v>1000</v>
      </c>
      <c r="H154" s="5" t="s">
        <v>1064</v>
      </c>
      <c r="I154" s="5" t="s">
        <v>1000</v>
      </c>
      <c r="J154" s="5" t="s">
        <v>1000</v>
      </c>
      <c r="K154" s="5" t="s">
        <v>1000</v>
      </c>
      <c r="L154" s="5" t="s">
        <v>1000</v>
      </c>
      <c r="M154" s="5" t="s">
        <v>1037</v>
      </c>
      <c r="N154" s="5" t="s">
        <v>1000</v>
      </c>
      <c r="O154" s="5" t="s">
        <v>1064</v>
      </c>
      <c r="P154" s="5" t="s">
        <v>1000</v>
      </c>
      <c r="Q154" s="5" t="s">
        <v>1000</v>
      </c>
      <c r="R154" s="5" t="s">
        <v>1000</v>
      </c>
      <c r="S154" s="5" t="s">
        <v>1000</v>
      </c>
      <c r="T154" s="5" t="s">
        <v>1000</v>
      </c>
      <c r="U154" s="5" t="s">
        <v>1000</v>
      </c>
      <c r="V154" s="5" t="s">
        <v>1064</v>
      </c>
      <c r="W154" s="5" t="s">
        <v>1000</v>
      </c>
      <c r="X154" s="5" t="s">
        <v>1000</v>
      </c>
      <c r="Y154" s="5" t="s">
        <v>1000</v>
      </c>
      <c r="Z154" s="5" t="s">
        <v>1078</v>
      </c>
      <c r="AA154" s="2" t="s">
        <v>1000</v>
      </c>
      <c r="AB154" s="2" t="s">
        <v>1000</v>
      </c>
      <c r="AC154" s="2" t="s">
        <v>1064</v>
      </c>
      <c r="AD154" s="2" t="s">
        <v>1000</v>
      </c>
      <c r="AE154" s="2" t="s">
        <v>1000</v>
      </c>
      <c r="AF154" s="2" t="s">
        <v>1000</v>
      </c>
      <c r="AG154" s="2"/>
      <c r="AH154" s="2"/>
      <c r="AI154" s="2"/>
    </row>
    <row r="155" spans="1:35" x14ac:dyDescent="0.3">
      <c r="A155" s="2" t="s">
        <v>273</v>
      </c>
      <c r="B155" s="3" t="s">
        <v>274</v>
      </c>
      <c r="C155" s="7"/>
      <c r="D155" s="7"/>
      <c r="E155" s="2" t="s">
        <v>1000</v>
      </c>
      <c r="F155" s="2" t="s">
        <v>1000</v>
      </c>
      <c r="G155" s="2" t="s">
        <v>1000</v>
      </c>
      <c r="H155" s="2" t="s">
        <v>1064</v>
      </c>
      <c r="I155" s="2" t="s">
        <v>1000</v>
      </c>
      <c r="J155" s="2" t="s">
        <v>1000</v>
      </c>
      <c r="K155" s="2" t="s">
        <v>1000</v>
      </c>
      <c r="L155" s="2" t="s">
        <v>1000</v>
      </c>
      <c r="M155" s="2" t="s">
        <v>1000</v>
      </c>
      <c r="N155" s="2" t="s">
        <v>1000</v>
      </c>
      <c r="O155" s="2" t="s">
        <v>1064</v>
      </c>
      <c r="P155" s="2" t="s">
        <v>1000</v>
      </c>
      <c r="Q155" s="2" t="s">
        <v>1000</v>
      </c>
      <c r="R155" s="2" t="s">
        <v>1000</v>
      </c>
      <c r="S155" s="2" t="s">
        <v>1000</v>
      </c>
      <c r="T155" s="2" t="s">
        <v>1000</v>
      </c>
      <c r="U155" s="2" t="s">
        <v>1000</v>
      </c>
      <c r="V155" s="2" t="s">
        <v>1064</v>
      </c>
      <c r="W155" s="2" t="s">
        <v>1000</v>
      </c>
      <c r="X155" s="2" t="s">
        <v>1000</v>
      </c>
      <c r="Y155" s="2" t="s">
        <v>1000</v>
      </c>
      <c r="Z155" s="2" t="s">
        <v>1080</v>
      </c>
      <c r="AA155" s="5" t="s">
        <v>1000</v>
      </c>
      <c r="AB155" s="5" t="s">
        <v>1000</v>
      </c>
      <c r="AC155" s="5" t="s">
        <v>1064</v>
      </c>
      <c r="AD155" s="5" t="s">
        <v>1000</v>
      </c>
      <c r="AE155" s="5" t="s">
        <v>1000</v>
      </c>
      <c r="AF155" s="5" t="s">
        <v>1000</v>
      </c>
      <c r="AG155" s="5"/>
      <c r="AH155" s="5"/>
      <c r="AI155" s="5"/>
    </row>
    <row r="156" spans="1:35" x14ac:dyDescent="0.3">
      <c r="A156" s="5" t="s">
        <v>275</v>
      </c>
      <c r="B156" s="6" t="s">
        <v>276</v>
      </c>
      <c r="C156" s="4"/>
      <c r="D156" s="4"/>
      <c r="E156" s="5" t="s">
        <v>1000</v>
      </c>
      <c r="F156" s="5" t="s">
        <v>1000</v>
      </c>
      <c r="G156" s="5" t="s">
        <v>1000</v>
      </c>
      <c r="H156" s="5" t="s">
        <v>1064</v>
      </c>
      <c r="I156" s="5" t="s">
        <v>1001</v>
      </c>
      <c r="J156" s="5" t="s">
        <v>1001</v>
      </c>
      <c r="K156" s="5" t="s">
        <v>1075</v>
      </c>
      <c r="L156" s="5" t="s">
        <v>1000</v>
      </c>
      <c r="M156" s="5" t="s">
        <v>1000</v>
      </c>
      <c r="N156" s="5" t="s">
        <v>1000</v>
      </c>
      <c r="O156" s="5" t="s">
        <v>1064</v>
      </c>
      <c r="P156" s="5" t="s">
        <v>1000</v>
      </c>
      <c r="Q156" s="5" t="s">
        <v>1000</v>
      </c>
      <c r="R156" s="5" t="s">
        <v>1000</v>
      </c>
      <c r="S156" s="5" t="s">
        <v>1000</v>
      </c>
      <c r="T156" s="5" t="s">
        <v>1000</v>
      </c>
      <c r="U156" s="5" t="s">
        <v>1000</v>
      </c>
      <c r="V156" s="5" t="s">
        <v>1064</v>
      </c>
      <c r="W156" s="5" t="s">
        <v>1000</v>
      </c>
      <c r="X156" s="5" t="s">
        <v>1000</v>
      </c>
      <c r="Y156" s="5" t="s">
        <v>1000</v>
      </c>
      <c r="Z156" s="5" t="s">
        <v>1080</v>
      </c>
      <c r="AA156" s="2" t="s">
        <v>1000</v>
      </c>
      <c r="AB156" s="2" t="s">
        <v>1000</v>
      </c>
      <c r="AC156" s="2" t="s">
        <v>1064</v>
      </c>
      <c r="AD156" s="2" t="s">
        <v>1000</v>
      </c>
      <c r="AE156" s="2" t="s">
        <v>1000</v>
      </c>
      <c r="AF156" s="2" t="s">
        <v>1000</v>
      </c>
      <c r="AG156" s="2"/>
      <c r="AH156" s="2"/>
      <c r="AI156" s="2"/>
    </row>
    <row r="157" spans="1:35" x14ac:dyDescent="0.3">
      <c r="A157" s="2" t="s">
        <v>277</v>
      </c>
      <c r="B157" s="3" t="s">
        <v>278</v>
      </c>
      <c r="C157" s="4"/>
      <c r="D157" s="4"/>
      <c r="E157" s="2" t="s">
        <v>1000</v>
      </c>
      <c r="F157" s="2" t="s">
        <v>1000</v>
      </c>
      <c r="G157" s="2" t="s">
        <v>1000</v>
      </c>
      <c r="H157" s="2" t="s">
        <v>1064</v>
      </c>
      <c r="I157" s="2" t="s">
        <v>1000</v>
      </c>
      <c r="J157" s="2" t="s">
        <v>1000</v>
      </c>
      <c r="K157" s="2" t="s">
        <v>1000</v>
      </c>
      <c r="L157" s="2" t="s">
        <v>1000</v>
      </c>
      <c r="M157" s="2" t="s">
        <v>1000</v>
      </c>
      <c r="N157" s="2" t="s">
        <v>1000</v>
      </c>
      <c r="O157" s="2" t="s">
        <v>1064</v>
      </c>
      <c r="P157" s="2" t="s">
        <v>1000</v>
      </c>
      <c r="Q157" s="2" t="s">
        <v>1000</v>
      </c>
      <c r="R157" s="2" t="s">
        <v>1000</v>
      </c>
      <c r="S157" s="2" t="s">
        <v>1000</v>
      </c>
      <c r="T157" s="2" t="s">
        <v>1000</v>
      </c>
      <c r="U157" s="2" t="s">
        <v>1000</v>
      </c>
      <c r="V157" s="2" t="s">
        <v>1064</v>
      </c>
      <c r="W157" s="2" t="s">
        <v>1000</v>
      </c>
      <c r="X157" s="2" t="s">
        <v>1000</v>
      </c>
      <c r="Y157" s="2" t="s">
        <v>1000</v>
      </c>
      <c r="Z157" s="2" t="s">
        <v>1080</v>
      </c>
      <c r="AA157" s="2" t="s">
        <v>1000</v>
      </c>
      <c r="AB157" s="2" t="s">
        <v>1000</v>
      </c>
      <c r="AC157" s="2" t="s">
        <v>1064</v>
      </c>
      <c r="AD157" s="2" t="s">
        <v>1000</v>
      </c>
      <c r="AE157" s="2" t="s">
        <v>1000</v>
      </c>
      <c r="AF157" s="5" t="s">
        <v>1000</v>
      </c>
      <c r="AG157" s="5"/>
      <c r="AH157" s="5"/>
      <c r="AI157" s="5"/>
    </row>
    <row r="158" spans="1:35" x14ac:dyDescent="0.3">
      <c r="A158" s="5" t="s">
        <v>279</v>
      </c>
      <c r="B158" s="6" t="s">
        <v>280</v>
      </c>
      <c r="C158" s="7"/>
      <c r="D158" s="7"/>
      <c r="E158" s="5" t="s">
        <v>1000</v>
      </c>
      <c r="F158" s="5" t="s">
        <v>1000</v>
      </c>
      <c r="G158" s="5" t="s">
        <v>1000</v>
      </c>
      <c r="H158" s="5" t="s">
        <v>1064</v>
      </c>
      <c r="I158" s="5" t="s">
        <v>1000</v>
      </c>
      <c r="J158" s="5" t="s">
        <v>1000</v>
      </c>
      <c r="K158" s="5" t="s">
        <v>1000</v>
      </c>
      <c r="L158" s="5" t="s">
        <v>1000</v>
      </c>
      <c r="M158" s="5" t="s">
        <v>1000</v>
      </c>
      <c r="N158" s="5" t="s">
        <v>1000</v>
      </c>
      <c r="O158" s="5" t="s">
        <v>1064</v>
      </c>
      <c r="P158" s="5" t="s">
        <v>1000</v>
      </c>
      <c r="Q158" s="5" t="s">
        <v>1000</v>
      </c>
      <c r="R158" s="5" t="s">
        <v>1000</v>
      </c>
      <c r="S158" s="5" t="s">
        <v>1000</v>
      </c>
      <c r="T158" s="5" t="s">
        <v>1000</v>
      </c>
      <c r="U158" s="5" t="s">
        <v>1000</v>
      </c>
      <c r="V158" s="5" t="s">
        <v>1064</v>
      </c>
      <c r="W158" s="5" t="s">
        <v>1000</v>
      </c>
      <c r="X158" s="5" t="s">
        <v>1000</v>
      </c>
      <c r="Y158" s="5" t="s">
        <v>1001</v>
      </c>
      <c r="Z158" s="5" t="s">
        <v>1078</v>
      </c>
      <c r="AA158" s="5" t="s">
        <v>1000</v>
      </c>
      <c r="AB158" s="5" t="s">
        <v>1000</v>
      </c>
      <c r="AC158" s="5" t="s">
        <v>1064</v>
      </c>
      <c r="AD158" s="5" t="s">
        <v>1000</v>
      </c>
      <c r="AE158" s="5" t="s">
        <v>1000</v>
      </c>
      <c r="AF158" s="2" t="s">
        <v>1000</v>
      </c>
      <c r="AG158" s="2"/>
      <c r="AH158" s="2"/>
      <c r="AI158" s="2"/>
    </row>
    <row r="159" spans="1:35" x14ac:dyDescent="0.3">
      <c r="A159" s="2" t="s">
        <v>1030</v>
      </c>
      <c r="B159" s="3" t="s">
        <v>1028</v>
      </c>
      <c r="C159" s="4"/>
      <c r="D159" s="4"/>
      <c r="E159" s="2" t="s">
        <v>1000</v>
      </c>
      <c r="F159" s="2" t="s">
        <v>1000</v>
      </c>
      <c r="G159" s="2" t="s">
        <v>1000</v>
      </c>
      <c r="H159" s="2" t="s">
        <v>1064</v>
      </c>
      <c r="I159" s="2" t="s">
        <v>1000</v>
      </c>
      <c r="J159" s="2" t="s">
        <v>1000</v>
      </c>
      <c r="K159" s="2" t="s">
        <v>1001</v>
      </c>
      <c r="L159" s="2" t="s">
        <v>1000</v>
      </c>
      <c r="M159" s="2" t="s">
        <v>1000</v>
      </c>
      <c r="N159" s="2" t="s">
        <v>1001</v>
      </c>
      <c r="O159" s="2" t="s">
        <v>1064</v>
      </c>
      <c r="P159" s="2" t="s">
        <v>1000</v>
      </c>
      <c r="Q159" s="2" t="s">
        <v>1000</v>
      </c>
      <c r="R159" s="2" t="s">
        <v>1000</v>
      </c>
      <c r="S159" s="2" t="s">
        <v>1000</v>
      </c>
      <c r="T159" s="2" t="s">
        <v>1000</v>
      </c>
      <c r="U159" s="2" t="s">
        <v>1000</v>
      </c>
      <c r="V159" s="2" t="s">
        <v>1064</v>
      </c>
      <c r="W159" s="2" t="s">
        <v>1000</v>
      </c>
      <c r="X159" s="2" t="s">
        <v>1000</v>
      </c>
      <c r="Y159" s="2" t="s">
        <v>1000</v>
      </c>
      <c r="Z159" s="2" t="s">
        <v>1080</v>
      </c>
      <c r="AA159" s="2" t="s">
        <v>1000</v>
      </c>
      <c r="AB159" s="2" t="s">
        <v>1000</v>
      </c>
      <c r="AC159" s="2" t="s">
        <v>1064</v>
      </c>
      <c r="AD159" s="2" t="s">
        <v>1000</v>
      </c>
      <c r="AE159" s="2" t="s">
        <v>1000</v>
      </c>
      <c r="AF159" s="5" t="s">
        <v>1000</v>
      </c>
      <c r="AG159" s="5"/>
      <c r="AH159" s="5"/>
      <c r="AI159" s="5"/>
    </row>
    <row r="160" spans="1:35" x14ac:dyDescent="0.3">
      <c r="A160" s="5" t="s">
        <v>281</v>
      </c>
      <c r="B160" s="6" t="s">
        <v>282</v>
      </c>
      <c r="C160" s="4"/>
      <c r="D160" s="4"/>
      <c r="E160" s="5" t="s">
        <v>1000</v>
      </c>
      <c r="F160" s="5" t="s">
        <v>1000</v>
      </c>
      <c r="G160" s="5" t="s">
        <v>1000</v>
      </c>
      <c r="H160" s="5" t="s">
        <v>1064</v>
      </c>
      <c r="I160" s="5" t="s">
        <v>1000</v>
      </c>
      <c r="J160" s="5" t="s">
        <v>1000</v>
      </c>
      <c r="K160" s="5" t="s">
        <v>1000</v>
      </c>
      <c r="L160" s="5" t="s">
        <v>1000</v>
      </c>
      <c r="M160" s="5" t="s">
        <v>1000</v>
      </c>
      <c r="N160" s="5" t="s">
        <v>1000</v>
      </c>
      <c r="O160" s="5" t="s">
        <v>1064</v>
      </c>
      <c r="P160" s="5" t="s">
        <v>1000</v>
      </c>
      <c r="Q160" s="5" t="s">
        <v>1000</v>
      </c>
      <c r="R160" s="5" t="s">
        <v>1000</v>
      </c>
      <c r="S160" s="5" t="s">
        <v>1000</v>
      </c>
      <c r="T160" s="5" t="s">
        <v>1000</v>
      </c>
      <c r="U160" s="5" t="s">
        <v>1000</v>
      </c>
      <c r="V160" s="5" t="s">
        <v>1064</v>
      </c>
      <c r="W160" s="5" t="s">
        <v>1000</v>
      </c>
      <c r="X160" s="5" t="s">
        <v>1000</v>
      </c>
      <c r="Y160" s="5" t="s">
        <v>1000</v>
      </c>
      <c r="Z160" s="5" t="s">
        <v>1080</v>
      </c>
      <c r="AA160" s="2" t="s">
        <v>1000</v>
      </c>
      <c r="AB160" s="2" t="s">
        <v>1000</v>
      </c>
      <c r="AC160" s="2" t="s">
        <v>1064</v>
      </c>
      <c r="AD160" s="2" t="s">
        <v>1000</v>
      </c>
      <c r="AE160" s="2" t="s">
        <v>1081</v>
      </c>
      <c r="AF160" s="2" t="s">
        <v>1001</v>
      </c>
      <c r="AG160" s="2"/>
      <c r="AH160" s="2"/>
      <c r="AI160" s="2"/>
    </row>
    <row r="161" spans="1:35" x14ac:dyDescent="0.3">
      <c r="A161" s="2" t="s">
        <v>283</v>
      </c>
      <c r="B161" s="3" t="s">
        <v>284</v>
      </c>
      <c r="C161" s="7"/>
      <c r="D161" s="7"/>
      <c r="E161" s="2" t="s">
        <v>1001</v>
      </c>
      <c r="F161" s="2" t="s">
        <v>1000</v>
      </c>
      <c r="G161" s="2" t="s">
        <v>1000</v>
      </c>
      <c r="H161" s="2" t="s">
        <v>1064</v>
      </c>
      <c r="I161" s="2" t="s">
        <v>1000</v>
      </c>
      <c r="J161" s="2" t="s">
        <v>1000</v>
      </c>
      <c r="K161" s="2" t="s">
        <v>1000</v>
      </c>
      <c r="L161" s="2" t="s">
        <v>1000</v>
      </c>
      <c r="M161" s="2" t="s">
        <v>1000</v>
      </c>
      <c r="N161" s="2" t="s">
        <v>1000</v>
      </c>
      <c r="O161" s="2" t="s">
        <v>1064</v>
      </c>
      <c r="P161" s="2" t="s">
        <v>1000</v>
      </c>
      <c r="Q161" s="2" t="s">
        <v>1000</v>
      </c>
      <c r="R161" s="2" t="s">
        <v>1000</v>
      </c>
      <c r="S161" s="2" t="s">
        <v>1000</v>
      </c>
      <c r="T161" s="2" t="s">
        <v>1000</v>
      </c>
      <c r="U161" s="2" t="s">
        <v>1001</v>
      </c>
      <c r="V161" s="2" t="s">
        <v>1001</v>
      </c>
      <c r="W161" s="2" t="s">
        <v>1001</v>
      </c>
      <c r="X161" s="2" t="s">
        <v>1000</v>
      </c>
      <c r="Y161" s="2" t="s">
        <v>1000</v>
      </c>
      <c r="Z161" s="2" t="s">
        <v>1080</v>
      </c>
      <c r="AA161" s="5" t="s">
        <v>1000</v>
      </c>
      <c r="AB161" s="5" t="s">
        <v>1000</v>
      </c>
      <c r="AC161" s="5" t="s">
        <v>1064</v>
      </c>
      <c r="AD161" s="5" t="s">
        <v>1000</v>
      </c>
      <c r="AE161" s="5" t="s">
        <v>1000</v>
      </c>
      <c r="AF161" s="5" t="s">
        <v>1000</v>
      </c>
      <c r="AG161" s="5"/>
      <c r="AH161" s="5"/>
      <c r="AI161" s="5"/>
    </row>
    <row r="162" spans="1:35" x14ac:dyDescent="0.3">
      <c r="A162" s="2" t="s">
        <v>285</v>
      </c>
      <c r="B162" s="3" t="s">
        <v>286</v>
      </c>
      <c r="C162" s="4"/>
      <c r="D162" s="4"/>
      <c r="E162" s="2" t="s">
        <v>1001</v>
      </c>
      <c r="F162" s="2" t="s">
        <v>1000</v>
      </c>
      <c r="G162" s="2" t="s">
        <v>1000</v>
      </c>
      <c r="H162" s="2" t="s">
        <v>1064</v>
      </c>
      <c r="I162" s="2" t="s">
        <v>1000</v>
      </c>
      <c r="J162" s="2" t="s">
        <v>1000</v>
      </c>
      <c r="K162" s="2" t="s">
        <v>1000</v>
      </c>
      <c r="L162" s="2" t="s">
        <v>1000</v>
      </c>
      <c r="M162" s="2" t="s">
        <v>1000</v>
      </c>
      <c r="N162" s="2" t="s">
        <v>1000</v>
      </c>
      <c r="O162" s="2" t="s">
        <v>1064</v>
      </c>
      <c r="P162" s="2" t="s">
        <v>1000</v>
      </c>
      <c r="Q162" s="2" t="s">
        <v>1000</v>
      </c>
      <c r="R162" s="2" t="s">
        <v>1000</v>
      </c>
      <c r="S162" s="2" t="s">
        <v>1000</v>
      </c>
      <c r="T162" s="2" t="s">
        <v>1000</v>
      </c>
      <c r="U162" s="2" t="s">
        <v>1000</v>
      </c>
      <c r="V162" s="2" t="s">
        <v>1064</v>
      </c>
      <c r="W162" s="2" t="s">
        <v>1000</v>
      </c>
      <c r="X162" s="2" t="s">
        <v>1000</v>
      </c>
      <c r="Y162" s="2" t="s">
        <v>1000</v>
      </c>
      <c r="Z162" s="2" t="s">
        <v>1080</v>
      </c>
      <c r="AA162" s="2" t="s">
        <v>1000</v>
      </c>
      <c r="AB162" s="2" t="s">
        <v>1000</v>
      </c>
      <c r="AC162" s="2" t="s">
        <v>1064</v>
      </c>
      <c r="AD162" s="2" t="s">
        <v>1000</v>
      </c>
      <c r="AE162" s="2" t="s">
        <v>1000</v>
      </c>
      <c r="AF162" s="2" t="s">
        <v>1000</v>
      </c>
      <c r="AG162" s="2"/>
      <c r="AH162" s="2"/>
      <c r="AI162" s="2"/>
    </row>
    <row r="163" spans="1:35" x14ac:dyDescent="0.3">
      <c r="A163" s="5" t="s">
        <v>975</v>
      </c>
      <c r="B163" s="6" t="s">
        <v>287</v>
      </c>
      <c r="C163" s="4"/>
      <c r="D163" s="4"/>
      <c r="E163" s="5" t="s">
        <v>1075</v>
      </c>
      <c r="F163" s="5" t="s">
        <v>1075</v>
      </c>
      <c r="G163" s="5" t="s">
        <v>1075</v>
      </c>
      <c r="H163" s="5" t="s">
        <v>1075</v>
      </c>
      <c r="I163" s="5" t="s">
        <v>1075</v>
      </c>
      <c r="J163" s="5" t="s">
        <v>1075</v>
      </c>
      <c r="K163" s="5" t="s">
        <v>1075</v>
      </c>
      <c r="L163" s="5" t="s">
        <v>1075</v>
      </c>
      <c r="M163" s="5" t="s">
        <v>1075</v>
      </c>
      <c r="N163" s="5" t="s">
        <v>1075</v>
      </c>
      <c r="O163" s="5" t="s">
        <v>1064</v>
      </c>
      <c r="P163" s="5" t="s">
        <v>1000</v>
      </c>
      <c r="Q163" s="5" t="s">
        <v>1000</v>
      </c>
      <c r="R163" s="5" t="s">
        <v>1000</v>
      </c>
      <c r="S163" s="5" t="s">
        <v>1000</v>
      </c>
      <c r="T163" s="5" t="s">
        <v>1000</v>
      </c>
      <c r="U163" s="5" t="s">
        <v>1000</v>
      </c>
      <c r="V163" s="5" t="s">
        <v>1064</v>
      </c>
      <c r="W163" s="5" t="s">
        <v>1000</v>
      </c>
      <c r="X163" s="5" t="s">
        <v>1000</v>
      </c>
      <c r="Y163" s="5" t="s">
        <v>1000</v>
      </c>
      <c r="Z163" s="5" t="s">
        <v>1080</v>
      </c>
      <c r="AA163" s="2" t="s">
        <v>1000</v>
      </c>
      <c r="AB163" s="2" t="s">
        <v>1000</v>
      </c>
      <c r="AC163" s="2" t="s">
        <v>1064</v>
      </c>
      <c r="AD163" s="2" t="s">
        <v>1000</v>
      </c>
      <c r="AE163" s="2" t="s">
        <v>1000</v>
      </c>
      <c r="AF163" s="5" t="s">
        <v>1000</v>
      </c>
      <c r="AG163" s="5"/>
      <c r="AH163" s="5"/>
      <c r="AI163" s="5"/>
    </row>
    <row r="164" spans="1:35" x14ac:dyDescent="0.3">
      <c r="A164" s="2" t="s">
        <v>288</v>
      </c>
      <c r="B164" s="3" t="s">
        <v>289</v>
      </c>
      <c r="C164" s="7"/>
      <c r="D164" s="7"/>
      <c r="E164" s="2" t="s">
        <v>1000</v>
      </c>
      <c r="F164" s="2" t="s">
        <v>1000</v>
      </c>
      <c r="G164" s="2" t="s">
        <v>1000</v>
      </c>
      <c r="H164" s="2" t="s">
        <v>1064</v>
      </c>
      <c r="I164" s="2" t="s">
        <v>1000</v>
      </c>
      <c r="J164" s="2" t="s">
        <v>1000</v>
      </c>
      <c r="K164" s="2" t="s">
        <v>1000</v>
      </c>
      <c r="L164" s="2" t="s">
        <v>1000</v>
      </c>
      <c r="M164" s="2" t="s">
        <v>1000</v>
      </c>
      <c r="N164" s="2" t="s">
        <v>1000</v>
      </c>
      <c r="O164" s="2" t="s">
        <v>1064</v>
      </c>
      <c r="P164" s="2" t="s">
        <v>1000</v>
      </c>
      <c r="Q164" s="2" t="s">
        <v>1000</v>
      </c>
      <c r="R164" s="2" t="s">
        <v>1000</v>
      </c>
      <c r="S164" s="2" t="s">
        <v>1000</v>
      </c>
      <c r="T164" s="2" t="s">
        <v>1000</v>
      </c>
      <c r="U164" s="2" t="s">
        <v>1000</v>
      </c>
      <c r="V164" s="2" t="s">
        <v>1064</v>
      </c>
      <c r="W164" s="2" t="s">
        <v>1000</v>
      </c>
      <c r="X164" s="2" t="s">
        <v>1000</v>
      </c>
      <c r="Y164" s="2" t="s">
        <v>1000</v>
      </c>
      <c r="Z164" s="2" t="s">
        <v>1078</v>
      </c>
      <c r="AA164" s="5" t="s">
        <v>1000</v>
      </c>
      <c r="AB164" s="5" t="s">
        <v>1000</v>
      </c>
      <c r="AC164" s="5" t="s">
        <v>1064</v>
      </c>
      <c r="AD164" s="5" t="s">
        <v>1000</v>
      </c>
      <c r="AE164" s="5" t="s">
        <v>1000</v>
      </c>
      <c r="AF164" s="2" t="s">
        <v>1000</v>
      </c>
      <c r="AG164" s="2"/>
      <c r="AH164" s="2"/>
      <c r="AI164" s="2"/>
    </row>
    <row r="165" spans="1:35" ht="57.6" x14ac:dyDescent="0.3">
      <c r="A165" s="5" t="s">
        <v>976</v>
      </c>
      <c r="B165" s="6" t="s">
        <v>290</v>
      </c>
      <c r="C165" s="4"/>
      <c r="D165" s="4"/>
      <c r="E165" s="5" t="s">
        <v>1000</v>
      </c>
      <c r="F165" s="5" t="s">
        <v>1000</v>
      </c>
      <c r="G165" s="5" t="s">
        <v>1000</v>
      </c>
      <c r="H165" s="5" t="s">
        <v>1064</v>
      </c>
      <c r="I165" s="5" t="s">
        <v>1082</v>
      </c>
      <c r="J165" s="5" t="s">
        <v>1000</v>
      </c>
      <c r="K165" s="5" t="s">
        <v>1000</v>
      </c>
      <c r="L165" s="5" t="s">
        <v>1000</v>
      </c>
      <c r="M165" s="5" t="s">
        <v>1000</v>
      </c>
      <c r="N165" s="5" t="s">
        <v>1000</v>
      </c>
      <c r="O165" s="5" t="s">
        <v>1064</v>
      </c>
      <c r="P165" s="5" t="s">
        <v>1000</v>
      </c>
      <c r="Q165" s="5" t="s">
        <v>1000</v>
      </c>
      <c r="R165" s="5" t="s">
        <v>1000</v>
      </c>
      <c r="S165" s="5" t="s">
        <v>1000</v>
      </c>
      <c r="T165" s="5" t="s">
        <v>1000</v>
      </c>
      <c r="U165" s="5" t="s">
        <v>1000</v>
      </c>
      <c r="V165" s="5" t="s">
        <v>1064</v>
      </c>
      <c r="W165" s="5" t="s">
        <v>1001</v>
      </c>
      <c r="X165" s="5" t="s">
        <v>1000</v>
      </c>
      <c r="Y165" s="5" t="s">
        <v>1000</v>
      </c>
      <c r="Z165" s="5" t="s">
        <v>1080</v>
      </c>
      <c r="AA165" s="2" t="s">
        <v>1000</v>
      </c>
      <c r="AB165" s="2" t="s">
        <v>1000</v>
      </c>
      <c r="AC165" s="2" t="s">
        <v>1064</v>
      </c>
      <c r="AD165" s="2" t="s">
        <v>1000</v>
      </c>
      <c r="AE165" s="2" t="s">
        <v>1000</v>
      </c>
      <c r="AF165" s="5" t="s">
        <v>1000</v>
      </c>
      <c r="AG165" s="5"/>
      <c r="AH165" s="5"/>
      <c r="AI165" s="5"/>
    </row>
    <row r="166" spans="1:35" x14ac:dyDescent="0.3">
      <c r="A166" s="2" t="s">
        <v>291</v>
      </c>
      <c r="B166" s="3" t="s">
        <v>292</v>
      </c>
      <c r="C166" s="4"/>
      <c r="D166" s="4"/>
      <c r="E166" s="2" t="s">
        <v>1000</v>
      </c>
      <c r="F166" s="2" t="s">
        <v>1071</v>
      </c>
      <c r="G166" s="2" t="s">
        <v>1000</v>
      </c>
      <c r="H166" s="2" t="s">
        <v>1064</v>
      </c>
      <c r="I166" s="2" t="s">
        <v>1000</v>
      </c>
      <c r="J166" s="2" t="s">
        <v>1000</v>
      </c>
      <c r="K166" s="2" t="s">
        <v>1000</v>
      </c>
      <c r="L166" s="2" t="s">
        <v>1000</v>
      </c>
      <c r="M166" s="2" t="s">
        <v>1000</v>
      </c>
      <c r="N166" s="2" t="s">
        <v>1000</v>
      </c>
      <c r="O166" s="2" t="s">
        <v>1064</v>
      </c>
      <c r="P166" s="2" t="s">
        <v>1000</v>
      </c>
      <c r="Q166" s="2" t="s">
        <v>1000</v>
      </c>
      <c r="R166" s="2" t="s">
        <v>1000</v>
      </c>
      <c r="S166" s="2" t="s">
        <v>1000</v>
      </c>
      <c r="T166" s="2" t="s">
        <v>1000</v>
      </c>
      <c r="U166" s="2" t="s">
        <v>1000</v>
      </c>
      <c r="V166" s="2" t="s">
        <v>1064</v>
      </c>
      <c r="W166" s="2" t="s">
        <v>1000</v>
      </c>
      <c r="X166" s="2" t="s">
        <v>1000</v>
      </c>
      <c r="Y166" s="2" t="s">
        <v>1000</v>
      </c>
      <c r="Z166" s="2" t="s">
        <v>1080</v>
      </c>
      <c r="AA166" s="2" t="s">
        <v>1000</v>
      </c>
      <c r="AB166" s="2" t="s">
        <v>1000</v>
      </c>
      <c r="AC166" s="2" t="s">
        <v>1064</v>
      </c>
      <c r="AD166" s="2" t="s">
        <v>1000</v>
      </c>
      <c r="AE166" s="2" t="s">
        <v>1000</v>
      </c>
      <c r="AF166" s="2" t="s">
        <v>1000</v>
      </c>
      <c r="AG166" s="2"/>
      <c r="AH166" s="2"/>
      <c r="AI166" s="2"/>
    </row>
    <row r="167" spans="1:35" x14ac:dyDescent="0.3">
      <c r="A167" s="5" t="s">
        <v>293</v>
      </c>
      <c r="B167" s="6" t="s">
        <v>294</v>
      </c>
      <c r="C167" s="7"/>
      <c r="D167" s="7"/>
      <c r="E167" s="5" t="s">
        <v>1000</v>
      </c>
      <c r="F167" s="5" t="s">
        <v>1000</v>
      </c>
      <c r="G167" s="5" t="s">
        <v>1000</v>
      </c>
      <c r="H167" s="5" t="s">
        <v>1064</v>
      </c>
      <c r="I167" s="5" t="s">
        <v>1000</v>
      </c>
      <c r="J167" s="5" t="s">
        <v>1000</v>
      </c>
      <c r="K167" s="5" t="s">
        <v>1000</v>
      </c>
      <c r="L167" s="5" t="s">
        <v>1000</v>
      </c>
      <c r="M167" s="5" t="s">
        <v>1000</v>
      </c>
      <c r="N167" s="5" t="s">
        <v>1000</v>
      </c>
      <c r="O167" s="5" t="s">
        <v>1064</v>
      </c>
      <c r="P167" s="5" t="s">
        <v>1000</v>
      </c>
      <c r="Q167" s="5" t="s">
        <v>1015</v>
      </c>
      <c r="R167" s="5" t="s">
        <v>1000</v>
      </c>
      <c r="S167" s="5" t="s">
        <v>1000</v>
      </c>
      <c r="T167" s="5" t="s">
        <v>1000</v>
      </c>
      <c r="U167" s="5" t="s">
        <v>1000</v>
      </c>
      <c r="V167" s="5" t="s">
        <v>1064</v>
      </c>
      <c r="W167" s="5" t="s">
        <v>1000</v>
      </c>
      <c r="X167" s="5" t="s">
        <v>1000</v>
      </c>
      <c r="Y167" s="5" t="s">
        <v>1000</v>
      </c>
      <c r="Z167" s="5" t="s">
        <v>1080</v>
      </c>
      <c r="AA167" s="5" t="s">
        <v>1000</v>
      </c>
      <c r="AB167" s="5" t="s">
        <v>1000</v>
      </c>
      <c r="AC167" s="5" t="s">
        <v>1064</v>
      </c>
      <c r="AD167" s="5" t="s">
        <v>1000</v>
      </c>
      <c r="AE167" s="5" t="s">
        <v>1000</v>
      </c>
      <c r="AF167" s="5" t="s">
        <v>1000</v>
      </c>
      <c r="AG167" s="5"/>
      <c r="AH167" s="5"/>
      <c r="AI167" s="5"/>
    </row>
    <row r="168" spans="1:35" x14ac:dyDescent="0.3">
      <c r="A168" s="2" t="s">
        <v>295</v>
      </c>
      <c r="B168" s="3" t="s">
        <v>296</v>
      </c>
      <c r="C168" s="4"/>
      <c r="D168" s="4"/>
      <c r="E168" s="2" t="s">
        <v>1000</v>
      </c>
      <c r="F168" s="2" t="s">
        <v>1000</v>
      </c>
      <c r="G168" s="2" t="s">
        <v>1000</v>
      </c>
      <c r="H168" s="2" t="s">
        <v>1064</v>
      </c>
      <c r="I168" s="2" t="s">
        <v>1000</v>
      </c>
      <c r="J168" s="2" t="s">
        <v>1000</v>
      </c>
      <c r="K168" s="2" t="s">
        <v>1015</v>
      </c>
      <c r="L168" s="2" t="s">
        <v>1000</v>
      </c>
      <c r="M168" s="2" t="s">
        <v>1000</v>
      </c>
      <c r="N168" s="2" t="s">
        <v>1001</v>
      </c>
      <c r="O168" s="2" t="s">
        <v>1064</v>
      </c>
      <c r="P168" s="2" t="s">
        <v>1000</v>
      </c>
      <c r="Q168" s="2" t="s">
        <v>1000</v>
      </c>
      <c r="R168" s="2" t="s">
        <v>1000</v>
      </c>
      <c r="S168" s="2" t="s">
        <v>1000</v>
      </c>
      <c r="T168" s="2" t="s">
        <v>1000</v>
      </c>
      <c r="U168" s="2" t="s">
        <v>1000</v>
      </c>
      <c r="V168" s="2" t="s">
        <v>1064</v>
      </c>
      <c r="W168" s="2" t="s">
        <v>1000</v>
      </c>
      <c r="X168" s="2" t="s">
        <v>1000</v>
      </c>
      <c r="Y168" s="2" t="s">
        <v>1000</v>
      </c>
      <c r="Z168" s="2" t="s">
        <v>1080</v>
      </c>
      <c r="AA168" s="2" t="s">
        <v>1000</v>
      </c>
      <c r="AB168" s="2" t="s">
        <v>1000</v>
      </c>
      <c r="AC168" s="2" t="s">
        <v>1064</v>
      </c>
      <c r="AD168" s="2" t="s">
        <v>1000</v>
      </c>
      <c r="AE168" s="2" t="s">
        <v>1000</v>
      </c>
      <c r="AF168" s="2" t="s">
        <v>1000</v>
      </c>
      <c r="AG168" s="2"/>
      <c r="AH168" s="2"/>
      <c r="AI168" s="2"/>
    </row>
    <row r="169" spans="1:35" ht="28.8" x14ac:dyDescent="0.3">
      <c r="A169" s="5" t="s">
        <v>297</v>
      </c>
      <c r="B169" s="6" t="s">
        <v>298</v>
      </c>
      <c r="C169" s="7"/>
      <c r="D169" s="7"/>
      <c r="E169" s="5" t="s">
        <v>1000</v>
      </c>
      <c r="F169" s="5" t="s">
        <v>1000</v>
      </c>
      <c r="G169" s="5" t="s">
        <v>1000</v>
      </c>
      <c r="H169" s="5" t="s">
        <v>1064</v>
      </c>
      <c r="I169" s="5" t="s">
        <v>1000</v>
      </c>
      <c r="J169" s="5" t="s">
        <v>1000</v>
      </c>
      <c r="K169" s="5" t="s">
        <v>1000</v>
      </c>
      <c r="L169" s="5" t="s">
        <v>1000</v>
      </c>
      <c r="M169" s="5" t="s">
        <v>1000</v>
      </c>
      <c r="N169" s="5" t="s">
        <v>1000</v>
      </c>
      <c r="O169" s="5" t="s">
        <v>1064</v>
      </c>
      <c r="P169" s="5" t="s">
        <v>1000</v>
      </c>
      <c r="Q169" s="5" t="s">
        <v>1000</v>
      </c>
      <c r="R169" s="5" t="s">
        <v>1063</v>
      </c>
      <c r="S169" s="5" t="s">
        <v>1001</v>
      </c>
      <c r="T169" s="5" t="s">
        <v>1001</v>
      </c>
      <c r="U169" s="5" t="s">
        <v>1075</v>
      </c>
      <c r="V169" s="5" t="s">
        <v>1075</v>
      </c>
      <c r="W169" s="5" t="s">
        <v>1075</v>
      </c>
      <c r="X169" s="5" t="s">
        <v>1075</v>
      </c>
      <c r="Y169" s="5" t="s">
        <v>1075</v>
      </c>
      <c r="Z169" s="5" t="s">
        <v>1080</v>
      </c>
      <c r="AA169" s="5" t="s">
        <v>1000</v>
      </c>
      <c r="AB169" s="5" t="s">
        <v>1000</v>
      </c>
      <c r="AC169" s="5" t="s">
        <v>1064</v>
      </c>
      <c r="AD169" s="5" t="s">
        <v>1000</v>
      </c>
      <c r="AE169" s="5" t="s">
        <v>1000</v>
      </c>
      <c r="AF169" s="5" t="s">
        <v>1000</v>
      </c>
      <c r="AG169" s="5"/>
      <c r="AH169" s="5"/>
      <c r="AI169" s="5"/>
    </row>
    <row r="170" spans="1:35" x14ac:dyDescent="0.3">
      <c r="A170" s="2" t="s">
        <v>299</v>
      </c>
      <c r="B170" s="3" t="s">
        <v>300</v>
      </c>
      <c r="C170" s="4"/>
      <c r="D170" s="4"/>
      <c r="E170" s="2" t="s">
        <v>1000</v>
      </c>
      <c r="F170" s="2" t="s">
        <v>1001</v>
      </c>
      <c r="G170" s="2" t="s">
        <v>1000</v>
      </c>
      <c r="H170" s="2" t="s">
        <v>1064</v>
      </c>
      <c r="I170" s="2" t="s">
        <v>1000</v>
      </c>
      <c r="J170" s="2" t="s">
        <v>1000</v>
      </c>
      <c r="K170" s="2" t="s">
        <v>1000</v>
      </c>
      <c r="L170" s="2" t="s">
        <v>1000</v>
      </c>
      <c r="M170" s="2" t="s">
        <v>1000</v>
      </c>
      <c r="N170" s="2" t="s">
        <v>1000</v>
      </c>
      <c r="O170" s="2" t="s">
        <v>1064</v>
      </c>
      <c r="P170" s="2" t="s">
        <v>1000</v>
      </c>
      <c r="Q170" s="2" t="s">
        <v>1000</v>
      </c>
      <c r="R170" s="2" t="s">
        <v>1000</v>
      </c>
      <c r="S170" s="2" t="s">
        <v>1000</v>
      </c>
      <c r="T170" s="2" t="s">
        <v>1000</v>
      </c>
      <c r="U170" s="2" t="s">
        <v>1000</v>
      </c>
      <c r="V170" s="2" t="s">
        <v>1064</v>
      </c>
      <c r="W170" s="2" t="s">
        <v>1000</v>
      </c>
      <c r="X170" s="2" t="s">
        <v>1000</v>
      </c>
      <c r="Y170" s="2" t="s">
        <v>1000</v>
      </c>
      <c r="Z170" s="2" t="s">
        <v>1080</v>
      </c>
      <c r="AA170" s="2" t="s">
        <v>1000</v>
      </c>
      <c r="AB170" s="2" t="s">
        <v>1000</v>
      </c>
      <c r="AC170" s="2" t="s">
        <v>1064</v>
      </c>
      <c r="AD170" s="2" t="s">
        <v>1000</v>
      </c>
      <c r="AE170" s="2" t="s">
        <v>1001</v>
      </c>
      <c r="AF170" s="2" t="s">
        <v>1000</v>
      </c>
      <c r="AG170" s="2"/>
      <c r="AH170" s="2"/>
      <c r="AI170" s="2"/>
    </row>
    <row r="171" spans="1:35" x14ac:dyDescent="0.3">
      <c r="A171" s="5" t="s">
        <v>301</v>
      </c>
      <c r="B171" s="6" t="s">
        <v>302</v>
      </c>
      <c r="C171" s="7"/>
      <c r="D171" s="7"/>
      <c r="E171" s="5" t="s">
        <v>1000</v>
      </c>
      <c r="F171" s="5" t="s">
        <v>1000</v>
      </c>
      <c r="G171" s="5" t="s">
        <v>1000</v>
      </c>
      <c r="H171" s="5" t="s">
        <v>1064</v>
      </c>
      <c r="I171" s="5" t="s">
        <v>1000</v>
      </c>
      <c r="J171" s="5" t="s">
        <v>1000</v>
      </c>
      <c r="K171" s="5" t="s">
        <v>1000</v>
      </c>
      <c r="L171" s="5" t="s">
        <v>1000</v>
      </c>
      <c r="M171" s="5" t="s">
        <v>1000</v>
      </c>
      <c r="N171" s="5" t="s">
        <v>1000</v>
      </c>
      <c r="O171" s="5" t="s">
        <v>1064</v>
      </c>
      <c r="P171" s="5" t="s">
        <v>1000</v>
      </c>
      <c r="Q171" s="5" t="s">
        <v>1000</v>
      </c>
      <c r="R171" s="5" t="s">
        <v>1000</v>
      </c>
      <c r="S171" s="5" t="s">
        <v>1000</v>
      </c>
      <c r="T171" s="5" t="s">
        <v>1000</v>
      </c>
      <c r="U171" s="5" t="s">
        <v>1000</v>
      </c>
      <c r="V171" s="5" t="s">
        <v>1064</v>
      </c>
      <c r="W171" s="5" t="s">
        <v>1000</v>
      </c>
      <c r="X171" s="5" t="s">
        <v>1000</v>
      </c>
      <c r="Y171" s="5" t="s">
        <v>1000</v>
      </c>
      <c r="Z171" s="5" t="s">
        <v>1080</v>
      </c>
      <c r="AA171" s="5" t="s">
        <v>1000</v>
      </c>
      <c r="AB171" s="5" t="s">
        <v>1000</v>
      </c>
      <c r="AC171" s="5" t="s">
        <v>1064</v>
      </c>
      <c r="AD171" s="5" t="s">
        <v>1000</v>
      </c>
      <c r="AE171" s="5" t="s">
        <v>1000</v>
      </c>
      <c r="AF171" s="5" t="s">
        <v>1000</v>
      </c>
      <c r="AG171" s="5"/>
      <c r="AH171" s="5"/>
      <c r="AI171" s="5"/>
    </row>
    <row r="172" spans="1:35" x14ac:dyDescent="0.3">
      <c r="A172" s="2" t="s">
        <v>303</v>
      </c>
      <c r="B172" s="3" t="s">
        <v>304</v>
      </c>
      <c r="C172" s="7"/>
      <c r="D172" s="7"/>
      <c r="E172" s="2" t="s">
        <v>1001</v>
      </c>
      <c r="F172" s="2" t="s">
        <v>1000</v>
      </c>
      <c r="G172" s="2" t="s">
        <v>1000</v>
      </c>
      <c r="H172" s="2" t="s">
        <v>1064</v>
      </c>
      <c r="I172" s="2" t="s">
        <v>1000</v>
      </c>
      <c r="J172" s="2" t="s">
        <v>1000</v>
      </c>
      <c r="K172" s="2" t="s">
        <v>1000</v>
      </c>
      <c r="L172" s="2" t="s">
        <v>1000</v>
      </c>
      <c r="M172" s="2" t="s">
        <v>1000</v>
      </c>
      <c r="N172" s="2" t="s">
        <v>1001</v>
      </c>
      <c r="O172" s="2" t="s">
        <v>1064</v>
      </c>
      <c r="P172" s="2" t="s">
        <v>1000</v>
      </c>
      <c r="Q172" s="2" t="s">
        <v>1000</v>
      </c>
      <c r="R172" s="2" t="s">
        <v>1000</v>
      </c>
      <c r="S172" s="2" t="s">
        <v>1000</v>
      </c>
      <c r="T172" s="2" t="s">
        <v>1000</v>
      </c>
      <c r="U172" s="2" t="s">
        <v>1000</v>
      </c>
      <c r="V172" s="2" t="s">
        <v>1064</v>
      </c>
      <c r="W172" s="2" t="s">
        <v>1000</v>
      </c>
      <c r="X172" s="2" t="s">
        <v>1000</v>
      </c>
      <c r="Y172" s="2" t="s">
        <v>1000</v>
      </c>
      <c r="Z172" s="2" t="s">
        <v>1078</v>
      </c>
      <c r="AA172" s="5" t="s">
        <v>1000</v>
      </c>
      <c r="AB172" s="5" t="s">
        <v>1000</v>
      </c>
      <c r="AC172" s="5" t="s">
        <v>1064</v>
      </c>
      <c r="AD172" s="5" t="s">
        <v>1000</v>
      </c>
      <c r="AE172" s="5" t="s">
        <v>1000</v>
      </c>
      <c r="AF172" s="2" t="s">
        <v>1000</v>
      </c>
      <c r="AG172" s="2"/>
      <c r="AH172" s="2"/>
      <c r="AI172" s="2"/>
    </row>
    <row r="173" spans="1:35" x14ac:dyDescent="0.3">
      <c r="A173" s="5" t="s">
        <v>305</v>
      </c>
      <c r="B173" s="6" t="s">
        <v>306</v>
      </c>
      <c r="C173" s="4"/>
      <c r="D173" s="4"/>
      <c r="E173" s="5" t="s">
        <v>1000</v>
      </c>
      <c r="F173" s="5" t="s">
        <v>1000</v>
      </c>
      <c r="G173" s="5" t="s">
        <v>1000</v>
      </c>
      <c r="H173" s="5" t="s">
        <v>1064</v>
      </c>
      <c r="I173" s="5" t="s">
        <v>1000</v>
      </c>
      <c r="J173" s="5" t="s">
        <v>1000</v>
      </c>
      <c r="K173" s="5" t="s">
        <v>1000</v>
      </c>
      <c r="L173" s="5" t="s">
        <v>1000</v>
      </c>
      <c r="M173" s="5" t="s">
        <v>1000</v>
      </c>
      <c r="N173" s="5" t="s">
        <v>1000</v>
      </c>
      <c r="O173" s="5" t="s">
        <v>1064</v>
      </c>
      <c r="P173" s="5" t="s">
        <v>1000</v>
      </c>
      <c r="Q173" s="5" t="s">
        <v>1000</v>
      </c>
      <c r="R173" s="5" t="s">
        <v>1000</v>
      </c>
      <c r="S173" s="5" t="s">
        <v>1000</v>
      </c>
      <c r="T173" s="5" t="s">
        <v>1000</v>
      </c>
      <c r="U173" s="5" t="s">
        <v>1000</v>
      </c>
      <c r="V173" s="5" t="s">
        <v>1064</v>
      </c>
      <c r="W173" s="5" t="s">
        <v>1001</v>
      </c>
      <c r="X173" s="5" t="s">
        <v>1000</v>
      </c>
      <c r="Y173" s="5" t="s">
        <v>1000</v>
      </c>
      <c r="Z173" s="5" t="s">
        <v>1080</v>
      </c>
      <c r="AA173" s="2" t="s">
        <v>1000</v>
      </c>
      <c r="AB173" s="2" t="s">
        <v>1000</v>
      </c>
      <c r="AC173" s="2" t="s">
        <v>1064</v>
      </c>
      <c r="AD173" s="2" t="s">
        <v>1000</v>
      </c>
      <c r="AE173" s="2" t="s">
        <v>1000</v>
      </c>
      <c r="AF173" s="5" t="s">
        <v>1000</v>
      </c>
      <c r="AG173" s="5"/>
      <c r="AH173" s="5"/>
      <c r="AI173" s="5"/>
    </row>
    <row r="174" spans="1:35" x14ac:dyDescent="0.3">
      <c r="A174" s="2" t="s">
        <v>307</v>
      </c>
      <c r="B174" s="3" t="s">
        <v>308</v>
      </c>
      <c r="C174" s="7"/>
      <c r="D174" s="7"/>
      <c r="E174" s="2" t="s">
        <v>1000</v>
      </c>
      <c r="F174" s="2" t="s">
        <v>1000</v>
      </c>
      <c r="G174" s="2" t="s">
        <v>1000</v>
      </c>
      <c r="H174" s="2" t="s">
        <v>1064</v>
      </c>
      <c r="I174" s="2" t="s">
        <v>1000</v>
      </c>
      <c r="J174" s="2" t="s">
        <v>1000</v>
      </c>
      <c r="K174" s="2" t="s">
        <v>1000</v>
      </c>
      <c r="L174" s="2" t="s">
        <v>1000</v>
      </c>
      <c r="M174" s="2" t="s">
        <v>1000</v>
      </c>
      <c r="N174" s="2" t="s">
        <v>1000</v>
      </c>
      <c r="O174" s="2" t="s">
        <v>1064</v>
      </c>
      <c r="P174" s="2" t="s">
        <v>1000</v>
      </c>
      <c r="Q174" s="2" t="s">
        <v>1000</v>
      </c>
      <c r="R174" s="2" t="s">
        <v>1000</v>
      </c>
      <c r="S174" s="2" t="s">
        <v>1000</v>
      </c>
      <c r="T174" s="2" t="s">
        <v>1000</v>
      </c>
      <c r="U174" s="2" t="s">
        <v>1000</v>
      </c>
      <c r="V174" s="2" t="s">
        <v>1064</v>
      </c>
      <c r="W174" s="2" t="s">
        <v>1000</v>
      </c>
      <c r="X174" s="2" t="s">
        <v>1000</v>
      </c>
      <c r="Y174" s="2" t="s">
        <v>1000</v>
      </c>
      <c r="Z174" s="2" t="s">
        <v>1080</v>
      </c>
      <c r="AA174" s="5" t="s">
        <v>1000</v>
      </c>
      <c r="AB174" s="5" t="s">
        <v>1000</v>
      </c>
      <c r="AC174" s="5" t="s">
        <v>1064</v>
      </c>
      <c r="AD174" s="5" t="s">
        <v>1000</v>
      </c>
      <c r="AE174" s="5" t="s">
        <v>1000</v>
      </c>
      <c r="AF174" s="2" t="s">
        <v>1000</v>
      </c>
      <c r="AG174" s="2"/>
      <c r="AH174" s="2"/>
      <c r="AI174" s="2"/>
    </row>
    <row r="175" spans="1:35" x14ac:dyDescent="0.3">
      <c r="A175" s="5" t="s">
        <v>309</v>
      </c>
      <c r="B175" s="6" t="s">
        <v>1031</v>
      </c>
      <c r="C175" s="4"/>
      <c r="D175" s="4"/>
      <c r="E175" s="5" t="s">
        <v>1000</v>
      </c>
      <c r="F175" s="5" t="s">
        <v>1000</v>
      </c>
      <c r="G175" s="5" t="s">
        <v>1000</v>
      </c>
      <c r="H175" s="5" t="s">
        <v>1064</v>
      </c>
      <c r="I175" s="5" t="s">
        <v>1000</v>
      </c>
      <c r="J175" s="5" t="s">
        <v>1000</v>
      </c>
      <c r="K175" s="5" t="s">
        <v>1000</v>
      </c>
      <c r="L175" s="5" t="s">
        <v>1000</v>
      </c>
      <c r="M175" s="5" t="s">
        <v>1000</v>
      </c>
      <c r="N175" s="5" t="s">
        <v>1015</v>
      </c>
      <c r="O175" s="5" t="s">
        <v>1015</v>
      </c>
      <c r="P175" s="5" t="s">
        <v>1015</v>
      </c>
      <c r="Q175" s="5" t="s">
        <v>1000</v>
      </c>
      <c r="R175" s="5" t="s">
        <v>1000</v>
      </c>
      <c r="S175" s="5" t="s">
        <v>1000</v>
      </c>
      <c r="T175" s="5" t="s">
        <v>1000</v>
      </c>
      <c r="U175" s="5" t="s">
        <v>1000</v>
      </c>
      <c r="V175" s="5" t="s">
        <v>1064</v>
      </c>
      <c r="W175" s="5" t="s">
        <v>1000</v>
      </c>
      <c r="X175" s="5" t="s">
        <v>1000</v>
      </c>
      <c r="Y175" s="5" t="s">
        <v>1000</v>
      </c>
      <c r="Z175" s="5" t="s">
        <v>1080</v>
      </c>
      <c r="AA175" s="2" t="s">
        <v>1000</v>
      </c>
      <c r="AB175" s="2" t="s">
        <v>1000</v>
      </c>
      <c r="AC175" s="2" t="s">
        <v>1064</v>
      </c>
      <c r="AD175" s="2" t="s">
        <v>1000</v>
      </c>
      <c r="AE175" s="2" t="s">
        <v>1000</v>
      </c>
      <c r="AF175" s="5" t="s">
        <v>1000</v>
      </c>
      <c r="AG175" s="5"/>
      <c r="AH175" s="5"/>
      <c r="AI175" s="5"/>
    </row>
    <row r="176" spans="1:35" x14ac:dyDescent="0.3">
      <c r="A176" s="5" t="s">
        <v>310</v>
      </c>
      <c r="B176" s="6" t="s">
        <v>311</v>
      </c>
      <c r="C176" s="7"/>
      <c r="D176" s="7"/>
      <c r="E176" s="5" t="s">
        <v>1000</v>
      </c>
      <c r="F176" s="5" t="s">
        <v>1000</v>
      </c>
      <c r="G176" s="5" t="s">
        <v>1000</v>
      </c>
      <c r="H176" s="5" t="s">
        <v>1064</v>
      </c>
      <c r="I176" s="5" t="s">
        <v>1000</v>
      </c>
      <c r="J176" s="5" t="s">
        <v>1000</v>
      </c>
      <c r="K176" s="5" t="s">
        <v>1000</v>
      </c>
      <c r="L176" s="5" t="s">
        <v>1000</v>
      </c>
      <c r="M176" s="5" t="s">
        <v>1000</v>
      </c>
      <c r="N176" s="5" t="s">
        <v>1000</v>
      </c>
      <c r="O176" s="5" t="s">
        <v>1064</v>
      </c>
      <c r="P176" s="5" t="s">
        <v>1000</v>
      </c>
      <c r="Q176" s="5" t="s">
        <v>1000</v>
      </c>
      <c r="R176" s="5" t="s">
        <v>1000</v>
      </c>
      <c r="S176" s="5" t="s">
        <v>1000</v>
      </c>
      <c r="T176" s="5" t="s">
        <v>1000</v>
      </c>
      <c r="U176" s="5" t="s">
        <v>1000</v>
      </c>
      <c r="V176" s="5" t="s">
        <v>1064</v>
      </c>
      <c r="W176" s="5" t="s">
        <v>1000</v>
      </c>
      <c r="X176" s="5" t="s">
        <v>1000</v>
      </c>
      <c r="Y176" s="5" t="s">
        <v>1000</v>
      </c>
      <c r="Z176" s="5" t="s">
        <v>1080</v>
      </c>
      <c r="AA176" s="5" t="s">
        <v>1000</v>
      </c>
      <c r="AB176" s="5" t="s">
        <v>1001</v>
      </c>
      <c r="AC176" s="5" t="s">
        <v>1064</v>
      </c>
      <c r="AD176" s="5" t="s">
        <v>1000</v>
      </c>
      <c r="AE176" s="5" t="s">
        <v>1000</v>
      </c>
      <c r="AF176" s="2" t="s">
        <v>1000</v>
      </c>
      <c r="AG176" s="2"/>
      <c r="AH176" s="2"/>
      <c r="AI176" s="2"/>
    </row>
    <row r="177" spans="1:35" x14ac:dyDescent="0.3">
      <c r="A177" s="2" t="s">
        <v>312</v>
      </c>
      <c r="B177" s="3" t="s">
        <v>313</v>
      </c>
      <c r="C177" s="4"/>
      <c r="D177" s="4"/>
      <c r="E177" s="2" t="s">
        <v>1000</v>
      </c>
      <c r="F177" s="2" t="s">
        <v>1000</v>
      </c>
      <c r="G177" s="2" t="s">
        <v>1000</v>
      </c>
      <c r="H177" s="2" t="s">
        <v>1064</v>
      </c>
      <c r="I177" s="2" t="s">
        <v>1000</v>
      </c>
      <c r="J177" s="2" t="s">
        <v>1000</v>
      </c>
      <c r="K177" s="2" t="s">
        <v>1000</v>
      </c>
      <c r="L177" s="2" t="s">
        <v>1065</v>
      </c>
      <c r="M177" s="2" t="s">
        <v>1000</v>
      </c>
      <c r="N177" s="2" t="s">
        <v>1001</v>
      </c>
      <c r="O177" s="2" t="s">
        <v>1064</v>
      </c>
      <c r="P177" s="2" t="s">
        <v>1000</v>
      </c>
      <c r="Q177" s="2" t="s">
        <v>1000</v>
      </c>
      <c r="R177" s="2" t="s">
        <v>1000</v>
      </c>
      <c r="S177" s="2" t="s">
        <v>1000</v>
      </c>
      <c r="T177" s="2" t="s">
        <v>1000</v>
      </c>
      <c r="U177" s="2" t="s">
        <v>1000</v>
      </c>
      <c r="V177" s="2" t="s">
        <v>1064</v>
      </c>
      <c r="W177" s="2" t="s">
        <v>1000</v>
      </c>
      <c r="X177" s="2" t="s">
        <v>1000</v>
      </c>
      <c r="Y177" s="2" t="s">
        <v>1000</v>
      </c>
      <c r="Z177" s="2" t="s">
        <v>1080</v>
      </c>
      <c r="AA177" s="2" t="s">
        <v>1000</v>
      </c>
      <c r="AB177" s="2" t="s">
        <v>1000</v>
      </c>
      <c r="AC177" s="2" t="s">
        <v>1064</v>
      </c>
      <c r="AD177" s="2" t="s">
        <v>1000</v>
      </c>
      <c r="AE177" s="2" t="s">
        <v>1000</v>
      </c>
      <c r="AF177" s="5" t="s">
        <v>1036</v>
      </c>
      <c r="AG177" s="5"/>
      <c r="AH177" s="5"/>
      <c r="AI177" s="5"/>
    </row>
    <row r="178" spans="1:35" x14ac:dyDescent="0.3">
      <c r="A178" s="5" t="s">
        <v>314</v>
      </c>
      <c r="B178" s="6" t="s">
        <v>315</v>
      </c>
      <c r="C178" s="7"/>
      <c r="D178" s="7"/>
      <c r="E178" s="5" t="s">
        <v>1000</v>
      </c>
      <c r="F178" s="5" t="s">
        <v>1000</v>
      </c>
      <c r="G178" s="5" t="s">
        <v>1000</v>
      </c>
      <c r="H178" s="5" t="s">
        <v>1064</v>
      </c>
      <c r="I178" s="5" t="s">
        <v>1000</v>
      </c>
      <c r="J178" s="5" t="s">
        <v>1000</v>
      </c>
      <c r="K178" s="5" t="s">
        <v>1000</v>
      </c>
      <c r="L178" s="5" t="s">
        <v>1000</v>
      </c>
      <c r="M178" s="5" t="s">
        <v>1000</v>
      </c>
      <c r="N178" s="5" t="s">
        <v>1000</v>
      </c>
      <c r="O178" s="5" t="s">
        <v>1064</v>
      </c>
      <c r="P178" s="5" t="s">
        <v>1000</v>
      </c>
      <c r="Q178" s="5" t="s">
        <v>1000</v>
      </c>
      <c r="R178" s="5" t="s">
        <v>1000</v>
      </c>
      <c r="S178" s="5" t="s">
        <v>1000</v>
      </c>
      <c r="T178" s="5" t="s">
        <v>1000</v>
      </c>
      <c r="U178" s="5" t="s">
        <v>1000</v>
      </c>
      <c r="V178" s="5" t="s">
        <v>1064</v>
      </c>
      <c r="W178" s="5" t="s">
        <v>1000</v>
      </c>
      <c r="X178" s="5" t="s">
        <v>1000</v>
      </c>
      <c r="Y178" s="5" t="s">
        <v>1000</v>
      </c>
      <c r="Z178" s="5" t="s">
        <v>1080</v>
      </c>
      <c r="AA178" s="5" t="s">
        <v>1000</v>
      </c>
      <c r="AB178" s="5" t="s">
        <v>1000</v>
      </c>
      <c r="AC178" s="5" t="s">
        <v>1064</v>
      </c>
      <c r="AD178" s="5" t="s">
        <v>1000</v>
      </c>
      <c r="AE178" s="5" t="s">
        <v>1000</v>
      </c>
      <c r="AF178" s="2" t="s">
        <v>1000</v>
      </c>
      <c r="AG178" s="2"/>
      <c r="AH178" s="2"/>
      <c r="AI178" s="2"/>
    </row>
    <row r="179" spans="1:35" x14ac:dyDescent="0.3">
      <c r="A179" s="2" t="s">
        <v>316</v>
      </c>
      <c r="B179" s="3" t="s">
        <v>317</v>
      </c>
      <c r="C179" s="4"/>
      <c r="D179" s="4"/>
      <c r="E179" s="2" t="s">
        <v>1000</v>
      </c>
      <c r="F179" s="2" t="s">
        <v>1000</v>
      </c>
      <c r="G179" s="2" t="s">
        <v>1000</v>
      </c>
      <c r="H179" s="2" t="s">
        <v>1064</v>
      </c>
      <c r="I179" s="2" t="s">
        <v>1000</v>
      </c>
      <c r="J179" s="2" t="s">
        <v>1000</v>
      </c>
      <c r="K179" s="2" t="s">
        <v>1000</v>
      </c>
      <c r="L179" s="2" t="s">
        <v>1000</v>
      </c>
      <c r="M179" s="2" t="s">
        <v>1000</v>
      </c>
      <c r="N179" s="2" t="s">
        <v>1000</v>
      </c>
      <c r="O179" s="2" t="s">
        <v>1064</v>
      </c>
      <c r="P179" s="2" t="s">
        <v>1000</v>
      </c>
      <c r="Q179" s="2" t="s">
        <v>1000</v>
      </c>
      <c r="R179" s="2" t="s">
        <v>1000</v>
      </c>
      <c r="S179" s="2" t="s">
        <v>1000</v>
      </c>
      <c r="T179" s="2" t="s">
        <v>1000</v>
      </c>
      <c r="U179" s="2" t="s">
        <v>1000</v>
      </c>
      <c r="V179" s="2" t="s">
        <v>1064</v>
      </c>
      <c r="W179" s="2" t="s">
        <v>1000</v>
      </c>
      <c r="X179" s="2" t="s">
        <v>1000</v>
      </c>
      <c r="Y179" s="2" t="s">
        <v>1000</v>
      </c>
      <c r="Z179" s="2" t="s">
        <v>1080</v>
      </c>
      <c r="AA179" s="2" t="s">
        <v>1000</v>
      </c>
      <c r="AB179" s="2" t="s">
        <v>1000</v>
      </c>
      <c r="AC179" s="2" t="s">
        <v>1064</v>
      </c>
      <c r="AD179" s="2" t="s">
        <v>1000</v>
      </c>
      <c r="AE179" s="2" t="s">
        <v>1000</v>
      </c>
      <c r="AF179" s="5" t="s">
        <v>1000</v>
      </c>
      <c r="AG179" s="5"/>
      <c r="AH179" s="5"/>
      <c r="AI179" s="5"/>
    </row>
    <row r="180" spans="1:35" x14ac:dyDescent="0.3">
      <c r="A180" s="5" t="s">
        <v>318</v>
      </c>
      <c r="B180" s="6" t="s">
        <v>319</v>
      </c>
      <c r="C180" s="7"/>
      <c r="D180" s="7"/>
      <c r="E180" s="5" t="s">
        <v>1000</v>
      </c>
      <c r="F180" s="5" t="s">
        <v>1000</v>
      </c>
      <c r="G180" s="5" t="s">
        <v>1000</v>
      </c>
      <c r="H180" s="5" t="s">
        <v>1064</v>
      </c>
      <c r="I180" s="5" t="s">
        <v>1001</v>
      </c>
      <c r="J180" s="5" t="s">
        <v>1000</v>
      </c>
      <c r="K180" s="5" t="s">
        <v>1000</v>
      </c>
      <c r="L180" s="5" t="s">
        <v>1000</v>
      </c>
      <c r="M180" s="5" t="s">
        <v>1000</v>
      </c>
      <c r="N180" s="5" t="s">
        <v>1001</v>
      </c>
      <c r="O180" s="5" t="s">
        <v>1064</v>
      </c>
      <c r="P180" s="5" t="s">
        <v>1000</v>
      </c>
      <c r="Q180" s="5" t="s">
        <v>1000</v>
      </c>
      <c r="R180" s="5" t="s">
        <v>1000</v>
      </c>
      <c r="S180" s="5" t="s">
        <v>1000</v>
      </c>
      <c r="T180" s="5" t="s">
        <v>1000</v>
      </c>
      <c r="U180" s="5" t="s">
        <v>1000</v>
      </c>
      <c r="V180" s="5" t="s">
        <v>1064</v>
      </c>
      <c r="W180" s="5" t="s">
        <v>1000</v>
      </c>
      <c r="X180" s="5" t="s">
        <v>1000</v>
      </c>
      <c r="Y180" s="5" t="s">
        <v>1000</v>
      </c>
      <c r="Z180" s="5" t="s">
        <v>1080</v>
      </c>
      <c r="AA180" s="5" t="s">
        <v>1000</v>
      </c>
      <c r="AB180" s="5" t="s">
        <v>1000</v>
      </c>
      <c r="AC180" s="5" t="s">
        <v>1064</v>
      </c>
      <c r="AD180" s="5" t="s">
        <v>1000</v>
      </c>
      <c r="AE180" s="5" t="s">
        <v>1000</v>
      </c>
      <c r="AF180" s="2" t="s">
        <v>1000</v>
      </c>
      <c r="AG180" s="2"/>
      <c r="AH180" s="2"/>
      <c r="AI180" s="2"/>
    </row>
    <row r="181" spans="1:35" x14ac:dyDescent="0.3">
      <c r="A181" s="2" t="s">
        <v>320</v>
      </c>
      <c r="B181" s="3" t="s">
        <v>321</v>
      </c>
      <c r="C181" s="4"/>
      <c r="D181" s="4"/>
      <c r="E181" s="2" t="s">
        <v>1000</v>
      </c>
      <c r="F181" s="2" t="s">
        <v>1000</v>
      </c>
      <c r="G181" s="2" t="s">
        <v>1000</v>
      </c>
      <c r="H181" s="2" t="s">
        <v>1064</v>
      </c>
      <c r="I181" s="2" t="s">
        <v>1000</v>
      </c>
      <c r="J181" s="2" t="s">
        <v>1000</v>
      </c>
      <c r="K181" s="2" t="s">
        <v>1000</v>
      </c>
      <c r="L181" s="2" t="s">
        <v>1000</v>
      </c>
      <c r="M181" s="2" t="s">
        <v>1000</v>
      </c>
      <c r="N181" s="2" t="s">
        <v>1000</v>
      </c>
      <c r="O181" s="2" t="s">
        <v>1064</v>
      </c>
      <c r="P181" s="2" t="s">
        <v>1000</v>
      </c>
      <c r="Q181" s="2" t="s">
        <v>1000</v>
      </c>
      <c r="R181" s="2" t="s">
        <v>1000</v>
      </c>
      <c r="S181" s="2" t="s">
        <v>1000</v>
      </c>
      <c r="T181" s="2" t="s">
        <v>1000</v>
      </c>
      <c r="U181" s="2" t="s">
        <v>1000</v>
      </c>
      <c r="V181" s="2" t="s">
        <v>1064</v>
      </c>
      <c r="W181" s="2" t="s">
        <v>1000</v>
      </c>
      <c r="X181" s="2" t="s">
        <v>1000</v>
      </c>
      <c r="Y181" s="2" t="s">
        <v>1000</v>
      </c>
      <c r="Z181" s="2" t="s">
        <v>1080</v>
      </c>
      <c r="AA181" s="2" t="s">
        <v>1000</v>
      </c>
      <c r="AB181" s="2" t="s">
        <v>1000</v>
      </c>
      <c r="AC181" s="2" t="s">
        <v>1064</v>
      </c>
      <c r="AD181" s="2" t="s">
        <v>1000</v>
      </c>
      <c r="AE181" s="2" t="s">
        <v>1000</v>
      </c>
      <c r="AF181" s="5" t="s">
        <v>1000</v>
      </c>
      <c r="AG181" s="5"/>
      <c r="AH181" s="5"/>
      <c r="AI181" s="5"/>
    </row>
    <row r="182" spans="1:35" x14ac:dyDescent="0.3">
      <c r="A182" s="5" t="s">
        <v>322</v>
      </c>
      <c r="B182" s="6" t="s">
        <v>323</v>
      </c>
      <c r="C182" s="7"/>
      <c r="D182" s="7"/>
      <c r="E182" s="5" t="s">
        <v>1000</v>
      </c>
      <c r="F182" s="5" t="s">
        <v>1000</v>
      </c>
      <c r="G182" s="5" t="s">
        <v>1000</v>
      </c>
      <c r="H182" s="5" t="s">
        <v>1064</v>
      </c>
      <c r="I182" s="5" t="s">
        <v>1000</v>
      </c>
      <c r="J182" s="5" t="s">
        <v>1000</v>
      </c>
      <c r="K182" s="5" t="s">
        <v>1001</v>
      </c>
      <c r="L182" s="5" t="s">
        <v>1000</v>
      </c>
      <c r="M182" s="5" t="s">
        <v>1000</v>
      </c>
      <c r="N182" s="5" t="s">
        <v>1000</v>
      </c>
      <c r="O182" s="5" t="s">
        <v>1064</v>
      </c>
      <c r="P182" s="5" t="s">
        <v>1000</v>
      </c>
      <c r="Q182" s="5" t="s">
        <v>1000</v>
      </c>
      <c r="R182" s="5" t="s">
        <v>1000</v>
      </c>
      <c r="S182" s="5" t="s">
        <v>1000</v>
      </c>
      <c r="T182" s="5" t="s">
        <v>1000</v>
      </c>
      <c r="U182" s="5" t="s">
        <v>1000</v>
      </c>
      <c r="V182" s="5" t="s">
        <v>1064</v>
      </c>
      <c r="W182" s="5" t="s">
        <v>1000</v>
      </c>
      <c r="X182" s="5" t="s">
        <v>1000</v>
      </c>
      <c r="Y182" s="5" t="s">
        <v>1000</v>
      </c>
      <c r="Z182" s="5" t="s">
        <v>1080</v>
      </c>
      <c r="AA182" s="5" t="s">
        <v>1000</v>
      </c>
      <c r="AB182" s="5" t="s">
        <v>1000</v>
      </c>
      <c r="AC182" s="5" t="s">
        <v>1064</v>
      </c>
      <c r="AD182" s="5" t="s">
        <v>1000</v>
      </c>
      <c r="AE182" s="5" t="s">
        <v>1000</v>
      </c>
      <c r="AF182" s="2" t="s">
        <v>1000</v>
      </c>
      <c r="AG182" s="2"/>
      <c r="AH182" s="2"/>
      <c r="AI182" s="2"/>
    </row>
    <row r="183" spans="1:35" x14ac:dyDescent="0.3">
      <c r="A183" s="2" t="s">
        <v>977</v>
      </c>
      <c r="B183" s="3" t="s">
        <v>324</v>
      </c>
      <c r="C183" s="4"/>
      <c r="D183" s="4"/>
      <c r="E183" s="2" t="s">
        <v>1000</v>
      </c>
      <c r="F183" s="2" t="s">
        <v>1000</v>
      </c>
      <c r="G183" s="2" t="s">
        <v>1000</v>
      </c>
      <c r="H183" s="2" t="s">
        <v>1064</v>
      </c>
      <c r="I183" s="2" t="s">
        <v>1000</v>
      </c>
      <c r="J183" s="2" t="s">
        <v>1000</v>
      </c>
      <c r="K183" s="2" t="s">
        <v>1000</v>
      </c>
      <c r="L183" s="2" t="s">
        <v>1000</v>
      </c>
      <c r="M183" s="2" t="s">
        <v>1000</v>
      </c>
      <c r="N183" s="2" t="s">
        <v>1000</v>
      </c>
      <c r="O183" s="2" t="s">
        <v>1064</v>
      </c>
      <c r="P183" s="2" t="s">
        <v>1000</v>
      </c>
      <c r="Q183" s="2" t="s">
        <v>1000</v>
      </c>
      <c r="R183" s="2" t="s">
        <v>1000</v>
      </c>
      <c r="S183" s="2" t="s">
        <v>1000</v>
      </c>
      <c r="T183" s="2" t="s">
        <v>1001</v>
      </c>
      <c r="U183" s="2" t="s">
        <v>1075</v>
      </c>
      <c r="V183" s="2" t="s">
        <v>1064</v>
      </c>
      <c r="W183" s="2" t="s">
        <v>1000</v>
      </c>
      <c r="X183" s="2" t="s">
        <v>1000</v>
      </c>
      <c r="Y183" s="2" t="s">
        <v>1000</v>
      </c>
      <c r="Z183" s="2" t="s">
        <v>1080</v>
      </c>
      <c r="AA183" s="2" t="s">
        <v>1001</v>
      </c>
      <c r="AB183" s="2" t="s">
        <v>1000</v>
      </c>
      <c r="AC183" s="2" t="s">
        <v>1064</v>
      </c>
      <c r="AD183" s="2" t="s">
        <v>1000</v>
      </c>
      <c r="AE183" s="2" t="s">
        <v>1000</v>
      </c>
      <c r="AF183" s="5" t="s">
        <v>1036</v>
      </c>
      <c r="AG183" s="5"/>
      <c r="AH183" s="5"/>
      <c r="AI183" s="5"/>
    </row>
    <row r="184" spans="1:35" ht="28.8" x14ac:dyDescent="0.3">
      <c r="A184" s="5" t="s">
        <v>325</v>
      </c>
      <c r="B184" s="6" t="s">
        <v>326</v>
      </c>
      <c r="C184" s="7"/>
      <c r="D184" s="7"/>
      <c r="E184" s="5" t="s">
        <v>1000</v>
      </c>
      <c r="F184" s="5" t="s">
        <v>1000</v>
      </c>
      <c r="G184" s="5" t="s">
        <v>1075</v>
      </c>
      <c r="H184" s="5" t="s">
        <v>1064</v>
      </c>
      <c r="I184" s="5" t="s">
        <v>1000</v>
      </c>
      <c r="J184" s="5" t="s">
        <v>1000</v>
      </c>
      <c r="K184" s="5" t="s">
        <v>1000</v>
      </c>
      <c r="L184" s="5" t="s">
        <v>1000</v>
      </c>
      <c r="M184" s="5" t="s">
        <v>1000</v>
      </c>
      <c r="N184" s="5" t="s">
        <v>1000</v>
      </c>
      <c r="O184" s="5" t="s">
        <v>1064</v>
      </c>
      <c r="P184" s="5" t="s">
        <v>1000</v>
      </c>
      <c r="Q184" s="5" t="s">
        <v>1000</v>
      </c>
      <c r="R184" s="5" t="s">
        <v>1000</v>
      </c>
      <c r="S184" s="5" t="s">
        <v>1000</v>
      </c>
      <c r="T184" s="5" t="s">
        <v>1000</v>
      </c>
      <c r="U184" s="5" t="s">
        <v>1000</v>
      </c>
      <c r="V184" s="5" t="s">
        <v>1064</v>
      </c>
      <c r="W184" s="5" t="s">
        <v>1000</v>
      </c>
      <c r="X184" s="5" t="s">
        <v>1000</v>
      </c>
      <c r="Y184" s="5" t="s">
        <v>1063</v>
      </c>
      <c r="Z184" s="5" t="s">
        <v>1080</v>
      </c>
      <c r="AA184" s="5" t="s">
        <v>1000</v>
      </c>
      <c r="AB184" s="5" t="s">
        <v>1000</v>
      </c>
      <c r="AC184" s="5" t="s">
        <v>1064</v>
      </c>
      <c r="AD184" s="5" t="s">
        <v>1000</v>
      </c>
      <c r="AE184" s="5" t="s">
        <v>1000</v>
      </c>
      <c r="AF184" s="2" t="s">
        <v>1000</v>
      </c>
      <c r="AG184" s="2"/>
      <c r="AH184" s="2"/>
      <c r="AI184" s="2"/>
    </row>
    <row r="185" spans="1:35" x14ac:dyDescent="0.3">
      <c r="A185" s="2" t="s">
        <v>327</v>
      </c>
      <c r="B185" s="3" t="s">
        <v>328</v>
      </c>
      <c r="C185" s="4"/>
      <c r="D185" s="4"/>
      <c r="E185" s="2" t="s">
        <v>1000</v>
      </c>
      <c r="F185" s="2" t="s">
        <v>1000</v>
      </c>
      <c r="G185" s="2" t="s">
        <v>1000</v>
      </c>
      <c r="H185" s="2" t="s">
        <v>1064</v>
      </c>
      <c r="I185" s="2" t="s">
        <v>1000</v>
      </c>
      <c r="J185" s="2" t="s">
        <v>1000</v>
      </c>
      <c r="K185" s="2" t="s">
        <v>1000</v>
      </c>
      <c r="L185" s="2" t="s">
        <v>1000</v>
      </c>
      <c r="M185" s="2" t="s">
        <v>1000</v>
      </c>
      <c r="N185" s="2" t="s">
        <v>1000</v>
      </c>
      <c r="O185" s="2" t="s">
        <v>1064</v>
      </c>
      <c r="P185" s="2" t="s">
        <v>1000</v>
      </c>
      <c r="Q185" s="2" t="s">
        <v>1000</v>
      </c>
      <c r="R185" s="2" t="s">
        <v>1000</v>
      </c>
      <c r="S185" s="2" t="s">
        <v>1000</v>
      </c>
      <c r="T185" s="2" t="s">
        <v>1000</v>
      </c>
      <c r="U185" s="2" t="s">
        <v>1000</v>
      </c>
      <c r="V185" s="2" t="s">
        <v>1064</v>
      </c>
      <c r="W185" s="2" t="s">
        <v>1001</v>
      </c>
      <c r="X185" s="2" t="s">
        <v>1001</v>
      </c>
      <c r="Y185" s="2" t="s">
        <v>1001</v>
      </c>
      <c r="Z185" s="2" t="s">
        <v>1075</v>
      </c>
      <c r="AA185" s="2" t="s">
        <v>1075</v>
      </c>
      <c r="AB185" s="2" t="s">
        <v>1075</v>
      </c>
      <c r="AC185" s="2" t="s">
        <v>1064</v>
      </c>
      <c r="AD185" s="2" t="s">
        <v>1000</v>
      </c>
      <c r="AE185" s="2" t="s">
        <v>1000</v>
      </c>
      <c r="AF185" s="5" t="s">
        <v>1000</v>
      </c>
      <c r="AG185" s="5"/>
      <c r="AH185" s="5"/>
      <c r="AI185" s="5"/>
    </row>
    <row r="186" spans="1:35" x14ac:dyDescent="0.3">
      <c r="A186" s="5" t="s">
        <v>1040</v>
      </c>
      <c r="B186" s="6" t="s">
        <v>1041</v>
      </c>
      <c r="C186" s="7"/>
      <c r="D186" s="7"/>
      <c r="E186" s="5" t="s">
        <v>1000</v>
      </c>
      <c r="F186" s="5" t="s">
        <v>1000</v>
      </c>
      <c r="G186" s="5" t="s">
        <v>1000</v>
      </c>
      <c r="H186" s="5" t="s">
        <v>1064</v>
      </c>
      <c r="I186" s="5" t="s">
        <v>1000</v>
      </c>
      <c r="J186" s="5" t="s">
        <v>1000</v>
      </c>
      <c r="K186" s="5" t="s">
        <v>1000</v>
      </c>
      <c r="L186" s="5" t="s">
        <v>1000</v>
      </c>
      <c r="M186" s="5" t="s">
        <v>1000</v>
      </c>
      <c r="N186" s="5" t="s">
        <v>1000</v>
      </c>
      <c r="O186" s="5" t="s">
        <v>1064</v>
      </c>
      <c r="P186" s="5" t="s">
        <v>1000</v>
      </c>
      <c r="Q186" s="5" t="s">
        <v>1000</v>
      </c>
      <c r="R186" s="5" t="s">
        <v>1000</v>
      </c>
      <c r="S186" s="5" t="s">
        <v>1000</v>
      </c>
      <c r="T186" s="5" t="s">
        <v>1000</v>
      </c>
      <c r="U186" s="5" t="s">
        <v>1000</v>
      </c>
      <c r="V186" s="5" t="s">
        <v>1064</v>
      </c>
      <c r="W186" s="5" t="s">
        <v>1000</v>
      </c>
      <c r="X186" s="5" t="s">
        <v>1000</v>
      </c>
      <c r="Y186" s="5" t="s">
        <v>1000</v>
      </c>
      <c r="Z186" s="5" t="s">
        <v>1080</v>
      </c>
      <c r="AA186" s="5" t="s">
        <v>1000</v>
      </c>
      <c r="AB186" s="5" t="s">
        <v>1081</v>
      </c>
      <c r="AC186" s="5" t="s">
        <v>1064</v>
      </c>
      <c r="AD186" s="5" t="s">
        <v>1000</v>
      </c>
      <c r="AE186" s="5" t="s">
        <v>1000</v>
      </c>
      <c r="AF186" s="2" t="s">
        <v>1000</v>
      </c>
      <c r="AG186" s="2"/>
      <c r="AH186" s="2"/>
      <c r="AI186" s="2"/>
    </row>
    <row r="187" spans="1:35" x14ac:dyDescent="0.3">
      <c r="A187" s="2" t="s">
        <v>329</v>
      </c>
      <c r="B187" s="3" t="s">
        <v>330</v>
      </c>
      <c r="C187" s="4"/>
      <c r="D187" s="4"/>
      <c r="E187" s="2" t="s">
        <v>1000</v>
      </c>
      <c r="F187" s="2" t="s">
        <v>1000</v>
      </c>
      <c r="G187" s="2" t="s">
        <v>1000</v>
      </c>
      <c r="H187" s="2" t="s">
        <v>1064</v>
      </c>
      <c r="I187" s="2" t="s">
        <v>1000</v>
      </c>
      <c r="J187" s="2" t="s">
        <v>1001</v>
      </c>
      <c r="K187" s="2" t="s">
        <v>1000</v>
      </c>
      <c r="L187" s="2" t="s">
        <v>1000</v>
      </c>
      <c r="M187" s="2" t="s">
        <v>1000</v>
      </c>
      <c r="N187" s="2" t="s">
        <v>1000</v>
      </c>
      <c r="O187" s="2" t="s">
        <v>1064</v>
      </c>
      <c r="P187" s="2" t="s">
        <v>1000</v>
      </c>
      <c r="Q187" s="2" t="s">
        <v>1000</v>
      </c>
      <c r="R187" s="2" t="s">
        <v>1000</v>
      </c>
      <c r="S187" s="2" t="s">
        <v>1000</v>
      </c>
      <c r="T187" s="2" t="s">
        <v>1000</v>
      </c>
      <c r="U187" s="2" t="s">
        <v>1000</v>
      </c>
      <c r="V187" s="2" t="s">
        <v>1064</v>
      </c>
      <c r="W187" s="2" t="s">
        <v>1000</v>
      </c>
      <c r="X187" s="2" t="s">
        <v>1000</v>
      </c>
      <c r="Y187" s="2" t="s">
        <v>1000</v>
      </c>
      <c r="Z187" s="2" t="s">
        <v>1080</v>
      </c>
      <c r="AA187" s="2" t="s">
        <v>1000</v>
      </c>
      <c r="AB187" s="2" t="s">
        <v>1000</v>
      </c>
      <c r="AC187" s="2" t="s">
        <v>1064</v>
      </c>
      <c r="AD187" s="2" t="s">
        <v>1000</v>
      </c>
      <c r="AE187" s="2" t="s">
        <v>1000</v>
      </c>
      <c r="AF187" s="5" t="s">
        <v>1000</v>
      </c>
      <c r="AG187" s="5"/>
      <c r="AH187" s="5"/>
      <c r="AI187" s="5"/>
    </row>
    <row r="188" spans="1:35" ht="28.8" x14ac:dyDescent="0.3">
      <c r="A188" s="5" t="s">
        <v>331</v>
      </c>
      <c r="B188" s="6" t="s">
        <v>332</v>
      </c>
      <c r="C188" s="4"/>
      <c r="D188" s="4"/>
      <c r="E188" s="5" t="s">
        <v>1063</v>
      </c>
      <c r="F188" s="5" t="s">
        <v>1000</v>
      </c>
      <c r="G188" s="5" t="s">
        <v>1000</v>
      </c>
      <c r="H188" s="5" t="s">
        <v>1064</v>
      </c>
      <c r="I188" s="5" t="s">
        <v>1000</v>
      </c>
      <c r="J188" s="5" t="s">
        <v>1000</v>
      </c>
      <c r="K188" s="5" t="s">
        <v>1000</v>
      </c>
      <c r="L188" s="5" t="s">
        <v>1000</v>
      </c>
      <c r="M188" s="5" t="s">
        <v>1000</v>
      </c>
      <c r="N188" s="5" t="s">
        <v>1000</v>
      </c>
      <c r="O188" s="5" t="s">
        <v>1064</v>
      </c>
      <c r="P188" s="5" t="s">
        <v>1063</v>
      </c>
      <c r="Q188" s="5" t="s">
        <v>1000</v>
      </c>
      <c r="R188" s="5" t="s">
        <v>1071</v>
      </c>
      <c r="S188" s="5" t="s">
        <v>1000</v>
      </c>
      <c r="T188" s="5" t="s">
        <v>1000</v>
      </c>
      <c r="U188" s="5" t="s">
        <v>1000</v>
      </c>
      <c r="V188" s="5" t="s">
        <v>1064</v>
      </c>
      <c r="W188" s="5" t="s">
        <v>1000</v>
      </c>
      <c r="X188" s="5" t="s">
        <v>1000</v>
      </c>
      <c r="Y188" s="5" t="s">
        <v>1000</v>
      </c>
      <c r="Z188" s="5" t="s">
        <v>1078</v>
      </c>
      <c r="AA188" s="2" t="s">
        <v>1000</v>
      </c>
      <c r="AB188" s="2" t="s">
        <v>1000</v>
      </c>
      <c r="AC188" s="2" t="s">
        <v>1064</v>
      </c>
      <c r="AD188" s="2" t="s">
        <v>1067</v>
      </c>
      <c r="AE188" s="2" t="s">
        <v>1000</v>
      </c>
      <c r="AF188" s="2" t="s">
        <v>1000</v>
      </c>
      <c r="AG188" s="2"/>
      <c r="AH188" s="2"/>
      <c r="AI188" s="2"/>
    </row>
    <row r="189" spans="1:35" x14ac:dyDescent="0.3">
      <c r="A189" s="2" t="s">
        <v>333</v>
      </c>
      <c r="B189" s="3" t="s">
        <v>334</v>
      </c>
      <c r="C189" s="7"/>
      <c r="D189" s="7"/>
      <c r="E189" s="2" t="s">
        <v>1000</v>
      </c>
      <c r="F189" s="2" t="s">
        <v>1000</v>
      </c>
      <c r="G189" s="2" t="s">
        <v>1001</v>
      </c>
      <c r="H189" s="2" t="s">
        <v>1001</v>
      </c>
      <c r="I189" s="2" t="s">
        <v>1001</v>
      </c>
      <c r="J189" s="2" t="s">
        <v>1000</v>
      </c>
      <c r="K189" s="2" t="s">
        <v>1000</v>
      </c>
      <c r="L189" s="2" t="s">
        <v>1000</v>
      </c>
      <c r="M189" s="2" t="s">
        <v>1000</v>
      </c>
      <c r="N189" s="2" t="s">
        <v>1000</v>
      </c>
      <c r="O189" s="2" t="s">
        <v>1064</v>
      </c>
      <c r="P189" s="2" t="s">
        <v>1000</v>
      </c>
      <c r="Q189" s="2" t="s">
        <v>1000</v>
      </c>
      <c r="R189" s="2" t="s">
        <v>1000</v>
      </c>
      <c r="S189" s="2" t="s">
        <v>1000</v>
      </c>
      <c r="T189" s="2" t="s">
        <v>1000</v>
      </c>
      <c r="U189" s="2" t="s">
        <v>1000</v>
      </c>
      <c r="V189" s="2" t="s">
        <v>1064</v>
      </c>
      <c r="W189" s="2" t="s">
        <v>1000</v>
      </c>
      <c r="X189" s="2" t="s">
        <v>1000</v>
      </c>
      <c r="Y189" s="2" t="s">
        <v>1000</v>
      </c>
      <c r="Z189" s="2" t="s">
        <v>1080</v>
      </c>
      <c r="AA189" s="5" t="s">
        <v>1000</v>
      </c>
      <c r="AB189" s="5" t="s">
        <v>1000</v>
      </c>
      <c r="AC189" s="5" t="s">
        <v>1064</v>
      </c>
      <c r="AD189" s="5" t="s">
        <v>1000</v>
      </c>
      <c r="AE189" s="5" t="s">
        <v>1067</v>
      </c>
      <c r="AF189" s="5" t="s">
        <v>1067</v>
      </c>
      <c r="AG189" s="5"/>
      <c r="AH189" s="5"/>
      <c r="AI189" s="5"/>
    </row>
    <row r="190" spans="1:35" x14ac:dyDescent="0.3">
      <c r="A190" s="5" t="s">
        <v>335</v>
      </c>
      <c r="B190" s="6" t="s">
        <v>336</v>
      </c>
      <c r="C190" s="4"/>
      <c r="D190" s="4"/>
      <c r="E190" s="5" t="s">
        <v>1000</v>
      </c>
      <c r="F190" s="5" t="s">
        <v>1000</v>
      </c>
      <c r="G190" s="5" t="s">
        <v>1000</v>
      </c>
      <c r="H190" s="5" t="s">
        <v>1064</v>
      </c>
      <c r="I190" s="5" t="s">
        <v>1000</v>
      </c>
      <c r="J190" s="5" t="s">
        <v>1000</v>
      </c>
      <c r="K190" s="5" t="s">
        <v>1000</v>
      </c>
      <c r="L190" s="5" t="s">
        <v>1000</v>
      </c>
      <c r="M190" s="5" t="s">
        <v>1000</v>
      </c>
      <c r="N190" s="5" t="s">
        <v>1001</v>
      </c>
      <c r="O190" s="5" t="s">
        <v>1064</v>
      </c>
      <c r="P190" s="5" t="s">
        <v>1000</v>
      </c>
      <c r="Q190" s="5" t="s">
        <v>1000</v>
      </c>
      <c r="R190" s="5" t="s">
        <v>1000</v>
      </c>
      <c r="S190" s="5" t="s">
        <v>1000</v>
      </c>
      <c r="T190" s="5" t="s">
        <v>1000</v>
      </c>
      <c r="U190" s="5" t="s">
        <v>1000</v>
      </c>
      <c r="V190" s="5" t="s">
        <v>1064</v>
      </c>
      <c r="W190" s="5" t="s">
        <v>1000</v>
      </c>
      <c r="X190" s="5" t="s">
        <v>1000</v>
      </c>
      <c r="Y190" s="5" t="s">
        <v>1000</v>
      </c>
      <c r="Z190" s="5" t="s">
        <v>1080</v>
      </c>
      <c r="AA190" s="2" t="s">
        <v>1000</v>
      </c>
      <c r="AB190" s="2" t="s">
        <v>1000</v>
      </c>
      <c r="AC190" s="2" t="s">
        <v>1064</v>
      </c>
      <c r="AD190" s="2" t="s">
        <v>1000</v>
      </c>
      <c r="AE190" s="2" t="s">
        <v>1000</v>
      </c>
      <c r="AF190" s="2" t="s">
        <v>1000</v>
      </c>
      <c r="AG190" s="2"/>
      <c r="AH190" s="2"/>
      <c r="AI190" s="2"/>
    </row>
    <row r="191" spans="1:35" x14ac:dyDescent="0.3">
      <c r="A191" s="2" t="s">
        <v>337</v>
      </c>
      <c r="B191" s="3" t="s">
        <v>338</v>
      </c>
      <c r="C191" s="4"/>
      <c r="D191" s="4"/>
      <c r="E191" s="2" t="s">
        <v>1000</v>
      </c>
      <c r="F191" s="2" t="s">
        <v>1001</v>
      </c>
      <c r="G191" s="2" t="s">
        <v>1000</v>
      </c>
      <c r="H191" s="2" t="s">
        <v>1064</v>
      </c>
      <c r="I191" s="2" t="s">
        <v>1000</v>
      </c>
      <c r="J191" s="2" t="s">
        <v>1000</v>
      </c>
      <c r="K191" s="2" t="s">
        <v>1001</v>
      </c>
      <c r="L191" s="2" t="s">
        <v>1001</v>
      </c>
      <c r="M191" s="2" t="s">
        <v>1001</v>
      </c>
      <c r="N191" s="2" t="s">
        <v>1001</v>
      </c>
      <c r="O191" s="2" t="s">
        <v>1001</v>
      </c>
      <c r="P191" s="2" t="s">
        <v>1001</v>
      </c>
      <c r="Q191" s="2" t="s">
        <v>1001</v>
      </c>
      <c r="R191" s="2" t="s">
        <v>1001</v>
      </c>
      <c r="S191" s="2" t="s">
        <v>1001</v>
      </c>
      <c r="T191" s="2" t="s">
        <v>1001</v>
      </c>
      <c r="U191" s="2" t="s">
        <v>1001</v>
      </c>
      <c r="V191" s="2" t="s">
        <v>1001</v>
      </c>
      <c r="W191" s="2" t="s">
        <v>1001</v>
      </c>
      <c r="X191" s="2" t="s">
        <v>1001</v>
      </c>
      <c r="Y191" s="2"/>
      <c r="Z191" s="2"/>
      <c r="AA191" s="2"/>
      <c r="AB191" s="2"/>
      <c r="AC191" s="2"/>
      <c r="AD191" s="2"/>
      <c r="AE191" s="2"/>
      <c r="AF191" s="5"/>
      <c r="AG191" s="5"/>
      <c r="AH191" s="5"/>
      <c r="AI191" s="5"/>
    </row>
    <row r="192" spans="1:35" x14ac:dyDescent="0.3">
      <c r="A192" s="5" t="s">
        <v>1049</v>
      </c>
      <c r="B192" s="6" t="s">
        <v>1050</v>
      </c>
      <c r="C192" s="7"/>
      <c r="D192" s="7"/>
      <c r="E192" s="5" t="s">
        <v>1000</v>
      </c>
      <c r="F192" s="5" t="s">
        <v>1000</v>
      </c>
      <c r="G192" s="5" t="s">
        <v>1000</v>
      </c>
      <c r="H192" s="5" t="s">
        <v>1064</v>
      </c>
      <c r="I192" s="5" t="s">
        <v>1000</v>
      </c>
      <c r="J192" s="5" t="s">
        <v>1000</v>
      </c>
      <c r="K192" s="5" t="s">
        <v>1000</v>
      </c>
      <c r="L192" s="5" t="s">
        <v>1000</v>
      </c>
      <c r="M192" s="5" t="s">
        <v>1000</v>
      </c>
      <c r="N192" s="5" t="s">
        <v>1000</v>
      </c>
      <c r="O192" s="5" t="s">
        <v>1064</v>
      </c>
      <c r="P192" s="5" t="s">
        <v>1000</v>
      </c>
      <c r="Q192" s="5" t="s">
        <v>1000</v>
      </c>
      <c r="R192" s="5" t="s">
        <v>1000</v>
      </c>
      <c r="S192" s="5" t="s">
        <v>1000</v>
      </c>
      <c r="T192" s="5" t="s">
        <v>1000</v>
      </c>
      <c r="U192" s="5" t="s">
        <v>1000</v>
      </c>
      <c r="V192" s="5" t="s">
        <v>1064</v>
      </c>
      <c r="W192" s="5" t="s">
        <v>1000</v>
      </c>
      <c r="X192" s="5" t="s">
        <v>1000</v>
      </c>
      <c r="Y192" s="5" t="s">
        <v>1000</v>
      </c>
      <c r="Z192" s="5" t="s">
        <v>1080</v>
      </c>
      <c r="AA192" s="5" t="s">
        <v>1000</v>
      </c>
      <c r="AB192" s="5" t="s">
        <v>1000</v>
      </c>
      <c r="AC192" s="5" t="s">
        <v>1064</v>
      </c>
      <c r="AD192" s="5" t="s">
        <v>1000</v>
      </c>
      <c r="AE192" s="5" t="s">
        <v>1000</v>
      </c>
      <c r="AF192" s="2" t="s">
        <v>1000</v>
      </c>
      <c r="AG192" s="2"/>
      <c r="AH192" s="2"/>
      <c r="AI192" s="2"/>
    </row>
    <row r="193" spans="1:35" x14ac:dyDescent="0.3">
      <c r="A193" s="2" t="s">
        <v>339</v>
      </c>
      <c r="B193" s="3" t="s">
        <v>340</v>
      </c>
      <c r="C193" s="4"/>
      <c r="D193" s="4"/>
      <c r="E193" s="2" t="s">
        <v>1000</v>
      </c>
      <c r="F193" s="2" t="s">
        <v>1000</v>
      </c>
      <c r="G193" s="2" t="s">
        <v>1015</v>
      </c>
      <c r="H193" s="2" t="s">
        <v>1064</v>
      </c>
      <c r="I193" s="2" t="s">
        <v>1000</v>
      </c>
      <c r="J193" s="2" t="s">
        <v>1015</v>
      </c>
      <c r="K193" s="2" t="s">
        <v>1000</v>
      </c>
      <c r="L193" s="2" t="s">
        <v>1000</v>
      </c>
      <c r="M193" s="2" t="s">
        <v>1000</v>
      </c>
      <c r="N193" s="2" t="s">
        <v>1000</v>
      </c>
      <c r="O193" s="2" t="s">
        <v>1064</v>
      </c>
      <c r="P193" s="2" t="s">
        <v>1000</v>
      </c>
      <c r="Q193" s="2" t="s">
        <v>1000</v>
      </c>
      <c r="R193" s="2" t="s">
        <v>1000</v>
      </c>
      <c r="S193" s="2" t="s">
        <v>1000</v>
      </c>
      <c r="T193" s="2" t="s">
        <v>1000</v>
      </c>
      <c r="U193" s="2" t="s">
        <v>1000</v>
      </c>
      <c r="V193" s="2" t="s">
        <v>1064</v>
      </c>
      <c r="W193" s="2" t="s">
        <v>1000</v>
      </c>
      <c r="X193" s="2" t="s">
        <v>1000</v>
      </c>
      <c r="Y193" s="2" t="s">
        <v>1000</v>
      </c>
      <c r="Z193" s="2" t="s">
        <v>1080</v>
      </c>
      <c r="AA193" s="2" t="s">
        <v>1000</v>
      </c>
      <c r="AB193" s="2" t="s">
        <v>1000</v>
      </c>
      <c r="AC193" s="2" t="s">
        <v>1064</v>
      </c>
      <c r="AD193" s="2" t="s">
        <v>1000</v>
      </c>
      <c r="AE193" s="2" t="s">
        <v>1000</v>
      </c>
      <c r="AF193" s="5" t="s">
        <v>1000</v>
      </c>
      <c r="AG193" s="5"/>
      <c r="AH193" s="5"/>
      <c r="AI193" s="5"/>
    </row>
    <row r="194" spans="1:35" x14ac:dyDescent="0.3">
      <c r="A194" s="5" t="s">
        <v>341</v>
      </c>
      <c r="B194" s="6" t="s">
        <v>342</v>
      </c>
      <c r="C194" s="7"/>
      <c r="D194" s="7"/>
      <c r="E194" s="5" t="s">
        <v>1000</v>
      </c>
      <c r="F194" s="5" t="s">
        <v>1000</v>
      </c>
      <c r="G194" s="5" t="s">
        <v>1000</v>
      </c>
      <c r="H194" s="5" t="s">
        <v>1064</v>
      </c>
      <c r="I194" s="5" t="s">
        <v>1000</v>
      </c>
      <c r="J194" s="5" t="s">
        <v>1000</v>
      </c>
      <c r="K194" s="5" t="s">
        <v>1000</v>
      </c>
      <c r="L194" s="5" t="s">
        <v>1000</v>
      </c>
      <c r="M194" s="5" t="s">
        <v>1000</v>
      </c>
      <c r="N194" s="5" t="s">
        <v>1000</v>
      </c>
      <c r="O194" s="5" t="s">
        <v>1064</v>
      </c>
      <c r="P194" s="5" t="s">
        <v>1000</v>
      </c>
      <c r="Q194" s="5" t="s">
        <v>1000</v>
      </c>
      <c r="R194" s="5" t="s">
        <v>1000</v>
      </c>
      <c r="S194" s="5" t="s">
        <v>1000</v>
      </c>
      <c r="T194" s="5" t="s">
        <v>1000</v>
      </c>
      <c r="U194" s="5" t="s">
        <v>1000</v>
      </c>
      <c r="V194" s="5" t="s">
        <v>1064</v>
      </c>
      <c r="W194" s="5" t="s">
        <v>1000</v>
      </c>
      <c r="X194" s="5" t="s">
        <v>1000</v>
      </c>
      <c r="Y194" s="5" t="s">
        <v>1000</v>
      </c>
      <c r="Z194" s="5" t="s">
        <v>1080</v>
      </c>
      <c r="AA194" s="5" t="s">
        <v>1000</v>
      </c>
      <c r="AB194" s="5" t="s">
        <v>1000</v>
      </c>
      <c r="AC194" s="5" t="s">
        <v>1064</v>
      </c>
      <c r="AD194" s="5" t="s">
        <v>1000</v>
      </c>
      <c r="AE194" s="5" t="s">
        <v>1000</v>
      </c>
      <c r="AF194" s="2" t="s">
        <v>1000</v>
      </c>
      <c r="AG194" s="2"/>
      <c r="AH194" s="2"/>
      <c r="AI194" s="2"/>
    </row>
    <row r="195" spans="1:35" x14ac:dyDescent="0.3">
      <c r="A195" s="2" t="s">
        <v>343</v>
      </c>
      <c r="B195" s="3" t="s">
        <v>344</v>
      </c>
      <c r="C195" s="4"/>
      <c r="D195" s="4"/>
      <c r="E195" s="2" t="s">
        <v>1000</v>
      </c>
      <c r="F195" s="2" t="s">
        <v>1000</v>
      </c>
      <c r="G195" s="2" t="s">
        <v>1000</v>
      </c>
      <c r="H195" s="2" t="s">
        <v>1064</v>
      </c>
      <c r="I195" s="2" t="s">
        <v>1000</v>
      </c>
      <c r="J195" s="2" t="s">
        <v>1000</v>
      </c>
      <c r="K195" s="2" t="s">
        <v>1000</v>
      </c>
      <c r="L195" s="2" t="s">
        <v>1000</v>
      </c>
      <c r="M195" s="2" t="s">
        <v>1000</v>
      </c>
      <c r="N195" s="2" t="s">
        <v>1000</v>
      </c>
      <c r="O195" s="2" t="s">
        <v>1064</v>
      </c>
      <c r="P195" s="2" t="s">
        <v>1000</v>
      </c>
      <c r="Q195" s="2" t="s">
        <v>1000</v>
      </c>
      <c r="R195" s="2" t="s">
        <v>1000</v>
      </c>
      <c r="S195" s="2" t="s">
        <v>1077</v>
      </c>
      <c r="T195" s="2" t="s">
        <v>1000</v>
      </c>
      <c r="U195" s="2" t="s">
        <v>1000</v>
      </c>
      <c r="V195" s="2" t="s">
        <v>1064</v>
      </c>
      <c r="W195" s="2" t="s">
        <v>1000</v>
      </c>
      <c r="X195" s="2" t="s">
        <v>1000</v>
      </c>
      <c r="Y195" s="2" t="s">
        <v>1000</v>
      </c>
      <c r="Z195" s="2" t="s">
        <v>1080</v>
      </c>
      <c r="AA195" s="2" t="s">
        <v>1001</v>
      </c>
      <c r="AB195" s="2" t="s">
        <v>1001</v>
      </c>
      <c r="AC195" s="2" t="s">
        <v>1064</v>
      </c>
      <c r="AD195" s="2" t="s">
        <v>1000</v>
      </c>
      <c r="AE195" s="2" t="s">
        <v>1000</v>
      </c>
      <c r="AF195" s="5" t="s">
        <v>1000</v>
      </c>
      <c r="AG195" s="5"/>
      <c r="AH195" s="5"/>
      <c r="AI195" s="5"/>
    </row>
    <row r="196" spans="1:35" x14ac:dyDescent="0.3">
      <c r="A196" s="2" t="s">
        <v>345</v>
      </c>
      <c r="B196" s="3" t="s">
        <v>346</v>
      </c>
      <c r="C196" s="7"/>
      <c r="D196" s="7"/>
      <c r="E196" s="2" t="s">
        <v>1000</v>
      </c>
      <c r="F196" s="2" t="s">
        <v>1000</v>
      </c>
      <c r="G196" s="2" t="s">
        <v>1000</v>
      </c>
      <c r="H196" s="2" t="s">
        <v>1064</v>
      </c>
      <c r="I196" s="2" t="s">
        <v>1000</v>
      </c>
      <c r="J196" s="2" t="s">
        <v>1000</v>
      </c>
      <c r="K196" s="2" t="s">
        <v>1000</v>
      </c>
      <c r="L196" s="2" t="s">
        <v>1000</v>
      </c>
      <c r="M196" s="2" t="s">
        <v>1000</v>
      </c>
      <c r="N196" s="2" t="s">
        <v>1000</v>
      </c>
      <c r="O196" s="2" t="s">
        <v>1064</v>
      </c>
      <c r="P196" s="2" t="s">
        <v>1000</v>
      </c>
      <c r="Q196" s="2" t="s">
        <v>1000</v>
      </c>
      <c r="R196" s="2" t="s">
        <v>1000</v>
      </c>
      <c r="S196" s="2" t="s">
        <v>1000</v>
      </c>
      <c r="T196" s="2" t="s">
        <v>1000</v>
      </c>
      <c r="U196" s="2" t="s">
        <v>1000</v>
      </c>
      <c r="V196" s="2" t="s">
        <v>1064</v>
      </c>
      <c r="W196" s="2" t="s">
        <v>1000</v>
      </c>
      <c r="X196" s="2" t="s">
        <v>1000</v>
      </c>
      <c r="Y196" s="2" t="s">
        <v>1000</v>
      </c>
      <c r="Z196" s="2" t="s">
        <v>1080</v>
      </c>
      <c r="AA196" s="5" t="s">
        <v>1001</v>
      </c>
      <c r="AB196" s="5" t="s">
        <v>1001</v>
      </c>
      <c r="AC196" s="5" t="s">
        <v>1064</v>
      </c>
      <c r="AD196" s="5" t="s">
        <v>1000</v>
      </c>
      <c r="AE196" s="5" t="s">
        <v>1000</v>
      </c>
      <c r="AF196" s="2" t="s">
        <v>1000</v>
      </c>
      <c r="AG196" s="2"/>
      <c r="AH196" s="2"/>
      <c r="AI196" s="2"/>
    </row>
    <row r="197" spans="1:35" x14ac:dyDescent="0.3">
      <c r="A197" s="5" t="s">
        <v>347</v>
      </c>
      <c r="B197" s="6" t="s">
        <v>348</v>
      </c>
      <c r="C197" s="4"/>
      <c r="D197" s="4"/>
      <c r="E197" s="5" t="s">
        <v>1015</v>
      </c>
      <c r="F197" s="5" t="s">
        <v>1000</v>
      </c>
      <c r="G197" s="5" t="s">
        <v>1000</v>
      </c>
      <c r="H197" s="5" t="s">
        <v>1064</v>
      </c>
      <c r="I197" s="5" t="s">
        <v>1000</v>
      </c>
      <c r="J197" s="5" t="s">
        <v>1000</v>
      </c>
      <c r="K197" s="5" t="s">
        <v>1000</v>
      </c>
      <c r="L197" s="5" t="s">
        <v>1000</v>
      </c>
      <c r="M197" s="5" t="s">
        <v>1015</v>
      </c>
      <c r="N197" s="5" t="s">
        <v>1015</v>
      </c>
      <c r="O197" s="5" t="s">
        <v>1064</v>
      </c>
      <c r="P197" s="5" t="s">
        <v>1000</v>
      </c>
      <c r="Q197" s="5" t="s">
        <v>1000</v>
      </c>
      <c r="R197" s="5" t="s">
        <v>1000</v>
      </c>
      <c r="S197" s="5" t="s">
        <v>1000</v>
      </c>
      <c r="T197" s="5" t="s">
        <v>1000</v>
      </c>
      <c r="U197" s="5" t="s">
        <v>1000</v>
      </c>
      <c r="V197" s="5" t="s">
        <v>1064</v>
      </c>
      <c r="W197" s="5" t="s">
        <v>1000</v>
      </c>
      <c r="X197" s="5" t="s">
        <v>1000</v>
      </c>
      <c r="Y197" s="5" t="s">
        <v>1000</v>
      </c>
      <c r="Z197" s="5" t="s">
        <v>1080</v>
      </c>
      <c r="AA197" s="2" t="s">
        <v>1000</v>
      </c>
      <c r="AB197" s="2" t="s">
        <v>1000</v>
      </c>
      <c r="AC197" s="2" t="s">
        <v>1064</v>
      </c>
      <c r="AD197" s="2" t="s">
        <v>1000</v>
      </c>
      <c r="AE197" s="2" t="s">
        <v>1000</v>
      </c>
      <c r="AF197" s="5" t="s">
        <v>1000</v>
      </c>
      <c r="AG197" s="5"/>
      <c r="AH197" s="5"/>
      <c r="AI197" s="5"/>
    </row>
    <row r="198" spans="1:35" x14ac:dyDescent="0.3">
      <c r="A198" s="2" t="s">
        <v>349</v>
      </c>
      <c r="B198" s="3" t="s">
        <v>350</v>
      </c>
      <c r="C198" s="4"/>
      <c r="D198" s="4"/>
      <c r="E198" s="2" t="s">
        <v>1000</v>
      </c>
      <c r="F198" s="2" t="s">
        <v>1000</v>
      </c>
      <c r="G198" s="2" t="s">
        <v>1000</v>
      </c>
      <c r="H198" s="2" t="s">
        <v>1064</v>
      </c>
      <c r="I198" s="2" t="s">
        <v>1000</v>
      </c>
      <c r="J198" s="2" t="s">
        <v>1000</v>
      </c>
      <c r="K198" s="2" t="s">
        <v>1000</v>
      </c>
      <c r="L198" s="2" t="s">
        <v>1000</v>
      </c>
      <c r="M198" s="2" t="s">
        <v>1000</v>
      </c>
      <c r="N198" s="2" t="s">
        <v>1000</v>
      </c>
      <c r="O198" s="2" t="s">
        <v>1064</v>
      </c>
      <c r="P198" s="2" t="s">
        <v>1000</v>
      </c>
      <c r="Q198" s="2" t="s">
        <v>1000</v>
      </c>
      <c r="R198" s="2" t="s">
        <v>1000</v>
      </c>
      <c r="S198" s="2" t="s">
        <v>1000</v>
      </c>
      <c r="T198" s="2" t="s">
        <v>1000</v>
      </c>
      <c r="U198" s="2" t="s">
        <v>1000</v>
      </c>
      <c r="V198" s="2" t="s">
        <v>1064</v>
      </c>
      <c r="W198" s="2" t="s">
        <v>1000</v>
      </c>
      <c r="X198" s="2" t="s">
        <v>1000</v>
      </c>
      <c r="Y198" s="2" t="s">
        <v>1000</v>
      </c>
      <c r="Z198" s="2" t="s">
        <v>1080</v>
      </c>
      <c r="AA198" s="2" t="s">
        <v>1081</v>
      </c>
      <c r="AB198" s="2" t="s">
        <v>1074</v>
      </c>
      <c r="AC198" s="2" t="s">
        <v>1064</v>
      </c>
      <c r="AD198" s="2" t="s">
        <v>1000</v>
      </c>
      <c r="AE198" s="2" t="s">
        <v>1000</v>
      </c>
      <c r="AF198" s="2" t="s">
        <v>1000</v>
      </c>
      <c r="AG198" s="2"/>
      <c r="AH198" s="2"/>
      <c r="AI198" s="2"/>
    </row>
    <row r="199" spans="1:35" x14ac:dyDescent="0.3">
      <c r="A199" s="5" t="s">
        <v>351</v>
      </c>
      <c r="B199" s="6" t="s">
        <v>352</v>
      </c>
      <c r="C199" s="4"/>
      <c r="D199" s="4"/>
      <c r="E199" s="5" t="s">
        <v>1000</v>
      </c>
      <c r="F199" s="5" t="s">
        <v>1000</v>
      </c>
      <c r="G199" s="5" t="s">
        <v>1000</v>
      </c>
      <c r="H199" s="5" t="s">
        <v>1064</v>
      </c>
      <c r="I199" s="5" t="s">
        <v>1000</v>
      </c>
      <c r="J199" s="5" t="s">
        <v>1000</v>
      </c>
      <c r="K199" s="5" t="s">
        <v>1000</v>
      </c>
      <c r="L199" s="5" t="s">
        <v>1000</v>
      </c>
      <c r="M199" s="5" t="s">
        <v>1000</v>
      </c>
      <c r="N199" s="5" t="s">
        <v>1000</v>
      </c>
      <c r="O199" s="5" t="s">
        <v>1064</v>
      </c>
      <c r="P199" s="5" t="s">
        <v>1000</v>
      </c>
      <c r="Q199" s="5" t="s">
        <v>1000</v>
      </c>
      <c r="R199" s="5" t="s">
        <v>1000</v>
      </c>
      <c r="S199" s="5" t="s">
        <v>1000</v>
      </c>
      <c r="T199" s="5" t="s">
        <v>1000</v>
      </c>
      <c r="U199" s="5" t="s">
        <v>1000</v>
      </c>
      <c r="V199" s="5" t="s">
        <v>1064</v>
      </c>
      <c r="W199" s="5" t="s">
        <v>1000</v>
      </c>
      <c r="X199" s="5" t="s">
        <v>1000</v>
      </c>
      <c r="Y199" s="5" t="s">
        <v>1000</v>
      </c>
      <c r="Z199" s="5" t="s">
        <v>1080</v>
      </c>
      <c r="AA199" s="2" t="s">
        <v>1000</v>
      </c>
      <c r="AB199" s="2" t="s">
        <v>1001</v>
      </c>
      <c r="AC199" s="2" t="s">
        <v>1064</v>
      </c>
      <c r="AD199" s="2" t="s">
        <v>1000</v>
      </c>
      <c r="AE199" s="2" t="s">
        <v>1000</v>
      </c>
      <c r="AF199" s="5" t="s">
        <v>1000</v>
      </c>
      <c r="AG199" s="5"/>
      <c r="AH199" s="5"/>
      <c r="AI199" s="5"/>
    </row>
    <row r="200" spans="1:35" x14ac:dyDescent="0.3">
      <c r="A200" s="2" t="s">
        <v>353</v>
      </c>
      <c r="B200" s="3" t="s">
        <v>354</v>
      </c>
      <c r="C200" s="7"/>
      <c r="D200" s="7"/>
      <c r="E200" s="2" t="s">
        <v>1001</v>
      </c>
      <c r="F200" s="2" t="s">
        <v>1000</v>
      </c>
      <c r="G200" s="2" t="s">
        <v>1000</v>
      </c>
      <c r="H200" s="2" t="s">
        <v>1064</v>
      </c>
      <c r="I200" s="2" t="s">
        <v>1000</v>
      </c>
      <c r="J200" s="2" t="s">
        <v>1000</v>
      </c>
      <c r="K200" s="2" t="s">
        <v>1000</v>
      </c>
      <c r="L200" s="2" t="s">
        <v>1000</v>
      </c>
      <c r="M200" s="2" t="s">
        <v>1000</v>
      </c>
      <c r="N200" s="2" t="s">
        <v>1000</v>
      </c>
      <c r="O200" s="2" t="s">
        <v>1064</v>
      </c>
      <c r="P200" s="2" t="s">
        <v>1000</v>
      </c>
      <c r="Q200" s="2" t="s">
        <v>1000</v>
      </c>
      <c r="R200" s="2" t="s">
        <v>1000</v>
      </c>
      <c r="S200" s="2" t="s">
        <v>1000</v>
      </c>
      <c r="T200" s="2" t="s">
        <v>1000</v>
      </c>
      <c r="U200" s="2" t="s">
        <v>1000</v>
      </c>
      <c r="V200" s="2" t="s">
        <v>1064</v>
      </c>
      <c r="W200" s="2" t="s">
        <v>1000</v>
      </c>
      <c r="X200" s="2" t="s">
        <v>1000</v>
      </c>
      <c r="Y200" s="2" t="s">
        <v>1000</v>
      </c>
      <c r="Z200" s="2" t="s">
        <v>1080</v>
      </c>
      <c r="AA200" s="5" t="s">
        <v>1001</v>
      </c>
      <c r="AB200" s="5" t="s">
        <v>1000</v>
      </c>
      <c r="AC200" s="5" t="s">
        <v>1064</v>
      </c>
      <c r="AD200" s="5" t="s">
        <v>1000</v>
      </c>
      <c r="AE200" s="5" t="s">
        <v>1000</v>
      </c>
      <c r="AF200" s="2" t="s">
        <v>1000</v>
      </c>
      <c r="AG200" s="2"/>
      <c r="AH200" s="2"/>
      <c r="AI200" s="2"/>
    </row>
    <row r="201" spans="1:35" x14ac:dyDescent="0.3">
      <c r="A201" s="5" t="s">
        <v>355</v>
      </c>
      <c r="B201" s="6" t="s">
        <v>356</v>
      </c>
      <c r="C201" s="4"/>
      <c r="D201" s="4"/>
      <c r="E201" s="5" t="s">
        <v>1000</v>
      </c>
      <c r="F201" s="5" t="s">
        <v>1000</v>
      </c>
      <c r="G201" s="5" t="s">
        <v>1000</v>
      </c>
      <c r="H201" s="5" t="s">
        <v>1064</v>
      </c>
      <c r="I201" s="5" t="s">
        <v>1015</v>
      </c>
      <c r="J201" s="5" t="s">
        <v>1000</v>
      </c>
      <c r="K201" s="5" t="s">
        <v>1000</v>
      </c>
      <c r="L201" s="5" t="s">
        <v>1000</v>
      </c>
      <c r="M201" s="5" t="s">
        <v>1000</v>
      </c>
      <c r="N201" s="5" t="s">
        <v>1000</v>
      </c>
      <c r="O201" s="5" t="s">
        <v>1064</v>
      </c>
      <c r="P201" s="5" t="s">
        <v>1000</v>
      </c>
      <c r="Q201" s="5" t="s">
        <v>1000</v>
      </c>
      <c r="R201" s="5" t="s">
        <v>1000</v>
      </c>
      <c r="S201" s="5" t="s">
        <v>1000</v>
      </c>
      <c r="T201" s="5" t="s">
        <v>1000</v>
      </c>
      <c r="U201" s="5" t="s">
        <v>1000</v>
      </c>
      <c r="V201" s="5" t="s">
        <v>1064</v>
      </c>
      <c r="W201" s="5" t="s">
        <v>1000</v>
      </c>
      <c r="X201" s="5" t="s">
        <v>1000</v>
      </c>
      <c r="Y201" s="5" t="s">
        <v>1000</v>
      </c>
      <c r="Z201" s="5" t="s">
        <v>1080</v>
      </c>
      <c r="AA201" s="2" t="s">
        <v>1000</v>
      </c>
      <c r="AB201" s="2" t="s">
        <v>1000</v>
      </c>
      <c r="AC201" s="2" t="s">
        <v>1064</v>
      </c>
      <c r="AD201" s="2" t="s">
        <v>1000</v>
      </c>
      <c r="AE201" s="2" t="s">
        <v>1000</v>
      </c>
      <c r="AF201" s="5" t="s">
        <v>1000</v>
      </c>
      <c r="AG201" s="5"/>
      <c r="AH201" s="5"/>
      <c r="AI201" s="5"/>
    </row>
    <row r="202" spans="1:35" x14ac:dyDescent="0.3">
      <c r="A202" s="2" t="s">
        <v>1011</v>
      </c>
      <c r="B202" s="3" t="s">
        <v>1012</v>
      </c>
      <c r="C202" s="7"/>
      <c r="D202" s="7"/>
      <c r="E202" s="2" t="s">
        <v>1000</v>
      </c>
      <c r="F202" s="2" t="s">
        <v>1000</v>
      </c>
      <c r="G202" s="2" t="s">
        <v>1000</v>
      </c>
      <c r="H202" s="2" t="s">
        <v>1064</v>
      </c>
      <c r="I202" s="2" t="s">
        <v>1001</v>
      </c>
      <c r="J202" s="2" t="s">
        <v>1000</v>
      </c>
      <c r="K202" s="2" t="s">
        <v>1000</v>
      </c>
      <c r="L202" s="2" t="s">
        <v>1000</v>
      </c>
      <c r="M202" s="2" t="s">
        <v>1000</v>
      </c>
      <c r="N202" s="2" t="s">
        <v>1000</v>
      </c>
      <c r="O202" s="2" t="s">
        <v>1064</v>
      </c>
      <c r="P202" s="2" t="s">
        <v>1000</v>
      </c>
      <c r="Q202" s="2" t="s">
        <v>1000</v>
      </c>
      <c r="R202" s="2" t="s">
        <v>1000</v>
      </c>
      <c r="S202" s="2" t="s">
        <v>1000</v>
      </c>
      <c r="T202" s="2" t="s">
        <v>1000</v>
      </c>
      <c r="U202" s="2" t="s">
        <v>1000</v>
      </c>
      <c r="V202" s="2" t="s">
        <v>1064</v>
      </c>
      <c r="W202" s="2" t="s">
        <v>1000</v>
      </c>
      <c r="X202" s="2" t="s">
        <v>1000</v>
      </c>
      <c r="Y202" s="2" t="s">
        <v>1000</v>
      </c>
      <c r="Z202" s="2" t="s">
        <v>1080</v>
      </c>
      <c r="AA202" s="5" t="s">
        <v>1000</v>
      </c>
      <c r="AB202" s="5" t="s">
        <v>1000</v>
      </c>
      <c r="AC202" s="5" t="s">
        <v>1064</v>
      </c>
      <c r="AD202" s="5" t="s">
        <v>1000</v>
      </c>
      <c r="AE202" s="5" t="s">
        <v>1000</v>
      </c>
      <c r="AF202" s="2" t="s">
        <v>1000</v>
      </c>
      <c r="AG202" s="2"/>
      <c r="AH202" s="2"/>
      <c r="AI202" s="2"/>
    </row>
    <row r="203" spans="1:35" x14ac:dyDescent="0.3">
      <c r="A203" s="5" t="s">
        <v>357</v>
      </c>
      <c r="B203" s="6" t="s">
        <v>358</v>
      </c>
      <c r="C203" s="7"/>
      <c r="D203" s="7"/>
      <c r="E203" s="5" t="s">
        <v>1000</v>
      </c>
      <c r="F203" s="5" t="s">
        <v>1000</v>
      </c>
      <c r="G203" s="5" t="s">
        <v>1000</v>
      </c>
      <c r="H203" s="5" t="s">
        <v>1064</v>
      </c>
      <c r="I203" s="5" t="s">
        <v>1000</v>
      </c>
      <c r="J203" s="5" t="s">
        <v>1000</v>
      </c>
      <c r="K203" s="5" t="s">
        <v>1074</v>
      </c>
      <c r="L203" s="5" t="s">
        <v>1000</v>
      </c>
      <c r="M203" s="5" t="s">
        <v>1015</v>
      </c>
      <c r="N203" s="5" t="s">
        <v>1000</v>
      </c>
      <c r="O203" s="5" t="s">
        <v>1064</v>
      </c>
      <c r="P203" s="5" t="s">
        <v>1000</v>
      </c>
      <c r="Q203" s="5" t="s">
        <v>1000</v>
      </c>
      <c r="R203" s="5" t="s">
        <v>1000</v>
      </c>
      <c r="S203" s="5" t="s">
        <v>1000</v>
      </c>
      <c r="T203" s="5" t="s">
        <v>1067</v>
      </c>
      <c r="U203" s="5" t="s">
        <v>1000</v>
      </c>
      <c r="V203" s="5" t="s">
        <v>1064</v>
      </c>
      <c r="W203" s="5" t="s">
        <v>1037</v>
      </c>
      <c r="X203" s="5" t="s">
        <v>1000</v>
      </c>
      <c r="Y203" s="5" t="s">
        <v>1000</v>
      </c>
      <c r="Z203" s="5" t="s">
        <v>1080</v>
      </c>
      <c r="AA203" s="5" t="s">
        <v>1000</v>
      </c>
      <c r="AB203" s="5" t="s">
        <v>1000</v>
      </c>
      <c r="AC203" s="5" t="s">
        <v>1064</v>
      </c>
      <c r="AD203" s="5" t="s">
        <v>1000</v>
      </c>
      <c r="AE203" s="5" t="s">
        <v>1000</v>
      </c>
      <c r="AF203" s="5" t="s">
        <v>1000</v>
      </c>
      <c r="AG203" s="5"/>
      <c r="AH203" s="5"/>
      <c r="AI203" s="5"/>
    </row>
    <row r="204" spans="1:35" x14ac:dyDescent="0.3">
      <c r="A204" s="5" t="s">
        <v>1020</v>
      </c>
      <c r="B204" s="6" t="s">
        <v>1021</v>
      </c>
      <c r="C204" s="4"/>
      <c r="D204" s="4"/>
      <c r="E204" s="5" t="s">
        <v>1000</v>
      </c>
      <c r="F204" s="5" t="s">
        <v>1000</v>
      </c>
      <c r="G204" s="5" t="s">
        <v>1000</v>
      </c>
      <c r="H204" s="5" t="s">
        <v>1064</v>
      </c>
      <c r="I204" s="5" t="s">
        <v>1001</v>
      </c>
      <c r="J204" s="5" t="s">
        <v>1000</v>
      </c>
      <c r="K204" s="5" t="s">
        <v>1000</v>
      </c>
      <c r="L204" s="5" t="s">
        <v>1000</v>
      </c>
      <c r="M204" s="5" t="s">
        <v>1000</v>
      </c>
      <c r="N204" s="5" t="s">
        <v>1000</v>
      </c>
      <c r="O204" s="5" t="s">
        <v>1064</v>
      </c>
      <c r="P204" s="5" t="s">
        <v>1000</v>
      </c>
      <c r="Q204" s="5" t="s">
        <v>1000</v>
      </c>
      <c r="R204" s="5" t="s">
        <v>1000</v>
      </c>
      <c r="S204" s="5" t="s">
        <v>1000</v>
      </c>
      <c r="T204" s="5" t="s">
        <v>1000</v>
      </c>
      <c r="U204" s="5" t="s">
        <v>1000</v>
      </c>
      <c r="V204" s="5" t="s">
        <v>1064</v>
      </c>
      <c r="W204" s="5" t="s">
        <v>1000</v>
      </c>
      <c r="X204" s="5" t="s">
        <v>1000</v>
      </c>
      <c r="Y204" s="5" t="s">
        <v>1000</v>
      </c>
      <c r="Z204" s="5" t="s">
        <v>1080</v>
      </c>
      <c r="AA204" s="2" t="s">
        <v>1000</v>
      </c>
      <c r="AB204" s="2" t="s">
        <v>1000</v>
      </c>
      <c r="AC204" s="2" t="s">
        <v>1064</v>
      </c>
      <c r="AD204" s="2" t="s">
        <v>1000</v>
      </c>
      <c r="AE204" s="2" t="s">
        <v>1000</v>
      </c>
      <c r="AF204" s="2" t="s">
        <v>1000</v>
      </c>
      <c r="AG204" s="2"/>
      <c r="AH204" s="2"/>
      <c r="AI204" s="2"/>
    </row>
    <row r="205" spans="1:35" x14ac:dyDescent="0.3">
      <c r="A205" s="2" t="s">
        <v>978</v>
      </c>
      <c r="B205" s="3" t="s">
        <v>359</v>
      </c>
      <c r="C205" s="7"/>
      <c r="D205" s="7"/>
      <c r="E205" s="2" t="s">
        <v>1000</v>
      </c>
      <c r="F205" s="2" t="s">
        <v>1000</v>
      </c>
      <c r="G205" s="2" t="s">
        <v>1000</v>
      </c>
      <c r="H205" s="2" t="s">
        <v>1064</v>
      </c>
      <c r="I205" s="2" t="s">
        <v>1001</v>
      </c>
      <c r="J205" s="2" t="s">
        <v>1000</v>
      </c>
      <c r="K205" s="2" t="s">
        <v>1000</v>
      </c>
      <c r="L205" s="2" t="s">
        <v>1000</v>
      </c>
      <c r="M205" s="2" t="s">
        <v>1000</v>
      </c>
      <c r="N205" s="2" t="s">
        <v>1000</v>
      </c>
      <c r="O205" s="2" t="s">
        <v>1064</v>
      </c>
      <c r="P205" s="2" t="s">
        <v>1001</v>
      </c>
      <c r="Q205" s="2" t="s">
        <v>1000</v>
      </c>
      <c r="R205" s="2" t="s">
        <v>1000</v>
      </c>
      <c r="S205" s="2" t="s">
        <v>1000</v>
      </c>
      <c r="T205" s="2" t="s">
        <v>1000</v>
      </c>
      <c r="U205" s="2" t="s">
        <v>1000</v>
      </c>
      <c r="V205" s="2" t="s">
        <v>1064</v>
      </c>
      <c r="W205" s="2" t="s">
        <v>1000</v>
      </c>
      <c r="X205" s="2" t="s">
        <v>1000</v>
      </c>
      <c r="Y205" s="2" t="s">
        <v>1000</v>
      </c>
      <c r="Z205" s="2" t="s">
        <v>1080</v>
      </c>
      <c r="AA205" s="5" t="s">
        <v>1000</v>
      </c>
      <c r="AB205" s="5" t="s">
        <v>1000</v>
      </c>
      <c r="AC205" s="5" t="s">
        <v>1064</v>
      </c>
      <c r="AD205" s="5" t="s">
        <v>1000</v>
      </c>
      <c r="AE205" s="5" t="s">
        <v>1000</v>
      </c>
      <c r="AF205" s="5" t="s">
        <v>1000</v>
      </c>
      <c r="AG205" s="5"/>
      <c r="AH205" s="5"/>
      <c r="AI205" s="5"/>
    </row>
    <row r="206" spans="1:35" x14ac:dyDescent="0.3">
      <c r="A206" s="5" t="s">
        <v>360</v>
      </c>
      <c r="B206" s="6" t="s">
        <v>361</v>
      </c>
      <c r="C206" s="4"/>
      <c r="D206" s="4"/>
      <c r="E206" s="5" t="s">
        <v>1000</v>
      </c>
      <c r="F206" s="5" t="s">
        <v>1000</v>
      </c>
      <c r="G206" s="5" t="s">
        <v>1000</v>
      </c>
      <c r="H206" s="5" t="s">
        <v>1064</v>
      </c>
      <c r="I206" s="5" t="s">
        <v>1000</v>
      </c>
      <c r="J206" s="5" t="s">
        <v>1000</v>
      </c>
      <c r="K206" s="5" t="s">
        <v>1000</v>
      </c>
      <c r="L206" s="5" t="s">
        <v>1000</v>
      </c>
      <c r="M206" s="5" t="s">
        <v>1000</v>
      </c>
      <c r="N206" s="5" t="s">
        <v>1001</v>
      </c>
      <c r="O206" s="5" t="s">
        <v>1064</v>
      </c>
      <c r="P206" s="5" t="s">
        <v>1000</v>
      </c>
      <c r="Q206" s="5" t="s">
        <v>1000</v>
      </c>
      <c r="R206" s="5" t="s">
        <v>1000</v>
      </c>
      <c r="S206" s="5" t="s">
        <v>1000</v>
      </c>
      <c r="T206" s="5" t="s">
        <v>1000</v>
      </c>
      <c r="U206" s="5" t="s">
        <v>1000</v>
      </c>
      <c r="V206" s="5" t="s">
        <v>1064</v>
      </c>
      <c r="W206" s="5" t="s">
        <v>1000</v>
      </c>
      <c r="X206" s="5" t="s">
        <v>1000</v>
      </c>
      <c r="Y206" s="5" t="s">
        <v>1000</v>
      </c>
      <c r="Z206" s="5" t="s">
        <v>1080</v>
      </c>
      <c r="AA206" s="2" t="s">
        <v>1000</v>
      </c>
      <c r="AB206" s="2" t="s">
        <v>1000</v>
      </c>
      <c r="AC206" s="2" t="s">
        <v>1064</v>
      </c>
      <c r="AD206" s="2" t="s">
        <v>1000</v>
      </c>
      <c r="AE206" s="2" t="s">
        <v>1000</v>
      </c>
      <c r="AF206" s="2" t="s">
        <v>1000</v>
      </c>
      <c r="AG206" s="2"/>
      <c r="AH206" s="2"/>
      <c r="AI206" s="2"/>
    </row>
    <row r="207" spans="1:35" x14ac:dyDescent="0.3">
      <c r="A207" s="2" t="s">
        <v>362</v>
      </c>
      <c r="B207" s="3" t="s">
        <v>363</v>
      </c>
      <c r="C207" s="7"/>
      <c r="D207" s="7"/>
      <c r="E207" s="2" t="s">
        <v>1000</v>
      </c>
      <c r="F207" s="2" t="s">
        <v>1000</v>
      </c>
      <c r="G207" s="2" t="s">
        <v>1000</v>
      </c>
      <c r="H207" s="2" t="s">
        <v>1064</v>
      </c>
      <c r="I207" s="2" t="s">
        <v>1000</v>
      </c>
      <c r="J207" s="2" t="s">
        <v>1000</v>
      </c>
      <c r="K207" s="2" t="s">
        <v>1000</v>
      </c>
      <c r="L207" s="2" t="s">
        <v>1000</v>
      </c>
      <c r="M207" s="2" t="s">
        <v>1000</v>
      </c>
      <c r="N207" s="2" t="s">
        <v>1000</v>
      </c>
      <c r="O207" s="2" t="s">
        <v>1064</v>
      </c>
      <c r="P207" s="2" t="s">
        <v>1000</v>
      </c>
      <c r="Q207" s="2" t="s">
        <v>1000</v>
      </c>
      <c r="R207" s="2" t="s">
        <v>1000</v>
      </c>
      <c r="S207" s="2" t="s">
        <v>1037</v>
      </c>
      <c r="T207" s="2" t="s">
        <v>1000</v>
      </c>
      <c r="U207" s="2" t="s">
        <v>1000</v>
      </c>
      <c r="V207" s="2" t="s">
        <v>1064</v>
      </c>
      <c r="W207" s="2" t="s">
        <v>1000</v>
      </c>
      <c r="X207" s="2" t="s">
        <v>1000</v>
      </c>
      <c r="Y207" s="2" t="s">
        <v>1037</v>
      </c>
      <c r="Z207" s="2" t="s">
        <v>1080</v>
      </c>
      <c r="AA207" s="5" t="s">
        <v>1000</v>
      </c>
      <c r="AB207" s="5" t="s">
        <v>1000</v>
      </c>
      <c r="AC207" s="5" t="s">
        <v>1064</v>
      </c>
      <c r="AD207" s="5" t="s">
        <v>1000</v>
      </c>
      <c r="AE207" s="5" t="s">
        <v>1000</v>
      </c>
      <c r="AF207" s="5" t="s">
        <v>1001</v>
      </c>
      <c r="AG207" s="5"/>
      <c r="AH207" s="5"/>
      <c r="AI207" s="5"/>
    </row>
    <row r="208" spans="1:35" x14ac:dyDescent="0.3">
      <c r="A208" s="5" t="s">
        <v>364</v>
      </c>
      <c r="B208" s="6" t="s">
        <v>365</v>
      </c>
      <c r="C208" s="4"/>
      <c r="D208" s="4"/>
      <c r="E208" s="5" t="s">
        <v>1022</v>
      </c>
      <c r="F208" s="5" t="s">
        <v>1022</v>
      </c>
      <c r="G208" s="5" t="s">
        <v>1022</v>
      </c>
      <c r="H208" s="5" t="s">
        <v>1022</v>
      </c>
      <c r="I208" s="5" t="s">
        <v>1022</v>
      </c>
      <c r="J208" s="5" t="s">
        <v>1022</v>
      </c>
      <c r="K208" s="5" t="s">
        <v>1022</v>
      </c>
      <c r="L208" s="5" t="s">
        <v>1022</v>
      </c>
      <c r="M208" s="5" t="s">
        <v>1022</v>
      </c>
      <c r="N208" s="5" t="s">
        <v>1022</v>
      </c>
      <c r="O208" s="5" t="s">
        <v>1022</v>
      </c>
      <c r="P208" s="5" t="s">
        <v>1022</v>
      </c>
      <c r="Q208" s="5" t="s">
        <v>1022</v>
      </c>
      <c r="R208" s="5" t="s">
        <v>1022</v>
      </c>
      <c r="S208" s="5" t="s">
        <v>1022</v>
      </c>
      <c r="T208" s="5" t="s">
        <v>1022</v>
      </c>
      <c r="U208" s="5" t="s">
        <v>1022</v>
      </c>
      <c r="V208" s="5" t="s">
        <v>1022</v>
      </c>
      <c r="W208" s="5" t="s">
        <v>1022</v>
      </c>
      <c r="X208" s="5" t="s">
        <v>1022</v>
      </c>
      <c r="Y208" s="5" t="s">
        <v>1022</v>
      </c>
      <c r="Z208" s="5" t="s">
        <v>1022</v>
      </c>
      <c r="AA208" s="2" t="s">
        <v>1022</v>
      </c>
      <c r="AB208" s="2" t="s">
        <v>1022</v>
      </c>
      <c r="AC208" s="2" t="s">
        <v>1022</v>
      </c>
      <c r="AD208" s="2" t="s">
        <v>1022</v>
      </c>
      <c r="AE208" s="2" t="s">
        <v>1022</v>
      </c>
      <c r="AF208" s="2" t="s">
        <v>1022</v>
      </c>
      <c r="AG208" s="2"/>
      <c r="AH208" s="2"/>
      <c r="AI208" s="2"/>
    </row>
    <row r="209" spans="1:35" x14ac:dyDescent="0.3">
      <c r="A209" s="2" t="s">
        <v>366</v>
      </c>
      <c r="B209" s="3" t="s">
        <v>367</v>
      </c>
      <c r="C209" s="7"/>
      <c r="D209" s="7"/>
      <c r="E209" s="2" t="s">
        <v>1000</v>
      </c>
      <c r="F209" s="2" t="s">
        <v>1000</v>
      </c>
      <c r="G209" s="2" t="s">
        <v>1000</v>
      </c>
      <c r="H209" s="2" t="s">
        <v>1064</v>
      </c>
      <c r="I209" s="2" t="s">
        <v>1000</v>
      </c>
      <c r="J209" s="2" t="s">
        <v>1000</v>
      </c>
      <c r="K209" s="2" t="s">
        <v>1000</v>
      </c>
      <c r="L209" s="2" t="s">
        <v>1000</v>
      </c>
      <c r="M209" s="2" t="s">
        <v>1000</v>
      </c>
      <c r="N209" s="2" t="s">
        <v>1000</v>
      </c>
      <c r="O209" s="2" t="s">
        <v>1064</v>
      </c>
      <c r="P209" s="2" t="s">
        <v>1000</v>
      </c>
      <c r="Q209" s="2" t="s">
        <v>1000</v>
      </c>
      <c r="R209" s="2" t="s">
        <v>1000</v>
      </c>
      <c r="S209" s="2" t="s">
        <v>1001</v>
      </c>
      <c r="T209" s="2" t="s">
        <v>1000</v>
      </c>
      <c r="U209" s="2" t="s">
        <v>1000</v>
      </c>
      <c r="V209" s="2" t="s">
        <v>1064</v>
      </c>
      <c r="W209" s="2" t="s">
        <v>1000</v>
      </c>
      <c r="X209" s="2" t="s">
        <v>1000</v>
      </c>
      <c r="Y209" s="2" t="s">
        <v>1000</v>
      </c>
      <c r="Z209" s="2" t="s">
        <v>1080</v>
      </c>
      <c r="AA209" s="5" t="s">
        <v>1000</v>
      </c>
      <c r="AB209" s="5" t="s">
        <v>1000</v>
      </c>
      <c r="AC209" s="5" t="s">
        <v>1064</v>
      </c>
      <c r="AD209" s="5" t="s">
        <v>1000</v>
      </c>
      <c r="AE209" s="5" t="s">
        <v>1001</v>
      </c>
      <c r="AF209" s="5" t="s">
        <v>1000</v>
      </c>
      <c r="AG209" s="5"/>
      <c r="AH209" s="5"/>
      <c r="AI209" s="5"/>
    </row>
    <row r="210" spans="1:35" x14ac:dyDescent="0.3">
      <c r="A210" s="2" t="s">
        <v>368</v>
      </c>
      <c r="B210" s="3" t="s">
        <v>369</v>
      </c>
      <c r="C210" s="4"/>
      <c r="D210" s="4"/>
      <c r="E210" s="2" t="s">
        <v>1000</v>
      </c>
      <c r="F210" s="2" t="s">
        <v>1015</v>
      </c>
      <c r="G210" s="2" t="s">
        <v>1000</v>
      </c>
      <c r="H210" s="2" t="s">
        <v>1064</v>
      </c>
      <c r="I210" s="2" t="s">
        <v>1000</v>
      </c>
      <c r="J210" s="2" t="s">
        <v>1000</v>
      </c>
      <c r="K210" s="2" t="s">
        <v>1000</v>
      </c>
      <c r="L210" s="2" t="s">
        <v>1000</v>
      </c>
      <c r="M210" s="2" t="s">
        <v>1000</v>
      </c>
      <c r="N210" s="2" t="s">
        <v>1000</v>
      </c>
      <c r="O210" s="2" t="s">
        <v>1064</v>
      </c>
      <c r="P210" s="2" t="s">
        <v>1000</v>
      </c>
      <c r="Q210" s="2" t="s">
        <v>1000</v>
      </c>
      <c r="R210" s="2" t="s">
        <v>1000</v>
      </c>
      <c r="S210" s="2" t="s">
        <v>1000</v>
      </c>
      <c r="T210" s="2" t="s">
        <v>1000</v>
      </c>
      <c r="U210" s="2" t="s">
        <v>1000</v>
      </c>
      <c r="V210" s="2" t="s">
        <v>1064</v>
      </c>
      <c r="W210" s="2" t="s">
        <v>1000</v>
      </c>
      <c r="X210" s="2" t="s">
        <v>1000</v>
      </c>
      <c r="Y210" s="2" t="s">
        <v>1000</v>
      </c>
      <c r="Z210" s="2" t="s">
        <v>1078</v>
      </c>
      <c r="AA210" s="2" t="s">
        <v>1000</v>
      </c>
      <c r="AB210" s="2" t="s">
        <v>1000</v>
      </c>
      <c r="AC210" s="2" t="s">
        <v>1064</v>
      </c>
      <c r="AD210" s="2" t="s">
        <v>1000</v>
      </c>
      <c r="AE210" s="2" t="s">
        <v>1000</v>
      </c>
      <c r="AF210" s="2" t="s">
        <v>1000</v>
      </c>
      <c r="AG210" s="2"/>
      <c r="AH210" s="2"/>
      <c r="AI210" s="2"/>
    </row>
    <row r="211" spans="1:35" x14ac:dyDescent="0.3">
      <c r="A211" s="5" t="s">
        <v>979</v>
      </c>
      <c r="B211" s="6" t="s">
        <v>980</v>
      </c>
      <c r="C211" s="7"/>
      <c r="D211" s="7"/>
      <c r="E211" s="5" t="s">
        <v>1000</v>
      </c>
      <c r="F211" s="5" t="s">
        <v>1000</v>
      </c>
      <c r="G211" s="5" t="s">
        <v>1000</v>
      </c>
      <c r="H211" s="5" t="s">
        <v>1064</v>
      </c>
      <c r="I211" s="5" t="s">
        <v>1037</v>
      </c>
      <c r="J211" s="5" t="s">
        <v>1000</v>
      </c>
      <c r="K211" s="5" t="s">
        <v>1000</v>
      </c>
      <c r="L211" s="5" t="s">
        <v>1000</v>
      </c>
      <c r="M211" s="5" t="s">
        <v>1000</v>
      </c>
      <c r="N211" s="5" t="s">
        <v>1000</v>
      </c>
      <c r="O211" s="5" t="s">
        <v>1064</v>
      </c>
      <c r="P211" s="5" t="s">
        <v>1000</v>
      </c>
      <c r="Q211" s="5" t="s">
        <v>1000</v>
      </c>
      <c r="R211" s="5" t="s">
        <v>1000</v>
      </c>
      <c r="S211" s="5" t="s">
        <v>1000</v>
      </c>
      <c r="T211" s="5" t="s">
        <v>1000</v>
      </c>
      <c r="U211" s="5" t="s">
        <v>1000</v>
      </c>
      <c r="V211" s="5" t="s">
        <v>1064</v>
      </c>
      <c r="W211" s="5" t="s">
        <v>1000</v>
      </c>
      <c r="X211" s="5" t="s">
        <v>1000</v>
      </c>
      <c r="Y211" s="5" t="s">
        <v>1000</v>
      </c>
      <c r="Z211" s="5" t="s">
        <v>1080</v>
      </c>
      <c r="AA211" s="5" t="s">
        <v>1000</v>
      </c>
      <c r="AB211" s="5" t="s">
        <v>1000</v>
      </c>
      <c r="AC211" s="5" t="s">
        <v>1064</v>
      </c>
      <c r="AD211" s="5" t="s">
        <v>1000</v>
      </c>
      <c r="AE211" s="5" t="s">
        <v>1037</v>
      </c>
      <c r="AF211" s="5" t="s">
        <v>1000</v>
      </c>
      <c r="AG211" s="5"/>
      <c r="AH211" s="5"/>
      <c r="AI211" s="5"/>
    </row>
    <row r="212" spans="1:35" x14ac:dyDescent="0.3">
      <c r="A212" s="2" t="s">
        <v>370</v>
      </c>
      <c r="B212" s="3" t="s">
        <v>371</v>
      </c>
      <c r="C212" s="4"/>
      <c r="D212" s="4"/>
      <c r="E212" s="2" t="s">
        <v>1000</v>
      </c>
      <c r="F212" s="2" t="s">
        <v>1000</v>
      </c>
      <c r="G212" s="2" t="s">
        <v>1000</v>
      </c>
      <c r="H212" s="2" t="s">
        <v>1064</v>
      </c>
      <c r="I212" s="2" t="s">
        <v>1000</v>
      </c>
      <c r="J212" s="2" t="s">
        <v>1000</v>
      </c>
      <c r="K212" s="2" t="s">
        <v>1000</v>
      </c>
      <c r="L212" s="2" t="s">
        <v>1000</v>
      </c>
      <c r="M212" s="2" t="s">
        <v>1000</v>
      </c>
      <c r="N212" s="2" t="s">
        <v>1000</v>
      </c>
      <c r="O212" s="2" t="s">
        <v>1064</v>
      </c>
      <c r="P212" s="2" t="s">
        <v>1000</v>
      </c>
      <c r="Q212" s="2" t="s">
        <v>1000</v>
      </c>
      <c r="R212" s="2" t="s">
        <v>1000</v>
      </c>
      <c r="S212" s="2" t="s">
        <v>1000</v>
      </c>
      <c r="T212" s="2" t="s">
        <v>1000</v>
      </c>
      <c r="U212" s="2" t="s">
        <v>1000</v>
      </c>
      <c r="V212" s="2" t="s">
        <v>1064</v>
      </c>
      <c r="W212" s="2" t="s">
        <v>1000</v>
      </c>
      <c r="X212" s="2" t="s">
        <v>1000</v>
      </c>
      <c r="Y212" s="2" t="s">
        <v>1000</v>
      </c>
      <c r="Z212" s="2" t="s">
        <v>1078</v>
      </c>
      <c r="AA212" s="2" t="s">
        <v>1000</v>
      </c>
      <c r="AB212" s="2" t="s">
        <v>1000</v>
      </c>
      <c r="AC212" s="2" t="s">
        <v>1064</v>
      </c>
      <c r="AD212" s="2" t="s">
        <v>1000</v>
      </c>
      <c r="AE212" s="2" t="s">
        <v>1000</v>
      </c>
      <c r="AF212" s="2" t="s">
        <v>1000</v>
      </c>
      <c r="AG212" s="2"/>
      <c r="AH212" s="2"/>
      <c r="AI212" s="2"/>
    </row>
    <row r="213" spans="1:35" x14ac:dyDescent="0.3">
      <c r="A213" s="5" t="s">
        <v>372</v>
      </c>
      <c r="B213" s="6" t="s">
        <v>373</v>
      </c>
      <c r="C213" s="7"/>
      <c r="D213" s="7"/>
      <c r="E213" s="5" t="s">
        <v>1000</v>
      </c>
      <c r="F213" s="5" t="s">
        <v>1000</v>
      </c>
      <c r="G213" s="5" t="s">
        <v>1000</v>
      </c>
      <c r="H213" s="5" t="s">
        <v>1064</v>
      </c>
      <c r="I213" s="5" t="s">
        <v>1000</v>
      </c>
      <c r="J213" s="5" t="s">
        <v>1000</v>
      </c>
      <c r="K213" s="5" t="s">
        <v>1001</v>
      </c>
      <c r="L213" s="5" t="s">
        <v>1000</v>
      </c>
      <c r="M213" s="5" t="s">
        <v>1000</v>
      </c>
      <c r="N213" s="5" t="s">
        <v>1000</v>
      </c>
      <c r="O213" s="5" t="s">
        <v>1064</v>
      </c>
      <c r="P213" s="5" t="s">
        <v>1000</v>
      </c>
      <c r="Q213" s="5" t="s">
        <v>1000</v>
      </c>
      <c r="R213" s="5" t="s">
        <v>1000</v>
      </c>
      <c r="S213" s="5" t="s">
        <v>1000</v>
      </c>
      <c r="T213" s="5" t="s">
        <v>1000</v>
      </c>
      <c r="U213" s="5" t="s">
        <v>1000</v>
      </c>
      <c r="V213" s="5" t="s">
        <v>1064</v>
      </c>
      <c r="W213" s="5" t="s">
        <v>1000</v>
      </c>
      <c r="X213" s="5" t="s">
        <v>1000</v>
      </c>
      <c r="Y213" s="5" t="s">
        <v>1000</v>
      </c>
      <c r="Z213" s="5" t="s">
        <v>1080</v>
      </c>
      <c r="AA213" s="5" t="s">
        <v>1000</v>
      </c>
      <c r="AB213" s="5" t="s">
        <v>1000</v>
      </c>
      <c r="AC213" s="5" t="s">
        <v>1064</v>
      </c>
      <c r="AD213" s="5" t="s">
        <v>1000</v>
      </c>
      <c r="AE213" s="5" t="s">
        <v>1000</v>
      </c>
      <c r="AF213" s="5" t="s">
        <v>1000</v>
      </c>
      <c r="AG213" s="5"/>
      <c r="AH213" s="5"/>
      <c r="AI213" s="5"/>
    </row>
    <row r="214" spans="1:35" x14ac:dyDescent="0.3">
      <c r="A214" s="2" t="s">
        <v>374</v>
      </c>
      <c r="B214" s="3" t="s">
        <v>375</v>
      </c>
      <c r="C214" s="4"/>
      <c r="D214" s="4"/>
      <c r="E214" s="2" t="s">
        <v>1000</v>
      </c>
      <c r="F214" s="2" t="s">
        <v>1000</v>
      </c>
      <c r="G214" s="2" t="s">
        <v>1000</v>
      </c>
      <c r="H214" s="2" t="s">
        <v>1064</v>
      </c>
      <c r="I214" s="2" t="s">
        <v>1000</v>
      </c>
      <c r="J214" s="2" t="s">
        <v>1000</v>
      </c>
      <c r="K214" s="2" t="s">
        <v>1000</v>
      </c>
      <c r="L214" s="2" t="s">
        <v>1000</v>
      </c>
      <c r="M214" s="2" t="s">
        <v>1000</v>
      </c>
      <c r="N214" s="2" t="s">
        <v>1000</v>
      </c>
      <c r="O214" s="2" t="s">
        <v>1064</v>
      </c>
      <c r="P214" s="2" t="s">
        <v>1065</v>
      </c>
      <c r="Q214" s="2" t="s">
        <v>1000</v>
      </c>
      <c r="R214" s="2" t="s">
        <v>1000</v>
      </c>
      <c r="S214" s="2" t="s">
        <v>1000</v>
      </c>
      <c r="T214" s="2" t="s">
        <v>1000</v>
      </c>
      <c r="U214" s="2" t="s">
        <v>1000</v>
      </c>
      <c r="V214" s="2" t="s">
        <v>1064</v>
      </c>
      <c r="W214" s="2" t="s">
        <v>1000</v>
      </c>
      <c r="X214" s="2" t="s">
        <v>1000</v>
      </c>
      <c r="Y214" s="2" t="s">
        <v>1001</v>
      </c>
      <c r="Z214" s="2" t="s">
        <v>1080</v>
      </c>
      <c r="AA214" s="2" t="s">
        <v>1000</v>
      </c>
      <c r="AB214" s="2" t="s">
        <v>1000</v>
      </c>
      <c r="AC214" s="2" t="s">
        <v>1064</v>
      </c>
      <c r="AD214" s="2" t="s">
        <v>1000</v>
      </c>
      <c r="AE214" s="2" t="s">
        <v>1000</v>
      </c>
      <c r="AF214" s="2" t="s">
        <v>1000</v>
      </c>
      <c r="AG214" s="2"/>
      <c r="AH214" s="2"/>
      <c r="AI214" s="2"/>
    </row>
    <row r="215" spans="1:35" x14ac:dyDescent="0.3">
      <c r="A215" s="5" t="s">
        <v>981</v>
      </c>
      <c r="B215" s="6" t="s">
        <v>376</v>
      </c>
      <c r="C215" s="4"/>
      <c r="D215" s="4"/>
      <c r="E215" s="5" t="s">
        <v>1000</v>
      </c>
      <c r="F215" s="5" t="s">
        <v>1000</v>
      </c>
      <c r="G215" s="5" t="s">
        <v>1001</v>
      </c>
      <c r="H215" s="5" t="s">
        <v>1001</v>
      </c>
      <c r="I215" s="5" t="s">
        <v>1001</v>
      </c>
      <c r="J215" s="5" t="s">
        <v>1000</v>
      </c>
      <c r="K215" s="5" t="s">
        <v>1000</v>
      </c>
      <c r="L215" s="5" t="s">
        <v>1000</v>
      </c>
      <c r="M215" s="5" t="s">
        <v>1000</v>
      </c>
      <c r="N215" s="5" t="s">
        <v>1000</v>
      </c>
      <c r="O215" s="5" t="s">
        <v>1064</v>
      </c>
      <c r="P215" s="5" t="s">
        <v>1000</v>
      </c>
      <c r="Q215" s="5" t="s">
        <v>1000</v>
      </c>
      <c r="R215" s="5" t="s">
        <v>1000</v>
      </c>
      <c r="S215" s="5" t="s">
        <v>1000</v>
      </c>
      <c r="T215" s="5" t="s">
        <v>1000</v>
      </c>
      <c r="U215" s="5" t="s">
        <v>1000</v>
      </c>
      <c r="V215" s="5" t="s">
        <v>1064</v>
      </c>
      <c r="W215" s="5" t="s">
        <v>1001</v>
      </c>
      <c r="X215" s="5" t="s">
        <v>1000</v>
      </c>
      <c r="Y215" s="5" t="s">
        <v>1000</v>
      </c>
      <c r="Z215" s="5" t="s">
        <v>1080</v>
      </c>
      <c r="AA215" s="2" t="s">
        <v>1000</v>
      </c>
      <c r="AB215" s="2" t="s">
        <v>1000</v>
      </c>
      <c r="AC215" s="2" t="s">
        <v>1064</v>
      </c>
      <c r="AD215" s="2" t="s">
        <v>1081</v>
      </c>
      <c r="AE215" s="2" t="s">
        <v>1000</v>
      </c>
      <c r="AF215" s="5" t="s">
        <v>1000</v>
      </c>
      <c r="AG215" s="5"/>
      <c r="AH215" s="5"/>
      <c r="AI215" s="5"/>
    </row>
    <row r="216" spans="1:35" x14ac:dyDescent="0.3">
      <c r="A216" s="2" t="s">
        <v>377</v>
      </c>
      <c r="B216" s="3" t="s">
        <v>378</v>
      </c>
      <c r="C216" s="7"/>
      <c r="D216" s="7"/>
      <c r="E216" s="2" t="s">
        <v>1000</v>
      </c>
      <c r="F216" s="2" t="s">
        <v>1000</v>
      </c>
      <c r="G216" s="2" t="s">
        <v>1000</v>
      </c>
      <c r="H216" s="2" t="s">
        <v>1064</v>
      </c>
      <c r="I216" s="2" t="s">
        <v>1000</v>
      </c>
      <c r="J216" s="2" t="s">
        <v>1000</v>
      </c>
      <c r="K216" s="2" t="s">
        <v>1000</v>
      </c>
      <c r="L216" s="2" t="s">
        <v>1000</v>
      </c>
      <c r="M216" s="2" t="s">
        <v>1000</v>
      </c>
      <c r="N216" s="2" t="s">
        <v>1000</v>
      </c>
      <c r="O216" s="2" t="s">
        <v>1064</v>
      </c>
      <c r="P216" s="2" t="s">
        <v>1000</v>
      </c>
      <c r="Q216" s="2" t="s">
        <v>1000</v>
      </c>
      <c r="R216" s="2" t="s">
        <v>1000</v>
      </c>
      <c r="S216" s="2" t="s">
        <v>1000</v>
      </c>
      <c r="T216" s="2" t="s">
        <v>1000</v>
      </c>
      <c r="U216" s="2" t="s">
        <v>1000</v>
      </c>
      <c r="V216" s="2" t="s">
        <v>1064</v>
      </c>
      <c r="W216" s="2" t="s">
        <v>1000</v>
      </c>
      <c r="X216" s="2" t="s">
        <v>1000</v>
      </c>
      <c r="Y216" s="2" t="s">
        <v>1000</v>
      </c>
      <c r="Z216" s="2" t="s">
        <v>1080</v>
      </c>
      <c r="AA216" s="5" t="s">
        <v>1000</v>
      </c>
      <c r="AB216" s="5" t="s">
        <v>1000</v>
      </c>
      <c r="AC216" s="5" t="s">
        <v>1064</v>
      </c>
      <c r="AD216" s="5" t="s">
        <v>1000</v>
      </c>
      <c r="AE216" s="5" t="s">
        <v>1000</v>
      </c>
      <c r="AF216" s="2" t="s">
        <v>1000</v>
      </c>
      <c r="AG216" s="2"/>
      <c r="AH216" s="2"/>
      <c r="AI216" s="2"/>
    </row>
    <row r="217" spans="1:35" x14ac:dyDescent="0.3">
      <c r="A217" s="5" t="s">
        <v>1042</v>
      </c>
      <c r="B217" s="6" t="s">
        <v>1043</v>
      </c>
      <c r="C217" s="4"/>
      <c r="D217" s="4"/>
      <c r="E217" s="5" t="s">
        <v>1000</v>
      </c>
      <c r="F217" s="5" t="s">
        <v>1000</v>
      </c>
      <c r="G217" s="5" t="s">
        <v>1000</v>
      </c>
      <c r="H217" s="5" t="s">
        <v>1064</v>
      </c>
      <c r="I217" s="5" t="s">
        <v>1000</v>
      </c>
      <c r="J217" s="5" t="s">
        <v>1000</v>
      </c>
      <c r="K217" s="5" t="s">
        <v>1000</v>
      </c>
      <c r="L217" s="5" t="s">
        <v>1000</v>
      </c>
      <c r="M217" s="5" t="s">
        <v>1000</v>
      </c>
      <c r="N217" s="5" t="s">
        <v>1001</v>
      </c>
      <c r="O217" s="5" t="s">
        <v>1064</v>
      </c>
      <c r="P217" s="5" t="s">
        <v>1000</v>
      </c>
      <c r="Q217" s="5" t="s">
        <v>1000</v>
      </c>
      <c r="R217" s="5" t="s">
        <v>1000</v>
      </c>
      <c r="S217" s="5" t="s">
        <v>1000</v>
      </c>
      <c r="T217" s="5" t="s">
        <v>1000</v>
      </c>
      <c r="U217" s="5" t="s">
        <v>1000</v>
      </c>
      <c r="V217" s="5" t="s">
        <v>1064</v>
      </c>
      <c r="W217" s="5" t="s">
        <v>1000</v>
      </c>
      <c r="X217" s="5" t="s">
        <v>1000</v>
      </c>
      <c r="Y217" s="5" t="s">
        <v>1000</v>
      </c>
      <c r="Z217" s="5" t="s">
        <v>1080</v>
      </c>
      <c r="AA217" s="2" t="s">
        <v>1000</v>
      </c>
      <c r="AB217" s="2" t="s">
        <v>1000</v>
      </c>
      <c r="AC217" s="2" t="s">
        <v>1064</v>
      </c>
      <c r="AD217" s="2" t="s">
        <v>1000</v>
      </c>
      <c r="AE217" s="2" t="s">
        <v>1000</v>
      </c>
      <c r="AF217" s="5" t="s">
        <v>1000</v>
      </c>
      <c r="AG217" s="5"/>
      <c r="AH217" s="5"/>
      <c r="AI217" s="5"/>
    </row>
    <row r="218" spans="1:35" x14ac:dyDescent="0.3">
      <c r="A218" s="2" t="s">
        <v>379</v>
      </c>
      <c r="B218" s="3" t="s">
        <v>380</v>
      </c>
      <c r="C218" s="7"/>
      <c r="D218" s="7"/>
      <c r="E218" s="2" t="s">
        <v>1000</v>
      </c>
      <c r="F218" s="2" t="s">
        <v>1000</v>
      </c>
      <c r="G218" s="2" t="s">
        <v>1000</v>
      </c>
      <c r="H218" s="2" t="s">
        <v>1064</v>
      </c>
      <c r="I218" s="2" t="s">
        <v>1000</v>
      </c>
      <c r="J218" s="2" t="s">
        <v>1000</v>
      </c>
      <c r="K218" s="2" t="s">
        <v>1000</v>
      </c>
      <c r="L218" s="2" t="s">
        <v>1000</v>
      </c>
      <c r="M218" s="2" t="s">
        <v>1000</v>
      </c>
      <c r="N218" s="2" t="s">
        <v>1000</v>
      </c>
      <c r="O218" s="2" t="s">
        <v>1064</v>
      </c>
      <c r="P218" s="2" t="s">
        <v>1000</v>
      </c>
      <c r="Q218" s="2" t="s">
        <v>1000</v>
      </c>
      <c r="R218" s="2" t="s">
        <v>1000</v>
      </c>
      <c r="S218" s="2" t="s">
        <v>1000</v>
      </c>
      <c r="T218" s="2" t="s">
        <v>1000</v>
      </c>
      <c r="U218" s="2" t="s">
        <v>1000</v>
      </c>
      <c r="V218" s="2" t="s">
        <v>1064</v>
      </c>
      <c r="W218" s="2" t="s">
        <v>1000</v>
      </c>
      <c r="X218" s="2" t="s">
        <v>1000</v>
      </c>
      <c r="Y218" s="2" t="s">
        <v>1000</v>
      </c>
      <c r="Z218" s="2" t="s">
        <v>1080</v>
      </c>
      <c r="AA218" s="5" t="s">
        <v>1000</v>
      </c>
      <c r="AB218" s="5" t="s">
        <v>1000</v>
      </c>
      <c r="AC218" s="5" t="s">
        <v>1064</v>
      </c>
      <c r="AD218" s="5" t="s">
        <v>1000</v>
      </c>
      <c r="AE218" s="5" t="s">
        <v>1000</v>
      </c>
      <c r="AF218" s="2" t="s">
        <v>1000</v>
      </c>
      <c r="AG218" s="2"/>
      <c r="AH218" s="2"/>
      <c r="AI218" s="2"/>
    </row>
    <row r="219" spans="1:35" x14ac:dyDescent="0.3">
      <c r="A219" s="5" t="s">
        <v>381</v>
      </c>
      <c r="B219" s="6" t="s">
        <v>382</v>
      </c>
      <c r="C219" s="4"/>
      <c r="D219" s="4"/>
      <c r="E219" s="5" t="s">
        <v>1000</v>
      </c>
      <c r="F219" s="5" t="s">
        <v>1000</v>
      </c>
      <c r="G219" s="5" t="s">
        <v>1000</v>
      </c>
      <c r="H219" s="5" t="s">
        <v>1064</v>
      </c>
      <c r="I219" s="5" t="s">
        <v>1000</v>
      </c>
      <c r="J219" s="5" t="s">
        <v>1001</v>
      </c>
      <c r="K219" s="5" t="s">
        <v>1000</v>
      </c>
      <c r="L219" s="5" t="s">
        <v>1000</v>
      </c>
      <c r="M219" s="5" t="s">
        <v>1000</v>
      </c>
      <c r="N219" s="5" t="s">
        <v>1000</v>
      </c>
      <c r="O219" s="5" t="s">
        <v>1064</v>
      </c>
      <c r="P219" s="5" t="s">
        <v>1000</v>
      </c>
      <c r="Q219" s="5" t="s">
        <v>1001</v>
      </c>
      <c r="R219" s="5" t="s">
        <v>1000</v>
      </c>
      <c r="S219" s="5" t="s">
        <v>1000</v>
      </c>
      <c r="T219" s="5" t="s">
        <v>1000</v>
      </c>
      <c r="U219" s="5" t="s">
        <v>1000</v>
      </c>
      <c r="V219" s="5" t="s">
        <v>1064</v>
      </c>
      <c r="W219" s="5" t="s">
        <v>1000</v>
      </c>
      <c r="X219" s="5" t="s">
        <v>1000</v>
      </c>
      <c r="Y219" s="5" t="s">
        <v>1015</v>
      </c>
      <c r="Z219" s="5" t="s">
        <v>1080</v>
      </c>
      <c r="AA219" s="2" t="s">
        <v>1000</v>
      </c>
      <c r="AB219" s="2" t="s">
        <v>1000</v>
      </c>
      <c r="AC219" s="2" t="s">
        <v>1064</v>
      </c>
      <c r="AD219" s="2" t="s">
        <v>1000</v>
      </c>
      <c r="AE219" s="2" t="s">
        <v>1000</v>
      </c>
      <c r="AF219" s="5" t="s">
        <v>1000</v>
      </c>
      <c r="AG219" s="5"/>
      <c r="AH219" s="5"/>
      <c r="AI219" s="5"/>
    </row>
    <row r="220" spans="1:35" x14ac:dyDescent="0.3">
      <c r="A220" s="2" t="s">
        <v>383</v>
      </c>
      <c r="B220" s="3" t="s">
        <v>384</v>
      </c>
      <c r="C220" s="7"/>
      <c r="D220" s="7"/>
      <c r="E220" s="2" t="s">
        <v>1001</v>
      </c>
      <c r="F220" s="2" t="s">
        <v>1001</v>
      </c>
      <c r="G220" s="2" t="s">
        <v>1001</v>
      </c>
      <c r="H220" s="2" t="s">
        <v>1001</v>
      </c>
      <c r="I220" s="2" t="s">
        <v>1001</v>
      </c>
      <c r="J220" s="2" t="s">
        <v>1001</v>
      </c>
      <c r="K220" s="2" t="s">
        <v>1000</v>
      </c>
      <c r="L220" s="2" t="s">
        <v>1000</v>
      </c>
      <c r="M220" s="2" t="s">
        <v>1000</v>
      </c>
      <c r="N220" s="2" t="s">
        <v>1000</v>
      </c>
      <c r="O220" s="2" t="s">
        <v>1064</v>
      </c>
      <c r="P220" s="2" t="s">
        <v>1000</v>
      </c>
      <c r="Q220" s="2" t="s">
        <v>1000</v>
      </c>
      <c r="R220" s="2" t="s">
        <v>1000</v>
      </c>
      <c r="S220" s="2" t="s">
        <v>1000</v>
      </c>
      <c r="T220" s="2" t="s">
        <v>1000</v>
      </c>
      <c r="U220" s="2" t="s">
        <v>1000</v>
      </c>
      <c r="V220" s="2" t="s">
        <v>1064</v>
      </c>
      <c r="W220" s="2" t="s">
        <v>1000</v>
      </c>
      <c r="X220" s="2" t="s">
        <v>1000</v>
      </c>
      <c r="Y220" s="2" t="s">
        <v>1000</v>
      </c>
      <c r="Z220" s="2" t="s">
        <v>1080</v>
      </c>
      <c r="AA220" s="5" t="s">
        <v>1000</v>
      </c>
      <c r="AB220" s="5" t="s">
        <v>1000</v>
      </c>
      <c r="AC220" s="5" t="s">
        <v>1064</v>
      </c>
      <c r="AD220" s="5" t="s">
        <v>1000</v>
      </c>
      <c r="AE220" s="5" t="s">
        <v>1000</v>
      </c>
      <c r="AF220" s="2" t="s">
        <v>1000</v>
      </c>
      <c r="AG220" s="2"/>
      <c r="AH220" s="2"/>
      <c r="AI220" s="2"/>
    </row>
    <row r="221" spans="1:35" x14ac:dyDescent="0.3">
      <c r="A221" s="5" t="s">
        <v>982</v>
      </c>
      <c r="B221" s="6" t="s">
        <v>385</v>
      </c>
      <c r="C221" s="7"/>
      <c r="D221" s="7"/>
      <c r="E221" s="5" t="s">
        <v>1000</v>
      </c>
      <c r="F221" s="5" t="s">
        <v>1000</v>
      </c>
      <c r="G221" s="5" t="s">
        <v>1000</v>
      </c>
      <c r="H221" s="5" t="s">
        <v>1064</v>
      </c>
      <c r="I221" s="5" t="s">
        <v>1000</v>
      </c>
      <c r="J221" s="5" t="s">
        <v>1000</v>
      </c>
      <c r="K221" s="5" t="s">
        <v>1000</v>
      </c>
      <c r="L221" s="5" t="s">
        <v>1000</v>
      </c>
      <c r="M221" s="5" t="s">
        <v>1000</v>
      </c>
      <c r="N221" s="5" t="s">
        <v>1000</v>
      </c>
      <c r="O221" s="5" t="s">
        <v>1064</v>
      </c>
      <c r="P221" s="5" t="s">
        <v>1015</v>
      </c>
      <c r="Q221" s="5" t="s">
        <v>1015</v>
      </c>
      <c r="R221" s="5" t="s">
        <v>1000</v>
      </c>
      <c r="S221" s="5" t="s">
        <v>1000</v>
      </c>
      <c r="T221" s="5" t="s">
        <v>1000</v>
      </c>
      <c r="U221" s="5" t="s">
        <v>1000</v>
      </c>
      <c r="V221" s="5" t="s">
        <v>1064</v>
      </c>
      <c r="W221" s="5" t="s">
        <v>1000</v>
      </c>
      <c r="X221" s="5" t="s">
        <v>1000</v>
      </c>
      <c r="Y221" s="5" t="s">
        <v>1000</v>
      </c>
      <c r="Z221" s="5" t="s">
        <v>1078</v>
      </c>
      <c r="AA221" s="5" t="s">
        <v>1000</v>
      </c>
      <c r="AB221" s="5" t="s">
        <v>1000</v>
      </c>
      <c r="AC221" s="5" t="s">
        <v>1064</v>
      </c>
      <c r="AD221" s="5" t="s">
        <v>1000</v>
      </c>
      <c r="AE221" s="5" t="s">
        <v>1000</v>
      </c>
      <c r="AF221" s="5" t="s">
        <v>1001</v>
      </c>
      <c r="AG221" s="5"/>
      <c r="AH221" s="5"/>
      <c r="AI221" s="5"/>
    </row>
    <row r="222" spans="1:35" x14ac:dyDescent="0.3">
      <c r="A222" s="2" t="s">
        <v>386</v>
      </c>
      <c r="B222" s="3" t="s">
        <v>387</v>
      </c>
      <c r="C222" s="4"/>
      <c r="D222" s="4"/>
      <c r="E222" s="2" t="s">
        <v>1000</v>
      </c>
      <c r="F222" s="2" t="s">
        <v>1000</v>
      </c>
      <c r="G222" s="2" t="s">
        <v>1001</v>
      </c>
      <c r="H222" s="2" t="s">
        <v>1064</v>
      </c>
      <c r="I222" s="2" t="s">
        <v>1000</v>
      </c>
      <c r="J222" s="2" t="s">
        <v>1000</v>
      </c>
      <c r="K222" s="2" t="s">
        <v>1000</v>
      </c>
      <c r="L222" s="2" t="s">
        <v>1000</v>
      </c>
      <c r="M222" s="2" t="s">
        <v>1000</v>
      </c>
      <c r="N222" s="2" t="s">
        <v>1000</v>
      </c>
      <c r="O222" s="2" t="s">
        <v>1064</v>
      </c>
      <c r="P222" s="2" t="s">
        <v>1000</v>
      </c>
      <c r="Q222" s="2" t="s">
        <v>1000</v>
      </c>
      <c r="R222" s="2" t="s">
        <v>1000</v>
      </c>
      <c r="S222" s="2" t="s">
        <v>1000</v>
      </c>
      <c r="T222" s="2" t="s">
        <v>1000</v>
      </c>
      <c r="U222" s="2" t="s">
        <v>1000</v>
      </c>
      <c r="V222" s="2" t="s">
        <v>1064</v>
      </c>
      <c r="W222" s="2" t="s">
        <v>1000</v>
      </c>
      <c r="X222" s="2" t="s">
        <v>1000</v>
      </c>
      <c r="Y222" s="2" t="s">
        <v>1000</v>
      </c>
      <c r="Z222" s="2" t="s">
        <v>1080</v>
      </c>
      <c r="AA222" s="2" t="s">
        <v>1000</v>
      </c>
      <c r="AB222" s="2" t="s">
        <v>1001</v>
      </c>
      <c r="AC222" s="2" t="s">
        <v>1064</v>
      </c>
      <c r="AD222" s="2" t="s">
        <v>1000</v>
      </c>
      <c r="AE222" s="2" t="s">
        <v>1000</v>
      </c>
      <c r="AF222" s="2" t="s">
        <v>1000</v>
      </c>
      <c r="AG222" s="2"/>
      <c r="AH222" s="2"/>
      <c r="AI222" s="2"/>
    </row>
    <row r="223" spans="1:35" x14ac:dyDescent="0.3">
      <c r="A223" s="5" t="s">
        <v>388</v>
      </c>
      <c r="B223" s="6" t="s">
        <v>389</v>
      </c>
      <c r="C223" s="7"/>
      <c r="D223" s="7"/>
      <c r="E223" s="5" t="s">
        <v>1000</v>
      </c>
      <c r="F223" s="5" t="s">
        <v>1000</v>
      </c>
      <c r="G223" s="5" t="s">
        <v>1000</v>
      </c>
      <c r="H223" s="5" t="s">
        <v>1064</v>
      </c>
      <c r="I223" s="5" t="s">
        <v>1000</v>
      </c>
      <c r="J223" s="5" t="s">
        <v>1000</v>
      </c>
      <c r="K223" s="5" t="s">
        <v>1000</v>
      </c>
      <c r="L223" s="5" t="s">
        <v>1000</v>
      </c>
      <c r="M223" s="5" t="s">
        <v>1000</v>
      </c>
      <c r="N223" s="5" t="s">
        <v>1000</v>
      </c>
      <c r="O223" s="5" t="s">
        <v>1064</v>
      </c>
      <c r="P223" s="5" t="s">
        <v>1000</v>
      </c>
      <c r="Q223" s="5" t="s">
        <v>1000</v>
      </c>
      <c r="R223" s="5" t="s">
        <v>1000</v>
      </c>
      <c r="S223" s="5" t="s">
        <v>1000</v>
      </c>
      <c r="T223" s="5" t="s">
        <v>1000</v>
      </c>
      <c r="U223" s="5" t="s">
        <v>1000</v>
      </c>
      <c r="V223" s="5" t="s">
        <v>1064</v>
      </c>
      <c r="W223" s="5" t="s">
        <v>1000</v>
      </c>
      <c r="X223" s="5" t="s">
        <v>1000</v>
      </c>
      <c r="Y223" s="5" t="s">
        <v>1000</v>
      </c>
      <c r="Z223" s="5" t="s">
        <v>1078</v>
      </c>
      <c r="AA223" s="5" t="s">
        <v>1000</v>
      </c>
      <c r="AB223" s="5" t="s">
        <v>1000</v>
      </c>
      <c r="AC223" s="5" t="s">
        <v>1064</v>
      </c>
      <c r="AD223" s="5" t="s">
        <v>1000</v>
      </c>
      <c r="AE223" s="5" t="s">
        <v>1000</v>
      </c>
      <c r="AF223" s="5" t="s">
        <v>1000</v>
      </c>
      <c r="AG223" s="5"/>
      <c r="AH223" s="5"/>
      <c r="AI223" s="5"/>
    </row>
    <row r="224" spans="1:35" x14ac:dyDescent="0.3">
      <c r="A224" s="2" t="s">
        <v>390</v>
      </c>
      <c r="B224" s="3" t="s">
        <v>391</v>
      </c>
      <c r="C224" s="4"/>
      <c r="D224" s="4"/>
      <c r="E224" s="2" t="s">
        <v>1000</v>
      </c>
      <c r="F224" s="2" t="s">
        <v>1000</v>
      </c>
      <c r="G224" s="2" t="s">
        <v>1000</v>
      </c>
      <c r="H224" s="2" t="s">
        <v>1064</v>
      </c>
      <c r="I224" s="2" t="s">
        <v>1000</v>
      </c>
      <c r="J224" s="2" t="s">
        <v>1000</v>
      </c>
      <c r="K224" s="2" t="s">
        <v>1000</v>
      </c>
      <c r="L224" s="2" t="s">
        <v>1000</v>
      </c>
      <c r="M224" s="2" t="s">
        <v>1000</v>
      </c>
      <c r="N224" s="2" t="s">
        <v>1000</v>
      </c>
      <c r="O224" s="2" t="s">
        <v>1064</v>
      </c>
      <c r="P224" s="2" t="s">
        <v>1000</v>
      </c>
      <c r="Q224" s="2" t="s">
        <v>1000</v>
      </c>
      <c r="R224" s="2" t="s">
        <v>1000</v>
      </c>
      <c r="S224" s="2" t="s">
        <v>1000</v>
      </c>
      <c r="T224" s="2" t="s">
        <v>1000</v>
      </c>
      <c r="U224" s="2" t="s">
        <v>1000</v>
      </c>
      <c r="V224" s="2" t="s">
        <v>1064</v>
      </c>
      <c r="W224" s="2" t="s">
        <v>1000</v>
      </c>
      <c r="X224" s="2" t="s">
        <v>1000</v>
      </c>
      <c r="Y224" s="2" t="s">
        <v>1000</v>
      </c>
      <c r="Z224" s="2" t="s">
        <v>1080</v>
      </c>
      <c r="AA224" s="2" t="s">
        <v>1000</v>
      </c>
      <c r="AB224" s="2" t="s">
        <v>1000</v>
      </c>
      <c r="AC224" s="2" t="s">
        <v>1064</v>
      </c>
      <c r="AD224" s="2" t="s">
        <v>1000</v>
      </c>
      <c r="AE224" s="2" t="s">
        <v>1000</v>
      </c>
      <c r="AF224" s="2" t="s">
        <v>1000</v>
      </c>
      <c r="AG224" s="2"/>
      <c r="AH224" s="2"/>
      <c r="AI224" s="2"/>
    </row>
    <row r="225" spans="1:35" x14ac:dyDescent="0.3">
      <c r="A225" s="5" t="s">
        <v>392</v>
      </c>
      <c r="B225" s="6" t="s">
        <v>393</v>
      </c>
      <c r="C225" s="4"/>
      <c r="D225" s="4"/>
      <c r="E225" s="5" t="s">
        <v>1015</v>
      </c>
      <c r="F225" s="5" t="s">
        <v>1000</v>
      </c>
      <c r="G225" s="5" t="s">
        <v>1000</v>
      </c>
      <c r="H225" s="5" t="s">
        <v>1064</v>
      </c>
      <c r="I225" s="5" t="s">
        <v>1000</v>
      </c>
      <c r="J225" s="5" t="s">
        <v>1000</v>
      </c>
      <c r="K225" s="5" t="s">
        <v>1000</v>
      </c>
      <c r="L225" s="5" t="s">
        <v>1000</v>
      </c>
      <c r="M225" s="5" t="s">
        <v>1000</v>
      </c>
      <c r="N225" s="5" t="s">
        <v>1000</v>
      </c>
      <c r="O225" s="5" t="s">
        <v>1064</v>
      </c>
      <c r="P225" s="5" t="s">
        <v>1015</v>
      </c>
      <c r="Q225" s="5" t="s">
        <v>1000</v>
      </c>
      <c r="R225" s="5" t="s">
        <v>1000</v>
      </c>
      <c r="S225" s="5" t="s">
        <v>1000</v>
      </c>
      <c r="T225" s="5" t="s">
        <v>1000</v>
      </c>
      <c r="U225" s="5" t="s">
        <v>1000</v>
      </c>
      <c r="V225" s="5" t="s">
        <v>1064</v>
      </c>
      <c r="W225" s="5" t="s">
        <v>1000</v>
      </c>
      <c r="X225" s="5" t="s">
        <v>1000</v>
      </c>
      <c r="Y225" s="5" t="s">
        <v>1000</v>
      </c>
      <c r="Z225" s="5" t="s">
        <v>1080</v>
      </c>
      <c r="AA225" s="2" t="s">
        <v>1000</v>
      </c>
      <c r="AB225" s="2" t="s">
        <v>1000</v>
      </c>
      <c r="AC225" s="2" t="s">
        <v>1064</v>
      </c>
      <c r="AD225" s="2" t="s">
        <v>1000</v>
      </c>
      <c r="AE225" s="2" t="s">
        <v>1000</v>
      </c>
      <c r="AF225" s="5" t="s">
        <v>1000</v>
      </c>
      <c r="AG225" s="5"/>
      <c r="AH225" s="5"/>
      <c r="AI225" s="5"/>
    </row>
    <row r="226" spans="1:35" x14ac:dyDescent="0.3">
      <c r="A226" s="2" t="s">
        <v>394</v>
      </c>
      <c r="B226" s="3" t="s">
        <v>395</v>
      </c>
      <c r="C226" s="7"/>
      <c r="D226" s="7"/>
      <c r="E226" s="2" t="s">
        <v>1000</v>
      </c>
      <c r="F226" s="2" t="s">
        <v>1000</v>
      </c>
      <c r="G226" s="2" t="s">
        <v>1000</v>
      </c>
      <c r="H226" s="2" t="s">
        <v>1064</v>
      </c>
      <c r="I226" s="2" t="s">
        <v>1000</v>
      </c>
      <c r="J226" s="2" t="s">
        <v>1000</v>
      </c>
      <c r="K226" s="2" t="s">
        <v>1000</v>
      </c>
      <c r="L226" s="2" t="s">
        <v>1000</v>
      </c>
      <c r="M226" s="2" t="s">
        <v>1000</v>
      </c>
      <c r="N226" s="2" t="s">
        <v>1000</v>
      </c>
      <c r="O226" s="2" t="s">
        <v>1064</v>
      </c>
      <c r="P226" s="2" t="s">
        <v>1001</v>
      </c>
      <c r="Q226" s="2" t="s">
        <v>1000</v>
      </c>
      <c r="R226" s="2" t="s">
        <v>1000</v>
      </c>
      <c r="S226" s="2" t="s">
        <v>1000</v>
      </c>
      <c r="T226" s="2" t="s">
        <v>1000</v>
      </c>
      <c r="U226" s="2" t="s">
        <v>1000</v>
      </c>
      <c r="V226" s="2" t="s">
        <v>1064</v>
      </c>
      <c r="W226" s="2" t="s">
        <v>1001</v>
      </c>
      <c r="X226" s="2" t="s">
        <v>1000</v>
      </c>
      <c r="Y226" s="2" t="s">
        <v>1000</v>
      </c>
      <c r="Z226" s="2" t="s">
        <v>1080</v>
      </c>
      <c r="AA226" s="5" t="s">
        <v>1000</v>
      </c>
      <c r="AB226" s="5" t="s">
        <v>1000</v>
      </c>
      <c r="AC226" s="5" t="s">
        <v>1064</v>
      </c>
      <c r="AD226" s="5" t="s">
        <v>1001</v>
      </c>
      <c r="AE226" s="5" t="s">
        <v>1000</v>
      </c>
      <c r="AF226" s="2" t="s">
        <v>1000</v>
      </c>
      <c r="AG226" s="2"/>
      <c r="AH226" s="2"/>
      <c r="AI226" s="2"/>
    </row>
    <row r="227" spans="1:35" x14ac:dyDescent="0.3">
      <c r="A227" s="5" t="s">
        <v>396</v>
      </c>
      <c r="B227" s="6" t="s">
        <v>397</v>
      </c>
      <c r="C227" s="4"/>
      <c r="D227" s="4"/>
      <c r="E227" s="5" t="s">
        <v>1000</v>
      </c>
      <c r="F227" s="5" t="s">
        <v>1015</v>
      </c>
      <c r="G227" s="5" t="s">
        <v>1000</v>
      </c>
      <c r="H227" s="5" t="s">
        <v>1064</v>
      </c>
      <c r="I227" s="5" t="s">
        <v>1000</v>
      </c>
      <c r="J227" s="5" t="s">
        <v>1000</v>
      </c>
      <c r="K227" s="5" t="s">
        <v>1000</v>
      </c>
      <c r="L227" s="5" t="s">
        <v>1000</v>
      </c>
      <c r="M227" s="5" t="s">
        <v>1000</v>
      </c>
      <c r="N227" s="5" t="s">
        <v>1000</v>
      </c>
      <c r="O227" s="5" t="s">
        <v>1064</v>
      </c>
      <c r="P227" s="5" t="s">
        <v>1000</v>
      </c>
      <c r="Q227" s="5" t="s">
        <v>1000</v>
      </c>
      <c r="R227" s="5" t="s">
        <v>1000</v>
      </c>
      <c r="S227" s="5" t="s">
        <v>1000</v>
      </c>
      <c r="T227" s="5" t="s">
        <v>1000</v>
      </c>
      <c r="U227" s="5" t="s">
        <v>1000</v>
      </c>
      <c r="V227" s="5" t="s">
        <v>1064</v>
      </c>
      <c r="W227" s="5" t="s">
        <v>1000</v>
      </c>
      <c r="X227" s="5" t="s">
        <v>1000</v>
      </c>
      <c r="Y227" s="5" t="s">
        <v>1000</v>
      </c>
      <c r="Z227" s="5" t="s">
        <v>1080</v>
      </c>
      <c r="AA227" s="2" t="s">
        <v>1001</v>
      </c>
      <c r="AB227" s="2" t="s">
        <v>1001</v>
      </c>
      <c r="AC227" s="2" t="s">
        <v>1064</v>
      </c>
      <c r="AD227" s="2" t="s">
        <v>1000</v>
      </c>
      <c r="AE227" s="2" t="s">
        <v>1000</v>
      </c>
      <c r="AF227" s="5" t="s">
        <v>1000</v>
      </c>
      <c r="AG227" s="5"/>
      <c r="AH227" s="5"/>
      <c r="AI227" s="5"/>
    </row>
    <row r="228" spans="1:35" x14ac:dyDescent="0.3">
      <c r="A228" s="2" t="s">
        <v>1044</v>
      </c>
      <c r="B228" s="3" t="s">
        <v>1045</v>
      </c>
      <c r="C228" s="4"/>
      <c r="D228" s="4"/>
      <c r="E228" s="2" t="s">
        <v>1000</v>
      </c>
      <c r="F228" s="2" t="s">
        <v>1000</v>
      </c>
      <c r="G228" s="2" t="s">
        <v>1000</v>
      </c>
      <c r="H228" s="2" t="s">
        <v>1064</v>
      </c>
      <c r="I228" s="2" t="s">
        <v>1000</v>
      </c>
      <c r="J228" s="2" t="s">
        <v>1000</v>
      </c>
      <c r="K228" s="2" t="s">
        <v>1075</v>
      </c>
      <c r="L228" s="2" t="s">
        <v>1075</v>
      </c>
      <c r="M228" s="2" t="s">
        <v>1075</v>
      </c>
      <c r="N228" s="2" t="s">
        <v>1000</v>
      </c>
      <c r="O228" s="2" t="s">
        <v>1064</v>
      </c>
      <c r="P228" s="2" t="s">
        <v>1000</v>
      </c>
      <c r="Q228" s="2" t="s">
        <v>1000</v>
      </c>
      <c r="R228" s="2" t="s">
        <v>1000</v>
      </c>
      <c r="S228" s="2" t="s">
        <v>1000</v>
      </c>
      <c r="T228" s="2" t="s">
        <v>1000</v>
      </c>
      <c r="U228" s="2" t="s">
        <v>1000</v>
      </c>
      <c r="V228" s="2" t="s">
        <v>1064</v>
      </c>
      <c r="W228" s="2" t="s">
        <v>1000</v>
      </c>
      <c r="X228" s="2" t="s">
        <v>1000</v>
      </c>
      <c r="Y228" s="2" t="s">
        <v>1000</v>
      </c>
      <c r="Z228" s="2" t="s">
        <v>1080</v>
      </c>
      <c r="AA228" s="2" t="s">
        <v>1000</v>
      </c>
      <c r="AB228" s="2" t="s">
        <v>1000</v>
      </c>
      <c r="AC228" s="2" t="s">
        <v>1064</v>
      </c>
      <c r="AD228" s="2" t="s">
        <v>1000</v>
      </c>
      <c r="AE228" s="2" t="s">
        <v>1000</v>
      </c>
      <c r="AF228" s="2" t="s">
        <v>1036</v>
      </c>
      <c r="AG228" s="2"/>
      <c r="AH228" s="2"/>
      <c r="AI228" s="2"/>
    </row>
    <row r="229" spans="1:35" x14ac:dyDescent="0.3">
      <c r="A229" s="5" t="s">
        <v>1051</v>
      </c>
      <c r="B229" s="6" t="s">
        <v>1052</v>
      </c>
      <c r="C229" s="7"/>
      <c r="D229" s="7"/>
      <c r="E229" s="5" t="s">
        <v>1000</v>
      </c>
      <c r="F229" s="5" t="s">
        <v>1000</v>
      </c>
      <c r="G229" s="5" t="s">
        <v>1000</v>
      </c>
      <c r="H229" s="5" t="s">
        <v>1064</v>
      </c>
      <c r="I229" s="5" t="s">
        <v>1000</v>
      </c>
      <c r="J229" s="5" t="s">
        <v>1000</v>
      </c>
      <c r="K229" s="5" t="s">
        <v>1000</v>
      </c>
      <c r="L229" s="5" t="s">
        <v>1000</v>
      </c>
      <c r="M229" s="5" t="s">
        <v>1000</v>
      </c>
      <c r="N229" s="5" t="s">
        <v>1000</v>
      </c>
      <c r="O229" s="5" t="s">
        <v>1064</v>
      </c>
      <c r="P229" s="5" t="s">
        <v>1000</v>
      </c>
      <c r="Q229" s="5" t="s">
        <v>1000</v>
      </c>
      <c r="R229" s="5" t="s">
        <v>1000</v>
      </c>
      <c r="S229" s="5" t="s">
        <v>1000</v>
      </c>
      <c r="T229" s="5" t="s">
        <v>1000</v>
      </c>
      <c r="U229" s="5" t="s">
        <v>1001</v>
      </c>
      <c r="V229" s="5" t="s">
        <v>1064</v>
      </c>
      <c r="W229" s="5" t="s">
        <v>1000</v>
      </c>
      <c r="X229" s="5" t="s">
        <v>1000</v>
      </c>
      <c r="Y229" s="5" t="s">
        <v>1000</v>
      </c>
      <c r="Z229" s="5" t="s">
        <v>1080</v>
      </c>
      <c r="AA229" s="5" t="s">
        <v>1000</v>
      </c>
      <c r="AB229" s="5" t="s">
        <v>1000</v>
      </c>
      <c r="AC229" s="5" t="s">
        <v>1064</v>
      </c>
      <c r="AD229" s="5" t="s">
        <v>1000</v>
      </c>
      <c r="AE229" s="5" t="s">
        <v>1000</v>
      </c>
      <c r="AF229" s="5" t="s">
        <v>1000</v>
      </c>
      <c r="AG229" s="5"/>
      <c r="AH229" s="5"/>
      <c r="AI229" s="5"/>
    </row>
    <row r="230" spans="1:35" x14ac:dyDescent="0.3">
      <c r="A230" s="2" t="s">
        <v>398</v>
      </c>
      <c r="B230" s="3" t="s">
        <v>399</v>
      </c>
      <c r="C230" s="4"/>
      <c r="D230" s="4"/>
      <c r="E230" s="2" t="s">
        <v>1000</v>
      </c>
      <c r="F230" s="2" t="s">
        <v>1000</v>
      </c>
      <c r="G230" s="2" t="s">
        <v>1000</v>
      </c>
      <c r="H230" s="2" t="s">
        <v>1064</v>
      </c>
      <c r="I230" s="2" t="s">
        <v>1000</v>
      </c>
      <c r="J230" s="2" t="s">
        <v>1000</v>
      </c>
      <c r="K230" s="2" t="s">
        <v>1000</v>
      </c>
      <c r="L230" s="2" t="s">
        <v>1000</v>
      </c>
      <c r="M230" s="2" t="s">
        <v>1000</v>
      </c>
      <c r="N230" s="2" t="s">
        <v>1000</v>
      </c>
      <c r="O230" s="2" t="s">
        <v>1064</v>
      </c>
      <c r="P230" s="2" t="s">
        <v>1000</v>
      </c>
      <c r="Q230" s="2" t="s">
        <v>1000</v>
      </c>
      <c r="R230" s="2" t="s">
        <v>1000</v>
      </c>
      <c r="S230" s="2" t="s">
        <v>1000</v>
      </c>
      <c r="T230" s="2" t="s">
        <v>1000</v>
      </c>
      <c r="U230" s="2" t="s">
        <v>1000</v>
      </c>
      <c r="V230" s="2" t="s">
        <v>1064</v>
      </c>
      <c r="W230" s="2" t="s">
        <v>1000</v>
      </c>
      <c r="X230" s="2" t="s">
        <v>1000</v>
      </c>
      <c r="Y230" s="2" t="s">
        <v>1000</v>
      </c>
      <c r="Z230" s="2" t="s">
        <v>1080</v>
      </c>
      <c r="AA230" s="2" t="s">
        <v>1000</v>
      </c>
      <c r="AB230" s="2" t="s">
        <v>1000</v>
      </c>
      <c r="AC230" s="2" t="s">
        <v>1064</v>
      </c>
      <c r="AD230" s="2" t="s">
        <v>1000</v>
      </c>
      <c r="AE230" s="2" t="s">
        <v>1000</v>
      </c>
      <c r="AF230" s="2" t="s">
        <v>1000</v>
      </c>
      <c r="AG230" s="2"/>
      <c r="AH230" s="2"/>
      <c r="AI230" s="2"/>
    </row>
    <row r="231" spans="1:35" x14ac:dyDescent="0.3">
      <c r="A231" s="5" t="s">
        <v>400</v>
      </c>
      <c r="B231" s="6" t="s">
        <v>401</v>
      </c>
      <c r="C231" s="7"/>
      <c r="D231" s="7"/>
      <c r="E231" s="5" t="s">
        <v>1000</v>
      </c>
      <c r="F231" s="5" t="s">
        <v>1000</v>
      </c>
      <c r="G231" s="5" t="s">
        <v>1000</v>
      </c>
      <c r="H231" s="5" t="s">
        <v>1064</v>
      </c>
      <c r="I231" s="5" t="s">
        <v>1000</v>
      </c>
      <c r="J231" s="5" t="s">
        <v>1000</v>
      </c>
      <c r="K231" s="5" t="s">
        <v>1001</v>
      </c>
      <c r="L231" s="5" t="s">
        <v>1000</v>
      </c>
      <c r="M231" s="5" t="s">
        <v>1000</v>
      </c>
      <c r="N231" s="5" t="s">
        <v>1000</v>
      </c>
      <c r="O231" s="5" t="s">
        <v>1064</v>
      </c>
      <c r="P231" s="5" t="s">
        <v>1000</v>
      </c>
      <c r="Q231" s="5" t="s">
        <v>1000</v>
      </c>
      <c r="R231" s="5" t="s">
        <v>1000</v>
      </c>
      <c r="S231" s="5" t="s">
        <v>1000</v>
      </c>
      <c r="T231" s="5" t="s">
        <v>1000</v>
      </c>
      <c r="U231" s="5" t="s">
        <v>1000</v>
      </c>
      <c r="V231" s="5" t="s">
        <v>1064</v>
      </c>
      <c r="W231" s="5" t="s">
        <v>1000</v>
      </c>
      <c r="X231" s="5" t="s">
        <v>1000</v>
      </c>
      <c r="Y231" s="5" t="s">
        <v>1000</v>
      </c>
      <c r="Z231" s="5" t="s">
        <v>1080</v>
      </c>
      <c r="AA231" s="5" t="s">
        <v>1000</v>
      </c>
      <c r="AB231" s="5" t="s">
        <v>1000</v>
      </c>
      <c r="AC231" s="5" t="s">
        <v>1064</v>
      </c>
      <c r="AD231" s="5" t="s">
        <v>1000</v>
      </c>
      <c r="AE231" s="5" t="s">
        <v>1000</v>
      </c>
      <c r="AF231" s="5" t="s">
        <v>1000</v>
      </c>
      <c r="AG231" s="5"/>
      <c r="AH231" s="5"/>
      <c r="AI231" s="5"/>
    </row>
    <row r="232" spans="1:35" x14ac:dyDescent="0.3">
      <c r="A232" s="2" t="s">
        <v>983</v>
      </c>
      <c r="B232" s="3" t="s">
        <v>402</v>
      </c>
      <c r="C232" s="4"/>
      <c r="D232" s="4"/>
      <c r="E232" s="2" t="s">
        <v>1000</v>
      </c>
      <c r="F232" s="2" t="s">
        <v>1000</v>
      </c>
      <c r="G232" s="2" t="s">
        <v>1000</v>
      </c>
      <c r="H232" s="2" t="s">
        <v>1064</v>
      </c>
      <c r="I232" s="2" t="s">
        <v>1000</v>
      </c>
      <c r="J232" s="2" t="s">
        <v>1000</v>
      </c>
      <c r="K232" s="2" t="s">
        <v>1000</v>
      </c>
      <c r="L232" s="2" t="s">
        <v>1000</v>
      </c>
      <c r="M232" s="2" t="s">
        <v>1000</v>
      </c>
      <c r="N232" s="2" t="s">
        <v>1000</v>
      </c>
      <c r="O232" s="2" t="s">
        <v>1064</v>
      </c>
      <c r="P232" s="2" t="s">
        <v>1000</v>
      </c>
      <c r="Q232" s="2" t="s">
        <v>1000</v>
      </c>
      <c r="R232" s="2" t="s">
        <v>1000</v>
      </c>
      <c r="S232" s="2" t="s">
        <v>1000</v>
      </c>
      <c r="T232" s="2" t="s">
        <v>1000</v>
      </c>
      <c r="U232" s="2" t="s">
        <v>1000</v>
      </c>
      <c r="V232" s="2" t="s">
        <v>1064</v>
      </c>
      <c r="W232" s="2" t="s">
        <v>1000</v>
      </c>
      <c r="X232" s="2" t="s">
        <v>1000</v>
      </c>
      <c r="Y232" s="2" t="s">
        <v>1000</v>
      </c>
      <c r="Z232" s="2" t="s">
        <v>1080</v>
      </c>
      <c r="AA232" s="2" t="s">
        <v>1000</v>
      </c>
      <c r="AB232" s="2" t="s">
        <v>1000</v>
      </c>
      <c r="AC232" s="2" t="s">
        <v>1064</v>
      </c>
      <c r="AD232" s="2" t="s">
        <v>1000</v>
      </c>
      <c r="AE232" s="2" t="s">
        <v>1000</v>
      </c>
      <c r="AF232" s="2" t="s">
        <v>1000</v>
      </c>
      <c r="AG232" s="2"/>
      <c r="AH232" s="2"/>
      <c r="AI232" s="2"/>
    </row>
    <row r="233" spans="1:35" x14ac:dyDescent="0.3">
      <c r="A233" s="5" t="s">
        <v>403</v>
      </c>
      <c r="B233" s="6" t="s">
        <v>404</v>
      </c>
      <c r="C233" s="7"/>
      <c r="D233" s="7"/>
      <c r="E233" s="5" t="s">
        <v>1000</v>
      </c>
      <c r="F233" s="5" t="s">
        <v>1000</v>
      </c>
      <c r="G233" s="5" t="s">
        <v>1000</v>
      </c>
      <c r="H233" s="5" t="s">
        <v>1064</v>
      </c>
      <c r="I233" s="5" t="s">
        <v>1000</v>
      </c>
      <c r="J233" s="5" t="s">
        <v>1000</v>
      </c>
      <c r="K233" s="5" t="s">
        <v>1000</v>
      </c>
      <c r="L233" s="5" t="s">
        <v>1000</v>
      </c>
      <c r="M233" s="5" t="s">
        <v>1000</v>
      </c>
      <c r="N233" s="5" t="s">
        <v>1000</v>
      </c>
      <c r="O233" s="5" t="s">
        <v>1064</v>
      </c>
      <c r="P233" s="5" t="s">
        <v>1000</v>
      </c>
      <c r="Q233" s="5" t="s">
        <v>1000</v>
      </c>
      <c r="R233" s="5" t="s">
        <v>1000</v>
      </c>
      <c r="S233" s="5" t="s">
        <v>1000</v>
      </c>
      <c r="T233" s="5" t="s">
        <v>1000</v>
      </c>
      <c r="U233" s="5" t="s">
        <v>1000</v>
      </c>
      <c r="V233" s="5" t="s">
        <v>1064</v>
      </c>
      <c r="W233" s="5" t="s">
        <v>1000</v>
      </c>
      <c r="X233" s="5" t="s">
        <v>1000</v>
      </c>
      <c r="Y233" s="5" t="s">
        <v>1000</v>
      </c>
      <c r="Z233" s="5" t="s">
        <v>1078</v>
      </c>
      <c r="AA233" s="5" t="s">
        <v>1000</v>
      </c>
      <c r="AB233" s="5" t="s">
        <v>1000</v>
      </c>
      <c r="AC233" s="5" t="s">
        <v>1064</v>
      </c>
      <c r="AD233" s="5" t="s">
        <v>1000</v>
      </c>
      <c r="AE233" s="5" t="s">
        <v>1000</v>
      </c>
      <c r="AF233" s="5" t="s">
        <v>1000</v>
      </c>
      <c r="AG233" s="5"/>
      <c r="AH233" s="5"/>
      <c r="AI233" s="5"/>
    </row>
    <row r="234" spans="1:35" x14ac:dyDescent="0.3">
      <c r="A234" s="2" t="s">
        <v>405</v>
      </c>
      <c r="B234" s="3" t="s">
        <v>406</v>
      </c>
      <c r="C234" s="4"/>
      <c r="D234" s="4"/>
      <c r="E234" s="2" t="s">
        <v>1000</v>
      </c>
      <c r="F234" s="2" t="s">
        <v>1000</v>
      </c>
      <c r="G234" s="2" t="s">
        <v>1000</v>
      </c>
      <c r="H234" s="2" t="s">
        <v>1064</v>
      </c>
      <c r="I234" s="2" t="s">
        <v>1000</v>
      </c>
      <c r="J234" s="2" t="s">
        <v>1000</v>
      </c>
      <c r="K234" s="2" t="s">
        <v>1000</v>
      </c>
      <c r="L234" s="2" t="s">
        <v>1000</v>
      </c>
      <c r="M234" s="2" t="s">
        <v>1000</v>
      </c>
      <c r="N234" s="2" t="s">
        <v>1000</v>
      </c>
      <c r="O234" s="2" t="s">
        <v>1064</v>
      </c>
      <c r="P234" s="2" t="s">
        <v>1000</v>
      </c>
      <c r="Q234" s="2" t="s">
        <v>1000</v>
      </c>
      <c r="R234" s="2" t="s">
        <v>1000</v>
      </c>
      <c r="S234" s="2" t="s">
        <v>1000</v>
      </c>
      <c r="T234" s="2" t="s">
        <v>1000</v>
      </c>
      <c r="U234" s="2" t="s">
        <v>1000</v>
      </c>
      <c r="V234" s="2" t="s">
        <v>1064</v>
      </c>
      <c r="W234" s="2" t="s">
        <v>1000</v>
      </c>
      <c r="X234" s="2" t="s">
        <v>1000</v>
      </c>
      <c r="Y234" s="2" t="s">
        <v>1000</v>
      </c>
      <c r="Z234" s="2" t="s">
        <v>1078</v>
      </c>
      <c r="AA234" s="2" t="s">
        <v>1000</v>
      </c>
      <c r="AB234" s="2" t="s">
        <v>1000</v>
      </c>
      <c r="AC234" s="2" t="s">
        <v>1064</v>
      </c>
      <c r="AD234" s="2" t="s">
        <v>1000</v>
      </c>
      <c r="AE234" s="2" t="s">
        <v>1000</v>
      </c>
      <c r="AF234" s="2" t="s">
        <v>1000</v>
      </c>
      <c r="AG234" s="2"/>
      <c r="AH234" s="2"/>
      <c r="AI234" s="2"/>
    </row>
    <row r="235" spans="1:35" x14ac:dyDescent="0.3">
      <c r="A235" s="5" t="s">
        <v>407</v>
      </c>
      <c r="B235" s="6" t="s">
        <v>408</v>
      </c>
      <c r="C235" s="4"/>
      <c r="D235" s="4"/>
      <c r="E235" s="5" t="s">
        <v>1000</v>
      </c>
      <c r="F235" s="5" t="s">
        <v>1000</v>
      </c>
      <c r="G235" s="5" t="s">
        <v>1000</v>
      </c>
      <c r="H235" s="5" t="s">
        <v>1064</v>
      </c>
      <c r="I235" s="5" t="s">
        <v>1001</v>
      </c>
      <c r="J235" s="5" t="s">
        <v>1000</v>
      </c>
      <c r="K235" s="5" t="s">
        <v>1000</v>
      </c>
      <c r="L235" s="5" t="s">
        <v>1000</v>
      </c>
      <c r="M235" s="5" t="s">
        <v>1000</v>
      </c>
      <c r="N235" s="5" t="s">
        <v>1000</v>
      </c>
      <c r="O235" s="5" t="s">
        <v>1064</v>
      </c>
      <c r="P235" s="5" t="s">
        <v>1000</v>
      </c>
      <c r="Q235" s="5" t="s">
        <v>1000</v>
      </c>
      <c r="R235" s="5" t="s">
        <v>1000</v>
      </c>
      <c r="S235" s="5" t="s">
        <v>1000</v>
      </c>
      <c r="T235" s="5" t="s">
        <v>1000</v>
      </c>
      <c r="U235" s="5" t="s">
        <v>1000</v>
      </c>
      <c r="V235" s="5" t="s">
        <v>1064</v>
      </c>
      <c r="W235" s="5" t="s">
        <v>1000</v>
      </c>
      <c r="X235" s="5" t="s">
        <v>1000</v>
      </c>
      <c r="Y235" s="5" t="s">
        <v>1000</v>
      </c>
      <c r="Z235" s="5" t="s">
        <v>1080</v>
      </c>
      <c r="AA235" s="2" t="s">
        <v>1067</v>
      </c>
      <c r="AB235" s="2" t="s">
        <v>1000</v>
      </c>
      <c r="AC235" s="2" t="s">
        <v>1064</v>
      </c>
      <c r="AD235" s="2" t="s">
        <v>1000</v>
      </c>
      <c r="AE235" s="2" t="s">
        <v>1000</v>
      </c>
      <c r="AF235" s="5" t="s">
        <v>1000</v>
      </c>
      <c r="AG235" s="5"/>
      <c r="AH235" s="5"/>
      <c r="AI235" s="5"/>
    </row>
    <row r="236" spans="1:35" x14ac:dyDescent="0.3">
      <c r="A236" s="2" t="s">
        <v>409</v>
      </c>
      <c r="B236" s="3" t="s">
        <v>410</v>
      </c>
      <c r="C236" s="7"/>
      <c r="D236" s="7"/>
      <c r="E236" s="2" t="s">
        <v>1000</v>
      </c>
      <c r="F236" s="2" t="s">
        <v>1000</v>
      </c>
      <c r="G236" s="2" t="s">
        <v>1000</v>
      </c>
      <c r="H236" s="2" t="s">
        <v>1064</v>
      </c>
      <c r="I236" s="2" t="s">
        <v>1000</v>
      </c>
      <c r="J236" s="2" t="s">
        <v>1000</v>
      </c>
      <c r="K236" s="2" t="s">
        <v>1000</v>
      </c>
      <c r="L236" s="2" t="s">
        <v>1000</v>
      </c>
      <c r="M236" s="2" t="s">
        <v>1000</v>
      </c>
      <c r="N236" s="2" t="s">
        <v>1000</v>
      </c>
      <c r="O236" s="2" t="s">
        <v>1064</v>
      </c>
      <c r="P236" s="2" t="s">
        <v>1000</v>
      </c>
      <c r="Q236" s="2" t="s">
        <v>1000</v>
      </c>
      <c r="R236" s="2" t="s">
        <v>1000</v>
      </c>
      <c r="S236" s="2" t="s">
        <v>1000</v>
      </c>
      <c r="T236" s="2" t="s">
        <v>1000</v>
      </c>
      <c r="U236" s="2" t="s">
        <v>1000</v>
      </c>
      <c r="V236" s="2" t="s">
        <v>1064</v>
      </c>
      <c r="W236" s="2" t="s">
        <v>1000</v>
      </c>
      <c r="X236" s="2" t="s">
        <v>1000</v>
      </c>
      <c r="Y236" s="2" t="s">
        <v>1000</v>
      </c>
      <c r="Z236" s="2" t="s">
        <v>1080</v>
      </c>
      <c r="AA236" s="5" t="s">
        <v>1000</v>
      </c>
      <c r="AB236" s="5" t="s">
        <v>1000</v>
      </c>
      <c r="AC236" s="5" t="s">
        <v>1064</v>
      </c>
      <c r="AD236" s="5" t="s">
        <v>1000</v>
      </c>
      <c r="AE236" s="5" t="s">
        <v>1000</v>
      </c>
      <c r="AF236" s="2" t="s">
        <v>1000</v>
      </c>
      <c r="AG236" s="2"/>
      <c r="AH236" s="2"/>
      <c r="AI236" s="2"/>
    </row>
    <row r="237" spans="1:35" x14ac:dyDescent="0.3">
      <c r="A237" s="5" t="s">
        <v>411</v>
      </c>
      <c r="B237" s="6" t="s">
        <v>412</v>
      </c>
      <c r="C237" s="4"/>
      <c r="D237" s="4"/>
      <c r="E237" s="5" t="s">
        <v>1000</v>
      </c>
      <c r="F237" s="5" t="s">
        <v>1000</v>
      </c>
      <c r="G237" s="5" t="s">
        <v>1000</v>
      </c>
      <c r="H237" s="5" t="s">
        <v>1064</v>
      </c>
      <c r="I237" s="5" t="s">
        <v>1000</v>
      </c>
      <c r="J237" s="5" t="s">
        <v>1000</v>
      </c>
      <c r="K237" s="5" t="s">
        <v>1000</v>
      </c>
      <c r="L237" s="5" t="s">
        <v>1000</v>
      </c>
      <c r="M237" s="5" t="s">
        <v>1000</v>
      </c>
      <c r="N237" s="5" t="s">
        <v>1000</v>
      </c>
      <c r="O237" s="5" t="s">
        <v>1064</v>
      </c>
      <c r="P237" s="5" t="s">
        <v>1000</v>
      </c>
      <c r="Q237" s="5" t="s">
        <v>1000</v>
      </c>
      <c r="R237" s="5" t="s">
        <v>1000</v>
      </c>
      <c r="S237" s="5" t="s">
        <v>1000</v>
      </c>
      <c r="T237" s="5" t="s">
        <v>1000</v>
      </c>
      <c r="U237" s="5" t="s">
        <v>1000</v>
      </c>
      <c r="V237" s="5" t="s">
        <v>1064</v>
      </c>
      <c r="W237" s="5" t="s">
        <v>1000</v>
      </c>
      <c r="X237" s="5" t="s">
        <v>1000</v>
      </c>
      <c r="Y237" s="5" t="s">
        <v>1000</v>
      </c>
      <c r="Z237" s="5" t="s">
        <v>1080</v>
      </c>
      <c r="AA237" s="2" t="s">
        <v>1001</v>
      </c>
      <c r="AB237" s="2" t="s">
        <v>1001</v>
      </c>
      <c r="AC237" s="2" t="s">
        <v>1064</v>
      </c>
      <c r="AD237" s="2" t="s">
        <v>1000</v>
      </c>
      <c r="AE237" s="2" t="s">
        <v>1000</v>
      </c>
      <c r="AF237" s="5" t="s">
        <v>1000</v>
      </c>
      <c r="AG237" s="5"/>
      <c r="AH237" s="5"/>
      <c r="AI237" s="5"/>
    </row>
    <row r="238" spans="1:35" x14ac:dyDescent="0.3">
      <c r="A238" s="2" t="s">
        <v>984</v>
      </c>
      <c r="B238" s="3" t="s">
        <v>413</v>
      </c>
      <c r="C238" s="7"/>
      <c r="D238" s="7"/>
      <c r="E238" s="2" t="s">
        <v>1000</v>
      </c>
      <c r="F238" s="2" t="s">
        <v>1000</v>
      </c>
      <c r="G238" s="2" t="s">
        <v>1000</v>
      </c>
      <c r="H238" s="2" t="s">
        <v>1064</v>
      </c>
      <c r="I238" s="2" t="s">
        <v>1000</v>
      </c>
      <c r="J238" s="2" t="s">
        <v>1000</v>
      </c>
      <c r="K238" s="2" t="s">
        <v>1000</v>
      </c>
      <c r="L238" s="2" t="s">
        <v>1000</v>
      </c>
      <c r="M238" s="2" t="s">
        <v>1000</v>
      </c>
      <c r="N238" s="2" t="s">
        <v>1000</v>
      </c>
      <c r="O238" s="2" t="s">
        <v>1064</v>
      </c>
      <c r="P238" s="2" t="s">
        <v>1000</v>
      </c>
      <c r="Q238" s="2" t="s">
        <v>1000</v>
      </c>
      <c r="R238" s="2" t="s">
        <v>1000</v>
      </c>
      <c r="S238" s="2" t="s">
        <v>1000</v>
      </c>
      <c r="T238" s="2" t="s">
        <v>1000</v>
      </c>
      <c r="U238" s="2" t="s">
        <v>1000</v>
      </c>
      <c r="V238" s="2" t="s">
        <v>1064</v>
      </c>
      <c r="W238" s="2" t="s">
        <v>1000</v>
      </c>
      <c r="X238" s="2" t="s">
        <v>1000</v>
      </c>
      <c r="Y238" s="2" t="s">
        <v>1000</v>
      </c>
      <c r="Z238" s="2" t="s">
        <v>1080</v>
      </c>
      <c r="AA238" s="5" t="s">
        <v>1000</v>
      </c>
      <c r="AB238" s="5" t="s">
        <v>1000</v>
      </c>
      <c r="AC238" s="5" t="s">
        <v>1064</v>
      </c>
      <c r="AD238" s="5" t="s">
        <v>1000</v>
      </c>
      <c r="AE238" s="5" t="s">
        <v>1000</v>
      </c>
      <c r="AF238" s="2" t="s">
        <v>1000</v>
      </c>
      <c r="AG238" s="2"/>
      <c r="AH238" s="2"/>
      <c r="AI238" s="2"/>
    </row>
    <row r="239" spans="1:35" x14ac:dyDescent="0.3">
      <c r="A239" s="2" t="s">
        <v>414</v>
      </c>
      <c r="B239" s="3" t="s">
        <v>415</v>
      </c>
      <c r="C239" s="4"/>
      <c r="D239" s="4"/>
      <c r="E239" s="2" t="s">
        <v>1000</v>
      </c>
      <c r="F239" s="2" t="s">
        <v>1000</v>
      </c>
      <c r="G239" s="2" t="s">
        <v>1000</v>
      </c>
      <c r="H239" s="2" t="s">
        <v>1064</v>
      </c>
      <c r="I239" s="2" t="s">
        <v>1000</v>
      </c>
      <c r="J239" s="2" t="s">
        <v>1000</v>
      </c>
      <c r="K239" s="2" t="s">
        <v>1000</v>
      </c>
      <c r="L239" s="2" t="s">
        <v>1000</v>
      </c>
      <c r="M239" s="2" t="s">
        <v>1000</v>
      </c>
      <c r="N239" s="2" t="s">
        <v>1000</v>
      </c>
      <c r="O239" s="2" t="s">
        <v>1064</v>
      </c>
      <c r="P239" s="2" t="s">
        <v>1000</v>
      </c>
      <c r="Q239" s="2" t="s">
        <v>1000</v>
      </c>
      <c r="R239" s="2" t="s">
        <v>1000</v>
      </c>
      <c r="S239" s="2" t="s">
        <v>1000</v>
      </c>
      <c r="T239" s="2" t="s">
        <v>1000</v>
      </c>
      <c r="U239" s="2" t="s">
        <v>1000</v>
      </c>
      <c r="V239" s="2" t="s">
        <v>1064</v>
      </c>
      <c r="W239" s="2" t="s">
        <v>1000</v>
      </c>
      <c r="X239" s="2" t="s">
        <v>1000</v>
      </c>
      <c r="Y239" s="2" t="s">
        <v>1000</v>
      </c>
      <c r="Z239" s="2" t="s">
        <v>1080</v>
      </c>
      <c r="AA239" s="2" t="s">
        <v>1000</v>
      </c>
      <c r="AB239" s="2" t="s">
        <v>1000</v>
      </c>
      <c r="AC239" s="2" t="s">
        <v>1064</v>
      </c>
      <c r="AD239" s="2" t="s">
        <v>1000</v>
      </c>
      <c r="AE239" s="2" t="s">
        <v>1001</v>
      </c>
      <c r="AF239" s="5" t="s">
        <v>1000</v>
      </c>
      <c r="AG239" s="5"/>
      <c r="AH239" s="5"/>
      <c r="AI239" s="5"/>
    </row>
    <row r="240" spans="1:35" x14ac:dyDescent="0.3">
      <c r="A240" s="5" t="s">
        <v>416</v>
      </c>
      <c r="B240" s="6" t="s">
        <v>417</v>
      </c>
      <c r="C240" s="7"/>
      <c r="D240" s="7"/>
      <c r="E240" s="5" t="s">
        <v>1000</v>
      </c>
      <c r="F240" s="5" t="s">
        <v>1067</v>
      </c>
      <c r="G240" s="5" t="s">
        <v>1000</v>
      </c>
      <c r="H240" s="5" t="s">
        <v>1064</v>
      </c>
      <c r="I240" s="5" t="s">
        <v>1000</v>
      </c>
      <c r="J240" s="5" t="s">
        <v>1000</v>
      </c>
      <c r="K240" s="5" t="s">
        <v>1000</v>
      </c>
      <c r="L240" s="5" t="s">
        <v>1000</v>
      </c>
      <c r="M240" s="5" t="s">
        <v>1000</v>
      </c>
      <c r="N240" s="5" t="s">
        <v>1000</v>
      </c>
      <c r="O240" s="5" t="s">
        <v>1064</v>
      </c>
      <c r="P240" s="5" t="s">
        <v>1000</v>
      </c>
      <c r="Q240" s="5" t="s">
        <v>1000</v>
      </c>
      <c r="R240" s="5" t="s">
        <v>1000</v>
      </c>
      <c r="S240" s="5" t="s">
        <v>1000</v>
      </c>
      <c r="T240" s="5" t="s">
        <v>1000</v>
      </c>
      <c r="U240" s="5" t="s">
        <v>1000</v>
      </c>
      <c r="V240" s="5" t="s">
        <v>1064</v>
      </c>
      <c r="W240" s="5" t="s">
        <v>1000</v>
      </c>
      <c r="X240" s="5" t="s">
        <v>1000</v>
      </c>
      <c r="Y240" s="5" t="s">
        <v>1000</v>
      </c>
      <c r="Z240" s="5" t="s">
        <v>1080</v>
      </c>
      <c r="AA240" s="5" t="s">
        <v>1000</v>
      </c>
      <c r="AB240" s="5" t="s">
        <v>1000</v>
      </c>
      <c r="AC240" s="5" t="s">
        <v>1064</v>
      </c>
      <c r="AD240" s="5" t="s">
        <v>1000</v>
      </c>
      <c r="AE240" s="5" t="s">
        <v>1000</v>
      </c>
      <c r="AF240" s="2" t="s">
        <v>1000</v>
      </c>
      <c r="AG240" s="2"/>
      <c r="AH240" s="2"/>
      <c r="AI240" s="2"/>
    </row>
    <row r="241" spans="1:35" x14ac:dyDescent="0.3">
      <c r="A241" s="2" t="s">
        <v>418</v>
      </c>
      <c r="B241" s="3" t="s">
        <v>419</v>
      </c>
      <c r="C241" s="4"/>
      <c r="D241" s="4"/>
      <c r="E241" s="2" t="s">
        <v>1000</v>
      </c>
      <c r="F241" s="2" t="s">
        <v>1000</v>
      </c>
      <c r="G241" s="2" t="s">
        <v>1000</v>
      </c>
      <c r="H241" s="2" t="s">
        <v>1064</v>
      </c>
      <c r="I241" s="2" t="s">
        <v>1000</v>
      </c>
      <c r="J241" s="2" t="s">
        <v>1000</v>
      </c>
      <c r="K241" s="2" t="s">
        <v>1000</v>
      </c>
      <c r="L241" s="2" t="s">
        <v>1000</v>
      </c>
      <c r="M241" s="2" t="s">
        <v>1000</v>
      </c>
      <c r="N241" s="2" t="s">
        <v>1000</v>
      </c>
      <c r="O241" s="2" t="s">
        <v>1064</v>
      </c>
      <c r="P241" s="2" t="s">
        <v>1000</v>
      </c>
      <c r="Q241" s="2" t="s">
        <v>1000</v>
      </c>
      <c r="R241" s="2" t="s">
        <v>1000</v>
      </c>
      <c r="S241" s="2" t="s">
        <v>1000</v>
      </c>
      <c r="T241" s="2" t="s">
        <v>1000</v>
      </c>
      <c r="U241" s="2" t="s">
        <v>1000</v>
      </c>
      <c r="V241" s="2" t="s">
        <v>1064</v>
      </c>
      <c r="W241" s="2" t="s">
        <v>1000</v>
      </c>
      <c r="X241" s="2" t="s">
        <v>1000</v>
      </c>
      <c r="Y241" s="2" t="s">
        <v>1000</v>
      </c>
      <c r="Z241" s="2" t="s">
        <v>1078</v>
      </c>
      <c r="AA241" s="2" t="s">
        <v>1000</v>
      </c>
      <c r="AB241" s="2" t="s">
        <v>1000</v>
      </c>
      <c r="AC241" s="2" t="s">
        <v>1064</v>
      </c>
      <c r="AD241" s="2" t="s">
        <v>1000</v>
      </c>
      <c r="AE241" s="2" t="s">
        <v>1000</v>
      </c>
      <c r="AF241" s="5" t="s">
        <v>1001</v>
      </c>
      <c r="AG241" s="5"/>
      <c r="AH241" s="5"/>
      <c r="AI241" s="5"/>
    </row>
    <row r="242" spans="1:35" x14ac:dyDescent="0.3">
      <c r="A242" s="5" t="s">
        <v>420</v>
      </c>
      <c r="B242" s="6" t="s">
        <v>421</v>
      </c>
      <c r="C242" s="7"/>
      <c r="D242" s="7"/>
      <c r="E242" s="5" t="s">
        <v>1001</v>
      </c>
      <c r="F242" s="5" t="s">
        <v>1000</v>
      </c>
      <c r="G242" s="5" t="s">
        <v>1000</v>
      </c>
      <c r="H242" s="5" t="s">
        <v>1064</v>
      </c>
      <c r="I242" s="5" t="s">
        <v>1000</v>
      </c>
      <c r="J242" s="5" t="s">
        <v>1000</v>
      </c>
      <c r="K242" s="5" t="s">
        <v>1000</v>
      </c>
      <c r="L242" s="5" t="s">
        <v>1000</v>
      </c>
      <c r="M242" s="5" t="s">
        <v>1000</v>
      </c>
      <c r="N242" s="5" t="s">
        <v>1000</v>
      </c>
      <c r="O242" s="5" t="s">
        <v>1064</v>
      </c>
      <c r="P242" s="5" t="s">
        <v>1000</v>
      </c>
      <c r="Q242" s="5" t="s">
        <v>1000</v>
      </c>
      <c r="R242" s="5" t="s">
        <v>1000</v>
      </c>
      <c r="S242" s="5" t="s">
        <v>1000</v>
      </c>
      <c r="T242" s="5" t="s">
        <v>1000</v>
      </c>
      <c r="U242" s="5" t="s">
        <v>1000</v>
      </c>
      <c r="V242" s="5" t="s">
        <v>1064</v>
      </c>
      <c r="W242" s="5" t="s">
        <v>1000</v>
      </c>
      <c r="X242" s="5" t="s">
        <v>1000</v>
      </c>
      <c r="Y242" s="5" t="s">
        <v>1000</v>
      </c>
      <c r="Z242" s="5" t="s">
        <v>1080</v>
      </c>
      <c r="AA242" s="5" t="s">
        <v>1000</v>
      </c>
      <c r="AB242" s="5" t="s">
        <v>1000</v>
      </c>
      <c r="AC242" s="5" t="s">
        <v>1064</v>
      </c>
      <c r="AD242" s="5" t="s">
        <v>1000</v>
      </c>
      <c r="AE242" s="5" t="s">
        <v>1000</v>
      </c>
      <c r="AF242" s="2" t="s">
        <v>1000</v>
      </c>
      <c r="AG242" s="2"/>
      <c r="AH242" s="2"/>
      <c r="AI242" s="2"/>
    </row>
    <row r="243" spans="1:35" x14ac:dyDescent="0.3">
      <c r="A243" s="2" t="s">
        <v>422</v>
      </c>
      <c r="B243" s="3" t="s">
        <v>423</v>
      </c>
      <c r="C243" s="4"/>
      <c r="D243" s="4"/>
      <c r="E243" s="2" t="s">
        <v>1000</v>
      </c>
      <c r="F243" s="2" t="s">
        <v>1000</v>
      </c>
      <c r="G243" s="2" t="s">
        <v>1000</v>
      </c>
      <c r="H243" s="2" t="s">
        <v>1064</v>
      </c>
      <c r="I243" s="2" t="s">
        <v>1000</v>
      </c>
      <c r="J243" s="2" t="s">
        <v>1000</v>
      </c>
      <c r="K243" s="2" t="s">
        <v>1000</v>
      </c>
      <c r="L243" s="2" t="s">
        <v>1000</v>
      </c>
      <c r="M243" s="2" t="s">
        <v>1000</v>
      </c>
      <c r="N243" s="2" t="s">
        <v>1000</v>
      </c>
      <c r="O243" s="2" t="s">
        <v>1064</v>
      </c>
      <c r="P243" s="2" t="s">
        <v>1000</v>
      </c>
      <c r="Q243" s="2" t="s">
        <v>1000</v>
      </c>
      <c r="R243" s="2" t="s">
        <v>1000</v>
      </c>
      <c r="S243" s="2" t="s">
        <v>1000</v>
      </c>
      <c r="T243" s="2" t="s">
        <v>1000</v>
      </c>
      <c r="U243" s="2" t="s">
        <v>1000</v>
      </c>
      <c r="V243" s="2" t="s">
        <v>1064</v>
      </c>
      <c r="W243" s="2" t="s">
        <v>1000</v>
      </c>
      <c r="X243" s="2" t="s">
        <v>1000</v>
      </c>
      <c r="Y243" s="2" t="s">
        <v>1000</v>
      </c>
      <c r="Z243" s="2" t="s">
        <v>1080</v>
      </c>
      <c r="AA243" s="2" t="s">
        <v>1000</v>
      </c>
      <c r="AB243" s="2" t="s">
        <v>1000</v>
      </c>
      <c r="AC243" s="2" t="s">
        <v>1064</v>
      </c>
      <c r="AD243" s="2" t="s">
        <v>1000</v>
      </c>
      <c r="AE243" s="2" t="s">
        <v>1000</v>
      </c>
      <c r="AF243" s="5" t="s">
        <v>1000</v>
      </c>
      <c r="AG243" s="5"/>
      <c r="AH243" s="5"/>
      <c r="AI243" s="5"/>
    </row>
    <row r="244" spans="1:35" x14ac:dyDescent="0.3">
      <c r="A244" s="5" t="s">
        <v>424</v>
      </c>
      <c r="B244" s="6" t="s">
        <v>425</v>
      </c>
      <c r="C244" s="4"/>
      <c r="D244" s="4"/>
      <c r="E244" s="5" t="s">
        <v>1000</v>
      </c>
      <c r="F244" s="5" t="s">
        <v>1000</v>
      </c>
      <c r="G244" s="5" t="s">
        <v>1000</v>
      </c>
      <c r="H244" s="5" t="s">
        <v>1064</v>
      </c>
      <c r="I244" s="5" t="s">
        <v>1001</v>
      </c>
      <c r="J244" s="5" t="s">
        <v>1000</v>
      </c>
      <c r="K244" s="5" t="s">
        <v>1000</v>
      </c>
      <c r="L244" s="5" t="s">
        <v>1000</v>
      </c>
      <c r="M244" s="5" t="s">
        <v>1000</v>
      </c>
      <c r="N244" s="5" t="s">
        <v>1000</v>
      </c>
      <c r="O244" s="5" t="s">
        <v>1064</v>
      </c>
      <c r="P244" s="5" t="s">
        <v>1001</v>
      </c>
      <c r="Q244" s="5" t="s">
        <v>1000</v>
      </c>
      <c r="R244" s="5" t="s">
        <v>1000</v>
      </c>
      <c r="S244" s="5" t="s">
        <v>1000</v>
      </c>
      <c r="T244" s="5" t="s">
        <v>1000</v>
      </c>
      <c r="U244" s="5" t="s">
        <v>1000</v>
      </c>
      <c r="V244" s="5" t="s">
        <v>1064</v>
      </c>
      <c r="W244" s="5" t="s">
        <v>1000</v>
      </c>
      <c r="X244" s="5" t="s">
        <v>1000</v>
      </c>
      <c r="Y244" s="5" t="s">
        <v>1000</v>
      </c>
      <c r="Z244" s="5" t="s">
        <v>1080</v>
      </c>
      <c r="AA244" s="2" t="s">
        <v>1000</v>
      </c>
      <c r="AB244" s="2" t="s">
        <v>1000</v>
      </c>
      <c r="AC244" s="2" t="s">
        <v>1064</v>
      </c>
      <c r="AD244" s="2" t="s">
        <v>1000</v>
      </c>
      <c r="AE244" s="2" t="s">
        <v>1000</v>
      </c>
      <c r="AF244" s="2" t="s">
        <v>1000</v>
      </c>
      <c r="AG244" s="2"/>
      <c r="AH244" s="2"/>
      <c r="AI244" s="2"/>
    </row>
    <row r="245" spans="1:35" x14ac:dyDescent="0.3">
      <c r="A245" s="2" t="s">
        <v>426</v>
      </c>
      <c r="B245" s="3" t="s">
        <v>427</v>
      </c>
      <c r="C245" s="7"/>
      <c r="D245" s="7"/>
      <c r="E245" s="2" t="s">
        <v>1000</v>
      </c>
      <c r="F245" s="2" t="s">
        <v>1000</v>
      </c>
      <c r="G245" s="2" t="s">
        <v>1000</v>
      </c>
      <c r="H245" s="2" t="s">
        <v>1064</v>
      </c>
      <c r="I245" s="2" t="s">
        <v>1000</v>
      </c>
      <c r="J245" s="2" t="s">
        <v>1000</v>
      </c>
      <c r="K245" s="2" t="s">
        <v>1000</v>
      </c>
      <c r="L245" s="2" t="s">
        <v>1000</v>
      </c>
      <c r="M245" s="2" t="s">
        <v>1000</v>
      </c>
      <c r="N245" s="2" t="s">
        <v>1000</v>
      </c>
      <c r="O245" s="2" t="s">
        <v>1064</v>
      </c>
      <c r="P245" s="2" t="s">
        <v>1001</v>
      </c>
      <c r="Q245" s="2" t="s">
        <v>1000</v>
      </c>
      <c r="R245" s="2" t="s">
        <v>1000</v>
      </c>
      <c r="S245" s="2" t="s">
        <v>1000</v>
      </c>
      <c r="T245" s="2" t="s">
        <v>1000</v>
      </c>
      <c r="U245" s="2" t="s">
        <v>1071</v>
      </c>
      <c r="V245" s="2" t="s">
        <v>1064</v>
      </c>
      <c r="W245" s="2" t="s">
        <v>1000</v>
      </c>
      <c r="X245" s="2" t="s">
        <v>1000</v>
      </c>
      <c r="Y245" s="2" t="s">
        <v>1000</v>
      </c>
      <c r="Z245" s="2" t="s">
        <v>1080</v>
      </c>
      <c r="AA245" s="5" t="s">
        <v>1000</v>
      </c>
      <c r="AB245" s="5" t="s">
        <v>1000</v>
      </c>
      <c r="AC245" s="5" t="s">
        <v>1064</v>
      </c>
      <c r="AD245" s="5" t="s">
        <v>1000</v>
      </c>
      <c r="AE245" s="5" t="s">
        <v>1000</v>
      </c>
      <c r="AF245" s="5" t="s">
        <v>1000</v>
      </c>
      <c r="AG245" s="5"/>
      <c r="AH245" s="5"/>
      <c r="AI245" s="5"/>
    </row>
    <row r="246" spans="1:35" x14ac:dyDescent="0.3">
      <c r="A246" s="5" t="s">
        <v>1053</v>
      </c>
      <c r="B246" s="6" t="s">
        <v>1054</v>
      </c>
      <c r="C246" s="7"/>
      <c r="D246" s="7"/>
      <c r="E246" s="5" t="s">
        <v>1000</v>
      </c>
      <c r="F246" s="5" t="s">
        <v>1000</v>
      </c>
      <c r="G246" s="5" t="s">
        <v>1000</v>
      </c>
      <c r="H246" s="5" t="s">
        <v>1064</v>
      </c>
      <c r="I246" s="5" t="s">
        <v>1000</v>
      </c>
      <c r="J246" s="5" t="s">
        <v>1000</v>
      </c>
      <c r="K246" s="5" t="s">
        <v>1000</v>
      </c>
      <c r="L246" s="5" t="s">
        <v>1000</v>
      </c>
      <c r="M246" s="5" t="s">
        <v>1000</v>
      </c>
      <c r="N246" s="5" t="s">
        <v>1000</v>
      </c>
      <c r="O246" s="5" t="s">
        <v>1064</v>
      </c>
      <c r="P246" s="5" t="s">
        <v>1000</v>
      </c>
      <c r="Q246" s="5" t="s">
        <v>1000</v>
      </c>
      <c r="R246" s="5" t="s">
        <v>1000</v>
      </c>
      <c r="S246" s="5" t="s">
        <v>1000</v>
      </c>
      <c r="T246" s="5" t="s">
        <v>1000</v>
      </c>
      <c r="U246" s="5" t="s">
        <v>1000</v>
      </c>
      <c r="V246" s="5" t="s">
        <v>1064</v>
      </c>
      <c r="W246" s="5" t="s">
        <v>1000</v>
      </c>
      <c r="X246" s="5" t="s">
        <v>1000</v>
      </c>
      <c r="Y246" s="5" t="s">
        <v>1000</v>
      </c>
      <c r="Z246" s="5" t="s">
        <v>1080</v>
      </c>
      <c r="AA246" s="5" t="s">
        <v>1000</v>
      </c>
      <c r="AB246" s="5" t="s">
        <v>1000</v>
      </c>
      <c r="AC246" s="5" t="s">
        <v>1064</v>
      </c>
      <c r="AD246" s="5" t="s">
        <v>1000</v>
      </c>
      <c r="AE246" s="5" t="s">
        <v>1000</v>
      </c>
      <c r="AF246" s="2" t="s">
        <v>1000</v>
      </c>
      <c r="AG246" s="2"/>
      <c r="AH246" s="2"/>
      <c r="AI246" s="2"/>
    </row>
    <row r="247" spans="1:35" x14ac:dyDescent="0.3">
      <c r="A247" s="2" t="s">
        <v>428</v>
      </c>
      <c r="B247" s="3" t="s">
        <v>429</v>
      </c>
      <c r="C247" s="4"/>
      <c r="D247" s="4"/>
      <c r="E247" s="2" t="s">
        <v>1000</v>
      </c>
      <c r="F247" s="2" t="s">
        <v>1000</v>
      </c>
      <c r="G247" s="2" t="s">
        <v>1000</v>
      </c>
      <c r="H247" s="2" t="s">
        <v>1064</v>
      </c>
      <c r="I247" s="2" t="s">
        <v>1001</v>
      </c>
      <c r="J247" s="2" t="s">
        <v>1001</v>
      </c>
      <c r="K247" s="2" t="s">
        <v>1000</v>
      </c>
      <c r="L247" s="2" t="s">
        <v>1000</v>
      </c>
      <c r="M247" s="2" t="s">
        <v>1000</v>
      </c>
      <c r="N247" s="2" t="s">
        <v>1000</v>
      </c>
      <c r="O247" s="2" t="s">
        <v>1064</v>
      </c>
      <c r="P247" s="2" t="s">
        <v>1000</v>
      </c>
      <c r="Q247" s="2" t="s">
        <v>1000</v>
      </c>
      <c r="R247" s="2" t="s">
        <v>1000</v>
      </c>
      <c r="S247" s="2" t="s">
        <v>1000</v>
      </c>
      <c r="T247" s="2" t="s">
        <v>1000</v>
      </c>
      <c r="U247" s="2" t="s">
        <v>1000</v>
      </c>
      <c r="V247" s="2" t="s">
        <v>1064</v>
      </c>
      <c r="W247" s="2" t="s">
        <v>1000</v>
      </c>
      <c r="X247" s="2" t="s">
        <v>1000</v>
      </c>
      <c r="Y247" s="2" t="s">
        <v>1000</v>
      </c>
      <c r="Z247" s="2" t="s">
        <v>1080</v>
      </c>
      <c r="AA247" s="2" t="s">
        <v>1000</v>
      </c>
      <c r="AB247" s="2" t="s">
        <v>1000</v>
      </c>
      <c r="AC247" s="2" t="s">
        <v>1064</v>
      </c>
      <c r="AD247" s="2" t="s">
        <v>1000</v>
      </c>
      <c r="AE247" s="2" t="s">
        <v>1000</v>
      </c>
      <c r="AF247" s="5" t="s">
        <v>1000</v>
      </c>
      <c r="AG247" s="5"/>
      <c r="AH247" s="5"/>
      <c r="AI247" s="5"/>
    </row>
    <row r="248" spans="1:35" ht="28.8" x14ac:dyDescent="0.3">
      <c r="A248" s="5" t="s">
        <v>430</v>
      </c>
      <c r="B248" s="6" t="s">
        <v>431</v>
      </c>
      <c r="C248" s="4"/>
      <c r="D248" s="4"/>
      <c r="E248" s="5" t="s">
        <v>1063</v>
      </c>
      <c r="F248" s="5" t="s">
        <v>1015</v>
      </c>
      <c r="G248" s="5" t="s">
        <v>1000</v>
      </c>
      <c r="H248" s="5" t="s">
        <v>1064</v>
      </c>
      <c r="I248" s="5" t="s">
        <v>1000</v>
      </c>
      <c r="J248" s="5" t="s">
        <v>1068</v>
      </c>
      <c r="K248" s="5" t="s">
        <v>1000</v>
      </c>
      <c r="L248" s="5" t="s">
        <v>1000</v>
      </c>
      <c r="M248" s="5" t="s">
        <v>1000</v>
      </c>
      <c r="N248" s="5" t="s">
        <v>1000</v>
      </c>
      <c r="O248" s="5" t="s">
        <v>1064</v>
      </c>
      <c r="P248" s="5" t="s">
        <v>1001</v>
      </c>
      <c r="Q248" s="5" t="s">
        <v>1000</v>
      </c>
      <c r="R248" s="5" t="s">
        <v>1037</v>
      </c>
      <c r="S248" s="5" t="s">
        <v>1037</v>
      </c>
      <c r="T248" s="5" t="s">
        <v>1037</v>
      </c>
      <c r="U248" s="5" t="s">
        <v>1000</v>
      </c>
      <c r="V248" s="5" t="s">
        <v>1064</v>
      </c>
      <c r="W248" s="5" t="s">
        <v>1000</v>
      </c>
      <c r="X248" s="5" t="s">
        <v>1063</v>
      </c>
      <c r="Y248" s="5" t="s">
        <v>1000</v>
      </c>
      <c r="Z248" s="5" t="s">
        <v>1080</v>
      </c>
      <c r="AA248" s="2" t="s">
        <v>1000</v>
      </c>
      <c r="AB248" s="2" t="s">
        <v>1000</v>
      </c>
      <c r="AC248" s="2" t="s">
        <v>1064</v>
      </c>
      <c r="AD248" s="2" t="s">
        <v>1000</v>
      </c>
      <c r="AE248" s="2" t="s">
        <v>1075</v>
      </c>
      <c r="AF248" s="2" t="s">
        <v>1075</v>
      </c>
      <c r="AG248" s="2"/>
      <c r="AH248" s="2"/>
      <c r="AI248" s="2"/>
    </row>
    <row r="249" spans="1:35" x14ac:dyDescent="0.3">
      <c r="A249" s="2" t="s">
        <v>985</v>
      </c>
      <c r="B249" s="3" t="s">
        <v>432</v>
      </c>
      <c r="C249" s="7"/>
      <c r="D249" s="7"/>
      <c r="E249" s="2" t="s">
        <v>1000</v>
      </c>
      <c r="F249" s="2" t="s">
        <v>1000</v>
      </c>
      <c r="G249" s="2" t="s">
        <v>1000</v>
      </c>
      <c r="H249" s="2" t="s">
        <v>1064</v>
      </c>
      <c r="I249" s="2" t="s">
        <v>1000</v>
      </c>
      <c r="J249" s="2" t="s">
        <v>1001</v>
      </c>
      <c r="K249" s="2" t="s">
        <v>1000</v>
      </c>
      <c r="L249" s="2" t="s">
        <v>1000</v>
      </c>
      <c r="M249" s="2" t="s">
        <v>1000</v>
      </c>
      <c r="N249" s="2" t="s">
        <v>1000</v>
      </c>
      <c r="O249" s="2" t="s">
        <v>1064</v>
      </c>
      <c r="P249" s="2" t="s">
        <v>1000</v>
      </c>
      <c r="Q249" s="2" t="s">
        <v>1065</v>
      </c>
      <c r="R249" s="2" t="s">
        <v>1065</v>
      </c>
      <c r="S249" s="2" t="s">
        <v>1065</v>
      </c>
      <c r="T249" s="2" t="s">
        <v>1065</v>
      </c>
      <c r="U249" s="2" t="s">
        <v>1001</v>
      </c>
      <c r="V249" s="2" t="s">
        <v>1064</v>
      </c>
      <c r="W249" s="2" t="s">
        <v>1000</v>
      </c>
      <c r="X249" s="2" t="s">
        <v>1000</v>
      </c>
      <c r="Y249" s="2" t="s">
        <v>1000</v>
      </c>
      <c r="Z249" s="2" t="s">
        <v>1080</v>
      </c>
      <c r="AA249" s="5" t="s">
        <v>1000</v>
      </c>
      <c r="AB249" s="5" t="s">
        <v>1000</v>
      </c>
      <c r="AC249" s="5" t="s">
        <v>1064</v>
      </c>
      <c r="AD249" s="5" t="s">
        <v>1000</v>
      </c>
      <c r="AE249" s="5" t="s">
        <v>1000</v>
      </c>
      <c r="AF249" s="5" t="s">
        <v>1000</v>
      </c>
      <c r="AG249" s="5"/>
      <c r="AH249" s="5"/>
      <c r="AI249" s="5"/>
    </row>
    <row r="250" spans="1:35" x14ac:dyDescent="0.3">
      <c r="A250" s="5" t="s">
        <v>433</v>
      </c>
      <c r="B250" s="6" t="s">
        <v>434</v>
      </c>
      <c r="C250" s="4"/>
      <c r="D250" s="4"/>
      <c r="E250" s="5" t="s">
        <v>1000</v>
      </c>
      <c r="F250" s="5" t="s">
        <v>1000</v>
      </c>
      <c r="G250" s="5" t="s">
        <v>1000</v>
      </c>
      <c r="H250" s="5" t="s">
        <v>1064</v>
      </c>
      <c r="I250" s="5" t="s">
        <v>1000</v>
      </c>
      <c r="J250" s="5" t="s">
        <v>1000</v>
      </c>
      <c r="K250" s="5" t="s">
        <v>1000</v>
      </c>
      <c r="L250" s="5" t="s">
        <v>1000</v>
      </c>
      <c r="M250" s="5" t="s">
        <v>1001</v>
      </c>
      <c r="N250" s="5" t="s">
        <v>1000</v>
      </c>
      <c r="O250" s="5" t="s">
        <v>1064</v>
      </c>
      <c r="P250" s="5" t="s">
        <v>1001</v>
      </c>
      <c r="Q250" s="5" t="s">
        <v>1000</v>
      </c>
      <c r="R250" s="5" t="s">
        <v>1000</v>
      </c>
      <c r="S250" s="5" t="s">
        <v>1000</v>
      </c>
      <c r="T250" s="5" t="s">
        <v>1000</v>
      </c>
      <c r="U250" s="5" t="s">
        <v>1000</v>
      </c>
      <c r="V250" s="5" t="s">
        <v>1064</v>
      </c>
      <c r="W250" s="5" t="s">
        <v>1000</v>
      </c>
      <c r="X250" s="5" t="s">
        <v>1000</v>
      </c>
      <c r="Y250" s="5" t="s">
        <v>1000</v>
      </c>
      <c r="Z250" s="5" t="s">
        <v>1080</v>
      </c>
      <c r="AA250" s="2" t="s">
        <v>1000</v>
      </c>
      <c r="AB250" s="2" t="s">
        <v>1000</v>
      </c>
      <c r="AC250" s="2" t="s">
        <v>1064</v>
      </c>
      <c r="AD250" s="2" t="s">
        <v>1000</v>
      </c>
      <c r="AE250" s="2" t="s">
        <v>1000</v>
      </c>
      <c r="AF250" s="2" t="s">
        <v>1000</v>
      </c>
      <c r="AG250" s="2"/>
      <c r="AH250" s="2"/>
      <c r="AI250" s="2"/>
    </row>
    <row r="251" spans="1:35" x14ac:dyDescent="0.3">
      <c r="A251" s="2" t="s">
        <v>435</v>
      </c>
      <c r="B251" s="3" t="s">
        <v>436</v>
      </c>
      <c r="C251" s="7"/>
      <c r="D251" s="7"/>
      <c r="E251" s="2" t="s">
        <v>1000</v>
      </c>
      <c r="F251" s="2" t="s">
        <v>1000</v>
      </c>
      <c r="G251" s="2" t="s">
        <v>1000</v>
      </c>
      <c r="H251" s="2" t="s">
        <v>1064</v>
      </c>
      <c r="I251" s="2" t="s">
        <v>1000</v>
      </c>
      <c r="J251" s="2" t="s">
        <v>1000</v>
      </c>
      <c r="K251" s="2" t="s">
        <v>1001</v>
      </c>
      <c r="L251" s="2" t="s">
        <v>1000</v>
      </c>
      <c r="M251" s="2" t="s">
        <v>1000</v>
      </c>
      <c r="N251" s="2" t="s">
        <v>1000</v>
      </c>
      <c r="O251" s="2" t="s">
        <v>1064</v>
      </c>
      <c r="P251" s="2" t="s">
        <v>1000</v>
      </c>
      <c r="Q251" s="2" t="s">
        <v>1000</v>
      </c>
      <c r="R251" s="2" t="s">
        <v>1000</v>
      </c>
      <c r="S251" s="2" t="s">
        <v>1000</v>
      </c>
      <c r="T251" s="2" t="s">
        <v>1000</v>
      </c>
      <c r="U251" s="2" t="s">
        <v>1000</v>
      </c>
      <c r="V251" s="2" t="s">
        <v>1064</v>
      </c>
      <c r="W251" s="2" t="s">
        <v>1000</v>
      </c>
      <c r="X251" s="2" t="s">
        <v>1000</v>
      </c>
      <c r="Y251" s="2" t="s">
        <v>1000</v>
      </c>
      <c r="Z251" s="2" t="s">
        <v>1078</v>
      </c>
      <c r="AA251" s="5" t="s">
        <v>1000</v>
      </c>
      <c r="AB251" s="5" t="s">
        <v>1000</v>
      </c>
      <c r="AC251" s="5" t="s">
        <v>1064</v>
      </c>
      <c r="AD251" s="5" t="s">
        <v>1000</v>
      </c>
      <c r="AE251" s="5" t="s">
        <v>1000</v>
      </c>
      <c r="AF251" s="5" t="s">
        <v>1000</v>
      </c>
      <c r="AG251" s="5"/>
      <c r="AH251" s="5"/>
      <c r="AI251" s="5"/>
    </row>
    <row r="252" spans="1:35" x14ac:dyDescent="0.3">
      <c r="A252" s="5" t="s">
        <v>437</v>
      </c>
      <c r="B252" s="6" t="s">
        <v>438</v>
      </c>
      <c r="C252" s="4"/>
      <c r="D252" s="4"/>
      <c r="E252" s="5" t="s">
        <v>1000</v>
      </c>
      <c r="F252" s="5" t="s">
        <v>1000</v>
      </c>
      <c r="G252" s="5" t="s">
        <v>1001</v>
      </c>
      <c r="H252" s="5" t="s">
        <v>1064</v>
      </c>
      <c r="I252" s="5" t="s">
        <v>1000</v>
      </c>
      <c r="J252" s="5" t="s">
        <v>1000</v>
      </c>
      <c r="K252" s="5" t="s">
        <v>1000</v>
      </c>
      <c r="L252" s="5" t="s">
        <v>1000</v>
      </c>
      <c r="M252" s="5" t="s">
        <v>1000</v>
      </c>
      <c r="N252" s="5" t="s">
        <v>1015</v>
      </c>
      <c r="O252" s="5" t="s">
        <v>1064</v>
      </c>
      <c r="P252" s="5" t="s">
        <v>1000</v>
      </c>
      <c r="Q252" s="5" t="s">
        <v>1000</v>
      </c>
      <c r="R252" s="5" t="s">
        <v>1000</v>
      </c>
      <c r="S252" s="5" t="s">
        <v>1000</v>
      </c>
      <c r="T252" s="5" t="s">
        <v>1001</v>
      </c>
      <c r="U252" s="5" t="s">
        <v>1000</v>
      </c>
      <c r="V252" s="5" t="s">
        <v>1064</v>
      </c>
      <c r="W252" s="5" t="s">
        <v>1001</v>
      </c>
      <c r="X252" s="5" t="s">
        <v>1000</v>
      </c>
      <c r="Y252" s="5" t="s">
        <v>1000</v>
      </c>
      <c r="Z252" s="5" t="s">
        <v>1080</v>
      </c>
      <c r="AA252" s="2" t="s">
        <v>1000</v>
      </c>
      <c r="AB252" s="2" t="s">
        <v>1000</v>
      </c>
      <c r="AC252" s="2" t="s">
        <v>1064</v>
      </c>
      <c r="AD252" s="2" t="s">
        <v>1000</v>
      </c>
      <c r="AE252" s="2" t="s">
        <v>1000</v>
      </c>
      <c r="AF252" s="2" t="s">
        <v>1000</v>
      </c>
      <c r="AG252" s="2"/>
      <c r="AH252" s="2"/>
      <c r="AI252" s="2"/>
    </row>
    <row r="253" spans="1:35" x14ac:dyDescent="0.3">
      <c r="A253" s="2" t="s">
        <v>439</v>
      </c>
      <c r="B253" s="3" t="s">
        <v>440</v>
      </c>
      <c r="C253" s="7"/>
      <c r="D253" s="7"/>
      <c r="E253" s="2" t="s">
        <v>1000</v>
      </c>
      <c r="F253" s="2" t="s">
        <v>1000</v>
      </c>
      <c r="G253" s="2" t="s">
        <v>1000</v>
      </c>
      <c r="H253" s="2" t="s">
        <v>1064</v>
      </c>
      <c r="I253" s="2" t="s">
        <v>1000</v>
      </c>
      <c r="J253" s="2" t="s">
        <v>1000</v>
      </c>
      <c r="K253" s="2" t="s">
        <v>1000</v>
      </c>
      <c r="L253" s="2" t="s">
        <v>1000</v>
      </c>
      <c r="M253" s="2" t="s">
        <v>1000</v>
      </c>
      <c r="N253" s="2" t="s">
        <v>1000</v>
      </c>
      <c r="O253" s="2" t="s">
        <v>1064</v>
      </c>
      <c r="P253" s="2" t="s">
        <v>1000</v>
      </c>
      <c r="Q253" s="2" t="s">
        <v>1000</v>
      </c>
      <c r="R253" s="2" t="s">
        <v>1000</v>
      </c>
      <c r="S253" s="2" t="s">
        <v>1000</v>
      </c>
      <c r="T253" s="2" t="s">
        <v>1000</v>
      </c>
      <c r="U253" s="2" t="s">
        <v>1000</v>
      </c>
      <c r="V253" s="2" t="s">
        <v>1064</v>
      </c>
      <c r="W253" s="2" t="s">
        <v>1000</v>
      </c>
      <c r="X253" s="2" t="s">
        <v>1000</v>
      </c>
      <c r="Y253" s="2" t="s">
        <v>1000</v>
      </c>
      <c r="Z253" s="2" t="s">
        <v>1080</v>
      </c>
      <c r="AA253" s="5" t="s">
        <v>1000</v>
      </c>
      <c r="AB253" s="5" t="s">
        <v>1000</v>
      </c>
      <c r="AC253" s="5" t="s">
        <v>1064</v>
      </c>
      <c r="AD253" s="5" t="s">
        <v>1081</v>
      </c>
      <c r="AE253" s="5" t="s">
        <v>1000</v>
      </c>
      <c r="AF253" s="5" t="s">
        <v>1000</v>
      </c>
      <c r="AG253" s="5"/>
      <c r="AH253" s="5"/>
      <c r="AI253" s="5"/>
    </row>
    <row r="254" spans="1:35" x14ac:dyDescent="0.3">
      <c r="A254" s="5" t="s">
        <v>441</v>
      </c>
      <c r="B254" s="6" t="s">
        <v>442</v>
      </c>
      <c r="C254" s="4"/>
      <c r="D254" s="4"/>
      <c r="E254" s="5" t="s">
        <v>1000</v>
      </c>
      <c r="F254" s="5" t="s">
        <v>1000</v>
      </c>
      <c r="G254" s="5" t="s">
        <v>1000</v>
      </c>
      <c r="H254" s="5" t="s">
        <v>1064</v>
      </c>
      <c r="I254" s="5" t="s">
        <v>1001</v>
      </c>
      <c r="J254" s="5" t="s">
        <v>1000</v>
      </c>
      <c r="K254" s="5" t="s">
        <v>1000</v>
      </c>
      <c r="L254" s="5" t="s">
        <v>1000</v>
      </c>
      <c r="M254" s="5" t="s">
        <v>1000</v>
      </c>
      <c r="N254" s="5" t="s">
        <v>1001</v>
      </c>
      <c r="O254" s="5" t="s">
        <v>1064</v>
      </c>
      <c r="P254" s="5" t="s">
        <v>1000</v>
      </c>
      <c r="Q254" s="5" t="s">
        <v>1000</v>
      </c>
      <c r="R254" s="5" t="s">
        <v>1000</v>
      </c>
      <c r="S254" s="5" t="s">
        <v>1000</v>
      </c>
      <c r="T254" s="5" t="s">
        <v>1000</v>
      </c>
      <c r="U254" s="5" t="s">
        <v>1000</v>
      </c>
      <c r="V254" s="5" t="s">
        <v>1064</v>
      </c>
      <c r="W254" s="5" t="s">
        <v>1000</v>
      </c>
      <c r="X254" s="5" t="s">
        <v>1000</v>
      </c>
      <c r="Y254" s="5" t="s">
        <v>1000</v>
      </c>
      <c r="Z254" s="5" t="s">
        <v>1080</v>
      </c>
      <c r="AA254" s="2" t="s">
        <v>1000</v>
      </c>
      <c r="AB254" s="2" t="s">
        <v>1000</v>
      </c>
      <c r="AC254" s="2" t="s">
        <v>1064</v>
      </c>
      <c r="AD254" s="2" t="s">
        <v>1000</v>
      </c>
      <c r="AE254" s="2" t="s">
        <v>1000</v>
      </c>
      <c r="AF254" s="2" t="s">
        <v>1000</v>
      </c>
      <c r="AG254" s="2"/>
      <c r="AH254" s="2"/>
      <c r="AI254" s="2"/>
    </row>
    <row r="255" spans="1:35" x14ac:dyDescent="0.3">
      <c r="A255" s="2" t="s">
        <v>986</v>
      </c>
      <c r="B255" s="3" t="s">
        <v>443</v>
      </c>
      <c r="C255" s="7"/>
      <c r="D255" s="7"/>
      <c r="E255" s="2" t="s">
        <v>1000</v>
      </c>
      <c r="F255" s="2" t="s">
        <v>1037</v>
      </c>
      <c r="G255" s="2" t="s">
        <v>1000</v>
      </c>
      <c r="H255" s="2" t="s">
        <v>1064</v>
      </c>
      <c r="I255" s="2" t="s">
        <v>1000</v>
      </c>
      <c r="J255" s="2" t="s">
        <v>1000</v>
      </c>
      <c r="K255" s="2" t="s">
        <v>1037</v>
      </c>
      <c r="L255" s="2" t="s">
        <v>1000</v>
      </c>
      <c r="M255" s="2" t="s">
        <v>1000</v>
      </c>
      <c r="N255" s="2" t="s">
        <v>1000</v>
      </c>
      <c r="O255" s="2" t="s">
        <v>1064</v>
      </c>
      <c r="P255" s="2" t="s">
        <v>1000</v>
      </c>
      <c r="Q255" s="2" t="s">
        <v>1000</v>
      </c>
      <c r="R255" s="2" t="s">
        <v>1000</v>
      </c>
      <c r="S255" s="2" t="s">
        <v>1000</v>
      </c>
      <c r="T255" s="2" t="s">
        <v>1000</v>
      </c>
      <c r="U255" s="2" t="s">
        <v>1000</v>
      </c>
      <c r="V255" s="2" t="s">
        <v>1064</v>
      </c>
      <c r="W255" s="2" t="s">
        <v>1000</v>
      </c>
      <c r="X255" s="2" t="s">
        <v>1000</v>
      </c>
      <c r="Y255" s="2" t="s">
        <v>1000</v>
      </c>
      <c r="Z255" s="2" t="s">
        <v>1080</v>
      </c>
      <c r="AA255" s="5" t="s">
        <v>1000</v>
      </c>
      <c r="AB255" s="5" t="s">
        <v>1001</v>
      </c>
      <c r="AC255" s="5" t="s">
        <v>1064</v>
      </c>
      <c r="AD255" s="5" t="s">
        <v>1000</v>
      </c>
      <c r="AE255" s="5" t="s">
        <v>1000</v>
      </c>
      <c r="AF255" s="5" t="s">
        <v>1000</v>
      </c>
      <c r="AG255" s="5"/>
      <c r="AH255" s="5"/>
      <c r="AI255" s="5"/>
    </row>
    <row r="256" spans="1:35" x14ac:dyDescent="0.3">
      <c r="A256" s="5" t="s">
        <v>444</v>
      </c>
      <c r="B256" s="6" t="s">
        <v>445</v>
      </c>
      <c r="C256" s="4"/>
      <c r="D256" s="4"/>
      <c r="E256" s="5" t="s">
        <v>1000</v>
      </c>
      <c r="F256" s="5" t="s">
        <v>1000</v>
      </c>
      <c r="G256" s="5" t="s">
        <v>1000</v>
      </c>
      <c r="H256" s="5" t="s">
        <v>1064</v>
      </c>
      <c r="I256" s="5" t="s">
        <v>1000</v>
      </c>
      <c r="J256" s="5" t="s">
        <v>1000</v>
      </c>
      <c r="K256" s="5" t="s">
        <v>1000</v>
      </c>
      <c r="L256" s="5" t="s">
        <v>1000</v>
      </c>
      <c r="M256" s="5" t="s">
        <v>1000</v>
      </c>
      <c r="N256" s="5" t="s">
        <v>1000</v>
      </c>
      <c r="O256" s="5" t="s">
        <v>1064</v>
      </c>
      <c r="P256" s="5" t="s">
        <v>1000</v>
      </c>
      <c r="Q256" s="5" t="s">
        <v>1000</v>
      </c>
      <c r="R256" s="5" t="s">
        <v>1000</v>
      </c>
      <c r="S256" s="5" t="s">
        <v>1000</v>
      </c>
      <c r="T256" s="5" t="s">
        <v>1000</v>
      </c>
      <c r="U256" s="5" t="s">
        <v>1000</v>
      </c>
      <c r="V256" s="5" t="s">
        <v>1064</v>
      </c>
      <c r="W256" s="5" t="s">
        <v>1000</v>
      </c>
      <c r="X256" s="5" t="s">
        <v>1000</v>
      </c>
      <c r="Y256" s="5" t="s">
        <v>1000</v>
      </c>
      <c r="Z256" s="5" t="s">
        <v>1080</v>
      </c>
      <c r="AA256" s="2" t="s">
        <v>1000</v>
      </c>
      <c r="AB256" s="2" t="s">
        <v>1000</v>
      </c>
      <c r="AC256" s="2" t="s">
        <v>1064</v>
      </c>
      <c r="AD256" s="2" t="s">
        <v>1001</v>
      </c>
      <c r="AE256" s="2" t="s">
        <v>1001</v>
      </c>
      <c r="AF256" s="2" t="s">
        <v>1000</v>
      </c>
      <c r="AG256" s="2"/>
      <c r="AH256" s="2"/>
      <c r="AI256" s="2"/>
    </row>
    <row r="257" spans="1:35" x14ac:dyDescent="0.3">
      <c r="A257" s="5" t="s">
        <v>446</v>
      </c>
      <c r="B257" s="6" t="s">
        <v>447</v>
      </c>
      <c r="C257" s="7"/>
      <c r="D257" s="7"/>
      <c r="E257" s="5" t="s">
        <v>1000</v>
      </c>
      <c r="F257" s="5" t="s">
        <v>1000</v>
      </c>
      <c r="G257" s="5" t="s">
        <v>1000</v>
      </c>
      <c r="H257" s="5" t="s">
        <v>1064</v>
      </c>
      <c r="I257" s="5" t="s">
        <v>1000</v>
      </c>
      <c r="J257" s="5" t="s">
        <v>1000</v>
      </c>
      <c r="K257" s="5" t="s">
        <v>1000</v>
      </c>
      <c r="L257" s="5" t="s">
        <v>1000</v>
      </c>
      <c r="M257" s="5" t="s">
        <v>1000</v>
      </c>
      <c r="N257" s="5" t="s">
        <v>1000</v>
      </c>
      <c r="O257" s="5" t="s">
        <v>1064</v>
      </c>
      <c r="P257" s="5" t="s">
        <v>1000</v>
      </c>
      <c r="Q257" s="5" t="s">
        <v>1000</v>
      </c>
      <c r="R257" s="5" t="s">
        <v>1000</v>
      </c>
      <c r="S257" s="5" t="s">
        <v>1000</v>
      </c>
      <c r="T257" s="5" t="s">
        <v>1000</v>
      </c>
      <c r="U257" s="5" t="s">
        <v>1000</v>
      </c>
      <c r="V257" s="5" t="s">
        <v>1064</v>
      </c>
      <c r="W257" s="5" t="s">
        <v>1000</v>
      </c>
      <c r="X257" s="5" t="s">
        <v>1000</v>
      </c>
      <c r="Y257" s="5" t="s">
        <v>1000</v>
      </c>
      <c r="Z257" s="5" t="s">
        <v>1080</v>
      </c>
      <c r="AA257" s="5" t="s">
        <v>1000</v>
      </c>
      <c r="AB257" s="5" t="s">
        <v>1000</v>
      </c>
      <c r="AC257" s="5" t="s">
        <v>1064</v>
      </c>
      <c r="AD257" s="5" t="s">
        <v>1000</v>
      </c>
      <c r="AE257" s="5" t="s">
        <v>1000</v>
      </c>
      <c r="AF257" s="5" t="s">
        <v>1000</v>
      </c>
      <c r="AG257" s="5"/>
      <c r="AH257" s="5"/>
      <c r="AI257" s="5"/>
    </row>
    <row r="258" spans="1:35" x14ac:dyDescent="0.3">
      <c r="A258" s="2" t="s">
        <v>448</v>
      </c>
      <c r="B258" s="3" t="s">
        <v>449</v>
      </c>
      <c r="C258" s="4"/>
      <c r="D258" s="4"/>
      <c r="E258" s="2" t="s">
        <v>1000</v>
      </c>
      <c r="F258" s="2" t="s">
        <v>1000</v>
      </c>
      <c r="G258" s="2" t="s">
        <v>1000</v>
      </c>
      <c r="H258" s="2" t="s">
        <v>1064</v>
      </c>
      <c r="I258" s="2" t="s">
        <v>1001</v>
      </c>
      <c r="J258" s="2" t="s">
        <v>1000</v>
      </c>
      <c r="K258" s="2" t="s">
        <v>1000</v>
      </c>
      <c r="L258" s="2" t="s">
        <v>1037</v>
      </c>
      <c r="M258" s="2" t="s">
        <v>1000</v>
      </c>
      <c r="N258" s="2" t="s">
        <v>1000</v>
      </c>
      <c r="O258" s="2" t="s">
        <v>1064</v>
      </c>
      <c r="P258" s="2" t="s">
        <v>1000</v>
      </c>
      <c r="Q258" s="2" t="s">
        <v>1000</v>
      </c>
      <c r="R258" s="2" t="s">
        <v>1000</v>
      </c>
      <c r="S258" s="2" t="s">
        <v>1000</v>
      </c>
      <c r="T258" s="2" t="s">
        <v>1000</v>
      </c>
      <c r="U258" s="2" t="s">
        <v>1000</v>
      </c>
      <c r="V258" s="2" t="s">
        <v>1064</v>
      </c>
      <c r="W258" s="2" t="s">
        <v>1000</v>
      </c>
      <c r="X258" s="2" t="s">
        <v>1000</v>
      </c>
      <c r="Y258" s="2" t="s">
        <v>1000</v>
      </c>
      <c r="Z258" s="2" t="s">
        <v>1080</v>
      </c>
      <c r="AA258" s="2" t="s">
        <v>1000</v>
      </c>
      <c r="AB258" s="2" t="s">
        <v>1001</v>
      </c>
      <c r="AC258" s="2" t="s">
        <v>1064</v>
      </c>
      <c r="AD258" s="2" t="s">
        <v>1000</v>
      </c>
      <c r="AE258" s="2" t="s">
        <v>1000</v>
      </c>
      <c r="AF258" s="2" t="s">
        <v>1000</v>
      </c>
      <c r="AG258" s="2"/>
      <c r="AH258" s="2"/>
      <c r="AI258" s="2"/>
    </row>
    <row r="259" spans="1:35" x14ac:dyDescent="0.3">
      <c r="A259" s="5" t="s">
        <v>451</v>
      </c>
      <c r="B259" s="6" t="s">
        <v>452</v>
      </c>
      <c r="C259" s="4"/>
      <c r="D259" s="4"/>
      <c r="E259" s="5" t="s">
        <v>1000</v>
      </c>
      <c r="F259" s="5" t="s">
        <v>1000</v>
      </c>
      <c r="G259" s="5" t="s">
        <v>1000</v>
      </c>
      <c r="H259" s="5" t="s">
        <v>1064</v>
      </c>
      <c r="I259" s="5" t="s">
        <v>1000</v>
      </c>
      <c r="J259" s="5" t="s">
        <v>1000</v>
      </c>
      <c r="K259" s="5" t="s">
        <v>1000</v>
      </c>
      <c r="L259" s="5" t="s">
        <v>1000</v>
      </c>
      <c r="M259" s="5" t="s">
        <v>1000</v>
      </c>
      <c r="N259" s="5" t="s">
        <v>1000</v>
      </c>
      <c r="O259" s="5" t="s">
        <v>1064</v>
      </c>
      <c r="P259" s="5" t="s">
        <v>1000</v>
      </c>
      <c r="Q259" s="5" t="s">
        <v>1000</v>
      </c>
      <c r="R259" s="5" t="s">
        <v>1000</v>
      </c>
      <c r="S259" s="5" t="s">
        <v>1000</v>
      </c>
      <c r="T259" s="5" t="s">
        <v>1000</v>
      </c>
      <c r="U259" s="5" t="s">
        <v>1001</v>
      </c>
      <c r="V259" s="5" t="s">
        <v>1064</v>
      </c>
      <c r="W259" s="5" t="s">
        <v>1000</v>
      </c>
      <c r="X259" s="5" t="s">
        <v>1000</v>
      </c>
      <c r="Y259" s="5" t="s">
        <v>1000</v>
      </c>
      <c r="Z259" s="5" t="s">
        <v>1080</v>
      </c>
      <c r="AA259" s="2" t="s">
        <v>1000</v>
      </c>
      <c r="AB259" s="2" t="s">
        <v>1000</v>
      </c>
      <c r="AC259" s="2" t="s">
        <v>1064</v>
      </c>
      <c r="AD259" s="2" t="s">
        <v>1000</v>
      </c>
      <c r="AE259" s="2" t="s">
        <v>1000</v>
      </c>
      <c r="AF259" s="5" t="s">
        <v>1000</v>
      </c>
      <c r="AG259" s="5"/>
      <c r="AH259" s="5"/>
      <c r="AI259" s="5"/>
    </row>
    <row r="260" spans="1:35" x14ac:dyDescent="0.3">
      <c r="A260" s="2" t="s">
        <v>453</v>
      </c>
      <c r="B260" s="3" t="s">
        <v>454</v>
      </c>
      <c r="C260" s="7"/>
      <c r="D260" s="7"/>
      <c r="E260" s="2" t="s">
        <v>1000</v>
      </c>
      <c r="F260" s="2" t="s">
        <v>1000</v>
      </c>
      <c r="G260" s="2" t="s">
        <v>1071</v>
      </c>
      <c r="H260" s="2" t="s">
        <v>1064</v>
      </c>
      <c r="I260" s="2" t="s">
        <v>1000</v>
      </c>
      <c r="J260" s="2" t="s">
        <v>1015</v>
      </c>
      <c r="K260" s="2" t="s">
        <v>1000</v>
      </c>
      <c r="L260" s="2" t="s">
        <v>1000</v>
      </c>
      <c r="M260" s="2" t="s">
        <v>1000</v>
      </c>
      <c r="N260" s="2" t="s">
        <v>1000</v>
      </c>
      <c r="O260" s="2" t="s">
        <v>1064</v>
      </c>
      <c r="P260" s="2" t="s">
        <v>1000</v>
      </c>
      <c r="Q260" s="2" t="s">
        <v>1000</v>
      </c>
      <c r="R260" s="2" t="s">
        <v>1000</v>
      </c>
      <c r="S260" s="2" t="s">
        <v>1000</v>
      </c>
      <c r="T260" s="2" t="s">
        <v>1000</v>
      </c>
      <c r="U260" s="2" t="s">
        <v>1000</v>
      </c>
      <c r="V260" s="2" t="s">
        <v>1064</v>
      </c>
      <c r="W260" s="2" t="s">
        <v>1000</v>
      </c>
      <c r="X260" s="2" t="s">
        <v>1000</v>
      </c>
      <c r="Y260" s="2" t="s">
        <v>1000</v>
      </c>
      <c r="Z260" s="2" t="s">
        <v>1080</v>
      </c>
      <c r="AA260" s="5" t="s">
        <v>1000</v>
      </c>
      <c r="AB260" s="5" t="s">
        <v>1000</v>
      </c>
      <c r="AC260" s="5" t="s">
        <v>1064</v>
      </c>
      <c r="AD260" s="5" t="s">
        <v>1000</v>
      </c>
      <c r="AE260" s="5" t="s">
        <v>1000</v>
      </c>
      <c r="AF260" s="2" t="s">
        <v>1000</v>
      </c>
      <c r="AG260" s="2"/>
      <c r="AH260" s="2"/>
      <c r="AI260" s="2"/>
    </row>
    <row r="261" spans="1:35" x14ac:dyDescent="0.3">
      <c r="A261" s="5" t="s">
        <v>987</v>
      </c>
      <c r="B261" s="6" t="s">
        <v>455</v>
      </c>
      <c r="C261" s="4"/>
      <c r="D261" s="4"/>
      <c r="E261" s="5" t="s">
        <v>1000</v>
      </c>
      <c r="F261" s="5" t="s">
        <v>1000</v>
      </c>
      <c r="G261" s="5" t="s">
        <v>1000</v>
      </c>
      <c r="H261" s="5" t="s">
        <v>1064</v>
      </c>
      <c r="I261" s="5" t="s">
        <v>1000</v>
      </c>
      <c r="J261" s="5" t="s">
        <v>1000</v>
      </c>
      <c r="K261" s="5" t="s">
        <v>1000</v>
      </c>
      <c r="L261" s="5" t="s">
        <v>1000</v>
      </c>
      <c r="M261" s="5" t="s">
        <v>1000</v>
      </c>
      <c r="N261" s="5" t="s">
        <v>1000</v>
      </c>
      <c r="O261" s="5" t="s">
        <v>1064</v>
      </c>
      <c r="P261" s="5" t="s">
        <v>1000</v>
      </c>
      <c r="Q261" s="5" t="s">
        <v>1000</v>
      </c>
      <c r="R261" s="5" t="s">
        <v>1000</v>
      </c>
      <c r="S261" s="5" t="s">
        <v>1000</v>
      </c>
      <c r="T261" s="5" t="s">
        <v>1000</v>
      </c>
      <c r="U261" s="5" t="s">
        <v>1000</v>
      </c>
      <c r="V261" s="5" t="s">
        <v>1064</v>
      </c>
      <c r="W261" s="5" t="s">
        <v>1000</v>
      </c>
      <c r="X261" s="5" t="s">
        <v>1000</v>
      </c>
      <c r="Y261" s="5" t="s">
        <v>1000</v>
      </c>
      <c r="Z261" s="5" t="s">
        <v>1080</v>
      </c>
      <c r="AA261" s="2" t="s">
        <v>1000</v>
      </c>
      <c r="AB261" s="2" t="s">
        <v>1000</v>
      </c>
      <c r="AC261" s="2" t="s">
        <v>1064</v>
      </c>
      <c r="AD261" s="2" t="s">
        <v>1000</v>
      </c>
      <c r="AE261" s="2" t="s">
        <v>1000</v>
      </c>
      <c r="AF261" s="5" t="s">
        <v>1000</v>
      </c>
      <c r="AG261" s="5"/>
      <c r="AH261" s="5"/>
      <c r="AI261" s="5"/>
    </row>
    <row r="262" spans="1:35" x14ac:dyDescent="0.3">
      <c r="A262" s="2" t="s">
        <v>456</v>
      </c>
      <c r="B262" s="3" t="s">
        <v>457</v>
      </c>
      <c r="C262" s="7"/>
      <c r="D262" s="7"/>
      <c r="E262" s="2" t="s">
        <v>1000</v>
      </c>
      <c r="F262" s="2" t="s">
        <v>1000</v>
      </c>
      <c r="G262" s="2" t="s">
        <v>1000</v>
      </c>
      <c r="H262" s="2" t="s">
        <v>1064</v>
      </c>
      <c r="I262" s="2" t="s">
        <v>1001</v>
      </c>
      <c r="J262" s="2" t="s">
        <v>1015</v>
      </c>
      <c r="K262" s="2" t="s">
        <v>1000</v>
      </c>
      <c r="L262" s="2" t="s">
        <v>1015</v>
      </c>
      <c r="M262" s="2" t="s">
        <v>1000</v>
      </c>
      <c r="N262" s="2" t="s">
        <v>1000</v>
      </c>
      <c r="O262" s="2" t="s">
        <v>1064</v>
      </c>
      <c r="P262" s="2" t="s">
        <v>1000</v>
      </c>
      <c r="Q262" s="2" t="s">
        <v>1000</v>
      </c>
      <c r="R262" s="2" t="s">
        <v>1000</v>
      </c>
      <c r="S262" s="2" t="s">
        <v>1000</v>
      </c>
      <c r="T262" s="2" t="s">
        <v>1071</v>
      </c>
      <c r="U262" s="2" t="s">
        <v>1000</v>
      </c>
      <c r="V262" s="2" t="s">
        <v>1064</v>
      </c>
      <c r="W262" s="2" t="s">
        <v>1000</v>
      </c>
      <c r="X262" s="2" t="s">
        <v>1000</v>
      </c>
      <c r="Y262" s="2" t="s">
        <v>1000</v>
      </c>
      <c r="Z262" s="2" t="s">
        <v>1080</v>
      </c>
      <c r="AA262" s="5" t="s">
        <v>1000</v>
      </c>
      <c r="AB262" s="5" t="s">
        <v>1000</v>
      </c>
      <c r="AC262" s="5" t="s">
        <v>1064</v>
      </c>
      <c r="AD262" s="5" t="s">
        <v>1000</v>
      </c>
      <c r="AE262" s="5" t="s">
        <v>1000</v>
      </c>
      <c r="AF262" s="2" t="s">
        <v>1000</v>
      </c>
      <c r="AG262" s="2"/>
      <c r="AH262" s="2"/>
      <c r="AI262" s="2"/>
    </row>
    <row r="263" spans="1:35" x14ac:dyDescent="0.3">
      <c r="A263" s="5" t="s">
        <v>458</v>
      </c>
      <c r="B263" s="6" t="s">
        <v>459</v>
      </c>
      <c r="C263" s="4"/>
      <c r="D263" s="4"/>
      <c r="E263" s="5" t="s">
        <v>1000</v>
      </c>
      <c r="F263" s="5" t="s">
        <v>1000</v>
      </c>
      <c r="G263" s="5" t="s">
        <v>1000</v>
      </c>
      <c r="H263" s="5" t="s">
        <v>1064</v>
      </c>
      <c r="I263" s="5" t="s">
        <v>1001</v>
      </c>
      <c r="J263" s="5" t="s">
        <v>1000</v>
      </c>
      <c r="K263" s="5" t="s">
        <v>1000</v>
      </c>
      <c r="L263" s="5" t="s">
        <v>1000</v>
      </c>
      <c r="M263" s="5" t="s">
        <v>1000</v>
      </c>
      <c r="N263" s="5" t="s">
        <v>1000</v>
      </c>
      <c r="O263" s="5" t="s">
        <v>1064</v>
      </c>
      <c r="P263" s="5" t="s">
        <v>1000</v>
      </c>
      <c r="Q263" s="5" t="s">
        <v>1000</v>
      </c>
      <c r="R263" s="5" t="s">
        <v>1000</v>
      </c>
      <c r="S263" s="5" t="s">
        <v>1000</v>
      </c>
      <c r="T263" s="5" t="s">
        <v>1000</v>
      </c>
      <c r="U263" s="5" t="s">
        <v>1000</v>
      </c>
      <c r="V263" s="5" t="s">
        <v>1064</v>
      </c>
      <c r="W263" s="5" t="s">
        <v>1000</v>
      </c>
      <c r="X263" s="5" t="s">
        <v>1000</v>
      </c>
      <c r="Y263" s="5" t="s">
        <v>1000</v>
      </c>
      <c r="Z263" s="5" t="s">
        <v>1078</v>
      </c>
      <c r="AA263" s="2" t="s">
        <v>1000</v>
      </c>
      <c r="AB263" s="2" t="s">
        <v>1000</v>
      </c>
      <c r="AC263" s="2" t="s">
        <v>1064</v>
      </c>
      <c r="AD263" s="2" t="s">
        <v>1000</v>
      </c>
      <c r="AE263" s="2" t="s">
        <v>1000</v>
      </c>
      <c r="AF263" s="5" t="s">
        <v>1036</v>
      </c>
      <c r="AG263" s="5"/>
      <c r="AH263" s="5"/>
      <c r="AI263" s="5"/>
    </row>
    <row r="264" spans="1:35" x14ac:dyDescent="0.3">
      <c r="A264" s="2" t="s">
        <v>460</v>
      </c>
      <c r="B264" s="3" t="s">
        <v>461</v>
      </c>
      <c r="C264" s="7"/>
      <c r="D264" s="7"/>
      <c r="E264" s="2" t="s">
        <v>1000</v>
      </c>
      <c r="F264" s="2" t="s">
        <v>1000</v>
      </c>
      <c r="G264" s="2" t="s">
        <v>1000</v>
      </c>
      <c r="H264" s="2" t="s">
        <v>1064</v>
      </c>
      <c r="I264" s="2" t="s">
        <v>1000</v>
      </c>
      <c r="J264" s="2" t="s">
        <v>1000</v>
      </c>
      <c r="K264" s="2" t="s">
        <v>1000</v>
      </c>
      <c r="L264" s="2" t="s">
        <v>1000</v>
      </c>
      <c r="M264" s="2" t="s">
        <v>1000</v>
      </c>
      <c r="N264" s="2" t="s">
        <v>1000</v>
      </c>
      <c r="O264" s="2" t="s">
        <v>1064</v>
      </c>
      <c r="P264" s="2" t="s">
        <v>1000</v>
      </c>
      <c r="Q264" s="2" t="s">
        <v>1000</v>
      </c>
      <c r="R264" s="2" t="s">
        <v>1000</v>
      </c>
      <c r="S264" s="2" t="s">
        <v>1000</v>
      </c>
      <c r="T264" s="2" t="s">
        <v>1000</v>
      </c>
      <c r="U264" s="2" t="s">
        <v>1000</v>
      </c>
      <c r="V264" s="2" t="s">
        <v>1064</v>
      </c>
      <c r="W264" s="2" t="s">
        <v>1000</v>
      </c>
      <c r="X264" s="2" t="s">
        <v>1000</v>
      </c>
      <c r="Y264" s="2" t="s">
        <v>1000</v>
      </c>
      <c r="Z264" s="2" t="s">
        <v>1080</v>
      </c>
      <c r="AA264" s="5" t="s">
        <v>1000</v>
      </c>
      <c r="AB264" s="5" t="s">
        <v>1074</v>
      </c>
      <c r="AC264" s="5" t="s">
        <v>1064</v>
      </c>
      <c r="AD264" s="5" t="s">
        <v>1000</v>
      </c>
      <c r="AE264" s="5" t="s">
        <v>1000</v>
      </c>
      <c r="AF264" s="2" t="s">
        <v>1000</v>
      </c>
      <c r="AG264" s="2"/>
      <c r="AH264" s="2"/>
      <c r="AI264" s="2"/>
    </row>
    <row r="265" spans="1:35" x14ac:dyDescent="0.3">
      <c r="A265" s="5" t="s">
        <v>988</v>
      </c>
      <c r="B265" s="6" t="s">
        <v>462</v>
      </c>
      <c r="C265" s="4"/>
      <c r="D265" s="4"/>
      <c r="E265" s="5" t="s">
        <v>1000</v>
      </c>
      <c r="F265" s="5" t="s">
        <v>1000</v>
      </c>
      <c r="G265" s="5" t="s">
        <v>1000</v>
      </c>
      <c r="H265" s="5" t="s">
        <v>1064</v>
      </c>
      <c r="I265" s="5" t="s">
        <v>1000</v>
      </c>
      <c r="J265" s="5" t="s">
        <v>1000</v>
      </c>
      <c r="K265" s="5" t="s">
        <v>1000</v>
      </c>
      <c r="L265" s="5" t="s">
        <v>1000</v>
      </c>
      <c r="M265" s="5" t="s">
        <v>1000</v>
      </c>
      <c r="N265" s="5" t="s">
        <v>1000</v>
      </c>
      <c r="O265" s="5" t="s">
        <v>1064</v>
      </c>
      <c r="P265" s="5" t="s">
        <v>1000</v>
      </c>
      <c r="Q265" s="5" t="s">
        <v>1000</v>
      </c>
      <c r="R265" s="5" t="s">
        <v>1000</v>
      </c>
      <c r="S265" s="5" t="s">
        <v>1000</v>
      </c>
      <c r="T265" s="5" t="s">
        <v>1000</v>
      </c>
      <c r="U265" s="5" t="s">
        <v>1000</v>
      </c>
      <c r="V265" s="5" t="s">
        <v>1064</v>
      </c>
      <c r="W265" s="5" t="s">
        <v>1000</v>
      </c>
      <c r="X265" s="5" t="s">
        <v>1001</v>
      </c>
      <c r="Y265" s="5" t="s">
        <v>1000</v>
      </c>
      <c r="Z265" s="5" t="s">
        <v>1080</v>
      </c>
      <c r="AA265" s="2" t="s">
        <v>1000</v>
      </c>
      <c r="AB265" s="2" t="s">
        <v>1001</v>
      </c>
      <c r="AC265" s="2" t="s">
        <v>1064</v>
      </c>
      <c r="AD265" s="2" t="s">
        <v>1000</v>
      </c>
      <c r="AE265" s="2" t="s">
        <v>1000</v>
      </c>
      <c r="AF265" s="5" t="s">
        <v>1000</v>
      </c>
      <c r="AG265" s="5"/>
      <c r="AH265" s="5"/>
      <c r="AI265" s="5"/>
    </row>
    <row r="266" spans="1:35" x14ac:dyDescent="0.3">
      <c r="A266" s="2" t="s">
        <v>463</v>
      </c>
      <c r="B266" s="3" t="s">
        <v>464</v>
      </c>
      <c r="C266" s="7"/>
      <c r="D266" s="7"/>
      <c r="E266" s="2" t="s">
        <v>1000</v>
      </c>
      <c r="F266" s="2" t="s">
        <v>1000</v>
      </c>
      <c r="G266" s="2" t="s">
        <v>1001</v>
      </c>
      <c r="H266" s="2" t="s">
        <v>1064</v>
      </c>
      <c r="I266" s="2" t="s">
        <v>1000</v>
      </c>
      <c r="J266" s="2" t="s">
        <v>1000</v>
      </c>
      <c r="K266" s="2" t="s">
        <v>1000</v>
      </c>
      <c r="L266" s="2" t="s">
        <v>1000</v>
      </c>
      <c r="M266" s="2" t="s">
        <v>1001</v>
      </c>
      <c r="N266" s="2" t="s">
        <v>1000</v>
      </c>
      <c r="O266" s="2" t="s">
        <v>1064</v>
      </c>
      <c r="P266" s="2" t="s">
        <v>1000</v>
      </c>
      <c r="Q266" s="2" t="s">
        <v>1000</v>
      </c>
      <c r="R266" s="2" t="s">
        <v>1000</v>
      </c>
      <c r="S266" s="2" t="s">
        <v>1000</v>
      </c>
      <c r="T266" s="2" t="s">
        <v>1000</v>
      </c>
      <c r="U266" s="2" t="s">
        <v>1000</v>
      </c>
      <c r="V266" s="2" t="s">
        <v>1064</v>
      </c>
      <c r="W266" s="2" t="s">
        <v>1000</v>
      </c>
      <c r="X266" s="2" t="s">
        <v>1000</v>
      </c>
      <c r="Y266" s="2" t="s">
        <v>1000</v>
      </c>
      <c r="Z266" s="2" t="s">
        <v>1080</v>
      </c>
      <c r="AA266" s="5" t="s">
        <v>1000</v>
      </c>
      <c r="AB266" s="5" t="s">
        <v>1000</v>
      </c>
      <c r="AC266" s="5" t="s">
        <v>1064</v>
      </c>
      <c r="AD266" s="5" t="s">
        <v>1000</v>
      </c>
      <c r="AE266" s="5" t="s">
        <v>1000</v>
      </c>
      <c r="AF266" s="2" t="s">
        <v>1000</v>
      </c>
      <c r="AG266" s="2"/>
      <c r="AH266" s="2"/>
      <c r="AI266" s="2"/>
    </row>
    <row r="267" spans="1:35" x14ac:dyDescent="0.3">
      <c r="A267" s="5" t="s">
        <v>989</v>
      </c>
      <c r="B267" s="6" t="s">
        <v>990</v>
      </c>
      <c r="C267" s="4"/>
      <c r="D267" s="4"/>
      <c r="E267" s="5" t="s">
        <v>1000</v>
      </c>
      <c r="F267" s="5" t="s">
        <v>1000</v>
      </c>
      <c r="G267" s="5" t="s">
        <v>1000</v>
      </c>
      <c r="H267" s="5" t="s">
        <v>1064</v>
      </c>
      <c r="I267" s="5" t="s">
        <v>1000</v>
      </c>
      <c r="J267" s="5" t="s">
        <v>1000</v>
      </c>
      <c r="K267" s="5" t="s">
        <v>1000</v>
      </c>
      <c r="L267" s="5" t="s">
        <v>1000</v>
      </c>
      <c r="M267" s="5" t="s">
        <v>1000</v>
      </c>
      <c r="N267" s="5" t="s">
        <v>1000</v>
      </c>
      <c r="O267" s="5" t="s">
        <v>1064</v>
      </c>
      <c r="P267" s="5" t="s">
        <v>1000</v>
      </c>
      <c r="Q267" s="5" t="s">
        <v>1000</v>
      </c>
      <c r="R267" s="5" t="s">
        <v>1000</v>
      </c>
      <c r="S267" s="5" t="s">
        <v>1000</v>
      </c>
      <c r="T267" s="5" t="s">
        <v>1075</v>
      </c>
      <c r="U267" s="5" t="s">
        <v>1000</v>
      </c>
      <c r="V267" s="5" t="s">
        <v>1064</v>
      </c>
      <c r="W267" s="5" t="s">
        <v>1000</v>
      </c>
      <c r="X267" s="5" t="s">
        <v>1001</v>
      </c>
      <c r="Y267" s="5" t="s">
        <v>1062</v>
      </c>
      <c r="Z267" s="5" t="s">
        <v>1080</v>
      </c>
      <c r="AA267" s="2" t="s">
        <v>1001</v>
      </c>
      <c r="AB267" s="2" t="s">
        <v>1001</v>
      </c>
      <c r="AC267" s="2" t="s">
        <v>1064</v>
      </c>
      <c r="AD267" s="2" t="s">
        <v>1000</v>
      </c>
      <c r="AE267" s="2" t="s">
        <v>1000</v>
      </c>
      <c r="AF267" s="5" t="s">
        <v>1000</v>
      </c>
      <c r="AG267" s="5"/>
      <c r="AH267" s="5"/>
      <c r="AI267" s="5"/>
    </row>
    <row r="268" spans="1:35" x14ac:dyDescent="0.3">
      <c r="A268" s="5" t="s">
        <v>465</v>
      </c>
      <c r="B268" s="6" t="s">
        <v>466</v>
      </c>
      <c r="C268" s="7"/>
      <c r="D268" s="7"/>
      <c r="E268" s="5" t="s">
        <v>1000</v>
      </c>
      <c r="F268" s="5" t="s">
        <v>1000</v>
      </c>
      <c r="G268" s="5" t="s">
        <v>1000</v>
      </c>
      <c r="H268" s="5" t="s">
        <v>1064</v>
      </c>
      <c r="I268" s="5" t="s">
        <v>1000</v>
      </c>
      <c r="J268" s="5" t="s">
        <v>1000</v>
      </c>
      <c r="K268" s="5" t="s">
        <v>1000</v>
      </c>
      <c r="L268" s="5" t="s">
        <v>1000</v>
      </c>
      <c r="M268" s="5" t="s">
        <v>1000</v>
      </c>
      <c r="N268" s="5" t="s">
        <v>1000</v>
      </c>
      <c r="O268" s="5" t="s">
        <v>1064</v>
      </c>
      <c r="P268" s="5" t="s">
        <v>1000</v>
      </c>
      <c r="Q268" s="5" t="s">
        <v>1000</v>
      </c>
      <c r="R268" s="5" t="s">
        <v>1000</v>
      </c>
      <c r="S268" s="5" t="s">
        <v>1000</v>
      </c>
      <c r="T268" s="5" t="s">
        <v>1000</v>
      </c>
      <c r="U268" s="5" t="s">
        <v>1000</v>
      </c>
      <c r="V268" s="5" t="s">
        <v>1064</v>
      </c>
      <c r="W268" s="5" t="s">
        <v>1000</v>
      </c>
      <c r="X268" s="5" t="s">
        <v>1001</v>
      </c>
      <c r="Y268" s="5" t="s">
        <v>1000</v>
      </c>
      <c r="Z268" s="5" t="s">
        <v>1080</v>
      </c>
      <c r="AA268" s="5" t="s">
        <v>1001</v>
      </c>
      <c r="AB268" s="5" t="s">
        <v>1001</v>
      </c>
      <c r="AC268" s="5" t="s">
        <v>1064</v>
      </c>
      <c r="AD268" s="5" t="s">
        <v>1000</v>
      </c>
      <c r="AE268" s="5" t="s">
        <v>1000</v>
      </c>
      <c r="AF268" s="2" t="s">
        <v>1000</v>
      </c>
      <c r="AG268" s="2"/>
      <c r="AH268" s="2"/>
      <c r="AI268" s="2"/>
    </row>
    <row r="269" spans="1:35" x14ac:dyDescent="0.3">
      <c r="A269" s="2" t="s">
        <v>991</v>
      </c>
      <c r="B269" s="3" t="s">
        <v>467</v>
      </c>
      <c r="C269" s="4"/>
      <c r="D269" s="4"/>
      <c r="E269" s="2" t="s">
        <v>1000</v>
      </c>
      <c r="F269" s="2" t="s">
        <v>1000</v>
      </c>
      <c r="G269" s="2" t="s">
        <v>1000</v>
      </c>
      <c r="H269" s="2" t="s">
        <v>1064</v>
      </c>
      <c r="I269" s="2" t="s">
        <v>1000</v>
      </c>
      <c r="J269" s="2" t="s">
        <v>1000</v>
      </c>
      <c r="K269" s="2" t="s">
        <v>1000</v>
      </c>
      <c r="L269" s="2" t="s">
        <v>1000</v>
      </c>
      <c r="M269" s="2" t="s">
        <v>1000</v>
      </c>
      <c r="N269" s="2" t="s">
        <v>1000</v>
      </c>
      <c r="O269" s="2" t="s">
        <v>1064</v>
      </c>
      <c r="P269" s="2" t="s">
        <v>1000</v>
      </c>
      <c r="Q269" s="2" t="s">
        <v>1000</v>
      </c>
      <c r="R269" s="2" t="s">
        <v>1000</v>
      </c>
      <c r="S269" s="2" t="s">
        <v>1000</v>
      </c>
      <c r="T269" s="2" t="s">
        <v>1000</v>
      </c>
      <c r="U269" s="2" t="s">
        <v>1000</v>
      </c>
      <c r="V269" s="2" t="s">
        <v>1064</v>
      </c>
      <c r="W269" s="2" t="s">
        <v>1001</v>
      </c>
      <c r="X269" s="2" t="s">
        <v>1000</v>
      </c>
      <c r="Y269" s="2" t="s">
        <v>1000</v>
      </c>
      <c r="Z269" s="2" t="s">
        <v>1080</v>
      </c>
      <c r="AA269" s="2" t="s">
        <v>1000</v>
      </c>
      <c r="AB269" s="2" t="s">
        <v>1000</v>
      </c>
      <c r="AC269" s="2" t="s">
        <v>1064</v>
      </c>
      <c r="AD269" s="2" t="s">
        <v>1000</v>
      </c>
      <c r="AE269" s="2" t="s">
        <v>1000</v>
      </c>
      <c r="AF269" s="5" t="s">
        <v>1000</v>
      </c>
      <c r="AG269" s="5"/>
      <c r="AH269" s="5"/>
      <c r="AI269" s="5"/>
    </row>
    <row r="270" spans="1:35" x14ac:dyDescent="0.3">
      <c r="A270" s="5" t="s">
        <v>468</v>
      </c>
      <c r="B270" s="6" t="s">
        <v>469</v>
      </c>
      <c r="C270" s="7"/>
      <c r="D270" s="7"/>
      <c r="E270" s="5" t="s">
        <v>1000</v>
      </c>
      <c r="F270" s="5" t="s">
        <v>1000</v>
      </c>
      <c r="G270" s="5" t="s">
        <v>1000</v>
      </c>
      <c r="H270" s="5" t="s">
        <v>1064</v>
      </c>
      <c r="I270" s="5" t="s">
        <v>1000</v>
      </c>
      <c r="J270" s="5" t="s">
        <v>1000</v>
      </c>
      <c r="K270" s="5" t="s">
        <v>1000</v>
      </c>
      <c r="L270" s="5" t="s">
        <v>1000</v>
      </c>
      <c r="M270" s="5" t="s">
        <v>1000</v>
      </c>
      <c r="N270" s="5" t="s">
        <v>1000</v>
      </c>
      <c r="O270" s="5" t="s">
        <v>1064</v>
      </c>
      <c r="P270" s="5" t="s">
        <v>1000</v>
      </c>
      <c r="Q270" s="5" t="s">
        <v>1000</v>
      </c>
      <c r="R270" s="5" t="s">
        <v>1000</v>
      </c>
      <c r="S270" s="5" t="s">
        <v>1000</v>
      </c>
      <c r="T270" s="5" t="s">
        <v>1000</v>
      </c>
      <c r="U270" s="5" t="s">
        <v>1000</v>
      </c>
      <c r="V270" s="5" t="s">
        <v>1064</v>
      </c>
      <c r="W270" s="5" t="s">
        <v>1000</v>
      </c>
      <c r="X270" s="5" t="s">
        <v>1000</v>
      </c>
      <c r="Y270" s="5" t="s">
        <v>1000</v>
      </c>
      <c r="Z270" s="5" t="s">
        <v>1080</v>
      </c>
      <c r="AA270" s="5" t="s">
        <v>1000</v>
      </c>
      <c r="AB270" s="5" t="s">
        <v>1000</v>
      </c>
      <c r="AC270" s="5" t="s">
        <v>1064</v>
      </c>
      <c r="AD270" s="5" t="s">
        <v>1000</v>
      </c>
      <c r="AE270" s="5" t="s">
        <v>1000</v>
      </c>
      <c r="AF270" s="2" t="s">
        <v>1000</v>
      </c>
      <c r="AG270" s="2"/>
      <c r="AH270" s="2"/>
      <c r="AI270" s="2"/>
    </row>
    <row r="271" spans="1:35" x14ac:dyDescent="0.3">
      <c r="A271" s="2" t="s">
        <v>470</v>
      </c>
      <c r="B271" s="3" t="s">
        <v>471</v>
      </c>
      <c r="C271" s="4"/>
      <c r="D271" s="4"/>
      <c r="E271" s="2" t="s">
        <v>1000</v>
      </c>
      <c r="F271" s="2" t="s">
        <v>1000</v>
      </c>
      <c r="G271" s="2" t="s">
        <v>1000</v>
      </c>
      <c r="H271" s="2" t="s">
        <v>1064</v>
      </c>
      <c r="I271" s="2" t="s">
        <v>1000</v>
      </c>
      <c r="J271" s="2" t="s">
        <v>1000</v>
      </c>
      <c r="K271" s="2" t="s">
        <v>1000</v>
      </c>
      <c r="L271" s="2" t="s">
        <v>1000</v>
      </c>
      <c r="M271" s="2" t="s">
        <v>1000</v>
      </c>
      <c r="N271" s="2" t="s">
        <v>1000</v>
      </c>
      <c r="O271" s="2" t="s">
        <v>1066</v>
      </c>
      <c r="P271" s="2" t="s">
        <v>1000</v>
      </c>
      <c r="Q271" s="2" t="s">
        <v>1000</v>
      </c>
      <c r="R271" s="2" t="s">
        <v>1000</v>
      </c>
      <c r="S271" s="2" t="s">
        <v>1000</v>
      </c>
      <c r="T271" s="2" t="s">
        <v>1000</v>
      </c>
      <c r="U271" s="2" t="s">
        <v>1000</v>
      </c>
      <c r="V271" s="2" t="s">
        <v>1064</v>
      </c>
      <c r="W271" s="2" t="s">
        <v>1000</v>
      </c>
      <c r="X271" s="2" t="s">
        <v>1000</v>
      </c>
      <c r="Y271" s="2" t="s">
        <v>1000</v>
      </c>
      <c r="Z271" s="2" t="s">
        <v>1080</v>
      </c>
      <c r="AA271" s="2" t="s">
        <v>1000</v>
      </c>
      <c r="AB271" s="2" t="s">
        <v>1000</v>
      </c>
      <c r="AC271" s="2" t="s">
        <v>1064</v>
      </c>
      <c r="AD271" s="2" t="s">
        <v>1000</v>
      </c>
      <c r="AE271" s="2" t="s">
        <v>1000</v>
      </c>
      <c r="AF271" s="5" t="s">
        <v>1001</v>
      </c>
      <c r="AG271" s="5"/>
      <c r="AH271" s="5"/>
      <c r="AI271" s="5"/>
    </row>
    <row r="272" spans="1:35" x14ac:dyDescent="0.3">
      <c r="A272" s="2" t="s">
        <v>992</v>
      </c>
      <c r="B272" s="3" t="s">
        <v>993</v>
      </c>
      <c r="C272" s="7"/>
      <c r="D272" s="7"/>
      <c r="E272" s="2" t="s">
        <v>1000</v>
      </c>
      <c r="F272" s="2" t="s">
        <v>1000</v>
      </c>
      <c r="G272" s="2" t="s">
        <v>1000</v>
      </c>
      <c r="H272" s="2" t="s">
        <v>1064</v>
      </c>
      <c r="I272" s="2" t="s">
        <v>1000</v>
      </c>
      <c r="J272" s="2" t="s">
        <v>1000</v>
      </c>
      <c r="K272" s="2" t="s">
        <v>1001</v>
      </c>
      <c r="L272" s="2" t="s">
        <v>1000</v>
      </c>
      <c r="M272" s="2" t="s">
        <v>1000</v>
      </c>
      <c r="N272" s="2" t="s">
        <v>1000</v>
      </c>
      <c r="O272" s="2" t="s">
        <v>1064</v>
      </c>
      <c r="P272" s="2" t="s">
        <v>1000</v>
      </c>
      <c r="Q272" s="2" t="s">
        <v>1000</v>
      </c>
      <c r="R272" s="2" t="s">
        <v>1000</v>
      </c>
      <c r="S272" s="2" t="s">
        <v>1000</v>
      </c>
      <c r="T272" s="2" t="s">
        <v>1000</v>
      </c>
      <c r="U272" s="2" t="s">
        <v>1000</v>
      </c>
      <c r="V272" s="2" t="s">
        <v>1064</v>
      </c>
      <c r="W272" s="2" t="s">
        <v>1000</v>
      </c>
      <c r="X272" s="2" t="s">
        <v>1000</v>
      </c>
      <c r="Y272" s="2" t="s">
        <v>1000</v>
      </c>
      <c r="Z272" s="2" t="s">
        <v>1080</v>
      </c>
      <c r="AA272" s="5" t="s">
        <v>1000</v>
      </c>
      <c r="AB272" s="5" t="s">
        <v>1000</v>
      </c>
      <c r="AC272" s="5" t="s">
        <v>1064</v>
      </c>
      <c r="AD272" s="5" t="s">
        <v>1000</v>
      </c>
      <c r="AE272" s="5" t="s">
        <v>1000</v>
      </c>
      <c r="AF272" s="2" t="s">
        <v>1000</v>
      </c>
      <c r="AG272" s="2"/>
      <c r="AH272" s="2"/>
      <c r="AI272" s="2"/>
    </row>
    <row r="273" spans="1:35" x14ac:dyDescent="0.3">
      <c r="A273" s="5" t="s">
        <v>472</v>
      </c>
      <c r="B273" s="6" t="s">
        <v>473</v>
      </c>
      <c r="C273" s="4"/>
      <c r="D273" s="4"/>
      <c r="E273" s="5" t="s">
        <v>1000</v>
      </c>
      <c r="F273" s="5" t="s">
        <v>1000</v>
      </c>
      <c r="G273" s="5" t="s">
        <v>1000</v>
      </c>
      <c r="H273" s="5" t="s">
        <v>1064</v>
      </c>
      <c r="I273" s="5" t="s">
        <v>1000</v>
      </c>
      <c r="J273" s="5" t="s">
        <v>1000</v>
      </c>
      <c r="K273" s="5" t="s">
        <v>1000</v>
      </c>
      <c r="L273" s="5" t="s">
        <v>1000</v>
      </c>
      <c r="M273" s="5" t="s">
        <v>1000</v>
      </c>
      <c r="N273" s="5" t="s">
        <v>1000</v>
      </c>
      <c r="O273" s="5" t="s">
        <v>1064</v>
      </c>
      <c r="P273" s="5" t="s">
        <v>1000</v>
      </c>
      <c r="Q273" s="5" t="s">
        <v>1067</v>
      </c>
      <c r="R273" s="5" t="s">
        <v>1067</v>
      </c>
      <c r="S273" s="5" t="s">
        <v>1000</v>
      </c>
      <c r="T273" s="5" t="s">
        <v>1000</v>
      </c>
      <c r="U273" s="5" t="s">
        <v>1000</v>
      </c>
      <c r="V273" s="5" t="s">
        <v>1064</v>
      </c>
      <c r="W273" s="5" t="s">
        <v>1000</v>
      </c>
      <c r="X273" s="5" t="s">
        <v>1000</v>
      </c>
      <c r="Y273" s="5" t="s">
        <v>1000</v>
      </c>
      <c r="Z273" s="5" t="s">
        <v>1078</v>
      </c>
      <c r="AA273" s="2" t="s">
        <v>1000</v>
      </c>
      <c r="AB273" s="2" t="s">
        <v>1000</v>
      </c>
      <c r="AC273" s="2" t="s">
        <v>1064</v>
      </c>
      <c r="AD273" s="2" t="s">
        <v>1000</v>
      </c>
      <c r="AE273" s="2" t="s">
        <v>1000</v>
      </c>
      <c r="AF273" s="5" t="s">
        <v>1000</v>
      </c>
      <c r="AG273" s="5"/>
      <c r="AH273" s="5"/>
      <c r="AI273" s="5"/>
    </row>
    <row r="274" spans="1:35" x14ac:dyDescent="0.3">
      <c r="A274" s="2" t="s">
        <v>474</v>
      </c>
      <c r="B274" s="3" t="s">
        <v>475</v>
      </c>
      <c r="C274" s="7"/>
      <c r="D274" s="7"/>
      <c r="E274" s="2" t="s">
        <v>1000</v>
      </c>
      <c r="F274" s="2" t="s">
        <v>1000</v>
      </c>
      <c r="G274" s="2" t="s">
        <v>1000</v>
      </c>
      <c r="H274" s="2" t="s">
        <v>1064</v>
      </c>
      <c r="I274" s="2" t="s">
        <v>1000</v>
      </c>
      <c r="J274" s="2" t="s">
        <v>1000</v>
      </c>
      <c r="K274" s="2" t="s">
        <v>1000</v>
      </c>
      <c r="L274" s="2" t="s">
        <v>1000</v>
      </c>
      <c r="M274" s="2" t="s">
        <v>1000</v>
      </c>
      <c r="N274" s="2" t="s">
        <v>1000</v>
      </c>
      <c r="O274" s="2" t="s">
        <v>1064</v>
      </c>
      <c r="P274" s="2" t="s">
        <v>1000</v>
      </c>
      <c r="Q274" s="2" t="s">
        <v>1000</v>
      </c>
      <c r="R274" s="2" t="s">
        <v>1001</v>
      </c>
      <c r="S274" s="2" t="s">
        <v>1000</v>
      </c>
      <c r="T274" s="2" t="s">
        <v>1000</v>
      </c>
      <c r="U274" s="2" t="s">
        <v>1000</v>
      </c>
      <c r="V274" s="2" t="s">
        <v>1064</v>
      </c>
      <c r="W274" s="2" t="s">
        <v>1000</v>
      </c>
      <c r="X274" s="2" t="s">
        <v>1000</v>
      </c>
      <c r="Y274" s="2" t="s">
        <v>1000</v>
      </c>
      <c r="Z274" s="2" t="s">
        <v>1080</v>
      </c>
      <c r="AA274" s="5" t="s">
        <v>1000</v>
      </c>
      <c r="AB274" s="5" t="s">
        <v>1000</v>
      </c>
      <c r="AC274" s="5" t="s">
        <v>1064</v>
      </c>
      <c r="AD274" s="5" t="s">
        <v>1000</v>
      </c>
      <c r="AE274" s="5" t="s">
        <v>1000</v>
      </c>
      <c r="AF274" s="2" t="s">
        <v>1000</v>
      </c>
      <c r="AG274" s="2"/>
      <c r="AH274" s="2"/>
      <c r="AI274" s="2"/>
    </row>
    <row r="275" spans="1:35" x14ac:dyDescent="0.3">
      <c r="A275" s="5" t="s">
        <v>476</v>
      </c>
      <c r="B275" s="6" t="s">
        <v>477</v>
      </c>
      <c r="C275" s="4"/>
      <c r="D275" s="4"/>
      <c r="E275" s="5" t="s">
        <v>1000</v>
      </c>
      <c r="F275" s="5" t="s">
        <v>1000</v>
      </c>
      <c r="G275" s="5" t="s">
        <v>1000</v>
      </c>
      <c r="H275" s="5" t="s">
        <v>1064</v>
      </c>
      <c r="I275" s="5" t="s">
        <v>1000</v>
      </c>
      <c r="J275" s="5" t="s">
        <v>1000</v>
      </c>
      <c r="K275" s="5" t="s">
        <v>1000</v>
      </c>
      <c r="L275" s="5" t="s">
        <v>1000</v>
      </c>
      <c r="M275" s="5" t="s">
        <v>1000</v>
      </c>
      <c r="N275" s="5" t="s">
        <v>1000</v>
      </c>
      <c r="O275" s="5" t="s">
        <v>1064</v>
      </c>
      <c r="P275" s="5" t="s">
        <v>1000</v>
      </c>
      <c r="Q275" s="5" t="s">
        <v>1000</v>
      </c>
      <c r="R275" s="5" t="s">
        <v>1000</v>
      </c>
      <c r="S275" s="5" t="s">
        <v>1000</v>
      </c>
      <c r="T275" s="5" t="s">
        <v>1000</v>
      </c>
      <c r="U275" s="5" t="s">
        <v>1001</v>
      </c>
      <c r="V275" s="5" t="s">
        <v>1064</v>
      </c>
      <c r="W275" s="5" t="s">
        <v>1000</v>
      </c>
      <c r="X275" s="5" t="s">
        <v>1000</v>
      </c>
      <c r="Y275" s="5" t="s">
        <v>1000</v>
      </c>
      <c r="Z275" s="5" t="s">
        <v>1080</v>
      </c>
      <c r="AA275" s="2" t="s">
        <v>1000</v>
      </c>
      <c r="AB275" s="2" t="s">
        <v>1000</v>
      </c>
      <c r="AC275" s="2" t="s">
        <v>1064</v>
      </c>
      <c r="AD275" s="2" t="s">
        <v>1000</v>
      </c>
      <c r="AE275" s="2" t="s">
        <v>1000</v>
      </c>
      <c r="AF275" s="5" t="s">
        <v>1000</v>
      </c>
      <c r="AG275" s="5"/>
      <c r="AH275" s="5"/>
      <c r="AI275" s="5"/>
    </row>
    <row r="276" spans="1:35" x14ac:dyDescent="0.3">
      <c r="A276" s="2" t="s">
        <v>478</v>
      </c>
      <c r="B276" s="3" t="s">
        <v>479</v>
      </c>
      <c r="C276" s="4"/>
      <c r="D276" s="4"/>
      <c r="E276" s="2" t="s">
        <v>1000</v>
      </c>
      <c r="F276" s="2" t="s">
        <v>1000</v>
      </c>
      <c r="G276" s="2" t="s">
        <v>1000</v>
      </c>
      <c r="H276" s="2" t="s">
        <v>1064</v>
      </c>
      <c r="I276" s="2" t="s">
        <v>1000</v>
      </c>
      <c r="J276" s="2" t="s">
        <v>1000</v>
      </c>
      <c r="K276" s="2" t="s">
        <v>1000</v>
      </c>
      <c r="L276" s="2" t="s">
        <v>1000</v>
      </c>
      <c r="M276" s="2" t="s">
        <v>1000</v>
      </c>
      <c r="N276" s="2" t="s">
        <v>1000</v>
      </c>
      <c r="O276" s="2" t="s">
        <v>1064</v>
      </c>
      <c r="P276" s="2" t="s">
        <v>1000</v>
      </c>
      <c r="Q276" s="2" t="s">
        <v>1000</v>
      </c>
      <c r="R276" s="2" t="s">
        <v>1000</v>
      </c>
      <c r="S276" s="2" t="s">
        <v>1000</v>
      </c>
      <c r="T276" s="2" t="s">
        <v>1000</v>
      </c>
      <c r="U276" s="2" t="s">
        <v>1000</v>
      </c>
      <c r="V276" s="2" t="s">
        <v>1064</v>
      </c>
      <c r="W276" s="2" t="s">
        <v>1000</v>
      </c>
      <c r="X276" s="2" t="s">
        <v>1000</v>
      </c>
      <c r="Y276" s="2" t="s">
        <v>1000</v>
      </c>
      <c r="Z276" s="2" t="s">
        <v>1078</v>
      </c>
      <c r="AA276" s="2" t="s">
        <v>1000</v>
      </c>
      <c r="AB276" s="2" t="s">
        <v>1000</v>
      </c>
      <c r="AC276" s="2" t="s">
        <v>1064</v>
      </c>
      <c r="AD276" s="2" t="s">
        <v>1000</v>
      </c>
      <c r="AE276" s="2" t="s">
        <v>1000</v>
      </c>
      <c r="AF276" s="2" t="s">
        <v>1000</v>
      </c>
      <c r="AG276" s="2"/>
      <c r="AH276" s="2"/>
      <c r="AI276" s="2"/>
    </row>
    <row r="277" spans="1:35" x14ac:dyDescent="0.3">
      <c r="A277" s="5" t="s">
        <v>994</v>
      </c>
      <c r="B277" s="6" t="s">
        <v>480</v>
      </c>
      <c r="C277" s="7"/>
      <c r="D277" s="7"/>
      <c r="E277" s="5" t="s">
        <v>1000</v>
      </c>
      <c r="F277" s="5" t="s">
        <v>1000</v>
      </c>
      <c r="G277" s="5" t="s">
        <v>1000</v>
      </c>
      <c r="H277" s="5" t="s">
        <v>1064</v>
      </c>
      <c r="I277" s="5" t="s">
        <v>1000</v>
      </c>
      <c r="J277" s="5" t="s">
        <v>1000</v>
      </c>
      <c r="K277" s="5" t="s">
        <v>1001</v>
      </c>
      <c r="L277" s="5" t="s">
        <v>1000</v>
      </c>
      <c r="M277" s="5" t="s">
        <v>1000</v>
      </c>
      <c r="N277" s="5" t="s">
        <v>1000</v>
      </c>
      <c r="O277" s="5" t="s">
        <v>1064</v>
      </c>
      <c r="P277" s="5" t="s">
        <v>1000</v>
      </c>
      <c r="Q277" s="5" t="s">
        <v>1000</v>
      </c>
      <c r="R277" s="5" t="s">
        <v>1000</v>
      </c>
      <c r="S277" s="5" t="s">
        <v>1000</v>
      </c>
      <c r="T277" s="5" t="s">
        <v>1000</v>
      </c>
      <c r="U277" s="5" t="s">
        <v>1000</v>
      </c>
      <c r="V277" s="5" t="s">
        <v>1064</v>
      </c>
      <c r="W277" s="5" t="s">
        <v>1000</v>
      </c>
      <c r="X277" s="5" t="s">
        <v>1000</v>
      </c>
      <c r="Y277" s="5" t="s">
        <v>1000</v>
      </c>
      <c r="Z277" s="5" t="s">
        <v>1080</v>
      </c>
      <c r="AA277" s="5" t="s">
        <v>1000</v>
      </c>
      <c r="AB277" s="5" t="s">
        <v>1000</v>
      </c>
      <c r="AC277" s="5" t="s">
        <v>1064</v>
      </c>
      <c r="AD277" s="5" t="s">
        <v>1000</v>
      </c>
      <c r="AE277" s="5" t="s">
        <v>1000</v>
      </c>
      <c r="AF277" s="5" t="s">
        <v>1000</v>
      </c>
      <c r="AG277" s="5"/>
      <c r="AH277" s="5"/>
      <c r="AI277" s="5"/>
    </row>
    <row r="278" spans="1:35" x14ac:dyDescent="0.3">
      <c r="A278" s="2" t="s">
        <v>1072</v>
      </c>
      <c r="B278" s="3" t="s">
        <v>1073</v>
      </c>
      <c r="C278" s="4"/>
      <c r="D278" s="4"/>
      <c r="E278" s="2"/>
      <c r="F278" s="2"/>
      <c r="G278" s="2"/>
      <c r="H278" s="2"/>
      <c r="I278" s="2"/>
      <c r="J278" s="2"/>
      <c r="K278" s="2" t="s">
        <v>1000</v>
      </c>
      <c r="L278" s="2" t="s">
        <v>1000</v>
      </c>
      <c r="M278" s="2" t="s">
        <v>1000</v>
      </c>
      <c r="N278" s="2" t="s">
        <v>1075</v>
      </c>
      <c r="O278" s="2" t="s">
        <v>1064</v>
      </c>
      <c r="P278" s="2" t="s">
        <v>1000</v>
      </c>
      <c r="Q278" s="2" t="s">
        <v>1000</v>
      </c>
      <c r="R278" s="2" t="s">
        <v>1000</v>
      </c>
      <c r="S278" s="2" t="s">
        <v>1000</v>
      </c>
      <c r="T278" s="2" t="s">
        <v>1000</v>
      </c>
      <c r="U278" s="2" t="s">
        <v>1000</v>
      </c>
      <c r="V278" s="2" t="s">
        <v>1064</v>
      </c>
      <c r="W278" s="2" t="s">
        <v>1000</v>
      </c>
      <c r="X278" s="2" t="s">
        <v>1000</v>
      </c>
      <c r="Y278" s="2" t="s">
        <v>1000</v>
      </c>
      <c r="Z278" s="2" t="s">
        <v>1080</v>
      </c>
      <c r="AA278" s="2" t="s">
        <v>1000</v>
      </c>
      <c r="AB278" s="2" t="s">
        <v>1000</v>
      </c>
      <c r="AC278" s="2" t="s">
        <v>1064</v>
      </c>
      <c r="AD278" s="2" t="s">
        <v>1000</v>
      </c>
      <c r="AE278" s="2" t="s">
        <v>1000</v>
      </c>
      <c r="AF278" s="2" t="s">
        <v>1000</v>
      </c>
      <c r="AG278" s="2"/>
      <c r="AH278" s="2"/>
      <c r="AI278" s="2"/>
    </row>
    <row r="279" spans="1:35" x14ac:dyDescent="0.3">
      <c r="A279" s="5" t="s">
        <v>995</v>
      </c>
      <c r="B279" s="6" t="s">
        <v>996</v>
      </c>
      <c r="C279" s="7"/>
      <c r="D279" s="7"/>
      <c r="E279" s="5" t="s">
        <v>1000</v>
      </c>
      <c r="F279" s="5" t="s">
        <v>1000</v>
      </c>
      <c r="G279" s="5" t="s">
        <v>1001</v>
      </c>
      <c r="H279" s="5" t="s">
        <v>1064</v>
      </c>
      <c r="I279" s="5" t="s">
        <v>1000</v>
      </c>
      <c r="J279" s="5" t="s">
        <v>1000</v>
      </c>
      <c r="K279" s="5" t="s">
        <v>1037</v>
      </c>
      <c r="L279" s="5" t="s">
        <v>1000</v>
      </c>
      <c r="M279" s="5" t="s">
        <v>1000</v>
      </c>
      <c r="N279" s="5" t="s">
        <v>1000</v>
      </c>
      <c r="O279" s="5" t="s">
        <v>1064</v>
      </c>
      <c r="P279" s="5" t="s">
        <v>1000</v>
      </c>
      <c r="Q279" s="5" t="s">
        <v>1000</v>
      </c>
      <c r="R279" s="5" t="s">
        <v>1000</v>
      </c>
      <c r="S279" s="5" t="s">
        <v>1000</v>
      </c>
      <c r="T279" s="5" t="s">
        <v>1000</v>
      </c>
      <c r="U279" s="5" t="s">
        <v>1000</v>
      </c>
      <c r="V279" s="5" t="s">
        <v>1064</v>
      </c>
      <c r="W279" s="5" t="s">
        <v>1000</v>
      </c>
      <c r="X279" s="5" t="s">
        <v>1000</v>
      </c>
      <c r="Y279" s="5" t="s">
        <v>1000</v>
      </c>
      <c r="Z279" s="5" t="s">
        <v>1080</v>
      </c>
      <c r="AA279" s="5" t="s">
        <v>1000</v>
      </c>
      <c r="AB279" s="5" t="s">
        <v>1000</v>
      </c>
      <c r="AC279" s="5" t="s">
        <v>1064</v>
      </c>
      <c r="AD279" s="5" t="s">
        <v>1000</v>
      </c>
      <c r="AE279" s="5" t="s">
        <v>1000</v>
      </c>
      <c r="AF279" s="5" t="s">
        <v>1000</v>
      </c>
      <c r="AG279" s="5"/>
      <c r="AH279" s="5"/>
      <c r="AI279" s="5"/>
    </row>
    <row r="280" spans="1:35" x14ac:dyDescent="0.3">
      <c r="A280" s="2" t="s">
        <v>481</v>
      </c>
      <c r="B280" s="3" t="s">
        <v>482</v>
      </c>
      <c r="C280" s="4"/>
      <c r="D280" s="4"/>
      <c r="E280" s="2" t="s">
        <v>1000</v>
      </c>
      <c r="F280" s="2" t="s">
        <v>1000</v>
      </c>
      <c r="G280" s="2" t="s">
        <v>1000</v>
      </c>
      <c r="H280" s="2" t="s">
        <v>1064</v>
      </c>
      <c r="I280" s="2" t="s">
        <v>1000</v>
      </c>
      <c r="J280" s="2" t="s">
        <v>1000</v>
      </c>
      <c r="K280" s="2" t="s">
        <v>1000</v>
      </c>
      <c r="L280" s="2" t="s">
        <v>1071</v>
      </c>
      <c r="M280" s="2" t="s">
        <v>1000</v>
      </c>
      <c r="N280" s="2" t="s">
        <v>1000</v>
      </c>
      <c r="O280" s="2" t="s">
        <v>1064</v>
      </c>
      <c r="P280" s="2" t="s">
        <v>1000</v>
      </c>
      <c r="Q280" s="2" t="s">
        <v>1000</v>
      </c>
      <c r="R280" s="2" t="s">
        <v>1000</v>
      </c>
      <c r="S280" s="2" t="s">
        <v>1000</v>
      </c>
      <c r="T280" s="2" t="s">
        <v>1000</v>
      </c>
      <c r="U280" s="2" t="s">
        <v>1000</v>
      </c>
      <c r="V280" s="2" t="s">
        <v>1064</v>
      </c>
      <c r="W280" s="2" t="s">
        <v>1000</v>
      </c>
      <c r="X280" s="2" t="s">
        <v>1000</v>
      </c>
      <c r="Y280" s="2" t="s">
        <v>1000</v>
      </c>
      <c r="Z280" s="2" t="s">
        <v>1078</v>
      </c>
      <c r="AA280" s="2" t="s">
        <v>1000</v>
      </c>
      <c r="AB280" s="2" t="s">
        <v>1000</v>
      </c>
      <c r="AC280" s="2" t="s">
        <v>1064</v>
      </c>
      <c r="AD280" s="2" t="s">
        <v>1000</v>
      </c>
      <c r="AE280" s="2" t="s">
        <v>1000</v>
      </c>
      <c r="AF280" s="2" t="s">
        <v>1000</v>
      </c>
      <c r="AG280" s="2"/>
      <c r="AH280" s="2"/>
      <c r="AI280" s="2"/>
    </row>
    <row r="281" spans="1:35" x14ac:dyDescent="0.3">
      <c r="A281" s="5" t="s">
        <v>483</v>
      </c>
      <c r="B281" s="6" t="s">
        <v>484</v>
      </c>
      <c r="C281" s="7"/>
      <c r="D281" s="7"/>
      <c r="E281" s="5" t="s">
        <v>1000</v>
      </c>
      <c r="F281" s="5" t="s">
        <v>1000</v>
      </c>
      <c r="G281" s="5" t="s">
        <v>1000</v>
      </c>
      <c r="H281" s="5" t="s">
        <v>1064</v>
      </c>
      <c r="I281" s="5" t="s">
        <v>1000</v>
      </c>
      <c r="J281" s="5" t="s">
        <v>1000</v>
      </c>
      <c r="K281" s="5" t="s">
        <v>1000</v>
      </c>
      <c r="L281" s="5" t="s">
        <v>1000</v>
      </c>
      <c r="M281" s="5" t="s">
        <v>1000</v>
      </c>
      <c r="N281" s="5" t="s">
        <v>1000</v>
      </c>
      <c r="O281" s="5" t="s">
        <v>1064</v>
      </c>
      <c r="P281" s="5" t="s">
        <v>1000</v>
      </c>
      <c r="Q281" s="5" t="s">
        <v>1000</v>
      </c>
      <c r="R281" s="5" t="s">
        <v>1000</v>
      </c>
      <c r="S281" s="5" t="s">
        <v>1000</v>
      </c>
      <c r="T281" s="5" t="s">
        <v>1000</v>
      </c>
      <c r="U281" s="5" t="s">
        <v>1000</v>
      </c>
      <c r="V281" s="5" t="s">
        <v>1064</v>
      </c>
      <c r="W281" s="5" t="s">
        <v>1000</v>
      </c>
      <c r="X281" s="5" t="s">
        <v>1000</v>
      </c>
      <c r="Y281" s="5" t="s">
        <v>1000</v>
      </c>
      <c r="Z281" s="5" t="s">
        <v>1078</v>
      </c>
      <c r="AA281" s="5" t="s">
        <v>1000</v>
      </c>
      <c r="AB281" s="5" t="s">
        <v>1000</v>
      </c>
      <c r="AC281" s="5" t="s">
        <v>1064</v>
      </c>
      <c r="AD281" s="5" t="s">
        <v>1000</v>
      </c>
      <c r="AE281" s="5" t="s">
        <v>1000</v>
      </c>
      <c r="AF281" s="5" t="s">
        <v>1000</v>
      </c>
      <c r="AG281" s="5"/>
      <c r="AH281" s="5"/>
      <c r="AI281" s="5"/>
    </row>
    <row r="282" spans="1:35" x14ac:dyDescent="0.3">
      <c r="A282" s="2" t="s">
        <v>485</v>
      </c>
      <c r="B282" s="3" t="s">
        <v>486</v>
      </c>
      <c r="C282" s="4"/>
      <c r="D282" s="4"/>
      <c r="E282" s="2" t="s">
        <v>1000</v>
      </c>
      <c r="F282" s="2" t="s">
        <v>1000</v>
      </c>
      <c r="G282" s="2" t="s">
        <v>1000</v>
      </c>
      <c r="H282" s="2" t="s">
        <v>1064</v>
      </c>
      <c r="I282" s="2" t="s">
        <v>1000</v>
      </c>
      <c r="J282" s="2" t="s">
        <v>1000</v>
      </c>
      <c r="K282" s="2" t="s">
        <v>1000</v>
      </c>
      <c r="L282" s="2" t="s">
        <v>1000</v>
      </c>
      <c r="M282" s="2" t="s">
        <v>1000</v>
      </c>
      <c r="N282" s="2" t="s">
        <v>1001</v>
      </c>
      <c r="O282" s="2" t="s">
        <v>1064</v>
      </c>
      <c r="P282" s="2" t="s">
        <v>1000</v>
      </c>
      <c r="Q282" s="2" t="s">
        <v>1000</v>
      </c>
      <c r="R282" s="2" t="s">
        <v>1000</v>
      </c>
      <c r="S282" s="2" t="s">
        <v>1000</v>
      </c>
      <c r="T282" s="2" t="s">
        <v>1000</v>
      </c>
      <c r="U282" s="2" t="s">
        <v>1001</v>
      </c>
      <c r="V282" s="2" t="s">
        <v>1064</v>
      </c>
      <c r="W282" s="2" t="s">
        <v>1000</v>
      </c>
      <c r="X282" s="2" t="s">
        <v>1000</v>
      </c>
      <c r="Y282" s="2" t="s">
        <v>1000</v>
      </c>
      <c r="Z282" s="2" t="s">
        <v>1080</v>
      </c>
      <c r="AA282" s="2" t="s">
        <v>1000</v>
      </c>
      <c r="AB282" s="2" t="s">
        <v>1000</v>
      </c>
      <c r="AC282" s="2" t="s">
        <v>1064</v>
      </c>
      <c r="AD282" s="2" t="s">
        <v>1000</v>
      </c>
      <c r="AE282" s="2" t="s">
        <v>1000</v>
      </c>
      <c r="AF282" s="2" t="s">
        <v>1000</v>
      </c>
      <c r="AG282" s="2"/>
      <c r="AH282" s="2"/>
      <c r="AI282" s="2"/>
    </row>
    <row r="283" spans="1:35" x14ac:dyDescent="0.3">
      <c r="A283" s="5" t="s">
        <v>487</v>
      </c>
      <c r="B283" s="6" t="s">
        <v>488</v>
      </c>
      <c r="C283" s="7"/>
      <c r="D283" s="7"/>
      <c r="E283" s="5" t="s">
        <v>1000</v>
      </c>
      <c r="F283" s="5" t="s">
        <v>1000</v>
      </c>
      <c r="G283" s="5" t="s">
        <v>1000</v>
      </c>
      <c r="H283" s="5" t="s">
        <v>1064</v>
      </c>
      <c r="I283" s="5" t="s">
        <v>1000</v>
      </c>
      <c r="J283" s="5" t="s">
        <v>1001</v>
      </c>
      <c r="K283" s="5" t="s">
        <v>1001</v>
      </c>
      <c r="L283" s="5" t="s">
        <v>1001</v>
      </c>
      <c r="M283" s="5" t="s">
        <v>1001</v>
      </c>
      <c r="N283" s="5" t="s">
        <v>1001</v>
      </c>
      <c r="O283" s="5" t="s">
        <v>1064</v>
      </c>
      <c r="P283" s="5" t="s">
        <v>1000</v>
      </c>
      <c r="Q283" s="5" t="s">
        <v>1000</v>
      </c>
      <c r="R283" s="5" t="s">
        <v>1000</v>
      </c>
      <c r="S283" s="5" t="s">
        <v>1000</v>
      </c>
      <c r="T283" s="5" t="s">
        <v>1000</v>
      </c>
      <c r="U283" s="5" t="s">
        <v>1000</v>
      </c>
      <c r="V283" s="5" t="s">
        <v>1064</v>
      </c>
      <c r="W283" s="5" t="s">
        <v>1000</v>
      </c>
      <c r="X283" s="5" t="s">
        <v>1000</v>
      </c>
      <c r="Y283" s="5" t="s">
        <v>1000</v>
      </c>
      <c r="Z283" s="5" t="s">
        <v>1080</v>
      </c>
      <c r="AA283" s="5" t="s">
        <v>1000</v>
      </c>
      <c r="AB283" s="5" t="s">
        <v>1000</v>
      </c>
      <c r="AC283" s="5" t="s">
        <v>1064</v>
      </c>
      <c r="AD283" s="5" t="s">
        <v>1000</v>
      </c>
      <c r="AE283" s="5" t="s">
        <v>1000</v>
      </c>
      <c r="AF283" s="5" t="s">
        <v>1000</v>
      </c>
      <c r="AG283" s="5"/>
      <c r="AH283" s="5"/>
      <c r="AI283" s="5"/>
    </row>
    <row r="284" spans="1:35" x14ac:dyDescent="0.3">
      <c r="A284" s="2" t="s">
        <v>489</v>
      </c>
      <c r="B284" s="3" t="s">
        <v>490</v>
      </c>
      <c r="C284" s="4"/>
      <c r="D284" s="4"/>
      <c r="E284" s="2" t="s">
        <v>1000</v>
      </c>
      <c r="F284" s="2" t="s">
        <v>1000</v>
      </c>
      <c r="G284" s="2" t="s">
        <v>1000</v>
      </c>
      <c r="H284" s="2" t="s">
        <v>1064</v>
      </c>
      <c r="I284" s="2" t="s">
        <v>1000</v>
      </c>
      <c r="J284" s="2" t="s">
        <v>1000</v>
      </c>
      <c r="K284" s="2" t="s">
        <v>1000</v>
      </c>
      <c r="L284" s="2" t="s">
        <v>1000</v>
      </c>
      <c r="M284" s="2" t="s">
        <v>1000</v>
      </c>
      <c r="N284" s="2" t="s">
        <v>1000</v>
      </c>
      <c r="O284" s="2" t="s">
        <v>1064</v>
      </c>
      <c r="P284" s="2" t="s">
        <v>1000</v>
      </c>
      <c r="Q284" s="2" t="s">
        <v>1000</v>
      </c>
      <c r="R284" s="2" t="s">
        <v>1000</v>
      </c>
      <c r="S284" s="2" t="s">
        <v>1000</v>
      </c>
      <c r="T284" s="2" t="s">
        <v>1000</v>
      </c>
      <c r="U284" s="2" t="s">
        <v>1000</v>
      </c>
      <c r="V284" s="2" t="s">
        <v>1064</v>
      </c>
      <c r="W284" s="2" t="s">
        <v>1000</v>
      </c>
      <c r="X284" s="2" t="s">
        <v>1000</v>
      </c>
      <c r="Y284" s="2" t="s">
        <v>1000</v>
      </c>
      <c r="Z284" s="2" t="s">
        <v>1080</v>
      </c>
      <c r="AA284" s="2" t="s">
        <v>1001</v>
      </c>
      <c r="AB284" s="2" t="s">
        <v>1074</v>
      </c>
      <c r="AC284" s="2" t="s">
        <v>1064</v>
      </c>
      <c r="AD284" s="2" t="s">
        <v>1000</v>
      </c>
      <c r="AE284" s="2" t="s">
        <v>1000</v>
      </c>
      <c r="AF284" s="2" t="s">
        <v>1000</v>
      </c>
      <c r="AG284" s="2"/>
      <c r="AH284" s="2"/>
      <c r="AI284" s="2"/>
    </row>
    <row r="285" spans="1:35" x14ac:dyDescent="0.3">
      <c r="A285" s="5" t="s">
        <v>997</v>
      </c>
      <c r="B285" s="6" t="s">
        <v>491</v>
      </c>
      <c r="C285" s="7"/>
      <c r="D285" s="7"/>
      <c r="E285" s="5" t="s">
        <v>1000</v>
      </c>
      <c r="F285" s="5" t="s">
        <v>1000</v>
      </c>
      <c r="G285" s="5" t="s">
        <v>1000</v>
      </c>
      <c r="H285" s="5" t="s">
        <v>1064</v>
      </c>
      <c r="I285" s="5" t="s">
        <v>1000</v>
      </c>
      <c r="J285" s="5" t="s">
        <v>1000</v>
      </c>
      <c r="K285" s="5" t="s">
        <v>1000</v>
      </c>
      <c r="L285" s="5" t="s">
        <v>1000</v>
      </c>
      <c r="M285" s="5" t="s">
        <v>1000</v>
      </c>
      <c r="N285" s="5" t="s">
        <v>1001</v>
      </c>
      <c r="O285" s="5" t="s">
        <v>1064</v>
      </c>
      <c r="P285" s="5" t="s">
        <v>1000</v>
      </c>
      <c r="Q285" s="5" t="s">
        <v>1000</v>
      </c>
      <c r="R285" s="5" t="s">
        <v>1000</v>
      </c>
      <c r="S285" s="5" t="s">
        <v>1000</v>
      </c>
      <c r="T285" s="5" t="s">
        <v>1000</v>
      </c>
      <c r="U285" s="5" t="s">
        <v>1000</v>
      </c>
      <c r="V285" s="5" t="s">
        <v>1064</v>
      </c>
      <c r="W285" s="5" t="s">
        <v>1001</v>
      </c>
      <c r="X285" s="5" t="s">
        <v>1000</v>
      </c>
      <c r="Y285" s="5" t="s">
        <v>1000</v>
      </c>
      <c r="Z285" s="5" t="s">
        <v>1080</v>
      </c>
      <c r="AA285" s="5" t="s">
        <v>1000</v>
      </c>
      <c r="AB285" s="5" t="s">
        <v>1000</v>
      </c>
      <c r="AC285" s="5" t="s">
        <v>1064</v>
      </c>
      <c r="AD285" s="5" t="s">
        <v>1000</v>
      </c>
      <c r="AE285" s="5" t="s">
        <v>1000</v>
      </c>
      <c r="AF285" s="5" t="s">
        <v>1000</v>
      </c>
      <c r="AG285" s="5"/>
      <c r="AH285" s="5"/>
      <c r="AI285" s="5"/>
    </row>
    <row r="286" spans="1:35" x14ac:dyDescent="0.3">
      <c r="A286" s="2" t="s">
        <v>492</v>
      </c>
      <c r="B286" s="3" t="s">
        <v>493</v>
      </c>
      <c r="C286" s="7"/>
      <c r="D286" s="7"/>
      <c r="E286" s="2" t="s">
        <v>1000</v>
      </c>
      <c r="F286" s="2" t="s">
        <v>1000</v>
      </c>
      <c r="G286" s="2" t="s">
        <v>1000</v>
      </c>
      <c r="H286" s="2" t="s">
        <v>1064</v>
      </c>
      <c r="I286" s="2" t="s">
        <v>1000</v>
      </c>
      <c r="J286" s="2" t="s">
        <v>1000</v>
      </c>
      <c r="K286" s="2" t="s">
        <v>1000</v>
      </c>
      <c r="L286" s="2" t="s">
        <v>1000</v>
      </c>
      <c r="M286" s="2" t="s">
        <v>1000</v>
      </c>
      <c r="N286" s="2" t="s">
        <v>1000</v>
      </c>
      <c r="O286" s="2" t="s">
        <v>1064</v>
      </c>
      <c r="P286" s="2" t="s">
        <v>1000</v>
      </c>
      <c r="Q286" s="2" t="s">
        <v>1000</v>
      </c>
      <c r="R286" s="2" t="s">
        <v>1001</v>
      </c>
      <c r="S286" s="2" t="s">
        <v>1001</v>
      </c>
      <c r="T286" s="2" t="s">
        <v>1001</v>
      </c>
      <c r="U286" s="2" t="s">
        <v>1001</v>
      </c>
      <c r="V286" s="2" t="s">
        <v>1001</v>
      </c>
      <c r="W286" s="2" t="s">
        <v>1001</v>
      </c>
      <c r="X286" s="2" t="s">
        <v>1001</v>
      </c>
      <c r="Y286" s="2" t="s">
        <v>1001</v>
      </c>
      <c r="Z286" s="2" t="s">
        <v>1080</v>
      </c>
      <c r="AA286" s="5" t="s">
        <v>1000</v>
      </c>
      <c r="AB286" s="5" t="s">
        <v>1000</v>
      </c>
      <c r="AC286" s="5" t="s">
        <v>1064</v>
      </c>
      <c r="AD286" s="5" t="s">
        <v>1000</v>
      </c>
      <c r="AE286" s="5" t="s">
        <v>1000</v>
      </c>
      <c r="AF286" s="2" t="s">
        <v>1000</v>
      </c>
      <c r="AG286" s="2"/>
      <c r="AH286" s="2"/>
      <c r="AI286" s="2"/>
    </row>
    <row r="287" spans="1:35" ht="28.8" x14ac:dyDescent="0.3">
      <c r="A287" s="5" t="s">
        <v>494</v>
      </c>
      <c r="B287" s="6" t="s">
        <v>495</v>
      </c>
      <c r="C287" s="4"/>
      <c r="D287" s="4"/>
      <c r="E287" s="5" t="s">
        <v>1000</v>
      </c>
      <c r="F287" s="5" t="s">
        <v>1000</v>
      </c>
      <c r="G287" s="5" t="s">
        <v>1000</v>
      </c>
      <c r="H287" s="5" t="s">
        <v>1064</v>
      </c>
      <c r="I287" s="5" t="s">
        <v>1000</v>
      </c>
      <c r="J287" s="5" t="s">
        <v>1000</v>
      </c>
      <c r="K287" s="5" t="s">
        <v>1000</v>
      </c>
      <c r="L287" s="5" t="s">
        <v>1000</v>
      </c>
      <c r="M287" s="5" t="s">
        <v>1000</v>
      </c>
      <c r="N287" s="5" t="s">
        <v>1000</v>
      </c>
      <c r="O287" s="5" t="s">
        <v>1064</v>
      </c>
      <c r="P287" s="5" t="s">
        <v>1000</v>
      </c>
      <c r="Q287" s="5" t="s">
        <v>1000</v>
      </c>
      <c r="R287" s="5" t="s">
        <v>1000</v>
      </c>
      <c r="S287" s="5" t="s">
        <v>1000</v>
      </c>
      <c r="T287" s="5" t="s">
        <v>1000</v>
      </c>
      <c r="U287" s="5" t="s">
        <v>1000</v>
      </c>
      <c r="V287" s="5" t="s">
        <v>1064</v>
      </c>
      <c r="W287" s="5" t="s">
        <v>1000</v>
      </c>
      <c r="X287" s="5" t="s">
        <v>1000</v>
      </c>
      <c r="Y287" s="5" t="s">
        <v>1000</v>
      </c>
      <c r="Z287" s="5" t="s">
        <v>1080</v>
      </c>
      <c r="AA287" s="2" t="s">
        <v>1000</v>
      </c>
      <c r="AB287" s="2" t="s">
        <v>1063</v>
      </c>
      <c r="AC287" s="2" t="s">
        <v>1064</v>
      </c>
      <c r="AD287" s="2" t="s">
        <v>1000</v>
      </c>
      <c r="AE287" s="2" t="s">
        <v>1000</v>
      </c>
      <c r="AF287" s="5" t="s">
        <v>1000</v>
      </c>
      <c r="AG287" s="5"/>
      <c r="AH287" s="5"/>
      <c r="AI287" s="5"/>
    </row>
    <row r="288" spans="1:35" x14ac:dyDescent="0.3">
      <c r="A288" s="2" t="s">
        <v>496</v>
      </c>
      <c r="B288" s="3" t="s">
        <v>497</v>
      </c>
      <c r="C288" s="7"/>
      <c r="D288" s="7"/>
      <c r="E288" s="2" t="s">
        <v>1000</v>
      </c>
      <c r="F288" s="2" t="s">
        <v>1000</v>
      </c>
      <c r="G288" s="2" t="s">
        <v>1000</v>
      </c>
      <c r="H288" s="2" t="s">
        <v>1064</v>
      </c>
      <c r="I288" s="2" t="s">
        <v>1000</v>
      </c>
      <c r="J288" s="2" t="s">
        <v>1000</v>
      </c>
      <c r="K288" s="2" t="s">
        <v>1000</v>
      </c>
      <c r="L288" s="2" t="s">
        <v>1000</v>
      </c>
      <c r="M288" s="2" t="s">
        <v>1000</v>
      </c>
      <c r="N288" s="2" t="s">
        <v>1000</v>
      </c>
      <c r="O288" s="2" t="s">
        <v>1064</v>
      </c>
      <c r="P288" s="2" t="s">
        <v>1000</v>
      </c>
      <c r="Q288" s="2" t="s">
        <v>1000</v>
      </c>
      <c r="R288" s="2" t="s">
        <v>1000</v>
      </c>
      <c r="S288" s="2" t="s">
        <v>1000</v>
      </c>
      <c r="T288" s="2" t="s">
        <v>1000</v>
      </c>
      <c r="U288" s="2" t="s">
        <v>1000</v>
      </c>
      <c r="V288" s="2" t="s">
        <v>1064</v>
      </c>
      <c r="W288" s="2" t="s">
        <v>1000</v>
      </c>
      <c r="X288" s="2" t="s">
        <v>1000</v>
      </c>
      <c r="Y288" s="2" t="s">
        <v>1000</v>
      </c>
      <c r="Z288" s="2" t="s">
        <v>1078</v>
      </c>
      <c r="AA288" s="5" t="s">
        <v>1000</v>
      </c>
      <c r="AB288" s="5" t="s">
        <v>1000</v>
      </c>
      <c r="AC288" s="5" t="s">
        <v>1064</v>
      </c>
      <c r="AD288" s="5" t="s">
        <v>1000</v>
      </c>
      <c r="AE288" s="5" t="s">
        <v>1000</v>
      </c>
      <c r="AF288" s="2" t="s">
        <v>1000</v>
      </c>
      <c r="AG288" s="2"/>
      <c r="AH288" s="2"/>
      <c r="AI288" s="2"/>
    </row>
    <row r="289" spans="1:35" x14ac:dyDescent="0.3">
      <c r="A289" s="5" t="s">
        <v>998</v>
      </c>
      <c r="B289" s="6" t="s">
        <v>498</v>
      </c>
      <c r="C289" s="4"/>
      <c r="D289" s="4"/>
      <c r="E289" s="5" t="s">
        <v>1000</v>
      </c>
      <c r="F289" s="5" t="s">
        <v>1000</v>
      </c>
      <c r="G289" s="5" t="s">
        <v>1000</v>
      </c>
      <c r="H289" s="5" t="s">
        <v>1064</v>
      </c>
      <c r="I289" s="5" t="s">
        <v>1000</v>
      </c>
      <c r="J289" s="5" t="s">
        <v>1015</v>
      </c>
      <c r="K289" s="5" t="s">
        <v>1000</v>
      </c>
      <c r="L289" s="5" t="s">
        <v>1000</v>
      </c>
      <c r="M289" s="5" t="s">
        <v>1000</v>
      </c>
      <c r="N289" s="5" t="s">
        <v>1001</v>
      </c>
      <c r="O289" s="5" t="s">
        <v>1064</v>
      </c>
      <c r="P289" s="5" t="s">
        <v>1000</v>
      </c>
      <c r="Q289" s="5" t="s">
        <v>1000</v>
      </c>
      <c r="R289" s="5" t="s">
        <v>1000</v>
      </c>
      <c r="S289" s="5" t="s">
        <v>1000</v>
      </c>
      <c r="T289" s="5" t="s">
        <v>1000</v>
      </c>
      <c r="U289" s="5" t="s">
        <v>1000</v>
      </c>
      <c r="V289" s="5" t="s">
        <v>1064</v>
      </c>
      <c r="W289" s="5" t="s">
        <v>1000</v>
      </c>
      <c r="X289" s="5" t="s">
        <v>1000</v>
      </c>
      <c r="Y289" s="5" t="s">
        <v>1000</v>
      </c>
      <c r="Z289" s="5" t="s">
        <v>1078</v>
      </c>
      <c r="AA289" s="2" t="s">
        <v>1000</v>
      </c>
      <c r="AB289" s="2" t="s">
        <v>1001</v>
      </c>
      <c r="AC289" s="2" t="s">
        <v>1064</v>
      </c>
      <c r="AD289" s="2" t="s">
        <v>1000</v>
      </c>
      <c r="AE289" s="2" t="s">
        <v>1000</v>
      </c>
      <c r="AF289" s="5" t="s">
        <v>1000</v>
      </c>
      <c r="AG289" s="5"/>
      <c r="AH289" s="5"/>
      <c r="AI289" s="5"/>
    </row>
    <row r="290" spans="1:35" x14ac:dyDescent="0.3">
      <c r="A290" s="2" t="s">
        <v>499</v>
      </c>
      <c r="B290" s="3" t="s">
        <v>500</v>
      </c>
      <c r="C290" s="7"/>
      <c r="D290" s="7"/>
      <c r="E290" s="2" t="s">
        <v>1000</v>
      </c>
      <c r="F290" s="2" t="s">
        <v>1000</v>
      </c>
      <c r="G290" s="2" t="s">
        <v>1000</v>
      </c>
      <c r="H290" s="2" t="s">
        <v>1064</v>
      </c>
      <c r="I290" s="2" t="s">
        <v>1000</v>
      </c>
      <c r="J290" s="2" t="s">
        <v>1000</v>
      </c>
      <c r="K290" s="2" t="s">
        <v>1000</v>
      </c>
      <c r="L290" s="2" t="s">
        <v>1000</v>
      </c>
      <c r="M290" s="2" t="s">
        <v>1000</v>
      </c>
      <c r="N290" s="2" t="s">
        <v>1000</v>
      </c>
      <c r="O290" s="2" t="s">
        <v>1064</v>
      </c>
      <c r="P290" s="2" t="s">
        <v>1000</v>
      </c>
      <c r="Q290" s="2" t="s">
        <v>1000</v>
      </c>
      <c r="R290" s="2" t="s">
        <v>1000</v>
      </c>
      <c r="S290" s="2" t="s">
        <v>1000</v>
      </c>
      <c r="T290" s="2" t="s">
        <v>1000</v>
      </c>
      <c r="U290" s="2" t="s">
        <v>1000</v>
      </c>
      <c r="V290" s="2" t="s">
        <v>1064</v>
      </c>
      <c r="W290" s="2" t="s">
        <v>1000</v>
      </c>
      <c r="X290" s="2" t="s">
        <v>1000</v>
      </c>
      <c r="Y290" s="2" t="s">
        <v>1000</v>
      </c>
      <c r="Z290" s="2" t="s">
        <v>1080</v>
      </c>
      <c r="AA290" s="5" t="s">
        <v>1000</v>
      </c>
      <c r="AB290" s="5" t="s">
        <v>1000</v>
      </c>
      <c r="AC290" s="5" t="s">
        <v>1064</v>
      </c>
      <c r="AD290" s="5" t="s">
        <v>1000</v>
      </c>
      <c r="AE290" s="5" t="s">
        <v>1000</v>
      </c>
      <c r="AF290" s="2" t="s">
        <v>1000</v>
      </c>
      <c r="AG290" s="2"/>
      <c r="AH290" s="2"/>
      <c r="AI290" s="2"/>
    </row>
    <row r="291" spans="1:35" x14ac:dyDescent="0.3">
      <c r="A291" s="5" t="s">
        <v>501</v>
      </c>
      <c r="B291" s="6" t="s">
        <v>502</v>
      </c>
      <c r="C291" s="4"/>
      <c r="D291" s="4"/>
      <c r="E291" s="5" t="s">
        <v>1000</v>
      </c>
      <c r="F291" s="5" t="s">
        <v>1000</v>
      </c>
      <c r="G291" s="5" t="s">
        <v>1000</v>
      </c>
      <c r="H291" s="5" t="s">
        <v>1064</v>
      </c>
      <c r="I291" s="5" t="s">
        <v>1015</v>
      </c>
      <c r="J291" s="5" t="s">
        <v>1000</v>
      </c>
      <c r="K291" s="5" t="s">
        <v>1000</v>
      </c>
      <c r="L291" s="5" t="s">
        <v>1000</v>
      </c>
      <c r="M291" s="5" t="s">
        <v>1000</v>
      </c>
      <c r="N291" s="5" t="s">
        <v>1000</v>
      </c>
      <c r="O291" s="5" t="s">
        <v>1064</v>
      </c>
      <c r="P291" s="5" t="s">
        <v>1000</v>
      </c>
      <c r="Q291" s="5" t="s">
        <v>1000</v>
      </c>
      <c r="R291" s="5" t="s">
        <v>1000</v>
      </c>
      <c r="S291" s="5" t="s">
        <v>1000</v>
      </c>
      <c r="T291" s="5" t="s">
        <v>1000</v>
      </c>
      <c r="U291" s="5" t="s">
        <v>1000</v>
      </c>
      <c r="V291" s="5" t="s">
        <v>1064</v>
      </c>
      <c r="W291" s="5" t="s">
        <v>1001</v>
      </c>
      <c r="X291" s="5" t="s">
        <v>1001</v>
      </c>
      <c r="Y291" s="5" t="s">
        <v>1001</v>
      </c>
      <c r="Z291" s="5" t="s">
        <v>1080</v>
      </c>
      <c r="AA291" s="2" t="s">
        <v>1000</v>
      </c>
      <c r="AB291" s="2" t="s">
        <v>1000</v>
      </c>
      <c r="AC291" s="2" t="s">
        <v>1064</v>
      </c>
      <c r="AD291" s="2" t="s">
        <v>1000</v>
      </c>
      <c r="AE291" s="2" t="s">
        <v>1000</v>
      </c>
      <c r="AF291" s="5" t="s">
        <v>1000</v>
      </c>
      <c r="AG291" s="5"/>
      <c r="AH291" s="5"/>
      <c r="AI291" s="5"/>
    </row>
    <row r="292" spans="1:35" x14ac:dyDescent="0.3">
      <c r="A292" s="2" t="s">
        <v>503</v>
      </c>
      <c r="B292" s="3" t="s">
        <v>504</v>
      </c>
      <c r="C292" s="7"/>
      <c r="D292" s="7"/>
      <c r="E292" s="2" t="s">
        <v>1000</v>
      </c>
      <c r="F292" s="2" t="s">
        <v>1000</v>
      </c>
      <c r="G292" s="2" t="s">
        <v>1000</v>
      </c>
      <c r="H292" s="2" t="s">
        <v>1064</v>
      </c>
      <c r="I292" s="2" t="s">
        <v>1000</v>
      </c>
      <c r="J292" s="2" t="s">
        <v>1000</v>
      </c>
      <c r="K292" s="2" t="s">
        <v>1000</v>
      </c>
      <c r="L292" s="2" t="s">
        <v>1000</v>
      </c>
      <c r="M292" s="2" t="s">
        <v>1000</v>
      </c>
      <c r="N292" s="2" t="s">
        <v>1001</v>
      </c>
      <c r="O292" s="2" t="s">
        <v>1064</v>
      </c>
      <c r="P292" s="2" t="s">
        <v>1000</v>
      </c>
      <c r="Q292" s="2" t="s">
        <v>1000</v>
      </c>
      <c r="R292" s="2" t="s">
        <v>1000</v>
      </c>
      <c r="S292" s="2" t="s">
        <v>1000</v>
      </c>
      <c r="T292" s="2" t="s">
        <v>1000</v>
      </c>
      <c r="U292" s="2" t="s">
        <v>1000</v>
      </c>
      <c r="V292" s="2" t="s">
        <v>1064</v>
      </c>
      <c r="W292" s="2" t="s">
        <v>1000</v>
      </c>
      <c r="X292" s="2" t="s">
        <v>1000</v>
      </c>
      <c r="Y292" s="2" t="s">
        <v>1000</v>
      </c>
      <c r="Z292" s="2" t="s">
        <v>1080</v>
      </c>
      <c r="AA292" s="5" t="s">
        <v>1000</v>
      </c>
      <c r="AB292" s="5" t="s">
        <v>1000</v>
      </c>
      <c r="AC292" s="5" t="s">
        <v>1064</v>
      </c>
      <c r="AD292" s="5" t="s">
        <v>1000</v>
      </c>
      <c r="AE292" s="5" t="s">
        <v>1000</v>
      </c>
      <c r="AF292" s="2" t="s">
        <v>1000</v>
      </c>
      <c r="AG292" s="2"/>
      <c r="AH292" s="2"/>
      <c r="AI292" s="2"/>
    </row>
    <row r="293" spans="1:35" x14ac:dyDescent="0.3">
      <c r="A293" s="5" t="s">
        <v>505</v>
      </c>
      <c r="B293" s="6" t="s">
        <v>506</v>
      </c>
      <c r="C293" s="4"/>
      <c r="D293" s="4"/>
      <c r="E293" s="5" t="s">
        <v>1000</v>
      </c>
      <c r="F293" s="5" t="s">
        <v>1000</v>
      </c>
      <c r="G293" s="5" t="s">
        <v>1000</v>
      </c>
      <c r="H293" s="5" t="s">
        <v>1064</v>
      </c>
      <c r="I293" s="5" t="s">
        <v>1000</v>
      </c>
      <c r="J293" s="5" t="s">
        <v>1075</v>
      </c>
      <c r="K293" s="5" t="s">
        <v>1000</v>
      </c>
      <c r="L293" s="5" t="s">
        <v>1000</v>
      </c>
      <c r="M293" s="5" t="s">
        <v>1000</v>
      </c>
      <c r="N293" s="5" t="s">
        <v>1000</v>
      </c>
      <c r="O293" s="5" t="s">
        <v>1064</v>
      </c>
      <c r="P293" s="5" t="s">
        <v>1000</v>
      </c>
      <c r="Q293" s="5" t="s">
        <v>1000</v>
      </c>
      <c r="R293" s="5" t="s">
        <v>1000</v>
      </c>
      <c r="S293" s="5" t="s">
        <v>1000</v>
      </c>
      <c r="T293" s="5" t="s">
        <v>1000</v>
      </c>
      <c r="U293" s="5" t="s">
        <v>1000</v>
      </c>
      <c r="V293" s="5" t="s">
        <v>1064</v>
      </c>
      <c r="W293" s="5" t="s">
        <v>1000</v>
      </c>
      <c r="X293" s="5" t="s">
        <v>1000</v>
      </c>
      <c r="Y293" s="5" t="s">
        <v>1000</v>
      </c>
      <c r="Z293" s="5" t="s">
        <v>1080</v>
      </c>
      <c r="AA293" s="2" t="s">
        <v>1000</v>
      </c>
      <c r="AB293" s="2" t="s">
        <v>1000</v>
      </c>
      <c r="AC293" s="2" t="s">
        <v>1064</v>
      </c>
      <c r="AD293" s="2" t="s">
        <v>1000</v>
      </c>
      <c r="AE293" s="2" t="s">
        <v>1000</v>
      </c>
      <c r="AF293" s="5" t="s">
        <v>1000</v>
      </c>
      <c r="AG293" s="5"/>
      <c r="AH293" s="5"/>
      <c r="AI293" s="5"/>
    </row>
    <row r="294" spans="1:35" x14ac:dyDescent="0.3">
      <c r="A294" s="2" t="s">
        <v>999</v>
      </c>
      <c r="B294" s="3" t="s">
        <v>507</v>
      </c>
      <c r="C294" s="7"/>
      <c r="D294" s="7"/>
      <c r="E294" s="2" t="s">
        <v>1000</v>
      </c>
      <c r="F294" s="2" t="s">
        <v>1000</v>
      </c>
      <c r="G294" s="2" t="s">
        <v>1000</v>
      </c>
      <c r="H294" s="2" t="s">
        <v>1064</v>
      </c>
      <c r="I294" s="2" t="s">
        <v>1000</v>
      </c>
      <c r="J294" s="2" t="s">
        <v>1000</v>
      </c>
      <c r="K294" s="2" t="s">
        <v>1000</v>
      </c>
      <c r="L294" s="2" t="s">
        <v>1000</v>
      </c>
      <c r="M294" s="2" t="s">
        <v>1000</v>
      </c>
      <c r="N294" s="2" t="s">
        <v>1000</v>
      </c>
      <c r="O294" s="2" t="s">
        <v>1064</v>
      </c>
      <c r="P294" s="2" t="s">
        <v>1000</v>
      </c>
      <c r="Q294" s="2" t="s">
        <v>1000</v>
      </c>
      <c r="R294" s="2" t="s">
        <v>1000</v>
      </c>
      <c r="S294" s="2" t="s">
        <v>1000</v>
      </c>
      <c r="T294" s="2" t="s">
        <v>1000</v>
      </c>
      <c r="U294" s="2" t="s">
        <v>1000</v>
      </c>
      <c r="V294" s="2" t="s">
        <v>1064</v>
      </c>
      <c r="W294" s="2" t="s">
        <v>1000</v>
      </c>
      <c r="X294" s="2" t="s">
        <v>1000</v>
      </c>
      <c r="Y294" s="2" t="s">
        <v>1000</v>
      </c>
      <c r="Z294" s="2" t="s">
        <v>1080</v>
      </c>
      <c r="AA294" s="5" t="s">
        <v>1000</v>
      </c>
      <c r="AB294" s="5" t="s">
        <v>1000</v>
      </c>
      <c r="AC294" s="5" t="s">
        <v>1064</v>
      </c>
      <c r="AD294" s="5" t="s">
        <v>1000</v>
      </c>
      <c r="AE294" s="5" t="s">
        <v>1000</v>
      </c>
      <c r="AF294" s="2" t="s">
        <v>1000</v>
      </c>
      <c r="AG294" s="2"/>
      <c r="AH294" s="2"/>
      <c r="AI294" s="2"/>
    </row>
    <row r="295" spans="1:35" x14ac:dyDescent="0.3">
      <c r="A295" s="5" t="s">
        <v>508</v>
      </c>
      <c r="B295" s="6" t="s">
        <v>509</v>
      </c>
      <c r="C295" s="4"/>
      <c r="D295" s="4"/>
      <c r="E295" s="5" t="s">
        <v>1000</v>
      </c>
      <c r="F295" s="5" t="s">
        <v>1000</v>
      </c>
      <c r="G295" s="5" t="s">
        <v>1000</v>
      </c>
      <c r="H295" s="5" t="s">
        <v>1064</v>
      </c>
      <c r="I295" s="5" t="s">
        <v>1000</v>
      </c>
      <c r="J295" s="5" t="s">
        <v>1000</v>
      </c>
      <c r="K295" s="5" t="s">
        <v>1000</v>
      </c>
      <c r="L295" s="5" t="s">
        <v>1000</v>
      </c>
      <c r="M295" s="5" t="s">
        <v>1015</v>
      </c>
      <c r="N295" s="5" t="s">
        <v>1015</v>
      </c>
      <c r="O295" s="5" t="s">
        <v>1064</v>
      </c>
      <c r="P295" s="5" t="s">
        <v>1000</v>
      </c>
      <c r="Q295" s="5" t="s">
        <v>1000</v>
      </c>
      <c r="R295" s="5" t="s">
        <v>1000</v>
      </c>
      <c r="S295" s="5" t="s">
        <v>1000</v>
      </c>
      <c r="T295" s="5" t="s">
        <v>1000</v>
      </c>
      <c r="U295" s="5" t="s">
        <v>1001</v>
      </c>
      <c r="V295" s="5" t="s">
        <v>1064</v>
      </c>
      <c r="W295" s="5" t="s">
        <v>1000</v>
      </c>
      <c r="X295" s="5" t="s">
        <v>1000</v>
      </c>
      <c r="Y295" s="5" t="s">
        <v>1000</v>
      </c>
      <c r="Z295" s="5" t="s">
        <v>1078</v>
      </c>
      <c r="AA295" s="2" t="s">
        <v>1000</v>
      </c>
      <c r="AB295" s="2" t="s">
        <v>1000</v>
      </c>
      <c r="AC295" s="2" t="s">
        <v>1064</v>
      </c>
      <c r="AD295" s="2" t="s">
        <v>1000</v>
      </c>
      <c r="AE295" s="2" t="s">
        <v>1000</v>
      </c>
      <c r="AF295" s="5" t="s">
        <v>1000</v>
      </c>
      <c r="AG295" s="5"/>
      <c r="AH295" s="5"/>
      <c r="AI295" s="5"/>
    </row>
    <row r="296" spans="1:35" x14ac:dyDescent="0.3">
      <c r="A296" s="2" t="s">
        <v>510</v>
      </c>
      <c r="B296" s="3" t="s">
        <v>511</v>
      </c>
      <c r="C296" s="7"/>
      <c r="D296" s="7"/>
      <c r="E296" s="2" t="s">
        <v>1000</v>
      </c>
      <c r="F296" s="2" t="s">
        <v>1000</v>
      </c>
      <c r="G296" s="2" t="s">
        <v>1000</v>
      </c>
      <c r="H296" s="2" t="s">
        <v>1064</v>
      </c>
      <c r="I296" s="2" t="s">
        <v>1000</v>
      </c>
      <c r="J296" s="2" t="s">
        <v>1000</v>
      </c>
      <c r="K296" s="2" t="s">
        <v>1000</v>
      </c>
      <c r="L296" s="2" t="s">
        <v>1000</v>
      </c>
      <c r="M296" s="2" t="s">
        <v>1000</v>
      </c>
      <c r="N296" s="2" t="s">
        <v>1000</v>
      </c>
      <c r="O296" s="2" t="s">
        <v>1064</v>
      </c>
      <c r="P296" s="2" t="s">
        <v>1000</v>
      </c>
      <c r="Q296" s="2" t="s">
        <v>1000</v>
      </c>
      <c r="R296" s="2" t="s">
        <v>1000</v>
      </c>
      <c r="S296" s="2" t="s">
        <v>1000</v>
      </c>
      <c r="T296" s="2" t="s">
        <v>1000</v>
      </c>
      <c r="U296" s="2" t="s">
        <v>1000</v>
      </c>
      <c r="V296" s="2" t="s">
        <v>1064</v>
      </c>
      <c r="W296" s="2" t="s">
        <v>1000</v>
      </c>
      <c r="X296" s="2" t="s">
        <v>1000</v>
      </c>
      <c r="Y296" s="2" t="s">
        <v>1000</v>
      </c>
      <c r="Z296" s="2" t="s">
        <v>1080</v>
      </c>
      <c r="AA296" s="5" t="s">
        <v>1000</v>
      </c>
      <c r="AB296" s="5" t="s">
        <v>1000</v>
      </c>
      <c r="AC296" s="5" t="s">
        <v>1064</v>
      </c>
      <c r="AD296" s="5" t="s">
        <v>1000</v>
      </c>
      <c r="AE296" s="5" t="s">
        <v>1000</v>
      </c>
      <c r="AF296" s="2" t="s">
        <v>1000</v>
      </c>
      <c r="AG296" s="2"/>
      <c r="AH296" s="2"/>
      <c r="AI296" s="2"/>
    </row>
    <row r="297" spans="1:35" x14ac:dyDescent="0.3">
      <c r="A297" s="5" t="s">
        <v>512</v>
      </c>
      <c r="B297" s="6" t="s">
        <v>513</v>
      </c>
      <c r="C297" s="4"/>
      <c r="D297" s="4"/>
      <c r="E297" s="5" t="s">
        <v>1000</v>
      </c>
      <c r="F297" s="5" t="s">
        <v>1000</v>
      </c>
      <c r="G297" s="5" t="s">
        <v>1000</v>
      </c>
      <c r="H297" s="5" t="s">
        <v>1064</v>
      </c>
      <c r="I297" s="5" t="s">
        <v>1000</v>
      </c>
      <c r="J297" s="5" t="s">
        <v>1000</v>
      </c>
      <c r="K297" s="5" t="s">
        <v>1000</v>
      </c>
      <c r="L297" s="5" t="s">
        <v>1000</v>
      </c>
      <c r="M297" s="5" t="s">
        <v>1000</v>
      </c>
      <c r="N297" s="5" t="s">
        <v>1001</v>
      </c>
      <c r="O297" s="5" t="s">
        <v>1001</v>
      </c>
      <c r="P297" s="5" t="s">
        <v>1001</v>
      </c>
      <c r="Q297" s="5" t="s">
        <v>1001</v>
      </c>
      <c r="R297" s="5" t="s">
        <v>1065</v>
      </c>
      <c r="S297" s="5" t="s">
        <v>1065</v>
      </c>
      <c r="T297" s="5" t="s">
        <v>1065</v>
      </c>
      <c r="U297" s="5" t="s">
        <v>1065</v>
      </c>
      <c r="V297" s="5" t="s">
        <v>1064</v>
      </c>
      <c r="W297" s="5" t="s">
        <v>1000</v>
      </c>
      <c r="X297" s="5" t="s">
        <v>1000</v>
      </c>
      <c r="Y297" s="5" t="s">
        <v>1000</v>
      </c>
      <c r="Z297" s="5" t="s">
        <v>1080</v>
      </c>
      <c r="AA297" s="2" t="s">
        <v>1001</v>
      </c>
      <c r="AB297" s="2" t="s">
        <v>1074</v>
      </c>
      <c r="AC297" s="2" t="s">
        <v>1064</v>
      </c>
      <c r="AD297" s="2" t="s">
        <v>1001</v>
      </c>
      <c r="AE297" s="2" t="s">
        <v>1000</v>
      </c>
      <c r="AF297" s="5" t="s">
        <v>1000</v>
      </c>
      <c r="AG297" s="5"/>
      <c r="AH297" s="5"/>
      <c r="AI297" s="5"/>
    </row>
    <row r="298" spans="1:35" x14ac:dyDescent="0.3">
      <c r="A298" s="2" t="s">
        <v>514</v>
      </c>
      <c r="B298" s="3" t="s">
        <v>515</v>
      </c>
      <c r="C298" s="7"/>
      <c r="D298" s="7"/>
      <c r="E298" s="2" t="s">
        <v>1000</v>
      </c>
      <c r="F298" s="2" t="s">
        <v>1000</v>
      </c>
      <c r="G298" s="2" t="s">
        <v>1000</v>
      </c>
      <c r="H298" s="2" t="s">
        <v>1064</v>
      </c>
      <c r="I298" s="2" t="s">
        <v>1000</v>
      </c>
      <c r="J298" s="2" t="s">
        <v>1000</v>
      </c>
      <c r="K298" s="2" t="s">
        <v>1000</v>
      </c>
      <c r="L298" s="2" t="s">
        <v>1000</v>
      </c>
      <c r="M298" s="2" t="s">
        <v>1000</v>
      </c>
      <c r="N298" s="2" t="s">
        <v>1000</v>
      </c>
      <c r="O298" s="2" t="s">
        <v>1064</v>
      </c>
      <c r="P298" s="2" t="s">
        <v>1000</v>
      </c>
      <c r="Q298" s="2" t="s">
        <v>1000</v>
      </c>
      <c r="R298" s="2" t="s">
        <v>1001</v>
      </c>
      <c r="S298" s="2" t="s">
        <v>1001</v>
      </c>
      <c r="T298" s="2" t="s">
        <v>1001</v>
      </c>
      <c r="U298" s="2" t="s">
        <v>1000</v>
      </c>
      <c r="V298" s="2" t="s">
        <v>1064</v>
      </c>
      <c r="W298" s="2" t="s">
        <v>1000</v>
      </c>
      <c r="X298" s="2" t="s">
        <v>1000</v>
      </c>
      <c r="Y298" s="2" t="s">
        <v>1000</v>
      </c>
      <c r="Z298" s="2" t="s">
        <v>1080</v>
      </c>
      <c r="AA298" s="5" t="s">
        <v>1000</v>
      </c>
      <c r="AB298" s="5" t="s">
        <v>1000</v>
      </c>
      <c r="AC298" s="5" t="s">
        <v>1064</v>
      </c>
      <c r="AD298" s="5" t="s">
        <v>1000</v>
      </c>
      <c r="AE298" s="5" t="s">
        <v>1000</v>
      </c>
      <c r="AF298" s="2" t="s">
        <v>1000</v>
      </c>
      <c r="AG298" s="2"/>
      <c r="AH298" s="2"/>
      <c r="AI298" s="2"/>
    </row>
    <row r="299" spans="1:35" x14ac:dyDescent="0.3">
      <c r="A299" s="5" t="s">
        <v>516</v>
      </c>
      <c r="B299" s="6" t="s">
        <v>517</v>
      </c>
      <c r="C299" s="4"/>
      <c r="D299" s="4"/>
      <c r="E299" s="5" t="s">
        <v>1000</v>
      </c>
      <c r="F299" s="5" t="s">
        <v>1000</v>
      </c>
      <c r="G299" s="5" t="s">
        <v>1000</v>
      </c>
      <c r="H299" s="5" t="s">
        <v>1064</v>
      </c>
      <c r="I299" s="5" t="s">
        <v>1000</v>
      </c>
      <c r="J299" s="5" t="s">
        <v>1001</v>
      </c>
      <c r="K299" s="5" t="s">
        <v>1000</v>
      </c>
      <c r="L299" s="5" t="s">
        <v>1000</v>
      </c>
      <c r="M299" s="5" t="s">
        <v>1000</v>
      </c>
      <c r="N299" s="5" t="s">
        <v>1000</v>
      </c>
      <c r="O299" s="5" t="s">
        <v>1064</v>
      </c>
      <c r="P299" s="5" t="s">
        <v>1000</v>
      </c>
      <c r="Q299" s="5" t="s">
        <v>1000</v>
      </c>
      <c r="R299" s="5" t="s">
        <v>1000</v>
      </c>
      <c r="S299" s="5" t="s">
        <v>1000</v>
      </c>
      <c r="T299" s="5" t="s">
        <v>1000</v>
      </c>
      <c r="U299" s="5" t="s">
        <v>1000</v>
      </c>
      <c r="V299" s="5" t="s">
        <v>1064</v>
      </c>
      <c r="W299" s="5" t="s">
        <v>1000</v>
      </c>
      <c r="X299" s="5" t="s">
        <v>1000</v>
      </c>
      <c r="Y299" s="5" t="s">
        <v>1000</v>
      </c>
      <c r="Z299" s="5" t="s">
        <v>1080</v>
      </c>
      <c r="AA299" s="2" t="s">
        <v>1000</v>
      </c>
      <c r="AB299" s="2" t="s">
        <v>1071</v>
      </c>
      <c r="AC299" s="2" t="s">
        <v>1064</v>
      </c>
      <c r="AD299" s="2" t="s">
        <v>1000</v>
      </c>
      <c r="AE299" s="2" t="s">
        <v>1000</v>
      </c>
      <c r="AF299" s="5" t="s">
        <v>1000</v>
      </c>
      <c r="AG299" s="5"/>
      <c r="AH299" s="5"/>
      <c r="AI299" s="5"/>
    </row>
    <row r="300" spans="1:35" x14ac:dyDescent="0.3">
      <c r="A300" s="2" t="s">
        <v>518</v>
      </c>
      <c r="B300" s="3" t="s">
        <v>519</v>
      </c>
      <c r="C300" s="7"/>
      <c r="D300" s="7"/>
      <c r="E300" s="2" t="s">
        <v>1000</v>
      </c>
      <c r="F300" s="2" t="s">
        <v>1000</v>
      </c>
      <c r="G300" s="2" t="s">
        <v>1000</v>
      </c>
      <c r="H300" s="2" t="s">
        <v>1064</v>
      </c>
      <c r="I300" s="2" t="s">
        <v>1000</v>
      </c>
      <c r="J300" s="2" t="s">
        <v>1000</v>
      </c>
      <c r="K300" s="2" t="s">
        <v>1000</v>
      </c>
      <c r="L300" s="2" t="s">
        <v>1000</v>
      </c>
      <c r="M300" s="2" t="s">
        <v>1000</v>
      </c>
      <c r="N300" s="2" t="s">
        <v>1000</v>
      </c>
      <c r="O300" s="2" t="s">
        <v>1064</v>
      </c>
      <c r="P300" s="2" t="s">
        <v>1000</v>
      </c>
      <c r="Q300" s="2" t="s">
        <v>1000</v>
      </c>
      <c r="R300" s="2" t="s">
        <v>1000</v>
      </c>
      <c r="S300" s="2" t="s">
        <v>1000</v>
      </c>
      <c r="T300" s="2" t="s">
        <v>1000</v>
      </c>
      <c r="U300" s="2" t="s">
        <v>1000</v>
      </c>
      <c r="V300" s="2" t="s">
        <v>1064</v>
      </c>
      <c r="W300" s="2" t="s">
        <v>1000</v>
      </c>
      <c r="X300" s="2" t="s">
        <v>1000</v>
      </c>
      <c r="Y300" s="2" t="s">
        <v>1000</v>
      </c>
      <c r="Z300" s="2" t="s">
        <v>1078</v>
      </c>
      <c r="AA300" s="5" t="s">
        <v>1001</v>
      </c>
      <c r="AB300" s="5" t="s">
        <v>1001</v>
      </c>
      <c r="AC300" s="5" t="s">
        <v>1064</v>
      </c>
      <c r="AD300" s="5" t="s">
        <v>1000</v>
      </c>
      <c r="AE300" s="5" t="s">
        <v>1000</v>
      </c>
      <c r="AF300" s="2" t="s">
        <v>1000</v>
      </c>
      <c r="AG300" s="2"/>
      <c r="AH300" s="2"/>
      <c r="AI300" s="2"/>
    </row>
    <row r="301" spans="1:35" x14ac:dyDescent="0.3">
      <c r="A301" s="5"/>
      <c r="B301" s="6"/>
      <c r="C301" s="4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2"/>
      <c r="AB301" s="2"/>
      <c r="AC301" s="2"/>
      <c r="AD301" s="2"/>
      <c r="AE301" s="2"/>
      <c r="AF301" s="5"/>
      <c r="AG301" s="5"/>
      <c r="AH301" s="5"/>
      <c r="AI301" s="5"/>
    </row>
    <row r="302" spans="1:35" x14ac:dyDescent="0.3">
      <c r="A302" s="2"/>
      <c r="B302" s="3"/>
      <c r="C302" s="7"/>
      <c r="D302" s="7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5"/>
      <c r="AB302" s="5"/>
      <c r="AC302" s="5"/>
      <c r="AD302" s="5"/>
      <c r="AE302" s="5"/>
      <c r="AF302" s="2"/>
      <c r="AG302" s="2"/>
      <c r="AH302" s="2"/>
      <c r="AI302" s="2"/>
    </row>
    <row r="303" spans="1:35" x14ac:dyDescent="0.3">
      <c r="A303" s="5"/>
      <c r="B303" s="6"/>
      <c r="C303" s="4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2"/>
      <c r="AB303" s="2"/>
      <c r="AC303" s="2"/>
      <c r="AD303" s="2"/>
      <c r="AE303" s="2"/>
      <c r="AF303" s="5"/>
      <c r="AG303" s="5"/>
      <c r="AH303" s="5"/>
      <c r="AI303" s="5"/>
    </row>
    <row r="304" spans="1:35" x14ac:dyDescent="0.3">
      <c r="A304" s="2"/>
      <c r="B304" s="3"/>
      <c r="C304" s="4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x14ac:dyDescent="0.3">
      <c r="A305" s="5"/>
      <c r="B305" s="6"/>
      <c r="C305" s="7"/>
      <c r="D305" s="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spans="1:35" x14ac:dyDescent="0.3">
      <c r="A306" s="2"/>
      <c r="B306" s="3"/>
      <c r="C306" s="7"/>
      <c r="D306" s="7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5"/>
      <c r="AB306" s="5"/>
      <c r="AC306" s="5"/>
      <c r="AD306" s="5"/>
      <c r="AE306" s="5"/>
      <c r="AF306" s="2"/>
      <c r="AG306" s="2"/>
      <c r="AH306" s="2"/>
      <c r="AI306" s="2"/>
    </row>
    <row r="307" spans="1:35" x14ac:dyDescent="0.3">
      <c r="A307" s="5"/>
      <c r="B307" s="6"/>
      <c r="C307" s="4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2"/>
      <c r="AB307" s="2"/>
      <c r="AC307" s="2"/>
      <c r="AD307" s="2"/>
      <c r="AE307" s="2"/>
      <c r="AF307" s="5"/>
      <c r="AG307" s="5"/>
      <c r="AH307" s="5"/>
      <c r="AI307" s="5"/>
    </row>
    <row r="308" spans="1:35" x14ac:dyDescent="0.3">
      <c r="A308" s="2"/>
      <c r="B308" s="3"/>
      <c r="C308" s="7"/>
      <c r="D308" s="7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5"/>
      <c r="AB308" s="5"/>
      <c r="AC308" s="5"/>
      <c r="AD308" s="5"/>
      <c r="AE308" s="5"/>
      <c r="AF308" s="2"/>
      <c r="AG308" s="2"/>
      <c r="AH308" s="2"/>
      <c r="AI308" s="2"/>
    </row>
    <row r="309" spans="1:35" x14ac:dyDescent="0.3">
      <c r="A309" s="5"/>
      <c r="B309" s="6"/>
      <c r="C309" s="4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2"/>
      <c r="AB309" s="2"/>
      <c r="AC309" s="2"/>
      <c r="AD309" s="2"/>
      <c r="AE309" s="2"/>
      <c r="AF309" s="5"/>
      <c r="AG309" s="5"/>
      <c r="AH309" s="5"/>
      <c r="AI309" s="5"/>
    </row>
    <row r="310" spans="1:35" x14ac:dyDescent="0.3">
      <c r="A310" s="2"/>
      <c r="B310" s="3"/>
      <c r="C310" s="4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x14ac:dyDescent="0.3">
      <c r="A311" s="5"/>
      <c r="B311" s="6"/>
      <c r="C311" s="4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2"/>
      <c r="AB311" s="2"/>
      <c r="AC311" s="2"/>
      <c r="AD311" s="2"/>
      <c r="AE311" s="2"/>
      <c r="AF311" s="5"/>
      <c r="AG311" s="5"/>
      <c r="AH311" s="5"/>
      <c r="AI311" s="5"/>
    </row>
    <row r="312" spans="1:35" x14ac:dyDescent="0.3">
      <c r="A312" s="2"/>
      <c r="B312" s="3"/>
      <c r="C312" s="7"/>
      <c r="D312" s="7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5"/>
      <c r="AB312" s="5"/>
      <c r="AC312" s="5"/>
      <c r="AD312" s="5"/>
      <c r="AE312" s="5"/>
      <c r="AF312" s="2"/>
      <c r="AG312" s="2"/>
      <c r="AH312" s="2"/>
      <c r="AI312" s="2"/>
    </row>
    <row r="313" spans="1:35" x14ac:dyDescent="0.3">
      <c r="A313" s="5"/>
      <c r="B313" s="6"/>
      <c r="C313" s="4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2"/>
      <c r="AB313" s="2"/>
      <c r="AC313" s="2"/>
      <c r="AD313" s="2"/>
      <c r="AE313" s="2"/>
      <c r="AF313" s="5"/>
      <c r="AG313" s="5"/>
      <c r="AH313" s="5"/>
      <c r="AI313" s="5"/>
    </row>
    <row r="314" spans="1:35" x14ac:dyDescent="0.3">
      <c r="A314" s="2"/>
      <c r="B314" s="3"/>
      <c r="C314" s="7"/>
      <c r="D314" s="7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5"/>
      <c r="AB314" s="5"/>
      <c r="AC314" s="5"/>
      <c r="AD314" s="5"/>
      <c r="AE314" s="5"/>
      <c r="AF314" s="2"/>
      <c r="AG314" s="2"/>
      <c r="AH314" s="2"/>
      <c r="AI314" s="2"/>
    </row>
    <row r="315" spans="1:35" x14ac:dyDescent="0.3">
      <c r="A315" s="5"/>
      <c r="B315" s="6"/>
      <c r="C315" s="4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2"/>
      <c r="AB315" s="2"/>
      <c r="AC315" s="2"/>
      <c r="AD315" s="2"/>
      <c r="AE315" s="2"/>
      <c r="AF315" s="5"/>
      <c r="AG315" s="5"/>
      <c r="AH315" s="5"/>
      <c r="AI315" s="5"/>
    </row>
    <row r="316" spans="1:35" x14ac:dyDescent="0.3">
      <c r="A316" s="2"/>
      <c r="B316" s="3"/>
      <c r="C316" s="4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x14ac:dyDescent="0.3">
      <c r="A317" s="5"/>
      <c r="B317" s="6"/>
      <c r="C317" s="4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2"/>
      <c r="AB317" s="2"/>
      <c r="AC317" s="2"/>
      <c r="AD317" s="2"/>
      <c r="AE317" s="2"/>
      <c r="AF317" s="5"/>
      <c r="AG317" s="5"/>
      <c r="AH317" s="5"/>
      <c r="AI317" s="5"/>
    </row>
    <row r="318" spans="1:35" x14ac:dyDescent="0.3">
      <c r="A318" s="2"/>
      <c r="B318" s="3"/>
      <c r="C318" s="4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x14ac:dyDescent="0.3">
      <c r="A319" s="2"/>
      <c r="B319" s="3"/>
      <c r="C319" s="7"/>
      <c r="D319" s="7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5"/>
      <c r="AB319" s="5"/>
      <c r="AC319" s="5"/>
      <c r="AD319" s="5"/>
      <c r="AE319" s="5"/>
      <c r="AF319" s="5"/>
      <c r="AG319" s="5"/>
      <c r="AH319" s="5"/>
      <c r="AI319" s="5"/>
    </row>
    <row r="320" spans="1:35" x14ac:dyDescent="0.3">
      <c r="A320" s="5"/>
      <c r="B320" s="6"/>
      <c r="C320" s="4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x14ac:dyDescent="0.3">
      <c r="A321" s="2"/>
      <c r="B321" s="3"/>
      <c r="C321" s="7"/>
      <c r="D321" s="7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5"/>
      <c r="AB321" s="5"/>
      <c r="AC321" s="5"/>
      <c r="AD321" s="5"/>
      <c r="AE321" s="5"/>
      <c r="AF321" s="5"/>
      <c r="AG321" s="5"/>
      <c r="AH321" s="5"/>
      <c r="AI321" s="5"/>
    </row>
    <row r="322" spans="1:35" x14ac:dyDescent="0.3">
      <c r="A322" s="5"/>
      <c r="B322" s="6"/>
      <c r="C322" s="4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x14ac:dyDescent="0.3">
      <c r="A323" s="2"/>
      <c r="B323" s="3"/>
      <c r="C323" s="7"/>
      <c r="D323" s="7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5"/>
      <c r="AB323" s="5"/>
      <c r="AC323" s="5"/>
      <c r="AD323" s="5"/>
      <c r="AE323" s="5"/>
      <c r="AF323" s="5"/>
      <c r="AG323" s="5"/>
      <c r="AH323" s="5"/>
      <c r="AI323" s="5"/>
    </row>
    <row r="324" spans="1:35" x14ac:dyDescent="0.3">
      <c r="A324" s="5"/>
      <c r="B324" s="6"/>
      <c r="C324" s="4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x14ac:dyDescent="0.3">
      <c r="A325" s="2"/>
      <c r="B325" s="3"/>
      <c r="C325" s="7"/>
      <c r="D325" s="7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5"/>
      <c r="AB325" s="5"/>
      <c r="AC325" s="5"/>
      <c r="AD325" s="5"/>
      <c r="AE325" s="5"/>
      <c r="AF325" s="5"/>
      <c r="AG325" s="5"/>
      <c r="AH325" s="5"/>
      <c r="AI325" s="5"/>
    </row>
    <row r="326" spans="1:35" x14ac:dyDescent="0.3">
      <c r="A326" s="5"/>
      <c r="B326" s="6"/>
      <c r="C326" s="4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x14ac:dyDescent="0.3">
      <c r="A327" s="5"/>
      <c r="B327" s="6"/>
      <c r="C327" s="7"/>
      <c r="D327" s="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spans="1:35" x14ac:dyDescent="0.3">
      <c r="A328" s="2"/>
      <c r="B328" s="3"/>
      <c r="C328" s="4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x14ac:dyDescent="0.3">
      <c r="A329" s="5"/>
      <c r="B329" s="6"/>
      <c r="C329" s="4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2"/>
      <c r="AB329" s="2"/>
      <c r="AC329" s="2"/>
      <c r="AD329" s="2"/>
      <c r="AE329" s="2"/>
      <c r="AF329" s="5"/>
      <c r="AG329" s="5"/>
      <c r="AH329" s="5"/>
      <c r="AI329" s="5"/>
    </row>
    <row r="330" spans="1:35" x14ac:dyDescent="0.3">
      <c r="A330" s="2"/>
      <c r="B330" s="3"/>
      <c r="C330" s="7"/>
      <c r="D330" s="7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5"/>
      <c r="AB330" s="5"/>
      <c r="AC330" s="5"/>
      <c r="AD330" s="5"/>
      <c r="AE330" s="5"/>
      <c r="AF330" s="2"/>
      <c r="AG330" s="2"/>
      <c r="AH330" s="2"/>
      <c r="AI330" s="2"/>
    </row>
    <row r="331" spans="1:35" x14ac:dyDescent="0.3">
      <c r="A331" s="5"/>
      <c r="B331" s="6"/>
      <c r="C331" s="4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2"/>
      <c r="AB331" s="2"/>
      <c r="AC331" s="2"/>
      <c r="AD331" s="2"/>
      <c r="AE331" s="2"/>
      <c r="AF331" s="5"/>
      <c r="AG331" s="5"/>
      <c r="AH331" s="5"/>
      <c r="AI331" s="5"/>
    </row>
    <row r="332" spans="1:35" x14ac:dyDescent="0.3">
      <c r="A332" s="2"/>
      <c r="B332" s="3"/>
      <c r="C332" s="7"/>
      <c r="D332" s="7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5"/>
      <c r="AB332" s="5"/>
      <c r="AC332" s="5"/>
      <c r="AD332" s="5"/>
      <c r="AE332" s="5"/>
      <c r="AF332" s="2"/>
      <c r="AG332" s="2"/>
      <c r="AH332" s="2"/>
      <c r="AI332" s="2"/>
    </row>
    <row r="333" spans="1:35" x14ac:dyDescent="0.3">
      <c r="A333" s="5"/>
      <c r="B333" s="6"/>
      <c r="C333" s="7"/>
      <c r="D333" s="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spans="1:35" x14ac:dyDescent="0.3">
      <c r="A334" s="5"/>
      <c r="B334" s="6"/>
      <c r="C334" s="7"/>
      <c r="D334" s="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2"/>
      <c r="AG334" s="2"/>
      <c r="AH334" s="2"/>
      <c r="AI334" s="2"/>
    </row>
    <row r="335" spans="1:35" x14ac:dyDescent="0.3">
      <c r="A335" s="5"/>
      <c r="B335" s="6"/>
      <c r="C335" s="4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2"/>
      <c r="AB335" s="2"/>
      <c r="AC335" s="2"/>
      <c r="AD335" s="2"/>
      <c r="AE335" s="2"/>
      <c r="AF335" s="5"/>
      <c r="AG335" s="5"/>
      <c r="AH335" s="5"/>
      <c r="AI335" s="5"/>
    </row>
    <row r="336" spans="1:35" x14ac:dyDescent="0.3">
      <c r="A336" s="2"/>
      <c r="B336" s="3"/>
      <c r="C336" s="7"/>
      <c r="D336" s="7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5"/>
      <c r="AB336" s="5"/>
      <c r="AC336" s="5"/>
      <c r="AD336" s="5"/>
      <c r="AE336" s="5"/>
      <c r="AF336" s="2"/>
      <c r="AG336" s="2"/>
      <c r="AH336" s="2"/>
      <c r="AI336" s="2"/>
    </row>
    <row r="337" spans="1:35" x14ac:dyDescent="0.3">
      <c r="A337" s="5"/>
      <c r="B337" s="6"/>
      <c r="C337" s="4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2"/>
      <c r="AB337" s="2"/>
      <c r="AC337" s="2"/>
      <c r="AD337" s="2"/>
      <c r="AE337" s="2"/>
      <c r="AF337" s="5"/>
      <c r="AG337" s="5"/>
      <c r="AH337" s="5"/>
      <c r="AI337" s="5"/>
    </row>
    <row r="338" spans="1:35" x14ac:dyDescent="0.3">
      <c r="A338" s="2"/>
      <c r="B338" s="3"/>
      <c r="C338" s="7"/>
      <c r="D338" s="7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5"/>
      <c r="AB338" s="5"/>
      <c r="AC338" s="5"/>
      <c r="AD338" s="5"/>
      <c r="AE338" s="5"/>
      <c r="AF338" s="2"/>
      <c r="AG338" s="2"/>
      <c r="AH338" s="2"/>
      <c r="AI338" s="2"/>
    </row>
    <row r="339" spans="1:35" x14ac:dyDescent="0.3">
      <c r="A339" s="5"/>
      <c r="B339" s="6"/>
      <c r="C339" s="4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2"/>
      <c r="AB339" s="2"/>
      <c r="AC339" s="2"/>
      <c r="AD339" s="2"/>
      <c r="AE339" s="2"/>
      <c r="AF339" s="5"/>
      <c r="AG339" s="5"/>
      <c r="AH339" s="5"/>
      <c r="AI339" s="5"/>
    </row>
    <row r="340" spans="1:35" x14ac:dyDescent="0.3">
      <c r="A340" s="2"/>
      <c r="B340" s="3"/>
      <c r="C340" s="7"/>
      <c r="D340" s="7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5"/>
      <c r="AB340" s="5"/>
      <c r="AC340" s="5"/>
      <c r="AD340" s="5"/>
      <c r="AE340" s="5"/>
      <c r="AF340" s="2"/>
      <c r="AG340" s="2"/>
      <c r="AH340" s="2"/>
      <c r="AI340" s="2"/>
    </row>
    <row r="341" spans="1:35" x14ac:dyDescent="0.3">
      <c r="A341" s="5"/>
      <c r="B341" s="6"/>
      <c r="C341" s="4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2"/>
      <c r="AB341" s="2"/>
      <c r="AC341" s="2"/>
      <c r="AD341" s="2"/>
      <c r="AE341" s="2"/>
      <c r="AF341" s="5"/>
      <c r="AG341" s="5"/>
      <c r="AH341" s="5"/>
      <c r="AI341" s="5"/>
    </row>
    <row r="342" spans="1:35" x14ac:dyDescent="0.3">
      <c r="A342" s="2"/>
      <c r="B342" s="3"/>
      <c r="C342" s="7"/>
      <c r="D342" s="7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5"/>
      <c r="AB342" s="5"/>
      <c r="AC342" s="5"/>
      <c r="AD342" s="5"/>
      <c r="AE342" s="5"/>
      <c r="AF342" s="2"/>
      <c r="AG342" s="2"/>
      <c r="AH342" s="2"/>
      <c r="AI342" s="2"/>
    </row>
    <row r="343" spans="1:35" x14ac:dyDescent="0.3">
      <c r="A343" s="5"/>
      <c r="B343" s="6"/>
      <c r="C343" s="4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2"/>
      <c r="AB343" s="2"/>
      <c r="AC343" s="2"/>
      <c r="AD343" s="2"/>
      <c r="AE343" s="2"/>
      <c r="AF343" s="5"/>
      <c r="AG343" s="5"/>
      <c r="AH343" s="5"/>
      <c r="AI343" s="5"/>
    </row>
    <row r="344" spans="1:35" x14ac:dyDescent="0.3">
      <c r="A344" s="2"/>
      <c r="B344" s="3"/>
      <c r="C344" s="7"/>
      <c r="D344" s="7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5"/>
      <c r="AB344" s="5"/>
      <c r="AC344" s="5"/>
      <c r="AD344" s="5"/>
      <c r="AE344" s="5"/>
      <c r="AF344" s="2"/>
      <c r="AG344" s="2"/>
      <c r="AH344" s="2"/>
      <c r="AI344" s="2"/>
    </row>
    <row r="345" spans="1:35" x14ac:dyDescent="0.3">
      <c r="A345" s="2"/>
      <c r="B345" s="3"/>
      <c r="C345" s="4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5"/>
      <c r="AG345" s="5"/>
      <c r="AH345" s="5"/>
      <c r="AI345" s="5"/>
    </row>
    <row r="346" spans="1:35" x14ac:dyDescent="0.3">
      <c r="A346" s="5"/>
      <c r="B346" s="6"/>
      <c r="C346" s="7"/>
      <c r="D346" s="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2"/>
      <c r="AG346" s="2"/>
      <c r="AH346" s="2"/>
      <c r="AI346" s="2"/>
    </row>
    <row r="347" spans="1:35" x14ac:dyDescent="0.3">
      <c r="A347" s="2"/>
      <c r="B347" s="3"/>
      <c r="C347" s="4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5"/>
      <c r="AG347" s="5"/>
      <c r="AH347" s="5"/>
      <c r="AI347" s="5"/>
    </row>
    <row r="348" spans="1:35" x14ac:dyDescent="0.3">
      <c r="A348" s="5"/>
      <c r="B348" s="6"/>
      <c r="C348" s="7"/>
      <c r="D348" s="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2"/>
      <c r="AG348" s="2"/>
      <c r="AH348" s="2"/>
      <c r="AI348" s="2"/>
    </row>
    <row r="349" spans="1:35" x14ac:dyDescent="0.3">
      <c r="A349" s="2"/>
      <c r="B349" s="3"/>
      <c r="C349" s="4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5"/>
      <c r="AG349" s="5"/>
      <c r="AH349" s="5"/>
      <c r="AI349" s="5"/>
    </row>
    <row r="350" spans="1:35" x14ac:dyDescent="0.3">
      <c r="A350" s="5"/>
      <c r="B350" s="6"/>
      <c r="C350" s="4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x14ac:dyDescent="0.3">
      <c r="A351" s="2"/>
      <c r="B351" s="3"/>
      <c r="C351" s="7"/>
      <c r="D351" s="7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5"/>
      <c r="AB351" s="5"/>
      <c r="AC351" s="5"/>
      <c r="AD351" s="5"/>
      <c r="AE351" s="5"/>
      <c r="AF351" s="5"/>
      <c r="AG351" s="5"/>
      <c r="AH351" s="5"/>
      <c r="AI351" s="5"/>
    </row>
    <row r="352" spans="1:35" x14ac:dyDescent="0.3">
      <c r="A352" s="2"/>
      <c r="B352" s="3"/>
      <c r="C352" s="4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x14ac:dyDescent="0.3">
      <c r="A353" s="5"/>
      <c r="B353" s="6"/>
      <c r="C353" s="7"/>
      <c r="D353" s="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spans="1:35" x14ac:dyDescent="0.3">
      <c r="A354" s="2"/>
      <c r="B354" s="3"/>
      <c r="C354" s="4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x14ac:dyDescent="0.3">
      <c r="A355" s="2"/>
      <c r="B355" s="3"/>
      <c r="C355" s="7"/>
      <c r="D355" s="7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5"/>
      <c r="AB355" s="5"/>
      <c r="AC355" s="5"/>
      <c r="AD355" s="5"/>
      <c r="AE355" s="5"/>
      <c r="AF355" s="5"/>
      <c r="AG355" s="5"/>
      <c r="AH355" s="5"/>
      <c r="AI355" s="5"/>
    </row>
    <row r="356" spans="1:35" x14ac:dyDescent="0.3">
      <c r="A356" s="5"/>
      <c r="B356" s="6"/>
      <c r="C356" s="4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x14ac:dyDescent="0.3">
      <c r="A357" s="2"/>
      <c r="B357" s="3"/>
      <c r="C357" s="7"/>
      <c r="D357" s="7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5"/>
      <c r="AB357" s="5"/>
      <c r="AC357" s="5"/>
      <c r="AD357" s="5"/>
      <c r="AE357" s="5"/>
      <c r="AF357" s="5"/>
      <c r="AG357" s="5"/>
      <c r="AH357" s="5"/>
      <c r="AI357" s="5"/>
    </row>
    <row r="358" spans="1:35" x14ac:dyDescent="0.3">
      <c r="A358" s="5"/>
      <c r="B358" s="6"/>
      <c r="C358" s="4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x14ac:dyDescent="0.3">
      <c r="A359" s="2"/>
      <c r="B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35" x14ac:dyDescent="0.3">
      <c r="A360" s="5"/>
      <c r="B360" s="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35" x14ac:dyDescent="0.3">
      <c r="A361" s="2"/>
      <c r="B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35" x14ac:dyDescent="0.3">
      <c r="A362" s="5"/>
      <c r="B362" s="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35" x14ac:dyDescent="0.3">
      <c r="A363" s="2"/>
      <c r="B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35" x14ac:dyDescent="0.3">
      <c r="A364" s="5"/>
      <c r="B364" s="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35" x14ac:dyDescent="0.3">
      <c r="A365" s="2"/>
      <c r="B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35" x14ac:dyDescent="0.3">
      <c r="A366" s="5"/>
      <c r="B366" s="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35" x14ac:dyDescent="0.3">
      <c r="A367" s="2"/>
      <c r="B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066C-8B73-4EA3-B414-E4B37B0E6D01}">
  <dimension ref="A1:AI400"/>
  <sheetViews>
    <sheetView topLeftCell="W1" zoomScale="98" workbookViewId="0">
      <selection activeCell="AF4" sqref="AF4:AF301"/>
    </sheetView>
  </sheetViews>
  <sheetFormatPr defaultRowHeight="14.4" x14ac:dyDescent="0.3"/>
  <cols>
    <col min="1" max="1" width="10.21875" bestFit="1" customWidth="1"/>
    <col min="2" max="2" width="32.5546875" bestFit="1" customWidth="1"/>
    <col min="3" max="3" width="10.77734375" bestFit="1" customWidth="1"/>
    <col min="4" max="4" width="20.5546875" bestFit="1" customWidth="1"/>
    <col min="5" max="5" width="10.44140625" bestFit="1" customWidth="1"/>
    <col min="6" max="6" width="15" bestFit="1" customWidth="1"/>
    <col min="7" max="35" width="10.44140625" bestFit="1" customWidth="1"/>
  </cols>
  <sheetData>
    <row r="1" spans="1:35" x14ac:dyDescent="0.3">
      <c r="E1" cm="1">
        <f t="array" aca="1" ref="E1" ca="1">IF(E3&lt;TODAY(),IF(WEEKDAY(E3, 2)=7, 0, IF(OR(WEEKDAY(E3, 2)={2,6}), 0.5, 1)),"")</f>
        <v>1</v>
      </c>
      <c r="F1" cm="1">
        <f t="array" aca="1" ref="F1" ca="1">IF(F3&lt;TODAY(),IF(WEEKDAY(F3, 2)=7, 0, IF(OR(WEEKDAY(F3, 2)={2,6}), 0.5, 1)),"")</f>
        <v>1</v>
      </c>
      <c r="G1" cm="1">
        <f t="array" aca="1" ref="G1" ca="1">IF(G3&lt;TODAY(),IF(WEEKDAY(G3, 2)=7, 0, IF(OR(WEEKDAY(G3, 2)={2,6}), 0.5, 1)),"")</f>
        <v>0.5</v>
      </c>
      <c r="H1" cm="1">
        <f t="array" aca="1" ref="H1" ca="1">IF(H3&lt;TODAY(),IF(WEEKDAY(H3, 2)=7, 0, IF(OR(WEEKDAY(H3, 2)={2,6}), 0.5, 1)),"")</f>
        <v>0</v>
      </c>
      <c r="I1" cm="1">
        <f t="array" aca="1" ref="I1" ca="1">IF(I3&lt;TODAY(),IF(WEEKDAY(I3, 2)=7, 0, IF(OR(WEEKDAY(I3, 2)={2,6}), 0.5, 1)),"")</f>
        <v>1</v>
      </c>
      <c r="J1" cm="1">
        <f t="array" aca="1" ref="J1" ca="1">IF(J3&lt;TODAY(),IF(WEEKDAY(J3, 2)=7, 0, IF(OR(WEEKDAY(J3, 2)={2,6}), 0.5, 1)),"")</f>
        <v>0.5</v>
      </c>
      <c r="K1" cm="1">
        <f t="array" aca="1" ref="K1" ca="1">IF(K3&lt;TODAY(),IF(WEEKDAY(K3, 2)=7, 0, IF(OR(WEEKDAY(K3, 2)={2,6}), 0.5, 1)),"")</f>
        <v>1</v>
      </c>
      <c r="L1" cm="1">
        <f t="array" aca="1" ref="L1" ca="1">IF(L3&lt;TODAY(),IF(WEEKDAY(L3, 2)=7, 0, IF(OR(WEEKDAY(L3, 2)={2,6}), 0.5, 1)),"")</f>
        <v>1</v>
      </c>
      <c r="M1" cm="1">
        <f t="array" aca="1" ref="M1" ca="1">IF(M3&lt;TODAY(),IF(WEEKDAY(M3, 2)=7, 0, IF(OR(WEEKDAY(M3, 2)={2,6}), 0.5, 1)),"")</f>
        <v>1</v>
      </c>
      <c r="N1" cm="1">
        <f t="array" aca="1" ref="N1" ca="1">IF(N3&lt;TODAY(),IF(WEEKDAY(N3, 2)=7, 0, IF(OR(WEEKDAY(N3, 2)={2,6}), 0.5, 1)),"")</f>
        <v>0.5</v>
      </c>
      <c r="O1" cm="1">
        <f t="array" aca="1" ref="O1" ca="1">IF(O3&lt;TODAY(),IF(WEEKDAY(O3, 2)=7, 0, IF(OR(WEEKDAY(O3, 2)={2,6}), 0.5, 1)),"")</f>
        <v>0</v>
      </c>
      <c r="P1" cm="1">
        <f t="array" aca="1" ref="P1" ca="1">IF(P3&lt;TODAY(),IF(WEEKDAY(P3, 2)=7, 0, IF(OR(WEEKDAY(P3, 2)={2,6}), 0.5, 1)),"")</f>
        <v>1</v>
      </c>
      <c r="Q1" cm="1">
        <f t="array" aca="1" ref="Q1" ca="1">IF(Q3&lt;TODAY(),IF(WEEKDAY(Q3, 2)=7, 0, IF(OR(WEEKDAY(Q3, 2)={2,6}), 0.5, 1)),"")</f>
        <v>0.5</v>
      </c>
      <c r="R1" cm="1">
        <f t="array" aca="1" ref="R1" ca="1">IF(R3&lt;TODAY(),IF(WEEKDAY(R3, 2)=7, 0, IF(OR(WEEKDAY(R3, 2)={2,6}), 0.5, 1)),"")</f>
        <v>1</v>
      </c>
      <c r="S1" cm="1">
        <f t="array" aca="1" ref="S1" ca="1">IF(S3&lt;TODAY(),IF(WEEKDAY(S3, 2)=7, 0, IF(OR(WEEKDAY(S3, 2)={2,6}), 0.5, 1)),"")</f>
        <v>1</v>
      </c>
      <c r="T1" cm="1">
        <f t="array" aca="1" ref="T1" ca="1">IF(T3&lt;TODAY(),IF(WEEKDAY(T3, 2)=7, 0, IF(OR(WEEKDAY(T3, 2)={2,6}), 0.5, 1)),"")</f>
        <v>1</v>
      </c>
      <c r="U1" cm="1">
        <f t="array" aca="1" ref="U1" ca="1">IF(U3&lt;TODAY(),IF(WEEKDAY(U3, 2)=7, 0, IF(OR(WEEKDAY(U3, 2)={2,6}), 0.5, 1)),"")</f>
        <v>0.5</v>
      </c>
      <c r="V1" cm="1">
        <f t="array" aca="1" ref="V1" ca="1">IF(V3&lt;TODAY(),IF(WEEKDAY(V3, 2)=7, 0, IF(OR(WEEKDAY(V3, 2)={2,6}), 0.5, 1)),"")</f>
        <v>0</v>
      </c>
      <c r="W1" cm="1">
        <f t="array" aca="1" ref="W1" ca="1">IF(W3&lt;TODAY(),IF(WEEKDAY(W3, 2)=7, 0, IF(OR(WEEKDAY(W3, 2)={2,6}), 0.5, 1)),"")</f>
        <v>1</v>
      </c>
      <c r="X1" cm="1">
        <f t="array" aca="1" ref="X1" ca="1">IF(X3&lt;TODAY(),IF(WEEKDAY(X3, 2)=7, 0, IF(OR(WEEKDAY(X3, 2)={2,6}), 0.5, 1)),"")</f>
        <v>0.5</v>
      </c>
      <c r="Y1" cm="1">
        <f t="array" aca="1" ref="Y1" ca="1">IF(Y3&lt;TODAY(),IF(WEEKDAY(Y3, 2)=7, 0, IF(OR(WEEKDAY(Y3, 2)={2,6}), 0.5, 1)),"")</f>
        <v>1</v>
      </c>
      <c r="Z1" cm="1">
        <f t="array" aca="1" ref="Z1" ca="1">IF(Z3&lt;TODAY(),IF(WEEKDAY(Z3, 2)=7, 0, IF(OR(WEEKDAY(Z3, 2)={2,6}), 0.5, 1)),"")</f>
        <v>1</v>
      </c>
      <c r="AA1" cm="1">
        <f t="array" aca="1" ref="AA1" ca="1">IF(AA3&lt;TODAY(),IF(WEEKDAY(AA3, 2)=7, 0, IF(OR(WEEKDAY(AA3, 2)={2,6}), 0.5, 1)),"")</f>
        <v>1</v>
      </c>
      <c r="AB1" cm="1">
        <f t="array" aca="1" ref="AB1" ca="1">IF(AB3&lt;TODAY(),IF(WEEKDAY(AB3, 2)=7, 0, IF(OR(WEEKDAY(AB3, 2)={2,6}), 0.5, 1)),"")</f>
        <v>0.5</v>
      </c>
      <c r="AC1" cm="1">
        <f t="array" aca="1" ref="AC1" ca="1">IF(AC3&lt;TODAY(),IF(WEEKDAY(AC3, 2)=7, 0, IF(OR(WEEKDAY(AC3, 2)={2,6}), 0.5, 1)),"")</f>
        <v>0</v>
      </c>
      <c r="AD1" cm="1">
        <f t="array" aca="1" ref="AD1" ca="1">IF(AD3&lt;TODAY(),IF(WEEKDAY(AD3, 2)=7, 0, IF(OR(WEEKDAY(AD3, 2)={2,6}), 0.5, 1)),"")</f>
        <v>1</v>
      </c>
      <c r="AE1" cm="1">
        <f t="array" aca="1" ref="AE1" ca="1">IF(AE3&lt;TODAY(),IF(WEEKDAY(AE3, 2)=7, 0, IF(OR(WEEKDAY(AE3, 2)={2,6}), 0.5, 1)),"")</f>
        <v>0.5</v>
      </c>
      <c r="AF1" cm="1">
        <f t="array" aca="1" ref="AF1" ca="1">IF(AF3&lt;TODAY(),IF(WEEKDAY(AF3, 2)=7, 0, IF(OR(WEEKDAY(AF3, 2)={2,6}), 0.5, 1)),"")</f>
        <v>1</v>
      </c>
      <c r="AG1" cm="1">
        <f t="array" aca="1" ref="AG1" ca="1">IF(AG3&lt;TODAY(),IF(WEEKDAY(AG3, 2)=7, 0, IF(OR(WEEKDAY(AG3, 2)={2,6}), 0.5, 1)),"")</f>
        <v>1</v>
      </c>
      <c r="AH1" cm="1">
        <f t="array" aca="1" ref="AH1" ca="1">IF(AH3&lt;TODAY(),IF(WEEKDAY(AH3, 2)=7, 0, IF(OR(WEEKDAY(AH3, 2)={2,6}), 0.5, 1)),"")</f>
        <v>1</v>
      </c>
      <c r="AI1" cm="1">
        <f t="array" aca="1" ref="AI1" ca="1">IF(AI3&lt;TODAY(),IF(WEEKDAY(AI3, 2)=7, 0, IF(OR(WEEKDAY(AI3, 2)={2,6}), 0.5, 1)),"")</f>
        <v>0.5</v>
      </c>
    </row>
    <row r="2" spans="1:35" x14ac:dyDescent="0.3">
      <c r="B2" s="17"/>
      <c r="C2" s="18"/>
      <c r="E2" s="10" t="str">
        <f t="shared" ref="E2:AI2" si="0">TEXT(E3,"ddd")</f>
        <v>Thu</v>
      </c>
      <c r="F2" s="10" t="str">
        <f t="shared" si="0"/>
        <v>Fri</v>
      </c>
      <c r="G2" s="10" t="str">
        <f t="shared" si="0"/>
        <v>Sat</v>
      </c>
      <c r="H2" s="10" t="str">
        <f t="shared" si="0"/>
        <v>Sun</v>
      </c>
      <c r="I2" s="10" t="str">
        <f t="shared" si="0"/>
        <v>Mon</v>
      </c>
      <c r="J2" s="10" t="str">
        <f t="shared" si="0"/>
        <v>Tue</v>
      </c>
      <c r="K2" s="10" t="str">
        <f t="shared" si="0"/>
        <v>Wed</v>
      </c>
      <c r="L2" s="10" t="str">
        <f t="shared" si="0"/>
        <v>Thu</v>
      </c>
      <c r="M2" s="10" t="str">
        <f t="shared" si="0"/>
        <v>Fri</v>
      </c>
      <c r="N2" s="10" t="str">
        <f t="shared" si="0"/>
        <v>Sat</v>
      </c>
      <c r="O2" s="10" t="str">
        <f t="shared" si="0"/>
        <v>Sun</v>
      </c>
      <c r="P2" s="10" t="str">
        <f t="shared" si="0"/>
        <v>Mon</v>
      </c>
      <c r="Q2" s="10" t="str">
        <f t="shared" si="0"/>
        <v>Tue</v>
      </c>
      <c r="R2" s="10" t="str">
        <f t="shared" si="0"/>
        <v>Wed</v>
      </c>
      <c r="S2" s="10" t="str">
        <f t="shared" si="0"/>
        <v>Thu</v>
      </c>
      <c r="T2" s="10" t="str">
        <f t="shared" si="0"/>
        <v>Fri</v>
      </c>
      <c r="U2" s="10" t="str">
        <f t="shared" si="0"/>
        <v>Sat</v>
      </c>
      <c r="V2" s="10" t="str">
        <f t="shared" si="0"/>
        <v>Sun</v>
      </c>
      <c r="W2" s="10" t="str">
        <f t="shared" si="0"/>
        <v>Mon</v>
      </c>
      <c r="X2" s="10" t="str">
        <f t="shared" si="0"/>
        <v>Tue</v>
      </c>
      <c r="Y2" s="10" t="str">
        <f t="shared" si="0"/>
        <v>Wed</v>
      </c>
      <c r="Z2" s="10" t="str">
        <f t="shared" si="0"/>
        <v>Thu</v>
      </c>
      <c r="AA2" s="10" t="str">
        <f t="shared" si="0"/>
        <v>Fri</v>
      </c>
      <c r="AB2" s="10" t="str">
        <f t="shared" si="0"/>
        <v>Sat</v>
      </c>
      <c r="AC2" s="10" t="str">
        <f t="shared" si="0"/>
        <v>Sun</v>
      </c>
      <c r="AD2" s="10" t="str">
        <f t="shared" si="0"/>
        <v>Mon</v>
      </c>
      <c r="AE2" s="10" t="str">
        <f t="shared" si="0"/>
        <v>Tue</v>
      </c>
      <c r="AF2" s="10" t="str">
        <f t="shared" si="0"/>
        <v>Wed</v>
      </c>
      <c r="AG2" s="10" t="str">
        <f t="shared" si="0"/>
        <v>Thu</v>
      </c>
      <c r="AH2" s="10" t="str">
        <f t="shared" si="0"/>
        <v>Fri</v>
      </c>
      <c r="AI2" s="10" t="str">
        <f t="shared" si="0"/>
        <v>Sat</v>
      </c>
    </row>
    <row r="3" spans="1:35" x14ac:dyDescent="0.3">
      <c r="A3" s="11" t="s">
        <v>581</v>
      </c>
      <c r="B3" s="11" t="s">
        <v>582</v>
      </c>
      <c r="C3" s="11" t="s">
        <v>583</v>
      </c>
      <c r="D3" s="11" t="s">
        <v>584</v>
      </c>
      <c r="E3" s="12">
        <v>46079</v>
      </c>
      <c r="F3" s="12">
        <f>E3+1</f>
        <v>46080</v>
      </c>
      <c r="G3" s="12">
        <f t="shared" ref="G3:S3" si="1">F3+1</f>
        <v>46081</v>
      </c>
      <c r="H3" s="12">
        <f t="shared" si="1"/>
        <v>46082</v>
      </c>
      <c r="I3" s="12">
        <f t="shared" si="1"/>
        <v>46083</v>
      </c>
      <c r="J3" s="12">
        <f t="shared" si="1"/>
        <v>46084</v>
      </c>
      <c r="K3" s="12">
        <f t="shared" si="1"/>
        <v>46085</v>
      </c>
      <c r="L3" s="12">
        <f t="shared" si="1"/>
        <v>46086</v>
      </c>
      <c r="M3" s="12">
        <f t="shared" si="1"/>
        <v>46087</v>
      </c>
      <c r="N3" s="12">
        <f t="shared" si="1"/>
        <v>46088</v>
      </c>
      <c r="O3" s="12">
        <f t="shared" si="1"/>
        <v>46089</v>
      </c>
      <c r="P3" s="12">
        <f t="shared" si="1"/>
        <v>46090</v>
      </c>
      <c r="Q3" s="12">
        <f t="shared" si="1"/>
        <v>46091</v>
      </c>
      <c r="R3" s="12">
        <f t="shared" si="1"/>
        <v>46092</v>
      </c>
      <c r="S3" s="12">
        <f t="shared" si="1"/>
        <v>46093</v>
      </c>
      <c r="T3" s="12">
        <f t="shared" ref="T3" si="2">S3+1</f>
        <v>46094</v>
      </c>
      <c r="U3" s="12">
        <f t="shared" ref="U3" si="3">T3+1</f>
        <v>46095</v>
      </c>
      <c r="V3" s="12">
        <f t="shared" ref="V3" si="4">U3+1</f>
        <v>46096</v>
      </c>
      <c r="W3" s="12">
        <f t="shared" ref="W3" si="5">V3+1</f>
        <v>46097</v>
      </c>
      <c r="X3" s="12">
        <f t="shared" ref="X3" si="6">W3+1</f>
        <v>46098</v>
      </c>
      <c r="Y3" s="12">
        <f t="shared" ref="Y3" si="7">X3+1</f>
        <v>46099</v>
      </c>
      <c r="Z3" s="12">
        <f t="shared" ref="Z3" si="8">Y3+1</f>
        <v>46100</v>
      </c>
      <c r="AA3" s="12">
        <f t="shared" ref="AA3" si="9">Z3+1</f>
        <v>46101</v>
      </c>
      <c r="AB3" s="12">
        <f t="shared" ref="AB3" si="10">AA3+1</f>
        <v>46102</v>
      </c>
      <c r="AC3" s="12">
        <f t="shared" ref="AC3" si="11">AB3+1</f>
        <v>46103</v>
      </c>
      <c r="AD3" s="12">
        <f t="shared" ref="AD3" si="12">AC3+1</f>
        <v>46104</v>
      </c>
      <c r="AE3" s="12">
        <f t="shared" ref="AE3" si="13">AD3+1</f>
        <v>46105</v>
      </c>
      <c r="AF3" s="12">
        <f t="shared" ref="AF3" si="14">AE3+1</f>
        <v>46106</v>
      </c>
      <c r="AG3" s="12">
        <f t="shared" ref="AG3" si="15">AF3+1</f>
        <v>46107</v>
      </c>
      <c r="AH3" s="12">
        <f t="shared" ref="AH3:AI3" si="16">AG3+1</f>
        <v>46108</v>
      </c>
      <c r="AI3" s="12">
        <f t="shared" si="16"/>
        <v>46109</v>
      </c>
    </row>
    <row r="4" spans="1:35" x14ac:dyDescent="0.3">
      <c r="A4" s="69" t="s">
        <v>5</v>
      </c>
      <c r="B4" s="70" t="s">
        <v>4</v>
      </c>
      <c r="C4" s="11" t="s">
        <v>585</v>
      </c>
      <c r="D4" s="70" t="s">
        <v>1069</v>
      </c>
      <c r="E4" s="10">
        <v>1002.266</v>
      </c>
      <c r="F4" s="10">
        <v>1083.3220000000001</v>
      </c>
      <c r="G4" s="10">
        <v>682.6880000000001</v>
      </c>
      <c r="H4" s="10">
        <v>0</v>
      </c>
      <c r="I4" s="10">
        <v>0</v>
      </c>
      <c r="J4" s="10">
        <v>1033.0629999999999</v>
      </c>
      <c r="K4" s="10">
        <v>1084.6199999999997</v>
      </c>
      <c r="L4" s="10">
        <v>1056.2649999999999</v>
      </c>
      <c r="M4" s="10">
        <v>1008.0210000000002</v>
      </c>
      <c r="N4" s="10">
        <v>1099.2439999999997</v>
      </c>
      <c r="O4" s="10">
        <v>0</v>
      </c>
      <c r="P4" s="10">
        <v>340.16499999999996</v>
      </c>
      <c r="Q4" s="10">
        <v>1012.0329999999998</v>
      </c>
      <c r="R4" s="10">
        <v>1043.3879999999999</v>
      </c>
      <c r="S4" s="10">
        <v>1001.2520000000001</v>
      </c>
      <c r="T4" s="10">
        <v>1022.3740000000003</v>
      </c>
      <c r="U4" s="10">
        <v>762.13199999999995</v>
      </c>
      <c r="V4" s="10">
        <v>516.01200000000006</v>
      </c>
      <c r="W4" s="16">
        <v>628.47399999999982</v>
      </c>
      <c r="X4" s="16">
        <v>1018.569</v>
      </c>
      <c r="Y4" s="16">
        <v>1091.6930000000004</v>
      </c>
      <c r="Z4" s="16">
        <v>1053.0770000000002</v>
      </c>
      <c r="AA4" s="16">
        <v>0</v>
      </c>
      <c r="AB4" s="16">
        <v>0</v>
      </c>
      <c r="AC4" s="16">
        <v>0</v>
      </c>
      <c r="AD4" s="16">
        <v>604.05599999999993</v>
      </c>
      <c r="AE4" s="16">
        <v>1011.389</v>
      </c>
      <c r="AF4" s="16">
        <v>1003.8179999999999</v>
      </c>
      <c r="AG4" s="10"/>
      <c r="AH4" s="16"/>
      <c r="AI4" s="16"/>
    </row>
    <row r="5" spans="1:35" x14ac:dyDescent="0.3">
      <c r="A5" s="69" t="s">
        <v>7</v>
      </c>
      <c r="B5" s="70" t="s">
        <v>6</v>
      </c>
      <c r="C5" s="11" t="s">
        <v>586</v>
      </c>
      <c r="D5" s="70" t="s">
        <v>945</v>
      </c>
      <c r="E5" s="10">
        <v>1038.172</v>
      </c>
      <c r="F5" s="10">
        <v>1105.2520000000002</v>
      </c>
      <c r="G5" s="10">
        <v>922.72700000000009</v>
      </c>
      <c r="H5" s="10">
        <v>0</v>
      </c>
      <c r="I5" s="10">
        <v>510.12800000000004</v>
      </c>
      <c r="J5" s="10">
        <v>1105.8969999999999</v>
      </c>
      <c r="K5" s="10">
        <v>1119.3589999999999</v>
      </c>
      <c r="L5" s="10">
        <v>1102.799</v>
      </c>
      <c r="M5" s="10">
        <v>1119.7210000000002</v>
      </c>
      <c r="N5" s="10">
        <v>986.03200000000015</v>
      </c>
      <c r="O5" s="10">
        <v>0</v>
      </c>
      <c r="P5" s="10">
        <v>546.73900000000003</v>
      </c>
      <c r="Q5" s="10">
        <v>1081.4369999999999</v>
      </c>
      <c r="R5" s="10">
        <v>1051.5410000000002</v>
      </c>
      <c r="S5" s="10">
        <v>1064.5140000000001</v>
      </c>
      <c r="T5" s="10">
        <v>1012.09</v>
      </c>
      <c r="U5" s="10">
        <v>711.03100000000006</v>
      </c>
      <c r="V5" s="10">
        <v>0</v>
      </c>
      <c r="W5" s="16">
        <v>538.4</v>
      </c>
      <c r="X5" s="16">
        <v>972.23600000000022</v>
      </c>
      <c r="Y5" s="16">
        <v>0</v>
      </c>
      <c r="Z5" s="16">
        <v>1109.6029999999998</v>
      </c>
      <c r="AA5" s="16">
        <v>1007.5419999999999</v>
      </c>
      <c r="AB5" s="16">
        <v>393.38300000000004</v>
      </c>
      <c r="AC5" s="16">
        <v>0</v>
      </c>
      <c r="AD5" s="16">
        <v>525.41700000000014</v>
      </c>
      <c r="AE5" s="16">
        <v>1040.9719999999998</v>
      </c>
      <c r="AF5" s="16">
        <v>955.17300000000034</v>
      </c>
      <c r="AG5" s="10"/>
      <c r="AH5" s="16"/>
      <c r="AI5" s="16"/>
    </row>
    <row r="6" spans="1:35" x14ac:dyDescent="0.3">
      <c r="A6" s="69" t="s">
        <v>9</v>
      </c>
      <c r="B6" s="70" t="s">
        <v>8</v>
      </c>
      <c r="C6" s="11" t="s">
        <v>587</v>
      </c>
      <c r="D6" s="70" t="s">
        <v>450</v>
      </c>
      <c r="E6" s="10">
        <v>953.101</v>
      </c>
      <c r="F6" s="10">
        <v>566.98100000000011</v>
      </c>
      <c r="G6" s="10">
        <v>510.85600000000005</v>
      </c>
      <c r="H6" s="10">
        <v>0</v>
      </c>
      <c r="I6" s="10">
        <v>629.80900000000008</v>
      </c>
      <c r="J6" s="10">
        <v>1067.396</v>
      </c>
      <c r="K6" s="10">
        <v>1006.7940000000002</v>
      </c>
      <c r="L6" s="10">
        <v>1055.885</v>
      </c>
      <c r="M6" s="10">
        <v>1123.748</v>
      </c>
      <c r="N6" s="10">
        <v>356.51700000000005</v>
      </c>
      <c r="O6" s="10">
        <v>0</v>
      </c>
      <c r="P6" s="10">
        <v>718.77600000000007</v>
      </c>
      <c r="Q6" s="10">
        <v>1038.7570000000001</v>
      </c>
      <c r="R6" s="10">
        <v>1103.4689999999998</v>
      </c>
      <c r="S6" s="10">
        <v>1050.086</v>
      </c>
      <c r="T6" s="10">
        <v>1059.4589999999996</v>
      </c>
      <c r="U6" s="10">
        <v>710.94899999999984</v>
      </c>
      <c r="V6" s="10">
        <v>0</v>
      </c>
      <c r="W6" s="16">
        <v>468.68699999999995</v>
      </c>
      <c r="X6" s="16">
        <v>1063.5630000000003</v>
      </c>
      <c r="Y6" s="16">
        <v>1119.9620000000002</v>
      </c>
      <c r="Z6" s="16">
        <v>1006.4739999999999</v>
      </c>
      <c r="AA6" s="16">
        <v>1021.6399999999999</v>
      </c>
      <c r="AB6" s="16">
        <v>432.76400000000007</v>
      </c>
      <c r="AC6" s="16">
        <v>0</v>
      </c>
      <c r="AD6" s="16">
        <v>614.50099999999998</v>
      </c>
      <c r="AE6" s="16">
        <v>1020.5269999999999</v>
      </c>
      <c r="AF6" s="16">
        <v>783.34900000000005</v>
      </c>
      <c r="AG6" s="10"/>
      <c r="AH6" s="16"/>
      <c r="AI6" s="16"/>
    </row>
    <row r="7" spans="1:35" x14ac:dyDescent="0.3">
      <c r="A7" s="69" t="s">
        <v>11</v>
      </c>
      <c r="B7" s="70" t="s">
        <v>10</v>
      </c>
      <c r="C7" s="11" t="s">
        <v>588</v>
      </c>
      <c r="D7" s="70" t="s">
        <v>555</v>
      </c>
      <c r="E7" s="10">
        <v>863.45399999999995</v>
      </c>
      <c r="F7" s="10">
        <v>816.43000000000006</v>
      </c>
      <c r="G7" s="10">
        <v>544.08100000000002</v>
      </c>
      <c r="H7" s="10">
        <v>0</v>
      </c>
      <c r="I7" s="10">
        <v>405.84599999999989</v>
      </c>
      <c r="J7" s="10">
        <v>822.399</v>
      </c>
      <c r="K7" s="10">
        <v>881.45700000000033</v>
      </c>
      <c r="L7" s="10">
        <v>0</v>
      </c>
      <c r="M7" s="10">
        <v>0</v>
      </c>
      <c r="N7" s="10">
        <v>290.44800000000004</v>
      </c>
      <c r="O7" s="10">
        <v>0</v>
      </c>
      <c r="P7" s="10">
        <v>417.15800000000007</v>
      </c>
      <c r="Q7" s="10">
        <v>980.77099999999973</v>
      </c>
      <c r="R7" s="10">
        <v>919.08200000000022</v>
      </c>
      <c r="S7" s="10">
        <v>878.81999999999994</v>
      </c>
      <c r="T7" s="10">
        <v>1013.105</v>
      </c>
      <c r="U7" s="10">
        <v>468.83100000000007</v>
      </c>
      <c r="V7" s="10">
        <v>230.78899999999999</v>
      </c>
      <c r="W7" s="16">
        <v>481.54499999999996</v>
      </c>
      <c r="X7" s="16">
        <v>1091.3990000000001</v>
      </c>
      <c r="Y7" s="16">
        <v>1002.8389999999999</v>
      </c>
      <c r="Z7" s="16">
        <v>1027.5380000000002</v>
      </c>
      <c r="AA7" s="16">
        <v>933.25200000000007</v>
      </c>
      <c r="AB7" s="16">
        <v>90.878999999999991</v>
      </c>
      <c r="AC7" s="16">
        <v>210.18700000000001</v>
      </c>
      <c r="AD7" s="16">
        <v>523.10299999999995</v>
      </c>
      <c r="AE7" s="16">
        <v>910.72699999999998</v>
      </c>
      <c r="AF7" s="16">
        <v>929.22399999999971</v>
      </c>
      <c r="AG7" s="10"/>
      <c r="AH7" s="16"/>
      <c r="AI7" s="16"/>
    </row>
    <row r="8" spans="1:35" x14ac:dyDescent="0.3">
      <c r="A8" s="69" t="s">
        <v>13</v>
      </c>
      <c r="B8" s="70" t="s">
        <v>12</v>
      </c>
      <c r="C8" s="11" t="s">
        <v>589</v>
      </c>
      <c r="D8" s="70" t="s">
        <v>944</v>
      </c>
      <c r="E8" s="10">
        <v>819.97899999999993</v>
      </c>
      <c r="F8" s="10">
        <v>1759.5350000000001</v>
      </c>
      <c r="G8" s="10">
        <v>1533.636</v>
      </c>
      <c r="H8" s="10">
        <v>9.1690000000000005</v>
      </c>
      <c r="I8" s="10">
        <v>1938.6859999999995</v>
      </c>
      <c r="J8" s="10">
        <v>1726.0509999999999</v>
      </c>
      <c r="K8" s="10">
        <v>1983.239</v>
      </c>
      <c r="L8" s="10">
        <v>1389.8420000000001</v>
      </c>
      <c r="M8" s="10">
        <v>1719.1330000000003</v>
      </c>
      <c r="N8" s="10">
        <v>1323.4769999999996</v>
      </c>
      <c r="O8" s="10">
        <v>0</v>
      </c>
      <c r="P8" s="10">
        <v>1716.2210000000002</v>
      </c>
      <c r="Q8" s="10">
        <v>1714.0140000000001</v>
      </c>
      <c r="R8" s="10">
        <v>1739.6050000000002</v>
      </c>
      <c r="S8" s="10">
        <v>1663.6319999999998</v>
      </c>
      <c r="T8" s="10">
        <v>1651.4279999999997</v>
      </c>
      <c r="U8" s="10">
        <v>1335.5549999999998</v>
      </c>
      <c r="V8" s="10">
        <v>0</v>
      </c>
      <c r="W8" s="16">
        <v>1571.6479999999997</v>
      </c>
      <c r="X8" s="16">
        <v>1669.8129999999999</v>
      </c>
      <c r="Y8" s="16">
        <v>1673.443</v>
      </c>
      <c r="Z8" s="16">
        <v>1755.8350000000007</v>
      </c>
      <c r="AA8" s="16">
        <v>1346.876</v>
      </c>
      <c r="AB8" s="16">
        <v>1084.405</v>
      </c>
      <c r="AC8" s="16">
        <v>0</v>
      </c>
      <c r="AD8" s="16">
        <v>1502.5450000000001</v>
      </c>
      <c r="AE8" s="16">
        <v>1863.9820000000004</v>
      </c>
      <c r="AF8" s="16">
        <v>1729.441</v>
      </c>
      <c r="AG8" s="10"/>
      <c r="AH8" s="16"/>
      <c r="AI8" s="16"/>
    </row>
    <row r="9" spans="1:35" x14ac:dyDescent="0.3">
      <c r="A9" s="69" t="s">
        <v>15</v>
      </c>
      <c r="B9" s="70" t="s">
        <v>14</v>
      </c>
      <c r="C9" s="11" t="s">
        <v>590</v>
      </c>
      <c r="D9" s="70" t="s">
        <v>1069</v>
      </c>
      <c r="E9" s="10">
        <v>262.52199999999999</v>
      </c>
      <c r="F9" s="10">
        <v>1021.2249999999998</v>
      </c>
      <c r="G9" s="10">
        <v>597.76699999999994</v>
      </c>
      <c r="H9" s="10">
        <v>0</v>
      </c>
      <c r="I9" s="10">
        <v>101.16800000000001</v>
      </c>
      <c r="J9" s="10">
        <v>1072.1679999999999</v>
      </c>
      <c r="K9" s="10">
        <v>1010.8159999999998</v>
      </c>
      <c r="L9" s="10">
        <v>0</v>
      </c>
      <c r="M9" s="10">
        <v>1230.2429999999999</v>
      </c>
      <c r="N9" s="10">
        <v>969.19699999999966</v>
      </c>
      <c r="O9" s="10">
        <v>0</v>
      </c>
      <c r="P9" s="10">
        <v>456.738</v>
      </c>
      <c r="Q9" s="10">
        <v>1042.3959999999997</v>
      </c>
      <c r="R9" s="10">
        <v>1018.9229999999998</v>
      </c>
      <c r="S9" s="10">
        <v>1016.7310000000001</v>
      </c>
      <c r="T9" s="10">
        <v>1026.6409999999998</v>
      </c>
      <c r="U9" s="10">
        <v>500.79900000000004</v>
      </c>
      <c r="V9" s="10">
        <v>0</v>
      </c>
      <c r="W9" s="16">
        <v>463.23099999999994</v>
      </c>
      <c r="X9" s="16">
        <v>999.99999999999989</v>
      </c>
      <c r="Y9" s="16">
        <v>716.08699999999999</v>
      </c>
      <c r="Z9" s="16">
        <v>213.02999999999997</v>
      </c>
      <c r="AA9" s="16">
        <v>181.24600000000001</v>
      </c>
      <c r="AB9" s="16">
        <v>457.1869999999999</v>
      </c>
      <c r="AC9" s="16">
        <v>0</v>
      </c>
      <c r="AD9" s="16">
        <v>434.25899999999996</v>
      </c>
      <c r="AE9" s="16">
        <v>817.13900000000001</v>
      </c>
      <c r="AF9" s="16">
        <v>752.79900000000009</v>
      </c>
      <c r="AG9" s="10"/>
      <c r="AH9" s="16"/>
      <c r="AI9" s="16"/>
    </row>
    <row r="10" spans="1:35" x14ac:dyDescent="0.3">
      <c r="A10" s="69" t="s">
        <v>19</v>
      </c>
      <c r="B10" s="70" t="s">
        <v>18</v>
      </c>
      <c r="C10" s="11" t="s">
        <v>591</v>
      </c>
      <c r="D10" s="70" t="s">
        <v>450</v>
      </c>
      <c r="E10" s="10">
        <v>1594.8009999999995</v>
      </c>
      <c r="F10" s="10">
        <v>1646.1310000000001</v>
      </c>
      <c r="G10" s="10">
        <v>1513.491</v>
      </c>
      <c r="H10" s="10">
        <v>0</v>
      </c>
      <c r="I10" s="10">
        <v>1074.904</v>
      </c>
      <c r="J10" s="10">
        <v>1574.1909999999998</v>
      </c>
      <c r="K10" s="10">
        <v>1546.9869999999996</v>
      </c>
      <c r="L10" s="10">
        <v>1638.1979999999994</v>
      </c>
      <c r="M10" s="10">
        <v>1578.0779999999997</v>
      </c>
      <c r="N10" s="10">
        <v>1572.9370000000004</v>
      </c>
      <c r="O10" s="10">
        <v>0</v>
      </c>
      <c r="P10" s="10">
        <v>1518.0760000000002</v>
      </c>
      <c r="Q10" s="10">
        <v>1566.4190000000003</v>
      </c>
      <c r="R10" s="10">
        <v>1578.248</v>
      </c>
      <c r="S10" s="10">
        <v>1538.9469999999997</v>
      </c>
      <c r="T10" s="10">
        <v>1530.9119999999998</v>
      </c>
      <c r="U10" s="10">
        <v>1553.9970000000005</v>
      </c>
      <c r="V10" s="10">
        <v>0</v>
      </c>
      <c r="W10" s="16">
        <v>986.15299999999979</v>
      </c>
      <c r="X10" s="16">
        <v>1533.3190000000002</v>
      </c>
      <c r="Y10" s="16">
        <v>1603.5559999999998</v>
      </c>
      <c r="Z10" s="16">
        <v>1572.1380000000001</v>
      </c>
      <c r="AA10" s="16">
        <v>1542.3010000000002</v>
      </c>
      <c r="AB10" s="16">
        <v>581.12400000000002</v>
      </c>
      <c r="AC10" s="16">
        <v>0</v>
      </c>
      <c r="AD10" s="16">
        <v>0</v>
      </c>
      <c r="AE10" s="16">
        <v>1545.0749999999996</v>
      </c>
      <c r="AF10" s="16">
        <v>1528.6719999999998</v>
      </c>
      <c r="AG10" s="10"/>
      <c r="AH10" s="16"/>
      <c r="AI10" s="16"/>
    </row>
    <row r="11" spans="1:35" x14ac:dyDescent="0.3">
      <c r="A11" s="69" t="s">
        <v>17</v>
      </c>
      <c r="B11" s="70" t="s">
        <v>879</v>
      </c>
      <c r="C11" s="11" t="s">
        <v>592</v>
      </c>
      <c r="D11" s="70" t="s">
        <v>555</v>
      </c>
      <c r="E11" s="10">
        <v>909.14099999999985</v>
      </c>
      <c r="F11" s="10">
        <v>991.22100000000012</v>
      </c>
      <c r="G11" s="10">
        <v>340.04899999999998</v>
      </c>
      <c r="H11" s="10">
        <v>0</v>
      </c>
      <c r="I11" s="10">
        <v>461.9899999999999</v>
      </c>
      <c r="J11" s="10">
        <v>984.54600000000028</v>
      </c>
      <c r="K11" s="10">
        <v>1006.4160000000001</v>
      </c>
      <c r="L11" s="10">
        <v>955.80099999999993</v>
      </c>
      <c r="M11" s="10">
        <v>1175.5610000000004</v>
      </c>
      <c r="N11" s="10">
        <v>436.74100000000004</v>
      </c>
      <c r="O11" s="10">
        <v>0</v>
      </c>
      <c r="P11" s="10">
        <v>469.95800000000003</v>
      </c>
      <c r="Q11" s="10">
        <v>975.71400000000017</v>
      </c>
      <c r="R11" s="10">
        <v>1015.9779999999998</v>
      </c>
      <c r="S11" s="10">
        <v>1010.8189999999997</v>
      </c>
      <c r="T11" s="10">
        <v>944.61800000000005</v>
      </c>
      <c r="U11" s="10">
        <v>503.27699999999999</v>
      </c>
      <c r="V11" s="10">
        <v>0</v>
      </c>
      <c r="W11" s="16">
        <v>529.64599999999996</v>
      </c>
      <c r="X11" s="16">
        <v>1234.6659999999999</v>
      </c>
      <c r="Y11" s="16">
        <v>1003.295</v>
      </c>
      <c r="Z11" s="16">
        <v>1013.175</v>
      </c>
      <c r="AA11" s="16">
        <v>685.72800000000007</v>
      </c>
      <c r="AB11" s="16">
        <v>509.59999999999997</v>
      </c>
      <c r="AC11" s="16">
        <v>0</v>
      </c>
      <c r="AD11" s="16">
        <v>568.22000000000014</v>
      </c>
      <c r="AE11" s="16">
        <v>953.48200000000008</v>
      </c>
      <c r="AF11" s="16">
        <v>1020.9910000000003</v>
      </c>
      <c r="AG11" s="10"/>
      <c r="AH11" s="16"/>
      <c r="AI11" s="16"/>
    </row>
    <row r="12" spans="1:35" x14ac:dyDescent="0.3">
      <c r="A12" s="69" t="s">
        <v>21</v>
      </c>
      <c r="B12" s="70" t="s">
        <v>20</v>
      </c>
      <c r="C12" s="11" t="s">
        <v>593</v>
      </c>
      <c r="D12" s="70" t="s">
        <v>1069</v>
      </c>
      <c r="E12" s="10">
        <v>1076.6249999999998</v>
      </c>
      <c r="F12" s="10">
        <v>1583.1480000000001</v>
      </c>
      <c r="G12" s="10">
        <v>1214.2279999999996</v>
      </c>
      <c r="H12" s="10">
        <v>0</v>
      </c>
      <c r="I12" s="10">
        <v>0</v>
      </c>
      <c r="J12" s="10">
        <v>410.15200000000004</v>
      </c>
      <c r="K12" s="10">
        <v>1520.7360000000001</v>
      </c>
      <c r="L12" s="10">
        <v>1506.8400000000001</v>
      </c>
      <c r="M12" s="10">
        <v>1127.9059999999999</v>
      </c>
      <c r="N12" s="10">
        <v>1007.3050000000001</v>
      </c>
      <c r="O12" s="10">
        <v>296.10699999999997</v>
      </c>
      <c r="P12" s="10">
        <v>570.56799999999998</v>
      </c>
      <c r="Q12" s="10">
        <v>1549.7809999999997</v>
      </c>
      <c r="R12" s="10">
        <v>1510.4870000000008</v>
      </c>
      <c r="S12" s="10">
        <v>1318.3930000000005</v>
      </c>
      <c r="T12" s="10">
        <v>1451.4020000000005</v>
      </c>
      <c r="U12" s="10">
        <v>756.01400000000001</v>
      </c>
      <c r="V12" s="10">
        <v>828.95500000000015</v>
      </c>
      <c r="W12" s="16">
        <v>921.28999999999974</v>
      </c>
      <c r="X12" s="16">
        <v>1043.4290000000001</v>
      </c>
      <c r="Y12" s="16">
        <v>1435.9180000000001</v>
      </c>
      <c r="Z12" s="16">
        <v>1177.6699999999998</v>
      </c>
      <c r="AA12" s="16">
        <v>807.45900000000017</v>
      </c>
      <c r="AB12" s="16">
        <v>347.72099999999995</v>
      </c>
      <c r="AC12" s="16">
        <v>445.81200000000001</v>
      </c>
      <c r="AD12" s="16">
        <v>837.38299999999992</v>
      </c>
      <c r="AE12" s="16">
        <v>1146.4109999999998</v>
      </c>
      <c r="AF12" s="16">
        <v>1269.0889999999997</v>
      </c>
      <c r="AG12" s="10"/>
      <c r="AH12" s="16"/>
      <c r="AI12" s="16"/>
    </row>
    <row r="13" spans="1:35" x14ac:dyDescent="0.3">
      <c r="A13" s="69" t="s">
        <v>25</v>
      </c>
      <c r="B13" s="70" t="s">
        <v>24</v>
      </c>
      <c r="C13" s="11" t="s">
        <v>594</v>
      </c>
      <c r="D13" s="70" t="s">
        <v>450</v>
      </c>
      <c r="E13" s="10">
        <v>952.279</v>
      </c>
      <c r="F13" s="10">
        <v>969.52100000000007</v>
      </c>
      <c r="G13" s="10">
        <v>444.05799999999999</v>
      </c>
      <c r="H13" s="10">
        <v>0</v>
      </c>
      <c r="I13" s="10">
        <v>458.35400000000004</v>
      </c>
      <c r="J13" s="10">
        <v>0</v>
      </c>
      <c r="K13" s="10">
        <v>977.19700000000023</v>
      </c>
      <c r="L13" s="10">
        <v>969.17000000000007</v>
      </c>
      <c r="M13" s="10">
        <v>0</v>
      </c>
      <c r="N13" s="10">
        <v>724.14699999999982</v>
      </c>
      <c r="O13" s="10">
        <v>0</v>
      </c>
      <c r="P13" s="10">
        <v>518.10300000000007</v>
      </c>
      <c r="Q13" s="10">
        <v>975.53599999999983</v>
      </c>
      <c r="R13" s="10">
        <v>965.45800000000008</v>
      </c>
      <c r="S13" s="10">
        <v>918.02800000000013</v>
      </c>
      <c r="T13" s="10">
        <v>976.30499999999995</v>
      </c>
      <c r="U13" s="10">
        <v>548.10500000000002</v>
      </c>
      <c r="V13" s="10">
        <v>0</v>
      </c>
      <c r="W13" s="16">
        <v>467.69300000000004</v>
      </c>
      <c r="X13" s="16">
        <v>963.59499999999991</v>
      </c>
      <c r="Y13" s="16">
        <v>551.10900000000015</v>
      </c>
      <c r="Z13" s="16">
        <v>1003.0079999999998</v>
      </c>
      <c r="AA13" s="16">
        <v>998.6959999999998</v>
      </c>
      <c r="AB13" s="16">
        <v>29.614999999999998</v>
      </c>
      <c r="AC13" s="16">
        <v>0</v>
      </c>
      <c r="AD13" s="16">
        <v>426.35399999999998</v>
      </c>
      <c r="AE13" s="16">
        <v>722.57799999999975</v>
      </c>
      <c r="AF13" s="16">
        <v>1047.6739999999998</v>
      </c>
      <c r="AG13" s="10"/>
      <c r="AH13" s="16"/>
      <c r="AI13" s="16"/>
    </row>
    <row r="14" spans="1:35" x14ac:dyDescent="0.3">
      <c r="A14" s="69" t="s">
        <v>28</v>
      </c>
      <c r="B14" s="70" t="s">
        <v>27</v>
      </c>
      <c r="C14" s="11" t="s">
        <v>595</v>
      </c>
      <c r="D14" s="70" t="s">
        <v>1069</v>
      </c>
      <c r="E14" s="10">
        <v>1669.3209999999999</v>
      </c>
      <c r="F14" s="10">
        <v>1198.0730000000001</v>
      </c>
      <c r="G14" s="10">
        <v>1065.518</v>
      </c>
      <c r="H14" s="10">
        <v>0</v>
      </c>
      <c r="I14" s="10">
        <v>322.06099999999998</v>
      </c>
      <c r="J14" s="10">
        <v>1201.1189999999999</v>
      </c>
      <c r="K14" s="10">
        <v>1155.2390000000005</v>
      </c>
      <c r="L14" s="10">
        <v>1289.5539999999999</v>
      </c>
      <c r="M14" s="10">
        <v>1367.5759999999996</v>
      </c>
      <c r="N14" s="10">
        <v>834.33399999999983</v>
      </c>
      <c r="O14" s="10">
        <v>0</v>
      </c>
      <c r="P14" s="10">
        <v>470.30299999999994</v>
      </c>
      <c r="Q14" s="10">
        <v>1466.4930000000002</v>
      </c>
      <c r="R14" s="10">
        <v>0</v>
      </c>
      <c r="S14" s="10">
        <v>1410.1179999999997</v>
      </c>
      <c r="T14" s="10">
        <v>1582.8510000000006</v>
      </c>
      <c r="U14" s="10">
        <v>975.54600000000016</v>
      </c>
      <c r="V14" s="10">
        <v>172.322</v>
      </c>
      <c r="W14" s="16">
        <v>676.96999999999991</v>
      </c>
      <c r="X14" s="16">
        <v>1618.3699999999997</v>
      </c>
      <c r="Y14" s="16">
        <v>1269.2859999999998</v>
      </c>
      <c r="Z14" s="16">
        <v>1518.9800000000005</v>
      </c>
      <c r="AA14" s="16">
        <v>1588.0190000000002</v>
      </c>
      <c r="AB14" s="16">
        <v>824.53600000000006</v>
      </c>
      <c r="AC14" s="16">
        <v>134.214</v>
      </c>
      <c r="AD14" s="16">
        <v>503.78299999999996</v>
      </c>
      <c r="AE14" s="16">
        <v>1146.625</v>
      </c>
      <c r="AF14" s="16">
        <v>1216.2709999999997</v>
      </c>
      <c r="AG14" s="10"/>
      <c r="AH14" s="16"/>
      <c r="AI14" s="16"/>
    </row>
    <row r="15" spans="1:35" x14ac:dyDescent="0.3">
      <c r="A15" s="69" t="s">
        <v>29</v>
      </c>
      <c r="B15" s="70" t="s">
        <v>535</v>
      </c>
      <c r="C15" s="11" t="s">
        <v>596</v>
      </c>
      <c r="D15" s="70" t="s">
        <v>1069</v>
      </c>
      <c r="E15" s="10">
        <v>812.04600000000005</v>
      </c>
      <c r="F15" s="10">
        <v>925.20000000000027</v>
      </c>
      <c r="G15" s="10">
        <v>637.01299999999992</v>
      </c>
      <c r="H15" s="10">
        <v>0</v>
      </c>
      <c r="I15" s="10">
        <v>197.416</v>
      </c>
      <c r="J15" s="10">
        <v>988.89499999999987</v>
      </c>
      <c r="K15" s="10">
        <v>895.7560000000002</v>
      </c>
      <c r="L15" s="10">
        <v>916.18500000000017</v>
      </c>
      <c r="M15" s="10">
        <v>1047.0160000000001</v>
      </c>
      <c r="N15" s="10">
        <v>638.072</v>
      </c>
      <c r="O15" s="10">
        <v>0</v>
      </c>
      <c r="P15" s="10">
        <v>434.04399999999998</v>
      </c>
      <c r="Q15" s="10">
        <v>907.16699999999992</v>
      </c>
      <c r="R15" s="10">
        <v>994.0250000000002</v>
      </c>
      <c r="S15" s="10">
        <v>798.84799999999996</v>
      </c>
      <c r="T15" s="10">
        <v>1039.23</v>
      </c>
      <c r="U15" s="10">
        <v>400.52600000000001</v>
      </c>
      <c r="V15" s="10">
        <v>0</v>
      </c>
      <c r="W15" s="16">
        <v>446.58499999999992</v>
      </c>
      <c r="X15" s="16">
        <v>751.44900000000007</v>
      </c>
      <c r="Y15" s="16">
        <v>757.11</v>
      </c>
      <c r="Z15" s="16">
        <v>719.75700000000006</v>
      </c>
      <c r="AA15" s="16">
        <v>842.32399999999984</v>
      </c>
      <c r="AB15" s="16">
        <v>315.02900000000005</v>
      </c>
      <c r="AC15" s="16">
        <v>381.88900000000001</v>
      </c>
      <c r="AD15" s="16">
        <v>486.41799999999995</v>
      </c>
      <c r="AE15" s="16">
        <v>1085.414</v>
      </c>
      <c r="AF15" s="16">
        <v>1206.0950000000003</v>
      </c>
      <c r="AG15" s="10"/>
      <c r="AH15" s="16"/>
      <c r="AI15" s="16"/>
    </row>
    <row r="16" spans="1:35" x14ac:dyDescent="0.3">
      <c r="A16" s="69" t="s">
        <v>31</v>
      </c>
      <c r="B16" s="70" t="s">
        <v>30</v>
      </c>
      <c r="C16" s="11" t="s">
        <v>597</v>
      </c>
      <c r="D16" s="70" t="s">
        <v>555</v>
      </c>
      <c r="E16" s="10">
        <v>1549.4069999999995</v>
      </c>
      <c r="F16" s="10">
        <v>1525.6429999999993</v>
      </c>
      <c r="G16" s="10">
        <v>755.16799999999989</v>
      </c>
      <c r="H16" s="10">
        <v>304.89399999999995</v>
      </c>
      <c r="I16" s="10">
        <v>237.80299999999997</v>
      </c>
      <c r="J16" s="10">
        <v>1801.6220000000001</v>
      </c>
      <c r="K16" s="10">
        <v>1484.8889999999992</v>
      </c>
      <c r="L16" s="10">
        <v>2173.9349999999995</v>
      </c>
      <c r="M16" s="10">
        <v>1510.5990000000002</v>
      </c>
      <c r="N16" s="10">
        <v>999.05700000000013</v>
      </c>
      <c r="O16" s="10">
        <v>0</v>
      </c>
      <c r="P16" s="10">
        <v>807.22400000000016</v>
      </c>
      <c r="Q16" s="10">
        <v>1620.8090000000002</v>
      </c>
      <c r="R16" s="10">
        <v>1710.4519999999995</v>
      </c>
      <c r="S16" s="10">
        <v>1657.5000000000005</v>
      </c>
      <c r="T16" s="10">
        <v>1313.7700000000004</v>
      </c>
      <c r="U16" s="10">
        <v>861.56699999999978</v>
      </c>
      <c r="V16" s="10">
        <v>119.37100000000001</v>
      </c>
      <c r="W16" s="16">
        <v>823.9530000000002</v>
      </c>
      <c r="X16" s="16">
        <v>1720.4320000000007</v>
      </c>
      <c r="Y16" s="16">
        <v>1494.47</v>
      </c>
      <c r="Z16" s="16">
        <v>1585.9679999999994</v>
      </c>
      <c r="AA16" s="16">
        <v>1150.2300000000002</v>
      </c>
      <c r="AB16" s="16">
        <v>695.33900000000006</v>
      </c>
      <c r="AC16" s="16">
        <v>511.66700000000009</v>
      </c>
      <c r="AD16" s="16">
        <v>1558.0349999999999</v>
      </c>
      <c r="AE16" s="16">
        <v>1540.1949999999995</v>
      </c>
      <c r="AF16" s="16">
        <v>1546.616</v>
      </c>
      <c r="AG16" s="10"/>
      <c r="AH16" s="16"/>
      <c r="AI16" s="16"/>
    </row>
    <row r="17" spans="1:35" x14ac:dyDescent="0.3">
      <c r="A17" s="69" t="s">
        <v>33</v>
      </c>
      <c r="B17" s="70" t="s">
        <v>32</v>
      </c>
      <c r="C17" s="11" t="s">
        <v>598</v>
      </c>
      <c r="D17" s="70" t="s">
        <v>944</v>
      </c>
      <c r="E17" s="10">
        <v>1059.7669999999998</v>
      </c>
      <c r="F17" s="10">
        <v>1081.9969999999998</v>
      </c>
      <c r="G17" s="10">
        <v>1069.4850000000001</v>
      </c>
      <c r="H17" s="10">
        <v>0</v>
      </c>
      <c r="I17" s="10">
        <v>533.67399999999998</v>
      </c>
      <c r="J17" s="10">
        <v>0</v>
      </c>
      <c r="K17" s="10">
        <v>997.87499999999966</v>
      </c>
      <c r="L17" s="10">
        <v>1058.4880000000001</v>
      </c>
      <c r="M17" s="10">
        <v>1048.55</v>
      </c>
      <c r="N17" s="10">
        <v>1060.8130000000001</v>
      </c>
      <c r="O17" s="10">
        <v>0</v>
      </c>
      <c r="P17" s="10">
        <v>528.10299999999995</v>
      </c>
      <c r="Q17" s="10">
        <v>1071.615</v>
      </c>
      <c r="R17" s="10">
        <v>1083.8250000000003</v>
      </c>
      <c r="S17" s="10">
        <v>1039.9219999999998</v>
      </c>
      <c r="T17" s="10">
        <v>1099.3790000000001</v>
      </c>
      <c r="U17" s="10">
        <v>1076.6130000000003</v>
      </c>
      <c r="V17" s="10">
        <v>0</v>
      </c>
      <c r="W17" s="16">
        <v>568.15400000000011</v>
      </c>
      <c r="X17" s="16">
        <v>1114.3679999999999</v>
      </c>
      <c r="Y17" s="16">
        <v>1040.6609999999998</v>
      </c>
      <c r="Z17" s="16">
        <v>0</v>
      </c>
      <c r="AA17" s="16">
        <v>1063.2139999999999</v>
      </c>
      <c r="AB17" s="16">
        <v>714.18200000000002</v>
      </c>
      <c r="AC17" s="16">
        <v>0</v>
      </c>
      <c r="AD17" s="16">
        <v>541.44800000000009</v>
      </c>
      <c r="AE17" s="16">
        <v>1036.9960000000001</v>
      </c>
      <c r="AF17" s="16">
        <v>908.12299999999993</v>
      </c>
      <c r="AG17" s="10"/>
      <c r="AH17" s="16"/>
      <c r="AI17" s="16"/>
    </row>
    <row r="18" spans="1:35" x14ac:dyDescent="0.3">
      <c r="A18" s="69" t="s">
        <v>35</v>
      </c>
      <c r="B18" s="70" t="s">
        <v>34</v>
      </c>
      <c r="C18" s="11" t="s">
        <v>599</v>
      </c>
      <c r="D18" s="70" t="s">
        <v>555</v>
      </c>
      <c r="E18" s="10">
        <v>1606.653</v>
      </c>
      <c r="F18" s="10">
        <v>1542.2729999999999</v>
      </c>
      <c r="G18" s="10">
        <v>607.38699999999983</v>
      </c>
      <c r="H18" s="10">
        <v>0</v>
      </c>
      <c r="I18" s="10">
        <v>755.44599999999991</v>
      </c>
      <c r="J18" s="10">
        <v>1645.8330000000001</v>
      </c>
      <c r="K18" s="10">
        <v>1532.0239999999994</v>
      </c>
      <c r="L18" s="10">
        <v>1309.9760000000001</v>
      </c>
      <c r="M18" s="10">
        <v>1283.4660000000006</v>
      </c>
      <c r="N18" s="10">
        <v>174.33799999999999</v>
      </c>
      <c r="O18" s="10">
        <v>0</v>
      </c>
      <c r="P18" s="10">
        <v>807.31900000000019</v>
      </c>
      <c r="Q18" s="10">
        <v>1413.7040000000004</v>
      </c>
      <c r="R18" s="10">
        <v>1207.7900000000004</v>
      </c>
      <c r="S18" s="10">
        <v>1397.5400000000002</v>
      </c>
      <c r="T18" s="10">
        <v>1307.5709999999999</v>
      </c>
      <c r="U18" s="10">
        <v>588.93499999999995</v>
      </c>
      <c r="V18" s="10">
        <v>0</v>
      </c>
      <c r="W18" s="16">
        <v>754.178</v>
      </c>
      <c r="X18" s="16">
        <v>1530.8059999999996</v>
      </c>
      <c r="Y18" s="16">
        <v>1491.2910000000002</v>
      </c>
      <c r="Z18" s="16">
        <v>1240.9770000000003</v>
      </c>
      <c r="AA18" s="16">
        <v>1284.3869999999999</v>
      </c>
      <c r="AB18" s="16">
        <v>60.600999999999999</v>
      </c>
      <c r="AC18" s="16">
        <v>0</v>
      </c>
      <c r="AD18" s="16">
        <v>0</v>
      </c>
      <c r="AE18" s="16">
        <v>1057.7729999999999</v>
      </c>
      <c r="AF18" s="16">
        <v>1277.9319999999998</v>
      </c>
      <c r="AG18" s="10"/>
      <c r="AH18" s="16"/>
      <c r="AI18" s="16"/>
    </row>
    <row r="19" spans="1:35" x14ac:dyDescent="0.3">
      <c r="A19" s="69" t="s">
        <v>37</v>
      </c>
      <c r="B19" s="70" t="s">
        <v>36</v>
      </c>
      <c r="C19" s="11" t="s">
        <v>600</v>
      </c>
      <c r="D19" s="70" t="s">
        <v>945</v>
      </c>
      <c r="E19" s="10">
        <v>1008.9679999999998</v>
      </c>
      <c r="F19" s="10">
        <v>638.4</v>
      </c>
      <c r="G19" s="10">
        <v>1012.059</v>
      </c>
      <c r="H19" s="10">
        <v>0</v>
      </c>
      <c r="I19" s="10">
        <v>505.38500000000005</v>
      </c>
      <c r="J19" s="10">
        <v>1057.884</v>
      </c>
      <c r="K19" s="10">
        <v>1075.614</v>
      </c>
      <c r="L19" s="10">
        <v>1050.4589999999998</v>
      </c>
      <c r="M19" s="10">
        <v>1076.0139999999999</v>
      </c>
      <c r="N19" s="10">
        <v>0</v>
      </c>
      <c r="O19" s="10">
        <v>0</v>
      </c>
      <c r="P19" s="10">
        <v>527.125</v>
      </c>
      <c r="Q19" s="10">
        <v>1186.7689999999998</v>
      </c>
      <c r="R19" s="10">
        <v>1104.5839999999998</v>
      </c>
      <c r="S19" s="10">
        <v>1012.867</v>
      </c>
      <c r="T19" s="10">
        <v>1253.9829999999997</v>
      </c>
      <c r="U19" s="10">
        <v>572.6</v>
      </c>
      <c r="V19" s="10">
        <v>0</v>
      </c>
      <c r="W19" s="16">
        <v>505.23099999999999</v>
      </c>
      <c r="X19" s="16">
        <v>526.41099999999994</v>
      </c>
      <c r="Y19" s="16">
        <v>1055.325</v>
      </c>
      <c r="Z19" s="16">
        <v>1041.9330000000002</v>
      </c>
      <c r="AA19" s="16">
        <v>1001.5059999999997</v>
      </c>
      <c r="AB19" s="16">
        <v>97.692000000000007</v>
      </c>
      <c r="AC19" s="16">
        <v>0</v>
      </c>
      <c r="AD19" s="16">
        <v>594.81399999999996</v>
      </c>
      <c r="AE19" s="16">
        <v>1222.921</v>
      </c>
      <c r="AF19" s="16">
        <v>1017.1070000000002</v>
      </c>
      <c r="AG19" s="10"/>
      <c r="AH19" s="16"/>
      <c r="AI19" s="16"/>
    </row>
    <row r="20" spans="1:35" x14ac:dyDescent="0.3">
      <c r="A20" s="69" t="s">
        <v>38</v>
      </c>
      <c r="B20" s="70" t="s">
        <v>522</v>
      </c>
      <c r="C20" s="11" t="s">
        <v>601</v>
      </c>
      <c r="D20" s="70" t="s">
        <v>944</v>
      </c>
      <c r="E20" s="10">
        <v>1240.6910000000003</v>
      </c>
      <c r="F20" s="10">
        <v>1179.204</v>
      </c>
      <c r="G20" s="10">
        <v>966.55299999999966</v>
      </c>
      <c r="H20" s="10">
        <v>0</v>
      </c>
      <c r="I20" s="10">
        <v>1114.3109999999999</v>
      </c>
      <c r="J20" s="10">
        <v>1174.5610000000001</v>
      </c>
      <c r="K20" s="10">
        <v>0</v>
      </c>
      <c r="L20" s="10">
        <v>1194.8859999999995</v>
      </c>
      <c r="M20" s="10">
        <v>1085.0509999999999</v>
      </c>
      <c r="N20" s="10">
        <v>1183.3590000000002</v>
      </c>
      <c r="O20" s="10">
        <v>0</v>
      </c>
      <c r="P20" s="10">
        <v>1096.2469999999998</v>
      </c>
      <c r="Q20" s="10">
        <v>1187.8990000000001</v>
      </c>
      <c r="R20" s="10">
        <v>1203.7399999999998</v>
      </c>
      <c r="S20" s="10">
        <v>1134.4159999999999</v>
      </c>
      <c r="T20" s="10">
        <v>1170.952</v>
      </c>
      <c r="U20" s="10">
        <v>1050.777</v>
      </c>
      <c r="V20" s="10">
        <v>0</v>
      </c>
      <c r="W20" s="16">
        <v>1126.5890000000002</v>
      </c>
      <c r="X20" s="16">
        <v>1141.6110000000001</v>
      </c>
      <c r="Y20" s="16">
        <v>1221.1200000000003</v>
      </c>
      <c r="Z20" s="16">
        <v>1091.7660000000001</v>
      </c>
      <c r="AA20" s="16">
        <v>1216.874</v>
      </c>
      <c r="AB20" s="16">
        <v>419</v>
      </c>
      <c r="AC20" s="16">
        <v>0</v>
      </c>
      <c r="AD20" s="16">
        <v>1029.2019999999998</v>
      </c>
      <c r="AE20" s="16">
        <v>0</v>
      </c>
      <c r="AF20" s="16">
        <v>1125.0470000000005</v>
      </c>
      <c r="AG20" s="10"/>
      <c r="AH20" s="16"/>
      <c r="AI20" s="16"/>
    </row>
    <row r="21" spans="1:35" x14ac:dyDescent="0.3">
      <c r="A21" s="69" t="s">
        <v>40</v>
      </c>
      <c r="B21" s="70" t="s">
        <v>39</v>
      </c>
      <c r="C21" s="11" t="s">
        <v>602</v>
      </c>
      <c r="D21" s="70" t="s">
        <v>555</v>
      </c>
      <c r="E21" s="10">
        <v>1974.154</v>
      </c>
      <c r="F21" s="10">
        <v>1963.9770000000001</v>
      </c>
      <c r="G21" s="10">
        <v>1226.0370000000003</v>
      </c>
      <c r="H21" s="10">
        <v>444.67400000000004</v>
      </c>
      <c r="I21" s="10">
        <v>1177.2559999999999</v>
      </c>
      <c r="J21" s="10">
        <v>1638.6760000000008</v>
      </c>
      <c r="K21" s="10">
        <v>1739.2530000000002</v>
      </c>
      <c r="L21" s="10">
        <v>1859.501</v>
      </c>
      <c r="M21" s="10">
        <v>1699.4800000000002</v>
      </c>
      <c r="N21" s="10">
        <v>1485.3440000000001</v>
      </c>
      <c r="O21" s="10">
        <v>686.39000000000021</v>
      </c>
      <c r="P21" s="10">
        <v>1826.5520000000006</v>
      </c>
      <c r="Q21" s="10">
        <v>1758.528</v>
      </c>
      <c r="R21" s="10">
        <v>1640.6030000000003</v>
      </c>
      <c r="S21" s="10">
        <v>1813.8000000000004</v>
      </c>
      <c r="T21" s="10">
        <v>1895.8059999999998</v>
      </c>
      <c r="U21" s="10">
        <v>1266.8179999999998</v>
      </c>
      <c r="V21" s="10">
        <v>0</v>
      </c>
      <c r="W21" s="16">
        <v>1057.2350000000001</v>
      </c>
      <c r="X21" s="16">
        <v>1712.4989999999998</v>
      </c>
      <c r="Y21" s="16">
        <v>1844.4920000000002</v>
      </c>
      <c r="Z21" s="16">
        <v>770.04399999999998</v>
      </c>
      <c r="AA21" s="16">
        <v>1540.6810000000005</v>
      </c>
      <c r="AB21" s="16">
        <v>97.37</v>
      </c>
      <c r="AC21" s="16">
        <v>0</v>
      </c>
      <c r="AD21" s="16">
        <v>941.56800000000021</v>
      </c>
      <c r="AE21" s="16">
        <v>1260.356</v>
      </c>
      <c r="AF21" s="16">
        <v>1794.3569999999997</v>
      </c>
      <c r="AG21" s="10"/>
      <c r="AH21" s="16"/>
      <c r="AI21" s="16"/>
    </row>
    <row r="22" spans="1:35" x14ac:dyDescent="0.3">
      <c r="A22" s="69" t="s">
        <v>42</v>
      </c>
      <c r="B22" s="70" t="s">
        <v>41</v>
      </c>
      <c r="C22" s="11" t="s">
        <v>603</v>
      </c>
      <c r="D22" s="70" t="s">
        <v>450</v>
      </c>
      <c r="E22" s="10">
        <v>1101.8120000000001</v>
      </c>
      <c r="F22" s="10">
        <v>1104.154</v>
      </c>
      <c r="G22" s="10">
        <v>542.78099999999995</v>
      </c>
      <c r="H22" s="10">
        <v>0</v>
      </c>
      <c r="I22" s="10">
        <v>715.36200000000019</v>
      </c>
      <c r="J22" s="10">
        <v>1096.3030000000003</v>
      </c>
      <c r="K22" s="10">
        <v>1119.117</v>
      </c>
      <c r="L22" s="10">
        <v>1115.162</v>
      </c>
      <c r="M22" s="10">
        <v>1177.105</v>
      </c>
      <c r="N22" s="10">
        <v>1056.9889999999998</v>
      </c>
      <c r="O22" s="10">
        <v>0</v>
      </c>
      <c r="P22" s="10">
        <v>714.36699999999996</v>
      </c>
      <c r="Q22" s="10">
        <v>1104.3140000000001</v>
      </c>
      <c r="R22" s="10">
        <v>1111.4430000000002</v>
      </c>
      <c r="S22" s="10">
        <v>1091.287</v>
      </c>
      <c r="T22" s="10">
        <v>1094.1229999999998</v>
      </c>
      <c r="U22" s="10">
        <v>542.53800000000024</v>
      </c>
      <c r="V22" s="10">
        <v>0</v>
      </c>
      <c r="W22" s="16">
        <v>691.50200000000007</v>
      </c>
      <c r="X22" s="16">
        <v>1072.634</v>
      </c>
      <c r="Y22" s="16">
        <v>1059.7300000000002</v>
      </c>
      <c r="Z22" s="16">
        <v>0</v>
      </c>
      <c r="AA22" s="16">
        <v>1086.7779999999998</v>
      </c>
      <c r="AB22" s="16">
        <v>328.38500000000005</v>
      </c>
      <c r="AC22" s="16">
        <v>0</v>
      </c>
      <c r="AD22" s="16">
        <v>617.69000000000005</v>
      </c>
      <c r="AE22" s="16">
        <v>817.85900000000004</v>
      </c>
      <c r="AF22" s="16">
        <v>1020.3840000000002</v>
      </c>
      <c r="AG22" s="10"/>
      <c r="AH22" s="16"/>
      <c r="AI22" s="16"/>
    </row>
    <row r="23" spans="1:35" x14ac:dyDescent="0.3">
      <c r="A23" s="69" t="s">
        <v>44</v>
      </c>
      <c r="B23" s="70" t="s">
        <v>43</v>
      </c>
      <c r="C23" s="11" t="s">
        <v>604</v>
      </c>
      <c r="D23" s="70" t="s">
        <v>944</v>
      </c>
      <c r="E23" s="10">
        <v>985.09100000000001</v>
      </c>
      <c r="F23" s="10">
        <v>1091.5789999999997</v>
      </c>
      <c r="G23" s="10">
        <v>0</v>
      </c>
      <c r="H23" s="10">
        <v>0</v>
      </c>
      <c r="I23" s="10">
        <v>512.67099999999994</v>
      </c>
      <c r="J23" s="10">
        <v>1072.4869999999999</v>
      </c>
      <c r="K23" s="10">
        <v>1033.3470000000002</v>
      </c>
      <c r="L23" s="10">
        <v>0</v>
      </c>
      <c r="M23" s="10">
        <v>1068.5350000000003</v>
      </c>
      <c r="N23" s="10">
        <v>513.87699999999995</v>
      </c>
      <c r="O23" s="10">
        <v>0</v>
      </c>
      <c r="P23" s="10">
        <v>526.15200000000016</v>
      </c>
      <c r="Q23" s="10">
        <v>1041.751</v>
      </c>
      <c r="R23" s="10">
        <v>1001.0439999999999</v>
      </c>
      <c r="S23" s="10">
        <v>1136.3829999999998</v>
      </c>
      <c r="T23" s="10">
        <v>1066.3010000000002</v>
      </c>
      <c r="U23" s="10">
        <v>355.96900000000005</v>
      </c>
      <c r="V23" s="10">
        <v>0</v>
      </c>
      <c r="W23" s="16">
        <v>506.64800000000008</v>
      </c>
      <c r="X23" s="16">
        <v>1053.223</v>
      </c>
      <c r="Y23" s="16">
        <v>960.37800000000016</v>
      </c>
      <c r="Z23" s="16">
        <v>1153.3740000000003</v>
      </c>
      <c r="AA23" s="16">
        <v>1053.9519999999998</v>
      </c>
      <c r="AB23" s="16">
        <v>472.67599999999993</v>
      </c>
      <c r="AC23" s="16">
        <v>0</v>
      </c>
      <c r="AD23" s="16">
        <v>716.99899999999991</v>
      </c>
      <c r="AE23" s="16">
        <v>1052.8409999999997</v>
      </c>
      <c r="AF23" s="16">
        <v>1062.5180000000003</v>
      </c>
      <c r="AG23" s="10"/>
      <c r="AH23" s="16"/>
      <c r="AI23" s="16"/>
    </row>
    <row r="24" spans="1:35" x14ac:dyDescent="0.3">
      <c r="A24" s="69" t="s">
        <v>48</v>
      </c>
      <c r="B24" s="70" t="s">
        <v>47</v>
      </c>
      <c r="C24" s="11" t="s">
        <v>605</v>
      </c>
      <c r="D24" s="70" t="s">
        <v>555</v>
      </c>
      <c r="E24" s="10">
        <v>974.2199999999998</v>
      </c>
      <c r="F24" s="10">
        <v>990.1329999999997</v>
      </c>
      <c r="G24" s="10">
        <v>656.0200000000001</v>
      </c>
      <c r="H24" s="10">
        <v>0</v>
      </c>
      <c r="I24" s="10">
        <v>450.46399999999988</v>
      </c>
      <c r="J24" s="10">
        <v>970.62999999999988</v>
      </c>
      <c r="K24" s="10">
        <v>1058.0789999999997</v>
      </c>
      <c r="L24" s="10">
        <v>1038.6089999999997</v>
      </c>
      <c r="M24" s="10">
        <v>1032.7819999999999</v>
      </c>
      <c r="N24" s="10">
        <v>0</v>
      </c>
      <c r="O24" s="10">
        <v>0</v>
      </c>
      <c r="P24" s="10">
        <v>663.9899999999999</v>
      </c>
      <c r="Q24" s="10">
        <v>1040.5200000000002</v>
      </c>
      <c r="R24" s="10">
        <v>1047.6309999999999</v>
      </c>
      <c r="S24" s="10">
        <v>1055.2479999999996</v>
      </c>
      <c r="T24" s="10">
        <v>1055.8009999999999</v>
      </c>
      <c r="U24" s="10">
        <v>530.08200000000011</v>
      </c>
      <c r="V24" s="10">
        <v>0</v>
      </c>
      <c r="W24" s="16">
        <v>0</v>
      </c>
      <c r="X24" s="16">
        <v>1070.6609999999998</v>
      </c>
      <c r="Y24" s="16">
        <v>1081.327</v>
      </c>
      <c r="Z24" s="16">
        <v>994.60299999999995</v>
      </c>
      <c r="AA24" s="16">
        <v>1068.7920000000001</v>
      </c>
      <c r="AB24" s="16">
        <v>37.892000000000003</v>
      </c>
      <c r="AC24" s="16">
        <v>0</v>
      </c>
      <c r="AD24" s="16">
        <v>1030.7239999999999</v>
      </c>
      <c r="AE24" s="16">
        <v>1099.8000000000002</v>
      </c>
      <c r="AF24" s="16">
        <v>1083.6979999999999</v>
      </c>
      <c r="AG24" s="10"/>
      <c r="AH24" s="16"/>
      <c r="AI24" s="16"/>
    </row>
    <row r="25" spans="1:35" x14ac:dyDescent="0.3">
      <c r="A25" s="69" t="s">
        <v>50</v>
      </c>
      <c r="B25" s="70" t="s">
        <v>49</v>
      </c>
      <c r="C25" s="11" t="s">
        <v>606</v>
      </c>
      <c r="D25" s="70" t="s">
        <v>555</v>
      </c>
      <c r="E25" s="10">
        <v>1940.2950000000001</v>
      </c>
      <c r="F25" s="10">
        <v>2033.7709999999997</v>
      </c>
      <c r="G25" s="10">
        <v>1357.0360000000001</v>
      </c>
      <c r="H25" s="10">
        <v>0</v>
      </c>
      <c r="I25" s="10">
        <v>0</v>
      </c>
      <c r="J25" s="10">
        <v>2132.7190000000001</v>
      </c>
      <c r="K25" s="10">
        <v>1883.7210000000002</v>
      </c>
      <c r="L25" s="10">
        <v>2039.4229999999998</v>
      </c>
      <c r="M25" s="10">
        <v>2119.5290000000005</v>
      </c>
      <c r="N25" s="10">
        <v>0</v>
      </c>
      <c r="O25" s="10">
        <v>0</v>
      </c>
      <c r="P25" s="10">
        <v>1284.1999999999998</v>
      </c>
      <c r="Q25" s="10">
        <v>2038.1389999999992</v>
      </c>
      <c r="R25" s="10">
        <v>2051.6570000000011</v>
      </c>
      <c r="S25" s="10">
        <v>2062.422</v>
      </c>
      <c r="T25" s="10">
        <v>2099.0720000000006</v>
      </c>
      <c r="U25" s="10">
        <v>994.64700000000016</v>
      </c>
      <c r="V25" s="10">
        <v>0</v>
      </c>
      <c r="W25" s="16">
        <v>1618.0960000000009</v>
      </c>
      <c r="X25" s="16">
        <v>1932.8340000000005</v>
      </c>
      <c r="Y25" s="16">
        <v>2055.1650000000004</v>
      </c>
      <c r="Z25" s="16">
        <v>0</v>
      </c>
      <c r="AA25" s="16">
        <v>2076.9989999999998</v>
      </c>
      <c r="AB25" s="16">
        <v>204.46199999999999</v>
      </c>
      <c r="AC25" s="16">
        <v>0</v>
      </c>
      <c r="AD25" s="16">
        <v>1329.692</v>
      </c>
      <c r="AE25" s="16">
        <v>1751.0630000000006</v>
      </c>
      <c r="AF25" s="16">
        <v>1938.355</v>
      </c>
      <c r="AG25" s="10"/>
      <c r="AH25" s="16"/>
      <c r="AI25" s="16"/>
    </row>
    <row r="26" spans="1:35" x14ac:dyDescent="0.3">
      <c r="A26" s="69" t="s">
        <v>52</v>
      </c>
      <c r="B26" s="70" t="s">
        <v>51</v>
      </c>
      <c r="C26" s="11" t="s">
        <v>607</v>
      </c>
      <c r="D26" s="70" t="s">
        <v>450</v>
      </c>
      <c r="E26" s="10">
        <v>947.68700000000024</v>
      </c>
      <c r="F26" s="10">
        <v>959.76899999999989</v>
      </c>
      <c r="G26" s="10">
        <v>591.27100000000007</v>
      </c>
      <c r="H26" s="10">
        <v>435.49400000000003</v>
      </c>
      <c r="I26" s="10">
        <v>0</v>
      </c>
      <c r="J26" s="10">
        <v>955.17200000000003</v>
      </c>
      <c r="K26" s="10">
        <v>871.28700000000015</v>
      </c>
      <c r="L26" s="10">
        <v>1144.7299999999998</v>
      </c>
      <c r="M26" s="10">
        <v>994.94400000000007</v>
      </c>
      <c r="N26" s="10">
        <v>865.33700000000022</v>
      </c>
      <c r="O26" s="10">
        <v>0</v>
      </c>
      <c r="P26" s="10">
        <v>637.56599999999992</v>
      </c>
      <c r="Q26" s="10">
        <v>959.28900000000021</v>
      </c>
      <c r="R26" s="10">
        <v>1009.9989999999998</v>
      </c>
      <c r="S26" s="10">
        <v>1035.3369999999995</v>
      </c>
      <c r="T26" s="10">
        <v>1034.3690000000001</v>
      </c>
      <c r="U26" s="10">
        <v>642.54899999999998</v>
      </c>
      <c r="V26" s="10">
        <v>0</v>
      </c>
      <c r="W26" s="16">
        <v>535.99899999999991</v>
      </c>
      <c r="X26" s="16">
        <v>953.64299999999992</v>
      </c>
      <c r="Y26" s="16">
        <v>972.18099999999993</v>
      </c>
      <c r="Z26" s="16">
        <v>1044.7330000000002</v>
      </c>
      <c r="AA26" s="16">
        <v>903.76699999999994</v>
      </c>
      <c r="AB26" s="16">
        <v>162.83000000000001</v>
      </c>
      <c r="AC26" s="16">
        <v>0</v>
      </c>
      <c r="AD26" s="16">
        <v>515.99399999999991</v>
      </c>
      <c r="AE26" s="16">
        <v>698.53600000000006</v>
      </c>
      <c r="AF26" s="16">
        <v>755.34899999999993</v>
      </c>
      <c r="AG26" s="10"/>
      <c r="AH26" s="16"/>
      <c r="AI26" s="16"/>
    </row>
    <row r="27" spans="1:35" x14ac:dyDescent="0.3">
      <c r="A27" s="69" t="s">
        <v>56</v>
      </c>
      <c r="B27" s="70" t="s">
        <v>55</v>
      </c>
      <c r="C27" s="11" t="s">
        <v>608</v>
      </c>
      <c r="D27" s="70" t="s">
        <v>555</v>
      </c>
      <c r="E27" s="10">
        <v>1046.865</v>
      </c>
      <c r="F27" s="10">
        <v>1015.73</v>
      </c>
      <c r="G27" s="10">
        <v>416.46399999999994</v>
      </c>
      <c r="H27" s="10">
        <v>0</v>
      </c>
      <c r="I27" s="10">
        <v>531.00099999999998</v>
      </c>
      <c r="J27" s="10">
        <v>989.06600000000003</v>
      </c>
      <c r="K27" s="10">
        <v>985.68600000000015</v>
      </c>
      <c r="L27" s="10">
        <v>1060.4030000000002</v>
      </c>
      <c r="M27" s="10">
        <v>1051.54</v>
      </c>
      <c r="N27" s="10">
        <v>1025.7440000000004</v>
      </c>
      <c r="O27" s="10">
        <v>0</v>
      </c>
      <c r="P27" s="10">
        <v>755.1110000000001</v>
      </c>
      <c r="Q27" s="10">
        <v>1087.0239999999999</v>
      </c>
      <c r="R27" s="10">
        <v>1082.6110000000001</v>
      </c>
      <c r="S27" s="10">
        <v>1012.8320000000001</v>
      </c>
      <c r="T27" s="10">
        <v>1089.5910000000001</v>
      </c>
      <c r="U27" s="10">
        <v>954.02199999999993</v>
      </c>
      <c r="V27" s="10">
        <v>0</v>
      </c>
      <c r="W27" s="16">
        <v>608.05000000000007</v>
      </c>
      <c r="X27" s="16">
        <v>1063.354</v>
      </c>
      <c r="Y27" s="16">
        <v>1488.5610000000001</v>
      </c>
      <c r="Z27" s="16">
        <v>0</v>
      </c>
      <c r="AA27" s="16">
        <v>804.9079999999999</v>
      </c>
      <c r="AB27" s="16">
        <v>199.06299999999999</v>
      </c>
      <c r="AC27" s="16">
        <v>0</v>
      </c>
      <c r="AD27" s="16">
        <v>620.88200000000006</v>
      </c>
      <c r="AE27" s="16">
        <v>618.35500000000002</v>
      </c>
      <c r="AF27" s="16">
        <v>0</v>
      </c>
      <c r="AG27" s="10"/>
      <c r="AH27" s="16"/>
      <c r="AI27" s="16"/>
    </row>
    <row r="28" spans="1:35" x14ac:dyDescent="0.3">
      <c r="A28" s="69" t="s">
        <v>54</v>
      </c>
      <c r="B28" s="70" t="s">
        <v>53</v>
      </c>
      <c r="C28" s="11" t="s">
        <v>609</v>
      </c>
      <c r="D28" s="70" t="s">
        <v>944</v>
      </c>
      <c r="E28" s="10">
        <v>1101.3340000000001</v>
      </c>
      <c r="F28" s="10">
        <v>1105.0410000000004</v>
      </c>
      <c r="G28" s="10">
        <v>446.27499999999998</v>
      </c>
      <c r="H28" s="10">
        <v>0</v>
      </c>
      <c r="I28" s="10">
        <v>530.18299999999988</v>
      </c>
      <c r="J28" s="10">
        <v>1100.32</v>
      </c>
      <c r="K28" s="10">
        <v>1132.373</v>
      </c>
      <c r="L28" s="10">
        <v>1124.3509999999999</v>
      </c>
      <c r="M28" s="10">
        <v>1048.2460000000001</v>
      </c>
      <c r="N28" s="10">
        <v>1083.7490000000003</v>
      </c>
      <c r="O28" s="10">
        <v>0</v>
      </c>
      <c r="P28" s="10">
        <v>600.63400000000001</v>
      </c>
      <c r="Q28" s="10">
        <v>1106.9659999999999</v>
      </c>
      <c r="R28" s="10">
        <v>1105.1320000000001</v>
      </c>
      <c r="S28" s="10">
        <v>1098.9959999999996</v>
      </c>
      <c r="T28" s="10">
        <v>1102.9650000000001</v>
      </c>
      <c r="U28" s="10">
        <v>1120.027</v>
      </c>
      <c r="V28" s="10">
        <v>0</v>
      </c>
      <c r="W28" s="16">
        <v>553.4</v>
      </c>
      <c r="X28" s="16">
        <v>1104.7810000000002</v>
      </c>
      <c r="Y28" s="16">
        <v>1096.827</v>
      </c>
      <c r="Z28" s="16">
        <v>681.27699999999982</v>
      </c>
      <c r="AA28" s="16">
        <v>996.99899999999991</v>
      </c>
      <c r="AB28" s="16">
        <v>790.87300000000005</v>
      </c>
      <c r="AC28" s="16">
        <v>0</v>
      </c>
      <c r="AD28" s="16">
        <v>589.505</v>
      </c>
      <c r="AE28" s="16">
        <v>918.70699999999999</v>
      </c>
      <c r="AF28" s="16">
        <v>1101.9489999999998</v>
      </c>
      <c r="AG28" s="10"/>
      <c r="AH28" s="16"/>
      <c r="AI28" s="16"/>
    </row>
    <row r="29" spans="1:35" x14ac:dyDescent="0.3">
      <c r="A29" s="69" t="s">
        <v>58</v>
      </c>
      <c r="B29" s="70" t="s">
        <v>57</v>
      </c>
      <c r="C29" s="11" t="s">
        <v>610</v>
      </c>
      <c r="D29" s="70" t="s">
        <v>944</v>
      </c>
      <c r="E29" s="10">
        <v>1288.4280000000001</v>
      </c>
      <c r="F29" s="10">
        <v>1273.4780000000001</v>
      </c>
      <c r="G29" s="10">
        <v>1311.18</v>
      </c>
      <c r="H29" s="10">
        <v>0</v>
      </c>
      <c r="I29" s="10">
        <v>942.3839999999999</v>
      </c>
      <c r="J29" s="10">
        <v>1267.9859999999999</v>
      </c>
      <c r="K29" s="10">
        <v>1261.9699999999998</v>
      </c>
      <c r="L29" s="10">
        <v>1280.8429999999996</v>
      </c>
      <c r="M29" s="10">
        <v>1259.5239999999999</v>
      </c>
      <c r="N29" s="10">
        <v>1287.521</v>
      </c>
      <c r="O29" s="10">
        <v>0</v>
      </c>
      <c r="P29" s="10">
        <v>950.93099999999993</v>
      </c>
      <c r="Q29" s="10">
        <v>1280.038</v>
      </c>
      <c r="R29" s="10">
        <v>1318.5970000000007</v>
      </c>
      <c r="S29" s="10">
        <v>1289.4119999999998</v>
      </c>
      <c r="T29" s="10">
        <v>1282.2730000000004</v>
      </c>
      <c r="U29" s="10">
        <v>1283.0159999999998</v>
      </c>
      <c r="V29" s="10">
        <v>0</v>
      </c>
      <c r="W29" s="16">
        <v>1106.3220000000001</v>
      </c>
      <c r="X29" s="16">
        <v>1298.6909999999998</v>
      </c>
      <c r="Y29" s="16">
        <v>1300.5099999999998</v>
      </c>
      <c r="Z29" s="16">
        <v>1252.8589999999999</v>
      </c>
      <c r="AA29" s="16">
        <v>1258.6680000000003</v>
      </c>
      <c r="AB29" s="16">
        <v>0</v>
      </c>
      <c r="AC29" s="16">
        <v>0</v>
      </c>
      <c r="AD29" s="16">
        <v>929.74999999999977</v>
      </c>
      <c r="AE29" s="16">
        <v>1280.691</v>
      </c>
      <c r="AF29" s="16">
        <v>1268.5360000000003</v>
      </c>
      <c r="AG29" s="10"/>
      <c r="AH29" s="16"/>
      <c r="AI29" s="16"/>
    </row>
    <row r="30" spans="1:35" x14ac:dyDescent="0.3">
      <c r="A30" s="69" t="s">
        <v>60</v>
      </c>
      <c r="B30" s="70" t="s">
        <v>59</v>
      </c>
      <c r="C30" s="11" t="s">
        <v>611</v>
      </c>
      <c r="D30" s="70" t="s">
        <v>555</v>
      </c>
      <c r="E30" s="10">
        <v>1121.52</v>
      </c>
      <c r="F30" s="10">
        <v>1061.2799999999997</v>
      </c>
      <c r="G30" s="10">
        <v>620.80100000000016</v>
      </c>
      <c r="H30" s="10">
        <v>0</v>
      </c>
      <c r="I30" s="10">
        <v>660.14300000000003</v>
      </c>
      <c r="J30" s="10">
        <v>1163.008</v>
      </c>
      <c r="K30" s="10">
        <v>1225.8019999999999</v>
      </c>
      <c r="L30" s="10">
        <v>1115.894</v>
      </c>
      <c r="M30" s="10">
        <v>1104.2620000000004</v>
      </c>
      <c r="N30" s="10">
        <v>872.61699999999996</v>
      </c>
      <c r="O30" s="10">
        <v>0</v>
      </c>
      <c r="P30" s="10">
        <v>726.15300000000002</v>
      </c>
      <c r="Q30" s="10">
        <v>1205.567</v>
      </c>
      <c r="R30" s="10">
        <v>1136.2559999999999</v>
      </c>
      <c r="S30" s="10">
        <v>1243.662</v>
      </c>
      <c r="T30" s="10">
        <v>1189.6960000000004</v>
      </c>
      <c r="U30" s="10">
        <v>715.51199999999994</v>
      </c>
      <c r="V30" s="10">
        <v>0</v>
      </c>
      <c r="W30" s="16">
        <v>882.14100000000008</v>
      </c>
      <c r="X30" s="16">
        <v>1102.354</v>
      </c>
      <c r="Y30" s="16">
        <v>1252.6479999999999</v>
      </c>
      <c r="Z30" s="16">
        <v>1209.712</v>
      </c>
      <c r="AA30" s="16">
        <v>1212.2780000000002</v>
      </c>
      <c r="AB30" s="16">
        <v>0</v>
      </c>
      <c r="AC30" s="16">
        <v>0</v>
      </c>
      <c r="AD30" s="16">
        <v>1121.895</v>
      </c>
      <c r="AE30" s="16">
        <v>1243.4180000000001</v>
      </c>
      <c r="AF30" s="16">
        <v>1356.5420000000004</v>
      </c>
      <c r="AG30" s="10"/>
      <c r="AH30" s="16"/>
      <c r="AI30" s="16"/>
    </row>
    <row r="31" spans="1:35" x14ac:dyDescent="0.3">
      <c r="A31" s="69" t="s">
        <v>65</v>
      </c>
      <c r="B31" s="70" t="s">
        <v>64</v>
      </c>
      <c r="C31" s="11" t="s">
        <v>613</v>
      </c>
      <c r="D31" s="70" t="s">
        <v>944</v>
      </c>
      <c r="E31" s="10">
        <v>212.64599999999999</v>
      </c>
      <c r="F31" s="10">
        <v>1107.5910000000001</v>
      </c>
      <c r="G31" s="10">
        <v>592.85400000000004</v>
      </c>
      <c r="H31" s="10">
        <v>0</v>
      </c>
      <c r="I31" s="10">
        <v>608.80899999999997</v>
      </c>
      <c r="J31" s="10">
        <v>1019.9320000000001</v>
      </c>
      <c r="K31" s="10">
        <v>1102.521</v>
      </c>
      <c r="L31" s="10">
        <v>1045.134</v>
      </c>
      <c r="M31" s="10">
        <v>1166.857</v>
      </c>
      <c r="N31" s="10">
        <v>738.6869999999999</v>
      </c>
      <c r="O31" s="10">
        <v>0</v>
      </c>
      <c r="P31" s="10">
        <v>629.274</v>
      </c>
      <c r="Q31" s="10">
        <v>1027.2339999999997</v>
      </c>
      <c r="R31" s="10">
        <v>1034.6759999999999</v>
      </c>
      <c r="S31" s="10">
        <v>1097.5079999999998</v>
      </c>
      <c r="T31" s="10">
        <v>1038.087</v>
      </c>
      <c r="U31" s="10">
        <v>606.61099999999988</v>
      </c>
      <c r="V31" s="10">
        <v>0</v>
      </c>
      <c r="W31" s="16">
        <v>660.505</v>
      </c>
      <c r="X31" s="16">
        <v>743.42699999999979</v>
      </c>
      <c r="Y31" s="16">
        <v>1027.7000000000003</v>
      </c>
      <c r="Z31" s="16">
        <v>0</v>
      </c>
      <c r="AA31" s="16">
        <v>1055.1790000000003</v>
      </c>
      <c r="AB31" s="16">
        <v>337.54999999999995</v>
      </c>
      <c r="AC31" s="16">
        <v>25.585000000000001</v>
      </c>
      <c r="AD31" s="16">
        <v>618.73500000000001</v>
      </c>
      <c r="AE31" s="16">
        <v>25.707999999999998</v>
      </c>
      <c r="AF31" s="16">
        <v>0</v>
      </c>
      <c r="AG31" s="10"/>
      <c r="AH31" s="16"/>
      <c r="AI31" s="16"/>
    </row>
    <row r="32" spans="1:35" x14ac:dyDescent="0.3">
      <c r="A32" s="69" t="s">
        <v>63</v>
      </c>
      <c r="B32" s="70" t="s">
        <v>536</v>
      </c>
      <c r="C32" s="11" t="s">
        <v>614</v>
      </c>
      <c r="D32" s="70" t="s">
        <v>1069</v>
      </c>
      <c r="E32" s="10">
        <v>1815.8359999999998</v>
      </c>
      <c r="F32" s="10">
        <v>1919.3690000000004</v>
      </c>
      <c r="G32" s="10">
        <v>1202.6130000000001</v>
      </c>
      <c r="H32" s="10">
        <v>0</v>
      </c>
      <c r="I32" s="10">
        <v>853.5390000000001</v>
      </c>
      <c r="J32" s="10">
        <v>1849.3490000000002</v>
      </c>
      <c r="K32" s="10">
        <v>1634.6640000000004</v>
      </c>
      <c r="L32" s="10">
        <v>1841.9480000000001</v>
      </c>
      <c r="M32" s="10">
        <v>1826.4019999999994</v>
      </c>
      <c r="N32" s="10">
        <v>1350.1959999999997</v>
      </c>
      <c r="O32" s="10">
        <v>0</v>
      </c>
      <c r="P32" s="10">
        <v>1058.3920000000005</v>
      </c>
      <c r="Q32" s="10">
        <v>1819.1860000000011</v>
      </c>
      <c r="R32" s="10">
        <v>1843.1469999999999</v>
      </c>
      <c r="S32" s="10">
        <v>1887.8099999999997</v>
      </c>
      <c r="T32" s="10">
        <v>1811.2329999999997</v>
      </c>
      <c r="U32" s="10">
        <v>722.89199999999983</v>
      </c>
      <c r="V32" s="10">
        <v>0</v>
      </c>
      <c r="W32" s="16">
        <v>0</v>
      </c>
      <c r="X32" s="16">
        <v>1809.4679999999996</v>
      </c>
      <c r="Y32" s="16">
        <v>1827.499</v>
      </c>
      <c r="Z32" s="16">
        <v>0</v>
      </c>
      <c r="AA32" s="16">
        <v>1811.7439999999997</v>
      </c>
      <c r="AB32" s="16">
        <v>736.98099999999999</v>
      </c>
      <c r="AC32" s="16">
        <v>0</v>
      </c>
      <c r="AD32" s="16">
        <v>924.89399999999989</v>
      </c>
      <c r="AE32" s="16">
        <v>1538.299</v>
      </c>
      <c r="AF32" s="16">
        <v>1618.3129999999996</v>
      </c>
      <c r="AG32" s="10"/>
      <c r="AH32" s="16"/>
      <c r="AI32" s="16"/>
    </row>
    <row r="33" spans="1:35" x14ac:dyDescent="0.3">
      <c r="A33" s="69" t="s">
        <v>67</v>
      </c>
      <c r="B33" s="70" t="s">
        <v>66</v>
      </c>
      <c r="C33" s="11" t="s">
        <v>615</v>
      </c>
      <c r="D33" s="70" t="s">
        <v>450</v>
      </c>
      <c r="E33" s="10">
        <v>1140.972</v>
      </c>
      <c r="F33" s="10">
        <v>1212.3620000000001</v>
      </c>
      <c r="G33" s="10">
        <v>952.45699999999999</v>
      </c>
      <c r="H33" s="10">
        <v>0</v>
      </c>
      <c r="I33" s="10">
        <v>657.29000000000019</v>
      </c>
      <c r="J33" s="10">
        <v>1165.6369999999999</v>
      </c>
      <c r="K33" s="10">
        <v>1095.7959999999998</v>
      </c>
      <c r="L33" s="10">
        <v>1126.1489999999997</v>
      </c>
      <c r="M33" s="10">
        <v>1205.2760000000001</v>
      </c>
      <c r="N33" s="10">
        <v>847.15200000000004</v>
      </c>
      <c r="O33" s="10">
        <v>0</v>
      </c>
      <c r="P33" s="10">
        <v>756.11900000000014</v>
      </c>
      <c r="Q33" s="10">
        <v>1145.0130000000004</v>
      </c>
      <c r="R33" s="10">
        <v>1169.298</v>
      </c>
      <c r="S33" s="10">
        <v>1127.2049999999999</v>
      </c>
      <c r="T33" s="10">
        <v>1192.6609999999996</v>
      </c>
      <c r="U33" s="10">
        <v>571.8119999999999</v>
      </c>
      <c r="V33" s="10">
        <v>0</v>
      </c>
      <c r="W33" s="16">
        <v>824.20600000000002</v>
      </c>
      <c r="X33" s="16">
        <v>1219.2999999999997</v>
      </c>
      <c r="Y33" s="16">
        <v>1244.7819999999999</v>
      </c>
      <c r="Z33" s="16">
        <v>1093.643</v>
      </c>
      <c r="AA33" s="16">
        <v>0</v>
      </c>
      <c r="AB33" s="16">
        <v>0</v>
      </c>
      <c r="AC33" s="16">
        <v>0</v>
      </c>
      <c r="AD33" s="16">
        <v>784.39300000000037</v>
      </c>
      <c r="AE33" s="16">
        <v>1254.4089999999999</v>
      </c>
      <c r="AF33" s="16">
        <v>1082.4210000000003</v>
      </c>
      <c r="AG33" s="10"/>
      <c r="AH33" s="16"/>
      <c r="AI33" s="16"/>
    </row>
    <row r="34" spans="1:35" x14ac:dyDescent="0.3">
      <c r="A34" s="69" t="s">
        <v>69</v>
      </c>
      <c r="B34" s="70" t="s">
        <v>68</v>
      </c>
      <c r="C34" s="11" t="s">
        <v>616</v>
      </c>
      <c r="D34" s="70" t="s">
        <v>450</v>
      </c>
      <c r="E34" s="10">
        <v>807.84100000000001</v>
      </c>
      <c r="F34" s="10">
        <v>434.7999999999999</v>
      </c>
      <c r="G34" s="10">
        <v>787.52400000000011</v>
      </c>
      <c r="H34" s="10">
        <v>0</v>
      </c>
      <c r="I34" s="10">
        <v>491.62900000000008</v>
      </c>
      <c r="J34" s="10">
        <v>892.36400000000003</v>
      </c>
      <c r="K34" s="10">
        <v>913.84399999999994</v>
      </c>
      <c r="L34" s="10">
        <v>910.88800000000026</v>
      </c>
      <c r="M34" s="10">
        <v>401.15099999999995</v>
      </c>
      <c r="N34" s="10">
        <v>890.82599999999979</v>
      </c>
      <c r="O34" s="10">
        <v>0</v>
      </c>
      <c r="P34" s="10">
        <v>413.28999999999996</v>
      </c>
      <c r="Q34" s="10">
        <v>871.45900000000017</v>
      </c>
      <c r="R34" s="10">
        <v>407.79899999999998</v>
      </c>
      <c r="S34" s="10">
        <v>878.32099999999991</v>
      </c>
      <c r="T34" s="10">
        <v>862.12300000000005</v>
      </c>
      <c r="U34" s="10">
        <v>814.91099999999972</v>
      </c>
      <c r="V34" s="10">
        <v>0</v>
      </c>
      <c r="W34" s="16">
        <v>597.75199999999995</v>
      </c>
      <c r="X34" s="16">
        <v>878.32200000000012</v>
      </c>
      <c r="Y34" s="16">
        <v>456.67599999999999</v>
      </c>
      <c r="Z34" s="16">
        <v>1035.4490000000001</v>
      </c>
      <c r="AA34" s="16">
        <v>790.36599999999987</v>
      </c>
      <c r="AB34" s="16">
        <v>599.18500000000017</v>
      </c>
      <c r="AC34" s="16">
        <v>929.22799999999995</v>
      </c>
      <c r="AD34" s="16">
        <v>866.5329999999999</v>
      </c>
      <c r="AE34" s="16">
        <v>1093.5359999999998</v>
      </c>
      <c r="AF34" s="16">
        <v>806.28</v>
      </c>
      <c r="AG34" s="10"/>
      <c r="AH34" s="16"/>
      <c r="AI34" s="16"/>
    </row>
    <row r="35" spans="1:35" x14ac:dyDescent="0.3">
      <c r="A35" s="69" t="s">
        <v>71</v>
      </c>
      <c r="B35" s="70" t="s">
        <v>70</v>
      </c>
      <c r="C35" s="11" t="s">
        <v>617</v>
      </c>
      <c r="D35" s="70" t="s">
        <v>945</v>
      </c>
      <c r="E35" s="10">
        <v>1015.917</v>
      </c>
      <c r="F35" s="10">
        <v>928.1339999999999</v>
      </c>
      <c r="G35" s="10">
        <v>717.72400000000005</v>
      </c>
      <c r="H35" s="10">
        <v>0</v>
      </c>
      <c r="I35" s="10">
        <v>469.52100000000002</v>
      </c>
      <c r="J35" s="10">
        <v>553.55799999999988</v>
      </c>
      <c r="K35" s="10">
        <v>1016.351</v>
      </c>
      <c r="L35" s="10">
        <v>995.05800000000011</v>
      </c>
      <c r="M35" s="10">
        <v>1002.293</v>
      </c>
      <c r="N35" s="10">
        <v>802.01400000000012</v>
      </c>
      <c r="O35" s="10">
        <v>148.661</v>
      </c>
      <c r="P35" s="10">
        <v>480.23</v>
      </c>
      <c r="Q35" s="10">
        <v>998.93599999999992</v>
      </c>
      <c r="R35" s="10">
        <v>989.45999999999992</v>
      </c>
      <c r="S35" s="10">
        <v>1018.7790000000001</v>
      </c>
      <c r="T35" s="10">
        <v>1001.2280000000003</v>
      </c>
      <c r="U35" s="10">
        <v>522.46</v>
      </c>
      <c r="V35" s="10">
        <v>0</v>
      </c>
      <c r="W35" s="16">
        <v>513.92200000000003</v>
      </c>
      <c r="X35" s="16">
        <v>1003.2440000000004</v>
      </c>
      <c r="Y35" s="16">
        <v>1194.165</v>
      </c>
      <c r="Z35" s="16">
        <v>1004.8889999999999</v>
      </c>
      <c r="AA35" s="16">
        <v>1110.414</v>
      </c>
      <c r="AB35" s="16">
        <v>434.18299999999999</v>
      </c>
      <c r="AC35" s="16">
        <v>198.00000000000003</v>
      </c>
      <c r="AD35" s="16">
        <v>581.33800000000008</v>
      </c>
      <c r="AE35" s="16">
        <v>1000.3700000000001</v>
      </c>
      <c r="AF35" s="16">
        <v>990.36099999999988</v>
      </c>
      <c r="AG35" s="10"/>
      <c r="AH35" s="16"/>
      <c r="AI35" s="16"/>
    </row>
    <row r="36" spans="1:35" x14ac:dyDescent="0.3">
      <c r="A36" s="69" t="s">
        <v>74</v>
      </c>
      <c r="B36" s="70" t="s">
        <v>73</v>
      </c>
      <c r="C36" s="11" t="s">
        <v>618</v>
      </c>
      <c r="D36" s="70" t="s">
        <v>944</v>
      </c>
      <c r="E36" s="10">
        <v>1182.6170000000002</v>
      </c>
      <c r="F36" s="10">
        <v>921.59800000000007</v>
      </c>
      <c r="G36" s="10">
        <v>646.91999999999996</v>
      </c>
      <c r="H36" s="10">
        <v>214.709</v>
      </c>
      <c r="I36" s="10">
        <v>354.47600000000006</v>
      </c>
      <c r="J36" s="10">
        <v>786.30799999999999</v>
      </c>
      <c r="K36" s="10">
        <v>889.66000000000008</v>
      </c>
      <c r="L36" s="10">
        <v>947.6</v>
      </c>
      <c r="M36" s="10">
        <v>1153.5670000000002</v>
      </c>
      <c r="N36" s="10">
        <v>954.41300000000012</v>
      </c>
      <c r="O36" s="10">
        <v>111.108</v>
      </c>
      <c r="P36" s="10">
        <v>450.81699999999995</v>
      </c>
      <c r="Q36" s="10">
        <v>1020.3980000000001</v>
      </c>
      <c r="R36" s="10">
        <v>1047.922</v>
      </c>
      <c r="S36" s="10">
        <v>1058.0910000000003</v>
      </c>
      <c r="T36" s="10">
        <v>1075.2939999999999</v>
      </c>
      <c r="U36" s="10">
        <v>608.79900000000021</v>
      </c>
      <c r="V36" s="10">
        <v>308.61399999999998</v>
      </c>
      <c r="W36" s="16">
        <v>909.33800000000008</v>
      </c>
      <c r="X36" s="16">
        <v>999.17000000000007</v>
      </c>
      <c r="Y36" s="16">
        <v>1028.29</v>
      </c>
      <c r="Z36" s="16">
        <v>995.9050000000002</v>
      </c>
      <c r="AA36" s="16">
        <v>1083.998</v>
      </c>
      <c r="AB36" s="16">
        <v>406.01700000000005</v>
      </c>
      <c r="AC36" s="16">
        <v>259.214</v>
      </c>
      <c r="AD36" s="16">
        <v>814.31900000000007</v>
      </c>
      <c r="AE36" s="16">
        <v>1122.5919999999999</v>
      </c>
      <c r="AF36" s="16">
        <v>1237.259</v>
      </c>
      <c r="AG36" s="10"/>
      <c r="AH36" s="16"/>
      <c r="AI36" s="16"/>
    </row>
    <row r="37" spans="1:35" x14ac:dyDescent="0.3">
      <c r="A37" s="69" t="s">
        <v>76</v>
      </c>
      <c r="B37" s="70" t="s">
        <v>75</v>
      </c>
      <c r="C37" s="11" t="s">
        <v>619</v>
      </c>
      <c r="D37" s="70" t="s">
        <v>944</v>
      </c>
      <c r="E37" s="10">
        <v>1157.3720000000001</v>
      </c>
      <c r="F37" s="10">
        <v>1190.2639999999999</v>
      </c>
      <c r="G37" s="10">
        <v>629.98399999999992</v>
      </c>
      <c r="H37" s="10">
        <v>0</v>
      </c>
      <c r="I37" s="10">
        <v>747.577</v>
      </c>
      <c r="J37" s="10">
        <v>1218.1750000000002</v>
      </c>
      <c r="K37" s="10">
        <v>1180.0189999999998</v>
      </c>
      <c r="L37" s="10">
        <v>1150.9249999999997</v>
      </c>
      <c r="M37" s="10">
        <v>1158.8039999999996</v>
      </c>
      <c r="N37" s="10">
        <v>1225.9690000000005</v>
      </c>
      <c r="O37" s="10">
        <v>0</v>
      </c>
      <c r="P37" s="10">
        <v>851.99</v>
      </c>
      <c r="Q37" s="10">
        <v>1157.2440000000001</v>
      </c>
      <c r="R37" s="10">
        <v>1159.213</v>
      </c>
      <c r="S37" s="10">
        <v>1156.6030000000003</v>
      </c>
      <c r="T37" s="10">
        <v>1158.827</v>
      </c>
      <c r="U37" s="10">
        <v>730.77999999999986</v>
      </c>
      <c r="V37" s="10">
        <v>0</v>
      </c>
      <c r="W37" s="16">
        <v>713.67899999999997</v>
      </c>
      <c r="X37" s="16">
        <v>1202.4919999999997</v>
      </c>
      <c r="Y37" s="16">
        <v>1197.9349999999999</v>
      </c>
      <c r="Z37" s="16">
        <v>1153.367</v>
      </c>
      <c r="AA37" s="16">
        <v>1153.8409999999999</v>
      </c>
      <c r="AB37" s="16">
        <v>551.678</v>
      </c>
      <c r="AC37" s="16">
        <v>0</v>
      </c>
      <c r="AD37" s="16">
        <v>0</v>
      </c>
      <c r="AE37" s="16">
        <v>0</v>
      </c>
      <c r="AF37" s="16">
        <v>1166.9509999999998</v>
      </c>
      <c r="AG37" s="10"/>
      <c r="AH37" s="16"/>
      <c r="AI37" s="16"/>
    </row>
    <row r="38" spans="1:35" x14ac:dyDescent="0.3">
      <c r="A38" s="69" t="s">
        <v>78</v>
      </c>
      <c r="B38" s="70" t="s">
        <v>77</v>
      </c>
      <c r="C38" s="11" t="s">
        <v>620</v>
      </c>
      <c r="D38" s="70" t="s">
        <v>1069</v>
      </c>
      <c r="E38" s="10">
        <v>1019.3259999999999</v>
      </c>
      <c r="F38" s="10">
        <v>1023.5940000000002</v>
      </c>
      <c r="G38" s="10">
        <v>586.35100000000011</v>
      </c>
      <c r="H38" s="10">
        <v>264.39699999999999</v>
      </c>
      <c r="I38" s="10">
        <v>598.005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1041.3040000000003</v>
      </c>
      <c r="S38" s="10">
        <v>1017.6819999999998</v>
      </c>
      <c r="T38" s="10">
        <v>1067.8110000000001</v>
      </c>
      <c r="U38" s="10">
        <v>461.67499999999995</v>
      </c>
      <c r="V38" s="10">
        <v>0</v>
      </c>
      <c r="W38" s="16">
        <v>458.99399999999997</v>
      </c>
      <c r="X38" s="16">
        <v>0</v>
      </c>
      <c r="Y38" s="16">
        <v>0</v>
      </c>
      <c r="Z38" s="16">
        <v>0</v>
      </c>
      <c r="AA38" s="16">
        <v>1004.6230000000002</v>
      </c>
      <c r="AB38" s="16">
        <v>484.596</v>
      </c>
      <c r="AC38" s="16">
        <v>0</v>
      </c>
      <c r="AD38" s="16">
        <v>756.28500000000031</v>
      </c>
      <c r="AE38" s="16">
        <v>1059.9589999999996</v>
      </c>
      <c r="AF38" s="16">
        <v>1026.394</v>
      </c>
      <c r="AG38" s="10"/>
      <c r="AH38" s="16"/>
      <c r="AI38" s="16"/>
    </row>
    <row r="39" spans="1:35" x14ac:dyDescent="0.3">
      <c r="A39" s="69" t="s">
        <v>80</v>
      </c>
      <c r="B39" s="70" t="s">
        <v>79</v>
      </c>
      <c r="C39" s="11" t="s">
        <v>621</v>
      </c>
      <c r="D39" s="70" t="s">
        <v>555</v>
      </c>
      <c r="E39" s="10">
        <v>2037.8860000000006</v>
      </c>
      <c r="F39" s="10">
        <v>2033.7069999999999</v>
      </c>
      <c r="G39" s="10">
        <v>860.32500000000016</v>
      </c>
      <c r="H39" s="10">
        <v>442.71500000000009</v>
      </c>
      <c r="I39" s="10">
        <v>1507.712</v>
      </c>
      <c r="J39" s="10">
        <v>2011.1999999999996</v>
      </c>
      <c r="K39" s="10">
        <v>1938.5049999999999</v>
      </c>
      <c r="L39" s="10">
        <v>2000.2429999999999</v>
      </c>
      <c r="M39" s="10">
        <v>2026.9310000000005</v>
      </c>
      <c r="N39" s="10">
        <v>1293.4049999999995</v>
      </c>
      <c r="O39" s="10">
        <v>132.14099999999999</v>
      </c>
      <c r="P39" s="10">
        <v>1986.7519999999997</v>
      </c>
      <c r="Q39" s="10">
        <v>1815.8259999999996</v>
      </c>
      <c r="R39" s="10">
        <v>1566.1369999999999</v>
      </c>
      <c r="S39" s="10">
        <v>2044.5310000000009</v>
      </c>
      <c r="T39" s="10">
        <v>2041.0950000000003</v>
      </c>
      <c r="U39" s="10">
        <v>767.63599999999997</v>
      </c>
      <c r="V39" s="10">
        <v>0</v>
      </c>
      <c r="W39" s="16">
        <v>1559.1989999999996</v>
      </c>
      <c r="X39" s="16">
        <v>1849.5079999999998</v>
      </c>
      <c r="Y39" s="16">
        <v>2020.8830000000005</v>
      </c>
      <c r="Z39" s="16">
        <v>2052.1049999999991</v>
      </c>
      <c r="AA39" s="16">
        <v>1010.3719999999998</v>
      </c>
      <c r="AB39" s="16">
        <v>165.077</v>
      </c>
      <c r="AC39" s="16">
        <v>0</v>
      </c>
      <c r="AD39" s="16">
        <v>1209.0889999999999</v>
      </c>
      <c r="AE39" s="16">
        <v>1870.6169999999993</v>
      </c>
      <c r="AF39" s="16">
        <v>993.56300000000033</v>
      </c>
      <c r="AG39" s="10"/>
      <c r="AH39" s="16"/>
      <c r="AI39" s="16"/>
    </row>
    <row r="40" spans="1:35" x14ac:dyDescent="0.3">
      <c r="A40" s="69" t="s">
        <v>82</v>
      </c>
      <c r="B40" s="70" t="s">
        <v>81</v>
      </c>
      <c r="C40" s="11" t="s">
        <v>622</v>
      </c>
      <c r="D40" s="70" t="s">
        <v>450</v>
      </c>
      <c r="E40" s="10">
        <v>1449.5930000000001</v>
      </c>
      <c r="F40" s="10">
        <v>1393.9069999999997</v>
      </c>
      <c r="G40" s="10">
        <v>1122.2090000000003</v>
      </c>
      <c r="H40" s="10">
        <v>0</v>
      </c>
      <c r="I40" s="10">
        <v>973.67299999999977</v>
      </c>
      <c r="J40" s="10">
        <v>1544.8409999999994</v>
      </c>
      <c r="K40" s="10">
        <v>1402.587</v>
      </c>
      <c r="L40" s="10">
        <v>1379.0439999999994</v>
      </c>
      <c r="M40" s="10">
        <v>1437.5190000000002</v>
      </c>
      <c r="N40" s="10">
        <v>1346.2819999999995</v>
      </c>
      <c r="O40" s="10">
        <v>0</v>
      </c>
      <c r="P40" s="10">
        <v>1129.3529999999998</v>
      </c>
      <c r="Q40" s="10">
        <v>1570.1989999999996</v>
      </c>
      <c r="R40" s="10">
        <v>1435.3660000000002</v>
      </c>
      <c r="S40" s="10">
        <v>1411.0840000000003</v>
      </c>
      <c r="T40" s="10">
        <v>1454.5289999999998</v>
      </c>
      <c r="U40" s="10">
        <v>1220.8160000000003</v>
      </c>
      <c r="V40" s="10">
        <v>0</v>
      </c>
      <c r="W40" s="16">
        <v>909.48799999999994</v>
      </c>
      <c r="X40" s="16">
        <v>1429.7829999999999</v>
      </c>
      <c r="Y40" s="16">
        <v>1224.3700000000001</v>
      </c>
      <c r="Z40" s="16">
        <v>1540.134</v>
      </c>
      <c r="AA40" s="16">
        <v>1473.307</v>
      </c>
      <c r="AB40" s="16">
        <v>837.47699999999998</v>
      </c>
      <c r="AC40" s="16">
        <v>0</v>
      </c>
      <c r="AD40" s="16">
        <v>763.27700000000004</v>
      </c>
      <c r="AE40" s="16">
        <v>1197.723</v>
      </c>
      <c r="AF40" s="16">
        <v>1085.797</v>
      </c>
      <c r="AG40" s="10"/>
      <c r="AH40" s="16"/>
      <c r="AI40" s="16"/>
    </row>
    <row r="41" spans="1:35" x14ac:dyDescent="0.3">
      <c r="A41" s="69" t="s">
        <v>83</v>
      </c>
      <c r="B41" s="70" t="s">
        <v>880</v>
      </c>
      <c r="C41" s="11" t="s">
        <v>623</v>
      </c>
      <c r="D41" s="70" t="s">
        <v>944</v>
      </c>
      <c r="E41" s="10">
        <v>1025.6389999999999</v>
      </c>
      <c r="F41" s="10">
        <v>1005.5000000000003</v>
      </c>
      <c r="G41" s="10">
        <v>683.30399999999997</v>
      </c>
      <c r="H41" s="10">
        <v>0</v>
      </c>
      <c r="I41" s="10">
        <v>695.78399999999999</v>
      </c>
      <c r="J41" s="10">
        <v>1040.865</v>
      </c>
      <c r="K41" s="10">
        <v>1198.2159999999999</v>
      </c>
      <c r="L41" s="10">
        <v>968.87999999999965</v>
      </c>
      <c r="M41" s="10">
        <v>1072.51</v>
      </c>
      <c r="N41" s="10">
        <v>1102.5419999999999</v>
      </c>
      <c r="O41" s="10">
        <v>0</v>
      </c>
      <c r="P41" s="10">
        <v>848.21599999999978</v>
      </c>
      <c r="Q41" s="10">
        <v>1039.6309999999999</v>
      </c>
      <c r="R41" s="10">
        <v>831.44500000000005</v>
      </c>
      <c r="S41" s="10">
        <v>1004.2959999999999</v>
      </c>
      <c r="T41" s="10">
        <v>1029.873</v>
      </c>
      <c r="U41" s="10">
        <v>441.67599999999999</v>
      </c>
      <c r="V41" s="10">
        <v>0</v>
      </c>
      <c r="W41" s="16">
        <v>948.33700000000022</v>
      </c>
      <c r="X41" s="16">
        <v>1026.2759999999998</v>
      </c>
      <c r="Y41" s="16">
        <v>1004.0169999999997</v>
      </c>
      <c r="Z41" s="16">
        <v>0</v>
      </c>
      <c r="AA41" s="16">
        <v>0</v>
      </c>
      <c r="AB41" s="16">
        <v>387.18</v>
      </c>
      <c r="AC41" s="16">
        <v>0</v>
      </c>
      <c r="AD41" s="16">
        <v>824.70299999999997</v>
      </c>
      <c r="AE41" s="16">
        <v>1008.5839999999998</v>
      </c>
      <c r="AF41" s="16">
        <v>1009.3079999999998</v>
      </c>
      <c r="AG41" s="10"/>
      <c r="AH41" s="16"/>
      <c r="AI41" s="16"/>
    </row>
    <row r="42" spans="1:35" x14ac:dyDescent="0.3">
      <c r="A42" s="69" t="s">
        <v>85</v>
      </c>
      <c r="B42" s="70" t="s">
        <v>84</v>
      </c>
      <c r="C42" s="11" t="s">
        <v>624</v>
      </c>
      <c r="D42" s="70" t="s">
        <v>1069</v>
      </c>
      <c r="E42" s="10">
        <v>0</v>
      </c>
      <c r="F42" s="10">
        <v>913.60099999999989</v>
      </c>
      <c r="G42" s="10">
        <v>0</v>
      </c>
      <c r="H42" s="10">
        <v>0</v>
      </c>
      <c r="I42" s="10">
        <v>500.83399999999989</v>
      </c>
      <c r="J42" s="10">
        <v>999.23500000000013</v>
      </c>
      <c r="K42" s="10">
        <v>933.95399999999995</v>
      </c>
      <c r="L42" s="10">
        <v>913.82100000000003</v>
      </c>
      <c r="M42" s="10">
        <v>991.32399999999996</v>
      </c>
      <c r="N42" s="10">
        <v>500.40100000000007</v>
      </c>
      <c r="O42" s="10">
        <v>0</v>
      </c>
      <c r="P42" s="10">
        <v>421.601</v>
      </c>
      <c r="Q42" s="10">
        <v>1039.7720000000002</v>
      </c>
      <c r="R42" s="10">
        <v>928.89199999999994</v>
      </c>
      <c r="S42" s="10">
        <v>937.41800000000023</v>
      </c>
      <c r="T42" s="10">
        <v>929.92400000000009</v>
      </c>
      <c r="U42" s="10">
        <v>168.70800000000003</v>
      </c>
      <c r="V42" s="10">
        <v>0</v>
      </c>
      <c r="W42" s="16">
        <v>386.387</v>
      </c>
      <c r="X42" s="16">
        <v>898.48299999999983</v>
      </c>
      <c r="Y42" s="16">
        <v>981.274</v>
      </c>
      <c r="Z42" s="16">
        <v>879.16499999999985</v>
      </c>
      <c r="AA42" s="16">
        <v>910.22800000000007</v>
      </c>
      <c r="AB42" s="16">
        <v>322.15600000000001</v>
      </c>
      <c r="AC42" s="16">
        <v>0</v>
      </c>
      <c r="AD42" s="16">
        <v>380.23199999999997</v>
      </c>
      <c r="AE42" s="16">
        <v>937.63300000000027</v>
      </c>
      <c r="AF42" s="16">
        <v>726.59899999999993</v>
      </c>
      <c r="AG42" s="10"/>
      <c r="AH42" s="16"/>
      <c r="AI42" s="16"/>
    </row>
    <row r="43" spans="1:35" x14ac:dyDescent="0.3">
      <c r="A43" s="69" t="s">
        <v>87</v>
      </c>
      <c r="B43" s="70" t="s">
        <v>86</v>
      </c>
      <c r="C43" s="11" t="s">
        <v>625</v>
      </c>
      <c r="D43" s="70" t="s">
        <v>945</v>
      </c>
      <c r="E43" s="10">
        <v>1112.8589999999999</v>
      </c>
      <c r="F43" s="10">
        <v>1304.4420000000005</v>
      </c>
      <c r="G43" s="10">
        <v>1002.6289999999999</v>
      </c>
      <c r="H43" s="10">
        <v>0</v>
      </c>
      <c r="I43" s="10">
        <v>539.87099999999998</v>
      </c>
      <c r="J43" s="10">
        <v>1005.6589999999998</v>
      </c>
      <c r="K43" s="10">
        <v>1050.1179999999999</v>
      </c>
      <c r="L43" s="10">
        <v>1003.1960000000001</v>
      </c>
      <c r="M43" s="10">
        <v>1015.2529999999998</v>
      </c>
      <c r="N43" s="10">
        <v>1000.2809999999999</v>
      </c>
      <c r="O43" s="10">
        <v>0</v>
      </c>
      <c r="P43" s="10">
        <v>0</v>
      </c>
      <c r="Q43" s="10">
        <v>1006.1540000000001</v>
      </c>
      <c r="R43" s="10">
        <v>1022.138</v>
      </c>
      <c r="S43" s="10">
        <v>1017.826</v>
      </c>
      <c r="T43" s="10">
        <v>1024.2730000000001</v>
      </c>
      <c r="U43" s="10">
        <v>776.77100000000019</v>
      </c>
      <c r="V43" s="10">
        <v>0</v>
      </c>
      <c r="W43" s="16">
        <v>506.09700000000009</v>
      </c>
      <c r="X43" s="16">
        <v>1003.722</v>
      </c>
      <c r="Y43" s="16">
        <v>1035.3040000000001</v>
      </c>
      <c r="Z43" s="16">
        <v>1006.247</v>
      </c>
      <c r="AA43" s="16">
        <v>1006.2319999999999</v>
      </c>
      <c r="AB43" s="16">
        <v>512.79599999999994</v>
      </c>
      <c r="AC43" s="16">
        <v>0</v>
      </c>
      <c r="AD43" s="16">
        <v>567.149</v>
      </c>
      <c r="AE43" s="16">
        <v>0</v>
      </c>
      <c r="AF43" s="16">
        <v>1032.626</v>
      </c>
      <c r="AG43" s="10"/>
      <c r="AH43" s="16"/>
      <c r="AI43" s="16"/>
    </row>
    <row r="44" spans="1:35" x14ac:dyDescent="0.3">
      <c r="A44" s="69" t="s">
        <v>89</v>
      </c>
      <c r="B44" s="70" t="s">
        <v>88</v>
      </c>
      <c r="C44" s="11" t="s">
        <v>626</v>
      </c>
      <c r="D44" s="70" t="s">
        <v>944</v>
      </c>
      <c r="E44" s="10">
        <v>1126.2809999999999</v>
      </c>
      <c r="F44" s="10">
        <v>1031.172</v>
      </c>
      <c r="G44" s="10">
        <v>525.97899999999993</v>
      </c>
      <c r="H44" s="10">
        <v>0</v>
      </c>
      <c r="I44" s="10">
        <v>704.42499999999995</v>
      </c>
      <c r="J44" s="10">
        <v>1072.1569999999997</v>
      </c>
      <c r="K44" s="10">
        <v>1049.1670000000004</v>
      </c>
      <c r="L44" s="10">
        <v>1052.9730000000002</v>
      </c>
      <c r="M44" s="10">
        <v>1050.9899999999998</v>
      </c>
      <c r="N44" s="10">
        <v>1037.7450000000003</v>
      </c>
      <c r="O44" s="10">
        <v>0</v>
      </c>
      <c r="P44" s="10">
        <v>595.51599999999996</v>
      </c>
      <c r="Q44" s="10">
        <v>1108.3720000000001</v>
      </c>
      <c r="R44" s="10">
        <v>1041.08</v>
      </c>
      <c r="S44" s="10">
        <v>1047.0600000000002</v>
      </c>
      <c r="T44" s="10">
        <v>1037.617</v>
      </c>
      <c r="U44" s="10">
        <v>0</v>
      </c>
      <c r="V44" s="10">
        <v>0</v>
      </c>
      <c r="W44" s="16">
        <v>833.13000000000011</v>
      </c>
      <c r="X44" s="16">
        <v>1048.633</v>
      </c>
      <c r="Y44" s="16">
        <v>1031.9269999999999</v>
      </c>
      <c r="Z44" s="16">
        <v>1064.886</v>
      </c>
      <c r="AA44" s="16">
        <v>1017.3240000000001</v>
      </c>
      <c r="AB44" s="16">
        <v>809.346</v>
      </c>
      <c r="AC44" s="16">
        <v>0</v>
      </c>
      <c r="AD44" s="16">
        <v>591.00999999999988</v>
      </c>
      <c r="AE44" s="16">
        <v>1066.7130000000002</v>
      </c>
      <c r="AF44" s="16">
        <v>1089.615</v>
      </c>
      <c r="AG44" s="10"/>
      <c r="AH44" s="16"/>
      <c r="AI44" s="16"/>
    </row>
    <row r="45" spans="1:35" x14ac:dyDescent="0.3">
      <c r="A45" s="69" t="s">
        <v>90</v>
      </c>
      <c r="B45" s="70" t="s">
        <v>627</v>
      </c>
      <c r="C45" s="11" t="s">
        <v>628</v>
      </c>
      <c r="D45" s="70" t="s">
        <v>945</v>
      </c>
      <c r="E45" s="10">
        <v>865.33800000000019</v>
      </c>
      <c r="F45" s="10">
        <v>980.98300000000006</v>
      </c>
      <c r="G45" s="10">
        <v>710.79800000000012</v>
      </c>
      <c r="H45" s="10">
        <v>83.399000000000001</v>
      </c>
      <c r="I45" s="10">
        <v>511.36900000000003</v>
      </c>
      <c r="J45" s="10">
        <v>250.09099999999998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481.55599999999993</v>
      </c>
      <c r="Q45" s="10">
        <v>886.49400000000014</v>
      </c>
      <c r="R45" s="10">
        <v>920.06399999999985</v>
      </c>
      <c r="S45" s="10">
        <v>938.24900000000002</v>
      </c>
      <c r="T45" s="10">
        <v>888.70699999999988</v>
      </c>
      <c r="U45" s="10">
        <v>371.26199999999994</v>
      </c>
      <c r="V45" s="10">
        <v>0</v>
      </c>
      <c r="W45" s="16">
        <v>513.61599999999999</v>
      </c>
      <c r="X45" s="16">
        <v>859.58399999999995</v>
      </c>
      <c r="Y45" s="16">
        <v>956.99799999999982</v>
      </c>
      <c r="Z45" s="16">
        <v>885.09499999999991</v>
      </c>
      <c r="AA45" s="16">
        <v>1010.2160000000001</v>
      </c>
      <c r="AB45" s="16">
        <v>19.475999999999999</v>
      </c>
      <c r="AC45" s="16">
        <v>0</v>
      </c>
      <c r="AD45" s="16">
        <v>498.84599999999995</v>
      </c>
      <c r="AE45" s="16">
        <v>734.58300000000008</v>
      </c>
      <c r="AF45" s="16">
        <v>891.53800000000001</v>
      </c>
      <c r="AG45" s="10"/>
      <c r="AH45" s="16"/>
      <c r="AI45" s="16"/>
    </row>
    <row r="46" spans="1:35" x14ac:dyDescent="0.3">
      <c r="A46" s="69" t="s">
        <v>92</v>
      </c>
      <c r="B46" s="70" t="s">
        <v>91</v>
      </c>
      <c r="C46" s="11" t="s">
        <v>629</v>
      </c>
      <c r="D46" s="70" t="s">
        <v>944</v>
      </c>
      <c r="E46" s="10">
        <v>1012.045</v>
      </c>
      <c r="F46" s="10">
        <v>1024.4099999999999</v>
      </c>
      <c r="G46" s="10">
        <v>670.75099999999998</v>
      </c>
      <c r="H46" s="10">
        <v>94.169000000000011</v>
      </c>
      <c r="I46" s="10">
        <v>586.38100000000009</v>
      </c>
      <c r="J46" s="10">
        <v>833.76600000000008</v>
      </c>
      <c r="K46" s="10">
        <v>858.41200000000003</v>
      </c>
      <c r="L46" s="10">
        <v>1016.476</v>
      </c>
      <c r="M46" s="10">
        <v>1007.2440000000001</v>
      </c>
      <c r="N46" s="10">
        <v>974.56700000000001</v>
      </c>
      <c r="O46" s="10">
        <v>0</v>
      </c>
      <c r="P46" s="10">
        <v>573.69000000000005</v>
      </c>
      <c r="Q46" s="10">
        <v>1064.7470000000001</v>
      </c>
      <c r="R46" s="10">
        <v>1008.519</v>
      </c>
      <c r="S46" s="10">
        <v>1009.6130000000001</v>
      </c>
      <c r="T46" s="10">
        <v>1004.981</v>
      </c>
      <c r="U46" s="10">
        <v>417.577</v>
      </c>
      <c r="V46" s="10">
        <v>0</v>
      </c>
      <c r="W46" s="16">
        <v>542.84199999999998</v>
      </c>
      <c r="X46" s="16">
        <v>0</v>
      </c>
      <c r="Y46" s="16">
        <v>805.36599999999999</v>
      </c>
      <c r="Z46" s="16">
        <v>0</v>
      </c>
      <c r="AA46" s="16">
        <v>934.50700000000006</v>
      </c>
      <c r="AB46" s="16">
        <v>856.02400000000011</v>
      </c>
      <c r="AC46" s="16">
        <v>245.92200000000003</v>
      </c>
      <c r="AD46" s="16">
        <v>439.40100000000007</v>
      </c>
      <c r="AE46" s="16">
        <v>1026.1669999999999</v>
      </c>
      <c r="AF46" s="16">
        <v>1024.3229999999999</v>
      </c>
      <c r="AG46" s="10"/>
      <c r="AH46" s="16"/>
      <c r="AI46" s="16"/>
    </row>
    <row r="47" spans="1:35" x14ac:dyDescent="0.3">
      <c r="A47" s="69" t="s">
        <v>94</v>
      </c>
      <c r="B47" s="70" t="s">
        <v>93</v>
      </c>
      <c r="C47" s="11" t="s">
        <v>630</v>
      </c>
      <c r="D47" s="70" t="s">
        <v>555</v>
      </c>
      <c r="E47" s="10">
        <v>1526.4490000000003</v>
      </c>
      <c r="F47" s="10">
        <v>1900.4970000000005</v>
      </c>
      <c r="G47" s="10">
        <v>547.78200000000004</v>
      </c>
      <c r="H47" s="10">
        <v>0</v>
      </c>
      <c r="I47" s="10">
        <v>754.36400000000015</v>
      </c>
      <c r="J47" s="10">
        <v>1487.9520000000007</v>
      </c>
      <c r="K47" s="10">
        <v>0</v>
      </c>
      <c r="L47" s="10">
        <v>1670.973</v>
      </c>
      <c r="M47" s="10">
        <v>1678.588</v>
      </c>
      <c r="N47" s="10">
        <v>594.0569999999999</v>
      </c>
      <c r="O47" s="10">
        <v>0</v>
      </c>
      <c r="P47" s="10">
        <v>778.73699999999985</v>
      </c>
      <c r="Q47" s="10">
        <v>1412.4799999999998</v>
      </c>
      <c r="R47" s="10">
        <v>1883.7540000000006</v>
      </c>
      <c r="S47" s="10">
        <v>1979.1459999999995</v>
      </c>
      <c r="T47" s="10">
        <v>1753.5450000000005</v>
      </c>
      <c r="U47" s="10">
        <v>519.73699999999997</v>
      </c>
      <c r="V47" s="10">
        <v>0</v>
      </c>
      <c r="W47" s="16">
        <v>888.5920000000001</v>
      </c>
      <c r="X47" s="16">
        <v>1509.9549999999997</v>
      </c>
      <c r="Y47" s="16">
        <v>1681.0440000000012</v>
      </c>
      <c r="Z47" s="16">
        <v>0</v>
      </c>
      <c r="AA47" s="16">
        <v>1341.0670000000007</v>
      </c>
      <c r="AB47" s="16">
        <v>0</v>
      </c>
      <c r="AC47" s="16">
        <v>0</v>
      </c>
      <c r="AD47" s="16">
        <v>822.98199999999997</v>
      </c>
      <c r="AE47" s="16">
        <v>1485.7620000000002</v>
      </c>
      <c r="AF47" s="16">
        <v>1646.4009999999998</v>
      </c>
      <c r="AG47" s="10"/>
      <c r="AH47" s="16"/>
      <c r="AI47" s="16"/>
    </row>
    <row r="48" spans="1:35" x14ac:dyDescent="0.3">
      <c r="A48" s="69" t="s">
        <v>96</v>
      </c>
      <c r="B48" s="70" t="s">
        <v>95</v>
      </c>
      <c r="C48" s="11" t="s">
        <v>631</v>
      </c>
      <c r="D48" s="70" t="s">
        <v>944</v>
      </c>
      <c r="E48" s="10">
        <v>854.01099999999985</v>
      </c>
      <c r="F48" s="10">
        <v>806.18499999999995</v>
      </c>
      <c r="G48" s="10">
        <v>765.94800000000009</v>
      </c>
      <c r="H48" s="10">
        <v>0</v>
      </c>
      <c r="I48" s="10">
        <v>490.09000000000003</v>
      </c>
      <c r="J48" s="10">
        <v>936.68899999999985</v>
      </c>
      <c r="K48" s="10">
        <v>657.75</v>
      </c>
      <c r="L48" s="10">
        <v>831.64600000000007</v>
      </c>
      <c r="M48" s="10">
        <v>1014.783</v>
      </c>
      <c r="N48" s="10">
        <v>884.00099999999975</v>
      </c>
      <c r="O48" s="10">
        <v>0</v>
      </c>
      <c r="P48" s="10">
        <v>698.91800000000023</v>
      </c>
      <c r="Q48" s="10">
        <v>1049.431</v>
      </c>
      <c r="R48" s="10">
        <v>1015.598</v>
      </c>
      <c r="S48" s="10">
        <v>1078.4459999999999</v>
      </c>
      <c r="T48" s="10">
        <v>887.62599999999998</v>
      </c>
      <c r="U48" s="10">
        <v>355.13600000000008</v>
      </c>
      <c r="V48" s="10">
        <v>0</v>
      </c>
      <c r="W48" s="16">
        <v>409.89599999999996</v>
      </c>
      <c r="X48" s="16">
        <v>621.274</v>
      </c>
      <c r="Y48" s="16">
        <v>836.8610000000001</v>
      </c>
      <c r="Z48" s="16">
        <v>516.03</v>
      </c>
      <c r="AA48" s="16">
        <v>554.27399999999989</v>
      </c>
      <c r="AB48" s="16">
        <v>368.82900000000001</v>
      </c>
      <c r="AC48" s="16">
        <v>0</v>
      </c>
      <c r="AD48" s="16">
        <v>487.09199999999993</v>
      </c>
      <c r="AE48" s="16">
        <v>658.38599999999997</v>
      </c>
      <c r="AF48" s="16">
        <v>835.75199999999995</v>
      </c>
      <c r="AG48" s="10"/>
      <c r="AH48" s="16"/>
      <c r="AI48" s="16"/>
    </row>
    <row r="49" spans="1:35" x14ac:dyDescent="0.3">
      <c r="A49" s="69" t="s">
        <v>98</v>
      </c>
      <c r="B49" s="70" t="s">
        <v>97</v>
      </c>
      <c r="C49" s="11" t="s">
        <v>632</v>
      </c>
      <c r="D49" s="70" t="s">
        <v>450</v>
      </c>
      <c r="E49" s="10">
        <v>926.05000000000007</v>
      </c>
      <c r="F49" s="10">
        <v>974.89299999999992</v>
      </c>
      <c r="G49" s="10">
        <v>849.91700000000003</v>
      </c>
      <c r="H49" s="10">
        <v>0</v>
      </c>
      <c r="I49" s="10">
        <v>607.18000000000006</v>
      </c>
      <c r="J49" s="10">
        <v>913.07499999999982</v>
      </c>
      <c r="K49" s="10">
        <v>1040.4730000000002</v>
      </c>
      <c r="L49" s="10">
        <v>921.51400000000001</v>
      </c>
      <c r="M49" s="10">
        <v>966.26199999999994</v>
      </c>
      <c r="N49" s="10">
        <v>964.52199999999982</v>
      </c>
      <c r="O49" s="10">
        <v>0</v>
      </c>
      <c r="P49" s="10">
        <v>683.67700000000002</v>
      </c>
      <c r="Q49" s="10">
        <v>974.33899999999994</v>
      </c>
      <c r="R49" s="10">
        <v>824.31700000000001</v>
      </c>
      <c r="S49" s="10">
        <v>1109.5509999999997</v>
      </c>
      <c r="T49" s="10">
        <v>821.92299999999966</v>
      </c>
      <c r="U49" s="10">
        <v>723.79100000000005</v>
      </c>
      <c r="V49" s="10">
        <v>0</v>
      </c>
      <c r="W49" s="16">
        <v>588.4290000000002</v>
      </c>
      <c r="X49" s="16">
        <v>913.572</v>
      </c>
      <c r="Y49" s="16">
        <v>729.57900000000029</v>
      </c>
      <c r="Z49" s="16">
        <v>100.569</v>
      </c>
      <c r="AA49" s="16">
        <v>818.56700000000001</v>
      </c>
      <c r="AB49" s="16">
        <v>382.83500000000004</v>
      </c>
      <c r="AC49" s="16">
        <v>0</v>
      </c>
      <c r="AD49" s="16">
        <v>459.44499999999994</v>
      </c>
      <c r="AE49" s="16">
        <v>663.39999999999975</v>
      </c>
      <c r="AF49" s="16">
        <v>666.38100000000009</v>
      </c>
      <c r="AG49" s="10"/>
      <c r="AH49" s="16"/>
      <c r="AI49" s="16"/>
    </row>
    <row r="50" spans="1:35" x14ac:dyDescent="0.3">
      <c r="A50" s="69" t="s">
        <v>100</v>
      </c>
      <c r="B50" s="70" t="s">
        <v>99</v>
      </c>
      <c r="C50" s="11" t="s">
        <v>633</v>
      </c>
      <c r="D50" s="70" t="s">
        <v>1069</v>
      </c>
      <c r="E50" s="10">
        <v>1004.645</v>
      </c>
      <c r="F50" s="10">
        <v>1007.2619999999997</v>
      </c>
      <c r="G50" s="10">
        <v>798.44500000000016</v>
      </c>
      <c r="H50" s="10">
        <v>0</v>
      </c>
      <c r="I50" s="10">
        <v>405.98199999999997</v>
      </c>
      <c r="J50" s="10">
        <v>1008.8549999999998</v>
      </c>
      <c r="K50" s="10">
        <v>1001.2280000000001</v>
      </c>
      <c r="L50" s="10">
        <v>1006.371</v>
      </c>
      <c r="M50" s="10">
        <v>1001.307</v>
      </c>
      <c r="N50" s="10">
        <v>962.58200000000011</v>
      </c>
      <c r="O50" s="10">
        <v>0</v>
      </c>
      <c r="P50" s="10">
        <v>601.97900000000004</v>
      </c>
      <c r="Q50" s="10">
        <v>1008.6630000000001</v>
      </c>
      <c r="R50" s="10">
        <v>1044.0459999999998</v>
      </c>
      <c r="S50" s="10">
        <v>1005.0140000000001</v>
      </c>
      <c r="T50" s="10">
        <v>1007.8779999999998</v>
      </c>
      <c r="U50" s="10">
        <v>548.5569999999999</v>
      </c>
      <c r="V50" s="10">
        <v>0</v>
      </c>
      <c r="W50" s="16">
        <v>511.95399999999995</v>
      </c>
      <c r="X50" s="16">
        <v>1007.4460000000001</v>
      </c>
      <c r="Y50" s="16">
        <v>1006.0939999999998</v>
      </c>
      <c r="Z50" s="16">
        <v>1007.753</v>
      </c>
      <c r="AA50" s="16">
        <v>1007.0320000000002</v>
      </c>
      <c r="AB50" s="16">
        <v>427.01400000000001</v>
      </c>
      <c r="AC50" s="16">
        <v>0</v>
      </c>
      <c r="AD50" s="16">
        <v>447.46099999999996</v>
      </c>
      <c r="AE50" s="16">
        <v>1000.3110000000001</v>
      </c>
      <c r="AF50" s="16">
        <v>719.79700000000014</v>
      </c>
      <c r="AG50" s="10"/>
      <c r="AH50" s="16"/>
      <c r="AI50" s="16"/>
    </row>
    <row r="51" spans="1:35" x14ac:dyDescent="0.3">
      <c r="A51" s="69" t="s">
        <v>102</v>
      </c>
      <c r="B51" s="70" t="s">
        <v>101</v>
      </c>
      <c r="C51" s="11" t="s">
        <v>634</v>
      </c>
      <c r="D51" s="70" t="s">
        <v>1069</v>
      </c>
      <c r="E51" s="10">
        <v>1301.9720000000004</v>
      </c>
      <c r="F51" s="10">
        <v>1345.5979999999997</v>
      </c>
      <c r="G51" s="10">
        <v>814.45</v>
      </c>
      <c r="H51" s="10">
        <v>0</v>
      </c>
      <c r="I51" s="10">
        <v>899.31400000000019</v>
      </c>
      <c r="J51" s="10">
        <v>1505.8650000000002</v>
      </c>
      <c r="K51" s="10">
        <v>1553.8290000000002</v>
      </c>
      <c r="L51" s="10">
        <v>1289.5069999999996</v>
      </c>
      <c r="M51" s="10">
        <v>1347.4560000000004</v>
      </c>
      <c r="N51" s="10">
        <v>1252.6870000000004</v>
      </c>
      <c r="O51" s="10">
        <v>0</v>
      </c>
      <c r="P51" s="10">
        <v>840.95100000000036</v>
      </c>
      <c r="Q51" s="10">
        <v>1274.3490000000004</v>
      </c>
      <c r="R51" s="10">
        <v>0</v>
      </c>
      <c r="S51" s="10">
        <v>1392.9679999999998</v>
      </c>
      <c r="T51" s="10">
        <v>1282.7320000000002</v>
      </c>
      <c r="U51" s="10">
        <v>599.05900000000008</v>
      </c>
      <c r="V51" s="10">
        <v>0</v>
      </c>
      <c r="W51" s="16">
        <v>977.93799999999976</v>
      </c>
      <c r="X51" s="16">
        <v>1538.1230000000007</v>
      </c>
      <c r="Y51" s="16">
        <v>1516.6370000000004</v>
      </c>
      <c r="Z51" s="16">
        <v>1391.8479999999995</v>
      </c>
      <c r="AA51" s="16">
        <v>1362.519</v>
      </c>
      <c r="AB51" s="16">
        <v>648.029</v>
      </c>
      <c r="AC51" s="16">
        <v>828.94699999999989</v>
      </c>
      <c r="AD51" s="16">
        <v>1030.1699999999998</v>
      </c>
      <c r="AE51" s="16">
        <v>1535.5330000000001</v>
      </c>
      <c r="AF51" s="16">
        <v>1362.5989999999997</v>
      </c>
      <c r="AG51" s="10"/>
      <c r="AH51" s="16"/>
      <c r="AI51" s="16"/>
    </row>
    <row r="52" spans="1:35" x14ac:dyDescent="0.3">
      <c r="A52" s="69" t="s">
        <v>106</v>
      </c>
      <c r="B52" s="70" t="s">
        <v>105</v>
      </c>
      <c r="C52" s="11" t="s">
        <v>635</v>
      </c>
      <c r="D52" s="70" t="s">
        <v>945</v>
      </c>
      <c r="E52" s="10">
        <v>960.68600000000004</v>
      </c>
      <c r="F52" s="10">
        <v>959.26100000000008</v>
      </c>
      <c r="G52" s="10">
        <v>368.96899999999999</v>
      </c>
      <c r="H52" s="10">
        <v>0</v>
      </c>
      <c r="I52" s="10">
        <v>0</v>
      </c>
      <c r="J52" s="10">
        <v>0</v>
      </c>
      <c r="K52" s="10">
        <v>154.36999999999998</v>
      </c>
      <c r="L52" s="10">
        <v>43.198999999999998</v>
      </c>
      <c r="M52" s="10">
        <v>72.953000000000003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0"/>
      <c r="AH52" s="16"/>
      <c r="AI52" s="16"/>
    </row>
    <row r="53" spans="1:35" x14ac:dyDescent="0.3">
      <c r="A53" s="69" t="s">
        <v>108</v>
      </c>
      <c r="B53" s="70" t="s">
        <v>107</v>
      </c>
      <c r="C53" s="11" t="s">
        <v>636</v>
      </c>
      <c r="D53" s="70" t="s">
        <v>555</v>
      </c>
      <c r="E53" s="10">
        <v>1063.31</v>
      </c>
      <c r="F53" s="10">
        <v>1030.2810000000002</v>
      </c>
      <c r="G53" s="10">
        <v>542.005</v>
      </c>
      <c r="H53" s="10">
        <v>0</v>
      </c>
      <c r="I53" s="10">
        <v>512.70900000000006</v>
      </c>
      <c r="J53" s="10">
        <v>1014.1449999999998</v>
      </c>
      <c r="K53" s="10">
        <v>1040.098</v>
      </c>
      <c r="L53" s="10">
        <v>1019.9580000000001</v>
      </c>
      <c r="M53" s="10">
        <v>1043.0580000000002</v>
      </c>
      <c r="N53" s="10">
        <v>487.03500000000003</v>
      </c>
      <c r="O53" s="10">
        <v>0</v>
      </c>
      <c r="P53" s="10">
        <v>523.43100000000004</v>
      </c>
      <c r="Q53" s="10">
        <v>1031.624</v>
      </c>
      <c r="R53" s="10">
        <v>1047.6969999999999</v>
      </c>
      <c r="S53" s="10">
        <v>1149.338</v>
      </c>
      <c r="T53" s="10">
        <v>1052.9599999999998</v>
      </c>
      <c r="U53" s="10">
        <v>583.0200000000001</v>
      </c>
      <c r="V53" s="10">
        <v>0</v>
      </c>
      <c r="W53" s="16">
        <v>612.91200000000003</v>
      </c>
      <c r="X53" s="16">
        <v>1074.3890000000001</v>
      </c>
      <c r="Y53" s="16">
        <v>1035.4749999999999</v>
      </c>
      <c r="Z53" s="16">
        <v>1030.99</v>
      </c>
      <c r="AA53" s="16">
        <v>1076.6450000000002</v>
      </c>
      <c r="AB53" s="16">
        <v>380.98899999999998</v>
      </c>
      <c r="AC53" s="16">
        <v>0</v>
      </c>
      <c r="AD53" s="16">
        <v>652.0830000000002</v>
      </c>
      <c r="AE53" s="16">
        <v>1044.1759999999999</v>
      </c>
      <c r="AF53" s="16">
        <v>0</v>
      </c>
      <c r="AG53" s="10"/>
      <c r="AH53" s="16"/>
      <c r="AI53" s="16"/>
    </row>
    <row r="54" spans="1:35" x14ac:dyDescent="0.3">
      <c r="A54" s="69" t="s">
        <v>110</v>
      </c>
      <c r="B54" s="70" t="s">
        <v>109</v>
      </c>
      <c r="C54" s="11" t="s">
        <v>637</v>
      </c>
      <c r="D54" s="70" t="s">
        <v>1069</v>
      </c>
      <c r="E54" s="10">
        <v>1022.9369999999999</v>
      </c>
      <c r="F54" s="10">
        <v>1020.953</v>
      </c>
      <c r="G54" s="10">
        <v>759.59899999999993</v>
      </c>
      <c r="H54" s="10">
        <v>0</v>
      </c>
      <c r="I54" s="10">
        <v>540.30700000000002</v>
      </c>
      <c r="J54" s="10">
        <v>1002.9370000000002</v>
      </c>
      <c r="K54" s="10">
        <v>1027.6310000000001</v>
      </c>
      <c r="L54" s="10">
        <v>1004.1820000000001</v>
      </c>
      <c r="M54" s="10">
        <v>1033.1809999999998</v>
      </c>
      <c r="N54" s="10">
        <v>772.73500000000024</v>
      </c>
      <c r="O54" s="10">
        <v>0</v>
      </c>
      <c r="P54" s="10">
        <v>173.61500000000001</v>
      </c>
      <c r="Q54" s="10">
        <v>912.43099999999993</v>
      </c>
      <c r="R54" s="10">
        <v>1023.3830000000003</v>
      </c>
      <c r="S54" s="10">
        <v>1003.6890000000002</v>
      </c>
      <c r="T54" s="10">
        <v>1009.232</v>
      </c>
      <c r="U54" s="10">
        <v>627.39899999999989</v>
      </c>
      <c r="V54" s="10">
        <v>0</v>
      </c>
      <c r="W54" s="16">
        <v>0</v>
      </c>
      <c r="X54" s="16">
        <v>1511.029</v>
      </c>
      <c r="Y54" s="16">
        <v>1020.1310000000002</v>
      </c>
      <c r="Z54" s="16">
        <v>914.97900000000004</v>
      </c>
      <c r="AA54" s="16">
        <v>927.10599999999988</v>
      </c>
      <c r="AB54" s="16">
        <v>384.32300000000009</v>
      </c>
      <c r="AC54" s="16">
        <v>0</v>
      </c>
      <c r="AD54" s="16">
        <v>404.67600000000004</v>
      </c>
      <c r="AE54" s="16">
        <v>527.6</v>
      </c>
      <c r="AF54" s="16">
        <v>525.42799999999988</v>
      </c>
      <c r="AG54" s="10"/>
      <c r="AH54" s="16"/>
      <c r="AI54" s="16"/>
    </row>
    <row r="55" spans="1:35" x14ac:dyDescent="0.3">
      <c r="A55" s="69" t="s">
        <v>112</v>
      </c>
      <c r="B55" s="70" t="s">
        <v>111</v>
      </c>
      <c r="C55" s="11" t="s">
        <v>638</v>
      </c>
      <c r="D55" s="70" t="s">
        <v>1069</v>
      </c>
      <c r="E55" s="10">
        <v>1154.7309999999998</v>
      </c>
      <c r="F55" s="10">
        <v>1111.31</v>
      </c>
      <c r="G55" s="10">
        <v>1133.623</v>
      </c>
      <c r="H55" s="10">
        <v>200.119</v>
      </c>
      <c r="I55" s="10">
        <v>450.50600000000003</v>
      </c>
      <c r="J55" s="10">
        <v>1304.0630000000006</v>
      </c>
      <c r="K55" s="10">
        <v>1189.9069999999999</v>
      </c>
      <c r="L55" s="10">
        <v>1150.5390000000002</v>
      </c>
      <c r="M55" s="10">
        <v>1163.8489999999999</v>
      </c>
      <c r="N55" s="10">
        <v>1155.8939999999996</v>
      </c>
      <c r="O55" s="10">
        <v>0</v>
      </c>
      <c r="P55" s="10">
        <v>522.77800000000002</v>
      </c>
      <c r="Q55" s="10">
        <v>1098.0589999999997</v>
      </c>
      <c r="R55" s="10">
        <v>0</v>
      </c>
      <c r="S55" s="10">
        <v>1128.01</v>
      </c>
      <c r="T55" s="10">
        <v>1099.5660000000003</v>
      </c>
      <c r="U55" s="10">
        <v>668.95399999999972</v>
      </c>
      <c r="V55" s="10">
        <v>144.167</v>
      </c>
      <c r="W55" s="16">
        <v>500.72400000000005</v>
      </c>
      <c r="X55" s="16">
        <v>1163.0979999999995</v>
      </c>
      <c r="Y55" s="16">
        <v>1167.4059999999997</v>
      </c>
      <c r="Z55" s="16">
        <v>0</v>
      </c>
      <c r="AA55" s="16">
        <v>1033.617</v>
      </c>
      <c r="AB55" s="16">
        <v>1047.0619999999999</v>
      </c>
      <c r="AC55" s="16">
        <v>10.891999999999999</v>
      </c>
      <c r="AD55" s="16">
        <v>593.49299999999994</v>
      </c>
      <c r="AE55" s="16">
        <v>1191.9229999999998</v>
      </c>
      <c r="AF55" s="16">
        <v>1128.8380000000002</v>
      </c>
      <c r="AG55" s="10"/>
      <c r="AH55" s="16"/>
      <c r="AI55" s="16"/>
    </row>
    <row r="56" spans="1:35" x14ac:dyDescent="0.3">
      <c r="A56" s="69" t="s">
        <v>113</v>
      </c>
      <c r="B56" s="70" t="s">
        <v>111</v>
      </c>
      <c r="C56" s="11" t="s">
        <v>639</v>
      </c>
      <c r="D56" s="70" t="s">
        <v>944</v>
      </c>
      <c r="E56" s="10">
        <v>1183.4929999999997</v>
      </c>
      <c r="F56" s="10">
        <v>1129.26</v>
      </c>
      <c r="G56" s="10">
        <v>58.462000000000003</v>
      </c>
      <c r="H56" s="10">
        <v>0</v>
      </c>
      <c r="I56" s="10">
        <v>708.71000000000015</v>
      </c>
      <c r="J56" s="10">
        <v>1161.2280000000003</v>
      </c>
      <c r="K56" s="10">
        <v>1262.3389999999995</v>
      </c>
      <c r="L56" s="10">
        <v>1215.2879999999998</v>
      </c>
      <c r="M56" s="10">
        <v>1185.5879999999997</v>
      </c>
      <c r="N56" s="10">
        <v>1326.3129999999999</v>
      </c>
      <c r="O56" s="10">
        <v>0</v>
      </c>
      <c r="P56" s="10">
        <v>926.0150000000001</v>
      </c>
      <c r="Q56" s="10">
        <v>1127.212</v>
      </c>
      <c r="R56" s="10">
        <v>1170.6270000000004</v>
      </c>
      <c r="S56" s="10">
        <v>1253.7060000000001</v>
      </c>
      <c r="T56" s="10">
        <v>1110.153</v>
      </c>
      <c r="U56" s="10">
        <v>620.01299999999992</v>
      </c>
      <c r="V56" s="10">
        <v>0</v>
      </c>
      <c r="W56" s="16">
        <v>967.3349999999997</v>
      </c>
      <c r="X56" s="16">
        <v>1152.2160000000001</v>
      </c>
      <c r="Y56" s="16">
        <v>1133.4439999999997</v>
      </c>
      <c r="Z56" s="16">
        <v>712.01200000000017</v>
      </c>
      <c r="AA56" s="16">
        <v>573.04900000000009</v>
      </c>
      <c r="AB56" s="16">
        <v>594.35599999999999</v>
      </c>
      <c r="AC56" s="16">
        <v>0</v>
      </c>
      <c r="AD56" s="16">
        <v>808.09599999999989</v>
      </c>
      <c r="AE56" s="16">
        <v>1128.7370000000001</v>
      </c>
      <c r="AF56" s="16">
        <v>1066.4749999999999</v>
      </c>
      <c r="AG56" s="10"/>
      <c r="AH56" s="16"/>
      <c r="AI56" s="16"/>
    </row>
    <row r="57" spans="1:35" x14ac:dyDescent="0.3">
      <c r="A57" s="69" t="s">
        <v>115</v>
      </c>
      <c r="B57" s="70" t="s">
        <v>114</v>
      </c>
      <c r="C57" s="11" t="s">
        <v>640</v>
      </c>
      <c r="D57" s="70" t="s">
        <v>555</v>
      </c>
      <c r="E57" s="10">
        <v>937.29000000000008</v>
      </c>
      <c r="F57" s="10">
        <v>912.91599999999994</v>
      </c>
      <c r="G57" s="10">
        <v>376.62700000000007</v>
      </c>
      <c r="H57" s="10">
        <v>0</v>
      </c>
      <c r="I57" s="10">
        <v>633.17900000000009</v>
      </c>
      <c r="J57" s="10">
        <v>903.62300000000016</v>
      </c>
      <c r="K57" s="10">
        <v>922.42599999999982</v>
      </c>
      <c r="L57" s="10">
        <v>917.62300000000005</v>
      </c>
      <c r="M57" s="10">
        <v>916.86999999999966</v>
      </c>
      <c r="N57" s="10">
        <v>465.52099999999996</v>
      </c>
      <c r="O57" s="10">
        <v>0</v>
      </c>
      <c r="P57" s="10">
        <v>491.91500000000008</v>
      </c>
      <c r="Q57" s="10">
        <v>907.08100000000036</v>
      </c>
      <c r="R57" s="10">
        <v>909.56799999999976</v>
      </c>
      <c r="S57" s="10">
        <v>975.09999999999957</v>
      </c>
      <c r="T57" s="10">
        <v>910.7299999999999</v>
      </c>
      <c r="U57" s="10">
        <v>579.18299999999999</v>
      </c>
      <c r="V57" s="10">
        <v>0</v>
      </c>
      <c r="W57" s="16">
        <v>463.7650000000001</v>
      </c>
      <c r="X57" s="16">
        <v>926.798</v>
      </c>
      <c r="Y57" s="16">
        <v>608.56600000000003</v>
      </c>
      <c r="Z57" s="16">
        <v>903.73000000000025</v>
      </c>
      <c r="AA57" s="16">
        <v>913.77700000000004</v>
      </c>
      <c r="AB57" s="16">
        <v>8.8460000000000001</v>
      </c>
      <c r="AC57" s="16">
        <v>0</v>
      </c>
      <c r="AD57" s="16">
        <v>729.02199999999993</v>
      </c>
      <c r="AE57" s="16">
        <v>1021.4830000000001</v>
      </c>
      <c r="AF57" s="16">
        <v>1288.7740000000001</v>
      </c>
      <c r="AG57" s="10"/>
      <c r="AH57" s="16"/>
      <c r="AI57" s="16"/>
    </row>
    <row r="58" spans="1:35" x14ac:dyDescent="0.3">
      <c r="A58" s="69" t="s">
        <v>117</v>
      </c>
      <c r="B58" s="70" t="s">
        <v>116</v>
      </c>
      <c r="C58" s="11" t="s">
        <v>641</v>
      </c>
      <c r="D58" s="70" t="s">
        <v>450</v>
      </c>
      <c r="E58" s="10">
        <v>1484.0900000000004</v>
      </c>
      <c r="F58" s="10">
        <v>1310.5629999999996</v>
      </c>
      <c r="G58" s="10">
        <v>647.70699999999999</v>
      </c>
      <c r="H58" s="10">
        <v>0</v>
      </c>
      <c r="I58" s="10">
        <v>856.93299999999999</v>
      </c>
      <c r="J58" s="10">
        <v>1458.9700000000003</v>
      </c>
      <c r="K58" s="10">
        <v>1237.712</v>
      </c>
      <c r="L58" s="10">
        <v>1235.046</v>
      </c>
      <c r="M58" s="10">
        <v>1295.9390000000001</v>
      </c>
      <c r="N58" s="10">
        <v>843.87900000000002</v>
      </c>
      <c r="O58" s="10">
        <v>0</v>
      </c>
      <c r="P58" s="10">
        <v>829.13599999999974</v>
      </c>
      <c r="Q58" s="10">
        <v>1192.9030000000005</v>
      </c>
      <c r="R58" s="10">
        <v>1280.2919999999999</v>
      </c>
      <c r="S58" s="10">
        <v>1535.6590000000003</v>
      </c>
      <c r="T58" s="10">
        <v>1101.9349999999999</v>
      </c>
      <c r="U58" s="10">
        <v>568.58500000000004</v>
      </c>
      <c r="V58" s="10">
        <v>0</v>
      </c>
      <c r="W58" s="16">
        <v>684.29099999999983</v>
      </c>
      <c r="X58" s="16">
        <v>1208.384</v>
      </c>
      <c r="Y58" s="16">
        <v>1224.1830000000002</v>
      </c>
      <c r="Z58" s="16">
        <v>1301.7590000000005</v>
      </c>
      <c r="AA58" s="16">
        <v>1093.875</v>
      </c>
      <c r="AB58" s="16">
        <v>0</v>
      </c>
      <c r="AC58" s="16">
        <v>0</v>
      </c>
      <c r="AD58" s="16">
        <v>616.41000000000008</v>
      </c>
      <c r="AE58" s="16">
        <v>1303.6740000000002</v>
      </c>
      <c r="AF58" s="16">
        <v>1254.723</v>
      </c>
      <c r="AG58" s="10"/>
      <c r="AH58" s="16"/>
      <c r="AI58" s="16"/>
    </row>
    <row r="59" spans="1:35" x14ac:dyDescent="0.3">
      <c r="A59" s="69" t="s">
        <v>119</v>
      </c>
      <c r="B59" s="70" t="s">
        <v>118</v>
      </c>
      <c r="C59" s="11" t="s">
        <v>642</v>
      </c>
      <c r="D59" s="70" t="s">
        <v>555</v>
      </c>
      <c r="E59" s="10">
        <v>1252.8369999999993</v>
      </c>
      <c r="F59" s="10">
        <v>1324.8869999999999</v>
      </c>
      <c r="G59" s="10">
        <v>406.58799999999997</v>
      </c>
      <c r="H59" s="10">
        <v>0</v>
      </c>
      <c r="I59" s="10">
        <v>633.20399999999984</v>
      </c>
      <c r="J59" s="10">
        <v>1370.7509999999997</v>
      </c>
      <c r="K59" s="10">
        <v>1249.4899999999998</v>
      </c>
      <c r="L59" s="10">
        <v>1454.2789999999998</v>
      </c>
      <c r="M59" s="10">
        <v>1448.6570000000004</v>
      </c>
      <c r="N59" s="10">
        <v>562.91</v>
      </c>
      <c r="O59" s="10">
        <v>0</v>
      </c>
      <c r="P59" s="10">
        <v>656.3130000000001</v>
      </c>
      <c r="Q59" s="10">
        <v>1477.8739999999996</v>
      </c>
      <c r="R59" s="10">
        <v>0</v>
      </c>
      <c r="S59" s="10">
        <v>0</v>
      </c>
      <c r="T59" s="10">
        <v>1680.5969999999998</v>
      </c>
      <c r="U59" s="10">
        <v>410.89299999999992</v>
      </c>
      <c r="V59" s="10">
        <v>0</v>
      </c>
      <c r="W59" s="16">
        <v>652.07999999999993</v>
      </c>
      <c r="X59" s="16">
        <v>1655.0289999999998</v>
      </c>
      <c r="Y59" s="16">
        <v>2027.6780000000003</v>
      </c>
      <c r="Z59" s="16">
        <v>2057.5419999999995</v>
      </c>
      <c r="AA59" s="16">
        <v>2044.7539999999999</v>
      </c>
      <c r="AB59" s="16">
        <v>1025.5149999999999</v>
      </c>
      <c r="AC59" s="16">
        <v>0</v>
      </c>
      <c r="AD59" s="16">
        <v>669.7</v>
      </c>
      <c r="AE59" s="16">
        <v>1259.5249999999996</v>
      </c>
      <c r="AF59" s="16">
        <v>0</v>
      </c>
      <c r="AG59" s="10"/>
      <c r="AH59" s="16"/>
      <c r="AI59" s="16"/>
    </row>
    <row r="60" spans="1:35" x14ac:dyDescent="0.3">
      <c r="A60" s="69" t="s">
        <v>121</v>
      </c>
      <c r="B60" s="70" t="s">
        <v>120</v>
      </c>
      <c r="C60" s="11" t="s">
        <v>121</v>
      </c>
      <c r="D60" s="70" t="s">
        <v>944</v>
      </c>
      <c r="E60" s="10">
        <v>1401.5559999999998</v>
      </c>
      <c r="F60" s="10">
        <v>1389.5319999999999</v>
      </c>
      <c r="G60" s="10">
        <v>1225.405</v>
      </c>
      <c r="H60" s="10">
        <v>0</v>
      </c>
      <c r="I60" s="10">
        <v>1013.5279999999999</v>
      </c>
      <c r="J60" s="10">
        <v>1105.3989999999999</v>
      </c>
      <c r="K60" s="10">
        <v>1109.1840000000002</v>
      </c>
      <c r="L60" s="10">
        <v>1219.8769999999997</v>
      </c>
      <c r="M60" s="10">
        <v>1103.6909999999998</v>
      </c>
      <c r="N60" s="10">
        <v>1166.7260000000003</v>
      </c>
      <c r="O60" s="10">
        <v>0</v>
      </c>
      <c r="P60" s="10">
        <v>952.60299999999995</v>
      </c>
      <c r="Q60" s="10">
        <v>1107.2180000000001</v>
      </c>
      <c r="R60" s="10">
        <v>1396.8810000000001</v>
      </c>
      <c r="S60" s="10">
        <v>1317.8509999999999</v>
      </c>
      <c r="T60" s="10">
        <v>1315.9569999999999</v>
      </c>
      <c r="U60" s="10">
        <v>1199.1590000000001</v>
      </c>
      <c r="V60" s="10">
        <v>0</v>
      </c>
      <c r="W60" s="16">
        <v>716.9019999999997</v>
      </c>
      <c r="X60" s="16">
        <v>1266.2659999999998</v>
      </c>
      <c r="Y60" s="16">
        <v>1379.4659999999997</v>
      </c>
      <c r="Z60" s="16">
        <v>1142.097</v>
      </c>
      <c r="AA60" s="16">
        <v>1102.8679999999999</v>
      </c>
      <c r="AB60" s="16">
        <v>1082.0509999999999</v>
      </c>
      <c r="AC60" s="16">
        <v>0</v>
      </c>
      <c r="AD60" s="16">
        <v>735.86800000000005</v>
      </c>
      <c r="AE60" s="16">
        <v>1157.5720000000001</v>
      </c>
      <c r="AF60" s="16">
        <v>1127.8000000000002</v>
      </c>
      <c r="AG60" s="10"/>
      <c r="AH60" s="16"/>
      <c r="AI60" s="16"/>
    </row>
    <row r="61" spans="1:35" x14ac:dyDescent="0.3">
      <c r="A61" s="69" t="s">
        <v>123</v>
      </c>
      <c r="B61" s="70" t="s">
        <v>122</v>
      </c>
      <c r="C61" s="11" t="s">
        <v>643</v>
      </c>
      <c r="D61" s="70" t="s">
        <v>555</v>
      </c>
      <c r="E61" s="10">
        <v>906.07499999999982</v>
      </c>
      <c r="F61" s="10">
        <v>850.61000000000024</v>
      </c>
      <c r="G61" s="10">
        <v>369.82899999999995</v>
      </c>
      <c r="H61" s="10">
        <v>0</v>
      </c>
      <c r="I61" s="10">
        <v>431.09100000000001</v>
      </c>
      <c r="J61" s="10">
        <v>825.43099999999993</v>
      </c>
      <c r="K61" s="10">
        <v>1012.088</v>
      </c>
      <c r="L61" s="10">
        <v>973.399</v>
      </c>
      <c r="M61" s="10">
        <v>936.25999999999988</v>
      </c>
      <c r="N61" s="10">
        <v>329.21199999999999</v>
      </c>
      <c r="O61" s="10">
        <v>0</v>
      </c>
      <c r="P61" s="10">
        <v>596.77</v>
      </c>
      <c r="Q61" s="10">
        <v>0</v>
      </c>
      <c r="R61" s="10">
        <v>951.40100000000029</v>
      </c>
      <c r="S61" s="10">
        <v>944.64600000000019</v>
      </c>
      <c r="T61" s="10">
        <v>992.93999999999994</v>
      </c>
      <c r="U61" s="10">
        <v>720.35199999999986</v>
      </c>
      <c r="V61" s="10">
        <v>0</v>
      </c>
      <c r="W61" s="16">
        <v>432.66299999999995</v>
      </c>
      <c r="X61" s="16">
        <v>910.94700000000012</v>
      </c>
      <c r="Y61" s="16">
        <v>901.52300000000014</v>
      </c>
      <c r="Z61" s="16">
        <v>877.5379999999999</v>
      </c>
      <c r="AA61" s="16">
        <v>801.95700000000011</v>
      </c>
      <c r="AB61" s="16">
        <v>0</v>
      </c>
      <c r="AC61" s="16">
        <v>0</v>
      </c>
      <c r="AD61" s="16">
        <v>1020.8899999999999</v>
      </c>
      <c r="AE61" s="16">
        <v>1322.0709999999999</v>
      </c>
      <c r="AF61" s="16">
        <v>1522.2739999999999</v>
      </c>
      <c r="AG61" s="10"/>
      <c r="AH61" s="16"/>
      <c r="AI61" s="16"/>
    </row>
    <row r="62" spans="1:35" x14ac:dyDescent="0.3">
      <c r="A62" s="69" t="s">
        <v>125</v>
      </c>
      <c r="B62" s="70" t="s">
        <v>124</v>
      </c>
      <c r="C62" s="11" t="s">
        <v>644</v>
      </c>
      <c r="D62" s="70" t="s">
        <v>944</v>
      </c>
      <c r="E62" s="10">
        <v>1425.09</v>
      </c>
      <c r="F62" s="10">
        <v>1152.1790000000001</v>
      </c>
      <c r="G62" s="10">
        <v>957.00600000000009</v>
      </c>
      <c r="H62" s="10">
        <v>344.37900000000002</v>
      </c>
      <c r="I62" s="10">
        <v>665.68699999999978</v>
      </c>
      <c r="J62" s="10">
        <v>1047.933</v>
      </c>
      <c r="K62" s="10">
        <v>1001.3900000000001</v>
      </c>
      <c r="L62" s="10">
        <v>1095.1890000000001</v>
      </c>
      <c r="M62" s="10">
        <v>1034.364</v>
      </c>
      <c r="N62" s="10">
        <v>1007.803</v>
      </c>
      <c r="O62" s="10">
        <v>430.01500000000004</v>
      </c>
      <c r="P62" s="10">
        <v>655.76200000000006</v>
      </c>
      <c r="Q62" s="10">
        <v>1116.0470000000005</v>
      </c>
      <c r="R62" s="10">
        <v>1120.3420000000003</v>
      </c>
      <c r="S62" s="10">
        <v>1187.0350000000001</v>
      </c>
      <c r="T62" s="10">
        <v>1035.6559999999999</v>
      </c>
      <c r="U62" s="10">
        <v>644.33299999999997</v>
      </c>
      <c r="V62" s="10">
        <v>248.56699999999995</v>
      </c>
      <c r="W62" s="16">
        <v>820.21799999999996</v>
      </c>
      <c r="X62" s="16">
        <v>158.768</v>
      </c>
      <c r="Y62" s="16">
        <v>1015.4670000000001</v>
      </c>
      <c r="Z62" s="16">
        <v>1015.364</v>
      </c>
      <c r="AA62" s="16">
        <v>1013.1009999999999</v>
      </c>
      <c r="AB62" s="16">
        <v>0</v>
      </c>
      <c r="AC62" s="16">
        <v>0</v>
      </c>
      <c r="AD62" s="16">
        <v>419.839</v>
      </c>
      <c r="AE62" s="16">
        <v>939.822</v>
      </c>
      <c r="AF62" s="16">
        <v>948.43600000000004</v>
      </c>
      <c r="AG62" s="10"/>
      <c r="AH62" s="16"/>
      <c r="AI62" s="16"/>
    </row>
    <row r="63" spans="1:35" x14ac:dyDescent="0.3">
      <c r="A63" s="69" t="s">
        <v>127</v>
      </c>
      <c r="B63" s="70" t="s">
        <v>126</v>
      </c>
      <c r="C63" s="11" t="s">
        <v>645</v>
      </c>
      <c r="D63" s="70" t="s">
        <v>555</v>
      </c>
      <c r="E63" s="10">
        <v>821.88699999999994</v>
      </c>
      <c r="F63" s="10">
        <v>831.47500000000002</v>
      </c>
      <c r="G63" s="10">
        <v>517.322</v>
      </c>
      <c r="H63" s="10">
        <v>0</v>
      </c>
      <c r="I63" s="10">
        <v>529.01200000000006</v>
      </c>
      <c r="J63" s="10">
        <v>1067.1869999999999</v>
      </c>
      <c r="K63" s="10">
        <v>1036.8820000000001</v>
      </c>
      <c r="L63" s="10">
        <v>1021.1739999999999</v>
      </c>
      <c r="M63" s="10">
        <v>1006.16</v>
      </c>
      <c r="N63" s="10">
        <v>802.62599999999998</v>
      </c>
      <c r="O63" s="10">
        <v>6.8150000000000004</v>
      </c>
      <c r="P63" s="10">
        <v>417.41299999999984</v>
      </c>
      <c r="Q63" s="10">
        <v>1003.0410000000002</v>
      </c>
      <c r="R63" s="10">
        <v>808.08099999999968</v>
      </c>
      <c r="S63" s="10">
        <v>1017.09</v>
      </c>
      <c r="T63" s="10">
        <v>956.41000000000042</v>
      </c>
      <c r="U63" s="10">
        <v>349.26</v>
      </c>
      <c r="V63" s="10">
        <v>0</v>
      </c>
      <c r="W63" s="16">
        <v>415.71500000000009</v>
      </c>
      <c r="X63" s="16">
        <v>1053.0939999999998</v>
      </c>
      <c r="Y63" s="16">
        <v>1012.6039999999998</v>
      </c>
      <c r="Z63" s="16">
        <v>931.57899999999995</v>
      </c>
      <c r="AA63" s="16">
        <v>637.36000000000013</v>
      </c>
      <c r="AB63" s="16">
        <v>0</v>
      </c>
      <c r="AC63" s="16">
        <v>0</v>
      </c>
      <c r="AD63" s="16">
        <v>621.12599999999986</v>
      </c>
      <c r="AE63" s="16">
        <v>953.73000000000013</v>
      </c>
      <c r="AF63" s="16">
        <v>796.78700000000015</v>
      </c>
      <c r="AG63" s="10"/>
      <c r="AH63" s="16"/>
      <c r="AI63" s="16"/>
    </row>
    <row r="64" spans="1:35" x14ac:dyDescent="0.3">
      <c r="A64" s="69" t="s">
        <v>129</v>
      </c>
      <c r="B64" s="70" t="s">
        <v>128</v>
      </c>
      <c r="C64" s="11" t="s">
        <v>646</v>
      </c>
      <c r="D64" s="70" t="s">
        <v>945</v>
      </c>
      <c r="E64" s="10">
        <v>1062.21</v>
      </c>
      <c r="F64" s="10">
        <v>1066.0250000000001</v>
      </c>
      <c r="G64" s="10">
        <v>1119.3510000000001</v>
      </c>
      <c r="H64" s="10">
        <v>192.89700000000002</v>
      </c>
      <c r="I64" s="10">
        <v>541.41899999999998</v>
      </c>
      <c r="J64" s="10">
        <v>1053.9740000000002</v>
      </c>
      <c r="K64" s="10">
        <v>0</v>
      </c>
      <c r="L64" s="10">
        <v>1072.2260000000001</v>
      </c>
      <c r="M64" s="10">
        <v>1086.44</v>
      </c>
      <c r="N64" s="10">
        <v>1043.1490000000001</v>
      </c>
      <c r="O64" s="10">
        <v>328.61800000000005</v>
      </c>
      <c r="P64" s="10">
        <v>536.08199999999999</v>
      </c>
      <c r="Q64" s="10">
        <v>1022.0540000000002</v>
      </c>
      <c r="R64" s="10">
        <v>1099.393</v>
      </c>
      <c r="S64" s="10">
        <v>1050.7920000000004</v>
      </c>
      <c r="T64" s="10">
        <v>1125.2700000000004</v>
      </c>
      <c r="U64" s="10">
        <v>1040.931</v>
      </c>
      <c r="V64" s="10">
        <v>284.64499999999998</v>
      </c>
      <c r="W64" s="16">
        <v>634.66700000000003</v>
      </c>
      <c r="X64" s="16">
        <v>1084.1280000000004</v>
      </c>
      <c r="Y64" s="16">
        <v>1019.3029999999997</v>
      </c>
      <c r="Z64" s="16">
        <v>1131.3649999999998</v>
      </c>
      <c r="AA64" s="16">
        <v>1056.2829999999999</v>
      </c>
      <c r="AB64" s="16">
        <v>622.92399999999986</v>
      </c>
      <c r="AC64" s="16">
        <v>215.697</v>
      </c>
      <c r="AD64" s="16">
        <v>623.60799999999995</v>
      </c>
      <c r="AE64" s="16">
        <v>1062.037</v>
      </c>
      <c r="AF64" s="16">
        <v>1035.2499999999998</v>
      </c>
      <c r="AG64" s="10"/>
      <c r="AH64" s="16"/>
      <c r="AI64" s="16"/>
    </row>
    <row r="65" spans="1:35" x14ac:dyDescent="0.3">
      <c r="A65" s="69" t="s">
        <v>131</v>
      </c>
      <c r="B65" s="70" t="s">
        <v>130</v>
      </c>
      <c r="C65" s="11" t="s">
        <v>647</v>
      </c>
      <c r="D65" s="70" t="s">
        <v>945</v>
      </c>
      <c r="E65" s="10">
        <v>823.82799999999997</v>
      </c>
      <c r="F65" s="10">
        <v>898.58300000000008</v>
      </c>
      <c r="G65" s="10">
        <v>654.45899999999983</v>
      </c>
      <c r="H65" s="10">
        <v>105.01500000000001</v>
      </c>
      <c r="I65" s="10">
        <v>292.70499999999998</v>
      </c>
      <c r="J65" s="10">
        <v>860.44399999999996</v>
      </c>
      <c r="K65" s="10">
        <v>903.3069999999999</v>
      </c>
      <c r="L65" s="10">
        <v>903.38199999999995</v>
      </c>
      <c r="M65" s="10">
        <v>802.91000000000008</v>
      </c>
      <c r="N65" s="10">
        <v>51.969000000000001</v>
      </c>
      <c r="O65" s="10">
        <v>0</v>
      </c>
      <c r="P65" s="10">
        <v>406.53800000000007</v>
      </c>
      <c r="Q65" s="10">
        <v>715.43000000000006</v>
      </c>
      <c r="R65" s="10">
        <v>830.24699999999996</v>
      </c>
      <c r="S65" s="10">
        <v>720.68999999999994</v>
      </c>
      <c r="T65" s="10">
        <v>15.754</v>
      </c>
      <c r="U65" s="10">
        <v>613.43100000000004</v>
      </c>
      <c r="V65" s="10">
        <v>0</v>
      </c>
      <c r="W65" s="16">
        <v>427.00299999999999</v>
      </c>
      <c r="X65" s="16">
        <v>747.59500000000003</v>
      </c>
      <c r="Y65" s="16">
        <v>843.75100000000009</v>
      </c>
      <c r="Z65" s="16">
        <v>923.0569999999999</v>
      </c>
      <c r="AA65" s="16">
        <v>844.55400000000009</v>
      </c>
      <c r="AB65" s="16">
        <v>394.767</v>
      </c>
      <c r="AC65" s="16">
        <v>0</v>
      </c>
      <c r="AD65" s="16">
        <v>414.322</v>
      </c>
      <c r="AE65" s="16">
        <v>800.09399999999982</v>
      </c>
      <c r="AF65" s="16">
        <v>693.75599999999997</v>
      </c>
      <c r="AG65" s="10"/>
      <c r="AH65" s="16"/>
      <c r="AI65" s="16"/>
    </row>
    <row r="66" spans="1:35" x14ac:dyDescent="0.3">
      <c r="A66" s="69" t="s">
        <v>133</v>
      </c>
      <c r="B66" s="70" t="s">
        <v>132</v>
      </c>
      <c r="C66" s="11" t="s">
        <v>648</v>
      </c>
      <c r="D66" s="70" t="s">
        <v>555</v>
      </c>
      <c r="E66" s="10">
        <v>1051.3630000000001</v>
      </c>
      <c r="F66" s="10">
        <v>964.53499999999974</v>
      </c>
      <c r="G66" s="10">
        <v>323.54199999999997</v>
      </c>
      <c r="H66" s="10">
        <v>0</v>
      </c>
      <c r="I66" s="10">
        <v>514.22300000000007</v>
      </c>
      <c r="J66" s="10">
        <v>1029.355</v>
      </c>
      <c r="K66" s="10">
        <v>947.88599999999985</v>
      </c>
      <c r="L66" s="10">
        <v>1026.1960000000006</v>
      </c>
      <c r="M66" s="10">
        <v>1064.9839999999997</v>
      </c>
      <c r="N66" s="10">
        <v>473.40200000000004</v>
      </c>
      <c r="O66" s="10">
        <v>0</v>
      </c>
      <c r="P66" s="10">
        <v>507.38699999999994</v>
      </c>
      <c r="Q66" s="10">
        <v>1059.4720000000002</v>
      </c>
      <c r="R66" s="10">
        <v>1138.0220000000002</v>
      </c>
      <c r="S66" s="10">
        <v>1035.5829999999996</v>
      </c>
      <c r="T66" s="10">
        <v>1042.0410000000002</v>
      </c>
      <c r="U66" s="10">
        <v>310.72500000000002</v>
      </c>
      <c r="V66" s="10">
        <v>0</v>
      </c>
      <c r="W66" s="16">
        <v>536.548</v>
      </c>
      <c r="X66" s="16">
        <v>946.32599999999979</v>
      </c>
      <c r="Y66" s="16">
        <v>899.6339999999999</v>
      </c>
      <c r="Z66" s="16">
        <v>1142.135</v>
      </c>
      <c r="AA66" s="16">
        <v>745.94600000000003</v>
      </c>
      <c r="AB66" s="16">
        <v>111.12700000000001</v>
      </c>
      <c r="AC66" s="16">
        <v>0</v>
      </c>
      <c r="AD66" s="16">
        <v>448.19200000000001</v>
      </c>
      <c r="AE66" s="16">
        <v>895.19700000000012</v>
      </c>
      <c r="AF66" s="16">
        <v>969.08699999999999</v>
      </c>
      <c r="AG66" s="10"/>
      <c r="AH66" s="16"/>
      <c r="AI66" s="16"/>
    </row>
    <row r="67" spans="1:35" x14ac:dyDescent="0.3">
      <c r="A67" s="69" t="s">
        <v>135</v>
      </c>
      <c r="B67" s="70" t="s">
        <v>881</v>
      </c>
      <c r="C67" s="11" t="s">
        <v>649</v>
      </c>
      <c r="D67" s="70" t="s">
        <v>945</v>
      </c>
      <c r="E67" s="10">
        <v>1132.8290000000002</v>
      </c>
      <c r="F67" s="10">
        <v>1135.826</v>
      </c>
      <c r="G67" s="10">
        <v>860.05700000000024</v>
      </c>
      <c r="H67" s="10">
        <v>0</v>
      </c>
      <c r="I67" s="10">
        <v>609.56700000000012</v>
      </c>
      <c r="J67" s="10">
        <v>1118.8379999999997</v>
      </c>
      <c r="K67" s="10">
        <v>1125.9799999999998</v>
      </c>
      <c r="L67" s="10">
        <v>1138.8910000000001</v>
      </c>
      <c r="M67" s="10">
        <v>1134.4460000000001</v>
      </c>
      <c r="N67" s="10">
        <v>1134.9790000000003</v>
      </c>
      <c r="O67" s="10">
        <v>0</v>
      </c>
      <c r="P67" s="10">
        <v>917.06100000000015</v>
      </c>
      <c r="Q67" s="10">
        <v>1147.0120000000002</v>
      </c>
      <c r="R67" s="10">
        <v>1237.1529999999998</v>
      </c>
      <c r="S67" s="10">
        <v>1129.443</v>
      </c>
      <c r="T67" s="10">
        <v>1124.0480000000002</v>
      </c>
      <c r="U67" s="10">
        <v>605.7059999999999</v>
      </c>
      <c r="V67" s="10">
        <v>0</v>
      </c>
      <c r="W67" s="16">
        <v>605.72199999999998</v>
      </c>
      <c r="X67" s="16">
        <v>1055.8899999999999</v>
      </c>
      <c r="Y67" s="16">
        <v>1118.0900000000001</v>
      </c>
      <c r="Z67" s="16">
        <v>1119.443</v>
      </c>
      <c r="AA67" s="16">
        <v>1120.7650000000001</v>
      </c>
      <c r="AB67" s="16">
        <v>452.89099999999996</v>
      </c>
      <c r="AC67" s="16">
        <v>0</v>
      </c>
      <c r="AD67" s="16">
        <v>0</v>
      </c>
      <c r="AE67" s="16">
        <v>1121.8140000000003</v>
      </c>
      <c r="AF67" s="16">
        <v>1010.7359999999999</v>
      </c>
      <c r="AG67" s="10"/>
      <c r="AH67" s="16"/>
      <c r="AI67" s="16"/>
    </row>
    <row r="68" spans="1:35" x14ac:dyDescent="0.3">
      <c r="A68" s="69" t="s">
        <v>139</v>
      </c>
      <c r="B68" s="70" t="s">
        <v>138</v>
      </c>
      <c r="C68" s="11" t="s">
        <v>650</v>
      </c>
      <c r="D68" s="70" t="s">
        <v>945</v>
      </c>
      <c r="E68" s="10">
        <v>930.47500000000002</v>
      </c>
      <c r="F68" s="10">
        <v>943.38000000000011</v>
      </c>
      <c r="G68" s="10">
        <v>885.10899999999981</v>
      </c>
      <c r="H68" s="10">
        <v>0</v>
      </c>
      <c r="I68" s="10">
        <v>567.35400000000004</v>
      </c>
      <c r="J68" s="10">
        <v>933.13399999999967</v>
      </c>
      <c r="K68" s="10">
        <v>972.30099999999993</v>
      </c>
      <c r="L68" s="10">
        <v>1060.627</v>
      </c>
      <c r="M68" s="10">
        <v>968.14899999999955</v>
      </c>
      <c r="N68" s="10">
        <v>924.66200000000015</v>
      </c>
      <c r="O68" s="10">
        <v>0</v>
      </c>
      <c r="P68" s="10">
        <v>656.65899999999999</v>
      </c>
      <c r="Q68" s="10">
        <v>955.22899999999981</v>
      </c>
      <c r="R68" s="10">
        <v>902.88900000000012</v>
      </c>
      <c r="S68" s="10">
        <v>1085.3190000000002</v>
      </c>
      <c r="T68" s="10">
        <v>1067.5060000000003</v>
      </c>
      <c r="U68" s="10">
        <v>832.52</v>
      </c>
      <c r="V68" s="10">
        <v>0</v>
      </c>
      <c r="W68" s="16">
        <v>426.68499999999983</v>
      </c>
      <c r="X68" s="16">
        <v>827.73099999999988</v>
      </c>
      <c r="Y68" s="16">
        <v>1018.356</v>
      </c>
      <c r="Z68" s="16">
        <v>922.11099999999988</v>
      </c>
      <c r="AA68" s="16">
        <v>898.31899999999985</v>
      </c>
      <c r="AB68" s="16">
        <v>218.38399999999999</v>
      </c>
      <c r="AC68" s="16">
        <v>0</v>
      </c>
      <c r="AD68" s="16">
        <v>463.63000000000005</v>
      </c>
      <c r="AE68" s="16">
        <v>820.50400000000013</v>
      </c>
      <c r="AF68" s="16">
        <v>860.59900000000005</v>
      </c>
      <c r="AG68" s="10"/>
      <c r="AH68" s="16"/>
      <c r="AI68" s="16"/>
    </row>
    <row r="69" spans="1:35" x14ac:dyDescent="0.3">
      <c r="A69" s="69" t="s">
        <v>140</v>
      </c>
      <c r="B69" s="70" t="s">
        <v>548</v>
      </c>
      <c r="C69" s="11" t="s">
        <v>651</v>
      </c>
      <c r="D69" s="70" t="s">
        <v>945</v>
      </c>
      <c r="E69" s="10">
        <v>1631.5830000000003</v>
      </c>
      <c r="F69" s="10">
        <v>1449.078</v>
      </c>
      <c r="G69" s="10">
        <v>1364.0750000000003</v>
      </c>
      <c r="H69" s="10">
        <v>0</v>
      </c>
      <c r="I69" s="10">
        <v>758.43000000000006</v>
      </c>
      <c r="J69" s="10">
        <v>1529.0770000000007</v>
      </c>
      <c r="K69" s="10">
        <v>1579.1850000000002</v>
      </c>
      <c r="L69" s="10">
        <v>1595.3210000000008</v>
      </c>
      <c r="M69" s="10">
        <v>1527.7520000000002</v>
      </c>
      <c r="N69" s="10">
        <v>1608.8029999999997</v>
      </c>
      <c r="O69" s="10">
        <v>0</v>
      </c>
      <c r="P69" s="10">
        <v>1009.8670000000002</v>
      </c>
      <c r="Q69" s="10">
        <v>1444.3809999999994</v>
      </c>
      <c r="R69" s="10">
        <v>1427.634</v>
      </c>
      <c r="S69" s="10">
        <v>1435.6169999999997</v>
      </c>
      <c r="T69" s="10">
        <v>1614.7760000000003</v>
      </c>
      <c r="U69" s="10">
        <v>1078.9970000000001</v>
      </c>
      <c r="V69" s="10">
        <v>0</v>
      </c>
      <c r="W69" s="16">
        <v>556.53800000000001</v>
      </c>
      <c r="X69" s="16">
        <v>1440.3820000000003</v>
      </c>
      <c r="Y69" s="16">
        <v>1396.472</v>
      </c>
      <c r="Z69" s="16">
        <v>1286.433</v>
      </c>
      <c r="AA69" s="16">
        <v>1109.8429999999998</v>
      </c>
      <c r="AB69" s="16">
        <v>678.96899999999994</v>
      </c>
      <c r="AC69" s="16">
        <v>0</v>
      </c>
      <c r="AD69" s="16">
        <v>666.52599999999995</v>
      </c>
      <c r="AE69" s="16">
        <v>1446.0210000000002</v>
      </c>
      <c r="AF69" s="16">
        <v>1149.71</v>
      </c>
      <c r="AG69" s="10"/>
      <c r="AH69" s="16"/>
      <c r="AI69" s="16"/>
    </row>
    <row r="70" spans="1:35" x14ac:dyDescent="0.3">
      <c r="A70" s="69" t="s">
        <v>137</v>
      </c>
      <c r="B70" s="70" t="s">
        <v>136</v>
      </c>
      <c r="C70" s="11" t="s">
        <v>652</v>
      </c>
      <c r="D70" s="70" t="s">
        <v>945</v>
      </c>
      <c r="E70" s="10">
        <v>1462.3420000000003</v>
      </c>
      <c r="F70" s="10">
        <v>1301.7990000000004</v>
      </c>
      <c r="G70" s="10">
        <v>906.00300000000027</v>
      </c>
      <c r="H70" s="10">
        <v>12.077</v>
      </c>
      <c r="I70" s="10">
        <v>705.9849999999999</v>
      </c>
      <c r="J70" s="10">
        <v>1327.1559999999997</v>
      </c>
      <c r="K70" s="10">
        <v>1455.0939999999998</v>
      </c>
      <c r="L70" s="10">
        <v>1453.4170000000001</v>
      </c>
      <c r="M70" s="10">
        <v>1417.9769999999999</v>
      </c>
      <c r="N70" s="10">
        <v>1386.6280000000006</v>
      </c>
      <c r="O70" s="10">
        <v>0</v>
      </c>
      <c r="P70" s="10">
        <v>874.87900000000002</v>
      </c>
      <c r="Q70" s="10">
        <v>1319.1499999999996</v>
      </c>
      <c r="R70" s="10">
        <v>1128.7739999999997</v>
      </c>
      <c r="S70" s="10">
        <v>1411.1690000000001</v>
      </c>
      <c r="T70" s="10">
        <v>1450.4650000000001</v>
      </c>
      <c r="U70" s="10">
        <v>1422.9349999999997</v>
      </c>
      <c r="V70" s="10">
        <v>0</v>
      </c>
      <c r="W70" s="16">
        <v>681.47499999999991</v>
      </c>
      <c r="X70" s="16">
        <v>1399.8559999999995</v>
      </c>
      <c r="Y70" s="16">
        <v>1420.8920000000001</v>
      </c>
      <c r="Z70" s="16">
        <v>1373.9369999999999</v>
      </c>
      <c r="AA70" s="16">
        <v>1394.934</v>
      </c>
      <c r="AB70" s="16">
        <v>887.04599999999994</v>
      </c>
      <c r="AC70" s="16">
        <v>0</v>
      </c>
      <c r="AD70" s="16">
        <v>669.38499999999999</v>
      </c>
      <c r="AE70" s="16">
        <v>1344.3979999999999</v>
      </c>
      <c r="AF70" s="16">
        <v>1299.605</v>
      </c>
      <c r="AG70" s="10"/>
      <c r="AH70" s="16"/>
      <c r="AI70" s="16"/>
    </row>
    <row r="71" spans="1:35" x14ac:dyDescent="0.3">
      <c r="A71" s="69" t="s">
        <v>142</v>
      </c>
      <c r="B71" s="70" t="s">
        <v>141</v>
      </c>
      <c r="C71" s="11" t="s">
        <v>653</v>
      </c>
      <c r="D71" s="70" t="s">
        <v>1069</v>
      </c>
      <c r="E71" s="10">
        <v>1328.9650000000001</v>
      </c>
      <c r="F71" s="10">
        <v>1355.8590000000002</v>
      </c>
      <c r="G71" s="10">
        <v>1119.8110000000001</v>
      </c>
      <c r="H71" s="10">
        <v>0</v>
      </c>
      <c r="I71" s="10">
        <v>655.721</v>
      </c>
      <c r="J71" s="10">
        <v>1394.5800000000002</v>
      </c>
      <c r="K71" s="10">
        <v>1161.192</v>
      </c>
      <c r="L71" s="10">
        <v>1302.9060000000002</v>
      </c>
      <c r="M71" s="10">
        <v>1292.92</v>
      </c>
      <c r="N71" s="10">
        <v>0</v>
      </c>
      <c r="O71" s="10">
        <v>0</v>
      </c>
      <c r="P71" s="10">
        <v>676.61400000000003</v>
      </c>
      <c r="Q71" s="10">
        <v>1513.6839999999997</v>
      </c>
      <c r="R71" s="10">
        <v>1205.1150000000005</v>
      </c>
      <c r="S71" s="10">
        <v>1450.827</v>
      </c>
      <c r="T71" s="10">
        <v>1497.6320000000001</v>
      </c>
      <c r="U71" s="10">
        <v>777.97999999999979</v>
      </c>
      <c r="V71" s="10">
        <v>0</v>
      </c>
      <c r="W71" s="16">
        <v>749.87399999999968</v>
      </c>
      <c r="X71" s="16">
        <v>1511.3940000000002</v>
      </c>
      <c r="Y71" s="16">
        <v>1508.5299999999995</v>
      </c>
      <c r="Z71" s="16">
        <v>1505.5450000000003</v>
      </c>
      <c r="AA71" s="16">
        <v>1503.5549999999994</v>
      </c>
      <c r="AB71" s="16">
        <v>606.55000000000007</v>
      </c>
      <c r="AC71" s="16">
        <v>0</v>
      </c>
      <c r="AD71" s="16">
        <v>892.69200000000001</v>
      </c>
      <c r="AE71" s="16">
        <v>1506.4719999999995</v>
      </c>
      <c r="AF71" s="16">
        <v>1537.7169999999999</v>
      </c>
      <c r="AG71" s="10"/>
      <c r="AH71" s="16"/>
      <c r="AI71" s="16"/>
    </row>
    <row r="72" spans="1:35" x14ac:dyDescent="0.3">
      <c r="A72" s="69" t="s">
        <v>144</v>
      </c>
      <c r="B72" s="70" t="s">
        <v>143</v>
      </c>
      <c r="C72" s="11" t="s">
        <v>654</v>
      </c>
      <c r="D72" s="70" t="s">
        <v>944</v>
      </c>
      <c r="E72" s="10">
        <v>1150.4199999999998</v>
      </c>
      <c r="F72" s="10">
        <v>1123.5740000000001</v>
      </c>
      <c r="G72" s="10">
        <v>473.50700000000006</v>
      </c>
      <c r="H72" s="10">
        <v>0</v>
      </c>
      <c r="I72" s="10">
        <v>615.68700000000001</v>
      </c>
      <c r="J72" s="10">
        <v>1013.559</v>
      </c>
      <c r="K72" s="10">
        <v>844.98899999999992</v>
      </c>
      <c r="L72" s="10">
        <v>978.80499999999995</v>
      </c>
      <c r="M72" s="10">
        <v>1124.558</v>
      </c>
      <c r="N72" s="10">
        <v>730.81899999999996</v>
      </c>
      <c r="O72" s="10">
        <v>0</v>
      </c>
      <c r="P72" s="10">
        <v>0</v>
      </c>
      <c r="Q72" s="10">
        <v>1154.6820000000002</v>
      </c>
      <c r="R72" s="10">
        <v>1131.9900000000002</v>
      </c>
      <c r="S72" s="10">
        <v>1122.2999999999997</v>
      </c>
      <c r="T72" s="10">
        <v>1124.6979999999999</v>
      </c>
      <c r="U72" s="10">
        <v>905.20799999999997</v>
      </c>
      <c r="V72" s="10">
        <v>0</v>
      </c>
      <c r="W72" s="16">
        <v>1143.885</v>
      </c>
      <c r="X72" s="16">
        <v>1102.095</v>
      </c>
      <c r="Y72" s="16">
        <v>1161.752</v>
      </c>
      <c r="Z72" s="16">
        <v>804.23699999999997</v>
      </c>
      <c r="AA72" s="16">
        <v>1137.1120000000001</v>
      </c>
      <c r="AB72" s="16">
        <v>1093.3779999999997</v>
      </c>
      <c r="AC72" s="16">
        <v>0</v>
      </c>
      <c r="AD72" s="16">
        <v>643.21799999999996</v>
      </c>
      <c r="AE72" s="16">
        <v>779.08999999999992</v>
      </c>
      <c r="AF72" s="16">
        <v>685.01900000000012</v>
      </c>
      <c r="AG72" s="10"/>
      <c r="AH72" s="16"/>
      <c r="AI72" s="16"/>
    </row>
    <row r="73" spans="1:35" x14ac:dyDescent="0.3">
      <c r="A73" s="69" t="s">
        <v>146</v>
      </c>
      <c r="B73" s="70" t="s">
        <v>145</v>
      </c>
      <c r="C73" s="11" t="s">
        <v>655</v>
      </c>
      <c r="D73" s="70" t="s">
        <v>450</v>
      </c>
      <c r="E73" s="10">
        <v>2026.4990000000005</v>
      </c>
      <c r="F73" s="10">
        <v>2025.0879999999988</v>
      </c>
      <c r="G73" s="10">
        <v>976.63500000000033</v>
      </c>
      <c r="H73" s="10">
        <v>618.49199999999985</v>
      </c>
      <c r="I73" s="10">
        <v>1380.7250000000004</v>
      </c>
      <c r="J73" s="10">
        <v>2254.9480000000003</v>
      </c>
      <c r="K73" s="10">
        <v>1786.1439999999996</v>
      </c>
      <c r="L73" s="10">
        <v>2024.8140000000001</v>
      </c>
      <c r="M73" s="10">
        <v>2097.9</v>
      </c>
      <c r="N73" s="10">
        <v>0</v>
      </c>
      <c r="O73" s="10">
        <v>0</v>
      </c>
      <c r="P73" s="10">
        <v>1079.9069999999999</v>
      </c>
      <c r="Q73" s="10">
        <v>2056.0350000000003</v>
      </c>
      <c r="R73" s="10">
        <v>1511.3479999999997</v>
      </c>
      <c r="S73" s="10">
        <v>2130.7379999999998</v>
      </c>
      <c r="T73" s="10">
        <v>2077.0689999999995</v>
      </c>
      <c r="U73" s="10">
        <v>910.82400000000007</v>
      </c>
      <c r="V73" s="10">
        <v>0</v>
      </c>
      <c r="W73" s="16">
        <v>1014.5030000000002</v>
      </c>
      <c r="X73" s="16">
        <v>2008.5239999999999</v>
      </c>
      <c r="Y73" s="16">
        <v>2038.2090000000005</v>
      </c>
      <c r="Z73" s="16">
        <v>2185.2730000000006</v>
      </c>
      <c r="AA73" s="16">
        <v>2025.5540000000005</v>
      </c>
      <c r="AB73" s="16">
        <v>299.56699999999995</v>
      </c>
      <c r="AC73" s="16">
        <v>0</v>
      </c>
      <c r="AD73" s="16">
        <v>1003.4230000000003</v>
      </c>
      <c r="AE73" s="16">
        <v>1716.4380000000001</v>
      </c>
      <c r="AF73" s="16">
        <v>1510.5469999999996</v>
      </c>
      <c r="AG73" s="10"/>
      <c r="AH73" s="16"/>
      <c r="AI73" s="16"/>
    </row>
    <row r="74" spans="1:35" x14ac:dyDescent="0.3">
      <c r="A74" s="69" t="s">
        <v>150</v>
      </c>
      <c r="B74" s="70" t="s">
        <v>149</v>
      </c>
      <c r="C74" s="11" t="s">
        <v>656</v>
      </c>
      <c r="D74" s="70" t="s">
        <v>944</v>
      </c>
      <c r="E74" s="10">
        <v>994.34899999999982</v>
      </c>
      <c r="F74" s="10">
        <v>830.68499999999995</v>
      </c>
      <c r="G74" s="10">
        <v>327.99699999999996</v>
      </c>
      <c r="H74" s="10">
        <v>0</v>
      </c>
      <c r="I74" s="10">
        <v>517.27200000000005</v>
      </c>
      <c r="J74" s="10">
        <v>998.87099999999998</v>
      </c>
      <c r="K74" s="10">
        <v>1022.2129999999999</v>
      </c>
      <c r="L74" s="10">
        <v>519.303</v>
      </c>
      <c r="M74" s="10">
        <v>1034.5489999999998</v>
      </c>
      <c r="N74" s="10">
        <v>1011.9040000000002</v>
      </c>
      <c r="O74" s="10">
        <v>0</v>
      </c>
      <c r="P74" s="10">
        <v>515.31799999999987</v>
      </c>
      <c r="Q74" s="10">
        <v>1008.41</v>
      </c>
      <c r="R74" s="10">
        <v>1003.1300000000001</v>
      </c>
      <c r="S74" s="10">
        <v>1003.0830000000001</v>
      </c>
      <c r="T74" s="10">
        <v>1020.207</v>
      </c>
      <c r="U74" s="10">
        <v>430.87299999999999</v>
      </c>
      <c r="V74" s="10">
        <v>0</v>
      </c>
      <c r="W74" s="16">
        <v>617.41399999999999</v>
      </c>
      <c r="X74" s="16">
        <v>1020.7790000000001</v>
      </c>
      <c r="Y74" s="16">
        <v>1007.5330000000001</v>
      </c>
      <c r="Z74" s="16">
        <v>1009.8090000000001</v>
      </c>
      <c r="AA74" s="16">
        <v>1006.98</v>
      </c>
      <c r="AB74" s="16">
        <v>226.39800000000002</v>
      </c>
      <c r="AC74" s="16">
        <v>0</v>
      </c>
      <c r="AD74" s="16">
        <v>615.27200000000005</v>
      </c>
      <c r="AE74" s="16">
        <v>959.91499999999996</v>
      </c>
      <c r="AF74" s="16">
        <v>976.88400000000024</v>
      </c>
      <c r="AG74" s="10"/>
      <c r="AH74" s="16"/>
      <c r="AI74" s="16"/>
    </row>
    <row r="75" spans="1:35" x14ac:dyDescent="0.3">
      <c r="A75" s="69" t="s">
        <v>151</v>
      </c>
      <c r="B75" s="70" t="s">
        <v>537</v>
      </c>
      <c r="C75" s="11" t="s">
        <v>151</v>
      </c>
      <c r="D75" s="70" t="s">
        <v>1069</v>
      </c>
      <c r="E75" s="10">
        <v>1056.671</v>
      </c>
      <c r="F75" s="10">
        <v>1029.346</v>
      </c>
      <c r="G75" s="10">
        <v>1054.5619999999999</v>
      </c>
      <c r="H75" s="10">
        <v>0</v>
      </c>
      <c r="I75" s="10">
        <v>0</v>
      </c>
      <c r="J75" s="10">
        <v>1065.9209999999998</v>
      </c>
      <c r="K75" s="10">
        <v>1026.4500000000003</v>
      </c>
      <c r="L75" s="10">
        <v>1151.106</v>
      </c>
      <c r="M75" s="10">
        <v>1045.9450000000002</v>
      </c>
      <c r="N75" s="10">
        <v>1020.8269999999998</v>
      </c>
      <c r="O75" s="10">
        <v>5.3540000000000001</v>
      </c>
      <c r="P75" s="10">
        <v>0</v>
      </c>
      <c r="Q75" s="10">
        <v>1033.421</v>
      </c>
      <c r="R75" s="10">
        <v>1089.7710000000002</v>
      </c>
      <c r="S75" s="10">
        <v>1001.5709999999999</v>
      </c>
      <c r="T75" s="10">
        <v>1072.3619999999999</v>
      </c>
      <c r="U75" s="10">
        <v>503.36799999999999</v>
      </c>
      <c r="V75" s="10">
        <v>0</v>
      </c>
      <c r="W75" s="16">
        <v>0</v>
      </c>
      <c r="X75" s="16">
        <v>975.30199999999979</v>
      </c>
      <c r="Y75" s="16">
        <v>948.97700000000009</v>
      </c>
      <c r="Z75" s="16">
        <v>373.584</v>
      </c>
      <c r="AA75" s="16">
        <v>1055.6860000000001</v>
      </c>
      <c r="AB75" s="16">
        <v>583.85900000000004</v>
      </c>
      <c r="AC75" s="16">
        <v>0</v>
      </c>
      <c r="AD75" s="16">
        <v>339.505</v>
      </c>
      <c r="AE75" s="16">
        <v>1182.6590000000001</v>
      </c>
      <c r="AF75" s="16">
        <v>594.1149999999999</v>
      </c>
      <c r="AG75" s="10"/>
      <c r="AH75" s="16"/>
      <c r="AI75" s="16"/>
    </row>
    <row r="76" spans="1:35" x14ac:dyDescent="0.3">
      <c r="A76" s="69" t="s">
        <v>152</v>
      </c>
      <c r="B76" s="70" t="s">
        <v>657</v>
      </c>
      <c r="C76" s="11" t="s">
        <v>658</v>
      </c>
      <c r="D76" s="70" t="s">
        <v>1069</v>
      </c>
      <c r="E76" s="10">
        <v>1026.0240000000003</v>
      </c>
      <c r="F76" s="10">
        <v>1262.8599999999999</v>
      </c>
      <c r="G76" s="10">
        <v>630.84400000000005</v>
      </c>
      <c r="H76" s="10">
        <v>0</v>
      </c>
      <c r="I76" s="10">
        <v>0</v>
      </c>
      <c r="J76" s="10">
        <v>603.91799999999978</v>
      </c>
      <c r="K76" s="10">
        <v>1379.0609999999999</v>
      </c>
      <c r="L76" s="10">
        <v>1374.6570000000002</v>
      </c>
      <c r="M76" s="10">
        <v>1247.2099999999998</v>
      </c>
      <c r="N76" s="10">
        <v>635.81299999999999</v>
      </c>
      <c r="O76" s="10">
        <v>0</v>
      </c>
      <c r="P76" s="10">
        <v>671.06200000000001</v>
      </c>
      <c r="Q76" s="10">
        <v>1457.47</v>
      </c>
      <c r="R76" s="10">
        <v>1026.3359999999998</v>
      </c>
      <c r="S76" s="10">
        <v>0</v>
      </c>
      <c r="T76" s="10">
        <v>1077.7509999999997</v>
      </c>
      <c r="U76" s="10">
        <v>501.39699999999982</v>
      </c>
      <c r="V76" s="10">
        <v>0</v>
      </c>
      <c r="W76" s="16">
        <v>507</v>
      </c>
      <c r="X76" s="16">
        <v>1242.924</v>
      </c>
      <c r="Y76" s="16">
        <v>1141.3050000000001</v>
      </c>
      <c r="Z76" s="16">
        <v>1073.393</v>
      </c>
      <c r="AA76" s="16">
        <v>1074.414</v>
      </c>
      <c r="AB76" s="16">
        <v>244.21700000000004</v>
      </c>
      <c r="AC76" s="16">
        <v>0</v>
      </c>
      <c r="AD76" s="16">
        <v>125.72200000000001</v>
      </c>
      <c r="AE76" s="16">
        <v>1046.6450000000002</v>
      </c>
      <c r="AF76" s="16">
        <v>1057.7259999999999</v>
      </c>
      <c r="AG76" s="10"/>
      <c r="AH76" s="16"/>
      <c r="AI76" s="16"/>
    </row>
    <row r="77" spans="1:35" x14ac:dyDescent="0.3">
      <c r="A77" s="69" t="s">
        <v>156</v>
      </c>
      <c r="B77" s="70" t="s">
        <v>155</v>
      </c>
      <c r="C77" s="11" t="s">
        <v>659</v>
      </c>
      <c r="D77" s="70" t="s">
        <v>945</v>
      </c>
      <c r="E77" s="10">
        <v>1552.9140000000007</v>
      </c>
      <c r="F77" s="10">
        <v>1556.8009999999999</v>
      </c>
      <c r="G77" s="10">
        <v>1052.5429999999999</v>
      </c>
      <c r="H77" s="10">
        <v>0</v>
      </c>
      <c r="I77" s="10">
        <v>850.27099999999996</v>
      </c>
      <c r="J77" s="10">
        <v>1502.3480000000006</v>
      </c>
      <c r="K77" s="10">
        <v>1505.4690000000001</v>
      </c>
      <c r="L77" s="10">
        <v>1521.8929999999996</v>
      </c>
      <c r="M77" s="10">
        <v>1555.2239999999999</v>
      </c>
      <c r="N77" s="10">
        <v>1106.789</v>
      </c>
      <c r="O77" s="10">
        <v>0</v>
      </c>
      <c r="P77" s="10">
        <v>765.97</v>
      </c>
      <c r="Q77" s="10">
        <v>1504.7450000000003</v>
      </c>
      <c r="R77" s="10">
        <v>1550.3449999999998</v>
      </c>
      <c r="S77" s="10">
        <v>1553.546</v>
      </c>
      <c r="T77" s="10">
        <v>1552.45</v>
      </c>
      <c r="U77" s="10">
        <v>629.83899999999983</v>
      </c>
      <c r="V77" s="10">
        <v>15.523</v>
      </c>
      <c r="W77" s="16">
        <v>759.91200000000003</v>
      </c>
      <c r="X77" s="16">
        <v>1568.3039999999999</v>
      </c>
      <c r="Y77" s="16">
        <v>1600.3350000000003</v>
      </c>
      <c r="Z77" s="16">
        <v>1552.5099999999995</v>
      </c>
      <c r="AA77" s="16">
        <v>1609.6970000000006</v>
      </c>
      <c r="AB77" s="16">
        <v>760.12800000000016</v>
      </c>
      <c r="AC77" s="16">
        <v>552.75700000000006</v>
      </c>
      <c r="AD77" s="16">
        <v>757.21900000000016</v>
      </c>
      <c r="AE77" s="16">
        <v>1510.9109999999998</v>
      </c>
      <c r="AF77" s="16">
        <v>1501.7440000000006</v>
      </c>
      <c r="AG77" s="10"/>
      <c r="AH77" s="16"/>
      <c r="AI77" s="16"/>
    </row>
    <row r="78" spans="1:35" x14ac:dyDescent="0.3">
      <c r="A78" s="69" t="s">
        <v>158</v>
      </c>
      <c r="B78" s="70" t="s">
        <v>157</v>
      </c>
      <c r="C78" s="11" t="s">
        <v>660</v>
      </c>
      <c r="D78" s="70" t="s">
        <v>450</v>
      </c>
      <c r="E78" s="10">
        <v>1061.596</v>
      </c>
      <c r="F78" s="10">
        <v>648.13800000000003</v>
      </c>
      <c r="G78" s="10">
        <v>517.32799999999986</v>
      </c>
      <c r="H78" s="10">
        <v>0</v>
      </c>
      <c r="I78" s="10">
        <v>127.46099999999998</v>
      </c>
      <c r="J78" s="10">
        <v>1222.2640000000006</v>
      </c>
      <c r="K78" s="10">
        <v>1292.7960000000003</v>
      </c>
      <c r="L78" s="10">
        <v>272.50999999999993</v>
      </c>
      <c r="M78" s="10">
        <v>717.69099999999992</v>
      </c>
      <c r="N78" s="10">
        <v>561.47799999999995</v>
      </c>
      <c r="O78" s="10">
        <v>0</v>
      </c>
      <c r="P78" s="10">
        <v>1038.8529999999998</v>
      </c>
      <c r="Q78" s="10">
        <v>984.08899999999971</v>
      </c>
      <c r="R78" s="10">
        <v>972.8599999999999</v>
      </c>
      <c r="S78" s="10">
        <v>1055.7889999999998</v>
      </c>
      <c r="T78" s="10">
        <v>1504.6589999999999</v>
      </c>
      <c r="U78" s="10">
        <v>517.173</v>
      </c>
      <c r="V78" s="10">
        <v>160.12200000000001</v>
      </c>
      <c r="W78" s="16">
        <v>515.95000000000016</v>
      </c>
      <c r="X78" s="16">
        <v>1407.039</v>
      </c>
      <c r="Y78" s="16">
        <v>1578.1799999999996</v>
      </c>
      <c r="Z78" s="16">
        <v>1568.5060000000003</v>
      </c>
      <c r="AA78" s="16">
        <v>1034.2730000000001</v>
      </c>
      <c r="AB78" s="16">
        <v>356.41199999999998</v>
      </c>
      <c r="AC78" s="16">
        <v>1321.8120000000004</v>
      </c>
      <c r="AD78" s="16">
        <v>742.73500000000001</v>
      </c>
      <c r="AE78" s="16">
        <v>854.81300000000022</v>
      </c>
      <c r="AF78" s="16">
        <v>1082.6220000000003</v>
      </c>
      <c r="AG78" s="10"/>
      <c r="AH78" s="16"/>
      <c r="AI78" s="16"/>
    </row>
    <row r="79" spans="1:35" x14ac:dyDescent="0.3">
      <c r="A79" s="69" t="s">
        <v>160</v>
      </c>
      <c r="B79" s="70" t="s">
        <v>159</v>
      </c>
      <c r="C79" s="11" t="s">
        <v>661</v>
      </c>
      <c r="D79" s="70" t="s">
        <v>944</v>
      </c>
      <c r="E79" s="10">
        <v>842.31599999999992</v>
      </c>
      <c r="F79" s="10">
        <v>1040.7950000000001</v>
      </c>
      <c r="G79" s="10">
        <v>304.05999999999995</v>
      </c>
      <c r="H79" s="10">
        <v>0</v>
      </c>
      <c r="I79" s="10">
        <v>272.04300000000001</v>
      </c>
      <c r="J79" s="10">
        <v>468.33600000000013</v>
      </c>
      <c r="K79" s="10">
        <v>1000.2679999999998</v>
      </c>
      <c r="L79" s="10">
        <v>871.23800000000017</v>
      </c>
      <c r="M79" s="10">
        <v>1111.9470000000001</v>
      </c>
      <c r="N79" s="10">
        <v>919.52999999999986</v>
      </c>
      <c r="O79" s="10">
        <v>0</v>
      </c>
      <c r="P79" s="10">
        <v>361.87300000000005</v>
      </c>
      <c r="Q79" s="10">
        <v>1033.808</v>
      </c>
      <c r="R79" s="10">
        <v>990.28300000000002</v>
      </c>
      <c r="S79" s="10">
        <v>1035.069</v>
      </c>
      <c r="T79" s="10">
        <v>828.47199999999998</v>
      </c>
      <c r="U79" s="10">
        <v>436.84499999999997</v>
      </c>
      <c r="V79" s="10">
        <v>0</v>
      </c>
      <c r="W79" s="16">
        <v>605.98299999999983</v>
      </c>
      <c r="X79" s="16">
        <v>1072.9760000000001</v>
      </c>
      <c r="Y79" s="16">
        <v>958.82299999999987</v>
      </c>
      <c r="Z79" s="16">
        <v>1042.857</v>
      </c>
      <c r="AA79" s="16">
        <v>1033.1390000000001</v>
      </c>
      <c r="AB79" s="16">
        <v>718.85199999999998</v>
      </c>
      <c r="AC79" s="16">
        <v>982.12300000000005</v>
      </c>
      <c r="AD79" s="16">
        <v>599.495</v>
      </c>
      <c r="AE79" s="16">
        <v>1464.4860000000006</v>
      </c>
      <c r="AF79" s="16">
        <v>2067.683</v>
      </c>
      <c r="AG79" s="10"/>
      <c r="AH79" s="16"/>
      <c r="AI79" s="16"/>
    </row>
    <row r="80" spans="1:35" x14ac:dyDescent="0.3">
      <c r="A80" s="69" t="s">
        <v>162</v>
      </c>
      <c r="B80" s="70" t="s">
        <v>161</v>
      </c>
      <c r="C80" s="11" t="s">
        <v>662</v>
      </c>
      <c r="D80" s="70" t="s">
        <v>945</v>
      </c>
      <c r="E80" s="10">
        <v>471.75399999999996</v>
      </c>
      <c r="F80" s="10">
        <v>615.07499999999993</v>
      </c>
      <c r="G80" s="10">
        <v>689.077</v>
      </c>
      <c r="H80" s="10">
        <v>0</v>
      </c>
      <c r="I80" s="10">
        <v>471.46300000000008</v>
      </c>
      <c r="J80" s="10">
        <v>474.40199999999993</v>
      </c>
      <c r="K80" s="10">
        <v>99.353999999999999</v>
      </c>
      <c r="L80" s="10">
        <v>0</v>
      </c>
      <c r="M80" s="10">
        <v>446.47800000000007</v>
      </c>
      <c r="N80" s="10">
        <v>915.62800000000016</v>
      </c>
      <c r="O80" s="10">
        <v>0</v>
      </c>
      <c r="P80" s="10">
        <v>452.20300000000003</v>
      </c>
      <c r="Q80" s="10">
        <v>910.90600000000006</v>
      </c>
      <c r="R80" s="10">
        <v>442.21399999999994</v>
      </c>
      <c r="S80" s="10">
        <v>835.27599999999995</v>
      </c>
      <c r="T80" s="10">
        <v>517.94200000000012</v>
      </c>
      <c r="U80" s="10">
        <v>703.61699999999996</v>
      </c>
      <c r="V80" s="10">
        <v>0</v>
      </c>
      <c r="W80" s="16">
        <v>444.02800000000002</v>
      </c>
      <c r="X80" s="16">
        <v>852.32100000000003</v>
      </c>
      <c r="Y80" s="16">
        <v>524.31000000000006</v>
      </c>
      <c r="Z80" s="16">
        <v>825.61699999999996</v>
      </c>
      <c r="AA80" s="16">
        <v>838.95599999999979</v>
      </c>
      <c r="AB80" s="16">
        <v>405.86199999999997</v>
      </c>
      <c r="AC80" s="16">
        <v>0</v>
      </c>
      <c r="AD80" s="16">
        <v>435.23099999999999</v>
      </c>
      <c r="AE80" s="16">
        <v>835.50600000000009</v>
      </c>
      <c r="AF80" s="16">
        <v>821.55800000000011</v>
      </c>
      <c r="AG80" s="10"/>
      <c r="AH80" s="16"/>
      <c r="AI80" s="16"/>
    </row>
    <row r="81" spans="1:35" x14ac:dyDescent="0.3">
      <c r="A81" s="69" t="s">
        <v>164</v>
      </c>
      <c r="B81" s="70" t="s">
        <v>163</v>
      </c>
      <c r="C81" s="11" t="s">
        <v>663</v>
      </c>
      <c r="D81" s="70" t="s">
        <v>1069</v>
      </c>
      <c r="E81" s="10">
        <v>1002.442</v>
      </c>
      <c r="F81" s="10">
        <v>24.477</v>
      </c>
      <c r="G81" s="10">
        <v>541.85299999999995</v>
      </c>
      <c r="H81" s="10">
        <v>0</v>
      </c>
      <c r="I81" s="10">
        <v>412.20099999999996</v>
      </c>
      <c r="J81" s="10">
        <v>778.18399999999997</v>
      </c>
      <c r="K81" s="10">
        <v>1010.2399999999999</v>
      </c>
      <c r="L81" s="10">
        <v>1000.1319999999997</v>
      </c>
      <c r="M81" s="10">
        <v>0</v>
      </c>
      <c r="N81" s="10">
        <v>750.70199999999988</v>
      </c>
      <c r="O81" s="10">
        <v>0</v>
      </c>
      <c r="P81" s="10">
        <v>397.56600000000003</v>
      </c>
      <c r="Q81" s="10">
        <v>892.48500000000013</v>
      </c>
      <c r="R81" s="10">
        <v>1012.5060000000001</v>
      </c>
      <c r="S81" s="10">
        <v>983.58299999999986</v>
      </c>
      <c r="T81" s="10">
        <v>1006.5179999999998</v>
      </c>
      <c r="U81" s="10">
        <v>0</v>
      </c>
      <c r="V81" s="10">
        <v>0</v>
      </c>
      <c r="W81" s="16">
        <v>421.46000000000004</v>
      </c>
      <c r="X81" s="16">
        <v>1027.0529999999999</v>
      </c>
      <c r="Y81" s="16">
        <v>949.77800000000002</v>
      </c>
      <c r="Z81" s="16">
        <v>772.46799999999985</v>
      </c>
      <c r="AA81" s="16">
        <v>1014.4879999999998</v>
      </c>
      <c r="AB81" s="16">
        <v>196.09199999999998</v>
      </c>
      <c r="AC81" s="16">
        <v>0</v>
      </c>
      <c r="AD81" s="16">
        <v>447.4899999999999</v>
      </c>
      <c r="AE81" s="16">
        <v>802.42900000000009</v>
      </c>
      <c r="AF81" s="16">
        <v>813.82100000000003</v>
      </c>
      <c r="AG81" s="10"/>
      <c r="AH81" s="16"/>
      <c r="AI81" s="16"/>
    </row>
    <row r="82" spans="1:35" x14ac:dyDescent="0.3">
      <c r="A82" s="69" t="s">
        <v>166</v>
      </c>
      <c r="B82" s="70" t="s">
        <v>165</v>
      </c>
      <c r="C82" s="11" t="s">
        <v>664</v>
      </c>
      <c r="D82" s="70" t="s">
        <v>945</v>
      </c>
      <c r="E82" s="10">
        <v>721.24599999999987</v>
      </c>
      <c r="F82" s="10">
        <v>922.42799999999988</v>
      </c>
      <c r="G82" s="10">
        <v>805.78</v>
      </c>
      <c r="H82" s="10">
        <v>0</v>
      </c>
      <c r="I82" s="10">
        <v>324.05000000000007</v>
      </c>
      <c r="J82" s="10">
        <v>911.51900000000001</v>
      </c>
      <c r="K82" s="10">
        <v>927.20899999999995</v>
      </c>
      <c r="L82" s="10">
        <v>911.44400000000019</v>
      </c>
      <c r="M82" s="10">
        <v>1005.3390000000001</v>
      </c>
      <c r="N82" s="10">
        <v>801.44599999999991</v>
      </c>
      <c r="O82" s="10">
        <v>236.83100000000002</v>
      </c>
      <c r="P82" s="10">
        <v>585.81499999999994</v>
      </c>
      <c r="Q82" s="10">
        <v>1087.1929999999998</v>
      </c>
      <c r="R82" s="10">
        <v>935.18399999999974</v>
      </c>
      <c r="S82" s="10">
        <v>972.82900000000018</v>
      </c>
      <c r="T82" s="10">
        <v>875.73300000000017</v>
      </c>
      <c r="U82" s="10">
        <v>732.51299999999981</v>
      </c>
      <c r="V82" s="10">
        <v>439.13600000000002</v>
      </c>
      <c r="W82" s="16">
        <v>777.46500000000003</v>
      </c>
      <c r="X82" s="16">
        <v>1005.5939999999996</v>
      </c>
      <c r="Y82" s="16">
        <v>1134.72</v>
      </c>
      <c r="Z82" s="16">
        <v>936.19799999999998</v>
      </c>
      <c r="AA82" s="16">
        <v>959.84899999999982</v>
      </c>
      <c r="AB82" s="16">
        <v>818.58100000000002</v>
      </c>
      <c r="AC82" s="16">
        <v>254.721</v>
      </c>
      <c r="AD82" s="16">
        <v>608.00900000000013</v>
      </c>
      <c r="AE82" s="16">
        <v>837.98400000000004</v>
      </c>
      <c r="AF82" s="16">
        <v>1483.0769999999998</v>
      </c>
      <c r="AG82" s="10"/>
      <c r="AH82" s="16"/>
      <c r="AI82" s="16"/>
    </row>
    <row r="83" spans="1:35" x14ac:dyDescent="0.3">
      <c r="A83" s="69" t="s">
        <v>168</v>
      </c>
      <c r="B83" s="70" t="s">
        <v>167</v>
      </c>
      <c r="C83" s="11" t="s">
        <v>665</v>
      </c>
      <c r="D83" s="70" t="s">
        <v>555</v>
      </c>
      <c r="E83" s="10">
        <v>1035.9290000000001</v>
      </c>
      <c r="F83" s="10">
        <v>1015.7840000000001</v>
      </c>
      <c r="G83" s="10">
        <v>528.51599999999996</v>
      </c>
      <c r="H83" s="10">
        <v>0</v>
      </c>
      <c r="I83" s="10">
        <v>515.19400000000019</v>
      </c>
      <c r="J83" s="10">
        <v>0</v>
      </c>
      <c r="K83" s="10">
        <v>1009.0669999999999</v>
      </c>
      <c r="L83" s="10">
        <v>1066.598</v>
      </c>
      <c r="M83" s="10">
        <v>1022.3269999999999</v>
      </c>
      <c r="N83" s="10">
        <v>360.66199999999998</v>
      </c>
      <c r="O83" s="10">
        <v>0</v>
      </c>
      <c r="P83" s="10">
        <v>504.40899999999993</v>
      </c>
      <c r="Q83" s="10">
        <v>1055.9620000000002</v>
      </c>
      <c r="R83" s="10">
        <v>991.99300000000005</v>
      </c>
      <c r="S83" s="10">
        <v>1041.6550000000002</v>
      </c>
      <c r="T83" s="10">
        <v>1048.4829999999999</v>
      </c>
      <c r="U83" s="10">
        <v>303.52000000000004</v>
      </c>
      <c r="V83" s="10">
        <v>0</v>
      </c>
      <c r="W83" s="16">
        <v>536.11800000000005</v>
      </c>
      <c r="X83" s="16">
        <v>1063.7619999999999</v>
      </c>
      <c r="Y83" s="16">
        <v>1074.9639999999999</v>
      </c>
      <c r="Z83" s="16">
        <v>1021.8950000000001</v>
      </c>
      <c r="AA83" s="16">
        <v>1044.424</v>
      </c>
      <c r="AB83" s="16">
        <v>150.64699999999999</v>
      </c>
      <c r="AC83" s="16">
        <v>67.353000000000009</v>
      </c>
      <c r="AD83" s="16">
        <v>521.029</v>
      </c>
      <c r="AE83" s="16">
        <v>996.81100000000026</v>
      </c>
      <c r="AF83" s="16">
        <v>1066.3990000000001</v>
      </c>
      <c r="AG83" s="10"/>
      <c r="AH83" s="16"/>
      <c r="AI83" s="16"/>
    </row>
    <row r="84" spans="1:35" x14ac:dyDescent="0.3">
      <c r="A84" s="69" t="s">
        <v>170</v>
      </c>
      <c r="B84" s="70" t="s">
        <v>169</v>
      </c>
      <c r="C84" s="11" t="s">
        <v>666</v>
      </c>
      <c r="D84" s="70" t="s">
        <v>450</v>
      </c>
      <c r="E84" s="10">
        <v>1031.1659999999999</v>
      </c>
      <c r="F84" s="10">
        <v>996.93200000000002</v>
      </c>
      <c r="G84" s="10">
        <v>904.43000000000006</v>
      </c>
      <c r="H84" s="10">
        <v>0</v>
      </c>
      <c r="I84" s="10">
        <v>548.94899999999996</v>
      </c>
      <c r="J84" s="10">
        <v>952.31900000000007</v>
      </c>
      <c r="K84" s="10">
        <v>873.51899999999989</v>
      </c>
      <c r="L84" s="10">
        <v>1017.2710000000001</v>
      </c>
      <c r="M84" s="10">
        <v>901.16000000000008</v>
      </c>
      <c r="N84" s="10">
        <v>1007.849</v>
      </c>
      <c r="O84" s="10">
        <v>0</v>
      </c>
      <c r="P84" s="10">
        <v>352.92</v>
      </c>
      <c r="Q84" s="10">
        <v>919.78600000000017</v>
      </c>
      <c r="R84" s="10">
        <v>873.10500000000013</v>
      </c>
      <c r="S84" s="10">
        <v>998.53100000000006</v>
      </c>
      <c r="T84" s="10">
        <v>901.01099999999985</v>
      </c>
      <c r="U84" s="10">
        <v>850.5500000000003</v>
      </c>
      <c r="V84" s="10">
        <v>0</v>
      </c>
      <c r="W84" s="16">
        <v>653.40700000000004</v>
      </c>
      <c r="X84" s="16">
        <v>926.01400000000001</v>
      </c>
      <c r="Y84" s="16">
        <v>765.61199999999997</v>
      </c>
      <c r="Z84" s="16">
        <v>906.13600000000031</v>
      </c>
      <c r="AA84" s="16">
        <v>931.01700000000005</v>
      </c>
      <c r="AB84" s="16">
        <v>265.41500000000002</v>
      </c>
      <c r="AC84" s="16">
        <v>0</v>
      </c>
      <c r="AD84" s="16">
        <v>0</v>
      </c>
      <c r="AE84" s="16">
        <v>909.50699999999983</v>
      </c>
      <c r="AF84" s="16">
        <v>886.6500000000002</v>
      </c>
      <c r="AG84" s="10"/>
      <c r="AH84" s="16"/>
      <c r="AI84" s="16"/>
    </row>
    <row r="85" spans="1:35" x14ac:dyDescent="0.3">
      <c r="A85" s="69" t="s">
        <v>172</v>
      </c>
      <c r="B85" s="70" t="s">
        <v>171</v>
      </c>
      <c r="C85" s="11" t="s">
        <v>667</v>
      </c>
      <c r="D85" s="70" t="s">
        <v>944</v>
      </c>
      <c r="E85" s="10">
        <v>0</v>
      </c>
      <c r="F85" s="10">
        <v>670.02199999999993</v>
      </c>
      <c r="G85" s="10">
        <v>603.34900000000005</v>
      </c>
      <c r="H85" s="10">
        <v>0</v>
      </c>
      <c r="I85" s="10">
        <v>347.76800000000003</v>
      </c>
      <c r="J85" s="10">
        <v>677.255</v>
      </c>
      <c r="K85" s="10">
        <v>1097.6089999999999</v>
      </c>
      <c r="L85" s="10">
        <v>1177.2349999999999</v>
      </c>
      <c r="M85" s="10">
        <v>1117.501</v>
      </c>
      <c r="N85" s="10">
        <v>770.38200000000029</v>
      </c>
      <c r="O85" s="10">
        <v>0</v>
      </c>
      <c r="P85" s="10">
        <v>693.09</v>
      </c>
      <c r="Q85" s="10">
        <v>1125.838</v>
      </c>
      <c r="R85" s="10">
        <v>1207.521</v>
      </c>
      <c r="S85" s="10">
        <v>1102.4370000000001</v>
      </c>
      <c r="T85" s="10">
        <v>1159.9199999999996</v>
      </c>
      <c r="U85" s="10">
        <v>669.00900000000013</v>
      </c>
      <c r="V85" s="10">
        <v>0</v>
      </c>
      <c r="W85" s="16">
        <v>508.83</v>
      </c>
      <c r="X85" s="16">
        <v>1190.6090000000002</v>
      </c>
      <c r="Y85" s="16">
        <v>1072.673</v>
      </c>
      <c r="Z85" s="16">
        <v>591.721</v>
      </c>
      <c r="AA85" s="16">
        <v>778.02800000000002</v>
      </c>
      <c r="AB85" s="16">
        <v>455.50299999999999</v>
      </c>
      <c r="AC85" s="16">
        <v>0</v>
      </c>
      <c r="AD85" s="16">
        <v>528.76700000000005</v>
      </c>
      <c r="AE85" s="16">
        <v>1043.3040000000001</v>
      </c>
      <c r="AF85" s="16">
        <v>1418.5309999999999</v>
      </c>
      <c r="AG85" s="10"/>
      <c r="AH85" s="16"/>
      <c r="AI85" s="16"/>
    </row>
    <row r="86" spans="1:35" x14ac:dyDescent="0.3">
      <c r="A86" s="69" t="s">
        <v>174</v>
      </c>
      <c r="B86" s="70" t="s">
        <v>173</v>
      </c>
      <c r="C86" s="11" t="s">
        <v>668</v>
      </c>
      <c r="D86" s="70" t="s">
        <v>450</v>
      </c>
      <c r="E86" s="10">
        <v>1109.6559999999997</v>
      </c>
      <c r="F86" s="10">
        <v>1218.491</v>
      </c>
      <c r="G86" s="10">
        <v>432.61599999999993</v>
      </c>
      <c r="H86" s="10">
        <v>0</v>
      </c>
      <c r="I86" s="10">
        <v>707.7560000000002</v>
      </c>
      <c r="J86" s="10">
        <v>1037.83</v>
      </c>
      <c r="K86" s="10">
        <v>1279.1490000000001</v>
      </c>
      <c r="L86" s="10">
        <v>1060.9680000000003</v>
      </c>
      <c r="M86" s="10">
        <v>1221.1819999999998</v>
      </c>
      <c r="N86" s="10">
        <v>326.47399999999999</v>
      </c>
      <c r="O86" s="10">
        <v>0</v>
      </c>
      <c r="P86" s="10">
        <v>917.89400000000001</v>
      </c>
      <c r="Q86" s="10">
        <v>1229.1650000000002</v>
      </c>
      <c r="R86" s="10">
        <v>1200.9920000000002</v>
      </c>
      <c r="S86" s="10">
        <v>1122.231</v>
      </c>
      <c r="T86" s="10">
        <v>1245.8299999999995</v>
      </c>
      <c r="U86" s="10">
        <v>480.24599999999992</v>
      </c>
      <c r="V86" s="10">
        <v>0</v>
      </c>
      <c r="W86" s="16">
        <v>791.86200000000008</v>
      </c>
      <c r="X86" s="16">
        <v>961.83300000000031</v>
      </c>
      <c r="Y86" s="16">
        <v>1270.8279999999997</v>
      </c>
      <c r="Z86" s="16">
        <v>1182.3100000000002</v>
      </c>
      <c r="AA86" s="16">
        <v>1202.2939999999999</v>
      </c>
      <c r="AB86" s="16">
        <v>10.708</v>
      </c>
      <c r="AC86" s="16">
        <v>204.953</v>
      </c>
      <c r="AD86" s="16">
        <v>1008.241</v>
      </c>
      <c r="AE86" s="16">
        <v>1542.7320000000002</v>
      </c>
      <c r="AF86" s="16">
        <v>1301.0869999999998</v>
      </c>
      <c r="AG86" s="10"/>
      <c r="AH86" s="16"/>
      <c r="AI86" s="16"/>
    </row>
    <row r="87" spans="1:35" x14ac:dyDescent="0.3">
      <c r="A87" s="69" t="s">
        <v>176</v>
      </c>
      <c r="B87" s="70" t="s">
        <v>175</v>
      </c>
      <c r="C87" s="11" t="s">
        <v>669</v>
      </c>
      <c r="D87" s="70" t="s">
        <v>1069</v>
      </c>
      <c r="E87" s="10">
        <v>1041.0429999999999</v>
      </c>
      <c r="F87" s="10">
        <v>1035.8869999999997</v>
      </c>
      <c r="G87" s="10">
        <v>848.73199999999997</v>
      </c>
      <c r="H87" s="10">
        <v>0</v>
      </c>
      <c r="I87" s="10">
        <v>391.82299999999998</v>
      </c>
      <c r="J87" s="10">
        <v>1029.259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0"/>
      <c r="AH87" s="16"/>
      <c r="AI87" s="16"/>
    </row>
    <row r="88" spans="1:35" x14ac:dyDescent="0.3">
      <c r="A88" s="69" t="s">
        <v>178</v>
      </c>
      <c r="B88" s="70" t="s">
        <v>177</v>
      </c>
      <c r="C88" s="11" t="s">
        <v>670</v>
      </c>
      <c r="D88" s="70" t="s">
        <v>450</v>
      </c>
      <c r="E88" s="10">
        <v>1036.4259999999997</v>
      </c>
      <c r="F88" s="10">
        <v>1013.6920000000002</v>
      </c>
      <c r="G88" s="10">
        <v>322.17099999999999</v>
      </c>
      <c r="H88" s="10">
        <v>0</v>
      </c>
      <c r="I88" s="10">
        <v>96.614999999999995</v>
      </c>
      <c r="J88" s="10">
        <v>886.65700000000015</v>
      </c>
      <c r="K88" s="10">
        <v>1016.1699999999998</v>
      </c>
      <c r="L88" s="10">
        <v>1016.9260000000002</v>
      </c>
      <c r="M88" s="10">
        <v>1014.1939999999998</v>
      </c>
      <c r="N88" s="10">
        <v>579.82599999999991</v>
      </c>
      <c r="O88" s="10">
        <v>0</v>
      </c>
      <c r="P88" s="10">
        <v>556.21600000000001</v>
      </c>
      <c r="Q88" s="10">
        <v>1015.4899999999997</v>
      </c>
      <c r="R88" s="10">
        <v>1009.5470000000001</v>
      </c>
      <c r="S88" s="10">
        <v>484.76299999999998</v>
      </c>
      <c r="T88" s="10">
        <v>741.90300000000013</v>
      </c>
      <c r="U88" s="10">
        <v>479.44399999999996</v>
      </c>
      <c r="V88" s="10">
        <v>0</v>
      </c>
      <c r="W88" s="16">
        <v>403.83</v>
      </c>
      <c r="X88" s="16">
        <v>1132.5249999999999</v>
      </c>
      <c r="Y88" s="16">
        <v>422.36599999999993</v>
      </c>
      <c r="Z88" s="16">
        <v>276.95100000000002</v>
      </c>
      <c r="AA88" s="16">
        <v>1018.083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0"/>
      <c r="AH88" s="16"/>
      <c r="AI88" s="16"/>
    </row>
    <row r="89" spans="1:35" x14ac:dyDescent="0.3">
      <c r="A89" s="69" t="s">
        <v>180</v>
      </c>
      <c r="B89" s="70" t="s">
        <v>179</v>
      </c>
      <c r="C89" s="11" t="s">
        <v>671</v>
      </c>
      <c r="D89" s="70" t="s">
        <v>1069</v>
      </c>
      <c r="E89" s="10">
        <v>914.65400000000022</v>
      </c>
      <c r="F89" s="10">
        <v>1029.4409999999998</v>
      </c>
      <c r="G89" s="10">
        <v>510.82000000000005</v>
      </c>
      <c r="H89" s="10">
        <v>0</v>
      </c>
      <c r="I89" s="10">
        <v>510.74299999999994</v>
      </c>
      <c r="J89" s="10">
        <v>1007.7430000000002</v>
      </c>
      <c r="K89" s="10">
        <v>1002.237</v>
      </c>
      <c r="L89" s="10">
        <v>1039.9870000000001</v>
      </c>
      <c r="M89" s="10">
        <v>1014.634</v>
      </c>
      <c r="N89" s="10">
        <v>688.04799999999989</v>
      </c>
      <c r="O89" s="10">
        <v>0</v>
      </c>
      <c r="P89" s="10">
        <v>252.75200000000001</v>
      </c>
      <c r="Q89" s="10">
        <v>1009.0820000000001</v>
      </c>
      <c r="R89" s="10">
        <v>1006.383</v>
      </c>
      <c r="S89" s="10">
        <v>1014.0649999999999</v>
      </c>
      <c r="T89" s="10">
        <v>1026.0049999999999</v>
      </c>
      <c r="U89" s="10">
        <v>537.35799999999995</v>
      </c>
      <c r="V89" s="10">
        <v>0</v>
      </c>
      <c r="W89" s="16">
        <v>449.24700000000001</v>
      </c>
      <c r="X89" s="16">
        <v>1013.6650000000001</v>
      </c>
      <c r="Y89" s="16">
        <v>1005.7959999999999</v>
      </c>
      <c r="Z89" s="16">
        <v>1008.135</v>
      </c>
      <c r="AA89" s="16">
        <v>1016.8080000000001</v>
      </c>
      <c r="AB89" s="16">
        <v>509.94299999999998</v>
      </c>
      <c r="AC89" s="16">
        <v>0</v>
      </c>
      <c r="AD89" s="16">
        <v>474.43299999999999</v>
      </c>
      <c r="AE89" s="16">
        <v>1074.152</v>
      </c>
      <c r="AF89" s="16">
        <v>807.60400000000004</v>
      </c>
      <c r="AG89" s="10"/>
      <c r="AH89" s="16"/>
      <c r="AI89" s="16"/>
    </row>
    <row r="90" spans="1:35" x14ac:dyDescent="0.3">
      <c r="A90" s="69" t="s">
        <v>182</v>
      </c>
      <c r="B90" s="70" t="s">
        <v>181</v>
      </c>
      <c r="C90" s="11" t="s">
        <v>672</v>
      </c>
      <c r="D90" s="70" t="s">
        <v>450</v>
      </c>
      <c r="E90" s="10">
        <v>991.54100000000017</v>
      </c>
      <c r="F90" s="10">
        <v>963.50700000000006</v>
      </c>
      <c r="G90" s="10">
        <v>535.32199999999989</v>
      </c>
      <c r="H90" s="10">
        <v>18.308</v>
      </c>
      <c r="I90" s="10">
        <v>525.245</v>
      </c>
      <c r="J90" s="10">
        <v>1022.7060000000002</v>
      </c>
      <c r="K90" s="10">
        <v>972.47800000000018</v>
      </c>
      <c r="L90" s="10">
        <v>979.86499999999978</v>
      </c>
      <c r="M90" s="10">
        <v>1035.6769999999999</v>
      </c>
      <c r="N90" s="10">
        <v>892.96399999999983</v>
      </c>
      <c r="O90" s="10">
        <v>75.246000000000009</v>
      </c>
      <c r="P90" s="10">
        <v>0</v>
      </c>
      <c r="Q90" s="10">
        <v>976.49399999999969</v>
      </c>
      <c r="R90" s="10">
        <v>1020.5699999999997</v>
      </c>
      <c r="S90" s="10">
        <v>999.02000000000021</v>
      </c>
      <c r="T90" s="10">
        <v>994.3839999999999</v>
      </c>
      <c r="U90" s="10">
        <v>693.98300000000017</v>
      </c>
      <c r="V90" s="10">
        <v>36.939</v>
      </c>
      <c r="W90" s="16">
        <v>564.18299999999999</v>
      </c>
      <c r="X90" s="16">
        <v>967.7480000000005</v>
      </c>
      <c r="Y90" s="16">
        <v>1039.4650000000001</v>
      </c>
      <c r="Z90" s="16">
        <v>978.63300000000015</v>
      </c>
      <c r="AA90" s="16">
        <v>1021.0920000000002</v>
      </c>
      <c r="AB90" s="16">
        <v>321.89300000000003</v>
      </c>
      <c r="AC90" s="16">
        <v>5.8</v>
      </c>
      <c r="AD90" s="16">
        <v>511.70399999999995</v>
      </c>
      <c r="AE90" s="16">
        <v>929.87400000000014</v>
      </c>
      <c r="AF90" s="16">
        <v>930.09199999999987</v>
      </c>
      <c r="AG90" s="10"/>
      <c r="AH90" s="16"/>
      <c r="AI90" s="16"/>
    </row>
    <row r="91" spans="1:35" x14ac:dyDescent="0.3">
      <c r="A91" s="69" t="s">
        <v>183</v>
      </c>
      <c r="B91" s="70" t="s">
        <v>565</v>
      </c>
      <c r="C91" s="11" t="s">
        <v>673</v>
      </c>
      <c r="D91" s="70" t="s">
        <v>555</v>
      </c>
      <c r="E91" s="10">
        <v>937.61999999999978</v>
      </c>
      <c r="F91" s="10">
        <v>927.524</v>
      </c>
      <c r="G91" s="10">
        <v>264.32299999999998</v>
      </c>
      <c r="H91" s="10">
        <v>24.047000000000001</v>
      </c>
      <c r="I91" s="10">
        <v>629.07700000000011</v>
      </c>
      <c r="J91" s="10">
        <v>34.076999999999998</v>
      </c>
      <c r="K91" s="10">
        <v>1002.8739999999997</v>
      </c>
      <c r="L91" s="10">
        <v>932.80599999999959</v>
      </c>
      <c r="M91" s="10">
        <v>875.07500000000005</v>
      </c>
      <c r="N91" s="10">
        <v>572.98300000000017</v>
      </c>
      <c r="O91" s="10">
        <v>0</v>
      </c>
      <c r="P91" s="10">
        <v>0</v>
      </c>
      <c r="Q91" s="10">
        <v>1114.7860000000001</v>
      </c>
      <c r="R91" s="10">
        <v>960.63299999999981</v>
      </c>
      <c r="S91" s="10">
        <v>934.59800000000018</v>
      </c>
      <c r="T91" s="10">
        <v>1051.9100000000001</v>
      </c>
      <c r="U91" s="10">
        <v>554.87900000000013</v>
      </c>
      <c r="V91" s="10">
        <v>0</v>
      </c>
      <c r="W91" s="16">
        <v>462.15299999999996</v>
      </c>
      <c r="X91" s="16">
        <v>955.29499999999962</v>
      </c>
      <c r="Y91" s="16">
        <v>846.75399999999991</v>
      </c>
      <c r="Z91" s="16">
        <v>926.84800000000018</v>
      </c>
      <c r="AA91" s="16">
        <v>685.43599999999992</v>
      </c>
      <c r="AB91" s="16">
        <v>166.63</v>
      </c>
      <c r="AC91" s="16">
        <v>12.337999999999999</v>
      </c>
      <c r="AD91" s="16">
        <v>499.97499999999985</v>
      </c>
      <c r="AE91" s="16">
        <v>963.12699999999995</v>
      </c>
      <c r="AF91" s="16">
        <v>920.97099999999989</v>
      </c>
      <c r="AG91" s="10"/>
      <c r="AH91" s="16"/>
      <c r="AI91" s="16"/>
    </row>
    <row r="92" spans="1:35" x14ac:dyDescent="0.3">
      <c r="A92" s="69" t="s">
        <v>185</v>
      </c>
      <c r="B92" s="70" t="s">
        <v>184</v>
      </c>
      <c r="C92" s="11" t="s">
        <v>674</v>
      </c>
      <c r="D92" s="70" t="s">
        <v>555</v>
      </c>
      <c r="E92" s="10">
        <v>2007.421</v>
      </c>
      <c r="F92" s="10">
        <v>2042.7229999999995</v>
      </c>
      <c r="G92" s="10">
        <v>1646.8380000000002</v>
      </c>
      <c r="H92" s="10">
        <v>0</v>
      </c>
      <c r="I92" s="10">
        <v>1112.6090000000002</v>
      </c>
      <c r="J92" s="10">
        <v>2007.1160000000004</v>
      </c>
      <c r="K92" s="10">
        <v>2002.4160000000002</v>
      </c>
      <c r="L92" s="10">
        <v>1906.7770000000005</v>
      </c>
      <c r="M92" s="10">
        <v>2016.3210000000001</v>
      </c>
      <c r="N92" s="10">
        <v>992.89100000000019</v>
      </c>
      <c r="O92" s="10">
        <v>0</v>
      </c>
      <c r="P92" s="10">
        <v>1215.6689999999999</v>
      </c>
      <c r="Q92" s="10">
        <v>2008.6179999999999</v>
      </c>
      <c r="R92" s="10">
        <v>1813.9080000000001</v>
      </c>
      <c r="S92" s="10">
        <v>1833.3409999999999</v>
      </c>
      <c r="T92" s="10">
        <v>1828.1989999999996</v>
      </c>
      <c r="U92" s="10">
        <v>1064.0180000000003</v>
      </c>
      <c r="V92" s="10">
        <v>566.53700000000015</v>
      </c>
      <c r="W92" s="16">
        <v>1099.4659999999999</v>
      </c>
      <c r="X92" s="16">
        <v>1714.7369999999989</v>
      </c>
      <c r="Y92" s="16">
        <v>1762.489</v>
      </c>
      <c r="Z92" s="16">
        <v>1633.0720000000001</v>
      </c>
      <c r="AA92" s="16">
        <v>1440.6840000000004</v>
      </c>
      <c r="AB92" s="16">
        <v>116.706</v>
      </c>
      <c r="AC92" s="16">
        <v>0</v>
      </c>
      <c r="AD92" s="16">
        <v>1048.6609999999998</v>
      </c>
      <c r="AE92" s="16">
        <v>1630.8579999999993</v>
      </c>
      <c r="AF92" s="16">
        <v>1754.2180000000001</v>
      </c>
      <c r="AG92" s="10"/>
      <c r="AH92" s="16"/>
      <c r="AI92" s="16"/>
    </row>
    <row r="93" spans="1:35" x14ac:dyDescent="0.3">
      <c r="A93" s="69" t="s">
        <v>187</v>
      </c>
      <c r="B93" s="70" t="s">
        <v>186</v>
      </c>
      <c r="C93" s="11" t="s">
        <v>675</v>
      </c>
      <c r="D93" s="70" t="s">
        <v>450</v>
      </c>
      <c r="E93" s="10">
        <v>1126.681</v>
      </c>
      <c r="F93" s="10">
        <v>994.71399999999983</v>
      </c>
      <c r="G93" s="10">
        <v>0</v>
      </c>
      <c r="H93" s="10">
        <v>0</v>
      </c>
      <c r="I93" s="10">
        <v>468.22800000000001</v>
      </c>
      <c r="J93" s="10">
        <v>1216.944</v>
      </c>
      <c r="K93" s="10">
        <v>1237.8110000000004</v>
      </c>
      <c r="L93" s="10">
        <v>872.27700000000016</v>
      </c>
      <c r="M93" s="10">
        <v>1573.6919999999998</v>
      </c>
      <c r="N93" s="10">
        <v>0</v>
      </c>
      <c r="O93" s="10">
        <v>0</v>
      </c>
      <c r="P93" s="10">
        <v>1117.94</v>
      </c>
      <c r="Q93" s="10">
        <v>1169.0839999999998</v>
      </c>
      <c r="R93" s="10">
        <v>1172.6210000000001</v>
      </c>
      <c r="S93" s="10">
        <v>1231.5299999999997</v>
      </c>
      <c r="T93" s="10">
        <v>1323.5940000000003</v>
      </c>
      <c r="U93" s="10">
        <v>633.40899999999999</v>
      </c>
      <c r="V93" s="10">
        <v>0</v>
      </c>
      <c r="W93" s="16">
        <v>503.125</v>
      </c>
      <c r="X93" s="16">
        <v>1152.0859999999998</v>
      </c>
      <c r="Y93" s="16">
        <v>1159.3030000000001</v>
      </c>
      <c r="Z93" s="16">
        <v>821.90899999999954</v>
      </c>
      <c r="AA93" s="16">
        <v>1427.4549999999999</v>
      </c>
      <c r="AB93" s="16">
        <v>782.50099999999986</v>
      </c>
      <c r="AC93" s="16">
        <v>331.69099999999997</v>
      </c>
      <c r="AD93" s="16">
        <v>540.67500000000007</v>
      </c>
      <c r="AE93" s="16">
        <v>1401.1330000000007</v>
      </c>
      <c r="AF93" s="16">
        <v>1780.953</v>
      </c>
      <c r="AG93" s="10"/>
      <c r="AH93" s="16"/>
      <c r="AI93" s="16"/>
    </row>
    <row r="94" spans="1:35" x14ac:dyDescent="0.3">
      <c r="A94" s="69" t="s">
        <v>188</v>
      </c>
      <c r="B94" s="70" t="s">
        <v>676</v>
      </c>
      <c r="C94" s="11" t="s">
        <v>677</v>
      </c>
      <c r="D94" s="70" t="s">
        <v>450</v>
      </c>
      <c r="E94" s="10">
        <v>1083.8120000000001</v>
      </c>
      <c r="F94" s="10">
        <v>1067.2899999999997</v>
      </c>
      <c r="G94" s="10">
        <v>505.84199999999998</v>
      </c>
      <c r="H94" s="10">
        <v>0</v>
      </c>
      <c r="I94" s="10">
        <v>619.18200000000002</v>
      </c>
      <c r="J94" s="10">
        <v>1118.0589999999995</v>
      </c>
      <c r="K94" s="10">
        <v>1103.3389999999999</v>
      </c>
      <c r="L94" s="10">
        <v>1141.8400000000001</v>
      </c>
      <c r="M94" s="10">
        <v>1073.8129999999999</v>
      </c>
      <c r="N94" s="10">
        <v>1063.06</v>
      </c>
      <c r="O94" s="10">
        <v>0</v>
      </c>
      <c r="P94" s="10">
        <v>765.22500000000002</v>
      </c>
      <c r="Q94" s="10">
        <v>1089.9209999999998</v>
      </c>
      <c r="R94" s="10">
        <v>1040.6300000000001</v>
      </c>
      <c r="S94" s="10">
        <v>1082.4270000000004</v>
      </c>
      <c r="T94" s="10">
        <v>1103.537</v>
      </c>
      <c r="U94" s="10">
        <v>753.19499999999994</v>
      </c>
      <c r="V94" s="10">
        <v>0</v>
      </c>
      <c r="W94" s="16">
        <v>0</v>
      </c>
      <c r="X94" s="16">
        <v>1107.2300000000005</v>
      </c>
      <c r="Y94" s="16">
        <v>812.59899999999993</v>
      </c>
      <c r="Z94" s="16">
        <v>1085.4390000000001</v>
      </c>
      <c r="AA94" s="16">
        <v>1062.3999999999999</v>
      </c>
      <c r="AB94" s="16">
        <v>283.32099999999997</v>
      </c>
      <c r="AC94" s="16">
        <v>0</v>
      </c>
      <c r="AD94" s="16">
        <v>580.68699999999978</v>
      </c>
      <c r="AE94" s="16">
        <v>925.94899999999961</v>
      </c>
      <c r="AF94" s="16">
        <v>779.44600000000003</v>
      </c>
      <c r="AG94" s="10"/>
      <c r="AH94" s="16"/>
      <c r="AI94" s="16"/>
    </row>
    <row r="95" spans="1:35" x14ac:dyDescent="0.3">
      <c r="A95" s="69" t="s">
        <v>190</v>
      </c>
      <c r="B95" s="70" t="s">
        <v>189</v>
      </c>
      <c r="C95" s="11" t="s">
        <v>678</v>
      </c>
      <c r="D95" s="70" t="s">
        <v>450</v>
      </c>
      <c r="E95" s="10">
        <v>1245.953</v>
      </c>
      <c r="F95" s="10">
        <v>976.10099999999989</v>
      </c>
      <c r="G95" s="10">
        <v>1248.6909999999998</v>
      </c>
      <c r="H95" s="10">
        <v>1041.0330000000001</v>
      </c>
      <c r="I95" s="10">
        <v>1040.2359999999999</v>
      </c>
      <c r="J95" s="10">
        <v>1377.8509999999999</v>
      </c>
      <c r="K95" s="10">
        <v>1324.4129999999998</v>
      </c>
      <c r="L95" s="10">
        <v>1346.36</v>
      </c>
      <c r="M95" s="10">
        <v>1108.088</v>
      </c>
      <c r="N95" s="10">
        <v>1505.1450000000002</v>
      </c>
      <c r="O95" s="10">
        <v>1075.6669999999999</v>
      </c>
      <c r="P95" s="10">
        <v>947.01900000000001</v>
      </c>
      <c r="Q95" s="10">
        <v>1425.6080000000002</v>
      </c>
      <c r="R95" s="10">
        <v>1460.11</v>
      </c>
      <c r="S95" s="10">
        <v>1334.338</v>
      </c>
      <c r="T95" s="10">
        <v>1374.6690000000003</v>
      </c>
      <c r="U95" s="10">
        <v>1319.4209999999998</v>
      </c>
      <c r="V95" s="10">
        <v>1028.8770000000002</v>
      </c>
      <c r="W95" s="16">
        <v>974.80500000000018</v>
      </c>
      <c r="X95" s="16">
        <v>1198.1959999999999</v>
      </c>
      <c r="Y95" s="16">
        <v>1183.511</v>
      </c>
      <c r="Z95" s="16">
        <v>1367.7239999999999</v>
      </c>
      <c r="AA95" s="16">
        <v>1431.7660000000005</v>
      </c>
      <c r="AB95" s="16">
        <v>612.19799999999998</v>
      </c>
      <c r="AC95" s="16">
        <v>1006.9690000000001</v>
      </c>
      <c r="AD95" s="16">
        <v>958.01499999999976</v>
      </c>
      <c r="AE95" s="16">
        <v>1149.325</v>
      </c>
      <c r="AF95" s="16">
        <v>1274.0330000000001</v>
      </c>
      <c r="AG95" s="10"/>
      <c r="AH95" s="16"/>
      <c r="AI95" s="16"/>
    </row>
    <row r="96" spans="1:35" x14ac:dyDescent="0.3">
      <c r="A96" s="69" t="s">
        <v>192</v>
      </c>
      <c r="B96" s="70" t="s">
        <v>191</v>
      </c>
      <c r="C96" s="11" t="s">
        <v>679</v>
      </c>
      <c r="D96" s="70" t="s">
        <v>555</v>
      </c>
      <c r="E96" s="10">
        <v>1343.164</v>
      </c>
      <c r="F96" s="10">
        <v>1523.2380000000003</v>
      </c>
      <c r="G96" s="10">
        <v>508.61599999999999</v>
      </c>
      <c r="H96" s="10">
        <v>0</v>
      </c>
      <c r="I96" s="10">
        <v>724.84100000000012</v>
      </c>
      <c r="J96" s="10">
        <v>1611.6859999999997</v>
      </c>
      <c r="K96" s="10">
        <v>1351.9369999999999</v>
      </c>
      <c r="L96" s="10">
        <v>1377.8370000000004</v>
      </c>
      <c r="M96" s="10">
        <v>1406.0690000000002</v>
      </c>
      <c r="N96" s="10">
        <v>462.84500000000014</v>
      </c>
      <c r="O96" s="10">
        <v>0</v>
      </c>
      <c r="P96" s="10">
        <v>708.4000000000002</v>
      </c>
      <c r="Q96" s="10">
        <v>1470.0610000000004</v>
      </c>
      <c r="R96" s="10">
        <v>1368.2779999999998</v>
      </c>
      <c r="S96" s="10">
        <v>1571.9829999999997</v>
      </c>
      <c r="T96" s="10">
        <v>1562.5300000000002</v>
      </c>
      <c r="U96" s="10">
        <v>1216.4640000000002</v>
      </c>
      <c r="V96" s="10">
        <v>0</v>
      </c>
      <c r="W96" s="16">
        <v>745.58000000000015</v>
      </c>
      <c r="X96" s="16">
        <v>1407.9770000000003</v>
      </c>
      <c r="Y96" s="16">
        <v>1338.877</v>
      </c>
      <c r="Z96" s="16">
        <v>1339.2270000000001</v>
      </c>
      <c r="AA96" s="16">
        <v>1463.873</v>
      </c>
      <c r="AB96" s="16">
        <v>0</v>
      </c>
      <c r="AC96" s="16">
        <v>0</v>
      </c>
      <c r="AD96" s="16">
        <v>747.73300000000006</v>
      </c>
      <c r="AE96" s="16">
        <v>1372.1580000000008</v>
      </c>
      <c r="AF96" s="16">
        <v>1440.7380000000001</v>
      </c>
      <c r="AG96" s="10"/>
      <c r="AH96" s="16"/>
      <c r="AI96" s="16"/>
    </row>
    <row r="97" spans="1:35" x14ac:dyDescent="0.3">
      <c r="A97" s="69" t="s">
        <v>194</v>
      </c>
      <c r="B97" s="70" t="s">
        <v>193</v>
      </c>
      <c r="C97" s="11" t="s">
        <v>680</v>
      </c>
      <c r="D97" s="70" t="s">
        <v>944</v>
      </c>
      <c r="E97" s="10">
        <v>1428.4219999999998</v>
      </c>
      <c r="F97" s="10">
        <v>1422.7189999999998</v>
      </c>
      <c r="G97" s="10">
        <v>830.47399999999993</v>
      </c>
      <c r="H97" s="10">
        <v>0</v>
      </c>
      <c r="I97" s="10">
        <v>0</v>
      </c>
      <c r="J97" s="10">
        <v>1422.2529999999999</v>
      </c>
      <c r="K97" s="10">
        <v>1451.2010000000005</v>
      </c>
      <c r="L97" s="10">
        <v>912.4670000000001</v>
      </c>
      <c r="M97" s="10">
        <v>1228.644</v>
      </c>
      <c r="N97" s="10">
        <v>1193.615</v>
      </c>
      <c r="O97" s="10">
        <v>0</v>
      </c>
      <c r="P97" s="10">
        <v>836.67899999999997</v>
      </c>
      <c r="Q97" s="10">
        <v>1420.4809999999998</v>
      </c>
      <c r="R97" s="10">
        <v>1446.1050000000002</v>
      </c>
      <c r="S97" s="10">
        <v>1433.2070000000003</v>
      </c>
      <c r="T97" s="10">
        <v>1432.0850000000003</v>
      </c>
      <c r="U97" s="10">
        <v>672.98199999999997</v>
      </c>
      <c r="V97" s="10">
        <v>190.46200000000002</v>
      </c>
      <c r="W97" s="16">
        <v>1141.3110000000001</v>
      </c>
      <c r="X97" s="16">
        <v>1447.1310000000001</v>
      </c>
      <c r="Y97" s="16">
        <v>1427.0470000000003</v>
      </c>
      <c r="Z97" s="16">
        <v>1262.193</v>
      </c>
      <c r="AA97" s="16">
        <v>1442.1770000000004</v>
      </c>
      <c r="AB97" s="16">
        <v>0</v>
      </c>
      <c r="AC97" s="16">
        <v>0</v>
      </c>
      <c r="AD97" s="16">
        <v>1183.3449999999998</v>
      </c>
      <c r="AE97" s="16">
        <v>1439.5130000000004</v>
      </c>
      <c r="AF97" s="16">
        <v>1426.4319999999993</v>
      </c>
      <c r="AG97" s="10"/>
      <c r="AH97" s="16"/>
      <c r="AI97" s="16"/>
    </row>
    <row r="98" spans="1:35" x14ac:dyDescent="0.3">
      <c r="A98" s="69" t="s">
        <v>199</v>
      </c>
      <c r="B98" s="70" t="s">
        <v>198</v>
      </c>
      <c r="C98" s="11" t="s">
        <v>681</v>
      </c>
      <c r="D98" s="70" t="s">
        <v>945</v>
      </c>
      <c r="E98" s="10">
        <v>914.39800000000037</v>
      </c>
      <c r="F98" s="10">
        <v>913.3839999999999</v>
      </c>
      <c r="G98" s="10">
        <v>902.91999999999973</v>
      </c>
      <c r="H98" s="10">
        <v>0</v>
      </c>
      <c r="I98" s="10">
        <v>506.86300000000006</v>
      </c>
      <c r="J98" s="10">
        <v>901.25999999999988</v>
      </c>
      <c r="K98" s="10">
        <v>833.77999999999986</v>
      </c>
      <c r="L98" s="10">
        <v>903.96900000000005</v>
      </c>
      <c r="M98" s="10">
        <v>928.58199999999999</v>
      </c>
      <c r="N98" s="10">
        <v>902.65600000000018</v>
      </c>
      <c r="O98" s="10">
        <v>0</v>
      </c>
      <c r="P98" s="10">
        <v>510.70399999999995</v>
      </c>
      <c r="Q98" s="10">
        <v>547.64599999999996</v>
      </c>
      <c r="R98" s="10">
        <v>822.99599999999975</v>
      </c>
      <c r="S98" s="10">
        <v>901.32100000000014</v>
      </c>
      <c r="T98" s="10">
        <v>823.36400000000015</v>
      </c>
      <c r="U98" s="10">
        <v>502.85900000000009</v>
      </c>
      <c r="V98" s="10">
        <v>0</v>
      </c>
      <c r="W98" s="16">
        <v>510.40200000000004</v>
      </c>
      <c r="X98" s="16">
        <v>935.33399999999983</v>
      </c>
      <c r="Y98" s="16">
        <v>910.97400000000016</v>
      </c>
      <c r="Z98" s="16">
        <v>909.42700000000013</v>
      </c>
      <c r="AA98" s="16">
        <v>942.27499999999986</v>
      </c>
      <c r="AB98" s="16">
        <v>502.90300000000008</v>
      </c>
      <c r="AC98" s="16">
        <v>0</v>
      </c>
      <c r="AD98" s="16">
        <v>503.53699999999992</v>
      </c>
      <c r="AE98" s="16">
        <v>915.79199999999992</v>
      </c>
      <c r="AF98" s="16">
        <v>806.12</v>
      </c>
      <c r="AG98" s="10"/>
      <c r="AH98" s="16"/>
      <c r="AI98" s="16"/>
    </row>
    <row r="99" spans="1:35" x14ac:dyDescent="0.3">
      <c r="A99" s="69" t="s">
        <v>201</v>
      </c>
      <c r="B99" s="70" t="s">
        <v>200</v>
      </c>
      <c r="C99" s="11" t="s">
        <v>682</v>
      </c>
      <c r="D99" s="70" t="s">
        <v>945</v>
      </c>
      <c r="E99" s="10">
        <v>1108.5420000000001</v>
      </c>
      <c r="F99" s="10">
        <v>1166.2889999999998</v>
      </c>
      <c r="G99" s="10">
        <v>816.03400000000011</v>
      </c>
      <c r="H99" s="10">
        <v>0</v>
      </c>
      <c r="I99" s="10">
        <v>473.92000000000019</v>
      </c>
      <c r="J99" s="10">
        <v>1233.2930000000001</v>
      </c>
      <c r="K99" s="10">
        <v>1282.5720000000003</v>
      </c>
      <c r="L99" s="10">
        <v>1241.1409999999998</v>
      </c>
      <c r="M99" s="10">
        <v>1215.1740000000002</v>
      </c>
      <c r="N99" s="10">
        <v>895.81999999999994</v>
      </c>
      <c r="O99" s="10">
        <v>0</v>
      </c>
      <c r="P99" s="10">
        <v>676.26</v>
      </c>
      <c r="Q99" s="10">
        <v>1232.3460000000005</v>
      </c>
      <c r="R99" s="10">
        <v>1217.096</v>
      </c>
      <c r="S99" s="10">
        <v>1297.3609999999999</v>
      </c>
      <c r="T99" s="10">
        <v>1149.4350000000004</v>
      </c>
      <c r="U99" s="10">
        <v>725.50100000000009</v>
      </c>
      <c r="V99" s="10">
        <v>0</v>
      </c>
      <c r="W99" s="16">
        <v>569.8649999999999</v>
      </c>
      <c r="X99" s="16">
        <v>1109.71</v>
      </c>
      <c r="Y99" s="16">
        <v>1119.807</v>
      </c>
      <c r="Z99" s="16">
        <v>1153.0069999999998</v>
      </c>
      <c r="AA99" s="16">
        <v>1080.9730000000002</v>
      </c>
      <c r="AB99" s="16">
        <v>235.61499999999998</v>
      </c>
      <c r="AC99" s="16">
        <v>0</v>
      </c>
      <c r="AD99" s="16">
        <v>486.75099999999998</v>
      </c>
      <c r="AE99" s="16">
        <v>1170.644</v>
      </c>
      <c r="AF99" s="16">
        <v>1121.711</v>
      </c>
      <c r="AG99" s="10"/>
      <c r="AH99" s="16"/>
      <c r="AI99" s="16"/>
    </row>
    <row r="100" spans="1:35" x14ac:dyDescent="0.3">
      <c r="A100" s="69" t="s">
        <v>203</v>
      </c>
      <c r="B100" s="70" t="s">
        <v>202</v>
      </c>
      <c r="C100" s="11" t="s">
        <v>683</v>
      </c>
      <c r="D100" s="70" t="s">
        <v>450</v>
      </c>
      <c r="E100" s="10">
        <v>937.07700000000011</v>
      </c>
      <c r="F100" s="10">
        <v>898.79000000000008</v>
      </c>
      <c r="G100" s="10">
        <v>588.70600000000013</v>
      </c>
      <c r="H100" s="10">
        <v>0</v>
      </c>
      <c r="I100" s="10">
        <v>382.78500000000008</v>
      </c>
      <c r="J100" s="10">
        <v>930.27900000000011</v>
      </c>
      <c r="K100" s="10">
        <v>807.60100000000011</v>
      </c>
      <c r="L100" s="10">
        <v>863.34299999999996</v>
      </c>
      <c r="M100" s="10">
        <v>307.24800000000005</v>
      </c>
      <c r="N100" s="10">
        <v>0</v>
      </c>
      <c r="O100" s="10">
        <v>0</v>
      </c>
      <c r="P100" s="10">
        <v>449.89299999999997</v>
      </c>
      <c r="Q100" s="10">
        <v>925.75399999999991</v>
      </c>
      <c r="R100" s="10">
        <v>925.0200000000001</v>
      </c>
      <c r="S100" s="10">
        <v>937.45600000000002</v>
      </c>
      <c r="T100" s="10">
        <v>960.79200000000014</v>
      </c>
      <c r="U100" s="10">
        <v>635.39799999999991</v>
      </c>
      <c r="V100" s="10">
        <v>0</v>
      </c>
      <c r="W100" s="16">
        <v>158.07800000000003</v>
      </c>
      <c r="X100" s="16">
        <v>1069.4110000000003</v>
      </c>
      <c r="Y100" s="16">
        <v>1168.8940000000005</v>
      </c>
      <c r="Z100" s="16">
        <v>1073.7389999999996</v>
      </c>
      <c r="AA100" s="16">
        <v>1046.3199999999997</v>
      </c>
      <c r="AB100" s="16">
        <v>345.47300000000001</v>
      </c>
      <c r="AC100" s="16">
        <v>0</v>
      </c>
      <c r="AD100" s="16">
        <v>486.96500000000003</v>
      </c>
      <c r="AE100" s="16">
        <v>1507.2379999999996</v>
      </c>
      <c r="AF100" s="16">
        <v>1350.3540000000005</v>
      </c>
      <c r="AG100" s="10"/>
      <c r="AH100" s="16"/>
      <c r="AI100" s="16"/>
    </row>
    <row r="101" spans="1:35" x14ac:dyDescent="0.3">
      <c r="A101" s="69" t="s">
        <v>208</v>
      </c>
      <c r="B101" s="70" t="s">
        <v>207</v>
      </c>
      <c r="C101" s="11" t="s">
        <v>684</v>
      </c>
      <c r="D101" s="70" t="s">
        <v>944</v>
      </c>
      <c r="E101" s="10">
        <v>1178.123</v>
      </c>
      <c r="F101" s="10">
        <v>1030.6410000000001</v>
      </c>
      <c r="G101" s="10">
        <v>609.28499999999997</v>
      </c>
      <c r="H101" s="10">
        <v>0</v>
      </c>
      <c r="I101" s="10">
        <v>560.78399999999999</v>
      </c>
      <c r="J101" s="10">
        <v>1089.873</v>
      </c>
      <c r="K101" s="10">
        <v>0</v>
      </c>
      <c r="L101" s="10">
        <v>1049.4620000000002</v>
      </c>
      <c r="M101" s="10">
        <v>1080.5829999999999</v>
      </c>
      <c r="N101" s="10">
        <v>645.59899999999993</v>
      </c>
      <c r="O101" s="10">
        <v>0</v>
      </c>
      <c r="P101" s="10">
        <v>579.85599999999999</v>
      </c>
      <c r="Q101" s="10">
        <v>1052.9029999999998</v>
      </c>
      <c r="R101" s="10">
        <v>1073.2410000000002</v>
      </c>
      <c r="S101" s="10">
        <v>1056.6300000000001</v>
      </c>
      <c r="T101" s="10">
        <v>1043.2430000000002</v>
      </c>
      <c r="U101" s="10">
        <v>449.93399999999997</v>
      </c>
      <c r="V101" s="10">
        <v>0</v>
      </c>
      <c r="W101" s="16">
        <v>467.62800000000004</v>
      </c>
      <c r="X101" s="16">
        <v>1114.097</v>
      </c>
      <c r="Y101" s="16">
        <v>1041.491</v>
      </c>
      <c r="Z101" s="16">
        <v>932.96600000000001</v>
      </c>
      <c r="AA101" s="16">
        <v>768.84100000000001</v>
      </c>
      <c r="AB101" s="16">
        <v>222.029</v>
      </c>
      <c r="AC101" s="16">
        <v>0</v>
      </c>
      <c r="AD101" s="16">
        <v>548.27500000000009</v>
      </c>
      <c r="AE101" s="16">
        <v>898.31799999999987</v>
      </c>
      <c r="AF101" s="16">
        <v>1035.8229999999999</v>
      </c>
      <c r="AG101" s="10"/>
      <c r="AH101" s="16"/>
      <c r="AI101" s="16"/>
    </row>
    <row r="102" spans="1:35" x14ac:dyDescent="0.3">
      <c r="A102" s="69" t="s">
        <v>204</v>
      </c>
      <c r="B102" s="70" t="s">
        <v>882</v>
      </c>
      <c r="C102" s="11" t="s">
        <v>685</v>
      </c>
      <c r="D102" s="70" t="s">
        <v>944</v>
      </c>
      <c r="E102" s="10">
        <v>841.43399999999974</v>
      </c>
      <c r="F102" s="10">
        <v>889.96799999999996</v>
      </c>
      <c r="G102" s="10">
        <v>659.84599999999989</v>
      </c>
      <c r="H102" s="10">
        <v>128.74099999999999</v>
      </c>
      <c r="I102" s="10">
        <v>675.05200000000002</v>
      </c>
      <c r="J102" s="10">
        <v>666.10900000000004</v>
      </c>
      <c r="K102" s="10">
        <v>907.48900000000003</v>
      </c>
      <c r="L102" s="10">
        <v>968.83100000000013</v>
      </c>
      <c r="M102" s="10">
        <v>1059.5419999999995</v>
      </c>
      <c r="N102" s="10">
        <v>885.95299999999997</v>
      </c>
      <c r="O102" s="10">
        <v>174.44900000000001</v>
      </c>
      <c r="P102" s="10">
        <v>703.05099999999982</v>
      </c>
      <c r="Q102" s="10">
        <v>1097.674</v>
      </c>
      <c r="R102" s="10">
        <v>897.11800000000017</v>
      </c>
      <c r="S102" s="10">
        <v>1033.124</v>
      </c>
      <c r="T102" s="10">
        <v>1047.6809999999998</v>
      </c>
      <c r="U102" s="10">
        <v>639.16899999999998</v>
      </c>
      <c r="V102" s="10">
        <v>110.01600000000001</v>
      </c>
      <c r="W102" s="16">
        <v>668.77299999999991</v>
      </c>
      <c r="X102" s="16">
        <v>956.67600000000016</v>
      </c>
      <c r="Y102" s="16">
        <v>1002.7399999999999</v>
      </c>
      <c r="Z102" s="16">
        <v>920.50599999999997</v>
      </c>
      <c r="AA102" s="16">
        <v>904.93799999999999</v>
      </c>
      <c r="AB102" s="16">
        <v>579.12699999999995</v>
      </c>
      <c r="AC102" s="16">
        <v>98.847999999999999</v>
      </c>
      <c r="AD102" s="16">
        <v>682.60199999999998</v>
      </c>
      <c r="AE102" s="16">
        <v>870.21600000000001</v>
      </c>
      <c r="AF102" s="16">
        <v>951.2700000000001</v>
      </c>
      <c r="AG102" s="10"/>
      <c r="AH102" s="16"/>
      <c r="AI102" s="16"/>
    </row>
    <row r="103" spans="1:35" x14ac:dyDescent="0.3">
      <c r="A103" s="69" t="s">
        <v>210</v>
      </c>
      <c r="B103" s="70" t="s">
        <v>209</v>
      </c>
      <c r="C103" s="11" t="s">
        <v>686</v>
      </c>
      <c r="D103" s="70" t="s">
        <v>944</v>
      </c>
      <c r="E103" s="10">
        <v>1064.165</v>
      </c>
      <c r="F103" s="10">
        <v>1035.4590000000001</v>
      </c>
      <c r="G103" s="10">
        <v>780.17899999999997</v>
      </c>
      <c r="H103" s="10">
        <v>0</v>
      </c>
      <c r="I103" s="10">
        <v>606.90600000000006</v>
      </c>
      <c r="J103" s="10">
        <v>1128.193</v>
      </c>
      <c r="K103" s="10">
        <v>0</v>
      </c>
      <c r="L103" s="10">
        <v>1106.3240000000001</v>
      </c>
      <c r="M103" s="10">
        <v>1087.9209999999996</v>
      </c>
      <c r="N103" s="10">
        <v>996.14899999999989</v>
      </c>
      <c r="O103" s="10">
        <v>0</v>
      </c>
      <c r="P103" s="10">
        <v>736.57899999999995</v>
      </c>
      <c r="Q103" s="10">
        <v>1055.43</v>
      </c>
      <c r="R103" s="10">
        <v>1094.8279999999997</v>
      </c>
      <c r="S103" s="10">
        <v>1102.0709999999997</v>
      </c>
      <c r="T103" s="10">
        <v>1049.904</v>
      </c>
      <c r="U103" s="10">
        <v>1031.1029999999998</v>
      </c>
      <c r="V103" s="10">
        <v>0</v>
      </c>
      <c r="W103" s="16">
        <v>606.94200000000001</v>
      </c>
      <c r="X103" s="16">
        <v>1083.961</v>
      </c>
      <c r="Y103" s="16">
        <v>1043.598</v>
      </c>
      <c r="Z103" s="16">
        <v>1050.4110000000003</v>
      </c>
      <c r="AA103" s="16">
        <v>1052.2390000000003</v>
      </c>
      <c r="AB103" s="16">
        <v>1064.6859999999999</v>
      </c>
      <c r="AC103" s="16">
        <v>0</v>
      </c>
      <c r="AD103" s="16">
        <v>644.32299999999975</v>
      </c>
      <c r="AE103" s="16">
        <v>1045.357</v>
      </c>
      <c r="AF103" s="16">
        <v>1092.538</v>
      </c>
      <c r="AG103" s="10"/>
      <c r="AH103" s="16"/>
      <c r="AI103" s="16"/>
    </row>
    <row r="104" spans="1:35" x14ac:dyDescent="0.3">
      <c r="A104" s="69" t="s">
        <v>212</v>
      </c>
      <c r="B104" s="70" t="s">
        <v>211</v>
      </c>
      <c r="C104" s="11" t="s">
        <v>687</v>
      </c>
      <c r="D104" s="70" t="s">
        <v>555</v>
      </c>
      <c r="E104" s="10">
        <v>1899.4730000000009</v>
      </c>
      <c r="F104" s="10">
        <v>1831.5669999999998</v>
      </c>
      <c r="G104" s="10">
        <v>1205.4839999999999</v>
      </c>
      <c r="H104" s="10">
        <v>466.86700000000008</v>
      </c>
      <c r="I104" s="10">
        <v>740.01999999999987</v>
      </c>
      <c r="J104" s="10">
        <v>1820.2579999999994</v>
      </c>
      <c r="K104" s="10">
        <v>1756.4569999999997</v>
      </c>
      <c r="L104" s="10">
        <v>1907.0989999999999</v>
      </c>
      <c r="M104" s="10">
        <v>1810.6039999999998</v>
      </c>
      <c r="N104" s="10">
        <v>871.8280000000002</v>
      </c>
      <c r="O104" s="10">
        <v>0</v>
      </c>
      <c r="P104" s="10">
        <v>1352.1359999999995</v>
      </c>
      <c r="Q104" s="10">
        <v>1923.4209999999998</v>
      </c>
      <c r="R104" s="10">
        <v>1795.2579999999994</v>
      </c>
      <c r="S104" s="10">
        <v>1773.7149999999995</v>
      </c>
      <c r="T104" s="10">
        <v>1865.2799999999993</v>
      </c>
      <c r="U104" s="10">
        <v>1479.0929999999998</v>
      </c>
      <c r="V104" s="10">
        <v>280.52599999999995</v>
      </c>
      <c r="W104" s="16">
        <v>830.83899999999983</v>
      </c>
      <c r="X104" s="16">
        <v>1721.3609999999996</v>
      </c>
      <c r="Y104" s="16">
        <v>1637.4409999999998</v>
      </c>
      <c r="Z104" s="16">
        <v>1716.9660000000001</v>
      </c>
      <c r="AA104" s="16">
        <v>1028.1579999999999</v>
      </c>
      <c r="AB104" s="16">
        <v>358.77099999999996</v>
      </c>
      <c r="AC104" s="16">
        <v>232.15300000000005</v>
      </c>
      <c r="AD104" s="16">
        <v>1018.1740000000003</v>
      </c>
      <c r="AE104" s="16">
        <v>1733.8649999999996</v>
      </c>
      <c r="AF104" s="16">
        <v>1722.88</v>
      </c>
      <c r="AG104" s="10"/>
      <c r="AH104" s="16"/>
      <c r="AI104" s="16"/>
    </row>
    <row r="105" spans="1:35" x14ac:dyDescent="0.3">
      <c r="A105" s="69" t="s">
        <v>214</v>
      </c>
      <c r="B105" s="70" t="s">
        <v>213</v>
      </c>
      <c r="C105" s="11" t="s">
        <v>688</v>
      </c>
      <c r="D105" s="70" t="s">
        <v>945</v>
      </c>
      <c r="E105" s="10">
        <v>921.61399999999981</v>
      </c>
      <c r="F105" s="10">
        <v>939.98300000000017</v>
      </c>
      <c r="G105" s="10">
        <v>714.62900000000013</v>
      </c>
      <c r="H105" s="10">
        <v>0</v>
      </c>
      <c r="I105" s="10">
        <v>464.48900000000003</v>
      </c>
      <c r="J105" s="10">
        <v>921.13899999999967</v>
      </c>
      <c r="K105" s="10">
        <v>899.77800000000002</v>
      </c>
      <c r="L105" s="10">
        <v>913.05600000000015</v>
      </c>
      <c r="M105" s="10">
        <v>923.04500000000007</v>
      </c>
      <c r="N105" s="10">
        <v>810.78200000000015</v>
      </c>
      <c r="O105" s="10">
        <v>0</v>
      </c>
      <c r="P105" s="10">
        <v>617.15000000000009</v>
      </c>
      <c r="Q105" s="10">
        <v>909.64400000000001</v>
      </c>
      <c r="R105" s="10">
        <v>0</v>
      </c>
      <c r="S105" s="10">
        <v>0</v>
      </c>
      <c r="T105" s="10">
        <v>929.90100000000007</v>
      </c>
      <c r="U105" s="10">
        <v>611.49299999999994</v>
      </c>
      <c r="V105" s="10">
        <v>0</v>
      </c>
      <c r="W105" s="16">
        <v>0</v>
      </c>
      <c r="X105" s="16">
        <v>908.24099999999999</v>
      </c>
      <c r="Y105" s="16">
        <v>914.51900000000001</v>
      </c>
      <c r="Z105" s="16">
        <v>904.56299999999999</v>
      </c>
      <c r="AA105" s="16">
        <v>830.3359999999999</v>
      </c>
      <c r="AB105" s="16">
        <v>401.92200000000003</v>
      </c>
      <c r="AC105" s="16">
        <v>0</v>
      </c>
      <c r="AD105" s="16">
        <v>500.18500000000006</v>
      </c>
      <c r="AE105" s="16">
        <v>892.10100000000011</v>
      </c>
      <c r="AF105" s="16">
        <v>937.96500000000003</v>
      </c>
      <c r="AG105" s="10"/>
      <c r="AH105" s="16"/>
      <c r="AI105" s="16"/>
    </row>
    <row r="106" spans="1:35" x14ac:dyDescent="0.3">
      <c r="A106" s="69" t="s">
        <v>218</v>
      </c>
      <c r="B106" s="70" t="s">
        <v>217</v>
      </c>
      <c r="C106" s="11" t="s">
        <v>689</v>
      </c>
      <c r="D106" s="70" t="s">
        <v>555</v>
      </c>
      <c r="E106" s="10">
        <v>991.49799999999993</v>
      </c>
      <c r="F106" s="10">
        <v>1085.624</v>
      </c>
      <c r="G106" s="10">
        <v>32.262</v>
      </c>
      <c r="H106" s="10">
        <v>0</v>
      </c>
      <c r="I106" s="10">
        <v>683.15100000000007</v>
      </c>
      <c r="J106" s="10">
        <v>936.36400000000026</v>
      </c>
      <c r="K106" s="10">
        <v>1105.0130000000001</v>
      </c>
      <c r="L106" s="10">
        <v>1300.9780000000001</v>
      </c>
      <c r="M106" s="10">
        <v>1278.4549999999999</v>
      </c>
      <c r="N106" s="10">
        <v>493.73699999999997</v>
      </c>
      <c r="O106" s="10">
        <v>0</v>
      </c>
      <c r="P106" s="10">
        <v>1013.1880000000001</v>
      </c>
      <c r="Q106" s="10">
        <v>1239.2069999999999</v>
      </c>
      <c r="R106" s="10">
        <v>1258.6719999999998</v>
      </c>
      <c r="S106" s="10">
        <v>1255.7009999999996</v>
      </c>
      <c r="T106" s="10">
        <v>1201.5619999999997</v>
      </c>
      <c r="U106" s="10">
        <v>472.85699999999991</v>
      </c>
      <c r="V106" s="10">
        <v>0</v>
      </c>
      <c r="W106" s="16">
        <v>1006.486</v>
      </c>
      <c r="X106" s="16">
        <v>1188.6679999999997</v>
      </c>
      <c r="Y106" s="16">
        <v>1525.1340000000002</v>
      </c>
      <c r="Z106" s="16">
        <v>13.507</v>
      </c>
      <c r="AA106" s="16">
        <v>1265.3410000000003</v>
      </c>
      <c r="AB106" s="16">
        <v>317.79600000000005</v>
      </c>
      <c r="AC106" s="16">
        <v>0</v>
      </c>
      <c r="AD106" s="16">
        <v>1077.9599999999998</v>
      </c>
      <c r="AE106" s="16">
        <v>1697.5750000000003</v>
      </c>
      <c r="AF106" s="16">
        <v>1634.2610000000002</v>
      </c>
      <c r="AG106" s="10"/>
      <c r="AH106" s="16"/>
      <c r="AI106" s="16"/>
    </row>
    <row r="107" spans="1:35" x14ac:dyDescent="0.3">
      <c r="A107" s="69" t="s">
        <v>219</v>
      </c>
      <c r="B107" s="70" t="s">
        <v>690</v>
      </c>
      <c r="C107" s="11" t="s">
        <v>691</v>
      </c>
      <c r="D107" s="70" t="s">
        <v>1069</v>
      </c>
      <c r="E107" s="10">
        <v>1020.0270000000002</v>
      </c>
      <c r="F107" s="10">
        <v>1054.0110000000002</v>
      </c>
      <c r="G107" s="10">
        <v>556.52200000000005</v>
      </c>
      <c r="H107" s="10">
        <v>0</v>
      </c>
      <c r="I107" s="10">
        <v>556.30599999999993</v>
      </c>
      <c r="J107" s="10">
        <v>1002.0389999999999</v>
      </c>
      <c r="K107" s="10">
        <v>1028.6469999999997</v>
      </c>
      <c r="L107" s="10">
        <v>1015.6909999999999</v>
      </c>
      <c r="M107" s="10">
        <v>1033.4730000000002</v>
      </c>
      <c r="N107" s="10">
        <v>1018.7479999999999</v>
      </c>
      <c r="O107" s="10">
        <v>221</v>
      </c>
      <c r="P107" s="10">
        <v>542.61599999999987</v>
      </c>
      <c r="Q107" s="10">
        <v>1019.8119999999999</v>
      </c>
      <c r="R107" s="10">
        <v>1014.61</v>
      </c>
      <c r="S107" s="10">
        <v>1045.492</v>
      </c>
      <c r="T107" s="10">
        <v>1045.2290000000003</v>
      </c>
      <c r="U107" s="10">
        <v>488.3660000000001</v>
      </c>
      <c r="V107" s="10">
        <v>0</v>
      </c>
      <c r="W107" s="16">
        <v>734.19699999999989</v>
      </c>
      <c r="X107" s="16">
        <v>1025.537</v>
      </c>
      <c r="Y107" s="16">
        <v>1035.3470000000002</v>
      </c>
      <c r="Z107" s="16">
        <v>1018.4759999999999</v>
      </c>
      <c r="AA107" s="16">
        <v>1017.4540000000002</v>
      </c>
      <c r="AB107" s="16">
        <v>509.48900000000003</v>
      </c>
      <c r="AC107" s="16">
        <v>0</v>
      </c>
      <c r="AD107" s="16">
        <v>0</v>
      </c>
      <c r="AE107" s="16">
        <v>0</v>
      </c>
      <c r="AF107" s="16">
        <v>1056.4599999999998</v>
      </c>
      <c r="AG107" s="10"/>
      <c r="AH107" s="16"/>
      <c r="AI107" s="16"/>
    </row>
    <row r="108" spans="1:35" x14ac:dyDescent="0.3">
      <c r="A108" s="69" t="s">
        <v>221</v>
      </c>
      <c r="B108" s="70" t="s">
        <v>220</v>
      </c>
      <c r="C108" s="11" t="s">
        <v>692</v>
      </c>
      <c r="D108" s="70" t="s">
        <v>945</v>
      </c>
      <c r="E108" s="10">
        <v>387.97200000000009</v>
      </c>
      <c r="F108" s="10">
        <v>1024.7750000000003</v>
      </c>
      <c r="G108" s="10">
        <v>583.23000000000013</v>
      </c>
      <c r="H108" s="10">
        <v>0</v>
      </c>
      <c r="I108" s="10">
        <v>557.2360000000001</v>
      </c>
      <c r="J108" s="10">
        <v>845.73799999999994</v>
      </c>
      <c r="K108" s="10">
        <v>951.75500000000011</v>
      </c>
      <c r="L108" s="10">
        <v>954.58500000000004</v>
      </c>
      <c r="M108" s="10">
        <v>1018.4780000000001</v>
      </c>
      <c r="N108" s="10">
        <v>714.43200000000002</v>
      </c>
      <c r="O108" s="10">
        <v>150.923</v>
      </c>
      <c r="P108" s="10">
        <v>651.60899999999992</v>
      </c>
      <c r="Q108" s="10">
        <v>876.20299999999997</v>
      </c>
      <c r="R108" s="10">
        <v>899.94100000000003</v>
      </c>
      <c r="S108" s="10">
        <v>909.83399999999983</v>
      </c>
      <c r="T108" s="10">
        <v>942.55099999999993</v>
      </c>
      <c r="U108" s="10">
        <v>461.34199999999993</v>
      </c>
      <c r="V108" s="10">
        <v>0</v>
      </c>
      <c r="W108" s="16">
        <v>394.61799999999999</v>
      </c>
      <c r="X108" s="16">
        <v>373.58699999999999</v>
      </c>
      <c r="Y108" s="16">
        <v>0</v>
      </c>
      <c r="Z108" s="16">
        <v>919.75700000000006</v>
      </c>
      <c r="AA108" s="16">
        <v>974.40300000000002</v>
      </c>
      <c r="AB108" s="16">
        <v>185.87799999999999</v>
      </c>
      <c r="AC108" s="16">
        <v>0</v>
      </c>
      <c r="AD108" s="16">
        <v>404.60600000000011</v>
      </c>
      <c r="AE108" s="16">
        <v>980.47900000000004</v>
      </c>
      <c r="AF108" s="16">
        <v>988.75700000000006</v>
      </c>
      <c r="AG108" s="10"/>
      <c r="AH108" s="16"/>
      <c r="AI108" s="16"/>
    </row>
    <row r="109" spans="1:35" x14ac:dyDescent="0.3">
      <c r="A109" s="69" t="s">
        <v>223</v>
      </c>
      <c r="B109" s="70" t="s">
        <v>222</v>
      </c>
      <c r="C109" s="11" t="s">
        <v>693</v>
      </c>
      <c r="D109" s="70" t="s">
        <v>944</v>
      </c>
      <c r="E109" s="10">
        <v>836.20599999999968</v>
      </c>
      <c r="F109" s="10">
        <v>1206.633</v>
      </c>
      <c r="G109" s="10">
        <v>174.03100000000001</v>
      </c>
      <c r="H109" s="10">
        <v>0</v>
      </c>
      <c r="I109" s="10">
        <v>749.25199999999995</v>
      </c>
      <c r="J109" s="10">
        <v>1205.8570000000002</v>
      </c>
      <c r="K109" s="10">
        <v>982.99399999999969</v>
      </c>
      <c r="L109" s="10">
        <v>1234.3189999999997</v>
      </c>
      <c r="M109" s="10">
        <v>1205.9029999999998</v>
      </c>
      <c r="N109" s="10">
        <v>496.31</v>
      </c>
      <c r="O109" s="10">
        <v>0</v>
      </c>
      <c r="P109" s="10">
        <v>819.09500000000025</v>
      </c>
      <c r="Q109" s="10">
        <v>1214.8539999999996</v>
      </c>
      <c r="R109" s="10">
        <v>1217.3769999999997</v>
      </c>
      <c r="S109" s="10">
        <v>1226.8379999999997</v>
      </c>
      <c r="T109" s="10">
        <v>907.13200000000006</v>
      </c>
      <c r="U109" s="10">
        <v>456.387</v>
      </c>
      <c r="V109" s="10">
        <v>0</v>
      </c>
      <c r="W109" s="16">
        <v>455.74200000000008</v>
      </c>
      <c r="X109" s="16">
        <v>1008.975</v>
      </c>
      <c r="Y109" s="16">
        <v>1118.0979999999995</v>
      </c>
      <c r="Z109" s="16">
        <v>836.86399999999981</v>
      </c>
      <c r="AA109" s="16">
        <v>839.37800000000016</v>
      </c>
      <c r="AB109" s="16">
        <v>798.86800000000005</v>
      </c>
      <c r="AC109" s="16">
        <v>0</v>
      </c>
      <c r="AD109" s="16">
        <v>845.76699999999994</v>
      </c>
      <c r="AE109" s="16">
        <v>1204.4659999999999</v>
      </c>
      <c r="AF109" s="16">
        <v>973.42200000000014</v>
      </c>
      <c r="AG109" s="10"/>
      <c r="AH109" s="16"/>
      <c r="AI109" s="16"/>
    </row>
    <row r="110" spans="1:35" x14ac:dyDescent="0.3">
      <c r="A110" s="69" t="s">
        <v>228</v>
      </c>
      <c r="B110" s="70" t="s">
        <v>227</v>
      </c>
      <c r="C110" s="11" t="s">
        <v>694</v>
      </c>
      <c r="D110" s="70" t="s">
        <v>945</v>
      </c>
      <c r="E110" s="10">
        <v>1025.3229999999999</v>
      </c>
      <c r="F110" s="10">
        <v>1014.1700000000002</v>
      </c>
      <c r="G110" s="10">
        <v>1009.4630000000001</v>
      </c>
      <c r="H110" s="10">
        <v>0</v>
      </c>
      <c r="I110" s="10">
        <v>0</v>
      </c>
      <c r="J110" s="10">
        <v>1035.1349999999998</v>
      </c>
      <c r="K110" s="10">
        <v>1008.6600000000001</v>
      </c>
      <c r="L110" s="10">
        <v>956.15100000000007</v>
      </c>
      <c r="M110" s="10">
        <v>1107.0610000000001</v>
      </c>
      <c r="N110" s="10">
        <v>1064.1969999999999</v>
      </c>
      <c r="O110" s="10">
        <v>49.877000000000002</v>
      </c>
      <c r="P110" s="10">
        <v>1160.828</v>
      </c>
      <c r="Q110" s="10">
        <v>0</v>
      </c>
      <c r="R110" s="10">
        <v>1095.2339999999999</v>
      </c>
      <c r="S110" s="10">
        <v>1058.385</v>
      </c>
      <c r="T110" s="10">
        <v>1061.9629999999997</v>
      </c>
      <c r="U110" s="10">
        <v>1032.1229999999998</v>
      </c>
      <c r="V110" s="10">
        <v>0</v>
      </c>
      <c r="W110" s="16">
        <v>677.23100000000011</v>
      </c>
      <c r="X110" s="16">
        <v>1076.3880000000004</v>
      </c>
      <c r="Y110" s="16">
        <v>1045.953</v>
      </c>
      <c r="Z110" s="16">
        <v>1078.8280000000002</v>
      </c>
      <c r="AA110" s="16">
        <v>1114.307</v>
      </c>
      <c r="AB110" s="16">
        <v>418.21399999999983</v>
      </c>
      <c r="AC110" s="16">
        <v>0</v>
      </c>
      <c r="AD110" s="16">
        <v>567.21299999999997</v>
      </c>
      <c r="AE110" s="16">
        <v>1131.8330000000001</v>
      </c>
      <c r="AF110" s="16">
        <v>1061.7849999999999</v>
      </c>
      <c r="AG110" s="10"/>
      <c r="AH110" s="16"/>
      <c r="AI110" s="16"/>
    </row>
    <row r="111" spans="1:35" x14ac:dyDescent="0.3">
      <c r="A111" s="69" t="s">
        <v>230</v>
      </c>
      <c r="B111" s="70" t="s">
        <v>229</v>
      </c>
      <c r="C111" s="11" t="s">
        <v>695</v>
      </c>
      <c r="D111" s="70" t="s">
        <v>944</v>
      </c>
      <c r="E111" s="10">
        <v>1262.2190000000003</v>
      </c>
      <c r="F111" s="10">
        <v>952.7800000000002</v>
      </c>
      <c r="G111" s="10">
        <v>945.85299999999995</v>
      </c>
      <c r="H111" s="10">
        <v>102.70699999999999</v>
      </c>
      <c r="I111" s="10">
        <v>736.92100000000005</v>
      </c>
      <c r="J111" s="10">
        <v>1087.4749999999999</v>
      </c>
      <c r="K111" s="10">
        <v>922.16099999999994</v>
      </c>
      <c r="L111" s="10">
        <v>978.42399999999986</v>
      </c>
      <c r="M111" s="10">
        <v>846.15299999999991</v>
      </c>
      <c r="N111" s="10">
        <v>949.5390000000001</v>
      </c>
      <c r="O111" s="10">
        <v>16.245999999999999</v>
      </c>
      <c r="P111" s="10">
        <v>641.93899999999996</v>
      </c>
      <c r="Q111" s="10">
        <v>0</v>
      </c>
      <c r="R111" s="10">
        <v>1066.788</v>
      </c>
      <c r="S111" s="10">
        <v>813.2299999999999</v>
      </c>
      <c r="T111" s="10">
        <v>1059.6600000000001</v>
      </c>
      <c r="U111" s="10">
        <v>0</v>
      </c>
      <c r="V111" s="10">
        <v>0</v>
      </c>
      <c r="W111" s="16">
        <v>665.721</v>
      </c>
      <c r="X111" s="16">
        <v>1089.3290000000002</v>
      </c>
      <c r="Y111" s="16">
        <v>1012.9630000000002</v>
      </c>
      <c r="Z111" s="16">
        <v>746.94000000000028</v>
      </c>
      <c r="AA111" s="16">
        <v>697.95100000000025</v>
      </c>
      <c r="AB111" s="16">
        <v>726.93399999999986</v>
      </c>
      <c r="AC111" s="16">
        <v>26.477</v>
      </c>
      <c r="AD111" s="16">
        <v>678.07299999999998</v>
      </c>
      <c r="AE111" s="16">
        <v>1038.8460000000002</v>
      </c>
      <c r="AF111" s="16">
        <v>968.44</v>
      </c>
      <c r="AG111" s="10"/>
      <c r="AH111" s="16"/>
      <c r="AI111" s="16"/>
    </row>
    <row r="112" spans="1:35" x14ac:dyDescent="0.3">
      <c r="A112" s="69" t="s">
        <v>232</v>
      </c>
      <c r="B112" s="70" t="s">
        <v>231</v>
      </c>
      <c r="C112" s="11" t="s">
        <v>696</v>
      </c>
      <c r="D112" s="70" t="s">
        <v>450</v>
      </c>
      <c r="E112" s="10">
        <v>882.13300000000027</v>
      </c>
      <c r="F112" s="10">
        <v>1022.4470000000001</v>
      </c>
      <c r="G112" s="10">
        <v>982.3180000000001</v>
      </c>
      <c r="H112" s="10">
        <v>665.57300000000021</v>
      </c>
      <c r="I112" s="10">
        <v>614.42900000000009</v>
      </c>
      <c r="J112" s="10">
        <v>953.04499999999985</v>
      </c>
      <c r="K112" s="10">
        <v>1076.9979999999996</v>
      </c>
      <c r="L112" s="10">
        <v>1018.936</v>
      </c>
      <c r="M112" s="10">
        <v>1102.6420000000003</v>
      </c>
      <c r="N112" s="10">
        <v>947.85600000000011</v>
      </c>
      <c r="O112" s="10">
        <v>515.476</v>
      </c>
      <c r="P112" s="10">
        <v>971.58199999999988</v>
      </c>
      <c r="Q112" s="10">
        <v>996.76699999999994</v>
      </c>
      <c r="R112" s="10">
        <v>943.35499999999968</v>
      </c>
      <c r="S112" s="10">
        <v>1036.6259999999997</v>
      </c>
      <c r="T112" s="10">
        <v>1026.423</v>
      </c>
      <c r="U112" s="10">
        <v>1041.1769999999999</v>
      </c>
      <c r="V112" s="10">
        <v>427.8900000000001</v>
      </c>
      <c r="W112" s="16">
        <v>742.84299999999985</v>
      </c>
      <c r="X112" s="16">
        <v>903.28200000000015</v>
      </c>
      <c r="Y112" s="16">
        <v>1157.3750000000005</v>
      </c>
      <c r="Z112" s="16">
        <v>833.32500000000005</v>
      </c>
      <c r="AA112" s="16">
        <v>1019.2429999999999</v>
      </c>
      <c r="AB112" s="16">
        <v>831.26900000000023</v>
      </c>
      <c r="AC112" s="16">
        <v>775.85100000000011</v>
      </c>
      <c r="AD112" s="16">
        <v>721.8570000000002</v>
      </c>
      <c r="AE112" s="16">
        <v>932.65699999999993</v>
      </c>
      <c r="AF112" s="16">
        <v>970.38800000000026</v>
      </c>
      <c r="AG112" s="10"/>
      <c r="AH112" s="16"/>
      <c r="AI112" s="16"/>
    </row>
    <row r="113" spans="1:35" x14ac:dyDescent="0.3">
      <c r="A113" s="69" t="s">
        <v>234</v>
      </c>
      <c r="B113" s="70" t="s">
        <v>233</v>
      </c>
      <c r="C113" s="11" t="s">
        <v>697</v>
      </c>
      <c r="D113" s="70" t="s">
        <v>450</v>
      </c>
      <c r="E113" s="10">
        <v>1387.0829999999999</v>
      </c>
      <c r="F113" s="10">
        <v>1237.9699999999998</v>
      </c>
      <c r="G113" s="10">
        <v>1238.2370000000001</v>
      </c>
      <c r="H113" s="10">
        <v>0</v>
      </c>
      <c r="I113" s="10">
        <v>645.05999999999983</v>
      </c>
      <c r="J113" s="10">
        <v>1650.6029999999996</v>
      </c>
      <c r="K113" s="10">
        <v>1314.4749999999995</v>
      </c>
      <c r="L113" s="10">
        <v>1515.9910000000002</v>
      </c>
      <c r="M113" s="10">
        <v>1801.2070000000001</v>
      </c>
      <c r="N113" s="10">
        <v>1463.0820000000001</v>
      </c>
      <c r="O113" s="10">
        <v>0</v>
      </c>
      <c r="P113" s="10">
        <v>0</v>
      </c>
      <c r="Q113" s="10">
        <v>1276.3170000000005</v>
      </c>
      <c r="R113" s="10">
        <v>1357.9009999999996</v>
      </c>
      <c r="S113" s="10">
        <v>1674.2949999999998</v>
      </c>
      <c r="T113" s="10">
        <v>1290.1479999999995</v>
      </c>
      <c r="U113" s="10">
        <v>1551.1130000000003</v>
      </c>
      <c r="V113" s="10">
        <v>0</v>
      </c>
      <c r="W113" s="16">
        <v>642.8889999999999</v>
      </c>
      <c r="X113" s="16">
        <v>1350.3440000000001</v>
      </c>
      <c r="Y113" s="16">
        <v>1331.421</v>
      </c>
      <c r="Z113" s="16">
        <v>1831.1770000000004</v>
      </c>
      <c r="AA113" s="16">
        <v>1274.2560000000001</v>
      </c>
      <c r="AB113" s="16">
        <v>459.02800000000008</v>
      </c>
      <c r="AC113" s="16">
        <v>0</v>
      </c>
      <c r="AD113" s="16">
        <v>558.87699999999995</v>
      </c>
      <c r="AE113" s="16">
        <v>1062.3409999999999</v>
      </c>
      <c r="AF113" s="16">
        <v>1140.46</v>
      </c>
      <c r="AG113" s="10"/>
      <c r="AH113" s="16"/>
      <c r="AI113" s="16"/>
    </row>
    <row r="114" spans="1:35" x14ac:dyDescent="0.3">
      <c r="A114" s="69" t="s">
        <v>241</v>
      </c>
      <c r="B114" s="70" t="s">
        <v>240</v>
      </c>
      <c r="C114" s="11" t="s">
        <v>698</v>
      </c>
      <c r="D114" s="70" t="s">
        <v>1069</v>
      </c>
      <c r="E114" s="10">
        <v>1172.489</v>
      </c>
      <c r="F114" s="10">
        <v>822.56600000000003</v>
      </c>
      <c r="G114" s="10">
        <v>629.428</v>
      </c>
      <c r="H114" s="10">
        <v>374.59700000000004</v>
      </c>
      <c r="I114" s="10">
        <v>787.25</v>
      </c>
      <c r="J114" s="10">
        <v>1232.8850000000004</v>
      </c>
      <c r="K114" s="10">
        <v>1207.2859999999998</v>
      </c>
      <c r="L114" s="10">
        <v>1153.2259999999999</v>
      </c>
      <c r="M114" s="10">
        <v>1095.6170000000002</v>
      </c>
      <c r="N114" s="10">
        <v>557.721</v>
      </c>
      <c r="O114" s="10">
        <v>121.22899999999998</v>
      </c>
      <c r="P114" s="10">
        <v>702.2600000000001</v>
      </c>
      <c r="Q114" s="10">
        <v>905.24200000000019</v>
      </c>
      <c r="R114" s="10">
        <v>1285.3210000000001</v>
      </c>
      <c r="S114" s="10">
        <v>1192.6920000000002</v>
      </c>
      <c r="T114" s="10">
        <v>1215.8599999999997</v>
      </c>
      <c r="U114" s="10">
        <v>602.47900000000004</v>
      </c>
      <c r="V114" s="10">
        <v>277.95099999999996</v>
      </c>
      <c r="W114" s="16">
        <v>618.44399999999996</v>
      </c>
      <c r="X114" s="16">
        <v>1142.9050000000002</v>
      </c>
      <c r="Y114" s="16">
        <v>1204.3970000000002</v>
      </c>
      <c r="Z114" s="16">
        <v>973.54899999999998</v>
      </c>
      <c r="AA114" s="16">
        <v>1303.0989999999999</v>
      </c>
      <c r="AB114" s="16">
        <v>0</v>
      </c>
      <c r="AC114" s="16">
        <v>323.79800000000006</v>
      </c>
      <c r="AD114" s="16">
        <v>910.81200000000001</v>
      </c>
      <c r="AE114" s="16">
        <v>1280.4059999999999</v>
      </c>
      <c r="AF114" s="16">
        <v>1246.0409999999997</v>
      </c>
      <c r="AG114" s="10"/>
      <c r="AH114" s="16"/>
      <c r="AI114" s="16"/>
    </row>
    <row r="115" spans="1:35" x14ac:dyDescent="0.3">
      <c r="A115" s="69" t="s">
        <v>239</v>
      </c>
      <c r="B115" s="70" t="s">
        <v>238</v>
      </c>
      <c r="C115" s="11" t="s">
        <v>699</v>
      </c>
      <c r="D115" s="70" t="s">
        <v>945</v>
      </c>
      <c r="E115" s="10">
        <v>1097.7490000000007</v>
      </c>
      <c r="F115" s="10">
        <v>1034.5709999999999</v>
      </c>
      <c r="G115" s="10">
        <v>1023.38</v>
      </c>
      <c r="H115" s="10">
        <v>0</v>
      </c>
      <c r="I115" s="10">
        <v>782.64400000000001</v>
      </c>
      <c r="J115" s="10">
        <v>991.44100000000003</v>
      </c>
      <c r="K115" s="10">
        <v>1068.1860000000001</v>
      </c>
      <c r="L115" s="10">
        <v>1016.9980000000003</v>
      </c>
      <c r="M115" s="10">
        <v>1036.6290000000004</v>
      </c>
      <c r="N115" s="10">
        <v>1074.5030000000002</v>
      </c>
      <c r="O115" s="10">
        <v>0</v>
      </c>
      <c r="P115" s="10">
        <v>645.45999999999992</v>
      </c>
      <c r="Q115" s="10">
        <v>1197.7589999999998</v>
      </c>
      <c r="R115" s="10">
        <v>1030.1560000000002</v>
      </c>
      <c r="S115" s="10">
        <v>1171.999</v>
      </c>
      <c r="T115" s="10">
        <v>1031.396</v>
      </c>
      <c r="U115" s="10">
        <v>800.36900000000003</v>
      </c>
      <c r="V115" s="10">
        <v>0</v>
      </c>
      <c r="W115" s="16">
        <v>681.21300000000019</v>
      </c>
      <c r="X115" s="16">
        <v>1300.3639999999996</v>
      </c>
      <c r="Y115" s="16">
        <v>1225.5720000000003</v>
      </c>
      <c r="Z115" s="16">
        <v>1156.1700000000003</v>
      </c>
      <c r="AA115" s="16">
        <v>440.06</v>
      </c>
      <c r="AB115" s="16">
        <v>143.30799999999999</v>
      </c>
      <c r="AC115" s="16">
        <v>437.25900000000007</v>
      </c>
      <c r="AD115" s="16">
        <v>652.41499999999996</v>
      </c>
      <c r="AE115" s="16">
        <v>1543.5</v>
      </c>
      <c r="AF115" s="16">
        <v>1457.2719999999997</v>
      </c>
      <c r="AG115" s="10"/>
      <c r="AH115" s="16"/>
      <c r="AI115" s="16"/>
    </row>
    <row r="116" spans="1:35" x14ac:dyDescent="0.3">
      <c r="A116" s="69" t="s">
        <v>243</v>
      </c>
      <c r="B116" s="70" t="s">
        <v>242</v>
      </c>
      <c r="C116" s="11" t="s">
        <v>700</v>
      </c>
      <c r="D116" s="70" t="s">
        <v>1069</v>
      </c>
      <c r="E116" s="10">
        <v>1580.4240000000002</v>
      </c>
      <c r="F116" s="10">
        <v>1473.3630000000001</v>
      </c>
      <c r="G116" s="10">
        <v>1088.8119999999999</v>
      </c>
      <c r="H116" s="10">
        <v>784.7330000000004</v>
      </c>
      <c r="I116" s="10">
        <v>1037.509</v>
      </c>
      <c r="J116" s="10">
        <v>1772.5099999999993</v>
      </c>
      <c r="K116" s="10">
        <v>1800.8399999999997</v>
      </c>
      <c r="L116" s="10">
        <v>1779.1130000000012</v>
      </c>
      <c r="M116" s="10">
        <v>1771.952</v>
      </c>
      <c r="N116" s="10">
        <v>1696.1280000000004</v>
      </c>
      <c r="O116" s="10">
        <v>790.59399999999971</v>
      </c>
      <c r="P116" s="10">
        <v>972.54800000000012</v>
      </c>
      <c r="Q116" s="10">
        <v>1746.6310000000003</v>
      </c>
      <c r="R116" s="10">
        <v>1505.7699999999993</v>
      </c>
      <c r="S116" s="10">
        <v>1813.3619999999999</v>
      </c>
      <c r="T116" s="10">
        <v>1814.8550000000002</v>
      </c>
      <c r="U116" s="10">
        <v>1337.1670000000004</v>
      </c>
      <c r="V116" s="10">
        <v>468.952</v>
      </c>
      <c r="W116" s="16">
        <v>881.72200000000009</v>
      </c>
      <c r="X116" s="16">
        <v>1739.1779999999999</v>
      </c>
      <c r="Y116" s="16">
        <v>1865.4550000000002</v>
      </c>
      <c r="Z116" s="16">
        <v>1590.6849999999995</v>
      </c>
      <c r="AA116" s="16">
        <v>1512.0140000000004</v>
      </c>
      <c r="AB116" s="16">
        <v>176.339</v>
      </c>
      <c r="AC116" s="16">
        <v>559.65899999999999</v>
      </c>
      <c r="AD116" s="16">
        <v>1012.409</v>
      </c>
      <c r="AE116" s="16">
        <v>1460.2540000000006</v>
      </c>
      <c r="AF116" s="16">
        <v>1245.9469999999999</v>
      </c>
      <c r="AG116" s="10"/>
      <c r="AH116" s="16"/>
      <c r="AI116" s="16"/>
    </row>
    <row r="117" spans="1:35" x14ac:dyDescent="0.3">
      <c r="A117" s="69" t="s">
        <v>245</v>
      </c>
      <c r="B117" s="70" t="s">
        <v>244</v>
      </c>
      <c r="C117" s="11" t="s">
        <v>701</v>
      </c>
      <c r="D117" s="70" t="s">
        <v>945</v>
      </c>
      <c r="E117" s="10">
        <v>1010.7460000000002</v>
      </c>
      <c r="F117" s="10">
        <v>1048.45</v>
      </c>
      <c r="G117" s="10">
        <v>867.42400000000021</v>
      </c>
      <c r="H117" s="10">
        <v>0</v>
      </c>
      <c r="I117" s="10">
        <v>313.16800000000001</v>
      </c>
      <c r="J117" s="10">
        <v>1160.287</v>
      </c>
      <c r="K117" s="10">
        <v>1166.5399999999997</v>
      </c>
      <c r="L117" s="10">
        <v>1093.8749999999998</v>
      </c>
      <c r="M117" s="10">
        <v>1116.2590000000002</v>
      </c>
      <c r="N117" s="10">
        <v>1067.2749999999999</v>
      </c>
      <c r="O117" s="10">
        <v>0</v>
      </c>
      <c r="P117" s="10">
        <v>640.23</v>
      </c>
      <c r="Q117" s="10">
        <v>1073.4869999999999</v>
      </c>
      <c r="R117" s="10">
        <v>1161.393</v>
      </c>
      <c r="S117" s="10">
        <v>1193.1320000000003</v>
      </c>
      <c r="T117" s="10">
        <v>1113.1379999999999</v>
      </c>
      <c r="U117" s="10">
        <v>744.28599999999994</v>
      </c>
      <c r="V117" s="10">
        <v>0</v>
      </c>
      <c r="W117" s="16">
        <v>561.53300000000002</v>
      </c>
      <c r="X117" s="16">
        <v>818.85799999999995</v>
      </c>
      <c r="Y117" s="16">
        <v>1139.2749999999996</v>
      </c>
      <c r="Z117" s="16">
        <v>1093.318</v>
      </c>
      <c r="AA117" s="16">
        <v>0</v>
      </c>
      <c r="AB117" s="16">
        <v>0</v>
      </c>
      <c r="AC117" s="16">
        <v>0</v>
      </c>
      <c r="AD117" s="16">
        <v>598.73699999999997</v>
      </c>
      <c r="AE117" s="16">
        <v>1031.0740000000005</v>
      </c>
      <c r="AF117" s="16">
        <v>1036.3690000000001</v>
      </c>
      <c r="AG117" s="10"/>
      <c r="AH117" s="16"/>
      <c r="AI117" s="16"/>
    </row>
    <row r="118" spans="1:35" x14ac:dyDescent="0.3">
      <c r="A118" s="69" t="s">
        <v>247</v>
      </c>
      <c r="B118" s="70" t="s">
        <v>246</v>
      </c>
      <c r="C118" s="11" t="s">
        <v>702</v>
      </c>
      <c r="D118" s="70" t="s">
        <v>555</v>
      </c>
      <c r="E118" s="10">
        <v>1020.2890000000002</v>
      </c>
      <c r="F118" s="10">
        <v>1009.4869999999997</v>
      </c>
      <c r="G118" s="10">
        <v>318.75699999999995</v>
      </c>
      <c r="H118" s="10">
        <v>0</v>
      </c>
      <c r="I118" s="10">
        <v>404.00099999999998</v>
      </c>
      <c r="J118" s="10">
        <v>1017.503</v>
      </c>
      <c r="K118" s="10">
        <v>1014.1049999999997</v>
      </c>
      <c r="L118" s="10">
        <v>1017.6140000000001</v>
      </c>
      <c r="M118" s="10">
        <v>1050.8570000000002</v>
      </c>
      <c r="N118" s="10">
        <v>259.12599999999992</v>
      </c>
      <c r="O118" s="10">
        <v>0</v>
      </c>
      <c r="P118" s="10">
        <v>501.55900000000008</v>
      </c>
      <c r="Q118" s="10">
        <v>1006.2809999999998</v>
      </c>
      <c r="R118" s="10">
        <v>1020.5489999999996</v>
      </c>
      <c r="S118" s="10">
        <v>1043.9870000000001</v>
      </c>
      <c r="T118" s="10">
        <v>1027.43</v>
      </c>
      <c r="U118" s="10">
        <v>524.35400000000004</v>
      </c>
      <c r="V118" s="10">
        <v>0</v>
      </c>
      <c r="W118" s="16">
        <v>535.32900000000018</v>
      </c>
      <c r="X118" s="16">
        <v>1020.374</v>
      </c>
      <c r="Y118" s="16">
        <v>1040.4759999999997</v>
      </c>
      <c r="Z118" s="16">
        <v>506.05299999999994</v>
      </c>
      <c r="AA118" s="16">
        <v>1095.0740000000001</v>
      </c>
      <c r="AB118" s="16">
        <v>185.93799999999999</v>
      </c>
      <c r="AC118" s="16">
        <v>0</v>
      </c>
      <c r="AD118" s="16">
        <v>501.23700000000008</v>
      </c>
      <c r="AE118" s="16">
        <v>1238.355</v>
      </c>
      <c r="AF118" s="16">
        <v>1095.7930000000001</v>
      </c>
      <c r="AG118" s="10"/>
      <c r="AH118" s="16"/>
      <c r="AI118" s="16"/>
    </row>
    <row r="119" spans="1:35" x14ac:dyDescent="0.3">
      <c r="A119" s="69" t="s">
        <v>249</v>
      </c>
      <c r="B119" s="70" t="s">
        <v>248</v>
      </c>
      <c r="C119" s="11" t="s">
        <v>703</v>
      </c>
      <c r="D119" s="70" t="s">
        <v>450</v>
      </c>
      <c r="E119" s="10">
        <v>926.87400000000002</v>
      </c>
      <c r="F119" s="10">
        <v>1144.3999999999999</v>
      </c>
      <c r="G119" s="10">
        <v>458.44900000000001</v>
      </c>
      <c r="H119" s="10">
        <v>0</v>
      </c>
      <c r="I119" s="10">
        <v>134.97</v>
      </c>
      <c r="J119" s="10">
        <v>1019.8660000000001</v>
      </c>
      <c r="K119" s="10">
        <v>1048.2580000000003</v>
      </c>
      <c r="L119" s="10">
        <v>1023.6740000000001</v>
      </c>
      <c r="M119" s="10">
        <v>862.36299999999983</v>
      </c>
      <c r="N119" s="10">
        <v>1022.5449999999997</v>
      </c>
      <c r="O119" s="10">
        <v>0</v>
      </c>
      <c r="P119" s="10">
        <v>753.58899999999994</v>
      </c>
      <c r="Q119" s="10">
        <v>1147.1660000000002</v>
      </c>
      <c r="R119" s="10">
        <v>1077.1579999999999</v>
      </c>
      <c r="S119" s="10">
        <v>1075.1590000000001</v>
      </c>
      <c r="T119" s="10">
        <v>1067.1660000000004</v>
      </c>
      <c r="U119" s="10">
        <v>915.96299999999974</v>
      </c>
      <c r="V119" s="10">
        <v>38.863</v>
      </c>
      <c r="W119" s="16">
        <v>697.44000000000028</v>
      </c>
      <c r="X119" s="16">
        <v>0</v>
      </c>
      <c r="Y119" s="16">
        <v>1041.8380000000002</v>
      </c>
      <c r="Z119" s="16">
        <v>1114.0429999999999</v>
      </c>
      <c r="AA119" s="16">
        <v>792.05699999999979</v>
      </c>
      <c r="AB119" s="16">
        <v>0</v>
      </c>
      <c r="AC119" s="16">
        <v>0</v>
      </c>
      <c r="AD119" s="16">
        <v>290.67700000000002</v>
      </c>
      <c r="AE119" s="16">
        <v>574.21499999999992</v>
      </c>
      <c r="AF119" s="16">
        <v>1043.0780000000004</v>
      </c>
      <c r="AG119" s="10"/>
      <c r="AH119" s="16"/>
      <c r="AI119" s="16"/>
    </row>
    <row r="120" spans="1:35" x14ac:dyDescent="0.3">
      <c r="A120" s="69" t="s">
        <v>253</v>
      </c>
      <c r="B120" s="70" t="s">
        <v>252</v>
      </c>
      <c r="C120" s="11" t="s">
        <v>704</v>
      </c>
      <c r="D120" s="70" t="s">
        <v>450</v>
      </c>
      <c r="E120" s="10">
        <v>1307.5840000000003</v>
      </c>
      <c r="F120" s="10">
        <v>1405.2800000000002</v>
      </c>
      <c r="G120" s="10">
        <v>796.86300000000006</v>
      </c>
      <c r="H120" s="10">
        <v>0</v>
      </c>
      <c r="I120" s="10">
        <v>1016.4290000000001</v>
      </c>
      <c r="J120" s="10">
        <v>1364.9690000000001</v>
      </c>
      <c r="K120" s="10">
        <v>1369.3570000000007</v>
      </c>
      <c r="L120" s="10">
        <v>1305.3250000000003</v>
      </c>
      <c r="M120" s="10">
        <v>1302.7090000000003</v>
      </c>
      <c r="N120" s="10">
        <v>1017.1360000000002</v>
      </c>
      <c r="O120" s="10">
        <v>0</v>
      </c>
      <c r="P120" s="10">
        <v>1124.5079999999998</v>
      </c>
      <c r="Q120" s="10">
        <v>1535.8760000000011</v>
      </c>
      <c r="R120" s="10">
        <v>1301.6439999999996</v>
      </c>
      <c r="S120" s="10">
        <v>1363.8209999999999</v>
      </c>
      <c r="T120" s="10">
        <v>1176.9259999999995</v>
      </c>
      <c r="U120" s="10">
        <v>1136.0260000000001</v>
      </c>
      <c r="V120" s="10">
        <v>169.79900000000001</v>
      </c>
      <c r="W120" s="16">
        <v>944.16899999999976</v>
      </c>
      <c r="X120" s="16">
        <v>1392.7619999999999</v>
      </c>
      <c r="Y120" s="16">
        <v>1407.7520000000002</v>
      </c>
      <c r="Z120" s="16">
        <v>0</v>
      </c>
      <c r="AA120" s="16">
        <v>1322.3020000000001</v>
      </c>
      <c r="AB120" s="16">
        <v>248.79900000000004</v>
      </c>
      <c r="AC120" s="16">
        <v>0</v>
      </c>
      <c r="AD120" s="16">
        <v>1084.829</v>
      </c>
      <c r="AE120" s="16">
        <v>1524.2400000000007</v>
      </c>
      <c r="AF120" s="16">
        <v>1392.2920000000004</v>
      </c>
      <c r="AG120" s="10"/>
      <c r="AH120" s="16"/>
      <c r="AI120" s="16"/>
    </row>
    <row r="121" spans="1:35" x14ac:dyDescent="0.3">
      <c r="A121" s="69" t="s">
        <v>255</v>
      </c>
      <c r="B121" s="70" t="s">
        <v>254</v>
      </c>
      <c r="C121" s="11" t="s">
        <v>705</v>
      </c>
      <c r="D121" s="70" t="s">
        <v>555</v>
      </c>
      <c r="E121" s="10">
        <v>1007.9989999999996</v>
      </c>
      <c r="F121" s="10">
        <v>987.93999999999994</v>
      </c>
      <c r="G121" s="10">
        <v>645.33899999999971</v>
      </c>
      <c r="H121" s="10">
        <v>0</v>
      </c>
      <c r="I121" s="10">
        <v>445.38700000000006</v>
      </c>
      <c r="J121" s="10">
        <v>1031.7460000000001</v>
      </c>
      <c r="K121" s="10">
        <v>1002.9129999999999</v>
      </c>
      <c r="L121" s="10">
        <v>916.05</v>
      </c>
      <c r="M121" s="10">
        <v>0</v>
      </c>
      <c r="N121" s="10">
        <v>571.09199999999998</v>
      </c>
      <c r="O121" s="10">
        <v>0</v>
      </c>
      <c r="P121" s="10">
        <v>554.4620000000001</v>
      </c>
      <c r="Q121" s="10">
        <v>942.23700000000008</v>
      </c>
      <c r="R121" s="10">
        <v>1013.4689999999999</v>
      </c>
      <c r="S121" s="10">
        <v>1012.58</v>
      </c>
      <c r="T121" s="10">
        <v>1038.2819999999999</v>
      </c>
      <c r="U121" s="10">
        <v>357.63099999999997</v>
      </c>
      <c r="V121" s="10">
        <v>0</v>
      </c>
      <c r="W121" s="16">
        <v>531.32600000000014</v>
      </c>
      <c r="X121" s="16">
        <v>1022.8650000000001</v>
      </c>
      <c r="Y121" s="16">
        <v>1069.588</v>
      </c>
      <c r="Z121" s="16">
        <v>1012.6470000000002</v>
      </c>
      <c r="AA121" s="16">
        <v>950.74400000000003</v>
      </c>
      <c r="AB121" s="16">
        <v>182.923</v>
      </c>
      <c r="AC121" s="16">
        <v>0</v>
      </c>
      <c r="AD121" s="16">
        <v>542.06399999999996</v>
      </c>
      <c r="AE121" s="16">
        <v>965.38800000000003</v>
      </c>
      <c r="AF121" s="16">
        <v>847.8520000000002</v>
      </c>
      <c r="AG121" s="10"/>
      <c r="AH121" s="16"/>
      <c r="AI121" s="16"/>
    </row>
    <row r="122" spans="1:35" x14ac:dyDescent="0.3">
      <c r="A122" s="69" t="s">
        <v>257</v>
      </c>
      <c r="B122" s="70" t="s">
        <v>256</v>
      </c>
      <c r="C122" s="11" t="s">
        <v>706</v>
      </c>
      <c r="D122" s="70" t="s">
        <v>945</v>
      </c>
      <c r="E122" s="10">
        <v>1222.9819999999997</v>
      </c>
      <c r="F122" s="10">
        <v>1100.8910000000001</v>
      </c>
      <c r="G122" s="10">
        <v>509.51399999999995</v>
      </c>
      <c r="H122" s="10">
        <v>0</v>
      </c>
      <c r="I122" s="10">
        <v>603.85299999999984</v>
      </c>
      <c r="J122" s="10">
        <v>1164.319</v>
      </c>
      <c r="K122" s="10">
        <v>1232.5389999999998</v>
      </c>
      <c r="L122" s="10">
        <v>1225.0580000000002</v>
      </c>
      <c r="M122" s="10">
        <v>907.59499999999991</v>
      </c>
      <c r="N122" s="10">
        <v>0</v>
      </c>
      <c r="O122" s="10">
        <v>0</v>
      </c>
      <c r="P122" s="10">
        <v>602.45600000000002</v>
      </c>
      <c r="Q122" s="10">
        <v>1200.0449999999998</v>
      </c>
      <c r="R122" s="10">
        <v>1114.7370000000001</v>
      </c>
      <c r="S122" s="10">
        <v>1220.0470000000003</v>
      </c>
      <c r="T122" s="10">
        <v>1006.2299999999998</v>
      </c>
      <c r="U122" s="10">
        <v>449.35899999999992</v>
      </c>
      <c r="V122" s="10">
        <v>0</v>
      </c>
      <c r="W122" s="16">
        <v>615.88600000000008</v>
      </c>
      <c r="X122" s="16">
        <v>1112.146</v>
      </c>
      <c r="Y122" s="16">
        <v>235.20100000000002</v>
      </c>
      <c r="Z122" s="16">
        <v>1027.1969999999999</v>
      </c>
      <c r="AA122" s="16">
        <v>1050.5850000000003</v>
      </c>
      <c r="AB122" s="16">
        <v>165.46300000000002</v>
      </c>
      <c r="AC122" s="16">
        <v>0</v>
      </c>
      <c r="AD122" s="16">
        <v>508.3300000000001</v>
      </c>
      <c r="AE122" s="16">
        <v>927.76400000000012</v>
      </c>
      <c r="AF122" s="16">
        <v>966.3610000000001</v>
      </c>
      <c r="AG122" s="10"/>
      <c r="AH122" s="16"/>
      <c r="AI122" s="16"/>
    </row>
    <row r="123" spans="1:35" x14ac:dyDescent="0.3">
      <c r="A123" s="69" t="s">
        <v>258</v>
      </c>
      <c r="B123" s="70" t="s">
        <v>538</v>
      </c>
      <c r="C123" s="11" t="s">
        <v>707</v>
      </c>
      <c r="D123" s="70" t="s">
        <v>1069</v>
      </c>
      <c r="E123" s="10">
        <v>1045.9689999999998</v>
      </c>
      <c r="F123" s="10">
        <v>890.73600000000022</v>
      </c>
      <c r="G123" s="10">
        <v>922.3900000000001</v>
      </c>
      <c r="H123" s="10">
        <v>0</v>
      </c>
      <c r="I123" s="10">
        <v>0</v>
      </c>
      <c r="J123" s="10">
        <v>0</v>
      </c>
      <c r="K123" s="10">
        <v>827.56500000000005</v>
      </c>
      <c r="L123" s="10">
        <v>979.15200000000004</v>
      </c>
      <c r="M123" s="10">
        <v>913.8449999999998</v>
      </c>
      <c r="N123" s="10">
        <v>775.1350000000001</v>
      </c>
      <c r="O123" s="10">
        <v>0</v>
      </c>
      <c r="P123" s="10">
        <v>409.12200000000007</v>
      </c>
      <c r="Q123" s="10">
        <v>769.59399999999982</v>
      </c>
      <c r="R123" s="10">
        <v>855.505</v>
      </c>
      <c r="S123" s="10">
        <v>1133.5939999999998</v>
      </c>
      <c r="T123" s="10">
        <v>1012.8860000000002</v>
      </c>
      <c r="U123" s="10">
        <v>753.19499999999994</v>
      </c>
      <c r="V123" s="10">
        <v>282.33699999999999</v>
      </c>
      <c r="W123" s="16">
        <v>0</v>
      </c>
      <c r="X123" s="16">
        <v>1038.7679999999998</v>
      </c>
      <c r="Y123" s="16">
        <v>994.68699999999978</v>
      </c>
      <c r="Z123" s="16">
        <v>947.18399999999997</v>
      </c>
      <c r="AA123" s="16">
        <v>928.67599999999959</v>
      </c>
      <c r="AB123" s="16">
        <v>463.70800000000008</v>
      </c>
      <c r="AC123" s="16">
        <v>0</v>
      </c>
      <c r="AD123" s="16">
        <v>0</v>
      </c>
      <c r="AE123" s="16">
        <v>766.1550000000002</v>
      </c>
      <c r="AF123" s="16">
        <v>851.721</v>
      </c>
      <c r="AG123" s="10"/>
      <c r="AH123" s="16"/>
      <c r="AI123" s="16"/>
    </row>
    <row r="124" spans="1:35" x14ac:dyDescent="0.3">
      <c r="A124" s="69" t="s">
        <v>260</v>
      </c>
      <c r="B124" s="70" t="s">
        <v>259</v>
      </c>
      <c r="C124" s="11" t="s">
        <v>708</v>
      </c>
      <c r="D124" s="70" t="s">
        <v>555</v>
      </c>
      <c r="E124" s="10">
        <v>1543.8610000000003</v>
      </c>
      <c r="F124" s="10">
        <v>1513.9749999999997</v>
      </c>
      <c r="G124" s="10">
        <v>0</v>
      </c>
      <c r="H124" s="10">
        <v>0</v>
      </c>
      <c r="I124" s="10">
        <v>618.67599999999993</v>
      </c>
      <c r="J124" s="10">
        <v>1527.4490000000003</v>
      </c>
      <c r="K124" s="10">
        <v>1537.6039999999998</v>
      </c>
      <c r="L124" s="10">
        <v>1528.1550000000007</v>
      </c>
      <c r="M124" s="10">
        <v>1511.0389999999998</v>
      </c>
      <c r="N124" s="10">
        <v>222.53899999999999</v>
      </c>
      <c r="O124" s="10">
        <v>0</v>
      </c>
      <c r="P124" s="10">
        <v>669.19899999999996</v>
      </c>
      <c r="Q124" s="10">
        <v>1025.6000000000001</v>
      </c>
      <c r="R124" s="10">
        <v>1531.7849999999999</v>
      </c>
      <c r="S124" s="10">
        <v>0</v>
      </c>
      <c r="T124" s="10">
        <v>1041.3300000000002</v>
      </c>
      <c r="U124" s="10">
        <v>426.83600000000001</v>
      </c>
      <c r="V124" s="10">
        <v>0</v>
      </c>
      <c r="W124" s="16">
        <v>506.69300000000004</v>
      </c>
      <c r="X124" s="16">
        <v>1005.433</v>
      </c>
      <c r="Y124" s="16">
        <v>715.17099999999994</v>
      </c>
      <c r="Z124" s="16">
        <v>1546.712</v>
      </c>
      <c r="AA124" s="16">
        <v>912.69500000000016</v>
      </c>
      <c r="AB124" s="16">
        <v>0</v>
      </c>
      <c r="AC124" s="16">
        <v>0</v>
      </c>
      <c r="AD124" s="16">
        <v>1476.9299999999998</v>
      </c>
      <c r="AE124" s="16">
        <v>1670.684</v>
      </c>
      <c r="AF124" s="16">
        <v>1538.0389999999995</v>
      </c>
      <c r="AG124" s="10"/>
      <c r="AH124" s="16"/>
      <c r="AI124" s="16"/>
    </row>
    <row r="125" spans="1:35" x14ac:dyDescent="0.3">
      <c r="A125" s="69" t="s">
        <v>262</v>
      </c>
      <c r="B125" s="70" t="s">
        <v>261</v>
      </c>
      <c r="C125" s="11" t="s">
        <v>709</v>
      </c>
      <c r="D125" s="70" t="s">
        <v>944</v>
      </c>
      <c r="E125" s="10">
        <v>840.54899999999998</v>
      </c>
      <c r="F125" s="10">
        <v>902.71400000000017</v>
      </c>
      <c r="G125" s="10">
        <v>576.149</v>
      </c>
      <c r="H125" s="10">
        <v>0</v>
      </c>
      <c r="I125" s="10">
        <v>503.38</v>
      </c>
      <c r="J125" s="10">
        <v>904.12099999999987</v>
      </c>
      <c r="K125" s="10">
        <v>753.11700000000008</v>
      </c>
      <c r="L125" s="10">
        <v>955.69800000000009</v>
      </c>
      <c r="M125" s="10">
        <v>768.27200000000005</v>
      </c>
      <c r="N125" s="10">
        <v>623.05400000000009</v>
      </c>
      <c r="O125" s="10">
        <v>0</v>
      </c>
      <c r="P125" s="10">
        <v>555.68700000000001</v>
      </c>
      <c r="Q125" s="10">
        <v>1038.729</v>
      </c>
      <c r="R125" s="10">
        <v>1015.623</v>
      </c>
      <c r="S125" s="10">
        <v>1096.777</v>
      </c>
      <c r="T125" s="10">
        <v>731.21199999999999</v>
      </c>
      <c r="U125" s="10">
        <v>546.19399999999996</v>
      </c>
      <c r="V125" s="10">
        <v>0</v>
      </c>
      <c r="W125" s="16">
        <v>665.08500000000015</v>
      </c>
      <c r="X125" s="16">
        <v>1019.5930000000001</v>
      </c>
      <c r="Y125" s="16">
        <v>970.52999999999975</v>
      </c>
      <c r="Z125" s="16">
        <v>525.41200000000003</v>
      </c>
      <c r="AA125" s="16">
        <v>701.69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0"/>
      <c r="AH125" s="16"/>
      <c r="AI125" s="16"/>
    </row>
    <row r="126" spans="1:35" x14ac:dyDescent="0.3">
      <c r="A126" s="69" t="s">
        <v>264</v>
      </c>
      <c r="B126" s="70" t="s">
        <v>263</v>
      </c>
      <c r="C126" s="11" t="s">
        <v>710</v>
      </c>
      <c r="D126" s="70" t="s">
        <v>450</v>
      </c>
      <c r="E126" s="10">
        <v>2030.8420000000008</v>
      </c>
      <c r="F126" s="10">
        <v>2279.3309999999997</v>
      </c>
      <c r="G126" s="10">
        <v>1254.6589999999999</v>
      </c>
      <c r="H126" s="10">
        <v>0</v>
      </c>
      <c r="I126" s="10">
        <v>1120.481</v>
      </c>
      <c r="J126" s="10">
        <v>1644.1039999999991</v>
      </c>
      <c r="K126" s="10">
        <v>2172.9859999999999</v>
      </c>
      <c r="L126" s="10">
        <v>1939.193</v>
      </c>
      <c r="M126" s="10">
        <v>2319.3140000000008</v>
      </c>
      <c r="N126" s="10">
        <v>1509.5380000000005</v>
      </c>
      <c r="O126" s="10">
        <v>2.661</v>
      </c>
      <c r="P126" s="10">
        <v>1242.8409999999999</v>
      </c>
      <c r="Q126" s="10">
        <v>1674.7440000000001</v>
      </c>
      <c r="R126" s="10">
        <v>1789.3189999999995</v>
      </c>
      <c r="S126" s="10">
        <v>1926.44</v>
      </c>
      <c r="T126" s="10">
        <v>1705.5279999999998</v>
      </c>
      <c r="U126" s="10">
        <v>0</v>
      </c>
      <c r="V126" s="10">
        <v>0</v>
      </c>
      <c r="W126" s="16">
        <v>1562.2339999999997</v>
      </c>
      <c r="X126" s="16">
        <v>1830.4079999999997</v>
      </c>
      <c r="Y126" s="16">
        <v>1511.0410000000002</v>
      </c>
      <c r="Z126" s="16">
        <v>44.83</v>
      </c>
      <c r="AA126" s="16">
        <v>1957.2969999999998</v>
      </c>
      <c r="AB126" s="16">
        <v>1286.0489999999995</v>
      </c>
      <c r="AC126" s="16">
        <v>0</v>
      </c>
      <c r="AD126" s="16">
        <v>965.69</v>
      </c>
      <c r="AE126" s="16">
        <v>1765.5529999999992</v>
      </c>
      <c r="AF126" s="16">
        <v>1447.6609999999998</v>
      </c>
      <c r="AG126" s="10"/>
      <c r="AH126" s="16"/>
      <c r="AI126" s="16"/>
    </row>
    <row r="127" spans="1:35" x14ac:dyDescent="0.3">
      <c r="A127" s="69" t="s">
        <v>266</v>
      </c>
      <c r="B127" s="70" t="s">
        <v>265</v>
      </c>
      <c r="C127" s="11" t="s">
        <v>711</v>
      </c>
      <c r="D127" s="70" t="s">
        <v>555</v>
      </c>
      <c r="E127" s="10">
        <v>1002.1329999999999</v>
      </c>
      <c r="F127" s="10">
        <v>916.07500000000005</v>
      </c>
      <c r="G127" s="10">
        <v>337.96700000000004</v>
      </c>
      <c r="H127" s="10">
        <v>0</v>
      </c>
      <c r="I127" s="10">
        <v>428.38</v>
      </c>
      <c r="J127" s="10">
        <v>1006.8700000000001</v>
      </c>
      <c r="K127" s="10">
        <v>958.23900000000026</v>
      </c>
      <c r="L127" s="10">
        <v>990.08699999999976</v>
      </c>
      <c r="M127" s="10">
        <v>1008.972</v>
      </c>
      <c r="N127" s="10">
        <v>398.12200000000001</v>
      </c>
      <c r="O127" s="10">
        <v>0</v>
      </c>
      <c r="P127" s="10">
        <v>434.78299999999996</v>
      </c>
      <c r="Q127" s="10">
        <v>901.10600000000011</v>
      </c>
      <c r="R127" s="10">
        <v>955.88800000000026</v>
      </c>
      <c r="S127" s="10">
        <v>953.89299999999992</v>
      </c>
      <c r="T127" s="10">
        <v>902.37300000000005</v>
      </c>
      <c r="U127" s="10">
        <v>271.27399999999994</v>
      </c>
      <c r="V127" s="10">
        <v>0</v>
      </c>
      <c r="W127" s="16">
        <v>429.73799999999994</v>
      </c>
      <c r="X127" s="16">
        <v>1004.428</v>
      </c>
      <c r="Y127" s="16">
        <v>1019.7820000000003</v>
      </c>
      <c r="Z127" s="16">
        <v>1006.669</v>
      </c>
      <c r="AA127" s="16">
        <v>909.4000000000002</v>
      </c>
      <c r="AB127" s="16">
        <v>0</v>
      </c>
      <c r="AC127" s="16">
        <v>0</v>
      </c>
      <c r="AD127" s="16">
        <v>471.47400000000005</v>
      </c>
      <c r="AE127" s="16">
        <v>917.79400000000021</v>
      </c>
      <c r="AF127" s="16">
        <v>900.04099999999983</v>
      </c>
      <c r="AG127" s="10"/>
      <c r="AH127" s="16"/>
      <c r="AI127" s="16"/>
    </row>
    <row r="128" spans="1:35" x14ac:dyDescent="0.3">
      <c r="A128" s="69" t="s">
        <v>267</v>
      </c>
      <c r="B128" s="70" t="s">
        <v>561</v>
      </c>
      <c r="C128" s="11" t="s">
        <v>712</v>
      </c>
      <c r="D128" s="70" t="s">
        <v>555</v>
      </c>
      <c r="E128" s="10">
        <v>2087.3070000000002</v>
      </c>
      <c r="F128" s="10">
        <v>2006.741</v>
      </c>
      <c r="G128" s="10">
        <v>50.2</v>
      </c>
      <c r="H128" s="10">
        <v>0</v>
      </c>
      <c r="I128" s="10">
        <v>1080.4350000000002</v>
      </c>
      <c r="J128" s="10">
        <v>2108.742999999999</v>
      </c>
      <c r="K128" s="10">
        <v>2028.6270000000002</v>
      </c>
      <c r="L128" s="10">
        <v>2089.9070000000006</v>
      </c>
      <c r="M128" s="10">
        <v>2025.8579999999997</v>
      </c>
      <c r="N128" s="10">
        <v>628.59699999999998</v>
      </c>
      <c r="O128" s="10">
        <v>0</v>
      </c>
      <c r="P128" s="10">
        <v>1453.0160000000001</v>
      </c>
      <c r="Q128" s="10">
        <v>1529.7530000000002</v>
      </c>
      <c r="R128" s="10">
        <v>2068.9160000000002</v>
      </c>
      <c r="S128" s="10">
        <v>437.53899999999999</v>
      </c>
      <c r="T128" s="10">
        <v>1576.1010000000003</v>
      </c>
      <c r="U128" s="10">
        <v>780.07100000000003</v>
      </c>
      <c r="V128" s="10">
        <v>0</v>
      </c>
      <c r="W128" s="16">
        <v>906.03599999999983</v>
      </c>
      <c r="X128" s="16">
        <v>2067.5619999999999</v>
      </c>
      <c r="Y128" s="16">
        <v>1263.0760000000007</v>
      </c>
      <c r="Z128" s="16">
        <v>2041.0470000000007</v>
      </c>
      <c r="AA128" s="16">
        <v>1644.364</v>
      </c>
      <c r="AB128" s="16">
        <v>0</v>
      </c>
      <c r="AC128" s="16">
        <v>0</v>
      </c>
      <c r="AD128" s="16">
        <v>576.44400000000007</v>
      </c>
      <c r="AE128" s="16">
        <v>0</v>
      </c>
      <c r="AF128" s="16">
        <v>1059.6750000000002</v>
      </c>
      <c r="AG128" s="10"/>
      <c r="AH128" s="16"/>
      <c r="AI128" s="16"/>
    </row>
    <row r="129" spans="1:35" x14ac:dyDescent="0.3">
      <c r="A129" s="69" t="s">
        <v>269</v>
      </c>
      <c r="B129" s="70" t="s">
        <v>268</v>
      </c>
      <c r="C129" s="11" t="s">
        <v>713</v>
      </c>
      <c r="D129" s="70" t="s">
        <v>944</v>
      </c>
      <c r="E129" s="10">
        <v>1094.8569999999997</v>
      </c>
      <c r="F129" s="10">
        <v>1027.7950000000001</v>
      </c>
      <c r="G129" s="10">
        <v>545.95299999999997</v>
      </c>
      <c r="H129" s="10">
        <v>0</v>
      </c>
      <c r="I129" s="10">
        <v>584.59799999999984</v>
      </c>
      <c r="J129" s="10">
        <v>1061.3700000000001</v>
      </c>
      <c r="K129" s="10">
        <v>1066.576</v>
      </c>
      <c r="L129" s="10">
        <v>1040.502</v>
      </c>
      <c r="M129" s="10">
        <v>1080.1690000000001</v>
      </c>
      <c r="N129" s="10">
        <v>1075.3389999999995</v>
      </c>
      <c r="O129" s="10">
        <v>0</v>
      </c>
      <c r="P129" s="10">
        <v>557.47600000000011</v>
      </c>
      <c r="Q129" s="10">
        <v>1122.5039999999999</v>
      </c>
      <c r="R129" s="10">
        <v>1077.6380000000001</v>
      </c>
      <c r="S129" s="10">
        <v>1062.704</v>
      </c>
      <c r="T129" s="10">
        <v>1060.654</v>
      </c>
      <c r="U129" s="10">
        <v>751.125</v>
      </c>
      <c r="V129" s="10">
        <v>0</v>
      </c>
      <c r="W129" s="16">
        <v>243.077</v>
      </c>
      <c r="X129" s="16">
        <v>1126.5509999999999</v>
      </c>
      <c r="Y129" s="16">
        <v>1130.6260000000004</v>
      </c>
      <c r="Z129" s="16">
        <v>921.73500000000013</v>
      </c>
      <c r="AA129" s="16">
        <v>1043.3039999999996</v>
      </c>
      <c r="AB129" s="16">
        <v>409.62700000000001</v>
      </c>
      <c r="AC129" s="16">
        <v>0</v>
      </c>
      <c r="AD129" s="16">
        <v>311.86200000000008</v>
      </c>
      <c r="AE129" s="16">
        <v>786.39999999999975</v>
      </c>
      <c r="AF129" s="16">
        <v>1268.259</v>
      </c>
      <c r="AG129" s="10"/>
      <c r="AH129" s="16"/>
      <c r="AI129" s="16"/>
    </row>
    <row r="130" spans="1:35" x14ac:dyDescent="0.3">
      <c r="A130" s="69" t="s">
        <v>271</v>
      </c>
      <c r="B130" s="70" t="s">
        <v>270</v>
      </c>
      <c r="C130" s="11" t="s">
        <v>714</v>
      </c>
      <c r="D130" s="70" t="s">
        <v>944</v>
      </c>
      <c r="E130" s="10">
        <v>942.37199999999984</v>
      </c>
      <c r="F130" s="10">
        <v>757.16000000000008</v>
      </c>
      <c r="G130" s="10">
        <v>329.089</v>
      </c>
      <c r="H130" s="10">
        <v>0</v>
      </c>
      <c r="I130" s="10">
        <v>588.60900000000004</v>
      </c>
      <c r="J130" s="10">
        <v>1190.2399999999998</v>
      </c>
      <c r="K130" s="10">
        <v>1206.7269999999999</v>
      </c>
      <c r="L130" s="10">
        <v>1205.8770000000002</v>
      </c>
      <c r="M130" s="10">
        <v>1008.8960000000001</v>
      </c>
      <c r="N130" s="10">
        <v>661.06899999999996</v>
      </c>
      <c r="O130" s="10">
        <v>0</v>
      </c>
      <c r="P130" s="10">
        <v>540.0440000000001</v>
      </c>
      <c r="Q130" s="10">
        <v>1204.6480000000001</v>
      </c>
      <c r="R130" s="10">
        <v>1214.9770000000001</v>
      </c>
      <c r="S130" s="10">
        <v>1200.4839999999997</v>
      </c>
      <c r="T130" s="10">
        <v>935.5440000000001</v>
      </c>
      <c r="U130" s="10">
        <v>272.73199999999997</v>
      </c>
      <c r="V130" s="10">
        <v>0</v>
      </c>
      <c r="W130" s="16">
        <v>603.31900000000007</v>
      </c>
      <c r="X130" s="16">
        <v>0</v>
      </c>
      <c r="Y130" s="16">
        <v>1202.2060000000001</v>
      </c>
      <c r="Z130" s="16">
        <v>1229.0049999999999</v>
      </c>
      <c r="AA130" s="16">
        <v>1109.8219999999999</v>
      </c>
      <c r="AB130" s="16">
        <v>290.536</v>
      </c>
      <c r="AC130" s="16">
        <v>0</v>
      </c>
      <c r="AD130" s="16">
        <v>703.6099999999999</v>
      </c>
      <c r="AE130" s="16">
        <v>857.14300000000003</v>
      </c>
      <c r="AF130" s="16">
        <v>1212.7550000000001</v>
      </c>
      <c r="AG130" s="10"/>
      <c r="AH130" s="16"/>
      <c r="AI130" s="16"/>
    </row>
    <row r="131" spans="1:35" x14ac:dyDescent="0.3">
      <c r="A131" s="69" t="s">
        <v>274</v>
      </c>
      <c r="B131" s="70" t="s">
        <v>273</v>
      </c>
      <c r="C131" s="11" t="s">
        <v>715</v>
      </c>
      <c r="D131" s="70" t="s">
        <v>944</v>
      </c>
      <c r="E131" s="10">
        <v>1422.6689999999999</v>
      </c>
      <c r="F131" s="10">
        <v>1330.817</v>
      </c>
      <c r="G131" s="10">
        <v>727.16600000000005</v>
      </c>
      <c r="H131" s="10">
        <v>0</v>
      </c>
      <c r="I131" s="10">
        <v>730.61099999999988</v>
      </c>
      <c r="J131" s="10">
        <v>1315.6749999999995</v>
      </c>
      <c r="K131" s="10">
        <v>1335.9499999999998</v>
      </c>
      <c r="L131" s="10">
        <v>1324.0780000000002</v>
      </c>
      <c r="M131" s="10">
        <v>1083.9320000000002</v>
      </c>
      <c r="N131" s="10">
        <v>1005.7340000000002</v>
      </c>
      <c r="O131" s="10">
        <v>0</v>
      </c>
      <c r="P131" s="10">
        <v>782.61500000000001</v>
      </c>
      <c r="Q131" s="10">
        <v>1317.8419999999999</v>
      </c>
      <c r="R131" s="10">
        <v>1026.3630000000003</v>
      </c>
      <c r="S131" s="10">
        <v>1313.308</v>
      </c>
      <c r="T131" s="10">
        <v>1288.0619999999999</v>
      </c>
      <c r="U131" s="10">
        <v>808.07200000000012</v>
      </c>
      <c r="V131" s="10">
        <v>0</v>
      </c>
      <c r="W131" s="16">
        <v>506.58200000000005</v>
      </c>
      <c r="X131" s="16">
        <v>920.82700000000011</v>
      </c>
      <c r="Y131" s="16">
        <v>1203.5640000000005</v>
      </c>
      <c r="Z131" s="16">
        <v>898.73699999999997</v>
      </c>
      <c r="AA131" s="16">
        <v>1257.3249999999998</v>
      </c>
      <c r="AB131" s="16">
        <v>252.13600000000002</v>
      </c>
      <c r="AC131" s="16">
        <v>0</v>
      </c>
      <c r="AD131" s="16">
        <v>421.089</v>
      </c>
      <c r="AE131" s="16">
        <v>957.05799999999988</v>
      </c>
      <c r="AF131" s="16">
        <v>843.45800000000008</v>
      </c>
      <c r="AG131" s="10"/>
      <c r="AH131" s="16"/>
      <c r="AI131" s="16"/>
    </row>
    <row r="132" spans="1:35" x14ac:dyDescent="0.3">
      <c r="A132" s="69" t="s">
        <v>276</v>
      </c>
      <c r="B132" s="70" t="s">
        <v>275</v>
      </c>
      <c r="C132" s="11" t="s">
        <v>716</v>
      </c>
      <c r="D132" s="70" t="s">
        <v>555</v>
      </c>
      <c r="E132" s="10">
        <v>896.37299999999993</v>
      </c>
      <c r="F132" s="10">
        <v>858.04200000000014</v>
      </c>
      <c r="G132" s="10">
        <v>454.04200000000003</v>
      </c>
      <c r="H132" s="10">
        <v>0</v>
      </c>
      <c r="I132" s="10">
        <v>0</v>
      </c>
      <c r="J132" s="10">
        <v>0</v>
      </c>
      <c r="K132" s="10">
        <v>0</v>
      </c>
      <c r="L132" s="10">
        <v>1018.4129999999999</v>
      </c>
      <c r="M132" s="10">
        <v>1097.5509999999999</v>
      </c>
      <c r="N132" s="10">
        <v>540.12</v>
      </c>
      <c r="O132" s="10">
        <v>0</v>
      </c>
      <c r="P132" s="10">
        <v>582.19600000000003</v>
      </c>
      <c r="Q132" s="10">
        <v>946.82699999999977</v>
      </c>
      <c r="R132" s="10">
        <v>1043.0740000000001</v>
      </c>
      <c r="S132" s="10">
        <v>882.03199999999993</v>
      </c>
      <c r="T132" s="10">
        <v>939.71500000000015</v>
      </c>
      <c r="U132" s="10">
        <v>467.38399999999996</v>
      </c>
      <c r="V132" s="10">
        <v>383.505</v>
      </c>
      <c r="W132" s="16">
        <v>419.39600000000002</v>
      </c>
      <c r="X132" s="16">
        <v>1007.3469999999999</v>
      </c>
      <c r="Y132" s="16">
        <v>1008.4579999999999</v>
      </c>
      <c r="Z132" s="16">
        <v>875.96100000000013</v>
      </c>
      <c r="AA132" s="16">
        <v>769.88699999999994</v>
      </c>
      <c r="AB132" s="16">
        <v>284.84300000000002</v>
      </c>
      <c r="AC132" s="16">
        <v>507.51300000000009</v>
      </c>
      <c r="AD132" s="16">
        <v>624.28899999999999</v>
      </c>
      <c r="AE132" s="16">
        <v>877.93700000000001</v>
      </c>
      <c r="AF132" s="16">
        <v>871.57000000000028</v>
      </c>
      <c r="AG132" s="10"/>
      <c r="AH132" s="16"/>
      <c r="AI132" s="16"/>
    </row>
    <row r="133" spans="1:35" x14ac:dyDescent="0.3">
      <c r="A133" s="69" t="s">
        <v>278</v>
      </c>
      <c r="B133" s="70" t="s">
        <v>277</v>
      </c>
      <c r="C133" s="11" t="s">
        <v>717</v>
      </c>
      <c r="D133" s="70" t="s">
        <v>945</v>
      </c>
      <c r="E133" s="10">
        <v>1196.2310000000002</v>
      </c>
      <c r="F133" s="10">
        <v>1204.3110000000001</v>
      </c>
      <c r="G133" s="10">
        <v>922.10199999999998</v>
      </c>
      <c r="H133" s="10">
        <v>0</v>
      </c>
      <c r="I133" s="10">
        <v>454.14899999999994</v>
      </c>
      <c r="J133" s="10">
        <v>1076.2059999999999</v>
      </c>
      <c r="K133" s="10">
        <v>1061.9930000000002</v>
      </c>
      <c r="L133" s="10">
        <v>1043.1619999999998</v>
      </c>
      <c r="M133" s="10">
        <v>1044.837</v>
      </c>
      <c r="N133" s="10">
        <v>1093.2699999999998</v>
      </c>
      <c r="O133" s="10">
        <v>0</v>
      </c>
      <c r="P133" s="10">
        <v>519.65800000000002</v>
      </c>
      <c r="Q133" s="10">
        <v>1013.5810000000001</v>
      </c>
      <c r="R133" s="10">
        <v>1055.0339999999997</v>
      </c>
      <c r="S133" s="10">
        <v>1008.84</v>
      </c>
      <c r="T133" s="10">
        <v>1019.4700000000001</v>
      </c>
      <c r="U133" s="10">
        <v>732.16300000000012</v>
      </c>
      <c r="V133" s="10">
        <v>0</v>
      </c>
      <c r="W133" s="16">
        <v>553.50400000000013</v>
      </c>
      <c r="X133" s="16">
        <v>1022.8589999999999</v>
      </c>
      <c r="Y133" s="16">
        <v>1023.609</v>
      </c>
      <c r="Z133" s="16">
        <v>977.88299999999981</v>
      </c>
      <c r="AA133" s="16">
        <v>1169.2849999999999</v>
      </c>
      <c r="AB133" s="16">
        <v>545.29000000000008</v>
      </c>
      <c r="AC133" s="16">
        <v>0</v>
      </c>
      <c r="AD133" s="16">
        <v>504.60799999999995</v>
      </c>
      <c r="AE133" s="16">
        <v>1124.1619999999998</v>
      </c>
      <c r="AF133" s="16">
        <v>1178.1610000000005</v>
      </c>
      <c r="AG133" s="10"/>
      <c r="AH133" s="16"/>
      <c r="AI133" s="16"/>
    </row>
    <row r="134" spans="1:35" x14ac:dyDescent="0.3">
      <c r="A134" s="69" t="s">
        <v>280</v>
      </c>
      <c r="B134" s="70" t="s">
        <v>279</v>
      </c>
      <c r="C134" s="11" t="s">
        <v>718</v>
      </c>
      <c r="D134" s="70" t="s">
        <v>944</v>
      </c>
      <c r="E134" s="10">
        <v>1117.7029999999997</v>
      </c>
      <c r="F134" s="10">
        <v>1134.393</v>
      </c>
      <c r="G134" s="10">
        <v>705.74800000000005</v>
      </c>
      <c r="H134" s="10">
        <v>0</v>
      </c>
      <c r="I134" s="10">
        <v>676.13299999999992</v>
      </c>
      <c r="J134" s="10">
        <v>1141.0409999999999</v>
      </c>
      <c r="K134" s="10">
        <v>1133.0539999999999</v>
      </c>
      <c r="L134" s="10">
        <v>1152.6219999999994</v>
      </c>
      <c r="M134" s="10">
        <v>1123.5980000000002</v>
      </c>
      <c r="N134" s="10">
        <v>1178.453</v>
      </c>
      <c r="O134" s="10">
        <v>0</v>
      </c>
      <c r="P134" s="10">
        <v>674.68900000000008</v>
      </c>
      <c r="Q134" s="10">
        <v>1170.7530000000002</v>
      </c>
      <c r="R134" s="10">
        <v>1131.644</v>
      </c>
      <c r="S134" s="10">
        <v>1186.316</v>
      </c>
      <c r="T134" s="10">
        <v>1144.5150000000001</v>
      </c>
      <c r="U134" s="10">
        <v>594.25900000000013</v>
      </c>
      <c r="V134" s="10">
        <v>0</v>
      </c>
      <c r="W134" s="16">
        <v>609.15599999999984</v>
      </c>
      <c r="X134" s="16">
        <v>1120.3319999999999</v>
      </c>
      <c r="Y134" s="16">
        <v>0</v>
      </c>
      <c r="Z134" s="16">
        <v>0</v>
      </c>
      <c r="AA134" s="16">
        <v>673.18200000000013</v>
      </c>
      <c r="AB134" s="16">
        <v>411.65799999999996</v>
      </c>
      <c r="AC134" s="16">
        <v>0</v>
      </c>
      <c r="AD134" s="16">
        <v>441.7349999999999</v>
      </c>
      <c r="AE134" s="16">
        <v>1164.9269999999999</v>
      </c>
      <c r="AF134" s="16">
        <v>1140.8709999999996</v>
      </c>
      <c r="AG134" s="10"/>
      <c r="AH134" s="16"/>
      <c r="AI134" s="16"/>
    </row>
    <row r="135" spans="1:35" x14ac:dyDescent="0.3">
      <c r="A135" s="69" t="s">
        <v>282</v>
      </c>
      <c r="B135" s="70" t="s">
        <v>281</v>
      </c>
      <c r="C135" s="11" t="s">
        <v>719</v>
      </c>
      <c r="D135" s="70" t="s">
        <v>945</v>
      </c>
      <c r="E135" s="10">
        <v>1018.32</v>
      </c>
      <c r="F135" s="10">
        <v>1176.3529999999998</v>
      </c>
      <c r="G135" s="10">
        <v>1047.308</v>
      </c>
      <c r="H135" s="10">
        <v>0</v>
      </c>
      <c r="I135" s="10">
        <v>645.41600000000005</v>
      </c>
      <c r="J135" s="10">
        <v>1067.5680000000002</v>
      </c>
      <c r="K135" s="10">
        <v>1187.8000000000004</v>
      </c>
      <c r="L135" s="10">
        <v>1288.2440000000004</v>
      </c>
      <c r="M135" s="10">
        <v>1155.2790000000002</v>
      </c>
      <c r="N135" s="10">
        <v>992.67600000000004</v>
      </c>
      <c r="O135" s="10">
        <v>0</v>
      </c>
      <c r="P135" s="10">
        <v>920.36799999999994</v>
      </c>
      <c r="Q135" s="10">
        <v>1059.9979999999998</v>
      </c>
      <c r="R135" s="10">
        <v>1214.5200000000002</v>
      </c>
      <c r="S135" s="10">
        <v>1154.1249999999995</v>
      </c>
      <c r="T135" s="10">
        <v>1099.7849999999999</v>
      </c>
      <c r="U135" s="10">
        <v>767.45699999999999</v>
      </c>
      <c r="V135" s="10">
        <v>0</v>
      </c>
      <c r="W135" s="16">
        <v>650.71</v>
      </c>
      <c r="X135" s="16">
        <v>880.12399999999991</v>
      </c>
      <c r="Y135" s="16">
        <v>803.67800000000022</v>
      </c>
      <c r="Z135" s="16">
        <v>1020.3169999999998</v>
      </c>
      <c r="AA135" s="16">
        <v>975.36900000000003</v>
      </c>
      <c r="AB135" s="16">
        <v>632.47699999999998</v>
      </c>
      <c r="AC135" s="16">
        <v>0</v>
      </c>
      <c r="AD135" s="16">
        <v>618.8040000000002</v>
      </c>
      <c r="AE135" s="16">
        <v>0</v>
      </c>
      <c r="AF135" s="16">
        <v>0</v>
      </c>
      <c r="AG135" s="10"/>
      <c r="AH135" s="16"/>
      <c r="AI135" s="16"/>
    </row>
    <row r="136" spans="1:35" x14ac:dyDescent="0.3">
      <c r="A136" s="69" t="s">
        <v>284</v>
      </c>
      <c r="B136" s="70" t="s">
        <v>283</v>
      </c>
      <c r="C136" s="11" t="s">
        <v>720</v>
      </c>
      <c r="D136" s="70" t="s">
        <v>555</v>
      </c>
      <c r="E136" s="10">
        <v>0</v>
      </c>
      <c r="F136" s="10">
        <v>1007.4620000000001</v>
      </c>
      <c r="G136" s="10">
        <v>492.18200000000013</v>
      </c>
      <c r="H136" s="10">
        <v>0</v>
      </c>
      <c r="I136" s="10">
        <v>628.94499999999982</v>
      </c>
      <c r="J136" s="10">
        <v>1097.1089999999999</v>
      </c>
      <c r="K136" s="10">
        <v>1198.2160000000003</v>
      </c>
      <c r="L136" s="10">
        <v>1081.4959999999996</v>
      </c>
      <c r="M136" s="10">
        <v>1132.3790000000006</v>
      </c>
      <c r="N136" s="10">
        <v>529.60199999999998</v>
      </c>
      <c r="O136" s="10">
        <v>0</v>
      </c>
      <c r="P136" s="10">
        <v>690.33799999999997</v>
      </c>
      <c r="Q136" s="10">
        <v>992.50099999999986</v>
      </c>
      <c r="R136" s="10">
        <v>1223.4890000000003</v>
      </c>
      <c r="S136" s="10">
        <v>1118.569</v>
      </c>
      <c r="T136" s="10">
        <v>1101.9059999999999</v>
      </c>
      <c r="U136" s="10">
        <v>0</v>
      </c>
      <c r="V136" s="10">
        <v>0</v>
      </c>
      <c r="W136" s="16">
        <v>0</v>
      </c>
      <c r="X136" s="16">
        <v>1250.1149999999998</v>
      </c>
      <c r="Y136" s="16">
        <v>900.44099999999992</v>
      </c>
      <c r="Z136" s="16">
        <v>1085.671</v>
      </c>
      <c r="AA136" s="16">
        <v>872.53399999999999</v>
      </c>
      <c r="AB136" s="16">
        <v>29.477999999999998</v>
      </c>
      <c r="AC136" s="16">
        <v>0</v>
      </c>
      <c r="AD136" s="16">
        <v>563.59400000000005</v>
      </c>
      <c r="AE136" s="16">
        <v>1073.328</v>
      </c>
      <c r="AF136" s="16">
        <v>1048.7949999999998</v>
      </c>
      <c r="AG136" s="10"/>
      <c r="AH136" s="16"/>
      <c r="AI136" s="16"/>
    </row>
    <row r="137" spans="1:35" x14ac:dyDescent="0.3">
      <c r="A137" s="69" t="s">
        <v>286</v>
      </c>
      <c r="B137" s="70" t="s">
        <v>285</v>
      </c>
      <c r="C137" s="11" t="s">
        <v>721</v>
      </c>
      <c r="D137" s="70" t="s">
        <v>450</v>
      </c>
      <c r="E137" s="10">
        <v>0</v>
      </c>
      <c r="F137" s="10">
        <v>1613.5160000000003</v>
      </c>
      <c r="G137" s="10">
        <v>747.66799999999989</v>
      </c>
      <c r="H137" s="10">
        <v>0</v>
      </c>
      <c r="I137" s="10">
        <v>1017.6310000000002</v>
      </c>
      <c r="J137" s="10">
        <v>1504.8300000000004</v>
      </c>
      <c r="K137" s="10">
        <v>1763.5240000000003</v>
      </c>
      <c r="L137" s="10">
        <v>1600.3490000000006</v>
      </c>
      <c r="M137" s="10">
        <v>1608.8820000000001</v>
      </c>
      <c r="N137" s="10">
        <v>1195.9860000000001</v>
      </c>
      <c r="O137" s="10">
        <v>0</v>
      </c>
      <c r="P137" s="10">
        <v>1076.4250000000002</v>
      </c>
      <c r="Q137" s="10">
        <v>1642.0410000000002</v>
      </c>
      <c r="R137" s="10">
        <v>1653.0739999999998</v>
      </c>
      <c r="S137" s="10">
        <v>1474.4220000000003</v>
      </c>
      <c r="T137" s="10">
        <v>1492.9739999999988</v>
      </c>
      <c r="U137" s="10">
        <v>994.09300000000019</v>
      </c>
      <c r="V137" s="10">
        <v>0</v>
      </c>
      <c r="W137" s="16">
        <v>973.18299999999988</v>
      </c>
      <c r="X137" s="16">
        <v>1526.5829999999996</v>
      </c>
      <c r="Y137" s="16">
        <v>1577.1809999999996</v>
      </c>
      <c r="Z137" s="16">
        <v>1728.719000000001</v>
      </c>
      <c r="AA137" s="16">
        <v>1630.5120000000004</v>
      </c>
      <c r="AB137" s="16">
        <v>334.35</v>
      </c>
      <c r="AC137" s="16">
        <v>0</v>
      </c>
      <c r="AD137" s="16">
        <v>749.80599999999993</v>
      </c>
      <c r="AE137" s="16">
        <v>1500.2150000000004</v>
      </c>
      <c r="AF137" s="16">
        <v>1454.7330000000006</v>
      </c>
      <c r="AG137" s="10"/>
      <c r="AH137" s="16"/>
      <c r="AI137" s="16"/>
    </row>
    <row r="138" spans="1:35" x14ac:dyDescent="0.3">
      <c r="A138" s="69" t="s">
        <v>272</v>
      </c>
      <c r="B138" s="70" t="s">
        <v>883</v>
      </c>
      <c r="C138" s="11" t="s">
        <v>722</v>
      </c>
      <c r="D138" s="70" t="s">
        <v>945</v>
      </c>
      <c r="E138" s="10">
        <v>1012.0619999999999</v>
      </c>
      <c r="F138" s="10">
        <v>1007.2789999999999</v>
      </c>
      <c r="G138" s="10">
        <v>804.43</v>
      </c>
      <c r="H138" s="10">
        <v>0</v>
      </c>
      <c r="I138" s="10">
        <v>620.75400000000002</v>
      </c>
      <c r="J138" s="10">
        <v>1009.687</v>
      </c>
      <c r="K138" s="10">
        <v>1035.06</v>
      </c>
      <c r="L138" s="10">
        <v>1012.6699999999998</v>
      </c>
      <c r="M138" s="10">
        <v>708.36299999999983</v>
      </c>
      <c r="N138" s="10">
        <v>820.87500000000011</v>
      </c>
      <c r="O138" s="10">
        <v>0</v>
      </c>
      <c r="P138" s="10">
        <v>636.96400000000006</v>
      </c>
      <c r="Q138" s="10">
        <v>959.97699999999986</v>
      </c>
      <c r="R138" s="10">
        <v>1041.7660000000001</v>
      </c>
      <c r="S138" s="10">
        <v>1014.6609999999998</v>
      </c>
      <c r="T138" s="10">
        <v>1060.7379999999998</v>
      </c>
      <c r="U138" s="10">
        <v>700.63099999999997</v>
      </c>
      <c r="V138" s="10">
        <v>0</v>
      </c>
      <c r="W138" s="16">
        <v>656.48900000000003</v>
      </c>
      <c r="X138" s="16">
        <v>1007.4259999999999</v>
      </c>
      <c r="Y138" s="16">
        <v>1016.8240000000001</v>
      </c>
      <c r="Z138" s="16">
        <v>0</v>
      </c>
      <c r="AA138" s="16">
        <v>1000.1530000000001</v>
      </c>
      <c r="AB138" s="16">
        <v>629.48700000000008</v>
      </c>
      <c r="AC138" s="16">
        <v>0</v>
      </c>
      <c r="AD138" s="16">
        <v>508.74900000000002</v>
      </c>
      <c r="AE138" s="16">
        <v>1003.7489999999999</v>
      </c>
      <c r="AF138" s="16">
        <v>922.57799999999997</v>
      </c>
      <c r="AG138" s="10"/>
      <c r="AH138" s="16"/>
      <c r="AI138" s="16"/>
    </row>
    <row r="139" spans="1:35" x14ac:dyDescent="0.3">
      <c r="A139" s="69" t="s">
        <v>289</v>
      </c>
      <c r="B139" s="70" t="s">
        <v>288</v>
      </c>
      <c r="C139" s="11" t="s">
        <v>723</v>
      </c>
      <c r="D139" s="70" t="s">
        <v>450</v>
      </c>
      <c r="E139" s="10">
        <v>1162.1989999999998</v>
      </c>
      <c r="F139" s="10">
        <v>1200.921</v>
      </c>
      <c r="G139" s="10">
        <v>547.10899999999992</v>
      </c>
      <c r="H139" s="10">
        <v>118.49100000000001</v>
      </c>
      <c r="I139" s="10">
        <v>695.95499999999981</v>
      </c>
      <c r="J139" s="10">
        <v>1137.6390000000001</v>
      </c>
      <c r="K139" s="10">
        <v>1145.0439999999999</v>
      </c>
      <c r="L139" s="10">
        <v>1116.3220000000001</v>
      </c>
      <c r="M139" s="10">
        <v>887.17</v>
      </c>
      <c r="N139" s="10">
        <v>786.34199999999998</v>
      </c>
      <c r="O139" s="10">
        <v>0</v>
      </c>
      <c r="P139" s="10">
        <v>922.64499999999975</v>
      </c>
      <c r="Q139" s="10">
        <v>1011.6590000000002</v>
      </c>
      <c r="R139" s="10">
        <v>1103.105</v>
      </c>
      <c r="S139" s="10">
        <v>999.68000000000018</v>
      </c>
      <c r="T139" s="10">
        <v>968.69599999999991</v>
      </c>
      <c r="U139" s="10">
        <v>521.13799999999992</v>
      </c>
      <c r="V139" s="10">
        <v>293.81400000000002</v>
      </c>
      <c r="W139" s="16">
        <v>658.81799999999976</v>
      </c>
      <c r="X139" s="16">
        <v>1022.247</v>
      </c>
      <c r="Y139" s="16">
        <v>1103.0360000000003</v>
      </c>
      <c r="Z139" s="16">
        <v>206.38599999999997</v>
      </c>
      <c r="AA139" s="16">
        <v>1023.9029999999999</v>
      </c>
      <c r="AB139" s="16">
        <v>383.53999999999996</v>
      </c>
      <c r="AC139" s="16">
        <v>29.138999999999999</v>
      </c>
      <c r="AD139" s="16">
        <v>603.12599999999986</v>
      </c>
      <c r="AE139" s="16">
        <v>996.97</v>
      </c>
      <c r="AF139" s="16">
        <v>948.63799999999969</v>
      </c>
      <c r="AG139" s="10"/>
      <c r="AH139" s="16"/>
      <c r="AI139" s="16"/>
    </row>
    <row r="140" spans="1:35" x14ac:dyDescent="0.3">
      <c r="A140" s="69" t="s">
        <v>290</v>
      </c>
      <c r="B140" s="70" t="s">
        <v>550</v>
      </c>
      <c r="C140" s="11" t="s">
        <v>724</v>
      </c>
      <c r="D140" s="70" t="s">
        <v>945</v>
      </c>
      <c r="E140" s="10">
        <v>1303.0720000000001</v>
      </c>
      <c r="F140" s="10">
        <v>1331.1509999999998</v>
      </c>
      <c r="G140" s="10">
        <v>1008.4100000000003</v>
      </c>
      <c r="H140" s="10">
        <v>0</v>
      </c>
      <c r="I140" s="10">
        <v>340.72199999999998</v>
      </c>
      <c r="J140" s="10">
        <v>1457.4869999999996</v>
      </c>
      <c r="K140" s="10">
        <v>1217.4749999999999</v>
      </c>
      <c r="L140" s="10">
        <v>1274.3489999999999</v>
      </c>
      <c r="M140" s="10">
        <v>1123.0980000000002</v>
      </c>
      <c r="N140" s="10">
        <v>1030.8099999999997</v>
      </c>
      <c r="O140" s="10">
        <v>0</v>
      </c>
      <c r="P140" s="10">
        <v>530.54900000000009</v>
      </c>
      <c r="Q140" s="10">
        <v>1281.8610000000001</v>
      </c>
      <c r="R140" s="10">
        <v>1222.18</v>
      </c>
      <c r="S140" s="10">
        <v>1018.0110000000001</v>
      </c>
      <c r="T140" s="10">
        <v>1116.8989999999997</v>
      </c>
      <c r="U140" s="10">
        <v>798.13699999999983</v>
      </c>
      <c r="V140" s="10">
        <v>0</v>
      </c>
      <c r="W140" s="16">
        <v>0</v>
      </c>
      <c r="X140" s="16">
        <v>1218.21</v>
      </c>
      <c r="Y140" s="16">
        <v>1222.7420000000002</v>
      </c>
      <c r="Z140" s="16">
        <v>1268.4849999999999</v>
      </c>
      <c r="AA140" s="16">
        <v>1114.4750000000004</v>
      </c>
      <c r="AB140" s="16">
        <v>406.54999999999995</v>
      </c>
      <c r="AC140" s="16">
        <v>0</v>
      </c>
      <c r="AD140" s="16">
        <v>547.04299999999989</v>
      </c>
      <c r="AE140" s="16">
        <v>1271.6429999999998</v>
      </c>
      <c r="AF140" s="16">
        <v>1271.423</v>
      </c>
      <c r="AG140" s="10"/>
      <c r="AH140" s="16"/>
      <c r="AI140" s="16"/>
    </row>
    <row r="141" spans="1:35" x14ac:dyDescent="0.3">
      <c r="A141" s="69" t="s">
        <v>292</v>
      </c>
      <c r="B141" s="70" t="s">
        <v>291</v>
      </c>
      <c r="C141" s="11" t="s">
        <v>725</v>
      </c>
      <c r="D141" s="70" t="s">
        <v>944</v>
      </c>
      <c r="E141" s="10">
        <v>1007.1759999999999</v>
      </c>
      <c r="F141" s="10">
        <v>294.08999999999997</v>
      </c>
      <c r="G141" s="10">
        <v>461.51599999999991</v>
      </c>
      <c r="H141" s="10">
        <v>0</v>
      </c>
      <c r="I141" s="10">
        <v>743.68900000000019</v>
      </c>
      <c r="J141" s="10">
        <v>1030.652</v>
      </c>
      <c r="K141" s="10">
        <v>1011.3299999999999</v>
      </c>
      <c r="L141" s="10">
        <v>1046.097</v>
      </c>
      <c r="M141" s="10">
        <v>1006.823</v>
      </c>
      <c r="N141" s="10">
        <v>778.39299999999992</v>
      </c>
      <c r="O141" s="10">
        <v>0</v>
      </c>
      <c r="P141" s="10">
        <v>826.84099999999978</v>
      </c>
      <c r="Q141" s="10">
        <v>1013.9689999999998</v>
      </c>
      <c r="R141" s="10">
        <v>1031.33</v>
      </c>
      <c r="S141" s="10">
        <v>985.40499999999997</v>
      </c>
      <c r="T141" s="10">
        <v>1031.7360000000001</v>
      </c>
      <c r="U141" s="10">
        <v>908.57500000000005</v>
      </c>
      <c r="V141" s="10">
        <v>17.614999999999998</v>
      </c>
      <c r="W141" s="16">
        <v>1020.8069999999999</v>
      </c>
      <c r="X141" s="16">
        <v>1024.162</v>
      </c>
      <c r="Y141" s="16">
        <v>1009.3589999999999</v>
      </c>
      <c r="Z141" s="16">
        <v>964.94699999999989</v>
      </c>
      <c r="AA141" s="16">
        <v>884.79499999999985</v>
      </c>
      <c r="AB141" s="16">
        <v>595.29</v>
      </c>
      <c r="AC141" s="16">
        <v>0</v>
      </c>
      <c r="AD141" s="16">
        <v>604.28699999999992</v>
      </c>
      <c r="AE141" s="16">
        <v>1025.1110000000006</v>
      </c>
      <c r="AF141" s="16">
        <v>1024.6079999999999</v>
      </c>
      <c r="AG141" s="10"/>
      <c r="AH141" s="16"/>
      <c r="AI141" s="16"/>
    </row>
    <row r="142" spans="1:35" x14ac:dyDescent="0.3">
      <c r="A142" s="69" t="s">
        <v>294</v>
      </c>
      <c r="B142" s="70" t="s">
        <v>293</v>
      </c>
      <c r="C142" s="11" t="s">
        <v>726</v>
      </c>
      <c r="D142" s="70" t="s">
        <v>450</v>
      </c>
      <c r="E142" s="10">
        <v>1479.3479999999997</v>
      </c>
      <c r="F142" s="10">
        <v>1482.2269999999999</v>
      </c>
      <c r="G142" s="10">
        <v>929.04099999999983</v>
      </c>
      <c r="H142" s="10">
        <v>0</v>
      </c>
      <c r="I142" s="10">
        <v>723.53200000000004</v>
      </c>
      <c r="J142" s="10">
        <v>1473.1290000000001</v>
      </c>
      <c r="K142" s="10">
        <v>1330.194</v>
      </c>
      <c r="L142" s="10">
        <v>1461.9610000000002</v>
      </c>
      <c r="M142" s="10">
        <v>1371.1429999999998</v>
      </c>
      <c r="N142" s="10">
        <v>1304.857</v>
      </c>
      <c r="O142" s="10">
        <v>0</v>
      </c>
      <c r="P142" s="10">
        <v>541.46100000000001</v>
      </c>
      <c r="Q142" s="10">
        <v>7.0309999999999997</v>
      </c>
      <c r="R142" s="10">
        <v>1347.193</v>
      </c>
      <c r="S142" s="10">
        <v>1480.1519999999996</v>
      </c>
      <c r="T142" s="10">
        <v>1258.3799999999999</v>
      </c>
      <c r="U142" s="10">
        <v>750.52099999999984</v>
      </c>
      <c r="V142" s="10">
        <v>0</v>
      </c>
      <c r="W142" s="16">
        <v>749.13400000000013</v>
      </c>
      <c r="X142" s="16">
        <v>1268.4239999999998</v>
      </c>
      <c r="Y142" s="16">
        <v>1343.1799999999998</v>
      </c>
      <c r="Z142" s="16">
        <v>1251.875</v>
      </c>
      <c r="AA142" s="16">
        <v>1250.8590000000002</v>
      </c>
      <c r="AB142" s="16">
        <v>106.81499999999998</v>
      </c>
      <c r="AC142" s="16">
        <v>0</v>
      </c>
      <c r="AD142" s="16">
        <v>652.39800000000002</v>
      </c>
      <c r="AE142" s="16">
        <v>1049.9649999999999</v>
      </c>
      <c r="AF142" s="16">
        <v>1018.2100000000005</v>
      </c>
      <c r="AG142" s="10"/>
      <c r="AH142" s="16"/>
      <c r="AI142" s="16"/>
    </row>
    <row r="143" spans="1:35" x14ac:dyDescent="0.3">
      <c r="A143" s="69" t="s">
        <v>296</v>
      </c>
      <c r="B143" s="70" t="s">
        <v>295</v>
      </c>
      <c r="C143" s="11" t="s">
        <v>727</v>
      </c>
      <c r="D143" s="70" t="s">
        <v>944</v>
      </c>
      <c r="E143" s="10">
        <v>1017.056</v>
      </c>
      <c r="F143" s="10">
        <v>928.96399999999994</v>
      </c>
      <c r="G143" s="10">
        <v>361.46199999999999</v>
      </c>
      <c r="H143" s="10">
        <v>0</v>
      </c>
      <c r="I143" s="10">
        <v>519.93700000000001</v>
      </c>
      <c r="J143" s="10">
        <v>935.6339999999999</v>
      </c>
      <c r="K143" s="10">
        <v>241.98499999999999</v>
      </c>
      <c r="L143" s="10">
        <v>969.09000000000026</v>
      </c>
      <c r="M143" s="10">
        <v>1049.239</v>
      </c>
      <c r="N143" s="10">
        <v>0</v>
      </c>
      <c r="O143" s="10">
        <v>0</v>
      </c>
      <c r="P143" s="10">
        <v>503.24399999999991</v>
      </c>
      <c r="Q143" s="10">
        <v>1030.1030000000001</v>
      </c>
      <c r="R143" s="10">
        <v>1107.998</v>
      </c>
      <c r="S143" s="10">
        <v>1043.5650000000003</v>
      </c>
      <c r="T143" s="10">
        <v>959.55900000000031</v>
      </c>
      <c r="U143" s="10">
        <v>287.96799999999996</v>
      </c>
      <c r="V143" s="10">
        <v>0</v>
      </c>
      <c r="W143" s="16">
        <v>505.93900000000002</v>
      </c>
      <c r="X143" s="16">
        <v>847.32099999999991</v>
      </c>
      <c r="Y143" s="16">
        <v>1092.0340000000001</v>
      </c>
      <c r="Z143" s="16">
        <v>1085.1980000000001</v>
      </c>
      <c r="AA143" s="16">
        <v>1004.8780000000002</v>
      </c>
      <c r="AB143" s="16">
        <v>542.47600000000011</v>
      </c>
      <c r="AC143" s="16">
        <v>0</v>
      </c>
      <c r="AD143" s="16">
        <v>564.41399999999999</v>
      </c>
      <c r="AE143" s="16">
        <v>1087.1199999999999</v>
      </c>
      <c r="AF143" s="16">
        <v>1060.2939999999999</v>
      </c>
      <c r="AG143" s="10"/>
      <c r="AH143" s="16"/>
      <c r="AI143" s="16"/>
    </row>
    <row r="144" spans="1:35" x14ac:dyDescent="0.3">
      <c r="A144" s="69" t="s">
        <v>298</v>
      </c>
      <c r="B144" s="70" t="s">
        <v>297</v>
      </c>
      <c r="C144" s="11" t="s">
        <v>728</v>
      </c>
      <c r="D144" s="70" t="s">
        <v>945</v>
      </c>
      <c r="E144" s="10">
        <v>1091.7629999999997</v>
      </c>
      <c r="F144" s="10">
        <v>1042.2269999999999</v>
      </c>
      <c r="G144" s="10">
        <v>993.81100000000004</v>
      </c>
      <c r="H144" s="10">
        <v>0</v>
      </c>
      <c r="I144" s="10">
        <v>884.19599999999969</v>
      </c>
      <c r="J144" s="10">
        <v>1137.29</v>
      </c>
      <c r="K144" s="10">
        <v>911.22199999999975</v>
      </c>
      <c r="L144" s="10">
        <v>818.28900000000021</v>
      </c>
      <c r="M144" s="10">
        <v>1186.4679999999998</v>
      </c>
      <c r="N144" s="10">
        <v>1031.3790000000001</v>
      </c>
      <c r="O144" s="10">
        <v>0</v>
      </c>
      <c r="P144" s="10">
        <v>648.07100000000003</v>
      </c>
      <c r="Q144" s="10">
        <v>1071.4580000000001</v>
      </c>
      <c r="R144" s="10">
        <v>608.91699999999992</v>
      </c>
      <c r="S144" s="10">
        <v>0</v>
      </c>
      <c r="T144" s="10">
        <v>0</v>
      </c>
      <c r="U144" s="10">
        <v>0</v>
      </c>
      <c r="V144" s="10">
        <v>0</v>
      </c>
      <c r="W144" s="16">
        <v>0</v>
      </c>
      <c r="X144" s="16">
        <v>0</v>
      </c>
      <c r="Y144" s="16">
        <v>0</v>
      </c>
      <c r="Z144" s="16">
        <v>1187.4279999999997</v>
      </c>
      <c r="AA144" s="16">
        <v>905.37699999999984</v>
      </c>
      <c r="AB144" s="16">
        <v>463.67200000000008</v>
      </c>
      <c r="AC144" s="16">
        <v>0</v>
      </c>
      <c r="AD144" s="16">
        <v>603.64</v>
      </c>
      <c r="AE144" s="16">
        <v>1153.6629999999998</v>
      </c>
      <c r="AF144" s="16">
        <v>1028.0260000000001</v>
      </c>
      <c r="AG144" s="10"/>
      <c r="AH144" s="16"/>
      <c r="AI144" s="16"/>
    </row>
    <row r="145" spans="1:35" x14ac:dyDescent="0.3">
      <c r="A145" s="69" t="s">
        <v>300</v>
      </c>
      <c r="B145" s="70" t="s">
        <v>299</v>
      </c>
      <c r="C145" s="11" t="s">
        <v>729</v>
      </c>
      <c r="D145" s="70" t="s">
        <v>944</v>
      </c>
      <c r="E145" s="10">
        <v>1088.5640000000001</v>
      </c>
      <c r="F145" s="10">
        <v>0</v>
      </c>
      <c r="G145" s="10">
        <v>471.92199999999997</v>
      </c>
      <c r="H145" s="10">
        <v>0</v>
      </c>
      <c r="I145" s="10">
        <v>757.05999999999983</v>
      </c>
      <c r="J145" s="10">
        <v>1085.7620000000002</v>
      </c>
      <c r="K145" s="10">
        <v>1096.26</v>
      </c>
      <c r="L145" s="10">
        <v>1090.182</v>
      </c>
      <c r="M145" s="10">
        <v>1082.2160000000001</v>
      </c>
      <c r="N145" s="10">
        <v>864.55399999999986</v>
      </c>
      <c r="O145" s="10">
        <v>0</v>
      </c>
      <c r="P145" s="10">
        <v>842.36900000000003</v>
      </c>
      <c r="Q145" s="10">
        <v>1084.5229999999999</v>
      </c>
      <c r="R145" s="10">
        <v>1159.3049999999998</v>
      </c>
      <c r="S145" s="10">
        <v>1063.1510000000001</v>
      </c>
      <c r="T145" s="10">
        <v>1077.3080000000002</v>
      </c>
      <c r="U145" s="10">
        <v>267.92200000000003</v>
      </c>
      <c r="V145" s="10">
        <v>0</v>
      </c>
      <c r="W145" s="16">
        <v>614.15099999999984</v>
      </c>
      <c r="X145" s="16">
        <v>1095.1390000000001</v>
      </c>
      <c r="Y145" s="16">
        <v>1082.1669999999997</v>
      </c>
      <c r="Z145" s="16">
        <v>1128.326</v>
      </c>
      <c r="AA145" s="16">
        <v>918.29</v>
      </c>
      <c r="AB145" s="16">
        <v>160.876</v>
      </c>
      <c r="AC145" s="16">
        <v>0</v>
      </c>
      <c r="AD145" s="16">
        <v>572.43000000000006</v>
      </c>
      <c r="AE145" s="16">
        <v>0</v>
      </c>
      <c r="AF145" s="16">
        <v>1098.6130000000001</v>
      </c>
      <c r="AG145" s="10"/>
      <c r="AH145" s="16"/>
      <c r="AI145" s="16"/>
    </row>
    <row r="146" spans="1:35" x14ac:dyDescent="0.3">
      <c r="A146" s="69" t="s">
        <v>302</v>
      </c>
      <c r="B146" s="70" t="s">
        <v>301</v>
      </c>
      <c r="C146" s="11" t="s">
        <v>730</v>
      </c>
      <c r="D146" s="70" t="s">
        <v>945</v>
      </c>
      <c r="E146" s="10">
        <v>1328.6719999999996</v>
      </c>
      <c r="F146" s="10">
        <v>1319.4789999999998</v>
      </c>
      <c r="G146" s="10">
        <v>1043.0930000000001</v>
      </c>
      <c r="H146" s="10">
        <v>0</v>
      </c>
      <c r="I146" s="10">
        <v>709.67700000000013</v>
      </c>
      <c r="J146" s="10">
        <v>1319.0700000000002</v>
      </c>
      <c r="K146" s="10">
        <v>1160.3870000000002</v>
      </c>
      <c r="L146" s="10">
        <v>1340.0129999999999</v>
      </c>
      <c r="M146" s="10">
        <v>1372.1719999999996</v>
      </c>
      <c r="N146" s="10">
        <v>1329.056</v>
      </c>
      <c r="O146" s="10">
        <v>0</v>
      </c>
      <c r="P146" s="10">
        <v>678.58600000000013</v>
      </c>
      <c r="Q146" s="10">
        <v>1346.479000000001</v>
      </c>
      <c r="R146" s="10">
        <v>1280.3659999999998</v>
      </c>
      <c r="S146" s="10">
        <v>1329.9650000000004</v>
      </c>
      <c r="T146" s="10">
        <v>1335.9139999999998</v>
      </c>
      <c r="U146" s="10">
        <v>944.16200000000015</v>
      </c>
      <c r="V146" s="10">
        <v>0</v>
      </c>
      <c r="W146" s="16">
        <v>709.86400000000026</v>
      </c>
      <c r="X146" s="16">
        <v>1304.3149999999996</v>
      </c>
      <c r="Y146" s="16">
        <v>1350.712</v>
      </c>
      <c r="Z146" s="16">
        <v>1378.8530000000001</v>
      </c>
      <c r="AA146" s="16">
        <v>1291.6420000000001</v>
      </c>
      <c r="AB146" s="16">
        <v>380.44900000000007</v>
      </c>
      <c r="AC146" s="16">
        <v>0</v>
      </c>
      <c r="AD146" s="16">
        <v>636.63199999999995</v>
      </c>
      <c r="AE146" s="16">
        <v>1316.1279999999995</v>
      </c>
      <c r="AF146" s="16">
        <v>1314.1279999999999</v>
      </c>
      <c r="AG146" s="10"/>
      <c r="AH146" s="16"/>
      <c r="AI146" s="16"/>
    </row>
    <row r="147" spans="1:35" x14ac:dyDescent="0.3">
      <c r="A147" s="69" t="s">
        <v>304</v>
      </c>
      <c r="B147" s="70" t="s">
        <v>303</v>
      </c>
      <c r="C147" s="11" t="s">
        <v>731</v>
      </c>
      <c r="D147" s="70" t="s">
        <v>944</v>
      </c>
      <c r="E147" s="10">
        <v>561.96499999999992</v>
      </c>
      <c r="F147" s="10">
        <v>1509.7329999999997</v>
      </c>
      <c r="G147" s="10">
        <v>1120.3149999999998</v>
      </c>
      <c r="H147" s="10">
        <v>375.16399999999993</v>
      </c>
      <c r="I147" s="10">
        <v>920.28200000000027</v>
      </c>
      <c r="J147" s="10">
        <v>1253.1489999999999</v>
      </c>
      <c r="K147" s="10">
        <v>1514.2370000000001</v>
      </c>
      <c r="L147" s="10">
        <v>1514.3490000000002</v>
      </c>
      <c r="M147" s="10">
        <v>1294.3400000000001</v>
      </c>
      <c r="N147" s="10">
        <v>511.75</v>
      </c>
      <c r="O147" s="10">
        <v>208.82799999999997</v>
      </c>
      <c r="P147" s="10">
        <v>999.68200000000024</v>
      </c>
      <c r="Q147" s="10">
        <v>1548.2449999999999</v>
      </c>
      <c r="R147" s="10">
        <v>1508.0939999999996</v>
      </c>
      <c r="S147" s="10">
        <v>1451.74</v>
      </c>
      <c r="T147" s="10">
        <v>1528.2310000000002</v>
      </c>
      <c r="U147" s="10">
        <v>924.40899999999988</v>
      </c>
      <c r="V147" s="10">
        <v>424.24099999999999</v>
      </c>
      <c r="W147" s="16">
        <v>999.87200000000018</v>
      </c>
      <c r="X147" s="16">
        <v>1353.297</v>
      </c>
      <c r="Y147" s="16">
        <v>1278.9590000000001</v>
      </c>
      <c r="Z147" s="16">
        <v>0</v>
      </c>
      <c r="AA147" s="16">
        <v>1273.6899999999998</v>
      </c>
      <c r="AB147" s="16">
        <v>619.10200000000009</v>
      </c>
      <c r="AC147" s="16">
        <v>410.87299999999993</v>
      </c>
      <c r="AD147" s="16">
        <v>963.173</v>
      </c>
      <c r="AE147" s="16">
        <v>1438.3609999999999</v>
      </c>
      <c r="AF147" s="16">
        <v>1511.5010000000002</v>
      </c>
      <c r="AG147" s="10"/>
      <c r="AH147" s="16"/>
      <c r="AI147" s="16"/>
    </row>
    <row r="148" spans="1:35" x14ac:dyDescent="0.3">
      <c r="A148" s="69" t="s">
        <v>308</v>
      </c>
      <c r="B148" s="70" t="s">
        <v>307</v>
      </c>
      <c r="C148" s="11" t="s">
        <v>732</v>
      </c>
      <c r="D148" s="70" t="s">
        <v>450</v>
      </c>
      <c r="E148" s="10">
        <v>1718.6980000000003</v>
      </c>
      <c r="F148" s="10">
        <v>1737.1399999999996</v>
      </c>
      <c r="G148" s="10">
        <v>1603.3480000000006</v>
      </c>
      <c r="H148" s="10">
        <v>0</v>
      </c>
      <c r="I148" s="10">
        <v>1289.2879999999998</v>
      </c>
      <c r="J148" s="10">
        <v>1719.3519999999992</v>
      </c>
      <c r="K148" s="10">
        <v>1675.2659999999998</v>
      </c>
      <c r="L148" s="10">
        <v>1746.9209999999996</v>
      </c>
      <c r="M148" s="10">
        <v>1727.9359999999997</v>
      </c>
      <c r="N148" s="10">
        <v>1692.8990000000003</v>
      </c>
      <c r="O148" s="10">
        <v>0</v>
      </c>
      <c r="P148" s="10">
        <v>1400.9979999999998</v>
      </c>
      <c r="Q148" s="10">
        <v>1753.8609999999996</v>
      </c>
      <c r="R148" s="10">
        <v>1719.0789999999997</v>
      </c>
      <c r="S148" s="10">
        <v>1688.09</v>
      </c>
      <c r="T148" s="10">
        <v>1778.7860000000001</v>
      </c>
      <c r="U148" s="10">
        <v>1642.3219999999999</v>
      </c>
      <c r="V148" s="10">
        <v>329.38199999999995</v>
      </c>
      <c r="W148" s="16">
        <v>1287.2800000000002</v>
      </c>
      <c r="X148" s="16">
        <v>1779.1070000000002</v>
      </c>
      <c r="Y148" s="16">
        <v>1504.3660000000002</v>
      </c>
      <c r="Z148" s="16">
        <v>1788.7830000000001</v>
      </c>
      <c r="AA148" s="16">
        <v>1728.9669999999999</v>
      </c>
      <c r="AB148" s="16">
        <v>705.38100000000009</v>
      </c>
      <c r="AC148" s="16">
        <v>644.25</v>
      </c>
      <c r="AD148" s="16">
        <v>1027.702</v>
      </c>
      <c r="AE148" s="16">
        <v>1629.8489999999997</v>
      </c>
      <c r="AF148" s="16">
        <v>1724.6570000000006</v>
      </c>
      <c r="AG148" s="10"/>
      <c r="AH148" s="16"/>
      <c r="AI148" s="16"/>
    </row>
    <row r="149" spans="1:35" x14ac:dyDescent="0.3">
      <c r="A149" s="69" t="s">
        <v>311</v>
      </c>
      <c r="B149" s="70" t="s">
        <v>310</v>
      </c>
      <c r="C149" s="11" t="s">
        <v>733</v>
      </c>
      <c r="D149" s="70" t="s">
        <v>1069</v>
      </c>
      <c r="E149" s="10">
        <v>1982.7930000000006</v>
      </c>
      <c r="F149" s="10">
        <v>1778.462</v>
      </c>
      <c r="G149" s="10">
        <v>1782.6769999999997</v>
      </c>
      <c r="H149" s="10">
        <v>0</v>
      </c>
      <c r="I149" s="10">
        <v>1145.5209999999997</v>
      </c>
      <c r="J149" s="10">
        <v>1841.9850000000001</v>
      </c>
      <c r="K149" s="10">
        <v>1996.4070000000006</v>
      </c>
      <c r="L149" s="10">
        <v>1903.3430000000001</v>
      </c>
      <c r="M149" s="10">
        <v>1915.9440000000004</v>
      </c>
      <c r="N149" s="10">
        <v>1745.4820000000007</v>
      </c>
      <c r="O149" s="10">
        <v>0</v>
      </c>
      <c r="P149" s="10">
        <v>1048.8330000000003</v>
      </c>
      <c r="Q149" s="10">
        <v>1820.1130000000001</v>
      </c>
      <c r="R149" s="10">
        <v>1835.4270000000008</v>
      </c>
      <c r="S149" s="10">
        <v>1925.2</v>
      </c>
      <c r="T149" s="10">
        <v>1928.9220000000007</v>
      </c>
      <c r="U149" s="10">
        <v>1298.6199999999999</v>
      </c>
      <c r="V149" s="10">
        <v>388.57</v>
      </c>
      <c r="W149" s="16">
        <v>1097.1739999999998</v>
      </c>
      <c r="X149" s="16">
        <v>1965.7190000000003</v>
      </c>
      <c r="Y149" s="16">
        <v>1935.6010000000003</v>
      </c>
      <c r="Z149" s="16">
        <v>1953.6309999999999</v>
      </c>
      <c r="AA149" s="16">
        <v>1871.8420000000006</v>
      </c>
      <c r="AB149" s="16">
        <v>0</v>
      </c>
      <c r="AC149" s="16">
        <v>0</v>
      </c>
      <c r="AD149" s="16">
        <v>1357.3919999999998</v>
      </c>
      <c r="AE149" s="16">
        <v>1767.2330000000002</v>
      </c>
      <c r="AF149" s="16">
        <v>1343.9800000000002</v>
      </c>
      <c r="AG149" s="10"/>
      <c r="AH149" s="16"/>
      <c r="AI149" s="16"/>
    </row>
    <row r="150" spans="1:35" x14ac:dyDescent="0.3">
      <c r="A150" s="69" t="s">
        <v>313</v>
      </c>
      <c r="B150" s="70" t="s">
        <v>312</v>
      </c>
      <c r="C150" s="11" t="s">
        <v>734</v>
      </c>
      <c r="D150" s="70" t="s">
        <v>1069</v>
      </c>
      <c r="E150" s="10">
        <v>1015.7969999999998</v>
      </c>
      <c r="F150" s="10">
        <v>1017.9810000000002</v>
      </c>
      <c r="G150" s="10">
        <v>702.38099999999986</v>
      </c>
      <c r="H150" s="10">
        <v>0</v>
      </c>
      <c r="I150" s="10">
        <v>600.04600000000005</v>
      </c>
      <c r="J150" s="10">
        <v>1027.4499999999998</v>
      </c>
      <c r="K150" s="10">
        <v>1050.9350000000002</v>
      </c>
      <c r="L150" s="10">
        <v>245.923</v>
      </c>
      <c r="M150" s="10">
        <v>1042.847</v>
      </c>
      <c r="N150" s="10">
        <v>0</v>
      </c>
      <c r="O150" s="10">
        <v>0</v>
      </c>
      <c r="P150" s="10">
        <v>569.96500000000003</v>
      </c>
      <c r="Q150" s="10">
        <v>1044.9740000000002</v>
      </c>
      <c r="R150" s="10">
        <v>1096.9070000000002</v>
      </c>
      <c r="S150" s="10">
        <v>1029.49</v>
      </c>
      <c r="T150" s="10">
        <v>1050.3629999999998</v>
      </c>
      <c r="U150" s="10">
        <v>531.62699999999995</v>
      </c>
      <c r="V150" s="10">
        <v>0</v>
      </c>
      <c r="W150" s="16">
        <v>688.029</v>
      </c>
      <c r="X150" s="16">
        <v>1030.9719999999998</v>
      </c>
      <c r="Y150" s="16">
        <v>1034.3339999999998</v>
      </c>
      <c r="Z150" s="16">
        <v>1030.5029999999997</v>
      </c>
      <c r="AA150" s="16">
        <v>1062.674</v>
      </c>
      <c r="AB150" s="16">
        <v>461.44799999999998</v>
      </c>
      <c r="AC150" s="16">
        <v>0</v>
      </c>
      <c r="AD150" s="16">
        <v>812.87600000000009</v>
      </c>
      <c r="AE150" s="16">
        <v>1018.0379999999997</v>
      </c>
      <c r="AF150" s="16">
        <v>1026.4920000000002</v>
      </c>
      <c r="AG150" s="10"/>
      <c r="AH150" s="16"/>
      <c r="AI150" s="16"/>
    </row>
    <row r="151" spans="1:35" x14ac:dyDescent="0.3">
      <c r="A151" s="69" t="s">
        <v>315</v>
      </c>
      <c r="B151" s="70" t="s">
        <v>314</v>
      </c>
      <c r="C151" s="11" t="s">
        <v>735</v>
      </c>
      <c r="D151" s="70" t="s">
        <v>450</v>
      </c>
      <c r="E151" s="10">
        <v>2243.1590000000001</v>
      </c>
      <c r="F151" s="10">
        <v>2290.8670000000002</v>
      </c>
      <c r="G151" s="10">
        <v>1846.7510000000002</v>
      </c>
      <c r="H151" s="10">
        <v>0</v>
      </c>
      <c r="I151" s="10">
        <v>2112.6100000000006</v>
      </c>
      <c r="J151" s="10">
        <v>2217.8070000000012</v>
      </c>
      <c r="K151" s="10">
        <v>2208.8560000000002</v>
      </c>
      <c r="L151" s="10">
        <v>2096.5690000000004</v>
      </c>
      <c r="M151" s="10">
        <v>2440.1750000000006</v>
      </c>
      <c r="N151" s="10">
        <v>2221.3570000000009</v>
      </c>
      <c r="O151" s="10">
        <v>536.1049999999999</v>
      </c>
      <c r="P151" s="10">
        <v>2012.7649999999996</v>
      </c>
      <c r="Q151" s="10">
        <v>2211.0920000000006</v>
      </c>
      <c r="R151" s="10">
        <v>2214.4100000000008</v>
      </c>
      <c r="S151" s="10">
        <v>2220.9909999999995</v>
      </c>
      <c r="T151" s="10">
        <v>2209.4550000000008</v>
      </c>
      <c r="U151" s="10">
        <v>2085.6409999999996</v>
      </c>
      <c r="V151" s="10">
        <v>624.52800000000002</v>
      </c>
      <c r="W151" s="16">
        <v>1836.0380000000005</v>
      </c>
      <c r="X151" s="16">
        <v>2259.6680000000015</v>
      </c>
      <c r="Y151" s="16">
        <v>2214.5960000000009</v>
      </c>
      <c r="Z151" s="16">
        <v>2197.3500000000004</v>
      </c>
      <c r="AA151" s="16">
        <v>2286.3900000000012</v>
      </c>
      <c r="AB151" s="16">
        <v>1825.1860000000001</v>
      </c>
      <c r="AC151" s="16">
        <v>0</v>
      </c>
      <c r="AD151" s="16">
        <v>1819.0700000000002</v>
      </c>
      <c r="AE151" s="16">
        <v>2208.9519999999993</v>
      </c>
      <c r="AF151" s="16">
        <v>2113.3770000000004</v>
      </c>
      <c r="AG151" s="10"/>
      <c r="AH151" s="16"/>
      <c r="AI151" s="16"/>
    </row>
    <row r="152" spans="1:35" x14ac:dyDescent="0.3">
      <c r="A152" s="69" t="s">
        <v>317</v>
      </c>
      <c r="B152" s="70" t="s">
        <v>316</v>
      </c>
      <c r="C152" s="11" t="s">
        <v>736</v>
      </c>
      <c r="D152" s="70" t="s">
        <v>555</v>
      </c>
      <c r="E152" s="10">
        <v>1021.796</v>
      </c>
      <c r="F152" s="10">
        <v>1037.5640000000001</v>
      </c>
      <c r="G152" s="10">
        <v>576.61</v>
      </c>
      <c r="H152" s="10">
        <v>0</v>
      </c>
      <c r="I152" s="10">
        <v>455.62700000000007</v>
      </c>
      <c r="J152" s="10">
        <v>1107.7919999999999</v>
      </c>
      <c r="K152" s="10">
        <v>1082.4709999999998</v>
      </c>
      <c r="L152" s="10">
        <v>1007.299</v>
      </c>
      <c r="M152" s="10">
        <v>882.06000000000006</v>
      </c>
      <c r="N152" s="10">
        <v>605.41099999999983</v>
      </c>
      <c r="O152" s="10">
        <v>0</v>
      </c>
      <c r="P152" s="10">
        <v>478.38200000000001</v>
      </c>
      <c r="Q152" s="10">
        <v>995.97600000000023</v>
      </c>
      <c r="R152" s="10">
        <v>1009.8409999999999</v>
      </c>
      <c r="S152" s="10">
        <v>1015.8059999999999</v>
      </c>
      <c r="T152" s="10">
        <v>1035.777</v>
      </c>
      <c r="U152" s="10">
        <v>424.59700000000009</v>
      </c>
      <c r="V152" s="10">
        <v>0</v>
      </c>
      <c r="W152" s="16">
        <v>523.11799999999994</v>
      </c>
      <c r="X152" s="16">
        <v>1190.1089999999999</v>
      </c>
      <c r="Y152" s="16">
        <v>1014.1960000000003</v>
      </c>
      <c r="Z152" s="16">
        <v>1031.3630000000001</v>
      </c>
      <c r="AA152" s="16">
        <v>1024.4949999999997</v>
      </c>
      <c r="AB152" s="16">
        <v>175.53800000000001</v>
      </c>
      <c r="AC152" s="16">
        <v>0</v>
      </c>
      <c r="AD152" s="16">
        <v>640.07199999999978</v>
      </c>
      <c r="AE152" s="16">
        <v>1107.9199999999996</v>
      </c>
      <c r="AF152" s="16">
        <v>1039.73</v>
      </c>
      <c r="AG152" s="10"/>
      <c r="AH152" s="16"/>
      <c r="AI152" s="16"/>
    </row>
    <row r="153" spans="1:35" x14ac:dyDescent="0.3">
      <c r="A153" s="69" t="s">
        <v>319</v>
      </c>
      <c r="B153" s="70" t="s">
        <v>318</v>
      </c>
      <c r="C153" s="11" t="s">
        <v>737</v>
      </c>
      <c r="D153" s="70" t="s">
        <v>555</v>
      </c>
      <c r="E153" s="10">
        <v>1018.1280000000003</v>
      </c>
      <c r="F153" s="10">
        <v>1002.8629999999998</v>
      </c>
      <c r="G153" s="10">
        <v>470.51599999999996</v>
      </c>
      <c r="H153" s="10">
        <v>0</v>
      </c>
      <c r="I153" s="10">
        <v>0</v>
      </c>
      <c r="J153" s="10">
        <v>1016.1779999999998</v>
      </c>
      <c r="K153" s="10">
        <v>1012.3150000000002</v>
      </c>
      <c r="L153" s="10">
        <v>1008.2679999999998</v>
      </c>
      <c r="M153" s="10">
        <v>1009.9929999999998</v>
      </c>
      <c r="N153" s="10">
        <v>0</v>
      </c>
      <c r="O153" s="10">
        <v>0</v>
      </c>
      <c r="P153" s="10">
        <v>561.60000000000014</v>
      </c>
      <c r="Q153" s="10">
        <v>1029.3120000000001</v>
      </c>
      <c r="R153" s="10">
        <v>1009.2260000000001</v>
      </c>
      <c r="S153" s="10">
        <v>1005.8049999999999</v>
      </c>
      <c r="T153" s="10">
        <v>1023.3289999999998</v>
      </c>
      <c r="U153" s="10">
        <v>225.167</v>
      </c>
      <c r="V153" s="10">
        <v>0</v>
      </c>
      <c r="W153" s="16">
        <v>513.53100000000006</v>
      </c>
      <c r="X153" s="16">
        <v>1012.9749999999999</v>
      </c>
      <c r="Y153" s="16">
        <v>1012.7670000000003</v>
      </c>
      <c r="Z153" s="16">
        <v>1004.0029999999998</v>
      </c>
      <c r="AA153" s="16">
        <v>1004.6209999999999</v>
      </c>
      <c r="AB153" s="16">
        <v>0</v>
      </c>
      <c r="AC153" s="16">
        <v>0</v>
      </c>
      <c r="AD153" s="16">
        <v>524.96500000000015</v>
      </c>
      <c r="AE153" s="16">
        <v>1003.8519999999999</v>
      </c>
      <c r="AF153" s="16">
        <v>1033.452</v>
      </c>
      <c r="AG153" s="10"/>
      <c r="AH153" s="16"/>
      <c r="AI153" s="16"/>
    </row>
    <row r="154" spans="1:35" x14ac:dyDescent="0.3">
      <c r="A154" s="69" t="s">
        <v>321</v>
      </c>
      <c r="B154" s="70" t="s">
        <v>320</v>
      </c>
      <c r="C154" s="11" t="s">
        <v>738</v>
      </c>
      <c r="D154" s="70" t="s">
        <v>555</v>
      </c>
      <c r="E154" s="10">
        <v>2073.1629999999996</v>
      </c>
      <c r="F154" s="10">
        <v>1387.5529999999999</v>
      </c>
      <c r="G154" s="10">
        <v>1300.7750000000001</v>
      </c>
      <c r="H154" s="10">
        <v>0</v>
      </c>
      <c r="I154" s="10">
        <v>708.40999999999985</v>
      </c>
      <c r="J154" s="10">
        <v>1989.2339999999999</v>
      </c>
      <c r="K154" s="10">
        <v>1803.5600000000002</v>
      </c>
      <c r="L154" s="10">
        <v>1992.367</v>
      </c>
      <c r="M154" s="10">
        <v>1662.7350000000006</v>
      </c>
      <c r="N154" s="10">
        <v>1627.7749999999999</v>
      </c>
      <c r="O154" s="10">
        <v>0</v>
      </c>
      <c r="P154" s="10">
        <v>1243.2819999999997</v>
      </c>
      <c r="Q154" s="10">
        <v>1741.1399999999996</v>
      </c>
      <c r="R154" s="10">
        <v>1640.462</v>
      </c>
      <c r="S154" s="10">
        <v>1952.5910000000006</v>
      </c>
      <c r="T154" s="10">
        <v>1678.94</v>
      </c>
      <c r="U154" s="10">
        <v>2214.0700000000002</v>
      </c>
      <c r="V154" s="10">
        <v>0</v>
      </c>
      <c r="W154" s="16">
        <v>913.9530000000002</v>
      </c>
      <c r="X154" s="16">
        <v>1444.999</v>
      </c>
      <c r="Y154" s="16">
        <v>1694.7690000000002</v>
      </c>
      <c r="Z154" s="16">
        <v>987.97400000000027</v>
      </c>
      <c r="AA154" s="16">
        <v>863.34300000000007</v>
      </c>
      <c r="AB154" s="16">
        <v>121.029</v>
      </c>
      <c r="AC154" s="16">
        <v>0</v>
      </c>
      <c r="AD154" s="16">
        <v>962.35000000000014</v>
      </c>
      <c r="AE154" s="16">
        <v>1628.9450000000006</v>
      </c>
      <c r="AF154" s="16">
        <v>1389.5509999999997</v>
      </c>
      <c r="AG154" s="10"/>
      <c r="AH154" s="16"/>
      <c r="AI154" s="16"/>
    </row>
    <row r="155" spans="1:35" x14ac:dyDescent="0.3">
      <c r="A155" s="69" t="s">
        <v>323</v>
      </c>
      <c r="B155" s="70" t="s">
        <v>322</v>
      </c>
      <c r="C155" s="11" t="s">
        <v>739</v>
      </c>
      <c r="D155" s="70" t="s">
        <v>555</v>
      </c>
      <c r="E155" s="10">
        <v>940.85699999999974</v>
      </c>
      <c r="F155" s="10">
        <v>875.07299999999998</v>
      </c>
      <c r="G155" s="10">
        <v>536.90899999999999</v>
      </c>
      <c r="H155" s="10">
        <v>0</v>
      </c>
      <c r="I155" s="10">
        <v>549.61599999999999</v>
      </c>
      <c r="J155" s="10">
        <v>953.3850000000001</v>
      </c>
      <c r="K155" s="10">
        <v>15.615</v>
      </c>
      <c r="L155" s="10">
        <v>932.8040000000002</v>
      </c>
      <c r="M155" s="10">
        <v>979.25900000000013</v>
      </c>
      <c r="N155" s="10">
        <v>899.61800000000039</v>
      </c>
      <c r="O155" s="10">
        <v>0</v>
      </c>
      <c r="P155" s="10">
        <v>571.67700000000002</v>
      </c>
      <c r="Q155" s="10">
        <v>1006.1360000000002</v>
      </c>
      <c r="R155" s="10">
        <v>900.30500000000006</v>
      </c>
      <c r="S155" s="10">
        <v>966.81500000000005</v>
      </c>
      <c r="T155" s="10">
        <v>968.20200000000011</v>
      </c>
      <c r="U155" s="10">
        <v>693.86400000000003</v>
      </c>
      <c r="V155" s="10">
        <v>11.122999999999999</v>
      </c>
      <c r="W155" s="16">
        <v>525.78499999999997</v>
      </c>
      <c r="X155" s="16">
        <v>956.12900000000002</v>
      </c>
      <c r="Y155" s="16">
        <v>868.64499999999998</v>
      </c>
      <c r="Z155" s="16">
        <v>724.14900000000023</v>
      </c>
      <c r="AA155" s="16">
        <v>802.82900000000018</v>
      </c>
      <c r="AB155" s="16">
        <v>250.36800000000002</v>
      </c>
      <c r="AC155" s="16">
        <v>0</v>
      </c>
      <c r="AD155" s="16">
        <v>594.245</v>
      </c>
      <c r="AE155" s="16">
        <v>945.8180000000001</v>
      </c>
      <c r="AF155" s="16">
        <v>803.40300000000002</v>
      </c>
      <c r="AG155" s="10"/>
      <c r="AH155" s="16"/>
      <c r="AI155" s="16"/>
    </row>
    <row r="156" spans="1:35" x14ac:dyDescent="0.3">
      <c r="A156" s="69" t="s">
        <v>326</v>
      </c>
      <c r="B156" s="70" t="s">
        <v>325</v>
      </c>
      <c r="C156" s="11" t="s">
        <v>740</v>
      </c>
      <c r="D156" s="70" t="s">
        <v>945</v>
      </c>
      <c r="E156" s="10">
        <v>1024.6319999999996</v>
      </c>
      <c r="F156" s="10">
        <v>970.88799999999992</v>
      </c>
      <c r="G156" s="10">
        <v>320.09200000000004</v>
      </c>
      <c r="H156" s="10">
        <v>0</v>
      </c>
      <c r="I156" s="10">
        <v>438.13700000000006</v>
      </c>
      <c r="J156" s="10">
        <v>990.31299999999976</v>
      </c>
      <c r="K156" s="10">
        <v>1015.5880000000004</v>
      </c>
      <c r="L156" s="10">
        <v>1068.921</v>
      </c>
      <c r="M156" s="10">
        <v>985.58500000000026</v>
      </c>
      <c r="N156" s="10">
        <v>801.67400000000009</v>
      </c>
      <c r="O156" s="10">
        <v>0</v>
      </c>
      <c r="P156" s="10">
        <v>630.97899999999981</v>
      </c>
      <c r="Q156" s="10">
        <v>916.5390000000001</v>
      </c>
      <c r="R156" s="10">
        <v>901.505</v>
      </c>
      <c r="S156" s="10">
        <v>1004.1400000000001</v>
      </c>
      <c r="T156" s="10">
        <v>1016.706</v>
      </c>
      <c r="U156" s="10">
        <v>554.70600000000002</v>
      </c>
      <c r="V156" s="10">
        <v>0</v>
      </c>
      <c r="W156" s="16">
        <v>574.07799999999986</v>
      </c>
      <c r="X156" s="16">
        <v>932.55399999999986</v>
      </c>
      <c r="Y156" s="16">
        <v>545.38099999999997</v>
      </c>
      <c r="Z156" s="16">
        <v>858.24000000000012</v>
      </c>
      <c r="AA156" s="16">
        <v>961.56499999999971</v>
      </c>
      <c r="AB156" s="16">
        <v>402.22899999999998</v>
      </c>
      <c r="AC156" s="16">
        <v>0</v>
      </c>
      <c r="AD156" s="16">
        <v>468.99900000000008</v>
      </c>
      <c r="AE156" s="16">
        <v>958.6450000000001</v>
      </c>
      <c r="AF156" s="16">
        <v>991.50599999999986</v>
      </c>
      <c r="AG156" s="10"/>
      <c r="AH156" s="16"/>
      <c r="AI156" s="16"/>
    </row>
    <row r="157" spans="1:35" x14ac:dyDescent="0.3">
      <c r="A157" s="69" t="s">
        <v>328</v>
      </c>
      <c r="B157" s="70" t="s">
        <v>327</v>
      </c>
      <c r="C157" s="11" t="s">
        <v>741</v>
      </c>
      <c r="D157" s="70" t="s">
        <v>555</v>
      </c>
      <c r="E157" s="10">
        <v>1103.2180000000001</v>
      </c>
      <c r="F157" s="10">
        <v>1095.538</v>
      </c>
      <c r="G157" s="10">
        <v>689.22100000000012</v>
      </c>
      <c r="H157" s="10">
        <v>0</v>
      </c>
      <c r="I157" s="10">
        <v>688.6400000000001</v>
      </c>
      <c r="J157" s="10">
        <v>1172.6239999999996</v>
      </c>
      <c r="K157" s="10">
        <v>1119.845</v>
      </c>
      <c r="L157" s="10">
        <v>1209.5060000000001</v>
      </c>
      <c r="M157" s="10">
        <v>1036.0509999999999</v>
      </c>
      <c r="N157" s="10">
        <v>812.50100000000009</v>
      </c>
      <c r="O157" s="10">
        <v>0</v>
      </c>
      <c r="P157" s="10">
        <v>654.29100000000005</v>
      </c>
      <c r="Q157" s="10">
        <v>1087.4529999999997</v>
      </c>
      <c r="R157" s="10">
        <v>1042.8620000000001</v>
      </c>
      <c r="S157" s="10">
        <v>1010.48</v>
      </c>
      <c r="T157" s="10">
        <v>982.38499999999999</v>
      </c>
      <c r="U157" s="10">
        <v>628.2149999999998</v>
      </c>
      <c r="V157" s="10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489.57499999999993</v>
      </c>
      <c r="AE157" s="16">
        <v>856.18900000000008</v>
      </c>
      <c r="AF157" s="16">
        <v>834.8249999999997</v>
      </c>
      <c r="AG157" s="10"/>
      <c r="AH157" s="16"/>
      <c r="AI157" s="16"/>
    </row>
    <row r="158" spans="1:35" x14ac:dyDescent="0.3">
      <c r="A158" s="69" t="s">
        <v>332</v>
      </c>
      <c r="B158" s="70" t="s">
        <v>331</v>
      </c>
      <c r="C158" s="11" t="s">
        <v>742</v>
      </c>
      <c r="D158" s="70" t="s">
        <v>450</v>
      </c>
      <c r="E158" s="10">
        <v>705.58200000000011</v>
      </c>
      <c r="F158" s="10">
        <v>929.03599999999983</v>
      </c>
      <c r="G158" s="10">
        <v>437.27499999999986</v>
      </c>
      <c r="H158" s="10">
        <v>0</v>
      </c>
      <c r="I158" s="10">
        <v>434.75200000000007</v>
      </c>
      <c r="J158" s="10">
        <v>939.63600000000008</v>
      </c>
      <c r="K158" s="10">
        <v>849.76499999999999</v>
      </c>
      <c r="L158" s="10">
        <v>919.32700000000011</v>
      </c>
      <c r="M158" s="10">
        <v>913.06200000000013</v>
      </c>
      <c r="N158" s="10">
        <v>955.11199999999985</v>
      </c>
      <c r="O158" s="10">
        <v>0</v>
      </c>
      <c r="P158" s="10">
        <v>423.15199999999993</v>
      </c>
      <c r="Q158" s="10">
        <v>778.98199999999997</v>
      </c>
      <c r="R158" s="10">
        <v>219.60099999999994</v>
      </c>
      <c r="S158" s="10">
        <v>904.55000000000007</v>
      </c>
      <c r="T158" s="10">
        <v>832.53899999999999</v>
      </c>
      <c r="U158" s="10">
        <v>423.78300000000002</v>
      </c>
      <c r="V158" s="10">
        <v>0</v>
      </c>
      <c r="W158" s="16">
        <v>620.58100000000013</v>
      </c>
      <c r="X158" s="16">
        <v>884.83199999999999</v>
      </c>
      <c r="Y158" s="16">
        <v>862.07500000000005</v>
      </c>
      <c r="Z158" s="16">
        <v>940.63100000000031</v>
      </c>
      <c r="AA158" s="16">
        <v>888.13400000000013</v>
      </c>
      <c r="AB158" s="16">
        <v>30.260999999999999</v>
      </c>
      <c r="AC158" s="16">
        <v>0</v>
      </c>
      <c r="AD158" s="16">
        <v>394.18400000000008</v>
      </c>
      <c r="AE158" s="16">
        <v>928.17899999999986</v>
      </c>
      <c r="AF158" s="16">
        <v>1874.9449999999997</v>
      </c>
      <c r="AG158" s="10"/>
      <c r="AH158" s="16"/>
      <c r="AI158" s="16"/>
    </row>
    <row r="159" spans="1:35" x14ac:dyDescent="0.3">
      <c r="A159" s="69" t="s">
        <v>336</v>
      </c>
      <c r="B159" s="70" t="s">
        <v>335</v>
      </c>
      <c r="C159" s="11" t="s">
        <v>743</v>
      </c>
      <c r="D159" s="70" t="s">
        <v>450</v>
      </c>
      <c r="E159" s="10">
        <v>1354.2449999999999</v>
      </c>
      <c r="F159" s="10">
        <v>1217.0120000000004</v>
      </c>
      <c r="G159" s="10">
        <v>1139.3800000000001</v>
      </c>
      <c r="H159" s="10">
        <v>0</v>
      </c>
      <c r="I159" s="10">
        <v>1096.9050000000004</v>
      </c>
      <c r="J159" s="10">
        <v>1324.3320000000001</v>
      </c>
      <c r="K159" s="10">
        <v>1259.9109999999996</v>
      </c>
      <c r="L159" s="10">
        <v>1307.7009999999996</v>
      </c>
      <c r="M159" s="10">
        <v>1356.7159999999997</v>
      </c>
      <c r="N159" s="10">
        <v>0</v>
      </c>
      <c r="O159" s="10">
        <v>0</v>
      </c>
      <c r="P159" s="10">
        <v>1302.0730000000003</v>
      </c>
      <c r="Q159" s="10">
        <v>1267.5020000000002</v>
      </c>
      <c r="R159" s="10">
        <v>1286.259</v>
      </c>
      <c r="S159" s="10">
        <v>1312.924</v>
      </c>
      <c r="T159" s="10">
        <v>1442.9060000000004</v>
      </c>
      <c r="U159" s="10">
        <v>1206.5730000000001</v>
      </c>
      <c r="V159" s="10">
        <v>0</v>
      </c>
      <c r="W159" s="16">
        <v>966.21500000000003</v>
      </c>
      <c r="X159" s="16">
        <v>1242.8560000000002</v>
      </c>
      <c r="Y159" s="16">
        <v>1163.1069999999997</v>
      </c>
      <c r="Z159" s="16">
        <v>1250.8259999999998</v>
      </c>
      <c r="AA159" s="16">
        <v>1293.1609999999998</v>
      </c>
      <c r="AB159" s="16">
        <v>703.33100000000002</v>
      </c>
      <c r="AC159" s="16">
        <v>421.16600000000005</v>
      </c>
      <c r="AD159" s="16">
        <v>1370.5329999999999</v>
      </c>
      <c r="AE159" s="16">
        <v>1682.0139999999999</v>
      </c>
      <c r="AF159" s="16">
        <v>1613.8290000000004</v>
      </c>
      <c r="AG159" s="10"/>
      <c r="AH159" s="16"/>
      <c r="AI159" s="16"/>
    </row>
    <row r="160" spans="1:35" x14ac:dyDescent="0.3">
      <c r="A160" s="69" t="s">
        <v>338</v>
      </c>
      <c r="B160" s="70" t="s">
        <v>337</v>
      </c>
      <c r="C160" s="11" t="s">
        <v>338</v>
      </c>
      <c r="D160" s="70" t="s">
        <v>1069</v>
      </c>
      <c r="E160" s="10">
        <v>1004.145</v>
      </c>
      <c r="F160" s="10">
        <v>0</v>
      </c>
      <c r="G160" s="10">
        <v>635.31600000000003</v>
      </c>
      <c r="H160" s="10">
        <v>0</v>
      </c>
      <c r="I160" s="10">
        <v>413.83</v>
      </c>
      <c r="J160" s="10">
        <v>1019.4399999999999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0"/>
      <c r="AH160" s="16"/>
      <c r="AI160" s="16"/>
    </row>
    <row r="161" spans="1:35" x14ac:dyDescent="0.3">
      <c r="A161" s="69" t="s">
        <v>340</v>
      </c>
      <c r="B161" s="70" t="s">
        <v>339</v>
      </c>
      <c r="C161" s="11" t="s">
        <v>744</v>
      </c>
      <c r="D161" s="70" t="s">
        <v>1069</v>
      </c>
      <c r="E161" s="10">
        <v>861.76700000000028</v>
      </c>
      <c r="F161" s="10">
        <v>880.7769999999997</v>
      </c>
      <c r="G161" s="10">
        <v>0</v>
      </c>
      <c r="H161" s="10">
        <v>0</v>
      </c>
      <c r="I161" s="10">
        <v>446.82599999999996</v>
      </c>
      <c r="J161" s="10">
        <v>1083.8629999999998</v>
      </c>
      <c r="K161" s="10">
        <v>1050.9969999999998</v>
      </c>
      <c r="L161" s="10">
        <v>1116.7349999999999</v>
      </c>
      <c r="M161" s="10">
        <v>1170.6549999999997</v>
      </c>
      <c r="N161" s="10">
        <v>1136.3170000000002</v>
      </c>
      <c r="O161" s="10">
        <v>0</v>
      </c>
      <c r="P161" s="10">
        <v>427.47699999999992</v>
      </c>
      <c r="Q161" s="10">
        <v>1035.7239999999999</v>
      </c>
      <c r="R161" s="10">
        <v>947.01299999999981</v>
      </c>
      <c r="S161" s="10">
        <v>601.2299999999999</v>
      </c>
      <c r="T161" s="10">
        <v>1170.7629999999992</v>
      </c>
      <c r="U161" s="10">
        <v>590.32000000000028</v>
      </c>
      <c r="V161" s="10">
        <v>0</v>
      </c>
      <c r="W161" s="16">
        <v>491.41200000000015</v>
      </c>
      <c r="X161" s="16">
        <v>1080.1610000000001</v>
      </c>
      <c r="Y161" s="16">
        <v>1094.239</v>
      </c>
      <c r="Z161" s="16">
        <v>924.79399999999976</v>
      </c>
      <c r="AA161" s="16">
        <v>986.04300000000012</v>
      </c>
      <c r="AB161" s="16">
        <v>789.47100000000012</v>
      </c>
      <c r="AC161" s="16">
        <v>0</v>
      </c>
      <c r="AD161" s="16">
        <v>500.04399999999998</v>
      </c>
      <c r="AE161" s="16">
        <v>388.70500000000004</v>
      </c>
      <c r="AF161" s="16">
        <v>554.16700000000003</v>
      </c>
      <c r="AG161" s="10"/>
      <c r="AH161" s="16"/>
      <c r="AI161" s="16"/>
    </row>
    <row r="162" spans="1:35" x14ac:dyDescent="0.3">
      <c r="A162" s="69" t="s">
        <v>342</v>
      </c>
      <c r="B162" s="70" t="s">
        <v>341</v>
      </c>
      <c r="C162" s="11" t="s">
        <v>745</v>
      </c>
      <c r="D162" s="70" t="s">
        <v>555</v>
      </c>
      <c r="E162" s="10">
        <v>1043.5579999999998</v>
      </c>
      <c r="F162" s="10">
        <v>996.06499999999994</v>
      </c>
      <c r="G162" s="10">
        <v>415.43399999999986</v>
      </c>
      <c r="H162" s="10">
        <v>0</v>
      </c>
      <c r="I162" s="10">
        <v>499.05800000000016</v>
      </c>
      <c r="J162" s="10">
        <v>1005.9620000000003</v>
      </c>
      <c r="K162" s="10">
        <v>1052.9100000000001</v>
      </c>
      <c r="L162" s="10">
        <v>1018.101</v>
      </c>
      <c r="M162" s="10">
        <v>1013.3869999999999</v>
      </c>
      <c r="N162" s="10">
        <v>703.96999999999991</v>
      </c>
      <c r="O162" s="10">
        <v>0</v>
      </c>
      <c r="P162" s="10">
        <v>509.51000000000005</v>
      </c>
      <c r="Q162" s="10">
        <v>1009.9419999999999</v>
      </c>
      <c r="R162" s="10">
        <v>984.59200000000021</v>
      </c>
      <c r="S162" s="10">
        <v>992.53999999999962</v>
      </c>
      <c r="T162" s="10">
        <v>1050.8919999999998</v>
      </c>
      <c r="U162" s="10">
        <v>490.827</v>
      </c>
      <c r="V162" s="10">
        <v>0</v>
      </c>
      <c r="W162" s="16">
        <v>561.91399999999999</v>
      </c>
      <c r="X162" s="16">
        <v>972.02099999999996</v>
      </c>
      <c r="Y162" s="16">
        <v>1006.0650000000003</v>
      </c>
      <c r="Z162" s="16">
        <v>1003.7550000000001</v>
      </c>
      <c r="AA162" s="16">
        <v>986.952</v>
      </c>
      <c r="AB162" s="16">
        <v>261.399</v>
      </c>
      <c r="AC162" s="16">
        <v>0</v>
      </c>
      <c r="AD162" s="16">
        <v>607.28099999999984</v>
      </c>
      <c r="AE162" s="16">
        <v>914.83400000000006</v>
      </c>
      <c r="AF162" s="16">
        <v>922.32499999999982</v>
      </c>
      <c r="AG162" s="10"/>
      <c r="AH162" s="16"/>
      <c r="AI162" s="16"/>
    </row>
    <row r="163" spans="1:35" x14ac:dyDescent="0.3">
      <c r="A163" s="69" t="s">
        <v>344</v>
      </c>
      <c r="B163" s="70" t="s">
        <v>343</v>
      </c>
      <c r="C163" s="11" t="s">
        <v>746</v>
      </c>
      <c r="D163" s="70" t="s">
        <v>1069</v>
      </c>
      <c r="E163" s="10">
        <v>1047.8839999999998</v>
      </c>
      <c r="F163" s="10">
        <v>1043.6470000000002</v>
      </c>
      <c r="G163" s="10">
        <v>475.6629999999999</v>
      </c>
      <c r="H163" s="10">
        <v>0</v>
      </c>
      <c r="I163" s="10">
        <v>402.78400000000011</v>
      </c>
      <c r="J163" s="10">
        <v>1028.2830000000001</v>
      </c>
      <c r="K163" s="10">
        <v>1018.122</v>
      </c>
      <c r="L163" s="10">
        <v>1009.389</v>
      </c>
      <c r="M163" s="10">
        <v>1023.246</v>
      </c>
      <c r="N163" s="10">
        <v>882.95299999999975</v>
      </c>
      <c r="O163" s="10">
        <v>0</v>
      </c>
      <c r="P163" s="10">
        <v>412.47699999999998</v>
      </c>
      <c r="Q163" s="10">
        <v>1038.5480000000002</v>
      </c>
      <c r="R163" s="10">
        <v>1030.306</v>
      </c>
      <c r="S163" s="10">
        <v>501.71200000000005</v>
      </c>
      <c r="T163" s="10">
        <v>1080.741</v>
      </c>
      <c r="U163" s="10">
        <v>322.214</v>
      </c>
      <c r="V163" s="10">
        <v>0</v>
      </c>
      <c r="W163" s="16">
        <v>573.41600000000005</v>
      </c>
      <c r="X163" s="16">
        <v>1036.204</v>
      </c>
      <c r="Y163" s="16">
        <v>896.43099999999981</v>
      </c>
      <c r="Z163" s="16">
        <v>830.44400000000019</v>
      </c>
      <c r="AA163" s="16">
        <v>0</v>
      </c>
      <c r="AB163" s="16">
        <v>0</v>
      </c>
      <c r="AC163" s="16">
        <v>0</v>
      </c>
      <c r="AD163" s="16">
        <v>783.82999999999993</v>
      </c>
      <c r="AE163" s="16">
        <v>1116.8480000000002</v>
      </c>
      <c r="AF163" s="16">
        <v>1099.4579999999996</v>
      </c>
      <c r="AG163" s="10"/>
      <c r="AH163" s="16"/>
      <c r="AI163" s="16"/>
    </row>
    <row r="164" spans="1:35" x14ac:dyDescent="0.3">
      <c r="A164" s="69" t="s">
        <v>346</v>
      </c>
      <c r="B164" s="70" t="s">
        <v>345</v>
      </c>
      <c r="C164" s="11" t="s">
        <v>747</v>
      </c>
      <c r="D164" s="70" t="s">
        <v>944</v>
      </c>
      <c r="E164" s="10">
        <v>1302.1389999999999</v>
      </c>
      <c r="F164" s="10">
        <v>1583.3880000000001</v>
      </c>
      <c r="G164" s="10">
        <v>945.27699999999993</v>
      </c>
      <c r="H164" s="10">
        <v>0</v>
      </c>
      <c r="I164" s="10">
        <v>934.95100000000002</v>
      </c>
      <c r="J164" s="10">
        <v>1415.4919999999995</v>
      </c>
      <c r="K164" s="10">
        <v>1226.3409999999999</v>
      </c>
      <c r="L164" s="10">
        <v>1466.6720000000003</v>
      </c>
      <c r="M164" s="10">
        <v>1299.5549999999996</v>
      </c>
      <c r="N164" s="10">
        <v>910.50900000000024</v>
      </c>
      <c r="O164" s="10">
        <v>0</v>
      </c>
      <c r="P164" s="10">
        <v>865.87400000000002</v>
      </c>
      <c r="Q164" s="10">
        <v>1275.5819999999999</v>
      </c>
      <c r="R164" s="10">
        <v>1476.9179999999999</v>
      </c>
      <c r="S164" s="10">
        <v>1353.6379999999999</v>
      </c>
      <c r="T164" s="10">
        <v>1346.7510000000002</v>
      </c>
      <c r="U164" s="10">
        <v>821.45800000000008</v>
      </c>
      <c r="V164" s="10">
        <v>46.769000000000005</v>
      </c>
      <c r="W164" s="16">
        <v>881.25900000000001</v>
      </c>
      <c r="X164" s="16">
        <v>1274.106</v>
      </c>
      <c r="Y164" s="16">
        <v>1345.8009999999999</v>
      </c>
      <c r="Z164" s="16">
        <v>852.84699999999987</v>
      </c>
      <c r="AA164" s="16">
        <v>743.15300000000013</v>
      </c>
      <c r="AB164" s="16">
        <v>0</v>
      </c>
      <c r="AC164" s="16">
        <v>34.076000000000001</v>
      </c>
      <c r="AD164" s="16">
        <v>917.88999999999987</v>
      </c>
      <c r="AE164" s="16">
        <v>1248.241</v>
      </c>
      <c r="AF164" s="16">
        <v>1160.8770000000002</v>
      </c>
      <c r="AG164" s="10"/>
      <c r="AH164" s="16"/>
      <c r="AI164" s="16"/>
    </row>
    <row r="165" spans="1:35" x14ac:dyDescent="0.3">
      <c r="A165" s="69" t="s">
        <v>348</v>
      </c>
      <c r="B165" s="70" t="s">
        <v>347</v>
      </c>
      <c r="C165" s="11" t="s">
        <v>748</v>
      </c>
      <c r="D165" s="70" t="s">
        <v>1069</v>
      </c>
      <c r="E165" s="10">
        <v>0</v>
      </c>
      <c r="F165" s="10">
        <v>1001.6980000000005</v>
      </c>
      <c r="G165" s="10">
        <v>644.61399999999992</v>
      </c>
      <c r="H165" s="10">
        <v>0</v>
      </c>
      <c r="I165" s="10">
        <v>501.5089999999999</v>
      </c>
      <c r="J165" s="10">
        <v>1013.7240000000002</v>
      </c>
      <c r="K165" s="10">
        <v>1000.881</v>
      </c>
      <c r="L165" s="10">
        <v>1008.2019999999998</v>
      </c>
      <c r="M165" s="10">
        <v>0</v>
      </c>
      <c r="N165" s="10">
        <v>0</v>
      </c>
      <c r="O165" s="10">
        <v>0</v>
      </c>
      <c r="P165" s="10">
        <v>540.7399999999999</v>
      </c>
      <c r="Q165" s="10">
        <v>1009.2159999999999</v>
      </c>
      <c r="R165" s="10">
        <v>1012.1110000000001</v>
      </c>
      <c r="S165" s="10">
        <v>1007.785</v>
      </c>
      <c r="T165" s="10">
        <v>1003.2609999999999</v>
      </c>
      <c r="U165" s="10">
        <v>481.29299999999995</v>
      </c>
      <c r="V165" s="10">
        <v>0</v>
      </c>
      <c r="W165" s="16">
        <v>600.66399999999987</v>
      </c>
      <c r="X165" s="16">
        <v>1085.68</v>
      </c>
      <c r="Y165" s="16">
        <v>1119.482</v>
      </c>
      <c r="Z165" s="16">
        <v>1001.896</v>
      </c>
      <c r="AA165" s="16">
        <v>1034.5140000000001</v>
      </c>
      <c r="AB165" s="16">
        <v>652.43100000000004</v>
      </c>
      <c r="AC165" s="16">
        <v>0</v>
      </c>
      <c r="AD165" s="16">
        <v>901.72199999999987</v>
      </c>
      <c r="AE165" s="16">
        <v>894.24700000000018</v>
      </c>
      <c r="AF165" s="16">
        <v>1101.5770000000002</v>
      </c>
      <c r="AG165" s="10"/>
      <c r="AH165" s="16"/>
      <c r="AI165" s="16"/>
    </row>
    <row r="166" spans="1:35" x14ac:dyDescent="0.3">
      <c r="A166" s="69" t="s">
        <v>352</v>
      </c>
      <c r="B166" s="70" t="s">
        <v>351</v>
      </c>
      <c r="C166" s="11" t="s">
        <v>749</v>
      </c>
      <c r="D166" s="70" t="s">
        <v>945</v>
      </c>
      <c r="E166" s="10">
        <v>1085.1980000000001</v>
      </c>
      <c r="F166" s="10">
        <v>1302.002</v>
      </c>
      <c r="G166" s="10">
        <v>905.54700000000014</v>
      </c>
      <c r="H166" s="10">
        <v>267.72000000000003</v>
      </c>
      <c r="I166" s="10">
        <v>664.89600000000007</v>
      </c>
      <c r="J166" s="10">
        <v>1181.2639999999999</v>
      </c>
      <c r="K166" s="10">
        <v>1149.9290000000001</v>
      </c>
      <c r="L166" s="10">
        <v>1248.528</v>
      </c>
      <c r="M166" s="10">
        <v>1157.3</v>
      </c>
      <c r="N166" s="10">
        <v>1339.8830000000009</v>
      </c>
      <c r="O166" s="10">
        <v>238.58199999999999</v>
      </c>
      <c r="P166" s="10">
        <v>676.37</v>
      </c>
      <c r="Q166" s="10">
        <v>1154.9859999999999</v>
      </c>
      <c r="R166" s="10">
        <v>1185.8529999999998</v>
      </c>
      <c r="S166" s="10">
        <v>1171.4620000000004</v>
      </c>
      <c r="T166" s="10">
        <v>1231.5659999999998</v>
      </c>
      <c r="U166" s="10">
        <v>1011.799</v>
      </c>
      <c r="V166" s="10">
        <v>296.36799999999999</v>
      </c>
      <c r="W166" s="16">
        <v>781.5870000000001</v>
      </c>
      <c r="X166" s="16">
        <v>1128.739</v>
      </c>
      <c r="Y166" s="16">
        <v>1183.681</v>
      </c>
      <c r="Z166" s="16">
        <v>1012.5239999999999</v>
      </c>
      <c r="AA166" s="16">
        <v>933.46600000000001</v>
      </c>
      <c r="AB166" s="16">
        <v>0</v>
      </c>
      <c r="AC166" s="16">
        <v>0</v>
      </c>
      <c r="AD166" s="16">
        <v>606.8370000000001</v>
      </c>
      <c r="AE166" s="16">
        <v>942.38800000000003</v>
      </c>
      <c r="AF166" s="16">
        <v>1254.5729999999999</v>
      </c>
      <c r="AG166" s="10"/>
      <c r="AH166" s="16"/>
      <c r="AI166" s="16"/>
    </row>
    <row r="167" spans="1:35" x14ac:dyDescent="0.3">
      <c r="A167" s="69" t="s">
        <v>356</v>
      </c>
      <c r="B167" s="70" t="s">
        <v>355</v>
      </c>
      <c r="C167" s="11" t="s">
        <v>750</v>
      </c>
      <c r="D167" s="70" t="s">
        <v>450</v>
      </c>
      <c r="E167" s="10">
        <v>1228.404</v>
      </c>
      <c r="F167" s="10">
        <v>1063.799</v>
      </c>
      <c r="G167" s="10">
        <v>1065.6899999999998</v>
      </c>
      <c r="H167" s="10">
        <v>0</v>
      </c>
      <c r="I167" s="10">
        <v>0</v>
      </c>
      <c r="J167" s="10">
        <v>1248.364</v>
      </c>
      <c r="K167" s="10">
        <v>1204.0719999999997</v>
      </c>
      <c r="L167" s="10">
        <v>1251.6770000000004</v>
      </c>
      <c r="M167" s="10">
        <v>1214.2300000000002</v>
      </c>
      <c r="N167" s="10">
        <v>1069.721</v>
      </c>
      <c r="O167" s="10">
        <v>0</v>
      </c>
      <c r="P167" s="10">
        <v>951.39900000000034</v>
      </c>
      <c r="Q167" s="10">
        <v>1035.8929999999998</v>
      </c>
      <c r="R167" s="10">
        <v>1227.9239999999998</v>
      </c>
      <c r="S167" s="10">
        <v>1468.7690000000002</v>
      </c>
      <c r="T167" s="10">
        <v>1240.6029999999998</v>
      </c>
      <c r="U167" s="10">
        <v>1210.9309999999998</v>
      </c>
      <c r="V167" s="10">
        <v>0</v>
      </c>
      <c r="W167" s="16">
        <v>702.73199999999986</v>
      </c>
      <c r="X167" s="16">
        <v>1201.9659999999997</v>
      </c>
      <c r="Y167" s="16">
        <v>1113.569</v>
      </c>
      <c r="Z167" s="16">
        <v>1247.5140000000004</v>
      </c>
      <c r="AA167" s="16">
        <v>1263.3519999999999</v>
      </c>
      <c r="AB167" s="16">
        <v>417.01199999999994</v>
      </c>
      <c r="AC167" s="16">
        <v>0</v>
      </c>
      <c r="AD167" s="16">
        <v>617.37099999999998</v>
      </c>
      <c r="AE167" s="16">
        <v>962.30499999999984</v>
      </c>
      <c r="AF167" s="16">
        <v>1025.9329999999998</v>
      </c>
      <c r="AG167" s="10"/>
      <c r="AH167" s="16"/>
      <c r="AI167" s="16"/>
    </row>
    <row r="168" spans="1:35" x14ac:dyDescent="0.3">
      <c r="A168" s="69" t="s">
        <v>359</v>
      </c>
      <c r="B168" s="70" t="s">
        <v>884</v>
      </c>
      <c r="C168" s="11" t="s">
        <v>751</v>
      </c>
      <c r="D168" s="70" t="s">
        <v>555</v>
      </c>
      <c r="E168" s="10">
        <v>887.55600000000004</v>
      </c>
      <c r="F168" s="10">
        <v>897.4970000000003</v>
      </c>
      <c r="G168" s="10">
        <v>520.12400000000002</v>
      </c>
      <c r="H168" s="10">
        <v>0</v>
      </c>
      <c r="I168" s="10">
        <v>0</v>
      </c>
      <c r="J168" s="10">
        <v>906.95000000000016</v>
      </c>
      <c r="K168" s="10">
        <v>1016.062</v>
      </c>
      <c r="L168" s="10">
        <v>999.74500000000035</v>
      </c>
      <c r="M168" s="10">
        <v>1012.4999999999999</v>
      </c>
      <c r="N168" s="10">
        <v>529.755</v>
      </c>
      <c r="O168" s="10">
        <v>0</v>
      </c>
      <c r="P168" s="10">
        <v>0</v>
      </c>
      <c r="Q168" s="10">
        <v>987.86099999999988</v>
      </c>
      <c r="R168" s="10">
        <v>861.92799999999988</v>
      </c>
      <c r="S168" s="10">
        <v>901.32600000000014</v>
      </c>
      <c r="T168" s="10">
        <v>919.69399999999985</v>
      </c>
      <c r="U168" s="10">
        <v>298.51</v>
      </c>
      <c r="V168" s="10">
        <v>0</v>
      </c>
      <c r="W168" s="16">
        <v>432.66700000000003</v>
      </c>
      <c r="X168" s="16">
        <v>874.03799999999978</v>
      </c>
      <c r="Y168" s="16">
        <v>914.8739999999998</v>
      </c>
      <c r="Z168" s="16">
        <v>881.70500000000027</v>
      </c>
      <c r="AA168" s="16">
        <v>329.37</v>
      </c>
      <c r="AB168" s="16">
        <v>323.202</v>
      </c>
      <c r="AC168" s="16">
        <v>0</v>
      </c>
      <c r="AD168" s="16">
        <v>479.74299999999988</v>
      </c>
      <c r="AE168" s="16">
        <v>897.01799999999969</v>
      </c>
      <c r="AF168" s="16">
        <v>932.06200000000013</v>
      </c>
      <c r="AG168" s="10"/>
      <c r="AH168" s="16"/>
      <c r="AI168" s="16"/>
    </row>
    <row r="169" spans="1:35" x14ac:dyDescent="0.3">
      <c r="A169" s="69" t="s">
        <v>361</v>
      </c>
      <c r="B169" s="70" t="s">
        <v>360</v>
      </c>
      <c r="C169" s="11" t="s">
        <v>752</v>
      </c>
      <c r="D169" s="70" t="s">
        <v>944</v>
      </c>
      <c r="E169" s="10">
        <v>928.66100000000006</v>
      </c>
      <c r="F169" s="10">
        <v>854.64300000000014</v>
      </c>
      <c r="G169" s="10">
        <v>268.96600000000001</v>
      </c>
      <c r="H169" s="10">
        <v>0</v>
      </c>
      <c r="I169" s="10">
        <v>562.42700000000002</v>
      </c>
      <c r="J169" s="10">
        <v>930.10199999999998</v>
      </c>
      <c r="K169" s="10">
        <v>929.22199999999987</v>
      </c>
      <c r="L169" s="10">
        <v>889.07600000000002</v>
      </c>
      <c r="M169" s="10">
        <v>994.06000000000017</v>
      </c>
      <c r="N169" s="10">
        <v>0</v>
      </c>
      <c r="O169" s="10">
        <v>0</v>
      </c>
      <c r="P169" s="10">
        <v>513.00099999999998</v>
      </c>
      <c r="Q169" s="10">
        <v>949.39800000000025</v>
      </c>
      <c r="R169" s="10">
        <v>758.45799999999986</v>
      </c>
      <c r="S169" s="10">
        <v>939.02799999999979</v>
      </c>
      <c r="T169" s="10">
        <v>925.59300000000019</v>
      </c>
      <c r="U169" s="10">
        <v>559.79700000000003</v>
      </c>
      <c r="V169" s="10">
        <v>0</v>
      </c>
      <c r="W169" s="16">
        <v>572.02700000000004</v>
      </c>
      <c r="X169" s="16">
        <v>704.82799999999997</v>
      </c>
      <c r="Y169" s="16">
        <v>956.49900000000025</v>
      </c>
      <c r="Z169" s="16">
        <v>746.91899999999998</v>
      </c>
      <c r="AA169" s="16">
        <v>437.70400000000001</v>
      </c>
      <c r="AB169" s="16">
        <v>163.47500000000002</v>
      </c>
      <c r="AC169" s="16">
        <v>203.83199999999999</v>
      </c>
      <c r="AD169" s="16">
        <v>653.87700000000018</v>
      </c>
      <c r="AE169" s="16">
        <v>952.28399999999999</v>
      </c>
      <c r="AF169" s="16">
        <v>862.07299999999998</v>
      </c>
      <c r="AG169" s="10"/>
      <c r="AH169" s="16"/>
      <c r="AI169" s="16"/>
    </row>
    <row r="170" spans="1:35" x14ac:dyDescent="0.3">
      <c r="A170" s="69" t="s">
        <v>363</v>
      </c>
      <c r="B170" s="70" t="s">
        <v>362</v>
      </c>
      <c r="C170" s="11" t="s">
        <v>753</v>
      </c>
      <c r="D170" s="70" t="s">
        <v>555</v>
      </c>
      <c r="E170" s="10">
        <v>867.17499999999995</v>
      </c>
      <c r="F170" s="10">
        <v>1035.7929999999999</v>
      </c>
      <c r="G170" s="10">
        <v>664.27499999999986</v>
      </c>
      <c r="H170" s="10">
        <v>0</v>
      </c>
      <c r="I170" s="10">
        <v>940.58699999999999</v>
      </c>
      <c r="J170" s="10">
        <v>922.85000000000014</v>
      </c>
      <c r="K170" s="10">
        <v>1027.3890000000001</v>
      </c>
      <c r="L170" s="10">
        <v>900.41599999999994</v>
      </c>
      <c r="M170" s="10">
        <v>1055.45</v>
      </c>
      <c r="N170" s="10">
        <v>655.64599999999984</v>
      </c>
      <c r="O170" s="10">
        <v>0</v>
      </c>
      <c r="P170" s="10">
        <v>954.47800000000007</v>
      </c>
      <c r="Q170" s="10">
        <v>1034.1099999999999</v>
      </c>
      <c r="R170" s="10">
        <v>1009.958</v>
      </c>
      <c r="S170" s="10">
        <v>595.98399999999992</v>
      </c>
      <c r="T170" s="10">
        <v>930.42</v>
      </c>
      <c r="U170" s="10">
        <v>481.33799999999997</v>
      </c>
      <c r="V170" s="10">
        <v>0</v>
      </c>
      <c r="W170" s="16">
        <v>666.56999999999994</v>
      </c>
      <c r="X170" s="16">
        <v>967.04899999999998</v>
      </c>
      <c r="Y170" s="16">
        <v>923.42899999999986</v>
      </c>
      <c r="Z170" s="16">
        <v>960.66000000000008</v>
      </c>
      <c r="AA170" s="16">
        <v>935.14200000000005</v>
      </c>
      <c r="AB170" s="16">
        <v>549.72400000000005</v>
      </c>
      <c r="AC170" s="16">
        <v>578.75800000000004</v>
      </c>
      <c r="AD170" s="16">
        <v>753.35400000000004</v>
      </c>
      <c r="AE170" s="16">
        <v>1070.9100000000001</v>
      </c>
      <c r="AF170" s="16">
        <v>717.02200000000005</v>
      </c>
      <c r="AG170" s="10"/>
      <c r="AH170" s="16"/>
      <c r="AI170" s="16"/>
    </row>
    <row r="171" spans="1:35" x14ac:dyDescent="0.3">
      <c r="A171" s="69" t="s">
        <v>365</v>
      </c>
      <c r="B171" s="70" t="s">
        <v>364</v>
      </c>
      <c r="C171" s="11" t="s">
        <v>754</v>
      </c>
      <c r="D171" s="70" t="s">
        <v>555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0"/>
      <c r="AH171" s="16"/>
      <c r="AI171" s="16"/>
    </row>
    <row r="172" spans="1:35" x14ac:dyDescent="0.3">
      <c r="A172" s="69" t="s">
        <v>367</v>
      </c>
      <c r="B172" s="70" t="s">
        <v>366</v>
      </c>
      <c r="C172" s="11" t="s">
        <v>755</v>
      </c>
      <c r="D172" s="70" t="s">
        <v>555</v>
      </c>
      <c r="E172" s="10">
        <v>1266.3760000000004</v>
      </c>
      <c r="F172" s="10">
        <v>1099.5189999999996</v>
      </c>
      <c r="G172" s="10">
        <v>938.76800000000026</v>
      </c>
      <c r="H172" s="10">
        <v>0</v>
      </c>
      <c r="I172" s="10">
        <v>382.07400000000001</v>
      </c>
      <c r="J172" s="10">
        <v>1262.3619999999996</v>
      </c>
      <c r="K172" s="10">
        <v>1292.4480000000005</v>
      </c>
      <c r="L172" s="10">
        <v>1091.933</v>
      </c>
      <c r="M172" s="10">
        <v>1119.8230000000003</v>
      </c>
      <c r="N172" s="10">
        <v>676.50700000000006</v>
      </c>
      <c r="O172" s="10">
        <v>534.74699999999996</v>
      </c>
      <c r="P172" s="10">
        <v>562.67700000000002</v>
      </c>
      <c r="Q172" s="10">
        <v>1183.2320000000002</v>
      </c>
      <c r="R172" s="10">
        <v>1124.3380000000002</v>
      </c>
      <c r="S172" s="10">
        <v>0</v>
      </c>
      <c r="T172" s="10">
        <v>1118.5890000000002</v>
      </c>
      <c r="U172" s="10">
        <v>601.14900000000011</v>
      </c>
      <c r="V172" s="10">
        <v>0</v>
      </c>
      <c r="W172" s="16">
        <v>493.09199999999998</v>
      </c>
      <c r="X172" s="16">
        <v>1019.2869999999999</v>
      </c>
      <c r="Y172" s="16">
        <v>770.11900000000014</v>
      </c>
      <c r="Z172" s="16">
        <v>929.93899999999996</v>
      </c>
      <c r="AA172" s="16">
        <v>572.39099999999996</v>
      </c>
      <c r="AB172" s="16">
        <v>140.56699999999998</v>
      </c>
      <c r="AC172" s="16">
        <v>0</v>
      </c>
      <c r="AD172" s="16">
        <v>245.798</v>
      </c>
      <c r="AE172" s="16">
        <v>0</v>
      </c>
      <c r="AF172" s="16">
        <v>600.94100000000003</v>
      </c>
      <c r="AG172" s="10"/>
      <c r="AH172" s="16"/>
      <c r="AI172" s="16"/>
    </row>
    <row r="173" spans="1:35" x14ac:dyDescent="0.3">
      <c r="A173" s="69" t="s">
        <v>369</v>
      </c>
      <c r="B173" s="70" t="s">
        <v>368</v>
      </c>
      <c r="C173" s="11" t="s">
        <v>756</v>
      </c>
      <c r="D173" s="70" t="s">
        <v>450</v>
      </c>
      <c r="E173" s="10">
        <v>1006.5480000000001</v>
      </c>
      <c r="F173" s="10">
        <v>402.887</v>
      </c>
      <c r="G173" s="10">
        <v>593.952</v>
      </c>
      <c r="H173" s="10">
        <v>0</v>
      </c>
      <c r="I173" s="10">
        <v>554.62400000000014</v>
      </c>
      <c r="J173" s="10">
        <v>1061.1330000000003</v>
      </c>
      <c r="K173" s="10">
        <v>1015.3050000000001</v>
      </c>
      <c r="L173" s="10">
        <v>1004.1010000000001</v>
      </c>
      <c r="M173" s="10">
        <v>1002.0869999999999</v>
      </c>
      <c r="N173" s="10">
        <v>999.3520000000002</v>
      </c>
      <c r="O173" s="10">
        <v>4.4610000000000003</v>
      </c>
      <c r="P173" s="10">
        <v>623.89900000000011</v>
      </c>
      <c r="Q173" s="10">
        <v>1006.8749999999999</v>
      </c>
      <c r="R173" s="10">
        <v>1000.9180000000002</v>
      </c>
      <c r="S173" s="10">
        <v>1004.8100000000003</v>
      </c>
      <c r="T173" s="10">
        <v>1004.0389999999999</v>
      </c>
      <c r="U173" s="10">
        <v>1024.6849999999999</v>
      </c>
      <c r="V173" s="10">
        <v>0</v>
      </c>
      <c r="W173" s="16">
        <v>715.10199999999998</v>
      </c>
      <c r="X173" s="16">
        <v>1005.377</v>
      </c>
      <c r="Y173" s="16">
        <v>996.41800000000035</v>
      </c>
      <c r="Z173" s="16">
        <v>0</v>
      </c>
      <c r="AA173" s="16">
        <v>952.96499999999992</v>
      </c>
      <c r="AB173" s="16">
        <v>402.923</v>
      </c>
      <c r="AC173" s="16">
        <v>0</v>
      </c>
      <c r="AD173" s="16">
        <v>586.93200000000002</v>
      </c>
      <c r="AE173" s="16">
        <v>998.79499999999996</v>
      </c>
      <c r="AF173" s="16">
        <v>1007.2529999999999</v>
      </c>
      <c r="AG173" s="10"/>
      <c r="AH173" s="16"/>
      <c r="AI173" s="16"/>
    </row>
    <row r="174" spans="1:35" x14ac:dyDescent="0.3">
      <c r="A174" s="69" t="s">
        <v>371</v>
      </c>
      <c r="B174" s="70" t="s">
        <v>370</v>
      </c>
      <c r="C174" s="11" t="s">
        <v>757</v>
      </c>
      <c r="D174" s="70" t="s">
        <v>1069</v>
      </c>
      <c r="E174" s="10">
        <v>1023.3509999999999</v>
      </c>
      <c r="F174" s="10">
        <v>1046.2090000000003</v>
      </c>
      <c r="G174" s="10">
        <v>770.71800000000007</v>
      </c>
      <c r="H174" s="10">
        <v>0</v>
      </c>
      <c r="I174" s="10">
        <v>429.42900000000003</v>
      </c>
      <c r="J174" s="10">
        <v>1081.4389999999999</v>
      </c>
      <c r="K174" s="10">
        <v>1023.4249999999997</v>
      </c>
      <c r="L174" s="10">
        <v>1010.4639999999999</v>
      </c>
      <c r="M174" s="10">
        <v>1040.3370000000002</v>
      </c>
      <c r="N174" s="10">
        <v>1025.7650000000001</v>
      </c>
      <c r="O174" s="10">
        <v>0</v>
      </c>
      <c r="P174" s="10">
        <v>423.22999999999996</v>
      </c>
      <c r="Q174" s="10">
        <v>1044.2599999999998</v>
      </c>
      <c r="R174" s="10">
        <v>1055.0999999999999</v>
      </c>
      <c r="S174" s="10">
        <v>1072.0530000000001</v>
      </c>
      <c r="T174" s="10">
        <v>1057.056</v>
      </c>
      <c r="U174" s="10">
        <v>444.97</v>
      </c>
      <c r="V174" s="10">
        <v>0</v>
      </c>
      <c r="W174" s="16">
        <v>476.48500000000007</v>
      </c>
      <c r="X174" s="16">
        <v>1195.4880000000003</v>
      </c>
      <c r="Y174" s="16">
        <v>1187.0989999999999</v>
      </c>
      <c r="Z174" s="16">
        <v>0</v>
      </c>
      <c r="AA174" s="16">
        <v>1224.3929999999998</v>
      </c>
      <c r="AB174" s="16">
        <v>1233.9419999999998</v>
      </c>
      <c r="AC174" s="16">
        <v>0</v>
      </c>
      <c r="AD174" s="16">
        <v>796.04299999999989</v>
      </c>
      <c r="AE174" s="16">
        <v>1236.4549999999999</v>
      </c>
      <c r="AF174" s="16">
        <v>1169.9889999999998</v>
      </c>
      <c r="AG174" s="10"/>
      <c r="AH174" s="16"/>
      <c r="AI174" s="16"/>
    </row>
    <row r="175" spans="1:35" x14ac:dyDescent="0.3">
      <c r="A175" s="69" t="s">
        <v>373</v>
      </c>
      <c r="B175" s="70" t="s">
        <v>372</v>
      </c>
      <c r="C175" s="11" t="s">
        <v>758</v>
      </c>
      <c r="D175" s="70" t="s">
        <v>945</v>
      </c>
      <c r="E175" s="10">
        <v>970.35500000000013</v>
      </c>
      <c r="F175" s="10">
        <v>915.33700000000022</v>
      </c>
      <c r="G175" s="10">
        <v>926</v>
      </c>
      <c r="H175" s="10">
        <v>0</v>
      </c>
      <c r="I175" s="10">
        <v>550.42799999999988</v>
      </c>
      <c r="J175" s="10">
        <v>934.35</v>
      </c>
      <c r="K175" s="10">
        <v>0</v>
      </c>
      <c r="L175" s="10">
        <v>1013.6129999999999</v>
      </c>
      <c r="M175" s="10">
        <v>1062.489</v>
      </c>
      <c r="N175" s="10">
        <v>941.87900000000002</v>
      </c>
      <c r="O175" s="10">
        <v>0</v>
      </c>
      <c r="P175" s="10">
        <v>582.505</v>
      </c>
      <c r="Q175" s="10">
        <v>928.26099999999985</v>
      </c>
      <c r="R175" s="10">
        <v>947.52300000000014</v>
      </c>
      <c r="S175" s="10">
        <v>994.11599999999999</v>
      </c>
      <c r="T175" s="10">
        <v>981.00199999999984</v>
      </c>
      <c r="U175" s="10">
        <v>928.57199999999989</v>
      </c>
      <c r="V175" s="10">
        <v>0</v>
      </c>
      <c r="W175" s="16">
        <v>534.95100000000002</v>
      </c>
      <c r="X175" s="16">
        <v>931.56799999999976</v>
      </c>
      <c r="Y175" s="16">
        <v>935.029</v>
      </c>
      <c r="Z175" s="16">
        <v>933.06099999999992</v>
      </c>
      <c r="AA175" s="16">
        <v>950.125</v>
      </c>
      <c r="AB175" s="16">
        <v>656.428</v>
      </c>
      <c r="AC175" s="16">
        <v>0</v>
      </c>
      <c r="AD175" s="16">
        <v>501.351</v>
      </c>
      <c r="AE175" s="16">
        <v>983.64299999999992</v>
      </c>
      <c r="AF175" s="16">
        <v>949.86300000000006</v>
      </c>
      <c r="AG175" s="10"/>
      <c r="AH175" s="16"/>
      <c r="AI175" s="16"/>
    </row>
    <row r="176" spans="1:35" x14ac:dyDescent="0.3">
      <c r="A176" s="69" t="s">
        <v>375</v>
      </c>
      <c r="B176" s="70" t="s">
        <v>374</v>
      </c>
      <c r="C176" s="11" t="s">
        <v>759</v>
      </c>
      <c r="D176" s="70" t="s">
        <v>944</v>
      </c>
      <c r="E176" s="10">
        <v>1394.8090000000009</v>
      </c>
      <c r="F176" s="10">
        <v>1403.4259999999997</v>
      </c>
      <c r="G176" s="10">
        <v>533.01800000000014</v>
      </c>
      <c r="H176" s="10">
        <v>0</v>
      </c>
      <c r="I176" s="10">
        <v>750.63099999999974</v>
      </c>
      <c r="J176" s="10">
        <v>1365.5219999999999</v>
      </c>
      <c r="K176" s="10">
        <v>1235.3319999999997</v>
      </c>
      <c r="L176" s="10">
        <v>1418.828</v>
      </c>
      <c r="M176" s="10">
        <v>1365.3250000000005</v>
      </c>
      <c r="N176" s="10">
        <v>926.24400000000003</v>
      </c>
      <c r="O176" s="10">
        <v>0</v>
      </c>
      <c r="P176" s="10">
        <v>0</v>
      </c>
      <c r="Q176" s="10">
        <v>1308.8990000000001</v>
      </c>
      <c r="R176" s="10">
        <v>1492.5659999999996</v>
      </c>
      <c r="S176" s="10">
        <v>1349.5039999999997</v>
      </c>
      <c r="T176" s="10">
        <v>1206.7839999999999</v>
      </c>
      <c r="U176" s="10">
        <v>670.73300000000017</v>
      </c>
      <c r="V176" s="10">
        <v>0</v>
      </c>
      <c r="W176" s="16">
        <v>751.75099999999998</v>
      </c>
      <c r="X176" s="16">
        <v>1348.5250000000001</v>
      </c>
      <c r="Y176" s="16">
        <v>0</v>
      </c>
      <c r="Z176" s="16">
        <v>1204.0149999999999</v>
      </c>
      <c r="AA176" s="16">
        <v>1228.1809999999998</v>
      </c>
      <c r="AB176" s="16">
        <v>462.74900000000008</v>
      </c>
      <c r="AC176" s="16">
        <v>0</v>
      </c>
      <c r="AD176" s="16">
        <v>739.44100000000014</v>
      </c>
      <c r="AE176" s="16">
        <v>1249.0059999999999</v>
      </c>
      <c r="AF176" s="16">
        <v>1381.1190000000001</v>
      </c>
      <c r="AG176" s="10"/>
      <c r="AH176" s="16"/>
      <c r="AI176" s="16"/>
    </row>
    <row r="177" spans="1:35" x14ac:dyDescent="0.3">
      <c r="A177" s="69" t="s">
        <v>376</v>
      </c>
      <c r="B177" s="70" t="s">
        <v>539</v>
      </c>
      <c r="C177" s="11" t="s">
        <v>760</v>
      </c>
      <c r="D177" s="70" t="s">
        <v>1069</v>
      </c>
      <c r="E177" s="10">
        <v>1058.0120000000002</v>
      </c>
      <c r="F177" s="10">
        <v>894.98199999999997</v>
      </c>
      <c r="G177" s="10">
        <v>0</v>
      </c>
      <c r="H177" s="10">
        <v>0</v>
      </c>
      <c r="I177" s="10">
        <v>0</v>
      </c>
      <c r="J177" s="10">
        <v>1080.3840000000002</v>
      </c>
      <c r="K177" s="10">
        <v>1118.8590000000002</v>
      </c>
      <c r="L177" s="10">
        <v>978.24199999999985</v>
      </c>
      <c r="M177" s="10">
        <v>850.8929999999998</v>
      </c>
      <c r="N177" s="10">
        <v>924.34</v>
      </c>
      <c r="O177" s="10">
        <v>0</v>
      </c>
      <c r="P177" s="10">
        <v>611.19700000000012</v>
      </c>
      <c r="Q177" s="10">
        <v>1327.6540000000002</v>
      </c>
      <c r="R177" s="10">
        <v>929.13699999999994</v>
      </c>
      <c r="S177" s="10">
        <v>1037.9969999999998</v>
      </c>
      <c r="T177" s="10">
        <v>837.92399999999998</v>
      </c>
      <c r="U177" s="10">
        <v>531.21100000000001</v>
      </c>
      <c r="V177" s="10">
        <v>0</v>
      </c>
      <c r="W177" s="16">
        <v>0</v>
      </c>
      <c r="X177" s="16">
        <v>1173.1320000000003</v>
      </c>
      <c r="Y177" s="16">
        <v>1084.8070000000005</v>
      </c>
      <c r="Z177" s="16">
        <v>1073.1679999999999</v>
      </c>
      <c r="AA177" s="16">
        <v>991.39800000000002</v>
      </c>
      <c r="AB177" s="16">
        <v>609.45900000000017</v>
      </c>
      <c r="AC177" s="16">
        <v>0</v>
      </c>
      <c r="AD177" s="16">
        <v>0</v>
      </c>
      <c r="AE177" s="16">
        <v>703.98000000000013</v>
      </c>
      <c r="AF177" s="16">
        <v>923.71999999999991</v>
      </c>
      <c r="AG177" s="10"/>
      <c r="AH177" s="16"/>
      <c r="AI177" s="16"/>
    </row>
    <row r="178" spans="1:35" x14ac:dyDescent="0.3">
      <c r="A178" s="69" t="s">
        <v>378</v>
      </c>
      <c r="B178" s="70" t="s">
        <v>377</v>
      </c>
      <c r="C178" s="11" t="s">
        <v>885</v>
      </c>
      <c r="D178" s="70" t="s">
        <v>944</v>
      </c>
      <c r="E178" s="10">
        <v>1217.3789999999997</v>
      </c>
      <c r="F178" s="10">
        <v>1205.5250000000003</v>
      </c>
      <c r="G178" s="10">
        <v>493.16299999999995</v>
      </c>
      <c r="H178" s="10">
        <v>0</v>
      </c>
      <c r="I178" s="10">
        <v>601.15800000000002</v>
      </c>
      <c r="J178" s="10">
        <v>1204.5059999999999</v>
      </c>
      <c r="K178" s="10">
        <v>1203.7850000000003</v>
      </c>
      <c r="L178" s="10">
        <v>1235.9839999999999</v>
      </c>
      <c r="M178" s="10">
        <v>1229.8270000000002</v>
      </c>
      <c r="N178" s="10">
        <v>1042.95</v>
      </c>
      <c r="O178" s="10">
        <v>0</v>
      </c>
      <c r="P178" s="10">
        <v>615.49000000000024</v>
      </c>
      <c r="Q178" s="10">
        <v>1225.4080000000004</v>
      </c>
      <c r="R178" s="10">
        <v>1217.5529999999999</v>
      </c>
      <c r="S178" s="10">
        <v>1220.444</v>
      </c>
      <c r="T178" s="10">
        <v>1212.6379999999999</v>
      </c>
      <c r="U178" s="10">
        <v>946.49699999999996</v>
      </c>
      <c r="V178" s="10">
        <v>0</v>
      </c>
      <c r="W178" s="16">
        <v>698.85699999999997</v>
      </c>
      <c r="X178" s="16">
        <v>1173.5160000000001</v>
      </c>
      <c r="Y178" s="16">
        <v>1175.7759999999998</v>
      </c>
      <c r="Z178" s="16">
        <v>1170.1669999999999</v>
      </c>
      <c r="AA178" s="16">
        <v>1152.8400000000001</v>
      </c>
      <c r="AB178" s="16">
        <v>951.61</v>
      </c>
      <c r="AC178" s="16">
        <v>0</v>
      </c>
      <c r="AD178" s="16">
        <v>688.04399999999987</v>
      </c>
      <c r="AE178" s="16">
        <v>1161.3210000000001</v>
      </c>
      <c r="AF178" s="16">
        <v>1160.4490000000001</v>
      </c>
      <c r="AG178" s="10"/>
      <c r="AH178" s="16"/>
      <c r="AI178" s="16"/>
    </row>
    <row r="179" spans="1:35" x14ac:dyDescent="0.3">
      <c r="A179" s="69" t="s">
        <v>380</v>
      </c>
      <c r="B179" s="70" t="s">
        <v>379</v>
      </c>
      <c r="C179" s="11" t="s">
        <v>761</v>
      </c>
      <c r="D179" s="70" t="s">
        <v>1069</v>
      </c>
      <c r="E179" s="10">
        <v>1021.0409999999999</v>
      </c>
      <c r="F179" s="10">
        <v>1611.0259999999998</v>
      </c>
      <c r="G179" s="10">
        <v>971.85699999999997</v>
      </c>
      <c r="H179" s="10">
        <v>0</v>
      </c>
      <c r="I179" s="10">
        <v>596.02799999999991</v>
      </c>
      <c r="J179" s="10">
        <v>1423.3009999999999</v>
      </c>
      <c r="K179" s="10">
        <v>1682.7669999999998</v>
      </c>
      <c r="L179" s="10">
        <v>1207.5040000000001</v>
      </c>
      <c r="M179" s="10">
        <v>1657.9720000000004</v>
      </c>
      <c r="N179" s="10">
        <v>1131.7530000000004</v>
      </c>
      <c r="O179" s="10">
        <v>140.16899999999998</v>
      </c>
      <c r="P179" s="10">
        <v>940.06</v>
      </c>
      <c r="Q179" s="10">
        <v>1310.5529999999999</v>
      </c>
      <c r="R179" s="10">
        <v>1306.3490000000002</v>
      </c>
      <c r="S179" s="10">
        <v>1181.6079999999999</v>
      </c>
      <c r="T179" s="10">
        <v>1667.202</v>
      </c>
      <c r="U179" s="10">
        <v>708.44200000000012</v>
      </c>
      <c r="V179" s="10">
        <v>124.092</v>
      </c>
      <c r="W179" s="16">
        <v>580.03200000000004</v>
      </c>
      <c r="X179" s="16">
        <v>1341.1880000000003</v>
      </c>
      <c r="Y179" s="16">
        <v>1321.3779999999995</v>
      </c>
      <c r="Z179" s="16">
        <v>1666.133</v>
      </c>
      <c r="AA179" s="16">
        <v>1416.4940000000001</v>
      </c>
      <c r="AB179" s="16">
        <v>479.75200000000012</v>
      </c>
      <c r="AC179" s="16">
        <v>61.984000000000002</v>
      </c>
      <c r="AD179" s="16">
        <v>512.83100000000002</v>
      </c>
      <c r="AE179" s="16">
        <v>1140.4299999999998</v>
      </c>
      <c r="AF179" s="16">
        <v>1497.7330000000006</v>
      </c>
      <c r="AG179" s="10"/>
      <c r="AH179" s="16"/>
      <c r="AI179" s="16"/>
    </row>
    <row r="180" spans="1:35" x14ac:dyDescent="0.3">
      <c r="A180" s="69" t="s">
        <v>384</v>
      </c>
      <c r="B180" s="70" t="s">
        <v>383</v>
      </c>
      <c r="C180" s="11" t="s">
        <v>762</v>
      </c>
      <c r="D180" s="70" t="s">
        <v>450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1648.37</v>
      </c>
      <c r="L180" s="10">
        <v>1671.0249999999994</v>
      </c>
      <c r="M180" s="10">
        <v>1633.1109999999996</v>
      </c>
      <c r="N180" s="10">
        <v>1243.7660000000008</v>
      </c>
      <c r="O180" s="10">
        <v>0</v>
      </c>
      <c r="P180" s="10">
        <v>1056.9139999999995</v>
      </c>
      <c r="Q180" s="10">
        <v>1530.6679999999999</v>
      </c>
      <c r="R180" s="10">
        <v>1757.0759999999996</v>
      </c>
      <c r="S180" s="10">
        <v>1640.6140000000005</v>
      </c>
      <c r="T180" s="10">
        <v>1689.0680000000002</v>
      </c>
      <c r="U180" s="10">
        <v>1221.4540000000002</v>
      </c>
      <c r="V180" s="10">
        <v>0</v>
      </c>
      <c r="W180" s="16">
        <v>1041.7299999999998</v>
      </c>
      <c r="X180" s="16">
        <v>1359.0449999999992</v>
      </c>
      <c r="Y180" s="16">
        <v>1434.6750000000006</v>
      </c>
      <c r="Z180" s="16">
        <v>1560.6909999999996</v>
      </c>
      <c r="AA180" s="16">
        <v>1538.205999999999</v>
      </c>
      <c r="AB180" s="16">
        <v>348.262</v>
      </c>
      <c r="AC180" s="16">
        <v>0</v>
      </c>
      <c r="AD180" s="16">
        <v>924.99400000000014</v>
      </c>
      <c r="AE180" s="16">
        <v>1213.3549999999998</v>
      </c>
      <c r="AF180" s="16">
        <v>945.41500000000008</v>
      </c>
      <c r="AG180" s="10"/>
      <c r="AH180" s="16"/>
      <c r="AI180" s="16"/>
    </row>
    <row r="181" spans="1:35" x14ac:dyDescent="0.3">
      <c r="A181" s="69" t="s">
        <v>387</v>
      </c>
      <c r="B181" s="70" t="s">
        <v>386</v>
      </c>
      <c r="C181" s="11" t="s">
        <v>763</v>
      </c>
      <c r="D181" s="70" t="s">
        <v>944</v>
      </c>
      <c r="E181" s="10">
        <v>860.03100000000006</v>
      </c>
      <c r="F181" s="10">
        <v>885.37100000000021</v>
      </c>
      <c r="G181" s="10">
        <v>0</v>
      </c>
      <c r="H181" s="10">
        <v>0</v>
      </c>
      <c r="I181" s="10">
        <v>632.44999999999993</v>
      </c>
      <c r="J181" s="10">
        <v>947.7510000000002</v>
      </c>
      <c r="K181" s="10">
        <v>936.92</v>
      </c>
      <c r="L181" s="10">
        <v>860.54100000000017</v>
      </c>
      <c r="M181" s="10">
        <v>912.18200000000013</v>
      </c>
      <c r="N181" s="10">
        <v>940.52599999999995</v>
      </c>
      <c r="O181" s="10">
        <v>290.71100000000001</v>
      </c>
      <c r="P181" s="10">
        <v>410.15199999999993</v>
      </c>
      <c r="Q181" s="10">
        <v>870.70600000000013</v>
      </c>
      <c r="R181" s="10">
        <v>917.7829999999999</v>
      </c>
      <c r="S181" s="10">
        <v>856.95399999999995</v>
      </c>
      <c r="T181" s="10">
        <v>847.279</v>
      </c>
      <c r="U181" s="10">
        <v>468.76300000000003</v>
      </c>
      <c r="V181" s="10">
        <v>451.68700000000007</v>
      </c>
      <c r="W181" s="16">
        <v>606.64599999999996</v>
      </c>
      <c r="X181" s="16">
        <v>851.92600000000016</v>
      </c>
      <c r="Y181" s="16">
        <v>881.98500000000013</v>
      </c>
      <c r="Z181" s="16">
        <v>821.97100000000023</v>
      </c>
      <c r="AA181" s="16">
        <v>792.98399999999992</v>
      </c>
      <c r="AB181" s="16">
        <v>0</v>
      </c>
      <c r="AC181" s="16">
        <v>365.959</v>
      </c>
      <c r="AD181" s="16">
        <v>632.524</v>
      </c>
      <c r="AE181" s="16">
        <v>803.24599999999975</v>
      </c>
      <c r="AF181" s="16">
        <v>865.97</v>
      </c>
      <c r="AG181" s="10"/>
      <c r="AH181" s="16"/>
      <c r="AI181" s="16"/>
    </row>
    <row r="182" spans="1:35" x14ac:dyDescent="0.3">
      <c r="A182" s="69" t="s">
        <v>389</v>
      </c>
      <c r="B182" s="70" t="s">
        <v>388</v>
      </c>
      <c r="C182" s="11" t="s">
        <v>764</v>
      </c>
      <c r="D182" s="70" t="s">
        <v>945</v>
      </c>
      <c r="E182" s="10">
        <v>1136.8589999999999</v>
      </c>
      <c r="F182" s="10">
        <v>1123.9840000000004</v>
      </c>
      <c r="G182" s="10">
        <v>738.92000000000007</v>
      </c>
      <c r="H182" s="10">
        <v>0</v>
      </c>
      <c r="I182" s="10">
        <v>507.86100000000005</v>
      </c>
      <c r="J182" s="10">
        <v>1125.7349999999999</v>
      </c>
      <c r="K182" s="10">
        <v>1206.3840000000002</v>
      </c>
      <c r="L182" s="10">
        <v>1009.1030000000002</v>
      </c>
      <c r="M182" s="10">
        <v>1220.3670000000002</v>
      </c>
      <c r="N182" s="10">
        <v>988.4430000000001</v>
      </c>
      <c r="O182" s="10">
        <v>0</v>
      </c>
      <c r="P182" s="10">
        <v>522.39699999999993</v>
      </c>
      <c r="Q182" s="10">
        <v>824.02399999999977</v>
      </c>
      <c r="R182" s="10">
        <v>1276.4150000000004</v>
      </c>
      <c r="S182" s="10">
        <v>1278.92</v>
      </c>
      <c r="T182" s="10">
        <v>1216.6899999999998</v>
      </c>
      <c r="U182" s="10">
        <v>607.44200000000001</v>
      </c>
      <c r="V182" s="10">
        <v>0</v>
      </c>
      <c r="W182" s="16">
        <v>582.64300000000003</v>
      </c>
      <c r="X182" s="16">
        <v>1095.7049999999999</v>
      </c>
      <c r="Y182" s="16">
        <v>1122.9810000000002</v>
      </c>
      <c r="Z182" s="16">
        <v>0</v>
      </c>
      <c r="AA182" s="16">
        <v>1026.1970000000001</v>
      </c>
      <c r="AB182" s="16">
        <v>457.11899999999997</v>
      </c>
      <c r="AC182" s="16">
        <v>0</v>
      </c>
      <c r="AD182" s="16">
        <v>545.93799999999999</v>
      </c>
      <c r="AE182" s="16">
        <v>1071.491</v>
      </c>
      <c r="AF182" s="16">
        <v>1118.7350000000001</v>
      </c>
      <c r="AG182" s="10"/>
      <c r="AH182" s="16"/>
      <c r="AI182" s="16"/>
    </row>
    <row r="183" spans="1:35" x14ac:dyDescent="0.3">
      <c r="A183" s="69" t="s">
        <v>391</v>
      </c>
      <c r="B183" s="70" t="s">
        <v>390</v>
      </c>
      <c r="C183" s="11" t="s">
        <v>765</v>
      </c>
      <c r="D183" s="70" t="s">
        <v>1069</v>
      </c>
      <c r="E183" s="10">
        <v>1000.4420000000002</v>
      </c>
      <c r="F183" s="10">
        <v>1077.6240000000003</v>
      </c>
      <c r="G183" s="10">
        <v>834.93799999999987</v>
      </c>
      <c r="H183" s="10">
        <v>0</v>
      </c>
      <c r="I183" s="10">
        <v>573.952</v>
      </c>
      <c r="J183" s="10">
        <v>1025.3580000000002</v>
      </c>
      <c r="K183" s="10">
        <v>1007.3199999999999</v>
      </c>
      <c r="L183" s="10">
        <v>1026.0419999999999</v>
      </c>
      <c r="M183" s="10">
        <v>1002.6009999999998</v>
      </c>
      <c r="N183" s="10">
        <v>1105.2620000000002</v>
      </c>
      <c r="O183" s="10">
        <v>0</v>
      </c>
      <c r="P183" s="10">
        <v>647.25900000000001</v>
      </c>
      <c r="Q183" s="10">
        <v>1000.7220000000003</v>
      </c>
      <c r="R183" s="10">
        <v>1107.9360000000004</v>
      </c>
      <c r="S183" s="10">
        <v>1111.9480000000001</v>
      </c>
      <c r="T183" s="10">
        <v>1010.6619999999997</v>
      </c>
      <c r="U183" s="10">
        <v>338.44400000000002</v>
      </c>
      <c r="V183" s="10">
        <v>0</v>
      </c>
      <c r="W183" s="16">
        <v>919.47100000000023</v>
      </c>
      <c r="X183" s="16">
        <v>1014.875</v>
      </c>
      <c r="Y183" s="16">
        <v>1003.9620000000001</v>
      </c>
      <c r="Z183" s="16">
        <v>1012.4280000000002</v>
      </c>
      <c r="AA183" s="16">
        <v>1003.3789999999999</v>
      </c>
      <c r="AB183" s="16">
        <v>1286.0209999999995</v>
      </c>
      <c r="AC183" s="16">
        <v>0</v>
      </c>
      <c r="AD183" s="16">
        <v>641.24399999999991</v>
      </c>
      <c r="AE183" s="16">
        <v>773.82699999999988</v>
      </c>
      <c r="AF183" s="16">
        <v>1005.4270000000002</v>
      </c>
      <c r="AG183" s="10"/>
      <c r="AH183" s="16"/>
      <c r="AI183" s="16"/>
    </row>
    <row r="184" spans="1:35" x14ac:dyDescent="0.3">
      <c r="A184" s="69" t="s">
        <v>393</v>
      </c>
      <c r="B184" s="70" t="s">
        <v>392</v>
      </c>
      <c r="C184" s="11" t="s">
        <v>766</v>
      </c>
      <c r="D184" s="70" t="s">
        <v>1069</v>
      </c>
      <c r="E184" s="10">
        <v>151.21500000000003</v>
      </c>
      <c r="F184" s="10">
        <v>1255.2579999999998</v>
      </c>
      <c r="G184" s="10">
        <v>853.52600000000018</v>
      </c>
      <c r="H184" s="10">
        <v>0</v>
      </c>
      <c r="I184" s="10">
        <v>332.99900000000002</v>
      </c>
      <c r="J184" s="10">
        <v>1242.8160000000003</v>
      </c>
      <c r="K184" s="10">
        <v>1011.0719999999998</v>
      </c>
      <c r="L184" s="10">
        <v>1226.7040000000002</v>
      </c>
      <c r="M184" s="10">
        <v>1189.2339999999999</v>
      </c>
      <c r="N184" s="10">
        <v>1061.076</v>
      </c>
      <c r="O184" s="10">
        <v>0</v>
      </c>
      <c r="P184" s="10">
        <v>79.185000000000002</v>
      </c>
      <c r="Q184" s="10">
        <v>1436.434</v>
      </c>
      <c r="R184" s="10">
        <v>1305.4250000000004</v>
      </c>
      <c r="S184" s="10">
        <v>1244.9380000000003</v>
      </c>
      <c r="T184" s="10">
        <v>1282.2119999999995</v>
      </c>
      <c r="U184" s="10">
        <v>829.06000000000006</v>
      </c>
      <c r="V184" s="10">
        <v>0</v>
      </c>
      <c r="W184" s="16">
        <v>507.77000000000004</v>
      </c>
      <c r="X184" s="16">
        <v>1235.694</v>
      </c>
      <c r="Y184" s="16">
        <v>1185.3649999999998</v>
      </c>
      <c r="Z184" s="16">
        <v>1234.1099999999999</v>
      </c>
      <c r="AA184" s="16">
        <v>929.83100000000013</v>
      </c>
      <c r="AB184" s="16">
        <v>512.96800000000007</v>
      </c>
      <c r="AC184" s="16">
        <v>0</v>
      </c>
      <c r="AD184" s="16">
        <v>408.02999999999992</v>
      </c>
      <c r="AE184" s="16">
        <v>1021.5219999999999</v>
      </c>
      <c r="AF184" s="16">
        <v>801.09000000000015</v>
      </c>
      <c r="AG184" s="10"/>
      <c r="AH184" s="16"/>
      <c r="AI184" s="16"/>
    </row>
    <row r="185" spans="1:35" x14ac:dyDescent="0.3">
      <c r="A185" s="69" t="s">
        <v>395</v>
      </c>
      <c r="B185" s="70" t="s">
        <v>394</v>
      </c>
      <c r="C185" s="11" t="s">
        <v>767</v>
      </c>
      <c r="D185" s="70" t="s">
        <v>1069</v>
      </c>
      <c r="E185" s="10">
        <v>1332.1320000000001</v>
      </c>
      <c r="F185" s="10">
        <v>1167.6560000000004</v>
      </c>
      <c r="G185" s="10">
        <v>1227.5960000000002</v>
      </c>
      <c r="H185" s="10">
        <v>0</v>
      </c>
      <c r="I185" s="10">
        <v>1034.528</v>
      </c>
      <c r="J185" s="10">
        <v>1377.7999999999997</v>
      </c>
      <c r="K185" s="10">
        <v>1440.8490000000002</v>
      </c>
      <c r="L185" s="10">
        <v>1241.2890000000002</v>
      </c>
      <c r="M185" s="10">
        <v>1407.6650000000004</v>
      </c>
      <c r="N185" s="10">
        <v>1270.0840000000005</v>
      </c>
      <c r="O185" s="10">
        <v>0</v>
      </c>
      <c r="P185" s="10">
        <v>361.43</v>
      </c>
      <c r="Q185" s="10">
        <v>1330.316</v>
      </c>
      <c r="R185" s="10">
        <v>1387.117</v>
      </c>
      <c r="S185" s="10">
        <v>1233.3000000000004</v>
      </c>
      <c r="T185" s="10">
        <v>1315.643</v>
      </c>
      <c r="U185" s="10">
        <v>1089.4380000000001</v>
      </c>
      <c r="V185" s="10">
        <v>0</v>
      </c>
      <c r="W185" s="16">
        <v>0</v>
      </c>
      <c r="X185" s="16">
        <v>1174.0920000000006</v>
      </c>
      <c r="Y185" s="16">
        <v>1374.2139999999997</v>
      </c>
      <c r="Z185" s="16">
        <v>1349.0469999999998</v>
      </c>
      <c r="AA185" s="16">
        <v>1306.8579999999995</v>
      </c>
      <c r="AB185" s="16">
        <v>924.51099999999985</v>
      </c>
      <c r="AC185" s="16">
        <v>0</v>
      </c>
      <c r="AD185" s="16">
        <v>0</v>
      </c>
      <c r="AE185" s="16">
        <v>950.44599999999991</v>
      </c>
      <c r="AF185" s="16">
        <v>827.55199999999979</v>
      </c>
      <c r="AG185" s="10"/>
      <c r="AH185" s="16"/>
      <c r="AI185" s="16"/>
    </row>
    <row r="186" spans="1:35" x14ac:dyDescent="0.3">
      <c r="A186" s="69" t="s">
        <v>397</v>
      </c>
      <c r="B186" s="70" t="s">
        <v>396</v>
      </c>
      <c r="C186" s="11" t="s">
        <v>768</v>
      </c>
      <c r="D186" s="70" t="s">
        <v>944</v>
      </c>
      <c r="E186" s="10">
        <v>1054.201</v>
      </c>
      <c r="F186" s="10">
        <v>0</v>
      </c>
      <c r="G186" s="10">
        <v>455.66199999999998</v>
      </c>
      <c r="H186" s="10">
        <v>0</v>
      </c>
      <c r="I186" s="10">
        <v>757.25099999999986</v>
      </c>
      <c r="J186" s="10">
        <v>1041.6129999999998</v>
      </c>
      <c r="K186" s="10">
        <v>1058.8630000000001</v>
      </c>
      <c r="L186" s="10">
        <v>1033.5859999999998</v>
      </c>
      <c r="M186" s="10">
        <v>972.13900000000024</v>
      </c>
      <c r="N186" s="10">
        <v>722.50599999999997</v>
      </c>
      <c r="O186" s="10">
        <v>0</v>
      </c>
      <c r="P186" s="10">
        <v>899.00400000000013</v>
      </c>
      <c r="Q186" s="10">
        <v>1017.8200000000003</v>
      </c>
      <c r="R186" s="10">
        <v>967.73900000000003</v>
      </c>
      <c r="S186" s="10">
        <v>995.23099999999999</v>
      </c>
      <c r="T186" s="10">
        <v>988.5089999999999</v>
      </c>
      <c r="U186" s="10">
        <v>387.11899999999997</v>
      </c>
      <c r="V186" s="10">
        <v>0</v>
      </c>
      <c r="W186" s="16">
        <v>494.34100000000001</v>
      </c>
      <c r="X186" s="16">
        <v>865.18600000000015</v>
      </c>
      <c r="Y186" s="16">
        <v>844.04300000000012</v>
      </c>
      <c r="Z186" s="16">
        <v>700.17299999999989</v>
      </c>
      <c r="AA186" s="16">
        <v>0</v>
      </c>
      <c r="AB186" s="16">
        <v>0</v>
      </c>
      <c r="AC186" s="16">
        <v>0</v>
      </c>
      <c r="AD186" s="16">
        <v>635.6629999999999</v>
      </c>
      <c r="AE186" s="16">
        <v>952.61299999999983</v>
      </c>
      <c r="AF186" s="16">
        <v>909.78399999999999</v>
      </c>
      <c r="AG186" s="10"/>
      <c r="AH186" s="16"/>
      <c r="AI186" s="16"/>
    </row>
    <row r="187" spans="1:35" x14ac:dyDescent="0.3">
      <c r="A187" s="69" t="s">
        <v>399</v>
      </c>
      <c r="B187" s="70" t="s">
        <v>398</v>
      </c>
      <c r="C187" s="11" t="s">
        <v>399</v>
      </c>
      <c r="D187" s="70" t="s">
        <v>944</v>
      </c>
      <c r="E187" s="10">
        <v>1036.9320000000002</v>
      </c>
      <c r="F187" s="10">
        <v>961.50299999999982</v>
      </c>
      <c r="G187" s="10">
        <v>348.459</v>
      </c>
      <c r="H187" s="10">
        <v>438.19400000000007</v>
      </c>
      <c r="I187" s="10">
        <v>552.0139999999999</v>
      </c>
      <c r="J187" s="10">
        <v>728.10600000000011</v>
      </c>
      <c r="K187" s="10">
        <v>679.22499999999991</v>
      </c>
      <c r="L187" s="10">
        <v>888.64300000000003</v>
      </c>
      <c r="M187" s="10">
        <v>904.85299999999972</v>
      </c>
      <c r="N187" s="10">
        <v>646.71699999999987</v>
      </c>
      <c r="O187" s="10">
        <v>78</v>
      </c>
      <c r="P187" s="10">
        <v>833.1790000000002</v>
      </c>
      <c r="Q187" s="10">
        <v>921.03900000000021</v>
      </c>
      <c r="R187" s="10">
        <v>834.27099999999996</v>
      </c>
      <c r="S187" s="10">
        <v>963.27199999999993</v>
      </c>
      <c r="T187" s="10">
        <v>580.28800000000001</v>
      </c>
      <c r="U187" s="10">
        <v>340.89000000000004</v>
      </c>
      <c r="V187" s="10">
        <v>39.769999999999996</v>
      </c>
      <c r="W187" s="16">
        <v>615.82799999999997</v>
      </c>
      <c r="X187" s="16">
        <v>844.10100000000011</v>
      </c>
      <c r="Y187" s="16">
        <v>1036.7920000000001</v>
      </c>
      <c r="Z187" s="16">
        <v>411.73699999999997</v>
      </c>
      <c r="AA187" s="16">
        <v>647.82500000000005</v>
      </c>
      <c r="AB187" s="16">
        <v>402.66900000000004</v>
      </c>
      <c r="AC187" s="16">
        <v>443.50400000000002</v>
      </c>
      <c r="AD187" s="16">
        <v>597.471</v>
      </c>
      <c r="AE187" s="16">
        <v>967.25300000000004</v>
      </c>
      <c r="AF187" s="16">
        <v>952.56100000000004</v>
      </c>
      <c r="AG187" s="10"/>
      <c r="AH187" s="16"/>
      <c r="AI187" s="16"/>
    </row>
    <row r="188" spans="1:35" x14ac:dyDescent="0.3">
      <c r="A188" s="69" t="s">
        <v>401</v>
      </c>
      <c r="B188" s="70" t="s">
        <v>400</v>
      </c>
      <c r="C188" s="11" t="s">
        <v>769</v>
      </c>
      <c r="D188" s="70" t="s">
        <v>555</v>
      </c>
      <c r="E188" s="10">
        <v>1112.4279999999999</v>
      </c>
      <c r="F188" s="10">
        <v>1282.3860000000004</v>
      </c>
      <c r="G188" s="10">
        <v>480.64299999999997</v>
      </c>
      <c r="H188" s="10">
        <v>0</v>
      </c>
      <c r="I188" s="10">
        <v>722.52199999999993</v>
      </c>
      <c r="J188" s="10">
        <v>1082.3480000000002</v>
      </c>
      <c r="K188" s="10">
        <v>0</v>
      </c>
      <c r="L188" s="10">
        <v>1017.6510000000002</v>
      </c>
      <c r="M188" s="10">
        <v>1228.7760000000003</v>
      </c>
      <c r="N188" s="10">
        <v>496.03199999999998</v>
      </c>
      <c r="O188" s="10">
        <v>0</v>
      </c>
      <c r="P188" s="10">
        <v>674.78100000000006</v>
      </c>
      <c r="Q188" s="10">
        <v>1040.511</v>
      </c>
      <c r="R188" s="10">
        <v>1008.129</v>
      </c>
      <c r="S188" s="10">
        <v>1028.779</v>
      </c>
      <c r="T188" s="10">
        <v>995.39400000000001</v>
      </c>
      <c r="U188" s="10">
        <v>397.30600000000004</v>
      </c>
      <c r="V188" s="10">
        <v>0</v>
      </c>
      <c r="W188" s="16">
        <v>692.71500000000003</v>
      </c>
      <c r="X188" s="16">
        <v>1043.3800000000001</v>
      </c>
      <c r="Y188" s="16">
        <v>1021.891</v>
      </c>
      <c r="Z188" s="16">
        <v>1006.4100000000002</v>
      </c>
      <c r="AA188" s="16">
        <v>1088.4550000000002</v>
      </c>
      <c r="AB188" s="16">
        <v>0</v>
      </c>
      <c r="AC188" s="16">
        <v>0</v>
      </c>
      <c r="AD188" s="16">
        <v>628.02499999999998</v>
      </c>
      <c r="AE188" s="16">
        <v>1028.162</v>
      </c>
      <c r="AF188" s="16">
        <v>983.50200000000018</v>
      </c>
      <c r="AG188" s="10"/>
      <c r="AH188" s="16"/>
      <c r="AI188" s="16"/>
    </row>
    <row r="189" spans="1:35" x14ac:dyDescent="0.3">
      <c r="A189" s="69" t="s">
        <v>402</v>
      </c>
      <c r="B189" s="70" t="s">
        <v>564</v>
      </c>
      <c r="C189" s="11" t="s">
        <v>770</v>
      </c>
      <c r="D189" s="70" t="s">
        <v>555</v>
      </c>
      <c r="E189" s="10">
        <v>1117.1279999999999</v>
      </c>
      <c r="F189" s="10">
        <v>1053.5989999999999</v>
      </c>
      <c r="G189" s="10">
        <v>650.98500000000013</v>
      </c>
      <c r="H189" s="10">
        <v>0</v>
      </c>
      <c r="I189" s="10">
        <v>530.60200000000009</v>
      </c>
      <c r="J189" s="10">
        <v>1129.5159999999998</v>
      </c>
      <c r="K189" s="10">
        <v>1214.3169999999998</v>
      </c>
      <c r="L189" s="10">
        <v>1022.3760000000003</v>
      </c>
      <c r="M189" s="10">
        <v>950.44499999999994</v>
      </c>
      <c r="N189" s="10">
        <v>677.96499999999992</v>
      </c>
      <c r="O189" s="10">
        <v>0</v>
      </c>
      <c r="P189" s="10">
        <v>596.10399999999993</v>
      </c>
      <c r="Q189" s="10">
        <v>1273.7170000000001</v>
      </c>
      <c r="R189" s="10">
        <v>793.09899999999993</v>
      </c>
      <c r="S189" s="10">
        <v>978.91899999999964</v>
      </c>
      <c r="T189" s="10">
        <v>1110.923</v>
      </c>
      <c r="U189" s="10">
        <v>676.03000000000009</v>
      </c>
      <c r="V189" s="10">
        <v>0</v>
      </c>
      <c r="W189" s="16">
        <v>584.846</v>
      </c>
      <c r="X189" s="16">
        <v>1155.2300000000002</v>
      </c>
      <c r="Y189" s="16">
        <v>984.19899999999973</v>
      </c>
      <c r="Z189" s="16">
        <v>992.43000000000006</v>
      </c>
      <c r="AA189" s="16">
        <v>1124.394</v>
      </c>
      <c r="AB189" s="16">
        <v>93.399000000000001</v>
      </c>
      <c r="AC189" s="16">
        <v>0</v>
      </c>
      <c r="AD189" s="16">
        <v>532.47200000000009</v>
      </c>
      <c r="AE189" s="16">
        <v>934.60899999999992</v>
      </c>
      <c r="AF189" s="16">
        <v>873.93</v>
      </c>
      <c r="AG189" s="10"/>
      <c r="AH189" s="16"/>
      <c r="AI189" s="16"/>
    </row>
    <row r="190" spans="1:35" x14ac:dyDescent="0.3">
      <c r="A190" s="69" t="s">
        <v>404</v>
      </c>
      <c r="B190" s="70" t="s">
        <v>403</v>
      </c>
      <c r="C190" s="11" t="s">
        <v>771</v>
      </c>
      <c r="D190" s="70" t="s">
        <v>1069</v>
      </c>
      <c r="E190" s="10">
        <v>1303.1210000000001</v>
      </c>
      <c r="F190" s="10">
        <v>1056.5929999999996</v>
      </c>
      <c r="G190" s="10">
        <v>1085.25</v>
      </c>
      <c r="H190" s="10">
        <v>93.01400000000001</v>
      </c>
      <c r="I190" s="10">
        <v>1041.8969999999999</v>
      </c>
      <c r="J190" s="10">
        <v>1371.6730000000007</v>
      </c>
      <c r="K190" s="10">
        <v>1274.7829999999999</v>
      </c>
      <c r="L190" s="10">
        <v>1145.2270000000001</v>
      </c>
      <c r="M190" s="10">
        <v>1655.636</v>
      </c>
      <c r="N190" s="10">
        <v>1175.4870000000001</v>
      </c>
      <c r="O190" s="10">
        <v>847.93500000000006</v>
      </c>
      <c r="P190" s="10">
        <v>870.04200000000003</v>
      </c>
      <c r="Q190" s="10">
        <v>1180.809</v>
      </c>
      <c r="R190" s="10">
        <v>1266.6230000000003</v>
      </c>
      <c r="S190" s="10">
        <v>1299.4860000000003</v>
      </c>
      <c r="T190" s="10">
        <v>1057.7190000000001</v>
      </c>
      <c r="U190" s="10">
        <v>1143.1610000000001</v>
      </c>
      <c r="V190" s="10">
        <v>955.19799999999998</v>
      </c>
      <c r="W190" s="16">
        <v>626.94500000000016</v>
      </c>
      <c r="X190" s="16">
        <v>1599.7370000000003</v>
      </c>
      <c r="Y190" s="16">
        <v>1794.6849999999999</v>
      </c>
      <c r="Z190" s="16">
        <v>257.26</v>
      </c>
      <c r="AA190" s="16">
        <v>1071.6109999999992</v>
      </c>
      <c r="AB190" s="16">
        <v>795.80799999999988</v>
      </c>
      <c r="AC190" s="16">
        <v>31.184999999999999</v>
      </c>
      <c r="AD190" s="16">
        <v>935.91500000000008</v>
      </c>
      <c r="AE190" s="16">
        <v>1217.5760000000007</v>
      </c>
      <c r="AF190" s="16">
        <v>1031.3879999999999</v>
      </c>
      <c r="AG190" s="10"/>
      <c r="AH190" s="16"/>
      <c r="AI190" s="16"/>
    </row>
    <row r="191" spans="1:35" x14ac:dyDescent="0.3">
      <c r="A191" s="69" t="s">
        <v>406</v>
      </c>
      <c r="B191" s="70" t="s">
        <v>405</v>
      </c>
      <c r="C191" s="11" t="s">
        <v>772</v>
      </c>
      <c r="D191" s="70" t="s">
        <v>1069</v>
      </c>
      <c r="E191" s="10">
        <v>1010.8599999999998</v>
      </c>
      <c r="F191" s="10">
        <v>1003.0260000000002</v>
      </c>
      <c r="G191" s="10">
        <v>1120.4760000000001</v>
      </c>
      <c r="H191" s="10">
        <v>0</v>
      </c>
      <c r="I191" s="10">
        <v>742.67399999999986</v>
      </c>
      <c r="J191" s="10">
        <v>1080.0320000000006</v>
      </c>
      <c r="K191" s="10">
        <v>1004.1969999999999</v>
      </c>
      <c r="L191" s="10">
        <v>1009.1539999999999</v>
      </c>
      <c r="M191" s="10">
        <v>1123.1089999999999</v>
      </c>
      <c r="N191" s="10">
        <v>959.87600000000009</v>
      </c>
      <c r="O191" s="10">
        <v>0</v>
      </c>
      <c r="P191" s="10">
        <v>937.67299999999989</v>
      </c>
      <c r="Q191" s="10">
        <v>1120.0899999999997</v>
      </c>
      <c r="R191" s="10">
        <v>1051.4299999999998</v>
      </c>
      <c r="S191" s="10">
        <v>1006.2909999999999</v>
      </c>
      <c r="T191" s="10">
        <v>1019.0890000000002</v>
      </c>
      <c r="U191" s="10">
        <v>434.351</v>
      </c>
      <c r="V191" s="10">
        <v>0</v>
      </c>
      <c r="W191" s="16">
        <v>948.12</v>
      </c>
      <c r="X191" s="16">
        <v>1027.0639999999999</v>
      </c>
      <c r="Y191" s="16">
        <v>1006.3529999999997</v>
      </c>
      <c r="Z191" s="16">
        <v>0</v>
      </c>
      <c r="AA191" s="16">
        <v>1002.6580000000001</v>
      </c>
      <c r="AB191" s="16">
        <v>684.64400000000001</v>
      </c>
      <c r="AC191" s="16">
        <v>0</v>
      </c>
      <c r="AD191" s="16">
        <v>842.03200000000004</v>
      </c>
      <c r="AE191" s="16">
        <v>1020.1850000000001</v>
      </c>
      <c r="AF191" s="16">
        <v>1005.3369999999999</v>
      </c>
      <c r="AG191" s="10"/>
      <c r="AH191" s="16"/>
      <c r="AI191" s="16"/>
    </row>
    <row r="192" spans="1:35" x14ac:dyDescent="0.3">
      <c r="A192" s="69" t="s">
        <v>408</v>
      </c>
      <c r="B192" s="70" t="s">
        <v>407</v>
      </c>
      <c r="C192" s="11" t="s">
        <v>773</v>
      </c>
      <c r="D192" s="70" t="s">
        <v>450</v>
      </c>
      <c r="E192" s="10">
        <v>971.14100000000008</v>
      </c>
      <c r="F192" s="10">
        <v>759.43000000000018</v>
      </c>
      <c r="G192" s="10">
        <v>454.81399999999996</v>
      </c>
      <c r="H192" s="10">
        <v>505.96800000000002</v>
      </c>
      <c r="I192" s="10">
        <v>0</v>
      </c>
      <c r="J192" s="10">
        <v>888.3370000000001</v>
      </c>
      <c r="K192" s="10">
        <v>829.10899999999992</v>
      </c>
      <c r="L192" s="10">
        <v>841.51299999999992</v>
      </c>
      <c r="M192" s="10">
        <v>1037.2009999999998</v>
      </c>
      <c r="N192" s="10">
        <v>658.34</v>
      </c>
      <c r="O192" s="10">
        <v>356.70499999999993</v>
      </c>
      <c r="P192" s="10">
        <v>514.95500000000004</v>
      </c>
      <c r="Q192" s="10">
        <v>930.23099999999999</v>
      </c>
      <c r="R192" s="10">
        <v>910.673</v>
      </c>
      <c r="S192" s="10">
        <v>918.87199999999996</v>
      </c>
      <c r="T192" s="10">
        <v>926.92300000000012</v>
      </c>
      <c r="U192" s="10">
        <v>392.99800000000005</v>
      </c>
      <c r="V192" s="10">
        <v>130.107</v>
      </c>
      <c r="W192" s="16">
        <v>468.72000000000008</v>
      </c>
      <c r="X192" s="16">
        <v>798.13599999999997</v>
      </c>
      <c r="Y192" s="16">
        <v>767.2109999999999</v>
      </c>
      <c r="Z192" s="16">
        <v>902.37099999999998</v>
      </c>
      <c r="AA192" s="16">
        <v>529.24500000000012</v>
      </c>
      <c r="AB192" s="16">
        <v>224.73699999999999</v>
      </c>
      <c r="AC192" s="16">
        <v>20.169</v>
      </c>
      <c r="AD192" s="16">
        <v>399.27800000000002</v>
      </c>
      <c r="AE192" s="16">
        <v>827.40800000000013</v>
      </c>
      <c r="AF192" s="16">
        <v>1712.24</v>
      </c>
      <c r="AG192" s="10"/>
      <c r="AH192" s="16"/>
      <c r="AI192" s="16"/>
    </row>
    <row r="193" spans="1:35" x14ac:dyDescent="0.3">
      <c r="A193" s="69" t="s">
        <v>410</v>
      </c>
      <c r="B193" s="70" t="s">
        <v>409</v>
      </c>
      <c r="C193" s="11" t="s">
        <v>774</v>
      </c>
      <c r="D193" s="70" t="s">
        <v>944</v>
      </c>
      <c r="E193" s="10">
        <v>1147.6970000000001</v>
      </c>
      <c r="F193" s="10">
        <v>1210.7190000000003</v>
      </c>
      <c r="G193" s="10">
        <v>1162.6999999999998</v>
      </c>
      <c r="H193" s="10">
        <v>0</v>
      </c>
      <c r="I193" s="10">
        <v>1410.2849999999999</v>
      </c>
      <c r="J193" s="10">
        <v>1206.9830000000002</v>
      </c>
      <c r="K193" s="10">
        <v>1197.818</v>
      </c>
      <c r="L193" s="10">
        <v>1280.8179999999995</v>
      </c>
      <c r="M193" s="10">
        <v>1236.2269999999999</v>
      </c>
      <c r="N193" s="10">
        <v>1215.4280000000001</v>
      </c>
      <c r="O193" s="10">
        <v>33.537999999999997</v>
      </c>
      <c r="P193" s="10">
        <v>1474.02</v>
      </c>
      <c r="Q193" s="10">
        <v>1267.7249999999999</v>
      </c>
      <c r="R193" s="10">
        <v>1194.587</v>
      </c>
      <c r="S193" s="10">
        <v>1129.0149999999999</v>
      </c>
      <c r="T193" s="10">
        <v>1312.8260000000002</v>
      </c>
      <c r="U193" s="10">
        <v>1036.875</v>
      </c>
      <c r="V193" s="10">
        <v>0</v>
      </c>
      <c r="W193" s="16">
        <v>963.68100000000004</v>
      </c>
      <c r="X193" s="16">
        <v>1125.0520000000001</v>
      </c>
      <c r="Y193" s="16">
        <v>1219.8529999999998</v>
      </c>
      <c r="Z193" s="16">
        <v>1221.3059999999998</v>
      </c>
      <c r="AA193" s="16">
        <v>1156.5719999999997</v>
      </c>
      <c r="AB193" s="16">
        <v>1127.8740000000003</v>
      </c>
      <c r="AC193" s="16">
        <v>0</v>
      </c>
      <c r="AD193" s="16">
        <v>1230.1080000000002</v>
      </c>
      <c r="AE193" s="16">
        <v>1053.4779999999998</v>
      </c>
      <c r="AF193" s="16">
        <v>1417.4319999999996</v>
      </c>
      <c r="AG193" s="10"/>
      <c r="AH193" s="16"/>
      <c r="AI193" s="16"/>
    </row>
    <row r="194" spans="1:35" x14ac:dyDescent="0.3">
      <c r="A194" s="69" t="s">
        <v>412</v>
      </c>
      <c r="B194" s="70" t="s">
        <v>411</v>
      </c>
      <c r="C194" s="11" t="s">
        <v>775</v>
      </c>
      <c r="D194" s="70" t="s">
        <v>944</v>
      </c>
      <c r="E194" s="10">
        <v>1164.394</v>
      </c>
      <c r="F194" s="10">
        <v>1175.5430000000001</v>
      </c>
      <c r="G194" s="10">
        <v>1053.9850000000001</v>
      </c>
      <c r="H194" s="10">
        <v>0</v>
      </c>
      <c r="I194" s="10">
        <v>1089.1209999999999</v>
      </c>
      <c r="J194" s="10">
        <v>1122.0490000000002</v>
      </c>
      <c r="K194" s="10">
        <v>1138.3739999999996</v>
      </c>
      <c r="L194" s="10">
        <v>1087.9549999999999</v>
      </c>
      <c r="M194" s="10">
        <v>1068.73</v>
      </c>
      <c r="N194" s="10">
        <v>1140.9839999999997</v>
      </c>
      <c r="O194" s="10">
        <v>0</v>
      </c>
      <c r="P194" s="10">
        <v>1117.393</v>
      </c>
      <c r="Q194" s="10">
        <v>1127.6170000000002</v>
      </c>
      <c r="R194" s="10">
        <v>1116.759</v>
      </c>
      <c r="S194" s="10">
        <v>1211.9519999999998</v>
      </c>
      <c r="T194" s="10">
        <v>1128.4510000000002</v>
      </c>
      <c r="U194" s="10">
        <v>809.62399999999991</v>
      </c>
      <c r="V194" s="10">
        <v>0</v>
      </c>
      <c r="W194" s="16">
        <v>1136.069</v>
      </c>
      <c r="X194" s="16">
        <v>1161.1559999999999</v>
      </c>
      <c r="Y194" s="16">
        <v>1237.6139999999998</v>
      </c>
      <c r="Z194" s="16">
        <v>1040.0919999999999</v>
      </c>
      <c r="AA194" s="16">
        <v>0</v>
      </c>
      <c r="AB194" s="16">
        <v>0</v>
      </c>
      <c r="AC194" s="16">
        <v>0</v>
      </c>
      <c r="AD194" s="16">
        <v>1321.5339999999997</v>
      </c>
      <c r="AE194" s="16">
        <v>1505.2939999999996</v>
      </c>
      <c r="AF194" s="16">
        <v>1174.037</v>
      </c>
      <c r="AG194" s="10"/>
      <c r="AH194" s="16"/>
      <c r="AI194" s="16"/>
    </row>
    <row r="195" spans="1:35" x14ac:dyDescent="0.3">
      <c r="A195" s="69" t="s">
        <v>415</v>
      </c>
      <c r="B195" s="70" t="s">
        <v>414</v>
      </c>
      <c r="C195" s="11" t="s">
        <v>776</v>
      </c>
      <c r="D195" s="70" t="s">
        <v>944</v>
      </c>
      <c r="E195" s="10">
        <v>1032.9859999999999</v>
      </c>
      <c r="F195" s="10">
        <v>1049.0150000000001</v>
      </c>
      <c r="G195" s="10">
        <v>365.863</v>
      </c>
      <c r="H195" s="10">
        <v>0</v>
      </c>
      <c r="I195" s="10">
        <v>538.22</v>
      </c>
      <c r="J195" s="10">
        <v>819.87800000000016</v>
      </c>
      <c r="K195" s="10">
        <v>1035.4639999999999</v>
      </c>
      <c r="L195" s="10">
        <v>1035.1070000000002</v>
      </c>
      <c r="M195" s="10">
        <v>1031.0610000000001</v>
      </c>
      <c r="N195" s="10">
        <v>928.81599999999992</v>
      </c>
      <c r="O195" s="10">
        <v>0</v>
      </c>
      <c r="P195" s="10">
        <v>600.88</v>
      </c>
      <c r="Q195" s="10">
        <v>1036.079</v>
      </c>
      <c r="R195" s="10">
        <v>1038.3210000000001</v>
      </c>
      <c r="S195" s="10">
        <v>1060.5840000000001</v>
      </c>
      <c r="T195" s="10">
        <v>965.279</v>
      </c>
      <c r="U195" s="10">
        <v>557.13900000000012</v>
      </c>
      <c r="V195" s="10">
        <v>0</v>
      </c>
      <c r="W195" s="16">
        <v>563.52700000000004</v>
      </c>
      <c r="X195" s="16">
        <v>1036.4160000000002</v>
      </c>
      <c r="Y195" s="16">
        <v>540.553</v>
      </c>
      <c r="Z195" s="16">
        <v>903.54299999999989</v>
      </c>
      <c r="AA195" s="16">
        <v>854.54200000000026</v>
      </c>
      <c r="AB195" s="16">
        <v>518.44499999999994</v>
      </c>
      <c r="AC195" s="16">
        <v>0</v>
      </c>
      <c r="AD195" s="16">
        <v>476.20199999999994</v>
      </c>
      <c r="AE195" s="16">
        <v>41.2</v>
      </c>
      <c r="AF195" s="16">
        <v>896.43000000000006</v>
      </c>
      <c r="AG195" s="10"/>
      <c r="AH195" s="16"/>
      <c r="AI195" s="16"/>
    </row>
    <row r="196" spans="1:35" x14ac:dyDescent="0.3">
      <c r="A196" s="69" t="s">
        <v>417</v>
      </c>
      <c r="B196" s="70" t="s">
        <v>416</v>
      </c>
      <c r="C196" s="11" t="s">
        <v>777</v>
      </c>
      <c r="D196" s="70" t="s">
        <v>450</v>
      </c>
      <c r="E196" s="10">
        <v>1074.2910000000002</v>
      </c>
      <c r="F196" s="10">
        <v>419.58299999999991</v>
      </c>
      <c r="G196" s="10">
        <v>895.27300000000025</v>
      </c>
      <c r="H196" s="10">
        <v>0</v>
      </c>
      <c r="I196" s="10">
        <v>708.86099999999999</v>
      </c>
      <c r="J196" s="10">
        <v>1221.6860000000001</v>
      </c>
      <c r="K196" s="10">
        <v>1020.14</v>
      </c>
      <c r="L196" s="10">
        <v>1075.7700000000002</v>
      </c>
      <c r="M196" s="10">
        <v>1011.462</v>
      </c>
      <c r="N196" s="10">
        <v>711.16899999999987</v>
      </c>
      <c r="O196" s="10">
        <v>0</v>
      </c>
      <c r="P196" s="10">
        <v>577.15600000000018</v>
      </c>
      <c r="Q196" s="10">
        <v>1093.4739999999999</v>
      </c>
      <c r="R196" s="10">
        <v>1050.0609999999997</v>
      </c>
      <c r="S196" s="10">
        <v>1084.6599999999999</v>
      </c>
      <c r="T196" s="10">
        <v>1054.0249999999999</v>
      </c>
      <c r="U196" s="10">
        <v>511.91900000000004</v>
      </c>
      <c r="V196" s="10">
        <v>0</v>
      </c>
      <c r="W196" s="16">
        <v>702.13600000000019</v>
      </c>
      <c r="X196" s="16">
        <v>1014.5989999999998</v>
      </c>
      <c r="Y196" s="16">
        <v>1097.1469999999999</v>
      </c>
      <c r="Z196" s="16">
        <v>1010.9539999999998</v>
      </c>
      <c r="AA196" s="16">
        <v>1058.798</v>
      </c>
      <c r="AB196" s="16">
        <v>99.89100000000002</v>
      </c>
      <c r="AC196" s="16">
        <v>0</v>
      </c>
      <c r="AD196" s="16">
        <v>736.38300000000004</v>
      </c>
      <c r="AE196" s="16">
        <v>1004.3489999999997</v>
      </c>
      <c r="AF196" s="16">
        <v>1008.4580000000002</v>
      </c>
      <c r="AG196" s="10"/>
      <c r="AH196" s="16"/>
      <c r="AI196" s="16"/>
    </row>
    <row r="197" spans="1:35" x14ac:dyDescent="0.3">
      <c r="A197" s="69" t="s">
        <v>421</v>
      </c>
      <c r="B197" s="70" t="s">
        <v>420</v>
      </c>
      <c r="C197" s="11" t="s">
        <v>778</v>
      </c>
      <c r="D197" s="70" t="s">
        <v>1069</v>
      </c>
      <c r="E197" s="10">
        <v>0</v>
      </c>
      <c r="F197" s="10">
        <v>906.06000000000006</v>
      </c>
      <c r="G197" s="10">
        <v>581.47699999999998</v>
      </c>
      <c r="H197" s="10">
        <v>0</v>
      </c>
      <c r="I197" s="10">
        <v>458.73499999999996</v>
      </c>
      <c r="J197" s="10">
        <v>950.84699999999987</v>
      </c>
      <c r="K197" s="10">
        <v>935.3839999999999</v>
      </c>
      <c r="L197" s="10">
        <v>917.83199999999988</v>
      </c>
      <c r="M197" s="10">
        <v>907.43500000000006</v>
      </c>
      <c r="N197" s="10">
        <v>584.63800000000003</v>
      </c>
      <c r="O197" s="10">
        <v>0</v>
      </c>
      <c r="P197" s="10">
        <v>320.84900000000005</v>
      </c>
      <c r="Q197" s="10">
        <v>930.40499999999986</v>
      </c>
      <c r="R197" s="10">
        <v>910.54099999999983</v>
      </c>
      <c r="S197" s="10">
        <v>929.64700000000005</v>
      </c>
      <c r="T197" s="10">
        <v>949.41100000000006</v>
      </c>
      <c r="U197" s="10">
        <v>418.90899999999999</v>
      </c>
      <c r="V197" s="10">
        <v>0</v>
      </c>
      <c r="W197" s="16">
        <v>451.15500000000003</v>
      </c>
      <c r="X197" s="16">
        <v>1004.5540000000002</v>
      </c>
      <c r="Y197" s="16">
        <v>923.16799999999978</v>
      </c>
      <c r="Z197" s="16">
        <v>714.93899999999996</v>
      </c>
      <c r="AA197" s="16">
        <v>971.81600000000026</v>
      </c>
      <c r="AB197" s="16">
        <v>316.86099999999999</v>
      </c>
      <c r="AC197" s="16">
        <v>0</v>
      </c>
      <c r="AD197" s="16">
        <v>445.55599999999998</v>
      </c>
      <c r="AE197" s="16">
        <v>719.23300000000017</v>
      </c>
      <c r="AF197" s="16">
        <v>810.95199999999988</v>
      </c>
      <c r="AG197" s="10"/>
      <c r="AH197" s="16"/>
      <c r="AI197" s="16"/>
    </row>
    <row r="198" spans="1:35" x14ac:dyDescent="0.3">
      <c r="A198" s="69" t="s">
        <v>423</v>
      </c>
      <c r="B198" s="70" t="s">
        <v>422</v>
      </c>
      <c r="C198" s="11" t="s">
        <v>779</v>
      </c>
      <c r="D198" s="70" t="s">
        <v>945</v>
      </c>
      <c r="E198" s="10">
        <v>950.8599999999999</v>
      </c>
      <c r="F198" s="10">
        <v>924.27699999999982</v>
      </c>
      <c r="G198" s="10">
        <v>909.84500000000003</v>
      </c>
      <c r="H198" s="10">
        <v>0</v>
      </c>
      <c r="I198" s="10">
        <v>531.15099999999995</v>
      </c>
      <c r="J198" s="10">
        <v>894.01</v>
      </c>
      <c r="K198" s="10">
        <v>910.38199999999995</v>
      </c>
      <c r="L198" s="10">
        <v>943.16499999999996</v>
      </c>
      <c r="M198" s="10">
        <v>958.99599999999987</v>
      </c>
      <c r="N198" s="10">
        <v>928.08699999999999</v>
      </c>
      <c r="O198" s="10">
        <v>0</v>
      </c>
      <c r="P198" s="10">
        <v>832.71400000000006</v>
      </c>
      <c r="Q198" s="10">
        <v>928.07799999999975</v>
      </c>
      <c r="R198" s="10">
        <v>917.61299999999994</v>
      </c>
      <c r="S198" s="10">
        <v>872.78500000000008</v>
      </c>
      <c r="T198" s="10">
        <v>991.65499999999986</v>
      </c>
      <c r="U198" s="10">
        <v>845.62700000000007</v>
      </c>
      <c r="V198" s="10">
        <v>0</v>
      </c>
      <c r="W198" s="16">
        <v>628.41499999999996</v>
      </c>
      <c r="X198" s="16">
        <v>900.35199999999998</v>
      </c>
      <c r="Y198" s="16">
        <v>936.36599999999999</v>
      </c>
      <c r="Z198" s="16">
        <v>964.30700000000002</v>
      </c>
      <c r="AA198" s="16">
        <v>891.64400000000001</v>
      </c>
      <c r="AB198" s="16">
        <v>600.58300000000008</v>
      </c>
      <c r="AC198" s="16">
        <v>0</v>
      </c>
      <c r="AD198" s="16">
        <v>562.97100000000012</v>
      </c>
      <c r="AE198" s="16">
        <v>931.59699999999987</v>
      </c>
      <c r="AF198" s="16">
        <v>918.16799999999989</v>
      </c>
      <c r="AG198" s="10"/>
      <c r="AH198" s="16"/>
      <c r="AI198" s="16"/>
    </row>
    <row r="199" spans="1:35" x14ac:dyDescent="0.3">
      <c r="A199" s="69" t="s">
        <v>425</v>
      </c>
      <c r="B199" s="70" t="s">
        <v>424</v>
      </c>
      <c r="C199" s="11" t="s">
        <v>780</v>
      </c>
      <c r="D199" s="70" t="s">
        <v>944</v>
      </c>
      <c r="E199" s="10">
        <v>1284.8530000000001</v>
      </c>
      <c r="F199" s="10">
        <v>1204.2560000000001</v>
      </c>
      <c r="G199" s="10">
        <v>506.62799999999999</v>
      </c>
      <c r="H199" s="10">
        <v>0</v>
      </c>
      <c r="I199" s="10">
        <v>0</v>
      </c>
      <c r="J199" s="10">
        <v>1231.1109999999999</v>
      </c>
      <c r="K199" s="10">
        <v>1268.8519999999999</v>
      </c>
      <c r="L199" s="10">
        <v>1202.4989999999998</v>
      </c>
      <c r="M199" s="10">
        <v>1217.931</v>
      </c>
      <c r="N199" s="10">
        <v>1116.0980000000004</v>
      </c>
      <c r="O199" s="10">
        <v>0</v>
      </c>
      <c r="P199" s="10">
        <v>0</v>
      </c>
      <c r="Q199" s="10">
        <v>1263.4989999999998</v>
      </c>
      <c r="R199" s="10">
        <v>1252.7570000000001</v>
      </c>
      <c r="S199" s="10">
        <v>1262.29</v>
      </c>
      <c r="T199" s="10">
        <v>1264.2340000000002</v>
      </c>
      <c r="U199" s="10">
        <v>492.95000000000005</v>
      </c>
      <c r="V199" s="10">
        <v>0</v>
      </c>
      <c r="W199" s="16">
        <v>701.12</v>
      </c>
      <c r="X199" s="16">
        <v>732.41399999999999</v>
      </c>
      <c r="Y199" s="16">
        <v>1261.117</v>
      </c>
      <c r="Z199" s="16">
        <v>993.70199999999977</v>
      </c>
      <c r="AA199" s="16">
        <v>1006.9009999999998</v>
      </c>
      <c r="AB199" s="16">
        <v>531.02599999999995</v>
      </c>
      <c r="AC199" s="16">
        <v>377.36400000000003</v>
      </c>
      <c r="AD199" s="16">
        <v>732.12199999999996</v>
      </c>
      <c r="AE199" s="16">
        <v>958.7199999999998</v>
      </c>
      <c r="AF199" s="16">
        <v>1257.069</v>
      </c>
      <c r="AG199" s="10"/>
      <c r="AH199" s="16"/>
      <c r="AI199" s="16"/>
    </row>
    <row r="200" spans="1:35" x14ac:dyDescent="0.3">
      <c r="A200" s="69" t="s">
        <v>427</v>
      </c>
      <c r="B200" s="70" t="s">
        <v>426</v>
      </c>
      <c r="C200" s="11" t="s">
        <v>781</v>
      </c>
      <c r="D200" s="70" t="s">
        <v>1069</v>
      </c>
      <c r="E200" s="10">
        <v>1018.7810000000001</v>
      </c>
      <c r="F200" s="10">
        <v>897.44600000000025</v>
      </c>
      <c r="G200" s="10">
        <v>588.55199999999991</v>
      </c>
      <c r="H200" s="10">
        <v>0</v>
      </c>
      <c r="I200" s="10">
        <v>400.21300000000008</v>
      </c>
      <c r="J200" s="10">
        <v>978.875</v>
      </c>
      <c r="K200" s="10">
        <v>906.38099999999986</v>
      </c>
      <c r="L200" s="10">
        <v>938.42700000000013</v>
      </c>
      <c r="M200" s="10">
        <v>935.58500000000026</v>
      </c>
      <c r="N200" s="10">
        <v>0</v>
      </c>
      <c r="O200" s="10">
        <v>0</v>
      </c>
      <c r="P200" s="10">
        <v>406.87700000000007</v>
      </c>
      <c r="Q200" s="10">
        <v>984.88600000000008</v>
      </c>
      <c r="R200" s="10">
        <v>973.61000000000013</v>
      </c>
      <c r="S200" s="10">
        <v>833.91499999999996</v>
      </c>
      <c r="T200" s="10">
        <v>1008.164</v>
      </c>
      <c r="U200" s="10">
        <v>0</v>
      </c>
      <c r="V200" s="10">
        <v>0</v>
      </c>
      <c r="W200" s="16">
        <v>443.11799999999999</v>
      </c>
      <c r="X200" s="16">
        <v>991.06499999999983</v>
      </c>
      <c r="Y200" s="16">
        <v>989.6110000000001</v>
      </c>
      <c r="Z200" s="16">
        <v>378.72200000000009</v>
      </c>
      <c r="AA200" s="16">
        <v>1089.8739999999998</v>
      </c>
      <c r="AB200" s="16">
        <v>794.83199999999977</v>
      </c>
      <c r="AC200" s="16">
        <v>396.72300000000001</v>
      </c>
      <c r="AD200" s="16">
        <v>621.16800000000001</v>
      </c>
      <c r="AE200" s="16">
        <v>1137.3530000000001</v>
      </c>
      <c r="AF200" s="16">
        <v>917.79700000000014</v>
      </c>
      <c r="AG200" s="10"/>
      <c r="AH200" s="16"/>
      <c r="AI200" s="16"/>
    </row>
    <row r="201" spans="1:35" x14ac:dyDescent="0.3">
      <c r="A201" s="69" t="s">
        <v>431</v>
      </c>
      <c r="B201" s="70" t="s">
        <v>430</v>
      </c>
      <c r="C201" s="11" t="s">
        <v>782</v>
      </c>
      <c r="D201" s="70" t="s">
        <v>450</v>
      </c>
      <c r="E201" s="10">
        <v>615.69599999999991</v>
      </c>
      <c r="F201" s="10">
        <v>301.20300000000003</v>
      </c>
      <c r="G201" s="10">
        <v>506.15600000000006</v>
      </c>
      <c r="H201" s="10">
        <v>0</v>
      </c>
      <c r="I201" s="10">
        <v>674.59799999999984</v>
      </c>
      <c r="J201" s="10">
        <v>896.3610000000001</v>
      </c>
      <c r="K201" s="10">
        <v>1165.914</v>
      </c>
      <c r="L201" s="10">
        <v>1231.4739999999993</v>
      </c>
      <c r="M201" s="10">
        <v>803.97200000000009</v>
      </c>
      <c r="N201" s="10">
        <v>658.23500000000013</v>
      </c>
      <c r="O201" s="10">
        <v>111.029</v>
      </c>
      <c r="P201" s="10">
        <v>0</v>
      </c>
      <c r="Q201" s="10">
        <v>1106.289</v>
      </c>
      <c r="R201" s="10">
        <v>773.15499999999997</v>
      </c>
      <c r="S201" s="10">
        <v>777.67600000000004</v>
      </c>
      <c r="T201" s="10">
        <v>721.30700000000002</v>
      </c>
      <c r="U201" s="10">
        <v>461.77099999999984</v>
      </c>
      <c r="V201" s="10">
        <v>115.274</v>
      </c>
      <c r="W201" s="16">
        <v>429.92299999999994</v>
      </c>
      <c r="X201" s="16">
        <v>762.87</v>
      </c>
      <c r="Y201" s="16">
        <v>572.68500000000006</v>
      </c>
      <c r="Z201" s="16">
        <v>636.93899999999996</v>
      </c>
      <c r="AA201" s="16">
        <v>538.46500000000003</v>
      </c>
      <c r="AB201" s="16">
        <v>254.01500000000001</v>
      </c>
      <c r="AC201" s="16">
        <v>0</v>
      </c>
      <c r="AD201" s="16">
        <v>394.709</v>
      </c>
      <c r="AE201" s="16">
        <v>280.46500000000003</v>
      </c>
      <c r="AF201" s="16">
        <v>0</v>
      </c>
      <c r="AG201" s="10"/>
      <c r="AH201" s="16"/>
      <c r="AI201" s="16"/>
    </row>
    <row r="202" spans="1:35" x14ac:dyDescent="0.3">
      <c r="A202" s="69" t="s">
        <v>432</v>
      </c>
      <c r="B202" s="70" t="s">
        <v>552</v>
      </c>
      <c r="C202" s="11" t="s">
        <v>783</v>
      </c>
      <c r="D202" s="70" t="s">
        <v>945</v>
      </c>
      <c r="E202" s="10">
        <v>1211.1680000000001</v>
      </c>
      <c r="F202" s="10">
        <v>1283.54</v>
      </c>
      <c r="G202" s="10">
        <v>1026.954</v>
      </c>
      <c r="H202" s="10">
        <v>0</v>
      </c>
      <c r="I202" s="10">
        <v>836.93699999999978</v>
      </c>
      <c r="J202" s="10">
        <v>0</v>
      </c>
      <c r="K202" s="10">
        <v>1254.4849999999999</v>
      </c>
      <c r="L202" s="10">
        <v>1221.923</v>
      </c>
      <c r="M202" s="10">
        <v>1251.23</v>
      </c>
      <c r="N202" s="10">
        <v>1238.9230000000002</v>
      </c>
      <c r="O202" s="10">
        <v>0</v>
      </c>
      <c r="P202" s="10">
        <v>807.73299999999995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6">
        <v>618.28899999999999</v>
      </c>
      <c r="X202" s="16">
        <v>1228.8490000000002</v>
      </c>
      <c r="Y202" s="16">
        <v>1199.4909999999998</v>
      </c>
      <c r="Z202" s="16">
        <v>1103.3520000000001</v>
      </c>
      <c r="AA202" s="16">
        <v>1249.5829999999999</v>
      </c>
      <c r="AB202" s="16">
        <v>342.73699999999997</v>
      </c>
      <c r="AC202" s="16">
        <v>0</v>
      </c>
      <c r="AD202" s="16">
        <v>678.28999999999985</v>
      </c>
      <c r="AE202" s="16">
        <v>1278.7809999999997</v>
      </c>
      <c r="AF202" s="16">
        <v>1102.058</v>
      </c>
      <c r="AG202" s="10"/>
      <c r="AH202" s="16"/>
      <c r="AI202" s="16"/>
    </row>
    <row r="203" spans="1:35" x14ac:dyDescent="0.3">
      <c r="A203" s="69" t="s">
        <v>434</v>
      </c>
      <c r="B203" s="70" t="s">
        <v>433</v>
      </c>
      <c r="C203" s="11" t="s">
        <v>784</v>
      </c>
      <c r="D203" s="70" t="s">
        <v>1069</v>
      </c>
      <c r="E203" s="10">
        <v>937.72199999999998</v>
      </c>
      <c r="F203" s="10">
        <v>1016.0270000000002</v>
      </c>
      <c r="G203" s="10">
        <v>347.25900000000001</v>
      </c>
      <c r="H203" s="10">
        <v>0</v>
      </c>
      <c r="I203" s="10">
        <v>516.34</v>
      </c>
      <c r="J203" s="10">
        <v>1039.2159999999999</v>
      </c>
      <c r="K203" s="10">
        <v>1008.6459999999998</v>
      </c>
      <c r="L203" s="10">
        <v>903.33399999999983</v>
      </c>
      <c r="M203" s="10">
        <v>0</v>
      </c>
      <c r="N203" s="10">
        <v>385.79799999999994</v>
      </c>
      <c r="O203" s="10">
        <v>0</v>
      </c>
      <c r="P203" s="10">
        <v>0</v>
      </c>
      <c r="Q203" s="10">
        <v>1001.2709999999998</v>
      </c>
      <c r="R203" s="10">
        <v>1117.6760000000002</v>
      </c>
      <c r="S203" s="10">
        <v>913.23100000000022</v>
      </c>
      <c r="T203" s="10">
        <v>854.33399999999995</v>
      </c>
      <c r="U203" s="10">
        <v>281.01299999999998</v>
      </c>
      <c r="V203" s="10">
        <v>0</v>
      </c>
      <c r="W203" s="16">
        <v>362.08799999999991</v>
      </c>
      <c r="X203" s="16">
        <v>1011.2309999999998</v>
      </c>
      <c r="Y203" s="16">
        <v>952.90400000000011</v>
      </c>
      <c r="Z203" s="16">
        <v>1002.525</v>
      </c>
      <c r="AA203" s="16">
        <v>910.72299999999996</v>
      </c>
      <c r="AB203" s="16">
        <v>296.02999999999997</v>
      </c>
      <c r="AC203" s="16">
        <v>0</v>
      </c>
      <c r="AD203" s="16">
        <v>512.6</v>
      </c>
      <c r="AE203" s="16">
        <v>865.21899999999994</v>
      </c>
      <c r="AF203" s="16">
        <v>932.16099999999994</v>
      </c>
      <c r="AG203" s="10"/>
      <c r="AH203" s="16"/>
      <c r="AI203" s="16"/>
    </row>
    <row r="204" spans="1:35" x14ac:dyDescent="0.3">
      <c r="A204" s="69" t="s">
        <v>436</v>
      </c>
      <c r="B204" s="70" t="s">
        <v>435</v>
      </c>
      <c r="C204" s="11" t="s">
        <v>785</v>
      </c>
      <c r="D204" s="70" t="s">
        <v>1069</v>
      </c>
      <c r="E204" s="10">
        <v>1050.6399999999999</v>
      </c>
      <c r="F204" s="10">
        <v>1017.069</v>
      </c>
      <c r="G204" s="10">
        <v>690.87399999999991</v>
      </c>
      <c r="H204" s="10">
        <v>0</v>
      </c>
      <c r="I204" s="10">
        <v>728.89299999999992</v>
      </c>
      <c r="J204" s="10">
        <v>1053.643</v>
      </c>
      <c r="K204" s="10">
        <v>0</v>
      </c>
      <c r="L204" s="10">
        <v>969.16200000000015</v>
      </c>
      <c r="M204" s="10">
        <v>1048.088</v>
      </c>
      <c r="N204" s="10">
        <v>1082.675</v>
      </c>
      <c r="O204" s="10">
        <v>0</v>
      </c>
      <c r="P204" s="10">
        <v>805.9970000000003</v>
      </c>
      <c r="Q204" s="10">
        <v>1025.4110000000001</v>
      </c>
      <c r="R204" s="10">
        <v>1061.0709999999997</v>
      </c>
      <c r="S204" s="10">
        <v>1009.3950000000002</v>
      </c>
      <c r="T204" s="10">
        <v>1052.6849999999997</v>
      </c>
      <c r="U204" s="10">
        <v>536.245</v>
      </c>
      <c r="V204" s="10">
        <v>0</v>
      </c>
      <c r="W204" s="16">
        <v>1057.4879999999998</v>
      </c>
      <c r="X204" s="16">
        <v>1198.7030000000002</v>
      </c>
      <c r="Y204" s="16">
        <v>985.11599999999999</v>
      </c>
      <c r="Z204" s="16">
        <v>0</v>
      </c>
      <c r="AA204" s="16">
        <v>1194.0509999999995</v>
      </c>
      <c r="AB204" s="16">
        <v>536.38400000000001</v>
      </c>
      <c r="AC204" s="16">
        <v>0</v>
      </c>
      <c r="AD204" s="16">
        <v>729.19399999999985</v>
      </c>
      <c r="AE204" s="16">
        <v>1142.9650000000001</v>
      </c>
      <c r="AF204" s="16">
        <v>1029.5060000000001</v>
      </c>
      <c r="AG204" s="10"/>
      <c r="AH204" s="16"/>
      <c r="AI204" s="16"/>
    </row>
    <row r="205" spans="1:35" x14ac:dyDescent="0.3">
      <c r="A205" s="69" t="s">
        <v>438</v>
      </c>
      <c r="B205" s="70" t="s">
        <v>437</v>
      </c>
      <c r="C205" s="11" t="s">
        <v>786</v>
      </c>
      <c r="D205" s="70" t="s">
        <v>944</v>
      </c>
      <c r="E205" s="10">
        <v>885.44299999999987</v>
      </c>
      <c r="F205" s="10">
        <v>631.89100000000019</v>
      </c>
      <c r="G205" s="10">
        <v>0</v>
      </c>
      <c r="H205" s="10">
        <v>0</v>
      </c>
      <c r="I205" s="10">
        <v>614.10699999999986</v>
      </c>
      <c r="J205" s="10">
        <v>1060.9079999999997</v>
      </c>
      <c r="K205" s="10">
        <v>1087.2</v>
      </c>
      <c r="L205" s="10">
        <v>1099.4329999999998</v>
      </c>
      <c r="M205" s="10">
        <v>1080.9740000000002</v>
      </c>
      <c r="N205" s="10">
        <v>0</v>
      </c>
      <c r="O205" s="10">
        <v>0</v>
      </c>
      <c r="P205" s="10">
        <v>783.15200000000004</v>
      </c>
      <c r="Q205" s="10">
        <v>1141.9839999999995</v>
      </c>
      <c r="R205" s="10">
        <v>1075.8219999999997</v>
      </c>
      <c r="S205" s="10">
        <v>1163.029</v>
      </c>
      <c r="T205" s="10">
        <v>0</v>
      </c>
      <c r="U205" s="10">
        <v>559.39900000000011</v>
      </c>
      <c r="V205" s="10">
        <v>0</v>
      </c>
      <c r="W205" s="16">
        <v>0</v>
      </c>
      <c r="X205" s="16">
        <v>1055.606</v>
      </c>
      <c r="Y205" s="16">
        <v>1067.2439999999999</v>
      </c>
      <c r="Z205" s="16">
        <v>1063.2790000000002</v>
      </c>
      <c r="AA205" s="16">
        <v>1076.8330000000001</v>
      </c>
      <c r="AB205" s="16">
        <v>459.47400000000005</v>
      </c>
      <c r="AC205" s="16">
        <v>0</v>
      </c>
      <c r="AD205" s="16">
        <v>545.98300000000006</v>
      </c>
      <c r="AE205" s="16">
        <v>1074.2090000000001</v>
      </c>
      <c r="AF205" s="16">
        <v>1090.307</v>
      </c>
      <c r="AG205" s="10"/>
      <c r="AH205" s="16"/>
      <c r="AI205" s="16"/>
    </row>
    <row r="206" spans="1:35" x14ac:dyDescent="0.3">
      <c r="A206" s="69" t="s">
        <v>440</v>
      </c>
      <c r="B206" s="70" t="s">
        <v>439</v>
      </c>
      <c r="C206" s="11" t="s">
        <v>787</v>
      </c>
      <c r="D206" s="70" t="s">
        <v>945</v>
      </c>
      <c r="E206" s="10">
        <v>1230.2159999999999</v>
      </c>
      <c r="F206" s="10">
        <v>1223.7620000000004</v>
      </c>
      <c r="G206" s="10">
        <v>1171.9769999999999</v>
      </c>
      <c r="H206" s="10">
        <v>0</v>
      </c>
      <c r="I206" s="10">
        <v>525.76900000000001</v>
      </c>
      <c r="J206" s="10">
        <v>1251.0189999999996</v>
      </c>
      <c r="K206" s="10">
        <v>1216.6989999999998</v>
      </c>
      <c r="L206" s="10">
        <v>1221.9360000000001</v>
      </c>
      <c r="M206" s="10">
        <v>1268.9619999999995</v>
      </c>
      <c r="N206" s="10">
        <v>1210.6869999999999</v>
      </c>
      <c r="O206" s="10">
        <v>0</v>
      </c>
      <c r="P206" s="10">
        <v>573.07299999999998</v>
      </c>
      <c r="Q206" s="10">
        <v>1197.1290000000001</v>
      </c>
      <c r="R206" s="10">
        <v>1241.5410000000002</v>
      </c>
      <c r="S206" s="10">
        <v>1253.5770000000005</v>
      </c>
      <c r="T206" s="10">
        <v>1248.011</v>
      </c>
      <c r="U206" s="10">
        <v>1082.6310000000001</v>
      </c>
      <c r="V206" s="10">
        <v>0</v>
      </c>
      <c r="W206" s="16">
        <v>620.09999999999991</v>
      </c>
      <c r="X206" s="16">
        <v>1197.3600000000004</v>
      </c>
      <c r="Y206" s="16">
        <v>1258.8389999999999</v>
      </c>
      <c r="Z206" s="16">
        <v>1223.1600000000003</v>
      </c>
      <c r="AA206" s="16">
        <v>1210.0170000000005</v>
      </c>
      <c r="AB206" s="16">
        <v>532.41100000000006</v>
      </c>
      <c r="AC206" s="16">
        <v>0</v>
      </c>
      <c r="AD206" s="16">
        <v>137.107</v>
      </c>
      <c r="AE206" s="16">
        <v>1206.6650000000002</v>
      </c>
      <c r="AF206" s="16">
        <v>1131.7289999999996</v>
      </c>
      <c r="AG206" s="10"/>
      <c r="AH206" s="16"/>
      <c r="AI206" s="16"/>
    </row>
    <row r="207" spans="1:35" x14ac:dyDescent="0.3">
      <c r="A207" s="69" t="s">
        <v>443</v>
      </c>
      <c r="B207" s="70" t="s">
        <v>540</v>
      </c>
      <c r="C207" s="11" t="s">
        <v>788</v>
      </c>
      <c r="D207" s="70" t="s">
        <v>1069</v>
      </c>
      <c r="E207" s="10">
        <v>1086.3720000000005</v>
      </c>
      <c r="F207" s="10">
        <v>351.21199999999999</v>
      </c>
      <c r="G207" s="10">
        <v>554.86800000000017</v>
      </c>
      <c r="H207" s="10">
        <v>0</v>
      </c>
      <c r="I207" s="10">
        <v>548.596</v>
      </c>
      <c r="J207" s="10">
        <v>1144.9080000000001</v>
      </c>
      <c r="K207" s="10">
        <v>689.04199999999992</v>
      </c>
      <c r="L207" s="10">
        <v>650.64700000000005</v>
      </c>
      <c r="M207" s="10">
        <v>1338.1600000000005</v>
      </c>
      <c r="N207" s="10">
        <v>823.76099999999997</v>
      </c>
      <c r="O207" s="10">
        <v>0</v>
      </c>
      <c r="P207" s="10">
        <v>428.91600000000005</v>
      </c>
      <c r="Q207" s="10">
        <v>1074.2669999999998</v>
      </c>
      <c r="R207" s="10">
        <v>972.22199999999975</v>
      </c>
      <c r="S207" s="10">
        <v>822.58699999999988</v>
      </c>
      <c r="T207" s="10">
        <v>1076.9649999999999</v>
      </c>
      <c r="U207" s="10">
        <v>336.98100000000005</v>
      </c>
      <c r="V207" s="10">
        <v>0</v>
      </c>
      <c r="W207" s="16">
        <v>445.21199999999999</v>
      </c>
      <c r="X207" s="16">
        <v>925.20299999999986</v>
      </c>
      <c r="Y207" s="16">
        <v>774.38800000000003</v>
      </c>
      <c r="Z207" s="16">
        <v>899.68199999999979</v>
      </c>
      <c r="AA207" s="16">
        <v>916.976</v>
      </c>
      <c r="AB207" s="16">
        <v>43.231999999999999</v>
      </c>
      <c r="AC207" s="16">
        <v>0</v>
      </c>
      <c r="AD207" s="16">
        <v>312.45799999999997</v>
      </c>
      <c r="AE207" s="16">
        <v>831.1930000000001</v>
      </c>
      <c r="AF207" s="16">
        <v>938.67300000000012</v>
      </c>
      <c r="AG207" s="10"/>
      <c r="AH207" s="16"/>
      <c r="AI207" s="16"/>
    </row>
    <row r="208" spans="1:35" x14ac:dyDescent="0.3">
      <c r="A208" s="69" t="s">
        <v>445</v>
      </c>
      <c r="B208" s="70" t="s">
        <v>444</v>
      </c>
      <c r="C208" s="11" t="s">
        <v>789</v>
      </c>
      <c r="D208" s="70" t="s">
        <v>555</v>
      </c>
      <c r="E208" s="10">
        <v>1171.6300000000001</v>
      </c>
      <c r="F208" s="10">
        <v>1014.5680000000002</v>
      </c>
      <c r="G208" s="10">
        <v>80.063999999999993</v>
      </c>
      <c r="H208" s="10">
        <v>0</v>
      </c>
      <c r="I208" s="10">
        <v>789.73300000000006</v>
      </c>
      <c r="J208" s="10">
        <v>1212.3629999999996</v>
      </c>
      <c r="K208" s="10">
        <v>1319.1</v>
      </c>
      <c r="L208" s="10">
        <v>990.53800000000035</v>
      </c>
      <c r="M208" s="10">
        <v>1050.1529999999998</v>
      </c>
      <c r="N208" s="10">
        <v>326.60000000000002</v>
      </c>
      <c r="O208" s="10">
        <v>0</v>
      </c>
      <c r="P208" s="10">
        <v>525.06399999999996</v>
      </c>
      <c r="Q208" s="10">
        <v>1278.3619999999996</v>
      </c>
      <c r="R208" s="10">
        <v>1130.0539999999996</v>
      </c>
      <c r="S208" s="10">
        <v>1316.2549999999992</v>
      </c>
      <c r="T208" s="10">
        <v>1120.0569999999998</v>
      </c>
      <c r="U208" s="10">
        <v>826.44299999999987</v>
      </c>
      <c r="V208" s="10">
        <v>0</v>
      </c>
      <c r="W208" s="16">
        <v>620.59599999999989</v>
      </c>
      <c r="X208" s="16">
        <v>1284.1310000000003</v>
      </c>
      <c r="Y208" s="16">
        <v>905.37499999999955</v>
      </c>
      <c r="Z208" s="16">
        <v>1125.4650000000001</v>
      </c>
      <c r="AA208" s="16">
        <v>1056.0619999999997</v>
      </c>
      <c r="AB208" s="16">
        <v>207.572</v>
      </c>
      <c r="AC208" s="16">
        <v>0</v>
      </c>
      <c r="AD208" s="16">
        <v>0</v>
      </c>
      <c r="AE208" s="16">
        <v>500.19000000000005</v>
      </c>
      <c r="AF208" s="16">
        <v>1128.038</v>
      </c>
      <c r="AG208" s="10"/>
      <c r="AH208" s="16"/>
      <c r="AI208" s="16"/>
    </row>
    <row r="209" spans="1:35" x14ac:dyDescent="0.3">
      <c r="A209" s="69" t="s">
        <v>447</v>
      </c>
      <c r="B209" s="70" t="s">
        <v>446</v>
      </c>
      <c r="C209" s="11" t="s">
        <v>790</v>
      </c>
      <c r="D209" s="70" t="s">
        <v>1069</v>
      </c>
      <c r="E209" s="10">
        <v>1123.5330000000001</v>
      </c>
      <c r="F209" s="10">
        <v>1156.6419999999998</v>
      </c>
      <c r="G209" s="10">
        <v>554.85500000000002</v>
      </c>
      <c r="H209" s="10">
        <v>0</v>
      </c>
      <c r="I209" s="10">
        <v>439.26099999999997</v>
      </c>
      <c r="J209" s="10">
        <v>1081.4659999999999</v>
      </c>
      <c r="K209" s="10">
        <v>1203.5330000000004</v>
      </c>
      <c r="L209" s="10">
        <v>1191.5890000000004</v>
      </c>
      <c r="M209" s="10">
        <v>1244.0230000000001</v>
      </c>
      <c r="N209" s="10">
        <v>1021.33</v>
      </c>
      <c r="O209" s="10">
        <v>0</v>
      </c>
      <c r="P209" s="10">
        <v>638.59599999999989</v>
      </c>
      <c r="Q209" s="10">
        <v>1213.373</v>
      </c>
      <c r="R209" s="10">
        <v>1191.2889999999998</v>
      </c>
      <c r="S209" s="10">
        <v>1088.0540000000001</v>
      </c>
      <c r="T209" s="10">
        <v>1022.7320000000001</v>
      </c>
      <c r="U209" s="10">
        <v>590.37800000000016</v>
      </c>
      <c r="V209" s="10">
        <v>0</v>
      </c>
      <c r="W209" s="16">
        <v>439.55199999999996</v>
      </c>
      <c r="X209" s="16">
        <v>1185.626</v>
      </c>
      <c r="Y209" s="16">
        <v>1123.0519999999999</v>
      </c>
      <c r="Z209" s="16">
        <v>1201.6310000000001</v>
      </c>
      <c r="AA209" s="16">
        <v>1185.8419999999999</v>
      </c>
      <c r="AB209" s="16">
        <v>550.47500000000002</v>
      </c>
      <c r="AC209" s="16">
        <v>0</v>
      </c>
      <c r="AD209" s="16">
        <v>574.16499999999996</v>
      </c>
      <c r="AE209" s="16">
        <v>950.25200000000007</v>
      </c>
      <c r="AF209" s="16">
        <v>1050.3040000000001</v>
      </c>
      <c r="AG209" s="10"/>
      <c r="AH209" s="16"/>
      <c r="AI209" s="16"/>
    </row>
    <row r="210" spans="1:35" x14ac:dyDescent="0.3">
      <c r="A210" s="69" t="s">
        <v>449</v>
      </c>
      <c r="B210" s="70" t="s">
        <v>448</v>
      </c>
      <c r="C210" s="11" t="s">
        <v>791</v>
      </c>
      <c r="D210" s="70" t="s">
        <v>555</v>
      </c>
      <c r="E210" s="10">
        <v>916.37100000000009</v>
      </c>
      <c r="F210" s="10">
        <v>901.41700000000014</v>
      </c>
      <c r="G210" s="10">
        <v>482.51199999999989</v>
      </c>
      <c r="H210" s="10">
        <v>0</v>
      </c>
      <c r="I210" s="10">
        <v>0</v>
      </c>
      <c r="J210" s="10">
        <v>922.14300000000014</v>
      </c>
      <c r="K210" s="10">
        <v>889.92900000000009</v>
      </c>
      <c r="L210" s="10">
        <v>415.40099999999995</v>
      </c>
      <c r="M210" s="10">
        <v>864.69200000000001</v>
      </c>
      <c r="N210" s="10">
        <v>734.14200000000005</v>
      </c>
      <c r="O210" s="10">
        <v>0</v>
      </c>
      <c r="P210" s="10">
        <v>436.60199999999992</v>
      </c>
      <c r="Q210" s="10">
        <v>930.01899999999989</v>
      </c>
      <c r="R210" s="10">
        <v>913.09599999999989</v>
      </c>
      <c r="S210" s="10">
        <v>901.61900000000003</v>
      </c>
      <c r="T210" s="10">
        <v>911.55800000000011</v>
      </c>
      <c r="U210" s="10">
        <v>567.01999999999987</v>
      </c>
      <c r="V210" s="10">
        <v>191.63300000000001</v>
      </c>
      <c r="W210" s="16">
        <v>704.101</v>
      </c>
      <c r="X210" s="16">
        <v>1001.0819999999999</v>
      </c>
      <c r="Y210" s="16">
        <v>1011.2660000000001</v>
      </c>
      <c r="Z210" s="16">
        <v>884.4620000000001</v>
      </c>
      <c r="AA210" s="16">
        <v>1007.0969999999999</v>
      </c>
      <c r="AB210" s="16">
        <v>0</v>
      </c>
      <c r="AC210" s="16">
        <v>0</v>
      </c>
      <c r="AD210" s="16">
        <v>618.26400000000001</v>
      </c>
      <c r="AE210" s="16">
        <v>901.52699999999993</v>
      </c>
      <c r="AF210" s="16">
        <v>908.86099999999988</v>
      </c>
      <c r="AG210" s="10"/>
      <c r="AH210" s="16"/>
      <c r="AI210" s="16"/>
    </row>
    <row r="211" spans="1:35" x14ac:dyDescent="0.3">
      <c r="A211" s="69" t="s">
        <v>452</v>
      </c>
      <c r="B211" s="70" t="s">
        <v>451</v>
      </c>
      <c r="C211" s="11" t="s">
        <v>792</v>
      </c>
      <c r="D211" s="70" t="s">
        <v>450</v>
      </c>
      <c r="E211" s="10">
        <v>939.90200000000016</v>
      </c>
      <c r="F211" s="10">
        <v>990.68900000000008</v>
      </c>
      <c r="G211" s="10">
        <v>603.42799999999988</v>
      </c>
      <c r="H211" s="10">
        <v>0</v>
      </c>
      <c r="I211" s="10">
        <v>631.42800000000011</v>
      </c>
      <c r="J211" s="10">
        <v>1067.4940000000001</v>
      </c>
      <c r="K211" s="10">
        <v>965.7489999999998</v>
      </c>
      <c r="L211" s="10">
        <v>966.04</v>
      </c>
      <c r="M211" s="10">
        <v>1109.1979999999999</v>
      </c>
      <c r="N211" s="10">
        <v>964.34400000000028</v>
      </c>
      <c r="O211" s="10">
        <v>0</v>
      </c>
      <c r="P211" s="10">
        <v>960.75300000000004</v>
      </c>
      <c r="Q211" s="10">
        <v>963.42499999999995</v>
      </c>
      <c r="R211" s="10">
        <v>979.58199999999988</v>
      </c>
      <c r="S211" s="10">
        <v>962.85599999999977</v>
      </c>
      <c r="T211" s="10">
        <v>1220.4359999999999</v>
      </c>
      <c r="U211" s="10">
        <v>0</v>
      </c>
      <c r="V211" s="10">
        <v>0</v>
      </c>
      <c r="W211" s="16">
        <v>644.05599999999993</v>
      </c>
      <c r="X211" s="16">
        <v>945.65300000000013</v>
      </c>
      <c r="Y211" s="16">
        <v>1036.9350000000002</v>
      </c>
      <c r="Z211" s="16">
        <v>997.85500000000013</v>
      </c>
      <c r="AA211" s="16">
        <v>1004.7730000000001</v>
      </c>
      <c r="AB211" s="16">
        <v>332.39800000000008</v>
      </c>
      <c r="AC211" s="16">
        <v>0</v>
      </c>
      <c r="AD211" s="16">
        <v>630.70399999999995</v>
      </c>
      <c r="AE211" s="16">
        <v>972.67599999999993</v>
      </c>
      <c r="AF211" s="16">
        <v>975.25799999999992</v>
      </c>
      <c r="AG211" s="10"/>
      <c r="AH211" s="16"/>
      <c r="AI211" s="16"/>
    </row>
    <row r="212" spans="1:35" x14ac:dyDescent="0.3">
      <c r="A212" s="69" t="s">
        <v>454</v>
      </c>
      <c r="B212" s="70" t="s">
        <v>453</v>
      </c>
      <c r="C212" s="11" t="s">
        <v>793</v>
      </c>
      <c r="D212" s="70" t="s">
        <v>945</v>
      </c>
      <c r="E212" s="10">
        <v>1030.761</v>
      </c>
      <c r="F212" s="10">
        <v>918.32799999999997</v>
      </c>
      <c r="G212" s="10">
        <v>0</v>
      </c>
      <c r="H212" s="10">
        <v>0</v>
      </c>
      <c r="I212" s="10">
        <v>560.46199999999999</v>
      </c>
      <c r="J212" s="10">
        <v>0</v>
      </c>
      <c r="K212" s="10">
        <v>926.28200000000015</v>
      </c>
      <c r="L212" s="10">
        <v>920.10800000000017</v>
      </c>
      <c r="M212" s="10">
        <v>1031.9709999999998</v>
      </c>
      <c r="N212" s="10">
        <v>1032.383</v>
      </c>
      <c r="O212" s="10">
        <v>0</v>
      </c>
      <c r="P212" s="10">
        <v>549.03099999999995</v>
      </c>
      <c r="Q212" s="10">
        <v>1031.9080000000001</v>
      </c>
      <c r="R212" s="10">
        <v>1046.943</v>
      </c>
      <c r="S212" s="10">
        <v>1054.6060000000002</v>
      </c>
      <c r="T212" s="10">
        <v>1016.9440000000001</v>
      </c>
      <c r="U212" s="10">
        <v>925.47699999999986</v>
      </c>
      <c r="V212" s="10">
        <v>0</v>
      </c>
      <c r="W212" s="16">
        <v>514.20099999999991</v>
      </c>
      <c r="X212" s="16">
        <v>1019.8329999999997</v>
      </c>
      <c r="Y212" s="16">
        <v>1085.048</v>
      </c>
      <c r="Z212" s="16">
        <v>1042.2360000000003</v>
      </c>
      <c r="AA212" s="16">
        <v>972.39800000000002</v>
      </c>
      <c r="AB212" s="16">
        <v>511.90700000000004</v>
      </c>
      <c r="AC212" s="16">
        <v>0</v>
      </c>
      <c r="AD212" s="16">
        <v>822.80200000000002</v>
      </c>
      <c r="AE212" s="16">
        <v>1212.9140000000002</v>
      </c>
      <c r="AF212" s="16">
        <v>971.60100000000023</v>
      </c>
      <c r="AG212" s="10"/>
      <c r="AH212" s="16"/>
      <c r="AI212" s="16"/>
    </row>
    <row r="213" spans="1:35" x14ac:dyDescent="0.3">
      <c r="A213" s="69" t="s">
        <v>457</v>
      </c>
      <c r="B213" s="70" t="s">
        <v>456</v>
      </c>
      <c r="C213" s="11" t="s">
        <v>794</v>
      </c>
      <c r="D213" s="70" t="s">
        <v>1069</v>
      </c>
      <c r="E213" s="10">
        <v>1015.6480000000001</v>
      </c>
      <c r="F213" s="10">
        <v>1077.3210000000001</v>
      </c>
      <c r="G213" s="10">
        <v>368.48900000000003</v>
      </c>
      <c r="H213" s="10">
        <v>0</v>
      </c>
      <c r="I213" s="10">
        <v>0</v>
      </c>
      <c r="J213" s="10">
        <v>0</v>
      </c>
      <c r="K213" s="10">
        <v>1002.7670000000001</v>
      </c>
      <c r="L213" s="10">
        <v>29.707999999999998</v>
      </c>
      <c r="M213" s="10">
        <v>1061.0889999999997</v>
      </c>
      <c r="N213" s="10">
        <v>785.47399999999993</v>
      </c>
      <c r="O213" s="10">
        <v>94.736000000000004</v>
      </c>
      <c r="P213" s="10">
        <v>414.50600000000003</v>
      </c>
      <c r="Q213" s="10">
        <v>1026.3840000000005</v>
      </c>
      <c r="R213" s="10">
        <v>908.79899999999998</v>
      </c>
      <c r="S213" s="10">
        <v>999.12400000000014</v>
      </c>
      <c r="T213" s="10">
        <v>12.738</v>
      </c>
      <c r="U213" s="10">
        <v>344.30700000000002</v>
      </c>
      <c r="V213" s="10">
        <v>0</v>
      </c>
      <c r="W213" s="16">
        <v>433.32599999999996</v>
      </c>
      <c r="X213" s="16">
        <v>1000.9349999999999</v>
      </c>
      <c r="Y213" s="16">
        <v>1010.8880000000001</v>
      </c>
      <c r="Z213" s="16">
        <v>1013.6580000000002</v>
      </c>
      <c r="AA213" s="16">
        <v>1038.2929999999999</v>
      </c>
      <c r="AB213" s="16">
        <v>722.10699999999986</v>
      </c>
      <c r="AC213" s="16">
        <v>731.37999999999988</v>
      </c>
      <c r="AD213" s="16">
        <v>901.90500000000043</v>
      </c>
      <c r="AE213" s="16">
        <v>1321.2640000000001</v>
      </c>
      <c r="AF213" s="16">
        <v>1363.2130000000002</v>
      </c>
      <c r="AG213" s="10"/>
      <c r="AH213" s="16"/>
      <c r="AI213" s="16"/>
    </row>
    <row r="214" spans="1:35" x14ac:dyDescent="0.3">
      <c r="A214" s="69" t="s">
        <v>459</v>
      </c>
      <c r="B214" s="70" t="s">
        <v>458</v>
      </c>
      <c r="C214" s="11" t="s">
        <v>795</v>
      </c>
      <c r="D214" s="70" t="s">
        <v>1069</v>
      </c>
      <c r="E214" s="10">
        <v>1103.0759999999998</v>
      </c>
      <c r="F214" s="10">
        <v>1111.0490000000002</v>
      </c>
      <c r="G214" s="10">
        <v>633.94100000000003</v>
      </c>
      <c r="H214" s="10">
        <v>303.90600000000006</v>
      </c>
      <c r="I214" s="10">
        <v>0</v>
      </c>
      <c r="J214" s="10">
        <v>904.47600000000023</v>
      </c>
      <c r="K214" s="10">
        <v>904.34699999999975</v>
      </c>
      <c r="L214" s="10">
        <v>853.24500000000012</v>
      </c>
      <c r="M214" s="10">
        <v>910.83099999999979</v>
      </c>
      <c r="N214" s="10">
        <v>882.9490000000003</v>
      </c>
      <c r="O214" s="10">
        <v>0</v>
      </c>
      <c r="P214" s="10">
        <v>358.16699999999997</v>
      </c>
      <c r="Q214" s="10">
        <v>861.30900000000031</v>
      </c>
      <c r="R214" s="10">
        <v>1006.221</v>
      </c>
      <c r="S214" s="10">
        <v>1009.8710000000001</v>
      </c>
      <c r="T214" s="10">
        <v>1013.6129999999999</v>
      </c>
      <c r="U214" s="10">
        <v>497.44799999999998</v>
      </c>
      <c r="V214" s="10">
        <v>0</v>
      </c>
      <c r="W214" s="16">
        <v>376.10900000000004</v>
      </c>
      <c r="X214" s="16">
        <v>944.596</v>
      </c>
      <c r="Y214" s="16">
        <v>1010.0719999999999</v>
      </c>
      <c r="Z214" s="16">
        <v>0</v>
      </c>
      <c r="AA214" s="16">
        <v>946.69200000000001</v>
      </c>
      <c r="AB214" s="16">
        <v>254.64699999999999</v>
      </c>
      <c r="AC214" s="16">
        <v>0</v>
      </c>
      <c r="AD214" s="16">
        <v>507.46299999999997</v>
      </c>
      <c r="AE214" s="16">
        <v>1116.9359999999999</v>
      </c>
      <c r="AF214" s="16">
        <v>1122.4810000000004</v>
      </c>
      <c r="AG214" s="10"/>
      <c r="AH214" s="16"/>
      <c r="AI214" s="16"/>
    </row>
    <row r="215" spans="1:35" x14ac:dyDescent="0.3">
      <c r="A215" s="69" t="s">
        <v>462</v>
      </c>
      <c r="B215" s="70" t="s">
        <v>796</v>
      </c>
      <c r="C215" s="11" t="s">
        <v>797</v>
      </c>
      <c r="D215" s="70" t="s">
        <v>555</v>
      </c>
      <c r="E215" s="10">
        <v>1015.8329999999997</v>
      </c>
      <c r="F215" s="10">
        <v>1001.3739999999999</v>
      </c>
      <c r="G215" s="10">
        <v>429.64800000000008</v>
      </c>
      <c r="H215" s="10">
        <v>0</v>
      </c>
      <c r="I215" s="10">
        <v>526.17000000000007</v>
      </c>
      <c r="J215" s="10">
        <v>950.01899999999978</v>
      </c>
      <c r="K215" s="10">
        <v>959.52599999999995</v>
      </c>
      <c r="L215" s="10">
        <v>1029.96</v>
      </c>
      <c r="M215" s="10">
        <v>866.40499999999986</v>
      </c>
      <c r="N215" s="10">
        <v>462.85099999999994</v>
      </c>
      <c r="O215" s="10">
        <v>0</v>
      </c>
      <c r="P215" s="10">
        <v>708.38699999999994</v>
      </c>
      <c r="Q215" s="10">
        <v>941.29700000000003</v>
      </c>
      <c r="R215" s="10">
        <v>1021.1990000000001</v>
      </c>
      <c r="S215" s="10">
        <v>1012.9540000000001</v>
      </c>
      <c r="T215" s="10">
        <v>881.12100000000021</v>
      </c>
      <c r="U215" s="10">
        <v>259.30799999999999</v>
      </c>
      <c r="V215" s="10">
        <v>72.124000000000009</v>
      </c>
      <c r="W215" s="16">
        <v>565.78700000000003</v>
      </c>
      <c r="X215" s="16">
        <v>0</v>
      </c>
      <c r="Y215" s="16">
        <v>1017.7669999999999</v>
      </c>
      <c r="Z215" s="16">
        <v>894.03499999999951</v>
      </c>
      <c r="AA215" s="16">
        <v>546.61699999999996</v>
      </c>
      <c r="AB215" s="16">
        <v>0</v>
      </c>
      <c r="AC215" s="16">
        <v>0</v>
      </c>
      <c r="AD215" s="16">
        <v>836.31200000000001</v>
      </c>
      <c r="AE215" s="16">
        <v>1081.9970000000001</v>
      </c>
      <c r="AF215" s="16">
        <v>1034.6330000000003</v>
      </c>
      <c r="AG215" s="10"/>
      <c r="AH215" s="16"/>
      <c r="AI215" s="16"/>
    </row>
    <row r="216" spans="1:35" x14ac:dyDescent="0.3">
      <c r="A216" s="69" t="s">
        <v>464</v>
      </c>
      <c r="B216" s="70" t="s">
        <v>463</v>
      </c>
      <c r="C216" s="11" t="s">
        <v>798</v>
      </c>
      <c r="D216" s="70" t="s">
        <v>944</v>
      </c>
      <c r="E216" s="10">
        <v>1117.434</v>
      </c>
      <c r="F216" s="10">
        <v>1113.0940000000003</v>
      </c>
      <c r="G216" s="10">
        <v>0</v>
      </c>
      <c r="H216" s="10">
        <v>0</v>
      </c>
      <c r="I216" s="10">
        <v>671.13600000000019</v>
      </c>
      <c r="J216" s="10">
        <v>1121.2640000000004</v>
      </c>
      <c r="K216" s="10">
        <v>1117.921</v>
      </c>
      <c r="L216" s="10">
        <v>1141.8739999999998</v>
      </c>
      <c r="M216" s="10">
        <v>0</v>
      </c>
      <c r="N216" s="10">
        <v>1110.7510000000002</v>
      </c>
      <c r="O216" s="10">
        <v>0</v>
      </c>
      <c r="P216" s="10">
        <v>686.32300000000009</v>
      </c>
      <c r="Q216" s="10">
        <v>1113.1029999999998</v>
      </c>
      <c r="R216" s="10">
        <v>1168.7640000000001</v>
      </c>
      <c r="S216" s="10">
        <v>1212.9170000000004</v>
      </c>
      <c r="T216" s="10">
        <v>1125.1989999999998</v>
      </c>
      <c r="U216" s="10">
        <v>738.47100000000012</v>
      </c>
      <c r="V216" s="10">
        <v>0</v>
      </c>
      <c r="W216" s="16">
        <v>892.57</v>
      </c>
      <c r="X216" s="16">
        <v>1134.0989999999999</v>
      </c>
      <c r="Y216" s="16">
        <v>1153.3860000000002</v>
      </c>
      <c r="Z216" s="16">
        <v>1288.5909999999999</v>
      </c>
      <c r="AA216" s="16">
        <v>1334.6570000000004</v>
      </c>
      <c r="AB216" s="16">
        <v>348.62700000000001</v>
      </c>
      <c r="AC216" s="16">
        <v>0</v>
      </c>
      <c r="AD216" s="16">
        <v>1014.748</v>
      </c>
      <c r="AE216" s="16">
        <v>1340.7569999999998</v>
      </c>
      <c r="AF216" s="16">
        <v>1637.7149999999999</v>
      </c>
      <c r="AG216" s="10"/>
      <c r="AH216" s="16"/>
      <c r="AI216" s="16"/>
    </row>
    <row r="217" spans="1:35" x14ac:dyDescent="0.3">
      <c r="A217" s="69" t="s">
        <v>466</v>
      </c>
      <c r="B217" s="70" t="s">
        <v>465</v>
      </c>
      <c r="C217" s="11" t="s">
        <v>799</v>
      </c>
      <c r="D217" s="70" t="s">
        <v>944</v>
      </c>
      <c r="E217" s="10">
        <v>948.66000000000031</v>
      </c>
      <c r="F217" s="10">
        <v>847.38599999999997</v>
      </c>
      <c r="G217" s="10">
        <v>407.62799999999993</v>
      </c>
      <c r="H217" s="10">
        <v>0</v>
      </c>
      <c r="I217" s="10">
        <v>674.78399999999999</v>
      </c>
      <c r="J217" s="10">
        <v>942.97500000000002</v>
      </c>
      <c r="K217" s="10">
        <v>968.24200000000019</v>
      </c>
      <c r="L217" s="10">
        <v>945.58199999999988</v>
      </c>
      <c r="M217" s="10">
        <v>973.04299999999989</v>
      </c>
      <c r="N217" s="10">
        <v>765.92200000000003</v>
      </c>
      <c r="O217" s="10">
        <v>0</v>
      </c>
      <c r="P217" s="10">
        <v>528.10900000000004</v>
      </c>
      <c r="Q217" s="10">
        <v>1004.7819999999998</v>
      </c>
      <c r="R217" s="10">
        <v>961.79600000000005</v>
      </c>
      <c r="S217" s="10">
        <v>951.67599999999959</v>
      </c>
      <c r="T217" s="10">
        <v>943.04300000000023</v>
      </c>
      <c r="U217" s="10">
        <v>633.0440000000001</v>
      </c>
      <c r="V217" s="10">
        <v>0</v>
      </c>
      <c r="W217" s="16">
        <v>571.70699999999999</v>
      </c>
      <c r="X217" s="16">
        <v>941.12299999999993</v>
      </c>
      <c r="Y217" s="16">
        <v>955.03199999999981</v>
      </c>
      <c r="Z217" s="16">
        <v>953.90800000000002</v>
      </c>
      <c r="AA217" s="16">
        <v>887.13100000000009</v>
      </c>
      <c r="AB217" s="16">
        <v>0</v>
      </c>
      <c r="AC217" s="16">
        <v>0</v>
      </c>
      <c r="AD217" s="16">
        <v>566.79700000000003</v>
      </c>
      <c r="AE217" s="16">
        <v>1054.395</v>
      </c>
      <c r="AF217" s="16">
        <v>985.79400000000021</v>
      </c>
      <c r="AG217" s="10"/>
      <c r="AH217" s="16"/>
      <c r="AI217" s="16"/>
    </row>
    <row r="218" spans="1:35" x14ac:dyDescent="0.3">
      <c r="A218" s="69" t="s">
        <v>469</v>
      </c>
      <c r="B218" s="70" t="s">
        <v>468</v>
      </c>
      <c r="C218" s="11" t="s">
        <v>800</v>
      </c>
      <c r="D218" s="70" t="s">
        <v>945</v>
      </c>
      <c r="E218" s="10">
        <v>1046.0529999999997</v>
      </c>
      <c r="F218" s="10">
        <v>1111.1479999999999</v>
      </c>
      <c r="G218" s="10">
        <v>955.36699999999996</v>
      </c>
      <c r="H218" s="10">
        <v>45.923000000000002</v>
      </c>
      <c r="I218" s="10">
        <v>470.99900000000002</v>
      </c>
      <c r="J218" s="10">
        <v>1080.857</v>
      </c>
      <c r="K218" s="10">
        <v>1268.8660000000004</v>
      </c>
      <c r="L218" s="10">
        <v>1006.5649999999998</v>
      </c>
      <c r="M218" s="10">
        <v>1035.5160000000003</v>
      </c>
      <c r="N218" s="10">
        <v>1006.3499999999999</v>
      </c>
      <c r="O218" s="10">
        <v>123.50800000000001</v>
      </c>
      <c r="P218" s="10">
        <v>536.995</v>
      </c>
      <c r="Q218" s="10">
        <v>965.88400000000013</v>
      </c>
      <c r="R218" s="10">
        <v>1005.7670000000001</v>
      </c>
      <c r="S218" s="10">
        <v>934.72900000000004</v>
      </c>
      <c r="T218" s="10">
        <v>1079.2980000000002</v>
      </c>
      <c r="U218" s="10">
        <v>802.99499999999989</v>
      </c>
      <c r="V218" s="10">
        <v>0</v>
      </c>
      <c r="W218" s="16">
        <v>605.09099999999989</v>
      </c>
      <c r="X218" s="16">
        <v>1243.6770000000004</v>
      </c>
      <c r="Y218" s="16">
        <v>1036.1949999999999</v>
      </c>
      <c r="Z218" s="16">
        <v>1176.3009999999997</v>
      </c>
      <c r="AA218" s="16">
        <v>1047.425</v>
      </c>
      <c r="AB218" s="16">
        <v>645.71700000000021</v>
      </c>
      <c r="AC218" s="16">
        <v>80.984000000000009</v>
      </c>
      <c r="AD218" s="16">
        <v>716.13499999999999</v>
      </c>
      <c r="AE218" s="16">
        <v>951.57900000000018</v>
      </c>
      <c r="AF218" s="16">
        <v>1043.8410000000001</v>
      </c>
      <c r="AG218" s="10"/>
      <c r="AH218" s="16"/>
      <c r="AI218" s="16"/>
    </row>
    <row r="219" spans="1:35" x14ac:dyDescent="0.3">
      <c r="A219" s="69" t="s">
        <v>471</v>
      </c>
      <c r="B219" s="70" t="s">
        <v>470</v>
      </c>
      <c r="C219" s="11" t="s">
        <v>801</v>
      </c>
      <c r="D219" s="70" t="s">
        <v>555</v>
      </c>
      <c r="E219" s="10">
        <v>1002.4789999999998</v>
      </c>
      <c r="F219" s="10">
        <v>991.28600000000017</v>
      </c>
      <c r="G219" s="10">
        <v>406.61900000000009</v>
      </c>
      <c r="H219" s="10">
        <v>0</v>
      </c>
      <c r="I219" s="10">
        <v>648.31799999999987</v>
      </c>
      <c r="J219" s="10">
        <v>963.69300000000021</v>
      </c>
      <c r="K219" s="10">
        <v>996.31200000000001</v>
      </c>
      <c r="L219" s="10">
        <v>1124.683</v>
      </c>
      <c r="M219" s="10">
        <v>990.74200000000008</v>
      </c>
      <c r="N219" s="10">
        <v>820.60200000000032</v>
      </c>
      <c r="O219" s="10">
        <v>515.05500000000006</v>
      </c>
      <c r="P219" s="10">
        <v>777.10699999999986</v>
      </c>
      <c r="Q219" s="10">
        <v>975.02000000000021</v>
      </c>
      <c r="R219" s="10">
        <v>1006.4689999999997</v>
      </c>
      <c r="S219" s="10">
        <v>1065.4159999999999</v>
      </c>
      <c r="T219" s="10">
        <v>1058.9350000000002</v>
      </c>
      <c r="U219" s="10">
        <v>497.15899999999999</v>
      </c>
      <c r="V219" s="10">
        <v>0</v>
      </c>
      <c r="W219" s="16">
        <v>533.14499999999987</v>
      </c>
      <c r="X219" s="16">
        <v>966.01400000000035</v>
      </c>
      <c r="Y219" s="16">
        <v>1062.1099999999999</v>
      </c>
      <c r="Z219" s="16">
        <v>993.36599999999976</v>
      </c>
      <c r="AA219" s="16">
        <v>862.81299999999965</v>
      </c>
      <c r="AB219" s="16">
        <v>151.59699999999998</v>
      </c>
      <c r="AC219" s="16">
        <v>0</v>
      </c>
      <c r="AD219" s="16">
        <v>638.65299999999991</v>
      </c>
      <c r="AE219" s="16">
        <v>1017.6010000000002</v>
      </c>
      <c r="AF219" s="16">
        <v>0</v>
      </c>
      <c r="AG219" s="10"/>
      <c r="AH219" s="16"/>
      <c r="AI219" s="16"/>
    </row>
    <row r="220" spans="1:35" x14ac:dyDescent="0.3">
      <c r="A220" s="69" t="s">
        <v>473</v>
      </c>
      <c r="B220" s="70" t="s">
        <v>472</v>
      </c>
      <c r="C220" s="11" t="s">
        <v>802</v>
      </c>
      <c r="D220" s="70" t="s">
        <v>1069</v>
      </c>
      <c r="E220" s="10">
        <v>821.36900000000014</v>
      </c>
      <c r="F220" s="10">
        <v>1030.3220000000001</v>
      </c>
      <c r="G220" s="10">
        <v>449.16699999999997</v>
      </c>
      <c r="H220" s="10">
        <v>0</v>
      </c>
      <c r="I220" s="10">
        <v>347.279</v>
      </c>
      <c r="J220" s="10">
        <v>994.76800000000003</v>
      </c>
      <c r="K220" s="10">
        <v>995.95699999999965</v>
      </c>
      <c r="L220" s="10">
        <v>923.30799999999999</v>
      </c>
      <c r="M220" s="10">
        <v>976.72199999999998</v>
      </c>
      <c r="N220" s="10">
        <v>733.98300000000006</v>
      </c>
      <c r="O220" s="10">
        <v>47.216000000000001</v>
      </c>
      <c r="P220" s="10">
        <v>348.77</v>
      </c>
      <c r="Q220" s="10">
        <v>634.23099999999999</v>
      </c>
      <c r="R220" s="10">
        <v>614.76900000000001</v>
      </c>
      <c r="S220" s="10">
        <v>898.553</v>
      </c>
      <c r="T220" s="10">
        <v>784.40300000000002</v>
      </c>
      <c r="U220" s="10">
        <v>475.01299999999992</v>
      </c>
      <c r="V220" s="10">
        <v>0</v>
      </c>
      <c r="W220" s="16">
        <v>364.17</v>
      </c>
      <c r="X220" s="16">
        <v>882.077</v>
      </c>
      <c r="Y220" s="16">
        <v>887.6149999999999</v>
      </c>
      <c r="Z220" s="16">
        <v>702.721</v>
      </c>
      <c r="AA220" s="16">
        <v>1016.4159999999997</v>
      </c>
      <c r="AB220" s="16">
        <v>475.75400000000002</v>
      </c>
      <c r="AC220" s="16">
        <v>0</v>
      </c>
      <c r="AD220" s="16">
        <v>363.05899999999997</v>
      </c>
      <c r="AE220" s="16">
        <v>817.83200000000011</v>
      </c>
      <c r="AF220" s="16">
        <v>906.80900000000008</v>
      </c>
      <c r="AG220" s="10"/>
      <c r="AH220" s="16"/>
      <c r="AI220" s="16"/>
    </row>
    <row r="221" spans="1:35" x14ac:dyDescent="0.3">
      <c r="A221" s="69" t="s">
        <v>475</v>
      </c>
      <c r="B221" s="70" t="s">
        <v>474</v>
      </c>
      <c r="C221" s="11" t="s">
        <v>803</v>
      </c>
      <c r="D221" s="70" t="s">
        <v>555</v>
      </c>
      <c r="E221" s="10">
        <v>1005.7650000000001</v>
      </c>
      <c r="F221" s="10">
        <v>1009.466</v>
      </c>
      <c r="G221" s="10">
        <v>441.15900000000005</v>
      </c>
      <c r="H221" s="10">
        <v>0</v>
      </c>
      <c r="I221" s="10">
        <v>517.61999999999989</v>
      </c>
      <c r="J221" s="10">
        <v>1009.3009999999999</v>
      </c>
      <c r="K221" s="10">
        <v>999.62100000000021</v>
      </c>
      <c r="L221" s="10">
        <v>961.44900000000007</v>
      </c>
      <c r="M221" s="10">
        <v>1003.1620000000001</v>
      </c>
      <c r="N221" s="10">
        <v>527.05000000000007</v>
      </c>
      <c r="O221" s="10">
        <v>0</v>
      </c>
      <c r="P221" s="10">
        <v>532.17899999999986</v>
      </c>
      <c r="Q221" s="10">
        <v>1000.4990000000001</v>
      </c>
      <c r="R221" s="10">
        <v>0</v>
      </c>
      <c r="S221" s="10">
        <v>1020.2920000000004</v>
      </c>
      <c r="T221" s="10">
        <v>1032.2059999999999</v>
      </c>
      <c r="U221" s="10">
        <v>612.08000000000004</v>
      </c>
      <c r="V221" s="10">
        <v>0</v>
      </c>
      <c r="W221" s="16">
        <v>551.48299999999995</v>
      </c>
      <c r="X221" s="16">
        <v>1001.7009999999998</v>
      </c>
      <c r="Y221" s="16">
        <v>1012.4640000000002</v>
      </c>
      <c r="Z221" s="16">
        <v>1030.7600000000002</v>
      </c>
      <c r="AA221" s="16">
        <v>1018.1009999999999</v>
      </c>
      <c r="AB221" s="16">
        <v>458.27800000000002</v>
      </c>
      <c r="AC221" s="16">
        <v>0</v>
      </c>
      <c r="AD221" s="16">
        <v>505.26299999999992</v>
      </c>
      <c r="AE221" s="16">
        <v>1000.96</v>
      </c>
      <c r="AF221" s="16">
        <v>1025.326</v>
      </c>
      <c r="AG221" s="10"/>
      <c r="AH221" s="16"/>
      <c r="AI221" s="16"/>
    </row>
    <row r="222" spans="1:35" x14ac:dyDescent="0.3">
      <c r="A222" s="69" t="s">
        <v>477</v>
      </c>
      <c r="B222" s="70" t="s">
        <v>476</v>
      </c>
      <c r="C222" s="11" t="s">
        <v>804</v>
      </c>
      <c r="D222" s="70" t="s">
        <v>1069</v>
      </c>
      <c r="E222" s="10">
        <v>1033.2249999999999</v>
      </c>
      <c r="F222" s="10">
        <v>1048.751</v>
      </c>
      <c r="G222" s="10">
        <v>963.21000000000026</v>
      </c>
      <c r="H222" s="10">
        <v>0</v>
      </c>
      <c r="I222" s="10">
        <v>927.59700000000021</v>
      </c>
      <c r="J222" s="10">
        <v>1003.2470000000001</v>
      </c>
      <c r="K222" s="10">
        <v>1031.0229999999999</v>
      </c>
      <c r="L222" s="10">
        <v>1022.7960000000002</v>
      </c>
      <c r="M222" s="10">
        <v>1049.462</v>
      </c>
      <c r="N222" s="10">
        <v>979.09300000000007</v>
      </c>
      <c r="O222" s="10">
        <v>0</v>
      </c>
      <c r="P222" s="10">
        <v>909.64400000000001</v>
      </c>
      <c r="Q222" s="10">
        <v>1044.2120000000002</v>
      </c>
      <c r="R222" s="10">
        <v>1035.5170000000001</v>
      </c>
      <c r="S222" s="10">
        <v>1021.5830000000001</v>
      </c>
      <c r="T222" s="10">
        <v>1031.5069999999998</v>
      </c>
      <c r="U222" s="10">
        <v>0</v>
      </c>
      <c r="V222" s="10">
        <v>0</v>
      </c>
      <c r="W222" s="16">
        <v>915.09100000000001</v>
      </c>
      <c r="X222" s="16">
        <v>1041.4110000000001</v>
      </c>
      <c r="Y222" s="16">
        <v>1030.7969999999998</v>
      </c>
      <c r="Z222" s="16">
        <v>1042.0630000000001</v>
      </c>
      <c r="AA222" s="16">
        <v>1049.2120000000002</v>
      </c>
      <c r="AB222" s="16">
        <v>762.19900000000007</v>
      </c>
      <c r="AC222" s="16">
        <v>0</v>
      </c>
      <c r="AD222" s="16">
        <v>601.30499999999984</v>
      </c>
      <c r="AE222" s="16">
        <v>1009.6450000000002</v>
      </c>
      <c r="AF222" s="16">
        <v>910.33499999999981</v>
      </c>
      <c r="AG222" s="10"/>
      <c r="AH222" s="16"/>
      <c r="AI222" s="16"/>
    </row>
    <row r="223" spans="1:35" x14ac:dyDescent="0.3">
      <c r="A223" s="69" t="s">
        <v>479</v>
      </c>
      <c r="B223" s="70" t="s">
        <v>478</v>
      </c>
      <c r="C223" s="11" t="s">
        <v>805</v>
      </c>
      <c r="D223" s="70" t="s">
        <v>945</v>
      </c>
      <c r="E223" s="10">
        <v>1091.3209999999999</v>
      </c>
      <c r="F223" s="10">
        <v>1062.9749999999997</v>
      </c>
      <c r="G223" s="10">
        <v>1083.2080000000001</v>
      </c>
      <c r="H223" s="10">
        <v>0</v>
      </c>
      <c r="I223" s="10">
        <v>640.30599999999981</v>
      </c>
      <c r="J223" s="10">
        <v>1101.9170000000001</v>
      </c>
      <c r="K223" s="10">
        <v>1116.1770000000001</v>
      </c>
      <c r="L223" s="10">
        <v>1052.1819999999998</v>
      </c>
      <c r="M223" s="10">
        <v>1117.893</v>
      </c>
      <c r="N223" s="10">
        <v>1141.229</v>
      </c>
      <c r="O223" s="10">
        <v>0</v>
      </c>
      <c r="P223" s="10">
        <v>615.24600000000009</v>
      </c>
      <c r="Q223" s="10">
        <v>1082.5070000000003</v>
      </c>
      <c r="R223" s="10">
        <v>1053.98</v>
      </c>
      <c r="S223" s="10">
        <v>1069.5629999999999</v>
      </c>
      <c r="T223" s="10">
        <v>1037.0060000000001</v>
      </c>
      <c r="U223" s="10">
        <v>1043.7980000000002</v>
      </c>
      <c r="V223" s="10">
        <v>0</v>
      </c>
      <c r="W223" s="16">
        <v>602.50199999999995</v>
      </c>
      <c r="X223" s="16">
        <v>1072.5350000000001</v>
      </c>
      <c r="Y223" s="16">
        <v>1070.9969999999998</v>
      </c>
      <c r="Z223" s="16">
        <v>0</v>
      </c>
      <c r="AA223" s="16">
        <v>1093.0550000000003</v>
      </c>
      <c r="AB223" s="16">
        <v>1059.2900000000002</v>
      </c>
      <c r="AC223" s="16">
        <v>0</v>
      </c>
      <c r="AD223" s="16">
        <v>677.47900000000004</v>
      </c>
      <c r="AE223" s="16">
        <v>1144.5920000000001</v>
      </c>
      <c r="AF223" s="16">
        <v>1058.9360000000001</v>
      </c>
      <c r="AG223" s="10"/>
      <c r="AH223" s="16"/>
      <c r="AI223" s="16"/>
    </row>
    <row r="224" spans="1:35" x14ac:dyDescent="0.3">
      <c r="A224" s="69" t="s">
        <v>482</v>
      </c>
      <c r="B224" s="70" t="s">
        <v>481</v>
      </c>
      <c r="C224" s="11" t="s">
        <v>806</v>
      </c>
      <c r="D224" s="70" t="s">
        <v>944</v>
      </c>
      <c r="E224" s="10">
        <v>913.16399999999999</v>
      </c>
      <c r="F224" s="10">
        <v>1011.1799999999998</v>
      </c>
      <c r="G224" s="10">
        <v>449.875</v>
      </c>
      <c r="H224" s="10">
        <v>0</v>
      </c>
      <c r="I224" s="10">
        <v>532.44499999999994</v>
      </c>
      <c r="J224" s="10">
        <v>1008.341</v>
      </c>
      <c r="K224" s="10">
        <v>1013.425</v>
      </c>
      <c r="L224" s="10">
        <v>0</v>
      </c>
      <c r="M224" s="10">
        <v>1002.5610000000001</v>
      </c>
      <c r="N224" s="10">
        <v>618.4140000000001</v>
      </c>
      <c r="O224" s="10">
        <v>0</v>
      </c>
      <c r="P224" s="10">
        <v>639.23099999999999</v>
      </c>
      <c r="Q224" s="10">
        <v>1003.9790000000002</v>
      </c>
      <c r="R224" s="10">
        <v>1016.3929999999998</v>
      </c>
      <c r="S224" s="10">
        <v>1020.3579999999997</v>
      </c>
      <c r="T224" s="10">
        <v>1020.9979999999999</v>
      </c>
      <c r="U224" s="10">
        <v>412.07499999999999</v>
      </c>
      <c r="V224" s="10">
        <v>0</v>
      </c>
      <c r="W224" s="16">
        <v>617.18000000000006</v>
      </c>
      <c r="X224" s="16">
        <v>777.0089999999999</v>
      </c>
      <c r="Y224" s="16">
        <v>1010.6529999999997</v>
      </c>
      <c r="Z224" s="16">
        <v>0</v>
      </c>
      <c r="AA224" s="16">
        <v>999.96500000000015</v>
      </c>
      <c r="AB224" s="16">
        <v>224.459</v>
      </c>
      <c r="AC224" s="16">
        <v>0</v>
      </c>
      <c r="AD224" s="16">
        <v>499.81299999999999</v>
      </c>
      <c r="AE224" s="16">
        <v>1025.2700000000002</v>
      </c>
      <c r="AF224" s="16">
        <v>572.00000000000011</v>
      </c>
      <c r="AG224" s="10"/>
      <c r="AH224" s="16"/>
      <c r="AI224" s="16"/>
    </row>
    <row r="225" spans="1:35" x14ac:dyDescent="0.3">
      <c r="A225" s="69" t="s">
        <v>484</v>
      </c>
      <c r="B225" s="70" t="s">
        <v>483</v>
      </c>
      <c r="C225" s="11" t="s">
        <v>807</v>
      </c>
      <c r="D225" s="70" t="s">
        <v>555</v>
      </c>
      <c r="E225" s="10">
        <v>980.1550000000002</v>
      </c>
      <c r="F225" s="10">
        <v>960.4970000000003</v>
      </c>
      <c r="G225" s="10">
        <v>512.34699999999998</v>
      </c>
      <c r="H225" s="10">
        <v>0</v>
      </c>
      <c r="I225" s="10">
        <v>440.935</v>
      </c>
      <c r="J225" s="10">
        <v>889.54999999999984</v>
      </c>
      <c r="K225" s="10">
        <v>973.27900000000011</v>
      </c>
      <c r="L225" s="10">
        <v>1037.8149999999998</v>
      </c>
      <c r="M225" s="10">
        <v>982.56500000000017</v>
      </c>
      <c r="N225" s="10">
        <v>524.62800000000016</v>
      </c>
      <c r="O225" s="10">
        <v>0</v>
      </c>
      <c r="P225" s="10">
        <v>501.23900000000003</v>
      </c>
      <c r="Q225" s="10">
        <v>992.19799999999998</v>
      </c>
      <c r="R225" s="10">
        <v>986.86500000000024</v>
      </c>
      <c r="S225" s="10">
        <v>995.59699999999987</v>
      </c>
      <c r="T225" s="10">
        <v>983.197</v>
      </c>
      <c r="U225" s="10">
        <v>497.16499999999996</v>
      </c>
      <c r="V225" s="10">
        <v>0</v>
      </c>
      <c r="W225" s="16">
        <v>507.20999999999987</v>
      </c>
      <c r="X225" s="16">
        <v>1018.7479999999998</v>
      </c>
      <c r="Y225" s="16">
        <v>996.68699999999956</v>
      </c>
      <c r="Z225" s="16">
        <v>0</v>
      </c>
      <c r="AA225" s="16">
        <v>982.74299999999994</v>
      </c>
      <c r="AB225" s="16">
        <v>0</v>
      </c>
      <c r="AC225" s="16">
        <v>69.598000000000013</v>
      </c>
      <c r="AD225" s="16">
        <v>780.53000000000009</v>
      </c>
      <c r="AE225" s="16">
        <v>1112.3040000000001</v>
      </c>
      <c r="AF225" s="16">
        <v>877.928</v>
      </c>
      <c r="AG225" s="10"/>
      <c r="AH225" s="16"/>
      <c r="AI225" s="16"/>
    </row>
    <row r="226" spans="1:35" x14ac:dyDescent="0.3">
      <c r="A226" s="69" t="s">
        <v>486</v>
      </c>
      <c r="B226" s="70" t="s">
        <v>485</v>
      </c>
      <c r="C226" s="11" t="s">
        <v>808</v>
      </c>
      <c r="D226" s="70" t="s">
        <v>944</v>
      </c>
      <c r="E226" s="10">
        <v>1271.2590000000005</v>
      </c>
      <c r="F226" s="10">
        <v>1270.952</v>
      </c>
      <c r="G226" s="10">
        <v>726.36599999999999</v>
      </c>
      <c r="H226" s="10">
        <v>0</v>
      </c>
      <c r="I226" s="10">
        <v>1161.4939999999999</v>
      </c>
      <c r="J226" s="10">
        <v>1266.998</v>
      </c>
      <c r="K226" s="10">
        <v>1261.6149999999998</v>
      </c>
      <c r="L226" s="10">
        <v>1263.1420000000003</v>
      </c>
      <c r="M226" s="10">
        <v>1257.4110000000005</v>
      </c>
      <c r="N226" s="10">
        <v>375.03099999999995</v>
      </c>
      <c r="O226" s="10">
        <v>181.15399999999997</v>
      </c>
      <c r="P226" s="10">
        <v>1188.2909999999997</v>
      </c>
      <c r="Q226" s="10">
        <v>1257.9209999999998</v>
      </c>
      <c r="R226" s="10">
        <v>1264.6599999999999</v>
      </c>
      <c r="S226" s="10">
        <v>1270.0310000000002</v>
      </c>
      <c r="T226" s="10">
        <v>1258.9280000000003</v>
      </c>
      <c r="U226" s="10">
        <v>444.93899999999996</v>
      </c>
      <c r="V226" s="10">
        <v>654.75800000000004</v>
      </c>
      <c r="W226" s="16">
        <v>1001.4280000000001</v>
      </c>
      <c r="X226" s="16">
        <v>1281.3230000000001</v>
      </c>
      <c r="Y226" s="16">
        <v>1302.7279999999998</v>
      </c>
      <c r="Z226" s="16">
        <v>1271.0489999999998</v>
      </c>
      <c r="AA226" s="16">
        <v>1258.6019999999999</v>
      </c>
      <c r="AB226" s="16">
        <v>354.84400000000005</v>
      </c>
      <c r="AC226" s="16">
        <v>190.66099999999997</v>
      </c>
      <c r="AD226" s="16">
        <v>1044.662</v>
      </c>
      <c r="AE226" s="16">
        <v>1279.152</v>
      </c>
      <c r="AF226" s="16">
        <v>1291.9509999999998</v>
      </c>
      <c r="AG226" s="10"/>
      <c r="AH226" s="16"/>
      <c r="AI226" s="16"/>
    </row>
    <row r="227" spans="1:35" x14ac:dyDescent="0.3">
      <c r="A227" s="69" t="s">
        <v>488</v>
      </c>
      <c r="B227" s="70" t="s">
        <v>487</v>
      </c>
      <c r="C227" s="11" t="s">
        <v>809</v>
      </c>
      <c r="D227" s="70" t="s">
        <v>945</v>
      </c>
      <c r="E227" s="10">
        <v>1036.954</v>
      </c>
      <c r="F227" s="10">
        <v>1051.3400000000001</v>
      </c>
      <c r="G227" s="10">
        <v>1026.8600000000001</v>
      </c>
      <c r="H227" s="10">
        <v>0</v>
      </c>
      <c r="I227" s="10">
        <v>669.61199999999985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674.64700000000016</v>
      </c>
      <c r="Q227" s="10">
        <v>1050.508</v>
      </c>
      <c r="R227" s="10">
        <v>1031.5819999999999</v>
      </c>
      <c r="S227" s="10">
        <v>1046.5400000000002</v>
      </c>
      <c r="T227" s="10">
        <v>1038.9709999999998</v>
      </c>
      <c r="U227" s="10">
        <v>1026.8600000000004</v>
      </c>
      <c r="V227" s="10">
        <v>0</v>
      </c>
      <c r="W227" s="16">
        <v>707.29500000000007</v>
      </c>
      <c r="X227" s="16">
        <v>1055.8610000000001</v>
      </c>
      <c r="Y227" s="16">
        <v>1056.4639999999999</v>
      </c>
      <c r="Z227" s="16">
        <v>1010.7840000000002</v>
      </c>
      <c r="AA227" s="16">
        <v>1018.8449999999999</v>
      </c>
      <c r="AB227" s="16">
        <v>891.61200000000008</v>
      </c>
      <c r="AC227" s="16">
        <v>0</v>
      </c>
      <c r="AD227" s="16">
        <v>658.46299999999997</v>
      </c>
      <c r="AE227" s="16">
        <v>1014.6599999999999</v>
      </c>
      <c r="AF227" s="16">
        <v>1007.199</v>
      </c>
      <c r="AG227" s="10"/>
      <c r="AH227" s="16"/>
      <c r="AI227" s="16"/>
    </row>
    <row r="228" spans="1:35" x14ac:dyDescent="0.3">
      <c r="A228" s="69" t="s">
        <v>490</v>
      </c>
      <c r="B228" s="70" t="s">
        <v>489</v>
      </c>
      <c r="C228" s="11" t="s">
        <v>810</v>
      </c>
      <c r="D228" s="70" t="s">
        <v>555</v>
      </c>
      <c r="E228" s="10">
        <v>983.95000000000016</v>
      </c>
      <c r="F228" s="10">
        <v>1070.6909999999998</v>
      </c>
      <c r="G228" s="10">
        <v>515.22300000000007</v>
      </c>
      <c r="H228" s="10">
        <v>0</v>
      </c>
      <c r="I228" s="10">
        <v>541.84699999999998</v>
      </c>
      <c r="J228" s="10">
        <v>1083.9089999999999</v>
      </c>
      <c r="K228" s="10">
        <v>927.58299999999963</v>
      </c>
      <c r="L228" s="10">
        <v>1294</v>
      </c>
      <c r="M228" s="10">
        <v>1060.6659999999999</v>
      </c>
      <c r="N228" s="10">
        <v>395.03300000000002</v>
      </c>
      <c r="O228" s="10">
        <v>0</v>
      </c>
      <c r="P228" s="10">
        <v>579.33200000000011</v>
      </c>
      <c r="Q228" s="10">
        <v>1080.1029999999996</v>
      </c>
      <c r="R228" s="10">
        <v>1114.1400000000001</v>
      </c>
      <c r="S228" s="10">
        <v>1057.3050000000001</v>
      </c>
      <c r="T228" s="10">
        <v>1010.61</v>
      </c>
      <c r="U228" s="10">
        <v>536.13000000000022</v>
      </c>
      <c r="V228" s="10">
        <v>0</v>
      </c>
      <c r="W228" s="16">
        <v>594.91199999999992</v>
      </c>
      <c r="X228" s="16">
        <v>1016.7920000000003</v>
      </c>
      <c r="Y228" s="16">
        <v>1029.0250000000001</v>
      </c>
      <c r="Z228" s="16">
        <v>827.15100000000029</v>
      </c>
      <c r="AA228" s="16">
        <v>0</v>
      </c>
      <c r="AB228" s="16">
        <v>0</v>
      </c>
      <c r="AC228" s="16">
        <v>0</v>
      </c>
      <c r="AD228" s="16">
        <v>640.05499999999984</v>
      </c>
      <c r="AE228" s="16">
        <v>912.76</v>
      </c>
      <c r="AF228" s="16">
        <v>606.81799999999998</v>
      </c>
      <c r="AG228" s="10"/>
      <c r="AH228" s="16"/>
      <c r="AI228" s="16"/>
    </row>
    <row r="229" spans="1:35" x14ac:dyDescent="0.3">
      <c r="A229" s="69" t="s">
        <v>493</v>
      </c>
      <c r="B229" s="70" t="s">
        <v>492</v>
      </c>
      <c r="C229" s="11" t="s">
        <v>811</v>
      </c>
      <c r="D229" s="70" t="s">
        <v>1069</v>
      </c>
      <c r="E229" s="10">
        <v>1003.0769999999999</v>
      </c>
      <c r="F229" s="10">
        <v>1004.4480000000001</v>
      </c>
      <c r="G229" s="10">
        <v>1044.441</v>
      </c>
      <c r="H229" s="10">
        <v>0</v>
      </c>
      <c r="I229" s="10">
        <v>775.61799999999994</v>
      </c>
      <c r="J229" s="10">
        <v>1020.2539999999999</v>
      </c>
      <c r="K229" s="10">
        <v>1023.1139999999997</v>
      </c>
      <c r="L229" s="10">
        <v>1012.8739999999999</v>
      </c>
      <c r="M229" s="10">
        <v>1008.0310000000001</v>
      </c>
      <c r="N229" s="10">
        <v>1012.9190000000002</v>
      </c>
      <c r="O229" s="10">
        <v>0</v>
      </c>
      <c r="P229" s="10">
        <v>445.00199999999995</v>
      </c>
      <c r="Q229" s="10">
        <v>858.29899999999998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6">
        <v>0</v>
      </c>
      <c r="X229" s="16">
        <v>0</v>
      </c>
      <c r="Y229" s="16">
        <v>0</v>
      </c>
      <c r="Z229" s="16">
        <v>858.46799999999996</v>
      </c>
      <c r="AA229" s="16">
        <v>916.62299999999993</v>
      </c>
      <c r="AB229" s="16">
        <v>628.52800000000002</v>
      </c>
      <c r="AC229" s="16">
        <v>0</v>
      </c>
      <c r="AD229" s="16">
        <v>433.28299999999996</v>
      </c>
      <c r="AE229" s="16">
        <v>720.52700000000016</v>
      </c>
      <c r="AF229" s="16">
        <v>588.02199999999993</v>
      </c>
      <c r="AG229" s="10"/>
      <c r="AH229" s="16"/>
      <c r="AI229" s="16"/>
    </row>
    <row r="230" spans="1:35" x14ac:dyDescent="0.3">
      <c r="A230" s="69" t="s">
        <v>495</v>
      </c>
      <c r="B230" s="70" t="s">
        <v>494</v>
      </c>
      <c r="C230" s="11" t="s">
        <v>812</v>
      </c>
      <c r="D230" s="70" t="s">
        <v>945</v>
      </c>
      <c r="E230" s="10">
        <v>1026.5990000000002</v>
      </c>
      <c r="F230" s="10">
        <v>1110.6980000000001</v>
      </c>
      <c r="G230" s="10">
        <v>1095.3030000000001</v>
      </c>
      <c r="H230" s="10">
        <v>0</v>
      </c>
      <c r="I230" s="10">
        <v>530.08799999999997</v>
      </c>
      <c r="J230" s="10">
        <v>1042.2729999999999</v>
      </c>
      <c r="K230" s="10">
        <v>1155.3989999999999</v>
      </c>
      <c r="L230" s="10">
        <v>1136.7550000000001</v>
      </c>
      <c r="M230" s="10">
        <v>1232.1200000000006</v>
      </c>
      <c r="N230" s="10">
        <v>1201.06</v>
      </c>
      <c r="O230" s="10">
        <v>0</v>
      </c>
      <c r="P230" s="10">
        <v>804.1959999999998</v>
      </c>
      <c r="Q230" s="10">
        <v>1068.7510000000002</v>
      </c>
      <c r="R230" s="10">
        <v>1319.38</v>
      </c>
      <c r="S230" s="10">
        <v>1131.5680000000002</v>
      </c>
      <c r="T230" s="10">
        <v>1223.6580000000001</v>
      </c>
      <c r="U230" s="10">
        <v>1174.335</v>
      </c>
      <c r="V230" s="10">
        <v>0</v>
      </c>
      <c r="W230" s="16">
        <v>622.08600000000001</v>
      </c>
      <c r="X230" s="16">
        <v>1136.54</v>
      </c>
      <c r="Y230" s="16">
        <v>1185.7830000000001</v>
      </c>
      <c r="Z230" s="16">
        <v>1079.4109999999998</v>
      </c>
      <c r="AA230" s="16">
        <v>1203.7179999999998</v>
      </c>
      <c r="AB230" s="16">
        <v>213.16699999999997</v>
      </c>
      <c r="AC230" s="16">
        <v>0</v>
      </c>
      <c r="AD230" s="16">
        <v>690.10899999999992</v>
      </c>
      <c r="AE230" s="16">
        <v>1085.3850000000002</v>
      </c>
      <c r="AF230" s="16">
        <v>1188.704</v>
      </c>
      <c r="AG230" s="10"/>
      <c r="AH230" s="16"/>
      <c r="AI230" s="16"/>
    </row>
    <row r="231" spans="1:35" x14ac:dyDescent="0.3">
      <c r="A231" s="69" t="s">
        <v>500</v>
      </c>
      <c r="B231" s="70" t="s">
        <v>499</v>
      </c>
      <c r="C231" s="11" t="s">
        <v>813</v>
      </c>
      <c r="D231" s="70" t="s">
        <v>1069</v>
      </c>
      <c r="E231" s="10">
        <v>1621.3630000000005</v>
      </c>
      <c r="F231" s="10">
        <v>1716.9890000000003</v>
      </c>
      <c r="G231" s="10">
        <v>1175.1949999999997</v>
      </c>
      <c r="H231" s="10">
        <v>401.69100000000003</v>
      </c>
      <c r="I231" s="10">
        <v>972.62699999999995</v>
      </c>
      <c r="J231" s="10">
        <v>1694.886</v>
      </c>
      <c r="K231" s="10">
        <v>1627.3929999999993</v>
      </c>
      <c r="L231" s="10">
        <v>1587.979</v>
      </c>
      <c r="M231" s="10">
        <v>1567.9479999999999</v>
      </c>
      <c r="N231" s="10">
        <v>1220.193</v>
      </c>
      <c r="O231" s="10">
        <v>0</v>
      </c>
      <c r="P231" s="10">
        <v>1024.7499999999998</v>
      </c>
      <c r="Q231" s="10">
        <v>1550.8399999999995</v>
      </c>
      <c r="R231" s="10">
        <v>1395.7799999999997</v>
      </c>
      <c r="S231" s="10">
        <v>1482.4859999999999</v>
      </c>
      <c r="T231" s="10">
        <v>1650.1009999999999</v>
      </c>
      <c r="U231" s="10">
        <v>1396.3180000000002</v>
      </c>
      <c r="V231" s="10">
        <v>668.56799999999987</v>
      </c>
      <c r="W231" s="16">
        <v>813.7510000000002</v>
      </c>
      <c r="X231" s="16">
        <v>1708.5030000000002</v>
      </c>
      <c r="Y231" s="16">
        <v>1728.3129999999994</v>
      </c>
      <c r="Z231" s="16">
        <v>1002.798</v>
      </c>
      <c r="AA231" s="16">
        <v>1366.0519999999997</v>
      </c>
      <c r="AB231" s="16">
        <v>1298.4459999999999</v>
      </c>
      <c r="AC231" s="16">
        <v>904.27599999999995</v>
      </c>
      <c r="AD231" s="16">
        <v>1026.6119999999999</v>
      </c>
      <c r="AE231" s="16">
        <v>1505.4690000000001</v>
      </c>
      <c r="AF231" s="16">
        <v>1227.6120000000001</v>
      </c>
      <c r="AG231" s="10"/>
      <c r="AH231" s="16"/>
      <c r="AI231" s="16"/>
    </row>
    <row r="232" spans="1:35" x14ac:dyDescent="0.3">
      <c r="A232" s="69" t="s">
        <v>506</v>
      </c>
      <c r="B232" s="70" t="s">
        <v>505</v>
      </c>
      <c r="C232" s="11" t="s">
        <v>814</v>
      </c>
      <c r="D232" s="70" t="s">
        <v>944</v>
      </c>
      <c r="E232" s="10">
        <v>1303.4709999999998</v>
      </c>
      <c r="F232" s="10">
        <v>1305.1199999999994</v>
      </c>
      <c r="G232" s="10">
        <v>263.274</v>
      </c>
      <c r="H232" s="10">
        <v>0</v>
      </c>
      <c r="I232" s="10">
        <v>272.77100000000002</v>
      </c>
      <c r="J232" s="10">
        <v>0</v>
      </c>
      <c r="K232" s="10">
        <v>1315.2</v>
      </c>
      <c r="L232" s="10">
        <v>1369.288</v>
      </c>
      <c r="M232" s="10">
        <v>1343.6649999999997</v>
      </c>
      <c r="N232" s="10">
        <v>614.92100000000005</v>
      </c>
      <c r="O232" s="10">
        <v>0</v>
      </c>
      <c r="P232" s="10">
        <v>813.91699999999969</v>
      </c>
      <c r="Q232" s="10">
        <v>1309.98</v>
      </c>
      <c r="R232" s="10">
        <v>1319.4669999999996</v>
      </c>
      <c r="S232" s="10">
        <v>1313.2260000000001</v>
      </c>
      <c r="T232" s="10">
        <v>1306.6859999999997</v>
      </c>
      <c r="U232" s="10">
        <v>515.79500000000007</v>
      </c>
      <c r="V232" s="10">
        <v>0</v>
      </c>
      <c r="W232" s="16">
        <v>441.30700000000002</v>
      </c>
      <c r="X232" s="16">
        <v>576.88599999999997</v>
      </c>
      <c r="Y232" s="16">
        <v>1307.8439999999996</v>
      </c>
      <c r="Z232" s="16">
        <v>1393.5030000000002</v>
      </c>
      <c r="AA232" s="16">
        <v>710.68999999999994</v>
      </c>
      <c r="AB232" s="16">
        <v>263.67499999999995</v>
      </c>
      <c r="AC232" s="16">
        <v>0</v>
      </c>
      <c r="AD232" s="16">
        <v>659.64400000000001</v>
      </c>
      <c r="AE232" s="16">
        <v>496.16599999999994</v>
      </c>
      <c r="AF232" s="16">
        <v>467.21099999999996</v>
      </c>
      <c r="AG232" s="10"/>
      <c r="AH232" s="16"/>
      <c r="AI232" s="16"/>
    </row>
    <row r="233" spans="1:35" x14ac:dyDescent="0.3">
      <c r="A233" s="69" t="s">
        <v>509</v>
      </c>
      <c r="B233" s="70" t="s">
        <v>508</v>
      </c>
      <c r="C233" s="11" t="s">
        <v>815</v>
      </c>
      <c r="D233" s="70" t="s">
        <v>944</v>
      </c>
      <c r="E233" s="10">
        <v>1088.4870000000001</v>
      </c>
      <c r="F233" s="10">
        <v>885.82600000000002</v>
      </c>
      <c r="G233" s="10">
        <v>234.21399999999997</v>
      </c>
      <c r="H233" s="10">
        <v>0</v>
      </c>
      <c r="I233" s="10">
        <v>530.58000000000004</v>
      </c>
      <c r="J233" s="10">
        <v>1072.7149999999999</v>
      </c>
      <c r="K233" s="10">
        <v>1076.3579999999997</v>
      </c>
      <c r="L233" s="10">
        <v>1083.827</v>
      </c>
      <c r="M233" s="10">
        <v>0</v>
      </c>
      <c r="N233" s="10">
        <v>0</v>
      </c>
      <c r="O233" s="10">
        <v>0</v>
      </c>
      <c r="P233" s="10">
        <v>395.53899999999993</v>
      </c>
      <c r="Q233" s="10">
        <v>1060.2970000000003</v>
      </c>
      <c r="R233" s="10">
        <v>1071.145</v>
      </c>
      <c r="S233" s="10">
        <v>1072.5900000000001</v>
      </c>
      <c r="T233" s="10">
        <v>1136.809</v>
      </c>
      <c r="U233" s="10">
        <v>0</v>
      </c>
      <c r="V233" s="10">
        <v>0</v>
      </c>
      <c r="W233" s="16">
        <v>571.90300000000013</v>
      </c>
      <c r="X233" s="16">
        <v>986.53500000000054</v>
      </c>
      <c r="Y233" s="16">
        <v>887.654</v>
      </c>
      <c r="Z233" s="16">
        <v>0</v>
      </c>
      <c r="AA233" s="16">
        <v>559.18200000000002</v>
      </c>
      <c r="AB233" s="16">
        <v>90.073000000000008</v>
      </c>
      <c r="AC233" s="16">
        <v>0</v>
      </c>
      <c r="AD233" s="16">
        <v>352.262</v>
      </c>
      <c r="AE233" s="16">
        <v>900.31299999999999</v>
      </c>
      <c r="AF233" s="16">
        <v>418.69000000000005</v>
      </c>
      <c r="AG233" s="10"/>
      <c r="AH233" s="16"/>
      <c r="AI233" s="16"/>
    </row>
    <row r="234" spans="1:35" x14ac:dyDescent="0.3">
      <c r="A234" s="69" t="s">
        <v>511</v>
      </c>
      <c r="B234" s="70" t="s">
        <v>510</v>
      </c>
      <c r="C234" s="11" t="s">
        <v>816</v>
      </c>
      <c r="D234" s="70" t="s">
        <v>945</v>
      </c>
      <c r="E234" s="10">
        <v>1515.8530000000001</v>
      </c>
      <c r="F234" s="10">
        <v>1605.2409999999995</v>
      </c>
      <c r="G234" s="10">
        <v>1095.2370000000003</v>
      </c>
      <c r="H234" s="10">
        <v>0</v>
      </c>
      <c r="I234" s="10">
        <v>779.52599999999995</v>
      </c>
      <c r="J234" s="10">
        <v>1628.1319999999998</v>
      </c>
      <c r="K234" s="10">
        <v>1611.963</v>
      </c>
      <c r="L234" s="10">
        <v>1723.2849999999999</v>
      </c>
      <c r="M234" s="10">
        <v>1653.6850000000004</v>
      </c>
      <c r="N234" s="10">
        <v>1038.3090000000002</v>
      </c>
      <c r="O234" s="10">
        <v>0</v>
      </c>
      <c r="P234" s="10">
        <v>796.90600000000006</v>
      </c>
      <c r="Q234" s="10">
        <v>1458.2709999999997</v>
      </c>
      <c r="R234" s="10">
        <v>1620.4770000000003</v>
      </c>
      <c r="S234" s="10">
        <v>944.82899999999984</v>
      </c>
      <c r="T234" s="10">
        <v>1595.951</v>
      </c>
      <c r="U234" s="10">
        <v>1040.7380000000001</v>
      </c>
      <c r="V234" s="10">
        <v>0</v>
      </c>
      <c r="W234" s="16">
        <v>963.41500000000008</v>
      </c>
      <c r="X234" s="16">
        <v>1542.2719999999999</v>
      </c>
      <c r="Y234" s="16">
        <v>1277.2760000000001</v>
      </c>
      <c r="Z234" s="16">
        <v>1521.933</v>
      </c>
      <c r="AA234" s="16">
        <v>1584.095</v>
      </c>
      <c r="AB234" s="16">
        <v>461.39800000000002</v>
      </c>
      <c r="AC234" s="16">
        <v>0</v>
      </c>
      <c r="AD234" s="16">
        <v>826.29000000000008</v>
      </c>
      <c r="AE234" s="16">
        <v>1508.0729999999996</v>
      </c>
      <c r="AF234" s="16">
        <v>1478.5470000000005</v>
      </c>
      <c r="AG234" s="10"/>
      <c r="AH234" s="16"/>
      <c r="AI234" s="16"/>
    </row>
    <row r="235" spans="1:35" x14ac:dyDescent="0.3">
      <c r="A235" s="69" t="s">
        <v>515</v>
      </c>
      <c r="B235" s="70" t="s">
        <v>514</v>
      </c>
      <c r="C235" s="11" t="s">
        <v>817</v>
      </c>
      <c r="D235" s="70" t="s">
        <v>555</v>
      </c>
      <c r="E235" s="10">
        <v>1026.9389999999999</v>
      </c>
      <c r="F235" s="10">
        <v>999.64300000000003</v>
      </c>
      <c r="G235" s="10">
        <v>597.13699999999994</v>
      </c>
      <c r="H235" s="10">
        <v>0</v>
      </c>
      <c r="I235" s="10">
        <v>567.72399999999993</v>
      </c>
      <c r="J235" s="10">
        <v>1023.494</v>
      </c>
      <c r="K235" s="10">
        <v>985.04399999999987</v>
      </c>
      <c r="L235" s="10">
        <v>1001.1720000000005</v>
      </c>
      <c r="M235" s="10">
        <v>1002.3279999999999</v>
      </c>
      <c r="N235" s="10">
        <v>698.21699999999998</v>
      </c>
      <c r="O235" s="10">
        <v>0</v>
      </c>
      <c r="P235" s="10">
        <v>558.78499999999997</v>
      </c>
      <c r="Q235" s="10">
        <v>995.63300000000015</v>
      </c>
      <c r="R235" s="10">
        <v>0</v>
      </c>
      <c r="S235" s="10">
        <v>0</v>
      </c>
      <c r="T235" s="10">
        <v>0</v>
      </c>
      <c r="U235" s="10">
        <v>607.95799999999997</v>
      </c>
      <c r="V235" s="10">
        <v>0</v>
      </c>
      <c r="W235" s="16">
        <v>563.13700000000006</v>
      </c>
      <c r="X235" s="16">
        <v>1047.1219999999998</v>
      </c>
      <c r="Y235" s="16">
        <v>1013.0040000000001</v>
      </c>
      <c r="Z235" s="16">
        <v>960.22700000000009</v>
      </c>
      <c r="AA235" s="16">
        <v>951.9670000000001</v>
      </c>
      <c r="AB235" s="16">
        <v>502.94099999999997</v>
      </c>
      <c r="AC235" s="16">
        <v>0</v>
      </c>
      <c r="AD235" s="16">
        <v>572.33600000000001</v>
      </c>
      <c r="AE235" s="16">
        <v>1018.0940000000002</v>
      </c>
      <c r="AF235" s="16">
        <v>1035.3689999999999</v>
      </c>
      <c r="AG235" s="10"/>
      <c r="AH235" s="16"/>
      <c r="AI235" s="16"/>
    </row>
    <row r="236" spans="1:35" x14ac:dyDescent="0.3">
      <c r="A236" s="69" t="s">
        <v>517</v>
      </c>
      <c r="B236" s="70" t="s">
        <v>516</v>
      </c>
      <c r="C236" s="11" t="s">
        <v>818</v>
      </c>
      <c r="D236" s="70" t="s">
        <v>945</v>
      </c>
      <c r="E236" s="10">
        <v>921.57899999999995</v>
      </c>
      <c r="F236" s="10">
        <v>921.56499999999994</v>
      </c>
      <c r="G236" s="10">
        <v>910.00800000000015</v>
      </c>
      <c r="H236" s="10">
        <v>0</v>
      </c>
      <c r="I236" s="10">
        <v>419.39699999999999</v>
      </c>
      <c r="J236" s="10">
        <v>0</v>
      </c>
      <c r="K236" s="10">
        <v>924.78100000000018</v>
      </c>
      <c r="L236" s="10">
        <v>911.36799999999982</v>
      </c>
      <c r="M236" s="10">
        <v>905.42600000000004</v>
      </c>
      <c r="N236" s="10">
        <v>929.70300000000009</v>
      </c>
      <c r="O236" s="10">
        <v>0</v>
      </c>
      <c r="P236" s="10">
        <v>551.90800000000002</v>
      </c>
      <c r="Q236" s="10">
        <v>923.3950000000001</v>
      </c>
      <c r="R236" s="10">
        <v>913.15099999999995</v>
      </c>
      <c r="S236" s="10">
        <v>925.22300000000007</v>
      </c>
      <c r="T236" s="10">
        <v>910.90000000000043</v>
      </c>
      <c r="U236" s="10">
        <v>633.23900000000003</v>
      </c>
      <c r="V236" s="10">
        <v>0</v>
      </c>
      <c r="W236" s="16">
        <v>457.76800000000003</v>
      </c>
      <c r="X236" s="16">
        <v>911.4860000000001</v>
      </c>
      <c r="Y236" s="16">
        <v>957.11299999999994</v>
      </c>
      <c r="Z236" s="16">
        <v>925.18100000000027</v>
      </c>
      <c r="AA236" s="16">
        <v>908.18</v>
      </c>
      <c r="AB236" s="16">
        <v>0</v>
      </c>
      <c r="AC236" s="16">
        <v>0</v>
      </c>
      <c r="AD236" s="16">
        <v>560.70400000000006</v>
      </c>
      <c r="AE236" s="16">
        <v>918.66300000000001</v>
      </c>
      <c r="AF236" s="16">
        <v>915.43100000000004</v>
      </c>
      <c r="AG236" s="10"/>
      <c r="AH236" s="16"/>
      <c r="AI236" s="16"/>
    </row>
    <row r="237" spans="1:35" x14ac:dyDescent="0.3">
      <c r="A237" s="69" t="s">
        <v>519</v>
      </c>
      <c r="B237" s="70" t="s">
        <v>518</v>
      </c>
      <c r="C237" s="11" t="s">
        <v>819</v>
      </c>
      <c r="D237" s="70" t="s">
        <v>944</v>
      </c>
      <c r="E237" s="10">
        <v>944.5</v>
      </c>
      <c r="F237" s="10">
        <v>912.44099999999992</v>
      </c>
      <c r="G237" s="10">
        <v>598.05599999999993</v>
      </c>
      <c r="H237" s="10">
        <v>0</v>
      </c>
      <c r="I237" s="10">
        <v>650.34799999999996</v>
      </c>
      <c r="J237" s="10">
        <v>939.99</v>
      </c>
      <c r="K237" s="10">
        <v>830.59099999999989</v>
      </c>
      <c r="L237" s="10">
        <v>1117.3580000000002</v>
      </c>
      <c r="M237" s="10">
        <v>926.18900000000008</v>
      </c>
      <c r="N237" s="10">
        <v>926.1260000000002</v>
      </c>
      <c r="O237" s="10">
        <v>0</v>
      </c>
      <c r="P237" s="10">
        <v>519.0859999999999</v>
      </c>
      <c r="Q237" s="10">
        <v>935.77399999999989</v>
      </c>
      <c r="R237" s="10">
        <v>1013.3739999999999</v>
      </c>
      <c r="S237" s="10">
        <v>844.99200000000019</v>
      </c>
      <c r="T237" s="10">
        <v>918.91399999999976</v>
      </c>
      <c r="U237" s="10">
        <v>517.55999999999995</v>
      </c>
      <c r="V237" s="10">
        <v>0</v>
      </c>
      <c r="W237" s="16">
        <v>520.22299999999996</v>
      </c>
      <c r="X237" s="16">
        <v>876.48500000000013</v>
      </c>
      <c r="Y237" s="16">
        <v>1015.1430000000001</v>
      </c>
      <c r="Z237" s="16">
        <v>1011.1919999999999</v>
      </c>
      <c r="AA237" s="16">
        <v>18.152999999999999</v>
      </c>
      <c r="AB237" s="16">
        <v>0</v>
      </c>
      <c r="AC237" s="16">
        <v>0</v>
      </c>
      <c r="AD237" s="16">
        <v>537.76200000000006</v>
      </c>
      <c r="AE237" s="16">
        <v>1020.4190000000001</v>
      </c>
      <c r="AF237" s="16">
        <v>1012.407</v>
      </c>
      <c r="AG237" s="10"/>
      <c r="AH237" s="16"/>
      <c r="AI237" s="16"/>
    </row>
    <row r="238" spans="1:35" x14ac:dyDescent="0.3">
      <c r="A238" s="69" t="s">
        <v>467</v>
      </c>
      <c r="B238" s="70" t="s">
        <v>886</v>
      </c>
      <c r="C238" s="11" t="s">
        <v>820</v>
      </c>
      <c r="D238" s="70" t="s">
        <v>555</v>
      </c>
      <c r="E238" s="10">
        <v>958.76599999999996</v>
      </c>
      <c r="F238" s="10">
        <v>1006.451</v>
      </c>
      <c r="G238" s="10">
        <v>696.75900000000001</v>
      </c>
      <c r="H238" s="10">
        <v>0</v>
      </c>
      <c r="I238" s="10">
        <v>524.21100000000001</v>
      </c>
      <c r="J238" s="10">
        <v>1034.586</v>
      </c>
      <c r="K238" s="10">
        <v>1181.8359999999998</v>
      </c>
      <c r="L238" s="10">
        <v>797.19699999999989</v>
      </c>
      <c r="M238" s="10">
        <v>896.50500000000011</v>
      </c>
      <c r="N238" s="10">
        <v>618.50300000000016</v>
      </c>
      <c r="O238" s="10">
        <v>0</v>
      </c>
      <c r="P238" s="10">
        <v>892.23399999999992</v>
      </c>
      <c r="Q238" s="10">
        <v>1054.998</v>
      </c>
      <c r="R238" s="10">
        <v>1107.462</v>
      </c>
      <c r="S238" s="10">
        <v>1046.7380000000001</v>
      </c>
      <c r="T238" s="10">
        <v>998.6</v>
      </c>
      <c r="U238" s="10">
        <v>535.85399999999993</v>
      </c>
      <c r="V238" s="10">
        <v>0</v>
      </c>
      <c r="W238" s="16">
        <v>0</v>
      </c>
      <c r="X238" s="16">
        <v>1011.7250000000001</v>
      </c>
      <c r="Y238" s="16">
        <v>1026.8140000000001</v>
      </c>
      <c r="Z238" s="16">
        <v>981.23400000000015</v>
      </c>
      <c r="AA238" s="16">
        <v>1036.3380000000002</v>
      </c>
      <c r="AB238" s="16">
        <v>0</v>
      </c>
      <c r="AC238" s="16">
        <v>0</v>
      </c>
      <c r="AD238" s="16">
        <v>1688.1550000000004</v>
      </c>
      <c r="AE238" s="16">
        <v>1525.4829999999997</v>
      </c>
      <c r="AF238" s="16">
        <v>1408.1949999999993</v>
      </c>
      <c r="AG238" s="10"/>
      <c r="AH238" s="16"/>
      <c r="AI238" s="16"/>
    </row>
    <row r="239" spans="1:35" x14ac:dyDescent="0.3">
      <c r="A239" s="69" t="s">
        <v>197</v>
      </c>
      <c r="B239" s="70" t="s">
        <v>549</v>
      </c>
      <c r="C239" s="11" t="s">
        <v>821</v>
      </c>
      <c r="D239" s="70" t="s">
        <v>945</v>
      </c>
      <c r="E239" s="10">
        <v>1015.5360000000003</v>
      </c>
      <c r="F239" s="10">
        <v>1012.4920000000001</v>
      </c>
      <c r="G239" s="10">
        <v>0</v>
      </c>
      <c r="H239" s="10">
        <v>0</v>
      </c>
      <c r="I239" s="10">
        <v>730.54900000000009</v>
      </c>
      <c r="J239" s="10">
        <v>840.83</v>
      </c>
      <c r="K239" s="10">
        <v>1010.6889999999999</v>
      </c>
      <c r="L239" s="10">
        <v>1008.7059999999999</v>
      </c>
      <c r="M239" s="10">
        <v>1013.846</v>
      </c>
      <c r="N239" s="10">
        <v>1044.202</v>
      </c>
      <c r="O239" s="10">
        <v>0</v>
      </c>
      <c r="P239" s="10">
        <v>680.95299999999997</v>
      </c>
      <c r="Q239" s="10">
        <v>1014.0169999999999</v>
      </c>
      <c r="R239" s="10">
        <v>1013.819</v>
      </c>
      <c r="S239" s="10">
        <v>1056.7640000000001</v>
      </c>
      <c r="T239" s="10">
        <v>970.18599999999992</v>
      </c>
      <c r="U239" s="10">
        <v>0</v>
      </c>
      <c r="V239" s="10">
        <v>0</v>
      </c>
      <c r="W239" s="16">
        <v>711.06200000000001</v>
      </c>
      <c r="X239" s="16">
        <v>1010.0290000000001</v>
      </c>
      <c r="Y239" s="16">
        <v>1113.1850000000002</v>
      </c>
      <c r="Z239" s="16">
        <v>1117.9070000000002</v>
      </c>
      <c r="AA239" s="16">
        <v>1033.6000000000001</v>
      </c>
      <c r="AB239" s="16">
        <v>706.5859999999999</v>
      </c>
      <c r="AC239" s="16">
        <v>0</v>
      </c>
      <c r="AD239" s="16">
        <v>838.44800000000009</v>
      </c>
      <c r="AE239" s="16">
        <v>1103.6580000000001</v>
      </c>
      <c r="AF239" s="16">
        <v>970.52500000000032</v>
      </c>
      <c r="AG239" s="10"/>
      <c r="AH239" s="16"/>
      <c r="AI239" s="16"/>
    </row>
    <row r="240" spans="1:35" x14ac:dyDescent="0.3">
      <c r="A240" s="69" t="s">
        <v>480</v>
      </c>
      <c r="B240" s="70" t="s">
        <v>577</v>
      </c>
      <c r="C240" s="11" t="s">
        <v>822</v>
      </c>
      <c r="D240" s="70" t="s">
        <v>450</v>
      </c>
      <c r="E240" s="10">
        <v>925.96600000000001</v>
      </c>
      <c r="F240" s="10">
        <v>921.71599999999989</v>
      </c>
      <c r="G240" s="10">
        <v>436.63900000000001</v>
      </c>
      <c r="H240" s="10">
        <v>0</v>
      </c>
      <c r="I240" s="10">
        <v>586.29100000000005</v>
      </c>
      <c r="J240" s="10">
        <v>959.9369999999999</v>
      </c>
      <c r="K240" s="10">
        <v>0</v>
      </c>
      <c r="L240" s="10">
        <v>948.87999999999988</v>
      </c>
      <c r="M240" s="10">
        <v>977.01899999999989</v>
      </c>
      <c r="N240" s="10">
        <v>657.73399999999992</v>
      </c>
      <c r="O240" s="10">
        <v>0</v>
      </c>
      <c r="P240" s="10">
        <v>713.45300000000009</v>
      </c>
      <c r="Q240" s="10">
        <v>965.76499999999999</v>
      </c>
      <c r="R240" s="10">
        <v>953.57100000000003</v>
      </c>
      <c r="S240" s="10">
        <v>947.93200000000002</v>
      </c>
      <c r="T240" s="10">
        <v>959.06</v>
      </c>
      <c r="U240" s="10">
        <v>681.08700000000022</v>
      </c>
      <c r="V240" s="10">
        <v>0</v>
      </c>
      <c r="W240" s="16">
        <v>578.12</v>
      </c>
      <c r="X240" s="16">
        <v>965.62799999999993</v>
      </c>
      <c r="Y240" s="16">
        <v>827.76599999999985</v>
      </c>
      <c r="Z240" s="16">
        <v>940.88299999999992</v>
      </c>
      <c r="AA240" s="16">
        <v>973.62699999999984</v>
      </c>
      <c r="AB240" s="16">
        <v>601.72300000000007</v>
      </c>
      <c r="AC240" s="16">
        <v>0</v>
      </c>
      <c r="AD240" s="16">
        <v>557.16800000000001</v>
      </c>
      <c r="AE240" s="16">
        <v>922.45600000000002</v>
      </c>
      <c r="AF240" s="16">
        <v>875.43899999999962</v>
      </c>
      <c r="AG240" s="10"/>
      <c r="AH240" s="16"/>
      <c r="AI240" s="16"/>
    </row>
    <row r="241" spans="1:35" x14ac:dyDescent="0.3">
      <c r="A241" s="69" t="s">
        <v>429</v>
      </c>
      <c r="B241" s="70" t="s">
        <v>428</v>
      </c>
      <c r="C241" s="11" t="s">
        <v>823</v>
      </c>
      <c r="D241" s="70" t="s">
        <v>944</v>
      </c>
      <c r="E241" s="10">
        <v>1325.441</v>
      </c>
      <c r="F241" s="10">
        <v>1197.3440000000001</v>
      </c>
      <c r="G241" s="10">
        <v>403.69599999999997</v>
      </c>
      <c r="H241" s="10">
        <v>0</v>
      </c>
      <c r="I241" s="10">
        <v>0</v>
      </c>
      <c r="J241" s="10">
        <v>0</v>
      </c>
      <c r="K241" s="10">
        <v>1331.1710000000005</v>
      </c>
      <c r="L241" s="10">
        <v>1361.8369999999998</v>
      </c>
      <c r="M241" s="10">
        <v>1355.9219999999998</v>
      </c>
      <c r="N241" s="10">
        <v>1260.8449999999998</v>
      </c>
      <c r="O241" s="10">
        <v>0</v>
      </c>
      <c r="P241" s="10">
        <v>723.58399999999995</v>
      </c>
      <c r="Q241" s="10">
        <v>1375.5410000000004</v>
      </c>
      <c r="R241" s="10">
        <v>1327.0759999999998</v>
      </c>
      <c r="S241" s="10">
        <v>1322.1870000000004</v>
      </c>
      <c r="T241" s="10">
        <v>1302.9220000000003</v>
      </c>
      <c r="U241" s="10">
        <v>672.197</v>
      </c>
      <c r="V241" s="10">
        <v>0</v>
      </c>
      <c r="W241" s="16">
        <v>781.3520000000002</v>
      </c>
      <c r="X241" s="16">
        <v>1512.3359999999998</v>
      </c>
      <c r="Y241" s="16">
        <v>1310.893</v>
      </c>
      <c r="Z241" s="16">
        <v>1499.9459999999995</v>
      </c>
      <c r="AA241" s="16">
        <v>1223.2609999999997</v>
      </c>
      <c r="AB241" s="16">
        <v>978.79799999999977</v>
      </c>
      <c r="AC241" s="16">
        <v>0</v>
      </c>
      <c r="AD241" s="16">
        <v>731.9079999999999</v>
      </c>
      <c r="AE241" s="16">
        <v>1618.9389999999999</v>
      </c>
      <c r="AF241" s="16">
        <v>1512.2910000000002</v>
      </c>
      <c r="AG241" s="10"/>
      <c r="AH241" s="16"/>
      <c r="AI241" s="16"/>
    </row>
    <row r="242" spans="1:35" x14ac:dyDescent="0.3">
      <c r="A242" s="69" t="s">
        <v>104</v>
      </c>
      <c r="B242" s="70" t="s">
        <v>103</v>
      </c>
      <c r="C242" s="11" t="s">
        <v>824</v>
      </c>
      <c r="D242" s="70" t="s">
        <v>944</v>
      </c>
      <c r="E242" s="10">
        <v>1118.7959999999998</v>
      </c>
      <c r="F242" s="10">
        <v>1119.8130000000003</v>
      </c>
      <c r="G242" s="10">
        <v>819.85399999999993</v>
      </c>
      <c r="H242" s="10">
        <v>0</v>
      </c>
      <c r="I242" s="10">
        <v>516.77600000000007</v>
      </c>
      <c r="J242" s="10">
        <v>1248.6080000000002</v>
      </c>
      <c r="K242" s="10">
        <v>1153.1510000000001</v>
      </c>
      <c r="L242" s="10">
        <v>1150.9039999999998</v>
      </c>
      <c r="M242" s="10">
        <v>1149.0440000000003</v>
      </c>
      <c r="N242" s="10">
        <v>1012.0350000000004</v>
      </c>
      <c r="O242" s="10">
        <v>0</v>
      </c>
      <c r="P242" s="10">
        <v>900.72</v>
      </c>
      <c r="Q242" s="10">
        <v>1121.068</v>
      </c>
      <c r="R242" s="10">
        <v>1121.2280000000001</v>
      </c>
      <c r="S242" s="10">
        <v>1135.2589999999998</v>
      </c>
      <c r="T242" s="10">
        <v>1102.671</v>
      </c>
      <c r="U242" s="10">
        <v>1013.2419999999998</v>
      </c>
      <c r="V242" s="10">
        <v>0</v>
      </c>
      <c r="W242" s="16">
        <v>717.72000000000025</v>
      </c>
      <c r="X242" s="16">
        <v>1139.4239999999995</v>
      </c>
      <c r="Y242" s="16">
        <v>1145.6540000000002</v>
      </c>
      <c r="Z242" s="16">
        <v>1159.4270000000001</v>
      </c>
      <c r="AA242" s="16">
        <v>1109.7809999999999</v>
      </c>
      <c r="AB242" s="16">
        <v>741.33299999999997</v>
      </c>
      <c r="AC242" s="16">
        <v>0</v>
      </c>
      <c r="AD242" s="16">
        <v>655.36599999999999</v>
      </c>
      <c r="AE242" s="16">
        <v>1049.1289999999997</v>
      </c>
      <c r="AF242" s="16">
        <v>1117.32</v>
      </c>
      <c r="AG242" s="10"/>
      <c r="AH242" s="16"/>
      <c r="AI242" s="16"/>
    </row>
    <row r="243" spans="1:35" x14ac:dyDescent="0.3">
      <c r="A243" s="69" t="s">
        <v>26</v>
      </c>
      <c r="B243" s="70" t="s">
        <v>534</v>
      </c>
      <c r="C243" s="11" t="s">
        <v>825</v>
      </c>
      <c r="D243" s="70" t="s">
        <v>1069</v>
      </c>
      <c r="E243" s="10">
        <v>838.47099999999989</v>
      </c>
      <c r="F243" s="10">
        <v>1219.867</v>
      </c>
      <c r="G243" s="10">
        <v>0</v>
      </c>
      <c r="H243" s="10">
        <v>470.4910000000001</v>
      </c>
      <c r="I243" s="10">
        <v>621.90299999999991</v>
      </c>
      <c r="J243" s="10">
        <v>1426.6759999999999</v>
      </c>
      <c r="K243" s="10">
        <v>1112.4580000000003</v>
      </c>
      <c r="L243" s="10">
        <v>1131.2920000000004</v>
      </c>
      <c r="M243" s="10">
        <v>1174.567</v>
      </c>
      <c r="N243" s="10">
        <v>1054.19</v>
      </c>
      <c r="O243" s="10">
        <v>566.12199999999996</v>
      </c>
      <c r="P243" s="10">
        <v>679.86500000000001</v>
      </c>
      <c r="Q243" s="10">
        <v>1121.5620000000001</v>
      </c>
      <c r="R243" s="10">
        <v>1007.7940000000001</v>
      </c>
      <c r="S243" s="10">
        <v>1171.8379999999995</v>
      </c>
      <c r="T243" s="10">
        <v>1067.9089999999997</v>
      </c>
      <c r="U243" s="10">
        <v>618.53800000000001</v>
      </c>
      <c r="V243" s="10">
        <v>419.86700000000008</v>
      </c>
      <c r="W243" s="16">
        <v>557.87599999999998</v>
      </c>
      <c r="X243" s="16">
        <v>930.56700000000012</v>
      </c>
      <c r="Y243" s="16">
        <v>1155.8549999999991</v>
      </c>
      <c r="Z243" s="16">
        <v>1116.68</v>
      </c>
      <c r="AA243" s="16">
        <v>929.14899999999977</v>
      </c>
      <c r="AB243" s="16">
        <v>925.70600000000024</v>
      </c>
      <c r="AC243" s="16">
        <v>0</v>
      </c>
      <c r="AD243" s="16">
        <v>724.95500000000015</v>
      </c>
      <c r="AE243" s="16">
        <v>746.03099999999984</v>
      </c>
      <c r="AF243" s="16">
        <v>759.25999999999988</v>
      </c>
      <c r="AG243" s="10"/>
      <c r="AH243" s="16"/>
      <c r="AI243" s="16"/>
    </row>
    <row r="244" spans="1:35" x14ac:dyDescent="0.3">
      <c r="A244" s="69" t="s">
        <v>306</v>
      </c>
      <c r="B244" s="70" t="s">
        <v>305</v>
      </c>
      <c r="C244" s="11" t="s">
        <v>826</v>
      </c>
      <c r="D244" s="70" t="s">
        <v>945</v>
      </c>
      <c r="E244" s="10">
        <v>916.40099999999995</v>
      </c>
      <c r="F244" s="10">
        <v>907.67599999999993</v>
      </c>
      <c r="G244" s="10">
        <v>828.04100000000005</v>
      </c>
      <c r="H244" s="10">
        <v>0</v>
      </c>
      <c r="I244" s="10">
        <v>468.27800000000002</v>
      </c>
      <c r="J244" s="10">
        <v>919.27399999999989</v>
      </c>
      <c r="K244" s="10">
        <v>924.19800000000021</v>
      </c>
      <c r="L244" s="10">
        <v>912.28700000000003</v>
      </c>
      <c r="M244" s="10">
        <v>909.95100000000014</v>
      </c>
      <c r="N244" s="10">
        <v>876.92099999999994</v>
      </c>
      <c r="O244" s="10">
        <v>0</v>
      </c>
      <c r="P244" s="10">
        <v>474.27600000000007</v>
      </c>
      <c r="Q244" s="10">
        <v>905.11800000000017</v>
      </c>
      <c r="R244" s="10">
        <v>917.56399999999996</v>
      </c>
      <c r="S244" s="10">
        <v>920.58400000000006</v>
      </c>
      <c r="T244" s="10">
        <v>921.72</v>
      </c>
      <c r="U244" s="10">
        <v>782.49400000000014</v>
      </c>
      <c r="V244" s="10">
        <v>0</v>
      </c>
      <c r="W244" s="16">
        <v>0</v>
      </c>
      <c r="X244" s="16">
        <v>919.23</v>
      </c>
      <c r="Y244" s="16">
        <v>815.7360000000001</v>
      </c>
      <c r="Z244" s="16">
        <v>803.38199999999995</v>
      </c>
      <c r="AA244" s="16">
        <v>855.10899999999992</v>
      </c>
      <c r="AB244" s="16">
        <v>543.61400000000003</v>
      </c>
      <c r="AC244" s="16">
        <v>28.122999999999998</v>
      </c>
      <c r="AD244" s="16">
        <v>504.07899999999995</v>
      </c>
      <c r="AE244" s="16">
        <v>920.42800000000022</v>
      </c>
      <c r="AF244" s="16">
        <v>849.53700000000015</v>
      </c>
      <c r="AG244" s="10"/>
      <c r="AH244" s="16"/>
      <c r="AI244" s="16"/>
    </row>
    <row r="245" spans="1:35" x14ac:dyDescent="0.3">
      <c r="A245" s="69" t="s">
        <v>287</v>
      </c>
      <c r="B245" s="70" t="s">
        <v>887</v>
      </c>
      <c r="C245" s="11" t="s">
        <v>827</v>
      </c>
      <c r="D245" s="70" t="s">
        <v>944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624.73599999999999</v>
      </c>
      <c r="Q245" s="10">
        <v>867.2589999999999</v>
      </c>
      <c r="R245" s="10">
        <v>911.95499999999993</v>
      </c>
      <c r="S245" s="10">
        <v>886.10099999999989</v>
      </c>
      <c r="T245" s="10">
        <v>735.8599999999999</v>
      </c>
      <c r="U245" s="10">
        <v>543.22700000000009</v>
      </c>
      <c r="V245" s="10">
        <v>0</v>
      </c>
      <c r="W245" s="16">
        <v>890.82899999999984</v>
      </c>
      <c r="X245" s="16">
        <v>274.18400000000003</v>
      </c>
      <c r="Y245" s="16">
        <v>707.27200000000005</v>
      </c>
      <c r="Z245" s="16">
        <v>562.01499999999999</v>
      </c>
      <c r="AA245" s="16">
        <v>537.58300000000008</v>
      </c>
      <c r="AB245" s="16">
        <v>474.96900000000005</v>
      </c>
      <c r="AC245" s="16">
        <v>0</v>
      </c>
      <c r="AD245" s="16">
        <v>639.7080000000002</v>
      </c>
      <c r="AE245" s="16">
        <v>780.50199999999995</v>
      </c>
      <c r="AF245" s="16">
        <v>860.04599999999971</v>
      </c>
      <c r="AG245" s="10"/>
      <c r="AH245" s="16"/>
      <c r="AI245" s="16"/>
    </row>
    <row r="246" spans="1:35" x14ac:dyDescent="0.3">
      <c r="A246" s="69" t="s">
        <v>504</v>
      </c>
      <c r="B246" s="70" t="s">
        <v>503</v>
      </c>
      <c r="C246" s="11" t="s">
        <v>828</v>
      </c>
      <c r="D246" s="70" t="s">
        <v>450</v>
      </c>
      <c r="E246" s="10">
        <v>1389.3889999999997</v>
      </c>
      <c r="F246" s="10">
        <v>1259.0930000000001</v>
      </c>
      <c r="G246" s="10">
        <v>1048.3390000000002</v>
      </c>
      <c r="H246" s="10">
        <v>0</v>
      </c>
      <c r="I246" s="10">
        <v>635.69000000000028</v>
      </c>
      <c r="J246" s="10">
        <v>1271.704</v>
      </c>
      <c r="K246" s="10">
        <v>1167.3200000000006</v>
      </c>
      <c r="L246" s="10">
        <v>1497.6849999999997</v>
      </c>
      <c r="M246" s="10">
        <v>1267.625</v>
      </c>
      <c r="N246" s="10">
        <v>0</v>
      </c>
      <c r="O246" s="10">
        <v>0</v>
      </c>
      <c r="P246" s="10">
        <v>821.58300000000008</v>
      </c>
      <c r="Q246" s="10">
        <v>1256.4779999999996</v>
      </c>
      <c r="R246" s="10">
        <v>1395.182</v>
      </c>
      <c r="S246" s="10">
        <v>1005.69</v>
      </c>
      <c r="T246" s="10">
        <v>1311.7620000000002</v>
      </c>
      <c r="U246" s="10">
        <v>714.35199999999998</v>
      </c>
      <c r="V246" s="10">
        <v>0</v>
      </c>
      <c r="W246" s="16">
        <v>610.99400000000003</v>
      </c>
      <c r="X246" s="16">
        <v>1363.3369999999998</v>
      </c>
      <c r="Y246" s="16">
        <v>1279.1370000000002</v>
      </c>
      <c r="Z246" s="16">
        <v>1264.2889999999998</v>
      </c>
      <c r="AA246" s="16">
        <v>1271.1990000000001</v>
      </c>
      <c r="AB246" s="16">
        <v>381.35099999999994</v>
      </c>
      <c r="AC246" s="16">
        <v>0</v>
      </c>
      <c r="AD246" s="16">
        <v>617.22499999999991</v>
      </c>
      <c r="AE246" s="16">
        <v>1175.6000000000004</v>
      </c>
      <c r="AF246" s="16">
        <v>1080.23</v>
      </c>
      <c r="AG246" s="10"/>
      <c r="AH246" s="16"/>
      <c r="AI246" s="16"/>
    </row>
    <row r="247" spans="1:35" x14ac:dyDescent="0.3">
      <c r="A247" s="69" t="s">
        <v>413</v>
      </c>
      <c r="B247" s="70" t="s">
        <v>530</v>
      </c>
      <c r="C247" s="11" t="s">
        <v>829</v>
      </c>
      <c r="D247" s="70" t="s">
        <v>944</v>
      </c>
      <c r="E247" s="10">
        <v>1053.3690000000001</v>
      </c>
      <c r="F247" s="10">
        <v>1001.4499999999999</v>
      </c>
      <c r="G247" s="10">
        <v>323.81599999999992</v>
      </c>
      <c r="H247" s="10">
        <v>0</v>
      </c>
      <c r="I247" s="10">
        <v>511.14099999999996</v>
      </c>
      <c r="J247" s="10">
        <v>1041.6629999999996</v>
      </c>
      <c r="K247" s="10">
        <v>1045.3420000000003</v>
      </c>
      <c r="L247" s="10">
        <v>1059.1419999999998</v>
      </c>
      <c r="M247" s="10">
        <v>988.58399999999983</v>
      </c>
      <c r="N247" s="10">
        <v>970.66100000000017</v>
      </c>
      <c r="O247" s="10">
        <v>0</v>
      </c>
      <c r="P247" s="10">
        <v>989.31900000000007</v>
      </c>
      <c r="Q247" s="10">
        <v>1096.336</v>
      </c>
      <c r="R247" s="10">
        <v>1071.9850000000001</v>
      </c>
      <c r="S247" s="10">
        <v>982.89099999999985</v>
      </c>
      <c r="T247" s="10">
        <v>1246.6760000000004</v>
      </c>
      <c r="U247" s="10">
        <v>156.553</v>
      </c>
      <c r="V247" s="10">
        <v>0</v>
      </c>
      <c r="W247" s="16">
        <v>558.18700000000001</v>
      </c>
      <c r="X247" s="16">
        <v>978.52299999999991</v>
      </c>
      <c r="Y247" s="16">
        <v>1050.0330000000001</v>
      </c>
      <c r="Z247" s="16">
        <v>1053.248</v>
      </c>
      <c r="AA247" s="16">
        <v>1079.2020000000002</v>
      </c>
      <c r="AB247" s="16">
        <v>167.72399999999999</v>
      </c>
      <c r="AC247" s="16">
        <v>0</v>
      </c>
      <c r="AD247" s="16">
        <v>506.56899999999996</v>
      </c>
      <c r="AE247" s="16">
        <v>1014.1259999999999</v>
      </c>
      <c r="AF247" s="16">
        <v>1016.9549999999999</v>
      </c>
      <c r="AG247" s="10"/>
      <c r="AH247" s="16"/>
      <c r="AI247" s="16"/>
    </row>
    <row r="248" spans="1:35" x14ac:dyDescent="0.3">
      <c r="A248" s="69" t="s">
        <v>455</v>
      </c>
      <c r="B248" s="70" t="s">
        <v>553</v>
      </c>
      <c r="C248" s="11" t="s">
        <v>830</v>
      </c>
      <c r="D248" s="70" t="s">
        <v>945</v>
      </c>
      <c r="E248" s="10">
        <v>1063.1510000000001</v>
      </c>
      <c r="F248" s="10">
        <v>1552.5390000000002</v>
      </c>
      <c r="G248" s="10">
        <v>1306.6449999999995</v>
      </c>
      <c r="H248" s="10">
        <v>0</v>
      </c>
      <c r="I248" s="10">
        <v>505.1690000000001</v>
      </c>
      <c r="J248" s="10">
        <v>1449.0769999999995</v>
      </c>
      <c r="K248" s="10">
        <v>1501.1390000000001</v>
      </c>
      <c r="L248" s="10">
        <v>1508.8149999999998</v>
      </c>
      <c r="M248" s="10">
        <v>1316.8009999999999</v>
      </c>
      <c r="N248" s="10">
        <v>1331.1370000000002</v>
      </c>
      <c r="O248" s="10">
        <v>0</v>
      </c>
      <c r="P248" s="10">
        <v>639.61300000000006</v>
      </c>
      <c r="Q248" s="10">
        <v>1336.3229999999999</v>
      </c>
      <c r="R248" s="10">
        <v>1312.8120000000004</v>
      </c>
      <c r="S248" s="10">
        <v>1335.029</v>
      </c>
      <c r="T248" s="10">
        <v>1304.1719999999996</v>
      </c>
      <c r="U248" s="10">
        <v>607.90700000000004</v>
      </c>
      <c r="V248" s="10">
        <v>0</v>
      </c>
      <c r="W248" s="16">
        <v>652.89099999999996</v>
      </c>
      <c r="X248" s="16">
        <v>1378.4759999999997</v>
      </c>
      <c r="Y248" s="16">
        <v>1440.9050000000002</v>
      </c>
      <c r="Z248" s="16">
        <v>1312.9520000000002</v>
      </c>
      <c r="AA248" s="16">
        <v>1343.693</v>
      </c>
      <c r="AB248" s="16">
        <v>747.0300000000002</v>
      </c>
      <c r="AC248" s="16">
        <v>0</v>
      </c>
      <c r="AD248" s="16">
        <v>505.23300000000006</v>
      </c>
      <c r="AE248" s="16">
        <v>1329.644</v>
      </c>
      <c r="AF248" s="16">
        <v>1292.3939999999996</v>
      </c>
      <c r="AG248" s="10"/>
      <c r="AH248" s="16"/>
      <c r="AI248" s="16"/>
    </row>
    <row r="249" spans="1:35" x14ac:dyDescent="0.3">
      <c r="A249" s="69" t="s">
        <v>385</v>
      </c>
      <c r="B249" s="70" t="s">
        <v>545</v>
      </c>
      <c r="C249" s="11" t="s">
        <v>831</v>
      </c>
      <c r="D249" s="70" t="s">
        <v>450</v>
      </c>
      <c r="E249" s="10">
        <v>913.15000000000032</v>
      </c>
      <c r="F249" s="10">
        <v>912.66800000000012</v>
      </c>
      <c r="G249" s="10">
        <v>675.76499999999987</v>
      </c>
      <c r="H249" s="10">
        <v>0</v>
      </c>
      <c r="I249" s="10">
        <v>468.39199999999994</v>
      </c>
      <c r="J249" s="10">
        <v>927.16399999999976</v>
      </c>
      <c r="K249" s="10">
        <v>930.56399999999985</v>
      </c>
      <c r="L249" s="10">
        <v>926.28600000000006</v>
      </c>
      <c r="M249" s="10">
        <v>916.14300000000026</v>
      </c>
      <c r="N249" s="10">
        <v>726.02499999999998</v>
      </c>
      <c r="O249" s="10">
        <v>0</v>
      </c>
      <c r="P249" s="10">
        <v>0</v>
      </c>
      <c r="Q249" s="10">
        <v>0</v>
      </c>
      <c r="R249" s="10">
        <v>945.99999999999989</v>
      </c>
      <c r="S249" s="10">
        <v>911.6690000000001</v>
      </c>
      <c r="T249" s="10">
        <v>908.39700000000005</v>
      </c>
      <c r="U249" s="10">
        <v>639.45900000000006</v>
      </c>
      <c r="V249" s="10">
        <v>0</v>
      </c>
      <c r="W249" s="16">
        <v>495.95100000000002</v>
      </c>
      <c r="X249" s="16">
        <v>944.38000000000011</v>
      </c>
      <c r="Y249" s="16">
        <v>920.67099999999971</v>
      </c>
      <c r="Z249" s="16">
        <v>497.72200000000004</v>
      </c>
      <c r="AA249" s="16">
        <v>907.80700000000024</v>
      </c>
      <c r="AB249" s="16">
        <v>277.24299999999999</v>
      </c>
      <c r="AC249" s="16">
        <v>0</v>
      </c>
      <c r="AD249" s="16">
        <v>461.13600000000002</v>
      </c>
      <c r="AE249" s="16">
        <v>733.1959999999998</v>
      </c>
      <c r="AF249" s="16">
        <v>0</v>
      </c>
      <c r="AG249" s="10"/>
      <c r="AH249" s="16"/>
      <c r="AI249" s="16"/>
    </row>
    <row r="250" spans="1:35" x14ac:dyDescent="0.3">
      <c r="A250" s="69" t="s">
        <v>23</v>
      </c>
      <c r="B250" s="69" t="s">
        <v>22</v>
      </c>
      <c r="C250" s="11" t="s">
        <v>832</v>
      </c>
      <c r="D250" s="70" t="s">
        <v>1069</v>
      </c>
      <c r="E250" s="10">
        <v>1165.8110000000001</v>
      </c>
      <c r="F250" s="10">
        <v>1362.6220000000003</v>
      </c>
      <c r="G250" s="10">
        <v>710.4140000000001</v>
      </c>
      <c r="H250" s="10">
        <v>0</v>
      </c>
      <c r="I250" s="10">
        <v>315.35199999999998</v>
      </c>
      <c r="J250" s="10">
        <v>1094.6500000000001</v>
      </c>
      <c r="K250" s="10">
        <v>1298.4569999999999</v>
      </c>
      <c r="L250" s="10">
        <v>1088.979</v>
      </c>
      <c r="M250" s="10">
        <v>1318.0520000000001</v>
      </c>
      <c r="N250" s="10">
        <v>726.99699999999996</v>
      </c>
      <c r="O250" s="10">
        <v>0</v>
      </c>
      <c r="P250" s="10">
        <v>448.3549999999999</v>
      </c>
      <c r="Q250" s="10">
        <v>1091.8940000000002</v>
      </c>
      <c r="R250" s="10">
        <v>1153.2840000000001</v>
      </c>
      <c r="S250" s="10">
        <v>1273.0409999999997</v>
      </c>
      <c r="T250" s="10">
        <v>1364.2130000000004</v>
      </c>
      <c r="U250" s="10">
        <v>902.82100000000025</v>
      </c>
      <c r="V250" s="10">
        <v>0</v>
      </c>
      <c r="W250" s="16">
        <v>464.44699999999995</v>
      </c>
      <c r="X250" s="16">
        <v>671.33799999999997</v>
      </c>
      <c r="Y250" s="16">
        <v>0</v>
      </c>
      <c r="Z250" s="16">
        <v>1035.5340000000001</v>
      </c>
      <c r="AA250" s="16">
        <v>1054.7470000000001</v>
      </c>
      <c r="AB250" s="16">
        <v>0</v>
      </c>
      <c r="AC250" s="16">
        <v>0</v>
      </c>
      <c r="AD250" s="16">
        <v>186.02999999999997</v>
      </c>
      <c r="AE250" s="16">
        <v>1054.9199999999998</v>
      </c>
      <c r="AF250" s="16">
        <v>816.88400000000013</v>
      </c>
      <c r="AG250" s="10"/>
      <c r="AH250" s="16"/>
      <c r="AI250" s="16"/>
    </row>
    <row r="251" spans="1:35" x14ac:dyDescent="0.3">
      <c r="A251" s="69" t="s">
        <v>324</v>
      </c>
      <c r="B251" s="69" t="s">
        <v>567</v>
      </c>
      <c r="C251" s="11" t="s">
        <v>833</v>
      </c>
      <c r="D251" s="70" t="s">
        <v>555</v>
      </c>
      <c r="E251" s="10">
        <v>1036.0729999999999</v>
      </c>
      <c r="F251" s="10">
        <v>1045.1360000000002</v>
      </c>
      <c r="G251" s="10">
        <v>337.39699999999993</v>
      </c>
      <c r="H251" s="10">
        <v>0</v>
      </c>
      <c r="I251" s="10">
        <v>517.45800000000008</v>
      </c>
      <c r="J251" s="10">
        <v>1014.069</v>
      </c>
      <c r="K251" s="10">
        <v>1002.8519999999996</v>
      </c>
      <c r="L251" s="10">
        <v>1235.5909999999999</v>
      </c>
      <c r="M251" s="10">
        <v>1223.9750000000001</v>
      </c>
      <c r="N251" s="10">
        <v>470.21300000000002</v>
      </c>
      <c r="O251" s="10">
        <v>0</v>
      </c>
      <c r="P251" s="10">
        <v>508.63400000000001</v>
      </c>
      <c r="Q251" s="10">
        <v>1153.1499999999999</v>
      </c>
      <c r="R251" s="10">
        <v>1037.1149999999996</v>
      </c>
      <c r="S251" s="10">
        <v>1073.5709999999997</v>
      </c>
      <c r="T251" s="10">
        <v>525.63200000000006</v>
      </c>
      <c r="U251" s="10">
        <v>0</v>
      </c>
      <c r="V251" s="10">
        <v>0</v>
      </c>
      <c r="W251" s="16">
        <v>663.53499999999997</v>
      </c>
      <c r="X251" s="16">
        <v>1256.0709999999999</v>
      </c>
      <c r="Y251" s="16">
        <v>1055.288</v>
      </c>
      <c r="Z251" s="16">
        <v>1023.1219999999998</v>
      </c>
      <c r="AA251" s="16">
        <v>285.75100000000003</v>
      </c>
      <c r="AB251" s="16">
        <v>0</v>
      </c>
      <c r="AC251" s="16">
        <v>0</v>
      </c>
      <c r="AD251" s="16">
        <v>447.709</v>
      </c>
      <c r="AE251" s="16">
        <v>951.303</v>
      </c>
      <c r="AF251" s="16">
        <v>451.38300000000004</v>
      </c>
      <c r="AG251" s="10"/>
      <c r="AH251" s="16"/>
      <c r="AI251" s="16"/>
    </row>
    <row r="252" spans="1:35" x14ac:dyDescent="0.3">
      <c r="A252" s="69" t="s">
        <v>461</v>
      </c>
      <c r="B252" s="69" t="s">
        <v>888</v>
      </c>
      <c r="C252" s="11" t="s">
        <v>834</v>
      </c>
      <c r="D252" s="70" t="s">
        <v>944</v>
      </c>
      <c r="E252" s="10">
        <v>1031.454</v>
      </c>
      <c r="F252" s="10">
        <v>1014.6700000000001</v>
      </c>
      <c r="G252" s="10">
        <v>735.46600000000012</v>
      </c>
      <c r="H252" s="10">
        <v>0</v>
      </c>
      <c r="I252" s="10">
        <v>680.84399999999994</v>
      </c>
      <c r="J252" s="10">
        <v>1005.374</v>
      </c>
      <c r="K252" s="10">
        <v>1048.5430000000001</v>
      </c>
      <c r="L252" s="10">
        <v>982.89999999999986</v>
      </c>
      <c r="M252" s="10">
        <v>1018.394</v>
      </c>
      <c r="N252" s="10">
        <v>1014.8920000000002</v>
      </c>
      <c r="O252" s="10">
        <v>0</v>
      </c>
      <c r="P252" s="10">
        <v>715.21299999999985</v>
      </c>
      <c r="Q252" s="10">
        <v>1014.6849999999998</v>
      </c>
      <c r="R252" s="10">
        <v>1003.941</v>
      </c>
      <c r="S252" s="10">
        <v>1048.5899999999997</v>
      </c>
      <c r="T252" s="10">
        <v>1009.0540000000003</v>
      </c>
      <c r="U252" s="10">
        <v>697.3449999999998</v>
      </c>
      <c r="V252" s="10">
        <v>0</v>
      </c>
      <c r="W252" s="16">
        <v>621.2399999999999</v>
      </c>
      <c r="X252" s="16">
        <v>1048.5839999999998</v>
      </c>
      <c r="Y252" s="16">
        <v>1010.9760000000003</v>
      </c>
      <c r="Z252" s="16">
        <v>1003.704</v>
      </c>
      <c r="AA252" s="16">
        <v>1039.3869999999999</v>
      </c>
      <c r="AB252" s="16">
        <v>8.6760000000000002</v>
      </c>
      <c r="AC252" s="16">
        <v>0</v>
      </c>
      <c r="AD252" s="16">
        <v>600.95100000000014</v>
      </c>
      <c r="AE252" s="16">
        <v>1140.1940000000002</v>
      </c>
      <c r="AF252" s="16">
        <v>1545.8030000000003</v>
      </c>
      <c r="AG252" s="10"/>
      <c r="AH252" s="16"/>
      <c r="AI252" s="16"/>
    </row>
    <row r="253" spans="1:35" x14ac:dyDescent="0.3">
      <c r="A253" s="69" t="s">
        <v>237</v>
      </c>
      <c r="B253" s="69" t="s">
        <v>889</v>
      </c>
      <c r="C253" s="11" t="s">
        <v>835</v>
      </c>
      <c r="D253" s="70" t="s">
        <v>450</v>
      </c>
      <c r="E253" s="10">
        <v>901.51300000000003</v>
      </c>
      <c r="F253" s="10">
        <v>926.71299999999997</v>
      </c>
      <c r="G253" s="10">
        <v>441.56400000000002</v>
      </c>
      <c r="H253" s="10">
        <v>0</v>
      </c>
      <c r="I253" s="10">
        <v>490.41099999999994</v>
      </c>
      <c r="J253" s="10">
        <v>918.80600000000004</v>
      </c>
      <c r="K253" s="10">
        <v>928.81900000000019</v>
      </c>
      <c r="L253" s="10">
        <v>918.24099999999999</v>
      </c>
      <c r="M253" s="10">
        <v>877.35999999999979</v>
      </c>
      <c r="N253" s="10">
        <v>733.02200000000005</v>
      </c>
      <c r="O253" s="10">
        <v>0</v>
      </c>
      <c r="P253" s="10">
        <v>501.15400000000005</v>
      </c>
      <c r="Q253" s="10">
        <v>905.36099999999999</v>
      </c>
      <c r="R253" s="10">
        <v>903.69699999999989</v>
      </c>
      <c r="S253" s="10">
        <v>908.54699999999991</v>
      </c>
      <c r="T253" s="10">
        <v>921.7650000000001</v>
      </c>
      <c r="U253" s="10">
        <v>468.95899999999995</v>
      </c>
      <c r="V253" s="10">
        <v>0</v>
      </c>
      <c r="W253" s="16">
        <v>500.61</v>
      </c>
      <c r="X253" s="16">
        <v>913.44899999999996</v>
      </c>
      <c r="Y253" s="16">
        <v>909.19400000000019</v>
      </c>
      <c r="Z253" s="16">
        <v>900.03499999999985</v>
      </c>
      <c r="AA253" s="16">
        <v>909.5</v>
      </c>
      <c r="AB253" s="16">
        <v>400.96800000000002</v>
      </c>
      <c r="AC253" s="16">
        <v>0</v>
      </c>
      <c r="AD253" s="16">
        <v>485.21100000000001</v>
      </c>
      <c r="AE253" s="16">
        <v>921.09500000000003</v>
      </c>
      <c r="AF253" s="16">
        <v>916.5419999999998</v>
      </c>
      <c r="AG253" s="10"/>
      <c r="AH253" s="16"/>
      <c r="AI253" s="16"/>
    </row>
    <row r="254" spans="1:35" x14ac:dyDescent="0.3">
      <c r="A254" s="69" t="s">
        <v>442</v>
      </c>
      <c r="B254" s="69" t="s">
        <v>890</v>
      </c>
      <c r="C254" s="11" t="s">
        <v>836</v>
      </c>
      <c r="D254" s="70" t="s">
        <v>1069</v>
      </c>
      <c r="E254" s="10">
        <v>804.02700000000004</v>
      </c>
      <c r="F254" s="10">
        <v>917.07200000000012</v>
      </c>
      <c r="G254" s="10">
        <v>508.286</v>
      </c>
      <c r="H254" s="10">
        <v>0</v>
      </c>
      <c r="I254" s="10">
        <v>0</v>
      </c>
      <c r="J254" s="10">
        <v>915.78400000000011</v>
      </c>
      <c r="K254" s="10">
        <v>920.77000000000021</v>
      </c>
      <c r="L254" s="10">
        <v>911.39699999999971</v>
      </c>
      <c r="M254" s="10">
        <v>966.40800000000013</v>
      </c>
      <c r="N254" s="10">
        <v>0</v>
      </c>
      <c r="O254" s="10">
        <v>0</v>
      </c>
      <c r="P254" s="10">
        <v>301.28900000000004</v>
      </c>
      <c r="Q254" s="10">
        <v>958.94600000000014</v>
      </c>
      <c r="R254" s="10">
        <v>969.53599999999983</v>
      </c>
      <c r="S254" s="10">
        <v>960.36699999999996</v>
      </c>
      <c r="T254" s="10">
        <v>942.80000000000007</v>
      </c>
      <c r="U254" s="10">
        <v>512.07299999999998</v>
      </c>
      <c r="V254" s="10">
        <v>0</v>
      </c>
      <c r="W254" s="16">
        <v>304.35199999999998</v>
      </c>
      <c r="X254" s="16">
        <v>936.4860000000001</v>
      </c>
      <c r="Y254" s="16">
        <v>923.26400000000024</v>
      </c>
      <c r="Z254" s="16">
        <v>913.34700000000009</v>
      </c>
      <c r="AA254" s="16">
        <v>1004.4110000000002</v>
      </c>
      <c r="AB254" s="16">
        <v>595.68600000000015</v>
      </c>
      <c r="AC254" s="16">
        <v>0</v>
      </c>
      <c r="AD254" s="16">
        <v>311.16900000000004</v>
      </c>
      <c r="AE254" s="16">
        <v>960.03600000000006</v>
      </c>
      <c r="AF254" s="16">
        <v>887.39400000000023</v>
      </c>
      <c r="AG254" s="10"/>
      <c r="AH254" s="16"/>
      <c r="AI254" s="16"/>
    </row>
    <row r="255" spans="1:35" x14ac:dyDescent="0.3">
      <c r="A255" s="69" t="s">
        <v>226</v>
      </c>
      <c r="B255" s="69" t="s">
        <v>225</v>
      </c>
      <c r="C255" s="11" t="s">
        <v>837</v>
      </c>
      <c r="D255" s="70" t="s">
        <v>1069</v>
      </c>
      <c r="E255" s="10">
        <v>1053.886</v>
      </c>
      <c r="F255" s="10">
        <v>0</v>
      </c>
      <c r="G255" s="10">
        <v>551.49299999999994</v>
      </c>
      <c r="H255" s="10">
        <v>0</v>
      </c>
      <c r="I255" s="10">
        <v>432.23399999999998</v>
      </c>
      <c r="J255" s="10">
        <v>920.77599999999995</v>
      </c>
      <c r="K255" s="10">
        <v>744.48300000000017</v>
      </c>
      <c r="L255" s="10">
        <v>1008.5140000000001</v>
      </c>
      <c r="M255" s="10">
        <v>1066.1090000000002</v>
      </c>
      <c r="N255" s="10">
        <v>1001.647</v>
      </c>
      <c r="O255" s="10">
        <v>0</v>
      </c>
      <c r="P255" s="10">
        <v>152.46299999999999</v>
      </c>
      <c r="Q255" s="10">
        <v>1023.2499999999999</v>
      </c>
      <c r="R255" s="10">
        <v>1017.1999999999999</v>
      </c>
      <c r="S255" s="10">
        <v>1035.9019999999996</v>
      </c>
      <c r="T255" s="10">
        <v>1041.4659999999999</v>
      </c>
      <c r="U255" s="10">
        <v>423.94100000000014</v>
      </c>
      <c r="V255" s="10">
        <v>0</v>
      </c>
      <c r="W255" s="16">
        <v>0</v>
      </c>
      <c r="X255" s="16">
        <v>1016.8660000000002</v>
      </c>
      <c r="Y255" s="16">
        <v>1003.6560000000003</v>
      </c>
      <c r="Z255" s="16">
        <v>1040.1880000000003</v>
      </c>
      <c r="AA255" s="16">
        <v>626.18899999999996</v>
      </c>
      <c r="AB255" s="16">
        <v>186.10700000000003</v>
      </c>
      <c r="AC255" s="16">
        <v>0</v>
      </c>
      <c r="AD255" s="16">
        <v>177.935</v>
      </c>
      <c r="AE255" s="16">
        <v>740.35600000000022</v>
      </c>
      <c r="AF255" s="16">
        <v>1030.127</v>
      </c>
      <c r="AG255" s="10"/>
      <c r="AH255" s="16"/>
      <c r="AI255" s="16"/>
    </row>
    <row r="256" spans="1:35" x14ac:dyDescent="0.3">
      <c r="A256" s="69" t="s">
        <v>224</v>
      </c>
      <c r="B256" s="69" t="s">
        <v>541</v>
      </c>
      <c r="C256" s="11" t="s">
        <v>838</v>
      </c>
      <c r="D256" s="70" t="s">
        <v>1069</v>
      </c>
      <c r="E256" s="10">
        <v>954.93200000000002</v>
      </c>
      <c r="F256" s="10">
        <v>1016.2600000000001</v>
      </c>
      <c r="G256" s="10">
        <v>945.2149999999998</v>
      </c>
      <c r="H256" s="10">
        <v>78.092000000000013</v>
      </c>
      <c r="I256" s="10">
        <v>590.04600000000005</v>
      </c>
      <c r="J256" s="10">
        <v>1045.1589999999999</v>
      </c>
      <c r="K256" s="10">
        <v>1047.3990000000001</v>
      </c>
      <c r="L256" s="10">
        <v>924.51900000000012</v>
      </c>
      <c r="M256" s="10">
        <v>950.87700000000007</v>
      </c>
      <c r="N256" s="10">
        <v>823.08900000000028</v>
      </c>
      <c r="O256" s="10">
        <v>0</v>
      </c>
      <c r="P256" s="10">
        <v>794.63599999999974</v>
      </c>
      <c r="Q256" s="10">
        <v>966.18100000000004</v>
      </c>
      <c r="R256" s="10">
        <v>981.60899999999992</v>
      </c>
      <c r="S256" s="10">
        <v>1036.768</v>
      </c>
      <c r="T256" s="10">
        <v>896.52499999999998</v>
      </c>
      <c r="U256" s="10">
        <v>848.21499999999992</v>
      </c>
      <c r="V256" s="10">
        <v>0</v>
      </c>
      <c r="W256" s="16">
        <v>659.16700000000003</v>
      </c>
      <c r="X256" s="16">
        <v>1073.4590000000001</v>
      </c>
      <c r="Y256" s="16">
        <v>985.42700000000013</v>
      </c>
      <c r="Z256" s="16">
        <v>1045.502</v>
      </c>
      <c r="AA256" s="16">
        <v>946.13599999999974</v>
      </c>
      <c r="AB256" s="16">
        <v>0</v>
      </c>
      <c r="AC256" s="16">
        <v>0</v>
      </c>
      <c r="AD256" s="16">
        <v>571.70699999999999</v>
      </c>
      <c r="AE256" s="16">
        <v>850.78499999999974</v>
      </c>
      <c r="AF256" s="16">
        <v>1063.9209999999998</v>
      </c>
      <c r="AG256" s="10"/>
      <c r="AH256" s="16"/>
      <c r="AI256" s="16"/>
    </row>
    <row r="257" spans="1:35" x14ac:dyDescent="0.3">
      <c r="A257" s="69" t="s">
        <v>196</v>
      </c>
      <c r="B257" s="69" t="s">
        <v>195</v>
      </c>
      <c r="C257" s="11" t="s">
        <v>839</v>
      </c>
      <c r="D257" s="70" t="s">
        <v>1069</v>
      </c>
      <c r="E257" s="10">
        <v>597.00399999999991</v>
      </c>
      <c r="F257" s="10">
        <v>118.67700000000001</v>
      </c>
      <c r="G257" s="10">
        <v>800.63600000000008</v>
      </c>
      <c r="H257" s="10">
        <v>91.908000000000001</v>
      </c>
      <c r="I257" s="10">
        <v>429.27800000000008</v>
      </c>
      <c r="J257" s="10">
        <v>900.98900000000003</v>
      </c>
      <c r="K257" s="10">
        <v>279.06299999999999</v>
      </c>
      <c r="L257" s="10">
        <v>1000.822</v>
      </c>
      <c r="M257" s="10">
        <v>874.39</v>
      </c>
      <c r="N257" s="10">
        <v>543.16999999999996</v>
      </c>
      <c r="O257" s="10">
        <v>0</v>
      </c>
      <c r="P257" s="10">
        <v>408.37200000000001</v>
      </c>
      <c r="Q257" s="10">
        <v>842.22200000000009</v>
      </c>
      <c r="R257" s="10">
        <v>1064.5740000000001</v>
      </c>
      <c r="S257" s="10">
        <v>1056.6819999999998</v>
      </c>
      <c r="T257" s="10">
        <v>1010.5740000000003</v>
      </c>
      <c r="U257" s="10">
        <v>545.1400000000001</v>
      </c>
      <c r="V257" s="10">
        <v>0</v>
      </c>
      <c r="W257" s="16">
        <v>421.12700000000001</v>
      </c>
      <c r="X257" s="16">
        <v>1024.972</v>
      </c>
      <c r="Y257" s="16">
        <v>1194.2760000000001</v>
      </c>
      <c r="Z257" s="16">
        <v>810.23899999999981</v>
      </c>
      <c r="AA257" s="16">
        <v>1005.4080000000005</v>
      </c>
      <c r="AB257" s="16">
        <v>329.01700000000005</v>
      </c>
      <c r="AC257" s="16">
        <v>0</v>
      </c>
      <c r="AD257" s="16">
        <v>525.52700000000004</v>
      </c>
      <c r="AE257" s="16">
        <v>1037.3600000000001</v>
      </c>
      <c r="AF257" s="16">
        <v>1701.5520000000004</v>
      </c>
      <c r="AG257" s="10"/>
      <c r="AH257" s="16"/>
      <c r="AI257" s="16"/>
    </row>
    <row r="258" spans="1:35" x14ac:dyDescent="0.3">
      <c r="A258" s="69" t="s">
        <v>497</v>
      </c>
      <c r="B258" s="69" t="s">
        <v>496</v>
      </c>
      <c r="C258" s="11" t="s">
        <v>840</v>
      </c>
      <c r="D258" s="70" t="s">
        <v>555</v>
      </c>
      <c r="E258" s="10">
        <v>815.92399999999998</v>
      </c>
      <c r="F258" s="10">
        <v>939.30700000000013</v>
      </c>
      <c r="G258" s="10">
        <v>216.78500000000003</v>
      </c>
      <c r="H258" s="10">
        <v>0</v>
      </c>
      <c r="I258" s="10">
        <v>507.185</v>
      </c>
      <c r="J258" s="10">
        <v>904.8119999999999</v>
      </c>
      <c r="K258" s="10">
        <v>917.04300000000012</v>
      </c>
      <c r="L258" s="10">
        <v>818.12199999999996</v>
      </c>
      <c r="M258" s="10">
        <v>860.31499999999994</v>
      </c>
      <c r="N258" s="10">
        <v>808.01400000000001</v>
      </c>
      <c r="O258" s="10">
        <v>0</v>
      </c>
      <c r="P258" s="10">
        <v>664.55299999999988</v>
      </c>
      <c r="Q258" s="10">
        <v>813.34000000000015</v>
      </c>
      <c r="R258" s="10">
        <v>809.4620000000001</v>
      </c>
      <c r="S258" s="10">
        <v>1016.5829999999999</v>
      </c>
      <c r="T258" s="10">
        <v>962.83</v>
      </c>
      <c r="U258" s="10">
        <v>300.07399999999996</v>
      </c>
      <c r="V258" s="10">
        <v>0</v>
      </c>
      <c r="W258" s="16">
        <v>629.649</v>
      </c>
      <c r="X258" s="16">
        <v>948.30300000000022</v>
      </c>
      <c r="Y258" s="16">
        <v>876.21399999999994</v>
      </c>
      <c r="Z258" s="16">
        <v>0</v>
      </c>
      <c r="AA258" s="16">
        <v>913.41200000000015</v>
      </c>
      <c r="AB258" s="16">
        <v>291.06100000000004</v>
      </c>
      <c r="AC258" s="16">
        <v>221.07199999999995</v>
      </c>
      <c r="AD258" s="16">
        <v>800.85799999999995</v>
      </c>
      <c r="AE258" s="16">
        <v>920.83899999999983</v>
      </c>
      <c r="AF258" s="16">
        <v>865.73900000000026</v>
      </c>
      <c r="AG258" s="10"/>
      <c r="AH258" s="16"/>
      <c r="AI258" s="16"/>
    </row>
    <row r="259" spans="1:35" x14ac:dyDescent="0.3">
      <c r="A259" s="69" t="s">
        <v>251</v>
      </c>
      <c r="B259" s="69" t="s">
        <v>250</v>
      </c>
      <c r="C259" s="11" t="s">
        <v>841</v>
      </c>
      <c r="D259" s="70" t="s">
        <v>555</v>
      </c>
      <c r="E259" s="10">
        <v>1002.0840000000001</v>
      </c>
      <c r="F259" s="10">
        <v>963.6640000000001</v>
      </c>
      <c r="G259" s="10">
        <v>1101.5260000000003</v>
      </c>
      <c r="H259" s="10">
        <v>21.661999999999999</v>
      </c>
      <c r="I259" s="10">
        <v>556.89300000000003</v>
      </c>
      <c r="J259" s="10">
        <v>923.8330000000002</v>
      </c>
      <c r="K259" s="10">
        <v>1045.0340000000001</v>
      </c>
      <c r="L259" s="10">
        <v>1020.1700000000001</v>
      </c>
      <c r="M259" s="10">
        <v>941.40100000000007</v>
      </c>
      <c r="N259" s="10">
        <v>1030.5429999999999</v>
      </c>
      <c r="O259" s="10">
        <v>367.67900000000009</v>
      </c>
      <c r="P259" s="10">
        <v>760.87800000000004</v>
      </c>
      <c r="Q259" s="10">
        <v>964.5830000000002</v>
      </c>
      <c r="R259" s="10">
        <v>939.01800000000026</v>
      </c>
      <c r="S259" s="10">
        <v>1035.769</v>
      </c>
      <c r="T259" s="10">
        <v>838.87700000000029</v>
      </c>
      <c r="U259" s="10">
        <v>650.30300000000011</v>
      </c>
      <c r="V259" s="10">
        <v>448.46500000000003</v>
      </c>
      <c r="W259" s="16">
        <v>363.53800000000001</v>
      </c>
      <c r="X259" s="16">
        <v>980.15499999999986</v>
      </c>
      <c r="Y259" s="16">
        <v>1035.6970000000001</v>
      </c>
      <c r="Z259" s="16">
        <v>849.20099999999991</v>
      </c>
      <c r="AA259" s="16">
        <v>546.87900000000002</v>
      </c>
      <c r="AB259" s="16">
        <v>36.816000000000003</v>
      </c>
      <c r="AC259" s="16">
        <v>0</v>
      </c>
      <c r="AD259" s="16">
        <v>674.26199999999994</v>
      </c>
      <c r="AE259" s="16">
        <v>886.71000000000015</v>
      </c>
      <c r="AF259" s="16">
        <v>608.56999999999994</v>
      </c>
      <c r="AG259" s="10"/>
      <c r="AH259" s="16"/>
      <c r="AI259" s="16"/>
    </row>
    <row r="260" spans="1:35" x14ac:dyDescent="0.3">
      <c r="A260" s="69" t="s">
        <v>498</v>
      </c>
      <c r="B260" s="69" t="s">
        <v>891</v>
      </c>
      <c r="C260" s="11" t="s">
        <v>842</v>
      </c>
      <c r="D260" s="70" t="s">
        <v>1069</v>
      </c>
      <c r="E260" s="10">
        <v>1032.604</v>
      </c>
      <c r="F260" s="10">
        <v>1011.635</v>
      </c>
      <c r="G260" s="10">
        <v>802.69600000000003</v>
      </c>
      <c r="H260" s="10">
        <v>145.40099999999998</v>
      </c>
      <c r="I260" s="10">
        <v>228.095</v>
      </c>
      <c r="J260" s="10">
        <v>226.786</v>
      </c>
      <c r="K260" s="10">
        <v>1012.5810000000005</v>
      </c>
      <c r="L260" s="10">
        <v>1045.0349999999999</v>
      </c>
      <c r="M260" s="10">
        <v>1019.109</v>
      </c>
      <c r="N260" s="10">
        <v>0</v>
      </c>
      <c r="O260" s="10">
        <v>0</v>
      </c>
      <c r="P260" s="10">
        <v>503.75599999999997</v>
      </c>
      <c r="Q260" s="10">
        <v>1063.1999999999998</v>
      </c>
      <c r="R260" s="10">
        <v>1050.0339999999999</v>
      </c>
      <c r="S260" s="10">
        <v>1084.0810000000004</v>
      </c>
      <c r="T260" s="10">
        <v>1049.4350000000002</v>
      </c>
      <c r="U260" s="10">
        <v>756.35899999999992</v>
      </c>
      <c r="V260" s="10">
        <v>0</v>
      </c>
      <c r="W260" s="16">
        <v>499.05799999999999</v>
      </c>
      <c r="X260" s="16">
        <v>1058.9049999999995</v>
      </c>
      <c r="Y260" s="16">
        <v>1065.1860000000004</v>
      </c>
      <c r="Z260" s="16">
        <v>0</v>
      </c>
      <c r="AA260" s="16">
        <v>897.875</v>
      </c>
      <c r="AB260" s="16">
        <v>0</v>
      </c>
      <c r="AC260" s="16">
        <v>0</v>
      </c>
      <c r="AD260" s="16">
        <v>488.39699999999999</v>
      </c>
      <c r="AE260" s="16">
        <v>1003.7640000000001</v>
      </c>
      <c r="AF260" s="16">
        <v>1027.3800000000001</v>
      </c>
      <c r="AG260" s="10"/>
      <c r="AH260" s="16"/>
      <c r="AI260" s="16"/>
    </row>
    <row r="261" spans="1:35" x14ac:dyDescent="0.3">
      <c r="A261" s="69" t="s">
        <v>330</v>
      </c>
      <c r="B261" s="69" t="s">
        <v>329</v>
      </c>
      <c r="C261" s="11" t="s">
        <v>843</v>
      </c>
      <c r="D261" s="70" t="s">
        <v>555</v>
      </c>
      <c r="E261" s="10">
        <v>1160.7369999999999</v>
      </c>
      <c r="F261" s="10">
        <v>1193.0350000000003</v>
      </c>
      <c r="G261" s="10">
        <v>595.32299999999987</v>
      </c>
      <c r="H261" s="10">
        <v>0</v>
      </c>
      <c r="I261" s="10">
        <v>421.00299999999987</v>
      </c>
      <c r="J261" s="10">
        <v>0</v>
      </c>
      <c r="K261" s="10">
        <v>1212.6500000000001</v>
      </c>
      <c r="L261" s="10">
        <v>1199.6440000000007</v>
      </c>
      <c r="M261" s="10">
        <v>1229.8900000000001</v>
      </c>
      <c r="N261" s="10">
        <v>465.25699999999995</v>
      </c>
      <c r="O261" s="10">
        <v>0</v>
      </c>
      <c r="P261" s="10">
        <v>668.04600000000016</v>
      </c>
      <c r="Q261" s="10">
        <v>1104.8170000000002</v>
      </c>
      <c r="R261" s="10">
        <v>1144.6110000000001</v>
      </c>
      <c r="S261" s="10">
        <v>1214.9770000000001</v>
      </c>
      <c r="T261" s="10">
        <v>1157.8419999999999</v>
      </c>
      <c r="U261" s="10">
        <v>378.50900000000001</v>
      </c>
      <c r="V261" s="10">
        <v>0</v>
      </c>
      <c r="W261" s="16">
        <v>792.20200000000023</v>
      </c>
      <c r="X261" s="16">
        <v>1163.7000000000003</v>
      </c>
      <c r="Y261" s="16">
        <v>1241.9949999999999</v>
      </c>
      <c r="Z261" s="16">
        <v>1130.4619999999998</v>
      </c>
      <c r="AA261" s="16">
        <v>1108.2259999999994</v>
      </c>
      <c r="AB261" s="16">
        <v>148.32500000000002</v>
      </c>
      <c r="AC261" s="16">
        <v>0</v>
      </c>
      <c r="AD261" s="16">
        <v>901.54000000000019</v>
      </c>
      <c r="AE261" s="16">
        <v>1234.6220000000003</v>
      </c>
      <c r="AF261" s="16">
        <v>1179.5000000000002</v>
      </c>
      <c r="AG261" s="10"/>
      <c r="AH261" s="16"/>
      <c r="AI261" s="16"/>
    </row>
    <row r="262" spans="1:35" x14ac:dyDescent="0.3">
      <c r="A262" s="69" t="s">
        <v>148</v>
      </c>
      <c r="B262" s="69" t="s">
        <v>147</v>
      </c>
      <c r="C262" s="11" t="s">
        <v>844</v>
      </c>
      <c r="D262" s="70" t="s">
        <v>1069</v>
      </c>
      <c r="E262" s="10">
        <v>995.39399999999989</v>
      </c>
      <c r="F262" s="10">
        <v>1002.1200000000001</v>
      </c>
      <c r="G262" s="10">
        <v>453.10199999999998</v>
      </c>
      <c r="H262" s="10">
        <v>0</v>
      </c>
      <c r="I262" s="10">
        <v>419.91899999999998</v>
      </c>
      <c r="J262" s="10">
        <v>963.68199999999979</v>
      </c>
      <c r="K262" s="10">
        <v>1008.4700000000001</v>
      </c>
      <c r="L262" s="10">
        <v>954.79100000000017</v>
      </c>
      <c r="M262" s="10">
        <v>905.20800000000008</v>
      </c>
      <c r="N262" s="10">
        <v>538.93500000000006</v>
      </c>
      <c r="O262" s="10">
        <v>6.9690000000000003</v>
      </c>
      <c r="P262" s="10">
        <v>458.13399999999996</v>
      </c>
      <c r="Q262" s="10">
        <v>952.01</v>
      </c>
      <c r="R262" s="10">
        <v>942.64899999999989</v>
      </c>
      <c r="S262" s="10">
        <v>1001.2680000000001</v>
      </c>
      <c r="T262" s="10">
        <v>938.73</v>
      </c>
      <c r="U262" s="10">
        <v>397.73299999999995</v>
      </c>
      <c r="V262" s="10">
        <v>0</v>
      </c>
      <c r="W262" s="16">
        <v>406.45700000000005</v>
      </c>
      <c r="X262" s="16">
        <v>818.57900000000029</v>
      </c>
      <c r="Y262" s="16">
        <v>986.17700000000013</v>
      </c>
      <c r="Z262" s="16">
        <v>911.73700000000008</v>
      </c>
      <c r="AA262" s="16">
        <v>924.96600000000024</v>
      </c>
      <c r="AB262" s="16">
        <v>515.27</v>
      </c>
      <c r="AC262" s="16">
        <v>5.7080000000000002</v>
      </c>
      <c r="AD262" s="16">
        <v>468.24099999999999</v>
      </c>
      <c r="AE262" s="16">
        <v>895.50199999999984</v>
      </c>
      <c r="AF262" s="16">
        <v>914.40900000000011</v>
      </c>
      <c r="AG262" s="10"/>
      <c r="AH262" s="16"/>
      <c r="AI262" s="16"/>
    </row>
    <row r="263" spans="1:35" x14ac:dyDescent="0.3">
      <c r="A263" s="69" t="s">
        <v>507</v>
      </c>
      <c r="B263" s="69" t="s">
        <v>576</v>
      </c>
      <c r="C263" s="11" t="s">
        <v>845</v>
      </c>
      <c r="D263" s="70" t="s">
        <v>1069</v>
      </c>
      <c r="E263" s="10">
        <v>1038.577</v>
      </c>
      <c r="F263" s="10">
        <v>968.1819999999999</v>
      </c>
      <c r="G263" s="10">
        <v>606.476</v>
      </c>
      <c r="H263" s="10">
        <v>0</v>
      </c>
      <c r="I263" s="10">
        <v>476.95100000000008</v>
      </c>
      <c r="J263" s="10">
        <v>1028.7750000000001</v>
      </c>
      <c r="K263" s="10">
        <v>1022.9669999999998</v>
      </c>
      <c r="L263" s="10">
        <v>1032.2959999999998</v>
      </c>
      <c r="M263" s="10">
        <v>1046.8730000000005</v>
      </c>
      <c r="N263" s="10">
        <v>821.19899999999996</v>
      </c>
      <c r="O263" s="10">
        <v>0</v>
      </c>
      <c r="P263" s="10">
        <v>455.35100000000006</v>
      </c>
      <c r="Q263" s="10">
        <v>1017.3229999999999</v>
      </c>
      <c r="R263" s="10">
        <v>955.61799999999982</v>
      </c>
      <c r="S263" s="10">
        <v>1031.7080000000001</v>
      </c>
      <c r="T263" s="10">
        <v>1003.324</v>
      </c>
      <c r="U263" s="10">
        <v>657.10900000000004</v>
      </c>
      <c r="V263" s="10">
        <v>0</v>
      </c>
      <c r="W263" s="16">
        <v>564.05799999999999</v>
      </c>
      <c r="X263" s="16">
        <v>1024.0269999999996</v>
      </c>
      <c r="Y263" s="16">
        <v>1013.3050000000001</v>
      </c>
      <c r="Z263" s="16">
        <v>1080.0750000000003</v>
      </c>
      <c r="AA263" s="16">
        <v>1014.4300000000001</v>
      </c>
      <c r="AB263" s="16">
        <v>725.04200000000003</v>
      </c>
      <c r="AC263" s="16">
        <v>0</v>
      </c>
      <c r="AD263" s="16">
        <v>500.67399999999986</v>
      </c>
      <c r="AE263" s="16">
        <v>917.58399999999983</v>
      </c>
      <c r="AF263" s="16">
        <v>1007.7059999999999</v>
      </c>
      <c r="AG263" s="10"/>
      <c r="AH263" s="16"/>
      <c r="AI263" s="16"/>
    </row>
    <row r="264" spans="1:35" x14ac:dyDescent="0.3">
      <c r="A264" s="69" t="s">
        <v>154</v>
      </c>
      <c r="B264" s="69" t="s">
        <v>153</v>
      </c>
      <c r="C264" s="11" t="s">
        <v>846</v>
      </c>
      <c r="D264" s="70" t="s">
        <v>1069</v>
      </c>
      <c r="E264" s="10">
        <v>1014.1809999999999</v>
      </c>
      <c r="F264" s="10">
        <v>1084.518</v>
      </c>
      <c r="G264" s="10">
        <v>728.58199999999977</v>
      </c>
      <c r="H264" s="10">
        <v>0</v>
      </c>
      <c r="I264" s="10">
        <v>410.6350000000001</v>
      </c>
      <c r="J264" s="10">
        <v>1031.1640000000002</v>
      </c>
      <c r="K264" s="10">
        <v>1009.08</v>
      </c>
      <c r="L264" s="10">
        <v>1040.9180000000003</v>
      </c>
      <c r="M264" s="10">
        <v>1025.0790000000002</v>
      </c>
      <c r="N264" s="10">
        <v>845.78099999999995</v>
      </c>
      <c r="O264" s="10">
        <v>0</v>
      </c>
      <c r="P264" s="10">
        <v>587.37099999999987</v>
      </c>
      <c r="Q264" s="10">
        <v>976.93700000000013</v>
      </c>
      <c r="R264" s="10">
        <v>1057.5990000000002</v>
      </c>
      <c r="S264" s="10">
        <v>1027.644</v>
      </c>
      <c r="T264" s="10">
        <v>1031.98</v>
      </c>
      <c r="U264" s="10">
        <v>778.95099999999991</v>
      </c>
      <c r="V264" s="10">
        <v>0</v>
      </c>
      <c r="W264" s="16">
        <v>467.85599999999988</v>
      </c>
      <c r="X264" s="16">
        <v>945.65999999999985</v>
      </c>
      <c r="Y264" s="16">
        <v>970.7529999999997</v>
      </c>
      <c r="Z264" s="16">
        <v>913.94100000000026</v>
      </c>
      <c r="AA264" s="16">
        <v>919.1</v>
      </c>
      <c r="AB264" s="16">
        <v>664.84500000000014</v>
      </c>
      <c r="AC264" s="16">
        <v>0</v>
      </c>
      <c r="AD264" s="16">
        <v>856.10900000000015</v>
      </c>
      <c r="AE264" s="16">
        <v>1361.2429999999997</v>
      </c>
      <c r="AF264" s="16">
        <v>1278.3980000000001</v>
      </c>
      <c r="AG264" s="10"/>
      <c r="AH264" s="16"/>
      <c r="AI264" s="16"/>
    </row>
    <row r="265" spans="1:35" x14ac:dyDescent="0.3">
      <c r="A265" s="69" t="s">
        <v>46</v>
      </c>
      <c r="B265" s="69" t="s">
        <v>45</v>
      </c>
      <c r="C265" s="11" t="s">
        <v>847</v>
      </c>
      <c r="D265" s="70" t="s">
        <v>944</v>
      </c>
      <c r="E265" s="10">
        <v>1180.7810000000002</v>
      </c>
      <c r="F265" s="10">
        <v>1057.211</v>
      </c>
      <c r="G265" s="10">
        <v>177.631</v>
      </c>
      <c r="H265" s="10">
        <v>0</v>
      </c>
      <c r="I265" s="10">
        <v>549.70999999999981</v>
      </c>
      <c r="J265" s="10">
        <v>949.81099999999981</v>
      </c>
      <c r="K265" s="10">
        <v>1054.6579999999999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  <c r="AC265" s="16">
        <v>0</v>
      </c>
      <c r="AD265" s="16">
        <v>0</v>
      </c>
      <c r="AE265" s="16">
        <v>0</v>
      </c>
      <c r="AF265" s="16">
        <v>0</v>
      </c>
      <c r="AG265" s="10"/>
      <c r="AH265" s="16"/>
      <c r="AI265" s="16"/>
    </row>
    <row r="266" spans="1:35" x14ac:dyDescent="0.3">
      <c r="A266" s="69" t="s">
        <v>72</v>
      </c>
      <c r="B266" s="69" t="s">
        <v>573</v>
      </c>
      <c r="C266" s="11" t="s">
        <v>848</v>
      </c>
      <c r="D266" s="70" t="s">
        <v>555</v>
      </c>
      <c r="E266" s="10">
        <v>114.14099999999999</v>
      </c>
      <c r="F266" s="10">
        <v>964.84900000000027</v>
      </c>
      <c r="G266" s="10">
        <v>346.8</v>
      </c>
      <c r="H266" s="10">
        <v>0</v>
      </c>
      <c r="I266" s="10">
        <v>478.47899999999998</v>
      </c>
      <c r="J266" s="10">
        <v>996.17600000000039</v>
      </c>
      <c r="K266" s="10">
        <v>930.6389999999999</v>
      </c>
      <c r="L266" s="10">
        <v>937.42499999999995</v>
      </c>
      <c r="M266" s="10">
        <v>968.27700000000038</v>
      </c>
      <c r="N266" s="10">
        <v>441.47599999999994</v>
      </c>
      <c r="O266" s="10">
        <v>0</v>
      </c>
      <c r="P266" s="10">
        <v>423.358</v>
      </c>
      <c r="Q266" s="10">
        <v>1360.7290000000003</v>
      </c>
      <c r="R266" s="10">
        <v>979.8720000000003</v>
      </c>
      <c r="S266" s="10">
        <v>1119.8240000000003</v>
      </c>
      <c r="T266" s="10">
        <v>923.01400000000001</v>
      </c>
      <c r="U266" s="10">
        <v>459.35199999999998</v>
      </c>
      <c r="V266" s="10">
        <v>0</v>
      </c>
      <c r="W266" s="16">
        <v>417.85699999999997</v>
      </c>
      <c r="X266" s="16">
        <v>1075.423</v>
      </c>
      <c r="Y266" s="16">
        <v>861.39099999999996</v>
      </c>
      <c r="Z266" s="16">
        <v>1621.1830000000002</v>
      </c>
      <c r="AA266" s="16">
        <v>1093.5220000000004</v>
      </c>
      <c r="AB266" s="16">
        <v>50.078000000000003</v>
      </c>
      <c r="AC266" s="16">
        <v>0</v>
      </c>
      <c r="AD266" s="16">
        <v>1415.8860000000006</v>
      </c>
      <c r="AE266" s="16">
        <v>1626.4480000000003</v>
      </c>
      <c r="AF266" s="16">
        <v>971.20099999999991</v>
      </c>
      <c r="AG266" s="10"/>
      <c r="AH266" s="16"/>
      <c r="AI266" s="16"/>
    </row>
    <row r="267" spans="1:35" x14ac:dyDescent="0.3">
      <c r="A267" s="69" t="s">
        <v>491</v>
      </c>
      <c r="B267" s="69" t="s">
        <v>849</v>
      </c>
      <c r="C267" s="11" t="s">
        <v>850</v>
      </c>
      <c r="D267" s="70" t="s">
        <v>945</v>
      </c>
      <c r="E267" s="10">
        <v>943.19500000000028</v>
      </c>
      <c r="F267" s="10">
        <v>913.79399999999964</v>
      </c>
      <c r="G267" s="10">
        <v>902.58199999999999</v>
      </c>
      <c r="H267" s="10">
        <v>0</v>
      </c>
      <c r="I267" s="10">
        <v>440.98199999999997</v>
      </c>
      <c r="J267" s="10">
        <v>966.77800000000002</v>
      </c>
      <c r="K267" s="10">
        <v>927.97800000000007</v>
      </c>
      <c r="L267" s="10">
        <v>917.63699999999994</v>
      </c>
      <c r="M267" s="10">
        <v>920.71500000000003</v>
      </c>
      <c r="N267" s="10">
        <v>0</v>
      </c>
      <c r="O267" s="10">
        <v>0</v>
      </c>
      <c r="P267" s="10">
        <v>449.05700000000002</v>
      </c>
      <c r="Q267" s="10">
        <v>886.9340000000002</v>
      </c>
      <c r="R267" s="10">
        <v>945.97300000000018</v>
      </c>
      <c r="S267" s="10">
        <v>912.86900000000003</v>
      </c>
      <c r="T267" s="10">
        <v>942.3280000000002</v>
      </c>
      <c r="U267" s="10">
        <v>792.42799999999988</v>
      </c>
      <c r="V267" s="10">
        <v>0</v>
      </c>
      <c r="W267" s="16">
        <v>0</v>
      </c>
      <c r="X267" s="16">
        <v>921.02699999999993</v>
      </c>
      <c r="Y267" s="16">
        <v>938.78199999999993</v>
      </c>
      <c r="Z267" s="16">
        <v>942.04900000000021</v>
      </c>
      <c r="AA267" s="16">
        <v>922.48599999999999</v>
      </c>
      <c r="AB267" s="16">
        <v>489.61100000000005</v>
      </c>
      <c r="AC267" s="16">
        <v>0</v>
      </c>
      <c r="AD267" s="16">
        <v>626.41300000000001</v>
      </c>
      <c r="AE267" s="16">
        <v>953.5150000000001</v>
      </c>
      <c r="AF267" s="16">
        <v>972.26800000000014</v>
      </c>
      <c r="AG267" s="10"/>
      <c r="AH267" s="16"/>
      <c r="AI267" s="16"/>
    </row>
    <row r="268" spans="1:35" x14ac:dyDescent="0.3">
      <c r="A268" s="69" t="s">
        <v>354</v>
      </c>
      <c r="B268" s="69" t="s">
        <v>353</v>
      </c>
      <c r="C268" s="11" t="s">
        <v>851</v>
      </c>
      <c r="D268" s="70" t="s">
        <v>450</v>
      </c>
      <c r="E268" s="10">
        <v>0</v>
      </c>
      <c r="F268" s="10">
        <v>951.68499999999995</v>
      </c>
      <c r="G268" s="10">
        <v>491.21100000000013</v>
      </c>
      <c r="H268" s="10">
        <v>122.167</v>
      </c>
      <c r="I268" s="10">
        <v>518.63</v>
      </c>
      <c r="J268" s="10">
        <v>997.29900000000009</v>
      </c>
      <c r="K268" s="10">
        <v>999.74499999999966</v>
      </c>
      <c r="L268" s="10">
        <v>926.17399999999986</v>
      </c>
      <c r="M268" s="10">
        <v>1009.8319999999999</v>
      </c>
      <c r="N268" s="10">
        <v>1000.884</v>
      </c>
      <c r="O268" s="10">
        <v>0</v>
      </c>
      <c r="P268" s="10">
        <v>663.28899999999999</v>
      </c>
      <c r="Q268" s="10">
        <v>1052.7579999999998</v>
      </c>
      <c r="R268" s="10">
        <v>1061.1600000000001</v>
      </c>
      <c r="S268" s="10">
        <v>1074.7449999999999</v>
      </c>
      <c r="T268" s="10">
        <v>980.57600000000014</v>
      </c>
      <c r="U268" s="10">
        <v>700.13300000000004</v>
      </c>
      <c r="V268" s="10">
        <v>105.85999999999999</v>
      </c>
      <c r="W268" s="16">
        <v>608.98200000000008</v>
      </c>
      <c r="X268" s="16">
        <v>873.75799999999992</v>
      </c>
      <c r="Y268" s="16">
        <v>796.91300000000001</v>
      </c>
      <c r="Z268" s="16">
        <v>1075.808</v>
      </c>
      <c r="AA268" s="16">
        <v>1060.239</v>
      </c>
      <c r="AB268" s="16">
        <v>89.26</v>
      </c>
      <c r="AC268" s="16">
        <v>97.245999999999995</v>
      </c>
      <c r="AD268" s="16">
        <v>635.74699999999984</v>
      </c>
      <c r="AE268" s="16">
        <v>879.74400000000014</v>
      </c>
      <c r="AF268" s="16">
        <v>1044.1399999999996</v>
      </c>
      <c r="AG268" s="10"/>
      <c r="AH268" s="16"/>
      <c r="AI268" s="16"/>
    </row>
    <row r="269" spans="1:35" x14ac:dyDescent="0.3">
      <c r="A269" s="69" t="s">
        <v>502</v>
      </c>
      <c r="B269" s="69" t="s">
        <v>501</v>
      </c>
      <c r="C269" s="11" t="s">
        <v>852</v>
      </c>
      <c r="D269" s="70" t="s">
        <v>1069</v>
      </c>
      <c r="E269" s="10">
        <v>1011.17</v>
      </c>
      <c r="F269" s="10">
        <v>1013.5839999999999</v>
      </c>
      <c r="G269" s="10">
        <v>469.18599999999998</v>
      </c>
      <c r="H269" s="10">
        <v>0</v>
      </c>
      <c r="I269" s="10">
        <v>0</v>
      </c>
      <c r="J269" s="10">
        <v>1048.1079999999999</v>
      </c>
      <c r="K269" s="10">
        <v>1010.1569999999999</v>
      </c>
      <c r="L269" s="10">
        <v>1025.0810000000001</v>
      </c>
      <c r="M269" s="10">
        <v>1010.3710000000003</v>
      </c>
      <c r="N269" s="10">
        <v>953.73899999999992</v>
      </c>
      <c r="O269" s="10">
        <v>0</v>
      </c>
      <c r="P269" s="10">
        <v>597.10800000000006</v>
      </c>
      <c r="Q269" s="10">
        <v>1057.296</v>
      </c>
      <c r="R269" s="10">
        <v>1026.6689999999996</v>
      </c>
      <c r="S269" s="10">
        <v>1035.7220000000002</v>
      </c>
      <c r="T269" s="10">
        <v>1028.9079999999999</v>
      </c>
      <c r="U269" s="10">
        <v>501.17</v>
      </c>
      <c r="V269" s="10">
        <v>0</v>
      </c>
      <c r="W269" s="16">
        <v>0</v>
      </c>
      <c r="X269" s="16">
        <v>0</v>
      </c>
      <c r="Y269" s="16">
        <v>0</v>
      </c>
      <c r="Z269" s="16">
        <v>1038.923</v>
      </c>
      <c r="AA269" s="16">
        <v>1175.9129999999993</v>
      </c>
      <c r="AB269" s="16">
        <v>743.60599999999999</v>
      </c>
      <c r="AC269" s="16">
        <v>0</v>
      </c>
      <c r="AD269" s="16">
        <v>887.33699999999999</v>
      </c>
      <c r="AE269" s="16">
        <v>1009.3210000000004</v>
      </c>
      <c r="AF269" s="16">
        <v>1087.7379999999998</v>
      </c>
      <c r="AG269" s="10"/>
      <c r="AH269" s="16"/>
      <c r="AI269" s="16"/>
    </row>
    <row r="270" spans="1:35" x14ac:dyDescent="0.3">
      <c r="A270" s="71" t="s">
        <v>236</v>
      </c>
      <c r="B270" s="69" t="s">
        <v>235</v>
      </c>
      <c r="C270" s="11" t="s">
        <v>853</v>
      </c>
      <c r="D270" s="70" t="s">
        <v>945</v>
      </c>
      <c r="E270" s="10">
        <v>905.3549999999999</v>
      </c>
      <c r="F270" s="10">
        <v>899.82900000000018</v>
      </c>
      <c r="G270" s="10">
        <v>836.99199999999985</v>
      </c>
      <c r="H270" s="10">
        <v>0</v>
      </c>
      <c r="I270" s="10">
        <v>431.43000000000006</v>
      </c>
      <c r="J270" s="10">
        <v>909.15099999999995</v>
      </c>
      <c r="K270" s="10">
        <v>921.06099999999992</v>
      </c>
      <c r="L270" s="10">
        <v>896.34500000000014</v>
      </c>
      <c r="M270" s="10">
        <v>902.33799999999974</v>
      </c>
      <c r="N270" s="10">
        <v>911.18500000000006</v>
      </c>
      <c r="O270" s="10">
        <v>0</v>
      </c>
      <c r="P270" s="10">
        <v>462.13800000000003</v>
      </c>
      <c r="Q270" s="10">
        <v>891.38699999999983</v>
      </c>
      <c r="R270" s="10">
        <v>926.76600000000008</v>
      </c>
      <c r="S270" s="10">
        <v>891.54700000000003</v>
      </c>
      <c r="T270" s="10">
        <v>918.22799999999984</v>
      </c>
      <c r="U270" s="10">
        <v>874.09299999999973</v>
      </c>
      <c r="V270" s="10">
        <v>0</v>
      </c>
      <c r="W270" s="16">
        <v>469.16800000000001</v>
      </c>
      <c r="X270" s="16">
        <v>902.75500000000011</v>
      </c>
      <c r="Y270" s="16">
        <v>893.495</v>
      </c>
      <c r="Z270" s="16">
        <v>943.79700000000014</v>
      </c>
      <c r="AA270" s="16">
        <v>908.84499999999969</v>
      </c>
      <c r="AB270" s="16">
        <v>0</v>
      </c>
      <c r="AC270" s="16">
        <v>0</v>
      </c>
      <c r="AD270" s="16">
        <v>446.70600000000002</v>
      </c>
      <c r="AE270" s="16">
        <v>916.10300000000007</v>
      </c>
      <c r="AF270" s="16">
        <v>891.8889999999999</v>
      </c>
      <c r="AG270" s="10"/>
      <c r="AH270" s="16"/>
      <c r="AI270" s="16"/>
    </row>
    <row r="271" spans="1:35" x14ac:dyDescent="0.3">
      <c r="A271" s="71" t="s">
        <v>419</v>
      </c>
      <c r="B271" s="69" t="s">
        <v>418</v>
      </c>
      <c r="C271" s="11" t="s">
        <v>854</v>
      </c>
      <c r="D271" s="70" t="s">
        <v>555</v>
      </c>
      <c r="E271" s="10">
        <v>944.31700000000001</v>
      </c>
      <c r="F271" s="10">
        <v>836.32000000000016</v>
      </c>
      <c r="G271" s="10">
        <v>402.02299999999991</v>
      </c>
      <c r="H271" s="10">
        <v>0</v>
      </c>
      <c r="I271" s="10">
        <v>418.02000000000004</v>
      </c>
      <c r="J271" s="10">
        <v>1036.8079999999998</v>
      </c>
      <c r="K271" s="10">
        <v>934.1350000000001</v>
      </c>
      <c r="L271" s="10">
        <v>1034.9660000000001</v>
      </c>
      <c r="M271" s="10">
        <v>912.25999999999976</v>
      </c>
      <c r="N271" s="10">
        <v>398.95699999999999</v>
      </c>
      <c r="O271" s="10">
        <v>0</v>
      </c>
      <c r="P271" s="10">
        <v>443.27200000000005</v>
      </c>
      <c r="Q271" s="10">
        <v>831.40500000000009</v>
      </c>
      <c r="R271" s="10">
        <v>913.27800000000013</v>
      </c>
      <c r="S271" s="10">
        <v>871.2810000000004</v>
      </c>
      <c r="T271" s="10">
        <v>865.41200000000026</v>
      </c>
      <c r="U271" s="10">
        <v>247.06300000000005</v>
      </c>
      <c r="V271" s="10">
        <v>0</v>
      </c>
      <c r="W271" s="16">
        <v>452.83399999999995</v>
      </c>
      <c r="X271" s="16">
        <v>1009.8579999999997</v>
      </c>
      <c r="Y271" s="16">
        <v>971.40599999999972</v>
      </c>
      <c r="Z271" s="16">
        <v>0</v>
      </c>
      <c r="AA271" s="16">
        <v>573.09000000000015</v>
      </c>
      <c r="AB271" s="16">
        <v>0</v>
      </c>
      <c r="AC271" s="16">
        <v>0</v>
      </c>
      <c r="AD271" s="16">
        <v>443.80000000000007</v>
      </c>
      <c r="AE271" s="16">
        <v>902.96699999999987</v>
      </c>
      <c r="AF271" s="16">
        <v>0</v>
      </c>
      <c r="AG271" s="10"/>
      <c r="AH271" s="16"/>
      <c r="AI271" s="16"/>
    </row>
    <row r="272" spans="1:35" x14ac:dyDescent="0.3">
      <c r="A272" s="71" t="s">
        <v>358</v>
      </c>
      <c r="B272" s="69" t="s">
        <v>357</v>
      </c>
      <c r="C272" s="11" t="s">
        <v>855</v>
      </c>
      <c r="D272" s="70" t="s">
        <v>555</v>
      </c>
      <c r="E272" s="10">
        <v>1369.2669999999991</v>
      </c>
      <c r="F272" s="10">
        <v>1053.1010000000001</v>
      </c>
      <c r="G272" s="10">
        <v>481.52000000000004</v>
      </c>
      <c r="H272" s="10">
        <v>151.95000000000002</v>
      </c>
      <c r="I272" s="10">
        <v>537.15499999999997</v>
      </c>
      <c r="J272" s="10">
        <v>833.827</v>
      </c>
      <c r="K272" s="10">
        <v>1015.4099999999999</v>
      </c>
      <c r="L272" s="10">
        <v>924.72200000000009</v>
      </c>
      <c r="M272" s="10">
        <v>205.09700000000001</v>
      </c>
      <c r="N272" s="10">
        <v>911.89200000000017</v>
      </c>
      <c r="O272" s="10">
        <v>0</v>
      </c>
      <c r="P272" s="10">
        <v>534.73299999999995</v>
      </c>
      <c r="Q272" s="10">
        <v>955.10200000000009</v>
      </c>
      <c r="R272" s="10">
        <v>952.68700000000001</v>
      </c>
      <c r="S272" s="10">
        <v>900.65000000000009</v>
      </c>
      <c r="T272" s="10">
        <v>543.92200000000003</v>
      </c>
      <c r="U272" s="10">
        <v>247.125</v>
      </c>
      <c r="V272" s="10">
        <v>0</v>
      </c>
      <c r="W272" s="16">
        <v>343.05200000000002</v>
      </c>
      <c r="X272" s="16">
        <v>214.01400000000001</v>
      </c>
      <c r="Y272" s="16">
        <v>699.1</v>
      </c>
      <c r="Z272" s="16">
        <v>587.34399999999994</v>
      </c>
      <c r="AA272" s="16">
        <v>883.54199999999992</v>
      </c>
      <c r="AB272" s="16">
        <v>0</v>
      </c>
      <c r="AC272" s="16">
        <v>0</v>
      </c>
      <c r="AD272" s="16">
        <v>436.4849999999999</v>
      </c>
      <c r="AE272" s="16">
        <v>662.64999999999986</v>
      </c>
      <c r="AF272" s="16">
        <v>583.96899999999994</v>
      </c>
      <c r="AG272" s="10"/>
      <c r="AH272" s="16"/>
      <c r="AI272" s="16"/>
    </row>
    <row r="273" spans="1:35" x14ac:dyDescent="0.3">
      <c r="A273" s="71" t="s">
        <v>334</v>
      </c>
      <c r="B273" s="69" t="s">
        <v>333</v>
      </c>
      <c r="C273" s="11" t="s">
        <v>856</v>
      </c>
      <c r="D273" s="70" t="s">
        <v>945</v>
      </c>
      <c r="E273" s="10">
        <v>1363.3779999999997</v>
      </c>
      <c r="F273" s="10">
        <v>1090.4539999999997</v>
      </c>
      <c r="G273" s="10">
        <v>0</v>
      </c>
      <c r="H273" s="10">
        <v>0</v>
      </c>
      <c r="I273" s="10">
        <v>0</v>
      </c>
      <c r="J273" s="10">
        <v>843.41600000000005</v>
      </c>
      <c r="K273" s="10">
        <v>1174.4709999999998</v>
      </c>
      <c r="L273" s="10">
        <v>1119.375</v>
      </c>
      <c r="M273" s="10">
        <v>1279.4559999999999</v>
      </c>
      <c r="N273" s="10">
        <v>1240.5839999999998</v>
      </c>
      <c r="O273" s="10">
        <v>0</v>
      </c>
      <c r="P273" s="10">
        <v>608.63100000000009</v>
      </c>
      <c r="Q273" s="10">
        <v>1107.4579999999999</v>
      </c>
      <c r="R273" s="10">
        <v>1183.4580000000001</v>
      </c>
      <c r="S273" s="10">
        <v>1217.4699999999998</v>
      </c>
      <c r="T273" s="10">
        <v>1093.0619999999999</v>
      </c>
      <c r="U273" s="10">
        <v>852.62599999999986</v>
      </c>
      <c r="V273" s="10">
        <v>0</v>
      </c>
      <c r="W273" s="16">
        <v>654.32099999999991</v>
      </c>
      <c r="X273" s="16">
        <v>1178.047</v>
      </c>
      <c r="Y273" s="16">
        <v>1289.3390000000002</v>
      </c>
      <c r="Z273" s="16">
        <v>1182.6100000000001</v>
      </c>
      <c r="AA273" s="16">
        <v>955.58399999999995</v>
      </c>
      <c r="AB273" s="16">
        <v>484.01199999999994</v>
      </c>
      <c r="AC273" s="16">
        <v>0</v>
      </c>
      <c r="AD273" s="16">
        <v>373.90499999999997</v>
      </c>
      <c r="AE273" s="16">
        <v>577.79599999999982</v>
      </c>
      <c r="AF273" s="16">
        <v>508.75500000000011</v>
      </c>
      <c r="AG273" s="10"/>
      <c r="AH273" s="16"/>
      <c r="AI273" s="16"/>
    </row>
    <row r="274" spans="1:35" x14ac:dyDescent="0.3">
      <c r="A274" s="71" t="s">
        <v>206</v>
      </c>
      <c r="B274" s="69" t="s">
        <v>205</v>
      </c>
      <c r="C274" s="11" t="s">
        <v>857</v>
      </c>
      <c r="D274" s="70" t="s">
        <v>945</v>
      </c>
      <c r="E274" s="10">
        <v>1014.3329999999999</v>
      </c>
      <c r="F274" s="10">
        <v>1024.2130000000002</v>
      </c>
      <c r="G274" s="10">
        <v>1009.5980000000003</v>
      </c>
      <c r="H274" s="10">
        <v>0</v>
      </c>
      <c r="I274" s="10">
        <v>527.67899999999997</v>
      </c>
      <c r="J274" s="10">
        <v>1047.027</v>
      </c>
      <c r="K274" s="10">
        <v>1055.7779999999996</v>
      </c>
      <c r="L274" s="10">
        <v>1010.6439999999999</v>
      </c>
      <c r="M274" s="10">
        <v>1029.1360000000002</v>
      </c>
      <c r="N274" s="10">
        <v>1034.3850000000002</v>
      </c>
      <c r="O274" s="10">
        <v>0</v>
      </c>
      <c r="P274" s="10">
        <v>527.48699999999997</v>
      </c>
      <c r="Q274" s="10">
        <v>910.6450000000001</v>
      </c>
      <c r="R274" s="10">
        <v>972.63400000000013</v>
      </c>
      <c r="S274" s="10">
        <v>1078.9590000000003</v>
      </c>
      <c r="T274" s="10">
        <v>1006.0129999999999</v>
      </c>
      <c r="U274" s="10">
        <v>929.904</v>
      </c>
      <c r="V274" s="10">
        <v>0</v>
      </c>
      <c r="W274" s="16">
        <v>505.65899999999993</v>
      </c>
      <c r="X274" s="16">
        <v>1121.3189999999997</v>
      </c>
      <c r="Y274" s="16">
        <v>1039.9659999999997</v>
      </c>
      <c r="Z274" s="16">
        <v>1003.4570000000001</v>
      </c>
      <c r="AA274" s="16">
        <v>1001.6020000000001</v>
      </c>
      <c r="AB274" s="16">
        <v>415.14999999999992</v>
      </c>
      <c r="AC274" s="16">
        <v>0</v>
      </c>
      <c r="AD274" s="16">
        <v>424.62900000000002</v>
      </c>
      <c r="AE274" s="16">
        <v>1007.7040000000001</v>
      </c>
      <c r="AF274" s="16">
        <v>967.71000000000015</v>
      </c>
      <c r="AG274" s="10"/>
      <c r="AH274" s="16"/>
      <c r="AI274" s="16"/>
    </row>
    <row r="275" spans="1:35" x14ac:dyDescent="0.3">
      <c r="A275" s="71" t="s">
        <v>216</v>
      </c>
      <c r="B275" s="69" t="s">
        <v>215</v>
      </c>
      <c r="C275" s="11" t="s">
        <v>858</v>
      </c>
      <c r="D275" s="70" t="s">
        <v>945</v>
      </c>
      <c r="E275" s="10">
        <v>913.56799999999998</v>
      </c>
      <c r="F275" s="10">
        <v>914.53900000000021</v>
      </c>
      <c r="G275" s="10">
        <v>903.7349999999999</v>
      </c>
      <c r="H275" s="10">
        <v>0</v>
      </c>
      <c r="I275" s="10">
        <v>451.05999999999995</v>
      </c>
      <c r="J275" s="10">
        <v>0</v>
      </c>
      <c r="K275" s="10">
        <v>911.428</v>
      </c>
      <c r="L275" s="10">
        <v>904.37</v>
      </c>
      <c r="M275" s="10">
        <v>953.89599999999984</v>
      </c>
      <c r="N275" s="10">
        <v>992.22900000000027</v>
      </c>
      <c r="O275" s="10">
        <v>0</v>
      </c>
      <c r="P275" s="10">
        <v>467.78100000000001</v>
      </c>
      <c r="Q275" s="10">
        <v>927.03099999999984</v>
      </c>
      <c r="R275" s="10">
        <v>901.53600000000029</v>
      </c>
      <c r="S275" s="10">
        <v>912.53800000000012</v>
      </c>
      <c r="T275" s="10">
        <v>904.67700000000025</v>
      </c>
      <c r="U275" s="10">
        <v>1008</v>
      </c>
      <c r="V275" s="10">
        <v>0</v>
      </c>
      <c r="W275" s="16">
        <v>476.70800000000003</v>
      </c>
      <c r="X275" s="16">
        <v>905.73799999999983</v>
      </c>
      <c r="Y275" s="16">
        <v>918.67900000000009</v>
      </c>
      <c r="Z275" s="16">
        <v>910.89300000000003</v>
      </c>
      <c r="AA275" s="16">
        <v>899.73900000000003</v>
      </c>
      <c r="AB275" s="16">
        <v>374.09399999999994</v>
      </c>
      <c r="AC275" s="16">
        <v>0</v>
      </c>
      <c r="AD275" s="16">
        <v>450.24299999999999</v>
      </c>
      <c r="AE275" s="16">
        <v>1036.7550000000001</v>
      </c>
      <c r="AF275" s="16">
        <v>896.81200000000013</v>
      </c>
      <c r="AG275" s="10"/>
      <c r="AH275" s="16"/>
      <c r="AI275" s="16"/>
    </row>
    <row r="276" spans="1:35" x14ac:dyDescent="0.3">
      <c r="A276" s="71" t="s">
        <v>350</v>
      </c>
      <c r="B276" s="69" t="s">
        <v>349</v>
      </c>
      <c r="C276" s="11" t="s">
        <v>859</v>
      </c>
      <c r="D276" s="70" t="s">
        <v>945</v>
      </c>
      <c r="E276" s="10">
        <v>1008.4780000000002</v>
      </c>
      <c r="F276" s="10">
        <v>1119.9990000000003</v>
      </c>
      <c r="G276" s="10">
        <v>1049.1100000000001</v>
      </c>
      <c r="H276" s="10">
        <v>0</v>
      </c>
      <c r="I276" s="10">
        <v>598.39799999999991</v>
      </c>
      <c r="J276" s="10">
        <v>941.18</v>
      </c>
      <c r="K276" s="10">
        <v>1003.0329999999999</v>
      </c>
      <c r="L276" s="10">
        <v>1010.8179999999999</v>
      </c>
      <c r="M276" s="10">
        <v>950.40199999999993</v>
      </c>
      <c r="N276" s="10">
        <v>946.13999999999976</v>
      </c>
      <c r="O276" s="10">
        <v>0</v>
      </c>
      <c r="P276" s="10">
        <v>588.32000000000016</v>
      </c>
      <c r="Q276" s="10">
        <v>958.32400000000007</v>
      </c>
      <c r="R276" s="10">
        <v>1093.5549999999998</v>
      </c>
      <c r="S276" s="10">
        <v>1051.2460000000001</v>
      </c>
      <c r="T276" s="10">
        <v>1004.1580000000004</v>
      </c>
      <c r="U276" s="10">
        <v>605.77000000000021</v>
      </c>
      <c r="V276" s="10">
        <v>0</v>
      </c>
      <c r="W276" s="16">
        <v>519.24599999999998</v>
      </c>
      <c r="X276" s="16">
        <v>1086.941</v>
      </c>
      <c r="Y276" s="16">
        <v>1049.6680000000001</v>
      </c>
      <c r="Z276" s="16">
        <v>1161.5530000000001</v>
      </c>
      <c r="AA276" s="16">
        <v>0</v>
      </c>
      <c r="AB276" s="16">
        <v>0</v>
      </c>
      <c r="AC276" s="16">
        <v>0</v>
      </c>
      <c r="AD276" s="16">
        <v>583.07399999999996</v>
      </c>
      <c r="AE276" s="16">
        <v>1017.236</v>
      </c>
      <c r="AF276" s="16">
        <v>956.5780000000002</v>
      </c>
      <c r="AG276" s="10"/>
      <c r="AH276" s="16"/>
      <c r="AI276" s="16"/>
    </row>
    <row r="277" spans="1:35" x14ac:dyDescent="0.3">
      <c r="A277" s="71" t="s">
        <v>513</v>
      </c>
      <c r="B277" s="69" t="s">
        <v>512</v>
      </c>
      <c r="C277" s="11" t="s">
        <v>860</v>
      </c>
      <c r="D277" s="70" t="s">
        <v>944</v>
      </c>
      <c r="E277" s="10">
        <v>1178.3230000000003</v>
      </c>
      <c r="F277" s="10">
        <v>1187.7150000000001</v>
      </c>
      <c r="G277" s="10">
        <v>531.93799999999999</v>
      </c>
      <c r="H277" s="10">
        <v>0</v>
      </c>
      <c r="I277" s="10">
        <v>1152.5599999999997</v>
      </c>
      <c r="J277" s="10">
        <v>1205.8330000000001</v>
      </c>
      <c r="K277" s="10">
        <v>1135.6000000000001</v>
      </c>
      <c r="L277" s="10">
        <v>789.23199999999986</v>
      </c>
      <c r="M277" s="10">
        <v>802.24599999999998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6">
        <v>646.35800000000017</v>
      </c>
      <c r="X277" s="16">
        <v>1129.7980000000005</v>
      </c>
      <c r="Y277" s="16">
        <v>1088.0550000000001</v>
      </c>
      <c r="Z277" s="16">
        <v>1001.02</v>
      </c>
      <c r="AA277" s="16">
        <v>0</v>
      </c>
      <c r="AB277" s="16">
        <v>0</v>
      </c>
      <c r="AC277" s="16">
        <v>0</v>
      </c>
      <c r="AD277" s="16">
        <v>0</v>
      </c>
      <c r="AE277" s="16">
        <v>1108.498</v>
      </c>
      <c r="AF277" s="16">
        <v>1094.7559999999994</v>
      </c>
      <c r="AG277" s="10"/>
      <c r="AH277" s="16"/>
      <c r="AI277" s="16"/>
    </row>
    <row r="278" spans="1:35" x14ac:dyDescent="0.3">
      <c r="A278" s="71" t="s">
        <v>382</v>
      </c>
      <c r="B278" s="69" t="s">
        <v>892</v>
      </c>
      <c r="C278" s="11" t="s">
        <v>861</v>
      </c>
      <c r="D278" s="70" t="s">
        <v>450</v>
      </c>
      <c r="E278" s="10">
        <v>1003.936</v>
      </c>
      <c r="F278" s="10">
        <v>1012.417</v>
      </c>
      <c r="G278" s="10">
        <v>604.43999999999994</v>
      </c>
      <c r="H278" s="10">
        <v>0</v>
      </c>
      <c r="I278" s="10">
        <v>501.81600000000003</v>
      </c>
      <c r="J278" s="10">
        <v>0</v>
      </c>
      <c r="K278" s="10">
        <v>1037.8100000000004</v>
      </c>
      <c r="L278" s="10">
        <v>1043.2439999999999</v>
      </c>
      <c r="M278" s="10">
        <v>1045.4460000000001</v>
      </c>
      <c r="N278" s="10">
        <v>1012.229</v>
      </c>
      <c r="O278" s="10">
        <v>0</v>
      </c>
      <c r="P278" s="10">
        <v>647.07999999999993</v>
      </c>
      <c r="Q278" s="10">
        <v>255.72100000000003</v>
      </c>
      <c r="R278" s="10">
        <v>1017.772</v>
      </c>
      <c r="S278" s="10">
        <v>1011.6790000000001</v>
      </c>
      <c r="T278" s="10">
        <v>857.98199999999974</v>
      </c>
      <c r="U278" s="10">
        <v>798.08600000000001</v>
      </c>
      <c r="V278" s="10">
        <v>0</v>
      </c>
      <c r="W278" s="16">
        <v>716.55000000000007</v>
      </c>
      <c r="X278" s="16">
        <v>1036.58</v>
      </c>
      <c r="Y278" s="16">
        <v>197.524</v>
      </c>
      <c r="Z278" s="16">
        <v>1078.5040000000001</v>
      </c>
      <c r="AA278" s="16">
        <v>1028.7540000000001</v>
      </c>
      <c r="AB278" s="16">
        <v>524.13800000000003</v>
      </c>
      <c r="AC278" s="16">
        <v>0</v>
      </c>
      <c r="AD278" s="16">
        <v>672.93799999999999</v>
      </c>
      <c r="AE278" s="16">
        <v>1051.5829999999999</v>
      </c>
      <c r="AF278" s="16">
        <v>876.88999999999987</v>
      </c>
      <c r="AG278" s="10"/>
      <c r="AH278" s="16"/>
      <c r="AI278" s="16"/>
    </row>
    <row r="279" spans="1:35" x14ac:dyDescent="0.3">
      <c r="A279" s="71" t="s">
        <v>955</v>
      </c>
      <c r="B279" s="69" t="s">
        <v>954</v>
      </c>
      <c r="C279" s="11" t="s">
        <v>946</v>
      </c>
      <c r="D279" s="70" t="s">
        <v>945</v>
      </c>
      <c r="E279" s="10">
        <v>1021.9609999999999</v>
      </c>
      <c r="F279" s="10">
        <v>1041.9249999999997</v>
      </c>
      <c r="G279" s="10">
        <v>1003.0960000000001</v>
      </c>
      <c r="H279" s="10">
        <v>13.907</v>
      </c>
      <c r="I279" s="10">
        <v>766.95799999999997</v>
      </c>
      <c r="J279" s="10">
        <v>1073.9719999999998</v>
      </c>
      <c r="K279" s="10">
        <v>1032.713</v>
      </c>
      <c r="L279" s="10">
        <v>1063.229</v>
      </c>
      <c r="M279" s="10">
        <v>1057.8520000000003</v>
      </c>
      <c r="N279" s="10">
        <v>941.69700000000023</v>
      </c>
      <c r="O279" s="10">
        <v>21.538</v>
      </c>
      <c r="P279" s="10">
        <v>913.23799999999972</v>
      </c>
      <c r="Q279" s="10">
        <v>1027.3849999999995</v>
      </c>
      <c r="R279" s="10">
        <v>1029.8209999999999</v>
      </c>
      <c r="S279" s="10">
        <v>958.09699999999987</v>
      </c>
      <c r="T279" s="10">
        <v>1038.5750000000003</v>
      </c>
      <c r="U279" s="10">
        <v>699.01500000000021</v>
      </c>
      <c r="V279" s="10">
        <v>0</v>
      </c>
      <c r="W279" s="16">
        <v>931.01800000000014</v>
      </c>
      <c r="X279" s="16">
        <v>932.91399999999987</v>
      </c>
      <c r="Y279" s="16">
        <v>995.01600000000019</v>
      </c>
      <c r="Z279" s="16">
        <v>1190.1239999999998</v>
      </c>
      <c r="AA279" s="16">
        <v>1014.9760000000001</v>
      </c>
      <c r="AB279" s="16">
        <v>899.79900000000021</v>
      </c>
      <c r="AC279" s="16">
        <v>37.987000000000009</v>
      </c>
      <c r="AD279" s="16">
        <v>747.96699999999998</v>
      </c>
      <c r="AE279" s="16">
        <v>1092.54</v>
      </c>
      <c r="AF279" s="16">
        <v>888.12099999999975</v>
      </c>
      <c r="AG279" s="10"/>
      <c r="AH279" s="16"/>
      <c r="AI279" s="16"/>
    </row>
    <row r="280" spans="1:35" x14ac:dyDescent="0.3">
      <c r="A280" s="71" t="s">
        <v>972</v>
      </c>
      <c r="B280" s="33" t="s">
        <v>1002</v>
      </c>
      <c r="C280" s="11" t="s">
        <v>947</v>
      </c>
      <c r="D280" s="70" t="s">
        <v>945</v>
      </c>
      <c r="E280" s="10">
        <v>843.23199999999997</v>
      </c>
      <c r="F280" s="10">
        <v>914.91000000000008</v>
      </c>
      <c r="G280" s="10">
        <v>768.31000000000017</v>
      </c>
      <c r="H280" s="10">
        <v>0</v>
      </c>
      <c r="I280" s="10">
        <v>618.21499999999992</v>
      </c>
      <c r="J280" s="10">
        <v>922.952</v>
      </c>
      <c r="K280" s="10">
        <v>910.65700000000015</v>
      </c>
      <c r="L280" s="10">
        <v>929.39</v>
      </c>
      <c r="M280" s="10">
        <v>863.07399999999996</v>
      </c>
      <c r="N280" s="10">
        <v>741.22400000000005</v>
      </c>
      <c r="O280" s="10">
        <v>0</v>
      </c>
      <c r="P280" s="10">
        <v>425.84399999999999</v>
      </c>
      <c r="Q280" s="10">
        <v>901.51900000000001</v>
      </c>
      <c r="R280" s="10">
        <v>904.53899999999999</v>
      </c>
      <c r="S280" s="10">
        <v>813.79499999999985</v>
      </c>
      <c r="T280" s="10">
        <v>958.98000000000013</v>
      </c>
      <c r="U280" s="10">
        <v>732.30700000000002</v>
      </c>
      <c r="V280" s="10">
        <v>0</v>
      </c>
      <c r="W280" s="16">
        <v>556.04600000000005</v>
      </c>
      <c r="X280" s="16">
        <v>851.904</v>
      </c>
      <c r="Y280" s="16">
        <v>945.14300000000003</v>
      </c>
      <c r="Z280" s="16">
        <v>854.8309999999999</v>
      </c>
      <c r="AA280" s="16">
        <v>904.3520000000002</v>
      </c>
      <c r="AB280" s="16">
        <v>495.71899999999994</v>
      </c>
      <c r="AC280" s="16">
        <v>0</v>
      </c>
      <c r="AD280" s="16">
        <v>224.60300000000001</v>
      </c>
      <c r="AE280" s="16">
        <v>995.02600000000018</v>
      </c>
      <c r="AF280" s="16">
        <v>846.72100000000012</v>
      </c>
      <c r="AG280" s="10"/>
      <c r="AH280" s="16"/>
      <c r="AI280" s="16"/>
    </row>
    <row r="281" spans="1:35" x14ac:dyDescent="0.3">
      <c r="A281" s="71" t="s">
        <v>996</v>
      </c>
      <c r="B281" s="33" t="s">
        <v>995</v>
      </c>
      <c r="C281" s="11" t="s">
        <v>948</v>
      </c>
      <c r="D281" s="70" t="s">
        <v>1069</v>
      </c>
      <c r="E281" s="10">
        <v>844.55799999999977</v>
      </c>
      <c r="F281" s="10">
        <v>805.8069999999999</v>
      </c>
      <c r="G281" s="10">
        <v>0</v>
      </c>
      <c r="H281" s="10">
        <v>0</v>
      </c>
      <c r="I281" s="10">
        <v>407.08499999999992</v>
      </c>
      <c r="J281" s="10">
        <v>803.09499999999991</v>
      </c>
      <c r="K281" s="10">
        <v>427.96899999999999</v>
      </c>
      <c r="L281" s="10">
        <v>825.86099999999988</v>
      </c>
      <c r="M281" s="10">
        <v>838.04799999999989</v>
      </c>
      <c r="N281" s="10">
        <v>824.92500000000007</v>
      </c>
      <c r="O281" s="10">
        <v>0</v>
      </c>
      <c r="P281" s="10">
        <v>422.34399999999994</v>
      </c>
      <c r="Q281" s="10">
        <v>830.60599999999999</v>
      </c>
      <c r="R281" s="10">
        <v>805.30900000000008</v>
      </c>
      <c r="S281" s="10">
        <v>804.32999999999993</v>
      </c>
      <c r="T281" s="10">
        <v>801.81699999999989</v>
      </c>
      <c r="U281" s="10">
        <v>800.50800000000027</v>
      </c>
      <c r="V281" s="10">
        <v>0</v>
      </c>
      <c r="W281" s="16">
        <v>488.71200000000005</v>
      </c>
      <c r="X281" s="16">
        <v>1074.8520000000001</v>
      </c>
      <c r="Y281" s="16">
        <v>805.62299999999982</v>
      </c>
      <c r="Z281" s="16">
        <v>1007.2850000000001</v>
      </c>
      <c r="AA281" s="16">
        <v>989.11099999999988</v>
      </c>
      <c r="AB281" s="16">
        <v>996.64699999999971</v>
      </c>
      <c r="AC281" s="16">
        <v>504.53099999999995</v>
      </c>
      <c r="AD281" s="16">
        <v>488.90600000000001</v>
      </c>
      <c r="AE281" s="16">
        <v>1019.5899999999999</v>
      </c>
      <c r="AF281" s="16">
        <v>993.93900000000008</v>
      </c>
      <c r="AG281" s="10"/>
      <c r="AH281" s="16"/>
      <c r="AI281" s="16"/>
    </row>
    <row r="282" spans="1:35" x14ac:dyDescent="0.3">
      <c r="A282" s="71" t="s">
        <v>964</v>
      </c>
      <c r="B282" s="33" t="s">
        <v>1003</v>
      </c>
      <c r="C282" s="11" t="s">
        <v>1004</v>
      </c>
      <c r="D282" s="70" t="s">
        <v>450</v>
      </c>
      <c r="E282" s="10">
        <v>988.62000000000012</v>
      </c>
      <c r="F282" s="10">
        <v>927.55199999999991</v>
      </c>
      <c r="G282" s="10">
        <v>438.79699999999991</v>
      </c>
      <c r="H282" s="10">
        <v>0</v>
      </c>
      <c r="I282" s="10">
        <v>651.32300000000009</v>
      </c>
      <c r="J282" s="10">
        <v>1021.276</v>
      </c>
      <c r="K282" s="10">
        <v>906.8610000000001</v>
      </c>
      <c r="L282" s="10">
        <v>990.29299999999978</v>
      </c>
      <c r="M282" s="10">
        <v>920.87600000000009</v>
      </c>
      <c r="N282" s="10">
        <v>922.47500000000002</v>
      </c>
      <c r="O282" s="10">
        <v>0</v>
      </c>
      <c r="P282" s="10">
        <v>647.80000000000007</v>
      </c>
      <c r="Q282" s="10">
        <v>955.61799999999994</v>
      </c>
      <c r="R282" s="10">
        <v>950.75499999999988</v>
      </c>
      <c r="S282" s="10">
        <v>900.72500000000002</v>
      </c>
      <c r="T282" s="10">
        <v>905.00999999999988</v>
      </c>
      <c r="U282" s="10">
        <v>498.077</v>
      </c>
      <c r="V282" s="10">
        <v>0</v>
      </c>
      <c r="W282" s="16">
        <v>633.29499999999973</v>
      </c>
      <c r="X282" s="16">
        <v>923.76700000000017</v>
      </c>
      <c r="Y282" s="16">
        <v>913.56700000000001</v>
      </c>
      <c r="Z282" s="16">
        <v>913.73500000000013</v>
      </c>
      <c r="AA282" s="16">
        <v>904.59900000000005</v>
      </c>
      <c r="AB282" s="16">
        <v>0</v>
      </c>
      <c r="AC282" s="16">
        <v>0</v>
      </c>
      <c r="AD282" s="16">
        <v>652.47500000000002</v>
      </c>
      <c r="AE282" s="16">
        <v>903.5200000000001</v>
      </c>
      <c r="AF282" s="16">
        <v>903.33900000000006</v>
      </c>
      <c r="AG282" s="10"/>
      <c r="AH282" s="16"/>
      <c r="AI282" s="16"/>
    </row>
    <row r="283" spans="1:35" x14ac:dyDescent="0.3">
      <c r="A283" s="71" t="s">
        <v>993</v>
      </c>
      <c r="B283" s="33" t="s">
        <v>1005</v>
      </c>
      <c r="C283" s="11" t="s">
        <v>1006</v>
      </c>
      <c r="D283" s="70" t="s">
        <v>945</v>
      </c>
      <c r="E283" s="10">
        <v>806.74199999999996</v>
      </c>
      <c r="F283" s="10">
        <v>1166.1269999999995</v>
      </c>
      <c r="G283" s="10">
        <v>913.66499999999974</v>
      </c>
      <c r="H283" s="10">
        <v>477.55599999999993</v>
      </c>
      <c r="I283" s="10">
        <v>537.84799999999996</v>
      </c>
      <c r="J283" s="10">
        <v>1097.048</v>
      </c>
      <c r="K283" s="10">
        <v>64.50800000000001</v>
      </c>
      <c r="L283" s="10">
        <v>1097.8090000000002</v>
      </c>
      <c r="M283" s="10">
        <v>1049.6950000000002</v>
      </c>
      <c r="N283" s="10">
        <v>988.93900000000031</v>
      </c>
      <c r="O283" s="10">
        <v>413.89200000000005</v>
      </c>
      <c r="P283" s="10">
        <v>623.2879999999999</v>
      </c>
      <c r="Q283" s="10">
        <v>904.83399999999995</v>
      </c>
      <c r="R283" s="10">
        <v>923.55700000000002</v>
      </c>
      <c r="S283" s="10">
        <v>949.69800000000009</v>
      </c>
      <c r="T283" s="10">
        <v>1027.761</v>
      </c>
      <c r="U283" s="10">
        <v>615.779</v>
      </c>
      <c r="V283" s="10">
        <v>0</v>
      </c>
      <c r="W283" s="16">
        <v>560.95600000000002</v>
      </c>
      <c r="X283" s="16">
        <v>904.82900000000018</v>
      </c>
      <c r="Y283" s="16">
        <v>970.18400000000008</v>
      </c>
      <c r="Z283" s="16">
        <v>936.03600000000006</v>
      </c>
      <c r="AA283" s="16">
        <v>1033.2039999999997</v>
      </c>
      <c r="AB283" s="16">
        <v>467.33199999999999</v>
      </c>
      <c r="AC283" s="16">
        <v>219.28899999999996</v>
      </c>
      <c r="AD283" s="16">
        <v>515.601</v>
      </c>
      <c r="AE283" s="16">
        <v>1028.8450000000003</v>
      </c>
      <c r="AF283" s="16">
        <v>1054.7679999999998</v>
      </c>
      <c r="AG283" s="10"/>
      <c r="AH283" s="16"/>
      <c r="AI283" s="16"/>
    </row>
    <row r="284" spans="1:35" x14ac:dyDescent="0.3">
      <c r="A284" s="69" t="s">
        <v>980</v>
      </c>
      <c r="B284" s="33" t="s">
        <v>979</v>
      </c>
      <c r="C284" s="11" t="s">
        <v>1008</v>
      </c>
      <c r="D284" s="70" t="s">
        <v>944</v>
      </c>
      <c r="E284" s="10">
        <v>862.34400000000005</v>
      </c>
      <c r="F284" s="10">
        <v>992.65299999999979</v>
      </c>
      <c r="G284" s="10">
        <v>555.24099999999987</v>
      </c>
      <c r="H284" s="10">
        <v>0</v>
      </c>
      <c r="I284" s="10">
        <v>271.04300000000001</v>
      </c>
      <c r="J284" s="10">
        <v>945.15800000000013</v>
      </c>
      <c r="K284" s="10">
        <v>962.2829999999999</v>
      </c>
      <c r="L284" s="10">
        <v>828.03499999999985</v>
      </c>
      <c r="M284" s="10">
        <v>857.63499999999988</v>
      </c>
      <c r="N284" s="10">
        <v>693.69800000000021</v>
      </c>
      <c r="O284" s="10">
        <v>0</v>
      </c>
      <c r="P284" s="10">
        <v>375.90000000000003</v>
      </c>
      <c r="Q284" s="10">
        <v>900.43100000000015</v>
      </c>
      <c r="R284" s="10">
        <v>850.17700000000025</v>
      </c>
      <c r="S284" s="10">
        <v>820.66499999999996</v>
      </c>
      <c r="T284" s="10">
        <v>652.09399999999994</v>
      </c>
      <c r="U284" s="10">
        <v>485.17400000000009</v>
      </c>
      <c r="V284" s="10">
        <v>0</v>
      </c>
      <c r="W284" s="16">
        <v>594.29899999999986</v>
      </c>
      <c r="X284" s="16">
        <v>1053.7720000000002</v>
      </c>
      <c r="Y284" s="16">
        <v>962.13000000000011</v>
      </c>
      <c r="Z284" s="16">
        <v>634.33500000000004</v>
      </c>
      <c r="AA284" s="16">
        <v>778.64499999999987</v>
      </c>
      <c r="AB284" s="16">
        <v>408.53400000000005</v>
      </c>
      <c r="AC284" s="16">
        <v>0</v>
      </c>
      <c r="AD284" s="16">
        <v>422.70399999999995</v>
      </c>
      <c r="AE284" s="16">
        <v>426.99600000000004</v>
      </c>
      <c r="AF284" s="16">
        <v>685.48800000000017</v>
      </c>
      <c r="AG284" s="10"/>
      <c r="AH284" s="16"/>
      <c r="AI284" s="16"/>
    </row>
    <row r="285" spans="1:35" x14ac:dyDescent="0.3">
      <c r="A285" s="69" t="s">
        <v>990</v>
      </c>
      <c r="B285" s="33" t="s">
        <v>1010</v>
      </c>
      <c r="C285" s="11" t="s">
        <v>1009</v>
      </c>
      <c r="D285" s="70" t="s">
        <v>450</v>
      </c>
      <c r="E285" s="10">
        <v>921.93000000000006</v>
      </c>
      <c r="F285" s="10">
        <v>880.44199999999978</v>
      </c>
      <c r="G285" s="10">
        <v>535.70100000000002</v>
      </c>
      <c r="H285" s="10">
        <v>0</v>
      </c>
      <c r="I285" s="10">
        <v>455.59900000000005</v>
      </c>
      <c r="J285" s="10">
        <v>924.21300000000031</v>
      </c>
      <c r="K285" s="10">
        <v>882.26</v>
      </c>
      <c r="L285" s="10">
        <v>869.02600000000018</v>
      </c>
      <c r="M285" s="10">
        <v>859.27900000000034</v>
      </c>
      <c r="N285" s="10">
        <v>903.73800000000028</v>
      </c>
      <c r="O285" s="10">
        <v>0</v>
      </c>
      <c r="P285" s="10">
        <v>857.78100000000006</v>
      </c>
      <c r="Q285" s="10">
        <v>882.71899999999982</v>
      </c>
      <c r="R285" s="10">
        <v>879.64199999999983</v>
      </c>
      <c r="S285" s="10">
        <v>885.23399999999992</v>
      </c>
      <c r="T285" s="10">
        <v>56.691000000000003</v>
      </c>
      <c r="U285" s="10">
        <v>820.67099999999982</v>
      </c>
      <c r="V285" s="10">
        <v>0</v>
      </c>
      <c r="W285" s="16">
        <v>558.75299999999993</v>
      </c>
      <c r="X285" s="16">
        <v>40.799999999999997</v>
      </c>
      <c r="Y285" s="16">
        <v>337.46200000000005</v>
      </c>
      <c r="Z285" s="16">
        <v>874.91099999999983</v>
      </c>
      <c r="AA285" s="16">
        <v>0</v>
      </c>
      <c r="AB285" s="16">
        <v>0</v>
      </c>
      <c r="AC285" s="16">
        <v>0</v>
      </c>
      <c r="AD285" s="16">
        <v>600.846</v>
      </c>
      <c r="AE285" s="16">
        <v>809.76799999999992</v>
      </c>
      <c r="AF285" s="16">
        <v>855.721</v>
      </c>
      <c r="AG285" s="10"/>
      <c r="AH285" s="16"/>
      <c r="AI285" s="16"/>
    </row>
    <row r="286" spans="1:35" x14ac:dyDescent="0.3">
      <c r="A286" s="69" t="s">
        <v>958</v>
      </c>
      <c r="B286" s="33" t="s">
        <v>957</v>
      </c>
      <c r="C286" s="11" t="s">
        <v>1007</v>
      </c>
      <c r="D286" s="70" t="s">
        <v>944</v>
      </c>
      <c r="E286" s="10">
        <v>861.76</v>
      </c>
      <c r="F286" s="10">
        <v>925.52799999999979</v>
      </c>
      <c r="G286" s="10">
        <v>443.089</v>
      </c>
      <c r="H286" s="10">
        <v>0</v>
      </c>
      <c r="I286" s="10">
        <v>478.59399999999988</v>
      </c>
      <c r="J286" s="10">
        <v>850.72900000000004</v>
      </c>
      <c r="K286" s="10">
        <v>919.55999999999983</v>
      </c>
      <c r="L286" s="10">
        <v>848.09799999999996</v>
      </c>
      <c r="M286" s="10">
        <v>826.96299999999997</v>
      </c>
      <c r="N286" s="10">
        <v>666.76499999999999</v>
      </c>
      <c r="O286" s="10">
        <v>0</v>
      </c>
      <c r="P286" s="10">
        <v>326.79400000000004</v>
      </c>
      <c r="Q286" s="10">
        <v>917.54700000000025</v>
      </c>
      <c r="R286" s="10">
        <v>887.32999999999993</v>
      </c>
      <c r="S286" s="10">
        <v>830.66700000000014</v>
      </c>
      <c r="T286" s="10">
        <v>872.03700000000026</v>
      </c>
      <c r="U286" s="10">
        <v>359.10100000000006</v>
      </c>
      <c r="V286" s="10">
        <v>0</v>
      </c>
      <c r="W286" s="16">
        <v>413.26999999999992</v>
      </c>
      <c r="X286" s="16">
        <v>580.16499999999996</v>
      </c>
      <c r="Y286" s="16">
        <v>853.70400000000006</v>
      </c>
      <c r="Z286" s="16">
        <v>358.78400000000005</v>
      </c>
      <c r="AA286" s="16">
        <v>563.84100000000001</v>
      </c>
      <c r="AB286" s="16">
        <v>151.53900000000002</v>
      </c>
      <c r="AC286" s="16">
        <v>0</v>
      </c>
      <c r="AD286" s="16">
        <v>415.60899999999998</v>
      </c>
      <c r="AE286" s="16">
        <v>0</v>
      </c>
      <c r="AF286" s="16">
        <v>714.44299999999998</v>
      </c>
      <c r="AG286" s="10"/>
      <c r="AH286" s="16"/>
      <c r="AI286" s="16"/>
    </row>
    <row r="287" spans="1:35" x14ac:dyDescent="0.3">
      <c r="A287" s="69" t="s">
        <v>1012</v>
      </c>
      <c r="B287" s="33" t="s">
        <v>1011</v>
      </c>
      <c r="C287" s="11" t="s">
        <v>1013</v>
      </c>
      <c r="D287" s="70" t="s">
        <v>945</v>
      </c>
      <c r="E287" s="10">
        <v>939.50199999999995</v>
      </c>
      <c r="F287" s="10">
        <v>919.78400000000022</v>
      </c>
      <c r="G287" s="10">
        <v>960.39199999999971</v>
      </c>
      <c r="H287" s="10">
        <v>0</v>
      </c>
      <c r="I287" s="10">
        <v>0</v>
      </c>
      <c r="J287" s="10">
        <v>962.91200000000015</v>
      </c>
      <c r="K287" s="10">
        <v>945.19199999999978</v>
      </c>
      <c r="L287" s="10">
        <v>951.51199999999994</v>
      </c>
      <c r="M287" s="10">
        <v>928.32199999999989</v>
      </c>
      <c r="N287" s="10">
        <v>942.20800000000008</v>
      </c>
      <c r="O287" s="10">
        <v>0</v>
      </c>
      <c r="P287" s="10">
        <v>570.86699999999985</v>
      </c>
      <c r="Q287" s="10">
        <v>931.89400000000001</v>
      </c>
      <c r="R287" s="10">
        <v>975.20900000000006</v>
      </c>
      <c r="S287" s="10">
        <v>930.7589999999999</v>
      </c>
      <c r="T287" s="10">
        <v>873.44800000000021</v>
      </c>
      <c r="U287" s="10">
        <v>964.25</v>
      </c>
      <c r="V287" s="10">
        <v>0</v>
      </c>
      <c r="W287" s="16">
        <v>536.77399999999989</v>
      </c>
      <c r="X287" s="16">
        <v>903.29299999999989</v>
      </c>
      <c r="Y287" s="16">
        <v>931.0379999999999</v>
      </c>
      <c r="Z287" s="16">
        <v>938.45200000000034</v>
      </c>
      <c r="AA287" s="16">
        <v>938.97600000000011</v>
      </c>
      <c r="AB287" s="16">
        <v>891.73100000000011</v>
      </c>
      <c r="AC287" s="16">
        <v>0</v>
      </c>
      <c r="AD287" s="16">
        <v>495.63599999999985</v>
      </c>
      <c r="AE287" s="16">
        <v>1023.0970000000002</v>
      </c>
      <c r="AF287" s="16">
        <v>999.46600000000012</v>
      </c>
      <c r="AG287" s="10"/>
      <c r="AH287" s="16"/>
      <c r="AI287" s="16"/>
    </row>
    <row r="288" spans="1:35" x14ac:dyDescent="0.3">
      <c r="A288" s="69" t="s">
        <v>1019</v>
      </c>
      <c r="B288" s="33" t="s">
        <v>1018</v>
      </c>
      <c r="C288" s="11" t="s">
        <v>1023</v>
      </c>
      <c r="D288" s="70" t="s">
        <v>1069</v>
      </c>
      <c r="E288" s="10">
        <v>964.56600000000003</v>
      </c>
      <c r="F288" s="10">
        <v>1039.163</v>
      </c>
      <c r="G288" s="10">
        <v>535.01</v>
      </c>
      <c r="H288" s="10">
        <v>0</v>
      </c>
      <c r="I288" s="10">
        <v>161.648</v>
      </c>
      <c r="J288" s="10">
        <v>1301.4880000000003</v>
      </c>
      <c r="K288" s="10">
        <v>1035.4260000000002</v>
      </c>
      <c r="L288" s="10">
        <v>954.351</v>
      </c>
      <c r="M288" s="10">
        <v>1079.4019999999998</v>
      </c>
      <c r="N288" s="10">
        <v>964.44000000000017</v>
      </c>
      <c r="O288" s="10">
        <v>0</v>
      </c>
      <c r="P288" s="10">
        <v>573.82400000000007</v>
      </c>
      <c r="Q288" s="10">
        <v>827.13400000000013</v>
      </c>
      <c r="R288" s="10">
        <v>0</v>
      </c>
      <c r="S288" s="10">
        <v>1063.75</v>
      </c>
      <c r="T288" s="10">
        <v>1043.7230000000002</v>
      </c>
      <c r="U288" s="10">
        <v>806.25800000000004</v>
      </c>
      <c r="V288" s="10">
        <v>0</v>
      </c>
      <c r="W288" s="16">
        <v>329.99800000000005</v>
      </c>
      <c r="X288" s="16">
        <v>1109.8590000000004</v>
      </c>
      <c r="Y288" s="16">
        <v>1083.5970000000002</v>
      </c>
      <c r="Z288" s="16">
        <v>0</v>
      </c>
      <c r="AA288" s="16">
        <v>1007.3980000000001</v>
      </c>
      <c r="AB288" s="16">
        <v>666.57000000000016</v>
      </c>
      <c r="AC288" s="16">
        <v>0</v>
      </c>
      <c r="AD288" s="16">
        <v>535.56500000000005</v>
      </c>
      <c r="AE288" s="16">
        <v>760.33399999999995</v>
      </c>
      <c r="AF288" s="16">
        <v>837.98</v>
      </c>
      <c r="AG288" s="10"/>
      <c r="AH288" s="16"/>
      <c r="AI288" s="16"/>
    </row>
    <row r="289" spans="1:35" x14ac:dyDescent="0.3">
      <c r="A289" s="69" t="s">
        <v>1017</v>
      </c>
      <c r="B289" s="33" t="s">
        <v>1016</v>
      </c>
      <c r="C289" s="11" t="s">
        <v>1024</v>
      </c>
      <c r="D289" s="70" t="s">
        <v>450</v>
      </c>
      <c r="E289" s="10">
        <v>939.56200000000013</v>
      </c>
      <c r="F289" s="10">
        <v>924.52699999999993</v>
      </c>
      <c r="G289" s="10">
        <v>642.72699999999998</v>
      </c>
      <c r="H289" s="10">
        <v>0</v>
      </c>
      <c r="I289" s="10">
        <v>640.55200000000002</v>
      </c>
      <c r="J289" s="10">
        <v>928.0139999999999</v>
      </c>
      <c r="K289" s="10">
        <v>930.62799999999993</v>
      </c>
      <c r="L289" s="10">
        <v>920.77200000000039</v>
      </c>
      <c r="M289" s="10">
        <v>918.78399999999999</v>
      </c>
      <c r="N289" s="10">
        <v>903.33199999999999</v>
      </c>
      <c r="O289" s="10">
        <v>0</v>
      </c>
      <c r="P289" s="10">
        <v>649.33500000000015</v>
      </c>
      <c r="Q289" s="10">
        <v>1020.7100000000002</v>
      </c>
      <c r="R289" s="10">
        <v>967.60799999999995</v>
      </c>
      <c r="S289" s="10">
        <v>945.05999999999983</v>
      </c>
      <c r="T289" s="10">
        <v>923.47400000000016</v>
      </c>
      <c r="U289" s="10">
        <v>743.76200000000006</v>
      </c>
      <c r="V289" s="10">
        <v>0</v>
      </c>
      <c r="W289" s="16">
        <v>672.8580000000004</v>
      </c>
      <c r="X289" s="16">
        <v>929.78700000000003</v>
      </c>
      <c r="Y289" s="16">
        <v>897.94900000000018</v>
      </c>
      <c r="Z289" s="16">
        <v>3.8620000000000001</v>
      </c>
      <c r="AA289" s="16">
        <v>931.10600000000022</v>
      </c>
      <c r="AB289" s="16">
        <v>354.62400000000002</v>
      </c>
      <c r="AC289" s="16">
        <v>7.6319999999999997</v>
      </c>
      <c r="AD289" s="16">
        <v>658.202</v>
      </c>
      <c r="AE289" s="16">
        <v>918.51100000000065</v>
      </c>
      <c r="AF289" s="16">
        <v>953.76900000000023</v>
      </c>
      <c r="AG289" s="10"/>
      <c r="AH289" s="16"/>
      <c r="AI289" s="16"/>
    </row>
    <row r="290" spans="1:35" x14ac:dyDescent="0.3">
      <c r="A290" s="33" t="s">
        <v>1021</v>
      </c>
      <c r="B290" s="33" t="s">
        <v>1027</v>
      </c>
      <c r="C290" s="33" t="s">
        <v>1025</v>
      </c>
      <c r="D290" s="70" t="s">
        <v>450</v>
      </c>
      <c r="E290" s="10">
        <v>981.0590000000002</v>
      </c>
      <c r="F290" s="10">
        <v>1006.8129999999999</v>
      </c>
      <c r="G290" s="10">
        <v>679.54199999999992</v>
      </c>
      <c r="H290" s="10">
        <v>0</v>
      </c>
      <c r="I290" s="10">
        <v>0</v>
      </c>
      <c r="J290" s="10">
        <v>1113.5180000000003</v>
      </c>
      <c r="K290" s="10">
        <v>1014.8550000000001</v>
      </c>
      <c r="L290" s="10">
        <v>1004.5799999999998</v>
      </c>
      <c r="M290" s="10">
        <v>1051.8700000000001</v>
      </c>
      <c r="N290" s="10">
        <v>921.24600000000009</v>
      </c>
      <c r="O290" s="10">
        <v>0</v>
      </c>
      <c r="P290" s="10">
        <v>872.62800000000016</v>
      </c>
      <c r="Q290" s="10">
        <v>1167.7090000000003</v>
      </c>
      <c r="R290" s="10">
        <v>1114.3670000000006</v>
      </c>
      <c r="S290" s="10">
        <v>1154.0580000000002</v>
      </c>
      <c r="T290" s="10">
        <v>1145.0989999999999</v>
      </c>
      <c r="U290" s="10">
        <v>990.90699999999993</v>
      </c>
      <c r="V290" s="10">
        <v>0</v>
      </c>
      <c r="W290" s="16">
        <v>758.57600000000014</v>
      </c>
      <c r="X290" s="16">
        <v>929.12900000000002</v>
      </c>
      <c r="Y290" s="16">
        <v>1159.3660000000002</v>
      </c>
      <c r="Z290" s="16">
        <v>1129.4500000000003</v>
      </c>
      <c r="AA290" s="16">
        <v>1025.4079999999999</v>
      </c>
      <c r="AB290" s="16">
        <v>631.64</v>
      </c>
      <c r="AC290" s="16">
        <v>0</v>
      </c>
      <c r="AD290" s="16">
        <v>641.2829999999999</v>
      </c>
      <c r="AE290" s="16">
        <v>919.06799999999998</v>
      </c>
      <c r="AF290" s="16">
        <v>911.99599999999987</v>
      </c>
      <c r="AG290" s="10"/>
      <c r="AH290" s="16"/>
      <c r="AI290" s="16"/>
    </row>
    <row r="291" spans="1:35" x14ac:dyDescent="0.3">
      <c r="A291" s="33" t="s">
        <v>1028</v>
      </c>
      <c r="B291" s="33" t="s">
        <v>1029</v>
      </c>
      <c r="C291" s="33" t="s">
        <v>1026</v>
      </c>
      <c r="D291" s="70" t="s">
        <v>555</v>
      </c>
      <c r="E291" s="10">
        <v>820.00300000000016</v>
      </c>
      <c r="F291" s="10">
        <v>816.97200000000009</v>
      </c>
      <c r="G291" s="10">
        <v>802.67300000000034</v>
      </c>
      <c r="H291" s="10">
        <v>0</v>
      </c>
      <c r="I291" s="10">
        <v>959.82799999999997</v>
      </c>
      <c r="J291" s="10">
        <v>831.28799999999967</v>
      </c>
      <c r="K291" s="10">
        <v>521.548</v>
      </c>
      <c r="L291" s="10">
        <v>1250.1069999999995</v>
      </c>
      <c r="M291" s="10">
        <v>1183.7050000000004</v>
      </c>
      <c r="N291" s="10">
        <v>0</v>
      </c>
      <c r="O291" s="10">
        <v>0</v>
      </c>
      <c r="P291" s="10">
        <v>567.07600000000002</v>
      </c>
      <c r="Q291" s="10">
        <v>1204.5159999999994</v>
      </c>
      <c r="R291" s="10">
        <v>1194.5419999999997</v>
      </c>
      <c r="S291" s="10">
        <v>1220.0659999999998</v>
      </c>
      <c r="T291" s="10">
        <v>1203.1230000000003</v>
      </c>
      <c r="U291" s="10">
        <v>810.7270000000002</v>
      </c>
      <c r="V291" s="10">
        <v>0</v>
      </c>
      <c r="W291" s="16">
        <v>918.37</v>
      </c>
      <c r="X291" s="16">
        <v>1295.2950000000001</v>
      </c>
      <c r="Y291" s="16">
        <v>1124.028</v>
      </c>
      <c r="Z291" s="16">
        <v>1221.162</v>
      </c>
      <c r="AA291" s="16">
        <v>1234.6130000000003</v>
      </c>
      <c r="AB291" s="16">
        <v>728.69200000000001</v>
      </c>
      <c r="AC291" s="16">
        <v>0</v>
      </c>
      <c r="AD291" s="16">
        <v>1153.7209999999995</v>
      </c>
      <c r="AE291" s="16">
        <v>1593.1519999999989</v>
      </c>
      <c r="AF291" s="16">
        <v>1390.6860000000001</v>
      </c>
      <c r="AG291" s="10"/>
      <c r="AH291" s="16"/>
      <c r="AI291" s="16"/>
    </row>
    <row r="292" spans="1:35" x14ac:dyDescent="0.3">
      <c r="A292" s="33" t="s">
        <v>1031</v>
      </c>
      <c r="B292" s="33" t="s">
        <v>309</v>
      </c>
      <c r="C292" s="72" t="s">
        <v>1031</v>
      </c>
      <c r="D292" s="70" t="s">
        <v>1069</v>
      </c>
      <c r="E292" s="10">
        <v>906.15100000000007</v>
      </c>
      <c r="F292" s="10">
        <v>1007.4629999999997</v>
      </c>
      <c r="G292" s="10">
        <v>652.37800000000004</v>
      </c>
      <c r="H292" s="10">
        <v>0</v>
      </c>
      <c r="I292" s="10">
        <v>409.32099999999991</v>
      </c>
      <c r="J292" s="10">
        <v>1003.426</v>
      </c>
      <c r="K292" s="10">
        <v>1007.9020000000002</v>
      </c>
      <c r="L292" s="10">
        <v>1011.9190000000001</v>
      </c>
      <c r="M292" s="10">
        <v>1023.2640000000001</v>
      </c>
      <c r="N292" s="10">
        <v>79.016000000000005</v>
      </c>
      <c r="O292" s="10">
        <v>0</v>
      </c>
      <c r="P292" s="10">
        <v>0</v>
      </c>
      <c r="Q292" s="10">
        <v>1009.7619999999999</v>
      </c>
      <c r="R292" s="10">
        <v>1010.7489999999998</v>
      </c>
      <c r="S292" s="10">
        <v>1013.0869999999998</v>
      </c>
      <c r="T292" s="10">
        <v>1002.086</v>
      </c>
      <c r="U292" s="10">
        <v>630.75300000000016</v>
      </c>
      <c r="V292" s="10">
        <v>0</v>
      </c>
      <c r="W292" s="16">
        <v>432.36200000000008</v>
      </c>
      <c r="X292" s="16">
        <v>1062.4580000000001</v>
      </c>
      <c r="Y292" s="16">
        <v>1043.2160000000001</v>
      </c>
      <c r="Z292" s="16">
        <v>1052.125</v>
      </c>
      <c r="AA292" s="16">
        <v>1000.6380000000001</v>
      </c>
      <c r="AB292" s="16">
        <v>547.53200000000015</v>
      </c>
      <c r="AC292" s="16">
        <v>0</v>
      </c>
      <c r="AD292" s="16">
        <v>409.59799999999996</v>
      </c>
      <c r="AE292" s="16">
        <v>957.30099999999993</v>
      </c>
      <c r="AF292" s="16">
        <v>909.56100000000004</v>
      </c>
      <c r="AG292" s="10"/>
      <c r="AH292" s="16"/>
      <c r="AI292" s="16"/>
    </row>
    <row r="293" spans="1:35" x14ac:dyDescent="0.3">
      <c r="A293" s="33" t="s">
        <v>1033</v>
      </c>
      <c r="B293" s="33" t="s">
        <v>1034</v>
      </c>
      <c r="C293" s="33" t="s">
        <v>1035</v>
      </c>
      <c r="D293" s="70" t="s">
        <v>945</v>
      </c>
      <c r="E293" s="10">
        <v>529.04899999999998</v>
      </c>
      <c r="F293" s="10">
        <v>984.23500000000024</v>
      </c>
      <c r="G293" s="10">
        <v>872.31099999999981</v>
      </c>
      <c r="H293" s="10">
        <v>155.078</v>
      </c>
      <c r="I293" s="10">
        <v>722.15099999999995</v>
      </c>
      <c r="J293" s="10">
        <v>937.23700000000008</v>
      </c>
      <c r="K293" s="10">
        <v>941.81600000000014</v>
      </c>
      <c r="L293" s="10">
        <v>998.47900000000016</v>
      </c>
      <c r="M293" s="10">
        <v>1047.8490000000002</v>
      </c>
      <c r="N293" s="10">
        <v>759.13</v>
      </c>
      <c r="O293" s="10">
        <v>112.771</v>
      </c>
      <c r="P293" s="10">
        <v>671.54100000000005</v>
      </c>
      <c r="Q293" s="10">
        <v>1046.7380000000003</v>
      </c>
      <c r="R293" s="10">
        <v>1052.0980000000002</v>
      </c>
      <c r="S293" s="10">
        <v>1032.4059999999999</v>
      </c>
      <c r="T293" s="10">
        <v>1017.9490000000002</v>
      </c>
      <c r="U293" s="10">
        <v>589.95499999999981</v>
      </c>
      <c r="V293" s="10">
        <v>0</v>
      </c>
      <c r="W293" s="16">
        <v>498.83099999999996</v>
      </c>
      <c r="X293" s="16">
        <v>1044.046</v>
      </c>
      <c r="Y293" s="16">
        <v>1034.877</v>
      </c>
      <c r="Z293" s="16">
        <v>875.13799999999992</v>
      </c>
      <c r="AA293" s="16">
        <v>561.12400000000002</v>
      </c>
      <c r="AB293" s="16">
        <v>688.93999999999983</v>
      </c>
      <c r="AC293" s="16">
        <v>131.125</v>
      </c>
      <c r="AD293" s="16">
        <v>574.56900000000007</v>
      </c>
      <c r="AE293" s="16">
        <v>724.35099999999977</v>
      </c>
      <c r="AF293" s="16">
        <v>436.19999999999993</v>
      </c>
      <c r="AG293" s="10"/>
      <c r="AH293" s="16"/>
      <c r="AI293" s="16"/>
    </row>
    <row r="294" spans="1:35" x14ac:dyDescent="0.3">
      <c r="A294" s="33" t="s">
        <v>1041</v>
      </c>
      <c r="B294" s="33" t="s">
        <v>1048</v>
      </c>
      <c r="C294" s="33" t="s">
        <v>1046</v>
      </c>
      <c r="D294" s="70" t="s">
        <v>945</v>
      </c>
      <c r="E294" s="10">
        <v>504.12399999999997</v>
      </c>
      <c r="F294" s="10">
        <v>575.22900000000004</v>
      </c>
      <c r="G294" s="10">
        <v>421.18400000000008</v>
      </c>
      <c r="H294" s="10">
        <v>0</v>
      </c>
      <c r="I294" s="10">
        <v>271.505</v>
      </c>
      <c r="J294" s="10">
        <v>496.23399999999998</v>
      </c>
      <c r="K294" s="10">
        <v>517.65700000000004</v>
      </c>
      <c r="L294" s="10">
        <v>466.87800000000004</v>
      </c>
      <c r="M294" s="10">
        <v>615.78200000000004</v>
      </c>
      <c r="N294" s="10">
        <v>614.61500000000001</v>
      </c>
      <c r="O294" s="10">
        <v>0</v>
      </c>
      <c r="P294" s="10">
        <v>151.292</v>
      </c>
      <c r="Q294" s="10">
        <v>464.69099999999992</v>
      </c>
      <c r="R294" s="10">
        <v>321.92200000000003</v>
      </c>
      <c r="S294" s="10">
        <v>275.52299999999997</v>
      </c>
      <c r="T294" s="10">
        <v>476.17399999999998</v>
      </c>
      <c r="U294" s="10">
        <v>505.60000000000008</v>
      </c>
      <c r="V294" s="10">
        <v>0</v>
      </c>
      <c r="W294" s="16">
        <v>415.09399999999999</v>
      </c>
      <c r="X294" s="16">
        <v>624.7410000000001</v>
      </c>
      <c r="Y294" s="16">
        <v>513.37100000000009</v>
      </c>
      <c r="Z294" s="16">
        <v>661.03000000000043</v>
      </c>
      <c r="AA294" s="16">
        <v>644.73800000000006</v>
      </c>
      <c r="AB294" s="16">
        <v>0</v>
      </c>
      <c r="AC294" s="16">
        <v>0</v>
      </c>
      <c r="AD294" s="16">
        <v>441.02899999999988</v>
      </c>
      <c r="AE294" s="16">
        <v>567.053</v>
      </c>
      <c r="AF294" s="16">
        <v>768.00199999999984</v>
      </c>
      <c r="AG294" s="10"/>
      <c r="AH294" s="16"/>
      <c r="AI294" s="16"/>
    </row>
    <row r="295" spans="1:35" x14ac:dyDescent="0.3">
      <c r="A295" s="33" t="s">
        <v>1045</v>
      </c>
      <c r="B295" s="33" t="s">
        <v>1044</v>
      </c>
      <c r="C295" s="33" t="s">
        <v>1047</v>
      </c>
      <c r="D295" s="70" t="s">
        <v>1069</v>
      </c>
      <c r="E295" s="10">
        <v>566.21600000000001</v>
      </c>
      <c r="F295" s="10">
        <v>562.27500000000009</v>
      </c>
      <c r="G295" s="10">
        <v>319.36799999999999</v>
      </c>
      <c r="H295" s="10">
        <v>0</v>
      </c>
      <c r="I295" s="10">
        <v>133.86099999999999</v>
      </c>
      <c r="J295" s="10">
        <v>514.41700000000003</v>
      </c>
      <c r="K295" s="10">
        <v>305.98399999999998</v>
      </c>
      <c r="L295" s="10">
        <v>0</v>
      </c>
      <c r="M295" s="10">
        <v>16.416</v>
      </c>
      <c r="N295" s="10">
        <v>453.52099999999996</v>
      </c>
      <c r="O295" s="10">
        <v>0</v>
      </c>
      <c r="P295" s="10">
        <v>232.661</v>
      </c>
      <c r="Q295" s="10">
        <v>616.14200000000017</v>
      </c>
      <c r="R295" s="10">
        <v>630.01700000000005</v>
      </c>
      <c r="S295" s="10">
        <v>651.65699999999993</v>
      </c>
      <c r="T295" s="10">
        <v>707.27700000000004</v>
      </c>
      <c r="U295" s="10">
        <v>348.32299999999998</v>
      </c>
      <c r="V295" s="10">
        <v>0</v>
      </c>
      <c r="W295" s="16">
        <v>313.524</v>
      </c>
      <c r="X295" s="16">
        <v>777.15300000000013</v>
      </c>
      <c r="Y295" s="16">
        <v>952.96400000000006</v>
      </c>
      <c r="Z295" s="16">
        <v>752.44800000000009</v>
      </c>
      <c r="AA295" s="16">
        <v>1073.6319999999998</v>
      </c>
      <c r="AB295" s="16">
        <v>306.09199999999998</v>
      </c>
      <c r="AC295" s="16">
        <v>0</v>
      </c>
      <c r="AD295" s="16">
        <v>339.09499999999997</v>
      </c>
      <c r="AE295" s="16">
        <v>657.19699999999989</v>
      </c>
      <c r="AF295" s="16">
        <v>942.81800000000021</v>
      </c>
      <c r="AG295" s="10"/>
      <c r="AH295" s="16"/>
      <c r="AI295" s="16"/>
    </row>
    <row r="296" spans="1:35" x14ac:dyDescent="0.3">
      <c r="A296" s="33" t="s">
        <v>1039</v>
      </c>
      <c r="B296" s="33" t="s">
        <v>1038</v>
      </c>
      <c r="C296" s="33" t="s">
        <v>1055</v>
      </c>
      <c r="D296" s="70" t="s">
        <v>1070</v>
      </c>
      <c r="E296" s="10">
        <v>643.19600000000003</v>
      </c>
      <c r="F296" s="10">
        <v>578.92000000000007</v>
      </c>
      <c r="G296" s="10">
        <v>527.995</v>
      </c>
      <c r="H296" s="10">
        <v>0</v>
      </c>
      <c r="I296" s="10">
        <v>282.53500000000003</v>
      </c>
      <c r="J296" s="10">
        <v>598.64100000000008</v>
      </c>
      <c r="K296" s="10">
        <v>584.61</v>
      </c>
      <c r="L296" s="10">
        <v>532.37999999999988</v>
      </c>
      <c r="M296" s="10">
        <v>574.15100000000007</v>
      </c>
      <c r="N296" s="10">
        <v>523.81200000000013</v>
      </c>
      <c r="O296" s="10">
        <v>12.877000000000001</v>
      </c>
      <c r="P296" s="10">
        <v>284.45999999999998</v>
      </c>
      <c r="Q296" s="10">
        <v>932.73900000000015</v>
      </c>
      <c r="R296" s="10">
        <v>630.24099999999999</v>
      </c>
      <c r="S296" s="10">
        <v>632.53599999999994</v>
      </c>
      <c r="T296" s="10">
        <v>829.17599999999993</v>
      </c>
      <c r="U296" s="10">
        <v>189.95099999999999</v>
      </c>
      <c r="V296" s="10">
        <v>0</v>
      </c>
      <c r="W296" s="16">
        <v>159.905</v>
      </c>
      <c r="X296" s="16">
        <v>541.85799999999995</v>
      </c>
      <c r="Y296" s="16">
        <v>667.76400000000001</v>
      </c>
      <c r="Z296" s="16">
        <v>687.56200000000001</v>
      </c>
      <c r="AA296" s="16">
        <v>548.44399999999996</v>
      </c>
      <c r="AB296" s="16">
        <v>451.21300000000014</v>
      </c>
      <c r="AC296" s="16">
        <v>100.629</v>
      </c>
      <c r="AD296" s="16">
        <v>327.25799999999998</v>
      </c>
      <c r="AE296" s="16">
        <v>672.64</v>
      </c>
      <c r="AF296" s="16">
        <v>636.43999999999994</v>
      </c>
      <c r="AG296" s="10"/>
      <c r="AH296" s="16"/>
      <c r="AI296" s="16"/>
    </row>
    <row r="297" spans="1:35" x14ac:dyDescent="0.3">
      <c r="A297" s="33" t="s">
        <v>1043</v>
      </c>
      <c r="B297" s="33" t="s">
        <v>1042</v>
      </c>
      <c r="C297" s="33" t="s">
        <v>1056</v>
      </c>
      <c r="D297" s="70" t="s">
        <v>1070</v>
      </c>
      <c r="E297" s="10">
        <v>760.57799999999997</v>
      </c>
      <c r="F297" s="10">
        <v>744.7589999999999</v>
      </c>
      <c r="G297" s="10">
        <v>634.69999999999993</v>
      </c>
      <c r="H297" s="10">
        <v>0</v>
      </c>
      <c r="I297" s="10">
        <v>678.2700000000001</v>
      </c>
      <c r="J297" s="10">
        <v>658.24200000000019</v>
      </c>
      <c r="K297" s="10">
        <v>636.91600000000017</v>
      </c>
      <c r="L297" s="10">
        <v>741.89799999999991</v>
      </c>
      <c r="M297" s="10">
        <v>531.44100000000003</v>
      </c>
      <c r="N297" s="10">
        <v>0</v>
      </c>
      <c r="O297" s="10">
        <v>0</v>
      </c>
      <c r="P297" s="10">
        <v>483.40900000000005</v>
      </c>
      <c r="Q297" s="10">
        <v>693.2890000000001</v>
      </c>
      <c r="R297" s="10">
        <v>771.76099999999997</v>
      </c>
      <c r="S297" s="10">
        <v>777.05899999999997</v>
      </c>
      <c r="T297" s="10">
        <v>695.69799999999998</v>
      </c>
      <c r="U297" s="10">
        <v>366.33600000000001</v>
      </c>
      <c r="V297" s="10">
        <v>0</v>
      </c>
      <c r="W297" s="16">
        <v>353.56699999999995</v>
      </c>
      <c r="X297" s="16">
        <v>736.86899999999991</v>
      </c>
      <c r="Y297" s="16">
        <v>762.74399999999991</v>
      </c>
      <c r="Z297" s="16">
        <v>753.15100000000007</v>
      </c>
      <c r="AA297" s="16">
        <v>665.82399999999984</v>
      </c>
      <c r="AB297" s="16">
        <v>531.22400000000016</v>
      </c>
      <c r="AC297" s="16">
        <v>0</v>
      </c>
      <c r="AD297" s="16">
        <v>318.072</v>
      </c>
      <c r="AE297" s="16">
        <v>703.91600000000005</v>
      </c>
      <c r="AF297" s="16">
        <v>598.94800000000009</v>
      </c>
      <c r="AG297" s="10"/>
      <c r="AH297" s="16"/>
      <c r="AI297" s="16"/>
    </row>
    <row r="298" spans="1:35" x14ac:dyDescent="0.3">
      <c r="A298" s="33" t="s">
        <v>1054</v>
      </c>
      <c r="B298" s="33" t="s">
        <v>1053</v>
      </c>
      <c r="C298" s="33" t="s">
        <v>1057</v>
      </c>
      <c r="D298" s="70" t="s">
        <v>1058</v>
      </c>
      <c r="E298" s="10">
        <v>636.09400000000005</v>
      </c>
      <c r="F298" s="10">
        <v>756.28099999999984</v>
      </c>
      <c r="G298" s="10">
        <v>550.26599999999996</v>
      </c>
      <c r="H298" s="10">
        <v>0</v>
      </c>
      <c r="I298" s="10">
        <v>262.35500000000002</v>
      </c>
      <c r="J298" s="10">
        <v>602.52199999999982</v>
      </c>
      <c r="K298" s="10">
        <v>627.99899999999991</v>
      </c>
      <c r="L298" s="10">
        <v>663.57900000000006</v>
      </c>
      <c r="M298" s="10">
        <v>710.22800000000007</v>
      </c>
      <c r="N298" s="10">
        <v>515.33799999999985</v>
      </c>
      <c r="O298" s="10">
        <v>0</v>
      </c>
      <c r="P298" s="10">
        <v>686.12900000000013</v>
      </c>
      <c r="Q298" s="10">
        <v>1085.3779999999995</v>
      </c>
      <c r="R298" s="10">
        <v>841.83699999999999</v>
      </c>
      <c r="S298" s="10">
        <v>763.01899999999989</v>
      </c>
      <c r="T298" s="10">
        <v>1069.828</v>
      </c>
      <c r="U298" s="10">
        <v>603.82400000000007</v>
      </c>
      <c r="V298" s="10">
        <v>0</v>
      </c>
      <c r="W298" s="16">
        <v>467.48800000000006</v>
      </c>
      <c r="X298" s="16">
        <v>1207.0969999999998</v>
      </c>
      <c r="Y298" s="16">
        <v>1073.6050000000002</v>
      </c>
      <c r="Z298" s="16">
        <v>1065.6200000000001</v>
      </c>
      <c r="AA298" s="16">
        <v>1068.6710000000003</v>
      </c>
      <c r="AB298" s="16">
        <v>379.93400000000003</v>
      </c>
      <c r="AC298" s="16">
        <v>0</v>
      </c>
      <c r="AD298" s="16">
        <v>703.7120000000001</v>
      </c>
      <c r="AE298" s="16">
        <v>1057.335</v>
      </c>
      <c r="AF298" s="16">
        <v>1051.6869999999999</v>
      </c>
      <c r="AG298" s="10"/>
      <c r="AH298" s="16"/>
      <c r="AI298" s="16"/>
    </row>
    <row r="299" spans="1:35" x14ac:dyDescent="0.3">
      <c r="A299" s="33" t="s">
        <v>1052</v>
      </c>
      <c r="B299" s="33" t="s">
        <v>1051</v>
      </c>
      <c r="C299" s="33" t="s">
        <v>1060</v>
      </c>
      <c r="D299" s="70" t="s">
        <v>945</v>
      </c>
      <c r="E299" s="10">
        <v>479.15700000000004</v>
      </c>
      <c r="F299" s="10">
        <v>635.77300000000014</v>
      </c>
      <c r="G299" s="10">
        <v>611.61400000000003</v>
      </c>
      <c r="H299" s="10">
        <v>0</v>
      </c>
      <c r="I299" s="10">
        <v>251.15800000000002</v>
      </c>
      <c r="J299" s="10">
        <v>601.07899999999995</v>
      </c>
      <c r="K299" s="10">
        <v>637.99800000000005</v>
      </c>
      <c r="L299" s="10">
        <v>569.37000000000012</v>
      </c>
      <c r="M299" s="10">
        <v>532.798</v>
      </c>
      <c r="N299" s="10">
        <v>552.95100000000002</v>
      </c>
      <c r="O299" s="10">
        <v>0</v>
      </c>
      <c r="P299" s="10">
        <v>296.53800000000001</v>
      </c>
      <c r="Q299" s="10">
        <v>612.13800000000003</v>
      </c>
      <c r="R299" s="10">
        <v>646.72300000000007</v>
      </c>
      <c r="S299" s="10">
        <v>666.55299999999988</v>
      </c>
      <c r="T299" s="10">
        <v>747.72300000000041</v>
      </c>
      <c r="U299" s="10">
        <v>0</v>
      </c>
      <c r="V299" s="10">
        <v>0</v>
      </c>
      <c r="W299" s="16">
        <v>229.95300000000003</v>
      </c>
      <c r="X299" s="16">
        <v>713.82800000000009</v>
      </c>
      <c r="Y299" s="16">
        <v>808.75200000000018</v>
      </c>
      <c r="Z299" s="16">
        <v>648.41300000000001</v>
      </c>
      <c r="AA299" s="16">
        <v>733.58400000000017</v>
      </c>
      <c r="AB299" s="16">
        <v>417.81300000000005</v>
      </c>
      <c r="AC299" s="16">
        <v>0</v>
      </c>
      <c r="AD299" s="16">
        <v>348.23</v>
      </c>
      <c r="AE299" s="16">
        <v>824.49999999999989</v>
      </c>
      <c r="AF299" s="16">
        <v>792.61399999999981</v>
      </c>
      <c r="AG299" s="10"/>
      <c r="AH299" s="16"/>
      <c r="AI299" s="16"/>
    </row>
    <row r="300" spans="1:35" x14ac:dyDescent="0.3">
      <c r="A300" s="33" t="s">
        <v>1050</v>
      </c>
      <c r="B300" s="33" t="s">
        <v>1049</v>
      </c>
      <c r="C300" s="33" t="s">
        <v>1061</v>
      </c>
      <c r="D300" s="70" t="s">
        <v>555</v>
      </c>
      <c r="E300" s="10">
        <v>568.38900000000012</v>
      </c>
      <c r="F300" s="10">
        <v>543.15700000000004</v>
      </c>
      <c r="G300" s="10">
        <v>181.77200000000002</v>
      </c>
      <c r="H300" s="10">
        <v>0</v>
      </c>
      <c r="I300" s="10">
        <v>425.78799999999995</v>
      </c>
      <c r="J300" s="10">
        <v>575.2919999999998</v>
      </c>
      <c r="K300" s="10">
        <v>509.8950000000001</v>
      </c>
      <c r="L300" s="10">
        <v>508.31099999999998</v>
      </c>
      <c r="M300" s="10">
        <v>540.46299999999997</v>
      </c>
      <c r="N300" s="10">
        <v>499.98400000000004</v>
      </c>
      <c r="O300" s="10">
        <v>0</v>
      </c>
      <c r="P300" s="10">
        <v>123.57099999999998</v>
      </c>
      <c r="Q300" s="10">
        <v>290.63199999999995</v>
      </c>
      <c r="R300" s="10">
        <v>518.928</v>
      </c>
      <c r="S300" s="10">
        <v>503.67800000000005</v>
      </c>
      <c r="T300" s="10">
        <v>917.15700000000015</v>
      </c>
      <c r="U300" s="10">
        <v>1026.114</v>
      </c>
      <c r="V300" s="10">
        <v>0</v>
      </c>
      <c r="W300" s="16">
        <v>391.14300000000003</v>
      </c>
      <c r="X300" s="16">
        <v>908.14200000000017</v>
      </c>
      <c r="Y300" s="16">
        <v>943.69399999999985</v>
      </c>
      <c r="Z300" s="16">
        <v>919.94299999999998</v>
      </c>
      <c r="AA300" s="16">
        <v>452.20499999999993</v>
      </c>
      <c r="AB300" s="16">
        <v>150.78499999999997</v>
      </c>
      <c r="AC300" s="16">
        <v>0</v>
      </c>
      <c r="AD300" s="16">
        <v>250.24700000000001</v>
      </c>
      <c r="AE300" s="16">
        <v>905.55199999999991</v>
      </c>
      <c r="AF300" s="16">
        <v>604.08300000000008</v>
      </c>
      <c r="AG300" s="10"/>
      <c r="AH300" s="16"/>
      <c r="AI300" s="16"/>
    </row>
    <row r="301" spans="1:35" x14ac:dyDescent="0.3">
      <c r="A301" s="33" t="s">
        <v>1073</v>
      </c>
      <c r="B301" s="33" t="s">
        <v>1072</v>
      </c>
      <c r="C301" s="33" t="s">
        <v>1076</v>
      </c>
      <c r="D301" s="70" t="s">
        <v>945</v>
      </c>
      <c r="E301" s="10"/>
      <c r="F301" s="10"/>
      <c r="G301" s="10"/>
      <c r="H301" s="10"/>
      <c r="I301" s="10"/>
      <c r="J301" s="10"/>
      <c r="K301" s="10"/>
      <c r="L301" s="10">
        <v>44.276000000000003</v>
      </c>
      <c r="M301" s="10">
        <v>235.18299999999999</v>
      </c>
      <c r="N301" s="10">
        <v>0</v>
      </c>
      <c r="O301" s="10">
        <v>0</v>
      </c>
      <c r="P301" s="10">
        <v>33.492000000000004</v>
      </c>
      <c r="Q301" s="10">
        <v>265.75599999999997</v>
      </c>
      <c r="R301" s="10">
        <v>482.07</v>
      </c>
      <c r="S301" s="10">
        <v>505.99499999999995</v>
      </c>
      <c r="T301" s="10">
        <v>366.76900000000006</v>
      </c>
      <c r="U301" s="10">
        <v>234.04600000000002</v>
      </c>
      <c r="V301" s="10">
        <v>0</v>
      </c>
      <c r="W301" s="16">
        <v>125.569</v>
      </c>
      <c r="X301" s="16">
        <v>523.10700000000008</v>
      </c>
      <c r="Y301" s="16">
        <v>282.67700000000002</v>
      </c>
      <c r="Z301" s="16">
        <v>307.137</v>
      </c>
      <c r="AA301" s="16">
        <v>304.22899999999998</v>
      </c>
      <c r="AB301" s="16">
        <v>144.35299999999998</v>
      </c>
      <c r="AC301" s="16">
        <v>0</v>
      </c>
      <c r="AD301" s="16">
        <v>98.814999999999998</v>
      </c>
      <c r="AE301" s="16">
        <v>494.85899999999992</v>
      </c>
      <c r="AF301" s="16">
        <v>600.4409999999998</v>
      </c>
      <c r="AG301" s="10"/>
      <c r="AH301" s="16"/>
      <c r="AI301" s="16"/>
    </row>
    <row r="302" spans="1:35" x14ac:dyDescent="0.3">
      <c r="A302" s="33"/>
      <c r="B302" s="33"/>
      <c r="C302" s="33"/>
      <c r="D302" s="7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0"/>
      <c r="AH302" s="16"/>
      <c r="AI302" s="16"/>
    </row>
    <row r="303" spans="1:35" x14ac:dyDescent="0.3">
      <c r="A303" s="33"/>
      <c r="B303" s="33"/>
      <c r="C303" s="33"/>
      <c r="D303" s="7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0"/>
      <c r="AH303" s="16"/>
      <c r="AI303" s="16"/>
    </row>
    <row r="304" spans="1:35" x14ac:dyDescent="0.3">
      <c r="A304" s="33"/>
      <c r="B304" s="33"/>
      <c r="C304" s="33"/>
      <c r="D304" s="7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0"/>
      <c r="AH304" s="16"/>
      <c r="AI304" s="16"/>
    </row>
    <row r="305" spans="1:35" x14ac:dyDescent="0.3">
      <c r="A305" s="33"/>
      <c r="B305" s="33"/>
      <c r="C305" s="33"/>
      <c r="D305" s="7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0"/>
      <c r="AH305" s="16"/>
      <c r="AI305" s="16"/>
    </row>
    <row r="306" spans="1:35" x14ac:dyDescent="0.3">
      <c r="A306" s="33"/>
      <c r="B306" s="33"/>
      <c r="C306" s="33"/>
      <c r="D306" s="7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0"/>
      <c r="AH306" s="16"/>
      <c r="AI306" s="16"/>
    </row>
    <row r="307" spans="1:35" x14ac:dyDescent="0.3">
      <c r="A307" s="33"/>
      <c r="B307" s="33"/>
      <c r="C307" s="33"/>
      <c r="D307" s="7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0"/>
      <c r="AH307" s="16"/>
      <c r="AI307" s="16"/>
    </row>
    <row r="308" spans="1:35" x14ac:dyDescent="0.3">
      <c r="A308" s="33"/>
      <c r="B308" s="33"/>
      <c r="C308" s="33"/>
      <c r="D308" s="7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0"/>
      <c r="AH308" s="16"/>
      <c r="AI308" s="16"/>
    </row>
    <row r="309" spans="1:35" x14ac:dyDescent="0.3">
      <c r="A309" s="33"/>
      <c r="B309" s="33"/>
      <c r="C309" s="33"/>
      <c r="D309" s="7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0"/>
      <c r="AH309" s="16"/>
      <c r="AI309" s="16"/>
    </row>
    <row r="310" spans="1:35" x14ac:dyDescent="0.3">
      <c r="A310" s="33"/>
      <c r="B310" s="33"/>
      <c r="C310" s="33"/>
      <c r="D310" s="7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0"/>
      <c r="AH310" s="16"/>
      <c r="AI310" s="16"/>
    </row>
    <row r="311" spans="1:35" x14ac:dyDescent="0.3">
      <c r="A311" s="14"/>
      <c r="B311" s="14"/>
      <c r="C311" s="15"/>
      <c r="D311" s="14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</row>
    <row r="312" spans="1:35" x14ac:dyDescent="0.3">
      <c r="A312" s="14"/>
      <c r="B312" s="14"/>
      <c r="C312" s="15"/>
      <c r="D312" s="14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</row>
    <row r="313" spans="1:35" x14ac:dyDescent="0.3">
      <c r="A313" s="14"/>
      <c r="B313" s="14"/>
      <c r="C313" s="15"/>
      <c r="D313" s="14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</row>
    <row r="314" spans="1:35" x14ac:dyDescent="0.3">
      <c r="A314" s="14"/>
      <c r="B314" s="14"/>
      <c r="C314" s="15"/>
      <c r="D314" s="14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</row>
    <row r="315" spans="1:35" x14ac:dyDescent="0.3">
      <c r="A315" s="14"/>
      <c r="B315" s="14"/>
      <c r="C315" s="15"/>
      <c r="D315" s="14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</row>
    <row r="316" spans="1:35" x14ac:dyDescent="0.3">
      <c r="A316" s="14"/>
      <c r="B316" s="14"/>
      <c r="C316" s="15"/>
      <c r="D316" s="14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</row>
    <row r="317" spans="1:35" x14ac:dyDescent="0.3">
      <c r="A317" s="14"/>
      <c r="B317" s="14"/>
      <c r="C317" s="15"/>
      <c r="D317" s="14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</row>
    <row r="318" spans="1:35" x14ac:dyDescent="0.3">
      <c r="A318" s="14"/>
      <c r="B318" s="14"/>
      <c r="C318" s="15"/>
      <c r="D318" s="14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</row>
    <row r="319" spans="1:35" x14ac:dyDescent="0.3">
      <c r="A319" s="14"/>
      <c r="B319" s="14"/>
      <c r="C319" s="15"/>
      <c r="D319" s="14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</row>
    <row r="320" spans="1:35" x14ac:dyDescent="0.3">
      <c r="A320" s="14"/>
      <c r="B320" s="14"/>
      <c r="C320" s="15"/>
      <c r="D320" s="14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</row>
    <row r="321" spans="1:35" x14ac:dyDescent="0.3">
      <c r="A321" s="14"/>
      <c r="B321" s="14"/>
      <c r="C321" s="15"/>
      <c r="D321" s="14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</row>
    <row r="322" spans="1:35" x14ac:dyDescent="0.3">
      <c r="A322" s="14"/>
      <c r="B322" s="14"/>
      <c r="C322" s="15"/>
      <c r="D322" s="14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</row>
    <row r="323" spans="1:35" x14ac:dyDescent="0.3">
      <c r="A323" s="14"/>
      <c r="B323" s="14"/>
      <c r="C323" s="15"/>
      <c r="D323" s="14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</row>
    <row r="324" spans="1:35" x14ac:dyDescent="0.3">
      <c r="A324" s="14"/>
      <c r="B324" s="14"/>
      <c r="C324" s="15"/>
      <c r="D324" s="14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</row>
    <row r="325" spans="1:35" x14ac:dyDescent="0.3">
      <c r="A325" s="14"/>
      <c r="B325" s="14"/>
      <c r="C325" s="15"/>
      <c r="D325" s="14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</row>
    <row r="326" spans="1:35" x14ac:dyDescent="0.3">
      <c r="A326" s="14"/>
      <c r="B326" s="14"/>
      <c r="C326" s="15"/>
      <c r="D326" s="14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</row>
    <row r="327" spans="1:35" x14ac:dyDescent="0.3">
      <c r="A327" s="14"/>
      <c r="B327" s="14"/>
      <c r="C327" s="15"/>
      <c r="D327" s="14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</row>
    <row r="328" spans="1:35" x14ac:dyDescent="0.3">
      <c r="A328" s="14"/>
      <c r="B328" s="14"/>
      <c r="C328" s="15"/>
      <c r="D328" s="14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</row>
    <row r="329" spans="1:35" x14ac:dyDescent="0.3">
      <c r="A329" s="14"/>
      <c r="B329" s="14"/>
      <c r="C329" s="15"/>
      <c r="D329" s="14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</row>
    <row r="330" spans="1:35" x14ac:dyDescent="0.3">
      <c r="A330" s="14"/>
      <c r="B330" s="14"/>
      <c r="C330" s="15"/>
      <c r="D330" s="14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</row>
    <row r="331" spans="1:35" x14ac:dyDescent="0.3">
      <c r="A331" s="14"/>
      <c r="B331" s="14"/>
      <c r="C331" s="15"/>
      <c r="D331" s="14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</row>
    <row r="332" spans="1:35" x14ac:dyDescent="0.3">
      <c r="A332" s="14"/>
      <c r="B332" s="14"/>
      <c r="C332" s="15"/>
      <c r="D332" s="14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</row>
    <row r="333" spans="1:35" x14ac:dyDescent="0.3">
      <c r="A333" s="14"/>
      <c r="B333" s="14"/>
      <c r="C333" s="15"/>
      <c r="D333" s="14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</row>
    <row r="334" spans="1:35" x14ac:dyDescent="0.3">
      <c r="A334" s="14"/>
      <c r="B334" s="14"/>
      <c r="C334" s="15"/>
      <c r="D334" s="14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</row>
    <row r="335" spans="1:35" x14ac:dyDescent="0.3">
      <c r="A335" s="14"/>
      <c r="B335" s="14"/>
      <c r="C335" s="15"/>
      <c r="D335" s="14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</row>
    <row r="336" spans="1:35" x14ac:dyDescent="0.3">
      <c r="A336" s="14"/>
      <c r="B336" s="14"/>
      <c r="C336" s="15"/>
      <c r="D336" s="14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</row>
    <row r="337" spans="1:35" x14ac:dyDescent="0.3">
      <c r="A337" s="14"/>
      <c r="B337" s="14"/>
      <c r="C337" s="15"/>
      <c r="D337" s="14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</row>
    <row r="338" spans="1:35" x14ac:dyDescent="0.3">
      <c r="A338" s="14"/>
      <c r="B338" s="14"/>
      <c r="C338" s="15"/>
      <c r="D338" s="14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</row>
    <row r="339" spans="1:35" x14ac:dyDescent="0.3">
      <c r="A339" s="14"/>
      <c r="B339" s="14"/>
      <c r="C339" s="15"/>
      <c r="D339" s="14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</row>
    <row r="340" spans="1:35" x14ac:dyDescent="0.3">
      <c r="A340" s="14"/>
      <c r="B340" s="14"/>
      <c r="C340" s="15"/>
      <c r="D340" s="14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</row>
    <row r="341" spans="1:35" x14ac:dyDescent="0.3">
      <c r="A341" s="14"/>
      <c r="B341" s="14"/>
      <c r="C341" s="15"/>
      <c r="D341" s="14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</row>
    <row r="342" spans="1:35" x14ac:dyDescent="0.3">
      <c r="A342" s="14"/>
      <c r="B342" s="14"/>
      <c r="C342" s="15"/>
      <c r="D342" s="14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</row>
    <row r="343" spans="1:35" x14ac:dyDescent="0.3">
      <c r="A343" s="14"/>
      <c r="B343" s="14"/>
      <c r="C343" s="15"/>
      <c r="D343" s="14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</row>
    <row r="344" spans="1:35" x14ac:dyDescent="0.3">
      <c r="A344" s="14"/>
      <c r="B344" s="14"/>
      <c r="C344" s="15"/>
      <c r="D344" s="14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</row>
    <row r="345" spans="1:35" x14ac:dyDescent="0.3">
      <c r="A345" s="14"/>
      <c r="B345" s="14"/>
      <c r="C345" s="15"/>
      <c r="D345" s="14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</row>
    <row r="346" spans="1:35" x14ac:dyDescent="0.3">
      <c r="A346" s="14"/>
      <c r="B346" s="14"/>
      <c r="C346" s="15"/>
      <c r="D346" s="14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</row>
    <row r="347" spans="1:35" x14ac:dyDescent="0.3">
      <c r="A347" s="14"/>
      <c r="B347" s="14"/>
      <c r="C347" s="15"/>
      <c r="D347" s="14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</row>
    <row r="348" spans="1:35" x14ac:dyDescent="0.3">
      <c r="A348" s="14"/>
      <c r="B348" s="14"/>
      <c r="C348" s="15"/>
      <c r="D348" s="14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</row>
    <row r="349" spans="1:35" x14ac:dyDescent="0.3">
      <c r="A349" s="14"/>
      <c r="B349" s="14"/>
      <c r="C349" s="15"/>
      <c r="D349" s="14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</row>
    <row r="350" spans="1:35" x14ac:dyDescent="0.3">
      <c r="A350" s="14"/>
      <c r="B350" s="14"/>
      <c r="C350" s="15"/>
      <c r="D350" s="14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</row>
    <row r="351" spans="1:35" x14ac:dyDescent="0.3">
      <c r="A351" s="14"/>
      <c r="B351" s="14"/>
      <c r="C351" s="15"/>
      <c r="D351" s="14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</row>
    <row r="352" spans="1:35" x14ac:dyDescent="0.3">
      <c r="A352" s="14"/>
      <c r="B352" s="14"/>
      <c r="C352" s="15"/>
      <c r="D352" s="14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</row>
    <row r="353" spans="1:35" x14ac:dyDescent="0.3">
      <c r="A353" s="14"/>
      <c r="B353" s="14"/>
      <c r="C353" s="15"/>
      <c r="D353" s="14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</row>
    <row r="354" spans="1:35" x14ac:dyDescent="0.3">
      <c r="A354" s="14"/>
      <c r="B354" s="14"/>
      <c r="C354" s="15"/>
      <c r="D354" s="14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</row>
    <row r="355" spans="1:35" x14ac:dyDescent="0.3">
      <c r="A355" s="14"/>
      <c r="B355" s="14"/>
      <c r="C355" s="15"/>
      <c r="D355" s="14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</row>
    <row r="356" spans="1:35" x14ac:dyDescent="0.3">
      <c r="A356" s="14"/>
      <c r="B356" s="14"/>
      <c r="C356" s="15"/>
      <c r="D356" s="14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</row>
    <row r="357" spans="1:35" x14ac:dyDescent="0.3">
      <c r="A357" s="14"/>
      <c r="B357" s="14"/>
      <c r="C357" s="15"/>
      <c r="D357" s="14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</row>
    <row r="358" spans="1:35" x14ac:dyDescent="0.3">
      <c r="A358" s="14"/>
      <c r="B358" s="14"/>
      <c r="C358" s="15"/>
      <c r="D358" s="14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</row>
    <row r="359" spans="1:35" x14ac:dyDescent="0.3">
      <c r="A359" s="14"/>
      <c r="B359" s="14"/>
      <c r="C359" s="15"/>
      <c r="D359" s="14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</row>
    <row r="360" spans="1:35" x14ac:dyDescent="0.3">
      <c r="A360" s="14"/>
      <c r="B360" s="14"/>
      <c r="C360" s="15"/>
      <c r="D360" s="14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</row>
    <row r="361" spans="1:35" x14ac:dyDescent="0.3">
      <c r="A361" s="14"/>
      <c r="B361" s="14"/>
      <c r="C361" s="15"/>
      <c r="D361" s="14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</row>
    <row r="362" spans="1:35" x14ac:dyDescent="0.3">
      <c r="A362" s="14"/>
      <c r="B362" s="14"/>
      <c r="C362" s="15"/>
      <c r="D362" s="14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</row>
    <row r="363" spans="1:35" x14ac:dyDescent="0.3">
      <c r="A363" s="14"/>
      <c r="B363" s="14"/>
      <c r="C363" s="15"/>
      <c r="D363" s="14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</row>
    <row r="364" spans="1:35" x14ac:dyDescent="0.3">
      <c r="A364" s="14"/>
      <c r="B364" s="14"/>
      <c r="C364" s="15"/>
      <c r="D364" s="14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</row>
    <row r="365" spans="1:35" x14ac:dyDescent="0.3">
      <c r="A365" s="14"/>
      <c r="B365" s="14"/>
      <c r="C365" s="15"/>
      <c r="D365" s="14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</row>
    <row r="366" spans="1:35" x14ac:dyDescent="0.3">
      <c r="A366" s="14"/>
      <c r="B366" s="14"/>
      <c r="C366" s="15"/>
      <c r="D366" s="14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</row>
    <row r="367" spans="1:35" x14ac:dyDescent="0.3">
      <c r="A367" s="14"/>
      <c r="B367" s="14"/>
      <c r="C367" s="15"/>
      <c r="D367" s="14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</row>
    <row r="368" spans="1:35" x14ac:dyDescent="0.3">
      <c r="A368" s="14"/>
      <c r="B368" s="14"/>
      <c r="C368" s="15"/>
      <c r="D368" s="14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</row>
    <row r="369" spans="1:35" x14ac:dyDescent="0.3">
      <c r="A369" s="14"/>
      <c r="B369" s="14"/>
      <c r="C369" s="15"/>
      <c r="D369" s="14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</row>
    <row r="370" spans="1:35" x14ac:dyDescent="0.3">
      <c r="A370" s="14"/>
      <c r="B370" s="14"/>
      <c r="C370" s="15"/>
      <c r="D370" s="14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</row>
    <row r="371" spans="1:35" x14ac:dyDescent="0.3">
      <c r="A371" s="14"/>
      <c r="B371" s="14"/>
      <c r="C371" s="15"/>
      <c r="D371" s="14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</row>
    <row r="372" spans="1:35" x14ac:dyDescent="0.3">
      <c r="A372" s="14"/>
      <c r="B372" s="14"/>
      <c r="C372" s="15"/>
      <c r="D372" s="14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</row>
    <row r="373" spans="1:35" x14ac:dyDescent="0.3">
      <c r="A373" s="14"/>
      <c r="B373" s="14"/>
      <c r="C373" s="15"/>
      <c r="D373" s="14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</row>
    <row r="374" spans="1:35" x14ac:dyDescent="0.3">
      <c r="A374" s="14"/>
      <c r="B374" s="14"/>
      <c r="C374" s="15"/>
      <c r="D374" s="14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</row>
    <row r="375" spans="1:35" x14ac:dyDescent="0.3">
      <c r="A375" s="14"/>
      <c r="B375" s="14"/>
      <c r="C375" s="15"/>
      <c r="D375" s="14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</row>
    <row r="376" spans="1:35" x14ac:dyDescent="0.3">
      <c r="A376" s="14"/>
      <c r="B376" s="14"/>
      <c r="C376" s="15"/>
      <c r="D376" s="14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</row>
    <row r="377" spans="1:35" x14ac:dyDescent="0.3">
      <c r="A377" s="14"/>
      <c r="B377" s="14"/>
      <c r="C377" s="15"/>
      <c r="D377" s="14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</row>
    <row r="378" spans="1:35" x14ac:dyDescent="0.3">
      <c r="A378" s="14"/>
      <c r="B378" s="14"/>
      <c r="C378" s="15"/>
      <c r="D378" s="14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</row>
    <row r="379" spans="1:35" x14ac:dyDescent="0.3">
      <c r="A379" s="14"/>
      <c r="B379" s="14"/>
      <c r="C379" s="15"/>
      <c r="D379" s="14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</row>
    <row r="380" spans="1:35" x14ac:dyDescent="0.3">
      <c r="A380" s="14"/>
      <c r="B380" s="14"/>
      <c r="C380" s="15"/>
      <c r="D380" s="14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</row>
    <row r="381" spans="1:35" x14ac:dyDescent="0.3">
      <c r="A381" s="14"/>
      <c r="B381" s="14"/>
      <c r="C381" s="15"/>
      <c r="D381" s="14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</row>
    <row r="382" spans="1:35" x14ac:dyDescent="0.3">
      <c r="A382" s="14"/>
      <c r="B382" s="14"/>
      <c r="C382" s="15"/>
      <c r="D382" s="14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</row>
    <row r="383" spans="1:35" x14ac:dyDescent="0.3">
      <c r="A383" s="14"/>
      <c r="B383" s="14"/>
      <c r="C383" s="15"/>
      <c r="D383" s="14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</row>
    <row r="384" spans="1:35" x14ac:dyDescent="0.3">
      <c r="A384" s="14"/>
      <c r="B384" s="14"/>
      <c r="C384" s="15"/>
      <c r="D384" s="14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</row>
    <row r="385" spans="1:35" x14ac:dyDescent="0.3">
      <c r="A385" s="14"/>
      <c r="B385" s="14"/>
      <c r="C385" s="15"/>
      <c r="D385" s="14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</row>
    <row r="386" spans="1:35" x14ac:dyDescent="0.3">
      <c r="A386" s="14"/>
      <c r="B386" s="14"/>
      <c r="C386" s="15"/>
      <c r="D386" s="14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</row>
    <row r="387" spans="1:35" x14ac:dyDescent="0.3">
      <c r="A387" s="14"/>
      <c r="B387" s="14"/>
      <c r="C387" s="15"/>
      <c r="D387" s="14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</row>
    <row r="388" spans="1:35" x14ac:dyDescent="0.3">
      <c r="A388" s="14"/>
      <c r="B388" s="14"/>
      <c r="C388" s="15"/>
      <c r="D388" s="14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</row>
    <row r="389" spans="1:35" x14ac:dyDescent="0.3">
      <c r="A389" s="14"/>
      <c r="B389" s="14"/>
      <c r="C389" s="15"/>
      <c r="D389" s="14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</row>
    <row r="390" spans="1:35" x14ac:dyDescent="0.3">
      <c r="A390" s="14"/>
      <c r="B390" s="14"/>
      <c r="C390" s="15"/>
      <c r="D390" s="14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</row>
    <row r="391" spans="1:35" x14ac:dyDescent="0.3">
      <c r="A391" s="14"/>
      <c r="B391" s="14"/>
      <c r="C391" s="15"/>
      <c r="D391" s="14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</row>
    <row r="392" spans="1:35" x14ac:dyDescent="0.3">
      <c r="A392" s="14"/>
      <c r="B392" s="14"/>
      <c r="C392" s="15"/>
      <c r="D392" s="14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</row>
    <row r="393" spans="1:35" x14ac:dyDescent="0.3">
      <c r="A393" s="14"/>
      <c r="B393" s="14"/>
      <c r="C393" s="15"/>
      <c r="D393" s="14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</row>
    <row r="394" spans="1:35" x14ac:dyDescent="0.3">
      <c r="A394" s="14"/>
      <c r="B394" s="14"/>
      <c r="C394" s="15"/>
      <c r="D394" s="14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</row>
    <row r="395" spans="1:35" x14ac:dyDescent="0.3">
      <c r="A395" s="14"/>
      <c r="B395" s="14"/>
      <c r="C395" s="15"/>
      <c r="D395" s="14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</row>
    <row r="396" spans="1:35" x14ac:dyDescent="0.3">
      <c r="A396" s="14"/>
      <c r="B396" s="14"/>
      <c r="C396" s="15"/>
      <c r="D396" s="14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</row>
    <row r="397" spans="1:35" x14ac:dyDescent="0.3">
      <c r="A397" s="14"/>
      <c r="B397" s="14"/>
      <c r="C397" s="15"/>
      <c r="D397" s="14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</row>
    <row r="398" spans="1:35" x14ac:dyDescent="0.3">
      <c r="A398" s="14"/>
      <c r="B398" s="14"/>
      <c r="C398" s="15"/>
      <c r="D398" s="14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</row>
    <row r="399" spans="1:35" x14ac:dyDescent="0.3">
      <c r="A399" s="14"/>
      <c r="B399" s="14"/>
      <c r="C399" s="15"/>
      <c r="D399" s="14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</row>
    <row r="400" spans="1:35" x14ac:dyDescent="0.3">
      <c r="A400" s="14"/>
      <c r="B400" s="14"/>
      <c r="C400" s="15"/>
      <c r="D400" s="14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</row>
  </sheetData>
  <conditionalFormatting sqref="E4:AI400">
    <cfRule type="cellIs" dxfId="22" priority="1" operator="lessThan">
      <formula>$H4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E9C6-6168-4D57-801D-E42F1B7870F8}">
  <dimension ref="A1:AJ302"/>
  <sheetViews>
    <sheetView topLeftCell="V1" zoomScale="98" workbookViewId="0">
      <selection activeCell="AE3" sqref="AE3:AE301"/>
    </sheetView>
  </sheetViews>
  <sheetFormatPr defaultRowHeight="14.4" x14ac:dyDescent="0.3"/>
  <cols>
    <col min="1" max="1" width="11.77734375" style="33" bestFit="1" customWidth="1"/>
    <col min="2" max="2" width="10.44140625" style="33" customWidth="1"/>
    <col min="3" max="3" width="9.44140625" style="33" hidden="1" customWidth="1"/>
    <col min="4" max="22" width="10.77734375" style="33" customWidth="1"/>
    <col min="23" max="34" width="10.5546875" style="33" customWidth="1"/>
    <col min="35" max="35" width="15.21875" style="33" customWidth="1"/>
  </cols>
  <sheetData>
    <row r="1" spans="1:35" x14ac:dyDescent="0.3">
      <c r="D1" s="33" t="str">
        <f>TEXT(D2,"ddd")</f>
        <v>Thu</v>
      </c>
      <c r="E1" s="33" t="str">
        <f t="shared" ref="E1:AH1" si="0">TEXT(E2,"ddd")</f>
        <v>Fri</v>
      </c>
      <c r="F1" s="33" t="str">
        <f t="shared" si="0"/>
        <v>Sat</v>
      </c>
      <c r="G1" s="33" t="str">
        <f t="shared" si="0"/>
        <v>Sun</v>
      </c>
      <c r="H1" s="33" t="str">
        <f t="shared" si="0"/>
        <v>Mon</v>
      </c>
      <c r="I1" s="33" t="str">
        <f t="shared" si="0"/>
        <v>Tue</v>
      </c>
      <c r="J1" s="33" t="str">
        <f t="shared" si="0"/>
        <v>Wed</v>
      </c>
      <c r="K1" s="33" t="str">
        <f t="shared" si="0"/>
        <v>Thu</v>
      </c>
      <c r="L1" s="33" t="str">
        <f t="shared" si="0"/>
        <v>Fri</v>
      </c>
      <c r="M1" s="33" t="str">
        <f t="shared" si="0"/>
        <v>Sat</v>
      </c>
      <c r="N1" s="33" t="str">
        <f t="shared" si="0"/>
        <v>Sun</v>
      </c>
      <c r="O1" s="33" t="str">
        <f t="shared" si="0"/>
        <v>Mon</v>
      </c>
      <c r="P1" s="33" t="str">
        <f t="shared" si="0"/>
        <v>Tue</v>
      </c>
      <c r="Q1" s="33" t="str">
        <f t="shared" si="0"/>
        <v>Wed</v>
      </c>
      <c r="R1" s="33" t="str">
        <f t="shared" si="0"/>
        <v>Thu</v>
      </c>
      <c r="S1" s="33" t="str">
        <f t="shared" si="0"/>
        <v>Fri</v>
      </c>
      <c r="T1" s="33" t="str">
        <f t="shared" si="0"/>
        <v>Sat</v>
      </c>
      <c r="U1" s="33" t="str">
        <f t="shared" si="0"/>
        <v>Sun</v>
      </c>
      <c r="V1" s="33" t="str">
        <f t="shared" si="0"/>
        <v>Mon</v>
      </c>
      <c r="W1" s="33" t="str">
        <f t="shared" si="0"/>
        <v>Tue</v>
      </c>
      <c r="X1" s="33" t="str">
        <f t="shared" si="0"/>
        <v>Wed</v>
      </c>
      <c r="Y1" s="33" t="str">
        <f t="shared" si="0"/>
        <v>Thu</v>
      </c>
      <c r="Z1" s="33" t="str">
        <f t="shared" si="0"/>
        <v>Fri</v>
      </c>
      <c r="AA1" s="33" t="str">
        <f t="shared" si="0"/>
        <v>Sat</v>
      </c>
      <c r="AB1" s="33" t="str">
        <f t="shared" si="0"/>
        <v>Sun</v>
      </c>
      <c r="AC1" s="33" t="str">
        <f t="shared" si="0"/>
        <v>Mon</v>
      </c>
      <c r="AD1" s="33" t="str">
        <f t="shared" si="0"/>
        <v>Tue</v>
      </c>
      <c r="AE1" s="33" t="str">
        <f t="shared" si="0"/>
        <v>Wed</v>
      </c>
      <c r="AF1" s="33" t="str">
        <f t="shared" si="0"/>
        <v>Thu</v>
      </c>
      <c r="AG1" s="33" t="str">
        <f t="shared" si="0"/>
        <v>Fri</v>
      </c>
      <c r="AH1" s="33" t="str">
        <f t="shared" si="0"/>
        <v>Sat</v>
      </c>
    </row>
    <row r="2" spans="1:35" x14ac:dyDescent="0.3">
      <c r="A2" s="33" t="s">
        <v>876</v>
      </c>
      <c r="B2" s="33" t="s">
        <v>877</v>
      </c>
      <c r="C2" s="33" t="s">
        <v>878</v>
      </c>
      <c r="D2" s="56">
        <v>46079</v>
      </c>
      <c r="E2" s="56">
        <f>D2+1</f>
        <v>46080</v>
      </c>
      <c r="F2" s="56">
        <f t="shared" ref="F2:AH2" si="1">E2+1</f>
        <v>46081</v>
      </c>
      <c r="G2" s="56">
        <f t="shared" si="1"/>
        <v>46082</v>
      </c>
      <c r="H2" s="56">
        <f t="shared" si="1"/>
        <v>46083</v>
      </c>
      <c r="I2" s="56">
        <f t="shared" si="1"/>
        <v>46084</v>
      </c>
      <c r="J2" s="56">
        <f t="shared" si="1"/>
        <v>46085</v>
      </c>
      <c r="K2" s="56">
        <f t="shared" si="1"/>
        <v>46086</v>
      </c>
      <c r="L2" s="56">
        <f t="shared" si="1"/>
        <v>46087</v>
      </c>
      <c r="M2" s="56">
        <f t="shared" si="1"/>
        <v>46088</v>
      </c>
      <c r="N2" s="56">
        <f t="shared" si="1"/>
        <v>46089</v>
      </c>
      <c r="O2" s="56">
        <f t="shared" si="1"/>
        <v>46090</v>
      </c>
      <c r="P2" s="56">
        <f t="shared" si="1"/>
        <v>46091</v>
      </c>
      <c r="Q2" s="56">
        <f t="shared" si="1"/>
        <v>46092</v>
      </c>
      <c r="R2" s="56">
        <f t="shared" si="1"/>
        <v>46093</v>
      </c>
      <c r="S2" s="56">
        <f t="shared" si="1"/>
        <v>46094</v>
      </c>
      <c r="T2" s="56">
        <f t="shared" si="1"/>
        <v>46095</v>
      </c>
      <c r="U2" s="56">
        <f t="shared" si="1"/>
        <v>46096</v>
      </c>
      <c r="V2" s="56">
        <f t="shared" si="1"/>
        <v>46097</v>
      </c>
      <c r="W2" s="56">
        <f t="shared" si="1"/>
        <v>46098</v>
      </c>
      <c r="X2" s="56">
        <f t="shared" si="1"/>
        <v>46099</v>
      </c>
      <c r="Y2" s="56">
        <f t="shared" si="1"/>
        <v>46100</v>
      </c>
      <c r="Z2" s="56">
        <f t="shared" si="1"/>
        <v>46101</v>
      </c>
      <c r="AA2" s="56">
        <f t="shared" si="1"/>
        <v>46102</v>
      </c>
      <c r="AB2" s="56">
        <f t="shared" si="1"/>
        <v>46103</v>
      </c>
      <c r="AC2" s="56">
        <f t="shared" si="1"/>
        <v>46104</v>
      </c>
      <c r="AD2" s="56">
        <f t="shared" si="1"/>
        <v>46105</v>
      </c>
      <c r="AE2" s="56">
        <f t="shared" si="1"/>
        <v>46106</v>
      </c>
      <c r="AF2" s="56">
        <f t="shared" si="1"/>
        <v>46107</v>
      </c>
      <c r="AG2" s="56">
        <f t="shared" si="1"/>
        <v>46108</v>
      </c>
      <c r="AH2" s="56">
        <f t="shared" si="1"/>
        <v>46109</v>
      </c>
      <c r="AI2" s="68" t="s">
        <v>1014</v>
      </c>
    </row>
    <row r="3" spans="1:35" s="53" customFormat="1" x14ac:dyDescent="0.3">
      <c r="A3" s="33" t="s">
        <v>598</v>
      </c>
      <c r="B3" s="33" t="s">
        <v>944</v>
      </c>
      <c r="C3" s="33"/>
      <c r="D3" s="55">
        <v>15.25</v>
      </c>
      <c r="E3" s="55">
        <v>12.3333333333333</v>
      </c>
      <c r="F3" s="55">
        <v>8.1666666666666696</v>
      </c>
      <c r="G3" s="55"/>
      <c r="H3" s="55">
        <v>9.75</v>
      </c>
      <c r="I3" s="55">
        <v>0.66666666666666696</v>
      </c>
      <c r="J3" s="55">
        <v>12.4166666666667</v>
      </c>
      <c r="K3" s="55">
        <v>14.1666666666667</v>
      </c>
      <c r="L3" s="55">
        <v>12</v>
      </c>
      <c r="M3" s="55">
        <v>7.4166666666666696</v>
      </c>
      <c r="N3" s="55">
        <v>8.3333333333333301E-2</v>
      </c>
      <c r="O3" s="55">
        <v>11.1666666666667</v>
      </c>
      <c r="P3" s="55">
        <v>12.5833333333333</v>
      </c>
      <c r="Q3" s="55">
        <v>12.3333333333333</v>
      </c>
      <c r="R3" s="55">
        <v>11.4166666666667</v>
      </c>
      <c r="S3" s="55">
        <v>8.5833333333333304</v>
      </c>
      <c r="T3" s="55">
        <v>9.4166666666666696</v>
      </c>
      <c r="U3" s="55"/>
      <c r="V3" s="55">
        <v>9.8333333333333304</v>
      </c>
      <c r="W3" s="55">
        <v>10.5833333333333</v>
      </c>
      <c r="X3" s="55">
        <v>13.0833333333333</v>
      </c>
      <c r="Y3" s="55">
        <v>0.66666666666666696</v>
      </c>
      <c r="Z3" s="55">
        <v>13.3333333333333</v>
      </c>
      <c r="AA3" s="55">
        <v>8.0833333333333304</v>
      </c>
      <c r="AB3" s="55"/>
      <c r="AC3" s="55">
        <v>9.5</v>
      </c>
      <c r="AD3" s="55">
        <v>12.25</v>
      </c>
      <c r="AE3" s="55">
        <v>11.9166666666667</v>
      </c>
      <c r="AF3" s="55"/>
      <c r="AG3" s="55"/>
      <c r="AH3" s="55"/>
      <c r="AI3" s="55">
        <f>IFERROR(AVERAGEIFS(D3:AH3,$D$1:$AH$1,"&lt;&gt;Sun",$D$1:$AH$1,"&lt;&gt;Sat",$D$1:$AH$1,"&lt;&gt;Mon"),"")</f>
        <v>10.848958333333329</v>
      </c>
    </row>
    <row r="4" spans="1:35" s="53" customFormat="1" x14ac:dyDescent="0.3">
      <c r="A4" s="33" t="s">
        <v>601</v>
      </c>
      <c r="B4" s="33" t="s">
        <v>944</v>
      </c>
      <c r="C4" s="33"/>
      <c r="D4" s="55">
        <v>6.3333333333333304</v>
      </c>
      <c r="E4" s="55">
        <v>6.75</v>
      </c>
      <c r="F4" s="55">
        <v>4.5833333333333304</v>
      </c>
      <c r="G4" s="55"/>
      <c r="H4" s="55">
        <v>5.6666666666666696</v>
      </c>
      <c r="I4" s="55">
        <v>5.75</v>
      </c>
      <c r="J4" s="55"/>
      <c r="K4" s="55">
        <v>6.5</v>
      </c>
      <c r="L4" s="55">
        <v>6.25</v>
      </c>
      <c r="M4" s="55">
        <v>5.75</v>
      </c>
      <c r="N4" s="55"/>
      <c r="O4" s="55">
        <v>6.9166666666666696</v>
      </c>
      <c r="P4" s="55">
        <v>5.9166666666666696</v>
      </c>
      <c r="Q4" s="55">
        <v>6.25</v>
      </c>
      <c r="R4" s="55">
        <v>6.75</v>
      </c>
      <c r="S4" s="55">
        <v>5.8333333333333304</v>
      </c>
      <c r="T4" s="55">
        <v>5.3333333333333304</v>
      </c>
      <c r="U4" s="55"/>
      <c r="V4" s="55">
        <v>5.8333333333333304</v>
      </c>
      <c r="W4" s="55">
        <v>6.25</v>
      </c>
      <c r="X4" s="55">
        <v>6.4166666666666696</v>
      </c>
      <c r="Y4" s="55">
        <v>6.9166666666666696</v>
      </c>
      <c r="Z4" s="55">
        <v>6.4166666666666696</v>
      </c>
      <c r="AA4" s="55">
        <v>2.75</v>
      </c>
      <c r="AB4" s="55"/>
      <c r="AC4" s="55">
        <v>5.5833333333333304</v>
      </c>
      <c r="AD4" s="55"/>
      <c r="AE4" s="55">
        <v>6.5833333333333304</v>
      </c>
      <c r="AF4" s="55"/>
      <c r="AG4" s="55"/>
      <c r="AH4" s="55"/>
      <c r="AI4" s="55">
        <f t="shared" ref="AI4:AI65" si="2">IFERROR(AVERAGEIFS(D4:AH4,$D$1:$AH$1,"&lt;&gt;Sun",$D$1:$AH$1,"&lt;&gt;Sat",$D$1:$AH$1,"&lt;&gt;Mon"),"")</f>
        <v>6.3511904761904763</v>
      </c>
    </row>
    <row r="5" spans="1:35" s="53" customFormat="1" x14ac:dyDescent="0.3">
      <c r="A5" s="33" t="s">
        <v>604</v>
      </c>
      <c r="B5" s="33" t="s">
        <v>944</v>
      </c>
      <c r="C5" s="33"/>
      <c r="D5" s="55">
        <v>11.5</v>
      </c>
      <c r="E5" s="55">
        <v>11.3333333333333</v>
      </c>
      <c r="F5" s="55"/>
      <c r="G5" s="55"/>
      <c r="H5" s="55">
        <v>6.5833333333333304</v>
      </c>
      <c r="I5" s="55">
        <v>12.25</v>
      </c>
      <c r="J5" s="55">
        <v>10.9166666666667</v>
      </c>
      <c r="K5" s="55">
        <v>8.3333333333333301E-2</v>
      </c>
      <c r="L5" s="55">
        <v>11.4166666666667</v>
      </c>
      <c r="M5" s="55">
        <v>5.3333333333333304</v>
      </c>
      <c r="N5" s="55"/>
      <c r="O5" s="55">
        <v>5.8333333333333304</v>
      </c>
      <c r="P5" s="55">
        <v>11.25</v>
      </c>
      <c r="Q5" s="55">
        <v>10.9166666666667</v>
      </c>
      <c r="R5" s="55">
        <v>11.75</v>
      </c>
      <c r="S5" s="55">
        <v>9.9166666666666696</v>
      </c>
      <c r="T5" s="55">
        <v>3.5</v>
      </c>
      <c r="U5" s="55"/>
      <c r="V5" s="55">
        <v>6</v>
      </c>
      <c r="W5" s="55">
        <v>10.9166666666667</v>
      </c>
      <c r="X5" s="55">
        <v>11.0833333333333</v>
      </c>
      <c r="Y5" s="55">
        <v>11.5</v>
      </c>
      <c r="Z5" s="55">
        <v>11.0833333333333</v>
      </c>
      <c r="AA5" s="55">
        <v>3.3333333333333299</v>
      </c>
      <c r="AB5" s="55"/>
      <c r="AC5" s="55">
        <v>7.1666666666666696</v>
      </c>
      <c r="AD5" s="55">
        <v>8.6666666666666696</v>
      </c>
      <c r="AE5" s="55">
        <v>12.3333333333333</v>
      </c>
      <c r="AF5" s="55"/>
      <c r="AG5" s="55"/>
      <c r="AH5" s="55"/>
      <c r="AI5" s="55">
        <f t="shared" si="2"/>
        <v>10.432291666666664</v>
      </c>
    </row>
    <row r="6" spans="1:35" s="53" customFormat="1" x14ac:dyDescent="0.3">
      <c r="A6" s="33" t="s">
        <v>618</v>
      </c>
      <c r="B6" s="33" t="s">
        <v>944</v>
      </c>
      <c r="C6" s="33"/>
      <c r="D6" s="55">
        <v>10.75</v>
      </c>
      <c r="E6" s="55">
        <v>10.25</v>
      </c>
      <c r="F6" s="55">
        <v>6.75</v>
      </c>
      <c r="G6" s="55">
        <v>2.6666666666666701</v>
      </c>
      <c r="H6" s="55">
        <v>4.25</v>
      </c>
      <c r="I6" s="55">
        <v>9.0833333333333304</v>
      </c>
      <c r="J6" s="55">
        <v>10.4166666666667</v>
      </c>
      <c r="K6" s="55">
        <v>11</v>
      </c>
      <c r="L6" s="55">
        <v>10.4166666666667</v>
      </c>
      <c r="M6" s="55">
        <v>9.8333333333333304</v>
      </c>
      <c r="N6" s="55">
        <v>2.3333333333333299</v>
      </c>
      <c r="O6" s="55">
        <v>5.5</v>
      </c>
      <c r="P6" s="55">
        <v>9.5</v>
      </c>
      <c r="Q6" s="55">
        <v>10.4166666666667</v>
      </c>
      <c r="R6" s="55">
        <v>10</v>
      </c>
      <c r="S6" s="55">
        <v>10.25</v>
      </c>
      <c r="T6" s="55">
        <v>7.6666666666666696</v>
      </c>
      <c r="U6" s="55">
        <v>4.3333333333333304</v>
      </c>
      <c r="V6" s="55">
        <v>8.25</v>
      </c>
      <c r="W6" s="55">
        <v>9.8333333333333304</v>
      </c>
      <c r="X6" s="55">
        <v>10.3333333333333</v>
      </c>
      <c r="Y6" s="55">
        <v>12.5</v>
      </c>
      <c r="Z6" s="55">
        <v>11.75</v>
      </c>
      <c r="AA6" s="55">
        <v>5.5</v>
      </c>
      <c r="AB6" s="55">
        <v>3.5833333333333299</v>
      </c>
      <c r="AC6" s="55">
        <v>8.0833333333333304</v>
      </c>
      <c r="AD6" s="55">
        <v>10.5</v>
      </c>
      <c r="AE6" s="55">
        <v>9.9166666666666696</v>
      </c>
      <c r="AF6" s="55"/>
      <c r="AG6" s="55"/>
      <c r="AH6" s="55"/>
      <c r="AI6" s="55">
        <f t="shared" si="2"/>
        <v>10.43229166666667</v>
      </c>
    </row>
    <row r="7" spans="1:35" s="53" customFormat="1" x14ac:dyDescent="0.3">
      <c r="A7" s="33" t="s">
        <v>619</v>
      </c>
      <c r="B7" s="33" t="s">
        <v>944</v>
      </c>
      <c r="C7" s="33"/>
      <c r="D7" s="55">
        <v>6.9166666666666696</v>
      </c>
      <c r="E7" s="55">
        <v>7.0833333333333304</v>
      </c>
      <c r="F7" s="55">
        <v>3.75</v>
      </c>
      <c r="G7" s="55"/>
      <c r="H7" s="55">
        <v>4.1666666666666696</v>
      </c>
      <c r="I7" s="55">
        <v>7.1666666666666696</v>
      </c>
      <c r="J7" s="55">
        <v>6.9166666666666696</v>
      </c>
      <c r="K7" s="55">
        <v>6.5</v>
      </c>
      <c r="L7" s="55">
        <v>6.25</v>
      </c>
      <c r="M7" s="55">
        <v>5.9166666666666696</v>
      </c>
      <c r="N7" s="55"/>
      <c r="O7" s="55">
        <v>5.1666666666666696</v>
      </c>
      <c r="P7" s="55">
        <v>7.5833333333333304</v>
      </c>
      <c r="Q7" s="55">
        <v>7.0833333333333304</v>
      </c>
      <c r="R7" s="55">
        <v>8.0833333333333304</v>
      </c>
      <c r="S7" s="55">
        <v>6.9166666666666696</v>
      </c>
      <c r="T7" s="55">
        <v>5.0833333333333304</v>
      </c>
      <c r="U7" s="55"/>
      <c r="V7" s="55">
        <v>3.5833333333333299</v>
      </c>
      <c r="W7" s="55">
        <v>7.8333333333333304</v>
      </c>
      <c r="X7" s="55">
        <v>6.1666666666666696</v>
      </c>
      <c r="Y7" s="55">
        <v>7.0833333333333304</v>
      </c>
      <c r="Z7" s="55">
        <v>6.1666666666666696</v>
      </c>
      <c r="AA7" s="55">
        <v>3.5</v>
      </c>
      <c r="AB7" s="55"/>
      <c r="AC7" s="55"/>
      <c r="AD7" s="55">
        <v>0.41666666666666702</v>
      </c>
      <c r="AE7" s="55">
        <v>7.4166666666666696</v>
      </c>
      <c r="AF7" s="55"/>
      <c r="AG7" s="55"/>
      <c r="AH7" s="55"/>
      <c r="AI7" s="55">
        <f t="shared" si="2"/>
        <v>6.5989583333333339</v>
      </c>
    </row>
    <row r="8" spans="1:35" s="53" customFormat="1" x14ac:dyDescent="0.3">
      <c r="A8" s="33" t="s">
        <v>623</v>
      </c>
      <c r="B8" s="33" t="s">
        <v>944</v>
      </c>
      <c r="C8" s="33"/>
      <c r="D8" s="55">
        <v>8.25</v>
      </c>
      <c r="E8" s="55">
        <v>7.5</v>
      </c>
      <c r="F8" s="55">
        <v>4.4166666666666696</v>
      </c>
      <c r="G8" s="55"/>
      <c r="H8" s="55">
        <v>5.0833333333333304</v>
      </c>
      <c r="I8" s="55">
        <v>6.4166666666666696</v>
      </c>
      <c r="J8" s="55">
        <v>6.6666666666666696</v>
      </c>
      <c r="K8" s="55">
        <v>7.5833333333333304</v>
      </c>
      <c r="L8" s="55">
        <v>7</v>
      </c>
      <c r="M8" s="55">
        <v>6.5</v>
      </c>
      <c r="N8" s="55"/>
      <c r="O8" s="55">
        <v>5.75</v>
      </c>
      <c r="P8" s="55">
        <v>6.8333333333333304</v>
      </c>
      <c r="Q8" s="55">
        <v>5.8333333333333304</v>
      </c>
      <c r="R8" s="55">
        <v>7</v>
      </c>
      <c r="S8" s="55">
        <v>6.9166666666666696</v>
      </c>
      <c r="T8" s="55">
        <v>3.5</v>
      </c>
      <c r="U8" s="55"/>
      <c r="V8" s="55">
        <v>7</v>
      </c>
      <c r="W8" s="55">
        <v>6.3333333333333304</v>
      </c>
      <c r="X8" s="55">
        <v>6.75</v>
      </c>
      <c r="Y8" s="55"/>
      <c r="Z8" s="55"/>
      <c r="AA8" s="55">
        <v>2.25</v>
      </c>
      <c r="AB8" s="55"/>
      <c r="AC8" s="55">
        <v>5.75</v>
      </c>
      <c r="AD8" s="55">
        <v>5.9166666666666696</v>
      </c>
      <c r="AE8" s="55">
        <v>7.5</v>
      </c>
      <c r="AF8" s="55"/>
      <c r="AG8" s="55"/>
      <c r="AH8" s="55"/>
      <c r="AI8" s="55">
        <f t="shared" si="2"/>
        <v>6.8928571428571432</v>
      </c>
    </row>
    <row r="9" spans="1:35" s="53" customFormat="1" x14ac:dyDescent="0.3">
      <c r="A9" s="33" t="s">
        <v>629</v>
      </c>
      <c r="B9" s="33" t="s">
        <v>944</v>
      </c>
      <c r="C9" s="33"/>
      <c r="D9" s="55">
        <v>8.8333333333333304</v>
      </c>
      <c r="E9" s="55">
        <v>9.9166666666666696</v>
      </c>
      <c r="F9" s="55">
        <v>7.25</v>
      </c>
      <c r="G9" s="55">
        <v>1</v>
      </c>
      <c r="H9" s="55">
        <v>5.3333333333333304</v>
      </c>
      <c r="I9" s="55">
        <v>10.5833333333333</v>
      </c>
      <c r="J9" s="55">
        <v>9.3333333333333304</v>
      </c>
      <c r="K9" s="55">
        <v>10.1666666666667</v>
      </c>
      <c r="L9" s="55">
        <v>9.3333333333333304</v>
      </c>
      <c r="M9" s="55">
        <v>10.5</v>
      </c>
      <c r="N9" s="55">
        <v>0</v>
      </c>
      <c r="O9" s="55">
        <v>6</v>
      </c>
      <c r="P9" s="55">
        <v>10.5833333333333</v>
      </c>
      <c r="Q9" s="55">
        <v>9.8333333333333304</v>
      </c>
      <c r="R9" s="55">
        <v>10.3333333333333</v>
      </c>
      <c r="S9" s="55">
        <v>9.1666666666666696</v>
      </c>
      <c r="T9" s="55">
        <v>5.8333333333333304</v>
      </c>
      <c r="U9" s="55"/>
      <c r="V9" s="55">
        <v>5.9166666666666696</v>
      </c>
      <c r="W9" s="55"/>
      <c r="X9" s="55">
        <v>8.5</v>
      </c>
      <c r="Y9" s="55"/>
      <c r="Z9" s="55">
        <v>11.25</v>
      </c>
      <c r="AA9" s="55">
        <v>8.1666666666666696</v>
      </c>
      <c r="AB9" s="55">
        <v>2.75</v>
      </c>
      <c r="AC9" s="55">
        <v>5.25</v>
      </c>
      <c r="AD9" s="55">
        <v>9.8333333333333304</v>
      </c>
      <c r="AE9" s="55">
        <v>9.9166666666666696</v>
      </c>
      <c r="AF9" s="55"/>
      <c r="AG9" s="55"/>
      <c r="AH9" s="55"/>
      <c r="AI9" s="55">
        <f t="shared" si="2"/>
        <v>9.8273809523809472</v>
      </c>
    </row>
    <row r="10" spans="1:35" s="53" customFormat="1" x14ac:dyDescent="0.3">
      <c r="A10" s="33" t="s">
        <v>631</v>
      </c>
      <c r="B10" s="33" t="s">
        <v>944</v>
      </c>
      <c r="C10" s="33"/>
      <c r="D10" s="55">
        <v>7.3333333333333304</v>
      </c>
      <c r="E10" s="55">
        <v>6.5</v>
      </c>
      <c r="F10" s="55">
        <v>5.4166666666666696</v>
      </c>
      <c r="G10" s="55"/>
      <c r="H10" s="55">
        <v>4.1666666666666696</v>
      </c>
      <c r="I10" s="55">
        <v>6.1666666666666696</v>
      </c>
      <c r="J10" s="55">
        <v>4.5833333333333304</v>
      </c>
      <c r="K10" s="55">
        <v>6.0833333333333304</v>
      </c>
      <c r="L10" s="55">
        <v>7.75</v>
      </c>
      <c r="M10" s="55">
        <v>5.9166666666666696</v>
      </c>
      <c r="N10" s="55"/>
      <c r="O10" s="55">
        <v>4.75</v>
      </c>
      <c r="P10" s="55">
        <v>7.0833333333333304</v>
      </c>
      <c r="Q10" s="55">
        <v>6.4166666666666696</v>
      </c>
      <c r="R10" s="55">
        <v>7.4166666666666696</v>
      </c>
      <c r="S10" s="55">
        <v>7</v>
      </c>
      <c r="T10" s="55">
        <v>2.5</v>
      </c>
      <c r="U10" s="55"/>
      <c r="V10" s="55">
        <v>3.1666666666666701</v>
      </c>
      <c r="W10" s="55">
        <v>4.5</v>
      </c>
      <c r="X10" s="55">
        <v>6</v>
      </c>
      <c r="Y10" s="55">
        <v>4</v>
      </c>
      <c r="Z10" s="55">
        <v>3.6666666666666701</v>
      </c>
      <c r="AA10" s="55">
        <v>2.6666666666666701</v>
      </c>
      <c r="AB10" s="55"/>
      <c r="AC10" s="55">
        <v>3.5833333333333299</v>
      </c>
      <c r="AD10" s="55">
        <v>4.6666666666666696</v>
      </c>
      <c r="AE10" s="55">
        <v>5.75</v>
      </c>
      <c r="AF10" s="55"/>
      <c r="AG10" s="55"/>
      <c r="AH10" s="55"/>
      <c r="AI10" s="55">
        <f t="shared" si="2"/>
        <v>5.932291666666667</v>
      </c>
    </row>
    <row r="11" spans="1:35" s="53" customFormat="1" x14ac:dyDescent="0.3">
      <c r="A11" s="33" t="s">
        <v>639</v>
      </c>
      <c r="B11" s="33" t="s">
        <v>944</v>
      </c>
      <c r="C11" s="33"/>
      <c r="D11" s="55">
        <v>12.25</v>
      </c>
      <c r="E11" s="55">
        <v>11.8333333333333</v>
      </c>
      <c r="F11" s="55">
        <v>0</v>
      </c>
      <c r="G11" s="55"/>
      <c r="H11" s="55">
        <v>6.5</v>
      </c>
      <c r="I11" s="55">
        <v>11.4166666666667</v>
      </c>
      <c r="J11" s="55">
        <v>11.1666666666667</v>
      </c>
      <c r="K11" s="55">
        <v>11.0833333333333</v>
      </c>
      <c r="L11" s="55">
        <v>10.75</v>
      </c>
      <c r="M11" s="55">
        <v>12.0833333333333</v>
      </c>
      <c r="N11" s="55"/>
      <c r="O11" s="55">
        <v>8.3333333333333304</v>
      </c>
      <c r="P11" s="55">
        <v>10.75</v>
      </c>
      <c r="Q11" s="55">
        <v>11.8333333333333</v>
      </c>
      <c r="R11" s="55">
        <v>11.3333333333333</v>
      </c>
      <c r="S11" s="55">
        <v>11.0833333333333</v>
      </c>
      <c r="T11" s="55">
        <v>5.5</v>
      </c>
      <c r="U11" s="55">
        <v>0</v>
      </c>
      <c r="V11" s="55">
        <v>9.5833333333333304</v>
      </c>
      <c r="W11" s="55">
        <v>11.1666666666667</v>
      </c>
      <c r="X11" s="55">
        <v>11.4166666666667</v>
      </c>
      <c r="Y11" s="55">
        <v>8</v>
      </c>
      <c r="Z11" s="55">
        <v>6.5</v>
      </c>
      <c r="AA11" s="55">
        <v>7.6666666666666696</v>
      </c>
      <c r="AB11" s="55"/>
      <c r="AC11" s="55">
        <v>8.6666666666666696</v>
      </c>
      <c r="AD11" s="55">
        <v>10.6666666666667</v>
      </c>
      <c r="AE11" s="55">
        <v>11.0833333333333</v>
      </c>
      <c r="AF11" s="55"/>
      <c r="AG11" s="55"/>
      <c r="AH11" s="55"/>
      <c r="AI11" s="55">
        <f t="shared" si="2"/>
        <v>10.770833333333332</v>
      </c>
    </row>
    <row r="12" spans="1:35" s="53" customFormat="1" x14ac:dyDescent="0.3">
      <c r="A12" s="33" t="s">
        <v>644</v>
      </c>
      <c r="B12" s="33" t="s">
        <v>944</v>
      </c>
      <c r="C12" s="33"/>
      <c r="D12" s="55">
        <v>12.8333333333333</v>
      </c>
      <c r="E12" s="55">
        <v>10.4166666666667</v>
      </c>
      <c r="F12" s="55">
        <v>7.9166666666666696</v>
      </c>
      <c r="G12" s="55">
        <v>3.75</v>
      </c>
      <c r="H12" s="55">
        <v>7.8333333333333304</v>
      </c>
      <c r="I12" s="55">
        <v>9.3333333333333304</v>
      </c>
      <c r="J12" s="55">
        <v>8.0833333333333304</v>
      </c>
      <c r="K12" s="55">
        <v>9.8333333333333304</v>
      </c>
      <c r="L12" s="55">
        <v>9.25</v>
      </c>
      <c r="M12" s="55">
        <v>9.4166666666666696</v>
      </c>
      <c r="N12" s="55">
        <v>4.75</v>
      </c>
      <c r="O12" s="55">
        <v>6.4166666666666696</v>
      </c>
      <c r="P12" s="55">
        <v>12.0833333333333</v>
      </c>
      <c r="Q12" s="55">
        <v>8.4166666666666696</v>
      </c>
      <c r="R12" s="55">
        <v>11.6666666666667</v>
      </c>
      <c r="S12" s="55">
        <v>8.5833333333333304</v>
      </c>
      <c r="T12" s="55">
        <v>4.4166666666666696</v>
      </c>
      <c r="U12" s="55">
        <v>5.5833333333333304</v>
      </c>
      <c r="V12" s="55">
        <v>5.9166666666666696</v>
      </c>
      <c r="W12" s="55">
        <v>3</v>
      </c>
      <c r="X12" s="55">
        <v>8.6666666666666696</v>
      </c>
      <c r="Y12" s="55">
        <v>9.8333333333333304</v>
      </c>
      <c r="Z12" s="55">
        <v>9.0833333333333304</v>
      </c>
      <c r="AA12" s="55"/>
      <c r="AB12" s="55"/>
      <c r="AC12" s="55">
        <v>4.9166666666666696</v>
      </c>
      <c r="AD12" s="55">
        <v>8.5</v>
      </c>
      <c r="AE12" s="55">
        <v>9</v>
      </c>
      <c r="AF12" s="55"/>
      <c r="AG12" s="55"/>
      <c r="AH12" s="55"/>
      <c r="AI12" s="55">
        <f t="shared" si="2"/>
        <v>9.2864583333333321</v>
      </c>
    </row>
    <row r="13" spans="1:35" s="53" customFormat="1" x14ac:dyDescent="0.3">
      <c r="A13" s="33" t="s">
        <v>654</v>
      </c>
      <c r="B13" s="33" t="s">
        <v>944</v>
      </c>
      <c r="C13" s="33"/>
      <c r="D13" s="55">
        <v>11</v>
      </c>
      <c r="E13" s="55">
        <v>10.1666666666667</v>
      </c>
      <c r="F13" s="55">
        <v>5.1666666666666696</v>
      </c>
      <c r="G13" s="55"/>
      <c r="H13" s="55">
        <v>6.6666666666666696</v>
      </c>
      <c r="I13" s="55">
        <v>9.5833333333333304</v>
      </c>
      <c r="J13" s="55">
        <v>8.6666666666666696</v>
      </c>
      <c r="K13" s="55">
        <v>10.1666666666667</v>
      </c>
      <c r="L13" s="55">
        <v>10.5</v>
      </c>
      <c r="M13" s="55">
        <v>7.0833333333333304</v>
      </c>
      <c r="N13" s="55">
        <v>0</v>
      </c>
      <c r="O13" s="55"/>
      <c r="P13" s="55">
        <v>10.75</v>
      </c>
      <c r="Q13" s="55">
        <v>11.1666666666667</v>
      </c>
      <c r="R13" s="55">
        <v>9.9166666666666696</v>
      </c>
      <c r="S13" s="55">
        <v>9.4166666666666696</v>
      </c>
      <c r="T13" s="55">
        <v>8.0833333333333304</v>
      </c>
      <c r="U13" s="55"/>
      <c r="V13" s="55">
        <v>9.9166666666666696</v>
      </c>
      <c r="W13" s="55">
        <v>10.5833333333333</v>
      </c>
      <c r="X13" s="55">
        <v>10.3333333333333</v>
      </c>
      <c r="Y13" s="55">
        <v>8</v>
      </c>
      <c r="Z13" s="55">
        <v>11.1666666666667</v>
      </c>
      <c r="AA13" s="55">
        <v>10.8333333333333</v>
      </c>
      <c r="AB13" s="55"/>
      <c r="AC13" s="55">
        <v>6.75</v>
      </c>
      <c r="AD13" s="55">
        <v>7.3333333333333304</v>
      </c>
      <c r="AE13" s="55">
        <v>7.4166666666666696</v>
      </c>
      <c r="AF13" s="55"/>
      <c r="AG13" s="55"/>
      <c r="AH13" s="55"/>
      <c r="AI13" s="55">
        <f t="shared" si="2"/>
        <v>9.7604166666666714</v>
      </c>
    </row>
    <row r="14" spans="1:35" s="53" customFormat="1" x14ac:dyDescent="0.3">
      <c r="A14" s="33" t="s">
        <v>661</v>
      </c>
      <c r="B14" s="33" t="s">
        <v>944</v>
      </c>
      <c r="C14" s="33"/>
      <c r="D14" s="55">
        <v>6.5</v>
      </c>
      <c r="E14" s="55">
        <v>7.75</v>
      </c>
      <c r="F14" s="55">
        <v>2.6666666666666701</v>
      </c>
      <c r="G14" s="55"/>
      <c r="H14" s="55">
        <v>2.5833333333333299</v>
      </c>
      <c r="I14" s="55">
        <v>3.4166666666666701</v>
      </c>
      <c r="J14" s="55">
        <v>7</v>
      </c>
      <c r="K14" s="55">
        <v>5.75</v>
      </c>
      <c r="L14" s="55">
        <v>7</v>
      </c>
      <c r="M14" s="55">
        <v>6.0833333333333304</v>
      </c>
      <c r="N14" s="55"/>
      <c r="O14" s="55">
        <v>2.8333333333333299</v>
      </c>
      <c r="P14" s="55">
        <v>6.75</v>
      </c>
      <c r="Q14" s="55">
        <v>6.1666666666666696</v>
      </c>
      <c r="R14" s="55">
        <v>7</v>
      </c>
      <c r="S14" s="55">
        <v>6.25</v>
      </c>
      <c r="T14" s="55">
        <v>3.4166666666666701</v>
      </c>
      <c r="U14" s="55"/>
      <c r="V14" s="55">
        <v>4.1666666666666696</v>
      </c>
      <c r="W14" s="55">
        <v>8.25</v>
      </c>
      <c r="X14" s="55">
        <v>7.5833333333333304</v>
      </c>
      <c r="Y14" s="55">
        <v>7.6666666666666696</v>
      </c>
      <c r="Z14" s="55">
        <v>6.5</v>
      </c>
      <c r="AA14" s="55">
        <v>5.6666666666666696</v>
      </c>
      <c r="AB14" s="55">
        <v>6.1666666666666696</v>
      </c>
      <c r="AC14" s="55">
        <v>3.4166666666666701</v>
      </c>
      <c r="AD14" s="55">
        <v>10.25</v>
      </c>
      <c r="AE14" s="55">
        <v>13.5</v>
      </c>
      <c r="AF14" s="55"/>
      <c r="AG14" s="55"/>
      <c r="AH14" s="55"/>
      <c r="AI14" s="55">
        <f t="shared" si="2"/>
        <v>7.3333333333333339</v>
      </c>
    </row>
    <row r="15" spans="1:35" s="53" customFormat="1" x14ac:dyDescent="0.3">
      <c r="A15" s="33" t="s">
        <v>667</v>
      </c>
      <c r="B15" s="33" t="s">
        <v>944</v>
      </c>
      <c r="C15" s="33"/>
      <c r="D15" s="55"/>
      <c r="E15" s="55">
        <v>3.9166666666666701</v>
      </c>
      <c r="F15" s="55">
        <v>2.8333333333333299</v>
      </c>
      <c r="G15" s="55"/>
      <c r="H15" s="55">
        <v>2</v>
      </c>
      <c r="I15" s="55">
        <v>4.1666666666666696</v>
      </c>
      <c r="J15" s="55">
        <v>5.75</v>
      </c>
      <c r="K15" s="55">
        <v>6.6666666666666696</v>
      </c>
      <c r="L15" s="55">
        <v>5.6666666666666696</v>
      </c>
      <c r="M15" s="55">
        <v>4.9166666666666696</v>
      </c>
      <c r="N15" s="55"/>
      <c r="O15" s="55">
        <v>3.1666666666666701</v>
      </c>
      <c r="P15" s="55">
        <v>5.8333333333333304</v>
      </c>
      <c r="Q15" s="55">
        <v>6.6666666666666696</v>
      </c>
      <c r="R15" s="55">
        <v>5.9166666666666696</v>
      </c>
      <c r="S15" s="55">
        <v>7.6666666666666696</v>
      </c>
      <c r="T15" s="55">
        <v>3.75</v>
      </c>
      <c r="U15" s="55"/>
      <c r="V15" s="55">
        <v>2.5833333333333299</v>
      </c>
      <c r="W15" s="55">
        <v>6.5</v>
      </c>
      <c r="X15" s="55">
        <v>5.9166666666666696</v>
      </c>
      <c r="Y15" s="55">
        <v>3.3333333333333299</v>
      </c>
      <c r="Z15" s="55">
        <v>4.8333333333333304</v>
      </c>
      <c r="AA15" s="55">
        <v>2.5833333333333299</v>
      </c>
      <c r="AB15" s="55"/>
      <c r="AC15" s="55">
        <v>2.8333333333333299</v>
      </c>
      <c r="AD15" s="55">
        <v>5.75</v>
      </c>
      <c r="AE15" s="55">
        <v>8.4166666666666696</v>
      </c>
      <c r="AF15" s="55"/>
      <c r="AG15" s="55"/>
      <c r="AH15" s="55"/>
      <c r="AI15" s="55">
        <f t="shared" si="2"/>
        <v>5.8000000000000007</v>
      </c>
    </row>
    <row r="16" spans="1:35" s="53" customFormat="1" x14ac:dyDescent="0.3">
      <c r="A16" s="33" t="s">
        <v>685</v>
      </c>
      <c r="B16" s="33" t="s">
        <v>944</v>
      </c>
      <c r="C16" s="33"/>
      <c r="D16" s="55">
        <v>10.1666666666667</v>
      </c>
      <c r="E16" s="55">
        <v>9.75</v>
      </c>
      <c r="F16" s="55">
        <v>7.5833333333333304</v>
      </c>
      <c r="G16" s="55">
        <v>1.6666666666666701</v>
      </c>
      <c r="H16" s="55">
        <v>7.25</v>
      </c>
      <c r="I16" s="55">
        <v>7.6666666666666696</v>
      </c>
      <c r="J16" s="55">
        <v>11</v>
      </c>
      <c r="K16" s="55">
        <v>10.3333333333333</v>
      </c>
      <c r="L16" s="55">
        <v>10.1666666666667</v>
      </c>
      <c r="M16" s="55">
        <v>10.5833333333333</v>
      </c>
      <c r="N16" s="55">
        <v>1.5833333333333299</v>
      </c>
      <c r="O16" s="55">
        <v>7.3333333333333304</v>
      </c>
      <c r="P16" s="55">
        <v>12.25</v>
      </c>
      <c r="Q16" s="55">
        <v>10</v>
      </c>
      <c r="R16" s="55">
        <v>10.8333333333333</v>
      </c>
      <c r="S16" s="55">
        <v>11</v>
      </c>
      <c r="T16" s="55">
        <v>8.3333333333333304</v>
      </c>
      <c r="U16" s="55">
        <v>0.91666666666666696</v>
      </c>
      <c r="V16" s="55">
        <v>8.8333333333333304</v>
      </c>
      <c r="W16" s="55">
        <v>9.8333333333333304</v>
      </c>
      <c r="X16" s="55">
        <v>10.75</v>
      </c>
      <c r="Y16" s="55">
        <v>9.5</v>
      </c>
      <c r="Z16" s="55">
        <v>9.75</v>
      </c>
      <c r="AA16" s="55">
        <v>7.6666666666666696</v>
      </c>
      <c r="AB16" s="55">
        <v>2</v>
      </c>
      <c r="AC16" s="55">
        <v>8.6666666666666696</v>
      </c>
      <c r="AD16" s="55">
        <v>10.3333333333333</v>
      </c>
      <c r="AE16" s="55">
        <v>10.5833333333333</v>
      </c>
      <c r="AF16" s="55"/>
      <c r="AG16" s="55"/>
      <c r="AH16" s="55"/>
      <c r="AI16" s="55">
        <f t="shared" si="2"/>
        <v>10.244791666666664</v>
      </c>
    </row>
    <row r="17" spans="1:35" s="53" customFormat="1" x14ac:dyDescent="0.3">
      <c r="A17" s="33" t="s">
        <v>684</v>
      </c>
      <c r="B17" s="33" t="s">
        <v>944</v>
      </c>
      <c r="C17" s="33"/>
      <c r="D17" s="55">
        <v>10.75</v>
      </c>
      <c r="E17" s="55">
        <v>11.6666666666667</v>
      </c>
      <c r="F17" s="55">
        <v>7.3333333333333304</v>
      </c>
      <c r="G17" s="55"/>
      <c r="H17" s="55">
        <v>7.1666666666666696</v>
      </c>
      <c r="I17" s="55">
        <v>11.25</v>
      </c>
      <c r="J17" s="55"/>
      <c r="K17" s="55">
        <v>11</v>
      </c>
      <c r="L17" s="55">
        <v>12.5</v>
      </c>
      <c r="M17" s="55">
        <v>7.5833333333333304</v>
      </c>
      <c r="N17" s="55"/>
      <c r="O17" s="55">
        <v>7.8333333333333304</v>
      </c>
      <c r="P17" s="55">
        <v>11.4166666666667</v>
      </c>
      <c r="Q17" s="55">
        <v>11.4166666666667</v>
      </c>
      <c r="R17" s="55">
        <v>12</v>
      </c>
      <c r="S17" s="55">
        <v>10.3333333333333</v>
      </c>
      <c r="T17" s="55">
        <v>4.5833333333333304</v>
      </c>
      <c r="U17" s="55"/>
      <c r="V17" s="55">
        <v>7.8333333333333304</v>
      </c>
      <c r="W17" s="55">
        <v>11.3333333333333</v>
      </c>
      <c r="X17" s="55">
        <v>10.5</v>
      </c>
      <c r="Y17" s="55">
        <v>10.5833333333333</v>
      </c>
      <c r="Z17" s="55">
        <v>10.25</v>
      </c>
      <c r="AA17" s="55">
        <v>3.0833333333333299</v>
      </c>
      <c r="AB17" s="55"/>
      <c r="AC17" s="55">
        <v>6.25</v>
      </c>
      <c r="AD17" s="55">
        <v>10.4166666666667</v>
      </c>
      <c r="AE17" s="55">
        <v>10.9166666666667</v>
      </c>
      <c r="AF17" s="55"/>
      <c r="AG17" s="55"/>
      <c r="AH17" s="55"/>
      <c r="AI17" s="55">
        <f t="shared" si="2"/>
        <v>11.088888888888892</v>
      </c>
    </row>
    <row r="18" spans="1:35" s="53" customFormat="1" x14ac:dyDescent="0.3">
      <c r="A18" s="33" t="s">
        <v>693</v>
      </c>
      <c r="B18" s="33" t="s">
        <v>944</v>
      </c>
      <c r="C18" s="33"/>
      <c r="D18" s="55">
        <v>7.0833333333333304</v>
      </c>
      <c r="E18" s="55">
        <v>10.0833333333333</v>
      </c>
      <c r="F18" s="55">
        <v>1.9166666666666701</v>
      </c>
      <c r="G18" s="55"/>
      <c r="H18" s="55">
        <v>7.0833333333333304</v>
      </c>
      <c r="I18" s="55">
        <v>10.4166666666667</v>
      </c>
      <c r="J18" s="55">
        <v>9.25</v>
      </c>
      <c r="K18" s="55">
        <v>10</v>
      </c>
      <c r="L18" s="55">
        <v>9.6666666666666696</v>
      </c>
      <c r="M18" s="55">
        <v>3.5</v>
      </c>
      <c r="N18" s="55"/>
      <c r="O18" s="55">
        <v>8.3333333333333304</v>
      </c>
      <c r="P18" s="55">
        <v>10</v>
      </c>
      <c r="Q18" s="55">
        <v>9.75</v>
      </c>
      <c r="R18" s="55">
        <v>10.0833333333333</v>
      </c>
      <c r="S18" s="55">
        <v>8</v>
      </c>
      <c r="T18" s="55">
        <v>3.5</v>
      </c>
      <c r="U18" s="55"/>
      <c r="V18" s="55">
        <v>4.8333333333333304</v>
      </c>
      <c r="W18" s="55">
        <v>9.8333333333333304</v>
      </c>
      <c r="X18" s="55">
        <v>10</v>
      </c>
      <c r="Y18" s="55">
        <v>9.1666666666666696</v>
      </c>
      <c r="Z18" s="55">
        <v>7.25</v>
      </c>
      <c r="AA18" s="55">
        <v>6</v>
      </c>
      <c r="AB18" s="55">
        <v>0</v>
      </c>
      <c r="AC18" s="55">
        <v>7.5833333333333304</v>
      </c>
      <c r="AD18" s="55">
        <v>9.8333333333333304</v>
      </c>
      <c r="AE18" s="55">
        <v>7.9166666666666696</v>
      </c>
      <c r="AF18" s="55"/>
      <c r="AG18" s="55"/>
      <c r="AH18" s="55"/>
      <c r="AI18" s="55">
        <f t="shared" si="2"/>
        <v>9.2708333333333321</v>
      </c>
    </row>
    <row r="19" spans="1:35" s="53" customFormat="1" x14ac:dyDescent="0.3">
      <c r="A19" s="33" t="s">
        <v>695</v>
      </c>
      <c r="B19" s="33" t="s">
        <v>944</v>
      </c>
      <c r="C19" s="33"/>
      <c r="D19" s="55">
        <v>9.3333333333333304</v>
      </c>
      <c r="E19" s="55">
        <v>8.5</v>
      </c>
      <c r="F19" s="55">
        <v>7.0833333333333304</v>
      </c>
      <c r="G19" s="55">
        <v>0.33333333333333298</v>
      </c>
      <c r="H19" s="55">
        <v>7.8333333333333304</v>
      </c>
      <c r="I19" s="55">
        <v>7.4166666666666696</v>
      </c>
      <c r="J19" s="55">
        <v>8.6666666666666696</v>
      </c>
      <c r="K19" s="55">
        <v>8.5833333333333304</v>
      </c>
      <c r="L19" s="55">
        <v>8.25</v>
      </c>
      <c r="M19" s="55">
        <v>9.5833333333333304</v>
      </c>
      <c r="N19" s="55"/>
      <c r="O19" s="55">
        <v>6.75</v>
      </c>
      <c r="P19" s="55"/>
      <c r="Q19" s="55">
        <v>10.3333333333333</v>
      </c>
      <c r="R19" s="55">
        <v>10</v>
      </c>
      <c r="S19" s="55">
        <v>9.5</v>
      </c>
      <c r="T19" s="55"/>
      <c r="U19" s="55"/>
      <c r="V19" s="55">
        <v>7.25</v>
      </c>
      <c r="W19" s="55">
        <v>9.1666666666666696</v>
      </c>
      <c r="X19" s="55">
        <v>9.1666666666666696</v>
      </c>
      <c r="Y19" s="55">
        <v>6</v>
      </c>
      <c r="Z19" s="55">
        <v>6.9166666666666696</v>
      </c>
      <c r="AA19" s="55">
        <v>6.5</v>
      </c>
      <c r="AB19" s="55"/>
      <c r="AC19" s="55">
        <v>6.5</v>
      </c>
      <c r="AD19" s="55">
        <v>8.75</v>
      </c>
      <c r="AE19" s="55">
        <v>7.25</v>
      </c>
      <c r="AF19" s="55"/>
      <c r="AG19" s="55"/>
      <c r="AH19" s="55"/>
      <c r="AI19" s="55">
        <f t="shared" si="2"/>
        <v>8.5222222222222204</v>
      </c>
    </row>
    <row r="20" spans="1:35" s="53" customFormat="1" x14ac:dyDescent="0.3">
      <c r="A20" s="33" t="s">
        <v>709</v>
      </c>
      <c r="B20" s="33" t="s">
        <v>944</v>
      </c>
      <c r="C20" s="33"/>
      <c r="D20" s="55">
        <v>5.4166666666666696</v>
      </c>
      <c r="E20" s="55">
        <v>6.5833333333333304</v>
      </c>
      <c r="F20" s="55">
        <v>4.1666666666666696</v>
      </c>
      <c r="G20" s="55"/>
      <c r="H20" s="55">
        <v>3.25</v>
      </c>
      <c r="I20" s="55">
        <v>7.25</v>
      </c>
      <c r="J20" s="55">
        <v>5.4166666666666696</v>
      </c>
      <c r="K20" s="55">
        <v>6.75</v>
      </c>
      <c r="L20" s="55">
        <v>5.3333333333333304</v>
      </c>
      <c r="M20" s="55">
        <v>5.3333333333333304</v>
      </c>
      <c r="N20" s="55"/>
      <c r="O20" s="55">
        <v>4.9166666666666696</v>
      </c>
      <c r="P20" s="55">
        <v>7.5833333333333304</v>
      </c>
      <c r="Q20" s="55">
        <v>6.9166666666666696</v>
      </c>
      <c r="R20" s="55">
        <v>7.4166666666666696</v>
      </c>
      <c r="S20" s="55">
        <v>5.6666666666666696</v>
      </c>
      <c r="T20" s="55">
        <v>3.8333333333333299</v>
      </c>
      <c r="U20" s="55"/>
      <c r="V20" s="55">
        <v>4.5</v>
      </c>
      <c r="W20" s="55">
        <v>6.6666666666666696</v>
      </c>
      <c r="X20" s="55">
        <v>7.25</v>
      </c>
      <c r="Y20" s="55">
        <v>4.5833333333333304</v>
      </c>
      <c r="Z20" s="55">
        <v>5.3333333333333304</v>
      </c>
      <c r="AA20" s="55">
        <v>0</v>
      </c>
      <c r="AB20" s="55"/>
      <c r="AC20" s="55"/>
      <c r="AD20" s="55"/>
      <c r="AE20" s="55"/>
      <c r="AF20" s="55"/>
      <c r="AG20" s="55"/>
      <c r="AH20" s="55"/>
      <c r="AI20" s="55">
        <f t="shared" si="2"/>
        <v>6.2976190476190483</v>
      </c>
    </row>
    <row r="21" spans="1:35" s="53" customFormat="1" x14ac:dyDescent="0.3">
      <c r="A21" s="33" t="s">
        <v>713</v>
      </c>
      <c r="B21" s="33" t="s">
        <v>944</v>
      </c>
      <c r="C21" s="33"/>
      <c r="D21" s="55">
        <v>5.9166666666666696</v>
      </c>
      <c r="E21" s="55">
        <v>5.5833333333333304</v>
      </c>
      <c r="F21" s="55">
        <v>2.75</v>
      </c>
      <c r="G21" s="55"/>
      <c r="H21" s="55">
        <v>3.5833333333333299</v>
      </c>
      <c r="I21" s="55">
        <v>5.6666666666666696</v>
      </c>
      <c r="J21" s="55">
        <v>4.8333333333333304</v>
      </c>
      <c r="K21" s="55">
        <v>5.5</v>
      </c>
      <c r="L21" s="55">
        <v>5.4166666666666696</v>
      </c>
      <c r="M21" s="55">
        <v>4.8333333333333304</v>
      </c>
      <c r="N21" s="55"/>
      <c r="O21" s="55">
        <v>3.0833333333333299</v>
      </c>
      <c r="P21" s="55">
        <v>5.5</v>
      </c>
      <c r="Q21" s="55">
        <v>5.6666666666666696</v>
      </c>
      <c r="R21" s="55">
        <v>5.6666666666666696</v>
      </c>
      <c r="S21" s="55">
        <v>5.5833333333333304</v>
      </c>
      <c r="T21" s="55">
        <v>3.25</v>
      </c>
      <c r="U21" s="55"/>
      <c r="V21" s="55">
        <v>1.3333333333333299</v>
      </c>
      <c r="W21" s="55">
        <v>5</v>
      </c>
      <c r="X21" s="55">
        <v>6.4166666666666696</v>
      </c>
      <c r="Y21" s="55">
        <v>4.3333333333333304</v>
      </c>
      <c r="Z21" s="55">
        <v>5.8333333333333304</v>
      </c>
      <c r="AA21" s="55">
        <v>2</v>
      </c>
      <c r="AB21" s="55"/>
      <c r="AC21" s="55">
        <v>1.8333333333333299</v>
      </c>
      <c r="AD21" s="55">
        <v>3.9166666666666701</v>
      </c>
      <c r="AE21" s="55">
        <v>6.9166666666666696</v>
      </c>
      <c r="AF21" s="55"/>
      <c r="AG21" s="55"/>
      <c r="AH21" s="55"/>
      <c r="AI21" s="55">
        <f t="shared" si="2"/>
        <v>5.4843750000000009</v>
      </c>
    </row>
    <row r="22" spans="1:35" s="53" customFormat="1" x14ac:dyDescent="0.3">
      <c r="A22" s="33" t="s">
        <v>715</v>
      </c>
      <c r="B22" s="33" t="s">
        <v>944</v>
      </c>
      <c r="C22" s="33"/>
      <c r="D22" s="55">
        <v>8.9166666666666696</v>
      </c>
      <c r="E22" s="55">
        <v>7.6666666666666696</v>
      </c>
      <c r="F22" s="55">
        <v>4.75</v>
      </c>
      <c r="G22" s="55"/>
      <c r="H22" s="55">
        <v>5.0833333333333304</v>
      </c>
      <c r="I22" s="55">
        <v>8.8333333333333304</v>
      </c>
      <c r="J22" s="55">
        <v>8.9166666666666696</v>
      </c>
      <c r="K22" s="55">
        <v>8.5</v>
      </c>
      <c r="L22" s="55">
        <v>6.75</v>
      </c>
      <c r="M22" s="55">
        <v>7.25</v>
      </c>
      <c r="N22" s="55"/>
      <c r="O22" s="55">
        <v>5.75</v>
      </c>
      <c r="P22" s="55">
        <v>8.75</v>
      </c>
      <c r="Q22" s="55">
        <v>6.9166666666666696</v>
      </c>
      <c r="R22" s="55">
        <v>8</v>
      </c>
      <c r="S22" s="55">
        <v>8.5833333333333304</v>
      </c>
      <c r="T22" s="55">
        <v>4.9166666666666696</v>
      </c>
      <c r="U22" s="55"/>
      <c r="V22" s="55">
        <v>3.75</v>
      </c>
      <c r="W22" s="55">
        <v>5.3333333333333304</v>
      </c>
      <c r="X22" s="55">
        <v>7.3333333333333304</v>
      </c>
      <c r="Y22" s="55">
        <v>5.8333333333333304</v>
      </c>
      <c r="Z22" s="55">
        <v>7.1666666666666696</v>
      </c>
      <c r="AA22" s="55">
        <v>1.75</v>
      </c>
      <c r="AB22" s="55"/>
      <c r="AC22" s="55">
        <v>2.5833333333333299</v>
      </c>
      <c r="AD22" s="55">
        <v>5.6666666666666696</v>
      </c>
      <c r="AE22" s="55">
        <v>5.9166666666666696</v>
      </c>
      <c r="AF22" s="55"/>
      <c r="AG22" s="55"/>
      <c r="AH22" s="55"/>
      <c r="AI22" s="55">
        <f t="shared" si="2"/>
        <v>7.4427083333333339</v>
      </c>
    </row>
    <row r="23" spans="1:35" s="53" customFormat="1" x14ac:dyDescent="0.3">
      <c r="A23" s="33" t="s">
        <v>827</v>
      </c>
      <c r="B23" s="33" t="s">
        <v>944</v>
      </c>
      <c r="C23" s="33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>
        <v>3.8333333333333299</v>
      </c>
      <c r="P23" s="55">
        <v>4.25</v>
      </c>
      <c r="Q23" s="55">
        <v>4.5833333333333304</v>
      </c>
      <c r="R23" s="55">
        <v>4.4166666666666696</v>
      </c>
      <c r="S23" s="55">
        <v>4.0833333333333304</v>
      </c>
      <c r="T23" s="55">
        <v>2.5833333333333299</v>
      </c>
      <c r="U23" s="55"/>
      <c r="V23" s="55">
        <v>4.3333333333333304</v>
      </c>
      <c r="W23" s="55">
        <v>1.5833333333333299</v>
      </c>
      <c r="X23" s="55">
        <v>3.6666666666666701</v>
      </c>
      <c r="Y23" s="55">
        <v>2.5833333333333299</v>
      </c>
      <c r="Z23" s="55">
        <v>3.25</v>
      </c>
      <c r="AA23" s="55">
        <v>3.3333333333333299</v>
      </c>
      <c r="AB23" s="55"/>
      <c r="AC23" s="55">
        <v>3.3333333333333299</v>
      </c>
      <c r="AD23" s="55">
        <v>3.5833333333333299</v>
      </c>
      <c r="AE23" s="55">
        <v>4</v>
      </c>
      <c r="AF23" s="55"/>
      <c r="AG23" s="55"/>
      <c r="AH23" s="55"/>
      <c r="AI23" s="55">
        <f t="shared" si="2"/>
        <v>3.5999999999999988</v>
      </c>
    </row>
    <row r="24" spans="1:35" s="53" customFormat="1" x14ac:dyDescent="0.3">
      <c r="A24" s="33" t="s">
        <v>727</v>
      </c>
      <c r="B24" s="33" t="s">
        <v>944</v>
      </c>
      <c r="C24" s="33"/>
      <c r="D24" s="55">
        <v>8.9166666666666696</v>
      </c>
      <c r="E24" s="55">
        <v>8.6666666666666696</v>
      </c>
      <c r="F24" s="55">
        <v>3.5</v>
      </c>
      <c r="G24" s="55"/>
      <c r="H24" s="55">
        <v>5.4166666666666696</v>
      </c>
      <c r="I24" s="55">
        <v>8.5</v>
      </c>
      <c r="J24" s="55">
        <v>2</v>
      </c>
      <c r="K24" s="55">
        <v>9.4166666666666696</v>
      </c>
      <c r="L24" s="55">
        <v>9.3333333333333304</v>
      </c>
      <c r="M24" s="55"/>
      <c r="N24" s="55"/>
      <c r="O24" s="55">
        <v>5</v>
      </c>
      <c r="P24" s="55">
        <v>8.8333333333333304</v>
      </c>
      <c r="Q24" s="55">
        <v>8.75</v>
      </c>
      <c r="R24" s="55">
        <v>7.75</v>
      </c>
      <c r="S24" s="55">
        <v>8.3333333333333304</v>
      </c>
      <c r="T24" s="55">
        <v>2.8333333333333299</v>
      </c>
      <c r="U24" s="55"/>
      <c r="V24" s="55">
        <v>3.8333333333333299</v>
      </c>
      <c r="W24" s="55">
        <v>8.5</v>
      </c>
      <c r="X24" s="55">
        <v>9.6666666666666696</v>
      </c>
      <c r="Y24" s="55">
        <v>8.6666666666666696</v>
      </c>
      <c r="Z24" s="55">
        <v>8.9166666666666696</v>
      </c>
      <c r="AA24" s="55">
        <v>4.6666666666666696</v>
      </c>
      <c r="AB24" s="55"/>
      <c r="AC24" s="55">
        <v>5.5</v>
      </c>
      <c r="AD24" s="55">
        <v>9.75</v>
      </c>
      <c r="AE24" s="55">
        <v>9.25</v>
      </c>
      <c r="AF24" s="55"/>
      <c r="AG24" s="55"/>
      <c r="AH24" s="55"/>
      <c r="AI24" s="55">
        <f t="shared" si="2"/>
        <v>8.453125</v>
      </c>
    </row>
    <row r="25" spans="1:35" s="53" customFormat="1" x14ac:dyDescent="0.3">
      <c r="A25" s="33" t="s">
        <v>729</v>
      </c>
      <c r="B25" s="33" t="s">
        <v>944</v>
      </c>
      <c r="C25" s="33"/>
      <c r="D25" s="55">
        <v>10.3333333333333</v>
      </c>
      <c r="E25" s="55"/>
      <c r="F25" s="55">
        <v>6.1666666666666696</v>
      </c>
      <c r="G25" s="55"/>
      <c r="H25" s="55">
        <v>7.5</v>
      </c>
      <c r="I25" s="55">
        <v>11.5</v>
      </c>
      <c r="J25" s="55">
        <v>10.25</v>
      </c>
      <c r="K25" s="55">
        <v>10.5833333333333</v>
      </c>
      <c r="L25" s="55">
        <v>9.75</v>
      </c>
      <c r="M25" s="55">
        <v>8.3333333333333304</v>
      </c>
      <c r="N25" s="55"/>
      <c r="O25" s="55">
        <v>9</v>
      </c>
      <c r="P25" s="55">
        <v>10.4166666666667</v>
      </c>
      <c r="Q25" s="55">
        <v>11.8333333333333</v>
      </c>
      <c r="R25" s="55">
        <v>11.25</v>
      </c>
      <c r="S25" s="55">
        <v>10.1666666666667</v>
      </c>
      <c r="T25" s="55">
        <v>4.25</v>
      </c>
      <c r="U25" s="55"/>
      <c r="V25" s="55">
        <v>6.1666666666666696</v>
      </c>
      <c r="W25" s="55">
        <v>10</v>
      </c>
      <c r="X25" s="55">
        <v>11.1666666666667</v>
      </c>
      <c r="Y25" s="55">
        <v>12.1666666666667</v>
      </c>
      <c r="Z25" s="55">
        <v>10.1666666666667</v>
      </c>
      <c r="AA25" s="55">
        <v>2.6666666666666701</v>
      </c>
      <c r="AB25" s="55"/>
      <c r="AC25" s="55">
        <v>5.5</v>
      </c>
      <c r="AD25" s="55"/>
      <c r="AE25" s="55">
        <v>9.9166666666666696</v>
      </c>
      <c r="AF25" s="55"/>
      <c r="AG25" s="55"/>
      <c r="AH25" s="55"/>
      <c r="AI25" s="55">
        <f t="shared" si="2"/>
        <v>10.678571428571431</v>
      </c>
    </row>
    <row r="26" spans="1:35" s="53" customFormat="1" x14ac:dyDescent="0.3">
      <c r="A26" s="33" t="s">
        <v>747</v>
      </c>
      <c r="B26" s="33" t="s">
        <v>944</v>
      </c>
      <c r="C26" s="33"/>
      <c r="D26" s="55">
        <v>6.25</v>
      </c>
      <c r="E26" s="55">
        <v>7.5833333333333304</v>
      </c>
      <c r="F26" s="55">
        <v>5</v>
      </c>
      <c r="G26" s="55">
        <v>8.3333333333333301E-2</v>
      </c>
      <c r="H26" s="55">
        <v>4.8333333333333304</v>
      </c>
      <c r="I26" s="55">
        <v>7.5</v>
      </c>
      <c r="J26" s="55">
        <v>6.6666666666666696</v>
      </c>
      <c r="K26" s="55">
        <v>6.8333333333333304</v>
      </c>
      <c r="L26" s="55">
        <v>6.25</v>
      </c>
      <c r="M26" s="55">
        <v>4.8333333333333304</v>
      </c>
      <c r="N26" s="55">
        <v>8.3333333333333301E-2</v>
      </c>
      <c r="O26" s="55">
        <v>5.1666666666666696</v>
      </c>
      <c r="P26" s="55">
        <v>7.6666666666666696</v>
      </c>
      <c r="Q26" s="55">
        <v>6.9166666666666696</v>
      </c>
      <c r="R26" s="55">
        <v>7.0833333333333304</v>
      </c>
      <c r="S26" s="55">
        <v>7.5</v>
      </c>
      <c r="T26" s="55">
        <v>4.0833333333333304</v>
      </c>
      <c r="U26" s="55">
        <v>0.33333333333333298</v>
      </c>
      <c r="V26" s="55">
        <v>5.25</v>
      </c>
      <c r="W26" s="55">
        <v>7.0833333333333304</v>
      </c>
      <c r="X26" s="55">
        <v>7.1666666666666696</v>
      </c>
      <c r="Y26" s="55">
        <v>4.8333333333333304</v>
      </c>
      <c r="Z26" s="55">
        <v>3.9166666666666701</v>
      </c>
      <c r="AA26" s="55"/>
      <c r="AB26" s="55">
        <v>0.66666666666666696</v>
      </c>
      <c r="AC26" s="55">
        <v>4.25</v>
      </c>
      <c r="AD26" s="55">
        <v>7.25</v>
      </c>
      <c r="AE26" s="55">
        <v>6.9166666666666696</v>
      </c>
      <c r="AF26" s="55"/>
      <c r="AG26" s="55"/>
      <c r="AH26" s="55"/>
      <c r="AI26" s="55">
        <f t="shared" si="2"/>
        <v>6.713541666666667</v>
      </c>
    </row>
    <row r="27" spans="1:35" s="53" customFormat="1" x14ac:dyDescent="0.3">
      <c r="A27" s="33" t="s">
        <v>752</v>
      </c>
      <c r="B27" s="33" t="s">
        <v>944</v>
      </c>
      <c r="C27" s="33"/>
      <c r="D27" s="55">
        <v>11.8333333333333</v>
      </c>
      <c r="E27" s="55">
        <v>12</v>
      </c>
      <c r="F27" s="55">
        <v>5.0833333333333304</v>
      </c>
      <c r="G27" s="55">
        <v>0.41666666666666702</v>
      </c>
      <c r="H27" s="55">
        <v>7.5833333333333304</v>
      </c>
      <c r="I27" s="55">
        <v>12.6666666666667</v>
      </c>
      <c r="J27" s="55">
        <v>11.8333333333333</v>
      </c>
      <c r="K27" s="55">
        <v>12</v>
      </c>
      <c r="L27" s="55">
        <v>12.9166666666667</v>
      </c>
      <c r="M27" s="55"/>
      <c r="N27" s="55"/>
      <c r="O27" s="55">
        <v>8.5833333333333304</v>
      </c>
      <c r="P27" s="55">
        <v>12.8333333333333</v>
      </c>
      <c r="Q27" s="55">
        <v>10.5833333333333</v>
      </c>
      <c r="R27" s="55">
        <v>11.75</v>
      </c>
      <c r="S27" s="55">
        <v>12.25</v>
      </c>
      <c r="T27" s="55">
        <v>8.1666666666666696</v>
      </c>
      <c r="U27" s="55"/>
      <c r="V27" s="55">
        <v>7.1666666666666696</v>
      </c>
      <c r="W27" s="55">
        <v>9.4166666666666696</v>
      </c>
      <c r="X27" s="55">
        <v>14.0833333333333</v>
      </c>
      <c r="Y27" s="55">
        <v>11.3333333333333</v>
      </c>
      <c r="Z27" s="55">
        <v>7.75</v>
      </c>
      <c r="AA27" s="55">
        <v>4</v>
      </c>
      <c r="AB27" s="55">
        <v>4.25</v>
      </c>
      <c r="AC27" s="55">
        <v>8.75</v>
      </c>
      <c r="AD27" s="55">
        <v>13.25</v>
      </c>
      <c r="AE27" s="55">
        <v>12.8333333333333</v>
      </c>
      <c r="AF27" s="55"/>
      <c r="AG27" s="55"/>
      <c r="AH27" s="55"/>
      <c r="AI27" s="55">
        <f t="shared" si="2"/>
        <v>11.833333333333325</v>
      </c>
    </row>
    <row r="28" spans="1:35" s="53" customFormat="1" x14ac:dyDescent="0.3">
      <c r="A28" s="33" t="s">
        <v>759</v>
      </c>
      <c r="B28" s="33" t="s">
        <v>944</v>
      </c>
      <c r="C28" s="33"/>
      <c r="D28" s="55">
        <v>10.4166666666667</v>
      </c>
      <c r="E28" s="55">
        <v>11</v>
      </c>
      <c r="F28" s="55">
        <v>3.75</v>
      </c>
      <c r="G28" s="55"/>
      <c r="H28" s="55">
        <v>6.9166666666666696</v>
      </c>
      <c r="I28" s="55">
        <v>10.4166666666667</v>
      </c>
      <c r="J28" s="55">
        <v>8.6666666666666696</v>
      </c>
      <c r="K28" s="55">
        <v>9.8333333333333304</v>
      </c>
      <c r="L28" s="55">
        <v>10.0833333333333</v>
      </c>
      <c r="M28" s="55">
        <v>6.5</v>
      </c>
      <c r="N28" s="55"/>
      <c r="O28" s="55"/>
      <c r="P28" s="55">
        <v>10.4166666666667</v>
      </c>
      <c r="Q28" s="55">
        <v>10.4166666666667</v>
      </c>
      <c r="R28" s="55">
        <v>10.6666666666667</v>
      </c>
      <c r="S28" s="55">
        <v>9.6666666666666696</v>
      </c>
      <c r="T28" s="55">
        <v>4.8333333333333304</v>
      </c>
      <c r="U28" s="55"/>
      <c r="V28" s="55">
        <v>4.9166666666666696</v>
      </c>
      <c r="W28" s="55">
        <v>9.75</v>
      </c>
      <c r="X28" s="55"/>
      <c r="Y28" s="55">
        <v>10.3333333333333</v>
      </c>
      <c r="Z28" s="55">
        <v>8.75</v>
      </c>
      <c r="AA28" s="55">
        <v>3.5</v>
      </c>
      <c r="AB28" s="55"/>
      <c r="AC28" s="55">
        <v>5.8333333333333304</v>
      </c>
      <c r="AD28" s="55">
        <v>8.5</v>
      </c>
      <c r="AE28" s="55">
        <v>9</v>
      </c>
      <c r="AF28" s="55"/>
      <c r="AG28" s="55"/>
      <c r="AH28" s="55"/>
      <c r="AI28" s="55">
        <f t="shared" si="2"/>
        <v>9.8611111111111178</v>
      </c>
    </row>
    <row r="29" spans="1:35" s="53" customFormat="1" x14ac:dyDescent="0.3">
      <c r="A29" s="33" t="s">
        <v>763</v>
      </c>
      <c r="B29" s="33" t="s">
        <v>944</v>
      </c>
      <c r="C29" s="33"/>
      <c r="D29" s="55">
        <v>13.0833333333333</v>
      </c>
      <c r="E29" s="55">
        <v>12.5</v>
      </c>
      <c r="F29" s="55"/>
      <c r="G29" s="55"/>
      <c r="H29" s="55">
        <v>8.1666666666666696</v>
      </c>
      <c r="I29" s="55">
        <v>12</v>
      </c>
      <c r="J29" s="55">
        <v>12.0833333333333</v>
      </c>
      <c r="K29" s="55">
        <v>13.5</v>
      </c>
      <c r="L29" s="55">
        <v>12</v>
      </c>
      <c r="M29" s="55">
        <v>11.3333333333333</v>
      </c>
      <c r="N29" s="55">
        <v>4.4166666666666696</v>
      </c>
      <c r="O29" s="55">
        <v>7.5833333333333304</v>
      </c>
      <c r="P29" s="55">
        <v>13.8333333333333</v>
      </c>
      <c r="Q29" s="55">
        <v>12.9166666666667</v>
      </c>
      <c r="R29" s="55">
        <v>12.0833333333333</v>
      </c>
      <c r="S29" s="55">
        <v>13.6666666666667</v>
      </c>
      <c r="T29" s="55">
        <v>6.75</v>
      </c>
      <c r="U29" s="55">
        <v>3.8333333333333299</v>
      </c>
      <c r="V29" s="55">
        <v>9.75</v>
      </c>
      <c r="W29" s="55">
        <v>13.75</v>
      </c>
      <c r="X29" s="55">
        <v>12.8333333333333</v>
      </c>
      <c r="Y29" s="55">
        <v>12.9166666666667</v>
      </c>
      <c r="Z29" s="55">
        <v>12.8333333333333</v>
      </c>
      <c r="AA29" s="55"/>
      <c r="AB29" s="55">
        <v>3.6666666666666701</v>
      </c>
      <c r="AC29" s="55">
        <v>12.0833333333333</v>
      </c>
      <c r="AD29" s="55">
        <v>13.1666666666667</v>
      </c>
      <c r="AE29" s="55">
        <v>12.5833333333333</v>
      </c>
      <c r="AF29" s="55"/>
      <c r="AG29" s="55"/>
      <c r="AH29" s="55"/>
      <c r="AI29" s="55">
        <f t="shared" si="2"/>
        <v>12.859374999999993</v>
      </c>
    </row>
    <row r="30" spans="1:35" s="53" customFormat="1" x14ac:dyDescent="0.3">
      <c r="A30" s="33" t="s">
        <v>768</v>
      </c>
      <c r="B30" s="33" t="s">
        <v>944</v>
      </c>
      <c r="C30" s="33"/>
      <c r="D30" s="55">
        <v>8.3333333333333304</v>
      </c>
      <c r="E30" s="55"/>
      <c r="F30" s="55">
        <v>3.6666666666666701</v>
      </c>
      <c r="G30" s="55"/>
      <c r="H30" s="55">
        <v>5.4166666666666696</v>
      </c>
      <c r="I30" s="55">
        <v>8.5833333333333304</v>
      </c>
      <c r="J30" s="55">
        <v>9.6666666666666696</v>
      </c>
      <c r="K30" s="55">
        <v>9.0833333333333304</v>
      </c>
      <c r="L30" s="55">
        <v>9.1666666666666696</v>
      </c>
      <c r="M30" s="55">
        <v>8</v>
      </c>
      <c r="N30" s="55"/>
      <c r="O30" s="55">
        <v>8.3333333333333304</v>
      </c>
      <c r="P30" s="55">
        <v>9</v>
      </c>
      <c r="Q30" s="55">
        <v>9.75</v>
      </c>
      <c r="R30" s="55">
        <v>9</v>
      </c>
      <c r="S30" s="55">
        <v>9.1666666666666696</v>
      </c>
      <c r="T30" s="55">
        <v>4.25</v>
      </c>
      <c r="U30" s="55"/>
      <c r="V30" s="55">
        <v>5.25</v>
      </c>
      <c r="W30" s="55">
        <v>8.1666666666666696</v>
      </c>
      <c r="X30" s="55">
        <v>9.6666666666666696</v>
      </c>
      <c r="Y30" s="55">
        <v>7.9166666666666696</v>
      </c>
      <c r="Z30" s="55"/>
      <c r="AA30" s="55"/>
      <c r="AB30" s="55"/>
      <c r="AC30" s="55">
        <v>6.5833333333333304</v>
      </c>
      <c r="AD30" s="55">
        <v>8.5</v>
      </c>
      <c r="AE30" s="55">
        <v>9.5</v>
      </c>
      <c r="AF30" s="55"/>
      <c r="AG30" s="55"/>
      <c r="AH30" s="55"/>
      <c r="AI30" s="55">
        <f t="shared" si="2"/>
        <v>8.9642857142857153</v>
      </c>
    </row>
    <row r="31" spans="1:35" s="53" customFormat="1" x14ac:dyDescent="0.3">
      <c r="A31" s="33" t="s">
        <v>399</v>
      </c>
      <c r="B31" s="33" t="s">
        <v>944</v>
      </c>
      <c r="C31" s="33"/>
      <c r="D31" s="55">
        <v>8.5833333333333304</v>
      </c>
      <c r="E31" s="55">
        <v>9.6666666666666696</v>
      </c>
      <c r="F31" s="55">
        <v>3.3333333333333299</v>
      </c>
      <c r="G31" s="55">
        <v>6</v>
      </c>
      <c r="H31" s="55">
        <v>5.3333333333333304</v>
      </c>
      <c r="I31" s="55">
        <v>8.8333333333333304</v>
      </c>
      <c r="J31" s="55">
        <v>8.0833333333333304</v>
      </c>
      <c r="K31" s="55">
        <v>10</v>
      </c>
      <c r="L31" s="55">
        <v>8.5</v>
      </c>
      <c r="M31" s="55">
        <v>7.3333333333333304</v>
      </c>
      <c r="N31" s="55">
        <v>5.1666666666666696</v>
      </c>
      <c r="O31" s="55">
        <v>6.9166666666666696</v>
      </c>
      <c r="P31" s="55">
        <v>10.0833333333333</v>
      </c>
      <c r="Q31" s="55">
        <v>11.5</v>
      </c>
      <c r="R31" s="55">
        <v>11.5833333333333</v>
      </c>
      <c r="S31" s="55">
        <v>8.9166666666666696</v>
      </c>
      <c r="T31" s="55">
        <v>2.8333333333333299</v>
      </c>
      <c r="U31" s="55">
        <v>0.33333333333333298</v>
      </c>
      <c r="V31" s="55">
        <v>6.3333333333333304</v>
      </c>
      <c r="W31" s="55">
        <v>9.5</v>
      </c>
      <c r="X31" s="55">
        <v>8.6666666666666696</v>
      </c>
      <c r="Y31" s="55">
        <v>4.3333333333333304</v>
      </c>
      <c r="Z31" s="55">
        <v>8.25</v>
      </c>
      <c r="AA31" s="55">
        <v>3.1666666666666701</v>
      </c>
      <c r="AB31" s="55">
        <v>4.25</v>
      </c>
      <c r="AC31" s="55">
        <v>5.3333333333333304</v>
      </c>
      <c r="AD31" s="55">
        <v>8.75</v>
      </c>
      <c r="AE31" s="55">
        <v>7.0833333333333304</v>
      </c>
      <c r="AF31" s="55"/>
      <c r="AG31" s="55"/>
      <c r="AH31" s="55"/>
      <c r="AI31" s="55">
        <f t="shared" si="2"/>
        <v>8.8958333333333304</v>
      </c>
    </row>
    <row r="32" spans="1:35" s="53" customFormat="1" x14ac:dyDescent="0.3">
      <c r="A32" s="33" t="s">
        <v>775</v>
      </c>
      <c r="B32" s="33" t="s">
        <v>944</v>
      </c>
      <c r="C32" s="33"/>
      <c r="D32" s="55">
        <v>5.9166666666666696</v>
      </c>
      <c r="E32" s="55">
        <v>5.5</v>
      </c>
      <c r="F32" s="55">
        <v>4.8333333333333304</v>
      </c>
      <c r="G32" s="55"/>
      <c r="H32" s="55">
        <v>4.6666666666666696</v>
      </c>
      <c r="I32" s="55">
        <v>5</v>
      </c>
      <c r="J32" s="55">
        <v>5.25</v>
      </c>
      <c r="K32" s="55">
        <v>4.8333333333333304</v>
      </c>
      <c r="L32" s="55">
        <v>4.75</v>
      </c>
      <c r="M32" s="55">
        <v>4.6666666666666696</v>
      </c>
      <c r="N32" s="55"/>
      <c r="O32" s="55">
        <v>5.0833333333333304</v>
      </c>
      <c r="P32" s="55">
        <v>5.75</v>
      </c>
      <c r="Q32" s="55">
        <v>5.4166666666666696</v>
      </c>
      <c r="R32" s="55">
        <v>6.25</v>
      </c>
      <c r="S32" s="55">
        <v>5.5</v>
      </c>
      <c r="T32" s="55">
        <v>4.75</v>
      </c>
      <c r="U32" s="55"/>
      <c r="V32" s="55">
        <v>5.5833333333333304</v>
      </c>
      <c r="W32" s="55">
        <v>5.9166666666666696</v>
      </c>
      <c r="X32" s="55">
        <v>5.25</v>
      </c>
      <c r="Y32" s="55">
        <v>6.4166666666666696</v>
      </c>
      <c r="Z32" s="55"/>
      <c r="AA32" s="55"/>
      <c r="AB32" s="55"/>
      <c r="AC32" s="55">
        <v>5.8333333333333304</v>
      </c>
      <c r="AD32" s="55">
        <v>6.9166666666666696</v>
      </c>
      <c r="AE32" s="55">
        <v>5.25</v>
      </c>
      <c r="AF32" s="55"/>
      <c r="AG32" s="55"/>
      <c r="AH32" s="55"/>
      <c r="AI32" s="55">
        <f t="shared" si="2"/>
        <v>5.5944444444444459</v>
      </c>
    </row>
    <row r="33" spans="1:35" s="53" customFormat="1" x14ac:dyDescent="0.3">
      <c r="A33" s="33" t="s">
        <v>829</v>
      </c>
      <c r="B33" s="33" t="s">
        <v>944</v>
      </c>
      <c r="C33" s="33"/>
      <c r="D33" s="55">
        <v>5.5833333333333304</v>
      </c>
      <c r="E33" s="55">
        <v>5.8333333333333304</v>
      </c>
      <c r="F33" s="55">
        <v>1.75</v>
      </c>
      <c r="G33" s="55"/>
      <c r="H33" s="55">
        <v>2.5</v>
      </c>
      <c r="I33" s="55">
        <v>5.0833333333333304</v>
      </c>
      <c r="J33" s="55">
        <v>5.3333333333333304</v>
      </c>
      <c r="K33" s="55">
        <v>5.4166666666666696</v>
      </c>
      <c r="L33" s="55">
        <v>5.9166666666666696</v>
      </c>
      <c r="M33" s="55">
        <v>5.25</v>
      </c>
      <c r="N33" s="55"/>
      <c r="O33" s="55">
        <v>4.6666666666666696</v>
      </c>
      <c r="P33" s="55">
        <v>5.75</v>
      </c>
      <c r="Q33" s="55">
        <v>5.9166666666666696</v>
      </c>
      <c r="R33" s="55">
        <v>5.9166666666666696</v>
      </c>
      <c r="S33" s="55">
        <v>6.3333333333333304</v>
      </c>
      <c r="T33" s="55">
        <v>1.1666666666666701</v>
      </c>
      <c r="U33" s="55"/>
      <c r="V33" s="55">
        <v>2.8333333333333299</v>
      </c>
      <c r="W33" s="55">
        <v>5</v>
      </c>
      <c r="X33" s="55">
        <v>5.4166666666666696</v>
      </c>
      <c r="Y33" s="55">
        <v>5.5</v>
      </c>
      <c r="Z33" s="55">
        <v>5.6666666666666696</v>
      </c>
      <c r="AA33" s="55">
        <v>1.1666666666666701</v>
      </c>
      <c r="AB33" s="55"/>
      <c r="AC33" s="55">
        <v>2.75</v>
      </c>
      <c r="AD33" s="55">
        <v>6.3333333333333304</v>
      </c>
      <c r="AE33" s="55">
        <v>5.8333333333333304</v>
      </c>
      <c r="AF33" s="55"/>
      <c r="AG33" s="55"/>
      <c r="AH33" s="55"/>
      <c r="AI33" s="55">
        <f t="shared" si="2"/>
        <v>5.677083333333333</v>
      </c>
    </row>
    <row r="34" spans="1:35" s="53" customFormat="1" x14ac:dyDescent="0.3">
      <c r="A34" s="33" t="s">
        <v>776</v>
      </c>
      <c r="B34" s="33" t="s">
        <v>944</v>
      </c>
      <c r="C34" s="33"/>
      <c r="D34" s="55">
        <v>8.9166666666666696</v>
      </c>
      <c r="E34" s="55">
        <v>8.9166666666666696</v>
      </c>
      <c r="F34" s="55">
        <v>3.4166666666666701</v>
      </c>
      <c r="G34" s="55"/>
      <c r="H34" s="55">
        <v>4.6666666666666696</v>
      </c>
      <c r="I34" s="55">
        <v>9.0833333333333304</v>
      </c>
      <c r="J34" s="55">
        <v>9.8333333333333304</v>
      </c>
      <c r="K34" s="55">
        <v>9.5</v>
      </c>
      <c r="L34" s="55">
        <v>8.8333333333333304</v>
      </c>
      <c r="M34" s="55">
        <v>8.5</v>
      </c>
      <c r="N34" s="55"/>
      <c r="O34" s="55">
        <v>5.8333333333333304</v>
      </c>
      <c r="P34" s="55">
        <v>10.5</v>
      </c>
      <c r="Q34" s="55">
        <v>9</v>
      </c>
      <c r="R34" s="55">
        <v>10.6666666666667</v>
      </c>
      <c r="S34" s="55">
        <v>10.1666666666667</v>
      </c>
      <c r="T34" s="55">
        <v>5.1666666666666696</v>
      </c>
      <c r="U34" s="55"/>
      <c r="V34" s="55">
        <v>5.8333333333333304</v>
      </c>
      <c r="W34" s="55">
        <v>10.5</v>
      </c>
      <c r="X34" s="55">
        <v>6</v>
      </c>
      <c r="Y34" s="55">
        <v>8.9166666666666696</v>
      </c>
      <c r="Z34" s="55">
        <v>8.4166666666666696</v>
      </c>
      <c r="AA34" s="55">
        <v>4.5</v>
      </c>
      <c r="AB34" s="55"/>
      <c r="AC34" s="55">
        <v>4.8333333333333304</v>
      </c>
      <c r="AD34" s="55">
        <v>1</v>
      </c>
      <c r="AE34" s="55">
        <v>9.0833333333333304</v>
      </c>
      <c r="AF34" s="55"/>
      <c r="AG34" s="55"/>
      <c r="AH34" s="55"/>
      <c r="AI34" s="55">
        <f t="shared" si="2"/>
        <v>8.7083333333333375</v>
      </c>
    </row>
    <row r="35" spans="1:35" s="53" customFormat="1" x14ac:dyDescent="0.3">
      <c r="A35" s="33" t="s">
        <v>780</v>
      </c>
      <c r="B35" s="33" t="s">
        <v>944</v>
      </c>
      <c r="C35" s="33"/>
      <c r="D35" s="55">
        <v>6.4166666666666696</v>
      </c>
      <c r="E35" s="55">
        <v>6.9166666666666696</v>
      </c>
      <c r="F35" s="55">
        <v>3.0833333333333299</v>
      </c>
      <c r="G35" s="55"/>
      <c r="H35" s="55"/>
      <c r="I35" s="55">
        <v>8.4166666666666696</v>
      </c>
      <c r="J35" s="55">
        <v>7.5</v>
      </c>
      <c r="K35" s="55">
        <v>7.6666666666666696</v>
      </c>
      <c r="L35" s="55">
        <v>6.5</v>
      </c>
      <c r="M35" s="55">
        <v>6.0833333333333304</v>
      </c>
      <c r="N35" s="55"/>
      <c r="O35" s="55"/>
      <c r="P35" s="55">
        <v>8.1666666666666696</v>
      </c>
      <c r="Q35" s="55">
        <v>7.0833333333333304</v>
      </c>
      <c r="R35" s="55">
        <v>8.4166666666666696</v>
      </c>
      <c r="S35" s="55">
        <v>8.3333333333333304</v>
      </c>
      <c r="T35" s="55">
        <v>2.9166666666666701</v>
      </c>
      <c r="U35" s="55"/>
      <c r="V35" s="55">
        <v>3.75</v>
      </c>
      <c r="W35" s="55">
        <v>5.25</v>
      </c>
      <c r="X35" s="55">
        <v>6.9166666666666696</v>
      </c>
      <c r="Y35" s="55">
        <v>6.5833333333333304</v>
      </c>
      <c r="Z35" s="55">
        <v>6.75</v>
      </c>
      <c r="AA35" s="55">
        <v>4</v>
      </c>
      <c r="AB35" s="55">
        <v>2.0833333333333299</v>
      </c>
      <c r="AC35" s="55">
        <v>4.6666666666666696</v>
      </c>
      <c r="AD35" s="55">
        <v>6.8333333333333304</v>
      </c>
      <c r="AE35" s="55">
        <v>6.75</v>
      </c>
      <c r="AF35" s="55"/>
      <c r="AG35" s="55"/>
      <c r="AH35" s="55"/>
      <c r="AI35" s="55">
        <f t="shared" si="2"/>
        <v>7.15625</v>
      </c>
    </row>
    <row r="36" spans="1:35" s="53" customFormat="1" x14ac:dyDescent="0.3">
      <c r="A36" s="33" t="s">
        <v>823</v>
      </c>
      <c r="B36" s="33" t="s">
        <v>944</v>
      </c>
      <c r="C36" s="33"/>
      <c r="D36" s="55">
        <v>7.5</v>
      </c>
      <c r="E36" s="55">
        <v>6.25</v>
      </c>
      <c r="F36" s="55">
        <v>2.4166666666666701</v>
      </c>
      <c r="G36" s="55"/>
      <c r="H36" s="55"/>
      <c r="I36" s="55"/>
      <c r="J36" s="55">
        <v>6.9166666666666696</v>
      </c>
      <c r="K36" s="55">
        <v>7.1666666666666696</v>
      </c>
      <c r="L36" s="55">
        <v>7.25</v>
      </c>
      <c r="M36" s="55">
        <v>6.1666666666666696</v>
      </c>
      <c r="N36" s="55"/>
      <c r="O36" s="55">
        <v>3.75</v>
      </c>
      <c r="P36" s="55">
        <v>6.75</v>
      </c>
      <c r="Q36" s="55">
        <v>7.1666666666666696</v>
      </c>
      <c r="R36" s="55">
        <v>6.9166666666666696</v>
      </c>
      <c r="S36" s="55">
        <v>7.0833333333333304</v>
      </c>
      <c r="T36" s="55">
        <v>3.25</v>
      </c>
      <c r="U36" s="55"/>
      <c r="V36" s="55">
        <v>3.5</v>
      </c>
      <c r="W36" s="55">
        <v>7.9166666666666696</v>
      </c>
      <c r="X36" s="55">
        <v>7.0833333333333304</v>
      </c>
      <c r="Y36" s="55">
        <v>7.0833333333333304</v>
      </c>
      <c r="Z36" s="55">
        <v>6.0833333333333304</v>
      </c>
      <c r="AA36" s="55">
        <v>5.1666666666666696</v>
      </c>
      <c r="AB36" s="55"/>
      <c r="AC36" s="55">
        <v>3.6666666666666701</v>
      </c>
      <c r="AD36" s="55">
        <v>7.6666666666666696</v>
      </c>
      <c r="AE36" s="55">
        <v>7.4166666666666696</v>
      </c>
      <c r="AF36" s="55"/>
      <c r="AG36" s="55"/>
      <c r="AH36" s="55"/>
      <c r="AI36" s="55">
        <f t="shared" si="2"/>
        <v>7.0833333333333339</v>
      </c>
    </row>
    <row r="37" spans="1:35" s="53" customFormat="1" x14ac:dyDescent="0.3">
      <c r="A37" s="33" t="s">
        <v>786</v>
      </c>
      <c r="B37" s="33" t="s">
        <v>944</v>
      </c>
      <c r="C37" s="33"/>
      <c r="D37" s="55">
        <v>4.9166666666666696</v>
      </c>
      <c r="E37" s="55">
        <v>4</v>
      </c>
      <c r="F37" s="55"/>
      <c r="G37" s="55"/>
      <c r="H37" s="55">
        <v>3.6666666666666701</v>
      </c>
      <c r="I37" s="55">
        <v>4.75</v>
      </c>
      <c r="J37" s="55">
        <v>5.3333333333333304</v>
      </c>
      <c r="K37" s="55">
        <v>4.8333333333333304</v>
      </c>
      <c r="L37" s="55">
        <v>5.1666666666666696</v>
      </c>
      <c r="M37" s="55"/>
      <c r="N37" s="55"/>
      <c r="O37" s="55">
        <v>2.9166666666666701</v>
      </c>
      <c r="P37" s="55">
        <v>5.1666666666666696</v>
      </c>
      <c r="Q37" s="55">
        <v>5.5833333333333304</v>
      </c>
      <c r="R37" s="55">
        <v>5.3333333333333304</v>
      </c>
      <c r="S37" s="55"/>
      <c r="T37" s="55">
        <v>2.75</v>
      </c>
      <c r="U37" s="55"/>
      <c r="V37" s="55"/>
      <c r="W37" s="55">
        <v>4.75</v>
      </c>
      <c r="X37" s="55">
        <v>6.0833333333333304</v>
      </c>
      <c r="Y37" s="55">
        <v>5</v>
      </c>
      <c r="Z37" s="55">
        <v>5.25</v>
      </c>
      <c r="AA37" s="55">
        <v>2.5</v>
      </c>
      <c r="AB37" s="55"/>
      <c r="AC37" s="55">
        <v>3</v>
      </c>
      <c r="AD37" s="55">
        <v>4.9166666666666696</v>
      </c>
      <c r="AE37" s="55">
        <v>4.9166666666666696</v>
      </c>
      <c r="AF37" s="55"/>
      <c r="AG37" s="55"/>
      <c r="AH37" s="55"/>
      <c r="AI37" s="55">
        <f t="shared" si="2"/>
        <v>5.0666666666666664</v>
      </c>
    </row>
    <row r="38" spans="1:35" s="53" customFormat="1" x14ac:dyDescent="0.3">
      <c r="A38" s="33" t="s">
        <v>798</v>
      </c>
      <c r="B38" s="33" t="s">
        <v>944</v>
      </c>
      <c r="C38" s="33"/>
      <c r="D38" s="55">
        <v>7</v>
      </c>
      <c r="E38" s="55">
        <v>6.5833333333333304</v>
      </c>
      <c r="F38" s="55"/>
      <c r="G38" s="55"/>
      <c r="H38" s="55">
        <v>3.75</v>
      </c>
      <c r="I38" s="55">
        <v>7.1666666666666696</v>
      </c>
      <c r="J38" s="55">
        <v>6.5833333333333304</v>
      </c>
      <c r="K38" s="55">
        <v>6.5833333333333304</v>
      </c>
      <c r="L38" s="55"/>
      <c r="M38" s="55">
        <v>6.0833333333333304</v>
      </c>
      <c r="N38" s="55"/>
      <c r="O38" s="55">
        <v>3.75</v>
      </c>
      <c r="P38" s="55">
        <v>7</v>
      </c>
      <c r="Q38" s="55">
        <v>6.75</v>
      </c>
      <c r="R38" s="55">
        <v>6.5833333333333304</v>
      </c>
      <c r="S38" s="55">
        <v>5.9166666666666696</v>
      </c>
      <c r="T38" s="55">
        <v>3.75</v>
      </c>
      <c r="U38" s="55"/>
      <c r="V38" s="55">
        <v>4.8333333333333304</v>
      </c>
      <c r="W38" s="55">
        <v>6.75</v>
      </c>
      <c r="X38" s="55">
        <v>6</v>
      </c>
      <c r="Y38" s="55">
        <v>6.6666666666666696</v>
      </c>
      <c r="Z38" s="55">
        <v>7.5833333333333304</v>
      </c>
      <c r="AA38" s="55">
        <v>2.1666666666666701</v>
      </c>
      <c r="AB38" s="55"/>
      <c r="AC38" s="55">
        <v>6.4166666666666696</v>
      </c>
      <c r="AD38" s="55">
        <v>7.9166666666666696</v>
      </c>
      <c r="AE38" s="55">
        <v>8.1666666666666696</v>
      </c>
      <c r="AF38" s="55"/>
      <c r="AG38" s="55"/>
      <c r="AH38" s="55"/>
      <c r="AI38" s="55">
        <f t="shared" si="2"/>
        <v>6.8833333333333337</v>
      </c>
    </row>
    <row r="39" spans="1:35" s="53" customFormat="1" x14ac:dyDescent="0.3">
      <c r="A39" s="33" t="s">
        <v>799</v>
      </c>
      <c r="B39" s="33" t="s">
        <v>944</v>
      </c>
      <c r="C39" s="33"/>
      <c r="D39" s="55">
        <v>7.6666666666666696</v>
      </c>
      <c r="E39" s="55">
        <v>7.75</v>
      </c>
      <c r="F39" s="55">
        <v>4.0833333333333304</v>
      </c>
      <c r="G39" s="55"/>
      <c r="H39" s="55">
        <v>6.0833333333333304</v>
      </c>
      <c r="I39" s="55">
        <v>8.5833333333333304</v>
      </c>
      <c r="J39" s="55">
        <v>8.25</v>
      </c>
      <c r="K39" s="55">
        <v>8.3333333333333304</v>
      </c>
      <c r="L39" s="55">
        <v>7.6666666666666696</v>
      </c>
      <c r="M39" s="55">
        <v>7.75</v>
      </c>
      <c r="N39" s="55"/>
      <c r="O39" s="55">
        <v>6</v>
      </c>
      <c r="P39" s="55">
        <v>8.5</v>
      </c>
      <c r="Q39" s="55">
        <v>8.0833333333333304</v>
      </c>
      <c r="R39" s="55">
        <v>8.1666666666666696</v>
      </c>
      <c r="S39" s="55">
        <v>9.5</v>
      </c>
      <c r="T39" s="55">
        <v>6.25</v>
      </c>
      <c r="U39" s="55"/>
      <c r="V39" s="55">
        <v>5.3333333333333304</v>
      </c>
      <c r="W39" s="55">
        <v>7.8333333333333304</v>
      </c>
      <c r="X39" s="55">
        <v>9.0833333333333304</v>
      </c>
      <c r="Y39" s="55">
        <v>8.75</v>
      </c>
      <c r="Z39" s="55">
        <v>8.75</v>
      </c>
      <c r="AA39" s="55"/>
      <c r="AB39" s="55"/>
      <c r="AC39" s="55">
        <v>6</v>
      </c>
      <c r="AD39" s="55">
        <v>8.5</v>
      </c>
      <c r="AE39" s="55">
        <v>8.8333333333333304</v>
      </c>
      <c r="AF39" s="55"/>
      <c r="AG39" s="55"/>
      <c r="AH39" s="55"/>
      <c r="AI39" s="55">
        <f t="shared" si="2"/>
        <v>8.390625</v>
      </c>
    </row>
    <row r="40" spans="1:35" s="53" customFormat="1" x14ac:dyDescent="0.3">
      <c r="A40" s="33" t="s">
        <v>806</v>
      </c>
      <c r="B40" s="33" t="s">
        <v>944</v>
      </c>
      <c r="C40" s="33"/>
      <c r="D40" s="55">
        <v>11.3333333333333</v>
      </c>
      <c r="E40" s="55">
        <v>10.9166666666667</v>
      </c>
      <c r="F40" s="55">
        <v>4.8333333333333304</v>
      </c>
      <c r="G40" s="55"/>
      <c r="H40" s="55">
        <v>8.5</v>
      </c>
      <c r="I40" s="55">
        <v>12.4166666666667</v>
      </c>
      <c r="J40" s="55">
        <v>9.5</v>
      </c>
      <c r="K40" s="55"/>
      <c r="L40" s="55">
        <v>10.8333333333333</v>
      </c>
      <c r="M40" s="55">
        <v>7</v>
      </c>
      <c r="N40" s="55"/>
      <c r="O40" s="55">
        <v>7.9166666666666696</v>
      </c>
      <c r="P40" s="55">
        <v>11.75</v>
      </c>
      <c r="Q40" s="55">
        <v>13.0833333333333</v>
      </c>
      <c r="R40" s="55">
        <v>11.75</v>
      </c>
      <c r="S40" s="55">
        <v>12</v>
      </c>
      <c r="T40" s="55">
        <v>5.1666666666666696</v>
      </c>
      <c r="U40" s="55"/>
      <c r="V40" s="55">
        <v>7.5</v>
      </c>
      <c r="W40" s="55">
        <v>11.75</v>
      </c>
      <c r="X40" s="55">
        <v>12.9166666666667</v>
      </c>
      <c r="Y40" s="55"/>
      <c r="Z40" s="55">
        <v>12.25</v>
      </c>
      <c r="AA40" s="55">
        <v>3.0833333333333299</v>
      </c>
      <c r="AB40" s="55"/>
      <c r="AC40" s="55">
        <v>5.4166666666666696</v>
      </c>
      <c r="AD40" s="55">
        <v>11.5833333333333</v>
      </c>
      <c r="AE40" s="55">
        <v>7.0833333333333304</v>
      </c>
      <c r="AF40" s="55"/>
      <c r="AG40" s="55"/>
      <c r="AH40" s="55"/>
      <c r="AI40" s="55">
        <f t="shared" si="2"/>
        <v>11.369047619047619</v>
      </c>
    </row>
    <row r="41" spans="1:35" s="53" customFormat="1" x14ac:dyDescent="0.3">
      <c r="A41" s="33" t="s">
        <v>613</v>
      </c>
      <c r="B41" s="33" t="s">
        <v>944</v>
      </c>
      <c r="C41" s="33"/>
      <c r="D41" s="55">
        <v>1.3333333333333299</v>
      </c>
      <c r="E41" s="55">
        <v>7.5833333333333304</v>
      </c>
      <c r="F41" s="55">
        <v>4.1666666666666696</v>
      </c>
      <c r="G41" s="55"/>
      <c r="H41" s="55">
        <v>4.8333333333333304</v>
      </c>
      <c r="I41" s="55">
        <v>7</v>
      </c>
      <c r="J41" s="55">
        <v>6.0833333333333304</v>
      </c>
      <c r="K41" s="55">
        <v>6.8333333333333304</v>
      </c>
      <c r="L41" s="55">
        <v>7.25</v>
      </c>
      <c r="M41" s="55">
        <v>4.4166666666666696</v>
      </c>
      <c r="N41" s="55"/>
      <c r="O41" s="55">
        <v>4.5</v>
      </c>
      <c r="P41" s="55">
        <v>6.5833333333333304</v>
      </c>
      <c r="Q41" s="55">
        <v>5.5</v>
      </c>
      <c r="R41" s="55">
        <v>8.6666666666666696</v>
      </c>
      <c r="S41" s="55">
        <v>5.5</v>
      </c>
      <c r="T41" s="55">
        <v>3.75</v>
      </c>
      <c r="U41" s="55"/>
      <c r="V41" s="55">
        <v>4.8333333333333304</v>
      </c>
      <c r="W41" s="55">
        <v>5.25</v>
      </c>
      <c r="X41" s="55">
        <v>6.75</v>
      </c>
      <c r="Y41" s="55"/>
      <c r="Z41" s="55">
        <v>7.25</v>
      </c>
      <c r="AA41" s="55">
        <v>2</v>
      </c>
      <c r="AB41" s="55"/>
      <c r="AC41" s="55">
        <v>4.1666666666666696</v>
      </c>
      <c r="AD41" s="55"/>
      <c r="AE41" s="55"/>
      <c r="AF41" s="55"/>
      <c r="AG41" s="55"/>
      <c r="AH41" s="55"/>
      <c r="AI41" s="55">
        <f t="shared" si="2"/>
        <v>6.2756410256410238</v>
      </c>
    </row>
    <row r="42" spans="1:35" s="53" customFormat="1" x14ac:dyDescent="0.3">
      <c r="A42" s="33" t="s">
        <v>808</v>
      </c>
      <c r="B42" s="33" t="s">
        <v>944</v>
      </c>
      <c r="C42" s="33"/>
      <c r="D42" s="55">
        <v>8.75</v>
      </c>
      <c r="E42" s="55">
        <v>9</v>
      </c>
      <c r="F42" s="55">
        <v>5.75</v>
      </c>
      <c r="G42" s="55"/>
      <c r="H42" s="55">
        <v>8.25</v>
      </c>
      <c r="I42" s="55">
        <v>8.6666666666666696</v>
      </c>
      <c r="J42" s="55">
        <v>8.6666666666666696</v>
      </c>
      <c r="K42" s="55">
        <v>8.9166666666666696</v>
      </c>
      <c r="L42" s="55">
        <v>8.5</v>
      </c>
      <c r="M42" s="55">
        <v>2.9166666666666701</v>
      </c>
      <c r="N42" s="55">
        <v>1.75</v>
      </c>
      <c r="O42" s="55">
        <v>8.75</v>
      </c>
      <c r="P42" s="55">
        <v>8.4166666666666696</v>
      </c>
      <c r="Q42" s="55">
        <v>9.9166666666666696</v>
      </c>
      <c r="R42" s="55">
        <v>8.75</v>
      </c>
      <c r="S42" s="55">
        <v>9.75</v>
      </c>
      <c r="T42" s="55">
        <v>2.9166666666666701</v>
      </c>
      <c r="U42" s="55">
        <v>3.75</v>
      </c>
      <c r="V42" s="55">
        <v>7.1666666666666696</v>
      </c>
      <c r="W42" s="55">
        <v>8.1666666666666696</v>
      </c>
      <c r="X42" s="55">
        <v>9.0833333333333304</v>
      </c>
      <c r="Y42" s="55">
        <v>8.6666666666666696</v>
      </c>
      <c r="Z42" s="55">
        <v>10.1666666666667</v>
      </c>
      <c r="AA42" s="55">
        <v>3.1666666666666701</v>
      </c>
      <c r="AB42" s="55">
        <v>2.25</v>
      </c>
      <c r="AC42" s="55">
        <v>7.8333333333333304</v>
      </c>
      <c r="AD42" s="55">
        <v>8.0833333333333304</v>
      </c>
      <c r="AE42" s="55">
        <v>8.8333333333333304</v>
      </c>
      <c r="AF42" s="55"/>
      <c r="AG42" s="55"/>
      <c r="AH42" s="55"/>
      <c r="AI42" s="55">
        <f t="shared" si="2"/>
        <v>8.8958333333333375</v>
      </c>
    </row>
    <row r="43" spans="1:35" s="53" customFormat="1" x14ac:dyDescent="0.3">
      <c r="A43" s="33" t="s">
        <v>814</v>
      </c>
      <c r="B43" s="33" t="s">
        <v>944</v>
      </c>
      <c r="C43" s="33"/>
      <c r="D43" s="55">
        <v>8</v>
      </c>
      <c r="E43" s="55">
        <v>8.75</v>
      </c>
      <c r="F43" s="55">
        <v>2.3333333333333299</v>
      </c>
      <c r="G43" s="55"/>
      <c r="H43" s="55">
        <v>2.1666666666666701</v>
      </c>
      <c r="I43" s="55"/>
      <c r="J43" s="55">
        <v>7.8333333333333304</v>
      </c>
      <c r="K43" s="55">
        <v>11.6666666666667</v>
      </c>
      <c r="L43" s="55">
        <v>8.3333333333333304</v>
      </c>
      <c r="M43" s="55">
        <v>4.5</v>
      </c>
      <c r="N43" s="55"/>
      <c r="O43" s="55">
        <v>6.25</v>
      </c>
      <c r="P43" s="55">
        <v>8.5833333333333304</v>
      </c>
      <c r="Q43" s="55">
        <v>8.4166666666666696</v>
      </c>
      <c r="R43" s="55">
        <v>8.8333333333333304</v>
      </c>
      <c r="S43" s="55">
        <v>8.25</v>
      </c>
      <c r="T43" s="55">
        <v>3.8333333333333299</v>
      </c>
      <c r="U43" s="55"/>
      <c r="V43" s="55">
        <v>3</v>
      </c>
      <c r="W43" s="55">
        <v>4.25</v>
      </c>
      <c r="X43" s="55">
        <v>7.25</v>
      </c>
      <c r="Y43" s="55">
        <v>8</v>
      </c>
      <c r="Z43" s="55">
        <v>4.1666666666666696</v>
      </c>
      <c r="AA43" s="55">
        <v>1.9166666666666701</v>
      </c>
      <c r="AB43" s="55"/>
      <c r="AC43" s="55">
        <v>5</v>
      </c>
      <c r="AD43" s="55">
        <v>4</v>
      </c>
      <c r="AE43" s="55">
        <v>5.6666666666666696</v>
      </c>
      <c r="AF43" s="55"/>
      <c r="AG43" s="55"/>
      <c r="AH43" s="55"/>
      <c r="AI43" s="55">
        <f t="shared" si="2"/>
        <v>7.4666666666666686</v>
      </c>
    </row>
    <row r="44" spans="1:35" s="53" customFormat="1" x14ac:dyDescent="0.3">
      <c r="A44" s="33" t="s">
        <v>815</v>
      </c>
      <c r="B44" s="33" t="s">
        <v>944</v>
      </c>
      <c r="C44" s="33"/>
      <c r="D44" s="55">
        <v>9.5</v>
      </c>
      <c r="E44" s="55">
        <v>9.0833333333333304</v>
      </c>
      <c r="F44" s="55">
        <v>2.8333333333333299</v>
      </c>
      <c r="G44" s="55"/>
      <c r="H44" s="55">
        <v>5.0833333333333304</v>
      </c>
      <c r="I44" s="55">
        <v>8.8333333333333304</v>
      </c>
      <c r="J44" s="55">
        <v>8.1666666666666696</v>
      </c>
      <c r="K44" s="55">
        <v>9.4166666666666696</v>
      </c>
      <c r="L44" s="55"/>
      <c r="M44" s="55"/>
      <c r="N44" s="55"/>
      <c r="O44" s="55">
        <v>4</v>
      </c>
      <c r="P44" s="55">
        <v>9.0833333333333304</v>
      </c>
      <c r="Q44" s="55">
        <v>8.8333333333333304</v>
      </c>
      <c r="R44" s="55">
        <v>8.0833333333333304</v>
      </c>
      <c r="S44" s="55">
        <v>8.25</v>
      </c>
      <c r="T44" s="55"/>
      <c r="U44" s="55"/>
      <c r="V44" s="55">
        <v>5.5</v>
      </c>
      <c r="W44" s="55">
        <v>10.1666666666667</v>
      </c>
      <c r="X44" s="55">
        <v>9</v>
      </c>
      <c r="Y44" s="55"/>
      <c r="Z44" s="55">
        <v>7.25</v>
      </c>
      <c r="AA44" s="55">
        <v>1.9166666666666701</v>
      </c>
      <c r="AB44" s="55"/>
      <c r="AC44" s="55">
        <v>3.75</v>
      </c>
      <c r="AD44" s="55">
        <v>9.0833333333333304</v>
      </c>
      <c r="AE44" s="55">
        <v>3.9166666666666701</v>
      </c>
      <c r="AF44" s="55"/>
      <c r="AG44" s="55"/>
      <c r="AH44" s="55"/>
      <c r="AI44" s="55">
        <f t="shared" si="2"/>
        <v>8.4761904761904781</v>
      </c>
    </row>
    <row r="45" spans="1:35" s="53" customFormat="1" x14ac:dyDescent="0.3">
      <c r="A45" s="33" t="s">
        <v>819</v>
      </c>
      <c r="B45" s="33" t="s">
        <v>944</v>
      </c>
      <c r="C45" s="33"/>
      <c r="D45" s="55">
        <v>13.5</v>
      </c>
      <c r="E45" s="55">
        <v>14.0833333333333</v>
      </c>
      <c r="F45" s="55">
        <v>10</v>
      </c>
      <c r="G45" s="55"/>
      <c r="H45" s="55">
        <v>9.8333333333333304</v>
      </c>
      <c r="I45" s="55">
        <v>13.6666666666667</v>
      </c>
      <c r="J45" s="55">
        <v>12.1666666666667</v>
      </c>
      <c r="K45" s="55">
        <v>14.25</v>
      </c>
      <c r="L45" s="55">
        <v>13.75</v>
      </c>
      <c r="M45" s="55">
        <v>11.75</v>
      </c>
      <c r="N45" s="55"/>
      <c r="O45" s="55">
        <v>8.0833333333333304</v>
      </c>
      <c r="P45" s="55">
        <v>14.1666666666667</v>
      </c>
      <c r="Q45" s="55">
        <v>14.25</v>
      </c>
      <c r="R45" s="55">
        <v>14.5833333333333</v>
      </c>
      <c r="S45" s="55">
        <v>13.8333333333333</v>
      </c>
      <c r="T45" s="55">
        <v>7.4166666666666696</v>
      </c>
      <c r="U45" s="55"/>
      <c r="V45" s="55">
        <v>8.5833333333333304</v>
      </c>
      <c r="W45" s="55">
        <v>14.75</v>
      </c>
      <c r="X45" s="55">
        <v>13.9166666666667</v>
      </c>
      <c r="Y45" s="55">
        <v>14.9166666666667</v>
      </c>
      <c r="Z45" s="55">
        <v>0.16666666666666699</v>
      </c>
      <c r="AA45" s="55"/>
      <c r="AB45" s="55"/>
      <c r="AC45" s="55">
        <v>8.5833333333333304</v>
      </c>
      <c r="AD45" s="55">
        <v>14.5</v>
      </c>
      <c r="AE45" s="55">
        <v>13.5833333333333</v>
      </c>
      <c r="AF45" s="55"/>
      <c r="AG45" s="55"/>
      <c r="AH45" s="55"/>
      <c r="AI45" s="55">
        <f t="shared" si="2"/>
        <v>13.130208333333332</v>
      </c>
    </row>
    <row r="46" spans="1:35" s="53" customFormat="1" x14ac:dyDescent="0.3">
      <c r="A46" s="33" t="s">
        <v>860</v>
      </c>
      <c r="B46" s="33" t="s">
        <v>944</v>
      </c>
      <c r="C46" s="33"/>
      <c r="D46" s="55">
        <v>4.6666666666666696</v>
      </c>
      <c r="E46" s="55">
        <v>5.1666666666666696</v>
      </c>
      <c r="F46" s="55">
        <v>2.4166666666666701</v>
      </c>
      <c r="G46" s="55"/>
      <c r="H46" s="55">
        <v>5.4166666666666696</v>
      </c>
      <c r="I46" s="55">
        <v>5.25</v>
      </c>
      <c r="J46" s="55">
        <v>4.5</v>
      </c>
      <c r="K46" s="55">
        <v>3.75</v>
      </c>
      <c r="L46" s="55">
        <v>4.1666666666666696</v>
      </c>
      <c r="M46" s="55"/>
      <c r="N46" s="55"/>
      <c r="O46" s="55"/>
      <c r="P46" s="55"/>
      <c r="Q46" s="55"/>
      <c r="R46" s="55"/>
      <c r="S46" s="55"/>
      <c r="T46" s="55"/>
      <c r="U46" s="55"/>
      <c r="V46" s="55">
        <v>3.25</v>
      </c>
      <c r="W46" s="55">
        <v>4.4166666666666696</v>
      </c>
      <c r="X46" s="55">
        <v>4.6666666666666696</v>
      </c>
      <c r="Y46" s="55">
        <v>4.0833333333333304</v>
      </c>
      <c r="Z46" s="55"/>
      <c r="AA46" s="55"/>
      <c r="AB46" s="55"/>
      <c r="AC46" s="55"/>
      <c r="AD46" s="55">
        <v>5.1666666666666696</v>
      </c>
      <c r="AE46" s="55">
        <v>5.4166666666666696</v>
      </c>
      <c r="AF46" s="55"/>
      <c r="AG46" s="55"/>
      <c r="AH46" s="55"/>
      <c r="AI46" s="55">
        <f t="shared" si="2"/>
        <v>4.6590909090909109</v>
      </c>
    </row>
    <row r="47" spans="1:35" s="53" customFormat="1" x14ac:dyDescent="0.3">
      <c r="A47" s="33" t="s">
        <v>585</v>
      </c>
      <c r="B47" s="33" t="s">
        <v>1058</v>
      </c>
      <c r="C47" s="33"/>
      <c r="D47" s="55">
        <v>6.75</v>
      </c>
      <c r="E47" s="55">
        <v>6.9166666666666696</v>
      </c>
      <c r="F47" s="55">
        <v>5.5</v>
      </c>
      <c r="G47" s="55"/>
      <c r="H47" s="55"/>
      <c r="I47" s="55">
        <v>7.0833333333333304</v>
      </c>
      <c r="J47" s="55">
        <v>6.5833333333333304</v>
      </c>
      <c r="K47" s="55">
        <v>6.0833333333333304</v>
      </c>
      <c r="L47" s="55">
        <v>8</v>
      </c>
      <c r="M47" s="55">
        <v>6.5</v>
      </c>
      <c r="N47" s="55"/>
      <c r="O47" s="55">
        <v>2.8333333333333299</v>
      </c>
      <c r="P47" s="55">
        <v>6.4166666666666696</v>
      </c>
      <c r="Q47" s="55">
        <v>6.25</v>
      </c>
      <c r="R47" s="55">
        <v>6.1666666666666696</v>
      </c>
      <c r="S47" s="55">
        <v>6.0833333333333304</v>
      </c>
      <c r="T47" s="55">
        <v>3.9166666666666701</v>
      </c>
      <c r="U47" s="55">
        <v>2.5833333333333299</v>
      </c>
      <c r="V47" s="55">
        <v>2.75</v>
      </c>
      <c r="W47" s="55">
        <v>7.3333333333333304</v>
      </c>
      <c r="X47" s="55">
        <v>6.5833333333333304</v>
      </c>
      <c r="Y47" s="55">
        <v>6.1666666666666696</v>
      </c>
      <c r="Z47" s="55"/>
      <c r="AA47" s="55"/>
      <c r="AB47" s="55"/>
      <c r="AC47" s="55">
        <v>3.5833333333333299</v>
      </c>
      <c r="AD47" s="55">
        <v>6.5</v>
      </c>
      <c r="AE47" s="55">
        <v>7.25</v>
      </c>
      <c r="AF47" s="55"/>
      <c r="AG47" s="55"/>
      <c r="AH47" s="55"/>
      <c r="AI47" s="55">
        <f t="shared" si="2"/>
        <v>6.6777777777777771</v>
      </c>
    </row>
    <row r="48" spans="1:35" s="53" customFormat="1" x14ac:dyDescent="0.3">
      <c r="A48" s="33" t="s">
        <v>590</v>
      </c>
      <c r="B48" s="33" t="s">
        <v>1058</v>
      </c>
      <c r="C48" s="33"/>
      <c r="D48" s="55">
        <v>2</v>
      </c>
      <c r="E48" s="55">
        <v>7.5833333333333304</v>
      </c>
      <c r="F48" s="55">
        <v>5.4166666666666696</v>
      </c>
      <c r="G48" s="55"/>
      <c r="H48" s="55">
        <v>1.6666666666666701</v>
      </c>
      <c r="I48" s="55">
        <v>7.9166666666666696</v>
      </c>
      <c r="J48" s="55">
        <v>7</v>
      </c>
      <c r="K48" s="55"/>
      <c r="L48" s="55">
        <v>7.5</v>
      </c>
      <c r="M48" s="55">
        <v>5.5833333333333304</v>
      </c>
      <c r="N48" s="55"/>
      <c r="O48" s="55">
        <v>3.6666666666666701</v>
      </c>
      <c r="P48" s="55">
        <v>7.8333333333333304</v>
      </c>
      <c r="Q48" s="55">
        <v>7.5</v>
      </c>
      <c r="R48" s="55">
        <v>7.5</v>
      </c>
      <c r="S48" s="55">
        <v>6.6666666666666696</v>
      </c>
      <c r="T48" s="55">
        <v>3.6666666666666701</v>
      </c>
      <c r="U48" s="55"/>
      <c r="V48" s="55">
        <v>3.4166666666666701</v>
      </c>
      <c r="W48" s="55">
        <v>6.5</v>
      </c>
      <c r="X48" s="55">
        <v>5.0833333333333304</v>
      </c>
      <c r="Y48" s="55">
        <v>1.8333333333333299</v>
      </c>
      <c r="Z48" s="55">
        <v>1.8333333333333299</v>
      </c>
      <c r="AA48" s="55">
        <v>4.5833333333333304</v>
      </c>
      <c r="AB48" s="55"/>
      <c r="AC48" s="55">
        <v>3.9166666666666701</v>
      </c>
      <c r="AD48" s="55">
        <v>6.75</v>
      </c>
      <c r="AE48" s="55">
        <v>6</v>
      </c>
      <c r="AF48" s="55"/>
      <c r="AG48" s="55"/>
      <c r="AH48" s="55"/>
      <c r="AI48" s="55">
        <f t="shared" si="2"/>
        <v>5.9666666666666659</v>
      </c>
    </row>
    <row r="49" spans="1:35" s="53" customFormat="1" x14ac:dyDescent="0.3">
      <c r="A49" s="33" t="s">
        <v>825</v>
      </c>
      <c r="B49" s="33" t="s">
        <v>1058</v>
      </c>
      <c r="C49" s="33"/>
      <c r="D49" s="55">
        <v>6.75</v>
      </c>
      <c r="E49" s="55">
        <v>7.3333333333333304</v>
      </c>
      <c r="F49" s="55"/>
      <c r="G49" s="55">
        <v>3.0833333333333299</v>
      </c>
      <c r="H49" s="55">
        <v>4.6666666666666696</v>
      </c>
      <c r="I49" s="55">
        <v>7.4166666666666696</v>
      </c>
      <c r="J49" s="55">
        <v>7.75</v>
      </c>
      <c r="K49" s="55">
        <v>6.75</v>
      </c>
      <c r="L49" s="55">
        <v>7.4166666666666696</v>
      </c>
      <c r="M49" s="55">
        <v>6.1666666666666696</v>
      </c>
      <c r="N49" s="55">
        <v>3.3333333333333299</v>
      </c>
      <c r="O49" s="55">
        <v>4.6666666666666696</v>
      </c>
      <c r="P49" s="55">
        <v>7.75</v>
      </c>
      <c r="Q49" s="55">
        <v>8</v>
      </c>
      <c r="R49" s="55">
        <v>7.9166666666666696</v>
      </c>
      <c r="S49" s="55">
        <v>7.3333333333333304</v>
      </c>
      <c r="T49" s="55">
        <v>4</v>
      </c>
      <c r="U49" s="55">
        <v>2.6666666666666701</v>
      </c>
      <c r="V49" s="55">
        <v>4.5833333333333304</v>
      </c>
      <c r="W49" s="55">
        <v>6.25</v>
      </c>
      <c r="X49" s="55">
        <v>6.9166666666666696</v>
      </c>
      <c r="Y49" s="55">
        <v>6.8333333333333304</v>
      </c>
      <c r="Z49" s="55">
        <v>5.5833333333333304</v>
      </c>
      <c r="AA49" s="55">
        <v>5.4166666666666696</v>
      </c>
      <c r="AB49" s="55"/>
      <c r="AC49" s="55">
        <v>4.75</v>
      </c>
      <c r="AD49" s="55">
        <v>5.3333333333333304</v>
      </c>
      <c r="AE49" s="55">
        <v>6.75</v>
      </c>
      <c r="AF49" s="55"/>
      <c r="AG49" s="55"/>
      <c r="AH49" s="55"/>
      <c r="AI49" s="55">
        <f t="shared" si="2"/>
        <v>7.005208333333333</v>
      </c>
    </row>
    <row r="50" spans="1:35" s="53" customFormat="1" x14ac:dyDescent="0.3">
      <c r="A50" s="33" t="s">
        <v>595</v>
      </c>
      <c r="B50" s="33" t="s">
        <v>1058</v>
      </c>
      <c r="C50" s="33"/>
      <c r="D50" s="55">
        <v>8.3333333333333304</v>
      </c>
      <c r="E50" s="55">
        <v>6.4166666666666696</v>
      </c>
      <c r="F50" s="55">
        <v>5.6666666666666696</v>
      </c>
      <c r="G50" s="55"/>
      <c r="H50" s="55">
        <v>2.3333333333333299</v>
      </c>
      <c r="I50" s="55">
        <v>5.25</v>
      </c>
      <c r="J50" s="55">
        <v>5.1666666666666696</v>
      </c>
      <c r="K50" s="55">
        <v>5.75</v>
      </c>
      <c r="L50" s="55">
        <v>6.8333333333333304</v>
      </c>
      <c r="M50" s="55">
        <v>4.5</v>
      </c>
      <c r="N50" s="55"/>
      <c r="O50" s="55">
        <v>2.0833333333333299</v>
      </c>
      <c r="P50" s="55">
        <v>7.6666666666666696</v>
      </c>
      <c r="Q50" s="55"/>
      <c r="R50" s="55">
        <v>7.4166666666666696</v>
      </c>
      <c r="S50" s="55">
        <v>7</v>
      </c>
      <c r="T50" s="55">
        <v>5.25</v>
      </c>
      <c r="U50" s="55">
        <v>0.83333333333333304</v>
      </c>
      <c r="V50" s="55">
        <v>3.75</v>
      </c>
      <c r="W50" s="55">
        <v>7.75</v>
      </c>
      <c r="X50" s="55">
        <v>7.0833333333333304</v>
      </c>
      <c r="Y50" s="55">
        <v>7.25</v>
      </c>
      <c r="Z50" s="55">
        <v>7.3333333333333304</v>
      </c>
      <c r="AA50" s="55">
        <v>4.3333333333333304</v>
      </c>
      <c r="AB50" s="55">
        <v>0.66666666666666696</v>
      </c>
      <c r="AC50" s="55">
        <v>2.8333333333333299</v>
      </c>
      <c r="AD50" s="55">
        <v>6.8333333333333304</v>
      </c>
      <c r="AE50" s="55">
        <v>6.25</v>
      </c>
      <c r="AF50" s="55"/>
      <c r="AG50" s="55"/>
      <c r="AH50" s="55"/>
      <c r="AI50" s="55">
        <f t="shared" si="2"/>
        <v>6.822222222222222</v>
      </c>
    </row>
    <row r="51" spans="1:35" s="53" customFormat="1" x14ac:dyDescent="0.3">
      <c r="A51" s="33" t="s">
        <v>596</v>
      </c>
      <c r="B51" s="33" t="s">
        <v>1058</v>
      </c>
      <c r="C51" s="33"/>
      <c r="D51" s="55">
        <v>8.5</v>
      </c>
      <c r="E51" s="55">
        <v>9.6666666666666696</v>
      </c>
      <c r="F51" s="55">
        <v>6.3333333333333304</v>
      </c>
      <c r="G51" s="55"/>
      <c r="H51" s="55">
        <v>2</v>
      </c>
      <c r="I51" s="55">
        <v>8.8333333333333304</v>
      </c>
      <c r="J51" s="55">
        <v>7.25</v>
      </c>
      <c r="K51" s="55">
        <v>7.3333333333333304</v>
      </c>
      <c r="L51" s="55">
        <v>9.5833333333333304</v>
      </c>
      <c r="M51" s="55">
        <v>6.4166666666666696</v>
      </c>
      <c r="N51" s="55"/>
      <c r="O51" s="55">
        <v>3.0833333333333299</v>
      </c>
      <c r="P51" s="55">
        <v>7.8333333333333304</v>
      </c>
      <c r="Q51" s="55">
        <v>8.6666666666666696</v>
      </c>
      <c r="R51" s="55">
        <v>5.8333333333333304</v>
      </c>
      <c r="S51" s="55">
        <v>10.8333333333333</v>
      </c>
      <c r="T51" s="55">
        <v>3.9166666666666701</v>
      </c>
      <c r="U51" s="55"/>
      <c r="V51" s="55">
        <v>3.25</v>
      </c>
      <c r="W51" s="55">
        <v>7.1666666666666696</v>
      </c>
      <c r="X51" s="55">
        <v>7.5833333333333304</v>
      </c>
      <c r="Y51" s="55">
        <v>8</v>
      </c>
      <c r="Z51" s="55">
        <v>7.9166666666666696</v>
      </c>
      <c r="AA51" s="55">
        <v>3.25</v>
      </c>
      <c r="AB51" s="55">
        <v>4.1666666666666696</v>
      </c>
      <c r="AC51" s="55">
        <v>3.6666666666666701</v>
      </c>
      <c r="AD51" s="55">
        <v>8.25</v>
      </c>
      <c r="AE51" s="55">
        <v>8.0833333333333304</v>
      </c>
      <c r="AF51" s="55"/>
      <c r="AG51" s="55"/>
      <c r="AH51" s="55"/>
      <c r="AI51" s="55">
        <f t="shared" si="2"/>
        <v>8.2083333333333304</v>
      </c>
    </row>
    <row r="52" spans="1:35" s="53" customFormat="1" x14ac:dyDescent="0.3">
      <c r="A52" s="33" t="s">
        <v>614</v>
      </c>
      <c r="B52" s="33" t="s">
        <v>1058</v>
      </c>
      <c r="C52" s="33"/>
      <c r="D52" s="55">
        <v>12</v>
      </c>
      <c r="E52" s="55">
        <v>11.9166666666667</v>
      </c>
      <c r="F52" s="55">
        <v>8.3333333333333304</v>
      </c>
      <c r="G52" s="55"/>
      <c r="H52" s="55">
        <v>7.0833333333333304</v>
      </c>
      <c r="I52" s="55">
        <v>11.1666666666667</v>
      </c>
      <c r="J52" s="55">
        <v>11.0833333333333</v>
      </c>
      <c r="K52" s="55">
        <v>11</v>
      </c>
      <c r="L52" s="55">
        <v>11.5</v>
      </c>
      <c r="M52" s="55">
        <v>10.0833333333333</v>
      </c>
      <c r="N52" s="55"/>
      <c r="O52" s="55">
        <v>9</v>
      </c>
      <c r="P52" s="55">
        <v>11.6666666666667</v>
      </c>
      <c r="Q52" s="55">
        <v>12.0833333333333</v>
      </c>
      <c r="R52" s="55">
        <v>11.1666666666667</v>
      </c>
      <c r="S52" s="55">
        <v>10.75</v>
      </c>
      <c r="T52" s="55">
        <v>5.8333333333333304</v>
      </c>
      <c r="U52" s="55"/>
      <c r="V52" s="55"/>
      <c r="W52" s="55">
        <v>12.6666666666667</v>
      </c>
      <c r="X52" s="55">
        <v>11.25</v>
      </c>
      <c r="Y52" s="55"/>
      <c r="Z52" s="55">
        <v>11.5833333333333</v>
      </c>
      <c r="AA52" s="55">
        <v>6.6666666666666696</v>
      </c>
      <c r="AB52" s="55"/>
      <c r="AC52" s="55">
        <v>7.4166666666666696</v>
      </c>
      <c r="AD52" s="55">
        <v>10</v>
      </c>
      <c r="AE52" s="55">
        <v>10.0833333333333</v>
      </c>
      <c r="AF52" s="55"/>
      <c r="AG52" s="55"/>
      <c r="AH52" s="55"/>
      <c r="AI52" s="55">
        <f t="shared" si="2"/>
        <v>11.327777777777783</v>
      </c>
    </row>
    <row r="53" spans="1:35" s="53" customFormat="1" x14ac:dyDescent="0.3">
      <c r="A53" s="33" t="s">
        <v>624</v>
      </c>
      <c r="B53" s="33" t="s">
        <v>1058</v>
      </c>
      <c r="C53" s="33"/>
      <c r="D53" s="55"/>
      <c r="E53" s="55">
        <v>15.4166666666667</v>
      </c>
      <c r="F53" s="55"/>
      <c r="G53" s="55"/>
      <c r="H53" s="55">
        <v>7.0833333333333304</v>
      </c>
      <c r="I53" s="55">
        <v>14.75</v>
      </c>
      <c r="J53" s="55">
        <v>15.3333333333333</v>
      </c>
      <c r="K53" s="55">
        <v>14.8333333333333</v>
      </c>
      <c r="L53" s="55">
        <v>14.5833333333333</v>
      </c>
      <c r="M53" s="55">
        <v>8.75</v>
      </c>
      <c r="N53" s="55"/>
      <c r="O53" s="55">
        <v>7.5833333333333304</v>
      </c>
      <c r="P53" s="55">
        <v>14.9166666666667</v>
      </c>
      <c r="Q53" s="55">
        <v>15.5</v>
      </c>
      <c r="R53" s="55">
        <v>14.8333333333333</v>
      </c>
      <c r="S53" s="55">
        <v>14.8333333333333</v>
      </c>
      <c r="T53" s="55">
        <v>3.4166666666666701</v>
      </c>
      <c r="U53" s="55"/>
      <c r="V53" s="55">
        <v>5.8333333333333304</v>
      </c>
      <c r="W53" s="55">
        <v>15.4166666666667</v>
      </c>
      <c r="X53" s="55">
        <v>14.4166666666667</v>
      </c>
      <c r="Y53" s="55">
        <v>13.9166666666667</v>
      </c>
      <c r="Z53" s="55">
        <v>14.4166666666667</v>
      </c>
      <c r="AA53" s="55">
        <v>4.5833333333333304</v>
      </c>
      <c r="AB53" s="55"/>
      <c r="AC53" s="55">
        <v>6.6666666666666696</v>
      </c>
      <c r="AD53" s="55">
        <v>13.6666666666667</v>
      </c>
      <c r="AE53" s="55">
        <v>12.9166666666667</v>
      </c>
      <c r="AF53" s="55"/>
      <c r="AG53" s="55"/>
      <c r="AH53" s="55"/>
      <c r="AI53" s="55">
        <f t="shared" si="2"/>
        <v>14.65</v>
      </c>
    </row>
    <row r="54" spans="1:35" s="53" customFormat="1" x14ac:dyDescent="0.3">
      <c r="A54" s="33" t="s">
        <v>633</v>
      </c>
      <c r="B54" s="33" t="s">
        <v>1058</v>
      </c>
      <c r="C54" s="33"/>
      <c r="D54" s="55">
        <v>10.5</v>
      </c>
      <c r="E54" s="55">
        <v>12.5</v>
      </c>
      <c r="F54" s="55">
        <v>8.4166666666666696</v>
      </c>
      <c r="G54" s="55"/>
      <c r="H54" s="55">
        <v>6</v>
      </c>
      <c r="I54" s="55">
        <v>11.5833333333333</v>
      </c>
      <c r="J54" s="55">
        <v>10.9166666666667</v>
      </c>
      <c r="K54" s="55">
        <v>11.75</v>
      </c>
      <c r="L54" s="55">
        <v>12.4166666666667</v>
      </c>
      <c r="M54" s="55">
        <v>12.0833333333333</v>
      </c>
      <c r="N54" s="55"/>
      <c r="O54" s="55">
        <v>8.4166666666666696</v>
      </c>
      <c r="P54" s="55">
        <v>11.1666666666667</v>
      </c>
      <c r="Q54" s="55">
        <v>10.3333333333333</v>
      </c>
      <c r="R54" s="55">
        <v>10.9166666666667</v>
      </c>
      <c r="S54" s="55">
        <v>12.0833333333333</v>
      </c>
      <c r="T54" s="55">
        <v>7.3333333333333304</v>
      </c>
      <c r="U54" s="55"/>
      <c r="V54" s="55">
        <v>6.0833333333333304</v>
      </c>
      <c r="W54" s="55">
        <v>12.1666666666667</v>
      </c>
      <c r="X54" s="55">
        <v>12.4166666666667</v>
      </c>
      <c r="Y54" s="55">
        <v>11.6666666666667</v>
      </c>
      <c r="Z54" s="55">
        <v>11.75</v>
      </c>
      <c r="AA54" s="55">
        <v>5.6666666666666696</v>
      </c>
      <c r="AB54" s="55"/>
      <c r="AC54" s="55">
        <v>6.1666666666666696</v>
      </c>
      <c r="AD54" s="55">
        <v>11.9166666666667</v>
      </c>
      <c r="AE54" s="55">
        <v>10.0833333333333</v>
      </c>
      <c r="AF54" s="55"/>
      <c r="AG54" s="55"/>
      <c r="AH54" s="55"/>
      <c r="AI54" s="55">
        <f t="shared" si="2"/>
        <v>11.510416666666675</v>
      </c>
    </row>
    <row r="55" spans="1:35" s="53" customFormat="1" x14ac:dyDescent="0.3">
      <c r="A55" s="33" t="s">
        <v>634</v>
      </c>
      <c r="B55" s="33" t="s">
        <v>1058</v>
      </c>
      <c r="C55" s="33"/>
      <c r="D55" s="55">
        <v>9.5</v>
      </c>
      <c r="E55" s="55">
        <v>10.25</v>
      </c>
      <c r="F55" s="55">
        <v>5.6666666666666696</v>
      </c>
      <c r="G55" s="55"/>
      <c r="H55" s="55">
        <v>5.5833333333333304</v>
      </c>
      <c r="I55" s="55">
        <v>10.1666666666667</v>
      </c>
      <c r="J55" s="55">
        <v>9.25</v>
      </c>
      <c r="K55" s="55">
        <v>8.75</v>
      </c>
      <c r="L55" s="55">
        <v>9.5</v>
      </c>
      <c r="M55" s="55">
        <v>8.5833333333333304</v>
      </c>
      <c r="N55" s="55"/>
      <c r="O55" s="55">
        <v>5.4166666666666696</v>
      </c>
      <c r="P55" s="55">
        <v>8.8333333333333304</v>
      </c>
      <c r="Q55" s="55"/>
      <c r="R55" s="55">
        <v>9.4166666666666696</v>
      </c>
      <c r="S55" s="55">
        <v>8.6666666666666696</v>
      </c>
      <c r="T55" s="55">
        <v>4.25</v>
      </c>
      <c r="U55" s="55"/>
      <c r="V55" s="55">
        <v>6.5</v>
      </c>
      <c r="W55" s="55">
        <v>9.5</v>
      </c>
      <c r="X55" s="55">
        <v>10</v>
      </c>
      <c r="Y55" s="55">
        <v>9.8333333333333304</v>
      </c>
      <c r="Z55" s="55">
        <v>8.4166666666666696</v>
      </c>
      <c r="AA55" s="55">
        <v>5.25</v>
      </c>
      <c r="AB55" s="55">
        <v>5.0833333333333304</v>
      </c>
      <c r="AC55" s="55">
        <v>6</v>
      </c>
      <c r="AD55" s="55">
        <v>9.8333333333333304</v>
      </c>
      <c r="AE55" s="55">
        <v>9.9166666666666696</v>
      </c>
      <c r="AF55" s="55"/>
      <c r="AG55" s="55"/>
      <c r="AH55" s="55"/>
      <c r="AI55" s="55">
        <f t="shared" si="2"/>
        <v>9.4555555555555575</v>
      </c>
    </row>
    <row r="56" spans="1:35" s="53" customFormat="1" x14ac:dyDescent="0.3">
      <c r="A56" s="33" t="s">
        <v>637</v>
      </c>
      <c r="B56" s="33" t="s">
        <v>1058</v>
      </c>
      <c r="C56" s="33"/>
      <c r="D56" s="55">
        <v>7.3333333333333304</v>
      </c>
      <c r="E56" s="55">
        <v>6.75</v>
      </c>
      <c r="F56" s="55">
        <v>5.1666666666666696</v>
      </c>
      <c r="G56" s="55"/>
      <c r="H56" s="55">
        <v>3.6666666666666701</v>
      </c>
      <c r="I56" s="55">
        <v>6.25</v>
      </c>
      <c r="J56" s="55">
        <v>7.3333333333333304</v>
      </c>
      <c r="K56" s="55">
        <v>6.6666666666666696</v>
      </c>
      <c r="L56" s="55">
        <v>6.8333333333333304</v>
      </c>
      <c r="M56" s="55">
        <v>5.1666666666666696</v>
      </c>
      <c r="N56" s="55"/>
      <c r="O56" s="55">
        <v>1.4166666666666701</v>
      </c>
      <c r="P56" s="55">
        <v>6.5</v>
      </c>
      <c r="Q56" s="55">
        <v>6.0833333333333304</v>
      </c>
      <c r="R56" s="55">
        <v>6</v>
      </c>
      <c r="S56" s="55">
        <v>6.1666666666666696</v>
      </c>
      <c r="T56" s="55">
        <v>3.8333333333333299</v>
      </c>
      <c r="U56" s="55"/>
      <c r="V56" s="55">
        <v>0</v>
      </c>
      <c r="W56" s="55">
        <v>7.75</v>
      </c>
      <c r="X56" s="55">
        <v>7</v>
      </c>
      <c r="Y56" s="55">
        <v>6.1666666666666696</v>
      </c>
      <c r="Z56" s="55">
        <v>6</v>
      </c>
      <c r="AA56" s="55">
        <v>3.0833333333333299</v>
      </c>
      <c r="AB56" s="55"/>
      <c r="AC56" s="55">
        <v>3.1666666666666701</v>
      </c>
      <c r="AD56" s="55">
        <v>4.1666666666666696</v>
      </c>
      <c r="AE56" s="55">
        <v>4.0833333333333304</v>
      </c>
      <c r="AF56" s="55"/>
      <c r="AG56" s="55"/>
      <c r="AH56" s="55"/>
      <c r="AI56" s="55">
        <f t="shared" si="2"/>
        <v>6.317708333333333</v>
      </c>
    </row>
    <row r="57" spans="1:35" s="53" customFormat="1" x14ac:dyDescent="0.3">
      <c r="A57" s="33" t="s">
        <v>638</v>
      </c>
      <c r="B57" s="33" t="s">
        <v>1058</v>
      </c>
      <c r="C57" s="33"/>
      <c r="D57" s="55">
        <v>7.5</v>
      </c>
      <c r="E57" s="55">
        <v>7.6666666666666696</v>
      </c>
      <c r="F57" s="55">
        <v>6.9166666666666696</v>
      </c>
      <c r="G57" s="55">
        <v>1.5833333333333299</v>
      </c>
      <c r="H57" s="55">
        <v>3.5</v>
      </c>
      <c r="I57" s="55">
        <v>8.5</v>
      </c>
      <c r="J57" s="55">
        <v>7.5</v>
      </c>
      <c r="K57" s="55">
        <v>7.4166666666666696</v>
      </c>
      <c r="L57" s="55">
        <v>8.1666666666666696</v>
      </c>
      <c r="M57" s="55">
        <v>8.6666666666666696</v>
      </c>
      <c r="N57" s="55"/>
      <c r="O57" s="55">
        <v>3.5</v>
      </c>
      <c r="P57" s="55">
        <v>6.9166666666666696</v>
      </c>
      <c r="Q57" s="55"/>
      <c r="R57" s="55">
        <v>8.1666666666666696</v>
      </c>
      <c r="S57" s="55">
        <v>7</v>
      </c>
      <c r="T57" s="55">
        <v>5.1666666666666696</v>
      </c>
      <c r="U57" s="55">
        <v>1.0833333333333299</v>
      </c>
      <c r="V57" s="55">
        <v>3.9166666666666701</v>
      </c>
      <c r="W57" s="55">
        <v>8</v>
      </c>
      <c r="X57" s="55">
        <v>8.25</v>
      </c>
      <c r="Y57" s="55"/>
      <c r="Z57" s="55">
        <v>7.6666666666666696</v>
      </c>
      <c r="AA57" s="55">
        <v>6</v>
      </c>
      <c r="AB57" s="55">
        <v>0.16666666666666699</v>
      </c>
      <c r="AC57" s="55">
        <v>3.75</v>
      </c>
      <c r="AD57" s="55">
        <v>6.6666666666666696</v>
      </c>
      <c r="AE57" s="55">
        <v>7.25</v>
      </c>
      <c r="AF57" s="55"/>
      <c r="AG57" s="55"/>
      <c r="AH57" s="55"/>
      <c r="AI57" s="55">
        <f t="shared" si="2"/>
        <v>7.6190476190476213</v>
      </c>
    </row>
    <row r="58" spans="1:35" s="53" customFormat="1" x14ac:dyDescent="0.3">
      <c r="A58" s="33" t="s">
        <v>653</v>
      </c>
      <c r="B58" s="33" t="s">
        <v>1058</v>
      </c>
      <c r="C58" s="33"/>
      <c r="D58" s="55">
        <v>8</v>
      </c>
      <c r="E58" s="55">
        <v>7.4166666666666696</v>
      </c>
      <c r="F58" s="55">
        <v>6.4166666666666696</v>
      </c>
      <c r="G58" s="55"/>
      <c r="H58" s="55">
        <v>4</v>
      </c>
      <c r="I58" s="55">
        <v>7.5833333333333304</v>
      </c>
      <c r="J58" s="55">
        <v>7.4166666666666696</v>
      </c>
      <c r="K58" s="55">
        <v>6.75</v>
      </c>
      <c r="L58" s="55">
        <v>7.5833333333333304</v>
      </c>
      <c r="M58" s="55"/>
      <c r="N58" s="55"/>
      <c r="O58" s="55">
        <v>5.0833333333333304</v>
      </c>
      <c r="P58" s="55">
        <v>7.8333333333333304</v>
      </c>
      <c r="Q58" s="55">
        <v>6.75</v>
      </c>
      <c r="R58" s="55">
        <v>7.5</v>
      </c>
      <c r="S58" s="55">
        <v>8.4166666666666696</v>
      </c>
      <c r="T58" s="55">
        <v>4.5</v>
      </c>
      <c r="U58" s="55"/>
      <c r="V58" s="55">
        <v>4.25</v>
      </c>
      <c r="W58" s="55">
        <v>7.8333333333333304</v>
      </c>
      <c r="X58" s="55">
        <v>8.5833333333333304</v>
      </c>
      <c r="Y58" s="55">
        <v>8.25</v>
      </c>
      <c r="Z58" s="55">
        <v>7.6666666666666696</v>
      </c>
      <c r="AA58" s="55">
        <v>4.4166666666666696</v>
      </c>
      <c r="AB58" s="55"/>
      <c r="AC58" s="55">
        <v>5.1666666666666696</v>
      </c>
      <c r="AD58" s="55">
        <v>8.25</v>
      </c>
      <c r="AE58" s="55">
        <v>7.75</v>
      </c>
      <c r="AF58" s="55"/>
      <c r="AG58" s="55"/>
      <c r="AH58" s="55"/>
      <c r="AI58" s="55">
        <f t="shared" si="2"/>
        <v>7.723958333333333</v>
      </c>
    </row>
    <row r="59" spans="1:35" s="53" customFormat="1" x14ac:dyDescent="0.3">
      <c r="A59" s="33" t="s">
        <v>151</v>
      </c>
      <c r="B59" s="33" t="s">
        <v>1058</v>
      </c>
      <c r="C59" s="33"/>
      <c r="D59" s="55">
        <v>6.4166666666666696</v>
      </c>
      <c r="E59" s="55">
        <v>5.0833333333333304</v>
      </c>
      <c r="F59" s="55">
        <v>5.5</v>
      </c>
      <c r="G59" s="55"/>
      <c r="H59" s="55"/>
      <c r="I59" s="55">
        <v>5.5</v>
      </c>
      <c r="J59" s="55">
        <v>5.5</v>
      </c>
      <c r="K59" s="55">
        <v>6.5</v>
      </c>
      <c r="L59" s="55">
        <v>6.0833333333333304</v>
      </c>
      <c r="M59" s="55">
        <v>6.4166666666666696</v>
      </c>
      <c r="N59" s="55"/>
      <c r="O59" s="55"/>
      <c r="P59" s="55">
        <v>6.3333333333333304</v>
      </c>
      <c r="Q59" s="55">
        <v>6.8333333333333304</v>
      </c>
      <c r="R59" s="55">
        <v>6.5</v>
      </c>
      <c r="S59" s="55">
        <v>6.3333333333333304</v>
      </c>
      <c r="T59" s="55">
        <v>3.3333333333333299</v>
      </c>
      <c r="U59" s="55"/>
      <c r="V59" s="55"/>
      <c r="W59" s="55">
        <v>7.3333333333333304</v>
      </c>
      <c r="X59" s="55">
        <v>6.5833333333333304</v>
      </c>
      <c r="Y59" s="55">
        <v>3.3333333333333299</v>
      </c>
      <c r="Z59" s="55">
        <v>6.8333333333333304</v>
      </c>
      <c r="AA59" s="55">
        <v>3.6666666666666701</v>
      </c>
      <c r="AB59" s="55"/>
      <c r="AC59" s="55">
        <v>2.4166666666666701</v>
      </c>
      <c r="AD59" s="55">
        <v>7.8333333333333304</v>
      </c>
      <c r="AE59" s="55">
        <v>4.0833333333333304</v>
      </c>
      <c r="AF59" s="55"/>
      <c r="AG59" s="55"/>
      <c r="AH59" s="55"/>
      <c r="AI59" s="55">
        <f t="shared" si="2"/>
        <v>6.0677083333333304</v>
      </c>
    </row>
    <row r="60" spans="1:35" s="53" customFormat="1" x14ac:dyDescent="0.3">
      <c r="A60" s="33" t="s">
        <v>663</v>
      </c>
      <c r="B60" s="33" t="s">
        <v>1058</v>
      </c>
      <c r="C60" s="33"/>
      <c r="D60" s="55">
        <v>5.75</v>
      </c>
      <c r="E60" s="55"/>
      <c r="F60" s="55">
        <v>3.9166666666666701</v>
      </c>
      <c r="G60" s="55"/>
      <c r="H60" s="55">
        <v>2.5</v>
      </c>
      <c r="I60" s="55">
        <v>5.0833333333333304</v>
      </c>
      <c r="J60" s="55">
        <v>6.0833333333333304</v>
      </c>
      <c r="K60" s="55">
        <v>5.3333333333333304</v>
      </c>
      <c r="L60" s="55"/>
      <c r="M60" s="55">
        <v>5.1666666666666696</v>
      </c>
      <c r="N60" s="55"/>
      <c r="O60" s="55">
        <v>2.5</v>
      </c>
      <c r="P60" s="55">
        <v>5.5833333333333304</v>
      </c>
      <c r="Q60" s="55">
        <v>5.6666666666666696</v>
      </c>
      <c r="R60" s="55">
        <v>5.75</v>
      </c>
      <c r="S60" s="55">
        <v>6</v>
      </c>
      <c r="T60" s="55"/>
      <c r="U60" s="55"/>
      <c r="V60" s="55">
        <v>3.1666666666666701</v>
      </c>
      <c r="W60" s="55">
        <v>6.25</v>
      </c>
      <c r="X60" s="55">
        <v>5.6666666666666696</v>
      </c>
      <c r="Y60" s="55">
        <v>5.5</v>
      </c>
      <c r="Z60" s="55">
        <v>6.5</v>
      </c>
      <c r="AA60" s="55">
        <v>1.5</v>
      </c>
      <c r="AB60" s="55"/>
      <c r="AC60" s="55">
        <v>2.4166666666666701</v>
      </c>
      <c r="AD60" s="55">
        <v>5.5</v>
      </c>
      <c r="AE60" s="55">
        <v>5.0833333333333304</v>
      </c>
      <c r="AF60" s="55"/>
      <c r="AG60" s="55"/>
      <c r="AH60" s="55"/>
      <c r="AI60" s="55">
        <f t="shared" si="2"/>
        <v>5.6964285714285703</v>
      </c>
    </row>
    <row r="61" spans="1:35" s="53" customFormat="1" x14ac:dyDescent="0.3">
      <c r="A61" s="33" t="s">
        <v>669</v>
      </c>
      <c r="B61" s="33" t="s">
        <v>1058</v>
      </c>
      <c r="C61" s="33"/>
      <c r="D61" s="55">
        <v>5.75</v>
      </c>
      <c r="E61" s="55">
        <v>5.5833333333333304</v>
      </c>
      <c r="F61" s="55">
        <v>4.8333333333333304</v>
      </c>
      <c r="G61" s="55"/>
      <c r="H61" s="55">
        <v>1.9166666666666701</v>
      </c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>
        <f t="shared" si="2"/>
        <v>5.6666666666666652</v>
      </c>
    </row>
    <row r="62" spans="1:35" s="53" customFormat="1" x14ac:dyDescent="0.3">
      <c r="A62" s="33" t="s">
        <v>671</v>
      </c>
      <c r="B62" s="33" t="s">
        <v>1058</v>
      </c>
      <c r="C62" s="33"/>
      <c r="D62" s="55">
        <v>9.4166666666666696</v>
      </c>
      <c r="E62" s="55">
        <v>12.5</v>
      </c>
      <c r="F62" s="55">
        <v>5.3333333333333304</v>
      </c>
      <c r="G62" s="55"/>
      <c r="H62" s="55">
        <v>6.8333333333333304</v>
      </c>
      <c r="I62" s="55">
        <v>11.5</v>
      </c>
      <c r="J62" s="55">
        <v>10.5833333333333</v>
      </c>
      <c r="K62" s="55">
        <v>9.6666666666666696</v>
      </c>
      <c r="L62" s="55">
        <v>12.8333333333333</v>
      </c>
      <c r="M62" s="55">
        <v>7.9166666666666696</v>
      </c>
      <c r="N62" s="55"/>
      <c r="O62" s="55">
        <v>2.25</v>
      </c>
      <c r="P62" s="55">
        <v>8.6666666666666696</v>
      </c>
      <c r="Q62" s="55">
        <v>10.5833333333333</v>
      </c>
      <c r="R62" s="55">
        <v>9.8333333333333304</v>
      </c>
      <c r="S62" s="55">
        <v>11.75</v>
      </c>
      <c r="T62" s="55">
        <v>4.3333333333333304</v>
      </c>
      <c r="U62" s="55"/>
      <c r="V62" s="55">
        <v>5.75</v>
      </c>
      <c r="W62" s="55">
        <v>10.3333333333333</v>
      </c>
      <c r="X62" s="55">
        <v>11.5</v>
      </c>
      <c r="Y62" s="55">
        <v>9.9166666666666696</v>
      </c>
      <c r="Z62" s="55">
        <v>8</v>
      </c>
      <c r="AA62" s="55">
        <v>5.8333333333333304</v>
      </c>
      <c r="AB62" s="55"/>
      <c r="AC62" s="55">
        <v>6.4166666666666696</v>
      </c>
      <c r="AD62" s="55">
        <v>8.8333333333333304</v>
      </c>
      <c r="AE62" s="55">
        <v>9.8333333333333304</v>
      </c>
      <c r="AF62" s="55"/>
      <c r="AG62" s="55"/>
      <c r="AH62" s="55"/>
      <c r="AI62" s="55">
        <f t="shared" si="2"/>
        <v>10.359374999999993</v>
      </c>
    </row>
    <row r="63" spans="1:35" s="53" customFormat="1" x14ac:dyDescent="0.3">
      <c r="A63" s="33" t="s">
        <v>698</v>
      </c>
      <c r="B63" s="33" t="s">
        <v>1058</v>
      </c>
      <c r="C63" s="33"/>
      <c r="D63" s="55">
        <v>12.4166666666667</v>
      </c>
      <c r="E63" s="55">
        <v>10.8333333333333</v>
      </c>
      <c r="F63" s="55">
        <v>7.8333333333333304</v>
      </c>
      <c r="G63" s="55">
        <v>5.4166666666666696</v>
      </c>
      <c r="H63" s="55">
        <v>9.3333333333333304</v>
      </c>
      <c r="I63" s="55">
        <v>14.0833333333333</v>
      </c>
      <c r="J63" s="55">
        <v>12.9166666666667</v>
      </c>
      <c r="K63" s="55">
        <v>12.5833333333333</v>
      </c>
      <c r="L63" s="55">
        <v>11.75</v>
      </c>
      <c r="M63" s="55">
        <v>7.3333333333333304</v>
      </c>
      <c r="N63" s="55">
        <v>1.75</v>
      </c>
      <c r="O63" s="55">
        <v>8.4166666666666696</v>
      </c>
      <c r="P63" s="55">
        <v>11.0833333333333</v>
      </c>
      <c r="Q63" s="55">
        <v>12.6666666666667</v>
      </c>
      <c r="R63" s="55">
        <v>12.9166666666667</v>
      </c>
      <c r="S63" s="55">
        <v>11.8333333333333</v>
      </c>
      <c r="T63" s="55">
        <v>7.25</v>
      </c>
      <c r="U63" s="55">
        <v>3.5</v>
      </c>
      <c r="V63" s="55">
        <v>7</v>
      </c>
      <c r="W63" s="55">
        <v>10.75</v>
      </c>
      <c r="X63" s="55">
        <v>11.8333333333333</v>
      </c>
      <c r="Y63" s="55">
        <v>9.6666666666666696</v>
      </c>
      <c r="Z63" s="55">
        <v>11.1666666666667</v>
      </c>
      <c r="AA63" s="55">
        <v>8.3333333333333301E-2</v>
      </c>
      <c r="AB63" s="55">
        <v>3.4166666666666701</v>
      </c>
      <c r="AC63" s="55">
        <v>9.75</v>
      </c>
      <c r="AD63" s="55">
        <v>12.75</v>
      </c>
      <c r="AE63" s="55">
        <v>10.8333333333333</v>
      </c>
      <c r="AF63" s="55"/>
      <c r="AG63" s="55"/>
      <c r="AH63" s="55"/>
      <c r="AI63" s="55">
        <f t="shared" si="2"/>
        <v>11.880208333333332</v>
      </c>
    </row>
    <row r="64" spans="1:35" s="53" customFormat="1" x14ac:dyDescent="0.3">
      <c r="A64" s="33" t="s">
        <v>700</v>
      </c>
      <c r="B64" s="33" t="s">
        <v>1058</v>
      </c>
      <c r="C64" s="33"/>
      <c r="D64" s="55">
        <v>8.5</v>
      </c>
      <c r="E64" s="55">
        <v>7.3333333333333304</v>
      </c>
      <c r="F64" s="55">
        <v>6.1666666666666696</v>
      </c>
      <c r="G64" s="55">
        <v>5</v>
      </c>
      <c r="H64" s="55">
        <v>7.0833333333333304</v>
      </c>
      <c r="I64" s="55">
        <v>9.25</v>
      </c>
      <c r="J64" s="55">
        <v>10</v>
      </c>
      <c r="K64" s="55">
        <v>9.5</v>
      </c>
      <c r="L64" s="55">
        <v>8.3333333333333304</v>
      </c>
      <c r="M64" s="55">
        <v>8.0833333333333304</v>
      </c>
      <c r="N64" s="55">
        <v>4.8333333333333304</v>
      </c>
      <c r="O64" s="55">
        <v>6.4166666666666696</v>
      </c>
      <c r="P64" s="55">
        <v>9.5833333333333304</v>
      </c>
      <c r="Q64" s="55">
        <v>8.5</v>
      </c>
      <c r="R64" s="55">
        <v>9.6666666666666696</v>
      </c>
      <c r="S64" s="55">
        <v>9</v>
      </c>
      <c r="T64" s="55">
        <v>8.5</v>
      </c>
      <c r="U64" s="55">
        <v>3.0833333333333299</v>
      </c>
      <c r="V64" s="55">
        <v>7.75</v>
      </c>
      <c r="W64" s="55">
        <v>8.8333333333333304</v>
      </c>
      <c r="X64" s="55">
        <v>9.75</v>
      </c>
      <c r="Y64" s="55">
        <v>9.0833333333333304</v>
      </c>
      <c r="Z64" s="55">
        <v>7.6666666666666696</v>
      </c>
      <c r="AA64" s="55">
        <v>1.1666666666666701</v>
      </c>
      <c r="AB64" s="55">
        <v>3.5833333333333299</v>
      </c>
      <c r="AC64" s="55">
        <v>6.8333333333333304</v>
      </c>
      <c r="AD64" s="55">
        <v>8.4166666666666696</v>
      </c>
      <c r="AE64" s="55">
        <v>7.6666666666666696</v>
      </c>
      <c r="AF64" s="55"/>
      <c r="AG64" s="55"/>
      <c r="AH64" s="55"/>
      <c r="AI64" s="55">
        <f t="shared" si="2"/>
        <v>8.8177083333333321</v>
      </c>
    </row>
    <row r="65" spans="1:35" s="53" customFormat="1" x14ac:dyDescent="0.3">
      <c r="A65" s="33" t="s">
        <v>707</v>
      </c>
      <c r="B65" s="33" t="s">
        <v>1058</v>
      </c>
      <c r="C65" s="33"/>
      <c r="D65" s="55">
        <v>8</v>
      </c>
      <c r="E65" s="55">
        <v>7.6666666666666696</v>
      </c>
      <c r="F65" s="55">
        <v>8.75</v>
      </c>
      <c r="G65" s="55"/>
      <c r="H65" s="55"/>
      <c r="I65" s="55">
        <v>0</v>
      </c>
      <c r="J65" s="55">
        <v>7.4166666666666696</v>
      </c>
      <c r="K65" s="55">
        <v>6.75</v>
      </c>
      <c r="L65" s="55">
        <v>7.5</v>
      </c>
      <c r="M65" s="55">
        <v>6.25</v>
      </c>
      <c r="N65" s="55">
        <v>8.3333333333333301E-2</v>
      </c>
      <c r="O65" s="55">
        <v>3.9166666666666701</v>
      </c>
      <c r="P65" s="55">
        <v>6.6666666666666696</v>
      </c>
      <c r="Q65" s="55">
        <v>7.8333333333333304</v>
      </c>
      <c r="R65" s="55">
        <v>8.1666666666666696</v>
      </c>
      <c r="S65" s="55">
        <v>8</v>
      </c>
      <c r="T65" s="55">
        <v>6.9166666666666696</v>
      </c>
      <c r="U65" s="55">
        <v>1.8333333333333299</v>
      </c>
      <c r="V65" s="55"/>
      <c r="W65" s="55">
        <v>8.25</v>
      </c>
      <c r="X65" s="55">
        <v>9.8333333333333304</v>
      </c>
      <c r="Y65" s="55">
        <v>7.25</v>
      </c>
      <c r="Z65" s="55">
        <v>8.0833333333333304</v>
      </c>
      <c r="AA65" s="55">
        <v>4.5833333333333304</v>
      </c>
      <c r="AB65" s="55"/>
      <c r="AC65" s="55"/>
      <c r="AD65" s="55">
        <v>5.8333333333333304</v>
      </c>
      <c r="AE65" s="55">
        <v>7.5</v>
      </c>
      <c r="AF65" s="55"/>
      <c r="AG65" s="55"/>
      <c r="AH65" s="55"/>
      <c r="AI65" s="55">
        <f t="shared" si="2"/>
        <v>7.171875</v>
      </c>
    </row>
    <row r="66" spans="1:35" s="53" customFormat="1" x14ac:dyDescent="0.3">
      <c r="A66" s="33" t="s">
        <v>733</v>
      </c>
      <c r="B66" s="33" t="s">
        <v>1058</v>
      </c>
      <c r="C66" s="33"/>
      <c r="D66" s="55">
        <v>9.3333333333333304</v>
      </c>
      <c r="E66" s="55">
        <v>9.5</v>
      </c>
      <c r="F66" s="55">
        <v>9</v>
      </c>
      <c r="G66" s="55"/>
      <c r="H66" s="55">
        <v>5.8333333333333304</v>
      </c>
      <c r="I66" s="55">
        <v>8.8333333333333304</v>
      </c>
      <c r="J66" s="55">
        <v>10.0833333333333</v>
      </c>
      <c r="K66" s="55">
        <v>8.3333333333333304</v>
      </c>
      <c r="L66" s="55">
        <v>9.1666666666666696</v>
      </c>
      <c r="M66" s="55">
        <v>9.5</v>
      </c>
      <c r="N66" s="55">
        <v>0</v>
      </c>
      <c r="O66" s="55">
        <v>5.4166666666666696</v>
      </c>
      <c r="P66" s="55">
        <v>9.3333333333333304</v>
      </c>
      <c r="Q66" s="55">
        <v>8</v>
      </c>
      <c r="R66" s="55">
        <v>9.75</v>
      </c>
      <c r="S66" s="55">
        <v>8.75</v>
      </c>
      <c r="T66" s="55">
        <v>6.5</v>
      </c>
      <c r="U66" s="55">
        <v>2.1666666666666701</v>
      </c>
      <c r="V66" s="55">
        <v>5</v>
      </c>
      <c r="W66" s="55">
        <v>9.0833333333333304</v>
      </c>
      <c r="X66" s="55">
        <v>9.0833333333333304</v>
      </c>
      <c r="Y66" s="55">
        <v>10.0833333333333</v>
      </c>
      <c r="Z66" s="55">
        <v>8.3333333333333304</v>
      </c>
      <c r="AA66" s="55"/>
      <c r="AB66" s="55"/>
      <c r="AC66" s="55">
        <v>5.8333333333333304</v>
      </c>
      <c r="AD66" s="55">
        <v>8.9166666666666696</v>
      </c>
      <c r="AE66" s="55">
        <v>7.5833333333333304</v>
      </c>
      <c r="AF66" s="55"/>
      <c r="AG66" s="55"/>
      <c r="AH66" s="55"/>
      <c r="AI66" s="55">
        <f t="shared" ref="AI66:AI123" si="3">IFERROR(AVERAGEIFS(D66:AH66,$D$1:$AH$1,"&lt;&gt;Sun",$D$1:$AH$1,"&lt;&gt;Sat",$D$1:$AH$1,"&lt;&gt;Mon"),"")</f>
        <v>9.0104166666666607</v>
      </c>
    </row>
    <row r="67" spans="1:35" s="53" customFormat="1" x14ac:dyDescent="0.3">
      <c r="A67" s="33" t="s">
        <v>744</v>
      </c>
      <c r="B67" s="33" t="s">
        <v>1058</v>
      </c>
      <c r="C67" s="33"/>
      <c r="D67" s="55">
        <v>4</v>
      </c>
      <c r="E67" s="55">
        <v>3.4166666666666701</v>
      </c>
      <c r="F67" s="55"/>
      <c r="G67" s="55"/>
      <c r="H67" s="55">
        <v>1.75</v>
      </c>
      <c r="I67" s="55">
        <v>4.5833333333333304</v>
      </c>
      <c r="J67" s="55">
        <v>4.1666666666666696</v>
      </c>
      <c r="K67" s="55">
        <v>4.4166666666666696</v>
      </c>
      <c r="L67" s="55">
        <v>4.5833333333333304</v>
      </c>
      <c r="M67" s="55">
        <v>5.0833333333333304</v>
      </c>
      <c r="N67" s="55"/>
      <c r="O67" s="55">
        <v>2</v>
      </c>
      <c r="P67" s="55">
        <v>4.8333333333333304</v>
      </c>
      <c r="Q67" s="55">
        <v>3.75</v>
      </c>
      <c r="R67" s="55">
        <v>2.75</v>
      </c>
      <c r="S67" s="55">
        <v>4.4166666666666696</v>
      </c>
      <c r="T67" s="55">
        <v>2.4166666666666701</v>
      </c>
      <c r="U67" s="55"/>
      <c r="V67" s="55">
        <v>2.1666666666666701</v>
      </c>
      <c r="W67" s="55">
        <v>4.8333333333333304</v>
      </c>
      <c r="X67" s="55">
        <v>4.8333333333333304</v>
      </c>
      <c r="Y67" s="55">
        <v>3.9166666666666701</v>
      </c>
      <c r="Z67" s="55">
        <v>4.1666666666666696</v>
      </c>
      <c r="AA67" s="55">
        <v>2.9166666666666701</v>
      </c>
      <c r="AB67" s="55"/>
      <c r="AC67" s="55">
        <v>2.4166666666666701</v>
      </c>
      <c r="AD67" s="55">
        <v>1.9166666666666701</v>
      </c>
      <c r="AE67" s="55">
        <v>2.3333333333333299</v>
      </c>
      <c r="AF67" s="55"/>
      <c r="AG67" s="55"/>
      <c r="AH67" s="55"/>
      <c r="AI67" s="55">
        <f t="shared" si="3"/>
        <v>3.932291666666667</v>
      </c>
    </row>
    <row r="68" spans="1:35" s="53" customFormat="1" x14ac:dyDescent="0.3">
      <c r="A68" s="33" t="s">
        <v>746</v>
      </c>
      <c r="B68" s="33" t="s">
        <v>1058</v>
      </c>
      <c r="C68" s="33"/>
      <c r="D68" s="55">
        <v>8</v>
      </c>
      <c r="E68" s="55">
        <v>9.5</v>
      </c>
      <c r="F68" s="55">
        <v>3.5833333333333299</v>
      </c>
      <c r="G68" s="55"/>
      <c r="H68" s="55">
        <v>3.6666666666666701</v>
      </c>
      <c r="I68" s="55">
        <v>7.1666666666666696</v>
      </c>
      <c r="J68" s="55">
        <v>8.75</v>
      </c>
      <c r="K68" s="55">
        <v>9.3333333333333304</v>
      </c>
      <c r="L68" s="55">
        <v>8.6666666666666696</v>
      </c>
      <c r="M68" s="55">
        <v>7.5</v>
      </c>
      <c r="N68" s="55"/>
      <c r="O68" s="55">
        <v>3.75</v>
      </c>
      <c r="P68" s="55">
        <v>7.4166666666666696</v>
      </c>
      <c r="Q68" s="55">
        <v>9.1666666666666696</v>
      </c>
      <c r="R68" s="55">
        <v>4.4166666666666696</v>
      </c>
      <c r="S68" s="55">
        <v>7.6666666666666696</v>
      </c>
      <c r="T68" s="55">
        <v>2.5</v>
      </c>
      <c r="U68" s="55"/>
      <c r="V68" s="55">
        <v>4.8333333333333304</v>
      </c>
      <c r="W68" s="55">
        <v>9.3333333333333304</v>
      </c>
      <c r="X68" s="55">
        <v>6.75</v>
      </c>
      <c r="Y68" s="55">
        <v>6.6666666666666696</v>
      </c>
      <c r="Z68" s="55"/>
      <c r="AA68" s="55"/>
      <c r="AB68" s="55"/>
      <c r="AC68" s="55">
        <v>8.4166666666666696</v>
      </c>
      <c r="AD68" s="55">
        <v>9.1666666666666696</v>
      </c>
      <c r="AE68" s="55">
        <v>8.0833333333333304</v>
      </c>
      <c r="AF68" s="55"/>
      <c r="AG68" s="55"/>
      <c r="AH68" s="55"/>
      <c r="AI68" s="55">
        <f t="shared" si="3"/>
        <v>8.0055555555555564</v>
      </c>
    </row>
    <row r="69" spans="1:35" s="53" customFormat="1" x14ac:dyDescent="0.3">
      <c r="A69" s="33" t="s">
        <v>748</v>
      </c>
      <c r="B69" s="33" t="s">
        <v>1058</v>
      </c>
      <c r="C69" s="33"/>
      <c r="D69" s="55">
        <v>0</v>
      </c>
      <c r="E69" s="55">
        <v>7.4166666666666696</v>
      </c>
      <c r="F69" s="55">
        <v>4.9166666666666696</v>
      </c>
      <c r="G69" s="55">
        <v>0</v>
      </c>
      <c r="H69" s="55">
        <v>3.8333333333333299</v>
      </c>
      <c r="I69" s="55">
        <v>7.1666666666666696</v>
      </c>
      <c r="J69" s="55">
        <v>7.25</v>
      </c>
      <c r="K69" s="55">
        <v>8.25</v>
      </c>
      <c r="L69" s="55">
        <v>0</v>
      </c>
      <c r="M69" s="55"/>
      <c r="N69" s="55"/>
      <c r="O69" s="55">
        <v>4.9166666666666696</v>
      </c>
      <c r="P69" s="55">
        <v>8.6666666666666696</v>
      </c>
      <c r="Q69" s="55">
        <v>7.1666666666666696</v>
      </c>
      <c r="R69" s="55">
        <v>7.25</v>
      </c>
      <c r="S69" s="55">
        <v>7.3333333333333304</v>
      </c>
      <c r="T69" s="55">
        <v>3.25</v>
      </c>
      <c r="U69" s="55"/>
      <c r="V69" s="55">
        <v>5.4166666666666696</v>
      </c>
      <c r="W69" s="55">
        <v>7.6666666666666696</v>
      </c>
      <c r="X69" s="55">
        <v>7.9166666666666696</v>
      </c>
      <c r="Y69" s="55">
        <v>7.0833333333333304</v>
      </c>
      <c r="Z69" s="55">
        <v>6.5833333333333304</v>
      </c>
      <c r="AA69" s="55">
        <v>4.25</v>
      </c>
      <c r="AB69" s="55"/>
      <c r="AC69" s="55">
        <v>6.1666666666666696</v>
      </c>
      <c r="AD69" s="55">
        <v>6.25</v>
      </c>
      <c r="AE69" s="55">
        <v>7.5833333333333304</v>
      </c>
      <c r="AF69" s="55"/>
      <c r="AG69" s="55"/>
      <c r="AH69" s="55"/>
      <c r="AI69" s="55">
        <f t="shared" si="3"/>
        <v>6.473958333333333</v>
      </c>
    </row>
    <row r="70" spans="1:35" s="53" customFormat="1" x14ac:dyDescent="0.3">
      <c r="A70" s="33" t="s">
        <v>757</v>
      </c>
      <c r="B70" s="33" t="s">
        <v>1058</v>
      </c>
      <c r="C70" s="33"/>
      <c r="D70" s="55">
        <v>7.1666666666666696</v>
      </c>
      <c r="E70" s="55">
        <v>7.25</v>
      </c>
      <c r="F70" s="55">
        <v>5.25</v>
      </c>
      <c r="G70" s="55"/>
      <c r="H70" s="55">
        <v>3.6666666666666701</v>
      </c>
      <c r="I70" s="55">
        <v>7</v>
      </c>
      <c r="J70" s="55">
        <v>7.25</v>
      </c>
      <c r="K70" s="55">
        <v>7.0833333333333304</v>
      </c>
      <c r="L70" s="55">
        <v>7.3333333333333304</v>
      </c>
      <c r="M70" s="55">
        <v>7.1666666666666696</v>
      </c>
      <c r="N70" s="55"/>
      <c r="O70" s="55">
        <v>3.0833333333333299</v>
      </c>
      <c r="P70" s="55">
        <v>7.75</v>
      </c>
      <c r="Q70" s="55">
        <v>6.6666666666666696</v>
      </c>
      <c r="R70" s="55">
        <v>7.25</v>
      </c>
      <c r="S70" s="55">
        <v>7.0833333333333304</v>
      </c>
      <c r="T70" s="55">
        <v>2.9166666666666701</v>
      </c>
      <c r="U70" s="55"/>
      <c r="V70" s="55">
        <v>3.6666666666666701</v>
      </c>
      <c r="W70" s="55">
        <v>8.1666666666666696</v>
      </c>
      <c r="X70" s="55">
        <v>8.4166666666666696</v>
      </c>
      <c r="Y70" s="55"/>
      <c r="Z70" s="55">
        <v>8.25</v>
      </c>
      <c r="AA70" s="55">
        <v>7.5</v>
      </c>
      <c r="AB70" s="55"/>
      <c r="AC70" s="55">
        <v>4.9166666666666696</v>
      </c>
      <c r="AD70" s="55">
        <v>8.1666666666666696</v>
      </c>
      <c r="AE70" s="55">
        <v>7.5833333333333304</v>
      </c>
      <c r="AF70" s="55"/>
      <c r="AG70" s="55"/>
      <c r="AH70" s="55"/>
      <c r="AI70" s="55">
        <f t="shared" si="3"/>
        <v>7.4944444444444445</v>
      </c>
    </row>
    <row r="71" spans="1:35" s="53" customFormat="1" x14ac:dyDescent="0.3">
      <c r="A71" s="33" t="s">
        <v>760</v>
      </c>
      <c r="B71" s="33" t="s">
        <v>1058</v>
      </c>
      <c r="C71" s="33"/>
      <c r="D71" s="55">
        <v>6.75</v>
      </c>
      <c r="E71" s="55">
        <v>6</v>
      </c>
      <c r="F71" s="55"/>
      <c r="G71" s="55"/>
      <c r="H71" s="55"/>
      <c r="I71" s="55">
        <v>6.6666666666666696</v>
      </c>
      <c r="J71" s="55">
        <v>6.4166666666666696</v>
      </c>
      <c r="K71" s="55">
        <v>6.8333333333333304</v>
      </c>
      <c r="L71" s="55">
        <v>5.5833333333333304</v>
      </c>
      <c r="M71" s="55">
        <v>5.5833333333333304</v>
      </c>
      <c r="N71" s="55"/>
      <c r="O71" s="55">
        <v>3.8333333333333299</v>
      </c>
      <c r="P71" s="55">
        <v>8.5</v>
      </c>
      <c r="Q71" s="55">
        <v>6.75</v>
      </c>
      <c r="R71" s="55">
        <v>5.75</v>
      </c>
      <c r="S71" s="55">
        <v>4.9166666666666696</v>
      </c>
      <c r="T71" s="55">
        <v>3.5</v>
      </c>
      <c r="U71" s="55"/>
      <c r="V71" s="55"/>
      <c r="W71" s="55">
        <v>6.9166666666666696</v>
      </c>
      <c r="X71" s="55">
        <v>6</v>
      </c>
      <c r="Y71" s="55">
        <v>6.9166666666666696</v>
      </c>
      <c r="Z71" s="55">
        <v>6.4166666666666696</v>
      </c>
      <c r="AA71" s="55">
        <v>3</v>
      </c>
      <c r="AB71" s="55"/>
      <c r="AC71" s="55">
        <v>0</v>
      </c>
      <c r="AD71" s="55">
        <v>4.9166666666666696</v>
      </c>
      <c r="AE71" s="55">
        <v>5.8333333333333304</v>
      </c>
      <c r="AF71" s="55"/>
      <c r="AG71" s="55"/>
      <c r="AH71" s="55"/>
      <c r="AI71" s="55">
        <f t="shared" si="3"/>
        <v>6.3229166666666679</v>
      </c>
    </row>
    <row r="72" spans="1:35" s="53" customFormat="1" x14ac:dyDescent="0.3">
      <c r="A72" s="33" t="s">
        <v>761</v>
      </c>
      <c r="B72" s="33" t="s">
        <v>1058</v>
      </c>
      <c r="C72" s="33"/>
      <c r="D72" s="55">
        <v>6.8333333333333304</v>
      </c>
      <c r="E72" s="55">
        <v>7.1666666666666696</v>
      </c>
      <c r="F72" s="55">
        <v>5.0833333333333304</v>
      </c>
      <c r="G72" s="55">
        <v>8.3333333333333301E-2</v>
      </c>
      <c r="H72" s="55">
        <v>3.6666666666666701</v>
      </c>
      <c r="I72" s="55">
        <v>7.5</v>
      </c>
      <c r="J72" s="55">
        <v>8</v>
      </c>
      <c r="K72" s="55">
        <v>5.3333333333333304</v>
      </c>
      <c r="L72" s="55">
        <v>7.25</v>
      </c>
      <c r="M72" s="55">
        <v>6.25</v>
      </c>
      <c r="N72" s="55">
        <v>0.83333333333333304</v>
      </c>
      <c r="O72" s="55">
        <v>4.8333333333333304</v>
      </c>
      <c r="P72" s="55">
        <v>6.75</v>
      </c>
      <c r="Q72" s="55">
        <v>5.8333333333333304</v>
      </c>
      <c r="R72" s="55">
        <v>6.4166666666666696</v>
      </c>
      <c r="S72" s="55">
        <v>7.5833333333333304</v>
      </c>
      <c r="T72" s="55">
        <v>4.5833333333333304</v>
      </c>
      <c r="U72" s="55">
        <v>0.75</v>
      </c>
      <c r="V72" s="55">
        <v>3.25</v>
      </c>
      <c r="W72" s="55">
        <v>7.75</v>
      </c>
      <c r="X72" s="55">
        <v>7</v>
      </c>
      <c r="Y72" s="55">
        <v>7.5833333333333304</v>
      </c>
      <c r="Z72" s="55">
        <v>6.9166666666666696</v>
      </c>
      <c r="AA72" s="55">
        <v>2.5833333333333299</v>
      </c>
      <c r="AB72" s="55">
        <v>0.41666666666666702</v>
      </c>
      <c r="AC72" s="55">
        <v>2.6666666666666701</v>
      </c>
      <c r="AD72" s="55">
        <v>6.0833333333333304</v>
      </c>
      <c r="AE72" s="55">
        <v>6.0833333333333304</v>
      </c>
      <c r="AF72" s="55"/>
      <c r="AG72" s="55"/>
      <c r="AH72" s="55"/>
      <c r="AI72" s="55">
        <f t="shared" si="3"/>
        <v>6.8802083333333321</v>
      </c>
    </row>
    <row r="73" spans="1:35" s="53" customFormat="1" x14ac:dyDescent="0.3">
      <c r="A73" s="33" t="s">
        <v>766</v>
      </c>
      <c r="B73" s="33" t="s">
        <v>1058</v>
      </c>
      <c r="C73" s="33"/>
      <c r="D73" s="55">
        <v>1.3333333333333299</v>
      </c>
      <c r="E73" s="55">
        <v>7.0833333333333304</v>
      </c>
      <c r="F73" s="55">
        <v>5.4166666666666696</v>
      </c>
      <c r="G73" s="55"/>
      <c r="H73" s="55">
        <v>2.5</v>
      </c>
      <c r="I73" s="55">
        <v>7.6666666666666696</v>
      </c>
      <c r="J73" s="55">
        <v>6.1666666666666696</v>
      </c>
      <c r="K73" s="55">
        <v>7</v>
      </c>
      <c r="L73" s="55">
        <v>7.0833333333333304</v>
      </c>
      <c r="M73" s="55">
        <v>5.4166666666666696</v>
      </c>
      <c r="N73" s="55"/>
      <c r="O73" s="55">
        <v>0.66666666666666696</v>
      </c>
      <c r="P73" s="55">
        <v>6.75</v>
      </c>
      <c r="Q73" s="55">
        <v>7.5833333333333304</v>
      </c>
      <c r="R73" s="55">
        <v>6.8333333333333304</v>
      </c>
      <c r="S73" s="55">
        <v>8.25</v>
      </c>
      <c r="T73" s="55">
        <v>5</v>
      </c>
      <c r="U73" s="55"/>
      <c r="V73" s="55">
        <v>3.75</v>
      </c>
      <c r="W73" s="55">
        <v>6.3333333333333304</v>
      </c>
      <c r="X73" s="55">
        <v>7.0833333333333304</v>
      </c>
      <c r="Y73" s="55">
        <v>7.1666666666666696</v>
      </c>
      <c r="Z73" s="55">
        <v>5.5</v>
      </c>
      <c r="AA73" s="55">
        <v>3.9166666666666701</v>
      </c>
      <c r="AB73" s="55"/>
      <c r="AC73" s="55">
        <v>3.3333333333333299</v>
      </c>
      <c r="AD73" s="55">
        <v>6.5833333333333304</v>
      </c>
      <c r="AE73" s="55">
        <v>4.6666666666666696</v>
      </c>
      <c r="AF73" s="55"/>
      <c r="AG73" s="55"/>
      <c r="AH73" s="55"/>
      <c r="AI73" s="55">
        <f t="shared" si="3"/>
        <v>6.4427083333333321</v>
      </c>
    </row>
    <row r="74" spans="1:35" s="53" customFormat="1" x14ac:dyDescent="0.3">
      <c r="A74" s="33" t="s">
        <v>767</v>
      </c>
      <c r="B74" s="33" t="s">
        <v>1058</v>
      </c>
      <c r="C74" s="33"/>
      <c r="D74" s="55">
        <v>6.25</v>
      </c>
      <c r="E74" s="55">
        <v>6.25</v>
      </c>
      <c r="F74" s="55">
        <v>6.8333333333333304</v>
      </c>
      <c r="G74" s="55">
        <v>0</v>
      </c>
      <c r="H74" s="55">
        <v>5.4166666666666696</v>
      </c>
      <c r="I74" s="55">
        <v>7.5833333333333304</v>
      </c>
      <c r="J74" s="55">
        <v>7.6666666666666696</v>
      </c>
      <c r="K74" s="55">
        <v>7</v>
      </c>
      <c r="L74" s="55">
        <v>8</v>
      </c>
      <c r="M74" s="55">
        <v>6.25</v>
      </c>
      <c r="N74" s="55"/>
      <c r="O74" s="55">
        <v>2.0833333333333299</v>
      </c>
      <c r="P74" s="55">
        <v>7.1666666666666696</v>
      </c>
      <c r="Q74" s="55">
        <v>7.1666666666666696</v>
      </c>
      <c r="R74" s="55">
        <v>7.1666666666666696</v>
      </c>
      <c r="S74" s="55">
        <v>8</v>
      </c>
      <c r="T74" s="55">
        <v>6</v>
      </c>
      <c r="U74" s="55"/>
      <c r="V74" s="55"/>
      <c r="W74" s="55">
        <v>6.6666666666666696</v>
      </c>
      <c r="X74" s="55">
        <v>7.1666666666666696</v>
      </c>
      <c r="Y74" s="55">
        <v>8.1666666666666696</v>
      </c>
      <c r="Z74" s="55">
        <v>6.9166666666666696</v>
      </c>
      <c r="AA74" s="55">
        <v>5.8333333333333304</v>
      </c>
      <c r="AB74" s="55"/>
      <c r="AC74" s="55"/>
      <c r="AD74" s="55">
        <v>5.9166666666666696</v>
      </c>
      <c r="AE74" s="55">
        <v>5.3333333333333304</v>
      </c>
      <c r="AF74" s="55"/>
      <c r="AG74" s="55"/>
      <c r="AH74" s="55"/>
      <c r="AI74" s="55">
        <f t="shared" si="3"/>
        <v>7.0260416666666687</v>
      </c>
    </row>
    <row r="75" spans="1:35" s="53" customFormat="1" x14ac:dyDescent="0.3">
      <c r="A75" s="33" t="s">
        <v>771</v>
      </c>
      <c r="B75" s="33" t="s">
        <v>1058</v>
      </c>
      <c r="C75" s="33"/>
      <c r="D75" s="55">
        <v>7.75</v>
      </c>
      <c r="E75" s="55">
        <v>6.8333333333333304</v>
      </c>
      <c r="F75" s="55">
        <v>6.6666666666666696</v>
      </c>
      <c r="G75" s="55">
        <v>0.41666666666666702</v>
      </c>
      <c r="H75" s="55">
        <v>5.3333333333333304</v>
      </c>
      <c r="I75" s="55">
        <v>8.25</v>
      </c>
      <c r="J75" s="55">
        <v>8.0833333333333304</v>
      </c>
      <c r="K75" s="55">
        <v>8.0833333333333304</v>
      </c>
      <c r="L75" s="55">
        <v>9.3333333333333304</v>
      </c>
      <c r="M75" s="55">
        <v>7.0833333333333304</v>
      </c>
      <c r="N75" s="55">
        <v>4.9166666666666696</v>
      </c>
      <c r="O75" s="55">
        <v>5.75</v>
      </c>
      <c r="P75" s="55">
        <v>7.8333333333333304</v>
      </c>
      <c r="Q75" s="55">
        <v>7.6666666666666696</v>
      </c>
      <c r="R75" s="55">
        <v>7.1666666666666696</v>
      </c>
      <c r="S75" s="55">
        <v>6</v>
      </c>
      <c r="T75" s="55">
        <v>6.5833333333333304</v>
      </c>
      <c r="U75" s="55">
        <v>5.3333333333333304</v>
      </c>
      <c r="V75" s="55">
        <v>4.8333333333333304</v>
      </c>
      <c r="W75" s="55">
        <v>10</v>
      </c>
      <c r="X75" s="55">
        <v>9.5</v>
      </c>
      <c r="Y75" s="55">
        <v>1.6666666666666701</v>
      </c>
      <c r="Z75" s="55">
        <v>6.4166666666666696</v>
      </c>
      <c r="AA75" s="55">
        <v>5.5</v>
      </c>
      <c r="AB75" s="55">
        <v>0.41666666666666702</v>
      </c>
      <c r="AC75" s="55">
        <v>6.5</v>
      </c>
      <c r="AD75" s="55">
        <v>8.0833333333333304</v>
      </c>
      <c r="AE75" s="55">
        <v>7.1666666666666696</v>
      </c>
      <c r="AF75" s="55"/>
      <c r="AG75" s="55"/>
      <c r="AH75" s="55"/>
      <c r="AI75" s="55">
        <f t="shared" si="3"/>
        <v>7.489583333333333</v>
      </c>
    </row>
    <row r="76" spans="1:35" s="53" customFormat="1" x14ac:dyDescent="0.3">
      <c r="A76" s="33" t="s">
        <v>778</v>
      </c>
      <c r="B76" s="33" t="s">
        <v>1058</v>
      </c>
      <c r="C76" s="33"/>
      <c r="D76" s="55"/>
      <c r="E76" s="55">
        <v>10.8333333333333</v>
      </c>
      <c r="F76" s="55">
        <v>7.0833333333333304</v>
      </c>
      <c r="G76" s="55"/>
      <c r="H76" s="55">
        <v>5.1666666666666696</v>
      </c>
      <c r="I76" s="55">
        <v>9</v>
      </c>
      <c r="J76" s="55">
        <v>8.75</v>
      </c>
      <c r="K76" s="55">
        <v>10.5</v>
      </c>
      <c r="L76" s="55">
        <v>9.25</v>
      </c>
      <c r="M76" s="55">
        <v>6.75</v>
      </c>
      <c r="N76" s="55"/>
      <c r="O76" s="55">
        <v>3.6666666666666701</v>
      </c>
      <c r="P76" s="55">
        <v>9.3333333333333304</v>
      </c>
      <c r="Q76" s="55">
        <v>9.5</v>
      </c>
      <c r="R76" s="55">
        <v>9.5833333333333304</v>
      </c>
      <c r="S76" s="55">
        <v>9.5833333333333304</v>
      </c>
      <c r="T76" s="55">
        <v>5.5833333333333304</v>
      </c>
      <c r="U76" s="55"/>
      <c r="V76" s="55">
        <v>6.3333333333333304</v>
      </c>
      <c r="W76" s="55">
        <v>10.6666666666667</v>
      </c>
      <c r="X76" s="55">
        <v>10.6666666666667</v>
      </c>
      <c r="Y76" s="55">
        <v>7.9166666666666696</v>
      </c>
      <c r="Z76" s="55">
        <v>10.0833333333333</v>
      </c>
      <c r="AA76" s="55">
        <v>4.0833333333333304</v>
      </c>
      <c r="AB76" s="55"/>
      <c r="AC76" s="55">
        <v>5.25</v>
      </c>
      <c r="AD76" s="55">
        <v>6.75</v>
      </c>
      <c r="AE76" s="55">
        <v>8</v>
      </c>
      <c r="AF76" s="55"/>
      <c r="AG76" s="55"/>
      <c r="AH76" s="55"/>
      <c r="AI76" s="55">
        <f t="shared" si="3"/>
        <v>9.3611111111111107</v>
      </c>
    </row>
    <row r="77" spans="1:35" s="53" customFormat="1" x14ac:dyDescent="0.3">
      <c r="A77" s="33" t="s">
        <v>781</v>
      </c>
      <c r="B77" s="33" t="s">
        <v>1058</v>
      </c>
      <c r="C77" s="33"/>
      <c r="D77" s="55">
        <v>5.0833333333333304</v>
      </c>
      <c r="E77" s="55">
        <v>4.1666666666666696</v>
      </c>
      <c r="F77" s="55">
        <v>4.3333333333333304</v>
      </c>
      <c r="G77" s="55"/>
      <c r="H77" s="55">
        <v>2.75</v>
      </c>
      <c r="I77" s="55">
        <v>5.4166666666666696</v>
      </c>
      <c r="J77" s="55">
        <v>5.5</v>
      </c>
      <c r="K77" s="55">
        <v>4.5833333333333304</v>
      </c>
      <c r="L77" s="55">
        <v>4.8333333333333304</v>
      </c>
      <c r="M77" s="55">
        <v>0</v>
      </c>
      <c r="N77" s="55">
        <v>0</v>
      </c>
      <c r="O77" s="55">
        <v>2.0833333333333299</v>
      </c>
      <c r="P77" s="55">
        <v>5.5833333333333304</v>
      </c>
      <c r="Q77" s="55">
        <v>5.3333333333333304</v>
      </c>
      <c r="R77" s="55">
        <v>3.8333333333333299</v>
      </c>
      <c r="S77" s="55">
        <v>5.1666666666666696</v>
      </c>
      <c r="T77" s="55"/>
      <c r="U77" s="55"/>
      <c r="V77" s="55">
        <v>2.1666666666666701</v>
      </c>
      <c r="W77" s="55">
        <v>5.25</v>
      </c>
      <c r="X77" s="55">
        <v>4.3333333333333304</v>
      </c>
      <c r="Y77" s="55">
        <v>2.1666666666666701</v>
      </c>
      <c r="Z77" s="55">
        <v>5.5</v>
      </c>
      <c r="AA77" s="55">
        <v>5.0833333333333304</v>
      </c>
      <c r="AB77" s="55">
        <v>1.9166666666666701</v>
      </c>
      <c r="AC77" s="55">
        <v>3.0833333333333299</v>
      </c>
      <c r="AD77" s="55">
        <v>5</v>
      </c>
      <c r="AE77" s="55">
        <v>5.25</v>
      </c>
      <c r="AF77" s="55"/>
      <c r="AG77" s="55"/>
      <c r="AH77" s="55"/>
      <c r="AI77" s="55">
        <f t="shared" si="3"/>
        <v>4.8124999999999991</v>
      </c>
    </row>
    <row r="78" spans="1:35" s="53" customFormat="1" x14ac:dyDescent="0.3">
      <c r="A78" s="33" t="s">
        <v>788</v>
      </c>
      <c r="B78" s="33" t="s">
        <v>1058</v>
      </c>
      <c r="C78" s="33"/>
      <c r="D78" s="55">
        <v>10.4166666666667</v>
      </c>
      <c r="E78" s="55">
        <v>4.4166666666666696</v>
      </c>
      <c r="F78" s="55">
        <v>5.4166666666666696</v>
      </c>
      <c r="G78" s="55"/>
      <c r="H78" s="55">
        <v>3.75</v>
      </c>
      <c r="I78" s="55">
        <v>10.75</v>
      </c>
      <c r="J78" s="55">
        <v>7.4166666666666696</v>
      </c>
      <c r="K78" s="55">
        <v>11.75</v>
      </c>
      <c r="L78" s="55">
        <v>9.75</v>
      </c>
      <c r="M78" s="55">
        <v>9.0833333333333304</v>
      </c>
      <c r="N78" s="55"/>
      <c r="O78" s="55">
        <v>5.25</v>
      </c>
      <c r="P78" s="55">
        <v>10.9166666666667</v>
      </c>
      <c r="Q78" s="55">
        <v>10.4166666666667</v>
      </c>
      <c r="R78" s="55">
        <v>11</v>
      </c>
      <c r="S78" s="55">
        <v>11.5833333333333</v>
      </c>
      <c r="T78" s="55">
        <v>4.5</v>
      </c>
      <c r="U78" s="55"/>
      <c r="V78" s="55">
        <v>5.8333333333333304</v>
      </c>
      <c r="W78" s="55">
        <v>10.8333333333333</v>
      </c>
      <c r="X78" s="55">
        <v>12.6666666666667</v>
      </c>
      <c r="Y78" s="55">
        <v>12</v>
      </c>
      <c r="Z78" s="55">
        <v>11.5833333333333</v>
      </c>
      <c r="AA78" s="55"/>
      <c r="AB78" s="55"/>
      <c r="AC78" s="55">
        <v>3.9166666666666701</v>
      </c>
      <c r="AD78" s="55">
        <v>10.9166666666667</v>
      </c>
      <c r="AE78" s="55">
        <v>11</v>
      </c>
      <c r="AF78" s="55"/>
      <c r="AG78" s="55"/>
      <c r="AH78" s="55"/>
      <c r="AI78" s="55">
        <f t="shared" si="3"/>
        <v>10.463541666666671</v>
      </c>
    </row>
    <row r="79" spans="1:35" s="53" customFormat="1" x14ac:dyDescent="0.3">
      <c r="A79" s="33" t="s">
        <v>790</v>
      </c>
      <c r="B79" s="33" t="s">
        <v>1058</v>
      </c>
      <c r="C79" s="33"/>
      <c r="D79" s="55">
        <v>11.25</v>
      </c>
      <c r="E79" s="55">
        <v>11.5</v>
      </c>
      <c r="F79" s="55">
        <v>5.5</v>
      </c>
      <c r="G79" s="55"/>
      <c r="H79" s="55">
        <v>5.25</v>
      </c>
      <c r="I79" s="55">
        <v>11</v>
      </c>
      <c r="J79" s="55">
        <v>10.75</v>
      </c>
      <c r="K79" s="55">
        <v>11.5833333333333</v>
      </c>
      <c r="L79" s="55">
        <v>11</v>
      </c>
      <c r="M79" s="55">
        <v>9.0833333333333304</v>
      </c>
      <c r="N79" s="55"/>
      <c r="O79" s="55">
        <v>6.6666666666666696</v>
      </c>
      <c r="P79" s="55">
        <v>10.1666666666667</v>
      </c>
      <c r="Q79" s="55">
        <v>9.9166666666666696</v>
      </c>
      <c r="R79" s="55">
        <v>10.3333333333333</v>
      </c>
      <c r="S79" s="55">
        <v>7.75</v>
      </c>
      <c r="T79" s="55">
        <v>5</v>
      </c>
      <c r="U79" s="55"/>
      <c r="V79" s="55">
        <v>3.9166666666666701</v>
      </c>
      <c r="W79" s="55">
        <v>8.8333333333333304</v>
      </c>
      <c r="X79" s="55">
        <v>7.9166666666666696</v>
      </c>
      <c r="Y79" s="55">
        <v>9.25</v>
      </c>
      <c r="Z79" s="55">
        <v>8.5833333333333304</v>
      </c>
      <c r="AA79" s="55">
        <v>5.6666666666666696</v>
      </c>
      <c r="AB79" s="55"/>
      <c r="AC79" s="55">
        <v>4.3333333333333304</v>
      </c>
      <c r="AD79" s="55">
        <v>7.9166666666666696</v>
      </c>
      <c r="AE79" s="55">
        <v>8.1666666666666696</v>
      </c>
      <c r="AF79" s="55"/>
      <c r="AG79" s="55"/>
      <c r="AH79" s="55"/>
      <c r="AI79" s="55">
        <f t="shared" si="3"/>
        <v>9.7447916666666643</v>
      </c>
    </row>
    <row r="80" spans="1:35" s="53" customFormat="1" x14ac:dyDescent="0.3">
      <c r="A80" s="33" t="s">
        <v>794</v>
      </c>
      <c r="B80" s="33" t="s">
        <v>1058</v>
      </c>
      <c r="C80" s="33"/>
      <c r="D80" s="55">
        <v>5.75</v>
      </c>
      <c r="E80" s="55">
        <v>6.4166666666666696</v>
      </c>
      <c r="F80" s="55">
        <v>2.1666666666666701</v>
      </c>
      <c r="G80" s="55"/>
      <c r="H80" s="55"/>
      <c r="I80" s="55"/>
      <c r="J80" s="55">
        <v>6.5</v>
      </c>
      <c r="K80" s="55">
        <v>8.3333333333333301E-2</v>
      </c>
      <c r="L80" s="55">
        <v>5.75</v>
      </c>
      <c r="M80" s="55">
        <v>4.9166666666666696</v>
      </c>
      <c r="N80" s="55">
        <v>0.58333333333333304</v>
      </c>
      <c r="O80" s="55">
        <v>2.0833333333333299</v>
      </c>
      <c r="P80" s="55">
        <v>5.6666666666666696</v>
      </c>
      <c r="Q80" s="55">
        <v>4.4166666666666696</v>
      </c>
      <c r="R80" s="55">
        <v>7.1666666666666696</v>
      </c>
      <c r="S80" s="55">
        <v>0</v>
      </c>
      <c r="T80" s="55">
        <v>2.4166666666666701</v>
      </c>
      <c r="U80" s="55"/>
      <c r="V80" s="55">
        <v>3.25</v>
      </c>
      <c r="W80" s="55">
        <v>6</v>
      </c>
      <c r="X80" s="55">
        <v>6</v>
      </c>
      <c r="Y80" s="55">
        <v>5.0833333333333304</v>
      </c>
      <c r="Z80" s="55">
        <v>6</v>
      </c>
      <c r="AA80" s="55">
        <v>4.8333333333333304</v>
      </c>
      <c r="AB80" s="55">
        <v>3.5</v>
      </c>
      <c r="AC80" s="55">
        <v>4.5833333333333304</v>
      </c>
      <c r="AD80" s="55">
        <v>6.3333333333333304</v>
      </c>
      <c r="AE80" s="55">
        <v>7.4166666666666696</v>
      </c>
      <c r="AF80" s="55"/>
      <c r="AG80" s="55"/>
      <c r="AH80" s="55"/>
      <c r="AI80" s="55">
        <f t="shared" si="3"/>
        <v>5.2388888888888898</v>
      </c>
    </row>
    <row r="81" spans="1:35" s="53" customFormat="1" x14ac:dyDescent="0.3">
      <c r="A81" s="33" t="s">
        <v>795</v>
      </c>
      <c r="B81" s="33" t="s">
        <v>1058</v>
      </c>
      <c r="C81" s="33"/>
      <c r="D81" s="55">
        <v>10.1666666666667</v>
      </c>
      <c r="E81" s="55">
        <v>9.4166666666666696</v>
      </c>
      <c r="F81" s="55">
        <v>6.6666666666666696</v>
      </c>
      <c r="G81" s="55">
        <v>2.5</v>
      </c>
      <c r="H81" s="55"/>
      <c r="I81" s="55">
        <v>9.9166666666666696</v>
      </c>
      <c r="J81" s="55">
        <v>8.8333333333333304</v>
      </c>
      <c r="K81" s="55">
        <v>9.5</v>
      </c>
      <c r="L81" s="55">
        <v>9.8333333333333304</v>
      </c>
      <c r="M81" s="55">
        <v>9.5</v>
      </c>
      <c r="N81" s="55"/>
      <c r="O81" s="55">
        <v>3.8333333333333299</v>
      </c>
      <c r="P81" s="55">
        <v>9.1666666666666696</v>
      </c>
      <c r="Q81" s="55">
        <v>10</v>
      </c>
      <c r="R81" s="55">
        <v>8.5833333333333304</v>
      </c>
      <c r="S81" s="55">
        <v>10.5</v>
      </c>
      <c r="T81" s="55">
        <v>4.6666666666666696</v>
      </c>
      <c r="U81" s="55"/>
      <c r="V81" s="55">
        <v>4.3333333333333304</v>
      </c>
      <c r="W81" s="55">
        <v>9.9166666666666696</v>
      </c>
      <c r="X81" s="55">
        <v>9.4166666666666696</v>
      </c>
      <c r="Y81" s="55"/>
      <c r="Z81" s="55">
        <v>10.25</v>
      </c>
      <c r="AA81" s="55">
        <v>3.9166666666666701</v>
      </c>
      <c r="AB81" s="55"/>
      <c r="AC81" s="55">
        <v>4.3333333333333304</v>
      </c>
      <c r="AD81" s="55">
        <v>10.9166666666667</v>
      </c>
      <c r="AE81" s="55">
        <v>10.0833333333333</v>
      </c>
      <c r="AF81" s="55"/>
      <c r="AG81" s="55"/>
      <c r="AH81" s="55"/>
      <c r="AI81" s="55">
        <f t="shared" si="3"/>
        <v>9.766666666666671</v>
      </c>
    </row>
    <row r="82" spans="1:35" s="53" customFormat="1" x14ac:dyDescent="0.3">
      <c r="A82" s="33" t="s">
        <v>802</v>
      </c>
      <c r="B82" s="33" t="s">
        <v>1058</v>
      </c>
      <c r="C82" s="33"/>
      <c r="D82" s="55">
        <v>7.8333333333333304</v>
      </c>
      <c r="E82" s="55">
        <v>8.9166666666666696</v>
      </c>
      <c r="F82" s="55">
        <v>5.9166666666666696</v>
      </c>
      <c r="G82" s="55"/>
      <c r="H82" s="55">
        <v>3.4166666666666701</v>
      </c>
      <c r="I82" s="55">
        <v>10.25</v>
      </c>
      <c r="J82" s="55">
        <v>9.1666666666666696</v>
      </c>
      <c r="K82" s="55">
        <v>9.1666666666666696</v>
      </c>
      <c r="L82" s="55">
        <v>9.0833333333333304</v>
      </c>
      <c r="M82" s="55">
        <v>9.6666666666666696</v>
      </c>
      <c r="N82" s="55">
        <v>8.3333333333333301E-2</v>
      </c>
      <c r="O82" s="55">
        <v>3.9166666666666701</v>
      </c>
      <c r="P82" s="55">
        <v>7.9166666666666696</v>
      </c>
      <c r="Q82" s="55">
        <v>6.75</v>
      </c>
      <c r="R82" s="55">
        <v>8.0833333333333304</v>
      </c>
      <c r="S82" s="55">
        <v>7.25</v>
      </c>
      <c r="T82" s="55">
        <v>5.5833333333333304</v>
      </c>
      <c r="U82" s="55"/>
      <c r="V82" s="55">
        <v>3.75</v>
      </c>
      <c r="W82" s="55">
        <v>8.5</v>
      </c>
      <c r="X82" s="55">
        <v>7.9166666666666696</v>
      </c>
      <c r="Y82" s="55">
        <v>8.3333333333333304</v>
      </c>
      <c r="Z82" s="55">
        <v>10.0833333333333</v>
      </c>
      <c r="AA82" s="55">
        <v>5.8333333333333304</v>
      </c>
      <c r="AB82" s="55">
        <v>8.3333333333333301E-2</v>
      </c>
      <c r="AC82" s="55">
        <v>4.5833333333333304</v>
      </c>
      <c r="AD82" s="55">
        <v>8.5</v>
      </c>
      <c r="AE82" s="55">
        <v>8.9166666666666696</v>
      </c>
      <c r="AF82" s="55"/>
      <c r="AG82" s="55"/>
      <c r="AH82" s="55"/>
      <c r="AI82" s="55">
        <f t="shared" si="3"/>
        <v>8.5416666666666643</v>
      </c>
    </row>
    <row r="83" spans="1:35" s="53" customFormat="1" x14ac:dyDescent="0.3">
      <c r="A83" s="33" t="s">
        <v>811</v>
      </c>
      <c r="B83" s="33" t="s">
        <v>1058</v>
      </c>
      <c r="C83" s="33"/>
      <c r="D83" s="55">
        <v>6.9166666666666696</v>
      </c>
      <c r="E83" s="55">
        <v>7.5</v>
      </c>
      <c r="F83" s="55">
        <v>7.4166666666666696</v>
      </c>
      <c r="G83" s="55"/>
      <c r="H83" s="55">
        <v>5.4166666666666696</v>
      </c>
      <c r="I83" s="55">
        <v>6.5</v>
      </c>
      <c r="J83" s="55">
        <v>7.4166666666666696</v>
      </c>
      <c r="K83" s="55">
        <v>7.5</v>
      </c>
      <c r="L83" s="55">
        <v>8.5833333333333304</v>
      </c>
      <c r="M83" s="55">
        <v>7.5</v>
      </c>
      <c r="N83" s="55"/>
      <c r="O83" s="55">
        <v>4.6666666666666696</v>
      </c>
      <c r="P83" s="55">
        <v>8</v>
      </c>
      <c r="Q83" s="55"/>
      <c r="R83" s="55"/>
      <c r="S83" s="55"/>
      <c r="T83" s="55"/>
      <c r="U83" s="55"/>
      <c r="V83" s="55"/>
      <c r="W83" s="55"/>
      <c r="X83" s="55"/>
      <c r="Y83" s="55">
        <v>8.75</v>
      </c>
      <c r="Z83" s="55">
        <v>8.5833333333333304</v>
      </c>
      <c r="AA83" s="55">
        <v>5.9166666666666696</v>
      </c>
      <c r="AB83" s="55"/>
      <c r="AC83" s="55">
        <v>4.3333333333333304</v>
      </c>
      <c r="AD83" s="55">
        <v>6.1666666666666696</v>
      </c>
      <c r="AE83" s="55">
        <v>5.3333333333333304</v>
      </c>
      <c r="AF83" s="55"/>
      <c r="AG83" s="55"/>
      <c r="AH83" s="55"/>
      <c r="AI83" s="55">
        <f t="shared" si="3"/>
        <v>7.3863636363636367</v>
      </c>
    </row>
    <row r="84" spans="1:35" s="53" customFormat="1" x14ac:dyDescent="0.3">
      <c r="A84" s="33" t="s">
        <v>813</v>
      </c>
      <c r="B84" s="33" t="s">
        <v>1058</v>
      </c>
      <c r="C84" s="33"/>
      <c r="D84" s="55">
        <v>12.9166666666667</v>
      </c>
      <c r="E84" s="55">
        <v>13.5</v>
      </c>
      <c r="F84" s="55">
        <v>12.8333333333333</v>
      </c>
      <c r="G84" s="55">
        <v>3.5</v>
      </c>
      <c r="H84" s="55">
        <v>8.9166666666666696</v>
      </c>
      <c r="I84" s="55">
        <v>13.75</v>
      </c>
      <c r="J84" s="55">
        <v>13.1666666666667</v>
      </c>
      <c r="K84" s="55">
        <v>13.0833333333333</v>
      </c>
      <c r="L84" s="55">
        <v>12.5833333333333</v>
      </c>
      <c r="M84" s="55">
        <v>10.9166666666667</v>
      </c>
      <c r="N84" s="55"/>
      <c r="O84" s="55">
        <v>9.6666666666666696</v>
      </c>
      <c r="P84" s="55">
        <v>13.25</v>
      </c>
      <c r="Q84" s="55">
        <v>12.25</v>
      </c>
      <c r="R84" s="55">
        <v>13.6666666666667</v>
      </c>
      <c r="S84" s="55">
        <v>12.6666666666667</v>
      </c>
      <c r="T84" s="55">
        <v>10.9166666666667</v>
      </c>
      <c r="U84" s="55">
        <v>6.1666666666666696</v>
      </c>
      <c r="V84" s="55">
        <v>7.8333333333333304</v>
      </c>
      <c r="W84" s="55">
        <v>13.25</v>
      </c>
      <c r="X84" s="55">
        <v>11.9166666666667</v>
      </c>
      <c r="Y84" s="55">
        <v>9.8333333333333304</v>
      </c>
      <c r="Z84" s="55">
        <v>11.8333333333333</v>
      </c>
      <c r="AA84" s="55">
        <v>10.3333333333333</v>
      </c>
      <c r="AB84" s="55">
        <v>7.3333333333333304</v>
      </c>
      <c r="AC84" s="55">
        <v>9.0833333333333304</v>
      </c>
      <c r="AD84" s="55">
        <v>12.0833333333333</v>
      </c>
      <c r="AE84" s="55">
        <v>11.4166666666667</v>
      </c>
      <c r="AF84" s="55"/>
      <c r="AG84" s="55"/>
      <c r="AH84" s="55"/>
      <c r="AI84" s="55">
        <f t="shared" si="3"/>
        <v>12.572916666666671</v>
      </c>
    </row>
    <row r="85" spans="1:35" s="53" customFormat="1" x14ac:dyDescent="0.3">
      <c r="A85" s="33" t="s">
        <v>832</v>
      </c>
      <c r="B85" s="33" t="s">
        <v>1058</v>
      </c>
      <c r="C85" s="33"/>
      <c r="D85" s="55">
        <v>4.0833333333333304</v>
      </c>
      <c r="E85" s="55">
        <v>5.5</v>
      </c>
      <c r="F85" s="55">
        <v>3.0833333333333299</v>
      </c>
      <c r="G85" s="55"/>
      <c r="H85" s="55">
        <v>1.5833333333333299</v>
      </c>
      <c r="I85" s="55">
        <v>4.4166666666666696</v>
      </c>
      <c r="J85" s="55">
        <v>5.9166666666666696</v>
      </c>
      <c r="K85" s="55">
        <v>4.0833333333333304</v>
      </c>
      <c r="L85" s="55">
        <v>5.3333333333333304</v>
      </c>
      <c r="M85" s="55">
        <v>3.3333333333333299</v>
      </c>
      <c r="N85" s="55"/>
      <c r="O85" s="55">
        <v>2.1666666666666701</v>
      </c>
      <c r="P85" s="55">
        <v>4.25</v>
      </c>
      <c r="Q85" s="55">
        <v>4.0833333333333304</v>
      </c>
      <c r="R85" s="55">
        <v>5.6666666666666696</v>
      </c>
      <c r="S85" s="55">
        <v>6.3333333333333304</v>
      </c>
      <c r="T85" s="55">
        <v>4.5</v>
      </c>
      <c r="U85" s="55"/>
      <c r="V85" s="55">
        <v>1.5</v>
      </c>
      <c r="W85" s="55">
        <v>2.6666666666666701</v>
      </c>
      <c r="X85" s="55"/>
      <c r="Y85" s="55">
        <v>4</v>
      </c>
      <c r="Z85" s="55">
        <v>4.5</v>
      </c>
      <c r="AA85" s="55">
        <v>0</v>
      </c>
      <c r="AB85" s="55"/>
      <c r="AC85" s="55">
        <v>1.5</v>
      </c>
      <c r="AD85" s="55">
        <v>5.0833333333333304</v>
      </c>
      <c r="AE85" s="55">
        <v>4.8333333333333304</v>
      </c>
      <c r="AF85" s="55"/>
      <c r="AG85" s="55"/>
      <c r="AH85" s="55"/>
      <c r="AI85" s="55">
        <f t="shared" si="3"/>
        <v>4.7166666666666659</v>
      </c>
    </row>
    <row r="86" spans="1:35" s="53" customFormat="1" x14ac:dyDescent="0.3">
      <c r="A86" s="33" t="s">
        <v>837</v>
      </c>
      <c r="B86" s="33" t="s">
        <v>1058</v>
      </c>
      <c r="C86" s="33"/>
      <c r="D86" s="55">
        <v>4.25</v>
      </c>
      <c r="E86" s="55"/>
      <c r="F86" s="55">
        <v>2.9166666666666701</v>
      </c>
      <c r="G86" s="55"/>
      <c r="H86" s="55">
        <v>2.3333333333333299</v>
      </c>
      <c r="I86" s="55">
        <v>4.9166666666666696</v>
      </c>
      <c r="J86" s="55">
        <v>3.75</v>
      </c>
      <c r="K86" s="55">
        <v>6.5</v>
      </c>
      <c r="L86" s="55">
        <v>5.3333333333333304</v>
      </c>
      <c r="M86" s="55">
        <v>4.4166666666666696</v>
      </c>
      <c r="N86" s="55"/>
      <c r="O86" s="55">
        <v>1.0833333333333299</v>
      </c>
      <c r="P86" s="55">
        <v>5.5833333333333304</v>
      </c>
      <c r="Q86" s="55">
        <v>5.3333333333333304</v>
      </c>
      <c r="R86" s="55">
        <v>5.0833333333333304</v>
      </c>
      <c r="S86" s="55">
        <v>5</v>
      </c>
      <c r="T86" s="55">
        <v>2.5833333333333299</v>
      </c>
      <c r="U86" s="55"/>
      <c r="V86" s="55">
        <v>0</v>
      </c>
      <c r="W86" s="55">
        <v>4.6666666666666696</v>
      </c>
      <c r="X86" s="55">
        <v>5</v>
      </c>
      <c r="Y86" s="55">
        <v>5.5</v>
      </c>
      <c r="Z86" s="55">
        <v>3.25</v>
      </c>
      <c r="AA86" s="55">
        <v>1.25</v>
      </c>
      <c r="AB86" s="55"/>
      <c r="AC86" s="55">
        <v>1.1666666666666701</v>
      </c>
      <c r="AD86" s="55">
        <v>3.1666666666666701</v>
      </c>
      <c r="AE86" s="55">
        <v>5.25</v>
      </c>
      <c r="AF86" s="55"/>
      <c r="AG86" s="55"/>
      <c r="AH86" s="55"/>
      <c r="AI86" s="55">
        <f t="shared" si="3"/>
        <v>4.8388888888888886</v>
      </c>
    </row>
    <row r="87" spans="1:35" s="53" customFormat="1" x14ac:dyDescent="0.3">
      <c r="A87" s="33" t="s">
        <v>838</v>
      </c>
      <c r="B87" s="33" t="s">
        <v>1058</v>
      </c>
      <c r="C87" s="33"/>
      <c r="D87" s="55">
        <v>7.9166666666666696</v>
      </c>
      <c r="E87" s="55">
        <v>7</v>
      </c>
      <c r="F87" s="55">
        <v>7.1666666666666696</v>
      </c>
      <c r="G87" s="55">
        <v>0.5</v>
      </c>
      <c r="H87" s="55">
        <v>4.1666666666666696</v>
      </c>
      <c r="I87" s="55">
        <v>7.8333333333333304</v>
      </c>
      <c r="J87" s="55">
        <v>6.3333333333333304</v>
      </c>
      <c r="K87" s="55">
        <v>7.1666666666666696</v>
      </c>
      <c r="L87" s="55">
        <v>6.5833333333333304</v>
      </c>
      <c r="M87" s="55">
        <v>6.5</v>
      </c>
      <c r="N87" s="55"/>
      <c r="O87" s="55">
        <v>5.75</v>
      </c>
      <c r="P87" s="55">
        <v>7.4166666666666696</v>
      </c>
      <c r="Q87" s="55">
        <v>7.0833333333333304</v>
      </c>
      <c r="R87" s="55">
        <v>7.8333333333333304</v>
      </c>
      <c r="S87" s="55">
        <v>6.0833333333333304</v>
      </c>
      <c r="T87" s="55">
        <v>6.5</v>
      </c>
      <c r="U87" s="55"/>
      <c r="V87" s="55">
        <v>5.0833333333333304</v>
      </c>
      <c r="W87" s="55">
        <v>7.75</v>
      </c>
      <c r="X87" s="55">
        <v>7.5833333333333304</v>
      </c>
      <c r="Y87" s="55">
        <v>7.5</v>
      </c>
      <c r="Z87" s="55">
        <v>6.4166666666666696</v>
      </c>
      <c r="AA87" s="55"/>
      <c r="AB87" s="55"/>
      <c r="AC87" s="55">
        <v>4.25</v>
      </c>
      <c r="AD87" s="55">
        <v>7.75</v>
      </c>
      <c r="AE87" s="55">
        <v>8.0833333333333304</v>
      </c>
      <c r="AF87" s="55"/>
      <c r="AG87" s="55"/>
      <c r="AH87" s="55"/>
      <c r="AI87" s="55">
        <f t="shared" si="3"/>
        <v>7.2708333333333321</v>
      </c>
    </row>
    <row r="88" spans="1:35" s="53" customFormat="1" x14ac:dyDescent="0.3">
      <c r="A88" s="33" t="s">
        <v>839</v>
      </c>
      <c r="B88" s="33" t="s">
        <v>1058</v>
      </c>
      <c r="C88" s="33"/>
      <c r="D88" s="55">
        <v>7.5</v>
      </c>
      <c r="E88" s="55">
        <v>1</v>
      </c>
      <c r="F88" s="55">
        <v>9.5</v>
      </c>
      <c r="G88" s="55">
        <v>0.83333333333333304</v>
      </c>
      <c r="H88" s="55">
        <v>4.5</v>
      </c>
      <c r="I88" s="55">
        <v>8.5833333333333304</v>
      </c>
      <c r="J88" s="55">
        <v>2.9166666666666701</v>
      </c>
      <c r="K88" s="55">
        <v>11.75</v>
      </c>
      <c r="L88" s="55">
        <v>9.4166666666666696</v>
      </c>
      <c r="M88" s="55">
        <v>6.4166666666666696</v>
      </c>
      <c r="N88" s="55"/>
      <c r="O88" s="55">
        <v>4.75</v>
      </c>
      <c r="P88" s="55">
        <v>10.6666666666667</v>
      </c>
      <c r="Q88" s="55">
        <v>10</v>
      </c>
      <c r="R88" s="55">
        <v>11.1666666666667</v>
      </c>
      <c r="S88" s="55">
        <v>7.8333333333333304</v>
      </c>
      <c r="T88" s="55">
        <v>6.3333333333333304</v>
      </c>
      <c r="U88" s="55"/>
      <c r="V88" s="55">
        <v>4.3333333333333304</v>
      </c>
      <c r="W88" s="55">
        <v>10.75</v>
      </c>
      <c r="X88" s="55">
        <v>9.1666666666666696</v>
      </c>
      <c r="Y88" s="55">
        <v>8.3333333333333304</v>
      </c>
      <c r="Z88" s="55">
        <v>9.8333333333333304</v>
      </c>
      <c r="AA88" s="55">
        <v>3.1666666666666701</v>
      </c>
      <c r="AB88" s="55"/>
      <c r="AC88" s="55">
        <v>7.1666666666666696</v>
      </c>
      <c r="AD88" s="55">
        <v>12.25</v>
      </c>
      <c r="AE88" s="55">
        <v>16.5833333333333</v>
      </c>
      <c r="AF88" s="55"/>
      <c r="AG88" s="55"/>
      <c r="AH88" s="55"/>
      <c r="AI88" s="55">
        <f t="shared" si="3"/>
        <v>9.2343750000000036</v>
      </c>
    </row>
    <row r="89" spans="1:35" s="53" customFormat="1" x14ac:dyDescent="0.3">
      <c r="A89" s="33" t="s">
        <v>844</v>
      </c>
      <c r="B89" s="33" t="s">
        <v>1058</v>
      </c>
      <c r="C89" s="33"/>
      <c r="D89" s="55">
        <v>10.3333333333333</v>
      </c>
      <c r="E89" s="55">
        <v>11.25</v>
      </c>
      <c r="F89" s="55">
        <v>6.3333333333333304</v>
      </c>
      <c r="G89" s="55"/>
      <c r="H89" s="55">
        <v>6</v>
      </c>
      <c r="I89" s="55">
        <v>9.5833333333333304</v>
      </c>
      <c r="J89" s="55">
        <v>11.1666666666667</v>
      </c>
      <c r="K89" s="55">
        <v>10.6666666666667</v>
      </c>
      <c r="L89" s="55">
        <v>11.4166666666667</v>
      </c>
      <c r="M89" s="55">
        <v>7.75</v>
      </c>
      <c r="N89" s="55"/>
      <c r="O89" s="55">
        <v>7.25</v>
      </c>
      <c r="P89" s="55">
        <v>11.1666666666667</v>
      </c>
      <c r="Q89" s="55">
        <v>10.8333333333333</v>
      </c>
      <c r="R89" s="55">
        <v>11.6666666666667</v>
      </c>
      <c r="S89" s="55">
        <v>9.3333333333333304</v>
      </c>
      <c r="T89" s="55">
        <v>4.9166666666666696</v>
      </c>
      <c r="U89" s="55"/>
      <c r="V89" s="55">
        <v>6.25</v>
      </c>
      <c r="W89" s="55">
        <v>11.5</v>
      </c>
      <c r="X89" s="55">
        <v>11.1666666666667</v>
      </c>
      <c r="Y89" s="55">
        <v>11</v>
      </c>
      <c r="Z89" s="55">
        <v>11</v>
      </c>
      <c r="AA89" s="55">
        <v>7.4166666666666696</v>
      </c>
      <c r="AB89" s="55"/>
      <c r="AC89" s="55">
        <v>6.0833333333333304</v>
      </c>
      <c r="AD89" s="55">
        <v>13.25</v>
      </c>
      <c r="AE89" s="55">
        <v>11.5833333333333</v>
      </c>
      <c r="AF89" s="55"/>
      <c r="AG89" s="55"/>
      <c r="AH89" s="55"/>
      <c r="AI89" s="55">
        <f t="shared" si="3"/>
        <v>11.057291666666671</v>
      </c>
    </row>
    <row r="90" spans="1:35" s="53" customFormat="1" x14ac:dyDescent="0.3">
      <c r="A90" s="33" t="s">
        <v>620</v>
      </c>
      <c r="B90" s="33" t="s">
        <v>1058</v>
      </c>
      <c r="C90" s="33"/>
      <c r="D90" s="55">
        <v>5.75</v>
      </c>
      <c r="E90" s="55">
        <v>5</v>
      </c>
      <c r="F90" s="55">
        <v>3.4166666666666701</v>
      </c>
      <c r="G90" s="55">
        <v>1.1666666666666701</v>
      </c>
      <c r="H90" s="55">
        <v>3.0833333333333299</v>
      </c>
      <c r="I90" s="55"/>
      <c r="J90" s="55"/>
      <c r="K90" s="55"/>
      <c r="L90" s="55"/>
      <c r="M90" s="55"/>
      <c r="N90" s="55"/>
      <c r="O90" s="55"/>
      <c r="P90" s="55">
        <v>0.16666666666666699</v>
      </c>
      <c r="Q90" s="55">
        <v>5.5</v>
      </c>
      <c r="R90" s="55">
        <v>6</v>
      </c>
      <c r="S90" s="55">
        <v>6.25</v>
      </c>
      <c r="T90" s="55">
        <v>2.0833333333333299</v>
      </c>
      <c r="U90" s="55">
        <v>0</v>
      </c>
      <c r="V90" s="55">
        <v>2.5</v>
      </c>
      <c r="W90" s="55"/>
      <c r="X90" s="55"/>
      <c r="Y90" s="55">
        <v>0.33333333333333298</v>
      </c>
      <c r="Z90" s="55">
        <v>4.9166666666666696</v>
      </c>
      <c r="AA90" s="55">
        <v>3.0833333333333299</v>
      </c>
      <c r="AB90" s="55">
        <v>0</v>
      </c>
      <c r="AC90" s="55">
        <v>3.1666666666666701</v>
      </c>
      <c r="AD90" s="55">
        <v>5.3333333333333304</v>
      </c>
      <c r="AE90" s="55">
        <v>5.5833333333333304</v>
      </c>
      <c r="AF90" s="55"/>
      <c r="AG90" s="55"/>
      <c r="AH90" s="55"/>
      <c r="AI90" s="55">
        <f t="shared" si="3"/>
        <v>4.4833333333333325</v>
      </c>
    </row>
    <row r="91" spans="1:35" s="53" customFormat="1" x14ac:dyDescent="0.3">
      <c r="A91" s="33" t="s">
        <v>852</v>
      </c>
      <c r="B91" s="33" t="s">
        <v>1058</v>
      </c>
      <c r="C91" s="33"/>
      <c r="D91" s="55">
        <v>7.75</v>
      </c>
      <c r="E91" s="55">
        <v>8.25</v>
      </c>
      <c r="F91" s="55">
        <v>4.0833333333333304</v>
      </c>
      <c r="G91" s="55"/>
      <c r="H91" s="55"/>
      <c r="I91" s="55">
        <v>7.0833333333333304</v>
      </c>
      <c r="J91" s="55">
        <v>8</v>
      </c>
      <c r="K91" s="55">
        <v>7.75</v>
      </c>
      <c r="L91" s="55">
        <v>7.25</v>
      </c>
      <c r="M91" s="55">
        <v>5.75</v>
      </c>
      <c r="N91" s="55"/>
      <c r="O91" s="55">
        <v>4.25</v>
      </c>
      <c r="P91" s="55">
        <v>6.8333333333333304</v>
      </c>
      <c r="Q91" s="55">
        <v>7.5833333333333304</v>
      </c>
      <c r="R91" s="55">
        <v>7.5833333333333304</v>
      </c>
      <c r="S91" s="55">
        <v>6.9166666666666696</v>
      </c>
      <c r="T91" s="55">
        <v>3.25</v>
      </c>
      <c r="U91" s="55"/>
      <c r="V91" s="55"/>
      <c r="W91" s="55"/>
      <c r="X91" s="55"/>
      <c r="Y91" s="55">
        <v>7.0833333333333304</v>
      </c>
      <c r="Z91" s="55">
        <v>7.5</v>
      </c>
      <c r="AA91" s="55">
        <v>5.8333333333333304</v>
      </c>
      <c r="AB91" s="55"/>
      <c r="AC91" s="55">
        <v>6.5</v>
      </c>
      <c r="AD91" s="55">
        <v>8.1666666666666696</v>
      </c>
      <c r="AE91" s="55">
        <v>6.4166666666666696</v>
      </c>
      <c r="AF91" s="55"/>
      <c r="AG91" s="55"/>
      <c r="AH91" s="55"/>
      <c r="AI91" s="55">
        <f t="shared" si="3"/>
        <v>7.4404761904761898</v>
      </c>
    </row>
    <row r="92" spans="1:35" s="53" customFormat="1" x14ac:dyDescent="0.3">
      <c r="A92" s="33" t="s">
        <v>668</v>
      </c>
      <c r="B92" s="33" t="s">
        <v>450</v>
      </c>
      <c r="C92" s="33"/>
      <c r="D92" s="55">
        <v>8.25</v>
      </c>
      <c r="E92" s="55">
        <v>7.8333333333333304</v>
      </c>
      <c r="F92" s="55">
        <v>3.1666666666666701</v>
      </c>
      <c r="G92" s="55"/>
      <c r="H92" s="55">
        <v>5.3333333333333304</v>
      </c>
      <c r="I92" s="55">
        <v>7</v>
      </c>
      <c r="J92" s="55">
        <v>8.5833333333333304</v>
      </c>
      <c r="K92" s="55">
        <v>7.8333333333333304</v>
      </c>
      <c r="L92" s="55">
        <v>7.8333333333333304</v>
      </c>
      <c r="M92" s="55">
        <v>2.3333333333333299</v>
      </c>
      <c r="N92" s="55"/>
      <c r="O92" s="55">
        <v>5.9166666666666696</v>
      </c>
      <c r="P92" s="55">
        <v>8.0833333333333304</v>
      </c>
      <c r="Q92" s="55">
        <v>7.1666666666666696</v>
      </c>
      <c r="R92" s="55">
        <v>7.75</v>
      </c>
      <c r="S92" s="55">
        <v>7.8333333333333304</v>
      </c>
      <c r="T92" s="55">
        <v>2.5833333333333299</v>
      </c>
      <c r="U92" s="55"/>
      <c r="V92" s="55">
        <v>5.0833333333333304</v>
      </c>
      <c r="W92" s="55">
        <v>7.3333333333333304</v>
      </c>
      <c r="X92" s="55">
        <v>7</v>
      </c>
      <c r="Y92" s="55">
        <v>7.9166666666666696</v>
      </c>
      <c r="Z92" s="55">
        <v>7.5833333333333304</v>
      </c>
      <c r="AA92" s="55">
        <v>0</v>
      </c>
      <c r="AB92" s="55">
        <v>1.75</v>
      </c>
      <c r="AC92" s="55">
        <v>6.3333333333333304</v>
      </c>
      <c r="AD92" s="55">
        <v>8.6666666666666696</v>
      </c>
      <c r="AE92" s="55">
        <v>8.4166666666666696</v>
      </c>
      <c r="AF92" s="55"/>
      <c r="AG92" s="55"/>
      <c r="AH92" s="55"/>
      <c r="AI92" s="55">
        <f t="shared" si="3"/>
        <v>7.8177083333333321</v>
      </c>
    </row>
    <row r="93" spans="1:35" s="53" customFormat="1" x14ac:dyDescent="0.3">
      <c r="A93" s="33" t="s">
        <v>660</v>
      </c>
      <c r="B93" s="33" t="s">
        <v>450</v>
      </c>
      <c r="C93" s="33"/>
      <c r="D93" s="55">
        <v>5.8333333333333304</v>
      </c>
      <c r="E93" s="55">
        <v>3.75</v>
      </c>
      <c r="F93" s="55">
        <v>2.75</v>
      </c>
      <c r="G93" s="55"/>
      <c r="H93" s="55">
        <v>1.5</v>
      </c>
      <c r="I93" s="55">
        <v>9.6666666666666696</v>
      </c>
      <c r="J93" s="55">
        <v>9.0833333333333304</v>
      </c>
      <c r="K93" s="55">
        <v>1.8333333333333299</v>
      </c>
      <c r="L93" s="55">
        <v>6.6666666666666696</v>
      </c>
      <c r="M93" s="55">
        <v>5.1666666666666696</v>
      </c>
      <c r="N93" s="55"/>
      <c r="O93" s="55">
        <v>7.5833333333333304</v>
      </c>
      <c r="P93" s="55">
        <v>10</v>
      </c>
      <c r="Q93" s="55">
        <v>8.5833333333333304</v>
      </c>
      <c r="R93" s="55">
        <v>9.6666666666666696</v>
      </c>
      <c r="S93" s="55">
        <v>14.6666666666667</v>
      </c>
      <c r="T93" s="55">
        <v>6.5833333333333304</v>
      </c>
      <c r="U93" s="55">
        <v>2</v>
      </c>
      <c r="V93" s="55">
        <v>4.1666666666666696</v>
      </c>
      <c r="W93" s="55">
        <v>12.6666666666667</v>
      </c>
      <c r="X93" s="55">
        <v>14.9166666666667</v>
      </c>
      <c r="Y93" s="55">
        <v>14.0833333333333</v>
      </c>
      <c r="Z93" s="55">
        <v>9.5833333333333304</v>
      </c>
      <c r="AA93" s="55">
        <v>3.6666666666666701</v>
      </c>
      <c r="AB93" s="55">
        <v>12.1666666666667</v>
      </c>
      <c r="AC93" s="55">
        <v>7.1666666666666696</v>
      </c>
      <c r="AD93" s="55">
        <v>10.25</v>
      </c>
      <c r="AE93" s="55">
        <v>7.6666666666666696</v>
      </c>
      <c r="AF93" s="55"/>
      <c r="AG93" s="55"/>
      <c r="AH93" s="55"/>
      <c r="AI93" s="55">
        <f t="shared" si="3"/>
        <v>9.3072916666666696</v>
      </c>
    </row>
    <row r="94" spans="1:35" s="53" customFormat="1" x14ac:dyDescent="0.3">
      <c r="A94" s="33" t="s">
        <v>675</v>
      </c>
      <c r="B94" s="33" t="s">
        <v>450</v>
      </c>
      <c r="C94" s="33"/>
      <c r="D94" s="55">
        <v>6.6666666666666696</v>
      </c>
      <c r="E94" s="55">
        <v>6.0833333333333304</v>
      </c>
      <c r="F94" s="55">
        <v>0</v>
      </c>
      <c r="G94" s="55"/>
      <c r="H94" s="55">
        <v>3.3333333333333299</v>
      </c>
      <c r="I94" s="55">
        <v>7.3333333333333304</v>
      </c>
      <c r="J94" s="55">
        <v>7.6666666666666696</v>
      </c>
      <c r="K94" s="55">
        <v>4.75</v>
      </c>
      <c r="L94" s="55">
        <v>9.0833333333333304</v>
      </c>
      <c r="M94" s="55"/>
      <c r="N94" s="55"/>
      <c r="O94" s="55">
        <v>6.3333333333333304</v>
      </c>
      <c r="P94" s="55">
        <v>7.8333333333333304</v>
      </c>
      <c r="Q94" s="55">
        <v>7.6666666666666696</v>
      </c>
      <c r="R94" s="55">
        <v>8.5</v>
      </c>
      <c r="S94" s="55">
        <v>8.5</v>
      </c>
      <c r="T94" s="55">
        <v>5.1666666666666696</v>
      </c>
      <c r="U94" s="55"/>
      <c r="V94" s="55">
        <v>3</v>
      </c>
      <c r="W94" s="55">
        <v>7</v>
      </c>
      <c r="X94" s="55">
        <v>5.5833333333333304</v>
      </c>
      <c r="Y94" s="55">
        <v>4.6666666666666696</v>
      </c>
      <c r="Z94" s="55">
        <v>9.1666666666666696</v>
      </c>
      <c r="AA94" s="55">
        <v>5.4166666666666696</v>
      </c>
      <c r="AB94" s="55">
        <v>2.3333333333333299</v>
      </c>
      <c r="AC94" s="55">
        <v>2.8333333333333299</v>
      </c>
      <c r="AD94" s="55">
        <v>6.25</v>
      </c>
      <c r="AE94" s="55">
        <v>9.4166666666666696</v>
      </c>
      <c r="AF94" s="55"/>
      <c r="AG94" s="55"/>
      <c r="AH94" s="55"/>
      <c r="AI94" s="55">
        <f t="shared" si="3"/>
        <v>7.260416666666667</v>
      </c>
    </row>
    <row r="95" spans="1:35" s="53" customFormat="1" x14ac:dyDescent="0.3">
      <c r="A95" s="33" t="s">
        <v>723</v>
      </c>
      <c r="B95" s="33" t="s">
        <v>450</v>
      </c>
      <c r="C95" s="33"/>
      <c r="D95" s="55">
        <v>10.1666666666667</v>
      </c>
      <c r="E95" s="55">
        <v>9.3333333333333304</v>
      </c>
      <c r="F95" s="55">
        <v>4</v>
      </c>
      <c r="G95" s="55">
        <v>2.5</v>
      </c>
      <c r="H95" s="55">
        <v>6.75</v>
      </c>
      <c r="I95" s="55">
        <v>9.3333333333333304</v>
      </c>
      <c r="J95" s="55">
        <v>9.25</v>
      </c>
      <c r="K95" s="55">
        <v>9.3333333333333304</v>
      </c>
      <c r="L95" s="55">
        <v>7.75</v>
      </c>
      <c r="M95" s="55">
        <v>6.5833333333333304</v>
      </c>
      <c r="N95" s="55">
        <v>1</v>
      </c>
      <c r="O95" s="55">
        <v>7.3333333333333304</v>
      </c>
      <c r="P95" s="55">
        <v>8.9166666666666696</v>
      </c>
      <c r="Q95" s="55">
        <v>8.6666666666666696</v>
      </c>
      <c r="R95" s="55">
        <v>8.25</v>
      </c>
      <c r="S95" s="55">
        <v>7.6666666666666696</v>
      </c>
      <c r="T95" s="55">
        <v>3.5</v>
      </c>
      <c r="U95" s="55">
        <v>4</v>
      </c>
      <c r="V95" s="55">
        <v>5.9166666666666696</v>
      </c>
      <c r="W95" s="55">
        <v>9.4166666666666696</v>
      </c>
      <c r="X95" s="55">
        <v>7.1666666666666696</v>
      </c>
      <c r="Y95" s="55">
        <v>3.9166666666666701</v>
      </c>
      <c r="Z95" s="55">
        <v>8.5</v>
      </c>
      <c r="AA95" s="55">
        <v>2.4166666666666701</v>
      </c>
      <c r="AB95" s="55">
        <v>1.6666666666666701</v>
      </c>
      <c r="AC95" s="55">
        <v>5.4166666666666696</v>
      </c>
      <c r="AD95" s="55">
        <v>8.3333333333333304</v>
      </c>
      <c r="AE95" s="55">
        <v>8.5833333333333304</v>
      </c>
      <c r="AF95" s="55"/>
      <c r="AG95" s="55"/>
      <c r="AH95" s="55"/>
      <c r="AI95" s="55">
        <f t="shared" si="3"/>
        <v>8.4114583333333357</v>
      </c>
    </row>
    <row r="96" spans="1:35" s="53" customFormat="1" x14ac:dyDescent="0.3">
      <c r="A96" s="33" t="s">
        <v>703</v>
      </c>
      <c r="B96" s="33" t="s">
        <v>450</v>
      </c>
      <c r="C96" s="33"/>
      <c r="D96" s="55">
        <v>6.5833333333333304</v>
      </c>
      <c r="E96" s="55">
        <v>7.6666666666666696</v>
      </c>
      <c r="F96" s="55">
        <v>3.5</v>
      </c>
      <c r="G96" s="55"/>
      <c r="H96" s="55">
        <v>1.1666666666666701</v>
      </c>
      <c r="I96" s="55">
        <v>7</v>
      </c>
      <c r="J96" s="55">
        <v>6.4166666666666696</v>
      </c>
      <c r="K96" s="55">
        <v>6.75</v>
      </c>
      <c r="L96" s="55">
        <v>6.0833333333333304</v>
      </c>
      <c r="M96" s="55">
        <v>6.5</v>
      </c>
      <c r="N96" s="55"/>
      <c r="O96" s="55">
        <v>4.8333333333333304</v>
      </c>
      <c r="P96" s="55">
        <v>7</v>
      </c>
      <c r="Q96" s="55">
        <v>6.9166666666666696</v>
      </c>
      <c r="R96" s="55">
        <v>6.4166666666666696</v>
      </c>
      <c r="S96" s="55">
        <v>7</v>
      </c>
      <c r="T96" s="55">
        <v>5</v>
      </c>
      <c r="U96" s="55">
        <v>8.3333333333333301E-2</v>
      </c>
      <c r="V96" s="55">
        <v>4.0833333333333304</v>
      </c>
      <c r="W96" s="55"/>
      <c r="X96" s="55">
        <v>5.75</v>
      </c>
      <c r="Y96" s="55">
        <v>5.8333333333333304</v>
      </c>
      <c r="Z96" s="55">
        <v>4.6666666666666696</v>
      </c>
      <c r="AA96" s="55"/>
      <c r="AB96" s="55"/>
      <c r="AC96" s="55">
        <v>2.5833333333333299</v>
      </c>
      <c r="AD96" s="55">
        <v>4.0833333333333304</v>
      </c>
      <c r="AE96" s="55">
        <v>5.9166666666666696</v>
      </c>
      <c r="AF96" s="55"/>
      <c r="AG96" s="55"/>
      <c r="AH96" s="55"/>
      <c r="AI96" s="55">
        <f t="shared" si="3"/>
        <v>6.272222222222223</v>
      </c>
    </row>
    <row r="97" spans="1:35" s="53" customFormat="1" x14ac:dyDescent="0.3">
      <c r="A97" s="33" t="s">
        <v>670</v>
      </c>
      <c r="B97" s="33" t="s">
        <v>450</v>
      </c>
      <c r="C97" s="33"/>
      <c r="D97" s="55">
        <v>7.3333333333333304</v>
      </c>
      <c r="E97" s="55">
        <v>6</v>
      </c>
      <c r="F97" s="55">
        <v>3.25</v>
      </c>
      <c r="G97" s="55"/>
      <c r="H97" s="55">
        <v>1.8333333333333299</v>
      </c>
      <c r="I97" s="55">
        <v>6.4166666666666696</v>
      </c>
      <c r="J97" s="55">
        <v>5.3333333333333304</v>
      </c>
      <c r="K97" s="55">
        <v>5.3333333333333304</v>
      </c>
      <c r="L97" s="55">
        <v>5.5833333333333304</v>
      </c>
      <c r="M97" s="55">
        <v>4.6666666666666696</v>
      </c>
      <c r="N97" s="55"/>
      <c r="O97" s="55">
        <v>4.5</v>
      </c>
      <c r="P97" s="55">
        <v>5.5</v>
      </c>
      <c r="Q97" s="55">
        <v>6</v>
      </c>
      <c r="R97" s="55">
        <v>4.5833333333333304</v>
      </c>
      <c r="S97" s="55">
        <v>6.1666666666666696</v>
      </c>
      <c r="T97" s="55">
        <v>3.9166666666666701</v>
      </c>
      <c r="U97" s="55"/>
      <c r="V97" s="55">
        <v>3.3333333333333299</v>
      </c>
      <c r="W97" s="55">
        <v>6.3333333333333304</v>
      </c>
      <c r="X97" s="55">
        <v>3.5833333333333299</v>
      </c>
      <c r="Y97" s="55">
        <v>3</v>
      </c>
      <c r="Z97" s="55">
        <v>4.75</v>
      </c>
      <c r="AA97" s="55"/>
      <c r="AB97" s="55"/>
      <c r="AC97" s="55"/>
      <c r="AD97" s="55"/>
      <c r="AE97" s="55"/>
      <c r="AF97" s="55"/>
      <c r="AG97" s="55"/>
      <c r="AH97" s="55"/>
      <c r="AI97" s="55">
        <f t="shared" si="3"/>
        <v>5.4226190476190457</v>
      </c>
    </row>
    <row r="98" spans="1:35" s="53" customFormat="1" x14ac:dyDescent="0.3">
      <c r="A98" s="33" t="s">
        <v>641</v>
      </c>
      <c r="B98" s="33" t="s">
        <v>450</v>
      </c>
      <c r="C98" s="33"/>
      <c r="D98" s="55">
        <v>11.75</v>
      </c>
      <c r="E98" s="55">
        <v>10.8333333333333</v>
      </c>
      <c r="F98" s="55">
        <v>7.75</v>
      </c>
      <c r="G98" s="55"/>
      <c r="H98" s="55">
        <v>8.9166666666666696</v>
      </c>
      <c r="I98" s="55">
        <v>11.5833333333333</v>
      </c>
      <c r="J98" s="55">
        <v>10.75</v>
      </c>
      <c r="K98" s="55">
        <v>12</v>
      </c>
      <c r="L98" s="55">
        <v>11</v>
      </c>
      <c r="M98" s="55">
        <v>8.5</v>
      </c>
      <c r="N98" s="55"/>
      <c r="O98" s="55">
        <v>8.75</v>
      </c>
      <c r="P98" s="55">
        <v>9.8333333333333304</v>
      </c>
      <c r="Q98" s="55">
        <v>11.3333333333333</v>
      </c>
      <c r="R98" s="55">
        <v>11.5</v>
      </c>
      <c r="S98" s="55">
        <v>10.1666666666667</v>
      </c>
      <c r="T98" s="55">
        <v>6.4166666666666696</v>
      </c>
      <c r="U98" s="55"/>
      <c r="V98" s="55">
        <v>7.0833333333333304</v>
      </c>
      <c r="W98" s="55">
        <v>11.0833333333333</v>
      </c>
      <c r="X98" s="55">
        <v>10.4166666666667</v>
      </c>
      <c r="Y98" s="55">
        <v>11.3333333333333</v>
      </c>
      <c r="Z98" s="55">
        <v>9.1666666666666696</v>
      </c>
      <c r="AA98" s="55"/>
      <c r="AB98" s="55"/>
      <c r="AC98" s="55">
        <v>7.4166666666666696</v>
      </c>
      <c r="AD98" s="55">
        <v>10.75</v>
      </c>
      <c r="AE98" s="55">
        <v>10.25</v>
      </c>
      <c r="AF98" s="55"/>
      <c r="AG98" s="55"/>
      <c r="AH98" s="55"/>
      <c r="AI98" s="55">
        <f t="shared" si="3"/>
        <v>10.859374999999995</v>
      </c>
    </row>
    <row r="99" spans="1:35" s="53" customFormat="1" x14ac:dyDescent="0.3">
      <c r="A99" s="33" t="s">
        <v>683</v>
      </c>
      <c r="B99" s="33" t="s">
        <v>450</v>
      </c>
      <c r="C99" s="33"/>
      <c r="D99" s="55">
        <v>4.9166666666666696</v>
      </c>
      <c r="E99" s="55">
        <v>5</v>
      </c>
      <c r="F99" s="55">
        <v>3.75</v>
      </c>
      <c r="G99" s="55"/>
      <c r="H99" s="55">
        <v>2</v>
      </c>
      <c r="I99" s="55">
        <v>6</v>
      </c>
      <c r="J99" s="55">
        <v>4.75</v>
      </c>
      <c r="K99" s="55">
        <v>5.75</v>
      </c>
      <c r="L99" s="55">
        <v>2.25</v>
      </c>
      <c r="M99" s="55"/>
      <c r="N99" s="55"/>
      <c r="O99" s="55">
        <v>2.8333333333333299</v>
      </c>
      <c r="P99" s="55">
        <v>5.0833333333333304</v>
      </c>
      <c r="Q99" s="55">
        <v>5.25</v>
      </c>
      <c r="R99" s="55">
        <v>5.3333333333333304</v>
      </c>
      <c r="S99" s="55">
        <v>5.25</v>
      </c>
      <c r="T99" s="55">
        <v>4.1666666666666696</v>
      </c>
      <c r="U99" s="55"/>
      <c r="V99" s="55">
        <v>0.83333333333333304</v>
      </c>
      <c r="W99" s="55">
        <v>6.6666666666666696</v>
      </c>
      <c r="X99" s="55">
        <v>5.9166666666666696</v>
      </c>
      <c r="Y99" s="55">
        <v>6.8333333333333304</v>
      </c>
      <c r="Z99" s="55">
        <v>6.3333333333333304</v>
      </c>
      <c r="AA99" s="55">
        <v>2.3333333333333299</v>
      </c>
      <c r="AB99" s="55"/>
      <c r="AC99" s="55">
        <v>2.75</v>
      </c>
      <c r="AD99" s="55">
        <v>7.9166666666666696</v>
      </c>
      <c r="AE99" s="55">
        <v>6.9166666666666696</v>
      </c>
      <c r="AF99" s="55"/>
      <c r="AG99" s="55"/>
      <c r="AH99" s="55"/>
      <c r="AI99" s="55">
        <f t="shared" si="3"/>
        <v>5.635416666666667</v>
      </c>
    </row>
    <row r="100" spans="1:35" s="53" customFormat="1" x14ac:dyDescent="0.3">
      <c r="A100" s="33" t="s">
        <v>756</v>
      </c>
      <c r="B100" s="33" t="s">
        <v>450</v>
      </c>
      <c r="C100" s="33"/>
      <c r="D100" s="55">
        <v>8</v>
      </c>
      <c r="E100" s="55">
        <v>3.4166666666666701</v>
      </c>
      <c r="F100" s="55">
        <v>6.5833333333333304</v>
      </c>
      <c r="G100" s="55"/>
      <c r="H100" s="55">
        <v>5.5833333333333304</v>
      </c>
      <c r="I100" s="55">
        <v>8.1666666666666696</v>
      </c>
      <c r="J100" s="55">
        <v>8.4166666666666696</v>
      </c>
      <c r="K100" s="55">
        <v>9.5833333333333304</v>
      </c>
      <c r="L100" s="55">
        <v>8.0833333333333304</v>
      </c>
      <c r="M100" s="55">
        <v>7.3333333333333304</v>
      </c>
      <c r="N100" s="55"/>
      <c r="O100" s="55">
        <v>5.75</v>
      </c>
      <c r="P100" s="55">
        <v>10.1666666666667</v>
      </c>
      <c r="Q100" s="55">
        <v>8.1666666666666696</v>
      </c>
      <c r="R100" s="55">
        <v>8.6666666666666696</v>
      </c>
      <c r="S100" s="55">
        <v>8</v>
      </c>
      <c r="T100" s="55">
        <v>7.0833333333333304</v>
      </c>
      <c r="U100" s="55"/>
      <c r="V100" s="55">
        <v>5.9166666666666696</v>
      </c>
      <c r="W100" s="55">
        <v>8.5</v>
      </c>
      <c r="X100" s="55">
        <v>7.4166666666666696</v>
      </c>
      <c r="Y100" s="55"/>
      <c r="Z100" s="55">
        <v>9</v>
      </c>
      <c r="AA100" s="55">
        <v>2.5833333333333299</v>
      </c>
      <c r="AB100" s="55"/>
      <c r="AC100" s="55">
        <v>5.4166666666666696</v>
      </c>
      <c r="AD100" s="55">
        <v>8.3333333333333304</v>
      </c>
      <c r="AE100" s="55">
        <v>6.5</v>
      </c>
      <c r="AF100" s="55"/>
      <c r="AG100" s="55"/>
      <c r="AH100" s="55"/>
      <c r="AI100" s="55">
        <f t="shared" si="3"/>
        <v>8.0277777777777803</v>
      </c>
    </row>
    <row r="101" spans="1:35" s="53" customFormat="1" x14ac:dyDescent="0.3">
      <c r="A101" s="33" t="s">
        <v>710</v>
      </c>
      <c r="B101" s="33" t="s">
        <v>450</v>
      </c>
      <c r="C101" s="33"/>
      <c r="D101" s="55">
        <v>9</v>
      </c>
      <c r="E101" s="55">
        <v>9.6666666666666696</v>
      </c>
      <c r="F101" s="55">
        <v>5.5833333333333304</v>
      </c>
      <c r="G101" s="55"/>
      <c r="H101" s="55">
        <v>5.3333333333333304</v>
      </c>
      <c r="I101" s="55">
        <v>8.5833333333333304</v>
      </c>
      <c r="J101" s="55">
        <v>10.0833333333333</v>
      </c>
      <c r="K101" s="55">
        <v>9.1666666666666696</v>
      </c>
      <c r="L101" s="55">
        <v>11.5</v>
      </c>
      <c r="M101" s="55">
        <v>7</v>
      </c>
      <c r="N101" s="55">
        <v>8.3333333333333301E-2</v>
      </c>
      <c r="O101" s="55">
        <v>6.75</v>
      </c>
      <c r="P101" s="55">
        <v>7.75</v>
      </c>
      <c r="Q101" s="55">
        <v>8.3333333333333304</v>
      </c>
      <c r="R101" s="55">
        <v>8.4166666666666696</v>
      </c>
      <c r="S101" s="55">
        <v>7.6666666666666696</v>
      </c>
      <c r="T101" s="55"/>
      <c r="U101" s="55"/>
      <c r="V101" s="55">
        <v>7.1666666666666696</v>
      </c>
      <c r="W101" s="55">
        <v>9.1666666666666696</v>
      </c>
      <c r="X101" s="55">
        <v>7.25</v>
      </c>
      <c r="Y101" s="55">
        <v>0.25</v>
      </c>
      <c r="Z101" s="55">
        <v>8.8333333333333304</v>
      </c>
      <c r="AA101" s="55">
        <v>5.5833333333333304</v>
      </c>
      <c r="AB101" s="55"/>
      <c r="AC101" s="55">
        <v>5</v>
      </c>
      <c r="AD101" s="55">
        <v>8.5</v>
      </c>
      <c r="AE101" s="55">
        <v>8.1666666666666696</v>
      </c>
      <c r="AF101" s="55"/>
      <c r="AG101" s="55"/>
      <c r="AH101" s="55"/>
      <c r="AI101" s="55">
        <f t="shared" si="3"/>
        <v>8.2708333333333321</v>
      </c>
    </row>
    <row r="102" spans="1:35" s="53" customFormat="1" x14ac:dyDescent="0.3">
      <c r="A102" s="33" t="s">
        <v>743</v>
      </c>
      <c r="B102" s="33" t="s">
        <v>450</v>
      </c>
      <c r="C102" s="33"/>
      <c r="D102" s="55">
        <v>6.25</v>
      </c>
      <c r="E102" s="55">
        <v>5.8333333333333304</v>
      </c>
      <c r="F102" s="55">
        <v>5.8333333333333304</v>
      </c>
      <c r="G102" s="55"/>
      <c r="H102" s="55">
        <v>5.0833333333333304</v>
      </c>
      <c r="I102" s="55">
        <v>6.5</v>
      </c>
      <c r="J102" s="55">
        <v>5.1666666666666696</v>
      </c>
      <c r="K102" s="55">
        <v>5.8333333333333304</v>
      </c>
      <c r="L102" s="55">
        <v>5</v>
      </c>
      <c r="M102" s="55"/>
      <c r="N102" s="55"/>
      <c r="O102" s="55">
        <v>7.0833333333333304</v>
      </c>
      <c r="P102" s="55">
        <v>6.5</v>
      </c>
      <c r="Q102" s="55">
        <v>5.4166666666666696</v>
      </c>
      <c r="R102" s="55">
        <v>5.6666666666666696</v>
      </c>
      <c r="S102" s="55">
        <v>6.8333333333333304</v>
      </c>
      <c r="T102" s="55">
        <v>5.5833333333333304</v>
      </c>
      <c r="U102" s="55"/>
      <c r="V102" s="55">
        <v>5.0833333333333304</v>
      </c>
      <c r="W102" s="55">
        <v>5.5833333333333304</v>
      </c>
      <c r="X102" s="55">
        <v>5.4166666666666696</v>
      </c>
      <c r="Y102" s="55">
        <v>5.8333333333333304</v>
      </c>
      <c r="Z102" s="55">
        <v>5.75</v>
      </c>
      <c r="AA102" s="55">
        <v>3.5</v>
      </c>
      <c r="AB102" s="55">
        <v>1.8333333333333299</v>
      </c>
      <c r="AC102" s="55">
        <v>6.5</v>
      </c>
      <c r="AD102" s="55">
        <v>7.1666666666666696</v>
      </c>
      <c r="AE102" s="55">
        <v>6.8333333333333304</v>
      </c>
      <c r="AF102" s="55"/>
      <c r="AG102" s="55"/>
      <c r="AH102" s="55"/>
      <c r="AI102" s="55">
        <f t="shared" si="3"/>
        <v>5.973958333333333</v>
      </c>
    </row>
    <row r="103" spans="1:35" s="53" customFormat="1" x14ac:dyDescent="0.3">
      <c r="A103" s="33" t="s">
        <v>622</v>
      </c>
      <c r="B103" s="33" t="s">
        <v>450</v>
      </c>
      <c r="C103" s="33"/>
      <c r="D103" s="55">
        <v>13.9166666666667</v>
      </c>
      <c r="E103" s="55">
        <v>13.5</v>
      </c>
      <c r="F103" s="55">
        <v>12.8333333333333</v>
      </c>
      <c r="G103" s="55"/>
      <c r="H103" s="55">
        <v>13.25</v>
      </c>
      <c r="I103" s="55">
        <v>14.0833333333333</v>
      </c>
      <c r="J103" s="55">
        <v>14.3333333333333</v>
      </c>
      <c r="K103" s="55">
        <v>13.5833333333333</v>
      </c>
      <c r="L103" s="55">
        <v>13.25</v>
      </c>
      <c r="M103" s="55">
        <v>13.5</v>
      </c>
      <c r="N103" s="55"/>
      <c r="O103" s="55">
        <v>13.3333333333333</v>
      </c>
      <c r="P103" s="55">
        <v>14.1666666666667</v>
      </c>
      <c r="Q103" s="55">
        <v>13.5</v>
      </c>
      <c r="R103" s="55">
        <v>14</v>
      </c>
      <c r="S103" s="55">
        <v>13.5</v>
      </c>
      <c r="T103" s="55">
        <v>12.8333333333333</v>
      </c>
      <c r="U103" s="55"/>
      <c r="V103" s="55">
        <v>12.4166666666667</v>
      </c>
      <c r="W103" s="55">
        <v>14</v>
      </c>
      <c r="X103" s="55">
        <v>14.3333333333333</v>
      </c>
      <c r="Y103" s="55">
        <v>14.5833333333333</v>
      </c>
      <c r="Z103" s="55">
        <v>13.5833333333333</v>
      </c>
      <c r="AA103" s="55">
        <v>10.8333333333333</v>
      </c>
      <c r="AB103" s="55"/>
      <c r="AC103" s="55">
        <v>10.1666666666667</v>
      </c>
      <c r="AD103" s="55">
        <v>14</v>
      </c>
      <c r="AE103" s="55">
        <v>13.5833333333333</v>
      </c>
      <c r="AF103" s="55"/>
      <c r="AG103" s="55"/>
      <c r="AH103" s="55"/>
      <c r="AI103" s="55">
        <f t="shared" si="3"/>
        <v>13.869791666666661</v>
      </c>
    </row>
    <row r="104" spans="1:35" s="53" customFormat="1" x14ac:dyDescent="0.3">
      <c r="A104" s="33" t="s">
        <v>750</v>
      </c>
      <c r="B104" s="33" t="s">
        <v>450</v>
      </c>
      <c r="C104" s="33"/>
      <c r="D104" s="55">
        <v>8.5833333333333304</v>
      </c>
      <c r="E104" s="55">
        <v>7.25</v>
      </c>
      <c r="F104" s="55">
        <v>8</v>
      </c>
      <c r="G104" s="55"/>
      <c r="H104" s="55"/>
      <c r="I104" s="55">
        <v>8.9166666666666696</v>
      </c>
      <c r="J104" s="55">
        <v>8.75</v>
      </c>
      <c r="K104" s="55">
        <v>8.5</v>
      </c>
      <c r="L104" s="55">
        <v>8.3333333333333304</v>
      </c>
      <c r="M104" s="55">
        <v>7.3333333333333304</v>
      </c>
      <c r="N104" s="55"/>
      <c r="O104" s="55">
        <v>7.4166666666666696</v>
      </c>
      <c r="P104" s="55">
        <v>7.75</v>
      </c>
      <c r="Q104" s="55">
        <v>8.5</v>
      </c>
      <c r="R104" s="55">
        <v>9.5</v>
      </c>
      <c r="S104" s="55">
        <v>8.5</v>
      </c>
      <c r="T104" s="55">
        <v>8.0833333333333304</v>
      </c>
      <c r="U104" s="55"/>
      <c r="V104" s="55">
        <v>5.3333333333333304</v>
      </c>
      <c r="W104" s="55">
        <v>7.8333333333333304</v>
      </c>
      <c r="X104" s="55">
        <v>7.5833333333333304</v>
      </c>
      <c r="Y104" s="55">
        <v>9</v>
      </c>
      <c r="Z104" s="55">
        <v>8.3333333333333304</v>
      </c>
      <c r="AA104" s="55">
        <v>2.8333333333333299</v>
      </c>
      <c r="AB104" s="55"/>
      <c r="AC104" s="55">
        <v>4.1666666666666696</v>
      </c>
      <c r="AD104" s="55">
        <v>6.0833333333333304</v>
      </c>
      <c r="AE104" s="55">
        <v>6.4166666666666696</v>
      </c>
      <c r="AF104" s="55"/>
      <c r="AG104" s="55"/>
      <c r="AH104" s="55"/>
      <c r="AI104" s="55">
        <f t="shared" si="3"/>
        <v>8.1145833333333321</v>
      </c>
    </row>
    <row r="105" spans="1:35" s="53" customFormat="1" x14ac:dyDescent="0.3">
      <c r="A105" s="33" t="s">
        <v>773</v>
      </c>
      <c r="B105" s="33" t="s">
        <v>450</v>
      </c>
      <c r="C105" s="33"/>
      <c r="D105" s="55">
        <v>9.3333333333333304</v>
      </c>
      <c r="E105" s="55">
        <v>9.6666666666666696</v>
      </c>
      <c r="F105" s="55">
        <v>6.8333333333333304</v>
      </c>
      <c r="G105" s="55">
        <v>6.6666666666666696</v>
      </c>
      <c r="H105" s="55"/>
      <c r="I105" s="55">
        <v>9.5</v>
      </c>
      <c r="J105" s="55">
        <v>8.9166666666666696</v>
      </c>
      <c r="K105" s="55">
        <v>9.75</v>
      </c>
      <c r="L105" s="55">
        <v>8.8333333333333304</v>
      </c>
      <c r="M105" s="55">
        <v>9.5833333333333304</v>
      </c>
      <c r="N105" s="55">
        <v>4.6666666666666696</v>
      </c>
      <c r="O105" s="55">
        <v>6.9166666666666696</v>
      </c>
      <c r="P105" s="55">
        <v>9</v>
      </c>
      <c r="Q105" s="55">
        <v>10.1666666666667</v>
      </c>
      <c r="R105" s="55">
        <v>11.4166666666667</v>
      </c>
      <c r="S105" s="55">
        <v>11.5</v>
      </c>
      <c r="T105" s="55">
        <v>8.25</v>
      </c>
      <c r="U105" s="55">
        <v>2.1666666666666701</v>
      </c>
      <c r="V105" s="55">
        <v>5.4166666666666696</v>
      </c>
      <c r="W105" s="55">
        <v>10.4166666666667</v>
      </c>
      <c r="X105" s="55">
        <v>9.5833333333333304</v>
      </c>
      <c r="Y105" s="55">
        <v>11</v>
      </c>
      <c r="Z105" s="55">
        <v>6.8333333333333304</v>
      </c>
      <c r="AA105" s="55">
        <v>5.5833333333333304</v>
      </c>
      <c r="AB105" s="55">
        <v>0.33333333333333298</v>
      </c>
      <c r="AC105" s="55">
        <v>5.9166666666666696</v>
      </c>
      <c r="AD105" s="55">
        <v>11.5</v>
      </c>
      <c r="AE105" s="55">
        <v>17</v>
      </c>
      <c r="AF105" s="55"/>
      <c r="AG105" s="55"/>
      <c r="AH105" s="55"/>
      <c r="AI105" s="55">
        <f t="shared" si="3"/>
        <v>10.276041666666673</v>
      </c>
    </row>
    <row r="106" spans="1:35" s="53" customFormat="1" x14ac:dyDescent="0.3">
      <c r="A106" s="33" t="s">
        <v>762</v>
      </c>
      <c r="B106" s="33" t="s">
        <v>450</v>
      </c>
      <c r="C106" s="33"/>
      <c r="D106" s="55"/>
      <c r="E106" s="55"/>
      <c r="F106" s="55"/>
      <c r="G106" s="55"/>
      <c r="H106" s="55"/>
      <c r="I106" s="55"/>
      <c r="J106" s="55">
        <v>9.1666666666666696</v>
      </c>
      <c r="K106" s="55">
        <v>8.5</v>
      </c>
      <c r="L106" s="55">
        <v>8.8333333333333304</v>
      </c>
      <c r="M106" s="55">
        <v>7.5</v>
      </c>
      <c r="N106" s="55"/>
      <c r="O106" s="55">
        <v>7.25</v>
      </c>
      <c r="P106" s="55">
        <v>9</v>
      </c>
      <c r="Q106" s="55">
        <v>9.0833333333333304</v>
      </c>
      <c r="R106" s="55">
        <v>8.6666666666666696</v>
      </c>
      <c r="S106" s="55">
        <v>8.5833333333333304</v>
      </c>
      <c r="T106" s="55">
        <v>6.1666666666666696</v>
      </c>
      <c r="U106" s="55"/>
      <c r="V106" s="55">
        <v>5.5833333333333304</v>
      </c>
      <c r="W106" s="55">
        <v>8.4166666666666696</v>
      </c>
      <c r="X106" s="55">
        <v>8.1666666666666696</v>
      </c>
      <c r="Y106" s="55">
        <v>8.25</v>
      </c>
      <c r="Z106" s="55">
        <v>8.5833333333333304</v>
      </c>
      <c r="AA106" s="55">
        <v>1.8333333333333299</v>
      </c>
      <c r="AB106" s="55"/>
      <c r="AC106" s="55">
        <v>5.4166666666666696</v>
      </c>
      <c r="AD106" s="55">
        <v>7.4166666666666696</v>
      </c>
      <c r="AE106" s="55">
        <v>5.8333333333333304</v>
      </c>
      <c r="AF106" s="55"/>
      <c r="AG106" s="55"/>
      <c r="AH106" s="55"/>
      <c r="AI106" s="55">
        <f t="shared" si="3"/>
        <v>8.3461538461538467</v>
      </c>
    </row>
    <row r="107" spans="1:35" s="53" customFormat="1" x14ac:dyDescent="0.3">
      <c r="A107" s="33" t="s">
        <v>777</v>
      </c>
      <c r="B107" s="33" t="s">
        <v>450</v>
      </c>
      <c r="C107" s="33"/>
      <c r="D107" s="55">
        <v>4.9166666666666696</v>
      </c>
      <c r="E107" s="55">
        <v>2.8333333333333299</v>
      </c>
      <c r="F107" s="55">
        <v>4.5</v>
      </c>
      <c r="G107" s="55"/>
      <c r="H107" s="55">
        <v>3.5</v>
      </c>
      <c r="I107" s="55">
        <v>5.9166666666666696</v>
      </c>
      <c r="J107" s="55">
        <v>5.75</v>
      </c>
      <c r="K107" s="55">
        <v>5.6666666666666696</v>
      </c>
      <c r="L107" s="55">
        <v>5.1666666666666696</v>
      </c>
      <c r="M107" s="55">
        <v>2.9166666666666701</v>
      </c>
      <c r="N107" s="55"/>
      <c r="O107" s="55">
        <v>3.8333333333333299</v>
      </c>
      <c r="P107" s="55">
        <v>5.4166666666666696</v>
      </c>
      <c r="Q107" s="55">
        <v>5.25</v>
      </c>
      <c r="R107" s="55">
        <v>5.5833333333333304</v>
      </c>
      <c r="S107" s="55">
        <v>5.75</v>
      </c>
      <c r="T107" s="55">
        <v>2.5833333333333299</v>
      </c>
      <c r="U107" s="55"/>
      <c r="V107" s="55">
        <v>3.8333333333333299</v>
      </c>
      <c r="W107" s="55">
        <v>5.3333333333333304</v>
      </c>
      <c r="X107" s="55">
        <v>5.5</v>
      </c>
      <c r="Y107" s="55">
        <v>4.6666666666666696</v>
      </c>
      <c r="Z107" s="55">
        <v>5.25</v>
      </c>
      <c r="AA107" s="55">
        <v>0.75</v>
      </c>
      <c r="AB107" s="55"/>
      <c r="AC107" s="55">
        <v>3.6666666666666701</v>
      </c>
      <c r="AD107" s="55">
        <v>5.1666666666666696</v>
      </c>
      <c r="AE107" s="55">
        <v>5.0833333333333304</v>
      </c>
      <c r="AF107" s="55"/>
      <c r="AG107" s="55"/>
      <c r="AH107" s="55"/>
      <c r="AI107" s="55">
        <f t="shared" si="3"/>
        <v>5.2031250000000009</v>
      </c>
    </row>
    <row r="108" spans="1:35" s="53" customFormat="1" x14ac:dyDescent="0.3">
      <c r="A108" s="33" t="s">
        <v>678</v>
      </c>
      <c r="B108" s="33" t="s">
        <v>450</v>
      </c>
      <c r="C108" s="33"/>
      <c r="D108" s="55">
        <v>14</v>
      </c>
      <c r="E108" s="55">
        <v>9.9166666666666696</v>
      </c>
      <c r="F108" s="55">
        <v>13.3333333333333</v>
      </c>
      <c r="G108" s="55">
        <v>11</v>
      </c>
      <c r="H108" s="55">
        <v>9.5833333333333304</v>
      </c>
      <c r="I108" s="55">
        <v>13.75</v>
      </c>
      <c r="J108" s="55">
        <v>13.3333333333333</v>
      </c>
      <c r="K108" s="55">
        <v>13.9166666666667</v>
      </c>
      <c r="L108" s="55">
        <v>11.6666666666667</v>
      </c>
      <c r="M108" s="55">
        <v>13.9166666666667</v>
      </c>
      <c r="N108" s="55">
        <v>10.6666666666667</v>
      </c>
      <c r="O108" s="55">
        <v>8.6666666666666696</v>
      </c>
      <c r="P108" s="55">
        <v>13.0833333333333</v>
      </c>
      <c r="Q108" s="55">
        <v>13.6666666666667</v>
      </c>
      <c r="R108" s="55">
        <v>13.8333333333333</v>
      </c>
      <c r="S108" s="55">
        <v>13.4166666666667</v>
      </c>
      <c r="T108" s="55">
        <v>13.8333333333333</v>
      </c>
      <c r="U108" s="55">
        <v>10.5</v>
      </c>
      <c r="V108" s="55">
        <v>9.1666666666666696</v>
      </c>
      <c r="W108" s="55">
        <v>12.75</v>
      </c>
      <c r="X108" s="55">
        <v>13.0833333333333</v>
      </c>
      <c r="Y108" s="55">
        <v>13</v>
      </c>
      <c r="Z108" s="55">
        <v>12.9166666666667</v>
      </c>
      <c r="AA108" s="55">
        <v>8.25</v>
      </c>
      <c r="AB108" s="55">
        <v>11.4166666666667</v>
      </c>
      <c r="AC108" s="55">
        <v>9.75</v>
      </c>
      <c r="AD108" s="55">
        <v>11.3333333333333</v>
      </c>
      <c r="AE108" s="55">
        <v>12.0833333333333</v>
      </c>
      <c r="AF108" s="55"/>
      <c r="AG108" s="55"/>
      <c r="AH108" s="55"/>
      <c r="AI108" s="55">
        <f t="shared" si="3"/>
        <v>12.859375</v>
      </c>
    </row>
    <row r="109" spans="1:35" s="53" customFormat="1" x14ac:dyDescent="0.3">
      <c r="A109" s="33" t="s">
        <v>792</v>
      </c>
      <c r="B109" s="33" t="s">
        <v>450</v>
      </c>
      <c r="C109" s="33"/>
      <c r="D109" s="55">
        <v>9.25</v>
      </c>
      <c r="E109" s="55">
        <v>7.9166666666666696</v>
      </c>
      <c r="F109" s="55">
        <v>5.5833333333333304</v>
      </c>
      <c r="G109" s="55"/>
      <c r="H109" s="55">
        <v>6.75</v>
      </c>
      <c r="I109" s="55">
        <v>8.3333333333333304</v>
      </c>
      <c r="J109" s="55">
        <v>8.0833333333333304</v>
      </c>
      <c r="K109" s="55">
        <v>7.75</v>
      </c>
      <c r="L109" s="55">
        <v>9.6666666666666696</v>
      </c>
      <c r="M109" s="55">
        <v>8.5</v>
      </c>
      <c r="N109" s="55"/>
      <c r="O109" s="55">
        <v>8.4166666666666696</v>
      </c>
      <c r="P109" s="55">
        <v>7.8333333333333304</v>
      </c>
      <c r="Q109" s="55">
        <v>8</v>
      </c>
      <c r="R109" s="55">
        <v>8.75</v>
      </c>
      <c r="S109" s="55">
        <v>9</v>
      </c>
      <c r="T109" s="55"/>
      <c r="U109" s="55"/>
      <c r="V109" s="55">
        <v>4.9166666666666696</v>
      </c>
      <c r="W109" s="55">
        <v>8.4166666666666696</v>
      </c>
      <c r="X109" s="55">
        <v>9.25</v>
      </c>
      <c r="Y109" s="55">
        <v>8.5</v>
      </c>
      <c r="Z109" s="55">
        <v>9</v>
      </c>
      <c r="AA109" s="55">
        <v>2.9166666666666701</v>
      </c>
      <c r="AB109" s="55"/>
      <c r="AC109" s="55">
        <v>5</v>
      </c>
      <c r="AD109" s="55">
        <v>8.5833333333333304</v>
      </c>
      <c r="AE109" s="55">
        <v>7.8333333333333304</v>
      </c>
      <c r="AF109" s="55"/>
      <c r="AG109" s="55"/>
      <c r="AH109" s="55"/>
      <c r="AI109" s="55">
        <f t="shared" si="3"/>
        <v>8.5104166666666679</v>
      </c>
    </row>
    <row r="110" spans="1:35" s="53" customFormat="1" x14ac:dyDescent="0.3">
      <c r="A110" s="33" t="s">
        <v>672</v>
      </c>
      <c r="B110" s="33" t="s">
        <v>450</v>
      </c>
      <c r="C110" s="33"/>
      <c r="D110" s="55">
        <v>12.3333333333333</v>
      </c>
      <c r="E110" s="55">
        <v>12.4166666666667</v>
      </c>
      <c r="F110" s="55">
        <v>7.25</v>
      </c>
      <c r="G110" s="55"/>
      <c r="H110" s="55">
        <v>9.1666666666666696</v>
      </c>
      <c r="I110" s="55">
        <v>11.1666666666667</v>
      </c>
      <c r="J110" s="55">
        <v>12.5833333333333</v>
      </c>
      <c r="K110" s="55">
        <v>13.75</v>
      </c>
      <c r="L110" s="55">
        <v>10.9166666666667</v>
      </c>
      <c r="M110" s="55">
        <v>11.5</v>
      </c>
      <c r="N110" s="55"/>
      <c r="O110" s="55"/>
      <c r="P110" s="55">
        <v>12.3333333333333</v>
      </c>
      <c r="Q110" s="55">
        <v>11.75</v>
      </c>
      <c r="R110" s="55">
        <v>11.1666666666667</v>
      </c>
      <c r="S110" s="55">
        <v>11</v>
      </c>
      <c r="T110" s="55">
        <v>9.75</v>
      </c>
      <c r="U110" s="55"/>
      <c r="V110" s="55">
        <v>7.0833333333333304</v>
      </c>
      <c r="W110" s="55">
        <v>11.9166666666667</v>
      </c>
      <c r="X110" s="55">
        <v>11.75</v>
      </c>
      <c r="Y110" s="55">
        <v>12.75</v>
      </c>
      <c r="Z110" s="55">
        <v>11.5</v>
      </c>
      <c r="AA110" s="55">
        <v>4</v>
      </c>
      <c r="AB110" s="55"/>
      <c r="AC110" s="55">
        <v>7.6666666666666696</v>
      </c>
      <c r="AD110" s="55">
        <v>11.0833333333333</v>
      </c>
      <c r="AE110" s="55">
        <v>12.5833333333333</v>
      </c>
      <c r="AF110" s="55"/>
      <c r="AG110" s="55"/>
      <c r="AH110" s="55"/>
      <c r="AI110" s="55">
        <f t="shared" si="3"/>
        <v>11.9375</v>
      </c>
    </row>
    <row r="111" spans="1:35" s="53" customFormat="1" x14ac:dyDescent="0.3">
      <c r="A111" s="33" t="s">
        <v>677</v>
      </c>
      <c r="B111" s="33" t="s">
        <v>450</v>
      </c>
      <c r="C111" s="33"/>
      <c r="D111" s="55">
        <v>10.3333333333333</v>
      </c>
      <c r="E111" s="55">
        <v>9.9166666666666696</v>
      </c>
      <c r="F111" s="55">
        <v>5.25</v>
      </c>
      <c r="G111" s="55"/>
      <c r="H111" s="55">
        <v>5.25</v>
      </c>
      <c r="I111" s="55">
        <v>9.4166666666666696</v>
      </c>
      <c r="J111" s="55">
        <v>10</v>
      </c>
      <c r="K111" s="55">
        <v>10.5833333333333</v>
      </c>
      <c r="L111" s="55">
        <v>9.75</v>
      </c>
      <c r="M111" s="55">
        <v>10.8333333333333</v>
      </c>
      <c r="N111" s="55"/>
      <c r="O111" s="55">
        <v>7.0833333333333304</v>
      </c>
      <c r="P111" s="55">
        <v>9.5833333333333304</v>
      </c>
      <c r="Q111" s="55">
        <v>10.4166666666667</v>
      </c>
      <c r="R111" s="55">
        <v>10.8333333333333</v>
      </c>
      <c r="S111" s="55">
        <v>9.75</v>
      </c>
      <c r="T111" s="55">
        <v>8</v>
      </c>
      <c r="U111" s="55"/>
      <c r="V111" s="55"/>
      <c r="W111" s="55">
        <v>10.3333333333333</v>
      </c>
      <c r="X111" s="55">
        <v>8.1666666666666696</v>
      </c>
      <c r="Y111" s="55">
        <v>9.75</v>
      </c>
      <c r="Z111" s="55">
        <v>9.3333333333333304</v>
      </c>
      <c r="AA111" s="55">
        <v>3.75</v>
      </c>
      <c r="AB111" s="55"/>
      <c r="AC111" s="55">
        <v>5.4166666666666696</v>
      </c>
      <c r="AD111" s="55">
        <v>8.25</v>
      </c>
      <c r="AE111" s="55">
        <v>8.3333333333333304</v>
      </c>
      <c r="AF111" s="55"/>
      <c r="AG111" s="55"/>
      <c r="AH111" s="55"/>
      <c r="AI111" s="55">
        <f t="shared" si="3"/>
        <v>9.6718749999999964</v>
      </c>
    </row>
    <row r="112" spans="1:35" s="53" customFormat="1" x14ac:dyDescent="0.3">
      <c r="A112" s="33" t="s">
        <v>616</v>
      </c>
      <c r="B112" s="33" t="s">
        <v>450</v>
      </c>
      <c r="C112" s="33"/>
      <c r="D112" s="55">
        <v>5.5</v>
      </c>
      <c r="E112" s="55">
        <v>2.5833333333333299</v>
      </c>
      <c r="F112" s="55">
        <v>4.8333333333333304</v>
      </c>
      <c r="G112" s="55"/>
      <c r="H112" s="55">
        <v>3</v>
      </c>
      <c r="I112" s="55">
        <v>5.0833333333333304</v>
      </c>
      <c r="J112" s="55">
        <v>4.5</v>
      </c>
      <c r="K112" s="55">
        <v>5</v>
      </c>
      <c r="L112" s="55">
        <v>2.5833333333333299</v>
      </c>
      <c r="M112" s="55">
        <v>4.75</v>
      </c>
      <c r="N112" s="55"/>
      <c r="O112" s="55">
        <v>2.3333333333333299</v>
      </c>
      <c r="P112" s="55">
        <v>4.5833333333333304</v>
      </c>
      <c r="Q112" s="55">
        <v>2.3333333333333299</v>
      </c>
      <c r="R112" s="55">
        <v>4.75</v>
      </c>
      <c r="S112" s="55">
        <v>4.8333333333333304</v>
      </c>
      <c r="T112" s="55">
        <v>4</v>
      </c>
      <c r="U112" s="55"/>
      <c r="V112" s="55">
        <v>3.1666666666666701</v>
      </c>
      <c r="W112" s="55">
        <v>4.9166666666666696</v>
      </c>
      <c r="X112" s="55">
        <v>2.75</v>
      </c>
      <c r="Y112" s="55">
        <v>5.25</v>
      </c>
      <c r="Z112" s="55">
        <v>4.3333333333333304</v>
      </c>
      <c r="AA112" s="55">
        <v>3.3333333333333299</v>
      </c>
      <c r="AB112" s="55">
        <v>4.3333333333333304</v>
      </c>
      <c r="AC112" s="55">
        <v>4.0833333333333304</v>
      </c>
      <c r="AD112" s="55">
        <v>5.4166666666666696</v>
      </c>
      <c r="AE112" s="55">
        <v>4.1666666666666696</v>
      </c>
      <c r="AF112" s="55"/>
      <c r="AG112" s="55"/>
      <c r="AH112" s="55"/>
      <c r="AI112" s="55">
        <f t="shared" si="3"/>
        <v>4.2864583333333321</v>
      </c>
    </row>
    <row r="113" spans="1:35" s="53" customFormat="1" x14ac:dyDescent="0.3">
      <c r="A113" s="33" t="s">
        <v>696</v>
      </c>
      <c r="B113" s="33" t="s">
        <v>450</v>
      </c>
      <c r="C113" s="33"/>
      <c r="D113" s="55">
        <v>7</v>
      </c>
      <c r="E113" s="55">
        <v>7.75</v>
      </c>
      <c r="F113" s="55">
        <v>7.1666666666666696</v>
      </c>
      <c r="G113" s="55">
        <v>4.5833333333333304</v>
      </c>
      <c r="H113" s="55">
        <v>4.9166666666666696</v>
      </c>
      <c r="I113" s="55">
        <v>7.6666666666666696</v>
      </c>
      <c r="J113" s="55">
        <v>7.8333333333333304</v>
      </c>
      <c r="K113" s="55">
        <v>7.75</v>
      </c>
      <c r="L113" s="55">
        <v>7.8333333333333304</v>
      </c>
      <c r="M113" s="55">
        <v>6.9166666666666696</v>
      </c>
      <c r="N113" s="55">
        <v>3.75</v>
      </c>
      <c r="O113" s="55">
        <v>6.25</v>
      </c>
      <c r="P113" s="55">
        <v>7.4166666666666696</v>
      </c>
      <c r="Q113" s="55">
        <v>7.8333333333333304</v>
      </c>
      <c r="R113" s="55">
        <v>7.5</v>
      </c>
      <c r="S113" s="55">
        <v>7.3333333333333304</v>
      </c>
      <c r="T113" s="55">
        <v>7.0833333333333304</v>
      </c>
      <c r="U113" s="55">
        <v>3.1666666666666701</v>
      </c>
      <c r="V113" s="55">
        <v>6.25</v>
      </c>
      <c r="W113" s="55">
        <v>7.5833333333333304</v>
      </c>
      <c r="X113" s="55">
        <v>7.9166666666666696</v>
      </c>
      <c r="Y113" s="55">
        <v>7.1666666666666696</v>
      </c>
      <c r="Z113" s="55">
        <v>7.4166666666666696</v>
      </c>
      <c r="AA113" s="55">
        <v>6.1666666666666696</v>
      </c>
      <c r="AB113" s="55">
        <v>5.0833333333333304</v>
      </c>
      <c r="AC113" s="55">
        <v>4.6666666666666696</v>
      </c>
      <c r="AD113" s="55">
        <v>7.0833333333333304</v>
      </c>
      <c r="AE113" s="55">
        <v>6.25</v>
      </c>
      <c r="AF113" s="55"/>
      <c r="AG113" s="55"/>
      <c r="AH113" s="55"/>
      <c r="AI113" s="55">
        <f t="shared" si="3"/>
        <v>7.458333333333333</v>
      </c>
    </row>
    <row r="114" spans="1:35" s="53" customFormat="1" x14ac:dyDescent="0.3">
      <c r="A114" s="33" t="s">
        <v>726</v>
      </c>
      <c r="B114" s="33" t="s">
        <v>450</v>
      </c>
      <c r="C114" s="33"/>
      <c r="D114" s="55">
        <v>13.1666666666667</v>
      </c>
      <c r="E114" s="55">
        <v>13.1666666666667</v>
      </c>
      <c r="F114" s="55">
        <v>8.9166666666666696</v>
      </c>
      <c r="G114" s="55"/>
      <c r="H114" s="55">
        <v>8.1666666666666696</v>
      </c>
      <c r="I114" s="55">
        <v>13.6666666666667</v>
      </c>
      <c r="J114" s="55">
        <v>11.4166666666667</v>
      </c>
      <c r="K114" s="55">
        <v>12.0833333333333</v>
      </c>
      <c r="L114" s="55">
        <v>12.9166666666667</v>
      </c>
      <c r="M114" s="55">
        <v>12.4166666666667</v>
      </c>
      <c r="N114" s="55">
        <v>0</v>
      </c>
      <c r="O114" s="55">
        <v>7.3333333333333304</v>
      </c>
      <c r="P114" s="55"/>
      <c r="Q114" s="55">
        <v>14</v>
      </c>
      <c r="R114" s="55">
        <v>12.5</v>
      </c>
      <c r="S114" s="55">
        <v>12.75</v>
      </c>
      <c r="T114" s="55">
        <v>7.8333333333333304</v>
      </c>
      <c r="U114" s="55"/>
      <c r="V114" s="55">
        <v>8.5833333333333304</v>
      </c>
      <c r="W114" s="55">
        <v>13.5833333333333</v>
      </c>
      <c r="X114" s="55">
        <v>13.25</v>
      </c>
      <c r="Y114" s="55">
        <v>13.3333333333333</v>
      </c>
      <c r="Z114" s="55">
        <v>12.6666666666667</v>
      </c>
      <c r="AA114" s="55">
        <v>0.91666666666666696</v>
      </c>
      <c r="AB114" s="55">
        <v>0</v>
      </c>
      <c r="AC114" s="55">
        <v>7.1666666666666696</v>
      </c>
      <c r="AD114" s="55">
        <v>11.75</v>
      </c>
      <c r="AE114" s="55">
        <v>11</v>
      </c>
      <c r="AF114" s="55"/>
      <c r="AG114" s="55"/>
      <c r="AH114" s="55"/>
      <c r="AI114" s="55">
        <f t="shared" si="3"/>
        <v>12.750000000000007</v>
      </c>
    </row>
    <row r="115" spans="1:35" s="53" customFormat="1" x14ac:dyDescent="0.3">
      <c r="A115" s="33" t="s">
        <v>742</v>
      </c>
      <c r="B115" s="33" t="s">
        <v>450</v>
      </c>
      <c r="C115" s="33"/>
      <c r="D115" s="55">
        <v>6.0833333333333304</v>
      </c>
      <c r="E115" s="55">
        <v>7.9166666666666696</v>
      </c>
      <c r="F115" s="55">
        <v>3.5833333333333299</v>
      </c>
      <c r="G115" s="55"/>
      <c r="H115" s="55">
        <v>3.75</v>
      </c>
      <c r="I115" s="55">
        <v>7</v>
      </c>
      <c r="J115" s="55">
        <v>5.9166666666666696</v>
      </c>
      <c r="K115" s="55">
        <v>6.6666666666666696</v>
      </c>
      <c r="L115" s="55">
        <v>7.25</v>
      </c>
      <c r="M115" s="55">
        <v>7.5833333333333304</v>
      </c>
      <c r="N115" s="55"/>
      <c r="O115" s="55">
        <v>3.6666666666666701</v>
      </c>
      <c r="P115" s="55">
        <v>6.1666666666666696</v>
      </c>
      <c r="Q115" s="55">
        <v>1.8333333333333299</v>
      </c>
      <c r="R115" s="55">
        <v>6.9166666666666696</v>
      </c>
      <c r="S115" s="55">
        <v>5.25</v>
      </c>
      <c r="T115" s="55">
        <v>3.3333333333333299</v>
      </c>
      <c r="U115" s="55"/>
      <c r="V115" s="55">
        <v>4.5833333333333304</v>
      </c>
      <c r="W115" s="55">
        <v>8.5</v>
      </c>
      <c r="X115" s="55">
        <v>6.5</v>
      </c>
      <c r="Y115" s="55">
        <v>6.0833333333333304</v>
      </c>
      <c r="Z115" s="55">
        <v>7.5833333333333304</v>
      </c>
      <c r="AA115" s="55">
        <v>0</v>
      </c>
      <c r="AB115" s="55"/>
      <c r="AC115" s="55">
        <v>2.6666666666666701</v>
      </c>
      <c r="AD115" s="55">
        <v>5.9166666666666696</v>
      </c>
      <c r="AE115" s="55">
        <v>10.9166666666667</v>
      </c>
      <c r="AF115" s="55"/>
      <c r="AG115" s="55"/>
      <c r="AH115" s="55"/>
      <c r="AI115" s="55">
        <f t="shared" si="3"/>
        <v>6.6562500000000027</v>
      </c>
    </row>
    <row r="116" spans="1:35" s="53" customFormat="1" x14ac:dyDescent="0.3">
      <c r="A116" s="33" t="s">
        <v>655</v>
      </c>
      <c r="B116" s="33" t="s">
        <v>450</v>
      </c>
      <c r="C116" s="33"/>
      <c r="D116" s="55">
        <v>4.5833333333333304</v>
      </c>
      <c r="E116" s="55">
        <v>4.3333333333333304</v>
      </c>
      <c r="F116" s="55">
        <v>2.3333333333333299</v>
      </c>
      <c r="G116" s="55">
        <v>1.4166666666666701</v>
      </c>
      <c r="H116" s="55">
        <v>3.25</v>
      </c>
      <c r="I116" s="55">
        <v>4.9166666666666696</v>
      </c>
      <c r="J116" s="55">
        <v>4.3333333333333304</v>
      </c>
      <c r="K116" s="55">
        <v>4.75</v>
      </c>
      <c r="L116" s="55">
        <v>4.9166666666666696</v>
      </c>
      <c r="M116" s="55"/>
      <c r="N116" s="55"/>
      <c r="O116" s="55">
        <v>2.75</v>
      </c>
      <c r="P116" s="55">
        <v>4.25</v>
      </c>
      <c r="Q116" s="55">
        <v>3.75</v>
      </c>
      <c r="R116" s="55">
        <v>4.75</v>
      </c>
      <c r="S116" s="55">
        <v>4.5833333333333304</v>
      </c>
      <c r="T116" s="55">
        <v>2.1666666666666701</v>
      </c>
      <c r="U116" s="55"/>
      <c r="V116" s="55">
        <v>2.3333333333333299</v>
      </c>
      <c r="W116" s="55">
        <v>4.1666666666666696</v>
      </c>
      <c r="X116" s="55">
        <v>4.3333333333333304</v>
      </c>
      <c r="Y116" s="55">
        <v>4.5833333333333304</v>
      </c>
      <c r="Z116" s="55">
        <v>4.4166666666666696</v>
      </c>
      <c r="AA116" s="55">
        <v>0.75</v>
      </c>
      <c r="AB116" s="55"/>
      <c r="AC116" s="55">
        <v>1.9166666666666701</v>
      </c>
      <c r="AD116" s="55">
        <v>4.1666666666666696</v>
      </c>
      <c r="AE116" s="55">
        <v>3.5</v>
      </c>
      <c r="AF116" s="55"/>
      <c r="AG116" s="55"/>
      <c r="AH116" s="55"/>
      <c r="AI116" s="55">
        <f t="shared" si="3"/>
        <v>4.395833333333333</v>
      </c>
    </row>
    <row r="117" spans="1:35" s="53" customFormat="1" x14ac:dyDescent="0.3">
      <c r="A117" s="33" t="s">
        <v>735</v>
      </c>
      <c r="B117" s="33" t="s">
        <v>450</v>
      </c>
      <c r="C117" s="33"/>
      <c r="D117" s="55">
        <v>10.3333333333333</v>
      </c>
      <c r="E117" s="55">
        <v>10.4166666666667</v>
      </c>
      <c r="F117" s="55">
        <v>9</v>
      </c>
      <c r="G117" s="55">
        <v>8.3333333333333301E-2</v>
      </c>
      <c r="H117" s="55">
        <v>9.25</v>
      </c>
      <c r="I117" s="55">
        <v>10.9166666666667</v>
      </c>
      <c r="J117" s="55">
        <v>9.75</v>
      </c>
      <c r="K117" s="55">
        <v>9.3333333333333304</v>
      </c>
      <c r="L117" s="55">
        <v>10.25</v>
      </c>
      <c r="M117" s="55">
        <v>9.75</v>
      </c>
      <c r="N117" s="55">
        <v>2</v>
      </c>
      <c r="O117" s="55">
        <v>8.3333333333333304</v>
      </c>
      <c r="P117" s="55">
        <v>10.0833333333333</v>
      </c>
      <c r="Q117" s="55">
        <v>9.75</v>
      </c>
      <c r="R117" s="55">
        <v>9.5833333333333304</v>
      </c>
      <c r="S117" s="55">
        <v>8.5833333333333304</v>
      </c>
      <c r="T117" s="55">
        <v>9.4166666666666696</v>
      </c>
      <c r="U117" s="55">
        <v>2.75</v>
      </c>
      <c r="V117" s="55">
        <v>7.6666666666666696</v>
      </c>
      <c r="W117" s="55">
        <v>9.8333333333333304</v>
      </c>
      <c r="X117" s="55">
        <v>10.9166666666667</v>
      </c>
      <c r="Y117" s="55">
        <v>9.9166666666666696</v>
      </c>
      <c r="Z117" s="55">
        <v>10.25</v>
      </c>
      <c r="AA117" s="55">
        <v>7.5833333333333304</v>
      </c>
      <c r="AB117" s="55">
        <v>0</v>
      </c>
      <c r="AC117" s="55">
        <v>7.4166666666666696</v>
      </c>
      <c r="AD117" s="55">
        <v>10.3333333333333</v>
      </c>
      <c r="AE117" s="55">
        <v>9.8333333333333304</v>
      </c>
      <c r="AF117" s="55"/>
      <c r="AG117" s="55"/>
      <c r="AH117" s="55"/>
      <c r="AI117" s="55">
        <f t="shared" si="3"/>
        <v>10.005208333333334</v>
      </c>
    </row>
    <row r="118" spans="1:35" s="53" customFormat="1" x14ac:dyDescent="0.3">
      <c r="A118" s="33" t="s">
        <v>828</v>
      </c>
      <c r="B118" s="33" t="s">
        <v>450</v>
      </c>
      <c r="C118" s="33"/>
      <c r="D118" s="55">
        <v>6.6666666666666696</v>
      </c>
      <c r="E118" s="55">
        <v>5.6666666666666696</v>
      </c>
      <c r="F118" s="55">
        <v>4.75</v>
      </c>
      <c r="G118" s="55"/>
      <c r="H118" s="55">
        <v>3.6666666666666701</v>
      </c>
      <c r="I118" s="55">
        <v>6.1666666666666696</v>
      </c>
      <c r="J118" s="55">
        <v>6.3333333333333304</v>
      </c>
      <c r="K118" s="55">
        <v>6.8333333333333304</v>
      </c>
      <c r="L118" s="55">
        <v>6.1666666666666696</v>
      </c>
      <c r="M118" s="55"/>
      <c r="N118" s="55"/>
      <c r="O118" s="55">
        <v>3.9166666666666701</v>
      </c>
      <c r="P118" s="55">
        <v>5.8333333333333304</v>
      </c>
      <c r="Q118" s="55">
        <v>6.6666666666666696</v>
      </c>
      <c r="R118" s="55">
        <v>5.1666666666666696</v>
      </c>
      <c r="S118" s="55">
        <v>5.75</v>
      </c>
      <c r="T118" s="55">
        <v>2.75</v>
      </c>
      <c r="U118" s="55"/>
      <c r="V118" s="55">
        <v>3.1666666666666701</v>
      </c>
      <c r="W118" s="55">
        <v>6</v>
      </c>
      <c r="X118" s="55">
        <v>6.4166666666666696</v>
      </c>
      <c r="Y118" s="55">
        <v>6.4166666666666696</v>
      </c>
      <c r="Z118" s="55">
        <v>6</v>
      </c>
      <c r="AA118" s="55">
        <v>2</v>
      </c>
      <c r="AB118" s="55"/>
      <c r="AC118" s="55">
        <v>3.1666666666666701</v>
      </c>
      <c r="AD118" s="55">
        <v>6.8333333333333304</v>
      </c>
      <c r="AE118" s="55">
        <v>5.5</v>
      </c>
      <c r="AF118" s="55"/>
      <c r="AG118" s="55"/>
      <c r="AH118" s="55"/>
      <c r="AI118" s="55">
        <f t="shared" si="3"/>
        <v>6.151041666666667</v>
      </c>
    </row>
    <row r="119" spans="1:35" s="53" customFormat="1" x14ac:dyDescent="0.3">
      <c r="A119" s="33" t="s">
        <v>831</v>
      </c>
      <c r="B119" s="33" t="s">
        <v>450</v>
      </c>
      <c r="C119" s="33"/>
      <c r="D119" s="55">
        <v>8.1666666666666696</v>
      </c>
      <c r="E119" s="55">
        <v>8.3333333333333304</v>
      </c>
      <c r="F119" s="55">
        <v>6.6666666666666696</v>
      </c>
      <c r="G119" s="55"/>
      <c r="H119" s="55">
        <v>5</v>
      </c>
      <c r="I119" s="55">
        <v>8.8333333333333304</v>
      </c>
      <c r="J119" s="55">
        <v>8.0833333333333304</v>
      </c>
      <c r="K119" s="55">
        <v>8.5</v>
      </c>
      <c r="L119" s="55">
        <v>9.1666666666666696</v>
      </c>
      <c r="M119" s="55">
        <v>6.75</v>
      </c>
      <c r="N119" s="55"/>
      <c r="O119" s="55"/>
      <c r="P119" s="55"/>
      <c r="Q119" s="55">
        <v>8.1666666666666696</v>
      </c>
      <c r="R119" s="55">
        <v>7.9166666666666696</v>
      </c>
      <c r="S119" s="55">
        <v>8.0833333333333304</v>
      </c>
      <c r="T119" s="55">
        <v>6.5</v>
      </c>
      <c r="U119" s="55"/>
      <c r="V119" s="55">
        <v>4.5833333333333304</v>
      </c>
      <c r="W119" s="55">
        <v>8</v>
      </c>
      <c r="X119" s="55">
        <v>7.75</v>
      </c>
      <c r="Y119" s="55">
        <v>3.75</v>
      </c>
      <c r="Z119" s="55">
        <v>8.0833333333333304</v>
      </c>
      <c r="AA119" s="55">
        <v>2.3333333333333299</v>
      </c>
      <c r="AB119" s="55"/>
      <c r="AC119" s="55">
        <v>3.75</v>
      </c>
      <c r="AD119" s="55">
        <v>6.4166666666666696</v>
      </c>
      <c r="AE119" s="55"/>
      <c r="AF119" s="55"/>
      <c r="AG119" s="55"/>
      <c r="AH119" s="55"/>
      <c r="AI119" s="55">
        <f t="shared" si="3"/>
        <v>7.8035714285714288</v>
      </c>
    </row>
    <row r="120" spans="1:35" s="53" customFormat="1" x14ac:dyDescent="0.3">
      <c r="A120" s="33" t="s">
        <v>835</v>
      </c>
      <c r="B120" s="33" t="s">
        <v>450</v>
      </c>
      <c r="C120" s="33"/>
      <c r="D120" s="55">
        <v>10.5833333333333</v>
      </c>
      <c r="E120" s="55">
        <v>10.5</v>
      </c>
      <c r="F120" s="55">
        <v>5.25</v>
      </c>
      <c r="G120" s="55"/>
      <c r="H120" s="55">
        <v>5.5</v>
      </c>
      <c r="I120" s="55">
        <v>10.8333333333333</v>
      </c>
      <c r="J120" s="55">
        <v>10.75</v>
      </c>
      <c r="K120" s="55">
        <v>11.6666666666667</v>
      </c>
      <c r="L120" s="55">
        <v>10.25</v>
      </c>
      <c r="M120" s="55">
        <v>9</v>
      </c>
      <c r="N120" s="55"/>
      <c r="O120" s="55">
        <v>7.1666666666666696</v>
      </c>
      <c r="P120" s="55">
        <v>10.75</v>
      </c>
      <c r="Q120" s="55">
        <v>10.1666666666667</v>
      </c>
      <c r="R120" s="55">
        <v>9.75</v>
      </c>
      <c r="S120" s="55">
        <v>10.3333333333333</v>
      </c>
      <c r="T120" s="55">
        <v>6.5</v>
      </c>
      <c r="U120" s="55"/>
      <c r="V120" s="55">
        <v>6</v>
      </c>
      <c r="W120" s="55">
        <v>10.4166666666667</v>
      </c>
      <c r="X120" s="55">
        <v>10.25</v>
      </c>
      <c r="Y120" s="55">
        <v>9</v>
      </c>
      <c r="Z120" s="55">
        <v>9.1666666666666696</v>
      </c>
      <c r="AA120" s="55">
        <v>5.5</v>
      </c>
      <c r="AB120" s="55"/>
      <c r="AC120" s="55">
        <v>6.4166666666666696</v>
      </c>
      <c r="AD120" s="55">
        <v>8.9166666666666696</v>
      </c>
      <c r="AE120" s="55">
        <v>10</v>
      </c>
      <c r="AF120" s="55"/>
      <c r="AG120" s="55"/>
      <c r="AH120" s="55"/>
      <c r="AI120" s="55">
        <f t="shared" si="3"/>
        <v>10.208333333333332</v>
      </c>
    </row>
    <row r="121" spans="1:35" s="53" customFormat="1" x14ac:dyDescent="0.3">
      <c r="A121" s="33" t="s">
        <v>851</v>
      </c>
      <c r="B121" s="33" t="s">
        <v>450</v>
      </c>
      <c r="C121" s="33"/>
      <c r="D121" s="55"/>
      <c r="E121" s="55">
        <v>10</v>
      </c>
      <c r="F121" s="55">
        <v>5.5</v>
      </c>
      <c r="G121" s="55">
        <v>1.8333333333333299</v>
      </c>
      <c r="H121" s="55">
        <v>7</v>
      </c>
      <c r="I121" s="55">
        <v>10.75</v>
      </c>
      <c r="J121" s="55">
        <v>8.75</v>
      </c>
      <c r="K121" s="55">
        <v>9.4166666666666696</v>
      </c>
      <c r="L121" s="55">
        <v>10.25</v>
      </c>
      <c r="M121" s="55">
        <v>10.8333333333333</v>
      </c>
      <c r="N121" s="55"/>
      <c r="O121" s="55">
        <v>8.3333333333333304</v>
      </c>
      <c r="P121" s="55">
        <v>9.75</v>
      </c>
      <c r="Q121" s="55">
        <v>9.4166666666666696</v>
      </c>
      <c r="R121" s="55">
        <v>9.5</v>
      </c>
      <c r="S121" s="55">
        <v>8.8333333333333304</v>
      </c>
      <c r="T121" s="55">
        <v>7.0833333333333304</v>
      </c>
      <c r="U121" s="55">
        <v>1.4166666666666701</v>
      </c>
      <c r="V121" s="55">
        <v>5.4166666666666696</v>
      </c>
      <c r="W121" s="55">
        <v>8.8333333333333304</v>
      </c>
      <c r="X121" s="55">
        <v>8.5833333333333304</v>
      </c>
      <c r="Y121" s="55">
        <v>9.8333333333333304</v>
      </c>
      <c r="Z121" s="55">
        <v>10.1666666666667</v>
      </c>
      <c r="AA121" s="55">
        <v>1</v>
      </c>
      <c r="AB121" s="55">
        <v>1.3333333333333299</v>
      </c>
      <c r="AC121" s="55">
        <v>6.0833333333333304</v>
      </c>
      <c r="AD121" s="55">
        <v>8</v>
      </c>
      <c r="AE121" s="55">
        <v>9.3333333333333304</v>
      </c>
      <c r="AF121" s="55"/>
      <c r="AG121" s="55"/>
      <c r="AH121" s="55"/>
      <c r="AI121" s="55">
        <f t="shared" si="3"/>
        <v>9.4277777777777807</v>
      </c>
    </row>
    <row r="122" spans="1:35" s="53" customFormat="1" x14ac:dyDescent="0.3">
      <c r="A122" s="33" t="s">
        <v>600</v>
      </c>
      <c r="B122" s="33" t="s">
        <v>945</v>
      </c>
      <c r="C122" s="33"/>
      <c r="D122" s="55">
        <v>3.9166666666666701</v>
      </c>
      <c r="E122" s="55">
        <v>2.5</v>
      </c>
      <c r="F122" s="55">
        <v>3.8333333333333299</v>
      </c>
      <c r="G122" s="55"/>
      <c r="H122" s="55">
        <v>2.0833333333333299</v>
      </c>
      <c r="I122" s="55">
        <v>3.8333333333333299</v>
      </c>
      <c r="J122" s="55">
        <v>4.1666666666666696</v>
      </c>
      <c r="K122" s="55">
        <v>3.9166666666666701</v>
      </c>
      <c r="L122" s="55">
        <v>4.25</v>
      </c>
      <c r="M122" s="55"/>
      <c r="N122" s="55"/>
      <c r="O122" s="55">
        <v>1.9166666666666701</v>
      </c>
      <c r="P122" s="55">
        <v>4.8333333333333304</v>
      </c>
      <c r="Q122" s="55">
        <v>3.9166666666666701</v>
      </c>
      <c r="R122" s="55">
        <v>4.1666666666666696</v>
      </c>
      <c r="S122" s="55">
        <v>4.5</v>
      </c>
      <c r="T122" s="55">
        <v>2.0833333333333299</v>
      </c>
      <c r="U122" s="55"/>
      <c r="V122" s="55">
        <v>2.0833333333333299</v>
      </c>
      <c r="W122" s="55">
        <v>2.5833333333333299</v>
      </c>
      <c r="X122" s="55">
        <v>4.75</v>
      </c>
      <c r="Y122" s="55">
        <v>4.5833333333333304</v>
      </c>
      <c r="Z122" s="55">
        <v>4.4166666666666696</v>
      </c>
      <c r="AA122" s="55">
        <v>0.58333333333333304</v>
      </c>
      <c r="AB122" s="55"/>
      <c r="AC122" s="55">
        <v>2.6666666666666701</v>
      </c>
      <c r="AD122" s="55">
        <v>4.9166666666666696</v>
      </c>
      <c r="AE122" s="55">
        <v>4.1666666666666696</v>
      </c>
      <c r="AF122" s="55"/>
      <c r="AG122" s="55"/>
      <c r="AH122" s="55"/>
      <c r="AI122" s="55">
        <f t="shared" si="3"/>
        <v>4.0885416666666679</v>
      </c>
    </row>
    <row r="123" spans="1:35" s="53" customFormat="1" x14ac:dyDescent="0.3">
      <c r="A123" s="33" t="s">
        <v>617</v>
      </c>
      <c r="B123" s="33" t="s">
        <v>945</v>
      </c>
      <c r="C123" s="33"/>
      <c r="D123" s="55">
        <v>8.0833333333333304</v>
      </c>
      <c r="E123" s="55">
        <v>7.5</v>
      </c>
      <c r="F123" s="55">
        <v>5.6666666666666696</v>
      </c>
      <c r="G123" s="55"/>
      <c r="H123" s="55">
        <v>3.8333333333333299</v>
      </c>
      <c r="I123" s="55">
        <v>4.1666666666666696</v>
      </c>
      <c r="J123" s="55">
        <v>7.25</v>
      </c>
      <c r="K123" s="55">
        <v>7.9166666666666696</v>
      </c>
      <c r="L123" s="55">
        <v>8.25</v>
      </c>
      <c r="M123" s="55">
        <v>6.1666666666666696</v>
      </c>
      <c r="N123" s="55">
        <v>1.3333333333333299</v>
      </c>
      <c r="O123" s="55">
        <v>3.9166666666666701</v>
      </c>
      <c r="P123" s="55">
        <v>8.8333333333333304</v>
      </c>
      <c r="Q123" s="55">
        <v>7.5</v>
      </c>
      <c r="R123" s="55">
        <v>6.9166666666666696</v>
      </c>
      <c r="S123" s="55">
        <v>7.8333333333333304</v>
      </c>
      <c r="T123" s="55">
        <v>4.5</v>
      </c>
      <c r="U123" s="55"/>
      <c r="V123" s="55">
        <v>3.75</v>
      </c>
      <c r="W123" s="55">
        <v>8.8333333333333304</v>
      </c>
      <c r="X123" s="55">
        <v>8.5</v>
      </c>
      <c r="Y123" s="55">
        <v>8.75</v>
      </c>
      <c r="Z123" s="55">
        <v>9.1666666666666696</v>
      </c>
      <c r="AA123" s="55">
        <v>3</v>
      </c>
      <c r="AB123" s="55">
        <v>1.3333333333333299</v>
      </c>
      <c r="AC123" s="55">
        <v>5.0833333333333304</v>
      </c>
      <c r="AD123" s="55">
        <v>9.1666666666666696</v>
      </c>
      <c r="AE123" s="55">
        <v>9.1666666666666696</v>
      </c>
      <c r="AF123" s="55"/>
      <c r="AG123" s="55"/>
      <c r="AH123" s="55"/>
      <c r="AI123" s="55">
        <f t="shared" si="3"/>
        <v>7.9895833333333339</v>
      </c>
    </row>
    <row r="124" spans="1:35" s="53" customFormat="1" x14ac:dyDescent="0.3">
      <c r="A124" s="33" t="s">
        <v>628</v>
      </c>
      <c r="B124" s="33" t="s">
        <v>945</v>
      </c>
      <c r="C124" s="33"/>
      <c r="D124" s="55">
        <v>11.25</v>
      </c>
      <c r="E124" s="55">
        <v>11.5833333333333</v>
      </c>
      <c r="F124" s="55">
        <v>9.0833333333333304</v>
      </c>
      <c r="G124" s="55"/>
      <c r="H124" s="55">
        <v>7.1666666666666696</v>
      </c>
      <c r="I124" s="55">
        <v>4.4166666666666696</v>
      </c>
      <c r="J124" s="55"/>
      <c r="K124" s="55"/>
      <c r="L124" s="55"/>
      <c r="M124" s="55"/>
      <c r="N124" s="55"/>
      <c r="O124" s="55">
        <v>6.8333333333333304</v>
      </c>
      <c r="P124" s="55">
        <v>10.25</v>
      </c>
      <c r="Q124" s="55">
        <v>10.4166666666667</v>
      </c>
      <c r="R124" s="55">
        <v>10.5</v>
      </c>
      <c r="S124" s="55">
        <v>10.8333333333333</v>
      </c>
      <c r="T124" s="55">
        <v>4.8333333333333304</v>
      </c>
      <c r="U124" s="55"/>
      <c r="V124" s="55">
        <v>5.5833333333333304</v>
      </c>
      <c r="W124" s="55">
        <v>11.0833333333333</v>
      </c>
      <c r="X124" s="55">
        <v>10.25</v>
      </c>
      <c r="Y124" s="55">
        <v>10.3333333333333</v>
      </c>
      <c r="Z124" s="55">
        <v>10.4166666666667</v>
      </c>
      <c r="AA124" s="55">
        <v>0.33333333333333298</v>
      </c>
      <c r="AB124" s="55"/>
      <c r="AC124" s="55">
        <v>6.75</v>
      </c>
      <c r="AD124" s="55">
        <v>8.6666666666666696</v>
      </c>
      <c r="AE124" s="55">
        <v>9.3333333333333304</v>
      </c>
      <c r="AF124" s="55"/>
      <c r="AG124" s="55"/>
      <c r="AH124" s="55"/>
      <c r="AI124" s="55">
        <f t="shared" ref="AI124:AI186" si="4">IFERROR(AVERAGEIFS(D124:AH124,$D$1:$AH$1,"&lt;&gt;Sun",$D$1:$AH$1,"&lt;&gt;Sat",$D$1:$AH$1,"&lt;&gt;Mon"),"")</f>
        <v>9.9487179487179453</v>
      </c>
    </row>
    <row r="125" spans="1:35" s="53" customFormat="1" x14ac:dyDescent="0.3">
      <c r="A125" s="33" t="s">
        <v>635</v>
      </c>
      <c r="B125" s="33" t="s">
        <v>945</v>
      </c>
      <c r="C125" s="33"/>
      <c r="D125" s="55">
        <v>6.25</v>
      </c>
      <c r="E125" s="55">
        <v>5.75</v>
      </c>
      <c r="F125" s="55">
        <v>2.3333333333333299</v>
      </c>
      <c r="G125" s="55"/>
      <c r="H125" s="55"/>
      <c r="I125" s="55"/>
      <c r="J125" s="55">
        <v>2.75</v>
      </c>
      <c r="K125" s="55">
        <v>1</v>
      </c>
      <c r="L125" s="55">
        <v>0.83333333333333304</v>
      </c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>
        <f t="shared" si="4"/>
        <v>3.3166666666666664</v>
      </c>
    </row>
    <row r="126" spans="1:35" s="53" customFormat="1" x14ac:dyDescent="0.3">
      <c r="A126" s="33" t="s">
        <v>647</v>
      </c>
      <c r="B126" s="33" t="s">
        <v>945</v>
      </c>
      <c r="C126" s="33"/>
      <c r="D126" s="55">
        <v>8.75</v>
      </c>
      <c r="E126" s="55">
        <v>9.9166666666666696</v>
      </c>
      <c r="F126" s="55">
        <v>5.5833333333333304</v>
      </c>
      <c r="G126" s="55">
        <v>0.91666666666666696</v>
      </c>
      <c r="H126" s="55">
        <v>5</v>
      </c>
      <c r="I126" s="55">
        <v>10.25</v>
      </c>
      <c r="J126" s="55">
        <v>8.5833333333333304</v>
      </c>
      <c r="K126" s="55">
        <v>9</v>
      </c>
      <c r="L126" s="55">
        <v>11</v>
      </c>
      <c r="M126" s="55"/>
      <c r="N126" s="55"/>
      <c r="O126" s="55">
        <v>6</v>
      </c>
      <c r="P126" s="55">
        <v>7.5</v>
      </c>
      <c r="Q126" s="55">
        <v>7.8333333333333304</v>
      </c>
      <c r="R126" s="55">
        <v>9</v>
      </c>
      <c r="S126" s="55">
        <v>8.3333333333333301E-2</v>
      </c>
      <c r="T126" s="55">
        <v>7.3333333333333304</v>
      </c>
      <c r="U126" s="55">
        <v>0.33333333333333298</v>
      </c>
      <c r="V126" s="55">
        <v>5.5</v>
      </c>
      <c r="W126" s="55">
        <v>9.25</v>
      </c>
      <c r="X126" s="55">
        <v>9.3333333333333304</v>
      </c>
      <c r="Y126" s="55">
        <v>9.5833333333333304</v>
      </c>
      <c r="Z126" s="55">
        <v>8.8333333333333304</v>
      </c>
      <c r="AA126" s="55">
        <v>4.9166666666666696</v>
      </c>
      <c r="AB126" s="55"/>
      <c r="AC126" s="55">
        <v>4.5</v>
      </c>
      <c r="AD126" s="55">
        <v>9.25</v>
      </c>
      <c r="AE126" s="55">
        <v>9.8333333333333304</v>
      </c>
      <c r="AF126" s="55"/>
      <c r="AG126" s="55"/>
      <c r="AH126" s="55"/>
      <c r="AI126" s="55">
        <f t="shared" si="4"/>
        <v>8.6249999999999982</v>
      </c>
    </row>
    <row r="127" spans="1:35" s="53" customFormat="1" x14ac:dyDescent="0.3">
      <c r="A127" s="33" t="s">
        <v>649</v>
      </c>
      <c r="B127" s="33" t="s">
        <v>945</v>
      </c>
      <c r="C127" s="33"/>
      <c r="D127" s="55">
        <v>9.8333333333333304</v>
      </c>
      <c r="E127" s="55">
        <v>9.5</v>
      </c>
      <c r="F127" s="55">
        <v>7.9166666666666696</v>
      </c>
      <c r="G127" s="55"/>
      <c r="H127" s="55">
        <v>6.0833333333333304</v>
      </c>
      <c r="I127" s="55">
        <v>10.0833333333333</v>
      </c>
      <c r="J127" s="55">
        <v>10.9166666666667</v>
      </c>
      <c r="K127" s="55">
        <v>9.9166666666666696</v>
      </c>
      <c r="L127" s="55">
        <v>9.4166666666666696</v>
      </c>
      <c r="M127" s="55">
        <v>8.25</v>
      </c>
      <c r="N127" s="55"/>
      <c r="O127" s="55">
        <v>7.5833333333333304</v>
      </c>
      <c r="P127" s="55">
        <v>10.0833333333333</v>
      </c>
      <c r="Q127" s="55">
        <v>10.25</v>
      </c>
      <c r="R127" s="55">
        <v>10.1666666666667</v>
      </c>
      <c r="S127" s="55">
        <v>9.0833333333333304</v>
      </c>
      <c r="T127" s="55">
        <v>6.3333333333333304</v>
      </c>
      <c r="U127" s="55"/>
      <c r="V127" s="55">
        <v>5.6666666666666696</v>
      </c>
      <c r="W127" s="55">
        <v>10</v>
      </c>
      <c r="X127" s="55">
        <v>10.6666666666667</v>
      </c>
      <c r="Y127" s="55">
        <v>11</v>
      </c>
      <c r="Z127" s="55">
        <v>9.9166666666666696</v>
      </c>
      <c r="AA127" s="55">
        <v>3.8333333333333299</v>
      </c>
      <c r="AB127" s="55"/>
      <c r="AC127" s="55"/>
      <c r="AD127" s="55">
        <v>9.25</v>
      </c>
      <c r="AE127" s="55">
        <v>7.5833333333333304</v>
      </c>
      <c r="AF127" s="55"/>
      <c r="AG127" s="55"/>
      <c r="AH127" s="55"/>
      <c r="AI127" s="55">
        <f t="shared" si="4"/>
        <v>9.8541666666666679</v>
      </c>
    </row>
    <row r="128" spans="1:35" s="53" customFormat="1" x14ac:dyDescent="0.3">
      <c r="A128" s="33" t="s">
        <v>652</v>
      </c>
      <c r="B128" s="33" t="s">
        <v>945</v>
      </c>
      <c r="C128" s="33"/>
      <c r="D128" s="55">
        <v>7.9166666666666696</v>
      </c>
      <c r="E128" s="55">
        <v>7.1666666666666696</v>
      </c>
      <c r="F128" s="55">
        <v>4.8333333333333304</v>
      </c>
      <c r="G128" s="55">
        <v>0.25</v>
      </c>
      <c r="H128" s="55">
        <v>3.9166666666666701</v>
      </c>
      <c r="I128" s="55">
        <v>8.1666666666666696</v>
      </c>
      <c r="J128" s="55">
        <v>8.9166666666666696</v>
      </c>
      <c r="K128" s="55">
        <v>8</v>
      </c>
      <c r="L128" s="55">
        <v>8.9166666666666696</v>
      </c>
      <c r="M128" s="55">
        <v>8.8333333333333304</v>
      </c>
      <c r="N128" s="55"/>
      <c r="O128" s="55">
        <v>5.8333333333333304</v>
      </c>
      <c r="P128" s="55">
        <v>8.75</v>
      </c>
      <c r="Q128" s="55">
        <v>7.25</v>
      </c>
      <c r="R128" s="55">
        <v>9</v>
      </c>
      <c r="S128" s="55">
        <v>9</v>
      </c>
      <c r="T128" s="55">
        <v>7.6666666666666696</v>
      </c>
      <c r="U128" s="55"/>
      <c r="V128" s="55">
        <v>3.75</v>
      </c>
      <c r="W128" s="55">
        <v>9.25</v>
      </c>
      <c r="X128" s="55">
        <v>8.25</v>
      </c>
      <c r="Y128" s="55">
        <v>8.5833333333333304</v>
      </c>
      <c r="Z128" s="55">
        <v>8.8333333333333304</v>
      </c>
      <c r="AA128" s="55">
        <v>6.75</v>
      </c>
      <c r="AB128" s="55"/>
      <c r="AC128" s="55">
        <v>4.5</v>
      </c>
      <c r="AD128" s="55">
        <v>8.9166666666666696</v>
      </c>
      <c r="AE128" s="55">
        <v>7.3333333333333304</v>
      </c>
      <c r="AF128" s="55"/>
      <c r="AG128" s="55"/>
      <c r="AH128" s="55"/>
      <c r="AI128" s="55">
        <f t="shared" si="4"/>
        <v>8.390625</v>
      </c>
    </row>
    <row r="129" spans="1:36" s="53" customFormat="1" x14ac:dyDescent="0.3">
      <c r="A129" s="33" t="s">
        <v>650</v>
      </c>
      <c r="B129" s="33" t="s">
        <v>945</v>
      </c>
      <c r="C129" s="33"/>
      <c r="D129" s="55">
        <v>7.1666666666666696</v>
      </c>
      <c r="E129" s="55">
        <v>7.5</v>
      </c>
      <c r="F129" s="55">
        <v>6.5</v>
      </c>
      <c r="G129" s="55"/>
      <c r="H129" s="55">
        <v>5.1666666666666696</v>
      </c>
      <c r="I129" s="55">
        <v>8.6666666666666696</v>
      </c>
      <c r="J129" s="55">
        <v>6.6666666666666696</v>
      </c>
      <c r="K129" s="55">
        <v>7.4166666666666696</v>
      </c>
      <c r="L129" s="55">
        <v>7.6666666666666696</v>
      </c>
      <c r="M129" s="55">
        <v>7</v>
      </c>
      <c r="N129" s="55"/>
      <c r="O129" s="55">
        <v>5</v>
      </c>
      <c r="P129" s="55">
        <v>8.25</v>
      </c>
      <c r="Q129" s="55">
        <v>8</v>
      </c>
      <c r="R129" s="55">
        <v>9</v>
      </c>
      <c r="S129" s="55">
        <v>9.3333333333333304</v>
      </c>
      <c r="T129" s="55">
        <v>6.5833333333333304</v>
      </c>
      <c r="U129" s="55"/>
      <c r="V129" s="55">
        <v>3.9166666666666701</v>
      </c>
      <c r="W129" s="55">
        <v>8.3333333333333304</v>
      </c>
      <c r="X129" s="55">
        <v>8</v>
      </c>
      <c r="Y129" s="55">
        <v>7.6666666666666696</v>
      </c>
      <c r="Z129" s="55">
        <v>7.1666666666666696</v>
      </c>
      <c r="AA129" s="55">
        <v>2.4166666666666701</v>
      </c>
      <c r="AB129" s="55"/>
      <c r="AC129" s="55">
        <v>3.8333333333333299</v>
      </c>
      <c r="AD129" s="55">
        <v>8.75</v>
      </c>
      <c r="AE129" s="55">
        <v>7.6666666666666696</v>
      </c>
      <c r="AF129" s="55"/>
      <c r="AG129" s="55"/>
      <c r="AH129" s="55"/>
      <c r="AI129" s="55">
        <f t="shared" si="4"/>
        <v>7.9531250000000009</v>
      </c>
    </row>
    <row r="130" spans="1:36" s="53" customFormat="1" x14ac:dyDescent="0.3">
      <c r="A130" s="33" t="s">
        <v>651</v>
      </c>
      <c r="B130" s="33" t="s">
        <v>945</v>
      </c>
      <c r="C130" s="33"/>
      <c r="D130" s="55">
        <v>10.3333333333333</v>
      </c>
      <c r="E130" s="55">
        <v>8</v>
      </c>
      <c r="F130" s="55">
        <v>7.4166666666666696</v>
      </c>
      <c r="G130" s="55"/>
      <c r="H130" s="55">
        <v>4.4166666666666696</v>
      </c>
      <c r="I130" s="55">
        <v>9.6666666666666696</v>
      </c>
      <c r="J130" s="55">
        <v>10.0833333333333</v>
      </c>
      <c r="K130" s="55">
        <v>9.1666666666666696</v>
      </c>
      <c r="L130" s="55">
        <v>7</v>
      </c>
      <c r="M130" s="55">
        <v>6.9166666666666696</v>
      </c>
      <c r="N130" s="55"/>
      <c r="O130" s="55">
        <v>4.75</v>
      </c>
      <c r="P130" s="55">
        <v>8.3333333333333304</v>
      </c>
      <c r="Q130" s="55">
        <v>6.6666666666666696</v>
      </c>
      <c r="R130" s="55">
        <v>9.1666666666666696</v>
      </c>
      <c r="S130" s="55">
        <v>10</v>
      </c>
      <c r="T130" s="55">
        <v>5.4166666666666696</v>
      </c>
      <c r="U130" s="55"/>
      <c r="V130" s="55">
        <v>3.1666666666666701</v>
      </c>
      <c r="W130" s="55">
        <v>9.5</v>
      </c>
      <c r="X130" s="55">
        <v>6.9166666666666696</v>
      </c>
      <c r="Y130" s="55">
        <v>7.6666666666666696</v>
      </c>
      <c r="Z130" s="55">
        <v>5.9166666666666696</v>
      </c>
      <c r="AA130" s="55">
        <v>4.1666666666666696</v>
      </c>
      <c r="AB130" s="55"/>
      <c r="AC130" s="55">
        <v>3.4166666666666701</v>
      </c>
      <c r="AD130" s="55">
        <v>7.25</v>
      </c>
      <c r="AE130" s="55">
        <v>5.5833333333333304</v>
      </c>
      <c r="AF130" s="55"/>
      <c r="AG130" s="55"/>
      <c r="AH130" s="55"/>
      <c r="AI130" s="55">
        <f t="shared" si="4"/>
        <v>8.2031249999999982</v>
      </c>
    </row>
    <row r="131" spans="1:36" s="53" customFormat="1" x14ac:dyDescent="0.3">
      <c r="A131" s="33" t="s">
        <v>816</v>
      </c>
      <c r="B131" s="33" t="s">
        <v>945</v>
      </c>
      <c r="C131" s="33"/>
      <c r="D131" s="55">
        <v>12.6666666666667</v>
      </c>
      <c r="E131" s="55">
        <v>13.75</v>
      </c>
      <c r="F131" s="55">
        <v>9.0833333333333304</v>
      </c>
      <c r="G131" s="55"/>
      <c r="H131" s="55">
        <v>6</v>
      </c>
      <c r="I131" s="55">
        <v>12.4166666666667</v>
      </c>
      <c r="J131" s="55">
        <v>13.1666666666667</v>
      </c>
      <c r="K131" s="55">
        <v>14</v>
      </c>
      <c r="L131" s="55">
        <v>11.8333333333333</v>
      </c>
      <c r="M131" s="55">
        <v>9.6666666666666696</v>
      </c>
      <c r="N131" s="55"/>
      <c r="O131" s="55">
        <v>6.8333333333333304</v>
      </c>
      <c r="P131" s="55">
        <v>11.5833333333333</v>
      </c>
      <c r="Q131" s="55">
        <v>12</v>
      </c>
      <c r="R131" s="55">
        <v>10.6666666666667</v>
      </c>
      <c r="S131" s="55">
        <v>11.3333333333333</v>
      </c>
      <c r="T131" s="55">
        <v>8.4166666666666696</v>
      </c>
      <c r="U131" s="55"/>
      <c r="V131" s="55">
        <v>6.25</v>
      </c>
      <c r="W131" s="55">
        <v>12.75</v>
      </c>
      <c r="X131" s="55">
        <v>9.3333333333333304</v>
      </c>
      <c r="Y131" s="55">
        <v>11.6666666666667</v>
      </c>
      <c r="Z131" s="55">
        <v>11.3333333333333</v>
      </c>
      <c r="AA131" s="55">
        <v>5.8333333333333304</v>
      </c>
      <c r="AB131" s="55">
        <v>0.25</v>
      </c>
      <c r="AC131" s="55">
        <v>7.1666666666666696</v>
      </c>
      <c r="AD131" s="55">
        <v>13.5</v>
      </c>
      <c r="AE131" s="55">
        <v>12</v>
      </c>
      <c r="AF131" s="55"/>
      <c r="AG131" s="55"/>
      <c r="AH131" s="55"/>
      <c r="AI131" s="55">
        <f t="shared" si="4"/>
        <v>12.125000000000004</v>
      </c>
    </row>
    <row r="132" spans="1:36" s="53" customFormat="1" x14ac:dyDescent="0.3">
      <c r="A132" s="33" t="s">
        <v>664</v>
      </c>
      <c r="B132" s="33" t="s">
        <v>945</v>
      </c>
      <c r="C132" s="33"/>
      <c r="D132" s="55">
        <v>11.3333333333333</v>
      </c>
      <c r="E132" s="55">
        <v>10.6666666666667</v>
      </c>
      <c r="F132" s="55">
        <v>8.9166666666666696</v>
      </c>
      <c r="G132" s="55"/>
      <c r="H132" s="55">
        <v>4.5833333333333304</v>
      </c>
      <c r="I132" s="55">
        <v>11.3333333333333</v>
      </c>
      <c r="J132" s="55">
        <v>10</v>
      </c>
      <c r="K132" s="55">
        <v>10.4166666666667</v>
      </c>
      <c r="L132" s="55">
        <v>13.4166666666667</v>
      </c>
      <c r="M132" s="55">
        <v>9.8333333333333304</v>
      </c>
      <c r="N132" s="55">
        <v>3.1666666666666701</v>
      </c>
      <c r="O132" s="55">
        <v>7.75</v>
      </c>
      <c r="P132" s="55">
        <v>12.25</v>
      </c>
      <c r="Q132" s="55">
        <v>11.3333333333333</v>
      </c>
      <c r="R132" s="55">
        <v>12.0833333333333</v>
      </c>
      <c r="S132" s="55">
        <v>11.3333333333333</v>
      </c>
      <c r="T132" s="55">
        <v>9.4166666666666696</v>
      </c>
      <c r="U132" s="55">
        <v>5.5</v>
      </c>
      <c r="V132" s="55">
        <v>8</v>
      </c>
      <c r="W132" s="55">
        <v>11.1666666666667</v>
      </c>
      <c r="X132" s="55">
        <v>11.5833333333333</v>
      </c>
      <c r="Y132" s="55">
        <v>10.1666666666667</v>
      </c>
      <c r="Z132" s="55">
        <v>12.75</v>
      </c>
      <c r="AA132" s="55">
        <v>11.1666666666667</v>
      </c>
      <c r="AB132" s="55">
        <v>5.0833333333333304</v>
      </c>
      <c r="AC132" s="55">
        <v>6.5</v>
      </c>
      <c r="AD132" s="55">
        <v>9.75</v>
      </c>
      <c r="AE132" s="55">
        <v>14.9166666666667</v>
      </c>
      <c r="AF132" s="55"/>
      <c r="AG132" s="55"/>
      <c r="AH132" s="55"/>
      <c r="AI132" s="55">
        <f t="shared" si="4"/>
        <v>11.53125</v>
      </c>
    </row>
    <row r="133" spans="1:36" s="53" customFormat="1" x14ac:dyDescent="0.3">
      <c r="A133" s="33" t="s">
        <v>821</v>
      </c>
      <c r="B133" s="33" t="s">
        <v>945</v>
      </c>
      <c r="C133" s="33"/>
      <c r="D133" s="55">
        <v>12.1666666666667</v>
      </c>
      <c r="E133" s="55">
        <v>10.0833333333333</v>
      </c>
      <c r="F133" s="55"/>
      <c r="G133" s="55">
        <v>0.66666666666666696</v>
      </c>
      <c r="H133" s="55">
        <v>9.5833333333333304</v>
      </c>
      <c r="I133" s="55">
        <v>10.5833333333333</v>
      </c>
      <c r="J133" s="55">
        <v>11.75</v>
      </c>
      <c r="K133" s="55">
        <v>11.75</v>
      </c>
      <c r="L133" s="55">
        <v>10.4166666666667</v>
      </c>
      <c r="M133" s="55">
        <v>11.5</v>
      </c>
      <c r="N133" s="55"/>
      <c r="O133" s="55">
        <v>8.75</v>
      </c>
      <c r="P133" s="55">
        <v>12.0833333333333</v>
      </c>
      <c r="Q133" s="55">
        <v>11.6666666666667</v>
      </c>
      <c r="R133" s="55">
        <v>12.6666666666667</v>
      </c>
      <c r="S133" s="55">
        <v>10.4166666666667</v>
      </c>
      <c r="T133" s="55"/>
      <c r="U133" s="55"/>
      <c r="V133" s="55">
        <v>8.8333333333333304</v>
      </c>
      <c r="W133" s="55">
        <v>11</v>
      </c>
      <c r="X133" s="55">
        <v>11.4166666666667</v>
      </c>
      <c r="Y133" s="55">
        <v>13.0833333333333</v>
      </c>
      <c r="Z133" s="55">
        <v>11.0833333333333</v>
      </c>
      <c r="AA133" s="55">
        <v>6.6666666666666696</v>
      </c>
      <c r="AB133" s="55"/>
      <c r="AC133" s="55">
        <v>9.5</v>
      </c>
      <c r="AD133" s="55">
        <v>11.1666666666667</v>
      </c>
      <c r="AE133" s="55">
        <v>10.9166666666667</v>
      </c>
      <c r="AF133" s="55"/>
      <c r="AG133" s="55"/>
      <c r="AH133" s="55"/>
      <c r="AI133" s="55">
        <f t="shared" si="4"/>
        <v>11.390625000000007</v>
      </c>
    </row>
    <row r="134" spans="1:36" s="53" customFormat="1" x14ac:dyDescent="0.3">
      <c r="A134" s="33" t="s">
        <v>681</v>
      </c>
      <c r="B134" s="33" t="s">
        <v>945</v>
      </c>
      <c r="C134" s="33"/>
      <c r="D134" s="55">
        <v>8.75</v>
      </c>
      <c r="E134" s="55">
        <v>10.8333333333333</v>
      </c>
      <c r="F134" s="55">
        <v>8.25</v>
      </c>
      <c r="G134" s="55"/>
      <c r="H134" s="55">
        <v>5.8333333333333304</v>
      </c>
      <c r="I134" s="55">
        <v>9.75</v>
      </c>
      <c r="J134" s="55">
        <v>7.9166666666666696</v>
      </c>
      <c r="K134" s="55">
        <v>8</v>
      </c>
      <c r="L134" s="55">
        <v>9.75</v>
      </c>
      <c r="M134" s="55">
        <v>9.4166666666666696</v>
      </c>
      <c r="N134" s="55"/>
      <c r="O134" s="55">
        <v>5.75</v>
      </c>
      <c r="P134" s="55">
        <v>6.6666666666666696</v>
      </c>
      <c r="Q134" s="55">
        <v>8.8333333333333304</v>
      </c>
      <c r="R134" s="55">
        <v>8.1666666666666696</v>
      </c>
      <c r="S134" s="55">
        <v>9.9166666666666696</v>
      </c>
      <c r="T134" s="55">
        <v>5.8333333333333304</v>
      </c>
      <c r="U134" s="55"/>
      <c r="V134" s="55">
        <v>5.25</v>
      </c>
      <c r="W134" s="55">
        <v>8.3333333333333304</v>
      </c>
      <c r="X134" s="55">
        <v>8.6666666666666696</v>
      </c>
      <c r="Y134" s="55">
        <v>8.0833333333333304</v>
      </c>
      <c r="Z134" s="55">
        <v>8</v>
      </c>
      <c r="AA134" s="55">
        <v>5.3333333333333304</v>
      </c>
      <c r="AB134" s="55"/>
      <c r="AC134" s="55">
        <v>5</v>
      </c>
      <c r="AD134" s="55">
        <v>7.75</v>
      </c>
      <c r="AE134" s="55">
        <v>8</v>
      </c>
      <c r="AF134" s="55"/>
      <c r="AG134" s="55"/>
      <c r="AH134" s="55"/>
      <c r="AI134" s="55">
        <f t="shared" si="4"/>
        <v>8.5885416666666643</v>
      </c>
    </row>
    <row r="135" spans="1:36" s="53" customFormat="1" x14ac:dyDescent="0.3">
      <c r="A135" s="33" t="s">
        <v>688</v>
      </c>
      <c r="B135" s="33" t="s">
        <v>945</v>
      </c>
      <c r="C135" s="33"/>
      <c r="D135" s="55">
        <v>13.0833333333333</v>
      </c>
      <c r="E135" s="55">
        <v>12.75</v>
      </c>
      <c r="F135" s="55">
        <v>10.3333333333333</v>
      </c>
      <c r="G135" s="55"/>
      <c r="H135" s="55">
        <v>8</v>
      </c>
      <c r="I135" s="55">
        <v>13</v>
      </c>
      <c r="J135" s="55">
        <v>13.25</v>
      </c>
      <c r="K135" s="55">
        <v>12.9166666666667</v>
      </c>
      <c r="L135" s="55">
        <v>11.4166666666667</v>
      </c>
      <c r="M135" s="55">
        <v>10.25</v>
      </c>
      <c r="N135" s="55"/>
      <c r="O135" s="55">
        <v>8.4166666666666696</v>
      </c>
      <c r="P135" s="55">
        <v>12.0833333333333</v>
      </c>
      <c r="Q135" s="55"/>
      <c r="R135" s="55"/>
      <c r="S135" s="55">
        <v>13.1666666666667</v>
      </c>
      <c r="T135" s="55">
        <v>10</v>
      </c>
      <c r="U135" s="55"/>
      <c r="V135" s="55"/>
      <c r="W135" s="55">
        <v>11.1666666666667</v>
      </c>
      <c r="X135" s="55">
        <v>11.6666666666667</v>
      </c>
      <c r="Y135" s="55">
        <v>11.8333333333333</v>
      </c>
      <c r="Z135" s="55">
        <v>12.1666666666667</v>
      </c>
      <c r="AA135" s="55">
        <v>5.4166666666666696</v>
      </c>
      <c r="AB135" s="55"/>
      <c r="AC135" s="55">
        <v>8</v>
      </c>
      <c r="AD135" s="55">
        <v>12.25</v>
      </c>
      <c r="AE135" s="55">
        <v>13.25</v>
      </c>
      <c r="AF135" s="55"/>
      <c r="AG135" s="55"/>
      <c r="AH135" s="55"/>
      <c r="AI135" s="55">
        <f t="shared" si="4"/>
        <v>12.428571428571436</v>
      </c>
    </row>
    <row r="136" spans="1:36" s="53" customFormat="1" x14ac:dyDescent="0.3">
      <c r="A136" s="33" t="s">
        <v>694</v>
      </c>
      <c r="B136" s="33" t="s">
        <v>945</v>
      </c>
      <c r="C136" s="33"/>
      <c r="D136" s="55">
        <v>14.25</v>
      </c>
      <c r="E136" s="55">
        <v>13.9166666666667</v>
      </c>
      <c r="F136" s="55">
        <v>12.25</v>
      </c>
      <c r="G136" s="55"/>
      <c r="H136" s="55"/>
      <c r="I136" s="55">
        <v>13.0833333333333</v>
      </c>
      <c r="J136" s="55">
        <v>13.5833333333333</v>
      </c>
      <c r="K136" s="55">
        <v>13.9166666666667</v>
      </c>
      <c r="L136" s="55">
        <v>12.4166666666667</v>
      </c>
      <c r="M136" s="55">
        <v>14.6666666666667</v>
      </c>
      <c r="N136" s="55"/>
      <c r="O136" s="55">
        <v>9.8333333333333304</v>
      </c>
      <c r="P136" s="55"/>
      <c r="Q136" s="55">
        <v>13.3333333333333</v>
      </c>
      <c r="R136" s="55">
        <v>12.5</v>
      </c>
      <c r="S136" s="55">
        <v>13.3333333333333</v>
      </c>
      <c r="T136" s="55">
        <v>12.5</v>
      </c>
      <c r="U136" s="55"/>
      <c r="V136" s="55">
        <v>8.75</v>
      </c>
      <c r="W136" s="55">
        <v>13.5</v>
      </c>
      <c r="X136" s="55">
        <v>12.3333333333333</v>
      </c>
      <c r="Y136" s="55">
        <v>13</v>
      </c>
      <c r="Z136" s="55">
        <v>12.3333333333333</v>
      </c>
      <c r="AA136" s="55">
        <v>5.0833333333333304</v>
      </c>
      <c r="AB136" s="55"/>
      <c r="AC136" s="55">
        <v>7.6666666666666696</v>
      </c>
      <c r="AD136" s="55">
        <v>13.5</v>
      </c>
      <c r="AE136" s="55">
        <v>13</v>
      </c>
      <c r="AF136" s="55"/>
      <c r="AG136" s="55"/>
      <c r="AH136" s="55"/>
      <c r="AI136" s="55">
        <f t="shared" si="4"/>
        <v>13.199999999999996</v>
      </c>
    </row>
    <row r="137" spans="1:36" s="53" customFormat="1" x14ac:dyDescent="0.3">
      <c r="A137" s="33" t="s">
        <v>699</v>
      </c>
      <c r="B137" s="33" t="s">
        <v>945</v>
      </c>
      <c r="C137" s="33"/>
      <c r="D137" s="55">
        <v>9</v>
      </c>
      <c r="E137" s="55">
        <v>8.75</v>
      </c>
      <c r="F137" s="55">
        <v>8.5</v>
      </c>
      <c r="G137" s="55"/>
      <c r="H137" s="55">
        <v>6.25</v>
      </c>
      <c r="I137" s="55">
        <v>9.1666666666666696</v>
      </c>
      <c r="J137" s="55">
        <v>8.75</v>
      </c>
      <c r="K137" s="55">
        <v>8.75</v>
      </c>
      <c r="L137" s="55">
        <v>9.25</v>
      </c>
      <c r="M137" s="55">
        <v>8.9166666666666696</v>
      </c>
      <c r="N137" s="55"/>
      <c r="O137" s="55">
        <v>4.8333333333333304</v>
      </c>
      <c r="P137" s="55">
        <v>9</v>
      </c>
      <c r="Q137" s="55">
        <v>8.5833333333333304</v>
      </c>
      <c r="R137" s="55">
        <v>8.6666666666666696</v>
      </c>
      <c r="S137" s="55">
        <v>9</v>
      </c>
      <c r="T137" s="55">
        <v>7.25</v>
      </c>
      <c r="U137" s="55"/>
      <c r="V137" s="55">
        <v>5.8333333333333304</v>
      </c>
      <c r="W137" s="55">
        <v>10.6666666666667</v>
      </c>
      <c r="X137" s="55">
        <v>10</v>
      </c>
      <c r="Y137" s="55">
        <v>8.8333333333333304</v>
      </c>
      <c r="Z137" s="55">
        <v>4.1666666666666696</v>
      </c>
      <c r="AA137" s="55"/>
      <c r="AB137" s="55">
        <v>3.1666666666666701</v>
      </c>
      <c r="AC137" s="55">
        <v>5.5833333333333304</v>
      </c>
      <c r="AD137" s="55">
        <v>11.3333333333333</v>
      </c>
      <c r="AE137" s="55">
        <v>11.6666666666667</v>
      </c>
      <c r="AF137" s="55"/>
      <c r="AG137" s="55"/>
      <c r="AH137" s="55"/>
      <c r="AI137" s="55">
        <f t="shared" si="4"/>
        <v>9.0989583333333357</v>
      </c>
    </row>
    <row r="138" spans="1:36" s="53" customFormat="1" x14ac:dyDescent="0.3">
      <c r="A138" s="33" t="s">
        <v>701</v>
      </c>
      <c r="B138" s="33" t="s">
        <v>945</v>
      </c>
      <c r="C138" s="33"/>
      <c r="D138" s="55">
        <v>7.0833333333333304</v>
      </c>
      <c r="E138" s="55">
        <v>7.1666666666666696</v>
      </c>
      <c r="F138" s="55">
        <v>6.5833333333333304</v>
      </c>
      <c r="G138" s="55"/>
      <c r="H138" s="55">
        <v>2.1666666666666701</v>
      </c>
      <c r="I138" s="55">
        <v>7.3333333333333304</v>
      </c>
      <c r="J138" s="55">
        <v>7.5833333333333304</v>
      </c>
      <c r="K138" s="55">
        <v>7.9166666666666696</v>
      </c>
      <c r="L138" s="55">
        <v>7.5833333333333304</v>
      </c>
      <c r="M138" s="55">
        <v>7.5833333333333304</v>
      </c>
      <c r="N138" s="55"/>
      <c r="O138" s="55">
        <v>4.4166666666666696</v>
      </c>
      <c r="P138" s="55">
        <v>7.5833333333333304</v>
      </c>
      <c r="Q138" s="55">
        <v>8.0833333333333304</v>
      </c>
      <c r="R138" s="55">
        <v>8.25</v>
      </c>
      <c r="S138" s="55">
        <v>7.4166666666666696</v>
      </c>
      <c r="T138" s="55">
        <v>5.6666666666666696</v>
      </c>
      <c r="U138" s="55"/>
      <c r="V138" s="55">
        <v>3.8333333333333299</v>
      </c>
      <c r="W138" s="55">
        <v>5.9166666666666696</v>
      </c>
      <c r="X138" s="55">
        <v>8.4166666666666696</v>
      </c>
      <c r="Y138" s="55">
        <v>8.1666666666666696</v>
      </c>
      <c r="Z138" s="55"/>
      <c r="AA138" s="55"/>
      <c r="AB138" s="55"/>
      <c r="AC138" s="55">
        <v>3.75</v>
      </c>
      <c r="AD138" s="55">
        <v>7.4166666666666696</v>
      </c>
      <c r="AE138" s="55">
        <v>8</v>
      </c>
      <c r="AF138" s="55"/>
      <c r="AG138" s="55"/>
      <c r="AH138" s="55"/>
      <c r="AI138" s="55">
        <f t="shared" si="4"/>
        <v>7.594444444444445</v>
      </c>
    </row>
    <row r="139" spans="1:36" s="53" customFormat="1" x14ac:dyDescent="0.3">
      <c r="A139" s="33" t="s">
        <v>717</v>
      </c>
      <c r="B139" s="33" t="s">
        <v>945</v>
      </c>
      <c r="C139" s="33"/>
      <c r="D139" s="55">
        <v>6.5833333333333304</v>
      </c>
      <c r="E139" s="55">
        <v>9.0833333333333304</v>
      </c>
      <c r="F139" s="55">
        <v>4.75</v>
      </c>
      <c r="G139" s="55">
        <v>0</v>
      </c>
      <c r="H139" s="55">
        <v>2.8333333333333299</v>
      </c>
      <c r="I139" s="55">
        <v>7.75</v>
      </c>
      <c r="J139" s="55">
        <v>6</v>
      </c>
      <c r="K139" s="55">
        <v>6.25</v>
      </c>
      <c r="L139" s="55">
        <v>7</v>
      </c>
      <c r="M139" s="55">
        <v>7.3333333333333304</v>
      </c>
      <c r="N139" s="55"/>
      <c r="O139" s="55">
        <v>3.5833333333333299</v>
      </c>
      <c r="P139" s="55">
        <v>7.5</v>
      </c>
      <c r="Q139" s="55">
        <v>7.25</v>
      </c>
      <c r="R139" s="55">
        <v>7.8333333333333304</v>
      </c>
      <c r="S139" s="55">
        <v>6.75</v>
      </c>
      <c r="T139" s="55">
        <v>6.0833333333333304</v>
      </c>
      <c r="U139" s="55"/>
      <c r="V139" s="55">
        <v>2.75</v>
      </c>
      <c r="W139" s="55">
        <v>5.8333333333333304</v>
      </c>
      <c r="X139" s="55">
        <v>6.5</v>
      </c>
      <c r="Y139" s="55">
        <v>5.5</v>
      </c>
      <c r="Z139" s="55">
        <v>7.9166666666666696</v>
      </c>
      <c r="AA139" s="55">
        <v>3.1666666666666701</v>
      </c>
      <c r="AB139" s="55"/>
      <c r="AC139" s="55">
        <v>3.25</v>
      </c>
      <c r="AD139" s="55">
        <v>6.75</v>
      </c>
      <c r="AE139" s="55">
        <v>6.75</v>
      </c>
      <c r="AF139" s="55"/>
      <c r="AG139" s="55"/>
      <c r="AH139" s="55"/>
      <c r="AI139" s="55">
        <f t="shared" si="4"/>
        <v>6.9531249999999991</v>
      </c>
    </row>
    <row r="140" spans="1:36" s="53" customFormat="1" x14ac:dyDescent="0.3">
      <c r="A140" s="33" t="s">
        <v>719</v>
      </c>
      <c r="B140" s="33" t="s">
        <v>945</v>
      </c>
      <c r="C140" s="33"/>
      <c r="D140" s="55">
        <v>5.8333333333333304</v>
      </c>
      <c r="E140" s="55">
        <v>7.4166666666666696</v>
      </c>
      <c r="F140" s="55">
        <v>5.9166666666666696</v>
      </c>
      <c r="G140" s="55"/>
      <c r="H140" s="55">
        <v>3.8333333333333299</v>
      </c>
      <c r="I140" s="55">
        <v>8.0833333333333304</v>
      </c>
      <c r="J140" s="55">
        <v>6.5833333333333304</v>
      </c>
      <c r="K140" s="55">
        <v>7.5</v>
      </c>
      <c r="L140" s="55">
        <v>7.3333333333333304</v>
      </c>
      <c r="M140" s="55">
        <v>5.4166666666666696</v>
      </c>
      <c r="N140" s="55"/>
      <c r="O140" s="55">
        <v>5.0833333333333304</v>
      </c>
      <c r="P140" s="55">
        <v>5.5833333333333304</v>
      </c>
      <c r="Q140" s="55">
        <v>6.8333333333333304</v>
      </c>
      <c r="R140" s="55">
        <v>6.5</v>
      </c>
      <c r="S140" s="55">
        <v>7.5</v>
      </c>
      <c r="T140" s="55">
        <v>4.75</v>
      </c>
      <c r="U140" s="55"/>
      <c r="V140" s="55">
        <v>3.5</v>
      </c>
      <c r="W140" s="55">
        <v>5.5</v>
      </c>
      <c r="X140" s="55">
        <v>5.3333333333333304</v>
      </c>
      <c r="Y140" s="55">
        <v>6</v>
      </c>
      <c r="Z140" s="55">
        <v>6.4166666666666696</v>
      </c>
      <c r="AA140" s="55">
        <v>4.3333333333333304</v>
      </c>
      <c r="AB140" s="55">
        <v>0</v>
      </c>
      <c r="AC140" s="55">
        <v>2.8333333333333299</v>
      </c>
      <c r="AD140" s="55"/>
      <c r="AE140" s="55"/>
      <c r="AF140" s="55"/>
      <c r="AG140" s="55"/>
      <c r="AH140" s="55"/>
      <c r="AI140" s="55">
        <f t="shared" si="4"/>
        <v>6.6011904761904745</v>
      </c>
    </row>
    <row r="141" spans="1:36" s="53" customFormat="1" x14ac:dyDescent="0.3">
      <c r="A141" s="33" t="s">
        <v>724</v>
      </c>
      <c r="B141" s="33" t="s">
        <v>945</v>
      </c>
      <c r="C141" s="33"/>
      <c r="D141" s="55">
        <v>4.75</v>
      </c>
      <c r="E141" s="55">
        <v>4.9166666666666696</v>
      </c>
      <c r="F141" s="55">
        <v>3.8333333333333299</v>
      </c>
      <c r="G141" s="55"/>
      <c r="H141" s="55">
        <v>1.5</v>
      </c>
      <c r="I141" s="55">
        <v>5.1666666666666696</v>
      </c>
      <c r="J141" s="55">
        <v>5.1666666666666696</v>
      </c>
      <c r="K141" s="55">
        <v>5.0833333333333304</v>
      </c>
      <c r="L141" s="55">
        <v>5</v>
      </c>
      <c r="M141" s="55">
        <v>4.4166666666666696</v>
      </c>
      <c r="N141" s="55"/>
      <c r="O141" s="55">
        <v>1.9166666666666701</v>
      </c>
      <c r="P141" s="55">
        <v>4.75</v>
      </c>
      <c r="Q141" s="55">
        <v>4.5833333333333304</v>
      </c>
      <c r="R141" s="55">
        <v>4.6666666666666696</v>
      </c>
      <c r="S141" s="55">
        <v>4.0833333333333304</v>
      </c>
      <c r="T141" s="55">
        <v>3.1666666666666701</v>
      </c>
      <c r="U141" s="55"/>
      <c r="V141" s="55"/>
      <c r="W141" s="55">
        <v>4.5</v>
      </c>
      <c r="X141" s="55">
        <v>4.9166666666666696</v>
      </c>
      <c r="Y141" s="55">
        <v>4.8333333333333304</v>
      </c>
      <c r="Z141" s="55">
        <v>4.9166666666666696</v>
      </c>
      <c r="AA141" s="55">
        <v>1.5833333333333299</v>
      </c>
      <c r="AB141" s="55"/>
      <c r="AC141" s="55">
        <v>2.1666666666666701</v>
      </c>
      <c r="AD141" s="55">
        <v>4.75</v>
      </c>
      <c r="AE141" s="55">
        <v>4.3333333333333304</v>
      </c>
      <c r="AF141" s="55"/>
      <c r="AG141" s="55"/>
      <c r="AH141" s="55"/>
      <c r="AI141" s="55">
        <f t="shared" si="4"/>
        <v>4.7760416666666661</v>
      </c>
    </row>
    <row r="142" spans="1:36" s="53" customFormat="1" x14ac:dyDescent="0.3">
      <c r="A142" s="33" t="s">
        <v>728</v>
      </c>
      <c r="B142" s="33" t="s">
        <v>945</v>
      </c>
      <c r="C142" s="33"/>
      <c r="D142" s="55">
        <v>9.1666666666666696</v>
      </c>
      <c r="E142" s="55">
        <v>9.1666666666666696</v>
      </c>
      <c r="F142" s="55">
        <v>8.75</v>
      </c>
      <c r="G142" s="55"/>
      <c r="H142" s="55">
        <v>7.0833333333333304</v>
      </c>
      <c r="I142" s="55">
        <v>9.8333333333333304</v>
      </c>
      <c r="J142" s="55">
        <v>7.25</v>
      </c>
      <c r="K142" s="55">
        <v>5.5</v>
      </c>
      <c r="L142" s="55">
        <v>8</v>
      </c>
      <c r="M142" s="55">
        <v>8.8333333333333304</v>
      </c>
      <c r="N142" s="55"/>
      <c r="O142" s="55">
        <v>4.8333333333333304</v>
      </c>
      <c r="P142" s="55">
        <v>7.5833333333333304</v>
      </c>
      <c r="Q142" s="55">
        <v>4.4166666666666696</v>
      </c>
      <c r="R142" s="55"/>
      <c r="S142" s="55"/>
      <c r="T142" s="55"/>
      <c r="U142" s="55"/>
      <c r="V142" s="55"/>
      <c r="W142" s="55"/>
      <c r="X142" s="55"/>
      <c r="Y142" s="55">
        <v>11.1666666666667</v>
      </c>
      <c r="Z142" s="55">
        <v>8.8333333333333304</v>
      </c>
      <c r="AA142" s="55">
        <v>4.1666666666666696</v>
      </c>
      <c r="AB142" s="55"/>
      <c r="AC142" s="55">
        <v>4.6666666666666696</v>
      </c>
      <c r="AD142" s="55">
        <v>8.75</v>
      </c>
      <c r="AE142" s="55">
        <v>8.0833333333333304</v>
      </c>
      <c r="AF142" s="55"/>
      <c r="AG142" s="55"/>
      <c r="AH142" s="55"/>
      <c r="AI142" s="55">
        <f t="shared" si="4"/>
        <v>8.1458333333333357</v>
      </c>
    </row>
    <row r="143" spans="1:36" x14ac:dyDescent="0.3">
      <c r="A143" s="33" t="s">
        <v>740</v>
      </c>
      <c r="B143" s="33" t="s">
        <v>945</v>
      </c>
      <c r="D143" s="55">
        <v>7.8333333333333304</v>
      </c>
      <c r="E143" s="55">
        <v>6.8333333333333304</v>
      </c>
      <c r="F143" s="55">
        <v>2.6666666666666701</v>
      </c>
      <c r="G143" s="55"/>
      <c r="H143" s="55">
        <v>3.5833333333333299</v>
      </c>
      <c r="I143" s="55">
        <v>8.4166666666666696</v>
      </c>
      <c r="J143" s="55">
        <v>7.3333333333333304</v>
      </c>
      <c r="K143" s="55">
        <v>6.5833333333333304</v>
      </c>
      <c r="L143" s="55">
        <v>7.0833333333333304</v>
      </c>
      <c r="M143" s="55">
        <v>5.6666666666666696</v>
      </c>
      <c r="N143" s="55"/>
      <c r="O143" s="55">
        <v>4.75</v>
      </c>
      <c r="P143" s="55">
        <v>8</v>
      </c>
      <c r="Q143" s="55">
        <v>7.5</v>
      </c>
      <c r="R143" s="55">
        <v>7.9166666666666696</v>
      </c>
      <c r="S143" s="55">
        <v>7.6666666666666696</v>
      </c>
      <c r="T143" s="55">
        <v>6.3333333333333304</v>
      </c>
      <c r="U143" s="55"/>
      <c r="V143" s="55">
        <v>4.8333333333333304</v>
      </c>
      <c r="W143" s="55">
        <v>8.4166666666666696</v>
      </c>
      <c r="X143" s="55">
        <v>4.9166666666666696</v>
      </c>
      <c r="Y143" s="55">
        <v>6.75</v>
      </c>
      <c r="Z143" s="55">
        <v>7</v>
      </c>
      <c r="AA143" s="55">
        <v>3</v>
      </c>
      <c r="AB143" s="55"/>
      <c r="AC143" s="55">
        <v>4.25</v>
      </c>
      <c r="AD143" s="55">
        <v>6.1666666666666696</v>
      </c>
      <c r="AE143" s="55">
        <v>7.25</v>
      </c>
      <c r="AF143" s="55"/>
      <c r="AG143" s="55"/>
      <c r="AH143" s="55"/>
      <c r="AI143" s="55">
        <f t="shared" si="4"/>
        <v>7.229166666666667</v>
      </c>
      <c r="AJ143" s="53"/>
    </row>
    <row r="144" spans="1:36" x14ac:dyDescent="0.3">
      <c r="A144" s="33" t="s">
        <v>764</v>
      </c>
      <c r="B144" s="33" t="s">
        <v>945</v>
      </c>
      <c r="D144" s="55">
        <v>7.0833333333333304</v>
      </c>
      <c r="E144" s="55">
        <v>6.3333333333333304</v>
      </c>
      <c r="F144" s="55">
        <v>5</v>
      </c>
      <c r="G144" s="55"/>
      <c r="H144" s="55">
        <v>3.4166666666666701</v>
      </c>
      <c r="I144" s="55">
        <v>6.3333333333333304</v>
      </c>
      <c r="J144" s="55">
        <v>7.1666666666666696</v>
      </c>
      <c r="K144" s="55">
        <v>5.25</v>
      </c>
      <c r="L144" s="55">
        <v>6.4166666666666696</v>
      </c>
      <c r="M144" s="55">
        <v>6.3333333333333304</v>
      </c>
      <c r="N144" s="55"/>
      <c r="O144" s="55">
        <v>3.3333333333333299</v>
      </c>
      <c r="P144" s="55">
        <v>5.1666666666666696</v>
      </c>
      <c r="Q144" s="55">
        <v>6.5833333333333304</v>
      </c>
      <c r="R144" s="55">
        <v>7.0833333333333304</v>
      </c>
      <c r="S144" s="55">
        <v>6.5833333333333304</v>
      </c>
      <c r="T144" s="55">
        <v>3.9166666666666701</v>
      </c>
      <c r="U144" s="55"/>
      <c r="V144" s="55">
        <v>3.3333333333333299</v>
      </c>
      <c r="W144" s="55">
        <v>6.3333333333333304</v>
      </c>
      <c r="X144" s="55">
        <v>5.9166666666666696</v>
      </c>
      <c r="Y144" s="55">
        <v>8.3333333333333301E-2</v>
      </c>
      <c r="Z144" s="55">
        <v>5.6666666666666696</v>
      </c>
      <c r="AA144" s="55">
        <v>2.75</v>
      </c>
      <c r="AB144" s="55"/>
      <c r="AC144" s="55">
        <v>3.6666666666666701</v>
      </c>
      <c r="AD144" s="55">
        <v>6.5833333333333304</v>
      </c>
      <c r="AE144" s="55">
        <v>6.25</v>
      </c>
      <c r="AF144" s="55"/>
      <c r="AG144" s="55"/>
      <c r="AH144" s="55"/>
      <c r="AI144" s="55">
        <f t="shared" si="4"/>
        <v>5.927083333333333</v>
      </c>
      <c r="AJ144" s="53"/>
    </row>
    <row r="145" spans="1:36" x14ac:dyDescent="0.3">
      <c r="A145" s="33" t="s">
        <v>779</v>
      </c>
      <c r="B145" s="33" t="s">
        <v>945</v>
      </c>
      <c r="D145" s="55">
        <v>10.1666666666667</v>
      </c>
      <c r="E145" s="55">
        <v>11.1666666666667</v>
      </c>
      <c r="F145" s="55">
        <v>9.75</v>
      </c>
      <c r="G145" s="55"/>
      <c r="H145" s="55">
        <v>6.1666666666666696</v>
      </c>
      <c r="I145" s="55">
        <v>10.4166666666667</v>
      </c>
      <c r="J145" s="55">
        <v>10.75</v>
      </c>
      <c r="K145" s="55">
        <v>10.5833333333333</v>
      </c>
      <c r="L145" s="55">
        <v>10.3333333333333</v>
      </c>
      <c r="M145" s="55">
        <v>10.5</v>
      </c>
      <c r="N145" s="55"/>
      <c r="O145" s="55">
        <v>9</v>
      </c>
      <c r="P145" s="55">
        <v>11</v>
      </c>
      <c r="Q145" s="55">
        <v>10.5833333333333</v>
      </c>
      <c r="R145" s="55">
        <v>11.1666666666667</v>
      </c>
      <c r="S145" s="55">
        <v>11.4166666666667</v>
      </c>
      <c r="T145" s="55">
        <v>9.8333333333333304</v>
      </c>
      <c r="U145" s="55"/>
      <c r="V145" s="55">
        <v>7.3333333333333304</v>
      </c>
      <c r="W145" s="55">
        <v>11.1666666666667</v>
      </c>
      <c r="X145" s="55">
        <v>10.9166666666667</v>
      </c>
      <c r="Y145" s="55">
        <v>11.25</v>
      </c>
      <c r="Z145" s="55">
        <v>9.8333333333333304</v>
      </c>
      <c r="AA145" s="55">
        <v>6.8333333333333304</v>
      </c>
      <c r="AB145" s="55">
        <v>8.3333333333333301E-2</v>
      </c>
      <c r="AC145" s="55">
        <v>6.9166666666666696</v>
      </c>
      <c r="AD145" s="55">
        <v>10.9166666666667</v>
      </c>
      <c r="AE145" s="55">
        <v>11.1666666666667</v>
      </c>
      <c r="AF145" s="55"/>
      <c r="AG145" s="55"/>
      <c r="AH145" s="55"/>
      <c r="AI145" s="55">
        <f t="shared" si="4"/>
        <v>10.802083333333346</v>
      </c>
      <c r="AJ145" s="53"/>
    </row>
    <row r="146" spans="1:36" x14ac:dyDescent="0.3">
      <c r="A146" s="33" t="s">
        <v>783</v>
      </c>
      <c r="B146" s="33" t="s">
        <v>945</v>
      </c>
      <c r="D146" s="55">
        <v>8.1666666666666696</v>
      </c>
      <c r="E146" s="55">
        <v>10.8333333333333</v>
      </c>
      <c r="F146" s="55">
        <v>7.25</v>
      </c>
      <c r="G146" s="55"/>
      <c r="H146" s="55">
        <v>7.3333333333333304</v>
      </c>
      <c r="I146" s="55">
        <v>0.41666666666666702</v>
      </c>
      <c r="J146" s="55">
        <v>10.8333333333333</v>
      </c>
      <c r="K146" s="55">
        <v>10.25</v>
      </c>
      <c r="L146" s="55">
        <v>10.4166666666667</v>
      </c>
      <c r="M146" s="55">
        <v>9.3333333333333304</v>
      </c>
      <c r="N146" s="55"/>
      <c r="O146" s="55">
        <v>6.8333333333333304</v>
      </c>
      <c r="P146" s="55"/>
      <c r="Q146" s="55"/>
      <c r="R146" s="55"/>
      <c r="S146" s="55"/>
      <c r="T146" s="55"/>
      <c r="U146" s="55"/>
      <c r="V146" s="55">
        <v>6.3333333333333304</v>
      </c>
      <c r="W146" s="55">
        <v>11.1666666666667</v>
      </c>
      <c r="X146" s="55">
        <v>10.5</v>
      </c>
      <c r="Y146" s="55">
        <v>12.5833333333333</v>
      </c>
      <c r="Z146" s="55">
        <v>11.25</v>
      </c>
      <c r="AA146" s="55">
        <v>3.4166666666666701</v>
      </c>
      <c r="AB146" s="55"/>
      <c r="AC146" s="55">
        <v>6.25</v>
      </c>
      <c r="AD146" s="55">
        <v>9.75</v>
      </c>
      <c r="AE146" s="55">
        <v>9.8333333333333304</v>
      </c>
      <c r="AF146" s="55"/>
      <c r="AG146" s="55"/>
      <c r="AH146" s="55"/>
      <c r="AI146" s="55">
        <f t="shared" si="4"/>
        <v>9.6666666666666643</v>
      </c>
      <c r="AJ146" s="53"/>
    </row>
    <row r="147" spans="1:36" x14ac:dyDescent="0.3">
      <c r="A147" s="33" t="s">
        <v>830</v>
      </c>
      <c r="B147" s="33" t="s">
        <v>945</v>
      </c>
      <c r="D147" s="55">
        <v>7</v>
      </c>
      <c r="E147" s="55">
        <v>9.5833333333333304</v>
      </c>
      <c r="F147" s="55">
        <v>7.8333333333333304</v>
      </c>
      <c r="G147" s="55"/>
      <c r="H147" s="55">
        <v>3.9166666666666701</v>
      </c>
      <c r="I147" s="55">
        <v>9.5</v>
      </c>
      <c r="J147" s="55">
        <v>9</v>
      </c>
      <c r="K147" s="55">
        <v>8.4166666666666696</v>
      </c>
      <c r="L147" s="55">
        <v>8.4166666666666696</v>
      </c>
      <c r="M147" s="55">
        <v>8.5</v>
      </c>
      <c r="N147" s="55"/>
      <c r="O147" s="55">
        <v>3.8333333333333299</v>
      </c>
      <c r="P147" s="55">
        <v>8.75</v>
      </c>
      <c r="Q147" s="55">
        <v>8.6666666666666696</v>
      </c>
      <c r="R147" s="55">
        <v>8.4166666666666696</v>
      </c>
      <c r="S147" s="55">
        <v>8.5833333333333304</v>
      </c>
      <c r="T147" s="55">
        <v>4.1666666666666696</v>
      </c>
      <c r="U147" s="55"/>
      <c r="V147" s="55">
        <v>3.8333333333333299</v>
      </c>
      <c r="W147" s="55">
        <v>8.75</v>
      </c>
      <c r="X147" s="55">
        <v>8.4166666666666696</v>
      </c>
      <c r="Y147" s="55">
        <v>8.4166666666666696</v>
      </c>
      <c r="Z147" s="55">
        <v>8.4166666666666696</v>
      </c>
      <c r="AA147" s="55">
        <v>4.5833333333333304</v>
      </c>
      <c r="AB147" s="55"/>
      <c r="AC147" s="55">
        <v>3.6666666666666701</v>
      </c>
      <c r="AD147" s="55">
        <v>8.3333333333333304</v>
      </c>
      <c r="AE147" s="55">
        <v>8.1666666666666696</v>
      </c>
      <c r="AF147" s="55"/>
      <c r="AG147" s="55"/>
      <c r="AH147" s="55"/>
      <c r="AI147" s="55">
        <f t="shared" si="4"/>
        <v>8.5520833333333339</v>
      </c>
      <c r="AJ147" s="53"/>
    </row>
    <row r="148" spans="1:36" x14ac:dyDescent="0.3">
      <c r="A148" s="33" t="s">
        <v>800</v>
      </c>
      <c r="B148" s="33" t="s">
        <v>945</v>
      </c>
      <c r="D148" s="55">
        <v>7.9166666666666696</v>
      </c>
      <c r="E148" s="55">
        <v>8.5</v>
      </c>
      <c r="F148" s="55">
        <v>6.5</v>
      </c>
      <c r="G148" s="55">
        <v>0.5</v>
      </c>
      <c r="H148" s="55">
        <v>4</v>
      </c>
      <c r="I148" s="55">
        <v>9.9166666666666696</v>
      </c>
      <c r="J148" s="55">
        <v>9.4166666666666696</v>
      </c>
      <c r="K148" s="55">
        <v>8.0833333333333304</v>
      </c>
      <c r="L148" s="55">
        <v>7.75</v>
      </c>
      <c r="M148" s="55">
        <v>7.0833333333333304</v>
      </c>
      <c r="N148" s="55">
        <v>0.91666666666666696</v>
      </c>
      <c r="O148" s="55">
        <v>3.8333333333333299</v>
      </c>
      <c r="P148" s="55">
        <v>7</v>
      </c>
      <c r="Q148" s="55">
        <v>7.5833333333333304</v>
      </c>
      <c r="R148" s="55">
        <v>7.75</v>
      </c>
      <c r="S148" s="55">
        <v>7.75</v>
      </c>
      <c r="T148" s="55">
        <v>6.5</v>
      </c>
      <c r="U148" s="55"/>
      <c r="V148" s="55">
        <v>4.8333333333333304</v>
      </c>
      <c r="W148" s="55">
        <v>9</v>
      </c>
      <c r="X148" s="55">
        <v>8.6666666666666696</v>
      </c>
      <c r="Y148" s="55">
        <v>9</v>
      </c>
      <c r="Z148" s="55">
        <v>9.6666666666666696</v>
      </c>
      <c r="AA148" s="55">
        <v>4.0833333333333304</v>
      </c>
      <c r="AB148" s="55">
        <v>0.5</v>
      </c>
      <c r="AC148" s="55">
        <v>5.5</v>
      </c>
      <c r="AD148" s="55">
        <v>9.0833333333333304</v>
      </c>
      <c r="AE148" s="55">
        <v>9.25</v>
      </c>
      <c r="AF148" s="55"/>
      <c r="AG148" s="55"/>
      <c r="AH148" s="55"/>
      <c r="AI148" s="55">
        <f t="shared" si="4"/>
        <v>8.5208333333333339</v>
      </c>
      <c r="AJ148" s="53"/>
    </row>
    <row r="149" spans="1:36" x14ac:dyDescent="0.3">
      <c r="A149" s="33" t="s">
        <v>812</v>
      </c>
      <c r="B149" s="33" t="s">
        <v>945</v>
      </c>
      <c r="D149" s="55">
        <v>11.5</v>
      </c>
      <c r="E149" s="55">
        <v>10.9166666666667</v>
      </c>
      <c r="F149" s="55">
        <v>10.8333333333333</v>
      </c>
      <c r="G149" s="55"/>
      <c r="H149" s="55">
        <v>5.6666666666666696</v>
      </c>
      <c r="I149" s="55">
        <v>11.1666666666667</v>
      </c>
      <c r="J149" s="55">
        <v>11.3333333333333</v>
      </c>
      <c r="K149" s="55">
        <v>12</v>
      </c>
      <c r="L149" s="55">
        <v>12.6666666666667</v>
      </c>
      <c r="M149" s="55">
        <v>12.1666666666667</v>
      </c>
      <c r="N149" s="55"/>
      <c r="O149" s="55">
        <v>8.0833333333333304</v>
      </c>
      <c r="P149" s="55">
        <v>11.25</v>
      </c>
      <c r="Q149" s="55">
        <v>11.8333333333333</v>
      </c>
      <c r="R149" s="55">
        <v>11</v>
      </c>
      <c r="S149" s="55">
        <v>10.9166666666667</v>
      </c>
      <c r="T149" s="55">
        <v>9.3333333333333304</v>
      </c>
      <c r="U149" s="55"/>
      <c r="V149" s="55">
        <v>6.1666666666666696</v>
      </c>
      <c r="W149" s="55">
        <v>10.6666666666667</v>
      </c>
      <c r="X149" s="55">
        <v>11.25</v>
      </c>
      <c r="Y149" s="55">
        <v>10.25</v>
      </c>
      <c r="Z149" s="55">
        <v>12.0833333333333</v>
      </c>
      <c r="AA149" s="55">
        <v>2.4166666666666701</v>
      </c>
      <c r="AB149" s="55"/>
      <c r="AC149" s="55">
        <v>6.1666666666666696</v>
      </c>
      <c r="AD149" s="55">
        <v>12.25</v>
      </c>
      <c r="AE149" s="55">
        <v>11.9166666666667</v>
      </c>
      <c r="AF149" s="55"/>
      <c r="AG149" s="55"/>
      <c r="AH149" s="55"/>
      <c r="AI149" s="55">
        <f t="shared" si="4"/>
        <v>11.437500000000007</v>
      </c>
      <c r="AJ149" s="53"/>
    </row>
    <row r="150" spans="1:36" x14ac:dyDescent="0.3">
      <c r="A150" s="33" t="s">
        <v>818</v>
      </c>
      <c r="B150" s="33" t="s">
        <v>945</v>
      </c>
      <c r="D150" s="55">
        <v>4.5</v>
      </c>
      <c r="E150" s="55">
        <v>4.5833333333333304</v>
      </c>
      <c r="F150" s="55">
        <v>4.8333333333333304</v>
      </c>
      <c r="G150" s="55"/>
      <c r="H150" s="55">
        <v>2</v>
      </c>
      <c r="I150" s="55"/>
      <c r="J150" s="55">
        <v>4.9166666666666696</v>
      </c>
      <c r="K150" s="55">
        <v>4.5833333333333304</v>
      </c>
      <c r="L150" s="55">
        <v>5.25</v>
      </c>
      <c r="M150" s="55">
        <v>5.5833333333333304</v>
      </c>
      <c r="N150" s="55"/>
      <c r="O150" s="55">
        <v>2.9166666666666701</v>
      </c>
      <c r="P150" s="55">
        <v>4.9166666666666696</v>
      </c>
      <c r="Q150" s="55">
        <v>5.25</v>
      </c>
      <c r="R150" s="55">
        <v>4.25</v>
      </c>
      <c r="S150" s="55">
        <v>5</v>
      </c>
      <c r="T150" s="55">
        <v>4.25</v>
      </c>
      <c r="U150" s="55"/>
      <c r="V150" s="55">
        <v>1.9166666666666701</v>
      </c>
      <c r="W150" s="55">
        <v>5.9166666666666696</v>
      </c>
      <c r="X150" s="55">
        <v>4.5</v>
      </c>
      <c r="Y150" s="55">
        <v>3.9166666666666701</v>
      </c>
      <c r="Z150" s="55">
        <v>5.25</v>
      </c>
      <c r="AA150" s="55"/>
      <c r="AB150" s="55"/>
      <c r="AC150" s="55">
        <v>2.75</v>
      </c>
      <c r="AD150" s="55">
        <v>4.4166666666666696</v>
      </c>
      <c r="AE150" s="55">
        <v>4.5833333333333304</v>
      </c>
      <c r="AF150" s="55"/>
      <c r="AG150" s="55"/>
      <c r="AH150" s="55"/>
      <c r="AI150" s="55">
        <f t="shared" si="4"/>
        <v>4.7888888888888896</v>
      </c>
      <c r="AJ150" s="53"/>
    </row>
    <row r="151" spans="1:36" x14ac:dyDescent="0.3">
      <c r="A151" s="33" t="s">
        <v>853</v>
      </c>
      <c r="B151" s="33" t="s">
        <v>945</v>
      </c>
      <c r="D151" s="55">
        <v>9.1666666666666696</v>
      </c>
      <c r="E151" s="55">
        <v>8.1666666666666696</v>
      </c>
      <c r="F151" s="55">
        <v>7.6666666666666696</v>
      </c>
      <c r="G151" s="55"/>
      <c r="H151" s="55">
        <v>3.9166666666666701</v>
      </c>
      <c r="I151" s="55">
        <v>7.6666666666666696</v>
      </c>
      <c r="J151" s="55">
        <v>9</v>
      </c>
      <c r="K151" s="55">
        <v>8.0833333333333304</v>
      </c>
      <c r="L151" s="55">
        <v>8</v>
      </c>
      <c r="M151" s="55">
        <v>6</v>
      </c>
      <c r="N151" s="55"/>
      <c r="O151" s="55">
        <v>4.3333333333333304</v>
      </c>
      <c r="P151" s="55">
        <v>8.5</v>
      </c>
      <c r="Q151" s="55">
        <v>8.6666666666666696</v>
      </c>
      <c r="R151" s="55">
        <v>8.8333333333333304</v>
      </c>
      <c r="S151" s="55">
        <v>7</v>
      </c>
      <c r="T151" s="55">
        <v>6.1666666666666696</v>
      </c>
      <c r="U151" s="55">
        <v>0</v>
      </c>
      <c r="V151" s="55">
        <v>4.4166666666666696</v>
      </c>
      <c r="W151" s="55">
        <v>7.1666666666666696</v>
      </c>
      <c r="X151" s="55">
        <v>7.75</v>
      </c>
      <c r="Y151" s="55">
        <v>8</v>
      </c>
      <c r="Z151" s="55">
        <v>7.25</v>
      </c>
      <c r="AA151" s="55"/>
      <c r="AB151" s="55"/>
      <c r="AC151" s="55">
        <v>4.5833333333333304</v>
      </c>
      <c r="AD151" s="55">
        <v>9.3333333333333304</v>
      </c>
      <c r="AE151" s="55">
        <v>8.0833333333333304</v>
      </c>
      <c r="AF151" s="55"/>
      <c r="AG151" s="55"/>
      <c r="AH151" s="55"/>
      <c r="AI151" s="55">
        <f t="shared" si="4"/>
        <v>8.1666666666666661</v>
      </c>
      <c r="AJ151" s="53"/>
    </row>
    <row r="152" spans="1:36" x14ac:dyDescent="0.3">
      <c r="A152" s="33" t="s">
        <v>856</v>
      </c>
      <c r="B152" s="33" t="s">
        <v>945</v>
      </c>
      <c r="D152" s="55">
        <v>6.6666666666666696</v>
      </c>
      <c r="E152" s="55">
        <v>5.9166666666666696</v>
      </c>
      <c r="F152" s="55"/>
      <c r="G152" s="55"/>
      <c r="H152" s="55"/>
      <c r="I152" s="55">
        <v>6.25</v>
      </c>
      <c r="J152" s="55">
        <v>7.75</v>
      </c>
      <c r="K152" s="55">
        <v>7.8333333333333304</v>
      </c>
      <c r="L152" s="55">
        <v>8.5</v>
      </c>
      <c r="M152" s="55">
        <v>7.75</v>
      </c>
      <c r="N152" s="55"/>
      <c r="O152" s="55">
        <v>4.9166666666666696</v>
      </c>
      <c r="P152" s="55">
        <v>7.5</v>
      </c>
      <c r="Q152" s="55">
        <v>7.5833333333333304</v>
      </c>
      <c r="R152" s="55">
        <v>7.4166666666666696</v>
      </c>
      <c r="S152" s="55">
        <v>8.5833333333333304</v>
      </c>
      <c r="T152" s="55">
        <v>4.75</v>
      </c>
      <c r="U152" s="55"/>
      <c r="V152" s="55">
        <v>4.75</v>
      </c>
      <c r="W152" s="55">
        <v>8.75</v>
      </c>
      <c r="X152" s="55">
        <v>8</v>
      </c>
      <c r="Y152" s="55">
        <v>6.8333333333333304</v>
      </c>
      <c r="Z152" s="55">
        <v>7.9166666666666696</v>
      </c>
      <c r="AA152" s="55">
        <v>2.6666666666666701</v>
      </c>
      <c r="AB152" s="55"/>
      <c r="AC152" s="55">
        <v>4.9166666666666696</v>
      </c>
      <c r="AD152" s="55">
        <v>7.8333333333333304</v>
      </c>
      <c r="AE152" s="55">
        <v>5.4166666666666696</v>
      </c>
      <c r="AF152" s="55"/>
      <c r="AG152" s="55"/>
      <c r="AH152" s="55"/>
      <c r="AI152" s="55">
        <f t="shared" si="4"/>
        <v>7.421875</v>
      </c>
      <c r="AJ152" s="53"/>
    </row>
    <row r="153" spans="1:36" x14ac:dyDescent="0.3">
      <c r="A153" s="33" t="s">
        <v>858</v>
      </c>
      <c r="B153" s="33" t="s">
        <v>945</v>
      </c>
      <c r="D153" s="55">
        <v>8.75</v>
      </c>
      <c r="E153" s="55">
        <v>8.5</v>
      </c>
      <c r="F153" s="55">
        <v>7.25</v>
      </c>
      <c r="G153" s="55"/>
      <c r="H153" s="55">
        <v>3.6666666666666701</v>
      </c>
      <c r="I153" s="55"/>
      <c r="J153" s="55">
        <v>8.1666666666666696</v>
      </c>
      <c r="K153" s="55">
        <v>8.8333333333333304</v>
      </c>
      <c r="L153" s="55">
        <v>8.3333333333333304</v>
      </c>
      <c r="M153" s="55">
        <v>8.8333333333333304</v>
      </c>
      <c r="N153" s="55"/>
      <c r="O153" s="55">
        <v>4.3333333333333304</v>
      </c>
      <c r="P153" s="55">
        <v>5.9166666666666696</v>
      </c>
      <c r="Q153" s="55">
        <v>7.0833333333333304</v>
      </c>
      <c r="R153" s="55">
        <v>8.5833333333333304</v>
      </c>
      <c r="S153" s="55">
        <v>7.8333333333333304</v>
      </c>
      <c r="T153" s="55">
        <v>8.3333333333333304</v>
      </c>
      <c r="U153" s="55"/>
      <c r="V153" s="55">
        <v>4</v>
      </c>
      <c r="W153" s="55">
        <v>9.3333333333333304</v>
      </c>
      <c r="X153" s="55">
        <v>7.75</v>
      </c>
      <c r="Y153" s="55">
        <v>8.3333333333333304</v>
      </c>
      <c r="Z153" s="55">
        <v>7.6666666666666696</v>
      </c>
      <c r="AA153" s="55">
        <v>3.1666666666666701</v>
      </c>
      <c r="AB153" s="55"/>
      <c r="AC153" s="55">
        <v>4.8333333333333304</v>
      </c>
      <c r="AD153" s="55">
        <v>8.6666666666666696</v>
      </c>
      <c r="AE153" s="55">
        <v>8.6666666666666696</v>
      </c>
      <c r="AF153" s="55"/>
      <c r="AG153" s="55"/>
      <c r="AH153" s="55"/>
      <c r="AI153" s="55">
        <f t="shared" si="4"/>
        <v>8.1611111111111097</v>
      </c>
      <c r="AJ153" s="53"/>
    </row>
    <row r="154" spans="1:36" x14ac:dyDescent="0.3">
      <c r="A154" s="33" t="s">
        <v>859</v>
      </c>
      <c r="B154" s="33" t="s">
        <v>945</v>
      </c>
      <c r="D154" s="55">
        <v>6.0833333333333304</v>
      </c>
      <c r="E154" s="55">
        <v>5.0833333333333304</v>
      </c>
      <c r="F154" s="55">
        <v>4.6666666666666696</v>
      </c>
      <c r="G154" s="55"/>
      <c r="H154" s="55">
        <v>2.4166666666666701</v>
      </c>
      <c r="I154" s="55">
        <v>6.25</v>
      </c>
      <c r="J154" s="55">
        <v>5.75</v>
      </c>
      <c r="K154" s="55">
        <v>5.5</v>
      </c>
      <c r="L154" s="55">
        <v>5.5833333333333304</v>
      </c>
      <c r="M154" s="55">
        <v>5.4166666666666696</v>
      </c>
      <c r="N154" s="55"/>
      <c r="O154" s="55">
        <v>3.1666666666666701</v>
      </c>
      <c r="P154" s="55">
        <v>5.1666666666666696</v>
      </c>
      <c r="Q154" s="55">
        <v>5.8333333333333304</v>
      </c>
      <c r="R154" s="55">
        <v>4.5833333333333304</v>
      </c>
      <c r="S154" s="55">
        <v>4.25</v>
      </c>
      <c r="T154" s="55">
        <v>3.3333333333333299</v>
      </c>
      <c r="U154" s="55"/>
      <c r="V154" s="55">
        <v>2.8333333333333299</v>
      </c>
      <c r="W154" s="55">
        <v>5.6666666666666696</v>
      </c>
      <c r="X154" s="55">
        <v>6.25</v>
      </c>
      <c r="Y154" s="55">
        <v>5.6666666666666696</v>
      </c>
      <c r="Z154" s="55"/>
      <c r="AA154" s="55"/>
      <c r="AB154" s="55"/>
      <c r="AC154" s="55">
        <v>2.9166666666666701</v>
      </c>
      <c r="AD154" s="55">
        <v>4.3333333333333304</v>
      </c>
      <c r="AE154" s="55">
        <v>4.9166666666666696</v>
      </c>
      <c r="AF154" s="55"/>
      <c r="AG154" s="55"/>
      <c r="AH154" s="55"/>
      <c r="AI154" s="55">
        <f t="shared" si="4"/>
        <v>5.3944444444444448</v>
      </c>
      <c r="AJ154" s="53"/>
    </row>
    <row r="155" spans="1:36" x14ac:dyDescent="0.3">
      <c r="A155" s="33" t="s">
        <v>605</v>
      </c>
      <c r="B155" s="33" t="s">
        <v>555</v>
      </c>
      <c r="D155" s="55">
        <v>6.9166666666666696</v>
      </c>
      <c r="E155" s="55">
        <v>7.5833333333333304</v>
      </c>
      <c r="F155" s="55">
        <v>4.75</v>
      </c>
      <c r="G155" s="55"/>
      <c r="H155" s="55">
        <v>3.8333333333333299</v>
      </c>
      <c r="I155" s="55">
        <v>7.1666666666666696</v>
      </c>
      <c r="J155" s="55">
        <v>8.1666666666666696</v>
      </c>
      <c r="K155" s="55">
        <v>8.25</v>
      </c>
      <c r="L155" s="55">
        <v>8.4166666666666696</v>
      </c>
      <c r="M155" s="55"/>
      <c r="N155" s="55"/>
      <c r="O155" s="55">
        <v>4.9166666666666696</v>
      </c>
      <c r="P155" s="55">
        <v>8.75</v>
      </c>
      <c r="Q155" s="55">
        <v>8.5833333333333304</v>
      </c>
      <c r="R155" s="55">
        <v>8.6666666666666696</v>
      </c>
      <c r="S155" s="55">
        <v>8.25</v>
      </c>
      <c r="T155" s="55">
        <v>4.6666666666666696</v>
      </c>
      <c r="U155" s="55"/>
      <c r="V155" s="55"/>
      <c r="W155" s="55">
        <v>8.5</v>
      </c>
      <c r="X155" s="55">
        <v>7.4166666666666696</v>
      </c>
      <c r="Y155" s="55">
        <v>6.75</v>
      </c>
      <c r="Z155" s="55">
        <v>8.3333333333333304</v>
      </c>
      <c r="AA155" s="55">
        <v>0</v>
      </c>
      <c r="AB155" s="55"/>
      <c r="AC155" s="55">
        <v>6.25</v>
      </c>
      <c r="AD155" s="55">
        <v>7</v>
      </c>
      <c r="AE155" s="55">
        <v>8.25</v>
      </c>
      <c r="AF155" s="55"/>
      <c r="AG155" s="55"/>
      <c r="AH155" s="55"/>
      <c r="AI155" s="55">
        <f t="shared" si="4"/>
        <v>7.9375000000000009</v>
      </c>
      <c r="AJ155" s="53"/>
    </row>
    <row r="156" spans="1:36" x14ac:dyDescent="0.3">
      <c r="A156" s="33" t="s">
        <v>755</v>
      </c>
      <c r="B156" s="33" t="s">
        <v>555</v>
      </c>
      <c r="D156" s="55">
        <v>8.8333333333333304</v>
      </c>
      <c r="E156" s="55">
        <v>9.4166666666666696</v>
      </c>
      <c r="F156" s="55">
        <v>6.75</v>
      </c>
      <c r="G156" s="55"/>
      <c r="H156" s="55">
        <v>3.1666666666666701</v>
      </c>
      <c r="I156" s="55">
        <v>8.9166666666666696</v>
      </c>
      <c r="J156" s="55">
        <v>9</v>
      </c>
      <c r="K156" s="55">
        <v>8.5833333333333304</v>
      </c>
      <c r="L156" s="55">
        <v>8.75</v>
      </c>
      <c r="M156" s="55">
        <v>6.1666666666666696</v>
      </c>
      <c r="N156" s="55">
        <v>3.5833333333333299</v>
      </c>
      <c r="O156" s="55">
        <v>3.25</v>
      </c>
      <c r="P156" s="55">
        <v>9</v>
      </c>
      <c r="Q156" s="55">
        <v>7.9166666666666696</v>
      </c>
      <c r="R156" s="55">
        <v>8.3333333333333301E-2</v>
      </c>
      <c r="S156" s="55">
        <v>8.1666666666666696</v>
      </c>
      <c r="T156" s="55">
        <v>4.8333333333333304</v>
      </c>
      <c r="U156" s="55"/>
      <c r="V156" s="55">
        <v>3.3333333333333299</v>
      </c>
      <c r="W156" s="55">
        <v>7.75</v>
      </c>
      <c r="X156" s="55">
        <v>5.5833333333333304</v>
      </c>
      <c r="Y156" s="55">
        <v>6.6666666666666696</v>
      </c>
      <c r="Z156" s="55">
        <v>5.0833333333333304</v>
      </c>
      <c r="AA156" s="55">
        <v>1.0833333333333299</v>
      </c>
      <c r="AB156" s="55"/>
      <c r="AC156" s="55">
        <v>1.75</v>
      </c>
      <c r="AD156" s="55"/>
      <c r="AE156" s="55">
        <v>4.8333333333333304</v>
      </c>
      <c r="AF156" s="55"/>
      <c r="AG156" s="55"/>
      <c r="AH156" s="55"/>
      <c r="AI156" s="55">
        <f t="shared" si="4"/>
        <v>7.2388888888888889</v>
      </c>
      <c r="AJ156" s="53"/>
    </row>
    <row r="157" spans="1:36" x14ac:dyDescent="0.3">
      <c r="A157" s="33" t="s">
        <v>630</v>
      </c>
      <c r="B157" s="33" t="s">
        <v>555</v>
      </c>
      <c r="D157" s="55">
        <v>6.4166666666666696</v>
      </c>
      <c r="E157" s="55">
        <v>7</v>
      </c>
      <c r="F157" s="55">
        <v>2.5</v>
      </c>
      <c r="G157" s="55">
        <v>0</v>
      </c>
      <c r="H157" s="55">
        <v>3.5833333333333299</v>
      </c>
      <c r="I157" s="55">
        <v>4.9166666666666696</v>
      </c>
      <c r="J157" s="55">
        <v>0</v>
      </c>
      <c r="K157" s="55">
        <v>6.5</v>
      </c>
      <c r="L157" s="55">
        <v>6.5833333333333304</v>
      </c>
      <c r="M157" s="55">
        <v>2.8333333333333299</v>
      </c>
      <c r="N157" s="55">
        <v>0</v>
      </c>
      <c r="O157" s="55">
        <v>3.4166666666666701</v>
      </c>
      <c r="P157" s="55">
        <v>5.3333333333333304</v>
      </c>
      <c r="Q157" s="55">
        <v>8</v>
      </c>
      <c r="R157" s="55">
        <v>8.3333333333333304</v>
      </c>
      <c r="S157" s="55">
        <v>7.9166666666666696</v>
      </c>
      <c r="T157" s="55">
        <v>1.6666666666666701</v>
      </c>
      <c r="U157" s="55"/>
      <c r="V157" s="55">
        <v>3.9166666666666701</v>
      </c>
      <c r="W157" s="55">
        <v>7</v>
      </c>
      <c r="X157" s="55">
        <v>5.9166666666666696</v>
      </c>
      <c r="Y157" s="55"/>
      <c r="Z157" s="55">
        <v>6.6666666666666696</v>
      </c>
      <c r="AA157" s="55">
        <v>0</v>
      </c>
      <c r="AB157" s="55"/>
      <c r="AC157" s="55">
        <v>3.0833333333333299</v>
      </c>
      <c r="AD157" s="55">
        <v>5.8333333333333304</v>
      </c>
      <c r="AE157" s="55">
        <v>6.6666666666666696</v>
      </c>
      <c r="AF157" s="55"/>
      <c r="AG157" s="55"/>
      <c r="AH157" s="55"/>
      <c r="AI157" s="55">
        <f t="shared" si="4"/>
        <v>6.2055555555555566</v>
      </c>
      <c r="AJ157" s="53"/>
    </row>
    <row r="158" spans="1:36" x14ac:dyDescent="0.3">
      <c r="A158" s="33" t="s">
        <v>674</v>
      </c>
      <c r="B158" s="33" t="s">
        <v>555</v>
      </c>
      <c r="D158" s="55">
        <v>10.9166666666667</v>
      </c>
      <c r="E158" s="55">
        <v>10.75</v>
      </c>
      <c r="F158" s="55">
        <v>9.6666666666666696</v>
      </c>
      <c r="G158" s="55"/>
      <c r="H158" s="55">
        <v>5.75</v>
      </c>
      <c r="I158" s="55">
        <v>10.8333333333333</v>
      </c>
      <c r="J158" s="55">
        <v>10.3333333333333</v>
      </c>
      <c r="K158" s="55">
        <v>10.6666666666667</v>
      </c>
      <c r="L158" s="55">
        <v>11.25</v>
      </c>
      <c r="M158" s="55">
        <v>6</v>
      </c>
      <c r="N158" s="55"/>
      <c r="O158" s="55">
        <v>8</v>
      </c>
      <c r="P158" s="55">
        <v>10.6666666666667</v>
      </c>
      <c r="Q158" s="55">
        <v>9.3333333333333304</v>
      </c>
      <c r="R158" s="55">
        <v>10.75</v>
      </c>
      <c r="S158" s="55">
        <v>10.6666666666667</v>
      </c>
      <c r="T158" s="55">
        <v>8.0833333333333304</v>
      </c>
      <c r="U158" s="55">
        <v>3.1666666666666701</v>
      </c>
      <c r="V158" s="55">
        <v>6.6666666666666696</v>
      </c>
      <c r="W158" s="55">
        <v>10.5</v>
      </c>
      <c r="X158" s="55">
        <v>11.4166666666667</v>
      </c>
      <c r="Y158" s="55">
        <v>9.9166666666666696</v>
      </c>
      <c r="Z158" s="55">
        <v>8.9166666666666696</v>
      </c>
      <c r="AA158" s="55">
        <v>0.75</v>
      </c>
      <c r="AB158" s="55">
        <v>0</v>
      </c>
      <c r="AC158" s="55">
        <v>6.75</v>
      </c>
      <c r="AD158" s="55">
        <v>9.1666666666666696</v>
      </c>
      <c r="AE158" s="55">
        <v>10.6666666666667</v>
      </c>
      <c r="AF158" s="55"/>
      <c r="AG158" s="55"/>
      <c r="AH158" s="55"/>
      <c r="AI158" s="55">
        <f t="shared" si="4"/>
        <v>10.421875000000007</v>
      </c>
      <c r="AJ158" s="53"/>
    </row>
    <row r="159" spans="1:36" x14ac:dyDescent="0.3">
      <c r="A159" s="33" t="s">
        <v>602</v>
      </c>
      <c r="B159" s="33" t="s">
        <v>555</v>
      </c>
      <c r="D159" s="55">
        <v>12.8333333333333</v>
      </c>
      <c r="E159" s="55">
        <v>12.1666666666667</v>
      </c>
      <c r="F159" s="55">
        <v>6.25</v>
      </c>
      <c r="G159" s="55">
        <v>2.75</v>
      </c>
      <c r="H159" s="55">
        <v>6.4166666666666696</v>
      </c>
      <c r="I159" s="55">
        <v>11.4166666666667</v>
      </c>
      <c r="J159" s="55">
        <v>10.8333333333333</v>
      </c>
      <c r="K159" s="55">
        <v>11.1666666666667</v>
      </c>
      <c r="L159" s="55">
        <v>10.6666666666667</v>
      </c>
      <c r="M159" s="55">
        <v>9.5833333333333304</v>
      </c>
      <c r="N159" s="55">
        <v>3.5</v>
      </c>
      <c r="O159" s="55">
        <v>9.5</v>
      </c>
      <c r="P159" s="55">
        <v>10.1666666666667</v>
      </c>
      <c r="Q159" s="55">
        <v>10.3333333333333</v>
      </c>
      <c r="R159" s="55">
        <v>11.4166666666667</v>
      </c>
      <c r="S159" s="55">
        <v>10.1666666666667</v>
      </c>
      <c r="T159" s="55">
        <v>6.75</v>
      </c>
      <c r="U159" s="55"/>
      <c r="V159" s="55">
        <v>5.75</v>
      </c>
      <c r="W159" s="55">
        <v>9.4166666666666696</v>
      </c>
      <c r="X159" s="55">
        <v>8.9166666666666696</v>
      </c>
      <c r="Y159" s="55">
        <v>5.1666666666666696</v>
      </c>
      <c r="Z159" s="55">
        <v>8.9166666666666696</v>
      </c>
      <c r="AA159" s="55">
        <v>0.5</v>
      </c>
      <c r="AB159" s="55"/>
      <c r="AC159" s="55">
        <v>6.1666666666666696</v>
      </c>
      <c r="AD159" s="55">
        <v>7.8333333333333304</v>
      </c>
      <c r="AE159" s="55">
        <v>11.0833333333333</v>
      </c>
      <c r="AF159" s="55"/>
      <c r="AG159" s="55"/>
      <c r="AH159" s="55"/>
      <c r="AI159" s="55">
        <f t="shared" si="4"/>
        <v>10.156250000000007</v>
      </c>
      <c r="AJ159" s="53"/>
    </row>
    <row r="160" spans="1:36" x14ac:dyDescent="0.3">
      <c r="A160" s="33" t="s">
        <v>810</v>
      </c>
      <c r="B160" s="33" t="s">
        <v>555</v>
      </c>
      <c r="D160" s="55">
        <v>5.3333333333333304</v>
      </c>
      <c r="E160" s="55">
        <v>4.9166666666666696</v>
      </c>
      <c r="F160" s="55">
        <v>2.0833333333333299</v>
      </c>
      <c r="G160" s="55"/>
      <c r="H160" s="55">
        <v>2.5833333333333299</v>
      </c>
      <c r="I160" s="55">
        <v>4.75</v>
      </c>
      <c r="J160" s="55">
        <v>4.3333333333333304</v>
      </c>
      <c r="K160" s="55">
        <v>5.25</v>
      </c>
      <c r="L160" s="55">
        <v>4.25</v>
      </c>
      <c r="M160" s="55">
        <v>1.8333333333333299</v>
      </c>
      <c r="N160" s="55"/>
      <c r="O160" s="55">
        <v>2.75</v>
      </c>
      <c r="P160" s="55">
        <v>4.25</v>
      </c>
      <c r="Q160" s="55">
        <v>4.6666666666666696</v>
      </c>
      <c r="R160" s="55">
        <v>4.5833333333333304</v>
      </c>
      <c r="S160" s="55">
        <v>3.8333333333333299</v>
      </c>
      <c r="T160" s="55">
        <v>2.5</v>
      </c>
      <c r="U160" s="55"/>
      <c r="V160" s="55">
        <v>2.4166666666666701</v>
      </c>
      <c r="W160" s="55">
        <v>3.6666666666666701</v>
      </c>
      <c r="X160" s="55">
        <v>4.5</v>
      </c>
      <c r="Y160" s="55">
        <v>3.6666666666666701</v>
      </c>
      <c r="Z160" s="55"/>
      <c r="AA160" s="55"/>
      <c r="AB160" s="55"/>
      <c r="AC160" s="55">
        <v>3</v>
      </c>
      <c r="AD160" s="55">
        <v>4</v>
      </c>
      <c r="AE160" s="55">
        <v>3.3333333333333299</v>
      </c>
      <c r="AF160" s="55"/>
      <c r="AG160" s="55"/>
      <c r="AH160" s="55"/>
      <c r="AI160" s="55">
        <f t="shared" si="4"/>
        <v>4.3555555555555552</v>
      </c>
      <c r="AJ160" s="53"/>
    </row>
    <row r="161" spans="1:36" x14ac:dyDescent="0.3">
      <c r="A161" s="33" t="s">
        <v>665</v>
      </c>
      <c r="B161" s="33" t="s">
        <v>555</v>
      </c>
      <c r="D161" s="55">
        <v>9.0833333333333304</v>
      </c>
      <c r="E161" s="55">
        <v>11.1666666666667</v>
      </c>
      <c r="F161" s="55">
        <v>6</v>
      </c>
      <c r="G161" s="55"/>
      <c r="H161" s="55">
        <v>4.8333333333333304</v>
      </c>
      <c r="I161" s="55"/>
      <c r="J161" s="55">
        <v>10.3333333333333</v>
      </c>
      <c r="K161" s="55">
        <v>8.75</v>
      </c>
      <c r="L161" s="55">
        <v>10.9166666666667</v>
      </c>
      <c r="M161" s="55">
        <v>3.5833333333333299</v>
      </c>
      <c r="N161" s="55"/>
      <c r="O161" s="55">
        <v>4.9166666666666696</v>
      </c>
      <c r="P161" s="55">
        <v>9.5</v>
      </c>
      <c r="Q161" s="55">
        <v>8.8333333333333304</v>
      </c>
      <c r="R161" s="55">
        <v>9.6666666666666696</v>
      </c>
      <c r="S161" s="55">
        <v>9.25</v>
      </c>
      <c r="T161" s="55">
        <v>3.9166666666666701</v>
      </c>
      <c r="U161" s="55"/>
      <c r="V161" s="55">
        <v>4.6666666666666696</v>
      </c>
      <c r="W161" s="55">
        <v>8.25</v>
      </c>
      <c r="X161" s="55">
        <v>8.8333333333333304</v>
      </c>
      <c r="Y161" s="55">
        <v>8.9166666666666696</v>
      </c>
      <c r="Z161" s="55">
        <v>9.3333333333333304</v>
      </c>
      <c r="AA161" s="55">
        <v>2.25</v>
      </c>
      <c r="AB161" s="55">
        <v>1.25</v>
      </c>
      <c r="AC161" s="55">
        <v>5.4166666666666696</v>
      </c>
      <c r="AD161" s="55">
        <v>8.6666666666666696</v>
      </c>
      <c r="AE161" s="55">
        <v>8.5</v>
      </c>
      <c r="AF161" s="55"/>
      <c r="AG161" s="55"/>
      <c r="AH161" s="55"/>
      <c r="AI161" s="55">
        <f t="shared" si="4"/>
        <v>9.3333333333333357</v>
      </c>
      <c r="AJ161" s="53"/>
    </row>
    <row r="162" spans="1:36" x14ac:dyDescent="0.3">
      <c r="A162" s="33" t="s">
        <v>736</v>
      </c>
      <c r="B162" s="33" t="s">
        <v>555</v>
      </c>
      <c r="D162" s="55">
        <v>4.5</v>
      </c>
      <c r="E162" s="55">
        <v>4.6666666666666696</v>
      </c>
      <c r="F162" s="55">
        <v>3.4166666666666701</v>
      </c>
      <c r="G162" s="55"/>
      <c r="H162" s="55">
        <v>2.1666666666666701</v>
      </c>
      <c r="I162" s="55">
        <v>4.75</v>
      </c>
      <c r="J162" s="55">
        <v>5.5833333333333304</v>
      </c>
      <c r="K162" s="55">
        <v>5.3333333333333304</v>
      </c>
      <c r="L162" s="55">
        <v>4.6666666666666696</v>
      </c>
      <c r="M162" s="55">
        <v>3.0833333333333299</v>
      </c>
      <c r="N162" s="55"/>
      <c r="O162" s="55">
        <v>2</v>
      </c>
      <c r="P162" s="55">
        <v>4.1666666666666696</v>
      </c>
      <c r="Q162" s="55">
        <v>4.3333333333333304</v>
      </c>
      <c r="R162" s="55">
        <v>4.3333333333333304</v>
      </c>
      <c r="S162" s="55">
        <v>5.4166666666666696</v>
      </c>
      <c r="T162" s="55">
        <v>2</v>
      </c>
      <c r="U162" s="55"/>
      <c r="V162" s="55">
        <v>2.5</v>
      </c>
      <c r="W162" s="55">
        <v>4.8333333333333304</v>
      </c>
      <c r="X162" s="55">
        <v>4.25</v>
      </c>
      <c r="Y162" s="55">
        <v>5.1666666666666696</v>
      </c>
      <c r="Z162" s="55">
        <v>4.4166666666666696</v>
      </c>
      <c r="AA162" s="55">
        <v>0.83333333333333304</v>
      </c>
      <c r="AB162" s="55"/>
      <c r="AC162" s="55">
        <v>2.5833333333333299</v>
      </c>
      <c r="AD162" s="55">
        <v>4.75</v>
      </c>
      <c r="AE162" s="55">
        <v>4.5</v>
      </c>
      <c r="AF162" s="55"/>
      <c r="AG162" s="55"/>
      <c r="AH162" s="55"/>
      <c r="AI162" s="55">
        <f t="shared" si="4"/>
        <v>4.729166666666667</v>
      </c>
      <c r="AJ162" s="53"/>
    </row>
    <row r="163" spans="1:36" x14ac:dyDescent="0.3">
      <c r="A163" s="33" t="s">
        <v>737</v>
      </c>
      <c r="B163" s="33" t="s">
        <v>555</v>
      </c>
      <c r="D163" s="55">
        <v>5.3333333333333304</v>
      </c>
      <c r="E163" s="55">
        <v>6</v>
      </c>
      <c r="F163" s="55">
        <v>3.1666666666666701</v>
      </c>
      <c r="G163" s="55"/>
      <c r="H163" s="55"/>
      <c r="I163" s="55">
        <v>6.1666666666666696</v>
      </c>
      <c r="J163" s="55">
        <v>5.25</v>
      </c>
      <c r="K163" s="55">
        <v>5.5833333333333304</v>
      </c>
      <c r="L163" s="55">
        <v>6.25</v>
      </c>
      <c r="M163" s="55"/>
      <c r="N163" s="55"/>
      <c r="O163" s="55">
        <v>3.5</v>
      </c>
      <c r="P163" s="55">
        <v>5.6666666666666696</v>
      </c>
      <c r="Q163" s="55">
        <v>5.3333333333333304</v>
      </c>
      <c r="R163" s="55">
        <v>5.0833333333333304</v>
      </c>
      <c r="S163" s="55">
        <v>5</v>
      </c>
      <c r="T163" s="55">
        <v>1.9166666666666701</v>
      </c>
      <c r="U163" s="55"/>
      <c r="V163" s="55">
        <v>3.0833333333333299</v>
      </c>
      <c r="W163" s="55">
        <v>5.5</v>
      </c>
      <c r="X163" s="55">
        <v>5.1666666666666696</v>
      </c>
      <c r="Y163" s="55">
        <v>4.75</v>
      </c>
      <c r="Z163" s="55">
        <v>5.3333333333333304</v>
      </c>
      <c r="AA163" s="55"/>
      <c r="AB163" s="55"/>
      <c r="AC163" s="55">
        <v>2.6666666666666701</v>
      </c>
      <c r="AD163" s="55">
        <v>5.3333333333333304</v>
      </c>
      <c r="AE163" s="55">
        <v>5.6666666666666696</v>
      </c>
      <c r="AF163" s="55"/>
      <c r="AG163" s="55"/>
      <c r="AH163" s="55"/>
      <c r="AI163" s="55">
        <f t="shared" si="4"/>
        <v>5.4635416666666661</v>
      </c>
      <c r="AJ163" s="53"/>
    </row>
    <row r="164" spans="1:36" x14ac:dyDescent="0.3">
      <c r="A164" s="33" t="s">
        <v>689</v>
      </c>
      <c r="B164" s="33" t="s">
        <v>555</v>
      </c>
      <c r="D164" s="55">
        <v>10.6666666666667</v>
      </c>
      <c r="E164" s="55">
        <v>9.8333333333333304</v>
      </c>
      <c r="F164" s="55"/>
      <c r="G164" s="55"/>
      <c r="H164" s="55">
        <v>6.5833333333333304</v>
      </c>
      <c r="I164" s="55">
        <v>9.25</v>
      </c>
      <c r="J164" s="55">
        <v>10.5</v>
      </c>
      <c r="K164" s="55">
        <v>10.4166666666667</v>
      </c>
      <c r="L164" s="55">
        <v>9.3333333333333304</v>
      </c>
      <c r="M164" s="55">
        <v>5.6666666666666696</v>
      </c>
      <c r="N164" s="55"/>
      <c r="O164" s="55">
        <v>7.5</v>
      </c>
      <c r="P164" s="55">
        <v>10.8333333333333</v>
      </c>
      <c r="Q164" s="55">
        <v>10.5</v>
      </c>
      <c r="R164" s="55">
        <v>10.6666666666667</v>
      </c>
      <c r="S164" s="55">
        <v>9.5833333333333304</v>
      </c>
      <c r="T164" s="55">
        <v>4.0833333333333304</v>
      </c>
      <c r="U164" s="55"/>
      <c r="V164" s="55">
        <v>7.25</v>
      </c>
      <c r="W164" s="55">
        <v>10.5</v>
      </c>
      <c r="X164" s="55">
        <v>11.1666666666667</v>
      </c>
      <c r="Y164" s="55"/>
      <c r="Z164" s="55">
        <v>11.0833333333333</v>
      </c>
      <c r="AA164" s="55">
        <v>1.5833333333333299</v>
      </c>
      <c r="AB164" s="55"/>
      <c r="AC164" s="55">
        <v>9.1666666666666696</v>
      </c>
      <c r="AD164" s="55">
        <v>12.5833333333333</v>
      </c>
      <c r="AE164" s="55">
        <v>12.1666666666667</v>
      </c>
      <c r="AF164" s="55"/>
      <c r="AG164" s="55"/>
      <c r="AH164" s="55"/>
      <c r="AI164" s="55">
        <f t="shared" si="4"/>
        <v>10.605555555555558</v>
      </c>
      <c r="AJ164" s="53"/>
    </row>
    <row r="165" spans="1:36" x14ac:dyDescent="0.3">
      <c r="A165" s="33" t="s">
        <v>606</v>
      </c>
      <c r="B165" s="33" t="s">
        <v>555</v>
      </c>
      <c r="D165" s="55">
        <v>8.1666666666666696</v>
      </c>
      <c r="E165" s="55">
        <v>7.1666666666666696</v>
      </c>
      <c r="F165" s="55">
        <v>5.1666666666666696</v>
      </c>
      <c r="G165" s="55"/>
      <c r="H165" s="55"/>
      <c r="I165" s="55">
        <v>8.0833333333333304</v>
      </c>
      <c r="J165" s="55">
        <v>7.5</v>
      </c>
      <c r="K165" s="55">
        <v>8.4166666666666696</v>
      </c>
      <c r="L165" s="55">
        <v>7.3333333333333304</v>
      </c>
      <c r="M165" s="55"/>
      <c r="N165" s="55"/>
      <c r="O165" s="55">
        <v>4.4166666666666696</v>
      </c>
      <c r="P165" s="55">
        <v>7.8333333333333304</v>
      </c>
      <c r="Q165" s="55">
        <v>8.1666666666666696</v>
      </c>
      <c r="R165" s="55">
        <v>7.6666666666666696</v>
      </c>
      <c r="S165" s="55">
        <v>6.6666666666666696</v>
      </c>
      <c r="T165" s="55">
        <v>3.3333333333333299</v>
      </c>
      <c r="U165" s="55">
        <v>8.3333333333333301E-2</v>
      </c>
      <c r="V165" s="55">
        <v>6</v>
      </c>
      <c r="W165" s="55">
        <v>7.8333333333333304</v>
      </c>
      <c r="X165" s="55">
        <v>7.9166666666666696</v>
      </c>
      <c r="Y165" s="55"/>
      <c r="Z165" s="55">
        <v>8.6666666666666696</v>
      </c>
      <c r="AA165" s="55">
        <v>1.0833333333333299</v>
      </c>
      <c r="AB165" s="55"/>
      <c r="AC165" s="55">
        <v>4.9166666666666696</v>
      </c>
      <c r="AD165" s="55">
        <v>6.6666666666666696</v>
      </c>
      <c r="AE165" s="55">
        <v>7.25</v>
      </c>
      <c r="AF165" s="55"/>
      <c r="AG165" s="55"/>
      <c r="AH165" s="55"/>
      <c r="AI165" s="55">
        <f t="shared" si="4"/>
        <v>7.6888888888888909</v>
      </c>
      <c r="AJ165" s="53"/>
    </row>
    <row r="166" spans="1:36" x14ac:dyDescent="0.3">
      <c r="A166" s="33" t="s">
        <v>708</v>
      </c>
      <c r="B166" s="33" t="s">
        <v>555</v>
      </c>
      <c r="D166" s="55">
        <v>8.5</v>
      </c>
      <c r="E166" s="55">
        <v>7.5833333333333304</v>
      </c>
      <c r="F166" s="55"/>
      <c r="G166" s="55"/>
      <c r="H166" s="55">
        <v>3.9166666666666701</v>
      </c>
      <c r="I166" s="55">
        <v>9.1666666666666696</v>
      </c>
      <c r="J166" s="55">
        <v>8.0833333333333304</v>
      </c>
      <c r="K166" s="55">
        <v>8.9166666666666696</v>
      </c>
      <c r="L166" s="55">
        <v>8.6666666666666696</v>
      </c>
      <c r="M166" s="55">
        <v>1.25</v>
      </c>
      <c r="N166" s="55"/>
      <c r="O166" s="55">
        <v>4.9166666666666696</v>
      </c>
      <c r="P166" s="55">
        <v>8.0833333333333304</v>
      </c>
      <c r="Q166" s="55">
        <v>10.25</v>
      </c>
      <c r="R166" s="55"/>
      <c r="S166" s="55">
        <v>6.3333333333333304</v>
      </c>
      <c r="T166" s="55">
        <v>3.0833333333333299</v>
      </c>
      <c r="U166" s="55"/>
      <c r="V166" s="55">
        <v>3.1666666666666701</v>
      </c>
      <c r="W166" s="55">
        <v>5.8333333333333304</v>
      </c>
      <c r="X166" s="55">
        <v>4.75</v>
      </c>
      <c r="Y166" s="55">
        <v>8.25</v>
      </c>
      <c r="Z166" s="55">
        <v>5.3333333333333304</v>
      </c>
      <c r="AA166" s="55">
        <v>0</v>
      </c>
      <c r="AB166" s="55"/>
      <c r="AC166" s="55">
        <v>6.8333333333333304</v>
      </c>
      <c r="AD166" s="55">
        <v>7.3333333333333304</v>
      </c>
      <c r="AE166" s="55">
        <v>9.0833333333333304</v>
      </c>
      <c r="AF166" s="55"/>
      <c r="AG166" s="55"/>
      <c r="AH166" s="55"/>
      <c r="AI166" s="55">
        <f t="shared" si="4"/>
        <v>7.7444444444444427</v>
      </c>
      <c r="AJ166" s="53"/>
    </row>
    <row r="167" spans="1:36" x14ac:dyDescent="0.3">
      <c r="A167" s="33" t="s">
        <v>643</v>
      </c>
      <c r="B167" s="33" t="s">
        <v>555</v>
      </c>
      <c r="D167" s="55">
        <v>9.4166666666666696</v>
      </c>
      <c r="E167" s="55">
        <v>10.75</v>
      </c>
      <c r="F167" s="55">
        <v>4.3333333333333304</v>
      </c>
      <c r="G167" s="55"/>
      <c r="H167" s="55">
        <v>5.8333333333333304</v>
      </c>
      <c r="I167" s="55">
        <v>10.0833333333333</v>
      </c>
      <c r="J167" s="55">
        <v>11.8333333333333</v>
      </c>
      <c r="K167" s="55">
        <v>11.5833333333333</v>
      </c>
      <c r="L167" s="55">
        <v>10.8333333333333</v>
      </c>
      <c r="M167" s="55">
        <v>4.1666666666666696</v>
      </c>
      <c r="N167" s="55"/>
      <c r="O167" s="55">
        <v>5.75</v>
      </c>
      <c r="P167" s="55">
        <v>0</v>
      </c>
      <c r="Q167" s="55">
        <v>11.9166666666667</v>
      </c>
      <c r="R167" s="55">
        <v>11.3333333333333</v>
      </c>
      <c r="S167" s="55">
        <v>10</v>
      </c>
      <c r="T167" s="55">
        <v>6.3333333333333304</v>
      </c>
      <c r="U167" s="55"/>
      <c r="V167" s="55">
        <v>5.1666666666666696</v>
      </c>
      <c r="W167" s="55">
        <v>9.75</v>
      </c>
      <c r="X167" s="55">
        <v>10</v>
      </c>
      <c r="Y167" s="55">
        <v>10.8333333333333</v>
      </c>
      <c r="Z167" s="55">
        <v>10.5</v>
      </c>
      <c r="AA167" s="55"/>
      <c r="AB167" s="55"/>
      <c r="AC167" s="55">
        <v>11.75</v>
      </c>
      <c r="AD167" s="55">
        <v>13.8333333333333</v>
      </c>
      <c r="AE167" s="55">
        <v>14.5</v>
      </c>
      <c r="AF167" s="55"/>
      <c r="AG167" s="55"/>
      <c r="AH167" s="55"/>
      <c r="AI167" s="55">
        <f t="shared" si="4"/>
        <v>10.447916666666654</v>
      </c>
      <c r="AJ167" s="53"/>
    </row>
    <row r="168" spans="1:36" x14ac:dyDescent="0.3">
      <c r="A168" s="33" t="s">
        <v>679</v>
      </c>
      <c r="B168" s="33" t="s">
        <v>555</v>
      </c>
      <c r="D168" s="55">
        <v>4.0833333333333304</v>
      </c>
      <c r="E168" s="55">
        <v>6</v>
      </c>
      <c r="F168" s="55">
        <v>2.0833333333333299</v>
      </c>
      <c r="G168" s="55"/>
      <c r="H168" s="55">
        <v>2.25</v>
      </c>
      <c r="I168" s="55">
        <v>4.25</v>
      </c>
      <c r="J168" s="55">
        <v>5.25</v>
      </c>
      <c r="K168" s="55">
        <v>4.8333333333333304</v>
      </c>
      <c r="L168" s="55">
        <v>4.6666666666666696</v>
      </c>
      <c r="M168" s="55">
        <v>1.6666666666666701</v>
      </c>
      <c r="N168" s="55"/>
      <c r="O168" s="55">
        <v>3.5</v>
      </c>
      <c r="P168" s="55">
        <v>4.5</v>
      </c>
      <c r="Q168" s="55">
        <v>4.75</v>
      </c>
      <c r="R168" s="55">
        <v>5.1666666666666696</v>
      </c>
      <c r="S168" s="55">
        <v>4.5833333333333304</v>
      </c>
      <c r="T168" s="55">
        <v>4.3333333333333304</v>
      </c>
      <c r="U168" s="55"/>
      <c r="V168" s="55">
        <v>2.5833333333333299</v>
      </c>
      <c r="W168" s="55">
        <v>4.8333333333333304</v>
      </c>
      <c r="X168" s="55">
        <v>5.4166666666666696</v>
      </c>
      <c r="Y168" s="55">
        <v>4.5833333333333304</v>
      </c>
      <c r="Z168" s="55">
        <v>4.8333333333333304</v>
      </c>
      <c r="AA168" s="55">
        <v>0</v>
      </c>
      <c r="AB168" s="55"/>
      <c r="AC168" s="55">
        <v>2.25</v>
      </c>
      <c r="AD168" s="55">
        <v>5.25</v>
      </c>
      <c r="AE168" s="55">
        <v>4.4166666666666696</v>
      </c>
      <c r="AF168" s="55"/>
      <c r="AG168" s="55"/>
      <c r="AH168" s="55"/>
      <c r="AI168" s="55">
        <f t="shared" si="4"/>
        <v>4.8385416666666661</v>
      </c>
      <c r="AJ168" s="53"/>
    </row>
    <row r="169" spans="1:36" x14ac:dyDescent="0.3">
      <c r="A169" s="33" t="s">
        <v>712</v>
      </c>
      <c r="B169" s="33" t="s">
        <v>555</v>
      </c>
      <c r="D169" s="55">
        <v>10.0833333333333</v>
      </c>
      <c r="E169" s="55">
        <v>9.3333333333333304</v>
      </c>
      <c r="F169" s="55">
        <v>0.33333333333333298</v>
      </c>
      <c r="G169" s="55"/>
      <c r="H169" s="55">
        <v>6.4166666666666696</v>
      </c>
      <c r="I169" s="55">
        <v>10.5</v>
      </c>
      <c r="J169" s="55">
        <v>10.1666666666667</v>
      </c>
      <c r="K169" s="55">
        <v>9.8333333333333304</v>
      </c>
      <c r="L169" s="55">
        <v>10</v>
      </c>
      <c r="M169" s="55">
        <v>3</v>
      </c>
      <c r="N169" s="55"/>
      <c r="O169" s="55">
        <v>9</v>
      </c>
      <c r="P169" s="55">
        <v>9</v>
      </c>
      <c r="Q169" s="55">
        <v>10.1666666666667</v>
      </c>
      <c r="R169" s="55">
        <v>2.0833333333333299</v>
      </c>
      <c r="S169" s="55">
        <v>7.4166666666666696</v>
      </c>
      <c r="T169" s="55">
        <v>4.6666666666666696</v>
      </c>
      <c r="U169" s="55"/>
      <c r="V169" s="55">
        <v>5</v>
      </c>
      <c r="W169" s="55">
        <v>10.25</v>
      </c>
      <c r="X169" s="55">
        <v>7.1666666666666696</v>
      </c>
      <c r="Y169" s="55">
        <v>9.6666666666666696</v>
      </c>
      <c r="Z169" s="55">
        <v>8.6666666666666696</v>
      </c>
      <c r="AA169" s="55">
        <v>0.25</v>
      </c>
      <c r="AB169" s="55"/>
      <c r="AC169" s="55">
        <v>3.6666666666666701</v>
      </c>
      <c r="AD169" s="55">
        <v>0</v>
      </c>
      <c r="AE169" s="55">
        <v>6</v>
      </c>
      <c r="AF169" s="55"/>
      <c r="AG169" s="55"/>
      <c r="AH169" s="55"/>
      <c r="AI169" s="55">
        <f t="shared" si="4"/>
        <v>8.1458333333333357</v>
      </c>
      <c r="AJ169" s="53"/>
    </row>
    <row r="170" spans="1:36" x14ac:dyDescent="0.3">
      <c r="A170" s="33" t="s">
        <v>738</v>
      </c>
      <c r="B170" s="33" t="s">
        <v>555</v>
      </c>
      <c r="D170" s="55">
        <v>9</v>
      </c>
      <c r="E170" s="55">
        <v>7.4166666666666696</v>
      </c>
      <c r="F170" s="55">
        <v>5.75</v>
      </c>
      <c r="G170" s="55"/>
      <c r="H170" s="55">
        <v>3.0833333333333299</v>
      </c>
      <c r="I170" s="55">
        <v>8.6666666666666696</v>
      </c>
      <c r="J170" s="55">
        <v>8.8333333333333304</v>
      </c>
      <c r="K170" s="55">
        <v>8.5833333333333304</v>
      </c>
      <c r="L170" s="55">
        <v>8</v>
      </c>
      <c r="M170" s="55">
        <v>7.3333333333333304</v>
      </c>
      <c r="N170" s="55"/>
      <c r="O170" s="55">
        <v>5.6666666666666696</v>
      </c>
      <c r="P170" s="55">
        <v>8.5</v>
      </c>
      <c r="Q170" s="55">
        <v>8.3333333333333304</v>
      </c>
      <c r="R170" s="55">
        <v>9</v>
      </c>
      <c r="S170" s="55">
        <v>8.9166666666666696</v>
      </c>
      <c r="T170" s="55">
        <v>8.6666666666666696</v>
      </c>
      <c r="U170" s="55"/>
      <c r="V170" s="55">
        <v>3.9166666666666701</v>
      </c>
      <c r="W170" s="55">
        <v>7.3333333333333304</v>
      </c>
      <c r="X170" s="55">
        <v>8.1666666666666696</v>
      </c>
      <c r="Y170" s="55">
        <v>5.5</v>
      </c>
      <c r="Z170" s="55">
        <v>4.5</v>
      </c>
      <c r="AA170" s="55">
        <v>0.75</v>
      </c>
      <c r="AB170" s="55"/>
      <c r="AC170" s="55">
        <v>4.0833333333333304</v>
      </c>
      <c r="AD170" s="55">
        <v>7.5</v>
      </c>
      <c r="AE170" s="55">
        <v>6.75</v>
      </c>
      <c r="AF170" s="55"/>
      <c r="AG170" s="55"/>
      <c r="AH170" s="55"/>
      <c r="AI170" s="55">
        <f t="shared" si="4"/>
        <v>7.8125</v>
      </c>
      <c r="AJ170" s="53"/>
    </row>
    <row r="171" spans="1:36" x14ac:dyDescent="0.3">
      <c r="A171" s="33" t="s">
        <v>769</v>
      </c>
      <c r="B171" s="33" t="s">
        <v>555</v>
      </c>
      <c r="D171" s="55">
        <v>10.5</v>
      </c>
      <c r="E171" s="55">
        <v>11.6666666666667</v>
      </c>
      <c r="F171" s="55">
        <v>4.5</v>
      </c>
      <c r="G171" s="55"/>
      <c r="H171" s="55">
        <v>6.8333333333333304</v>
      </c>
      <c r="I171" s="55">
        <v>9.5</v>
      </c>
      <c r="J171" s="55"/>
      <c r="K171" s="55">
        <v>9.6666666666666696</v>
      </c>
      <c r="L171" s="55">
        <v>10</v>
      </c>
      <c r="M171" s="55">
        <v>3.8333333333333299</v>
      </c>
      <c r="N171" s="55"/>
      <c r="O171" s="55">
        <v>6.5833333333333304</v>
      </c>
      <c r="P171" s="55">
        <v>9.8333333333333304</v>
      </c>
      <c r="Q171" s="55">
        <v>10.4166666666667</v>
      </c>
      <c r="R171" s="55">
        <v>9.4166666666666696</v>
      </c>
      <c r="S171" s="55">
        <v>9.25</v>
      </c>
      <c r="T171" s="55">
        <v>2.6666666666666701</v>
      </c>
      <c r="U171" s="55"/>
      <c r="V171" s="55">
        <v>6.0833333333333304</v>
      </c>
      <c r="W171" s="55">
        <v>10.25</v>
      </c>
      <c r="X171" s="55">
        <v>8.6666666666666696</v>
      </c>
      <c r="Y171" s="55">
        <v>9.0833333333333304</v>
      </c>
      <c r="Z171" s="55">
        <v>8.3333333333333304</v>
      </c>
      <c r="AA171" s="55">
        <v>0</v>
      </c>
      <c r="AB171" s="55"/>
      <c r="AC171" s="55">
        <v>6.3333333333333304</v>
      </c>
      <c r="AD171" s="55">
        <v>7.3333333333333304</v>
      </c>
      <c r="AE171" s="55">
        <v>8.0833333333333304</v>
      </c>
      <c r="AF171" s="55"/>
      <c r="AG171" s="55"/>
      <c r="AH171" s="55"/>
      <c r="AI171" s="55">
        <f t="shared" si="4"/>
        <v>9.4666666666666721</v>
      </c>
      <c r="AJ171" s="53"/>
    </row>
    <row r="172" spans="1:36" x14ac:dyDescent="0.3">
      <c r="A172" s="33" t="s">
        <v>640</v>
      </c>
      <c r="B172" s="33" t="s">
        <v>555</v>
      </c>
      <c r="D172" s="55">
        <v>8.3333333333333304</v>
      </c>
      <c r="E172" s="55">
        <v>8.25</v>
      </c>
      <c r="F172" s="55">
        <v>3.1666666666666701</v>
      </c>
      <c r="G172" s="55"/>
      <c r="H172" s="55">
        <v>4.8333333333333304</v>
      </c>
      <c r="I172" s="55">
        <v>8.5</v>
      </c>
      <c r="J172" s="55">
        <v>8.1666666666666696</v>
      </c>
      <c r="K172" s="55">
        <v>7.9166666666666696</v>
      </c>
      <c r="L172" s="55">
        <v>8.1666666666666696</v>
      </c>
      <c r="M172" s="55">
        <v>4.3333333333333304</v>
      </c>
      <c r="N172" s="55"/>
      <c r="O172" s="55">
        <v>4.8333333333333304</v>
      </c>
      <c r="P172" s="55">
        <v>8.6666666666666696</v>
      </c>
      <c r="Q172" s="55">
        <v>9.0833333333333304</v>
      </c>
      <c r="R172" s="55">
        <v>9.5</v>
      </c>
      <c r="S172" s="55">
        <v>8.5833333333333304</v>
      </c>
      <c r="T172" s="55">
        <v>5</v>
      </c>
      <c r="U172" s="55"/>
      <c r="V172" s="55">
        <v>4.0833333333333304</v>
      </c>
      <c r="W172" s="55">
        <v>8.6666666666666696</v>
      </c>
      <c r="X172" s="55">
        <v>5.0833333333333304</v>
      </c>
      <c r="Y172" s="55">
        <v>8.3333333333333304</v>
      </c>
      <c r="Z172" s="55">
        <v>8</v>
      </c>
      <c r="AA172" s="55">
        <v>0.25</v>
      </c>
      <c r="AB172" s="55"/>
      <c r="AC172" s="55">
        <v>6.1666666666666696</v>
      </c>
      <c r="AD172" s="55">
        <v>8.8333333333333304</v>
      </c>
      <c r="AE172" s="55">
        <v>8.5</v>
      </c>
      <c r="AF172" s="55"/>
      <c r="AG172" s="55"/>
      <c r="AH172" s="55"/>
      <c r="AI172" s="55">
        <f t="shared" si="4"/>
        <v>8.2864583333333321</v>
      </c>
      <c r="AJ172" s="53"/>
    </row>
    <row r="173" spans="1:36" x14ac:dyDescent="0.3">
      <c r="A173" s="33" t="s">
        <v>720</v>
      </c>
      <c r="B173" s="33" t="s">
        <v>555</v>
      </c>
      <c r="D173" s="55"/>
      <c r="E173" s="55">
        <v>8.0833333333333304</v>
      </c>
      <c r="F173" s="55">
        <v>4.3333333333333304</v>
      </c>
      <c r="G173" s="55"/>
      <c r="H173" s="55">
        <v>4.75</v>
      </c>
      <c r="I173" s="55">
        <v>8.1666666666666696</v>
      </c>
      <c r="J173" s="55">
        <v>8</v>
      </c>
      <c r="K173" s="55">
        <v>10.1666666666667</v>
      </c>
      <c r="L173" s="55">
        <v>8.4166666666666696</v>
      </c>
      <c r="M173" s="55">
        <v>4.5</v>
      </c>
      <c r="N173" s="55"/>
      <c r="O173" s="55">
        <v>6.8333333333333304</v>
      </c>
      <c r="P173" s="55">
        <v>8.8333333333333304</v>
      </c>
      <c r="Q173" s="55">
        <v>9.4166666666666696</v>
      </c>
      <c r="R173" s="55">
        <v>10.25</v>
      </c>
      <c r="S173" s="55">
        <v>7.1666666666666696</v>
      </c>
      <c r="T173" s="55"/>
      <c r="U173" s="55"/>
      <c r="V173" s="55"/>
      <c r="W173" s="55">
        <v>9.4166666666666696</v>
      </c>
      <c r="X173" s="55">
        <v>7.75</v>
      </c>
      <c r="Y173" s="55">
        <v>8.1666666666666696</v>
      </c>
      <c r="Z173" s="55">
        <v>7.5833333333333304</v>
      </c>
      <c r="AA173" s="55">
        <v>0.33333333333333298</v>
      </c>
      <c r="AB173" s="55"/>
      <c r="AC173" s="55">
        <v>4</v>
      </c>
      <c r="AD173" s="55">
        <v>8.1666666666666696</v>
      </c>
      <c r="AE173" s="55">
        <v>8.25</v>
      </c>
      <c r="AF173" s="55"/>
      <c r="AG173" s="55"/>
      <c r="AH173" s="55"/>
      <c r="AI173" s="55">
        <f t="shared" si="4"/>
        <v>8.5222222222222257</v>
      </c>
      <c r="AJ173" s="53"/>
    </row>
    <row r="174" spans="1:36" x14ac:dyDescent="0.3">
      <c r="A174" s="33" t="s">
        <v>751</v>
      </c>
      <c r="B174" s="33" t="s">
        <v>555</v>
      </c>
      <c r="D174" s="55">
        <v>10.5833333333333</v>
      </c>
      <c r="E174" s="55">
        <v>11.5833333333333</v>
      </c>
      <c r="F174" s="55">
        <v>8.5</v>
      </c>
      <c r="G174" s="55"/>
      <c r="H174" s="55"/>
      <c r="I174" s="55">
        <v>11.25</v>
      </c>
      <c r="J174" s="55">
        <v>12.1666666666667</v>
      </c>
      <c r="K174" s="55">
        <v>11.9166666666667</v>
      </c>
      <c r="L174" s="55">
        <v>11.25</v>
      </c>
      <c r="M174" s="55">
        <v>7.1666666666666696</v>
      </c>
      <c r="N174" s="55"/>
      <c r="O174" s="55"/>
      <c r="P174" s="55">
        <v>12.5</v>
      </c>
      <c r="Q174" s="55">
        <v>12.1666666666667</v>
      </c>
      <c r="R174" s="55">
        <v>12</v>
      </c>
      <c r="S174" s="55">
        <v>11.1666666666667</v>
      </c>
      <c r="T174" s="55">
        <v>4.1666666666666696</v>
      </c>
      <c r="U174" s="55"/>
      <c r="V174" s="55">
        <v>9.25</v>
      </c>
      <c r="W174" s="55">
        <v>11.5833333333333</v>
      </c>
      <c r="X174" s="55">
        <v>10.3333333333333</v>
      </c>
      <c r="Y174" s="55">
        <v>11.4166666666667</v>
      </c>
      <c r="Z174" s="55">
        <v>7.0833333333333304</v>
      </c>
      <c r="AA174" s="55">
        <v>4.9166666666666696</v>
      </c>
      <c r="AB174" s="55"/>
      <c r="AC174" s="55">
        <v>10</v>
      </c>
      <c r="AD174" s="55">
        <v>12.0833333333333</v>
      </c>
      <c r="AE174" s="55">
        <v>11.4166666666667</v>
      </c>
      <c r="AF174" s="55"/>
      <c r="AG174" s="55"/>
      <c r="AH174" s="55"/>
      <c r="AI174" s="55">
        <f t="shared" si="4"/>
        <v>11.28125</v>
      </c>
      <c r="AJ174" s="53"/>
    </row>
    <row r="175" spans="1:36" x14ac:dyDescent="0.3">
      <c r="A175" s="33" t="s">
        <v>770</v>
      </c>
      <c r="B175" s="33" t="s">
        <v>555</v>
      </c>
      <c r="D175" s="55">
        <v>9.9166666666666696</v>
      </c>
      <c r="E175" s="55">
        <v>8.9166666666666696</v>
      </c>
      <c r="F175" s="55">
        <v>5.5</v>
      </c>
      <c r="G175" s="55"/>
      <c r="H175" s="55">
        <v>4.4166666666666696</v>
      </c>
      <c r="I175" s="55">
        <v>9.0833333333333304</v>
      </c>
      <c r="J175" s="55">
        <v>8.75</v>
      </c>
      <c r="K175" s="55">
        <v>9.0833333333333304</v>
      </c>
      <c r="L175" s="55">
        <v>8.6666666666666696</v>
      </c>
      <c r="M175" s="55">
        <v>5.75</v>
      </c>
      <c r="N175" s="55"/>
      <c r="O175" s="55">
        <v>5.5833333333333304</v>
      </c>
      <c r="P175" s="55">
        <v>9.5833333333333304</v>
      </c>
      <c r="Q175" s="55">
        <v>7.5833333333333304</v>
      </c>
      <c r="R175" s="55">
        <v>9.25</v>
      </c>
      <c r="S175" s="55">
        <v>9.9166666666666696</v>
      </c>
      <c r="T175" s="55">
        <v>5.25</v>
      </c>
      <c r="U175" s="55"/>
      <c r="V175" s="55">
        <v>5.4166666666666696</v>
      </c>
      <c r="W175" s="55">
        <v>10.1666666666667</v>
      </c>
      <c r="X175" s="55">
        <v>8.0833333333333304</v>
      </c>
      <c r="Y175" s="55">
        <v>7.75</v>
      </c>
      <c r="Z175" s="55">
        <v>9.8333333333333304</v>
      </c>
      <c r="AA175" s="55">
        <v>0.83333333333333304</v>
      </c>
      <c r="AB175" s="55"/>
      <c r="AC175" s="55">
        <v>5</v>
      </c>
      <c r="AD175" s="55">
        <v>8.5833333333333304</v>
      </c>
      <c r="AE175" s="55">
        <v>7.5</v>
      </c>
      <c r="AF175" s="55"/>
      <c r="AG175" s="55"/>
      <c r="AH175" s="55"/>
      <c r="AI175" s="55">
        <f t="shared" si="4"/>
        <v>8.9166666666666679</v>
      </c>
      <c r="AJ175" s="53"/>
    </row>
    <row r="176" spans="1:36" x14ac:dyDescent="0.3">
      <c r="A176" s="33" t="s">
        <v>621</v>
      </c>
      <c r="B176" s="33" t="s">
        <v>555</v>
      </c>
      <c r="D176" s="55">
        <v>8.25</v>
      </c>
      <c r="E176" s="55">
        <v>8.5</v>
      </c>
      <c r="F176" s="55">
        <v>4.25</v>
      </c>
      <c r="G176" s="55">
        <v>1.75</v>
      </c>
      <c r="H176" s="55">
        <v>5.8333333333333304</v>
      </c>
      <c r="I176" s="55">
        <v>7.9166666666666696</v>
      </c>
      <c r="J176" s="55">
        <v>8.0833333333333304</v>
      </c>
      <c r="K176" s="55">
        <v>8.25</v>
      </c>
      <c r="L176" s="55">
        <v>7.8333333333333304</v>
      </c>
      <c r="M176" s="55">
        <v>5.5833333333333304</v>
      </c>
      <c r="N176" s="55">
        <v>0.58333333333333304</v>
      </c>
      <c r="O176" s="55">
        <v>6.9166666666666696</v>
      </c>
      <c r="P176" s="55">
        <v>7.0833333333333304</v>
      </c>
      <c r="Q176" s="55">
        <v>7.0833333333333304</v>
      </c>
      <c r="R176" s="55">
        <v>7.75</v>
      </c>
      <c r="S176" s="55">
        <v>8.5</v>
      </c>
      <c r="T176" s="55">
        <v>3.5833333333333299</v>
      </c>
      <c r="U176" s="55">
        <v>0</v>
      </c>
      <c r="V176" s="55">
        <v>6.1666666666666696</v>
      </c>
      <c r="W176" s="55">
        <v>8.25</v>
      </c>
      <c r="X176" s="55">
        <v>8.5833333333333304</v>
      </c>
      <c r="Y176" s="55">
        <v>8</v>
      </c>
      <c r="Z176" s="55">
        <v>4.9166666666666696</v>
      </c>
      <c r="AA176" s="55">
        <v>1.1666666666666701</v>
      </c>
      <c r="AB176" s="55"/>
      <c r="AC176" s="55">
        <v>5.4166666666666696</v>
      </c>
      <c r="AD176" s="55">
        <v>8.1666666666666696</v>
      </c>
      <c r="AE176" s="55">
        <v>4.8333333333333304</v>
      </c>
      <c r="AF176" s="55"/>
      <c r="AG176" s="55"/>
      <c r="AH176" s="55"/>
      <c r="AI176" s="55">
        <f t="shared" si="4"/>
        <v>7.6249999999999991</v>
      </c>
      <c r="AJ176" s="53"/>
    </row>
    <row r="177" spans="1:36" x14ac:dyDescent="0.3">
      <c r="A177" s="33" t="s">
        <v>789</v>
      </c>
      <c r="B177" s="33" t="s">
        <v>555</v>
      </c>
      <c r="D177" s="55">
        <v>7</v>
      </c>
      <c r="E177" s="55">
        <v>5.25</v>
      </c>
      <c r="F177" s="55">
        <v>0.75</v>
      </c>
      <c r="G177" s="55"/>
      <c r="H177" s="55">
        <v>4.9166666666666696</v>
      </c>
      <c r="I177" s="55">
        <v>7.25</v>
      </c>
      <c r="J177" s="55">
        <v>6.4166666666666696</v>
      </c>
      <c r="K177" s="55">
        <v>5.5833333333333304</v>
      </c>
      <c r="L177" s="55">
        <v>6.0833333333333304</v>
      </c>
      <c r="M177" s="55">
        <v>2.5</v>
      </c>
      <c r="N177" s="55"/>
      <c r="O177" s="55">
        <v>3.5</v>
      </c>
      <c r="P177" s="55">
        <v>5.8333333333333304</v>
      </c>
      <c r="Q177" s="55">
        <v>5.25</v>
      </c>
      <c r="R177" s="55">
        <v>6.4166666666666696</v>
      </c>
      <c r="S177" s="55">
        <v>6.25</v>
      </c>
      <c r="T177" s="55">
        <v>5.25</v>
      </c>
      <c r="U177" s="55">
        <v>0.16666666666666699</v>
      </c>
      <c r="V177" s="55">
        <v>4.25</v>
      </c>
      <c r="W177" s="55">
        <v>6.8333333333333304</v>
      </c>
      <c r="X177" s="55">
        <v>5.4166666666666696</v>
      </c>
      <c r="Y177" s="55">
        <v>6.75</v>
      </c>
      <c r="Z177" s="55">
        <v>8.1666666666666696</v>
      </c>
      <c r="AA177" s="55">
        <v>1.1666666666666701</v>
      </c>
      <c r="AB177" s="55"/>
      <c r="AC177" s="55"/>
      <c r="AD177" s="55">
        <v>3.9166666666666701</v>
      </c>
      <c r="AE177" s="55">
        <v>7.25</v>
      </c>
      <c r="AF177" s="55"/>
      <c r="AG177" s="55"/>
      <c r="AH177" s="55"/>
      <c r="AI177" s="55">
        <f t="shared" si="4"/>
        <v>6.229166666666667</v>
      </c>
      <c r="AJ177" s="53"/>
    </row>
    <row r="178" spans="1:36" x14ac:dyDescent="0.3">
      <c r="A178" s="33" t="s">
        <v>645</v>
      </c>
      <c r="B178" s="33" t="s">
        <v>555</v>
      </c>
      <c r="D178" s="55">
        <v>5.5</v>
      </c>
      <c r="E178" s="55">
        <v>7</v>
      </c>
      <c r="F178" s="55">
        <v>3.5</v>
      </c>
      <c r="G178" s="55"/>
      <c r="H178" s="55">
        <v>4</v>
      </c>
      <c r="I178" s="55">
        <v>6.9166666666666696</v>
      </c>
      <c r="J178" s="55">
        <v>7.1666666666666696</v>
      </c>
      <c r="K178" s="55">
        <v>6.8333333333333304</v>
      </c>
      <c r="L178" s="55">
        <v>7.1666666666666696</v>
      </c>
      <c r="M178" s="55">
        <v>3.5833333333333299</v>
      </c>
      <c r="N178" s="55"/>
      <c r="O178" s="55">
        <v>3.8333333333333299</v>
      </c>
      <c r="P178" s="55">
        <v>8.0833333333333304</v>
      </c>
      <c r="Q178" s="55">
        <v>7.4166666666666696</v>
      </c>
      <c r="R178" s="55">
        <v>7.0833333333333304</v>
      </c>
      <c r="S178" s="55">
        <v>7.1666666666666696</v>
      </c>
      <c r="T178" s="55">
        <v>2.0833333333333299</v>
      </c>
      <c r="U178" s="55"/>
      <c r="V178" s="55">
        <v>3.5833333333333299</v>
      </c>
      <c r="W178" s="55">
        <v>5.75</v>
      </c>
      <c r="X178" s="55">
        <v>6.4166666666666696</v>
      </c>
      <c r="Y178" s="55">
        <v>5.4166666666666696</v>
      </c>
      <c r="Z178" s="55">
        <v>3.8333333333333299</v>
      </c>
      <c r="AA178" s="55"/>
      <c r="AB178" s="55">
        <v>0</v>
      </c>
      <c r="AC178" s="55">
        <v>5</v>
      </c>
      <c r="AD178" s="55">
        <v>7.1666666666666696</v>
      </c>
      <c r="AE178" s="55">
        <v>6.3333333333333304</v>
      </c>
      <c r="AF178" s="55"/>
      <c r="AG178" s="55"/>
      <c r="AH178" s="55"/>
      <c r="AI178" s="55">
        <f t="shared" si="4"/>
        <v>6.5781250000000009</v>
      </c>
      <c r="AJ178" s="53"/>
    </row>
    <row r="179" spans="1:36" x14ac:dyDescent="0.3">
      <c r="A179" s="33" t="s">
        <v>807</v>
      </c>
      <c r="B179" s="33" t="s">
        <v>555</v>
      </c>
      <c r="D179" s="55">
        <v>4.75</v>
      </c>
      <c r="E179" s="55">
        <v>5.5833333333333304</v>
      </c>
      <c r="F179" s="55">
        <v>3.25</v>
      </c>
      <c r="G179" s="55"/>
      <c r="H179" s="55">
        <v>2.4166666666666701</v>
      </c>
      <c r="I179" s="55">
        <v>5.1666666666666696</v>
      </c>
      <c r="J179" s="55">
        <v>6.1666666666666696</v>
      </c>
      <c r="K179" s="55">
        <v>6.25</v>
      </c>
      <c r="L179" s="55">
        <v>6.6666666666666696</v>
      </c>
      <c r="M179" s="55">
        <v>3.1666666666666701</v>
      </c>
      <c r="N179" s="55"/>
      <c r="O179" s="55">
        <v>3.0833333333333299</v>
      </c>
      <c r="P179" s="55">
        <v>6.0833333333333304</v>
      </c>
      <c r="Q179" s="55">
        <v>5.3333333333333304</v>
      </c>
      <c r="R179" s="55">
        <v>6.25</v>
      </c>
      <c r="S179" s="55">
        <v>5.9166666666666696</v>
      </c>
      <c r="T179" s="55">
        <v>3.1666666666666701</v>
      </c>
      <c r="U179" s="55"/>
      <c r="V179" s="55">
        <v>3.3333333333333299</v>
      </c>
      <c r="W179" s="55">
        <v>6.1666666666666696</v>
      </c>
      <c r="X179" s="55">
        <v>5.9166666666666696</v>
      </c>
      <c r="Y179" s="55"/>
      <c r="Z179" s="55">
        <v>5.25</v>
      </c>
      <c r="AA179" s="55">
        <v>0</v>
      </c>
      <c r="AB179" s="55">
        <v>0.83333333333333304</v>
      </c>
      <c r="AC179" s="55">
        <v>3.5</v>
      </c>
      <c r="AD179" s="55">
        <v>5.4166666666666696</v>
      </c>
      <c r="AE179" s="55">
        <v>6.5833333333333304</v>
      </c>
      <c r="AF179" s="55"/>
      <c r="AG179" s="55"/>
      <c r="AH179" s="55"/>
      <c r="AI179" s="55">
        <f t="shared" si="4"/>
        <v>5.8333333333333339</v>
      </c>
      <c r="AJ179" s="53"/>
    </row>
    <row r="180" spans="1:36" x14ac:dyDescent="0.3">
      <c r="A180" s="33" t="s">
        <v>741</v>
      </c>
      <c r="B180" s="33" t="s">
        <v>555</v>
      </c>
      <c r="D180" s="55">
        <v>5.5833333333333304</v>
      </c>
      <c r="E180" s="55">
        <v>5.4166666666666696</v>
      </c>
      <c r="F180" s="55">
        <v>3.8333333333333299</v>
      </c>
      <c r="G180" s="55"/>
      <c r="H180" s="55">
        <v>3</v>
      </c>
      <c r="I180" s="55">
        <v>5.3333333333333304</v>
      </c>
      <c r="J180" s="55">
        <v>6.4166666666666696</v>
      </c>
      <c r="K180" s="55">
        <v>6.5</v>
      </c>
      <c r="L180" s="55">
        <v>5.6666666666666696</v>
      </c>
      <c r="M180" s="55">
        <v>3.8333333333333299</v>
      </c>
      <c r="N180" s="55"/>
      <c r="O180" s="55">
        <v>3.5833333333333299</v>
      </c>
      <c r="P180" s="55">
        <v>5.75</v>
      </c>
      <c r="Q180" s="55">
        <v>6.3333333333333304</v>
      </c>
      <c r="R180" s="55">
        <v>5.1666666666666696</v>
      </c>
      <c r="S180" s="55">
        <v>5.1666666666666696</v>
      </c>
      <c r="T180" s="55">
        <v>3.0833333333333299</v>
      </c>
      <c r="U180" s="55"/>
      <c r="V180" s="55"/>
      <c r="W180" s="55"/>
      <c r="X180" s="55"/>
      <c r="Y180" s="55"/>
      <c r="Z180" s="55"/>
      <c r="AA180" s="55"/>
      <c r="AB180" s="55"/>
      <c r="AC180" s="55">
        <v>3.3333333333333299</v>
      </c>
      <c r="AD180" s="55">
        <v>4.8333333333333304</v>
      </c>
      <c r="AE180" s="55">
        <v>5.8333333333333304</v>
      </c>
      <c r="AF180" s="55"/>
      <c r="AG180" s="55"/>
      <c r="AH180" s="55"/>
      <c r="AI180" s="55">
        <f t="shared" si="4"/>
        <v>5.666666666666667</v>
      </c>
      <c r="AJ180" s="53"/>
    </row>
    <row r="181" spans="1:36" x14ac:dyDescent="0.3">
      <c r="A181" s="33" t="s">
        <v>801</v>
      </c>
      <c r="B181" s="33" t="s">
        <v>555</v>
      </c>
      <c r="D181" s="55">
        <v>6.3333333333333304</v>
      </c>
      <c r="E181" s="55">
        <v>6</v>
      </c>
      <c r="F181" s="55">
        <v>2.6666666666666701</v>
      </c>
      <c r="G181" s="55">
        <v>8.3333333333333301E-2</v>
      </c>
      <c r="H181" s="55">
        <v>4.5</v>
      </c>
      <c r="I181" s="55">
        <v>7.5</v>
      </c>
      <c r="J181" s="55">
        <v>6.1666666666666696</v>
      </c>
      <c r="K181" s="55">
        <v>7.9166666666666696</v>
      </c>
      <c r="L181" s="55">
        <v>7.25</v>
      </c>
      <c r="M181" s="55">
        <v>5.25</v>
      </c>
      <c r="N181" s="55">
        <v>2.6666666666666701</v>
      </c>
      <c r="O181" s="55">
        <v>5.5833333333333304</v>
      </c>
      <c r="P181" s="55">
        <v>8</v>
      </c>
      <c r="Q181" s="55">
        <v>7.6666666666666696</v>
      </c>
      <c r="R181" s="55">
        <v>6.5</v>
      </c>
      <c r="S181" s="55">
        <v>5.6666666666666696</v>
      </c>
      <c r="T181" s="55">
        <v>3.5833333333333299</v>
      </c>
      <c r="U181" s="55">
        <v>0.16666666666666699</v>
      </c>
      <c r="V181" s="55">
        <v>3.75</v>
      </c>
      <c r="W181" s="55">
        <v>6.5</v>
      </c>
      <c r="X181" s="55">
        <v>5.9166666666666696</v>
      </c>
      <c r="Y181" s="55">
        <v>7.8333333333333304</v>
      </c>
      <c r="Z181" s="55">
        <v>6.6666666666666696</v>
      </c>
      <c r="AA181" s="55">
        <v>1.5</v>
      </c>
      <c r="AB181" s="55">
        <v>8.3333333333333301E-2</v>
      </c>
      <c r="AC181" s="55">
        <v>5.0833333333333304</v>
      </c>
      <c r="AD181" s="55">
        <v>7.4166666666666696</v>
      </c>
      <c r="AE181" s="55">
        <v>0</v>
      </c>
      <c r="AF181" s="55"/>
      <c r="AG181" s="55"/>
      <c r="AH181" s="55"/>
      <c r="AI181" s="55">
        <f t="shared" si="4"/>
        <v>6.4583333333333348</v>
      </c>
      <c r="AJ181" s="53"/>
    </row>
    <row r="182" spans="1:36" x14ac:dyDescent="0.3">
      <c r="A182" s="33" t="s">
        <v>673</v>
      </c>
      <c r="B182" s="33" t="s">
        <v>555</v>
      </c>
      <c r="D182" s="55">
        <v>10.0833333333333</v>
      </c>
      <c r="E182" s="55">
        <v>9.25</v>
      </c>
      <c r="F182" s="55">
        <v>1.9166666666666701</v>
      </c>
      <c r="G182" s="55">
        <v>0.58333333333333304</v>
      </c>
      <c r="H182" s="55">
        <v>6.1666666666666696</v>
      </c>
      <c r="I182" s="55">
        <v>0.25</v>
      </c>
      <c r="J182" s="55">
        <v>8.3333333333333304</v>
      </c>
      <c r="K182" s="55">
        <v>8.1666666666666696</v>
      </c>
      <c r="L182" s="55">
        <v>6.8333333333333304</v>
      </c>
      <c r="M182" s="55">
        <v>4.8333333333333304</v>
      </c>
      <c r="N182" s="55"/>
      <c r="O182" s="55">
        <v>0.58333333333333304</v>
      </c>
      <c r="P182" s="55">
        <v>7.4166666666666696</v>
      </c>
      <c r="Q182" s="55">
        <v>8.0833333333333304</v>
      </c>
      <c r="R182" s="55">
        <v>7.25</v>
      </c>
      <c r="S182" s="55">
        <v>8.25</v>
      </c>
      <c r="T182" s="55">
        <v>4</v>
      </c>
      <c r="U182" s="55"/>
      <c r="V182" s="55">
        <v>4.4166666666666696</v>
      </c>
      <c r="W182" s="55">
        <v>7.5</v>
      </c>
      <c r="X182" s="55">
        <v>8.1666666666666696</v>
      </c>
      <c r="Y182" s="55">
        <v>8.1666666666666696</v>
      </c>
      <c r="Z182" s="55">
        <v>5</v>
      </c>
      <c r="AA182" s="55">
        <v>1.1666666666666701</v>
      </c>
      <c r="AB182" s="55">
        <v>0.41666666666666702</v>
      </c>
      <c r="AC182" s="55">
        <v>4.25</v>
      </c>
      <c r="AD182" s="55">
        <v>8.75</v>
      </c>
      <c r="AE182" s="55">
        <v>6.8333333333333304</v>
      </c>
      <c r="AF182" s="55"/>
      <c r="AG182" s="55"/>
      <c r="AH182" s="55"/>
      <c r="AI182" s="55">
        <f t="shared" si="4"/>
        <v>7.3958333333333313</v>
      </c>
      <c r="AJ182" s="53"/>
    </row>
    <row r="183" spans="1:36" x14ac:dyDescent="0.3">
      <c r="A183" s="33" t="s">
        <v>820</v>
      </c>
      <c r="B183" s="33" t="s">
        <v>555</v>
      </c>
      <c r="D183" s="55">
        <v>6.4166666666666696</v>
      </c>
      <c r="E183" s="55">
        <v>6.8333333333333304</v>
      </c>
      <c r="F183" s="55">
        <v>4.1666666666666696</v>
      </c>
      <c r="G183" s="55"/>
      <c r="H183" s="55">
        <v>3.4166666666666701</v>
      </c>
      <c r="I183" s="55">
        <v>6.4166666666666696</v>
      </c>
      <c r="J183" s="55">
        <v>7.25</v>
      </c>
      <c r="K183" s="55">
        <v>5.5833333333333304</v>
      </c>
      <c r="L183" s="55">
        <v>5.6666666666666696</v>
      </c>
      <c r="M183" s="55">
        <v>4.3333333333333304</v>
      </c>
      <c r="N183" s="55"/>
      <c r="O183" s="55">
        <v>5.8333333333333304</v>
      </c>
      <c r="P183" s="55">
        <v>7.5833333333333304</v>
      </c>
      <c r="Q183" s="55">
        <v>5.5833333333333304</v>
      </c>
      <c r="R183" s="55">
        <v>6.8333333333333304</v>
      </c>
      <c r="S183" s="55">
        <v>5.75</v>
      </c>
      <c r="T183" s="55">
        <v>3.3333333333333299</v>
      </c>
      <c r="U183" s="55"/>
      <c r="V183" s="55"/>
      <c r="W183" s="55">
        <v>7.0833333333333304</v>
      </c>
      <c r="X183" s="55">
        <v>5</v>
      </c>
      <c r="Y183" s="55">
        <v>5.5833333333333304</v>
      </c>
      <c r="Z183" s="55">
        <v>7.6666666666666696</v>
      </c>
      <c r="AA183" s="55">
        <v>0</v>
      </c>
      <c r="AB183" s="55"/>
      <c r="AC183" s="55">
        <v>10.5833333333333</v>
      </c>
      <c r="AD183" s="55">
        <v>9.5833333333333304</v>
      </c>
      <c r="AE183" s="55">
        <v>7.4166666666666696</v>
      </c>
      <c r="AF183" s="55"/>
      <c r="AG183" s="55"/>
      <c r="AH183" s="55"/>
      <c r="AI183" s="55">
        <f t="shared" si="4"/>
        <v>6.6406249999999991</v>
      </c>
      <c r="AJ183" s="53"/>
    </row>
    <row r="184" spans="1:36" x14ac:dyDescent="0.3">
      <c r="A184" s="33" t="s">
        <v>833</v>
      </c>
      <c r="B184" s="33" t="s">
        <v>555</v>
      </c>
      <c r="D184" s="55">
        <v>5.8333333333333304</v>
      </c>
      <c r="E184" s="55">
        <v>6</v>
      </c>
      <c r="F184" s="55">
        <v>2.1666666666666701</v>
      </c>
      <c r="G184" s="55"/>
      <c r="H184" s="55">
        <v>3.25</v>
      </c>
      <c r="I184" s="55">
        <v>6.6666666666666696</v>
      </c>
      <c r="J184" s="55">
        <v>5.9166666666666696</v>
      </c>
      <c r="K184" s="55">
        <v>6.3333333333333304</v>
      </c>
      <c r="L184" s="55">
        <v>7.8333333333333304</v>
      </c>
      <c r="M184" s="55">
        <v>2.5</v>
      </c>
      <c r="N184" s="55"/>
      <c r="O184" s="55">
        <v>3.6666666666666701</v>
      </c>
      <c r="P184" s="55">
        <v>6.75</v>
      </c>
      <c r="Q184" s="55">
        <v>5.0833333333333304</v>
      </c>
      <c r="R184" s="55">
        <v>5.4166666666666696</v>
      </c>
      <c r="S184" s="55">
        <v>2.75</v>
      </c>
      <c r="T184" s="55"/>
      <c r="U184" s="55"/>
      <c r="V184" s="55">
        <v>3.5</v>
      </c>
      <c r="W184" s="55">
        <v>7</v>
      </c>
      <c r="X184" s="55">
        <v>4.1666666666666696</v>
      </c>
      <c r="Y184" s="55">
        <v>5</v>
      </c>
      <c r="Z184" s="55">
        <v>2.0833333333333299</v>
      </c>
      <c r="AA184" s="55">
        <v>0</v>
      </c>
      <c r="AB184" s="55"/>
      <c r="AC184" s="55">
        <v>1.75</v>
      </c>
      <c r="AD184" s="55">
        <v>4.8333333333333304</v>
      </c>
      <c r="AE184" s="55">
        <v>2.5833333333333299</v>
      </c>
      <c r="AF184" s="55"/>
      <c r="AG184" s="55"/>
      <c r="AH184" s="55"/>
      <c r="AI184" s="55">
        <f t="shared" si="4"/>
        <v>5.2656249999999991</v>
      </c>
      <c r="AJ184" s="53"/>
    </row>
    <row r="185" spans="1:36" x14ac:dyDescent="0.3">
      <c r="A185" s="33" t="s">
        <v>597</v>
      </c>
      <c r="B185" s="33" t="s">
        <v>555</v>
      </c>
      <c r="D185" s="55">
        <v>11</v>
      </c>
      <c r="E185" s="55">
        <v>9.4166666666666696</v>
      </c>
      <c r="F185" s="55">
        <v>5.6666666666666696</v>
      </c>
      <c r="G185" s="55">
        <v>2.1666666666666701</v>
      </c>
      <c r="H185" s="55">
        <v>3.5833333333333299</v>
      </c>
      <c r="I185" s="55">
        <v>14.5833333333333</v>
      </c>
      <c r="J185" s="55">
        <v>14.0833333333333</v>
      </c>
      <c r="K185" s="55">
        <v>13.3333333333333</v>
      </c>
      <c r="L185" s="55">
        <v>11</v>
      </c>
      <c r="M185" s="55">
        <v>8.0833333333333304</v>
      </c>
      <c r="N185" s="55">
        <v>8.3333333333333301E-2</v>
      </c>
      <c r="O185" s="55">
        <v>8.1666666666666696</v>
      </c>
      <c r="P185" s="55">
        <v>12.75</v>
      </c>
      <c r="Q185" s="55">
        <v>10.9166666666667</v>
      </c>
      <c r="R185" s="55">
        <v>10.5</v>
      </c>
      <c r="S185" s="55">
        <v>9.0833333333333304</v>
      </c>
      <c r="T185" s="55">
        <v>5.75</v>
      </c>
      <c r="U185" s="55">
        <v>1</v>
      </c>
      <c r="V185" s="55">
        <v>7.0833333333333304</v>
      </c>
      <c r="W185" s="55">
        <v>9.8333333333333304</v>
      </c>
      <c r="X185" s="55">
        <v>9.8333333333333304</v>
      </c>
      <c r="Y185" s="55">
        <v>9.5833333333333304</v>
      </c>
      <c r="Z185" s="55">
        <v>8.3333333333333304</v>
      </c>
      <c r="AA185" s="55">
        <v>3.0833333333333299</v>
      </c>
      <c r="AB185" s="55">
        <v>6.5</v>
      </c>
      <c r="AC185" s="55">
        <v>8.5833333333333304</v>
      </c>
      <c r="AD185" s="55">
        <v>9.25</v>
      </c>
      <c r="AE185" s="55">
        <v>10.8333333333333</v>
      </c>
      <c r="AF185" s="55"/>
      <c r="AG185" s="55"/>
      <c r="AH185" s="55"/>
      <c r="AI185" s="55">
        <f t="shared" si="4"/>
        <v>10.895833333333329</v>
      </c>
      <c r="AJ185" s="53"/>
    </row>
    <row r="186" spans="1:36" x14ac:dyDescent="0.3">
      <c r="A186" s="33" t="s">
        <v>648</v>
      </c>
      <c r="B186" s="33" t="s">
        <v>555</v>
      </c>
      <c r="D186" s="55">
        <v>8.8333333333333304</v>
      </c>
      <c r="E186" s="55">
        <v>8.9166666666666696</v>
      </c>
      <c r="F186" s="55">
        <v>4</v>
      </c>
      <c r="G186" s="55"/>
      <c r="H186" s="55">
        <v>4.1666666666666696</v>
      </c>
      <c r="I186" s="55">
        <v>9</v>
      </c>
      <c r="J186" s="55">
        <v>8.1666666666666696</v>
      </c>
      <c r="K186" s="55">
        <v>9.25</v>
      </c>
      <c r="L186" s="55">
        <v>8.6666666666666696</v>
      </c>
      <c r="M186" s="55">
        <v>4.1666666666666696</v>
      </c>
      <c r="N186" s="55"/>
      <c r="O186" s="55">
        <v>3.5833333333333299</v>
      </c>
      <c r="P186" s="55">
        <v>8.5833333333333304</v>
      </c>
      <c r="Q186" s="55">
        <v>8.8333333333333304</v>
      </c>
      <c r="R186" s="55">
        <v>8.5</v>
      </c>
      <c r="S186" s="55">
        <v>8.9166666666666696</v>
      </c>
      <c r="T186" s="55">
        <v>3</v>
      </c>
      <c r="U186" s="55"/>
      <c r="V186" s="55">
        <v>4.5833333333333304</v>
      </c>
      <c r="W186" s="55">
        <v>7.5833333333333304</v>
      </c>
      <c r="X186" s="55">
        <v>7.75</v>
      </c>
      <c r="Y186" s="55">
        <v>9.6666666666666696</v>
      </c>
      <c r="Z186" s="55">
        <v>6.5833333333333304</v>
      </c>
      <c r="AA186" s="55">
        <v>1.0833333333333299</v>
      </c>
      <c r="AB186" s="55"/>
      <c r="AC186" s="55">
        <v>3.8333333333333299</v>
      </c>
      <c r="AD186" s="55">
        <v>7.0833333333333304</v>
      </c>
      <c r="AE186" s="55">
        <v>7.3333333333333304</v>
      </c>
      <c r="AF186" s="55"/>
      <c r="AG186" s="55"/>
      <c r="AH186" s="55"/>
      <c r="AI186" s="55">
        <f t="shared" si="4"/>
        <v>8.3541666666666661</v>
      </c>
      <c r="AJ186" s="53"/>
    </row>
    <row r="187" spans="1:36" x14ac:dyDescent="0.3">
      <c r="A187" s="33" t="s">
        <v>642</v>
      </c>
      <c r="B187" s="33" t="s">
        <v>555</v>
      </c>
      <c r="D187" s="55">
        <v>6.6666666666666696</v>
      </c>
      <c r="E187" s="55">
        <v>6.8333333333333304</v>
      </c>
      <c r="F187" s="55">
        <v>2.0833333333333299</v>
      </c>
      <c r="G187" s="55">
        <v>0</v>
      </c>
      <c r="H187" s="55">
        <v>3.5833333333333299</v>
      </c>
      <c r="I187" s="55">
        <v>5.6666666666666696</v>
      </c>
      <c r="J187" s="55">
        <v>6.9166666666666696</v>
      </c>
      <c r="K187" s="55">
        <v>6.5833333333333304</v>
      </c>
      <c r="L187" s="55">
        <v>5.8333333333333304</v>
      </c>
      <c r="M187" s="55">
        <v>3.1666666666666701</v>
      </c>
      <c r="N187" s="55"/>
      <c r="O187" s="55">
        <v>3.4166666666666701</v>
      </c>
      <c r="P187" s="55">
        <v>7.3333333333333304</v>
      </c>
      <c r="Q187" s="55"/>
      <c r="R187" s="55"/>
      <c r="S187" s="55">
        <v>8.25</v>
      </c>
      <c r="T187" s="55">
        <v>2.3333333333333299</v>
      </c>
      <c r="U187" s="55"/>
      <c r="V187" s="55">
        <v>3</v>
      </c>
      <c r="W187" s="55">
        <v>7.1666666666666696</v>
      </c>
      <c r="X187" s="55">
        <v>7.9166666666666696</v>
      </c>
      <c r="Y187" s="55">
        <v>6.25</v>
      </c>
      <c r="Z187" s="55">
        <v>8</v>
      </c>
      <c r="AA187" s="55">
        <v>3.8333333333333299</v>
      </c>
      <c r="AB187" s="55"/>
      <c r="AC187" s="55">
        <v>2.9166666666666701</v>
      </c>
      <c r="AD187" s="55">
        <v>4.5</v>
      </c>
      <c r="AE187" s="55"/>
      <c r="AF187" s="55"/>
      <c r="AG187" s="55"/>
      <c r="AH187" s="55"/>
      <c r="AI187" s="55">
        <f t="shared" ref="AI187:AI244" si="5">IFERROR(AVERAGEIFS(D187:AH187,$D$1:$AH$1,"&lt;&gt;Sun",$D$1:$AH$1,"&lt;&gt;Sat",$D$1:$AH$1,"&lt;&gt;Mon"),"")</f>
        <v>6.7628205128205128</v>
      </c>
      <c r="AJ187" s="53"/>
    </row>
    <row r="188" spans="1:36" x14ac:dyDescent="0.3">
      <c r="A188" s="33" t="s">
        <v>702</v>
      </c>
      <c r="B188" s="33" t="s">
        <v>555</v>
      </c>
      <c r="D188" s="55">
        <v>11.8333333333333</v>
      </c>
      <c r="E188" s="55">
        <v>11.75</v>
      </c>
      <c r="F188" s="55">
        <v>4.4166666666666696</v>
      </c>
      <c r="G188" s="55"/>
      <c r="H188" s="55">
        <v>5.4166666666666696</v>
      </c>
      <c r="I188" s="55">
        <v>11.0833333333333</v>
      </c>
      <c r="J188" s="55">
        <v>10.75</v>
      </c>
      <c r="K188" s="55">
        <v>9.8333333333333304</v>
      </c>
      <c r="L188" s="55">
        <v>9.25</v>
      </c>
      <c r="M188" s="55">
        <v>1.9166666666666701</v>
      </c>
      <c r="N188" s="55"/>
      <c r="O188" s="55">
        <v>7.25</v>
      </c>
      <c r="P188" s="55">
        <v>11.3333333333333</v>
      </c>
      <c r="Q188" s="55">
        <v>10.75</v>
      </c>
      <c r="R188" s="55">
        <v>12.0833333333333</v>
      </c>
      <c r="S188" s="55">
        <v>10.6666666666667</v>
      </c>
      <c r="T188" s="55">
        <v>6.25</v>
      </c>
      <c r="U188" s="55"/>
      <c r="V188" s="55">
        <v>5.6666666666666696</v>
      </c>
      <c r="W188" s="55">
        <v>10.5833333333333</v>
      </c>
      <c r="X188" s="55">
        <v>9.75</v>
      </c>
      <c r="Y188" s="55">
        <v>3.25</v>
      </c>
      <c r="Z188" s="55">
        <v>10.5833333333333</v>
      </c>
      <c r="AA188" s="55">
        <v>2.5</v>
      </c>
      <c r="AB188" s="55"/>
      <c r="AC188" s="55">
        <v>5.1666666666666696</v>
      </c>
      <c r="AD188" s="55">
        <v>11.5</v>
      </c>
      <c r="AE188" s="55">
        <v>11.0833333333333</v>
      </c>
      <c r="AF188" s="55"/>
      <c r="AG188" s="55"/>
      <c r="AH188" s="55"/>
      <c r="AI188" s="55">
        <f t="shared" si="5"/>
        <v>10.380208333333321</v>
      </c>
      <c r="AJ188" s="53"/>
    </row>
    <row r="189" spans="1:36" x14ac:dyDescent="0.3">
      <c r="A189" s="33" t="s">
        <v>588</v>
      </c>
      <c r="B189" s="33" t="s">
        <v>555</v>
      </c>
      <c r="D189" s="55">
        <v>8.25</v>
      </c>
      <c r="E189" s="55">
        <v>7.75</v>
      </c>
      <c r="F189" s="55">
        <v>5.0833333333333304</v>
      </c>
      <c r="G189" s="55"/>
      <c r="H189" s="55">
        <v>4</v>
      </c>
      <c r="I189" s="55">
        <v>7.3333333333333304</v>
      </c>
      <c r="J189" s="55">
        <v>7.5833333333333304</v>
      </c>
      <c r="K189" s="55"/>
      <c r="L189" s="55"/>
      <c r="M189" s="55">
        <v>3.1666666666666701</v>
      </c>
      <c r="N189" s="55"/>
      <c r="O189" s="55">
        <v>4.5833333333333304</v>
      </c>
      <c r="P189" s="55">
        <v>8.1666666666666696</v>
      </c>
      <c r="Q189" s="55">
        <v>9.0833333333333304</v>
      </c>
      <c r="R189" s="55">
        <v>8.0833333333333304</v>
      </c>
      <c r="S189" s="55">
        <v>8.8333333333333304</v>
      </c>
      <c r="T189" s="55">
        <v>4.8333333333333304</v>
      </c>
      <c r="U189" s="55">
        <v>1.8333333333333299</v>
      </c>
      <c r="V189" s="55">
        <v>4.6666666666666696</v>
      </c>
      <c r="W189" s="55">
        <v>9.6666666666666696</v>
      </c>
      <c r="X189" s="55">
        <v>7.1666666666666696</v>
      </c>
      <c r="Y189" s="55">
        <v>9.4166666666666696</v>
      </c>
      <c r="Z189" s="55">
        <v>8</v>
      </c>
      <c r="AA189" s="55">
        <v>0.83333333333333304</v>
      </c>
      <c r="AB189" s="55">
        <v>2.1666666666666701</v>
      </c>
      <c r="AC189" s="55">
        <v>4.6666666666666696</v>
      </c>
      <c r="AD189" s="55">
        <v>7.5833333333333304</v>
      </c>
      <c r="AE189" s="55">
        <v>8.1666666666666696</v>
      </c>
      <c r="AF189" s="55"/>
      <c r="AG189" s="55"/>
      <c r="AH189" s="55"/>
      <c r="AI189" s="55">
        <f t="shared" si="5"/>
        <v>8.2202380952380949</v>
      </c>
      <c r="AJ189" s="53"/>
    </row>
    <row r="190" spans="1:36" x14ac:dyDescent="0.3">
      <c r="A190" s="33" t="s">
        <v>711</v>
      </c>
      <c r="B190" s="33" t="s">
        <v>555</v>
      </c>
      <c r="D190" s="55">
        <v>8.5833333333333304</v>
      </c>
      <c r="E190" s="55">
        <v>9.0833333333333304</v>
      </c>
      <c r="F190" s="55">
        <v>3.5</v>
      </c>
      <c r="G190" s="55"/>
      <c r="H190" s="55">
        <v>4.0833333333333304</v>
      </c>
      <c r="I190" s="55">
        <v>8.9166666666666696</v>
      </c>
      <c r="J190" s="55">
        <v>9.9166666666666696</v>
      </c>
      <c r="K190" s="55">
        <v>9.0833333333333304</v>
      </c>
      <c r="L190" s="55">
        <v>8.6666666666666696</v>
      </c>
      <c r="M190" s="55">
        <v>3.9166666666666701</v>
      </c>
      <c r="N190" s="55"/>
      <c r="O190" s="55">
        <v>4.4166666666666696</v>
      </c>
      <c r="P190" s="55">
        <v>9.0833333333333304</v>
      </c>
      <c r="Q190" s="55">
        <v>7.5</v>
      </c>
      <c r="R190" s="55">
        <v>9.3333333333333304</v>
      </c>
      <c r="S190" s="55">
        <v>8.8333333333333304</v>
      </c>
      <c r="T190" s="55">
        <v>2.9166666666666701</v>
      </c>
      <c r="U190" s="55">
        <v>0</v>
      </c>
      <c r="V190" s="55">
        <v>4.0833333333333304</v>
      </c>
      <c r="W190" s="55">
        <v>10.0833333333333</v>
      </c>
      <c r="X190" s="55">
        <v>8.6666666666666696</v>
      </c>
      <c r="Y190" s="55">
        <v>8.8333333333333304</v>
      </c>
      <c r="Z190" s="55">
        <v>8.9166666666666696</v>
      </c>
      <c r="AA190" s="55">
        <v>0</v>
      </c>
      <c r="AB190" s="55"/>
      <c r="AC190" s="55">
        <v>3.8333333333333299</v>
      </c>
      <c r="AD190" s="55">
        <v>7.9166666666666696</v>
      </c>
      <c r="AE190" s="55">
        <v>8.25</v>
      </c>
      <c r="AF190" s="55"/>
      <c r="AG190" s="55"/>
      <c r="AH190" s="55"/>
      <c r="AI190" s="55">
        <f t="shared" si="5"/>
        <v>8.8541666666666643</v>
      </c>
      <c r="AJ190" s="53"/>
    </row>
    <row r="191" spans="1:36" x14ac:dyDescent="0.3">
      <c r="A191" s="33" t="s">
        <v>636</v>
      </c>
      <c r="B191" s="33" t="s">
        <v>555</v>
      </c>
      <c r="D191" s="55">
        <v>8.75</v>
      </c>
      <c r="E191" s="55">
        <v>8</v>
      </c>
      <c r="F191" s="55">
        <v>4</v>
      </c>
      <c r="G191" s="55"/>
      <c r="H191" s="55">
        <v>4.1666666666666696</v>
      </c>
      <c r="I191" s="55">
        <v>6.9166666666666696</v>
      </c>
      <c r="J191" s="55">
        <v>6.25</v>
      </c>
      <c r="K191" s="55">
        <v>7.3333333333333304</v>
      </c>
      <c r="L191" s="55">
        <v>7.3333333333333304</v>
      </c>
      <c r="M191" s="55">
        <v>4.25</v>
      </c>
      <c r="N191" s="55">
        <v>0</v>
      </c>
      <c r="O191" s="55">
        <v>3.1666666666666701</v>
      </c>
      <c r="P191" s="55">
        <v>7.9166666666666696</v>
      </c>
      <c r="Q191" s="55">
        <v>7.5</v>
      </c>
      <c r="R191" s="55">
        <v>8.25</v>
      </c>
      <c r="S191" s="55">
        <v>7.75</v>
      </c>
      <c r="T191" s="55">
        <v>4.25</v>
      </c>
      <c r="U191" s="55"/>
      <c r="V191" s="55">
        <v>4.5</v>
      </c>
      <c r="W191" s="55">
        <v>7.9166666666666696</v>
      </c>
      <c r="X191" s="55">
        <v>8.3333333333333304</v>
      </c>
      <c r="Y191" s="55">
        <v>7.3333333333333304</v>
      </c>
      <c r="Z191" s="55">
        <v>6.6666666666666696</v>
      </c>
      <c r="AA191" s="55">
        <v>2.1666666666666701</v>
      </c>
      <c r="AB191" s="55"/>
      <c r="AC191" s="55">
        <v>3.9166666666666701</v>
      </c>
      <c r="AD191" s="55">
        <v>7</v>
      </c>
      <c r="AE191" s="55"/>
      <c r="AF191" s="55"/>
      <c r="AG191" s="55"/>
      <c r="AH191" s="55"/>
      <c r="AI191" s="55">
        <f t="shared" si="5"/>
        <v>7.55</v>
      </c>
      <c r="AJ191" s="53"/>
    </row>
    <row r="192" spans="1:36" x14ac:dyDescent="0.3">
      <c r="A192" s="33" t="s">
        <v>716</v>
      </c>
      <c r="B192" s="33" t="s">
        <v>555</v>
      </c>
      <c r="D192" s="55">
        <v>13.0833333333333</v>
      </c>
      <c r="E192" s="55">
        <v>12.75</v>
      </c>
      <c r="F192" s="55">
        <v>4.6666666666666696</v>
      </c>
      <c r="G192" s="55"/>
      <c r="H192" s="55"/>
      <c r="I192" s="55"/>
      <c r="J192" s="55"/>
      <c r="K192" s="55">
        <v>11.6666666666667</v>
      </c>
      <c r="L192" s="55">
        <v>11.75</v>
      </c>
      <c r="M192" s="55">
        <v>7</v>
      </c>
      <c r="N192" s="55"/>
      <c r="O192" s="55">
        <v>6.9166666666666696</v>
      </c>
      <c r="P192" s="55">
        <v>12.0833333333333</v>
      </c>
      <c r="Q192" s="55">
        <v>11.25</v>
      </c>
      <c r="R192" s="55">
        <v>12.4166666666667</v>
      </c>
      <c r="S192" s="55">
        <v>12.8333333333333</v>
      </c>
      <c r="T192" s="55">
        <v>7.8333333333333304</v>
      </c>
      <c r="U192" s="55">
        <v>6.25</v>
      </c>
      <c r="V192" s="55">
        <v>7.5833333333333304</v>
      </c>
      <c r="W192" s="55">
        <v>13.5833333333333</v>
      </c>
      <c r="X192" s="55">
        <v>13</v>
      </c>
      <c r="Y192" s="55">
        <v>12.8333333333333</v>
      </c>
      <c r="Z192" s="55">
        <v>9.75</v>
      </c>
      <c r="AA192" s="55">
        <v>4.75</v>
      </c>
      <c r="AB192" s="55">
        <v>6.3333333333333304</v>
      </c>
      <c r="AC192" s="55">
        <v>7.3333333333333304</v>
      </c>
      <c r="AD192" s="55">
        <v>10.75</v>
      </c>
      <c r="AE192" s="55">
        <v>12</v>
      </c>
      <c r="AF192" s="55"/>
      <c r="AG192" s="55"/>
      <c r="AH192" s="55"/>
      <c r="AI192" s="55">
        <f t="shared" si="5"/>
        <v>12.124999999999991</v>
      </c>
      <c r="AJ192" s="53"/>
    </row>
    <row r="193" spans="1:36" x14ac:dyDescent="0.3">
      <c r="A193" s="33" t="s">
        <v>840</v>
      </c>
      <c r="B193" s="33" t="s">
        <v>555</v>
      </c>
      <c r="D193" s="55">
        <v>8.6666666666666696</v>
      </c>
      <c r="E193" s="55">
        <v>9.3333333333333304</v>
      </c>
      <c r="F193" s="55">
        <v>3</v>
      </c>
      <c r="G193" s="55"/>
      <c r="H193" s="55">
        <v>5.1666666666666696</v>
      </c>
      <c r="I193" s="55">
        <v>8.9166666666666696</v>
      </c>
      <c r="J193" s="55">
        <v>8.1666666666666696</v>
      </c>
      <c r="K193" s="55">
        <v>9.25</v>
      </c>
      <c r="L193" s="55">
        <v>8</v>
      </c>
      <c r="M193" s="55">
        <v>7.6666666666666696</v>
      </c>
      <c r="N193" s="55"/>
      <c r="O193" s="55">
        <v>6.9166666666666696</v>
      </c>
      <c r="P193" s="55">
        <v>8.1666666666666696</v>
      </c>
      <c r="Q193" s="55">
        <v>8</v>
      </c>
      <c r="R193" s="55">
        <v>8.75</v>
      </c>
      <c r="S193" s="55">
        <v>8.8333333333333304</v>
      </c>
      <c r="T193" s="55">
        <v>3.5833333333333299</v>
      </c>
      <c r="U193" s="55"/>
      <c r="V193" s="55">
        <v>8.1666666666666696</v>
      </c>
      <c r="W193" s="55">
        <v>9.5</v>
      </c>
      <c r="X193" s="55">
        <v>9.5</v>
      </c>
      <c r="Y193" s="55"/>
      <c r="Z193" s="55">
        <v>7.3333333333333304</v>
      </c>
      <c r="AA193" s="55">
        <v>2.0833333333333299</v>
      </c>
      <c r="AB193" s="55">
        <v>2.3333333333333299</v>
      </c>
      <c r="AC193" s="55">
        <v>7</v>
      </c>
      <c r="AD193" s="55">
        <v>9.4166666666666696</v>
      </c>
      <c r="AE193" s="55">
        <v>8.4166666666666696</v>
      </c>
      <c r="AF193" s="55"/>
      <c r="AG193" s="55"/>
      <c r="AH193" s="55"/>
      <c r="AI193" s="55">
        <f t="shared" si="5"/>
        <v>8.6833333333333336</v>
      </c>
      <c r="AJ193" s="53"/>
    </row>
    <row r="194" spans="1:36" x14ac:dyDescent="0.3">
      <c r="A194" s="33" t="s">
        <v>843</v>
      </c>
      <c r="B194" s="33" t="s">
        <v>555</v>
      </c>
      <c r="D194" s="55">
        <v>10</v>
      </c>
      <c r="E194" s="55">
        <v>10.9166666666667</v>
      </c>
      <c r="F194" s="55">
        <v>4.8333333333333304</v>
      </c>
      <c r="G194" s="55"/>
      <c r="H194" s="55">
        <v>5.1666666666666696</v>
      </c>
      <c r="I194" s="55"/>
      <c r="J194" s="55">
        <v>10.3333333333333</v>
      </c>
      <c r="K194" s="55">
        <v>11.0833333333333</v>
      </c>
      <c r="L194" s="55">
        <v>10.5</v>
      </c>
      <c r="M194" s="55">
        <v>3.75</v>
      </c>
      <c r="N194" s="55"/>
      <c r="O194" s="55">
        <v>6.1666666666666696</v>
      </c>
      <c r="P194" s="55">
        <v>10.0833333333333</v>
      </c>
      <c r="Q194" s="55">
        <v>9.6666666666666696</v>
      </c>
      <c r="R194" s="55">
        <v>10.75</v>
      </c>
      <c r="S194" s="55">
        <v>10.5</v>
      </c>
      <c r="T194" s="55">
        <v>3.75</v>
      </c>
      <c r="U194" s="55"/>
      <c r="V194" s="55">
        <v>7.8333333333333304</v>
      </c>
      <c r="W194" s="55">
        <v>9.3333333333333304</v>
      </c>
      <c r="X194" s="55">
        <v>10.6666666666667</v>
      </c>
      <c r="Y194" s="55">
        <v>9.75</v>
      </c>
      <c r="Z194" s="55">
        <v>9.25</v>
      </c>
      <c r="AA194" s="55">
        <v>1.4166666666666701</v>
      </c>
      <c r="AB194" s="55">
        <v>0</v>
      </c>
      <c r="AC194" s="55">
        <v>8.5833333333333304</v>
      </c>
      <c r="AD194" s="55">
        <v>8.3333333333333304</v>
      </c>
      <c r="AE194" s="55">
        <v>9.5</v>
      </c>
      <c r="AF194" s="55"/>
      <c r="AG194" s="55"/>
      <c r="AH194" s="55"/>
      <c r="AI194" s="55">
        <f t="shared" si="5"/>
        <v>10.044444444444444</v>
      </c>
      <c r="AJ194" s="53"/>
    </row>
    <row r="195" spans="1:36" x14ac:dyDescent="0.3">
      <c r="A195" s="33" t="s">
        <v>848</v>
      </c>
      <c r="B195" s="33" t="s">
        <v>555</v>
      </c>
      <c r="D195" s="55">
        <v>0</v>
      </c>
      <c r="E195" s="55">
        <v>5.75</v>
      </c>
      <c r="F195" s="55">
        <v>3.75</v>
      </c>
      <c r="G195" s="55"/>
      <c r="H195" s="55">
        <v>2.75</v>
      </c>
      <c r="I195" s="55">
        <v>7.75</v>
      </c>
      <c r="J195" s="55">
        <v>6.0833333333333304</v>
      </c>
      <c r="K195" s="55">
        <v>6</v>
      </c>
      <c r="L195" s="55">
        <v>8.9166666666666696</v>
      </c>
      <c r="M195" s="55">
        <v>2.4166666666666701</v>
      </c>
      <c r="N195" s="55"/>
      <c r="O195" s="55">
        <v>3.6666666666666701</v>
      </c>
      <c r="P195" s="55">
        <v>10.4166666666667</v>
      </c>
      <c r="Q195" s="55">
        <v>7.9166666666666696</v>
      </c>
      <c r="R195" s="55">
        <v>9.0833333333333304</v>
      </c>
      <c r="S195" s="55">
        <v>7.6666666666666696</v>
      </c>
      <c r="T195" s="55">
        <v>2.4166666666666701</v>
      </c>
      <c r="U195" s="55"/>
      <c r="V195" s="55">
        <v>4.1666666666666696</v>
      </c>
      <c r="W195" s="55">
        <v>6.5833333333333304</v>
      </c>
      <c r="X195" s="55">
        <v>5.6666666666666696</v>
      </c>
      <c r="Y195" s="55">
        <v>8.0833333333333304</v>
      </c>
      <c r="Z195" s="55">
        <v>8.75</v>
      </c>
      <c r="AA195" s="55">
        <v>0</v>
      </c>
      <c r="AB195" s="55"/>
      <c r="AC195" s="55">
        <v>9.0833333333333304</v>
      </c>
      <c r="AD195" s="55">
        <v>9.25</v>
      </c>
      <c r="AE195" s="55">
        <v>5.4166666666666696</v>
      </c>
      <c r="AF195" s="55"/>
      <c r="AG195" s="55"/>
      <c r="AH195" s="55"/>
      <c r="AI195" s="55">
        <f t="shared" si="5"/>
        <v>7.0833333333333357</v>
      </c>
      <c r="AJ195" s="53"/>
    </row>
    <row r="196" spans="1:36" x14ac:dyDescent="0.3">
      <c r="A196" s="33" t="s">
        <v>854</v>
      </c>
      <c r="B196" s="33" t="s">
        <v>555</v>
      </c>
      <c r="D196" s="55">
        <v>6.0833333333333304</v>
      </c>
      <c r="E196" s="55">
        <v>6.4166666666666696</v>
      </c>
      <c r="F196" s="55">
        <v>2.9166666666666701</v>
      </c>
      <c r="G196" s="55"/>
      <c r="H196" s="55">
        <v>3.5</v>
      </c>
      <c r="I196" s="55">
        <v>6.75</v>
      </c>
      <c r="J196" s="55">
        <v>6.9166666666666696</v>
      </c>
      <c r="K196" s="55">
        <v>7.5833333333333304</v>
      </c>
      <c r="L196" s="55">
        <v>7.0833333333333304</v>
      </c>
      <c r="M196" s="55">
        <v>3.1666666666666701</v>
      </c>
      <c r="N196" s="55"/>
      <c r="O196" s="55">
        <v>3.5</v>
      </c>
      <c r="P196" s="55">
        <v>6.0833333333333304</v>
      </c>
      <c r="Q196" s="55">
        <v>5.75</v>
      </c>
      <c r="R196" s="55">
        <v>7.25</v>
      </c>
      <c r="S196" s="55">
        <v>4.9166666666666696</v>
      </c>
      <c r="T196" s="55">
        <v>2.5</v>
      </c>
      <c r="U196" s="55"/>
      <c r="V196" s="55">
        <v>3.6666666666666701</v>
      </c>
      <c r="W196" s="55">
        <v>6.6666666666666696</v>
      </c>
      <c r="X196" s="55">
        <v>7</v>
      </c>
      <c r="Y196" s="55"/>
      <c r="Z196" s="55">
        <v>3.8333333333333299</v>
      </c>
      <c r="AA196" s="55">
        <v>0</v>
      </c>
      <c r="AB196" s="55"/>
      <c r="AC196" s="55">
        <v>4.0833333333333304</v>
      </c>
      <c r="AD196" s="55">
        <v>7.1666666666666696</v>
      </c>
      <c r="AE196" s="55"/>
      <c r="AF196" s="55"/>
      <c r="AG196" s="55"/>
      <c r="AH196" s="55"/>
      <c r="AI196" s="55">
        <f t="shared" si="5"/>
        <v>6.3928571428571432</v>
      </c>
      <c r="AJ196" s="53"/>
    </row>
    <row r="197" spans="1:36" x14ac:dyDescent="0.3">
      <c r="A197" s="33" t="s">
        <v>855</v>
      </c>
      <c r="B197" s="33" t="s">
        <v>555</v>
      </c>
      <c r="D197" s="55">
        <v>7</v>
      </c>
      <c r="E197" s="55">
        <v>4.6666666666666696</v>
      </c>
      <c r="F197" s="55">
        <v>4.0833333333333304</v>
      </c>
      <c r="G197" s="55">
        <v>1.5</v>
      </c>
      <c r="H197" s="55">
        <v>3.25</v>
      </c>
      <c r="I197" s="55">
        <v>5.8333333333333304</v>
      </c>
      <c r="J197" s="55">
        <v>7.75</v>
      </c>
      <c r="K197" s="55">
        <v>7.4166666666666696</v>
      </c>
      <c r="L197" s="55">
        <v>4.0833333333333304</v>
      </c>
      <c r="M197" s="55">
        <v>8.9166666666666696</v>
      </c>
      <c r="N197" s="55">
        <v>0</v>
      </c>
      <c r="O197" s="55">
        <v>5.6666666666666696</v>
      </c>
      <c r="P197" s="55">
        <v>9</v>
      </c>
      <c r="Q197" s="55">
        <v>9.0833333333333304</v>
      </c>
      <c r="R197" s="55">
        <v>8</v>
      </c>
      <c r="S197" s="55">
        <v>7.4166666666666696</v>
      </c>
      <c r="T197" s="55">
        <v>4.9166666666666696</v>
      </c>
      <c r="U197" s="55"/>
      <c r="V197" s="55">
        <v>5.9166666666666696</v>
      </c>
      <c r="W197" s="55">
        <v>4.4166666666666696</v>
      </c>
      <c r="X197" s="55">
        <v>10.5</v>
      </c>
      <c r="Y197" s="55">
        <v>8</v>
      </c>
      <c r="Z197" s="55">
        <v>9</v>
      </c>
      <c r="AA197" s="55">
        <v>0</v>
      </c>
      <c r="AB197" s="55"/>
      <c r="AC197" s="55">
        <v>7.6666666666666696</v>
      </c>
      <c r="AD197" s="55">
        <v>9.5</v>
      </c>
      <c r="AE197" s="55">
        <v>8.75</v>
      </c>
      <c r="AF197" s="55"/>
      <c r="AG197" s="55"/>
      <c r="AH197" s="55"/>
      <c r="AI197" s="55">
        <f t="shared" si="5"/>
        <v>7.526041666666667</v>
      </c>
      <c r="AJ197" s="53"/>
    </row>
    <row r="198" spans="1:36" x14ac:dyDescent="0.3">
      <c r="A198" s="33" t="s">
        <v>593</v>
      </c>
      <c r="B198" s="33" t="s">
        <v>1058</v>
      </c>
      <c r="D198" s="55">
        <v>6.9166666666666696</v>
      </c>
      <c r="E198" s="55">
        <v>8.6666666666666696</v>
      </c>
      <c r="F198" s="55">
        <v>6.0833333333333304</v>
      </c>
      <c r="G198" s="55"/>
      <c r="H198" s="55"/>
      <c r="I198" s="55">
        <v>3.3333333333333299</v>
      </c>
      <c r="J198" s="55">
        <v>8.0833333333333304</v>
      </c>
      <c r="K198" s="55">
        <v>9.0833333333333304</v>
      </c>
      <c r="L198" s="55">
        <v>6.8333333333333304</v>
      </c>
      <c r="M198" s="55">
        <v>7.8333333333333304</v>
      </c>
      <c r="N198" s="55">
        <v>1.75</v>
      </c>
      <c r="O198" s="55">
        <v>3</v>
      </c>
      <c r="P198" s="55">
        <v>9.0833333333333304</v>
      </c>
      <c r="Q198" s="55">
        <v>8</v>
      </c>
      <c r="R198" s="55">
        <v>7.75</v>
      </c>
      <c r="S198" s="55">
        <v>7.8333333333333304</v>
      </c>
      <c r="T198" s="55">
        <v>4.5</v>
      </c>
      <c r="U198" s="55">
        <v>3.5833333333333299</v>
      </c>
      <c r="V198" s="55">
        <v>4.9166666666666696</v>
      </c>
      <c r="W198" s="55">
        <v>6.1666666666666696</v>
      </c>
      <c r="X198" s="55">
        <v>9.3333333333333304</v>
      </c>
      <c r="Y198" s="55">
        <v>7.4166666666666696</v>
      </c>
      <c r="Z198" s="55">
        <v>4.25</v>
      </c>
      <c r="AA198" s="55">
        <v>1.5</v>
      </c>
      <c r="AB198" s="55">
        <v>2.1666666666666701</v>
      </c>
      <c r="AC198" s="55">
        <v>5.1666666666666696</v>
      </c>
      <c r="AD198" s="55">
        <v>7.5833333333333304</v>
      </c>
      <c r="AE198" s="55">
        <v>6.8333333333333304</v>
      </c>
      <c r="AF198" s="55"/>
      <c r="AG198" s="55"/>
      <c r="AH198" s="55"/>
      <c r="AI198" s="55">
        <f t="shared" si="5"/>
        <v>7.3229166666666652</v>
      </c>
      <c r="AJ198" s="53"/>
    </row>
    <row r="199" spans="1:36" x14ac:dyDescent="0.3">
      <c r="A199" s="33" t="s">
        <v>765</v>
      </c>
      <c r="B199" s="33" t="s">
        <v>1058</v>
      </c>
      <c r="D199" s="55">
        <v>10.9166666666667</v>
      </c>
      <c r="E199" s="55">
        <v>12.0833333333333</v>
      </c>
      <c r="F199" s="55">
        <v>9.3333333333333304</v>
      </c>
      <c r="G199" s="55"/>
      <c r="H199" s="55">
        <v>6.5833333333333304</v>
      </c>
      <c r="I199" s="55">
        <v>14.0833333333333</v>
      </c>
      <c r="J199" s="55">
        <v>12.5833333333333</v>
      </c>
      <c r="K199" s="55">
        <v>11.75</v>
      </c>
      <c r="L199" s="55">
        <v>9.3333333333333304</v>
      </c>
      <c r="M199" s="55">
        <v>10.8333333333333</v>
      </c>
      <c r="N199" s="55"/>
      <c r="O199" s="55">
        <v>9.9166666666666696</v>
      </c>
      <c r="P199" s="55">
        <v>11.0833333333333</v>
      </c>
      <c r="Q199" s="55">
        <v>12.25</v>
      </c>
      <c r="R199" s="55">
        <v>11.75</v>
      </c>
      <c r="S199" s="55">
        <v>12.0833333333333</v>
      </c>
      <c r="T199" s="55">
        <v>4.9166666666666696</v>
      </c>
      <c r="U199" s="55"/>
      <c r="V199" s="55">
        <v>11.4166666666667</v>
      </c>
      <c r="W199" s="55">
        <v>12.4166666666667</v>
      </c>
      <c r="X199" s="55">
        <v>11.6666666666667</v>
      </c>
      <c r="Y199" s="55">
        <v>12.8333333333333</v>
      </c>
      <c r="Z199" s="55">
        <v>11</v>
      </c>
      <c r="AA199" s="55">
        <v>10.75</v>
      </c>
      <c r="AB199" s="55"/>
      <c r="AC199" s="55">
        <v>9.0833333333333304</v>
      </c>
      <c r="AD199" s="55">
        <v>9.5833333333333304</v>
      </c>
      <c r="AE199" s="55">
        <v>12.75</v>
      </c>
      <c r="AF199" s="55"/>
      <c r="AG199" s="55"/>
      <c r="AH199" s="55"/>
      <c r="AI199" s="55">
        <f t="shared" si="5"/>
        <v>11.760416666666663</v>
      </c>
      <c r="AJ199" s="53"/>
    </row>
    <row r="200" spans="1:36" x14ac:dyDescent="0.3">
      <c r="A200" s="33" t="s">
        <v>772</v>
      </c>
      <c r="B200" s="33" t="s">
        <v>1058</v>
      </c>
      <c r="D200" s="55">
        <v>7.4166666666666696</v>
      </c>
      <c r="E200" s="55">
        <v>7.25</v>
      </c>
      <c r="F200" s="55">
        <v>5.5</v>
      </c>
      <c r="G200" s="55"/>
      <c r="H200" s="55">
        <v>4.6666666666666696</v>
      </c>
      <c r="I200" s="55">
        <v>6.3333333333333304</v>
      </c>
      <c r="J200" s="55">
        <v>7.4166666666666696</v>
      </c>
      <c r="K200" s="55">
        <v>7.8333333333333304</v>
      </c>
      <c r="L200" s="55">
        <v>8</v>
      </c>
      <c r="M200" s="55">
        <v>5.8333333333333304</v>
      </c>
      <c r="N200" s="55"/>
      <c r="O200" s="55">
        <v>6.6666666666666696</v>
      </c>
      <c r="P200" s="55">
        <v>6.4166666666666696</v>
      </c>
      <c r="Q200" s="55">
        <v>7.1666666666666696</v>
      </c>
      <c r="R200" s="55">
        <v>7.25</v>
      </c>
      <c r="S200" s="55">
        <v>7.25</v>
      </c>
      <c r="T200" s="55">
        <v>3.6666666666666701</v>
      </c>
      <c r="U200" s="55"/>
      <c r="V200" s="55">
        <v>6.25</v>
      </c>
      <c r="W200" s="55">
        <v>8.25</v>
      </c>
      <c r="X200" s="55">
        <v>7</v>
      </c>
      <c r="Y200" s="55"/>
      <c r="Z200" s="55">
        <v>7.0833333333333304</v>
      </c>
      <c r="AA200" s="55">
        <v>4.6666666666666696</v>
      </c>
      <c r="AB200" s="55"/>
      <c r="AC200" s="55">
        <v>5.5833333333333304</v>
      </c>
      <c r="AD200" s="55">
        <v>6.5833333333333304</v>
      </c>
      <c r="AE200" s="55">
        <v>7.4166666666666696</v>
      </c>
      <c r="AF200" s="55"/>
      <c r="AG200" s="55"/>
      <c r="AH200" s="55"/>
      <c r="AI200" s="55">
        <f t="shared" si="5"/>
        <v>7.2444444444444445</v>
      </c>
      <c r="AJ200" s="53"/>
    </row>
    <row r="201" spans="1:36" x14ac:dyDescent="0.3">
      <c r="A201" s="33" t="s">
        <v>804</v>
      </c>
      <c r="B201" s="33" t="s">
        <v>1058</v>
      </c>
      <c r="D201" s="55">
        <v>6.6666666666666696</v>
      </c>
      <c r="E201" s="55">
        <v>6.0833333333333304</v>
      </c>
      <c r="F201" s="55">
        <v>5.6666666666666696</v>
      </c>
      <c r="G201" s="55"/>
      <c r="H201" s="55">
        <v>5.4166666666666696</v>
      </c>
      <c r="I201" s="55">
        <v>6.6666666666666696</v>
      </c>
      <c r="J201" s="55">
        <v>6.4166666666666696</v>
      </c>
      <c r="K201" s="55">
        <v>6.3333333333333304</v>
      </c>
      <c r="L201" s="55">
        <v>6.3333333333333304</v>
      </c>
      <c r="M201" s="55">
        <v>5.4166666666666696</v>
      </c>
      <c r="N201" s="55"/>
      <c r="O201" s="55">
        <v>5.9166666666666696</v>
      </c>
      <c r="P201" s="55">
        <v>7</v>
      </c>
      <c r="Q201" s="55">
        <v>7</v>
      </c>
      <c r="R201" s="55">
        <v>6.3333333333333304</v>
      </c>
      <c r="S201" s="55">
        <v>6.75</v>
      </c>
      <c r="T201" s="55"/>
      <c r="U201" s="55"/>
      <c r="V201" s="55">
        <v>5.75</v>
      </c>
      <c r="W201" s="55">
        <v>6.5833333333333304</v>
      </c>
      <c r="X201" s="55">
        <v>6.5</v>
      </c>
      <c r="Y201" s="55">
        <v>7.4166666666666696</v>
      </c>
      <c r="Z201" s="55">
        <v>6.5833333333333304</v>
      </c>
      <c r="AA201" s="55">
        <v>4.9166666666666696</v>
      </c>
      <c r="AB201" s="55"/>
      <c r="AC201" s="55">
        <v>4.3333333333333304</v>
      </c>
      <c r="AD201" s="55">
        <v>6.9166666666666696</v>
      </c>
      <c r="AE201" s="55">
        <v>5.6666666666666696</v>
      </c>
      <c r="AF201" s="55"/>
      <c r="AG201" s="55"/>
      <c r="AH201" s="55"/>
      <c r="AI201" s="55">
        <f t="shared" si="5"/>
        <v>6.578125</v>
      </c>
      <c r="AJ201" s="53"/>
    </row>
    <row r="202" spans="1:36" x14ac:dyDescent="0.3">
      <c r="A202" s="33" t="s">
        <v>592</v>
      </c>
      <c r="B202" s="33" t="s">
        <v>555</v>
      </c>
      <c r="D202" s="55">
        <v>6.5</v>
      </c>
      <c r="E202" s="55">
        <v>6.25</v>
      </c>
      <c r="F202" s="55">
        <v>3.5833333333333299</v>
      </c>
      <c r="G202" s="55"/>
      <c r="H202" s="55">
        <v>2.9166666666666701</v>
      </c>
      <c r="I202" s="55">
        <v>6.5833333333333304</v>
      </c>
      <c r="J202" s="55">
        <v>6.5</v>
      </c>
      <c r="K202" s="55">
        <v>6.5</v>
      </c>
      <c r="L202" s="55">
        <v>7.25</v>
      </c>
      <c r="M202" s="55">
        <v>3.5833333333333299</v>
      </c>
      <c r="N202" s="55"/>
      <c r="O202" s="55">
        <v>4.25</v>
      </c>
      <c r="P202" s="55">
        <v>7.5833333333333304</v>
      </c>
      <c r="Q202" s="55">
        <v>7.3333333333333304</v>
      </c>
      <c r="R202" s="55">
        <v>6.6666666666666696</v>
      </c>
      <c r="S202" s="55">
        <v>7.25</v>
      </c>
      <c r="T202" s="55">
        <v>3.5</v>
      </c>
      <c r="U202" s="55"/>
      <c r="V202" s="55">
        <v>2.5833333333333299</v>
      </c>
      <c r="W202" s="55">
        <v>7.4166666666666696</v>
      </c>
      <c r="X202" s="55">
        <v>6.6666666666666696</v>
      </c>
      <c r="Y202" s="55">
        <v>7.5</v>
      </c>
      <c r="Z202" s="55">
        <v>6.0833333333333304</v>
      </c>
      <c r="AA202" s="55">
        <v>3.1666666666666701</v>
      </c>
      <c r="AB202" s="55"/>
      <c r="AC202" s="55">
        <v>3.6666666666666701</v>
      </c>
      <c r="AD202" s="55">
        <v>6.5833333333333304</v>
      </c>
      <c r="AE202" s="55">
        <v>7</v>
      </c>
      <c r="AF202" s="55"/>
      <c r="AG202" s="55"/>
      <c r="AH202" s="55"/>
      <c r="AI202" s="55">
        <f t="shared" si="5"/>
        <v>6.8541666666666661</v>
      </c>
      <c r="AJ202" s="53"/>
    </row>
    <row r="203" spans="1:36" x14ac:dyDescent="0.3">
      <c r="A203" s="33" t="s">
        <v>599</v>
      </c>
      <c r="B203" s="33" t="s">
        <v>555</v>
      </c>
      <c r="D203" s="55">
        <v>7</v>
      </c>
      <c r="E203" s="55">
        <v>7</v>
      </c>
      <c r="F203" s="55">
        <v>3.3333333333333299</v>
      </c>
      <c r="G203" s="55"/>
      <c r="H203" s="55">
        <v>4.0833333333333304</v>
      </c>
      <c r="I203" s="55">
        <v>7.5</v>
      </c>
      <c r="J203" s="55">
        <v>7.3333333333333304</v>
      </c>
      <c r="K203" s="55">
        <v>7.25</v>
      </c>
      <c r="L203" s="55">
        <v>6.8333333333333304</v>
      </c>
      <c r="M203" s="55">
        <v>0.83333333333333304</v>
      </c>
      <c r="N203" s="55"/>
      <c r="O203" s="55">
        <v>4.6666666666666696</v>
      </c>
      <c r="P203" s="55">
        <v>8.25</v>
      </c>
      <c r="Q203" s="55">
        <v>8.1666666666666696</v>
      </c>
      <c r="R203" s="55">
        <v>8.3333333333333304</v>
      </c>
      <c r="S203" s="55">
        <v>7.3333333333333304</v>
      </c>
      <c r="T203" s="55">
        <v>2.9166666666666701</v>
      </c>
      <c r="U203" s="55"/>
      <c r="V203" s="55">
        <v>5.0833333333333304</v>
      </c>
      <c r="W203" s="55">
        <v>7.1666666666666696</v>
      </c>
      <c r="X203" s="55">
        <v>7.75</v>
      </c>
      <c r="Y203" s="55">
        <v>6.8333333333333304</v>
      </c>
      <c r="Z203" s="55">
        <v>7</v>
      </c>
      <c r="AA203" s="55">
        <v>0.5</v>
      </c>
      <c r="AB203" s="55">
        <v>0</v>
      </c>
      <c r="AC203" s="55"/>
      <c r="AD203" s="55">
        <v>6</v>
      </c>
      <c r="AE203" s="55">
        <v>6.8333333333333304</v>
      </c>
      <c r="AF203" s="55"/>
      <c r="AG203" s="55"/>
      <c r="AH203" s="55"/>
      <c r="AI203" s="55">
        <f t="shared" si="5"/>
        <v>7.2864583333333321</v>
      </c>
      <c r="AJ203" s="53"/>
    </row>
    <row r="204" spans="1:36" x14ac:dyDescent="0.3">
      <c r="A204" s="33" t="s">
        <v>609</v>
      </c>
      <c r="B204" s="33" t="s">
        <v>944</v>
      </c>
      <c r="D204" s="55">
        <v>12.1666666666667</v>
      </c>
      <c r="E204" s="55">
        <v>13.1666666666667</v>
      </c>
      <c r="F204" s="55">
        <v>4.8333333333333304</v>
      </c>
      <c r="G204" s="55"/>
      <c r="H204" s="55">
        <v>6.1666666666666696</v>
      </c>
      <c r="I204" s="55">
        <v>13</v>
      </c>
      <c r="J204" s="55">
        <v>13.6666666666667</v>
      </c>
      <c r="K204" s="55">
        <v>11.9166666666667</v>
      </c>
      <c r="L204" s="55">
        <v>13.3333333333333</v>
      </c>
      <c r="M204" s="55">
        <v>12.3333333333333</v>
      </c>
      <c r="N204" s="55"/>
      <c r="O204" s="55">
        <v>7.25</v>
      </c>
      <c r="P204" s="55">
        <v>11.9166666666667</v>
      </c>
      <c r="Q204" s="55">
        <v>12.3333333333333</v>
      </c>
      <c r="R204" s="55">
        <v>12.6666666666667</v>
      </c>
      <c r="S204" s="55">
        <v>12</v>
      </c>
      <c r="T204" s="55">
        <v>10.4166666666667</v>
      </c>
      <c r="U204" s="55"/>
      <c r="V204" s="55">
        <v>6.4166666666666696</v>
      </c>
      <c r="W204" s="55">
        <v>11.5</v>
      </c>
      <c r="X204" s="55">
        <v>13.8333333333333</v>
      </c>
      <c r="Y204" s="55">
        <v>8.25</v>
      </c>
      <c r="Z204" s="55">
        <v>12.5</v>
      </c>
      <c r="AA204" s="55">
        <v>8.0833333333333304</v>
      </c>
      <c r="AB204" s="55"/>
      <c r="AC204" s="55">
        <v>7.8333333333333304</v>
      </c>
      <c r="AD204" s="55">
        <v>9.75</v>
      </c>
      <c r="AE204" s="55">
        <v>13.25</v>
      </c>
      <c r="AF204" s="55"/>
      <c r="AG204" s="55"/>
      <c r="AH204" s="55"/>
      <c r="AI204" s="55">
        <f t="shared" si="5"/>
        <v>12.203125000000007</v>
      </c>
      <c r="AJ204" s="53"/>
    </row>
    <row r="205" spans="1:36" x14ac:dyDescent="0.3">
      <c r="A205" s="33" t="s">
        <v>608</v>
      </c>
      <c r="B205" s="33" t="s">
        <v>555</v>
      </c>
      <c r="D205" s="55">
        <v>5.1666666666666696</v>
      </c>
      <c r="E205" s="55">
        <v>4.5</v>
      </c>
      <c r="F205" s="55">
        <v>2.1666666666666701</v>
      </c>
      <c r="G205" s="55"/>
      <c r="H205" s="55">
        <v>2.1666666666666701</v>
      </c>
      <c r="I205" s="55">
        <v>4.9166666666666696</v>
      </c>
      <c r="J205" s="55">
        <v>5.3333333333333304</v>
      </c>
      <c r="K205" s="55">
        <v>5.5</v>
      </c>
      <c r="L205" s="55">
        <v>5.3333333333333304</v>
      </c>
      <c r="M205" s="55">
        <v>4.25</v>
      </c>
      <c r="N205" s="55"/>
      <c r="O205" s="55">
        <v>3.3333333333333299</v>
      </c>
      <c r="P205" s="55">
        <v>6.1666666666666696</v>
      </c>
      <c r="Q205" s="55">
        <v>5.75</v>
      </c>
      <c r="R205" s="55">
        <v>5.4166666666666696</v>
      </c>
      <c r="S205" s="55">
        <v>5.75</v>
      </c>
      <c r="T205" s="55">
        <v>4.25</v>
      </c>
      <c r="U205" s="55"/>
      <c r="V205" s="55">
        <v>3.1666666666666701</v>
      </c>
      <c r="W205" s="55">
        <v>6.3333333333333304</v>
      </c>
      <c r="X205" s="55">
        <v>7.1666666666666696</v>
      </c>
      <c r="Y205" s="55"/>
      <c r="Z205" s="55">
        <v>4.0833333333333304</v>
      </c>
      <c r="AA205" s="55">
        <v>0.83333333333333304</v>
      </c>
      <c r="AB205" s="55"/>
      <c r="AC205" s="55">
        <v>3.0833333333333299</v>
      </c>
      <c r="AD205" s="55">
        <v>2.5833333333333299</v>
      </c>
      <c r="AE205" s="55"/>
      <c r="AF205" s="55"/>
      <c r="AG205" s="55"/>
      <c r="AH205" s="55"/>
      <c r="AI205" s="55">
        <f t="shared" si="5"/>
        <v>5.2857142857142856</v>
      </c>
      <c r="AJ205" s="53"/>
    </row>
    <row r="206" spans="1:36" x14ac:dyDescent="0.3">
      <c r="A206" s="33" t="s">
        <v>611</v>
      </c>
      <c r="B206" s="33" t="s">
        <v>555</v>
      </c>
      <c r="D206" s="55">
        <v>8.9166666666666696</v>
      </c>
      <c r="E206" s="55">
        <v>8.3333333333333304</v>
      </c>
      <c r="F206" s="55">
        <v>5.3333333333333304</v>
      </c>
      <c r="G206" s="55"/>
      <c r="H206" s="55">
        <v>6.25</v>
      </c>
      <c r="I206" s="55">
        <v>9</v>
      </c>
      <c r="J206" s="55">
        <v>9.6666666666666696</v>
      </c>
      <c r="K206" s="55">
        <v>8.0833333333333304</v>
      </c>
      <c r="L206" s="55">
        <v>8.1666666666666696</v>
      </c>
      <c r="M206" s="55">
        <v>5.75</v>
      </c>
      <c r="N206" s="55"/>
      <c r="O206" s="55">
        <v>6.1666666666666696</v>
      </c>
      <c r="P206" s="55">
        <v>8.6666666666666696</v>
      </c>
      <c r="Q206" s="55">
        <v>8.25</v>
      </c>
      <c r="R206" s="55">
        <v>8.1666666666666696</v>
      </c>
      <c r="S206" s="55">
        <v>8.1666666666666696</v>
      </c>
      <c r="T206" s="55">
        <v>5.25</v>
      </c>
      <c r="U206" s="55"/>
      <c r="V206" s="55">
        <v>6.5833333333333304</v>
      </c>
      <c r="W206" s="55">
        <v>7.5833333333333304</v>
      </c>
      <c r="X206" s="55">
        <v>8.5833333333333304</v>
      </c>
      <c r="Y206" s="55">
        <v>9.3333333333333304</v>
      </c>
      <c r="Z206" s="55">
        <v>8.3333333333333304</v>
      </c>
      <c r="AA206" s="55"/>
      <c r="AB206" s="55"/>
      <c r="AC206" s="55">
        <v>7.3333333333333304</v>
      </c>
      <c r="AD206" s="55">
        <v>8.9166666666666696</v>
      </c>
      <c r="AE206" s="55">
        <v>8.3333333333333304</v>
      </c>
      <c r="AF206" s="55"/>
      <c r="AG206" s="55"/>
      <c r="AH206" s="55"/>
      <c r="AI206" s="55">
        <f t="shared" si="5"/>
        <v>8.53125</v>
      </c>
      <c r="AJ206" s="53"/>
    </row>
    <row r="207" spans="1:36" x14ac:dyDescent="0.3">
      <c r="A207" s="33" t="s">
        <v>817</v>
      </c>
      <c r="B207" s="33" t="s">
        <v>555</v>
      </c>
      <c r="D207" s="55">
        <v>9.9166666666666696</v>
      </c>
      <c r="E207" s="55">
        <v>10.25</v>
      </c>
      <c r="F207" s="55">
        <v>6.5833333333333304</v>
      </c>
      <c r="G207" s="55"/>
      <c r="H207" s="55">
        <v>5.1666666666666696</v>
      </c>
      <c r="I207" s="55">
        <v>9</v>
      </c>
      <c r="J207" s="55">
        <v>8.5833333333333304</v>
      </c>
      <c r="K207" s="55">
        <v>9.0833333333333304</v>
      </c>
      <c r="L207" s="55">
        <v>9.5</v>
      </c>
      <c r="M207" s="55">
        <v>6.1666666666666696</v>
      </c>
      <c r="N207" s="55"/>
      <c r="O207" s="55">
        <v>6</v>
      </c>
      <c r="P207" s="55">
        <v>9.25</v>
      </c>
      <c r="Q207" s="55"/>
      <c r="R207" s="55"/>
      <c r="S207" s="55"/>
      <c r="T207" s="55">
        <v>6.25</v>
      </c>
      <c r="U207" s="55"/>
      <c r="V207" s="55">
        <v>5.6666666666666696</v>
      </c>
      <c r="W207" s="55">
        <v>9.0833333333333304</v>
      </c>
      <c r="X207" s="55">
        <v>9.1666666666666696</v>
      </c>
      <c r="Y207" s="55">
        <v>8.3333333333333304</v>
      </c>
      <c r="Z207" s="55">
        <v>9.0833333333333304</v>
      </c>
      <c r="AA207" s="55">
        <v>4.8333333333333304</v>
      </c>
      <c r="AB207" s="55"/>
      <c r="AC207" s="55">
        <v>6.1666666666666696</v>
      </c>
      <c r="AD207" s="55">
        <v>9.25</v>
      </c>
      <c r="AE207" s="55">
        <v>9.5</v>
      </c>
      <c r="AF207" s="55"/>
      <c r="AG207" s="55"/>
      <c r="AH207" s="55"/>
      <c r="AI207" s="55">
        <f t="shared" si="5"/>
        <v>9.2307692307692299</v>
      </c>
      <c r="AJ207" s="53"/>
    </row>
    <row r="208" spans="1:36" x14ac:dyDescent="0.3">
      <c r="A208" s="33" t="s">
        <v>658</v>
      </c>
      <c r="B208" s="33" t="s">
        <v>1058</v>
      </c>
      <c r="D208" s="55">
        <v>5.5833333333333304</v>
      </c>
      <c r="E208" s="55">
        <v>6.0833333333333304</v>
      </c>
      <c r="F208" s="55">
        <v>2.9166666666666701</v>
      </c>
      <c r="G208" s="55"/>
      <c r="H208" s="55"/>
      <c r="I208" s="55">
        <v>2.4166666666666701</v>
      </c>
      <c r="J208" s="55">
        <v>5.9166666666666696</v>
      </c>
      <c r="K208" s="55">
        <v>6.6666666666666696</v>
      </c>
      <c r="L208" s="55">
        <v>6.25</v>
      </c>
      <c r="M208" s="55">
        <v>3.8333333333333299</v>
      </c>
      <c r="N208" s="55"/>
      <c r="O208" s="55">
        <v>4</v>
      </c>
      <c r="P208" s="55">
        <v>6.75</v>
      </c>
      <c r="Q208" s="55">
        <v>4.8333333333333304</v>
      </c>
      <c r="R208" s="55"/>
      <c r="S208" s="55">
        <v>5.75</v>
      </c>
      <c r="T208" s="55">
        <v>3.1666666666666701</v>
      </c>
      <c r="U208" s="55"/>
      <c r="V208" s="55">
        <v>3.1666666666666701</v>
      </c>
      <c r="W208" s="55">
        <v>6.5833333333333304</v>
      </c>
      <c r="X208" s="55">
        <v>6.3333333333333304</v>
      </c>
      <c r="Y208" s="55">
        <v>6.4166666666666696</v>
      </c>
      <c r="Z208" s="55">
        <v>5.8333333333333304</v>
      </c>
      <c r="AA208" s="55">
        <v>1.75</v>
      </c>
      <c r="AB208" s="55"/>
      <c r="AC208" s="55">
        <v>0.75</v>
      </c>
      <c r="AD208" s="55">
        <v>5</v>
      </c>
      <c r="AE208" s="55">
        <v>5.25</v>
      </c>
      <c r="AF208" s="55"/>
      <c r="AG208" s="55"/>
      <c r="AH208" s="55"/>
      <c r="AI208" s="55">
        <f t="shared" si="5"/>
        <v>5.7111111111111104</v>
      </c>
      <c r="AJ208" s="53"/>
    </row>
    <row r="209" spans="1:36" x14ac:dyDescent="0.3">
      <c r="A209" s="33" t="s">
        <v>680</v>
      </c>
      <c r="B209" s="33" t="s">
        <v>944</v>
      </c>
      <c r="D209" s="55">
        <v>8.4166666666666696</v>
      </c>
      <c r="E209" s="55">
        <v>9.0833333333333304</v>
      </c>
      <c r="F209" s="55">
        <v>5.25</v>
      </c>
      <c r="G209" s="55"/>
      <c r="H209" s="55"/>
      <c r="I209" s="55">
        <v>8.3333333333333304</v>
      </c>
      <c r="J209" s="55">
        <v>8.75</v>
      </c>
      <c r="K209" s="55">
        <v>6.25</v>
      </c>
      <c r="L209" s="55">
        <v>8.3333333333333304</v>
      </c>
      <c r="M209" s="55">
        <v>7.5833333333333304</v>
      </c>
      <c r="N209" s="55"/>
      <c r="O209" s="55">
        <v>5.5833333333333304</v>
      </c>
      <c r="P209" s="55">
        <v>9.1666666666666696</v>
      </c>
      <c r="Q209" s="55">
        <v>8</v>
      </c>
      <c r="R209" s="55">
        <v>8.5</v>
      </c>
      <c r="S209" s="55">
        <v>8.75</v>
      </c>
      <c r="T209" s="55">
        <v>5.3333333333333304</v>
      </c>
      <c r="U209" s="55">
        <v>1.0833333333333299</v>
      </c>
      <c r="V209" s="55">
        <v>5.9166666666666696</v>
      </c>
      <c r="W209" s="55">
        <v>7.5833333333333304</v>
      </c>
      <c r="X209" s="55">
        <v>9.4166666666666696</v>
      </c>
      <c r="Y209" s="55">
        <v>8.4166666666666696</v>
      </c>
      <c r="Z209" s="55">
        <v>9.1666666666666696</v>
      </c>
      <c r="AA209" s="55"/>
      <c r="AB209" s="55"/>
      <c r="AC209" s="55">
        <v>7.0833333333333304</v>
      </c>
      <c r="AD209" s="55">
        <v>7.6666666666666696</v>
      </c>
      <c r="AE209" s="55">
        <v>7.6666666666666696</v>
      </c>
      <c r="AF209" s="55"/>
      <c r="AG209" s="55"/>
      <c r="AH209" s="55"/>
      <c r="AI209" s="55">
        <f t="shared" si="5"/>
        <v>8.34375</v>
      </c>
      <c r="AJ209" s="53"/>
    </row>
    <row r="210" spans="1:36" x14ac:dyDescent="0.3">
      <c r="A210" s="33" t="s">
        <v>846</v>
      </c>
      <c r="B210" s="33" t="s">
        <v>1058</v>
      </c>
      <c r="D210" s="55">
        <v>7.1666666666666696</v>
      </c>
      <c r="E210" s="55">
        <v>8.0833333333333304</v>
      </c>
      <c r="F210" s="55">
        <v>6.6666666666666696</v>
      </c>
      <c r="G210" s="55"/>
      <c r="H210" s="55">
        <v>3.1666666666666701</v>
      </c>
      <c r="I210" s="55">
        <v>7.5833333333333304</v>
      </c>
      <c r="J210" s="55">
        <v>7.75</v>
      </c>
      <c r="K210" s="55">
        <v>7.25</v>
      </c>
      <c r="L210" s="55">
        <v>7.5833333333333304</v>
      </c>
      <c r="M210" s="55">
        <v>6.5833333333333304</v>
      </c>
      <c r="N210" s="55"/>
      <c r="O210" s="55">
        <v>4.0833333333333304</v>
      </c>
      <c r="P210" s="55">
        <v>7.75</v>
      </c>
      <c r="Q210" s="55">
        <v>7.5833333333333304</v>
      </c>
      <c r="R210" s="55">
        <v>7.8333333333333304</v>
      </c>
      <c r="S210" s="55">
        <v>7.5</v>
      </c>
      <c r="T210" s="55">
        <v>6.5833333333333304</v>
      </c>
      <c r="U210" s="55"/>
      <c r="V210" s="55">
        <v>5</v>
      </c>
      <c r="W210" s="55">
        <v>6.4166666666666696</v>
      </c>
      <c r="X210" s="55">
        <v>7</v>
      </c>
      <c r="Y210" s="55">
        <v>6.5833333333333304</v>
      </c>
      <c r="Z210" s="55">
        <v>6.75</v>
      </c>
      <c r="AA210" s="55">
        <v>5.0833333333333304</v>
      </c>
      <c r="AB210" s="55"/>
      <c r="AC210" s="55">
        <v>5.6666666666666696</v>
      </c>
      <c r="AD210" s="55">
        <v>9.1666666666666696</v>
      </c>
      <c r="AE210" s="55">
        <v>8.5</v>
      </c>
      <c r="AF210" s="55"/>
      <c r="AG210" s="55"/>
      <c r="AH210" s="55"/>
      <c r="AI210" s="55">
        <f t="shared" si="5"/>
        <v>7.5312499999999991</v>
      </c>
      <c r="AJ210" s="53"/>
    </row>
    <row r="211" spans="1:36" x14ac:dyDescent="0.3">
      <c r="A211" s="33" t="s">
        <v>686</v>
      </c>
      <c r="B211" s="33" t="s">
        <v>944</v>
      </c>
      <c r="D211" s="55">
        <v>11.3333333333333</v>
      </c>
      <c r="E211" s="55">
        <v>12.3333333333333</v>
      </c>
      <c r="F211" s="55">
        <v>10.5</v>
      </c>
      <c r="G211" s="55"/>
      <c r="H211" s="55">
        <v>7.3333333333333304</v>
      </c>
      <c r="I211" s="55">
        <v>11.6666666666667</v>
      </c>
      <c r="J211" s="55">
        <v>0.33333333333333298</v>
      </c>
      <c r="K211" s="55">
        <v>11.75</v>
      </c>
      <c r="L211" s="55">
        <v>10.9166666666667</v>
      </c>
      <c r="M211" s="55">
        <v>10.25</v>
      </c>
      <c r="N211" s="55"/>
      <c r="O211" s="55">
        <v>9.3333333333333304</v>
      </c>
      <c r="P211" s="55">
        <v>12</v>
      </c>
      <c r="Q211" s="55">
        <v>10.25</v>
      </c>
      <c r="R211" s="55">
        <v>11.1666666666667</v>
      </c>
      <c r="S211" s="55">
        <v>11.5</v>
      </c>
      <c r="T211" s="55">
        <v>10.75</v>
      </c>
      <c r="U211" s="55"/>
      <c r="V211" s="55">
        <v>7.75</v>
      </c>
      <c r="W211" s="55">
        <v>11.25</v>
      </c>
      <c r="X211" s="55">
        <v>12.0833333333333</v>
      </c>
      <c r="Y211" s="55">
        <v>11</v>
      </c>
      <c r="Z211" s="55">
        <v>10.75</v>
      </c>
      <c r="AA211" s="55">
        <v>10.3333333333333</v>
      </c>
      <c r="AB211" s="55"/>
      <c r="AC211" s="55">
        <v>7.6666666666666696</v>
      </c>
      <c r="AD211" s="55">
        <v>11.4166666666667</v>
      </c>
      <c r="AE211" s="55">
        <v>11.3333333333333</v>
      </c>
      <c r="AF211" s="55"/>
      <c r="AG211" s="55"/>
      <c r="AH211" s="55"/>
      <c r="AI211" s="55">
        <f t="shared" si="5"/>
        <v>10.692708333333336</v>
      </c>
      <c r="AJ211" s="53"/>
    </row>
    <row r="212" spans="1:36" x14ac:dyDescent="0.3">
      <c r="A212" s="33" t="s">
        <v>687</v>
      </c>
      <c r="B212" s="33" t="s">
        <v>555</v>
      </c>
      <c r="D212" s="55">
        <v>10.6666666666667</v>
      </c>
      <c r="E212" s="55">
        <v>11.3333333333333</v>
      </c>
      <c r="F212" s="55">
        <v>6.25</v>
      </c>
      <c r="G212" s="55">
        <v>3.4166666666666701</v>
      </c>
      <c r="H212" s="55">
        <v>3.5</v>
      </c>
      <c r="I212" s="55">
        <v>10.9166666666667</v>
      </c>
      <c r="J212" s="55">
        <v>9.1666666666666696</v>
      </c>
      <c r="K212" s="55">
        <v>11.9166666666667</v>
      </c>
      <c r="L212" s="55">
        <v>10.9166666666667</v>
      </c>
      <c r="M212" s="55">
        <v>3.8333333333333299</v>
      </c>
      <c r="N212" s="55"/>
      <c r="O212" s="55">
        <v>9</v>
      </c>
      <c r="P212" s="55">
        <v>13.9166666666667</v>
      </c>
      <c r="Q212" s="55">
        <v>12.5</v>
      </c>
      <c r="R212" s="55">
        <v>11.5</v>
      </c>
      <c r="S212" s="55">
        <v>10.0833333333333</v>
      </c>
      <c r="T212" s="55">
        <v>8.5</v>
      </c>
      <c r="U212" s="55">
        <v>2.4166666666666701</v>
      </c>
      <c r="V212" s="55">
        <v>4.25</v>
      </c>
      <c r="W212" s="55">
        <v>10.1666666666667</v>
      </c>
      <c r="X212" s="55">
        <v>11.0833333333333</v>
      </c>
      <c r="Y212" s="55">
        <v>11</v>
      </c>
      <c r="Z212" s="55">
        <v>6.25</v>
      </c>
      <c r="AA212" s="55">
        <v>2.1666666666666701</v>
      </c>
      <c r="AB212" s="55">
        <v>1.0833333333333299</v>
      </c>
      <c r="AC212" s="55">
        <v>6.75</v>
      </c>
      <c r="AD212" s="55">
        <v>11.4166666666667</v>
      </c>
      <c r="AE212" s="55">
        <v>10.5833333333333</v>
      </c>
      <c r="AF212" s="55"/>
      <c r="AG212" s="55"/>
      <c r="AH212" s="55"/>
      <c r="AI212" s="55">
        <f t="shared" si="5"/>
        <v>10.838541666666675</v>
      </c>
      <c r="AJ212" s="53"/>
    </row>
    <row r="213" spans="1:36" x14ac:dyDescent="0.3">
      <c r="A213" s="33" t="s">
        <v>691</v>
      </c>
      <c r="B213" s="33" t="s">
        <v>1058</v>
      </c>
      <c r="D213" s="55">
        <v>9.4166666666666696</v>
      </c>
      <c r="E213" s="55">
        <v>8.5</v>
      </c>
      <c r="F213" s="55">
        <v>5.25</v>
      </c>
      <c r="G213" s="55"/>
      <c r="H213" s="55">
        <v>4.8333333333333304</v>
      </c>
      <c r="I213" s="55">
        <v>8.8333333333333304</v>
      </c>
      <c r="J213" s="55">
        <v>9.0833333333333304</v>
      </c>
      <c r="K213" s="55">
        <v>9.9166666666666696</v>
      </c>
      <c r="L213" s="55">
        <v>9.1666666666666696</v>
      </c>
      <c r="M213" s="55">
        <v>10.0833333333333</v>
      </c>
      <c r="N213" s="55">
        <v>1.5</v>
      </c>
      <c r="O213" s="55">
        <v>4.5</v>
      </c>
      <c r="P213" s="55">
        <v>9.0833333333333304</v>
      </c>
      <c r="Q213" s="55">
        <v>9.25</v>
      </c>
      <c r="R213" s="55">
        <v>8.75</v>
      </c>
      <c r="S213" s="55">
        <v>9.4166666666666696</v>
      </c>
      <c r="T213" s="55">
        <v>4.3333333333333304</v>
      </c>
      <c r="U213" s="55"/>
      <c r="V213" s="55">
        <v>6.5833333333333304</v>
      </c>
      <c r="W213" s="55">
        <v>9</v>
      </c>
      <c r="X213" s="55">
        <v>9.4166666666666696</v>
      </c>
      <c r="Y213" s="55">
        <v>9.5</v>
      </c>
      <c r="Z213" s="55">
        <v>9.3333333333333304</v>
      </c>
      <c r="AA213" s="55">
        <v>4.1666666666666696</v>
      </c>
      <c r="AB213" s="55"/>
      <c r="AC213" s="55"/>
      <c r="AD213" s="55"/>
      <c r="AE213" s="55">
        <v>9.6666666666666696</v>
      </c>
      <c r="AF213" s="55"/>
      <c r="AG213" s="55"/>
      <c r="AH213" s="55"/>
      <c r="AI213" s="55">
        <f t="shared" si="5"/>
        <v>9.2222222222222232</v>
      </c>
      <c r="AJ213" s="53"/>
    </row>
    <row r="214" spans="1:36" x14ac:dyDescent="0.3">
      <c r="A214" s="33" t="s">
        <v>705</v>
      </c>
      <c r="B214" s="33" t="s">
        <v>555</v>
      </c>
      <c r="D214" s="55">
        <v>5.5</v>
      </c>
      <c r="E214" s="55">
        <v>5.75</v>
      </c>
      <c r="F214" s="55">
        <v>4.4166666666666696</v>
      </c>
      <c r="G214" s="55"/>
      <c r="H214" s="55">
        <v>2.3333333333333299</v>
      </c>
      <c r="I214" s="55">
        <v>5.8333333333333304</v>
      </c>
      <c r="J214" s="55">
        <v>5.9166666666666696</v>
      </c>
      <c r="K214" s="55">
        <v>5.75</v>
      </c>
      <c r="L214" s="55"/>
      <c r="M214" s="55">
        <v>4.0833333333333304</v>
      </c>
      <c r="N214" s="55"/>
      <c r="O214" s="55">
        <v>2.6666666666666701</v>
      </c>
      <c r="P214" s="55">
        <v>5.75</v>
      </c>
      <c r="Q214" s="55">
        <v>6.4166666666666696</v>
      </c>
      <c r="R214" s="55">
        <v>6.6666666666666696</v>
      </c>
      <c r="S214" s="55">
        <v>5.5833333333333304</v>
      </c>
      <c r="T214" s="55">
        <v>1.9166666666666701</v>
      </c>
      <c r="U214" s="55"/>
      <c r="V214" s="55">
        <v>2.6666666666666701</v>
      </c>
      <c r="W214" s="55">
        <v>5.75</v>
      </c>
      <c r="X214" s="55">
        <v>6</v>
      </c>
      <c r="Y214" s="55">
        <v>5.5</v>
      </c>
      <c r="Z214" s="55">
        <v>5.25</v>
      </c>
      <c r="AA214" s="55">
        <v>0.58333333333333304</v>
      </c>
      <c r="AB214" s="55"/>
      <c r="AC214" s="55">
        <v>2.25</v>
      </c>
      <c r="AD214" s="55">
        <v>5.25</v>
      </c>
      <c r="AE214" s="55">
        <v>5.6666666666666696</v>
      </c>
      <c r="AF214" s="55"/>
      <c r="AG214" s="55"/>
      <c r="AH214" s="55"/>
      <c r="AI214" s="55">
        <f t="shared" si="5"/>
        <v>5.772222222222223</v>
      </c>
      <c r="AJ214" s="53"/>
    </row>
    <row r="215" spans="1:36" x14ac:dyDescent="0.3">
      <c r="A215" s="33" t="s">
        <v>722</v>
      </c>
      <c r="B215" s="33" t="s">
        <v>945</v>
      </c>
      <c r="D215" s="55">
        <v>9.5833333333333304</v>
      </c>
      <c r="E215" s="55">
        <v>9.25</v>
      </c>
      <c r="F215" s="55">
        <v>7.0833333333333304</v>
      </c>
      <c r="G215" s="55"/>
      <c r="H215" s="55">
        <v>5.75</v>
      </c>
      <c r="I215" s="55">
        <v>9.4166666666666696</v>
      </c>
      <c r="J215" s="55">
        <v>8.8333333333333304</v>
      </c>
      <c r="K215" s="55">
        <v>9.0833333333333304</v>
      </c>
      <c r="L215" s="55">
        <v>7.6666666666666696</v>
      </c>
      <c r="M215" s="55">
        <v>7.4166666666666696</v>
      </c>
      <c r="N215" s="55"/>
      <c r="O215" s="55">
        <v>6.1666666666666696</v>
      </c>
      <c r="P215" s="55">
        <v>8.8333333333333304</v>
      </c>
      <c r="Q215" s="55">
        <v>8.4166666666666696</v>
      </c>
      <c r="R215" s="55">
        <v>8.8333333333333304</v>
      </c>
      <c r="S215" s="55">
        <v>9.9166666666666696</v>
      </c>
      <c r="T215" s="55">
        <v>6.5</v>
      </c>
      <c r="U215" s="55"/>
      <c r="V215" s="55">
        <v>5.9166666666666696</v>
      </c>
      <c r="W215" s="55">
        <v>8.4166666666666696</v>
      </c>
      <c r="X215" s="55">
        <v>9.25</v>
      </c>
      <c r="Y215" s="55"/>
      <c r="Z215" s="55">
        <v>9.9166666666666696</v>
      </c>
      <c r="AA215" s="55">
        <v>6.25</v>
      </c>
      <c r="AB215" s="55"/>
      <c r="AC215" s="55">
        <v>5.5833333333333304</v>
      </c>
      <c r="AD215" s="55">
        <v>10.5</v>
      </c>
      <c r="AE215" s="55">
        <v>9</v>
      </c>
      <c r="AF215" s="55"/>
      <c r="AG215" s="55"/>
      <c r="AH215" s="55"/>
      <c r="AI215" s="55">
        <f t="shared" si="5"/>
        <v>9.1277777777777782</v>
      </c>
      <c r="AJ215" s="53"/>
    </row>
    <row r="216" spans="1:36" x14ac:dyDescent="0.3">
      <c r="A216" s="33" t="s">
        <v>734</v>
      </c>
      <c r="B216" s="33" t="s">
        <v>1058</v>
      </c>
      <c r="D216" s="55">
        <v>9.75</v>
      </c>
      <c r="E216" s="55">
        <v>10.6666666666667</v>
      </c>
      <c r="F216" s="55">
        <v>7.1666666666666696</v>
      </c>
      <c r="G216" s="55"/>
      <c r="H216" s="55">
        <v>5.75</v>
      </c>
      <c r="I216" s="55">
        <v>11.25</v>
      </c>
      <c r="J216" s="55">
        <v>11.1666666666667</v>
      </c>
      <c r="K216" s="55">
        <v>2.4166666666666701</v>
      </c>
      <c r="L216" s="55">
        <v>10.5</v>
      </c>
      <c r="M216" s="55"/>
      <c r="N216" s="55"/>
      <c r="O216" s="55">
        <v>6.4166666666666696</v>
      </c>
      <c r="P216" s="55">
        <v>9.5</v>
      </c>
      <c r="Q216" s="55">
        <v>9.8333333333333304</v>
      </c>
      <c r="R216" s="55">
        <v>8.6666666666666696</v>
      </c>
      <c r="S216" s="55">
        <v>10</v>
      </c>
      <c r="T216" s="55">
        <v>4.9166666666666696</v>
      </c>
      <c r="U216" s="55"/>
      <c r="V216" s="55">
        <v>6</v>
      </c>
      <c r="W216" s="55">
        <v>9.1666666666666696</v>
      </c>
      <c r="X216" s="55">
        <v>9.25</v>
      </c>
      <c r="Y216" s="55">
        <v>11.0833333333333</v>
      </c>
      <c r="Z216" s="55">
        <v>10.75</v>
      </c>
      <c r="AA216" s="55">
        <v>5</v>
      </c>
      <c r="AB216" s="55"/>
      <c r="AC216" s="55">
        <v>8.5833333333333304</v>
      </c>
      <c r="AD216" s="55">
        <v>11.0833333333333</v>
      </c>
      <c r="AE216" s="55">
        <v>9.3333333333333304</v>
      </c>
      <c r="AF216" s="55"/>
      <c r="AG216" s="55"/>
      <c r="AH216" s="55"/>
      <c r="AI216" s="55">
        <f t="shared" si="5"/>
        <v>9.6510416666666696</v>
      </c>
      <c r="AJ216" s="53"/>
    </row>
    <row r="217" spans="1:36" x14ac:dyDescent="0.3">
      <c r="A217" s="33" t="s">
        <v>739</v>
      </c>
      <c r="B217" s="33" t="s">
        <v>555</v>
      </c>
      <c r="D217" s="55">
        <v>13.25</v>
      </c>
      <c r="E217" s="55">
        <v>12.5</v>
      </c>
      <c r="F217" s="55">
        <v>8.75</v>
      </c>
      <c r="G217" s="55"/>
      <c r="H217" s="55">
        <v>8.4166666666666696</v>
      </c>
      <c r="I217" s="55">
        <v>12.9166666666667</v>
      </c>
      <c r="J217" s="55">
        <v>0.41666666666666702</v>
      </c>
      <c r="K217" s="55">
        <v>13.4166666666667</v>
      </c>
      <c r="L217" s="55">
        <v>13.1666666666667</v>
      </c>
      <c r="M217" s="55">
        <v>11.5833333333333</v>
      </c>
      <c r="N217" s="55"/>
      <c r="O217" s="55">
        <v>7.5833333333333304</v>
      </c>
      <c r="P217" s="55">
        <v>13.6666666666667</v>
      </c>
      <c r="Q217" s="55">
        <v>13.25</v>
      </c>
      <c r="R217" s="55">
        <v>11.8333333333333</v>
      </c>
      <c r="S217" s="55">
        <v>13.25</v>
      </c>
      <c r="T217" s="55">
        <v>10.8333333333333</v>
      </c>
      <c r="U217" s="55"/>
      <c r="V217" s="55">
        <v>10.0833333333333</v>
      </c>
      <c r="W217" s="55">
        <v>12.0833333333333</v>
      </c>
      <c r="X217" s="55">
        <v>13.75</v>
      </c>
      <c r="Y217" s="55">
        <v>10.5833333333333</v>
      </c>
      <c r="Z217" s="55">
        <v>10.0833333333333</v>
      </c>
      <c r="AA217" s="55">
        <v>2.75</v>
      </c>
      <c r="AB217" s="55"/>
      <c r="AC217" s="55">
        <v>8.3333333333333304</v>
      </c>
      <c r="AD217" s="55">
        <v>13.4166666666667</v>
      </c>
      <c r="AE217" s="55">
        <v>12.25</v>
      </c>
      <c r="AF217" s="55"/>
      <c r="AG217" s="55"/>
      <c r="AH217" s="55"/>
      <c r="AI217" s="55">
        <f t="shared" si="5"/>
        <v>11.864583333333336</v>
      </c>
      <c r="AJ217" s="53"/>
    </row>
    <row r="218" spans="1:36" x14ac:dyDescent="0.3">
      <c r="A218" s="33" t="s">
        <v>338</v>
      </c>
      <c r="B218" s="33" t="s">
        <v>1058</v>
      </c>
      <c r="D218" s="55">
        <v>11.25</v>
      </c>
      <c r="E218" s="55"/>
      <c r="F218" s="55">
        <v>6.4166666666666696</v>
      </c>
      <c r="G218" s="55"/>
      <c r="H218" s="55">
        <v>4.4166666666666696</v>
      </c>
      <c r="I218" s="55">
        <v>10.3333333333333</v>
      </c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>
        <f t="shared" si="5"/>
        <v>10.79166666666665</v>
      </c>
      <c r="AJ218" s="53"/>
    </row>
    <row r="219" spans="1:36" x14ac:dyDescent="0.3">
      <c r="A219" s="33" t="s">
        <v>745</v>
      </c>
      <c r="B219" s="33" t="s">
        <v>555</v>
      </c>
      <c r="D219" s="55">
        <v>8.5833333333333304</v>
      </c>
      <c r="E219" s="55">
        <v>8.3333333333333304</v>
      </c>
      <c r="F219" s="55">
        <v>4.5833333333333304</v>
      </c>
      <c r="G219" s="55"/>
      <c r="H219" s="55">
        <v>4.4166666666666696</v>
      </c>
      <c r="I219" s="55">
        <v>9.3333333333333304</v>
      </c>
      <c r="J219" s="55">
        <v>9</v>
      </c>
      <c r="K219" s="55">
        <v>8.25</v>
      </c>
      <c r="L219" s="55">
        <v>8.1666666666666696</v>
      </c>
      <c r="M219" s="55">
        <v>4.9166666666666696</v>
      </c>
      <c r="N219" s="55"/>
      <c r="O219" s="55">
        <v>4.5833333333333304</v>
      </c>
      <c r="P219" s="55">
        <v>8.75</v>
      </c>
      <c r="Q219" s="55">
        <v>8.1666666666666696</v>
      </c>
      <c r="R219" s="55">
        <v>8.75</v>
      </c>
      <c r="S219" s="55">
        <v>8.5833333333333304</v>
      </c>
      <c r="T219" s="55">
        <v>5.0833333333333304</v>
      </c>
      <c r="U219" s="55"/>
      <c r="V219" s="55">
        <v>4.75</v>
      </c>
      <c r="W219" s="55">
        <v>8.5833333333333304</v>
      </c>
      <c r="X219" s="55">
        <v>9.0833333333333304</v>
      </c>
      <c r="Y219" s="55">
        <v>8.8333333333333304</v>
      </c>
      <c r="Z219" s="55">
        <v>8.3333333333333304</v>
      </c>
      <c r="AA219" s="55">
        <v>2.1666666666666701</v>
      </c>
      <c r="AB219" s="55"/>
      <c r="AC219" s="55">
        <v>5</v>
      </c>
      <c r="AD219" s="55">
        <v>8.5833333333333304</v>
      </c>
      <c r="AE219" s="55">
        <v>8.1666666666666696</v>
      </c>
      <c r="AF219" s="55"/>
      <c r="AG219" s="55"/>
      <c r="AH219" s="55"/>
      <c r="AI219" s="55">
        <f t="shared" si="5"/>
        <v>8.5937499999999982</v>
      </c>
      <c r="AJ219" s="53"/>
    </row>
    <row r="220" spans="1:36" x14ac:dyDescent="0.3">
      <c r="A220" s="33" t="s">
        <v>753</v>
      </c>
      <c r="B220" s="33" t="s">
        <v>555</v>
      </c>
      <c r="D220" s="55">
        <v>7.1666666666666696</v>
      </c>
      <c r="E220" s="55">
        <v>8.5833333333333304</v>
      </c>
      <c r="F220" s="55">
        <v>4.9166666666666696</v>
      </c>
      <c r="G220" s="55"/>
      <c r="H220" s="55">
        <v>7.6666666666666696</v>
      </c>
      <c r="I220" s="55">
        <v>7.5</v>
      </c>
      <c r="J220" s="55">
        <v>7.75</v>
      </c>
      <c r="K220" s="55">
        <v>8</v>
      </c>
      <c r="L220" s="55">
        <v>8.5</v>
      </c>
      <c r="M220" s="55">
        <v>5.4166666666666696</v>
      </c>
      <c r="N220" s="55"/>
      <c r="O220" s="55">
        <v>8.5833333333333304</v>
      </c>
      <c r="P220" s="55">
        <v>9.5</v>
      </c>
      <c r="Q220" s="55">
        <v>7.6666666666666696</v>
      </c>
      <c r="R220" s="55">
        <v>3.5833333333333299</v>
      </c>
      <c r="S220" s="55">
        <v>7.9166666666666696</v>
      </c>
      <c r="T220" s="55">
        <v>3.8333333333333299</v>
      </c>
      <c r="U220" s="55"/>
      <c r="V220" s="55">
        <v>5.8333333333333304</v>
      </c>
      <c r="W220" s="55">
        <v>8.25</v>
      </c>
      <c r="X220" s="55">
        <v>7.3333333333333304</v>
      </c>
      <c r="Y220" s="55">
        <v>7.5</v>
      </c>
      <c r="Z220" s="55">
        <v>8.4166666666666696</v>
      </c>
      <c r="AA220" s="55">
        <v>4.0833333333333304</v>
      </c>
      <c r="AB220" s="55">
        <v>4.1666666666666696</v>
      </c>
      <c r="AC220" s="55">
        <v>5.5</v>
      </c>
      <c r="AD220" s="55">
        <v>8.9166666666666696</v>
      </c>
      <c r="AE220" s="55">
        <v>5.5</v>
      </c>
      <c r="AF220" s="55"/>
      <c r="AG220" s="55"/>
      <c r="AH220" s="55"/>
      <c r="AI220" s="55">
        <f t="shared" si="5"/>
        <v>7.6302083333333339</v>
      </c>
      <c r="AJ220" s="53"/>
    </row>
    <row r="221" spans="1:36" x14ac:dyDescent="0.3">
      <c r="A221" s="33" t="s">
        <v>754</v>
      </c>
      <c r="B221" s="33" t="s">
        <v>555</v>
      </c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 t="str">
        <f t="shared" si="5"/>
        <v/>
      </c>
      <c r="AJ221" s="53"/>
    </row>
    <row r="222" spans="1:36" x14ac:dyDescent="0.3">
      <c r="A222" s="33" t="s">
        <v>885</v>
      </c>
      <c r="B222" s="33" t="s">
        <v>944</v>
      </c>
      <c r="D222" s="55">
        <v>13.5</v>
      </c>
      <c r="E222" s="55">
        <v>14.0833333333333</v>
      </c>
      <c r="F222" s="55">
        <v>6.3333333333333304</v>
      </c>
      <c r="G222" s="55"/>
      <c r="H222" s="55">
        <v>8</v>
      </c>
      <c r="I222" s="55">
        <v>13.25</v>
      </c>
      <c r="J222" s="55">
        <v>13.1666666666667</v>
      </c>
      <c r="K222" s="55">
        <v>14.5</v>
      </c>
      <c r="L222" s="55">
        <v>12.9166666666667</v>
      </c>
      <c r="M222" s="55">
        <v>11.8333333333333</v>
      </c>
      <c r="N222" s="55"/>
      <c r="O222" s="55">
        <v>7</v>
      </c>
      <c r="P222" s="55">
        <v>13.25</v>
      </c>
      <c r="Q222" s="55">
        <v>14.5</v>
      </c>
      <c r="R222" s="55">
        <v>13.6666666666667</v>
      </c>
      <c r="S222" s="55">
        <v>15.1666666666667</v>
      </c>
      <c r="T222" s="55">
        <v>10.3333333333333</v>
      </c>
      <c r="U222" s="55">
        <v>0</v>
      </c>
      <c r="V222" s="55">
        <v>7.9166666666666696</v>
      </c>
      <c r="W222" s="55">
        <v>13.25</v>
      </c>
      <c r="X222" s="55">
        <v>14.3333333333333</v>
      </c>
      <c r="Y222" s="55">
        <v>14.25</v>
      </c>
      <c r="Z222" s="55">
        <v>13.0833333333333</v>
      </c>
      <c r="AA222" s="55">
        <v>11.5</v>
      </c>
      <c r="AB222" s="55">
        <v>0</v>
      </c>
      <c r="AC222" s="55">
        <v>8.25</v>
      </c>
      <c r="AD222" s="55">
        <v>13.8333333333333</v>
      </c>
      <c r="AE222" s="55">
        <v>13.1666666666667</v>
      </c>
      <c r="AF222" s="55"/>
      <c r="AG222" s="55"/>
      <c r="AH222" s="55"/>
      <c r="AI222" s="55">
        <f t="shared" si="5"/>
        <v>13.744791666666671</v>
      </c>
      <c r="AJ222" s="53"/>
    </row>
    <row r="223" spans="1:36" x14ac:dyDescent="0.3">
      <c r="A223" s="33" t="s">
        <v>774</v>
      </c>
      <c r="B223" s="33" t="s">
        <v>944</v>
      </c>
      <c r="D223" s="55">
        <v>7.9166666666666696</v>
      </c>
      <c r="E223" s="55">
        <v>6.9166666666666696</v>
      </c>
      <c r="F223" s="55">
        <v>7.0833333333333304</v>
      </c>
      <c r="G223" s="55"/>
      <c r="H223" s="55">
        <v>6.5833333333333304</v>
      </c>
      <c r="I223" s="55">
        <v>8.6666666666666696</v>
      </c>
      <c r="J223" s="55">
        <v>7.3333333333333304</v>
      </c>
      <c r="K223" s="55">
        <v>7.6666666666666696</v>
      </c>
      <c r="L223" s="55">
        <v>6.75</v>
      </c>
      <c r="M223" s="55">
        <v>9.1666666666666696</v>
      </c>
      <c r="N223" s="55"/>
      <c r="O223" s="55">
        <v>7.1666666666666696</v>
      </c>
      <c r="P223" s="55">
        <v>8.0833333333333304</v>
      </c>
      <c r="Q223" s="55">
        <v>8.4166666666666696</v>
      </c>
      <c r="R223" s="55">
        <v>8.3333333333333304</v>
      </c>
      <c r="S223" s="55">
        <v>7.6666666666666696</v>
      </c>
      <c r="T223" s="55">
        <v>5.1666666666666696</v>
      </c>
      <c r="U223" s="55"/>
      <c r="V223" s="55">
        <v>6.1666666666666696</v>
      </c>
      <c r="W223" s="55">
        <v>8.3333333333333304</v>
      </c>
      <c r="X223" s="55">
        <v>8.3333333333333304</v>
      </c>
      <c r="Y223" s="55">
        <v>8.1666666666666696</v>
      </c>
      <c r="Z223" s="55">
        <v>8.1666666666666696</v>
      </c>
      <c r="AA223" s="55">
        <v>6.9166666666666696</v>
      </c>
      <c r="AB223" s="55"/>
      <c r="AC223" s="55">
        <v>7</v>
      </c>
      <c r="AD223" s="55">
        <v>9.0833333333333304</v>
      </c>
      <c r="AE223" s="55">
        <v>8.3333333333333304</v>
      </c>
      <c r="AF223" s="55"/>
      <c r="AG223" s="55"/>
      <c r="AH223" s="55"/>
      <c r="AI223" s="55">
        <f t="shared" si="5"/>
        <v>8.0104166666666679</v>
      </c>
      <c r="AJ223" s="53"/>
    </row>
    <row r="224" spans="1:36" x14ac:dyDescent="0.3">
      <c r="A224" s="33" t="s">
        <v>784</v>
      </c>
      <c r="B224" s="33" t="s">
        <v>1058</v>
      </c>
      <c r="D224" s="55">
        <v>14.75</v>
      </c>
      <c r="E224" s="55">
        <v>14.5</v>
      </c>
      <c r="F224" s="55">
        <v>6.5833333333333304</v>
      </c>
      <c r="G224" s="55"/>
      <c r="H224" s="55">
        <v>8.75</v>
      </c>
      <c r="I224" s="55">
        <v>14.8333333333333</v>
      </c>
      <c r="J224" s="55">
        <v>15</v>
      </c>
      <c r="K224" s="55">
        <v>14.1666666666667</v>
      </c>
      <c r="L224" s="55"/>
      <c r="M224" s="55">
        <v>8.5833333333333304</v>
      </c>
      <c r="N224" s="55"/>
      <c r="O224" s="55"/>
      <c r="P224" s="55">
        <v>14.8333333333333</v>
      </c>
      <c r="Q224" s="55">
        <v>15.8333333333333</v>
      </c>
      <c r="R224" s="55">
        <v>14.75</v>
      </c>
      <c r="S224" s="55">
        <v>14.75</v>
      </c>
      <c r="T224" s="55">
        <v>5.8333333333333304</v>
      </c>
      <c r="U224" s="55"/>
      <c r="V224" s="55">
        <v>6.5</v>
      </c>
      <c r="W224" s="55">
        <v>14.75</v>
      </c>
      <c r="X224" s="55">
        <v>13.6666666666667</v>
      </c>
      <c r="Y224" s="55">
        <v>14.4166666666667</v>
      </c>
      <c r="Z224" s="55">
        <v>15.1666666666667</v>
      </c>
      <c r="AA224" s="55">
        <v>6.1666666666666696</v>
      </c>
      <c r="AB224" s="55"/>
      <c r="AC224" s="55">
        <v>8.5</v>
      </c>
      <c r="AD224" s="55">
        <v>13.1666666666667</v>
      </c>
      <c r="AE224" s="55">
        <v>14.25</v>
      </c>
      <c r="AF224" s="55"/>
      <c r="AG224" s="55"/>
      <c r="AH224" s="55"/>
      <c r="AI224" s="55">
        <f t="shared" si="5"/>
        <v>14.588888888888892</v>
      </c>
      <c r="AJ224" s="53"/>
    </row>
    <row r="225" spans="1:36" x14ac:dyDescent="0.3">
      <c r="A225" s="33" t="s">
        <v>785</v>
      </c>
      <c r="B225" s="33" t="s">
        <v>1058</v>
      </c>
      <c r="D225" s="55">
        <v>6.6666666666666696</v>
      </c>
      <c r="E225" s="55">
        <v>6.25</v>
      </c>
      <c r="F225" s="55">
        <v>4.0833333333333304</v>
      </c>
      <c r="G225" s="55"/>
      <c r="H225" s="55">
        <v>4.0833333333333304</v>
      </c>
      <c r="I225" s="55">
        <v>6.0833333333333304</v>
      </c>
      <c r="J225" s="55"/>
      <c r="K225" s="55">
        <v>5.75</v>
      </c>
      <c r="L225" s="55">
        <v>5.6666666666666696</v>
      </c>
      <c r="M225" s="55">
        <v>5.8333333333333304</v>
      </c>
      <c r="N225" s="55"/>
      <c r="O225" s="55">
        <v>5</v>
      </c>
      <c r="P225" s="55">
        <v>5.5833333333333304</v>
      </c>
      <c r="Q225" s="55">
        <v>6.0833333333333304</v>
      </c>
      <c r="R225" s="55">
        <v>5.6666666666666696</v>
      </c>
      <c r="S225" s="55">
        <v>6.3333333333333304</v>
      </c>
      <c r="T225" s="55">
        <v>3.25</v>
      </c>
      <c r="U225" s="55"/>
      <c r="V225" s="55">
        <v>6.4166666666666696</v>
      </c>
      <c r="W225" s="55">
        <v>6.5</v>
      </c>
      <c r="X225" s="55">
        <v>6.25</v>
      </c>
      <c r="Y225" s="55"/>
      <c r="Z225" s="55">
        <v>7.0833333333333304</v>
      </c>
      <c r="AA225" s="55">
        <v>3.4166666666666701</v>
      </c>
      <c r="AB225" s="55"/>
      <c r="AC225" s="55">
        <v>5.4166666666666696</v>
      </c>
      <c r="AD225" s="55">
        <v>6.25</v>
      </c>
      <c r="AE225" s="55">
        <v>6.4166666666666696</v>
      </c>
      <c r="AF225" s="55"/>
      <c r="AG225" s="55"/>
      <c r="AH225" s="55"/>
      <c r="AI225" s="55">
        <f t="shared" si="5"/>
        <v>6.1845238095238093</v>
      </c>
      <c r="AJ225" s="53"/>
    </row>
    <row r="226" spans="1:36" x14ac:dyDescent="0.3">
      <c r="A226" s="33" t="s">
        <v>791</v>
      </c>
      <c r="B226" s="33" t="s">
        <v>555</v>
      </c>
      <c r="D226" s="55">
        <v>9</v>
      </c>
      <c r="E226" s="55">
        <v>8.3333333333333304</v>
      </c>
      <c r="F226" s="55">
        <v>5.25</v>
      </c>
      <c r="G226" s="55"/>
      <c r="H226" s="55"/>
      <c r="I226" s="55">
        <v>8.5833333333333304</v>
      </c>
      <c r="J226" s="55">
        <v>8.6666666666666696</v>
      </c>
      <c r="K226" s="55">
        <v>4.5833333333333304</v>
      </c>
      <c r="L226" s="55">
        <v>8.0833333333333304</v>
      </c>
      <c r="M226" s="55">
        <v>7.0833333333333304</v>
      </c>
      <c r="N226" s="55"/>
      <c r="O226" s="55">
        <v>4.5</v>
      </c>
      <c r="P226" s="55">
        <v>8.9166666666666696</v>
      </c>
      <c r="Q226" s="55">
        <v>8.8333333333333304</v>
      </c>
      <c r="R226" s="55">
        <v>8.1666666666666696</v>
      </c>
      <c r="S226" s="55">
        <v>9.0833333333333304</v>
      </c>
      <c r="T226" s="55">
        <v>6.25</v>
      </c>
      <c r="U226" s="55">
        <v>1.75</v>
      </c>
      <c r="V226" s="55">
        <v>6.75</v>
      </c>
      <c r="W226" s="55">
        <v>8.3333333333333304</v>
      </c>
      <c r="X226" s="55">
        <v>9.0833333333333304</v>
      </c>
      <c r="Y226" s="55">
        <v>9</v>
      </c>
      <c r="Z226" s="55">
        <v>8.5</v>
      </c>
      <c r="AA226" s="55"/>
      <c r="AB226" s="55"/>
      <c r="AC226" s="55">
        <v>5.0833333333333304</v>
      </c>
      <c r="AD226" s="55">
        <v>7.6666666666666696</v>
      </c>
      <c r="AE226" s="55">
        <v>9</v>
      </c>
      <c r="AF226" s="55"/>
      <c r="AG226" s="55"/>
      <c r="AH226" s="55"/>
      <c r="AI226" s="55">
        <f t="shared" si="5"/>
        <v>8.3645833333333321</v>
      </c>
      <c r="AJ226" s="53"/>
    </row>
    <row r="227" spans="1:36" x14ac:dyDescent="0.3">
      <c r="A227" s="33" t="s">
        <v>797</v>
      </c>
      <c r="B227" s="33" t="s">
        <v>555</v>
      </c>
      <c r="D227" s="55">
        <v>6.4166666666666696</v>
      </c>
      <c r="E227" s="55">
        <v>6.4166666666666696</v>
      </c>
      <c r="F227" s="55">
        <v>3.0833333333333299</v>
      </c>
      <c r="G227" s="55"/>
      <c r="H227" s="55">
        <v>3.0833333333333299</v>
      </c>
      <c r="I227" s="55">
        <v>7.0833333333333304</v>
      </c>
      <c r="J227" s="55">
        <v>6</v>
      </c>
      <c r="K227" s="55">
        <v>5.75</v>
      </c>
      <c r="L227" s="55">
        <v>7.3333333333333304</v>
      </c>
      <c r="M227" s="55">
        <v>3.75</v>
      </c>
      <c r="N227" s="55"/>
      <c r="O227" s="55">
        <v>4.25</v>
      </c>
      <c r="P227" s="55">
        <v>6.1666666666666696</v>
      </c>
      <c r="Q227" s="55">
        <v>7.25</v>
      </c>
      <c r="R227" s="55">
        <v>6.9166666666666696</v>
      </c>
      <c r="S227" s="55">
        <v>6.3333333333333304</v>
      </c>
      <c r="T227" s="55">
        <v>2.6666666666666701</v>
      </c>
      <c r="U227" s="55">
        <v>0.83333333333333304</v>
      </c>
      <c r="V227" s="55">
        <v>4.1666666666666696</v>
      </c>
      <c r="W227" s="55"/>
      <c r="X227" s="55">
        <v>8.0833333333333304</v>
      </c>
      <c r="Y227" s="55">
        <v>5.8333333333333304</v>
      </c>
      <c r="Z227" s="55">
        <v>3.6666666666666701</v>
      </c>
      <c r="AA227" s="55">
        <v>0</v>
      </c>
      <c r="AB227" s="55">
        <v>8.3333333333333301E-2</v>
      </c>
      <c r="AC227" s="55">
        <v>4.4166666666666696</v>
      </c>
      <c r="AD227" s="55">
        <v>6.75</v>
      </c>
      <c r="AE227" s="55">
        <v>6.5</v>
      </c>
      <c r="AF227" s="55"/>
      <c r="AG227" s="55"/>
      <c r="AH227" s="55"/>
      <c r="AI227" s="55">
        <f t="shared" si="5"/>
        <v>6.4333333333333336</v>
      </c>
      <c r="AJ227" s="53"/>
    </row>
    <row r="228" spans="1:36" x14ac:dyDescent="0.3">
      <c r="A228" s="33" t="s">
        <v>803</v>
      </c>
      <c r="B228" s="33" t="s">
        <v>555</v>
      </c>
      <c r="D228" s="55">
        <v>7.4166666666666696</v>
      </c>
      <c r="E228" s="55">
        <v>8</v>
      </c>
      <c r="F228" s="55">
        <v>4.3333333333333304</v>
      </c>
      <c r="G228" s="55"/>
      <c r="H228" s="55">
        <v>4.4166666666666696</v>
      </c>
      <c r="I228" s="55">
        <v>7.5833333333333304</v>
      </c>
      <c r="J228" s="55">
        <v>7.8333333333333304</v>
      </c>
      <c r="K228" s="55">
        <v>7.75</v>
      </c>
      <c r="L228" s="55">
        <v>7.6666666666666696</v>
      </c>
      <c r="M228" s="55">
        <v>4.0833333333333304</v>
      </c>
      <c r="N228" s="55"/>
      <c r="O228" s="55">
        <v>3.5833333333333299</v>
      </c>
      <c r="P228" s="55">
        <v>7.8333333333333304</v>
      </c>
      <c r="Q228" s="55"/>
      <c r="R228" s="55">
        <v>7.0833333333333304</v>
      </c>
      <c r="S228" s="55">
        <v>8</v>
      </c>
      <c r="T228" s="55">
        <v>4.75</v>
      </c>
      <c r="U228" s="55"/>
      <c r="V228" s="55">
        <v>4.0833333333333304</v>
      </c>
      <c r="W228" s="55">
        <v>8.5</v>
      </c>
      <c r="X228" s="55">
        <v>8.5</v>
      </c>
      <c r="Y228" s="55">
        <v>7.3333333333333304</v>
      </c>
      <c r="Z228" s="55">
        <v>6.8333333333333304</v>
      </c>
      <c r="AA228" s="55">
        <v>3.0833333333333299</v>
      </c>
      <c r="AB228" s="55"/>
      <c r="AC228" s="55">
        <v>3.8333333333333299</v>
      </c>
      <c r="AD228" s="55">
        <v>7.0833333333333304</v>
      </c>
      <c r="AE228" s="55">
        <v>7.25</v>
      </c>
      <c r="AF228" s="55"/>
      <c r="AG228" s="55"/>
      <c r="AH228" s="55"/>
      <c r="AI228" s="55">
        <f t="shared" si="5"/>
        <v>7.644444444444443</v>
      </c>
      <c r="AJ228" s="53"/>
    </row>
    <row r="229" spans="1:36" x14ac:dyDescent="0.3">
      <c r="A229" s="33" t="s">
        <v>805</v>
      </c>
      <c r="B229" s="33" t="s">
        <v>945</v>
      </c>
      <c r="D229" s="55">
        <v>7.1666666666666696</v>
      </c>
      <c r="E229" s="55">
        <v>7.1666666666666696</v>
      </c>
      <c r="F229" s="55">
        <v>6.3333333333333304</v>
      </c>
      <c r="G229" s="55"/>
      <c r="H229" s="55">
        <v>4.3333333333333304</v>
      </c>
      <c r="I229" s="55">
        <v>7.75</v>
      </c>
      <c r="J229" s="55">
        <v>7.5833333333333304</v>
      </c>
      <c r="K229" s="55">
        <v>7.1666666666666696</v>
      </c>
      <c r="L229" s="55">
        <v>7</v>
      </c>
      <c r="M229" s="55">
        <v>7.1666666666666696</v>
      </c>
      <c r="N229" s="55"/>
      <c r="O229" s="55">
        <v>3.75</v>
      </c>
      <c r="P229" s="55">
        <v>6.9166666666666696</v>
      </c>
      <c r="Q229" s="55">
        <v>7.1666666666666696</v>
      </c>
      <c r="R229" s="55">
        <v>6.9166666666666696</v>
      </c>
      <c r="S229" s="55">
        <v>8.3333333333333304</v>
      </c>
      <c r="T229" s="55">
        <v>7.3333333333333304</v>
      </c>
      <c r="U229" s="55"/>
      <c r="V229" s="55">
        <v>4.0833333333333304</v>
      </c>
      <c r="W229" s="55">
        <v>7</v>
      </c>
      <c r="X229" s="55">
        <v>7.8333333333333304</v>
      </c>
      <c r="Y229" s="55"/>
      <c r="Z229" s="55">
        <v>7.0833333333333304</v>
      </c>
      <c r="AA229" s="55">
        <v>6.6666666666666696</v>
      </c>
      <c r="AB229" s="55"/>
      <c r="AC229" s="55">
        <v>4.0833333333333304</v>
      </c>
      <c r="AD229" s="55">
        <v>7.75</v>
      </c>
      <c r="AE229" s="55">
        <v>6.75</v>
      </c>
      <c r="AF229" s="55"/>
      <c r="AG229" s="55"/>
      <c r="AH229" s="55"/>
      <c r="AI229" s="55">
        <f t="shared" si="5"/>
        <v>7.3055555555555562</v>
      </c>
      <c r="AJ229" s="53"/>
    </row>
    <row r="230" spans="1:36" x14ac:dyDescent="0.3">
      <c r="A230" s="33" t="s">
        <v>809</v>
      </c>
      <c r="B230" s="33" t="s">
        <v>945</v>
      </c>
      <c r="D230" s="55">
        <v>11.4166666666667</v>
      </c>
      <c r="E230" s="55">
        <v>11.75</v>
      </c>
      <c r="F230" s="55">
        <v>11.0833333333333</v>
      </c>
      <c r="G230" s="55"/>
      <c r="H230" s="55">
        <v>8.25</v>
      </c>
      <c r="I230" s="55"/>
      <c r="J230" s="55"/>
      <c r="K230" s="55"/>
      <c r="L230" s="55"/>
      <c r="M230" s="55"/>
      <c r="N230" s="55"/>
      <c r="O230" s="55">
        <v>8.5833333333333304</v>
      </c>
      <c r="P230" s="55">
        <v>11.5</v>
      </c>
      <c r="Q230" s="55">
        <v>11.75</v>
      </c>
      <c r="R230" s="55">
        <v>11.75</v>
      </c>
      <c r="S230" s="55">
        <v>12.3333333333333</v>
      </c>
      <c r="T230" s="55">
        <v>11.5</v>
      </c>
      <c r="U230" s="55"/>
      <c r="V230" s="55">
        <v>8.5833333333333304</v>
      </c>
      <c r="W230" s="55">
        <v>11.3333333333333</v>
      </c>
      <c r="X230" s="55">
        <v>12.4166666666667</v>
      </c>
      <c r="Y230" s="55">
        <v>11.8333333333333</v>
      </c>
      <c r="Z230" s="55">
        <v>12.3333333333333</v>
      </c>
      <c r="AA230" s="55">
        <v>10.9166666666667</v>
      </c>
      <c r="AB230" s="55"/>
      <c r="AC230" s="55">
        <v>8.4166666666666696</v>
      </c>
      <c r="AD230" s="55">
        <v>12</v>
      </c>
      <c r="AE230" s="55">
        <v>11.8333333333333</v>
      </c>
      <c r="AF230" s="55"/>
      <c r="AG230" s="55"/>
      <c r="AH230" s="55"/>
      <c r="AI230" s="55">
        <f t="shared" si="5"/>
        <v>11.854166666666657</v>
      </c>
      <c r="AJ230" s="53"/>
    </row>
    <row r="231" spans="1:36" x14ac:dyDescent="0.3">
      <c r="A231" s="33" t="s">
        <v>836</v>
      </c>
      <c r="B231" s="33" t="s">
        <v>1058</v>
      </c>
      <c r="D231" s="55">
        <v>5.75</v>
      </c>
      <c r="E231" s="55">
        <v>6</v>
      </c>
      <c r="F231" s="55">
        <v>3.25</v>
      </c>
      <c r="G231" s="55"/>
      <c r="H231" s="55"/>
      <c r="I231" s="55">
        <v>5.0833333333333304</v>
      </c>
      <c r="J231" s="55">
        <v>5.5</v>
      </c>
      <c r="K231" s="55">
        <v>5.3333333333333304</v>
      </c>
      <c r="L231" s="55">
        <v>6.4166666666666696</v>
      </c>
      <c r="M231" s="55"/>
      <c r="N231" s="55"/>
      <c r="O231" s="55">
        <v>2.0833333333333299</v>
      </c>
      <c r="P231" s="55">
        <v>5.4166666666666696</v>
      </c>
      <c r="Q231" s="55">
        <v>5.5833333333333304</v>
      </c>
      <c r="R231" s="55">
        <v>6.25</v>
      </c>
      <c r="S231" s="55">
        <v>5.9166666666666696</v>
      </c>
      <c r="T231" s="55">
        <v>3.0833333333333299</v>
      </c>
      <c r="U231" s="55"/>
      <c r="V231" s="55">
        <v>2.0833333333333299</v>
      </c>
      <c r="W231" s="55">
        <v>6.4166666666666696</v>
      </c>
      <c r="X231" s="55">
        <v>5.75</v>
      </c>
      <c r="Y231" s="55">
        <v>5</v>
      </c>
      <c r="Z231" s="55">
        <v>5.9166666666666696</v>
      </c>
      <c r="AA231" s="55">
        <v>3.0833333333333299</v>
      </c>
      <c r="AB231" s="55">
        <v>0</v>
      </c>
      <c r="AC231" s="55">
        <v>2.0833333333333299</v>
      </c>
      <c r="AD231" s="55">
        <v>5.4166666666666696</v>
      </c>
      <c r="AE231" s="55">
        <v>5.5833333333333304</v>
      </c>
      <c r="AF231" s="55"/>
      <c r="AG231" s="55"/>
      <c r="AH231" s="55"/>
      <c r="AI231" s="55">
        <f t="shared" si="5"/>
        <v>5.7083333333333339</v>
      </c>
      <c r="AJ231" s="53"/>
    </row>
    <row r="232" spans="1:36" x14ac:dyDescent="0.3">
      <c r="A232" s="33" t="s">
        <v>834</v>
      </c>
      <c r="B232" s="33" t="s">
        <v>944</v>
      </c>
      <c r="D232" s="55">
        <v>12.3333333333333</v>
      </c>
      <c r="E232" s="55">
        <v>13.9166666666667</v>
      </c>
      <c r="F232" s="55">
        <v>11.5833333333333</v>
      </c>
      <c r="G232" s="55"/>
      <c r="H232" s="55">
        <v>8.4166666666666696</v>
      </c>
      <c r="I232" s="55">
        <v>11.9166666666667</v>
      </c>
      <c r="J232" s="55">
        <v>11.6666666666667</v>
      </c>
      <c r="K232" s="55">
        <v>11.75</v>
      </c>
      <c r="L232" s="55">
        <v>12.5833333333333</v>
      </c>
      <c r="M232" s="55">
        <v>12.8333333333333</v>
      </c>
      <c r="N232" s="55"/>
      <c r="O232" s="55">
        <v>10.25</v>
      </c>
      <c r="P232" s="55">
        <v>11.5</v>
      </c>
      <c r="Q232" s="55">
        <v>12.4166666666667</v>
      </c>
      <c r="R232" s="55">
        <v>12.9166666666667</v>
      </c>
      <c r="S232" s="55">
        <v>13</v>
      </c>
      <c r="T232" s="55">
        <v>9.6666666666666696</v>
      </c>
      <c r="U232" s="55"/>
      <c r="V232" s="55">
        <v>7.9166666666666696</v>
      </c>
      <c r="W232" s="55">
        <v>11.0833333333333</v>
      </c>
      <c r="X232" s="55">
        <v>12.5</v>
      </c>
      <c r="Y232" s="55">
        <v>12.4166666666667</v>
      </c>
      <c r="Z232" s="55">
        <v>11.9166666666667</v>
      </c>
      <c r="AA232" s="55"/>
      <c r="AB232" s="55"/>
      <c r="AC232" s="55">
        <v>8.5833333333333304</v>
      </c>
      <c r="AD232" s="55">
        <v>12.5833333333333</v>
      </c>
      <c r="AE232" s="55">
        <v>16.9166666666667</v>
      </c>
      <c r="AF232" s="55"/>
      <c r="AG232" s="55"/>
      <c r="AH232" s="55"/>
      <c r="AI232" s="55">
        <f t="shared" si="5"/>
        <v>12.588541666666675</v>
      </c>
      <c r="AJ232" s="53"/>
    </row>
    <row r="233" spans="1:36" x14ac:dyDescent="0.3">
      <c r="A233" s="33" t="s">
        <v>841</v>
      </c>
      <c r="B233" s="33" t="s">
        <v>555</v>
      </c>
      <c r="D233" s="55">
        <v>6.75</v>
      </c>
      <c r="E233" s="55">
        <v>7</v>
      </c>
      <c r="F233" s="55">
        <v>7.5833333333333304</v>
      </c>
      <c r="G233" s="55">
        <v>0.33333333333333298</v>
      </c>
      <c r="H233" s="55">
        <v>6</v>
      </c>
      <c r="I233" s="55">
        <v>7.3333333333333304</v>
      </c>
      <c r="J233" s="55">
        <v>7.6666666666666696</v>
      </c>
      <c r="K233" s="55">
        <v>8.1666666666666696</v>
      </c>
      <c r="L233" s="55">
        <v>7.4166666666666696</v>
      </c>
      <c r="M233" s="55">
        <v>7.1666666666666696</v>
      </c>
      <c r="N233" s="55">
        <v>3</v>
      </c>
      <c r="O233" s="55">
        <v>5.9166666666666696</v>
      </c>
      <c r="P233" s="55">
        <v>8.1666666666666696</v>
      </c>
      <c r="Q233" s="55">
        <v>8.4166666666666696</v>
      </c>
      <c r="R233" s="55">
        <v>8.0833333333333304</v>
      </c>
      <c r="S233" s="55">
        <v>8.1666666666666696</v>
      </c>
      <c r="T233" s="55">
        <v>5.4166666666666696</v>
      </c>
      <c r="U233" s="55">
        <v>2.8333333333333299</v>
      </c>
      <c r="V233" s="55">
        <v>3.5</v>
      </c>
      <c r="W233" s="55">
        <v>7.8333333333333304</v>
      </c>
      <c r="X233" s="55">
        <v>7.5</v>
      </c>
      <c r="Y233" s="55">
        <v>8.1666666666666696</v>
      </c>
      <c r="Z233" s="55">
        <v>5</v>
      </c>
      <c r="AA233" s="55"/>
      <c r="AB233" s="55"/>
      <c r="AC233" s="55">
        <v>6.0833333333333304</v>
      </c>
      <c r="AD233" s="55">
        <v>9.1666666666666696</v>
      </c>
      <c r="AE233" s="55">
        <v>5.5833333333333304</v>
      </c>
      <c r="AF233" s="55"/>
      <c r="AG233" s="55"/>
      <c r="AH233" s="55"/>
      <c r="AI233" s="55">
        <f t="shared" si="5"/>
        <v>7.5260416666666679</v>
      </c>
      <c r="AJ233" s="53"/>
    </row>
    <row r="234" spans="1:36" x14ac:dyDescent="0.3">
      <c r="A234" s="33" t="s">
        <v>842</v>
      </c>
      <c r="B234" s="33" t="s">
        <v>1058</v>
      </c>
      <c r="D234" s="55">
        <v>7.3333333333333304</v>
      </c>
      <c r="E234" s="55">
        <v>7.4166666666666696</v>
      </c>
      <c r="F234" s="55">
        <v>6.3333333333333304</v>
      </c>
      <c r="G234" s="55">
        <v>1.0833333333333299</v>
      </c>
      <c r="H234" s="55">
        <v>1.8333333333333299</v>
      </c>
      <c r="I234" s="55">
        <v>1.75</v>
      </c>
      <c r="J234" s="55">
        <v>7.75</v>
      </c>
      <c r="K234" s="55">
        <v>7.0833333333333304</v>
      </c>
      <c r="L234" s="55">
        <v>7.1666666666666696</v>
      </c>
      <c r="M234" s="55"/>
      <c r="N234" s="55"/>
      <c r="O234" s="55">
        <v>3.5833333333333299</v>
      </c>
      <c r="P234" s="55">
        <v>7.9166666666666696</v>
      </c>
      <c r="Q234" s="55">
        <v>8.1666666666666696</v>
      </c>
      <c r="R234" s="55">
        <v>8</v>
      </c>
      <c r="S234" s="55">
        <v>7</v>
      </c>
      <c r="T234" s="55">
        <v>5.5</v>
      </c>
      <c r="U234" s="55">
        <v>0</v>
      </c>
      <c r="V234" s="55">
        <v>3.5</v>
      </c>
      <c r="W234" s="55">
        <v>7.5</v>
      </c>
      <c r="X234" s="55">
        <v>7.9166666666666696</v>
      </c>
      <c r="Y234" s="55"/>
      <c r="Z234" s="55">
        <v>6.25</v>
      </c>
      <c r="AA234" s="55"/>
      <c r="AB234" s="55"/>
      <c r="AC234" s="55">
        <v>3</v>
      </c>
      <c r="AD234" s="55">
        <v>6.6666666666666696</v>
      </c>
      <c r="AE234" s="55">
        <v>6.75</v>
      </c>
      <c r="AF234" s="55"/>
      <c r="AG234" s="55"/>
      <c r="AH234" s="55"/>
      <c r="AI234" s="55">
        <f t="shared" si="5"/>
        <v>6.9777777777777787</v>
      </c>
      <c r="AJ234" s="53"/>
    </row>
    <row r="235" spans="1:36" x14ac:dyDescent="0.3">
      <c r="A235" s="33" t="s">
        <v>845</v>
      </c>
      <c r="B235" s="33" t="s">
        <v>1058</v>
      </c>
      <c r="D235" s="55">
        <v>9.0833333333333304</v>
      </c>
      <c r="E235" s="55">
        <v>10.6666666666667</v>
      </c>
      <c r="F235" s="55">
        <v>5.25</v>
      </c>
      <c r="G235" s="55"/>
      <c r="H235" s="55">
        <v>4.1666666666666696</v>
      </c>
      <c r="I235" s="55">
        <v>8.3333333333333304</v>
      </c>
      <c r="J235" s="55">
        <v>8.3333333333333304</v>
      </c>
      <c r="K235" s="55">
        <v>8.4166666666666696</v>
      </c>
      <c r="L235" s="55">
        <v>9.5</v>
      </c>
      <c r="M235" s="55">
        <v>6.8333333333333304</v>
      </c>
      <c r="N235" s="55"/>
      <c r="O235" s="55">
        <v>5.1666666666666696</v>
      </c>
      <c r="P235" s="55">
        <v>8.25</v>
      </c>
      <c r="Q235" s="55">
        <v>7.9166666666666696</v>
      </c>
      <c r="R235" s="55">
        <v>8.75</v>
      </c>
      <c r="S235" s="55">
        <v>9.3333333333333304</v>
      </c>
      <c r="T235" s="55">
        <v>6.6666666666666696</v>
      </c>
      <c r="U235" s="55"/>
      <c r="V235" s="55">
        <v>4.1666666666666696</v>
      </c>
      <c r="W235" s="55">
        <v>9.4166666666666696</v>
      </c>
      <c r="X235" s="55">
        <v>9.8333333333333304</v>
      </c>
      <c r="Y235" s="55">
        <v>9.3333333333333304</v>
      </c>
      <c r="Z235" s="55">
        <v>8.75</v>
      </c>
      <c r="AA235" s="55">
        <v>8.0833333333333304</v>
      </c>
      <c r="AB235" s="55"/>
      <c r="AC235" s="55">
        <v>5.25</v>
      </c>
      <c r="AD235" s="55">
        <v>10.0833333333333</v>
      </c>
      <c r="AE235" s="55">
        <v>10.5</v>
      </c>
      <c r="AF235" s="55"/>
      <c r="AG235" s="55"/>
      <c r="AH235" s="55"/>
      <c r="AI235" s="55">
        <f t="shared" si="5"/>
        <v>9.15625</v>
      </c>
      <c r="AJ235" s="53"/>
    </row>
    <row r="236" spans="1:36" x14ac:dyDescent="0.3">
      <c r="A236" s="33" t="s">
        <v>847</v>
      </c>
      <c r="B236" s="33" t="s">
        <v>944</v>
      </c>
      <c r="D236" s="55">
        <v>5</v>
      </c>
      <c r="E236" s="55">
        <v>5.0833333333333304</v>
      </c>
      <c r="F236" s="55">
        <v>1</v>
      </c>
      <c r="G236" s="55"/>
      <c r="H236" s="55">
        <v>2.5</v>
      </c>
      <c r="I236" s="55">
        <v>4.75</v>
      </c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>
        <f t="shared" si="5"/>
        <v>4.9444444444444438</v>
      </c>
      <c r="AJ236" s="53"/>
    </row>
    <row r="237" spans="1:36" x14ac:dyDescent="0.3">
      <c r="A237" s="33" t="s">
        <v>850</v>
      </c>
      <c r="B237" s="33" t="s">
        <v>945</v>
      </c>
      <c r="D237" s="55">
        <v>10.25</v>
      </c>
      <c r="E237" s="55">
        <v>10.5833333333333</v>
      </c>
      <c r="F237" s="55">
        <v>8.8333333333333304</v>
      </c>
      <c r="G237" s="55"/>
      <c r="H237" s="55">
        <v>5.4166666666666696</v>
      </c>
      <c r="I237" s="55">
        <v>8.8333333333333304</v>
      </c>
      <c r="J237" s="55">
        <v>10.0833333333333</v>
      </c>
      <c r="K237" s="55">
        <v>9.6666666666666696</v>
      </c>
      <c r="L237" s="55">
        <v>10</v>
      </c>
      <c r="M237" s="55"/>
      <c r="N237" s="55"/>
      <c r="O237" s="55">
        <v>5.1666666666666696</v>
      </c>
      <c r="P237" s="55">
        <v>10.75</v>
      </c>
      <c r="Q237" s="55">
        <v>10.4166666666667</v>
      </c>
      <c r="R237" s="55">
        <v>9.9166666666666696</v>
      </c>
      <c r="S237" s="55">
        <v>9.9166666666666696</v>
      </c>
      <c r="T237" s="55">
        <v>8.5</v>
      </c>
      <c r="U237" s="55"/>
      <c r="V237" s="55"/>
      <c r="W237" s="55">
        <v>11.0833333333333</v>
      </c>
      <c r="X237" s="55">
        <v>10.3333333333333</v>
      </c>
      <c r="Y237" s="55">
        <v>10.25</v>
      </c>
      <c r="Z237" s="55">
        <v>9.9166666666666696</v>
      </c>
      <c r="AA237" s="55">
        <v>5.4166666666666696</v>
      </c>
      <c r="AB237" s="55"/>
      <c r="AC237" s="55">
        <v>7.5</v>
      </c>
      <c r="AD237" s="55">
        <v>11</v>
      </c>
      <c r="AE237" s="55">
        <v>11.6666666666667</v>
      </c>
      <c r="AF237" s="55"/>
      <c r="AG237" s="55"/>
      <c r="AH237" s="55"/>
      <c r="AI237" s="55">
        <f t="shared" si="5"/>
        <v>10.291666666666664</v>
      </c>
      <c r="AJ237" s="53"/>
    </row>
    <row r="238" spans="1:36" x14ac:dyDescent="0.3">
      <c r="A238" s="33" t="s">
        <v>603</v>
      </c>
      <c r="B238" s="33" t="s">
        <v>450</v>
      </c>
      <c r="D238" s="55">
        <v>9.75</v>
      </c>
      <c r="E238" s="55">
        <v>11.3333333333333</v>
      </c>
      <c r="F238" s="55">
        <v>5.4166666666666696</v>
      </c>
      <c r="G238" s="55"/>
      <c r="H238" s="55">
        <v>6.75</v>
      </c>
      <c r="I238" s="55">
        <v>10.8333333333333</v>
      </c>
      <c r="J238" s="55">
        <v>10</v>
      </c>
      <c r="K238" s="55">
        <v>8.6666666666666696</v>
      </c>
      <c r="L238" s="55">
        <v>9.5833333333333304</v>
      </c>
      <c r="M238" s="55">
        <v>8.5833333333333304</v>
      </c>
      <c r="N238" s="55"/>
      <c r="O238" s="55">
        <v>6.9166666666666696</v>
      </c>
      <c r="P238" s="55">
        <v>9.75</v>
      </c>
      <c r="Q238" s="55">
        <v>9.4166666666666696</v>
      </c>
      <c r="R238" s="55">
        <v>9.8333333333333304</v>
      </c>
      <c r="S238" s="55">
        <v>9.1666666666666696</v>
      </c>
      <c r="T238" s="55">
        <v>6.0833333333333304</v>
      </c>
      <c r="U238" s="55"/>
      <c r="V238" s="55">
        <v>7.5833333333333304</v>
      </c>
      <c r="W238" s="55">
        <v>8.75</v>
      </c>
      <c r="X238" s="55">
        <v>10.5833333333333</v>
      </c>
      <c r="Y238" s="55"/>
      <c r="Z238" s="55">
        <v>10.75</v>
      </c>
      <c r="AA238" s="55">
        <v>3.1666666666666701</v>
      </c>
      <c r="AB238" s="55"/>
      <c r="AC238" s="55">
        <v>7.1666666666666696</v>
      </c>
      <c r="AD238" s="55">
        <v>9.3333333333333304</v>
      </c>
      <c r="AE238" s="55">
        <v>10.9166666666667</v>
      </c>
      <c r="AF238" s="55"/>
      <c r="AG238" s="55"/>
      <c r="AH238" s="55"/>
      <c r="AI238" s="55">
        <f t="shared" si="5"/>
        <v>9.9111111111111079</v>
      </c>
      <c r="AJ238" s="53"/>
    </row>
    <row r="239" spans="1:36" x14ac:dyDescent="0.3">
      <c r="A239" s="33" t="s">
        <v>610</v>
      </c>
      <c r="B239" s="33" t="s">
        <v>944</v>
      </c>
      <c r="D239" s="55">
        <v>6.5</v>
      </c>
      <c r="E239" s="55">
        <v>6.6666666666666696</v>
      </c>
      <c r="F239" s="55">
        <v>5.75</v>
      </c>
      <c r="G239" s="55"/>
      <c r="H239" s="55">
        <v>5.4166666666666696</v>
      </c>
      <c r="I239" s="55">
        <v>6.75</v>
      </c>
      <c r="J239" s="55">
        <v>6.6666666666666696</v>
      </c>
      <c r="K239" s="55">
        <v>6.75</v>
      </c>
      <c r="L239" s="55">
        <v>6.9166666666666696</v>
      </c>
      <c r="M239" s="55">
        <v>6.1666666666666696</v>
      </c>
      <c r="N239" s="55"/>
      <c r="O239" s="55">
        <v>6.3333333333333304</v>
      </c>
      <c r="P239" s="55">
        <v>6.3333333333333304</v>
      </c>
      <c r="Q239" s="55">
        <v>7.0833333333333304</v>
      </c>
      <c r="R239" s="55">
        <v>6.75</v>
      </c>
      <c r="S239" s="55">
        <v>7.0833333333333304</v>
      </c>
      <c r="T239" s="55">
        <v>6.8333333333333304</v>
      </c>
      <c r="U239" s="55"/>
      <c r="V239" s="55">
        <v>5.3333333333333304</v>
      </c>
      <c r="W239" s="55">
        <v>6.8333333333333304</v>
      </c>
      <c r="X239" s="55">
        <v>7.0833333333333304</v>
      </c>
      <c r="Y239" s="55">
        <v>7.1666666666666696</v>
      </c>
      <c r="Z239" s="55">
        <v>6.4166666666666696</v>
      </c>
      <c r="AA239" s="55"/>
      <c r="AB239" s="55"/>
      <c r="AC239" s="55">
        <v>4.8333333333333304</v>
      </c>
      <c r="AD239" s="55">
        <v>6.75</v>
      </c>
      <c r="AE239" s="55">
        <v>7.75</v>
      </c>
      <c r="AF239" s="55"/>
      <c r="AG239" s="55"/>
      <c r="AH239" s="55"/>
      <c r="AI239" s="55">
        <f t="shared" si="5"/>
        <v>6.84375</v>
      </c>
      <c r="AJ239" s="53"/>
    </row>
    <row r="240" spans="1:36" x14ac:dyDescent="0.3">
      <c r="A240" s="33" t="s">
        <v>625</v>
      </c>
      <c r="B240" s="33" t="s">
        <v>945</v>
      </c>
      <c r="D240" s="55">
        <v>10.0833333333333</v>
      </c>
      <c r="E240" s="55">
        <v>12.5</v>
      </c>
      <c r="F240" s="55">
        <v>7.1666666666666696</v>
      </c>
      <c r="G240" s="55"/>
      <c r="H240" s="55">
        <v>7.1666666666666696</v>
      </c>
      <c r="I240" s="55">
        <v>8.5833333333333304</v>
      </c>
      <c r="J240" s="55">
        <v>8.1666666666666696</v>
      </c>
      <c r="K240" s="55">
        <v>8</v>
      </c>
      <c r="L240" s="55">
        <v>9</v>
      </c>
      <c r="M240" s="55">
        <v>8.5833333333333304</v>
      </c>
      <c r="N240" s="55"/>
      <c r="O240" s="55"/>
      <c r="P240" s="55">
        <v>9.5</v>
      </c>
      <c r="Q240" s="55">
        <v>9.5833333333333304</v>
      </c>
      <c r="R240" s="55">
        <v>8.75</v>
      </c>
      <c r="S240" s="55">
        <v>8.5833333333333304</v>
      </c>
      <c r="T240" s="55">
        <v>6.6666666666666696</v>
      </c>
      <c r="U240" s="55"/>
      <c r="V240" s="55">
        <v>5.4166666666666696</v>
      </c>
      <c r="W240" s="55">
        <v>10.5</v>
      </c>
      <c r="X240" s="55">
        <v>8.25</v>
      </c>
      <c r="Y240" s="55">
        <v>9.25</v>
      </c>
      <c r="Z240" s="55">
        <v>9.5</v>
      </c>
      <c r="AA240" s="55">
        <v>3.6666666666666701</v>
      </c>
      <c r="AB240" s="55"/>
      <c r="AC240" s="55">
        <v>4.3333333333333304</v>
      </c>
      <c r="AD240" s="55"/>
      <c r="AE240" s="55">
        <v>8.5833333333333304</v>
      </c>
      <c r="AF240" s="55"/>
      <c r="AG240" s="55"/>
      <c r="AH240" s="55"/>
      <c r="AI240" s="55">
        <f t="shared" si="5"/>
        <v>9.2555555555555529</v>
      </c>
      <c r="AJ240" s="53"/>
    </row>
    <row r="241" spans="1:36" x14ac:dyDescent="0.3">
      <c r="A241" s="33" t="s">
        <v>626</v>
      </c>
      <c r="B241" s="33" t="s">
        <v>944</v>
      </c>
      <c r="D241" s="55">
        <v>8.25</v>
      </c>
      <c r="E241" s="55">
        <v>8.25</v>
      </c>
      <c r="F241" s="55">
        <v>4.3333333333333304</v>
      </c>
      <c r="G241" s="55">
        <v>0</v>
      </c>
      <c r="H241" s="55">
        <v>4</v>
      </c>
      <c r="I241" s="55">
        <v>7.6666666666666696</v>
      </c>
      <c r="J241" s="55">
        <v>7.4166666666666696</v>
      </c>
      <c r="K241" s="55">
        <v>8.25</v>
      </c>
      <c r="L241" s="55">
        <v>7.6666666666666696</v>
      </c>
      <c r="M241" s="55">
        <v>7.9166666666666696</v>
      </c>
      <c r="N241" s="55"/>
      <c r="O241" s="55">
        <v>4.4166666666666696</v>
      </c>
      <c r="P241" s="55">
        <v>9</v>
      </c>
      <c r="Q241" s="55">
        <v>8.1666666666666696</v>
      </c>
      <c r="R241" s="55">
        <v>8.1666666666666696</v>
      </c>
      <c r="S241" s="55">
        <v>8.8333333333333304</v>
      </c>
      <c r="T241" s="55"/>
      <c r="U241" s="55"/>
      <c r="V241" s="55">
        <v>5.8333333333333304</v>
      </c>
      <c r="W241" s="55">
        <v>7.6666666666666696</v>
      </c>
      <c r="X241" s="55">
        <v>7.6666666666666696</v>
      </c>
      <c r="Y241" s="55">
        <v>8.9166666666666696</v>
      </c>
      <c r="Z241" s="55">
        <v>7</v>
      </c>
      <c r="AA241" s="55">
        <v>5.8333333333333304</v>
      </c>
      <c r="AB241" s="55"/>
      <c r="AC241" s="55">
        <v>4.6666666666666696</v>
      </c>
      <c r="AD241" s="55">
        <v>7.75</v>
      </c>
      <c r="AE241" s="55">
        <v>7.9166666666666696</v>
      </c>
      <c r="AF241" s="55"/>
      <c r="AG241" s="55"/>
      <c r="AH241" s="55"/>
      <c r="AI241" s="55">
        <f t="shared" si="5"/>
        <v>8.0364583333333357</v>
      </c>
      <c r="AJ241" s="53"/>
    </row>
    <row r="242" spans="1:36" x14ac:dyDescent="0.3">
      <c r="A242" s="33" t="s">
        <v>612</v>
      </c>
      <c r="B242" s="33" t="s">
        <v>945</v>
      </c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 t="str">
        <f t="shared" si="5"/>
        <v/>
      </c>
      <c r="AJ242" s="53"/>
    </row>
    <row r="243" spans="1:36" x14ac:dyDescent="0.3">
      <c r="A243" s="33" t="s">
        <v>646</v>
      </c>
      <c r="B243" s="33" t="s">
        <v>945</v>
      </c>
      <c r="D243" s="55">
        <v>4.4166666666666696</v>
      </c>
      <c r="E243" s="55">
        <v>4.25</v>
      </c>
      <c r="F243" s="55">
        <v>4.5833333333333304</v>
      </c>
      <c r="G243" s="55">
        <v>0.91666666666666696</v>
      </c>
      <c r="H243" s="55">
        <v>2.4166666666666701</v>
      </c>
      <c r="I243" s="55">
        <v>4.4166666666666696</v>
      </c>
      <c r="J243" s="55"/>
      <c r="K243" s="55">
        <v>4.5</v>
      </c>
      <c r="L243" s="55">
        <v>3.9166666666666701</v>
      </c>
      <c r="M243" s="55">
        <v>4.75</v>
      </c>
      <c r="N243" s="55">
        <v>1.4166666666666701</v>
      </c>
      <c r="O243" s="55">
        <v>2.4166666666666701</v>
      </c>
      <c r="P243" s="55">
        <v>4.25</v>
      </c>
      <c r="Q243" s="55">
        <v>4.75</v>
      </c>
      <c r="R243" s="55">
        <v>4.5</v>
      </c>
      <c r="S243" s="55">
        <v>4.4166666666666696</v>
      </c>
      <c r="T243" s="55">
        <v>4.0833333333333304</v>
      </c>
      <c r="U243" s="55">
        <v>1.3333333333333299</v>
      </c>
      <c r="V243" s="55">
        <v>3</v>
      </c>
      <c r="W243" s="55">
        <v>4.6666666666666696</v>
      </c>
      <c r="X243" s="55">
        <v>4.25</v>
      </c>
      <c r="Y243" s="55">
        <v>4.25</v>
      </c>
      <c r="Z243" s="55">
        <v>4.6666666666666696</v>
      </c>
      <c r="AA243" s="55">
        <v>2.5</v>
      </c>
      <c r="AB243" s="55">
        <v>1.25</v>
      </c>
      <c r="AC243" s="55">
        <v>2.8333333333333299</v>
      </c>
      <c r="AD243" s="55">
        <v>4.5</v>
      </c>
      <c r="AE243" s="55">
        <v>4.0833333333333304</v>
      </c>
      <c r="AF243" s="55"/>
      <c r="AG243" s="55"/>
      <c r="AH243" s="55"/>
      <c r="AI243" s="55">
        <f t="shared" si="5"/>
        <v>4.3888888888888902</v>
      </c>
      <c r="AJ243" s="53"/>
    </row>
    <row r="244" spans="1:36" x14ac:dyDescent="0.3">
      <c r="A244" s="33" t="s">
        <v>749</v>
      </c>
      <c r="B244" s="33" t="s">
        <v>945</v>
      </c>
      <c r="D244" s="55">
        <v>9</v>
      </c>
      <c r="E244" s="55">
        <v>10.3333333333333</v>
      </c>
      <c r="F244" s="55">
        <v>7.6666666666666696</v>
      </c>
      <c r="G244" s="55">
        <v>1.8333333333333299</v>
      </c>
      <c r="H244" s="55">
        <v>6.0833333333333304</v>
      </c>
      <c r="I244" s="55">
        <v>9.9166666666666696</v>
      </c>
      <c r="J244" s="55">
        <v>8.9166666666666696</v>
      </c>
      <c r="K244" s="55">
        <v>10</v>
      </c>
      <c r="L244" s="55">
        <v>9.8333333333333304</v>
      </c>
      <c r="M244" s="55">
        <v>9.3333333333333304</v>
      </c>
      <c r="N244" s="55">
        <v>1.75</v>
      </c>
      <c r="O244" s="55">
        <v>5.5833333333333304</v>
      </c>
      <c r="P244" s="55">
        <v>9.5833333333333304</v>
      </c>
      <c r="Q244" s="55">
        <v>10</v>
      </c>
      <c r="R244" s="55">
        <v>10.0833333333333</v>
      </c>
      <c r="S244" s="55">
        <v>9.75</v>
      </c>
      <c r="T244" s="55">
        <v>8.25</v>
      </c>
      <c r="U244" s="55">
        <v>2.1666666666666701</v>
      </c>
      <c r="V244" s="55">
        <v>5.6666666666666696</v>
      </c>
      <c r="W244" s="55">
        <v>9.6666666666666696</v>
      </c>
      <c r="X244" s="55">
        <v>9.25</v>
      </c>
      <c r="Y244" s="55">
        <v>10.0833333333333</v>
      </c>
      <c r="Z244" s="55">
        <v>8.5</v>
      </c>
      <c r="AA244" s="55"/>
      <c r="AB244" s="55">
        <v>0</v>
      </c>
      <c r="AC244" s="55">
        <v>6.5</v>
      </c>
      <c r="AD244" s="55">
        <v>9</v>
      </c>
      <c r="AE244" s="55">
        <v>9.4166666666666696</v>
      </c>
      <c r="AF244" s="55"/>
      <c r="AG244" s="55"/>
      <c r="AH244" s="55"/>
      <c r="AI244" s="55">
        <f t="shared" si="5"/>
        <v>9.5833333333333268</v>
      </c>
      <c r="AJ244" s="53"/>
    </row>
    <row r="245" spans="1:36" x14ac:dyDescent="0.3">
      <c r="A245" s="33" t="s">
        <v>782</v>
      </c>
      <c r="B245" s="33" t="s">
        <v>450</v>
      </c>
      <c r="D245" s="55">
        <v>8.5</v>
      </c>
      <c r="E245" s="55">
        <v>3.25</v>
      </c>
      <c r="F245" s="55">
        <v>5.75</v>
      </c>
      <c r="G245" s="55"/>
      <c r="H245" s="55">
        <v>8.0833333333333304</v>
      </c>
      <c r="I245" s="55">
        <v>11.9166666666667</v>
      </c>
      <c r="J245" s="55">
        <v>12.75</v>
      </c>
      <c r="K245" s="55">
        <v>14.3333333333333</v>
      </c>
      <c r="L245" s="55">
        <v>9.25</v>
      </c>
      <c r="M245" s="55">
        <v>9.3333333333333304</v>
      </c>
      <c r="N245" s="55">
        <v>0.91666666666666696</v>
      </c>
      <c r="O245" s="55"/>
      <c r="P245" s="55">
        <v>12.3333333333333</v>
      </c>
      <c r="Q245" s="55">
        <v>8.9166666666666696</v>
      </c>
      <c r="R245" s="55">
        <v>9.25</v>
      </c>
      <c r="S245" s="55">
        <v>8.4166666666666696</v>
      </c>
      <c r="T245" s="55">
        <v>7</v>
      </c>
      <c r="U245" s="55">
        <v>1.5</v>
      </c>
      <c r="V245" s="55">
        <v>6.0833333333333304</v>
      </c>
      <c r="W245" s="55">
        <v>8.75</v>
      </c>
      <c r="X245" s="55">
        <v>7.3333333333333304</v>
      </c>
      <c r="Y245" s="55">
        <v>7.0833333333333304</v>
      </c>
      <c r="Z245" s="55">
        <v>6.6666666666666696</v>
      </c>
      <c r="AA245" s="55">
        <v>3.1666666666666701</v>
      </c>
      <c r="AB245" s="55"/>
      <c r="AC245" s="55">
        <v>5</v>
      </c>
      <c r="AD245" s="55">
        <v>4.25</v>
      </c>
      <c r="AE245" s="55"/>
      <c r="AF245" s="55"/>
      <c r="AG245" s="55"/>
      <c r="AH245" s="55"/>
      <c r="AI245" s="55">
        <f t="shared" ref="AI245:AI301" si="6">IFERROR(AVERAGEIFS(D245:AH245,$D$1:$AH$1,"&lt;&gt;Sun",$D$1:$AH$1,"&lt;&gt;Sat",$D$1:$AH$1,"&lt;&gt;Mon"),"")</f>
        <v>8.8666666666666654</v>
      </c>
      <c r="AJ245" s="53"/>
    </row>
    <row r="246" spans="1:36" x14ac:dyDescent="0.3">
      <c r="A246" s="33" t="s">
        <v>594</v>
      </c>
      <c r="B246" s="33" t="s">
        <v>450</v>
      </c>
      <c r="D246" s="55">
        <v>6.0833333333333304</v>
      </c>
      <c r="E246" s="55">
        <v>6.6666666666666696</v>
      </c>
      <c r="F246" s="55">
        <v>3.5833333333333299</v>
      </c>
      <c r="G246" s="55"/>
      <c r="H246" s="55">
        <v>4.3333333333333304</v>
      </c>
      <c r="I246" s="55"/>
      <c r="J246" s="55">
        <v>7.1666666666666696</v>
      </c>
      <c r="K246" s="55">
        <v>6.4166666666666696</v>
      </c>
      <c r="L246" s="55"/>
      <c r="M246" s="55">
        <v>5.25</v>
      </c>
      <c r="N246" s="55"/>
      <c r="O246" s="55">
        <v>3.6666666666666701</v>
      </c>
      <c r="P246" s="55">
        <v>6.6666666666666696</v>
      </c>
      <c r="Q246" s="55">
        <v>8.25</v>
      </c>
      <c r="R246" s="55">
        <v>7.6666666666666696</v>
      </c>
      <c r="S246" s="55">
        <v>7.9166666666666696</v>
      </c>
      <c r="T246" s="55">
        <v>3.6666666666666701</v>
      </c>
      <c r="U246" s="55"/>
      <c r="V246" s="55">
        <v>4.25</v>
      </c>
      <c r="W246" s="55">
        <v>7.0833333333333304</v>
      </c>
      <c r="X246" s="55">
        <v>5.6666666666666696</v>
      </c>
      <c r="Y246" s="55">
        <v>6.75</v>
      </c>
      <c r="Z246" s="55">
        <v>6.6666666666666696</v>
      </c>
      <c r="AA246" s="55">
        <v>0</v>
      </c>
      <c r="AB246" s="55"/>
      <c r="AC246" s="55">
        <v>4</v>
      </c>
      <c r="AD246" s="55">
        <v>6.25</v>
      </c>
      <c r="AE246" s="55">
        <v>6.3333333333333304</v>
      </c>
      <c r="AF246" s="55"/>
      <c r="AG246" s="55"/>
      <c r="AH246" s="55"/>
      <c r="AI246" s="55">
        <f t="shared" si="6"/>
        <v>6.8273809523809543</v>
      </c>
      <c r="AJ246" s="53"/>
    </row>
    <row r="247" spans="1:36" x14ac:dyDescent="0.3">
      <c r="A247" s="33" t="s">
        <v>607</v>
      </c>
      <c r="B247" s="33" t="s">
        <v>450</v>
      </c>
      <c r="D247" s="55">
        <v>8.9166666666666696</v>
      </c>
      <c r="E247" s="55">
        <v>8.25</v>
      </c>
      <c r="F247" s="55">
        <v>4.5</v>
      </c>
      <c r="G247" s="55">
        <v>4.25</v>
      </c>
      <c r="H247" s="55"/>
      <c r="I247" s="55">
        <v>9.75</v>
      </c>
      <c r="J247" s="55">
        <v>7.5833333333333304</v>
      </c>
      <c r="K247" s="55">
        <v>9.5833333333333304</v>
      </c>
      <c r="L247" s="55">
        <v>8.8333333333333304</v>
      </c>
      <c r="M247" s="55">
        <v>7.4166666666666696</v>
      </c>
      <c r="N247" s="55"/>
      <c r="O247" s="55">
        <v>6</v>
      </c>
      <c r="P247" s="55">
        <v>8.1666666666666696</v>
      </c>
      <c r="Q247" s="55">
        <v>8</v>
      </c>
      <c r="R247" s="55">
        <v>8.4166666666666696</v>
      </c>
      <c r="S247" s="55">
        <v>7.5</v>
      </c>
      <c r="T247" s="55">
        <v>5.3333333333333304</v>
      </c>
      <c r="U247" s="55"/>
      <c r="V247" s="55">
        <v>4.5833333333333304</v>
      </c>
      <c r="W247" s="55">
        <v>8.25</v>
      </c>
      <c r="X247" s="55">
        <v>7.75</v>
      </c>
      <c r="Y247" s="55">
        <v>8</v>
      </c>
      <c r="Z247" s="55">
        <v>7.6666666666666696</v>
      </c>
      <c r="AA247" s="55">
        <v>1.4166666666666701</v>
      </c>
      <c r="AB247" s="55"/>
      <c r="AC247" s="55">
        <v>4.8333333333333304</v>
      </c>
      <c r="AD247" s="55">
        <v>7</v>
      </c>
      <c r="AE247" s="55">
        <v>6.3333333333333304</v>
      </c>
      <c r="AF247" s="55"/>
      <c r="AG247" s="55"/>
      <c r="AH247" s="55"/>
      <c r="AI247" s="55">
        <f t="shared" si="6"/>
        <v>8.125</v>
      </c>
      <c r="AJ247" s="53"/>
    </row>
    <row r="248" spans="1:36" x14ac:dyDescent="0.3">
      <c r="A248" s="33" t="s">
        <v>758</v>
      </c>
      <c r="B248" s="33" t="s">
        <v>945</v>
      </c>
      <c r="D248" s="55">
        <v>6.25</v>
      </c>
      <c r="E248" s="55">
        <v>6.8333333333333304</v>
      </c>
      <c r="F248" s="55">
        <v>5.9166666666666696</v>
      </c>
      <c r="G248" s="55"/>
      <c r="H248" s="55">
        <v>3.5</v>
      </c>
      <c r="I248" s="55">
        <v>6.3333333333333304</v>
      </c>
      <c r="J248" s="55"/>
      <c r="K248" s="55">
        <v>7.1666666666666696</v>
      </c>
      <c r="L248" s="55">
        <v>6.4166666666666696</v>
      </c>
      <c r="M248" s="55">
        <v>6.3333333333333304</v>
      </c>
      <c r="N248" s="55"/>
      <c r="O248" s="55">
        <v>4.1666666666666696</v>
      </c>
      <c r="P248" s="55">
        <v>6.5</v>
      </c>
      <c r="Q248" s="55">
        <v>7.5</v>
      </c>
      <c r="R248" s="55">
        <v>7.3333333333333304</v>
      </c>
      <c r="S248" s="55">
        <v>6.8333333333333304</v>
      </c>
      <c r="T248" s="55">
        <v>6.8333333333333304</v>
      </c>
      <c r="U248" s="55"/>
      <c r="V248" s="55">
        <v>3.3333333333333299</v>
      </c>
      <c r="W248" s="55">
        <v>6.6666666666666696</v>
      </c>
      <c r="X248" s="55">
        <v>6.9166666666666696</v>
      </c>
      <c r="Y248" s="55">
        <v>6.9166666666666696</v>
      </c>
      <c r="Z248" s="55">
        <v>7.3333333333333304</v>
      </c>
      <c r="AA248" s="55">
        <v>5.25</v>
      </c>
      <c r="AB248" s="55"/>
      <c r="AC248" s="55">
        <v>4</v>
      </c>
      <c r="AD248" s="55">
        <v>7.0833333333333304</v>
      </c>
      <c r="AE248" s="55">
        <v>6.3333333333333304</v>
      </c>
      <c r="AF248" s="55"/>
      <c r="AG248" s="55"/>
      <c r="AH248" s="55"/>
      <c r="AI248" s="55">
        <f t="shared" si="6"/>
        <v>6.8277777777777775</v>
      </c>
      <c r="AJ248" s="53"/>
    </row>
    <row r="249" spans="1:36" x14ac:dyDescent="0.3">
      <c r="A249" s="33" t="s">
        <v>730</v>
      </c>
      <c r="B249" s="33" t="s">
        <v>945</v>
      </c>
      <c r="D249" s="55">
        <v>7.75</v>
      </c>
      <c r="E249" s="55">
        <v>7.75</v>
      </c>
      <c r="F249" s="55">
        <v>6.5</v>
      </c>
      <c r="G249" s="55"/>
      <c r="H249" s="55">
        <v>3.5</v>
      </c>
      <c r="I249" s="55">
        <v>5.8333333333333304</v>
      </c>
      <c r="J249" s="55">
        <v>7.8333333333333304</v>
      </c>
      <c r="K249" s="55">
        <v>8.6666666666666696</v>
      </c>
      <c r="L249" s="55">
        <v>7.0833333333333304</v>
      </c>
      <c r="M249" s="55">
        <v>6.4166666666666696</v>
      </c>
      <c r="N249" s="55"/>
      <c r="O249" s="55">
        <v>3.3333333333333299</v>
      </c>
      <c r="P249" s="55">
        <v>8.25</v>
      </c>
      <c r="Q249" s="55">
        <v>10</v>
      </c>
      <c r="R249" s="55">
        <v>9.1666666666666696</v>
      </c>
      <c r="S249" s="55">
        <v>9.1666666666666696</v>
      </c>
      <c r="T249" s="55">
        <v>4.5833333333333304</v>
      </c>
      <c r="U249" s="55"/>
      <c r="V249" s="55">
        <v>5.75</v>
      </c>
      <c r="W249" s="55">
        <v>8.9166666666666696</v>
      </c>
      <c r="X249" s="55">
        <v>8</v>
      </c>
      <c r="Y249" s="55">
        <v>9.4166666666666696</v>
      </c>
      <c r="Z249" s="55">
        <v>9.5</v>
      </c>
      <c r="AA249" s="55">
        <v>1.8333333333333299</v>
      </c>
      <c r="AB249" s="55"/>
      <c r="AC249" s="55">
        <v>4.4166666666666696</v>
      </c>
      <c r="AD249" s="55">
        <v>8.6666666666666696</v>
      </c>
      <c r="AE249" s="55">
        <v>9.6666666666666696</v>
      </c>
      <c r="AF249" s="55"/>
      <c r="AG249" s="55"/>
      <c r="AH249" s="55"/>
      <c r="AI249" s="55">
        <f t="shared" si="6"/>
        <v>8.4791666666666679</v>
      </c>
      <c r="AJ249" s="53"/>
    </row>
    <row r="250" spans="1:36" x14ac:dyDescent="0.3">
      <c r="A250" s="33" t="s">
        <v>586</v>
      </c>
      <c r="B250" s="33" t="s">
        <v>945</v>
      </c>
      <c r="D250" s="55">
        <v>10.5833333333333</v>
      </c>
      <c r="E250" s="55">
        <v>13.25</v>
      </c>
      <c r="F250" s="55">
        <v>10.5</v>
      </c>
      <c r="G250" s="55"/>
      <c r="H250" s="55">
        <v>6.4166666666666696</v>
      </c>
      <c r="I250" s="55">
        <v>11.0833333333333</v>
      </c>
      <c r="J250" s="55">
        <v>11.4166666666667</v>
      </c>
      <c r="K250" s="55">
        <v>12.3333333333333</v>
      </c>
      <c r="L250" s="55">
        <v>12.8333333333333</v>
      </c>
      <c r="M250" s="55">
        <v>11.8333333333333</v>
      </c>
      <c r="N250" s="55"/>
      <c r="O250" s="55">
        <v>6.75</v>
      </c>
      <c r="P250" s="55">
        <v>11.3333333333333</v>
      </c>
      <c r="Q250" s="55">
        <v>13.3333333333333</v>
      </c>
      <c r="R250" s="55">
        <v>12.8333333333333</v>
      </c>
      <c r="S250" s="55">
        <v>12.25</v>
      </c>
      <c r="T250" s="55">
        <v>9.8333333333333304</v>
      </c>
      <c r="U250" s="55"/>
      <c r="V250" s="55">
        <v>5.6666666666666696</v>
      </c>
      <c r="W250" s="55">
        <v>11.8333333333333</v>
      </c>
      <c r="X250" s="55"/>
      <c r="Y250" s="55">
        <v>14.1666666666667</v>
      </c>
      <c r="Z250" s="55">
        <v>12.5</v>
      </c>
      <c r="AA250" s="55">
        <v>5.25</v>
      </c>
      <c r="AB250" s="55"/>
      <c r="AC250" s="55">
        <v>7.4166666666666696</v>
      </c>
      <c r="AD250" s="55">
        <v>11.75</v>
      </c>
      <c r="AE250" s="55">
        <v>11.3333333333333</v>
      </c>
      <c r="AF250" s="55"/>
      <c r="AG250" s="55"/>
      <c r="AH250" s="55"/>
      <c r="AI250" s="55">
        <f t="shared" si="6"/>
        <v>12.188888888888872</v>
      </c>
      <c r="AJ250" s="53"/>
    </row>
    <row r="251" spans="1:36" x14ac:dyDescent="0.3">
      <c r="A251" s="33" t="s">
        <v>692</v>
      </c>
      <c r="B251" s="33" t="s">
        <v>945</v>
      </c>
      <c r="D251" s="55">
        <v>4.75</v>
      </c>
      <c r="E251" s="55">
        <v>8.75</v>
      </c>
      <c r="F251" s="55">
        <v>7</v>
      </c>
      <c r="G251" s="55"/>
      <c r="H251" s="55">
        <v>6.6666666666666696</v>
      </c>
      <c r="I251" s="55">
        <v>8.0833333333333304</v>
      </c>
      <c r="J251" s="55">
        <v>8.3333333333333304</v>
      </c>
      <c r="K251" s="55">
        <v>8.9166666666666696</v>
      </c>
      <c r="L251" s="55">
        <v>8.9166666666666696</v>
      </c>
      <c r="M251" s="55">
        <v>6.8333333333333304</v>
      </c>
      <c r="N251" s="55">
        <v>1.5833333333333299</v>
      </c>
      <c r="O251" s="55">
        <v>6.4166666666666696</v>
      </c>
      <c r="P251" s="55">
        <v>8.25</v>
      </c>
      <c r="Q251" s="55">
        <v>9.75</v>
      </c>
      <c r="R251" s="55">
        <v>9.75</v>
      </c>
      <c r="S251" s="55">
        <v>10.8333333333333</v>
      </c>
      <c r="T251" s="55">
        <v>5.75</v>
      </c>
      <c r="U251" s="55"/>
      <c r="V251" s="55">
        <v>5.6666666666666696</v>
      </c>
      <c r="W251" s="55">
        <v>5.25</v>
      </c>
      <c r="X251" s="55"/>
      <c r="Y251" s="55">
        <v>9.4166666666666696</v>
      </c>
      <c r="Z251" s="55">
        <v>10.5833333333333</v>
      </c>
      <c r="AA251" s="55">
        <v>2.4166666666666701</v>
      </c>
      <c r="AB251" s="55"/>
      <c r="AC251" s="55">
        <v>4.6666666666666696</v>
      </c>
      <c r="AD251" s="55">
        <v>10</v>
      </c>
      <c r="AE251" s="55">
        <v>8.9166666666666696</v>
      </c>
      <c r="AF251" s="55"/>
      <c r="AG251" s="55"/>
      <c r="AH251" s="55"/>
      <c r="AI251" s="55">
        <f t="shared" si="6"/>
        <v>8.6999999999999957</v>
      </c>
      <c r="AJ251" s="53"/>
    </row>
    <row r="252" spans="1:36" x14ac:dyDescent="0.3">
      <c r="A252" s="33" t="s">
        <v>787</v>
      </c>
      <c r="B252" s="33" t="s">
        <v>945</v>
      </c>
      <c r="D252" s="55">
        <v>6.1666666666666696</v>
      </c>
      <c r="E252" s="55">
        <v>7.3333333333333304</v>
      </c>
      <c r="F252" s="55">
        <v>7.3333333333333304</v>
      </c>
      <c r="G252" s="55"/>
      <c r="H252" s="55">
        <v>3</v>
      </c>
      <c r="I252" s="55">
        <v>7.8333333333333304</v>
      </c>
      <c r="J252" s="55">
        <v>7.6666666666666696</v>
      </c>
      <c r="K252" s="55">
        <v>6.6666666666666696</v>
      </c>
      <c r="L252" s="55">
        <v>6.6666666666666696</v>
      </c>
      <c r="M252" s="55">
        <v>6.9166666666666696</v>
      </c>
      <c r="N252" s="55"/>
      <c r="O252" s="55">
        <v>3.1666666666666701</v>
      </c>
      <c r="P252" s="55">
        <v>7.5</v>
      </c>
      <c r="Q252" s="55">
        <v>6.75</v>
      </c>
      <c r="R252" s="55">
        <v>7.8333333333333304</v>
      </c>
      <c r="S252" s="55">
        <v>6.9166666666666696</v>
      </c>
      <c r="T252" s="55">
        <v>6.75</v>
      </c>
      <c r="U252" s="55"/>
      <c r="V252" s="55">
        <v>3.1666666666666701</v>
      </c>
      <c r="W252" s="55">
        <v>6.1666666666666696</v>
      </c>
      <c r="X252" s="55">
        <v>6.9166666666666696</v>
      </c>
      <c r="Y252" s="55">
        <v>6</v>
      </c>
      <c r="Z252" s="55">
        <v>6.3333333333333304</v>
      </c>
      <c r="AA252" s="55">
        <v>3.0833333333333299</v>
      </c>
      <c r="AB252" s="55"/>
      <c r="AC252" s="55">
        <v>1.6666666666666701</v>
      </c>
      <c r="AD252" s="55">
        <v>6.8333333333333304</v>
      </c>
      <c r="AE252" s="55">
        <v>7.25</v>
      </c>
      <c r="AF252" s="55"/>
      <c r="AG252" s="55"/>
      <c r="AH252" s="55"/>
      <c r="AI252" s="55">
        <f t="shared" si="6"/>
        <v>6.9270833333333339</v>
      </c>
      <c r="AJ252" s="53"/>
    </row>
    <row r="253" spans="1:36" x14ac:dyDescent="0.3">
      <c r="A253" s="33" t="s">
        <v>659</v>
      </c>
      <c r="B253" s="33" t="s">
        <v>945</v>
      </c>
      <c r="D253" s="55">
        <v>11.1666666666667</v>
      </c>
      <c r="E253" s="55">
        <v>10.8333333333333</v>
      </c>
      <c r="F253" s="55">
        <v>8.9166666666666696</v>
      </c>
      <c r="G253" s="55"/>
      <c r="H253" s="55">
        <v>5.9166666666666696</v>
      </c>
      <c r="I253" s="55">
        <v>11.8333333333333</v>
      </c>
      <c r="J253" s="55">
        <v>11.1666666666667</v>
      </c>
      <c r="K253" s="55">
        <v>10.8333333333333</v>
      </c>
      <c r="L253" s="55">
        <v>11.5</v>
      </c>
      <c r="M253" s="55">
        <v>8.9166666666666696</v>
      </c>
      <c r="N253" s="55"/>
      <c r="O253" s="55">
        <v>7.75</v>
      </c>
      <c r="P253" s="55">
        <v>11.3333333333333</v>
      </c>
      <c r="Q253" s="55">
        <v>9.9166666666666696</v>
      </c>
      <c r="R253" s="55">
        <v>12.3333333333333</v>
      </c>
      <c r="S253" s="55">
        <v>11.5833333333333</v>
      </c>
      <c r="T253" s="55">
        <v>6.8333333333333304</v>
      </c>
      <c r="U253" s="55">
        <v>0.83333333333333304</v>
      </c>
      <c r="V253" s="55">
        <v>7</v>
      </c>
      <c r="W253" s="55">
        <v>10.75</v>
      </c>
      <c r="X253" s="55">
        <v>12.6666666666667</v>
      </c>
      <c r="Y253" s="55">
        <v>12.9166666666667</v>
      </c>
      <c r="Z253" s="55">
        <v>11.75</v>
      </c>
      <c r="AA253" s="55">
        <v>6.0833333333333304</v>
      </c>
      <c r="AB253" s="55">
        <v>4.5833333333333304</v>
      </c>
      <c r="AC253" s="55">
        <v>6.5833333333333304</v>
      </c>
      <c r="AD253" s="55">
        <v>12.0833333333333</v>
      </c>
      <c r="AE253" s="55">
        <v>12.5</v>
      </c>
      <c r="AF253" s="55"/>
      <c r="AG253" s="55"/>
      <c r="AH253" s="55"/>
      <c r="AI253" s="55">
        <f t="shared" si="6"/>
        <v>11.572916666666661</v>
      </c>
      <c r="AJ253" s="53"/>
    </row>
    <row r="254" spans="1:36" x14ac:dyDescent="0.3">
      <c r="A254" s="33" t="s">
        <v>731</v>
      </c>
      <c r="B254" s="33" t="s">
        <v>944</v>
      </c>
      <c r="D254" s="55">
        <v>4.8333333333333304</v>
      </c>
      <c r="E254" s="55">
        <v>10</v>
      </c>
      <c r="F254" s="55">
        <v>7.6666666666666696</v>
      </c>
      <c r="G254" s="55">
        <v>2.9166666666666701</v>
      </c>
      <c r="H254" s="55">
        <v>6.25</v>
      </c>
      <c r="I254" s="55">
        <v>8.25</v>
      </c>
      <c r="J254" s="55">
        <v>9.25</v>
      </c>
      <c r="K254" s="55">
        <v>8.5</v>
      </c>
      <c r="L254" s="55">
        <v>7.8333333333333304</v>
      </c>
      <c r="M254" s="55">
        <v>2.8333333333333299</v>
      </c>
      <c r="N254" s="55">
        <v>1.8333333333333299</v>
      </c>
      <c r="O254" s="55">
        <v>8.1666666666666696</v>
      </c>
      <c r="P254" s="55">
        <v>9.75</v>
      </c>
      <c r="Q254" s="55">
        <v>10.1666666666667</v>
      </c>
      <c r="R254" s="55">
        <v>9.0833333333333304</v>
      </c>
      <c r="S254" s="55">
        <v>8.5833333333333304</v>
      </c>
      <c r="T254" s="55">
        <v>6.9166666666666696</v>
      </c>
      <c r="U254" s="55">
        <v>2.75</v>
      </c>
      <c r="V254" s="55">
        <v>6.1666666666666696</v>
      </c>
      <c r="W254" s="55">
        <v>8.9166666666666696</v>
      </c>
      <c r="X254" s="55">
        <v>7</v>
      </c>
      <c r="Y254" s="55"/>
      <c r="Z254" s="55">
        <v>8.3333333333333304</v>
      </c>
      <c r="AA254" s="55">
        <v>5.5833333333333304</v>
      </c>
      <c r="AB254" s="55">
        <v>3.25</v>
      </c>
      <c r="AC254" s="55">
        <v>5.3333333333333304</v>
      </c>
      <c r="AD254" s="55">
        <v>8.25</v>
      </c>
      <c r="AE254" s="55">
        <v>8.5</v>
      </c>
      <c r="AF254" s="55"/>
      <c r="AG254" s="55"/>
      <c r="AH254" s="55"/>
      <c r="AI254" s="55">
        <f t="shared" si="6"/>
        <v>8.4833333333333343</v>
      </c>
      <c r="AJ254" s="53"/>
    </row>
    <row r="255" spans="1:36" x14ac:dyDescent="0.3">
      <c r="A255" s="33" t="s">
        <v>725</v>
      </c>
      <c r="B255" s="33" t="s">
        <v>944</v>
      </c>
      <c r="D255" s="55">
        <v>9.9166666666666696</v>
      </c>
      <c r="E255" s="55">
        <v>4</v>
      </c>
      <c r="F255" s="55">
        <v>3.5</v>
      </c>
      <c r="G255" s="55"/>
      <c r="H255" s="55">
        <v>6.1666666666666696</v>
      </c>
      <c r="I255" s="55">
        <v>10</v>
      </c>
      <c r="J255" s="55">
        <v>8.5833333333333304</v>
      </c>
      <c r="K255" s="55">
        <v>8.1666666666666696</v>
      </c>
      <c r="L255" s="55">
        <v>9.1666666666666696</v>
      </c>
      <c r="M255" s="55">
        <v>7.5833333333333304</v>
      </c>
      <c r="N255" s="55"/>
      <c r="O255" s="55">
        <v>6.4166666666666696</v>
      </c>
      <c r="P255" s="55">
        <v>8.5</v>
      </c>
      <c r="Q255" s="55">
        <v>7.8333333333333304</v>
      </c>
      <c r="R255" s="55">
        <v>7.4166666666666696</v>
      </c>
      <c r="S255" s="55">
        <v>7.25</v>
      </c>
      <c r="T255" s="55">
        <v>6.5</v>
      </c>
      <c r="U255" s="55"/>
      <c r="V255" s="55">
        <v>7.1666666666666696</v>
      </c>
      <c r="W255" s="55">
        <v>8.5</v>
      </c>
      <c r="X255" s="55">
        <v>8.4166666666666696</v>
      </c>
      <c r="Y255" s="55">
        <v>7.6666666666666696</v>
      </c>
      <c r="Z255" s="55">
        <v>7.9166666666666696</v>
      </c>
      <c r="AA255" s="55">
        <v>4.9166666666666696</v>
      </c>
      <c r="AB255" s="55"/>
      <c r="AC255" s="55">
        <v>5.6666666666666696</v>
      </c>
      <c r="AD255" s="55">
        <v>7.5833333333333304</v>
      </c>
      <c r="AE255" s="55">
        <v>7.75</v>
      </c>
      <c r="AF255" s="55"/>
      <c r="AG255" s="55"/>
      <c r="AH255" s="55"/>
      <c r="AI255" s="55">
        <f t="shared" si="6"/>
        <v>8.0416666666666679</v>
      </c>
      <c r="AJ255" s="53"/>
    </row>
    <row r="256" spans="1:36" x14ac:dyDescent="0.3">
      <c r="A256" s="33" t="s">
        <v>706</v>
      </c>
      <c r="B256" s="33" t="s">
        <v>945</v>
      </c>
      <c r="D256" s="55">
        <v>5.5833333333333304</v>
      </c>
      <c r="E256" s="55">
        <v>4.75</v>
      </c>
      <c r="F256" s="55">
        <v>2.0833333333333299</v>
      </c>
      <c r="G256" s="55"/>
      <c r="H256" s="55">
        <v>2.9166666666666701</v>
      </c>
      <c r="I256" s="55">
        <v>5.25</v>
      </c>
      <c r="J256" s="55">
        <v>4.9166666666666696</v>
      </c>
      <c r="K256" s="55">
        <v>5.5833333333333304</v>
      </c>
      <c r="L256" s="55">
        <v>4.6666666666666696</v>
      </c>
      <c r="M256" s="55"/>
      <c r="N256" s="55"/>
      <c r="O256" s="55">
        <v>2.8333333333333299</v>
      </c>
      <c r="P256" s="55">
        <v>4.9166666666666696</v>
      </c>
      <c r="Q256" s="55">
        <v>4.6666666666666696</v>
      </c>
      <c r="R256" s="55">
        <v>4.8333333333333304</v>
      </c>
      <c r="S256" s="55">
        <v>4</v>
      </c>
      <c r="T256" s="55">
        <v>2</v>
      </c>
      <c r="U256" s="55"/>
      <c r="V256" s="55">
        <v>2.6666666666666701</v>
      </c>
      <c r="W256" s="55">
        <v>4.8333333333333304</v>
      </c>
      <c r="X256" s="55">
        <v>1.5</v>
      </c>
      <c r="Y256" s="55">
        <v>4.1666666666666696</v>
      </c>
      <c r="Z256" s="55">
        <v>4.4166666666666696</v>
      </c>
      <c r="AA256" s="55">
        <v>1.0833333333333299</v>
      </c>
      <c r="AB256" s="55"/>
      <c r="AC256" s="55">
        <v>2.8333333333333299</v>
      </c>
      <c r="AD256" s="55">
        <v>4.0833333333333304</v>
      </c>
      <c r="AE256" s="55">
        <v>3.9166666666666701</v>
      </c>
      <c r="AF256" s="55"/>
      <c r="AG256" s="55"/>
      <c r="AH256" s="55"/>
      <c r="AI256" s="55">
        <f t="shared" si="6"/>
        <v>4.5052083333333339</v>
      </c>
      <c r="AJ256" s="53"/>
    </row>
    <row r="257" spans="1:36" x14ac:dyDescent="0.3">
      <c r="A257" s="33" t="s">
        <v>589</v>
      </c>
      <c r="B257" s="33" t="s">
        <v>944</v>
      </c>
      <c r="D257" s="55">
        <v>6.0833333333333304</v>
      </c>
      <c r="E257" s="55">
        <v>12.0833333333333</v>
      </c>
      <c r="F257" s="55">
        <v>9.0833333333333304</v>
      </c>
      <c r="G257" s="55"/>
      <c r="H257" s="55">
        <v>11.5833333333333</v>
      </c>
      <c r="I257" s="55">
        <v>13.5833333333333</v>
      </c>
      <c r="J257" s="55">
        <v>13.25</v>
      </c>
      <c r="K257" s="55">
        <v>13.3333333333333</v>
      </c>
      <c r="L257" s="55">
        <v>13.3333333333333</v>
      </c>
      <c r="M257" s="55">
        <v>10.0833333333333</v>
      </c>
      <c r="N257" s="55"/>
      <c r="O257" s="55">
        <v>11.6666666666667</v>
      </c>
      <c r="P257" s="55">
        <v>12.5833333333333</v>
      </c>
      <c r="Q257" s="55">
        <v>13.5</v>
      </c>
      <c r="R257" s="55">
        <v>13.0833333333333</v>
      </c>
      <c r="S257" s="55">
        <v>12.6666666666667</v>
      </c>
      <c r="T257" s="55">
        <v>9.0833333333333304</v>
      </c>
      <c r="U257" s="55"/>
      <c r="V257" s="55">
        <v>11.25</v>
      </c>
      <c r="W257" s="55">
        <v>12.4166666666667</v>
      </c>
      <c r="X257" s="55">
        <v>12.75</v>
      </c>
      <c r="Y257" s="55">
        <v>12.5</v>
      </c>
      <c r="Z257" s="55">
        <v>10.1666666666667</v>
      </c>
      <c r="AA257" s="55">
        <v>6.9166666666666696</v>
      </c>
      <c r="AB257" s="55"/>
      <c r="AC257" s="55">
        <v>10.8333333333333</v>
      </c>
      <c r="AD257" s="55">
        <v>12.25</v>
      </c>
      <c r="AE257" s="55">
        <v>13.3333333333333</v>
      </c>
      <c r="AF257" s="55"/>
      <c r="AG257" s="55"/>
      <c r="AH257" s="55"/>
      <c r="AI257" s="55">
        <f t="shared" si="6"/>
        <v>12.307291666666657</v>
      </c>
      <c r="AJ257" s="53"/>
    </row>
    <row r="258" spans="1:36" x14ac:dyDescent="0.3">
      <c r="A258" s="33" t="s">
        <v>587</v>
      </c>
      <c r="B258" s="33" t="s">
        <v>450</v>
      </c>
      <c r="D258" s="55">
        <v>7.3333333333333304</v>
      </c>
      <c r="E258" s="55">
        <v>4.5</v>
      </c>
      <c r="F258" s="55">
        <v>3.4166666666666701</v>
      </c>
      <c r="G258" s="55"/>
      <c r="H258" s="55">
        <v>5.3333333333333304</v>
      </c>
      <c r="I258" s="55">
        <v>8.9166666666666696</v>
      </c>
      <c r="J258" s="55">
        <v>8.4166666666666696</v>
      </c>
      <c r="K258" s="55">
        <v>7.6666666666666696</v>
      </c>
      <c r="L258" s="55">
        <v>7.5</v>
      </c>
      <c r="M258" s="55">
        <v>3.25</v>
      </c>
      <c r="N258" s="55"/>
      <c r="O258" s="55">
        <v>4.9166666666666696</v>
      </c>
      <c r="P258" s="55">
        <v>6.8333333333333304</v>
      </c>
      <c r="Q258" s="55">
        <v>7.0833333333333304</v>
      </c>
      <c r="R258" s="55">
        <v>6.75</v>
      </c>
      <c r="S258" s="55">
        <v>7.5833333333333304</v>
      </c>
      <c r="T258" s="55">
        <v>4.9166666666666696</v>
      </c>
      <c r="U258" s="55"/>
      <c r="V258" s="55">
        <v>5.4166666666666696</v>
      </c>
      <c r="W258" s="55">
        <v>7.3333333333333304</v>
      </c>
      <c r="X258" s="55">
        <v>7.4166666666666696</v>
      </c>
      <c r="Y258" s="55">
        <v>7</v>
      </c>
      <c r="Z258" s="55">
        <v>7.3333333333333304</v>
      </c>
      <c r="AA258" s="55">
        <v>3.1666666666666701</v>
      </c>
      <c r="AB258" s="55"/>
      <c r="AC258" s="55">
        <v>4.5</v>
      </c>
      <c r="AD258" s="55">
        <v>7.1666666666666696</v>
      </c>
      <c r="AE258" s="55">
        <v>6.25</v>
      </c>
      <c r="AF258" s="55"/>
      <c r="AG258" s="55"/>
      <c r="AH258" s="55"/>
      <c r="AI258" s="55">
        <f t="shared" si="6"/>
        <v>7.192708333333333</v>
      </c>
      <c r="AJ258" s="53"/>
    </row>
    <row r="259" spans="1:36" x14ac:dyDescent="0.3">
      <c r="A259" s="33" t="s">
        <v>615</v>
      </c>
      <c r="B259" s="33" t="s">
        <v>450</v>
      </c>
      <c r="D259" s="55">
        <v>6.8333333333333304</v>
      </c>
      <c r="E259" s="55">
        <v>7.5833333333333304</v>
      </c>
      <c r="F259" s="55">
        <v>6.4166666666666696</v>
      </c>
      <c r="G259" s="55"/>
      <c r="H259" s="55">
        <v>4.1666666666666696</v>
      </c>
      <c r="I259" s="55">
        <v>7.9166666666666696</v>
      </c>
      <c r="J259" s="55">
        <v>7.5833333333333304</v>
      </c>
      <c r="K259" s="55">
        <v>6.5833333333333304</v>
      </c>
      <c r="L259" s="55">
        <v>7.6666666666666696</v>
      </c>
      <c r="M259" s="55">
        <v>5.9166666666666696</v>
      </c>
      <c r="N259" s="55"/>
      <c r="O259" s="55">
        <v>4.75</v>
      </c>
      <c r="P259" s="55">
        <v>7.9166666666666696</v>
      </c>
      <c r="Q259" s="55">
        <v>7.25</v>
      </c>
      <c r="R259" s="55">
        <v>7.6666666666666696</v>
      </c>
      <c r="S259" s="55">
        <v>7.25</v>
      </c>
      <c r="T259" s="55">
        <v>4</v>
      </c>
      <c r="U259" s="55"/>
      <c r="V259" s="55">
        <v>5.5833333333333304</v>
      </c>
      <c r="W259" s="55">
        <v>7.4166666666666696</v>
      </c>
      <c r="X259" s="55">
        <v>8</v>
      </c>
      <c r="Y259" s="55">
        <v>7.3333333333333304</v>
      </c>
      <c r="Z259" s="55"/>
      <c r="AA259" s="55"/>
      <c r="AB259" s="55"/>
      <c r="AC259" s="55">
        <v>4.6666666666666696</v>
      </c>
      <c r="AD259" s="55">
        <v>7</v>
      </c>
      <c r="AE259" s="55">
        <v>6.9166666666666696</v>
      </c>
      <c r="AF259" s="55"/>
      <c r="AG259" s="55"/>
      <c r="AH259" s="55"/>
      <c r="AI259" s="55">
        <f t="shared" si="6"/>
        <v>7.3944444444444448</v>
      </c>
      <c r="AJ259" s="53"/>
    </row>
    <row r="260" spans="1:36" x14ac:dyDescent="0.3">
      <c r="A260" s="33" t="s">
        <v>793</v>
      </c>
      <c r="B260" s="33" t="s">
        <v>945</v>
      </c>
      <c r="D260" s="55">
        <v>8.5833333333333304</v>
      </c>
      <c r="E260" s="55">
        <v>7.5833333333333304</v>
      </c>
      <c r="F260" s="55"/>
      <c r="G260" s="55"/>
      <c r="H260" s="55">
        <v>3.6666666666666701</v>
      </c>
      <c r="I260" s="55"/>
      <c r="J260" s="55">
        <v>6.25</v>
      </c>
      <c r="K260" s="55">
        <v>6.8333333333333304</v>
      </c>
      <c r="L260" s="55">
        <v>6.3333333333333304</v>
      </c>
      <c r="M260" s="55">
        <v>6.4166666666666696</v>
      </c>
      <c r="N260" s="55"/>
      <c r="O260" s="55">
        <v>3.25</v>
      </c>
      <c r="P260" s="55">
        <v>7.8333333333333304</v>
      </c>
      <c r="Q260" s="55">
        <v>7.5833333333333304</v>
      </c>
      <c r="R260" s="55">
        <v>7.5833333333333304</v>
      </c>
      <c r="S260" s="55">
        <v>8.0833333333333304</v>
      </c>
      <c r="T260" s="55">
        <v>6.4166666666666696</v>
      </c>
      <c r="U260" s="55"/>
      <c r="V260" s="55">
        <v>3.9166666666666701</v>
      </c>
      <c r="W260" s="55">
        <v>7.25</v>
      </c>
      <c r="X260" s="55">
        <v>7.9166666666666696</v>
      </c>
      <c r="Y260" s="55">
        <v>8.6666666666666696</v>
      </c>
      <c r="Z260" s="55">
        <v>9.1666666666666696</v>
      </c>
      <c r="AA260" s="55">
        <v>4.0833333333333304</v>
      </c>
      <c r="AB260" s="55"/>
      <c r="AC260" s="55">
        <v>5.0833333333333304</v>
      </c>
      <c r="AD260" s="55">
        <v>8</v>
      </c>
      <c r="AE260" s="55">
        <v>7.6666666666666696</v>
      </c>
      <c r="AF260" s="55"/>
      <c r="AG260" s="55"/>
      <c r="AH260" s="55"/>
      <c r="AI260" s="55">
        <f t="shared" si="6"/>
        <v>7.6888888888888882</v>
      </c>
      <c r="AJ260" s="53"/>
    </row>
    <row r="261" spans="1:36" x14ac:dyDescent="0.3">
      <c r="A261" s="33" t="s">
        <v>632</v>
      </c>
      <c r="B261" s="33" t="s">
        <v>450</v>
      </c>
      <c r="D261" s="55">
        <v>8.25</v>
      </c>
      <c r="E261" s="55">
        <v>8.5</v>
      </c>
      <c r="F261" s="55">
        <v>7.3333333333333304</v>
      </c>
      <c r="G261" s="55"/>
      <c r="H261" s="55">
        <v>5.9166666666666696</v>
      </c>
      <c r="I261" s="55">
        <v>7.4166666666666696</v>
      </c>
      <c r="J261" s="55">
        <v>7.8333333333333304</v>
      </c>
      <c r="K261" s="55">
        <v>6.9166666666666696</v>
      </c>
      <c r="L261" s="55">
        <v>7.4166666666666696</v>
      </c>
      <c r="M261" s="55">
        <v>6.9166666666666696</v>
      </c>
      <c r="N261" s="55"/>
      <c r="O261" s="55">
        <v>6.4166666666666696</v>
      </c>
      <c r="P261" s="55">
        <v>7.3333333333333304</v>
      </c>
      <c r="Q261" s="55">
        <v>6.6666666666666696</v>
      </c>
      <c r="R261" s="55">
        <v>6.75</v>
      </c>
      <c r="S261" s="55">
        <v>7.4166666666666696</v>
      </c>
      <c r="T261" s="55">
        <v>5.3333333333333304</v>
      </c>
      <c r="U261" s="55"/>
      <c r="V261" s="55">
        <v>4.25</v>
      </c>
      <c r="W261" s="55">
        <v>7.1666666666666696</v>
      </c>
      <c r="X261" s="55">
        <v>6.3333333333333304</v>
      </c>
      <c r="Y261" s="55">
        <v>1.3333333333333299</v>
      </c>
      <c r="Z261" s="55">
        <v>7.8333333333333304</v>
      </c>
      <c r="AA261" s="55">
        <v>3.75</v>
      </c>
      <c r="AB261" s="55"/>
      <c r="AC261" s="55">
        <v>3.3333333333333299</v>
      </c>
      <c r="AD261" s="55">
        <v>7.1666666666666696</v>
      </c>
      <c r="AE261" s="55">
        <v>5.6666666666666696</v>
      </c>
      <c r="AF261" s="55"/>
      <c r="AG261" s="55"/>
      <c r="AH261" s="55"/>
      <c r="AI261" s="55">
        <f t="shared" si="6"/>
        <v>6.8750000000000009</v>
      </c>
      <c r="AJ261" s="53"/>
    </row>
    <row r="262" spans="1:36" x14ac:dyDescent="0.3">
      <c r="A262" s="33" t="s">
        <v>721</v>
      </c>
      <c r="B262" s="33" t="s">
        <v>450</v>
      </c>
      <c r="D262" s="55"/>
      <c r="E262" s="55">
        <v>10.8333333333333</v>
      </c>
      <c r="F262" s="55">
        <v>6.0833333333333304</v>
      </c>
      <c r="G262" s="55"/>
      <c r="H262" s="55">
        <v>7.25</v>
      </c>
      <c r="I262" s="55">
        <v>9.8333333333333304</v>
      </c>
      <c r="J262" s="55">
        <v>12.0833333333333</v>
      </c>
      <c r="K262" s="55">
        <v>11.6666666666667</v>
      </c>
      <c r="L262" s="55">
        <v>11</v>
      </c>
      <c r="M262" s="55">
        <v>10.0833333333333</v>
      </c>
      <c r="N262" s="55"/>
      <c r="O262" s="55">
        <v>8.5833333333333304</v>
      </c>
      <c r="P262" s="55">
        <v>11.5</v>
      </c>
      <c r="Q262" s="55">
        <v>9.9166666666666696</v>
      </c>
      <c r="R262" s="55">
        <v>11.25</v>
      </c>
      <c r="S262" s="55">
        <v>10.9166666666667</v>
      </c>
      <c r="T262" s="55">
        <v>7.0833333333333304</v>
      </c>
      <c r="U262" s="55"/>
      <c r="V262" s="55">
        <v>7.9166666666666696</v>
      </c>
      <c r="W262" s="55">
        <v>11.4166666666667</v>
      </c>
      <c r="X262" s="55">
        <v>10.5833333333333</v>
      </c>
      <c r="Y262" s="55">
        <v>9.75</v>
      </c>
      <c r="Z262" s="55">
        <v>10.0833333333333</v>
      </c>
      <c r="AA262" s="55">
        <v>2.25</v>
      </c>
      <c r="AB262" s="55"/>
      <c r="AC262" s="55">
        <v>7.3333333333333304</v>
      </c>
      <c r="AD262" s="55">
        <v>9.1666666666666696</v>
      </c>
      <c r="AE262" s="55">
        <v>11.25</v>
      </c>
      <c r="AF262" s="55"/>
      <c r="AG262" s="55"/>
      <c r="AH262" s="55"/>
      <c r="AI262" s="55">
        <f t="shared" si="6"/>
        <v>10.749999999999998</v>
      </c>
      <c r="AJ262" s="53"/>
    </row>
    <row r="263" spans="1:36" x14ac:dyDescent="0.3">
      <c r="A263" s="33" t="s">
        <v>656</v>
      </c>
      <c r="B263" s="33" t="s">
        <v>944</v>
      </c>
      <c r="D263" s="55">
        <v>6.1666666666666696</v>
      </c>
      <c r="E263" s="55">
        <v>6.3333333333333304</v>
      </c>
      <c r="F263" s="55">
        <v>2.5833333333333299</v>
      </c>
      <c r="G263" s="55"/>
      <c r="H263" s="55">
        <v>3.4166666666666701</v>
      </c>
      <c r="I263" s="55">
        <v>6.3333333333333304</v>
      </c>
      <c r="J263" s="55">
        <v>6.4166666666666696</v>
      </c>
      <c r="K263" s="55">
        <v>4.25</v>
      </c>
      <c r="L263" s="55">
        <v>6.5833333333333304</v>
      </c>
      <c r="M263" s="55">
        <v>6.5833333333333304</v>
      </c>
      <c r="N263" s="55"/>
      <c r="O263" s="55">
        <v>4.25</v>
      </c>
      <c r="P263" s="55">
        <v>8</v>
      </c>
      <c r="Q263" s="55">
        <v>6.5833333333333304</v>
      </c>
      <c r="R263" s="55">
        <v>6.8333333333333304</v>
      </c>
      <c r="S263" s="55">
        <v>5.9166666666666696</v>
      </c>
      <c r="T263" s="55">
        <v>2.8333333333333299</v>
      </c>
      <c r="U263" s="55"/>
      <c r="V263" s="55">
        <v>4.6666666666666696</v>
      </c>
      <c r="W263" s="55">
        <v>6.5833333333333304</v>
      </c>
      <c r="X263" s="55">
        <v>6.3333333333333304</v>
      </c>
      <c r="Y263" s="55">
        <v>6.9166666666666696</v>
      </c>
      <c r="Z263" s="55">
        <v>6.75</v>
      </c>
      <c r="AA263" s="55">
        <v>1.6666666666666701</v>
      </c>
      <c r="AB263" s="55"/>
      <c r="AC263" s="55">
        <v>4.6666666666666696</v>
      </c>
      <c r="AD263" s="55">
        <v>6.6666666666666696</v>
      </c>
      <c r="AE263" s="55">
        <v>6.3333333333333304</v>
      </c>
      <c r="AF263" s="55"/>
      <c r="AG263" s="55"/>
      <c r="AH263" s="55"/>
      <c r="AI263" s="55">
        <f t="shared" si="6"/>
        <v>6.4374999999999991</v>
      </c>
      <c r="AJ263" s="53"/>
    </row>
    <row r="264" spans="1:36" x14ac:dyDescent="0.3">
      <c r="A264" s="33" t="s">
        <v>662</v>
      </c>
      <c r="B264" s="33" t="s">
        <v>945</v>
      </c>
      <c r="D264" s="55">
        <v>5</v>
      </c>
      <c r="E264" s="55">
        <v>9</v>
      </c>
      <c r="F264" s="55">
        <v>8</v>
      </c>
      <c r="G264" s="55"/>
      <c r="H264" s="55">
        <v>5.5833333333333304</v>
      </c>
      <c r="I264" s="55">
        <v>6.6666666666666696</v>
      </c>
      <c r="J264" s="55">
        <v>0.91666666666666696</v>
      </c>
      <c r="K264" s="55"/>
      <c r="L264" s="55">
        <v>5.1666666666666696</v>
      </c>
      <c r="M264" s="55">
        <v>9.4166666666666696</v>
      </c>
      <c r="N264" s="55"/>
      <c r="O264" s="55">
        <v>5.4166666666666696</v>
      </c>
      <c r="P264" s="55">
        <v>9.4166666666666696</v>
      </c>
      <c r="Q264" s="55">
        <v>7.3333333333333304</v>
      </c>
      <c r="R264" s="55">
        <v>9.8333333333333304</v>
      </c>
      <c r="S264" s="55">
        <v>6.25</v>
      </c>
      <c r="T264" s="55">
        <v>7.6666666666666696</v>
      </c>
      <c r="U264" s="55"/>
      <c r="V264" s="55">
        <v>6.4166666666666696</v>
      </c>
      <c r="W264" s="55">
        <v>7.75</v>
      </c>
      <c r="X264" s="55">
        <v>7.75</v>
      </c>
      <c r="Y264" s="55">
        <v>8.5</v>
      </c>
      <c r="Z264" s="55">
        <v>8.5</v>
      </c>
      <c r="AA264" s="55">
        <v>4.4166666666666696</v>
      </c>
      <c r="AB264" s="55"/>
      <c r="AC264" s="55">
        <v>5.3333333333333304</v>
      </c>
      <c r="AD264" s="55">
        <v>10.8333333333333</v>
      </c>
      <c r="AE264" s="55">
        <v>9.6666666666666696</v>
      </c>
      <c r="AF264" s="55"/>
      <c r="AG264" s="55"/>
      <c r="AH264" s="55"/>
      <c r="AI264" s="55">
        <f t="shared" si="6"/>
        <v>7.5055555555555546</v>
      </c>
      <c r="AJ264" s="53"/>
    </row>
    <row r="265" spans="1:36" x14ac:dyDescent="0.3">
      <c r="A265" s="33" t="s">
        <v>666</v>
      </c>
      <c r="B265" s="33" t="s">
        <v>450</v>
      </c>
      <c r="D265" s="55">
        <v>7.3333333333333304</v>
      </c>
      <c r="E265" s="55">
        <v>6.75</v>
      </c>
      <c r="F265" s="55">
        <v>6.3333333333333304</v>
      </c>
      <c r="G265" s="55"/>
      <c r="H265" s="55">
        <v>4.8333333333333304</v>
      </c>
      <c r="I265" s="55">
        <v>6</v>
      </c>
      <c r="J265" s="55">
        <v>5.4166666666666696</v>
      </c>
      <c r="K265" s="55">
        <v>7.75</v>
      </c>
      <c r="L265" s="55">
        <v>5.75</v>
      </c>
      <c r="M265" s="55">
        <v>7.3333333333333304</v>
      </c>
      <c r="N265" s="55"/>
      <c r="O265" s="55">
        <v>4.3333333333333304</v>
      </c>
      <c r="P265" s="55">
        <v>6.1666666666666696</v>
      </c>
      <c r="Q265" s="55">
        <v>7.0833333333333304</v>
      </c>
      <c r="R265" s="55">
        <v>6.75</v>
      </c>
      <c r="S265" s="55">
        <v>6.5833333333333304</v>
      </c>
      <c r="T265" s="55">
        <v>5.3333333333333304</v>
      </c>
      <c r="U265" s="55">
        <v>0.33333333333333298</v>
      </c>
      <c r="V265" s="55">
        <v>4.75</v>
      </c>
      <c r="W265" s="55">
        <v>8.25</v>
      </c>
      <c r="X265" s="55">
        <v>5.3333333333333304</v>
      </c>
      <c r="Y265" s="55">
        <v>7.3333333333333304</v>
      </c>
      <c r="Z265" s="55">
        <v>7.1666666666666696</v>
      </c>
      <c r="AA265" s="55">
        <v>2</v>
      </c>
      <c r="AB265" s="55"/>
      <c r="AC265" s="55">
        <v>0.33333333333333298</v>
      </c>
      <c r="AD265" s="55">
        <v>6.75</v>
      </c>
      <c r="AE265" s="55">
        <v>7.3333333333333304</v>
      </c>
      <c r="AF265" s="55"/>
      <c r="AG265" s="55"/>
      <c r="AH265" s="55"/>
      <c r="AI265" s="55">
        <f t="shared" si="6"/>
        <v>6.7343749999999991</v>
      </c>
      <c r="AJ265" s="53"/>
    </row>
    <row r="266" spans="1:36" x14ac:dyDescent="0.3">
      <c r="A266" s="33" t="s">
        <v>822</v>
      </c>
      <c r="B266" s="33" t="s">
        <v>450</v>
      </c>
      <c r="D266" s="55">
        <v>9.0833333333333304</v>
      </c>
      <c r="E266" s="55">
        <v>9.3333333333333304</v>
      </c>
      <c r="F266" s="55">
        <v>6.1666666666666696</v>
      </c>
      <c r="G266" s="55"/>
      <c r="H266" s="55">
        <v>7.5833333333333304</v>
      </c>
      <c r="I266" s="55">
        <v>10.1666666666667</v>
      </c>
      <c r="J266" s="55"/>
      <c r="K266" s="55">
        <v>11.25</v>
      </c>
      <c r="L266" s="55">
        <v>10.75</v>
      </c>
      <c r="M266" s="55">
        <v>7.5</v>
      </c>
      <c r="N266" s="55"/>
      <c r="O266" s="55">
        <v>6.9166666666666696</v>
      </c>
      <c r="P266" s="55">
        <v>9.4166666666666696</v>
      </c>
      <c r="Q266" s="55">
        <v>8.75</v>
      </c>
      <c r="R266" s="55">
        <v>9.8333333333333304</v>
      </c>
      <c r="S266" s="55">
        <v>10.5</v>
      </c>
      <c r="T266" s="55">
        <v>7.5833333333333304</v>
      </c>
      <c r="U266" s="55"/>
      <c r="V266" s="55">
        <v>6.4166666666666696</v>
      </c>
      <c r="W266" s="55">
        <v>9.0833333333333304</v>
      </c>
      <c r="X266" s="55">
        <v>8.8333333333333304</v>
      </c>
      <c r="Y266" s="55">
        <v>9.3333333333333304</v>
      </c>
      <c r="Z266" s="55">
        <v>7.5833333333333304</v>
      </c>
      <c r="AA266" s="55">
        <v>3.8333333333333299</v>
      </c>
      <c r="AB266" s="55"/>
      <c r="AC266" s="55">
        <v>5.6666666666666696</v>
      </c>
      <c r="AD266" s="55">
        <v>8.5833333333333304</v>
      </c>
      <c r="AE266" s="55">
        <v>8.5</v>
      </c>
      <c r="AF266" s="55"/>
      <c r="AG266" s="55"/>
      <c r="AH266" s="55"/>
      <c r="AI266" s="55">
        <f t="shared" si="6"/>
        <v>9.4</v>
      </c>
      <c r="AJ266" s="53"/>
    </row>
    <row r="267" spans="1:36" x14ac:dyDescent="0.3">
      <c r="A267" s="33" t="s">
        <v>824</v>
      </c>
      <c r="B267" s="33" t="s">
        <v>944</v>
      </c>
      <c r="D267" s="55">
        <v>7</v>
      </c>
      <c r="E267" s="55">
        <v>5.8333333333333304</v>
      </c>
      <c r="F267" s="55">
        <v>4.3333333333333304</v>
      </c>
      <c r="G267" s="55"/>
      <c r="H267" s="55">
        <v>3.8333333333333299</v>
      </c>
      <c r="I267" s="55">
        <v>5.8333333333333304</v>
      </c>
      <c r="J267" s="55">
        <v>6.25</v>
      </c>
      <c r="K267" s="55">
        <v>5.8333333333333304</v>
      </c>
      <c r="L267" s="55">
        <v>5.8333333333333304</v>
      </c>
      <c r="M267" s="55">
        <v>4.4166666666666696</v>
      </c>
      <c r="N267" s="55"/>
      <c r="O267" s="55">
        <v>4.0833333333333304</v>
      </c>
      <c r="P267" s="55">
        <v>6.8333333333333304</v>
      </c>
      <c r="Q267" s="55">
        <v>6.1666666666666696</v>
      </c>
      <c r="R267" s="55">
        <v>6.75</v>
      </c>
      <c r="S267" s="55">
        <v>6.0833333333333304</v>
      </c>
      <c r="T267" s="55">
        <v>4.8333333333333304</v>
      </c>
      <c r="U267" s="55"/>
      <c r="V267" s="55">
        <v>4.0833333333333304</v>
      </c>
      <c r="W267" s="55">
        <v>6.3333333333333304</v>
      </c>
      <c r="X267" s="55">
        <v>6.5</v>
      </c>
      <c r="Y267" s="55">
        <v>6.6666666666666696</v>
      </c>
      <c r="Z267" s="55">
        <v>5.9166666666666696</v>
      </c>
      <c r="AA267" s="55">
        <v>4.25</v>
      </c>
      <c r="AB267" s="55"/>
      <c r="AC267" s="55">
        <v>4.75</v>
      </c>
      <c r="AD267" s="55">
        <v>5.6666666666666696</v>
      </c>
      <c r="AE267" s="55">
        <v>6.0833333333333304</v>
      </c>
      <c r="AF267" s="55"/>
      <c r="AG267" s="55"/>
      <c r="AH267" s="55"/>
      <c r="AI267" s="55">
        <f t="shared" si="6"/>
        <v>6.223958333333333</v>
      </c>
      <c r="AJ267" s="53"/>
    </row>
    <row r="268" spans="1:36" x14ac:dyDescent="0.3">
      <c r="A268" s="33" t="s">
        <v>826</v>
      </c>
      <c r="B268" s="33" t="s">
        <v>945</v>
      </c>
      <c r="D268" s="55">
        <v>12.25</v>
      </c>
      <c r="E268" s="55">
        <v>12.4166666666667</v>
      </c>
      <c r="F268" s="55">
        <v>13.25</v>
      </c>
      <c r="G268" s="55"/>
      <c r="H268" s="55">
        <v>7</v>
      </c>
      <c r="I268" s="55">
        <v>13.0833333333333</v>
      </c>
      <c r="J268" s="55">
        <v>13.0833333333333</v>
      </c>
      <c r="K268" s="55">
        <v>13.25</v>
      </c>
      <c r="L268" s="55">
        <v>14.0833333333333</v>
      </c>
      <c r="M268" s="55">
        <v>14.3333333333333</v>
      </c>
      <c r="N268" s="55"/>
      <c r="O268" s="55">
        <v>7.8333333333333304</v>
      </c>
      <c r="P268" s="55">
        <v>13.1666666666667</v>
      </c>
      <c r="Q268" s="55">
        <v>12.4166666666667</v>
      </c>
      <c r="R268" s="55">
        <v>12.8333333333333</v>
      </c>
      <c r="S268" s="55">
        <v>12.9166666666667</v>
      </c>
      <c r="T268" s="55">
        <v>11.8333333333333</v>
      </c>
      <c r="U268" s="55"/>
      <c r="V268" s="55"/>
      <c r="W268" s="55">
        <v>13.5</v>
      </c>
      <c r="X268" s="55">
        <v>12.8333333333333</v>
      </c>
      <c r="Y268" s="55">
        <v>13</v>
      </c>
      <c r="Z268" s="55">
        <v>13.8333333333333</v>
      </c>
      <c r="AA268" s="55">
        <v>9.5</v>
      </c>
      <c r="AB268" s="55"/>
      <c r="AC268" s="55">
        <v>8.75</v>
      </c>
      <c r="AD268" s="55">
        <v>13</v>
      </c>
      <c r="AE268" s="55">
        <v>12.6666666666667</v>
      </c>
      <c r="AF268" s="55"/>
      <c r="AG268" s="55"/>
      <c r="AH268" s="55"/>
      <c r="AI268" s="55">
        <f t="shared" si="6"/>
        <v>13.020833333333332</v>
      </c>
      <c r="AJ268" s="53"/>
    </row>
    <row r="269" spans="1:36" x14ac:dyDescent="0.3">
      <c r="A269" s="33" t="s">
        <v>682</v>
      </c>
      <c r="B269" s="33" t="s">
        <v>945</v>
      </c>
      <c r="D269" s="55">
        <v>11.4166666666667</v>
      </c>
      <c r="E269" s="55">
        <v>12.5833333333333</v>
      </c>
      <c r="F269" s="55">
        <v>6.9166666666666696</v>
      </c>
      <c r="G269" s="55"/>
      <c r="H269" s="55">
        <v>4.5</v>
      </c>
      <c r="I269" s="55">
        <v>10.8333333333333</v>
      </c>
      <c r="J269" s="55">
        <v>11.3333333333333</v>
      </c>
      <c r="K269" s="55">
        <v>10.6666666666667</v>
      </c>
      <c r="L269" s="55">
        <v>10.8333333333333</v>
      </c>
      <c r="M269" s="55">
        <v>7.8333333333333304</v>
      </c>
      <c r="N269" s="55"/>
      <c r="O269" s="55">
        <v>7.0833333333333304</v>
      </c>
      <c r="P269" s="55">
        <v>10.25</v>
      </c>
      <c r="Q269" s="55">
        <v>10.5</v>
      </c>
      <c r="R269" s="55">
        <v>10.1666666666667</v>
      </c>
      <c r="S269" s="55">
        <v>10</v>
      </c>
      <c r="T269" s="55">
        <v>5.9166666666666696</v>
      </c>
      <c r="U269" s="55"/>
      <c r="V269" s="55">
        <v>4.6666666666666696</v>
      </c>
      <c r="W269" s="55">
        <v>11.3333333333333</v>
      </c>
      <c r="X269" s="55">
        <v>12.1666666666667</v>
      </c>
      <c r="Y269" s="55">
        <v>9.9166666666666696</v>
      </c>
      <c r="Z269" s="55">
        <v>10.25</v>
      </c>
      <c r="AA269" s="55">
        <v>3.4166666666666701</v>
      </c>
      <c r="AB269" s="55"/>
      <c r="AC269" s="55">
        <v>6.75</v>
      </c>
      <c r="AD269" s="55">
        <v>11.0833333333333</v>
      </c>
      <c r="AE269" s="55">
        <v>10.5</v>
      </c>
      <c r="AF269" s="55"/>
      <c r="AG269" s="55"/>
      <c r="AH269" s="55"/>
      <c r="AI269" s="55">
        <f t="shared" si="6"/>
        <v>10.864583333333329</v>
      </c>
      <c r="AJ269" s="53"/>
    </row>
    <row r="270" spans="1:36" x14ac:dyDescent="0.3">
      <c r="A270" s="33" t="s">
        <v>697</v>
      </c>
      <c r="B270" s="33" t="s">
        <v>450</v>
      </c>
      <c r="D270" s="55">
        <v>9.9166666666666696</v>
      </c>
      <c r="E270" s="55">
        <v>9.25</v>
      </c>
      <c r="F270" s="55">
        <v>9.0833333333333304</v>
      </c>
      <c r="G270" s="55"/>
      <c r="H270" s="55">
        <v>4.25</v>
      </c>
      <c r="I270" s="55">
        <v>9.25</v>
      </c>
      <c r="J270" s="55">
        <v>8.1666666666666696</v>
      </c>
      <c r="K270" s="55">
        <v>8.75</v>
      </c>
      <c r="L270" s="55">
        <v>9.6666666666666696</v>
      </c>
      <c r="M270" s="55">
        <v>9.1666666666666696</v>
      </c>
      <c r="N270" s="55"/>
      <c r="O270" s="55"/>
      <c r="P270" s="55">
        <v>8.8333333333333304</v>
      </c>
      <c r="Q270" s="55">
        <v>8.1666666666666696</v>
      </c>
      <c r="R270" s="55">
        <v>11.75</v>
      </c>
      <c r="S270" s="55">
        <v>9.9166666666666696</v>
      </c>
      <c r="T270" s="55">
        <v>7.4166666666666696</v>
      </c>
      <c r="U270" s="55"/>
      <c r="V270" s="55">
        <v>4.4166666666666696</v>
      </c>
      <c r="W270" s="55">
        <v>8.8333333333333304</v>
      </c>
      <c r="X270" s="55">
        <v>8.0833333333333304</v>
      </c>
      <c r="Y270" s="55">
        <v>9.8333333333333304</v>
      </c>
      <c r="Z270" s="55">
        <v>7.75</v>
      </c>
      <c r="AA270" s="55">
        <v>2.3333333333333299</v>
      </c>
      <c r="AB270" s="55"/>
      <c r="AC270" s="55">
        <v>4.6666666666666696</v>
      </c>
      <c r="AD270" s="55">
        <v>9</v>
      </c>
      <c r="AE270" s="55">
        <v>7.75</v>
      </c>
      <c r="AF270" s="55"/>
      <c r="AG270" s="55"/>
      <c r="AH270" s="55"/>
      <c r="AI270" s="55">
        <f t="shared" si="6"/>
        <v>9.0572916666666679</v>
      </c>
      <c r="AJ270" s="53"/>
    </row>
    <row r="271" spans="1:36" x14ac:dyDescent="0.3">
      <c r="A271" s="33" t="s">
        <v>718</v>
      </c>
      <c r="B271" s="33" t="s">
        <v>944</v>
      </c>
      <c r="D271" s="55">
        <v>5.6666666666666696</v>
      </c>
      <c r="E271" s="55">
        <v>6</v>
      </c>
      <c r="F271" s="55">
        <v>3.25</v>
      </c>
      <c r="G271" s="55"/>
      <c r="H271" s="55">
        <v>3.3333333333333299</v>
      </c>
      <c r="I271" s="55">
        <v>6</v>
      </c>
      <c r="J271" s="55">
        <v>5.8333333333333304</v>
      </c>
      <c r="K271" s="55">
        <v>6.9166666666666696</v>
      </c>
      <c r="L271" s="55">
        <v>5.9166666666666696</v>
      </c>
      <c r="M271" s="55">
        <v>6.5833333333333304</v>
      </c>
      <c r="N271" s="55"/>
      <c r="O271" s="55">
        <v>3.1666666666666701</v>
      </c>
      <c r="P271" s="55">
        <v>7.1666666666666696</v>
      </c>
      <c r="Q271" s="55">
        <v>7.4166666666666696</v>
      </c>
      <c r="R271" s="55">
        <v>6.8333333333333304</v>
      </c>
      <c r="S271" s="55">
        <v>5.5</v>
      </c>
      <c r="T271" s="55">
        <v>3.5</v>
      </c>
      <c r="U271" s="55"/>
      <c r="V271" s="55">
        <v>3.4166666666666701</v>
      </c>
      <c r="W271" s="55">
        <v>5.25</v>
      </c>
      <c r="X271" s="55"/>
      <c r="Y271" s="55"/>
      <c r="Z271" s="55">
        <v>5.0833333333333304</v>
      </c>
      <c r="AA271" s="55">
        <v>2.9166666666666701</v>
      </c>
      <c r="AB271" s="55"/>
      <c r="AC271" s="55">
        <v>2</v>
      </c>
      <c r="AD271" s="55">
        <v>6.6666666666666696</v>
      </c>
      <c r="AE271" s="55">
        <v>5.6666666666666696</v>
      </c>
      <c r="AF271" s="55"/>
      <c r="AG271" s="55"/>
      <c r="AH271" s="55"/>
      <c r="AI271" s="55">
        <f t="shared" si="6"/>
        <v>6.1369047619047636</v>
      </c>
      <c r="AJ271" s="53"/>
    </row>
    <row r="272" spans="1:36" x14ac:dyDescent="0.3">
      <c r="A272" s="33" t="s">
        <v>732</v>
      </c>
      <c r="B272" s="33" t="s">
        <v>450</v>
      </c>
      <c r="D272" s="55">
        <v>11.5</v>
      </c>
      <c r="E272" s="55">
        <v>11.3333333333333</v>
      </c>
      <c r="F272" s="55">
        <v>10.3333333333333</v>
      </c>
      <c r="G272" s="55">
        <v>0</v>
      </c>
      <c r="H272" s="55">
        <v>8.4166666666666696</v>
      </c>
      <c r="I272" s="55">
        <v>10.5</v>
      </c>
      <c r="J272" s="55">
        <v>11.0833333333333</v>
      </c>
      <c r="K272" s="55">
        <v>10.5833333333333</v>
      </c>
      <c r="L272" s="55">
        <v>11.0833333333333</v>
      </c>
      <c r="M272" s="55">
        <v>10.5833333333333</v>
      </c>
      <c r="N272" s="55"/>
      <c r="O272" s="55">
        <v>9.5833333333333304</v>
      </c>
      <c r="P272" s="55">
        <v>11.3333333333333</v>
      </c>
      <c r="Q272" s="55">
        <v>11.4166666666667</v>
      </c>
      <c r="R272" s="55">
        <v>10.25</v>
      </c>
      <c r="S272" s="55">
        <v>10.5</v>
      </c>
      <c r="T272" s="55">
        <v>10</v>
      </c>
      <c r="U272" s="55">
        <v>1.5</v>
      </c>
      <c r="V272" s="55">
        <v>8.3333333333333304</v>
      </c>
      <c r="W272" s="55">
        <v>10.75</v>
      </c>
      <c r="X272" s="55">
        <v>10.25</v>
      </c>
      <c r="Y272" s="55">
        <v>10.8333333333333</v>
      </c>
      <c r="Z272" s="55">
        <v>11</v>
      </c>
      <c r="AA272" s="55">
        <v>4.4166666666666696</v>
      </c>
      <c r="AB272" s="55">
        <v>4.1666666666666696</v>
      </c>
      <c r="AC272" s="55">
        <v>6.5833333333333304</v>
      </c>
      <c r="AD272" s="55">
        <v>9.0833333333333304</v>
      </c>
      <c r="AE272" s="55">
        <v>10.9166666666667</v>
      </c>
      <c r="AF272" s="55"/>
      <c r="AG272" s="55"/>
      <c r="AH272" s="55"/>
      <c r="AI272" s="55">
        <f t="shared" si="6"/>
        <v>10.776041666666661</v>
      </c>
      <c r="AJ272" s="53"/>
    </row>
    <row r="273" spans="1:36" x14ac:dyDescent="0.3">
      <c r="A273" s="33" t="s">
        <v>121</v>
      </c>
      <c r="B273" s="33" t="s">
        <v>944</v>
      </c>
      <c r="D273" s="55">
        <v>12</v>
      </c>
      <c r="E273" s="55">
        <v>10.5833333333333</v>
      </c>
      <c r="F273" s="55">
        <v>9.5833333333333304</v>
      </c>
      <c r="G273" s="55"/>
      <c r="H273" s="55">
        <v>7.25</v>
      </c>
      <c r="I273" s="55">
        <v>9.8333333333333304</v>
      </c>
      <c r="J273" s="55">
        <v>9.8333333333333304</v>
      </c>
      <c r="K273" s="55">
        <v>10</v>
      </c>
      <c r="L273" s="55">
        <v>10.5833333333333</v>
      </c>
      <c r="M273" s="55">
        <v>9.3333333333333304</v>
      </c>
      <c r="N273" s="55"/>
      <c r="O273" s="55">
        <v>8.8333333333333304</v>
      </c>
      <c r="P273" s="55">
        <v>11</v>
      </c>
      <c r="Q273" s="55">
        <v>12.5</v>
      </c>
      <c r="R273" s="55">
        <v>11.5</v>
      </c>
      <c r="S273" s="55">
        <v>12.5833333333333</v>
      </c>
      <c r="T273" s="55">
        <v>9.5</v>
      </c>
      <c r="U273" s="55"/>
      <c r="V273" s="55">
        <v>6.0833333333333304</v>
      </c>
      <c r="W273" s="55">
        <v>12.8333333333333</v>
      </c>
      <c r="X273" s="55">
        <v>11.4166666666667</v>
      </c>
      <c r="Y273" s="55">
        <v>10.9166666666667</v>
      </c>
      <c r="Z273" s="55">
        <v>11.5833333333333</v>
      </c>
      <c r="AA273" s="55">
        <v>8.9166666666666696</v>
      </c>
      <c r="AB273" s="55"/>
      <c r="AC273" s="55">
        <v>6.25</v>
      </c>
      <c r="AD273" s="55">
        <v>11</v>
      </c>
      <c r="AE273" s="55">
        <v>10.5833333333333</v>
      </c>
      <c r="AF273" s="55"/>
      <c r="AG273" s="55"/>
      <c r="AH273" s="55"/>
      <c r="AI273" s="55">
        <f t="shared" si="6"/>
        <v>11.171874999999993</v>
      </c>
      <c r="AJ273" s="53"/>
    </row>
    <row r="274" spans="1:36" x14ac:dyDescent="0.3">
      <c r="A274" s="33" t="s">
        <v>591</v>
      </c>
      <c r="B274" s="33" t="s">
        <v>450</v>
      </c>
      <c r="D274" s="55">
        <v>11.9166666666667</v>
      </c>
      <c r="E274" s="55">
        <v>12</v>
      </c>
      <c r="F274" s="55">
        <v>12.1666666666667</v>
      </c>
      <c r="G274" s="55"/>
      <c r="H274" s="55">
        <v>9</v>
      </c>
      <c r="I274" s="55">
        <v>11.5</v>
      </c>
      <c r="J274" s="55">
        <v>11.75</v>
      </c>
      <c r="K274" s="55">
        <v>11.4166666666667</v>
      </c>
      <c r="L274" s="55">
        <v>11.0833333333333</v>
      </c>
      <c r="M274" s="55">
        <v>11.5833333333333</v>
      </c>
      <c r="N274" s="55"/>
      <c r="O274" s="55">
        <v>11.25</v>
      </c>
      <c r="P274" s="55">
        <v>11.75</v>
      </c>
      <c r="Q274" s="55">
        <v>11.5833333333333</v>
      </c>
      <c r="R274" s="55">
        <v>12.0833333333333</v>
      </c>
      <c r="S274" s="55">
        <v>11.4166666666667</v>
      </c>
      <c r="T274" s="55">
        <v>11.25</v>
      </c>
      <c r="U274" s="55"/>
      <c r="V274" s="55">
        <v>8.25</v>
      </c>
      <c r="W274" s="55">
        <v>11.5</v>
      </c>
      <c r="X274" s="55">
        <v>11.5</v>
      </c>
      <c r="Y274" s="55">
        <v>11.8333333333333</v>
      </c>
      <c r="Z274" s="55">
        <v>11.75</v>
      </c>
      <c r="AA274" s="55">
        <v>4.0833333333333304</v>
      </c>
      <c r="AB274" s="55"/>
      <c r="AC274" s="55"/>
      <c r="AD274" s="55">
        <v>11.0833333333333</v>
      </c>
      <c r="AE274" s="55">
        <v>12</v>
      </c>
      <c r="AF274" s="55"/>
      <c r="AG274" s="55"/>
      <c r="AH274" s="55"/>
      <c r="AI274" s="55">
        <f t="shared" si="6"/>
        <v>11.635416666666664</v>
      </c>
      <c r="AJ274" s="53"/>
    </row>
    <row r="275" spans="1:36" x14ac:dyDescent="0.3">
      <c r="A275" s="33" t="s">
        <v>704</v>
      </c>
      <c r="B275" s="33" t="s">
        <v>450</v>
      </c>
      <c r="D275" s="55">
        <v>7.75</v>
      </c>
      <c r="E275" s="55">
        <v>8.5833333333333304</v>
      </c>
      <c r="F275" s="55">
        <v>3.9166666666666701</v>
      </c>
      <c r="G275" s="55"/>
      <c r="H275" s="55">
        <v>6.5833333333333304</v>
      </c>
      <c r="I275" s="55">
        <v>7.75</v>
      </c>
      <c r="J275" s="55">
        <v>6.25</v>
      </c>
      <c r="K275" s="55">
        <v>7.1666666666666696</v>
      </c>
      <c r="L275" s="55">
        <v>6.6666666666666696</v>
      </c>
      <c r="M275" s="55">
        <v>5.5</v>
      </c>
      <c r="N275" s="55"/>
      <c r="O275" s="55">
        <v>5.0833333333333304</v>
      </c>
      <c r="P275" s="55">
        <v>7.5</v>
      </c>
      <c r="Q275" s="55">
        <v>6.75</v>
      </c>
      <c r="R275" s="55">
        <v>7.6666666666666696</v>
      </c>
      <c r="S275" s="55">
        <v>8.6666666666666696</v>
      </c>
      <c r="T275" s="55">
        <v>6.3333333333333304</v>
      </c>
      <c r="U275" s="55">
        <v>1.1666666666666701</v>
      </c>
      <c r="V275" s="55">
        <v>5.0833333333333304</v>
      </c>
      <c r="W275" s="55">
        <v>8.1666666666666696</v>
      </c>
      <c r="X275" s="55">
        <v>6.6666666666666696</v>
      </c>
      <c r="Y275" s="55"/>
      <c r="Z275" s="55">
        <v>5.9166666666666696</v>
      </c>
      <c r="AA275" s="55">
        <v>1.1666666666666701</v>
      </c>
      <c r="AB275" s="55"/>
      <c r="AC275" s="55">
        <v>5.6666666666666696</v>
      </c>
      <c r="AD275" s="55">
        <v>8.0833333333333304</v>
      </c>
      <c r="AE275" s="55">
        <v>7.5833333333333304</v>
      </c>
      <c r="AF275" s="55"/>
      <c r="AG275" s="55"/>
      <c r="AH275" s="55"/>
      <c r="AI275" s="55">
        <f t="shared" si="6"/>
        <v>7.4111111111111123</v>
      </c>
      <c r="AJ275" s="53"/>
    </row>
    <row r="276" spans="1:36" x14ac:dyDescent="0.3">
      <c r="A276" s="33" t="s">
        <v>714</v>
      </c>
      <c r="B276" s="33" t="s">
        <v>944</v>
      </c>
      <c r="D276" s="55">
        <v>7.1666666666666696</v>
      </c>
      <c r="E276" s="55">
        <v>4.6666666666666696</v>
      </c>
      <c r="F276" s="55">
        <v>3.3333333333333299</v>
      </c>
      <c r="G276" s="55"/>
      <c r="H276" s="55">
        <v>5</v>
      </c>
      <c r="I276" s="55">
        <v>8.5833333333333304</v>
      </c>
      <c r="J276" s="55">
        <v>6.75</v>
      </c>
      <c r="K276" s="55">
        <v>8.1666666666666696</v>
      </c>
      <c r="L276" s="55">
        <v>7.4166666666666696</v>
      </c>
      <c r="M276" s="55">
        <v>6</v>
      </c>
      <c r="N276" s="55"/>
      <c r="O276" s="55">
        <v>4.5</v>
      </c>
      <c r="P276" s="55">
        <v>9.0833333333333304</v>
      </c>
      <c r="Q276" s="55">
        <v>7.8333333333333304</v>
      </c>
      <c r="R276" s="55">
        <v>7.8333333333333304</v>
      </c>
      <c r="S276" s="55">
        <v>7.3333333333333304</v>
      </c>
      <c r="T276" s="55">
        <v>2.1666666666666701</v>
      </c>
      <c r="U276" s="55"/>
      <c r="V276" s="55">
        <v>4.75</v>
      </c>
      <c r="W276" s="55"/>
      <c r="X276" s="55">
        <v>8.4166666666666696</v>
      </c>
      <c r="Y276" s="55">
        <v>8.3333333333333304</v>
      </c>
      <c r="Z276" s="55">
        <v>7.25</v>
      </c>
      <c r="AA276" s="55">
        <v>1.9166666666666701</v>
      </c>
      <c r="AB276" s="55"/>
      <c r="AC276" s="55">
        <v>5</v>
      </c>
      <c r="AD276" s="55">
        <v>6.25</v>
      </c>
      <c r="AE276" s="55">
        <v>7.5833333333333304</v>
      </c>
      <c r="AF276" s="55"/>
      <c r="AG276" s="55"/>
      <c r="AH276" s="55"/>
      <c r="AI276" s="55">
        <f t="shared" si="6"/>
        <v>7.5111111111111102</v>
      </c>
      <c r="AJ276" s="53"/>
    </row>
    <row r="277" spans="1:36" x14ac:dyDescent="0.3">
      <c r="A277" s="33" t="s">
        <v>857</v>
      </c>
      <c r="B277" s="33" t="s">
        <v>945</v>
      </c>
      <c r="D277" s="55">
        <v>10.4166666666667</v>
      </c>
      <c r="E277" s="55">
        <v>9.9166666666666696</v>
      </c>
      <c r="F277" s="55">
        <v>10.1666666666667</v>
      </c>
      <c r="G277" s="55"/>
      <c r="H277" s="55">
        <v>5.6666666666666696</v>
      </c>
      <c r="I277" s="55">
        <v>10.75</v>
      </c>
      <c r="J277" s="55">
        <v>11.25</v>
      </c>
      <c r="K277" s="55">
        <v>10.25</v>
      </c>
      <c r="L277" s="55">
        <v>9.1666666666666696</v>
      </c>
      <c r="M277" s="55">
        <v>9</v>
      </c>
      <c r="N277" s="55"/>
      <c r="O277" s="55">
        <v>5.6666666666666696</v>
      </c>
      <c r="P277" s="55">
        <v>9</v>
      </c>
      <c r="Q277" s="55">
        <v>8.0833333333333304</v>
      </c>
      <c r="R277" s="55">
        <v>10.4166666666667</v>
      </c>
      <c r="S277" s="55">
        <v>9.0833333333333304</v>
      </c>
      <c r="T277" s="55">
        <v>8.5</v>
      </c>
      <c r="U277" s="55">
        <v>0</v>
      </c>
      <c r="V277" s="55">
        <v>4.25</v>
      </c>
      <c r="W277" s="55">
        <v>10.1666666666667</v>
      </c>
      <c r="X277" s="55">
        <v>9.1666666666666696</v>
      </c>
      <c r="Y277" s="55">
        <v>9.0833333333333304</v>
      </c>
      <c r="Z277" s="55">
        <v>8.5833333333333304</v>
      </c>
      <c r="AA277" s="55">
        <v>4.8333333333333304</v>
      </c>
      <c r="AB277" s="55">
        <v>0</v>
      </c>
      <c r="AC277" s="55">
        <v>5.5</v>
      </c>
      <c r="AD277" s="55">
        <v>10.1666666666667</v>
      </c>
      <c r="AE277" s="55">
        <v>9.5</v>
      </c>
      <c r="AF277" s="55"/>
      <c r="AG277" s="55"/>
      <c r="AH277" s="55"/>
      <c r="AI277" s="55">
        <f t="shared" si="6"/>
        <v>9.6875000000000071</v>
      </c>
      <c r="AJ277" s="53"/>
    </row>
    <row r="278" spans="1:36" x14ac:dyDescent="0.3">
      <c r="A278" s="33" t="s">
        <v>861</v>
      </c>
      <c r="B278" s="33" t="s">
        <v>450</v>
      </c>
      <c r="D278" s="55">
        <v>7.0833333333333304</v>
      </c>
      <c r="E278" s="55">
        <v>7.25</v>
      </c>
      <c r="F278" s="55">
        <v>5.25</v>
      </c>
      <c r="G278" s="55"/>
      <c r="H278" s="55">
        <v>3.75</v>
      </c>
      <c r="I278" s="55"/>
      <c r="J278" s="55">
        <v>6.9166666666666696</v>
      </c>
      <c r="K278" s="55">
        <v>7.1666666666666696</v>
      </c>
      <c r="L278" s="55">
        <v>7.25</v>
      </c>
      <c r="M278" s="55">
        <v>7.5</v>
      </c>
      <c r="N278" s="55"/>
      <c r="O278" s="55">
        <v>5</v>
      </c>
      <c r="P278" s="55">
        <v>1.6666666666666701</v>
      </c>
      <c r="Q278" s="55">
        <v>6.4166666666666696</v>
      </c>
      <c r="R278" s="55">
        <v>6.5</v>
      </c>
      <c r="S278" s="55">
        <v>6.8333333333333304</v>
      </c>
      <c r="T278" s="55">
        <v>5.1666666666666696</v>
      </c>
      <c r="U278" s="55"/>
      <c r="V278" s="55">
        <v>4.4166666666666696</v>
      </c>
      <c r="W278" s="55">
        <v>6</v>
      </c>
      <c r="X278" s="55">
        <v>1.5833333333333299</v>
      </c>
      <c r="Y278" s="55">
        <v>7.3333333333333304</v>
      </c>
      <c r="Z278" s="55">
        <v>7.1666666666666696</v>
      </c>
      <c r="AA278" s="55">
        <v>3</v>
      </c>
      <c r="AB278" s="55"/>
      <c r="AC278" s="55">
        <v>4.8333333333333304</v>
      </c>
      <c r="AD278" s="55">
        <v>7.3333333333333304</v>
      </c>
      <c r="AE278" s="55">
        <v>6.4166666666666696</v>
      </c>
      <c r="AF278" s="55"/>
      <c r="AG278" s="55"/>
      <c r="AH278" s="55"/>
      <c r="AI278" s="55">
        <f t="shared" si="6"/>
        <v>6.1944444444444446</v>
      </c>
      <c r="AJ278" s="53"/>
    </row>
    <row r="279" spans="1:36" x14ac:dyDescent="0.3">
      <c r="A279" s="33" t="s">
        <v>948</v>
      </c>
      <c r="B279" s="33" t="s">
        <v>1058</v>
      </c>
      <c r="D279" s="55">
        <v>6.1666666666666696</v>
      </c>
      <c r="E279" s="55">
        <v>6.8333333333333304</v>
      </c>
      <c r="F279" s="55"/>
      <c r="G279" s="55"/>
      <c r="H279" s="55">
        <v>3.8333333333333299</v>
      </c>
      <c r="I279" s="55">
        <v>5.5</v>
      </c>
      <c r="J279" s="55">
        <v>2.75</v>
      </c>
      <c r="K279" s="55">
        <v>5.75</v>
      </c>
      <c r="L279" s="55">
        <v>6.4166666666666696</v>
      </c>
      <c r="M279" s="55">
        <v>6.5</v>
      </c>
      <c r="N279" s="55"/>
      <c r="O279" s="55">
        <v>3.6666666666666701</v>
      </c>
      <c r="P279" s="55">
        <v>5.1666666666666696</v>
      </c>
      <c r="Q279" s="55">
        <v>5.5833333333333304</v>
      </c>
      <c r="R279" s="55">
        <v>5.8333333333333304</v>
      </c>
      <c r="S279" s="55">
        <v>5.1666666666666696</v>
      </c>
      <c r="T279" s="55">
        <v>6.25</v>
      </c>
      <c r="U279" s="55"/>
      <c r="V279" s="55">
        <v>3.5</v>
      </c>
      <c r="W279" s="55">
        <v>8.25</v>
      </c>
      <c r="X279" s="55">
        <v>6.1666666666666696</v>
      </c>
      <c r="Y279" s="55">
        <v>6.8333333333333304</v>
      </c>
      <c r="Z279" s="55">
        <v>7.4166666666666696</v>
      </c>
      <c r="AA279" s="55">
        <v>6.9166666666666696</v>
      </c>
      <c r="AB279" s="55">
        <v>4.75</v>
      </c>
      <c r="AC279" s="55">
        <v>4.1666666666666696</v>
      </c>
      <c r="AD279" s="55">
        <v>8</v>
      </c>
      <c r="AE279" s="55">
        <v>7.1666666666666696</v>
      </c>
      <c r="AF279" s="55"/>
      <c r="AG279" s="55"/>
      <c r="AH279" s="55"/>
      <c r="AI279" s="55">
        <f t="shared" si="6"/>
        <v>6.1875000000000009</v>
      </c>
      <c r="AJ279" s="53"/>
    </row>
    <row r="280" spans="1:36" x14ac:dyDescent="0.3">
      <c r="A280" s="33" t="s">
        <v>1007</v>
      </c>
      <c r="B280" s="33" t="s">
        <v>944</v>
      </c>
      <c r="D280" s="55">
        <v>9.5</v>
      </c>
      <c r="E280" s="55">
        <v>9.8333333333333304</v>
      </c>
      <c r="F280" s="55">
        <v>5.0833333333333304</v>
      </c>
      <c r="G280" s="55"/>
      <c r="H280" s="55">
        <v>5.25</v>
      </c>
      <c r="I280" s="55">
        <v>9.6666666666666696</v>
      </c>
      <c r="J280" s="55">
        <v>10.1666666666667</v>
      </c>
      <c r="K280" s="55">
        <v>9.4166666666666696</v>
      </c>
      <c r="L280" s="55">
        <v>9.4166666666666696</v>
      </c>
      <c r="M280" s="55">
        <v>7.75</v>
      </c>
      <c r="N280" s="55"/>
      <c r="O280" s="55">
        <v>5.25</v>
      </c>
      <c r="P280" s="55">
        <v>9.1666666666666696</v>
      </c>
      <c r="Q280" s="55">
        <v>10.4166666666667</v>
      </c>
      <c r="R280" s="55">
        <v>9.9166666666666696</v>
      </c>
      <c r="S280" s="55">
        <v>9.5</v>
      </c>
      <c r="T280" s="55">
        <v>4.6666666666666696</v>
      </c>
      <c r="U280" s="55"/>
      <c r="V280" s="55">
        <v>5.3333333333333304</v>
      </c>
      <c r="W280" s="55">
        <v>6.25</v>
      </c>
      <c r="X280" s="55">
        <v>10.3333333333333</v>
      </c>
      <c r="Y280" s="55">
        <v>3.75</v>
      </c>
      <c r="Z280" s="55">
        <v>7.6666666666666696</v>
      </c>
      <c r="AA280" s="55">
        <v>2.0833333333333299</v>
      </c>
      <c r="AB280" s="55"/>
      <c r="AC280" s="55">
        <v>4.5</v>
      </c>
      <c r="AD280" s="55"/>
      <c r="AE280" s="55">
        <v>8.9166666666666696</v>
      </c>
      <c r="AF280" s="55"/>
      <c r="AG280" s="55"/>
      <c r="AH280" s="55"/>
      <c r="AI280" s="55">
        <f t="shared" si="6"/>
        <v>8.9277777777777807</v>
      </c>
      <c r="AJ280" s="53"/>
    </row>
    <row r="281" spans="1:36" x14ac:dyDescent="0.3">
      <c r="A281" s="33" t="s">
        <v>1008</v>
      </c>
      <c r="B281" s="33" t="s">
        <v>944</v>
      </c>
      <c r="D281" s="55">
        <v>9.3333333333333304</v>
      </c>
      <c r="E281" s="55">
        <v>8.75</v>
      </c>
      <c r="F281" s="55">
        <v>4</v>
      </c>
      <c r="G281" s="55"/>
      <c r="H281" s="55">
        <v>4.8333333333333304</v>
      </c>
      <c r="I281" s="55">
        <v>9.9166666666666696</v>
      </c>
      <c r="J281" s="55">
        <v>8.0833333333333304</v>
      </c>
      <c r="K281" s="55">
        <v>8.0833333333333304</v>
      </c>
      <c r="L281" s="55">
        <v>9.0833333333333304</v>
      </c>
      <c r="M281" s="55">
        <v>6.75</v>
      </c>
      <c r="N281" s="55"/>
      <c r="O281" s="55">
        <v>5.0833333333333304</v>
      </c>
      <c r="P281" s="55">
        <v>7.8333333333333304</v>
      </c>
      <c r="Q281" s="55">
        <v>8.3333333333333304</v>
      </c>
      <c r="R281" s="55">
        <v>8.0833333333333304</v>
      </c>
      <c r="S281" s="55">
        <v>7.1666666666666696</v>
      </c>
      <c r="T281" s="55">
        <v>1.8333333333333299</v>
      </c>
      <c r="U281" s="55"/>
      <c r="V281" s="55">
        <v>6.8333333333333304</v>
      </c>
      <c r="W281" s="55">
        <v>8.3333333333333304</v>
      </c>
      <c r="X281" s="55">
        <v>8.3333333333333304</v>
      </c>
      <c r="Y281" s="55">
        <v>5.25</v>
      </c>
      <c r="Z281" s="55">
        <v>5.25</v>
      </c>
      <c r="AA281" s="55">
        <v>2</v>
      </c>
      <c r="AB281" s="55"/>
      <c r="AC281" s="55">
        <v>3.5833333333333299</v>
      </c>
      <c r="AD281" s="55">
        <v>3.3333333333333299</v>
      </c>
      <c r="AE281" s="55">
        <v>6.5833333333333304</v>
      </c>
      <c r="AF281" s="55"/>
      <c r="AG281" s="55"/>
      <c r="AH281" s="55"/>
      <c r="AI281" s="55">
        <f t="shared" si="6"/>
        <v>7.6093749999999973</v>
      </c>
      <c r="AJ281" s="53"/>
    </row>
    <row r="282" spans="1:36" x14ac:dyDescent="0.3">
      <c r="A282" s="33" t="s">
        <v>946</v>
      </c>
      <c r="B282" s="33" t="s">
        <v>945</v>
      </c>
      <c r="D282" s="55">
        <v>11.3333333333333</v>
      </c>
      <c r="E282" s="55">
        <v>10.3333333333333</v>
      </c>
      <c r="F282" s="55">
        <v>9.0833333333333304</v>
      </c>
      <c r="G282" s="55"/>
      <c r="H282" s="55">
        <v>6.5833333333333304</v>
      </c>
      <c r="I282" s="55">
        <v>10</v>
      </c>
      <c r="J282" s="55">
        <v>9.75</v>
      </c>
      <c r="K282" s="55">
        <v>10.1666666666667</v>
      </c>
      <c r="L282" s="55">
        <v>8.25</v>
      </c>
      <c r="M282" s="55">
        <v>9.4166666666666696</v>
      </c>
      <c r="N282" s="55"/>
      <c r="O282" s="55">
        <v>6.5833333333333304</v>
      </c>
      <c r="P282" s="55">
        <v>9.25</v>
      </c>
      <c r="Q282" s="55">
        <v>8.6666666666666696</v>
      </c>
      <c r="R282" s="55">
        <v>7.8333333333333304</v>
      </c>
      <c r="S282" s="55">
        <v>9.3333333333333304</v>
      </c>
      <c r="T282" s="55">
        <v>7.9166666666666696</v>
      </c>
      <c r="U282" s="55"/>
      <c r="V282" s="55">
        <v>6.9166666666666696</v>
      </c>
      <c r="W282" s="55">
        <v>9.3333333333333304</v>
      </c>
      <c r="X282" s="55">
        <v>9</v>
      </c>
      <c r="Y282" s="55">
        <v>10.3333333333333</v>
      </c>
      <c r="Z282" s="55">
        <v>9.25</v>
      </c>
      <c r="AA282" s="55">
        <v>9.5833333333333304</v>
      </c>
      <c r="AB282" s="55">
        <v>0.16666666666666699</v>
      </c>
      <c r="AC282" s="55">
        <v>7.4166666666666696</v>
      </c>
      <c r="AD282" s="55">
        <v>11.5</v>
      </c>
      <c r="AE282" s="55">
        <v>8.75</v>
      </c>
      <c r="AF282" s="55"/>
      <c r="AG282" s="55"/>
      <c r="AH282" s="55"/>
      <c r="AI282" s="55">
        <f t="shared" si="6"/>
        <v>9.5677083333333286</v>
      </c>
      <c r="AJ282" s="53"/>
    </row>
    <row r="283" spans="1:36" x14ac:dyDescent="0.3">
      <c r="A283" s="33" t="s">
        <v>1006</v>
      </c>
      <c r="B283" s="33" t="s">
        <v>945</v>
      </c>
      <c r="D283" s="55">
        <v>9.8333333333333304</v>
      </c>
      <c r="E283" s="55">
        <v>10.25</v>
      </c>
      <c r="F283" s="55">
        <v>7.9166666666666696</v>
      </c>
      <c r="G283" s="55">
        <v>5.25</v>
      </c>
      <c r="H283" s="55">
        <v>5.5</v>
      </c>
      <c r="I283" s="55">
        <v>9.75</v>
      </c>
      <c r="J283" s="55">
        <v>0.75</v>
      </c>
      <c r="K283" s="55">
        <v>8.9166666666666696</v>
      </c>
      <c r="L283" s="55">
        <v>8.5</v>
      </c>
      <c r="M283" s="55">
        <v>9</v>
      </c>
      <c r="N283" s="55">
        <v>4.3333333333333304</v>
      </c>
      <c r="O283" s="55">
        <v>5.4166666666666696</v>
      </c>
      <c r="P283" s="55">
        <v>9.3333333333333304</v>
      </c>
      <c r="Q283" s="55">
        <v>9.75</v>
      </c>
      <c r="R283" s="55">
        <v>10</v>
      </c>
      <c r="S283" s="55">
        <v>9.5</v>
      </c>
      <c r="T283" s="55">
        <v>8</v>
      </c>
      <c r="U283" s="55"/>
      <c r="V283" s="55">
        <v>6.4166666666666696</v>
      </c>
      <c r="W283" s="55">
        <v>8.9166666666666696</v>
      </c>
      <c r="X283" s="55">
        <v>9.75</v>
      </c>
      <c r="Y283" s="55">
        <v>9.5</v>
      </c>
      <c r="Z283" s="55">
        <v>8.8333333333333304</v>
      </c>
      <c r="AA283" s="55">
        <v>4.1666666666666696</v>
      </c>
      <c r="AB283" s="55">
        <v>2</v>
      </c>
      <c r="AC283" s="55">
        <v>4.5833333333333304</v>
      </c>
      <c r="AD283" s="55">
        <v>8.1666666666666696</v>
      </c>
      <c r="AE283" s="55">
        <v>9.0833333333333304</v>
      </c>
      <c r="AF283" s="55"/>
      <c r="AG283" s="55"/>
      <c r="AH283" s="55"/>
      <c r="AI283" s="55">
        <f t="shared" si="6"/>
        <v>8.8020833333333339</v>
      </c>
      <c r="AJ283" s="53"/>
    </row>
    <row r="284" spans="1:36" x14ac:dyDescent="0.3">
      <c r="A284" s="33" t="s">
        <v>1004</v>
      </c>
      <c r="B284" s="33" t="s">
        <v>450</v>
      </c>
      <c r="D284" s="55">
        <v>10.4166666666667</v>
      </c>
      <c r="E284" s="55">
        <v>9.5833333333333304</v>
      </c>
      <c r="F284" s="55">
        <v>5.1666666666666696</v>
      </c>
      <c r="G284" s="55"/>
      <c r="H284" s="55">
        <v>8.6666666666666696</v>
      </c>
      <c r="I284" s="55">
        <v>11.5833333333333</v>
      </c>
      <c r="J284" s="55">
        <v>11.25</v>
      </c>
      <c r="K284" s="55">
        <v>11</v>
      </c>
      <c r="L284" s="55">
        <v>10.6666666666667</v>
      </c>
      <c r="M284" s="55">
        <v>9.3333333333333304</v>
      </c>
      <c r="N284" s="55"/>
      <c r="O284" s="55">
        <v>8.75</v>
      </c>
      <c r="P284" s="55">
        <v>11.6666666666667</v>
      </c>
      <c r="Q284" s="55">
        <v>11.5833333333333</v>
      </c>
      <c r="R284" s="55">
        <v>10.9166666666667</v>
      </c>
      <c r="S284" s="55">
        <v>11.3333333333333</v>
      </c>
      <c r="T284" s="55">
        <v>7.0833333333333304</v>
      </c>
      <c r="U284" s="55"/>
      <c r="V284" s="55">
        <v>7.25</v>
      </c>
      <c r="W284" s="55">
        <v>10.6666666666667</v>
      </c>
      <c r="X284" s="55">
        <v>9.9166666666666696</v>
      </c>
      <c r="Y284" s="55">
        <v>9.8333333333333304</v>
      </c>
      <c r="Z284" s="55">
        <v>10</v>
      </c>
      <c r="AA284" s="55">
        <v>0</v>
      </c>
      <c r="AB284" s="55"/>
      <c r="AC284" s="55">
        <v>6.4166666666666696</v>
      </c>
      <c r="AD284" s="55">
        <v>9.5</v>
      </c>
      <c r="AE284" s="55">
        <v>9.8333333333333304</v>
      </c>
      <c r="AF284" s="55"/>
      <c r="AG284" s="55"/>
      <c r="AH284" s="55"/>
      <c r="AI284" s="55">
        <f t="shared" si="6"/>
        <v>10.609375000000005</v>
      </c>
      <c r="AJ284" s="53"/>
    </row>
    <row r="285" spans="1:36" x14ac:dyDescent="0.3">
      <c r="A285" s="33" t="s">
        <v>947</v>
      </c>
      <c r="B285" s="33" t="s">
        <v>945</v>
      </c>
      <c r="D285" s="55">
        <v>9.25</v>
      </c>
      <c r="E285" s="55">
        <v>10.3333333333333</v>
      </c>
      <c r="F285" s="55">
        <v>8.4166666666666696</v>
      </c>
      <c r="G285" s="55"/>
      <c r="H285" s="55">
        <v>6.0833333333333304</v>
      </c>
      <c r="I285" s="55">
        <v>10</v>
      </c>
      <c r="J285" s="55">
        <v>9.8333333333333304</v>
      </c>
      <c r="K285" s="55">
        <v>10.75</v>
      </c>
      <c r="L285" s="55">
        <v>8.75</v>
      </c>
      <c r="M285" s="55">
        <v>9</v>
      </c>
      <c r="N285" s="55"/>
      <c r="O285" s="55">
        <v>5.4166666666666696</v>
      </c>
      <c r="P285" s="55">
        <v>8.5833333333333304</v>
      </c>
      <c r="Q285" s="55">
        <v>8.1666666666666696</v>
      </c>
      <c r="R285" s="55">
        <v>8.6666666666666696</v>
      </c>
      <c r="S285" s="55">
        <v>9.3333333333333304</v>
      </c>
      <c r="T285" s="55">
        <v>6.1666666666666696</v>
      </c>
      <c r="U285" s="55"/>
      <c r="V285" s="55">
        <v>4.9166666666666696</v>
      </c>
      <c r="W285" s="55">
        <v>8.4166666666666696</v>
      </c>
      <c r="X285" s="55">
        <v>8.5</v>
      </c>
      <c r="Y285" s="55">
        <v>8.0833333333333304</v>
      </c>
      <c r="Z285" s="55">
        <v>9.25</v>
      </c>
      <c r="AA285" s="55">
        <v>5</v>
      </c>
      <c r="AB285" s="55"/>
      <c r="AC285" s="55">
        <v>3.5833333333333299</v>
      </c>
      <c r="AD285" s="55">
        <v>8.4166666666666696</v>
      </c>
      <c r="AE285" s="55">
        <v>8.1666666666666696</v>
      </c>
      <c r="AF285" s="55"/>
      <c r="AG285" s="55"/>
      <c r="AH285" s="55"/>
      <c r="AI285" s="55">
        <f t="shared" si="6"/>
        <v>9.0312499999999964</v>
      </c>
      <c r="AJ285" s="53"/>
    </row>
    <row r="286" spans="1:36" x14ac:dyDescent="0.3">
      <c r="A286" s="33" t="s">
        <v>1009</v>
      </c>
      <c r="B286" s="33" t="s">
        <v>450</v>
      </c>
      <c r="D286" s="55">
        <v>7.25</v>
      </c>
      <c r="E286" s="55">
        <v>6.3333333333333304</v>
      </c>
      <c r="F286" s="55">
        <v>3.9166666666666701</v>
      </c>
      <c r="G286" s="55"/>
      <c r="H286" s="55">
        <v>5.3333333333333304</v>
      </c>
      <c r="I286" s="55">
        <v>7.5833333333333304</v>
      </c>
      <c r="J286" s="55">
        <v>7.1666666666666696</v>
      </c>
      <c r="K286" s="55">
        <v>7.1666666666666696</v>
      </c>
      <c r="L286" s="55">
        <v>6.5</v>
      </c>
      <c r="M286" s="55">
        <v>5.75</v>
      </c>
      <c r="N286" s="55"/>
      <c r="O286" s="55">
        <v>5.9166666666666696</v>
      </c>
      <c r="P286" s="55">
        <v>5.8333333333333304</v>
      </c>
      <c r="Q286" s="55">
        <v>6.8333333333333304</v>
      </c>
      <c r="R286" s="55">
        <v>6.4166666666666696</v>
      </c>
      <c r="S286" s="55">
        <v>0.5</v>
      </c>
      <c r="T286" s="55">
        <v>6.1666666666666696</v>
      </c>
      <c r="U286" s="55"/>
      <c r="V286" s="55">
        <v>5.25</v>
      </c>
      <c r="W286" s="55"/>
      <c r="X286" s="55">
        <v>4.4166666666666696</v>
      </c>
      <c r="Y286" s="55">
        <v>6.6666666666666696</v>
      </c>
      <c r="Z286" s="55"/>
      <c r="AA286" s="55"/>
      <c r="AB286" s="55"/>
      <c r="AC286" s="55">
        <v>3.9166666666666701</v>
      </c>
      <c r="AD286" s="55">
        <v>7.5833333333333304</v>
      </c>
      <c r="AE286" s="55">
        <v>6.25</v>
      </c>
      <c r="AF286" s="55"/>
      <c r="AG286" s="55"/>
      <c r="AH286" s="55"/>
      <c r="AI286" s="55">
        <f t="shared" si="6"/>
        <v>6.1785714285714288</v>
      </c>
      <c r="AJ286" s="53"/>
    </row>
    <row r="287" spans="1:36" x14ac:dyDescent="0.3">
      <c r="A287" s="33" t="s">
        <v>1013</v>
      </c>
      <c r="B287" s="33" t="s">
        <v>945</v>
      </c>
      <c r="D287" s="55">
        <v>7.9166666666666696</v>
      </c>
      <c r="E287" s="55">
        <v>7.9166666666666696</v>
      </c>
      <c r="F287" s="55">
        <v>6.8333333333333304</v>
      </c>
      <c r="G287" s="55"/>
      <c r="H287" s="55"/>
      <c r="I287" s="55">
        <v>6.75</v>
      </c>
      <c r="J287" s="55">
        <v>7.8333333333333304</v>
      </c>
      <c r="K287" s="55">
        <v>8</v>
      </c>
      <c r="L287" s="55">
        <v>7.6666666666666696</v>
      </c>
      <c r="M287" s="55">
        <v>7.5833333333333304</v>
      </c>
      <c r="N287" s="55"/>
      <c r="O287" s="55">
        <v>5.3333333333333304</v>
      </c>
      <c r="P287" s="55">
        <v>7.75</v>
      </c>
      <c r="Q287" s="55">
        <v>8.1666666666666696</v>
      </c>
      <c r="R287" s="55">
        <v>7.9166666666666696</v>
      </c>
      <c r="S287" s="55">
        <v>7.8333333333333304</v>
      </c>
      <c r="T287" s="55">
        <v>7.75</v>
      </c>
      <c r="U287" s="55"/>
      <c r="V287" s="55">
        <v>4.75</v>
      </c>
      <c r="W287" s="55">
        <v>6.5</v>
      </c>
      <c r="X287" s="55">
        <v>7</v>
      </c>
      <c r="Y287" s="55">
        <v>6.6666666666666696</v>
      </c>
      <c r="Z287" s="55">
        <v>7.1666666666666696</v>
      </c>
      <c r="AA287" s="55">
        <v>5.4166666666666696</v>
      </c>
      <c r="AB287" s="55"/>
      <c r="AC287" s="55">
        <v>4.6666666666666696</v>
      </c>
      <c r="AD287" s="55">
        <v>7</v>
      </c>
      <c r="AE287" s="55">
        <v>6.5833333333333304</v>
      </c>
      <c r="AF287" s="55"/>
      <c r="AG287" s="55"/>
      <c r="AH287" s="55"/>
      <c r="AI287" s="55">
        <f t="shared" si="6"/>
        <v>7.4166666666666679</v>
      </c>
      <c r="AJ287" s="53"/>
    </row>
    <row r="288" spans="1:36" x14ac:dyDescent="0.3">
      <c r="A288" s="33" t="s">
        <v>1023</v>
      </c>
      <c r="B288" s="33" t="s">
        <v>1058</v>
      </c>
      <c r="D288" s="55">
        <v>7.5</v>
      </c>
      <c r="E288" s="55">
        <v>7.75</v>
      </c>
      <c r="F288" s="55">
        <v>6.0833333333333304</v>
      </c>
      <c r="G288" s="55"/>
      <c r="H288" s="55">
        <v>1.8333333333333299</v>
      </c>
      <c r="I288" s="55">
        <v>8.5833333333333304</v>
      </c>
      <c r="J288" s="55">
        <v>7.1666666666666696</v>
      </c>
      <c r="K288" s="55">
        <v>7.5</v>
      </c>
      <c r="L288" s="55">
        <v>8</v>
      </c>
      <c r="M288" s="55">
        <v>7.1666666666666696</v>
      </c>
      <c r="N288" s="55"/>
      <c r="O288" s="55">
        <v>4.0833333333333304</v>
      </c>
      <c r="P288" s="55">
        <v>7.3333333333333304</v>
      </c>
      <c r="Q288" s="55">
        <v>0</v>
      </c>
      <c r="R288" s="55">
        <v>8</v>
      </c>
      <c r="S288" s="55">
        <v>7.5833333333333304</v>
      </c>
      <c r="T288" s="55">
        <v>6.0833333333333304</v>
      </c>
      <c r="U288" s="55"/>
      <c r="V288" s="55">
        <v>4.25</v>
      </c>
      <c r="W288" s="55">
        <v>6.75</v>
      </c>
      <c r="X288" s="55">
        <v>7.5</v>
      </c>
      <c r="Y288" s="55"/>
      <c r="Z288" s="55">
        <v>8.3333333333333304</v>
      </c>
      <c r="AA288" s="55">
        <v>5.0833333333333304</v>
      </c>
      <c r="AB288" s="55"/>
      <c r="AC288" s="55">
        <v>4.75</v>
      </c>
      <c r="AD288" s="55">
        <v>5.25</v>
      </c>
      <c r="AE288" s="55">
        <v>6.5833333333333304</v>
      </c>
      <c r="AF288" s="55"/>
      <c r="AG288" s="55"/>
      <c r="AH288" s="55"/>
      <c r="AI288" s="55">
        <f t="shared" si="6"/>
        <v>6.9222222222222207</v>
      </c>
      <c r="AJ288" s="53"/>
    </row>
    <row r="289" spans="1:36" x14ac:dyDescent="0.3">
      <c r="A289" s="33" t="s">
        <v>1024</v>
      </c>
      <c r="B289" s="33" t="s">
        <v>450</v>
      </c>
      <c r="D289" s="55">
        <v>7.3333333333333304</v>
      </c>
      <c r="E289" s="55">
        <v>7</v>
      </c>
      <c r="F289" s="55">
        <v>5.5833333333333304</v>
      </c>
      <c r="G289" s="55"/>
      <c r="H289" s="55">
        <v>5.25</v>
      </c>
      <c r="I289" s="55">
        <v>6.5833333333333304</v>
      </c>
      <c r="J289" s="55">
        <v>6.9166666666666696</v>
      </c>
      <c r="K289" s="55">
        <v>6.4166666666666696</v>
      </c>
      <c r="L289" s="55">
        <v>5.5833333333333304</v>
      </c>
      <c r="M289" s="55">
        <v>5.4166666666666696</v>
      </c>
      <c r="N289" s="55"/>
      <c r="O289" s="55">
        <v>5.6666666666666696</v>
      </c>
      <c r="P289" s="55">
        <v>8.25</v>
      </c>
      <c r="Q289" s="55">
        <v>8.0833333333333304</v>
      </c>
      <c r="R289" s="55">
        <v>7.6666666666666696</v>
      </c>
      <c r="S289" s="55">
        <v>7.3333333333333304</v>
      </c>
      <c r="T289" s="55">
        <v>5.9166666666666696</v>
      </c>
      <c r="U289" s="55"/>
      <c r="V289" s="55">
        <v>5.4166666666666696</v>
      </c>
      <c r="W289" s="55">
        <v>6.8333333333333304</v>
      </c>
      <c r="X289" s="55">
        <v>5.6666666666666696</v>
      </c>
      <c r="Y289" s="55"/>
      <c r="Z289" s="55">
        <v>7.5833333333333304</v>
      </c>
      <c r="AA289" s="55">
        <v>3.4166666666666701</v>
      </c>
      <c r="AB289" s="55">
        <v>0.25</v>
      </c>
      <c r="AC289" s="55">
        <v>5.5</v>
      </c>
      <c r="AD289" s="55">
        <v>7.3333333333333304</v>
      </c>
      <c r="AE289" s="55">
        <v>8.0833333333333304</v>
      </c>
      <c r="AF289" s="55"/>
      <c r="AG289" s="55"/>
      <c r="AH289" s="55"/>
      <c r="AI289" s="55">
        <f t="shared" si="6"/>
        <v>7.1111111111111098</v>
      </c>
      <c r="AJ289" s="53"/>
    </row>
    <row r="290" spans="1:36" x14ac:dyDescent="0.3">
      <c r="A290" s="33" t="s">
        <v>1025</v>
      </c>
      <c r="B290" s="33" t="s">
        <v>450</v>
      </c>
      <c r="D290" s="55">
        <v>11</v>
      </c>
      <c r="E290" s="55">
        <v>9.25</v>
      </c>
      <c r="F290" s="55">
        <v>6.5833333333333304</v>
      </c>
      <c r="G290" s="55"/>
      <c r="H290" s="55"/>
      <c r="I290" s="55">
        <v>8.8333333333333304</v>
      </c>
      <c r="J290" s="55">
        <v>9.75</v>
      </c>
      <c r="K290" s="55">
        <v>8.9166666666666696</v>
      </c>
      <c r="L290" s="55">
        <v>8.9166666666666696</v>
      </c>
      <c r="M290" s="55">
        <v>8.5</v>
      </c>
      <c r="N290" s="55"/>
      <c r="O290" s="55">
        <v>7</v>
      </c>
      <c r="P290" s="55">
        <v>9.5</v>
      </c>
      <c r="Q290" s="55">
        <v>10.0833333333333</v>
      </c>
      <c r="R290" s="55">
        <v>9.8333333333333304</v>
      </c>
      <c r="S290" s="55">
        <v>9.75</v>
      </c>
      <c r="T290" s="55">
        <v>7.8333333333333304</v>
      </c>
      <c r="U290" s="55"/>
      <c r="V290" s="55">
        <v>7.4166666666666696</v>
      </c>
      <c r="W290" s="55">
        <v>9.1666666666666696</v>
      </c>
      <c r="X290" s="55">
        <v>9</v>
      </c>
      <c r="Y290" s="55">
        <v>9.5833333333333304</v>
      </c>
      <c r="Z290" s="55">
        <v>8.9166666666666696</v>
      </c>
      <c r="AA290" s="55">
        <v>5.5</v>
      </c>
      <c r="AB290" s="55"/>
      <c r="AC290" s="55">
        <v>5.3333333333333304</v>
      </c>
      <c r="AD290" s="55">
        <v>8.5833333333333304</v>
      </c>
      <c r="AE290" s="55">
        <v>7.25</v>
      </c>
      <c r="AF290" s="55"/>
      <c r="AG290" s="55"/>
      <c r="AH290" s="55"/>
      <c r="AI290" s="55">
        <f t="shared" si="6"/>
        <v>9.2708333333333321</v>
      </c>
      <c r="AJ290" s="53"/>
    </row>
    <row r="291" spans="1:36" x14ac:dyDescent="0.3">
      <c r="A291" s="33" t="s">
        <v>1026</v>
      </c>
      <c r="B291" s="33" t="s">
        <v>555</v>
      </c>
      <c r="D291" s="55">
        <v>4.75</v>
      </c>
      <c r="E291" s="55">
        <v>4.9166666666666696</v>
      </c>
      <c r="F291" s="55">
        <v>4.0833333333333304</v>
      </c>
      <c r="G291" s="55"/>
      <c r="H291" s="55">
        <v>5.8333333333333304</v>
      </c>
      <c r="I291" s="55">
        <v>5.0833333333333304</v>
      </c>
      <c r="J291" s="55">
        <v>2.6666666666666701</v>
      </c>
      <c r="K291" s="55">
        <v>7.6666666666666696</v>
      </c>
      <c r="L291" s="55">
        <v>6.25</v>
      </c>
      <c r="M291" s="55"/>
      <c r="N291" s="55"/>
      <c r="O291" s="55">
        <v>3.9166666666666701</v>
      </c>
      <c r="P291" s="55">
        <v>6.4166666666666696</v>
      </c>
      <c r="Q291" s="55">
        <v>7</v>
      </c>
      <c r="R291" s="55">
        <v>7.0833333333333304</v>
      </c>
      <c r="S291" s="55">
        <v>7</v>
      </c>
      <c r="T291" s="55">
        <v>4.75</v>
      </c>
      <c r="U291" s="55"/>
      <c r="V291" s="55">
        <v>5.3333333333333304</v>
      </c>
      <c r="W291" s="55">
        <v>8</v>
      </c>
      <c r="X291" s="55">
        <v>6.5833333333333304</v>
      </c>
      <c r="Y291" s="55">
        <v>7.5</v>
      </c>
      <c r="Z291" s="55">
        <v>6.4166666666666696</v>
      </c>
      <c r="AA291" s="55">
        <v>4</v>
      </c>
      <c r="AB291" s="55"/>
      <c r="AC291" s="55">
        <v>6.4166666666666696</v>
      </c>
      <c r="AD291" s="55">
        <v>8.25</v>
      </c>
      <c r="AE291" s="55">
        <v>8.6666666666666696</v>
      </c>
      <c r="AF291" s="55"/>
      <c r="AG291" s="55"/>
      <c r="AH291" s="55"/>
      <c r="AI291" s="55">
        <f t="shared" si="6"/>
        <v>6.5156250000000009</v>
      </c>
      <c r="AJ291" s="53"/>
    </row>
    <row r="292" spans="1:36" x14ac:dyDescent="0.3">
      <c r="A292" s="33" t="s">
        <v>1031</v>
      </c>
      <c r="B292" s="33" t="s">
        <v>1058</v>
      </c>
      <c r="D292" s="55">
        <v>8.8333333333333304</v>
      </c>
      <c r="E292" s="55">
        <v>9.5</v>
      </c>
      <c r="F292" s="55">
        <v>6.25</v>
      </c>
      <c r="G292" s="55"/>
      <c r="H292" s="55">
        <v>4.4166666666666696</v>
      </c>
      <c r="I292" s="55">
        <v>9.0833333333333304</v>
      </c>
      <c r="J292" s="55">
        <v>9.25</v>
      </c>
      <c r="K292" s="55">
        <v>9.5</v>
      </c>
      <c r="L292" s="55">
        <v>8.6666666666666696</v>
      </c>
      <c r="M292" s="55">
        <v>1.0833333333333299</v>
      </c>
      <c r="N292" s="55"/>
      <c r="O292" s="55"/>
      <c r="P292" s="55">
        <v>8.25</v>
      </c>
      <c r="Q292" s="55">
        <v>8.3333333333333304</v>
      </c>
      <c r="R292" s="55">
        <v>9.5</v>
      </c>
      <c r="S292" s="55">
        <v>8.9166666666666696</v>
      </c>
      <c r="T292" s="55">
        <v>5.8333333333333304</v>
      </c>
      <c r="U292" s="55"/>
      <c r="V292" s="55">
        <v>4.25</v>
      </c>
      <c r="W292" s="55">
        <v>9.6666666666666696</v>
      </c>
      <c r="X292" s="55">
        <v>8.75</v>
      </c>
      <c r="Y292" s="55">
        <v>9.3333333333333304</v>
      </c>
      <c r="Z292" s="55">
        <v>8.9166666666666696</v>
      </c>
      <c r="AA292" s="55">
        <v>5.75</v>
      </c>
      <c r="AB292" s="55"/>
      <c r="AC292" s="55">
        <v>4.8333333333333304</v>
      </c>
      <c r="AD292" s="55">
        <v>9.4166666666666696</v>
      </c>
      <c r="AE292" s="55">
        <v>7.9166666666666696</v>
      </c>
      <c r="AF292" s="55"/>
      <c r="AG292" s="55"/>
      <c r="AH292" s="55"/>
      <c r="AI292" s="55">
        <f t="shared" si="6"/>
        <v>8.9895833333333321</v>
      </c>
      <c r="AJ292" s="53"/>
    </row>
    <row r="293" spans="1:36" x14ac:dyDescent="0.3">
      <c r="A293" s="33" t="s">
        <v>1035</v>
      </c>
      <c r="B293" s="33" t="s">
        <v>945</v>
      </c>
      <c r="D293" s="55">
        <v>8.75</v>
      </c>
      <c r="E293" s="55">
        <v>11.6666666666667</v>
      </c>
      <c r="F293" s="55">
        <v>12</v>
      </c>
      <c r="G293" s="55">
        <v>2.75</v>
      </c>
      <c r="H293" s="55">
        <v>9.5833333333333304</v>
      </c>
      <c r="I293" s="55">
        <v>12.5833333333333</v>
      </c>
      <c r="J293" s="55">
        <v>11</v>
      </c>
      <c r="K293" s="55">
        <v>12.1666666666667</v>
      </c>
      <c r="L293" s="55">
        <v>10.25</v>
      </c>
      <c r="M293" s="55">
        <v>11.4166666666667</v>
      </c>
      <c r="N293" s="55">
        <v>1.4166666666666701</v>
      </c>
      <c r="O293" s="55">
        <v>9.8333333333333304</v>
      </c>
      <c r="P293" s="55">
        <v>14.1666666666667</v>
      </c>
      <c r="Q293" s="55">
        <v>9.9166666666666696</v>
      </c>
      <c r="R293" s="55">
        <v>8.5833333333333304</v>
      </c>
      <c r="S293" s="55">
        <v>10.5</v>
      </c>
      <c r="T293" s="55">
        <v>8.9166666666666696</v>
      </c>
      <c r="U293" s="55"/>
      <c r="V293" s="55">
        <v>6</v>
      </c>
      <c r="W293" s="55">
        <v>9.5</v>
      </c>
      <c r="X293" s="55">
        <v>10.75</v>
      </c>
      <c r="Y293" s="55">
        <v>7.75</v>
      </c>
      <c r="Z293" s="55">
        <v>9.8333333333333304</v>
      </c>
      <c r="AA293" s="55">
        <v>11.6666666666667</v>
      </c>
      <c r="AB293" s="55">
        <v>4.5833333333333304</v>
      </c>
      <c r="AC293" s="55">
        <v>3.3333333333333299</v>
      </c>
      <c r="AD293" s="55">
        <v>8.5833333333333304</v>
      </c>
      <c r="AE293" s="55">
        <v>9.6666666666666696</v>
      </c>
      <c r="AF293" s="55"/>
      <c r="AG293" s="55"/>
      <c r="AH293" s="55"/>
      <c r="AI293" s="55">
        <f t="shared" si="6"/>
        <v>10.354166666666671</v>
      </c>
      <c r="AJ293" s="53"/>
    </row>
    <row r="294" spans="1:36" x14ac:dyDescent="0.3">
      <c r="A294" s="33" t="s">
        <v>1046</v>
      </c>
      <c r="B294" s="33" t="s">
        <v>945</v>
      </c>
      <c r="D294" s="55">
        <v>7.75</v>
      </c>
      <c r="E294" s="55">
        <v>8</v>
      </c>
      <c r="F294" s="55">
        <v>6.75</v>
      </c>
      <c r="G294" s="55"/>
      <c r="H294" s="55">
        <v>4.8333333333333304</v>
      </c>
      <c r="I294" s="55">
        <v>8.0833333333333304</v>
      </c>
      <c r="J294" s="55">
        <v>7.75</v>
      </c>
      <c r="K294" s="55">
        <v>8.1666666666666696</v>
      </c>
      <c r="L294" s="55">
        <v>7.9166666666666696</v>
      </c>
      <c r="M294" s="55">
        <v>9.6666666666666696</v>
      </c>
      <c r="N294" s="55"/>
      <c r="O294" s="55">
        <v>3.6666666666666701</v>
      </c>
      <c r="P294" s="55">
        <v>7.4166666666666696</v>
      </c>
      <c r="Q294" s="55">
        <v>5.6666666666666696</v>
      </c>
      <c r="R294" s="55">
        <v>6.5</v>
      </c>
      <c r="S294" s="55">
        <v>6.6666666666666696</v>
      </c>
      <c r="T294" s="55">
        <v>9.1666666666666696</v>
      </c>
      <c r="U294" s="55"/>
      <c r="V294" s="55">
        <v>4</v>
      </c>
      <c r="W294" s="55">
        <v>9.25</v>
      </c>
      <c r="X294" s="55">
        <v>7.5</v>
      </c>
      <c r="Y294" s="55">
        <v>10.1666666666667</v>
      </c>
      <c r="Z294" s="55">
        <v>8.75</v>
      </c>
      <c r="AA294" s="55"/>
      <c r="AB294" s="55"/>
      <c r="AC294" s="55">
        <v>7.1666666666666696</v>
      </c>
      <c r="AD294" s="55">
        <v>10.25</v>
      </c>
      <c r="AE294" s="55">
        <v>8.9166666666666696</v>
      </c>
      <c r="AF294" s="55"/>
      <c r="AG294" s="55"/>
      <c r="AH294" s="55"/>
      <c r="AI294" s="55">
        <f t="shared" si="6"/>
        <v>8.0468750000000036</v>
      </c>
      <c r="AJ294" s="53"/>
    </row>
    <row r="295" spans="1:36" x14ac:dyDescent="0.3">
      <c r="A295" s="33" t="s">
        <v>1047</v>
      </c>
      <c r="B295" s="33" t="s">
        <v>1058</v>
      </c>
      <c r="D295" s="55">
        <v>8.3333333333333304</v>
      </c>
      <c r="E295" s="55">
        <v>7.9166666666666696</v>
      </c>
      <c r="F295" s="55">
        <v>5</v>
      </c>
      <c r="G295" s="55"/>
      <c r="H295" s="55">
        <v>2.6666666666666701</v>
      </c>
      <c r="I295" s="55">
        <v>7.9166666666666696</v>
      </c>
      <c r="J295" s="55">
        <v>2.4166666666666701</v>
      </c>
      <c r="K295" s="55"/>
      <c r="L295" s="55">
        <v>0.33333333333333298</v>
      </c>
      <c r="M295" s="55">
        <v>6.6666666666666696</v>
      </c>
      <c r="N295" s="55"/>
      <c r="O295" s="55">
        <v>4.9166666666666696</v>
      </c>
      <c r="P295" s="55">
        <v>7.5</v>
      </c>
      <c r="Q295" s="55">
        <v>7.5833333333333304</v>
      </c>
      <c r="R295" s="55">
        <v>7.6666666666666696</v>
      </c>
      <c r="S295" s="55">
        <v>9.1666666666666696</v>
      </c>
      <c r="T295" s="55">
        <v>3.75</v>
      </c>
      <c r="U295" s="55"/>
      <c r="V295" s="55">
        <v>3.5833333333333299</v>
      </c>
      <c r="W295" s="55">
        <v>9.8333333333333304</v>
      </c>
      <c r="X295" s="55">
        <v>9.8333333333333304</v>
      </c>
      <c r="Y295" s="55">
        <v>9</v>
      </c>
      <c r="Z295" s="55">
        <v>9.6666666666666696</v>
      </c>
      <c r="AA295" s="55">
        <v>4</v>
      </c>
      <c r="AB295" s="55"/>
      <c r="AC295" s="55">
        <v>4</v>
      </c>
      <c r="AD295" s="55">
        <v>8.5</v>
      </c>
      <c r="AE295" s="55">
        <v>9.1666666666666696</v>
      </c>
      <c r="AF295" s="55"/>
      <c r="AG295" s="55"/>
      <c r="AH295" s="55"/>
      <c r="AI295" s="55">
        <f t="shared" si="6"/>
        <v>7.6555555555555559</v>
      </c>
      <c r="AJ295" s="53"/>
    </row>
    <row r="296" spans="1:36" x14ac:dyDescent="0.3">
      <c r="A296" s="33" t="s">
        <v>1055</v>
      </c>
      <c r="B296" s="33" t="s">
        <v>944</v>
      </c>
      <c r="D296" s="55">
        <v>6.5</v>
      </c>
      <c r="E296" s="55">
        <v>6.8333333333333304</v>
      </c>
      <c r="F296" s="55">
        <v>5.9166666666666696</v>
      </c>
      <c r="G296" s="55"/>
      <c r="H296" s="55">
        <v>2.1666666666666701</v>
      </c>
      <c r="I296" s="55">
        <v>6.5833333333333304</v>
      </c>
      <c r="J296" s="55">
        <v>6.5833333333333304</v>
      </c>
      <c r="K296" s="55">
        <v>5.1666666666666696</v>
      </c>
      <c r="L296" s="55">
        <v>4.8333333333333304</v>
      </c>
      <c r="M296" s="55">
        <v>7.3333333333333304</v>
      </c>
      <c r="N296" s="55">
        <v>0.25</v>
      </c>
      <c r="O296" s="55">
        <v>4.6666666666666696</v>
      </c>
      <c r="P296" s="55">
        <v>8.5833333333333304</v>
      </c>
      <c r="Q296" s="55">
        <v>7.0833333333333304</v>
      </c>
      <c r="R296" s="55">
        <v>6.5833333333333304</v>
      </c>
      <c r="S296" s="55">
        <v>7.75</v>
      </c>
      <c r="T296" s="55">
        <v>2.1666666666666701</v>
      </c>
      <c r="U296" s="55"/>
      <c r="V296" s="55">
        <v>1.5833333333333299</v>
      </c>
      <c r="W296" s="55">
        <v>5.9166666666666696</v>
      </c>
      <c r="X296" s="55">
        <v>7.5</v>
      </c>
      <c r="Y296" s="55">
        <v>7.5833333333333304</v>
      </c>
      <c r="Z296" s="55">
        <v>6.6666666666666696</v>
      </c>
      <c r="AA296" s="55">
        <v>5.0833333333333304</v>
      </c>
      <c r="AB296" s="55">
        <v>1.9166666666666701</v>
      </c>
      <c r="AC296" s="55">
        <v>3.25</v>
      </c>
      <c r="AD296" s="55">
        <v>6.9166666666666696</v>
      </c>
      <c r="AE296" s="55">
        <v>7.3333333333333304</v>
      </c>
      <c r="AF296" s="55"/>
      <c r="AG296" s="55"/>
      <c r="AH296" s="55"/>
      <c r="AI296" s="55">
        <f t="shared" si="6"/>
        <v>6.7760416666666652</v>
      </c>
      <c r="AJ296" s="53"/>
    </row>
    <row r="297" spans="1:36" x14ac:dyDescent="0.3">
      <c r="A297" s="33" t="s">
        <v>1056</v>
      </c>
      <c r="B297" s="33" t="s">
        <v>944</v>
      </c>
      <c r="D297" s="55">
        <v>3.3333333333333299</v>
      </c>
      <c r="E297" s="55">
        <v>3.3333333333333299</v>
      </c>
      <c r="F297" s="55">
        <v>3</v>
      </c>
      <c r="G297" s="55"/>
      <c r="H297" s="55">
        <v>3.0833333333333299</v>
      </c>
      <c r="I297" s="55">
        <v>2.9166666666666701</v>
      </c>
      <c r="J297" s="55">
        <v>3.0833333333333299</v>
      </c>
      <c r="K297" s="55">
        <v>3.25</v>
      </c>
      <c r="L297" s="55">
        <v>3.75</v>
      </c>
      <c r="M297" s="55"/>
      <c r="N297" s="55"/>
      <c r="O297" s="55">
        <v>2.3333333333333299</v>
      </c>
      <c r="P297" s="55">
        <v>3.5</v>
      </c>
      <c r="Q297" s="55">
        <v>3.6666666666666701</v>
      </c>
      <c r="R297" s="55">
        <v>4.1666666666666696</v>
      </c>
      <c r="S297" s="55">
        <v>3.6666666666666701</v>
      </c>
      <c r="T297" s="55">
        <v>1.75</v>
      </c>
      <c r="U297" s="55"/>
      <c r="V297" s="55">
        <v>1.9166666666666701</v>
      </c>
      <c r="W297" s="55">
        <v>3.5833333333333299</v>
      </c>
      <c r="X297" s="55">
        <v>3.4166666666666701</v>
      </c>
      <c r="Y297" s="55">
        <v>4.0833333333333304</v>
      </c>
      <c r="Z297" s="55">
        <v>3.5833333333333299</v>
      </c>
      <c r="AA297" s="55">
        <v>2.8333333333333299</v>
      </c>
      <c r="AB297" s="55"/>
      <c r="AC297" s="55">
        <v>1.75</v>
      </c>
      <c r="AD297" s="55">
        <v>3.4166666666666701</v>
      </c>
      <c r="AE297" s="55">
        <v>3.3333333333333299</v>
      </c>
      <c r="AF297" s="55"/>
      <c r="AG297" s="55"/>
      <c r="AH297" s="55"/>
      <c r="AI297" s="55">
        <f t="shared" si="6"/>
        <v>3.505208333333333</v>
      </c>
      <c r="AJ297" s="53"/>
    </row>
    <row r="298" spans="1:36" x14ac:dyDescent="0.3">
      <c r="A298" s="33" t="s">
        <v>1057</v>
      </c>
      <c r="B298" s="33" t="s">
        <v>1058</v>
      </c>
      <c r="D298" s="55">
        <v>5.75</v>
      </c>
      <c r="E298" s="55">
        <v>6.4166666666666696</v>
      </c>
      <c r="F298" s="55">
        <v>5.75</v>
      </c>
      <c r="G298" s="55"/>
      <c r="H298" s="55">
        <v>3.0833333333333299</v>
      </c>
      <c r="I298" s="55">
        <v>6.9166666666666696</v>
      </c>
      <c r="J298" s="55">
        <v>6</v>
      </c>
      <c r="K298" s="55">
        <v>5.9166666666666696</v>
      </c>
      <c r="L298" s="55">
        <v>5.6666666666666696</v>
      </c>
      <c r="M298" s="55">
        <v>5.5</v>
      </c>
      <c r="N298" s="55"/>
      <c r="O298" s="55">
        <v>4.9166666666666696</v>
      </c>
      <c r="P298" s="55">
        <v>7.5</v>
      </c>
      <c r="Q298" s="55">
        <v>8</v>
      </c>
      <c r="R298" s="55">
        <v>6.8333333333333304</v>
      </c>
      <c r="S298" s="55">
        <v>8.25</v>
      </c>
      <c r="T298" s="55">
        <v>3.6666666666666701</v>
      </c>
      <c r="U298" s="55"/>
      <c r="V298" s="55">
        <v>3.75</v>
      </c>
      <c r="W298" s="55">
        <v>6.1666666666666696</v>
      </c>
      <c r="X298" s="55">
        <v>6.3333333333333304</v>
      </c>
      <c r="Y298" s="55">
        <v>7.6666666666666696</v>
      </c>
      <c r="Z298" s="55">
        <v>7.75</v>
      </c>
      <c r="AA298" s="55">
        <v>2.8333333333333299</v>
      </c>
      <c r="AB298" s="55"/>
      <c r="AC298" s="55">
        <v>4.0833333333333304</v>
      </c>
      <c r="AD298" s="55">
        <v>6.8333333333333304</v>
      </c>
      <c r="AE298" s="55">
        <v>6</v>
      </c>
      <c r="AF298" s="55"/>
      <c r="AG298" s="55"/>
      <c r="AH298" s="55"/>
      <c r="AI298" s="55">
        <f t="shared" si="6"/>
        <v>6.75</v>
      </c>
      <c r="AJ298" s="53"/>
    </row>
    <row r="299" spans="1:36" x14ac:dyDescent="0.3">
      <c r="A299" s="33" t="s">
        <v>1060</v>
      </c>
      <c r="B299" s="33" t="s">
        <v>945</v>
      </c>
      <c r="D299" s="55">
        <v>7.6666666666666696</v>
      </c>
      <c r="E299" s="55">
        <v>7.3333333333333304</v>
      </c>
      <c r="F299" s="55">
        <v>6.9166666666666696</v>
      </c>
      <c r="G299" s="55"/>
      <c r="H299" s="55">
        <v>3.1666666666666701</v>
      </c>
      <c r="I299" s="55">
        <v>7.5833333333333304</v>
      </c>
      <c r="J299" s="55">
        <v>7.8333333333333304</v>
      </c>
      <c r="K299" s="55">
        <v>7.8333333333333304</v>
      </c>
      <c r="L299" s="55">
        <v>7.1666666666666696</v>
      </c>
      <c r="M299" s="55">
        <v>7.4166666666666696</v>
      </c>
      <c r="N299" s="55"/>
      <c r="O299" s="55">
        <v>4.25</v>
      </c>
      <c r="P299" s="55">
        <v>8.5833333333333304</v>
      </c>
      <c r="Q299" s="55">
        <v>7.5</v>
      </c>
      <c r="R299" s="55">
        <v>8.5833333333333304</v>
      </c>
      <c r="S299" s="55">
        <v>8.5</v>
      </c>
      <c r="T299" s="55"/>
      <c r="U299" s="55"/>
      <c r="V299" s="55">
        <v>3.3333333333333299</v>
      </c>
      <c r="W299" s="55">
        <v>7.75</v>
      </c>
      <c r="X299" s="55">
        <v>7.75</v>
      </c>
      <c r="Y299" s="55">
        <v>8.3333333333333304</v>
      </c>
      <c r="Z299" s="55">
        <v>8.5</v>
      </c>
      <c r="AA299" s="55">
        <v>4.3333333333333304</v>
      </c>
      <c r="AB299" s="55"/>
      <c r="AC299" s="55">
        <v>3.3333333333333299</v>
      </c>
      <c r="AD299" s="55">
        <v>7.5833333333333304</v>
      </c>
      <c r="AE299" s="55">
        <v>8.4166666666666696</v>
      </c>
      <c r="AF299" s="55"/>
      <c r="AG299" s="55"/>
      <c r="AH299" s="55"/>
      <c r="AI299" s="55">
        <f t="shared" si="6"/>
        <v>7.9322916666666652</v>
      </c>
      <c r="AJ299" s="53"/>
    </row>
    <row r="300" spans="1:36" x14ac:dyDescent="0.3">
      <c r="A300" s="33" t="s">
        <v>1061</v>
      </c>
      <c r="B300" s="33" t="s">
        <v>555</v>
      </c>
      <c r="D300" s="55">
        <v>6.25</v>
      </c>
      <c r="E300" s="55">
        <v>6.3333333333333304</v>
      </c>
      <c r="F300" s="55">
        <v>3.4166666666666701</v>
      </c>
      <c r="G300" s="55"/>
      <c r="H300" s="55">
        <v>4.9166666666666696</v>
      </c>
      <c r="I300" s="55">
        <v>5.5833333333333304</v>
      </c>
      <c r="J300" s="55">
        <v>7.25</v>
      </c>
      <c r="K300" s="55">
        <v>6.4166666666666696</v>
      </c>
      <c r="L300" s="55">
        <v>6.0833333333333304</v>
      </c>
      <c r="M300" s="55">
        <v>5.4166666666666696</v>
      </c>
      <c r="N300" s="55"/>
      <c r="O300" s="55">
        <v>1.6666666666666701</v>
      </c>
      <c r="P300" s="55">
        <v>3.5</v>
      </c>
      <c r="Q300" s="55">
        <v>7.4166666666666696</v>
      </c>
      <c r="R300" s="55">
        <v>7.5</v>
      </c>
      <c r="S300" s="55">
        <v>11.25</v>
      </c>
      <c r="T300" s="55">
        <v>9.6666666666666696</v>
      </c>
      <c r="U300" s="55"/>
      <c r="V300" s="55">
        <v>5.5</v>
      </c>
      <c r="W300" s="55">
        <v>9.0833333333333304</v>
      </c>
      <c r="X300" s="55">
        <v>8.8333333333333304</v>
      </c>
      <c r="Y300" s="55">
        <v>8.8333333333333304</v>
      </c>
      <c r="Z300" s="55">
        <v>4.6666666666666696</v>
      </c>
      <c r="AA300" s="55">
        <v>1.5</v>
      </c>
      <c r="AB300" s="55"/>
      <c r="AC300" s="55">
        <v>2.3333333333333299</v>
      </c>
      <c r="AD300" s="55">
        <v>8.5833333333333304</v>
      </c>
      <c r="AE300" s="55">
        <v>6</v>
      </c>
      <c r="AF300" s="55"/>
      <c r="AG300" s="55"/>
      <c r="AH300" s="55"/>
      <c r="AI300" s="55">
        <f t="shared" si="6"/>
        <v>7.0989583333333321</v>
      </c>
      <c r="AJ300" s="53"/>
    </row>
    <row r="301" spans="1:36" x14ac:dyDescent="0.3">
      <c r="A301" s="33" t="s">
        <v>1076</v>
      </c>
      <c r="B301" s="33" t="s">
        <v>945</v>
      </c>
      <c r="K301" s="55">
        <v>3.6666666666666701</v>
      </c>
      <c r="L301" s="55">
        <v>5</v>
      </c>
      <c r="M301" s="55"/>
      <c r="N301" s="55"/>
      <c r="O301" s="55">
        <v>0.5</v>
      </c>
      <c r="P301" s="55">
        <v>4.4166666666666696</v>
      </c>
      <c r="Q301" s="55">
        <v>6.1666666666666696</v>
      </c>
      <c r="R301" s="55">
        <v>5.75</v>
      </c>
      <c r="S301" s="55">
        <v>4.8333333333333304</v>
      </c>
      <c r="T301" s="55">
        <v>2.9166666666666701</v>
      </c>
      <c r="U301" s="55"/>
      <c r="V301" s="55">
        <v>2.6666666666666701</v>
      </c>
      <c r="W301" s="55">
        <v>4.5833333333333304</v>
      </c>
      <c r="X301" s="55">
        <v>3.75</v>
      </c>
      <c r="Y301" s="55">
        <v>4</v>
      </c>
      <c r="Z301" s="55">
        <v>4.1666666666666696</v>
      </c>
      <c r="AA301" s="55">
        <v>1.9166666666666701</v>
      </c>
      <c r="AB301" s="55"/>
      <c r="AC301" s="55">
        <v>1.8333333333333299</v>
      </c>
      <c r="AD301" s="55">
        <v>5.1666666666666696</v>
      </c>
      <c r="AE301" s="55">
        <v>5.5</v>
      </c>
      <c r="AI301" s="55">
        <f t="shared" si="6"/>
        <v>4.7500000000000009</v>
      </c>
    </row>
    <row r="302" spans="1:36" x14ac:dyDescent="0.3"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E08A-1E5D-44E2-A4D6-B84250B495A7}">
  <dimension ref="A1:A17"/>
  <sheetViews>
    <sheetView workbookViewId="0"/>
  </sheetViews>
  <sheetFormatPr defaultRowHeight="14.4" x14ac:dyDescent="0.3"/>
  <cols>
    <col min="1" max="1" width="17.5546875" style="33" customWidth="1"/>
  </cols>
  <sheetData>
    <row r="1" spans="1:1" x14ac:dyDescent="0.3">
      <c r="A1" s="64"/>
    </row>
    <row r="2" spans="1:1" x14ac:dyDescent="0.3">
      <c r="A2" s="64"/>
    </row>
    <row r="3" spans="1:1" x14ac:dyDescent="0.3">
      <c r="A3" s="64"/>
    </row>
    <row r="4" spans="1:1" x14ac:dyDescent="0.3">
      <c r="A4" s="64"/>
    </row>
    <row r="5" spans="1:1" x14ac:dyDescent="0.3">
      <c r="A5" s="64"/>
    </row>
    <row r="6" spans="1:1" x14ac:dyDescent="0.3">
      <c r="A6" s="64"/>
    </row>
    <row r="7" spans="1:1" x14ac:dyDescent="0.3">
      <c r="A7" s="64"/>
    </row>
    <row r="8" spans="1:1" x14ac:dyDescent="0.3">
      <c r="A8" s="64"/>
    </row>
    <row r="9" spans="1:1" x14ac:dyDescent="0.3">
      <c r="A9" s="64"/>
    </row>
    <row r="10" spans="1:1" x14ac:dyDescent="0.3">
      <c r="A10" s="64"/>
    </row>
    <row r="11" spans="1:1" x14ac:dyDescent="0.3">
      <c r="A11" s="64"/>
    </row>
    <row r="12" spans="1:1" x14ac:dyDescent="0.3">
      <c r="A12" s="64"/>
    </row>
    <row r="13" spans="1:1" x14ac:dyDescent="0.3">
      <c r="A13" s="64"/>
    </row>
    <row r="14" spans="1:1" x14ac:dyDescent="0.3">
      <c r="A14" s="64"/>
    </row>
    <row r="15" spans="1:1" x14ac:dyDescent="0.3">
      <c r="A15" s="64"/>
    </row>
    <row r="16" spans="1:1" x14ac:dyDescent="0.3">
      <c r="A16" s="64"/>
    </row>
    <row r="17" spans="1:1" x14ac:dyDescent="0.3">
      <c r="A17" s="6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547C-BFD3-4626-A3F8-A76AB0D3AFCF}">
  <sheetPr>
    <tabColor theme="9"/>
  </sheetPr>
  <dimension ref="A1:DJ301"/>
  <sheetViews>
    <sheetView tabSelected="1" zoomScale="82" zoomScaleNormal="82" workbookViewId="0">
      <pane xSplit="7" ySplit="3" topLeftCell="BZ287" activePane="bottomRight" state="frozen"/>
      <selection pane="topRight" activeCell="H1" sqref="H1"/>
      <selection pane="bottomLeft" activeCell="A4" sqref="A4"/>
      <selection pane="bottomRight" activeCell="BZ293" sqref="BZ293"/>
    </sheetView>
  </sheetViews>
  <sheetFormatPr defaultColWidth="2.77734375" defaultRowHeight="14.4" x14ac:dyDescent="0.3"/>
  <cols>
    <col min="1" max="1" width="9.21875" bestFit="1" customWidth="1"/>
    <col min="2" max="2" width="27.5546875" bestFit="1" customWidth="1"/>
    <col min="3" max="3" width="10.21875" bestFit="1" customWidth="1"/>
    <col min="4" max="4" width="22.21875" style="63" bestFit="1" customWidth="1"/>
    <col min="5" max="5" width="13.21875" bestFit="1" customWidth="1"/>
    <col min="6" max="6" width="12" customWidth="1"/>
    <col min="7" max="7" width="16" customWidth="1"/>
    <col min="8" max="103" width="11.21875" customWidth="1"/>
    <col min="104" max="104" width="4" style="35" customWidth="1"/>
    <col min="105" max="105" width="12.5546875" customWidth="1"/>
    <col min="106" max="106" width="14.44140625" customWidth="1"/>
    <col min="107" max="107" width="11" customWidth="1"/>
    <col min="108" max="108" width="9.21875" customWidth="1"/>
    <col min="109" max="109" width="8.21875" style="35" customWidth="1"/>
    <col min="110" max="113" width="15.5546875" customWidth="1"/>
    <col min="114" max="114" width="22.5546875" style="67" customWidth="1"/>
    <col min="115" max="115" width="17.21875" customWidth="1"/>
  </cols>
  <sheetData>
    <row r="1" spans="1:113" ht="30.75" customHeight="1" x14ac:dyDescent="0.3">
      <c r="B1" s="46" t="s">
        <v>869</v>
      </c>
      <c r="C1" s="45">
        <v>20</v>
      </c>
      <c r="D1" s="60"/>
      <c r="H1" s="73" t="str">
        <f>TEXT(H2,"ddd")</f>
        <v>Thu</v>
      </c>
      <c r="I1" s="74"/>
      <c r="J1" s="75"/>
      <c r="K1" s="73" t="str">
        <f t="shared" ref="K1" si="0">TEXT(K2,"ddd")</f>
        <v>Fri</v>
      </c>
      <c r="L1" s="74"/>
      <c r="M1" s="75"/>
      <c r="N1" s="73" t="str">
        <f t="shared" ref="N1" si="1">TEXT(N2,"ddd")</f>
        <v>Sat</v>
      </c>
      <c r="O1" s="74"/>
      <c r="P1" s="75"/>
      <c r="Q1" s="73" t="str">
        <f t="shared" ref="Q1" si="2">TEXT(Q2,"ddd")</f>
        <v>Sun</v>
      </c>
      <c r="R1" s="74"/>
      <c r="S1" s="75"/>
      <c r="T1" s="73" t="str">
        <f t="shared" ref="T1" si="3">TEXT(T2,"ddd")</f>
        <v>Mon</v>
      </c>
      <c r="U1" s="74"/>
      <c r="V1" s="75"/>
      <c r="W1" s="73" t="str">
        <f t="shared" ref="W1" si="4">TEXT(W2,"ddd")</f>
        <v>Tue</v>
      </c>
      <c r="X1" s="74"/>
      <c r="Y1" s="75"/>
      <c r="Z1" s="73" t="str">
        <f t="shared" ref="Z1" si="5">TEXT(Z2,"ddd")</f>
        <v>Wed</v>
      </c>
      <c r="AA1" s="74"/>
      <c r="AB1" s="75"/>
      <c r="AC1" s="73" t="str">
        <f t="shared" ref="AC1" si="6">TEXT(AC2,"ddd")</f>
        <v>Thu</v>
      </c>
      <c r="AD1" s="74"/>
      <c r="AE1" s="75"/>
      <c r="AF1" s="73" t="str">
        <f t="shared" ref="AF1" si="7">TEXT(AF2,"ddd")</f>
        <v>Fri</v>
      </c>
      <c r="AG1" s="74"/>
      <c r="AH1" s="75"/>
      <c r="AI1" s="73" t="str">
        <f t="shared" ref="AI1" si="8">TEXT(AI2,"ddd")</f>
        <v>Sat</v>
      </c>
      <c r="AJ1" s="74"/>
      <c r="AK1" s="75"/>
      <c r="AL1" s="73" t="str">
        <f t="shared" ref="AL1" si="9">TEXT(AL2,"ddd")</f>
        <v>Sun</v>
      </c>
      <c r="AM1" s="74"/>
      <c r="AN1" s="75"/>
      <c r="AO1" s="73" t="str">
        <f t="shared" ref="AO1" si="10">TEXT(AO2,"ddd")</f>
        <v>Mon</v>
      </c>
      <c r="AP1" s="74"/>
      <c r="AQ1" s="75"/>
      <c r="AR1" s="73" t="str">
        <f t="shared" ref="AR1" si="11">TEXT(AR2,"ddd")</f>
        <v>Tue</v>
      </c>
      <c r="AS1" s="74"/>
      <c r="AT1" s="75"/>
      <c r="AU1" s="73" t="str">
        <f t="shared" ref="AU1" si="12">TEXT(AU2,"ddd")</f>
        <v>Wed</v>
      </c>
      <c r="AV1" s="74"/>
      <c r="AW1" s="75"/>
      <c r="AX1" s="73" t="str">
        <f t="shared" ref="AX1" si="13">TEXT(AX2,"ddd")</f>
        <v>Thu</v>
      </c>
      <c r="AY1" s="74"/>
      <c r="AZ1" s="75"/>
      <c r="BA1" s="73" t="str">
        <f t="shared" ref="BA1" si="14">TEXT(BA2,"ddd")</f>
        <v>Fri</v>
      </c>
      <c r="BB1" s="74"/>
      <c r="BC1" s="75"/>
      <c r="BD1" s="73" t="str">
        <f t="shared" ref="BD1" si="15">TEXT(BD2,"ddd")</f>
        <v>Sat</v>
      </c>
      <c r="BE1" s="74"/>
      <c r="BF1" s="75"/>
      <c r="BG1" s="73" t="str">
        <f t="shared" ref="BG1" si="16">TEXT(BG2,"ddd")</f>
        <v>Sun</v>
      </c>
      <c r="BH1" s="74"/>
      <c r="BI1" s="75"/>
      <c r="BJ1" s="73" t="str">
        <f t="shared" ref="BJ1" si="17">TEXT(BJ2,"ddd")</f>
        <v>Mon</v>
      </c>
      <c r="BK1" s="74"/>
      <c r="BL1" s="75"/>
      <c r="BM1" s="73" t="str">
        <f t="shared" ref="BM1" si="18">TEXT(BM2,"ddd")</f>
        <v>Tue</v>
      </c>
      <c r="BN1" s="74"/>
      <c r="BO1" s="75"/>
      <c r="BP1" s="73" t="str">
        <f t="shared" ref="BP1" si="19">TEXT(BP2,"ddd")</f>
        <v>Wed</v>
      </c>
      <c r="BQ1" s="74"/>
      <c r="BR1" s="75"/>
      <c r="BS1" s="73" t="str">
        <f t="shared" ref="BS1" si="20">TEXT(BS2,"ddd")</f>
        <v>Thu</v>
      </c>
      <c r="BT1" s="74"/>
      <c r="BU1" s="75"/>
      <c r="BV1" s="73" t="str">
        <f t="shared" ref="BV1" si="21">TEXT(BV2,"ddd")</f>
        <v>Fri</v>
      </c>
      <c r="BW1" s="74"/>
      <c r="BX1" s="75"/>
      <c r="BY1" s="73" t="str">
        <f t="shared" ref="BY1" si="22">TEXT(BY2,"ddd")</f>
        <v>Sat</v>
      </c>
      <c r="BZ1" s="74"/>
      <c r="CA1" s="75"/>
      <c r="CB1" s="73" t="str">
        <f t="shared" ref="CB1" si="23">TEXT(CB2,"ddd")</f>
        <v>Sun</v>
      </c>
      <c r="CC1" s="74"/>
      <c r="CD1" s="75"/>
      <c r="CE1" s="73" t="str">
        <f t="shared" ref="CE1" si="24">TEXT(CE2,"ddd")</f>
        <v>Mon</v>
      </c>
      <c r="CF1" s="74"/>
      <c r="CG1" s="75"/>
      <c r="CH1" s="73" t="str">
        <f t="shared" ref="CH1" si="25">TEXT(CH2,"ddd")</f>
        <v>Tue</v>
      </c>
      <c r="CI1" s="74"/>
      <c r="CJ1" s="75"/>
      <c r="CK1" s="73" t="str">
        <f t="shared" ref="CK1" si="26">TEXT(CK2,"ddd")</f>
        <v>Wed</v>
      </c>
      <c r="CL1" s="74"/>
      <c r="CM1" s="75"/>
      <c r="CN1" s="73" t="str">
        <f t="shared" ref="CN1" si="27">TEXT(CN2,"ddd")</f>
        <v>Thu</v>
      </c>
      <c r="CO1" s="74"/>
      <c r="CP1" s="75"/>
      <c r="CQ1" s="73" t="str">
        <f t="shared" ref="CQ1" si="28">TEXT(CQ2,"ddd")</f>
        <v>Fri</v>
      </c>
      <c r="CR1" s="74"/>
      <c r="CS1" s="75"/>
      <c r="CT1" s="73" t="str">
        <f t="shared" ref="CT1" si="29">TEXT(CT2,"ddd")</f>
        <v>Sat</v>
      </c>
      <c r="CU1" s="74"/>
      <c r="CV1" s="75"/>
      <c r="CW1" s="73"/>
      <c r="CX1" s="74"/>
      <c r="CY1" s="75"/>
      <c r="DB1" s="49" t="s">
        <v>896</v>
      </c>
      <c r="DC1" s="49" t="s">
        <v>897</v>
      </c>
    </row>
    <row r="2" spans="1:113" ht="20.25" customHeight="1" x14ac:dyDescent="0.3">
      <c r="A2" s="20"/>
      <c r="B2" s="20"/>
      <c r="C2" s="20"/>
      <c r="D2" s="61"/>
      <c r="E2" s="20"/>
      <c r="F2" s="20"/>
      <c r="G2" s="20"/>
      <c r="H2" s="65">
        <v>46079</v>
      </c>
      <c r="I2" s="65">
        <f>H2</f>
        <v>46079</v>
      </c>
      <c r="J2" s="65">
        <f>H2</f>
        <v>46079</v>
      </c>
      <c r="K2" s="65">
        <f>H2+1</f>
        <v>46080</v>
      </c>
      <c r="L2" s="65">
        <f>K2</f>
        <v>46080</v>
      </c>
      <c r="M2" s="65">
        <f>K2</f>
        <v>46080</v>
      </c>
      <c r="N2" s="65">
        <f>K2+1</f>
        <v>46081</v>
      </c>
      <c r="O2" s="65">
        <f t="shared" ref="O2" si="30">N2</f>
        <v>46081</v>
      </c>
      <c r="P2" s="65">
        <f>N2</f>
        <v>46081</v>
      </c>
      <c r="Q2" s="65">
        <f>N2+1</f>
        <v>46082</v>
      </c>
      <c r="R2" s="65">
        <f t="shared" ref="R2" si="31">Q2</f>
        <v>46082</v>
      </c>
      <c r="S2" s="65">
        <f>Q2</f>
        <v>46082</v>
      </c>
      <c r="T2" s="65">
        <f>Q2+1</f>
        <v>46083</v>
      </c>
      <c r="U2" s="65">
        <f t="shared" ref="U2" si="32">T2</f>
        <v>46083</v>
      </c>
      <c r="V2" s="65">
        <f>T2</f>
        <v>46083</v>
      </c>
      <c r="W2" s="65">
        <f>T2+1</f>
        <v>46084</v>
      </c>
      <c r="X2" s="65">
        <f t="shared" ref="X2" si="33">W2</f>
        <v>46084</v>
      </c>
      <c r="Y2" s="65">
        <f>W2</f>
        <v>46084</v>
      </c>
      <c r="Z2" s="65">
        <f t="shared" ref="Z2" si="34">W2+1</f>
        <v>46085</v>
      </c>
      <c r="AA2" s="65">
        <f>Z2</f>
        <v>46085</v>
      </c>
      <c r="AB2" s="65">
        <f>Z2</f>
        <v>46085</v>
      </c>
      <c r="AC2" s="65">
        <f t="shared" ref="AC2" si="35">Z2+1</f>
        <v>46086</v>
      </c>
      <c r="AD2" s="65">
        <f>AC2</f>
        <v>46086</v>
      </c>
      <c r="AE2" s="65">
        <f>AC2</f>
        <v>46086</v>
      </c>
      <c r="AF2" s="65">
        <f t="shared" ref="AF2" si="36">AC2+1</f>
        <v>46087</v>
      </c>
      <c r="AG2" s="65">
        <f>AF2</f>
        <v>46087</v>
      </c>
      <c r="AH2" s="65">
        <f>AF2</f>
        <v>46087</v>
      </c>
      <c r="AI2" s="65">
        <f t="shared" ref="AI2" si="37">AF2+1</f>
        <v>46088</v>
      </c>
      <c r="AJ2" s="65">
        <f>AI2</f>
        <v>46088</v>
      </c>
      <c r="AK2" s="65">
        <f>AI2</f>
        <v>46088</v>
      </c>
      <c r="AL2" s="65">
        <f t="shared" ref="AL2" si="38">AI2+1</f>
        <v>46089</v>
      </c>
      <c r="AM2" s="65">
        <f>AL2</f>
        <v>46089</v>
      </c>
      <c r="AN2" s="65">
        <f>AL2</f>
        <v>46089</v>
      </c>
      <c r="AO2" s="65">
        <f t="shared" ref="AO2" si="39">AL2+1</f>
        <v>46090</v>
      </c>
      <c r="AP2" s="65">
        <f>AO2</f>
        <v>46090</v>
      </c>
      <c r="AQ2" s="65">
        <f>AO2</f>
        <v>46090</v>
      </c>
      <c r="AR2" s="65">
        <f t="shared" ref="AR2" si="40">AO2+1</f>
        <v>46091</v>
      </c>
      <c r="AS2" s="65">
        <f>AR2</f>
        <v>46091</v>
      </c>
      <c r="AT2" s="65">
        <f>AR2</f>
        <v>46091</v>
      </c>
      <c r="AU2" s="65">
        <f t="shared" ref="AU2" si="41">AR2+1</f>
        <v>46092</v>
      </c>
      <c r="AV2" s="65">
        <f>AU2</f>
        <v>46092</v>
      </c>
      <c r="AW2" s="65">
        <f>AU2</f>
        <v>46092</v>
      </c>
      <c r="AX2" s="65">
        <f t="shared" ref="AX2" si="42">AU2+1</f>
        <v>46093</v>
      </c>
      <c r="AY2" s="65">
        <f>AX2</f>
        <v>46093</v>
      </c>
      <c r="AZ2" s="65">
        <f>AX2</f>
        <v>46093</v>
      </c>
      <c r="BA2" s="65">
        <f t="shared" ref="BA2" si="43">AX2+1</f>
        <v>46094</v>
      </c>
      <c r="BB2" s="65">
        <f>BA2</f>
        <v>46094</v>
      </c>
      <c r="BC2" s="65">
        <f>BA2</f>
        <v>46094</v>
      </c>
      <c r="BD2" s="65">
        <f t="shared" ref="BD2" si="44">BA2+1</f>
        <v>46095</v>
      </c>
      <c r="BE2" s="65">
        <f>BD2</f>
        <v>46095</v>
      </c>
      <c r="BF2" s="65">
        <f>BD2</f>
        <v>46095</v>
      </c>
      <c r="BG2" s="65">
        <f t="shared" ref="BG2" si="45">BD2+1</f>
        <v>46096</v>
      </c>
      <c r="BH2" s="65">
        <f>BG2</f>
        <v>46096</v>
      </c>
      <c r="BI2" s="65">
        <f>BG2</f>
        <v>46096</v>
      </c>
      <c r="BJ2" s="65">
        <f t="shared" ref="BJ2" si="46">BG2+1</f>
        <v>46097</v>
      </c>
      <c r="BK2" s="65">
        <f>BJ2</f>
        <v>46097</v>
      </c>
      <c r="BL2" s="65">
        <f>BJ2</f>
        <v>46097</v>
      </c>
      <c r="BM2" s="65">
        <f t="shared" ref="BM2" si="47">BJ2+1</f>
        <v>46098</v>
      </c>
      <c r="BN2" s="65">
        <f>BM2</f>
        <v>46098</v>
      </c>
      <c r="BO2" s="65">
        <f>BM2</f>
        <v>46098</v>
      </c>
      <c r="BP2" s="65">
        <f t="shared" ref="BP2" si="48">BM2+1</f>
        <v>46099</v>
      </c>
      <c r="BQ2" s="65">
        <f>BP2</f>
        <v>46099</v>
      </c>
      <c r="BR2" s="65">
        <f>BP2</f>
        <v>46099</v>
      </c>
      <c r="BS2" s="65">
        <f t="shared" ref="BS2" si="49">BP2+1</f>
        <v>46100</v>
      </c>
      <c r="BT2" s="65">
        <f>BS2</f>
        <v>46100</v>
      </c>
      <c r="BU2" s="65">
        <f>BS2</f>
        <v>46100</v>
      </c>
      <c r="BV2" s="65">
        <f t="shared" ref="BV2" si="50">BS2+1</f>
        <v>46101</v>
      </c>
      <c r="BW2" s="65">
        <f>BV2</f>
        <v>46101</v>
      </c>
      <c r="BX2" s="65">
        <f>BV2</f>
        <v>46101</v>
      </c>
      <c r="BY2" s="65">
        <f t="shared" ref="BY2" si="51">BV2+1</f>
        <v>46102</v>
      </c>
      <c r="BZ2" s="65">
        <f>BY2</f>
        <v>46102</v>
      </c>
      <c r="CA2" s="65">
        <f>BY2</f>
        <v>46102</v>
      </c>
      <c r="CB2" s="65">
        <f t="shared" ref="CB2" si="52">BY2+1</f>
        <v>46103</v>
      </c>
      <c r="CC2" s="65">
        <f>CB2</f>
        <v>46103</v>
      </c>
      <c r="CD2" s="65">
        <f>CB2</f>
        <v>46103</v>
      </c>
      <c r="CE2" s="65">
        <f t="shared" ref="CE2" si="53">CB2+1</f>
        <v>46104</v>
      </c>
      <c r="CF2" s="65">
        <f>CE2</f>
        <v>46104</v>
      </c>
      <c r="CG2" s="65">
        <f>CE2</f>
        <v>46104</v>
      </c>
      <c r="CH2" s="65">
        <f t="shared" ref="CH2" si="54">CE2+1</f>
        <v>46105</v>
      </c>
      <c r="CI2" s="65">
        <f>CH2</f>
        <v>46105</v>
      </c>
      <c r="CJ2" s="65">
        <f>CH2</f>
        <v>46105</v>
      </c>
      <c r="CK2" s="65">
        <f t="shared" ref="CK2" si="55">CH2+1</f>
        <v>46106</v>
      </c>
      <c r="CL2" s="65">
        <f>CK2</f>
        <v>46106</v>
      </c>
      <c r="CM2" s="65">
        <f>CK2</f>
        <v>46106</v>
      </c>
      <c r="CN2" s="65">
        <f t="shared" ref="CN2" si="56">CK2+1</f>
        <v>46107</v>
      </c>
      <c r="CO2" s="65">
        <f>CN2</f>
        <v>46107</v>
      </c>
      <c r="CP2" s="65">
        <f>CN2</f>
        <v>46107</v>
      </c>
      <c r="CQ2" s="65">
        <f t="shared" ref="CQ2" si="57">CN2+1</f>
        <v>46108</v>
      </c>
      <c r="CR2" s="65">
        <f>CQ2</f>
        <v>46108</v>
      </c>
      <c r="CS2" s="65">
        <f>CQ2</f>
        <v>46108</v>
      </c>
      <c r="CT2" s="65">
        <f t="shared" ref="CT2" si="58">CQ2+1</f>
        <v>46109</v>
      </c>
      <c r="CU2" s="65">
        <f>CT2</f>
        <v>46109</v>
      </c>
      <c r="CV2" s="65">
        <f>CT2</f>
        <v>46109</v>
      </c>
      <c r="CW2" s="65"/>
      <c r="CX2" s="65"/>
      <c r="CY2" s="65"/>
      <c r="DB2" s="59">
        <f ca="1">SUM('Productivity Dump'!$E$1:$AI$1)</f>
        <v>22.5</v>
      </c>
      <c r="DC2" s="66">
        <f ca="1">C1-DB2</f>
        <v>-2.5</v>
      </c>
      <c r="DF2" s="76" t="s">
        <v>872</v>
      </c>
      <c r="DG2" s="76"/>
      <c r="DH2" s="76"/>
      <c r="DI2" s="76"/>
    </row>
    <row r="3" spans="1:113" ht="57.6" x14ac:dyDescent="0.3">
      <c r="A3" s="43" t="s">
        <v>520</v>
      </c>
      <c r="B3" s="43" t="s">
        <v>0</v>
      </c>
      <c r="C3" s="43" t="s">
        <v>583</v>
      </c>
      <c r="D3" s="43" t="s">
        <v>521</v>
      </c>
      <c r="E3" s="43" t="s">
        <v>864</v>
      </c>
      <c r="F3" s="43" t="s">
        <v>868</v>
      </c>
      <c r="G3" s="58" t="s">
        <v>942</v>
      </c>
      <c r="H3" s="44" t="s">
        <v>862</v>
      </c>
      <c r="I3" s="44" t="s">
        <v>863</v>
      </c>
      <c r="J3" s="44" t="s">
        <v>875</v>
      </c>
      <c r="K3" s="44" t="s">
        <v>862</v>
      </c>
      <c r="L3" s="44" t="s">
        <v>863</v>
      </c>
      <c r="M3" s="44" t="s">
        <v>875</v>
      </c>
      <c r="N3" s="44" t="s">
        <v>862</v>
      </c>
      <c r="O3" s="44" t="s">
        <v>863</v>
      </c>
      <c r="P3" s="44" t="s">
        <v>875</v>
      </c>
      <c r="Q3" s="44" t="s">
        <v>862</v>
      </c>
      <c r="R3" s="44" t="s">
        <v>863</v>
      </c>
      <c r="S3" s="44" t="s">
        <v>875</v>
      </c>
      <c r="T3" s="44" t="s">
        <v>862</v>
      </c>
      <c r="U3" s="44" t="s">
        <v>863</v>
      </c>
      <c r="V3" s="44" t="s">
        <v>875</v>
      </c>
      <c r="W3" s="44" t="s">
        <v>862</v>
      </c>
      <c r="X3" s="44" t="s">
        <v>863</v>
      </c>
      <c r="Y3" s="44" t="s">
        <v>875</v>
      </c>
      <c r="Z3" s="44" t="s">
        <v>862</v>
      </c>
      <c r="AA3" s="44" t="s">
        <v>863</v>
      </c>
      <c r="AB3" s="44" t="s">
        <v>875</v>
      </c>
      <c r="AC3" s="44" t="s">
        <v>862</v>
      </c>
      <c r="AD3" s="44" t="s">
        <v>863</v>
      </c>
      <c r="AE3" s="44" t="s">
        <v>875</v>
      </c>
      <c r="AF3" s="44" t="s">
        <v>862</v>
      </c>
      <c r="AG3" s="44" t="s">
        <v>863</v>
      </c>
      <c r="AH3" s="44" t="s">
        <v>875</v>
      </c>
      <c r="AI3" s="44" t="s">
        <v>862</v>
      </c>
      <c r="AJ3" s="44" t="s">
        <v>863</v>
      </c>
      <c r="AK3" s="44" t="s">
        <v>875</v>
      </c>
      <c r="AL3" s="44" t="s">
        <v>862</v>
      </c>
      <c r="AM3" s="44" t="s">
        <v>863</v>
      </c>
      <c r="AN3" s="44" t="s">
        <v>875</v>
      </c>
      <c r="AO3" s="44" t="s">
        <v>862</v>
      </c>
      <c r="AP3" s="44" t="s">
        <v>863</v>
      </c>
      <c r="AQ3" s="44" t="s">
        <v>875</v>
      </c>
      <c r="AR3" s="44" t="s">
        <v>862</v>
      </c>
      <c r="AS3" s="44" t="s">
        <v>863</v>
      </c>
      <c r="AT3" s="44" t="s">
        <v>875</v>
      </c>
      <c r="AU3" s="44" t="s">
        <v>862</v>
      </c>
      <c r="AV3" s="44" t="s">
        <v>863</v>
      </c>
      <c r="AW3" s="44" t="s">
        <v>875</v>
      </c>
      <c r="AX3" s="44" t="s">
        <v>862</v>
      </c>
      <c r="AY3" s="44" t="s">
        <v>863</v>
      </c>
      <c r="AZ3" s="44" t="s">
        <v>875</v>
      </c>
      <c r="BA3" s="44" t="s">
        <v>862</v>
      </c>
      <c r="BB3" s="44" t="s">
        <v>863</v>
      </c>
      <c r="BC3" s="44" t="s">
        <v>875</v>
      </c>
      <c r="BD3" s="44" t="s">
        <v>862</v>
      </c>
      <c r="BE3" s="44" t="s">
        <v>863</v>
      </c>
      <c r="BF3" s="44" t="s">
        <v>875</v>
      </c>
      <c r="BG3" s="44" t="s">
        <v>862</v>
      </c>
      <c r="BH3" s="44" t="s">
        <v>863</v>
      </c>
      <c r="BI3" s="44" t="s">
        <v>875</v>
      </c>
      <c r="BJ3" s="44" t="s">
        <v>862</v>
      </c>
      <c r="BK3" s="44" t="s">
        <v>863</v>
      </c>
      <c r="BL3" s="44" t="s">
        <v>875</v>
      </c>
      <c r="BM3" s="44" t="s">
        <v>862</v>
      </c>
      <c r="BN3" s="44" t="s">
        <v>863</v>
      </c>
      <c r="BO3" s="44" t="s">
        <v>875</v>
      </c>
      <c r="BP3" s="44" t="s">
        <v>862</v>
      </c>
      <c r="BQ3" s="44" t="s">
        <v>863</v>
      </c>
      <c r="BR3" s="44" t="s">
        <v>875</v>
      </c>
      <c r="BS3" s="44" t="s">
        <v>862</v>
      </c>
      <c r="BT3" s="44" t="s">
        <v>863</v>
      </c>
      <c r="BU3" s="44" t="s">
        <v>875</v>
      </c>
      <c r="BV3" s="44" t="s">
        <v>862</v>
      </c>
      <c r="BW3" s="44" t="s">
        <v>863</v>
      </c>
      <c r="BX3" s="44" t="s">
        <v>875</v>
      </c>
      <c r="BY3" s="44" t="s">
        <v>862</v>
      </c>
      <c r="BZ3" s="44" t="s">
        <v>863</v>
      </c>
      <c r="CA3" s="44" t="s">
        <v>875</v>
      </c>
      <c r="CB3" s="44" t="s">
        <v>862</v>
      </c>
      <c r="CC3" s="44" t="s">
        <v>863</v>
      </c>
      <c r="CD3" s="44" t="s">
        <v>875</v>
      </c>
      <c r="CE3" s="44" t="s">
        <v>862</v>
      </c>
      <c r="CF3" s="44" t="s">
        <v>863</v>
      </c>
      <c r="CG3" s="44" t="s">
        <v>875</v>
      </c>
      <c r="CH3" s="44" t="s">
        <v>862</v>
      </c>
      <c r="CI3" s="44" t="s">
        <v>863</v>
      </c>
      <c r="CJ3" s="44" t="s">
        <v>875</v>
      </c>
      <c r="CK3" s="44" t="s">
        <v>862</v>
      </c>
      <c r="CL3" s="44" t="s">
        <v>863</v>
      </c>
      <c r="CM3" s="44" t="s">
        <v>875</v>
      </c>
      <c r="CN3" s="44" t="s">
        <v>862</v>
      </c>
      <c r="CO3" s="44" t="s">
        <v>863</v>
      </c>
      <c r="CP3" s="44" t="s">
        <v>875</v>
      </c>
      <c r="CQ3" s="44" t="s">
        <v>862</v>
      </c>
      <c r="CR3" s="44" t="s">
        <v>863</v>
      </c>
      <c r="CS3" s="44" t="s">
        <v>875</v>
      </c>
      <c r="CT3" s="44" t="s">
        <v>862</v>
      </c>
      <c r="CU3" s="44" t="s">
        <v>863</v>
      </c>
      <c r="CV3" s="44" t="s">
        <v>875</v>
      </c>
      <c r="CW3" s="44"/>
      <c r="CX3" s="44"/>
      <c r="CY3" s="44"/>
      <c r="DA3" s="52" t="s">
        <v>895</v>
      </c>
      <c r="DB3" s="52" t="s">
        <v>893</v>
      </c>
      <c r="DC3" s="52" t="s">
        <v>894</v>
      </c>
      <c r="DD3" s="52" t="s">
        <v>898</v>
      </c>
      <c r="DF3" s="28" t="s">
        <v>865</v>
      </c>
      <c r="DG3" s="29" t="s">
        <v>866</v>
      </c>
      <c r="DH3" s="30" t="s">
        <v>867</v>
      </c>
      <c r="DI3" s="31" t="s">
        <v>871</v>
      </c>
    </row>
    <row r="4" spans="1:113" x14ac:dyDescent="0.3">
      <c r="A4" s="8" t="s">
        <v>74</v>
      </c>
      <c r="B4" s="8" t="s">
        <v>899</v>
      </c>
      <c r="C4" s="9" t="s">
        <v>618</v>
      </c>
      <c r="D4" s="62" t="s">
        <v>944</v>
      </c>
      <c r="E4" s="35">
        <v>22555.555555555555</v>
      </c>
      <c r="F4" s="35">
        <f>E4/$C$1</f>
        <v>1127.7777777777778</v>
      </c>
      <c r="G4" s="35">
        <f>F4*0.5</f>
        <v>563.88888888888891</v>
      </c>
      <c r="H4" s="13">
        <f>_xlfn.IFNA(IF(H$3="Productivity",
INDEX('Productivity Dump'!$E$4:$AJ$500,
MATCH($A4,'Productivity Dump'!$A$4:$A$500,0),
MATCH(H$2,'Productivity Dump'!$E$3:$AJ$3,0)
),
IF(H$3="Attendance",
INDEX('Attendance Dump'!$E$2:$AI$400,
MATCH($A4,'Attendance Dump'!$B$2:$B$400,0),
MATCH(H$2,'Attendance Dump'!$E$1:$AI$1,0)
),
INDEX('Active Hour''s Dump'!$D$3:$AH$337,
MATCH($C4,'Active Hour''s Dump'!$A$3:$A$337,0),
MATCH(H$2,'Active Hour''s Dump'!$D$2:$AH$2,0)
))),"")</f>
        <v>1182.6170000000002</v>
      </c>
      <c r="I4" s="13" t="str">
        <f>_xlfn.IFNA(IF(I$3="Productivity",
INDEX('Productivity Dump'!$E$4:$AJ$500,
MATCH($A4,'Productivity Dump'!$A$4:$A$500,0),
MATCH(I$2,'Productivity Dump'!$E$3:$AJ$3,0)
),
IF(I$3="Attendance",
INDEX('Attendance Dump'!$E$2:$AI$400,
MATCH($A4,'Attendance Dump'!$B$2:$B$400,0),
MATCH(I$2,'Attendance Dump'!$E$1:$AI$1,0)
),
INDEX('Active Hour''s Dump'!$D$3:$AH$337,
MATCH($C4,'Active Hour''s Dump'!$A$3:$A$337,0),
MATCH(I$2,'Active Hour''s Dump'!$D$2:$AH$2,0)
))),"")</f>
        <v>P</v>
      </c>
      <c r="J4" s="54">
        <f>_xlfn.IFNA(IF(J$3="Productivity",
INDEX('Productivity Dump'!$E$4:$AJ$500,
MATCH($A4,'Productivity Dump'!$A$4:$A$500,0),
MATCH(J$2,'Productivity Dump'!$E$3:$AJ$3,0)
),
IF(J$3="Attendance",
INDEX('Attendance Dump'!$E$2:$AI$400,
MATCH($A4,'Attendance Dump'!$B$2:$B$400,0),
MATCH(J$2,'Attendance Dump'!$E$1:$AI$1,0)
),
INDEX('Active Hour''s Dump'!$D$3:$AH$337,
MATCH($C4,'Active Hour''s Dump'!$A$3:$A$337,0),
MATCH(J$2,'Active Hour''s Dump'!$D$2:$AH$2,0)
))),"")</f>
        <v>10.75</v>
      </c>
      <c r="K4" s="13">
        <f>_xlfn.IFNA(IF(K$3="Productivity",
INDEX('Productivity Dump'!$E$4:$AJ$500,
MATCH($A4,'Productivity Dump'!$A$4:$A$500,0),
MATCH(K$2,'Productivity Dump'!$E$3:$AJ$3,0)
),
IF(K$3="Attendance",
INDEX('Attendance Dump'!$E$2:$AI$400,
MATCH($A4,'Attendance Dump'!$B$2:$B$400,0),
MATCH(K$2,'Attendance Dump'!$E$1:$AI$1,0)
),
INDEX('Active Hour''s Dump'!$D$3:$AH$337,
MATCH($C4,'Active Hour''s Dump'!$A$3:$A$337,0),
MATCH(K$2,'Active Hour''s Dump'!$D$2:$AH$2,0)
))),"")</f>
        <v>921.59800000000007</v>
      </c>
      <c r="L4" s="13" t="str">
        <f>_xlfn.IFNA(IF(L$3="Productivity",
INDEX('Productivity Dump'!$E$4:$AJ$500,
MATCH($A4,'Productivity Dump'!$A$4:$A$500,0),
MATCH(L$2,'Productivity Dump'!$E$3:$AJ$3,0)
),
IF(L$3="Attendance",
INDEX('Attendance Dump'!$E$2:$AI$400,
MATCH($A4,'Attendance Dump'!$B$2:$B$400,0),
MATCH(L$2,'Attendance Dump'!$E$1:$AI$1,0)
),
INDEX('Active Hour''s Dump'!$D$3:$AH$337,
MATCH($C4,'Active Hour''s Dump'!$A$3:$A$337,0),
MATCH(L$2,'Active Hour''s Dump'!$D$2:$AH$2,0)
))),"")</f>
        <v>P</v>
      </c>
      <c r="M4" s="54">
        <f>_xlfn.IFNA(IF(M$3="Productivity",
INDEX('Productivity Dump'!$E$4:$AJ$500,
MATCH($A4,'Productivity Dump'!$A$4:$A$500,0),
MATCH(M$2,'Productivity Dump'!$E$3:$AJ$3,0)
),
IF(M$3="Attendance",
INDEX('Attendance Dump'!$E$2:$AI$400,
MATCH($A4,'Attendance Dump'!$B$2:$B$400,0),
MATCH(M$2,'Attendance Dump'!$E$1:$AI$1,0)
),
INDEX('Active Hour''s Dump'!$D$3:$AH$337,
MATCH($C4,'Active Hour''s Dump'!$A$3:$A$337,0),
MATCH(M$2,'Active Hour''s Dump'!$D$2:$AH$2,0)
))),"")</f>
        <v>10.25</v>
      </c>
      <c r="N4" s="13">
        <f>_xlfn.IFNA(IF(N$3="Productivity",
INDEX('Productivity Dump'!$E$4:$AJ$500,
MATCH($A4,'Productivity Dump'!$A$4:$A$500,0),
MATCH(N$2,'Productivity Dump'!$E$3:$AJ$3,0)
),
IF(N$3="Attendance",
INDEX('Attendance Dump'!$E$2:$AI$400,
MATCH($A4,'Attendance Dump'!$B$2:$B$400,0),
MATCH(N$2,'Attendance Dump'!$E$1:$AI$1,0)
),
INDEX('Active Hour''s Dump'!$D$3:$AH$337,
MATCH($C4,'Active Hour''s Dump'!$A$3:$A$337,0),
MATCH(N$2,'Active Hour''s Dump'!$D$2:$AH$2,0)
))),"")</f>
        <v>646.91999999999996</v>
      </c>
      <c r="O4" s="13" t="str">
        <f>_xlfn.IFNA(IF(O$3="Productivity",
INDEX('Productivity Dump'!$E$4:$AJ$500,
MATCH($A4,'Productivity Dump'!$A$4:$A$500,0),
MATCH(O$2,'Productivity Dump'!$E$3:$AJ$3,0)
),
IF(O$3="Attendance",
INDEX('Attendance Dump'!$E$2:$AI$400,
MATCH($A4,'Attendance Dump'!$B$2:$B$400,0),
MATCH(O$2,'Attendance Dump'!$E$1:$AI$1,0)
),
INDEX('Active Hour''s Dump'!$D$3:$AH$337,
MATCH($C4,'Active Hour''s Dump'!$A$3:$A$337,0),
MATCH(O$2,'Active Hour''s Dump'!$D$2:$AH$2,0)
))),"")</f>
        <v>P</v>
      </c>
      <c r="P4" s="54">
        <f>_xlfn.IFNA(IF(P$3="Productivity",
INDEX('Productivity Dump'!$E$4:$AJ$500,
MATCH($A4,'Productivity Dump'!$A$4:$A$500,0),
MATCH(P$2,'Productivity Dump'!$E$3:$AJ$3,0)
),
IF(P$3="Attendance",
INDEX('Attendance Dump'!$E$2:$AI$400,
MATCH($A4,'Attendance Dump'!$B$2:$B$400,0),
MATCH(P$2,'Attendance Dump'!$E$1:$AI$1,0)
),
INDEX('Active Hour''s Dump'!$D$3:$AH$337,
MATCH($C4,'Active Hour''s Dump'!$A$3:$A$337,0),
MATCH(P$2,'Active Hour''s Dump'!$D$2:$AH$2,0)
))),"")</f>
        <v>6.75</v>
      </c>
      <c r="Q4" s="13">
        <f>_xlfn.IFNA(IF(Q$3="Productivity",
INDEX('Productivity Dump'!$E$4:$AJ$500,
MATCH($A4,'Productivity Dump'!$A$4:$A$500,0),
MATCH(Q$2,'Productivity Dump'!$E$3:$AJ$3,0)
),
IF(Q$3="Attendance",
INDEX('Attendance Dump'!$E$2:$AI$400,
MATCH($A4,'Attendance Dump'!$B$2:$B$400,0),
MATCH(Q$2,'Attendance Dump'!$E$1:$AI$1,0)
),
INDEX('Active Hour''s Dump'!$D$3:$AH$337,
MATCH($C4,'Active Hour''s Dump'!$A$3:$A$337,0),
MATCH(Q$2,'Active Hour''s Dump'!$D$2:$AH$2,0)
))),"")</f>
        <v>214.709</v>
      </c>
      <c r="R4" s="13" t="str">
        <f>_xlfn.IFNA(IF(R$3="Productivity",
INDEX('Productivity Dump'!$E$4:$AJ$500,
MATCH($A4,'Productivity Dump'!$A$4:$A$500,0),
MATCH(R$2,'Productivity Dump'!$E$3:$AJ$3,0)
),
IF(R$3="Attendance",
INDEX('Attendance Dump'!$E$2:$AI$400,
MATCH($A4,'Attendance Dump'!$B$2:$B$400,0),
MATCH(R$2,'Attendance Dump'!$E$1:$AI$1,0)
),
INDEX('Active Hour''s Dump'!$D$3:$AH$337,
MATCH($C4,'Active Hour''s Dump'!$A$3:$A$337,0),
MATCH(R$2,'Active Hour''s Dump'!$D$2:$AH$2,0)
))),"")</f>
        <v>WO</v>
      </c>
      <c r="S4" s="54">
        <f>_xlfn.IFNA(IF(S$3="Productivity",
INDEX('Productivity Dump'!$E$4:$AJ$500,
MATCH($A4,'Productivity Dump'!$A$4:$A$500,0),
MATCH(S$2,'Productivity Dump'!$E$3:$AJ$3,0)
),
IF(S$3="Attendance",
INDEX('Attendance Dump'!$E$2:$AI$400,
MATCH($A4,'Attendance Dump'!$B$2:$B$400,0),
MATCH(S$2,'Attendance Dump'!$E$1:$AI$1,0)
),
INDEX('Active Hour''s Dump'!$D$3:$AH$337,
MATCH($C4,'Active Hour''s Dump'!$A$3:$A$337,0),
MATCH(S$2,'Active Hour''s Dump'!$D$2:$AH$2,0)
))),"")</f>
        <v>2.6666666666666701</v>
      </c>
      <c r="T4" s="13">
        <f>_xlfn.IFNA(IF(T$3="Productivity",
INDEX('Productivity Dump'!$E$4:$AJ$500,
MATCH($A4,'Productivity Dump'!$A$4:$A$500,0),
MATCH(T$2,'Productivity Dump'!$E$3:$AJ$3,0)
),
IF(T$3="Attendance",
INDEX('Attendance Dump'!$E$2:$AI$400,
MATCH($A4,'Attendance Dump'!$B$2:$B$400,0),
MATCH(T$2,'Attendance Dump'!$E$1:$AI$1,0)
),
INDEX('Active Hour''s Dump'!$D$3:$AH$337,
MATCH($C4,'Active Hour''s Dump'!$A$3:$A$337,0),
MATCH(T$2,'Active Hour''s Dump'!$D$2:$AH$2,0)
))),"")</f>
        <v>354.47600000000006</v>
      </c>
      <c r="U4" s="13" t="str">
        <f>_xlfn.IFNA(IF(U$3="Productivity",
INDEX('Productivity Dump'!$E$4:$AJ$500,
MATCH($A4,'Productivity Dump'!$A$4:$A$500,0),
MATCH(U$2,'Productivity Dump'!$E$3:$AJ$3,0)
),
IF(U$3="Attendance",
INDEX('Attendance Dump'!$E$2:$AI$400,
MATCH($A4,'Attendance Dump'!$B$2:$B$400,0),
MATCH(U$2,'Attendance Dump'!$E$1:$AI$1,0)
),
INDEX('Active Hour''s Dump'!$D$3:$AH$337,
MATCH($C4,'Active Hour''s Dump'!$A$3:$A$337,0),
MATCH(U$2,'Active Hour''s Dump'!$D$2:$AH$2,0)
))),"")</f>
        <v>P</v>
      </c>
      <c r="V4" s="54">
        <f>_xlfn.IFNA(IF(V$3="Productivity",
INDEX('Productivity Dump'!$E$4:$AJ$500,
MATCH($A4,'Productivity Dump'!$A$4:$A$500,0),
MATCH(V$2,'Productivity Dump'!$E$3:$AJ$3,0)
),
IF(V$3="Attendance",
INDEX('Attendance Dump'!$E$2:$AI$400,
MATCH($A4,'Attendance Dump'!$B$2:$B$400,0),
MATCH(V$2,'Attendance Dump'!$E$1:$AI$1,0)
),
INDEX('Active Hour''s Dump'!$D$3:$AH$337,
MATCH($C4,'Active Hour''s Dump'!$A$3:$A$337,0),
MATCH(V$2,'Active Hour''s Dump'!$D$2:$AH$2,0)
))),"")</f>
        <v>4.25</v>
      </c>
      <c r="W4" s="13">
        <f>_xlfn.IFNA(IF(W$3="Productivity",
INDEX('Productivity Dump'!$E$4:$AJ$500,
MATCH($A4,'Productivity Dump'!$A$4:$A$500,0),
MATCH(W$2,'Productivity Dump'!$E$3:$AJ$3,0)
),
IF(W$3="Attendance",
INDEX('Attendance Dump'!$E$2:$AI$400,
MATCH($A4,'Attendance Dump'!$B$2:$B$400,0),
MATCH(W$2,'Attendance Dump'!$E$1:$AI$1,0)
),
INDEX('Active Hour''s Dump'!$D$3:$AH$337,
MATCH($C4,'Active Hour''s Dump'!$A$3:$A$337,0),
MATCH(W$2,'Active Hour''s Dump'!$D$2:$AH$2,0)
))),"")</f>
        <v>786.30799999999999</v>
      </c>
      <c r="X4" s="13" t="str">
        <f>_xlfn.IFNA(IF(X$3="Productivity",
INDEX('Productivity Dump'!$E$4:$AJ$500,
MATCH($A4,'Productivity Dump'!$A$4:$A$500,0),
MATCH(X$2,'Productivity Dump'!$E$3:$AJ$3,0)
),
IF(X$3="Attendance",
INDEX('Attendance Dump'!$E$2:$AI$400,
MATCH($A4,'Attendance Dump'!$B$2:$B$400,0),
MATCH(X$2,'Attendance Dump'!$E$1:$AI$1,0)
),
INDEX('Active Hour''s Dump'!$D$3:$AH$337,
MATCH($C4,'Active Hour''s Dump'!$A$3:$A$337,0),
MATCH(X$2,'Active Hour''s Dump'!$D$2:$AH$2,0)
))),"")</f>
        <v>P</v>
      </c>
      <c r="Y4" s="54">
        <f>_xlfn.IFNA(IF(Y$3="Productivity",
INDEX('Productivity Dump'!$E$4:$AJ$500,
MATCH($A4,'Productivity Dump'!$A$4:$A$500,0),
MATCH(Y$2,'Productivity Dump'!$E$3:$AJ$3,0)
),
IF(Y$3="Attendance",
INDEX('Attendance Dump'!$E$2:$AI$400,
MATCH($A4,'Attendance Dump'!$B$2:$B$400,0),
MATCH(Y$2,'Attendance Dump'!$E$1:$AI$1,0)
),
INDEX('Active Hour''s Dump'!$D$3:$AH$337,
MATCH($C4,'Active Hour''s Dump'!$A$3:$A$337,0),
MATCH(Y$2,'Active Hour''s Dump'!$D$2:$AH$2,0)
))),"")</f>
        <v>9.0833333333333304</v>
      </c>
      <c r="Z4" s="13">
        <f>_xlfn.IFNA(IF(Z$3="Productivity",
INDEX('Productivity Dump'!$E$4:$AJ$500,
MATCH($A4,'Productivity Dump'!$A$4:$A$500,0),
MATCH(Z$2,'Productivity Dump'!$E$3:$AJ$3,0)
),
IF(Z$3="Attendance",
INDEX('Attendance Dump'!$E$2:$AI$400,
MATCH($A4,'Attendance Dump'!$B$2:$B$400,0),
MATCH(Z$2,'Attendance Dump'!$E$1:$AI$1,0)
),
INDEX('Active Hour''s Dump'!$D$3:$AH$337,
MATCH($C4,'Active Hour''s Dump'!$A$3:$A$337,0),
MATCH(Z$2,'Active Hour''s Dump'!$D$2:$AH$2,0)
))),"")</f>
        <v>889.66000000000008</v>
      </c>
      <c r="AA4" s="13" t="str">
        <f>_xlfn.IFNA(IF(AA$3="Productivity",
INDEX('Productivity Dump'!$E$4:$AJ$500,
MATCH($A4,'Productivity Dump'!$A$4:$A$500,0),
MATCH(AA$2,'Productivity Dump'!$E$3:$AJ$3,0)
),
IF(AA$3="Attendance",
INDEX('Attendance Dump'!$E$2:$AI$400,
MATCH($A4,'Attendance Dump'!$B$2:$B$400,0),
MATCH(AA$2,'Attendance Dump'!$E$1:$AI$1,0)
),
INDEX('Active Hour''s Dump'!$D$3:$AH$337,
MATCH($C4,'Active Hour''s Dump'!$A$3:$A$337,0),
MATCH(AA$2,'Active Hour''s Dump'!$D$2:$AH$2,0)
))),"")</f>
        <v>P</v>
      </c>
      <c r="AB4" s="54">
        <f>_xlfn.IFNA(IF(AB$3="Productivity",
INDEX('Productivity Dump'!$E$4:$AJ$500,
MATCH($A4,'Productivity Dump'!$A$4:$A$500,0),
MATCH(AB$2,'Productivity Dump'!$E$3:$AJ$3,0)
),
IF(AB$3="Attendance",
INDEX('Attendance Dump'!$E$2:$AI$400,
MATCH($A4,'Attendance Dump'!$B$2:$B$400,0),
MATCH(AB$2,'Attendance Dump'!$E$1:$AI$1,0)
),
INDEX('Active Hour''s Dump'!$D$3:$AH$337,
MATCH($C4,'Active Hour''s Dump'!$A$3:$A$337,0),
MATCH(AB$2,'Active Hour''s Dump'!$D$2:$AH$2,0)
))),"")</f>
        <v>10.4166666666667</v>
      </c>
      <c r="AC4" s="13">
        <f>_xlfn.IFNA(IF(AC$3="Productivity",
INDEX('Productivity Dump'!$E$4:$AJ$500,
MATCH($A4,'Productivity Dump'!$A$4:$A$500,0),
MATCH(AC$2,'Productivity Dump'!$E$3:$AJ$3,0)
),
IF(AC$3="Attendance",
INDEX('Attendance Dump'!$E$2:$AI$400,
MATCH($A4,'Attendance Dump'!$B$2:$B$400,0),
MATCH(AC$2,'Attendance Dump'!$E$1:$AI$1,0)
),
INDEX('Active Hour''s Dump'!$D$3:$AH$337,
MATCH($C4,'Active Hour''s Dump'!$A$3:$A$337,0),
MATCH(AC$2,'Active Hour''s Dump'!$D$2:$AH$2,0)
))),"")</f>
        <v>947.6</v>
      </c>
      <c r="AD4" s="13" t="str">
        <f>_xlfn.IFNA(IF(AD$3="Productivity",
INDEX('Productivity Dump'!$E$4:$AJ$500,
MATCH($A4,'Productivity Dump'!$A$4:$A$500,0),
MATCH(AD$2,'Productivity Dump'!$E$3:$AJ$3,0)
),
IF(AD$3="Attendance",
INDEX('Attendance Dump'!$E$2:$AI$400,
MATCH($A4,'Attendance Dump'!$B$2:$B$400,0),
MATCH(AD$2,'Attendance Dump'!$E$1:$AI$1,0)
),
INDEX('Active Hour''s Dump'!$D$3:$AH$337,
MATCH($C4,'Active Hour''s Dump'!$A$3:$A$337,0),
MATCH(AD$2,'Active Hour''s Dump'!$D$2:$AH$2,0)
))),"")</f>
        <v>P</v>
      </c>
      <c r="AE4" s="54">
        <f>_xlfn.IFNA(IF(AE$3="Productivity",
INDEX('Productivity Dump'!$E$4:$AJ$500,
MATCH($A4,'Productivity Dump'!$A$4:$A$500,0),
MATCH(AE$2,'Productivity Dump'!$E$3:$AJ$3,0)
),
IF(AE$3="Attendance",
INDEX('Attendance Dump'!$E$2:$AI$400,
MATCH($A4,'Attendance Dump'!$B$2:$B$400,0),
MATCH(AE$2,'Attendance Dump'!$E$1:$AI$1,0)
),
INDEX('Active Hour''s Dump'!$D$3:$AH$337,
MATCH($C4,'Active Hour''s Dump'!$A$3:$A$337,0),
MATCH(AE$2,'Active Hour''s Dump'!$D$2:$AH$2,0)
))),"")</f>
        <v>11</v>
      </c>
      <c r="AF4" s="13">
        <f>_xlfn.IFNA(IF(AF$3="Productivity",
INDEX('Productivity Dump'!$E$4:$AJ$500,
MATCH($A4,'Productivity Dump'!$A$4:$A$500,0),
MATCH(AF$2,'Productivity Dump'!$E$3:$AJ$3,0)
),
IF(AF$3="Attendance",
INDEX('Attendance Dump'!$E$2:$AI$400,
MATCH($A4,'Attendance Dump'!$B$2:$B$400,0),
MATCH(AF$2,'Attendance Dump'!$E$1:$AI$1,0)
),
INDEX('Active Hour''s Dump'!$D$3:$AH$337,
MATCH($C4,'Active Hour''s Dump'!$A$3:$A$337,0),
MATCH(AF$2,'Active Hour''s Dump'!$D$2:$AH$2,0)
))),"")</f>
        <v>1153.5670000000002</v>
      </c>
      <c r="AG4" s="13" t="str">
        <f>_xlfn.IFNA(IF(AG$3="Productivity",
INDEX('Productivity Dump'!$E$4:$AJ$500,
MATCH($A4,'Productivity Dump'!$A$4:$A$500,0),
MATCH(AG$2,'Productivity Dump'!$E$3:$AJ$3,0)
),
IF(AG$3="Attendance",
INDEX('Attendance Dump'!$E$2:$AI$400,
MATCH($A4,'Attendance Dump'!$B$2:$B$400,0),
MATCH(AG$2,'Attendance Dump'!$E$1:$AI$1,0)
),
INDEX('Active Hour''s Dump'!$D$3:$AH$337,
MATCH($C4,'Active Hour''s Dump'!$A$3:$A$337,0),
MATCH(AG$2,'Active Hour''s Dump'!$D$2:$AH$2,0)
))),"")</f>
        <v>P</v>
      </c>
      <c r="AH4" s="54">
        <f>_xlfn.IFNA(IF(AH$3="Productivity",
INDEX('Productivity Dump'!$E$4:$AJ$500,
MATCH($A4,'Productivity Dump'!$A$4:$A$500,0),
MATCH(AH$2,'Productivity Dump'!$E$3:$AJ$3,0)
),
IF(AH$3="Attendance",
INDEX('Attendance Dump'!$E$2:$AI$400,
MATCH($A4,'Attendance Dump'!$B$2:$B$400,0),
MATCH(AH$2,'Attendance Dump'!$E$1:$AI$1,0)
),
INDEX('Active Hour''s Dump'!$D$3:$AH$337,
MATCH($C4,'Active Hour''s Dump'!$A$3:$A$337,0),
MATCH(AH$2,'Active Hour''s Dump'!$D$2:$AH$2,0)
))),"")</f>
        <v>10.4166666666667</v>
      </c>
      <c r="AI4" s="13">
        <f>_xlfn.IFNA(IF(AI$3="Productivity",
INDEX('Productivity Dump'!$E$4:$AJ$500,
MATCH($A4,'Productivity Dump'!$A$4:$A$500,0),
MATCH(AI$2,'Productivity Dump'!$E$3:$AJ$3,0)
),
IF(AI$3="Attendance",
INDEX('Attendance Dump'!$E$2:$AI$400,
MATCH($A4,'Attendance Dump'!$B$2:$B$400,0),
MATCH(AI$2,'Attendance Dump'!$E$1:$AI$1,0)
),
INDEX('Active Hour''s Dump'!$D$3:$AH$337,
MATCH($C4,'Active Hour''s Dump'!$A$3:$A$337,0),
MATCH(AI$2,'Active Hour''s Dump'!$D$2:$AH$2,0)
))),"")</f>
        <v>954.41300000000012</v>
      </c>
      <c r="AJ4" s="13" t="str">
        <f>_xlfn.IFNA(IF(AJ$3="Productivity",
INDEX('Productivity Dump'!$E$4:$AJ$500,
MATCH($A4,'Productivity Dump'!$A$4:$A$500,0),
MATCH(AJ$2,'Productivity Dump'!$E$3:$AJ$3,0)
),
IF(AJ$3="Attendance",
INDEX('Attendance Dump'!$E$2:$AI$400,
MATCH($A4,'Attendance Dump'!$B$2:$B$400,0),
MATCH(AJ$2,'Attendance Dump'!$E$1:$AI$1,0)
),
INDEX('Active Hour''s Dump'!$D$3:$AH$337,
MATCH($C4,'Active Hour''s Dump'!$A$3:$A$337,0),
MATCH(AJ$2,'Active Hour''s Dump'!$D$2:$AH$2,0)
))),"")</f>
        <v>P</v>
      </c>
      <c r="AK4" s="54">
        <f>_xlfn.IFNA(IF(AK$3="Productivity",
INDEX('Productivity Dump'!$E$4:$AJ$500,
MATCH($A4,'Productivity Dump'!$A$4:$A$500,0),
MATCH(AK$2,'Productivity Dump'!$E$3:$AJ$3,0)
),
IF(AK$3="Attendance",
INDEX('Attendance Dump'!$E$2:$AI$400,
MATCH($A4,'Attendance Dump'!$B$2:$B$400,0),
MATCH(AK$2,'Attendance Dump'!$E$1:$AI$1,0)
),
INDEX('Active Hour''s Dump'!$D$3:$AH$337,
MATCH($C4,'Active Hour''s Dump'!$A$3:$A$337,0),
MATCH(AK$2,'Active Hour''s Dump'!$D$2:$AH$2,0)
))),"")</f>
        <v>9.8333333333333304</v>
      </c>
      <c r="AL4" s="13">
        <f>_xlfn.IFNA(IF(AL$3="Productivity",
INDEX('Productivity Dump'!$E$4:$AJ$500,
MATCH($A4,'Productivity Dump'!$A$4:$A$500,0),
MATCH(AL$2,'Productivity Dump'!$E$3:$AJ$3,0)
),
IF(AL$3="Attendance",
INDEX('Attendance Dump'!$E$2:$AI$400,
MATCH($A4,'Attendance Dump'!$B$2:$B$400,0),
MATCH(AL$2,'Attendance Dump'!$E$1:$AI$1,0)
),
INDEX('Active Hour''s Dump'!$D$3:$AH$337,
MATCH($C4,'Active Hour''s Dump'!$A$3:$A$337,0),
MATCH(AL$2,'Active Hour''s Dump'!$D$2:$AH$2,0)
))),"")</f>
        <v>111.108</v>
      </c>
      <c r="AM4" s="13" t="str">
        <f>_xlfn.IFNA(IF(AM$3="Productivity",
INDEX('Productivity Dump'!$E$4:$AJ$500,
MATCH($A4,'Productivity Dump'!$A$4:$A$500,0),
MATCH(AM$2,'Productivity Dump'!$E$3:$AJ$3,0)
),
IF(AM$3="Attendance",
INDEX('Attendance Dump'!$E$2:$AI$400,
MATCH($A4,'Attendance Dump'!$B$2:$B$400,0),
MATCH(AM$2,'Attendance Dump'!$E$1:$AI$1,0)
),
INDEX('Active Hour''s Dump'!$D$3:$AH$337,
MATCH($C4,'Active Hour''s Dump'!$A$3:$A$337,0),
MATCH(AM$2,'Active Hour''s Dump'!$D$2:$AH$2,0)
))),"")</f>
        <v>WO</v>
      </c>
      <c r="AN4" s="54">
        <f>_xlfn.IFNA(IF(AN$3="Productivity",
INDEX('Productivity Dump'!$E$4:$AJ$500,
MATCH($A4,'Productivity Dump'!$A$4:$A$500,0),
MATCH(AN$2,'Productivity Dump'!$E$3:$AJ$3,0)
),
IF(AN$3="Attendance",
INDEX('Attendance Dump'!$E$2:$AI$400,
MATCH($A4,'Attendance Dump'!$B$2:$B$400,0),
MATCH(AN$2,'Attendance Dump'!$E$1:$AI$1,0)
),
INDEX('Active Hour''s Dump'!$D$3:$AH$337,
MATCH($C4,'Active Hour''s Dump'!$A$3:$A$337,0),
MATCH(AN$2,'Active Hour''s Dump'!$D$2:$AH$2,0)
))),"")</f>
        <v>2.3333333333333299</v>
      </c>
      <c r="AO4" s="13">
        <f>_xlfn.IFNA(IF(AO$3="Productivity",
INDEX('Productivity Dump'!$E$4:$AJ$500,
MATCH($A4,'Productivity Dump'!$A$4:$A$500,0),
MATCH(AO$2,'Productivity Dump'!$E$3:$AJ$3,0)
),
IF(AO$3="Attendance",
INDEX('Attendance Dump'!$E$2:$AI$400,
MATCH($A4,'Attendance Dump'!$B$2:$B$400,0),
MATCH(AO$2,'Attendance Dump'!$E$1:$AI$1,0)
),
INDEX('Active Hour''s Dump'!$D$3:$AH$337,
MATCH($C4,'Active Hour''s Dump'!$A$3:$A$337,0),
MATCH(AO$2,'Active Hour''s Dump'!$D$2:$AH$2,0)
))),"")</f>
        <v>450.81699999999995</v>
      </c>
      <c r="AP4" s="13" t="str">
        <f>_xlfn.IFNA(IF(AP$3="Productivity",
INDEX('Productivity Dump'!$E$4:$AJ$500,
MATCH($A4,'Productivity Dump'!$A$4:$A$500,0),
MATCH(AP$2,'Productivity Dump'!$E$3:$AJ$3,0)
),
IF(AP$3="Attendance",
INDEX('Attendance Dump'!$E$2:$AI$400,
MATCH($A4,'Attendance Dump'!$B$2:$B$400,0),
MATCH(AP$2,'Attendance Dump'!$E$1:$AI$1,0)
),
INDEX('Active Hour''s Dump'!$D$3:$AH$337,
MATCH($C4,'Active Hour''s Dump'!$A$3:$A$337,0),
MATCH(AP$2,'Active Hour''s Dump'!$D$2:$AH$2,0)
))),"")</f>
        <v>P</v>
      </c>
      <c r="AQ4" s="54">
        <f>_xlfn.IFNA(IF(AQ$3="Productivity",
INDEX('Productivity Dump'!$E$4:$AJ$500,
MATCH($A4,'Productivity Dump'!$A$4:$A$500,0),
MATCH(AQ$2,'Productivity Dump'!$E$3:$AJ$3,0)
),
IF(AQ$3="Attendance",
INDEX('Attendance Dump'!$E$2:$AI$400,
MATCH($A4,'Attendance Dump'!$B$2:$B$400,0),
MATCH(AQ$2,'Attendance Dump'!$E$1:$AI$1,0)
),
INDEX('Active Hour''s Dump'!$D$3:$AH$337,
MATCH($C4,'Active Hour''s Dump'!$A$3:$A$337,0),
MATCH(AQ$2,'Active Hour''s Dump'!$D$2:$AH$2,0)
))),"")</f>
        <v>5.5</v>
      </c>
      <c r="AR4" s="13">
        <f>_xlfn.IFNA(IF(AR$3="Productivity",
INDEX('Productivity Dump'!$E$4:$AJ$500,
MATCH($A4,'Productivity Dump'!$A$4:$A$500,0),
MATCH(AR$2,'Productivity Dump'!$E$3:$AJ$3,0)
),
IF(AR$3="Attendance",
INDEX('Attendance Dump'!$E$2:$AI$400,
MATCH($A4,'Attendance Dump'!$B$2:$B$400,0),
MATCH(AR$2,'Attendance Dump'!$E$1:$AI$1,0)
),
INDEX('Active Hour''s Dump'!$D$3:$AH$337,
MATCH($C4,'Active Hour''s Dump'!$A$3:$A$337,0),
MATCH(AR$2,'Active Hour''s Dump'!$D$2:$AH$2,0)
))),"")</f>
        <v>1020.3980000000001</v>
      </c>
      <c r="AS4" s="13" t="str">
        <f>_xlfn.IFNA(IF(AS$3="Productivity",
INDEX('Productivity Dump'!$E$4:$AJ$500,
MATCH($A4,'Productivity Dump'!$A$4:$A$500,0),
MATCH(AS$2,'Productivity Dump'!$E$3:$AJ$3,0)
),
IF(AS$3="Attendance",
INDEX('Attendance Dump'!$E$2:$AI$400,
MATCH($A4,'Attendance Dump'!$B$2:$B$400,0),
MATCH(AS$2,'Attendance Dump'!$E$1:$AI$1,0)
),
INDEX('Active Hour''s Dump'!$D$3:$AH$337,
MATCH($C4,'Active Hour''s Dump'!$A$3:$A$337,0),
MATCH(AS$2,'Active Hour''s Dump'!$D$2:$AH$2,0)
))),"")</f>
        <v>P</v>
      </c>
      <c r="AT4" s="54">
        <f>_xlfn.IFNA(IF(AT$3="Productivity",
INDEX('Productivity Dump'!$E$4:$AJ$500,
MATCH($A4,'Productivity Dump'!$A$4:$A$500,0),
MATCH(AT$2,'Productivity Dump'!$E$3:$AJ$3,0)
),
IF(AT$3="Attendance",
INDEX('Attendance Dump'!$E$2:$AI$400,
MATCH($A4,'Attendance Dump'!$B$2:$B$400,0),
MATCH(AT$2,'Attendance Dump'!$E$1:$AI$1,0)
),
INDEX('Active Hour''s Dump'!$D$3:$AH$337,
MATCH($C4,'Active Hour''s Dump'!$A$3:$A$337,0),
MATCH(AT$2,'Active Hour''s Dump'!$D$2:$AH$2,0)
))),"")</f>
        <v>9.5</v>
      </c>
      <c r="AU4" s="13">
        <f>_xlfn.IFNA(IF(AU$3="Productivity",
INDEX('Productivity Dump'!$E$4:$AJ$500,
MATCH($A4,'Productivity Dump'!$A$4:$A$500,0),
MATCH(AU$2,'Productivity Dump'!$E$3:$AJ$3,0)
),
IF(AU$3="Attendance",
INDEX('Attendance Dump'!$E$2:$AI$400,
MATCH($A4,'Attendance Dump'!$B$2:$B$400,0),
MATCH(AU$2,'Attendance Dump'!$E$1:$AI$1,0)
),
INDEX('Active Hour''s Dump'!$D$3:$AH$337,
MATCH($C4,'Active Hour''s Dump'!$A$3:$A$337,0),
MATCH(AU$2,'Active Hour''s Dump'!$D$2:$AH$2,0)
))),"")</f>
        <v>1047.922</v>
      </c>
      <c r="AV4" s="13" t="str">
        <f>_xlfn.IFNA(IF(AV$3="Productivity",
INDEX('Productivity Dump'!$E$4:$AJ$500,
MATCH($A4,'Productivity Dump'!$A$4:$A$500,0),
MATCH(AV$2,'Productivity Dump'!$E$3:$AJ$3,0)
),
IF(AV$3="Attendance",
INDEX('Attendance Dump'!$E$2:$AI$400,
MATCH($A4,'Attendance Dump'!$B$2:$B$400,0),
MATCH(AV$2,'Attendance Dump'!$E$1:$AI$1,0)
),
INDEX('Active Hour''s Dump'!$D$3:$AH$337,
MATCH($C4,'Active Hour''s Dump'!$A$3:$A$337,0),
MATCH(AV$2,'Active Hour''s Dump'!$D$2:$AH$2,0)
))),"")</f>
        <v>P</v>
      </c>
      <c r="AW4" s="54">
        <f>_xlfn.IFNA(IF(AW$3="Productivity",
INDEX('Productivity Dump'!$E$4:$AJ$500,
MATCH($A4,'Productivity Dump'!$A$4:$A$500,0),
MATCH(AW$2,'Productivity Dump'!$E$3:$AJ$3,0)
),
IF(AW$3="Attendance",
INDEX('Attendance Dump'!$E$2:$AI$400,
MATCH($A4,'Attendance Dump'!$B$2:$B$400,0),
MATCH(AW$2,'Attendance Dump'!$E$1:$AI$1,0)
),
INDEX('Active Hour''s Dump'!$D$3:$AH$337,
MATCH($C4,'Active Hour''s Dump'!$A$3:$A$337,0),
MATCH(AW$2,'Active Hour''s Dump'!$D$2:$AH$2,0)
))),"")</f>
        <v>10.4166666666667</v>
      </c>
      <c r="AX4" s="13">
        <f>_xlfn.IFNA(IF(AX$3="Productivity",
INDEX('Productivity Dump'!$E$4:$AJ$500,
MATCH($A4,'Productivity Dump'!$A$4:$A$500,0),
MATCH(AX$2,'Productivity Dump'!$E$3:$AJ$3,0)
),
IF(AX$3="Attendance",
INDEX('Attendance Dump'!$E$2:$AI$400,
MATCH($A4,'Attendance Dump'!$B$2:$B$400,0),
MATCH(AX$2,'Attendance Dump'!$E$1:$AI$1,0)
),
INDEX('Active Hour''s Dump'!$D$3:$AH$337,
MATCH($C4,'Active Hour''s Dump'!$A$3:$A$337,0),
MATCH(AX$2,'Active Hour''s Dump'!$D$2:$AH$2,0)
))),"")</f>
        <v>1058.0910000000003</v>
      </c>
      <c r="AY4" s="13" t="str">
        <f>_xlfn.IFNA(IF(AY$3="Productivity",
INDEX('Productivity Dump'!$E$4:$AJ$500,
MATCH($A4,'Productivity Dump'!$A$4:$A$500,0),
MATCH(AY$2,'Productivity Dump'!$E$3:$AJ$3,0)
),
IF(AY$3="Attendance",
INDEX('Attendance Dump'!$E$2:$AI$400,
MATCH($A4,'Attendance Dump'!$B$2:$B$400,0),
MATCH(AY$2,'Attendance Dump'!$E$1:$AI$1,0)
),
INDEX('Active Hour''s Dump'!$D$3:$AH$337,
MATCH($C4,'Active Hour''s Dump'!$A$3:$A$337,0),
MATCH(AY$2,'Active Hour''s Dump'!$D$2:$AH$2,0)
))),"")</f>
        <v>P</v>
      </c>
      <c r="AZ4" s="54">
        <f>_xlfn.IFNA(IF(AZ$3="Productivity",
INDEX('Productivity Dump'!$E$4:$AJ$500,
MATCH($A4,'Productivity Dump'!$A$4:$A$500,0),
MATCH(AZ$2,'Productivity Dump'!$E$3:$AJ$3,0)
),
IF(AZ$3="Attendance",
INDEX('Attendance Dump'!$E$2:$AI$400,
MATCH($A4,'Attendance Dump'!$B$2:$B$400,0),
MATCH(AZ$2,'Attendance Dump'!$E$1:$AI$1,0)
),
INDEX('Active Hour''s Dump'!$D$3:$AH$337,
MATCH($C4,'Active Hour''s Dump'!$A$3:$A$337,0),
MATCH(AZ$2,'Active Hour''s Dump'!$D$2:$AH$2,0)
))),"")</f>
        <v>10</v>
      </c>
      <c r="BA4" s="13">
        <f>_xlfn.IFNA(IF(BA$3="Productivity",
INDEX('Productivity Dump'!$E$4:$AJ$500,
MATCH($A4,'Productivity Dump'!$A$4:$A$500,0),
MATCH(BA$2,'Productivity Dump'!$E$3:$AJ$3,0)
),
IF(BA$3="Attendance",
INDEX('Attendance Dump'!$E$2:$AI$400,
MATCH($A4,'Attendance Dump'!$B$2:$B$400,0),
MATCH(BA$2,'Attendance Dump'!$E$1:$AI$1,0)
),
INDEX('Active Hour''s Dump'!$D$3:$AH$337,
MATCH($C4,'Active Hour''s Dump'!$A$3:$A$337,0),
MATCH(BA$2,'Active Hour''s Dump'!$D$2:$AH$2,0)
))),"")</f>
        <v>1075.2939999999999</v>
      </c>
      <c r="BB4" s="13" t="str">
        <f>_xlfn.IFNA(IF(BB$3="Productivity",
INDEX('Productivity Dump'!$E$4:$AJ$500,
MATCH($A4,'Productivity Dump'!$A$4:$A$500,0),
MATCH(BB$2,'Productivity Dump'!$E$3:$AJ$3,0)
),
IF(BB$3="Attendance",
INDEX('Attendance Dump'!$E$2:$AI$400,
MATCH($A4,'Attendance Dump'!$B$2:$B$400,0),
MATCH(BB$2,'Attendance Dump'!$E$1:$AI$1,0)
),
INDEX('Active Hour''s Dump'!$D$3:$AH$337,
MATCH($C4,'Active Hour''s Dump'!$A$3:$A$337,0),
MATCH(BB$2,'Active Hour''s Dump'!$D$2:$AH$2,0)
))),"")</f>
        <v>P</v>
      </c>
      <c r="BC4" s="54">
        <f>_xlfn.IFNA(IF(BC$3="Productivity",
INDEX('Productivity Dump'!$E$4:$AJ$500,
MATCH($A4,'Productivity Dump'!$A$4:$A$500,0),
MATCH(BC$2,'Productivity Dump'!$E$3:$AJ$3,0)
),
IF(BC$3="Attendance",
INDEX('Attendance Dump'!$E$2:$AI$400,
MATCH($A4,'Attendance Dump'!$B$2:$B$400,0),
MATCH(BC$2,'Attendance Dump'!$E$1:$AI$1,0)
),
INDEX('Active Hour''s Dump'!$D$3:$AH$337,
MATCH($C4,'Active Hour''s Dump'!$A$3:$A$337,0),
MATCH(BC$2,'Active Hour''s Dump'!$D$2:$AH$2,0)
))),"")</f>
        <v>10.25</v>
      </c>
      <c r="BD4" s="13">
        <f>_xlfn.IFNA(IF(BD$3="Productivity",
INDEX('Productivity Dump'!$E$4:$AJ$500,
MATCH($A4,'Productivity Dump'!$A$4:$A$500,0),
MATCH(BD$2,'Productivity Dump'!$E$3:$AJ$3,0)
),
IF(BD$3="Attendance",
INDEX('Attendance Dump'!$E$2:$AI$400,
MATCH($A4,'Attendance Dump'!$B$2:$B$400,0),
MATCH(BD$2,'Attendance Dump'!$E$1:$AI$1,0)
),
INDEX('Active Hour''s Dump'!$D$3:$AH$337,
MATCH($C4,'Active Hour''s Dump'!$A$3:$A$337,0),
MATCH(BD$2,'Active Hour''s Dump'!$D$2:$AH$2,0)
))),"")</f>
        <v>608.79900000000021</v>
      </c>
      <c r="BE4" s="13" t="str">
        <f>_xlfn.IFNA(IF(BE$3="Productivity",
INDEX('Productivity Dump'!$E$4:$AJ$500,
MATCH($A4,'Productivity Dump'!$A$4:$A$500,0),
MATCH(BE$2,'Productivity Dump'!$E$3:$AJ$3,0)
),
IF(BE$3="Attendance",
INDEX('Attendance Dump'!$E$2:$AI$400,
MATCH($A4,'Attendance Dump'!$B$2:$B$400,0),
MATCH(BE$2,'Attendance Dump'!$E$1:$AI$1,0)
),
INDEX('Active Hour''s Dump'!$D$3:$AH$337,
MATCH($C4,'Active Hour''s Dump'!$A$3:$A$337,0),
MATCH(BE$2,'Active Hour''s Dump'!$D$2:$AH$2,0)
))),"")</f>
        <v>P</v>
      </c>
      <c r="BF4" s="54">
        <f>_xlfn.IFNA(IF(BF$3="Productivity",
INDEX('Productivity Dump'!$E$4:$AJ$500,
MATCH($A4,'Productivity Dump'!$A$4:$A$500,0),
MATCH(BF$2,'Productivity Dump'!$E$3:$AJ$3,0)
),
IF(BF$3="Attendance",
INDEX('Attendance Dump'!$E$2:$AI$400,
MATCH($A4,'Attendance Dump'!$B$2:$B$400,0),
MATCH(BF$2,'Attendance Dump'!$E$1:$AI$1,0)
),
INDEX('Active Hour''s Dump'!$D$3:$AH$337,
MATCH($C4,'Active Hour''s Dump'!$A$3:$A$337,0),
MATCH(BF$2,'Active Hour''s Dump'!$D$2:$AH$2,0)
))),"")</f>
        <v>7.6666666666666696</v>
      </c>
      <c r="BG4" s="13">
        <f>_xlfn.IFNA(IF(BG$3="Productivity",
INDEX('Productivity Dump'!$E$4:$AJ$500,
MATCH($A4,'Productivity Dump'!$A$4:$A$500,0),
MATCH(BG$2,'Productivity Dump'!$E$3:$AJ$3,0)
),
IF(BG$3="Attendance",
INDEX('Attendance Dump'!$E$2:$AI$400,
MATCH($A4,'Attendance Dump'!$B$2:$B$400,0),
MATCH(BG$2,'Attendance Dump'!$E$1:$AI$1,0)
),
INDEX('Active Hour''s Dump'!$D$3:$AH$337,
MATCH($C4,'Active Hour''s Dump'!$A$3:$A$337,0),
MATCH(BG$2,'Active Hour''s Dump'!$D$2:$AH$2,0)
))),"")</f>
        <v>308.61399999999998</v>
      </c>
      <c r="BH4" s="13" t="str">
        <f>_xlfn.IFNA(IF(BH$3="Productivity",
INDEX('Productivity Dump'!$E$4:$AJ$500,
MATCH($A4,'Productivity Dump'!$A$4:$A$500,0),
MATCH(BH$2,'Productivity Dump'!$E$3:$AJ$3,0)
),
IF(BH$3="Attendance",
INDEX('Attendance Dump'!$E$2:$AI$400,
MATCH($A4,'Attendance Dump'!$B$2:$B$400,0),
MATCH(BH$2,'Attendance Dump'!$E$1:$AI$1,0)
),
INDEX('Active Hour''s Dump'!$D$3:$AH$337,
MATCH($C4,'Active Hour''s Dump'!$A$3:$A$337,0),
MATCH(BH$2,'Active Hour''s Dump'!$D$2:$AH$2,0)
))),"")</f>
        <v>WO</v>
      </c>
      <c r="BI4" s="54">
        <f>_xlfn.IFNA(IF(BI$3="Productivity",
INDEX('Productivity Dump'!$E$4:$AJ$500,
MATCH($A4,'Productivity Dump'!$A$4:$A$500,0),
MATCH(BI$2,'Productivity Dump'!$E$3:$AJ$3,0)
),
IF(BI$3="Attendance",
INDEX('Attendance Dump'!$E$2:$AI$400,
MATCH($A4,'Attendance Dump'!$B$2:$B$400,0),
MATCH(BI$2,'Attendance Dump'!$E$1:$AI$1,0)
),
INDEX('Active Hour''s Dump'!$D$3:$AH$337,
MATCH($C4,'Active Hour''s Dump'!$A$3:$A$337,0),
MATCH(BI$2,'Active Hour''s Dump'!$D$2:$AH$2,0)
))),"")</f>
        <v>4.3333333333333304</v>
      </c>
      <c r="BJ4" s="13">
        <f>_xlfn.IFNA(IF(BJ$3="Productivity",
INDEX('Productivity Dump'!$E$4:$AJ$500,
MATCH($A4,'Productivity Dump'!$A$4:$A$500,0),
MATCH(BJ$2,'Productivity Dump'!$E$3:$AJ$3,0)
),
IF(BJ$3="Attendance",
INDEX('Attendance Dump'!$E$2:$AI$400,
MATCH($A4,'Attendance Dump'!$B$2:$B$400,0),
MATCH(BJ$2,'Attendance Dump'!$E$1:$AI$1,0)
),
INDEX('Active Hour''s Dump'!$D$3:$AH$337,
MATCH($C4,'Active Hour''s Dump'!$A$3:$A$337,0),
MATCH(BJ$2,'Active Hour''s Dump'!$D$2:$AH$2,0)
))),"")</f>
        <v>909.33800000000008</v>
      </c>
      <c r="BK4" s="13" t="str">
        <f>_xlfn.IFNA(IF(BK$3="Productivity",
INDEX('Productivity Dump'!$E$4:$AJ$500,
MATCH($A4,'Productivity Dump'!$A$4:$A$500,0),
MATCH(BK$2,'Productivity Dump'!$E$3:$AJ$3,0)
),
IF(BK$3="Attendance",
INDEX('Attendance Dump'!$E$2:$AI$400,
MATCH($A4,'Attendance Dump'!$B$2:$B$400,0),
MATCH(BK$2,'Attendance Dump'!$E$1:$AI$1,0)
),
INDEX('Active Hour''s Dump'!$D$3:$AH$337,
MATCH($C4,'Active Hour''s Dump'!$A$3:$A$337,0),
MATCH(BK$2,'Active Hour''s Dump'!$D$2:$AH$2,0)
))),"")</f>
        <v>P</v>
      </c>
      <c r="BL4" s="54">
        <f>_xlfn.IFNA(IF(BL$3="Productivity",
INDEX('Productivity Dump'!$E$4:$AJ$500,
MATCH($A4,'Productivity Dump'!$A$4:$A$500,0),
MATCH(BL$2,'Productivity Dump'!$E$3:$AJ$3,0)
),
IF(BL$3="Attendance",
INDEX('Attendance Dump'!$E$2:$AI$400,
MATCH($A4,'Attendance Dump'!$B$2:$B$400,0),
MATCH(BL$2,'Attendance Dump'!$E$1:$AI$1,0)
),
INDEX('Active Hour''s Dump'!$D$3:$AH$337,
MATCH($C4,'Active Hour''s Dump'!$A$3:$A$337,0),
MATCH(BL$2,'Active Hour''s Dump'!$D$2:$AH$2,0)
))),"")</f>
        <v>8.25</v>
      </c>
      <c r="BM4" s="13">
        <f>_xlfn.IFNA(IF(BM$3="Productivity",
INDEX('Productivity Dump'!$E$4:$AJ$500,
MATCH($A4,'Productivity Dump'!$A$4:$A$500,0),
MATCH(BM$2,'Productivity Dump'!$E$3:$AJ$3,0)
),
IF(BM$3="Attendance",
INDEX('Attendance Dump'!$E$2:$AI$400,
MATCH($A4,'Attendance Dump'!$B$2:$B$400,0),
MATCH(BM$2,'Attendance Dump'!$E$1:$AI$1,0)
),
INDEX('Active Hour''s Dump'!$D$3:$AH$337,
MATCH($C4,'Active Hour''s Dump'!$A$3:$A$337,0),
MATCH(BM$2,'Active Hour''s Dump'!$D$2:$AH$2,0)
))),"")</f>
        <v>999.17000000000007</v>
      </c>
      <c r="BN4" s="13" t="str">
        <f>_xlfn.IFNA(IF(BN$3="Productivity",
INDEX('Productivity Dump'!$E$4:$AJ$500,
MATCH($A4,'Productivity Dump'!$A$4:$A$500,0),
MATCH(BN$2,'Productivity Dump'!$E$3:$AJ$3,0)
),
IF(BN$3="Attendance",
INDEX('Attendance Dump'!$E$2:$AI$400,
MATCH($A4,'Attendance Dump'!$B$2:$B$400,0),
MATCH(BN$2,'Attendance Dump'!$E$1:$AI$1,0)
),
INDEX('Active Hour''s Dump'!$D$3:$AH$337,
MATCH($C4,'Active Hour''s Dump'!$A$3:$A$337,0),
MATCH(BN$2,'Active Hour''s Dump'!$D$2:$AH$2,0)
))),"")</f>
        <v>P</v>
      </c>
      <c r="BO4" s="54">
        <f>_xlfn.IFNA(IF(BO$3="Productivity",
INDEX('Productivity Dump'!$E$4:$AJ$500,
MATCH($A4,'Productivity Dump'!$A$4:$A$500,0),
MATCH(BO$2,'Productivity Dump'!$E$3:$AJ$3,0)
),
IF(BO$3="Attendance",
INDEX('Attendance Dump'!$E$2:$AI$400,
MATCH($A4,'Attendance Dump'!$B$2:$B$400,0),
MATCH(BO$2,'Attendance Dump'!$E$1:$AI$1,0)
),
INDEX('Active Hour''s Dump'!$D$3:$AH$337,
MATCH($C4,'Active Hour''s Dump'!$A$3:$A$337,0),
MATCH(BO$2,'Active Hour''s Dump'!$D$2:$AH$2,0)
))),"")</f>
        <v>9.8333333333333304</v>
      </c>
      <c r="BP4" s="13">
        <f>_xlfn.IFNA(IF(BP$3="Productivity",
INDEX('Productivity Dump'!$E$4:$AJ$500,
MATCH($A4,'Productivity Dump'!$A$4:$A$500,0),
MATCH(BP$2,'Productivity Dump'!$E$3:$AJ$3,0)
),
IF(BP$3="Attendance",
INDEX('Attendance Dump'!$E$2:$AI$400,
MATCH($A4,'Attendance Dump'!$B$2:$B$400,0),
MATCH(BP$2,'Attendance Dump'!$E$1:$AI$1,0)
),
INDEX('Active Hour''s Dump'!$D$3:$AH$337,
MATCH($C4,'Active Hour''s Dump'!$A$3:$A$337,0),
MATCH(BP$2,'Active Hour''s Dump'!$D$2:$AH$2,0)
))),"")</f>
        <v>1028.29</v>
      </c>
      <c r="BQ4" s="13" t="str">
        <f>_xlfn.IFNA(IF(BQ$3="Productivity",
INDEX('Productivity Dump'!$E$4:$AJ$500,
MATCH($A4,'Productivity Dump'!$A$4:$A$500,0),
MATCH(BQ$2,'Productivity Dump'!$E$3:$AJ$3,0)
),
IF(BQ$3="Attendance",
INDEX('Attendance Dump'!$E$2:$AI$400,
MATCH($A4,'Attendance Dump'!$B$2:$B$400,0),
MATCH(BQ$2,'Attendance Dump'!$E$1:$AI$1,0)
),
INDEX('Active Hour''s Dump'!$D$3:$AH$337,
MATCH($C4,'Active Hour''s Dump'!$A$3:$A$337,0),
MATCH(BQ$2,'Active Hour''s Dump'!$D$2:$AH$2,0)
))),"")</f>
        <v>P</v>
      </c>
      <c r="BR4" s="54">
        <f>_xlfn.IFNA(IF(BR$3="Productivity",
INDEX('Productivity Dump'!$E$4:$AJ$500,
MATCH($A4,'Productivity Dump'!$A$4:$A$500,0),
MATCH(BR$2,'Productivity Dump'!$E$3:$AJ$3,0)
),
IF(BR$3="Attendance",
INDEX('Attendance Dump'!$E$2:$AI$400,
MATCH($A4,'Attendance Dump'!$B$2:$B$400,0),
MATCH(BR$2,'Attendance Dump'!$E$1:$AI$1,0)
),
INDEX('Active Hour''s Dump'!$D$3:$AH$337,
MATCH($C4,'Active Hour''s Dump'!$A$3:$A$337,0),
MATCH(BR$2,'Active Hour''s Dump'!$D$2:$AH$2,0)
))),"")</f>
        <v>10.3333333333333</v>
      </c>
      <c r="BS4" s="13">
        <f>_xlfn.IFNA(IF(BS$3="Productivity",
INDEX('Productivity Dump'!$E$4:$AJ$500,
MATCH($A4,'Productivity Dump'!$A$4:$A$500,0),
MATCH(BS$2,'Productivity Dump'!$E$3:$AJ$3,0)
),
IF(BS$3="Attendance",
INDEX('Attendance Dump'!$E$2:$AI$400,
MATCH($A4,'Attendance Dump'!$B$2:$B$400,0),
MATCH(BS$2,'Attendance Dump'!$E$1:$AI$1,0)
),
INDEX('Active Hour''s Dump'!$D$3:$AH$337,
MATCH($C4,'Active Hour''s Dump'!$A$3:$A$337,0),
MATCH(BS$2,'Active Hour''s Dump'!$D$2:$AH$2,0)
))),"")</f>
        <v>995.9050000000002</v>
      </c>
      <c r="BT4" s="13" t="str">
        <f>_xlfn.IFNA(IF(BT$3="Productivity",
INDEX('Productivity Dump'!$E$4:$AJ$500,
MATCH($A4,'Productivity Dump'!$A$4:$A$500,0),
MATCH(BT$2,'Productivity Dump'!$E$3:$AJ$3,0)
),
IF(BT$3="Attendance",
INDEX('Attendance Dump'!$E$2:$AI$400,
MATCH($A4,'Attendance Dump'!$B$2:$B$400,0),
MATCH(BT$2,'Attendance Dump'!$E$1:$AI$1,0)
),
INDEX('Active Hour''s Dump'!$D$3:$AH$337,
MATCH($C4,'Active Hour''s Dump'!$A$3:$A$337,0),
MATCH(BT$2,'Active Hour''s Dump'!$D$2:$AH$2,0)
))),"")</f>
        <v>H(P)</v>
      </c>
      <c r="BU4" s="54">
        <f>_xlfn.IFNA(IF(BU$3="Productivity",
INDEX('Productivity Dump'!$E$4:$AJ$500,
MATCH($A4,'Productivity Dump'!$A$4:$A$500,0),
MATCH(BU$2,'Productivity Dump'!$E$3:$AJ$3,0)
),
IF(BU$3="Attendance",
INDEX('Attendance Dump'!$E$2:$AI$400,
MATCH($A4,'Attendance Dump'!$B$2:$B$400,0),
MATCH(BU$2,'Attendance Dump'!$E$1:$AI$1,0)
),
INDEX('Active Hour''s Dump'!$D$3:$AH$337,
MATCH($C4,'Active Hour''s Dump'!$A$3:$A$337,0),
MATCH(BU$2,'Active Hour''s Dump'!$D$2:$AH$2,0)
))),"")</f>
        <v>12.5</v>
      </c>
      <c r="BV4" s="13">
        <f>_xlfn.IFNA(IF(BV$3="Productivity",
INDEX('Productivity Dump'!$E$4:$AJ$500,
MATCH($A4,'Productivity Dump'!$A$4:$A$500,0),
MATCH(BV$2,'Productivity Dump'!$E$3:$AJ$3,0)
),
IF(BV$3="Attendance",
INDEX('Attendance Dump'!$E$2:$AI$400,
MATCH($A4,'Attendance Dump'!$B$2:$B$400,0),
MATCH(BV$2,'Attendance Dump'!$E$1:$AI$1,0)
),
INDEX('Active Hour''s Dump'!$D$3:$AH$337,
MATCH($C4,'Active Hour''s Dump'!$A$3:$A$337,0),
MATCH(BV$2,'Active Hour''s Dump'!$D$2:$AH$2,0)
))),"")</f>
        <v>1083.998</v>
      </c>
      <c r="BW4" s="13" t="str">
        <f>_xlfn.IFNA(IF(BW$3="Productivity",
INDEX('Productivity Dump'!$E$4:$AJ$500,
MATCH($A4,'Productivity Dump'!$A$4:$A$500,0),
MATCH(BW$2,'Productivity Dump'!$E$3:$AJ$3,0)
),
IF(BW$3="Attendance",
INDEX('Attendance Dump'!$E$2:$AI$400,
MATCH($A4,'Attendance Dump'!$B$2:$B$400,0),
MATCH(BW$2,'Attendance Dump'!$E$1:$AI$1,0)
),
INDEX('Active Hour''s Dump'!$D$3:$AH$337,
MATCH($C4,'Active Hour''s Dump'!$A$3:$A$337,0),
MATCH(BW$2,'Active Hour''s Dump'!$D$2:$AH$2,0)
))),"")</f>
        <v>P</v>
      </c>
      <c r="BX4" s="54">
        <f>_xlfn.IFNA(IF(BX$3="Productivity",
INDEX('Productivity Dump'!$E$4:$AJ$500,
MATCH($A4,'Productivity Dump'!$A$4:$A$500,0),
MATCH(BX$2,'Productivity Dump'!$E$3:$AJ$3,0)
),
IF(BX$3="Attendance",
INDEX('Attendance Dump'!$E$2:$AI$400,
MATCH($A4,'Attendance Dump'!$B$2:$B$400,0),
MATCH(BX$2,'Attendance Dump'!$E$1:$AI$1,0)
),
INDEX('Active Hour''s Dump'!$D$3:$AH$337,
MATCH($C4,'Active Hour''s Dump'!$A$3:$A$337,0),
MATCH(BX$2,'Active Hour''s Dump'!$D$2:$AH$2,0)
))),"")</f>
        <v>11.75</v>
      </c>
      <c r="BY4" s="13">
        <f>_xlfn.IFNA(IF(BY$3="Productivity",
INDEX('Productivity Dump'!$E$4:$AJ$500,
MATCH($A4,'Productivity Dump'!$A$4:$A$500,0),
MATCH(BY$2,'Productivity Dump'!$E$3:$AJ$3,0)
),
IF(BY$3="Attendance",
INDEX('Attendance Dump'!$E$2:$AI$400,
MATCH($A4,'Attendance Dump'!$B$2:$B$400,0),
MATCH(BY$2,'Attendance Dump'!$E$1:$AI$1,0)
),
INDEX('Active Hour''s Dump'!$D$3:$AH$337,
MATCH($C4,'Active Hour''s Dump'!$A$3:$A$337,0),
MATCH(BY$2,'Active Hour''s Dump'!$D$2:$AH$2,0)
))),"")</f>
        <v>406.01700000000005</v>
      </c>
      <c r="BZ4" s="13" t="str">
        <f>_xlfn.IFNA(IF(BZ$3="Productivity",
INDEX('Productivity Dump'!$E$4:$AJ$500,
MATCH($A4,'Productivity Dump'!$A$4:$A$500,0),
MATCH(BZ$2,'Productivity Dump'!$E$3:$AJ$3,0)
),
IF(BZ$3="Attendance",
INDEX('Attendance Dump'!$E$2:$AI$400,
MATCH($A4,'Attendance Dump'!$B$2:$B$400,0),
MATCH(BZ$2,'Attendance Dump'!$E$1:$AI$1,0)
),
INDEX('Active Hour''s Dump'!$D$3:$AH$337,
MATCH($C4,'Active Hour''s Dump'!$A$3:$A$337,0),
MATCH(BZ$2,'Active Hour''s Dump'!$D$2:$AH$2,0)
))),"")</f>
        <v>P</v>
      </c>
      <c r="CA4" s="54">
        <f>_xlfn.IFNA(IF(CA$3="Productivity",
INDEX('Productivity Dump'!$E$4:$AJ$500,
MATCH($A4,'Productivity Dump'!$A$4:$A$500,0),
MATCH(CA$2,'Productivity Dump'!$E$3:$AJ$3,0)
),
IF(CA$3="Attendance",
INDEX('Attendance Dump'!$E$2:$AI$400,
MATCH($A4,'Attendance Dump'!$B$2:$B$400,0),
MATCH(CA$2,'Attendance Dump'!$E$1:$AI$1,0)
),
INDEX('Active Hour''s Dump'!$D$3:$AH$337,
MATCH($C4,'Active Hour''s Dump'!$A$3:$A$337,0),
MATCH(CA$2,'Active Hour''s Dump'!$D$2:$AH$2,0)
))),"")</f>
        <v>5.5</v>
      </c>
      <c r="CB4" s="13">
        <f>_xlfn.IFNA(IF(CB$3="Productivity",
INDEX('Productivity Dump'!$E$4:$AJ$500,
MATCH($A4,'Productivity Dump'!$A$4:$A$500,0),
MATCH(CB$2,'Productivity Dump'!$E$3:$AJ$3,0)
),
IF(CB$3="Attendance",
INDEX('Attendance Dump'!$E$2:$AI$400,
MATCH($A4,'Attendance Dump'!$B$2:$B$400,0),
MATCH(CB$2,'Attendance Dump'!$E$1:$AI$1,0)
),
INDEX('Active Hour''s Dump'!$D$3:$AH$337,
MATCH($C4,'Active Hour''s Dump'!$A$3:$A$337,0),
MATCH(CB$2,'Active Hour''s Dump'!$D$2:$AH$2,0)
))),"")</f>
        <v>259.214</v>
      </c>
      <c r="CC4" s="13" t="str">
        <f>_xlfn.IFNA(IF(CC$3="Productivity",
INDEX('Productivity Dump'!$E$4:$AJ$500,
MATCH($A4,'Productivity Dump'!$A$4:$A$500,0),
MATCH(CC$2,'Productivity Dump'!$E$3:$AJ$3,0)
),
IF(CC$3="Attendance",
INDEX('Attendance Dump'!$E$2:$AI$400,
MATCH($A4,'Attendance Dump'!$B$2:$B$400,0),
MATCH(CC$2,'Attendance Dump'!$E$1:$AI$1,0)
),
INDEX('Active Hour''s Dump'!$D$3:$AH$337,
MATCH($C4,'Active Hour''s Dump'!$A$3:$A$337,0),
MATCH(CC$2,'Active Hour''s Dump'!$D$2:$AH$2,0)
))),"")</f>
        <v>WO</v>
      </c>
      <c r="CD4" s="54">
        <f>_xlfn.IFNA(IF(CD$3="Productivity",
INDEX('Productivity Dump'!$E$4:$AJ$500,
MATCH($A4,'Productivity Dump'!$A$4:$A$500,0),
MATCH(CD$2,'Productivity Dump'!$E$3:$AJ$3,0)
),
IF(CD$3="Attendance",
INDEX('Attendance Dump'!$E$2:$AI$400,
MATCH($A4,'Attendance Dump'!$B$2:$B$400,0),
MATCH(CD$2,'Attendance Dump'!$E$1:$AI$1,0)
),
INDEX('Active Hour''s Dump'!$D$3:$AH$337,
MATCH($C4,'Active Hour''s Dump'!$A$3:$A$337,0),
MATCH(CD$2,'Active Hour''s Dump'!$D$2:$AH$2,0)
))),"")</f>
        <v>3.5833333333333299</v>
      </c>
      <c r="CE4" s="13">
        <f>_xlfn.IFNA(IF(CE$3="Productivity",
INDEX('Productivity Dump'!$E$4:$AJ$500,
MATCH($A4,'Productivity Dump'!$A$4:$A$500,0),
MATCH(CE$2,'Productivity Dump'!$E$3:$AJ$3,0)
),
IF(CE$3="Attendance",
INDEX('Attendance Dump'!$E$2:$AI$400,
MATCH($A4,'Attendance Dump'!$B$2:$B$400,0),
MATCH(CE$2,'Attendance Dump'!$E$1:$AI$1,0)
),
INDEX('Active Hour''s Dump'!$D$3:$AH$337,
MATCH($C4,'Active Hour''s Dump'!$A$3:$A$337,0),
MATCH(CE$2,'Active Hour''s Dump'!$D$2:$AH$2,0)
))),"")</f>
        <v>814.31900000000007</v>
      </c>
      <c r="CF4" s="13" t="str">
        <f>_xlfn.IFNA(IF(CF$3="Productivity",
INDEX('Productivity Dump'!$E$4:$AJ$500,
MATCH($A4,'Productivity Dump'!$A$4:$A$500,0),
MATCH(CF$2,'Productivity Dump'!$E$3:$AJ$3,0)
),
IF(CF$3="Attendance",
INDEX('Attendance Dump'!$E$2:$AI$400,
MATCH($A4,'Attendance Dump'!$B$2:$B$400,0),
MATCH(CF$2,'Attendance Dump'!$E$1:$AI$1,0)
),
INDEX('Active Hour''s Dump'!$D$3:$AH$337,
MATCH($C4,'Active Hour''s Dump'!$A$3:$A$337,0),
MATCH(CF$2,'Active Hour''s Dump'!$D$2:$AH$2,0)
))),"")</f>
        <v>P</v>
      </c>
      <c r="CG4" s="54">
        <f>_xlfn.IFNA(IF(CG$3="Productivity",
INDEX('Productivity Dump'!$E$4:$AJ$500,
MATCH($A4,'Productivity Dump'!$A$4:$A$500,0),
MATCH(CG$2,'Productivity Dump'!$E$3:$AJ$3,0)
),
IF(CG$3="Attendance",
INDEX('Attendance Dump'!$E$2:$AI$400,
MATCH($A4,'Attendance Dump'!$B$2:$B$400,0),
MATCH(CG$2,'Attendance Dump'!$E$1:$AI$1,0)
),
INDEX('Active Hour''s Dump'!$D$3:$AH$337,
MATCH($C4,'Active Hour''s Dump'!$A$3:$A$337,0),
MATCH(CG$2,'Active Hour''s Dump'!$D$2:$AH$2,0)
))),"")</f>
        <v>8.0833333333333304</v>
      </c>
      <c r="CH4" s="13">
        <f>_xlfn.IFNA(IF(CH$3="Productivity",
INDEX('Productivity Dump'!$E$4:$AJ$500,
MATCH($A4,'Productivity Dump'!$A$4:$A$500,0),
MATCH(CH$2,'Productivity Dump'!$E$3:$AJ$3,0)
),
IF(CH$3="Attendance",
INDEX('Attendance Dump'!$E$2:$AI$400,
MATCH($A4,'Attendance Dump'!$B$2:$B$400,0),
MATCH(CH$2,'Attendance Dump'!$E$1:$AI$1,0)
),
INDEX('Active Hour''s Dump'!$D$3:$AH$337,
MATCH($C4,'Active Hour''s Dump'!$A$3:$A$337,0),
MATCH(CH$2,'Active Hour''s Dump'!$D$2:$AH$2,0)
))),"")</f>
        <v>1122.5919999999999</v>
      </c>
      <c r="CI4" s="13" t="str">
        <f>_xlfn.IFNA(IF(CI$3="Productivity",
INDEX('Productivity Dump'!$E$4:$AJ$500,
MATCH($A4,'Productivity Dump'!$A$4:$A$500,0),
MATCH(CI$2,'Productivity Dump'!$E$3:$AJ$3,0)
),
IF(CI$3="Attendance",
INDEX('Attendance Dump'!$E$2:$AI$400,
MATCH($A4,'Attendance Dump'!$B$2:$B$400,0),
MATCH(CI$2,'Attendance Dump'!$E$1:$AI$1,0)
),
INDEX('Active Hour''s Dump'!$D$3:$AH$337,
MATCH($C4,'Active Hour''s Dump'!$A$3:$A$337,0),
MATCH(CI$2,'Active Hour''s Dump'!$D$2:$AH$2,0)
))),"")</f>
        <v>P</v>
      </c>
      <c r="CJ4" s="54">
        <f>_xlfn.IFNA(IF(CJ$3="Productivity",
INDEX('Productivity Dump'!$E$4:$AJ$500,
MATCH($A4,'Productivity Dump'!$A$4:$A$500,0),
MATCH(CJ$2,'Productivity Dump'!$E$3:$AJ$3,0)
),
IF(CJ$3="Attendance",
INDEX('Attendance Dump'!$E$2:$AI$400,
MATCH($A4,'Attendance Dump'!$B$2:$B$400,0),
MATCH(CJ$2,'Attendance Dump'!$E$1:$AI$1,0)
),
INDEX('Active Hour''s Dump'!$D$3:$AH$337,
MATCH($C4,'Active Hour''s Dump'!$A$3:$A$337,0),
MATCH(CJ$2,'Active Hour''s Dump'!$D$2:$AH$2,0)
))),"")</f>
        <v>10.5</v>
      </c>
      <c r="CK4" s="13">
        <f>_xlfn.IFNA(IF(CK$3="Productivity",
INDEX('Productivity Dump'!$E$4:$AJ$500,
MATCH($A4,'Productivity Dump'!$A$4:$A$500,0),
MATCH(CK$2,'Productivity Dump'!$E$3:$AJ$3,0)
),
IF(CK$3="Attendance",
INDEX('Attendance Dump'!$E$2:$AI$400,
MATCH($A4,'Attendance Dump'!$B$2:$B$400,0),
MATCH(CK$2,'Attendance Dump'!$E$1:$AI$1,0)
),
INDEX('Active Hour''s Dump'!$D$3:$AH$337,
MATCH($C4,'Active Hour''s Dump'!$A$3:$A$337,0),
MATCH(CK$2,'Active Hour''s Dump'!$D$2:$AH$2,0)
))),"")</f>
        <v>1237.259</v>
      </c>
      <c r="CL4" s="13" t="str">
        <f>_xlfn.IFNA(IF(CL$3="Productivity",
INDEX('Productivity Dump'!$E$4:$AJ$500,
MATCH($A4,'Productivity Dump'!$A$4:$A$500,0),
MATCH(CL$2,'Productivity Dump'!$E$3:$AJ$3,0)
),
IF(CL$3="Attendance",
INDEX('Attendance Dump'!$E$2:$AI$400,
MATCH($A4,'Attendance Dump'!$B$2:$B$400,0),
MATCH(CL$2,'Attendance Dump'!$E$1:$AI$1,0)
),
INDEX('Active Hour''s Dump'!$D$3:$AH$337,
MATCH($C4,'Active Hour''s Dump'!$A$3:$A$337,0),
MATCH(CL$2,'Active Hour''s Dump'!$D$2:$AH$2,0)
))),"")</f>
        <v>P</v>
      </c>
      <c r="CM4" s="54">
        <f>_xlfn.IFNA(IF(CM$3="Productivity",
INDEX('Productivity Dump'!$E$4:$AJ$500,
MATCH($A4,'Productivity Dump'!$A$4:$A$500,0),
MATCH(CM$2,'Productivity Dump'!$E$3:$AJ$3,0)
),
IF(CM$3="Attendance",
INDEX('Attendance Dump'!$E$2:$AI$400,
MATCH($A4,'Attendance Dump'!$B$2:$B$400,0),
MATCH(CM$2,'Attendance Dump'!$E$1:$AI$1,0)
),
INDEX('Active Hour''s Dump'!$D$3:$AH$337,
MATCH($C4,'Active Hour''s Dump'!$A$3:$A$337,0),
MATCH(CM$2,'Active Hour''s Dump'!$D$2:$AH$2,0)
))),"")</f>
        <v>9.9166666666666696</v>
      </c>
      <c r="CN4" s="13">
        <f>_xlfn.IFNA(IF(CN$3="Productivity",
INDEX('Productivity Dump'!$E$4:$AJ$500,
MATCH($A4,'Productivity Dump'!$A$4:$A$500,0),
MATCH(CN$2,'Productivity Dump'!$E$3:$AJ$3,0)
),
IF(CN$3="Attendance",
INDEX('Attendance Dump'!$E$2:$AI$400,
MATCH($A4,'Attendance Dump'!$B$2:$B$400,0),
MATCH(CN$2,'Attendance Dump'!$E$1:$AI$1,0)
),
INDEX('Active Hour''s Dump'!$D$3:$AH$337,
MATCH($C4,'Active Hour''s Dump'!$A$3:$A$337,0),
MATCH(CN$2,'Active Hour''s Dump'!$D$2:$AH$2,0)
))),"")</f>
        <v>0</v>
      </c>
      <c r="CO4" s="13">
        <f>_xlfn.IFNA(IF(CO$3="Productivity",
INDEX('Productivity Dump'!$E$4:$AJ$500,
MATCH($A4,'Productivity Dump'!$A$4:$A$500,0),
MATCH(CO$2,'Productivity Dump'!$E$3:$AJ$3,0)
),
IF(CO$3="Attendance",
INDEX('Attendance Dump'!$E$2:$AI$400,
MATCH($A4,'Attendance Dump'!$B$2:$B$400,0),
MATCH(CO$2,'Attendance Dump'!$E$1:$AI$1,0)
),
INDEX('Active Hour''s Dump'!$D$3:$AH$337,
MATCH($C4,'Active Hour''s Dump'!$A$3:$A$337,0),
MATCH(CO$2,'Active Hour''s Dump'!$D$2:$AH$2,0)
))),"")</f>
        <v>0</v>
      </c>
      <c r="CP4" s="54">
        <f>_xlfn.IFNA(IF(CP$3="Productivity",
INDEX('Productivity Dump'!$E$4:$AJ$500,
MATCH($A4,'Productivity Dump'!$A$4:$A$500,0),
MATCH(CP$2,'Productivity Dump'!$E$3:$AJ$3,0)
),
IF(CP$3="Attendance",
INDEX('Attendance Dump'!$E$2:$AI$400,
MATCH($A4,'Attendance Dump'!$B$2:$B$400,0),
MATCH(CP$2,'Attendance Dump'!$E$1:$AI$1,0)
),
INDEX('Active Hour''s Dump'!$D$3:$AH$337,
MATCH($C4,'Active Hour''s Dump'!$A$3:$A$337,0),
MATCH(CP$2,'Active Hour''s Dump'!$D$2:$AH$2,0)
))),"")</f>
        <v>0</v>
      </c>
      <c r="CQ4" s="13">
        <f>_xlfn.IFNA(IF(CQ$3="Productivity",
INDEX('Productivity Dump'!$E$4:$AJ$500,
MATCH($A4,'Productivity Dump'!$A$4:$A$500,0),
MATCH(CQ$2,'Productivity Dump'!$E$3:$AJ$3,0)
),
IF(CQ$3="Attendance",
INDEX('Attendance Dump'!$E$2:$AI$400,
MATCH($A4,'Attendance Dump'!$B$2:$B$400,0),
MATCH(CQ$2,'Attendance Dump'!$E$1:$AI$1,0)
),
INDEX('Active Hour''s Dump'!$D$3:$AH$337,
MATCH($C4,'Active Hour''s Dump'!$A$3:$A$337,0),
MATCH(CQ$2,'Active Hour''s Dump'!$D$2:$AH$2,0)
))),"")</f>
        <v>0</v>
      </c>
      <c r="CR4" s="13">
        <f>_xlfn.IFNA(IF(CR$3="Productivity",
INDEX('Productivity Dump'!$E$4:$AJ$500,
MATCH($A4,'Productivity Dump'!$A$4:$A$500,0),
MATCH(CR$2,'Productivity Dump'!$E$3:$AJ$3,0)
),
IF(CR$3="Attendance",
INDEX('Attendance Dump'!$E$2:$AI$400,
MATCH($A4,'Attendance Dump'!$B$2:$B$400,0),
MATCH(CR$2,'Attendance Dump'!$E$1:$AI$1,0)
),
INDEX('Active Hour''s Dump'!$D$3:$AH$337,
MATCH($C4,'Active Hour''s Dump'!$A$3:$A$337,0),
MATCH(CR$2,'Active Hour''s Dump'!$D$2:$AH$2,0)
))),"")</f>
        <v>0</v>
      </c>
      <c r="CS4" s="54">
        <f>_xlfn.IFNA(IF(CS$3="Productivity",
INDEX('Productivity Dump'!$E$4:$AJ$500,
MATCH($A4,'Productivity Dump'!$A$4:$A$500,0),
MATCH(CS$2,'Productivity Dump'!$E$3:$AJ$3,0)
),
IF(CS$3="Attendance",
INDEX('Attendance Dump'!$E$2:$AI$400,
MATCH($A4,'Attendance Dump'!$B$2:$B$400,0),
MATCH(CS$2,'Attendance Dump'!$E$1:$AI$1,0)
),
INDEX('Active Hour''s Dump'!$D$3:$AH$337,
MATCH($C4,'Active Hour''s Dump'!$A$3:$A$337,0),
MATCH(CS$2,'Active Hour''s Dump'!$D$2:$AH$2,0)
))),"")</f>
        <v>0</v>
      </c>
      <c r="CT4" s="13">
        <f>_xlfn.IFNA(IF(CT$3="Productivity",
INDEX('Productivity Dump'!$E$4:$AJ$500,
MATCH($A4,'Productivity Dump'!$A$4:$A$500,0),
MATCH(CT$2,'Productivity Dump'!$E$3:$AJ$3,0)
),
IF(CT$3="Attendance",
INDEX('Attendance Dump'!$E$2:$AI$400,
MATCH($A4,'Attendance Dump'!$B$2:$B$400,0),
MATCH(CT$2,'Attendance Dump'!$E$1:$AI$1,0)
),
INDEX('Active Hour''s Dump'!$D$3:$AH$337,
MATCH($C4,'Active Hour''s Dump'!$A$3:$A$337,0),
MATCH(CT$2,'Active Hour''s Dump'!$D$2:$AH$2,0)
))),"")</f>
        <v>0</v>
      </c>
      <c r="CU4" s="13">
        <f>_xlfn.IFNA(IF(CU$3="Productivity",
INDEX('Productivity Dump'!$E$4:$AJ$500,
MATCH($A4,'Productivity Dump'!$A$4:$A$500,0),
MATCH(CU$2,'Productivity Dump'!$E$3:$AJ$3,0)
),
IF(CU$3="Attendance",
INDEX('Attendance Dump'!$E$2:$AI$400,
MATCH($A4,'Attendance Dump'!$B$2:$B$400,0),
MATCH(CU$2,'Attendance Dump'!$E$1:$AI$1,0)
),
INDEX('Active Hour''s Dump'!$D$3:$AH$337,
MATCH($C4,'Active Hour''s Dump'!$A$3:$A$337,0),
MATCH(CU$2,'Active Hour''s Dump'!$D$2:$AH$2,0)
))),"")</f>
        <v>0</v>
      </c>
      <c r="CV4" s="54">
        <f>_xlfn.IFNA(IF(CV$3="Productivity",
INDEX('Productivity Dump'!$E$4:$AJ$500,
MATCH($A4,'Productivity Dump'!$A$4:$A$500,0),
MATCH(CV$2,'Productivity Dump'!$E$3:$AJ$3,0)
),
IF(CV$3="Attendance",
INDEX('Attendance Dump'!$E$2:$AI$400,
MATCH($A4,'Attendance Dump'!$B$2:$B$400,0),
MATCH(CV$2,'Attendance Dump'!$E$1:$AI$1,0)
),
INDEX('Active Hour''s Dump'!$D$3:$AH$337,
MATCH($C4,'Active Hour''s Dump'!$A$3:$A$337,0),
MATCH(CV$2,'Active Hour''s Dump'!$D$2:$AH$2,0)
))),"")</f>
        <v>0</v>
      </c>
      <c r="CW4" s="13"/>
      <c r="CX4" s="13"/>
      <c r="CY4" s="54"/>
      <c r="DA4" s="57">
        <f>SUMIFS($H4:$CY4,$H$3:$CY$3,"Active Hours")</f>
        <v>235.66666666666671</v>
      </c>
      <c r="DB4" s="35">
        <f>SUMIFS($H4:$CY4,$H$3:$CY$3,"Productivity")</f>
        <v>22589.012999999999</v>
      </c>
      <c r="DC4" s="35">
        <f>MAX(0,E4-DB4)</f>
        <v>0</v>
      </c>
      <c r="DD4" s="35">
        <f ca="1">IFERROR(MAX(0,DC4/$DC$2),DC4)</f>
        <v>0</v>
      </c>
      <c r="DF4" s="32" cm="1">
        <f t="array" ref="DF4">SUMPRODUCT(
    (MOD(COLUMN(H4:CV4) - COLUMN(H4), 3) = 0) *
    (H4:CV4 = 0) *
    (I4:CW4 = "P") *
    (COUNTIF(UKHoliday, H$2:CV$2) = 0)
)</f>
        <v>0</v>
      </c>
      <c r="DG4" s="33" cm="1">
        <f t="array" ref="DG4">SUMPRODUCT(
  (MOD(COLUMN(H4:CV4) - COLUMN(H4), 3) = 0) *
  (H4:CV4 &gt; 0) *
  (H4:CV4 &lt; 0.5 * IF(((WEEKDAY(H$2:CV$2, 2) = 1) + (WEEKDAY(H$2:CV$2, 2) = 6)), G4, F4)) *
  (I4:CW4 = "P") *
  (COUNTIF(UKHoliday, H$2:CV$2) = 0)
)</f>
        <v>0</v>
      </c>
      <c r="DH4" s="33" cm="1">
        <f t="array" ref="DH4">SUMPRODUCT(
  (MOD(COLUMN(H4:CV4) - COLUMN(H4), 3) = 0) *
  (H4:CV4 &gt; 0.5 * IF(((WEEKDAY(H$2:CV$2, 2) = 1) + (WEEKDAY(H$2:CV$2, 2) = 6)), $G4, $F4)) *
  (H4:CV4 &lt; 0.8 * IF(((WEEKDAY(H$2:CV$2, 2) = 1) + (WEEKDAY(H$2:CV$2, 2) = 6)), $G4, $F4)) *
  (I4:CW4 = "P") *
  (COUNTIF(UKHoliday, H$2:CV$2) = 0)
)</f>
        <v>5</v>
      </c>
      <c r="DI4" s="33" cm="1">
        <f t="array" ref="DI4">SUMPRODUCT(
  (MOD(COLUMN(H4:CV4) - COLUMN(H4), 3) = 0) *
  (H4:CV4 &gt; 0.8 * IF(((WEEKDAY(H$2:CV$2, 2) = 1) + (WEEKDAY(H$2:CV$2, 2) = 6)), $G4, $F4)) *
  (H4:CV4 &lt; 1 * IF(((WEEKDAY(H$2:CV$2, 2) = 1) + (WEEKDAY(H$2:CV$2, 2) = 6)), $G4, $F4)) *
  (I4:CW4 = "P") *
  (COUNTIF(UKHoliday, H$2:CV$2) = 0)
)</f>
        <v>10</v>
      </c>
    </row>
    <row r="5" spans="1:113" x14ac:dyDescent="0.3">
      <c r="A5" s="8" t="s">
        <v>280</v>
      </c>
      <c r="B5" s="8" t="s">
        <v>578</v>
      </c>
      <c r="C5" s="9" t="s">
        <v>718</v>
      </c>
      <c r="D5" s="62" t="s">
        <v>944</v>
      </c>
      <c r="E5" s="35">
        <v>24000</v>
      </c>
      <c r="F5" s="35">
        <f>E5/$C$1</f>
        <v>1200</v>
      </c>
      <c r="G5" s="35">
        <f>F5*0.5</f>
        <v>600</v>
      </c>
      <c r="H5" s="13">
        <f>_xlfn.IFNA(IF(H$3="Productivity",
INDEX('Productivity Dump'!$E$4:$AJ$500,
MATCH($A5,'Productivity Dump'!$A$4:$A$500,0),
MATCH(H$2,'Productivity Dump'!$E$3:$AJ$3,0)
),
IF(H$3="Attendance",
INDEX('Attendance Dump'!$E$2:$AI$400,
MATCH($A5,'Attendance Dump'!$B$2:$B$400,0),
MATCH(H$2,'Attendance Dump'!$E$1:$AI$1,0)
),
INDEX('Active Hour''s Dump'!$D$3:$AH$337,
MATCH($C5,'Active Hour''s Dump'!$A$3:$A$337,0),
MATCH(H$2,'Active Hour''s Dump'!$D$2:$AH$2,0)
))),"")</f>
        <v>1117.7029999999997</v>
      </c>
      <c r="I5" s="13" t="str">
        <f>_xlfn.IFNA(IF(I$3="Productivity",
INDEX('Productivity Dump'!$E$4:$AJ$500,
MATCH($A5,'Productivity Dump'!$A$4:$A$500,0),
MATCH(I$2,'Productivity Dump'!$E$3:$AJ$3,0)
),
IF(I$3="Attendance",
INDEX('Attendance Dump'!$E$2:$AI$400,
MATCH($A5,'Attendance Dump'!$B$2:$B$400,0),
MATCH(I$2,'Attendance Dump'!$E$1:$AI$1,0)
),
INDEX('Active Hour''s Dump'!$D$3:$AH$337,
MATCH($C5,'Active Hour''s Dump'!$A$3:$A$337,0),
MATCH(I$2,'Active Hour''s Dump'!$D$2:$AH$2,0)
))),"")</f>
        <v>P</v>
      </c>
      <c r="J5" s="54">
        <f>_xlfn.IFNA(IF(J$3="Productivity",
INDEX('Productivity Dump'!$E$4:$AJ$500,
MATCH($A5,'Productivity Dump'!$A$4:$A$500,0),
MATCH(J$2,'Productivity Dump'!$E$3:$AJ$3,0)
),
IF(J$3="Attendance",
INDEX('Attendance Dump'!$E$2:$AI$400,
MATCH($A5,'Attendance Dump'!$B$2:$B$400,0),
MATCH(J$2,'Attendance Dump'!$E$1:$AI$1,0)
),
INDEX('Active Hour''s Dump'!$D$3:$AH$337,
MATCH($C5,'Active Hour''s Dump'!$A$3:$A$337,0),
MATCH(J$2,'Active Hour''s Dump'!$D$2:$AH$2,0)
))),"")</f>
        <v>5.6666666666666696</v>
      </c>
      <c r="K5" s="13">
        <f>_xlfn.IFNA(IF(K$3="Productivity",
INDEX('Productivity Dump'!$E$4:$AJ$500,
MATCH($A5,'Productivity Dump'!$A$4:$A$500,0),
MATCH(K$2,'Productivity Dump'!$E$3:$AJ$3,0)
),
IF(K$3="Attendance",
INDEX('Attendance Dump'!$E$2:$AI$400,
MATCH($A5,'Attendance Dump'!$B$2:$B$400,0),
MATCH(K$2,'Attendance Dump'!$E$1:$AI$1,0)
),
INDEX('Active Hour''s Dump'!$D$3:$AH$337,
MATCH($C5,'Active Hour''s Dump'!$A$3:$A$337,0),
MATCH(K$2,'Active Hour''s Dump'!$D$2:$AH$2,0)
))),"")</f>
        <v>1134.393</v>
      </c>
      <c r="L5" s="13" t="str">
        <f>_xlfn.IFNA(IF(L$3="Productivity",
INDEX('Productivity Dump'!$E$4:$AJ$500,
MATCH($A5,'Productivity Dump'!$A$4:$A$500,0),
MATCH(L$2,'Productivity Dump'!$E$3:$AJ$3,0)
),
IF(L$3="Attendance",
INDEX('Attendance Dump'!$E$2:$AI$400,
MATCH($A5,'Attendance Dump'!$B$2:$B$400,0),
MATCH(L$2,'Attendance Dump'!$E$1:$AI$1,0)
),
INDEX('Active Hour''s Dump'!$D$3:$AH$337,
MATCH($C5,'Active Hour''s Dump'!$A$3:$A$337,0),
MATCH(L$2,'Active Hour''s Dump'!$D$2:$AH$2,0)
))),"")</f>
        <v>P</v>
      </c>
      <c r="M5" s="54">
        <f>_xlfn.IFNA(IF(M$3="Productivity",
INDEX('Productivity Dump'!$E$4:$AJ$500,
MATCH($A5,'Productivity Dump'!$A$4:$A$500,0),
MATCH(M$2,'Productivity Dump'!$E$3:$AJ$3,0)
),
IF(M$3="Attendance",
INDEX('Attendance Dump'!$E$2:$AI$400,
MATCH($A5,'Attendance Dump'!$B$2:$B$400,0),
MATCH(M$2,'Attendance Dump'!$E$1:$AI$1,0)
),
INDEX('Active Hour''s Dump'!$D$3:$AH$337,
MATCH($C5,'Active Hour''s Dump'!$A$3:$A$337,0),
MATCH(M$2,'Active Hour''s Dump'!$D$2:$AH$2,0)
))),"")</f>
        <v>6</v>
      </c>
      <c r="N5" s="13">
        <f>_xlfn.IFNA(IF(N$3="Productivity",
INDEX('Productivity Dump'!$E$4:$AJ$500,
MATCH($A5,'Productivity Dump'!$A$4:$A$500,0),
MATCH(N$2,'Productivity Dump'!$E$3:$AJ$3,0)
),
IF(N$3="Attendance",
INDEX('Attendance Dump'!$E$2:$AI$400,
MATCH($A5,'Attendance Dump'!$B$2:$B$400,0),
MATCH(N$2,'Attendance Dump'!$E$1:$AI$1,0)
),
INDEX('Active Hour''s Dump'!$D$3:$AH$337,
MATCH($C5,'Active Hour''s Dump'!$A$3:$A$337,0),
MATCH(N$2,'Active Hour''s Dump'!$D$2:$AH$2,0)
))),"")</f>
        <v>705.74800000000005</v>
      </c>
      <c r="O5" s="13" t="str">
        <f>_xlfn.IFNA(IF(O$3="Productivity",
INDEX('Productivity Dump'!$E$4:$AJ$500,
MATCH($A5,'Productivity Dump'!$A$4:$A$500,0),
MATCH(O$2,'Productivity Dump'!$E$3:$AJ$3,0)
),
IF(O$3="Attendance",
INDEX('Attendance Dump'!$E$2:$AI$400,
MATCH($A5,'Attendance Dump'!$B$2:$B$400,0),
MATCH(O$2,'Attendance Dump'!$E$1:$AI$1,0)
),
INDEX('Active Hour''s Dump'!$D$3:$AH$337,
MATCH($C5,'Active Hour''s Dump'!$A$3:$A$337,0),
MATCH(O$2,'Active Hour''s Dump'!$D$2:$AH$2,0)
))),"")</f>
        <v>P</v>
      </c>
      <c r="P5" s="54">
        <f>_xlfn.IFNA(IF(P$3="Productivity",
INDEX('Productivity Dump'!$E$4:$AJ$500,
MATCH($A5,'Productivity Dump'!$A$4:$A$500,0),
MATCH(P$2,'Productivity Dump'!$E$3:$AJ$3,0)
),
IF(P$3="Attendance",
INDEX('Attendance Dump'!$E$2:$AI$400,
MATCH($A5,'Attendance Dump'!$B$2:$B$400,0),
MATCH(P$2,'Attendance Dump'!$E$1:$AI$1,0)
),
INDEX('Active Hour''s Dump'!$D$3:$AH$337,
MATCH($C5,'Active Hour''s Dump'!$A$3:$A$337,0),
MATCH(P$2,'Active Hour''s Dump'!$D$2:$AH$2,0)
))),"")</f>
        <v>3.25</v>
      </c>
      <c r="Q5" s="13">
        <f>_xlfn.IFNA(IF(Q$3="Productivity",
INDEX('Productivity Dump'!$E$4:$AJ$500,
MATCH($A5,'Productivity Dump'!$A$4:$A$500,0),
MATCH(Q$2,'Productivity Dump'!$E$3:$AJ$3,0)
),
IF(Q$3="Attendance",
INDEX('Attendance Dump'!$E$2:$AI$400,
MATCH($A5,'Attendance Dump'!$B$2:$B$400,0),
MATCH(Q$2,'Attendance Dump'!$E$1:$AI$1,0)
),
INDEX('Active Hour''s Dump'!$D$3:$AH$337,
MATCH($C5,'Active Hour''s Dump'!$A$3:$A$337,0),
MATCH(Q$2,'Active Hour''s Dump'!$D$2:$AH$2,0)
))),"")</f>
        <v>0</v>
      </c>
      <c r="R5" s="13" t="str">
        <f>_xlfn.IFNA(IF(R$3="Productivity",
INDEX('Productivity Dump'!$E$4:$AJ$500,
MATCH($A5,'Productivity Dump'!$A$4:$A$500,0),
MATCH(R$2,'Productivity Dump'!$E$3:$AJ$3,0)
),
IF(R$3="Attendance",
INDEX('Attendance Dump'!$E$2:$AI$400,
MATCH($A5,'Attendance Dump'!$B$2:$B$400,0),
MATCH(R$2,'Attendance Dump'!$E$1:$AI$1,0)
),
INDEX('Active Hour''s Dump'!$D$3:$AH$337,
MATCH($C5,'Active Hour''s Dump'!$A$3:$A$337,0),
MATCH(R$2,'Active Hour''s Dump'!$D$2:$AH$2,0)
))),"")</f>
        <v>WO</v>
      </c>
      <c r="S5" s="54">
        <f>_xlfn.IFNA(IF(S$3="Productivity",
INDEX('Productivity Dump'!$E$4:$AJ$500,
MATCH($A5,'Productivity Dump'!$A$4:$A$500,0),
MATCH(S$2,'Productivity Dump'!$E$3:$AJ$3,0)
),
IF(S$3="Attendance",
INDEX('Attendance Dump'!$E$2:$AI$400,
MATCH($A5,'Attendance Dump'!$B$2:$B$400,0),
MATCH(S$2,'Attendance Dump'!$E$1:$AI$1,0)
),
INDEX('Active Hour''s Dump'!$D$3:$AH$337,
MATCH($C5,'Active Hour''s Dump'!$A$3:$A$337,0),
MATCH(S$2,'Active Hour''s Dump'!$D$2:$AH$2,0)
))),"")</f>
        <v>0</v>
      </c>
      <c r="T5" s="13">
        <f>_xlfn.IFNA(IF(T$3="Productivity",
INDEX('Productivity Dump'!$E$4:$AJ$500,
MATCH($A5,'Productivity Dump'!$A$4:$A$500,0),
MATCH(T$2,'Productivity Dump'!$E$3:$AJ$3,0)
),
IF(T$3="Attendance",
INDEX('Attendance Dump'!$E$2:$AI$400,
MATCH($A5,'Attendance Dump'!$B$2:$B$400,0),
MATCH(T$2,'Attendance Dump'!$E$1:$AI$1,0)
),
INDEX('Active Hour''s Dump'!$D$3:$AH$337,
MATCH($C5,'Active Hour''s Dump'!$A$3:$A$337,0),
MATCH(T$2,'Active Hour''s Dump'!$D$2:$AH$2,0)
))),"")</f>
        <v>676.13299999999992</v>
      </c>
      <c r="U5" s="13" t="str">
        <f>_xlfn.IFNA(IF(U$3="Productivity",
INDEX('Productivity Dump'!$E$4:$AJ$500,
MATCH($A5,'Productivity Dump'!$A$4:$A$500,0),
MATCH(U$2,'Productivity Dump'!$E$3:$AJ$3,0)
),
IF(U$3="Attendance",
INDEX('Attendance Dump'!$E$2:$AI$400,
MATCH($A5,'Attendance Dump'!$B$2:$B$400,0),
MATCH(U$2,'Attendance Dump'!$E$1:$AI$1,0)
),
INDEX('Active Hour''s Dump'!$D$3:$AH$337,
MATCH($C5,'Active Hour''s Dump'!$A$3:$A$337,0),
MATCH(U$2,'Active Hour''s Dump'!$D$2:$AH$2,0)
))),"")</f>
        <v>P</v>
      </c>
      <c r="V5" s="54">
        <f>_xlfn.IFNA(IF(V$3="Productivity",
INDEX('Productivity Dump'!$E$4:$AJ$500,
MATCH($A5,'Productivity Dump'!$A$4:$A$500,0),
MATCH(V$2,'Productivity Dump'!$E$3:$AJ$3,0)
),
IF(V$3="Attendance",
INDEX('Attendance Dump'!$E$2:$AI$400,
MATCH($A5,'Attendance Dump'!$B$2:$B$400,0),
MATCH(V$2,'Attendance Dump'!$E$1:$AI$1,0)
),
INDEX('Active Hour''s Dump'!$D$3:$AH$337,
MATCH($C5,'Active Hour''s Dump'!$A$3:$A$337,0),
MATCH(V$2,'Active Hour''s Dump'!$D$2:$AH$2,0)
))),"")</f>
        <v>3.3333333333333299</v>
      </c>
      <c r="W5" s="13">
        <f>_xlfn.IFNA(IF(W$3="Productivity",
INDEX('Productivity Dump'!$E$4:$AJ$500,
MATCH($A5,'Productivity Dump'!$A$4:$A$500,0),
MATCH(W$2,'Productivity Dump'!$E$3:$AJ$3,0)
),
IF(W$3="Attendance",
INDEX('Attendance Dump'!$E$2:$AI$400,
MATCH($A5,'Attendance Dump'!$B$2:$B$400,0),
MATCH(W$2,'Attendance Dump'!$E$1:$AI$1,0)
),
INDEX('Active Hour''s Dump'!$D$3:$AH$337,
MATCH($C5,'Active Hour''s Dump'!$A$3:$A$337,0),
MATCH(W$2,'Active Hour''s Dump'!$D$2:$AH$2,0)
))),"")</f>
        <v>1141.0409999999999</v>
      </c>
      <c r="X5" s="13" t="str">
        <f>_xlfn.IFNA(IF(X$3="Productivity",
INDEX('Productivity Dump'!$E$4:$AJ$500,
MATCH($A5,'Productivity Dump'!$A$4:$A$500,0),
MATCH(X$2,'Productivity Dump'!$E$3:$AJ$3,0)
),
IF(X$3="Attendance",
INDEX('Attendance Dump'!$E$2:$AI$400,
MATCH($A5,'Attendance Dump'!$B$2:$B$400,0),
MATCH(X$2,'Attendance Dump'!$E$1:$AI$1,0)
),
INDEX('Active Hour''s Dump'!$D$3:$AH$337,
MATCH($C5,'Active Hour''s Dump'!$A$3:$A$337,0),
MATCH(X$2,'Active Hour''s Dump'!$D$2:$AH$2,0)
))),"")</f>
        <v>P</v>
      </c>
      <c r="Y5" s="54">
        <f>_xlfn.IFNA(IF(Y$3="Productivity",
INDEX('Productivity Dump'!$E$4:$AJ$500,
MATCH($A5,'Productivity Dump'!$A$4:$A$500,0),
MATCH(Y$2,'Productivity Dump'!$E$3:$AJ$3,0)
),
IF(Y$3="Attendance",
INDEX('Attendance Dump'!$E$2:$AI$400,
MATCH($A5,'Attendance Dump'!$B$2:$B$400,0),
MATCH(Y$2,'Attendance Dump'!$E$1:$AI$1,0)
),
INDEX('Active Hour''s Dump'!$D$3:$AH$337,
MATCH($C5,'Active Hour''s Dump'!$A$3:$A$337,0),
MATCH(Y$2,'Active Hour''s Dump'!$D$2:$AH$2,0)
))),"")</f>
        <v>6</v>
      </c>
      <c r="Z5" s="13">
        <f>_xlfn.IFNA(IF(Z$3="Productivity",
INDEX('Productivity Dump'!$E$4:$AJ$500,
MATCH($A5,'Productivity Dump'!$A$4:$A$500,0),
MATCH(Z$2,'Productivity Dump'!$E$3:$AJ$3,0)
),
IF(Z$3="Attendance",
INDEX('Attendance Dump'!$E$2:$AI$400,
MATCH($A5,'Attendance Dump'!$B$2:$B$400,0),
MATCH(Z$2,'Attendance Dump'!$E$1:$AI$1,0)
),
INDEX('Active Hour''s Dump'!$D$3:$AH$337,
MATCH($C5,'Active Hour''s Dump'!$A$3:$A$337,0),
MATCH(Z$2,'Active Hour''s Dump'!$D$2:$AH$2,0)
))),"")</f>
        <v>1133.0539999999999</v>
      </c>
      <c r="AA5" s="13" t="str">
        <f>_xlfn.IFNA(IF(AA$3="Productivity",
INDEX('Productivity Dump'!$E$4:$AJ$500,
MATCH($A5,'Productivity Dump'!$A$4:$A$500,0),
MATCH(AA$2,'Productivity Dump'!$E$3:$AJ$3,0)
),
IF(AA$3="Attendance",
INDEX('Attendance Dump'!$E$2:$AI$400,
MATCH($A5,'Attendance Dump'!$B$2:$B$400,0),
MATCH(AA$2,'Attendance Dump'!$E$1:$AI$1,0)
),
INDEX('Active Hour''s Dump'!$D$3:$AH$337,
MATCH($C5,'Active Hour''s Dump'!$A$3:$A$337,0),
MATCH(AA$2,'Active Hour''s Dump'!$D$2:$AH$2,0)
))),"")</f>
        <v>P</v>
      </c>
      <c r="AB5" s="54">
        <f>_xlfn.IFNA(IF(AB$3="Productivity",
INDEX('Productivity Dump'!$E$4:$AJ$500,
MATCH($A5,'Productivity Dump'!$A$4:$A$500,0),
MATCH(AB$2,'Productivity Dump'!$E$3:$AJ$3,0)
),
IF(AB$3="Attendance",
INDEX('Attendance Dump'!$E$2:$AI$400,
MATCH($A5,'Attendance Dump'!$B$2:$B$400,0),
MATCH(AB$2,'Attendance Dump'!$E$1:$AI$1,0)
),
INDEX('Active Hour''s Dump'!$D$3:$AH$337,
MATCH($C5,'Active Hour''s Dump'!$A$3:$A$337,0),
MATCH(AB$2,'Active Hour''s Dump'!$D$2:$AH$2,0)
))),"")</f>
        <v>5.8333333333333304</v>
      </c>
      <c r="AC5" s="13">
        <f>_xlfn.IFNA(IF(AC$3="Productivity",
INDEX('Productivity Dump'!$E$4:$AJ$500,
MATCH($A5,'Productivity Dump'!$A$4:$A$500,0),
MATCH(AC$2,'Productivity Dump'!$E$3:$AJ$3,0)
),
IF(AC$3="Attendance",
INDEX('Attendance Dump'!$E$2:$AI$400,
MATCH($A5,'Attendance Dump'!$B$2:$B$400,0),
MATCH(AC$2,'Attendance Dump'!$E$1:$AI$1,0)
),
INDEX('Active Hour''s Dump'!$D$3:$AH$337,
MATCH($C5,'Active Hour''s Dump'!$A$3:$A$337,0),
MATCH(AC$2,'Active Hour''s Dump'!$D$2:$AH$2,0)
))),"")</f>
        <v>1152.6219999999994</v>
      </c>
      <c r="AD5" s="13" t="str">
        <f>_xlfn.IFNA(IF(AD$3="Productivity",
INDEX('Productivity Dump'!$E$4:$AJ$500,
MATCH($A5,'Productivity Dump'!$A$4:$A$500,0),
MATCH(AD$2,'Productivity Dump'!$E$3:$AJ$3,0)
),
IF(AD$3="Attendance",
INDEX('Attendance Dump'!$E$2:$AI$400,
MATCH($A5,'Attendance Dump'!$B$2:$B$400,0),
MATCH(AD$2,'Attendance Dump'!$E$1:$AI$1,0)
),
INDEX('Active Hour''s Dump'!$D$3:$AH$337,
MATCH($C5,'Active Hour''s Dump'!$A$3:$A$337,0),
MATCH(AD$2,'Active Hour''s Dump'!$D$2:$AH$2,0)
))),"")</f>
        <v>P</v>
      </c>
      <c r="AE5" s="54">
        <f>_xlfn.IFNA(IF(AE$3="Productivity",
INDEX('Productivity Dump'!$E$4:$AJ$500,
MATCH($A5,'Productivity Dump'!$A$4:$A$500,0),
MATCH(AE$2,'Productivity Dump'!$E$3:$AJ$3,0)
),
IF(AE$3="Attendance",
INDEX('Attendance Dump'!$E$2:$AI$400,
MATCH($A5,'Attendance Dump'!$B$2:$B$400,0),
MATCH(AE$2,'Attendance Dump'!$E$1:$AI$1,0)
),
INDEX('Active Hour''s Dump'!$D$3:$AH$337,
MATCH($C5,'Active Hour''s Dump'!$A$3:$A$337,0),
MATCH(AE$2,'Active Hour''s Dump'!$D$2:$AH$2,0)
))),"")</f>
        <v>6.9166666666666696</v>
      </c>
      <c r="AF5" s="13">
        <f>_xlfn.IFNA(IF(AF$3="Productivity",
INDEX('Productivity Dump'!$E$4:$AJ$500,
MATCH($A5,'Productivity Dump'!$A$4:$A$500,0),
MATCH(AF$2,'Productivity Dump'!$E$3:$AJ$3,0)
),
IF(AF$3="Attendance",
INDEX('Attendance Dump'!$E$2:$AI$400,
MATCH($A5,'Attendance Dump'!$B$2:$B$400,0),
MATCH(AF$2,'Attendance Dump'!$E$1:$AI$1,0)
),
INDEX('Active Hour''s Dump'!$D$3:$AH$337,
MATCH($C5,'Active Hour''s Dump'!$A$3:$A$337,0),
MATCH(AF$2,'Active Hour''s Dump'!$D$2:$AH$2,0)
))),"")</f>
        <v>1123.5980000000002</v>
      </c>
      <c r="AG5" s="13" t="str">
        <f>_xlfn.IFNA(IF(AG$3="Productivity",
INDEX('Productivity Dump'!$E$4:$AJ$500,
MATCH($A5,'Productivity Dump'!$A$4:$A$500,0),
MATCH(AG$2,'Productivity Dump'!$E$3:$AJ$3,0)
),
IF(AG$3="Attendance",
INDEX('Attendance Dump'!$E$2:$AI$400,
MATCH($A5,'Attendance Dump'!$B$2:$B$400,0),
MATCH(AG$2,'Attendance Dump'!$E$1:$AI$1,0)
),
INDEX('Active Hour''s Dump'!$D$3:$AH$337,
MATCH($C5,'Active Hour''s Dump'!$A$3:$A$337,0),
MATCH(AG$2,'Active Hour''s Dump'!$D$2:$AH$2,0)
))),"")</f>
        <v>P</v>
      </c>
      <c r="AH5" s="54">
        <f>_xlfn.IFNA(IF(AH$3="Productivity",
INDEX('Productivity Dump'!$E$4:$AJ$500,
MATCH($A5,'Productivity Dump'!$A$4:$A$500,0),
MATCH(AH$2,'Productivity Dump'!$E$3:$AJ$3,0)
),
IF(AH$3="Attendance",
INDEX('Attendance Dump'!$E$2:$AI$400,
MATCH($A5,'Attendance Dump'!$B$2:$B$400,0),
MATCH(AH$2,'Attendance Dump'!$E$1:$AI$1,0)
),
INDEX('Active Hour''s Dump'!$D$3:$AH$337,
MATCH($C5,'Active Hour''s Dump'!$A$3:$A$337,0),
MATCH(AH$2,'Active Hour''s Dump'!$D$2:$AH$2,0)
))),"")</f>
        <v>5.9166666666666696</v>
      </c>
      <c r="AI5" s="13">
        <f>_xlfn.IFNA(IF(AI$3="Productivity",
INDEX('Productivity Dump'!$E$4:$AJ$500,
MATCH($A5,'Productivity Dump'!$A$4:$A$500,0),
MATCH(AI$2,'Productivity Dump'!$E$3:$AJ$3,0)
),
IF(AI$3="Attendance",
INDEX('Attendance Dump'!$E$2:$AI$400,
MATCH($A5,'Attendance Dump'!$B$2:$B$400,0),
MATCH(AI$2,'Attendance Dump'!$E$1:$AI$1,0)
),
INDEX('Active Hour''s Dump'!$D$3:$AH$337,
MATCH($C5,'Active Hour''s Dump'!$A$3:$A$337,0),
MATCH(AI$2,'Active Hour''s Dump'!$D$2:$AH$2,0)
))),"")</f>
        <v>1178.453</v>
      </c>
      <c r="AJ5" s="13" t="str">
        <f>_xlfn.IFNA(IF(AJ$3="Productivity",
INDEX('Productivity Dump'!$E$4:$AJ$500,
MATCH($A5,'Productivity Dump'!$A$4:$A$500,0),
MATCH(AJ$2,'Productivity Dump'!$E$3:$AJ$3,0)
),
IF(AJ$3="Attendance",
INDEX('Attendance Dump'!$E$2:$AI$400,
MATCH($A5,'Attendance Dump'!$B$2:$B$400,0),
MATCH(AJ$2,'Attendance Dump'!$E$1:$AI$1,0)
),
INDEX('Active Hour''s Dump'!$D$3:$AH$337,
MATCH($C5,'Active Hour''s Dump'!$A$3:$A$337,0),
MATCH(AJ$2,'Active Hour''s Dump'!$D$2:$AH$2,0)
))),"")</f>
        <v>P</v>
      </c>
      <c r="AK5" s="54">
        <f>_xlfn.IFNA(IF(AK$3="Productivity",
INDEX('Productivity Dump'!$E$4:$AJ$500,
MATCH($A5,'Productivity Dump'!$A$4:$A$500,0),
MATCH(AK$2,'Productivity Dump'!$E$3:$AJ$3,0)
),
IF(AK$3="Attendance",
INDEX('Attendance Dump'!$E$2:$AI$400,
MATCH($A5,'Attendance Dump'!$B$2:$B$400,0),
MATCH(AK$2,'Attendance Dump'!$E$1:$AI$1,0)
),
INDEX('Active Hour''s Dump'!$D$3:$AH$337,
MATCH($C5,'Active Hour''s Dump'!$A$3:$A$337,0),
MATCH(AK$2,'Active Hour''s Dump'!$D$2:$AH$2,0)
))),"")</f>
        <v>6.5833333333333304</v>
      </c>
      <c r="AL5" s="13">
        <f>_xlfn.IFNA(IF(AL$3="Productivity",
INDEX('Productivity Dump'!$E$4:$AJ$500,
MATCH($A5,'Productivity Dump'!$A$4:$A$500,0),
MATCH(AL$2,'Productivity Dump'!$E$3:$AJ$3,0)
),
IF(AL$3="Attendance",
INDEX('Attendance Dump'!$E$2:$AI$400,
MATCH($A5,'Attendance Dump'!$B$2:$B$400,0),
MATCH(AL$2,'Attendance Dump'!$E$1:$AI$1,0)
),
INDEX('Active Hour''s Dump'!$D$3:$AH$337,
MATCH($C5,'Active Hour''s Dump'!$A$3:$A$337,0),
MATCH(AL$2,'Active Hour''s Dump'!$D$2:$AH$2,0)
))),"")</f>
        <v>0</v>
      </c>
      <c r="AM5" s="13" t="str">
        <f>_xlfn.IFNA(IF(AM$3="Productivity",
INDEX('Productivity Dump'!$E$4:$AJ$500,
MATCH($A5,'Productivity Dump'!$A$4:$A$500,0),
MATCH(AM$2,'Productivity Dump'!$E$3:$AJ$3,0)
),
IF(AM$3="Attendance",
INDEX('Attendance Dump'!$E$2:$AI$400,
MATCH($A5,'Attendance Dump'!$B$2:$B$400,0),
MATCH(AM$2,'Attendance Dump'!$E$1:$AI$1,0)
),
INDEX('Active Hour''s Dump'!$D$3:$AH$337,
MATCH($C5,'Active Hour''s Dump'!$A$3:$A$337,0),
MATCH(AM$2,'Active Hour''s Dump'!$D$2:$AH$2,0)
))),"")</f>
        <v>WO</v>
      </c>
      <c r="AN5" s="54">
        <f>_xlfn.IFNA(IF(AN$3="Productivity",
INDEX('Productivity Dump'!$E$4:$AJ$500,
MATCH($A5,'Productivity Dump'!$A$4:$A$500,0),
MATCH(AN$2,'Productivity Dump'!$E$3:$AJ$3,0)
),
IF(AN$3="Attendance",
INDEX('Attendance Dump'!$E$2:$AI$400,
MATCH($A5,'Attendance Dump'!$B$2:$B$400,0),
MATCH(AN$2,'Attendance Dump'!$E$1:$AI$1,0)
),
INDEX('Active Hour''s Dump'!$D$3:$AH$337,
MATCH($C5,'Active Hour''s Dump'!$A$3:$A$337,0),
MATCH(AN$2,'Active Hour''s Dump'!$D$2:$AH$2,0)
))),"")</f>
        <v>0</v>
      </c>
      <c r="AO5" s="13">
        <f>_xlfn.IFNA(IF(AO$3="Productivity",
INDEX('Productivity Dump'!$E$4:$AJ$500,
MATCH($A5,'Productivity Dump'!$A$4:$A$500,0),
MATCH(AO$2,'Productivity Dump'!$E$3:$AJ$3,0)
),
IF(AO$3="Attendance",
INDEX('Attendance Dump'!$E$2:$AI$400,
MATCH($A5,'Attendance Dump'!$B$2:$B$400,0),
MATCH(AO$2,'Attendance Dump'!$E$1:$AI$1,0)
),
INDEX('Active Hour''s Dump'!$D$3:$AH$337,
MATCH($C5,'Active Hour''s Dump'!$A$3:$A$337,0),
MATCH(AO$2,'Active Hour''s Dump'!$D$2:$AH$2,0)
))),"")</f>
        <v>674.68900000000008</v>
      </c>
      <c r="AP5" s="13" t="str">
        <f>_xlfn.IFNA(IF(AP$3="Productivity",
INDEX('Productivity Dump'!$E$4:$AJ$500,
MATCH($A5,'Productivity Dump'!$A$4:$A$500,0),
MATCH(AP$2,'Productivity Dump'!$E$3:$AJ$3,0)
),
IF(AP$3="Attendance",
INDEX('Attendance Dump'!$E$2:$AI$400,
MATCH($A5,'Attendance Dump'!$B$2:$B$400,0),
MATCH(AP$2,'Attendance Dump'!$E$1:$AI$1,0)
),
INDEX('Active Hour''s Dump'!$D$3:$AH$337,
MATCH($C5,'Active Hour''s Dump'!$A$3:$A$337,0),
MATCH(AP$2,'Active Hour''s Dump'!$D$2:$AH$2,0)
))),"")</f>
        <v>P</v>
      </c>
      <c r="AQ5" s="54">
        <f>_xlfn.IFNA(IF(AQ$3="Productivity",
INDEX('Productivity Dump'!$E$4:$AJ$500,
MATCH($A5,'Productivity Dump'!$A$4:$A$500,0),
MATCH(AQ$2,'Productivity Dump'!$E$3:$AJ$3,0)
),
IF(AQ$3="Attendance",
INDEX('Attendance Dump'!$E$2:$AI$400,
MATCH($A5,'Attendance Dump'!$B$2:$B$400,0),
MATCH(AQ$2,'Attendance Dump'!$E$1:$AI$1,0)
),
INDEX('Active Hour''s Dump'!$D$3:$AH$337,
MATCH($C5,'Active Hour''s Dump'!$A$3:$A$337,0),
MATCH(AQ$2,'Active Hour''s Dump'!$D$2:$AH$2,0)
))),"")</f>
        <v>3.1666666666666701</v>
      </c>
      <c r="AR5" s="13">
        <f>_xlfn.IFNA(IF(AR$3="Productivity",
INDEX('Productivity Dump'!$E$4:$AJ$500,
MATCH($A5,'Productivity Dump'!$A$4:$A$500,0),
MATCH(AR$2,'Productivity Dump'!$E$3:$AJ$3,0)
),
IF(AR$3="Attendance",
INDEX('Attendance Dump'!$E$2:$AI$400,
MATCH($A5,'Attendance Dump'!$B$2:$B$400,0),
MATCH(AR$2,'Attendance Dump'!$E$1:$AI$1,0)
),
INDEX('Active Hour''s Dump'!$D$3:$AH$337,
MATCH($C5,'Active Hour''s Dump'!$A$3:$A$337,0),
MATCH(AR$2,'Active Hour''s Dump'!$D$2:$AH$2,0)
))),"")</f>
        <v>1170.7530000000002</v>
      </c>
      <c r="AS5" s="13" t="str">
        <f>_xlfn.IFNA(IF(AS$3="Productivity",
INDEX('Productivity Dump'!$E$4:$AJ$500,
MATCH($A5,'Productivity Dump'!$A$4:$A$500,0),
MATCH(AS$2,'Productivity Dump'!$E$3:$AJ$3,0)
),
IF(AS$3="Attendance",
INDEX('Attendance Dump'!$E$2:$AI$400,
MATCH($A5,'Attendance Dump'!$B$2:$B$400,0),
MATCH(AS$2,'Attendance Dump'!$E$1:$AI$1,0)
),
INDEX('Active Hour''s Dump'!$D$3:$AH$337,
MATCH($C5,'Active Hour''s Dump'!$A$3:$A$337,0),
MATCH(AS$2,'Active Hour''s Dump'!$D$2:$AH$2,0)
))),"")</f>
        <v>P</v>
      </c>
      <c r="AT5" s="54">
        <f>_xlfn.IFNA(IF(AT$3="Productivity",
INDEX('Productivity Dump'!$E$4:$AJ$500,
MATCH($A5,'Productivity Dump'!$A$4:$A$500,0),
MATCH(AT$2,'Productivity Dump'!$E$3:$AJ$3,0)
),
IF(AT$3="Attendance",
INDEX('Attendance Dump'!$E$2:$AI$400,
MATCH($A5,'Attendance Dump'!$B$2:$B$400,0),
MATCH(AT$2,'Attendance Dump'!$E$1:$AI$1,0)
),
INDEX('Active Hour''s Dump'!$D$3:$AH$337,
MATCH($C5,'Active Hour''s Dump'!$A$3:$A$337,0),
MATCH(AT$2,'Active Hour''s Dump'!$D$2:$AH$2,0)
))),"")</f>
        <v>7.1666666666666696</v>
      </c>
      <c r="AU5" s="13">
        <f>_xlfn.IFNA(IF(AU$3="Productivity",
INDEX('Productivity Dump'!$E$4:$AJ$500,
MATCH($A5,'Productivity Dump'!$A$4:$A$500,0),
MATCH(AU$2,'Productivity Dump'!$E$3:$AJ$3,0)
),
IF(AU$3="Attendance",
INDEX('Attendance Dump'!$E$2:$AI$400,
MATCH($A5,'Attendance Dump'!$B$2:$B$400,0),
MATCH(AU$2,'Attendance Dump'!$E$1:$AI$1,0)
),
INDEX('Active Hour''s Dump'!$D$3:$AH$337,
MATCH($C5,'Active Hour''s Dump'!$A$3:$A$337,0),
MATCH(AU$2,'Active Hour''s Dump'!$D$2:$AH$2,0)
))),"")</f>
        <v>1131.644</v>
      </c>
      <c r="AV5" s="13" t="str">
        <f>_xlfn.IFNA(IF(AV$3="Productivity",
INDEX('Productivity Dump'!$E$4:$AJ$500,
MATCH($A5,'Productivity Dump'!$A$4:$A$500,0),
MATCH(AV$2,'Productivity Dump'!$E$3:$AJ$3,0)
),
IF(AV$3="Attendance",
INDEX('Attendance Dump'!$E$2:$AI$400,
MATCH($A5,'Attendance Dump'!$B$2:$B$400,0),
MATCH(AV$2,'Attendance Dump'!$E$1:$AI$1,0)
),
INDEX('Active Hour''s Dump'!$D$3:$AH$337,
MATCH($C5,'Active Hour''s Dump'!$A$3:$A$337,0),
MATCH(AV$2,'Active Hour''s Dump'!$D$2:$AH$2,0)
))),"")</f>
        <v>P</v>
      </c>
      <c r="AW5" s="54">
        <f>_xlfn.IFNA(IF(AW$3="Productivity",
INDEX('Productivity Dump'!$E$4:$AJ$500,
MATCH($A5,'Productivity Dump'!$A$4:$A$500,0),
MATCH(AW$2,'Productivity Dump'!$E$3:$AJ$3,0)
),
IF(AW$3="Attendance",
INDEX('Attendance Dump'!$E$2:$AI$400,
MATCH($A5,'Attendance Dump'!$B$2:$B$400,0),
MATCH(AW$2,'Attendance Dump'!$E$1:$AI$1,0)
),
INDEX('Active Hour''s Dump'!$D$3:$AH$337,
MATCH($C5,'Active Hour''s Dump'!$A$3:$A$337,0),
MATCH(AW$2,'Active Hour''s Dump'!$D$2:$AH$2,0)
))),"")</f>
        <v>7.4166666666666696</v>
      </c>
      <c r="AX5" s="13">
        <f>_xlfn.IFNA(IF(AX$3="Productivity",
INDEX('Productivity Dump'!$E$4:$AJ$500,
MATCH($A5,'Productivity Dump'!$A$4:$A$500,0),
MATCH(AX$2,'Productivity Dump'!$E$3:$AJ$3,0)
),
IF(AX$3="Attendance",
INDEX('Attendance Dump'!$E$2:$AI$400,
MATCH($A5,'Attendance Dump'!$B$2:$B$400,0),
MATCH(AX$2,'Attendance Dump'!$E$1:$AI$1,0)
),
INDEX('Active Hour''s Dump'!$D$3:$AH$337,
MATCH($C5,'Active Hour''s Dump'!$A$3:$A$337,0),
MATCH(AX$2,'Active Hour''s Dump'!$D$2:$AH$2,0)
))),"")</f>
        <v>1186.316</v>
      </c>
      <c r="AY5" s="13" t="str">
        <f>_xlfn.IFNA(IF(AY$3="Productivity",
INDEX('Productivity Dump'!$E$4:$AJ$500,
MATCH($A5,'Productivity Dump'!$A$4:$A$500,0),
MATCH(AY$2,'Productivity Dump'!$E$3:$AJ$3,0)
),
IF(AY$3="Attendance",
INDEX('Attendance Dump'!$E$2:$AI$400,
MATCH($A5,'Attendance Dump'!$B$2:$B$400,0),
MATCH(AY$2,'Attendance Dump'!$E$1:$AI$1,0)
),
INDEX('Active Hour''s Dump'!$D$3:$AH$337,
MATCH($C5,'Active Hour''s Dump'!$A$3:$A$337,0),
MATCH(AY$2,'Active Hour''s Dump'!$D$2:$AH$2,0)
))),"")</f>
        <v>P</v>
      </c>
      <c r="AZ5" s="54">
        <f>_xlfn.IFNA(IF(AZ$3="Productivity",
INDEX('Productivity Dump'!$E$4:$AJ$500,
MATCH($A5,'Productivity Dump'!$A$4:$A$500,0),
MATCH(AZ$2,'Productivity Dump'!$E$3:$AJ$3,0)
),
IF(AZ$3="Attendance",
INDEX('Attendance Dump'!$E$2:$AI$400,
MATCH($A5,'Attendance Dump'!$B$2:$B$400,0),
MATCH(AZ$2,'Attendance Dump'!$E$1:$AI$1,0)
),
INDEX('Active Hour''s Dump'!$D$3:$AH$337,
MATCH($C5,'Active Hour''s Dump'!$A$3:$A$337,0),
MATCH(AZ$2,'Active Hour''s Dump'!$D$2:$AH$2,0)
))),"")</f>
        <v>6.8333333333333304</v>
      </c>
      <c r="BA5" s="13">
        <f>_xlfn.IFNA(IF(BA$3="Productivity",
INDEX('Productivity Dump'!$E$4:$AJ$500,
MATCH($A5,'Productivity Dump'!$A$4:$A$500,0),
MATCH(BA$2,'Productivity Dump'!$E$3:$AJ$3,0)
),
IF(BA$3="Attendance",
INDEX('Attendance Dump'!$E$2:$AI$400,
MATCH($A5,'Attendance Dump'!$B$2:$B$400,0),
MATCH(BA$2,'Attendance Dump'!$E$1:$AI$1,0)
),
INDEX('Active Hour''s Dump'!$D$3:$AH$337,
MATCH($C5,'Active Hour''s Dump'!$A$3:$A$337,0),
MATCH(BA$2,'Active Hour''s Dump'!$D$2:$AH$2,0)
))),"")</f>
        <v>1144.5150000000001</v>
      </c>
      <c r="BB5" s="13" t="str">
        <f>_xlfn.IFNA(IF(BB$3="Productivity",
INDEX('Productivity Dump'!$E$4:$AJ$500,
MATCH($A5,'Productivity Dump'!$A$4:$A$500,0),
MATCH(BB$2,'Productivity Dump'!$E$3:$AJ$3,0)
),
IF(BB$3="Attendance",
INDEX('Attendance Dump'!$E$2:$AI$400,
MATCH($A5,'Attendance Dump'!$B$2:$B$400,0),
MATCH(BB$2,'Attendance Dump'!$E$1:$AI$1,0)
),
INDEX('Active Hour''s Dump'!$D$3:$AH$337,
MATCH($C5,'Active Hour''s Dump'!$A$3:$A$337,0),
MATCH(BB$2,'Active Hour''s Dump'!$D$2:$AH$2,0)
))),"")</f>
        <v>P</v>
      </c>
      <c r="BC5" s="54">
        <f>_xlfn.IFNA(IF(BC$3="Productivity",
INDEX('Productivity Dump'!$E$4:$AJ$500,
MATCH($A5,'Productivity Dump'!$A$4:$A$500,0),
MATCH(BC$2,'Productivity Dump'!$E$3:$AJ$3,0)
),
IF(BC$3="Attendance",
INDEX('Attendance Dump'!$E$2:$AI$400,
MATCH($A5,'Attendance Dump'!$B$2:$B$400,0),
MATCH(BC$2,'Attendance Dump'!$E$1:$AI$1,0)
),
INDEX('Active Hour''s Dump'!$D$3:$AH$337,
MATCH($C5,'Active Hour''s Dump'!$A$3:$A$337,0),
MATCH(BC$2,'Active Hour''s Dump'!$D$2:$AH$2,0)
))),"")</f>
        <v>5.5</v>
      </c>
      <c r="BD5" s="13">
        <f>_xlfn.IFNA(IF(BD$3="Productivity",
INDEX('Productivity Dump'!$E$4:$AJ$500,
MATCH($A5,'Productivity Dump'!$A$4:$A$500,0),
MATCH(BD$2,'Productivity Dump'!$E$3:$AJ$3,0)
),
IF(BD$3="Attendance",
INDEX('Attendance Dump'!$E$2:$AI$400,
MATCH($A5,'Attendance Dump'!$B$2:$B$400,0),
MATCH(BD$2,'Attendance Dump'!$E$1:$AI$1,0)
),
INDEX('Active Hour''s Dump'!$D$3:$AH$337,
MATCH($C5,'Active Hour''s Dump'!$A$3:$A$337,0),
MATCH(BD$2,'Active Hour''s Dump'!$D$2:$AH$2,0)
))),"")</f>
        <v>594.25900000000013</v>
      </c>
      <c r="BE5" s="13" t="str">
        <f>_xlfn.IFNA(IF(BE$3="Productivity",
INDEX('Productivity Dump'!$E$4:$AJ$500,
MATCH($A5,'Productivity Dump'!$A$4:$A$500,0),
MATCH(BE$2,'Productivity Dump'!$E$3:$AJ$3,0)
),
IF(BE$3="Attendance",
INDEX('Attendance Dump'!$E$2:$AI$400,
MATCH($A5,'Attendance Dump'!$B$2:$B$400,0),
MATCH(BE$2,'Attendance Dump'!$E$1:$AI$1,0)
),
INDEX('Active Hour''s Dump'!$D$3:$AH$337,
MATCH($C5,'Active Hour''s Dump'!$A$3:$A$337,0),
MATCH(BE$2,'Active Hour''s Dump'!$D$2:$AH$2,0)
))),"")</f>
        <v>P</v>
      </c>
      <c r="BF5" s="54">
        <f>_xlfn.IFNA(IF(BF$3="Productivity",
INDEX('Productivity Dump'!$E$4:$AJ$500,
MATCH($A5,'Productivity Dump'!$A$4:$A$500,0),
MATCH(BF$2,'Productivity Dump'!$E$3:$AJ$3,0)
),
IF(BF$3="Attendance",
INDEX('Attendance Dump'!$E$2:$AI$400,
MATCH($A5,'Attendance Dump'!$B$2:$B$400,0),
MATCH(BF$2,'Attendance Dump'!$E$1:$AI$1,0)
),
INDEX('Active Hour''s Dump'!$D$3:$AH$337,
MATCH($C5,'Active Hour''s Dump'!$A$3:$A$337,0),
MATCH(BF$2,'Active Hour''s Dump'!$D$2:$AH$2,0)
))),"")</f>
        <v>3.5</v>
      </c>
      <c r="BG5" s="13">
        <f>_xlfn.IFNA(IF(BG$3="Productivity",
INDEX('Productivity Dump'!$E$4:$AJ$500,
MATCH($A5,'Productivity Dump'!$A$4:$A$500,0),
MATCH(BG$2,'Productivity Dump'!$E$3:$AJ$3,0)
),
IF(BG$3="Attendance",
INDEX('Attendance Dump'!$E$2:$AI$400,
MATCH($A5,'Attendance Dump'!$B$2:$B$400,0),
MATCH(BG$2,'Attendance Dump'!$E$1:$AI$1,0)
),
INDEX('Active Hour''s Dump'!$D$3:$AH$337,
MATCH($C5,'Active Hour''s Dump'!$A$3:$A$337,0),
MATCH(BG$2,'Active Hour''s Dump'!$D$2:$AH$2,0)
))),"")</f>
        <v>0</v>
      </c>
      <c r="BH5" s="13" t="str">
        <f>_xlfn.IFNA(IF(BH$3="Productivity",
INDEX('Productivity Dump'!$E$4:$AJ$500,
MATCH($A5,'Productivity Dump'!$A$4:$A$500,0),
MATCH(BH$2,'Productivity Dump'!$E$3:$AJ$3,0)
),
IF(BH$3="Attendance",
INDEX('Attendance Dump'!$E$2:$AI$400,
MATCH($A5,'Attendance Dump'!$B$2:$B$400,0),
MATCH(BH$2,'Attendance Dump'!$E$1:$AI$1,0)
),
INDEX('Active Hour''s Dump'!$D$3:$AH$337,
MATCH($C5,'Active Hour''s Dump'!$A$3:$A$337,0),
MATCH(BH$2,'Active Hour''s Dump'!$D$2:$AH$2,0)
))),"")</f>
        <v>WO</v>
      </c>
      <c r="BI5" s="54">
        <f>_xlfn.IFNA(IF(BI$3="Productivity",
INDEX('Productivity Dump'!$E$4:$AJ$500,
MATCH($A5,'Productivity Dump'!$A$4:$A$500,0),
MATCH(BI$2,'Productivity Dump'!$E$3:$AJ$3,0)
),
IF(BI$3="Attendance",
INDEX('Attendance Dump'!$E$2:$AI$400,
MATCH($A5,'Attendance Dump'!$B$2:$B$400,0),
MATCH(BI$2,'Attendance Dump'!$E$1:$AI$1,0)
),
INDEX('Active Hour''s Dump'!$D$3:$AH$337,
MATCH($C5,'Active Hour''s Dump'!$A$3:$A$337,0),
MATCH(BI$2,'Active Hour''s Dump'!$D$2:$AH$2,0)
))),"")</f>
        <v>0</v>
      </c>
      <c r="BJ5" s="13">
        <f>_xlfn.IFNA(IF(BJ$3="Productivity",
INDEX('Productivity Dump'!$E$4:$AJ$500,
MATCH($A5,'Productivity Dump'!$A$4:$A$500,0),
MATCH(BJ$2,'Productivity Dump'!$E$3:$AJ$3,0)
),
IF(BJ$3="Attendance",
INDEX('Attendance Dump'!$E$2:$AI$400,
MATCH($A5,'Attendance Dump'!$B$2:$B$400,0),
MATCH(BJ$2,'Attendance Dump'!$E$1:$AI$1,0)
),
INDEX('Active Hour''s Dump'!$D$3:$AH$337,
MATCH($C5,'Active Hour''s Dump'!$A$3:$A$337,0),
MATCH(BJ$2,'Active Hour''s Dump'!$D$2:$AH$2,0)
))),"")</f>
        <v>609.15599999999984</v>
      </c>
      <c r="BK5" s="13" t="str">
        <f>_xlfn.IFNA(IF(BK$3="Productivity",
INDEX('Productivity Dump'!$E$4:$AJ$500,
MATCH($A5,'Productivity Dump'!$A$4:$A$500,0),
MATCH(BK$2,'Productivity Dump'!$E$3:$AJ$3,0)
),
IF(BK$3="Attendance",
INDEX('Attendance Dump'!$E$2:$AI$400,
MATCH($A5,'Attendance Dump'!$B$2:$B$400,0),
MATCH(BK$2,'Attendance Dump'!$E$1:$AI$1,0)
),
INDEX('Active Hour''s Dump'!$D$3:$AH$337,
MATCH($C5,'Active Hour''s Dump'!$A$3:$A$337,0),
MATCH(BK$2,'Active Hour''s Dump'!$D$2:$AH$2,0)
))),"")</f>
        <v>P</v>
      </c>
      <c r="BL5" s="54">
        <f>_xlfn.IFNA(IF(BL$3="Productivity",
INDEX('Productivity Dump'!$E$4:$AJ$500,
MATCH($A5,'Productivity Dump'!$A$4:$A$500,0),
MATCH(BL$2,'Productivity Dump'!$E$3:$AJ$3,0)
),
IF(BL$3="Attendance",
INDEX('Attendance Dump'!$E$2:$AI$400,
MATCH($A5,'Attendance Dump'!$B$2:$B$400,0),
MATCH(BL$2,'Attendance Dump'!$E$1:$AI$1,0)
),
INDEX('Active Hour''s Dump'!$D$3:$AH$337,
MATCH($C5,'Active Hour''s Dump'!$A$3:$A$337,0),
MATCH(BL$2,'Active Hour''s Dump'!$D$2:$AH$2,0)
))),"")</f>
        <v>3.4166666666666701</v>
      </c>
      <c r="BM5" s="13">
        <f>_xlfn.IFNA(IF(BM$3="Productivity",
INDEX('Productivity Dump'!$E$4:$AJ$500,
MATCH($A5,'Productivity Dump'!$A$4:$A$500,0),
MATCH(BM$2,'Productivity Dump'!$E$3:$AJ$3,0)
),
IF(BM$3="Attendance",
INDEX('Attendance Dump'!$E$2:$AI$400,
MATCH($A5,'Attendance Dump'!$B$2:$B$400,0),
MATCH(BM$2,'Attendance Dump'!$E$1:$AI$1,0)
),
INDEX('Active Hour''s Dump'!$D$3:$AH$337,
MATCH($C5,'Active Hour''s Dump'!$A$3:$A$337,0),
MATCH(BM$2,'Active Hour''s Dump'!$D$2:$AH$2,0)
))),"")</f>
        <v>1120.3319999999999</v>
      </c>
      <c r="BN5" s="13" t="str">
        <f>_xlfn.IFNA(IF(BN$3="Productivity",
INDEX('Productivity Dump'!$E$4:$AJ$500,
MATCH($A5,'Productivity Dump'!$A$4:$A$500,0),
MATCH(BN$2,'Productivity Dump'!$E$3:$AJ$3,0)
),
IF(BN$3="Attendance",
INDEX('Attendance Dump'!$E$2:$AI$400,
MATCH($A5,'Attendance Dump'!$B$2:$B$400,0),
MATCH(BN$2,'Attendance Dump'!$E$1:$AI$1,0)
),
INDEX('Active Hour''s Dump'!$D$3:$AH$337,
MATCH($C5,'Active Hour''s Dump'!$A$3:$A$337,0),
MATCH(BN$2,'Active Hour''s Dump'!$D$2:$AH$2,0)
))),"")</f>
        <v>P</v>
      </c>
      <c r="BO5" s="54">
        <f>_xlfn.IFNA(IF(BO$3="Productivity",
INDEX('Productivity Dump'!$E$4:$AJ$500,
MATCH($A5,'Productivity Dump'!$A$4:$A$500,0),
MATCH(BO$2,'Productivity Dump'!$E$3:$AJ$3,0)
),
IF(BO$3="Attendance",
INDEX('Attendance Dump'!$E$2:$AI$400,
MATCH($A5,'Attendance Dump'!$B$2:$B$400,0),
MATCH(BO$2,'Attendance Dump'!$E$1:$AI$1,0)
),
INDEX('Active Hour''s Dump'!$D$3:$AH$337,
MATCH($C5,'Active Hour''s Dump'!$A$3:$A$337,0),
MATCH(BO$2,'Active Hour''s Dump'!$D$2:$AH$2,0)
))),"")</f>
        <v>5.25</v>
      </c>
      <c r="BP5" s="13">
        <f>_xlfn.IFNA(IF(BP$3="Productivity",
INDEX('Productivity Dump'!$E$4:$AJ$500,
MATCH($A5,'Productivity Dump'!$A$4:$A$500,0),
MATCH(BP$2,'Productivity Dump'!$E$3:$AJ$3,0)
),
IF(BP$3="Attendance",
INDEX('Attendance Dump'!$E$2:$AI$400,
MATCH($A5,'Attendance Dump'!$B$2:$B$400,0),
MATCH(BP$2,'Attendance Dump'!$E$1:$AI$1,0)
),
INDEX('Active Hour''s Dump'!$D$3:$AH$337,
MATCH($C5,'Active Hour''s Dump'!$A$3:$A$337,0),
MATCH(BP$2,'Active Hour''s Dump'!$D$2:$AH$2,0)
))),"")</f>
        <v>0</v>
      </c>
      <c r="BQ5" s="13" t="str">
        <f>_xlfn.IFNA(IF(BQ$3="Productivity",
INDEX('Productivity Dump'!$E$4:$AJ$500,
MATCH($A5,'Productivity Dump'!$A$4:$A$500,0),
MATCH(BQ$2,'Productivity Dump'!$E$3:$AJ$3,0)
),
IF(BQ$3="Attendance",
INDEX('Attendance Dump'!$E$2:$AI$400,
MATCH($A5,'Attendance Dump'!$B$2:$B$400,0),
MATCH(BQ$2,'Attendance Dump'!$E$1:$AI$1,0)
),
INDEX('Active Hour''s Dump'!$D$3:$AH$337,
MATCH($C5,'Active Hour''s Dump'!$A$3:$A$337,0),
MATCH(BQ$2,'Active Hour''s Dump'!$D$2:$AH$2,0)
))),"")</f>
        <v>PL</v>
      </c>
      <c r="BR5" s="54">
        <f>_xlfn.IFNA(IF(BR$3="Productivity",
INDEX('Productivity Dump'!$E$4:$AJ$500,
MATCH($A5,'Productivity Dump'!$A$4:$A$500,0),
MATCH(BR$2,'Productivity Dump'!$E$3:$AJ$3,0)
),
IF(BR$3="Attendance",
INDEX('Attendance Dump'!$E$2:$AI$400,
MATCH($A5,'Attendance Dump'!$B$2:$B$400,0),
MATCH(BR$2,'Attendance Dump'!$E$1:$AI$1,0)
),
INDEX('Active Hour''s Dump'!$D$3:$AH$337,
MATCH($C5,'Active Hour''s Dump'!$A$3:$A$337,0),
MATCH(BR$2,'Active Hour''s Dump'!$D$2:$AH$2,0)
))),"")</f>
        <v>0</v>
      </c>
      <c r="BS5" s="13">
        <f>_xlfn.IFNA(IF(BS$3="Productivity",
INDEX('Productivity Dump'!$E$4:$AJ$500,
MATCH($A5,'Productivity Dump'!$A$4:$A$500,0),
MATCH(BS$2,'Productivity Dump'!$E$3:$AJ$3,0)
),
IF(BS$3="Attendance",
INDEX('Attendance Dump'!$E$2:$AI$400,
MATCH($A5,'Attendance Dump'!$B$2:$B$400,0),
MATCH(BS$2,'Attendance Dump'!$E$1:$AI$1,0)
),
INDEX('Active Hour''s Dump'!$D$3:$AH$337,
MATCH($C5,'Active Hour''s Dump'!$A$3:$A$337,0),
MATCH(BS$2,'Active Hour''s Dump'!$D$2:$AH$2,0)
))),"")</f>
        <v>0</v>
      </c>
      <c r="BT5" s="13" t="str">
        <f>_xlfn.IFNA(IF(BT$3="Productivity",
INDEX('Productivity Dump'!$E$4:$AJ$500,
MATCH($A5,'Productivity Dump'!$A$4:$A$500,0),
MATCH(BT$2,'Productivity Dump'!$E$3:$AJ$3,0)
),
IF(BT$3="Attendance",
INDEX('Attendance Dump'!$E$2:$AI$400,
MATCH($A5,'Attendance Dump'!$B$2:$B$400,0),
MATCH(BT$2,'Attendance Dump'!$E$1:$AI$1,0)
),
INDEX('Active Hour''s Dump'!$D$3:$AH$337,
MATCH($C5,'Active Hour''s Dump'!$A$3:$A$337,0),
MATCH(BT$2,'Active Hour''s Dump'!$D$2:$AH$2,0)
))),"")</f>
        <v>H</v>
      </c>
      <c r="BU5" s="54">
        <f>_xlfn.IFNA(IF(BU$3="Productivity",
INDEX('Productivity Dump'!$E$4:$AJ$500,
MATCH($A5,'Productivity Dump'!$A$4:$A$500,0),
MATCH(BU$2,'Productivity Dump'!$E$3:$AJ$3,0)
),
IF(BU$3="Attendance",
INDEX('Attendance Dump'!$E$2:$AI$400,
MATCH($A5,'Attendance Dump'!$B$2:$B$400,0),
MATCH(BU$2,'Attendance Dump'!$E$1:$AI$1,0)
),
INDEX('Active Hour''s Dump'!$D$3:$AH$337,
MATCH($C5,'Active Hour''s Dump'!$A$3:$A$337,0),
MATCH(BU$2,'Active Hour''s Dump'!$D$2:$AH$2,0)
))),"")</f>
        <v>0</v>
      </c>
      <c r="BV5" s="13">
        <f>_xlfn.IFNA(IF(BV$3="Productivity",
INDEX('Productivity Dump'!$E$4:$AJ$500,
MATCH($A5,'Productivity Dump'!$A$4:$A$500,0),
MATCH(BV$2,'Productivity Dump'!$E$3:$AJ$3,0)
),
IF(BV$3="Attendance",
INDEX('Attendance Dump'!$E$2:$AI$400,
MATCH($A5,'Attendance Dump'!$B$2:$B$400,0),
MATCH(BV$2,'Attendance Dump'!$E$1:$AI$1,0)
),
INDEX('Active Hour''s Dump'!$D$3:$AH$337,
MATCH($C5,'Active Hour''s Dump'!$A$3:$A$337,0),
MATCH(BV$2,'Active Hour''s Dump'!$D$2:$AH$2,0)
))),"")</f>
        <v>673.18200000000013</v>
      </c>
      <c r="BW5" s="13" t="str">
        <f>_xlfn.IFNA(IF(BW$3="Productivity",
INDEX('Productivity Dump'!$E$4:$AJ$500,
MATCH($A5,'Productivity Dump'!$A$4:$A$500,0),
MATCH(BW$2,'Productivity Dump'!$E$3:$AJ$3,0)
),
IF(BW$3="Attendance",
INDEX('Attendance Dump'!$E$2:$AI$400,
MATCH($A5,'Attendance Dump'!$B$2:$B$400,0),
MATCH(BW$2,'Attendance Dump'!$E$1:$AI$1,0)
),
INDEX('Active Hour''s Dump'!$D$3:$AH$337,
MATCH($C5,'Active Hour''s Dump'!$A$3:$A$337,0),
MATCH(BW$2,'Active Hour''s Dump'!$D$2:$AH$2,0)
))),"")</f>
        <v>P</v>
      </c>
      <c r="BX5" s="54">
        <f>_xlfn.IFNA(IF(BX$3="Productivity",
INDEX('Productivity Dump'!$E$4:$AJ$500,
MATCH($A5,'Productivity Dump'!$A$4:$A$500,0),
MATCH(BX$2,'Productivity Dump'!$E$3:$AJ$3,0)
),
IF(BX$3="Attendance",
INDEX('Attendance Dump'!$E$2:$AI$400,
MATCH($A5,'Attendance Dump'!$B$2:$B$400,0),
MATCH(BX$2,'Attendance Dump'!$E$1:$AI$1,0)
),
INDEX('Active Hour''s Dump'!$D$3:$AH$337,
MATCH($C5,'Active Hour''s Dump'!$A$3:$A$337,0),
MATCH(BX$2,'Active Hour''s Dump'!$D$2:$AH$2,0)
))),"")</f>
        <v>5.0833333333333304</v>
      </c>
      <c r="BY5" s="13">
        <f>_xlfn.IFNA(IF(BY$3="Productivity",
INDEX('Productivity Dump'!$E$4:$AJ$500,
MATCH($A5,'Productivity Dump'!$A$4:$A$500,0),
MATCH(BY$2,'Productivity Dump'!$E$3:$AJ$3,0)
),
IF(BY$3="Attendance",
INDEX('Attendance Dump'!$E$2:$AI$400,
MATCH($A5,'Attendance Dump'!$B$2:$B$400,0),
MATCH(BY$2,'Attendance Dump'!$E$1:$AI$1,0)
),
INDEX('Active Hour''s Dump'!$D$3:$AH$337,
MATCH($C5,'Active Hour''s Dump'!$A$3:$A$337,0),
MATCH(BY$2,'Active Hour''s Dump'!$D$2:$AH$2,0)
))),"")</f>
        <v>411.65799999999996</v>
      </c>
      <c r="BZ5" s="13" t="str">
        <f>_xlfn.IFNA(IF(BZ$3="Productivity",
INDEX('Productivity Dump'!$E$4:$AJ$500,
MATCH($A5,'Productivity Dump'!$A$4:$A$500,0),
MATCH(BZ$2,'Productivity Dump'!$E$3:$AJ$3,0)
),
IF(BZ$3="Attendance",
INDEX('Attendance Dump'!$E$2:$AI$400,
MATCH($A5,'Attendance Dump'!$B$2:$B$400,0),
MATCH(BZ$2,'Attendance Dump'!$E$1:$AI$1,0)
),
INDEX('Active Hour''s Dump'!$D$3:$AH$337,
MATCH($C5,'Active Hour''s Dump'!$A$3:$A$337,0),
MATCH(BZ$2,'Active Hour''s Dump'!$D$2:$AH$2,0)
))),"")</f>
        <v>P</v>
      </c>
      <c r="CA5" s="54">
        <f>_xlfn.IFNA(IF(CA$3="Productivity",
INDEX('Productivity Dump'!$E$4:$AJ$500,
MATCH($A5,'Productivity Dump'!$A$4:$A$500,0),
MATCH(CA$2,'Productivity Dump'!$E$3:$AJ$3,0)
),
IF(CA$3="Attendance",
INDEX('Attendance Dump'!$E$2:$AI$400,
MATCH($A5,'Attendance Dump'!$B$2:$B$400,0),
MATCH(CA$2,'Attendance Dump'!$E$1:$AI$1,0)
),
INDEX('Active Hour''s Dump'!$D$3:$AH$337,
MATCH($C5,'Active Hour''s Dump'!$A$3:$A$337,0),
MATCH(CA$2,'Active Hour''s Dump'!$D$2:$AH$2,0)
))),"")</f>
        <v>2.9166666666666701</v>
      </c>
      <c r="CB5" s="13">
        <f>_xlfn.IFNA(IF(CB$3="Productivity",
INDEX('Productivity Dump'!$E$4:$AJ$500,
MATCH($A5,'Productivity Dump'!$A$4:$A$500,0),
MATCH(CB$2,'Productivity Dump'!$E$3:$AJ$3,0)
),
IF(CB$3="Attendance",
INDEX('Attendance Dump'!$E$2:$AI$400,
MATCH($A5,'Attendance Dump'!$B$2:$B$400,0),
MATCH(CB$2,'Attendance Dump'!$E$1:$AI$1,0)
),
INDEX('Active Hour''s Dump'!$D$3:$AH$337,
MATCH($C5,'Active Hour''s Dump'!$A$3:$A$337,0),
MATCH(CB$2,'Active Hour''s Dump'!$D$2:$AH$2,0)
))),"")</f>
        <v>0</v>
      </c>
      <c r="CC5" s="13" t="str">
        <f>_xlfn.IFNA(IF(CC$3="Productivity",
INDEX('Productivity Dump'!$E$4:$AJ$500,
MATCH($A5,'Productivity Dump'!$A$4:$A$500,0),
MATCH(CC$2,'Productivity Dump'!$E$3:$AJ$3,0)
),
IF(CC$3="Attendance",
INDEX('Attendance Dump'!$E$2:$AI$400,
MATCH($A5,'Attendance Dump'!$B$2:$B$400,0),
MATCH(CC$2,'Attendance Dump'!$E$1:$AI$1,0)
),
INDEX('Active Hour''s Dump'!$D$3:$AH$337,
MATCH($C5,'Active Hour''s Dump'!$A$3:$A$337,0),
MATCH(CC$2,'Active Hour''s Dump'!$D$2:$AH$2,0)
))),"")</f>
        <v>WO</v>
      </c>
      <c r="CD5" s="54">
        <f>_xlfn.IFNA(IF(CD$3="Productivity",
INDEX('Productivity Dump'!$E$4:$AJ$500,
MATCH($A5,'Productivity Dump'!$A$4:$A$500,0),
MATCH(CD$2,'Productivity Dump'!$E$3:$AJ$3,0)
),
IF(CD$3="Attendance",
INDEX('Attendance Dump'!$E$2:$AI$400,
MATCH($A5,'Attendance Dump'!$B$2:$B$400,0),
MATCH(CD$2,'Attendance Dump'!$E$1:$AI$1,0)
),
INDEX('Active Hour''s Dump'!$D$3:$AH$337,
MATCH($C5,'Active Hour''s Dump'!$A$3:$A$337,0),
MATCH(CD$2,'Active Hour''s Dump'!$D$2:$AH$2,0)
))),"")</f>
        <v>0</v>
      </c>
      <c r="CE5" s="13">
        <f>_xlfn.IFNA(IF(CE$3="Productivity",
INDEX('Productivity Dump'!$E$4:$AJ$500,
MATCH($A5,'Productivity Dump'!$A$4:$A$500,0),
MATCH(CE$2,'Productivity Dump'!$E$3:$AJ$3,0)
),
IF(CE$3="Attendance",
INDEX('Attendance Dump'!$E$2:$AI$400,
MATCH($A5,'Attendance Dump'!$B$2:$B$400,0),
MATCH(CE$2,'Attendance Dump'!$E$1:$AI$1,0)
),
INDEX('Active Hour''s Dump'!$D$3:$AH$337,
MATCH($C5,'Active Hour''s Dump'!$A$3:$A$337,0),
MATCH(CE$2,'Active Hour''s Dump'!$D$2:$AH$2,0)
))),"")</f>
        <v>441.7349999999999</v>
      </c>
      <c r="CF5" s="13" t="str">
        <f>_xlfn.IFNA(IF(CF$3="Productivity",
INDEX('Productivity Dump'!$E$4:$AJ$500,
MATCH($A5,'Productivity Dump'!$A$4:$A$500,0),
MATCH(CF$2,'Productivity Dump'!$E$3:$AJ$3,0)
),
IF(CF$3="Attendance",
INDEX('Attendance Dump'!$E$2:$AI$400,
MATCH($A5,'Attendance Dump'!$B$2:$B$400,0),
MATCH(CF$2,'Attendance Dump'!$E$1:$AI$1,0)
),
INDEX('Active Hour''s Dump'!$D$3:$AH$337,
MATCH($C5,'Active Hour''s Dump'!$A$3:$A$337,0),
MATCH(CF$2,'Active Hour''s Dump'!$D$2:$AH$2,0)
))),"")</f>
        <v>P</v>
      </c>
      <c r="CG5" s="54">
        <f>_xlfn.IFNA(IF(CG$3="Productivity",
INDEX('Productivity Dump'!$E$4:$AJ$500,
MATCH($A5,'Productivity Dump'!$A$4:$A$500,0),
MATCH(CG$2,'Productivity Dump'!$E$3:$AJ$3,0)
),
IF(CG$3="Attendance",
INDEX('Attendance Dump'!$E$2:$AI$400,
MATCH($A5,'Attendance Dump'!$B$2:$B$400,0),
MATCH(CG$2,'Attendance Dump'!$E$1:$AI$1,0)
),
INDEX('Active Hour''s Dump'!$D$3:$AH$337,
MATCH($C5,'Active Hour''s Dump'!$A$3:$A$337,0),
MATCH(CG$2,'Active Hour''s Dump'!$D$2:$AH$2,0)
))),"")</f>
        <v>2</v>
      </c>
      <c r="CH5" s="13">
        <f>_xlfn.IFNA(IF(CH$3="Productivity",
INDEX('Productivity Dump'!$E$4:$AJ$500,
MATCH($A5,'Productivity Dump'!$A$4:$A$500,0),
MATCH(CH$2,'Productivity Dump'!$E$3:$AJ$3,0)
),
IF(CH$3="Attendance",
INDEX('Attendance Dump'!$E$2:$AI$400,
MATCH($A5,'Attendance Dump'!$B$2:$B$400,0),
MATCH(CH$2,'Attendance Dump'!$E$1:$AI$1,0)
),
INDEX('Active Hour''s Dump'!$D$3:$AH$337,
MATCH($C5,'Active Hour''s Dump'!$A$3:$A$337,0),
MATCH(CH$2,'Active Hour''s Dump'!$D$2:$AH$2,0)
))),"")</f>
        <v>1164.9269999999999</v>
      </c>
      <c r="CI5" s="13" t="str">
        <f>_xlfn.IFNA(IF(CI$3="Productivity",
INDEX('Productivity Dump'!$E$4:$AJ$500,
MATCH($A5,'Productivity Dump'!$A$4:$A$500,0),
MATCH(CI$2,'Productivity Dump'!$E$3:$AJ$3,0)
),
IF(CI$3="Attendance",
INDEX('Attendance Dump'!$E$2:$AI$400,
MATCH($A5,'Attendance Dump'!$B$2:$B$400,0),
MATCH(CI$2,'Attendance Dump'!$E$1:$AI$1,0)
),
INDEX('Active Hour''s Dump'!$D$3:$AH$337,
MATCH($C5,'Active Hour''s Dump'!$A$3:$A$337,0),
MATCH(CI$2,'Active Hour''s Dump'!$D$2:$AH$2,0)
))),"")</f>
        <v>P</v>
      </c>
      <c r="CJ5" s="54">
        <f>_xlfn.IFNA(IF(CJ$3="Productivity",
INDEX('Productivity Dump'!$E$4:$AJ$500,
MATCH($A5,'Productivity Dump'!$A$4:$A$500,0),
MATCH(CJ$2,'Productivity Dump'!$E$3:$AJ$3,0)
),
IF(CJ$3="Attendance",
INDEX('Attendance Dump'!$E$2:$AI$400,
MATCH($A5,'Attendance Dump'!$B$2:$B$400,0),
MATCH(CJ$2,'Attendance Dump'!$E$1:$AI$1,0)
),
INDEX('Active Hour''s Dump'!$D$3:$AH$337,
MATCH($C5,'Active Hour''s Dump'!$A$3:$A$337,0),
MATCH(CJ$2,'Active Hour''s Dump'!$D$2:$AH$2,0)
))),"")</f>
        <v>6.6666666666666696</v>
      </c>
      <c r="CK5" s="13">
        <f>_xlfn.IFNA(IF(CK$3="Productivity",
INDEX('Productivity Dump'!$E$4:$AJ$500,
MATCH($A5,'Productivity Dump'!$A$4:$A$500,0),
MATCH(CK$2,'Productivity Dump'!$E$3:$AJ$3,0)
),
IF(CK$3="Attendance",
INDEX('Attendance Dump'!$E$2:$AI$400,
MATCH($A5,'Attendance Dump'!$B$2:$B$400,0),
MATCH(CK$2,'Attendance Dump'!$E$1:$AI$1,0)
),
INDEX('Active Hour''s Dump'!$D$3:$AH$337,
MATCH($C5,'Active Hour''s Dump'!$A$3:$A$337,0),
MATCH(CK$2,'Active Hour''s Dump'!$D$2:$AH$2,0)
))),"")</f>
        <v>1140.8709999999996</v>
      </c>
      <c r="CL5" s="13" t="str">
        <f>_xlfn.IFNA(IF(CL$3="Productivity",
INDEX('Productivity Dump'!$E$4:$AJ$500,
MATCH($A5,'Productivity Dump'!$A$4:$A$500,0),
MATCH(CL$2,'Productivity Dump'!$E$3:$AJ$3,0)
),
IF(CL$3="Attendance",
INDEX('Attendance Dump'!$E$2:$AI$400,
MATCH($A5,'Attendance Dump'!$B$2:$B$400,0),
MATCH(CL$2,'Attendance Dump'!$E$1:$AI$1,0)
),
INDEX('Active Hour''s Dump'!$D$3:$AH$337,
MATCH($C5,'Active Hour''s Dump'!$A$3:$A$337,0),
MATCH(CL$2,'Active Hour''s Dump'!$D$2:$AH$2,0)
))),"")</f>
        <v>P</v>
      </c>
      <c r="CM5" s="54">
        <f>_xlfn.IFNA(IF(CM$3="Productivity",
INDEX('Productivity Dump'!$E$4:$AJ$500,
MATCH($A5,'Productivity Dump'!$A$4:$A$500,0),
MATCH(CM$2,'Productivity Dump'!$E$3:$AJ$3,0)
),
IF(CM$3="Attendance",
INDEX('Attendance Dump'!$E$2:$AI$400,
MATCH($A5,'Attendance Dump'!$B$2:$B$400,0),
MATCH(CM$2,'Attendance Dump'!$E$1:$AI$1,0)
),
INDEX('Active Hour''s Dump'!$D$3:$AH$337,
MATCH($C5,'Active Hour''s Dump'!$A$3:$A$337,0),
MATCH(CM$2,'Active Hour''s Dump'!$D$2:$AH$2,0)
))),"")</f>
        <v>5.6666666666666696</v>
      </c>
      <c r="CN5" s="13">
        <f>_xlfn.IFNA(IF(CN$3="Productivity",
INDEX('Productivity Dump'!$E$4:$AJ$500,
MATCH($A5,'Productivity Dump'!$A$4:$A$500,0),
MATCH(CN$2,'Productivity Dump'!$E$3:$AJ$3,0)
),
IF(CN$3="Attendance",
INDEX('Attendance Dump'!$E$2:$AI$400,
MATCH($A5,'Attendance Dump'!$B$2:$B$400,0),
MATCH(CN$2,'Attendance Dump'!$E$1:$AI$1,0)
),
INDEX('Active Hour''s Dump'!$D$3:$AH$337,
MATCH($C5,'Active Hour''s Dump'!$A$3:$A$337,0),
MATCH(CN$2,'Active Hour''s Dump'!$D$2:$AH$2,0)
))),"")</f>
        <v>0</v>
      </c>
      <c r="CO5" s="13">
        <f>_xlfn.IFNA(IF(CO$3="Productivity",
INDEX('Productivity Dump'!$E$4:$AJ$500,
MATCH($A5,'Productivity Dump'!$A$4:$A$500,0),
MATCH(CO$2,'Productivity Dump'!$E$3:$AJ$3,0)
),
IF(CO$3="Attendance",
INDEX('Attendance Dump'!$E$2:$AI$400,
MATCH($A5,'Attendance Dump'!$B$2:$B$400,0),
MATCH(CO$2,'Attendance Dump'!$E$1:$AI$1,0)
),
INDEX('Active Hour''s Dump'!$D$3:$AH$337,
MATCH($C5,'Active Hour''s Dump'!$A$3:$A$337,0),
MATCH(CO$2,'Active Hour''s Dump'!$D$2:$AH$2,0)
))),"")</f>
        <v>0</v>
      </c>
      <c r="CP5" s="54">
        <f>_xlfn.IFNA(IF(CP$3="Productivity",
INDEX('Productivity Dump'!$E$4:$AJ$500,
MATCH($A5,'Productivity Dump'!$A$4:$A$500,0),
MATCH(CP$2,'Productivity Dump'!$E$3:$AJ$3,0)
),
IF(CP$3="Attendance",
INDEX('Attendance Dump'!$E$2:$AI$400,
MATCH($A5,'Attendance Dump'!$B$2:$B$400,0),
MATCH(CP$2,'Attendance Dump'!$E$1:$AI$1,0)
),
INDEX('Active Hour''s Dump'!$D$3:$AH$337,
MATCH($C5,'Active Hour''s Dump'!$A$3:$A$337,0),
MATCH(CP$2,'Active Hour''s Dump'!$D$2:$AH$2,0)
))),"")</f>
        <v>0</v>
      </c>
      <c r="CQ5" s="13">
        <f>_xlfn.IFNA(IF(CQ$3="Productivity",
INDEX('Productivity Dump'!$E$4:$AJ$500,
MATCH($A5,'Productivity Dump'!$A$4:$A$500,0),
MATCH(CQ$2,'Productivity Dump'!$E$3:$AJ$3,0)
),
IF(CQ$3="Attendance",
INDEX('Attendance Dump'!$E$2:$AI$400,
MATCH($A5,'Attendance Dump'!$B$2:$B$400,0),
MATCH(CQ$2,'Attendance Dump'!$E$1:$AI$1,0)
),
INDEX('Active Hour''s Dump'!$D$3:$AH$337,
MATCH($C5,'Active Hour''s Dump'!$A$3:$A$337,0),
MATCH(CQ$2,'Active Hour''s Dump'!$D$2:$AH$2,0)
))),"")</f>
        <v>0</v>
      </c>
      <c r="CR5" s="13">
        <f>_xlfn.IFNA(IF(CR$3="Productivity",
INDEX('Productivity Dump'!$E$4:$AJ$500,
MATCH($A5,'Productivity Dump'!$A$4:$A$500,0),
MATCH(CR$2,'Productivity Dump'!$E$3:$AJ$3,0)
),
IF(CR$3="Attendance",
INDEX('Attendance Dump'!$E$2:$AI$400,
MATCH($A5,'Attendance Dump'!$B$2:$B$400,0),
MATCH(CR$2,'Attendance Dump'!$E$1:$AI$1,0)
),
INDEX('Active Hour''s Dump'!$D$3:$AH$337,
MATCH($C5,'Active Hour''s Dump'!$A$3:$A$337,0),
MATCH(CR$2,'Active Hour''s Dump'!$D$2:$AH$2,0)
))),"")</f>
        <v>0</v>
      </c>
      <c r="CS5" s="54">
        <f>_xlfn.IFNA(IF(CS$3="Productivity",
INDEX('Productivity Dump'!$E$4:$AJ$500,
MATCH($A5,'Productivity Dump'!$A$4:$A$500,0),
MATCH(CS$2,'Productivity Dump'!$E$3:$AJ$3,0)
),
IF(CS$3="Attendance",
INDEX('Attendance Dump'!$E$2:$AI$400,
MATCH($A5,'Attendance Dump'!$B$2:$B$400,0),
MATCH(CS$2,'Attendance Dump'!$E$1:$AI$1,0)
),
INDEX('Active Hour''s Dump'!$D$3:$AH$337,
MATCH($C5,'Active Hour''s Dump'!$A$3:$A$337,0),
MATCH(CS$2,'Active Hour''s Dump'!$D$2:$AH$2,0)
))),"")</f>
        <v>0</v>
      </c>
      <c r="CT5" s="13">
        <f>_xlfn.IFNA(IF(CT$3="Productivity",
INDEX('Productivity Dump'!$E$4:$AJ$500,
MATCH($A5,'Productivity Dump'!$A$4:$A$500,0),
MATCH(CT$2,'Productivity Dump'!$E$3:$AJ$3,0)
),
IF(CT$3="Attendance",
INDEX('Attendance Dump'!$E$2:$AI$400,
MATCH($A5,'Attendance Dump'!$B$2:$B$400,0),
MATCH(CT$2,'Attendance Dump'!$E$1:$AI$1,0)
),
INDEX('Active Hour''s Dump'!$D$3:$AH$337,
MATCH($C5,'Active Hour''s Dump'!$A$3:$A$337,0),
MATCH(CT$2,'Active Hour''s Dump'!$D$2:$AH$2,0)
))),"")</f>
        <v>0</v>
      </c>
      <c r="CU5" s="13">
        <f>_xlfn.IFNA(IF(CU$3="Productivity",
INDEX('Productivity Dump'!$E$4:$AJ$500,
MATCH($A5,'Productivity Dump'!$A$4:$A$500,0),
MATCH(CU$2,'Productivity Dump'!$E$3:$AJ$3,0)
),
IF(CU$3="Attendance",
INDEX('Attendance Dump'!$E$2:$AI$400,
MATCH($A5,'Attendance Dump'!$B$2:$B$400,0),
MATCH(CU$2,'Attendance Dump'!$E$1:$AI$1,0)
),
INDEX('Active Hour''s Dump'!$D$3:$AH$337,
MATCH($C5,'Active Hour''s Dump'!$A$3:$A$337,0),
MATCH(CU$2,'Active Hour''s Dump'!$D$2:$AH$2,0)
))),"")</f>
        <v>0</v>
      </c>
      <c r="CV5" s="54">
        <f>_xlfn.IFNA(IF(CV$3="Productivity",
INDEX('Productivity Dump'!$E$4:$AJ$500,
MATCH($A5,'Productivity Dump'!$A$4:$A$500,0),
MATCH(CV$2,'Productivity Dump'!$E$3:$AJ$3,0)
),
IF(CV$3="Attendance",
INDEX('Attendance Dump'!$E$2:$AI$400,
MATCH($A5,'Attendance Dump'!$B$2:$B$400,0),
MATCH(CV$2,'Attendance Dump'!$E$1:$AI$1,0)
),
INDEX('Active Hour''s Dump'!$D$3:$AH$337,
MATCH($C5,'Active Hour''s Dump'!$A$3:$A$337,0),
MATCH(CV$2,'Active Hour''s Dump'!$D$2:$AH$2,0)
))),"")</f>
        <v>0</v>
      </c>
      <c r="CW5" s="13"/>
      <c r="CX5" s="13"/>
      <c r="CY5" s="54"/>
      <c r="DA5" s="57">
        <f t="shared" ref="DA5:DA58" si="59">SUMIFS($H5:$CY5,$H$3:$CY$3,"Active Hours")</f>
        <v>114.08333333333336</v>
      </c>
      <c r="DB5" s="35">
        <f>SUMIFS($H5:$CY5,$H$3:$CY$3,"Productivity")</f>
        <v>20826.781999999999</v>
      </c>
      <c r="DC5" s="35">
        <f>MAX(0,E5-DB5)</f>
        <v>3173.2180000000008</v>
      </c>
      <c r="DD5" s="35">
        <f t="shared" ref="DD5:DD57" ca="1" si="60">IFERROR(MAX(0,DC5/$DC$2),DC5)</f>
        <v>0</v>
      </c>
      <c r="DF5" s="32" cm="1">
        <f t="array" ref="DF5">SUMPRODUCT(
    (MOD(COLUMN(H5:CV5) - COLUMN(H5), 3) = 0) *
    (H5:CV5 = 0) *
    (I5:CW5 = "P") *
    (COUNTIF(UKHoliday, H$2:CV$2) = 0)
)</f>
        <v>0</v>
      </c>
      <c r="DG5" s="33" cm="1">
        <f t="array" ref="DG5">SUMPRODUCT(
  (MOD(COLUMN(H5:CV5) - COLUMN(H5), 3) = 0) *
  (H5:CV5 &gt; 0) *
  (H5:CV5 &lt; 0.5 * IF(((WEEKDAY(H$2:CV$2, 2) = 1) + (WEEKDAY(H$2:CV$2, 2) = 6)), G5, F5)) *
  (I5:CW5 = "P") *
  (COUNTIF(UKHoliday, H$2:CV$2) = 0)
)</f>
        <v>0</v>
      </c>
      <c r="DH5" s="33" cm="1">
        <f t="array" ref="DH5">SUMPRODUCT(
  (MOD(COLUMN(H5:CV5) - COLUMN(H5), 3) = 0) *
  (H5:CV5 &gt; 0.5 * IF(((WEEKDAY(H$2:CV$2, 2) = 1) + (WEEKDAY(H$2:CV$2, 2) = 6)), $G5, $F5)) *
  (H5:CV5 &lt; 0.8 * IF(((WEEKDAY(H$2:CV$2, 2) = 1) + (WEEKDAY(H$2:CV$2, 2) = 6)), $G5, $F5)) *
  (I5:CW5 = "P") *
  (COUNTIF(UKHoliday, H$2:CV$2) = 0)
)</f>
        <v>3</v>
      </c>
      <c r="DI5" s="33" cm="1">
        <f t="array" ref="DI5">SUMPRODUCT(
  (MOD(COLUMN(H5:CV5) - COLUMN(H5), 3) = 0) *
  (H5:CV5 &gt; 0.8 * IF(((WEEKDAY(H$2:CV$2, 2) = 1) + (WEEKDAY(H$2:CV$2, 2) = 6)), $G5, $F5)) *
  (H5:CV5 &lt; 1 * IF(((WEEKDAY(H$2:CV$2, 2) = 1) + (WEEKDAY(H$2:CV$2, 2) = 6)), $G5, $F5)) *
  (I5:CW5 = "P") *
  (COUNTIF(UKHoliday, H$2:CV$2) = 0)
)</f>
        <v>14</v>
      </c>
    </row>
    <row r="6" spans="1:113" x14ac:dyDescent="0.3">
      <c r="A6" s="8" t="s">
        <v>63</v>
      </c>
      <c r="B6" s="8" t="s">
        <v>900</v>
      </c>
      <c r="C6" s="9" t="s">
        <v>614</v>
      </c>
      <c r="D6" s="62" t="s">
        <v>1058</v>
      </c>
      <c r="E6" s="35">
        <v>30800</v>
      </c>
      <c r="F6" s="35">
        <f t="shared" ref="F6:F57" si="61">E6/$C$1</f>
        <v>1540</v>
      </c>
      <c r="G6" s="35">
        <f t="shared" ref="G6:G57" si="62">F6*0.5</f>
        <v>770</v>
      </c>
      <c r="H6" s="13">
        <f>_xlfn.IFNA(IF(H$3="Productivity",
INDEX('Productivity Dump'!$E$4:$AJ$500,
MATCH($A6,'Productivity Dump'!$A$4:$A$500,0),
MATCH(H$2,'Productivity Dump'!$E$3:$AJ$3,0)
),
IF(H$3="Attendance",
INDEX('Attendance Dump'!$E$2:$AI$400,
MATCH($A6,'Attendance Dump'!$B$2:$B$400,0),
MATCH(H$2,'Attendance Dump'!$E$1:$AI$1,0)
),
INDEX('Active Hour''s Dump'!$D$3:$AH$337,
MATCH($C6,'Active Hour''s Dump'!$A$3:$A$337,0),
MATCH(H$2,'Active Hour''s Dump'!$D$2:$AH$2,0)
))),"")</f>
        <v>1815.8359999999998</v>
      </c>
      <c r="I6" s="13" t="str">
        <f>_xlfn.IFNA(IF(I$3="Productivity",
INDEX('Productivity Dump'!$E$4:$AJ$500,
MATCH($A6,'Productivity Dump'!$A$4:$A$500,0),
MATCH(I$2,'Productivity Dump'!$E$3:$AJ$3,0)
),
IF(I$3="Attendance",
INDEX('Attendance Dump'!$E$2:$AI$400,
MATCH($A6,'Attendance Dump'!$B$2:$B$400,0),
MATCH(I$2,'Attendance Dump'!$E$1:$AI$1,0)
),
INDEX('Active Hour''s Dump'!$D$3:$AH$337,
MATCH($C6,'Active Hour''s Dump'!$A$3:$A$337,0),
MATCH(I$2,'Active Hour''s Dump'!$D$2:$AH$2,0)
))),"")</f>
        <v>P</v>
      </c>
      <c r="J6" s="54">
        <f>_xlfn.IFNA(IF(J$3="Productivity",
INDEX('Productivity Dump'!$E$4:$AJ$500,
MATCH($A6,'Productivity Dump'!$A$4:$A$500,0),
MATCH(J$2,'Productivity Dump'!$E$3:$AJ$3,0)
),
IF(J$3="Attendance",
INDEX('Attendance Dump'!$E$2:$AI$400,
MATCH($A6,'Attendance Dump'!$B$2:$B$400,0),
MATCH(J$2,'Attendance Dump'!$E$1:$AI$1,0)
),
INDEX('Active Hour''s Dump'!$D$3:$AH$337,
MATCH($C6,'Active Hour''s Dump'!$A$3:$A$337,0),
MATCH(J$2,'Active Hour''s Dump'!$D$2:$AH$2,0)
))),"")</f>
        <v>12</v>
      </c>
      <c r="K6" s="13">
        <f>_xlfn.IFNA(IF(K$3="Productivity",
INDEX('Productivity Dump'!$E$4:$AJ$500,
MATCH($A6,'Productivity Dump'!$A$4:$A$500,0),
MATCH(K$2,'Productivity Dump'!$E$3:$AJ$3,0)
),
IF(K$3="Attendance",
INDEX('Attendance Dump'!$E$2:$AI$400,
MATCH($A6,'Attendance Dump'!$B$2:$B$400,0),
MATCH(K$2,'Attendance Dump'!$E$1:$AI$1,0)
),
INDEX('Active Hour''s Dump'!$D$3:$AH$337,
MATCH($C6,'Active Hour''s Dump'!$A$3:$A$337,0),
MATCH(K$2,'Active Hour''s Dump'!$D$2:$AH$2,0)
))),"")</f>
        <v>1919.3690000000004</v>
      </c>
      <c r="L6" s="13" t="str">
        <f>_xlfn.IFNA(IF(L$3="Productivity",
INDEX('Productivity Dump'!$E$4:$AJ$500,
MATCH($A6,'Productivity Dump'!$A$4:$A$500,0),
MATCH(L$2,'Productivity Dump'!$E$3:$AJ$3,0)
),
IF(L$3="Attendance",
INDEX('Attendance Dump'!$E$2:$AI$400,
MATCH($A6,'Attendance Dump'!$B$2:$B$400,0),
MATCH(L$2,'Attendance Dump'!$E$1:$AI$1,0)
),
INDEX('Active Hour''s Dump'!$D$3:$AH$337,
MATCH($C6,'Active Hour''s Dump'!$A$3:$A$337,0),
MATCH(L$2,'Active Hour''s Dump'!$D$2:$AH$2,0)
))),"")</f>
        <v>P</v>
      </c>
      <c r="M6" s="54">
        <f>_xlfn.IFNA(IF(M$3="Productivity",
INDEX('Productivity Dump'!$E$4:$AJ$500,
MATCH($A6,'Productivity Dump'!$A$4:$A$500,0),
MATCH(M$2,'Productivity Dump'!$E$3:$AJ$3,0)
),
IF(M$3="Attendance",
INDEX('Attendance Dump'!$E$2:$AI$400,
MATCH($A6,'Attendance Dump'!$B$2:$B$400,0),
MATCH(M$2,'Attendance Dump'!$E$1:$AI$1,0)
),
INDEX('Active Hour''s Dump'!$D$3:$AH$337,
MATCH($C6,'Active Hour''s Dump'!$A$3:$A$337,0),
MATCH(M$2,'Active Hour''s Dump'!$D$2:$AH$2,0)
))),"")</f>
        <v>11.9166666666667</v>
      </c>
      <c r="N6" s="13">
        <f>_xlfn.IFNA(IF(N$3="Productivity",
INDEX('Productivity Dump'!$E$4:$AJ$500,
MATCH($A6,'Productivity Dump'!$A$4:$A$500,0),
MATCH(N$2,'Productivity Dump'!$E$3:$AJ$3,0)
),
IF(N$3="Attendance",
INDEX('Attendance Dump'!$E$2:$AI$400,
MATCH($A6,'Attendance Dump'!$B$2:$B$400,0),
MATCH(N$2,'Attendance Dump'!$E$1:$AI$1,0)
),
INDEX('Active Hour''s Dump'!$D$3:$AH$337,
MATCH($C6,'Active Hour''s Dump'!$A$3:$A$337,0),
MATCH(N$2,'Active Hour''s Dump'!$D$2:$AH$2,0)
))),"")</f>
        <v>1202.6130000000001</v>
      </c>
      <c r="O6" s="13" t="str">
        <f>_xlfn.IFNA(IF(O$3="Productivity",
INDEX('Productivity Dump'!$E$4:$AJ$500,
MATCH($A6,'Productivity Dump'!$A$4:$A$500,0),
MATCH(O$2,'Productivity Dump'!$E$3:$AJ$3,0)
),
IF(O$3="Attendance",
INDEX('Attendance Dump'!$E$2:$AI$400,
MATCH($A6,'Attendance Dump'!$B$2:$B$400,0),
MATCH(O$2,'Attendance Dump'!$E$1:$AI$1,0)
),
INDEX('Active Hour''s Dump'!$D$3:$AH$337,
MATCH($C6,'Active Hour''s Dump'!$A$3:$A$337,0),
MATCH(O$2,'Active Hour''s Dump'!$D$2:$AH$2,0)
))),"")</f>
        <v>P</v>
      </c>
      <c r="P6" s="54">
        <f>_xlfn.IFNA(IF(P$3="Productivity",
INDEX('Productivity Dump'!$E$4:$AJ$500,
MATCH($A6,'Productivity Dump'!$A$4:$A$500,0),
MATCH(P$2,'Productivity Dump'!$E$3:$AJ$3,0)
),
IF(P$3="Attendance",
INDEX('Attendance Dump'!$E$2:$AI$400,
MATCH($A6,'Attendance Dump'!$B$2:$B$400,0),
MATCH(P$2,'Attendance Dump'!$E$1:$AI$1,0)
),
INDEX('Active Hour''s Dump'!$D$3:$AH$337,
MATCH($C6,'Active Hour''s Dump'!$A$3:$A$337,0),
MATCH(P$2,'Active Hour''s Dump'!$D$2:$AH$2,0)
))),"")</f>
        <v>8.3333333333333304</v>
      </c>
      <c r="Q6" s="13">
        <f>_xlfn.IFNA(IF(Q$3="Productivity",
INDEX('Productivity Dump'!$E$4:$AJ$500,
MATCH($A6,'Productivity Dump'!$A$4:$A$500,0),
MATCH(Q$2,'Productivity Dump'!$E$3:$AJ$3,0)
),
IF(Q$3="Attendance",
INDEX('Attendance Dump'!$E$2:$AI$400,
MATCH($A6,'Attendance Dump'!$B$2:$B$400,0),
MATCH(Q$2,'Attendance Dump'!$E$1:$AI$1,0)
),
INDEX('Active Hour''s Dump'!$D$3:$AH$337,
MATCH($C6,'Active Hour''s Dump'!$A$3:$A$337,0),
MATCH(Q$2,'Active Hour''s Dump'!$D$2:$AH$2,0)
))),"")</f>
        <v>0</v>
      </c>
      <c r="R6" s="13" t="str">
        <f>_xlfn.IFNA(IF(R$3="Productivity",
INDEX('Productivity Dump'!$E$4:$AJ$500,
MATCH($A6,'Productivity Dump'!$A$4:$A$500,0),
MATCH(R$2,'Productivity Dump'!$E$3:$AJ$3,0)
),
IF(R$3="Attendance",
INDEX('Attendance Dump'!$E$2:$AI$400,
MATCH($A6,'Attendance Dump'!$B$2:$B$400,0),
MATCH(R$2,'Attendance Dump'!$E$1:$AI$1,0)
),
INDEX('Active Hour''s Dump'!$D$3:$AH$337,
MATCH($C6,'Active Hour''s Dump'!$A$3:$A$337,0),
MATCH(R$2,'Active Hour''s Dump'!$D$2:$AH$2,0)
))),"")</f>
        <v>WO</v>
      </c>
      <c r="S6" s="54">
        <f>_xlfn.IFNA(IF(S$3="Productivity",
INDEX('Productivity Dump'!$E$4:$AJ$500,
MATCH($A6,'Productivity Dump'!$A$4:$A$500,0),
MATCH(S$2,'Productivity Dump'!$E$3:$AJ$3,0)
),
IF(S$3="Attendance",
INDEX('Attendance Dump'!$E$2:$AI$400,
MATCH($A6,'Attendance Dump'!$B$2:$B$400,0),
MATCH(S$2,'Attendance Dump'!$E$1:$AI$1,0)
),
INDEX('Active Hour''s Dump'!$D$3:$AH$337,
MATCH($C6,'Active Hour''s Dump'!$A$3:$A$337,0),
MATCH(S$2,'Active Hour''s Dump'!$D$2:$AH$2,0)
))),"")</f>
        <v>0</v>
      </c>
      <c r="T6" s="13">
        <f>_xlfn.IFNA(IF(T$3="Productivity",
INDEX('Productivity Dump'!$E$4:$AJ$500,
MATCH($A6,'Productivity Dump'!$A$4:$A$500,0),
MATCH(T$2,'Productivity Dump'!$E$3:$AJ$3,0)
),
IF(T$3="Attendance",
INDEX('Attendance Dump'!$E$2:$AI$400,
MATCH($A6,'Attendance Dump'!$B$2:$B$400,0),
MATCH(T$2,'Attendance Dump'!$E$1:$AI$1,0)
),
INDEX('Active Hour''s Dump'!$D$3:$AH$337,
MATCH($C6,'Active Hour''s Dump'!$A$3:$A$337,0),
MATCH(T$2,'Active Hour''s Dump'!$D$2:$AH$2,0)
))),"")</f>
        <v>853.5390000000001</v>
      </c>
      <c r="U6" s="13" t="str">
        <f>_xlfn.IFNA(IF(U$3="Productivity",
INDEX('Productivity Dump'!$E$4:$AJ$500,
MATCH($A6,'Productivity Dump'!$A$4:$A$500,0),
MATCH(U$2,'Productivity Dump'!$E$3:$AJ$3,0)
),
IF(U$3="Attendance",
INDEX('Attendance Dump'!$E$2:$AI$400,
MATCH($A6,'Attendance Dump'!$B$2:$B$400,0),
MATCH(U$2,'Attendance Dump'!$E$1:$AI$1,0)
),
INDEX('Active Hour''s Dump'!$D$3:$AH$337,
MATCH($C6,'Active Hour''s Dump'!$A$3:$A$337,0),
MATCH(U$2,'Active Hour''s Dump'!$D$2:$AH$2,0)
))),"")</f>
        <v>P</v>
      </c>
      <c r="V6" s="54">
        <f>_xlfn.IFNA(IF(V$3="Productivity",
INDEX('Productivity Dump'!$E$4:$AJ$500,
MATCH($A6,'Productivity Dump'!$A$4:$A$500,0),
MATCH(V$2,'Productivity Dump'!$E$3:$AJ$3,0)
),
IF(V$3="Attendance",
INDEX('Attendance Dump'!$E$2:$AI$400,
MATCH($A6,'Attendance Dump'!$B$2:$B$400,0),
MATCH(V$2,'Attendance Dump'!$E$1:$AI$1,0)
),
INDEX('Active Hour''s Dump'!$D$3:$AH$337,
MATCH($C6,'Active Hour''s Dump'!$A$3:$A$337,0),
MATCH(V$2,'Active Hour''s Dump'!$D$2:$AH$2,0)
))),"")</f>
        <v>7.0833333333333304</v>
      </c>
      <c r="W6" s="13">
        <f>_xlfn.IFNA(IF(W$3="Productivity",
INDEX('Productivity Dump'!$E$4:$AJ$500,
MATCH($A6,'Productivity Dump'!$A$4:$A$500,0),
MATCH(W$2,'Productivity Dump'!$E$3:$AJ$3,0)
),
IF(W$3="Attendance",
INDEX('Attendance Dump'!$E$2:$AI$400,
MATCH($A6,'Attendance Dump'!$B$2:$B$400,0),
MATCH(W$2,'Attendance Dump'!$E$1:$AI$1,0)
),
INDEX('Active Hour''s Dump'!$D$3:$AH$337,
MATCH($C6,'Active Hour''s Dump'!$A$3:$A$337,0),
MATCH(W$2,'Active Hour''s Dump'!$D$2:$AH$2,0)
))),"")</f>
        <v>1849.3490000000002</v>
      </c>
      <c r="X6" s="13" t="str">
        <f>_xlfn.IFNA(IF(X$3="Productivity",
INDEX('Productivity Dump'!$E$4:$AJ$500,
MATCH($A6,'Productivity Dump'!$A$4:$A$500,0),
MATCH(X$2,'Productivity Dump'!$E$3:$AJ$3,0)
),
IF(X$3="Attendance",
INDEX('Attendance Dump'!$E$2:$AI$400,
MATCH($A6,'Attendance Dump'!$B$2:$B$400,0),
MATCH(X$2,'Attendance Dump'!$E$1:$AI$1,0)
),
INDEX('Active Hour''s Dump'!$D$3:$AH$337,
MATCH($C6,'Active Hour''s Dump'!$A$3:$A$337,0),
MATCH(X$2,'Active Hour''s Dump'!$D$2:$AH$2,0)
))),"")</f>
        <v>P</v>
      </c>
      <c r="Y6" s="54">
        <f>_xlfn.IFNA(IF(Y$3="Productivity",
INDEX('Productivity Dump'!$E$4:$AJ$500,
MATCH($A6,'Productivity Dump'!$A$4:$A$500,0),
MATCH(Y$2,'Productivity Dump'!$E$3:$AJ$3,0)
),
IF(Y$3="Attendance",
INDEX('Attendance Dump'!$E$2:$AI$400,
MATCH($A6,'Attendance Dump'!$B$2:$B$400,0),
MATCH(Y$2,'Attendance Dump'!$E$1:$AI$1,0)
),
INDEX('Active Hour''s Dump'!$D$3:$AH$337,
MATCH($C6,'Active Hour''s Dump'!$A$3:$A$337,0),
MATCH(Y$2,'Active Hour''s Dump'!$D$2:$AH$2,0)
))),"")</f>
        <v>11.1666666666667</v>
      </c>
      <c r="Z6" s="13">
        <f>_xlfn.IFNA(IF(Z$3="Productivity",
INDEX('Productivity Dump'!$E$4:$AJ$500,
MATCH($A6,'Productivity Dump'!$A$4:$A$500,0),
MATCH(Z$2,'Productivity Dump'!$E$3:$AJ$3,0)
),
IF(Z$3="Attendance",
INDEX('Attendance Dump'!$E$2:$AI$400,
MATCH($A6,'Attendance Dump'!$B$2:$B$400,0),
MATCH(Z$2,'Attendance Dump'!$E$1:$AI$1,0)
),
INDEX('Active Hour''s Dump'!$D$3:$AH$337,
MATCH($C6,'Active Hour''s Dump'!$A$3:$A$337,0),
MATCH(Z$2,'Active Hour''s Dump'!$D$2:$AH$2,0)
))),"")</f>
        <v>1634.6640000000004</v>
      </c>
      <c r="AA6" s="13" t="str">
        <f>_xlfn.IFNA(IF(AA$3="Productivity",
INDEX('Productivity Dump'!$E$4:$AJ$500,
MATCH($A6,'Productivity Dump'!$A$4:$A$500,0),
MATCH(AA$2,'Productivity Dump'!$E$3:$AJ$3,0)
),
IF(AA$3="Attendance",
INDEX('Attendance Dump'!$E$2:$AI$400,
MATCH($A6,'Attendance Dump'!$B$2:$B$400,0),
MATCH(AA$2,'Attendance Dump'!$E$1:$AI$1,0)
),
INDEX('Active Hour''s Dump'!$D$3:$AH$337,
MATCH($C6,'Active Hour''s Dump'!$A$3:$A$337,0),
MATCH(AA$2,'Active Hour''s Dump'!$D$2:$AH$2,0)
))),"")</f>
        <v>P</v>
      </c>
      <c r="AB6" s="54">
        <f>_xlfn.IFNA(IF(AB$3="Productivity",
INDEX('Productivity Dump'!$E$4:$AJ$500,
MATCH($A6,'Productivity Dump'!$A$4:$A$500,0),
MATCH(AB$2,'Productivity Dump'!$E$3:$AJ$3,0)
),
IF(AB$3="Attendance",
INDEX('Attendance Dump'!$E$2:$AI$400,
MATCH($A6,'Attendance Dump'!$B$2:$B$400,0),
MATCH(AB$2,'Attendance Dump'!$E$1:$AI$1,0)
),
INDEX('Active Hour''s Dump'!$D$3:$AH$337,
MATCH($C6,'Active Hour''s Dump'!$A$3:$A$337,0),
MATCH(AB$2,'Active Hour''s Dump'!$D$2:$AH$2,0)
))),"")</f>
        <v>11.0833333333333</v>
      </c>
      <c r="AC6" s="13">
        <f>_xlfn.IFNA(IF(AC$3="Productivity",
INDEX('Productivity Dump'!$E$4:$AJ$500,
MATCH($A6,'Productivity Dump'!$A$4:$A$500,0),
MATCH(AC$2,'Productivity Dump'!$E$3:$AJ$3,0)
),
IF(AC$3="Attendance",
INDEX('Attendance Dump'!$E$2:$AI$400,
MATCH($A6,'Attendance Dump'!$B$2:$B$400,0),
MATCH(AC$2,'Attendance Dump'!$E$1:$AI$1,0)
),
INDEX('Active Hour''s Dump'!$D$3:$AH$337,
MATCH($C6,'Active Hour''s Dump'!$A$3:$A$337,0),
MATCH(AC$2,'Active Hour''s Dump'!$D$2:$AH$2,0)
))),"")</f>
        <v>1841.9480000000001</v>
      </c>
      <c r="AD6" s="13" t="str">
        <f>_xlfn.IFNA(IF(AD$3="Productivity",
INDEX('Productivity Dump'!$E$4:$AJ$500,
MATCH($A6,'Productivity Dump'!$A$4:$A$500,0),
MATCH(AD$2,'Productivity Dump'!$E$3:$AJ$3,0)
),
IF(AD$3="Attendance",
INDEX('Attendance Dump'!$E$2:$AI$400,
MATCH($A6,'Attendance Dump'!$B$2:$B$400,0),
MATCH(AD$2,'Attendance Dump'!$E$1:$AI$1,0)
),
INDEX('Active Hour''s Dump'!$D$3:$AH$337,
MATCH($C6,'Active Hour''s Dump'!$A$3:$A$337,0),
MATCH(AD$2,'Active Hour''s Dump'!$D$2:$AH$2,0)
))),"")</f>
        <v>P</v>
      </c>
      <c r="AE6" s="54">
        <f>_xlfn.IFNA(IF(AE$3="Productivity",
INDEX('Productivity Dump'!$E$4:$AJ$500,
MATCH($A6,'Productivity Dump'!$A$4:$A$500,0),
MATCH(AE$2,'Productivity Dump'!$E$3:$AJ$3,0)
),
IF(AE$3="Attendance",
INDEX('Attendance Dump'!$E$2:$AI$400,
MATCH($A6,'Attendance Dump'!$B$2:$B$400,0),
MATCH(AE$2,'Attendance Dump'!$E$1:$AI$1,0)
),
INDEX('Active Hour''s Dump'!$D$3:$AH$337,
MATCH($C6,'Active Hour''s Dump'!$A$3:$A$337,0),
MATCH(AE$2,'Active Hour''s Dump'!$D$2:$AH$2,0)
))),"")</f>
        <v>11</v>
      </c>
      <c r="AF6" s="13">
        <f>_xlfn.IFNA(IF(AF$3="Productivity",
INDEX('Productivity Dump'!$E$4:$AJ$500,
MATCH($A6,'Productivity Dump'!$A$4:$A$500,0),
MATCH(AF$2,'Productivity Dump'!$E$3:$AJ$3,0)
),
IF(AF$3="Attendance",
INDEX('Attendance Dump'!$E$2:$AI$400,
MATCH($A6,'Attendance Dump'!$B$2:$B$400,0),
MATCH(AF$2,'Attendance Dump'!$E$1:$AI$1,0)
),
INDEX('Active Hour''s Dump'!$D$3:$AH$337,
MATCH($C6,'Active Hour''s Dump'!$A$3:$A$337,0),
MATCH(AF$2,'Active Hour''s Dump'!$D$2:$AH$2,0)
))),"")</f>
        <v>1826.4019999999994</v>
      </c>
      <c r="AG6" s="13" t="str">
        <f>_xlfn.IFNA(IF(AG$3="Productivity",
INDEX('Productivity Dump'!$E$4:$AJ$500,
MATCH($A6,'Productivity Dump'!$A$4:$A$500,0),
MATCH(AG$2,'Productivity Dump'!$E$3:$AJ$3,0)
),
IF(AG$3="Attendance",
INDEX('Attendance Dump'!$E$2:$AI$400,
MATCH($A6,'Attendance Dump'!$B$2:$B$400,0),
MATCH(AG$2,'Attendance Dump'!$E$1:$AI$1,0)
),
INDEX('Active Hour''s Dump'!$D$3:$AH$337,
MATCH($C6,'Active Hour''s Dump'!$A$3:$A$337,0),
MATCH(AG$2,'Active Hour''s Dump'!$D$2:$AH$2,0)
))),"")</f>
        <v>P</v>
      </c>
      <c r="AH6" s="54">
        <f>_xlfn.IFNA(IF(AH$3="Productivity",
INDEX('Productivity Dump'!$E$4:$AJ$500,
MATCH($A6,'Productivity Dump'!$A$4:$A$500,0),
MATCH(AH$2,'Productivity Dump'!$E$3:$AJ$3,0)
),
IF(AH$3="Attendance",
INDEX('Attendance Dump'!$E$2:$AI$400,
MATCH($A6,'Attendance Dump'!$B$2:$B$400,0),
MATCH(AH$2,'Attendance Dump'!$E$1:$AI$1,0)
),
INDEX('Active Hour''s Dump'!$D$3:$AH$337,
MATCH($C6,'Active Hour''s Dump'!$A$3:$A$337,0),
MATCH(AH$2,'Active Hour''s Dump'!$D$2:$AH$2,0)
))),"")</f>
        <v>11.5</v>
      </c>
      <c r="AI6" s="13">
        <f>_xlfn.IFNA(IF(AI$3="Productivity",
INDEX('Productivity Dump'!$E$4:$AJ$500,
MATCH($A6,'Productivity Dump'!$A$4:$A$500,0),
MATCH(AI$2,'Productivity Dump'!$E$3:$AJ$3,0)
),
IF(AI$3="Attendance",
INDEX('Attendance Dump'!$E$2:$AI$400,
MATCH($A6,'Attendance Dump'!$B$2:$B$400,0),
MATCH(AI$2,'Attendance Dump'!$E$1:$AI$1,0)
),
INDEX('Active Hour''s Dump'!$D$3:$AH$337,
MATCH($C6,'Active Hour''s Dump'!$A$3:$A$337,0),
MATCH(AI$2,'Active Hour''s Dump'!$D$2:$AH$2,0)
))),"")</f>
        <v>1350.1959999999997</v>
      </c>
      <c r="AJ6" s="13" t="str">
        <f>_xlfn.IFNA(IF(AJ$3="Productivity",
INDEX('Productivity Dump'!$E$4:$AJ$500,
MATCH($A6,'Productivity Dump'!$A$4:$A$500,0),
MATCH(AJ$2,'Productivity Dump'!$E$3:$AJ$3,0)
),
IF(AJ$3="Attendance",
INDEX('Attendance Dump'!$E$2:$AI$400,
MATCH($A6,'Attendance Dump'!$B$2:$B$400,0),
MATCH(AJ$2,'Attendance Dump'!$E$1:$AI$1,0)
),
INDEX('Active Hour''s Dump'!$D$3:$AH$337,
MATCH($C6,'Active Hour''s Dump'!$A$3:$A$337,0),
MATCH(AJ$2,'Active Hour''s Dump'!$D$2:$AH$2,0)
))),"")</f>
        <v>P</v>
      </c>
      <c r="AK6" s="54">
        <f>_xlfn.IFNA(IF(AK$3="Productivity",
INDEX('Productivity Dump'!$E$4:$AJ$500,
MATCH($A6,'Productivity Dump'!$A$4:$A$500,0),
MATCH(AK$2,'Productivity Dump'!$E$3:$AJ$3,0)
),
IF(AK$3="Attendance",
INDEX('Attendance Dump'!$E$2:$AI$400,
MATCH($A6,'Attendance Dump'!$B$2:$B$400,0),
MATCH(AK$2,'Attendance Dump'!$E$1:$AI$1,0)
),
INDEX('Active Hour''s Dump'!$D$3:$AH$337,
MATCH($C6,'Active Hour''s Dump'!$A$3:$A$337,0),
MATCH(AK$2,'Active Hour''s Dump'!$D$2:$AH$2,0)
))),"")</f>
        <v>10.0833333333333</v>
      </c>
      <c r="AL6" s="13">
        <f>_xlfn.IFNA(IF(AL$3="Productivity",
INDEX('Productivity Dump'!$E$4:$AJ$500,
MATCH($A6,'Productivity Dump'!$A$4:$A$500,0),
MATCH(AL$2,'Productivity Dump'!$E$3:$AJ$3,0)
),
IF(AL$3="Attendance",
INDEX('Attendance Dump'!$E$2:$AI$400,
MATCH($A6,'Attendance Dump'!$B$2:$B$400,0),
MATCH(AL$2,'Attendance Dump'!$E$1:$AI$1,0)
),
INDEX('Active Hour''s Dump'!$D$3:$AH$337,
MATCH($C6,'Active Hour''s Dump'!$A$3:$A$337,0),
MATCH(AL$2,'Active Hour''s Dump'!$D$2:$AH$2,0)
))),"")</f>
        <v>0</v>
      </c>
      <c r="AM6" s="13" t="str">
        <f>_xlfn.IFNA(IF(AM$3="Productivity",
INDEX('Productivity Dump'!$E$4:$AJ$500,
MATCH($A6,'Productivity Dump'!$A$4:$A$500,0),
MATCH(AM$2,'Productivity Dump'!$E$3:$AJ$3,0)
),
IF(AM$3="Attendance",
INDEX('Attendance Dump'!$E$2:$AI$400,
MATCH($A6,'Attendance Dump'!$B$2:$B$400,0),
MATCH(AM$2,'Attendance Dump'!$E$1:$AI$1,0)
),
INDEX('Active Hour''s Dump'!$D$3:$AH$337,
MATCH($C6,'Active Hour''s Dump'!$A$3:$A$337,0),
MATCH(AM$2,'Active Hour''s Dump'!$D$2:$AH$2,0)
))),"")</f>
        <v>WO</v>
      </c>
      <c r="AN6" s="54">
        <f>_xlfn.IFNA(IF(AN$3="Productivity",
INDEX('Productivity Dump'!$E$4:$AJ$500,
MATCH($A6,'Productivity Dump'!$A$4:$A$500,0),
MATCH(AN$2,'Productivity Dump'!$E$3:$AJ$3,0)
),
IF(AN$3="Attendance",
INDEX('Attendance Dump'!$E$2:$AI$400,
MATCH($A6,'Attendance Dump'!$B$2:$B$400,0),
MATCH(AN$2,'Attendance Dump'!$E$1:$AI$1,0)
),
INDEX('Active Hour''s Dump'!$D$3:$AH$337,
MATCH($C6,'Active Hour''s Dump'!$A$3:$A$337,0),
MATCH(AN$2,'Active Hour''s Dump'!$D$2:$AH$2,0)
))),"")</f>
        <v>0</v>
      </c>
      <c r="AO6" s="13">
        <f>_xlfn.IFNA(IF(AO$3="Productivity",
INDEX('Productivity Dump'!$E$4:$AJ$500,
MATCH($A6,'Productivity Dump'!$A$4:$A$500,0),
MATCH(AO$2,'Productivity Dump'!$E$3:$AJ$3,0)
),
IF(AO$3="Attendance",
INDEX('Attendance Dump'!$E$2:$AI$400,
MATCH($A6,'Attendance Dump'!$B$2:$B$400,0),
MATCH(AO$2,'Attendance Dump'!$E$1:$AI$1,0)
),
INDEX('Active Hour''s Dump'!$D$3:$AH$337,
MATCH($C6,'Active Hour''s Dump'!$A$3:$A$337,0),
MATCH(AO$2,'Active Hour''s Dump'!$D$2:$AH$2,0)
))),"")</f>
        <v>1058.3920000000005</v>
      </c>
      <c r="AP6" s="13" t="str">
        <f>_xlfn.IFNA(IF(AP$3="Productivity",
INDEX('Productivity Dump'!$E$4:$AJ$500,
MATCH($A6,'Productivity Dump'!$A$4:$A$500,0),
MATCH(AP$2,'Productivity Dump'!$E$3:$AJ$3,0)
),
IF(AP$3="Attendance",
INDEX('Attendance Dump'!$E$2:$AI$400,
MATCH($A6,'Attendance Dump'!$B$2:$B$400,0),
MATCH(AP$2,'Attendance Dump'!$E$1:$AI$1,0)
),
INDEX('Active Hour''s Dump'!$D$3:$AH$337,
MATCH($C6,'Active Hour''s Dump'!$A$3:$A$337,0),
MATCH(AP$2,'Active Hour''s Dump'!$D$2:$AH$2,0)
))),"")</f>
        <v>P</v>
      </c>
      <c r="AQ6" s="54">
        <f>_xlfn.IFNA(IF(AQ$3="Productivity",
INDEX('Productivity Dump'!$E$4:$AJ$500,
MATCH($A6,'Productivity Dump'!$A$4:$A$500,0),
MATCH(AQ$2,'Productivity Dump'!$E$3:$AJ$3,0)
),
IF(AQ$3="Attendance",
INDEX('Attendance Dump'!$E$2:$AI$400,
MATCH($A6,'Attendance Dump'!$B$2:$B$400,0),
MATCH(AQ$2,'Attendance Dump'!$E$1:$AI$1,0)
),
INDEX('Active Hour''s Dump'!$D$3:$AH$337,
MATCH($C6,'Active Hour''s Dump'!$A$3:$A$337,0),
MATCH(AQ$2,'Active Hour''s Dump'!$D$2:$AH$2,0)
))),"")</f>
        <v>9</v>
      </c>
      <c r="AR6" s="13">
        <f>_xlfn.IFNA(IF(AR$3="Productivity",
INDEX('Productivity Dump'!$E$4:$AJ$500,
MATCH($A6,'Productivity Dump'!$A$4:$A$500,0),
MATCH(AR$2,'Productivity Dump'!$E$3:$AJ$3,0)
),
IF(AR$3="Attendance",
INDEX('Attendance Dump'!$E$2:$AI$400,
MATCH($A6,'Attendance Dump'!$B$2:$B$400,0),
MATCH(AR$2,'Attendance Dump'!$E$1:$AI$1,0)
),
INDEX('Active Hour''s Dump'!$D$3:$AH$337,
MATCH($C6,'Active Hour''s Dump'!$A$3:$A$337,0),
MATCH(AR$2,'Active Hour''s Dump'!$D$2:$AH$2,0)
))),"")</f>
        <v>1819.1860000000011</v>
      </c>
      <c r="AS6" s="13" t="str">
        <f>_xlfn.IFNA(IF(AS$3="Productivity",
INDEX('Productivity Dump'!$E$4:$AJ$500,
MATCH($A6,'Productivity Dump'!$A$4:$A$500,0),
MATCH(AS$2,'Productivity Dump'!$E$3:$AJ$3,0)
),
IF(AS$3="Attendance",
INDEX('Attendance Dump'!$E$2:$AI$400,
MATCH($A6,'Attendance Dump'!$B$2:$B$400,0),
MATCH(AS$2,'Attendance Dump'!$E$1:$AI$1,0)
),
INDEX('Active Hour''s Dump'!$D$3:$AH$337,
MATCH($C6,'Active Hour''s Dump'!$A$3:$A$337,0),
MATCH(AS$2,'Active Hour''s Dump'!$D$2:$AH$2,0)
))),"")</f>
        <v>P</v>
      </c>
      <c r="AT6" s="54">
        <f>_xlfn.IFNA(IF(AT$3="Productivity",
INDEX('Productivity Dump'!$E$4:$AJ$500,
MATCH($A6,'Productivity Dump'!$A$4:$A$500,0),
MATCH(AT$2,'Productivity Dump'!$E$3:$AJ$3,0)
),
IF(AT$3="Attendance",
INDEX('Attendance Dump'!$E$2:$AI$400,
MATCH($A6,'Attendance Dump'!$B$2:$B$400,0),
MATCH(AT$2,'Attendance Dump'!$E$1:$AI$1,0)
),
INDEX('Active Hour''s Dump'!$D$3:$AH$337,
MATCH($C6,'Active Hour''s Dump'!$A$3:$A$337,0),
MATCH(AT$2,'Active Hour''s Dump'!$D$2:$AH$2,0)
))),"")</f>
        <v>11.6666666666667</v>
      </c>
      <c r="AU6" s="13">
        <f>_xlfn.IFNA(IF(AU$3="Productivity",
INDEX('Productivity Dump'!$E$4:$AJ$500,
MATCH($A6,'Productivity Dump'!$A$4:$A$500,0),
MATCH(AU$2,'Productivity Dump'!$E$3:$AJ$3,0)
),
IF(AU$3="Attendance",
INDEX('Attendance Dump'!$E$2:$AI$400,
MATCH($A6,'Attendance Dump'!$B$2:$B$400,0),
MATCH(AU$2,'Attendance Dump'!$E$1:$AI$1,0)
),
INDEX('Active Hour''s Dump'!$D$3:$AH$337,
MATCH($C6,'Active Hour''s Dump'!$A$3:$A$337,0),
MATCH(AU$2,'Active Hour''s Dump'!$D$2:$AH$2,0)
))),"")</f>
        <v>1843.1469999999999</v>
      </c>
      <c r="AV6" s="13" t="str">
        <f>_xlfn.IFNA(IF(AV$3="Productivity",
INDEX('Productivity Dump'!$E$4:$AJ$500,
MATCH($A6,'Productivity Dump'!$A$4:$A$500,0),
MATCH(AV$2,'Productivity Dump'!$E$3:$AJ$3,0)
),
IF(AV$3="Attendance",
INDEX('Attendance Dump'!$E$2:$AI$400,
MATCH($A6,'Attendance Dump'!$B$2:$B$400,0),
MATCH(AV$2,'Attendance Dump'!$E$1:$AI$1,0)
),
INDEX('Active Hour''s Dump'!$D$3:$AH$337,
MATCH($C6,'Active Hour''s Dump'!$A$3:$A$337,0),
MATCH(AV$2,'Active Hour''s Dump'!$D$2:$AH$2,0)
))),"")</f>
        <v>P</v>
      </c>
      <c r="AW6" s="54">
        <f>_xlfn.IFNA(IF(AW$3="Productivity",
INDEX('Productivity Dump'!$E$4:$AJ$500,
MATCH($A6,'Productivity Dump'!$A$4:$A$500,0),
MATCH(AW$2,'Productivity Dump'!$E$3:$AJ$3,0)
),
IF(AW$3="Attendance",
INDEX('Attendance Dump'!$E$2:$AI$400,
MATCH($A6,'Attendance Dump'!$B$2:$B$400,0),
MATCH(AW$2,'Attendance Dump'!$E$1:$AI$1,0)
),
INDEX('Active Hour''s Dump'!$D$3:$AH$337,
MATCH($C6,'Active Hour''s Dump'!$A$3:$A$337,0),
MATCH(AW$2,'Active Hour''s Dump'!$D$2:$AH$2,0)
))),"")</f>
        <v>12.0833333333333</v>
      </c>
      <c r="AX6" s="13">
        <f>_xlfn.IFNA(IF(AX$3="Productivity",
INDEX('Productivity Dump'!$E$4:$AJ$500,
MATCH($A6,'Productivity Dump'!$A$4:$A$500,0),
MATCH(AX$2,'Productivity Dump'!$E$3:$AJ$3,0)
),
IF(AX$3="Attendance",
INDEX('Attendance Dump'!$E$2:$AI$400,
MATCH($A6,'Attendance Dump'!$B$2:$B$400,0),
MATCH(AX$2,'Attendance Dump'!$E$1:$AI$1,0)
),
INDEX('Active Hour''s Dump'!$D$3:$AH$337,
MATCH($C6,'Active Hour''s Dump'!$A$3:$A$337,0),
MATCH(AX$2,'Active Hour''s Dump'!$D$2:$AH$2,0)
))),"")</f>
        <v>1887.8099999999997</v>
      </c>
      <c r="AY6" s="13" t="str">
        <f>_xlfn.IFNA(IF(AY$3="Productivity",
INDEX('Productivity Dump'!$E$4:$AJ$500,
MATCH($A6,'Productivity Dump'!$A$4:$A$500,0),
MATCH(AY$2,'Productivity Dump'!$E$3:$AJ$3,0)
),
IF(AY$3="Attendance",
INDEX('Attendance Dump'!$E$2:$AI$400,
MATCH($A6,'Attendance Dump'!$B$2:$B$400,0),
MATCH(AY$2,'Attendance Dump'!$E$1:$AI$1,0)
),
INDEX('Active Hour''s Dump'!$D$3:$AH$337,
MATCH($C6,'Active Hour''s Dump'!$A$3:$A$337,0),
MATCH(AY$2,'Active Hour''s Dump'!$D$2:$AH$2,0)
))),"")</f>
        <v>P</v>
      </c>
      <c r="AZ6" s="54">
        <f>_xlfn.IFNA(IF(AZ$3="Productivity",
INDEX('Productivity Dump'!$E$4:$AJ$500,
MATCH($A6,'Productivity Dump'!$A$4:$A$500,0),
MATCH(AZ$2,'Productivity Dump'!$E$3:$AJ$3,0)
),
IF(AZ$3="Attendance",
INDEX('Attendance Dump'!$E$2:$AI$400,
MATCH($A6,'Attendance Dump'!$B$2:$B$400,0),
MATCH(AZ$2,'Attendance Dump'!$E$1:$AI$1,0)
),
INDEX('Active Hour''s Dump'!$D$3:$AH$337,
MATCH($C6,'Active Hour''s Dump'!$A$3:$A$337,0),
MATCH(AZ$2,'Active Hour''s Dump'!$D$2:$AH$2,0)
))),"")</f>
        <v>11.1666666666667</v>
      </c>
      <c r="BA6" s="13">
        <f>_xlfn.IFNA(IF(BA$3="Productivity",
INDEX('Productivity Dump'!$E$4:$AJ$500,
MATCH($A6,'Productivity Dump'!$A$4:$A$500,0),
MATCH(BA$2,'Productivity Dump'!$E$3:$AJ$3,0)
),
IF(BA$3="Attendance",
INDEX('Attendance Dump'!$E$2:$AI$400,
MATCH($A6,'Attendance Dump'!$B$2:$B$400,0),
MATCH(BA$2,'Attendance Dump'!$E$1:$AI$1,0)
),
INDEX('Active Hour''s Dump'!$D$3:$AH$337,
MATCH($C6,'Active Hour''s Dump'!$A$3:$A$337,0),
MATCH(BA$2,'Active Hour''s Dump'!$D$2:$AH$2,0)
))),"")</f>
        <v>1811.2329999999997</v>
      </c>
      <c r="BB6" s="13" t="str">
        <f>_xlfn.IFNA(IF(BB$3="Productivity",
INDEX('Productivity Dump'!$E$4:$AJ$500,
MATCH($A6,'Productivity Dump'!$A$4:$A$500,0),
MATCH(BB$2,'Productivity Dump'!$E$3:$AJ$3,0)
),
IF(BB$3="Attendance",
INDEX('Attendance Dump'!$E$2:$AI$400,
MATCH($A6,'Attendance Dump'!$B$2:$B$400,0),
MATCH(BB$2,'Attendance Dump'!$E$1:$AI$1,0)
),
INDEX('Active Hour''s Dump'!$D$3:$AH$337,
MATCH($C6,'Active Hour''s Dump'!$A$3:$A$337,0),
MATCH(BB$2,'Active Hour''s Dump'!$D$2:$AH$2,0)
))),"")</f>
        <v>P</v>
      </c>
      <c r="BC6" s="54">
        <f>_xlfn.IFNA(IF(BC$3="Productivity",
INDEX('Productivity Dump'!$E$4:$AJ$500,
MATCH($A6,'Productivity Dump'!$A$4:$A$500,0),
MATCH(BC$2,'Productivity Dump'!$E$3:$AJ$3,0)
),
IF(BC$3="Attendance",
INDEX('Attendance Dump'!$E$2:$AI$400,
MATCH($A6,'Attendance Dump'!$B$2:$B$400,0),
MATCH(BC$2,'Attendance Dump'!$E$1:$AI$1,0)
),
INDEX('Active Hour''s Dump'!$D$3:$AH$337,
MATCH($C6,'Active Hour''s Dump'!$A$3:$A$337,0),
MATCH(BC$2,'Active Hour''s Dump'!$D$2:$AH$2,0)
))),"")</f>
        <v>10.75</v>
      </c>
      <c r="BD6" s="13">
        <f>_xlfn.IFNA(IF(BD$3="Productivity",
INDEX('Productivity Dump'!$E$4:$AJ$500,
MATCH($A6,'Productivity Dump'!$A$4:$A$500,0),
MATCH(BD$2,'Productivity Dump'!$E$3:$AJ$3,0)
),
IF(BD$3="Attendance",
INDEX('Attendance Dump'!$E$2:$AI$400,
MATCH($A6,'Attendance Dump'!$B$2:$B$400,0),
MATCH(BD$2,'Attendance Dump'!$E$1:$AI$1,0)
),
INDEX('Active Hour''s Dump'!$D$3:$AH$337,
MATCH($C6,'Active Hour''s Dump'!$A$3:$A$337,0),
MATCH(BD$2,'Active Hour''s Dump'!$D$2:$AH$2,0)
))),"")</f>
        <v>722.89199999999983</v>
      </c>
      <c r="BE6" s="13" t="str">
        <f>_xlfn.IFNA(IF(BE$3="Productivity",
INDEX('Productivity Dump'!$E$4:$AJ$500,
MATCH($A6,'Productivity Dump'!$A$4:$A$500,0),
MATCH(BE$2,'Productivity Dump'!$E$3:$AJ$3,0)
),
IF(BE$3="Attendance",
INDEX('Attendance Dump'!$E$2:$AI$400,
MATCH($A6,'Attendance Dump'!$B$2:$B$400,0),
MATCH(BE$2,'Attendance Dump'!$E$1:$AI$1,0)
),
INDEX('Active Hour''s Dump'!$D$3:$AH$337,
MATCH($C6,'Active Hour''s Dump'!$A$3:$A$337,0),
MATCH(BE$2,'Active Hour''s Dump'!$D$2:$AH$2,0)
))),"")</f>
        <v>P</v>
      </c>
      <c r="BF6" s="54">
        <f>_xlfn.IFNA(IF(BF$3="Productivity",
INDEX('Productivity Dump'!$E$4:$AJ$500,
MATCH($A6,'Productivity Dump'!$A$4:$A$500,0),
MATCH(BF$2,'Productivity Dump'!$E$3:$AJ$3,0)
),
IF(BF$3="Attendance",
INDEX('Attendance Dump'!$E$2:$AI$400,
MATCH($A6,'Attendance Dump'!$B$2:$B$400,0),
MATCH(BF$2,'Attendance Dump'!$E$1:$AI$1,0)
),
INDEX('Active Hour''s Dump'!$D$3:$AH$337,
MATCH($C6,'Active Hour''s Dump'!$A$3:$A$337,0),
MATCH(BF$2,'Active Hour''s Dump'!$D$2:$AH$2,0)
))),"")</f>
        <v>5.8333333333333304</v>
      </c>
      <c r="BG6" s="13">
        <f>_xlfn.IFNA(IF(BG$3="Productivity",
INDEX('Productivity Dump'!$E$4:$AJ$500,
MATCH($A6,'Productivity Dump'!$A$4:$A$500,0),
MATCH(BG$2,'Productivity Dump'!$E$3:$AJ$3,0)
),
IF(BG$3="Attendance",
INDEX('Attendance Dump'!$E$2:$AI$400,
MATCH($A6,'Attendance Dump'!$B$2:$B$400,0),
MATCH(BG$2,'Attendance Dump'!$E$1:$AI$1,0)
),
INDEX('Active Hour''s Dump'!$D$3:$AH$337,
MATCH($C6,'Active Hour''s Dump'!$A$3:$A$337,0),
MATCH(BG$2,'Active Hour''s Dump'!$D$2:$AH$2,0)
))),"")</f>
        <v>0</v>
      </c>
      <c r="BH6" s="13" t="str">
        <f>_xlfn.IFNA(IF(BH$3="Productivity",
INDEX('Productivity Dump'!$E$4:$AJ$500,
MATCH($A6,'Productivity Dump'!$A$4:$A$500,0),
MATCH(BH$2,'Productivity Dump'!$E$3:$AJ$3,0)
),
IF(BH$3="Attendance",
INDEX('Attendance Dump'!$E$2:$AI$400,
MATCH($A6,'Attendance Dump'!$B$2:$B$400,0),
MATCH(BH$2,'Attendance Dump'!$E$1:$AI$1,0)
),
INDEX('Active Hour''s Dump'!$D$3:$AH$337,
MATCH($C6,'Active Hour''s Dump'!$A$3:$A$337,0),
MATCH(BH$2,'Active Hour''s Dump'!$D$2:$AH$2,0)
))),"")</f>
        <v>WO</v>
      </c>
      <c r="BI6" s="54">
        <f>_xlfn.IFNA(IF(BI$3="Productivity",
INDEX('Productivity Dump'!$E$4:$AJ$500,
MATCH($A6,'Productivity Dump'!$A$4:$A$500,0),
MATCH(BI$2,'Productivity Dump'!$E$3:$AJ$3,0)
),
IF(BI$3="Attendance",
INDEX('Attendance Dump'!$E$2:$AI$400,
MATCH($A6,'Attendance Dump'!$B$2:$B$400,0),
MATCH(BI$2,'Attendance Dump'!$E$1:$AI$1,0)
),
INDEX('Active Hour''s Dump'!$D$3:$AH$337,
MATCH($C6,'Active Hour''s Dump'!$A$3:$A$337,0),
MATCH(BI$2,'Active Hour''s Dump'!$D$2:$AH$2,0)
))),"")</f>
        <v>0</v>
      </c>
      <c r="BJ6" s="13">
        <f>_xlfn.IFNA(IF(BJ$3="Productivity",
INDEX('Productivity Dump'!$E$4:$AJ$500,
MATCH($A6,'Productivity Dump'!$A$4:$A$500,0),
MATCH(BJ$2,'Productivity Dump'!$E$3:$AJ$3,0)
),
IF(BJ$3="Attendance",
INDEX('Attendance Dump'!$E$2:$AI$400,
MATCH($A6,'Attendance Dump'!$B$2:$B$400,0),
MATCH(BJ$2,'Attendance Dump'!$E$1:$AI$1,0)
),
INDEX('Active Hour''s Dump'!$D$3:$AH$337,
MATCH($C6,'Active Hour''s Dump'!$A$3:$A$337,0),
MATCH(BJ$2,'Active Hour''s Dump'!$D$2:$AH$2,0)
))),"")</f>
        <v>0</v>
      </c>
      <c r="BK6" s="13" t="str">
        <f>_xlfn.IFNA(IF(BK$3="Productivity",
INDEX('Productivity Dump'!$E$4:$AJ$500,
MATCH($A6,'Productivity Dump'!$A$4:$A$500,0),
MATCH(BK$2,'Productivity Dump'!$E$3:$AJ$3,0)
),
IF(BK$3="Attendance",
INDEX('Attendance Dump'!$E$2:$AI$400,
MATCH($A6,'Attendance Dump'!$B$2:$B$400,0),
MATCH(BK$2,'Attendance Dump'!$E$1:$AI$1,0)
),
INDEX('Active Hour''s Dump'!$D$3:$AH$337,
MATCH($C6,'Active Hour''s Dump'!$A$3:$A$337,0),
MATCH(BK$2,'Active Hour''s Dump'!$D$2:$AH$2,0)
))),"")</f>
        <v>SL</v>
      </c>
      <c r="BL6" s="54">
        <f>_xlfn.IFNA(IF(BL$3="Productivity",
INDEX('Productivity Dump'!$E$4:$AJ$500,
MATCH($A6,'Productivity Dump'!$A$4:$A$500,0),
MATCH(BL$2,'Productivity Dump'!$E$3:$AJ$3,0)
),
IF(BL$3="Attendance",
INDEX('Attendance Dump'!$E$2:$AI$400,
MATCH($A6,'Attendance Dump'!$B$2:$B$400,0),
MATCH(BL$2,'Attendance Dump'!$E$1:$AI$1,0)
),
INDEX('Active Hour''s Dump'!$D$3:$AH$337,
MATCH($C6,'Active Hour''s Dump'!$A$3:$A$337,0),
MATCH(BL$2,'Active Hour''s Dump'!$D$2:$AH$2,0)
))),"")</f>
        <v>0</v>
      </c>
      <c r="BM6" s="13">
        <f>_xlfn.IFNA(IF(BM$3="Productivity",
INDEX('Productivity Dump'!$E$4:$AJ$500,
MATCH($A6,'Productivity Dump'!$A$4:$A$500,0),
MATCH(BM$2,'Productivity Dump'!$E$3:$AJ$3,0)
),
IF(BM$3="Attendance",
INDEX('Attendance Dump'!$E$2:$AI$400,
MATCH($A6,'Attendance Dump'!$B$2:$B$400,0),
MATCH(BM$2,'Attendance Dump'!$E$1:$AI$1,0)
),
INDEX('Active Hour''s Dump'!$D$3:$AH$337,
MATCH($C6,'Active Hour''s Dump'!$A$3:$A$337,0),
MATCH(BM$2,'Active Hour''s Dump'!$D$2:$AH$2,0)
))),"")</f>
        <v>1809.4679999999996</v>
      </c>
      <c r="BN6" s="13" t="str">
        <f>_xlfn.IFNA(IF(BN$3="Productivity",
INDEX('Productivity Dump'!$E$4:$AJ$500,
MATCH($A6,'Productivity Dump'!$A$4:$A$500,0),
MATCH(BN$2,'Productivity Dump'!$E$3:$AJ$3,0)
),
IF(BN$3="Attendance",
INDEX('Attendance Dump'!$E$2:$AI$400,
MATCH($A6,'Attendance Dump'!$B$2:$B$400,0),
MATCH(BN$2,'Attendance Dump'!$E$1:$AI$1,0)
),
INDEX('Active Hour''s Dump'!$D$3:$AH$337,
MATCH($C6,'Active Hour''s Dump'!$A$3:$A$337,0),
MATCH(BN$2,'Active Hour''s Dump'!$D$2:$AH$2,0)
))),"")</f>
        <v>P</v>
      </c>
      <c r="BO6" s="54">
        <f>_xlfn.IFNA(IF(BO$3="Productivity",
INDEX('Productivity Dump'!$E$4:$AJ$500,
MATCH($A6,'Productivity Dump'!$A$4:$A$500,0),
MATCH(BO$2,'Productivity Dump'!$E$3:$AJ$3,0)
),
IF(BO$3="Attendance",
INDEX('Attendance Dump'!$E$2:$AI$400,
MATCH($A6,'Attendance Dump'!$B$2:$B$400,0),
MATCH(BO$2,'Attendance Dump'!$E$1:$AI$1,0)
),
INDEX('Active Hour''s Dump'!$D$3:$AH$337,
MATCH($C6,'Active Hour''s Dump'!$A$3:$A$337,0),
MATCH(BO$2,'Active Hour''s Dump'!$D$2:$AH$2,0)
))),"")</f>
        <v>12.6666666666667</v>
      </c>
      <c r="BP6" s="13">
        <f>_xlfn.IFNA(IF(BP$3="Productivity",
INDEX('Productivity Dump'!$E$4:$AJ$500,
MATCH($A6,'Productivity Dump'!$A$4:$A$500,0),
MATCH(BP$2,'Productivity Dump'!$E$3:$AJ$3,0)
),
IF(BP$3="Attendance",
INDEX('Attendance Dump'!$E$2:$AI$400,
MATCH($A6,'Attendance Dump'!$B$2:$B$400,0),
MATCH(BP$2,'Attendance Dump'!$E$1:$AI$1,0)
),
INDEX('Active Hour''s Dump'!$D$3:$AH$337,
MATCH($C6,'Active Hour''s Dump'!$A$3:$A$337,0),
MATCH(BP$2,'Active Hour''s Dump'!$D$2:$AH$2,0)
))),"")</f>
        <v>1827.499</v>
      </c>
      <c r="BQ6" s="13" t="str">
        <f>_xlfn.IFNA(IF(BQ$3="Productivity",
INDEX('Productivity Dump'!$E$4:$AJ$500,
MATCH($A6,'Productivity Dump'!$A$4:$A$500,0),
MATCH(BQ$2,'Productivity Dump'!$E$3:$AJ$3,0)
),
IF(BQ$3="Attendance",
INDEX('Attendance Dump'!$E$2:$AI$400,
MATCH($A6,'Attendance Dump'!$B$2:$B$400,0),
MATCH(BQ$2,'Attendance Dump'!$E$1:$AI$1,0)
),
INDEX('Active Hour''s Dump'!$D$3:$AH$337,
MATCH($C6,'Active Hour''s Dump'!$A$3:$A$337,0),
MATCH(BQ$2,'Active Hour''s Dump'!$D$2:$AH$2,0)
))),"")</f>
        <v>P</v>
      </c>
      <c r="BR6" s="54">
        <f>_xlfn.IFNA(IF(BR$3="Productivity",
INDEX('Productivity Dump'!$E$4:$AJ$500,
MATCH($A6,'Productivity Dump'!$A$4:$A$500,0),
MATCH(BR$2,'Productivity Dump'!$E$3:$AJ$3,0)
),
IF(BR$3="Attendance",
INDEX('Attendance Dump'!$E$2:$AI$400,
MATCH($A6,'Attendance Dump'!$B$2:$B$400,0),
MATCH(BR$2,'Attendance Dump'!$E$1:$AI$1,0)
),
INDEX('Active Hour''s Dump'!$D$3:$AH$337,
MATCH($C6,'Active Hour''s Dump'!$A$3:$A$337,0),
MATCH(BR$2,'Active Hour''s Dump'!$D$2:$AH$2,0)
))),"")</f>
        <v>11.25</v>
      </c>
      <c r="BS6" s="13">
        <f>_xlfn.IFNA(IF(BS$3="Productivity",
INDEX('Productivity Dump'!$E$4:$AJ$500,
MATCH($A6,'Productivity Dump'!$A$4:$A$500,0),
MATCH(BS$2,'Productivity Dump'!$E$3:$AJ$3,0)
),
IF(BS$3="Attendance",
INDEX('Attendance Dump'!$E$2:$AI$400,
MATCH($A6,'Attendance Dump'!$B$2:$B$400,0),
MATCH(BS$2,'Attendance Dump'!$E$1:$AI$1,0)
),
INDEX('Active Hour''s Dump'!$D$3:$AH$337,
MATCH($C6,'Active Hour''s Dump'!$A$3:$A$337,0),
MATCH(BS$2,'Active Hour''s Dump'!$D$2:$AH$2,0)
))),"")</f>
        <v>0</v>
      </c>
      <c r="BT6" s="13" t="str">
        <f>_xlfn.IFNA(IF(BT$3="Productivity",
INDEX('Productivity Dump'!$E$4:$AJ$500,
MATCH($A6,'Productivity Dump'!$A$4:$A$500,0),
MATCH(BT$2,'Productivity Dump'!$E$3:$AJ$3,0)
),
IF(BT$3="Attendance",
INDEX('Attendance Dump'!$E$2:$AI$400,
MATCH($A6,'Attendance Dump'!$B$2:$B$400,0),
MATCH(BT$2,'Attendance Dump'!$E$1:$AI$1,0)
),
INDEX('Active Hour''s Dump'!$D$3:$AH$337,
MATCH($C6,'Active Hour''s Dump'!$A$3:$A$337,0),
MATCH(BT$2,'Active Hour''s Dump'!$D$2:$AH$2,0)
))),"")</f>
        <v>H</v>
      </c>
      <c r="BU6" s="54">
        <f>_xlfn.IFNA(IF(BU$3="Productivity",
INDEX('Productivity Dump'!$E$4:$AJ$500,
MATCH($A6,'Productivity Dump'!$A$4:$A$500,0),
MATCH(BU$2,'Productivity Dump'!$E$3:$AJ$3,0)
),
IF(BU$3="Attendance",
INDEX('Attendance Dump'!$E$2:$AI$400,
MATCH($A6,'Attendance Dump'!$B$2:$B$400,0),
MATCH(BU$2,'Attendance Dump'!$E$1:$AI$1,0)
),
INDEX('Active Hour''s Dump'!$D$3:$AH$337,
MATCH($C6,'Active Hour''s Dump'!$A$3:$A$337,0),
MATCH(BU$2,'Active Hour''s Dump'!$D$2:$AH$2,0)
))),"")</f>
        <v>0</v>
      </c>
      <c r="BV6" s="13">
        <f>_xlfn.IFNA(IF(BV$3="Productivity",
INDEX('Productivity Dump'!$E$4:$AJ$500,
MATCH($A6,'Productivity Dump'!$A$4:$A$500,0),
MATCH(BV$2,'Productivity Dump'!$E$3:$AJ$3,0)
),
IF(BV$3="Attendance",
INDEX('Attendance Dump'!$E$2:$AI$400,
MATCH($A6,'Attendance Dump'!$B$2:$B$400,0),
MATCH(BV$2,'Attendance Dump'!$E$1:$AI$1,0)
),
INDEX('Active Hour''s Dump'!$D$3:$AH$337,
MATCH($C6,'Active Hour''s Dump'!$A$3:$A$337,0),
MATCH(BV$2,'Active Hour''s Dump'!$D$2:$AH$2,0)
))),"")</f>
        <v>1811.7439999999997</v>
      </c>
      <c r="BW6" s="13" t="str">
        <f>_xlfn.IFNA(IF(BW$3="Productivity",
INDEX('Productivity Dump'!$E$4:$AJ$500,
MATCH($A6,'Productivity Dump'!$A$4:$A$500,0),
MATCH(BW$2,'Productivity Dump'!$E$3:$AJ$3,0)
),
IF(BW$3="Attendance",
INDEX('Attendance Dump'!$E$2:$AI$400,
MATCH($A6,'Attendance Dump'!$B$2:$B$400,0),
MATCH(BW$2,'Attendance Dump'!$E$1:$AI$1,0)
),
INDEX('Active Hour''s Dump'!$D$3:$AH$337,
MATCH($C6,'Active Hour''s Dump'!$A$3:$A$337,0),
MATCH(BW$2,'Active Hour''s Dump'!$D$2:$AH$2,0)
))),"")</f>
        <v>P</v>
      </c>
      <c r="BX6" s="54">
        <f>_xlfn.IFNA(IF(BX$3="Productivity",
INDEX('Productivity Dump'!$E$4:$AJ$500,
MATCH($A6,'Productivity Dump'!$A$4:$A$500,0),
MATCH(BX$2,'Productivity Dump'!$E$3:$AJ$3,0)
),
IF(BX$3="Attendance",
INDEX('Attendance Dump'!$E$2:$AI$400,
MATCH($A6,'Attendance Dump'!$B$2:$B$400,0),
MATCH(BX$2,'Attendance Dump'!$E$1:$AI$1,0)
),
INDEX('Active Hour''s Dump'!$D$3:$AH$337,
MATCH($C6,'Active Hour''s Dump'!$A$3:$A$337,0),
MATCH(BX$2,'Active Hour''s Dump'!$D$2:$AH$2,0)
))),"")</f>
        <v>11.5833333333333</v>
      </c>
      <c r="BY6" s="13">
        <f>_xlfn.IFNA(IF(BY$3="Productivity",
INDEX('Productivity Dump'!$E$4:$AJ$500,
MATCH($A6,'Productivity Dump'!$A$4:$A$500,0),
MATCH(BY$2,'Productivity Dump'!$E$3:$AJ$3,0)
),
IF(BY$3="Attendance",
INDEX('Attendance Dump'!$E$2:$AI$400,
MATCH($A6,'Attendance Dump'!$B$2:$B$400,0),
MATCH(BY$2,'Attendance Dump'!$E$1:$AI$1,0)
),
INDEX('Active Hour''s Dump'!$D$3:$AH$337,
MATCH($C6,'Active Hour''s Dump'!$A$3:$A$337,0),
MATCH(BY$2,'Active Hour''s Dump'!$D$2:$AH$2,0)
))),"")</f>
        <v>736.98099999999999</v>
      </c>
      <c r="BZ6" s="13" t="str">
        <f>_xlfn.IFNA(IF(BZ$3="Productivity",
INDEX('Productivity Dump'!$E$4:$AJ$500,
MATCH($A6,'Productivity Dump'!$A$4:$A$500,0),
MATCH(BZ$2,'Productivity Dump'!$E$3:$AJ$3,0)
),
IF(BZ$3="Attendance",
INDEX('Attendance Dump'!$E$2:$AI$400,
MATCH($A6,'Attendance Dump'!$B$2:$B$400,0),
MATCH(BZ$2,'Attendance Dump'!$E$1:$AI$1,0)
),
INDEX('Active Hour''s Dump'!$D$3:$AH$337,
MATCH($C6,'Active Hour''s Dump'!$A$3:$A$337,0),
MATCH(BZ$2,'Active Hour''s Dump'!$D$2:$AH$2,0)
))),"")</f>
        <v>P</v>
      </c>
      <c r="CA6" s="54">
        <f>_xlfn.IFNA(IF(CA$3="Productivity",
INDEX('Productivity Dump'!$E$4:$AJ$500,
MATCH($A6,'Productivity Dump'!$A$4:$A$500,0),
MATCH(CA$2,'Productivity Dump'!$E$3:$AJ$3,0)
),
IF(CA$3="Attendance",
INDEX('Attendance Dump'!$E$2:$AI$400,
MATCH($A6,'Attendance Dump'!$B$2:$B$400,0),
MATCH(CA$2,'Attendance Dump'!$E$1:$AI$1,0)
),
INDEX('Active Hour''s Dump'!$D$3:$AH$337,
MATCH($C6,'Active Hour''s Dump'!$A$3:$A$337,0),
MATCH(CA$2,'Active Hour''s Dump'!$D$2:$AH$2,0)
))),"")</f>
        <v>6.6666666666666696</v>
      </c>
      <c r="CB6" s="13">
        <f>_xlfn.IFNA(IF(CB$3="Productivity",
INDEX('Productivity Dump'!$E$4:$AJ$500,
MATCH($A6,'Productivity Dump'!$A$4:$A$500,0),
MATCH(CB$2,'Productivity Dump'!$E$3:$AJ$3,0)
),
IF(CB$3="Attendance",
INDEX('Attendance Dump'!$E$2:$AI$400,
MATCH($A6,'Attendance Dump'!$B$2:$B$400,0),
MATCH(CB$2,'Attendance Dump'!$E$1:$AI$1,0)
),
INDEX('Active Hour''s Dump'!$D$3:$AH$337,
MATCH($C6,'Active Hour''s Dump'!$A$3:$A$337,0),
MATCH(CB$2,'Active Hour''s Dump'!$D$2:$AH$2,0)
))),"")</f>
        <v>0</v>
      </c>
      <c r="CC6" s="13" t="str">
        <f>_xlfn.IFNA(IF(CC$3="Productivity",
INDEX('Productivity Dump'!$E$4:$AJ$500,
MATCH($A6,'Productivity Dump'!$A$4:$A$500,0),
MATCH(CC$2,'Productivity Dump'!$E$3:$AJ$3,0)
),
IF(CC$3="Attendance",
INDEX('Attendance Dump'!$E$2:$AI$400,
MATCH($A6,'Attendance Dump'!$B$2:$B$400,0),
MATCH(CC$2,'Attendance Dump'!$E$1:$AI$1,0)
),
INDEX('Active Hour''s Dump'!$D$3:$AH$337,
MATCH($C6,'Active Hour''s Dump'!$A$3:$A$337,0),
MATCH(CC$2,'Active Hour''s Dump'!$D$2:$AH$2,0)
))),"")</f>
        <v>WO</v>
      </c>
      <c r="CD6" s="54">
        <f>_xlfn.IFNA(IF(CD$3="Productivity",
INDEX('Productivity Dump'!$E$4:$AJ$500,
MATCH($A6,'Productivity Dump'!$A$4:$A$500,0),
MATCH(CD$2,'Productivity Dump'!$E$3:$AJ$3,0)
),
IF(CD$3="Attendance",
INDEX('Attendance Dump'!$E$2:$AI$400,
MATCH($A6,'Attendance Dump'!$B$2:$B$400,0),
MATCH(CD$2,'Attendance Dump'!$E$1:$AI$1,0)
),
INDEX('Active Hour''s Dump'!$D$3:$AH$337,
MATCH($C6,'Active Hour''s Dump'!$A$3:$A$337,0),
MATCH(CD$2,'Active Hour''s Dump'!$D$2:$AH$2,0)
))),"")</f>
        <v>0</v>
      </c>
      <c r="CE6" s="13">
        <f>_xlfn.IFNA(IF(CE$3="Productivity",
INDEX('Productivity Dump'!$E$4:$AJ$500,
MATCH($A6,'Productivity Dump'!$A$4:$A$500,0),
MATCH(CE$2,'Productivity Dump'!$E$3:$AJ$3,0)
),
IF(CE$3="Attendance",
INDEX('Attendance Dump'!$E$2:$AI$400,
MATCH($A6,'Attendance Dump'!$B$2:$B$400,0),
MATCH(CE$2,'Attendance Dump'!$E$1:$AI$1,0)
),
INDEX('Active Hour''s Dump'!$D$3:$AH$337,
MATCH($C6,'Active Hour''s Dump'!$A$3:$A$337,0),
MATCH(CE$2,'Active Hour''s Dump'!$D$2:$AH$2,0)
))),"")</f>
        <v>924.89399999999989</v>
      </c>
      <c r="CF6" s="13" t="str">
        <f>_xlfn.IFNA(IF(CF$3="Productivity",
INDEX('Productivity Dump'!$E$4:$AJ$500,
MATCH($A6,'Productivity Dump'!$A$4:$A$500,0),
MATCH(CF$2,'Productivity Dump'!$E$3:$AJ$3,0)
),
IF(CF$3="Attendance",
INDEX('Attendance Dump'!$E$2:$AI$400,
MATCH($A6,'Attendance Dump'!$B$2:$B$400,0),
MATCH(CF$2,'Attendance Dump'!$E$1:$AI$1,0)
),
INDEX('Active Hour''s Dump'!$D$3:$AH$337,
MATCH($C6,'Active Hour''s Dump'!$A$3:$A$337,0),
MATCH(CF$2,'Active Hour''s Dump'!$D$2:$AH$2,0)
))),"")</f>
        <v>P</v>
      </c>
      <c r="CG6" s="54">
        <f>_xlfn.IFNA(IF(CG$3="Productivity",
INDEX('Productivity Dump'!$E$4:$AJ$500,
MATCH($A6,'Productivity Dump'!$A$4:$A$500,0),
MATCH(CG$2,'Productivity Dump'!$E$3:$AJ$3,0)
),
IF(CG$3="Attendance",
INDEX('Attendance Dump'!$E$2:$AI$400,
MATCH($A6,'Attendance Dump'!$B$2:$B$400,0),
MATCH(CG$2,'Attendance Dump'!$E$1:$AI$1,0)
),
INDEX('Active Hour''s Dump'!$D$3:$AH$337,
MATCH($C6,'Active Hour''s Dump'!$A$3:$A$337,0),
MATCH(CG$2,'Active Hour''s Dump'!$D$2:$AH$2,0)
))),"")</f>
        <v>7.4166666666666696</v>
      </c>
      <c r="CH6" s="13">
        <f>_xlfn.IFNA(IF(CH$3="Productivity",
INDEX('Productivity Dump'!$E$4:$AJ$500,
MATCH($A6,'Productivity Dump'!$A$4:$A$500,0),
MATCH(CH$2,'Productivity Dump'!$E$3:$AJ$3,0)
),
IF(CH$3="Attendance",
INDEX('Attendance Dump'!$E$2:$AI$400,
MATCH($A6,'Attendance Dump'!$B$2:$B$400,0),
MATCH(CH$2,'Attendance Dump'!$E$1:$AI$1,0)
),
INDEX('Active Hour''s Dump'!$D$3:$AH$337,
MATCH($C6,'Active Hour''s Dump'!$A$3:$A$337,0),
MATCH(CH$2,'Active Hour''s Dump'!$D$2:$AH$2,0)
))),"")</f>
        <v>1538.299</v>
      </c>
      <c r="CI6" s="13" t="str">
        <f>_xlfn.IFNA(IF(CI$3="Productivity",
INDEX('Productivity Dump'!$E$4:$AJ$500,
MATCH($A6,'Productivity Dump'!$A$4:$A$500,0),
MATCH(CI$2,'Productivity Dump'!$E$3:$AJ$3,0)
),
IF(CI$3="Attendance",
INDEX('Attendance Dump'!$E$2:$AI$400,
MATCH($A6,'Attendance Dump'!$B$2:$B$400,0),
MATCH(CI$2,'Attendance Dump'!$E$1:$AI$1,0)
),
INDEX('Active Hour''s Dump'!$D$3:$AH$337,
MATCH($C6,'Active Hour''s Dump'!$A$3:$A$337,0),
MATCH(CI$2,'Active Hour''s Dump'!$D$2:$AH$2,0)
))),"")</f>
        <v>P</v>
      </c>
      <c r="CJ6" s="54">
        <f>_xlfn.IFNA(IF(CJ$3="Productivity",
INDEX('Productivity Dump'!$E$4:$AJ$500,
MATCH($A6,'Productivity Dump'!$A$4:$A$500,0),
MATCH(CJ$2,'Productivity Dump'!$E$3:$AJ$3,0)
),
IF(CJ$3="Attendance",
INDEX('Attendance Dump'!$E$2:$AI$400,
MATCH($A6,'Attendance Dump'!$B$2:$B$400,0),
MATCH(CJ$2,'Attendance Dump'!$E$1:$AI$1,0)
),
INDEX('Active Hour''s Dump'!$D$3:$AH$337,
MATCH($C6,'Active Hour''s Dump'!$A$3:$A$337,0),
MATCH(CJ$2,'Active Hour''s Dump'!$D$2:$AH$2,0)
))),"")</f>
        <v>10</v>
      </c>
      <c r="CK6" s="13">
        <f>_xlfn.IFNA(IF(CK$3="Productivity",
INDEX('Productivity Dump'!$E$4:$AJ$500,
MATCH($A6,'Productivity Dump'!$A$4:$A$500,0),
MATCH(CK$2,'Productivity Dump'!$E$3:$AJ$3,0)
),
IF(CK$3="Attendance",
INDEX('Attendance Dump'!$E$2:$AI$400,
MATCH($A6,'Attendance Dump'!$B$2:$B$400,0),
MATCH(CK$2,'Attendance Dump'!$E$1:$AI$1,0)
),
INDEX('Active Hour''s Dump'!$D$3:$AH$337,
MATCH($C6,'Active Hour''s Dump'!$A$3:$A$337,0),
MATCH(CK$2,'Active Hour''s Dump'!$D$2:$AH$2,0)
))),"")</f>
        <v>1618.3129999999996</v>
      </c>
      <c r="CL6" s="13" t="str">
        <f>_xlfn.IFNA(IF(CL$3="Productivity",
INDEX('Productivity Dump'!$E$4:$AJ$500,
MATCH($A6,'Productivity Dump'!$A$4:$A$500,0),
MATCH(CL$2,'Productivity Dump'!$E$3:$AJ$3,0)
),
IF(CL$3="Attendance",
INDEX('Attendance Dump'!$E$2:$AI$400,
MATCH($A6,'Attendance Dump'!$B$2:$B$400,0),
MATCH(CL$2,'Attendance Dump'!$E$1:$AI$1,0)
),
INDEX('Active Hour''s Dump'!$D$3:$AH$337,
MATCH($C6,'Active Hour''s Dump'!$A$3:$A$337,0),
MATCH(CL$2,'Active Hour''s Dump'!$D$2:$AH$2,0)
))),"")</f>
        <v>P</v>
      </c>
      <c r="CM6" s="54">
        <f>_xlfn.IFNA(IF(CM$3="Productivity",
INDEX('Productivity Dump'!$E$4:$AJ$500,
MATCH($A6,'Productivity Dump'!$A$4:$A$500,0),
MATCH(CM$2,'Productivity Dump'!$E$3:$AJ$3,0)
),
IF(CM$3="Attendance",
INDEX('Attendance Dump'!$E$2:$AI$400,
MATCH($A6,'Attendance Dump'!$B$2:$B$400,0),
MATCH(CM$2,'Attendance Dump'!$E$1:$AI$1,0)
),
INDEX('Active Hour''s Dump'!$D$3:$AH$337,
MATCH($C6,'Active Hour''s Dump'!$A$3:$A$337,0),
MATCH(CM$2,'Active Hour''s Dump'!$D$2:$AH$2,0)
))),"")</f>
        <v>10.0833333333333</v>
      </c>
      <c r="CN6" s="13">
        <f>_xlfn.IFNA(IF(CN$3="Productivity",
INDEX('Productivity Dump'!$E$4:$AJ$500,
MATCH($A6,'Productivity Dump'!$A$4:$A$500,0),
MATCH(CN$2,'Productivity Dump'!$E$3:$AJ$3,0)
),
IF(CN$3="Attendance",
INDEX('Attendance Dump'!$E$2:$AI$400,
MATCH($A6,'Attendance Dump'!$B$2:$B$400,0),
MATCH(CN$2,'Attendance Dump'!$E$1:$AI$1,0)
),
INDEX('Active Hour''s Dump'!$D$3:$AH$337,
MATCH($C6,'Active Hour''s Dump'!$A$3:$A$337,0),
MATCH(CN$2,'Active Hour''s Dump'!$D$2:$AH$2,0)
))),"")</f>
        <v>0</v>
      </c>
      <c r="CO6" s="13">
        <f>_xlfn.IFNA(IF(CO$3="Productivity",
INDEX('Productivity Dump'!$E$4:$AJ$500,
MATCH($A6,'Productivity Dump'!$A$4:$A$500,0),
MATCH(CO$2,'Productivity Dump'!$E$3:$AJ$3,0)
),
IF(CO$3="Attendance",
INDEX('Attendance Dump'!$E$2:$AI$400,
MATCH($A6,'Attendance Dump'!$B$2:$B$400,0),
MATCH(CO$2,'Attendance Dump'!$E$1:$AI$1,0)
),
INDEX('Active Hour''s Dump'!$D$3:$AH$337,
MATCH($C6,'Active Hour''s Dump'!$A$3:$A$337,0),
MATCH(CO$2,'Active Hour''s Dump'!$D$2:$AH$2,0)
))),"")</f>
        <v>0</v>
      </c>
      <c r="CP6" s="54">
        <f>_xlfn.IFNA(IF(CP$3="Productivity",
INDEX('Productivity Dump'!$E$4:$AJ$500,
MATCH($A6,'Productivity Dump'!$A$4:$A$500,0),
MATCH(CP$2,'Productivity Dump'!$E$3:$AJ$3,0)
),
IF(CP$3="Attendance",
INDEX('Attendance Dump'!$E$2:$AI$400,
MATCH($A6,'Attendance Dump'!$B$2:$B$400,0),
MATCH(CP$2,'Attendance Dump'!$E$1:$AI$1,0)
),
INDEX('Active Hour''s Dump'!$D$3:$AH$337,
MATCH($C6,'Active Hour''s Dump'!$A$3:$A$337,0),
MATCH(CP$2,'Active Hour''s Dump'!$D$2:$AH$2,0)
))),"")</f>
        <v>0</v>
      </c>
      <c r="CQ6" s="13">
        <f>_xlfn.IFNA(IF(CQ$3="Productivity",
INDEX('Productivity Dump'!$E$4:$AJ$500,
MATCH($A6,'Productivity Dump'!$A$4:$A$500,0),
MATCH(CQ$2,'Productivity Dump'!$E$3:$AJ$3,0)
),
IF(CQ$3="Attendance",
INDEX('Attendance Dump'!$E$2:$AI$400,
MATCH($A6,'Attendance Dump'!$B$2:$B$400,0),
MATCH(CQ$2,'Attendance Dump'!$E$1:$AI$1,0)
),
INDEX('Active Hour''s Dump'!$D$3:$AH$337,
MATCH($C6,'Active Hour''s Dump'!$A$3:$A$337,0),
MATCH(CQ$2,'Active Hour''s Dump'!$D$2:$AH$2,0)
))),"")</f>
        <v>0</v>
      </c>
      <c r="CR6" s="13">
        <f>_xlfn.IFNA(IF(CR$3="Productivity",
INDEX('Productivity Dump'!$E$4:$AJ$500,
MATCH($A6,'Productivity Dump'!$A$4:$A$500,0),
MATCH(CR$2,'Productivity Dump'!$E$3:$AJ$3,0)
),
IF(CR$3="Attendance",
INDEX('Attendance Dump'!$E$2:$AI$400,
MATCH($A6,'Attendance Dump'!$B$2:$B$400,0),
MATCH(CR$2,'Attendance Dump'!$E$1:$AI$1,0)
),
INDEX('Active Hour''s Dump'!$D$3:$AH$337,
MATCH($C6,'Active Hour''s Dump'!$A$3:$A$337,0),
MATCH(CR$2,'Active Hour''s Dump'!$D$2:$AH$2,0)
))),"")</f>
        <v>0</v>
      </c>
      <c r="CS6" s="54">
        <f>_xlfn.IFNA(IF(CS$3="Productivity",
INDEX('Productivity Dump'!$E$4:$AJ$500,
MATCH($A6,'Productivity Dump'!$A$4:$A$500,0),
MATCH(CS$2,'Productivity Dump'!$E$3:$AJ$3,0)
),
IF(CS$3="Attendance",
INDEX('Attendance Dump'!$E$2:$AI$400,
MATCH($A6,'Attendance Dump'!$B$2:$B$400,0),
MATCH(CS$2,'Attendance Dump'!$E$1:$AI$1,0)
),
INDEX('Active Hour''s Dump'!$D$3:$AH$337,
MATCH($C6,'Active Hour''s Dump'!$A$3:$A$337,0),
MATCH(CS$2,'Active Hour''s Dump'!$D$2:$AH$2,0)
))),"")</f>
        <v>0</v>
      </c>
      <c r="CT6" s="13">
        <f>_xlfn.IFNA(IF(CT$3="Productivity",
INDEX('Productivity Dump'!$E$4:$AJ$500,
MATCH($A6,'Productivity Dump'!$A$4:$A$500,0),
MATCH(CT$2,'Productivity Dump'!$E$3:$AJ$3,0)
),
IF(CT$3="Attendance",
INDEX('Attendance Dump'!$E$2:$AI$400,
MATCH($A6,'Attendance Dump'!$B$2:$B$400,0),
MATCH(CT$2,'Attendance Dump'!$E$1:$AI$1,0)
),
INDEX('Active Hour''s Dump'!$D$3:$AH$337,
MATCH($C6,'Active Hour''s Dump'!$A$3:$A$337,0),
MATCH(CT$2,'Active Hour''s Dump'!$D$2:$AH$2,0)
))),"")</f>
        <v>0</v>
      </c>
      <c r="CU6" s="13">
        <f>_xlfn.IFNA(IF(CU$3="Productivity",
INDEX('Productivity Dump'!$E$4:$AJ$500,
MATCH($A6,'Productivity Dump'!$A$4:$A$500,0),
MATCH(CU$2,'Productivity Dump'!$E$3:$AJ$3,0)
),
IF(CU$3="Attendance",
INDEX('Attendance Dump'!$E$2:$AI$400,
MATCH($A6,'Attendance Dump'!$B$2:$B$400,0),
MATCH(CU$2,'Attendance Dump'!$E$1:$AI$1,0)
),
INDEX('Active Hour''s Dump'!$D$3:$AH$337,
MATCH($C6,'Active Hour''s Dump'!$A$3:$A$337,0),
MATCH(CU$2,'Active Hour''s Dump'!$D$2:$AH$2,0)
))),"")</f>
        <v>0</v>
      </c>
      <c r="CV6" s="54">
        <f>_xlfn.IFNA(IF(CV$3="Productivity",
INDEX('Productivity Dump'!$E$4:$AJ$500,
MATCH($A6,'Productivity Dump'!$A$4:$A$500,0),
MATCH(CV$2,'Productivity Dump'!$E$3:$AJ$3,0)
),
IF(CV$3="Attendance",
INDEX('Attendance Dump'!$E$2:$AI$400,
MATCH($A6,'Attendance Dump'!$B$2:$B$400,0),
MATCH(CV$2,'Attendance Dump'!$E$1:$AI$1,0)
),
INDEX('Active Hour''s Dump'!$D$3:$AH$337,
MATCH($C6,'Active Hour''s Dump'!$A$3:$A$337,0),
MATCH(CV$2,'Active Hour''s Dump'!$D$2:$AH$2,0)
))),"")</f>
        <v>0</v>
      </c>
      <c r="CW6" s="13"/>
      <c r="CX6" s="13"/>
      <c r="CY6" s="54"/>
      <c r="DA6" s="57">
        <f t="shared" si="59"/>
        <v>224.33333333333337</v>
      </c>
      <c r="DB6" s="35">
        <f t="shared" ref="DB6:DB59" si="63">SUMIFS($H6:$CY6,$H$3:$CY$3,"Productivity")</f>
        <v>33703.774000000005</v>
      </c>
      <c r="DC6" s="35">
        <f t="shared" ref="DC6:DC57" si="64">MAX(0,E6-DB6)</f>
        <v>0</v>
      </c>
      <c r="DD6" s="35">
        <f t="shared" ca="1" si="60"/>
        <v>0</v>
      </c>
      <c r="DF6" s="32" cm="1">
        <f t="array" ref="DF6">SUMPRODUCT(
    (MOD(COLUMN(H6:CV6) - COLUMN(H6), 3) = 0) *
    (H6:CV6 = 0) *
    (I6:CW6 = "P") *
    (COUNTIF(UKHoliday, H$2:CV$2) = 0)
)</f>
        <v>0</v>
      </c>
      <c r="DG6" s="33" cm="1">
        <f t="array" ref="DG6">SUMPRODUCT(
  (MOD(COLUMN(H6:CV6) - COLUMN(H6), 3) = 0) *
  (H6:CV6 &gt; 0) *
  (H6:CV6 &lt; 0.5 * IF(((WEEKDAY(H$2:CV$2, 2) = 1) + (WEEKDAY(H$2:CV$2, 2) = 6)), G6, F6)) *
  (I6:CW6 = "P") *
  (COUNTIF(UKHoliday, H$2:CV$2) = 0)
)</f>
        <v>0</v>
      </c>
      <c r="DH6" s="33" cm="1">
        <f t="array" ref="DH6">SUMPRODUCT(
  (MOD(COLUMN(H6:CV6) - COLUMN(H6), 3) = 0) *
  (H6:CV6 &gt; 0.5 * IF(((WEEKDAY(H$2:CV$2, 2) = 1) + (WEEKDAY(H$2:CV$2, 2) = 6)), $G6, $F6)) *
  (H6:CV6 &lt; 0.8 * IF(((WEEKDAY(H$2:CV$2, 2) = 1) + (WEEKDAY(H$2:CV$2, 2) = 6)), $G6, $F6)) *
  (I6:CW6 = "P") *
  (COUNTIF(UKHoliday, H$2:CV$2) = 0)
)</f>
        <v>0</v>
      </c>
      <c r="DI6" s="33" cm="1">
        <f t="array" ref="DI6">SUMPRODUCT(
  (MOD(COLUMN(H6:CV6) - COLUMN(H6), 3) = 0) *
  (H6:CV6 &gt; 0.8 * IF(((WEEKDAY(H$2:CV$2, 2) = 1) + (WEEKDAY(H$2:CV$2, 2) = 6)), $G6, $F6)) *
  (H6:CV6 &lt; 1 * IF(((WEEKDAY(H$2:CV$2, 2) = 1) + (WEEKDAY(H$2:CV$2, 2) = 6)), $G6, $F6)) *
  (I6:CW6 = "P") *
  (COUNTIF(UKHoliday, H$2:CV$2) = 0)
)</f>
        <v>3</v>
      </c>
    </row>
    <row r="7" spans="1:113" x14ac:dyDescent="0.3">
      <c r="A7" s="8" t="s">
        <v>375</v>
      </c>
      <c r="B7" s="8" t="s">
        <v>901</v>
      </c>
      <c r="C7" s="9" t="s">
        <v>759</v>
      </c>
      <c r="D7" s="62" t="s">
        <v>944</v>
      </c>
      <c r="E7" s="35">
        <v>24000</v>
      </c>
      <c r="F7" s="35">
        <f t="shared" si="61"/>
        <v>1200</v>
      </c>
      <c r="G7" s="35">
        <f t="shared" si="62"/>
        <v>600</v>
      </c>
      <c r="H7" s="13">
        <f>_xlfn.IFNA(IF(H$3="Productivity",
INDEX('Productivity Dump'!$E$4:$AJ$500,
MATCH($A7,'Productivity Dump'!$A$4:$A$500,0),
MATCH(H$2,'Productivity Dump'!$E$3:$AJ$3,0)
),
IF(H$3="Attendance",
INDEX('Attendance Dump'!$E$2:$AI$400,
MATCH($A7,'Attendance Dump'!$B$2:$B$400,0),
MATCH(H$2,'Attendance Dump'!$E$1:$AI$1,0)
),
INDEX('Active Hour''s Dump'!$D$3:$AH$337,
MATCH($C7,'Active Hour''s Dump'!$A$3:$A$337,0),
MATCH(H$2,'Active Hour''s Dump'!$D$2:$AH$2,0)
))),"")</f>
        <v>1394.8090000000009</v>
      </c>
      <c r="I7" s="13" t="str">
        <f>_xlfn.IFNA(IF(I$3="Productivity",
INDEX('Productivity Dump'!$E$4:$AJ$500,
MATCH($A7,'Productivity Dump'!$A$4:$A$500,0),
MATCH(I$2,'Productivity Dump'!$E$3:$AJ$3,0)
),
IF(I$3="Attendance",
INDEX('Attendance Dump'!$E$2:$AI$400,
MATCH($A7,'Attendance Dump'!$B$2:$B$400,0),
MATCH(I$2,'Attendance Dump'!$E$1:$AI$1,0)
),
INDEX('Active Hour''s Dump'!$D$3:$AH$337,
MATCH($C7,'Active Hour''s Dump'!$A$3:$A$337,0),
MATCH(I$2,'Active Hour''s Dump'!$D$2:$AH$2,0)
))),"")</f>
        <v>P</v>
      </c>
      <c r="J7" s="54">
        <f>_xlfn.IFNA(IF(J$3="Productivity",
INDEX('Productivity Dump'!$E$4:$AJ$500,
MATCH($A7,'Productivity Dump'!$A$4:$A$500,0),
MATCH(J$2,'Productivity Dump'!$E$3:$AJ$3,0)
),
IF(J$3="Attendance",
INDEX('Attendance Dump'!$E$2:$AI$400,
MATCH($A7,'Attendance Dump'!$B$2:$B$400,0),
MATCH(J$2,'Attendance Dump'!$E$1:$AI$1,0)
),
INDEX('Active Hour''s Dump'!$D$3:$AH$337,
MATCH($C7,'Active Hour''s Dump'!$A$3:$A$337,0),
MATCH(J$2,'Active Hour''s Dump'!$D$2:$AH$2,0)
))),"")</f>
        <v>10.4166666666667</v>
      </c>
      <c r="K7" s="13">
        <f>_xlfn.IFNA(IF(K$3="Productivity",
INDEX('Productivity Dump'!$E$4:$AJ$500,
MATCH($A7,'Productivity Dump'!$A$4:$A$500,0),
MATCH(K$2,'Productivity Dump'!$E$3:$AJ$3,0)
),
IF(K$3="Attendance",
INDEX('Attendance Dump'!$E$2:$AI$400,
MATCH($A7,'Attendance Dump'!$B$2:$B$400,0),
MATCH(K$2,'Attendance Dump'!$E$1:$AI$1,0)
),
INDEX('Active Hour''s Dump'!$D$3:$AH$337,
MATCH($C7,'Active Hour''s Dump'!$A$3:$A$337,0),
MATCH(K$2,'Active Hour''s Dump'!$D$2:$AH$2,0)
))),"")</f>
        <v>1403.4259999999997</v>
      </c>
      <c r="L7" s="13" t="str">
        <f>_xlfn.IFNA(IF(L$3="Productivity",
INDEX('Productivity Dump'!$E$4:$AJ$500,
MATCH($A7,'Productivity Dump'!$A$4:$A$500,0),
MATCH(L$2,'Productivity Dump'!$E$3:$AJ$3,0)
),
IF(L$3="Attendance",
INDEX('Attendance Dump'!$E$2:$AI$400,
MATCH($A7,'Attendance Dump'!$B$2:$B$400,0),
MATCH(L$2,'Attendance Dump'!$E$1:$AI$1,0)
),
INDEX('Active Hour''s Dump'!$D$3:$AH$337,
MATCH($C7,'Active Hour''s Dump'!$A$3:$A$337,0),
MATCH(L$2,'Active Hour''s Dump'!$D$2:$AH$2,0)
))),"")</f>
        <v>P</v>
      </c>
      <c r="M7" s="54">
        <f>_xlfn.IFNA(IF(M$3="Productivity",
INDEX('Productivity Dump'!$E$4:$AJ$500,
MATCH($A7,'Productivity Dump'!$A$4:$A$500,0),
MATCH(M$2,'Productivity Dump'!$E$3:$AJ$3,0)
),
IF(M$3="Attendance",
INDEX('Attendance Dump'!$E$2:$AI$400,
MATCH($A7,'Attendance Dump'!$B$2:$B$400,0),
MATCH(M$2,'Attendance Dump'!$E$1:$AI$1,0)
),
INDEX('Active Hour''s Dump'!$D$3:$AH$337,
MATCH($C7,'Active Hour''s Dump'!$A$3:$A$337,0),
MATCH(M$2,'Active Hour''s Dump'!$D$2:$AH$2,0)
))),"")</f>
        <v>11</v>
      </c>
      <c r="N7" s="13">
        <f>_xlfn.IFNA(IF(N$3="Productivity",
INDEX('Productivity Dump'!$E$4:$AJ$500,
MATCH($A7,'Productivity Dump'!$A$4:$A$500,0),
MATCH(N$2,'Productivity Dump'!$E$3:$AJ$3,0)
),
IF(N$3="Attendance",
INDEX('Attendance Dump'!$E$2:$AI$400,
MATCH($A7,'Attendance Dump'!$B$2:$B$400,0),
MATCH(N$2,'Attendance Dump'!$E$1:$AI$1,0)
),
INDEX('Active Hour''s Dump'!$D$3:$AH$337,
MATCH($C7,'Active Hour''s Dump'!$A$3:$A$337,0),
MATCH(N$2,'Active Hour''s Dump'!$D$2:$AH$2,0)
))),"")</f>
        <v>533.01800000000014</v>
      </c>
      <c r="O7" s="13" t="str">
        <f>_xlfn.IFNA(IF(O$3="Productivity",
INDEX('Productivity Dump'!$E$4:$AJ$500,
MATCH($A7,'Productivity Dump'!$A$4:$A$500,0),
MATCH(O$2,'Productivity Dump'!$E$3:$AJ$3,0)
),
IF(O$3="Attendance",
INDEX('Attendance Dump'!$E$2:$AI$400,
MATCH($A7,'Attendance Dump'!$B$2:$B$400,0),
MATCH(O$2,'Attendance Dump'!$E$1:$AI$1,0)
),
INDEX('Active Hour''s Dump'!$D$3:$AH$337,
MATCH($C7,'Active Hour''s Dump'!$A$3:$A$337,0),
MATCH(O$2,'Active Hour''s Dump'!$D$2:$AH$2,0)
))),"")</f>
        <v>P</v>
      </c>
      <c r="P7" s="54">
        <f>_xlfn.IFNA(IF(P$3="Productivity",
INDEX('Productivity Dump'!$E$4:$AJ$500,
MATCH($A7,'Productivity Dump'!$A$4:$A$500,0),
MATCH(P$2,'Productivity Dump'!$E$3:$AJ$3,0)
),
IF(P$3="Attendance",
INDEX('Attendance Dump'!$E$2:$AI$400,
MATCH($A7,'Attendance Dump'!$B$2:$B$400,0),
MATCH(P$2,'Attendance Dump'!$E$1:$AI$1,0)
),
INDEX('Active Hour''s Dump'!$D$3:$AH$337,
MATCH($C7,'Active Hour''s Dump'!$A$3:$A$337,0),
MATCH(P$2,'Active Hour''s Dump'!$D$2:$AH$2,0)
))),"")</f>
        <v>3.75</v>
      </c>
      <c r="Q7" s="13">
        <f>_xlfn.IFNA(IF(Q$3="Productivity",
INDEX('Productivity Dump'!$E$4:$AJ$500,
MATCH($A7,'Productivity Dump'!$A$4:$A$500,0),
MATCH(Q$2,'Productivity Dump'!$E$3:$AJ$3,0)
),
IF(Q$3="Attendance",
INDEX('Attendance Dump'!$E$2:$AI$400,
MATCH($A7,'Attendance Dump'!$B$2:$B$400,0),
MATCH(Q$2,'Attendance Dump'!$E$1:$AI$1,0)
),
INDEX('Active Hour''s Dump'!$D$3:$AH$337,
MATCH($C7,'Active Hour''s Dump'!$A$3:$A$337,0),
MATCH(Q$2,'Active Hour''s Dump'!$D$2:$AH$2,0)
))),"")</f>
        <v>0</v>
      </c>
      <c r="R7" s="13" t="str">
        <f>_xlfn.IFNA(IF(R$3="Productivity",
INDEX('Productivity Dump'!$E$4:$AJ$500,
MATCH($A7,'Productivity Dump'!$A$4:$A$500,0),
MATCH(R$2,'Productivity Dump'!$E$3:$AJ$3,0)
),
IF(R$3="Attendance",
INDEX('Attendance Dump'!$E$2:$AI$400,
MATCH($A7,'Attendance Dump'!$B$2:$B$400,0),
MATCH(R$2,'Attendance Dump'!$E$1:$AI$1,0)
),
INDEX('Active Hour''s Dump'!$D$3:$AH$337,
MATCH($C7,'Active Hour''s Dump'!$A$3:$A$337,0),
MATCH(R$2,'Active Hour''s Dump'!$D$2:$AH$2,0)
))),"")</f>
        <v>WO</v>
      </c>
      <c r="S7" s="54">
        <f>_xlfn.IFNA(IF(S$3="Productivity",
INDEX('Productivity Dump'!$E$4:$AJ$500,
MATCH($A7,'Productivity Dump'!$A$4:$A$500,0),
MATCH(S$2,'Productivity Dump'!$E$3:$AJ$3,0)
),
IF(S$3="Attendance",
INDEX('Attendance Dump'!$E$2:$AI$400,
MATCH($A7,'Attendance Dump'!$B$2:$B$400,0),
MATCH(S$2,'Attendance Dump'!$E$1:$AI$1,0)
),
INDEX('Active Hour''s Dump'!$D$3:$AH$337,
MATCH($C7,'Active Hour''s Dump'!$A$3:$A$337,0),
MATCH(S$2,'Active Hour''s Dump'!$D$2:$AH$2,0)
))),"")</f>
        <v>0</v>
      </c>
      <c r="T7" s="13">
        <f>_xlfn.IFNA(IF(T$3="Productivity",
INDEX('Productivity Dump'!$E$4:$AJ$500,
MATCH($A7,'Productivity Dump'!$A$4:$A$500,0),
MATCH(T$2,'Productivity Dump'!$E$3:$AJ$3,0)
),
IF(T$3="Attendance",
INDEX('Attendance Dump'!$E$2:$AI$400,
MATCH($A7,'Attendance Dump'!$B$2:$B$400,0),
MATCH(T$2,'Attendance Dump'!$E$1:$AI$1,0)
),
INDEX('Active Hour''s Dump'!$D$3:$AH$337,
MATCH($C7,'Active Hour''s Dump'!$A$3:$A$337,0),
MATCH(T$2,'Active Hour''s Dump'!$D$2:$AH$2,0)
))),"")</f>
        <v>750.63099999999974</v>
      </c>
      <c r="U7" s="13" t="str">
        <f>_xlfn.IFNA(IF(U$3="Productivity",
INDEX('Productivity Dump'!$E$4:$AJ$500,
MATCH($A7,'Productivity Dump'!$A$4:$A$500,0),
MATCH(U$2,'Productivity Dump'!$E$3:$AJ$3,0)
),
IF(U$3="Attendance",
INDEX('Attendance Dump'!$E$2:$AI$400,
MATCH($A7,'Attendance Dump'!$B$2:$B$400,0),
MATCH(U$2,'Attendance Dump'!$E$1:$AI$1,0)
),
INDEX('Active Hour''s Dump'!$D$3:$AH$337,
MATCH($C7,'Active Hour''s Dump'!$A$3:$A$337,0),
MATCH(U$2,'Active Hour''s Dump'!$D$2:$AH$2,0)
))),"")</f>
        <v>P</v>
      </c>
      <c r="V7" s="54">
        <f>_xlfn.IFNA(IF(V$3="Productivity",
INDEX('Productivity Dump'!$E$4:$AJ$500,
MATCH($A7,'Productivity Dump'!$A$4:$A$500,0),
MATCH(V$2,'Productivity Dump'!$E$3:$AJ$3,0)
),
IF(V$3="Attendance",
INDEX('Attendance Dump'!$E$2:$AI$400,
MATCH($A7,'Attendance Dump'!$B$2:$B$400,0),
MATCH(V$2,'Attendance Dump'!$E$1:$AI$1,0)
),
INDEX('Active Hour''s Dump'!$D$3:$AH$337,
MATCH($C7,'Active Hour''s Dump'!$A$3:$A$337,0),
MATCH(V$2,'Active Hour''s Dump'!$D$2:$AH$2,0)
))),"")</f>
        <v>6.9166666666666696</v>
      </c>
      <c r="W7" s="13">
        <f>_xlfn.IFNA(IF(W$3="Productivity",
INDEX('Productivity Dump'!$E$4:$AJ$500,
MATCH($A7,'Productivity Dump'!$A$4:$A$500,0),
MATCH(W$2,'Productivity Dump'!$E$3:$AJ$3,0)
),
IF(W$3="Attendance",
INDEX('Attendance Dump'!$E$2:$AI$400,
MATCH($A7,'Attendance Dump'!$B$2:$B$400,0),
MATCH(W$2,'Attendance Dump'!$E$1:$AI$1,0)
),
INDEX('Active Hour''s Dump'!$D$3:$AH$337,
MATCH($C7,'Active Hour''s Dump'!$A$3:$A$337,0),
MATCH(W$2,'Active Hour''s Dump'!$D$2:$AH$2,0)
))),"")</f>
        <v>1365.5219999999999</v>
      </c>
      <c r="X7" s="13" t="str">
        <f>_xlfn.IFNA(IF(X$3="Productivity",
INDEX('Productivity Dump'!$E$4:$AJ$500,
MATCH($A7,'Productivity Dump'!$A$4:$A$500,0),
MATCH(X$2,'Productivity Dump'!$E$3:$AJ$3,0)
),
IF(X$3="Attendance",
INDEX('Attendance Dump'!$E$2:$AI$400,
MATCH($A7,'Attendance Dump'!$B$2:$B$400,0),
MATCH(X$2,'Attendance Dump'!$E$1:$AI$1,0)
),
INDEX('Active Hour''s Dump'!$D$3:$AH$337,
MATCH($C7,'Active Hour''s Dump'!$A$3:$A$337,0),
MATCH(X$2,'Active Hour''s Dump'!$D$2:$AH$2,0)
))),"")</f>
        <v>P</v>
      </c>
      <c r="Y7" s="54">
        <f>_xlfn.IFNA(IF(Y$3="Productivity",
INDEX('Productivity Dump'!$E$4:$AJ$500,
MATCH($A7,'Productivity Dump'!$A$4:$A$500,0),
MATCH(Y$2,'Productivity Dump'!$E$3:$AJ$3,0)
),
IF(Y$3="Attendance",
INDEX('Attendance Dump'!$E$2:$AI$400,
MATCH($A7,'Attendance Dump'!$B$2:$B$400,0),
MATCH(Y$2,'Attendance Dump'!$E$1:$AI$1,0)
),
INDEX('Active Hour''s Dump'!$D$3:$AH$337,
MATCH($C7,'Active Hour''s Dump'!$A$3:$A$337,0),
MATCH(Y$2,'Active Hour''s Dump'!$D$2:$AH$2,0)
))),"")</f>
        <v>10.4166666666667</v>
      </c>
      <c r="Z7" s="13">
        <f>_xlfn.IFNA(IF(Z$3="Productivity",
INDEX('Productivity Dump'!$E$4:$AJ$500,
MATCH($A7,'Productivity Dump'!$A$4:$A$500,0),
MATCH(Z$2,'Productivity Dump'!$E$3:$AJ$3,0)
),
IF(Z$3="Attendance",
INDEX('Attendance Dump'!$E$2:$AI$400,
MATCH($A7,'Attendance Dump'!$B$2:$B$400,0),
MATCH(Z$2,'Attendance Dump'!$E$1:$AI$1,0)
),
INDEX('Active Hour''s Dump'!$D$3:$AH$337,
MATCH($C7,'Active Hour''s Dump'!$A$3:$A$337,0),
MATCH(Z$2,'Active Hour''s Dump'!$D$2:$AH$2,0)
))),"")</f>
        <v>1235.3319999999997</v>
      </c>
      <c r="AA7" s="13" t="str">
        <f>_xlfn.IFNA(IF(AA$3="Productivity",
INDEX('Productivity Dump'!$E$4:$AJ$500,
MATCH($A7,'Productivity Dump'!$A$4:$A$500,0),
MATCH(AA$2,'Productivity Dump'!$E$3:$AJ$3,0)
),
IF(AA$3="Attendance",
INDEX('Attendance Dump'!$E$2:$AI$400,
MATCH($A7,'Attendance Dump'!$B$2:$B$400,0),
MATCH(AA$2,'Attendance Dump'!$E$1:$AI$1,0)
),
INDEX('Active Hour''s Dump'!$D$3:$AH$337,
MATCH($C7,'Active Hour''s Dump'!$A$3:$A$337,0),
MATCH(AA$2,'Active Hour''s Dump'!$D$2:$AH$2,0)
))),"")</f>
        <v>P</v>
      </c>
      <c r="AB7" s="54">
        <f>_xlfn.IFNA(IF(AB$3="Productivity",
INDEX('Productivity Dump'!$E$4:$AJ$500,
MATCH($A7,'Productivity Dump'!$A$4:$A$500,0),
MATCH(AB$2,'Productivity Dump'!$E$3:$AJ$3,0)
),
IF(AB$3="Attendance",
INDEX('Attendance Dump'!$E$2:$AI$400,
MATCH($A7,'Attendance Dump'!$B$2:$B$400,0),
MATCH(AB$2,'Attendance Dump'!$E$1:$AI$1,0)
),
INDEX('Active Hour''s Dump'!$D$3:$AH$337,
MATCH($C7,'Active Hour''s Dump'!$A$3:$A$337,0),
MATCH(AB$2,'Active Hour''s Dump'!$D$2:$AH$2,0)
))),"")</f>
        <v>8.6666666666666696</v>
      </c>
      <c r="AC7" s="13">
        <f>_xlfn.IFNA(IF(AC$3="Productivity",
INDEX('Productivity Dump'!$E$4:$AJ$500,
MATCH($A7,'Productivity Dump'!$A$4:$A$500,0),
MATCH(AC$2,'Productivity Dump'!$E$3:$AJ$3,0)
),
IF(AC$3="Attendance",
INDEX('Attendance Dump'!$E$2:$AI$400,
MATCH($A7,'Attendance Dump'!$B$2:$B$400,0),
MATCH(AC$2,'Attendance Dump'!$E$1:$AI$1,0)
),
INDEX('Active Hour''s Dump'!$D$3:$AH$337,
MATCH($C7,'Active Hour''s Dump'!$A$3:$A$337,0),
MATCH(AC$2,'Active Hour''s Dump'!$D$2:$AH$2,0)
))),"")</f>
        <v>1418.828</v>
      </c>
      <c r="AD7" s="13" t="str">
        <f>_xlfn.IFNA(IF(AD$3="Productivity",
INDEX('Productivity Dump'!$E$4:$AJ$500,
MATCH($A7,'Productivity Dump'!$A$4:$A$500,0),
MATCH(AD$2,'Productivity Dump'!$E$3:$AJ$3,0)
),
IF(AD$3="Attendance",
INDEX('Attendance Dump'!$E$2:$AI$400,
MATCH($A7,'Attendance Dump'!$B$2:$B$400,0),
MATCH(AD$2,'Attendance Dump'!$E$1:$AI$1,0)
),
INDEX('Active Hour''s Dump'!$D$3:$AH$337,
MATCH($C7,'Active Hour''s Dump'!$A$3:$A$337,0),
MATCH(AD$2,'Active Hour''s Dump'!$D$2:$AH$2,0)
))),"")</f>
        <v>P</v>
      </c>
      <c r="AE7" s="54">
        <f>_xlfn.IFNA(IF(AE$3="Productivity",
INDEX('Productivity Dump'!$E$4:$AJ$500,
MATCH($A7,'Productivity Dump'!$A$4:$A$500,0),
MATCH(AE$2,'Productivity Dump'!$E$3:$AJ$3,0)
),
IF(AE$3="Attendance",
INDEX('Attendance Dump'!$E$2:$AI$400,
MATCH($A7,'Attendance Dump'!$B$2:$B$400,0),
MATCH(AE$2,'Attendance Dump'!$E$1:$AI$1,0)
),
INDEX('Active Hour''s Dump'!$D$3:$AH$337,
MATCH($C7,'Active Hour''s Dump'!$A$3:$A$337,0),
MATCH(AE$2,'Active Hour''s Dump'!$D$2:$AH$2,0)
))),"")</f>
        <v>9.8333333333333304</v>
      </c>
      <c r="AF7" s="13">
        <f>_xlfn.IFNA(IF(AF$3="Productivity",
INDEX('Productivity Dump'!$E$4:$AJ$500,
MATCH($A7,'Productivity Dump'!$A$4:$A$500,0),
MATCH(AF$2,'Productivity Dump'!$E$3:$AJ$3,0)
),
IF(AF$3="Attendance",
INDEX('Attendance Dump'!$E$2:$AI$400,
MATCH($A7,'Attendance Dump'!$B$2:$B$400,0),
MATCH(AF$2,'Attendance Dump'!$E$1:$AI$1,0)
),
INDEX('Active Hour''s Dump'!$D$3:$AH$337,
MATCH($C7,'Active Hour''s Dump'!$A$3:$A$337,0),
MATCH(AF$2,'Active Hour''s Dump'!$D$2:$AH$2,0)
))),"")</f>
        <v>1365.3250000000005</v>
      </c>
      <c r="AG7" s="13" t="str">
        <f>_xlfn.IFNA(IF(AG$3="Productivity",
INDEX('Productivity Dump'!$E$4:$AJ$500,
MATCH($A7,'Productivity Dump'!$A$4:$A$500,0),
MATCH(AG$2,'Productivity Dump'!$E$3:$AJ$3,0)
),
IF(AG$3="Attendance",
INDEX('Attendance Dump'!$E$2:$AI$400,
MATCH($A7,'Attendance Dump'!$B$2:$B$400,0),
MATCH(AG$2,'Attendance Dump'!$E$1:$AI$1,0)
),
INDEX('Active Hour''s Dump'!$D$3:$AH$337,
MATCH($C7,'Active Hour''s Dump'!$A$3:$A$337,0),
MATCH(AG$2,'Active Hour''s Dump'!$D$2:$AH$2,0)
))),"")</f>
        <v>P</v>
      </c>
      <c r="AH7" s="54">
        <f>_xlfn.IFNA(IF(AH$3="Productivity",
INDEX('Productivity Dump'!$E$4:$AJ$500,
MATCH($A7,'Productivity Dump'!$A$4:$A$500,0),
MATCH(AH$2,'Productivity Dump'!$E$3:$AJ$3,0)
),
IF(AH$3="Attendance",
INDEX('Attendance Dump'!$E$2:$AI$400,
MATCH($A7,'Attendance Dump'!$B$2:$B$400,0),
MATCH(AH$2,'Attendance Dump'!$E$1:$AI$1,0)
),
INDEX('Active Hour''s Dump'!$D$3:$AH$337,
MATCH($C7,'Active Hour''s Dump'!$A$3:$A$337,0),
MATCH(AH$2,'Active Hour''s Dump'!$D$2:$AH$2,0)
))),"")</f>
        <v>10.0833333333333</v>
      </c>
      <c r="AI7" s="13">
        <f>_xlfn.IFNA(IF(AI$3="Productivity",
INDEX('Productivity Dump'!$E$4:$AJ$500,
MATCH($A7,'Productivity Dump'!$A$4:$A$500,0),
MATCH(AI$2,'Productivity Dump'!$E$3:$AJ$3,0)
),
IF(AI$3="Attendance",
INDEX('Attendance Dump'!$E$2:$AI$400,
MATCH($A7,'Attendance Dump'!$B$2:$B$400,0),
MATCH(AI$2,'Attendance Dump'!$E$1:$AI$1,0)
),
INDEX('Active Hour''s Dump'!$D$3:$AH$337,
MATCH($C7,'Active Hour''s Dump'!$A$3:$A$337,0),
MATCH(AI$2,'Active Hour''s Dump'!$D$2:$AH$2,0)
))),"")</f>
        <v>926.24400000000003</v>
      </c>
      <c r="AJ7" s="13" t="str">
        <f>_xlfn.IFNA(IF(AJ$3="Productivity",
INDEX('Productivity Dump'!$E$4:$AJ$500,
MATCH($A7,'Productivity Dump'!$A$4:$A$500,0),
MATCH(AJ$2,'Productivity Dump'!$E$3:$AJ$3,0)
),
IF(AJ$3="Attendance",
INDEX('Attendance Dump'!$E$2:$AI$400,
MATCH($A7,'Attendance Dump'!$B$2:$B$400,0),
MATCH(AJ$2,'Attendance Dump'!$E$1:$AI$1,0)
),
INDEX('Active Hour''s Dump'!$D$3:$AH$337,
MATCH($C7,'Active Hour''s Dump'!$A$3:$A$337,0),
MATCH(AJ$2,'Active Hour''s Dump'!$D$2:$AH$2,0)
))),"")</f>
        <v>P</v>
      </c>
      <c r="AK7" s="54">
        <f>_xlfn.IFNA(IF(AK$3="Productivity",
INDEX('Productivity Dump'!$E$4:$AJ$500,
MATCH($A7,'Productivity Dump'!$A$4:$A$500,0),
MATCH(AK$2,'Productivity Dump'!$E$3:$AJ$3,0)
),
IF(AK$3="Attendance",
INDEX('Attendance Dump'!$E$2:$AI$400,
MATCH($A7,'Attendance Dump'!$B$2:$B$400,0),
MATCH(AK$2,'Attendance Dump'!$E$1:$AI$1,0)
),
INDEX('Active Hour''s Dump'!$D$3:$AH$337,
MATCH($C7,'Active Hour''s Dump'!$A$3:$A$337,0),
MATCH(AK$2,'Active Hour''s Dump'!$D$2:$AH$2,0)
))),"")</f>
        <v>6.5</v>
      </c>
      <c r="AL7" s="13">
        <f>_xlfn.IFNA(IF(AL$3="Productivity",
INDEX('Productivity Dump'!$E$4:$AJ$500,
MATCH($A7,'Productivity Dump'!$A$4:$A$500,0),
MATCH(AL$2,'Productivity Dump'!$E$3:$AJ$3,0)
),
IF(AL$3="Attendance",
INDEX('Attendance Dump'!$E$2:$AI$400,
MATCH($A7,'Attendance Dump'!$B$2:$B$400,0),
MATCH(AL$2,'Attendance Dump'!$E$1:$AI$1,0)
),
INDEX('Active Hour''s Dump'!$D$3:$AH$337,
MATCH($C7,'Active Hour''s Dump'!$A$3:$A$337,0),
MATCH(AL$2,'Active Hour''s Dump'!$D$2:$AH$2,0)
))),"")</f>
        <v>0</v>
      </c>
      <c r="AM7" s="13" t="str">
        <f>_xlfn.IFNA(IF(AM$3="Productivity",
INDEX('Productivity Dump'!$E$4:$AJ$500,
MATCH($A7,'Productivity Dump'!$A$4:$A$500,0),
MATCH(AM$2,'Productivity Dump'!$E$3:$AJ$3,0)
),
IF(AM$3="Attendance",
INDEX('Attendance Dump'!$E$2:$AI$400,
MATCH($A7,'Attendance Dump'!$B$2:$B$400,0),
MATCH(AM$2,'Attendance Dump'!$E$1:$AI$1,0)
),
INDEX('Active Hour''s Dump'!$D$3:$AH$337,
MATCH($C7,'Active Hour''s Dump'!$A$3:$A$337,0),
MATCH(AM$2,'Active Hour''s Dump'!$D$2:$AH$2,0)
))),"")</f>
        <v>WO</v>
      </c>
      <c r="AN7" s="54">
        <f>_xlfn.IFNA(IF(AN$3="Productivity",
INDEX('Productivity Dump'!$E$4:$AJ$500,
MATCH($A7,'Productivity Dump'!$A$4:$A$500,0),
MATCH(AN$2,'Productivity Dump'!$E$3:$AJ$3,0)
),
IF(AN$3="Attendance",
INDEX('Attendance Dump'!$E$2:$AI$400,
MATCH($A7,'Attendance Dump'!$B$2:$B$400,0),
MATCH(AN$2,'Attendance Dump'!$E$1:$AI$1,0)
),
INDEX('Active Hour''s Dump'!$D$3:$AH$337,
MATCH($C7,'Active Hour''s Dump'!$A$3:$A$337,0),
MATCH(AN$2,'Active Hour''s Dump'!$D$2:$AH$2,0)
))),"")</f>
        <v>0</v>
      </c>
      <c r="AO7" s="13">
        <f>_xlfn.IFNA(IF(AO$3="Productivity",
INDEX('Productivity Dump'!$E$4:$AJ$500,
MATCH($A7,'Productivity Dump'!$A$4:$A$500,0),
MATCH(AO$2,'Productivity Dump'!$E$3:$AJ$3,0)
),
IF(AO$3="Attendance",
INDEX('Attendance Dump'!$E$2:$AI$400,
MATCH($A7,'Attendance Dump'!$B$2:$B$400,0),
MATCH(AO$2,'Attendance Dump'!$E$1:$AI$1,0)
),
INDEX('Active Hour''s Dump'!$D$3:$AH$337,
MATCH($C7,'Active Hour''s Dump'!$A$3:$A$337,0),
MATCH(AO$2,'Active Hour''s Dump'!$D$2:$AH$2,0)
))),"")</f>
        <v>0</v>
      </c>
      <c r="AP7" s="13" t="str">
        <f>_xlfn.IFNA(IF(AP$3="Productivity",
INDEX('Productivity Dump'!$E$4:$AJ$500,
MATCH($A7,'Productivity Dump'!$A$4:$A$500,0),
MATCH(AP$2,'Productivity Dump'!$E$3:$AJ$3,0)
),
IF(AP$3="Attendance",
INDEX('Attendance Dump'!$E$2:$AI$400,
MATCH($A7,'Attendance Dump'!$B$2:$B$400,0),
MATCH(AP$2,'Attendance Dump'!$E$1:$AI$1,0)
),
INDEX('Active Hour''s Dump'!$D$3:$AH$337,
MATCH($C7,'Active Hour''s Dump'!$A$3:$A$337,0),
MATCH(AP$2,'Active Hour''s Dump'!$D$2:$AH$2,0)
))),"")</f>
        <v>BL</v>
      </c>
      <c r="AQ7" s="54">
        <f>_xlfn.IFNA(IF(AQ$3="Productivity",
INDEX('Productivity Dump'!$E$4:$AJ$500,
MATCH($A7,'Productivity Dump'!$A$4:$A$500,0),
MATCH(AQ$2,'Productivity Dump'!$E$3:$AJ$3,0)
),
IF(AQ$3="Attendance",
INDEX('Attendance Dump'!$E$2:$AI$400,
MATCH($A7,'Attendance Dump'!$B$2:$B$400,0),
MATCH(AQ$2,'Attendance Dump'!$E$1:$AI$1,0)
),
INDEX('Active Hour''s Dump'!$D$3:$AH$337,
MATCH($C7,'Active Hour''s Dump'!$A$3:$A$337,0),
MATCH(AQ$2,'Active Hour''s Dump'!$D$2:$AH$2,0)
))),"")</f>
        <v>0</v>
      </c>
      <c r="AR7" s="13">
        <f>_xlfn.IFNA(IF(AR$3="Productivity",
INDEX('Productivity Dump'!$E$4:$AJ$500,
MATCH($A7,'Productivity Dump'!$A$4:$A$500,0),
MATCH(AR$2,'Productivity Dump'!$E$3:$AJ$3,0)
),
IF(AR$3="Attendance",
INDEX('Attendance Dump'!$E$2:$AI$400,
MATCH($A7,'Attendance Dump'!$B$2:$B$400,0),
MATCH(AR$2,'Attendance Dump'!$E$1:$AI$1,0)
),
INDEX('Active Hour''s Dump'!$D$3:$AH$337,
MATCH($C7,'Active Hour''s Dump'!$A$3:$A$337,0),
MATCH(AR$2,'Active Hour''s Dump'!$D$2:$AH$2,0)
))),"")</f>
        <v>1308.8990000000001</v>
      </c>
      <c r="AS7" s="13" t="str">
        <f>_xlfn.IFNA(IF(AS$3="Productivity",
INDEX('Productivity Dump'!$E$4:$AJ$500,
MATCH($A7,'Productivity Dump'!$A$4:$A$500,0),
MATCH(AS$2,'Productivity Dump'!$E$3:$AJ$3,0)
),
IF(AS$3="Attendance",
INDEX('Attendance Dump'!$E$2:$AI$400,
MATCH($A7,'Attendance Dump'!$B$2:$B$400,0),
MATCH(AS$2,'Attendance Dump'!$E$1:$AI$1,0)
),
INDEX('Active Hour''s Dump'!$D$3:$AH$337,
MATCH($C7,'Active Hour''s Dump'!$A$3:$A$337,0),
MATCH(AS$2,'Active Hour''s Dump'!$D$2:$AH$2,0)
))),"")</f>
        <v>P</v>
      </c>
      <c r="AT7" s="54">
        <f>_xlfn.IFNA(IF(AT$3="Productivity",
INDEX('Productivity Dump'!$E$4:$AJ$500,
MATCH($A7,'Productivity Dump'!$A$4:$A$500,0),
MATCH(AT$2,'Productivity Dump'!$E$3:$AJ$3,0)
),
IF(AT$3="Attendance",
INDEX('Attendance Dump'!$E$2:$AI$400,
MATCH($A7,'Attendance Dump'!$B$2:$B$400,0),
MATCH(AT$2,'Attendance Dump'!$E$1:$AI$1,0)
),
INDEX('Active Hour''s Dump'!$D$3:$AH$337,
MATCH($C7,'Active Hour''s Dump'!$A$3:$A$337,0),
MATCH(AT$2,'Active Hour''s Dump'!$D$2:$AH$2,0)
))),"")</f>
        <v>10.4166666666667</v>
      </c>
      <c r="AU7" s="13">
        <f>_xlfn.IFNA(IF(AU$3="Productivity",
INDEX('Productivity Dump'!$E$4:$AJ$500,
MATCH($A7,'Productivity Dump'!$A$4:$A$500,0),
MATCH(AU$2,'Productivity Dump'!$E$3:$AJ$3,0)
),
IF(AU$3="Attendance",
INDEX('Attendance Dump'!$E$2:$AI$400,
MATCH($A7,'Attendance Dump'!$B$2:$B$400,0),
MATCH(AU$2,'Attendance Dump'!$E$1:$AI$1,0)
),
INDEX('Active Hour''s Dump'!$D$3:$AH$337,
MATCH($C7,'Active Hour''s Dump'!$A$3:$A$337,0),
MATCH(AU$2,'Active Hour''s Dump'!$D$2:$AH$2,0)
))),"")</f>
        <v>1492.5659999999996</v>
      </c>
      <c r="AV7" s="13" t="str">
        <f>_xlfn.IFNA(IF(AV$3="Productivity",
INDEX('Productivity Dump'!$E$4:$AJ$500,
MATCH($A7,'Productivity Dump'!$A$4:$A$500,0),
MATCH(AV$2,'Productivity Dump'!$E$3:$AJ$3,0)
),
IF(AV$3="Attendance",
INDEX('Attendance Dump'!$E$2:$AI$400,
MATCH($A7,'Attendance Dump'!$B$2:$B$400,0),
MATCH(AV$2,'Attendance Dump'!$E$1:$AI$1,0)
),
INDEX('Active Hour''s Dump'!$D$3:$AH$337,
MATCH($C7,'Active Hour''s Dump'!$A$3:$A$337,0),
MATCH(AV$2,'Active Hour''s Dump'!$D$2:$AH$2,0)
))),"")</f>
        <v>P</v>
      </c>
      <c r="AW7" s="54">
        <f>_xlfn.IFNA(IF(AW$3="Productivity",
INDEX('Productivity Dump'!$E$4:$AJ$500,
MATCH($A7,'Productivity Dump'!$A$4:$A$500,0),
MATCH(AW$2,'Productivity Dump'!$E$3:$AJ$3,0)
),
IF(AW$3="Attendance",
INDEX('Attendance Dump'!$E$2:$AI$400,
MATCH($A7,'Attendance Dump'!$B$2:$B$400,0),
MATCH(AW$2,'Attendance Dump'!$E$1:$AI$1,0)
),
INDEX('Active Hour''s Dump'!$D$3:$AH$337,
MATCH($C7,'Active Hour''s Dump'!$A$3:$A$337,0),
MATCH(AW$2,'Active Hour''s Dump'!$D$2:$AH$2,0)
))),"")</f>
        <v>10.4166666666667</v>
      </c>
      <c r="AX7" s="13">
        <f>_xlfn.IFNA(IF(AX$3="Productivity",
INDEX('Productivity Dump'!$E$4:$AJ$500,
MATCH($A7,'Productivity Dump'!$A$4:$A$500,0),
MATCH(AX$2,'Productivity Dump'!$E$3:$AJ$3,0)
),
IF(AX$3="Attendance",
INDEX('Attendance Dump'!$E$2:$AI$400,
MATCH($A7,'Attendance Dump'!$B$2:$B$400,0),
MATCH(AX$2,'Attendance Dump'!$E$1:$AI$1,0)
),
INDEX('Active Hour''s Dump'!$D$3:$AH$337,
MATCH($C7,'Active Hour''s Dump'!$A$3:$A$337,0),
MATCH(AX$2,'Active Hour''s Dump'!$D$2:$AH$2,0)
))),"")</f>
        <v>1349.5039999999997</v>
      </c>
      <c r="AY7" s="13" t="str">
        <f>_xlfn.IFNA(IF(AY$3="Productivity",
INDEX('Productivity Dump'!$E$4:$AJ$500,
MATCH($A7,'Productivity Dump'!$A$4:$A$500,0),
MATCH(AY$2,'Productivity Dump'!$E$3:$AJ$3,0)
),
IF(AY$3="Attendance",
INDEX('Attendance Dump'!$E$2:$AI$400,
MATCH($A7,'Attendance Dump'!$B$2:$B$400,0),
MATCH(AY$2,'Attendance Dump'!$E$1:$AI$1,0)
),
INDEX('Active Hour''s Dump'!$D$3:$AH$337,
MATCH($C7,'Active Hour''s Dump'!$A$3:$A$337,0),
MATCH(AY$2,'Active Hour''s Dump'!$D$2:$AH$2,0)
))),"")</f>
        <v>P</v>
      </c>
      <c r="AZ7" s="54">
        <f>_xlfn.IFNA(IF(AZ$3="Productivity",
INDEX('Productivity Dump'!$E$4:$AJ$500,
MATCH($A7,'Productivity Dump'!$A$4:$A$500,0),
MATCH(AZ$2,'Productivity Dump'!$E$3:$AJ$3,0)
),
IF(AZ$3="Attendance",
INDEX('Attendance Dump'!$E$2:$AI$400,
MATCH($A7,'Attendance Dump'!$B$2:$B$400,0),
MATCH(AZ$2,'Attendance Dump'!$E$1:$AI$1,0)
),
INDEX('Active Hour''s Dump'!$D$3:$AH$337,
MATCH($C7,'Active Hour''s Dump'!$A$3:$A$337,0),
MATCH(AZ$2,'Active Hour''s Dump'!$D$2:$AH$2,0)
))),"")</f>
        <v>10.6666666666667</v>
      </c>
      <c r="BA7" s="13">
        <f>_xlfn.IFNA(IF(BA$3="Productivity",
INDEX('Productivity Dump'!$E$4:$AJ$500,
MATCH($A7,'Productivity Dump'!$A$4:$A$500,0),
MATCH(BA$2,'Productivity Dump'!$E$3:$AJ$3,0)
),
IF(BA$3="Attendance",
INDEX('Attendance Dump'!$E$2:$AI$400,
MATCH($A7,'Attendance Dump'!$B$2:$B$400,0),
MATCH(BA$2,'Attendance Dump'!$E$1:$AI$1,0)
),
INDEX('Active Hour''s Dump'!$D$3:$AH$337,
MATCH($C7,'Active Hour''s Dump'!$A$3:$A$337,0),
MATCH(BA$2,'Active Hour''s Dump'!$D$2:$AH$2,0)
))),"")</f>
        <v>1206.7839999999999</v>
      </c>
      <c r="BB7" s="13" t="str">
        <f>_xlfn.IFNA(IF(BB$3="Productivity",
INDEX('Productivity Dump'!$E$4:$AJ$500,
MATCH($A7,'Productivity Dump'!$A$4:$A$500,0),
MATCH(BB$2,'Productivity Dump'!$E$3:$AJ$3,0)
),
IF(BB$3="Attendance",
INDEX('Attendance Dump'!$E$2:$AI$400,
MATCH($A7,'Attendance Dump'!$B$2:$B$400,0),
MATCH(BB$2,'Attendance Dump'!$E$1:$AI$1,0)
),
INDEX('Active Hour''s Dump'!$D$3:$AH$337,
MATCH($C7,'Active Hour''s Dump'!$A$3:$A$337,0),
MATCH(BB$2,'Active Hour''s Dump'!$D$2:$AH$2,0)
))),"")</f>
        <v>P</v>
      </c>
      <c r="BC7" s="54">
        <f>_xlfn.IFNA(IF(BC$3="Productivity",
INDEX('Productivity Dump'!$E$4:$AJ$500,
MATCH($A7,'Productivity Dump'!$A$4:$A$500,0),
MATCH(BC$2,'Productivity Dump'!$E$3:$AJ$3,0)
),
IF(BC$3="Attendance",
INDEX('Attendance Dump'!$E$2:$AI$400,
MATCH($A7,'Attendance Dump'!$B$2:$B$400,0),
MATCH(BC$2,'Attendance Dump'!$E$1:$AI$1,0)
),
INDEX('Active Hour''s Dump'!$D$3:$AH$337,
MATCH($C7,'Active Hour''s Dump'!$A$3:$A$337,0),
MATCH(BC$2,'Active Hour''s Dump'!$D$2:$AH$2,0)
))),"")</f>
        <v>9.6666666666666696</v>
      </c>
      <c r="BD7" s="13">
        <f>_xlfn.IFNA(IF(BD$3="Productivity",
INDEX('Productivity Dump'!$E$4:$AJ$500,
MATCH($A7,'Productivity Dump'!$A$4:$A$500,0),
MATCH(BD$2,'Productivity Dump'!$E$3:$AJ$3,0)
),
IF(BD$3="Attendance",
INDEX('Attendance Dump'!$E$2:$AI$400,
MATCH($A7,'Attendance Dump'!$B$2:$B$400,0),
MATCH(BD$2,'Attendance Dump'!$E$1:$AI$1,0)
),
INDEX('Active Hour''s Dump'!$D$3:$AH$337,
MATCH($C7,'Active Hour''s Dump'!$A$3:$A$337,0),
MATCH(BD$2,'Active Hour''s Dump'!$D$2:$AH$2,0)
))),"")</f>
        <v>670.73300000000017</v>
      </c>
      <c r="BE7" s="13" t="str">
        <f>_xlfn.IFNA(IF(BE$3="Productivity",
INDEX('Productivity Dump'!$E$4:$AJ$500,
MATCH($A7,'Productivity Dump'!$A$4:$A$500,0),
MATCH(BE$2,'Productivity Dump'!$E$3:$AJ$3,0)
),
IF(BE$3="Attendance",
INDEX('Attendance Dump'!$E$2:$AI$400,
MATCH($A7,'Attendance Dump'!$B$2:$B$400,0),
MATCH(BE$2,'Attendance Dump'!$E$1:$AI$1,0)
),
INDEX('Active Hour''s Dump'!$D$3:$AH$337,
MATCH($C7,'Active Hour''s Dump'!$A$3:$A$337,0),
MATCH(BE$2,'Active Hour''s Dump'!$D$2:$AH$2,0)
))),"")</f>
        <v>P</v>
      </c>
      <c r="BF7" s="54">
        <f>_xlfn.IFNA(IF(BF$3="Productivity",
INDEX('Productivity Dump'!$E$4:$AJ$500,
MATCH($A7,'Productivity Dump'!$A$4:$A$500,0),
MATCH(BF$2,'Productivity Dump'!$E$3:$AJ$3,0)
),
IF(BF$3="Attendance",
INDEX('Attendance Dump'!$E$2:$AI$400,
MATCH($A7,'Attendance Dump'!$B$2:$B$400,0),
MATCH(BF$2,'Attendance Dump'!$E$1:$AI$1,0)
),
INDEX('Active Hour''s Dump'!$D$3:$AH$337,
MATCH($C7,'Active Hour''s Dump'!$A$3:$A$337,0),
MATCH(BF$2,'Active Hour''s Dump'!$D$2:$AH$2,0)
))),"")</f>
        <v>4.8333333333333304</v>
      </c>
      <c r="BG7" s="13">
        <f>_xlfn.IFNA(IF(BG$3="Productivity",
INDEX('Productivity Dump'!$E$4:$AJ$500,
MATCH($A7,'Productivity Dump'!$A$4:$A$500,0),
MATCH(BG$2,'Productivity Dump'!$E$3:$AJ$3,0)
),
IF(BG$3="Attendance",
INDEX('Attendance Dump'!$E$2:$AI$400,
MATCH($A7,'Attendance Dump'!$B$2:$B$400,0),
MATCH(BG$2,'Attendance Dump'!$E$1:$AI$1,0)
),
INDEX('Active Hour''s Dump'!$D$3:$AH$337,
MATCH($C7,'Active Hour''s Dump'!$A$3:$A$337,0),
MATCH(BG$2,'Active Hour''s Dump'!$D$2:$AH$2,0)
))),"")</f>
        <v>0</v>
      </c>
      <c r="BH7" s="13" t="str">
        <f>_xlfn.IFNA(IF(BH$3="Productivity",
INDEX('Productivity Dump'!$E$4:$AJ$500,
MATCH($A7,'Productivity Dump'!$A$4:$A$500,0),
MATCH(BH$2,'Productivity Dump'!$E$3:$AJ$3,0)
),
IF(BH$3="Attendance",
INDEX('Attendance Dump'!$E$2:$AI$400,
MATCH($A7,'Attendance Dump'!$B$2:$B$400,0),
MATCH(BH$2,'Attendance Dump'!$E$1:$AI$1,0)
),
INDEX('Active Hour''s Dump'!$D$3:$AH$337,
MATCH($C7,'Active Hour''s Dump'!$A$3:$A$337,0),
MATCH(BH$2,'Active Hour''s Dump'!$D$2:$AH$2,0)
))),"")</f>
        <v>WO</v>
      </c>
      <c r="BI7" s="54">
        <f>_xlfn.IFNA(IF(BI$3="Productivity",
INDEX('Productivity Dump'!$E$4:$AJ$500,
MATCH($A7,'Productivity Dump'!$A$4:$A$500,0),
MATCH(BI$2,'Productivity Dump'!$E$3:$AJ$3,0)
),
IF(BI$3="Attendance",
INDEX('Attendance Dump'!$E$2:$AI$400,
MATCH($A7,'Attendance Dump'!$B$2:$B$400,0),
MATCH(BI$2,'Attendance Dump'!$E$1:$AI$1,0)
),
INDEX('Active Hour''s Dump'!$D$3:$AH$337,
MATCH($C7,'Active Hour''s Dump'!$A$3:$A$337,0),
MATCH(BI$2,'Active Hour''s Dump'!$D$2:$AH$2,0)
))),"")</f>
        <v>0</v>
      </c>
      <c r="BJ7" s="13">
        <f>_xlfn.IFNA(IF(BJ$3="Productivity",
INDEX('Productivity Dump'!$E$4:$AJ$500,
MATCH($A7,'Productivity Dump'!$A$4:$A$500,0),
MATCH(BJ$2,'Productivity Dump'!$E$3:$AJ$3,0)
),
IF(BJ$3="Attendance",
INDEX('Attendance Dump'!$E$2:$AI$400,
MATCH($A7,'Attendance Dump'!$B$2:$B$400,0),
MATCH(BJ$2,'Attendance Dump'!$E$1:$AI$1,0)
),
INDEX('Active Hour''s Dump'!$D$3:$AH$337,
MATCH($C7,'Active Hour''s Dump'!$A$3:$A$337,0),
MATCH(BJ$2,'Active Hour''s Dump'!$D$2:$AH$2,0)
))),"")</f>
        <v>751.75099999999998</v>
      </c>
      <c r="BK7" s="13" t="str">
        <f>_xlfn.IFNA(IF(BK$3="Productivity",
INDEX('Productivity Dump'!$E$4:$AJ$500,
MATCH($A7,'Productivity Dump'!$A$4:$A$500,0),
MATCH(BK$2,'Productivity Dump'!$E$3:$AJ$3,0)
),
IF(BK$3="Attendance",
INDEX('Attendance Dump'!$E$2:$AI$400,
MATCH($A7,'Attendance Dump'!$B$2:$B$400,0),
MATCH(BK$2,'Attendance Dump'!$E$1:$AI$1,0)
),
INDEX('Active Hour''s Dump'!$D$3:$AH$337,
MATCH($C7,'Active Hour''s Dump'!$A$3:$A$337,0),
MATCH(BK$2,'Active Hour''s Dump'!$D$2:$AH$2,0)
))),"")</f>
        <v>P</v>
      </c>
      <c r="BL7" s="54">
        <f>_xlfn.IFNA(IF(BL$3="Productivity",
INDEX('Productivity Dump'!$E$4:$AJ$500,
MATCH($A7,'Productivity Dump'!$A$4:$A$500,0),
MATCH(BL$2,'Productivity Dump'!$E$3:$AJ$3,0)
),
IF(BL$3="Attendance",
INDEX('Attendance Dump'!$E$2:$AI$400,
MATCH($A7,'Attendance Dump'!$B$2:$B$400,0),
MATCH(BL$2,'Attendance Dump'!$E$1:$AI$1,0)
),
INDEX('Active Hour''s Dump'!$D$3:$AH$337,
MATCH($C7,'Active Hour''s Dump'!$A$3:$A$337,0),
MATCH(BL$2,'Active Hour''s Dump'!$D$2:$AH$2,0)
))),"")</f>
        <v>4.9166666666666696</v>
      </c>
      <c r="BM7" s="13">
        <f>_xlfn.IFNA(IF(BM$3="Productivity",
INDEX('Productivity Dump'!$E$4:$AJ$500,
MATCH($A7,'Productivity Dump'!$A$4:$A$500,0),
MATCH(BM$2,'Productivity Dump'!$E$3:$AJ$3,0)
),
IF(BM$3="Attendance",
INDEX('Attendance Dump'!$E$2:$AI$400,
MATCH($A7,'Attendance Dump'!$B$2:$B$400,0),
MATCH(BM$2,'Attendance Dump'!$E$1:$AI$1,0)
),
INDEX('Active Hour''s Dump'!$D$3:$AH$337,
MATCH($C7,'Active Hour''s Dump'!$A$3:$A$337,0),
MATCH(BM$2,'Active Hour''s Dump'!$D$2:$AH$2,0)
))),"")</f>
        <v>1348.5250000000001</v>
      </c>
      <c r="BN7" s="13" t="str">
        <f>_xlfn.IFNA(IF(BN$3="Productivity",
INDEX('Productivity Dump'!$E$4:$AJ$500,
MATCH($A7,'Productivity Dump'!$A$4:$A$500,0),
MATCH(BN$2,'Productivity Dump'!$E$3:$AJ$3,0)
),
IF(BN$3="Attendance",
INDEX('Attendance Dump'!$E$2:$AI$400,
MATCH($A7,'Attendance Dump'!$B$2:$B$400,0),
MATCH(BN$2,'Attendance Dump'!$E$1:$AI$1,0)
),
INDEX('Active Hour''s Dump'!$D$3:$AH$337,
MATCH($C7,'Active Hour''s Dump'!$A$3:$A$337,0),
MATCH(BN$2,'Active Hour''s Dump'!$D$2:$AH$2,0)
))),"")</f>
        <v>P</v>
      </c>
      <c r="BO7" s="54">
        <f>_xlfn.IFNA(IF(BO$3="Productivity",
INDEX('Productivity Dump'!$E$4:$AJ$500,
MATCH($A7,'Productivity Dump'!$A$4:$A$500,0),
MATCH(BO$2,'Productivity Dump'!$E$3:$AJ$3,0)
),
IF(BO$3="Attendance",
INDEX('Attendance Dump'!$E$2:$AI$400,
MATCH($A7,'Attendance Dump'!$B$2:$B$400,0),
MATCH(BO$2,'Attendance Dump'!$E$1:$AI$1,0)
),
INDEX('Active Hour''s Dump'!$D$3:$AH$337,
MATCH($C7,'Active Hour''s Dump'!$A$3:$A$337,0),
MATCH(BO$2,'Active Hour''s Dump'!$D$2:$AH$2,0)
))),"")</f>
        <v>9.75</v>
      </c>
      <c r="BP7" s="13">
        <f>_xlfn.IFNA(IF(BP$3="Productivity",
INDEX('Productivity Dump'!$E$4:$AJ$500,
MATCH($A7,'Productivity Dump'!$A$4:$A$500,0),
MATCH(BP$2,'Productivity Dump'!$E$3:$AJ$3,0)
),
IF(BP$3="Attendance",
INDEX('Attendance Dump'!$E$2:$AI$400,
MATCH($A7,'Attendance Dump'!$B$2:$B$400,0),
MATCH(BP$2,'Attendance Dump'!$E$1:$AI$1,0)
),
INDEX('Active Hour''s Dump'!$D$3:$AH$337,
MATCH($C7,'Active Hour''s Dump'!$A$3:$A$337,0),
MATCH(BP$2,'Active Hour''s Dump'!$D$2:$AH$2,0)
))),"")</f>
        <v>0</v>
      </c>
      <c r="BQ7" s="13" t="str">
        <f>_xlfn.IFNA(IF(BQ$3="Productivity",
INDEX('Productivity Dump'!$E$4:$AJ$500,
MATCH($A7,'Productivity Dump'!$A$4:$A$500,0),
MATCH(BQ$2,'Productivity Dump'!$E$3:$AJ$3,0)
),
IF(BQ$3="Attendance",
INDEX('Attendance Dump'!$E$2:$AI$400,
MATCH($A7,'Attendance Dump'!$B$2:$B$400,0),
MATCH(BQ$2,'Attendance Dump'!$E$1:$AI$1,0)
),
INDEX('Active Hour''s Dump'!$D$3:$AH$337,
MATCH($C7,'Active Hour''s Dump'!$A$3:$A$337,0),
MATCH(BQ$2,'Active Hour''s Dump'!$D$2:$AH$2,0)
))),"")</f>
        <v>PL</v>
      </c>
      <c r="BR7" s="54">
        <f>_xlfn.IFNA(IF(BR$3="Productivity",
INDEX('Productivity Dump'!$E$4:$AJ$500,
MATCH($A7,'Productivity Dump'!$A$4:$A$500,0),
MATCH(BR$2,'Productivity Dump'!$E$3:$AJ$3,0)
),
IF(BR$3="Attendance",
INDEX('Attendance Dump'!$E$2:$AI$400,
MATCH($A7,'Attendance Dump'!$B$2:$B$400,0),
MATCH(BR$2,'Attendance Dump'!$E$1:$AI$1,0)
),
INDEX('Active Hour''s Dump'!$D$3:$AH$337,
MATCH($C7,'Active Hour''s Dump'!$A$3:$A$337,0),
MATCH(BR$2,'Active Hour''s Dump'!$D$2:$AH$2,0)
))),"")</f>
        <v>0</v>
      </c>
      <c r="BS7" s="13">
        <f>_xlfn.IFNA(IF(BS$3="Productivity",
INDEX('Productivity Dump'!$E$4:$AJ$500,
MATCH($A7,'Productivity Dump'!$A$4:$A$500,0),
MATCH(BS$2,'Productivity Dump'!$E$3:$AJ$3,0)
),
IF(BS$3="Attendance",
INDEX('Attendance Dump'!$E$2:$AI$400,
MATCH($A7,'Attendance Dump'!$B$2:$B$400,0),
MATCH(BS$2,'Attendance Dump'!$E$1:$AI$1,0)
),
INDEX('Active Hour''s Dump'!$D$3:$AH$337,
MATCH($C7,'Active Hour''s Dump'!$A$3:$A$337,0),
MATCH(BS$2,'Active Hour''s Dump'!$D$2:$AH$2,0)
))),"")</f>
        <v>1204.0149999999999</v>
      </c>
      <c r="BT7" s="13" t="str">
        <f>_xlfn.IFNA(IF(BT$3="Productivity",
INDEX('Productivity Dump'!$E$4:$AJ$500,
MATCH($A7,'Productivity Dump'!$A$4:$A$500,0),
MATCH(BT$2,'Productivity Dump'!$E$3:$AJ$3,0)
),
IF(BT$3="Attendance",
INDEX('Attendance Dump'!$E$2:$AI$400,
MATCH($A7,'Attendance Dump'!$B$2:$B$400,0),
MATCH(BT$2,'Attendance Dump'!$E$1:$AI$1,0)
),
INDEX('Active Hour''s Dump'!$D$3:$AH$337,
MATCH($C7,'Active Hour''s Dump'!$A$3:$A$337,0),
MATCH(BT$2,'Active Hour''s Dump'!$D$2:$AH$2,0)
))),"")</f>
        <v>H(P)</v>
      </c>
      <c r="BU7" s="54">
        <f>_xlfn.IFNA(IF(BU$3="Productivity",
INDEX('Productivity Dump'!$E$4:$AJ$500,
MATCH($A7,'Productivity Dump'!$A$4:$A$500,0),
MATCH(BU$2,'Productivity Dump'!$E$3:$AJ$3,0)
),
IF(BU$3="Attendance",
INDEX('Attendance Dump'!$E$2:$AI$400,
MATCH($A7,'Attendance Dump'!$B$2:$B$400,0),
MATCH(BU$2,'Attendance Dump'!$E$1:$AI$1,0)
),
INDEX('Active Hour''s Dump'!$D$3:$AH$337,
MATCH($C7,'Active Hour''s Dump'!$A$3:$A$337,0),
MATCH(BU$2,'Active Hour''s Dump'!$D$2:$AH$2,0)
))),"")</f>
        <v>10.3333333333333</v>
      </c>
      <c r="BV7" s="13">
        <f>_xlfn.IFNA(IF(BV$3="Productivity",
INDEX('Productivity Dump'!$E$4:$AJ$500,
MATCH($A7,'Productivity Dump'!$A$4:$A$500,0),
MATCH(BV$2,'Productivity Dump'!$E$3:$AJ$3,0)
),
IF(BV$3="Attendance",
INDEX('Attendance Dump'!$E$2:$AI$400,
MATCH($A7,'Attendance Dump'!$B$2:$B$400,0),
MATCH(BV$2,'Attendance Dump'!$E$1:$AI$1,0)
),
INDEX('Active Hour''s Dump'!$D$3:$AH$337,
MATCH($C7,'Active Hour''s Dump'!$A$3:$A$337,0),
MATCH(BV$2,'Active Hour''s Dump'!$D$2:$AH$2,0)
))),"")</f>
        <v>1228.1809999999998</v>
      </c>
      <c r="BW7" s="13" t="str">
        <f>_xlfn.IFNA(IF(BW$3="Productivity",
INDEX('Productivity Dump'!$E$4:$AJ$500,
MATCH($A7,'Productivity Dump'!$A$4:$A$500,0),
MATCH(BW$2,'Productivity Dump'!$E$3:$AJ$3,0)
),
IF(BW$3="Attendance",
INDEX('Attendance Dump'!$E$2:$AI$400,
MATCH($A7,'Attendance Dump'!$B$2:$B$400,0),
MATCH(BW$2,'Attendance Dump'!$E$1:$AI$1,0)
),
INDEX('Active Hour''s Dump'!$D$3:$AH$337,
MATCH($C7,'Active Hour''s Dump'!$A$3:$A$337,0),
MATCH(BW$2,'Active Hour''s Dump'!$D$2:$AH$2,0)
))),"")</f>
        <v>P</v>
      </c>
      <c r="BX7" s="54">
        <f>_xlfn.IFNA(IF(BX$3="Productivity",
INDEX('Productivity Dump'!$E$4:$AJ$500,
MATCH($A7,'Productivity Dump'!$A$4:$A$500,0),
MATCH(BX$2,'Productivity Dump'!$E$3:$AJ$3,0)
),
IF(BX$3="Attendance",
INDEX('Attendance Dump'!$E$2:$AI$400,
MATCH($A7,'Attendance Dump'!$B$2:$B$400,0),
MATCH(BX$2,'Attendance Dump'!$E$1:$AI$1,0)
),
INDEX('Active Hour''s Dump'!$D$3:$AH$337,
MATCH($C7,'Active Hour''s Dump'!$A$3:$A$337,0),
MATCH(BX$2,'Active Hour''s Dump'!$D$2:$AH$2,0)
))),"")</f>
        <v>8.75</v>
      </c>
      <c r="BY7" s="13">
        <f>_xlfn.IFNA(IF(BY$3="Productivity",
INDEX('Productivity Dump'!$E$4:$AJ$500,
MATCH($A7,'Productivity Dump'!$A$4:$A$500,0),
MATCH(BY$2,'Productivity Dump'!$E$3:$AJ$3,0)
),
IF(BY$3="Attendance",
INDEX('Attendance Dump'!$E$2:$AI$400,
MATCH($A7,'Attendance Dump'!$B$2:$B$400,0),
MATCH(BY$2,'Attendance Dump'!$E$1:$AI$1,0)
),
INDEX('Active Hour''s Dump'!$D$3:$AH$337,
MATCH($C7,'Active Hour''s Dump'!$A$3:$A$337,0),
MATCH(BY$2,'Active Hour''s Dump'!$D$2:$AH$2,0)
))),"")</f>
        <v>462.74900000000008</v>
      </c>
      <c r="BZ7" s="13" t="str">
        <f>_xlfn.IFNA(IF(BZ$3="Productivity",
INDEX('Productivity Dump'!$E$4:$AJ$500,
MATCH($A7,'Productivity Dump'!$A$4:$A$500,0),
MATCH(BZ$2,'Productivity Dump'!$E$3:$AJ$3,0)
),
IF(BZ$3="Attendance",
INDEX('Attendance Dump'!$E$2:$AI$400,
MATCH($A7,'Attendance Dump'!$B$2:$B$400,0),
MATCH(BZ$2,'Attendance Dump'!$E$1:$AI$1,0)
),
INDEX('Active Hour''s Dump'!$D$3:$AH$337,
MATCH($C7,'Active Hour''s Dump'!$A$3:$A$337,0),
MATCH(BZ$2,'Active Hour''s Dump'!$D$2:$AH$2,0)
))),"")</f>
        <v>P</v>
      </c>
      <c r="CA7" s="54">
        <f>_xlfn.IFNA(IF(CA$3="Productivity",
INDEX('Productivity Dump'!$E$4:$AJ$500,
MATCH($A7,'Productivity Dump'!$A$4:$A$500,0),
MATCH(CA$2,'Productivity Dump'!$E$3:$AJ$3,0)
),
IF(CA$3="Attendance",
INDEX('Attendance Dump'!$E$2:$AI$400,
MATCH($A7,'Attendance Dump'!$B$2:$B$400,0),
MATCH(CA$2,'Attendance Dump'!$E$1:$AI$1,0)
),
INDEX('Active Hour''s Dump'!$D$3:$AH$337,
MATCH($C7,'Active Hour''s Dump'!$A$3:$A$337,0),
MATCH(CA$2,'Active Hour''s Dump'!$D$2:$AH$2,0)
))),"")</f>
        <v>3.5</v>
      </c>
      <c r="CB7" s="13">
        <f>_xlfn.IFNA(IF(CB$3="Productivity",
INDEX('Productivity Dump'!$E$4:$AJ$500,
MATCH($A7,'Productivity Dump'!$A$4:$A$500,0),
MATCH(CB$2,'Productivity Dump'!$E$3:$AJ$3,0)
),
IF(CB$3="Attendance",
INDEX('Attendance Dump'!$E$2:$AI$400,
MATCH($A7,'Attendance Dump'!$B$2:$B$400,0),
MATCH(CB$2,'Attendance Dump'!$E$1:$AI$1,0)
),
INDEX('Active Hour''s Dump'!$D$3:$AH$337,
MATCH($C7,'Active Hour''s Dump'!$A$3:$A$337,0),
MATCH(CB$2,'Active Hour''s Dump'!$D$2:$AH$2,0)
))),"")</f>
        <v>0</v>
      </c>
      <c r="CC7" s="13" t="str">
        <f>_xlfn.IFNA(IF(CC$3="Productivity",
INDEX('Productivity Dump'!$E$4:$AJ$500,
MATCH($A7,'Productivity Dump'!$A$4:$A$500,0),
MATCH(CC$2,'Productivity Dump'!$E$3:$AJ$3,0)
),
IF(CC$3="Attendance",
INDEX('Attendance Dump'!$E$2:$AI$400,
MATCH($A7,'Attendance Dump'!$B$2:$B$400,0),
MATCH(CC$2,'Attendance Dump'!$E$1:$AI$1,0)
),
INDEX('Active Hour''s Dump'!$D$3:$AH$337,
MATCH($C7,'Active Hour''s Dump'!$A$3:$A$337,0),
MATCH(CC$2,'Active Hour''s Dump'!$D$2:$AH$2,0)
))),"")</f>
        <v>WO</v>
      </c>
      <c r="CD7" s="54">
        <f>_xlfn.IFNA(IF(CD$3="Productivity",
INDEX('Productivity Dump'!$E$4:$AJ$500,
MATCH($A7,'Productivity Dump'!$A$4:$A$500,0),
MATCH(CD$2,'Productivity Dump'!$E$3:$AJ$3,0)
),
IF(CD$3="Attendance",
INDEX('Attendance Dump'!$E$2:$AI$400,
MATCH($A7,'Attendance Dump'!$B$2:$B$400,0),
MATCH(CD$2,'Attendance Dump'!$E$1:$AI$1,0)
),
INDEX('Active Hour''s Dump'!$D$3:$AH$337,
MATCH($C7,'Active Hour''s Dump'!$A$3:$A$337,0),
MATCH(CD$2,'Active Hour''s Dump'!$D$2:$AH$2,0)
))),"")</f>
        <v>0</v>
      </c>
      <c r="CE7" s="13">
        <f>_xlfn.IFNA(IF(CE$3="Productivity",
INDEX('Productivity Dump'!$E$4:$AJ$500,
MATCH($A7,'Productivity Dump'!$A$4:$A$500,0),
MATCH(CE$2,'Productivity Dump'!$E$3:$AJ$3,0)
),
IF(CE$3="Attendance",
INDEX('Attendance Dump'!$E$2:$AI$400,
MATCH($A7,'Attendance Dump'!$B$2:$B$400,0),
MATCH(CE$2,'Attendance Dump'!$E$1:$AI$1,0)
),
INDEX('Active Hour''s Dump'!$D$3:$AH$337,
MATCH($C7,'Active Hour''s Dump'!$A$3:$A$337,0),
MATCH(CE$2,'Active Hour''s Dump'!$D$2:$AH$2,0)
))),"")</f>
        <v>739.44100000000014</v>
      </c>
      <c r="CF7" s="13" t="str">
        <f>_xlfn.IFNA(IF(CF$3="Productivity",
INDEX('Productivity Dump'!$E$4:$AJ$500,
MATCH($A7,'Productivity Dump'!$A$4:$A$500,0),
MATCH(CF$2,'Productivity Dump'!$E$3:$AJ$3,0)
),
IF(CF$3="Attendance",
INDEX('Attendance Dump'!$E$2:$AI$400,
MATCH($A7,'Attendance Dump'!$B$2:$B$400,0),
MATCH(CF$2,'Attendance Dump'!$E$1:$AI$1,0)
),
INDEX('Active Hour''s Dump'!$D$3:$AH$337,
MATCH($C7,'Active Hour''s Dump'!$A$3:$A$337,0),
MATCH(CF$2,'Active Hour''s Dump'!$D$2:$AH$2,0)
))),"")</f>
        <v>P</v>
      </c>
      <c r="CG7" s="54">
        <f>_xlfn.IFNA(IF(CG$3="Productivity",
INDEX('Productivity Dump'!$E$4:$AJ$500,
MATCH($A7,'Productivity Dump'!$A$4:$A$500,0),
MATCH(CG$2,'Productivity Dump'!$E$3:$AJ$3,0)
),
IF(CG$3="Attendance",
INDEX('Attendance Dump'!$E$2:$AI$400,
MATCH($A7,'Attendance Dump'!$B$2:$B$400,0),
MATCH(CG$2,'Attendance Dump'!$E$1:$AI$1,0)
),
INDEX('Active Hour''s Dump'!$D$3:$AH$337,
MATCH($C7,'Active Hour''s Dump'!$A$3:$A$337,0),
MATCH(CG$2,'Active Hour''s Dump'!$D$2:$AH$2,0)
))),"")</f>
        <v>5.8333333333333304</v>
      </c>
      <c r="CH7" s="13">
        <f>_xlfn.IFNA(IF(CH$3="Productivity",
INDEX('Productivity Dump'!$E$4:$AJ$500,
MATCH($A7,'Productivity Dump'!$A$4:$A$500,0),
MATCH(CH$2,'Productivity Dump'!$E$3:$AJ$3,0)
),
IF(CH$3="Attendance",
INDEX('Attendance Dump'!$E$2:$AI$400,
MATCH($A7,'Attendance Dump'!$B$2:$B$400,0),
MATCH(CH$2,'Attendance Dump'!$E$1:$AI$1,0)
),
INDEX('Active Hour''s Dump'!$D$3:$AH$337,
MATCH($C7,'Active Hour''s Dump'!$A$3:$A$337,0),
MATCH(CH$2,'Active Hour''s Dump'!$D$2:$AH$2,0)
))),"")</f>
        <v>1249.0059999999999</v>
      </c>
      <c r="CI7" s="13" t="str">
        <f>_xlfn.IFNA(IF(CI$3="Productivity",
INDEX('Productivity Dump'!$E$4:$AJ$500,
MATCH($A7,'Productivity Dump'!$A$4:$A$500,0),
MATCH(CI$2,'Productivity Dump'!$E$3:$AJ$3,0)
),
IF(CI$3="Attendance",
INDEX('Attendance Dump'!$E$2:$AI$400,
MATCH($A7,'Attendance Dump'!$B$2:$B$400,0),
MATCH(CI$2,'Attendance Dump'!$E$1:$AI$1,0)
),
INDEX('Active Hour''s Dump'!$D$3:$AH$337,
MATCH($C7,'Active Hour''s Dump'!$A$3:$A$337,0),
MATCH(CI$2,'Active Hour''s Dump'!$D$2:$AH$2,0)
))),"")</f>
        <v>P</v>
      </c>
      <c r="CJ7" s="54">
        <f>_xlfn.IFNA(IF(CJ$3="Productivity",
INDEX('Productivity Dump'!$E$4:$AJ$500,
MATCH($A7,'Productivity Dump'!$A$4:$A$500,0),
MATCH(CJ$2,'Productivity Dump'!$E$3:$AJ$3,0)
),
IF(CJ$3="Attendance",
INDEX('Attendance Dump'!$E$2:$AI$400,
MATCH($A7,'Attendance Dump'!$B$2:$B$400,0),
MATCH(CJ$2,'Attendance Dump'!$E$1:$AI$1,0)
),
INDEX('Active Hour''s Dump'!$D$3:$AH$337,
MATCH($C7,'Active Hour''s Dump'!$A$3:$A$337,0),
MATCH(CJ$2,'Active Hour''s Dump'!$D$2:$AH$2,0)
))),"")</f>
        <v>8.5</v>
      </c>
      <c r="CK7" s="13">
        <f>_xlfn.IFNA(IF(CK$3="Productivity",
INDEX('Productivity Dump'!$E$4:$AJ$500,
MATCH($A7,'Productivity Dump'!$A$4:$A$500,0),
MATCH(CK$2,'Productivity Dump'!$E$3:$AJ$3,0)
),
IF(CK$3="Attendance",
INDEX('Attendance Dump'!$E$2:$AI$400,
MATCH($A7,'Attendance Dump'!$B$2:$B$400,0),
MATCH(CK$2,'Attendance Dump'!$E$1:$AI$1,0)
),
INDEX('Active Hour''s Dump'!$D$3:$AH$337,
MATCH($C7,'Active Hour''s Dump'!$A$3:$A$337,0),
MATCH(CK$2,'Active Hour''s Dump'!$D$2:$AH$2,0)
))),"")</f>
        <v>1381.1190000000001</v>
      </c>
      <c r="CL7" s="13" t="str">
        <f>_xlfn.IFNA(IF(CL$3="Productivity",
INDEX('Productivity Dump'!$E$4:$AJ$500,
MATCH($A7,'Productivity Dump'!$A$4:$A$500,0),
MATCH(CL$2,'Productivity Dump'!$E$3:$AJ$3,0)
),
IF(CL$3="Attendance",
INDEX('Attendance Dump'!$E$2:$AI$400,
MATCH($A7,'Attendance Dump'!$B$2:$B$400,0),
MATCH(CL$2,'Attendance Dump'!$E$1:$AI$1,0)
),
INDEX('Active Hour''s Dump'!$D$3:$AH$337,
MATCH($C7,'Active Hour''s Dump'!$A$3:$A$337,0),
MATCH(CL$2,'Active Hour''s Dump'!$D$2:$AH$2,0)
))),"")</f>
        <v>P</v>
      </c>
      <c r="CM7" s="54">
        <f>_xlfn.IFNA(IF(CM$3="Productivity",
INDEX('Productivity Dump'!$E$4:$AJ$500,
MATCH($A7,'Productivity Dump'!$A$4:$A$500,0),
MATCH(CM$2,'Productivity Dump'!$E$3:$AJ$3,0)
),
IF(CM$3="Attendance",
INDEX('Attendance Dump'!$E$2:$AI$400,
MATCH($A7,'Attendance Dump'!$B$2:$B$400,0),
MATCH(CM$2,'Attendance Dump'!$E$1:$AI$1,0)
),
INDEX('Active Hour''s Dump'!$D$3:$AH$337,
MATCH($C7,'Active Hour''s Dump'!$A$3:$A$337,0),
MATCH(CM$2,'Active Hour''s Dump'!$D$2:$AH$2,0)
))),"")</f>
        <v>9</v>
      </c>
      <c r="CN7" s="13">
        <f>_xlfn.IFNA(IF(CN$3="Productivity",
INDEX('Productivity Dump'!$E$4:$AJ$500,
MATCH($A7,'Productivity Dump'!$A$4:$A$500,0),
MATCH(CN$2,'Productivity Dump'!$E$3:$AJ$3,0)
),
IF(CN$3="Attendance",
INDEX('Attendance Dump'!$E$2:$AI$400,
MATCH($A7,'Attendance Dump'!$B$2:$B$400,0),
MATCH(CN$2,'Attendance Dump'!$E$1:$AI$1,0)
),
INDEX('Active Hour''s Dump'!$D$3:$AH$337,
MATCH($C7,'Active Hour''s Dump'!$A$3:$A$337,0),
MATCH(CN$2,'Active Hour''s Dump'!$D$2:$AH$2,0)
))),"")</f>
        <v>0</v>
      </c>
      <c r="CO7" s="13">
        <f>_xlfn.IFNA(IF(CO$3="Productivity",
INDEX('Productivity Dump'!$E$4:$AJ$500,
MATCH($A7,'Productivity Dump'!$A$4:$A$500,0),
MATCH(CO$2,'Productivity Dump'!$E$3:$AJ$3,0)
),
IF(CO$3="Attendance",
INDEX('Attendance Dump'!$E$2:$AI$400,
MATCH($A7,'Attendance Dump'!$B$2:$B$400,0),
MATCH(CO$2,'Attendance Dump'!$E$1:$AI$1,0)
),
INDEX('Active Hour''s Dump'!$D$3:$AH$337,
MATCH($C7,'Active Hour''s Dump'!$A$3:$A$337,0),
MATCH(CO$2,'Active Hour''s Dump'!$D$2:$AH$2,0)
))),"")</f>
        <v>0</v>
      </c>
      <c r="CP7" s="54">
        <f>_xlfn.IFNA(IF(CP$3="Productivity",
INDEX('Productivity Dump'!$E$4:$AJ$500,
MATCH($A7,'Productivity Dump'!$A$4:$A$500,0),
MATCH(CP$2,'Productivity Dump'!$E$3:$AJ$3,0)
),
IF(CP$3="Attendance",
INDEX('Attendance Dump'!$E$2:$AI$400,
MATCH($A7,'Attendance Dump'!$B$2:$B$400,0),
MATCH(CP$2,'Attendance Dump'!$E$1:$AI$1,0)
),
INDEX('Active Hour''s Dump'!$D$3:$AH$337,
MATCH($C7,'Active Hour''s Dump'!$A$3:$A$337,0),
MATCH(CP$2,'Active Hour''s Dump'!$D$2:$AH$2,0)
))),"")</f>
        <v>0</v>
      </c>
      <c r="CQ7" s="13">
        <f>_xlfn.IFNA(IF(CQ$3="Productivity",
INDEX('Productivity Dump'!$E$4:$AJ$500,
MATCH($A7,'Productivity Dump'!$A$4:$A$500,0),
MATCH(CQ$2,'Productivity Dump'!$E$3:$AJ$3,0)
),
IF(CQ$3="Attendance",
INDEX('Attendance Dump'!$E$2:$AI$400,
MATCH($A7,'Attendance Dump'!$B$2:$B$400,0),
MATCH(CQ$2,'Attendance Dump'!$E$1:$AI$1,0)
),
INDEX('Active Hour''s Dump'!$D$3:$AH$337,
MATCH($C7,'Active Hour''s Dump'!$A$3:$A$337,0),
MATCH(CQ$2,'Active Hour''s Dump'!$D$2:$AH$2,0)
))),"")</f>
        <v>0</v>
      </c>
      <c r="CR7" s="13">
        <f>_xlfn.IFNA(IF(CR$3="Productivity",
INDEX('Productivity Dump'!$E$4:$AJ$500,
MATCH($A7,'Productivity Dump'!$A$4:$A$500,0),
MATCH(CR$2,'Productivity Dump'!$E$3:$AJ$3,0)
),
IF(CR$3="Attendance",
INDEX('Attendance Dump'!$E$2:$AI$400,
MATCH($A7,'Attendance Dump'!$B$2:$B$400,0),
MATCH(CR$2,'Attendance Dump'!$E$1:$AI$1,0)
),
INDEX('Active Hour''s Dump'!$D$3:$AH$337,
MATCH($C7,'Active Hour''s Dump'!$A$3:$A$337,0),
MATCH(CR$2,'Active Hour''s Dump'!$D$2:$AH$2,0)
))),"")</f>
        <v>0</v>
      </c>
      <c r="CS7" s="54">
        <f>_xlfn.IFNA(IF(CS$3="Productivity",
INDEX('Productivity Dump'!$E$4:$AJ$500,
MATCH($A7,'Productivity Dump'!$A$4:$A$500,0),
MATCH(CS$2,'Productivity Dump'!$E$3:$AJ$3,0)
),
IF(CS$3="Attendance",
INDEX('Attendance Dump'!$E$2:$AI$400,
MATCH($A7,'Attendance Dump'!$B$2:$B$400,0),
MATCH(CS$2,'Attendance Dump'!$E$1:$AI$1,0)
),
INDEX('Active Hour''s Dump'!$D$3:$AH$337,
MATCH($C7,'Active Hour''s Dump'!$A$3:$A$337,0),
MATCH(CS$2,'Active Hour''s Dump'!$D$2:$AH$2,0)
))),"")</f>
        <v>0</v>
      </c>
      <c r="CT7" s="13">
        <f>_xlfn.IFNA(IF(CT$3="Productivity",
INDEX('Productivity Dump'!$E$4:$AJ$500,
MATCH($A7,'Productivity Dump'!$A$4:$A$500,0),
MATCH(CT$2,'Productivity Dump'!$E$3:$AJ$3,0)
),
IF(CT$3="Attendance",
INDEX('Attendance Dump'!$E$2:$AI$400,
MATCH($A7,'Attendance Dump'!$B$2:$B$400,0),
MATCH(CT$2,'Attendance Dump'!$E$1:$AI$1,0)
),
INDEX('Active Hour''s Dump'!$D$3:$AH$337,
MATCH($C7,'Active Hour''s Dump'!$A$3:$A$337,0),
MATCH(CT$2,'Active Hour''s Dump'!$D$2:$AH$2,0)
))),"")</f>
        <v>0</v>
      </c>
      <c r="CU7" s="13">
        <f>_xlfn.IFNA(IF(CU$3="Productivity",
INDEX('Productivity Dump'!$E$4:$AJ$500,
MATCH($A7,'Productivity Dump'!$A$4:$A$500,0),
MATCH(CU$2,'Productivity Dump'!$E$3:$AJ$3,0)
),
IF(CU$3="Attendance",
INDEX('Attendance Dump'!$E$2:$AI$400,
MATCH($A7,'Attendance Dump'!$B$2:$B$400,0),
MATCH(CU$2,'Attendance Dump'!$E$1:$AI$1,0)
),
INDEX('Active Hour''s Dump'!$D$3:$AH$337,
MATCH($C7,'Active Hour''s Dump'!$A$3:$A$337,0),
MATCH(CU$2,'Active Hour''s Dump'!$D$2:$AH$2,0)
))),"")</f>
        <v>0</v>
      </c>
      <c r="CV7" s="54">
        <f>_xlfn.IFNA(IF(CV$3="Productivity",
INDEX('Productivity Dump'!$E$4:$AJ$500,
MATCH($A7,'Productivity Dump'!$A$4:$A$500,0),
MATCH(CV$2,'Productivity Dump'!$E$3:$AJ$3,0)
),
IF(CV$3="Attendance",
INDEX('Attendance Dump'!$E$2:$AI$400,
MATCH($A7,'Attendance Dump'!$B$2:$B$400,0),
MATCH(CV$2,'Attendance Dump'!$E$1:$AI$1,0)
),
INDEX('Active Hour''s Dump'!$D$3:$AH$337,
MATCH($C7,'Active Hour''s Dump'!$A$3:$A$337,0),
MATCH(CV$2,'Active Hour''s Dump'!$D$2:$AH$2,0)
))),"")</f>
        <v>0</v>
      </c>
      <c r="CW7" s="13"/>
      <c r="CX7" s="13"/>
      <c r="CY7" s="54"/>
      <c r="DA7" s="57">
        <f t="shared" si="59"/>
        <v>184.16666666666677</v>
      </c>
      <c r="DB7" s="35">
        <f t="shared" si="63"/>
        <v>24786.407999999999</v>
      </c>
      <c r="DC7" s="35">
        <f t="shared" si="64"/>
        <v>0</v>
      </c>
      <c r="DD7" s="35">
        <f t="shared" ca="1" si="60"/>
        <v>0</v>
      </c>
      <c r="DF7" s="32" cm="1">
        <f t="array" ref="DF7">SUMPRODUCT(
    (MOD(COLUMN(H7:CV7) - COLUMN(H7), 3) = 0) *
    (H7:CV7 = 0) *
    (I7:CW7 = "P") *
    (COUNTIF(UKHoliday, H$2:CV$2) = 0)
)</f>
        <v>0</v>
      </c>
      <c r="DG7" s="33" cm="1">
        <f t="array" ref="DG7">SUMPRODUCT(
  (MOD(COLUMN(H7:CV7) - COLUMN(H7), 3) = 0) *
  (H7:CV7 &gt; 0) *
  (H7:CV7 &lt; 0.5 * IF(((WEEKDAY(H$2:CV$2, 2) = 1) + (WEEKDAY(H$2:CV$2, 2) = 6)), G7, F7)) *
  (I7:CW7 = "P") *
  (COUNTIF(UKHoliday, H$2:CV$2) = 0)
)</f>
        <v>0</v>
      </c>
      <c r="DH7" s="33" cm="1">
        <f t="array" ref="DH7">SUMPRODUCT(
  (MOD(COLUMN(H7:CV7) - COLUMN(H7), 3) = 0) *
  (H7:CV7 &gt; 0.5 * IF(((WEEKDAY(H$2:CV$2, 2) = 1) + (WEEKDAY(H$2:CV$2, 2) = 6)), $G7, $F7)) *
  (H7:CV7 &lt; 0.8 * IF(((WEEKDAY(H$2:CV$2, 2) = 1) + (WEEKDAY(H$2:CV$2, 2) = 6)), $G7, $F7)) *
  (I7:CW7 = "P") *
  (COUNTIF(UKHoliday, H$2:CV$2) = 0)
)</f>
        <v>1</v>
      </c>
      <c r="DI7" s="33" cm="1">
        <f t="array" ref="DI7">SUMPRODUCT(
  (MOD(COLUMN(H7:CV7) - COLUMN(H7), 3) = 0) *
  (H7:CV7 &gt; 0.8 * IF(((WEEKDAY(H$2:CV$2, 2) = 1) + (WEEKDAY(H$2:CV$2, 2) = 6)), $G7, $F7)) *
  (H7:CV7 &lt; 1 * IF(((WEEKDAY(H$2:CV$2, 2) = 1) + (WEEKDAY(H$2:CV$2, 2) = 6)), $G7, $F7)) *
  (I7:CW7 = "P") *
  (COUNTIF(UKHoliday, H$2:CV$2) = 0)
)</f>
        <v>1</v>
      </c>
    </row>
    <row r="8" spans="1:113" x14ac:dyDescent="0.3">
      <c r="A8" s="8" t="s">
        <v>127</v>
      </c>
      <c r="B8" s="8" t="s">
        <v>126</v>
      </c>
      <c r="C8" s="9" t="s">
        <v>645</v>
      </c>
      <c r="D8" s="62" t="s">
        <v>555</v>
      </c>
      <c r="E8" s="35">
        <v>18600</v>
      </c>
      <c r="F8" s="35">
        <f t="shared" si="61"/>
        <v>930</v>
      </c>
      <c r="G8" s="35">
        <f t="shared" si="62"/>
        <v>465</v>
      </c>
      <c r="H8" s="13">
        <f>_xlfn.IFNA(IF(H$3="Productivity",
INDEX('Productivity Dump'!$E$4:$AJ$500,
MATCH($A8,'Productivity Dump'!$A$4:$A$500,0),
MATCH(H$2,'Productivity Dump'!$E$3:$AJ$3,0)
),
IF(H$3="Attendance",
INDEX('Attendance Dump'!$E$2:$AI$400,
MATCH($A8,'Attendance Dump'!$B$2:$B$400,0),
MATCH(H$2,'Attendance Dump'!$E$1:$AI$1,0)
),
INDEX('Active Hour''s Dump'!$D$3:$AH$337,
MATCH($C8,'Active Hour''s Dump'!$A$3:$A$337,0),
MATCH(H$2,'Active Hour''s Dump'!$D$2:$AH$2,0)
))),"")</f>
        <v>821.88699999999994</v>
      </c>
      <c r="I8" s="13" t="str">
        <f>_xlfn.IFNA(IF(I$3="Productivity",
INDEX('Productivity Dump'!$E$4:$AJ$500,
MATCH($A8,'Productivity Dump'!$A$4:$A$500,0),
MATCH(I$2,'Productivity Dump'!$E$3:$AJ$3,0)
),
IF(I$3="Attendance",
INDEX('Attendance Dump'!$E$2:$AI$400,
MATCH($A8,'Attendance Dump'!$B$2:$B$400,0),
MATCH(I$2,'Attendance Dump'!$E$1:$AI$1,0)
),
INDEX('Active Hour''s Dump'!$D$3:$AH$337,
MATCH($C8,'Active Hour''s Dump'!$A$3:$A$337,0),
MATCH(I$2,'Active Hour''s Dump'!$D$2:$AH$2,0)
))),"")</f>
        <v>P</v>
      </c>
      <c r="J8" s="54">
        <f>_xlfn.IFNA(IF(J$3="Productivity",
INDEX('Productivity Dump'!$E$4:$AJ$500,
MATCH($A8,'Productivity Dump'!$A$4:$A$500,0),
MATCH(J$2,'Productivity Dump'!$E$3:$AJ$3,0)
),
IF(J$3="Attendance",
INDEX('Attendance Dump'!$E$2:$AI$400,
MATCH($A8,'Attendance Dump'!$B$2:$B$400,0),
MATCH(J$2,'Attendance Dump'!$E$1:$AI$1,0)
),
INDEX('Active Hour''s Dump'!$D$3:$AH$337,
MATCH($C8,'Active Hour''s Dump'!$A$3:$A$337,0),
MATCH(J$2,'Active Hour''s Dump'!$D$2:$AH$2,0)
))),"")</f>
        <v>5.5</v>
      </c>
      <c r="K8" s="13">
        <f>_xlfn.IFNA(IF(K$3="Productivity",
INDEX('Productivity Dump'!$E$4:$AJ$500,
MATCH($A8,'Productivity Dump'!$A$4:$A$500,0),
MATCH(K$2,'Productivity Dump'!$E$3:$AJ$3,0)
),
IF(K$3="Attendance",
INDEX('Attendance Dump'!$E$2:$AI$400,
MATCH($A8,'Attendance Dump'!$B$2:$B$400,0),
MATCH(K$2,'Attendance Dump'!$E$1:$AI$1,0)
),
INDEX('Active Hour''s Dump'!$D$3:$AH$337,
MATCH($C8,'Active Hour''s Dump'!$A$3:$A$337,0),
MATCH(K$2,'Active Hour''s Dump'!$D$2:$AH$2,0)
))),"")</f>
        <v>831.47500000000002</v>
      </c>
      <c r="L8" s="13" t="str">
        <f>_xlfn.IFNA(IF(L$3="Productivity",
INDEX('Productivity Dump'!$E$4:$AJ$500,
MATCH($A8,'Productivity Dump'!$A$4:$A$500,0),
MATCH(L$2,'Productivity Dump'!$E$3:$AJ$3,0)
),
IF(L$3="Attendance",
INDEX('Attendance Dump'!$E$2:$AI$400,
MATCH($A8,'Attendance Dump'!$B$2:$B$400,0),
MATCH(L$2,'Attendance Dump'!$E$1:$AI$1,0)
),
INDEX('Active Hour''s Dump'!$D$3:$AH$337,
MATCH($C8,'Active Hour''s Dump'!$A$3:$A$337,0),
MATCH(L$2,'Active Hour''s Dump'!$D$2:$AH$2,0)
))),"")</f>
        <v>P</v>
      </c>
      <c r="M8" s="54">
        <f>_xlfn.IFNA(IF(M$3="Productivity",
INDEX('Productivity Dump'!$E$4:$AJ$500,
MATCH($A8,'Productivity Dump'!$A$4:$A$500,0),
MATCH(M$2,'Productivity Dump'!$E$3:$AJ$3,0)
),
IF(M$3="Attendance",
INDEX('Attendance Dump'!$E$2:$AI$400,
MATCH($A8,'Attendance Dump'!$B$2:$B$400,0),
MATCH(M$2,'Attendance Dump'!$E$1:$AI$1,0)
),
INDEX('Active Hour''s Dump'!$D$3:$AH$337,
MATCH($C8,'Active Hour''s Dump'!$A$3:$A$337,0),
MATCH(M$2,'Active Hour''s Dump'!$D$2:$AH$2,0)
))),"")</f>
        <v>7</v>
      </c>
      <c r="N8" s="13">
        <f>_xlfn.IFNA(IF(N$3="Productivity",
INDEX('Productivity Dump'!$E$4:$AJ$500,
MATCH($A8,'Productivity Dump'!$A$4:$A$500,0),
MATCH(N$2,'Productivity Dump'!$E$3:$AJ$3,0)
),
IF(N$3="Attendance",
INDEX('Attendance Dump'!$E$2:$AI$400,
MATCH($A8,'Attendance Dump'!$B$2:$B$400,0),
MATCH(N$2,'Attendance Dump'!$E$1:$AI$1,0)
),
INDEX('Active Hour''s Dump'!$D$3:$AH$337,
MATCH($C8,'Active Hour''s Dump'!$A$3:$A$337,0),
MATCH(N$2,'Active Hour''s Dump'!$D$2:$AH$2,0)
))),"")</f>
        <v>517.322</v>
      </c>
      <c r="O8" s="13" t="str">
        <f>_xlfn.IFNA(IF(O$3="Productivity",
INDEX('Productivity Dump'!$E$4:$AJ$500,
MATCH($A8,'Productivity Dump'!$A$4:$A$500,0),
MATCH(O$2,'Productivity Dump'!$E$3:$AJ$3,0)
),
IF(O$3="Attendance",
INDEX('Attendance Dump'!$E$2:$AI$400,
MATCH($A8,'Attendance Dump'!$B$2:$B$400,0),
MATCH(O$2,'Attendance Dump'!$E$1:$AI$1,0)
),
INDEX('Active Hour''s Dump'!$D$3:$AH$337,
MATCH($C8,'Active Hour''s Dump'!$A$3:$A$337,0),
MATCH(O$2,'Active Hour''s Dump'!$D$2:$AH$2,0)
))),"")</f>
        <v>P</v>
      </c>
      <c r="P8" s="54">
        <f>_xlfn.IFNA(IF(P$3="Productivity",
INDEX('Productivity Dump'!$E$4:$AJ$500,
MATCH($A8,'Productivity Dump'!$A$4:$A$500,0),
MATCH(P$2,'Productivity Dump'!$E$3:$AJ$3,0)
),
IF(P$3="Attendance",
INDEX('Attendance Dump'!$E$2:$AI$400,
MATCH($A8,'Attendance Dump'!$B$2:$B$400,0),
MATCH(P$2,'Attendance Dump'!$E$1:$AI$1,0)
),
INDEX('Active Hour''s Dump'!$D$3:$AH$337,
MATCH($C8,'Active Hour''s Dump'!$A$3:$A$337,0),
MATCH(P$2,'Active Hour''s Dump'!$D$2:$AH$2,0)
))),"")</f>
        <v>3.5</v>
      </c>
      <c r="Q8" s="13">
        <f>_xlfn.IFNA(IF(Q$3="Productivity",
INDEX('Productivity Dump'!$E$4:$AJ$500,
MATCH($A8,'Productivity Dump'!$A$4:$A$500,0),
MATCH(Q$2,'Productivity Dump'!$E$3:$AJ$3,0)
),
IF(Q$3="Attendance",
INDEX('Attendance Dump'!$E$2:$AI$400,
MATCH($A8,'Attendance Dump'!$B$2:$B$400,0),
MATCH(Q$2,'Attendance Dump'!$E$1:$AI$1,0)
),
INDEX('Active Hour''s Dump'!$D$3:$AH$337,
MATCH($C8,'Active Hour''s Dump'!$A$3:$A$337,0),
MATCH(Q$2,'Active Hour''s Dump'!$D$2:$AH$2,0)
))),"")</f>
        <v>0</v>
      </c>
      <c r="R8" s="13" t="str">
        <f>_xlfn.IFNA(IF(R$3="Productivity",
INDEX('Productivity Dump'!$E$4:$AJ$500,
MATCH($A8,'Productivity Dump'!$A$4:$A$500,0),
MATCH(R$2,'Productivity Dump'!$E$3:$AJ$3,0)
),
IF(R$3="Attendance",
INDEX('Attendance Dump'!$E$2:$AI$400,
MATCH($A8,'Attendance Dump'!$B$2:$B$400,0),
MATCH(R$2,'Attendance Dump'!$E$1:$AI$1,0)
),
INDEX('Active Hour''s Dump'!$D$3:$AH$337,
MATCH($C8,'Active Hour''s Dump'!$A$3:$A$337,0),
MATCH(R$2,'Active Hour''s Dump'!$D$2:$AH$2,0)
))),"")</f>
        <v>WO</v>
      </c>
      <c r="S8" s="54">
        <f>_xlfn.IFNA(IF(S$3="Productivity",
INDEX('Productivity Dump'!$E$4:$AJ$500,
MATCH($A8,'Productivity Dump'!$A$4:$A$500,0),
MATCH(S$2,'Productivity Dump'!$E$3:$AJ$3,0)
),
IF(S$3="Attendance",
INDEX('Attendance Dump'!$E$2:$AI$400,
MATCH($A8,'Attendance Dump'!$B$2:$B$400,0),
MATCH(S$2,'Attendance Dump'!$E$1:$AI$1,0)
),
INDEX('Active Hour''s Dump'!$D$3:$AH$337,
MATCH($C8,'Active Hour''s Dump'!$A$3:$A$337,0),
MATCH(S$2,'Active Hour''s Dump'!$D$2:$AH$2,0)
))),"")</f>
        <v>0</v>
      </c>
      <c r="T8" s="13">
        <f>_xlfn.IFNA(IF(T$3="Productivity",
INDEX('Productivity Dump'!$E$4:$AJ$500,
MATCH($A8,'Productivity Dump'!$A$4:$A$500,0),
MATCH(T$2,'Productivity Dump'!$E$3:$AJ$3,0)
),
IF(T$3="Attendance",
INDEX('Attendance Dump'!$E$2:$AI$400,
MATCH($A8,'Attendance Dump'!$B$2:$B$400,0),
MATCH(T$2,'Attendance Dump'!$E$1:$AI$1,0)
),
INDEX('Active Hour''s Dump'!$D$3:$AH$337,
MATCH($C8,'Active Hour''s Dump'!$A$3:$A$337,0),
MATCH(T$2,'Active Hour''s Dump'!$D$2:$AH$2,0)
))),"")</f>
        <v>529.01200000000006</v>
      </c>
      <c r="U8" s="13" t="str">
        <f>_xlfn.IFNA(IF(U$3="Productivity",
INDEX('Productivity Dump'!$E$4:$AJ$500,
MATCH($A8,'Productivity Dump'!$A$4:$A$500,0),
MATCH(U$2,'Productivity Dump'!$E$3:$AJ$3,0)
),
IF(U$3="Attendance",
INDEX('Attendance Dump'!$E$2:$AI$400,
MATCH($A8,'Attendance Dump'!$B$2:$B$400,0),
MATCH(U$2,'Attendance Dump'!$E$1:$AI$1,0)
),
INDEX('Active Hour''s Dump'!$D$3:$AH$337,
MATCH($C8,'Active Hour''s Dump'!$A$3:$A$337,0),
MATCH(U$2,'Active Hour''s Dump'!$D$2:$AH$2,0)
))),"")</f>
        <v>P</v>
      </c>
      <c r="V8" s="54">
        <f>_xlfn.IFNA(IF(V$3="Productivity",
INDEX('Productivity Dump'!$E$4:$AJ$500,
MATCH($A8,'Productivity Dump'!$A$4:$A$500,0),
MATCH(V$2,'Productivity Dump'!$E$3:$AJ$3,0)
),
IF(V$3="Attendance",
INDEX('Attendance Dump'!$E$2:$AI$400,
MATCH($A8,'Attendance Dump'!$B$2:$B$400,0),
MATCH(V$2,'Attendance Dump'!$E$1:$AI$1,0)
),
INDEX('Active Hour''s Dump'!$D$3:$AH$337,
MATCH($C8,'Active Hour''s Dump'!$A$3:$A$337,0),
MATCH(V$2,'Active Hour''s Dump'!$D$2:$AH$2,0)
))),"")</f>
        <v>4</v>
      </c>
      <c r="W8" s="13">
        <f>_xlfn.IFNA(IF(W$3="Productivity",
INDEX('Productivity Dump'!$E$4:$AJ$500,
MATCH($A8,'Productivity Dump'!$A$4:$A$500,0),
MATCH(W$2,'Productivity Dump'!$E$3:$AJ$3,0)
),
IF(W$3="Attendance",
INDEX('Attendance Dump'!$E$2:$AI$400,
MATCH($A8,'Attendance Dump'!$B$2:$B$400,0),
MATCH(W$2,'Attendance Dump'!$E$1:$AI$1,0)
),
INDEX('Active Hour''s Dump'!$D$3:$AH$337,
MATCH($C8,'Active Hour''s Dump'!$A$3:$A$337,0),
MATCH(W$2,'Active Hour''s Dump'!$D$2:$AH$2,0)
))),"")</f>
        <v>1067.1869999999999</v>
      </c>
      <c r="X8" s="13" t="str">
        <f>_xlfn.IFNA(IF(X$3="Productivity",
INDEX('Productivity Dump'!$E$4:$AJ$500,
MATCH($A8,'Productivity Dump'!$A$4:$A$500,0),
MATCH(X$2,'Productivity Dump'!$E$3:$AJ$3,0)
),
IF(X$3="Attendance",
INDEX('Attendance Dump'!$E$2:$AI$400,
MATCH($A8,'Attendance Dump'!$B$2:$B$400,0),
MATCH(X$2,'Attendance Dump'!$E$1:$AI$1,0)
),
INDEX('Active Hour''s Dump'!$D$3:$AH$337,
MATCH($C8,'Active Hour''s Dump'!$A$3:$A$337,0),
MATCH(X$2,'Active Hour''s Dump'!$D$2:$AH$2,0)
))),"")</f>
        <v>P</v>
      </c>
      <c r="Y8" s="54">
        <f>_xlfn.IFNA(IF(Y$3="Productivity",
INDEX('Productivity Dump'!$E$4:$AJ$500,
MATCH($A8,'Productivity Dump'!$A$4:$A$500,0),
MATCH(Y$2,'Productivity Dump'!$E$3:$AJ$3,0)
),
IF(Y$3="Attendance",
INDEX('Attendance Dump'!$E$2:$AI$400,
MATCH($A8,'Attendance Dump'!$B$2:$B$400,0),
MATCH(Y$2,'Attendance Dump'!$E$1:$AI$1,0)
),
INDEX('Active Hour''s Dump'!$D$3:$AH$337,
MATCH($C8,'Active Hour''s Dump'!$A$3:$A$337,0),
MATCH(Y$2,'Active Hour''s Dump'!$D$2:$AH$2,0)
))),"")</f>
        <v>6.9166666666666696</v>
      </c>
      <c r="Z8" s="13">
        <f>_xlfn.IFNA(IF(Z$3="Productivity",
INDEX('Productivity Dump'!$E$4:$AJ$500,
MATCH($A8,'Productivity Dump'!$A$4:$A$500,0),
MATCH(Z$2,'Productivity Dump'!$E$3:$AJ$3,0)
),
IF(Z$3="Attendance",
INDEX('Attendance Dump'!$E$2:$AI$400,
MATCH($A8,'Attendance Dump'!$B$2:$B$400,0),
MATCH(Z$2,'Attendance Dump'!$E$1:$AI$1,0)
),
INDEX('Active Hour''s Dump'!$D$3:$AH$337,
MATCH($C8,'Active Hour''s Dump'!$A$3:$A$337,0),
MATCH(Z$2,'Active Hour''s Dump'!$D$2:$AH$2,0)
))),"")</f>
        <v>1036.8820000000001</v>
      </c>
      <c r="AA8" s="13" t="str">
        <f>_xlfn.IFNA(IF(AA$3="Productivity",
INDEX('Productivity Dump'!$E$4:$AJ$500,
MATCH($A8,'Productivity Dump'!$A$4:$A$500,0),
MATCH(AA$2,'Productivity Dump'!$E$3:$AJ$3,0)
),
IF(AA$3="Attendance",
INDEX('Attendance Dump'!$E$2:$AI$400,
MATCH($A8,'Attendance Dump'!$B$2:$B$400,0),
MATCH(AA$2,'Attendance Dump'!$E$1:$AI$1,0)
),
INDEX('Active Hour''s Dump'!$D$3:$AH$337,
MATCH($C8,'Active Hour''s Dump'!$A$3:$A$337,0),
MATCH(AA$2,'Active Hour''s Dump'!$D$2:$AH$2,0)
))),"")</f>
        <v>P</v>
      </c>
      <c r="AB8" s="54">
        <f>_xlfn.IFNA(IF(AB$3="Productivity",
INDEX('Productivity Dump'!$E$4:$AJ$500,
MATCH($A8,'Productivity Dump'!$A$4:$A$500,0),
MATCH(AB$2,'Productivity Dump'!$E$3:$AJ$3,0)
),
IF(AB$3="Attendance",
INDEX('Attendance Dump'!$E$2:$AI$400,
MATCH($A8,'Attendance Dump'!$B$2:$B$400,0),
MATCH(AB$2,'Attendance Dump'!$E$1:$AI$1,0)
),
INDEX('Active Hour''s Dump'!$D$3:$AH$337,
MATCH($C8,'Active Hour''s Dump'!$A$3:$A$337,0),
MATCH(AB$2,'Active Hour''s Dump'!$D$2:$AH$2,0)
))),"")</f>
        <v>7.1666666666666696</v>
      </c>
      <c r="AC8" s="13">
        <f>_xlfn.IFNA(IF(AC$3="Productivity",
INDEX('Productivity Dump'!$E$4:$AJ$500,
MATCH($A8,'Productivity Dump'!$A$4:$A$500,0),
MATCH(AC$2,'Productivity Dump'!$E$3:$AJ$3,0)
),
IF(AC$3="Attendance",
INDEX('Attendance Dump'!$E$2:$AI$400,
MATCH($A8,'Attendance Dump'!$B$2:$B$400,0),
MATCH(AC$2,'Attendance Dump'!$E$1:$AI$1,0)
),
INDEX('Active Hour''s Dump'!$D$3:$AH$337,
MATCH($C8,'Active Hour''s Dump'!$A$3:$A$337,0),
MATCH(AC$2,'Active Hour''s Dump'!$D$2:$AH$2,0)
))),"")</f>
        <v>1021.1739999999999</v>
      </c>
      <c r="AD8" s="13" t="str">
        <f>_xlfn.IFNA(IF(AD$3="Productivity",
INDEX('Productivity Dump'!$E$4:$AJ$500,
MATCH($A8,'Productivity Dump'!$A$4:$A$500,0),
MATCH(AD$2,'Productivity Dump'!$E$3:$AJ$3,0)
),
IF(AD$3="Attendance",
INDEX('Attendance Dump'!$E$2:$AI$400,
MATCH($A8,'Attendance Dump'!$B$2:$B$400,0),
MATCH(AD$2,'Attendance Dump'!$E$1:$AI$1,0)
),
INDEX('Active Hour''s Dump'!$D$3:$AH$337,
MATCH($C8,'Active Hour''s Dump'!$A$3:$A$337,0),
MATCH(AD$2,'Active Hour''s Dump'!$D$2:$AH$2,0)
))),"")</f>
        <v>P</v>
      </c>
      <c r="AE8" s="54">
        <f>_xlfn.IFNA(IF(AE$3="Productivity",
INDEX('Productivity Dump'!$E$4:$AJ$500,
MATCH($A8,'Productivity Dump'!$A$4:$A$500,0),
MATCH(AE$2,'Productivity Dump'!$E$3:$AJ$3,0)
),
IF(AE$3="Attendance",
INDEX('Attendance Dump'!$E$2:$AI$400,
MATCH($A8,'Attendance Dump'!$B$2:$B$400,0),
MATCH(AE$2,'Attendance Dump'!$E$1:$AI$1,0)
),
INDEX('Active Hour''s Dump'!$D$3:$AH$337,
MATCH($C8,'Active Hour''s Dump'!$A$3:$A$337,0),
MATCH(AE$2,'Active Hour''s Dump'!$D$2:$AH$2,0)
))),"")</f>
        <v>6.8333333333333304</v>
      </c>
      <c r="AF8" s="13">
        <f>_xlfn.IFNA(IF(AF$3="Productivity",
INDEX('Productivity Dump'!$E$4:$AJ$500,
MATCH($A8,'Productivity Dump'!$A$4:$A$500,0),
MATCH(AF$2,'Productivity Dump'!$E$3:$AJ$3,0)
),
IF(AF$3="Attendance",
INDEX('Attendance Dump'!$E$2:$AI$400,
MATCH($A8,'Attendance Dump'!$B$2:$B$400,0),
MATCH(AF$2,'Attendance Dump'!$E$1:$AI$1,0)
),
INDEX('Active Hour''s Dump'!$D$3:$AH$337,
MATCH($C8,'Active Hour''s Dump'!$A$3:$A$337,0),
MATCH(AF$2,'Active Hour''s Dump'!$D$2:$AH$2,0)
))),"")</f>
        <v>1006.16</v>
      </c>
      <c r="AG8" s="13" t="str">
        <f>_xlfn.IFNA(IF(AG$3="Productivity",
INDEX('Productivity Dump'!$E$4:$AJ$500,
MATCH($A8,'Productivity Dump'!$A$4:$A$500,0),
MATCH(AG$2,'Productivity Dump'!$E$3:$AJ$3,0)
),
IF(AG$3="Attendance",
INDEX('Attendance Dump'!$E$2:$AI$400,
MATCH($A8,'Attendance Dump'!$B$2:$B$400,0),
MATCH(AG$2,'Attendance Dump'!$E$1:$AI$1,0)
),
INDEX('Active Hour''s Dump'!$D$3:$AH$337,
MATCH($C8,'Active Hour''s Dump'!$A$3:$A$337,0),
MATCH(AG$2,'Active Hour''s Dump'!$D$2:$AH$2,0)
))),"")</f>
        <v>P</v>
      </c>
      <c r="AH8" s="54">
        <f>_xlfn.IFNA(IF(AH$3="Productivity",
INDEX('Productivity Dump'!$E$4:$AJ$500,
MATCH($A8,'Productivity Dump'!$A$4:$A$500,0),
MATCH(AH$2,'Productivity Dump'!$E$3:$AJ$3,0)
),
IF(AH$3="Attendance",
INDEX('Attendance Dump'!$E$2:$AI$400,
MATCH($A8,'Attendance Dump'!$B$2:$B$400,0),
MATCH(AH$2,'Attendance Dump'!$E$1:$AI$1,0)
),
INDEX('Active Hour''s Dump'!$D$3:$AH$337,
MATCH($C8,'Active Hour''s Dump'!$A$3:$A$337,0),
MATCH(AH$2,'Active Hour''s Dump'!$D$2:$AH$2,0)
))),"")</f>
        <v>7.1666666666666696</v>
      </c>
      <c r="AI8" s="13">
        <f>_xlfn.IFNA(IF(AI$3="Productivity",
INDEX('Productivity Dump'!$E$4:$AJ$500,
MATCH($A8,'Productivity Dump'!$A$4:$A$500,0),
MATCH(AI$2,'Productivity Dump'!$E$3:$AJ$3,0)
),
IF(AI$3="Attendance",
INDEX('Attendance Dump'!$E$2:$AI$400,
MATCH($A8,'Attendance Dump'!$B$2:$B$400,0),
MATCH(AI$2,'Attendance Dump'!$E$1:$AI$1,0)
),
INDEX('Active Hour''s Dump'!$D$3:$AH$337,
MATCH($C8,'Active Hour''s Dump'!$A$3:$A$337,0),
MATCH(AI$2,'Active Hour''s Dump'!$D$2:$AH$2,0)
))),"")</f>
        <v>802.62599999999998</v>
      </c>
      <c r="AJ8" s="13" t="str">
        <f>_xlfn.IFNA(IF(AJ$3="Productivity",
INDEX('Productivity Dump'!$E$4:$AJ$500,
MATCH($A8,'Productivity Dump'!$A$4:$A$500,0),
MATCH(AJ$2,'Productivity Dump'!$E$3:$AJ$3,0)
),
IF(AJ$3="Attendance",
INDEX('Attendance Dump'!$E$2:$AI$400,
MATCH($A8,'Attendance Dump'!$B$2:$B$400,0),
MATCH(AJ$2,'Attendance Dump'!$E$1:$AI$1,0)
),
INDEX('Active Hour''s Dump'!$D$3:$AH$337,
MATCH($C8,'Active Hour''s Dump'!$A$3:$A$337,0),
MATCH(AJ$2,'Active Hour''s Dump'!$D$2:$AH$2,0)
))),"")</f>
        <v>P</v>
      </c>
      <c r="AK8" s="54">
        <f>_xlfn.IFNA(IF(AK$3="Productivity",
INDEX('Productivity Dump'!$E$4:$AJ$500,
MATCH($A8,'Productivity Dump'!$A$4:$A$500,0),
MATCH(AK$2,'Productivity Dump'!$E$3:$AJ$3,0)
),
IF(AK$3="Attendance",
INDEX('Attendance Dump'!$E$2:$AI$400,
MATCH($A8,'Attendance Dump'!$B$2:$B$400,0),
MATCH(AK$2,'Attendance Dump'!$E$1:$AI$1,0)
),
INDEX('Active Hour''s Dump'!$D$3:$AH$337,
MATCH($C8,'Active Hour''s Dump'!$A$3:$A$337,0),
MATCH(AK$2,'Active Hour''s Dump'!$D$2:$AH$2,0)
))),"")</f>
        <v>3.5833333333333299</v>
      </c>
      <c r="AL8" s="13">
        <f>_xlfn.IFNA(IF(AL$3="Productivity",
INDEX('Productivity Dump'!$E$4:$AJ$500,
MATCH($A8,'Productivity Dump'!$A$4:$A$500,0),
MATCH(AL$2,'Productivity Dump'!$E$3:$AJ$3,0)
),
IF(AL$3="Attendance",
INDEX('Attendance Dump'!$E$2:$AI$400,
MATCH($A8,'Attendance Dump'!$B$2:$B$400,0),
MATCH(AL$2,'Attendance Dump'!$E$1:$AI$1,0)
),
INDEX('Active Hour''s Dump'!$D$3:$AH$337,
MATCH($C8,'Active Hour''s Dump'!$A$3:$A$337,0),
MATCH(AL$2,'Active Hour''s Dump'!$D$2:$AH$2,0)
))),"")</f>
        <v>6.8150000000000004</v>
      </c>
      <c r="AM8" s="13" t="str">
        <f>_xlfn.IFNA(IF(AM$3="Productivity",
INDEX('Productivity Dump'!$E$4:$AJ$500,
MATCH($A8,'Productivity Dump'!$A$4:$A$500,0),
MATCH(AM$2,'Productivity Dump'!$E$3:$AJ$3,0)
),
IF(AM$3="Attendance",
INDEX('Attendance Dump'!$E$2:$AI$400,
MATCH($A8,'Attendance Dump'!$B$2:$B$400,0),
MATCH(AM$2,'Attendance Dump'!$E$1:$AI$1,0)
),
INDEX('Active Hour''s Dump'!$D$3:$AH$337,
MATCH($C8,'Active Hour''s Dump'!$A$3:$A$337,0),
MATCH(AM$2,'Active Hour''s Dump'!$D$2:$AH$2,0)
))),"")</f>
        <v>WO</v>
      </c>
      <c r="AN8" s="54">
        <f>_xlfn.IFNA(IF(AN$3="Productivity",
INDEX('Productivity Dump'!$E$4:$AJ$500,
MATCH($A8,'Productivity Dump'!$A$4:$A$500,0),
MATCH(AN$2,'Productivity Dump'!$E$3:$AJ$3,0)
),
IF(AN$3="Attendance",
INDEX('Attendance Dump'!$E$2:$AI$400,
MATCH($A8,'Attendance Dump'!$B$2:$B$400,0),
MATCH(AN$2,'Attendance Dump'!$E$1:$AI$1,0)
),
INDEX('Active Hour''s Dump'!$D$3:$AH$337,
MATCH($C8,'Active Hour''s Dump'!$A$3:$A$337,0),
MATCH(AN$2,'Active Hour''s Dump'!$D$2:$AH$2,0)
))),"")</f>
        <v>0</v>
      </c>
      <c r="AO8" s="13">
        <f>_xlfn.IFNA(IF(AO$3="Productivity",
INDEX('Productivity Dump'!$E$4:$AJ$500,
MATCH($A8,'Productivity Dump'!$A$4:$A$500,0),
MATCH(AO$2,'Productivity Dump'!$E$3:$AJ$3,0)
),
IF(AO$3="Attendance",
INDEX('Attendance Dump'!$E$2:$AI$400,
MATCH($A8,'Attendance Dump'!$B$2:$B$400,0),
MATCH(AO$2,'Attendance Dump'!$E$1:$AI$1,0)
),
INDEX('Active Hour''s Dump'!$D$3:$AH$337,
MATCH($C8,'Active Hour''s Dump'!$A$3:$A$337,0),
MATCH(AO$2,'Active Hour''s Dump'!$D$2:$AH$2,0)
))),"")</f>
        <v>417.41299999999984</v>
      </c>
      <c r="AP8" s="13" t="str">
        <f>_xlfn.IFNA(IF(AP$3="Productivity",
INDEX('Productivity Dump'!$E$4:$AJ$500,
MATCH($A8,'Productivity Dump'!$A$4:$A$500,0),
MATCH(AP$2,'Productivity Dump'!$E$3:$AJ$3,0)
),
IF(AP$3="Attendance",
INDEX('Attendance Dump'!$E$2:$AI$400,
MATCH($A8,'Attendance Dump'!$B$2:$B$400,0),
MATCH(AP$2,'Attendance Dump'!$E$1:$AI$1,0)
),
INDEX('Active Hour''s Dump'!$D$3:$AH$337,
MATCH($C8,'Active Hour''s Dump'!$A$3:$A$337,0),
MATCH(AP$2,'Active Hour''s Dump'!$D$2:$AH$2,0)
))),"")</f>
        <v>P</v>
      </c>
      <c r="AQ8" s="54">
        <f>_xlfn.IFNA(IF(AQ$3="Productivity",
INDEX('Productivity Dump'!$E$4:$AJ$500,
MATCH($A8,'Productivity Dump'!$A$4:$A$500,0),
MATCH(AQ$2,'Productivity Dump'!$E$3:$AJ$3,0)
),
IF(AQ$3="Attendance",
INDEX('Attendance Dump'!$E$2:$AI$400,
MATCH($A8,'Attendance Dump'!$B$2:$B$400,0),
MATCH(AQ$2,'Attendance Dump'!$E$1:$AI$1,0)
),
INDEX('Active Hour''s Dump'!$D$3:$AH$337,
MATCH($C8,'Active Hour''s Dump'!$A$3:$A$337,0),
MATCH(AQ$2,'Active Hour''s Dump'!$D$2:$AH$2,0)
))),"")</f>
        <v>3.8333333333333299</v>
      </c>
      <c r="AR8" s="13">
        <f>_xlfn.IFNA(IF(AR$3="Productivity",
INDEX('Productivity Dump'!$E$4:$AJ$500,
MATCH($A8,'Productivity Dump'!$A$4:$A$500,0),
MATCH(AR$2,'Productivity Dump'!$E$3:$AJ$3,0)
),
IF(AR$3="Attendance",
INDEX('Attendance Dump'!$E$2:$AI$400,
MATCH($A8,'Attendance Dump'!$B$2:$B$400,0),
MATCH(AR$2,'Attendance Dump'!$E$1:$AI$1,0)
),
INDEX('Active Hour''s Dump'!$D$3:$AH$337,
MATCH($C8,'Active Hour''s Dump'!$A$3:$A$337,0),
MATCH(AR$2,'Active Hour''s Dump'!$D$2:$AH$2,0)
))),"")</f>
        <v>1003.0410000000002</v>
      </c>
      <c r="AS8" s="13" t="str">
        <f>_xlfn.IFNA(IF(AS$3="Productivity",
INDEX('Productivity Dump'!$E$4:$AJ$500,
MATCH($A8,'Productivity Dump'!$A$4:$A$500,0),
MATCH(AS$2,'Productivity Dump'!$E$3:$AJ$3,0)
),
IF(AS$3="Attendance",
INDEX('Attendance Dump'!$E$2:$AI$400,
MATCH($A8,'Attendance Dump'!$B$2:$B$400,0),
MATCH(AS$2,'Attendance Dump'!$E$1:$AI$1,0)
),
INDEX('Active Hour''s Dump'!$D$3:$AH$337,
MATCH($C8,'Active Hour''s Dump'!$A$3:$A$337,0),
MATCH(AS$2,'Active Hour''s Dump'!$D$2:$AH$2,0)
))),"")</f>
        <v>P</v>
      </c>
      <c r="AT8" s="54">
        <f>_xlfn.IFNA(IF(AT$3="Productivity",
INDEX('Productivity Dump'!$E$4:$AJ$500,
MATCH($A8,'Productivity Dump'!$A$4:$A$500,0),
MATCH(AT$2,'Productivity Dump'!$E$3:$AJ$3,0)
),
IF(AT$3="Attendance",
INDEX('Attendance Dump'!$E$2:$AI$400,
MATCH($A8,'Attendance Dump'!$B$2:$B$400,0),
MATCH(AT$2,'Attendance Dump'!$E$1:$AI$1,0)
),
INDEX('Active Hour''s Dump'!$D$3:$AH$337,
MATCH($C8,'Active Hour''s Dump'!$A$3:$A$337,0),
MATCH(AT$2,'Active Hour''s Dump'!$D$2:$AH$2,0)
))),"")</f>
        <v>8.0833333333333304</v>
      </c>
      <c r="AU8" s="13">
        <f>_xlfn.IFNA(IF(AU$3="Productivity",
INDEX('Productivity Dump'!$E$4:$AJ$500,
MATCH($A8,'Productivity Dump'!$A$4:$A$500,0),
MATCH(AU$2,'Productivity Dump'!$E$3:$AJ$3,0)
),
IF(AU$3="Attendance",
INDEX('Attendance Dump'!$E$2:$AI$400,
MATCH($A8,'Attendance Dump'!$B$2:$B$400,0),
MATCH(AU$2,'Attendance Dump'!$E$1:$AI$1,0)
),
INDEX('Active Hour''s Dump'!$D$3:$AH$337,
MATCH($C8,'Active Hour''s Dump'!$A$3:$A$337,0),
MATCH(AU$2,'Active Hour''s Dump'!$D$2:$AH$2,0)
))),"")</f>
        <v>808.08099999999968</v>
      </c>
      <c r="AV8" s="13" t="str">
        <f>_xlfn.IFNA(IF(AV$3="Productivity",
INDEX('Productivity Dump'!$E$4:$AJ$500,
MATCH($A8,'Productivity Dump'!$A$4:$A$500,0),
MATCH(AV$2,'Productivity Dump'!$E$3:$AJ$3,0)
),
IF(AV$3="Attendance",
INDEX('Attendance Dump'!$E$2:$AI$400,
MATCH($A8,'Attendance Dump'!$B$2:$B$400,0),
MATCH(AV$2,'Attendance Dump'!$E$1:$AI$1,0)
),
INDEX('Active Hour''s Dump'!$D$3:$AH$337,
MATCH($C8,'Active Hour''s Dump'!$A$3:$A$337,0),
MATCH(AV$2,'Active Hour''s Dump'!$D$2:$AH$2,0)
))),"")</f>
        <v>P</v>
      </c>
      <c r="AW8" s="54">
        <f>_xlfn.IFNA(IF(AW$3="Productivity",
INDEX('Productivity Dump'!$E$4:$AJ$500,
MATCH($A8,'Productivity Dump'!$A$4:$A$500,0),
MATCH(AW$2,'Productivity Dump'!$E$3:$AJ$3,0)
),
IF(AW$3="Attendance",
INDEX('Attendance Dump'!$E$2:$AI$400,
MATCH($A8,'Attendance Dump'!$B$2:$B$400,0),
MATCH(AW$2,'Attendance Dump'!$E$1:$AI$1,0)
),
INDEX('Active Hour''s Dump'!$D$3:$AH$337,
MATCH($C8,'Active Hour''s Dump'!$A$3:$A$337,0),
MATCH(AW$2,'Active Hour''s Dump'!$D$2:$AH$2,0)
))),"")</f>
        <v>7.4166666666666696</v>
      </c>
      <c r="AX8" s="13">
        <f>_xlfn.IFNA(IF(AX$3="Productivity",
INDEX('Productivity Dump'!$E$4:$AJ$500,
MATCH($A8,'Productivity Dump'!$A$4:$A$500,0),
MATCH(AX$2,'Productivity Dump'!$E$3:$AJ$3,0)
),
IF(AX$3="Attendance",
INDEX('Attendance Dump'!$E$2:$AI$400,
MATCH($A8,'Attendance Dump'!$B$2:$B$400,0),
MATCH(AX$2,'Attendance Dump'!$E$1:$AI$1,0)
),
INDEX('Active Hour''s Dump'!$D$3:$AH$337,
MATCH($C8,'Active Hour''s Dump'!$A$3:$A$337,0),
MATCH(AX$2,'Active Hour''s Dump'!$D$2:$AH$2,0)
))),"")</f>
        <v>1017.09</v>
      </c>
      <c r="AY8" s="13" t="str">
        <f>_xlfn.IFNA(IF(AY$3="Productivity",
INDEX('Productivity Dump'!$E$4:$AJ$500,
MATCH($A8,'Productivity Dump'!$A$4:$A$500,0),
MATCH(AY$2,'Productivity Dump'!$E$3:$AJ$3,0)
),
IF(AY$3="Attendance",
INDEX('Attendance Dump'!$E$2:$AI$400,
MATCH($A8,'Attendance Dump'!$B$2:$B$400,0),
MATCH(AY$2,'Attendance Dump'!$E$1:$AI$1,0)
),
INDEX('Active Hour''s Dump'!$D$3:$AH$337,
MATCH($C8,'Active Hour''s Dump'!$A$3:$A$337,0),
MATCH(AY$2,'Active Hour''s Dump'!$D$2:$AH$2,0)
))),"")</f>
        <v>P</v>
      </c>
      <c r="AZ8" s="54">
        <f>_xlfn.IFNA(IF(AZ$3="Productivity",
INDEX('Productivity Dump'!$E$4:$AJ$500,
MATCH($A8,'Productivity Dump'!$A$4:$A$500,0),
MATCH(AZ$2,'Productivity Dump'!$E$3:$AJ$3,0)
),
IF(AZ$3="Attendance",
INDEX('Attendance Dump'!$E$2:$AI$400,
MATCH($A8,'Attendance Dump'!$B$2:$B$400,0),
MATCH(AZ$2,'Attendance Dump'!$E$1:$AI$1,0)
),
INDEX('Active Hour''s Dump'!$D$3:$AH$337,
MATCH($C8,'Active Hour''s Dump'!$A$3:$A$337,0),
MATCH(AZ$2,'Active Hour''s Dump'!$D$2:$AH$2,0)
))),"")</f>
        <v>7.0833333333333304</v>
      </c>
      <c r="BA8" s="13">
        <f>_xlfn.IFNA(IF(BA$3="Productivity",
INDEX('Productivity Dump'!$E$4:$AJ$500,
MATCH($A8,'Productivity Dump'!$A$4:$A$500,0),
MATCH(BA$2,'Productivity Dump'!$E$3:$AJ$3,0)
),
IF(BA$3="Attendance",
INDEX('Attendance Dump'!$E$2:$AI$400,
MATCH($A8,'Attendance Dump'!$B$2:$B$400,0),
MATCH(BA$2,'Attendance Dump'!$E$1:$AI$1,0)
),
INDEX('Active Hour''s Dump'!$D$3:$AH$337,
MATCH($C8,'Active Hour''s Dump'!$A$3:$A$337,0),
MATCH(BA$2,'Active Hour''s Dump'!$D$2:$AH$2,0)
))),"")</f>
        <v>956.41000000000042</v>
      </c>
      <c r="BB8" s="13" t="str">
        <f>_xlfn.IFNA(IF(BB$3="Productivity",
INDEX('Productivity Dump'!$E$4:$AJ$500,
MATCH($A8,'Productivity Dump'!$A$4:$A$500,0),
MATCH(BB$2,'Productivity Dump'!$E$3:$AJ$3,0)
),
IF(BB$3="Attendance",
INDEX('Attendance Dump'!$E$2:$AI$400,
MATCH($A8,'Attendance Dump'!$B$2:$B$400,0),
MATCH(BB$2,'Attendance Dump'!$E$1:$AI$1,0)
),
INDEX('Active Hour''s Dump'!$D$3:$AH$337,
MATCH($C8,'Active Hour''s Dump'!$A$3:$A$337,0),
MATCH(BB$2,'Active Hour''s Dump'!$D$2:$AH$2,0)
))),"")</f>
        <v>P</v>
      </c>
      <c r="BC8" s="54">
        <f>_xlfn.IFNA(IF(BC$3="Productivity",
INDEX('Productivity Dump'!$E$4:$AJ$500,
MATCH($A8,'Productivity Dump'!$A$4:$A$500,0),
MATCH(BC$2,'Productivity Dump'!$E$3:$AJ$3,0)
),
IF(BC$3="Attendance",
INDEX('Attendance Dump'!$E$2:$AI$400,
MATCH($A8,'Attendance Dump'!$B$2:$B$400,0),
MATCH(BC$2,'Attendance Dump'!$E$1:$AI$1,0)
),
INDEX('Active Hour''s Dump'!$D$3:$AH$337,
MATCH($C8,'Active Hour''s Dump'!$A$3:$A$337,0),
MATCH(BC$2,'Active Hour''s Dump'!$D$2:$AH$2,0)
))),"")</f>
        <v>7.1666666666666696</v>
      </c>
      <c r="BD8" s="13">
        <f>_xlfn.IFNA(IF(BD$3="Productivity",
INDEX('Productivity Dump'!$E$4:$AJ$500,
MATCH($A8,'Productivity Dump'!$A$4:$A$500,0),
MATCH(BD$2,'Productivity Dump'!$E$3:$AJ$3,0)
),
IF(BD$3="Attendance",
INDEX('Attendance Dump'!$E$2:$AI$400,
MATCH($A8,'Attendance Dump'!$B$2:$B$400,0),
MATCH(BD$2,'Attendance Dump'!$E$1:$AI$1,0)
),
INDEX('Active Hour''s Dump'!$D$3:$AH$337,
MATCH($C8,'Active Hour''s Dump'!$A$3:$A$337,0),
MATCH(BD$2,'Active Hour''s Dump'!$D$2:$AH$2,0)
))),"")</f>
        <v>349.26</v>
      </c>
      <c r="BE8" s="13" t="str">
        <f>_xlfn.IFNA(IF(BE$3="Productivity",
INDEX('Productivity Dump'!$E$4:$AJ$500,
MATCH($A8,'Productivity Dump'!$A$4:$A$500,0),
MATCH(BE$2,'Productivity Dump'!$E$3:$AJ$3,0)
),
IF(BE$3="Attendance",
INDEX('Attendance Dump'!$E$2:$AI$400,
MATCH($A8,'Attendance Dump'!$B$2:$B$400,0),
MATCH(BE$2,'Attendance Dump'!$E$1:$AI$1,0)
),
INDEX('Active Hour''s Dump'!$D$3:$AH$337,
MATCH($C8,'Active Hour''s Dump'!$A$3:$A$337,0),
MATCH(BE$2,'Active Hour''s Dump'!$D$2:$AH$2,0)
))),"")</f>
        <v>P</v>
      </c>
      <c r="BF8" s="54">
        <f>_xlfn.IFNA(IF(BF$3="Productivity",
INDEX('Productivity Dump'!$E$4:$AJ$500,
MATCH($A8,'Productivity Dump'!$A$4:$A$500,0),
MATCH(BF$2,'Productivity Dump'!$E$3:$AJ$3,0)
),
IF(BF$3="Attendance",
INDEX('Attendance Dump'!$E$2:$AI$400,
MATCH($A8,'Attendance Dump'!$B$2:$B$400,0),
MATCH(BF$2,'Attendance Dump'!$E$1:$AI$1,0)
),
INDEX('Active Hour''s Dump'!$D$3:$AH$337,
MATCH($C8,'Active Hour''s Dump'!$A$3:$A$337,0),
MATCH(BF$2,'Active Hour''s Dump'!$D$2:$AH$2,0)
))),"")</f>
        <v>2.0833333333333299</v>
      </c>
      <c r="BG8" s="13">
        <f>_xlfn.IFNA(IF(BG$3="Productivity",
INDEX('Productivity Dump'!$E$4:$AJ$500,
MATCH($A8,'Productivity Dump'!$A$4:$A$500,0),
MATCH(BG$2,'Productivity Dump'!$E$3:$AJ$3,0)
),
IF(BG$3="Attendance",
INDEX('Attendance Dump'!$E$2:$AI$400,
MATCH($A8,'Attendance Dump'!$B$2:$B$400,0),
MATCH(BG$2,'Attendance Dump'!$E$1:$AI$1,0)
),
INDEX('Active Hour''s Dump'!$D$3:$AH$337,
MATCH($C8,'Active Hour''s Dump'!$A$3:$A$337,0),
MATCH(BG$2,'Active Hour''s Dump'!$D$2:$AH$2,0)
))),"")</f>
        <v>0</v>
      </c>
      <c r="BH8" s="13" t="str">
        <f>_xlfn.IFNA(IF(BH$3="Productivity",
INDEX('Productivity Dump'!$E$4:$AJ$500,
MATCH($A8,'Productivity Dump'!$A$4:$A$500,0),
MATCH(BH$2,'Productivity Dump'!$E$3:$AJ$3,0)
),
IF(BH$3="Attendance",
INDEX('Attendance Dump'!$E$2:$AI$400,
MATCH($A8,'Attendance Dump'!$B$2:$B$400,0),
MATCH(BH$2,'Attendance Dump'!$E$1:$AI$1,0)
),
INDEX('Active Hour''s Dump'!$D$3:$AH$337,
MATCH($C8,'Active Hour''s Dump'!$A$3:$A$337,0),
MATCH(BH$2,'Active Hour''s Dump'!$D$2:$AH$2,0)
))),"")</f>
        <v>WO</v>
      </c>
      <c r="BI8" s="54">
        <f>_xlfn.IFNA(IF(BI$3="Productivity",
INDEX('Productivity Dump'!$E$4:$AJ$500,
MATCH($A8,'Productivity Dump'!$A$4:$A$500,0),
MATCH(BI$2,'Productivity Dump'!$E$3:$AJ$3,0)
),
IF(BI$3="Attendance",
INDEX('Attendance Dump'!$E$2:$AI$400,
MATCH($A8,'Attendance Dump'!$B$2:$B$400,0),
MATCH(BI$2,'Attendance Dump'!$E$1:$AI$1,0)
),
INDEX('Active Hour''s Dump'!$D$3:$AH$337,
MATCH($C8,'Active Hour''s Dump'!$A$3:$A$337,0),
MATCH(BI$2,'Active Hour''s Dump'!$D$2:$AH$2,0)
))),"")</f>
        <v>0</v>
      </c>
      <c r="BJ8" s="13">
        <f>_xlfn.IFNA(IF(BJ$3="Productivity",
INDEX('Productivity Dump'!$E$4:$AJ$500,
MATCH($A8,'Productivity Dump'!$A$4:$A$500,0),
MATCH(BJ$2,'Productivity Dump'!$E$3:$AJ$3,0)
),
IF(BJ$3="Attendance",
INDEX('Attendance Dump'!$E$2:$AI$400,
MATCH($A8,'Attendance Dump'!$B$2:$B$400,0),
MATCH(BJ$2,'Attendance Dump'!$E$1:$AI$1,0)
),
INDEX('Active Hour''s Dump'!$D$3:$AH$337,
MATCH($C8,'Active Hour''s Dump'!$A$3:$A$337,0),
MATCH(BJ$2,'Active Hour''s Dump'!$D$2:$AH$2,0)
))),"")</f>
        <v>415.71500000000009</v>
      </c>
      <c r="BK8" s="13" t="str">
        <f>_xlfn.IFNA(IF(BK$3="Productivity",
INDEX('Productivity Dump'!$E$4:$AJ$500,
MATCH($A8,'Productivity Dump'!$A$4:$A$500,0),
MATCH(BK$2,'Productivity Dump'!$E$3:$AJ$3,0)
),
IF(BK$3="Attendance",
INDEX('Attendance Dump'!$E$2:$AI$400,
MATCH($A8,'Attendance Dump'!$B$2:$B$400,0),
MATCH(BK$2,'Attendance Dump'!$E$1:$AI$1,0)
),
INDEX('Active Hour''s Dump'!$D$3:$AH$337,
MATCH($C8,'Active Hour''s Dump'!$A$3:$A$337,0),
MATCH(BK$2,'Active Hour''s Dump'!$D$2:$AH$2,0)
))),"")</f>
        <v>P</v>
      </c>
      <c r="BL8" s="54">
        <f>_xlfn.IFNA(IF(BL$3="Productivity",
INDEX('Productivity Dump'!$E$4:$AJ$500,
MATCH($A8,'Productivity Dump'!$A$4:$A$500,0),
MATCH(BL$2,'Productivity Dump'!$E$3:$AJ$3,0)
),
IF(BL$3="Attendance",
INDEX('Attendance Dump'!$E$2:$AI$400,
MATCH($A8,'Attendance Dump'!$B$2:$B$400,0),
MATCH(BL$2,'Attendance Dump'!$E$1:$AI$1,0)
),
INDEX('Active Hour''s Dump'!$D$3:$AH$337,
MATCH($C8,'Active Hour''s Dump'!$A$3:$A$337,0),
MATCH(BL$2,'Active Hour''s Dump'!$D$2:$AH$2,0)
))),"")</f>
        <v>3.5833333333333299</v>
      </c>
      <c r="BM8" s="13">
        <f>_xlfn.IFNA(IF(BM$3="Productivity",
INDEX('Productivity Dump'!$E$4:$AJ$500,
MATCH($A8,'Productivity Dump'!$A$4:$A$500,0),
MATCH(BM$2,'Productivity Dump'!$E$3:$AJ$3,0)
),
IF(BM$3="Attendance",
INDEX('Attendance Dump'!$E$2:$AI$400,
MATCH($A8,'Attendance Dump'!$B$2:$B$400,0),
MATCH(BM$2,'Attendance Dump'!$E$1:$AI$1,0)
),
INDEX('Active Hour''s Dump'!$D$3:$AH$337,
MATCH($C8,'Active Hour''s Dump'!$A$3:$A$337,0),
MATCH(BM$2,'Active Hour''s Dump'!$D$2:$AH$2,0)
))),"")</f>
        <v>1053.0939999999998</v>
      </c>
      <c r="BN8" s="13" t="str">
        <f>_xlfn.IFNA(IF(BN$3="Productivity",
INDEX('Productivity Dump'!$E$4:$AJ$500,
MATCH($A8,'Productivity Dump'!$A$4:$A$500,0),
MATCH(BN$2,'Productivity Dump'!$E$3:$AJ$3,0)
),
IF(BN$3="Attendance",
INDEX('Attendance Dump'!$E$2:$AI$400,
MATCH($A8,'Attendance Dump'!$B$2:$B$400,0),
MATCH(BN$2,'Attendance Dump'!$E$1:$AI$1,0)
),
INDEX('Active Hour''s Dump'!$D$3:$AH$337,
MATCH($C8,'Active Hour''s Dump'!$A$3:$A$337,0),
MATCH(BN$2,'Active Hour''s Dump'!$D$2:$AH$2,0)
))),"")</f>
        <v>P</v>
      </c>
      <c r="BO8" s="54">
        <f>_xlfn.IFNA(IF(BO$3="Productivity",
INDEX('Productivity Dump'!$E$4:$AJ$500,
MATCH($A8,'Productivity Dump'!$A$4:$A$500,0),
MATCH(BO$2,'Productivity Dump'!$E$3:$AJ$3,0)
),
IF(BO$3="Attendance",
INDEX('Attendance Dump'!$E$2:$AI$400,
MATCH($A8,'Attendance Dump'!$B$2:$B$400,0),
MATCH(BO$2,'Attendance Dump'!$E$1:$AI$1,0)
),
INDEX('Active Hour''s Dump'!$D$3:$AH$337,
MATCH($C8,'Active Hour''s Dump'!$A$3:$A$337,0),
MATCH(BO$2,'Active Hour''s Dump'!$D$2:$AH$2,0)
))),"")</f>
        <v>5.75</v>
      </c>
      <c r="BP8" s="13">
        <f>_xlfn.IFNA(IF(BP$3="Productivity",
INDEX('Productivity Dump'!$E$4:$AJ$500,
MATCH($A8,'Productivity Dump'!$A$4:$A$500,0),
MATCH(BP$2,'Productivity Dump'!$E$3:$AJ$3,0)
),
IF(BP$3="Attendance",
INDEX('Attendance Dump'!$E$2:$AI$400,
MATCH($A8,'Attendance Dump'!$B$2:$B$400,0),
MATCH(BP$2,'Attendance Dump'!$E$1:$AI$1,0)
),
INDEX('Active Hour''s Dump'!$D$3:$AH$337,
MATCH($C8,'Active Hour''s Dump'!$A$3:$A$337,0),
MATCH(BP$2,'Active Hour''s Dump'!$D$2:$AH$2,0)
))),"")</f>
        <v>1012.6039999999998</v>
      </c>
      <c r="BQ8" s="13" t="str">
        <f>_xlfn.IFNA(IF(BQ$3="Productivity",
INDEX('Productivity Dump'!$E$4:$AJ$500,
MATCH($A8,'Productivity Dump'!$A$4:$A$500,0),
MATCH(BQ$2,'Productivity Dump'!$E$3:$AJ$3,0)
),
IF(BQ$3="Attendance",
INDEX('Attendance Dump'!$E$2:$AI$400,
MATCH($A8,'Attendance Dump'!$B$2:$B$400,0),
MATCH(BQ$2,'Attendance Dump'!$E$1:$AI$1,0)
),
INDEX('Active Hour''s Dump'!$D$3:$AH$337,
MATCH($C8,'Active Hour''s Dump'!$A$3:$A$337,0),
MATCH(BQ$2,'Active Hour''s Dump'!$D$2:$AH$2,0)
))),"")</f>
        <v>P</v>
      </c>
      <c r="BR8" s="54">
        <f>_xlfn.IFNA(IF(BR$3="Productivity",
INDEX('Productivity Dump'!$E$4:$AJ$500,
MATCH($A8,'Productivity Dump'!$A$4:$A$500,0),
MATCH(BR$2,'Productivity Dump'!$E$3:$AJ$3,0)
),
IF(BR$3="Attendance",
INDEX('Attendance Dump'!$E$2:$AI$400,
MATCH($A8,'Attendance Dump'!$B$2:$B$400,0),
MATCH(BR$2,'Attendance Dump'!$E$1:$AI$1,0)
),
INDEX('Active Hour''s Dump'!$D$3:$AH$337,
MATCH($C8,'Active Hour''s Dump'!$A$3:$A$337,0),
MATCH(BR$2,'Active Hour''s Dump'!$D$2:$AH$2,0)
))),"")</f>
        <v>6.4166666666666696</v>
      </c>
      <c r="BS8" s="13">
        <f>_xlfn.IFNA(IF(BS$3="Productivity",
INDEX('Productivity Dump'!$E$4:$AJ$500,
MATCH($A8,'Productivity Dump'!$A$4:$A$500,0),
MATCH(BS$2,'Productivity Dump'!$E$3:$AJ$3,0)
),
IF(BS$3="Attendance",
INDEX('Attendance Dump'!$E$2:$AI$400,
MATCH($A8,'Attendance Dump'!$B$2:$B$400,0),
MATCH(BS$2,'Attendance Dump'!$E$1:$AI$1,0)
),
INDEX('Active Hour''s Dump'!$D$3:$AH$337,
MATCH($C8,'Active Hour''s Dump'!$A$3:$A$337,0),
MATCH(BS$2,'Active Hour''s Dump'!$D$2:$AH$2,0)
))),"")</f>
        <v>931.57899999999995</v>
      </c>
      <c r="BT8" s="13" t="str">
        <f>_xlfn.IFNA(IF(BT$3="Productivity",
INDEX('Productivity Dump'!$E$4:$AJ$500,
MATCH($A8,'Productivity Dump'!$A$4:$A$500,0),
MATCH(BT$2,'Productivity Dump'!$E$3:$AJ$3,0)
),
IF(BT$3="Attendance",
INDEX('Attendance Dump'!$E$2:$AI$400,
MATCH($A8,'Attendance Dump'!$B$2:$B$400,0),
MATCH(BT$2,'Attendance Dump'!$E$1:$AI$1,0)
),
INDEX('Active Hour''s Dump'!$D$3:$AH$337,
MATCH($C8,'Active Hour''s Dump'!$A$3:$A$337,0),
MATCH(BT$2,'Active Hour''s Dump'!$D$2:$AH$2,0)
))),"")</f>
        <v>H(P)</v>
      </c>
      <c r="BU8" s="54">
        <f>_xlfn.IFNA(IF(BU$3="Productivity",
INDEX('Productivity Dump'!$E$4:$AJ$500,
MATCH($A8,'Productivity Dump'!$A$4:$A$500,0),
MATCH(BU$2,'Productivity Dump'!$E$3:$AJ$3,0)
),
IF(BU$3="Attendance",
INDEX('Attendance Dump'!$E$2:$AI$400,
MATCH($A8,'Attendance Dump'!$B$2:$B$400,0),
MATCH(BU$2,'Attendance Dump'!$E$1:$AI$1,0)
),
INDEX('Active Hour''s Dump'!$D$3:$AH$337,
MATCH($C8,'Active Hour''s Dump'!$A$3:$A$337,0),
MATCH(BU$2,'Active Hour''s Dump'!$D$2:$AH$2,0)
))),"")</f>
        <v>5.4166666666666696</v>
      </c>
      <c r="BV8" s="13">
        <f>_xlfn.IFNA(IF(BV$3="Productivity",
INDEX('Productivity Dump'!$E$4:$AJ$500,
MATCH($A8,'Productivity Dump'!$A$4:$A$500,0),
MATCH(BV$2,'Productivity Dump'!$E$3:$AJ$3,0)
),
IF(BV$3="Attendance",
INDEX('Attendance Dump'!$E$2:$AI$400,
MATCH($A8,'Attendance Dump'!$B$2:$B$400,0),
MATCH(BV$2,'Attendance Dump'!$E$1:$AI$1,0)
),
INDEX('Active Hour''s Dump'!$D$3:$AH$337,
MATCH($C8,'Active Hour''s Dump'!$A$3:$A$337,0),
MATCH(BV$2,'Active Hour''s Dump'!$D$2:$AH$2,0)
))),"")</f>
        <v>637.36000000000013</v>
      </c>
      <c r="BW8" s="13" t="str">
        <f>_xlfn.IFNA(IF(BW$3="Productivity",
INDEX('Productivity Dump'!$E$4:$AJ$500,
MATCH($A8,'Productivity Dump'!$A$4:$A$500,0),
MATCH(BW$2,'Productivity Dump'!$E$3:$AJ$3,0)
),
IF(BW$3="Attendance",
INDEX('Attendance Dump'!$E$2:$AI$400,
MATCH($A8,'Attendance Dump'!$B$2:$B$400,0),
MATCH(BW$2,'Attendance Dump'!$E$1:$AI$1,0)
),
INDEX('Active Hour''s Dump'!$D$3:$AH$337,
MATCH($C8,'Active Hour''s Dump'!$A$3:$A$337,0),
MATCH(BW$2,'Active Hour''s Dump'!$D$2:$AH$2,0)
))),"")</f>
        <v>P</v>
      </c>
      <c r="BX8" s="54">
        <f>_xlfn.IFNA(IF(BX$3="Productivity",
INDEX('Productivity Dump'!$E$4:$AJ$500,
MATCH($A8,'Productivity Dump'!$A$4:$A$500,0),
MATCH(BX$2,'Productivity Dump'!$E$3:$AJ$3,0)
),
IF(BX$3="Attendance",
INDEX('Attendance Dump'!$E$2:$AI$400,
MATCH($A8,'Attendance Dump'!$B$2:$B$400,0),
MATCH(BX$2,'Attendance Dump'!$E$1:$AI$1,0)
),
INDEX('Active Hour''s Dump'!$D$3:$AH$337,
MATCH($C8,'Active Hour''s Dump'!$A$3:$A$337,0),
MATCH(BX$2,'Active Hour''s Dump'!$D$2:$AH$2,0)
))),"")</f>
        <v>3.8333333333333299</v>
      </c>
      <c r="BY8" s="13">
        <f>_xlfn.IFNA(IF(BY$3="Productivity",
INDEX('Productivity Dump'!$E$4:$AJ$500,
MATCH($A8,'Productivity Dump'!$A$4:$A$500,0),
MATCH(BY$2,'Productivity Dump'!$E$3:$AJ$3,0)
),
IF(BY$3="Attendance",
INDEX('Attendance Dump'!$E$2:$AI$400,
MATCH($A8,'Attendance Dump'!$B$2:$B$400,0),
MATCH(BY$2,'Attendance Dump'!$E$1:$AI$1,0)
),
INDEX('Active Hour''s Dump'!$D$3:$AH$337,
MATCH($C8,'Active Hour''s Dump'!$A$3:$A$337,0),
MATCH(BY$2,'Active Hour''s Dump'!$D$2:$AH$2,0)
))),"")</f>
        <v>0</v>
      </c>
      <c r="BZ8" s="13" t="str">
        <f>_xlfn.IFNA(IF(BZ$3="Productivity",
INDEX('Productivity Dump'!$E$4:$AJ$500,
MATCH($A8,'Productivity Dump'!$A$4:$A$500,0),
MATCH(BZ$2,'Productivity Dump'!$E$3:$AJ$3,0)
),
IF(BZ$3="Attendance",
INDEX('Attendance Dump'!$E$2:$AI$400,
MATCH($A8,'Attendance Dump'!$B$2:$B$400,0),
MATCH(BZ$2,'Attendance Dump'!$E$1:$AI$1,0)
),
INDEX('Active Hour''s Dump'!$D$3:$AH$337,
MATCH($C8,'Active Hour''s Dump'!$A$3:$A$337,0),
MATCH(BZ$2,'Active Hour''s Dump'!$D$2:$AH$2,0)
))),"")</f>
        <v>DL</v>
      </c>
      <c r="CA8" s="54">
        <f>_xlfn.IFNA(IF(CA$3="Productivity",
INDEX('Productivity Dump'!$E$4:$AJ$500,
MATCH($A8,'Productivity Dump'!$A$4:$A$500,0),
MATCH(CA$2,'Productivity Dump'!$E$3:$AJ$3,0)
),
IF(CA$3="Attendance",
INDEX('Attendance Dump'!$E$2:$AI$400,
MATCH($A8,'Attendance Dump'!$B$2:$B$400,0),
MATCH(CA$2,'Attendance Dump'!$E$1:$AI$1,0)
),
INDEX('Active Hour''s Dump'!$D$3:$AH$337,
MATCH($C8,'Active Hour''s Dump'!$A$3:$A$337,0),
MATCH(CA$2,'Active Hour''s Dump'!$D$2:$AH$2,0)
))),"")</f>
        <v>0</v>
      </c>
      <c r="CB8" s="13">
        <f>_xlfn.IFNA(IF(CB$3="Productivity",
INDEX('Productivity Dump'!$E$4:$AJ$500,
MATCH($A8,'Productivity Dump'!$A$4:$A$500,0),
MATCH(CB$2,'Productivity Dump'!$E$3:$AJ$3,0)
),
IF(CB$3="Attendance",
INDEX('Attendance Dump'!$E$2:$AI$400,
MATCH($A8,'Attendance Dump'!$B$2:$B$400,0),
MATCH(CB$2,'Attendance Dump'!$E$1:$AI$1,0)
),
INDEX('Active Hour''s Dump'!$D$3:$AH$337,
MATCH($C8,'Active Hour''s Dump'!$A$3:$A$337,0),
MATCH(CB$2,'Active Hour''s Dump'!$D$2:$AH$2,0)
))),"")</f>
        <v>0</v>
      </c>
      <c r="CC8" s="13" t="str">
        <f>_xlfn.IFNA(IF(CC$3="Productivity",
INDEX('Productivity Dump'!$E$4:$AJ$500,
MATCH($A8,'Productivity Dump'!$A$4:$A$500,0),
MATCH(CC$2,'Productivity Dump'!$E$3:$AJ$3,0)
),
IF(CC$3="Attendance",
INDEX('Attendance Dump'!$E$2:$AI$400,
MATCH($A8,'Attendance Dump'!$B$2:$B$400,0),
MATCH(CC$2,'Attendance Dump'!$E$1:$AI$1,0)
),
INDEX('Active Hour''s Dump'!$D$3:$AH$337,
MATCH($C8,'Active Hour''s Dump'!$A$3:$A$337,0),
MATCH(CC$2,'Active Hour''s Dump'!$D$2:$AH$2,0)
))),"")</f>
        <v>WO</v>
      </c>
      <c r="CD8" s="54">
        <f>_xlfn.IFNA(IF(CD$3="Productivity",
INDEX('Productivity Dump'!$E$4:$AJ$500,
MATCH($A8,'Productivity Dump'!$A$4:$A$500,0),
MATCH(CD$2,'Productivity Dump'!$E$3:$AJ$3,0)
),
IF(CD$3="Attendance",
INDEX('Attendance Dump'!$E$2:$AI$400,
MATCH($A8,'Attendance Dump'!$B$2:$B$400,0),
MATCH(CD$2,'Attendance Dump'!$E$1:$AI$1,0)
),
INDEX('Active Hour''s Dump'!$D$3:$AH$337,
MATCH($C8,'Active Hour''s Dump'!$A$3:$A$337,0),
MATCH(CD$2,'Active Hour''s Dump'!$D$2:$AH$2,0)
))),"")</f>
        <v>0</v>
      </c>
      <c r="CE8" s="13">
        <f>_xlfn.IFNA(IF(CE$3="Productivity",
INDEX('Productivity Dump'!$E$4:$AJ$500,
MATCH($A8,'Productivity Dump'!$A$4:$A$500,0),
MATCH(CE$2,'Productivity Dump'!$E$3:$AJ$3,0)
),
IF(CE$3="Attendance",
INDEX('Attendance Dump'!$E$2:$AI$400,
MATCH($A8,'Attendance Dump'!$B$2:$B$400,0),
MATCH(CE$2,'Attendance Dump'!$E$1:$AI$1,0)
),
INDEX('Active Hour''s Dump'!$D$3:$AH$337,
MATCH($C8,'Active Hour''s Dump'!$A$3:$A$337,0),
MATCH(CE$2,'Active Hour''s Dump'!$D$2:$AH$2,0)
))),"")</f>
        <v>621.12599999999986</v>
      </c>
      <c r="CF8" s="13" t="str">
        <f>_xlfn.IFNA(IF(CF$3="Productivity",
INDEX('Productivity Dump'!$E$4:$AJ$500,
MATCH($A8,'Productivity Dump'!$A$4:$A$500,0),
MATCH(CF$2,'Productivity Dump'!$E$3:$AJ$3,0)
),
IF(CF$3="Attendance",
INDEX('Attendance Dump'!$E$2:$AI$400,
MATCH($A8,'Attendance Dump'!$B$2:$B$400,0),
MATCH(CF$2,'Attendance Dump'!$E$1:$AI$1,0)
),
INDEX('Active Hour''s Dump'!$D$3:$AH$337,
MATCH($C8,'Active Hour''s Dump'!$A$3:$A$337,0),
MATCH(CF$2,'Active Hour''s Dump'!$D$2:$AH$2,0)
))),"")</f>
        <v>P</v>
      </c>
      <c r="CG8" s="54">
        <f>_xlfn.IFNA(IF(CG$3="Productivity",
INDEX('Productivity Dump'!$E$4:$AJ$500,
MATCH($A8,'Productivity Dump'!$A$4:$A$500,0),
MATCH(CG$2,'Productivity Dump'!$E$3:$AJ$3,0)
),
IF(CG$3="Attendance",
INDEX('Attendance Dump'!$E$2:$AI$400,
MATCH($A8,'Attendance Dump'!$B$2:$B$400,0),
MATCH(CG$2,'Attendance Dump'!$E$1:$AI$1,0)
),
INDEX('Active Hour''s Dump'!$D$3:$AH$337,
MATCH($C8,'Active Hour''s Dump'!$A$3:$A$337,0),
MATCH(CG$2,'Active Hour''s Dump'!$D$2:$AH$2,0)
))),"")</f>
        <v>5</v>
      </c>
      <c r="CH8" s="13">
        <f>_xlfn.IFNA(IF(CH$3="Productivity",
INDEX('Productivity Dump'!$E$4:$AJ$500,
MATCH($A8,'Productivity Dump'!$A$4:$A$500,0),
MATCH(CH$2,'Productivity Dump'!$E$3:$AJ$3,0)
),
IF(CH$3="Attendance",
INDEX('Attendance Dump'!$E$2:$AI$400,
MATCH($A8,'Attendance Dump'!$B$2:$B$400,0),
MATCH(CH$2,'Attendance Dump'!$E$1:$AI$1,0)
),
INDEX('Active Hour''s Dump'!$D$3:$AH$337,
MATCH($C8,'Active Hour''s Dump'!$A$3:$A$337,0),
MATCH(CH$2,'Active Hour''s Dump'!$D$2:$AH$2,0)
))),"")</f>
        <v>953.73000000000013</v>
      </c>
      <c r="CI8" s="13" t="str">
        <f>_xlfn.IFNA(IF(CI$3="Productivity",
INDEX('Productivity Dump'!$E$4:$AJ$500,
MATCH($A8,'Productivity Dump'!$A$4:$A$500,0),
MATCH(CI$2,'Productivity Dump'!$E$3:$AJ$3,0)
),
IF(CI$3="Attendance",
INDEX('Attendance Dump'!$E$2:$AI$400,
MATCH($A8,'Attendance Dump'!$B$2:$B$400,0),
MATCH(CI$2,'Attendance Dump'!$E$1:$AI$1,0)
),
INDEX('Active Hour''s Dump'!$D$3:$AH$337,
MATCH($C8,'Active Hour''s Dump'!$A$3:$A$337,0),
MATCH(CI$2,'Active Hour''s Dump'!$D$2:$AH$2,0)
))),"")</f>
        <v>P</v>
      </c>
      <c r="CJ8" s="54">
        <f>_xlfn.IFNA(IF(CJ$3="Productivity",
INDEX('Productivity Dump'!$E$4:$AJ$500,
MATCH($A8,'Productivity Dump'!$A$4:$A$500,0),
MATCH(CJ$2,'Productivity Dump'!$E$3:$AJ$3,0)
),
IF(CJ$3="Attendance",
INDEX('Attendance Dump'!$E$2:$AI$400,
MATCH($A8,'Attendance Dump'!$B$2:$B$400,0),
MATCH(CJ$2,'Attendance Dump'!$E$1:$AI$1,0)
),
INDEX('Active Hour''s Dump'!$D$3:$AH$337,
MATCH($C8,'Active Hour''s Dump'!$A$3:$A$337,0),
MATCH(CJ$2,'Active Hour''s Dump'!$D$2:$AH$2,0)
))),"")</f>
        <v>7.1666666666666696</v>
      </c>
      <c r="CK8" s="13">
        <f>_xlfn.IFNA(IF(CK$3="Productivity",
INDEX('Productivity Dump'!$E$4:$AJ$500,
MATCH($A8,'Productivity Dump'!$A$4:$A$500,0),
MATCH(CK$2,'Productivity Dump'!$E$3:$AJ$3,0)
),
IF(CK$3="Attendance",
INDEX('Attendance Dump'!$E$2:$AI$400,
MATCH($A8,'Attendance Dump'!$B$2:$B$400,0),
MATCH(CK$2,'Attendance Dump'!$E$1:$AI$1,0)
),
INDEX('Active Hour''s Dump'!$D$3:$AH$337,
MATCH($C8,'Active Hour''s Dump'!$A$3:$A$337,0),
MATCH(CK$2,'Active Hour''s Dump'!$D$2:$AH$2,0)
))),"")</f>
        <v>796.78700000000015</v>
      </c>
      <c r="CL8" s="13" t="str">
        <f>_xlfn.IFNA(IF(CL$3="Productivity",
INDEX('Productivity Dump'!$E$4:$AJ$500,
MATCH($A8,'Productivity Dump'!$A$4:$A$500,0),
MATCH(CL$2,'Productivity Dump'!$E$3:$AJ$3,0)
),
IF(CL$3="Attendance",
INDEX('Attendance Dump'!$E$2:$AI$400,
MATCH($A8,'Attendance Dump'!$B$2:$B$400,0),
MATCH(CL$2,'Attendance Dump'!$E$1:$AI$1,0)
),
INDEX('Active Hour''s Dump'!$D$3:$AH$337,
MATCH($C8,'Active Hour''s Dump'!$A$3:$A$337,0),
MATCH(CL$2,'Active Hour''s Dump'!$D$2:$AH$2,0)
))),"")</f>
        <v>P</v>
      </c>
      <c r="CM8" s="54">
        <f>_xlfn.IFNA(IF(CM$3="Productivity",
INDEX('Productivity Dump'!$E$4:$AJ$500,
MATCH($A8,'Productivity Dump'!$A$4:$A$500,0),
MATCH(CM$2,'Productivity Dump'!$E$3:$AJ$3,0)
),
IF(CM$3="Attendance",
INDEX('Attendance Dump'!$E$2:$AI$400,
MATCH($A8,'Attendance Dump'!$B$2:$B$400,0),
MATCH(CM$2,'Attendance Dump'!$E$1:$AI$1,0)
),
INDEX('Active Hour''s Dump'!$D$3:$AH$337,
MATCH($C8,'Active Hour''s Dump'!$A$3:$A$337,0),
MATCH(CM$2,'Active Hour''s Dump'!$D$2:$AH$2,0)
))),"")</f>
        <v>6.3333333333333304</v>
      </c>
      <c r="CN8" s="13">
        <f>_xlfn.IFNA(IF(CN$3="Productivity",
INDEX('Productivity Dump'!$E$4:$AJ$500,
MATCH($A8,'Productivity Dump'!$A$4:$A$500,0),
MATCH(CN$2,'Productivity Dump'!$E$3:$AJ$3,0)
),
IF(CN$3="Attendance",
INDEX('Attendance Dump'!$E$2:$AI$400,
MATCH($A8,'Attendance Dump'!$B$2:$B$400,0),
MATCH(CN$2,'Attendance Dump'!$E$1:$AI$1,0)
),
INDEX('Active Hour''s Dump'!$D$3:$AH$337,
MATCH($C8,'Active Hour''s Dump'!$A$3:$A$337,0),
MATCH(CN$2,'Active Hour''s Dump'!$D$2:$AH$2,0)
))),"")</f>
        <v>0</v>
      </c>
      <c r="CO8" s="13">
        <f>_xlfn.IFNA(IF(CO$3="Productivity",
INDEX('Productivity Dump'!$E$4:$AJ$500,
MATCH($A8,'Productivity Dump'!$A$4:$A$500,0),
MATCH(CO$2,'Productivity Dump'!$E$3:$AJ$3,0)
),
IF(CO$3="Attendance",
INDEX('Attendance Dump'!$E$2:$AI$400,
MATCH($A8,'Attendance Dump'!$B$2:$B$400,0),
MATCH(CO$2,'Attendance Dump'!$E$1:$AI$1,0)
),
INDEX('Active Hour''s Dump'!$D$3:$AH$337,
MATCH($C8,'Active Hour''s Dump'!$A$3:$A$337,0),
MATCH(CO$2,'Active Hour''s Dump'!$D$2:$AH$2,0)
))),"")</f>
        <v>0</v>
      </c>
      <c r="CP8" s="54">
        <f>_xlfn.IFNA(IF(CP$3="Productivity",
INDEX('Productivity Dump'!$E$4:$AJ$500,
MATCH($A8,'Productivity Dump'!$A$4:$A$500,0),
MATCH(CP$2,'Productivity Dump'!$E$3:$AJ$3,0)
),
IF(CP$3="Attendance",
INDEX('Attendance Dump'!$E$2:$AI$400,
MATCH($A8,'Attendance Dump'!$B$2:$B$400,0),
MATCH(CP$2,'Attendance Dump'!$E$1:$AI$1,0)
),
INDEX('Active Hour''s Dump'!$D$3:$AH$337,
MATCH($C8,'Active Hour''s Dump'!$A$3:$A$337,0),
MATCH(CP$2,'Active Hour''s Dump'!$D$2:$AH$2,0)
))),"")</f>
        <v>0</v>
      </c>
      <c r="CQ8" s="13">
        <f>_xlfn.IFNA(IF(CQ$3="Productivity",
INDEX('Productivity Dump'!$E$4:$AJ$500,
MATCH($A8,'Productivity Dump'!$A$4:$A$500,0),
MATCH(CQ$2,'Productivity Dump'!$E$3:$AJ$3,0)
),
IF(CQ$3="Attendance",
INDEX('Attendance Dump'!$E$2:$AI$400,
MATCH($A8,'Attendance Dump'!$B$2:$B$400,0),
MATCH(CQ$2,'Attendance Dump'!$E$1:$AI$1,0)
),
INDEX('Active Hour''s Dump'!$D$3:$AH$337,
MATCH($C8,'Active Hour''s Dump'!$A$3:$A$337,0),
MATCH(CQ$2,'Active Hour''s Dump'!$D$2:$AH$2,0)
))),"")</f>
        <v>0</v>
      </c>
      <c r="CR8" s="13">
        <f>_xlfn.IFNA(IF(CR$3="Productivity",
INDEX('Productivity Dump'!$E$4:$AJ$500,
MATCH($A8,'Productivity Dump'!$A$4:$A$500,0),
MATCH(CR$2,'Productivity Dump'!$E$3:$AJ$3,0)
),
IF(CR$3="Attendance",
INDEX('Attendance Dump'!$E$2:$AI$400,
MATCH($A8,'Attendance Dump'!$B$2:$B$400,0),
MATCH(CR$2,'Attendance Dump'!$E$1:$AI$1,0)
),
INDEX('Active Hour''s Dump'!$D$3:$AH$337,
MATCH($C8,'Active Hour''s Dump'!$A$3:$A$337,0),
MATCH(CR$2,'Active Hour''s Dump'!$D$2:$AH$2,0)
))),"")</f>
        <v>0</v>
      </c>
      <c r="CS8" s="54">
        <f>_xlfn.IFNA(IF(CS$3="Productivity",
INDEX('Productivity Dump'!$E$4:$AJ$500,
MATCH($A8,'Productivity Dump'!$A$4:$A$500,0),
MATCH(CS$2,'Productivity Dump'!$E$3:$AJ$3,0)
),
IF(CS$3="Attendance",
INDEX('Attendance Dump'!$E$2:$AI$400,
MATCH($A8,'Attendance Dump'!$B$2:$B$400,0),
MATCH(CS$2,'Attendance Dump'!$E$1:$AI$1,0)
),
INDEX('Active Hour''s Dump'!$D$3:$AH$337,
MATCH($C8,'Active Hour''s Dump'!$A$3:$A$337,0),
MATCH(CS$2,'Active Hour''s Dump'!$D$2:$AH$2,0)
))),"")</f>
        <v>0</v>
      </c>
      <c r="CT8" s="13">
        <f>_xlfn.IFNA(IF(CT$3="Productivity",
INDEX('Productivity Dump'!$E$4:$AJ$500,
MATCH($A8,'Productivity Dump'!$A$4:$A$500,0),
MATCH(CT$2,'Productivity Dump'!$E$3:$AJ$3,0)
),
IF(CT$3="Attendance",
INDEX('Attendance Dump'!$E$2:$AI$400,
MATCH($A8,'Attendance Dump'!$B$2:$B$400,0),
MATCH(CT$2,'Attendance Dump'!$E$1:$AI$1,0)
),
INDEX('Active Hour''s Dump'!$D$3:$AH$337,
MATCH($C8,'Active Hour''s Dump'!$A$3:$A$337,0),
MATCH(CT$2,'Active Hour''s Dump'!$D$2:$AH$2,0)
))),"")</f>
        <v>0</v>
      </c>
      <c r="CU8" s="13">
        <f>_xlfn.IFNA(IF(CU$3="Productivity",
INDEX('Productivity Dump'!$E$4:$AJ$500,
MATCH($A8,'Productivity Dump'!$A$4:$A$500,0),
MATCH(CU$2,'Productivity Dump'!$E$3:$AJ$3,0)
),
IF(CU$3="Attendance",
INDEX('Attendance Dump'!$E$2:$AI$400,
MATCH($A8,'Attendance Dump'!$B$2:$B$400,0),
MATCH(CU$2,'Attendance Dump'!$E$1:$AI$1,0)
),
INDEX('Active Hour''s Dump'!$D$3:$AH$337,
MATCH($C8,'Active Hour''s Dump'!$A$3:$A$337,0),
MATCH(CU$2,'Active Hour''s Dump'!$D$2:$AH$2,0)
))),"")</f>
        <v>0</v>
      </c>
      <c r="CV8" s="54">
        <f>_xlfn.IFNA(IF(CV$3="Productivity",
INDEX('Productivity Dump'!$E$4:$AJ$500,
MATCH($A8,'Productivity Dump'!$A$4:$A$500,0),
MATCH(CV$2,'Productivity Dump'!$E$3:$AJ$3,0)
),
IF(CV$3="Attendance",
INDEX('Attendance Dump'!$E$2:$AI$400,
MATCH($A8,'Attendance Dump'!$B$2:$B$400,0),
MATCH(CV$2,'Attendance Dump'!$E$1:$AI$1,0)
),
INDEX('Active Hour''s Dump'!$D$3:$AH$337,
MATCH($C8,'Active Hour''s Dump'!$A$3:$A$337,0),
MATCH(CV$2,'Active Hour''s Dump'!$D$2:$AH$2,0)
))),"")</f>
        <v>0</v>
      </c>
      <c r="CW8" s="13"/>
      <c r="CX8" s="13"/>
      <c r="CY8" s="54"/>
      <c r="DA8" s="57">
        <f t="shared" si="59"/>
        <v>130.83333333333334</v>
      </c>
      <c r="DB8" s="35">
        <f t="shared" si="63"/>
        <v>18613.829999999998</v>
      </c>
      <c r="DC8" s="35">
        <f t="shared" si="64"/>
        <v>0</v>
      </c>
      <c r="DD8" s="35">
        <f t="shared" ca="1" si="60"/>
        <v>0</v>
      </c>
      <c r="DF8" s="32" cm="1">
        <f t="array" ref="DF8">SUMPRODUCT(
    (MOD(COLUMN(H8:CV8) - COLUMN(H8), 3) = 0) *
    (H8:CV8 = 0) *
    (I8:CW8 = "P") *
    (COUNTIF(UKHoliday, H$2:CV$2) = 0)
)</f>
        <v>0</v>
      </c>
      <c r="DG8" s="33" cm="1">
        <f t="array" ref="DG8">SUMPRODUCT(
  (MOD(COLUMN(H8:CV8) - COLUMN(H8), 3) = 0) *
  (H8:CV8 &gt; 0) *
  (H8:CV8 &lt; 0.5 * IF(((WEEKDAY(H$2:CV$2, 2) = 1) + (WEEKDAY(H$2:CV$2, 2) = 6)), G8, F8)) *
  (I8:CW8 = "P") *
  (COUNTIF(UKHoliday, H$2:CV$2) = 0)
)</f>
        <v>0</v>
      </c>
      <c r="DH8" s="33" cm="1">
        <f t="array" ref="DH8">SUMPRODUCT(
  (MOD(COLUMN(H8:CV8) - COLUMN(H8), 3) = 0) *
  (H8:CV8 &gt; 0.5 * IF(((WEEKDAY(H$2:CV$2, 2) = 1) + (WEEKDAY(H$2:CV$2, 2) = 6)), $G8, $F8)) *
  (H8:CV8 &lt; 0.8 * IF(((WEEKDAY(H$2:CV$2, 2) = 1) + (WEEKDAY(H$2:CV$2, 2) = 6)), $G8, $F8)) *
  (I8:CW8 = "P") *
  (COUNTIF(UKHoliday, H$2:CV$2) = 0)
)</f>
        <v>2</v>
      </c>
      <c r="DI8" s="33" cm="1">
        <f t="array" ref="DI8">SUMPRODUCT(
  (MOD(COLUMN(H8:CV8) - COLUMN(H8), 3) = 0) *
  (H8:CV8 &gt; 0.8 * IF(((WEEKDAY(H$2:CV$2, 2) = 1) + (WEEKDAY(H$2:CV$2, 2) = 6)), $G8, $F8)) *
  (H8:CV8 &lt; 1 * IF(((WEEKDAY(H$2:CV$2, 2) = 1) + (WEEKDAY(H$2:CV$2, 2) = 6)), $G8, $F8)) *
  (I8:CW8 = "P") *
  (COUNTIF(UKHoliday, H$2:CV$2) = 0)
)</f>
        <v>6</v>
      </c>
    </row>
    <row r="9" spans="1:113" x14ac:dyDescent="0.3">
      <c r="A9" s="8" t="s">
        <v>308</v>
      </c>
      <c r="B9" s="8" t="s">
        <v>579</v>
      </c>
      <c r="C9" s="9" t="s">
        <v>732</v>
      </c>
      <c r="D9" s="62" t="s">
        <v>450</v>
      </c>
      <c r="E9" s="35">
        <v>37000</v>
      </c>
      <c r="F9" s="35">
        <f t="shared" si="61"/>
        <v>1850</v>
      </c>
      <c r="G9" s="35">
        <f t="shared" si="62"/>
        <v>925</v>
      </c>
      <c r="H9" s="13">
        <f>_xlfn.IFNA(IF(H$3="Productivity",
INDEX('Productivity Dump'!$E$4:$AJ$500,
MATCH($A9,'Productivity Dump'!$A$4:$A$500,0),
MATCH(H$2,'Productivity Dump'!$E$3:$AJ$3,0)
),
IF(H$3="Attendance",
INDEX('Attendance Dump'!$E$2:$AI$400,
MATCH($A9,'Attendance Dump'!$B$2:$B$400,0),
MATCH(H$2,'Attendance Dump'!$E$1:$AI$1,0)
),
INDEX('Active Hour''s Dump'!$D$3:$AH$337,
MATCH($C9,'Active Hour''s Dump'!$A$3:$A$337,0),
MATCH(H$2,'Active Hour''s Dump'!$D$2:$AH$2,0)
))),"")</f>
        <v>1718.6980000000003</v>
      </c>
      <c r="I9" s="13" t="str">
        <f>_xlfn.IFNA(IF(I$3="Productivity",
INDEX('Productivity Dump'!$E$4:$AJ$500,
MATCH($A9,'Productivity Dump'!$A$4:$A$500,0),
MATCH(I$2,'Productivity Dump'!$E$3:$AJ$3,0)
),
IF(I$3="Attendance",
INDEX('Attendance Dump'!$E$2:$AI$400,
MATCH($A9,'Attendance Dump'!$B$2:$B$400,0),
MATCH(I$2,'Attendance Dump'!$E$1:$AI$1,0)
),
INDEX('Active Hour''s Dump'!$D$3:$AH$337,
MATCH($C9,'Active Hour''s Dump'!$A$3:$A$337,0),
MATCH(I$2,'Active Hour''s Dump'!$D$2:$AH$2,0)
))),"")</f>
        <v>P</v>
      </c>
      <c r="J9" s="54">
        <f>_xlfn.IFNA(IF(J$3="Productivity",
INDEX('Productivity Dump'!$E$4:$AJ$500,
MATCH($A9,'Productivity Dump'!$A$4:$A$500,0),
MATCH(J$2,'Productivity Dump'!$E$3:$AJ$3,0)
),
IF(J$3="Attendance",
INDEX('Attendance Dump'!$E$2:$AI$400,
MATCH($A9,'Attendance Dump'!$B$2:$B$400,0),
MATCH(J$2,'Attendance Dump'!$E$1:$AI$1,0)
),
INDEX('Active Hour''s Dump'!$D$3:$AH$337,
MATCH($C9,'Active Hour''s Dump'!$A$3:$A$337,0),
MATCH(J$2,'Active Hour''s Dump'!$D$2:$AH$2,0)
))),"")</f>
        <v>11.5</v>
      </c>
      <c r="K9" s="13">
        <f>_xlfn.IFNA(IF(K$3="Productivity",
INDEX('Productivity Dump'!$E$4:$AJ$500,
MATCH($A9,'Productivity Dump'!$A$4:$A$500,0),
MATCH(K$2,'Productivity Dump'!$E$3:$AJ$3,0)
),
IF(K$3="Attendance",
INDEX('Attendance Dump'!$E$2:$AI$400,
MATCH($A9,'Attendance Dump'!$B$2:$B$400,0),
MATCH(K$2,'Attendance Dump'!$E$1:$AI$1,0)
),
INDEX('Active Hour''s Dump'!$D$3:$AH$337,
MATCH($C9,'Active Hour''s Dump'!$A$3:$A$337,0),
MATCH(K$2,'Active Hour''s Dump'!$D$2:$AH$2,0)
))),"")</f>
        <v>1737.1399999999996</v>
      </c>
      <c r="L9" s="13" t="str">
        <f>_xlfn.IFNA(IF(L$3="Productivity",
INDEX('Productivity Dump'!$E$4:$AJ$500,
MATCH($A9,'Productivity Dump'!$A$4:$A$500,0),
MATCH(L$2,'Productivity Dump'!$E$3:$AJ$3,0)
),
IF(L$3="Attendance",
INDEX('Attendance Dump'!$E$2:$AI$400,
MATCH($A9,'Attendance Dump'!$B$2:$B$400,0),
MATCH(L$2,'Attendance Dump'!$E$1:$AI$1,0)
),
INDEX('Active Hour''s Dump'!$D$3:$AH$337,
MATCH($C9,'Active Hour''s Dump'!$A$3:$A$337,0),
MATCH(L$2,'Active Hour''s Dump'!$D$2:$AH$2,0)
))),"")</f>
        <v>P</v>
      </c>
      <c r="M9" s="54">
        <f>_xlfn.IFNA(IF(M$3="Productivity",
INDEX('Productivity Dump'!$E$4:$AJ$500,
MATCH($A9,'Productivity Dump'!$A$4:$A$500,0),
MATCH(M$2,'Productivity Dump'!$E$3:$AJ$3,0)
),
IF(M$3="Attendance",
INDEX('Attendance Dump'!$E$2:$AI$400,
MATCH($A9,'Attendance Dump'!$B$2:$B$400,0),
MATCH(M$2,'Attendance Dump'!$E$1:$AI$1,0)
),
INDEX('Active Hour''s Dump'!$D$3:$AH$337,
MATCH($C9,'Active Hour''s Dump'!$A$3:$A$337,0),
MATCH(M$2,'Active Hour''s Dump'!$D$2:$AH$2,0)
))),"")</f>
        <v>11.3333333333333</v>
      </c>
      <c r="N9" s="13">
        <f>_xlfn.IFNA(IF(N$3="Productivity",
INDEX('Productivity Dump'!$E$4:$AJ$500,
MATCH($A9,'Productivity Dump'!$A$4:$A$500,0),
MATCH(N$2,'Productivity Dump'!$E$3:$AJ$3,0)
),
IF(N$3="Attendance",
INDEX('Attendance Dump'!$E$2:$AI$400,
MATCH($A9,'Attendance Dump'!$B$2:$B$400,0),
MATCH(N$2,'Attendance Dump'!$E$1:$AI$1,0)
),
INDEX('Active Hour''s Dump'!$D$3:$AH$337,
MATCH($C9,'Active Hour''s Dump'!$A$3:$A$337,0),
MATCH(N$2,'Active Hour''s Dump'!$D$2:$AH$2,0)
))),"")</f>
        <v>1603.3480000000006</v>
      </c>
      <c r="O9" s="13" t="str">
        <f>_xlfn.IFNA(IF(O$3="Productivity",
INDEX('Productivity Dump'!$E$4:$AJ$500,
MATCH($A9,'Productivity Dump'!$A$4:$A$500,0),
MATCH(O$2,'Productivity Dump'!$E$3:$AJ$3,0)
),
IF(O$3="Attendance",
INDEX('Attendance Dump'!$E$2:$AI$400,
MATCH($A9,'Attendance Dump'!$B$2:$B$400,0),
MATCH(O$2,'Attendance Dump'!$E$1:$AI$1,0)
),
INDEX('Active Hour''s Dump'!$D$3:$AH$337,
MATCH($C9,'Active Hour''s Dump'!$A$3:$A$337,0),
MATCH(O$2,'Active Hour''s Dump'!$D$2:$AH$2,0)
))),"")</f>
        <v>P</v>
      </c>
      <c r="P9" s="54">
        <f>_xlfn.IFNA(IF(P$3="Productivity",
INDEX('Productivity Dump'!$E$4:$AJ$500,
MATCH($A9,'Productivity Dump'!$A$4:$A$500,0),
MATCH(P$2,'Productivity Dump'!$E$3:$AJ$3,0)
),
IF(P$3="Attendance",
INDEX('Attendance Dump'!$E$2:$AI$400,
MATCH($A9,'Attendance Dump'!$B$2:$B$400,0),
MATCH(P$2,'Attendance Dump'!$E$1:$AI$1,0)
),
INDEX('Active Hour''s Dump'!$D$3:$AH$337,
MATCH($C9,'Active Hour''s Dump'!$A$3:$A$337,0),
MATCH(P$2,'Active Hour''s Dump'!$D$2:$AH$2,0)
))),"")</f>
        <v>10.3333333333333</v>
      </c>
      <c r="Q9" s="13">
        <f>_xlfn.IFNA(IF(Q$3="Productivity",
INDEX('Productivity Dump'!$E$4:$AJ$500,
MATCH($A9,'Productivity Dump'!$A$4:$A$500,0),
MATCH(Q$2,'Productivity Dump'!$E$3:$AJ$3,0)
),
IF(Q$3="Attendance",
INDEX('Attendance Dump'!$E$2:$AI$400,
MATCH($A9,'Attendance Dump'!$B$2:$B$400,0),
MATCH(Q$2,'Attendance Dump'!$E$1:$AI$1,0)
),
INDEX('Active Hour''s Dump'!$D$3:$AH$337,
MATCH($C9,'Active Hour''s Dump'!$A$3:$A$337,0),
MATCH(Q$2,'Active Hour''s Dump'!$D$2:$AH$2,0)
))),"")</f>
        <v>0</v>
      </c>
      <c r="R9" s="13" t="str">
        <f>_xlfn.IFNA(IF(R$3="Productivity",
INDEX('Productivity Dump'!$E$4:$AJ$500,
MATCH($A9,'Productivity Dump'!$A$4:$A$500,0),
MATCH(R$2,'Productivity Dump'!$E$3:$AJ$3,0)
),
IF(R$3="Attendance",
INDEX('Attendance Dump'!$E$2:$AI$400,
MATCH($A9,'Attendance Dump'!$B$2:$B$400,0),
MATCH(R$2,'Attendance Dump'!$E$1:$AI$1,0)
),
INDEX('Active Hour''s Dump'!$D$3:$AH$337,
MATCH($C9,'Active Hour''s Dump'!$A$3:$A$337,0),
MATCH(R$2,'Active Hour''s Dump'!$D$2:$AH$2,0)
))),"")</f>
        <v>WO</v>
      </c>
      <c r="S9" s="54">
        <f>_xlfn.IFNA(IF(S$3="Productivity",
INDEX('Productivity Dump'!$E$4:$AJ$500,
MATCH($A9,'Productivity Dump'!$A$4:$A$500,0),
MATCH(S$2,'Productivity Dump'!$E$3:$AJ$3,0)
),
IF(S$3="Attendance",
INDEX('Attendance Dump'!$E$2:$AI$400,
MATCH($A9,'Attendance Dump'!$B$2:$B$400,0),
MATCH(S$2,'Attendance Dump'!$E$1:$AI$1,0)
),
INDEX('Active Hour''s Dump'!$D$3:$AH$337,
MATCH($C9,'Active Hour''s Dump'!$A$3:$A$337,0),
MATCH(S$2,'Active Hour''s Dump'!$D$2:$AH$2,0)
))),"")</f>
        <v>0</v>
      </c>
      <c r="T9" s="13">
        <f>_xlfn.IFNA(IF(T$3="Productivity",
INDEX('Productivity Dump'!$E$4:$AJ$500,
MATCH($A9,'Productivity Dump'!$A$4:$A$500,0),
MATCH(T$2,'Productivity Dump'!$E$3:$AJ$3,0)
),
IF(T$3="Attendance",
INDEX('Attendance Dump'!$E$2:$AI$400,
MATCH($A9,'Attendance Dump'!$B$2:$B$400,0),
MATCH(T$2,'Attendance Dump'!$E$1:$AI$1,0)
),
INDEX('Active Hour''s Dump'!$D$3:$AH$337,
MATCH($C9,'Active Hour''s Dump'!$A$3:$A$337,0),
MATCH(T$2,'Active Hour''s Dump'!$D$2:$AH$2,0)
))),"")</f>
        <v>1289.2879999999998</v>
      </c>
      <c r="U9" s="13" t="str">
        <f>_xlfn.IFNA(IF(U$3="Productivity",
INDEX('Productivity Dump'!$E$4:$AJ$500,
MATCH($A9,'Productivity Dump'!$A$4:$A$500,0),
MATCH(U$2,'Productivity Dump'!$E$3:$AJ$3,0)
),
IF(U$3="Attendance",
INDEX('Attendance Dump'!$E$2:$AI$400,
MATCH($A9,'Attendance Dump'!$B$2:$B$400,0),
MATCH(U$2,'Attendance Dump'!$E$1:$AI$1,0)
),
INDEX('Active Hour''s Dump'!$D$3:$AH$337,
MATCH($C9,'Active Hour''s Dump'!$A$3:$A$337,0),
MATCH(U$2,'Active Hour''s Dump'!$D$2:$AH$2,0)
))),"")</f>
        <v>P</v>
      </c>
      <c r="V9" s="54">
        <f>_xlfn.IFNA(IF(V$3="Productivity",
INDEX('Productivity Dump'!$E$4:$AJ$500,
MATCH($A9,'Productivity Dump'!$A$4:$A$500,0),
MATCH(V$2,'Productivity Dump'!$E$3:$AJ$3,0)
),
IF(V$3="Attendance",
INDEX('Attendance Dump'!$E$2:$AI$400,
MATCH($A9,'Attendance Dump'!$B$2:$B$400,0),
MATCH(V$2,'Attendance Dump'!$E$1:$AI$1,0)
),
INDEX('Active Hour''s Dump'!$D$3:$AH$337,
MATCH($C9,'Active Hour''s Dump'!$A$3:$A$337,0),
MATCH(V$2,'Active Hour''s Dump'!$D$2:$AH$2,0)
))),"")</f>
        <v>8.4166666666666696</v>
      </c>
      <c r="W9" s="13">
        <f>_xlfn.IFNA(IF(W$3="Productivity",
INDEX('Productivity Dump'!$E$4:$AJ$500,
MATCH($A9,'Productivity Dump'!$A$4:$A$500,0),
MATCH(W$2,'Productivity Dump'!$E$3:$AJ$3,0)
),
IF(W$3="Attendance",
INDEX('Attendance Dump'!$E$2:$AI$400,
MATCH($A9,'Attendance Dump'!$B$2:$B$400,0),
MATCH(W$2,'Attendance Dump'!$E$1:$AI$1,0)
),
INDEX('Active Hour''s Dump'!$D$3:$AH$337,
MATCH($C9,'Active Hour''s Dump'!$A$3:$A$337,0),
MATCH(W$2,'Active Hour''s Dump'!$D$2:$AH$2,0)
))),"")</f>
        <v>1719.3519999999992</v>
      </c>
      <c r="X9" s="13" t="str">
        <f>_xlfn.IFNA(IF(X$3="Productivity",
INDEX('Productivity Dump'!$E$4:$AJ$500,
MATCH($A9,'Productivity Dump'!$A$4:$A$500,0),
MATCH(X$2,'Productivity Dump'!$E$3:$AJ$3,0)
),
IF(X$3="Attendance",
INDEX('Attendance Dump'!$E$2:$AI$400,
MATCH($A9,'Attendance Dump'!$B$2:$B$400,0),
MATCH(X$2,'Attendance Dump'!$E$1:$AI$1,0)
),
INDEX('Active Hour''s Dump'!$D$3:$AH$337,
MATCH($C9,'Active Hour''s Dump'!$A$3:$A$337,0),
MATCH(X$2,'Active Hour''s Dump'!$D$2:$AH$2,0)
))),"")</f>
        <v>P</v>
      </c>
      <c r="Y9" s="54">
        <f>_xlfn.IFNA(IF(Y$3="Productivity",
INDEX('Productivity Dump'!$E$4:$AJ$500,
MATCH($A9,'Productivity Dump'!$A$4:$A$500,0),
MATCH(Y$2,'Productivity Dump'!$E$3:$AJ$3,0)
),
IF(Y$3="Attendance",
INDEX('Attendance Dump'!$E$2:$AI$400,
MATCH($A9,'Attendance Dump'!$B$2:$B$400,0),
MATCH(Y$2,'Attendance Dump'!$E$1:$AI$1,0)
),
INDEX('Active Hour''s Dump'!$D$3:$AH$337,
MATCH($C9,'Active Hour''s Dump'!$A$3:$A$337,0),
MATCH(Y$2,'Active Hour''s Dump'!$D$2:$AH$2,0)
))),"")</f>
        <v>10.5</v>
      </c>
      <c r="Z9" s="13">
        <f>_xlfn.IFNA(IF(Z$3="Productivity",
INDEX('Productivity Dump'!$E$4:$AJ$500,
MATCH($A9,'Productivity Dump'!$A$4:$A$500,0),
MATCH(Z$2,'Productivity Dump'!$E$3:$AJ$3,0)
),
IF(Z$3="Attendance",
INDEX('Attendance Dump'!$E$2:$AI$400,
MATCH($A9,'Attendance Dump'!$B$2:$B$400,0),
MATCH(Z$2,'Attendance Dump'!$E$1:$AI$1,0)
),
INDEX('Active Hour''s Dump'!$D$3:$AH$337,
MATCH($C9,'Active Hour''s Dump'!$A$3:$A$337,0),
MATCH(Z$2,'Active Hour''s Dump'!$D$2:$AH$2,0)
))),"")</f>
        <v>1675.2659999999998</v>
      </c>
      <c r="AA9" s="13" t="str">
        <f>_xlfn.IFNA(IF(AA$3="Productivity",
INDEX('Productivity Dump'!$E$4:$AJ$500,
MATCH($A9,'Productivity Dump'!$A$4:$A$500,0),
MATCH(AA$2,'Productivity Dump'!$E$3:$AJ$3,0)
),
IF(AA$3="Attendance",
INDEX('Attendance Dump'!$E$2:$AI$400,
MATCH($A9,'Attendance Dump'!$B$2:$B$400,0),
MATCH(AA$2,'Attendance Dump'!$E$1:$AI$1,0)
),
INDEX('Active Hour''s Dump'!$D$3:$AH$337,
MATCH($C9,'Active Hour''s Dump'!$A$3:$A$337,0),
MATCH(AA$2,'Active Hour''s Dump'!$D$2:$AH$2,0)
))),"")</f>
        <v>P</v>
      </c>
      <c r="AB9" s="54">
        <f>_xlfn.IFNA(IF(AB$3="Productivity",
INDEX('Productivity Dump'!$E$4:$AJ$500,
MATCH($A9,'Productivity Dump'!$A$4:$A$500,0),
MATCH(AB$2,'Productivity Dump'!$E$3:$AJ$3,0)
),
IF(AB$3="Attendance",
INDEX('Attendance Dump'!$E$2:$AI$400,
MATCH($A9,'Attendance Dump'!$B$2:$B$400,0),
MATCH(AB$2,'Attendance Dump'!$E$1:$AI$1,0)
),
INDEX('Active Hour''s Dump'!$D$3:$AH$337,
MATCH($C9,'Active Hour''s Dump'!$A$3:$A$337,0),
MATCH(AB$2,'Active Hour''s Dump'!$D$2:$AH$2,0)
))),"")</f>
        <v>11.0833333333333</v>
      </c>
      <c r="AC9" s="13">
        <f>_xlfn.IFNA(IF(AC$3="Productivity",
INDEX('Productivity Dump'!$E$4:$AJ$500,
MATCH($A9,'Productivity Dump'!$A$4:$A$500,0),
MATCH(AC$2,'Productivity Dump'!$E$3:$AJ$3,0)
),
IF(AC$3="Attendance",
INDEX('Attendance Dump'!$E$2:$AI$400,
MATCH($A9,'Attendance Dump'!$B$2:$B$400,0),
MATCH(AC$2,'Attendance Dump'!$E$1:$AI$1,0)
),
INDEX('Active Hour''s Dump'!$D$3:$AH$337,
MATCH($C9,'Active Hour''s Dump'!$A$3:$A$337,0),
MATCH(AC$2,'Active Hour''s Dump'!$D$2:$AH$2,0)
))),"")</f>
        <v>1746.9209999999996</v>
      </c>
      <c r="AD9" s="13" t="str">
        <f>_xlfn.IFNA(IF(AD$3="Productivity",
INDEX('Productivity Dump'!$E$4:$AJ$500,
MATCH($A9,'Productivity Dump'!$A$4:$A$500,0),
MATCH(AD$2,'Productivity Dump'!$E$3:$AJ$3,0)
),
IF(AD$3="Attendance",
INDEX('Attendance Dump'!$E$2:$AI$400,
MATCH($A9,'Attendance Dump'!$B$2:$B$400,0),
MATCH(AD$2,'Attendance Dump'!$E$1:$AI$1,0)
),
INDEX('Active Hour''s Dump'!$D$3:$AH$337,
MATCH($C9,'Active Hour''s Dump'!$A$3:$A$337,0),
MATCH(AD$2,'Active Hour''s Dump'!$D$2:$AH$2,0)
))),"")</f>
        <v>P</v>
      </c>
      <c r="AE9" s="54">
        <f>_xlfn.IFNA(IF(AE$3="Productivity",
INDEX('Productivity Dump'!$E$4:$AJ$500,
MATCH($A9,'Productivity Dump'!$A$4:$A$500,0),
MATCH(AE$2,'Productivity Dump'!$E$3:$AJ$3,0)
),
IF(AE$3="Attendance",
INDEX('Attendance Dump'!$E$2:$AI$400,
MATCH($A9,'Attendance Dump'!$B$2:$B$400,0),
MATCH(AE$2,'Attendance Dump'!$E$1:$AI$1,0)
),
INDEX('Active Hour''s Dump'!$D$3:$AH$337,
MATCH($C9,'Active Hour''s Dump'!$A$3:$A$337,0),
MATCH(AE$2,'Active Hour''s Dump'!$D$2:$AH$2,0)
))),"")</f>
        <v>10.5833333333333</v>
      </c>
      <c r="AF9" s="13">
        <f>_xlfn.IFNA(IF(AF$3="Productivity",
INDEX('Productivity Dump'!$E$4:$AJ$500,
MATCH($A9,'Productivity Dump'!$A$4:$A$500,0),
MATCH(AF$2,'Productivity Dump'!$E$3:$AJ$3,0)
),
IF(AF$3="Attendance",
INDEX('Attendance Dump'!$E$2:$AI$400,
MATCH($A9,'Attendance Dump'!$B$2:$B$400,0),
MATCH(AF$2,'Attendance Dump'!$E$1:$AI$1,0)
),
INDEX('Active Hour''s Dump'!$D$3:$AH$337,
MATCH($C9,'Active Hour''s Dump'!$A$3:$A$337,0),
MATCH(AF$2,'Active Hour''s Dump'!$D$2:$AH$2,0)
))),"")</f>
        <v>1727.9359999999997</v>
      </c>
      <c r="AG9" s="13" t="str">
        <f>_xlfn.IFNA(IF(AG$3="Productivity",
INDEX('Productivity Dump'!$E$4:$AJ$500,
MATCH($A9,'Productivity Dump'!$A$4:$A$500,0),
MATCH(AG$2,'Productivity Dump'!$E$3:$AJ$3,0)
),
IF(AG$3="Attendance",
INDEX('Attendance Dump'!$E$2:$AI$400,
MATCH($A9,'Attendance Dump'!$B$2:$B$400,0),
MATCH(AG$2,'Attendance Dump'!$E$1:$AI$1,0)
),
INDEX('Active Hour''s Dump'!$D$3:$AH$337,
MATCH($C9,'Active Hour''s Dump'!$A$3:$A$337,0),
MATCH(AG$2,'Active Hour''s Dump'!$D$2:$AH$2,0)
))),"")</f>
        <v>P</v>
      </c>
      <c r="AH9" s="54">
        <f>_xlfn.IFNA(IF(AH$3="Productivity",
INDEX('Productivity Dump'!$E$4:$AJ$500,
MATCH($A9,'Productivity Dump'!$A$4:$A$500,0),
MATCH(AH$2,'Productivity Dump'!$E$3:$AJ$3,0)
),
IF(AH$3="Attendance",
INDEX('Attendance Dump'!$E$2:$AI$400,
MATCH($A9,'Attendance Dump'!$B$2:$B$400,0),
MATCH(AH$2,'Attendance Dump'!$E$1:$AI$1,0)
),
INDEX('Active Hour''s Dump'!$D$3:$AH$337,
MATCH($C9,'Active Hour''s Dump'!$A$3:$A$337,0),
MATCH(AH$2,'Active Hour''s Dump'!$D$2:$AH$2,0)
))),"")</f>
        <v>11.0833333333333</v>
      </c>
      <c r="AI9" s="13">
        <f>_xlfn.IFNA(IF(AI$3="Productivity",
INDEX('Productivity Dump'!$E$4:$AJ$500,
MATCH($A9,'Productivity Dump'!$A$4:$A$500,0),
MATCH(AI$2,'Productivity Dump'!$E$3:$AJ$3,0)
),
IF(AI$3="Attendance",
INDEX('Attendance Dump'!$E$2:$AI$400,
MATCH($A9,'Attendance Dump'!$B$2:$B$400,0),
MATCH(AI$2,'Attendance Dump'!$E$1:$AI$1,0)
),
INDEX('Active Hour''s Dump'!$D$3:$AH$337,
MATCH($C9,'Active Hour''s Dump'!$A$3:$A$337,0),
MATCH(AI$2,'Active Hour''s Dump'!$D$2:$AH$2,0)
))),"")</f>
        <v>1692.8990000000003</v>
      </c>
      <c r="AJ9" s="13" t="str">
        <f>_xlfn.IFNA(IF(AJ$3="Productivity",
INDEX('Productivity Dump'!$E$4:$AJ$500,
MATCH($A9,'Productivity Dump'!$A$4:$A$500,0),
MATCH(AJ$2,'Productivity Dump'!$E$3:$AJ$3,0)
),
IF(AJ$3="Attendance",
INDEX('Attendance Dump'!$E$2:$AI$400,
MATCH($A9,'Attendance Dump'!$B$2:$B$400,0),
MATCH(AJ$2,'Attendance Dump'!$E$1:$AI$1,0)
),
INDEX('Active Hour''s Dump'!$D$3:$AH$337,
MATCH($C9,'Active Hour''s Dump'!$A$3:$A$337,0),
MATCH(AJ$2,'Active Hour''s Dump'!$D$2:$AH$2,0)
))),"")</f>
        <v>P</v>
      </c>
      <c r="AK9" s="54">
        <f>_xlfn.IFNA(IF(AK$3="Productivity",
INDEX('Productivity Dump'!$E$4:$AJ$500,
MATCH($A9,'Productivity Dump'!$A$4:$A$500,0),
MATCH(AK$2,'Productivity Dump'!$E$3:$AJ$3,0)
),
IF(AK$3="Attendance",
INDEX('Attendance Dump'!$E$2:$AI$400,
MATCH($A9,'Attendance Dump'!$B$2:$B$400,0),
MATCH(AK$2,'Attendance Dump'!$E$1:$AI$1,0)
),
INDEX('Active Hour''s Dump'!$D$3:$AH$337,
MATCH($C9,'Active Hour''s Dump'!$A$3:$A$337,0),
MATCH(AK$2,'Active Hour''s Dump'!$D$2:$AH$2,0)
))),"")</f>
        <v>10.5833333333333</v>
      </c>
      <c r="AL9" s="13">
        <f>_xlfn.IFNA(IF(AL$3="Productivity",
INDEX('Productivity Dump'!$E$4:$AJ$500,
MATCH($A9,'Productivity Dump'!$A$4:$A$500,0),
MATCH(AL$2,'Productivity Dump'!$E$3:$AJ$3,0)
),
IF(AL$3="Attendance",
INDEX('Attendance Dump'!$E$2:$AI$400,
MATCH($A9,'Attendance Dump'!$B$2:$B$400,0),
MATCH(AL$2,'Attendance Dump'!$E$1:$AI$1,0)
),
INDEX('Active Hour''s Dump'!$D$3:$AH$337,
MATCH($C9,'Active Hour''s Dump'!$A$3:$A$337,0),
MATCH(AL$2,'Active Hour''s Dump'!$D$2:$AH$2,0)
))),"")</f>
        <v>0</v>
      </c>
      <c r="AM9" s="13" t="str">
        <f>_xlfn.IFNA(IF(AM$3="Productivity",
INDEX('Productivity Dump'!$E$4:$AJ$500,
MATCH($A9,'Productivity Dump'!$A$4:$A$500,0),
MATCH(AM$2,'Productivity Dump'!$E$3:$AJ$3,0)
),
IF(AM$3="Attendance",
INDEX('Attendance Dump'!$E$2:$AI$400,
MATCH($A9,'Attendance Dump'!$B$2:$B$400,0),
MATCH(AM$2,'Attendance Dump'!$E$1:$AI$1,0)
),
INDEX('Active Hour''s Dump'!$D$3:$AH$337,
MATCH($C9,'Active Hour''s Dump'!$A$3:$A$337,0),
MATCH(AM$2,'Active Hour''s Dump'!$D$2:$AH$2,0)
))),"")</f>
        <v>WO</v>
      </c>
      <c r="AN9" s="54">
        <f>_xlfn.IFNA(IF(AN$3="Productivity",
INDEX('Productivity Dump'!$E$4:$AJ$500,
MATCH($A9,'Productivity Dump'!$A$4:$A$500,0),
MATCH(AN$2,'Productivity Dump'!$E$3:$AJ$3,0)
),
IF(AN$3="Attendance",
INDEX('Attendance Dump'!$E$2:$AI$400,
MATCH($A9,'Attendance Dump'!$B$2:$B$400,0),
MATCH(AN$2,'Attendance Dump'!$E$1:$AI$1,0)
),
INDEX('Active Hour''s Dump'!$D$3:$AH$337,
MATCH($C9,'Active Hour''s Dump'!$A$3:$A$337,0),
MATCH(AN$2,'Active Hour''s Dump'!$D$2:$AH$2,0)
))),"")</f>
        <v>0</v>
      </c>
      <c r="AO9" s="13">
        <f>_xlfn.IFNA(IF(AO$3="Productivity",
INDEX('Productivity Dump'!$E$4:$AJ$500,
MATCH($A9,'Productivity Dump'!$A$4:$A$500,0),
MATCH(AO$2,'Productivity Dump'!$E$3:$AJ$3,0)
),
IF(AO$3="Attendance",
INDEX('Attendance Dump'!$E$2:$AI$400,
MATCH($A9,'Attendance Dump'!$B$2:$B$400,0),
MATCH(AO$2,'Attendance Dump'!$E$1:$AI$1,0)
),
INDEX('Active Hour''s Dump'!$D$3:$AH$337,
MATCH($C9,'Active Hour''s Dump'!$A$3:$A$337,0),
MATCH(AO$2,'Active Hour''s Dump'!$D$2:$AH$2,0)
))),"")</f>
        <v>1400.9979999999998</v>
      </c>
      <c r="AP9" s="13" t="str">
        <f>_xlfn.IFNA(IF(AP$3="Productivity",
INDEX('Productivity Dump'!$E$4:$AJ$500,
MATCH($A9,'Productivity Dump'!$A$4:$A$500,0),
MATCH(AP$2,'Productivity Dump'!$E$3:$AJ$3,0)
),
IF(AP$3="Attendance",
INDEX('Attendance Dump'!$E$2:$AI$400,
MATCH($A9,'Attendance Dump'!$B$2:$B$400,0),
MATCH(AP$2,'Attendance Dump'!$E$1:$AI$1,0)
),
INDEX('Active Hour''s Dump'!$D$3:$AH$337,
MATCH($C9,'Active Hour''s Dump'!$A$3:$A$337,0),
MATCH(AP$2,'Active Hour''s Dump'!$D$2:$AH$2,0)
))),"")</f>
        <v>P</v>
      </c>
      <c r="AQ9" s="54">
        <f>_xlfn.IFNA(IF(AQ$3="Productivity",
INDEX('Productivity Dump'!$E$4:$AJ$500,
MATCH($A9,'Productivity Dump'!$A$4:$A$500,0),
MATCH(AQ$2,'Productivity Dump'!$E$3:$AJ$3,0)
),
IF(AQ$3="Attendance",
INDEX('Attendance Dump'!$E$2:$AI$400,
MATCH($A9,'Attendance Dump'!$B$2:$B$400,0),
MATCH(AQ$2,'Attendance Dump'!$E$1:$AI$1,0)
),
INDEX('Active Hour''s Dump'!$D$3:$AH$337,
MATCH($C9,'Active Hour''s Dump'!$A$3:$A$337,0),
MATCH(AQ$2,'Active Hour''s Dump'!$D$2:$AH$2,0)
))),"")</f>
        <v>9.5833333333333304</v>
      </c>
      <c r="AR9" s="13">
        <f>_xlfn.IFNA(IF(AR$3="Productivity",
INDEX('Productivity Dump'!$E$4:$AJ$500,
MATCH($A9,'Productivity Dump'!$A$4:$A$500,0),
MATCH(AR$2,'Productivity Dump'!$E$3:$AJ$3,0)
),
IF(AR$3="Attendance",
INDEX('Attendance Dump'!$E$2:$AI$400,
MATCH($A9,'Attendance Dump'!$B$2:$B$400,0),
MATCH(AR$2,'Attendance Dump'!$E$1:$AI$1,0)
),
INDEX('Active Hour''s Dump'!$D$3:$AH$337,
MATCH($C9,'Active Hour''s Dump'!$A$3:$A$337,0),
MATCH(AR$2,'Active Hour''s Dump'!$D$2:$AH$2,0)
))),"")</f>
        <v>1753.8609999999996</v>
      </c>
      <c r="AS9" s="13" t="str">
        <f>_xlfn.IFNA(IF(AS$3="Productivity",
INDEX('Productivity Dump'!$E$4:$AJ$500,
MATCH($A9,'Productivity Dump'!$A$4:$A$500,0),
MATCH(AS$2,'Productivity Dump'!$E$3:$AJ$3,0)
),
IF(AS$3="Attendance",
INDEX('Attendance Dump'!$E$2:$AI$400,
MATCH($A9,'Attendance Dump'!$B$2:$B$400,0),
MATCH(AS$2,'Attendance Dump'!$E$1:$AI$1,0)
),
INDEX('Active Hour''s Dump'!$D$3:$AH$337,
MATCH($C9,'Active Hour''s Dump'!$A$3:$A$337,0),
MATCH(AS$2,'Active Hour''s Dump'!$D$2:$AH$2,0)
))),"")</f>
        <v>P</v>
      </c>
      <c r="AT9" s="54">
        <f>_xlfn.IFNA(IF(AT$3="Productivity",
INDEX('Productivity Dump'!$E$4:$AJ$500,
MATCH($A9,'Productivity Dump'!$A$4:$A$500,0),
MATCH(AT$2,'Productivity Dump'!$E$3:$AJ$3,0)
),
IF(AT$3="Attendance",
INDEX('Attendance Dump'!$E$2:$AI$400,
MATCH($A9,'Attendance Dump'!$B$2:$B$400,0),
MATCH(AT$2,'Attendance Dump'!$E$1:$AI$1,0)
),
INDEX('Active Hour''s Dump'!$D$3:$AH$337,
MATCH($C9,'Active Hour''s Dump'!$A$3:$A$337,0),
MATCH(AT$2,'Active Hour''s Dump'!$D$2:$AH$2,0)
))),"")</f>
        <v>11.3333333333333</v>
      </c>
      <c r="AU9" s="13">
        <f>_xlfn.IFNA(IF(AU$3="Productivity",
INDEX('Productivity Dump'!$E$4:$AJ$500,
MATCH($A9,'Productivity Dump'!$A$4:$A$500,0),
MATCH(AU$2,'Productivity Dump'!$E$3:$AJ$3,0)
),
IF(AU$3="Attendance",
INDEX('Attendance Dump'!$E$2:$AI$400,
MATCH($A9,'Attendance Dump'!$B$2:$B$400,0),
MATCH(AU$2,'Attendance Dump'!$E$1:$AI$1,0)
),
INDEX('Active Hour''s Dump'!$D$3:$AH$337,
MATCH($C9,'Active Hour''s Dump'!$A$3:$A$337,0),
MATCH(AU$2,'Active Hour''s Dump'!$D$2:$AH$2,0)
))),"")</f>
        <v>1719.0789999999997</v>
      </c>
      <c r="AV9" s="13" t="str">
        <f>_xlfn.IFNA(IF(AV$3="Productivity",
INDEX('Productivity Dump'!$E$4:$AJ$500,
MATCH($A9,'Productivity Dump'!$A$4:$A$500,0),
MATCH(AV$2,'Productivity Dump'!$E$3:$AJ$3,0)
),
IF(AV$3="Attendance",
INDEX('Attendance Dump'!$E$2:$AI$400,
MATCH($A9,'Attendance Dump'!$B$2:$B$400,0),
MATCH(AV$2,'Attendance Dump'!$E$1:$AI$1,0)
),
INDEX('Active Hour''s Dump'!$D$3:$AH$337,
MATCH($C9,'Active Hour''s Dump'!$A$3:$A$337,0),
MATCH(AV$2,'Active Hour''s Dump'!$D$2:$AH$2,0)
))),"")</f>
        <v>P</v>
      </c>
      <c r="AW9" s="54">
        <f>_xlfn.IFNA(IF(AW$3="Productivity",
INDEX('Productivity Dump'!$E$4:$AJ$500,
MATCH($A9,'Productivity Dump'!$A$4:$A$500,0),
MATCH(AW$2,'Productivity Dump'!$E$3:$AJ$3,0)
),
IF(AW$3="Attendance",
INDEX('Attendance Dump'!$E$2:$AI$400,
MATCH($A9,'Attendance Dump'!$B$2:$B$400,0),
MATCH(AW$2,'Attendance Dump'!$E$1:$AI$1,0)
),
INDEX('Active Hour''s Dump'!$D$3:$AH$337,
MATCH($C9,'Active Hour''s Dump'!$A$3:$A$337,0),
MATCH(AW$2,'Active Hour''s Dump'!$D$2:$AH$2,0)
))),"")</f>
        <v>11.4166666666667</v>
      </c>
      <c r="AX9" s="13">
        <f>_xlfn.IFNA(IF(AX$3="Productivity",
INDEX('Productivity Dump'!$E$4:$AJ$500,
MATCH($A9,'Productivity Dump'!$A$4:$A$500,0),
MATCH(AX$2,'Productivity Dump'!$E$3:$AJ$3,0)
),
IF(AX$3="Attendance",
INDEX('Attendance Dump'!$E$2:$AI$400,
MATCH($A9,'Attendance Dump'!$B$2:$B$400,0),
MATCH(AX$2,'Attendance Dump'!$E$1:$AI$1,0)
),
INDEX('Active Hour''s Dump'!$D$3:$AH$337,
MATCH($C9,'Active Hour''s Dump'!$A$3:$A$337,0),
MATCH(AX$2,'Active Hour''s Dump'!$D$2:$AH$2,0)
))),"")</f>
        <v>1688.09</v>
      </c>
      <c r="AY9" s="13" t="str">
        <f>_xlfn.IFNA(IF(AY$3="Productivity",
INDEX('Productivity Dump'!$E$4:$AJ$500,
MATCH($A9,'Productivity Dump'!$A$4:$A$500,0),
MATCH(AY$2,'Productivity Dump'!$E$3:$AJ$3,0)
),
IF(AY$3="Attendance",
INDEX('Attendance Dump'!$E$2:$AI$400,
MATCH($A9,'Attendance Dump'!$B$2:$B$400,0),
MATCH(AY$2,'Attendance Dump'!$E$1:$AI$1,0)
),
INDEX('Active Hour''s Dump'!$D$3:$AH$337,
MATCH($C9,'Active Hour''s Dump'!$A$3:$A$337,0),
MATCH(AY$2,'Active Hour''s Dump'!$D$2:$AH$2,0)
))),"")</f>
        <v>P</v>
      </c>
      <c r="AZ9" s="54">
        <f>_xlfn.IFNA(IF(AZ$3="Productivity",
INDEX('Productivity Dump'!$E$4:$AJ$500,
MATCH($A9,'Productivity Dump'!$A$4:$A$500,0),
MATCH(AZ$2,'Productivity Dump'!$E$3:$AJ$3,0)
),
IF(AZ$3="Attendance",
INDEX('Attendance Dump'!$E$2:$AI$400,
MATCH($A9,'Attendance Dump'!$B$2:$B$400,0),
MATCH(AZ$2,'Attendance Dump'!$E$1:$AI$1,0)
),
INDEX('Active Hour''s Dump'!$D$3:$AH$337,
MATCH($C9,'Active Hour''s Dump'!$A$3:$A$337,0),
MATCH(AZ$2,'Active Hour''s Dump'!$D$2:$AH$2,0)
))),"")</f>
        <v>10.25</v>
      </c>
      <c r="BA9" s="13">
        <f>_xlfn.IFNA(IF(BA$3="Productivity",
INDEX('Productivity Dump'!$E$4:$AJ$500,
MATCH($A9,'Productivity Dump'!$A$4:$A$500,0),
MATCH(BA$2,'Productivity Dump'!$E$3:$AJ$3,0)
),
IF(BA$3="Attendance",
INDEX('Attendance Dump'!$E$2:$AI$400,
MATCH($A9,'Attendance Dump'!$B$2:$B$400,0),
MATCH(BA$2,'Attendance Dump'!$E$1:$AI$1,0)
),
INDEX('Active Hour''s Dump'!$D$3:$AH$337,
MATCH($C9,'Active Hour''s Dump'!$A$3:$A$337,0),
MATCH(BA$2,'Active Hour''s Dump'!$D$2:$AH$2,0)
))),"")</f>
        <v>1778.7860000000001</v>
      </c>
      <c r="BB9" s="13" t="str">
        <f>_xlfn.IFNA(IF(BB$3="Productivity",
INDEX('Productivity Dump'!$E$4:$AJ$500,
MATCH($A9,'Productivity Dump'!$A$4:$A$500,0),
MATCH(BB$2,'Productivity Dump'!$E$3:$AJ$3,0)
),
IF(BB$3="Attendance",
INDEX('Attendance Dump'!$E$2:$AI$400,
MATCH($A9,'Attendance Dump'!$B$2:$B$400,0),
MATCH(BB$2,'Attendance Dump'!$E$1:$AI$1,0)
),
INDEX('Active Hour''s Dump'!$D$3:$AH$337,
MATCH($C9,'Active Hour''s Dump'!$A$3:$A$337,0),
MATCH(BB$2,'Active Hour''s Dump'!$D$2:$AH$2,0)
))),"")</f>
        <v>P</v>
      </c>
      <c r="BC9" s="54">
        <f>_xlfn.IFNA(IF(BC$3="Productivity",
INDEX('Productivity Dump'!$E$4:$AJ$500,
MATCH($A9,'Productivity Dump'!$A$4:$A$500,0),
MATCH(BC$2,'Productivity Dump'!$E$3:$AJ$3,0)
),
IF(BC$3="Attendance",
INDEX('Attendance Dump'!$E$2:$AI$400,
MATCH($A9,'Attendance Dump'!$B$2:$B$400,0),
MATCH(BC$2,'Attendance Dump'!$E$1:$AI$1,0)
),
INDEX('Active Hour''s Dump'!$D$3:$AH$337,
MATCH($C9,'Active Hour''s Dump'!$A$3:$A$337,0),
MATCH(BC$2,'Active Hour''s Dump'!$D$2:$AH$2,0)
))),"")</f>
        <v>10.5</v>
      </c>
      <c r="BD9" s="13">
        <f>_xlfn.IFNA(IF(BD$3="Productivity",
INDEX('Productivity Dump'!$E$4:$AJ$500,
MATCH($A9,'Productivity Dump'!$A$4:$A$500,0),
MATCH(BD$2,'Productivity Dump'!$E$3:$AJ$3,0)
),
IF(BD$3="Attendance",
INDEX('Attendance Dump'!$E$2:$AI$400,
MATCH($A9,'Attendance Dump'!$B$2:$B$400,0),
MATCH(BD$2,'Attendance Dump'!$E$1:$AI$1,0)
),
INDEX('Active Hour''s Dump'!$D$3:$AH$337,
MATCH($C9,'Active Hour''s Dump'!$A$3:$A$337,0),
MATCH(BD$2,'Active Hour''s Dump'!$D$2:$AH$2,0)
))),"")</f>
        <v>1642.3219999999999</v>
      </c>
      <c r="BE9" s="13" t="str">
        <f>_xlfn.IFNA(IF(BE$3="Productivity",
INDEX('Productivity Dump'!$E$4:$AJ$500,
MATCH($A9,'Productivity Dump'!$A$4:$A$500,0),
MATCH(BE$2,'Productivity Dump'!$E$3:$AJ$3,0)
),
IF(BE$3="Attendance",
INDEX('Attendance Dump'!$E$2:$AI$400,
MATCH($A9,'Attendance Dump'!$B$2:$B$400,0),
MATCH(BE$2,'Attendance Dump'!$E$1:$AI$1,0)
),
INDEX('Active Hour''s Dump'!$D$3:$AH$337,
MATCH($C9,'Active Hour''s Dump'!$A$3:$A$337,0),
MATCH(BE$2,'Active Hour''s Dump'!$D$2:$AH$2,0)
))),"")</f>
        <v>P</v>
      </c>
      <c r="BF9" s="54">
        <f>_xlfn.IFNA(IF(BF$3="Productivity",
INDEX('Productivity Dump'!$E$4:$AJ$500,
MATCH($A9,'Productivity Dump'!$A$4:$A$500,0),
MATCH(BF$2,'Productivity Dump'!$E$3:$AJ$3,0)
),
IF(BF$3="Attendance",
INDEX('Attendance Dump'!$E$2:$AI$400,
MATCH($A9,'Attendance Dump'!$B$2:$B$400,0),
MATCH(BF$2,'Attendance Dump'!$E$1:$AI$1,0)
),
INDEX('Active Hour''s Dump'!$D$3:$AH$337,
MATCH($C9,'Active Hour''s Dump'!$A$3:$A$337,0),
MATCH(BF$2,'Active Hour''s Dump'!$D$2:$AH$2,0)
))),"")</f>
        <v>10</v>
      </c>
      <c r="BG9" s="13">
        <f>_xlfn.IFNA(IF(BG$3="Productivity",
INDEX('Productivity Dump'!$E$4:$AJ$500,
MATCH($A9,'Productivity Dump'!$A$4:$A$500,0),
MATCH(BG$2,'Productivity Dump'!$E$3:$AJ$3,0)
),
IF(BG$3="Attendance",
INDEX('Attendance Dump'!$E$2:$AI$400,
MATCH($A9,'Attendance Dump'!$B$2:$B$400,0),
MATCH(BG$2,'Attendance Dump'!$E$1:$AI$1,0)
),
INDEX('Active Hour''s Dump'!$D$3:$AH$337,
MATCH($C9,'Active Hour''s Dump'!$A$3:$A$337,0),
MATCH(BG$2,'Active Hour''s Dump'!$D$2:$AH$2,0)
))),"")</f>
        <v>329.38199999999995</v>
      </c>
      <c r="BH9" s="13" t="str">
        <f>_xlfn.IFNA(IF(BH$3="Productivity",
INDEX('Productivity Dump'!$E$4:$AJ$500,
MATCH($A9,'Productivity Dump'!$A$4:$A$500,0),
MATCH(BH$2,'Productivity Dump'!$E$3:$AJ$3,0)
),
IF(BH$3="Attendance",
INDEX('Attendance Dump'!$E$2:$AI$400,
MATCH($A9,'Attendance Dump'!$B$2:$B$400,0),
MATCH(BH$2,'Attendance Dump'!$E$1:$AI$1,0)
),
INDEX('Active Hour''s Dump'!$D$3:$AH$337,
MATCH($C9,'Active Hour''s Dump'!$A$3:$A$337,0),
MATCH(BH$2,'Active Hour''s Dump'!$D$2:$AH$2,0)
))),"")</f>
        <v>WO</v>
      </c>
      <c r="BI9" s="54">
        <f>_xlfn.IFNA(IF(BI$3="Productivity",
INDEX('Productivity Dump'!$E$4:$AJ$500,
MATCH($A9,'Productivity Dump'!$A$4:$A$500,0),
MATCH(BI$2,'Productivity Dump'!$E$3:$AJ$3,0)
),
IF(BI$3="Attendance",
INDEX('Attendance Dump'!$E$2:$AI$400,
MATCH($A9,'Attendance Dump'!$B$2:$B$400,0),
MATCH(BI$2,'Attendance Dump'!$E$1:$AI$1,0)
),
INDEX('Active Hour''s Dump'!$D$3:$AH$337,
MATCH($C9,'Active Hour''s Dump'!$A$3:$A$337,0),
MATCH(BI$2,'Active Hour''s Dump'!$D$2:$AH$2,0)
))),"")</f>
        <v>1.5</v>
      </c>
      <c r="BJ9" s="13">
        <f>_xlfn.IFNA(IF(BJ$3="Productivity",
INDEX('Productivity Dump'!$E$4:$AJ$500,
MATCH($A9,'Productivity Dump'!$A$4:$A$500,0),
MATCH(BJ$2,'Productivity Dump'!$E$3:$AJ$3,0)
),
IF(BJ$3="Attendance",
INDEX('Attendance Dump'!$E$2:$AI$400,
MATCH($A9,'Attendance Dump'!$B$2:$B$400,0),
MATCH(BJ$2,'Attendance Dump'!$E$1:$AI$1,0)
),
INDEX('Active Hour''s Dump'!$D$3:$AH$337,
MATCH($C9,'Active Hour''s Dump'!$A$3:$A$337,0),
MATCH(BJ$2,'Active Hour''s Dump'!$D$2:$AH$2,0)
))),"")</f>
        <v>1287.2800000000002</v>
      </c>
      <c r="BK9" s="13" t="str">
        <f>_xlfn.IFNA(IF(BK$3="Productivity",
INDEX('Productivity Dump'!$E$4:$AJ$500,
MATCH($A9,'Productivity Dump'!$A$4:$A$500,0),
MATCH(BK$2,'Productivity Dump'!$E$3:$AJ$3,0)
),
IF(BK$3="Attendance",
INDEX('Attendance Dump'!$E$2:$AI$400,
MATCH($A9,'Attendance Dump'!$B$2:$B$400,0),
MATCH(BK$2,'Attendance Dump'!$E$1:$AI$1,0)
),
INDEX('Active Hour''s Dump'!$D$3:$AH$337,
MATCH($C9,'Active Hour''s Dump'!$A$3:$A$337,0),
MATCH(BK$2,'Active Hour''s Dump'!$D$2:$AH$2,0)
))),"")</f>
        <v>P</v>
      </c>
      <c r="BL9" s="54">
        <f>_xlfn.IFNA(IF(BL$3="Productivity",
INDEX('Productivity Dump'!$E$4:$AJ$500,
MATCH($A9,'Productivity Dump'!$A$4:$A$500,0),
MATCH(BL$2,'Productivity Dump'!$E$3:$AJ$3,0)
),
IF(BL$3="Attendance",
INDEX('Attendance Dump'!$E$2:$AI$400,
MATCH($A9,'Attendance Dump'!$B$2:$B$400,0),
MATCH(BL$2,'Attendance Dump'!$E$1:$AI$1,0)
),
INDEX('Active Hour''s Dump'!$D$3:$AH$337,
MATCH($C9,'Active Hour''s Dump'!$A$3:$A$337,0),
MATCH(BL$2,'Active Hour''s Dump'!$D$2:$AH$2,0)
))),"")</f>
        <v>8.3333333333333304</v>
      </c>
      <c r="BM9" s="13">
        <f>_xlfn.IFNA(IF(BM$3="Productivity",
INDEX('Productivity Dump'!$E$4:$AJ$500,
MATCH($A9,'Productivity Dump'!$A$4:$A$500,0),
MATCH(BM$2,'Productivity Dump'!$E$3:$AJ$3,0)
),
IF(BM$3="Attendance",
INDEX('Attendance Dump'!$E$2:$AI$400,
MATCH($A9,'Attendance Dump'!$B$2:$B$400,0),
MATCH(BM$2,'Attendance Dump'!$E$1:$AI$1,0)
),
INDEX('Active Hour''s Dump'!$D$3:$AH$337,
MATCH($C9,'Active Hour''s Dump'!$A$3:$A$337,0),
MATCH(BM$2,'Active Hour''s Dump'!$D$2:$AH$2,0)
))),"")</f>
        <v>1779.1070000000002</v>
      </c>
      <c r="BN9" s="13" t="str">
        <f>_xlfn.IFNA(IF(BN$3="Productivity",
INDEX('Productivity Dump'!$E$4:$AJ$500,
MATCH($A9,'Productivity Dump'!$A$4:$A$500,0),
MATCH(BN$2,'Productivity Dump'!$E$3:$AJ$3,0)
),
IF(BN$3="Attendance",
INDEX('Attendance Dump'!$E$2:$AI$400,
MATCH($A9,'Attendance Dump'!$B$2:$B$400,0),
MATCH(BN$2,'Attendance Dump'!$E$1:$AI$1,0)
),
INDEX('Active Hour''s Dump'!$D$3:$AH$337,
MATCH($C9,'Active Hour''s Dump'!$A$3:$A$337,0),
MATCH(BN$2,'Active Hour''s Dump'!$D$2:$AH$2,0)
))),"")</f>
        <v>P</v>
      </c>
      <c r="BO9" s="54">
        <f>_xlfn.IFNA(IF(BO$3="Productivity",
INDEX('Productivity Dump'!$E$4:$AJ$500,
MATCH($A9,'Productivity Dump'!$A$4:$A$500,0),
MATCH(BO$2,'Productivity Dump'!$E$3:$AJ$3,0)
),
IF(BO$3="Attendance",
INDEX('Attendance Dump'!$E$2:$AI$400,
MATCH($A9,'Attendance Dump'!$B$2:$B$400,0),
MATCH(BO$2,'Attendance Dump'!$E$1:$AI$1,0)
),
INDEX('Active Hour''s Dump'!$D$3:$AH$337,
MATCH($C9,'Active Hour''s Dump'!$A$3:$A$337,0),
MATCH(BO$2,'Active Hour''s Dump'!$D$2:$AH$2,0)
))),"")</f>
        <v>10.75</v>
      </c>
      <c r="BP9" s="13">
        <f>_xlfn.IFNA(IF(BP$3="Productivity",
INDEX('Productivity Dump'!$E$4:$AJ$500,
MATCH($A9,'Productivity Dump'!$A$4:$A$500,0),
MATCH(BP$2,'Productivity Dump'!$E$3:$AJ$3,0)
),
IF(BP$3="Attendance",
INDEX('Attendance Dump'!$E$2:$AI$400,
MATCH($A9,'Attendance Dump'!$B$2:$B$400,0),
MATCH(BP$2,'Attendance Dump'!$E$1:$AI$1,0)
),
INDEX('Active Hour''s Dump'!$D$3:$AH$337,
MATCH($C9,'Active Hour''s Dump'!$A$3:$A$337,0),
MATCH(BP$2,'Active Hour''s Dump'!$D$2:$AH$2,0)
))),"")</f>
        <v>1504.3660000000002</v>
      </c>
      <c r="BQ9" s="13" t="str">
        <f>_xlfn.IFNA(IF(BQ$3="Productivity",
INDEX('Productivity Dump'!$E$4:$AJ$500,
MATCH($A9,'Productivity Dump'!$A$4:$A$500,0),
MATCH(BQ$2,'Productivity Dump'!$E$3:$AJ$3,0)
),
IF(BQ$3="Attendance",
INDEX('Attendance Dump'!$E$2:$AI$400,
MATCH($A9,'Attendance Dump'!$B$2:$B$400,0),
MATCH(BQ$2,'Attendance Dump'!$E$1:$AI$1,0)
),
INDEX('Active Hour''s Dump'!$D$3:$AH$337,
MATCH($C9,'Active Hour''s Dump'!$A$3:$A$337,0),
MATCH(BQ$2,'Active Hour''s Dump'!$D$2:$AH$2,0)
))),"")</f>
        <v>P</v>
      </c>
      <c r="BR9" s="54">
        <f>_xlfn.IFNA(IF(BR$3="Productivity",
INDEX('Productivity Dump'!$E$4:$AJ$500,
MATCH($A9,'Productivity Dump'!$A$4:$A$500,0),
MATCH(BR$2,'Productivity Dump'!$E$3:$AJ$3,0)
),
IF(BR$3="Attendance",
INDEX('Attendance Dump'!$E$2:$AI$400,
MATCH($A9,'Attendance Dump'!$B$2:$B$400,0),
MATCH(BR$2,'Attendance Dump'!$E$1:$AI$1,0)
),
INDEX('Active Hour''s Dump'!$D$3:$AH$337,
MATCH($C9,'Active Hour''s Dump'!$A$3:$A$337,0),
MATCH(BR$2,'Active Hour''s Dump'!$D$2:$AH$2,0)
))),"")</f>
        <v>10.25</v>
      </c>
      <c r="BS9" s="13">
        <f>_xlfn.IFNA(IF(BS$3="Productivity",
INDEX('Productivity Dump'!$E$4:$AJ$500,
MATCH($A9,'Productivity Dump'!$A$4:$A$500,0),
MATCH(BS$2,'Productivity Dump'!$E$3:$AJ$3,0)
),
IF(BS$3="Attendance",
INDEX('Attendance Dump'!$E$2:$AI$400,
MATCH($A9,'Attendance Dump'!$B$2:$B$400,0),
MATCH(BS$2,'Attendance Dump'!$E$1:$AI$1,0)
),
INDEX('Active Hour''s Dump'!$D$3:$AH$337,
MATCH($C9,'Active Hour''s Dump'!$A$3:$A$337,0),
MATCH(BS$2,'Active Hour''s Dump'!$D$2:$AH$2,0)
))),"")</f>
        <v>1788.7830000000001</v>
      </c>
      <c r="BT9" s="13" t="str">
        <f>_xlfn.IFNA(IF(BT$3="Productivity",
INDEX('Productivity Dump'!$E$4:$AJ$500,
MATCH($A9,'Productivity Dump'!$A$4:$A$500,0),
MATCH(BT$2,'Productivity Dump'!$E$3:$AJ$3,0)
),
IF(BT$3="Attendance",
INDEX('Attendance Dump'!$E$2:$AI$400,
MATCH($A9,'Attendance Dump'!$B$2:$B$400,0),
MATCH(BT$2,'Attendance Dump'!$E$1:$AI$1,0)
),
INDEX('Active Hour''s Dump'!$D$3:$AH$337,
MATCH($C9,'Active Hour''s Dump'!$A$3:$A$337,0),
MATCH(BT$2,'Active Hour''s Dump'!$D$2:$AH$2,0)
))),"")</f>
        <v>H(P)</v>
      </c>
      <c r="BU9" s="54">
        <f>_xlfn.IFNA(IF(BU$3="Productivity",
INDEX('Productivity Dump'!$E$4:$AJ$500,
MATCH($A9,'Productivity Dump'!$A$4:$A$500,0),
MATCH(BU$2,'Productivity Dump'!$E$3:$AJ$3,0)
),
IF(BU$3="Attendance",
INDEX('Attendance Dump'!$E$2:$AI$400,
MATCH($A9,'Attendance Dump'!$B$2:$B$400,0),
MATCH(BU$2,'Attendance Dump'!$E$1:$AI$1,0)
),
INDEX('Active Hour''s Dump'!$D$3:$AH$337,
MATCH($C9,'Active Hour''s Dump'!$A$3:$A$337,0),
MATCH(BU$2,'Active Hour''s Dump'!$D$2:$AH$2,0)
))),"")</f>
        <v>10.8333333333333</v>
      </c>
      <c r="BV9" s="13">
        <f>_xlfn.IFNA(IF(BV$3="Productivity",
INDEX('Productivity Dump'!$E$4:$AJ$500,
MATCH($A9,'Productivity Dump'!$A$4:$A$500,0),
MATCH(BV$2,'Productivity Dump'!$E$3:$AJ$3,0)
),
IF(BV$3="Attendance",
INDEX('Attendance Dump'!$E$2:$AI$400,
MATCH($A9,'Attendance Dump'!$B$2:$B$400,0),
MATCH(BV$2,'Attendance Dump'!$E$1:$AI$1,0)
),
INDEX('Active Hour''s Dump'!$D$3:$AH$337,
MATCH($C9,'Active Hour''s Dump'!$A$3:$A$337,0),
MATCH(BV$2,'Active Hour''s Dump'!$D$2:$AH$2,0)
))),"")</f>
        <v>1728.9669999999999</v>
      </c>
      <c r="BW9" s="13" t="str">
        <f>_xlfn.IFNA(IF(BW$3="Productivity",
INDEX('Productivity Dump'!$E$4:$AJ$500,
MATCH($A9,'Productivity Dump'!$A$4:$A$500,0),
MATCH(BW$2,'Productivity Dump'!$E$3:$AJ$3,0)
),
IF(BW$3="Attendance",
INDEX('Attendance Dump'!$E$2:$AI$400,
MATCH($A9,'Attendance Dump'!$B$2:$B$400,0),
MATCH(BW$2,'Attendance Dump'!$E$1:$AI$1,0)
),
INDEX('Active Hour''s Dump'!$D$3:$AH$337,
MATCH($C9,'Active Hour''s Dump'!$A$3:$A$337,0),
MATCH(BW$2,'Active Hour''s Dump'!$D$2:$AH$2,0)
))),"")</f>
        <v>P</v>
      </c>
      <c r="BX9" s="54">
        <f>_xlfn.IFNA(IF(BX$3="Productivity",
INDEX('Productivity Dump'!$E$4:$AJ$500,
MATCH($A9,'Productivity Dump'!$A$4:$A$500,0),
MATCH(BX$2,'Productivity Dump'!$E$3:$AJ$3,0)
),
IF(BX$3="Attendance",
INDEX('Attendance Dump'!$E$2:$AI$400,
MATCH($A9,'Attendance Dump'!$B$2:$B$400,0),
MATCH(BX$2,'Attendance Dump'!$E$1:$AI$1,0)
),
INDEX('Active Hour''s Dump'!$D$3:$AH$337,
MATCH($C9,'Active Hour''s Dump'!$A$3:$A$337,0),
MATCH(BX$2,'Active Hour''s Dump'!$D$2:$AH$2,0)
))),"")</f>
        <v>11</v>
      </c>
      <c r="BY9" s="13">
        <f>_xlfn.IFNA(IF(BY$3="Productivity",
INDEX('Productivity Dump'!$E$4:$AJ$500,
MATCH($A9,'Productivity Dump'!$A$4:$A$500,0),
MATCH(BY$2,'Productivity Dump'!$E$3:$AJ$3,0)
),
IF(BY$3="Attendance",
INDEX('Attendance Dump'!$E$2:$AI$400,
MATCH($A9,'Attendance Dump'!$B$2:$B$400,0),
MATCH(BY$2,'Attendance Dump'!$E$1:$AI$1,0)
),
INDEX('Active Hour''s Dump'!$D$3:$AH$337,
MATCH($C9,'Active Hour''s Dump'!$A$3:$A$337,0),
MATCH(BY$2,'Active Hour''s Dump'!$D$2:$AH$2,0)
))),"")</f>
        <v>705.38100000000009</v>
      </c>
      <c r="BZ9" s="13" t="str">
        <f>_xlfn.IFNA(IF(BZ$3="Productivity",
INDEX('Productivity Dump'!$E$4:$AJ$500,
MATCH($A9,'Productivity Dump'!$A$4:$A$500,0),
MATCH(BZ$2,'Productivity Dump'!$E$3:$AJ$3,0)
),
IF(BZ$3="Attendance",
INDEX('Attendance Dump'!$E$2:$AI$400,
MATCH($A9,'Attendance Dump'!$B$2:$B$400,0),
MATCH(BZ$2,'Attendance Dump'!$E$1:$AI$1,0)
),
INDEX('Active Hour''s Dump'!$D$3:$AH$337,
MATCH($C9,'Active Hour''s Dump'!$A$3:$A$337,0),
MATCH(BZ$2,'Active Hour''s Dump'!$D$2:$AH$2,0)
))),"")</f>
        <v>P</v>
      </c>
      <c r="CA9" s="54">
        <f>_xlfn.IFNA(IF(CA$3="Productivity",
INDEX('Productivity Dump'!$E$4:$AJ$500,
MATCH($A9,'Productivity Dump'!$A$4:$A$500,0),
MATCH(CA$2,'Productivity Dump'!$E$3:$AJ$3,0)
),
IF(CA$3="Attendance",
INDEX('Attendance Dump'!$E$2:$AI$400,
MATCH($A9,'Attendance Dump'!$B$2:$B$400,0),
MATCH(CA$2,'Attendance Dump'!$E$1:$AI$1,0)
),
INDEX('Active Hour''s Dump'!$D$3:$AH$337,
MATCH($C9,'Active Hour''s Dump'!$A$3:$A$337,0),
MATCH(CA$2,'Active Hour''s Dump'!$D$2:$AH$2,0)
))),"")</f>
        <v>4.4166666666666696</v>
      </c>
      <c r="CB9" s="13">
        <f>_xlfn.IFNA(IF(CB$3="Productivity",
INDEX('Productivity Dump'!$E$4:$AJ$500,
MATCH($A9,'Productivity Dump'!$A$4:$A$500,0),
MATCH(CB$2,'Productivity Dump'!$E$3:$AJ$3,0)
),
IF(CB$3="Attendance",
INDEX('Attendance Dump'!$E$2:$AI$400,
MATCH($A9,'Attendance Dump'!$B$2:$B$400,0),
MATCH(CB$2,'Attendance Dump'!$E$1:$AI$1,0)
),
INDEX('Active Hour''s Dump'!$D$3:$AH$337,
MATCH($C9,'Active Hour''s Dump'!$A$3:$A$337,0),
MATCH(CB$2,'Active Hour''s Dump'!$D$2:$AH$2,0)
))),"")</f>
        <v>644.25</v>
      </c>
      <c r="CC9" s="13" t="str">
        <f>_xlfn.IFNA(IF(CC$3="Productivity",
INDEX('Productivity Dump'!$E$4:$AJ$500,
MATCH($A9,'Productivity Dump'!$A$4:$A$500,0),
MATCH(CC$2,'Productivity Dump'!$E$3:$AJ$3,0)
),
IF(CC$3="Attendance",
INDEX('Attendance Dump'!$E$2:$AI$400,
MATCH($A9,'Attendance Dump'!$B$2:$B$400,0),
MATCH(CC$2,'Attendance Dump'!$E$1:$AI$1,0)
),
INDEX('Active Hour''s Dump'!$D$3:$AH$337,
MATCH($C9,'Active Hour''s Dump'!$A$3:$A$337,0),
MATCH(CC$2,'Active Hour''s Dump'!$D$2:$AH$2,0)
))),"")</f>
        <v>WO</v>
      </c>
      <c r="CD9" s="54">
        <f>_xlfn.IFNA(IF(CD$3="Productivity",
INDEX('Productivity Dump'!$E$4:$AJ$500,
MATCH($A9,'Productivity Dump'!$A$4:$A$500,0),
MATCH(CD$2,'Productivity Dump'!$E$3:$AJ$3,0)
),
IF(CD$3="Attendance",
INDEX('Attendance Dump'!$E$2:$AI$400,
MATCH($A9,'Attendance Dump'!$B$2:$B$400,0),
MATCH(CD$2,'Attendance Dump'!$E$1:$AI$1,0)
),
INDEX('Active Hour''s Dump'!$D$3:$AH$337,
MATCH($C9,'Active Hour''s Dump'!$A$3:$A$337,0),
MATCH(CD$2,'Active Hour''s Dump'!$D$2:$AH$2,0)
))),"")</f>
        <v>4.1666666666666696</v>
      </c>
      <c r="CE9" s="13">
        <f>_xlfn.IFNA(IF(CE$3="Productivity",
INDEX('Productivity Dump'!$E$4:$AJ$500,
MATCH($A9,'Productivity Dump'!$A$4:$A$500,0),
MATCH(CE$2,'Productivity Dump'!$E$3:$AJ$3,0)
),
IF(CE$3="Attendance",
INDEX('Attendance Dump'!$E$2:$AI$400,
MATCH($A9,'Attendance Dump'!$B$2:$B$400,0),
MATCH(CE$2,'Attendance Dump'!$E$1:$AI$1,0)
),
INDEX('Active Hour''s Dump'!$D$3:$AH$337,
MATCH($C9,'Active Hour''s Dump'!$A$3:$A$337,0),
MATCH(CE$2,'Active Hour''s Dump'!$D$2:$AH$2,0)
))),"")</f>
        <v>1027.702</v>
      </c>
      <c r="CF9" s="13" t="str">
        <f>_xlfn.IFNA(IF(CF$3="Productivity",
INDEX('Productivity Dump'!$E$4:$AJ$500,
MATCH($A9,'Productivity Dump'!$A$4:$A$500,0),
MATCH(CF$2,'Productivity Dump'!$E$3:$AJ$3,0)
),
IF(CF$3="Attendance",
INDEX('Attendance Dump'!$E$2:$AI$400,
MATCH($A9,'Attendance Dump'!$B$2:$B$400,0),
MATCH(CF$2,'Attendance Dump'!$E$1:$AI$1,0)
),
INDEX('Active Hour''s Dump'!$D$3:$AH$337,
MATCH($C9,'Active Hour''s Dump'!$A$3:$A$337,0),
MATCH(CF$2,'Active Hour''s Dump'!$D$2:$AH$2,0)
))),"")</f>
        <v>P</v>
      </c>
      <c r="CG9" s="54">
        <f>_xlfn.IFNA(IF(CG$3="Productivity",
INDEX('Productivity Dump'!$E$4:$AJ$500,
MATCH($A9,'Productivity Dump'!$A$4:$A$500,0),
MATCH(CG$2,'Productivity Dump'!$E$3:$AJ$3,0)
),
IF(CG$3="Attendance",
INDEX('Attendance Dump'!$E$2:$AI$400,
MATCH($A9,'Attendance Dump'!$B$2:$B$400,0),
MATCH(CG$2,'Attendance Dump'!$E$1:$AI$1,0)
),
INDEX('Active Hour''s Dump'!$D$3:$AH$337,
MATCH($C9,'Active Hour''s Dump'!$A$3:$A$337,0),
MATCH(CG$2,'Active Hour''s Dump'!$D$2:$AH$2,0)
))),"")</f>
        <v>6.5833333333333304</v>
      </c>
      <c r="CH9" s="13">
        <f>_xlfn.IFNA(IF(CH$3="Productivity",
INDEX('Productivity Dump'!$E$4:$AJ$500,
MATCH($A9,'Productivity Dump'!$A$4:$A$500,0),
MATCH(CH$2,'Productivity Dump'!$E$3:$AJ$3,0)
),
IF(CH$3="Attendance",
INDEX('Attendance Dump'!$E$2:$AI$400,
MATCH($A9,'Attendance Dump'!$B$2:$B$400,0),
MATCH(CH$2,'Attendance Dump'!$E$1:$AI$1,0)
),
INDEX('Active Hour''s Dump'!$D$3:$AH$337,
MATCH($C9,'Active Hour''s Dump'!$A$3:$A$337,0),
MATCH(CH$2,'Active Hour''s Dump'!$D$2:$AH$2,0)
))),"")</f>
        <v>1629.8489999999997</v>
      </c>
      <c r="CI9" s="13" t="str">
        <f>_xlfn.IFNA(IF(CI$3="Productivity",
INDEX('Productivity Dump'!$E$4:$AJ$500,
MATCH($A9,'Productivity Dump'!$A$4:$A$500,0),
MATCH(CI$2,'Productivity Dump'!$E$3:$AJ$3,0)
),
IF(CI$3="Attendance",
INDEX('Attendance Dump'!$E$2:$AI$400,
MATCH($A9,'Attendance Dump'!$B$2:$B$400,0),
MATCH(CI$2,'Attendance Dump'!$E$1:$AI$1,0)
),
INDEX('Active Hour''s Dump'!$D$3:$AH$337,
MATCH($C9,'Active Hour''s Dump'!$A$3:$A$337,0),
MATCH(CI$2,'Active Hour''s Dump'!$D$2:$AH$2,0)
))),"")</f>
        <v>P</v>
      </c>
      <c r="CJ9" s="54">
        <f>_xlfn.IFNA(IF(CJ$3="Productivity",
INDEX('Productivity Dump'!$E$4:$AJ$500,
MATCH($A9,'Productivity Dump'!$A$4:$A$500,0),
MATCH(CJ$2,'Productivity Dump'!$E$3:$AJ$3,0)
),
IF(CJ$3="Attendance",
INDEX('Attendance Dump'!$E$2:$AI$400,
MATCH($A9,'Attendance Dump'!$B$2:$B$400,0),
MATCH(CJ$2,'Attendance Dump'!$E$1:$AI$1,0)
),
INDEX('Active Hour''s Dump'!$D$3:$AH$337,
MATCH($C9,'Active Hour''s Dump'!$A$3:$A$337,0),
MATCH(CJ$2,'Active Hour''s Dump'!$D$2:$AH$2,0)
))),"")</f>
        <v>9.0833333333333304</v>
      </c>
      <c r="CK9" s="13">
        <f>_xlfn.IFNA(IF(CK$3="Productivity",
INDEX('Productivity Dump'!$E$4:$AJ$500,
MATCH($A9,'Productivity Dump'!$A$4:$A$500,0),
MATCH(CK$2,'Productivity Dump'!$E$3:$AJ$3,0)
),
IF(CK$3="Attendance",
INDEX('Attendance Dump'!$E$2:$AI$400,
MATCH($A9,'Attendance Dump'!$B$2:$B$400,0),
MATCH(CK$2,'Attendance Dump'!$E$1:$AI$1,0)
),
INDEX('Active Hour''s Dump'!$D$3:$AH$337,
MATCH($C9,'Active Hour''s Dump'!$A$3:$A$337,0),
MATCH(CK$2,'Active Hour''s Dump'!$D$2:$AH$2,0)
))),"")</f>
        <v>1724.6570000000006</v>
      </c>
      <c r="CL9" s="13" t="str">
        <f>_xlfn.IFNA(IF(CL$3="Productivity",
INDEX('Productivity Dump'!$E$4:$AJ$500,
MATCH($A9,'Productivity Dump'!$A$4:$A$500,0),
MATCH(CL$2,'Productivity Dump'!$E$3:$AJ$3,0)
),
IF(CL$3="Attendance",
INDEX('Attendance Dump'!$E$2:$AI$400,
MATCH($A9,'Attendance Dump'!$B$2:$B$400,0),
MATCH(CL$2,'Attendance Dump'!$E$1:$AI$1,0)
),
INDEX('Active Hour''s Dump'!$D$3:$AH$337,
MATCH($C9,'Active Hour''s Dump'!$A$3:$A$337,0),
MATCH(CL$2,'Active Hour''s Dump'!$D$2:$AH$2,0)
))),"")</f>
        <v>P</v>
      </c>
      <c r="CM9" s="54">
        <f>_xlfn.IFNA(IF(CM$3="Productivity",
INDEX('Productivity Dump'!$E$4:$AJ$500,
MATCH($A9,'Productivity Dump'!$A$4:$A$500,0),
MATCH(CM$2,'Productivity Dump'!$E$3:$AJ$3,0)
),
IF(CM$3="Attendance",
INDEX('Attendance Dump'!$E$2:$AI$400,
MATCH($A9,'Attendance Dump'!$B$2:$B$400,0),
MATCH(CM$2,'Attendance Dump'!$E$1:$AI$1,0)
),
INDEX('Active Hour''s Dump'!$D$3:$AH$337,
MATCH($C9,'Active Hour''s Dump'!$A$3:$A$337,0),
MATCH(CM$2,'Active Hour''s Dump'!$D$2:$AH$2,0)
))),"")</f>
        <v>10.9166666666667</v>
      </c>
      <c r="CN9" s="13">
        <f>_xlfn.IFNA(IF(CN$3="Productivity",
INDEX('Productivity Dump'!$E$4:$AJ$500,
MATCH($A9,'Productivity Dump'!$A$4:$A$500,0),
MATCH(CN$2,'Productivity Dump'!$E$3:$AJ$3,0)
),
IF(CN$3="Attendance",
INDEX('Attendance Dump'!$E$2:$AI$400,
MATCH($A9,'Attendance Dump'!$B$2:$B$400,0),
MATCH(CN$2,'Attendance Dump'!$E$1:$AI$1,0)
),
INDEX('Active Hour''s Dump'!$D$3:$AH$337,
MATCH($C9,'Active Hour''s Dump'!$A$3:$A$337,0),
MATCH(CN$2,'Active Hour''s Dump'!$D$2:$AH$2,0)
))),"")</f>
        <v>0</v>
      </c>
      <c r="CO9" s="13">
        <f>_xlfn.IFNA(IF(CO$3="Productivity",
INDEX('Productivity Dump'!$E$4:$AJ$500,
MATCH($A9,'Productivity Dump'!$A$4:$A$500,0),
MATCH(CO$2,'Productivity Dump'!$E$3:$AJ$3,0)
),
IF(CO$3="Attendance",
INDEX('Attendance Dump'!$E$2:$AI$400,
MATCH($A9,'Attendance Dump'!$B$2:$B$400,0),
MATCH(CO$2,'Attendance Dump'!$E$1:$AI$1,0)
),
INDEX('Active Hour''s Dump'!$D$3:$AH$337,
MATCH($C9,'Active Hour''s Dump'!$A$3:$A$337,0),
MATCH(CO$2,'Active Hour''s Dump'!$D$2:$AH$2,0)
))),"")</f>
        <v>0</v>
      </c>
      <c r="CP9" s="54">
        <f>_xlfn.IFNA(IF(CP$3="Productivity",
INDEX('Productivity Dump'!$E$4:$AJ$500,
MATCH($A9,'Productivity Dump'!$A$4:$A$500,0),
MATCH(CP$2,'Productivity Dump'!$E$3:$AJ$3,0)
),
IF(CP$3="Attendance",
INDEX('Attendance Dump'!$E$2:$AI$400,
MATCH($A9,'Attendance Dump'!$B$2:$B$400,0),
MATCH(CP$2,'Attendance Dump'!$E$1:$AI$1,0)
),
INDEX('Active Hour''s Dump'!$D$3:$AH$337,
MATCH($C9,'Active Hour''s Dump'!$A$3:$A$337,0),
MATCH(CP$2,'Active Hour''s Dump'!$D$2:$AH$2,0)
))),"")</f>
        <v>0</v>
      </c>
      <c r="CQ9" s="13">
        <f>_xlfn.IFNA(IF(CQ$3="Productivity",
INDEX('Productivity Dump'!$E$4:$AJ$500,
MATCH($A9,'Productivity Dump'!$A$4:$A$500,0),
MATCH(CQ$2,'Productivity Dump'!$E$3:$AJ$3,0)
),
IF(CQ$3="Attendance",
INDEX('Attendance Dump'!$E$2:$AI$400,
MATCH($A9,'Attendance Dump'!$B$2:$B$400,0),
MATCH(CQ$2,'Attendance Dump'!$E$1:$AI$1,0)
),
INDEX('Active Hour''s Dump'!$D$3:$AH$337,
MATCH($C9,'Active Hour''s Dump'!$A$3:$A$337,0),
MATCH(CQ$2,'Active Hour''s Dump'!$D$2:$AH$2,0)
))),"")</f>
        <v>0</v>
      </c>
      <c r="CR9" s="13">
        <f>_xlfn.IFNA(IF(CR$3="Productivity",
INDEX('Productivity Dump'!$E$4:$AJ$500,
MATCH($A9,'Productivity Dump'!$A$4:$A$500,0),
MATCH(CR$2,'Productivity Dump'!$E$3:$AJ$3,0)
),
IF(CR$3="Attendance",
INDEX('Attendance Dump'!$E$2:$AI$400,
MATCH($A9,'Attendance Dump'!$B$2:$B$400,0),
MATCH(CR$2,'Attendance Dump'!$E$1:$AI$1,0)
),
INDEX('Active Hour''s Dump'!$D$3:$AH$337,
MATCH($C9,'Active Hour''s Dump'!$A$3:$A$337,0),
MATCH(CR$2,'Active Hour''s Dump'!$D$2:$AH$2,0)
))),"")</f>
        <v>0</v>
      </c>
      <c r="CS9" s="54">
        <f>_xlfn.IFNA(IF(CS$3="Productivity",
INDEX('Productivity Dump'!$E$4:$AJ$500,
MATCH($A9,'Productivity Dump'!$A$4:$A$500,0),
MATCH(CS$2,'Productivity Dump'!$E$3:$AJ$3,0)
),
IF(CS$3="Attendance",
INDEX('Attendance Dump'!$E$2:$AI$400,
MATCH($A9,'Attendance Dump'!$B$2:$B$400,0),
MATCH(CS$2,'Attendance Dump'!$E$1:$AI$1,0)
),
INDEX('Active Hour''s Dump'!$D$3:$AH$337,
MATCH($C9,'Active Hour''s Dump'!$A$3:$A$337,0),
MATCH(CS$2,'Active Hour''s Dump'!$D$2:$AH$2,0)
))),"")</f>
        <v>0</v>
      </c>
      <c r="CT9" s="13">
        <f>_xlfn.IFNA(IF(CT$3="Productivity",
INDEX('Productivity Dump'!$E$4:$AJ$500,
MATCH($A9,'Productivity Dump'!$A$4:$A$500,0),
MATCH(CT$2,'Productivity Dump'!$E$3:$AJ$3,0)
),
IF(CT$3="Attendance",
INDEX('Attendance Dump'!$E$2:$AI$400,
MATCH($A9,'Attendance Dump'!$B$2:$B$400,0),
MATCH(CT$2,'Attendance Dump'!$E$1:$AI$1,0)
),
INDEX('Active Hour''s Dump'!$D$3:$AH$337,
MATCH($C9,'Active Hour''s Dump'!$A$3:$A$337,0),
MATCH(CT$2,'Active Hour''s Dump'!$D$2:$AH$2,0)
))),"")</f>
        <v>0</v>
      </c>
      <c r="CU9" s="13">
        <f>_xlfn.IFNA(IF(CU$3="Productivity",
INDEX('Productivity Dump'!$E$4:$AJ$500,
MATCH($A9,'Productivity Dump'!$A$4:$A$500,0),
MATCH(CU$2,'Productivity Dump'!$E$3:$AJ$3,0)
),
IF(CU$3="Attendance",
INDEX('Attendance Dump'!$E$2:$AI$400,
MATCH($A9,'Attendance Dump'!$B$2:$B$400,0),
MATCH(CU$2,'Attendance Dump'!$E$1:$AI$1,0)
),
INDEX('Active Hour''s Dump'!$D$3:$AH$337,
MATCH($C9,'Active Hour''s Dump'!$A$3:$A$337,0),
MATCH(CU$2,'Active Hour''s Dump'!$D$2:$AH$2,0)
))),"")</f>
        <v>0</v>
      </c>
      <c r="CV9" s="54">
        <f>_xlfn.IFNA(IF(CV$3="Productivity",
INDEX('Productivity Dump'!$E$4:$AJ$500,
MATCH($A9,'Productivity Dump'!$A$4:$A$500,0),
MATCH(CV$2,'Productivity Dump'!$E$3:$AJ$3,0)
),
IF(CV$3="Attendance",
INDEX('Attendance Dump'!$E$2:$AI$400,
MATCH($A9,'Attendance Dump'!$B$2:$B$400,0),
MATCH(CV$2,'Attendance Dump'!$E$1:$AI$1,0)
),
INDEX('Active Hour''s Dump'!$D$3:$AH$337,
MATCH($C9,'Active Hour''s Dump'!$A$3:$A$337,0),
MATCH(CV$2,'Active Hour''s Dump'!$D$2:$AH$2,0)
))),"")</f>
        <v>0</v>
      </c>
      <c r="CW9" s="13"/>
      <c r="CX9" s="13"/>
      <c r="CY9" s="54"/>
      <c r="DA9" s="57">
        <f t="shared" si="59"/>
        <v>246.33333333333314</v>
      </c>
      <c r="DB9" s="35">
        <f t="shared" si="63"/>
        <v>39043.707999999999</v>
      </c>
      <c r="DC9" s="35">
        <f t="shared" si="64"/>
        <v>0</v>
      </c>
      <c r="DD9" s="35">
        <f t="shared" ca="1" si="60"/>
        <v>0</v>
      </c>
      <c r="DF9" s="32" cm="1">
        <f t="array" ref="DF9">SUMPRODUCT(
    (MOD(COLUMN(H9:CV9) - COLUMN(H9), 3) = 0) *
    (H9:CV9 = 0) *
    (I9:CW9 = "P") *
    (COUNTIF(UKHoliday, H$2:CV$2) = 0)
)</f>
        <v>0</v>
      </c>
      <c r="DG9" s="33" cm="1">
        <f t="array" ref="DG9">SUMPRODUCT(
  (MOD(COLUMN(H9:CV9) - COLUMN(H9), 3) = 0) *
  (H9:CV9 &gt; 0) *
  (H9:CV9 &lt; 0.5 * IF(((WEEKDAY(H$2:CV$2, 2) = 1) + (WEEKDAY(H$2:CV$2, 2) = 6)), G9, F9)) *
  (I9:CW9 = "P") *
  (COUNTIF(UKHoliday, H$2:CV$2) = 0)
)</f>
        <v>0</v>
      </c>
      <c r="DH9" s="33" cm="1">
        <f t="array" ref="DH9">SUMPRODUCT(
  (MOD(COLUMN(H9:CV9) - COLUMN(H9), 3) = 0) *
  (H9:CV9 &gt; 0.5 * IF(((WEEKDAY(H$2:CV$2, 2) = 1) + (WEEKDAY(H$2:CV$2, 2) = 6)), $G9, $F9)) *
  (H9:CV9 &lt; 0.8 * IF(((WEEKDAY(H$2:CV$2, 2) = 1) + (WEEKDAY(H$2:CV$2, 2) = 6)), $G9, $F9)) *
  (I9:CW9 = "P") *
  (COUNTIF(UKHoliday, H$2:CV$2) = 0)
)</f>
        <v>1</v>
      </c>
      <c r="DI9" s="33" cm="1">
        <f t="array" ref="DI9">SUMPRODUCT(
  (MOD(COLUMN(H9:CV9) - COLUMN(H9), 3) = 0) *
  (H9:CV9 &gt; 0.8 * IF(((WEEKDAY(H$2:CV$2, 2) = 1) + (WEEKDAY(H$2:CV$2, 2) = 6)), $G9, $F9)) *
  (H9:CV9 &lt; 1 * IF(((WEEKDAY(H$2:CV$2, 2) = 1) + (WEEKDAY(H$2:CV$2, 2) = 6)), $G9, $F9)) *
  (I9:CW9 = "P") *
  (COUNTIF(UKHoliday, H$2:CV$2) = 0)
)</f>
        <v>15</v>
      </c>
    </row>
    <row r="10" spans="1:113" x14ac:dyDescent="0.3">
      <c r="A10" s="8" t="s">
        <v>19</v>
      </c>
      <c r="B10" s="8" t="s">
        <v>580</v>
      </c>
      <c r="C10" s="9" t="s">
        <v>591</v>
      </c>
      <c r="D10" s="62" t="s">
        <v>450</v>
      </c>
      <c r="E10" s="35">
        <v>31441</v>
      </c>
      <c r="F10" s="35">
        <f t="shared" si="61"/>
        <v>1572.05</v>
      </c>
      <c r="G10" s="35">
        <f t="shared" si="62"/>
        <v>786.02499999999998</v>
      </c>
      <c r="H10" s="13">
        <f>_xlfn.IFNA(IF(H$3="Productivity",
INDEX('Productivity Dump'!$E$4:$AJ$500,
MATCH($A10,'Productivity Dump'!$A$4:$A$500,0),
MATCH(H$2,'Productivity Dump'!$E$3:$AJ$3,0)
),
IF(H$3="Attendance",
INDEX('Attendance Dump'!$E$2:$AI$400,
MATCH($A10,'Attendance Dump'!$B$2:$B$400,0),
MATCH(H$2,'Attendance Dump'!$E$1:$AI$1,0)
),
INDEX('Active Hour''s Dump'!$D$3:$AH$337,
MATCH($C10,'Active Hour''s Dump'!$A$3:$A$337,0),
MATCH(H$2,'Active Hour''s Dump'!$D$2:$AH$2,0)
))),"")</f>
        <v>1594.8009999999995</v>
      </c>
      <c r="I10" s="13" t="str">
        <f>_xlfn.IFNA(IF(I$3="Productivity",
INDEX('Productivity Dump'!$E$4:$AJ$500,
MATCH($A10,'Productivity Dump'!$A$4:$A$500,0),
MATCH(I$2,'Productivity Dump'!$E$3:$AJ$3,0)
),
IF(I$3="Attendance",
INDEX('Attendance Dump'!$E$2:$AI$400,
MATCH($A10,'Attendance Dump'!$B$2:$B$400,0),
MATCH(I$2,'Attendance Dump'!$E$1:$AI$1,0)
),
INDEX('Active Hour''s Dump'!$D$3:$AH$337,
MATCH($C10,'Active Hour''s Dump'!$A$3:$A$337,0),
MATCH(I$2,'Active Hour''s Dump'!$D$2:$AH$2,0)
))),"")</f>
        <v>P</v>
      </c>
      <c r="J10" s="54">
        <f>_xlfn.IFNA(IF(J$3="Productivity",
INDEX('Productivity Dump'!$E$4:$AJ$500,
MATCH($A10,'Productivity Dump'!$A$4:$A$500,0),
MATCH(J$2,'Productivity Dump'!$E$3:$AJ$3,0)
),
IF(J$3="Attendance",
INDEX('Attendance Dump'!$E$2:$AI$400,
MATCH($A10,'Attendance Dump'!$B$2:$B$400,0),
MATCH(J$2,'Attendance Dump'!$E$1:$AI$1,0)
),
INDEX('Active Hour''s Dump'!$D$3:$AH$337,
MATCH($C10,'Active Hour''s Dump'!$A$3:$A$337,0),
MATCH(J$2,'Active Hour''s Dump'!$D$2:$AH$2,0)
))),"")</f>
        <v>11.9166666666667</v>
      </c>
      <c r="K10" s="13">
        <f>_xlfn.IFNA(IF(K$3="Productivity",
INDEX('Productivity Dump'!$E$4:$AJ$500,
MATCH($A10,'Productivity Dump'!$A$4:$A$500,0),
MATCH(K$2,'Productivity Dump'!$E$3:$AJ$3,0)
),
IF(K$3="Attendance",
INDEX('Attendance Dump'!$E$2:$AI$400,
MATCH($A10,'Attendance Dump'!$B$2:$B$400,0),
MATCH(K$2,'Attendance Dump'!$E$1:$AI$1,0)
),
INDEX('Active Hour''s Dump'!$D$3:$AH$337,
MATCH($C10,'Active Hour''s Dump'!$A$3:$A$337,0),
MATCH(K$2,'Active Hour''s Dump'!$D$2:$AH$2,0)
))),"")</f>
        <v>1646.1310000000001</v>
      </c>
      <c r="L10" s="13" t="str">
        <f>_xlfn.IFNA(IF(L$3="Productivity",
INDEX('Productivity Dump'!$E$4:$AJ$500,
MATCH($A10,'Productivity Dump'!$A$4:$A$500,0),
MATCH(L$2,'Productivity Dump'!$E$3:$AJ$3,0)
),
IF(L$3="Attendance",
INDEX('Attendance Dump'!$E$2:$AI$400,
MATCH($A10,'Attendance Dump'!$B$2:$B$400,0),
MATCH(L$2,'Attendance Dump'!$E$1:$AI$1,0)
),
INDEX('Active Hour''s Dump'!$D$3:$AH$337,
MATCH($C10,'Active Hour''s Dump'!$A$3:$A$337,0),
MATCH(L$2,'Active Hour''s Dump'!$D$2:$AH$2,0)
))),"")</f>
        <v>P</v>
      </c>
      <c r="M10" s="54">
        <f>_xlfn.IFNA(IF(M$3="Productivity",
INDEX('Productivity Dump'!$E$4:$AJ$500,
MATCH($A10,'Productivity Dump'!$A$4:$A$500,0),
MATCH(M$2,'Productivity Dump'!$E$3:$AJ$3,0)
),
IF(M$3="Attendance",
INDEX('Attendance Dump'!$E$2:$AI$400,
MATCH($A10,'Attendance Dump'!$B$2:$B$400,0),
MATCH(M$2,'Attendance Dump'!$E$1:$AI$1,0)
),
INDEX('Active Hour''s Dump'!$D$3:$AH$337,
MATCH($C10,'Active Hour''s Dump'!$A$3:$A$337,0),
MATCH(M$2,'Active Hour''s Dump'!$D$2:$AH$2,0)
))),"")</f>
        <v>12</v>
      </c>
      <c r="N10" s="13">
        <f>_xlfn.IFNA(IF(N$3="Productivity",
INDEX('Productivity Dump'!$E$4:$AJ$500,
MATCH($A10,'Productivity Dump'!$A$4:$A$500,0),
MATCH(N$2,'Productivity Dump'!$E$3:$AJ$3,0)
),
IF(N$3="Attendance",
INDEX('Attendance Dump'!$E$2:$AI$400,
MATCH($A10,'Attendance Dump'!$B$2:$B$400,0),
MATCH(N$2,'Attendance Dump'!$E$1:$AI$1,0)
),
INDEX('Active Hour''s Dump'!$D$3:$AH$337,
MATCH($C10,'Active Hour''s Dump'!$A$3:$A$337,0),
MATCH(N$2,'Active Hour''s Dump'!$D$2:$AH$2,0)
))),"")</f>
        <v>1513.491</v>
      </c>
      <c r="O10" s="13" t="str">
        <f>_xlfn.IFNA(IF(O$3="Productivity",
INDEX('Productivity Dump'!$E$4:$AJ$500,
MATCH($A10,'Productivity Dump'!$A$4:$A$500,0),
MATCH(O$2,'Productivity Dump'!$E$3:$AJ$3,0)
),
IF(O$3="Attendance",
INDEX('Attendance Dump'!$E$2:$AI$400,
MATCH($A10,'Attendance Dump'!$B$2:$B$400,0),
MATCH(O$2,'Attendance Dump'!$E$1:$AI$1,0)
),
INDEX('Active Hour''s Dump'!$D$3:$AH$337,
MATCH($C10,'Active Hour''s Dump'!$A$3:$A$337,0),
MATCH(O$2,'Active Hour''s Dump'!$D$2:$AH$2,0)
))),"")</f>
        <v>P</v>
      </c>
      <c r="P10" s="54">
        <f>_xlfn.IFNA(IF(P$3="Productivity",
INDEX('Productivity Dump'!$E$4:$AJ$500,
MATCH($A10,'Productivity Dump'!$A$4:$A$500,0),
MATCH(P$2,'Productivity Dump'!$E$3:$AJ$3,0)
),
IF(P$3="Attendance",
INDEX('Attendance Dump'!$E$2:$AI$400,
MATCH($A10,'Attendance Dump'!$B$2:$B$400,0),
MATCH(P$2,'Attendance Dump'!$E$1:$AI$1,0)
),
INDEX('Active Hour''s Dump'!$D$3:$AH$337,
MATCH($C10,'Active Hour''s Dump'!$A$3:$A$337,0),
MATCH(P$2,'Active Hour''s Dump'!$D$2:$AH$2,0)
))),"")</f>
        <v>12.1666666666667</v>
      </c>
      <c r="Q10" s="13">
        <f>_xlfn.IFNA(IF(Q$3="Productivity",
INDEX('Productivity Dump'!$E$4:$AJ$500,
MATCH($A10,'Productivity Dump'!$A$4:$A$500,0),
MATCH(Q$2,'Productivity Dump'!$E$3:$AJ$3,0)
),
IF(Q$3="Attendance",
INDEX('Attendance Dump'!$E$2:$AI$400,
MATCH($A10,'Attendance Dump'!$B$2:$B$400,0),
MATCH(Q$2,'Attendance Dump'!$E$1:$AI$1,0)
),
INDEX('Active Hour''s Dump'!$D$3:$AH$337,
MATCH($C10,'Active Hour''s Dump'!$A$3:$A$337,0),
MATCH(Q$2,'Active Hour''s Dump'!$D$2:$AH$2,0)
))),"")</f>
        <v>0</v>
      </c>
      <c r="R10" s="13" t="str">
        <f>_xlfn.IFNA(IF(R$3="Productivity",
INDEX('Productivity Dump'!$E$4:$AJ$500,
MATCH($A10,'Productivity Dump'!$A$4:$A$500,0),
MATCH(R$2,'Productivity Dump'!$E$3:$AJ$3,0)
),
IF(R$3="Attendance",
INDEX('Attendance Dump'!$E$2:$AI$400,
MATCH($A10,'Attendance Dump'!$B$2:$B$400,0),
MATCH(R$2,'Attendance Dump'!$E$1:$AI$1,0)
),
INDEX('Active Hour''s Dump'!$D$3:$AH$337,
MATCH($C10,'Active Hour''s Dump'!$A$3:$A$337,0),
MATCH(R$2,'Active Hour''s Dump'!$D$2:$AH$2,0)
))),"")</f>
        <v>WO</v>
      </c>
      <c r="S10" s="54">
        <f>_xlfn.IFNA(IF(S$3="Productivity",
INDEX('Productivity Dump'!$E$4:$AJ$500,
MATCH($A10,'Productivity Dump'!$A$4:$A$500,0),
MATCH(S$2,'Productivity Dump'!$E$3:$AJ$3,0)
),
IF(S$3="Attendance",
INDEX('Attendance Dump'!$E$2:$AI$400,
MATCH($A10,'Attendance Dump'!$B$2:$B$400,0),
MATCH(S$2,'Attendance Dump'!$E$1:$AI$1,0)
),
INDEX('Active Hour''s Dump'!$D$3:$AH$337,
MATCH($C10,'Active Hour''s Dump'!$A$3:$A$337,0),
MATCH(S$2,'Active Hour''s Dump'!$D$2:$AH$2,0)
))),"")</f>
        <v>0</v>
      </c>
      <c r="T10" s="13">
        <f>_xlfn.IFNA(IF(T$3="Productivity",
INDEX('Productivity Dump'!$E$4:$AJ$500,
MATCH($A10,'Productivity Dump'!$A$4:$A$500,0),
MATCH(T$2,'Productivity Dump'!$E$3:$AJ$3,0)
),
IF(T$3="Attendance",
INDEX('Attendance Dump'!$E$2:$AI$400,
MATCH($A10,'Attendance Dump'!$B$2:$B$400,0),
MATCH(T$2,'Attendance Dump'!$E$1:$AI$1,0)
),
INDEX('Active Hour''s Dump'!$D$3:$AH$337,
MATCH($C10,'Active Hour''s Dump'!$A$3:$A$337,0),
MATCH(T$2,'Active Hour''s Dump'!$D$2:$AH$2,0)
))),"")</f>
        <v>1074.904</v>
      </c>
      <c r="U10" s="13" t="str">
        <f>_xlfn.IFNA(IF(U$3="Productivity",
INDEX('Productivity Dump'!$E$4:$AJ$500,
MATCH($A10,'Productivity Dump'!$A$4:$A$500,0),
MATCH(U$2,'Productivity Dump'!$E$3:$AJ$3,0)
),
IF(U$3="Attendance",
INDEX('Attendance Dump'!$E$2:$AI$400,
MATCH($A10,'Attendance Dump'!$B$2:$B$400,0),
MATCH(U$2,'Attendance Dump'!$E$1:$AI$1,0)
),
INDEX('Active Hour''s Dump'!$D$3:$AH$337,
MATCH($C10,'Active Hour''s Dump'!$A$3:$A$337,0),
MATCH(U$2,'Active Hour''s Dump'!$D$2:$AH$2,0)
))),"")</f>
        <v>P</v>
      </c>
      <c r="V10" s="54">
        <f>_xlfn.IFNA(IF(V$3="Productivity",
INDEX('Productivity Dump'!$E$4:$AJ$500,
MATCH($A10,'Productivity Dump'!$A$4:$A$500,0),
MATCH(V$2,'Productivity Dump'!$E$3:$AJ$3,0)
),
IF(V$3="Attendance",
INDEX('Attendance Dump'!$E$2:$AI$400,
MATCH($A10,'Attendance Dump'!$B$2:$B$400,0),
MATCH(V$2,'Attendance Dump'!$E$1:$AI$1,0)
),
INDEX('Active Hour''s Dump'!$D$3:$AH$337,
MATCH($C10,'Active Hour''s Dump'!$A$3:$A$337,0),
MATCH(V$2,'Active Hour''s Dump'!$D$2:$AH$2,0)
))),"")</f>
        <v>9</v>
      </c>
      <c r="W10" s="13">
        <f>_xlfn.IFNA(IF(W$3="Productivity",
INDEX('Productivity Dump'!$E$4:$AJ$500,
MATCH($A10,'Productivity Dump'!$A$4:$A$500,0),
MATCH(W$2,'Productivity Dump'!$E$3:$AJ$3,0)
),
IF(W$3="Attendance",
INDEX('Attendance Dump'!$E$2:$AI$400,
MATCH($A10,'Attendance Dump'!$B$2:$B$400,0),
MATCH(W$2,'Attendance Dump'!$E$1:$AI$1,0)
),
INDEX('Active Hour''s Dump'!$D$3:$AH$337,
MATCH($C10,'Active Hour''s Dump'!$A$3:$A$337,0),
MATCH(W$2,'Active Hour''s Dump'!$D$2:$AH$2,0)
))),"")</f>
        <v>1574.1909999999998</v>
      </c>
      <c r="X10" s="13" t="str">
        <f>_xlfn.IFNA(IF(X$3="Productivity",
INDEX('Productivity Dump'!$E$4:$AJ$500,
MATCH($A10,'Productivity Dump'!$A$4:$A$500,0),
MATCH(X$2,'Productivity Dump'!$E$3:$AJ$3,0)
),
IF(X$3="Attendance",
INDEX('Attendance Dump'!$E$2:$AI$400,
MATCH($A10,'Attendance Dump'!$B$2:$B$400,0),
MATCH(X$2,'Attendance Dump'!$E$1:$AI$1,0)
),
INDEX('Active Hour''s Dump'!$D$3:$AH$337,
MATCH($C10,'Active Hour''s Dump'!$A$3:$A$337,0),
MATCH(X$2,'Active Hour''s Dump'!$D$2:$AH$2,0)
))),"")</f>
        <v>P</v>
      </c>
      <c r="Y10" s="54">
        <f>_xlfn.IFNA(IF(Y$3="Productivity",
INDEX('Productivity Dump'!$E$4:$AJ$500,
MATCH($A10,'Productivity Dump'!$A$4:$A$500,0),
MATCH(Y$2,'Productivity Dump'!$E$3:$AJ$3,0)
),
IF(Y$3="Attendance",
INDEX('Attendance Dump'!$E$2:$AI$400,
MATCH($A10,'Attendance Dump'!$B$2:$B$400,0),
MATCH(Y$2,'Attendance Dump'!$E$1:$AI$1,0)
),
INDEX('Active Hour''s Dump'!$D$3:$AH$337,
MATCH($C10,'Active Hour''s Dump'!$A$3:$A$337,0),
MATCH(Y$2,'Active Hour''s Dump'!$D$2:$AH$2,0)
))),"")</f>
        <v>11.5</v>
      </c>
      <c r="Z10" s="13">
        <f>_xlfn.IFNA(IF(Z$3="Productivity",
INDEX('Productivity Dump'!$E$4:$AJ$500,
MATCH($A10,'Productivity Dump'!$A$4:$A$500,0),
MATCH(Z$2,'Productivity Dump'!$E$3:$AJ$3,0)
),
IF(Z$3="Attendance",
INDEX('Attendance Dump'!$E$2:$AI$400,
MATCH($A10,'Attendance Dump'!$B$2:$B$400,0),
MATCH(Z$2,'Attendance Dump'!$E$1:$AI$1,0)
),
INDEX('Active Hour''s Dump'!$D$3:$AH$337,
MATCH($C10,'Active Hour''s Dump'!$A$3:$A$337,0),
MATCH(Z$2,'Active Hour''s Dump'!$D$2:$AH$2,0)
))),"")</f>
        <v>1546.9869999999996</v>
      </c>
      <c r="AA10" s="13" t="str">
        <f>_xlfn.IFNA(IF(AA$3="Productivity",
INDEX('Productivity Dump'!$E$4:$AJ$500,
MATCH($A10,'Productivity Dump'!$A$4:$A$500,0),
MATCH(AA$2,'Productivity Dump'!$E$3:$AJ$3,0)
),
IF(AA$3="Attendance",
INDEX('Attendance Dump'!$E$2:$AI$400,
MATCH($A10,'Attendance Dump'!$B$2:$B$400,0),
MATCH(AA$2,'Attendance Dump'!$E$1:$AI$1,0)
),
INDEX('Active Hour''s Dump'!$D$3:$AH$337,
MATCH($C10,'Active Hour''s Dump'!$A$3:$A$337,0),
MATCH(AA$2,'Active Hour''s Dump'!$D$2:$AH$2,0)
))),"")</f>
        <v>P</v>
      </c>
      <c r="AB10" s="54">
        <f>_xlfn.IFNA(IF(AB$3="Productivity",
INDEX('Productivity Dump'!$E$4:$AJ$500,
MATCH($A10,'Productivity Dump'!$A$4:$A$500,0),
MATCH(AB$2,'Productivity Dump'!$E$3:$AJ$3,0)
),
IF(AB$3="Attendance",
INDEX('Attendance Dump'!$E$2:$AI$400,
MATCH($A10,'Attendance Dump'!$B$2:$B$400,0),
MATCH(AB$2,'Attendance Dump'!$E$1:$AI$1,0)
),
INDEX('Active Hour''s Dump'!$D$3:$AH$337,
MATCH($C10,'Active Hour''s Dump'!$A$3:$A$337,0),
MATCH(AB$2,'Active Hour''s Dump'!$D$2:$AH$2,0)
))),"")</f>
        <v>11.75</v>
      </c>
      <c r="AC10" s="13">
        <f>_xlfn.IFNA(IF(AC$3="Productivity",
INDEX('Productivity Dump'!$E$4:$AJ$500,
MATCH($A10,'Productivity Dump'!$A$4:$A$500,0),
MATCH(AC$2,'Productivity Dump'!$E$3:$AJ$3,0)
),
IF(AC$3="Attendance",
INDEX('Attendance Dump'!$E$2:$AI$400,
MATCH($A10,'Attendance Dump'!$B$2:$B$400,0),
MATCH(AC$2,'Attendance Dump'!$E$1:$AI$1,0)
),
INDEX('Active Hour''s Dump'!$D$3:$AH$337,
MATCH($C10,'Active Hour''s Dump'!$A$3:$A$337,0),
MATCH(AC$2,'Active Hour''s Dump'!$D$2:$AH$2,0)
))),"")</f>
        <v>1638.1979999999994</v>
      </c>
      <c r="AD10" s="13" t="str">
        <f>_xlfn.IFNA(IF(AD$3="Productivity",
INDEX('Productivity Dump'!$E$4:$AJ$500,
MATCH($A10,'Productivity Dump'!$A$4:$A$500,0),
MATCH(AD$2,'Productivity Dump'!$E$3:$AJ$3,0)
),
IF(AD$3="Attendance",
INDEX('Attendance Dump'!$E$2:$AI$400,
MATCH($A10,'Attendance Dump'!$B$2:$B$400,0),
MATCH(AD$2,'Attendance Dump'!$E$1:$AI$1,0)
),
INDEX('Active Hour''s Dump'!$D$3:$AH$337,
MATCH($C10,'Active Hour''s Dump'!$A$3:$A$337,0),
MATCH(AD$2,'Active Hour''s Dump'!$D$2:$AH$2,0)
))),"")</f>
        <v>P</v>
      </c>
      <c r="AE10" s="54">
        <f>_xlfn.IFNA(IF(AE$3="Productivity",
INDEX('Productivity Dump'!$E$4:$AJ$500,
MATCH($A10,'Productivity Dump'!$A$4:$A$500,0),
MATCH(AE$2,'Productivity Dump'!$E$3:$AJ$3,0)
),
IF(AE$3="Attendance",
INDEX('Attendance Dump'!$E$2:$AI$400,
MATCH($A10,'Attendance Dump'!$B$2:$B$400,0),
MATCH(AE$2,'Attendance Dump'!$E$1:$AI$1,0)
),
INDEX('Active Hour''s Dump'!$D$3:$AH$337,
MATCH($C10,'Active Hour''s Dump'!$A$3:$A$337,0),
MATCH(AE$2,'Active Hour''s Dump'!$D$2:$AH$2,0)
))),"")</f>
        <v>11.4166666666667</v>
      </c>
      <c r="AF10" s="13">
        <f>_xlfn.IFNA(IF(AF$3="Productivity",
INDEX('Productivity Dump'!$E$4:$AJ$500,
MATCH($A10,'Productivity Dump'!$A$4:$A$500,0),
MATCH(AF$2,'Productivity Dump'!$E$3:$AJ$3,0)
),
IF(AF$3="Attendance",
INDEX('Attendance Dump'!$E$2:$AI$400,
MATCH($A10,'Attendance Dump'!$B$2:$B$400,0),
MATCH(AF$2,'Attendance Dump'!$E$1:$AI$1,0)
),
INDEX('Active Hour''s Dump'!$D$3:$AH$337,
MATCH($C10,'Active Hour''s Dump'!$A$3:$A$337,0),
MATCH(AF$2,'Active Hour''s Dump'!$D$2:$AH$2,0)
))),"")</f>
        <v>1578.0779999999997</v>
      </c>
      <c r="AG10" s="13" t="str">
        <f>_xlfn.IFNA(IF(AG$3="Productivity",
INDEX('Productivity Dump'!$E$4:$AJ$500,
MATCH($A10,'Productivity Dump'!$A$4:$A$500,0),
MATCH(AG$2,'Productivity Dump'!$E$3:$AJ$3,0)
),
IF(AG$3="Attendance",
INDEX('Attendance Dump'!$E$2:$AI$400,
MATCH($A10,'Attendance Dump'!$B$2:$B$400,0),
MATCH(AG$2,'Attendance Dump'!$E$1:$AI$1,0)
),
INDEX('Active Hour''s Dump'!$D$3:$AH$337,
MATCH($C10,'Active Hour''s Dump'!$A$3:$A$337,0),
MATCH(AG$2,'Active Hour''s Dump'!$D$2:$AH$2,0)
))),"")</f>
        <v>P</v>
      </c>
      <c r="AH10" s="54">
        <f>_xlfn.IFNA(IF(AH$3="Productivity",
INDEX('Productivity Dump'!$E$4:$AJ$500,
MATCH($A10,'Productivity Dump'!$A$4:$A$500,0),
MATCH(AH$2,'Productivity Dump'!$E$3:$AJ$3,0)
),
IF(AH$3="Attendance",
INDEX('Attendance Dump'!$E$2:$AI$400,
MATCH($A10,'Attendance Dump'!$B$2:$B$400,0),
MATCH(AH$2,'Attendance Dump'!$E$1:$AI$1,0)
),
INDEX('Active Hour''s Dump'!$D$3:$AH$337,
MATCH($C10,'Active Hour''s Dump'!$A$3:$A$337,0),
MATCH(AH$2,'Active Hour''s Dump'!$D$2:$AH$2,0)
))),"")</f>
        <v>11.0833333333333</v>
      </c>
      <c r="AI10" s="13">
        <f>_xlfn.IFNA(IF(AI$3="Productivity",
INDEX('Productivity Dump'!$E$4:$AJ$500,
MATCH($A10,'Productivity Dump'!$A$4:$A$500,0),
MATCH(AI$2,'Productivity Dump'!$E$3:$AJ$3,0)
),
IF(AI$3="Attendance",
INDEX('Attendance Dump'!$E$2:$AI$400,
MATCH($A10,'Attendance Dump'!$B$2:$B$400,0),
MATCH(AI$2,'Attendance Dump'!$E$1:$AI$1,0)
),
INDEX('Active Hour''s Dump'!$D$3:$AH$337,
MATCH($C10,'Active Hour''s Dump'!$A$3:$A$337,0),
MATCH(AI$2,'Active Hour''s Dump'!$D$2:$AH$2,0)
))),"")</f>
        <v>1572.9370000000004</v>
      </c>
      <c r="AJ10" s="13" t="str">
        <f>_xlfn.IFNA(IF(AJ$3="Productivity",
INDEX('Productivity Dump'!$E$4:$AJ$500,
MATCH($A10,'Productivity Dump'!$A$4:$A$500,0),
MATCH(AJ$2,'Productivity Dump'!$E$3:$AJ$3,0)
),
IF(AJ$3="Attendance",
INDEX('Attendance Dump'!$E$2:$AI$400,
MATCH($A10,'Attendance Dump'!$B$2:$B$400,0),
MATCH(AJ$2,'Attendance Dump'!$E$1:$AI$1,0)
),
INDEX('Active Hour''s Dump'!$D$3:$AH$337,
MATCH($C10,'Active Hour''s Dump'!$A$3:$A$337,0),
MATCH(AJ$2,'Active Hour''s Dump'!$D$2:$AH$2,0)
))),"")</f>
        <v>P</v>
      </c>
      <c r="AK10" s="54">
        <f>_xlfn.IFNA(IF(AK$3="Productivity",
INDEX('Productivity Dump'!$E$4:$AJ$500,
MATCH($A10,'Productivity Dump'!$A$4:$A$500,0),
MATCH(AK$2,'Productivity Dump'!$E$3:$AJ$3,0)
),
IF(AK$3="Attendance",
INDEX('Attendance Dump'!$E$2:$AI$400,
MATCH($A10,'Attendance Dump'!$B$2:$B$400,0),
MATCH(AK$2,'Attendance Dump'!$E$1:$AI$1,0)
),
INDEX('Active Hour''s Dump'!$D$3:$AH$337,
MATCH($C10,'Active Hour''s Dump'!$A$3:$A$337,0),
MATCH(AK$2,'Active Hour''s Dump'!$D$2:$AH$2,0)
))),"")</f>
        <v>11.5833333333333</v>
      </c>
      <c r="AL10" s="13">
        <f>_xlfn.IFNA(IF(AL$3="Productivity",
INDEX('Productivity Dump'!$E$4:$AJ$500,
MATCH($A10,'Productivity Dump'!$A$4:$A$500,0),
MATCH(AL$2,'Productivity Dump'!$E$3:$AJ$3,0)
),
IF(AL$3="Attendance",
INDEX('Attendance Dump'!$E$2:$AI$400,
MATCH($A10,'Attendance Dump'!$B$2:$B$400,0),
MATCH(AL$2,'Attendance Dump'!$E$1:$AI$1,0)
),
INDEX('Active Hour''s Dump'!$D$3:$AH$337,
MATCH($C10,'Active Hour''s Dump'!$A$3:$A$337,0),
MATCH(AL$2,'Active Hour''s Dump'!$D$2:$AH$2,0)
))),"")</f>
        <v>0</v>
      </c>
      <c r="AM10" s="13" t="str">
        <f>_xlfn.IFNA(IF(AM$3="Productivity",
INDEX('Productivity Dump'!$E$4:$AJ$500,
MATCH($A10,'Productivity Dump'!$A$4:$A$500,0),
MATCH(AM$2,'Productivity Dump'!$E$3:$AJ$3,0)
),
IF(AM$3="Attendance",
INDEX('Attendance Dump'!$E$2:$AI$400,
MATCH($A10,'Attendance Dump'!$B$2:$B$400,0),
MATCH(AM$2,'Attendance Dump'!$E$1:$AI$1,0)
),
INDEX('Active Hour''s Dump'!$D$3:$AH$337,
MATCH($C10,'Active Hour''s Dump'!$A$3:$A$337,0),
MATCH(AM$2,'Active Hour''s Dump'!$D$2:$AH$2,0)
))),"")</f>
        <v>WO</v>
      </c>
      <c r="AN10" s="54">
        <f>_xlfn.IFNA(IF(AN$3="Productivity",
INDEX('Productivity Dump'!$E$4:$AJ$500,
MATCH($A10,'Productivity Dump'!$A$4:$A$500,0),
MATCH(AN$2,'Productivity Dump'!$E$3:$AJ$3,0)
),
IF(AN$3="Attendance",
INDEX('Attendance Dump'!$E$2:$AI$400,
MATCH($A10,'Attendance Dump'!$B$2:$B$400,0),
MATCH(AN$2,'Attendance Dump'!$E$1:$AI$1,0)
),
INDEX('Active Hour''s Dump'!$D$3:$AH$337,
MATCH($C10,'Active Hour''s Dump'!$A$3:$A$337,0),
MATCH(AN$2,'Active Hour''s Dump'!$D$2:$AH$2,0)
))),"")</f>
        <v>0</v>
      </c>
      <c r="AO10" s="13">
        <f>_xlfn.IFNA(IF(AO$3="Productivity",
INDEX('Productivity Dump'!$E$4:$AJ$500,
MATCH($A10,'Productivity Dump'!$A$4:$A$500,0),
MATCH(AO$2,'Productivity Dump'!$E$3:$AJ$3,0)
),
IF(AO$3="Attendance",
INDEX('Attendance Dump'!$E$2:$AI$400,
MATCH($A10,'Attendance Dump'!$B$2:$B$400,0),
MATCH(AO$2,'Attendance Dump'!$E$1:$AI$1,0)
),
INDEX('Active Hour''s Dump'!$D$3:$AH$337,
MATCH($C10,'Active Hour''s Dump'!$A$3:$A$337,0),
MATCH(AO$2,'Active Hour''s Dump'!$D$2:$AH$2,0)
))),"")</f>
        <v>1518.0760000000002</v>
      </c>
      <c r="AP10" s="13" t="str">
        <f>_xlfn.IFNA(IF(AP$3="Productivity",
INDEX('Productivity Dump'!$E$4:$AJ$500,
MATCH($A10,'Productivity Dump'!$A$4:$A$500,0),
MATCH(AP$2,'Productivity Dump'!$E$3:$AJ$3,0)
),
IF(AP$3="Attendance",
INDEX('Attendance Dump'!$E$2:$AI$400,
MATCH($A10,'Attendance Dump'!$B$2:$B$400,0),
MATCH(AP$2,'Attendance Dump'!$E$1:$AI$1,0)
),
INDEX('Active Hour''s Dump'!$D$3:$AH$337,
MATCH($C10,'Active Hour''s Dump'!$A$3:$A$337,0),
MATCH(AP$2,'Active Hour''s Dump'!$D$2:$AH$2,0)
))),"")</f>
        <v>P</v>
      </c>
      <c r="AQ10" s="54">
        <f>_xlfn.IFNA(IF(AQ$3="Productivity",
INDEX('Productivity Dump'!$E$4:$AJ$500,
MATCH($A10,'Productivity Dump'!$A$4:$A$500,0),
MATCH(AQ$2,'Productivity Dump'!$E$3:$AJ$3,0)
),
IF(AQ$3="Attendance",
INDEX('Attendance Dump'!$E$2:$AI$400,
MATCH($A10,'Attendance Dump'!$B$2:$B$400,0),
MATCH(AQ$2,'Attendance Dump'!$E$1:$AI$1,0)
),
INDEX('Active Hour''s Dump'!$D$3:$AH$337,
MATCH($C10,'Active Hour''s Dump'!$A$3:$A$337,0),
MATCH(AQ$2,'Active Hour''s Dump'!$D$2:$AH$2,0)
))),"")</f>
        <v>11.25</v>
      </c>
      <c r="AR10" s="13">
        <f>_xlfn.IFNA(IF(AR$3="Productivity",
INDEX('Productivity Dump'!$E$4:$AJ$500,
MATCH($A10,'Productivity Dump'!$A$4:$A$500,0),
MATCH(AR$2,'Productivity Dump'!$E$3:$AJ$3,0)
),
IF(AR$3="Attendance",
INDEX('Attendance Dump'!$E$2:$AI$400,
MATCH($A10,'Attendance Dump'!$B$2:$B$400,0),
MATCH(AR$2,'Attendance Dump'!$E$1:$AI$1,0)
),
INDEX('Active Hour''s Dump'!$D$3:$AH$337,
MATCH($C10,'Active Hour''s Dump'!$A$3:$A$337,0),
MATCH(AR$2,'Active Hour''s Dump'!$D$2:$AH$2,0)
))),"")</f>
        <v>1566.4190000000003</v>
      </c>
      <c r="AS10" s="13" t="str">
        <f>_xlfn.IFNA(IF(AS$3="Productivity",
INDEX('Productivity Dump'!$E$4:$AJ$500,
MATCH($A10,'Productivity Dump'!$A$4:$A$500,0),
MATCH(AS$2,'Productivity Dump'!$E$3:$AJ$3,0)
),
IF(AS$3="Attendance",
INDEX('Attendance Dump'!$E$2:$AI$400,
MATCH($A10,'Attendance Dump'!$B$2:$B$400,0),
MATCH(AS$2,'Attendance Dump'!$E$1:$AI$1,0)
),
INDEX('Active Hour''s Dump'!$D$3:$AH$337,
MATCH($C10,'Active Hour''s Dump'!$A$3:$A$337,0),
MATCH(AS$2,'Active Hour''s Dump'!$D$2:$AH$2,0)
))),"")</f>
        <v>P</v>
      </c>
      <c r="AT10" s="54">
        <f>_xlfn.IFNA(IF(AT$3="Productivity",
INDEX('Productivity Dump'!$E$4:$AJ$500,
MATCH($A10,'Productivity Dump'!$A$4:$A$500,0),
MATCH(AT$2,'Productivity Dump'!$E$3:$AJ$3,0)
),
IF(AT$3="Attendance",
INDEX('Attendance Dump'!$E$2:$AI$400,
MATCH($A10,'Attendance Dump'!$B$2:$B$400,0),
MATCH(AT$2,'Attendance Dump'!$E$1:$AI$1,0)
),
INDEX('Active Hour''s Dump'!$D$3:$AH$337,
MATCH($C10,'Active Hour''s Dump'!$A$3:$A$337,0),
MATCH(AT$2,'Active Hour''s Dump'!$D$2:$AH$2,0)
))),"")</f>
        <v>11.75</v>
      </c>
      <c r="AU10" s="13">
        <f>_xlfn.IFNA(IF(AU$3="Productivity",
INDEX('Productivity Dump'!$E$4:$AJ$500,
MATCH($A10,'Productivity Dump'!$A$4:$A$500,0),
MATCH(AU$2,'Productivity Dump'!$E$3:$AJ$3,0)
),
IF(AU$3="Attendance",
INDEX('Attendance Dump'!$E$2:$AI$400,
MATCH($A10,'Attendance Dump'!$B$2:$B$400,0),
MATCH(AU$2,'Attendance Dump'!$E$1:$AI$1,0)
),
INDEX('Active Hour''s Dump'!$D$3:$AH$337,
MATCH($C10,'Active Hour''s Dump'!$A$3:$A$337,0),
MATCH(AU$2,'Active Hour''s Dump'!$D$2:$AH$2,0)
))),"")</f>
        <v>1578.248</v>
      </c>
      <c r="AV10" s="13" t="str">
        <f>_xlfn.IFNA(IF(AV$3="Productivity",
INDEX('Productivity Dump'!$E$4:$AJ$500,
MATCH($A10,'Productivity Dump'!$A$4:$A$500,0),
MATCH(AV$2,'Productivity Dump'!$E$3:$AJ$3,0)
),
IF(AV$3="Attendance",
INDEX('Attendance Dump'!$E$2:$AI$400,
MATCH($A10,'Attendance Dump'!$B$2:$B$400,0),
MATCH(AV$2,'Attendance Dump'!$E$1:$AI$1,0)
),
INDEX('Active Hour''s Dump'!$D$3:$AH$337,
MATCH($C10,'Active Hour''s Dump'!$A$3:$A$337,0),
MATCH(AV$2,'Active Hour''s Dump'!$D$2:$AH$2,0)
))),"")</f>
        <v>P</v>
      </c>
      <c r="AW10" s="54">
        <f>_xlfn.IFNA(IF(AW$3="Productivity",
INDEX('Productivity Dump'!$E$4:$AJ$500,
MATCH($A10,'Productivity Dump'!$A$4:$A$500,0),
MATCH(AW$2,'Productivity Dump'!$E$3:$AJ$3,0)
),
IF(AW$3="Attendance",
INDEX('Attendance Dump'!$E$2:$AI$400,
MATCH($A10,'Attendance Dump'!$B$2:$B$400,0),
MATCH(AW$2,'Attendance Dump'!$E$1:$AI$1,0)
),
INDEX('Active Hour''s Dump'!$D$3:$AH$337,
MATCH($C10,'Active Hour''s Dump'!$A$3:$A$337,0),
MATCH(AW$2,'Active Hour''s Dump'!$D$2:$AH$2,0)
))),"")</f>
        <v>11.5833333333333</v>
      </c>
      <c r="AX10" s="13">
        <f>_xlfn.IFNA(IF(AX$3="Productivity",
INDEX('Productivity Dump'!$E$4:$AJ$500,
MATCH($A10,'Productivity Dump'!$A$4:$A$500,0),
MATCH(AX$2,'Productivity Dump'!$E$3:$AJ$3,0)
),
IF(AX$3="Attendance",
INDEX('Attendance Dump'!$E$2:$AI$400,
MATCH($A10,'Attendance Dump'!$B$2:$B$400,0),
MATCH(AX$2,'Attendance Dump'!$E$1:$AI$1,0)
),
INDEX('Active Hour''s Dump'!$D$3:$AH$337,
MATCH($C10,'Active Hour''s Dump'!$A$3:$A$337,0),
MATCH(AX$2,'Active Hour''s Dump'!$D$2:$AH$2,0)
))),"")</f>
        <v>1538.9469999999997</v>
      </c>
      <c r="AY10" s="13" t="str">
        <f>_xlfn.IFNA(IF(AY$3="Productivity",
INDEX('Productivity Dump'!$E$4:$AJ$500,
MATCH($A10,'Productivity Dump'!$A$4:$A$500,0),
MATCH(AY$2,'Productivity Dump'!$E$3:$AJ$3,0)
),
IF(AY$3="Attendance",
INDEX('Attendance Dump'!$E$2:$AI$400,
MATCH($A10,'Attendance Dump'!$B$2:$B$400,0),
MATCH(AY$2,'Attendance Dump'!$E$1:$AI$1,0)
),
INDEX('Active Hour''s Dump'!$D$3:$AH$337,
MATCH($C10,'Active Hour''s Dump'!$A$3:$A$337,0),
MATCH(AY$2,'Active Hour''s Dump'!$D$2:$AH$2,0)
))),"")</f>
        <v>P</v>
      </c>
      <c r="AZ10" s="54">
        <f>_xlfn.IFNA(IF(AZ$3="Productivity",
INDEX('Productivity Dump'!$E$4:$AJ$500,
MATCH($A10,'Productivity Dump'!$A$4:$A$500,0),
MATCH(AZ$2,'Productivity Dump'!$E$3:$AJ$3,0)
),
IF(AZ$3="Attendance",
INDEX('Attendance Dump'!$E$2:$AI$400,
MATCH($A10,'Attendance Dump'!$B$2:$B$400,0),
MATCH(AZ$2,'Attendance Dump'!$E$1:$AI$1,0)
),
INDEX('Active Hour''s Dump'!$D$3:$AH$337,
MATCH($C10,'Active Hour''s Dump'!$A$3:$A$337,0),
MATCH(AZ$2,'Active Hour''s Dump'!$D$2:$AH$2,0)
))),"")</f>
        <v>12.0833333333333</v>
      </c>
      <c r="BA10" s="13">
        <f>_xlfn.IFNA(IF(BA$3="Productivity",
INDEX('Productivity Dump'!$E$4:$AJ$500,
MATCH($A10,'Productivity Dump'!$A$4:$A$500,0),
MATCH(BA$2,'Productivity Dump'!$E$3:$AJ$3,0)
),
IF(BA$3="Attendance",
INDEX('Attendance Dump'!$E$2:$AI$400,
MATCH($A10,'Attendance Dump'!$B$2:$B$400,0),
MATCH(BA$2,'Attendance Dump'!$E$1:$AI$1,0)
),
INDEX('Active Hour''s Dump'!$D$3:$AH$337,
MATCH($C10,'Active Hour''s Dump'!$A$3:$A$337,0),
MATCH(BA$2,'Active Hour''s Dump'!$D$2:$AH$2,0)
))),"")</f>
        <v>1530.9119999999998</v>
      </c>
      <c r="BB10" s="13" t="str">
        <f>_xlfn.IFNA(IF(BB$3="Productivity",
INDEX('Productivity Dump'!$E$4:$AJ$500,
MATCH($A10,'Productivity Dump'!$A$4:$A$500,0),
MATCH(BB$2,'Productivity Dump'!$E$3:$AJ$3,0)
),
IF(BB$3="Attendance",
INDEX('Attendance Dump'!$E$2:$AI$400,
MATCH($A10,'Attendance Dump'!$B$2:$B$400,0),
MATCH(BB$2,'Attendance Dump'!$E$1:$AI$1,0)
),
INDEX('Active Hour''s Dump'!$D$3:$AH$337,
MATCH($C10,'Active Hour''s Dump'!$A$3:$A$337,0),
MATCH(BB$2,'Active Hour''s Dump'!$D$2:$AH$2,0)
))),"")</f>
        <v>P</v>
      </c>
      <c r="BC10" s="54">
        <f>_xlfn.IFNA(IF(BC$3="Productivity",
INDEX('Productivity Dump'!$E$4:$AJ$500,
MATCH($A10,'Productivity Dump'!$A$4:$A$500,0),
MATCH(BC$2,'Productivity Dump'!$E$3:$AJ$3,0)
),
IF(BC$3="Attendance",
INDEX('Attendance Dump'!$E$2:$AI$400,
MATCH($A10,'Attendance Dump'!$B$2:$B$400,0),
MATCH(BC$2,'Attendance Dump'!$E$1:$AI$1,0)
),
INDEX('Active Hour''s Dump'!$D$3:$AH$337,
MATCH($C10,'Active Hour''s Dump'!$A$3:$A$337,0),
MATCH(BC$2,'Active Hour''s Dump'!$D$2:$AH$2,0)
))),"")</f>
        <v>11.4166666666667</v>
      </c>
      <c r="BD10" s="13">
        <f>_xlfn.IFNA(IF(BD$3="Productivity",
INDEX('Productivity Dump'!$E$4:$AJ$500,
MATCH($A10,'Productivity Dump'!$A$4:$A$500,0),
MATCH(BD$2,'Productivity Dump'!$E$3:$AJ$3,0)
),
IF(BD$3="Attendance",
INDEX('Attendance Dump'!$E$2:$AI$400,
MATCH($A10,'Attendance Dump'!$B$2:$B$400,0),
MATCH(BD$2,'Attendance Dump'!$E$1:$AI$1,0)
),
INDEX('Active Hour''s Dump'!$D$3:$AH$337,
MATCH($C10,'Active Hour''s Dump'!$A$3:$A$337,0),
MATCH(BD$2,'Active Hour''s Dump'!$D$2:$AH$2,0)
))),"")</f>
        <v>1553.9970000000005</v>
      </c>
      <c r="BE10" s="13" t="str">
        <f>_xlfn.IFNA(IF(BE$3="Productivity",
INDEX('Productivity Dump'!$E$4:$AJ$500,
MATCH($A10,'Productivity Dump'!$A$4:$A$500,0),
MATCH(BE$2,'Productivity Dump'!$E$3:$AJ$3,0)
),
IF(BE$3="Attendance",
INDEX('Attendance Dump'!$E$2:$AI$400,
MATCH($A10,'Attendance Dump'!$B$2:$B$400,0),
MATCH(BE$2,'Attendance Dump'!$E$1:$AI$1,0)
),
INDEX('Active Hour''s Dump'!$D$3:$AH$337,
MATCH($C10,'Active Hour''s Dump'!$A$3:$A$337,0),
MATCH(BE$2,'Active Hour''s Dump'!$D$2:$AH$2,0)
))),"")</f>
        <v>P</v>
      </c>
      <c r="BF10" s="54">
        <f>_xlfn.IFNA(IF(BF$3="Productivity",
INDEX('Productivity Dump'!$E$4:$AJ$500,
MATCH($A10,'Productivity Dump'!$A$4:$A$500,0),
MATCH(BF$2,'Productivity Dump'!$E$3:$AJ$3,0)
),
IF(BF$3="Attendance",
INDEX('Attendance Dump'!$E$2:$AI$400,
MATCH($A10,'Attendance Dump'!$B$2:$B$400,0),
MATCH(BF$2,'Attendance Dump'!$E$1:$AI$1,0)
),
INDEX('Active Hour''s Dump'!$D$3:$AH$337,
MATCH($C10,'Active Hour''s Dump'!$A$3:$A$337,0),
MATCH(BF$2,'Active Hour''s Dump'!$D$2:$AH$2,0)
))),"")</f>
        <v>11.25</v>
      </c>
      <c r="BG10" s="13">
        <f>_xlfn.IFNA(IF(BG$3="Productivity",
INDEX('Productivity Dump'!$E$4:$AJ$500,
MATCH($A10,'Productivity Dump'!$A$4:$A$500,0),
MATCH(BG$2,'Productivity Dump'!$E$3:$AJ$3,0)
),
IF(BG$3="Attendance",
INDEX('Attendance Dump'!$E$2:$AI$400,
MATCH($A10,'Attendance Dump'!$B$2:$B$400,0),
MATCH(BG$2,'Attendance Dump'!$E$1:$AI$1,0)
),
INDEX('Active Hour''s Dump'!$D$3:$AH$337,
MATCH($C10,'Active Hour''s Dump'!$A$3:$A$337,0),
MATCH(BG$2,'Active Hour''s Dump'!$D$2:$AH$2,0)
))),"")</f>
        <v>0</v>
      </c>
      <c r="BH10" s="13" t="str">
        <f>_xlfn.IFNA(IF(BH$3="Productivity",
INDEX('Productivity Dump'!$E$4:$AJ$500,
MATCH($A10,'Productivity Dump'!$A$4:$A$500,0),
MATCH(BH$2,'Productivity Dump'!$E$3:$AJ$3,0)
),
IF(BH$3="Attendance",
INDEX('Attendance Dump'!$E$2:$AI$400,
MATCH($A10,'Attendance Dump'!$B$2:$B$400,0),
MATCH(BH$2,'Attendance Dump'!$E$1:$AI$1,0)
),
INDEX('Active Hour''s Dump'!$D$3:$AH$337,
MATCH($C10,'Active Hour''s Dump'!$A$3:$A$337,0),
MATCH(BH$2,'Active Hour''s Dump'!$D$2:$AH$2,0)
))),"")</f>
        <v>WO</v>
      </c>
      <c r="BI10" s="54">
        <f>_xlfn.IFNA(IF(BI$3="Productivity",
INDEX('Productivity Dump'!$E$4:$AJ$500,
MATCH($A10,'Productivity Dump'!$A$4:$A$500,0),
MATCH(BI$2,'Productivity Dump'!$E$3:$AJ$3,0)
),
IF(BI$3="Attendance",
INDEX('Attendance Dump'!$E$2:$AI$400,
MATCH($A10,'Attendance Dump'!$B$2:$B$400,0),
MATCH(BI$2,'Attendance Dump'!$E$1:$AI$1,0)
),
INDEX('Active Hour''s Dump'!$D$3:$AH$337,
MATCH($C10,'Active Hour''s Dump'!$A$3:$A$337,0),
MATCH(BI$2,'Active Hour''s Dump'!$D$2:$AH$2,0)
))),"")</f>
        <v>0</v>
      </c>
      <c r="BJ10" s="13">
        <f>_xlfn.IFNA(IF(BJ$3="Productivity",
INDEX('Productivity Dump'!$E$4:$AJ$500,
MATCH($A10,'Productivity Dump'!$A$4:$A$500,0),
MATCH(BJ$2,'Productivity Dump'!$E$3:$AJ$3,0)
),
IF(BJ$3="Attendance",
INDEX('Attendance Dump'!$E$2:$AI$400,
MATCH($A10,'Attendance Dump'!$B$2:$B$400,0),
MATCH(BJ$2,'Attendance Dump'!$E$1:$AI$1,0)
),
INDEX('Active Hour''s Dump'!$D$3:$AH$337,
MATCH($C10,'Active Hour''s Dump'!$A$3:$A$337,0),
MATCH(BJ$2,'Active Hour''s Dump'!$D$2:$AH$2,0)
))),"")</f>
        <v>986.15299999999979</v>
      </c>
      <c r="BK10" s="13" t="str">
        <f>_xlfn.IFNA(IF(BK$3="Productivity",
INDEX('Productivity Dump'!$E$4:$AJ$500,
MATCH($A10,'Productivity Dump'!$A$4:$A$500,0),
MATCH(BK$2,'Productivity Dump'!$E$3:$AJ$3,0)
),
IF(BK$3="Attendance",
INDEX('Attendance Dump'!$E$2:$AI$400,
MATCH($A10,'Attendance Dump'!$B$2:$B$400,0),
MATCH(BK$2,'Attendance Dump'!$E$1:$AI$1,0)
),
INDEX('Active Hour''s Dump'!$D$3:$AH$337,
MATCH($C10,'Active Hour''s Dump'!$A$3:$A$337,0),
MATCH(BK$2,'Active Hour''s Dump'!$D$2:$AH$2,0)
))),"")</f>
        <v>P</v>
      </c>
      <c r="BL10" s="54">
        <f>_xlfn.IFNA(IF(BL$3="Productivity",
INDEX('Productivity Dump'!$E$4:$AJ$500,
MATCH($A10,'Productivity Dump'!$A$4:$A$500,0),
MATCH(BL$2,'Productivity Dump'!$E$3:$AJ$3,0)
),
IF(BL$3="Attendance",
INDEX('Attendance Dump'!$E$2:$AI$400,
MATCH($A10,'Attendance Dump'!$B$2:$B$400,0),
MATCH(BL$2,'Attendance Dump'!$E$1:$AI$1,0)
),
INDEX('Active Hour''s Dump'!$D$3:$AH$337,
MATCH($C10,'Active Hour''s Dump'!$A$3:$A$337,0),
MATCH(BL$2,'Active Hour''s Dump'!$D$2:$AH$2,0)
))),"")</f>
        <v>8.25</v>
      </c>
      <c r="BM10" s="13">
        <f>_xlfn.IFNA(IF(BM$3="Productivity",
INDEX('Productivity Dump'!$E$4:$AJ$500,
MATCH($A10,'Productivity Dump'!$A$4:$A$500,0),
MATCH(BM$2,'Productivity Dump'!$E$3:$AJ$3,0)
),
IF(BM$3="Attendance",
INDEX('Attendance Dump'!$E$2:$AI$400,
MATCH($A10,'Attendance Dump'!$B$2:$B$400,0),
MATCH(BM$2,'Attendance Dump'!$E$1:$AI$1,0)
),
INDEX('Active Hour''s Dump'!$D$3:$AH$337,
MATCH($C10,'Active Hour''s Dump'!$A$3:$A$337,0),
MATCH(BM$2,'Active Hour''s Dump'!$D$2:$AH$2,0)
))),"")</f>
        <v>1533.3190000000002</v>
      </c>
      <c r="BN10" s="13" t="str">
        <f>_xlfn.IFNA(IF(BN$3="Productivity",
INDEX('Productivity Dump'!$E$4:$AJ$500,
MATCH($A10,'Productivity Dump'!$A$4:$A$500,0),
MATCH(BN$2,'Productivity Dump'!$E$3:$AJ$3,0)
),
IF(BN$3="Attendance",
INDEX('Attendance Dump'!$E$2:$AI$400,
MATCH($A10,'Attendance Dump'!$B$2:$B$400,0),
MATCH(BN$2,'Attendance Dump'!$E$1:$AI$1,0)
),
INDEX('Active Hour''s Dump'!$D$3:$AH$337,
MATCH($C10,'Active Hour''s Dump'!$A$3:$A$337,0),
MATCH(BN$2,'Active Hour''s Dump'!$D$2:$AH$2,0)
))),"")</f>
        <v>P</v>
      </c>
      <c r="BO10" s="54">
        <f>_xlfn.IFNA(IF(BO$3="Productivity",
INDEX('Productivity Dump'!$E$4:$AJ$500,
MATCH($A10,'Productivity Dump'!$A$4:$A$500,0),
MATCH(BO$2,'Productivity Dump'!$E$3:$AJ$3,0)
),
IF(BO$3="Attendance",
INDEX('Attendance Dump'!$E$2:$AI$400,
MATCH($A10,'Attendance Dump'!$B$2:$B$400,0),
MATCH(BO$2,'Attendance Dump'!$E$1:$AI$1,0)
),
INDEX('Active Hour''s Dump'!$D$3:$AH$337,
MATCH($C10,'Active Hour''s Dump'!$A$3:$A$337,0),
MATCH(BO$2,'Active Hour''s Dump'!$D$2:$AH$2,0)
))),"")</f>
        <v>11.5</v>
      </c>
      <c r="BP10" s="13">
        <f>_xlfn.IFNA(IF(BP$3="Productivity",
INDEX('Productivity Dump'!$E$4:$AJ$500,
MATCH($A10,'Productivity Dump'!$A$4:$A$500,0),
MATCH(BP$2,'Productivity Dump'!$E$3:$AJ$3,0)
),
IF(BP$3="Attendance",
INDEX('Attendance Dump'!$E$2:$AI$400,
MATCH($A10,'Attendance Dump'!$B$2:$B$400,0),
MATCH(BP$2,'Attendance Dump'!$E$1:$AI$1,0)
),
INDEX('Active Hour''s Dump'!$D$3:$AH$337,
MATCH($C10,'Active Hour''s Dump'!$A$3:$A$337,0),
MATCH(BP$2,'Active Hour''s Dump'!$D$2:$AH$2,0)
))),"")</f>
        <v>1603.5559999999998</v>
      </c>
      <c r="BQ10" s="13" t="str">
        <f>_xlfn.IFNA(IF(BQ$3="Productivity",
INDEX('Productivity Dump'!$E$4:$AJ$500,
MATCH($A10,'Productivity Dump'!$A$4:$A$500,0),
MATCH(BQ$2,'Productivity Dump'!$E$3:$AJ$3,0)
),
IF(BQ$3="Attendance",
INDEX('Attendance Dump'!$E$2:$AI$400,
MATCH($A10,'Attendance Dump'!$B$2:$B$400,0),
MATCH(BQ$2,'Attendance Dump'!$E$1:$AI$1,0)
),
INDEX('Active Hour''s Dump'!$D$3:$AH$337,
MATCH($C10,'Active Hour''s Dump'!$A$3:$A$337,0),
MATCH(BQ$2,'Active Hour''s Dump'!$D$2:$AH$2,0)
))),"")</f>
        <v>P</v>
      </c>
      <c r="BR10" s="54">
        <f>_xlfn.IFNA(IF(BR$3="Productivity",
INDEX('Productivity Dump'!$E$4:$AJ$500,
MATCH($A10,'Productivity Dump'!$A$4:$A$500,0),
MATCH(BR$2,'Productivity Dump'!$E$3:$AJ$3,0)
),
IF(BR$3="Attendance",
INDEX('Attendance Dump'!$E$2:$AI$400,
MATCH($A10,'Attendance Dump'!$B$2:$B$400,0),
MATCH(BR$2,'Attendance Dump'!$E$1:$AI$1,0)
),
INDEX('Active Hour''s Dump'!$D$3:$AH$337,
MATCH($C10,'Active Hour''s Dump'!$A$3:$A$337,0),
MATCH(BR$2,'Active Hour''s Dump'!$D$2:$AH$2,0)
))),"")</f>
        <v>11.5</v>
      </c>
      <c r="BS10" s="13">
        <f>_xlfn.IFNA(IF(BS$3="Productivity",
INDEX('Productivity Dump'!$E$4:$AJ$500,
MATCH($A10,'Productivity Dump'!$A$4:$A$500,0),
MATCH(BS$2,'Productivity Dump'!$E$3:$AJ$3,0)
),
IF(BS$3="Attendance",
INDEX('Attendance Dump'!$E$2:$AI$400,
MATCH($A10,'Attendance Dump'!$B$2:$B$400,0),
MATCH(BS$2,'Attendance Dump'!$E$1:$AI$1,0)
),
INDEX('Active Hour''s Dump'!$D$3:$AH$337,
MATCH($C10,'Active Hour''s Dump'!$A$3:$A$337,0),
MATCH(BS$2,'Active Hour''s Dump'!$D$2:$AH$2,0)
))),"")</f>
        <v>1572.1380000000001</v>
      </c>
      <c r="BT10" s="13" t="str">
        <f>_xlfn.IFNA(IF(BT$3="Productivity",
INDEX('Productivity Dump'!$E$4:$AJ$500,
MATCH($A10,'Productivity Dump'!$A$4:$A$500,0),
MATCH(BT$2,'Productivity Dump'!$E$3:$AJ$3,0)
),
IF(BT$3="Attendance",
INDEX('Attendance Dump'!$E$2:$AI$400,
MATCH($A10,'Attendance Dump'!$B$2:$B$400,0),
MATCH(BT$2,'Attendance Dump'!$E$1:$AI$1,0)
),
INDEX('Active Hour''s Dump'!$D$3:$AH$337,
MATCH($C10,'Active Hour''s Dump'!$A$3:$A$337,0),
MATCH(BT$2,'Active Hour''s Dump'!$D$2:$AH$2,0)
))),"")</f>
        <v>H(P)</v>
      </c>
      <c r="BU10" s="54">
        <f>_xlfn.IFNA(IF(BU$3="Productivity",
INDEX('Productivity Dump'!$E$4:$AJ$500,
MATCH($A10,'Productivity Dump'!$A$4:$A$500,0),
MATCH(BU$2,'Productivity Dump'!$E$3:$AJ$3,0)
),
IF(BU$3="Attendance",
INDEX('Attendance Dump'!$E$2:$AI$400,
MATCH($A10,'Attendance Dump'!$B$2:$B$400,0),
MATCH(BU$2,'Attendance Dump'!$E$1:$AI$1,0)
),
INDEX('Active Hour''s Dump'!$D$3:$AH$337,
MATCH($C10,'Active Hour''s Dump'!$A$3:$A$337,0),
MATCH(BU$2,'Active Hour''s Dump'!$D$2:$AH$2,0)
))),"")</f>
        <v>11.8333333333333</v>
      </c>
      <c r="BV10" s="13">
        <f>_xlfn.IFNA(IF(BV$3="Productivity",
INDEX('Productivity Dump'!$E$4:$AJ$500,
MATCH($A10,'Productivity Dump'!$A$4:$A$500,0),
MATCH(BV$2,'Productivity Dump'!$E$3:$AJ$3,0)
),
IF(BV$3="Attendance",
INDEX('Attendance Dump'!$E$2:$AI$400,
MATCH($A10,'Attendance Dump'!$B$2:$B$400,0),
MATCH(BV$2,'Attendance Dump'!$E$1:$AI$1,0)
),
INDEX('Active Hour''s Dump'!$D$3:$AH$337,
MATCH($C10,'Active Hour''s Dump'!$A$3:$A$337,0),
MATCH(BV$2,'Active Hour''s Dump'!$D$2:$AH$2,0)
))),"")</f>
        <v>1542.3010000000002</v>
      </c>
      <c r="BW10" s="13" t="str">
        <f>_xlfn.IFNA(IF(BW$3="Productivity",
INDEX('Productivity Dump'!$E$4:$AJ$500,
MATCH($A10,'Productivity Dump'!$A$4:$A$500,0),
MATCH(BW$2,'Productivity Dump'!$E$3:$AJ$3,0)
),
IF(BW$3="Attendance",
INDEX('Attendance Dump'!$E$2:$AI$400,
MATCH($A10,'Attendance Dump'!$B$2:$B$400,0),
MATCH(BW$2,'Attendance Dump'!$E$1:$AI$1,0)
),
INDEX('Active Hour''s Dump'!$D$3:$AH$337,
MATCH($C10,'Active Hour''s Dump'!$A$3:$A$337,0),
MATCH(BW$2,'Active Hour''s Dump'!$D$2:$AH$2,0)
))),"")</f>
        <v>P</v>
      </c>
      <c r="BX10" s="54">
        <f>_xlfn.IFNA(IF(BX$3="Productivity",
INDEX('Productivity Dump'!$E$4:$AJ$500,
MATCH($A10,'Productivity Dump'!$A$4:$A$500,0),
MATCH(BX$2,'Productivity Dump'!$E$3:$AJ$3,0)
),
IF(BX$3="Attendance",
INDEX('Attendance Dump'!$E$2:$AI$400,
MATCH($A10,'Attendance Dump'!$B$2:$B$400,0),
MATCH(BX$2,'Attendance Dump'!$E$1:$AI$1,0)
),
INDEX('Active Hour''s Dump'!$D$3:$AH$337,
MATCH($C10,'Active Hour''s Dump'!$A$3:$A$337,0),
MATCH(BX$2,'Active Hour''s Dump'!$D$2:$AH$2,0)
))),"")</f>
        <v>11.75</v>
      </c>
      <c r="BY10" s="13">
        <f>_xlfn.IFNA(IF(BY$3="Productivity",
INDEX('Productivity Dump'!$E$4:$AJ$500,
MATCH($A10,'Productivity Dump'!$A$4:$A$500,0),
MATCH(BY$2,'Productivity Dump'!$E$3:$AJ$3,0)
),
IF(BY$3="Attendance",
INDEX('Attendance Dump'!$E$2:$AI$400,
MATCH($A10,'Attendance Dump'!$B$2:$B$400,0),
MATCH(BY$2,'Attendance Dump'!$E$1:$AI$1,0)
),
INDEX('Active Hour''s Dump'!$D$3:$AH$337,
MATCH($C10,'Active Hour''s Dump'!$A$3:$A$337,0),
MATCH(BY$2,'Active Hour''s Dump'!$D$2:$AH$2,0)
))),"")</f>
        <v>581.12400000000002</v>
      </c>
      <c r="BZ10" s="13" t="str">
        <f>_xlfn.IFNA(IF(BZ$3="Productivity",
INDEX('Productivity Dump'!$E$4:$AJ$500,
MATCH($A10,'Productivity Dump'!$A$4:$A$500,0),
MATCH(BZ$2,'Productivity Dump'!$E$3:$AJ$3,0)
),
IF(BZ$3="Attendance",
INDEX('Attendance Dump'!$E$2:$AI$400,
MATCH($A10,'Attendance Dump'!$B$2:$B$400,0),
MATCH(BZ$2,'Attendance Dump'!$E$1:$AI$1,0)
),
INDEX('Active Hour''s Dump'!$D$3:$AH$337,
MATCH($C10,'Active Hour''s Dump'!$A$3:$A$337,0),
MATCH(BZ$2,'Active Hour''s Dump'!$D$2:$AH$2,0)
))),"")</f>
        <v>P</v>
      </c>
      <c r="CA10" s="54">
        <f>_xlfn.IFNA(IF(CA$3="Productivity",
INDEX('Productivity Dump'!$E$4:$AJ$500,
MATCH($A10,'Productivity Dump'!$A$4:$A$500,0),
MATCH(CA$2,'Productivity Dump'!$E$3:$AJ$3,0)
),
IF(CA$3="Attendance",
INDEX('Attendance Dump'!$E$2:$AI$400,
MATCH($A10,'Attendance Dump'!$B$2:$B$400,0),
MATCH(CA$2,'Attendance Dump'!$E$1:$AI$1,0)
),
INDEX('Active Hour''s Dump'!$D$3:$AH$337,
MATCH($C10,'Active Hour''s Dump'!$A$3:$A$337,0),
MATCH(CA$2,'Active Hour''s Dump'!$D$2:$AH$2,0)
))),"")</f>
        <v>4.0833333333333304</v>
      </c>
      <c r="CB10" s="13">
        <f>_xlfn.IFNA(IF(CB$3="Productivity",
INDEX('Productivity Dump'!$E$4:$AJ$500,
MATCH($A10,'Productivity Dump'!$A$4:$A$500,0),
MATCH(CB$2,'Productivity Dump'!$E$3:$AJ$3,0)
),
IF(CB$3="Attendance",
INDEX('Attendance Dump'!$E$2:$AI$400,
MATCH($A10,'Attendance Dump'!$B$2:$B$400,0),
MATCH(CB$2,'Attendance Dump'!$E$1:$AI$1,0)
),
INDEX('Active Hour''s Dump'!$D$3:$AH$337,
MATCH($C10,'Active Hour''s Dump'!$A$3:$A$337,0),
MATCH(CB$2,'Active Hour''s Dump'!$D$2:$AH$2,0)
))),"")</f>
        <v>0</v>
      </c>
      <c r="CC10" s="13" t="str">
        <f>_xlfn.IFNA(IF(CC$3="Productivity",
INDEX('Productivity Dump'!$E$4:$AJ$500,
MATCH($A10,'Productivity Dump'!$A$4:$A$500,0),
MATCH(CC$2,'Productivity Dump'!$E$3:$AJ$3,0)
),
IF(CC$3="Attendance",
INDEX('Attendance Dump'!$E$2:$AI$400,
MATCH($A10,'Attendance Dump'!$B$2:$B$400,0),
MATCH(CC$2,'Attendance Dump'!$E$1:$AI$1,0)
),
INDEX('Active Hour''s Dump'!$D$3:$AH$337,
MATCH($C10,'Active Hour''s Dump'!$A$3:$A$337,0),
MATCH(CC$2,'Active Hour''s Dump'!$D$2:$AH$2,0)
))),"")</f>
        <v>WO</v>
      </c>
      <c r="CD10" s="54">
        <f>_xlfn.IFNA(IF(CD$3="Productivity",
INDEX('Productivity Dump'!$E$4:$AJ$500,
MATCH($A10,'Productivity Dump'!$A$4:$A$500,0),
MATCH(CD$2,'Productivity Dump'!$E$3:$AJ$3,0)
),
IF(CD$3="Attendance",
INDEX('Attendance Dump'!$E$2:$AI$400,
MATCH($A10,'Attendance Dump'!$B$2:$B$400,0),
MATCH(CD$2,'Attendance Dump'!$E$1:$AI$1,0)
),
INDEX('Active Hour''s Dump'!$D$3:$AH$337,
MATCH($C10,'Active Hour''s Dump'!$A$3:$A$337,0),
MATCH(CD$2,'Active Hour''s Dump'!$D$2:$AH$2,0)
))),"")</f>
        <v>0</v>
      </c>
      <c r="CE10" s="13">
        <f>_xlfn.IFNA(IF(CE$3="Productivity",
INDEX('Productivity Dump'!$E$4:$AJ$500,
MATCH($A10,'Productivity Dump'!$A$4:$A$500,0),
MATCH(CE$2,'Productivity Dump'!$E$3:$AJ$3,0)
),
IF(CE$3="Attendance",
INDEX('Attendance Dump'!$E$2:$AI$400,
MATCH($A10,'Attendance Dump'!$B$2:$B$400,0),
MATCH(CE$2,'Attendance Dump'!$E$1:$AI$1,0)
),
INDEX('Active Hour''s Dump'!$D$3:$AH$337,
MATCH($C10,'Active Hour''s Dump'!$A$3:$A$337,0),
MATCH(CE$2,'Active Hour''s Dump'!$D$2:$AH$2,0)
))),"")</f>
        <v>0</v>
      </c>
      <c r="CF10" s="13" t="str">
        <f>_xlfn.IFNA(IF(CF$3="Productivity",
INDEX('Productivity Dump'!$E$4:$AJ$500,
MATCH($A10,'Productivity Dump'!$A$4:$A$500,0),
MATCH(CF$2,'Productivity Dump'!$E$3:$AJ$3,0)
),
IF(CF$3="Attendance",
INDEX('Attendance Dump'!$E$2:$AI$400,
MATCH($A10,'Attendance Dump'!$B$2:$B$400,0),
MATCH(CF$2,'Attendance Dump'!$E$1:$AI$1,0)
),
INDEX('Active Hour''s Dump'!$D$3:$AH$337,
MATCH($C10,'Active Hour''s Dump'!$A$3:$A$337,0),
MATCH(CF$2,'Active Hour''s Dump'!$D$2:$AH$2,0)
))),"")</f>
        <v>PL</v>
      </c>
      <c r="CG10" s="54">
        <f>_xlfn.IFNA(IF(CG$3="Productivity",
INDEX('Productivity Dump'!$E$4:$AJ$500,
MATCH($A10,'Productivity Dump'!$A$4:$A$500,0),
MATCH(CG$2,'Productivity Dump'!$E$3:$AJ$3,0)
),
IF(CG$3="Attendance",
INDEX('Attendance Dump'!$E$2:$AI$400,
MATCH($A10,'Attendance Dump'!$B$2:$B$400,0),
MATCH(CG$2,'Attendance Dump'!$E$1:$AI$1,0)
),
INDEX('Active Hour''s Dump'!$D$3:$AH$337,
MATCH($C10,'Active Hour''s Dump'!$A$3:$A$337,0),
MATCH(CG$2,'Active Hour''s Dump'!$D$2:$AH$2,0)
))),"")</f>
        <v>0</v>
      </c>
      <c r="CH10" s="13">
        <f>_xlfn.IFNA(IF(CH$3="Productivity",
INDEX('Productivity Dump'!$E$4:$AJ$500,
MATCH($A10,'Productivity Dump'!$A$4:$A$500,0),
MATCH(CH$2,'Productivity Dump'!$E$3:$AJ$3,0)
),
IF(CH$3="Attendance",
INDEX('Attendance Dump'!$E$2:$AI$400,
MATCH($A10,'Attendance Dump'!$B$2:$B$400,0),
MATCH(CH$2,'Attendance Dump'!$E$1:$AI$1,0)
),
INDEX('Active Hour''s Dump'!$D$3:$AH$337,
MATCH($C10,'Active Hour''s Dump'!$A$3:$A$337,0),
MATCH(CH$2,'Active Hour''s Dump'!$D$2:$AH$2,0)
))),"")</f>
        <v>1545.0749999999996</v>
      </c>
      <c r="CI10" s="13" t="str">
        <f>_xlfn.IFNA(IF(CI$3="Productivity",
INDEX('Productivity Dump'!$E$4:$AJ$500,
MATCH($A10,'Productivity Dump'!$A$4:$A$500,0),
MATCH(CI$2,'Productivity Dump'!$E$3:$AJ$3,0)
),
IF(CI$3="Attendance",
INDEX('Attendance Dump'!$E$2:$AI$400,
MATCH($A10,'Attendance Dump'!$B$2:$B$400,0),
MATCH(CI$2,'Attendance Dump'!$E$1:$AI$1,0)
),
INDEX('Active Hour''s Dump'!$D$3:$AH$337,
MATCH($C10,'Active Hour''s Dump'!$A$3:$A$337,0),
MATCH(CI$2,'Active Hour''s Dump'!$D$2:$AH$2,0)
))),"")</f>
        <v>P</v>
      </c>
      <c r="CJ10" s="54">
        <f>_xlfn.IFNA(IF(CJ$3="Productivity",
INDEX('Productivity Dump'!$E$4:$AJ$500,
MATCH($A10,'Productivity Dump'!$A$4:$A$500,0),
MATCH(CJ$2,'Productivity Dump'!$E$3:$AJ$3,0)
),
IF(CJ$3="Attendance",
INDEX('Attendance Dump'!$E$2:$AI$400,
MATCH($A10,'Attendance Dump'!$B$2:$B$400,0),
MATCH(CJ$2,'Attendance Dump'!$E$1:$AI$1,0)
),
INDEX('Active Hour''s Dump'!$D$3:$AH$337,
MATCH($C10,'Active Hour''s Dump'!$A$3:$A$337,0),
MATCH(CJ$2,'Active Hour''s Dump'!$D$2:$AH$2,0)
))),"")</f>
        <v>11.0833333333333</v>
      </c>
      <c r="CK10" s="13">
        <f>_xlfn.IFNA(IF(CK$3="Productivity",
INDEX('Productivity Dump'!$E$4:$AJ$500,
MATCH($A10,'Productivity Dump'!$A$4:$A$500,0),
MATCH(CK$2,'Productivity Dump'!$E$3:$AJ$3,0)
),
IF(CK$3="Attendance",
INDEX('Attendance Dump'!$E$2:$AI$400,
MATCH($A10,'Attendance Dump'!$B$2:$B$400,0),
MATCH(CK$2,'Attendance Dump'!$E$1:$AI$1,0)
),
INDEX('Active Hour''s Dump'!$D$3:$AH$337,
MATCH($C10,'Active Hour''s Dump'!$A$3:$A$337,0),
MATCH(CK$2,'Active Hour''s Dump'!$D$2:$AH$2,0)
))),"")</f>
        <v>1528.6719999999998</v>
      </c>
      <c r="CL10" s="13" t="str">
        <f>_xlfn.IFNA(IF(CL$3="Productivity",
INDEX('Productivity Dump'!$E$4:$AJ$500,
MATCH($A10,'Productivity Dump'!$A$4:$A$500,0),
MATCH(CL$2,'Productivity Dump'!$E$3:$AJ$3,0)
),
IF(CL$3="Attendance",
INDEX('Attendance Dump'!$E$2:$AI$400,
MATCH($A10,'Attendance Dump'!$B$2:$B$400,0),
MATCH(CL$2,'Attendance Dump'!$E$1:$AI$1,0)
),
INDEX('Active Hour''s Dump'!$D$3:$AH$337,
MATCH($C10,'Active Hour''s Dump'!$A$3:$A$337,0),
MATCH(CL$2,'Active Hour''s Dump'!$D$2:$AH$2,0)
))),"")</f>
        <v>P</v>
      </c>
      <c r="CM10" s="54">
        <f>_xlfn.IFNA(IF(CM$3="Productivity",
INDEX('Productivity Dump'!$E$4:$AJ$500,
MATCH($A10,'Productivity Dump'!$A$4:$A$500,0),
MATCH(CM$2,'Productivity Dump'!$E$3:$AJ$3,0)
),
IF(CM$3="Attendance",
INDEX('Attendance Dump'!$E$2:$AI$400,
MATCH($A10,'Attendance Dump'!$B$2:$B$400,0),
MATCH(CM$2,'Attendance Dump'!$E$1:$AI$1,0)
),
INDEX('Active Hour''s Dump'!$D$3:$AH$337,
MATCH($C10,'Active Hour''s Dump'!$A$3:$A$337,0),
MATCH(CM$2,'Active Hour''s Dump'!$D$2:$AH$2,0)
))),"")</f>
        <v>12</v>
      </c>
      <c r="CN10" s="13">
        <f>_xlfn.IFNA(IF(CN$3="Productivity",
INDEX('Productivity Dump'!$E$4:$AJ$500,
MATCH($A10,'Productivity Dump'!$A$4:$A$500,0),
MATCH(CN$2,'Productivity Dump'!$E$3:$AJ$3,0)
),
IF(CN$3="Attendance",
INDEX('Attendance Dump'!$E$2:$AI$400,
MATCH($A10,'Attendance Dump'!$B$2:$B$400,0),
MATCH(CN$2,'Attendance Dump'!$E$1:$AI$1,0)
),
INDEX('Active Hour''s Dump'!$D$3:$AH$337,
MATCH($C10,'Active Hour''s Dump'!$A$3:$A$337,0),
MATCH(CN$2,'Active Hour''s Dump'!$D$2:$AH$2,0)
))),"")</f>
        <v>0</v>
      </c>
      <c r="CO10" s="13">
        <f>_xlfn.IFNA(IF(CO$3="Productivity",
INDEX('Productivity Dump'!$E$4:$AJ$500,
MATCH($A10,'Productivity Dump'!$A$4:$A$500,0),
MATCH(CO$2,'Productivity Dump'!$E$3:$AJ$3,0)
),
IF(CO$3="Attendance",
INDEX('Attendance Dump'!$E$2:$AI$400,
MATCH($A10,'Attendance Dump'!$B$2:$B$400,0),
MATCH(CO$2,'Attendance Dump'!$E$1:$AI$1,0)
),
INDEX('Active Hour''s Dump'!$D$3:$AH$337,
MATCH($C10,'Active Hour''s Dump'!$A$3:$A$337,0),
MATCH(CO$2,'Active Hour''s Dump'!$D$2:$AH$2,0)
))),"")</f>
        <v>0</v>
      </c>
      <c r="CP10" s="54">
        <f>_xlfn.IFNA(IF(CP$3="Productivity",
INDEX('Productivity Dump'!$E$4:$AJ$500,
MATCH($A10,'Productivity Dump'!$A$4:$A$500,0),
MATCH(CP$2,'Productivity Dump'!$E$3:$AJ$3,0)
),
IF(CP$3="Attendance",
INDEX('Attendance Dump'!$E$2:$AI$400,
MATCH($A10,'Attendance Dump'!$B$2:$B$400,0),
MATCH(CP$2,'Attendance Dump'!$E$1:$AI$1,0)
),
INDEX('Active Hour''s Dump'!$D$3:$AH$337,
MATCH($C10,'Active Hour''s Dump'!$A$3:$A$337,0),
MATCH(CP$2,'Active Hour''s Dump'!$D$2:$AH$2,0)
))),"")</f>
        <v>0</v>
      </c>
      <c r="CQ10" s="13">
        <f>_xlfn.IFNA(IF(CQ$3="Productivity",
INDEX('Productivity Dump'!$E$4:$AJ$500,
MATCH($A10,'Productivity Dump'!$A$4:$A$500,0),
MATCH(CQ$2,'Productivity Dump'!$E$3:$AJ$3,0)
),
IF(CQ$3="Attendance",
INDEX('Attendance Dump'!$E$2:$AI$400,
MATCH($A10,'Attendance Dump'!$B$2:$B$400,0),
MATCH(CQ$2,'Attendance Dump'!$E$1:$AI$1,0)
),
INDEX('Active Hour''s Dump'!$D$3:$AH$337,
MATCH($C10,'Active Hour''s Dump'!$A$3:$A$337,0),
MATCH(CQ$2,'Active Hour''s Dump'!$D$2:$AH$2,0)
))),"")</f>
        <v>0</v>
      </c>
      <c r="CR10" s="13">
        <f>_xlfn.IFNA(IF(CR$3="Productivity",
INDEX('Productivity Dump'!$E$4:$AJ$500,
MATCH($A10,'Productivity Dump'!$A$4:$A$500,0),
MATCH(CR$2,'Productivity Dump'!$E$3:$AJ$3,0)
),
IF(CR$3="Attendance",
INDEX('Attendance Dump'!$E$2:$AI$400,
MATCH($A10,'Attendance Dump'!$B$2:$B$400,0),
MATCH(CR$2,'Attendance Dump'!$E$1:$AI$1,0)
),
INDEX('Active Hour''s Dump'!$D$3:$AH$337,
MATCH($C10,'Active Hour''s Dump'!$A$3:$A$337,0),
MATCH(CR$2,'Active Hour''s Dump'!$D$2:$AH$2,0)
))),"")</f>
        <v>0</v>
      </c>
      <c r="CS10" s="54">
        <f>_xlfn.IFNA(IF(CS$3="Productivity",
INDEX('Productivity Dump'!$E$4:$AJ$500,
MATCH($A10,'Productivity Dump'!$A$4:$A$500,0),
MATCH(CS$2,'Productivity Dump'!$E$3:$AJ$3,0)
),
IF(CS$3="Attendance",
INDEX('Attendance Dump'!$E$2:$AI$400,
MATCH($A10,'Attendance Dump'!$B$2:$B$400,0),
MATCH(CS$2,'Attendance Dump'!$E$1:$AI$1,0)
),
INDEX('Active Hour''s Dump'!$D$3:$AH$337,
MATCH($C10,'Active Hour''s Dump'!$A$3:$A$337,0),
MATCH(CS$2,'Active Hour''s Dump'!$D$2:$AH$2,0)
))),"")</f>
        <v>0</v>
      </c>
      <c r="CT10" s="13">
        <f>_xlfn.IFNA(IF(CT$3="Productivity",
INDEX('Productivity Dump'!$E$4:$AJ$500,
MATCH($A10,'Productivity Dump'!$A$4:$A$500,0),
MATCH(CT$2,'Productivity Dump'!$E$3:$AJ$3,0)
),
IF(CT$3="Attendance",
INDEX('Attendance Dump'!$E$2:$AI$400,
MATCH($A10,'Attendance Dump'!$B$2:$B$400,0),
MATCH(CT$2,'Attendance Dump'!$E$1:$AI$1,0)
),
INDEX('Active Hour''s Dump'!$D$3:$AH$337,
MATCH($C10,'Active Hour''s Dump'!$A$3:$A$337,0),
MATCH(CT$2,'Active Hour''s Dump'!$D$2:$AH$2,0)
))),"")</f>
        <v>0</v>
      </c>
      <c r="CU10" s="13">
        <f>_xlfn.IFNA(IF(CU$3="Productivity",
INDEX('Productivity Dump'!$E$4:$AJ$500,
MATCH($A10,'Productivity Dump'!$A$4:$A$500,0),
MATCH(CU$2,'Productivity Dump'!$E$3:$AJ$3,0)
),
IF(CU$3="Attendance",
INDEX('Attendance Dump'!$E$2:$AI$400,
MATCH($A10,'Attendance Dump'!$B$2:$B$400,0),
MATCH(CU$2,'Attendance Dump'!$E$1:$AI$1,0)
),
INDEX('Active Hour''s Dump'!$D$3:$AH$337,
MATCH($C10,'Active Hour''s Dump'!$A$3:$A$337,0),
MATCH(CU$2,'Active Hour''s Dump'!$D$2:$AH$2,0)
))),"")</f>
        <v>0</v>
      </c>
      <c r="CV10" s="54">
        <f>_xlfn.IFNA(IF(CV$3="Productivity",
INDEX('Productivity Dump'!$E$4:$AJ$500,
MATCH($A10,'Productivity Dump'!$A$4:$A$500,0),
MATCH(CV$2,'Productivity Dump'!$E$3:$AJ$3,0)
),
IF(CV$3="Attendance",
INDEX('Attendance Dump'!$E$2:$AI$400,
MATCH($A10,'Attendance Dump'!$B$2:$B$400,0),
MATCH(CV$2,'Attendance Dump'!$E$1:$AI$1,0)
),
INDEX('Active Hour''s Dump'!$D$3:$AH$337,
MATCH($C10,'Active Hour''s Dump'!$A$3:$A$337,0),
MATCH(CV$2,'Active Hour''s Dump'!$D$2:$AH$2,0)
))),"")</f>
        <v>0</v>
      </c>
      <c r="CW10" s="13"/>
      <c r="CX10" s="13"/>
      <c r="CY10" s="54"/>
      <c r="DA10" s="57">
        <f t="shared" si="59"/>
        <v>253.74999999999994</v>
      </c>
      <c r="DB10" s="35">
        <f t="shared" si="63"/>
        <v>33918.654999999999</v>
      </c>
      <c r="DC10" s="35">
        <f t="shared" si="64"/>
        <v>0</v>
      </c>
      <c r="DD10" s="35">
        <f t="shared" ca="1" si="60"/>
        <v>0</v>
      </c>
      <c r="DF10" s="32" cm="1">
        <f t="array" ref="DF10">SUMPRODUCT(
    (MOD(COLUMN(H10:CV10) - COLUMN(H10), 3) = 0) *
    (H10:CV10 = 0) *
    (I10:CW10 = "P") *
    (COUNTIF(UKHoliday, H$2:CV$2) = 0)
)</f>
        <v>0</v>
      </c>
      <c r="DG10" s="33" cm="1">
        <f t="array" ref="DG10">SUMPRODUCT(
  (MOD(COLUMN(H10:CV10) - COLUMN(H10), 3) = 0) *
  (H10:CV10 &gt; 0) *
  (H10:CV10 &lt; 0.5 * IF(((WEEKDAY(H$2:CV$2, 2) = 1) + (WEEKDAY(H$2:CV$2, 2) = 6)), G10, F10)) *
  (I10:CW10 = "P") *
  (COUNTIF(UKHoliday, H$2:CV$2) = 0)
)</f>
        <v>0</v>
      </c>
      <c r="DH10" s="33" cm="1">
        <f t="array" ref="DH10">SUMPRODUCT(
  (MOD(COLUMN(H10:CV10) - COLUMN(H10), 3) = 0) *
  (H10:CV10 &gt; 0.5 * IF(((WEEKDAY(H$2:CV$2, 2) = 1) + (WEEKDAY(H$2:CV$2, 2) = 6)), $G10, $F10)) *
  (H10:CV10 &lt; 0.8 * IF(((WEEKDAY(H$2:CV$2, 2) = 1) + (WEEKDAY(H$2:CV$2, 2) = 6)), $G10, $F10)) *
  (I10:CW10 = "P") *
  (COUNTIF(UKHoliday, H$2:CV$2) = 0)
)</f>
        <v>1</v>
      </c>
      <c r="DI10" s="33" cm="1">
        <f t="array" ref="DI10">SUMPRODUCT(
  (MOD(COLUMN(H10:CV10) - COLUMN(H10), 3) = 0) *
  (H10:CV10 &gt; 0.8 * IF(((WEEKDAY(H$2:CV$2, 2) = 1) + (WEEKDAY(H$2:CV$2, 2) = 6)), $G10, $F10)) *
  (H10:CV10 &lt; 1 * IF(((WEEKDAY(H$2:CV$2, 2) = 1) + (WEEKDAY(H$2:CV$2, 2) = 6)), $G10, $F10)) *
  (I10:CW10 = "P") *
  (COUNTIF(UKHoliday, H$2:CV$2) = 0)
)</f>
        <v>8</v>
      </c>
    </row>
    <row r="11" spans="1:113" x14ac:dyDescent="0.3">
      <c r="A11" s="8" t="s">
        <v>272</v>
      </c>
      <c r="B11" s="8" t="s">
        <v>902</v>
      </c>
      <c r="C11" s="9" t="s">
        <v>722</v>
      </c>
      <c r="D11" s="62" t="s">
        <v>945</v>
      </c>
      <c r="E11" s="35">
        <v>19800</v>
      </c>
      <c r="F11" s="35">
        <f t="shared" si="61"/>
        <v>990</v>
      </c>
      <c r="G11" s="35">
        <f t="shared" si="62"/>
        <v>495</v>
      </c>
      <c r="H11" s="13">
        <f>_xlfn.IFNA(IF(H$3="Productivity",
INDEX('Productivity Dump'!$E$4:$AJ$500,
MATCH($A11,'Productivity Dump'!$A$4:$A$500,0),
MATCH(H$2,'Productivity Dump'!$E$3:$AJ$3,0)
),
IF(H$3="Attendance",
INDEX('Attendance Dump'!$E$2:$AI$400,
MATCH($A11,'Attendance Dump'!$B$2:$B$400,0),
MATCH(H$2,'Attendance Dump'!$E$1:$AI$1,0)
),
INDEX('Active Hour''s Dump'!$D$3:$AH$337,
MATCH($C11,'Active Hour''s Dump'!$A$3:$A$337,0),
MATCH(H$2,'Active Hour''s Dump'!$D$2:$AH$2,0)
))),"")</f>
        <v>1012.0619999999999</v>
      </c>
      <c r="I11" s="13" t="str">
        <f>_xlfn.IFNA(IF(I$3="Productivity",
INDEX('Productivity Dump'!$E$4:$AJ$500,
MATCH($A11,'Productivity Dump'!$A$4:$A$500,0),
MATCH(I$2,'Productivity Dump'!$E$3:$AJ$3,0)
),
IF(I$3="Attendance",
INDEX('Attendance Dump'!$E$2:$AI$400,
MATCH($A11,'Attendance Dump'!$B$2:$B$400,0),
MATCH(I$2,'Attendance Dump'!$E$1:$AI$1,0)
),
INDEX('Active Hour''s Dump'!$D$3:$AH$337,
MATCH($C11,'Active Hour''s Dump'!$A$3:$A$337,0),
MATCH(I$2,'Active Hour''s Dump'!$D$2:$AH$2,0)
))),"")</f>
        <v>P</v>
      </c>
      <c r="J11" s="54">
        <f>_xlfn.IFNA(IF(J$3="Productivity",
INDEX('Productivity Dump'!$E$4:$AJ$500,
MATCH($A11,'Productivity Dump'!$A$4:$A$500,0),
MATCH(J$2,'Productivity Dump'!$E$3:$AJ$3,0)
),
IF(J$3="Attendance",
INDEX('Attendance Dump'!$E$2:$AI$400,
MATCH($A11,'Attendance Dump'!$B$2:$B$400,0),
MATCH(J$2,'Attendance Dump'!$E$1:$AI$1,0)
),
INDEX('Active Hour''s Dump'!$D$3:$AH$337,
MATCH($C11,'Active Hour''s Dump'!$A$3:$A$337,0),
MATCH(J$2,'Active Hour''s Dump'!$D$2:$AH$2,0)
))),"")</f>
        <v>9.5833333333333304</v>
      </c>
      <c r="K11" s="13">
        <f>_xlfn.IFNA(IF(K$3="Productivity",
INDEX('Productivity Dump'!$E$4:$AJ$500,
MATCH($A11,'Productivity Dump'!$A$4:$A$500,0),
MATCH(K$2,'Productivity Dump'!$E$3:$AJ$3,0)
),
IF(K$3="Attendance",
INDEX('Attendance Dump'!$E$2:$AI$400,
MATCH($A11,'Attendance Dump'!$B$2:$B$400,0),
MATCH(K$2,'Attendance Dump'!$E$1:$AI$1,0)
),
INDEX('Active Hour''s Dump'!$D$3:$AH$337,
MATCH($C11,'Active Hour''s Dump'!$A$3:$A$337,0),
MATCH(K$2,'Active Hour''s Dump'!$D$2:$AH$2,0)
))),"")</f>
        <v>1007.2789999999999</v>
      </c>
      <c r="L11" s="13" t="str">
        <f>_xlfn.IFNA(IF(L$3="Productivity",
INDEX('Productivity Dump'!$E$4:$AJ$500,
MATCH($A11,'Productivity Dump'!$A$4:$A$500,0),
MATCH(L$2,'Productivity Dump'!$E$3:$AJ$3,0)
),
IF(L$3="Attendance",
INDEX('Attendance Dump'!$E$2:$AI$400,
MATCH($A11,'Attendance Dump'!$B$2:$B$400,0),
MATCH(L$2,'Attendance Dump'!$E$1:$AI$1,0)
),
INDEX('Active Hour''s Dump'!$D$3:$AH$337,
MATCH($C11,'Active Hour''s Dump'!$A$3:$A$337,0),
MATCH(L$2,'Active Hour''s Dump'!$D$2:$AH$2,0)
))),"")</f>
        <v>P</v>
      </c>
      <c r="M11" s="54">
        <f>_xlfn.IFNA(IF(M$3="Productivity",
INDEX('Productivity Dump'!$E$4:$AJ$500,
MATCH($A11,'Productivity Dump'!$A$4:$A$500,0),
MATCH(M$2,'Productivity Dump'!$E$3:$AJ$3,0)
),
IF(M$3="Attendance",
INDEX('Attendance Dump'!$E$2:$AI$400,
MATCH($A11,'Attendance Dump'!$B$2:$B$400,0),
MATCH(M$2,'Attendance Dump'!$E$1:$AI$1,0)
),
INDEX('Active Hour''s Dump'!$D$3:$AH$337,
MATCH($C11,'Active Hour''s Dump'!$A$3:$A$337,0),
MATCH(M$2,'Active Hour''s Dump'!$D$2:$AH$2,0)
))),"")</f>
        <v>9.25</v>
      </c>
      <c r="N11" s="13">
        <f>_xlfn.IFNA(IF(N$3="Productivity",
INDEX('Productivity Dump'!$E$4:$AJ$500,
MATCH($A11,'Productivity Dump'!$A$4:$A$500,0),
MATCH(N$2,'Productivity Dump'!$E$3:$AJ$3,0)
),
IF(N$3="Attendance",
INDEX('Attendance Dump'!$E$2:$AI$400,
MATCH($A11,'Attendance Dump'!$B$2:$B$400,0),
MATCH(N$2,'Attendance Dump'!$E$1:$AI$1,0)
),
INDEX('Active Hour''s Dump'!$D$3:$AH$337,
MATCH($C11,'Active Hour''s Dump'!$A$3:$A$337,0),
MATCH(N$2,'Active Hour''s Dump'!$D$2:$AH$2,0)
))),"")</f>
        <v>804.43</v>
      </c>
      <c r="O11" s="13" t="str">
        <f>_xlfn.IFNA(IF(O$3="Productivity",
INDEX('Productivity Dump'!$E$4:$AJ$500,
MATCH($A11,'Productivity Dump'!$A$4:$A$500,0),
MATCH(O$2,'Productivity Dump'!$E$3:$AJ$3,0)
),
IF(O$3="Attendance",
INDEX('Attendance Dump'!$E$2:$AI$400,
MATCH($A11,'Attendance Dump'!$B$2:$B$400,0),
MATCH(O$2,'Attendance Dump'!$E$1:$AI$1,0)
),
INDEX('Active Hour''s Dump'!$D$3:$AH$337,
MATCH($C11,'Active Hour''s Dump'!$A$3:$A$337,0),
MATCH(O$2,'Active Hour''s Dump'!$D$2:$AH$2,0)
))),"")</f>
        <v>P</v>
      </c>
      <c r="P11" s="54">
        <f>_xlfn.IFNA(IF(P$3="Productivity",
INDEX('Productivity Dump'!$E$4:$AJ$500,
MATCH($A11,'Productivity Dump'!$A$4:$A$500,0),
MATCH(P$2,'Productivity Dump'!$E$3:$AJ$3,0)
),
IF(P$3="Attendance",
INDEX('Attendance Dump'!$E$2:$AI$400,
MATCH($A11,'Attendance Dump'!$B$2:$B$400,0),
MATCH(P$2,'Attendance Dump'!$E$1:$AI$1,0)
),
INDEX('Active Hour''s Dump'!$D$3:$AH$337,
MATCH($C11,'Active Hour''s Dump'!$A$3:$A$337,0),
MATCH(P$2,'Active Hour''s Dump'!$D$2:$AH$2,0)
))),"")</f>
        <v>7.0833333333333304</v>
      </c>
      <c r="Q11" s="13">
        <f>_xlfn.IFNA(IF(Q$3="Productivity",
INDEX('Productivity Dump'!$E$4:$AJ$500,
MATCH($A11,'Productivity Dump'!$A$4:$A$500,0),
MATCH(Q$2,'Productivity Dump'!$E$3:$AJ$3,0)
),
IF(Q$3="Attendance",
INDEX('Attendance Dump'!$E$2:$AI$400,
MATCH($A11,'Attendance Dump'!$B$2:$B$400,0),
MATCH(Q$2,'Attendance Dump'!$E$1:$AI$1,0)
),
INDEX('Active Hour''s Dump'!$D$3:$AH$337,
MATCH($C11,'Active Hour''s Dump'!$A$3:$A$337,0),
MATCH(Q$2,'Active Hour''s Dump'!$D$2:$AH$2,0)
))),"")</f>
        <v>0</v>
      </c>
      <c r="R11" s="13" t="str">
        <f>_xlfn.IFNA(IF(R$3="Productivity",
INDEX('Productivity Dump'!$E$4:$AJ$500,
MATCH($A11,'Productivity Dump'!$A$4:$A$500,0),
MATCH(R$2,'Productivity Dump'!$E$3:$AJ$3,0)
),
IF(R$3="Attendance",
INDEX('Attendance Dump'!$E$2:$AI$400,
MATCH($A11,'Attendance Dump'!$B$2:$B$400,0),
MATCH(R$2,'Attendance Dump'!$E$1:$AI$1,0)
),
INDEX('Active Hour''s Dump'!$D$3:$AH$337,
MATCH($C11,'Active Hour''s Dump'!$A$3:$A$337,0),
MATCH(R$2,'Active Hour''s Dump'!$D$2:$AH$2,0)
))),"")</f>
        <v>WO</v>
      </c>
      <c r="S11" s="54">
        <f>_xlfn.IFNA(IF(S$3="Productivity",
INDEX('Productivity Dump'!$E$4:$AJ$500,
MATCH($A11,'Productivity Dump'!$A$4:$A$500,0),
MATCH(S$2,'Productivity Dump'!$E$3:$AJ$3,0)
),
IF(S$3="Attendance",
INDEX('Attendance Dump'!$E$2:$AI$400,
MATCH($A11,'Attendance Dump'!$B$2:$B$400,0),
MATCH(S$2,'Attendance Dump'!$E$1:$AI$1,0)
),
INDEX('Active Hour''s Dump'!$D$3:$AH$337,
MATCH($C11,'Active Hour''s Dump'!$A$3:$A$337,0),
MATCH(S$2,'Active Hour''s Dump'!$D$2:$AH$2,0)
))),"")</f>
        <v>0</v>
      </c>
      <c r="T11" s="13">
        <f>_xlfn.IFNA(IF(T$3="Productivity",
INDEX('Productivity Dump'!$E$4:$AJ$500,
MATCH($A11,'Productivity Dump'!$A$4:$A$500,0),
MATCH(T$2,'Productivity Dump'!$E$3:$AJ$3,0)
),
IF(T$3="Attendance",
INDEX('Attendance Dump'!$E$2:$AI$400,
MATCH($A11,'Attendance Dump'!$B$2:$B$400,0),
MATCH(T$2,'Attendance Dump'!$E$1:$AI$1,0)
),
INDEX('Active Hour''s Dump'!$D$3:$AH$337,
MATCH($C11,'Active Hour''s Dump'!$A$3:$A$337,0),
MATCH(T$2,'Active Hour''s Dump'!$D$2:$AH$2,0)
))),"")</f>
        <v>620.75400000000002</v>
      </c>
      <c r="U11" s="13" t="str">
        <f>_xlfn.IFNA(IF(U$3="Productivity",
INDEX('Productivity Dump'!$E$4:$AJ$500,
MATCH($A11,'Productivity Dump'!$A$4:$A$500,0),
MATCH(U$2,'Productivity Dump'!$E$3:$AJ$3,0)
),
IF(U$3="Attendance",
INDEX('Attendance Dump'!$E$2:$AI$400,
MATCH($A11,'Attendance Dump'!$B$2:$B$400,0),
MATCH(U$2,'Attendance Dump'!$E$1:$AI$1,0)
),
INDEX('Active Hour''s Dump'!$D$3:$AH$337,
MATCH($C11,'Active Hour''s Dump'!$A$3:$A$337,0),
MATCH(U$2,'Active Hour''s Dump'!$D$2:$AH$2,0)
))),"")</f>
        <v>P</v>
      </c>
      <c r="V11" s="54">
        <f>_xlfn.IFNA(IF(V$3="Productivity",
INDEX('Productivity Dump'!$E$4:$AJ$500,
MATCH($A11,'Productivity Dump'!$A$4:$A$500,0),
MATCH(V$2,'Productivity Dump'!$E$3:$AJ$3,0)
),
IF(V$3="Attendance",
INDEX('Attendance Dump'!$E$2:$AI$400,
MATCH($A11,'Attendance Dump'!$B$2:$B$400,0),
MATCH(V$2,'Attendance Dump'!$E$1:$AI$1,0)
),
INDEX('Active Hour''s Dump'!$D$3:$AH$337,
MATCH($C11,'Active Hour''s Dump'!$A$3:$A$337,0),
MATCH(V$2,'Active Hour''s Dump'!$D$2:$AH$2,0)
))),"")</f>
        <v>5.75</v>
      </c>
      <c r="W11" s="13">
        <f>_xlfn.IFNA(IF(W$3="Productivity",
INDEX('Productivity Dump'!$E$4:$AJ$500,
MATCH($A11,'Productivity Dump'!$A$4:$A$500,0),
MATCH(W$2,'Productivity Dump'!$E$3:$AJ$3,0)
),
IF(W$3="Attendance",
INDEX('Attendance Dump'!$E$2:$AI$400,
MATCH($A11,'Attendance Dump'!$B$2:$B$400,0),
MATCH(W$2,'Attendance Dump'!$E$1:$AI$1,0)
),
INDEX('Active Hour''s Dump'!$D$3:$AH$337,
MATCH($C11,'Active Hour''s Dump'!$A$3:$A$337,0),
MATCH(W$2,'Active Hour''s Dump'!$D$2:$AH$2,0)
))),"")</f>
        <v>1009.687</v>
      </c>
      <c r="X11" s="13" t="str">
        <f>_xlfn.IFNA(IF(X$3="Productivity",
INDEX('Productivity Dump'!$E$4:$AJ$500,
MATCH($A11,'Productivity Dump'!$A$4:$A$500,0),
MATCH(X$2,'Productivity Dump'!$E$3:$AJ$3,0)
),
IF(X$3="Attendance",
INDEX('Attendance Dump'!$E$2:$AI$400,
MATCH($A11,'Attendance Dump'!$B$2:$B$400,0),
MATCH(X$2,'Attendance Dump'!$E$1:$AI$1,0)
),
INDEX('Active Hour''s Dump'!$D$3:$AH$337,
MATCH($C11,'Active Hour''s Dump'!$A$3:$A$337,0),
MATCH(X$2,'Active Hour''s Dump'!$D$2:$AH$2,0)
))),"")</f>
        <v>P</v>
      </c>
      <c r="Y11" s="54">
        <f>_xlfn.IFNA(IF(Y$3="Productivity",
INDEX('Productivity Dump'!$E$4:$AJ$500,
MATCH($A11,'Productivity Dump'!$A$4:$A$500,0),
MATCH(Y$2,'Productivity Dump'!$E$3:$AJ$3,0)
),
IF(Y$3="Attendance",
INDEX('Attendance Dump'!$E$2:$AI$400,
MATCH($A11,'Attendance Dump'!$B$2:$B$400,0),
MATCH(Y$2,'Attendance Dump'!$E$1:$AI$1,0)
),
INDEX('Active Hour''s Dump'!$D$3:$AH$337,
MATCH($C11,'Active Hour''s Dump'!$A$3:$A$337,0),
MATCH(Y$2,'Active Hour''s Dump'!$D$2:$AH$2,0)
))),"")</f>
        <v>9.4166666666666696</v>
      </c>
      <c r="Z11" s="13">
        <f>_xlfn.IFNA(IF(Z$3="Productivity",
INDEX('Productivity Dump'!$E$4:$AJ$500,
MATCH($A11,'Productivity Dump'!$A$4:$A$500,0),
MATCH(Z$2,'Productivity Dump'!$E$3:$AJ$3,0)
),
IF(Z$3="Attendance",
INDEX('Attendance Dump'!$E$2:$AI$400,
MATCH($A11,'Attendance Dump'!$B$2:$B$400,0),
MATCH(Z$2,'Attendance Dump'!$E$1:$AI$1,0)
),
INDEX('Active Hour''s Dump'!$D$3:$AH$337,
MATCH($C11,'Active Hour''s Dump'!$A$3:$A$337,0),
MATCH(Z$2,'Active Hour''s Dump'!$D$2:$AH$2,0)
))),"")</f>
        <v>1035.06</v>
      </c>
      <c r="AA11" s="13" t="str">
        <f>_xlfn.IFNA(IF(AA$3="Productivity",
INDEX('Productivity Dump'!$E$4:$AJ$500,
MATCH($A11,'Productivity Dump'!$A$4:$A$500,0),
MATCH(AA$2,'Productivity Dump'!$E$3:$AJ$3,0)
),
IF(AA$3="Attendance",
INDEX('Attendance Dump'!$E$2:$AI$400,
MATCH($A11,'Attendance Dump'!$B$2:$B$400,0),
MATCH(AA$2,'Attendance Dump'!$E$1:$AI$1,0)
),
INDEX('Active Hour''s Dump'!$D$3:$AH$337,
MATCH($C11,'Active Hour''s Dump'!$A$3:$A$337,0),
MATCH(AA$2,'Active Hour''s Dump'!$D$2:$AH$2,0)
))),"")</f>
        <v>P</v>
      </c>
      <c r="AB11" s="54">
        <f>_xlfn.IFNA(IF(AB$3="Productivity",
INDEX('Productivity Dump'!$E$4:$AJ$500,
MATCH($A11,'Productivity Dump'!$A$4:$A$500,0),
MATCH(AB$2,'Productivity Dump'!$E$3:$AJ$3,0)
),
IF(AB$3="Attendance",
INDEX('Attendance Dump'!$E$2:$AI$400,
MATCH($A11,'Attendance Dump'!$B$2:$B$400,0),
MATCH(AB$2,'Attendance Dump'!$E$1:$AI$1,0)
),
INDEX('Active Hour''s Dump'!$D$3:$AH$337,
MATCH($C11,'Active Hour''s Dump'!$A$3:$A$337,0),
MATCH(AB$2,'Active Hour''s Dump'!$D$2:$AH$2,0)
))),"")</f>
        <v>8.8333333333333304</v>
      </c>
      <c r="AC11" s="13">
        <f>_xlfn.IFNA(IF(AC$3="Productivity",
INDEX('Productivity Dump'!$E$4:$AJ$500,
MATCH($A11,'Productivity Dump'!$A$4:$A$500,0),
MATCH(AC$2,'Productivity Dump'!$E$3:$AJ$3,0)
),
IF(AC$3="Attendance",
INDEX('Attendance Dump'!$E$2:$AI$400,
MATCH($A11,'Attendance Dump'!$B$2:$B$400,0),
MATCH(AC$2,'Attendance Dump'!$E$1:$AI$1,0)
),
INDEX('Active Hour''s Dump'!$D$3:$AH$337,
MATCH($C11,'Active Hour''s Dump'!$A$3:$A$337,0),
MATCH(AC$2,'Active Hour''s Dump'!$D$2:$AH$2,0)
))),"")</f>
        <v>1012.6699999999998</v>
      </c>
      <c r="AD11" s="13" t="str">
        <f>_xlfn.IFNA(IF(AD$3="Productivity",
INDEX('Productivity Dump'!$E$4:$AJ$500,
MATCH($A11,'Productivity Dump'!$A$4:$A$500,0),
MATCH(AD$2,'Productivity Dump'!$E$3:$AJ$3,0)
),
IF(AD$3="Attendance",
INDEX('Attendance Dump'!$E$2:$AI$400,
MATCH($A11,'Attendance Dump'!$B$2:$B$400,0),
MATCH(AD$2,'Attendance Dump'!$E$1:$AI$1,0)
),
INDEX('Active Hour''s Dump'!$D$3:$AH$337,
MATCH($C11,'Active Hour''s Dump'!$A$3:$A$337,0),
MATCH(AD$2,'Active Hour''s Dump'!$D$2:$AH$2,0)
))),"")</f>
        <v>P</v>
      </c>
      <c r="AE11" s="54">
        <f>_xlfn.IFNA(IF(AE$3="Productivity",
INDEX('Productivity Dump'!$E$4:$AJ$500,
MATCH($A11,'Productivity Dump'!$A$4:$A$500,0),
MATCH(AE$2,'Productivity Dump'!$E$3:$AJ$3,0)
),
IF(AE$3="Attendance",
INDEX('Attendance Dump'!$E$2:$AI$400,
MATCH($A11,'Attendance Dump'!$B$2:$B$400,0),
MATCH(AE$2,'Attendance Dump'!$E$1:$AI$1,0)
),
INDEX('Active Hour''s Dump'!$D$3:$AH$337,
MATCH($C11,'Active Hour''s Dump'!$A$3:$A$337,0),
MATCH(AE$2,'Active Hour''s Dump'!$D$2:$AH$2,0)
))),"")</f>
        <v>9.0833333333333304</v>
      </c>
      <c r="AF11" s="13">
        <f>_xlfn.IFNA(IF(AF$3="Productivity",
INDEX('Productivity Dump'!$E$4:$AJ$500,
MATCH($A11,'Productivity Dump'!$A$4:$A$500,0),
MATCH(AF$2,'Productivity Dump'!$E$3:$AJ$3,0)
),
IF(AF$3="Attendance",
INDEX('Attendance Dump'!$E$2:$AI$400,
MATCH($A11,'Attendance Dump'!$B$2:$B$400,0),
MATCH(AF$2,'Attendance Dump'!$E$1:$AI$1,0)
),
INDEX('Active Hour''s Dump'!$D$3:$AH$337,
MATCH($C11,'Active Hour''s Dump'!$A$3:$A$337,0),
MATCH(AF$2,'Active Hour''s Dump'!$D$2:$AH$2,0)
))),"")</f>
        <v>708.36299999999983</v>
      </c>
      <c r="AG11" s="13" t="str">
        <f>_xlfn.IFNA(IF(AG$3="Productivity",
INDEX('Productivity Dump'!$E$4:$AJ$500,
MATCH($A11,'Productivity Dump'!$A$4:$A$500,0),
MATCH(AG$2,'Productivity Dump'!$E$3:$AJ$3,0)
),
IF(AG$3="Attendance",
INDEX('Attendance Dump'!$E$2:$AI$400,
MATCH($A11,'Attendance Dump'!$B$2:$B$400,0),
MATCH(AG$2,'Attendance Dump'!$E$1:$AI$1,0)
),
INDEX('Active Hour''s Dump'!$D$3:$AH$337,
MATCH($C11,'Active Hour''s Dump'!$A$3:$A$337,0),
MATCH(AG$2,'Active Hour''s Dump'!$D$2:$AH$2,0)
))),"")</f>
        <v>PL-HL</v>
      </c>
      <c r="AH11" s="54">
        <f>_xlfn.IFNA(IF(AH$3="Productivity",
INDEX('Productivity Dump'!$E$4:$AJ$500,
MATCH($A11,'Productivity Dump'!$A$4:$A$500,0),
MATCH(AH$2,'Productivity Dump'!$E$3:$AJ$3,0)
),
IF(AH$3="Attendance",
INDEX('Attendance Dump'!$E$2:$AI$400,
MATCH($A11,'Attendance Dump'!$B$2:$B$400,0),
MATCH(AH$2,'Attendance Dump'!$E$1:$AI$1,0)
),
INDEX('Active Hour''s Dump'!$D$3:$AH$337,
MATCH($C11,'Active Hour''s Dump'!$A$3:$A$337,0),
MATCH(AH$2,'Active Hour''s Dump'!$D$2:$AH$2,0)
))),"")</f>
        <v>7.6666666666666696</v>
      </c>
      <c r="AI11" s="13">
        <f>_xlfn.IFNA(IF(AI$3="Productivity",
INDEX('Productivity Dump'!$E$4:$AJ$500,
MATCH($A11,'Productivity Dump'!$A$4:$A$500,0),
MATCH(AI$2,'Productivity Dump'!$E$3:$AJ$3,0)
),
IF(AI$3="Attendance",
INDEX('Attendance Dump'!$E$2:$AI$400,
MATCH($A11,'Attendance Dump'!$B$2:$B$400,0),
MATCH(AI$2,'Attendance Dump'!$E$1:$AI$1,0)
),
INDEX('Active Hour''s Dump'!$D$3:$AH$337,
MATCH($C11,'Active Hour''s Dump'!$A$3:$A$337,0),
MATCH(AI$2,'Active Hour''s Dump'!$D$2:$AH$2,0)
))),"")</f>
        <v>820.87500000000011</v>
      </c>
      <c r="AJ11" s="13" t="str">
        <f>_xlfn.IFNA(IF(AJ$3="Productivity",
INDEX('Productivity Dump'!$E$4:$AJ$500,
MATCH($A11,'Productivity Dump'!$A$4:$A$500,0),
MATCH(AJ$2,'Productivity Dump'!$E$3:$AJ$3,0)
),
IF(AJ$3="Attendance",
INDEX('Attendance Dump'!$E$2:$AI$400,
MATCH($A11,'Attendance Dump'!$B$2:$B$400,0),
MATCH(AJ$2,'Attendance Dump'!$E$1:$AI$1,0)
),
INDEX('Active Hour''s Dump'!$D$3:$AH$337,
MATCH($C11,'Active Hour''s Dump'!$A$3:$A$337,0),
MATCH(AJ$2,'Active Hour''s Dump'!$D$2:$AH$2,0)
))),"")</f>
        <v>P</v>
      </c>
      <c r="AK11" s="54">
        <f>_xlfn.IFNA(IF(AK$3="Productivity",
INDEX('Productivity Dump'!$E$4:$AJ$500,
MATCH($A11,'Productivity Dump'!$A$4:$A$500,0),
MATCH(AK$2,'Productivity Dump'!$E$3:$AJ$3,0)
),
IF(AK$3="Attendance",
INDEX('Attendance Dump'!$E$2:$AI$400,
MATCH($A11,'Attendance Dump'!$B$2:$B$400,0),
MATCH(AK$2,'Attendance Dump'!$E$1:$AI$1,0)
),
INDEX('Active Hour''s Dump'!$D$3:$AH$337,
MATCH($C11,'Active Hour''s Dump'!$A$3:$A$337,0),
MATCH(AK$2,'Active Hour''s Dump'!$D$2:$AH$2,0)
))),"")</f>
        <v>7.4166666666666696</v>
      </c>
      <c r="AL11" s="13">
        <f>_xlfn.IFNA(IF(AL$3="Productivity",
INDEX('Productivity Dump'!$E$4:$AJ$500,
MATCH($A11,'Productivity Dump'!$A$4:$A$500,0),
MATCH(AL$2,'Productivity Dump'!$E$3:$AJ$3,0)
),
IF(AL$3="Attendance",
INDEX('Attendance Dump'!$E$2:$AI$400,
MATCH($A11,'Attendance Dump'!$B$2:$B$400,0),
MATCH(AL$2,'Attendance Dump'!$E$1:$AI$1,0)
),
INDEX('Active Hour''s Dump'!$D$3:$AH$337,
MATCH($C11,'Active Hour''s Dump'!$A$3:$A$337,0),
MATCH(AL$2,'Active Hour''s Dump'!$D$2:$AH$2,0)
))),"")</f>
        <v>0</v>
      </c>
      <c r="AM11" s="13" t="str">
        <f>_xlfn.IFNA(IF(AM$3="Productivity",
INDEX('Productivity Dump'!$E$4:$AJ$500,
MATCH($A11,'Productivity Dump'!$A$4:$A$500,0),
MATCH(AM$2,'Productivity Dump'!$E$3:$AJ$3,0)
),
IF(AM$3="Attendance",
INDEX('Attendance Dump'!$E$2:$AI$400,
MATCH($A11,'Attendance Dump'!$B$2:$B$400,0),
MATCH(AM$2,'Attendance Dump'!$E$1:$AI$1,0)
),
INDEX('Active Hour''s Dump'!$D$3:$AH$337,
MATCH($C11,'Active Hour''s Dump'!$A$3:$A$337,0),
MATCH(AM$2,'Active Hour''s Dump'!$D$2:$AH$2,0)
))),"")</f>
        <v>WO</v>
      </c>
      <c r="AN11" s="54">
        <f>_xlfn.IFNA(IF(AN$3="Productivity",
INDEX('Productivity Dump'!$E$4:$AJ$500,
MATCH($A11,'Productivity Dump'!$A$4:$A$500,0),
MATCH(AN$2,'Productivity Dump'!$E$3:$AJ$3,0)
),
IF(AN$3="Attendance",
INDEX('Attendance Dump'!$E$2:$AI$400,
MATCH($A11,'Attendance Dump'!$B$2:$B$400,0),
MATCH(AN$2,'Attendance Dump'!$E$1:$AI$1,0)
),
INDEX('Active Hour''s Dump'!$D$3:$AH$337,
MATCH($C11,'Active Hour''s Dump'!$A$3:$A$337,0),
MATCH(AN$2,'Active Hour''s Dump'!$D$2:$AH$2,0)
))),"")</f>
        <v>0</v>
      </c>
      <c r="AO11" s="13">
        <f>_xlfn.IFNA(IF(AO$3="Productivity",
INDEX('Productivity Dump'!$E$4:$AJ$500,
MATCH($A11,'Productivity Dump'!$A$4:$A$500,0),
MATCH(AO$2,'Productivity Dump'!$E$3:$AJ$3,0)
),
IF(AO$3="Attendance",
INDEX('Attendance Dump'!$E$2:$AI$400,
MATCH($A11,'Attendance Dump'!$B$2:$B$400,0),
MATCH(AO$2,'Attendance Dump'!$E$1:$AI$1,0)
),
INDEX('Active Hour''s Dump'!$D$3:$AH$337,
MATCH($C11,'Active Hour''s Dump'!$A$3:$A$337,0),
MATCH(AO$2,'Active Hour''s Dump'!$D$2:$AH$2,0)
))),"")</f>
        <v>636.96400000000006</v>
      </c>
      <c r="AP11" s="13" t="str">
        <f>_xlfn.IFNA(IF(AP$3="Productivity",
INDEX('Productivity Dump'!$E$4:$AJ$500,
MATCH($A11,'Productivity Dump'!$A$4:$A$500,0),
MATCH(AP$2,'Productivity Dump'!$E$3:$AJ$3,0)
),
IF(AP$3="Attendance",
INDEX('Attendance Dump'!$E$2:$AI$400,
MATCH($A11,'Attendance Dump'!$B$2:$B$400,0),
MATCH(AP$2,'Attendance Dump'!$E$1:$AI$1,0)
),
INDEX('Active Hour''s Dump'!$D$3:$AH$337,
MATCH($C11,'Active Hour''s Dump'!$A$3:$A$337,0),
MATCH(AP$2,'Active Hour''s Dump'!$D$2:$AH$2,0)
))),"")</f>
        <v>P</v>
      </c>
      <c r="AQ11" s="54">
        <f>_xlfn.IFNA(IF(AQ$3="Productivity",
INDEX('Productivity Dump'!$E$4:$AJ$500,
MATCH($A11,'Productivity Dump'!$A$4:$A$500,0),
MATCH(AQ$2,'Productivity Dump'!$E$3:$AJ$3,0)
),
IF(AQ$3="Attendance",
INDEX('Attendance Dump'!$E$2:$AI$400,
MATCH($A11,'Attendance Dump'!$B$2:$B$400,0),
MATCH(AQ$2,'Attendance Dump'!$E$1:$AI$1,0)
),
INDEX('Active Hour''s Dump'!$D$3:$AH$337,
MATCH($C11,'Active Hour''s Dump'!$A$3:$A$337,0),
MATCH(AQ$2,'Active Hour''s Dump'!$D$2:$AH$2,0)
))),"")</f>
        <v>6.1666666666666696</v>
      </c>
      <c r="AR11" s="13">
        <f>_xlfn.IFNA(IF(AR$3="Productivity",
INDEX('Productivity Dump'!$E$4:$AJ$500,
MATCH($A11,'Productivity Dump'!$A$4:$A$500,0),
MATCH(AR$2,'Productivity Dump'!$E$3:$AJ$3,0)
),
IF(AR$3="Attendance",
INDEX('Attendance Dump'!$E$2:$AI$400,
MATCH($A11,'Attendance Dump'!$B$2:$B$400,0),
MATCH(AR$2,'Attendance Dump'!$E$1:$AI$1,0)
),
INDEX('Active Hour''s Dump'!$D$3:$AH$337,
MATCH($C11,'Active Hour''s Dump'!$A$3:$A$337,0),
MATCH(AR$2,'Active Hour''s Dump'!$D$2:$AH$2,0)
))),"")</f>
        <v>959.97699999999986</v>
      </c>
      <c r="AS11" s="13" t="str">
        <f>_xlfn.IFNA(IF(AS$3="Productivity",
INDEX('Productivity Dump'!$E$4:$AJ$500,
MATCH($A11,'Productivity Dump'!$A$4:$A$500,0),
MATCH(AS$2,'Productivity Dump'!$E$3:$AJ$3,0)
),
IF(AS$3="Attendance",
INDEX('Attendance Dump'!$E$2:$AI$400,
MATCH($A11,'Attendance Dump'!$B$2:$B$400,0),
MATCH(AS$2,'Attendance Dump'!$E$1:$AI$1,0)
),
INDEX('Active Hour''s Dump'!$D$3:$AH$337,
MATCH($C11,'Active Hour''s Dump'!$A$3:$A$337,0),
MATCH(AS$2,'Active Hour''s Dump'!$D$2:$AH$2,0)
))),"")</f>
        <v>P</v>
      </c>
      <c r="AT11" s="54">
        <f>_xlfn.IFNA(IF(AT$3="Productivity",
INDEX('Productivity Dump'!$E$4:$AJ$500,
MATCH($A11,'Productivity Dump'!$A$4:$A$500,0),
MATCH(AT$2,'Productivity Dump'!$E$3:$AJ$3,0)
),
IF(AT$3="Attendance",
INDEX('Attendance Dump'!$E$2:$AI$400,
MATCH($A11,'Attendance Dump'!$B$2:$B$400,0),
MATCH(AT$2,'Attendance Dump'!$E$1:$AI$1,0)
),
INDEX('Active Hour''s Dump'!$D$3:$AH$337,
MATCH($C11,'Active Hour''s Dump'!$A$3:$A$337,0),
MATCH(AT$2,'Active Hour''s Dump'!$D$2:$AH$2,0)
))),"")</f>
        <v>8.8333333333333304</v>
      </c>
      <c r="AU11" s="13">
        <f>_xlfn.IFNA(IF(AU$3="Productivity",
INDEX('Productivity Dump'!$E$4:$AJ$500,
MATCH($A11,'Productivity Dump'!$A$4:$A$500,0),
MATCH(AU$2,'Productivity Dump'!$E$3:$AJ$3,0)
),
IF(AU$3="Attendance",
INDEX('Attendance Dump'!$E$2:$AI$400,
MATCH($A11,'Attendance Dump'!$B$2:$B$400,0),
MATCH(AU$2,'Attendance Dump'!$E$1:$AI$1,0)
),
INDEX('Active Hour''s Dump'!$D$3:$AH$337,
MATCH($C11,'Active Hour''s Dump'!$A$3:$A$337,0),
MATCH(AU$2,'Active Hour''s Dump'!$D$2:$AH$2,0)
))),"")</f>
        <v>1041.7660000000001</v>
      </c>
      <c r="AV11" s="13" t="str">
        <f>_xlfn.IFNA(IF(AV$3="Productivity",
INDEX('Productivity Dump'!$E$4:$AJ$500,
MATCH($A11,'Productivity Dump'!$A$4:$A$500,0),
MATCH(AV$2,'Productivity Dump'!$E$3:$AJ$3,0)
),
IF(AV$3="Attendance",
INDEX('Attendance Dump'!$E$2:$AI$400,
MATCH($A11,'Attendance Dump'!$B$2:$B$400,0),
MATCH(AV$2,'Attendance Dump'!$E$1:$AI$1,0)
),
INDEX('Active Hour''s Dump'!$D$3:$AH$337,
MATCH($C11,'Active Hour''s Dump'!$A$3:$A$337,0),
MATCH(AV$2,'Active Hour''s Dump'!$D$2:$AH$2,0)
))),"")</f>
        <v>P</v>
      </c>
      <c r="AW11" s="54">
        <f>_xlfn.IFNA(IF(AW$3="Productivity",
INDEX('Productivity Dump'!$E$4:$AJ$500,
MATCH($A11,'Productivity Dump'!$A$4:$A$500,0),
MATCH(AW$2,'Productivity Dump'!$E$3:$AJ$3,0)
),
IF(AW$3="Attendance",
INDEX('Attendance Dump'!$E$2:$AI$400,
MATCH($A11,'Attendance Dump'!$B$2:$B$400,0),
MATCH(AW$2,'Attendance Dump'!$E$1:$AI$1,0)
),
INDEX('Active Hour''s Dump'!$D$3:$AH$337,
MATCH($C11,'Active Hour''s Dump'!$A$3:$A$337,0),
MATCH(AW$2,'Active Hour''s Dump'!$D$2:$AH$2,0)
))),"")</f>
        <v>8.4166666666666696</v>
      </c>
      <c r="AX11" s="13">
        <f>_xlfn.IFNA(IF(AX$3="Productivity",
INDEX('Productivity Dump'!$E$4:$AJ$500,
MATCH($A11,'Productivity Dump'!$A$4:$A$500,0),
MATCH(AX$2,'Productivity Dump'!$E$3:$AJ$3,0)
),
IF(AX$3="Attendance",
INDEX('Attendance Dump'!$E$2:$AI$400,
MATCH($A11,'Attendance Dump'!$B$2:$B$400,0),
MATCH(AX$2,'Attendance Dump'!$E$1:$AI$1,0)
),
INDEX('Active Hour''s Dump'!$D$3:$AH$337,
MATCH($C11,'Active Hour''s Dump'!$A$3:$A$337,0),
MATCH(AX$2,'Active Hour''s Dump'!$D$2:$AH$2,0)
))),"")</f>
        <v>1014.6609999999998</v>
      </c>
      <c r="AY11" s="13" t="str">
        <f>_xlfn.IFNA(IF(AY$3="Productivity",
INDEX('Productivity Dump'!$E$4:$AJ$500,
MATCH($A11,'Productivity Dump'!$A$4:$A$500,0),
MATCH(AY$2,'Productivity Dump'!$E$3:$AJ$3,0)
),
IF(AY$3="Attendance",
INDEX('Attendance Dump'!$E$2:$AI$400,
MATCH($A11,'Attendance Dump'!$B$2:$B$400,0),
MATCH(AY$2,'Attendance Dump'!$E$1:$AI$1,0)
),
INDEX('Active Hour''s Dump'!$D$3:$AH$337,
MATCH($C11,'Active Hour''s Dump'!$A$3:$A$337,0),
MATCH(AY$2,'Active Hour''s Dump'!$D$2:$AH$2,0)
))),"")</f>
        <v>P</v>
      </c>
      <c r="AZ11" s="54">
        <f>_xlfn.IFNA(IF(AZ$3="Productivity",
INDEX('Productivity Dump'!$E$4:$AJ$500,
MATCH($A11,'Productivity Dump'!$A$4:$A$500,0),
MATCH(AZ$2,'Productivity Dump'!$E$3:$AJ$3,0)
),
IF(AZ$3="Attendance",
INDEX('Attendance Dump'!$E$2:$AI$400,
MATCH($A11,'Attendance Dump'!$B$2:$B$400,0),
MATCH(AZ$2,'Attendance Dump'!$E$1:$AI$1,0)
),
INDEX('Active Hour''s Dump'!$D$3:$AH$337,
MATCH($C11,'Active Hour''s Dump'!$A$3:$A$337,0),
MATCH(AZ$2,'Active Hour''s Dump'!$D$2:$AH$2,0)
))),"")</f>
        <v>8.8333333333333304</v>
      </c>
      <c r="BA11" s="13">
        <f>_xlfn.IFNA(IF(BA$3="Productivity",
INDEX('Productivity Dump'!$E$4:$AJ$500,
MATCH($A11,'Productivity Dump'!$A$4:$A$500,0),
MATCH(BA$2,'Productivity Dump'!$E$3:$AJ$3,0)
),
IF(BA$3="Attendance",
INDEX('Attendance Dump'!$E$2:$AI$400,
MATCH($A11,'Attendance Dump'!$B$2:$B$400,0),
MATCH(BA$2,'Attendance Dump'!$E$1:$AI$1,0)
),
INDEX('Active Hour''s Dump'!$D$3:$AH$337,
MATCH($C11,'Active Hour''s Dump'!$A$3:$A$337,0),
MATCH(BA$2,'Active Hour''s Dump'!$D$2:$AH$2,0)
))),"")</f>
        <v>1060.7379999999998</v>
      </c>
      <c r="BB11" s="13" t="str">
        <f>_xlfn.IFNA(IF(BB$3="Productivity",
INDEX('Productivity Dump'!$E$4:$AJ$500,
MATCH($A11,'Productivity Dump'!$A$4:$A$500,0),
MATCH(BB$2,'Productivity Dump'!$E$3:$AJ$3,0)
),
IF(BB$3="Attendance",
INDEX('Attendance Dump'!$E$2:$AI$400,
MATCH($A11,'Attendance Dump'!$B$2:$B$400,0),
MATCH(BB$2,'Attendance Dump'!$E$1:$AI$1,0)
),
INDEX('Active Hour''s Dump'!$D$3:$AH$337,
MATCH($C11,'Active Hour''s Dump'!$A$3:$A$337,0),
MATCH(BB$2,'Active Hour''s Dump'!$D$2:$AH$2,0)
))),"")</f>
        <v>P</v>
      </c>
      <c r="BC11" s="54">
        <f>_xlfn.IFNA(IF(BC$3="Productivity",
INDEX('Productivity Dump'!$E$4:$AJ$500,
MATCH($A11,'Productivity Dump'!$A$4:$A$500,0),
MATCH(BC$2,'Productivity Dump'!$E$3:$AJ$3,0)
),
IF(BC$3="Attendance",
INDEX('Attendance Dump'!$E$2:$AI$400,
MATCH($A11,'Attendance Dump'!$B$2:$B$400,0),
MATCH(BC$2,'Attendance Dump'!$E$1:$AI$1,0)
),
INDEX('Active Hour''s Dump'!$D$3:$AH$337,
MATCH($C11,'Active Hour''s Dump'!$A$3:$A$337,0),
MATCH(BC$2,'Active Hour''s Dump'!$D$2:$AH$2,0)
))),"")</f>
        <v>9.9166666666666696</v>
      </c>
      <c r="BD11" s="13">
        <f>_xlfn.IFNA(IF(BD$3="Productivity",
INDEX('Productivity Dump'!$E$4:$AJ$500,
MATCH($A11,'Productivity Dump'!$A$4:$A$500,0),
MATCH(BD$2,'Productivity Dump'!$E$3:$AJ$3,0)
),
IF(BD$3="Attendance",
INDEX('Attendance Dump'!$E$2:$AI$400,
MATCH($A11,'Attendance Dump'!$B$2:$B$400,0),
MATCH(BD$2,'Attendance Dump'!$E$1:$AI$1,0)
),
INDEX('Active Hour''s Dump'!$D$3:$AH$337,
MATCH($C11,'Active Hour''s Dump'!$A$3:$A$337,0),
MATCH(BD$2,'Active Hour''s Dump'!$D$2:$AH$2,0)
))),"")</f>
        <v>700.63099999999997</v>
      </c>
      <c r="BE11" s="13" t="str">
        <f>_xlfn.IFNA(IF(BE$3="Productivity",
INDEX('Productivity Dump'!$E$4:$AJ$500,
MATCH($A11,'Productivity Dump'!$A$4:$A$500,0),
MATCH(BE$2,'Productivity Dump'!$E$3:$AJ$3,0)
),
IF(BE$3="Attendance",
INDEX('Attendance Dump'!$E$2:$AI$400,
MATCH($A11,'Attendance Dump'!$B$2:$B$400,0),
MATCH(BE$2,'Attendance Dump'!$E$1:$AI$1,0)
),
INDEX('Active Hour''s Dump'!$D$3:$AH$337,
MATCH($C11,'Active Hour''s Dump'!$A$3:$A$337,0),
MATCH(BE$2,'Active Hour''s Dump'!$D$2:$AH$2,0)
))),"")</f>
        <v>P</v>
      </c>
      <c r="BF11" s="54">
        <f>_xlfn.IFNA(IF(BF$3="Productivity",
INDEX('Productivity Dump'!$E$4:$AJ$500,
MATCH($A11,'Productivity Dump'!$A$4:$A$500,0),
MATCH(BF$2,'Productivity Dump'!$E$3:$AJ$3,0)
),
IF(BF$3="Attendance",
INDEX('Attendance Dump'!$E$2:$AI$400,
MATCH($A11,'Attendance Dump'!$B$2:$B$400,0),
MATCH(BF$2,'Attendance Dump'!$E$1:$AI$1,0)
),
INDEX('Active Hour''s Dump'!$D$3:$AH$337,
MATCH($C11,'Active Hour''s Dump'!$A$3:$A$337,0),
MATCH(BF$2,'Active Hour''s Dump'!$D$2:$AH$2,0)
))),"")</f>
        <v>6.5</v>
      </c>
      <c r="BG11" s="13">
        <f>_xlfn.IFNA(IF(BG$3="Productivity",
INDEX('Productivity Dump'!$E$4:$AJ$500,
MATCH($A11,'Productivity Dump'!$A$4:$A$500,0),
MATCH(BG$2,'Productivity Dump'!$E$3:$AJ$3,0)
),
IF(BG$3="Attendance",
INDEX('Attendance Dump'!$E$2:$AI$400,
MATCH($A11,'Attendance Dump'!$B$2:$B$400,0),
MATCH(BG$2,'Attendance Dump'!$E$1:$AI$1,0)
),
INDEX('Active Hour''s Dump'!$D$3:$AH$337,
MATCH($C11,'Active Hour''s Dump'!$A$3:$A$337,0),
MATCH(BG$2,'Active Hour''s Dump'!$D$2:$AH$2,0)
))),"")</f>
        <v>0</v>
      </c>
      <c r="BH11" s="13" t="str">
        <f>_xlfn.IFNA(IF(BH$3="Productivity",
INDEX('Productivity Dump'!$E$4:$AJ$500,
MATCH($A11,'Productivity Dump'!$A$4:$A$500,0),
MATCH(BH$2,'Productivity Dump'!$E$3:$AJ$3,0)
),
IF(BH$3="Attendance",
INDEX('Attendance Dump'!$E$2:$AI$400,
MATCH($A11,'Attendance Dump'!$B$2:$B$400,0),
MATCH(BH$2,'Attendance Dump'!$E$1:$AI$1,0)
),
INDEX('Active Hour''s Dump'!$D$3:$AH$337,
MATCH($C11,'Active Hour''s Dump'!$A$3:$A$337,0),
MATCH(BH$2,'Active Hour''s Dump'!$D$2:$AH$2,0)
))),"")</f>
        <v>WO</v>
      </c>
      <c r="BI11" s="54">
        <f>_xlfn.IFNA(IF(BI$3="Productivity",
INDEX('Productivity Dump'!$E$4:$AJ$500,
MATCH($A11,'Productivity Dump'!$A$4:$A$500,0),
MATCH(BI$2,'Productivity Dump'!$E$3:$AJ$3,0)
),
IF(BI$3="Attendance",
INDEX('Attendance Dump'!$E$2:$AI$400,
MATCH($A11,'Attendance Dump'!$B$2:$B$400,0),
MATCH(BI$2,'Attendance Dump'!$E$1:$AI$1,0)
),
INDEX('Active Hour''s Dump'!$D$3:$AH$337,
MATCH($C11,'Active Hour''s Dump'!$A$3:$A$337,0),
MATCH(BI$2,'Active Hour''s Dump'!$D$2:$AH$2,0)
))),"")</f>
        <v>0</v>
      </c>
      <c r="BJ11" s="13">
        <f>_xlfn.IFNA(IF(BJ$3="Productivity",
INDEX('Productivity Dump'!$E$4:$AJ$500,
MATCH($A11,'Productivity Dump'!$A$4:$A$500,0),
MATCH(BJ$2,'Productivity Dump'!$E$3:$AJ$3,0)
),
IF(BJ$3="Attendance",
INDEX('Attendance Dump'!$E$2:$AI$400,
MATCH($A11,'Attendance Dump'!$B$2:$B$400,0),
MATCH(BJ$2,'Attendance Dump'!$E$1:$AI$1,0)
),
INDEX('Active Hour''s Dump'!$D$3:$AH$337,
MATCH($C11,'Active Hour''s Dump'!$A$3:$A$337,0),
MATCH(BJ$2,'Active Hour''s Dump'!$D$2:$AH$2,0)
))),"")</f>
        <v>656.48900000000003</v>
      </c>
      <c r="BK11" s="13" t="str">
        <f>_xlfn.IFNA(IF(BK$3="Productivity",
INDEX('Productivity Dump'!$E$4:$AJ$500,
MATCH($A11,'Productivity Dump'!$A$4:$A$500,0),
MATCH(BK$2,'Productivity Dump'!$E$3:$AJ$3,0)
),
IF(BK$3="Attendance",
INDEX('Attendance Dump'!$E$2:$AI$400,
MATCH($A11,'Attendance Dump'!$B$2:$B$400,0),
MATCH(BK$2,'Attendance Dump'!$E$1:$AI$1,0)
),
INDEX('Active Hour''s Dump'!$D$3:$AH$337,
MATCH($C11,'Active Hour''s Dump'!$A$3:$A$337,0),
MATCH(BK$2,'Active Hour''s Dump'!$D$2:$AH$2,0)
))),"")</f>
        <v>P</v>
      </c>
      <c r="BL11" s="54">
        <f>_xlfn.IFNA(IF(BL$3="Productivity",
INDEX('Productivity Dump'!$E$4:$AJ$500,
MATCH($A11,'Productivity Dump'!$A$4:$A$500,0),
MATCH(BL$2,'Productivity Dump'!$E$3:$AJ$3,0)
),
IF(BL$3="Attendance",
INDEX('Attendance Dump'!$E$2:$AI$400,
MATCH($A11,'Attendance Dump'!$B$2:$B$400,0),
MATCH(BL$2,'Attendance Dump'!$E$1:$AI$1,0)
),
INDEX('Active Hour''s Dump'!$D$3:$AH$337,
MATCH($C11,'Active Hour''s Dump'!$A$3:$A$337,0),
MATCH(BL$2,'Active Hour''s Dump'!$D$2:$AH$2,0)
))),"")</f>
        <v>5.9166666666666696</v>
      </c>
      <c r="BM11" s="13">
        <f>_xlfn.IFNA(IF(BM$3="Productivity",
INDEX('Productivity Dump'!$E$4:$AJ$500,
MATCH($A11,'Productivity Dump'!$A$4:$A$500,0),
MATCH(BM$2,'Productivity Dump'!$E$3:$AJ$3,0)
),
IF(BM$3="Attendance",
INDEX('Attendance Dump'!$E$2:$AI$400,
MATCH($A11,'Attendance Dump'!$B$2:$B$400,0),
MATCH(BM$2,'Attendance Dump'!$E$1:$AI$1,0)
),
INDEX('Active Hour''s Dump'!$D$3:$AH$337,
MATCH($C11,'Active Hour''s Dump'!$A$3:$A$337,0),
MATCH(BM$2,'Active Hour''s Dump'!$D$2:$AH$2,0)
))),"")</f>
        <v>1007.4259999999999</v>
      </c>
      <c r="BN11" s="13" t="str">
        <f>_xlfn.IFNA(IF(BN$3="Productivity",
INDEX('Productivity Dump'!$E$4:$AJ$500,
MATCH($A11,'Productivity Dump'!$A$4:$A$500,0),
MATCH(BN$2,'Productivity Dump'!$E$3:$AJ$3,0)
),
IF(BN$3="Attendance",
INDEX('Attendance Dump'!$E$2:$AI$400,
MATCH($A11,'Attendance Dump'!$B$2:$B$400,0),
MATCH(BN$2,'Attendance Dump'!$E$1:$AI$1,0)
),
INDEX('Active Hour''s Dump'!$D$3:$AH$337,
MATCH($C11,'Active Hour''s Dump'!$A$3:$A$337,0),
MATCH(BN$2,'Active Hour''s Dump'!$D$2:$AH$2,0)
))),"")</f>
        <v>P</v>
      </c>
      <c r="BO11" s="54">
        <f>_xlfn.IFNA(IF(BO$3="Productivity",
INDEX('Productivity Dump'!$E$4:$AJ$500,
MATCH($A11,'Productivity Dump'!$A$4:$A$500,0),
MATCH(BO$2,'Productivity Dump'!$E$3:$AJ$3,0)
),
IF(BO$3="Attendance",
INDEX('Attendance Dump'!$E$2:$AI$400,
MATCH($A11,'Attendance Dump'!$B$2:$B$400,0),
MATCH(BO$2,'Attendance Dump'!$E$1:$AI$1,0)
),
INDEX('Active Hour''s Dump'!$D$3:$AH$337,
MATCH($C11,'Active Hour''s Dump'!$A$3:$A$337,0),
MATCH(BO$2,'Active Hour''s Dump'!$D$2:$AH$2,0)
))),"")</f>
        <v>8.4166666666666696</v>
      </c>
      <c r="BP11" s="13">
        <f>_xlfn.IFNA(IF(BP$3="Productivity",
INDEX('Productivity Dump'!$E$4:$AJ$500,
MATCH($A11,'Productivity Dump'!$A$4:$A$500,0),
MATCH(BP$2,'Productivity Dump'!$E$3:$AJ$3,0)
),
IF(BP$3="Attendance",
INDEX('Attendance Dump'!$E$2:$AI$400,
MATCH($A11,'Attendance Dump'!$B$2:$B$400,0),
MATCH(BP$2,'Attendance Dump'!$E$1:$AI$1,0)
),
INDEX('Active Hour''s Dump'!$D$3:$AH$337,
MATCH($C11,'Active Hour''s Dump'!$A$3:$A$337,0),
MATCH(BP$2,'Active Hour''s Dump'!$D$2:$AH$2,0)
))),"")</f>
        <v>1016.8240000000001</v>
      </c>
      <c r="BQ11" s="13" t="str">
        <f>_xlfn.IFNA(IF(BQ$3="Productivity",
INDEX('Productivity Dump'!$E$4:$AJ$500,
MATCH($A11,'Productivity Dump'!$A$4:$A$500,0),
MATCH(BQ$2,'Productivity Dump'!$E$3:$AJ$3,0)
),
IF(BQ$3="Attendance",
INDEX('Attendance Dump'!$E$2:$AI$400,
MATCH($A11,'Attendance Dump'!$B$2:$B$400,0),
MATCH(BQ$2,'Attendance Dump'!$E$1:$AI$1,0)
),
INDEX('Active Hour''s Dump'!$D$3:$AH$337,
MATCH($C11,'Active Hour''s Dump'!$A$3:$A$337,0),
MATCH(BQ$2,'Active Hour''s Dump'!$D$2:$AH$2,0)
))),"")</f>
        <v>P</v>
      </c>
      <c r="BR11" s="54">
        <f>_xlfn.IFNA(IF(BR$3="Productivity",
INDEX('Productivity Dump'!$E$4:$AJ$500,
MATCH($A11,'Productivity Dump'!$A$4:$A$500,0),
MATCH(BR$2,'Productivity Dump'!$E$3:$AJ$3,0)
),
IF(BR$3="Attendance",
INDEX('Attendance Dump'!$E$2:$AI$400,
MATCH($A11,'Attendance Dump'!$B$2:$B$400,0),
MATCH(BR$2,'Attendance Dump'!$E$1:$AI$1,0)
),
INDEX('Active Hour''s Dump'!$D$3:$AH$337,
MATCH($C11,'Active Hour''s Dump'!$A$3:$A$337,0),
MATCH(BR$2,'Active Hour''s Dump'!$D$2:$AH$2,0)
))),"")</f>
        <v>9.25</v>
      </c>
      <c r="BS11" s="13">
        <f>_xlfn.IFNA(IF(BS$3="Productivity",
INDEX('Productivity Dump'!$E$4:$AJ$500,
MATCH($A11,'Productivity Dump'!$A$4:$A$500,0),
MATCH(BS$2,'Productivity Dump'!$E$3:$AJ$3,0)
),
IF(BS$3="Attendance",
INDEX('Attendance Dump'!$E$2:$AI$400,
MATCH($A11,'Attendance Dump'!$B$2:$B$400,0),
MATCH(BS$2,'Attendance Dump'!$E$1:$AI$1,0)
),
INDEX('Active Hour''s Dump'!$D$3:$AH$337,
MATCH($C11,'Active Hour''s Dump'!$A$3:$A$337,0),
MATCH(BS$2,'Active Hour''s Dump'!$D$2:$AH$2,0)
))),"")</f>
        <v>0</v>
      </c>
      <c r="BT11" s="13" t="str">
        <f>_xlfn.IFNA(IF(BT$3="Productivity",
INDEX('Productivity Dump'!$E$4:$AJ$500,
MATCH($A11,'Productivity Dump'!$A$4:$A$500,0),
MATCH(BT$2,'Productivity Dump'!$E$3:$AJ$3,0)
),
IF(BT$3="Attendance",
INDEX('Attendance Dump'!$E$2:$AI$400,
MATCH($A11,'Attendance Dump'!$B$2:$B$400,0),
MATCH(BT$2,'Attendance Dump'!$E$1:$AI$1,0)
),
INDEX('Active Hour''s Dump'!$D$3:$AH$337,
MATCH($C11,'Active Hour''s Dump'!$A$3:$A$337,0),
MATCH(BT$2,'Active Hour''s Dump'!$D$2:$AH$2,0)
))),"")</f>
        <v>H</v>
      </c>
      <c r="BU11" s="54">
        <f>_xlfn.IFNA(IF(BU$3="Productivity",
INDEX('Productivity Dump'!$E$4:$AJ$500,
MATCH($A11,'Productivity Dump'!$A$4:$A$500,0),
MATCH(BU$2,'Productivity Dump'!$E$3:$AJ$3,0)
),
IF(BU$3="Attendance",
INDEX('Attendance Dump'!$E$2:$AI$400,
MATCH($A11,'Attendance Dump'!$B$2:$B$400,0),
MATCH(BU$2,'Attendance Dump'!$E$1:$AI$1,0)
),
INDEX('Active Hour''s Dump'!$D$3:$AH$337,
MATCH($C11,'Active Hour''s Dump'!$A$3:$A$337,0),
MATCH(BU$2,'Active Hour''s Dump'!$D$2:$AH$2,0)
))),"")</f>
        <v>0</v>
      </c>
      <c r="BV11" s="13">
        <f>_xlfn.IFNA(IF(BV$3="Productivity",
INDEX('Productivity Dump'!$E$4:$AJ$500,
MATCH($A11,'Productivity Dump'!$A$4:$A$500,0),
MATCH(BV$2,'Productivity Dump'!$E$3:$AJ$3,0)
),
IF(BV$3="Attendance",
INDEX('Attendance Dump'!$E$2:$AI$400,
MATCH($A11,'Attendance Dump'!$B$2:$B$400,0),
MATCH(BV$2,'Attendance Dump'!$E$1:$AI$1,0)
),
INDEX('Active Hour''s Dump'!$D$3:$AH$337,
MATCH($C11,'Active Hour''s Dump'!$A$3:$A$337,0),
MATCH(BV$2,'Active Hour''s Dump'!$D$2:$AH$2,0)
))),"")</f>
        <v>1000.1530000000001</v>
      </c>
      <c r="BW11" s="13" t="str">
        <f>_xlfn.IFNA(IF(BW$3="Productivity",
INDEX('Productivity Dump'!$E$4:$AJ$500,
MATCH($A11,'Productivity Dump'!$A$4:$A$500,0),
MATCH(BW$2,'Productivity Dump'!$E$3:$AJ$3,0)
),
IF(BW$3="Attendance",
INDEX('Attendance Dump'!$E$2:$AI$400,
MATCH($A11,'Attendance Dump'!$B$2:$B$400,0),
MATCH(BW$2,'Attendance Dump'!$E$1:$AI$1,0)
),
INDEX('Active Hour''s Dump'!$D$3:$AH$337,
MATCH($C11,'Active Hour''s Dump'!$A$3:$A$337,0),
MATCH(BW$2,'Active Hour''s Dump'!$D$2:$AH$2,0)
))),"")</f>
        <v>P</v>
      </c>
      <c r="BX11" s="54">
        <f>_xlfn.IFNA(IF(BX$3="Productivity",
INDEX('Productivity Dump'!$E$4:$AJ$500,
MATCH($A11,'Productivity Dump'!$A$4:$A$500,0),
MATCH(BX$2,'Productivity Dump'!$E$3:$AJ$3,0)
),
IF(BX$3="Attendance",
INDEX('Attendance Dump'!$E$2:$AI$400,
MATCH($A11,'Attendance Dump'!$B$2:$B$400,0),
MATCH(BX$2,'Attendance Dump'!$E$1:$AI$1,0)
),
INDEX('Active Hour''s Dump'!$D$3:$AH$337,
MATCH($C11,'Active Hour''s Dump'!$A$3:$A$337,0),
MATCH(BX$2,'Active Hour''s Dump'!$D$2:$AH$2,0)
))),"")</f>
        <v>9.9166666666666696</v>
      </c>
      <c r="BY11" s="13">
        <f>_xlfn.IFNA(IF(BY$3="Productivity",
INDEX('Productivity Dump'!$E$4:$AJ$500,
MATCH($A11,'Productivity Dump'!$A$4:$A$500,0),
MATCH(BY$2,'Productivity Dump'!$E$3:$AJ$3,0)
),
IF(BY$3="Attendance",
INDEX('Attendance Dump'!$E$2:$AI$400,
MATCH($A11,'Attendance Dump'!$B$2:$B$400,0),
MATCH(BY$2,'Attendance Dump'!$E$1:$AI$1,0)
),
INDEX('Active Hour''s Dump'!$D$3:$AH$337,
MATCH($C11,'Active Hour''s Dump'!$A$3:$A$337,0),
MATCH(BY$2,'Active Hour''s Dump'!$D$2:$AH$2,0)
))),"")</f>
        <v>629.48700000000008</v>
      </c>
      <c r="BZ11" s="13" t="str">
        <f>_xlfn.IFNA(IF(BZ$3="Productivity",
INDEX('Productivity Dump'!$E$4:$AJ$500,
MATCH($A11,'Productivity Dump'!$A$4:$A$500,0),
MATCH(BZ$2,'Productivity Dump'!$E$3:$AJ$3,0)
),
IF(BZ$3="Attendance",
INDEX('Attendance Dump'!$E$2:$AI$400,
MATCH($A11,'Attendance Dump'!$B$2:$B$400,0),
MATCH(BZ$2,'Attendance Dump'!$E$1:$AI$1,0)
),
INDEX('Active Hour''s Dump'!$D$3:$AH$337,
MATCH($C11,'Active Hour''s Dump'!$A$3:$A$337,0),
MATCH(BZ$2,'Active Hour''s Dump'!$D$2:$AH$2,0)
))),"")</f>
        <v>P</v>
      </c>
      <c r="CA11" s="54">
        <f>_xlfn.IFNA(IF(CA$3="Productivity",
INDEX('Productivity Dump'!$E$4:$AJ$500,
MATCH($A11,'Productivity Dump'!$A$4:$A$500,0),
MATCH(CA$2,'Productivity Dump'!$E$3:$AJ$3,0)
),
IF(CA$3="Attendance",
INDEX('Attendance Dump'!$E$2:$AI$400,
MATCH($A11,'Attendance Dump'!$B$2:$B$400,0),
MATCH(CA$2,'Attendance Dump'!$E$1:$AI$1,0)
),
INDEX('Active Hour''s Dump'!$D$3:$AH$337,
MATCH($C11,'Active Hour''s Dump'!$A$3:$A$337,0),
MATCH(CA$2,'Active Hour''s Dump'!$D$2:$AH$2,0)
))),"")</f>
        <v>6.25</v>
      </c>
      <c r="CB11" s="13">
        <f>_xlfn.IFNA(IF(CB$3="Productivity",
INDEX('Productivity Dump'!$E$4:$AJ$500,
MATCH($A11,'Productivity Dump'!$A$4:$A$500,0),
MATCH(CB$2,'Productivity Dump'!$E$3:$AJ$3,0)
),
IF(CB$3="Attendance",
INDEX('Attendance Dump'!$E$2:$AI$400,
MATCH($A11,'Attendance Dump'!$B$2:$B$400,0),
MATCH(CB$2,'Attendance Dump'!$E$1:$AI$1,0)
),
INDEX('Active Hour''s Dump'!$D$3:$AH$337,
MATCH($C11,'Active Hour''s Dump'!$A$3:$A$337,0),
MATCH(CB$2,'Active Hour''s Dump'!$D$2:$AH$2,0)
))),"")</f>
        <v>0</v>
      </c>
      <c r="CC11" s="13" t="str">
        <f>_xlfn.IFNA(IF(CC$3="Productivity",
INDEX('Productivity Dump'!$E$4:$AJ$500,
MATCH($A11,'Productivity Dump'!$A$4:$A$500,0),
MATCH(CC$2,'Productivity Dump'!$E$3:$AJ$3,0)
),
IF(CC$3="Attendance",
INDEX('Attendance Dump'!$E$2:$AI$400,
MATCH($A11,'Attendance Dump'!$B$2:$B$400,0),
MATCH(CC$2,'Attendance Dump'!$E$1:$AI$1,0)
),
INDEX('Active Hour''s Dump'!$D$3:$AH$337,
MATCH($C11,'Active Hour''s Dump'!$A$3:$A$337,0),
MATCH(CC$2,'Active Hour''s Dump'!$D$2:$AH$2,0)
))),"")</f>
        <v>WO</v>
      </c>
      <c r="CD11" s="54">
        <f>_xlfn.IFNA(IF(CD$3="Productivity",
INDEX('Productivity Dump'!$E$4:$AJ$500,
MATCH($A11,'Productivity Dump'!$A$4:$A$500,0),
MATCH(CD$2,'Productivity Dump'!$E$3:$AJ$3,0)
),
IF(CD$3="Attendance",
INDEX('Attendance Dump'!$E$2:$AI$400,
MATCH($A11,'Attendance Dump'!$B$2:$B$400,0),
MATCH(CD$2,'Attendance Dump'!$E$1:$AI$1,0)
),
INDEX('Active Hour''s Dump'!$D$3:$AH$337,
MATCH($C11,'Active Hour''s Dump'!$A$3:$A$337,0),
MATCH(CD$2,'Active Hour''s Dump'!$D$2:$AH$2,0)
))),"")</f>
        <v>0</v>
      </c>
      <c r="CE11" s="13">
        <f>_xlfn.IFNA(IF(CE$3="Productivity",
INDEX('Productivity Dump'!$E$4:$AJ$500,
MATCH($A11,'Productivity Dump'!$A$4:$A$500,0),
MATCH(CE$2,'Productivity Dump'!$E$3:$AJ$3,0)
),
IF(CE$3="Attendance",
INDEX('Attendance Dump'!$E$2:$AI$400,
MATCH($A11,'Attendance Dump'!$B$2:$B$400,0),
MATCH(CE$2,'Attendance Dump'!$E$1:$AI$1,0)
),
INDEX('Active Hour''s Dump'!$D$3:$AH$337,
MATCH($C11,'Active Hour''s Dump'!$A$3:$A$337,0),
MATCH(CE$2,'Active Hour''s Dump'!$D$2:$AH$2,0)
))),"")</f>
        <v>508.74900000000002</v>
      </c>
      <c r="CF11" s="13" t="str">
        <f>_xlfn.IFNA(IF(CF$3="Productivity",
INDEX('Productivity Dump'!$E$4:$AJ$500,
MATCH($A11,'Productivity Dump'!$A$4:$A$500,0),
MATCH(CF$2,'Productivity Dump'!$E$3:$AJ$3,0)
),
IF(CF$3="Attendance",
INDEX('Attendance Dump'!$E$2:$AI$400,
MATCH($A11,'Attendance Dump'!$B$2:$B$400,0),
MATCH(CF$2,'Attendance Dump'!$E$1:$AI$1,0)
),
INDEX('Active Hour''s Dump'!$D$3:$AH$337,
MATCH($C11,'Active Hour''s Dump'!$A$3:$A$337,0),
MATCH(CF$2,'Active Hour''s Dump'!$D$2:$AH$2,0)
))),"")</f>
        <v>P</v>
      </c>
      <c r="CG11" s="54">
        <f>_xlfn.IFNA(IF(CG$3="Productivity",
INDEX('Productivity Dump'!$E$4:$AJ$500,
MATCH($A11,'Productivity Dump'!$A$4:$A$500,0),
MATCH(CG$2,'Productivity Dump'!$E$3:$AJ$3,0)
),
IF(CG$3="Attendance",
INDEX('Attendance Dump'!$E$2:$AI$400,
MATCH($A11,'Attendance Dump'!$B$2:$B$400,0),
MATCH(CG$2,'Attendance Dump'!$E$1:$AI$1,0)
),
INDEX('Active Hour''s Dump'!$D$3:$AH$337,
MATCH($C11,'Active Hour''s Dump'!$A$3:$A$337,0),
MATCH(CG$2,'Active Hour''s Dump'!$D$2:$AH$2,0)
))),"")</f>
        <v>5.5833333333333304</v>
      </c>
      <c r="CH11" s="13">
        <f>_xlfn.IFNA(IF(CH$3="Productivity",
INDEX('Productivity Dump'!$E$4:$AJ$500,
MATCH($A11,'Productivity Dump'!$A$4:$A$500,0),
MATCH(CH$2,'Productivity Dump'!$E$3:$AJ$3,0)
),
IF(CH$3="Attendance",
INDEX('Attendance Dump'!$E$2:$AI$400,
MATCH($A11,'Attendance Dump'!$B$2:$B$400,0),
MATCH(CH$2,'Attendance Dump'!$E$1:$AI$1,0)
),
INDEX('Active Hour''s Dump'!$D$3:$AH$337,
MATCH($C11,'Active Hour''s Dump'!$A$3:$A$337,0),
MATCH(CH$2,'Active Hour''s Dump'!$D$2:$AH$2,0)
))),"")</f>
        <v>1003.7489999999999</v>
      </c>
      <c r="CI11" s="13" t="str">
        <f>_xlfn.IFNA(IF(CI$3="Productivity",
INDEX('Productivity Dump'!$E$4:$AJ$500,
MATCH($A11,'Productivity Dump'!$A$4:$A$500,0),
MATCH(CI$2,'Productivity Dump'!$E$3:$AJ$3,0)
),
IF(CI$3="Attendance",
INDEX('Attendance Dump'!$E$2:$AI$400,
MATCH($A11,'Attendance Dump'!$B$2:$B$400,0),
MATCH(CI$2,'Attendance Dump'!$E$1:$AI$1,0)
),
INDEX('Active Hour''s Dump'!$D$3:$AH$337,
MATCH($C11,'Active Hour''s Dump'!$A$3:$A$337,0),
MATCH(CI$2,'Active Hour''s Dump'!$D$2:$AH$2,0)
))),"")</f>
        <v>P</v>
      </c>
      <c r="CJ11" s="54">
        <f>_xlfn.IFNA(IF(CJ$3="Productivity",
INDEX('Productivity Dump'!$E$4:$AJ$500,
MATCH($A11,'Productivity Dump'!$A$4:$A$500,0),
MATCH(CJ$2,'Productivity Dump'!$E$3:$AJ$3,0)
),
IF(CJ$3="Attendance",
INDEX('Attendance Dump'!$E$2:$AI$400,
MATCH($A11,'Attendance Dump'!$B$2:$B$400,0),
MATCH(CJ$2,'Attendance Dump'!$E$1:$AI$1,0)
),
INDEX('Active Hour''s Dump'!$D$3:$AH$337,
MATCH($C11,'Active Hour''s Dump'!$A$3:$A$337,0),
MATCH(CJ$2,'Active Hour''s Dump'!$D$2:$AH$2,0)
))),"")</f>
        <v>10.5</v>
      </c>
      <c r="CK11" s="13">
        <f>_xlfn.IFNA(IF(CK$3="Productivity",
INDEX('Productivity Dump'!$E$4:$AJ$500,
MATCH($A11,'Productivity Dump'!$A$4:$A$500,0),
MATCH(CK$2,'Productivity Dump'!$E$3:$AJ$3,0)
),
IF(CK$3="Attendance",
INDEX('Attendance Dump'!$E$2:$AI$400,
MATCH($A11,'Attendance Dump'!$B$2:$B$400,0),
MATCH(CK$2,'Attendance Dump'!$E$1:$AI$1,0)
),
INDEX('Active Hour''s Dump'!$D$3:$AH$337,
MATCH($C11,'Active Hour''s Dump'!$A$3:$A$337,0),
MATCH(CK$2,'Active Hour''s Dump'!$D$2:$AH$2,0)
))),"")</f>
        <v>922.57799999999997</v>
      </c>
      <c r="CL11" s="13" t="str">
        <f>_xlfn.IFNA(IF(CL$3="Productivity",
INDEX('Productivity Dump'!$E$4:$AJ$500,
MATCH($A11,'Productivity Dump'!$A$4:$A$500,0),
MATCH(CL$2,'Productivity Dump'!$E$3:$AJ$3,0)
),
IF(CL$3="Attendance",
INDEX('Attendance Dump'!$E$2:$AI$400,
MATCH($A11,'Attendance Dump'!$B$2:$B$400,0),
MATCH(CL$2,'Attendance Dump'!$E$1:$AI$1,0)
),
INDEX('Active Hour''s Dump'!$D$3:$AH$337,
MATCH($C11,'Active Hour''s Dump'!$A$3:$A$337,0),
MATCH(CL$2,'Active Hour''s Dump'!$D$2:$AH$2,0)
))),"")</f>
        <v>P</v>
      </c>
      <c r="CM11" s="54">
        <f>_xlfn.IFNA(IF(CM$3="Productivity",
INDEX('Productivity Dump'!$E$4:$AJ$500,
MATCH($A11,'Productivity Dump'!$A$4:$A$500,0),
MATCH(CM$2,'Productivity Dump'!$E$3:$AJ$3,0)
),
IF(CM$3="Attendance",
INDEX('Attendance Dump'!$E$2:$AI$400,
MATCH($A11,'Attendance Dump'!$B$2:$B$400,0),
MATCH(CM$2,'Attendance Dump'!$E$1:$AI$1,0)
),
INDEX('Active Hour''s Dump'!$D$3:$AH$337,
MATCH($C11,'Active Hour''s Dump'!$A$3:$A$337,0),
MATCH(CM$2,'Active Hour''s Dump'!$D$2:$AH$2,0)
))),"")</f>
        <v>9</v>
      </c>
      <c r="CN11" s="13">
        <f>_xlfn.IFNA(IF(CN$3="Productivity",
INDEX('Productivity Dump'!$E$4:$AJ$500,
MATCH($A11,'Productivity Dump'!$A$4:$A$500,0),
MATCH(CN$2,'Productivity Dump'!$E$3:$AJ$3,0)
),
IF(CN$3="Attendance",
INDEX('Attendance Dump'!$E$2:$AI$400,
MATCH($A11,'Attendance Dump'!$B$2:$B$400,0),
MATCH(CN$2,'Attendance Dump'!$E$1:$AI$1,0)
),
INDEX('Active Hour''s Dump'!$D$3:$AH$337,
MATCH($C11,'Active Hour''s Dump'!$A$3:$A$337,0),
MATCH(CN$2,'Active Hour''s Dump'!$D$2:$AH$2,0)
))),"")</f>
        <v>0</v>
      </c>
      <c r="CO11" s="13">
        <f>_xlfn.IFNA(IF(CO$3="Productivity",
INDEX('Productivity Dump'!$E$4:$AJ$500,
MATCH($A11,'Productivity Dump'!$A$4:$A$500,0),
MATCH(CO$2,'Productivity Dump'!$E$3:$AJ$3,0)
),
IF(CO$3="Attendance",
INDEX('Attendance Dump'!$E$2:$AI$400,
MATCH($A11,'Attendance Dump'!$B$2:$B$400,0),
MATCH(CO$2,'Attendance Dump'!$E$1:$AI$1,0)
),
INDEX('Active Hour''s Dump'!$D$3:$AH$337,
MATCH($C11,'Active Hour''s Dump'!$A$3:$A$337,0),
MATCH(CO$2,'Active Hour''s Dump'!$D$2:$AH$2,0)
))),"")</f>
        <v>0</v>
      </c>
      <c r="CP11" s="54">
        <f>_xlfn.IFNA(IF(CP$3="Productivity",
INDEX('Productivity Dump'!$E$4:$AJ$500,
MATCH($A11,'Productivity Dump'!$A$4:$A$500,0),
MATCH(CP$2,'Productivity Dump'!$E$3:$AJ$3,0)
),
IF(CP$3="Attendance",
INDEX('Attendance Dump'!$E$2:$AI$400,
MATCH($A11,'Attendance Dump'!$B$2:$B$400,0),
MATCH(CP$2,'Attendance Dump'!$E$1:$AI$1,0)
),
INDEX('Active Hour''s Dump'!$D$3:$AH$337,
MATCH($C11,'Active Hour''s Dump'!$A$3:$A$337,0),
MATCH(CP$2,'Active Hour''s Dump'!$D$2:$AH$2,0)
))),"")</f>
        <v>0</v>
      </c>
      <c r="CQ11" s="13">
        <f>_xlfn.IFNA(IF(CQ$3="Productivity",
INDEX('Productivity Dump'!$E$4:$AJ$500,
MATCH($A11,'Productivity Dump'!$A$4:$A$500,0),
MATCH(CQ$2,'Productivity Dump'!$E$3:$AJ$3,0)
),
IF(CQ$3="Attendance",
INDEX('Attendance Dump'!$E$2:$AI$400,
MATCH($A11,'Attendance Dump'!$B$2:$B$400,0),
MATCH(CQ$2,'Attendance Dump'!$E$1:$AI$1,0)
),
INDEX('Active Hour''s Dump'!$D$3:$AH$337,
MATCH($C11,'Active Hour''s Dump'!$A$3:$A$337,0),
MATCH(CQ$2,'Active Hour''s Dump'!$D$2:$AH$2,0)
))),"")</f>
        <v>0</v>
      </c>
      <c r="CR11" s="13">
        <f>_xlfn.IFNA(IF(CR$3="Productivity",
INDEX('Productivity Dump'!$E$4:$AJ$500,
MATCH($A11,'Productivity Dump'!$A$4:$A$500,0),
MATCH(CR$2,'Productivity Dump'!$E$3:$AJ$3,0)
),
IF(CR$3="Attendance",
INDEX('Attendance Dump'!$E$2:$AI$400,
MATCH($A11,'Attendance Dump'!$B$2:$B$400,0),
MATCH(CR$2,'Attendance Dump'!$E$1:$AI$1,0)
),
INDEX('Active Hour''s Dump'!$D$3:$AH$337,
MATCH($C11,'Active Hour''s Dump'!$A$3:$A$337,0),
MATCH(CR$2,'Active Hour''s Dump'!$D$2:$AH$2,0)
))),"")</f>
        <v>0</v>
      </c>
      <c r="CS11" s="54">
        <f>_xlfn.IFNA(IF(CS$3="Productivity",
INDEX('Productivity Dump'!$E$4:$AJ$500,
MATCH($A11,'Productivity Dump'!$A$4:$A$500,0),
MATCH(CS$2,'Productivity Dump'!$E$3:$AJ$3,0)
),
IF(CS$3="Attendance",
INDEX('Attendance Dump'!$E$2:$AI$400,
MATCH($A11,'Attendance Dump'!$B$2:$B$400,0),
MATCH(CS$2,'Attendance Dump'!$E$1:$AI$1,0)
),
INDEX('Active Hour''s Dump'!$D$3:$AH$337,
MATCH($C11,'Active Hour''s Dump'!$A$3:$A$337,0),
MATCH(CS$2,'Active Hour''s Dump'!$D$2:$AH$2,0)
))),"")</f>
        <v>0</v>
      </c>
      <c r="CT11" s="13">
        <f>_xlfn.IFNA(IF(CT$3="Productivity",
INDEX('Productivity Dump'!$E$4:$AJ$500,
MATCH($A11,'Productivity Dump'!$A$4:$A$500,0),
MATCH(CT$2,'Productivity Dump'!$E$3:$AJ$3,0)
),
IF(CT$3="Attendance",
INDEX('Attendance Dump'!$E$2:$AI$400,
MATCH($A11,'Attendance Dump'!$B$2:$B$400,0),
MATCH(CT$2,'Attendance Dump'!$E$1:$AI$1,0)
),
INDEX('Active Hour''s Dump'!$D$3:$AH$337,
MATCH($C11,'Active Hour''s Dump'!$A$3:$A$337,0),
MATCH(CT$2,'Active Hour''s Dump'!$D$2:$AH$2,0)
))),"")</f>
        <v>0</v>
      </c>
      <c r="CU11" s="13">
        <f>_xlfn.IFNA(IF(CU$3="Productivity",
INDEX('Productivity Dump'!$E$4:$AJ$500,
MATCH($A11,'Productivity Dump'!$A$4:$A$500,0),
MATCH(CU$2,'Productivity Dump'!$E$3:$AJ$3,0)
),
IF(CU$3="Attendance",
INDEX('Attendance Dump'!$E$2:$AI$400,
MATCH($A11,'Attendance Dump'!$B$2:$B$400,0),
MATCH(CU$2,'Attendance Dump'!$E$1:$AI$1,0)
),
INDEX('Active Hour''s Dump'!$D$3:$AH$337,
MATCH($C11,'Active Hour''s Dump'!$A$3:$A$337,0),
MATCH(CU$2,'Active Hour''s Dump'!$D$2:$AH$2,0)
))),"")</f>
        <v>0</v>
      </c>
      <c r="CV11" s="54">
        <f>_xlfn.IFNA(IF(CV$3="Productivity",
INDEX('Productivity Dump'!$E$4:$AJ$500,
MATCH($A11,'Productivity Dump'!$A$4:$A$500,0),
MATCH(CV$2,'Productivity Dump'!$E$3:$AJ$3,0)
),
IF(CV$3="Attendance",
INDEX('Attendance Dump'!$E$2:$AI$400,
MATCH($A11,'Attendance Dump'!$B$2:$B$400,0),
MATCH(CV$2,'Attendance Dump'!$E$1:$AI$1,0)
),
INDEX('Active Hour''s Dump'!$D$3:$AH$337,
MATCH($C11,'Active Hour''s Dump'!$A$3:$A$337,0),
MATCH(CV$2,'Active Hour''s Dump'!$D$2:$AH$2,0)
))),"")</f>
        <v>0</v>
      </c>
      <c r="CW11" s="13"/>
      <c r="CX11" s="13"/>
      <c r="CY11" s="54"/>
      <c r="DA11" s="57">
        <f t="shared" si="59"/>
        <v>187.58333333333331</v>
      </c>
      <c r="DB11" s="35">
        <f t="shared" si="63"/>
        <v>20191.371999999999</v>
      </c>
      <c r="DC11" s="35">
        <f t="shared" si="64"/>
        <v>0</v>
      </c>
      <c r="DD11" s="35">
        <f t="shared" ca="1" si="60"/>
        <v>0</v>
      </c>
      <c r="DF11" s="32" cm="1">
        <f t="array" ref="DF11">SUMPRODUCT(
    (MOD(COLUMN(H11:CV11) - COLUMN(H11), 3) = 0) *
    (H11:CV11 = 0) *
    (I11:CW11 = "P") *
    (COUNTIF(UKHoliday, H$2:CV$2) = 0)
)</f>
        <v>0</v>
      </c>
      <c r="DG11" s="33" cm="1">
        <f t="array" ref="DG11">SUMPRODUCT(
  (MOD(COLUMN(H11:CV11) - COLUMN(H11), 3) = 0) *
  (H11:CV11 &gt; 0) *
  (H11:CV11 &lt; 0.5 * IF(((WEEKDAY(H$2:CV$2, 2) = 1) + (WEEKDAY(H$2:CV$2, 2) = 6)), G11, F11)) *
  (I11:CW11 = "P") *
  (COUNTIF(UKHoliday, H$2:CV$2) = 0)
)</f>
        <v>0</v>
      </c>
      <c r="DH11" s="33" cm="1">
        <f t="array" ref="DH11">SUMPRODUCT(
  (MOD(COLUMN(H11:CV11) - COLUMN(H11), 3) = 0) *
  (H11:CV11 &gt; 0.5 * IF(((WEEKDAY(H$2:CV$2, 2) = 1) + (WEEKDAY(H$2:CV$2, 2) = 6)), $G11, $F11)) *
  (H11:CV11 &lt; 0.8 * IF(((WEEKDAY(H$2:CV$2, 2) = 1) + (WEEKDAY(H$2:CV$2, 2) = 6)), $G11, $F11)) *
  (I11:CW11 = "P") *
  (COUNTIF(UKHoliday, H$2:CV$2) = 0)
)</f>
        <v>0</v>
      </c>
      <c r="DI11" s="33" cm="1">
        <f t="array" ref="DI11">SUMPRODUCT(
  (MOD(COLUMN(H11:CV11) - COLUMN(H11), 3) = 0) *
  (H11:CV11 &gt; 0.8 * IF(((WEEKDAY(H$2:CV$2, 2) = 1) + (WEEKDAY(H$2:CV$2, 2) = 6)), $G11, $F11)) *
  (H11:CV11 &lt; 1 * IF(((WEEKDAY(H$2:CV$2, 2) = 1) + (WEEKDAY(H$2:CV$2, 2) = 6)), $G11, $F11)) *
  (I11:CW11 = "P") *
  (COUNTIF(UKHoliday, H$2:CV$2) = 0)
)</f>
        <v>2</v>
      </c>
    </row>
    <row r="12" spans="1:113" x14ac:dyDescent="0.3">
      <c r="A12" s="8" t="s">
        <v>493</v>
      </c>
      <c r="B12" s="8" t="s">
        <v>492</v>
      </c>
      <c r="C12" s="9" t="s">
        <v>811</v>
      </c>
      <c r="D12" s="62" t="s">
        <v>1058</v>
      </c>
      <c r="E12" s="35">
        <v>18600</v>
      </c>
      <c r="F12" s="35">
        <f t="shared" si="61"/>
        <v>930</v>
      </c>
      <c r="G12" s="35">
        <f t="shared" si="62"/>
        <v>465</v>
      </c>
      <c r="H12" s="13">
        <f>_xlfn.IFNA(IF(H$3="Productivity",
INDEX('Productivity Dump'!$E$4:$AJ$500,
MATCH($A12,'Productivity Dump'!$A$4:$A$500,0),
MATCH(H$2,'Productivity Dump'!$E$3:$AJ$3,0)
),
IF(H$3="Attendance",
INDEX('Attendance Dump'!$E$2:$AI$400,
MATCH($A12,'Attendance Dump'!$B$2:$B$400,0),
MATCH(H$2,'Attendance Dump'!$E$1:$AI$1,0)
),
INDEX('Active Hour''s Dump'!$D$3:$AH$337,
MATCH($C12,'Active Hour''s Dump'!$A$3:$A$337,0),
MATCH(H$2,'Active Hour''s Dump'!$D$2:$AH$2,0)
))),"")</f>
        <v>1003.0769999999999</v>
      </c>
      <c r="I12" s="13" t="str">
        <f>_xlfn.IFNA(IF(I$3="Productivity",
INDEX('Productivity Dump'!$E$4:$AJ$500,
MATCH($A12,'Productivity Dump'!$A$4:$A$500,0),
MATCH(I$2,'Productivity Dump'!$E$3:$AJ$3,0)
),
IF(I$3="Attendance",
INDEX('Attendance Dump'!$E$2:$AI$400,
MATCH($A12,'Attendance Dump'!$B$2:$B$400,0),
MATCH(I$2,'Attendance Dump'!$E$1:$AI$1,0)
),
INDEX('Active Hour''s Dump'!$D$3:$AH$337,
MATCH($C12,'Active Hour''s Dump'!$A$3:$A$337,0),
MATCH(I$2,'Active Hour''s Dump'!$D$2:$AH$2,0)
))),"")</f>
        <v>P</v>
      </c>
      <c r="J12" s="54">
        <f>_xlfn.IFNA(IF(J$3="Productivity",
INDEX('Productivity Dump'!$E$4:$AJ$500,
MATCH($A12,'Productivity Dump'!$A$4:$A$500,0),
MATCH(J$2,'Productivity Dump'!$E$3:$AJ$3,0)
),
IF(J$3="Attendance",
INDEX('Attendance Dump'!$E$2:$AI$400,
MATCH($A12,'Attendance Dump'!$B$2:$B$400,0),
MATCH(J$2,'Attendance Dump'!$E$1:$AI$1,0)
),
INDEX('Active Hour''s Dump'!$D$3:$AH$337,
MATCH($C12,'Active Hour''s Dump'!$A$3:$A$337,0),
MATCH(J$2,'Active Hour''s Dump'!$D$2:$AH$2,0)
))),"")</f>
        <v>6.9166666666666696</v>
      </c>
      <c r="K12" s="13">
        <f>_xlfn.IFNA(IF(K$3="Productivity",
INDEX('Productivity Dump'!$E$4:$AJ$500,
MATCH($A12,'Productivity Dump'!$A$4:$A$500,0),
MATCH(K$2,'Productivity Dump'!$E$3:$AJ$3,0)
),
IF(K$3="Attendance",
INDEX('Attendance Dump'!$E$2:$AI$400,
MATCH($A12,'Attendance Dump'!$B$2:$B$400,0),
MATCH(K$2,'Attendance Dump'!$E$1:$AI$1,0)
),
INDEX('Active Hour''s Dump'!$D$3:$AH$337,
MATCH($C12,'Active Hour''s Dump'!$A$3:$A$337,0),
MATCH(K$2,'Active Hour''s Dump'!$D$2:$AH$2,0)
))),"")</f>
        <v>1004.4480000000001</v>
      </c>
      <c r="L12" s="13" t="str">
        <f>_xlfn.IFNA(IF(L$3="Productivity",
INDEX('Productivity Dump'!$E$4:$AJ$500,
MATCH($A12,'Productivity Dump'!$A$4:$A$500,0),
MATCH(L$2,'Productivity Dump'!$E$3:$AJ$3,0)
),
IF(L$3="Attendance",
INDEX('Attendance Dump'!$E$2:$AI$400,
MATCH($A12,'Attendance Dump'!$B$2:$B$400,0),
MATCH(L$2,'Attendance Dump'!$E$1:$AI$1,0)
),
INDEX('Active Hour''s Dump'!$D$3:$AH$337,
MATCH($C12,'Active Hour''s Dump'!$A$3:$A$337,0),
MATCH(L$2,'Active Hour''s Dump'!$D$2:$AH$2,0)
))),"")</f>
        <v>P</v>
      </c>
      <c r="M12" s="54">
        <f>_xlfn.IFNA(IF(M$3="Productivity",
INDEX('Productivity Dump'!$E$4:$AJ$500,
MATCH($A12,'Productivity Dump'!$A$4:$A$500,0),
MATCH(M$2,'Productivity Dump'!$E$3:$AJ$3,0)
),
IF(M$3="Attendance",
INDEX('Attendance Dump'!$E$2:$AI$400,
MATCH($A12,'Attendance Dump'!$B$2:$B$400,0),
MATCH(M$2,'Attendance Dump'!$E$1:$AI$1,0)
),
INDEX('Active Hour''s Dump'!$D$3:$AH$337,
MATCH($C12,'Active Hour''s Dump'!$A$3:$A$337,0),
MATCH(M$2,'Active Hour''s Dump'!$D$2:$AH$2,0)
))),"")</f>
        <v>7.5</v>
      </c>
      <c r="N12" s="13">
        <f>_xlfn.IFNA(IF(N$3="Productivity",
INDEX('Productivity Dump'!$E$4:$AJ$500,
MATCH($A12,'Productivity Dump'!$A$4:$A$500,0),
MATCH(N$2,'Productivity Dump'!$E$3:$AJ$3,0)
),
IF(N$3="Attendance",
INDEX('Attendance Dump'!$E$2:$AI$400,
MATCH($A12,'Attendance Dump'!$B$2:$B$400,0),
MATCH(N$2,'Attendance Dump'!$E$1:$AI$1,0)
),
INDEX('Active Hour''s Dump'!$D$3:$AH$337,
MATCH($C12,'Active Hour''s Dump'!$A$3:$A$337,0),
MATCH(N$2,'Active Hour''s Dump'!$D$2:$AH$2,0)
))),"")</f>
        <v>1044.441</v>
      </c>
      <c r="O12" s="13" t="str">
        <f>_xlfn.IFNA(IF(O$3="Productivity",
INDEX('Productivity Dump'!$E$4:$AJ$500,
MATCH($A12,'Productivity Dump'!$A$4:$A$500,0),
MATCH(O$2,'Productivity Dump'!$E$3:$AJ$3,0)
),
IF(O$3="Attendance",
INDEX('Attendance Dump'!$E$2:$AI$400,
MATCH($A12,'Attendance Dump'!$B$2:$B$400,0),
MATCH(O$2,'Attendance Dump'!$E$1:$AI$1,0)
),
INDEX('Active Hour''s Dump'!$D$3:$AH$337,
MATCH($C12,'Active Hour''s Dump'!$A$3:$A$337,0),
MATCH(O$2,'Active Hour''s Dump'!$D$2:$AH$2,0)
))),"")</f>
        <v>P</v>
      </c>
      <c r="P12" s="54">
        <f>_xlfn.IFNA(IF(P$3="Productivity",
INDEX('Productivity Dump'!$E$4:$AJ$500,
MATCH($A12,'Productivity Dump'!$A$4:$A$500,0),
MATCH(P$2,'Productivity Dump'!$E$3:$AJ$3,0)
),
IF(P$3="Attendance",
INDEX('Attendance Dump'!$E$2:$AI$400,
MATCH($A12,'Attendance Dump'!$B$2:$B$400,0),
MATCH(P$2,'Attendance Dump'!$E$1:$AI$1,0)
),
INDEX('Active Hour''s Dump'!$D$3:$AH$337,
MATCH($C12,'Active Hour''s Dump'!$A$3:$A$337,0),
MATCH(P$2,'Active Hour''s Dump'!$D$2:$AH$2,0)
))),"")</f>
        <v>7.4166666666666696</v>
      </c>
      <c r="Q12" s="13">
        <f>_xlfn.IFNA(IF(Q$3="Productivity",
INDEX('Productivity Dump'!$E$4:$AJ$500,
MATCH($A12,'Productivity Dump'!$A$4:$A$500,0),
MATCH(Q$2,'Productivity Dump'!$E$3:$AJ$3,0)
),
IF(Q$3="Attendance",
INDEX('Attendance Dump'!$E$2:$AI$400,
MATCH($A12,'Attendance Dump'!$B$2:$B$400,0),
MATCH(Q$2,'Attendance Dump'!$E$1:$AI$1,0)
),
INDEX('Active Hour''s Dump'!$D$3:$AH$337,
MATCH($C12,'Active Hour''s Dump'!$A$3:$A$337,0),
MATCH(Q$2,'Active Hour''s Dump'!$D$2:$AH$2,0)
))),"")</f>
        <v>0</v>
      </c>
      <c r="R12" s="13" t="str">
        <f>_xlfn.IFNA(IF(R$3="Productivity",
INDEX('Productivity Dump'!$E$4:$AJ$500,
MATCH($A12,'Productivity Dump'!$A$4:$A$500,0),
MATCH(R$2,'Productivity Dump'!$E$3:$AJ$3,0)
),
IF(R$3="Attendance",
INDEX('Attendance Dump'!$E$2:$AI$400,
MATCH($A12,'Attendance Dump'!$B$2:$B$400,0),
MATCH(R$2,'Attendance Dump'!$E$1:$AI$1,0)
),
INDEX('Active Hour''s Dump'!$D$3:$AH$337,
MATCH($C12,'Active Hour''s Dump'!$A$3:$A$337,0),
MATCH(R$2,'Active Hour''s Dump'!$D$2:$AH$2,0)
))),"")</f>
        <v>WO</v>
      </c>
      <c r="S12" s="54">
        <f>_xlfn.IFNA(IF(S$3="Productivity",
INDEX('Productivity Dump'!$E$4:$AJ$500,
MATCH($A12,'Productivity Dump'!$A$4:$A$500,0),
MATCH(S$2,'Productivity Dump'!$E$3:$AJ$3,0)
),
IF(S$3="Attendance",
INDEX('Attendance Dump'!$E$2:$AI$400,
MATCH($A12,'Attendance Dump'!$B$2:$B$400,0),
MATCH(S$2,'Attendance Dump'!$E$1:$AI$1,0)
),
INDEX('Active Hour''s Dump'!$D$3:$AH$337,
MATCH($C12,'Active Hour''s Dump'!$A$3:$A$337,0),
MATCH(S$2,'Active Hour''s Dump'!$D$2:$AH$2,0)
))),"")</f>
        <v>0</v>
      </c>
      <c r="T12" s="13">
        <f>_xlfn.IFNA(IF(T$3="Productivity",
INDEX('Productivity Dump'!$E$4:$AJ$500,
MATCH($A12,'Productivity Dump'!$A$4:$A$500,0),
MATCH(T$2,'Productivity Dump'!$E$3:$AJ$3,0)
),
IF(T$3="Attendance",
INDEX('Attendance Dump'!$E$2:$AI$400,
MATCH($A12,'Attendance Dump'!$B$2:$B$400,0),
MATCH(T$2,'Attendance Dump'!$E$1:$AI$1,0)
),
INDEX('Active Hour''s Dump'!$D$3:$AH$337,
MATCH($C12,'Active Hour''s Dump'!$A$3:$A$337,0),
MATCH(T$2,'Active Hour''s Dump'!$D$2:$AH$2,0)
))),"")</f>
        <v>775.61799999999994</v>
      </c>
      <c r="U12" s="13" t="str">
        <f>_xlfn.IFNA(IF(U$3="Productivity",
INDEX('Productivity Dump'!$E$4:$AJ$500,
MATCH($A12,'Productivity Dump'!$A$4:$A$500,0),
MATCH(U$2,'Productivity Dump'!$E$3:$AJ$3,0)
),
IF(U$3="Attendance",
INDEX('Attendance Dump'!$E$2:$AI$400,
MATCH($A12,'Attendance Dump'!$B$2:$B$400,0),
MATCH(U$2,'Attendance Dump'!$E$1:$AI$1,0)
),
INDEX('Active Hour''s Dump'!$D$3:$AH$337,
MATCH($C12,'Active Hour''s Dump'!$A$3:$A$337,0),
MATCH(U$2,'Active Hour''s Dump'!$D$2:$AH$2,0)
))),"")</f>
        <v>P</v>
      </c>
      <c r="V12" s="54">
        <f>_xlfn.IFNA(IF(V$3="Productivity",
INDEX('Productivity Dump'!$E$4:$AJ$500,
MATCH($A12,'Productivity Dump'!$A$4:$A$500,0),
MATCH(V$2,'Productivity Dump'!$E$3:$AJ$3,0)
),
IF(V$3="Attendance",
INDEX('Attendance Dump'!$E$2:$AI$400,
MATCH($A12,'Attendance Dump'!$B$2:$B$400,0),
MATCH(V$2,'Attendance Dump'!$E$1:$AI$1,0)
),
INDEX('Active Hour''s Dump'!$D$3:$AH$337,
MATCH($C12,'Active Hour''s Dump'!$A$3:$A$337,0),
MATCH(V$2,'Active Hour''s Dump'!$D$2:$AH$2,0)
))),"")</f>
        <v>5.4166666666666696</v>
      </c>
      <c r="W12" s="13">
        <f>_xlfn.IFNA(IF(W$3="Productivity",
INDEX('Productivity Dump'!$E$4:$AJ$500,
MATCH($A12,'Productivity Dump'!$A$4:$A$500,0),
MATCH(W$2,'Productivity Dump'!$E$3:$AJ$3,0)
),
IF(W$3="Attendance",
INDEX('Attendance Dump'!$E$2:$AI$400,
MATCH($A12,'Attendance Dump'!$B$2:$B$400,0),
MATCH(W$2,'Attendance Dump'!$E$1:$AI$1,0)
),
INDEX('Active Hour''s Dump'!$D$3:$AH$337,
MATCH($C12,'Active Hour''s Dump'!$A$3:$A$337,0),
MATCH(W$2,'Active Hour''s Dump'!$D$2:$AH$2,0)
))),"")</f>
        <v>1020.2539999999999</v>
      </c>
      <c r="X12" s="13" t="str">
        <f>_xlfn.IFNA(IF(X$3="Productivity",
INDEX('Productivity Dump'!$E$4:$AJ$500,
MATCH($A12,'Productivity Dump'!$A$4:$A$500,0),
MATCH(X$2,'Productivity Dump'!$E$3:$AJ$3,0)
),
IF(X$3="Attendance",
INDEX('Attendance Dump'!$E$2:$AI$400,
MATCH($A12,'Attendance Dump'!$B$2:$B$400,0),
MATCH(X$2,'Attendance Dump'!$E$1:$AI$1,0)
),
INDEX('Active Hour''s Dump'!$D$3:$AH$337,
MATCH($C12,'Active Hour''s Dump'!$A$3:$A$337,0),
MATCH(X$2,'Active Hour''s Dump'!$D$2:$AH$2,0)
))),"")</f>
        <v>P</v>
      </c>
      <c r="Y12" s="54">
        <f>_xlfn.IFNA(IF(Y$3="Productivity",
INDEX('Productivity Dump'!$E$4:$AJ$500,
MATCH($A12,'Productivity Dump'!$A$4:$A$500,0),
MATCH(Y$2,'Productivity Dump'!$E$3:$AJ$3,0)
),
IF(Y$3="Attendance",
INDEX('Attendance Dump'!$E$2:$AI$400,
MATCH($A12,'Attendance Dump'!$B$2:$B$400,0),
MATCH(Y$2,'Attendance Dump'!$E$1:$AI$1,0)
),
INDEX('Active Hour''s Dump'!$D$3:$AH$337,
MATCH($C12,'Active Hour''s Dump'!$A$3:$A$337,0),
MATCH(Y$2,'Active Hour''s Dump'!$D$2:$AH$2,0)
))),"")</f>
        <v>6.5</v>
      </c>
      <c r="Z12" s="13">
        <f>_xlfn.IFNA(IF(Z$3="Productivity",
INDEX('Productivity Dump'!$E$4:$AJ$500,
MATCH($A12,'Productivity Dump'!$A$4:$A$500,0),
MATCH(Z$2,'Productivity Dump'!$E$3:$AJ$3,0)
),
IF(Z$3="Attendance",
INDEX('Attendance Dump'!$E$2:$AI$400,
MATCH($A12,'Attendance Dump'!$B$2:$B$400,0),
MATCH(Z$2,'Attendance Dump'!$E$1:$AI$1,0)
),
INDEX('Active Hour''s Dump'!$D$3:$AH$337,
MATCH($C12,'Active Hour''s Dump'!$A$3:$A$337,0),
MATCH(Z$2,'Active Hour''s Dump'!$D$2:$AH$2,0)
))),"")</f>
        <v>1023.1139999999997</v>
      </c>
      <c r="AA12" s="13" t="str">
        <f>_xlfn.IFNA(IF(AA$3="Productivity",
INDEX('Productivity Dump'!$E$4:$AJ$500,
MATCH($A12,'Productivity Dump'!$A$4:$A$500,0),
MATCH(AA$2,'Productivity Dump'!$E$3:$AJ$3,0)
),
IF(AA$3="Attendance",
INDEX('Attendance Dump'!$E$2:$AI$400,
MATCH($A12,'Attendance Dump'!$B$2:$B$400,0),
MATCH(AA$2,'Attendance Dump'!$E$1:$AI$1,0)
),
INDEX('Active Hour''s Dump'!$D$3:$AH$337,
MATCH($C12,'Active Hour''s Dump'!$A$3:$A$337,0),
MATCH(AA$2,'Active Hour''s Dump'!$D$2:$AH$2,0)
))),"")</f>
        <v>P</v>
      </c>
      <c r="AB12" s="54">
        <f>_xlfn.IFNA(IF(AB$3="Productivity",
INDEX('Productivity Dump'!$E$4:$AJ$500,
MATCH($A12,'Productivity Dump'!$A$4:$A$500,0),
MATCH(AB$2,'Productivity Dump'!$E$3:$AJ$3,0)
),
IF(AB$3="Attendance",
INDEX('Attendance Dump'!$E$2:$AI$400,
MATCH($A12,'Attendance Dump'!$B$2:$B$400,0),
MATCH(AB$2,'Attendance Dump'!$E$1:$AI$1,0)
),
INDEX('Active Hour''s Dump'!$D$3:$AH$337,
MATCH($C12,'Active Hour''s Dump'!$A$3:$A$337,0),
MATCH(AB$2,'Active Hour''s Dump'!$D$2:$AH$2,0)
))),"")</f>
        <v>7.4166666666666696</v>
      </c>
      <c r="AC12" s="13">
        <f>_xlfn.IFNA(IF(AC$3="Productivity",
INDEX('Productivity Dump'!$E$4:$AJ$500,
MATCH($A12,'Productivity Dump'!$A$4:$A$500,0),
MATCH(AC$2,'Productivity Dump'!$E$3:$AJ$3,0)
),
IF(AC$3="Attendance",
INDEX('Attendance Dump'!$E$2:$AI$400,
MATCH($A12,'Attendance Dump'!$B$2:$B$400,0),
MATCH(AC$2,'Attendance Dump'!$E$1:$AI$1,0)
),
INDEX('Active Hour''s Dump'!$D$3:$AH$337,
MATCH($C12,'Active Hour''s Dump'!$A$3:$A$337,0),
MATCH(AC$2,'Active Hour''s Dump'!$D$2:$AH$2,0)
))),"")</f>
        <v>1012.8739999999999</v>
      </c>
      <c r="AD12" s="13" t="str">
        <f>_xlfn.IFNA(IF(AD$3="Productivity",
INDEX('Productivity Dump'!$E$4:$AJ$500,
MATCH($A12,'Productivity Dump'!$A$4:$A$500,0),
MATCH(AD$2,'Productivity Dump'!$E$3:$AJ$3,0)
),
IF(AD$3="Attendance",
INDEX('Attendance Dump'!$E$2:$AI$400,
MATCH($A12,'Attendance Dump'!$B$2:$B$400,0),
MATCH(AD$2,'Attendance Dump'!$E$1:$AI$1,0)
),
INDEX('Active Hour''s Dump'!$D$3:$AH$337,
MATCH($C12,'Active Hour''s Dump'!$A$3:$A$337,0),
MATCH(AD$2,'Active Hour''s Dump'!$D$2:$AH$2,0)
))),"")</f>
        <v>P</v>
      </c>
      <c r="AE12" s="54">
        <f>_xlfn.IFNA(IF(AE$3="Productivity",
INDEX('Productivity Dump'!$E$4:$AJ$500,
MATCH($A12,'Productivity Dump'!$A$4:$A$500,0),
MATCH(AE$2,'Productivity Dump'!$E$3:$AJ$3,0)
),
IF(AE$3="Attendance",
INDEX('Attendance Dump'!$E$2:$AI$400,
MATCH($A12,'Attendance Dump'!$B$2:$B$400,0),
MATCH(AE$2,'Attendance Dump'!$E$1:$AI$1,0)
),
INDEX('Active Hour''s Dump'!$D$3:$AH$337,
MATCH($C12,'Active Hour''s Dump'!$A$3:$A$337,0),
MATCH(AE$2,'Active Hour''s Dump'!$D$2:$AH$2,0)
))),"")</f>
        <v>7.5</v>
      </c>
      <c r="AF12" s="13">
        <f>_xlfn.IFNA(IF(AF$3="Productivity",
INDEX('Productivity Dump'!$E$4:$AJ$500,
MATCH($A12,'Productivity Dump'!$A$4:$A$500,0),
MATCH(AF$2,'Productivity Dump'!$E$3:$AJ$3,0)
),
IF(AF$3="Attendance",
INDEX('Attendance Dump'!$E$2:$AI$400,
MATCH($A12,'Attendance Dump'!$B$2:$B$400,0),
MATCH(AF$2,'Attendance Dump'!$E$1:$AI$1,0)
),
INDEX('Active Hour''s Dump'!$D$3:$AH$337,
MATCH($C12,'Active Hour''s Dump'!$A$3:$A$337,0),
MATCH(AF$2,'Active Hour''s Dump'!$D$2:$AH$2,0)
))),"")</f>
        <v>1008.0310000000001</v>
      </c>
      <c r="AG12" s="13" t="str">
        <f>_xlfn.IFNA(IF(AG$3="Productivity",
INDEX('Productivity Dump'!$E$4:$AJ$500,
MATCH($A12,'Productivity Dump'!$A$4:$A$500,0),
MATCH(AG$2,'Productivity Dump'!$E$3:$AJ$3,0)
),
IF(AG$3="Attendance",
INDEX('Attendance Dump'!$E$2:$AI$400,
MATCH($A12,'Attendance Dump'!$B$2:$B$400,0),
MATCH(AG$2,'Attendance Dump'!$E$1:$AI$1,0)
),
INDEX('Active Hour''s Dump'!$D$3:$AH$337,
MATCH($C12,'Active Hour''s Dump'!$A$3:$A$337,0),
MATCH(AG$2,'Active Hour''s Dump'!$D$2:$AH$2,0)
))),"")</f>
        <v>P</v>
      </c>
      <c r="AH12" s="54">
        <f>_xlfn.IFNA(IF(AH$3="Productivity",
INDEX('Productivity Dump'!$E$4:$AJ$500,
MATCH($A12,'Productivity Dump'!$A$4:$A$500,0),
MATCH(AH$2,'Productivity Dump'!$E$3:$AJ$3,0)
),
IF(AH$3="Attendance",
INDEX('Attendance Dump'!$E$2:$AI$400,
MATCH($A12,'Attendance Dump'!$B$2:$B$400,0),
MATCH(AH$2,'Attendance Dump'!$E$1:$AI$1,0)
),
INDEX('Active Hour''s Dump'!$D$3:$AH$337,
MATCH($C12,'Active Hour''s Dump'!$A$3:$A$337,0),
MATCH(AH$2,'Active Hour''s Dump'!$D$2:$AH$2,0)
))),"")</f>
        <v>8.5833333333333304</v>
      </c>
      <c r="AI12" s="13">
        <f>_xlfn.IFNA(IF(AI$3="Productivity",
INDEX('Productivity Dump'!$E$4:$AJ$500,
MATCH($A12,'Productivity Dump'!$A$4:$A$500,0),
MATCH(AI$2,'Productivity Dump'!$E$3:$AJ$3,0)
),
IF(AI$3="Attendance",
INDEX('Attendance Dump'!$E$2:$AI$400,
MATCH($A12,'Attendance Dump'!$B$2:$B$400,0),
MATCH(AI$2,'Attendance Dump'!$E$1:$AI$1,0)
),
INDEX('Active Hour''s Dump'!$D$3:$AH$337,
MATCH($C12,'Active Hour''s Dump'!$A$3:$A$337,0),
MATCH(AI$2,'Active Hour''s Dump'!$D$2:$AH$2,0)
))),"")</f>
        <v>1012.9190000000002</v>
      </c>
      <c r="AJ12" s="13" t="str">
        <f>_xlfn.IFNA(IF(AJ$3="Productivity",
INDEX('Productivity Dump'!$E$4:$AJ$500,
MATCH($A12,'Productivity Dump'!$A$4:$A$500,0),
MATCH(AJ$2,'Productivity Dump'!$E$3:$AJ$3,0)
),
IF(AJ$3="Attendance",
INDEX('Attendance Dump'!$E$2:$AI$400,
MATCH($A12,'Attendance Dump'!$B$2:$B$400,0),
MATCH(AJ$2,'Attendance Dump'!$E$1:$AI$1,0)
),
INDEX('Active Hour''s Dump'!$D$3:$AH$337,
MATCH($C12,'Active Hour''s Dump'!$A$3:$A$337,0),
MATCH(AJ$2,'Active Hour''s Dump'!$D$2:$AH$2,0)
))),"")</f>
        <v>P</v>
      </c>
      <c r="AK12" s="54">
        <f>_xlfn.IFNA(IF(AK$3="Productivity",
INDEX('Productivity Dump'!$E$4:$AJ$500,
MATCH($A12,'Productivity Dump'!$A$4:$A$500,0),
MATCH(AK$2,'Productivity Dump'!$E$3:$AJ$3,0)
),
IF(AK$3="Attendance",
INDEX('Attendance Dump'!$E$2:$AI$400,
MATCH($A12,'Attendance Dump'!$B$2:$B$400,0),
MATCH(AK$2,'Attendance Dump'!$E$1:$AI$1,0)
),
INDEX('Active Hour''s Dump'!$D$3:$AH$337,
MATCH($C12,'Active Hour''s Dump'!$A$3:$A$337,0),
MATCH(AK$2,'Active Hour''s Dump'!$D$2:$AH$2,0)
))),"")</f>
        <v>7.5</v>
      </c>
      <c r="AL12" s="13">
        <f>_xlfn.IFNA(IF(AL$3="Productivity",
INDEX('Productivity Dump'!$E$4:$AJ$500,
MATCH($A12,'Productivity Dump'!$A$4:$A$500,0),
MATCH(AL$2,'Productivity Dump'!$E$3:$AJ$3,0)
),
IF(AL$3="Attendance",
INDEX('Attendance Dump'!$E$2:$AI$400,
MATCH($A12,'Attendance Dump'!$B$2:$B$400,0),
MATCH(AL$2,'Attendance Dump'!$E$1:$AI$1,0)
),
INDEX('Active Hour''s Dump'!$D$3:$AH$337,
MATCH($C12,'Active Hour''s Dump'!$A$3:$A$337,0),
MATCH(AL$2,'Active Hour''s Dump'!$D$2:$AH$2,0)
))),"")</f>
        <v>0</v>
      </c>
      <c r="AM12" s="13" t="str">
        <f>_xlfn.IFNA(IF(AM$3="Productivity",
INDEX('Productivity Dump'!$E$4:$AJ$500,
MATCH($A12,'Productivity Dump'!$A$4:$A$500,0),
MATCH(AM$2,'Productivity Dump'!$E$3:$AJ$3,0)
),
IF(AM$3="Attendance",
INDEX('Attendance Dump'!$E$2:$AI$400,
MATCH($A12,'Attendance Dump'!$B$2:$B$400,0),
MATCH(AM$2,'Attendance Dump'!$E$1:$AI$1,0)
),
INDEX('Active Hour''s Dump'!$D$3:$AH$337,
MATCH($C12,'Active Hour''s Dump'!$A$3:$A$337,0),
MATCH(AM$2,'Active Hour''s Dump'!$D$2:$AH$2,0)
))),"")</f>
        <v>WO</v>
      </c>
      <c r="AN12" s="54">
        <f>_xlfn.IFNA(IF(AN$3="Productivity",
INDEX('Productivity Dump'!$E$4:$AJ$500,
MATCH($A12,'Productivity Dump'!$A$4:$A$500,0),
MATCH(AN$2,'Productivity Dump'!$E$3:$AJ$3,0)
),
IF(AN$3="Attendance",
INDEX('Attendance Dump'!$E$2:$AI$400,
MATCH($A12,'Attendance Dump'!$B$2:$B$400,0),
MATCH(AN$2,'Attendance Dump'!$E$1:$AI$1,0)
),
INDEX('Active Hour''s Dump'!$D$3:$AH$337,
MATCH($C12,'Active Hour''s Dump'!$A$3:$A$337,0),
MATCH(AN$2,'Active Hour''s Dump'!$D$2:$AH$2,0)
))),"")</f>
        <v>0</v>
      </c>
      <c r="AO12" s="13">
        <f>_xlfn.IFNA(IF(AO$3="Productivity",
INDEX('Productivity Dump'!$E$4:$AJ$500,
MATCH($A12,'Productivity Dump'!$A$4:$A$500,0),
MATCH(AO$2,'Productivity Dump'!$E$3:$AJ$3,0)
),
IF(AO$3="Attendance",
INDEX('Attendance Dump'!$E$2:$AI$400,
MATCH($A12,'Attendance Dump'!$B$2:$B$400,0),
MATCH(AO$2,'Attendance Dump'!$E$1:$AI$1,0)
),
INDEX('Active Hour''s Dump'!$D$3:$AH$337,
MATCH($C12,'Active Hour''s Dump'!$A$3:$A$337,0),
MATCH(AO$2,'Active Hour''s Dump'!$D$2:$AH$2,0)
))),"")</f>
        <v>445.00199999999995</v>
      </c>
      <c r="AP12" s="13" t="str">
        <f>_xlfn.IFNA(IF(AP$3="Productivity",
INDEX('Productivity Dump'!$E$4:$AJ$500,
MATCH($A12,'Productivity Dump'!$A$4:$A$500,0),
MATCH(AP$2,'Productivity Dump'!$E$3:$AJ$3,0)
),
IF(AP$3="Attendance",
INDEX('Attendance Dump'!$E$2:$AI$400,
MATCH($A12,'Attendance Dump'!$B$2:$B$400,0),
MATCH(AP$2,'Attendance Dump'!$E$1:$AI$1,0)
),
INDEX('Active Hour''s Dump'!$D$3:$AH$337,
MATCH($C12,'Active Hour''s Dump'!$A$3:$A$337,0),
MATCH(AP$2,'Active Hour''s Dump'!$D$2:$AH$2,0)
))),"")</f>
        <v>P</v>
      </c>
      <c r="AQ12" s="54">
        <f>_xlfn.IFNA(IF(AQ$3="Productivity",
INDEX('Productivity Dump'!$E$4:$AJ$500,
MATCH($A12,'Productivity Dump'!$A$4:$A$500,0),
MATCH(AQ$2,'Productivity Dump'!$E$3:$AJ$3,0)
),
IF(AQ$3="Attendance",
INDEX('Attendance Dump'!$E$2:$AI$400,
MATCH($A12,'Attendance Dump'!$B$2:$B$400,0),
MATCH(AQ$2,'Attendance Dump'!$E$1:$AI$1,0)
),
INDEX('Active Hour''s Dump'!$D$3:$AH$337,
MATCH($C12,'Active Hour''s Dump'!$A$3:$A$337,0),
MATCH(AQ$2,'Active Hour''s Dump'!$D$2:$AH$2,0)
))),"")</f>
        <v>4.6666666666666696</v>
      </c>
      <c r="AR12" s="13">
        <f>_xlfn.IFNA(IF(AR$3="Productivity",
INDEX('Productivity Dump'!$E$4:$AJ$500,
MATCH($A12,'Productivity Dump'!$A$4:$A$500,0),
MATCH(AR$2,'Productivity Dump'!$E$3:$AJ$3,0)
),
IF(AR$3="Attendance",
INDEX('Attendance Dump'!$E$2:$AI$400,
MATCH($A12,'Attendance Dump'!$B$2:$B$400,0),
MATCH(AR$2,'Attendance Dump'!$E$1:$AI$1,0)
),
INDEX('Active Hour''s Dump'!$D$3:$AH$337,
MATCH($C12,'Active Hour''s Dump'!$A$3:$A$337,0),
MATCH(AR$2,'Active Hour''s Dump'!$D$2:$AH$2,0)
))),"")</f>
        <v>858.29899999999998</v>
      </c>
      <c r="AS12" s="13" t="str">
        <f>_xlfn.IFNA(IF(AS$3="Productivity",
INDEX('Productivity Dump'!$E$4:$AJ$500,
MATCH($A12,'Productivity Dump'!$A$4:$A$500,0),
MATCH(AS$2,'Productivity Dump'!$E$3:$AJ$3,0)
),
IF(AS$3="Attendance",
INDEX('Attendance Dump'!$E$2:$AI$400,
MATCH($A12,'Attendance Dump'!$B$2:$B$400,0),
MATCH(AS$2,'Attendance Dump'!$E$1:$AI$1,0)
),
INDEX('Active Hour''s Dump'!$D$3:$AH$337,
MATCH($C12,'Active Hour''s Dump'!$A$3:$A$337,0),
MATCH(AS$2,'Active Hour''s Dump'!$D$2:$AH$2,0)
))),"")</f>
        <v>P</v>
      </c>
      <c r="AT12" s="54">
        <f>_xlfn.IFNA(IF(AT$3="Productivity",
INDEX('Productivity Dump'!$E$4:$AJ$500,
MATCH($A12,'Productivity Dump'!$A$4:$A$500,0),
MATCH(AT$2,'Productivity Dump'!$E$3:$AJ$3,0)
),
IF(AT$3="Attendance",
INDEX('Attendance Dump'!$E$2:$AI$400,
MATCH($A12,'Attendance Dump'!$B$2:$B$400,0),
MATCH(AT$2,'Attendance Dump'!$E$1:$AI$1,0)
),
INDEX('Active Hour''s Dump'!$D$3:$AH$337,
MATCH($C12,'Active Hour''s Dump'!$A$3:$A$337,0),
MATCH(AT$2,'Active Hour''s Dump'!$D$2:$AH$2,0)
))),"")</f>
        <v>8</v>
      </c>
      <c r="AU12" s="13">
        <f>_xlfn.IFNA(IF(AU$3="Productivity",
INDEX('Productivity Dump'!$E$4:$AJ$500,
MATCH($A12,'Productivity Dump'!$A$4:$A$500,0),
MATCH(AU$2,'Productivity Dump'!$E$3:$AJ$3,0)
),
IF(AU$3="Attendance",
INDEX('Attendance Dump'!$E$2:$AI$400,
MATCH($A12,'Attendance Dump'!$B$2:$B$400,0),
MATCH(AU$2,'Attendance Dump'!$E$1:$AI$1,0)
),
INDEX('Active Hour''s Dump'!$D$3:$AH$337,
MATCH($C12,'Active Hour''s Dump'!$A$3:$A$337,0),
MATCH(AU$2,'Active Hour''s Dump'!$D$2:$AH$2,0)
))),"")</f>
        <v>0</v>
      </c>
      <c r="AV12" s="13" t="str">
        <f>_xlfn.IFNA(IF(AV$3="Productivity",
INDEX('Productivity Dump'!$E$4:$AJ$500,
MATCH($A12,'Productivity Dump'!$A$4:$A$500,0),
MATCH(AV$2,'Productivity Dump'!$E$3:$AJ$3,0)
),
IF(AV$3="Attendance",
INDEX('Attendance Dump'!$E$2:$AI$400,
MATCH($A12,'Attendance Dump'!$B$2:$B$400,0),
MATCH(AV$2,'Attendance Dump'!$E$1:$AI$1,0)
),
INDEX('Active Hour''s Dump'!$D$3:$AH$337,
MATCH($C12,'Active Hour''s Dump'!$A$3:$A$337,0),
MATCH(AV$2,'Active Hour''s Dump'!$D$2:$AH$2,0)
))),"")</f>
        <v>PL</v>
      </c>
      <c r="AW12" s="54">
        <f>_xlfn.IFNA(IF(AW$3="Productivity",
INDEX('Productivity Dump'!$E$4:$AJ$500,
MATCH($A12,'Productivity Dump'!$A$4:$A$500,0),
MATCH(AW$2,'Productivity Dump'!$E$3:$AJ$3,0)
),
IF(AW$3="Attendance",
INDEX('Attendance Dump'!$E$2:$AI$400,
MATCH($A12,'Attendance Dump'!$B$2:$B$400,0),
MATCH(AW$2,'Attendance Dump'!$E$1:$AI$1,0)
),
INDEX('Active Hour''s Dump'!$D$3:$AH$337,
MATCH($C12,'Active Hour''s Dump'!$A$3:$A$337,0),
MATCH(AW$2,'Active Hour''s Dump'!$D$2:$AH$2,0)
))),"")</f>
        <v>0</v>
      </c>
      <c r="AX12" s="13">
        <f>_xlfn.IFNA(IF(AX$3="Productivity",
INDEX('Productivity Dump'!$E$4:$AJ$500,
MATCH($A12,'Productivity Dump'!$A$4:$A$500,0),
MATCH(AX$2,'Productivity Dump'!$E$3:$AJ$3,0)
),
IF(AX$3="Attendance",
INDEX('Attendance Dump'!$E$2:$AI$400,
MATCH($A12,'Attendance Dump'!$B$2:$B$400,0),
MATCH(AX$2,'Attendance Dump'!$E$1:$AI$1,0)
),
INDEX('Active Hour''s Dump'!$D$3:$AH$337,
MATCH($C12,'Active Hour''s Dump'!$A$3:$A$337,0),
MATCH(AX$2,'Active Hour''s Dump'!$D$2:$AH$2,0)
))),"")</f>
        <v>0</v>
      </c>
      <c r="AY12" s="13" t="str">
        <f>_xlfn.IFNA(IF(AY$3="Productivity",
INDEX('Productivity Dump'!$E$4:$AJ$500,
MATCH($A12,'Productivity Dump'!$A$4:$A$500,0),
MATCH(AY$2,'Productivity Dump'!$E$3:$AJ$3,0)
),
IF(AY$3="Attendance",
INDEX('Attendance Dump'!$E$2:$AI$400,
MATCH($A12,'Attendance Dump'!$B$2:$B$400,0),
MATCH(AY$2,'Attendance Dump'!$E$1:$AI$1,0)
),
INDEX('Active Hour''s Dump'!$D$3:$AH$337,
MATCH($C12,'Active Hour''s Dump'!$A$3:$A$337,0),
MATCH(AY$2,'Active Hour''s Dump'!$D$2:$AH$2,0)
))),"")</f>
        <v>PL</v>
      </c>
      <c r="AZ12" s="54">
        <f>_xlfn.IFNA(IF(AZ$3="Productivity",
INDEX('Productivity Dump'!$E$4:$AJ$500,
MATCH($A12,'Productivity Dump'!$A$4:$A$500,0),
MATCH(AZ$2,'Productivity Dump'!$E$3:$AJ$3,0)
),
IF(AZ$3="Attendance",
INDEX('Attendance Dump'!$E$2:$AI$400,
MATCH($A12,'Attendance Dump'!$B$2:$B$400,0),
MATCH(AZ$2,'Attendance Dump'!$E$1:$AI$1,0)
),
INDEX('Active Hour''s Dump'!$D$3:$AH$337,
MATCH($C12,'Active Hour''s Dump'!$A$3:$A$337,0),
MATCH(AZ$2,'Active Hour''s Dump'!$D$2:$AH$2,0)
))),"")</f>
        <v>0</v>
      </c>
      <c r="BA12" s="13">
        <f>_xlfn.IFNA(IF(BA$3="Productivity",
INDEX('Productivity Dump'!$E$4:$AJ$500,
MATCH($A12,'Productivity Dump'!$A$4:$A$500,0),
MATCH(BA$2,'Productivity Dump'!$E$3:$AJ$3,0)
),
IF(BA$3="Attendance",
INDEX('Attendance Dump'!$E$2:$AI$400,
MATCH($A12,'Attendance Dump'!$B$2:$B$400,0),
MATCH(BA$2,'Attendance Dump'!$E$1:$AI$1,0)
),
INDEX('Active Hour''s Dump'!$D$3:$AH$337,
MATCH($C12,'Active Hour''s Dump'!$A$3:$A$337,0),
MATCH(BA$2,'Active Hour''s Dump'!$D$2:$AH$2,0)
))),"")</f>
        <v>0</v>
      </c>
      <c r="BB12" s="13" t="str">
        <f>_xlfn.IFNA(IF(BB$3="Productivity",
INDEX('Productivity Dump'!$E$4:$AJ$500,
MATCH($A12,'Productivity Dump'!$A$4:$A$500,0),
MATCH(BB$2,'Productivity Dump'!$E$3:$AJ$3,0)
),
IF(BB$3="Attendance",
INDEX('Attendance Dump'!$E$2:$AI$400,
MATCH($A12,'Attendance Dump'!$B$2:$B$400,0),
MATCH(BB$2,'Attendance Dump'!$E$1:$AI$1,0)
),
INDEX('Active Hour''s Dump'!$D$3:$AH$337,
MATCH($C12,'Active Hour''s Dump'!$A$3:$A$337,0),
MATCH(BB$2,'Active Hour''s Dump'!$D$2:$AH$2,0)
))),"")</f>
        <v>PL</v>
      </c>
      <c r="BC12" s="54">
        <f>_xlfn.IFNA(IF(BC$3="Productivity",
INDEX('Productivity Dump'!$E$4:$AJ$500,
MATCH($A12,'Productivity Dump'!$A$4:$A$500,0),
MATCH(BC$2,'Productivity Dump'!$E$3:$AJ$3,0)
),
IF(BC$3="Attendance",
INDEX('Attendance Dump'!$E$2:$AI$400,
MATCH($A12,'Attendance Dump'!$B$2:$B$400,0),
MATCH(BC$2,'Attendance Dump'!$E$1:$AI$1,0)
),
INDEX('Active Hour''s Dump'!$D$3:$AH$337,
MATCH($C12,'Active Hour''s Dump'!$A$3:$A$337,0),
MATCH(BC$2,'Active Hour''s Dump'!$D$2:$AH$2,0)
))),"")</f>
        <v>0</v>
      </c>
      <c r="BD12" s="13">
        <f>_xlfn.IFNA(IF(BD$3="Productivity",
INDEX('Productivity Dump'!$E$4:$AJ$500,
MATCH($A12,'Productivity Dump'!$A$4:$A$500,0),
MATCH(BD$2,'Productivity Dump'!$E$3:$AJ$3,0)
),
IF(BD$3="Attendance",
INDEX('Attendance Dump'!$E$2:$AI$400,
MATCH($A12,'Attendance Dump'!$B$2:$B$400,0),
MATCH(BD$2,'Attendance Dump'!$E$1:$AI$1,0)
),
INDEX('Active Hour''s Dump'!$D$3:$AH$337,
MATCH($C12,'Active Hour''s Dump'!$A$3:$A$337,0),
MATCH(BD$2,'Active Hour''s Dump'!$D$2:$AH$2,0)
))),"")</f>
        <v>0</v>
      </c>
      <c r="BE12" s="13" t="str">
        <f>_xlfn.IFNA(IF(BE$3="Productivity",
INDEX('Productivity Dump'!$E$4:$AJ$500,
MATCH($A12,'Productivity Dump'!$A$4:$A$500,0),
MATCH(BE$2,'Productivity Dump'!$E$3:$AJ$3,0)
),
IF(BE$3="Attendance",
INDEX('Attendance Dump'!$E$2:$AI$400,
MATCH($A12,'Attendance Dump'!$B$2:$B$400,0),
MATCH(BE$2,'Attendance Dump'!$E$1:$AI$1,0)
),
INDEX('Active Hour''s Dump'!$D$3:$AH$337,
MATCH($C12,'Active Hour''s Dump'!$A$3:$A$337,0),
MATCH(BE$2,'Active Hour''s Dump'!$D$2:$AH$2,0)
))),"")</f>
        <v>PL</v>
      </c>
      <c r="BF12" s="54">
        <f>_xlfn.IFNA(IF(BF$3="Productivity",
INDEX('Productivity Dump'!$E$4:$AJ$500,
MATCH($A12,'Productivity Dump'!$A$4:$A$500,0),
MATCH(BF$2,'Productivity Dump'!$E$3:$AJ$3,0)
),
IF(BF$3="Attendance",
INDEX('Attendance Dump'!$E$2:$AI$400,
MATCH($A12,'Attendance Dump'!$B$2:$B$400,0),
MATCH(BF$2,'Attendance Dump'!$E$1:$AI$1,0)
),
INDEX('Active Hour''s Dump'!$D$3:$AH$337,
MATCH($C12,'Active Hour''s Dump'!$A$3:$A$337,0),
MATCH(BF$2,'Active Hour''s Dump'!$D$2:$AH$2,0)
))),"")</f>
        <v>0</v>
      </c>
      <c r="BG12" s="13">
        <f>_xlfn.IFNA(IF(BG$3="Productivity",
INDEX('Productivity Dump'!$E$4:$AJ$500,
MATCH($A12,'Productivity Dump'!$A$4:$A$500,0),
MATCH(BG$2,'Productivity Dump'!$E$3:$AJ$3,0)
),
IF(BG$3="Attendance",
INDEX('Attendance Dump'!$E$2:$AI$400,
MATCH($A12,'Attendance Dump'!$B$2:$B$400,0),
MATCH(BG$2,'Attendance Dump'!$E$1:$AI$1,0)
),
INDEX('Active Hour''s Dump'!$D$3:$AH$337,
MATCH($C12,'Active Hour''s Dump'!$A$3:$A$337,0),
MATCH(BG$2,'Active Hour''s Dump'!$D$2:$AH$2,0)
))),"")</f>
        <v>0</v>
      </c>
      <c r="BH12" s="13" t="str">
        <f>_xlfn.IFNA(IF(BH$3="Productivity",
INDEX('Productivity Dump'!$E$4:$AJ$500,
MATCH($A12,'Productivity Dump'!$A$4:$A$500,0),
MATCH(BH$2,'Productivity Dump'!$E$3:$AJ$3,0)
),
IF(BH$3="Attendance",
INDEX('Attendance Dump'!$E$2:$AI$400,
MATCH($A12,'Attendance Dump'!$B$2:$B$400,0),
MATCH(BH$2,'Attendance Dump'!$E$1:$AI$1,0)
),
INDEX('Active Hour''s Dump'!$D$3:$AH$337,
MATCH($C12,'Active Hour''s Dump'!$A$3:$A$337,0),
MATCH(BH$2,'Active Hour''s Dump'!$D$2:$AH$2,0)
))),"")</f>
        <v>PL</v>
      </c>
      <c r="BI12" s="54">
        <f>_xlfn.IFNA(IF(BI$3="Productivity",
INDEX('Productivity Dump'!$E$4:$AJ$500,
MATCH($A12,'Productivity Dump'!$A$4:$A$500,0),
MATCH(BI$2,'Productivity Dump'!$E$3:$AJ$3,0)
),
IF(BI$3="Attendance",
INDEX('Attendance Dump'!$E$2:$AI$400,
MATCH($A12,'Attendance Dump'!$B$2:$B$400,0),
MATCH(BI$2,'Attendance Dump'!$E$1:$AI$1,0)
),
INDEX('Active Hour''s Dump'!$D$3:$AH$337,
MATCH($C12,'Active Hour''s Dump'!$A$3:$A$337,0),
MATCH(BI$2,'Active Hour''s Dump'!$D$2:$AH$2,0)
))),"")</f>
        <v>0</v>
      </c>
      <c r="BJ12" s="13">
        <f>_xlfn.IFNA(IF(BJ$3="Productivity",
INDEX('Productivity Dump'!$E$4:$AJ$500,
MATCH($A12,'Productivity Dump'!$A$4:$A$500,0),
MATCH(BJ$2,'Productivity Dump'!$E$3:$AJ$3,0)
),
IF(BJ$3="Attendance",
INDEX('Attendance Dump'!$E$2:$AI$400,
MATCH($A12,'Attendance Dump'!$B$2:$B$400,0),
MATCH(BJ$2,'Attendance Dump'!$E$1:$AI$1,0)
),
INDEX('Active Hour''s Dump'!$D$3:$AH$337,
MATCH($C12,'Active Hour''s Dump'!$A$3:$A$337,0),
MATCH(BJ$2,'Active Hour''s Dump'!$D$2:$AH$2,0)
))),"")</f>
        <v>0</v>
      </c>
      <c r="BK12" s="13" t="str">
        <f>_xlfn.IFNA(IF(BK$3="Productivity",
INDEX('Productivity Dump'!$E$4:$AJ$500,
MATCH($A12,'Productivity Dump'!$A$4:$A$500,0),
MATCH(BK$2,'Productivity Dump'!$E$3:$AJ$3,0)
),
IF(BK$3="Attendance",
INDEX('Attendance Dump'!$E$2:$AI$400,
MATCH($A12,'Attendance Dump'!$B$2:$B$400,0),
MATCH(BK$2,'Attendance Dump'!$E$1:$AI$1,0)
),
INDEX('Active Hour''s Dump'!$D$3:$AH$337,
MATCH($C12,'Active Hour''s Dump'!$A$3:$A$337,0),
MATCH(BK$2,'Active Hour''s Dump'!$D$2:$AH$2,0)
))),"")</f>
        <v>PL</v>
      </c>
      <c r="BL12" s="54">
        <f>_xlfn.IFNA(IF(BL$3="Productivity",
INDEX('Productivity Dump'!$E$4:$AJ$500,
MATCH($A12,'Productivity Dump'!$A$4:$A$500,0),
MATCH(BL$2,'Productivity Dump'!$E$3:$AJ$3,0)
),
IF(BL$3="Attendance",
INDEX('Attendance Dump'!$E$2:$AI$400,
MATCH($A12,'Attendance Dump'!$B$2:$B$400,0),
MATCH(BL$2,'Attendance Dump'!$E$1:$AI$1,0)
),
INDEX('Active Hour''s Dump'!$D$3:$AH$337,
MATCH($C12,'Active Hour''s Dump'!$A$3:$A$337,0),
MATCH(BL$2,'Active Hour''s Dump'!$D$2:$AH$2,0)
))),"")</f>
        <v>0</v>
      </c>
      <c r="BM12" s="13">
        <f>_xlfn.IFNA(IF(BM$3="Productivity",
INDEX('Productivity Dump'!$E$4:$AJ$500,
MATCH($A12,'Productivity Dump'!$A$4:$A$500,0),
MATCH(BM$2,'Productivity Dump'!$E$3:$AJ$3,0)
),
IF(BM$3="Attendance",
INDEX('Attendance Dump'!$E$2:$AI$400,
MATCH($A12,'Attendance Dump'!$B$2:$B$400,0),
MATCH(BM$2,'Attendance Dump'!$E$1:$AI$1,0)
),
INDEX('Active Hour''s Dump'!$D$3:$AH$337,
MATCH($C12,'Active Hour''s Dump'!$A$3:$A$337,0),
MATCH(BM$2,'Active Hour''s Dump'!$D$2:$AH$2,0)
))),"")</f>
        <v>0</v>
      </c>
      <c r="BN12" s="13" t="str">
        <f>_xlfn.IFNA(IF(BN$3="Productivity",
INDEX('Productivity Dump'!$E$4:$AJ$500,
MATCH($A12,'Productivity Dump'!$A$4:$A$500,0),
MATCH(BN$2,'Productivity Dump'!$E$3:$AJ$3,0)
),
IF(BN$3="Attendance",
INDEX('Attendance Dump'!$E$2:$AI$400,
MATCH($A12,'Attendance Dump'!$B$2:$B$400,0),
MATCH(BN$2,'Attendance Dump'!$E$1:$AI$1,0)
),
INDEX('Active Hour''s Dump'!$D$3:$AH$337,
MATCH($C12,'Active Hour''s Dump'!$A$3:$A$337,0),
MATCH(BN$2,'Active Hour''s Dump'!$D$2:$AH$2,0)
))),"")</f>
        <v>PL</v>
      </c>
      <c r="BO12" s="54">
        <f>_xlfn.IFNA(IF(BO$3="Productivity",
INDEX('Productivity Dump'!$E$4:$AJ$500,
MATCH($A12,'Productivity Dump'!$A$4:$A$500,0),
MATCH(BO$2,'Productivity Dump'!$E$3:$AJ$3,0)
),
IF(BO$3="Attendance",
INDEX('Attendance Dump'!$E$2:$AI$400,
MATCH($A12,'Attendance Dump'!$B$2:$B$400,0),
MATCH(BO$2,'Attendance Dump'!$E$1:$AI$1,0)
),
INDEX('Active Hour''s Dump'!$D$3:$AH$337,
MATCH($C12,'Active Hour''s Dump'!$A$3:$A$337,0),
MATCH(BO$2,'Active Hour''s Dump'!$D$2:$AH$2,0)
))),"")</f>
        <v>0</v>
      </c>
      <c r="BP12" s="13">
        <f>_xlfn.IFNA(IF(BP$3="Productivity",
INDEX('Productivity Dump'!$E$4:$AJ$500,
MATCH($A12,'Productivity Dump'!$A$4:$A$500,0),
MATCH(BP$2,'Productivity Dump'!$E$3:$AJ$3,0)
),
IF(BP$3="Attendance",
INDEX('Attendance Dump'!$E$2:$AI$400,
MATCH($A12,'Attendance Dump'!$B$2:$B$400,0),
MATCH(BP$2,'Attendance Dump'!$E$1:$AI$1,0)
),
INDEX('Active Hour''s Dump'!$D$3:$AH$337,
MATCH($C12,'Active Hour''s Dump'!$A$3:$A$337,0),
MATCH(BP$2,'Active Hour''s Dump'!$D$2:$AH$2,0)
))),"")</f>
        <v>0</v>
      </c>
      <c r="BQ12" s="13" t="str">
        <f>_xlfn.IFNA(IF(BQ$3="Productivity",
INDEX('Productivity Dump'!$E$4:$AJ$500,
MATCH($A12,'Productivity Dump'!$A$4:$A$500,0),
MATCH(BQ$2,'Productivity Dump'!$E$3:$AJ$3,0)
),
IF(BQ$3="Attendance",
INDEX('Attendance Dump'!$E$2:$AI$400,
MATCH($A12,'Attendance Dump'!$B$2:$B$400,0),
MATCH(BQ$2,'Attendance Dump'!$E$1:$AI$1,0)
),
INDEX('Active Hour''s Dump'!$D$3:$AH$337,
MATCH($C12,'Active Hour''s Dump'!$A$3:$A$337,0),
MATCH(BQ$2,'Active Hour''s Dump'!$D$2:$AH$2,0)
))),"")</f>
        <v>PL</v>
      </c>
      <c r="BR12" s="54">
        <f>_xlfn.IFNA(IF(BR$3="Productivity",
INDEX('Productivity Dump'!$E$4:$AJ$500,
MATCH($A12,'Productivity Dump'!$A$4:$A$500,0),
MATCH(BR$2,'Productivity Dump'!$E$3:$AJ$3,0)
),
IF(BR$3="Attendance",
INDEX('Attendance Dump'!$E$2:$AI$400,
MATCH($A12,'Attendance Dump'!$B$2:$B$400,0),
MATCH(BR$2,'Attendance Dump'!$E$1:$AI$1,0)
),
INDEX('Active Hour''s Dump'!$D$3:$AH$337,
MATCH($C12,'Active Hour''s Dump'!$A$3:$A$337,0),
MATCH(BR$2,'Active Hour''s Dump'!$D$2:$AH$2,0)
))),"")</f>
        <v>0</v>
      </c>
      <c r="BS12" s="13">
        <f>_xlfn.IFNA(IF(BS$3="Productivity",
INDEX('Productivity Dump'!$E$4:$AJ$500,
MATCH($A12,'Productivity Dump'!$A$4:$A$500,0),
MATCH(BS$2,'Productivity Dump'!$E$3:$AJ$3,0)
),
IF(BS$3="Attendance",
INDEX('Attendance Dump'!$E$2:$AI$400,
MATCH($A12,'Attendance Dump'!$B$2:$B$400,0),
MATCH(BS$2,'Attendance Dump'!$E$1:$AI$1,0)
),
INDEX('Active Hour''s Dump'!$D$3:$AH$337,
MATCH($C12,'Active Hour''s Dump'!$A$3:$A$337,0),
MATCH(BS$2,'Active Hour''s Dump'!$D$2:$AH$2,0)
))),"")</f>
        <v>858.46799999999996</v>
      </c>
      <c r="BT12" s="13" t="str">
        <f>_xlfn.IFNA(IF(BT$3="Productivity",
INDEX('Productivity Dump'!$E$4:$AJ$500,
MATCH($A12,'Productivity Dump'!$A$4:$A$500,0),
MATCH(BT$2,'Productivity Dump'!$E$3:$AJ$3,0)
),
IF(BT$3="Attendance",
INDEX('Attendance Dump'!$E$2:$AI$400,
MATCH($A12,'Attendance Dump'!$B$2:$B$400,0),
MATCH(BT$2,'Attendance Dump'!$E$1:$AI$1,0)
),
INDEX('Active Hour''s Dump'!$D$3:$AH$337,
MATCH($C12,'Active Hour''s Dump'!$A$3:$A$337,0),
MATCH(BT$2,'Active Hour''s Dump'!$D$2:$AH$2,0)
))),"")</f>
        <v>H(P)</v>
      </c>
      <c r="BU12" s="54">
        <f>_xlfn.IFNA(IF(BU$3="Productivity",
INDEX('Productivity Dump'!$E$4:$AJ$500,
MATCH($A12,'Productivity Dump'!$A$4:$A$500,0),
MATCH(BU$2,'Productivity Dump'!$E$3:$AJ$3,0)
),
IF(BU$3="Attendance",
INDEX('Attendance Dump'!$E$2:$AI$400,
MATCH($A12,'Attendance Dump'!$B$2:$B$400,0),
MATCH(BU$2,'Attendance Dump'!$E$1:$AI$1,0)
),
INDEX('Active Hour''s Dump'!$D$3:$AH$337,
MATCH($C12,'Active Hour''s Dump'!$A$3:$A$337,0),
MATCH(BU$2,'Active Hour''s Dump'!$D$2:$AH$2,0)
))),"")</f>
        <v>8.75</v>
      </c>
      <c r="BV12" s="13">
        <f>_xlfn.IFNA(IF(BV$3="Productivity",
INDEX('Productivity Dump'!$E$4:$AJ$500,
MATCH($A12,'Productivity Dump'!$A$4:$A$500,0),
MATCH(BV$2,'Productivity Dump'!$E$3:$AJ$3,0)
),
IF(BV$3="Attendance",
INDEX('Attendance Dump'!$E$2:$AI$400,
MATCH($A12,'Attendance Dump'!$B$2:$B$400,0),
MATCH(BV$2,'Attendance Dump'!$E$1:$AI$1,0)
),
INDEX('Active Hour''s Dump'!$D$3:$AH$337,
MATCH($C12,'Active Hour''s Dump'!$A$3:$A$337,0),
MATCH(BV$2,'Active Hour''s Dump'!$D$2:$AH$2,0)
))),"")</f>
        <v>916.62299999999993</v>
      </c>
      <c r="BW12" s="13" t="str">
        <f>_xlfn.IFNA(IF(BW$3="Productivity",
INDEX('Productivity Dump'!$E$4:$AJ$500,
MATCH($A12,'Productivity Dump'!$A$4:$A$500,0),
MATCH(BW$2,'Productivity Dump'!$E$3:$AJ$3,0)
),
IF(BW$3="Attendance",
INDEX('Attendance Dump'!$E$2:$AI$400,
MATCH($A12,'Attendance Dump'!$B$2:$B$400,0),
MATCH(BW$2,'Attendance Dump'!$E$1:$AI$1,0)
),
INDEX('Active Hour''s Dump'!$D$3:$AH$337,
MATCH($C12,'Active Hour''s Dump'!$A$3:$A$337,0),
MATCH(BW$2,'Active Hour''s Dump'!$D$2:$AH$2,0)
))),"")</f>
        <v>P</v>
      </c>
      <c r="BX12" s="54">
        <f>_xlfn.IFNA(IF(BX$3="Productivity",
INDEX('Productivity Dump'!$E$4:$AJ$500,
MATCH($A12,'Productivity Dump'!$A$4:$A$500,0),
MATCH(BX$2,'Productivity Dump'!$E$3:$AJ$3,0)
),
IF(BX$3="Attendance",
INDEX('Attendance Dump'!$E$2:$AI$400,
MATCH($A12,'Attendance Dump'!$B$2:$B$400,0),
MATCH(BX$2,'Attendance Dump'!$E$1:$AI$1,0)
),
INDEX('Active Hour''s Dump'!$D$3:$AH$337,
MATCH($C12,'Active Hour''s Dump'!$A$3:$A$337,0),
MATCH(BX$2,'Active Hour''s Dump'!$D$2:$AH$2,0)
))),"")</f>
        <v>8.5833333333333304</v>
      </c>
      <c r="BY12" s="13">
        <f>_xlfn.IFNA(IF(BY$3="Productivity",
INDEX('Productivity Dump'!$E$4:$AJ$500,
MATCH($A12,'Productivity Dump'!$A$4:$A$500,0),
MATCH(BY$2,'Productivity Dump'!$E$3:$AJ$3,0)
),
IF(BY$3="Attendance",
INDEX('Attendance Dump'!$E$2:$AI$400,
MATCH($A12,'Attendance Dump'!$B$2:$B$400,0),
MATCH(BY$2,'Attendance Dump'!$E$1:$AI$1,0)
),
INDEX('Active Hour''s Dump'!$D$3:$AH$337,
MATCH($C12,'Active Hour''s Dump'!$A$3:$A$337,0),
MATCH(BY$2,'Active Hour''s Dump'!$D$2:$AH$2,0)
))),"")</f>
        <v>628.52800000000002</v>
      </c>
      <c r="BZ12" s="13" t="str">
        <f>_xlfn.IFNA(IF(BZ$3="Productivity",
INDEX('Productivity Dump'!$E$4:$AJ$500,
MATCH($A12,'Productivity Dump'!$A$4:$A$500,0),
MATCH(BZ$2,'Productivity Dump'!$E$3:$AJ$3,0)
),
IF(BZ$3="Attendance",
INDEX('Attendance Dump'!$E$2:$AI$400,
MATCH($A12,'Attendance Dump'!$B$2:$B$400,0),
MATCH(BZ$2,'Attendance Dump'!$E$1:$AI$1,0)
),
INDEX('Active Hour''s Dump'!$D$3:$AH$337,
MATCH($C12,'Active Hour''s Dump'!$A$3:$A$337,0),
MATCH(BZ$2,'Active Hour''s Dump'!$D$2:$AH$2,0)
))),"")</f>
        <v>P</v>
      </c>
      <c r="CA12" s="54">
        <f>_xlfn.IFNA(IF(CA$3="Productivity",
INDEX('Productivity Dump'!$E$4:$AJ$500,
MATCH($A12,'Productivity Dump'!$A$4:$A$500,0),
MATCH(CA$2,'Productivity Dump'!$E$3:$AJ$3,0)
),
IF(CA$3="Attendance",
INDEX('Attendance Dump'!$E$2:$AI$400,
MATCH($A12,'Attendance Dump'!$B$2:$B$400,0),
MATCH(CA$2,'Attendance Dump'!$E$1:$AI$1,0)
),
INDEX('Active Hour''s Dump'!$D$3:$AH$337,
MATCH($C12,'Active Hour''s Dump'!$A$3:$A$337,0),
MATCH(CA$2,'Active Hour''s Dump'!$D$2:$AH$2,0)
))),"")</f>
        <v>5.9166666666666696</v>
      </c>
      <c r="CB12" s="13">
        <f>_xlfn.IFNA(IF(CB$3="Productivity",
INDEX('Productivity Dump'!$E$4:$AJ$500,
MATCH($A12,'Productivity Dump'!$A$4:$A$500,0),
MATCH(CB$2,'Productivity Dump'!$E$3:$AJ$3,0)
),
IF(CB$3="Attendance",
INDEX('Attendance Dump'!$E$2:$AI$400,
MATCH($A12,'Attendance Dump'!$B$2:$B$400,0),
MATCH(CB$2,'Attendance Dump'!$E$1:$AI$1,0)
),
INDEX('Active Hour''s Dump'!$D$3:$AH$337,
MATCH($C12,'Active Hour''s Dump'!$A$3:$A$337,0),
MATCH(CB$2,'Active Hour''s Dump'!$D$2:$AH$2,0)
))),"")</f>
        <v>0</v>
      </c>
      <c r="CC12" s="13" t="str">
        <f>_xlfn.IFNA(IF(CC$3="Productivity",
INDEX('Productivity Dump'!$E$4:$AJ$500,
MATCH($A12,'Productivity Dump'!$A$4:$A$500,0),
MATCH(CC$2,'Productivity Dump'!$E$3:$AJ$3,0)
),
IF(CC$3="Attendance",
INDEX('Attendance Dump'!$E$2:$AI$400,
MATCH($A12,'Attendance Dump'!$B$2:$B$400,0),
MATCH(CC$2,'Attendance Dump'!$E$1:$AI$1,0)
),
INDEX('Active Hour''s Dump'!$D$3:$AH$337,
MATCH($C12,'Active Hour''s Dump'!$A$3:$A$337,0),
MATCH(CC$2,'Active Hour''s Dump'!$D$2:$AH$2,0)
))),"")</f>
        <v>WO</v>
      </c>
      <c r="CD12" s="54">
        <f>_xlfn.IFNA(IF(CD$3="Productivity",
INDEX('Productivity Dump'!$E$4:$AJ$500,
MATCH($A12,'Productivity Dump'!$A$4:$A$500,0),
MATCH(CD$2,'Productivity Dump'!$E$3:$AJ$3,0)
),
IF(CD$3="Attendance",
INDEX('Attendance Dump'!$E$2:$AI$400,
MATCH($A12,'Attendance Dump'!$B$2:$B$400,0),
MATCH(CD$2,'Attendance Dump'!$E$1:$AI$1,0)
),
INDEX('Active Hour''s Dump'!$D$3:$AH$337,
MATCH($C12,'Active Hour''s Dump'!$A$3:$A$337,0),
MATCH(CD$2,'Active Hour''s Dump'!$D$2:$AH$2,0)
))),"")</f>
        <v>0</v>
      </c>
      <c r="CE12" s="13">
        <f>_xlfn.IFNA(IF(CE$3="Productivity",
INDEX('Productivity Dump'!$E$4:$AJ$500,
MATCH($A12,'Productivity Dump'!$A$4:$A$500,0),
MATCH(CE$2,'Productivity Dump'!$E$3:$AJ$3,0)
),
IF(CE$3="Attendance",
INDEX('Attendance Dump'!$E$2:$AI$400,
MATCH($A12,'Attendance Dump'!$B$2:$B$400,0),
MATCH(CE$2,'Attendance Dump'!$E$1:$AI$1,0)
),
INDEX('Active Hour''s Dump'!$D$3:$AH$337,
MATCH($C12,'Active Hour''s Dump'!$A$3:$A$337,0),
MATCH(CE$2,'Active Hour''s Dump'!$D$2:$AH$2,0)
))),"")</f>
        <v>433.28299999999996</v>
      </c>
      <c r="CF12" s="13" t="str">
        <f>_xlfn.IFNA(IF(CF$3="Productivity",
INDEX('Productivity Dump'!$E$4:$AJ$500,
MATCH($A12,'Productivity Dump'!$A$4:$A$500,0),
MATCH(CF$2,'Productivity Dump'!$E$3:$AJ$3,0)
),
IF(CF$3="Attendance",
INDEX('Attendance Dump'!$E$2:$AI$400,
MATCH($A12,'Attendance Dump'!$B$2:$B$400,0),
MATCH(CF$2,'Attendance Dump'!$E$1:$AI$1,0)
),
INDEX('Active Hour''s Dump'!$D$3:$AH$337,
MATCH($C12,'Active Hour''s Dump'!$A$3:$A$337,0),
MATCH(CF$2,'Active Hour''s Dump'!$D$2:$AH$2,0)
))),"")</f>
        <v>P</v>
      </c>
      <c r="CG12" s="54">
        <f>_xlfn.IFNA(IF(CG$3="Productivity",
INDEX('Productivity Dump'!$E$4:$AJ$500,
MATCH($A12,'Productivity Dump'!$A$4:$A$500,0),
MATCH(CG$2,'Productivity Dump'!$E$3:$AJ$3,0)
),
IF(CG$3="Attendance",
INDEX('Attendance Dump'!$E$2:$AI$400,
MATCH($A12,'Attendance Dump'!$B$2:$B$400,0),
MATCH(CG$2,'Attendance Dump'!$E$1:$AI$1,0)
),
INDEX('Active Hour''s Dump'!$D$3:$AH$337,
MATCH($C12,'Active Hour''s Dump'!$A$3:$A$337,0),
MATCH(CG$2,'Active Hour''s Dump'!$D$2:$AH$2,0)
))),"")</f>
        <v>4.3333333333333304</v>
      </c>
      <c r="CH12" s="13">
        <f>_xlfn.IFNA(IF(CH$3="Productivity",
INDEX('Productivity Dump'!$E$4:$AJ$500,
MATCH($A12,'Productivity Dump'!$A$4:$A$500,0),
MATCH(CH$2,'Productivity Dump'!$E$3:$AJ$3,0)
),
IF(CH$3="Attendance",
INDEX('Attendance Dump'!$E$2:$AI$400,
MATCH($A12,'Attendance Dump'!$B$2:$B$400,0),
MATCH(CH$2,'Attendance Dump'!$E$1:$AI$1,0)
),
INDEX('Active Hour''s Dump'!$D$3:$AH$337,
MATCH($C12,'Active Hour''s Dump'!$A$3:$A$337,0),
MATCH(CH$2,'Active Hour''s Dump'!$D$2:$AH$2,0)
))),"")</f>
        <v>720.52700000000016</v>
      </c>
      <c r="CI12" s="13" t="str">
        <f>_xlfn.IFNA(IF(CI$3="Productivity",
INDEX('Productivity Dump'!$E$4:$AJ$500,
MATCH($A12,'Productivity Dump'!$A$4:$A$500,0),
MATCH(CI$2,'Productivity Dump'!$E$3:$AJ$3,0)
),
IF(CI$3="Attendance",
INDEX('Attendance Dump'!$E$2:$AI$400,
MATCH($A12,'Attendance Dump'!$B$2:$B$400,0),
MATCH(CI$2,'Attendance Dump'!$E$1:$AI$1,0)
),
INDEX('Active Hour''s Dump'!$D$3:$AH$337,
MATCH($C12,'Active Hour''s Dump'!$A$3:$A$337,0),
MATCH(CI$2,'Active Hour''s Dump'!$D$2:$AH$2,0)
))),"")</f>
        <v>P</v>
      </c>
      <c r="CJ12" s="54">
        <f>_xlfn.IFNA(IF(CJ$3="Productivity",
INDEX('Productivity Dump'!$E$4:$AJ$500,
MATCH($A12,'Productivity Dump'!$A$4:$A$500,0),
MATCH(CJ$2,'Productivity Dump'!$E$3:$AJ$3,0)
),
IF(CJ$3="Attendance",
INDEX('Attendance Dump'!$E$2:$AI$400,
MATCH($A12,'Attendance Dump'!$B$2:$B$400,0),
MATCH(CJ$2,'Attendance Dump'!$E$1:$AI$1,0)
),
INDEX('Active Hour''s Dump'!$D$3:$AH$337,
MATCH($C12,'Active Hour''s Dump'!$A$3:$A$337,0),
MATCH(CJ$2,'Active Hour''s Dump'!$D$2:$AH$2,0)
))),"")</f>
        <v>6.1666666666666696</v>
      </c>
      <c r="CK12" s="13">
        <f>_xlfn.IFNA(IF(CK$3="Productivity",
INDEX('Productivity Dump'!$E$4:$AJ$500,
MATCH($A12,'Productivity Dump'!$A$4:$A$500,0),
MATCH(CK$2,'Productivity Dump'!$E$3:$AJ$3,0)
),
IF(CK$3="Attendance",
INDEX('Attendance Dump'!$E$2:$AI$400,
MATCH($A12,'Attendance Dump'!$B$2:$B$400,0),
MATCH(CK$2,'Attendance Dump'!$E$1:$AI$1,0)
),
INDEX('Active Hour''s Dump'!$D$3:$AH$337,
MATCH($C12,'Active Hour''s Dump'!$A$3:$A$337,0),
MATCH(CK$2,'Active Hour''s Dump'!$D$2:$AH$2,0)
))),"")</f>
        <v>588.02199999999993</v>
      </c>
      <c r="CL12" s="13" t="str">
        <f>_xlfn.IFNA(IF(CL$3="Productivity",
INDEX('Productivity Dump'!$E$4:$AJ$500,
MATCH($A12,'Productivity Dump'!$A$4:$A$500,0),
MATCH(CL$2,'Productivity Dump'!$E$3:$AJ$3,0)
),
IF(CL$3="Attendance",
INDEX('Attendance Dump'!$E$2:$AI$400,
MATCH($A12,'Attendance Dump'!$B$2:$B$400,0),
MATCH(CL$2,'Attendance Dump'!$E$1:$AI$1,0)
),
INDEX('Active Hour''s Dump'!$D$3:$AH$337,
MATCH($C12,'Active Hour''s Dump'!$A$3:$A$337,0),
MATCH(CL$2,'Active Hour''s Dump'!$D$2:$AH$2,0)
))),"")</f>
        <v>P</v>
      </c>
      <c r="CM12" s="54">
        <f>_xlfn.IFNA(IF(CM$3="Productivity",
INDEX('Productivity Dump'!$E$4:$AJ$500,
MATCH($A12,'Productivity Dump'!$A$4:$A$500,0),
MATCH(CM$2,'Productivity Dump'!$E$3:$AJ$3,0)
),
IF(CM$3="Attendance",
INDEX('Attendance Dump'!$E$2:$AI$400,
MATCH($A12,'Attendance Dump'!$B$2:$B$400,0),
MATCH(CM$2,'Attendance Dump'!$E$1:$AI$1,0)
),
INDEX('Active Hour''s Dump'!$D$3:$AH$337,
MATCH($C12,'Active Hour''s Dump'!$A$3:$A$337,0),
MATCH(CM$2,'Active Hour''s Dump'!$D$2:$AH$2,0)
))),"")</f>
        <v>5.3333333333333304</v>
      </c>
      <c r="CN12" s="13">
        <f>_xlfn.IFNA(IF(CN$3="Productivity",
INDEX('Productivity Dump'!$E$4:$AJ$500,
MATCH($A12,'Productivity Dump'!$A$4:$A$500,0),
MATCH(CN$2,'Productivity Dump'!$E$3:$AJ$3,0)
),
IF(CN$3="Attendance",
INDEX('Attendance Dump'!$E$2:$AI$400,
MATCH($A12,'Attendance Dump'!$B$2:$B$400,0),
MATCH(CN$2,'Attendance Dump'!$E$1:$AI$1,0)
),
INDEX('Active Hour''s Dump'!$D$3:$AH$337,
MATCH($C12,'Active Hour''s Dump'!$A$3:$A$337,0),
MATCH(CN$2,'Active Hour''s Dump'!$D$2:$AH$2,0)
))),"")</f>
        <v>0</v>
      </c>
      <c r="CO12" s="13">
        <f>_xlfn.IFNA(IF(CO$3="Productivity",
INDEX('Productivity Dump'!$E$4:$AJ$500,
MATCH($A12,'Productivity Dump'!$A$4:$A$500,0),
MATCH(CO$2,'Productivity Dump'!$E$3:$AJ$3,0)
),
IF(CO$3="Attendance",
INDEX('Attendance Dump'!$E$2:$AI$400,
MATCH($A12,'Attendance Dump'!$B$2:$B$400,0),
MATCH(CO$2,'Attendance Dump'!$E$1:$AI$1,0)
),
INDEX('Active Hour''s Dump'!$D$3:$AH$337,
MATCH($C12,'Active Hour''s Dump'!$A$3:$A$337,0),
MATCH(CO$2,'Active Hour''s Dump'!$D$2:$AH$2,0)
))),"")</f>
        <v>0</v>
      </c>
      <c r="CP12" s="54">
        <f>_xlfn.IFNA(IF(CP$3="Productivity",
INDEX('Productivity Dump'!$E$4:$AJ$500,
MATCH($A12,'Productivity Dump'!$A$4:$A$500,0),
MATCH(CP$2,'Productivity Dump'!$E$3:$AJ$3,0)
),
IF(CP$3="Attendance",
INDEX('Attendance Dump'!$E$2:$AI$400,
MATCH($A12,'Attendance Dump'!$B$2:$B$400,0),
MATCH(CP$2,'Attendance Dump'!$E$1:$AI$1,0)
),
INDEX('Active Hour''s Dump'!$D$3:$AH$337,
MATCH($C12,'Active Hour''s Dump'!$A$3:$A$337,0),
MATCH(CP$2,'Active Hour''s Dump'!$D$2:$AH$2,0)
))),"")</f>
        <v>0</v>
      </c>
      <c r="CQ12" s="13">
        <f>_xlfn.IFNA(IF(CQ$3="Productivity",
INDEX('Productivity Dump'!$E$4:$AJ$500,
MATCH($A12,'Productivity Dump'!$A$4:$A$500,0),
MATCH(CQ$2,'Productivity Dump'!$E$3:$AJ$3,0)
),
IF(CQ$3="Attendance",
INDEX('Attendance Dump'!$E$2:$AI$400,
MATCH($A12,'Attendance Dump'!$B$2:$B$400,0),
MATCH(CQ$2,'Attendance Dump'!$E$1:$AI$1,0)
),
INDEX('Active Hour''s Dump'!$D$3:$AH$337,
MATCH($C12,'Active Hour''s Dump'!$A$3:$A$337,0),
MATCH(CQ$2,'Active Hour''s Dump'!$D$2:$AH$2,0)
))),"")</f>
        <v>0</v>
      </c>
      <c r="CR12" s="13">
        <f>_xlfn.IFNA(IF(CR$3="Productivity",
INDEX('Productivity Dump'!$E$4:$AJ$500,
MATCH($A12,'Productivity Dump'!$A$4:$A$500,0),
MATCH(CR$2,'Productivity Dump'!$E$3:$AJ$3,0)
),
IF(CR$3="Attendance",
INDEX('Attendance Dump'!$E$2:$AI$400,
MATCH($A12,'Attendance Dump'!$B$2:$B$400,0),
MATCH(CR$2,'Attendance Dump'!$E$1:$AI$1,0)
),
INDEX('Active Hour''s Dump'!$D$3:$AH$337,
MATCH($C12,'Active Hour''s Dump'!$A$3:$A$337,0),
MATCH(CR$2,'Active Hour''s Dump'!$D$2:$AH$2,0)
))),"")</f>
        <v>0</v>
      </c>
      <c r="CS12" s="54">
        <f>_xlfn.IFNA(IF(CS$3="Productivity",
INDEX('Productivity Dump'!$E$4:$AJ$500,
MATCH($A12,'Productivity Dump'!$A$4:$A$500,0),
MATCH(CS$2,'Productivity Dump'!$E$3:$AJ$3,0)
),
IF(CS$3="Attendance",
INDEX('Attendance Dump'!$E$2:$AI$400,
MATCH($A12,'Attendance Dump'!$B$2:$B$400,0),
MATCH(CS$2,'Attendance Dump'!$E$1:$AI$1,0)
),
INDEX('Active Hour''s Dump'!$D$3:$AH$337,
MATCH($C12,'Active Hour''s Dump'!$A$3:$A$337,0),
MATCH(CS$2,'Active Hour''s Dump'!$D$2:$AH$2,0)
))),"")</f>
        <v>0</v>
      </c>
      <c r="CT12" s="13">
        <f>_xlfn.IFNA(IF(CT$3="Productivity",
INDEX('Productivity Dump'!$E$4:$AJ$500,
MATCH($A12,'Productivity Dump'!$A$4:$A$500,0),
MATCH(CT$2,'Productivity Dump'!$E$3:$AJ$3,0)
),
IF(CT$3="Attendance",
INDEX('Attendance Dump'!$E$2:$AI$400,
MATCH($A12,'Attendance Dump'!$B$2:$B$400,0),
MATCH(CT$2,'Attendance Dump'!$E$1:$AI$1,0)
),
INDEX('Active Hour''s Dump'!$D$3:$AH$337,
MATCH($C12,'Active Hour''s Dump'!$A$3:$A$337,0),
MATCH(CT$2,'Active Hour''s Dump'!$D$2:$AH$2,0)
))),"")</f>
        <v>0</v>
      </c>
      <c r="CU12" s="13">
        <f>_xlfn.IFNA(IF(CU$3="Productivity",
INDEX('Productivity Dump'!$E$4:$AJ$500,
MATCH($A12,'Productivity Dump'!$A$4:$A$500,0),
MATCH(CU$2,'Productivity Dump'!$E$3:$AJ$3,0)
),
IF(CU$3="Attendance",
INDEX('Attendance Dump'!$E$2:$AI$400,
MATCH($A12,'Attendance Dump'!$B$2:$B$400,0),
MATCH(CU$2,'Attendance Dump'!$E$1:$AI$1,0)
),
INDEX('Active Hour''s Dump'!$D$3:$AH$337,
MATCH($C12,'Active Hour''s Dump'!$A$3:$A$337,0),
MATCH(CU$2,'Active Hour''s Dump'!$D$2:$AH$2,0)
))),"")</f>
        <v>0</v>
      </c>
      <c r="CV12" s="54">
        <f>_xlfn.IFNA(IF(CV$3="Productivity",
INDEX('Productivity Dump'!$E$4:$AJ$500,
MATCH($A12,'Productivity Dump'!$A$4:$A$500,0),
MATCH(CV$2,'Productivity Dump'!$E$3:$AJ$3,0)
),
IF(CV$3="Attendance",
INDEX('Attendance Dump'!$E$2:$AI$400,
MATCH($A12,'Attendance Dump'!$B$2:$B$400,0),
MATCH(CV$2,'Attendance Dump'!$E$1:$AI$1,0)
),
INDEX('Active Hour''s Dump'!$D$3:$AH$337,
MATCH($C12,'Active Hour''s Dump'!$A$3:$A$337,0),
MATCH(CV$2,'Active Hour''s Dump'!$D$2:$AH$2,0)
))),"")</f>
        <v>0</v>
      </c>
      <c r="CW12" s="13"/>
      <c r="CX12" s="13"/>
      <c r="CY12" s="54"/>
      <c r="DA12" s="57">
        <f t="shared" si="59"/>
        <v>116.5</v>
      </c>
      <c r="DB12" s="35">
        <f t="shared" si="63"/>
        <v>14353.528000000002</v>
      </c>
      <c r="DC12" s="35">
        <f t="shared" si="64"/>
        <v>4246.4719999999979</v>
      </c>
      <c r="DD12" s="35">
        <f t="shared" ca="1" si="60"/>
        <v>0</v>
      </c>
      <c r="DF12" s="32" cm="1">
        <f t="array" ref="DF12">SUMPRODUCT(
    (MOD(COLUMN(H12:CV12) - COLUMN(H12), 3) = 0) *
    (H12:CV12 = 0) *
    (I12:CW12 = "P") *
    (COUNTIF(UKHoliday, H$2:CV$2) = 0)
)</f>
        <v>0</v>
      </c>
      <c r="DG12" s="33" cm="1">
        <f t="array" ref="DG12">SUMPRODUCT(
  (MOD(COLUMN(H12:CV12) - COLUMN(H12), 3) = 0) *
  (H12:CV12 &gt; 0) *
  (H12:CV12 &lt; 0.5 * IF(((WEEKDAY(H$2:CV$2, 2) = 1) + (WEEKDAY(H$2:CV$2, 2) = 6)), G12, F12)) *
  (I12:CW12 = "P") *
  (COUNTIF(UKHoliday, H$2:CV$2) = 0)
)</f>
        <v>0</v>
      </c>
      <c r="DH12" s="33" cm="1">
        <f t="array" ref="DH12">SUMPRODUCT(
  (MOD(COLUMN(H12:CV12) - COLUMN(H12), 3) = 0) *
  (H12:CV12 &gt; 0.5 * IF(((WEEKDAY(H$2:CV$2, 2) = 1) + (WEEKDAY(H$2:CV$2, 2) = 6)), $G12, $F12)) *
  (H12:CV12 &lt; 0.8 * IF(((WEEKDAY(H$2:CV$2, 2) = 1) + (WEEKDAY(H$2:CV$2, 2) = 6)), $G12, $F12)) *
  (I12:CW12 = "P") *
  (COUNTIF(UKHoliday, H$2:CV$2) = 0)
)</f>
        <v>2</v>
      </c>
      <c r="DI12" s="33" cm="1">
        <f t="array" ref="DI12">SUMPRODUCT(
  (MOD(COLUMN(H12:CV12) - COLUMN(H12), 3) = 0) *
  (H12:CV12 &gt; 0.8 * IF(((WEEKDAY(H$2:CV$2, 2) = 1) + (WEEKDAY(H$2:CV$2, 2) = 6)), $G12, $F12)) *
  (H12:CV12 &lt; 1 * IF(((WEEKDAY(H$2:CV$2, 2) = 1) + (WEEKDAY(H$2:CV$2, 2) = 6)), $G12, $F12)) *
  (I12:CW12 = "P") *
  (COUNTIF(UKHoliday, H$2:CV$2) = 0)
)</f>
        <v>4</v>
      </c>
    </row>
    <row r="13" spans="1:113" x14ac:dyDescent="0.3">
      <c r="A13" s="8" t="s">
        <v>158</v>
      </c>
      <c r="B13" s="8" t="s">
        <v>157</v>
      </c>
      <c r="C13" s="9" t="s">
        <v>660</v>
      </c>
      <c r="D13" s="62" t="s">
        <v>450</v>
      </c>
      <c r="E13" s="35">
        <v>22000</v>
      </c>
      <c r="F13" s="35">
        <f t="shared" si="61"/>
        <v>1100</v>
      </c>
      <c r="G13" s="35">
        <f t="shared" si="62"/>
        <v>550</v>
      </c>
      <c r="H13" s="13">
        <f>_xlfn.IFNA(IF(H$3="Productivity",
INDEX('Productivity Dump'!$E$4:$AJ$500,
MATCH($A13,'Productivity Dump'!$A$4:$A$500,0),
MATCH(H$2,'Productivity Dump'!$E$3:$AJ$3,0)
),
IF(H$3="Attendance",
INDEX('Attendance Dump'!$E$2:$AI$400,
MATCH($A13,'Attendance Dump'!$B$2:$B$400,0),
MATCH(H$2,'Attendance Dump'!$E$1:$AI$1,0)
),
INDEX('Active Hour''s Dump'!$D$3:$AH$337,
MATCH($C13,'Active Hour''s Dump'!$A$3:$A$337,0),
MATCH(H$2,'Active Hour''s Dump'!$D$2:$AH$2,0)
))),"")</f>
        <v>1061.596</v>
      </c>
      <c r="I13" s="13" t="str">
        <f>_xlfn.IFNA(IF(I$3="Productivity",
INDEX('Productivity Dump'!$E$4:$AJ$500,
MATCH($A13,'Productivity Dump'!$A$4:$A$500,0),
MATCH(I$2,'Productivity Dump'!$E$3:$AJ$3,0)
),
IF(I$3="Attendance",
INDEX('Attendance Dump'!$E$2:$AI$400,
MATCH($A13,'Attendance Dump'!$B$2:$B$400,0),
MATCH(I$2,'Attendance Dump'!$E$1:$AI$1,0)
),
INDEX('Active Hour''s Dump'!$D$3:$AH$337,
MATCH($C13,'Active Hour''s Dump'!$A$3:$A$337,0),
MATCH(I$2,'Active Hour''s Dump'!$D$2:$AH$2,0)
))),"")</f>
        <v>P</v>
      </c>
      <c r="J13" s="54">
        <f>_xlfn.IFNA(IF(J$3="Productivity",
INDEX('Productivity Dump'!$E$4:$AJ$500,
MATCH($A13,'Productivity Dump'!$A$4:$A$500,0),
MATCH(J$2,'Productivity Dump'!$E$3:$AJ$3,0)
),
IF(J$3="Attendance",
INDEX('Attendance Dump'!$E$2:$AI$400,
MATCH($A13,'Attendance Dump'!$B$2:$B$400,0),
MATCH(J$2,'Attendance Dump'!$E$1:$AI$1,0)
),
INDEX('Active Hour''s Dump'!$D$3:$AH$337,
MATCH($C13,'Active Hour''s Dump'!$A$3:$A$337,0),
MATCH(J$2,'Active Hour''s Dump'!$D$2:$AH$2,0)
))),"")</f>
        <v>5.8333333333333304</v>
      </c>
      <c r="K13" s="13">
        <f>_xlfn.IFNA(IF(K$3="Productivity",
INDEX('Productivity Dump'!$E$4:$AJ$500,
MATCH($A13,'Productivity Dump'!$A$4:$A$500,0),
MATCH(K$2,'Productivity Dump'!$E$3:$AJ$3,0)
),
IF(K$3="Attendance",
INDEX('Attendance Dump'!$E$2:$AI$400,
MATCH($A13,'Attendance Dump'!$B$2:$B$400,0),
MATCH(K$2,'Attendance Dump'!$E$1:$AI$1,0)
),
INDEX('Active Hour''s Dump'!$D$3:$AH$337,
MATCH($C13,'Active Hour''s Dump'!$A$3:$A$337,0),
MATCH(K$2,'Active Hour''s Dump'!$D$2:$AH$2,0)
))),"")</f>
        <v>648.13800000000003</v>
      </c>
      <c r="L13" s="13" t="str">
        <f>_xlfn.IFNA(IF(L$3="Productivity",
INDEX('Productivity Dump'!$E$4:$AJ$500,
MATCH($A13,'Productivity Dump'!$A$4:$A$500,0),
MATCH(L$2,'Productivity Dump'!$E$3:$AJ$3,0)
),
IF(L$3="Attendance",
INDEX('Attendance Dump'!$E$2:$AI$400,
MATCH($A13,'Attendance Dump'!$B$2:$B$400,0),
MATCH(L$2,'Attendance Dump'!$E$1:$AI$1,0)
),
INDEX('Active Hour''s Dump'!$D$3:$AH$337,
MATCH($C13,'Active Hour''s Dump'!$A$3:$A$337,0),
MATCH(L$2,'Active Hour''s Dump'!$D$2:$AH$2,0)
))),"")</f>
        <v>P</v>
      </c>
      <c r="M13" s="54">
        <f>_xlfn.IFNA(IF(M$3="Productivity",
INDEX('Productivity Dump'!$E$4:$AJ$500,
MATCH($A13,'Productivity Dump'!$A$4:$A$500,0),
MATCH(M$2,'Productivity Dump'!$E$3:$AJ$3,0)
),
IF(M$3="Attendance",
INDEX('Attendance Dump'!$E$2:$AI$400,
MATCH($A13,'Attendance Dump'!$B$2:$B$400,0),
MATCH(M$2,'Attendance Dump'!$E$1:$AI$1,0)
),
INDEX('Active Hour''s Dump'!$D$3:$AH$337,
MATCH($C13,'Active Hour''s Dump'!$A$3:$A$337,0),
MATCH(M$2,'Active Hour''s Dump'!$D$2:$AH$2,0)
))),"")</f>
        <v>3.75</v>
      </c>
      <c r="N13" s="13">
        <f>_xlfn.IFNA(IF(N$3="Productivity",
INDEX('Productivity Dump'!$E$4:$AJ$500,
MATCH($A13,'Productivity Dump'!$A$4:$A$500,0),
MATCH(N$2,'Productivity Dump'!$E$3:$AJ$3,0)
),
IF(N$3="Attendance",
INDEX('Attendance Dump'!$E$2:$AI$400,
MATCH($A13,'Attendance Dump'!$B$2:$B$400,0),
MATCH(N$2,'Attendance Dump'!$E$1:$AI$1,0)
),
INDEX('Active Hour''s Dump'!$D$3:$AH$337,
MATCH($C13,'Active Hour''s Dump'!$A$3:$A$337,0),
MATCH(N$2,'Active Hour''s Dump'!$D$2:$AH$2,0)
))),"")</f>
        <v>517.32799999999986</v>
      </c>
      <c r="O13" s="13" t="str">
        <f>_xlfn.IFNA(IF(O$3="Productivity",
INDEX('Productivity Dump'!$E$4:$AJ$500,
MATCH($A13,'Productivity Dump'!$A$4:$A$500,0),
MATCH(O$2,'Productivity Dump'!$E$3:$AJ$3,0)
),
IF(O$3="Attendance",
INDEX('Attendance Dump'!$E$2:$AI$400,
MATCH($A13,'Attendance Dump'!$B$2:$B$400,0),
MATCH(O$2,'Attendance Dump'!$E$1:$AI$1,0)
),
INDEX('Active Hour''s Dump'!$D$3:$AH$337,
MATCH($C13,'Active Hour''s Dump'!$A$3:$A$337,0),
MATCH(O$2,'Active Hour''s Dump'!$D$2:$AH$2,0)
))),"")</f>
        <v>P</v>
      </c>
      <c r="P13" s="54">
        <f>_xlfn.IFNA(IF(P$3="Productivity",
INDEX('Productivity Dump'!$E$4:$AJ$500,
MATCH($A13,'Productivity Dump'!$A$4:$A$500,0),
MATCH(P$2,'Productivity Dump'!$E$3:$AJ$3,0)
),
IF(P$3="Attendance",
INDEX('Attendance Dump'!$E$2:$AI$400,
MATCH($A13,'Attendance Dump'!$B$2:$B$400,0),
MATCH(P$2,'Attendance Dump'!$E$1:$AI$1,0)
),
INDEX('Active Hour''s Dump'!$D$3:$AH$337,
MATCH($C13,'Active Hour''s Dump'!$A$3:$A$337,0),
MATCH(P$2,'Active Hour''s Dump'!$D$2:$AH$2,0)
))),"")</f>
        <v>2.75</v>
      </c>
      <c r="Q13" s="13">
        <f>_xlfn.IFNA(IF(Q$3="Productivity",
INDEX('Productivity Dump'!$E$4:$AJ$500,
MATCH($A13,'Productivity Dump'!$A$4:$A$500,0),
MATCH(Q$2,'Productivity Dump'!$E$3:$AJ$3,0)
),
IF(Q$3="Attendance",
INDEX('Attendance Dump'!$E$2:$AI$400,
MATCH($A13,'Attendance Dump'!$B$2:$B$400,0),
MATCH(Q$2,'Attendance Dump'!$E$1:$AI$1,0)
),
INDEX('Active Hour''s Dump'!$D$3:$AH$337,
MATCH($C13,'Active Hour''s Dump'!$A$3:$A$337,0),
MATCH(Q$2,'Active Hour''s Dump'!$D$2:$AH$2,0)
))),"")</f>
        <v>0</v>
      </c>
      <c r="R13" s="13" t="str">
        <f>_xlfn.IFNA(IF(R$3="Productivity",
INDEX('Productivity Dump'!$E$4:$AJ$500,
MATCH($A13,'Productivity Dump'!$A$4:$A$500,0),
MATCH(R$2,'Productivity Dump'!$E$3:$AJ$3,0)
),
IF(R$3="Attendance",
INDEX('Attendance Dump'!$E$2:$AI$400,
MATCH($A13,'Attendance Dump'!$B$2:$B$400,0),
MATCH(R$2,'Attendance Dump'!$E$1:$AI$1,0)
),
INDEX('Active Hour''s Dump'!$D$3:$AH$337,
MATCH($C13,'Active Hour''s Dump'!$A$3:$A$337,0),
MATCH(R$2,'Active Hour''s Dump'!$D$2:$AH$2,0)
))),"")</f>
        <v>WO</v>
      </c>
      <c r="S13" s="54">
        <f>_xlfn.IFNA(IF(S$3="Productivity",
INDEX('Productivity Dump'!$E$4:$AJ$500,
MATCH($A13,'Productivity Dump'!$A$4:$A$500,0),
MATCH(S$2,'Productivity Dump'!$E$3:$AJ$3,0)
),
IF(S$3="Attendance",
INDEX('Attendance Dump'!$E$2:$AI$400,
MATCH($A13,'Attendance Dump'!$B$2:$B$400,0),
MATCH(S$2,'Attendance Dump'!$E$1:$AI$1,0)
),
INDEX('Active Hour''s Dump'!$D$3:$AH$337,
MATCH($C13,'Active Hour''s Dump'!$A$3:$A$337,0),
MATCH(S$2,'Active Hour''s Dump'!$D$2:$AH$2,0)
))),"")</f>
        <v>0</v>
      </c>
      <c r="T13" s="13">
        <f>_xlfn.IFNA(IF(T$3="Productivity",
INDEX('Productivity Dump'!$E$4:$AJ$500,
MATCH($A13,'Productivity Dump'!$A$4:$A$500,0),
MATCH(T$2,'Productivity Dump'!$E$3:$AJ$3,0)
),
IF(T$3="Attendance",
INDEX('Attendance Dump'!$E$2:$AI$400,
MATCH($A13,'Attendance Dump'!$B$2:$B$400,0),
MATCH(T$2,'Attendance Dump'!$E$1:$AI$1,0)
),
INDEX('Active Hour''s Dump'!$D$3:$AH$337,
MATCH($C13,'Active Hour''s Dump'!$A$3:$A$337,0),
MATCH(T$2,'Active Hour''s Dump'!$D$2:$AH$2,0)
))),"")</f>
        <v>127.46099999999998</v>
      </c>
      <c r="U13" s="13" t="str">
        <f>_xlfn.IFNA(IF(U$3="Productivity",
INDEX('Productivity Dump'!$E$4:$AJ$500,
MATCH($A13,'Productivity Dump'!$A$4:$A$500,0),
MATCH(U$2,'Productivity Dump'!$E$3:$AJ$3,0)
),
IF(U$3="Attendance",
INDEX('Attendance Dump'!$E$2:$AI$400,
MATCH($A13,'Attendance Dump'!$B$2:$B$400,0),
MATCH(U$2,'Attendance Dump'!$E$1:$AI$1,0)
),
INDEX('Active Hour''s Dump'!$D$3:$AH$337,
MATCH($C13,'Active Hour''s Dump'!$A$3:$A$337,0),
MATCH(U$2,'Active Hour''s Dump'!$D$2:$AH$2,0)
))),"")</f>
        <v>SL</v>
      </c>
      <c r="V13" s="54">
        <f>_xlfn.IFNA(IF(V$3="Productivity",
INDEX('Productivity Dump'!$E$4:$AJ$500,
MATCH($A13,'Productivity Dump'!$A$4:$A$500,0),
MATCH(V$2,'Productivity Dump'!$E$3:$AJ$3,0)
),
IF(V$3="Attendance",
INDEX('Attendance Dump'!$E$2:$AI$400,
MATCH($A13,'Attendance Dump'!$B$2:$B$400,0),
MATCH(V$2,'Attendance Dump'!$E$1:$AI$1,0)
),
INDEX('Active Hour''s Dump'!$D$3:$AH$337,
MATCH($C13,'Active Hour''s Dump'!$A$3:$A$337,0),
MATCH(V$2,'Active Hour''s Dump'!$D$2:$AH$2,0)
))),"")</f>
        <v>1.5</v>
      </c>
      <c r="W13" s="13">
        <f>_xlfn.IFNA(IF(W$3="Productivity",
INDEX('Productivity Dump'!$E$4:$AJ$500,
MATCH($A13,'Productivity Dump'!$A$4:$A$500,0),
MATCH(W$2,'Productivity Dump'!$E$3:$AJ$3,0)
),
IF(W$3="Attendance",
INDEX('Attendance Dump'!$E$2:$AI$400,
MATCH($A13,'Attendance Dump'!$B$2:$B$400,0),
MATCH(W$2,'Attendance Dump'!$E$1:$AI$1,0)
),
INDEX('Active Hour''s Dump'!$D$3:$AH$337,
MATCH($C13,'Active Hour''s Dump'!$A$3:$A$337,0),
MATCH(W$2,'Active Hour''s Dump'!$D$2:$AH$2,0)
))),"")</f>
        <v>1222.2640000000006</v>
      </c>
      <c r="X13" s="13" t="str">
        <f>_xlfn.IFNA(IF(X$3="Productivity",
INDEX('Productivity Dump'!$E$4:$AJ$500,
MATCH($A13,'Productivity Dump'!$A$4:$A$500,0),
MATCH(X$2,'Productivity Dump'!$E$3:$AJ$3,0)
),
IF(X$3="Attendance",
INDEX('Attendance Dump'!$E$2:$AI$400,
MATCH($A13,'Attendance Dump'!$B$2:$B$400,0),
MATCH(X$2,'Attendance Dump'!$E$1:$AI$1,0)
),
INDEX('Active Hour''s Dump'!$D$3:$AH$337,
MATCH($C13,'Active Hour''s Dump'!$A$3:$A$337,0),
MATCH(X$2,'Active Hour''s Dump'!$D$2:$AH$2,0)
))),"")</f>
        <v>P</v>
      </c>
      <c r="Y13" s="54">
        <f>_xlfn.IFNA(IF(Y$3="Productivity",
INDEX('Productivity Dump'!$E$4:$AJ$500,
MATCH($A13,'Productivity Dump'!$A$4:$A$500,0),
MATCH(Y$2,'Productivity Dump'!$E$3:$AJ$3,0)
),
IF(Y$3="Attendance",
INDEX('Attendance Dump'!$E$2:$AI$400,
MATCH($A13,'Attendance Dump'!$B$2:$B$400,0),
MATCH(Y$2,'Attendance Dump'!$E$1:$AI$1,0)
),
INDEX('Active Hour''s Dump'!$D$3:$AH$337,
MATCH($C13,'Active Hour''s Dump'!$A$3:$A$337,0),
MATCH(Y$2,'Active Hour''s Dump'!$D$2:$AH$2,0)
))),"")</f>
        <v>9.6666666666666696</v>
      </c>
      <c r="Z13" s="13">
        <f>_xlfn.IFNA(IF(Z$3="Productivity",
INDEX('Productivity Dump'!$E$4:$AJ$500,
MATCH($A13,'Productivity Dump'!$A$4:$A$500,0),
MATCH(Z$2,'Productivity Dump'!$E$3:$AJ$3,0)
),
IF(Z$3="Attendance",
INDEX('Attendance Dump'!$E$2:$AI$400,
MATCH($A13,'Attendance Dump'!$B$2:$B$400,0),
MATCH(Z$2,'Attendance Dump'!$E$1:$AI$1,0)
),
INDEX('Active Hour''s Dump'!$D$3:$AH$337,
MATCH($C13,'Active Hour''s Dump'!$A$3:$A$337,0),
MATCH(Z$2,'Active Hour''s Dump'!$D$2:$AH$2,0)
))),"")</f>
        <v>1292.7960000000003</v>
      </c>
      <c r="AA13" s="13" t="str">
        <f>_xlfn.IFNA(IF(AA$3="Productivity",
INDEX('Productivity Dump'!$E$4:$AJ$500,
MATCH($A13,'Productivity Dump'!$A$4:$A$500,0),
MATCH(AA$2,'Productivity Dump'!$E$3:$AJ$3,0)
),
IF(AA$3="Attendance",
INDEX('Attendance Dump'!$E$2:$AI$400,
MATCH($A13,'Attendance Dump'!$B$2:$B$400,0),
MATCH(AA$2,'Attendance Dump'!$E$1:$AI$1,0)
),
INDEX('Active Hour''s Dump'!$D$3:$AH$337,
MATCH($C13,'Active Hour''s Dump'!$A$3:$A$337,0),
MATCH(AA$2,'Active Hour''s Dump'!$D$2:$AH$2,0)
))),"")</f>
        <v>P</v>
      </c>
      <c r="AB13" s="54">
        <f>_xlfn.IFNA(IF(AB$3="Productivity",
INDEX('Productivity Dump'!$E$4:$AJ$500,
MATCH($A13,'Productivity Dump'!$A$4:$A$500,0),
MATCH(AB$2,'Productivity Dump'!$E$3:$AJ$3,0)
),
IF(AB$3="Attendance",
INDEX('Attendance Dump'!$E$2:$AI$400,
MATCH($A13,'Attendance Dump'!$B$2:$B$400,0),
MATCH(AB$2,'Attendance Dump'!$E$1:$AI$1,0)
),
INDEX('Active Hour''s Dump'!$D$3:$AH$337,
MATCH($C13,'Active Hour''s Dump'!$A$3:$A$337,0),
MATCH(AB$2,'Active Hour''s Dump'!$D$2:$AH$2,0)
))),"")</f>
        <v>9.0833333333333304</v>
      </c>
      <c r="AC13" s="13">
        <f>_xlfn.IFNA(IF(AC$3="Productivity",
INDEX('Productivity Dump'!$E$4:$AJ$500,
MATCH($A13,'Productivity Dump'!$A$4:$A$500,0),
MATCH(AC$2,'Productivity Dump'!$E$3:$AJ$3,0)
),
IF(AC$3="Attendance",
INDEX('Attendance Dump'!$E$2:$AI$400,
MATCH($A13,'Attendance Dump'!$B$2:$B$400,0),
MATCH(AC$2,'Attendance Dump'!$E$1:$AI$1,0)
),
INDEX('Active Hour''s Dump'!$D$3:$AH$337,
MATCH($C13,'Active Hour''s Dump'!$A$3:$A$337,0),
MATCH(AC$2,'Active Hour''s Dump'!$D$2:$AH$2,0)
))),"")</f>
        <v>272.50999999999993</v>
      </c>
      <c r="AD13" s="13" t="str">
        <f>_xlfn.IFNA(IF(AD$3="Productivity",
INDEX('Productivity Dump'!$E$4:$AJ$500,
MATCH($A13,'Productivity Dump'!$A$4:$A$500,0),
MATCH(AD$2,'Productivity Dump'!$E$3:$AJ$3,0)
),
IF(AD$3="Attendance",
INDEX('Attendance Dump'!$E$2:$AI$400,
MATCH($A13,'Attendance Dump'!$B$2:$B$400,0),
MATCH(AD$2,'Attendance Dump'!$E$1:$AI$1,0)
),
INDEX('Active Hour''s Dump'!$D$3:$AH$337,
MATCH($C13,'Active Hour''s Dump'!$A$3:$A$337,0),
MATCH(AD$2,'Active Hour''s Dump'!$D$2:$AH$2,0)
))),"")</f>
        <v>LWP-LWP</v>
      </c>
      <c r="AE13" s="54">
        <f>_xlfn.IFNA(IF(AE$3="Productivity",
INDEX('Productivity Dump'!$E$4:$AJ$500,
MATCH($A13,'Productivity Dump'!$A$4:$A$500,0),
MATCH(AE$2,'Productivity Dump'!$E$3:$AJ$3,0)
),
IF(AE$3="Attendance",
INDEX('Attendance Dump'!$E$2:$AI$400,
MATCH($A13,'Attendance Dump'!$B$2:$B$400,0),
MATCH(AE$2,'Attendance Dump'!$E$1:$AI$1,0)
),
INDEX('Active Hour''s Dump'!$D$3:$AH$337,
MATCH($C13,'Active Hour''s Dump'!$A$3:$A$337,0),
MATCH(AE$2,'Active Hour''s Dump'!$D$2:$AH$2,0)
))),"")</f>
        <v>1.8333333333333299</v>
      </c>
      <c r="AF13" s="13">
        <f>_xlfn.IFNA(IF(AF$3="Productivity",
INDEX('Productivity Dump'!$E$4:$AJ$500,
MATCH($A13,'Productivity Dump'!$A$4:$A$500,0),
MATCH(AF$2,'Productivity Dump'!$E$3:$AJ$3,0)
),
IF(AF$3="Attendance",
INDEX('Attendance Dump'!$E$2:$AI$400,
MATCH($A13,'Attendance Dump'!$B$2:$B$400,0),
MATCH(AF$2,'Attendance Dump'!$E$1:$AI$1,0)
),
INDEX('Active Hour''s Dump'!$D$3:$AH$337,
MATCH($C13,'Active Hour''s Dump'!$A$3:$A$337,0),
MATCH(AF$2,'Active Hour''s Dump'!$D$2:$AH$2,0)
))),"")</f>
        <v>717.69099999999992</v>
      </c>
      <c r="AG13" s="13" t="str">
        <f>_xlfn.IFNA(IF(AG$3="Productivity",
INDEX('Productivity Dump'!$E$4:$AJ$500,
MATCH($A13,'Productivity Dump'!$A$4:$A$500,0),
MATCH(AG$2,'Productivity Dump'!$E$3:$AJ$3,0)
),
IF(AG$3="Attendance",
INDEX('Attendance Dump'!$E$2:$AI$400,
MATCH($A13,'Attendance Dump'!$B$2:$B$400,0),
MATCH(AG$2,'Attendance Dump'!$E$1:$AI$1,0)
),
INDEX('Active Hour''s Dump'!$D$3:$AH$337,
MATCH($C13,'Active Hour''s Dump'!$A$3:$A$337,0),
MATCH(AG$2,'Active Hour''s Dump'!$D$2:$AH$2,0)
))),"")</f>
        <v>P</v>
      </c>
      <c r="AH13" s="54">
        <f>_xlfn.IFNA(IF(AH$3="Productivity",
INDEX('Productivity Dump'!$E$4:$AJ$500,
MATCH($A13,'Productivity Dump'!$A$4:$A$500,0),
MATCH(AH$2,'Productivity Dump'!$E$3:$AJ$3,0)
),
IF(AH$3="Attendance",
INDEX('Attendance Dump'!$E$2:$AI$400,
MATCH($A13,'Attendance Dump'!$B$2:$B$400,0),
MATCH(AH$2,'Attendance Dump'!$E$1:$AI$1,0)
),
INDEX('Active Hour''s Dump'!$D$3:$AH$337,
MATCH($C13,'Active Hour''s Dump'!$A$3:$A$337,0),
MATCH(AH$2,'Active Hour''s Dump'!$D$2:$AH$2,0)
))),"")</f>
        <v>6.6666666666666696</v>
      </c>
      <c r="AI13" s="13">
        <f>_xlfn.IFNA(IF(AI$3="Productivity",
INDEX('Productivity Dump'!$E$4:$AJ$500,
MATCH($A13,'Productivity Dump'!$A$4:$A$500,0),
MATCH(AI$2,'Productivity Dump'!$E$3:$AJ$3,0)
),
IF(AI$3="Attendance",
INDEX('Attendance Dump'!$E$2:$AI$400,
MATCH($A13,'Attendance Dump'!$B$2:$B$400,0),
MATCH(AI$2,'Attendance Dump'!$E$1:$AI$1,0)
),
INDEX('Active Hour''s Dump'!$D$3:$AH$337,
MATCH($C13,'Active Hour''s Dump'!$A$3:$A$337,0),
MATCH(AI$2,'Active Hour''s Dump'!$D$2:$AH$2,0)
))),"")</f>
        <v>561.47799999999995</v>
      </c>
      <c r="AJ13" s="13" t="str">
        <f>_xlfn.IFNA(IF(AJ$3="Productivity",
INDEX('Productivity Dump'!$E$4:$AJ$500,
MATCH($A13,'Productivity Dump'!$A$4:$A$500,0),
MATCH(AJ$2,'Productivity Dump'!$E$3:$AJ$3,0)
),
IF(AJ$3="Attendance",
INDEX('Attendance Dump'!$E$2:$AI$400,
MATCH($A13,'Attendance Dump'!$B$2:$B$400,0),
MATCH(AJ$2,'Attendance Dump'!$E$1:$AI$1,0)
),
INDEX('Active Hour''s Dump'!$D$3:$AH$337,
MATCH($C13,'Active Hour''s Dump'!$A$3:$A$337,0),
MATCH(AJ$2,'Active Hour''s Dump'!$D$2:$AH$2,0)
))),"")</f>
        <v>P</v>
      </c>
      <c r="AK13" s="54">
        <f>_xlfn.IFNA(IF(AK$3="Productivity",
INDEX('Productivity Dump'!$E$4:$AJ$500,
MATCH($A13,'Productivity Dump'!$A$4:$A$500,0),
MATCH(AK$2,'Productivity Dump'!$E$3:$AJ$3,0)
),
IF(AK$3="Attendance",
INDEX('Attendance Dump'!$E$2:$AI$400,
MATCH($A13,'Attendance Dump'!$B$2:$B$400,0),
MATCH(AK$2,'Attendance Dump'!$E$1:$AI$1,0)
),
INDEX('Active Hour''s Dump'!$D$3:$AH$337,
MATCH($C13,'Active Hour''s Dump'!$A$3:$A$337,0),
MATCH(AK$2,'Active Hour''s Dump'!$D$2:$AH$2,0)
))),"")</f>
        <v>5.1666666666666696</v>
      </c>
      <c r="AL13" s="13">
        <f>_xlfn.IFNA(IF(AL$3="Productivity",
INDEX('Productivity Dump'!$E$4:$AJ$500,
MATCH($A13,'Productivity Dump'!$A$4:$A$500,0),
MATCH(AL$2,'Productivity Dump'!$E$3:$AJ$3,0)
),
IF(AL$3="Attendance",
INDEX('Attendance Dump'!$E$2:$AI$400,
MATCH($A13,'Attendance Dump'!$B$2:$B$400,0),
MATCH(AL$2,'Attendance Dump'!$E$1:$AI$1,0)
),
INDEX('Active Hour''s Dump'!$D$3:$AH$337,
MATCH($C13,'Active Hour''s Dump'!$A$3:$A$337,0),
MATCH(AL$2,'Active Hour''s Dump'!$D$2:$AH$2,0)
))),"")</f>
        <v>0</v>
      </c>
      <c r="AM13" s="13" t="str">
        <f>_xlfn.IFNA(IF(AM$3="Productivity",
INDEX('Productivity Dump'!$E$4:$AJ$500,
MATCH($A13,'Productivity Dump'!$A$4:$A$500,0),
MATCH(AM$2,'Productivity Dump'!$E$3:$AJ$3,0)
),
IF(AM$3="Attendance",
INDEX('Attendance Dump'!$E$2:$AI$400,
MATCH($A13,'Attendance Dump'!$B$2:$B$400,0),
MATCH(AM$2,'Attendance Dump'!$E$1:$AI$1,0)
),
INDEX('Active Hour''s Dump'!$D$3:$AH$337,
MATCH($C13,'Active Hour''s Dump'!$A$3:$A$337,0),
MATCH(AM$2,'Active Hour''s Dump'!$D$2:$AH$2,0)
))),"")</f>
        <v>WO</v>
      </c>
      <c r="AN13" s="54">
        <f>_xlfn.IFNA(IF(AN$3="Productivity",
INDEX('Productivity Dump'!$E$4:$AJ$500,
MATCH($A13,'Productivity Dump'!$A$4:$A$500,0),
MATCH(AN$2,'Productivity Dump'!$E$3:$AJ$3,0)
),
IF(AN$3="Attendance",
INDEX('Attendance Dump'!$E$2:$AI$400,
MATCH($A13,'Attendance Dump'!$B$2:$B$400,0),
MATCH(AN$2,'Attendance Dump'!$E$1:$AI$1,0)
),
INDEX('Active Hour''s Dump'!$D$3:$AH$337,
MATCH($C13,'Active Hour''s Dump'!$A$3:$A$337,0),
MATCH(AN$2,'Active Hour''s Dump'!$D$2:$AH$2,0)
))),"")</f>
        <v>0</v>
      </c>
      <c r="AO13" s="13">
        <f>_xlfn.IFNA(IF(AO$3="Productivity",
INDEX('Productivity Dump'!$E$4:$AJ$500,
MATCH($A13,'Productivity Dump'!$A$4:$A$500,0),
MATCH(AO$2,'Productivity Dump'!$E$3:$AJ$3,0)
),
IF(AO$3="Attendance",
INDEX('Attendance Dump'!$E$2:$AI$400,
MATCH($A13,'Attendance Dump'!$B$2:$B$400,0),
MATCH(AO$2,'Attendance Dump'!$E$1:$AI$1,0)
),
INDEX('Active Hour''s Dump'!$D$3:$AH$337,
MATCH($C13,'Active Hour''s Dump'!$A$3:$A$337,0),
MATCH(AO$2,'Active Hour''s Dump'!$D$2:$AH$2,0)
))),"")</f>
        <v>1038.8529999999998</v>
      </c>
      <c r="AP13" s="13" t="str">
        <f>_xlfn.IFNA(IF(AP$3="Productivity",
INDEX('Productivity Dump'!$E$4:$AJ$500,
MATCH($A13,'Productivity Dump'!$A$4:$A$500,0),
MATCH(AP$2,'Productivity Dump'!$E$3:$AJ$3,0)
),
IF(AP$3="Attendance",
INDEX('Attendance Dump'!$E$2:$AI$400,
MATCH($A13,'Attendance Dump'!$B$2:$B$400,0),
MATCH(AP$2,'Attendance Dump'!$E$1:$AI$1,0)
),
INDEX('Active Hour''s Dump'!$D$3:$AH$337,
MATCH($C13,'Active Hour''s Dump'!$A$3:$A$337,0),
MATCH(AP$2,'Active Hour''s Dump'!$D$2:$AH$2,0)
))),"")</f>
        <v>P</v>
      </c>
      <c r="AQ13" s="54">
        <f>_xlfn.IFNA(IF(AQ$3="Productivity",
INDEX('Productivity Dump'!$E$4:$AJ$500,
MATCH($A13,'Productivity Dump'!$A$4:$A$500,0),
MATCH(AQ$2,'Productivity Dump'!$E$3:$AJ$3,0)
),
IF(AQ$3="Attendance",
INDEX('Attendance Dump'!$E$2:$AI$400,
MATCH($A13,'Attendance Dump'!$B$2:$B$400,0),
MATCH(AQ$2,'Attendance Dump'!$E$1:$AI$1,0)
),
INDEX('Active Hour''s Dump'!$D$3:$AH$337,
MATCH($C13,'Active Hour''s Dump'!$A$3:$A$337,0),
MATCH(AQ$2,'Active Hour''s Dump'!$D$2:$AH$2,0)
))),"")</f>
        <v>7.5833333333333304</v>
      </c>
      <c r="AR13" s="13">
        <f>_xlfn.IFNA(IF(AR$3="Productivity",
INDEX('Productivity Dump'!$E$4:$AJ$500,
MATCH($A13,'Productivity Dump'!$A$4:$A$500,0),
MATCH(AR$2,'Productivity Dump'!$E$3:$AJ$3,0)
),
IF(AR$3="Attendance",
INDEX('Attendance Dump'!$E$2:$AI$400,
MATCH($A13,'Attendance Dump'!$B$2:$B$400,0),
MATCH(AR$2,'Attendance Dump'!$E$1:$AI$1,0)
),
INDEX('Active Hour''s Dump'!$D$3:$AH$337,
MATCH($C13,'Active Hour''s Dump'!$A$3:$A$337,0),
MATCH(AR$2,'Active Hour''s Dump'!$D$2:$AH$2,0)
))),"")</f>
        <v>984.08899999999971</v>
      </c>
      <c r="AS13" s="13" t="str">
        <f>_xlfn.IFNA(IF(AS$3="Productivity",
INDEX('Productivity Dump'!$E$4:$AJ$500,
MATCH($A13,'Productivity Dump'!$A$4:$A$500,0),
MATCH(AS$2,'Productivity Dump'!$E$3:$AJ$3,0)
),
IF(AS$3="Attendance",
INDEX('Attendance Dump'!$E$2:$AI$400,
MATCH($A13,'Attendance Dump'!$B$2:$B$400,0),
MATCH(AS$2,'Attendance Dump'!$E$1:$AI$1,0)
),
INDEX('Active Hour''s Dump'!$D$3:$AH$337,
MATCH($C13,'Active Hour''s Dump'!$A$3:$A$337,0),
MATCH(AS$2,'Active Hour''s Dump'!$D$2:$AH$2,0)
))),"")</f>
        <v>P</v>
      </c>
      <c r="AT13" s="54">
        <f>_xlfn.IFNA(IF(AT$3="Productivity",
INDEX('Productivity Dump'!$E$4:$AJ$500,
MATCH($A13,'Productivity Dump'!$A$4:$A$500,0),
MATCH(AT$2,'Productivity Dump'!$E$3:$AJ$3,0)
),
IF(AT$3="Attendance",
INDEX('Attendance Dump'!$E$2:$AI$400,
MATCH($A13,'Attendance Dump'!$B$2:$B$400,0),
MATCH(AT$2,'Attendance Dump'!$E$1:$AI$1,0)
),
INDEX('Active Hour''s Dump'!$D$3:$AH$337,
MATCH($C13,'Active Hour''s Dump'!$A$3:$A$337,0),
MATCH(AT$2,'Active Hour''s Dump'!$D$2:$AH$2,0)
))),"")</f>
        <v>10</v>
      </c>
      <c r="AU13" s="13">
        <f>_xlfn.IFNA(IF(AU$3="Productivity",
INDEX('Productivity Dump'!$E$4:$AJ$500,
MATCH($A13,'Productivity Dump'!$A$4:$A$500,0),
MATCH(AU$2,'Productivity Dump'!$E$3:$AJ$3,0)
),
IF(AU$3="Attendance",
INDEX('Attendance Dump'!$E$2:$AI$400,
MATCH($A13,'Attendance Dump'!$B$2:$B$400,0),
MATCH(AU$2,'Attendance Dump'!$E$1:$AI$1,0)
),
INDEX('Active Hour''s Dump'!$D$3:$AH$337,
MATCH($C13,'Active Hour''s Dump'!$A$3:$A$337,0),
MATCH(AU$2,'Active Hour''s Dump'!$D$2:$AH$2,0)
))),"")</f>
        <v>972.8599999999999</v>
      </c>
      <c r="AV13" s="13" t="str">
        <f>_xlfn.IFNA(IF(AV$3="Productivity",
INDEX('Productivity Dump'!$E$4:$AJ$500,
MATCH($A13,'Productivity Dump'!$A$4:$A$500,0),
MATCH(AV$2,'Productivity Dump'!$E$3:$AJ$3,0)
),
IF(AV$3="Attendance",
INDEX('Attendance Dump'!$E$2:$AI$400,
MATCH($A13,'Attendance Dump'!$B$2:$B$400,0),
MATCH(AV$2,'Attendance Dump'!$E$1:$AI$1,0)
),
INDEX('Active Hour''s Dump'!$D$3:$AH$337,
MATCH($C13,'Active Hour''s Dump'!$A$3:$A$337,0),
MATCH(AV$2,'Active Hour''s Dump'!$D$2:$AH$2,0)
))),"")</f>
        <v>P</v>
      </c>
      <c r="AW13" s="54">
        <f>_xlfn.IFNA(IF(AW$3="Productivity",
INDEX('Productivity Dump'!$E$4:$AJ$500,
MATCH($A13,'Productivity Dump'!$A$4:$A$500,0),
MATCH(AW$2,'Productivity Dump'!$E$3:$AJ$3,0)
),
IF(AW$3="Attendance",
INDEX('Attendance Dump'!$E$2:$AI$400,
MATCH($A13,'Attendance Dump'!$B$2:$B$400,0),
MATCH(AW$2,'Attendance Dump'!$E$1:$AI$1,0)
),
INDEX('Active Hour''s Dump'!$D$3:$AH$337,
MATCH($C13,'Active Hour''s Dump'!$A$3:$A$337,0),
MATCH(AW$2,'Active Hour''s Dump'!$D$2:$AH$2,0)
))),"")</f>
        <v>8.5833333333333304</v>
      </c>
      <c r="AX13" s="13">
        <f>_xlfn.IFNA(IF(AX$3="Productivity",
INDEX('Productivity Dump'!$E$4:$AJ$500,
MATCH($A13,'Productivity Dump'!$A$4:$A$500,0),
MATCH(AX$2,'Productivity Dump'!$E$3:$AJ$3,0)
),
IF(AX$3="Attendance",
INDEX('Attendance Dump'!$E$2:$AI$400,
MATCH($A13,'Attendance Dump'!$B$2:$B$400,0),
MATCH(AX$2,'Attendance Dump'!$E$1:$AI$1,0)
),
INDEX('Active Hour''s Dump'!$D$3:$AH$337,
MATCH($C13,'Active Hour''s Dump'!$A$3:$A$337,0),
MATCH(AX$2,'Active Hour''s Dump'!$D$2:$AH$2,0)
))),"")</f>
        <v>1055.7889999999998</v>
      </c>
      <c r="AY13" s="13" t="str">
        <f>_xlfn.IFNA(IF(AY$3="Productivity",
INDEX('Productivity Dump'!$E$4:$AJ$500,
MATCH($A13,'Productivity Dump'!$A$4:$A$500,0),
MATCH(AY$2,'Productivity Dump'!$E$3:$AJ$3,0)
),
IF(AY$3="Attendance",
INDEX('Attendance Dump'!$E$2:$AI$400,
MATCH($A13,'Attendance Dump'!$B$2:$B$400,0),
MATCH(AY$2,'Attendance Dump'!$E$1:$AI$1,0)
),
INDEX('Active Hour''s Dump'!$D$3:$AH$337,
MATCH($C13,'Active Hour''s Dump'!$A$3:$A$337,0),
MATCH(AY$2,'Active Hour''s Dump'!$D$2:$AH$2,0)
))),"")</f>
        <v>P</v>
      </c>
      <c r="AZ13" s="54">
        <f>_xlfn.IFNA(IF(AZ$3="Productivity",
INDEX('Productivity Dump'!$E$4:$AJ$500,
MATCH($A13,'Productivity Dump'!$A$4:$A$500,0),
MATCH(AZ$2,'Productivity Dump'!$E$3:$AJ$3,0)
),
IF(AZ$3="Attendance",
INDEX('Attendance Dump'!$E$2:$AI$400,
MATCH($A13,'Attendance Dump'!$B$2:$B$400,0),
MATCH(AZ$2,'Attendance Dump'!$E$1:$AI$1,0)
),
INDEX('Active Hour''s Dump'!$D$3:$AH$337,
MATCH($C13,'Active Hour''s Dump'!$A$3:$A$337,0),
MATCH(AZ$2,'Active Hour''s Dump'!$D$2:$AH$2,0)
))),"")</f>
        <v>9.6666666666666696</v>
      </c>
      <c r="BA13" s="13">
        <f>_xlfn.IFNA(IF(BA$3="Productivity",
INDEX('Productivity Dump'!$E$4:$AJ$500,
MATCH($A13,'Productivity Dump'!$A$4:$A$500,0),
MATCH(BA$2,'Productivity Dump'!$E$3:$AJ$3,0)
),
IF(BA$3="Attendance",
INDEX('Attendance Dump'!$E$2:$AI$400,
MATCH($A13,'Attendance Dump'!$B$2:$B$400,0),
MATCH(BA$2,'Attendance Dump'!$E$1:$AI$1,0)
),
INDEX('Active Hour''s Dump'!$D$3:$AH$337,
MATCH($C13,'Active Hour''s Dump'!$A$3:$A$337,0),
MATCH(BA$2,'Active Hour''s Dump'!$D$2:$AH$2,0)
))),"")</f>
        <v>1504.6589999999999</v>
      </c>
      <c r="BB13" s="13" t="str">
        <f>_xlfn.IFNA(IF(BB$3="Productivity",
INDEX('Productivity Dump'!$E$4:$AJ$500,
MATCH($A13,'Productivity Dump'!$A$4:$A$500,0),
MATCH(BB$2,'Productivity Dump'!$E$3:$AJ$3,0)
),
IF(BB$3="Attendance",
INDEX('Attendance Dump'!$E$2:$AI$400,
MATCH($A13,'Attendance Dump'!$B$2:$B$400,0),
MATCH(BB$2,'Attendance Dump'!$E$1:$AI$1,0)
),
INDEX('Active Hour''s Dump'!$D$3:$AH$337,
MATCH($C13,'Active Hour''s Dump'!$A$3:$A$337,0),
MATCH(BB$2,'Active Hour''s Dump'!$D$2:$AH$2,0)
))),"")</f>
        <v>P</v>
      </c>
      <c r="BC13" s="54">
        <f>_xlfn.IFNA(IF(BC$3="Productivity",
INDEX('Productivity Dump'!$E$4:$AJ$500,
MATCH($A13,'Productivity Dump'!$A$4:$A$500,0),
MATCH(BC$2,'Productivity Dump'!$E$3:$AJ$3,0)
),
IF(BC$3="Attendance",
INDEX('Attendance Dump'!$E$2:$AI$400,
MATCH($A13,'Attendance Dump'!$B$2:$B$400,0),
MATCH(BC$2,'Attendance Dump'!$E$1:$AI$1,0)
),
INDEX('Active Hour''s Dump'!$D$3:$AH$337,
MATCH($C13,'Active Hour''s Dump'!$A$3:$A$337,0),
MATCH(BC$2,'Active Hour''s Dump'!$D$2:$AH$2,0)
))),"")</f>
        <v>14.6666666666667</v>
      </c>
      <c r="BD13" s="13">
        <f>_xlfn.IFNA(IF(BD$3="Productivity",
INDEX('Productivity Dump'!$E$4:$AJ$500,
MATCH($A13,'Productivity Dump'!$A$4:$A$500,0),
MATCH(BD$2,'Productivity Dump'!$E$3:$AJ$3,0)
),
IF(BD$3="Attendance",
INDEX('Attendance Dump'!$E$2:$AI$400,
MATCH($A13,'Attendance Dump'!$B$2:$B$400,0),
MATCH(BD$2,'Attendance Dump'!$E$1:$AI$1,0)
),
INDEX('Active Hour''s Dump'!$D$3:$AH$337,
MATCH($C13,'Active Hour''s Dump'!$A$3:$A$337,0),
MATCH(BD$2,'Active Hour''s Dump'!$D$2:$AH$2,0)
))),"")</f>
        <v>517.173</v>
      </c>
      <c r="BE13" s="13" t="str">
        <f>_xlfn.IFNA(IF(BE$3="Productivity",
INDEX('Productivity Dump'!$E$4:$AJ$500,
MATCH($A13,'Productivity Dump'!$A$4:$A$500,0),
MATCH(BE$2,'Productivity Dump'!$E$3:$AJ$3,0)
),
IF(BE$3="Attendance",
INDEX('Attendance Dump'!$E$2:$AI$400,
MATCH($A13,'Attendance Dump'!$B$2:$B$400,0),
MATCH(BE$2,'Attendance Dump'!$E$1:$AI$1,0)
),
INDEX('Active Hour''s Dump'!$D$3:$AH$337,
MATCH($C13,'Active Hour''s Dump'!$A$3:$A$337,0),
MATCH(BE$2,'Active Hour''s Dump'!$D$2:$AH$2,0)
))),"")</f>
        <v>P</v>
      </c>
      <c r="BF13" s="54">
        <f>_xlfn.IFNA(IF(BF$3="Productivity",
INDEX('Productivity Dump'!$E$4:$AJ$500,
MATCH($A13,'Productivity Dump'!$A$4:$A$500,0),
MATCH(BF$2,'Productivity Dump'!$E$3:$AJ$3,0)
),
IF(BF$3="Attendance",
INDEX('Attendance Dump'!$E$2:$AI$400,
MATCH($A13,'Attendance Dump'!$B$2:$B$400,0),
MATCH(BF$2,'Attendance Dump'!$E$1:$AI$1,0)
),
INDEX('Active Hour''s Dump'!$D$3:$AH$337,
MATCH($C13,'Active Hour''s Dump'!$A$3:$A$337,0),
MATCH(BF$2,'Active Hour''s Dump'!$D$2:$AH$2,0)
))),"")</f>
        <v>6.5833333333333304</v>
      </c>
      <c r="BG13" s="13">
        <f>_xlfn.IFNA(IF(BG$3="Productivity",
INDEX('Productivity Dump'!$E$4:$AJ$500,
MATCH($A13,'Productivity Dump'!$A$4:$A$500,0),
MATCH(BG$2,'Productivity Dump'!$E$3:$AJ$3,0)
),
IF(BG$3="Attendance",
INDEX('Attendance Dump'!$E$2:$AI$400,
MATCH($A13,'Attendance Dump'!$B$2:$B$400,0),
MATCH(BG$2,'Attendance Dump'!$E$1:$AI$1,0)
),
INDEX('Active Hour''s Dump'!$D$3:$AH$337,
MATCH($C13,'Active Hour''s Dump'!$A$3:$A$337,0),
MATCH(BG$2,'Active Hour''s Dump'!$D$2:$AH$2,0)
))),"")</f>
        <v>160.12200000000001</v>
      </c>
      <c r="BH13" s="13" t="str">
        <f>_xlfn.IFNA(IF(BH$3="Productivity",
INDEX('Productivity Dump'!$E$4:$AJ$500,
MATCH($A13,'Productivity Dump'!$A$4:$A$500,0),
MATCH(BH$2,'Productivity Dump'!$E$3:$AJ$3,0)
),
IF(BH$3="Attendance",
INDEX('Attendance Dump'!$E$2:$AI$400,
MATCH($A13,'Attendance Dump'!$B$2:$B$400,0),
MATCH(BH$2,'Attendance Dump'!$E$1:$AI$1,0)
),
INDEX('Active Hour''s Dump'!$D$3:$AH$337,
MATCH($C13,'Active Hour''s Dump'!$A$3:$A$337,0),
MATCH(BH$2,'Active Hour''s Dump'!$D$2:$AH$2,0)
))),"")</f>
        <v>WO</v>
      </c>
      <c r="BI13" s="54">
        <f>_xlfn.IFNA(IF(BI$3="Productivity",
INDEX('Productivity Dump'!$E$4:$AJ$500,
MATCH($A13,'Productivity Dump'!$A$4:$A$500,0),
MATCH(BI$2,'Productivity Dump'!$E$3:$AJ$3,0)
),
IF(BI$3="Attendance",
INDEX('Attendance Dump'!$E$2:$AI$400,
MATCH($A13,'Attendance Dump'!$B$2:$B$400,0),
MATCH(BI$2,'Attendance Dump'!$E$1:$AI$1,0)
),
INDEX('Active Hour''s Dump'!$D$3:$AH$337,
MATCH($C13,'Active Hour''s Dump'!$A$3:$A$337,0),
MATCH(BI$2,'Active Hour''s Dump'!$D$2:$AH$2,0)
))),"")</f>
        <v>2</v>
      </c>
      <c r="BJ13" s="13">
        <f>_xlfn.IFNA(IF(BJ$3="Productivity",
INDEX('Productivity Dump'!$E$4:$AJ$500,
MATCH($A13,'Productivity Dump'!$A$4:$A$500,0),
MATCH(BJ$2,'Productivity Dump'!$E$3:$AJ$3,0)
),
IF(BJ$3="Attendance",
INDEX('Attendance Dump'!$E$2:$AI$400,
MATCH($A13,'Attendance Dump'!$B$2:$B$400,0),
MATCH(BJ$2,'Attendance Dump'!$E$1:$AI$1,0)
),
INDEX('Active Hour''s Dump'!$D$3:$AH$337,
MATCH($C13,'Active Hour''s Dump'!$A$3:$A$337,0),
MATCH(BJ$2,'Active Hour''s Dump'!$D$2:$AH$2,0)
))),"")</f>
        <v>515.95000000000016</v>
      </c>
      <c r="BK13" s="13" t="str">
        <f>_xlfn.IFNA(IF(BK$3="Productivity",
INDEX('Productivity Dump'!$E$4:$AJ$500,
MATCH($A13,'Productivity Dump'!$A$4:$A$500,0),
MATCH(BK$2,'Productivity Dump'!$E$3:$AJ$3,0)
),
IF(BK$3="Attendance",
INDEX('Attendance Dump'!$E$2:$AI$400,
MATCH($A13,'Attendance Dump'!$B$2:$B$400,0),
MATCH(BK$2,'Attendance Dump'!$E$1:$AI$1,0)
),
INDEX('Active Hour''s Dump'!$D$3:$AH$337,
MATCH($C13,'Active Hour''s Dump'!$A$3:$A$337,0),
MATCH(BK$2,'Active Hour''s Dump'!$D$2:$AH$2,0)
))),"")</f>
        <v>P</v>
      </c>
      <c r="BL13" s="54">
        <f>_xlfn.IFNA(IF(BL$3="Productivity",
INDEX('Productivity Dump'!$E$4:$AJ$500,
MATCH($A13,'Productivity Dump'!$A$4:$A$500,0),
MATCH(BL$2,'Productivity Dump'!$E$3:$AJ$3,0)
),
IF(BL$3="Attendance",
INDEX('Attendance Dump'!$E$2:$AI$400,
MATCH($A13,'Attendance Dump'!$B$2:$B$400,0),
MATCH(BL$2,'Attendance Dump'!$E$1:$AI$1,0)
),
INDEX('Active Hour''s Dump'!$D$3:$AH$337,
MATCH($C13,'Active Hour''s Dump'!$A$3:$A$337,0),
MATCH(BL$2,'Active Hour''s Dump'!$D$2:$AH$2,0)
))),"")</f>
        <v>4.1666666666666696</v>
      </c>
      <c r="BM13" s="13">
        <f>_xlfn.IFNA(IF(BM$3="Productivity",
INDEX('Productivity Dump'!$E$4:$AJ$500,
MATCH($A13,'Productivity Dump'!$A$4:$A$500,0),
MATCH(BM$2,'Productivity Dump'!$E$3:$AJ$3,0)
),
IF(BM$3="Attendance",
INDEX('Attendance Dump'!$E$2:$AI$400,
MATCH($A13,'Attendance Dump'!$B$2:$B$400,0),
MATCH(BM$2,'Attendance Dump'!$E$1:$AI$1,0)
),
INDEX('Active Hour''s Dump'!$D$3:$AH$337,
MATCH($C13,'Active Hour''s Dump'!$A$3:$A$337,0),
MATCH(BM$2,'Active Hour''s Dump'!$D$2:$AH$2,0)
))),"")</f>
        <v>1407.039</v>
      </c>
      <c r="BN13" s="13" t="str">
        <f>_xlfn.IFNA(IF(BN$3="Productivity",
INDEX('Productivity Dump'!$E$4:$AJ$500,
MATCH($A13,'Productivity Dump'!$A$4:$A$500,0),
MATCH(BN$2,'Productivity Dump'!$E$3:$AJ$3,0)
),
IF(BN$3="Attendance",
INDEX('Attendance Dump'!$E$2:$AI$400,
MATCH($A13,'Attendance Dump'!$B$2:$B$400,0),
MATCH(BN$2,'Attendance Dump'!$E$1:$AI$1,0)
),
INDEX('Active Hour''s Dump'!$D$3:$AH$337,
MATCH($C13,'Active Hour''s Dump'!$A$3:$A$337,0),
MATCH(BN$2,'Active Hour''s Dump'!$D$2:$AH$2,0)
))),"")</f>
        <v>P</v>
      </c>
      <c r="BO13" s="54">
        <f>_xlfn.IFNA(IF(BO$3="Productivity",
INDEX('Productivity Dump'!$E$4:$AJ$500,
MATCH($A13,'Productivity Dump'!$A$4:$A$500,0),
MATCH(BO$2,'Productivity Dump'!$E$3:$AJ$3,0)
),
IF(BO$3="Attendance",
INDEX('Attendance Dump'!$E$2:$AI$400,
MATCH($A13,'Attendance Dump'!$B$2:$B$400,0),
MATCH(BO$2,'Attendance Dump'!$E$1:$AI$1,0)
),
INDEX('Active Hour''s Dump'!$D$3:$AH$337,
MATCH($C13,'Active Hour''s Dump'!$A$3:$A$337,0),
MATCH(BO$2,'Active Hour''s Dump'!$D$2:$AH$2,0)
))),"")</f>
        <v>12.6666666666667</v>
      </c>
      <c r="BP13" s="13">
        <f>_xlfn.IFNA(IF(BP$3="Productivity",
INDEX('Productivity Dump'!$E$4:$AJ$500,
MATCH($A13,'Productivity Dump'!$A$4:$A$500,0),
MATCH(BP$2,'Productivity Dump'!$E$3:$AJ$3,0)
),
IF(BP$3="Attendance",
INDEX('Attendance Dump'!$E$2:$AI$400,
MATCH($A13,'Attendance Dump'!$B$2:$B$400,0),
MATCH(BP$2,'Attendance Dump'!$E$1:$AI$1,0)
),
INDEX('Active Hour''s Dump'!$D$3:$AH$337,
MATCH($C13,'Active Hour''s Dump'!$A$3:$A$337,0),
MATCH(BP$2,'Active Hour''s Dump'!$D$2:$AH$2,0)
))),"")</f>
        <v>1578.1799999999996</v>
      </c>
      <c r="BQ13" s="13" t="str">
        <f>_xlfn.IFNA(IF(BQ$3="Productivity",
INDEX('Productivity Dump'!$E$4:$AJ$500,
MATCH($A13,'Productivity Dump'!$A$4:$A$500,0),
MATCH(BQ$2,'Productivity Dump'!$E$3:$AJ$3,0)
),
IF(BQ$3="Attendance",
INDEX('Attendance Dump'!$E$2:$AI$400,
MATCH($A13,'Attendance Dump'!$B$2:$B$400,0),
MATCH(BQ$2,'Attendance Dump'!$E$1:$AI$1,0)
),
INDEX('Active Hour''s Dump'!$D$3:$AH$337,
MATCH($C13,'Active Hour''s Dump'!$A$3:$A$337,0),
MATCH(BQ$2,'Active Hour''s Dump'!$D$2:$AH$2,0)
))),"")</f>
        <v>P</v>
      </c>
      <c r="BR13" s="54">
        <f>_xlfn.IFNA(IF(BR$3="Productivity",
INDEX('Productivity Dump'!$E$4:$AJ$500,
MATCH($A13,'Productivity Dump'!$A$4:$A$500,0),
MATCH(BR$2,'Productivity Dump'!$E$3:$AJ$3,0)
),
IF(BR$3="Attendance",
INDEX('Attendance Dump'!$E$2:$AI$400,
MATCH($A13,'Attendance Dump'!$B$2:$B$400,0),
MATCH(BR$2,'Attendance Dump'!$E$1:$AI$1,0)
),
INDEX('Active Hour''s Dump'!$D$3:$AH$337,
MATCH($C13,'Active Hour''s Dump'!$A$3:$A$337,0),
MATCH(BR$2,'Active Hour''s Dump'!$D$2:$AH$2,0)
))),"")</f>
        <v>14.9166666666667</v>
      </c>
      <c r="BS13" s="13">
        <f>_xlfn.IFNA(IF(BS$3="Productivity",
INDEX('Productivity Dump'!$E$4:$AJ$500,
MATCH($A13,'Productivity Dump'!$A$4:$A$500,0),
MATCH(BS$2,'Productivity Dump'!$E$3:$AJ$3,0)
),
IF(BS$3="Attendance",
INDEX('Attendance Dump'!$E$2:$AI$400,
MATCH($A13,'Attendance Dump'!$B$2:$B$400,0),
MATCH(BS$2,'Attendance Dump'!$E$1:$AI$1,0)
),
INDEX('Active Hour''s Dump'!$D$3:$AH$337,
MATCH($C13,'Active Hour''s Dump'!$A$3:$A$337,0),
MATCH(BS$2,'Active Hour''s Dump'!$D$2:$AH$2,0)
))),"")</f>
        <v>1568.5060000000003</v>
      </c>
      <c r="BT13" s="13" t="str">
        <f>_xlfn.IFNA(IF(BT$3="Productivity",
INDEX('Productivity Dump'!$E$4:$AJ$500,
MATCH($A13,'Productivity Dump'!$A$4:$A$500,0),
MATCH(BT$2,'Productivity Dump'!$E$3:$AJ$3,0)
),
IF(BT$3="Attendance",
INDEX('Attendance Dump'!$E$2:$AI$400,
MATCH($A13,'Attendance Dump'!$B$2:$B$400,0),
MATCH(BT$2,'Attendance Dump'!$E$1:$AI$1,0)
),
INDEX('Active Hour''s Dump'!$D$3:$AH$337,
MATCH($C13,'Active Hour''s Dump'!$A$3:$A$337,0),
MATCH(BT$2,'Active Hour''s Dump'!$D$2:$AH$2,0)
))),"")</f>
        <v>H</v>
      </c>
      <c r="BU13" s="54">
        <f>_xlfn.IFNA(IF(BU$3="Productivity",
INDEX('Productivity Dump'!$E$4:$AJ$500,
MATCH($A13,'Productivity Dump'!$A$4:$A$500,0),
MATCH(BU$2,'Productivity Dump'!$E$3:$AJ$3,0)
),
IF(BU$3="Attendance",
INDEX('Attendance Dump'!$E$2:$AI$400,
MATCH($A13,'Attendance Dump'!$B$2:$B$400,0),
MATCH(BU$2,'Attendance Dump'!$E$1:$AI$1,0)
),
INDEX('Active Hour''s Dump'!$D$3:$AH$337,
MATCH($C13,'Active Hour''s Dump'!$A$3:$A$337,0),
MATCH(BU$2,'Active Hour''s Dump'!$D$2:$AH$2,0)
))),"")</f>
        <v>14.0833333333333</v>
      </c>
      <c r="BV13" s="13">
        <f>_xlfn.IFNA(IF(BV$3="Productivity",
INDEX('Productivity Dump'!$E$4:$AJ$500,
MATCH($A13,'Productivity Dump'!$A$4:$A$500,0),
MATCH(BV$2,'Productivity Dump'!$E$3:$AJ$3,0)
),
IF(BV$3="Attendance",
INDEX('Attendance Dump'!$E$2:$AI$400,
MATCH($A13,'Attendance Dump'!$B$2:$B$400,0),
MATCH(BV$2,'Attendance Dump'!$E$1:$AI$1,0)
),
INDEX('Active Hour''s Dump'!$D$3:$AH$337,
MATCH($C13,'Active Hour''s Dump'!$A$3:$A$337,0),
MATCH(BV$2,'Active Hour''s Dump'!$D$2:$AH$2,0)
))),"")</f>
        <v>1034.2730000000001</v>
      </c>
      <c r="BW13" s="13" t="str">
        <f>_xlfn.IFNA(IF(BW$3="Productivity",
INDEX('Productivity Dump'!$E$4:$AJ$500,
MATCH($A13,'Productivity Dump'!$A$4:$A$500,0),
MATCH(BW$2,'Productivity Dump'!$E$3:$AJ$3,0)
),
IF(BW$3="Attendance",
INDEX('Attendance Dump'!$E$2:$AI$400,
MATCH($A13,'Attendance Dump'!$B$2:$B$400,0),
MATCH(BW$2,'Attendance Dump'!$E$1:$AI$1,0)
),
INDEX('Active Hour''s Dump'!$D$3:$AH$337,
MATCH($C13,'Active Hour''s Dump'!$A$3:$A$337,0),
MATCH(BW$2,'Active Hour''s Dump'!$D$2:$AH$2,0)
))),"")</f>
        <v>P</v>
      </c>
      <c r="BX13" s="54">
        <f>_xlfn.IFNA(IF(BX$3="Productivity",
INDEX('Productivity Dump'!$E$4:$AJ$500,
MATCH($A13,'Productivity Dump'!$A$4:$A$500,0),
MATCH(BX$2,'Productivity Dump'!$E$3:$AJ$3,0)
),
IF(BX$3="Attendance",
INDEX('Attendance Dump'!$E$2:$AI$400,
MATCH($A13,'Attendance Dump'!$B$2:$B$400,0),
MATCH(BX$2,'Attendance Dump'!$E$1:$AI$1,0)
),
INDEX('Active Hour''s Dump'!$D$3:$AH$337,
MATCH($C13,'Active Hour''s Dump'!$A$3:$A$337,0),
MATCH(BX$2,'Active Hour''s Dump'!$D$2:$AH$2,0)
))),"")</f>
        <v>9.5833333333333304</v>
      </c>
      <c r="BY13" s="13">
        <f>_xlfn.IFNA(IF(BY$3="Productivity",
INDEX('Productivity Dump'!$E$4:$AJ$500,
MATCH($A13,'Productivity Dump'!$A$4:$A$500,0),
MATCH(BY$2,'Productivity Dump'!$E$3:$AJ$3,0)
),
IF(BY$3="Attendance",
INDEX('Attendance Dump'!$E$2:$AI$400,
MATCH($A13,'Attendance Dump'!$B$2:$B$400,0),
MATCH(BY$2,'Attendance Dump'!$E$1:$AI$1,0)
),
INDEX('Active Hour''s Dump'!$D$3:$AH$337,
MATCH($C13,'Active Hour''s Dump'!$A$3:$A$337,0),
MATCH(BY$2,'Active Hour''s Dump'!$D$2:$AH$2,0)
))),"")</f>
        <v>356.41199999999998</v>
      </c>
      <c r="BZ13" s="13" t="str">
        <f>_xlfn.IFNA(IF(BZ$3="Productivity",
INDEX('Productivity Dump'!$E$4:$AJ$500,
MATCH($A13,'Productivity Dump'!$A$4:$A$500,0),
MATCH(BZ$2,'Productivity Dump'!$E$3:$AJ$3,0)
),
IF(BZ$3="Attendance",
INDEX('Attendance Dump'!$E$2:$AI$400,
MATCH($A13,'Attendance Dump'!$B$2:$B$400,0),
MATCH(BZ$2,'Attendance Dump'!$E$1:$AI$1,0)
),
INDEX('Active Hour''s Dump'!$D$3:$AH$337,
MATCH($C13,'Active Hour''s Dump'!$A$3:$A$337,0),
MATCH(BZ$2,'Active Hour''s Dump'!$D$2:$AH$2,0)
))),"")</f>
        <v>P</v>
      </c>
      <c r="CA13" s="54">
        <f>_xlfn.IFNA(IF(CA$3="Productivity",
INDEX('Productivity Dump'!$E$4:$AJ$500,
MATCH($A13,'Productivity Dump'!$A$4:$A$500,0),
MATCH(CA$2,'Productivity Dump'!$E$3:$AJ$3,0)
),
IF(CA$3="Attendance",
INDEX('Attendance Dump'!$E$2:$AI$400,
MATCH($A13,'Attendance Dump'!$B$2:$B$400,0),
MATCH(CA$2,'Attendance Dump'!$E$1:$AI$1,0)
),
INDEX('Active Hour''s Dump'!$D$3:$AH$337,
MATCH($C13,'Active Hour''s Dump'!$A$3:$A$337,0),
MATCH(CA$2,'Active Hour''s Dump'!$D$2:$AH$2,0)
))),"")</f>
        <v>3.6666666666666701</v>
      </c>
      <c r="CB13" s="13">
        <f>_xlfn.IFNA(IF(CB$3="Productivity",
INDEX('Productivity Dump'!$E$4:$AJ$500,
MATCH($A13,'Productivity Dump'!$A$4:$A$500,0),
MATCH(CB$2,'Productivity Dump'!$E$3:$AJ$3,0)
),
IF(CB$3="Attendance",
INDEX('Attendance Dump'!$E$2:$AI$400,
MATCH($A13,'Attendance Dump'!$B$2:$B$400,0),
MATCH(CB$2,'Attendance Dump'!$E$1:$AI$1,0)
),
INDEX('Active Hour''s Dump'!$D$3:$AH$337,
MATCH($C13,'Active Hour''s Dump'!$A$3:$A$337,0),
MATCH(CB$2,'Active Hour''s Dump'!$D$2:$AH$2,0)
))),"")</f>
        <v>1321.8120000000004</v>
      </c>
      <c r="CC13" s="13" t="str">
        <f>_xlfn.IFNA(IF(CC$3="Productivity",
INDEX('Productivity Dump'!$E$4:$AJ$500,
MATCH($A13,'Productivity Dump'!$A$4:$A$500,0),
MATCH(CC$2,'Productivity Dump'!$E$3:$AJ$3,0)
),
IF(CC$3="Attendance",
INDEX('Attendance Dump'!$E$2:$AI$400,
MATCH($A13,'Attendance Dump'!$B$2:$B$400,0),
MATCH(CC$2,'Attendance Dump'!$E$1:$AI$1,0)
),
INDEX('Active Hour''s Dump'!$D$3:$AH$337,
MATCH($C13,'Active Hour''s Dump'!$A$3:$A$337,0),
MATCH(CC$2,'Active Hour''s Dump'!$D$2:$AH$2,0)
))),"")</f>
        <v>WO</v>
      </c>
      <c r="CD13" s="54">
        <f>_xlfn.IFNA(IF(CD$3="Productivity",
INDEX('Productivity Dump'!$E$4:$AJ$500,
MATCH($A13,'Productivity Dump'!$A$4:$A$500,0),
MATCH(CD$2,'Productivity Dump'!$E$3:$AJ$3,0)
),
IF(CD$3="Attendance",
INDEX('Attendance Dump'!$E$2:$AI$400,
MATCH($A13,'Attendance Dump'!$B$2:$B$400,0),
MATCH(CD$2,'Attendance Dump'!$E$1:$AI$1,0)
),
INDEX('Active Hour''s Dump'!$D$3:$AH$337,
MATCH($C13,'Active Hour''s Dump'!$A$3:$A$337,0),
MATCH(CD$2,'Active Hour''s Dump'!$D$2:$AH$2,0)
))),"")</f>
        <v>12.1666666666667</v>
      </c>
      <c r="CE13" s="13">
        <f>_xlfn.IFNA(IF(CE$3="Productivity",
INDEX('Productivity Dump'!$E$4:$AJ$500,
MATCH($A13,'Productivity Dump'!$A$4:$A$500,0),
MATCH(CE$2,'Productivity Dump'!$E$3:$AJ$3,0)
),
IF(CE$3="Attendance",
INDEX('Attendance Dump'!$E$2:$AI$400,
MATCH($A13,'Attendance Dump'!$B$2:$B$400,0),
MATCH(CE$2,'Attendance Dump'!$E$1:$AI$1,0)
),
INDEX('Active Hour''s Dump'!$D$3:$AH$337,
MATCH($C13,'Active Hour''s Dump'!$A$3:$A$337,0),
MATCH(CE$2,'Active Hour''s Dump'!$D$2:$AH$2,0)
))),"")</f>
        <v>742.73500000000001</v>
      </c>
      <c r="CF13" s="13" t="str">
        <f>_xlfn.IFNA(IF(CF$3="Productivity",
INDEX('Productivity Dump'!$E$4:$AJ$500,
MATCH($A13,'Productivity Dump'!$A$4:$A$500,0),
MATCH(CF$2,'Productivity Dump'!$E$3:$AJ$3,0)
),
IF(CF$3="Attendance",
INDEX('Attendance Dump'!$E$2:$AI$400,
MATCH($A13,'Attendance Dump'!$B$2:$B$400,0),
MATCH(CF$2,'Attendance Dump'!$E$1:$AI$1,0)
),
INDEX('Active Hour''s Dump'!$D$3:$AH$337,
MATCH($C13,'Active Hour''s Dump'!$A$3:$A$337,0),
MATCH(CF$2,'Active Hour''s Dump'!$D$2:$AH$2,0)
))),"")</f>
        <v>P</v>
      </c>
      <c r="CG13" s="54">
        <f>_xlfn.IFNA(IF(CG$3="Productivity",
INDEX('Productivity Dump'!$E$4:$AJ$500,
MATCH($A13,'Productivity Dump'!$A$4:$A$500,0),
MATCH(CG$2,'Productivity Dump'!$E$3:$AJ$3,0)
),
IF(CG$3="Attendance",
INDEX('Attendance Dump'!$E$2:$AI$400,
MATCH($A13,'Attendance Dump'!$B$2:$B$400,0),
MATCH(CG$2,'Attendance Dump'!$E$1:$AI$1,0)
),
INDEX('Active Hour''s Dump'!$D$3:$AH$337,
MATCH($C13,'Active Hour''s Dump'!$A$3:$A$337,0),
MATCH(CG$2,'Active Hour''s Dump'!$D$2:$AH$2,0)
))),"")</f>
        <v>7.1666666666666696</v>
      </c>
      <c r="CH13" s="13">
        <f>_xlfn.IFNA(IF(CH$3="Productivity",
INDEX('Productivity Dump'!$E$4:$AJ$500,
MATCH($A13,'Productivity Dump'!$A$4:$A$500,0),
MATCH(CH$2,'Productivity Dump'!$E$3:$AJ$3,0)
),
IF(CH$3="Attendance",
INDEX('Attendance Dump'!$E$2:$AI$400,
MATCH($A13,'Attendance Dump'!$B$2:$B$400,0),
MATCH(CH$2,'Attendance Dump'!$E$1:$AI$1,0)
),
INDEX('Active Hour''s Dump'!$D$3:$AH$337,
MATCH($C13,'Active Hour''s Dump'!$A$3:$A$337,0),
MATCH(CH$2,'Active Hour''s Dump'!$D$2:$AH$2,0)
))),"")</f>
        <v>854.81300000000022</v>
      </c>
      <c r="CI13" s="13" t="str">
        <f>_xlfn.IFNA(IF(CI$3="Productivity",
INDEX('Productivity Dump'!$E$4:$AJ$500,
MATCH($A13,'Productivity Dump'!$A$4:$A$500,0),
MATCH(CI$2,'Productivity Dump'!$E$3:$AJ$3,0)
),
IF(CI$3="Attendance",
INDEX('Attendance Dump'!$E$2:$AI$400,
MATCH($A13,'Attendance Dump'!$B$2:$B$400,0),
MATCH(CI$2,'Attendance Dump'!$E$1:$AI$1,0)
),
INDEX('Active Hour''s Dump'!$D$3:$AH$337,
MATCH($C13,'Active Hour''s Dump'!$A$3:$A$337,0),
MATCH(CI$2,'Active Hour''s Dump'!$D$2:$AH$2,0)
))),"")</f>
        <v>P</v>
      </c>
      <c r="CJ13" s="54">
        <f>_xlfn.IFNA(IF(CJ$3="Productivity",
INDEX('Productivity Dump'!$E$4:$AJ$500,
MATCH($A13,'Productivity Dump'!$A$4:$A$500,0),
MATCH(CJ$2,'Productivity Dump'!$E$3:$AJ$3,0)
),
IF(CJ$3="Attendance",
INDEX('Attendance Dump'!$E$2:$AI$400,
MATCH($A13,'Attendance Dump'!$B$2:$B$400,0),
MATCH(CJ$2,'Attendance Dump'!$E$1:$AI$1,0)
),
INDEX('Active Hour''s Dump'!$D$3:$AH$337,
MATCH($C13,'Active Hour''s Dump'!$A$3:$A$337,0),
MATCH(CJ$2,'Active Hour''s Dump'!$D$2:$AH$2,0)
))),"")</f>
        <v>10.25</v>
      </c>
      <c r="CK13" s="13">
        <f>_xlfn.IFNA(IF(CK$3="Productivity",
INDEX('Productivity Dump'!$E$4:$AJ$500,
MATCH($A13,'Productivity Dump'!$A$4:$A$500,0),
MATCH(CK$2,'Productivity Dump'!$E$3:$AJ$3,0)
),
IF(CK$3="Attendance",
INDEX('Attendance Dump'!$E$2:$AI$400,
MATCH($A13,'Attendance Dump'!$B$2:$B$400,0),
MATCH(CK$2,'Attendance Dump'!$E$1:$AI$1,0)
),
INDEX('Active Hour''s Dump'!$D$3:$AH$337,
MATCH($C13,'Active Hour''s Dump'!$A$3:$A$337,0),
MATCH(CK$2,'Active Hour''s Dump'!$D$2:$AH$2,0)
))),"")</f>
        <v>1082.6220000000003</v>
      </c>
      <c r="CL13" s="13" t="str">
        <f>_xlfn.IFNA(IF(CL$3="Productivity",
INDEX('Productivity Dump'!$E$4:$AJ$500,
MATCH($A13,'Productivity Dump'!$A$4:$A$500,0),
MATCH(CL$2,'Productivity Dump'!$E$3:$AJ$3,0)
),
IF(CL$3="Attendance",
INDEX('Attendance Dump'!$E$2:$AI$400,
MATCH($A13,'Attendance Dump'!$B$2:$B$400,0),
MATCH(CL$2,'Attendance Dump'!$E$1:$AI$1,0)
),
INDEX('Active Hour''s Dump'!$D$3:$AH$337,
MATCH($C13,'Active Hour''s Dump'!$A$3:$A$337,0),
MATCH(CL$2,'Active Hour''s Dump'!$D$2:$AH$2,0)
))),"")</f>
        <v>A</v>
      </c>
      <c r="CM13" s="54">
        <f>_xlfn.IFNA(IF(CM$3="Productivity",
INDEX('Productivity Dump'!$E$4:$AJ$500,
MATCH($A13,'Productivity Dump'!$A$4:$A$500,0),
MATCH(CM$2,'Productivity Dump'!$E$3:$AJ$3,0)
),
IF(CM$3="Attendance",
INDEX('Attendance Dump'!$E$2:$AI$400,
MATCH($A13,'Attendance Dump'!$B$2:$B$400,0),
MATCH(CM$2,'Attendance Dump'!$E$1:$AI$1,0)
),
INDEX('Active Hour''s Dump'!$D$3:$AH$337,
MATCH($C13,'Active Hour''s Dump'!$A$3:$A$337,0),
MATCH(CM$2,'Active Hour''s Dump'!$D$2:$AH$2,0)
))),"")</f>
        <v>7.6666666666666696</v>
      </c>
      <c r="CN13" s="13">
        <f>_xlfn.IFNA(IF(CN$3="Productivity",
INDEX('Productivity Dump'!$E$4:$AJ$500,
MATCH($A13,'Productivity Dump'!$A$4:$A$500,0),
MATCH(CN$2,'Productivity Dump'!$E$3:$AJ$3,0)
),
IF(CN$3="Attendance",
INDEX('Attendance Dump'!$E$2:$AI$400,
MATCH($A13,'Attendance Dump'!$B$2:$B$400,0),
MATCH(CN$2,'Attendance Dump'!$E$1:$AI$1,0)
),
INDEX('Active Hour''s Dump'!$D$3:$AH$337,
MATCH($C13,'Active Hour''s Dump'!$A$3:$A$337,0),
MATCH(CN$2,'Active Hour''s Dump'!$D$2:$AH$2,0)
))),"")</f>
        <v>0</v>
      </c>
      <c r="CO13" s="13">
        <f>_xlfn.IFNA(IF(CO$3="Productivity",
INDEX('Productivity Dump'!$E$4:$AJ$500,
MATCH($A13,'Productivity Dump'!$A$4:$A$500,0),
MATCH(CO$2,'Productivity Dump'!$E$3:$AJ$3,0)
),
IF(CO$3="Attendance",
INDEX('Attendance Dump'!$E$2:$AI$400,
MATCH($A13,'Attendance Dump'!$B$2:$B$400,0),
MATCH(CO$2,'Attendance Dump'!$E$1:$AI$1,0)
),
INDEX('Active Hour''s Dump'!$D$3:$AH$337,
MATCH($C13,'Active Hour''s Dump'!$A$3:$A$337,0),
MATCH(CO$2,'Active Hour''s Dump'!$D$2:$AH$2,0)
))),"")</f>
        <v>0</v>
      </c>
      <c r="CP13" s="54">
        <f>_xlfn.IFNA(IF(CP$3="Productivity",
INDEX('Productivity Dump'!$E$4:$AJ$500,
MATCH($A13,'Productivity Dump'!$A$4:$A$500,0),
MATCH(CP$2,'Productivity Dump'!$E$3:$AJ$3,0)
),
IF(CP$3="Attendance",
INDEX('Attendance Dump'!$E$2:$AI$400,
MATCH($A13,'Attendance Dump'!$B$2:$B$400,0),
MATCH(CP$2,'Attendance Dump'!$E$1:$AI$1,0)
),
INDEX('Active Hour''s Dump'!$D$3:$AH$337,
MATCH($C13,'Active Hour''s Dump'!$A$3:$A$337,0),
MATCH(CP$2,'Active Hour''s Dump'!$D$2:$AH$2,0)
))),"")</f>
        <v>0</v>
      </c>
      <c r="CQ13" s="13">
        <f>_xlfn.IFNA(IF(CQ$3="Productivity",
INDEX('Productivity Dump'!$E$4:$AJ$500,
MATCH($A13,'Productivity Dump'!$A$4:$A$500,0),
MATCH(CQ$2,'Productivity Dump'!$E$3:$AJ$3,0)
),
IF(CQ$3="Attendance",
INDEX('Attendance Dump'!$E$2:$AI$400,
MATCH($A13,'Attendance Dump'!$B$2:$B$400,0),
MATCH(CQ$2,'Attendance Dump'!$E$1:$AI$1,0)
),
INDEX('Active Hour''s Dump'!$D$3:$AH$337,
MATCH($C13,'Active Hour''s Dump'!$A$3:$A$337,0),
MATCH(CQ$2,'Active Hour''s Dump'!$D$2:$AH$2,0)
))),"")</f>
        <v>0</v>
      </c>
      <c r="CR13" s="13">
        <f>_xlfn.IFNA(IF(CR$3="Productivity",
INDEX('Productivity Dump'!$E$4:$AJ$500,
MATCH($A13,'Productivity Dump'!$A$4:$A$500,0),
MATCH(CR$2,'Productivity Dump'!$E$3:$AJ$3,0)
),
IF(CR$3="Attendance",
INDEX('Attendance Dump'!$E$2:$AI$400,
MATCH($A13,'Attendance Dump'!$B$2:$B$400,0),
MATCH(CR$2,'Attendance Dump'!$E$1:$AI$1,0)
),
INDEX('Active Hour''s Dump'!$D$3:$AH$337,
MATCH($C13,'Active Hour''s Dump'!$A$3:$A$337,0),
MATCH(CR$2,'Active Hour''s Dump'!$D$2:$AH$2,0)
))),"")</f>
        <v>0</v>
      </c>
      <c r="CS13" s="54">
        <f>_xlfn.IFNA(IF(CS$3="Productivity",
INDEX('Productivity Dump'!$E$4:$AJ$500,
MATCH($A13,'Productivity Dump'!$A$4:$A$500,0),
MATCH(CS$2,'Productivity Dump'!$E$3:$AJ$3,0)
),
IF(CS$3="Attendance",
INDEX('Attendance Dump'!$E$2:$AI$400,
MATCH($A13,'Attendance Dump'!$B$2:$B$400,0),
MATCH(CS$2,'Attendance Dump'!$E$1:$AI$1,0)
),
INDEX('Active Hour''s Dump'!$D$3:$AH$337,
MATCH($C13,'Active Hour''s Dump'!$A$3:$A$337,0),
MATCH(CS$2,'Active Hour''s Dump'!$D$2:$AH$2,0)
))),"")</f>
        <v>0</v>
      </c>
      <c r="CT13" s="13">
        <f>_xlfn.IFNA(IF(CT$3="Productivity",
INDEX('Productivity Dump'!$E$4:$AJ$500,
MATCH($A13,'Productivity Dump'!$A$4:$A$500,0),
MATCH(CT$2,'Productivity Dump'!$E$3:$AJ$3,0)
),
IF(CT$3="Attendance",
INDEX('Attendance Dump'!$E$2:$AI$400,
MATCH($A13,'Attendance Dump'!$B$2:$B$400,0),
MATCH(CT$2,'Attendance Dump'!$E$1:$AI$1,0)
),
INDEX('Active Hour''s Dump'!$D$3:$AH$337,
MATCH($C13,'Active Hour''s Dump'!$A$3:$A$337,0),
MATCH(CT$2,'Active Hour''s Dump'!$D$2:$AH$2,0)
))),"")</f>
        <v>0</v>
      </c>
      <c r="CU13" s="13">
        <f>_xlfn.IFNA(IF(CU$3="Productivity",
INDEX('Productivity Dump'!$E$4:$AJ$500,
MATCH($A13,'Productivity Dump'!$A$4:$A$500,0),
MATCH(CU$2,'Productivity Dump'!$E$3:$AJ$3,0)
),
IF(CU$3="Attendance",
INDEX('Attendance Dump'!$E$2:$AI$400,
MATCH($A13,'Attendance Dump'!$B$2:$B$400,0),
MATCH(CU$2,'Attendance Dump'!$E$1:$AI$1,0)
),
INDEX('Active Hour''s Dump'!$D$3:$AH$337,
MATCH($C13,'Active Hour''s Dump'!$A$3:$A$337,0),
MATCH(CU$2,'Active Hour''s Dump'!$D$2:$AH$2,0)
))),"")</f>
        <v>0</v>
      </c>
      <c r="CV13" s="54">
        <f>_xlfn.IFNA(IF(CV$3="Productivity",
INDEX('Productivity Dump'!$E$4:$AJ$500,
MATCH($A13,'Productivity Dump'!$A$4:$A$500,0),
MATCH(CV$2,'Productivity Dump'!$E$3:$AJ$3,0)
),
IF(CV$3="Attendance",
INDEX('Attendance Dump'!$E$2:$AI$400,
MATCH($A13,'Attendance Dump'!$B$2:$B$400,0),
MATCH(CV$2,'Attendance Dump'!$E$1:$AI$1,0)
),
INDEX('Active Hour''s Dump'!$D$3:$AH$337,
MATCH($C13,'Active Hour''s Dump'!$A$3:$A$337,0),
MATCH(CV$2,'Active Hour''s Dump'!$D$2:$AH$2,0)
))),"")</f>
        <v>0</v>
      </c>
      <c r="CW13" s="13"/>
      <c r="CX13" s="13"/>
      <c r="CY13" s="54"/>
      <c r="DA13" s="57">
        <f t="shared" si="59"/>
        <v>201.66666666666674</v>
      </c>
      <c r="DB13" s="35">
        <f t="shared" si="63"/>
        <v>23117.149000000005</v>
      </c>
      <c r="DC13" s="35">
        <f t="shared" si="64"/>
        <v>0</v>
      </c>
      <c r="DD13" s="35">
        <f t="shared" ca="1" si="60"/>
        <v>0</v>
      </c>
      <c r="DF13" s="32" cm="1">
        <f t="array" ref="DF13">SUMPRODUCT(
    (MOD(COLUMN(H13:CV13) - COLUMN(H13), 3) = 0) *
    (H13:CV13 = 0) *
    (I13:CW13 = "P") *
    (COUNTIF(UKHoliday, H$2:CV$2) = 0)
)</f>
        <v>0</v>
      </c>
      <c r="DG13" s="33" cm="1">
        <f t="array" ref="DG13">SUMPRODUCT(
  (MOD(COLUMN(H13:CV13) - COLUMN(H13), 3) = 0) *
  (H13:CV13 &gt; 0) *
  (H13:CV13 &lt; 0.5 * IF(((WEEKDAY(H$2:CV$2, 2) = 1) + (WEEKDAY(H$2:CV$2, 2) = 6)), G13, F13)) *
  (I13:CW13 = "P") *
  (COUNTIF(UKHoliday, H$2:CV$2) = 0)
)</f>
        <v>0</v>
      </c>
      <c r="DH13" s="33" cm="1">
        <f t="array" ref="DH13">SUMPRODUCT(
  (MOD(COLUMN(H13:CV13) - COLUMN(H13), 3) = 0) *
  (H13:CV13 &gt; 0.5 * IF(((WEEKDAY(H$2:CV$2, 2) = 1) + (WEEKDAY(H$2:CV$2, 2) = 6)), $G13, $F13)) *
  (H13:CV13 &lt; 0.8 * IF(((WEEKDAY(H$2:CV$2, 2) = 1) + (WEEKDAY(H$2:CV$2, 2) = 6)), $G13, $F13)) *
  (I13:CW13 = "P") *
  (COUNTIF(UKHoliday, H$2:CV$2) = 0)
)</f>
        <v>4</v>
      </c>
      <c r="DI13" s="33" cm="1">
        <f t="array" ref="DI13">SUMPRODUCT(
  (MOD(COLUMN(H13:CV13) - COLUMN(H13), 3) = 0) *
  (H13:CV13 &gt; 0.8 * IF(((WEEKDAY(H$2:CV$2, 2) = 1) + (WEEKDAY(H$2:CV$2, 2) = 6)), $G13, $F13)) *
  (H13:CV13 &lt; 1 * IF(((WEEKDAY(H$2:CV$2, 2) = 1) + (WEEKDAY(H$2:CV$2, 2) = 6)), $G13, $F13)) *
  (I13:CW13 = "P") *
  (COUNTIF(UKHoliday, H$2:CV$2) = 0)
)</f>
        <v>8</v>
      </c>
    </row>
    <row r="14" spans="1:113" x14ac:dyDescent="0.3">
      <c r="A14" s="8" t="s">
        <v>133</v>
      </c>
      <c r="B14" s="8" t="s">
        <v>569</v>
      </c>
      <c r="C14" s="9" t="s">
        <v>648</v>
      </c>
      <c r="D14" s="62" t="s">
        <v>555</v>
      </c>
      <c r="E14" s="35">
        <v>22500</v>
      </c>
      <c r="F14" s="35">
        <f t="shared" si="61"/>
        <v>1125</v>
      </c>
      <c r="G14" s="35">
        <f t="shared" si="62"/>
        <v>562.5</v>
      </c>
      <c r="H14" s="13">
        <f>_xlfn.IFNA(IF(H$3="Productivity",
INDEX('Productivity Dump'!$E$4:$AJ$500,
MATCH($A14,'Productivity Dump'!$A$4:$A$500,0),
MATCH(H$2,'Productivity Dump'!$E$3:$AJ$3,0)
),
IF(H$3="Attendance",
INDEX('Attendance Dump'!$E$2:$AI$400,
MATCH($A14,'Attendance Dump'!$B$2:$B$400,0),
MATCH(H$2,'Attendance Dump'!$E$1:$AI$1,0)
),
INDEX('Active Hour''s Dump'!$D$3:$AH$337,
MATCH($C14,'Active Hour''s Dump'!$A$3:$A$337,0),
MATCH(H$2,'Active Hour''s Dump'!$D$2:$AH$2,0)
))),"")</f>
        <v>1051.3630000000001</v>
      </c>
      <c r="I14" s="13" t="str">
        <f>_xlfn.IFNA(IF(I$3="Productivity",
INDEX('Productivity Dump'!$E$4:$AJ$500,
MATCH($A14,'Productivity Dump'!$A$4:$A$500,0),
MATCH(I$2,'Productivity Dump'!$E$3:$AJ$3,0)
),
IF(I$3="Attendance",
INDEX('Attendance Dump'!$E$2:$AI$400,
MATCH($A14,'Attendance Dump'!$B$2:$B$400,0),
MATCH(I$2,'Attendance Dump'!$E$1:$AI$1,0)
),
INDEX('Active Hour''s Dump'!$D$3:$AH$337,
MATCH($C14,'Active Hour''s Dump'!$A$3:$A$337,0),
MATCH(I$2,'Active Hour''s Dump'!$D$2:$AH$2,0)
))),"")</f>
        <v>P</v>
      </c>
      <c r="J14" s="54">
        <f>_xlfn.IFNA(IF(J$3="Productivity",
INDEX('Productivity Dump'!$E$4:$AJ$500,
MATCH($A14,'Productivity Dump'!$A$4:$A$500,0),
MATCH(J$2,'Productivity Dump'!$E$3:$AJ$3,0)
),
IF(J$3="Attendance",
INDEX('Attendance Dump'!$E$2:$AI$400,
MATCH($A14,'Attendance Dump'!$B$2:$B$400,0),
MATCH(J$2,'Attendance Dump'!$E$1:$AI$1,0)
),
INDEX('Active Hour''s Dump'!$D$3:$AH$337,
MATCH($C14,'Active Hour''s Dump'!$A$3:$A$337,0),
MATCH(J$2,'Active Hour''s Dump'!$D$2:$AH$2,0)
))),"")</f>
        <v>8.8333333333333304</v>
      </c>
      <c r="K14" s="13">
        <f>_xlfn.IFNA(IF(K$3="Productivity",
INDEX('Productivity Dump'!$E$4:$AJ$500,
MATCH($A14,'Productivity Dump'!$A$4:$A$500,0),
MATCH(K$2,'Productivity Dump'!$E$3:$AJ$3,0)
),
IF(K$3="Attendance",
INDEX('Attendance Dump'!$E$2:$AI$400,
MATCH($A14,'Attendance Dump'!$B$2:$B$400,0),
MATCH(K$2,'Attendance Dump'!$E$1:$AI$1,0)
),
INDEX('Active Hour''s Dump'!$D$3:$AH$337,
MATCH($C14,'Active Hour''s Dump'!$A$3:$A$337,0),
MATCH(K$2,'Active Hour''s Dump'!$D$2:$AH$2,0)
))),"")</f>
        <v>964.53499999999974</v>
      </c>
      <c r="L14" s="13" t="str">
        <f>_xlfn.IFNA(IF(L$3="Productivity",
INDEX('Productivity Dump'!$E$4:$AJ$500,
MATCH($A14,'Productivity Dump'!$A$4:$A$500,0),
MATCH(L$2,'Productivity Dump'!$E$3:$AJ$3,0)
),
IF(L$3="Attendance",
INDEX('Attendance Dump'!$E$2:$AI$400,
MATCH($A14,'Attendance Dump'!$B$2:$B$400,0),
MATCH(L$2,'Attendance Dump'!$E$1:$AI$1,0)
),
INDEX('Active Hour''s Dump'!$D$3:$AH$337,
MATCH($C14,'Active Hour''s Dump'!$A$3:$A$337,0),
MATCH(L$2,'Active Hour''s Dump'!$D$2:$AH$2,0)
))),"")</f>
        <v>P</v>
      </c>
      <c r="M14" s="54">
        <f>_xlfn.IFNA(IF(M$3="Productivity",
INDEX('Productivity Dump'!$E$4:$AJ$500,
MATCH($A14,'Productivity Dump'!$A$4:$A$500,0),
MATCH(M$2,'Productivity Dump'!$E$3:$AJ$3,0)
),
IF(M$3="Attendance",
INDEX('Attendance Dump'!$E$2:$AI$400,
MATCH($A14,'Attendance Dump'!$B$2:$B$400,0),
MATCH(M$2,'Attendance Dump'!$E$1:$AI$1,0)
),
INDEX('Active Hour''s Dump'!$D$3:$AH$337,
MATCH($C14,'Active Hour''s Dump'!$A$3:$A$337,0),
MATCH(M$2,'Active Hour''s Dump'!$D$2:$AH$2,0)
))),"")</f>
        <v>8.9166666666666696</v>
      </c>
      <c r="N14" s="13">
        <f>_xlfn.IFNA(IF(N$3="Productivity",
INDEX('Productivity Dump'!$E$4:$AJ$500,
MATCH($A14,'Productivity Dump'!$A$4:$A$500,0),
MATCH(N$2,'Productivity Dump'!$E$3:$AJ$3,0)
),
IF(N$3="Attendance",
INDEX('Attendance Dump'!$E$2:$AI$400,
MATCH($A14,'Attendance Dump'!$B$2:$B$400,0),
MATCH(N$2,'Attendance Dump'!$E$1:$AI$1,0)
),
INDEX('Active Hour''s Dump'!$D$3:$AH$337,
MATCH($C14,'Active Hour''s Dump'!$A$3:$A$337,0),
MATCH(N$2,'Active Hour''s Dump'!$D$2:$AH$2,0)
))),"")</f>
        <v>323.54199999999997</v>
      </c>
      <c r="O14" s="13" t="str">
        <f>_xlfn.IFNA(IF(O$3="Productivity",
INDEX('Productivity Dump'!$E$4:$AJ$500,
MATCH($A14,'Productivity Dump'!$A$4:$A$500,0),
MATCH(O$2,'Productivity Dump'!$E$3:$AJ$3,0)
),
IF(O$3="Attendance",
INDEX('Attendance Dump'!$E$2:$AI$400,
MATCH($A14,'Attendance Dump'!$B$2:$B$400,0),
MATCH(O$2,'Attendance Dump'!$E$1:$AI$1,0)
),
INDEX('Active Hour''s Dump'!$D$3:$AH$337,
MATCH($C14,'Active Hour''s Dump'!$A$3:$A$337,0),
MATCH(O$2,'Active Hour''s Dump'!$D$2:$AH$2,0)
))),"")</f>
        <v>P</v>
      </c>
      <c r="P14" s="54">
        <f>_xlfn.IFNA(IF(P$3="Productivity",
INDEX('Productivity Dump'!$E$4:$AJ$500,
MATCH($A14,'Productivity Dump'!$A$4:$A$500,0),
MATCH(P$2,'Productivity Dump'!$E$3:$AJ$3,0)
),
IF(P$3="Attendance",
INDEX('Attendance Dump'!$E$2:$AI$400,
MATCH($A14,'Attendance Dump'!$B$2:$B$400,0),
MATCH(P$2,'Attendance Dump'!$E$1:$AI$1,0)
),
INDEX('Active Hour''s Dump'!$D$3:$AH$337,
MATCH($C14,'Active Hour''s Dump'!$A$3:$A$337,0),
MATCH(P$2,'Active Hour''s Dump'!$D$2:$AH$2,0)
))),"")</f>
        <v>4</v>
      </c>
      <c r="Q14" s="13">
        <f>_xlfn.IFNA(IF(Q$3="Productivity",
INDEX('Productivity Dump'!$E$4:$AJ$500,
MATCH($A14,'Productivity Dump'!$A$4:$A$500,0),
MATCH(Q$2,'Productivity Dump'!$E$3:$AJ$3,0)
),
IF(Q$3="Attendance",
INDEX('Attendance Dump'!$E$2:$AI$400,
MATCH($A14,'Attendance Dump'!$B$2:$B$400,0),
MATCH(Q$2,'Attendance Dump'!$E$1:$AI$1,0)
),
INDEX('Active Hour''s Dump'!$D$3:$AH$337,
MATCH($C14,'Active Hour''s Dump'!$A$3:$A$337,0),
MATCH(Q$2,'Active Hour''s Dump'!$D$2:$AH$2,0)
))),"")</f>
        <v>0</v>
      </c>
      <c r="R14" s="13" t="str">
        <f>_xlfn.IFNA(IF(R$3="Productivity",
INDEX('Productivity Dump'!$E$4:$AJ$500,
MATCH($A14,'Productivity Dump'!$A$4:$A$500,0),
MATCH(R$2,'Productivity Dump'!$E$3:$AJ$3,0)
),
IF(R$3="Attendance",
INDEX('Attendance Dump'!$E$2:$AI$400,
MATCH($A14,'Attendance Dump'!$B$2:$B$400,0),
MATCH(R$2,'Attendance Dump'!$E$1:$AI$1,0)
),
INDEX('Active Hour''s Dump'!$D$3:$AH$337,
MATCH($C14,'Active Hour''s Dump'!$A$3:$A$337,0),
MATCH(R$2,'Active Hour''s Dump'!$D$2:$AH$2,0)
))),"")</f>
        <v>WO</v>
      </c>
      <c r="S14" s="54">
        <f>_xlfn.IFNA(IF(S$3="Productivity",
INDEX('Productivity Dump'!$E$4:$AJ$500,
MATCH($A14,'Productivity Dump'!$A$4:$A$500,0),
MATCH(S$2,'Productivity Dump'!$E$3:$AJ$3,0)
),
IF(S$3="Attendance",
INDEX('Attendance Dump'!$E$2:$AI$400,
MATCH($A14,'Attendance Dump'!$B$2:$B$400,0),
MATCH(S$2,'Attendance Dump'!$E$1:$AI$1,0)
),
INDEX('Active Hour''s Dump'!$D$3:$AH$337,
MATCH($C14,'Active Hour''s Dump'!$A$3:$A$337,0),
MATCH(S$2,'Active Hour''s Dump'!$D$2:$AH$2,0)
))),"")</f>
        <v>0</v>
      </c>
      <c r="T14" s="13">
        <f>_xlfn.IFNA(IF(T$3="Productivity",
INDEX('Productivity Dump'!$E$4:$AJ$500,
MATCH($A14,'Productivity Dump'!$A$4:$A$500,0),
MATCH(T$2,'Productivity Dump'!$E$3:$AJ$3,0)
),
IF(T$3="Attendance",
INDEX('Attendance Dump'!$E$2:$AI$400,
MATCH($A14,'Attendance Dump'!$B$2:$B$400,0),
MATCH(T$2,'Attendance Dump'!$E$1:$AI$1,0)
),
INDEX('Active Hour''s Dump'!$D$3:$AH$337,
MATCH($C14,'Active Hour''s Dump'!$A$3:$A$337,0),
MATCH(T$2,'Active Hour''s Dump'!$D$2:$AH$2,0)
))),"")</f>
        <v>514.22300000000007</v>
      </c>
      <c r="U14" s="13" t="str">
        <f>_xlfn.IFNA(IF(U$3="Productivity",
INDEX('Productivity Dump'!$E$4:$AJ$500,
MATCH($A14,'Productivity Dump'!$A$4:$A$500,0),
MATCH(U$2,'Productivity Dump'!$E$3:$AJ$3,0)
),
IF(U$3="Attendance",
INDEX('Attendance Dump'!$E$2:$AI$400,
MATCH($A14,'Attendance Dump'!$B$2:$B$400,0),
MATCH(U$2,'Attendance Dump'!$E$1:$AI$1,0)
),
INDEX('Active Hour''s Dump'!$D$3:$AH$337,
MATCH($C14,'Active Hour''s Dump'!$A$3:$A$337,0),
MATCH(U$2,'Active Hour''s Dump'!$D$2:$AH$2,0)
))),"")</f>
        <v>P</v>
      </c>
      <c r="V14" s="54">
        <f>_xlfn.IFNA(IF(V$3="Productivity",
INDEX('Productivity Dump'!$E$4:$AJ$500,
MATCH($A14,'Productivity Dump'!$A$4:$A$500,0),
MATCH(V$2,'Productivity Dump'!$E$3:$AJ$3,0)
),
IF(V$3="Attendance",
INDEX('Attendance Dump'!$E$2:$AI$400,
MATCH($A14,'Attendance Dump'!$B$2:$B$400,0),
MATCH(V$2,'Attendance Dump'!$E$1:$AI$1,0)
),
INDEX('Active Hour''s Dump'!$D$3:$AH$337,
MATCH($C14,'Active Hour''s Dump'!$A$3:$A$337,0),
MATCH(V$2,'Active Hour''s Dump'!$D$2:$AH$2,0)
))),"")</f>
        <v>4.1666666666666696</v>
      </c>
      <c r="W14" s="13">
        <f>_xlfn.IFNA(IF(W$3="Productivity",
INDEX('Productivity Dump'!$E$4:$AJ$500,
MATCH($A14,'Productivity Dump'!$A$4:$A$500,0),
MATCH(W$2,'Productivity Dump'!$E$3:$AJ$3,0)
),
IF(W$3="Attendance",
INDEX('Attendance Dump'!$E$2:$AI$400,
MATCH($A14,'Attendance Dump'!$B$2:$B$400,0),
MATCH(W$2,'Attendance Dump'!$E$1:$AI$1,0)
),
INDEX('Active Hour''s Dump'!$D$3:$AH$337,
MATCH($C14,'Active Hour''s Dump'!$A$3:$A$337,0),
MATCH(W$2,'Active Hour''s Dump'!$D$2:$AH$2,0)
))),"")</f>
        <v>1029.355</v>
      </c>
      <c r="X14" s="13" t="str">
        <f>_xlfn.IFNA(IF(X$3="Productivity",
INDEX('Productivity Dump'!$E$4:$AJ$500,
MATCH($A14,'Productivity Dump'!$A$4:$A$500,0),
MATCH(X$2,'Productivity Dump'!$E$3:$AJ$3,0)
),
IF(X$3="Attendance",
INDEX('Attendance Dump'!$E$2:$AI$400,
MATCH($A14,'Attendance Dump'!$B$2:$B$400,0),
MATCH(X$2,'Attendance Dump'!$E$1:$AI$1,0)
),
INDEX('Active Hour''s Dump'!$D$3:$AH$337,
MATCH($C14,'Active Hour''s Dump'!$A$3:$A$337,0),
MATCH(X$2,'Active Hour''s Dump'!$D$2:$AH$2,0)
))),"")</f>
        <v>P</v>
      </c>
      <c r="Y14" s="54">
        <f>_xlfn.IFNA(IF(Y$3="Productivity",
INDEX('Productivity Dump'!$E$4:$AJ$500,
MATCH($A14,'Productivity Dump'!$A$4:$A$500,0),
MATCH(Y$2,'Productivity Dump'!$E$3:$AJ$3,0)
),
IF(Y$3="Attendance",
INDEX('Attendance Dump'!$E$2:$AI$400,
MATCH($A14,'Attendance Dump'!$B$2:$B$400,0),
MATCH(Y$2,'Attendance Dump'!$E$1:$AI$1,0)
),
INDEX('Active Hour''s Dump'!$D$3:$AH$337,
MATCH($C14,'Active Hour''s Dump'!$A$3:$A$337,0),
MATCH(Y$2,'Active Hour''s Dump'!$D$2:$AH$2,0)
))),"")</f>
        <v>9</v>
      </c>
      <c r="Z14" s="13">
        <f>_xlfn.IFNA(IF(Z$3="Productivity",
INDEX('Productivity Dump'!$E$4:$AJ$500,
MATCH($A14,'Productivity Dump'!$A$4:$A$500,0),
MATCH(Z$2,'Productivity Dump'!$E$3:$AJ$3,0)
),
IF(Z$3="Attendance",
INDEX('Attendance Dump'!$E$2:$AI$400,
MATCH($A14,'Attendance Dump'!$B$2:$B$400,0),
MATCH(Z$2,'Attendance Dump'!$E$1:$AI$1,0)
),
INDEX('Active Hour''s Dump'!$D$3:$AH$337,
MATCH($C14,'Active Hour''s Dump'!$A$3:$A$337,0),
MATCH(Z$2,'Active Hour''s Dump'!$D$2:$AH$2,0)
))),"")</f>
        <v>947.88599999999985</v>
      </c>
      <c r="AA14" s="13" t="str">
        <f>_xlfn.IFNA(IF(AA$3="Productivity",
INDEX('Productivity Dump'!$E$4:$AJ$500,
MATCH($A14,'Productivity Dump'!$A$4:$A$500,0),
MATCH(AA$2,'Productivity Dump'!$E$3:$AJ$3,0)
),
IF(AA$3="Attendance",
INDEX('Attendance Dump'!$E$2:$AI$400,
MATCH($A14,'Attendance Dump'!$B$2:$B$400,0),
MATCH(AA$2,'Attendance Dump'!$E$1:$AI$1,0)
),
INDEX('Active Hour''s Dump'!$D$3:$AH$337,
MATCH($C14,'Active Hour''s Dump'!$A$3:$A$337,0),
MATCH(AA$2,'Active Hour''s Dump'!$D$2:$AH$2,0)
))),"")</f>
        <v>P</v>
      </c>
      <c r="AB14" s="54">
        <f>_xlfn.IFNA(IF(AB$3="Productivity",
INDEX('Productivity Dump'!$E$4:$AJ$500,
MATCH($A14,'Productivity Dump'!$A$4:$A$500,0),
MATCH(AB$2,'Productivity Dump'!$E$3:$AJ$3,0)
),
IF(AB$3="Attendance",
INDEX('Attendance Dump'!$E$2:$AI$400,
MATCH($A14,'Attendance Dump'!$B$2:$B$400,0),
MATCH(AB$2,'Attendance Dump'!$E$1:$AI$1,0)
),
INDEX('Active Hour''s Dump'!$D$3:$AH$337,
MATCH($C14,'Active Hour''s Dump'!$A$3:$A$337,0),
MATCH(AB$2,'Active Hour''s Dump'!$D$2:$AH$2,0)
))),"")</f>
        <v>8.1666666666666696</v>
      </c>
      <c r="AC14" s="13">
        <f>_xlfn.IFNA(IF(AC$3="Productivity",
INDEX('Productivity Dump'!$E$4:$AJ$500,
MATCH($A14,'Productivity Dump'!$A$4:$A$500,0),
MATCH(AC$2,'Productivity Dump'!$E$3:$AJ$3,0)
),
IF(AC$3="Attendance",
INDEX('Attendance Dump'!$E$2:$AI$400,
MATCH($A14,'Attendance Dump'!$B$2:$B$400,0),
MATCH(AC$2,'Attendance Dump'!$E$1:$AI$1,0)
),
INDEX('Active Hour''s Dump'!$D$3:$AH$337,
MATCH($C14,'Active Hour''s Dump'!$A$3:$A$337,0),
MATCH(AC$2,'Active Hour''s Dump'!$D$2:$AH$2,0)
))),"")</f>
        <v>1026.1960000000006</v>
      </c>
      <c r="AD14" s="13" t="str">
        <f>_xlfn.IFNA(IF(AD$3="Productivity",
INDEX('Productivity Dump'!$E$4:$AJ$500,
MATCH($A14,'Productivity Dump'!$A$4:$A$500,0),
MATCH(AD$2,'Productivity Dump'!$E$3:$AJ$3,0)
),
IF(AD$3="Attendance",
INDEX('Attendance Dump'!$E$2:$AI$400,
MATCH($A14,'Attendance Dump'!$B$2:$B$400,0),
MATCH(AD$2,'Attendance Dump'!$E$1:$AI$1,0)
),
INDEX('Active Hour''s Dump'!$D$3:$AH$337,
MATCH($C14,'Active Hour''s Dump'!$A$3:$A$337,0),
MATCH(AD$2,'Active Hour''s Dump'!$D$2:$AH$2,0)
))),"")</f>
        <v>P</v>
      </c>
      <c r="AE14" s="54">
        <f>_xlfn.IFNA(IF(AE$3="Productivity",
INDEX('Productivity Dump'!$E$4:$AJ$500,
MATCH($A14,'Productivity Dump'!$A$4:$A$500,0),
MATCH(AE$2,'Productivity Dump'!$E$3:$AJ$3,0)
),
IF(AE$3="Attendance",
INDEX('Attendance Dump'!$E$2:$AI$400,
MATCH($A14,'Attendance Dump'!$B$2:$B$400,0),
MATCH(AE$2,'Attendance Dump'!$E$1:$AI$1,0)
),
INDEX('Active Hour''s Dump'!$D$3:$AH$337,
MATCH($C14,'Active Hour''s Dump'!$A$3:$A$337,0),
MATCH(AE$2,'Active Hour''s Dump'!$D$2:$AH$2,0)
))),"")</f>
        <v>9.25</v>
      </c>
      <c r="AF14" s="13">
        <f>_xlfn.IFNA(IF(AF$3="Productivity",
INDEX('Productivity Dump'!$E$4:$AJ$500,
MATCH($A14,'Productivity Dump'!$A$4:$A$500,0),
MATCH(AF$2,'Productivity Dump'!$E$3:$AJ$3,0)
),
IF(AF$3="Attendance",
INDEX('Attendance Dump'!$E$2:$AI$400,
MATCH($A14,'Attendance Dump'!$B$2:$B$400,0),
MATCH(AF$2,'Attendance Dump'!$E$1:$AI$1,0)
),
INDEX('Active Hour''s Dump'!$D$3:$AH$337,
MATCH($C14,'Active Hour''s Dump'!$A$3:$A$337,0),
MATCH(AF$2,'Active Hour''s Dump'!$D$2:$AH$2,0)
))),"")</f>
        <v>1064.9839999999997</v>
      </c>
      <c r="AG14" s="13" t="str">
        <f>_xlfn.IFNA(IF(AG$3="Productivity",
INDEX('Productivity Dump'!$E$4:$AJ$500,
MATCH($A14,'Productivity Dump'!$A$4:$A$500,0),
MATCH(AG$2,'Productivity Dump'!$E$3:$AJ$3,0)
),
IF(AG$3="Attendance",
INDEX('Attendance Dump'!$E$2:$AI$400,
MATCH($A14,'Attendance Dump'!$B$2:$B$400,0),
MATCH(AG$2,'Attendance Dump'!$E$1:$AI$1,0)
),
INDEX('Active Hour''s Dump'!$D$3:$AH$337,
MATCH($C14,'Active Hour''s Dump'!$A$3:$A$337,0),
MATCH(AG$2,'Active Hour''s Dump'!$D$2:$AH$2,0)
))),"")</f>
        <v>P</v>
      </c>
      <c r="AH14" s="54">
        <f>_xlfn.IFNA(IF(AH$3="Productivity",
INDEX('Productivity Dump'!$E$4:$AJ$500,
MATCH($A14,'Productivity Dump'!$A$4:$A$500,0),
MATCH(AH$2,'Productivity Dump'!$E$3:$AJ$3,0)
),
IF(AH$3="Attendance",
INDEX('Attendance Dump'!$E$2:$AI$400,
MATCH($A14,'Attendance Dump'!$B$2:$B$400,0),
MATCH(AH$2,'Attendance Dump'!$E$1:$AI$1,0)
),
INDEX('Active Hour''s Dump'!$D$3:$AH$337,
MATCH($C14,'Active Hour''s Dump'!$A$3:$A$337,0),
MATCH(AH$2,'Active Hour''s Dump'!$D$2:$AH$2,0)
))),"")</f>
        <v>8.6666666666666696</v>
      </c>
      <c r="AI14" s="13">
        <f>_xlfn.IFNA(IF(AI$3="Productivity",
INDEX('Productivity Dump'!$E$4:$AJ$500,
MATCH($A14,'Productivity Dump'!$A$4:$A$500,0),
MATCH(AI$2,'Productivity Dump'!$E$3:$AJ$3,0)
),
IF(AI$3="Attendance",
INDEX('Attendance Dump'!$E$2:$AI$400,
MATCH($A14,'Attendance Dump'!$B$2:$B$400,0),
MATCH(AI$2,'Attendance Dump'!$E$1:$AI$1,0)
),
INDEX('Active Hour''s Dump'!$D$3:$AH$337,
MATCH($C14,'Active Hour''s Dump'!$A$3:$A$337,0),
MATCH(AI$2,'Active Hour''s Dump'!$D$2:$AH$2,0)
))),"")</f>
        <v>473.40200000000004</v>
      </c>
      <c r="AJ14" s="13" t="str">
        <f>_xlfn.IFNA(IF(AJ$3="Productivity",
INDEX('Productivity Dump'!$E$4:$AJ$500,
MATCH($A14,'Productivity Dump'!$A$4:$A$500,0),
MATCH(AJ$2,'Productivity Dump'!$E$3:$AJ$3,0)
),
IF(AJ$3="Attendance",
INDEX('Attendance Dump'!$E$2:$AI$400,
MATCH($A14,'Attendance Dump'!$B$2:$B$400,0),
MATCH(AJ$2,'Attendance Dump'!$E$1:$AI$1,0)
),
INDEX('Active Hour''s Dump'!$D$3:$AH$337,
MATCH($C14,'Active Hour''s Dump'!$A$3:$A$337,0),
MATCH(AJ$2,'Active Hour''s Dump'!$D$2:$AH$2,0)
))),"")</f>
        <v>P</v>
      </c>
      <c r="AK14" s="54">
        <f>_xlfn.IFNA(IF(AK$3="Productivity",
INDEX('Productivity Dump'!$E$4:$AJ$500,
MATCH($A14,'Productivity Dump'!$A$4:$A$500,0),
MATCH(AK$2,'Productivity Dump'!$E$3:$AJ$3,0)
),
IF(AK$3="Attendance",
INDEX('Attendance Dump'!$E$2:$AI$400,
MATCH($A14,'Attendance Dump'!$B$2:$B$400,0),
MATCH(AK$2,'Attendance Dump'!$E$1:$AI$1,0)
),
INDEX('Active Hour''s Dump'!$D$3:$AH$337,
MATCH($C14,'Active Hour''s Dump'!$A$3:$A$337,0),
MATCH(AK$2,'Active Hour''s Dump'!$D$2:$AH$2,0)
))),"")</f>
        <v>4.1666666666666696</v>
      </c>
      <c r="AL14" s="13">
        <f>_xlfn.IFNA(IF(AL$3="Productivity",
INDEX('Productivity Dump'!$E$4:$AJ$500,
MATCH($A14,'Productivity Dump'!$A$4:$A$500,0),
MATCH(AL$2,'Productivity Dump'!$E$3:$AJ$3,0)
),
IF(AL$3="Attendance",
INDEX('Attendance Dump'!$E$2:$AI$400,
MATCH($A14,'Attendance Dump'!$B$2:$B$400,0),
MATCH(AL$2,'Attendance Dump'!$E$1:$AI$1,0)
),
INDEX('Active Hour''s Dump'!$D$3:$AH$337,
MATCH($C14,'Active Hour''s Dump'!$A$3:$A$337,0),
MATCH(AL$2,'Active Hour''s Dump'!$D$2:$AH$2,0)
))),"")</f>
        <v>0</v>
      </c>
      <c r="AM14" s="13" t="str">
        <f>_xlfn.IFNA(IF(AM$3="Productivity",
INDEX('Productivity Dump'!$E$4:$AJ$500,
MATCH($A14,'Productivity Dump'!$A$4:$A$500,0),
MATCH(AM$2,'Productivity Dump'!$E$3:$AJ$3,0)
),
IF(AM$3="Attendance",
INDEX('Attendance Dump'!$E$2:$AI$400,
MATCH($A14,'Attendance Dump'!$B$2:$B$400,0),
MATCH(AM$2,'Attendance Dump'!$E$1:$AI$1,0)
),
INDEX('Active Hour''s Dump'!$D$3:$AH$337,
MATCH($C14,'Active Hour''s Dump'!$A$3:$A$337,0),
MATCH(AM$2,'Active Hour''s Dump'!$D$2:$AH$2,0)
))),"")</f>
        <v>WO</v>
      </c>
      <c r="AN14" s="54">
        <f>_xlfn.IFNA(IF(AN$3="Productivity",
INDEX('Productivity Dump'!$E$4:$AJ$500,
MATCH($A14,'Productivity Dump'!$A$4:$A$500,0),
MATCH(AN$2,'Productivity Dump'!$E$3:$AJ$3,0)
),
IF(AN$3="Attendance",
INDEX('Attendance Dump'!$E$2:$AI$400,
MATCH($A14,'Attendance Dump'!$B$2:$B$400,0),
MATCH(AN$2,'Attendance Dump'!$E$1:$AI$1,0)
),
INDEX('Active Hour''s Dump'!$D$3:$AH$337,
MATCH($C14,'Active Hour''s Dump'!$A$3:$A$337,0),
MATCH(AN$2,'Active Hour''s Dump'!$D$2:$AH$2,0)
))),"")</f>
        <v>0</v>
      </c>
      <c r="AO14" s="13">
        <f>_xlfn.IFNA(IF(AO$3="Productivity",
INDEX('Productivity Dump'!$E$4:$AJ$500,
MATCH($A14,'Productivity Dump'!$A$4:$A$500,0),
MATCH(AO$2,'Productivity Dump'!$E$3:$AJ$3,0)
),
IF(AO$3="Attendance",
INDEX('Attendance Dump'!$E$2:$AI$400,
MATCH($A14,'Attendance Dump'!$B$2:$B$400,0),
MATCH(AO$2,'Attendance Dump'!$E$1:$AI$1,0)
),
INDEX('Active Hour''s Dump'!$D$3:$AH$337,
MATCH($C14,'Active Hour''s Dump'!$A$3:$A$337,0),
MATCH(AO$2,'Active Hour''s Dump'!$D$2:$AH$2,0)
))),"")</f>
        <v>507.38699999999994</v>
      </c>
      <c r="AP14" s="13" t="str">
        <f>_xlfn.IFNA(IF(AP$3="Productivity",
INDEX('Productivity Dump'!$E$4:$AJ$500,
MATCH($A14,'Productivity Dump'!$A$4:$A$500,0),
MATCH(AP$2,'Productivity Dump'!$E$3:$AJ$3,0)
),
IF(AP$3="Attendance",
INDEX('Attendance Dump'!$E$2:$AI$400,
MATCH($A14,'Attendance Dump'!$B$2:$B$400,0),
MATCH(AP$2,'Attendance Dump'!$E$1:$AI$1,0)
),
INDEX('Active Hour''s Dump'!$D$3:$AH$337,
MATCH($C14,'Active Hour''s Dump'!$A$3:$A$337,0),
MATCH(AP$2,'Active Hour''s Dump'!$D$2:$AH$2,0)
))),"")</f>
        <v>P</v>
      </c>
      <c r="AQ14" s="54">
        <f>_xlfn.IFNA(IF(AQ$3="Productivity",
INDEX('Productivity Dump'!$E$4:$AJ$500,
MATCH($A14,'Productivity Dump'!$A$4:$A$500,0),
MATCH(AQ$2,'Productivity Dump'!$E$3:$AJ$3,0)
),
IF(AQ$3="Attendance",
INDEX('Attendance Dump'!$E$2:$AI$400,
MATCH($A14,'Attendance Dump'!$B$2:$B$400,0),
MATCH(AQ$2,'Attendance Dump'!$E$1:$AI$1,0)
),
INDEX('Active Hour''s Dump'!$D$3:$AH$337,
MATCH($C14,'Active Hour''s Dump'!$A$3:$A$337,0),
MATCH(AQ$2,'Active Hour''s Dump'!$D$2:$AH$2,0)
))),"")</f>
        <v>3.5833333333333299</v>
      </c>
      <c r="AR14" s="13">
        <f>_xlfn.IFNA(IF(AR$3="Productivity",
INDEX('Productivity Dump'!$E$4:$AJ$500,
MATCH($A14,'Productivity Dump'!$A$4:$A$500,0),
MATCH(AR$2,'Productivity Dump'!$E$3:$AJ$3,0)
),
IF(AR$3="Attendance",
INDEX('Attendance Dump'!$E$2:$AI$400,
MATCH($A14,'Attendance Dump'!$B$2:$B$400,0),
MATCH(AR$2,'Attendance Dump'!$E$1:$AI$1,0)
),
INDEX('Active Hour''s Dump'!$D$3:$AH$337,
MATCH($C14,'Active Hour''s Dump'!$A$3:$A$337,0),
MATCH(AR$2,'Active Hour''s Dump'!$D$2:$AH$2,0)
))),"")</f>
        <v>1059.4720000000002</v>
      </c>
      <c r="AS14" s="13" t="str">
        <f>_xlfn.IFNA(IF(AS$3="Productivity",
INDEX('Productivity Dump'!$E$4:$AJ$500,
MATCH($A14,'Productivity Dump'!$A$4:$A$500,0),
MATCH(AS$2,'Productivity Dump'!$E$3:$AJ$3,0)
),
IF(AS$3="Attendance",
INDEX('Attendance Dump'!$E$2:$AI$400,
MATCH($A14,'Attendance Dump'!$B$2:$B$400,0),
MATCH(AS$2,'Attendance Dump'!$E$1:$AI$1,0)
),
INDEX('Active Hour''s Dump'!$D$3:$AH$337,
MATCH($C14,'Active Hour''s Dump'!$A$3:$A$337,0),
MATCH(AS$2,'Active Hour''s Dump'!$D$2:$AH$2,0)
))),"")</f>
        <v>P</v>
      </c>
      <c r="AT14" s="54">
        <f>_xlfn.IFNA(IF(AT$3="Productivity",
INDEX('Productivity Dump'!$E$4:$AJ$500,
MATCH($A14,'Productivity Dump'!$A$4:$A$500,0),
MATCH(AT$2,'Productivity Dump'!$E$3:$AJ$3,0)
),
IF(AT$3="Attendance",
INDEX('Attendance Dump'!$E$2:$AI$400,
MATCH($A14,'Attendance Dump'!$B$2:$B$400,0),
MATCH(AT$2,'Attendance Dump'!$E$1:$AI$1,0)
),
INDEX('Active Hour''s Dump'!$D$3:$AH$337,
MATCH($C14,'Active Hour''s Dump'!$A$3:$A$337,0),
MATCH(AT$2,'Active Hour''s Dump'!$D$2:$AH$2,0)
))),"")</f>
        <v>8.5833333333333304</v>
      </c>
      <c r="AU14" s="13">
        <f>_xlfn.IFNA(IF(AU$3="Productivity",
INDEX('Productivity Dump'!$E$4:$AJ$500,
MATCH($A14,'Productivity Dump'!$A$4:$A$500,0),
MATCH(AU$2,'Productivity Dump'!$E$3:$AJ$3,0)
),
IF(AU$3="Attendance",
INDEX('Attendance Dump'!$E$2:$AI$400,
MATCH($A14,'Attendance Dump'!$B$2:$B$400,0),
MATCH(AU$2,'Attendance Dump'!$E$1:$AI$1,0)
),
INDEX('Active Hour''s Dump'!$D$3:$AH$337,
MATCH($C14,'Active Hour''s Dump'!$A$3:$A$337,0),
MATCH(AU$2,'Active Hour''s Dump'!$D$2:$AH$2,0)
))),"")</f>
        <v>1138.0220000000002</v>
      </c>
      <c r="AV14" s="13" t="str">
        <f>_xlfn.IFNA(IF(AV$3="Productivity",
INDEX('Productivity Dump'!$E$4:$AJ$500,
MATCH($A14,'Productivity Dump'!$A$4:$A$500,0),
MATCH(AV$2,'Productivity Dump'!$E$3:$AJ$3,0)
),
IF(AV$3="Attendance",
INDEX('Attendance Dump'!$E$2:$AI$400,
MATCH($A14,'Attendance Dump'!$B$2:$B$400,0),
MATCH(AV$2,'Attendance Dump'!$E$1:$AI$1,0)
),
INDEX('Active Hour''s Dump'!$D$3:$AH$337,
MATCH($C14,'Active Hour''s Dump'!$A$3:$A$337,0),
MATCH(AV$2,'Active Hour''s Dump'!$D$2:$AH$2,0)
))),"")</f>
        <v>P</v>
      </c>
      <c r="AW14" s="54">
        <f>_xlfn.IFNA(IF(AW$3="Productivity",
INDEX('Productivity Dump'!$E$4:$AJ$500,
MATCH($A14,'Productivity Dump'!$A$4:$A$500,0),
MATCH(AW$2,'Productivity Dump'!$E$3:$AJ$3,0)
),
IF(AW$3="Attendance",
INDEX('Attendance Dump'!$E$2:$AI$400,
MATCH($A14,'Attendance Dump'!$B$2:$B$400,0),
MATCH(AW$2,'Attendance Dump'!$E$1:$AI$1,0)
),
INDEX('Active Hour''s Dump'!$D$3:$AH$337,
MATCH($C14,'Active Hour''s Dump'!$A$3:$A$337,0),
MATCH(AW$2,'Active Hour''s Dump'!$D$2:$AH$2,0)
))),"")</f>
        <v>8.8333333333333304</v>
      </c>
      <c r="AX14" s="13">
        <f>_xlfn.IFNA(IF(AX$3="Productivity",
INDEX('Productivity Dump'!$E$4:$AJ$500,
MATCH($A14,'Productivity Dump'!$A$4:$A$500,0),
MATCH(AX$2,'Productivity Dump'!$E$3:$AJ$3,0)
),
IF(AX$3="Attendance",
INDEX('Attendance Dump'!$E$2:$AI$400,
MATCH($A14,'Attendance Dump'!$B$2:$B$400,0),
MATCH(AX$2,'Attendance Dump'!$E$1:$AI$1,0)
),
INDEX('Active Hour''s Dump'!$D$3:$AH$337,
MATCH($C14,'Active Hour''s Dump'!$A$3:$A$337,0),
MATCH(AX$2,'Active Hour''s Dump'!$D$2:$AH$2,0)
))),"")</f>
        <v>1035.5829999999996</v>
      </c>
      <c r="AY14" s="13" t="str">
        <f>_xlfn.IFNA(IF(AY$3="Productivity",
INDEX('Productivity Dump'!$E$4:$AJ$500,
MATCH($A14,'Productivity Dump'!$A$4:$A$500,0),
MATCH(AY$2,'Productivity Dump'!$E$3:$AJ$3,0)
),
IF(AY$3="Attendance",
INDEX('Attendance Dump'!$E$2:$AI$400,
MATCH($A14,'Attendance Dump'!$B$2:$B$400,0),
MATCH(AY$2,'Attendance Dump'!$E$1:$AI$1,0)
),
INDEX('Active Hour''s Dump'!$D$3:$AH$337,
MATCH($C14,'Active Hour''s Dump'!$A$3:$A$337,0),
MATCH(AY$2,'Active Hour''s Dump'!$D$2:$AH$2,0)
))),"")</f>
        <v>P</v>
      </c>
      <c r="AZ14" s="54">
        <f>_xlfn.IFNA(IF(AZ$3="Productivity",
INDEX('Productivity Dump'!$E$4:$AJ$500,
MATCH($A14,'Productivity Dump'!$A$4:$A$500,0),
MATCH(AZ$2,'Productivity Dump'!$E$3:$AJ$3,0)
),
IF(AZ$3="Attendance",
INDEX('Attendance Dump'!$E$2:$AI$400,
MATCH($A14,'Attendance Dump'!$B$2:$B$400,0),
MATCH(AZ$2,'Attendance Dump'!$E$1:$AI$1,0)
),
INDEX('Active Hour''s Dump'!$D$3:$AH$337,
MATCH($C14,'Active Hour''s Dump'!$A$3:$A$337,0),
MATCH(AZ$2,'Active Hour''s Dump'!$D$2:$AH$2,0)
))),"")</f>
        <v>8.5</v>
      </c>
      <c r="BA14" s="13">
        <f>_xlfn.IFNA(IF(BA$3="Productivity",
INDEX('Productivity Dump'!$E$4:$AJ$500,
MATCH($A14,'Productivity Dump'!$A$4:$A$500,0),
MATCH(BA$2,'Productivity Dump'!$E$3:$AJ$3,0)
),
IF(BA$3="Attendance",
INDEX('Attendance Dump'!$E$2:$AI$400,
MATCH($A14,'Attendance Dump'!$B$2:$B$400,0),
MATCH(BA$2,'Attendance Dump'!$E$1:$AI$1,0)
),
INDEX('Active Hour''s Dump'!$D$3:$AH$337,
MATCH($C14,'Active Hour''s Dump'!$A$3:$A$337,0),
MATCH(BA$2,'Active Hour''s Dump'!$D$2:$AH$2,0)
))),"")</f>
        <v>1042.0410000000002</v>
      </c>
      <c r="BB14" s="13" t="str">
        <f>_xlfn.IFNA(IF(BB$3="Productivity",
INDEX('Productivity Dump'!$E$4:$AJ$500,
MATCH($A14,'Productivity Dump'!$A$4:$A$500,0),
MATCH(BB$2,'Productivity Dump'!$E$3:$AJ$3,0)
),
IF(BB$3="Attendance",
INDEX('Attendance Dump'!$E$2:$AI$400,
MATCH($A14,'Attendance Dump'!$B$2:$B$400,0),
MATCH(BB$2,'Attendance Dump'!$E$1:$AI$1,0)
),
INDEX('Active Hour''s Dump'!$D$3:$AH$337,
MATCH($C14,'Active Hour''s Dump'!$A$3:$A$337,0),
MATCH(BB$2,'Active Hour''s Dump'!$D$2:$AH$2,0)
))),"")</f>
        <v>P</v>
      </c>
      <c r="BC14" s="54">
        <f>_xlfn.IFNA(IF(BC$3="Productivity",
INDEX('Productivity Dump'!$E$4:$AJ$500,
MATCH($A14,'Productivity Dump'!$A$4:$A$500,0),
MATCH(BC$2,'Productivity Dump'!$E$3:$AJ$3,0)
),
IF(BC$3="Attendance",
INDEX('Attendance Dump'!$E$2:$AI$400,
MATCH($A14,'Attendance Dump'!$B$2:$B$400,0),
MATCH(BC$2,'Attendance Dump'!$E$1:$AI$1,0)
),
INDEX('Active Hour''s Dump'!$D$3:$AH$337,
MATCH($C14,'Active Hour''s Dump'!$A$3:$A$337,0),
MATCH(BC$2,'Active Hour''s Dump'!$D$2:$AH$2,0)
))),"")</f>
        <v>8.9166666666666696</v>
      </c>
      <c r="BD14" s="13">
        <f>_xlfn.IFNA(IF(BD$3="Productivity",
INDEX('Productivity Dump'!$E$4:$AJ$500,
MATCH($A14,'Productivity Dump'!$A$4:$A$500,0),
MATCH(BD$2,'Productivity Dump'!$E$3:$AJ$3,0)
),
IF(BD$3="Attendance",
INDEX('Attendance Dump'!$E$2:$AI$400,
MATCH($A14,'Attendance Dump'!$B$2:$B$400,0),
MATCH(BD$2,'Attendance Dump'!$E$1:$AI$1,0)
),
INDEX('Active Hour''s Dump'!$D$3:$AH$337,
MATCH($C14,'Active Hour''s Dump'!$A$3:$A$337,0),
MATCH(BD$2,'Active Hour''s Dump'!$D$2:$AH$2,0)
))),"")</f>
        <v>310.72500000000002</v>
      </c>
      <c r="BE14" s="13" t="str">
        <f>_xlfn.IFNA(IF(BE$3="Productivity",
INDEX('Productivity Dump'!$E$4:$AJ$500,
MATCH($A14,'Productivity Dump'!$A$4:$A$500,0),
MATCH(BE$2,'Productivity Dump'!$E$3:$AJ$3,0)
),
IF(BE$3="Attendance",
INDEX('Attendance Dump'!$E$2:$AI$400,
MATCH($A14,'Attendance Dump'!$B$2:$B$400,0),
MATCH(BE$2,'Attendance Dump'!$E$1:$AI$1,0)
),
INDEX('Active Hour''s Dump'!$D$3:$AH$337,
MATCH($C14,'Active Hour''s Dump'!$A$3:$A$337,0),
MATCH(BE$2,'Active Hour''s Dump'!$D$2:$AH$2,0)
))),"")</f>
        <v>P</v>
      </c>
      <c r="BF14" s="54">
        <f>_xlfn.IFNA(IF(BF$3="Productivity",
INDEX('Productivity Dump'!$E$4:$AJ$500,
MATCH($A14,'Productivity Dump'!$A$4:$A$500,0),
MATCH(BF$2,'Productivity Dump'!$E$3:$AJ$3,0)
),
IF(BF$3="Attendance",
INDEX('Attendance Dump'!$E$2:$AI$400,
MATCH($A14,'Attendance Dump'!$B$2:$B$400,0),
MATCH(BF$2,'Attendance Dump'!$E$1:$AI$1,0)
),
INDEX('Active Hour''s Dump'!$D$3:$AH$337,
MATCH($C14,'Active Hour''s Dump'!$A$3:$A$337,0),
MATCH(BF$2,'Active Hour''s Dump'!$D$2:$AH$2,0)
))),"")</f>
        <v>3</v>
      </c>
      <c r="BG14" s="13">
        <f>_xlfn.IFNA(IF(BG$3="Productivity",
INDEX('Productivity Dump'!$E$4:$AJ$500,
MATCH($A14,'Productivity Dump'!$A$4:$A$500,0),
MATCH(BG$2,'Productivity Dump'!$E$3:$AJ$3,0)
),
IF(BG$3="Attendance",
INDEX('Attendance Dump'!$E$2:$AI$400,
MATCH($A14,'Attendance Dump'!$B$2:$B$400,0),
MATCH(BG$2,'Attendance Dump'!$E$1:$AI$1,0)
),
INDEX('Active Hour''s Dump'!$D$3:$AH$337,
MATCH($C14,'Active Hour''s Dump'!$A$3:$A$337,0),
MATCH(BG$2,'Active Hour''s Dump'!$D$2:$AH$2,0)
))),"")</f>
        <v>0</v>
      </c>
      <c r="BH14" s="13" t="str">
        <f>_xlfn.IFNA(IF(BH$3="Productivity",
INDEX('Productivity Dump'!$E$4:$AJ$500,
MATCH($A14,'Productivity Dump'!$A$4:$A$500,0),
MATCH(BH$2,'Productivity Dump'!$E$3:$AJ$3,0)
),
IF(BH$3="Attendance",
INDEX('Attendance Dump'!$E$2:$AI$400,
MATCH($A14,'Attendance Dump'!$B$2:$B$400,0),
MATCH(BH$2,'Attendance Dump'!$E$1:$AI$1,0)
),
INDEX('Active Hour''s Dump'!$D$3:$AH$337,
MATCH($C14,'Active Hour''s Dump'!$A$3:$A$337,0),
MATCH(BH$2,'Active Hour''s Dump'!$D$2:$AH$2,0)
))),"")</f>
        <v>WO</v>
      </c>
      <c r="BI14" s="54">
        <f>_xlfn.IFNA(IF(BI$3="Productivity",
INDEX('Productivity Dump'!$E$4:$AJ$500,
MATCH($A14,'Productivity Dump'!$A$4:$A$500,0),
MATCH(BI$2,'Productivity Dump'!$E$3:$AJ$3,0)
),
IF(BI$3="Attendance",
INDEX('Attendance Dump'!$E$2:$AI$400,
MATCH($A14,'Attendance Dump'!$B$2:$B$400,0),
MATCH(BI$2,'Attendance Dump'!$E$1:$AI$1,0)
),
INDEX('Active Hour''s Dump'!$D$3:$AH$337,
MATCH($C14,'Active Hour''s Dump'!$A$3:$A$337,0),
MATCH(BI$2,'Active Hour''s Dump'!$D$2:$AH$2,0)
))),"")</f>
        <v>0</v>
      </c>
      <c r="BJ14" s="13">
        <f>_xlfn.IFNA(IF(BJ$3="Productivity",
INDEX('Productivity Dump'!$E$4:$AJ$500,
MATCH($A14,'Productivity Dump'!$A$4:$A$500,0),
MATCH(BJ$2,'Productivity Dump'!$E$3:$AJ$3,0)
),
IF(BJ$3="Attendance",
INDEX('Attendance Dump'!$E$2:$AI$400,
MATCH($A14,'Attendance Dump'!$B$2:$B$400,0),
MATCH(BJ$2,'Attendance Dump'!$E$1:$AI$1,0)
),
INDEX('Active Hour''s Dump'!$D$3:$AH$337,
MATCH($C14,'Active Hour''s Dump'!$A$3:$A$337,0),
MATCH(BJ$2,'Active Hour''s Dump'!$D$2:$AH$2,0)
))),"")</f>
        <v>536.548</v>
      </c>
      <c r="BK14" s="13" t="str">
        <f>_xlfn.IFNA(IF(BK$3="Productivity",
INDEX('Productivity Dump'!$E$4:$AJ$500,
MATCH($A14,'Productivity Dump'!$A$4:$A$500,0),
MATCH(BK$2,'Productivity Dump'!$E$3:$AJ$3,0)
),
IF(BK$3="Attendance",
INDEX('Attendance Dump'!$E$2:$AI$400,
MATCH($A14,'Attendance Dump'!$B$2:$B$400,0),
MATCH(BK$2,'Attendance Dump'!$E$1:$AI$1,0)
),
INDEX('Active Hour''s Dump'!$D$3:$AH$337,
MATCH($C14,'Active Hour''s Dump'!$A$3:$A$337,0),
MATCH(BK$2,'Active Hour''s Dump'!$D$2:$AH$2,0)
))),"")</f>
        <v>P</v>
      </c>
      <c r="BL14" s="54">
        <f>_xlfn.IFNA(IF(BL$3="Productivity",
INDEX('Productivity Dump'!$E$4:$AJ$500,
MATCH($A14,'Productivity Dump'!$A$4:$A$500,0),
MATCH(BL$2,'Productivity Dump'!$E$3:$AJ$3,0)
),
IF(BL$3="Attendance",
INDEX('Attendance Dump'!$E$2:$AI$400,
MATCH($A14,'Attendance Dump'!$B$2:$B$400,0),
MATCH(BL$2,'Attendance Dump'!$E$1:$AI$1,0)
),
INDEX('Active Hour''s Dump'!$D$3:$AH$337,
MATCH($C14,'Active Hour''s Dump'!$A$3:$A$337,0),
MATCH(BL$2,'Active Hour''s Dump'!$D$2:$AH$2,0)
))),"")</f>
        <v>4.5833333333333304</v>
      </c>
      <c r="BM14" s="13">
        <f>_xlfn.IFNA(IF(BM$3="Productivity",
INDEX('Productivity Dump'!$E$4:$AJ$500,
MATCH($A14,'Productivity Dump'!$A$4:$A$500,0),
MATCH(BM$2,'Productivity Dump'!$E$3:$AJ$3,0)
),
IF(BM$3="Attendance",
INDEX('Attendance Dump'!$E$2:$AI$400,
MATCH($A14,'Attendance Dump'!$B$2:$B$400,0),
MATCH(BM$2,'Attendance Dump'!$E$1:$AI$1,0)
),
INDEX('Active Hour''s Dump'!$D$3:$AH$337,
MATCH($C14,'Active Hour''s Dump'!$A$3:$A$337,0),
MATCH(BM$2,'Active Hour''s Dump'!$D$2:$AH$2,0)
))),"")</f>
        <v>946.32599999999979</v>
      </c>
      <c r="BN14" s="13" t="str">
        <f>_xlfn.IFNA(IF(BN$3="Productivity",
INDEX('Productivity Dump'!$E$4:$AJ$500,
MATCH($A14,'Productivity Dump'!$A$4:$A$500,0),
MATCH(BN$2,'Productivity Dump'!$E$3:$AJ$3,0)
),
IF(BN$3="Attendance",
INDEX('Attendance Dump'!$E$2:$AI$400,
MATCH($A14,'Attendance Dump'!$B$2:$B$400,0),
MATCH(BN$2,'Attendance Dump'!$E$1:$AI$1,0)
),
INDEX('Active Hour''s Dump'!$D$3:$AH$337,
MATCH($C14,'Active Hour''s Dump'!$A$3:$A$337,0),
MATCH(BN$2,'Active Hour''s Dump'!$D$2:$AH$2,0)
))),"")</f>
        <v>P</v>
      </c>
      <c r="BO14" s="54">
        <f>_xlfn.IFNA(IF(BO$3="Productivity",
INDEX('Productivity Dump'!$E$4:$AJ$500,
MATCH($A14,'Productivity Dump'!$A$4:$A$500,0),
MATCH(BO$2,'Productivity Dump'!$E$3:$AJ$3,0)
),
IF(BO$3="Attendance",
INDEX('Attendance Dump'!$E$2:$AI$400,
MATCH($A14,'Attendance Dump'!$B$2:$B$400,0),
MATCH(BO$2,'Attendance Dump'!$E$1:$AI$1,0)
),
INDEX('Active Hour''s Dump'!$D$3:$AH$337,
MATCH($C14,'Active Hour''s Dump'!$A$3:$A$337,0),
MATCH(BO$2,'Active Hour''s Dump'!$D$2:$AH$2,0)
))),"")</f>
        <v>7.5833333333333304</v>
      </c>
      <c r="BP14" s="13">
        <f>_xlfn.IFNA(IF(BP$3="Productivity",
INDEX('Productivity Dump'!$E$4:$AJ$500,
MATCH($A14,'Productivity Dump'!$A$4:$A$500,0),
MATCH(BP$2,'Productivity Dump'!$E$3:$AJ$3,0)
),
IF(BP$3="Attendance",
INDEX('Attendance Dump'!$E$2:$AI$400,
MATCH($A14,'Attendance Dump'!$B$2:$B$400,0),
MATCH(BP$2,'Attendance Dump'!$E$1:$AI$1,0)
),
INDEX('Active Hour''s Dump'!$D$3:$AH$337,
MATCH($C14,'Active Hour''s Dump'!$A$3:$A$337,0),
MATCH(BP$2,'Active Hour''s Dump'!$D$2:$AH$2,0)
))),"")</f>
        <v>899.6339999999999</v>
      </c>
      <c r="BQ14" s="13" t="str">
        <f>_xlfn.IFNA(IF(BQ$3="Productivity",
INDEX('Productivity Dump'!$E$4:$AJ$500,
MATCH($A14,'Productivity Dump'!$A$4:$A$500,0),
MATCH(BQ$2,'Productivity Dump'!$E$3:$AJ$3,0)
),
IF(BQ$3="Attendance",
INDEX('Attendance Dump'!$E$2:$AI$400,
MATCH($A14,'Attendance Dump'!$B$2:$B$400,0),
MATCH(BQ$2,'Attendance Dump'!$E$1:$AI$1,0)
),
INDEX('Active Hour''s Dump'!$D$3:$AH$337,
MATCH($C14,'Active Hour''s Dump'!$A$3:$A$337,0),
MATCH(BQ$2,'Active Hour''s Dump'!$D$2:$AH$2,0)
))),"")</f>
        <v>P</v>
      </c>
      <c r="BR14" s="54">
        <f>_xlfn.IFNA(IF(BR$3="Productivity",
INDEX('Productivity Dump'!$E$4:$AJ$500,
MATCH($A14,'Productivity Dump'!$A$4:$A$500,0),
MATCH(BR$2,'Productivity Dump'!$E$3:$AJ$3,0)
),
IF(BR$3="Attendance",
INDEX('Attendance Dump'!$E$2:$AI$400,
MATCH($A14,'Attendance Dump'!$B$2:$B$400,0),
MATCH(BR$2,'Attendance Dump'!$E$1:$AI$1,0)
),
INDEX('Active Hour''s Dump'!$D$3:$AH$337,
MATCH($C14,'Active Hour''s Dump'!$A$3:$A$337,0),
MATCH(BR$2,'Active Hour''s Dump'!$D$2:$AH$2,0)
))),"")</f>
        <v>7.75</v>
      </c>
      <c r="BS14" s="13">
        <f>_xlfn.IFNA(IF(BS$3="Productivity",
INDEX('Productivity Dump'!$E$4:$AJ$500,
MATCH($A14,'Productivity Dump'!$A$4:$A$500,0),
MATCH(BS$2,'Productivity Dump'!$E$3:$AJ$3,0)
),
IF(BS$3="Attendance",
INDEX('Attendance Dump'!$E$2:$AI$400,
MATCH($A14,'Attendance Dump'!$B$2:$B$400,0),
MATCH(BS$2,'Attendance Dump'!$E$1:$AI$1,0)
),
INDEX('Active Hour''s Dump'!$D$3:$AH$337,
MATCH($C14,'Active Hour''s Dump'!$A$3:$A$337,0),
MATCH(BS$2,'Active Hour''s Dump'!$D$2:$AH$2,0)
))),"")</f>
        <v>1142.135</v>
      </c>
      <c r="BT14" s="13" t="str">
        <f>_xlfn.IFNA(IF(BT$3="Productivity",
INDEX('Productivity Dump'!$E$4:$AJ$500,
MATCH($A14,'Productivity Dump'!$A$4:$A$500,0),
MATCH(BT$2,'Productivity Dump'!$E$3:$AJ$3,0)
),
IF(BT$3="Attendance",
INDEX('Attendance Dump'!$E$2:$AI$400,
MATCH($A14,'Attendance Dump'!$B$2:$B$400,0),
MATCH(BT$2,'Attendance Dump'!$E$1:$AI$1,0)
),
INDEX('Active Hour''s Dump'!$D$3:$AH$337,
MATCH($C14,'Active Hour''s Dump'!$A$3:$A$337,0),
MATCH(BT$2,'Active Hour''s Dump'!$D$2:$AH$2,0)
))),"")</f>
        <v>H(P)</v>
      </c>
      <c r="BU14" s="54">
        <f>_xlfn.IFNA(IF(BU$3="Productivity",
INDEX('Productivity Dump'!$E$4:$AJ$500,
MATCH($A14,'Productivity Dump'!$A$4:$A$500,0),
MATCH(BU$2,'Productivity Dump'!$E$3:$AJ$3,0)
),
IF(BU$3="Attendance",
INDEX('Attendance Dump'!$E$2:$AI$400,
MATCH($A14,'Attendance Dump'!$B$2:$B$400,0),
MATCH(BU$2,'Attendance Dump'!$E$1:$AI$1,0)
),
INDEX('Active Hour''s Dump'!$D$3:$AH$337,
MATCH($C14,'Active Hour''s Dump'!$A$3:$A$337,0),
MATCH(BU$2,'Active Hour''s Dump'!$D$2:$AH$2,0)
))),"")</f>
        <v>9.6666666666666696</v>
      </c>
      <c r="BV14" s="13">
        <f>_xlfn.IFNA(IF(BV$3="Productivity",
INDEX('Productivity Dump'!$E$4:$AJ$500,
MATCH($A14,'Productivity Dump'!$A$4:$A$500,0),
MATCH(BV$2,'Productivity Dump'!$E$3:$AJ$3,0)
),
IF(BV$3="Attendance",
INDEX('Attendance Dump'!$E$2:$AI$400,
MATCH($A14,'Attendance Dump'!$B$2:$B$400,0),
MATCH(BV$2,'Attendance Dump'!$E$1:$AI$1,0)
),
INDEX('Active Hour''s Dump'!$D$3:$AH$337,
MATCH($C14,'Active Hour''s Dump'!$A$3:$A$337,0),
MATCH(BV$2,'Active Hour''s Dump'!$D$2:$AH$2,0)
))),"")</f>
        <v>745.94600000000003</v>
      </c>
      <c r="BW14" s="13" t="str">
        <f>_xlfn.IFNA(IF(BW$3="Productivity",
INDEX('Productivity Dump'!$E$4:$AJ$500,
MATCH($A14,'Productivity Dump'!$A$4:$A$500,0),
MATCH(BW$2,'Productivity Dump'!$E$3:$AJ$3,0)
),
IF(BW$3="Attendance",
INDEX('Attendance Dump'!$E$2:$AI$400,
MATCH($A14,'Attendance Dump'!$B$2:$B$400,0),
MATCH(BW$2,'Attendance Dump'!$E$1:$AI$1,0)
),
INDEX('Active Hour''s Dump'!$D$3:$AH$337,
MATCH($C14,'Active Hour''s Dump'!$A$3:$A$337,0),
MATCH(BW$2,'Active Hour''s Dump'!$D$2:$AH$2,0)
))),"")</f>
        <v>P</v>
      </c>
      <c r="BX14" s="54">
        <f>_xlfn.IFNA(IF(BX$3="Productivity",
INDEX('Productivity Dump'!$E$4:$AJ$500,
MATCH($A14,'Productivity Dump'!$A$4:$A$500,0),
MATCH(BX$2,'Productivity Dump'!$E$3:$AJ$3,0)
),
IF(BX$3="Attendance",
INDEX('Attendance Dump'!$E$2:$AI$400,
MATCH($A14,'Attendance Dump'!$B$2:$B$400,0),
MATCH(BX$2,'Attendance Dump'!$E$1:$AI$1,0)
),
INDEX('Active Hour''s Dump'!$D$3:$AH$337,
MATCH($C14,'Active Hour''s Dump'!$A$3:$A$337,0),
MATCH(BX$2,'Active Hour''s Dump'!$D$2:$AH$2,0)
))),"")</f>
        <v>6.5833333333333304</v>
      </c>
      <c r="BY14" s="13">
        <f>_xlfn.IFNA(IF(BY$3="Productivity",
INDEX('Productivity Dump'!$E$4:$AJ$500,
MATCH($A14,'Productivity Dump'!$A$4:$A$500,0),
MATCH(BY$2,'Productivity Dump'!$E$3:$AJ$3,0)
),
IF(BY$3="Attendance",
INDEX('Attendance Dump'!$E$2:$AI$400,
MATCH($A14,'Attendance Dump'!$B$2:$B$400,0),
MATCH(BY$2,'Attendance Dump'!$E$1:$AI$1,0)
),
INDEX('Active Hour''s Dump'!$D$3:$AH$337,
MATCH($C14,'Active Hour''s Dump'!$A$3:$A$337,0),
MATCH(BY$2,'Active Hour''s Dump'!$D$2:$AH$2,0)
))),"")</f>
        <v>111.12700000000001</v>
      </c>
      <c r="BZ14" s="13" t="str">
        <f>_xlfn.IFNA(IF(BZ$3="Productivity",
INDEX('Productivity Dump'!$E$4:$AJ$500,
MATCH($A14,'Productivity Dump'!$A$4:$A$500,0),
MATCH(BZ$2,'Productivity Dump'!$E$3:$AJ$3,0)
),
IF(BZ$3="Attendance",
INDEX('Attendance Dump'!$E$2:$AI$400,
MATCH($A14,'Attendance Dump'!$B$2:$B$400,0),
MATCH(BZ$2,'Attendance Dump'!$E$1:$AI$1,0)
),
INDEX('Active Hour''s Dump'!$D$3:$AH$337,
MATCH($C14,'Active Hour''s Dump'!$A$3:$A$337,0),
MATCH(BZ$2,'Active Hour''s Dump'!$D$2:$AH$2,0)
))),"")</f>
        <v>P</v>
      </c>
      <c r="CA14" s="54">
        <f>_xlfn.IFNA(IF(CA$3="Productivity",
INDEX('Productivity Dump'!$E$4:$AJ$500,
MATCH($A14,'Productivity Dump'!$A$4:$A$500,0),
MATCH(CA$2,'Productivity Dump'!$E$3:$AJ$3,0)
),
IF(CA$3="Attendance",
INDEX('Attendance Dump'!$E$2:$AI$400,
MATCH($A14,'Attendance Dump'!$B$2:$B$400,0),
MATCH(CA$2,'Attendance Dump'!$E$1:$AI$1,0)
),
INDEX('Active Hour''s Dump'!$D$3:$AH$337,
MATCH($C14,'Active Hour''s Dump'!$A$3:$A$337,0),
MATCH(CA$2,'Active Hour''s Dump'!$D$2:$AH$2,0)
))),"")</f>
        <v>1.0833333333333299</v>
      </c>
      <c r="CB14" s="13">
        <f>_xlfn.IFNA(IF(CB$3="Productivity",
INDEX('Productivity Dump'!$E$4:$AJ$500,
MATCH($A14,'Productivity Dump'!$A$4:$A$500,0),
MATCH(CB$2,'Productivity Dump'!$E$3:$AJ$3,0)
),
IF(CB$3="Attendance",
INDEX('Attendance Dump'!$E$2:$AI$400,
MATCH($A14,'Attendance Dump'!$B$2:$B$400,0),
MATCH(CB$2,'Attendance Dump'!$E$1:$AI$1,0)
),
INDEX('Active Hour''s Dump'!$D$3:$AH$337,
MATCH($C14,'Active Hour''s Dump'!$A$3:$A$337,0),
MATCH(CB$2,'Active Hour''s Dump'!$D$2:$AH$2,0)
))),"")</f>
        <v>0</v>
      </c>
      <c r="CC14" s="13" t="str">
        <f>_xlfn.IFNA(IF(CC$3="Productivity",
INDEX('Productivity Dump'!$E$4:$AJ$500,
MATCH($A14,'Productivity Dump'!$A$4:$A$500,0),
MATCH(CC$2,'Productivity Dump'!$E$3:$AJ$3,0)
),
IF(CC$3="Attendance",
INDEX('Attendance Dump'!$E$2:$AI$400,
MATCH($A14,'Attendance Dump'!$B$2:$B$400,0),
MATCH(CC$2,'Attendance Dump'!$E$1:$AI$1,0)
),
INDEX('Active Hour''s Dump'!$D$3:$AH$337,
MATCH($C14,'Active Hour''s Dump'!$A$3:$A$337,0),
MATCH(CC$2,'Active Hour''s Dump'!$D$2:$AH$2,0)
))),"")</f>
        <v>WO</v>
      </c>
      <c r="CD14" s="54">
        <f>_xlfn.IFNA(IF(CD$3="Productivity",
INDEX('Productivity Dump'!$E$4:$AJ$500,
MATCH($A14,'Productivity Dump'!$A$4:$A$500,0),
MATCH(CD$2,'Productivity Dump'!$E$3:$AJ$3,0)
),
IF(CD$3="Attendance",
INDEX('Attendance Dump'!$E$2:$AI$400,
MATCH($A14,'Attendance Dump'!$B$2:$B$400,0),
MATCH(CD$2,'Attendance Dump'!$E$1:$AI$1,0)
),
INDEX('Active Hour''s Dump'!$D$3:$AH$337,
MATCH($C14,'Active Hour''s Dump'!$A$3:$A$337,0),
MATCH(CD$2,'Active Hour''s Dump'!$D$2:$AH$2,0)
))),"")</f>
        <v>0</v>
      </c>
      <c r="CE14" s="13">
        <f>_xlfn.IFNA(IF(CE$3="Productivity",
INDEX('Productivity Dump'!$E$4:$AJ$500,
MATCH($A14,'Productivity Dump'!$A$4:$A$500,0),
MATCH(CE$2,'Productivity Dump'!$E$3:$AJ$3,0)
),
IF(CE$3="Attendance",
INDEX('Attendance Dump'!$E$2:$AI$400,
MATCH($A14,'Attendance Dump'!$B$2:$B$400,0),
MATCH(CE$2,'Attendance Dump'!$E$1:$AI$1,0)
),
INDEX('Active Hour''s Dump'!$D$3:$AH$337,
MATCH($C14,'Active Hour''s Dump'!$A$3:$A$337,0),
MATCH(CE$2,'Active Hour''s Dump'!$D$2:$AH$2,0)
))),"")</f>
        <v>448.19200000000001</v>
      </c>
      <c r="CF14" s="13" t="str">
        <f>_xlfn.IFNA(IF(CF$3="Productivity",
INDEX('Productivity Dump'!$E$4:$AJ$500,
MATCH($A14,'Productivity Dump'!$A$4:$A$500,0),
MATCH(CF$2,'Productivity Dump'!$E$3:$AJ$3,0)
),
IF(CF$3="Attendance",
INDEX('Attendance Dump'!$E$2:$AI$400,
MATCH($A14,'Attendance Dump'!$B$2:$B$400,0),
MATCH(CF$2,'Attendance Dump'!$E$1:$AI$1,0)
),
INDEX('Active Hour''s Dump'!$D$3:$AH$337,
MATCH($C14,'Active Hour''s Dump'!$A$3:$A$337,0),
MATCH(CF$2,'Active Hour''s Dump'!$D$2:$AH$2,0)
))),"")</f>
        <v>P</v>
      </c>
      <c r="CG14" s="54">
        <f>_xlfn.IFNA(IF(CG$3="Productivity",
INDEX('Productivity Dump'!$E$4:$AJ$500,
MATCH($A14,'Productivity Dump'!$A$4:$A$500,0),
MATCH(CG$2,'Productivity Dump'!$E$3:$AJ$3,0)
),
IF(CG$3="Attendance",
INDEX('Attendance Dump'!$E$2:$AI$400,
MATCH($A14,'Attendance Dump'!$B$2:$B$400,0),
MATCH(CG$2,'Attendance Dump'!$E$1:$AI$1,0)
),
INDEX('Active Hour''s Dump'!$D$3:$AH$337,
MATCH($C14,'Active Hour''s Dump'!$A$3:$A$337,0),
MATCH(CG$2,'Active Hour''s Dump'!$D$2:$AH$2,0)
))),"")</f>
        <v>3.8333333333333299</v>
      </c>
      <c r="CH14" s="13">
        <f>_xlfn.IFNA(IF(CH$3="Productivity",
INDEX('Productivity Dump'!$E$4:$AJ$500,
MATCH($A14,'Productivity Dump'!$A$4:$A$500,0),
MATCH(CH$2,'Productivity Dump'!$E$3:$AJ$3,0)
),
IF(CH$3="Attendance",
INDEX('Attendance Dump'!$E$2:$AI$400,
MATCH($A14,'Attendance Dump'!$B$2:$B$400,0),
MATCH(CH$2,'Attendance Dump'!$E$1:$AI$1,0)
),
INDEX('Active Hour''s Dump'!$D$3:$AH$337,
MATCH($C14,'Active Hour''s Dump'!$A$3:$A$337,0),
MATCH(CH$2,'Active Hour''s Dump'!$D$2:$AH$2,0)
))),"")</f>
        <v>895.19700000000012</v>
      </c>
      <c r="CI14" s="13" t="str">
        <f>_xlfn.IFNA(IF(CI$3="Productivity",
INDEX('Productivity Dump'!$E$4:$AJ$500,
MATCH($A14,'Productivity Dump'!$A$4:$A$500,0),
MATCH(CI$2,'Productivity Dump'!$E$3:$AJ$3,0)
),
IF(CI$3="Attendance",
INDEX('Attendance Dump'!$E$2:$AI$400,
MATCH($A14,'Attendance Dump'!$B$2:$B$400,0),
MATCH(CI$2,'Attendance Dump'!$E$1:$AI$1,0)
),
INDEX('Active Hour''s Dump'!$D$3:$AH$337,
MATCH($C14,'Active Hour''s Dump'!$A$3:$A$337,0),
MATCH(CI$2,'Active Hour''s Dump'!$D$2:$AH$2,0)
))),"")</f>
        <v>P</v>
      </c>
      <c r="CJ14" s="54">
        <f>_xlfn.IFNA(IF(CJ$3="Productivity",
INDEX('Productivity Dump'!$E$4:$AJ$500,
MATCH($A14,'Productivity Dump'!$A$4:$A$500,0),
MATCH(CJ$2,'Productivity Dump'!$E$3:$AJ$3,0)
),
IF(CJ$3="Attendance",
INDEX('Attendance Dump'!$E$2:$AI$400,
MATCH($A14,'Attendance Dump'!$B$2:$B$400,0),
MATCH(CJ$2,'Attendance Dump'!$E$1:$AI$1,0)
),
INDEX('Active Hour''s Dump'!$D$3:$AH$337,
MATCH($C14,'Active Hour''s Dump'!$A$3:$A$337,0),
MATCH(CJ$2,'Active Hour''s Dump'!$D$2:$AH$2,0)
))),"")</f>
        <v>7.0833333333333304</v>
      </c>
      <c r="CK14" s="13">
        <f>_xlfn.IFNA(IF(CK$3="Productivity",
INDEX('Productivity Dump'!$E$4:$AJ$500,
MATCH($A14,'Productivity Dump'!$A$4:$A$500,0),
MATCH(CK$2,'Productivity Dump'!$E$3:$AJ$3,0)
),
IF(CK$3="Attendance",
INDEX('Attendance Dump'!$E$2:$AI$400,
MATCH($A14,'Attendance Dump'!$B$2:$B$400,0),
MATCH(CK$2,'Attendance Dump'!$E$1:$AI$1,0)
),
INDEX('Active Hour''s Dump'!$D$3:$AH$337,
MATCH($C14,'Active Hour''s Dump'!$A$3:$A$337,0),
MATCH(CK$2,'Active Hour''s Dump'!$D$2:$AH$2,0)
))),"")</f>
        <v>969.08699999999999</v>
      </c>
      <c r="CL14" s="13" t="str">
        <f>_xlfn.IFNA(IF(CL$3="Productivity",
INDEX('Productivity Dump'!$E$4:$AJ$500,
MATCH($A14,'Productivity Dump'!$A$4:$A$500,0),
MATCH(CL$2,'Productivity Dump'!$E$3:$AJ$3,0)
),
IF(CL$3="Attendance",
INDEX('Attendance Dump'!$E$2:$AI$400,
MATCH($A14,'Attendance Dump'!$B$2:$B$400,0),
MATCH(CL$2,'Attendance Dump'!$E$1:$AI$1,0)
),
INDEX('Active Hour''s Dump'!$D$3:$AH$337,
MATCH($C14,'Active Hour''s Dump'!$A$3:$A$337,0),
MATCH(CL$2,'Active Hour''s Dump'!$D$2:$AH$2,0)
))),"")</f>
        <v>P</v>
      </c>
      <c r="CM14" s="54">
        <f>_xlfn.IFNA(IF(CM$3="Productivity",
INDEX('Productivity Dump'!$E$4:$AJ$500,
MATCH($A14,'Productivity Dump'!$A$4:$A$500,0),
MATCH(CM$2,'Productivity Dump'!$E$3:$AJ$3,0)
),
IF(CM$3="Attendance",
INDEX('Attendance Dump'!$E$2:$AI$400,
MATCH($A14,'Attendance Dump'!$B$2:$B$400,0),
MATCH(CM$2,'Attendance Dump'!$E$1:$AI$1,0)
),
INDEX('Active Hour''s Dump'!$D$3:$AH$337,
MATCH($C14,'Active Hour''s Dump'!$A$3:$A$337,0),
MATCH(CM$2,'Active Hour''s Dump'!$D$2:$AH$2,0)
))),"")</f>
        <v>7.3333333333333304</v>
      </c>
      <c r="CN14" s="13">
        <f>_xlfn.IFNA(IF(CN$3="Productivity",
INDEX('Productivity Dump'!$E$4:$AJ$500,
MATCH($A14,'Productivity Dump'!$A$4:$A$500,0),
MATCH(CN$2,'Productivity Dump'!$E$3:$AJ$3,0)
),
IF(CN$3="Attendance",
INDEX('Attendance Dump'!$E$2:$AI$400,
MATCH($A14,'Attendance Dump'!$B$2:$B$400,0),
MATCH(CN$2,'Attendance Dump'!$E$1:$AI$1,0)
),
INDEX('Active Hour''s Dump'!$D$3:$AH$337,
MATCH($C14,'Active Hour''s Dump'!$A$3:$A$337,0),
MATCH(CN$2,'Active Hour''s Dump'!$D$2:$AH$2,0)
))),"")</f>
        <v>0</v>
      </c>
      <c r="CO14" s="13">
        <f>_xlfn.IFNA(IF(CO$3="Productivity",
INDEX('Productivity Dump'!$E$4:$AJ$500,
MATCH($A14,'Productivity Dump'!$A$4:$A$500,0),
MATCH(CO$2,'Productivity Dump'!$E$3:$AJ$3,0)
),
IF(CO$3="Attendance",
INDEX('Attendance Dump'!$E$2:$AI$400,
MATCH($A14,'Attendance Dump'!$B$2:$B$400,0),
MATCH(CO$2,'Attendance Dump'!$E$1:$AI$1,0)
),
INDEX('Active Hour''s Dump'!$D$3:$AH$337,
MATCH($C14,'Active Hour''s Dump'!$A$3:$A$337,0),
MATCH(CO$2,'Active Hour''s Dump'!$D$2:$AH$2,0)
))),"")</f>
        <v>0</v>
      </c>
      <c r="CP14" s="54">
        <f>_xlfn.IFNA(IF(CP$3="Productivity",
INDEX('Productivity Dump'!$E$4:$AJ$500,
MATCH($A14,'Productivity Dump'!$A$4:$A$500,0),
MATCH(CP$2,'Productivity Dump'!$E$3:$AJ$3,0)
),
IF(CP$3="Attendance",
INDEX('Attendance Dump'!$E$2:$AI$400,
MATCH($A14,'Attendance Dump'!$B$2:$B$400,0),
MATCH(CP$2,'Attendance Dump'!$E$1:$AI$1,0)
),
INDEX('Active Hour''s Dump'!$D$3:$AH$337,
MATCH($C14,'Active Hour''s Dump'!$A$3:$A$337,0),
MATCH(CP$2,'Active Hour''s Dump'!$D$2:$AH$2,0)
))),"")</f>
        <v>0</v>
      </c>
      <c r="CQ14" s="13">
        <f>_xlfn.IFNA(IF(CQ$3="Productivity",
INDEX('Productivity Dump'!$E$4:$AJ$500,
MATCH($A14,'Productivity Dump'!$A$4:$A$500,0),
MATCH(CQ$2,'Productivity Dump'!$E$3:$AJ$3,0)
),
IF(CQ$3="Attendance",
INDEX('Attendance Dump'!$E$2:$AI$400,
MATCH($A14,'Attendance Dump'!$B$2:$B$400,0),
MATCH(CQ$2,'Attendance Dump'!$E$1:$AI$1,0)
),
INDEX('Active Hour''s Dump'!$D$3:$AH$337,
MATCH($C14,'Active Hour''s Dump'!$A$3:$A$337,0),
MATCH(CQ$2,'Active Hour''s Dump'!$D$2:$AH$2,0)
))),"")</f>
        <v>0</v>
      </c>
      <c r="CR14" s="13">
        <f>_xlfn.IFNA(IF(CR$3="Productivity",
INDEX('Productivity Dump'!$E$4:$AJ$500,
MATCH($A14,'Productivity Dump'!$A$4:$A$500,0),
MATCH(CR$2,'Productivity Dump'!$E$3:$AJ$3,0)
),
IF(CR$3="Attendance",
INDEX('Attendance Dump'!$E$2:$AI$400,
MATCH($A14,'Attendance Dump'!$B$2:$B$400,0),
MATCH(CR$2,'Attendance Dump'!$E$1:$AI$1,0)
),
INDEX('Active Hour''s Dump'!$D$3:$AH$337,
MATCH($C14,'Active Hour''s Dump'!$A$3:$A$337,0),
MATCH(CR$2,'Active Hour''s Dump'!$D$2:$AH$2,0)
))),"")</f>
        <v>0</v>
      </c>
      <c r="CS14" s="54">
        <f>_xlfn.IFNA(IF(CS$3="Productivity",
INDEX('Productivity Dump'!$E$4:$AJ$500,
MATCH($A14,'Productivity Dump'!$A$4:$A$500,0),
MATCH(CS$2,'Productivity Dump'!$E$3:$AJ$3,0)
),
IF(CS$3="Attendance",
INDEX('Attendance Dump'!$E$2:$AI$400,
MATCH($A14,'Attendance Dump'!$B$2:$B$400,0),
MATCH(CS$2,'Attendance Dump'!$E$1:$AI$1,0)
),
INDEX('Active Hour''s Dump'!$D$3:$AH$337,
MATCH($C14,'Active Hour''s Dump'!$A$3:$A$337,0),
MATCH(CS$2,'Active Hour''s Dump'!$D$2:$AH$2,0)
))),"")</f>
        <v>0</v>
      </c>
      <c r="CT14" s="13">
        <f>_xlfn.IFNA(IF(CT$3="Productivity",
INDEX('Productivity Dump'!$E$4:$AJ$500,
MATCH($A14,'Productivity Dump'!$A$4:$A$500,0),
MATCH(CT$2,'Productivity Dump'!$E$3:$AJ$3,0)
),
IF(CT$3="Attendance",
INDEX('Attendance Dump'!$E$2:$AI$400,
MATCH($A14,'Attendance Dump'!$B$2:$B$400,0),
MATCH(CT$2,'Attendance Dump'!$E$1:$AI$1,0)
),
INDEX('Active Hour''s Dump'!$D$3:$AH$337,
MATCH($C14,'Active Hour''s Dump'!$A$3:$A$337,0),
MATCH(CT$2,'Active Hour''s Dump'!$D$2:$AH$2,0)
))),"")</f>
        <v>0</v>
      </c>
      <c r="CU14" s="13">
        <f>_xlfn.IFNA(IF(CU$3="Productivity",
INDEX('Productivity Dump'!$E$4:$AJ$500,
MATCH($A14,'Productivity Dump'!$A$4:$A$500,0),
MATCH(CU$2,'Productivity Dump'!$E$3:$AJ$3,0)
),
IF(CU$3="Attendance",
INDEX('Attendance Dump'!$E$2:$AI$400,
MATCH($A14,'Attendance Dump'!$B$2:$B$400,0),
MATCH(CU$2,'Attendance Dump'!$E$1:$AI$1,0)
),
INDEX('Active Hour''s Dump'!$D$3:$AH$337,
MATCH($C14,'Active Hour''s Dump'!$A$3:$A$337,0),
MATCH(CU$2,'Active Hour''s Dump'!$D$2:$AH$2,0)
))),"")</f>
        <v>0</v>
      </c>
      <c r="CV14" s="54">
        <f>_xlfn.IFNA(IF(CV$3="Productivity",
INDEX('Productivity Dump'!$E$4:$AJ$500,
MATCH($A14,'Productivity Dump'!$A$4:$A$500,0),
MATCH(CV$2,'Productivity Dump'!$E$3:$AJ$3,0)
),
IF(CV$3="Attendance",
INDEX('Attendance Dump'!$E$2:$AI$400,
MATCH($A14,'Attendance Dump'!$B$2:$B$400,0),
MATCH(CV$2,'Attendance Dump'!$E$1:$AI$1,0)
),
INDEX('Active Hour''s Dump'!$D$3:$AH$337,
MATCH($C14,'Active Hour''s Dump'!$A$3:$A$337,0),
MATCH(CV$2,'Active Hour''s Dump'!$D$2:$AH$2,0)
))),"")</f>
        <v>0</v>
      </c>
      <c r="CW14" s="13"/>
      <c r="CX14" s="13"/>
      <c r="CY14" s="54"/>
      <c r="DA14" s="57">
        <f t="shared" si="59"/>
        <v>162.08333333333337</v>
      </c>
      <c r="DB14" s="35">
        <f t="shared" si="63"/>
        <v>19182.908000000003</v>
      </c>
      <c r="DC14" s="35">
        <f t="shared" si="64"/>
        <v>3317.0919999999969</v>
      </c>
      <c r="DD14" s="35">
        <f t="shared" ca="1" si="60"/>
        <v>0</v>
      </c>
      <c r="DF14" s="32" cm="1">
        <f t="array" ref="DF14">SUMPRODUCT(
    (MOD(COLUMN(H14:CV14) - COLUMN(H14), 3) = 0) *
    (H14:CV14 = 0) *
    (I14:CW14 = "P") *
    (COUNTIF(UKHoliday, H$2:CV$2) = 0)
)</f>
        <v>0</v>
      </c>
      <c r="DG14" s="33" cm="1">
        <f t="array" ref="DG14">SUMPRODUCT(
  (MOD(COLUMN(H14:CV14) - COLUMN(H14), 3) = 0) *
  (H14:CV14 &gt; 0) *
  (H14:CV14 &lt; 0.5 * IF(((WEEKDAY(H$2:CV$2, 2) = 1) + (WEEKDAY(H$2:CV$2, 2) = 6)), G14, F14)) *
  (I14:CW14 = "P") *
  (COUNTIF(UKHoliday, H$2:CV$2) = 0)
)</f>
        <v>1</v>
      </c>
      <c r="DH14" s="33" cm="1">
        <f t="array" ref="DH14">SUMPRODUCT(
  (MOD(COLUMN(H14:CV14) - COLUMN(H14), 3) = 0) *
  (H14:CV14 &gt; 0.5 * IF(((WEEKDAY(H$2:CV$2, 2) = 1) + (WEEKDAY(H$2:CV$2, 2) = 6)), $G14, $F14)) *
  (H14:CV14 &lt; 0.8 * IF(((WEEKDAY(H$2:CV$2, 2) = 1) + (WEEKDAY(H$2:CV$2, 2) = 6)), $G14, $F14)) *
  (I14:CW14 = "P") *
  (COUNTIF(UKHoliday, H$2:CV$2) = 0)
)</f>
        <v>6</v>
      </c>
      <c r="DI14" s="33" cm="1">
        <f t="array" ref="DI14">SUMPRODUCT(
  (MOD(COLUMN(H14:CV14) - COLUMN(H14), 3) = 0) *
  (H14:CV14 &gt; 0.8 * IF(((WEEKDAY(H$2:CV$2, 2) = 1) + (WEEKDAY(H$2:CV$2, 2) = 6)), $G14, $F14)) *
  (H14:CV14 &lt; 1 * IF(((WEEKDAY(H$2:CV$2, 2) = 1) + (WEEKDAY(H$2:CV$2, 2) = 6)), $G14, $F14)) *
  (I14:CW14 = "P") *
  (COUNTIF(UKHoliday, H$2:CV$2) = 0)
)</f>
        <v>15</v>
      </c>
    </row>
    <row r="15" spans="1:113" x14ac:dyDescent="0.3">
      <c r="A15" s="8" t="s">
        <v>210</v>
      </c>
      <c r="B15" s="8" t="s">
        <v>209</v>
      </c>
      <c r="C15" s="9" t="s">
        <v>686</v>
      </c>
      <c r="D15" s="62" t="s">
        <v>944</v>
      </c>
      <c r="E15" s="35">
        <v>22000</v>
      </c>
      <c r="F15" s="35">
        <f t="shared" si="61"/>
        <v>1100</v>
      </c>
      <c r="G15" s="35">
        <f t="shared" si="62"/>
        <v>550</v>
      </c>
      <c r="H15" s="13">
        <f>_xlfn.IFNA(IF(H$3="Productivity",
INDEX('Productivity Dump'!$E$4:$AJ$500,
MATCH($A15,'Productivity Dump'!$A$4:$A$500,0),
MATCH(H$2,'Productivity Dump'!$E$3:$AJ$3,0)
),
IF(H$3="Attendance",
INDEX('Attendance Dump'!$E$2:$AI$400,
MATCH($A15,'Attendance Dump'!$B$2:$B$400,0),
MATCH(H$2,'Attendance Dump'!$E$1:$AI$1,0)
),
INDEX('Active Hour''s Dump'!$D$3:$AH$337,
MATCH($C15,'Active Hour''s Dump'!$A$3:$A$337,0),
MATCH(H$2,'Active Hour''s Dump'!$D$2:$AH$2,0)
))),"")</f>
        <v>1064.165</v>
      </c>
      <c r="I15" s="13" t="str">
        <f>_xlfn.IFNA(IF(I$3="Productivity",
INDEX('Productivity Dump'!$E$4:$AJ$500,
MATCH($A15,'Productivity Dump'!$A$4:$A$500,0),
MATCH(I$2,'Productivity Dump'!$E$3:$AJ$3,0)
),
IF(I$3="Attendance",
INDEX('Attendance Dump'!$E$2:$AI$400,
MATCH($A15,'Attendance Dump'!$B$2:$B$400,0),
MATCH(I$2,'Attendance Dump'!$E$1:$AI$1,0)
),
INDEX('Active Hour''s Dump'!$D$3:$AH$337,
MATCH($C15,'Active Hour''s Dump'!$A$3:$A$337,0),
MATCH(I$2,'Active Hour''s Dump'!$D$2:$AH$2,0)
))),"")</f>
        <v>P</v>
      </c>
      <c r="J15" s="54">
        <f>_xlfn.IFNA(IF(J$3="Productivity",
INDEX('Productivity Dump'!$E$4:$AJ$500,
MATCH($A15,'Productivity Dump'!$A$4:$A$500,0),
MATCH(J$2,'Productivity Dump'!$E$3:$AJ$3,0)
),
IF(J$3="Attendance",
INDEX('Attendance Dump'!$E$2:$AI$400,
MATCH($A15,'Attendance Dump'!$B$2:$B$400,0),
MATCH(J$2,'Attendance Dump'!$E$1:$AI$1,0)
),
INDEX('Active Hour''s Dump'!$D$3:$AH$337,
MATCH($C15,'Active Hour''s Dump'!$A$3:$A$337,0),
MATCH(J$2,'Active Hour''s Dump'!$D$2:$AH$2,0)
))),"")</f>
        <v>11.3333333333333</v>
      </c>
      <c r="K15" s="13">
        <f>_xlfn.IFNA(IF(K$3="Productivity",
INDEX('Productivity Dump'!$E$4:$AJ$500,
MATCH($A15,'Productivity Dump'!$A$4:$A$500,0),
MATCH(K$2,'Productivity Dump'!$E$3:$AJ$3,0)
),
IF(K$3="Attendance",
INDEX('Attendance Dump'!$E$2:$AI$400,
MATCH($A15,'Attendance Dump'!$B$2:$B$400,0),
MATCH(K$2,'Attendance Dump'!$E$1:$AI$1,0)
),
INDEX('Active Hour''s Dump'!$D$3:$AH$337,
MATCH($C15,'Active Hour''s Dump'!$A$3:$A$337,0),
MATCH(K$2,'Active Hour''s Dump'!$D$2:$AH$2,0)
))),"")</f>
        <v>1035.4590000000001</v>
      </c>
      <c r="L15" s="13" t="str">
        <f>_xlfn.IFNA(IF(L$3="Productivity",
INDEX('Productivity Dump'!$E$4:$AJ$500,
MATCH($A15,'Productivity Dump'!$A$4:$A$500,0),
MATCH(L$2,'Productivity Dump'!$E$3:$AJ$3,0)
),
IF(L$3="Attendance",
INDEX('Attendance Dump'!$E$2:$AI$400,
MATCH($A15,'Attendance Dump'!$B$2:$B$400,0),
MATCH(L$2,'Attendance Dump'!$E$1:$AI$1,0)
),
INDEX('Active Hour''s Dump'!$D$3:$AH$337,
MATCH($C15,'Active Hour''s Dump'!$A$3:$A$337,0),
MATCH(L$2,'Active Hour''s Dump'!$D$2:$AH$2,0)
))),"")</f>
        <v>P</v>
      </c>
      <c r="M15" s="54">
        <f>_xlfn.IFNA(IF(M$3="Productivity",
INDEX('Productivity Dump'!$E$4:$AJ$500,
MATCH($A15,'Productivity Dump'!$A$4:$A$500,0),
MATCH(M$2,'Productivity Dump'!$E$3:$AJ$3,0)
),
IF(M$3="Attendance",
INDEX('Attendance Dump'!$E$2:$AI$400,
MATCH($A15,'Attendance Dump'!$B$2:$B$400,0),
MATCH(M$2,'Attendance Dump'!$E$1:$AI$1,0)
),
INDEX('Active Hour''s Dump'!$D$3:$AH$337,
MATCH($C15,'Active Hour''s Dump'!$A$3:$A$337,0),
MATCH(M$2,'Active Hour''s Dump'!$D$2:$AH$2,0)
))),"")</f>
        <v>12.3333333333333</v>
      </c>
      <c r="N15" s="13">
        <f>_xlfn.IFNA(IF(N$3="Productivity",
INDEX('Productivity Dump'!$E$4:$AJ$500,
MATCH($A15,'Productivity Dump'!$A$4:$A$500,0),
MATCH(N$2,'Productivity Dump'!$E$3:$AJ$3,0)
),
IF(N$3="Attendance",
INDEX('Attendance Dump'!$E$2:$AI$400,
MATCH($A15,'Attendance Dump'!$B$2:$B$400,0),
MATCH(N$2,'Attendance Dump'!$E$1:$AI$1,0)
),
INDEX('Active Hour''s Dump'!$D$3:$AH$337,
MATCH($C15,'Active Hour''s Dump'!$A$3:$A$337,0),
MATCH(N$2,'Active Hour''s Dump'!$D$2:$AH$2,0)
))),"")</f>
        <v>780.17899999999997</v>
      </c>
      <c r="O15" s="13" t="str">
        <f>_xlfn.IFNA(IF(O$3="Productivity",
INDEX('Productivity Dump'!$E$4:$AJ$500,
MATCH($A15,'Productivity Dump'!$A$4:$A$500,0),
MATCH(O$2,'Productivity Dump'!$E$3:$AJ$3,0)
),
IF(O$3="Attendance",
INDEX('Attendance Dump'!$E$2:$AI$400,
MATCH($A15,'Attendance Dump'!$B$2:$B$400,0),
MATCH(O$2,'Attendance Dump'!$E$1:$AI$1,0)
),
INDEX('Active Hour''s Dump'!$D$3:$AH$337,
MATCH($C15,'Active Hour''s Dump'!$A$3:$A$337,0),
MATCH(O$2,'Active Hour''s Dump'!$D$2:$AH$2,0)
))),"")</f>
        <v>P</v>
      </c>
      <c r="P15" s="54">
        <f>_xlfn.IFNA(IF(P$3="Productivity",
INDEX('Productivity Dump'!$E$4:$AJ$500,
MATCH($A15,'Productivity Dump'!$A$4:$A$500,0),
MATCH(P$2,'Productivity Dump'!$E$3:$AJ$3,0)
),
IF(P$3="Attendance",
INDEX('Attendance Dump'!$E$2:$AI$400,
MATCH($A15,'Attendance Dump'!$B$2:$B$400,0),
MATCH(P$2,'Attendance Dump'!$E$1:$AI$1,0)
),
INDEX('Active Hour''s Dump'!$D$3:$AH$337,
MATCH($C15,'Active Hour''s Dump'!$A$3:$A$337,0),
MATCH(P$2,'Active Hour''s Dump'!$D$2:$AH$2,0)
))),"")</f>
        <v>10.5</v>
      </c>
      <c r="Q15" s="13">
        <f>_xlfn.IFNA(IF(Q$3="Productivity",
INDEX('Productivity Dump'!$E$4:$AJ$500,
MATCH($A15,'Productivity Dump'!$A$4:$A$500,0),
MATCH(Q$2,'Productivity Dump'!$E$3:$AJ$3,0)
),
IF(Q$3="Attendance",
INDEX('Attendance Dump'!$E$2:$AI$400,
MATCH($A15,'Attendance Dump'!$B$2:$B$400,0),
MATCH(Q$2,'Attendance Dump'!$E$1:$AI$1,0)
),
INDEX('Active Hour''s Dump'!$D$3:$AH$337,
MATCH($C15,'Active Hour''s Dump'!$A$3:$A$337,0),
MATCH(Q$2,'Active Hour''s Dump'!$D$2:$AH$2,0)
))),"")</f>
        <v>0</v>
      </c>
      <c r="R15" s="13" t="str">
        <f>_xlfn.IFNA(IF(R$3="Productivity",
INDEX('Productivity Dump'!$E$4:$AJ$500,
MATCH($A15,'Productivity Dump'!$A$4:$A$500,0),
MATCH(R$2,'Productivity Dump'!$E$3:$AJ$3,0)
),
IF(R$3="Attendance",
INDEX('Attendance Dump'!$E$2:$AI$400,
MATCH($A15,'Attendance Dump'!$B$2:$B$400,0),
MATCH(R$2,'Attendance Dump'!$E$1:$AI$1,0)
),
INDEX('Active Hour''s Dump'!$D$3:$AH$337,
MATCH($C15,'Active Hour''s Dump'!$A$3:$A$337,0),
MATCH(R$2,'Active Hour''s Dump'!$D$2:$AH$2,0)
))),"")</f>
        <v>WO</v>
      </c>
      <c r="S15" s="54">
        <f>_xlfn.IFNA(IF(S$3="Productivity",
INDEX('Productivity Dump'!$E$4:$AJ$500,
MATCH($A15,'Productivity Dump'!$A$4:$A$500,0),
MATCH(S$2,'Productivity Dump'!$E$3:$AJ$3,0)
),
IF(S$3="Attendance",
INDEX('Attendance Dump'!$E$2:$AI$400,
MATCH($A15,'Attendance Dump'!$B$2:$B$400,0),
MATCH(S$2,'Attendance Dump'!$E$1:$AI$1,0)
),
INDEX('Active Hour''s Dump'!$D$3:$AH$337,
MATCH($C15,'Active Hour''s Dump'!$A$3:$A$337,0),
MATCH(S$2,'Active Hour''s Dump'!$D$2:$AH$2,0)
))),"")</f>
        <v>0</v>
      </c>
      <c r="T15" s="13">
        <f>_xlfn.IFNA(IF(T$3="Productivity",
INDEX('Productivity Dump'!$E$4:$AJ$500,
MATCH($A15,'Productivity Dump'!$A$4:$A$500,0),
MATCH(T$2,'Productivity Dump'!$E$3:$AJ$3,0)
),
IF(T$3="Attendance",
INDEX('Attendance Dump'!$E$2:$AI$400,
MATCH($A15,'Attendance Dump'!$B$2:$B$400,0),
MATCH(T$2,'Attendance Dump'!$E$1:$AI$1,0)
),
INDEX('Active Hour''s Dump'!$D$3:$AH$337,
MATCH($C15,'Active Hour''s Dump'!$A$3:$A$337,0),
MATCH(T$2,'Active Hour''s Dump'!$D$2:$AH$2,0)
))),"")</f>
        <v>606.90600000000006</v>
      </c>
      <c r="U15" s="13" t="str">
        <f>_xlfn.IFNA(IF(U$3="Productivity",
INDEX('Productivity Dump'!$E$4:$AJ$500,
MATCH($A15,'Productivity Dump'!$A$4:$A$500,0),
MATCH(U$2,'Productivity Dump'!$E$3:$AJ$3,0)
),
IF(U$3="Attendance",
INDEX('Attendance Dump'!$E$2:$AI$400,
MATCH($A15,'Attendance Dump'!$B$2:$B$400,0),
MATCH(U$2,'Attendance Dump'!$E$1:$AI$1,0)
),
INDEX('Active Hour''s Dump'!$D$3:$AH$337,
MATCH($C15,'Active Hour''s Dump'!$A$3:$A$337,0),
MATCH(U$2,'Active Hour''s Dump'!$D$2:$AH$2,0)
))),"")</f>
        <v>P</v>
      </c>
      <c r="V15" s="54">
        <f>_xlfn.IFNA(IF(V$3="Productivity",
INDEX('Productivity Dump'!$E$4:$AJ$500,
MATCH($A15,'Productivity Dump'!$A$4:$A$500,0),
MATCH(V$2,'Productivity Dump'!$E$3:$AJ$3,0)
),
IF(V$3="Attendance",
INDEX('Attendance Dump'!$E$2:$AI$400,
MATCH($A15,'Attendance Dump'!$B$2:$B$400,0),
MATCH(V$2,'Attendance Dump'!$E$1:$AI$1,0)
),
INDEX('Active Hour''s Dump'!$D$3:$AH$337,
MATCH($C15,'Active Hour''s Dump'!$A$3:$A$337,0),
MATCH(V$2,'Active Hour''s Dump'!$D$2:$AH$2,0)
))),"")</f>
        <v>7.3333333333333304</v>
      </c>
      <c r="W15" s="13">
        <f>_xlfn.IFNA(IF(W$3="Productivity",
INDEX('Productivity Dump'!$E$4:$AJ$500,
MATCH($A15,'Productivity Dump'!$A$4:$A$500,0),
MATCH(W$2,'Productivity Dump'!$E$3:$AJ$3,0)
),
IF(W$3="Attendance",
INDEX('Attendance Dump'!$E$2:$AI$400,
MATCH($A15,'Attendance Dump'!$B$2:$B$400,0),
MATCH(W$2,'Attendance Dump'!$E$1:$AI$1,0)
),
INDEX('Active Hour''s Dump'!$D$3:$AH$337,
MATCH($C15,'Active Hour''s Dump'!$A$3:$A$337,0),
MATCH(W$2,'Active Hour''s Dump'!$D$2:$AH$2,0)
))),"")</f>
        <v>1128.193</v>
      </c>
      <c r="X15" s="13" t="str">
        <f>_xlfn.IFNA(IF(X$3="Productivity",
INDEX('Productivity Dump'!$E$4:$AJ$500,
MATCH($A15,'Productivity Dump'!$A$4:$A$500,0),
MATCH(X$2,'Productivity Dump'!$E$3:$AJ$3,0)
),
IF(X$3="Attendance",
INDEX('Attendance Dump'!$E$2:$AI$400,
MATCH($A15,'Attendance Dump'!$B$2:$B$400,0),
MATCH(X$2,'Attendance Dump'!$E$1:$AI$1,0)
),
INDEX('Active Hour''s Dump'!$D$3:$AH$337,
MATCH($C15,'Active Hour''s Dump'!$A$3:$A$337,0),
MATCH(X$2,'Active Hour''s Dump'!$D$2:$AH$2,0)
))),"")</f>
        <v>P</v>
      </c>
      <c r="Y15" s="54">
        <f>_xlfn.IFNA(IF(Y$3="Productivity",
INDEX('Productivity Dump'!$E$4:$AJ$500,
MATCH($A15,'Productivity Dump'!$A$4:$A$500,0),
MATCH(Y$2,'Productivity Dump'!$E$3:$AJ$3,0)
),
IF(Y$3="Attendance",
INDEX('Attendance Dump'!$E$2:$AI$400,
MATCH($A15,'Attendance Dump'!$B$2:$B$400,0),
MATCH(Y$2,'Attendance Dump'!$E$1:$AI$1,0)
),
INDEX('Active Hour''s Dump'!$D$3:$AH$337,
MATCH($C15,'Active Hour''s Dump'!$A$3:$A$337,0),
MATCH(Y$2,'Active Hour''s Dump'!$D$2:$AH$2,0)
))),"")</f>
        <v>11.6666666666667</v>
      </c>
      <c r="Z15" s="13">
        <f>_xlfn.IFNA(IF(Z$3="Productivity",
INDEX('Productivity Dump'!$E$4:$AJ$500,
MATCH($A15,'Productivity Dump'!$A$4:$A$500,0),
MATCH(Z$2,'Productivity Dump'!$E$3:$AJ$3,0)
),
IF(Z$3="Attendance",
INDEX('Attendance Dump'!$E$2:$AI$400,
MATCH($A15,'Attendance Dump'!$B$2:$B$400,0),
MATCH(Z$2,'Attendance Dump'!$E$1:$AI$1,0)
),
INDEX('Active Hour''s Dump'!$D$3:$AH$337,
MATCH($C15,'Active Hour''s Dump'!$A$3:$A$337,0),
MATCH(Z$2,'Active Hour''s Dump'!$D$2:$AH$2,0)
))),"")</f>
        <v>0</v>
      </c>
      <c r="AA15" s="13" t="str">
        <f>_xlfn.IFNA(IF(AA$3="Productivity",
INDEX('Productivity Dump'!$E$4:$AJ$500,
MATCH($A15,'Productivity Dump'!$A$4:$A$500,0),
MATCH(AA$2,'Productivity Dump'!$E$3:$AJ$3,0)
),
IF(AA$3="Attendance",
INDEX('Attendance Dump'!$E$2:$AI$400,
MATCH($A15,'Attendance Dump'!$B$2:$B$400,0),
MATCH(AA$2,'Attendance Dump'!$E$1:$AI$1,0)
),
INDEX('Active Hour''s Dump'!$D$3:$AH$337,
MATCH($C15,'Active Hour''s Dump'!$A$3:$A$337,0),
MATCH(AA$2,'Active Hour''s Dump'!$D$2:$AH$2,0)
))),"")</f>
        <v>PL</v>
      </c>
      <c r="AB15" s="54">
        <f>_xlfn.IFNA(IF(AB$3="Productivity",
INDEX('Productivity Dump'!$E$4:$AJ$500,
MATCH($A15,'Productivity Dump'!$A$4:$A$500,0),
MATCH(AB$2,'Productivity Dump'!$E$3:$AJ$3,0)
),
IF(AB$3="Attendance",
INDEX('Attendance Dump'!$E$2:$AI$400,
MATCH($A15,'Attendance Dump'!$B$2:$B$400,0),
MATCH(AB$2,'Attendance Dump'!$E$1:$AI$1,0)
),
INDEX('Active Hour''s Dump'!$D$3:$AH$337,
MATCH($C15,'Active Hour''s Dump'!$A$3:$A$337,0),
MATCH(AB$2,'Active Hour''s Dump'!$D$2:$AH$2,0)
))),"")</f>
        <v>0.33333333333333298</v>
      </c>
      <c r="AC15" s="13">
        <f>_xlfn.IFNA(IF(AC$3="Productivity",
INDEX('Productivity Dump'!$E$4:$AJ$500,
MATCH($A15,'Productivity Dump'!$A$4:$A$500,0),
MATCH(AC$2,'Productivity Dump'!$E$3:$AJ$3,0)
),
IF(AC$3="Attendance",
INDEX('Attendance Dump'!$E$2:$AI$400,
MATCH($A15,'Attendance Dump'!$B$2:$B$400,0),
MATCH(AC$2,'Attendance Dump'!$E$1:$AI$1,0)
),
INDEX('Active Hour''s Dump'!$D$3:$AH$337,
MATCH($C15,'Active Hour''s Dump'!$A$3:$A$337,0),
MATCH(AC$2,'Active Hour''s Dump'!$D$2:$AH$2,0)
))),"")</f>
        <v>1106.3240000000001</v>
      </c>
      <c r="AD15" s="13" t="str">
        <f>_xlfn.IFNA(IF(AD$3="Productivity",
INDEX('Productivity Dump'!$E$4:$AJ$500,
MATCH($A15,'Productivity Dump'!$A$4:$A$500,0),
MATCH(AD$2,'Productivity Dump'!$E$3:$AJ$3,0)
),
IF(AD$3="Attendance",
INDEX('Attendance Dump'!$E$2:$AI$400,
MATCH($A15,'Attendance Dump'!$B$2:$B$400,0),
MATCH(AD$2,'Attendance Dump'!$E$1:$AI$1,0)
),
INDEX('Active Hour''s Dump'!$D$3:$AH$337,
MATCH($C15,'Active Hour''s Dump'!$A$3:$A$337,0),
MATCH(AD$2,'Active Hour''s Dump'!$D$2:$AH$2,0)
))),"")</f>
        <v>P</v>
      </c>
      <c r="AE15" s="54">
        <f>_xlfn.IFNA(IF(AE$3="Productivity",
INDEX('Productivity Dump'!$E$4:$AJ$500,
MATCH($A15,'Productivity Dump'!$A$4:$A$500,0),
MATCH(AE$2,'Productivity Dump'!$E$3:$AJ$3,0)
),
IF(AE$3="Attendance",
INDEX('Attendance Dump'!$E$2:$AI$400,
MATCH($A15,'Attendance Dump'!$B$2:$B$400,0),
MATCH(AE$2,'Attendance Dump'!$E$1:$AI$1,0)
),
INDEX('Active Hour''s Dump'!$D$3:$AH$337,
MATCH($C15,'Active Hour''s Dump'!$A$3:$A$337,0),
MATCH(AE$2,'Active Hour''s Dump'!$D$2:$AH$2,0)
))),"")</f>
        <v>11.75</v>
      </c>
      <c r="AF15" s="13">
        <f>_xlfn.IFNA(IF(AF$3="Productivity",
INDEX('Productivity Dump'!$E$4:$AJ$500,
MATCH($A15,'Productivity Dump'!$A$4:$A$500,0),
MATCH(AF$2,'Productivity Dump'!$E$3:$AJ$3,0)
),
IF(AF$3="Attendance",
INDEX('Attendance Dump'!$E$2:$AI$400,
MATCH($A15,'Attendance Dump'!$B$2:$B$400,0),
MATCH(AF$2,'Attendance Dump'!$E$1:$AI$1,0)
),
INDEX('Active Hour''s Dump'!$D$3:$AH$337,
MATCH($C15,'Active Hour''s Dump'!$A$3:$A$337,0),
MATCH(AF$2,'Active Hour''s Dump'!$D$2:$AH$2,0)
))),"")</f>
        <v>1087.9209999999996</v>
      </c>
      <c r="AG15" s="13" t="str">
        <f>_xlfn.IFNA(IF(AG$3="Productivity",
INDEX('Productivity Dump'!$E$4:$AJ$500,
MATCH($A15,'Productivity Dump'!$A$4:$A$500,0),
MATCH(AG$2,'Productivity Dump'!$E$3:$AJ$3,0)
),
IF(AG$3="Attendance",
INDEX('Attendance Dump'!$E$2:$AI$400,
MATCH($A15,'Attendance Dump'!$B$2:$B$400,0),
MATCH(AG$2,'Attendance Dump'!$E$1:$AI$1,0)
),
INDEX('Active Hour''s Dump'!$D$3:$AH$337,
MATCH($C15,'Active Hour''s Dump'!$A$3:$A$337,0),
MATCH(AG$2,'Active Hour''s Dump'!$D$2:$AH$2,0)
))),"")</f>
        <v>P</v>
      </c>
      <c r="AH15" s="54">
        <f>_xlfn.IFNA(IF(AH$3="Productivity",
INDEX('Productivity Dump'!$E$4:$AJ$500,
MATCH($A15,'Productivity Dump'!$A$4:$A$500,0),
MATCH(AH$2,'Productivity Dump'!$E$3:$AJ$3,0)
),
IF(AH$3="Attendance",
INDEX('Attendance Dump'!$E$2:$AI$400,
MATCH($A15,'Attendance Dump'!$B$2:$B$400,0),
MATCH(AH$2,'Attendance Dump'!$E$1:$AI$1,0)
),
INDEX('Active Hour''s Dump'!$D$3:$AH$337,
MATCH($C15,'Active Hour''s Dump'!$A$3:$A$337,0),
MATCH(AH$2,'Active Hour''s Dump'!$D$2:$AH$2,0)
))),"")</f>
        <v>10.9166666666667</v>
      </c>
      <c r="AI15" s="13">
        <f>_xlfn.IFNA(IF(AI$3="Productivity",
INDEX('Productivity Dump'!$E$4:$AJ$500,
MATCH($A15,'Productivity Dump'!$A$4:$A$500,0),
MATCH(AI$2,'Productivity Dump'!$E$3:$AJ$3,0)
),
IF(AI$3="Attendance",
INDEX('Attendance Dump'!$E$2:$AI$400,
MATCH($A15,'Attendance Dump'!$B$2:$B$400,0),
MATCH(AI$2,'Attendance Dump'!$E$1:$AI$1,0)
),
INDEX('Active Hour''s Dump'!$D$3:$AH$337,
MATCH($C15,'Active Hour''s Dump'!$A$3:$A$337,0),
MATCH(AI$2,'Active Hour''s Dump'!$D$2:$AH$2,0)
))),"")</f>
        <v>996.14899999999989</v>
      </c>
      <c r="AJ15" s="13" t="str">
        <f>_xlfn.IFNA(IF(AJ$3="Productivity",
INDEX('Productivity Dump'!$E$4:$AJ$500,
MATCH($A15,'Productivity Dump'!$A$4:$A$500,0),
MATCH(AJ$2,'Productivity Dump'!$E$3:$AJ$3,0)
),
IF(AJ$3="Attendance",
INDEX('Attendance Dump'!$E$2:$AI$400,
MATCH($A15,'Attendance Dump'!$B$2:$B$400,0),
MATCH(AJ$2,'Attendance Dump'!$E$1:$AI$1,0)
),
INDEX('Active Hour''s Dump'!$D$3:$AH$337,
MATCH($C15,'Active Hour''s Dump'!$A$3:$A$337,0),
MATCH(AJ$2,'Active Hour''s Dump'!$D$2:$AH$2,0)
))),"")</f>
        <v>P</v>
      </c>
      <c r="AK15" s="54">
        <f>_xlfn.IFNA(IF(AK$3="Productivity",
INDEX('Productivity Dump'!$E$4:$AJ$500,
MATCH($A15,'Productivity Dump'!$A$4:$A$500,0),
MATCH(AK$2,'Productivity Dump'!$E$3:$AJ$3,0)
),
IF(AK$3="Attendance",
INDEX('Attendance Dump'!$E$2:$AI$400,
MATCH($A15,'Attendance Dump'!$B$2:$B$400,0),
MATCH(AK$2,'Attendance Dump'!$E$1:$AI$1,0)
),
INDEX('Active Hour''s Dump'!$D$3:$AH$337,
MATCH($C15,'Active Hour''s Dump'!$A$3:$A$337,0),
MATCH(AK$2,'Active Hour''s Dump'!$D$2:$AH$2,0)
))),"")</f>
        <v>10.25</v>
      </c>
      <c r="AL15" s="13">
        <f>_xlfn.IFNA(IF(AL$3="Productivity",
INDEX('Productivity Dump'!$E$4:$AJ$500,
MATCH($A15,'Productivity Dump'!$A$4:$A$500,0),
MATCH(AL$2,'Productivity Dump'!$E$3:$AJ$3,0)
),
IF(AL$3="Attendance",
INDEX('Attendance Dump'!$E$2:$AI$400,
MATCH($A15,'Attendance Dump'!$B$2:$B$400,0),
MATCH(AL$2,'Attendance Dump'!$E$1:$AI$1,0)
),
INDEX('Active Hour''s Dump'!$D$3:$AH$337,
MATCH($C15,'Active Hour''s Dump'!$A$3:$A$337,0),
MATCH(AL$2,'Active Hour''s Dump'!$D$2:$AH$2,0)
))),"")</f>
        <v>0</v>
      </c>
      <c r="AM15" s="13" t="str">
        <f>_xlfn.IFNA(IF(AM$3="Productivity",
INDEX('Productivity Dump'!$E$4:$AJ$500,
MATCH($A15,'Productivity Dump'!$A$4:$A$500,0),
MATCH(AM$2,'Productivity Dump'!$E$3:$AJ$3,0)
),
IF(AM$3="Attendance",
INDEX('Attendance Dump'!$E$2:$AI$400,
MATCH($A15,'Attendance Dump'!$B$2:$B$400,0),
MATCH(AM$2,'Attendance Dump'!$E$1:$AI$1,0)
),
INDEX('Active Hour''s Dump'!$D$3:$AH$337,
MATCH($C15,'Active Hour''s Dump'!$A$3:$A$337,0),
MATCH(AM$2,'Active Hour''s Dump'!$D$2:$AH$2,0)
))),"")</f>
        <v>WO</v>
      </c>
      <c r="AN15" s="54">
        <f>_xlfn.IFNA(IF(AN$3="Productivity",
INDEX('Productivity Dump'!$E$4:$AJ$500,
MATCH($A15,'Productivity Dump'!$A$4:$A$500,0),
MATCH(AN$2,'Productivity Dump'!$E$3:$AJ$3,0)
),
IF(AN$3="Attendance",
INDEX('Attendance Dump'!$E$2:$AI$400,
MATCH($A15,'Attendance Dump'!$B$2:$B$400,0),
MATCH(AN$2,'Attendance Dump'!$E$1:$AI$1,0)
),
INDEX('Active Hour''s Dump'!$D$3:$AH$337,
MATCH($C15,'Active Hour''s Dump'!$A$3:$A$337,0),
MATCH(AN$2,'Active Hour''s Dump'!$D$2:$AH$2,0)
))),"")</f>
        <v>0</v>
      </c>
      <c r="AO15" s="13">
        <f>_xlfn.IFNA(IF(AO$3="Productivity",
INDEX('Productivity Dump'!$E$4:$AJ$500,
MATCH($A15,'Productivity Dump'!$A$4:$A$500,0),
MATCH(AO$2,'Productivity Dump'!$E$3:$AJ$3,0)
),
IF(AO$3="Attendance",
INDEX('Attendance Dump'!$E$2:$AI$400,
MATCH($A15,'Attendance Dump'!$B$2:$B$400,0),
MATCH(AO$2,'Attendance Dump'!$E$1:$AI$1,0)
),
INDEX('Active Hour''s Dump'!$D$3:$AH$337,
MATCH($C15,'Active Hour''s Dump'!$A$3:$A$337,0),
MATCH(AO$2,'Active Hour''s Dump'!$D$2:$AH$2,0)
))),"")</f>
        <v>736.57899999999995</v>
      </c>
      <c r="AP15" s="13" t="str">
        <f>_xlfn.IFNA(IF(AP$3="Productivity",
INDEX('Productivity Dump'!$E$4:$AJ$500,
MATCH($A15,'Productivity Dump'!$A$4:$A$500,0),
MATCH(AP$2,'Productivity Dump'!$E$3:$AJ$3,0)
),
IF(AP$3="Attendance",
INDEX('Attendance Dump'!$E$2:$AI$400,
MATCH($A15,'Attendance Dump'!$B$2:$B$400,0),
MATCH(AP$2,'Attendance Dump'!$E$1:$AI$1,0)
),
INDEX('Active Hour''s Dump'!$D$3:$AH$337,
MATCH($C15,'Active Hour''s Dump'!$A$3:$A$337,0),
MATCH(AP$2,'Active Hour''s Dump'!$D$2:$AH$2,0)
))),"")</f>
        <v>P</v>
      </c>
      <c r="AQ15" s="54">
        <f>_xlfn.IFNA(IF(AQ$3="Productivity",
INDEX('Productivity Dump'!$E$4:$AJ$500,
MATCH($A15,'Productivity Dump'!$A$4:$A$500,0),
MATCH(AQ$2,'Productivity Dump'!$E$3:$AJ$3,0)
),
IF(AQ$3="Attendance",
INDEX('Attendance Dump'!$E$2:$AI$400,
MATCH($A15,'Attendance Dump'!$B$2:$B$400,0),
MATCH(AQ$2,'Attendance Dump'!$E$1:$AI$1,0)
),
INDEX('Active Hour''s Dump'!$D$3:$AH$337,
MATCH($C15,'Active Hour''s Dump'!$A$3:$A$337,0),
MATCH(AQ$2,'Active Hour''s Dump'!$D$2:$AH$2,0)
))),"")</f>
        <v>9.3333333333333304</v>
      </c>
      <c r="AR15" s="13">
        <f>_xlfn.IFNA(IF(AR$3="Productivity",
INDEX('Productivity Dump'!$E$4:$AJ$500,
MATCH($A15,'Productivity Dump'!$A$4:$A$500,0),
MATCH(AR$2,'Productivity Dump'!$E$3:$AJ$3,0)
),
IF(AR$3="Attendance",
INDEX('Attendance Dump'!$E$2:$AI$400,
MATCH($A15,'Attendance Dump'!$B$2:$B$400,0),
MATCH(AR$2,'Attendance Dump'!$E$1:$AI$1,0)
),
INDEX('Active Hour''s Dump'!$D$3:$AH$337,
MATCH($C15,'Active Hour''s Dump'!$A$3:$A$337,0),
MATCH(AR$2,'Active Hour''s Dump'!$D$2:$AH$2,0)
))),"")</f>
        <v>1055.43</v>
      </c>
      <c r="AS15" s="13" t="str">
        <f>_xlfn.IFNA(IF(AS$3="Productivity",
INDEX('Productivity Dump'!$E$4:$AJ$500,
MATCH($A15,'Productivity Dump'!$A$4:$A$500,0),
MATCH(AS$2,'Productivity Dump'!$E$3:$AJ$3,0)
),
IF(AS$3="Attendance",
INDEX('Attendance Dump'!$E$2:$AI$400,
MATCH($A15,'Attendance Dump'!$B$2:$B$400,0),
MATCH(AS$2,'Attendance Dump'!$E$1:$AI$1,0)
),
INDEX('Active Hour''s Dump'!$D$3:$AH$337,
MATCH($C15,'Active Hour''s Dump'!$A$3:$A$337,0),
MATCH(AS$2,'Active Hour''s Dump'!$D$2:$AH$2,0)
))),"")</f>
        <v>P</v>
      </c>
      <c r="AT15" s="54">
        <f>_xlfn.IFNA(IF(AT$3="Productivity",
INDEX('Productivity Dump'!$E$4:$AJ$500,
MATCH($A15,'Productivity Dump'!$A$4:$A$500,0),
MATCH(AT$2,'Productivity Dump'!$E$3:$AJ$3,0)
),
IF(AT$3="Attendance",
INDEX('Attendance Dump'!$E$2:$AI$400,
MATCH($A15,'Attendance Dump'!$B$2:$B$400,0),
MATCH(AT$2,'Attendance Dump'!$E$1:$AI$1,0)
),
INDEX('Active Hour''s Dump'!$D$3:$AH$337,
MATCH($C15,'Active Hour''s Dump'!$A$3:$A$337,0),
MATCH(AT$2,'Active Hour''s Dump'!$D$2:$AH$2,0)
))),"")</f>
        <v>12</v>
      </c>
      <c r="AU15" s="13">
        <f>_xlfn.IFNA(IF(AU$3="Productivity",
INDEX('Productivity Dump'!$E$4:$AJ$500,
MATCH($A15,'Productivity Dump'!$A$4:$A$500,0),
MATCH(AU$2,'Productivity Dump'!$E$3:$AJ$3,0)
),
IF(AU$3="Attendance",
INDEX('Attendance Dump'!$E$2:$AI$400,
MATCH($A15,'Attendance Dump'!$B$2:$B$400,0),
MATCH(AU$2,'Attendance Dump'!$E$1:$AI$1,0)
),
INDEX('Active Hour''s Dump'!$D$3:$AH$337,
MATCH($C15,'Active Hour''s Dump'!$A$3:$A$337,0),
MATCH(AU$2,'Active Hour''s Dump'!$D$2:$AH$2,0)
))),"")</f>
        <v>1094.8279999999997</v>
      </c>
      <c r="AV15" s="13" t="str">
        <f>_xlfn.IFNA(IF(AV$3="Productivity",
INDEX('Productivity Dump'!$E$4:$AJ$500,
MATCH($A15,'Productivity Dump'!$A$4:$A$500,0),
MATCH(AV$2,'Productivity Dump'!$E$3:$AJ$3,0)
),
IF(AV$3="Attendance",
INDEX('Attendance Dump'!$E$2:$AI$400,
MATCH($A15,'Attendance Dump'!$B$2:$B$400,0),
MATCH(AV$2,'Attendance Dump'!$E$1:$AI$1,0)
),
INDEX('Active Hour''s Dump'!$D$3:$AH$337,
MATCH($C15,'Active Hour''s Dump'!$A$3:$A$337,0),
MATCH(AV$2,'Active Hour''s Dump'!$D$2:$AH$2,0)
))),"")</f>
        <v>P</v>
      </c>
      <c r="AW15" s="54">
        <f>_xlfn.IFNA(IF(AW$3="Productivity",
INDEX('Productivity Dump'!$E$4:$AJ$500,
MATCH($A15,'Productivity Dump'!$A$4:$A$500,0),
MATCH(AW$2,'Productivity Dump'!$E$3:$AJ$3,0)
),
IF(AW$3="Attendance",
INDEX('Attendance Dump'!$E$2:$AI$400,
MATCH($A15,'Attendance Dump'!$B$2:$B$400,0),
MATCH(AW$2,'Attendance Dump'!$E$1:$AI$1,0)
),
INDEX('Active Hour''s Dump'!$D$3:$AH$337,
MATCH($C15,'Active Hour''s Dump'!$A$3:$A$337,0),
MATCH(AW$2,'Active Hour''s Dump'!$D$2:$AH$2,0)
))),"")</f>
        <v>10.25</v>
      </c>
      <c r="AX15" s="13">
        <f>_xlfn.IFNA(IF(AX$3="Productivity",
INDEX('Productivity Dump'!$E$4:$AJ$500,
MATCH($A15,'Productivity Dump'!$A$4:$A$500,0),
MATCH(AX$2,'Productivity Dump'!$E$3:$AJ$3,0)
),
IF(AX$3="Attendance",
INDEX('Attendance Dump'!$E$2:$AI$400,
MATCH($A15,'Attendance Dump'!$B$2:$B$400,0),
MATCH(AX$2,'Attendance Dump'!$E$1:$AI$1,0)
),
INDEX('Active Hour''s Dump'!$D$3:$AH$337,
MATCH($C15,'Active Hour''s Dump'!$A$3:$A$337,0),
MATCH(AX$2,'Active Hour''s Dump'!$D$2:$AH$2,0)
))),"")</f>
        <v>1102.0709999999997</v>
      </c>
      <c r="AY15" s="13" t="str">
        <f>_xlfn.IFNA(IF(AY$3="Productivity",
INDEX('Productivity Dump'!$E$4:$AJ$500,
MATCH($A15,'Productivity Dump'!$A$4:$A$500,0),
MATCH(AY$2,'Productivity Dump'!$E$3:$AJ$3,0)
),
IF(AY$3="Attendance",
INDEX('Attendance Dump'!$E$2:$AI$400,
MATCH($A15,'Attendance Dump'!$B$2:$B$400,0),
MATCH(AY$2,'Attendance Dump'!$E$1:$AI$1,0)
),
INDEX('Active Hour''s Dump'!$D$3:$AH$337,
MATCH($C15,'Active Hour''s Dump'!$A$3:$A$337,0),
MATCH(AY$2,'Active Hour''s Dump'!$D$2:$AH$2,0)
))),"")</f>
        <v>P</v>
      </c>
      <c r="AZ15" s="54">
        <f>_xlfn.IFNA(IF(AZ$3="Productivity",
INDEX('Productivity Dump'!$E$4:$AJ$500,
MATCH($A15,'Productivity Dump'!$A$4:$A$500,0),
MATCH(AZ$2,'Productivity Dump'!$E$3:$AJ$3,0)
),
IF(AZ$3="Attendance",
INDEX('Attendance Dump'!$E$2:$AI$400,
MATCH($A15,'Attendance Dump'!$B$2:$B$400,0),
MATCH(AZ$2,'Attendance Dump'!$E$1:$AI$1,0)
),
INDEX('Active Hour''s Dump'!$D$3:$AH$337,
MATCH($C15,'Active Hour''s Dump'!$A$3:$A$337,0),
MATCH(AZ$2,'Active Hour''s Dump'!$D$2:$AH$2,0)
))),"")</f>
        <v>11.1666666666667</v>
      </c>
      <c r="BA15" s="13">
        <f>_xlfn.IFNA(IF(BA$3="Productivity",
INDEX('Productivity Dump'!$E$4:$AJ$500,
MATCH($A15,'Productivity Dump'!$A$4:$A$500,0),
MATCH(BA$2,'Productivity Dump'!$E$3:$AJ$3,0)
),
IF(BA$3="Attendance",
INDEX('Attendance Dump'!$E$2:$AI$400,
MATCH($A15,'Attendance Dump'!$B$2:$B$400,0),
MATCH(BA$2,'Attendance Dump'!$E$1:$AI$1,0)
),
INDEX('Active Hour''s Dump'!$D$3:$AH$337,
MATCH($C15,'Active Hour''s Dump'!$A$3:$A$337,0),
MATCH(BA$2,'Active Hour''s Dump'!$D$2:$AH$2,0)
))),"")</f>
        <v>1049.904</v>
      </c>
      <c r="BB15" s="13" t="str">
        <f>_xlfn.IFNA(IF(BB$3="Productivity",
INDEX('Productivity Dump'!$E$4:$AJ$500,
MATCH($A15,'Productivity Dump'!$A$4:$A$500,0),
MATCH(BB$2,'Productivity Dump'!$E$3:$AJ$3,0)
),
IF(BB$3="Attendance",
INDEX('Attendance Dump'!$E$2:$AI$400,
MATCH($A15,'Attendance Dump'!$B$2:$B$400,0),
MATCH(BB$2,'Attendance Dump'!$E$1:$AI$1,0)
),
INDEX('Active Hour''s Dump'!$D$3:$AH$337,
MATCH($C15,'Active Hour''s Dump'!$A$3:$A$337,0),
MATCH(BB$2,'Active Hour''s Dump'!$D$2:$AH$2,0)
))),"")</f>
        <v>P</v>
      </c>
      <c r="BC15" s="54">
        <f>_xlfn.IFNA(IF(BC$3="Productivity",
INDEX('Productivity Dump'!$E$4:$AJ$500,
MATCH($A15,'Productivity Dump'!$A$4:$A$500,0),
MATCH(BC$2,'Productivity Dump'!$E$3:$AJ$3,0)
),
IF(BC$3="Attendance",
INDEX('Attendance Dump'!$E$2:$AI$400,
MATCH($A15,'Attendance Dump'!$B$2:$B$400,0),
MATCH(BC$2,'Attendance Dump'!$E$1:$AI$1,0)
),
INDEX('Active Hour''s Dump'!$D$3:$AH$337,
MATCH($C15,'Active Hour''s Dump'!$A$3:$A$337,0),
MATCH(BC$2,'Active Hour''s Dump'!$D$2:$AH$2,0)
))),"")</f>
        <v>11.5</v>
      </c>
      <c r="BD15" s="13">
        <f>_xlfn.IFNA(IF(BD$3="Productivity",
INDEX('Productivity Dump'!$E$4:$AJ$500,
MATCH($A15,'Productivity Dump'!$A$4:$A$500,0),
MATCH(BD$2,'Productivity Dump'!$E$3:$AJ$3,0)
),
IF(BD$3="Attendance",
INDEX('Attendance Dump'!$E$2:$AI$400,
MATCH($A15,'Attendance Dump'!$B$2:$B$400,0),
MATCH(BD$2,'Attendance Dump'!$E$1:$AI$1,0)
),
INDEX('Active Hour''s Dump'!$D$3:$AH$337,
MATCH($C15,'Active Hour''s Dump'!$A$3:$A$337,0),
MATCH(BD$2,'Active Hour''s Dump'!$D$2:$AH$2,0)
))),"")</f>
        <v>1031.1029999999998</v>
      </c>
      <c r="BE15" s="13" t="str">
        <f>_xlfn.IFNA(IF(BE$3="Productivity",
INDEX('Productivity Dump'!$E$4:$AJ$500,
MATCH($A15,'Productivity Dump'!$A$4:$A$500,0),
MATCH(BE$2,'Productivity Dump'!$E$3:$AJ$3,0)
),
IF(BE$3="Attendance",
INDEX('Attendance Dump'!$E$2:$AI$400,
MATCH($A15,'Attendance Dump'!$B$2:$B$400,0),
MATCH(BE$2,'Attendance Dump'!$E$1:$AI$1,0)
),
INDEX('Active Hour''s Dump'!$D$3:$AH$337,
MATCH($C15,'Active Hour''s Dump'!$A$3:$A$337,0),
MATCH(BE$2,'Active Hour''s Dump'!$D$2:$AH$2,0)
))),"")</f>
        <v>P</v>
      </c>
      <c r="BF15" s="54">
        <f>_xlfn.IFNA(IF(BF$3="Productivity",
INDEX('Productivity Dump'!$E$4:$AJ$500,
MATCH($A15,'Productivity Dump'!$A$4:$A$500,0),
MATCH(BF$2,'Productivity Dump'!$E$3:$AJ$3,0)
),
IF(BF$3="Attendance",
INDEX('Attendance Dump'!$E$2:$AI$400,
MATCH($A15,'Attendance Dump'!$B$2:$B$400,0),
MATCH(BF$2,'Attendance Dump'!$E$1:$AI$1,0)
),
INDEX('Active Hour''s Dump'!$D$3:$AH$337,
MATCH($C15,'Active Hour''s Dump'!$A$3:$A$337,0),
MATCH(BF$2,'Active Hour''s Dump'!$D$2:$AH$2,0)
))),"")</f>
        <v>10.75</v>
      </c>
      <c r="BG15" s="13">
        <f>_xlfn.IFNA(IF(BG$3="Productivity",
INDEX('Productivity Dump'!$E$4:$AJ$500,
MATCH($A15,'Productivity Dump'!$A$4:$A$500,0),
MATCH(BG$2,'Productivity Dump'!$E$3:$AJ$3,0)
),
IF(BG$3="Attendance",
INDEX('Attendance Dump'!$E$2:$AI$400,
MATCH($A15,'Attendance Dump'!$B$2:$B$400,0),
MATCH(BG$2,'Attendance Dump'!$E$1:$AI$1,0)
),
INDEX('Active Hour''s Dump'!$D$3:$AH$337,
MATCH($C15,'Active Hour''s Dump'!$A$3:$A$337,0),
MATCH(BG$2,'Active Hour''s Dump'!$D$2:$AH$2,0)
))),"")</f>
        <v>0</v>
      </c>
      <c r="BH15" s="13" t="str">
        <f>_xlfn.IFNA(IF(BH$3="Productivity",
INDEX('Productivity Dump'!$E$4:$AJ$500,
MATCH($A15,'Productivity Dump'!$A$4:$A$500,0),
MATCH(BH$2,'Productivity Dump'!$E$3:$AJ$3,0)
),
IF(BH$3="Attendance",
INDEX('Attendance Dump'!$E$2:$AI$400,
MATCH($A15,'Attendance Dump'!$B$2:$B$400,0),
MATCH(BH$2,'Attendance Dump'!$E$1:$AI$1,0)
),
INDEX('Active Hour''s Dump'!$D$3:$AH$337,
MATCH($C15,'Active Hour''s Dump'!$A$3:$A$337,0),
MATCH(BH$2,'Active Hour''s Dump'!$D$2:$AH$2,0)
))),"")</f>
        <v>WO</v>
      </c>
      <c r="BI15" s="54">
        <f>_xlfn.IFNA(IF(BI$3="Productivity",
INDEX('Productivity Dump'!$E$4:$AJ$500,
MATCH($A15,'Productivity Dump'!$A$4:$A$500,0),
MATCH(BI$2,'Productivity Dump'!$E$3:$AJ$3,0)
),
IF(BI$3="Attendance",
INDEX('Attendance Dump'!$E$2:$AI$400,
MATCH($A15,'Attendance Dump'!$B$2:$B$400,0),
MATCH(BI$2,'Attendance Dump'!$E$1:$AI$1,0)
),
INDEX('Active Hour''s Dump'!$D$3:$AH$337,
MATCH($C15,'Active Hour''s Dump'!$A$3:$A$337,0),
MATCH(BI$2,'Active Hour''s Dump'!$D$2:$AH$2,0)
))),"")</f>
        <v>0</v>
      </c>
      <c r="BJ15" s="13">
        <f>_xlfn.IFNA(IF(BJ$3="Productivity",
INDEX('Productivity Dump'!$E$4:$AJ$500,
MATCH($A15,'Productivity Dump'!$A$4:$A$500,0),
MATCH(BJ$2,'Productivity Dump'!$E$3:$AJ$3,0)
),
IF(BJ$3="Attendance",
INDEX('Attendance Dump'!$E$2:$AI$400,
MATCH($A15,'Attendance Dump'!$B$2:$B$400,0),
MATCH(BJ$2,'Attendance Dump'!$E$1:$AI$1,0)
),
INDEX('Active Hour''s Dump'!$D$3:$AH$337,
MATCH($C15,'Active Hour''s Dump'!$A$3:$A$337,0),
MATCH(BJ$2,'Active Hour''s Dump'!$D$2:$AH$2,0)
))),"")</f>
        <v>606.94200000000001</v>
      </c>
      <c r="BK15" s="13" t="str">
        <f>_xlfn.IFNA(IF(BK$3="Productivity",
INDEX('Productivity Dump'!$E$4:$AJ$500,
MATCH($A15,'Productivity Dump'!$A$4:$A$500,0),
MATCH(BK$2,'Productivity Dump'!$E$3:$AJ$3,0)
),
IF(BK$3="Attendance",
INDEX('Attendance Dump'!$E$2:$AI$400,
MATCH($A15,'Attendance Dump'!$B$2:$B$400,0),
MATCH(BK$2,'Attendance Dump'!$E$1:$AI$1,0)
),
INDEX('Active Hour''s Dump'!$D$3:$AH$337,
MATCH($C15,'Active Hour''s Dump'!$A$3:$A$337,0),
MATCH(BK$2,'Active Hour''s Dump'!$D$2:$AH$2,0)
))),"")</f>
        <v>P</v>
      </c>
      <c r="BL15" s="54">
        <f>_xlfn.IFNA(IF(BL$3="Productivity",
INDEX('Productivity Dump'!$E$4:$AJ$500,
MATCH($A15,'Productivity Dump'!$A$4:$A$500,0),
MATCH(BL$2,'Productivity Dump'!$E$3:$AJ$3,0)
),
IF(BL$3="Attendance",
INDEX('Attendance Dump'!$E$2:$AI$400,
MATCH($A15,'Attendance Dump'!$B$2:$B$400,0),
MATCH(BL$2,'Attendance Dump'!$E$1:$AI$1,0)
),
INDEX('Active Hour''s Dump'!$D$3:$AH$337,
MATCH($C15,'Active Hour''s Dump'!$A$3:$A$337,0),
MATCH(BL$2,'Active Hour''s Dump'!$D$2:$AH$2,0)
))),"")</f>
        <v>7.75</v>
      </c>
      <c r="BM15" s="13">
        <f>_xlfn.IFNA(IF(BM$3="Productivity",
INDEX('Productivity Dump'!$E$4:$AJ$500,
MATCH($A15,'Productivity Dump'!$A$4:$A$500,0),
MATCH(BM$2,'Productivity Dump'!$E$3:$AJ$3,0)
),
IF(BM$3="Attendance",
INDEX('Attendance Dump'!$E$2:$AI$400,
MATCH($A15,'Attendance Dump'!$B$2:$B$400,0),
MATCH(BM$2,'Attendance Dump'!$E$1:$AI$1,0)
),
INDEX('Active Hour''s Dump'!$D$3:$AH$337,
MATCH($C15,'Active Hour''s Dump'!$A$3:$A$337,0),
MATCH(BM$2,'Active Hour''s Dump'!$D$2:$AH$2,0)
))),"")</f>
        <v>1083.961</v>
      </c>
      <c r="BN15" s="13" t="str">
        <f>_xlfn.IFNA(IF(BN$3="Productivity",
INDEX('Productivity Dump'!$E$4:$AJ$500,
MATCH($A15,'Productivity Dump'!$A$4:$A$500,0),
MATCH(BN$2,'Productivity Dump'!$E$3:$AJ$3,0)
),
IF(BN$3="Attendance",
INDEX('Attendance Dump'!$E$2:$AI$400,
MATCH($A15,'Attendance Dump'!$B$2:$B$400,0),
MATCH(BN$2,'Attendance Dump'!$E$1:$AI$1,0)
),
INDEX('Active Hour''s Dump'!$D$3:$AH$337,
MATCH($C15,'Active Hour''s Dump'!$A$3:$A$337,0),
MATCH(BN$2,'Active Hour''s Dump'!$D$2:$AH$2,0)
))),"")</f>
        <v>P</v>
      </c>
      <c r="BO15" s="54">
        <f>_xlfn.IFNA(IF(BO$3="Productivity",
INDEX('Productivity Dump'!$E$4:$AJ$500,
MATCH($A15,'Productivity Dump'!$A$4:$A$500,0),
MATCH(BO$2,'Productivity Dump'!$E$3:$AJ$3,0)
),
IF(BO$3="Attendance",
INDEX('Attendance Dump'!$E$2:$AI$400,
MATCH($A15,'Attendance Dump'!$B$2:$B$400,0),
MATCH(BO$2,'Attendance Dump'!$E$1:$AI$1,0)
),
INDEX('Active Hour''s Dump'!$D$3:$AH$337,
MATCH($C15,'Active Hour''s Dump'!$A$3:$A$337,0),
MATCH(BO$2,'Active Hour''s Dump'!$D$2:$AH$2,0)
))),"")</f>
        <v>11.25</v>
      </c>
      <c r="BP15" s="13">
        <f>_xlfn.IFNA(IF(BP$3="Productivity",
INDEX('Productivity Dump'!$E$4:$AJ$500,
MATCH($A15,'Productivity Dump'!$A$4:$A$500,0),
MATCH(BP$2,'Productivity Dump'!$E$3:$AJ$3,0)
),
IF(BP$3="Attendance",
INDEX('Attendance Dump'!$E$2:$AI$400,
MATCH($A15,'Attendance Dump'!$B$2:$B$400,0),
MATCH(BP$2,'Attendance Dump'!$E$1:$AI$1,0)
),
INDEX('Active Hour''s Dump'!$D$3:$AH$337,
MATCH($C15,'Active Hour''s Dump'!$A$3:$A$337,0),
MATCH(BP$2,'Active Hour''s Dump'!$D$2:$AH$2,0)
))),"")</f>
        <v>1043.598</v>
      </c>
      <c r="BQ15" s="13" t="str">
        <f>_xlfn.IFNA(IF(BQ$3="Productivity",
INDEX('Productivity Dump'!$E$4:$AJ$500,
MATCH($A15,'Productivity Dump'!$A$4:$A$500,0),
MATCH(BQ$2,'Productivity Dump'!$E$3:$AJ$3,0)
),
IF(BQ$3="Attendance",
INDEX('Attendance Dump'!$E$2:$AI$400,
MATCH($A15,'Attendance Dump'!$B$2:$B$400,0),
MATCH(BQ$2,'Attendance Dump'!$E$1:$AI$1,0)
),
INDEX('Active Hour''s Dump'!$D$3:$AH$337,
MATCH($C15,'Active Hour''s Dump'!$A$3:$A$337,0),
MATCH(BQ$2,'Active Hour''s Dump'!$D$2:$AH$2,0)
))),"")</f>
        <v>P</v>
      </c>
      <c r="BR15" s="54">
        <f>_xlfn.IFNA(IF(BR$3="Productivity",
INDEX('Productivity Dump'!$E$4:$AJ$500,
MATCH($A15,'Productivity Dump'!$A$4:$A$500,0),
MATCH(BR$2,'Productivity Dump'!$E$3:$AJ$3,0)
),
IF(BR$3="Attendance",
INDEX('Attendance Dump'!$E$2:$AI$400,
MATCH($A15,'Attendance Dump'!$B$2:$B$400,0),
MATCH(BR$2,'Attendance Dump'!$E$1:$AI$1,0)
),
INDEX('Active Hour''s Dump'!$D$3:$AH$337,
MATCH($C15,'Active Hour''s Dump'!$A$3:$A$337,0),
MATCH(BR$2,'Active Hour''s Dump'!$D$2:$AH$2,0)
))),"")</f>
        <v>12.0833333333333</v>
      </c>
      <c r="BS15" s="13">
        <f>_xlfn.IFNA(IF(BS$3="Productivity",
INDEX('Productivity Dump'!$E$4:$AJ$500,
MATCH($A15,'Productivity Dump'!$A$4:$A$500,0),
MATCH(BS$2,'Productivity Dump'!$E$3:$AJ$3,0)
),
IF(BS$3="Attendance",
INDEX('Attendance Dump'!$E$2:$AI$400,
MATCH($A15,'Attendance Dump'!$B$2:$B$400,0),
MATCH(BS$2,'Attendance Dump'!$E$1:$AI$1,0)
),
INDEX('Active Hour''s Dump'!$D$3:$AH$337,
MATCH($C15,'Active Hour''s Dump'!$A$3:$A$337,0),
MATCH(BS$2,'Active Hour''s Dump'!$D$2:$AH$2,0)
))),"")</f>
        <v>1050.4110000000003</v>
      </c>
      <c r="BT15" s="13" t="str">
        <f>_xlfn.IFNA(IF(BT$3="Productivity",
INDEX('Productivity Dump'!$E$4:$AJ$500,
MATCH($A15,'Productivity Dump'!$A$4:$A$500,0),
MATCH(BT$2,'Productivity Dump'!$E$3:$AJ$3,0)
),
IF(BT$3="Attendance",
INDEX('Attendance Dump'!$E$2:$AI$400,
MATCH($A15,'Attendance Dump'!$B$2:$B$400,0),
MATCH(BT$2,'Attendance Dump'!$E$1:$AI$1,0)
),
INDEX('Active Hour''s Dump'!$D$3:$AH$337,
MATCH($C15,'Active Hour''s Dump'!$A$3:$A$337,0),
MATCH(BT$2,'Active Hour''s Dump'!$D$2:$AH$2,0)
))),"")</f>
        <v>H(P)</v>
      </c>
      <c r="BU15" s="54">
        <f>_xlfn.IFNA(IF(BU$3="Productivity",
INDEX('Productivity Dump'!$E$4:$AJ$500,
MATCH($A15,'Productivity Dump'!$A$4:$A$500,0),
MATCH(BU$2,'Productivity Dump'!$E$3:$AJ$3,0)
),
IF(BU$3="Attendance",
INDEX('Attendance Dump'!$E$2:$AI$400,
MATCH($A15,'Attendance Dump'!$B$2:$B$400,0),
MATCH(BU$2,'Attendance Dump'!$E$1:$AI$1,0)
),
INDEX('Active Hour''s Dump'!$D$3:$AH$337,
MATCH($C15,'Active Hour''s Dump'!$A$3:$A$337,0),
MATCH(BU$2,'Active Hour''s Dump'!$D$2:$AH$2,0)
))),"")</f>
        <v>11</v>
      </c>
      <c r="BV15" s="13">
        <f>_xlfn.IFNA(IF(BV$3="Productivity",
INDEX('Productivity Dump'!$E$4:$AJ$500,
MATCH($A15,'Productivity Dump'!$A$4:$A$500,0),
MATCH(BV$2,'Productivity Dump'!$E$3:$AJ$3,0)
),
IF(BV$3="Attendance",
INDEX('Attendance Dump'!$E$2:$AI$400,
MATCH($A15,'Attendance Dump'!$B$2:$B$400,0),
MATCH(BV$2,'Attendance Dump'!$E$1:$AI$1,0)
),
INDEX('Active Hour''s Dump'!$D$3:$AH$337,
MATCH($C15,'Active Hour''s Dump'!$A$3:$A$337,0),
MATCH(BV$2,'Active Hour''s Dump'!$D$2:$AH$2,0)
))),"")</f>
        <v>1052.2390000000003</v>
      </c>
      <c r="BW15" s="13" t="str">
        <f>_xlfn.IFNA(IF(BW$3="Productivity",
INDEX('Productivity Dump'!$E$4:$AJ$500,
MATCH($A15,'Productivity Dump'!$A$4:$A$500,0),
MATCH(BW$2,'Productivity Dump'!$E$3:$AJ$3,0)
),
IF(BW$3="Attendance",
INDEX('Attendance Dump'!$E$2:$AI$400,
MATCH($A15,'Attendance Dump'!$B$2:$B$400,0),
MATCH(BW$2,'Attendance Dump'!$E$1:$AI$1,0)
),
INDEX('Active Hour''s Dump'!$D$3:$AH$337,
MATCH($C15,'Active Hour''s Dump'!$A$3:$A$337,0),
MATCH(BW$2,'Active Hour''s Dump'!$D$2:$AH$2,0)
))),"")</f>
        <v>P</v>
      </c>
      <c r="BX15" s="54">
        <f>_xlfn.IFNA(IF(BX$3="Productivity",
INDEX('Productivity Dump'!$E$4:$AJ$500,
MATCH($A15,'Productivity Dump'!$A$4:$A$500,0),
MATCH(BX$2,'Productivity Dump'!$E$3:$AJ$3,0)
),
IF(BX$3="Attendance",
INDEX('Attendance Dump'!$E$2:$AI$400,
MATCH($A15,'Attendance Dump'!$B$2:$B$400,0),
MATCH(BX$2,'Attendance Dump'!$E$1:$AI$1,0)
),
INDEX('Active Hour''s Dump'!$D$3:$AH$337,
MATCH($C15,'Active Hour''s Dump'!$A$3:$A$337,0),
MATCH(BX$2,'Active Hour''s Dump'!$D$2:$AH$2,0)
))),"")</f>
        <v>10.75</v>
      </c>
      <c r="BY15" s="13">
        <f>_xlfn.IFNA(IF(BY$3="Productivity",
INDEX('Productivity Dump'!$E$4:$AJ$500,
MATCH($A15,'Productivity Dump'!$A$4:$A$500,0),
MATCH(BY$2,'Productivity Dump'!$E$3:$AJ$3,0)
),
IF(BY$3="Attendance",
INDEX('Attendance Dump'!$E$2:$AI$400,
MATCH($A15,'Attendance Dump'!$B$2:$B$400,0),
MATCH(BY$2,'Attendance Dump'!$E$1:$AI$1,0)
),
INDEX('Active Hour''s Dump'!$D$3:$AH$337,
MATCH($C15,'Active Hour''s Dump'!$A$3:$A$337,0),
MATCH(BY$2,'Active Hour''s Dump'!$D$2:$AH$2,0)
))),"")</f>
        <v>1064.6859999999999</v>
      </c>
      <c r="BZ15" s="13" t="str">
        <f>_xlfn.IFNA(IF(BZ$3="Productivity",
INDEX('Productivity Dump'!$E$4:$AJ$500,
MATCH($A15,'Productivity Dump'!$A$4:$A$500,0),
MATCH(BZ$2,'Productivity Dump'!$E$3:$AJ$3,0)
),
IF(BZ$3="Attendance",
INDEX('Attendance Dump'!$E$2:$AI$400,
MATCH($A15,'Attendance Dump'!$B$2:$B$400,0),
MATCH(BZ$2,'Attendance Dump'!$E$1:$AI$1,0)
),
INDEX('Active Hour''s Dump'!$D$3:$AH$337,
MATCH($C15,'Active Hour''s Dump'!$A$3:$A$337,0),
MATCH(BZ$2,'Active Hour''s Dump'!$D$2:$AH$2,0)
))),"")</f>
        <v>P</v>
      </c>
      <c r="CA15" s="54">
        <f>_xlfn.IFNA(IF(CA$3="Productivity",
INDEX('Productivity Dump'!$E$4:$AJ$500,
MATCH($A15,'Productivity Dump'!$A$4:$A$500,0),
MATCH(CA$2,'Productivity Dump'!$E$3:$AJ$3,0)
),
IF(CA$3="Attendance",
INDEX('Attendance Dump'!$E$2:$AI$400,
MATCH($A15,'Attendance Dump'!$B$2:$B$400,0),
MATCH(CA$2,'Attendance Dump'!$E$1:$AI$1,0)
),
INDEX('Active Hour''s Dump'!$D$3:$AH$337,
MATCH($C15,'Active Hour''s Dump'!$A$3:$A$337,0),
MATCH(CA$2,'Active Hour''s Dump'!$D$2:$AH$2,0)
))),"")</f>
        <v>10.3333333333333</v>
      </c>
      <c r="CB15" s="13">
        <f>_xlfn.IFNA(IF(CB$3="Productivity",
INDEX('Productivity Dump'!$E$4:$AJ$500,
MATCH($A15,'Productivity Dump'!$A$4:$A$500,0),
MATCH(CB$2,'Productivity Dump'!$E$3:$AJ$3,0)
),
IF(CB$3="Attendance",
INDEX('Attendance Dump'!$E$2:$AI$400,
MATCH($A15,'Attendance Dump'!$B$2:$B$400,0),
MATCH(CB$2,'Attendance Dump'!$E$1:$AI$1,0)
),
INDEX('Active Hour''s Dump'!$D$3:$AH$337,
MATCH($C15,'Active Hour''s Dump'!$A$3:$A$337,0),
MATCH(CB$2,'Active Hour''s Dump'!$D$2:$AH$2,0)
))),"")</f>
        <v>0</v>
      </c>
      <c r="CC15" s="13" t="str">
        <f>_xlfn.IFNA(IF(CC$3="Productivity",
INDEX('Productivity Dump'!$E$4:$AJ$500,
MATCH($A15,'Productivity Dump'!$A$4:$A$500,0),
MATCH(CC$2,'Productivity Dump'!$E$3:$AJ$3,0)
),
IF(CC$3="Attendance",
INDEX('Attendance Dump'!$E$2:$AI$400,
MATCH($A15,'Attendance Dump'!$B$2:$B$400,0),
MATCH(CC$2,'Attendance Dump'!$E$1:$AI$1,0)
),
INDEX('Active Hour''s Dump'!$D$3:$AH$337,
MATCH($C15,'Active Hour''s Dump'!$A$3:$A$337,0),
MATCH(CC$2,'Active Hour''s Dump'!$D$2:$AH$2,0)
))),"")</f>
        <v>WO</v>
      </c>
      <c r="CD15" s="54">
        <f>_xlfn.IFNA(IF(CD$3="Productivity",
INDEX('Productivity Dump'!$E$4:$AJ$500,
MATCH($A15,'Productivity Dump'!$A$4:$A$500,0),
MATCH(CD$2,'Productivity Dump'!$E$3:$AJ$3,0)
),
IF(CD$3="Attendance",
INDEX('Attendance Dump'!$E$2:$AI$400,
MATCH($A15,'Attendance Dump'!$B$2:$B$400,0),
MATCH(CD$2,'Attendance Dump'!$E$1:$AI$1,0)
),
INDEX('Active Hour''s Dump'!$D$3:$AH$337,
MATCH($C15,'Active Hour''s Dump'!$A$3:$A$337,0),
MATCH(CD$2,'Active Hour''s Dump'!$D$2:$AH$2,0)
))),"")</f>
        <v>0</v>
      </c>
      <c r="CE15" s="13">
        <f>_xlfn.IFNA(IF(CE$3="Productivity",
INDEX('Productivity Dump'!$E$4:$AJ$500,
MATCH($A15,'Productivity Dump'!$A$4:$A$500,0),
MATCH(CE$2,'Productivity Dump'!$E$3:$AJ$3,0)
),
IF(CE$3="Attendance",
INDEX('Attendance Dump'!$E$2:$AI$400,
MATCH($A15,'Attendance Dump'!$B$2:$B$400,0),
MATCH(CE$2,'Attendance Dump'!$E$1:$AI$1,0)
),
INDEX('Active Hour''s Dump'!$D$3:$AH$337,
MATCH($C15,'Active Hour''s Dump'!$A$3:$A$337,0),
MATCH(CE$2,'Active Hour''s Dump'!$D$2:$AH$2,0)
))),"")</f>
        <v>644.32299999999975</v>
      </c>
      <c r="CF15" s="13" t="str">
        <f>_xlfn.IFNA(IF(CF$3="Productivity",
INDEX('Productivity Dump'!$E$4:$AJ$500,
MATCH($A15,'Productivity Dump'!$A$4:$A$500,0),
MATCH(CF$2,'Productivity Dump'!$E$3:$AJ$3,0)
),
IF(CF$3="Attendance",
INDEX('Attendance Dump'!$E$2:$AI$400,
MATCH($A15,'Attendance Dump'!$B$2:$B$400,0),
MATCH(CF$2,'Attendance Dump'!$E$1:$AI$1,0)
),
INDEX('Active Hour''s Dump'!$D$3:$AH$337,
MATCH($C15,'Active Hour''s Dump'!$A$3:$A$337,0),
MATCH(CF$2,'Active Hour''s Dump'!$D$2:$AH$2,0)
))),"")</f>
        <v>P</v>
      </c>
      <c r="CG15" s="54">
        <f>_xlfn.IFNA(IF(CG$3="Productivity",
INDEX('Productivity Dump'!$E$4:$AJ$500,
MATCH($A15,'Productivity Dump'!$A$4:$A$500,0),
MATCH(CG$2,'Productivity Dump'!$E$3:$AJ$3,0)
),
IF(CG$3="Attendance",
INDEX('Attendance Dump'!$E$2:$AI$400,
MATCH($A15,'Attendance Dump'!$B$2:$B$400,0),
MATCH(CG$2,'Attendance Dump'!$E$1:$AI$1,0)
),
INDEX('Active Hour''s Dump'!$D$3:$AH$337,
MATCH($C15,'Active Hour''s Dump'!$A$3:$A$337,0),
MATCH(CG$2,'Active Hour''s Dump'!$D$2:$AH$2,0)
))),"")</f>
        <v>7.6666666666666696</v>
      </c>
      <c r="CH15" s="13">
        <f>_xlfn.IFNA(IF(CH$3="Productivity",
INDEX('Productivity Dump'!$E$4:$AJ$500,
MATCH($A15,'Productivity Dump'!$A$4:$A$500,0),
MATCH(CH$2,'Productivity Dump'!$E$3:$AJ$3,0)
),
IF(CH$3="Attendance",
INDEX('Attendance Dump'!$E$2:$AI$400,
MATCH($A15,'Attendance Dump'!$B$2:$B$400,0),
MATCH(CH$2,'Attendance Dump'!$E$1:$AI$1,0)
),
INDEX('Active Hour''s Dump'!$D$3:$AH$337,
MATCH($C15,'Active Hour''s Dump'!$A$3:$A$337,0),
MATCH(CH$2,'Active Hour''s Dump'!$D$2:$AH$2,0)
))),"")</f>
        <v>1045.357</v>
      </c>
      <c r="CI15" s="13" t="str">
        <f>_xlfn.IFNA(IF(CI$3="Productivity",
INDEX('Productivity Dump'!$E$4:$AJ$500,
MATCH($A15,'Productivity Dump'!$A$4:$A$500,0),
MATCH(CI$2,'Productivity Dump'!$E$3:$AJ$3,0)
),
IF(CI$3="Attendance",
INDEX('Attendance Dump'!$E$2:$AI$400,
MATCH($A15,'Attendance Dump'!$B$2:$B$400,0),
MATCH(CI$2,'Attendance Dump'!$E$1:$AI$1,0)
),
INDEX('Active Hour''s Dump'!$D$3:$AH$337,
MATCH($C15,'Active Hour''s Dump'!$A$3:$A$337,0),
MATCH(CI$2,'Active Hour''s Dump'!$D$2:$AH$2,0)
))),"")</f>
        <v>P</v>
      </c>
      <c r="CJ15" s="54">
        <f>_xlfn.IFNA(IF(CJ$3="Productivity",
INDEX('Productivity Dump'!$E$4:$AJ$500,
MATCH($A15,'Productivity Dump'!$A$4:$A$500,0),
MATCH(CJ$2,'Productivity Dump'!$E$3:$AJ$3,0)
),
IF(CJ$3="Attendance",
INDEX('Attendance Dump'!$E$2:$AI$400,
MATCH($A15,'Attendance Dump'!$B$2:$B$400,0),
MATCH(CJ$2,'Attendance Dump'!$E$1:$AI$1,0)
),
INDEX('Active Hour''s Dump'!$D$3:$AH$337,
MATCH($C15,'Active Hour''s Dump'!$A$3:$A$337,0),
MATCH(CJ$2,'Active Hour''s Dump'!$D$2:$AH$2,0)
))),"")</f>
        <v>11.4166666666667</v>
      </c>
      <c r="CK15" s="13">
        <f>_xlfn.IFNA(IF(CK$3="Productivity",
INDEX('Productivity Dump'!$E$4:$AJ$500,
MATCH($A15,'Productivity Dump'!$A$4:$A$500,0),
MATCH(CK$2,'Productivity Dump'!$E$3:$AJ$3,0)
),
IF(CK$3="Attendance",
INDEX('Attendance Dump'!$E$2:$AI$400,
MATCH($A15,'Attendance Dump'!$B$2:$B$400,0),
MATCH(CK$2,'Attendance Dump'!$E$1:$AI$1,0)
),
INDEX('Active Hour''s Dump'!$D$3:$AH$337,
MATCH($C15,'Active Hour''s Dump'!$A$3:$A$337,0),
MATCH(CK$2,'Active Hour''s Dump'!$D$2:$AH$2,0)
))),"")</f>
        <v>1092.538</v>
      </c>
      <c r="CL15" s="13" t="str">
        <f>_xlfn.IFNA(IF(CL$3="Productivity",
INDEX('Productivity Dump'!$E$4:$AJ$500,
MATCH($A15,'Productivity Dump'!$A$4:$A$500,0),
MATCH(CL$2,'Productivity Dump'!$E$3:$AJ$3,0)
),
IF(CL$3="Attendance",
INDEX('Attendance Dump'!$E$2:$AI$400,
MATCH($A15,'Attendance Dump'!$B$2:$B$400,0),
MATCH(CL$2,'Attendance Dump'!$E$1:$AI$1,0)
),
INDEX('Active Hour''s Dump'!$D$3:$AH$337,
MATCH($C15,'Active Hour''s Dump'!$A$3:$A$337,0),
MATCH(CL$2,'Active Hour''s Dump'!$D$2:$AH$2,0)
))),"")</f>
        <v>P</v>
      </c>
      <c r="CM15" s="54">
        <f>_xlfn.IFNA(IF(CM$3="Productivity",
INDEX('Productivity Dump'!$E$4:$AJ$500,
MATCH($A15,'Productivity Dump'!$A$4:$A$500,0),
MATCH(CM$2,'Productivity Dump'!$E$3:$AJ$3,0)
),
IF(CM$3="Attendance",
INDEX('Attendance Dump'!$E$2:$AI$400,
MATCH($A15,'Attendance Dump'!$B$2:$B$400,0),
MATCH(CM$2,'Attendance Dump'!$E$1:$AI$1,0)
),
INDEX('Active Hour''s Dump'!$D$3:$AH$337,
MATCH($C15,'Active Hour''s Dump'!$A$3:$A$337,0),
MATCH(CM$2,'Active Hour''s Dump'!$D$2:$AH$2,0)
))),"")</f>
        <v>11.3333333333333</v>
      </c>
      <c r="CN15" s="13">
        <f>_xlfn.IFNA(IF(CN$3="Productivity",
INDEX('Productivity Dump'!$E$4:$AJ$500,
MATCH($A15,'Productivity Dump'!$A$4:$A$500,0),
MATCH(CN$2,'Productivity Dump'!$E$3:$AJ$3,0)
),
IF(CN$3="Attendance",
INDEX('Attendance Dump'!$E$2:$AI$400,
MATCH($A15,'Attendance Dump'!$B$2:$B$400,0),
MATCH(CN$2,'Attendance Dump'!$E$1:$AI$1,0)
),
INDEX('Active Hour''s Dump'!$D$3:$AH$337,
MATCH($C15,'Active Hour''s Dump'!$A$3:$A$337,0),
MATCH(CN$2,'Active Hour''s Dump'!$D$2:$AH$2,0)
))),"")</f>
        <v>0</v>
      </c>
      <c r="CO15" s="13">
        <f>_xlfn.IFNA(IF(CO$3="Productivity",
INDEX('Productivity Dump'!$E$4:$AJ$500,
MATCH($A15,'Productivity Dump'!$A$4:$A$500,0),
MATCH(CO$2,'Productivity Dump'!$E$3:$AJ$3,0)
),
IF(CO$3="Attendance",
INDEX('Attendance Dump'!$E$2:$AI$400,
MATCH($A15,'Attendance Dump'!$B$2:$B$400,0),
MATCH(CO$2,'Attendance Dump'!$E$1:$AI$1,0)
),
INDEX('Active Hour''s Dump'!$D$3:$AH$337,
MATCH($C15,'Active Hour''s Dump'!$A$3:$A$337,0),
MATCH(CO$2,'Active Hour''s Dump'!$D$2:$AH$2,0)
))),"")</f>
        <v>0</v>
      </c>
      <c r="CP15" s="54">
        <f>_xlfn.IFNA(IF(CP$3="Productivity",
INDEX('Productivity Dump'!$E$4:$AJ$500,
MATCH($A15,'Productivity Dump'!$A$4:$A$500,0),
MATCH(CP$2,'Productivity Dump'!$E$3:$AJ$3,0)
),
IF(CP$3="Attendance",
INDEX('Attendance Dump'!$E$2:$AI$400,
MATCH($A15,'Attendance Dump'!$B$2:$B$400,0),
MATCH(CP$2,'Attendance Dump'!$E$1:$AI$1,0)
),
INDEX('Active Hour''s Dump'!$D$3:$AH$337,
MATCH($C15,'Active Hour''s Dump'!$A$3:$A$337,0),
MATCH(CP$2,'Active Hour''s Dump'!$D$2:$AH$2,0)
))),"")</f>
        <v>0</v>
      </c>
      <c r="CQ15" s="13">
        <f>_xlfn.IFNA(IF(CQ$3="Productivity",
INDEX('Productivity Dump'!$E$4:$AJ$500,
MATCH($A15,'Productivity Dump'!$A$4:$A$500,0),
MATCH(CQ$2,'Productivity Dump'!$E$3:$AJ$3,0)
),
IF(CQ$3="Attendance",
INDEX('Attendance Dump'!$E$2:$AI$400,
MATCH($A15,'Attendance Dump'!$B$2:$B$400,0),
MATCH(CQ$2,'Attendance Dump'!$E$1:$AI$1,0)
),
INDEX('Active Hour''s Dump'!$D$3:$AH$337,
MATCH($C15,'Active Hour''s Dump'!$A$3:$A$337,0),
MATCH(CQ$2,'Active Hour''s Dump'!$D$2:$AH$2,0)
))),"")</f>
        <v>0</v>
      </c>
      <c r="CR15" s="13">
        <f>_xlfn.IFNA(IF(CR$3="Productivity",
INDEX('Productivity Dump'!$E$4:$AJ$500,
MATCH($A15,'Productivity Dump'!$A$4:$A$500,0),
MATCH(CR$2,'Productivity Dump'!$E$3:$AJ$3,0)
),
IF(CR$3="Attendance",
INDEX('Attendance Dump'!$E$2:$AI$400,
MATCH($A15,'Attendance Dump'!$B$2:$B$400,0),
MATCH(CR$2,'Attendance Dump'!$E$1:$AI$1,0)
),
INDEX('Active Hour''s Dump'!$D$3:$AH$337,
MATCH($C15,'Active Hour''s Dump'!$A$3:$A$337,0),
MATCH(CR$2,'Active Hour''s Dump'!$D$2:$AH$2,0)
))),"")</f>
        <v>0</v>
      </c>
      <c r="CS15" s="54">
        <f>_xlfn.IFNA(IF(CS$3="Productivity",
INDEX('Productivity Dump'!$E$4:$AJ$500,
MATCH($A15,'Productivity Dump'!$A$4:$A$500,0),
MATCH(CS$2,'Productivity Dump'!$E$3:$AJ$3,0)
),
IF(CS$3="Attendance",
INDEX('Attendance Dump'!$E$2:$AI$400,
MATCH($A15,'Attendance Dump'!$B$2:$B$400,0),
MATCH(CS$2,'Attendance Dump'!$E$1:$AI$1,0)
),
INDEX('Active Hour''s Dump'!$D$3:$AH$337,
MATCH($C15,'Active Hour''s Dump'!$A$3:$A$337,0),
MATCH(CS$2,'Active Hour''s Dump'!$D$2:$AH$2,0)
))),"")</f>
        <v>0</v>
      </c>
      <c r="CT15" s="13">
        <f>_xlfn.IFNA(IF(CT$3="Productivity",
INDEX('Productivity Dump'!$E$4:$AJ$500,
MATCH($A15,'Productivity Dump'!$A$4:$A$500,0),
MATCH(CT$2,'Productivity Dump'!$E$3:$AJ$3,0)
),
IF(CT$3="Attendance",
INDEX('Attendance Dump'!$E$2:$AI$400,
MATCH($A15,'Attendance Dump'!$B$2:$B$400,0),
MATCH(CT$2,'Attendance Dump'!$E$1:$AI$1,0)
),
INDEX('Active Hour''s Dump'!$D$3:$AH$337,
MATCH($C15,'Active Hour''s Dump'!$A$3:$A$337,0),
MATCH(CT$2,'Active Hour''s Dump'!$D$2:$AH$2,0)
))),"")</f>
        <v>0</v>
      </c>
      <c r="CU15" s="13">
        <f>_xlfn.IFNA(IF(CU$3="Productivity",
INDEX('Productivity Dump'!$E$4:$AJ$500,
MATCH($A15,'Productivity Dump'!$A$4:$A$500,0),
MATCH(CU$2,'Productivity Dump'!$E$3:$AJ$3,0)
),
IF(CU$3="Attendance",
INDEX('Attendance Dump'!$E$2:$AI$400,
MATCH($A15,'Attendance Dump'!$B$2:$B$400,0),
MATCH(CU$2,'Attendance Dump'!$E$1:$AI$1,0)
),
INDEX('Active Hour''s Dump'!$D$3:$AH$337,
MATCH($C15,'Active Hour''s Dump'!$A$3:$A$337,0),
MATCH(CU$2,'Active Hour''s Dump'!$D$2:$AH$2,0)
))),"")</f>
        <v>0</v>
      </c>
      <c r="CV15" s="54">
        <f>_xlfn.IFNA(IF(CV$3="Productivity",
INDEX('Productivity Dump'!$E$4:$AJ$500,
MATCH($A15,'Productivity Dump'!$A$4:$A$500,0),
MATCH(CV$2,'Productivity Dump'!$E$3:$AJ$3,0)
),
IF(CV$3="Attendance",
INDEX('Attendance Dump'!$E$2:$AI$400,
MATCH($A15,'Attendance Dump'!$B$2:$B$400,0),
MATCH(CV$2,'Attendance Dump'!$E$1:$AI$1,0)
),
INDEX('Active Hour''s Dump'!$D$3:$AH$337,
MATCH($C15,'Active Hour''s Dump'!$A$3:$A$337,0),
MATCH(CV$2,'Active Hour''s Dump'!$D$2:$AH$2,0)
))),"")</f>
        <v>0</v>
      </c>
      <c r="CW15" s="13"/>
      <c r="CX15" s="13"/>
      <c r="CY15" s="54"/>
      <c r="DA15" s="57">
        <f t="shared" si="59"/>
        <v>245</v>
      </c>
      <c r="DB15" s="35">
        <f>SUMIFS($H15:$CY15,$H$3:$CY$3,"Productivity")</f>
        <v>22559.266000000003</v>
      </c>
      <c r="DC15" s="35">
        <f t="shared" si="64"/>
        <v>0</v>
      </c>
      <c r="DD15" s="35">
        <f t="shared" ca="1" si="60"/>
        <v>0</v>
      </c>
      <c r="DF15" s="32" cm="1">
        <f t="array" ref="DF15">SUMPRODUCT(
    (MOD(COLUMN(H15:CV15) - COLUMN(H15), 3) = 0) *
    (H15:CV15 = 0) *
    (I15:CW15 = "P") *
    (COUNTIF(UKHoliday, H$2:CV$2) = 0)
)</f>
        <v>0</v>
      </c>
      <c r="DG15" s="33" cm="1">
        <f t="array" ref="DG15">SUMPRODUCT(
  (MOD(COLUMN(H15:CV15) - COLUMN(H15), 3) = 0) *
  (H15:CV15 &gt; 0) *
  (H15:CV15 &lt; 0.5 * IF(((WEEKDAY(H$2:CV$2, 2) = 1) + (WEEKDAY(H$2:CV$2, 2) = 6)), G15, F15)) *
  (I15:CW15 = "P") *
  (COUNTIF(UKHoliday, H$2:CV$2) = 0)
)</f>
        <v>0</v>
      </c>
      <c r="DH15" s="33" cm="1">
        <f t="array" ref="DH15">SUMPRODUCT(
  (MOD(COLUMN(H15:CV15) - COLUMN(H15), 3) = 0) *
  (H15:CV15 &gt; 0.5 * IF(((WEEKDAY(H$2:CV$2, 2) = 1) + (WEEKDAY(H$2:CV$2, 2) = 6)), $G15, $F15)) *
  (H15:CV15 &lt; 0.8 * IF(((WEEKDAY(H$2:CV$2, 2) = 1) + (WEEKDAY(H$2:CV$2, 2) = 6)), $G15, $F15)) *
  (I15:CW15 = "P") *
  (COUNTIF(UKHoliday, H$2:CV$2) = 0)
)</f>
        <v>0</v>
      </c>
      <c r="DI15" s="33" cm="1">
        <f t="array" ref="DI15">SUMPRODUCT(
  (MOD(COLUMN(H15:CV15) - COLUMN(H15), 3) = 0) *
  (H15:CV15 &gt; 0.8 * IF(((WEEKDAY(H$2:CV$2, 2) = 1) + (WEEKDAY(H$2:CV$2, 2) = 6)), $G15, $F15)) *
  (H15:CV15 &lt; 1 * IF(((WEEKDAY(H$2:CV$2, 2) = 1) + (WEEKDAY(H$2:CV$2, 2) = 6)), $G15, $F15)) *
  (I15:CW15 = "P") *
  (COUNTIF(UKHoliday, H$2:CV$2) = 0)
)</f>
        <v>11</v>
      </c>
    </row>
    <row r="16" spans="1:113" x14ac:dyDescent="0.3">
      <c r="A16" s="8" t="s">
        <v>113</v>
      </c>
      <c r="B16" s="8" t="s">
        <v>111</v>
      </c>
      <c r="C16" s="9" t="s">
        <v>639</v>
      </c>
      <c r="D16" s="62" t="s">
        <v>944</v>
      </c>
      <c r="E16" s="35">
        <v>21000</v>
      </c>
      <c r="F16" s="35">
        <f t="shared" si="61"/>
        <v>1050</v>
      </c>
      <c r="G16" s="35">
        <f t="shared" si="62"/>
        <v>525</v>
      </c>
      <c r="H16" s="13">
        <f>_xlfn.IFNA(IF(H$3="Productivity",
INDEX('Productivity Dump'!$E$4:$AJ$500,
MATCH($A16,'Productivity Dump'!$A$4:$A$500,0),
MATCH(H$2,'Productivity Dump'!$E$3:$AJ$3,0)
),
IF(H$3="Attendance",
INDEX('Attendance Dump'!$E$2:$AI$400,
MATCH($A16,'Attendance Dump'!$B$2:$B$400,0),
MATCH(H$2,'Attendance Dump'!$E$1:$AI$1,0)
),
INDEX('Active Hour''s Dump'!$D$3:$AH$337,
MATCH($C16,'Active Hour''s Dump'!$A$3:$A$337,0),
MATCH(H$2,'Active Hour''s Dump'!$D$2:$AH$2,0)
))),"")</f>
        <v>1183.4929999999997</v>
      </c>
      <c r="I16" s="13" t="str">
        <f>_xlfn.IFNA(IF(I$3="Productivity",
INDEX('Productivity Dump'!$E$4:$AJ$500,
MATCH($A16,'Productivity Dump'!$A$4:$A$500,0),
MATCH(I$2,'Productivity Dump'!$E$3:$AJ$3,0)
),
IF(I$3="Attendance",
INDEX('Attendance Dump'!$E$2:$AI$400,
MATCH($A16,'Attendance Dump'!$B$2:$B$400,0),
MATCH(I$2,'Attendance Dump'!$E$1:$AI$1,0)
),
INDEX('Active Hour''s Dump'!$D$3:$AH$337,
MATCH($C16,'Active Hour''s Dump'!$A$3:$A$337,0),
MATCH(I$2,'Active Hour''s Dump'!$D$2:$AH$2,0)
))),"")</f>
        <v>P</v>
      </c>
      <c r="J16" s="54">
        <f>_xlfn.IFNA(IF(J$3="Productivity",
INDEX('Productivity Dump'!$E$4:$AJ$500,
MATCH($A16,'Productivity Dump'!$A$4:$A$500,0),
MATCH(J$2,'Productivity Dump'!$E$3:$AJ$3,0)
),
IF(J$3="Attendance",
INDEX('Attendance Dump'!$E$2:$AI$400,
MATCH($A16,'Attendance Dump'!$B$2:$B$400,0),
MATCH(J$2,'Attendance Dump'!$E$1:$AI$1,0)
),
INDEX('Active Hour''s Dump'!$D$3:$AH$337,
MATCH($C16,'Active Hour''s Dump'!$A$3:$A$337,0),
MATCH(J$2,'Active Hour''s Dump'!$D$2:$AH$2,0)
))),"")</f>
        <v>12.25</v>
      </c>
      <c r="K16" s="13">
        <f>_xlfn.IFNA(IF(K$3="Productivity",
INDEX('Productivity Dump'!$E$4:$AJ$500,
MATCH($A16,'Productivity Dump'!$A$4:$A$500,0),
MATCH(K$2,'Productivity Dump'!$E$3:$AJ$3,0)
),
IF(K$3="Attendance",
INDEX('Attendance Dump'!$E$2:$AI$400,
MATCH($A16,'Attendance Dump'!$B$2:$B$400,0),
MATCH(K$2,'Attendance Dump'!$E$1:$AI$1,0)
),
INDEX('Active Hour''s Dump'!$D$3:$AH$337,
MATCH($C16,'Active Hour''s Dump'!$A$3:$A$337,0),
MATCH(K$2,'Active Hour''s Dump'!$D$2:$AH$2,0)
))),"")</f>
        <v>1129.26</v>
      </c>
      <c r="L16" s="13" t="str">
        <f>_xlfn.IFNA(IF(L$3="Productivity",
INDEX('Productivity Dump'!$E$4:$AJ$500,
MATCH($A16,'Productivity Dump'!$A$4:$A$500,0),
MATCH(L$2,'Productivity Dump'!$E$3:$AJ$3,0)
),
IF(L$3="Attendance",
INDEX('Attendance Dump'!$E$2:$AI$400,
MATCH($A16,'Attendance Dump'!$B$2:$B$400,0),
MATCH(L$2,'Attendance Dump'!$E$1:$AI$1,0)
),
INDEX('Active Hour''s Dump'!$D$3:$AH$337,
MATCH($C16,'Active Hour''s Dump'!$A$3:$A$337,0),
MATCH(L$2,'Active Hour''s Dump'!$D$2:$AH$2,0)
))),"")</f>
        <v>P</v>
      </c>
      <c r="M16" s="54">
        <f>_xlfn.IFNA(IF(M$3="Productivity",
INDEX('Productivity Dump'!$E$4:$AJ$500,
MATCH($A16,'Productivity Dump'!$A$4:$A$500,0),
MATCH(M$2,'Productivity Dump'!$E$3:$AJ$3,0)
),
IF(M$3="Attendance",
INDEX('Attendance Dump'!$E$2:$AI$400,
MATCH($A16,'Attendance Dump'!$B$2:$B$400,0),
MATCH(M$2,'Attendance Dump'!$E$1:$AI$1,0)
),
INDEX('Active Hour''s Dump'!$D$3:$AH$337,
MATCH($C16,'Active Hour''s Dump'!$A$3:$A$337,0),
MATCH(M$2,'Active Hour''s Dump'!$D$2:$AH$2,0)
))),"")</f>
        <v>11.8333333333333</v>
      </c>
      <c r="N16" s="13">
        <f>_xlfn.IFNA(IF(N$3="Productivity",
INDEX('Productivity Dump'!$E$4:$AJ$500,
MATCH($A16,'Productivity Dump'!$A$4:$A$500,0),
MATCH(N$2,'Productivity Dump'!$E$3:$AJ$3,0)
),
IF(N$3="Attendance",
INDEX('Attendance Dump'!$E$2:$AI$400,
MATCH($A16,'Attendance Dump'!$B$2:$B$400,0),
MATCH(N$2,'Attendance Dump'!$E$1:$AI$1,0)
),
INDEX('Active Hour''s Dump'!$D$3:$AH$337,
MATCH($C16,'Active Hour''s Dump'!$A$3:$A$337,0),
MATCH(N$2,'Active Hour''s Dump'!$D$2:$AH$2,0)
))),"")</f>
        <v>58.462000000000003</v>
      </c>
      <c r="O16" s="13" t="str">
        <f>_xlfn.IFNA(IF(O$3="Productivity",
INDEX('Productivity Dump'!$E$4:$AJ$500,
MATCH($A16,'Productivity Dump'!$A$4:$A$500,0),
MATCH(O$2,'Productivity Dump'!$E$3:$AJ$3,0)
),
IF(O$3="Attendance",
INDEX('Attendance Dump'!$E$2:$AI$400,
MATCH($A16,'Attendance Dump'!$B$2:$B$400,0),
MATCH(O$2,'Attendance Dump'!$E$1:$AI$1,0)
),
INDEX('Active Hour''s Dump'!$D$3:$AH$337,
MATCH($C16,'Active Hour''s Dump'!$A$3:$A$337,0),
MATCH(O$2,'Active Hour''s Dump'!$D$2:$AH$2,0)
))),"")</f>
        <v>PL</v>
      </c>
      <c r="P16" s="54">
        <f>_xlfn.IFNA(IF(P$3="Productivity",
INDEX('Productivity Dump'!$E$4:$AJ$500,
MATCH($A16,'Productivity Dump'!$A$4:$A$500,0),
MATCH(P$2,'Productivity Dump'!$E$3:$AJ$3,0)
),
IF(P$3="Attendance",
INDEX('Attendance Dump'!$E$2:$AI$400,
MATCH($A16,'Attendance Dump'!$B$2:$B$400,0),
MATCH(P$2,'Attendance Dump'!$E$1:$AI$1,0)
),
INDEX('Active Hour''s Dump'!$D$3:$AH$337,
MATCH($C16,'Active Hour''s Dump'!$A$3:$A$337,0),
MATCH(P$2,'Active Hour''s Dump'!$D$2:$AH$2,0)
))),"")</f>
        <v>0</v>
      </c>
      <c r="Q16" s="13">
        <f>_xlfn.IFNA(IF(Q$3="Productivity",
INDEX('Productivity Dump'!$E$4:$AJ$500,
MATCH($A16,'Productivity Dump'!$A$4:$A$500,0),
MATCH(Q$2,'Productivity Dump'!$E$3:$AJ$3,0)
),
IF(Q$3="Attendance",
INDEX('Attendance Dump'!$E$2:$AI$400,
MATCH($A16,'Attendance Dump'!$B$2:$B$400,0),
MATCH(Q$2,'Attendance Dump'!$E$1:$AI$1,0)
),
INDEX('Active Hour''s Dump'!$D$3:$AH$337,
MATCH($C16,'Active Hour''s Dump'!$A$3:$A$337,0),
MATCH(Q$2,'Active Hour''s Dump'!$D$2:$AH$2,0)
))),"")</f>
        <v>0</v>
      </c>
      <c r="R16" s="13" t="str">
        <f>_xlfn.IFNA(IF(R$3="Productivity",
INDEX('Productivity Dump'!$E$4:$AJ$500,
MATCH($A16,'Productivity Dump'!$A$4:$A$500,0),
MATCH(R$2,'Productivity Dump'!$E$3:$AJ$3,0)
),
IF(R$3="Attendance",
INDEX('Attendance Dump'!$E$2:$AI$400,
MATCH($A16,'Attendance Dump'!$B$2:$B$400,0),
MATCH(R$2,'Attendance Dump'!$E$1:$AI$1,0)
),
INDEX('Active Hour''s Dump'!$D$3:$AH$337,
MATCH($C16,'Active Hour''s Dump'!$A$3:$A$337,0),
MATCH(R$2,'Active Hour''s Dump'!$D$2:$AH$2,0)
))),"")</f>
        <v>WO</v>
      </c>
      <c r="S16" s="54">
        <f>_xlfn.IFNA(IF(S$3="Productivity",
INDEX('Productivity Dump'!$E$4:$AJ$500,
MATCH($A16,'Productivity Dump'!$A$4:$A$500,0),
MATCH(S$2,'Productivity Dump'!$E$3:$AJ$3,0)
),
IF(S$3="Attendance",
INDEX('Attendance Dump'!$E$2:$AI$400,
MATCH($A16,'Attendance Dump'!$B$2:$B$400,0),
MATCH(S$2,'Attendance Dump'!$E$1:$AI$1,0)
),
INDEX('Active Hour''s Dump'!$D$3:$AH$337,
MATCH($C16,'Active Hour''s Dump'!$A$3:$A$337,0),
MATCH(S$2,'Active Hour''s Dump'!$D$2:$AH$2,0)
))),"")</f>
        <v>0</v>
      </c>
      <c r="T16" s="13">
        <f>_xlfn.IFNA(IF(T$3="Productivity",
INDEX('Productivity Dump'!$E$4:$AJ$500,
MATCH($A16,'Productivity Dump'!$A$4:$A$500,0),
MATCH(T$2,'Productivity Dump'!$E$3:$AJ$3,0)
),
IF(T$3="Attendance",
INDEX('Attendance Dump'!$E$2:$AI$400,
MATCH($A16,'Attendance Dump'!$B$2:$B$400,0),
MATCH(T$2,'Attendance Dump'!$E$1:$AI$1,0)
),
INDEX('Active Hour''s Dump'!$D$3:$AH$337,
MATCH($C16,'Active Hour''s Dump'!$A$3:$A$337,0),
MATCH(T$2,'Active Hour''s Dump'!$D$2:$AH$2,0)
))),"")</f>
        <v>708.71000000000015</v>
      </c>
      <c r="U16" s="13" t="str">
        <f>_xlfn.IFNA(IF(U$3="Productivity",
INDEX('Productivity Dump'!$E$4:$AJ$500,
MATCH($A16,'Productivity Dump'!$A$4:$A$500,0),
MATCH(U$2,'Productivity Dump'!$E$3:$AJ$3,0)
),
IF(U$3="Attendance",
INDEX('Attendance Dump'!$E$2:$AI$400,
MATCH($A16,'Attendance Dump'!$B$2:$B$400,0),
MATCH(U$2,'Attendance Dump'!$E$1:$AI$1,0)
),
INDEX('Active Hour''s Dump'!$D$3:$AH$337,
MATCH($C16,'Active Hour''s Dump'!$A$3:$A$337,0),
MATCH(U$2,'Active Hour''s Dump'!$D$2:$AH$2,0)
))),"")</f>
        <v>P</v>
      </c>
      <c r="V16" s="54">
        <f>_xlfn.IFNA(IF(V$3="Productivity",
INDEX('Productivity Dump'!$E$4:$AJ$500,
MATCH($A16,'Productivity Dump'!$A$4:$A$500,0),
MATCH(V$2,'Productivity Dump'!$E$3:$AJ$3,0)
),
IF(V$3="Attendance",
INDEX('Attendance Dump'!$E$2:$AI$400,
MATCH($A16,'Attendance Dump'!$B$2:$B$400,0),
MATCH(V$2,'Attendance Dump'!$E$1:$AI$1,0)
),
INDEX('Active Hour''s Dump'!$D$3:$AH$337,
MATCH($C16,'Active Hour''s Dump'!$A$3:$A$337,0),
MATCH(V$2,'Active Hour''s Dump'!$D$2:$AH$2,0)
))),"")</f>
        <v>6.5</v>
      </c>
      <c r="W16" s="13">
        <f>_xlfn.IFNA(IF(W$3="Productivity",
INDEX('Productivity Dump'!$E$4:$AJ$500,
MATCH($A16,'Productivity Dump'!$A$4:$A$500,0),
MATCH(W$2,'Productivity Dump'!$E$3:$AJ$3,0)
),
IF(W$3="Attendance",
INDEX('Attendance Dump'!$E$2:$AI$400,
MATCH($A16,'Attendance Dump'!$B$2:$B$400,0),
MATCH(W$2,'Attendance Dump'!$E$1:$AI$1,0)
),
INDEX('Active Hour''s Dump'!$D$3:$AH$337,
MATCH($C16,'Active Hour''s Dump'!$A$3:$A$337,0),
MATCH(W$2,'Active Hour''s Dump'!$D$2:$AH$2,0)
))),"")</f>
        <v>1161.2280000000003</v>
      </c>
      <c r="X16" s="13" t="str">
        <f>_xlfn.IFNA(IF(X$3="Productivity",
INDEX('Productivity Dump'!$E$4:$AJ$500,
MATCH($A16,'Productivity Dump'!$A$4:$A$500,0),
MATCH(X$2,'Productivity Dump'!$E$3:$AJ$3,0)
),
IF(X$3="Attendance",
INDEX('Attendance Dump'!$E$2:$AI$400,
MATCH($A16,'Attendance Dump'!$B$2:$B$400,0),
MATCH(X$2,'Attendance Dump'!$E$1:$AI$1,0)
),
INDEX('Active Hour''s Dump'!$D$3:$AH$337,
MATCH($C16,'Active Hour''s Dump'!$A$3:$A$337,0),
MATCH(X$2,'Active Hour''s Dump'!$D$2:$AH$2,0)
))),"")</f>
        <v>P</v>
      </c>
      <c r="Y16" s="54">
        <f>_xlfn.IFNA(IF(Y$3="Productivity",
INDEX('Productivity Dump'!$E$4:$AJ$500,
MATCH($A16,'Productivity Dump'!$A$4:$A$500,0),
MATCH(Y$2,'Productivity Dump'!$E$3:$AJ$3,0)
),
IF(Y$3="Attendance",
INDEX('Attendance Dump'!$E$2:$AI$400,
MATCH($A16,'Attendance Dump'!$B$2:$B$400,0),
MATCH(Y$2,'Attendance Dump'!$E$1:$AI$1,0)
),
INDEX('Active Hour''s Dump'!$D$3:$AH$337,
MATCH($C16,'Active Hour''s Dump'!$A$3:$A$337,0),
MATCH(Y$2,'Active Hour''s Dump'!$D$2:$AH$2,0)
))),"")</f>
        <v>11.4166666666667</v>
      </c>
      <c r="Z16" s="13">
        <f>_xlfn.IFNA(IF(Z$3="Productivity",
INDEX('Productivity Dump'!$E$4:$AJ$500,
MATCH($A16,'Productivity Dump'!$A$4:$A$500,0),
MATCH(Z$2,'Productivity Dump'!$E$3:$AJ$3,0)
),
IF(Z$3="Attendance",
INDEX('Attendance Dump'!$E$2:$AI$400,
MATCH($A16,'Attendance Dump'!$B$2:$B$400,0),
MATCH(Z$2,'Attendance Dump'!$E$1:$AI$1,0)
),
INDEX('Active Hour''s Dump'!$D$3:$AH$337,
MATCH($C16,'Active Hour''s Dump'!$A$3:$A$337,0),
MATCH(Z$2,'Active Hour''s Dump'!$D$2:$AH$2,0)
))),"")</f>
        <v>1262.3389999999995</v>
      </c>
      <c r="AA16" s="13" t="str">
        <f>_xlfn.IFNA(IF(AA$3="Productivity",
INDEX('Productivity Dump'!$E$4:$AJ$500,
MATCH($A16,'Productivity Dump'!$A$4:$A$500,0),
MATCH(AA$2,'Productivity Dump'!$E$3:$AJ$3,0)
),
IF(AA$3="Attendance",
INDEX('Attendance Dump'!$E$2:$AI$400,
MATCH($A16,'Attendance Dump'!$B$2:$B$400,0),
MATCH(AA$2,'Attendance Dump'!$E$1:$AI$1,0)
),
INDEX('Active Hour''s Dump'!$D$3:$AH$337,
MATCH($C16,'Active Hour''s Dump'!$A$3:$A$337,0),
MATCH(AA$2,'Active Hour''s Dump'!$D$2:$AH$2,0)
))),"")</f>
        <v>P</v>
      </c>
      <c r="AB16" s="54">
        <f>_xlfn.IFNA(IF(AB$3="Productivity",
INDEX('Productivity Dump'!$E$4:$AJ$500,
MATCH($A16,'Productivity Dump'!$A$4:$A$500,0),
MATCH(AB$2,'Productivity Dump'!$E$3:$AJ$3,0)
),
IF(AB$3="Attendance",
INDEX('Attendance Dump'!$E$2:$AI$400,
MATCH($A16,'Attendance Dump'!$B$2:$B$400,0),
MATCH(AB$2,'Attendance Dump'!$E$1:$AI$1,0)
),
INDEX('Active Hour''s Dump'!$D$3:$AH$337,
MATCH($C16,'Active Hour''s Dump'!$A$3:$A$337,0),
MATCH(AB$2,'Active Hour''s Dump'!$D$2:$AH$2,0)
))),"")</f>
        <v>11.1666666666667</v>
      </c>
      <c r="AC16" s="13">
        <f>_xlfn.IFNA(IF(AC$3="Productivity",
INDEX('Productivity Dump'!$E$4:$AJ$500,
MATCH($A16,'Productivity Dump'!$A$4:$A$500,0),
MATCH(AC$2,'Productivity Dump'!$E$3:$AJ$3,0)
),
IF(AC$3="Attendance",
INDEX('Attendance Dump'!$E$2:$AI$400,
MATCH($A16,'Attendance Dump'!$B$2:$B$400,0),
MATCH(AC$2,'Attendance Dump'!$E$1:$AI$1,0)
),
INDEX('Active Hour''s Dump'!$D$3:$AH$337,
MATCH($C16,'Active Hour''s Dump'!$A$3:$A$337,0),
MATCH(AC$2,'Active Hour''s Dump'!$D$2:$AH$2,0)
))),"")</f>
        <v>1215.2879999999998</v>
      </c>
      <c r="AD16" s="13" t="str">
        <f>_xlfn.IFNA(IF(AD$3="Productivity",
INDEX('Productivity Dump'!$E$4:$AJ$500,
MATCH($A16,'Productivity Dump'!$A$4:$A$500,0),
MATCH(AD$2,'Productivity Dump'!$E$3:$AJ$3,0)
),
IF(AD$3="Attendance",
INDEX('Attendance Dump'!$E$2:$AI$400,
MATCH($A16,'Attendance Dump'!$B$2:$B$400,0),
MATCH(AD$2,'Attendance Dump'!$E$1:$AI$1,0)
),
INDEX('Active Hour''s Dump'!$D$3:$AH$337,
MATCH($C16,'Active Hour''s Dump'!$A$3:$A$337,0),
MATCH(AD$2,'Active Hour''s Dump'!$D$2:$AH$2,0)
))),"")</f>
        <v>P</v>
      </c>
      <c r="AE16" s="54">
        <f>_xlfn.IFNA(IF(AE$3="Productivity",
INDEX('Productivity Dump'!$E$4:$AJ$500,
MATCH($A16,'Productivity Dump'!$A$4:$A$500,0),
MATCH(AE$2,'Productivity Dump'!$E$3:$AJ$3,0)
),
IF(AE$3="Attendance",
INDEX('Attendance Dump'!$E$2:$AI$400,
MATCH($A16,'Attendance Dump'!$B$2:$B$400,0),
MATCH(AE$2,'Attendance Dump'!$E$1:$AI$1,0)
),
INDEX('Active Hour''s Dump'!$D$3:$AH$337,
MATCH($C16,'Active Hour''s Dump'!$A$3:$A$337,0),
MATCH(AE$2,'Active Hour''s Dump'!$D$2:$AH$2,0)
))),"")</f>
        <v>11.0833333333333</v>
      </c>
      <c r="AF16" s="13">
        <f>_xlfn.IFNA(IF(AF$3="Productivity",
INDEX('Productivity Dump'!$E$4:$AJ$500,
MATCH($A16,'Productivity Dump'!$A$4:$A$500,0),
MATCH(AF$2,'Productivity Dump'!$E$3:$AJ$3,0)
),
IF(AF$3="Attendance",
INDEX('Attendance Dump'!$E$2:$AI$400,
MATCH($A16,'Attendance Dump'!$B$2:$B$400,0),
MATCH(AF$2,'Attendance Dump'!$E$1:$AI$1,0)
),
INDEX('Active Hour''s Dump'!$D$3:$AH$337,
MATCH($C16,'Active Hour''s Dump'!$A$3:$A$337,0),
MATCH(AF$2,'Active Hour''s Dump'!$D$2:$AH$2,0)
))),"")</f>
        <v>1185.5879999999997</v>
      </c>
      <c r="AG16" s="13" t="str">
        <f>_xlfn.IFNA(IF(AG$3="Productivity",
INDEX('Productivity Dump'!$E$4:$AJ$500,
MATCH($A16,'Productivity Dump'!$A$4:$A$500,0),
MATCH(AG$2,'Productivity Dump'!$E$3:$AJ$3,0)
),
IF(AG$3="Attendance",
INDEX('Attendance Dump'!$E$2:$AI$400,
MATCH($A16,'Attendance Dump'!$B$2:$B$400,0),
MATCH(AG$2,'Attendance Dump'!$E$1:$AI$1,0)
),
INDEX('Active Hour''s Dump'!$D$3:$AH$337,
MATCH($C16,'Active Hour''s Dump'!$A$3:$A$337,0),
MATCH(AG$2,'Active Hour''s Dump'!$D$2:$AH$2,0)
))),"")</f>
        <v>P</v>
      </c>
      <c r="AH16" s="54">
        <f>_xlfn.IFNA(IF(AH$3="Productivity",
INDEX('Productivity Dump'!$E$4:$AJ$500,
MATCH($A16,'Productivity Dump'!$A$4:$A$500,0),
MATCH(AH$2,'Productivity Dump'!$E$3:$AJ$3,0)
),
IF(AH$3="Attendance",
INDEX('Attendance Dump'!$E$2:$AI$400,
MATCH($A16,'Attendance Dump'!$B$2:$B$400,0),
MATCH(AH$2,'Attendance Dump'!$E$1:$AI$1,0)
),
INDEX('Active Hour''s Dump'!$D$3:$AH$337,
MATCH($C16,'Active Hour''s Dump'!$A$3:$A$337,0),
MATCH(AH$2,'Active Hour''s Dump'!$D$2:$AH$2,0)
))),"")</f>
        <v>10.75</v>
      </c>
      <c r="AI16" s="13">
        <f>_xlfn.IFNA(IF(AI$3="Productivity",
INDEX('Productivity Dump'!$E$4:$AJ$500,
MATCH($A16,'Productivity Dump'!$A$4:$A$500,0),
MATCH(AI$2,'Productivity Dump'!$E$3:$AJ$3,0)
),
IF(AI$3="Attendance",
INDEX('Attendance Dump'!$E$2:$AI$400,
MATCH($A16,'Attendance Dump'!$B$2:$B$400,0),
MATCH(AI$2,'Attendance Dump'!$E$1:$AI$1,0)
),
INDEX('Active Hour''s Dump'!$D$3:$AH$337,
MATCH($C16,'Active Hour''s Dump'!$A$3:$A$337,0),
MATCH(AI$2,'Active Hour''s Dump'!$D$2:$AH$2,0)
))),"")</f>
        <v>1326.3129999999999</v>
      </c>
      <c r="AJ16" s="13" t="str">
        <f>_xlfn.IFNA(IF(AJ$3="Productivity",
INDEX('Productivity Dump'!$E$4:$AJ$500,
MATCH($A16,'Productivity Dump'!$A$4:$A$500,0),
MATCH(AJ$2,'Productivity Dump'!$E$3:$AJ$3,0)
),
IF(AJ$3="Attendance",
INDEX('Attendance Dump'!$E$2:$AI$400,
MATCH($A16,'Attendance Dump'!$B$2:$B$400,0),
MATCH(AJ$2,'Attendance Dump'!$E$1:$AI$1,0)
),
INDEX('Active Hour''s Dump'!$D$3:$AH$337,
MATCH($C16,'Active Hour''s Dump'!$A$3:$A$337,0),
MATCH(AJ$2,'Active Hour''s Dump'!$D$2:$AH$2,0)
))),"")</f>
        <v>P</v>
      </c>
      <c r="AK16" s="54">
        <f>_xlfn.IFNA(IF(AK$3="Productivity",
INDEX('Productivity Dump'!$E$4:$AJ$500,
MATCH($A16,'Productivity Dump'!$A$4:$A$500,0),
MATCH(AK$2,'Productivity Dump'!$E$3:$AJ$3,0)
),
IF(AK$3="Attendance",
INDEX('Attendance Dump'!$E$2:$AI$400,
MATCH($A16,'Attendance Dump'!$B$2:$B$400,0),
MATCH(AK$2,'Attendance Dump'!$E$1:$AI$1,0)
),
INDEX('Active Hour''s Dump'!$D$3:$AH$337,
MATCH($C16,'Active Hour''s Dump'!$A$3:$A$337,0),
MATCH(AK$2,'Active Hour''s Dump'!$D$2:$AH$2,0)
))),"")</f>
        <v>12.0833333333333</v>
      </c>
      <c r="AL16" s="13">
        <f>_xlfn.IFNA(IF(AL$3="Productivity",
INDEX('Productivity Dump'!$E$4:$AJ$500,
MATCH($A16,'Productivity Dump'!$A$4:$A$500,0),
MATCH(AL$2,'Productivity Dump'!$E$3:$AJ$3,0)
),
IF(AL$3="Attendance",
INDEX('Attendance Dump'!$E$2:$AI$400,
MATCH($A16,'Attendance Dump'!$B$2:$B$400,0),
MATCH(AL$2,'Attendance Dump'!$E$1:$AI$1,0)
),
INDEX('Active Hour''s Dump'!$D$3:$AH$337,
MATCH($C16,'Active Hour''s Dump'!$A$3:$A$337,0),
MATCH(AL$2,'Active Hour''s Dump'!$D$2:$AH$2,0)
))),"")</f>
        <v>0</v>
      </c>
      <c r="AM16" s="13" t="str">
        <f>_xlfn.IFNA(IF(AM$3="Productivity",
INDEX('Productivity Dump'!$E$4:$AJ$500,
MATCH($A16,'Productivity Dump'!$A$4:$A$500,0),
MATCH(AM$2,'Productivity Dump'!$E$3:$AJ$3,0)
),
IF(AM$3="Attendance",
INDEX('Attendance Dump'!$E$2:$AI$400,
MATCH($A16,'Attendance Dump'!$B$2:$B$400,0),
MATCH(AM$2,'Attendance Dump'!$E$1:$AI$1,0)
),
INDEX('Active Hour''s Dump'!$D$3:$AH$337,
MATCH($C16,'Active Hour''s Dump'!$A$3:$A$337,0),
MATCH(AM$2,'Active Hour''s Dump'!$D$2:$AH$2,0)
))),"")</f>
        <v>WO</v>
      </c>
      <c r="AN16" s="54">
        <f>_xlfn.IFNA(IF(AN$3="Productivity",
INDEX('Productivity Dump'!$E$4:$AJ$500,
MATCH($A16,'Productivity Dump'!$A$4:$A$500,0),
MATCH(AN$2,'Productivity Dump'!$E$3:$AJ$3,0)
),
IF(AN$3="Attendance",
INDEX('Attendance Dump'!$E$2:$AI$400,
MATCH($A16,'Attendance Dump'!$B$2:$B$400,0),
MATCH(AN$2,'Attendance Dump'!$E$1:$AI$1,0)
),
INDEX('Active Hour''s Dump'!$D$3:$AH$337,
MATCH($C16,'Active Hour''s Dump'!$A$3:$A$337,0),
MATCH(AN$2,'Active Hour''s Dump'!$D$2:$AH$2,0)
))),"")</f>
        <v>0</v>
      </c>
      <c r="AO16" s="13">
        <f>_xlfn.IFNA(IF(AO$3="Productivity",
INDEX('Productivity Dump'!$E$4:$AJ$500,
MATCH($A16,'Productivity Dump'!$A$4:$A$500,0),
MATCH(AO$2,'Productivity Dump'!$E$3:$AJ$3,0)
),
IF(AO$3="Attendance",
INDEX('Attendance Dump'!$E$2:$AI$400,
MATCH($A16,'Attendance Dump'!$B$2:$B$400,0),
MATCH(AO$2,'Attendance Dump'!$E$1:$AI$1,0)
),
INDEX('Active Hour''s Dump'!$D$3:$AH$337,
MATCH($C16,'Active Hour''s Dump'!$A$3:$A$337,0),
MATCH(AO$2,'Active Hour''s Dump'!$D$2:$AH$2,0)
))),"")</f>
        <v>926.0150000000001</v>
      </c>
      <c r="AP16" s="13" t="str">
        <f>_xlfn.IFNA(IF(AP$3="Productivity",
INDEX('Productivity Dump'!$E$4:$AJ$500,
MATCH($A16,'Productivity Dump'!$A$4:$A$500,0),
MATCH(AP$2,'Productivity Dump'!$E$3:$AJ$3,0)
),
IF(AP$3="Attendance",
INDEX('Attendance Dump'!$E$2:$AI$400,
MATCH($A16,'Attendance Dump'!$B$2:$B$400,0),
MATCH(AP$2,'Attendance Dump'!$E$1:$AI$1,0)
),
INDEX('Active Hour''s Dump'!$D$3:$AH$337,
MATCH($C16,'Active Hour''s Dump'!$A$3:$A$337,0),
MATCH(AP$2,'Active Hour''s Dump'!$D$2:$AH$2,0)
))),"")</f>
        <v>P</v>
      </c>
      <c r="AQ16" s="54">
        <f>_xlfn.IFNA(IF(AQ$3="Productivity",
INDEX('Productivity Dump'!$E$4:$AJ$500,
MATCH($A16,'Productivity Dump'!$A$4:$A$500,0),
MATCH(AQ$2,'Productivity Dump'!$E$3:$AJ$3,0)
),
IF(AQ$3="Attendance",
INDEX('Attendance Dump'!$E$2:$AI$400,
MATCH($A16,'Attendance Dump'!$B$2:$B$400,0),
MATCH(AQ$2,'Attendance Dump'!$E$1:$AI$1,0)
),
INDEX('Active Hour''s Dump'!$D$3:$AH$337,
MATCH($C16,'Active Hour''s Dump'!$A$3:$A$337,0),
MATCH(AQ$2,'Active Hour''s Dump'!$D$2:$AH$2,0)
))),"")</f>
        <v>8.3333333333333304</v>
      </c>
      <c r="AR16" s="13">
        <f>_xlfn.IFNA(IF(AR$3="Productivity",
INDEX('Productivity Dump'!$E$4:$AJ$500,
MATCH($A16,'Productivity Dump'!$A$4:$A$500,0),
MATCH(AR$2,'Productivity Dump'!$E$3:$AJ$3,0)
),
IF(AR$3="Attendance",
INDEX('Attendance Dump'!$E$2:$AI$400,
MATCH($A16,'Attendance Dump'!$B$2:$B$400,0),
MATCH(AR$2,'Attendance Dump'!$E$1:$AI$1,0)
),
INDEX('Active Hour''s Dump'!$D$3:$AH$337,
MATCH($C16,'Active Hour''s Dump'!$A$3:$A$337,0),
MATCH(AR$2,'Active Hour''s Dump'!$D$2:$AH$2,0)
))),"")</f>
        <v>1127.212</v>
      </c>
      <c r="AS16" s="13" t="str">
        <f>_xlfn.IFNA(IF(AS$3="Productivity",
INDEX('Productivity Dump'!$E$4:$AJ$500,
MATCH($A16,'Productivity Dump'!$A$4:$A$500,0),
MATCH(AS$2,'Productivity Dump'!$E$3:$AJ$3,0)
),
IF(AS$3="Attendance",
INDEX('Attendance Dump'!$E$2:$AI$400,
MATCH($A16,'Attendance Dump'!$B$2:$B$400,0),
MATCH(AS$2,'Attendance Dump'!$E$1:$AI$1,0)
),
INDEX('Active Hour''s Dump'!$D$3:$AH$337,
MATCH($C16,'Active Hour''s Dump'!$A$3:$A$337,0),
MATCH(AS$2,'Active Hour''s Dump'!$D$2:$AH$2,0)
))),"")</f>
        <v>P</v>
      </c>
      <c r="AT16" s="54">
        <f>_xlfn.IFNA(IF(AT$3="Productivity",
INDEX('Productivity Dump'!$E$4:$AJ$500,
MATCH($A16,'Productivity Dump'!$A$4:$A$500,0),
MATCH(AT$2,'Productivity Dump'!$E$3:$AJ$3,0)
),
IF(AT$3="Attendance",
INDEX('Attendance Dump'!$E$2:$AI$400,
MATCH($A16,'Attendance Dump'!$B$2:$B$400,0),
MATCH(AT$2,'Attendance Dump'!$E$1:$AI$1,0)
),
INDEX('Active Hour''s Dump'!$D$3:$AH$337,
MATCH($C16,'Active Hour''s Dump'!$A$3:$A$337,0),
MATCH(AT$2,'Active Hour''s Dump'!$D$2:$AH$2,0)
))),"")</f>
        <v>10.75</v>
      </c>
      <c r="AU16" s="13">
        <f>_xlfn.IFNA(IF(AU$3="Productivity",
INDEX('Productivity Dump'!$E$4:$AJ$500,
MATCH($A16,'Productivity Dump'!$A$4:$A$500,0),
MATCH(AU$2,'Productivity Dump'!$E$3:$AJ$3,0)
),
IF(AU$3="Attendance",
INDEX('Attendance Dump'!$E$2:$AI$400,
MATCH($A16,'Attendance Dump'!$B$2:$B$400,0),
MATCH(AU$2,'Attendance Dump'!$E$1:$AI$1,0)
),
INDEX('Active Hour''s Dump'!$D$3:$AH$337,
MATCH($C16,'Active Hour''s Dump'!$A$3:$A$337,0),
MATCH(AU$2,'Active Hour''s Dump'!$D$2:$AH$2,0)
))),"")</f>
        <v>1170.6270000000004</v>
      </c>
      <c r="AV16" s="13" t="str">
        <f>_xlfn.IFNA(IF(AV$3="Productivity",
INDEX('Productivity Dump'!$E$4:$AJ$500,
MATCH($A16,'Productivity Dump'!$A$4:$A$500,0),
MATCH(AV$2,'Productivity Dump'!$E$3:$AJ$3,0)
),
IF(AV$3="Attendance",
INDEX('Attendance Dump'!$E$2:$AI$400,
MATCH($A16,'Attendance Dump'!$B$2:$B$400,0),
MATCH(AV$2,'Attendance Dump'!$E$1:$AI$1,0)
),
INDEX('Active Hour''s Dump'!$D$3:$AH$337,
MATCH($C16,'Active Hour''s Dump'!$A$3:$A$337,0),
MATCH(AV$2,'Active Hour''s Dump'!$D$2:$AH$2,0)
))),"")</f>
        <v>P</v>
      </c>
      <c r="AW16" s="54">
        <f>_xlfn.IFNA(IF(AW$3="Productivity",
INDEX('Productivity Dump'!$E$4:$AJ$500,
MATCH($A16,'Productivity Dump'!$A$4:$A$500,0),
MATCH(AW$2,'Productivity Dump'!$E$3:$AJ$3,0)
),
IF(AW$3="Attendance",
INDEX('Attendance Dump'!$E$2:$AI$400,
MATCH($A16,'Attendance Dump'!$B$2:$B$400,0),
MATCH(AW$2,'Attendance Dump'!$E$1:$AI$1,0)
),
INDEX('Active Hour''s Dump'!$D$3:$AH$337,
MATCH($C16,'Active Hour''s Dump'!$A$3:$A$337,0),
MATCH(AW$2,'Active Hour''s Dump'!$D$2:$AH$2,0)
))),"")</f>
        <v>11.8333333333333</v>
      </c>
      <c r="AX16" s="13">
        <f>_xlfn.IFNA(IF(AX$3="Productivity",
INDEX('Productivity Dump'!$E$4:$AJ$500,
MATCH($A16,'Productivity Dump'!$A$4:$A$500,0),
MATCH(AX$2,'Productivity Dump'!$E$3:$AJ$3,0)
),
IF(AX$3="Attendance",
INDEX('Attendance Dump'!$E$2:$AI$400,
MATCH($A16,'Attendance Dump'!$B$2:$B$400,0),
MATCH(AX$2,'Attendance Dump'!$E$1:$AI$1,0)
),
INDEX('Active Hour''s Dump'!$D$3:$AH$337,
MATCH($C16,'Active Hour''s Dump'!$A$3:$A$337,0),
MATCH(AX$2,'Active Hour''s Dump'!$D$2:$AH$2,0)
))),"")</f>
        <v>1253.7060000000001</v>
      </c>
      <c r="AY16" s="13" t="str">
        <f>_xlfn.IFNA(IF(AY$3="Productivity",
INDEX('Productivity Dump'!$E$4:$AJ$500,
MATCH($A16,'Productivity Dump'!$A$4:$A$500,0),
MATCH(AY$2,'Productivity Dump'!$E$3:$AJ$3,0)
),
IF(AY$3="Attendance",
INDEX('Attendance Dump'!$E$2:$AI$400,
MATCH($A16,'Attendance Dump'!$B$2:$B$400,0),
MATCH(AY$2,'Attendance Dump'!$E$1:$AI$1,0)
),
INDEX('Active Hour''s Dump'!$D$3:$AH$337,
MATCH($C16,'Active Hour''s Dump'!$A$3:$A$337,0),
MATCH(AY$2,'Active Hour''s Dump'!$D$2:$AH$2,0)
))),"")</f>
        <v>P</v>
      </c>
      <c r="AZ16" s="54">
        <f>_xlfn.IFNA(IF(AZ$3="Productivity",
INDEX('Productivity Dump'!$E$4:$AJ$500,
MATCH($A16,'Productivity Dump'!$A$4:$A$500,0),
MATCH(AZ$2,'Productivity Dump'!$E$3:$AJ$3,0)
),
IF(AZ$3="Attendance",
INDEX('Attendance Dump'!$E$2:$AI$400,
MATCH($A16,'Attendance Dump'!$B$2:$B$400,0),
MATCH(AZ$2,'Attendance Dump'!$E$1:$AI$1,0)
),
INDEX('Active Hour''s Dump'!$D$3:$AH$337,
MATCH($C16,'Active Hour''s Dump'!$A$3:$A$337,0),
MATCH(AZ$2,'Active Hour''s Dump'!$D$2:$AH$2,0)
))),"")</f>
        <v>11.3333333333333</v>
      </c>
      <c r="BA16" s="13">
        <f>_xlfn.IFNA(IF(BA$3="Productivity",
INDEX('Productivity Dump'!$E$4:$AJ$500,
MATCH($A16,'Productivity Dump'!$A$4:$A$500,0),
MATCH(BA$2,'Productivity Dump'!$E$3:$AJ$3,0)
),
IF(BA$3="Attendance",
INDEX('Attendance Dump'!$E$2:$AI$400,
MATCH($A16,'Attendance Dump'!$B$2:$B$400,0),
MATCH(BA$2,'Attendance Dump'!$E$1:$AI$1,0)
),
INDEX('Active Hour''s Dump'!$D$3:$AH$337,
MATCH($C16,'Active Hour''s Dump'!$A$3:$A$337,0),
MATCH(BA$2,'Active Hour''s Dump'!$D$2:$AH$2,0)
))),"")</f>
        <v>1110.153</v>
      </c>
      <c r="BB16" s="13" t="str">
        <f>_xlfn.IFNA(IF(BB$3="Productivity",
INDEX('Productivity Dump'!$E$4:$AJ$500,
MATCH($A16,'Productivity Dump'!$A$4:$A$500,0),
MATCH(BB$2,'Productivity Dump'!$E$3:$AJ$3,0)
),
IF(BB$3="Attendance",
INDEX('Attendance Dump'!$E$2:$AI$400,
MATCH($A16,'Attendance Dump'!$B$2:$B$400,0),
MATCH(BB$2,'Attendance Dump'!$E$1:$AI$1,0)
),
INDEX('Active Hour''s Dump'!$D$3:$AH$337,
MATCH($C16,'Active Hour''s Dump'!$A$3:$A$337,0),
MATCH(BB$2,'Active Hour''s Dump'!$D$2:$AH$2,0)
))),"")</f>
        <v>P</v>
      </c>
      <c r="BC16" s="54">
        <f>_xlfn.IFNA(IF(BC$3="Productivity",
INDEX('Productivity Dump'!$E$4:$AJ$500,
MATCH($A16,'Productivity Dump'!$A$4:$A$500,0),
MATCH(BC$2,'Productivity Dump'!$E$3:$AJ$3,0)
),
IF(BC$3="Attendance",
INDEX('Attendance Dump'!$E$2:$AI$400,
MATCH($A16,'Attendance Dump'!$B$2:$B$400,0),
MATCH(BC$2,'Attendance Dump'!$E$1:$AI$1,0)
),
INDEX('Active Hour''s Dump'!$D$3:$AH$337,
MATCH($C16,'Active Hour''s Dump'!$A$3:$A$337,0),
MATCH(BC$2,'Active Hour''s Dump'!$D$2:$AH$2,0)
))),"")</f>
        <v>11.0833333333333</v>
      </c>
      <c r="BD16" s="13">
        <f>_xlfn.IFNA(IF(BD$3="Productivity",
INDEX('Productivity Dump'!$E$4:$AJ$500,
MATCH($A16,'Productivity Dump'!$A$4:$A$500,0),
MATCH(BD$2,'Productivity Dump'!$E$3:$AJ$3,0)
),
IF(BD$3="Attendance",
INDEX('Attendance Dump'!$E$2:$AI$400,
MATCH($A16,'Attendance Dump'!$B$2:$B$400,0),
MATCH(BD$2,'Attendance Dump'!$E$1:$AI$1,0)
),
INDEX('Active Hour''s Dump'!$D$3:$AH$337,
MATCH($C16,'Active Hour''s Dump'!$A$3:$A$337,0),
MATCH(BD$2,'Active Hour''s Dump'!$D$2:$AH$2,0)
))),"")</f>
        <v>620.01299999999992</v>
      </c>
      <c r="BE16" s="13" t="str">
        <f>_xlfn.IFNA(IF(BE$3="Productivity",
INDEX('Productivity Dump'!$E$4:$AJ$500,
MATCH($A16,'Productivity Dump'!$A$4:$A$500,0),
MATCH(BE$2,'Productivity Dump'!$E$3:$AJ$3,0)
),
IF(BE$3="Attendance",
INDEX('Attendance Dump'!$E$2:$AI$400,
MATCH($A16,'Attendance Dump'!$B$2:$B$400,0),
MATCH(BE$2,'Attendance Dump'!$E$1:$AI$1,0)
),
INDEX('Active Hour''s Dump'!$D$3:$AH$337,
MATCH($C16,'Active Hour''s Dump'!$A$3:$A$337,0),
MATCH(BE$2,'Active Hour''s Dump'!$D$2:$AH$2,0)
))),"")</f>
        <v>P</v>
      </c>
      <c r="BF16" s="54">
        <f>_xlfn.IFNA(IF(BF$3="Productivity",
INDEX('Productivity Dump'!$E$4:$AJ$500,
MATCH($A16,'Productivity Dump'!$A$4:$A$500,0),
MATCH(BF$2,'Productivity Dump'!$E$3:$AJ$3,0)
),
IF(BF$3="Attendance",
INDEX('Attendance Dump'!$E$2:$AI$400,
MATCH($A16,'Attendance Dump'!$B$2:$B$400,0),
MATCH(BF$2,'Attendance Dump'!$E$1:$AI$1,0)
),
INDEX('Active Hour''s Dump'!$D$3:$AH$337,
MATCH($C16,'Active Hour''s Dump'!$A$3:$A$337,0),
MATCH(BF$2,'Active Hour''s Dump'!$D$2:$AH$2,0)
))),"")</f>
        <v>5.5</v>
      </c>
      <c r="BG16" s="13">
        <f>_xlfn.IFNA(IF(BG$3="Productivity",
INDEX('Productivity Dump'!$E$4:$AJ$500,
MATCH($A16,'Productivity Dump'!$A$4:$A$500,0),
MATCH(BG$2,'Productivity Dump'!$E$3:$AJ$3,0)
),
IF(BG$3="Attendance",
INDEX('Attendance Dump'!$E$2:$AI$400,
MATCH($A16,'Attendance Dump'!$B$2:$B$400,0),
MATCH(BG$2,'Attendance Dump'!$E$1:$AI$1,0)
),
INDEX('Active Hour''s Dump'!$D$3:$AH$337,
MATCH($C16,'Active Hour''s Dump'!$A$3:$A$337,0),
MATCH(BG$2,'Active Hour''s Dump'!$D$2:$AH$2,0)
))),"")</f>
        <v>0</v>
      </c>
      <c r="BH16" s="13" t="str">
        <f>_xlfn.IFNA(IF(BH$3="Productivity",
INDEX('Productivity Dump'!$E$4:$AJ$500,
MATCH($A16,'Productivity Dump'!$A$4:$A$500,0),
MATCH(BH$2,'Productivity Dump'!$E$3:$AJ$3,0)
),
IF(BH$3="Attendance",
INDEX('Attendance Dump'!$E$2:$AI$400,
MATCH($A16,'Attendance Dump'!$B$2:$B$400,0),
MATCH(BH$2,'Attendance Dump'!$E$1:$AI$1,0)
),
INDEX('Active Hour''s Dump'!$D$3:$AH$337,
MATCH($C16,'Active Hour''s Dump'!$A$3:$A$337,0),
MATCH(BH$2,'Active Hour''s Dump'!$D$2:$AH$2,0)
))),"")</f>
        <v>WO</v>
      </c>
      <c r="BI16" s="54">
        <f>_xlfn.IFNA(IF(BI$3="Productivity",
INDEX('Productivity Dump'!$E$4:$AJ$500,
MATCH($A16,'Productivity Dump'!$A$4:$A$500,0),
MATCH(BI$2,'Productivity Dump'!$E$3:$AJ$3,0)
),
IF(BI$3="Attendance",
INDEX('Attendance Dump'!$E$2:$AI$400,
MATCH($A16,'Attendance Dump'!$B$2:$B$400,0),
MATCH(BI$2,'Attendance Dump'!$E$1:$AI$1,0)
),
INDEX('Active Hour''s Dump'!$D$3:$AH$337,
MATCH($C16,'Active Hour''s Dump'!$A$3:$A$337,0),
MATCH(BI$2,'Active Hour''s Dump'!$D$2:$AH$2,0)
))),"")</f>
        <v>0</v>
      </c>
      <c r="BJ16" s="13">
        <f>_xlfn.IFNA(IF(BJ$3="Productivity",
INDEX('Productivity Dump'!$E$4:$AJ$500,
MATCH($A16,'Productivity Dump'!$A$4:$A$500,0),
MATCH(BJ$2,'Productivity Dump'!$E$3:$AJ$3,0)
),
IF(BJ$3="Attendance",
INDEX('Attendance Dump'!$E$2:$AI$400,
MATCH($A16,'Attendance Dump'!$B$2:$B$400,0),
MATCH(BJ$2,'Attendance Dump'!$E$1:$AI$1,0)
),
INDEX('Active Hour''s Dump'!$D$3:$AH$337,
MATCH($C16,'Active Hour''s Dump'!$A$3:$A$337,0),
MATCH(BJ$2,'Active Hour''s Dump'!$D$2:$AH$2,0)
))),"")</f>
        <v>967.3349999999997</v>
      </c>
      <c r="BK16" s="13" t="str">
        <f>_xlfn.IFNA(IF(BK$3="Productivity",
INDEX('Productivity Dump'!$E$4:$AJ$500,
MATCH($A16,'Productivity Dump'!$A$4:$A$500,0),
MATCH(BK$2,'Productivity Dump'!$E$3:$AJ$3,0)
),
IF(BK$3="Attendance",
INDEX('Attendance Dump'!$E$2:$AI$400,
MATCH($A16,'Attendance Dump'!$B$2:$B$400,0),
MATCH(BK$2,'Attendance Dump'!$E$1:$AI$1,0)
),
INDEX('Active Hour''s Dump'!$D$3:$AH$337,
MATCH($C16,'Active Hour''s Dump'!$A$3:$A$337,0),
MATCH(BK$2,'Active Hour''s Dump'!$D$2:$AH$2,0)
))),"")</f>
        <v>P</v>
      </c>
      <c r="BL16" s="54">
        <f>_xlfn.IFNA(IF(BL$3="Productivity",
INDEX('Productivity Dump'!$E$4:$AJ$500,
MATCH($A16,'Productivity Dump'!$A$4:$A$500,0),
MATCH(BL$2,'Productivity Dump'!$E$3:$AJ$3,0)
),
IF(BL$3="Attendance",
INDEX('Attendance Dump'!$E$2:$AI$400,
MATCH($A16,'Attendance Dump'!$B$2:$B$400,0),
MATCH(BL$2,'Attendance Dump'!$E$1:$AI$1,0)
),
INDEX('Active Hour''s Dump'!$D$3:$AH$337,
MATCH($C16,'Active Hour''s Dump'!$A$3:$A$337,0),
MATCH(BL$2,'Active Hour''s Dump'!$D$2:$AH$2,0)
))),"")</f>
        <v>9.5833333333333304</v>
      </c>
      <c r="BM16" s="13">
        <f>_xlfn.IFNA(IF(BM$3="Productivity",
INDEX('Productivity Dump'!$E$4:$AJ$500,
MATCH($A16,'Productivity Dump'!$A$4:$A$500,0),
MATCH(BM$2,'Productivity Dump'!$E$3:$AJ$3,0)
),
IF(BM$3="Attendance",
INDEX('Attendance Dump'!$E$2:$AI$400,
MATCH($A16,'Attendance Dump'!$B$2:$B$400,0),
MATCH(BM$2,'Attendance Dump'!$E$1:$AI$1,0)
),
INDEX('Active Hour''s Dump'!$D$3:$AH$337,
MATCH($C16,'Active Hour''s Dump'!$A$3:$A$337,0),
MATCH(BM$2,'Active Hour''s Dump'!$D$2:$AH$2,0)
))),"")</f>
        <v>1152.2160000000001</v>
      </c>
      <c r="BN16" s="13" t="str">
        <f>_xlfn.IFNA(IF(BN$3="Productivity",
INDEX('Productivity Dump'!$E$4:$AJ$500,
MATCH($A16,'Productivity Dump'!$A$4:$A$500,0),
MATCH(BN$2,'Productivity Dump'!$E$3:$AJ$3,0)
),
IF(BN$3="Attendance",
INDEX('Attendance Dump'!$E$2:$AI$400,
MATCH($A16,'Attendance Dump'!$B$2:$B$400,0),
MATCH(BN$2,'Attendance Dump'!$E$1:$AI$1,0)
),
INDEX('Active Hour''s Dump'!$D$3:$AH$337,
MATCH($C16,'Active Hour''s Dump'!$A$3:$A$337,0),
MATCH(BN$2,'Active Hour''s Dump'!$D$2:$AH$2,0)
))),"")</f>
        <v>P</v>
      </c>
      <c r="BO16" s="54">
        <f>_xlfn.IFNA(IF(BO$3="Productivity",
INDEX('Productivity Dump'!$E$4:$AJ$500,
MATCH($A16,'Productivity Dump'!$A$4:$A$500,0),
MATCH(BO$2,'Productivity Dump'!$E$3:$AJ$3,0)
),
IF(BO$3="Attendance",
INDEX('Attendance Dump'!$E$2:$AI$400,
MATCH($A16,'Attendance Dump'!$B$2:$B$400,0),
MATCH(BO$2,'Attendance Dump'!$E$1:$AI$1,0)
),
INDEX('Active Hour''s Dump'!$D$3:$AH$337,
MATCH($C16,'Active Hour''s Dump'!$A$3:$A$337,0),
MATCH(BO$2,'Active Hour''s Dump'!$D$2:$AH$2,0)
))),"")</f>
        <v>11.1666666666667</v>
      </c>
      <c r="BP16" s="13">
        <f>_xlfn.IFNA(IF(BP$3="Productivity",
INDEX('Productivity Dump'!$E$4:$AJ$500,
MATCH($A16,'Productivity Dump'!$A$4:$A$500,0),
MATCH(BP$2,'Productivity Dump'!$E$3:$AJ$3,0)
),
IF(BP$3="Attendance",
INDEX('Attendance Dump'!$E$2:$AI$400,
MATCH($A16,'Attendance Dump'!$B$2:$B$400,0),
MATCH(BP$2,'Attendance Dump'!$E$1:$AI$1,0)
),
INDEX('Active Hour''s Dump'!$D$3:$AH$337,
MATCH($C16,'Active Hour''s Dump'!$A$3:$A$337,0),
MATCH(BP$2,'Active Hour''s Dump'!$D$2:$AH$2,0)
))),"")</f>
        <v>1133.4439999999997</v>
      </c>
      <c r="BQ16" s="13" t="str">
        <f>_xlfn.IFNA(IF(BQ$3="Productivity",
INDEX('Productivity Dump'!$E$4:$AJ$500,
MATCH($A16,'Productivity Dump'!$A$4:$A$500,0),
MATCH(BQ$2,'Productivity Dump'!$E$3:$AJ$3,0)
),
IF(BQ$3="Attendance",
INDEX('Attendance Dump'!$E$2:$AI$400,
MATCH($A16,'Attendance Dump'!$B$2:$B$400,0),
MATCH(BQ$2,'Attendance Dump'!$E$1:$AI$1,0)
),
INDEX('Active Hour''s Dump'!$D$3:$AH$337,
MATCH($C16,'Active Hour''s Dump'!$A$3:$A$337,0),
MATCH(BQ$2,'Active Hour''s Dump'!$D$2:$AH$2,0)
))),"")</f>
        <v>P</v>
      </c>
      <c r="BR16" s="54">
        <f>_xlfn.IFNA(IF(BR$3="Productivity",
INDEX('Productivity Dump'!$E$4:$AJ$500,
MATCH($A16,'Productivity Dump'!$A$4:$A$500,0),
MATCH(BR$2,'Productivity Dump'!$E$3:$AJ$3,0)
),
IF(BR$3="Attendance",
INDEX('Attendance Dump'!$E$2:$AI$400,
MATCH($A16,'Attendance Dump'!$B$2:$B$400,0),
MATCH(BR$2,'Attendance Dump'!$E$1:$AI$1,0)
),
INDEX('Active Hour''s Dump'!$D$3:$AH$337,
MATCH($C16,'Active Hour''s Dump'!$A$3:$A$337,0),
MATCH(BR$2,'Active Hour''s Dump'!$D$2:$AH$2,0)
))),"")</f>
        <v>11.4166666666667</v>
      </c>
      <c r="BS16" s="13">
        <f>_xlfn.IFNA(IF(BS$3="Productivity",
INDEX('Productivity Dump'!$E$4:$AJ$500,
MATCH($A16,'Productivity Dump'!$A$4:$A$500,0),
MATCH(BS$2,'Productivity Dump'!$E$3:$AJ$3,0)
),
IF(BS$3="Attendance",
INDEX('Attendance Dump'!$E$2:$AI$400,
MATCH($A16,'Attendance Dump'!$B$2:$B$400,0),
MATCH(BS$2,'Attendance Dump'!$E$1:$AI$1,0)
),
INDEX('Active Hour''s Dump'!$D$3:$AH$337,
MATCH($C16,'Active Hour''s Dump'!$A$3:$A$337,0),
MATCH(BS$2,'Active Hour''s Dump'!$D$2:$AH$2,0)
))),"")</f>
        <v>712.01200000000017</v>
      </c>
      <c r="BT16" s="13" t="str">
        <f>_xlfn.IFNA(IF(BT$3="Productivity",
INDEX('Productivity Dump'!$E$4:$AJ$500,
MATCH($A16,'Productivity Dump'!$A$4:$A$500,0),
MATCH(BT$2,'Productivity Dump'!$E$3:$AJ$3,0)
),
IF(BT$3="Attendance",
INDEX('Attendance Dump'!$E$2:$AI$400,
MATCH($A16,'Attendance Dump'!$B$2:$B$400,0),
MATCH(BT$2,'Attendance Dump'!$E$1:$AI$1,0)
),
INDEX('Active Hour''s Dump'!$D$3:$AH$337,
MATCH($C16,'Active Hour''s Dump'!$A$3:$A$337,0),
MATCH(BT$2,'Active Hour''s Dump'!$D$2:$AH$2,0)
))),"")</f>
        <v>H(P)</v>
      </c>
      <c r="BU16" s="54">
        <f>_xlfn.IFNA(IF(BU$3="Productivity",
INDEX('Productivity Dump'!$E$4:$AJ$500,
MATCH($A16,'Productivity Dump'!$A$4:$A$500,0),
MATCH(BU$2,'Productivity Dump'!$E$3:$AJ$3,0)
),
IF(BU$3="Attendance",
INDEX('Attendance Dump'!$E$2:$AI$400,
MATCH($A16,'Attendance Dump'!$B$2:$B$400,0),
MATCH(BU$2,'Attendance Dump'!$E$1:$AI$1,0)
),
INDEX('Active Hour''s Dump'!$D$3:$AH$337,
MATCH($C16,'Active Hour''s Dump'!$A$3:$A$337,0),
MATCH(BU$2,'Active Hour''s Dump'!$D$2:$AH$2,0)
))),"")</f>
        <v>8</v>
      </c>
      <c r="BV16" s="13">
        <f>_xlfn.IFNA(IF(BV$3="Productivity",
INDEX('Productivity Dump'!$E$4:$AJ$500,
MATCH($A16,'Productivity Dump'!$A$4:$A$500,0),
MATCH(BV$2,'Productivity Dump'!$E$3:$AJ$3,0)
),
IF(BV$3="Attendance",
INDEX('Attendance Dump'!$E$2:$AI$400,
MATCH($A16,'Attendance Dump'!$B$2:$B$400,0),
MATCH(BV$2,'Attendance Dump'!$E$1:$AI$1,0)
),
INDEX('Active Hour''s Dump'!$D$3:$AH$337,
MATCH($C16,'Active Hour''s Dump'!$A$3:$A$337,0),
MATCH(BV$2,'Active Hour''s Dump'!$D$2:$AH$2,0)
))),"")</f>
        <v>573.04900000000009</v>
      </c>
      <c r="BW16" s="13" t="str">
        <f>_xlfn.IFNA(IF(BW$3="Productivity",
INDEX('Productivity Dump'!$E$4:$AJ$500,
MATCH($A16,'Productivity Dump'!$A$4:$A$500,0),
MATCH(BW$2,'Productivity Dump'!$E$3:$AJ$3,0)
),
IF(BW$3="Attendance",
INDEX('Attendance Dump'!$E$2:$AI$400,
MATCH($A16,'Attendance Dump'!$B$2:$B$400,0),
MATCH(BW$2,'Attendance Dump'!$E$1:$AI$1,0)
),
INDEX('Active Hour''s Dump'!$D$3:$AH$337,
MATCH($C16,'Active Hour''s Dump'!$A$3:$A$337,0),
MATCH(BW$2,'Active Hour''s Dump'!$D$2:$AH$2,0)
))),"")</f>
        <v>P</v>
      </c>
      <c r="BX16" s="54">
        <f>_xlfn.IFNA(IF(BX$3="Productivity",
INDEX('Productivity Dump'!$E$4:$AJ$500,
MATCH($A16,'Productivity Dump'!$A$4:$A$500,0),
MATCH(BX$2,'Productivity Dump'!$E$3:$AJ$3,0)
),
IF(BX$3="Attendance",
INDEX('Attendance Dump'!$E$2:$AI$400,
MATCH($A16,'Attendance Dump'!$B$2:$B$400,0),
MATCH(BX$2,'Attendance Dump'!$E$1:$AI$1,0)
),
INDEX('Active Hour''s Dump'!$D$3:$AH$337,
MATCH($C16,'Active Hour''s Dump'!$A$3:$A$337,0),
MATCH(BX$2,'Active Hour''s Dump'!$D$2:$AH$2,0)
))),"")</f>
        <v>6.5</v>
      </c>
      <c r="BY16" s="13">
        <f>_xlfn.IFNA(IF(BY$3="Productivity",
INDEX('Productivity Dump'!$E$4:$AJ$500,
MATCH($A16,'Productivity Dump'!$A$4:$A$500,0),
MATCH(BY$2,'Productivity Dump'!$E$3:$AJ$3,0)
),
IF(BY$3="Attendance",
INDEX('Attendance Dump'!$E$2:$AI$400,
MATCH($A16,'Attendance Dump'!$B$2:$B$400,0),
MATCH(BY$2,'Attendance Dump'!$E$1:$AI$1,0)
),
INDEX('Active Hour''s Dump'!$D$3:$AH$337,
MATCH($C16,'Active Hour''s Dump'!$A$3:$A$337,0),
MATCH(BY$2,'Active Hour''s Dump'!$D$2:$AH$2,0)
))),"")</f>
        <v>594.35599999999999</v>
      </c>
      <c r="BZ16" s="13" t="str">
        <f>_xlfn.IFNA(IF(BZ$3="Productivity",
INDEX('Productivity Dump'!$E$4:$AJ$500,
MATCH($A16,'Productivity Dump'!$A$4:$A$500,0),
MATCH(BZ$2,'Productivity Dump'!$E$3:$AJ$3,0)
),
IF(BZ$3="Attendance",
INDEX('Attendance Dump'!$E$2:$AI$400,
MATCH($A16,'Attendance Dump'!$B$2:$B$400,0),
MATCH(BZ$2,'Attendance Dump'!$E$1:$AI$1,0)
),
INDEX('Active Hour''s Dump'!$D$3:$AH$337,
MATCH($C16,'Active Hour''s Dump'!$A$3:$A$337,0),
MATCH(BZ$2,'Active Hour''s Dump'!$D$2:$AH$2,0)
))),"")</f>
        <v>P</v>
      </c>
      <c r="CA16" s="54">
        <f>_xlfn.IFNA(IF(CA$3="Productivity",
INDEX('Productivity Dump'!$E$4:$AJ$500,
MATCH($A16,'Productivity Dump'!$A$4:$A$500,0),
MATCH(CA$2,'Productivity Dump'!$E$3:$AJ$3,0)
),
IF(CA$3="Attendance",
INDEX('Attendance Dump'!$E$2:$AI$400,
MATCH($A16,'Attendance Dump'!$B$2:$B$400,0),
MATCH(CA$2,'Attendance Dump'!$E$1:$AI$1,0)
),
INDEX('Active Hour''s Dump'!$D$3:$AH$337,
MATCH($C16,'Active Hour''s Dump'!$A$3:$A$337,0),
MATCH(CA$2,'Active Hour''s Dump'!$D$2:$AH$2,0)
))),"")</f>
        <v>7.6666666666666696</v>
      </c>
      <c r="CB16" s="13">
        <f>_xlfn.IFNA(IF(CB$3="Productivity",
INDEX('Productivity Dump'!$E$4:$AJ$500,
MATCH($A16,'Productivity Dump'!$A$4:$A$500,0),
MATCH(CB$2,'Productivity Dump'!$E$3:$AJ$3,0)
),
IF(CB$3="Attendance",
INDEX('Attendance Dump'!$E$2:$AI$400,
MATCH($A16,'Attendance Dump'!$B$2:$B$400,0),
MATCH(CB$2,'Attendance Dump'!$E$1:$AI$1,0)
),
INDEX('Active Hour''s Dump'!$D$3:$AH$337,
MATCH($C16,'Active Hour''s Dump'!$A$3:$A$337,0),
MATCH(CB$2,'Active Hour''s Dump'!$D$2:$AH$2,0)
))),"")</f>
        <v>0</v>
      </c>
      <c r="CC16" s="13" t="str">
        <f>_xlfn.IFNA(IF(CC$3="Productivity",
INDEX('Productivity Dump'!$E$4:$AJ$500,
MATCH($A16,'Productivity Dump'!$A$4:$A$500,0),
MATCH(CC$2,'Productivity Dump'!$E$3:$AJ$3,0)
),
IF(CC$3="Attendance",
INDEX('Attendance Dump'!$E$2:$AI$400,
MATCH($A16,'Attendance Dump'!$B$2:$B$400,0),
MATCH(CC$2,'Attendance Dump'!$E$1:$AI$1,0)
),
INDEX('Active Hour''s Dump'!$D$3:$AH$337,
MATCH($C16,'Active Hour''s Dump'!$A$3:$A$337,0),
MATCH(CC$2,'Active Hour''s Dump'!$D$2:$AH$2,0)
))),"")</f>
        <v>WO</v>
      </c>
      <c r="CD16" s="54">
        <f>_xlfn.IFNA(IF(CD$3="Productivity",
INDEX('Productivity Dump'!$E$4:$AJ$500,
MATCH($A16,'Productivity Dump'!$A$4:$A$500,0),
MATCH(CD$2,'Productivity Dump'!$E$3:$AJ$3,0)
),
IF(CD$3="Attendance",
INDEX('Attendance Dump'!$E$2:$AI$400,
MATCH($A16,'Attendance Dump'!$B$2:$B$400,0),
MATCH(CD$2,'Attendance Dump'!$E$1:$AI$1,0)
),
INDEX('Active Hour''s Dump'!$D$3:$AH$337,
MATCH($C16,'Active Hour''s Dump'!$A$3:$A$337,0),
MATCH(CD$2,'Active Hour''s Dump'!$D$2:$AH$2,0)
))),"")</f>
        <v>0</v>
      </c>
      <c r="CE16" s="13">
        <f>_xlfn.IFNA(IF(CE$3="Productivity",
INDEX('Productivity Dump'!$E$4:$AJ$500,
MATCH($A16,'Productivity Dump'!$A$4:$A$500,0),
MATCH(CE$2,'Productivity Dump'!$E$3:$AJ$3,0)
),
IF(CE$3="Attendance",
INDEX('Attendance Dump'!$E$2:$AI$400,
MATCH($A16,'Attendance Dump'!$B$2:$B$400,0),
MATCH(CE$2,'Attendance Dump'!$E$1:$AI$1,0)
),
INDEX('Active Hour''s Dump'!$D$3:$AH$337,
MATCH($C16,'Active Hour''s Dump'!$A$3:$A$337,0),
MATCH(CE$2,'Active Hour''s Dump'!$D$2:$AH$2,0)
))),"")</f>
        <v>808.09599999999989</v>
      </c>
      <c r="CF16" s="13" t="str">
        <f>_xlfn.IFNA(IF(CF$3="Productivity",
INDEX('Productivity Dump'!$E$4:$AJ$500,
MATCH($A16,'Productivity Dump'!$A$4:$A$500,0),
MATCH(CF$2,'Productivity Dump'!$E$3:$AJ$3,0)
),
IF(CF$3="Attendance",
INDEX('Attendance Dump'!$E$2:$AI$400,
MATCH($A16,'Attendance Dump'!$B$2:$B$400,0),
MATCH(CF$2,'Attendance Dump'!$E$1:$AI$1,0)
),
INDEX('Active Hour''s Dump'!$D$3:$AH$337,
MATCH($C16,'Active Hour''s Dump'!$A$3:$A$337,0),
MATCH(CF$2,'Active Hour''s Dump'!$D$2:$AH$2,0)
))),"")</f>
        <v>P</v>
      </c>
      <c r="CG16" s="54">
        <f>_xlfn.IFNA(IF(CG$3="Productivity",
INDEX('Productivity Dump'!$E$4:$AJ$500,
MATCH($A16,'Productivity Dump'!$A$4:$A$500,0),
MATCH(CG$2,'Productivity Dump'!$E$3:$AJ$3,0)
),
IF(CG$3="Attendance",
INDEX('Attendance Dump'!$E$2:$AI$400,
MATCH($A16,'Attendance Dump'!$B$2:$B$400,0),
MATCH(CG$2,'Attendance Dump'!$E$1:$AI$1,0)
),
INDEX('Active Hour''s Dump'!$D$3:$AH$337,
MATCH($C16,'Active Hour''s Dump'!$A$3:$A$337,0),
MATCH(CG$2,'Active Hour''s Dump'!$D$2:$AH$2,0)
))),"")</f>
        <v>8.6666666666666696</v>
      </c>
      <c r="CH16" s="13">
        <f>_xlfn.IFNA(IF(CH$3="Productivity",
INDEX('Productivity Dump'!$E$4:$AJ$500,
MATCH($A16,'Productivity Dump'!$A$4:$A$500,0),
MATCH(CH$2,'Productivity Dump'!$E$3:$AJ$3,0)
),
IF(CH$3="Attendance",
INDEX('Attendance Dump'!$E$2:$AI$400,
MATCH($A16,'Attendance Dump'!$B$2:$B$400,0),
MATCH(CH$2,'Attendance Dump'!$E$1:$AI$1,0)
),
INDEX('Active Hour''s Dump'!$D$3:$AH$337,
MATCH($C16,'Active Hour''s Dump'!$A$3:$A$337,0),
MATCH(CH$2,'Active Hour''s Dump'!$D$2:$AH$2,0)
))),"")</f>
        <v>1128.7370000000001</v>
      </c>
      <c r="CI16" s="13" t="str">
        <f>_xlfn.IFNA(IF(CI$3="Productivity",
INDEX('Productivity Dump'!$E$4:$AJ$500,
MATCH($A16,'Productivity Dump'!$A$4:$A$500,0),
MATCH(CI$2,'Productivity Dump'!$E$3:$AJ$3,0)
),
IF(CI$3="Attendance",
INDEX('Attendance Dump'!$E$2:$AI$400,
MATCH($A16,'Attendance Dump'!$B$2:$B$400,0),
MATCH(CI$2,'Attendance Dump'!$E$1:$AI$1,0)
),
INDEX('Active Hour''s Dump'!$D$3:$AH$337,
MATCH($C16,'Active Hour''s Dump'!$A$3:$A$337,0),
MATCH(CI$2,'Active Hour''s Dump'!$D$2:$AH$2,0)
))),"")</f>
        <v>P</v>
      </c>
      <c r="CJ16" s="54">
        <f>_xlfn.IFNA(IF(CJ$3="Productivity",
INDEX('Productivity Dump'!$E$4:$AJ$500,
MATCH($A16,'Productivity Dump'!$A$4:$A$500,0),
MATCH(CJ$2,'Productivity Dump'!$E$3:$AJ$3,0)
),
IF(CJ$3="Attendance",
INDEX('Attendance Dump'!$E$2:$AI$400,
MATCH($A16,'Attendance Dump'!$B$2:$B$400,0),
MATCH(CJ$2,'Attendance Dump'!$E$1:$AI$1,0)
),
INDEX('Active Hour''s Dump'!$D$3:$AH$337,
MATCH($C16,'Active Hour''s Dump'!$A$3:$A$337,0),
MATCH(CJ$2,'Active Hour''s Dump'!$D$2:$AH$2,0)
))),"")</f>
        <v>10.6666666666667</v>
      </c>
      <c r="CK16" s="13">
        <f>_xlfn.IFNA(IF(CK$3="Productivity",
INDEX('Productivity Dump'!$E$4:$AJ$500,
MATCH($A16,'Productivity Dump'!$A$4:$A$500,0),
MATCH(CK$2,'Productivity Dump'!$E$3:$AJ$3,0)
),
IF(CK$3="Attendance",
INDEX('Attendance Dump'!$E$2:$AI$400,
MATCH($A16,'Attendance Dump'!$B$2:$B$400,0),
MATCH(CK$2,'Attendance Dump'!$E$1:$AI$1,0)
),
INDEX('Active Hour''s Dump'!$D$3:$AH$337,
MATCH($C16,'Active Hour''s Dump'!$A$3:$A$337,0),
MATCH(CK$2,'Active Hour''s Dump'!$D$2:$AH$2,0)
))),"")</f>
        <v>1066.4749999999999</v>
      </c>
      <c r="CL16" s="13" t="str">
        <f>_xlfn.IFNA(IF(CL$3="Productivity",
INDEX('Productivity Dump'!$E$4:$AJ$500,
MATCH($A16,'Productivity Dump'!$A$4:$A$500,0),
MATCH(CL$2,'Productivity Dump'!$E$3:$AJ$3,0)
),
IF(CL$3="Attendance",
INDEX('Attendance Dump'!$E$2:$AI$400,
MATCH($A16,'Attendance Dump'!$B$2:$B$400,0),
MATCH(CL$2,'Attendance Dump'!$E$1:$AI$1,0)
),
INDEX('Active Hour''s Dump'!$D$3:$AH$337,
MATCH($C16,'Active Hour''s Dump'!$A$3:$A$337,0),
MATCH(CL$2,'Active Hour''s Dump'!$D$2:$AH$2,0)
))),"")</f>
        <v>P</v>
      </c>
      <c r="CM16" s="54">
        <f>_xlfn.IFNA(IF(CM$3="Productivity",
INDEX('Productivity Dump'!$E$4:$AJ$500,
MATCH($A16,'Productivity Dump'!$A$4:$A$500,0),
MATCH(CM$2,'Productivity Dump'!$E$3:$AJ$3,0)
),
IF(CM$3="Attendance",
INDEX('Attendance Dump'!$E$2:$AI$400,
MATCH($A16,'Attendance Dump'!$B$2:$B$400,0),
MATCH(CM$2,'Attendance Dump'!$E$1:$AI$1,0)
),
INDEX('Active Hour''s Dump'!$D$3:$AH$337,
MATCH($C16,'Active Hour''s Dump'!$A$3:$A$337,0),
MATCH(CM$2,'Active Hour''s Dump'!$D$2:$AH$2,0)
))),"")</f>
        <v>11.0833333333333</v>
      </c>
      <c r="CN16" s="13">
        <f>_xlfn.IFNA(IF(CN$3="Productivity",
INDEX('Productivity Dump'!$E$4:$AJ$500,
MATCH($A16,'Productivity Dump'!$A$4:$A$500,0),
MATCH(CN$2,'Productivity Dump'!$E$3:$AJ$3,0)
),
IF(CN$3="Attendance",
INDEX('Attendance Dump'!$E$2:$AI$400,
MATCH($A16,'Attendance Dump'!$B$2:$B$400,0),
MATCH(CN$2,'Attendance Dump'!$E$1:$AI$1,0)
),
INDEX('Active Hour''s Dump'!$D$3:$AH$337,
MATCH($C16,'Active Hour''s Dump'!$A$3:$A$337,0),
MATCH(CN$2,'Active Hour''s Dump'!$D$2:$AH$2,0)
))),"")</f>
        <v>0</v>
      </c>
      <c r="CO16" s="13">
        <f>_xlfn.IFNA(IF(CO$3="Productivity",
INDEX('Productivity Dump'!$E$4:$AJ$500,
MATCH($A16,'Productivity Dump'!$A$4:$A$500,0),
MATCH(CO$2,'Productivity Dump'!$E$3:$AJ$3,0)
),
IF(CO$3="Attendance",
INDEX('Attendance Dump'!$E$2:$AI$400,
MATCH($A16,'Attendance Dump'!$B$2:$B$400,0),
MATCH(CO$2,'Attendance Dump'!$E$1:$AI$1,0)
),
INDEX('Active Hour''s Dump'!$D$3:$AH$337,
MATCH($C16,'Active Hour''s Dump'!$A$3:$A$337,0),
MATCH(CO$2,'Active Hour''s Dump'!$D$2:$AH$2,0)
))),"")</f>
        <v>0</v>
      </c>
      <c r="CP16" s="54">
        <f>_xlfn.IFNA(IF(CP$3="Productivity",
INDEX('Productivity Dump'!$E$4:$AJ$500,
MATCH($A16,'Productivity Dump'!$A$4:$A$500,0),
MATCH(CP$2,'Productivity Dump'!$E$3:$AJ$3,0)
),
IF(CP$3="Attendance",
INDEX('Attendance Dump'!$E$2:$AI$400,
MATCH($A16,'Attendance Dump'!$B$2:$B$400,0),
MATCH(CP$2,'Attendance Dump'!$E$1:$AI$1,0)
),
INDEX('Active Hour''s Dump'!$D$3:$AH$337,
MATCH($C16,'Active Hour''s Dump'!$A$3:$A$337,0),
MATCH(CP$2,'Active Hour''s Dump'!$D$2:$AH$2,0)
))),"")</f>
        <v>0</v>
      </c>
      <c r="CQ16" s="13">
        <f>_xlfn.IFNA(IF(CQ$3="Productivity",
INDEX('Productivity Dump'!$E$4:$AJ$500,
MATCH($A16,'Productivity Dump'!$A$4:$A$500,0),
MATCH(CQ$2,'Productivity Dump'!$E$3:$AJ$3,0)
),
IF(CQ$3="Attendance",
INDEX('Attendance Dump'!$E$2:$AI$400,
MATCH($A16,'Attendance Dump'!$B$2:$B$400,0),
MATCH(CQ$2,'Attendance Dump'!$E$1:$AI$1,0)
),
INDEX('Active Hour''s Dump'!$D$3:$AH$337,
MATCH($C16,'Active Hour''s Dump'!$A$3:$A$337,0),
MATCH(CQ$2,'Active Hour''s Dump'!$D$2:$AH$2,0)
))),"")</f>
        <v>0</v>
      </c>
      <c r="CR16" s="13">
        <f>_xlfn.IFNA(IF(CR$3="Productivity",
INDEX('Productivity Dump'!$E$4:$AJ$500,
MATCH($A16,'Productivity Dump'!$A$4:$A$500,0),
MATCH(CR$2,'Productivity Dump'!$E$3:$AJ$3,0)
),
IF(CR$3="Attendance",
INDEX('Attendance Dump'!$E$2:$AI$400,
MATCH($A16,'Attendance Dump'!$B$2:$B$400,0),
MATCH(CR$2,'Attendance Dump'!$E$1:$AI$1,0)
),
INDEX('Active Hour''s Dump'!$D$3:$AH$337,
MATCH($C16,'Active Hour''s Dump'!$A$3:$A$337,0),
MATCH(CR$2,'Active Hour''s Dump'!$D$2:$AH$2,0)
))),"")</f>
        <v>0</v>
      </c>
      <c r="CS16" s="54">
        <f>_xlfn.IFNA(IF(CS$3="Productivity",
INDEX('Productivity Dump'!$E$4:$AJ$500,
MATCH($A16,'Productivity Dump'!$A$4:$A$500,0),
MATCH(CS$2,'Productivity Dump'!$E$3:$AJ$3,0)
),
IF(CS$3="Attendance",
INDEX('Attendance Dump'!$E$2:$AI$400,
MATCH($A16,'Attendance Dump'!$B$2:$B$400,0),
MATCH(CS$2,'Attendance Dump'!$E$1:$AI$1,0)
),
INDEX('Active Hour''s Dump'!$D$3:$AH$337,
MATCH($C16,'Active Hour''s Dump'!$A$3:$A$337,0),
MATCH(CS$2,'Active Hour''s Dump'!$D$2:$AH$2,0)
))),"")</f>
        <v>0</v>
      </c>
      <c r="CT16" s="13">
        <f>_xlfn.IFNA(IF(CT$3="Productivity",
INDEX('Productivity Dump'!$E$4:$AJ$500,
MATCH($A16,'Productivity Dump'!$A$4:$A$500,0),
MATCH(CT$2,'Productivity Dump'!$E$3:$AJ$3,0)
),
IF(CT$3="Attendance",
INDEX('Attendance Dump'!$E$2:$AI$400,
MATCH($A16,'Attendance Dump'!$B$2:$B$400,0),
MATCH(CT$2,'Attendance Dump'!$E$1:$AI$1,0)
),
INDEX('Active Hour''s Dump'!$D$3:$AH$337,
MATCH($C16,'Active Hour''s Dump'!$A$3:$A$337,0),
MATCH(CT$2,'Active Hour''s Dump'!$D$2:$AH$2,0)
))),"")</f>
        <v>0</v>
      </c>
      <c r="CU16" s="13">
        <f>_xlfn.IFNA(IF(CU$3="Productivity",
INDEX('Productivity Dump'!$E$4:$AJ$500,
MATCH($A16,'Productivity Dump'!$A$4:$A$500,0),
MATCH(CU$2,'Productivity Dump'!$E$3:$AJ$3,0)
),
IF(CU$3="Attendance",
INDEX('Attendance Dump'!$E$2:$AI$400,
MATCH($A16,'Attendance Dump'!$B$2:$B$400,0),
MATCH(CU$2,'Attendance Dump'!$E$1:$AI$1,0)
),
INDEX('Active Hour''s Dump'!$D$3:$AH$337,
MATCH($C16,'Active Hour''s Dump'!$A$3:$A$337,0),
MATCH(CU$2,'Active Hour''s Dump'!$D$2:$AH$2,0)
))),"")</f>
        <v>0</v>
      </c>
      <c r="CV16" s="54">
        <f>_xlfn.IFNA(IF(CV$3="Productivity",
INDEX('Productivity Dump'!$E$4:$AJ$500,
MATCH($A16,'Productivity Dump'!$A$4:$A$500,0),
MATCH(CV$2,'Productivity Dump'!$E$3:$AJ$3,0)
),
IF(CV$3="Attendance",
INDEX('Attendance Dump'!$E$2:$AI$400,
MATCH($A16,'Attendance Dump'!$B$2:$B$400,0),
MATCH(CV$2,'Attendance Dump'!$E$1:$AI$1,0)
),
INDEX('Active Hour''s Dump'!$D$3:$AH$337,
MATCH($C16,'Active Hour''s Dump'!$A$3:$A$337,0),
MATCH(CV$2,'Active Hour''s Dump'!$D$2:$AH$2,0)
))),"")</f>
        <v>0</v>
      </c>
      <c r="CW16" s="13"/>
      <c r="CX16" s="13"/>
      <c r="CY16" s="54"/>
      <c r="DA16" s="57">
        <f t="shared" si="59"/>
        <v>230.66666666666657</v>
      </c>
      <c r="DB16" s="35">
        <f t="shared" si="63"/>
        <v>23574.126999999997</v>
      </c>
      <c r="DC16" s="35">
        <f t="shared" si="64"/>
        <v>0</v>
      </c>
      <c r="DD16" s="35">
        <f t="shared" ca="1" si="60"/>
        <v>0</v>
      </c>
      <c r="DF16" s="32" cm="1">
        <f t="array" ref="DF16">SUMPRODUCT(
    (MOD(COLUMN(H16:CV16) - COLUMN(H16), 3) = 0) *
    (H16:CV16 = 0) *
    (I16:CW16 = "P") *
    (COUNTIF(UKHoliday, H$2:CV$2) = 0)
)</f>
        <v>0</v>
      </c>
      <c r="DG16" s="33" cm="1">
        <f t="array" ref="DG16">SUMPRODUCT(
  (MOD(COLUMN(H16:CV16) - COLUMN(H16), 3) = 0) *
  (H16:CV16 &gt; 0) *
  (H16:CV16 &lt; 0.5 * IF(((WEEKDAY(H$2:CV$2, 2) = 1) + (WEEKDAY(H$2:CV$2, 2) = 6)), G16, F16)) *
  (I16:CW16 = "P") *
  (COUNTIF(UKHoliday, H$2:CV$2) = 0)
)</f>
        <v>0</v>
      </c>
      <c r="DH16" s="33" cm="1">
        <f t="array" ref="DH16">SUMPRODUCT(
  (MOD(COLUMN(H16:CV16) - COLUMN(H16), 3) = 0) *
  (H16:CV16 &gt; 0.5 * IF(((WEEKDAY(H$2:CV$2, 2) = 1) + (WEEKDAY(H$2:CV$2, 2) = 6)), $G16, $F16)) *
  (H16:CV16 &lt; 0.8 * IF(((WEEKDAY(H$2:CV$2, 2) = 1) + (WEEKDAY(H$2:CV$2, 2) = 6)), $G16, $F16)) *
  (I16:CW16 = "P") *
  (COUNTIF(UKHoliday, H$2:CV$2) = 0)
)</f>
        <v>1</v>
      </c>
      <c r="DI16" s="33" cm="1">
        <f t="array" ref="DI16">SUMPRODUCT(
  (MOD(COLUMN(H16:CV16) - COLUMN(H16), 3) = 0) *
  (H16:CV16 &gt; 0.8 * IF(((WEEKDAY(H$2:CV$2, 2) = 1) + (WEEKDAY(H$2:CV$2, 2) = 6)), $G16, $F16)) *
  (H16:CV16 &lt; 1 * IF(((WEEKDAY(H$2:CV$2, 2) = 1) + (WEEKDAY(H$2:CV$2, 2) = 6)), $G16, $F16)) *
  (I16:CW16 = "P") *
  (COUNTIF(UKHoliday, H$2:CV$2) = 0)
)</f>
        <v>0</v>
      </c>
    </row>
    <row r="17" spans="1:113" x14ac:dyDescent="0.3">
      <c r="A17" s="8" t="s">
        <v>506</v>
      </c>
      <c r="B17" s="8" t="s">
        <v>505</v>
      </c>
      <c r="C17" s="9" t="s">
        <v>814</v>
      </c>
      <c r="D17" s="62" t="s">
        <v>944</v>
      </c>
      <c r="E17" s="35">
        <v>21149.539499999999</v>
      </c>
      <c r="F17" s="35">
        <f t="shared" si="61"/>
        <v>1057.476975</v>
      </c>
      <c r="G17" s="35">
        <f t="shared" si="62"/>
        <v>528.73848750000002</v>
      </c>
      <c r="H17" s="13">
        <f>_xlfn.IFNA(IF(H$3="Productivity",
INDEX('Productivity Dump'!$E$4:$AJ$500,
MATCH($A17,'Productivity Dump'!$A$4:$A$500,0),
MATCH(H$2,'Productivity Dump'!$E$3:$AJ$3,0)
),
IF(H$3="Attendance",
INDEX('Attendance Dump'!$E$2:$AI$400,
MATCH($A17,'Attendance Dump'!$B$2:$B$400,0),
MATCH(H$2,'Attendance Dump'!$E$1:$AI$1,0)
),
INDEX('Active Hour''s Dump'!$D$3:$AH$337,
MATCH($C17,'Active Hour''s Dump'!$A$3:$A$337,0),
MATCH(H$2,'Active Hour''s Dump'!$D$2:$AH$2,0)
))),"")</f>
        <v>1303.4709999999998</v>
      </c>
      <c r="I17" s="13" t="str">
        <f>_xlfn.IFNA(IF(I$3="Productivity",
INDEX('Productivity Dump'!$E$4:$AJ$500,
MATCH($A17,'Productivity Dump'!$A$4:$A$500,0),
MATCH(I$2,'Productivity Dump'!$E$3:$AJ$3,0)
),
IF(I$3="Attendance",
INDEX('Attendance Dump'!$E$2:$AI$400,
MATCH($A17,'Attendance Dump'!$B$2:$B$400,0),
MATCH(I$2,'Attendance Dump'!$E$1:$AI$1,0)
),
INDEX('Active Hour''s Dump'!$D$3:$AH$337,
MATCH($C17,'Active Hour''s Dump'!$A$3:$A$337,0),
MATCH(I$2,'Active Hour''s Dump'!$D$2:$AH$2,0)
))),"")</f>
        <v>P</v>
      </c>
      <c r="J17" s="54">
        <f>_xlfn.IFNA(IF(J$3="Productivity",
INDEX('Productivity Dump'!$E$4:$AJ$500,
MATCH($A17,'Productivity Dump'!$A$4:$A$500,0),
MATCH(J$2,'Productivity Dump'!$E$3:$AJ$3,0)
),
IF(J$3="Attendance",
INDEX('Attendance Dump'!$E$2:$AI$400,
MATCH($A17,'Attendance Dump'!$B$2:$B$400,0),
MATCH(J$2,'Attendance Dump'!$E$1:$AI$1,0)
),
INDEX('Active Hour''s Dump'!$D$3:$AH$337,
MATCH($C17,'Active Hour''s Dump'!$A$3:$A$337,0),
MATCH(J$2,'Active Hour''s Dump'!$D$2:$AH$2,0)
))),"")</f>
        <v>8</v>
      </c>
      <c r="K17" s="13">
        <f>_xlfn.IFNA(IF(K$3="Productivity",
INDEX('Productivity Dump'!$E$4:$AJ$500,
MATCH($A17,'Productivity Dump'!$A$4:$A$500,0),
MATCH(K$2,'Productivity Dump'!$E$3:$AJ$3,0)
),
IF(K$3="Attendance",
INDEX('Attendance Dump'!$E$2:$AI$400,
MATCH($A17,'Attendance Dump'!$B$2:$B$400,0),
MATCH(K$2,'Attendance Dump'!$E$1:$AI$1,0)
),
INDEX('Active Hour''s Dump'!$D$3:$AH$337,
MATCH($C17,'Active Hour''s Dump'!$A$3:$A$337,0),
MATCH(K$2,'Active Hour''s Dump'!$D$2:$AH$2,0)
))),"")</f>
        <v>1305.1199999999994</v>
      </c>
      <c r="L17" s="13" t="str">
        <f>_xlfn.IFNA(IF(L$3="Productivity",
INDEX('Productivity Dump'!$E$4:$AJ$500,
MATCH($A17,'Productivity Dump'!$A$4:$A$500,0),
MATCH(L$2,'Productivity Dump'!$E$3:$AJ$3,0)
),
IF(L$3="Attendance",
INDEX('Attendance Dump'!$E$2:$AI$400,
MATCH($A17,'Attendance Dump'!$B$2:$B$400,0),
MATCH(L$2,'Attendance Dump'!$E$1:$AI$1,0)
),
INDEX('Active Hour''s Dump'!$D$3:$AH$337,
MATCH($C17,'Active Hour''s Dump'!$A$3:$A$337,0),
MATCH(L$2,'Active Hour''s Dump'!$D$2:$AH$2,0)
))),"")</f>
        <v>P</v>
      </c>
      <c r="M17" s="54">
        <f>_xlfn.IFNA(IF(M$3="Productivity",
INDEX('Productivity Dump'!$E$4:$AJ$500,
MATCH($A17,'Productivity Dump'!$A$4:$A$500,0),
MATCH(M$2,'Productivity Dump'!$E$3:$AJ$3,0)
),
IF(M$3="Attendance",
INDEX('Attendance Dump'!$E$2:$AI$400,
MATCH($A17,'Attendance Dump'!$B$2:$B$400,0),
MATCH(M$2,'Attendance Dump'!$E$1:$AI$1,0)
),
INDEX('Active Hour''s Dump'!$D$3:$AH$337,
MATCH($C17,'Active Hour''s Dump'!$A$3:$A$337,0),
MATCH(M$2,'Active Hour''s Dump'!$D$2:$AH$2,0)
))),"")</f>
        <v>8.75</v>
      </c>
      <c r="N17" s="13">
        <f>_xlfn.IFNA(IF(N$3="Productivity",
INDEX('Productivity Dump'!$E$4:$AJ$500,
MATCH($A17,'Productivity Dump'!$A$4:$A$500,0),
MATCH(N$2,'Productivity Dump'!$E$3:$AJ$3,0)
),
IF(N$3="Attendance",
INDEX('Attendance Dump'!$E$2:$AI$400,
MATCH($A17,'Attendance Dump'!$B$2:$B$400,0),
MATCH(N$2,'Attendance Dump'!$E$1:$AI$1,0)
),
INDEX('Active Hour''s Dump'!$D$3:$AH$337,
MATCH($C17,'Active Hour''s Dump'!$A$3:$A$337,0),
MATCH(N$2,'Active Hour''s Dump'!$D$2:$AH$2,0)
))),"")</f>
        <v>263.274</v>
      </c>
      <c r="O17" s="13" t="str">
        <f>_xlfn.IFNA(IF(O$3="Productivity",
INDEX('Productivity Dump'!$E$4:$AJ$500,
MATCH($A17,'Productivity Dump'!$A$4:$A$500,0),
MATCH(O$2,'Productivity Dump'!$E$3:$AJ$3,0)
),
IF(O$3="Attendance",
INDEX('Attendance Dump'!$E$2:$AI$400,
MATCH($A17,'Attendance Dump'!$B$2:$B$400,0),
MATCH(O$2,'Attendance Dump'!$E$1:$AI$1,0)
),
INDEX('Active Hour''s Dump'!$D$3:$AH$337,
MATCH($C17,'Active Hour''s Dump'!$A$3:$A$337,0),
MATCH(O$2,'Active Hour''s Dump'!$D$2:$AH$2,0)
))),"")</f>
        <v>P</v>
      </c>
      <c r="P17" s="54">
        <f>_xlfn.IFNA(IF(P$3="Productivity",
INDEX('Productivity Dump'!$E$4:$AJ$500,
MATCH($A17,'Productivity Dump'!$A$4:$A$500,0),
MATCH(P$2,'Productivity Dump'!$E$3:$AJ$3,0)
),
IF(P$3="Attendance",
INDEX('Attendance Dump'!$E$2:$AI$400,
MATCH($A17,'Attendance Dump'!$B$2:$B$400,0),
MATCH(P$2,'Attendance Dump'!$E$1:$AI$1,0)
),
INDEX('Active Hour''s Dump'!$D$3:$AH$337,
MATCH($C17,'Active Hour''s Dump'!$A$3:$A$337,0),
MATCH(P$2,'Active Hour''s Dump'!$D$2:$AH$2,0)
))),"")</f>
        <v>2.3333333333333299</v>
      </c>
      <c r="Q17" s="13">
        <f>_xlfn.IFNA(IF(Q$3="Productivity",
INDEX('Productivity Dump'!$E$4:$AJ$500,
MATCH($A17,'Productivity Dump'!$A$4:$A$500,0),
MATCH(Q$2,'Productivity Dump'!$E$3:$AJ$3,0)
),
IF(Q$3="Attendance",
INDEX('Attendance Dump'!$E$2:$AI$400,
MATCH($A17,'Attendance Dump'!$B$2:$B$400,0),
MATCH(Q$2,'Attendance Dump'!$E$1:$AI$1,0)
),
INDEX('Active Hour''s Dump'!$D$3:$AH$337,
MATCH($C17,'Active Hour''s Dump'!$A$3:$A$337,0),
MATCH(Q$2,'Active Hour''s Dump'!$D$2:$AH$2,0)
))),"")</f>
        <v>0</v>
      </c>
      <c r="R17" s="13" t="str">
        <f>_xlfn.IFNA(IF(R$3="Productivity",
INDEX('Productivity Dump'!$E$4:$AJ$500,
MATCH($A17,'Productivity Dump'!$A$4:$A$500,0),
MATCH(R$2,'Productivity Dump'!$E$3:$AJ$3,0)
),
IF(R$3="Attendance",
INDEX('Attendance Dump'!$E$2:$AI$400,
MATCH($A17,'Attendance Dump'!$B$2:$B$400,0),
MATCH(R$2,'Attendance Dump'!$E$1:$AI$1,0)
),
INDEX('Active Hour''s Dump'!$D$3:$AH$337,
MATCH($C17,'Active Hour''s Dump'!$A$3:$A$337,0),
MATCH(R$2,'Active Hour''s Dump'!$D$2:$AH$2,0)
))),"")</f>
        <v>WO</v>
      </c>
      <c r="S17" s="54">
        <f>_xlfn.IFNA(IF(S$3="Productivity",
INDEX('Productivity Dump'!$E$4:$AJ$500,
MATCH($A17,'Productivity Dump'!$A$4:$A$500,0),
MATCH(S$2,'Productivity Dump'!$E$3:$AJ$3,0)
),
IF(S$3="Attendance",
INDEX('Attendance Dump'!$E$2:$AI$400,
MATCH($A17,'Attendance Dump'!$B$2:$B$400,0),
MATCH(S$2,'Attendance Dump'!$E$1:$AI$1,0)
),
INDEX('Active Hour''s Dump'!$D$3:$AH$337,
MATCH($C17,'Active Hour''s Dump'!$A$3:$A$337,0),
MATCH(S$2,'Active Hour''s Dump'!$D$2:$AH$2,0)
))),"")</f>
        <v>0</v>
      </c>
      <c r="T17" s="13">
        <f>_xlfn.IFNA(IF(T$3="Productivity",
INDEX('Productivity Dump'!$E$4:$AJ$500,
MATCH($A17,'Productivity Dump'!$A$4:$A$500,0),
MATCH(T$2,'Productivity Dump'!$E$3:$AJ$3,0)
),
IF(T$3="Attendance",
INDEX('Attendance Dump'!$E$2:$AI$400,
MATCH($A17,'Attendance Dump'!$B$2:$B$400,0),
MATCH(T$2,'Attendance Dump'!$E$1:$AI$1,0)
),
INDEX('Active Hour''s Dump'!$D$3:$AH$337,
MATCH($C17,'Active Hour''s Dump'!$A$3:$A$337,0),
MATCH(T$2,'Active Hour''s Dump'!$D$2:$AH$2,0)
))),"")</f>
        <v>272.77100000000002</v>
      </c>
      <c r="U17" s="13" t="str">
        <f>_xlfn.IFNA(IF(U$3="Productivity",
INDEX('Productivity Dump'!$E$4:$AJ$500,
MATCH($A17,'Productivity Dump'!$A$4:$A$500,0),
MATCH(U$2,'Productivity Dump'!$E$3:$AJ$3,0)
),
IF(U$3="Attendance",
INDEX('Attendance Dump'!$E$2:$AI$400,
MATCH($A17,'Attendance Dump'!$B$2:$B$400,0),
MATCH(U$2,'Attendance Dump'!$E$1:$AI$1,0)
),
INDEX('Active Hour''s Dump'!$D$3:$AH$337,
MATCH($C17,'Active Hour''s Dump'!$A$3:$A$337,0),
MATCH(U$2,'Active Hour''s Dump'!$D$2:$AH$2,0)
))),"")</f>
        <v>P</v>
      </c>
      <c r="V17" s="54">
        <f>_xlfn.IFNA(IF(V$3="Productivity",
INDEX('Productivity Dump'!$E$4:$AJ$500,
MATCH($A17,'Productivity Dump'!$A$4:$A$500,0),
MATCH(V$2,'Productivity Dump'!$E$3:$AJ$3,0)
),
IF(V$3="Attendance",
INDEX('Attendance Dump'!$E$2:$AI$400,
MATCH($A17,'Attendance Dump'!$B$2:$B$400,0),
MATCH(V$2,'Attendance Dump'!$E$1:$AI$1,0)
),
INDEX('Active Hour''s Dump'!$D$3:$AH$337,
MATCH($C17,'Active Hour''s Dump'!$A$3:$A$337,0),
MATCH(V$2,'Active Hour''s Dump'!$D$2:$AH$2,0)
))),"")</f>
        <v>2.1666666666666701</v>
      </c>
      <c r="W17" s="13">
        <f>_xlfn.IFNA(IF(W$3="Productivity",
INDEX('Productivity Dump'!$E$4:$AJ$500,
MATCH($A17,'Productivity Dump'!$A$4:$A$500,0),
MATCH(W$2,'Productivity Dump'!$E$3:$AJ$3,0)
),
IF(W$3="Attendance",
INDEX('Attendance Dump'!$E$2:$AI$400,
MATCH($A17,'Attendance Dump'!$B$2:$B$400,0),
MATCH(W$2,'Attendance Dump'!$E$1:$AI$1,0)
),
INDEX('Active Hour''s Dump'!$D$3:$AH$337,
MATCH($C17,'Active Hour''s Dump'!$A$3:$A$337,0),
MATCH(W$2,'Active Hour''s Dump'!$D$2:$AH$2,0)
))),"")</f>
        <v>0</v>
      </c>
      <c r="X17" s="13" t="str">
        <f>_xlfn.IFNA(IF(X$3="Productivity",
INDEX('Productivity Dump'!$E$4:$AJ$500,
MATCH($A17,'Productivity Dump'!$A$4:$A$500,0),
MATCH(X$2,'Productivity Dump'!$E$3:$AJ$3,0)
),
IF(X$3="Attendance",
INDEX('Attendance Dump'!$E$2:$AI$400,
MATCH($A17,'Attendance Dump'!$B$2:$B$400,0),
MATCH(X$2,'Attendance Dump'!$E$1:$AI$1,0)
),
INDEX('Active Hour''s Dump'!$D$3:$AH$337,
MATCH($C17,'Active Hour''s Dump'!$A$3:$A$337,0),
MATCH(X$2,'Active Hour''s Dump'!$D$2:$AH$2,0)
))),"")</f>
        <v>LWP-LWP</v>
      </c>
      <c r="Y17" s="54">
        <f>_xlfn.IFNA(IF(Y$3="Productivity",
INDEX('Productivity Dump'!$E$4:$AJ$500,
MATCH($A17,'Productivity Dump'!$A$4:$A$500,0),
MATCH(Y$2,'Productivity Dump'!$E$3:$AJ$3,0)
),
IF(Y$3="Attendance",
INDEX('Attendance Dump'!$E$2:$AI$400,
MATCH($A17,'Attendance Dump'!$B$2:$B$400,0),
MATCH(Y$2,'Attendance Dump'!$E$1:$AI$1,0)
),
INDEX('Active Hour''s Dump'!$D$3:$AH$337,
MATCH($C17,'Active Hour''s Dump'!$A$3:$A$337,0),
MATCH(Y$2,'Active Hour''s Dump'!$D$2:$AH$2,0)
))),"")</f>
        <v>0</v>
      </c>
      <c r="Z17" s="13">
        <f>_xlfn.IFNA(IF(Z$3="Productivity",
INDEX('Productivity Dump'!$E$4:$AJ$500,
MATCH($A17,'Productivity Dump'!$A$4:$A$500,0),
MATCH(Z$2,'Productivity Dump'!$E$3:$AJ$3,0)
),
IF(Z$3="Attendance",
INDEX('Attendance Dump'!$E$2:$AI$400,
MATCH($A17,'Attendance Dump'!$B$2:$B$400,0),
MATCH(Z$2,'Attendance Dump'!$E$1:$AI$1,0)
),
INDEX('Active Hour''s Dump'!$D$3:$AH$337,
MATCH($C17,'Active Hour''s Dump'!$A$3:$A$337,0),
MATCH(Z$2,'Active Hour''s Dump'!$D$2:$AH$2,0)
))),"")</f>
        <v>1315.2</v>
      </c>
      <c r="AA17" s="13" t="str">
        <f>_xlfn.IFNA(IF(AA$3="Productivity",
INDEX('Productivity Dump'!$E$4:$AJ$500,
MATCH($A17,'Productivity Dump'!$A$4:$A$500,0),
MATCH(AA$2,'Productivity Dump'!$E$3:$AJ$3,0)
),
IF(AA$3="Attendance",
INDEX('Attendance Dump'!$E$2:$AI$400,
MATCH($A17,'Attendance Dump'!$B$2:$B$400,0),
MATCH(AA$2,'Attendance Dump'!$E$1:$AI$1,0)
),
INDEX('Active Hour''s Dump'!$D$3:$AH$337,
MATCH($C17,'Active Hour''s Dump'!$A$3:$A$337,0),
MATCH(AA$2,'Active Hour''s Dump'!$D$2:$AH$2,0)
))),"")</f>
        <v>P</v>
      </c>
      <c r="AB17" s="54">
        <f>_xlfn.IFNA(IF(AB$3="Productivity",
INDEX('Productivity Dump'!$E$4:$AJ$500,
MATCH($A17,'Productivity Dump'!$A$4:$A$500,0),
MATCH(AB$2,'Productivity Dump'!$E$3:$AJ$3,0)
),
IF(AB$3="Attendance",
INDEX('Attendance Dump'!$E$2:$AI$400,
MATCH($A17,'Attendance Dump'!$B$2:$B$400,0),
MATCH(AB$2,'Attendance Dump'!$E$1:$AI$1,0)
),
INDEX('Active Hour''s Dump'!$D$3:$AH$337,
MATCH($C17,'Active Hour''s Dump'!$A$3:$A$337,0),
MATCH(AB$2,'Active Hour''s Dump'!$D$2:$AH$2,0)
))),"")</f>
        <v>7.8333333333333304</v>
      </c>
      <c r="AC17" s="13">
        <f>_xlfn.IFNA(IF(AC$3="Productivity",
INDEX('Productivity Dump'!$E$4:$AJ$500,
MATCH($A17,'Productivity Dump'!$A$4:$A$500,0),
MATCH(AC$2,'Productivity Dump'!$E$3:$AJ$3,0)
),
IF(AC$3="Attendance",
INDEX('Attendance Dump'!$E$2:$AI$400,
MATCH($A17,'Attendance Dump'!$B$2:$B$400,0),
MATCH(AC$2,'Attendance Dump'!$E$1:$AI$1,0)
),
INDEX('Active Hour''s Dump'!$D$3:$AH$337,
MATCH($C17,'Active Hour''s Dump'!$A$3:$A$337,0),
MATCH(AC$2,'Active Hour''s Dump'!$D$2:$AH$2,0)
))),"")</f>
        <v>1369.288</v>
      </c>
      <c r="AD17" s="13" t="str">
        <f>_xlfn.IFNA(IF(AD$3="Productivity",
INDEX('Productivity Dump'!$E$4:$AJ$500,
MATCH($A17,'Productivity Dump'!$A$4:$A$500,0),
MATCH(AD$2,'Productivity Dump'!$E$3:$AJ$3,0)
),
IF(AD$3="Attendance",
INDEX('Attendance Dump'!$E$2:$AI$400,
MATCH($A17,'Attendance Dump'!$B$2:$B$400,0),
MATCH(AD$2,'Attendance Dump'!$E$1:$AI$1,0)
),
INDEX('Active Hour''s Dump'!$D$3:$AH$337,
MATCH($C17,'Active Hour''s Dump'!$A$3:$A$337,0),
MATCH(AD$2,'Active Hour''s Dump'!$D$2:$AH$2,0)
))),"")</f>
        <v>P</v>
      </c>
      <c r="AE17" s="54">
        <f>_xlfn.IFNA(IF(AE$3="Productivity",
INDEX('Productivity Dump'!$E$4:$AJ$500,
MATCH($A17,'Productivity Dump'!$A$4:$A$500,0),
MATCH(AE$2,'Productivity Dump'!$E$3:$AJ$3,0)
),
IF(AE$3="Attendance",
INDEX('Attendance Dump'!$E$2:$AI$400,
MATCH($A17,'Attendance Dump'!$B$2:$B$400,0),
MATCH(AE$2,'Attendance Dump'!$E$1:$AI$1,0)
),
INDEX('Active Hour''s Dump'!$D$3:$AH$337,
MATCH($C17,'Active Hour''s Dump'!$A$3:$A$337,0),
MATCH(AE$2,'Active Hour''s Dump'!$D$2:$AH$2,0)
))),"")</f>
        <v>11.6666666666667</v>
      </c>
      <c r="AF17" s="13">
        <f>_xlfn.IFNA(IF(AF$3="Productivity",
INDEX('Productivity Dump'!$E$4:$AJ$500,
MATCH($A17,'Productivity Dump'!$A$4:$A$500,0),
MATCH(AF$2,'Productivity Dump'!$E$3:$AJ$3,0)
),
IF(AF$3="Attendance",
INDEX('Attendance Dump'!$E$2:$AI$400,
MATCH($A17,'Attendance Dump'!$B$2:$B$400,0),
MATCH(AF$2,'Attendance Dump'!$E$1:$AI$1,0)
),
INDEX('Active Hour''s Dump'!$D$3:$AH$337,
MATCH($C17,'Active Hour''s Dump'!$A$3:$A$337,0),
MATCH(AF$2,'Active Hour''s Dump'!$D$2:$AH$2,0)
))),"")</f>
        <v>1343.6649999999997</v>
      </c>
      <c r="AG17" s="13" t="str">
        <f>_xlfn.IFNA(IF(AG$3="Productivity",
INDEX('Productivity Dump'!$E$4:$AJ$500,
MATCH($A17,'Productivity Dump'!$A$4:$A$500,0),
MATCH(AG$2,'Productivity Dump'!$E$3:$AJ$3,0)
),
IF(AG$3="Attendance",
INDEX('Attendance Dump'!$E$2:$AI$400,
MATCH($A17,'Attendance Dump'!$B$2:$B$400,0),
MATCH(AG$2,'Attendance Dump'!$E$1:$AI$1,0)
),
INDEX('Active Hour''s Dump'!$D$3:$AH$337,
MATCH($C17,'Active Hour''s Dump'!$A$3:$A$337,0),
MATCH(AG$2,'Active Hour''s Dump'!$D$2:$AH$2,0)
))),"")</f>
        <v>P</v>
      </c>
      <c r="AH17" s="54">
        <f>_xlfn.IFNA(IF(AH$3="Productivity",
INDEX('Productivity Dump'!$E$4:$AJ$500,
MATCH($A17,'Productivity Dump'!$A$4:$A$500,0),
MATCH(AH$2,'Productivity Dump'!$E$3:$AJ$3,0)
),
IF(AH$3="Attendance",
INDEX('Attendance Dump'!$E$2:$AI$400,
MATCH($A17,'Attendance Dump'!$B$2:$B$400,0),
MATCH(AH$2,'Attendance Dump'!$E$1:$AI$1,0)
),
INDEX('Active Hour''s Dump'!$D$3:$AH$337,
MATCH($C17,'Active Hour''s Dump'!$A$3:$A$337,0),
MATCH(AH$2,'Active Hour''s Dump'!$D$2:$AH$2,0)
))),"")</f>
        <v>8.3333333333333304</v>
      </c>
      <c r="AI17" s="13">
        <f>_xlfn.IFNA(IF(AI$3="Productivity",
INDEX('Productivity Dump'!$E$4:$AJ$500,
MATCH($A17,'Productivity Dump'!$A$4:$A$500,0),
MATCH(AI$2,'Productivity Dump'!$E$3:$AJ$3,0)
),
IF(AI$3="Attendance",
INDEX('Attendance Dump'!$E$2:$AI$400,
MATCH($A17,'Attendance Dump'!$B$2:$B$400,0),
MATCH(AI$2,'Attendance Dump'!$E$1:$AI$1,0)
),
INDEX('Active Hour''s Dump'!$D$3:$AH$337,
MATCH($C17,'Active Hour''s Dump'!$A$3:$A$337,0),
MATCH(AI$2,'Active Hour''s Dump'!$D$2:$AH$2,0)
))),"")</f>
        <v>614.92100000000005</v>
      </c>
      <c r="AJ17" s="13" t="str">
        <f>_xlfn.IFNA(IF(AJ$3="Productivity",
INDEX('Productivity Dump'!$E$4:$AJ$500,
MATCH($A17,'Productivity Dump'!$A$4:$A$500,0),
MATCH(AJ$2,'Productivity Dump'!$E$3:$AJ$3,0)
),
IF(AJ$3="Attendance",
INDEX('Attendance Dump'!$E$2:$AI$400,
MATCH($A17,'Attendance Dump'!$B$2:$B$400,0),
MATCH(AJ$2,'Attendance Dump'!$E$1:$AI$1,0)
),
INDEX('Active Hour''s Dump'!$D$3:$AH$337,
MATCH($C17,'Active Hour''s Dump'!$A$3:$A$337,0),
MATCH(AJ$2,'Active Hour''s Dump'!$D$2:$AH$2,0)
))),"")</f>
        <v>P</v>
      </c>
      <c r="AK17" s="54">
        <f>_xlfn.IFNA(IF(AK$3="Productivity",
INDEX('Productivity Dump'!$E$4:$AJ$500,
MATCH($A17,'Productivity Dump'!$A$4:$A$500,0),
MATCH(AK$2,'Productivity Dump'!$E$3:$AJ$3,0)
),
IF(AK$3="Attendance",
INDEX('Attendance Dump'!$E$2:$AI$400,
MATCH($A17,'Attendance Dump'!$B$2:$B$400,0),
MATCH(AK$2,'Attendance Dump'!$E$1:$AI$1,0)
),
INDEX('Active Hour''s Dump'!$D$3:$AH$337,
MATCH($C17,'Active Hour''s Dump'!$A$3:$A$337,0),
MATCH(AK$2,'Active Hour''s Dump'!$D$2:$AH$2,0)
))),"")</f>
        <v>4.5</v>
      </c>
      <c r="AL17" s="13">
        <f>_xlfn.IFNA(IF(AL$3="Productivity",
INDEX('Productivity Dump'!$E$4:$AJ$500,
MATCH($A17,'Productivity Dump'!$A$4:$A$500,0),
MATCH(AL$2,'Productivity Dump'!$E$3:$AJ$3,0)
),
IF(AL$3="Attendance",
INDEX('Attendance Dump'!$E$2:$AI$400,
MATCH($A17,'Attendance Dump'!$B$2:$B$400,0),
MATCH(AL$2,'Attendance Dump'!$E$1:$AI$1,0)
),
INDEX('Active Hour''s Dump'!$D$3:$AH$337,
MATCH($C17,'Active Hour''s Dump'!$A$3:$A$337,0),
MATCH(AL$2,'Active Hour''s Dump'!$D$2:$AH$2,0)
))),"")</f>
        <v>0</v>
      </c>
      <c r="AM17" s="13" t="str">
        <f>_xlfn.IFNA(IF(AM$3="Productivity",
INDEX('Productivity Dump'!$E$4:$AJ$500,
MATCH($A17,'Productivity Dump'!$A$4:$A$500,0),
MATCH(AM$2,'Productivity Dump'!$E$3:$AJ$3,0)
),
IF(AM$3="Attendance",
INDEX('Attendance Dump'!$E$2:$AI$400,
MATCH($A17,'Attendance Dump'!$B$2:$B$400,0),
MATCH(AM$2,'Attendance Dump'!$E$1:$AI$1,0)
),
INDEX('Active Hour''s Dump'!$D$3:$AH$337,
MATCH($C17,'Active Hour''s Dump'!$A$3:$A$337,0),
MATCH(AM$2,'Active Hour''s Dump'!$D$2:$AH$2,0)
))),"")</f>
        <v>WO</v>
      </c>
      <c r="AN17" s="54">
        <f>_xlfn.IFNA(IF(AN$3="Productivity",
INDEX('Productivity Dump'!$E$4:$AJ$500,
MATCH($A17,'Productivity Dump'!$A$4:$A$500,0),
MATCH(AN$2,'Productivity Dump'!$E$3:$AJ$3,0)
),
IF(AN$3="Attendance",
INDEX('Attendance Dump'!$E$2:$AI$400,
MATCH($A17,'Attendance Dump'!$B$2:$B$400,0),
MATCH(AN$2,'Attendance Dump'!$E$1:$AI$1,0)
),
INDEX('Active Hour''s Dump'!$D$3:$AH$337,
MATCH($C17,'Active Hour''s Dump'!$A$3:$A$337,0),
MATCH(AN$2,'Active Hour''s Dump'!$D$2:$AH$2,0)
))),"")</f>
        <v>0</v>
      </c>
      <c r="AO17" s="13">
        <f>_xlfn.IFNA(IF(AO$3="Productivity",
INDEX('Productivity Dump'!$E$4:$AJ$500,
MATCH($A17,'Productivity Dump'!$A$4:$A$500,0),
MATCH(AO$2,'Productivity Dump'!$E$3:$AJ$3,0)
),
IF(AO$3="Attendance",
INDEX('Attendance Dump'!$E$2:$AI$400,
MATCH($A17,'Attendance Dump'!$B$2:$B$400,0),
MATCH(AO$2,'Attendance Dump'!$E$1:$AI$1,0)
),
INDEX('Active Hour''s Dump'!$D$3:$AH$337,
MATCH($C17,'Active Hour''s Dump'!$A$3:$A$337,0),
MATCH(AO$2,'Active Hour''s Dump'!$D$2:$AH$2,0)
))),"")</f>
        <v>813.91699999999969</v>
      </c>
      <c r="AP17" s="13" t="str">
        <f>_xlfn.IFNA(IF(AP$3="Productivity",
INDEX('Productivity Dump'!$E$4:$AJ$500,
MATCH($A17,'Productivity Dump'!$A$4:$A$500,0),
MATCH(AP$2,'Productivity Dump'!$E$3:$AJ$3,0)
),
IF(AP$3="Attendance",
INDEX('Attendance Dump'!$E$2:$AI$400,
MATCH($A17,'Attendance Dump'!$B$2:$B$400,0),
MATCH(AP$2,'Attendance Dump'!$E$1:$AI$1,0)
),
INDEX('Active Hour''s Dump'!$D$3:$AH$337,
MATCH($C17,'Active Hour''s Dump'!$A$3:$A$337,0),
MATCH(AP$2,'Active Hour''s Dump'!$D$2:$AH$2,0)
))),"")</f>
        <v>P</v>
      </c>
      <c r="AQ17" s="54">
        <f>_xlfn.IFNA(IF(AQ$3="Productivity",
INDEX('Productivity Dump'!$E$4:$AJ$500,
MATCH($A17,'Productivity Dump'!$A$4:$A$500,0),
MATCH(AQ$2,'Productivity Dump'!$E$3:$AJ$3,0)
),
IF(AQ$3="Attendance",
INDEX('Attendance Dump'!$E$2:$AI$400,
MATCH($A17,'Attendance Dump'!$B$2:$B$400,0),
MATCH(AQ$2,'Attendance Dump'!$E$1:$AI$1,0)
),
INDEX('Active Hour''s Dump'!$D$3:$AH$337,
MATCH($C17,'Active Hour''s Dump'!$A$3:$A$337,0),
MATCH(AQ$2,'Active Hour''s Dump'!$D$2:$AH$2,0)
))),"")</f>
        <v>6.25</v>
      </c>
      <c r="AR17" s="13">
        <f>_xlfn.IFNA(IF(AR$3="Productivity",
INDEX('Productivity Dump'!$E$4:$AJ$500,
MATCH($A17,'Productivity Dump'!$A$4:$A$500,0),
MATCH(AR$2,'Productivity Dump'!$E$3:$AJ$3,0)
),
IF(AR$3="Attendance",
INDEX('Attendance Dump'!$E$2:$AI$400,
MATCH($A17,'Attendance Dump'!$B$2:$B$400,0),
MATCH(AR$2,'Attendance Dump'!$E$1:$AI$1,0)
),
INDEX('Active Hour''s Dump'!$D$3:$AH$337,
MATCH($C17,'Active Hour''s Dump'!$A$3:$A$337,0),
MATCH(AR$2,'Active Hour''s Dump'!$D$2:$AH$2,0)
))),"")</f>
        <v>1309.98</v>
      </c>
      <c r="AS17" s="13" t="str">
        <f>_xlfn.IFNA(IF(AS$3="Productivity",
INDEX('Productivity Dump'!$E$4:$AJ$500,
MATCH($A17,'Productivity Dump'!$A$4:$A$500,0),
MATCH(AS$2,'Productivity Dump'!$E$3:$AJ$3,0)
),
IF(AS$3="Attendance",
INDEX('Attendance Dump'!$E$2:$AI$400,
MATCH($A17,'Attendance Dump'!$B$2:$B$400,0),
MATCH(AS$2,'Attendance Dump'!$E$1:$AI$1,0)
),
INDEX('Active Hour''s Dump'!$D$3:$AH$337,
MATCH($C17,'Active Hour''s Dump'!$A$3:$A$337,0),
MATCH(AS$2,'Active Hour''s Dump'!$D$2:$AH$2,0)
))),"")</f>
        <v>P</v>
      </c>
      <c r="AT17" s="54">
        <f>_xlfn.IFNA(IF(AT$3="Productivity",
INDEX('Productivity Dump'!$E$4:$AJ$500,
MATCH($A17,'Productivity Dump'!$A$4:$A$500,0),
MATCH(AT$2,'Productivity Dump'!$E$3:$AJ$3,0)
),
IF(AT$3="Attendance",
INDEX('Attendance Dump'!$E$2:$AI$400,
MATCH($A17,'Attendance Dump'!$B$2:$B$400,0),
MATCH(AT$2,'Attendance Dump'!$E$1:$AI$1,0)
),
INDEX('Active Hour''s Dump'!$D$3:$AH$337,
MATCH($C17,'Active Hour''s Dump'!$A$3:$A$337,0),
MATCH(AT$2,'Active Hour''s Dump'!$D$2:$AH$2,0)
))),"")</f>
        <v>8.5833333333333304</v>
      </c>
      <c r="AU17" s="13">
        <f>_xlfn.IFNA(IF(AU$3="Productivity",
INDEX('Productivity Dump'!$E$4:$AJ$500,
MATCH($A17,'Productivity Dump'!$A$4:$A$500,0),
MATCH(AU$2,'Productivity Dump'!$E$3:$AJ$3,0)
),
IF(AU$3="Attendance",
INDEX('Attendance Dump'!$E$2:$AI$400,
MATCH($A17,'Attendance Dump'!$B$2:$B$400,0),
MATCH(AU$2,'Attendance Dump'!$E$1:$AI$1,0)
),
INDEX('Active Hour''s Dump'!$D$3:$AH$337,
MATCH($C17,'Active Hour''s Dump'!$A$3:$A$337,0),
MATCH(AU$2,'Active Hour''s Dump'!$D$2:$AH$2,0)
))),"")</f>
        <v>1319.4669999999996</v>
      </c>
      <c r="AV17" s="13" t="str">
        <f>_xlfn.IFNA(IF(AV$3="Productivity",
INDEX('Productivity Dump'!$E$4:$AJ$500,
MATCH($A17,'Productivity Dump'!$A$4:$A$500,0),
MATCH(AV$2,'Productivity Dump'!$E$3:$AJ$3,0)
),
IF(AV$3="Attendance",
INDEX('Attendance Dump'!$E$2:$AI$400,
MATCH($A17,'Attendance Dump'!$B$2:$B$400,0),
MATCH(AV$2,'Attendance Dump'!$E$1:$AI$1,0)
),
INDEX('Active Hour''s Dump'!$D$3:$AH$337,
MATCH($C17,'Active Hour''s Dump'!$A$3:$A$337,0),
MATCH(AV$2,'Active Hour''s Dump'!$D$2:$AH$2,0)
))),"")</f>
        <v>P</v>
      </c>
      <c r="AW17" s="54">
        <f>_xlfn.IFNA(IF(AW$3="Productivity",
INDEX('Productivity Dump'!$E$4:$AJ$500,
MATCH($A17,'Productivity Dump'!$A$4:$A$500,0),
MATCH(AW$2,'Productivity Dump'!$E$3:$AJ$3,0)
),
IF(AW$3="Attendance",
INDEX('Attendance Dump'!$E$2:$AI$400,
MATCH($A17,'Attendance Dump'!$B$2:$B$400,0),
MATCH(AW$2,'Attendance Dump'!$E$1:$AI$1,0)
),
INDEX('Active Hour''s Dump'!$D$3:$AH$337,
MATCH($C17,'Active Hour''s Dump'!$A$3:$A$337,0),
MATCH(AW$2,'Active Hour''s Dump'!$D$2:$AH$2,0)
))),"")</f>
        <v>8.4166666666666696</v>
      </c>
      <c r="AX17" s="13">
        <f>_xlfn.IFNA(IF(AX$3="Productivity",
INDEX('Productivity Dump'!$E$4:$AJ$500,
MATCH($A17,'Productivity Dump'!$A$4:$A$500,0),
MATCH(AX$2,'Productivity Dump'!$E$3:$AJ$3,0)
),
IF(AX$3="Attendance",
INDEX('Attendance Dump'!$E$2:$AI$400,
MATCH($A17,'Attendance Dump'!$B$2:$B$400,0),
MATCH(AX$2,'Attendance Dump'!$E$1:$AI$1,0)
),
INDEX('Active Hour''s Dump'!$D$3:$AH$337,
MATCH($C17,'Active Hour''s Dump'!$A$3:$A$337,0),
MATCH(AX$2,'Active Hour''s Dump'!$D$2:$AH$2,0)
))),"")</f>
        <v>1313.2260000000001</v>
      </c>
      <c r="AY17" s="13" t="str">
        <f>_xlfn.IFNA(IF(AY$3="Productivity",
INDEX('Productivity Dump'!$E$4:$AJ$500,
MATCH($A17,'Productivity Dump'!$A$4:$A$500,0),
MATCH(AY$2,'Productivity Dump'!$E$3:$AJ$3,0)
),
IF(AY$3="Attendance",
INDEX('Attendance Dump'!$E$2:$AI$400,
MATCH($A17,'Attendance Dump'!$B$2:$B$400,0),
MATCH(AY$2,'Attendance Dump'!$E$1:$AI$1,0)
),
INDEX('Active Hour''s Dump'!$D$3:$AH$337,
MATCH($C17,'Active Hour''s Dump'!$A$3:$A$337,0),
MATCH(AY$2,'Active Hour''s Dump'!$D$2:$AH$2,0)
))),"")</f>
        <v>P</v>
      </c>
      <c r="AZ17" s="54">
        <f>_xlfn.IFNA(IF(AZ$3="Productivity",
INDEX('Productivity Dump'!$E$4:$AJ$500,
MATCH($A17,'Productivity Dump'!$A$4:$A$500,0),
MATCH(AZ$2,'Productivity Dump'!$E$3:$AJ$3,0)
),
IF(AZ$3="Attendance",
INDEX('Attendance Dump'!$E$2:$AI$400,
MATCH($A17,'Attendance Dump'!$B$2:$B$400,0),
MATCH(AZ$2,'Attendance Dump'!$E$1:$AI$1,0)
),
INDEX('Active Hour''s Dump'!$D$3:$AH$337,
MATCH($C17,'Active Hour''s Dump'!$A$3:$A$337,0),
MATCH(AZ$2,'Active Hour''s Dump'!$D$2:$AH$2,0)
))),"")</f>
        <v>8.8333333333333304</v>
      </c>
      <c r="BA17" s="13">
        <f>_xlfn.IFNA(IF(BA$3="Productivity",
INDEX('Productivity Dump'!$E$4:$AJ$500,
MATCH($A17,'Productivity Dump'!$A$4:$A$500,0),
MATCH(BA$2,'Productivity Dump'!$E$3:$AJ$3,0)
),
IF(BA$3="Attendance",
INDEX('Attendance Dump'!$E$2:$AI$400,
MATCH($A17,'Attendance Dump'!$B$2:$B$400,0),
MATCH(BA$2,'Attendance Dump'!$E$1:$AI$1,0)
),
INDEX('Active Hour''s Dump'!$D$3:$AH$337,
MATCH($C17,'Active Hour''s Dump'!$A$3:$A$337,0),
MATCH(BA$2,'Active Hour''s Dump'!$D$2:$AH$2,0)
))),"")</f>
        <v>1306.6859999999997</v>
      </c>
      <c r="BB17" s="13" t="str">
        <f>_xlfn.IFNA(IF(BB$3="Productivity",
INDEX('Productivity Dump'!$E$4:$AJ$500,
MATCH($A17,'Productivity Dump'!$A$4:$A$500,0),
MATCH(BB$2,'Productivity Dump'!$E$3:$AJ$3,0)
),
IF(BB$3="Attendance",
INDEX('Attendance Dump'!$E$2:$AI$400,
MATCH($A17,'Attendance Dump'!$B$2:$B$400,0),
MATCH(BB$2,'Attendance Dump'!$E$1:$AI$1,0)
),
INDEX('Active Hour''s Dump'!$D$3:$AH$337,
MATCH($C17,'Active Hour''s Dump'!$A$3:$A$337,0),
MATCH(BB$2,'Active Hour''s Dump'!$D$2:$AH$2,0)
))),"")</f>
        <v>P</v>
      </c>
      <c r="BC17" s="54">
        <f>_xlfn.IFNA(IF(BC$3="Productivity",
INDEX('Productivity Dump'!$E$4:$AJ$500,
MATCH($A17,'Productivity Dump'!$A$4:$A$500,0),
MATCH(BC$2,'Productivity Dump'!$E$3:$AJ$3,0)
),
IF(BC$3="Attendance",
INDEX('Attendance Dump'!$E$2:$AI$400,
MATCH($A17,'Attendance Dump'!$B$2:$B$400,0),
MATCH(BC$2,'Attendance Dump'!$E$1:$AI$1,0)
),
INDEX('Active Hour''s Dump'!$D$3:$AH$337,
MATCH($C17,'Active Hour''s Dump'!$A$3:$A$337,0),
MATCH(BC$2,'Active Hour''s Dump'!$D$2:$AH$2,0)
))),"")</f>
        <v>8.25</v>
      </c>
      <c r="BD17" s="13">
        <f>_xlfn.IFNA(IF(BD$3="Productivity",
INDEX('Productivity Dump'!$E$4:$AJ$500,
MATCH($A17,'Productivity Dump'!$A$4:$A$500,0),
MATCH(BD$2,'Productivity Dump'!$E$3:$AJ$3,0)
),
IF(BD$3="Attendance",
INDEX('Attendance Dump'!$E$2:$AI$400,
MATCH($A17,'Attendance Dump'!$B$2:$B$400,0),
MATCH(BD$2,'Attendance Dump'!$E$1:$AI$1,0)
),
INDEX('Active Hour''s Dump'!$D$3:$AH$337,
MATCH($C17,'Active Hour''s Dump'!$A$3:$A$337,0),
MATCH(BD$2,'Active Hour''s Dump'!$D$2:$AH$2,0)
))),"")</f>
        <v>515.79500000000007</v>
      </c>
      <c r="BE17" s="13" t="str">
        <f>_xlfn.IFNA(IF(BE$3="Productivity",
INDEX('Productivity Dump'!$E$4:$AJ$500,
MATCH($A17,'Productivity Dump'!$A$4:$A$500,0),
MATCH(BE$2,'Productivity Dump'!$E$3:$AJ$3,0)
),
IF(BE$3="Attendance",
INDEX('Attendance Dump'!$E$2:$AI$400,
MATCH($A17,'Attendance Dump'!$B$2:$B$400,0),
MATCH(BE$2,'Attendance Dump'!$E$1:$AI$1,0)
),
INDEX('Active Hour''s Dump'!$D$3:$AH$337,
MATCH($C17,'Active Hour''s Dump'!$A$3:$A$337,0),
MATCH(BE$2,'Active Hour''s Dump'!$D$2:$AH$2,0)
))),"")</f>
        <v>P</v>
      </c>
      <c r="BF17" s="54">
        <f>_xlfn.IFNA(IF(BF$3="Productivity",
INDEX('Productivity Dump'!$E$4:$AJ$500,
MATCH($A17,'Productivity Dump'!$A$4:$A$500,0),
MATCH(BF$2,'Productivity Dump'!$E$3:$AJ$3,0)
),
IF(BF$3="Attendance",
INDEX('Attendance Dump'!$E$2:$AI$400,
MATCH($A17,'Attendance Dump'!$B$2:$B$400,0),
MATCH(BF$2,'Attendance Dump'!$E$1:$AI$1,0)
),
INDEX('Active Hour''s Dump'!$D$3:$AH$337,
MATCH($C17,'Active Hour''s Dump'!$A$3:$A$337,0),
MATCH(BF$2,'Active Hour''s Dump'!$D$2:$AH$2,0)
))),"")</f>
        <v>3.8333333333333299</v>
      </c>
      <c r="BG17" s="13">
        <f>_xlfn.IFNA(IF(BG$3="Productivity",
INDEX('Productivity Dump'!$E$4:$AJ$500,
MATCH($A17,'Productivity Dump'!$A$4:$A$500,0),
MATCH(BG$2,'Productivity Dump'!$E$3:$AJ$3,0)
),
IF(BG$3="Attendance",
INDEX('Attendance Dump'!$E$2:$AI$400,
MATCH($A17,'Attendance Dump'!$B$2:$B$400,0),
MATCH(BG$2,'Attendance Dump'!$E$1:$AI$1,0)
),
INDEX('Active Hour''s Dump'!$D$3:$AH$337,
MATCH($C17,'Active Hour''s Dump'!$A$3:$A$337,0),
MATCH(BG$2,'Active Hour''s Dump'!$D$2:$AH$2,0)
))),"")</f>
        <v>0</v>
      </c>
      <c r="BH17" s="13" t="str">
        <f>_xlfn.IFNA(IF(BH$3="Productivity",
INDEX('Productivity Dump'!$E$4:$AJ$500,
MATCH($A17,'Productivity Dump'!$A$4:$A$500,0),
MATCH(BH$2,'Productivity Dump'!$E$3:$AJ$3,0)
),
IF(BH$3="Attendance",
INDEX('Attendance Dump'!$E$2:$AI$400,
MATCH($A17,'Attendance Dump'!$B$2:$B$400,0),
MATCH(BH$2,'Attendance Dump'!$E$1:$AI$1,0)
),
INDEX('Active Hour''s Dump'!$D$3:$AH$337,
MATCH($C17,'Active Hour''s Dump'!$A$3:$A$337,0),
MATCH(BH$2,'Active Hour''s Dump'!$D$2:$AH$2,0)
))),"")</f>
        <v>WO</v>
      </c>
      <c r="BI17" s="54">
        <f>_xlfn.IFNA(IF(BI$3="Productivity",
INDEX('Productivity Dump'!$E$4:$AJ$500,
MATCH($A17,'Productivity Dump'!$A$4:$A$500,0),
MATCH(BI$2,'Productivity Dump'!$E$3:$AJ$3,0)
),
IF(BI$3="Attendance",
INDEX('Attendance Dump'!$E$2:$AI$400,
MATCH($A17,'Attendance Dump'!$B$2:$B$400,0),
MATCH(BI$2,'Attendance Dump'!$E$1:$AI$1,0)
),
INDEX('Active Hour''s Dump'!$D$3:$AH$337,
MATCH($C17,'Active Hour''s Dump'!$A$3:$A$337,0),
MATCH(BI$2,'Active Hour''s Dump'!$D$2:$AH$2,0)
))),"")</f>
        <v>0</v>
      </c>
      <c r="BJ17" s="13">
        <f>_xlfn.IFNA(IF(BJ$3="Productivity",
INDEX('Productivity Dump'!$E$4:$AJ$500,
MATCH($A17,'Productivity Dump'!$A$4:$A$500,0),
MATCH(BJ$2,'Productivity Dump'!$E$3:$AJ$3,0)
),
IF(BJ$3="Attendance",
INDEX('Attendance Dump'!$E$2:$AI$400,
MATCH($A17,'Attendance Dump'!$B$2:$B$400,0),
MATCH(BJ$2,'Attendance Dump'!$E$1:$AI$1,0)
),
INDEX('Active Hour''s Dump'!$D$3:$AH$337,
MATCH($C17,'Active Hour''s Dump'!$A$3:$A$337,0),
MATCH(BJ$2,'Active Hour''s Dump'!$D$2:$AH$2,0)
))),"")</f>
        <v>441.30700000000002</v>
      </c>
      <c r="BK17" s="13" t="str">
        <f>_xlfn.IFNA(IF(BK$3="Productivity",
INDEX('Productivity Dump'!$E$4:$AJ$500,
MATCH($A17,'Productivity Dump'!$A$4:$A$500,0),
MATCH(BK$2,'Productivity Dump'!$E$3:$AJ$3,0)
),
IF(BK$3="Attendance",
INDEX('Attendance Dump'!$E$2:$AI$400,
MATCH($A17,'Attendance Dump'!$B$2:$B$400,0),
MATCH(BK$2,'Attendance Dump'!$E$1:$AI$1,0)
),
INDEX('Active Hour''s Dump'!$D$3:$AH$337,
MATCH($C17,'Active Hour''s Dump'!$A$3:$A$337,0),
MATCH(BK$2,'Active Hour''s Dump'!$D$2:$AH$2,0)
))),"")</f>
        <v>P</v>
      </c>
      <c r="BL17" s="54">
        <f>_xlfn.IFNA(IF(BL$3="Productivity",
INDEX('Productivity Dump'!$E$4:$AJ$500,
MATCH($A17,'Productivity Dump'!$A$4:$A$500,0),
MATCH(BL$2,'Productivity Dump'!$E$3:$AJ$3,0)
),
IF(BL$3="Attendance",
INDEX('Attendance Dump'!$E$2:$AI$400,
MATCH($A17,'Attendance Dump'!$B$2:$B$400,0),
MATCH(BL$2,'Attendance Dump'!$E$1:$AI$1,0)
),
INDEX('Active Hour''s Dump'!$D$3:$AH$337,
MATCH($C17,'Active Hour''s Dump'!$A$3:$A$337,0),
MATCH(BL$2,'Active Hour''s Dump'!$D$2:$AH$2,0)
))),"")</f>
        <v>3</v>
      </c>
      <c r="BM17" s="13">
        <f>_xlfn.IFNA(IF(BM$3="Productivity",
INDEX('Productivity Dump'!$E$4:$AJ$500,
MATCH($A17,'Productivity Dump'!$A$4:$A$500,0),
MATCH(BM$2,'Productivity Dump'!$E$3:$AJ$3,0)
),
IF(BM$3="Attendance",
INDEX('Attendance Dump'!$E$2:$AI$400,
MATCH($A17,'Attendance Dump'!$B$2:$B$400,0),
MATCH(BM$2,'Attendance Dump'!$E$1:$AI$1,0)
),
INDEX('Active Hour''s Dump'!$D$3:$AH$337,
MATCH($C17,'Active Hour''s Dump'!$A$3:$A$337,0),
MATCH(BM$2,'Active Hour''s Dump'!$D$2:$AH$2,0)
))),"")</f>
        <v>576.88599999999997</v>
      </c>
      <c r="BN17" s="13" t="str">
        <f>_xlfn.IFNA(IF(BN$3="Productivity",
INDEX('Productivity Dump'!$E$4:$AJ$500,
MATCH($A17,'Productivity Dump'!$A$4:$A$500,0),
MATCH(BN$2,'Productivity Dump'!$E$3:$AJ$3,0)
),
IF(BN$3="Attendance",
INDEX('Attendance Dump'!$E$2:$AI$400,
MATCH($A17,'Attendance Dump'!$B$2:$B$400,0),
MATCH(BN$2,'Attendance Dump'!$E$1:$AI$1,0)
),
INDEX('Active Hour''s Dump'!$D$3:$AH$337,
MATCH($C17,'Active Hour''s Dump'!$A$3:$A$337,0),
MATCH(BN$2,'Active Hour''s Dump'!$D$2:$AH$2,0)
))),"")</f>
        <v>P</v>
      </c>
      <c r="BO17" s="54">
        <f>_xlfn.IFNA(IF(BO$3="Productivity",
INDEX('Productivity Dump'!$E$4:$AJ$500,
MATCH($A17,'Productivity Dump'!$A$4:$A$500,0),
MATCH(BO$2,'Productivity Dump'!$E$3:$AJ$3,0)
),
IF(BO$3="Attendance",
INDEX('Attendance Dump'!$E$2:$AI$400,
MATCH($A17,'Attendance Dump'!$B$2:$B$400,0),
MATCH(BO$2,'Attendance Dump'!$E$1:$AI$1,0)
),
INDEX('Active Hour''s Dump'!$D$3:$AH$337,
MATCH($C17,'Active Hour''s Dump'!$A$3:$A$337,0),
MATCH(BO$2,'Active Hour''s Dump'!$D$2:$AH$2,0)
))),"")</f>
        <v>4.25</v>
      </c>
      <c r="BP17" s="13">
        <f>_xlfn.IFNA(IF(BP$3="Productivity",
INDEX('Productivity Dump'!$E$4:$AJ$500,
MATCH($A17,'Productivity Dump'!$A$4:$A$500,0),
MATCH(BP$2,'Productivity Dump'!$E$3:$AJ$3,0)
),
IF(BP$3="Attendance",
INDEX('Attendance Dump'!$E$2:$AI$400,
MATCH($A17,'Attendance Dump'!$B$2:$B$400,0),
MATCH(BP$2,'Attendance Dump'!$E$1:$AI$1,0)
),
INDEX('Active Hour''s Dump'!$D$3:$AH$337,
MATCH($C17,'Active Hour''s Dump'!$A$3:$A$337,0),
MATCH(BP$2,'Active Hour''s Dump'!$D$2:$AH$2,0)
))),"")</f>
        <v>1307.8439999999996</v>
      </c>
      <c r="BQ17" s="13" t="str">
        <f>_xlfn.IFNA(IF(BQ$3="Productivity",
INDEX('Productivity Dump'!$E$4:$AJ$500,
MATCH($A17,'Productivity Dump'!$A$4:$A$500,0),
MATCH(BQ$2,'Productivity Dump'!$E$3:$AJ$3,0)
),
IF(BQ$3="Attendance",
INDEX('Attendance Dump'!$E$2:$AI$400,
MATCH($A17,'Attendance Dump'!$B$2:$B$400,0),
MATCH(BQ$2,'Attendance Dump'!$E$1:$AI$1,0)
),
INDEX('Active Hour''s Dump'!$D$3:$AH$337,
MATCH($C17,'Active Hour''s Dump'!$A$3:$A$337,0),
MATCH(BQ$2,'Active Hour''s Dump'!$D$2:$AH$2,0)
))),"")</f>
        <v>P</v>
      </c>
      <c r="BR17" s="54">
        <f>_xlfn.IFNA(IF(BR$3="Productivity",
INDEX('Productivity Dump'!$E$4:$AJ$500,
MATCH($A17,'Productivity Dump'!$A$4:$A$500,0),
MATCH(BR$2,'Productivity Dump'!$E$3:$AJ$3,0)
),
IF(BR$3="Attendance",
INDEX('Attendance Dump'!$E$2:$AI$400,
MATCH($A17,'Attendance Dump'!$B$2:$B$400,0),
MATCH(BR$2,'Attendance Dump'!$E$1:$AI$1,0)
),
INDEX('Active Hour''s Dump'!$D$3:$AH$337,
MATCH($C17,'Active Hour''s Dump'!$A$3:$A$337,0),
MATCH(BR$2,'Active Hour''s Dump'!$D$2:$AH$2,0)
))),"")</f>
        <v>7.25</v>
      </c>
      <c r="BS17" s="13">
        <f>_xlfn.IFNA(IF(BS$3="Productivity",
INDEX('Productivity Dump'!$E$4:$AJ$500,
MATCH($A17,'Productivity Dump'!$A$4:$A$500,0),
MATCH(BS$2,'Productivity Dump'!$E$3:$AJ$3,0)
),
IF(BS$3="Attendance",
INDEX('Attendance Dump'!$E$2:$AI$400,
MATCH($A17,'Attendance Dump'!$B$2:$B$400,0),
MATCH(BS$2,'Attendance Dump'!$E$1:$AI$1,0)
),
INDEX('Active Hour''s Dump'!$D$3:$AH$337,
MATCH($C17,'Active Hour''s Dump'!$A$3:$A$337,0),
MATCH(BS$2,'Active Hour''s Dump'!$D$2:$AH$2,0)
))),"")</f>
        <v>1393.5030000000002</v>
      </c>
      <c r="BT17" s="13" t="str">
        <f>_xlfn.IFNA(IF(BT$3="Productivity",
INDEX('Productivity Dump'!$E$4:$AJ$500,
MATCH($A17,'Productivity Dump'!$A$4:$A$500,0),
MATCH(BT$2,'Productivity Dump'!$E$3:$AJ$3,0)
),
IF(BT$3="Attendance",
INDEX('Attendance Dump'!$E$2:$AI$400,
MATCH($A17,'Attendance Dump'!$B$2:$B$400,0),
MATCH(BT$2,'Attendance Dump'!$E$1:$AI$1,0)
),
INDEX('Active Hour''s Dump'!$D$3:$AH$337,
MATCH($C17,'Active Hour''s Dump'!$A$3:$A$337,0),
MATCH(BT$2,'Active Hour''s Dump'!$D$2:$AH$2,0)
))),"")</f>
        <v>H(P)</v>
      </c>
      <c r="BU17" s="54">
        <f>_xlfn.IFNA(IF(BU$3="Productivity",
INDEX('Productivity Dump'!$E$4:$AJ$500,
MATCH($A17,'Productivity Dump'!$A$4:$A$500,0),
MATCH(BU$2,'Productivity Dump'!$E$3:$AJ$3,0)
),
IF(BU$3="Attendance",
INDEX('Attendance Dump'!$E$2:$AI$400,
MATCH($A17,'Attendance Dump'!$B$2:$B$400,0),
MATCH(BU$2,'Attendance Dump'!$E$1:$AI$1,0)
),
INDEX('Active Hour''s Dump'!$D$3:$AH$337,
MATCH($C17,'Active Hour''s Dump'!$A$3:$A$337,0),
MATCH(BU$2,'Active Hour''s Dump'!$D$2:$AH$2,0)
))),"")</f>
        <v>8</v>
      </c>
      <c r="BV17" s="13">
        <f>_xlfn.IFNA(IF(BV$3="Productivity",
INDEX('Productivity Dump'!$E$4:$AJ$500,
MATCH($A17,'Productivity Dump'!$A$4:$A$500,0),
MATCH(BV$2,'Productivity Dump'!$E$3:$AJ$3,0)
),
IF(BV$3="Attendance",
INDEX('Attendance Dump'!$E$2:$AI$400,
MATCH($A17,'Attendance Dump'!$B$2:$B$400,0),
MATCH(BV$2,'Attendance Dump'!$E$1:$AI$1,0)
),
INDEX('Active Hour''s Dump'!$D$3:$AH$337,
MATCH($C17,'Active Hour''s Dump'!$A$3:$A$337,0),
MATCH(BV$2,'Active Hour''s Dump'!$D$2:$AH$2,0)
))),"")</f>
        <v>710.68999999999994</v>
      </c>
      <c r="BW17" s="13" t="str">
        <f>_xlfn.IFNA(IF(BW$3="Productivity",
INDEX('Productivity Dump'!$E$4:$AJ$500,
MATCH($A17,'Productivity Dump'!$A$4:$A$500,0),
MATCH(BW$2,'Productivity Dump'!$E$3:$AJ$3,0)
),
IF(BW$3="Attendance",
INDEX('Attendance Dump'!$E$2:$AI$400,
MATCH($A17,'Attendance Dump'!$B$2:$B$400,0),
MATCH(BW$2,'Attendance Dump'!$E$1:$AI$1,0)
),
INDEX('Active Hour''s Dump'!$D$3:$AH$337,
MATCH($C17,'Active Hour''s Dump'!$A$3:$A$337,0),
MATCH(BW$2,'Active Hour''s Dump'!$D$2:$AH$2,0)
))),"")</f>
        <v>P</v>
      </c>
      <c r="BX17" s="54">
        <f>_xlfn.IFNA(IF(BX$3="Productivity",
INDEX('Productivity Dump'!$E$4:$AJ$500,
MATCH($A17,'Productivity Dump'!$A$4:$A$500,0),
MATCH(BX$2,'Productivity Dump'!$E$3:$AJ$3,0)
),
IF(BX$3="Attendance",
INDEX('Attendance Dump'!$E$2:$AI$400,
MATCH($A17,'Attendance Dump'!$B$2:$B$400,0),
MATCH(BX$2,'Attendance Dump'!$E$1:$AI$1,0)
),
INDEX('Active Hour''s Dump'!$D$3:$AH$337,
MATCH($C17,'Active Hour''s Dump'!$A$3:$A$337,0),
MATCH(BX$2,'Active Hour''s Dump'!$D$2:$AH$2,0)
))),"")</f>
        <v>4.1666666666666696</v>
      </c>
      <c r="BY17" s="13">
        <f>_xlfn.IFNA(IF(BY$3="Productivity",
INDEX('Productivity Dump'!$E$4:$AJ$500,
MATCH($A17,'Productivity Dump'!$A$4:$A$500,0),
MATCH(BY$2,'Productivity Dump'!$E$3:$AJ$3,0)
),
IF(BY$3="Attendance",
INDEX('Attendance Dump'!$E$2:$AI$400,
MATCH($A17,'Attendance Dump'!$B$2:$B$400,0),
MATCH(BY$2,'Attendance Dump'!$E$1:$AI$1,0)
),
INDEX('Active Hour''s Dump'!$D$3:$AH$337,
MATCH($C17,'Active Hour''s Dump'!$A$3:$A$337,0),
MATCH(BY$2,'Active Hour''s Dump'!$D$2:$AH$2,0)
))),"")</f>
        <v>263.67499999999995</v>
      </c>
      <c r="BZ17" s="13" t="str">
        <f>_xlfn.IFNA(IF(BZ$3="Productivity",
INDEX('Productivity Dump'!$E$4:$AJ$500,
MATCH($A17,'Productivity Dump'!$A$4:$A$500,0),
MATCH(BZ$2,'Productivity Dump'!$E$3:$AJ$3,0)
),
IF(BZ$3="Attendance",
INDEX('Attendance Dump'!$E$2:$AI$400,
MATCH($A17,'Attendance Dump'!$B$2:$B$400,0),
MATCH(BZ$2,'Attendance Dump'!$E$1:$AI$1,0)
),
INDEX('Active Hour''s Dump'!$D$3:$AH$337,
MATCH($C17,'Active Hour''s Dump'!$A$3:$A$337,0),
MATCH(BZ$2,'Active Hour''s Dump'!$D$2:$AH$2,0)
))),"")</f>
        <v>P</v>
      </c>
      <c r="CA17" s="54">
        <f>_xlfn.IFNA(IF(CA$3="Productivity",
INDEX('Productivity Dump'!$E$4:$AJ$500,
MATCH($A17,'Productivity Dump'!$A$4:$A$500,0),
MATCH(CA$2,'Productivity Dump'!$E$3:$AJ$3,0)
),
IF(CA$3="Attendance",
INDEX('Attendance Dump'!$E$2:$AI$400,
MATCH($A17,'Attendance Dump'!$B$2:$B$400,0),
MATCH(CA$2,'Attendance Dump'!$E$1:$AI$1,0)
),
INDEX('Active Hour''s Dump'!$D$3:$AH$337,
MATCH($C17,'Active Hour''s Dump'!$A$3:$A$337,0),
MATCH(CA$2,'Active Hour''s Dump'!$D$2:$AH$2,0)
))),"")</f>
        <v>1.9166666666666701</v>
      </c>
      <c r="CB17" s="13">
        <f>_xlfn.IFNA(IF(CB$3="Productivity",
INDEX('Productivity Dump'!$E$4:$AJ$500,
MATCH($A17,'Productivity Dump'!$A$4:$A$500,0),
MATCH(CB$2,'Productivity Dump'!$E$3:$AJ$3,0)
),
IF(CB$3="Attendance",
INDEX('Attendance Dump'!$E$2:$AI$400,
MATCH($A17,'Attendance Dump'!$B$2:$B$400,0),
MATCH(CB$2,'Attendance Dump'!$E$1:$AI$1,0)
),
INDEX('Active Hour''s Dump'!$D$3:$AH$337,
MATCH($C17,'Active Hour''s Dump'!$A$3:$A$337,0),
MATCH(CB$2,'Active Hour''s Dump'!$D$2:$AH$2,0)
))),"")</f>
        <v>0</v>
      </c>
      <c r="CC17" s="13" t="str">
        <f>_xlfn.IFNA(IF(CC$3="Productivity",
INDEX('Productivity Dump'!$E$4:$AJ$500,
MATCH($A17,'Productivity Dump'!$A$4:$A$500,0),
MATCH(CC$2,'Productivity Dump'!$E$3:$AJ$3,0)
),
IF(CC$3="Attendance",
INDEX('Attendance Dump'!$E$2:$AI$400,
MATCH($A17,'Attendance Dump'!$B$2:$B$400,0),
MATCH(CC$2,'Attendance Dump'!$E$1:$AI$1,0)
),
INDEX('Active Hour''s Dump'!$D$3:$AH$337,
MATCH($C17,'Active Hour''s Dump'!$A$3:$A$337,0),
MATCH(CC$2,'Active Hour''s Dump'!$D$2:$AH$2,0)
))),"")</f>
        <v>WO</v>
      </c>
      <c r="CD17" s="54">
        <f>_xlfn.IFNA(IF(CD$3="Productivity",
INDEX('Productivity Dump'!$E$4:$AJ$500,
MATCH($A17,'Productivity Dump'!$A$4:$A$500,0),
MATCH(CD$2,'Productivity Dump'!$E$3:$AJ$3,0)
),
IF(CD$3="Attendance",
INDEX('Attendance Dump'!$E$2:$AI$400,
MATCH($A17,'Attendance Dump'!$B$2:$B$400,0),
MATCH(CD$2,'Attendance Dump'!$E$1:$AI$1,0)
),
INDEX('Active Hour''s Dump'!$D$3:$AH$337,
MATCH($C17,'Active Hour''s Dump'!$A$3:$A$337,0),
MATCH(CD$2,'Active Hour''s Dump'!$D$2:$AH$2,0)
))),"")</f>
        <v>0</v>
      </c>
      <c r="CE17" s="13">
        <f>_xlfn.IFNA(IF(CE$3="Productivity",
INDEX('Productivity Dump'!$E$4:$AJ$500,
MATCH($A17,'Productivity Dump'!$A$4:$A$500,0),
MATCH(CE$2,'Productivity Dump'!$E$3:$AJ$3,0)
),
IF(CE$3="Attendance",
INDEX('Attendance Dump'!$E$2:$AI$400,
MATCH($A17,'Attendance Dump'!$B$2:$B$400,0),
MATCH(CE$2,'Attendance Dump'!$E$1:$AI$1,0)
),
INDEX('Active Hour''s Dump'!$D$3:$AH$337,
MATCH($C17,'Active Hour''s Dump'!$A$3:$A$337,0),
MATCH(CE$2,'Active Hour''s Dump'!$D$2:$AH$2,0)
))),"")</f>
        <v>659.64400000000001</v>
      </c>
      <c r="CF17" s="13" t="str">
        <f>_xlfn.IFNA(IF(CF$3="Productivity",
INDEX('Productivity Dump'!$E$4:$AJ$500,
MATCH($A17,'Productivity Dump'!$A$4:$A$500,0),
MATCH(CF$2,'Productivity Dump'!$E$3:$AJ$3,0)
),
IF(CF$3="Attendance",
INDEX('Attendance Dump'!$E$2:$AI$400,
MATCH($A17,'Attendance Dump'!$B$2:$B$400,0),
MATCH(CF$2,'Attendance Dump'!$E$1:$AI$1,0)
),
INDEX('Active Hour''s Dump'!$D$3:$AH$337,
MATCH($C17,'Active Hour''s Dump'!$A$3:$A$337,0),
MATCH(CF$2,'Active Hour''s Dump'!$D$2:$AH$2,0)
))),"")</f>
        <v>P</v>
      </c>
      <c r="CG17" s="54">
        <f>_xlfn.IFNA(IF(CG$3="Productivity",
INDEX('Productivity Dump'!$E$4:$AJ$500,
MATCH($A17,'Productivity Dump'!$A$4:$A$500,0),
MATCH(CG$2,'Productivity Dump'!$E$3:$AJ$3,0)
),
IF(CG$3="Attendance",
INDEX('Attendance Dump'!$E$2:$AI$400,
MATCH($A17,'Attendance Dump'!$B$2:$B$400,0),
MATCH(CG$2,'Attendance Dump'!$E$1:$AI$1,0)
),
INDEX('Active Hour''s Dump'!$D$3:$AH$337,
MATCH($C17,'Active Hour''s Dump'!$A$3:$A$337,0),
MATCH(CG$2,'Active Hour''s Dump'!$D$2:$AH$2,0)
))),"")</f>
        <v>5</v>
      </c>
      <c r="CH17" s="13">
        <f>_xlfn.IFNA(IF(CH$3="Productivity",
INDEX('Productivity Dump'!$E$4:$AJ$500,
MATCH($A17,'Productivity Dump'!$A$4:$A$500,0),
MATCH(CH$2,'Productivity Dump'!$E$3:$AJ$3,0)
),
IF(CH$3="Attendance",
INDEX('Attendance Dump'!$E$2:$AI$400,
MATCH($A17,'Attendance Dump'!$B$2:$B$400,0),
MATCH(CH$2,'Attendance Dump'!$E$1:$AI$1,0)
),
INDEX('Active Hour''s Dump'!$D$3:$AH$337,
MATCH($C17,'Active Hour''s Dump'!$A$3:$A$337,0),
MATCH(CH$2,'Active Hour''s Dump'!$D$2:$AH$2,0)
))),"")</f>
        <v>496.16599999999994</v>
      </c>
      <c r="CI17" s="13" t="str">
        <f>_xlfn.IFNA(IF(CI$3="Productivity",
INDEX('Productivity Dump'!$E$4:$AJ$500,
MATCH($A17,'Productivity Dump'!$A$4:$A$500,0),
MATCH(CI$2,'Productivity Dump'!$E$3:$AJ$3,0)
),
IF(CI$3="Attendance",
INDEX('Attendance Dump'!$E$2:$AI$400,
MATCH($A17,'Attendance Dump'!$B$2:$B$400,0),
MATCH(CI$2,'Attendance Dump'!$E$1:$AI$1,0)
),
INDEX('Active Hour''s Dump'!$D$3:$AH$337,
MATCH($C17,'Active Hour''s Dump'!$A$3:$A$337,0),
MATCH(CI$2,'Active Hour''s Dump'!$D$2:$AH$2,0)
))),"")</f>
        <v>P</v>
      </c>
      <c r="CJ17" s="54">
        <f>_xlfn.IFNA(IF(CJ$3="Productivity",
INDEX('Productivity Dump'!$E$4:$AJ$500,
MATCH($A17,'Productivity Dump'!$A$4:$A$500,0),
MATCH(CJ$2,'Productivity Dump'!$E$3:$AJ$3,0)
),
IF(CJ$3="Attendance",
INDEX('Attendance Dump'!$E$2:$AI$400,
MATCH($A17,'Attendance Dump'!$B$2:$B$400,0),
MATCH(CJ$2,'Attendance Dump'!$E$1:$AI$1,0)
),
INDEX('Active Hour''s Dump'!$D$3:$AH$337,
MATCH($C17,'Active Hour''s Dump'!$A$3:$A$337,0),
MATCH(CJ$2,'Active Hour''s Dump'!$D$2:$AH$2,0)
))),"")</f>
        <v>4</v>
      </c>
      <c r="CK17" s="13">
        <f>_xlfn.IFNA(IF(CK$3="Productivity",
INDEX('Productivity Dump'!$E$4:$AJ$500,
MATCH($A17,'Productivity Dump'!$A$4:$A$500,0),
MATCH(CK$2,'Productivity Dump'!$E$3:$AJ$3,0)
),
IF(CK$3="Attendance",
INDEX('Attendance Dump'!$E$2:$AI$400,
MATCH($A17,'Attendance Dump'!$B$2:$B$400,0),
MATCH(CK$2,'Attendance Dump'!$E$1:$AI$1,0)
),
INDEX('Active Hour''s Dump'!$D$3:$AH$337,
MATCH($C17,'Active Hour''s Dump'!$A$3:$A$337,0),
MATCH(CK$2,'Active Hour''s Dump'!$D$2:$AH$2,0)
))),"")</f>
        <v>467.21099999999996</v>
      </c>
      <c r="CL17" s="13" t="str">
        <f>_xlfn.IFNA(IF(CL$3="Productivity",
INDEX('Productivity Dump'!$E$4:$AJ$500,
MATCH($A17,'Productivity Dump'!$A$4:$A$500,0),
MATCH(CL$2,'Productivity Dump'!$E$3:$AJ$3,0)
),
IF(CL$3="Attendance",
INDEX('Attendance Dump'!$E$2:$AI$400,
MATCH($A17,'Attendance Dump'!$B$2:$B$400,0),
MATCH(CL$2,'Attendance Dump'!$E$1:$AI$1,0)
),
INDEX('Active Hour''s Dump'!$D$3:$AH$337,
MATCH($C17,'Active Hour''s Dump'!$A$3:$A$337,0),
MATCH(CL$2,'Active Hour''s Dump'!$D$2:$AH$2,0)
))),"")</f>
        <v>P</v>
      </c>
      <c r="CM17" s="54">
        <f>_xlfn.IFNA(IF(CM$3="Productivity",
INDEX('Productivity Dump'!$E$4:$AJ$500,
MATCH($A17,'Productivity Dump'!$A$4:$A$500,0),
MATCH(CM$2,'Productivity Dump'!$E$3:$AJ$3,0)
),
IF(CM$3="Attendance",
INDEX('Attendance Dump'!$E$2:$AI$400,
MATCH($A17,'Attendance Dump'!$B$2:$B$400,0),
MATCH(CM$2,'Attendance Dump'!$E$1:$AI$1,0)
),
INDEX('Active Hour''s Dump'!$D$3:$AH$337,
MATCH($C17,'Active Hour''s Dump'!$A$3:$A$337,0),
MATCH(CM$2,'Active Hour''s Dump'!$D$2:$AH$2,0)
))),"")</f>
        <v>5.6666666666666696</v>
      </c>
      <c r="CN17" s="13">
        <f>_xlfn.IFNA(IF(CN$3="Productivity",
INDEX('Productivity Dump'!$E$4:$AJ$500,
MATCH($A17,'Productivity Dump'!$A$4:$A$500,0),
MATCH(CN$2,'Productivity Dump'!$E$3:$AJ$3,0)
),
IF(CN$3="Attendance",
INDEX('Attendance Dump'!$E$2:$AI$400,
MATCH($A17,'Attendance Dump'!$B$2:$B$400,0),
MATCH(CN$2,'Attendance Dump'!$E$1:$AI$1,0)
),
INDEX('Active Hour''s Dump'!$D$3:$AH$337,
MATCH($C17,'Active Hour''s Dump'!$A$3:$A$337,0),
MATCH(CN$2,'Active Hour''s Dump'!$D$2:$AH$2,0)
))),"")</f>
        <v>0</v>
      </c>
      <c r="CO17" s="13">
        <f>_xlfn.IFNA(IF(CO$3="Productivity",
INDEX('Productivity Dump'!$E$4:$AJ$500,
MATCH($A17,'Productivity Dump'!$A$4:$A$500,0),
MATCH(CO$2,'Productivity Dump'!$E$3:$AJ$3,0)
),
IF(CO$3="Attendance",
INDEX('Attendance Dump'!$E$2:$AI$400,
MATCH($A17,'Attendance Dump'!$B$2:$B$400,0),
MATCH(CO$2,'Attendance Dump'!$E$1:$AI$1,0)
),
INDEX('Active Hour''s Dump'!$D$3:$AH$337,
MATCH($C17,'Active Hour''s Dump'!$A$3:$A$337,0),
MATCH(CO$2,'Active Hour''s Dump'!$D$2:$AH$2,0)
))),"")</f>
        <v>0</v>
      </c>
      <c r="CP17" s="54">
        <f>_xlfn.IFNA(IF(CP$3="Productivity",
INDEX('Productivity Dump'!$E$4:$AJ$500,
MATCH($A17,'Productivity Dump'!$A$4:$A$500,0),
MATCH(CP$2,'Productivity Dump'!$E$3:$AJ$3,0)
),
IF(CP$3="Attendance",
INDEX('Attendance Dump'!$E$2:$AI$400,
MATCH($A17,'Attendance Dump'!$B$2:$B$400,0),
MATCH(CP$2,'Attendance Dump'!$E$1:$AI$1,0)
),
INDEX('Active Hour''s Dump'!$D$3:$AH$337,
MATCH($C17,'Active Hour''s Dump'!$A$3:$A$337,0),
MATCH(CP$2,'Active Hour''s Dump'!$D$2:$AH$2,0)
))),"")</f>
        <v>0</v>
      </c>
      <c r="CQ17" s="13">
        <f>_xlfn.IFNA(IF(CQ$3="Productivity",
INDEX('Productivity Dump'!$E$4:$AJ$500,
MATCH($A17,'Productivity Dump'!$A$4:$A$500,0),
MATCH(CQ$2,'Productivity Dump'!$E$3:$AJ$3,0)
),
IF(CQ$3="Attendance",
INDEX('Attendance Dump'!$E$2:$AI$400,
MATCH($A17,'Attendance Dump'!$B$2:$B$400,0),
MATCH(CQ$2,'Attendance Dump'!$E$1:$AI$1,0)
),
INDEX('Active Hour''s Dump'!$D$3:$AH$337,
MATCH($C17,'Active Hour''s Dump'!$A$3:$A$337,0),
MATCH(CQ$2,'Active Hour''s Dump'!$D$2:$AH$2,0)
))),"")</f>
        <v>0</v>
      </c>
      <c r="CR17" s="13">
        <f>_xlfn.IFNA(IF(CR$3="Productivity",
INDEX('Productivity Dump'!$E$4:$AJ$500,
MATCH($A17,'Productivity Dump'!$A$4:$A$500,0),
MATCH(CR$2,'Productivity Dump'!$E$3:$AJ$3,0)
),
IF(CR$3="Attendance",
INDEX('Attendance Dump'!$E$2:$AI$400,
MATCH($A17,'Attendance Dump'!$B$2:$B$400,0),
MATCH(CR$2,'Attendance Dump'!$E$1:$AI$1,0)
),
INDEX('Active Hour''s Dump'!$D$3:$AH$337,
MATCH($C17,'Active Hour''s Dump'!$A$3:$A$337,0),
MATCH(CR$2,'Active Hour''s Dump'!$D$2:$AH$2,0)
))),"")</f>
        <v>0</v>
      </c>
      <c r="CS17" s="54">
        <f>_xlfn.IFNA(IF(CS$3="Productivity",
INDEX('Productivity Dump'!$E$4:$AJ$500,
MATCH($A17,'Productivity Dump'!$A$4:$A$500,0),
MATCH(CS$2,'Productivity Dump'!$E$3:$AJ$3,0)
),
IF(CS$3="Attendance",
INDEX('Attendance Dump'!$E$2:$AI$400,
MATCH($A17,'Attendance Dump'!$B$2:$B$400,0),
MATCH(CS$2,'Attendance Dump'!$E$1:$AI$1,0)
),
INDEX('Active Hour''s Dump'!$D$3:$AH$337,
MATCH($C17,'Active Hour''s Dump'!$A$3:$A$337,0),
MATCH(CS$2,'Active Hour''s Dump'!$D$2:$AH$2,0)
))),"")</f>
        <v>0</v>
      </c>
      <c r="CT17" s="13">
        <f>_xlfn.IFNA(IF(CT$3="Productivity",
INDEX('Productivity Dump'!$E$4:$AJ$500,
MATCH($A17,'Productivity Dump'!$A$4:$A$500,0),
MATCH(CT$2,'Productivity Dump'!$E$3:$AJ$3,0)
),
IF(CT$3="Attendance",
INDEX('Attendance Dump'!$E$2:$AI$400,
MATCH($A17,'Attendance Dump'!$B$2:$B$400,0),
MATCH(CT$2,'Attendance Dump'!$E$1:$AI$1,0)
),
INDEX('Active Hour''s Dump'!$D$3:$AH$337,
MATCH($C17,'Active Hour''s Dump'!$A$3:$A$337,0),
MATCH(CT$2,'Active Hour''s Dump'!$D$2:$AH$2,0)
))),"")</f>
        <v>0</v>
      </c>
      <c r="CU17" s="13">
        <f>_xlfn.IFNA(IF(CU$3="Productivity",
INDEX('Productivity Dump'!$E$4:$AJ$500,
MATCH($A17,'Productivity Dump'!$A$4:$A$500,0),
MATCH(CU$2,'Productivity Dump'!$E$3:$AJ$3,0)
),
IF(CU$3="Attendance",
INDEX('Attendance Dump'!$E$2:$AI$400,
MATCH($A17,'Attendance Dump'!$B$2:$B$400,0),
MATCH(CU$2,'Attendance Dump'!$E$1:$AI$1,0)
),
INDEX('Active Hour''s Dump'!$D$3:$AH$337,
MATCH($C17,'Active Hour''s Dump'!$A$3:$A$337,0),
MATCH(CU$2,'Active Hour''s Dump'!$D$2:$AH$2,0)
))),"")</f>
        <v>0</v>
      </c>
      <c r="CV17" s="54">
        <f>_xlfn.IFNA(IF(CV$3="Productivity",
INDEX('Productivity Dump'!$E$4:$AJ$500,
MATCH($A17,'Productivity Dump'!$A$4:$A$500,0),
MATCH(CV$2,'Productivity Dump'!$E$3:$AJ$3,0)
),
IF(CV$3="Attendance",
INDEX('Attendance Dump'!$E$2:$AI$400,
MATCH($A17,'Attendance Dump'!$B$2:$B$400,0),
MATCH(CV$2,'Attendance Dump'!$E$1:$AI$1,0)
),
INDEX('Active Hour''s Dump'!$D$3:$AH$337,
MATCH($C17,'Active Hour''s Dump'!$A$3:$A$337,0),
MATCH(CV$2,'Active Hour''s Dump'!$D$2:$AH$2,0)
))),"")</f>
        <v>0</v>
      </c>
      <c r="CW17" s="13"/>
      <c r="CX17" s="13"/>
      <c r="CY17" s="54"/>
      <c r="DA17" s="57">
        <f t="shared" si="59"/>
        <v>141.00000000000003</v>
      </c>
      <c r="DB17" s="35">
        <f t="shared" si="63"/>
        <v>20683.707000000002</v>
      </c>
      <c r="DC17" s="35">
        <f t="shared" si="64"/>
        <v>465.8324999999968</v>
      </c>
      <c r="DD17" s="35">
        <f t="shared" ca="1" si="60"/>
        <v>0</v>
      </c>
      <c r="DF17" s="32" cm="1">
        <f t="array" ref="DF17">SUMPRODUCT(
    (MOD(COLUMN(H17:CV17) - COLUMN(H17), 3) = 0) *
    (H17:CV17 = 0) *
    (I17:CW17 = "P") *
    (COUNTIF(UKHoliday, H$2:CV$2) = 0)
)</f>
        <v>0</v>
      </c>
      <c r="DG17" s="33" cm="1">
        <f t="array" ref="DG17">SUMPRODUCT(
  (MOD(COLUMN(H17:CV17) - COLUMN(H17), 3) = 0) *
  (H17:CV17 &gt; 0) *
  (H17:CV17 &lt; 0.5 * IF(((WEEKDAY(H$2:CV$2, 2) = 1) + (WEEKDAY(H$2:CV$2, 2) = 6)), G17, F17)) *
  (I17:CW17 = "P") *
  (COUNTIF(UKHoliday, H$2:CV$2) = 0)
)</f>
        <v>4</v>
      </c>
      <c r="DH17" s="33" cm="1">
        <f t="array" ref="DH17">SUMPRODUCT(
  (MOD(COLUMN(H17:CV17) - COLUMN(H17), 3) = 0) *
  (H17:CV17 &gt; 0.5 * IF(((WEEKDAY(H$2:CV$2, 2) = 1) + (WEEKDAY(H$2:CV$2, 2) = 6)), $G17, $F17)) *
  (H17:CV17 &lt; 0.8 * IF(((WEEKDAY(H$2:CV$2, 2) = 1) + (WEEKDAY(H$2:CV$2, 2) = 6)), $G17, $F17)) *
  (I17:CW17 = "P") *
  (COUNTIF(UKHoliday, H$2:CV$2) = 0)
)</f>
        <v>3</v>
      </c>
      <c r="DI17" s="33" cm="1">
        <f t="array" ref="DI17">SUMPRODUCT(
  (MOD(COLUMN(H17:CV17) - COLUMN(H17), 3) = 0) *
  (H17:CV17 &gt; 0.8 * IF(((WEEKDAY(H$2:CV$2, 2) = 1) + (WEEKDAY(H$2:CV$2, 2) = 6)), $G17, $F17)) *
  (H17:CV17 &lt; 1 * IF(((WEEKDAY(H$2:CV$2, 2) = 1) + (WEEKDAY(H$2:CV$2, 2) = 6)), $G17, $F17)) *
  (I17:CW17 = "P") *
  (COUNTIF(UKHoliday, H$2:CV$2) = 0)
)</f>
        <v>2</v>
      </c>
    </row>
    <row r="18" spans="1:113" x14ac:dyDescent="0.3">
      <c r="A18" s="8" t="s">
        <v>182</v>
      </c>
      <c r="B18" s="8" t="s">
        <v>181</v>
      </c>
      <c r="C18" s="9" t="s">
        <v>672</v>
      </c>
      <c r="D18" s="62" t="s">
        <v>450</v>
      </c>
      <c r="E18" s="35">
        <v>19361.822999999997</v>
      </c>
      <c r="F18" s="35">
        <f t="shared" si="61"/>
        <v>968.09114999999986</v>
      </c>
      <c r="G18" s="35">
        <f t="shared" si="62"/>
        <v>484.04557499999993</v>
      </c>
      <c r="H18" s="13">
        <f>_xlfn.IFNA(IF(H$3="Productivity",
INDEX('Productivity Dump'!$E$4:$AJ$500,
MATCH($A18,'Productivity Dump'!$A$4:$A$500,0),
MATCH(H$2,'Productivity Dump'!$E$3:$AJ$3,0)
),
IF(H$3="Attendance",
INDEX('Attendance Dump'!$E$2:$AI$400,
MATCH($A18,'Attendance Dump'!$B$2:$B$400,0),
MATCH(H$2,'Attendance Dump'!$E$1:$AI$1,0)
),
INDEX('Active Hour''s Dump'!$D$3:$AH$337,
MATCH($C18,'Active Hour''s Dump'!$A$3:$A$337,0),
MATCH(H$2,'Active Hour''s Dump'!$D$2:$AH$2,0)
))),"")</f>
        <v>991.54100000000017</v>
      </c>
      <c r="I18" s="13" t="str">
        <f>_xlfn.IFNA(IF(I$3="Productivity",
INDEX('Productivity Dump'!$E$4:$AJ$500,
MATCH($A18,'Productivity Dump'!$A$4:$A$500,0),
MATCH(I$2,'Productivity Dump'!$E$3:$AJ$3,0)
),
IF(I$3="Attendance",
INDEX('Attendance Dump'!$E$2:$AI$400,
MATCH($A18,'Attendance Dump'!$B$2:$B$400,0),
MATCH(I$2,'Attendance Dump'!$E$1:$AI$1,0)
),
INDEX('Active Hour''s Dump'!$D$3:$AH$337,
MATCH($C18,'Active Hour''s Dump'!$A$3:$A$337,0),
MATCH(I$2,'Active Hour''s Dump'!$D$2:$AH$2,0)
))),"")</f>
        <v>P</v>
      </c>
      <c r="J18" s="54">
        <f>_xlfn.IFNA(IF(J$3="Productivity",
INDEX('Productivity Dump'!$E$4:$AJ$500,
MATCH($A18,'Productivity Dump'!$A$4:$A$500,0),
MATCH(J$2,'Productivity Dump'!$E$3:$AJ$3,0)
),
IF(J$3="Attendance",
INDEX('Attendance Dump'!$E$2:$AI$400,
MATCH($A18,'Attendance Dump'!$B$2:$B$400,0),
MATCH(J$2,'Attendance Dump'!$E$1:$AI$1,0)
),
INDEX('Active Hour''s Dump'!$D$3:$AH$337,
MATCH($C18,'Active Hour''s Dump'!$A$3:$A$337,0),
MATCH(J$2,'Active Hour''s Dump'!$D$2:$AH$2,0)
))),"")</f>
        <v>12.3333333333333</v>
      </c>
      <c r="K18" s="13">
        <f>_xlfn.IFNA(IF(K$3="Productivity",
INDEX('Productivity Dump'!$E$4:$AJ$500,
MATCH($A18,'Productivity Dump'!$A$4:$A$500,0),
MATCH(K$2,'Productivity Dump'!$E$3:$AJ$3,0)
),
IF(K$3="Attendance",
INDEX('Attendance Dump'!$E$2:$AI$400,
MATCH($A18,'Attendance Dump'!$B$2:$B$400,0),
MATCH(K$2,'Attendance Dump'!$E$1:$AI$1,0)
),
INDEX('Active Hour''s Dump'!$D$3:$AH$337,
MATCH($C18,'Active Hour''s Dump'!$A$3:$A$337,0),
MATCH(K$2,'Active Hour''s Dump'!$D$2:$AH$2,0)
))),"")</f>
        <v>963.50700000000006</v>
      </c>
      <c r="L18" s="13" t="str">
        <f>_xlfn.IFNA(IF(L$3="Productivity",
INDEX('Productivity Dump'!$E$4:$AJ$500,
MATCH($A18,'Productivity Dump'!$A$4:$A$500,0),
MATCH(L$2,'Productivity Dump'!$E$3:$AJ$3,0)
),
IF(L$3="Attendance",
INDEX('Attendance Dump'!$E$2:$AI$400,
MATCH($A18,'Attendance Dump'!$B$2:$B$400,0),
MATCH(L$2,'Attendance Dump'!$E$1:$AI$1,0)
),
INDEX('Active Hour''s Dump'!$D$3:$AH$337,
MATCH($C18,'Active Hour''s Dump'!$A$3:$A$337,0),
MATCH(L$2,'Active Hour''s Dump'!$D$2:$AH$2,0)
))),"")</f>
        <v>P</v>
      </c>
      <c r="M18" s="54">
        <f>_xlfn.IFNA(IF(M$3="Productivity",
INDEX('Productivity Dump'!$E$4:$AJ$500,
MATCH($A18,'Productivity Dump'!$A$4:$A$500,0),
MATCH(M$2,'Productivity Dump'!$E$3:$AJ$3,0)
),
IF(M$3="Attendance",
INDEX('Attendance Dump'!$E$2:$AI$400,
MATCH($A18,'Attendance Dump'!$B$2:$B$400,0),
MATCH(M$2,'Attendance Dump'!$E$1:$AI$1,0)
),
INDEX('Active Hour''s Dump'!$D$3:$AH$337,
MATCH($C18,'Active Hour''s Dump'!$A$3:$A$337,0),
MATCH(M$2,'Active Hour''s Dump'!$D$2:$AH$2,0)
))),"")</f>
        <v>12.4166666666667</v>
      </c>
      <c r="N18" s="13">
        <f>_xlfn.IFNA(IF(N$3="Productivity",
INDEX('Productivity Dump'!$E$4:$AJ$500,
MATCH($A18,'Productivity Dump'!$A$4:$A$500,0),
MATCH(N$2,'Productivity Dump'!$E$3:$AJ$3,0)
),
IF(N$3="Attendance",
INDEX('Attendance Dump'!$E$2:$AI$400,
MATCH($A18,'Attendance Dump'!$B$2:$B$400,0),
MATCH(N$2,'Attendance Dump'!$E$1:$AI$1,0)
),
INDEX('Active Hour''s Dump'!$D$3:$AH$337,
MATCH($C18,'Active Hour''s Dump'!$A$3:$A$337,0),
MATCH(N$2,'Active Hour''s Dump'!$D$2:$AH$2,0)
))),"")</f>
        <v>535.32199999999989</v>
      </c>
      <c r="O18" s="13" t="str">
        <f>_xlfn.IFNA(IF(O$3="Productivity",
INDEX('Productivity Dump'!$E$4:$AJ$500,
MATCH($A18,'Productivity Dump'!$A$4:$A$500,0),
MATCH(O$2,'Productivity Dump'!$E$3:$AJ$3,0)
),
IF(O$3="Attendance",
INDEX('Attendance Dump'!$E$2:$AI$400,
MATCH($A18,'Attendance Dump'!$B$2:$B$400,0),
MATCH(O$2,'Attendance Dump'!$E$1:$AI$1,0)
),
INDEX('Active Hour''s Dump'!$D$3:$AH$337,
MATCH($C18,'Active Hour''s Dump'!$A$3:$A$337,0),
MATCH(O$2,'Active Hour''s Dump'!$D$2:$AH$2,0)
))),"")</f>
        <v>P</v>
      </c>
      <c r="P18" s="54">
        <f>_xlfn.IFNA(IF(P$3="Productivity",
INDEX('Productivity Dump'!$E$4:$AJ$500,
MATCH($A18,'Productivity Dump'!$A$4:$A$500,0),
MATCH(P$2,'Productivity Dump'!$E$3:$AJ$3,0)
),
IF(P$3="Attendance",
INDEX('Attendance Dump'!$E$2:$AI$400,
MATCH($A18,'Attendance Dump'!$B$2:$B$400,0),
MATCH(P$2,'Attendance Dump'!$E$1:$AI$1,0)
),
INDEX('Active Hour''s Dump'!$D$3:$AH$337,
MATCH($C18,'Active Hour''s Dump'!$A$3:$A$337,0),
MATCH(P$2,'Active Hour''s Dump'!$D$2:$AH$2,0)
))),"")</f>
        <v>7.25</v>
      </c>
      <c r="Q18" s="13">
        <f>_xlfn.IFNA(IF(Q$3="Productivity",
INDEX('Productivity Dump'!$E$4:$AJ$500,
MATCH($A18,'Productivity Dump'!$A$4:$A$500,0),
MATCH(Q$2,'Productivity Dump'!$E$3:$AJ$3,0)
),
IF(Q$3="Attendance",
INDEX('Attendance Dump'!$E$2:$AI$400,
MATCH($A18,'Attendance Dump'!$B$2:$B$400,0),
MATCH(Q$2,'Attendance Dump'!$E$1:$AI$1,0)
),
INDEX('Active Hour''s Dump'!$D$3:$AH$337,
MATCH($C18,'Active Hour''s Dump'!$A$3:$A$337,0),
MATCH(Q$2,'Active Hour''s Dump'!$D$2:$AH$2,0)
))),"")</f>
        <v>18.308</v>
      </c>
      <c r="R18" s="13" t="str">
        <f>_xlfn.IFNA(IF(R$3="Productivity",
INDEX('Productivity Dump'!$E$4:$AJ$500,
MATCH($A18,'Productivity Dump'!$A$4:$A$500,0),
MATCH(R$2,'Productivity Dump'!$E$3:$AJ$3,0)
),
IF(R$3="Attendance",
INDEX('Attendance Dump'!$E$2:$AI$400,
MATCH($A18,'Attendance Dump'!$B$2:$B$400,0),
MATCH(R$2,'Attendance Dump'!$E$1:$AI$1,0)
),
INDEX('Active Hour''s Dump'!$D$3:$AH$337,
MATCH($C18,'Active Hour''s Dump'!$A$3:$A$337,0),
MATCH(R$2,'Active Hour''s Dump'!$D$2:$AH$2,0)
))),"")</f>
        <v>WO</v>
      </c>
      <c r="S18" s="54">
        <f>_xlfn.IFNA(IF(S$3="Productivity",
INDEX('Productivity Dump'!$E$4:$AJ$500,
MATCH($A18,'Productivity Dump'!$A$4:$A$500,0),
MATCH(S$2,'Productivity Dump'!$E$3:$AJ$3,0)
),
IF(S$3="Attendance",
INDEX('Attendance Dump'!$E$2:$AI$400,
MATCH($A18,'Attendance Dump'!$B$2:$B$400,0),
MATCH(S$2,'Attendance Dump'!$E$1:$AI$1,0)
),
INDEX('Active Hour''s Dump'!$D$3:$AH$337,
MATCH($C18,'Active Hour''s Dump'!$A$3:$A$337,0),
MATCH(S$2,'Active Hour''s Dump'!$D$2:$AH$2,0)
))),"")</f>
        <v>0</v>
      </c>
      <c r="T18" s="13">
        <f>_xlfn.IFNA(IF(T$3="Productivity",
INDEX('Productivity Dump'!$E$4:$AJ$500,
MATCH($A18,'Productivity Dump'!$A$4:$A$500,0),
MATCH(T$2,'Productivity Dump'!$E$3:$AJ$3,0)
),
IF(T$3="Attendance",
INDEX('Attendance Dump'!$E$2:$AI$400,
MATCH($A18,'Attendance Dump'!$B$2:$B$400,0),
MATCH(T$2,'Attendance Dump'!$E$1:$AI$1,0)
),
INDEX('Active Hour''s Dump'!$D$3:$AH$337,
MATCH($C18,'Active Hour''s Dump'!$A$3:$A$337,0),
MATCH(T$2,'Active Hour''s Dump'!$D$2:$AH$2,0)
))),"")</f>
        <v>525.245</v>
      </c>
      <c r="U18" s="13" t="str">
        <f>_xlfn.IFNA(IF(U$3="Productivity",
INDEX('Productivity Dump'!$E$4:$AJ$500,
MATCH($A18,'Productivity Dump'!$A$4:$A$500,0),
MATCH(U$2,'Productivity Dump'!$E$3:$AJ$3,0)
),
IF(U$3="Attendance",
INDEX('Attendance Dump'!$E$2:$AI$400,
MATCH($A18,'Attendance Dump'!$B$2:$B$400,0),
MATCH(U$2,'Attendance Dump'!$E$1:$AI$1,0)
),
INDEX('Active Hour''s Dump'!$D$3:$AH$337,
MATCH($C18,'Active Hour''s Dump'!$A$3:$A$337,0),
MATCH(U$2,'Active Hour''s Dump'!$D$2:$AH$2,0)
))),"")</f>
        <v>P</v>
      </c>
      <c r="V18" s="54">
        <f>_xlfn.IFNA(IF(V$3="Productivity",
INDEX('Productivity Dump'!$E$4:$AJ$500,
MATCH($A18,'Productivity Dump'!$A$4:$A$500,0),
MATCH(V$2,'Productivity Dump'!$E$3:$AJ$3,0)
),
IF(V$3="Attendance",
INDEX('Attendance Dump'!$E$2:$AI$400,
MATCH($A18,'Attendance Dump'!$B$2:$B$400,0),
MATCH(V$2,'Attendance Dump'!$E$1:$AI$1,0)
),
INDEX('Active Hour''s Dump'!$D$3:$AH$337,
MATCH($C18,'Active Hour''s Dump'!$A$3:$A$337,0),
MATCH(V$2,'Active Hour''s Dump'!$D$2:$AH$2,0)
))),"")</f>
        <v>9.1666666666666696</v>
      </c>
      <c r="W18" s="13">
        <f>_xlfn.IFNA(IF(W$3="Productivity",
INDEX('Productivity Dump'!$E$4:$AJ$500,
MATCH($A18,'Productivity Dump'!$A$4:$A$500,0),
MATCH(W$2,'Productivity Dump'!$E$3:$AJ$3,0)
),
IF(W$3="Attendance",
INDEX('Attendance Dump'!$E$2:$AI$400,
MATCH($A18,'Attendance Dump'!$B$2:$B$400,0),
MATCH(W$2,'Attendance Dump'!$E$1:$AI$1,0)
),
INDEX('Active Hour''s Dump'!$D$3:$AH$337,
MATCH($C18,'Active Hour''s Dump'!$A$3:$A$337,0),
MATCH(W$2,'Active Hour''s Dump'!$D$2:$AH$2,0)
))),"")</f>
        <v>1022.7060000000002</v>
      </c>
      <c r="X18" s="13" t="str">
        <f>_xlfn.IFNA(IF(X$3="Productivity",
INDEX('Productivity Dump'!$E$4:$AJ$500,
MATCH($A18,'Productivity Dump'!$A$4:$A$500,0),
MATCH(X$2,'Productivity Dump'!$E$3:$AJ$3,0)
),
IF(X$3="Attendance",
INDEX('Attendance Dump'!$E$2:$AI$400,
MATCH($A18,'Attendance Dump'!$B$2:$B$400,0),
MATCH(X$2,'Attendance Dump'!$E$1:$AI$1,0)
),
INDEX('Active Hour''s Dump'!$D$3:$AH$337,
MATCH($C18,'Active Hour''s Dump'!$A$3:$A$337,0),
MATCH(X$2,'Active Hour''s Dump'!$D$2:$AH$2,0)
))),"")</f>
        <v>P</v>
      </c>
      <c r="Y18" s="54">
        <f>_xlfn.IFNA(IF(Y$3="Productivity",
INDEX('Productivity Dump'!$E$4:$AJ$500,
MATCH($A18,'Productivity Dump'!$A$4:$A$500,0),
MATCH(Y$2,'Productivity Dump'!$E$3:$AJ$3,0)
),
IF(Y$3="Attendance",
INDEX('Attendance Dump'!$E$2:$AI$400,
MATCH($A18,'Attendance Dump'!$B$2:$B$400,0),
MATCH(Y$2,'Attendance Dump'!$E$1:$AI$1,0)
),
INDEX('Active Hour''s Dump'!$D$3:$AH$337,
MATCH($C18,'Active Hour''s Dump'!$A$3:$A$337,0),
MATCH(Y$2,'Active Hour''s Dump'!$D$2:$AH$2,0)
))),"")</f>
        <v>11.1666666666667</v>
      </c>
      <c r="Z18" s="13">
        <f>_xlfn.IFNA(IF(Z$3="Productivity",
INDEX('Productivity Dump'!$E$4:$AJ$500,
MATCH($A18,'Productivity Dump'!$A$4:$A$500,0),
MATCH(Z$2,'Productivity Dump'!$E$3:$AJ$3,0)
),
IF(Z$3="Attendance",
INDEX('Attendance Dump'!$E$2:$AI$400,
MATCH($A18,'Attendance Dump'!$B$2:$B$400,0),
MATCH(Z$2,'Attendance Dump'!$E$1:$AI$1,0)
),
INDEX('Active Hour''s Dump'!$D$3:$AH$337,
MATCH($C18,'Active Hour''s Dump'!$A$3:$A$337,0),
MATCH(Z$2,'Active Hour''s Dump'!$D$2:$AH$2,0)
))),"")</f>
        <v>972.47800000000018</v>
      </c>
      <c r="AA18" s="13" t="str">
        <f>_xlfn.IFNA(IF(AA$3="Productivity",
INDEX('Productivity Dump'!$E$4:$AJ$500,
MATCH($A18,'Productivity Dump'!$A$4:$A$500,0),
MATCH(AA$2,'Productivity Dump'!$E$3:$AJ$3,0)
),
IF(AA$3="Attendance",
INDEX('Attendance Dump'!$E$2:$AI$400,
MATCH($A18,'Attendance Dump'!$B$2:$B$400,0),
MATCH(AA$2,'Attendance Dump'!$E$1:$AI$1,0)
),
INDEX('Active Hour''s Dump'!$D$3:$AH$337,
MATCH($C18,'Active Hour''s Dump'!$A$3:$A$337,0),
MATCH(AA$2,'Active Hour''s Dump'!$D$2:$AH$2,0)
))),"")</f>
        <v>P</v>
      </c>
      <c r="AB18" s="54">
        <f>_xlfn.IFNA(IF(AB$3="Productivity",
INDEX('Productivity Dump'!$E$4:$AJ$500,
MATCH($A18,'Productivity Dump'!$A$4:$A$500,0),
MATCH(AB$2,'Productivity Dump'!$E$3:$AJ$3,0)
),
IF(AB$3="Attendance",
INDEX('Attendance Dump'!$E$2:$AI$400,
MATCH($A18,'Attendance Dump'!$B$2:$B$400,0),
MATCH(AB$2,'Attendance Dump'!$E$1:$AI$1,0)
),
INDEX('Active Hour''s Dump'!$D$3:$AH$337,
MATCH($C18,'Active Hour''s Dump'!$A$3:$A$337,0),
MATCH(AB$2,'Active Hour''s Dump'!$D$2:$AH$2,0)
))),"")</f>
        <v>12.5833333333333</v>
      </c>
      <c r="AC18" s="13">
        <f>_xlfn.IFNA(IF(AC$3="Productivity",
INDEX('Productivity Dump'!$E$4:$AJ$500,
MATCH($A18,'Productivity Dump'!$A$4:$A$500,0),
MATCH(AC$2,'Productivity Dump'!$E$3:$AJ$3,0)
),
IF(AC$3="Attendance",
INDEX('Attendance Dump'!$E$2:$AI$400,
MATCH($A18,'Attendance Dump'!$B$2:$B$400,0),
MATCH(AC$2,'Attendance Dump'!$E$1:$AI$1,0)
),
INDEX('Active Hour''s Dump'!$D$3:$AH$337,
MATCH($C18,'Active Hour''s Dump'!$A$3:$A$337,0),
MATCH(AC$2,'Active Hour''s Dump'!$D$2:$AH$2,0)
))),"")</f>
        <v>979.86499999999978</v>
      </c>
      <c r="AD18" s="13" t="str">
        <f>_xlfn.IFNA(IF(AD$3="Productivity",
INDEX('Productivity Dump'!$E$4:$AJ$500,
MATCH($A18,'Productivity Dump'!$A$4:$A$500,0),
MATCH(AD$2,'Productivity Dump'!$E$3:$AJ$3,0)
),
IF(AD$3="Attendance",
INDEX('Attendance Dump'!$E$2:$AI$400,
MATCH($A18,'Attendance Dump'!$B$2:$B$400,0),
MATCH(AD$2,'Attendance Dump'!$E$1:$AI$1,0)
),
INDEX('Active Hour''s Dump'!$D$3:$AH$337,
MATCH($C18,'Active Hour''s Dump'!$A$3:$A$337,0),
MATCH(AD$2,'Active Hour''s Dump'!$D$2:$AH$2,0)
))),"")</f>
        <v>P</v>
      </c>
      <c r="AE18" s="54">
        <f>_xlfn.IFNA(IF(AE$3="Productivity",
INDEX('Productivity Dump'!$E$4:$AJ$500,
MATCH($A18,'Productivity Dump'!$A$4:$A$500,0),
MATCH(AE$2,'Productivity Dump'!$E$3:$AJ$3,0)
),
IF(AE$3="Attendance",
INDEX('Attendance Dump'!$E$2:$AI$400,
MATCH($A18,'Attendance Dump'!$B$2:$B$400,0),
MATCH(AE$2,'Attendance Dump'!$E$1:$AI$1,0)
),
INDEX('Active Hour''s Dump'!$D$3:$AH$337,
MATCH($C18,'Active Hour''s Dump'!$A$3:$A$337,0),
MATCH(AE$2,'Active Hour''s Dump'!$D$2:$AH$2,0)
))),"")</f>
        <v>13.75</v>
      </c>
      <c r="AF18" s="13">
        <f>_xlfn.IFNA(IF(AF$3="Productivity",
INDEX('Productivity Dump'!$E$4:$AJ$500,
MATCH($A18,'Productivity Dump'!$A$4:$A$500,0),
MATCH(AF$2,'Productivity Dump'!$E$3:$AJ$3,0)
),
IF(AF$3="Attendance",
INDEX('Attendance Dump'!$E$2:$AI$400,
MATCH($A18,'Attendance Dump'!$B$2:$B$400,0),
MATCH(AF$2,'Attendance Dump'!$E$1:$AI$1,0)
),
INDEX('Active Hour''s Dump'!$D$3:$AH$337,
MATCH($C18,'Active Hour''s Dump'!$A$3:$A$337,0),
MATCH(AF$2,'Active Hour''s Dump'!$D$2:$AH$2,0)
))),"")</f>
        <v>1035.6769999999999</v>
      </c>
      <c r="AG18" s="13" t="str">
        <f>_xlfn.IFNA(IF(AG$3="Productivity",
INDEX('Productivity Dump'!$E$4:$AJ$500,
MATCH($A18,'Productivity Dump'!$A$4:$A$500,0),
MATCH(AG$2,'Productivity Dump'!$E$3:$AJ$3,0)
),
IF(AG$3="Attendance",
INDEX('Attendance Dump'!$E$2:$AI$400,
MATCH($A18,'Attendance Dump'!$B$2:$B$400,0),
MATCH(AG$2,'Attendance Dump'!$E$1:$AI$1,0)
),
INDEX('Active Hour''s Dump'!$D$3:$AH$337,
MATCH($C18,'Active Hour''s Dump'!$A$3:$A$337,0),
MATCH(AG$2,'Active Hour''s Dump'!$D$2:$AH$2,0)
))),"")</f>
        <v>P</v>
      </c>
      <c r="AH18" s="54">
        <f>_xlfn.IFNA(IF(AH$3="Productivity",
INDEX('Productivity Dump'!$E$4:$AJ$500,
MATCH($A18,'Productivity Dump'!$A$4:$A$500,0),
MATCH(AH$2,'Productivity Dump'!$E$3:$AJ$3,0)
),
IF(AH$3="Attendance",
INDEX('Attendance Dump'!$E$2:$AI$400,
MATCH($A18,'Attendance Dump'!$B$2:$B$400,0),
MATCH(AH$2,'Attendance Dump'!$E$1:$AI$1,0)
),
INDEX('Active Hour''s Dump'!$D$3:$AH$337,
MATCH($C18,'Active Hour''s Dump'!$A$3:$A$337,0),
MATCH(AH$2,'Active Hour''s Dump'!$D$2:$AH$2,0)
))),"")</f>
        <v>10.9166666666667</v>
      </c>
      <c r="AI18" s="13">
        <f>_xlfn.IFNA(IF(AI$3="Productivity",
INDEX('Productivity Dump'!$E$4:$AJ$500,
MATCH($A18,'Productivity Dump'!$A$4:$A$500,0),
MATCH(AI$2,'Productivity Dump'!$E$3:$AJ$3,0)
),
IF(AI$3="Attendance",
INDEX('Attendance Dump'!$E$2:$AI$400,
MATCH($A18,'Attendance Dump'!$B$2:$B$400,0),
MATCH(AI$2,'Attendance Dump'!$E$1:$AI$1,0)
),
INDEX('Active Hour''s Dump'!$D$3:$AH$337,
MATCH($C18,'Active Hour''s Dump'!$A$3:$A$337,0),
MATCH(AI$2,'Active Hour''s Dump'!$D$2:$AH$2,0)
))),"")</f>
        <v>892.96399999999983</v>
      </c>
      <c r="AJ18" s="13" t="str">
        <f>_xlfn.IFNA(IF(AJ$3="Productivity",
INDEX('Productivity Dump'!$E$4:$AJ$500,
MATCH($A18,'Productivity Dump'!$A$4:$A$500,0),
MATCH(AJ$2,'Productivity Dump'!$E$3:$AJ$3,0)
),
IF(AJ$3="Attendance",
INDEX('Attendance Dump'!$E$2:$AI$400,
MATCH($A18,'Attendance Dump'!$B$2:$B$400,0),
MATCH(AJ$2,'Attendance Dump'!$E$1:$AI$1,0)
),
INDEX('Active Hour''s Dump'!$D$3:$AH$337,
MATCH($C18,'Active Hour''s Dump'!$A$3:$A$337,0),
MATCH(AJ$2,'Active Hour''s Dump'!$D$2:$AH$2,0)
))),"")</f>
        <v>P</v>
      </c>
      <c r="AK18" s="54">
        <f>_xlfn.IFNA(IF(AK$3="Productivity",
INDEX('Productivity Dump'!$E$4:$AJ$500,
MATCH($A18,'Productivity Dump'!$A$4:$A$500,0),
MATCH(AK$2,'Productivity Dump'!$E$3:$AJ$3,0)
),
IF(AK$3="Attendance",
INDEX('Attendance Dump'!$E$2:$AI$400,
MATCH($A18,'Attendance Dump'!$B$2:$B$400,0),
MATCH(AK$2,'Attendance Dump'!$E$1:$AI$1,0)
),
INDEX('Active Hour''s Dump'!$D$3:$AH$337,
MATCH($C18,'Active Hour''s Dump'!$A$3:$A$337,0),
MATCH(AK$2,'Active Hour''s Dump'!$D$2:$AH$2,0)
))),"")</f>
        <v>11.5</v>
      </c>
      <c r="AL18" s="13">
        <f>_xlfn.IFNA(IF(AL$3="Productivity",
INDEX('Productivity Dump'!$E$4:$AJ$500,
MATCH($A18,'Productivity Dump'!$A$4:$A$500,0),
MATCH(AL$2,'Productivity Dump'!$E$3:$AJ$3,0)
),
IF(AL$3="Attendance",
INDEX('Attendance Dump'!$E$2:$AI$400,
MATCH($A18,'Attendance Dump'!$B$2:$B$400,0),
MATCH(AL$2,'Attendance Dump'!$E$1:$AI$1,0)
),
INDEX('Active Hour''s Dump'!$D$3:$AH$337,
MATCH($C18,'Active Hour''s Dump'!$A$3:$A$337,0),
MATCH(AL$2,'Active Hour''s Dump'!$D$2:$AH$2,0)
))),"")</f>
        <v>75.246000000000009</v>
      </c>
      <c r="AM18" s="13" t="str">
        <f>_xlfn.IFNA(IF(AM$3="Productivity",
INDEX('Productivity Dump'!$E$4:$AJ$500,
MATCH($A18,'Productivity Dump'!$A$4:$A$500,0),
MATCH(AM$2,'Productivity Dump'!$E$3:$AJ$3,0)
),
IF(AM$3="Attendance",
INDEX('Attendance Dump'!$E$2:$AI$400,
MATCH($A18,'Attendance Dump'!$B$2:$B$400,0),
MATCH(AM$2,'Attendance Dump'!$E$1:$AI$1,0)
),
INDEX('Active Hour''s Dump'!$D$3:$AH$337,
MATCH($C18,'Active Hour''s Dump'!$A$3:$A$337,0),
MATCH(AM$2,'Active Hour''s Dump'!$D$2:$AH$2,0)
))),"")</f>
        <v>WO</v>
      </c>
      <c r="AN18" s="54">
        <f>_xlfn.IFNA(IF(AN$3="Productivity",
INDEX('Productivity Dump'!$E$4:$AJ$500,
MATCH($A18,'Productivity Dump'!$A$4:$A$500,0),
MATCH(AN$2,'Productivity Dump'!$E$3:$AJ$3,0)
),
IF(AN$3="Attendance",
INDEX('Attendance Dump'!$E$2:$AI$400,
MATCH($A18,'Attendance Dump'!$B$2:$B$400,0),
MATCH(AN$2,'Attendance Dump'!$E$1:$AI$1,0)
),
INDEX('Active Hour''s Dump'!$D$3:$AH$337,
MATCH($C18,'Active Hour''s Dump'!$A$3:$A$337,0),
MATCH(AN$2,'Active Hour''s Dump'!$D$2:$AH$2,0)
))),"")</f>
        <v>0</v>
      </c>
      <c r="AO18" s="13">
        <f>_xlfn.IFNA(IF(AO$3="Productivity",
INDEX('Productivity Dump'!$E$4:$AJ$500,
MATCH($A18,'Productivity Dump'!$A$4:$A$500,0),
MATCH(AO$2,'Productivity Dump'!$E$3:$AJ$3,0)
),
IF(AO$3="Attendance",
INDEX('Attendance Dump'!$E$2:$AI$400,
MATCH($A18,'Attendance Dump'!$B$2:$B$400,0),
MATCH(AO$2,'Attendance Dump'!$E$1:$AI$1,0)
),
INDEX('Active Hour''s Dump'!$D$3:$AH$337,
MATCH($C18,'Active Hour''s Dump'!$A$3:$A$337,0),
MATCH(AO$2,'Active Hour''s Dump'!$D$2:$AH$2,0)
))),"")</f>
        <v>0</v>
      </c>
      <c r="AP18" s="13" t="str">
        <f>_xlfn.IFNA(IF(AP$3="Productivity",
INDEX('Productivity Dump'!$E$4:$AJ$500,
MATCH($A18,'Productivity Dump'!$A$4:$A$500,0),
MATCH(AP$2,'Productivity Dump'!$E$3:$AJ$3,0)
),
IF(AP$3="Attendance",
INDEX('Attendance Dump'!$E$2:$AI$400,
MATCH($A18,'Attendance Dump'!$B$2:$B$400,0),
MATCH(AP$2,'Attendance Dump'!$E$1:$AI$1,0)
),
INDEX('Active Hour''s Dump'!$D$3:$AH$337,
MATCH($C18,'Active Hour''s Dump'!$A$3:$A$337,0),
MATCH(AP$2,'Active Hour''s Dump'!$D$2:$AH$2,0)
))),"")</f>
        <v>PL</v>
      </c>
      <c r="AQ18" s="54">
        <f>_xlfn.IFNA(IF(AQ$3="Productivity",
INDEX('Productivity Dump'!$E$4:$AJ$500,
MATCH($A18,'Productivity Dump'!$A$4:$A$500,0),
MATCH(AQ$2,'Productivity Dump'!$E$3:$AJ$3,0)
),
IF(AQ$3="Attendance",
INDEX('Attendance Dump'!$E$2:$AI$400,
MATCH($A18,'Attendance Dump'!$B$2:$B$400,0),
MATCH(AQ$2,'Attendance Dump'!$E$1:$AI$1,0)
),
INDEX('Active Hour''s Dump'!$D$3:$AH$337,
MATCH($C18,'Active Hour''s Dump'!$A$3:$A$337,0),
MATCH(AQ$2,'Active Hour''s Dump'!$D$2:$AH$2,0)
))),"")</f>
        <v>0</v>
      </c>
      <c r="AR18" s="13">
        <f>_xlfn.IFNA(IF(AR$3="Productivity",
INDEX('Productivity Dump'!$E$4:$AJ$500,
MATCH($A18,'Productivity Dump'!$A$4:$A$500,0),
MATCH(AR$2,'Productivity Dump'!$E$3:$AJ$3,0)
),
IF(AR$3="Attendance",
INDEX('Attendance Dump'!$E$2:$AI$400,
MATCH($A18,'Attendance Dump'!$B$2:$B$400,0),
MATCH(AR$2,'Attendance Dump'!$E$1:$AI$1,0)
),
INDEX('Active Hour''s Dump'!$D$3:$AH$337,
MATCH($C18,'Active Hour''s Dump'!$A$3:$A$337,0),
MATCH(AR$2,'Active Hour''s Dump'!$D$2:$AH$2,0)
))),"")</f>
        <v>976.49399999999969</v>
      </c>
      <c r="AS18" s="13" t="str">
        <f>_xlfn.IFNA(IF(AS$3="Productivity",
INDEX('Productivity Dump'!$E$4:$AJ$500,
MATCH($A18,'Productivity Dump'!$A$4:$A$500,0),
MATCH(AS$2,'Productivity Dump'!$E$3:$AJ$3,0)
),
IF(AS$3="Attendance",
INDEX('Attendance Dump'!$E$2:$AI$400,
MATCH($A18,'Attendance Dump'!$B$2:$B$400,0),
MATCH(AS$2,'Attendance Dump'!$E$1:$AI$1,0)
),
INDEX('Active Hour''s Dump'!$D$3:$AH$337,
MATCH($C18,'Active Hour''s Dump'!$A$3:$A$337,0),
MATCH(AS$2,'Active Hour''s Dump'!$D$2:$AH$2,0)
))),"")</f>
        <v>P</v>
      </c>
      <c r="AT18" s="54">
        <f>_xlfn.IFNA(IF(AT$3="Productivity",
INDEX('Productivity Dump'!$E$4:$AJ$500,
MATCH($A18,'Productivity Dump'!$A$4:$A$500,0),
MATCH(AT$2,'Productivity Dump'!$E$3:$AJ$3,0)
),
IF(AT$3="Attendance",
INDEX('Attendance Dump'!$E$2:$AI$400,
MATCH($A18,'Attendance Dump'!$B$2:$B$400,0),
MATCH(AT$2,'Attendance Dump'!$E$1:$AI$1,0)
),
INDEX('Active Hour''s Dump'!$D$3:$AH$337,
MATCH($C18,'Active Hour''s Dump'!$A$3:$A$337,0),
MATCH(AT$2,'Active Hour''s Dump'!$D$2:$AH$2,0)
))),"")</f>
        <v>12.3333333333333</v>
      </c>
      <c r="AU18" s="13">
        <f>_xlfn.IFNA(IF(AU$3="Productivity",
INDEX('Productivity Dump'!$E$4:$AJ$500,
MATCH($A18,'Productivity Dump'!$A$4:$A$500,0),
MATCH(AU$2,'Productivity Dump'!$E$3:$AJ$3,0)
),
IF(AU$3="Attendance",
INDEX('Attendance Dump'!$E$2:$AI$400,
MATCH($A18,'Attendance Dump'!$B$2:$B$400,0),
MATCH(AU$2,'Attendance Dump'!$E$1:$AI$1,0)
),
INDEX('Active Hour''s Dump'!$D$3:$AH$337,
MATCH($C18,'Active Hour''s Dump'!$A$3:$A$337,0),
MATCH(AU$2,'Active Hour''s Dump'!$D$2:$AH$2,0)
))),"")</f>
        <v>1020.5699999999997</v>
      </c>
      <c r="AV18" s="13" t="str">
        <f>_xlfn.IFNA(IF(AV$3="Productivity",
INDEX('Productivity Dump'!$E$4:$AJ$500,
MATCH($A18,'Productivity Dump'!$A$4:$A$500,0),
MATCH(AV$2,'Productivity Dump'!$E$3:$AJ$3,0)
),
IF(AV$3="Attendance",
INDEX('Attendance Dump'!$E$2:$AI$400,
MATCH($A18,'Attendance Dump'!$B$2:$B$400,0),
MATCH(AV$2,'Attendance Dump'!$E$1:$AI$1,0)
),
INDEX('Active Hour''s Dump'!$D$3:$AH$337,
MATCH($C18,'Active Hour''s Dump'!$A$3:$A$337,0),
MATCH(AV$2,'Active Hour''s Dump'!$D$2:$AH$2,0)
))),"")</f>
        <v>P</v>
      </c>
      <c r="AW18" s="54">
        <f>_xlfn.IFNA(IF(AW$3="Productivity",
INDEX('Productivity Dump'!$E$4:$AJ$500,
MATCH($A18,'Productivity Dump'!$A$4:$A$500,0),
MATCH(AW$2,'Productivity Dump'!$E$3:$AJ$3,0)
),
IF(AW$3="Attendance",
INDEX('Attendance Dump'!$E$2:$AI$400,
MATCH($A18,'Attendance Dump'!$B$2:$B$400,0),
MATCH(AW$2,'Attendance Dump'!$E$1:$AI$1,0)
),
INDEX('Active Hour''s Dump'!$D$3:$AH$337,
MATCH($C18,'Active Hour''s Dump'!$A$3:$A$337,0),
MATCH(AW$2,'Active Hour''s Dump'!$D$2:$AH$2,0)
))),"")</f>
        <v>11.75</v>
      </c>
      <c r="AX18" s="13">
        <f>_xlfn.IFNA(IF(AX$3="Productivity",
INDEX('Productivity Dump'!$E$4:$AJ$500,
MATCH($A18,'Productivity Dump'!$A$4:$A$500,0),
MATCH(AX$2,'Productivity Dump'!$E$3:$AJ$3,0)
),
IF(AX$3="Attendance",
INDEX('Attendance Dump'!$E$2:$AI$400,
MATCH($A18,'Attendance Dump'!$B$2:$B$400,0),
MATCH(AX$2,'Attendance Dump'!$E$1:$AI$1,0)
),
INDEX('Active Hour''s Dump'!$D$3:$AH$337,
MATCH($C18,'Active Hour''s Dump'!$A$3:$A$337,0),
MATCH(AX$2,'Active Hour''s Dump'!$D$2:$AH$2,0)
))),"")</f>
        <v>999.02000000000021</v>
      </c>
      <c r="AY18" s="13" t="str">
        <f>_xlfn.IFNA(IF(AY$3="Productivity",
INDEX('Productivity Dump'!$E$4:$AJ$500,
MATCH($A18,'Productivity Dump'!$A$4:$A$500,0),
MATCH(AY$2,'Productivity Dump'!$E$3:$AJ$3,0)
),
IF(AY$3="Attendance",
INDEX('Attendance Dump'!$E$2:$AI$400,
MATCH($A18,'Attendance Dump'!$B$2:$B$400,0),
MATCH(AY$2,'Attendance Dump'!$E$1:$AI$1,0)
),
INDEX('Active Hour''s Dump'!$D$3:$AH$337,
MATCH($C18,'Active Hour''s Dump'!$A$3:$A$337,0),
MATCH(AY$2,'Active Hour''s Dump'!$D$2:$AH$2,0)
))),"")</f>
        <v>P</v>
      </c>
      <c r="AZ18" s="54">
        <f>_xlfn.IFNA(IF(AZ$3="Productivity",
INDEX('Productivity Dump'!$E$4:$AJ$500,
MATCH($A18,'Productivity Dump'!$A$4:$A$500,0),
MATCH(AZ$2,'Productivity Dump'!$E$3:$AJ$3,0)
),
IF(AZ$3="Attendance",
INDEX('Attendance Dump'!$E$2:$AI$400,
MATCH($A18,'Attendance Dump'!$B$2:$B$400,0),
MATCH(AZ$2,'Attendance Dump'!$E$1:$AI$1,0)
),
INDEX('Active Hour''s Dump'!$D$3:$AH$337,
MATCH($C18,'Active Hour''s Dump'!$A$3:$A$337,0),
MATCH(AZ$2,'Active Hour''s Dump'!$D$2:$AH$2,0)
))),"")</f>
        <v>11.1666666666667</v>
      </c>
      <c r="BA18" s="13">
        <f>_xlfn.IFNA(IF(BA$3="Productivity",
INDEX('Productivity Dump'!$E$4:$AJ$500,
MATCH($A18,'Productivity Dump'!$A$4:$A$500,0),
MATCH(BA$2,'Productivity Dump'!$E$3:$AJ$3,0)
),
IF(BA$3="Attendance",
INDEX('Attendance Dump'!$E$2:$AI$400,
MATCH($A18,'Attendance Dump'!$B$2:$B$400,0),
MATCH(BA$2,'Attendance Dump'!$E$1:$AI$1,0)
),
INDEX('Active Hour''s Dump'!$D$3:$AH$337,
MATCH($C18,'Active Hour''s Dump'!$A$3:$A$337,0),
MATCH(BA$2,'Active Hour''s Dump'!$D$2:$AH$2,0)
))),"")</f>
        <v>994.3839999999999</v>
      </c>
      <c r="BB18" s="13" t="str">
        <f>_xlfn.IFNA(IF(BB$3="Productivity",
INDEX('Productivity Dump'!$E$4:$AJ$500,
MATCH($A18,'Productivity Dump'!$A$4:$A$500,0),
MATCH(BB$2,'Productivity Dump'!$E$3:$AJ$3,0)
),
IF(BB$3="Attendance",
INDEX('Attendance Dump'!$E$2:$AI$400,
MATCH($A18,'Attendance Dump'!$B$2:$B$400,0),
MATCH(BB$2,'Attendance Dump'!$E$1:$AI$1,0)
),
INDEX('Active Hour''s Dump'!$D$3:$AH$337,
MATCH($C18,'Active Hour''s Dump'!$A$3:$A$337,0),
MATCH(BB$2,'Active Hour''s Dump'!$D$2:$AH$2,0)
))),"")</f>
        <v>P</v>
      </c>
      <c r="BC18" s="54">
        <f>_xlfn.IFNA(IF(BC$3="Productivity",
INDEX('Productivity Dump'!$E$4:$AJ$500,
MATCH($A18,'Productivity Dump'!$A$4:$A$500,0),
MATCH(BC$2,'Productivity Dump'!$E$3:$AJ$3,0)
),
IF(BC$3="Attendance",
INDEX('Attendance Dump'!$E$2:$AI$400,
MATCH($A18,'Attendance Dump'!$B$2:$B$400,0),
MATCH(BC$2,'Attendance Dump'!$E$1:$AI$1,0)
),
INDEX('Active Hour''s Dump'!$D$3:$AH$337,
MATCH($C18,'Active Hour''s Dump'!$A$3:$A$337,0),
MATCH(BC$2,'Active Hour''s Dump'!$D$2:$AH$2,0)
))),"")</f>
        <v>11</v>
      </c>
      <c r="BD18" s="13">
        <f>_xlfn.IFNA(IF(BD$3="Productivity",
INDEX('Productivity Dump'!$E$4:$AJ$500,
MATCH($A18,'Productivity Dump'!$A$4:$A$500,0),
MATCH(BD$2,'Productivity Dump'!$E$3:$AJ$3,0)
),
IF(BD$3="Attendance",
INDEX('Attendance Dump'!$E$2:$AI$400,
MATCH($A18,'Attendance Dump'!$B$2:$B$400,0),
MATCH(BD$2,'Attendance Dump'!$E$1:$AI$1,0)
),
INDEX('Active Hour''s Dump'!$D$3:$AH$337,
MATCH($C18,'Active Hour''s Dump'!$A$3:$A$337,0),
MATCH(BD$2,'Active Hour''s Dump'!$D$2:$AH$2,0)
))),"")</f>
        <v>693.98300000000017</v>
      </c>
      <c r="BE18" s="13" t="str">
        <f>_xlfn.IFNA(IF(BE$3="Productivity",
INDEX('Productivity Dump'!$E$4:$AJ$500,
MATCH($A18,'Productivity Dump'!$A$4:$A$500,0),
MATCH(BE$2,'Productivity Dump'!$E$3:$AJ$3,0)
),
IF(BE$3="Attendance",
INDEX('Attendance Dump'!$E$2:$AI$400,
MATCH($A18,'Attendance Dump'!$B$2:$B$400,0),
MATCH(BE$2,'Attendance Dump'!$E$1:$AI$1,0)
),
INDEX('Active Hour''s Dump'!$D$3:$AH$337,
MATCH($C18,'Active Hour''s Dump'!$A$3:$A$337,0),
MATCH(BE$2,'Active Hour''s Dump'!$D$2:$AH$2,0)
))),"")</f>
        <v>P</v>
      </c>
      <c r="BF18" s="54">
        <f>_xlfn.IFNA(IF(BF$3="Productivity",
INDEX('Productivity Dump'!$E$4:$AJ$500,
MATCH($A18,'Productivity Dump'!$A$4:$A$500,0),
MATCH(BF$2,'Productivity Dump'!$E$3:$AJ$3,0)
),
IF(BF$3="Attendance",
INDEX('Attendance Dump'!$E$2:$AI$400,
MATCH($A18,'Attendance Dump'!$B$2:$B$400,0),
MATCH(BF$2,'Attendance Dump'!$E$1:$AI$1,0)
),
INDEX('Active Hour''s Dump'!$D$3:$AH$337,
MATCH($C18,'Active Hour''s Dump'!$A$3:$A$337,0),
MATCH(BF$2,'Active Hour''s Dump'!$D$2:$AH$2,0)
))),"")</f>
        <v>9.75</v>
      </c>
      <c r="BG18" s="13">
        <f>_xlfn.IFNA(IF(BG$3="Productivity",
INDEX('Productivity Dump'!$E$4:$AJ$500,
MATCH($A18,'Productivity Dump'!$A$4:$A$500,0),
MATCH(BG$2,'Productivity Dump'!$E$3:$AJ$3,0)
),
IF(BG$3="Attendance",
INDEX('Attendance Dump'!$E$2:$AI$400,
MATCH($A18,'Attendance Dump'!$B$2:$B$400,0),
MATCH(BG$2,'Attendance Dump'!$E$1:$AI$1,0)
),
INDEX('Active Hour''s Dump'!$D$3:$AH$337,
MATCH($C18,'Active Hour''s Dump'!$A$3:$A$337,0),
MATCH(BG$2,'Active Hour''s Dump'!$D$2:$AH$2,0)
))),"")</f>
        <v>36.939</v>
      </c>
      <c r="BH18" s="13" t="str">
        <f>_xlfn.IFNA(IF(BH$3="Productivity",
INDEX('Productivity Dump'!$E$4:$AJ$500,
MATCH($A18,'Productivity Dump'!$A$4:$A$500,0),
MATCH(BH$2,'Productivity Dump'!$E$3:$AJ$3,0)
),
IF(BH$3="Attendance",
INDEX('Attendance Dump'!$E$2:$AI$400,
MATCH($A18,'Attendance Dump'!$B$2:$B$400,0),
MATCH(BH$2,'Attendance Dump'!$E$1:$AI$1,0)
),
INDEX('Active Hour''s Dump'!$D$3:$AH$337,
MATCH($C18,'Active Hour''s Dump'!$A$3:$A$337,0),
MATCH(BH$2,'Active Hour''s Dump'!$D$2:$AH$2,0)
))),"")</f>
        <v>WO</v>
      </c>
      <c r="BI18" s="54">
        <f>_xlfn.IFNA(IF(BI$3="Productivity",
INDEX('Productivity Dump'!$E$4:$AJ$500,
MATCH($A18,'Productivity Dump'!$A$4:$A$500,0),
MATCH(BI$2,'Productivity Dump'!$E$3:$AJ$3,0)
),
IF(BI$3="Attendance",
INDEX('Attendance Dump'!$E$2:$AI$400,
MATCH($A18,'Attendance Dump'!$B$2:$B$400,0),
MATCH(BI$2,'Attendance Dump'!$E$1:$AI$1,0)
),
INDEX('Active Hour''s Dump'!$D$3:$AH$337,
MATCH($C18,'Active Hour''s Dump'!$A$3:$A$337,0),
MATCH(BI$2,'Active Hour''s Dump'!$D$2:$AH$2,0)
))),"")</f>
        <v>0</v>
      </c>
      <c r="BJ18" s="13">
        <f>_xlfn.IFNA(IF(BJ$3="Productivity",
INDEX('Productivity Dump'!$E$4:$AJ$500,
MATCH($A18,'Productivity Dump'!$A$4:$A$500,0),
MATCH(BJ$2,'Productivity Dump'!$E$3:$AJ$3,0)
),
IF(BJ$3="Attendance",
INDEX('Attendance Dump'!$E$2:$AI$400,
MATCH($A18,'Attendance Dump'!$B$2:$B$400,0),
MATCH(BJ$2,'Attendance Dump'!$E$1:$AI$1,0)
),
INDEX('Active Hour''s Dump'!$D$3:$AH$337,
MATCH($C18,'Active Hour''s Dump'!$A$3:$A$337,0),
MATCH(BJ$2,'Active Hour''s Dump'!$D$2:$AH$2,0)
))),"")</f>
        <v>564.18299999999999</v>
      </c>
      <c r="BK18" s="13" t="str">
        <f>_xlfn.IFNA(IF(BK$3="Productivity",
INDEX('Productivity Dump'!$E$4:$AJ$500,
MATCH($A18,'Productivity Dump'!$A$4:$A$500,0),
MATCH(BK$2,'Productivity Dump'!$E$3:$AJ$3,0)
),
IF(BK$3="Attendance",
INDEX('Attendance Dump'!$E$2:$AI$400,
MATCH($A18,'Attendance Dump'!$B$2:$B$400,0),
MATCH(BK$2,'Attendance Dump'!$E$1:$AI$1,0)
),
INDEX('Active Hour''s Dump'!$D$3:$AH$337,
MATCH($C18,'Active Hour''s Dump'!$A$3:$A$337,0),
MATCH(BK$2,'Active Hour''s Dump'!$D$2:$AH$2,0)
))),"")</f>
        <v>P</v>
      </c>
      <c r="BL18" s="54">
        <f>_xlfn.IFNA(IF(BL$3="Productivity",
INDEX('Productivity Dump'!$E$4:$AJ$500,
MATCH($A18,'Productivity Dump'!$A$4:$A$500,0),
MATCH(BL$2,'Productivity Dump'!$E$3:$AJ$3,0)
),
IF(BL$3="Attendance",
INDEX('Attendance Dump'!$E$2:$AI$400,
MATCH($A18,'Attendance Dump'!$B$2:$B$400,0),
MATCH(BL$2,'Attendance Dump'!$E$1:$AI$1,0)
),
INDEX('Active Hour''s Dump'!$D$3:$AH$337,
MATCH($C18,'Active Hour''s Dump'!$A$3:$A$337,0),
MATCH(BL$2,'Active Hour''s Dump'!$D$2:$AH$2,0)
))),"")</f>
        <v>7.0833333333333304</v>
      </c>
      <c r="BM18" s="13">
        <f>_xlfn.IFNA(IF(BM$3="Productivity",
INDEX('Productivity Dump'!$E$4:$AJ$500,
MATCH($A18,'Productivity Dump'!$A$4:$A$500,0),
MATCH(BM$2,'Productivity Dump'!$E$3:$AJ$3,0)
),
IF(BM$3="Attendance",
INDEX('Attendance Dump'!$E$2:$AI$400,
MATCH($A18,'Attendance Dump'!$B$2:$B$400,0),
MATCH(BM$2,'Attendance Dump'!$E$1:$AI$1,0)
),
INDEX('Active Hour''s Dump'!$D$3:$AH$337,
MATCH($C18,'Active Hour''s Dump'!$A$3:$A$337,0),
MATCH(BM$2,'Active Hour''s Dump'!$D$2:$AH$2,0)
))),"")</f>
        <v>967.7480000000005</v>
      </c>
      <c r="BN18" s="13" t="str">
        <f>_xlfn.IFNA(IF(BN$3="Productivity",
INDEX('Productivity Dump'!$E$4:$AJ$500,
MATCH($A18,'Productivity Dump'!$A$4:$A$500,0),
MATCH(BN$2,'Productivity Dump'!$E$3:$AJ$3,0)
),
IF(BN$3="Attendance",
INDEX('Attendance Dump'!$E$2:$AI$400,
MATCH($A18,'Attendance Dump'!$B$2:$B$400,0),
MATCH(BN$2,'Attendance Dump'!$E$1:$AI$1,0)
),
INDEX('Active Hour''s Dump'!$D$3:$AH$337,
MATCH($C18,'Active Hour''s Dump'!$A$3:$A$337,0),
MATCH(BN$2,'Active Hour''s Dump'!$D$2:$AH$2,0)
))),"")</f>
        <v>P</v>
      </c>
      <c r="BO18" s="54">
        <f>_xlfn.IFNA(IF(BO$3="Productivity",
INDEX('Productivity Dump'!$E$4:$AJ$500,
MATCH($A18,'Productivity Dump'!$A$4:$A$500,0),
MATCH(BO$2,'Productivity Dump'!$E$3:$AJ$3,0)
),
IF(BO$3="Attendance",
INDEX('Attendance Dump'!$E$2:$AI$400,
MATCH($A18,'Attendance Dump'!$B$2:$B$400,0),
MATCH(BO$2,'Attendance Dump'!$E$1:$AI$1,0)
),
INDEX('Active Hour''s Dump'!$D$3:$AH$337,
MATCH($C18,'Active Hour''s Dump'!$A$3:$A$337,0),
MATCH(BO$2,'Active Hour''s Dump'!$D$2:$AH$2,0)
))),"")</f>
        <v>11.9166666666667</v>
      </c>
      <c r="BP18" s="13">
        <f>_xlfn.IFNA(IF(BP$3="Productivity",
INDEX('Productivity Dump'!$E$4:$AJ$500,
MATCH($A18,'Productivity Dump'!$A$4:$A$500,0),
MATCH(BP$2,'Productivity Dump'!$E$3:$AJ$3,0)
),
IF(BP$3="Attendance",
INDEX('Attendance Dump'!$E$2:$AI$400,
MATCH($A18,'Attendance Dump'!$B$2:$B$400,0),
MATCH(BP$2,'Attendance Dump'!$E$1:$AI$1,0)
),
INDEX('Active Hour''s Dump'!$D$3:$AH$337,
MATCH($C18,'Active Hour''s Dump'!$A$3:$A$337,0),
MATCH(BP$2,'Active Hour''s Dump'!$D$2:$AH$2,0)
))),"")</f>
        <v>1039.4650000000001</v>
      </c>
      <c r="BQ18" s="13" t="str">
        <f>_xlfn.IFNA(IF(BQ$3="Productivity",
INDEX('Productivity Dump'!$E$4:$AJ$500,
MATCH($A18,'Productivity Dump'!$A$4:$A$500,0),
MATCH(BQ$2,'Productivity Dump'!$E$3:$AJ$3,0)
),
IF(BQ$3="Attendance",
INDEX('Attendance Dump'!$E$2:$AI$400,
MATCH($A18,'Attendance Dump'!$B$2:$B$400,0),
MATCH(BQ$2,'Attendance Dump'!$E$1:$AI$1,0)
),
INDEX('Active Hour''s Dump'!$D$3:$AH$337,
MATCH($C18,'Active Hour''s Dump'!$A$3:$A$337,0),
MATCH(BQ$2,'Active Hour''s Dump'!$D$2:$AH$2,0)
))),"")</f>
        <v>P</v>
      </c>
      <c r="BR18" s="54">
        <f>_xlfn.IFNA(IF(BR$3="Productivity",
INDEX('Productivity Dump'!$E$4:$AJ$500,
MATCH($A18,'Productivity Dump'!$A$4:$A$500,0),
MATCH(BR$2,'Productivity Dump'!$E$3:$AJ$3,0)
),
IF(BR$3="Attendance",
INDEX('Attendance Dump'!$E$2:$AI$400,
MATCH($A18,'Attendance Dump'!$B$2:$B$400,0),
MATCH(BR$2,'Attendance Dump'!$E$1:$AI$1,0)
),
INDEX('Active Hour''s Dump'!$D$3:$AH$337,
MATCH($C18,'Active Hour''s Dump'!$A$3:$A$337,0),
MATCH(BR$2,'Active Hour''s Dump'!$D$2:$AH$2,0)
))),"")</f>
        <v>11.75</v>
      </c>
      <c r="BS18" s="13">
        <f>_xlfn.IFNA(IF(BS$3="Productivity",
INDEX('Productivity Dump'!$E$4:$AJ$500,
MATCH($A18,'Productivity Dump'!$A$4:$A$500,0),
MATCH(BS$2,'Productivity Dump'!$E$3:$AJ$3,0)
),
IF(BS$3="Attendance",
INDEX('Attendance Dump'!$E$2:$AI$400,
MATCH($A18,'Attendance Dump'!$B$2:$B$400,0),
MATCH(BS$2,'Attendance Dump'!$E$1:$AI$1,0)
),
INDEX('Active Hour''s Dump'!$D$3:$AH$337,
MATCH($C18,'Active Hour''s Dump'!$A$3:$A$337,0),
MATCH(BS$2,'Active Hour''s Dump'!$D$2:$AH$2,0)
))),"")</f>
        <v>978.63300000000015</v>
      </c>
      <c r="BT18" s="13" t="str">
        <f>_xlfn.IFNA(IF(BT$3="Productivity",
INDEX('Productivity Dump'!$E$4:$AJ$500,
MATCH($A18,'Productivity Dump'!$A$4:$A$500,0),
MATCH(BT$2,'Productivity Dump'!$E$3:$AJ$3,0)
),
IF(BT$3="Attendance",
INDEX('Attendance Dump'!$E$2:$AI$400,
MATCH($A18,'Attendance Dump'!$B$2:$B$400,0),
MATCH(BT$2,'Attendance Dump'!$E$1:$AI$1,0)
),
INDEX('Active Hour''s Dump'!$D$3:$AH$337,
MATCH($C18,'Active Hour''s Dump'!$A$3:$A$337,0),
MATCH(BT$2,'Active Hour''s Dump'!$D$2:$AH$2,0)
))),"")</f>
        <v>H(P)</v>
      </c>
      <c r="BU18" s="54">
        <f>_xlfn.IFNA(IF(BU$3="Productivity",
INDEX('Productivity Dump'!$E$4:$AJ$500,
MATCH($A18,'Productivity Dump'!$A$4:$A$500,0),
MATCH(BU$2,'Productivity Dump'!$E$3:$AJ$3,0)
),
IF(BU$3="Attendance",
INDEX('Attendance Dump'!$E$2:$AI$400,
MATCH($A18,'Attendance Dump'!$B$2:$B$400,0),
MATCH(BU$2,'Attendance Dump'!$E$1:$AI$1,0)
),
INDEX('Active Hour''s Dump'!$D$3:$AH$337,
MATCH($C18,'Active Hour''s Dump'!$A$3:$A$337,0),
MATCH(BU$2,'Active Hour''s Dump'!$D$2:$AH$2,0)
))),"")</f>
        <v>12.75</v>
      </c>
      <c r="BV18" s="13">
        <f>_xlfn.IFNA(IF(BV$3="Productivity",
INDEX('Productivity Dump'!$E$4:$AJ$500,
MATCH($A18,'Productivity Dump'!$A$4:$A$500,0),
MATCH(BV$2,'Productivity Dump'!$E$3:$AJ$3,0)
),
IF(BV$3="Attendance",
INDEX('Attendance Dump'!$E$2:$AI$400,
MATCH($A18,'Attendance Dump'!$B$2:$B$400,0),
MATCH(BV$2,'Attendance Dump'!$E$1:$AI$1,0)
),
INDEX('Active Hour''s Dump'!$D$3:$AH$337,
MATCH($C18,'Active Hour''s Dump'!$A$3:$A$337,0),
MATCH(BV$2,'Active Hour''s Dump'!$D$2:$AH$2,0)
))),"")</f>
        <v>1021.0920000000002</v>
      </c>
      <c r="BW18" s="13" t="str">
        <f>_xlfn.IFNA(IF(BW$3="Productivity",
INDEX('Productivity Dump'!$E$4:$AJ$500,
MATCH($A18,'Productivity Dump'!$A$4:$A$500,0),
MATCH(BW$2,'Productivity Dump'!$E$3:$AJ$3,0)
),
IF(BW$3="Attendance",
INDEX('Attendance Dump'!$E$2:$AI$400,
MATCH($A18,'Attendance Dump'!$B$2:$B$400,0),
MATCH(BW$2,'Attendance Dump'!$E$1:$AI$1,0)
),
INDEX('Active Hour''s Dump'!$D$3:$AH$337,
MATCH($C18,'Active Hour''s Dump'!$A$3:$A$337,0),
MATCH(BW$2,'Active Hour''s Dump'!$D$2:$AH$2,0)
))),"")</f>
        <v>P</v>
      </c>
      <c r="BX18" s="54">
        <f>_xlfn.IFNA(IF(BX$3="Productivity",
INDEX('Productivity Dump'!$E$4:$AJ$500,
MATCH($A18,'Productivity Dump'!$A$4:$A$500,0),
MATCH(BX$2,'Productivity Dump'!$E$3:$AJ$3,0)
),
IF(BX$3="Attendance",
INDEX('Attendance Dump'!$E$2:$AI$400,
MATCH($A18,'Attendance Dump'!$B$2:$B$400,0),
MATCH(BX$2,'Attendance Dump'!$E$1:$AI$1,0)
),
INDEX('Active Hour''s Dump'!$D$3:$AH$337,
MATCH($C18,'Active Hour''s Dump'!$A$3:$A$337,0),
MATCH(BX$2,'Active Hour''s Dump'!$D$2:$AH$2,0)
))),"")</f>
        <v>11.5</v>
      </c>
      <c r="BY18" s="13">
        <f>_xlfn.IFNA(IF(BY$3="Productivity",
INDEX('Productivity Dump'!$E$4:$AJ$500,
MATCH($A18,'Productivity Dump'!$A$4:$A$500,0),
MATCH(BY$2,'Productivity Dump'!$E$3:$AJ$3,0)
),
IF(BY$3="Attendance",
INDEX('Attendance Dump'!$E$2:$AI$400,
MATCH($A18,'Attendance Dump'!$B$2:$B$400,0),
MATCH(BY$2,'Attendance Dump'!$E$1:$AI$1,0)
),
INDEX('Active Hour''s Dump'!$D$3:$AH$337,
MATCH($C18,'Active Hour''s Dump'!$A$3:$A$337,0),
MATCH(BY$2,'Active Hour''s Dump'!$D$2:$AH$2,0)
))),"")</f>
        <v>321.89300000000003</v>
      </c>
      <c r="BZ18" s="13" t="str">
        <f>_xlfn.IFNA(IF(BZ$3="Productivity",
INDEX('Productivity Dump'!$E$4:$AJ$500,
MATCH($A18,'Productivity Dump'!$A$4:$A$500,0),
MATCH(BZ$2,'Productivity Dump'!$E$3:$AJ$3,0)
),
IF(BZ$3="Attendance",
INDEX('Attendance Dump'!$E$2:$AI$400,
MATCH($A18,'Attendance Dump'!$B$2:$B$400,0),
MATCH(BZ$2,'Attendance Dump'!$E$1:$AI$1,0)
),
INDEX('Active Hour''s Dump'!$D$3:$AH$337,
MATCH($C18,'Active Hour''s Dump'!$A$3:$A$337,0),
MATCH(BZ$2,'Active Hour''s Dump'!$D$2:$AH$2,0)
))),"")</f>
        <v>P</v>
      </c>
      <c r="CA18" s="54">
        <f>_xlfn.IFNA(IF(CA$3="Productivity",
INDEX('Productivity Dump'!$E$4:$AJ$500,
MATCH($A18,'Productivity Dump'!$A$4:$A$500,0),
MATCH(CA$2,'Productivity Dump'!$E$3:$AJ$3,0)
),
IF(CA$3="Attendance",
INDEX('Attendance Dump'!$E$2:$AI$400,
MATCH($A18,'Attendance Dump'!$B$2:$B$400,0),
MATCH(CA$2,'Attendance Dump'!$E$1:$AI$1,0)
),
INDEX('Active Hour''s Dump'!$D$3:$AH$337,
MATCH($C18,'Active Hour''s Dump'!$A$3:$A$337,0),
MATCH(CA$2,'Active Hour''s Dump'!$D$2:$AH$2,0)
))),"")</f>
        <v>4</v>
      </c>
      <c r="CB18" s="13">
        <f>_xlfn.IFNA(IF(CB$3="Productivity",
INDEX('Productivity Dump'!$E$4:$AJ$500,
MATCH($A18,'Productivity Dump'!$A$4:$A$500,0),
MATCH(CB$2,'Productivity Dump'!$E$3:$AJ$3,0)
),
IF(CB$3="Attendance",
INDEX('Attendance Dump'!$E$2:$AI$400,
MATCH($A18,'Attendance Dump'!$B$2:$B$400,0),
MATCH(CB$2,'Attendance Dump'!$E$1:$AI$1,0)
),
INDEX('Active Hour''s Dump'!$D$3:$AH$337,
MATCH($C18,'Active Hour''s Dump'!$A$3:$A$337,0),
MATCH(CB$2,'Active Hour''s Dump'!$D$2:$AH$2,0)
))),"")</f>
        <v>5.8</v>
      </c>
      <c r="CC18" s="13" t="str">
        <f>_xlfn.IFNA(IF(CC$3="Productivity",
INDEX('Productivity Dump'!$E$4:$AJ$500,
MATCH($A18,'Productivity Dump'!$A$4:$A$500,0),
MATCH(CC$2,'Productivity Dump'!$E$3:$AJ$3,0)
),
IF(CC$3="Attendance",
INDEX('Attendance Dump'!$E$2:$AI$400,
MATCH($A18,'Attendance Dump'!$B$2:$B$400,0),
MATCH(CC$2,'Attendance Dump'!$E$1:$AI$1,0)
),
INDEX('Active Hour''s Dump'!$D$3:$AH$337,
MATCH($C18,'Active Hour''s Dump'!$A$3:$A$337,0),
MATCH(CC$2,'Active Hour''s Dump'!$D$2:$AH$2,0)
))),"")</f>
        <v>WO</v>
      </c>
      <c r="CD18" s="54">
        <f>_xlfn.IFNA(IF(CD$3="Productivity",
INDEX('Productivity Dump'!$E$4:$AJ$500,
MATCH($A18,'Productivity Dump'!$A$4:$A$500,0),
MATCH(CD$2,'Productivity Dump'!$E$3:$AJ$3,0)
),
IF(CD$3="Attendance",
INDEX('Attendance Dump'!$E$2:$AI$400,
MATCH($A18,'Attendance Dump'!$B$2:$B$400,0),
MATCH(CD$2,'Attendance Dump'!$E$1:$AI$1,0)
),
INDEX('Active Hour''s Dump'!$D$3:$AH$337,
MATCH($C18,'Active Hour''s Dump'!$A$3:$A$337,0),
MATCH(CD$2,'Active Hour''s Dump'!$D$2:$AH$2,0)
))),"")</f>
        <v>0</v>
      </c>
      <c r="CE18" s="13">
        <f>_xlfn.IFNA(IF(CE$3="Productivity",
INDEX('Productivity Dump'!$E$4:$AJ$500,
MATCH($A18,'Productivity Dump'!$A$4:$A$500,0),
MATCH(CE$2,'Productivity Dump'!$E$3:$AJ$3,0)
),
IF(CE$3="Attendance",
INDEX('Attendance Dump'!$E$2:$AI$400,
MATCH($A18,'Attendance Dump'!$B$2:$B$400,0),
MATCH(CE$2,'Attendance Dump'!$E$1:$AI$1,0)
),
INDEX('Active Hour''s Dump'!$D$3:$AH$337,
MATCH($C18,'Active Hour''s Dump'!$A$3:$A$337,0),
MATCH(CE$2,'Active Hour''s Dump'!$D$2:$AH$2,0)
))),"")</f>
        <v>511.70399999999995</v>
      </c>
      <c r="CF18" s="13" t="str">
        <f>_xlfn.IFNA(IF(CF$3="Productivity",
INDEX('Productivity Dump'!$E$4:$AJ$500,
MATCH($A18,'Productivity Dump'!$A$4:$A$500,0),
MATCH(CF$2,'Productivity Dump'!$E$3:$AJ$3,0)
),
IF(CF$3="Attendance",
INDEX('Attendance Dump'!$E$2:$AI$400,
MATCH($A18,'Attendance Dump'!$B$2:$B$400,0),
MATCH(CF$2,'Attendance Dump'!$E$1:$AI$1,0)
),
INDEX('Active Hour''s Dump'!$D$3:$AH$337,
MATCH($C18,'Active Hour''s Dump'!$A$3:$A$337,0),
MATCH(CF$2,'Active Hour''s Dump'!$D$2:$AH$2,0)
))),"")</f>
        <v>P</v>
      </c>
      <c r="CG18" s="54">
        <f>_xlfn.IFNA(IF(CG$3="Productivity",
INDEX('Productivity Dump'!$E$4:$AJ$500,
MATCH($A18,'Productivity Dump'!$A$4:$A$500,0),
MATCH(CG$2,'Productivity Dump'!$E$3:$AJ$3,0)
),
IF(CG$3="Attendance",
INDEX('Attendance Dump'!$E$2:$AI$400,
MATCH($A18,'Attendance Dump'!$B$2:$B$400,0),
MATCH(CG$2,'Attendance Dump'!$E$1:$AI$1,0)
),
INDEX('Active Hour''s Dump'!$D$3:$AH$337,
MATCH($C18,'Active Hour''s Dump'!$A$3:$A$337,0),
MATCH(CG$2,'Active Hour''s Dump'!$D$2:$AH$2,0)
))),"")</f>
        <v>7.6666666666666696</v>
      </c>
      <c r="CH18" s="13">
        <f>_xlfn.IFNA(IF(CH$3="Productivity",
INDEX('Productivity Dump'!$E$4:$AJ$500,
MATCH($A18,'Productivity Dump'!$A$4:$A$500,0),
MATCH(CH$2,'Productivity Dump'!$E$3:$AJ$3,0)
),
IF(CH$3="Attendance",
INDEX('Attendance Dump'!$E$2:$AI$400,
MATCH($A18,'Attendance Dump'!$B$2:$B$400,0),
MATCH(CH$2,'Attendance Dump'!$E$1:$AI$1,0)
),
INDEX('Active Hour''s Dump'!$D$3:$AH$337,
MATCH($C18,'Active Hour''s Dump'!$A$3:$A$337,0),
MATCH(CH$2,'Active Hour''s Dump'!$D$2:$AH$2,0)
))),"")</f>
        <v>929.87400000000014</v>
      </c>
      <c r="CI18" s="13" t="str">
        <f>_xlfn.IFNA(IF(CI$3="Productivity",
INDEX('Productivity Dump'!$E$4:$AJ$500,
MATCH($A18,'Productivity Dump'!$A$4:$A$500,0),
MATCH(CI$2,'Productivity Dump'!$E$3:$AJ$3,0)
),
IF(CI$3="Attendance",
INDEX('Attendance Dump'!$E$2:$AI$400,
MATCH($A18,'Attendance Dump'!$B$2:$B$400,0),
MATCH(CI$2,'Attendance Dump'!$E$1:$AI$1,0)
),
INDEX('Active Hour''s Dump'!$D$3:$AH$337,
MATCH($C18,'Active Hour''s Dump'!$A$3:$A$337,0),
MATCH(CI$2,'Active Hour''s Dump'!$D$2:$AH$2,0)
))),"")</f>
        <v>P</v>
      </c>
      <c r="CJ18" s="54">
        <f>_xlfn.IFNA(IF(CJ$3="Productivity",
INDEX('Productivity Dump'!$E$4:$AJ$500,
MATCH($A18,'Productivity Dump'!$A$4:$A$500,0),
MATCH(CJ$2,'Productivity Dump'!$E$3:$AJ$3,0)
),
IF(CJ$3="Attendance",
INDEX('Attendance Dump'!$E$2:$AI$400,
MATCH($A18,'Attendance Dump'!$B$2:$B$400,0),
MATCH(CJ$2,'Attendance Dump'!$E$1:$AI$1,0)
),
INDEX('Active Hour''s Dump'!$D$3:$AH$337,
MATCH($C18,'Active Hour''s Dump'!$A$3:$A$337,0),
MATCH(CJ$2,'Active Hour''s Dump'!$D$2:$AH$2,0)
))),"")</f>
        <v>11.0833333333333</v>
      </c>
      <c r="CK18" s="13">
        <f>_xlfn.IFNA(IF(CK$3="Productivity",
INDEX('Productivity Dump'!$E$4:$AJ$500,
MATCH($A18,'Productivity Dump'!$A$4:$A$500,0),
MATCH(CK$2,'Productivity Dump'!$E$3:$AJ$3,0)
),
IF(CK$3="Attendance",
INDEX('Attendance Dump'!$E$2:$AI$400,
MATCH($A18,'Attendance Dump'!$B$2:$B$400,0),
MATCH(CK$2,'Attendance Dump'!$E$1:$AI$1,0)
),
INDEX('Active Hour''s Dump'!$D$3:$AH$337,
MATCH($C18,'Active Hour''s Dump'!$A$3:$A$337,0),
MATCH(CK$2,'Active Hour''s Dump'!$D$2:$AH$2,0)
))),"")</f>
        <v>930.09199999999987</v>
      </c>
      <c r="CL18" s="13" t="str">
        <f>_xlfn.IFNA(IF(CL$3="Productivity",
INDEX('Productivity Dump'!$E$4:$AJ$500,
MATCH($A18,'Productivity Dump'!$A$4:$A$500,0),
MATCH(CL$2,'Productivity Dump'!$E$3:$AJ$3,0)
),
IF(CL$3="Attendance",
INDEX('Attendance Dump'!$E$2:$AI$400,
MATCH($A18,'Attendance Dump'!$B$2:$B$400,0),
MATCH(CL$2,'Attendance Dump'!$E$1:$AI$1,0)
),
INDEX('Active Hour''s Dump'!$D$3:$AH$337,
MATCH($C18,'Active Hour''s Dump'!$A$3:$A$337,0),
MATCH(CL$2,'Active Hour''s Dump'!$D$2:$AH$2,0)
))),"")</f>
        <v>P</v>
      </c>
      <c r="CM18" s="54">
        <f>_xlfn.IFNA(IF(CM$3="Productivity",
INDEX('Productivity Dump'!$E$4:$AJ$500,
MATCH($A18,'Productivity Dump'!$A$4:$A$500,0),
MATCH(CM$2,'Productivity Dump'!$E$3:$AJ$3,0)
),
IF(CM$3="Attendance",
INDEX('Attendance Dump'!$E$2:$AI$400,
MATCH($A18,'Attendance Dump'!$B$2:$B$400,0),
MATCH(CM$2,'Attendance Dump'!$E$1:$AI$1,0)
),
INDEX('Active Hour''s Dump'!$D$3:$AH$337,
MATCH($C18,'Active Hour''s Dump'!$A$3:$A$337,0),
MATCH(CM$2,'Active Hour''s Dump'!$D$2:$AH$2,0)
))),"")</f>
        <v>12.5833333333333</v>
      </c>
      <c r="CN18" s="13">
        <f>_xlfn.IFNA(IF(CN$3="Productivity",
INDEX('Productivity Dump'!$E$4:$AJ$500,
MATCH($A18,'Productivity Dump'!$A$4:$A$500,0),
MATCH(CN$2,'Productivity Dump'!$E$3:$AJ$3,0)
),
IF(CN$3="Attendance",
INDEX('Attendance Dump'!$E$2:$AI$400,
MATCH($A18,'Attendance Dump'!$B$2:$B$400,0),
MATCH(CN$2,'Attendance Dump'!$E$1:$AI$1,0)
),
INDEX('Active Hour''s Dump'!$D$3:$AH$337,
MATCH($C18,'Active Hour''s Dump'!$A$3:$A$337,0),
MATCH(CN$2,'Active Hour''s Dump'!$D$2:$AH$2,0)
))),"")</f>
        <v>0</v>
      </c>
      <c r="CO18" s="13">
        <f>_xlfn.IFNA(IF(CO$3="Productivity",
INDEX('Productivity Dump'!$E$4:$AJ$500,
MATCH($A18,'Productivity Dump'!$A$4:$A$500,0),
MATCH(CO$2,'Productivity Dump'!$E$3:$AJ$3,0)
),
IF(CO$3="Attendance",
INDEX('Attendance Dump'!$E$2:$AI$400,
MATCH($A18,'Attendance Dump'!$B$2:$B$400,0),
MATCH(CO$2,'Attendance Dump'!$E$1:$AI$1,0)
),
INDEX('Active Hour''s Dump'!$D$3:$AH$337,
MATCH($C18,'Active Hour''s Dump'!$A$3:$A$337,0),
MATCH(CO$2,'Active Hour''s Dump'!$D$2:$AH$2,0)
))),"")</f>
        <v>0</v>
      </c>
      <c r="CP18" s="54">
        <f>_xlfn.IFNA(IF(CP$3="Productivity",
INDEX('Productivity Dump'!$E$4:$AJ$500,
MATCH($A18,'Productivity Dump'!$A$4:$A$500,0),
MATCH(CP$2,'Productivity Dump'!$E$3:$AJ$3,0)
),
IF(CP$3="Attendance",
INDEX('Attendance Dump'!$E$2:$AI$400,
MATCH($A18,'Attendance Dump'!$B$2:$B$400,0),
MATCH(CP$2,'Attendance Dump'!$E$1:$AI$1,0)
),
INDEX('Active Hour''s Dump'!$D$3:$AH$337,
MATCH($C18,'Active Hour''s Dump'!$A$3:$A$337,0),
MATCH(CP$2,'Active Hour''s Dump'!$D$2:$AH$2,0)
))),"")</f>
        <v>0</v>
      </c>
      <c r="CQ18" s="13">
        <f>_xlfn.IFNA(IF(CQ$3="Productivity",
INDEX('Productivity Dump'!$E$4:$AJ$500,
MATCH($A18,'Productivity Dump'!$A$4:$A$500,0),
MATCH(CQ$2,'Productivity Dump'!$E$3:$AJ$3,0)
),
IF(CQ$3="Attendance",
INDEX('Attendance Dump'!$E$2:$AI$400,
MATCH($A18,'Attendance Dump'!$B$2:$B$400,0),
MATCH(CQ$2,'Attendance Dump'!$E$1:$AI$1,0)
),
INDEX('Active Hour''s Dump'!$D$3:$AH$337,
MATCH($C18,'Active Hour''s Dump'!$A$3:$A$337,0),
MATCH(CQ$2,'Active Hour''s Dump'!$D$2:$AH$2,0)
))),"")</f>
        <v>0</v>
      </c>
      <c r="CR18" s="13">
        <f>_xlfn.IFNA(IF(CR$3="Productivity",
INDEX('Productivity Dump'!$E$4:$AJ$500,
MATCH($A18,'Productivity Dump'!$A$4:$A$500,0),
MATCH(CR$2,'Productivity Dump'!$E$3:$AJ$3,0)
),
IF(CR$3="Attendance",
INDEX('Attendance Dump'!$E$2:$AI$400,
MATCH($A18,'Attendance Dump'!$B$2:$B$400,0),
MATCH(CR$2,'Attendance Dump'!$E$1:$AI$1,0)
),
INDEX('Active Hour''s Dump'!$D$3:$AH$337,
MATCH($C18,'Active Hour''s Dump'!$A$3:$A$337,0),
MATCH(CR$2,'Active Hour''s Dump'!$D$2:$AH$2,0)
))),"")</f>
        <v>0</v>
      </c>
      <c r="CS18" s="54">
        <f>_xlfn.IFNA(IF(CS$3="Productivity",
INDEX('Productivity Dump'!$E$4:$AJ$500,
MATCH($A18,'Productivity Dump'!$A$4:$A$500,0),
MATCH(CS$2,'Productivity Dump'!$E$3:$AJ$3,0)
),
IF(CS$3="Attendance",
INDEX('Attendance Dump'!$E$2:$AI$400,
MATCH($A18,'Attendance Dump'!$B$2:$B$400,0),
MATCH(CS$2,'Attendance Dump'!$E$1:$AI$1,0)
),
INDEX('Active Hour''s Dump'!$D$3:$AH$337,
MATCH($C18,'Active Hour''s Dump'!$A$3:$A$337,0),
MATCH(CS$2,'Active Hour''s Dump'!$D$2:$AH$2,0)
))),"")</f>
        <v>0</v>
      </c>
      <c r="CT18" s="13">
        <f>_xlfn.IFNA(IF(CT$3="Productivity",
INDEX('Productivity Dump'!$E$4:$AJ$500,
MATCH($A18,'Productivity Dump'!$A$4:$A$500,0),
MATCH(CT$2,'Productivity Dump'!$E$3:$AJ$3,0)
),
IF(CT$3="Attendance",
INDEX('Attendance Dump'!$E$2:$AI$400,
MATCH($A18,'Attendance Dump'!$B$2:$B$400,0),
MATCH(CT$2,'Attendance Dump'!$E$1:$AI$1,0)
),
INDEX('Active Hour''s Dump'!$D$3:$AH$337,
MATCH($C18,'Active Hour''s Dump'!$A$3:$A$337,0),
MATCH(CT$2,'Active Hour''s Dump'!$D$2:$AH$2,0)
))),"")</f>
        <v>0</v>
      </c>
      <c r="CU18" s="13">
        <f>_xlfn.IFNA(IF(CU$3="Productivity",
INDEX('Productivity Dump'!$E$4:$AJ$500,
MATCH($A18,'Productivity Dump'!$A$4:$A$500,0),
MATCH(CU$2,'Productivity Dump'!$E$3:$AJ$3,0)
),
IF(CU$3="Attendance",
INDEX('Attendance Dump'!$E$2:$AI$400,
MATCH($A18,'Attendance Dump'!$B$2:$B$400,0),
MATCH(CU$2,'Attendance Dump'!$E$1:$AI$1,0)
),
INDEX('Active Hour''s Dump'!$D$3:$AH$337,
MATCH($C18,'Active Hour''s Dump'!$A$3:$A$337,0),
MATCH(CU$2,'Active Hour''s Dump'!$D$2:$AH$2,0)
))),"")</f>
        <v>0</v>
      </c>
      <c r="CV18" s="54">
        <f>_xlfn.IFNA(IF(CV$3="Productivity",
INDEX('Productivity Dump'!$E$4:$AJ$500,
MATCH($A18,'Productivity Dump'!$A$4:$A$500,0),
MATCH(CV$2,'Productivity Dump'!$E$3:$AJ$3,0)
),
IF(CV$3="Attendance",
INDEX('Attendance Dump'!$E$2:$AI$400,
MATCH($A18,'Attendance Dump'!$B$2:$B$400,0),
MATCH(CV$2,'Attendance Dump'!$E$1:$AI$1,0)
),
INDEX('Active Hour''s Dump'!$D$3:$AH$337,
MATCH($C18,'Active Hour''s Dump'!$A$3:$A$337,0),
MATCH(CV$2,'Active Hour''s Dump'!$D$2:$AH$2,0)
))),"")</f>
        <v>0</v>
      </c>
      <c r="CW18" s="13"/>
      <c r="CX18" s="13"/>
      <c r="CY18" s="54"/>
      <c r="DA18" s="57">
        <f t="shared" si="59"/>
        <v>247.41666666666669</v>
      </c>
      <c r="DB18" s="35">
        <f t="shared" si="63"/>
        <v>20004.733</v>
      </c>
      <c r="DC18" s="35">
        <f t="shared" si="64"/>
        <v>0</v>
      </c>
      <c r="DD18" s="35">
        <f t="shared" ca="1" si="60"/>
        <v>0</v>
      </c>
      <c r="DF18" s="32" cm="1">
        <f t="array" ref="DF18">SUMPRODUCT(
    (MOD(COLUMN(H18:CV18) - COLUMN(H18), 3) = 0) *
    (H18:CV18 = 0) *
    (I18:CW18 = "P") *
    (COUNTIF(UKHoliday, H$2:CV$2) = 0)
)</f>
        <v>0</v>
      </c>
      <c r="DG18" s="33" cm="1">
        <f t="array" ref="DG18">SUMPRODUCT(
  (MOD(COLUMN(H18:CV18) - COLUMN(H18), 3) = 0) *
  (H18:CV18 &gt; 0) *
  (H18:CV18 &lt; 0.5 * IF(((WEEKDAY(H$2:CV$2, 2) = 1) + (WEEKDAY(H$2:CV$2, 2) = 6)), G18, F18)) *
  (I18:CW18 = "P") *
  (COUNTIF(UKHoliday, H$2:CV$2) = 0)
)</f>
        <v>0</v>
      </c>
      <c r="DH18" s="33" cm="1">
        <f t="array" ref="DH18">SUMPRODUCT(
  (MOD(COLUMN(H18:CV18) - COLUMN(H18), 3) = 0) *
  (H18:CV18 &gt; 0.5 * IF(((WEEKDAY(H$2:CV$2, 2) = 1) + (WEEKDAY(H$2:CV$2, 2) = 6)), $G18, $F18)) *
  (H18:CV18 &lt; 0.8 * IF(((WEEKDAY(H$2:CV$2, 2) = 1) + (WEEKDAY(H$2:CV$2, 2) = 6)), $G18, $F18)) *
  (I18:CW18 = "P") *
  (COUNTIF(UKHoliday, H$2:CV$2) = 0)
)</f>
        <v>1</v>
      </c>
      <c r="DI18" s="33" cm="1">
        <f t="array" ref="DI18">SUMPRODUCT(
  (MOD(COLUMN(H18:CV18) - COLUMN(H18), 3) = 0) *
  (H18:CV18 &gt; 0.8 * IF(((WEEKDAY(H$2:CV$2, 2) = 1) + (WEEKDAY(H$2:CV$2, 2) = 6)), $G18, $F18)) *
  (H18:CV18 &lt; 1 * IF(((WEEKDAY(H$2:CV$2, 2) = 1) + (WEEKDAY(H$2:CV$2, 2) = 6)), $G18, $F18)) *
  (I18:CW18 = "P") *
  (COUNTIF(UKHoliday, H$2:CV$2) = 0)
)</f>
        <v>4</v>
      </c>
    </row>
    <row r="19" spans="1:113" x14ac:dyDescent="0.3">
      <c r="A19" s="8" t="s">
        <v>447</v>
      </c>
      <c r="B19" s="8" t="s">
        <v>446</v>
      </c>
      <c r="C19" s="9" t="s">
        <v>790</v>
      </c>
      <c r="D19" s="62" t="s">
        <v>1058</v>
      </c>
      <c r="E19" s="35">
        <v>23000</v>
      </c>
      <c r="F19" s="35">
        <f t="shared" si="61"/>
        <v>1150</v>
      </c>
      <c r="G19" s="35">
        <f t="shared" si="62"/>
        <v>575</v>
      </c>
      <c r="H19" s="13">
        <f>_xlfn.IFNA(IF(H$3="Productivity",
INDEX('Productivity Dump'!$E$4:$AJ$500,
MATCH($A19,'Productivity Dump'!$A$4:$A$500,0),
MATCH(H$2,'Productivity Dump'!$E$3:$AJ$3,0)
),
IF(H$3="Attendance",
INDEX('Attendance Dump'!$E$2:$AI$400,
MATCH($A19,'Attendance Dump'!$B$2:$B$400,0),
MATCH(H$2,'Attendance Dump'!$E$1:$AI$1,0)
),
INDEX('Active Hour''s Dump'!$D$3:$AH$337,
MATCH($C19,'Active Hour''s Dump'!$A$3:$A$337,0),
MATCH(H$2,'Active Hour''s Dump'!$D$2:$AH$2,0)
))),"")</f>
        <v>1123.5330000000001</v>
      </c>
      <c r="I19" s="13" t="str">
        <f>_xlfn.IFNA(IF(I$3="Productivity",
INDEX('Productivity Dump'!$E$4:$AJ$500,
MATCH($A19,'Productivity Dump'!$A$4:$A$500,0),
MATCH(I$2,'Productivity Dump'!$E$3:$AJ$3,0)
),
IF(I$3="Attendance",
INDEX('Attendance Dump'!$E$2:$AI$400,
MATCH($A19,'Attendance Dump'!$B$2:$B$400,0),
MATCH(I$2,'Attendance Dump'!$E$1:$AI$1,0)
),
INDEX('Active Hour''s Dump'!$D$3:$AH$337,
MATCH($C19,'Active Hour''s Dump'!$A$3:$A$337,0),
MATCH(I$2,'Active Hour''s Dump'!$D$2:$AH$2,0)
))),"")</f>
        <v>P</v>
      </c>
      <c r="J19" s="54">
        <f>_xlfn.IFNA(IF(J$3="Productivity",
INDEX('Productivity Dump'!$E$4:$AJ$500,
MATCH($A19,'Productivity Dump'!$A$4:$A$500,0),
MATCH(J$2,'Productivity Dump'!$E$3:$AJ$3,0)
),
IF(J$3="Attendance",
INDEX('Attendance Dump'!$E$2:$AI$400,
MATCH($A19,'Attendance Dump'!$B$2:$B$400,0),
MATCH(J$2,'Attendance Dump'!$E$1:$AI$1,0)
),
INDEX('Active Hour''s Dump'!$D$3:$AH$337,
MATCH($C19,'Active Hour''s Dump'!$A$3:$A$337,0),
MATCH(J$2,'Active Hour''s Dump'!$D$2:$AH$2,0)
))),"")</f>
        <v>11.25</v>
      </c>
      <c r="K19" s="13">
        <f>_xlfn.IFNA(IF(K$3="Productivity",
INDEX('Productivity Dump'!$E$4:$AJ$500,
MATCH($A19,'Productivity Dump'!$A$4:$A$500,0),
MATCH(K$2,'Productivity Dump'!$E$3:$AJ$3,0)
),
IF(K$3="Attendance",
INDEX('Attendance Dump'!$E$2:$AI$400,
MATCH($A19,'Attendance Dump'!$B$2:$B$400,0),
MATCH(K$2,'Attendance Dump'!$E$1:$AI$1,0)
),
INDEX('Active Hour''s Dump'!$D$3:$AH$337,
MATCH($C19,'Active Hour''s Dump'!$A$3:$A$337,0),
MATCH(K$2,'Active Hour''s Dump'!$D$2:$AH$2,0)
))),"")</f>
        <v>1156.6419999999998</v>
      </c>
      <c r="L19" s="13" t="str">
        <f>_xlfn.IFNA(IF(L$3="Productivity",
INDEX('Productivity Dump'!$E$4:$AJ$500,
MATCH($A19,'Productivity Dump'!$A$4:$A$500,0),
MATCH(L$2,'Productivity Dump'!$E$3:$AJ$3,0)
),
IF(L$3="Attendance",
INDEX('Attendance Dump'!$E$2:$AI$400,
MATCH($A19,'Attendance Dump'!$B$2:$B$400,0),
MATCH(L$2,'Attendance Dump'!$E$1:$AI$1,0)
),
INDEX('Active Hour''s Dump'!$D$3:$AH$337,
MATCH($C19,'Active Hour''s Dump'!$A$3:$A$337,0),
MATCH(L$2,'Active Hour''s Dump'!$D$2:$AH$2,0)
))),"")</f>
        <v>P</v>
      </c>
      <c r="M19" s="54">
        <f>_xlfn.IFNA(IF(M$3="Productivity",
INDEX('Productivity Dump'!$E$4:$AJ$500,
MATCH($A19,'Productivity Dump'!$A$4:$A$500,0),
MATCH(M$2,'Productivity Dump'!$E$3:$AJ$3,0)
),
IF(M$3="Attendance",
INDEX('Attendance Dump'!$E$2:$AI$400,
MATCH($A19,'Attendance Dump'!$B$2:$B$400,0),
MATCH(M$2,'Attendance Dump'!$E$1:$AI$1,0)
),
INDEX('Active Hour''s Dump'!$D$3:$AH$337,
MATCH($C19,'Active Hour''s Dump'!$A$3:$A$337,0),
MATCH(M$2,'Active Hour''s Dump'!$D$2:$AH$2,0)
))),"")</f>
        <v>11.5</v>
      </c>
      <c r="N19" s="13">
        <f>_xlfn.IFNA(IF(N$3="Productivity",
INDEX('Productivity Dump'!$E$4:$AJ$500,
MATCH($A19,'Productivity Dump'!$A$4:$A$500,0),
MATCH(N$2,'Productivity Dump'!$E$3:$AJ$3,0)
),
IF(N$3="Attendance",
INDEX('Attendance Dump'!$E$2:$AI$400,
MATCH($A19,'Attendance Dump'!$B$2:$B$400,0),
MATCH(N$2,'Attendance Dump'!$E$1:$AI$1,0)
),
INDEX('Active Hour''s Dump'!$D$3:$AH$337,
MATCH($C19,'Active Hour''s Dump'!$A$3:$A$337,0),
MATCH(N$2,'Active Hour''s Dump'!$D$2:$AH$2,0)
))),"")</f>
        <v>554.85500000000002</v>
      </c>
      <c r="O19" s="13" t="str">
        <f>_xlfn.IFNA(IF(O$3="Productivity",
INDEX('Productivity Dump'!$E$4:$AJ$500,
MATCH($A19,'Productivity Dump'!$A$4:$A$500,0),
MATCH(O$2,'Productivity Dump'!$E$3:$AJ$3,0)
),
IF(O$3="Attendance",
INDEX('Attendance Dump'!$E$2:$AI$400,
MATCH($A19,'Attendance Dump'!$B$2:$B$400,0),
MATCH(O$2,'Attendance Dump'!$E$1:$AI$1,0)
),
INDEX('Active Hour''s Dump'!$D$3:$AH$337,
MATCH($C19,'Active Hour''s Dump'!$A$3:$A$337,0),
MATCH(O$2,'Active Hour''s Dump'!$D$2:$AH$2,0)
))),"")</f>
        <v>P</v>
      </c>
      <c r="P19" s="54">
        <f>_xlfn.IFNA(IF(P$3="Productivity",
INDEX('Productivity Dump'!$E$4:$AJ$500,
MATCH($A19,'Productivity Dump'!$A$4:$A$500,0),
MATCH(P$2,'Productivity Dump'!$E$3:$AJ$3,0)
),
IF(P$3="Attendance",
INDEX('Attendance Dump'!$E$2:$AI$400,
MATCH($A19,'Attendance Dump'!$B$2:$B$400,0),
MATCH(P$2,'Attendance Dump'!$E$1:$AI$1,0)
),
INDEX('Active Hour''s Dump'!$D$3:$AH$337,
MATCH($C19,'Active Hour''s Dump'!$A$3:$A$337,0),
MATCH(P$2,'Active Hour''s Dump'!$D$2:$AH$2,0)
))),"")</f>
        <v>5.5</v>
      </c>
      <c r="Q19" s="13">
        <f>_xlfn.IFNA(IF(Q$3="Productivity",
INDEX('Productivity Dump'!$E$4:$AJ$500,
MATCH($A19,'Productivity Dump'!$A$4:$A$500,0),
MATCH(Q$2,'Productivity Dump'!$E$3:$AJ$3,0)
),
IF(Q$3="Attendance",
INDEX('Attendance Dump'!$E$2:$AI$400,
MATCH($A19,'Attendance Dump'!$B$2:$B$400,0),
MATCH(Q$2,'Attendance Dump'!$E$1:$AI$1,0)
),
INDEX('Active Hour''s Dump'!$D$3:$AH$337,
MATCH($C19,'Active Hour''s Dump'!$A$3:$A$337,0),
MATCH(Q$2,'Active Hour''s Dump'!$D$2:$AH$2,0)
))),"")</f>
        <v>0</v>
      </c>
      <c r="R19" s="13" t="str">
        <f>_xlfn.IFNA(IF(R$3="Productivity",
INDEX('Productivity Dump'!$E$4:$AJ$500,
MATCH($A19,'Productivity Dump'!$A$4:$A$500,0),
MATCH(R$2,'Productivity Dump'!$E$3:$AJ$3,0)
),
IF(R$3="Attendance",
INDEX('Attendance Dump'!$E$2:$AI$400,
MATCH($A19,'Attendance Dump'!$B$2:$B$400,0),
MATCH(R$2,'Attendance Dump'!$E$1:$AI$1,0)
),
INDEX('Active Hour''s Dump'!$D$3:$AH$337,
MATCH($C19,'Active Hour''s Dump'!$A$3:$A$337,0),
MATCH(R$2,'Active Hour''s Dump'!$D$2:$AH$2,0)
))),"")</f>
        <v>WO</v>
      </c>
      <c r="S19" s="54">
        <f>_xlfn.IFNA(IF(S$3="Productivity",
INDEX('Productivity Dump'!$E$4:$AJ$500,
MATCH($A19,'Productivity Dump'!$A$4:$A$500,0),
MATCH(S$2,'Productivity Dump'!$E$3:$AJ$3,0)
),
IF(S$3="Attendance",
INDEX('Attendance Dump'!$E$2:$AI$400,
MATCH($A19,'Attendance Dump'!$B$2:$B$400,0),
MATCH(S$2,'Attendance Dump'!$E$1:$AI$1,0)
),
INDEX('Active Hour''s Dump'!$D$3:$AH$337,
MATCH($C19,'Active Hour''s Dump'!$A$3:$A$337,0),
MATCH(S$2,'Active Hour''s Dump'!$D$2:$AH$2,0)
))),"")</f>
        <v>0</v>
      </c>
      <c r="T19" s="13">
        <f>_xlfn.IFNA(IF(T$3="Productivity",
INDEX('Productivity Dump'!$E$4:$AJ$500,
MATCH($A19,'Productivity Dump'!$A$4:$A$500,0),
MATCH(T$2,'Productivity Dump'!$E$3:$AJ$3,0)
),
IF(T$3="Attendance",
INDEX('Attendance Dump'!$E$2:$AI$400,
MATCH($A19,'Attendance Dump'!$B$2:$B$400,0),
MATCH(T$2,'Attendance Dump'!$E$1:$AI$1,0)
),
INDEX('Active Hour''s Dump'!$D$3:$AH$337,
MATCH($C19,'Active Hour''s Dump'!$A$3:$A$337,0),
MATCH(T$2,'Active Hour''s Dump'!$D$2:$AH$2,0)
))),"")</f>
        <v>439.26099999999997</v>
      </c>
      <c r="U19" s="13" t="str">
        <f>_xlfn.IFNA(IF(U$3="Productivity",
INDEX('Productivity Dump'!$E$4:$AJ$500,
MATCH($A19,'Productivity Dump'!$A$4:$A$500,0),
MATCH(U$2,'Productivity Dump'!$E$3:$AJ$3,0)
),
IF(U$3="Attendance",
INDEX('Attendance Dump'!$E$2:$AI$400,
MATCH($A19,'Attendance Dump'!$B$2:$B$400,0),
MATCH(U$2,'Attendance Dump'!$E$1:$AI$1,0)
),
INDEX('Active Hour''s Dump'!$D$3:$AH$337,
MATCH($C19,'Active Hour''s Dump'!$A$3:$A$337,0),
MATCH(U$2,'Active Hour''s Dump'!$D$2:$AH$2,0)
))),"")</f>
        <v>P</v>
      </c>
      <c r="V19" s="54">
        <f>_xlfn.IFNA(IF(V$3="Productivity",
INDEX('Productivity Dump'!$E$4:$AJ$500,
MATCH($A19,'Productivity Dump'!$A$4:$A$500,0),
MATCH(V$2,'Productivity Dump'!$E$3:$AJ$3,0)
),
IF(V$3="Attendance",
INDEX('Attendance Dump'!$E$2:$AI$400,
MATCH($A19,'Attendance Dump'!$B$2:$B$400,0),
MATCH(V$2,'Attendance Dump'!$E$1:$AI$1,0)
),
INDEX('Active Hour''s Dump'!$D$3:$AH$337,
MATCH($C19,'Active Hour''s Dump'!$A$3:$A$337,0),
MATCH(V$2,'Active Hour''s Dump'!$D$2:$AH$2,0)
))),"")</f>
        <v>5.25</v>
      </c>
      <c r="W19" s="13">
        <f>_xlfn.IFNA(IF(W$3="Productivity",
INDEX('Productivity Dump'!$E$4:$AJ$500,
MATCH($A19,'Productivity Dump'!$A$4:$A$500,0),
MATCH(W$2,'Productivity Dump'!$E$3:$AJ$3,0)
),
IF(W$3="Attendance",
INDEX('Attendance Dump'!$E$2:$AI$400,
MATCH($A19,'Attendance Dump'!$B$2:$B$400,0),
MATCH(W$2,'Attendance Dump'!$E$1:$AI$1,0)
),
INDEX('Active Hour''s Dump'!$D$3:$AH$337,
MATCH($C19,'Active Hour''s Dump'!$A$3:$A$337,0),
MATCH(W$2,'Active Hour''s Dump'!$D$2:$AH$2,0)
))),"")</f>
        <v>1081.4659999999999</v>
      </c>
      <c r="X19" s="13" t="str">
        <f>_xlfn.IFNA(IF(X$3="Productivity",
INDEX('Productivity Dump'!$E$4:$AJ$500,
MATCH($A19,'Productivity Dump'!$A$4:$A$500,0),
MATCH(X$2,'Productivity Dump'!$E$3:$AJ$3,0)
),
IF(X$3="Attendance",
INDEX('Attendance Dump'!$E$2:$AI$400,
MATCH($A19,'Attendance Dump'!$B$2:$B$400,0),
MATCH(X$2,'Attendance Dump'!$E$1:$AI$1,0)
),
INDEX('Active Hour''s Dump'!$D$3:$AH$337,
MATCH($C19,'Active Hour''s Dump'!$A$3:$A$337,0),
MATCH(X$2,'Active Hour''s Dump'!$D$2:$AH$2,0)
))),"")</f>
        <v>P</v>
      </c>
      <c r="Y19" s="54">
        <f>_xlfn.IFNA(IF(Y$3="Productivity",
INDEX('Productivity Dump'!$E$4:$AJ$500,
MATCH($A19,'Productivity Dump'!$A$4:$A$500,0),
MATCH(Y$2,'Productivity Dump'!$E$3:$AJ$3,0)
),
IF(Y$3="Attendance",
INDEX('Attendance Dump'!$E$2:$AI$400,
MATCH($A19,'Attendance Dump'!$B$2:$B$400,0),
MATCH(Y$2,'Attendance Dump'!$E$1:$AI$1,0)
),
INDEX('Active Hour''s Dump'!$D$3:$AH$337,
MATCH($C19,'Active Hour''s Dump'!$A$3:$A$337,0),
MATCH(Y$2,'Active Hour''s Dump'!$D$2:$AH$2,0)
))),"")</f>
        <v>11</v>
      </c>
      <c r="Z19" s="13">
        <f>_xlfn.IFNA(IF(Z$3="Productivity",
INDEX('Productivity Dump'!$E$4:$AJ$500,
MATCH($A19,'Productivity Dump'!$A$4:$A$500,0),
MATCH(Z$2,'Productivity Dump'!$E$3:$AJ$3,0)
),
IF(Z$3="Attendance",
INDEX('Attendance Dump'!$E$2:$AI$400,
MATCH($A19,'Attendance Dump'!$B$2:$B$400,0),
MATCH(Z$2,'Attendance Dump'!$E$1:$AI$1,0)
),
INDEX('Active Hour''s Dump'!$D$3:$AH$337,
MATCH($C19,'Active Hour''s Dump'!$A$3:$A$337,0),
MATCH(Z$2,'Active Hour''s Dump'!$D$2:$AH$2,0)
))),"")</f>
        <v>1203.5330000000004</v>
      </c>
      <c r="AA19" s="13" t="str">
        <f>_xlfn.IFNA(IF(AA$3="Productivity",
INDEX('Productivity Dump'!$E$4:$AJ$500,
MATCH($A19,'Productivity Dump'!$A$4:$A$500,0),
MATCH(AA$2,'Productivity Dump'!$E$3:$AJ$3,0)
),
IF(AA$3="Attendance",
INDEX('Attendance Dump'!$E$2:$AI$400,
MATCH($A19,'Attendance Dump'!$B$2:$B$400,0),
MATCH(AA$2,'Attendance Dump'!$E$1:$AI$1,0)
),
INDEX('Active Hour''s Dump'!$D$3:$AH$337,
MATCH($C19,'Active Hour''s Dump'!$A$3:$A$337,0),
MATCH(AA$2,'Active Hour''s Dump'!$D$2:$AH$2,0)
))),"")</f>
        <v>P</v>
      </c>
      <c r="AB19" s="54">
        <f>_xlfn.IFNA(IF(AB$3="Productivity",
INDEX('Productivity Dump'!$E$4:$AJ$500,
MATCH($A19,'Productivity Dump'!$A$4:$A$500,0),
MATCH(AB$2,'Productivity Dump'!$E$3:$AJ$3,0)
),
IF(AB$3="Attendance",
INDEX('Attendance Dump'!$E$2:$AI$400,
MATCH($A19,'Attendance Dump'!$B$2:$B$400,0),
MATCH(AB$2,'Attendance Dump'!$E$1:$AI$1,0)
),
INDEX('Active Hour''s Dump'!$D$3:$AH$337,
MATCH($C19,'Active Hour''s Dump'!$A$3:$A$337,0),
MATCH(AB$2,'Active Hour''s Dump'!$D$2:$AH$2,0)
))),"")</f>
        <v>10.75</v>
      </c>
      <c r="AC19" s="13">
        <f>_xlfn.IFNA(IF(AC$3="Productivity",
INDEX('Productivity Dump'!$E$4:$AJ$500,
MATCH($A19,'Productivity Dump'!$A$4:$A$500,0),
MATCH(AC$2,'Productivity Dump'!$E$3:$AJ$3,0)
),
IF(AC$3="Attendance",
INDEX('Attendance Dump'!$E$2:$AI$400,
MATCH($A19,'Attendance Dump'!$B$2:$B$400,0),
MATCH(AC$2,'Attendance Dump'!$E$1:$AI$1,0)
),
INDEX('Active Hour''s Dump'!$D$3:$AH$337,
MATCH($C19,'Active Hour''s Dump'!$A$3:$A$337,0),
MATCH(AC$2,'Active Hour''s Dump'!$D$2:$AH$2,0)
))),"")</f>
        <v>1191.5890000000004</v>
      </c>
      <c r="AD19" s="13" t="str">
        <f>_xlfn.IFNA(IF(AD$3="Productivity",
INDEX('Productivity Dump'!$E$4:$AJ$500,
MATCH($A19,'Productivity Dump'!$A$4:$A$500,0),
MATCH(AD$2,'Productivity Dump'!$E$3:$AJ$3,0)
),
IF(AD$3="Attendance",
INDEX('Attendance Dump'!$E$2:$AI$400,
MATCH($A19,'Attendance Dump'!$B$2:$B$400,0),
MATCH(AD$2,'Attendance Dump'!$E$1:$AI$1,0)
),
INDEX('Active Hour''s Dump'!$D$3:$AH$337,
MATCH($C19,'Active Hour''s Dump'!$A$3:$A$337,0),
MATCH(AD$2,'Active Hour''s Dump'!$D$2:$AH$2,0)
))),"")</f>
        <v>P</v>
      </c>
      <c r="AE19" s="54">
        <f>_xlfn.IFNA(IF(AE$3="Productivity",
INDEX('Productivity Dump'!$E$4:$AJ$500,
MATCH($A19,'Productivity Dump'!$A$4:$A$500,0),
MATCH(AE$2,'Productivity Dump'!$E$3:$AJ$3,0)
),
IF(AE$3="Attendance",
INDEX('Attendance Dump'!$E$2:$AI$400,
MATCH($A19,'Attendance Dump'!$B$2:$B$400,0),
MATCH(AE$2,'Attendance Dump'!$E$1:$AI$1,0)
),
INDEX('Active Hour''s Dump'!$D$3:$AH$337,
MATCH($C19,'Active Hour''s Dump'!$A$3:$A$337,0),
MATCH(AE$2,'Active Hour''s Dump'!$D$2:$AH$2,0)
))),"")</f>
        <v>11.5833333333333</v>
      </c>
      <c r="AF19" s="13">
        <f>_xlfn.IFNA(IF(AF$3="Productivity",
INDEX('Productivity Dump'!$E$4:$AJ$500,
MATCH($A19,'Productivity Dump'!$A$4:$A$500,0),
MATCH(AF$2,'Productivity Dump'!$E$3:$AJ$3,0)
),
IF(AF$3="Attendance",
INDEX('Attendance Dump'!$E$2:$AI$400,
MATCH($A19,'Attendance Dump'!$B$2:$B$400,0),
MATCH(AF$2,'Attendance Dump'!$E$1:$AI$1,0)
),
INDEX('Active Hour''s Dump'!$D$3:$AH$337,
MATCH($C19,'Active Hour''s Dump'!$A$3:$A$337,0),
MATCH(AF$2,'Active Hour''s Dump'!$D$2:$AH$2,0)
))),"")</f>
        <v>1244.0230000000001</v>
      </c>
      <c r="AG19" s="13" t="str">
        <f>_xlfn.IFNA(IF(AG$3="Productivity",
INDEX('Productivity Dump'!$E$4:$AJ$500,
MATCH($A19,'Productivity Dump'!$A$4:$A$500,0),
MATCH(AG$2,'Productivity Dump'!$E$3:$AJ$3,0)
),
IF(AG$3="Attendance",
INDEX('Attendance Dump'!$E$2:$AI$400,
MATCH($A19,'Attendance Dump'!$B$2:$B$400,0),
MATCH(AG$2,'Attendance Dump'!$E$1:$AI$1,0)
),
INDEX('Active Hour''s Dump'!$D$3:$AH$337,
MATCH($C19,'Active Hour''s Dump'!$A$3:$A$337,0),
MATCH(AG$2,'Active Hour''s Dump'!$D$2:$AH$2,0)
))),"")</f>
        <v>P</v>
      </c>
      <c r="AH19" s="54">
        <f>_xlfn.IFNA(IF(AH$3="Productivity",
INDEX('Productivity Dump'!$E$4:$AJ$500,
MATCH($A19,'Productivity Dump'!$A$4:$A$500,0),
MATCH(AH$2,'Productivity Dump'!$E$3:$AJ$3,0)
),
IF(AH$3="Attendance",
INDEX('Attendance Dump'!$E$2:$AI$400,
MATCH($A19,'Attendance Dump'!$B$2:$B$400,0),
MATCH(AH$2,'Attendance Dump'!$E$1:$AI$1,0)
),
INDEX('Active Hour''s Dump'!$D$3:$AH$337,
MATCH($C19,'Active Hour''s Dump'!$A$3:$A$337,0),
MATCH(AH$2,'Active Hour''s Dump'!$D$2:$AH$2,0)
))),"")</f>
        <v>11</v>
      </c>
      <c r="AI19" s="13">
        <f>_xlfn.IFNA(IF(AI$3="Productivity",
INDEX('Productivity Dump'!$E$4:$AJ$500,
MATCH($A19,'Productivity Dump'!$A$4:$A$500,0),
MATCH(AI$2,'Productivity Dump'!$E$3:$AJ$3,0)
),
IF(AI$3="Attendance",
INDEX('Attendance Dump'!$E$2:$AI$400,
MATCH($A19,'Attendance Dump'!$B$2:$B$400,0),
MATCH(AI$2,'Attendance Dump'!$E$1:$AI$1,0)
),
INDEX('Active Hour''s Dump'!$D$3:$AH$337,
MATCH($C19,'Active Hour''s Dump'!$A$3:$A$337,0),
MATCH(AI$2,'Active Hour''s Dump'!$D$2:$AH$2,0)
))),"")</f>
        <v>1021.33</v>
      </c>
      <c r="AJ19" s="13" t="str">
        <f>_xlfn.IFNA(IF(AJ$3="Productivity",
INDEX('Productivity Dump'!$E$4:$AJ$500,
MATCH($A19,'Productivity Dump'!$A$4:$A$500,0),
MATCH(AJ$2,'Productivity Dump'!$E$3:$AJ$3,0)
),
IF(AJ$3="Attendance",
INDEX('Attendance Dump'!$E$2:$AI$400,
MATCH($A19,'Attendance Dump'!$B$2:$B$400,0),
MATCH(AJ$2,'Attendance Dump'!$E$1:$AI$1,0)
),
INDEX('Active Hour''s Dump'!$D$3:$AH$337,
MATCH($C19,'Active Hour''s Dump'!$A$3:$A$337,0),
MATCH(AJ$2,'Active Hour''s Dump'!$D$2:$AH$2,0)
))),"")</f>
        <v>P</v>
      </c>
      <c r="AK19" s="54">
        <f>_xlfn.IFNA(IF(AK$3="Productivity",
INDEX('Productivity Dump'!$E$4:$AJ$500,
MATCH($A19,'Productivity Dump'!$A$4:$A$500,0),
MATCH(AK$2,'Productivity Dump'!$E$3:$AJ$3,0)
),
IF(AK$3="Attendance",
INDEX('Attendance Dump'!$E$2:$AI$400,
MATCH($A19,'Attendance Dump'!$B$2:$B$400,0),
MATCH(AK$2,'Attendance Dump'!$E$1:$AI$1,0)
),
INDEX('Active Hour''s Dump'!$D$3:$AH$337,
MATCH($C19,'Active Hour''s Dump'!$A$3:$A$337,0),
MATCH(AK$2,'Active Hour''s Dump'!$D$2:$AH$2,0)
))),"")</f>
        <v>9.0833333333333304</v>
      </c>
      <c r="AL19" s="13">
        <f>_xlfn.IFNA(IF(AL$3="Productivity",
INDEX('Productivity Dump'!$E$4:$AJ$500,
MATCH($A19,'Productivity Dump'!$A$4:$A$500,0),
MATCH(AL$2,'Productivity Dump'!$E$3:$AJ$3,0)
),
IF(AL$3="Attendance",
INDEX('Attendance Dump'!$E$2:$AI$400,
MATCH($A19,'Attendance Dump'!$B$2:$B$400,0),
MATCH(AL$2,'Attendance Dump'!$E$1:$AI$1,0)
),
INDEX('Active Hour''s Dump'!$D$3:$AH$337,
MATCH($C19,'Active Hour''s Dump'!$A$3:$A$337,0),
MATCH(AL$2,'Active Hour''s Dump'!$D$2:$AH$2,0)
))),"")</f>
        <v>0</v>
      </c>
      <c r="AM19" s="13" t="str">
        <f>_xlfn.IFNA(IF(AM$3="Productivity",
INDEX('Productivity Dump'!$E$4:$AJ$500,
MATCH($A19,'Productivity Dump'!$A$4:$A$500,0),
MATCH(AM$2,'Productivity Dump'!$E$3:$AJ$3,0)
),
IF(AM$3="Attendance",
INDEX('Attendance Dump'!$E$2:$AI$400,
MATCH($A19,'Attendance Dump'!$B$2:$B$400,0),
MATCH(AM$2,'Attendance Dump'!$E$1:$AI$1,0)
),
INDEX('Active Hour''s Dump'!$D$3:$AH$337,
MATCH($C19,'Active Hour''s Dump'!$A$3:$A$337,0),
MATCH(AM$2,'Active Hour''s Dump'!$D$2:$AH$2,0)
))),"")</f>
        <v>WO</v>
      </c>
      <c r="AN19" s="54">
        <f>_xlfn.IFNA(IF(AN$3="Productivity",
INDEX('Productivity Dump'!$E$4:$AJ$500,
MATCH($A19,'Productivity Dump'!$A$4:$A$500,0),
MATCH(AN$2,'Productivity Dump'!$E$3:$AJ$3,0)
),
IF(AN$3="Attendance",
INDEX('Attendance Dump'!$E$2:$AI$400,
MATCH($A19,'Attendance Dump'!$B$2:$B$400,0),
MATCH(AN$2,'Attendance Dump'!$E$1:$AI$1,0)
),
INDEX('Active Hour''s Dump'!$D$3:$AH$337,
MATCH($C19,'Active Hour''s Dump'!$A$3:$A$337,0),
MATCH(AN$2,'Active Hour''s Dump'!$D$2:$AH$2,0)
))),"")</f>
        <v>0</v>
      </c>
      <c r="AO19" s="13">
        <f>_xlfn.IFNA(IF(AO$3="Productivity",
INDEX('Productivity Dump'!$E$4:$AJ$500,
MATCH($A19,'Productivity Dump'!$A$4:$A$500,0),
MATCH(AO$2,'Productivity Dump'!$E$3:$AJ$3,0)
),
IF(AO$3="Attendance",
INDEX('Attendance Dump'!$E$2:$AI$400,
MATCH($A19,'Attendance Dump'!$B$2:$B$400,0),
MATCH(AO$2,'Attendance Dump'!$E$1:$AI$1,0)
),
INDEX('Active Hour''s Dump'!$D$3:$AH$337,
MATCH($C19,'Active Hour''s Dump'!$A$3:$A$337,0),
MATCH(AO$2,'Active Hour''s Dump'!$D$2:$AH$2,0)
))),"")</f>
        <v>638.59599999999989</v>
      </c>
      <c r="AP19" s="13" t="str">
        <f>_xlfn.IFNA(IF(AP$3="Productivity",
INDEX('Productivity Dump'!$E$4:$AJ$500,
MATCH($A19,'Productivity Dump'!$A$4:$A$500,0),
MATCH(AP$2,'Productivity Dump'!$E$3:$AJ$3,0)
),
IF(AP$3="Attendance",
INDEX('Attendance Dump'!$E$2:$AI$400,
MATCH($A19,'Attendance Dump'!$B$2:$B$400,0),
MATCH(AP$2,'Attendance Dump'!$E$1:$AI$1,0)
),
INDEX('Active Hour''s Dump'!$D$3:$AH$337,
MATCH($C19,'Active Hour''s Dump'!$A$3:$A$337,0),
MATCH(AP$2,'Active Hour''s Dump'!$D$2:$AH$2,0)
))),"")</f>
        <v>P</v>
      </c>
      <c r="AQ19" s="54">
        <f>_xlfn.IFNA(IF(AQ$3="Productivity",
INDEX('Productivity Dump'!$E$4:$AJ$500,
MATCH($A19,'Productivity Dump'!$A$4:$A$500,0),
MATCH(AQ$2,'Productivity Dump'!$E$3:$AJ$3,0)
),
IF(AQ$3="Attendance",
INDEX('Attendance Dump'!$E$2:$AI$400,
MATCH($A19,'Attendance Dump'!$B$2:$B$400,0),
MATCH(AQ$2,'Attendance Dump'!$E$1:$AI$1,0)
),
INDEX('Active Hour''s Dump'!$D$3:$AH$337,
MATCH($C19,'Active Hour''s Dump'!$A$3:$A$337,0),
MATCH(AQ$2,'Active Hour''s Dump'!$D$2:$AH$2,0)
))),"")</f>
        <v>6.6666666666666696</v>
      </c>
      <c r="AR19" s="13">
        <f>_xlfn.IFNA(IF(AR$3="Productivity",
INDEX('Productivity Dump'!$E$4:$AJ$500,
MATCH($A19,'Productivity Dump'!$A$4:$A$500,0),
MATCH(AR$2,'Productivity Dump'!$E$3:$AJ$3,0)
),
IF(AR$3="Attendance",
INDEX('Attendance Dump'!$E$2:$AI$400,
MATCH($A19,'Attendance Dump'!$B$2:$B$400,0),
MATCH(AR$2,'Attendance Dump'!$E$1:$AI$1,0)
),
INDEX('Active Hour''s Dump'!$D$3:$AH$337,
MATCH($C19,'Active Hour''s Dump'!$A$3:$A$337,0),
MATCH(AR$2,'Active Hour''s Dump'!$D$2:$AH$2,0)
))),"")</f>
        <v>1213.373</v>
      </c>
      <c r="AS19" s="13" t="str">
        <f>_xlfn.IFNA(IF(AS$3="Productivity",
INDEX('Productivity Dump'!$E$4:$AJ$500,
MATCH($A19,'Productivity Dump'!$A$4:$A$500,0),
MATCH(AS$2,'Productivity Dump'!$E$3:$AJ$3,0)
),
IF(AS$3="Attendance",
INDEX('Attendance Dump'!$E$2:$AI$400,
MATCH($A19,'Attendance Dump'!$B$2:$B$400,0),
MATCH(AS$2,'Attendance Dump'!$E$1:$AI$1,0)
),
INDEX('Active Hour''s Dump'!$D$3:$AH$337,
MATCH($C19,'Active Hour''s Dump'!$A$3:$A$337,0),
MATCH(AS$2,'Active Hour''s Dump'!$D$2:$AH$2,0)
))),"")</f>
        <v>P</v>
      </c>
      <c r="AT19" s="54">
        <f>_xlfn.IFNA(IF(AT$3="Productivity",
INDEX('Productivity Dump'!$E$4:$AJ$500,
MATCH($A19,'Productivity Dump'!$A$4:$A$500,0),
MATCH(AT$2,'Productivity Dump'!$E$3:$AJ$3,0)
),
IF(AT$3="Attendance",
INDEX('Attendance Dump'!$E$2:$AI$400,
MATCH($A19,'Attendance Dump'!$B$2:$B$400,0),
MATCH(AT$2,'Attendance Dump'!$E$1:$AI$1,0)
),
INDEX('Active Hour''s Dump'!$D$3:$AH$337,
MATCH($C19,'Active Hour''s Dump'!$A$3:$A$337,0),
MATCH(AT$2,'Active Hour''s Dump'!$D$2:$AH$2,0)
))),"")</f>
        <v>10.1666666666667</v>
      </c>
      <c r="AU19" s="13">
        <f>_xlfn.IFNA(IF(AU$3="Productivity",
INDEX('Productivity Dump'!$E$4:$AJ$500,
MATCH($A19,'Productivity Dump'!$A$4:$A$500,0),
MATCH(AU$2,'Productivity Dump'!$E$3:$AJ$3,0)
),
IF(AU$3="Attendance",
INDEX('Attendance Dump'!$E$2:$AI$400,
MATCH($A19,'Attendance Dump'!$B$2:$B$400,0),
MATCH(AU$2,'Attendance Dump'!$E$1:$AI$1,0)
),
INDEX('Active Hour''s Dump'!$D$3:$AH$337,
MATCH($C19,'Active Hour''s Dump'!$A$3:$A$337,0),
MATCH(AU$2,'Active Hour''s Dump'!$D$2:$AH$2,0)
))),"")</f>
        <v>1191.2889999999998</v>
      </c>
      <c r="AV19" s="13" t="str">
        <f>_xlfn.IFNA(IF(AV$3="Productivity",
INDEX('Productivity Dump'!$E$4:$AJ$500,
MATCH($A19,'Productivity Dump'!$A$4:$A$500,0),
MATCH(AV$2,'Productivity Dump'!$E$3:$AJ$3,0)
),
IF(AV$3="Attendance",
INDEX('Attendance Dump'!$E$2:$AI$400,
MATCH($A19,'Attendance Dump'!$B$2:$B$400,0),
MATCH(AV$2,'Attendance Dump'!$E$1:$AI$1,0)
),
INDEX('Active Hour''s Dump'!$D$3:$AH$337,
MATCH($C19,'Active Hour''s Dump'!$A$3:$A$337,0),
MATCH(AV$2,'Active Hour''s Dump'!$D$2:$AH$2,0)
))),"")</f>
        <v>P</v>
      </c>
      <c r="AW19" s="54">
        <f>_xlfn.IFNA(IF(AW$3="Productivity",
INDEX('Productivity Dump'!$E$4:$AJ$500,
MATCH($A19,'Productivity Dump'!$A$4:$A$500,0),
MATCH(AW$2,'Productivity Dump'!$E$3:$AJ$3,0)
),
IF(AW$3="Attendance",
INDEX('Attendance Dump'!$E$2:$AI$400,
MATCH($A19,'Attendance Dump'!$B$2:$B$400,0),
MATCH(AW$2,'Attendance Dump'!$E$1:$AI$1,0)
),
INDEX('Active Hour''s Dump'!$D$3:$AH$337,
MATCH($C19,'Active Hour''s Dump'!$A$3:$A$337,0),
MATCH(AW$2,'Active Hour''s Dump'!$D$2:$AH$2,0)
))),"")</f>
        <v>9.9166666666666696</v>
      </c>
      <c r="AX19" s="13">
        <f>_xlfn.IFNA(IF(AX$3="Productivity",
INDEX('Productivity Dump'!$E$4:$AJ$500,
MATCH($A19,'Productivity Dump'!$A$4:$A$500,0),
MATCH(AX$2,'Productivity Dump'!$E$3:$AJ$3,0)
),
IF(AX$3="Attendance",
INDEX('Attendance Dump'!$E$2:$AI$400,
MATCH($A19,'Attendance Dump'!$B$2:$B$400,0),
MATCH(AX$2,'Attendance Dump'!$E$1:$AI$1,0)
),
INDEX('Active Hour''s Dump'!$D$3:$AH$337,
MATCH($C19,'Active Hour''s Dump'!$A$3:$A$337,0),
MATCH(AX$2,'Active Hour''s Dump'!$D$2:$AH$2,0)
))),"")</f>
        <v>1088.0540000000001</v>
      </c>
      <c r="AY19" s="13" t="str">
        <f>_xlfn.IFNA(IF(AY$3="Productivity",
INDEX('Productivity Dump'!$E$4:$AJ$500,
MATCH($A19,'Productivity Dump'!$A$4:$A$500,0),
MATCH(AY$2,'Productivity Dump'!$E$3:$AJ$3,0)
),
IF(AY$3="Attendance",
INDEX('Attendance Dump'!$E$2:$AI$400,
MATCH($A19,'Attendance Dump'!$B$2:$B$400,0),
MATCH(AY$2,'Attendance Dump'!$E$1:$AI$1,0)
),
INDEX('Active Hour''s Dump'!$D$3:$AH$337,
MATCH($C19,'Active Hour''s Dump'!$A$3:$A$337,0),
MATCH(AY$2,'Active Hour''s Dump'!$D$2:$AH$2,0)
))),"")</f>
        <v>P</v>
      </c>
      <c r="AZ19" s="54">
        <f>_xlfn.IFNA(IF(AZ$3="Productivity",
INDEX('Productivity Dump'!$E$4:$AJ$500,
MATCH($A19,'Productivity Dump'!$A$4:$A$500,0),
MATCH(AZ$2,'Productivity Dump'!$E$3:$AJ$3,0)
),
IF(AZ$3="Attendance",
INDEX('Attendance Dump'!$E$2:$AI$400,
MATCH($A19,'Attendance Dump'!$B$2:$B$400,0),
MATCH(AZ$2,'Attendance Dump'!$E$1:$AI$1,0)
),
INDEX('Active Hour''s Dump'!$D$3:$AH$337,
MATCH($C19,'Active Hour''s Dump'!$A$3:$A$337,0),
MATCH(AZ$2,'Active Hour''s Dump'!$D$2:$AH$2,0)
))),"")</f>
        <v>10.3333333333333</v>
      </c>
      <c r="BA19" s="13">
        <f>_xlfn.IFNA(IF(BA$3="Productivity",
INDEX('Productivity Dump'!$E$4:$AJ$500,
MATCH($A19,'Productivity Dump'!$A$4:$A$500,0),
MATCH(BA$2,'Productivity Dump'!$E$3:$AJ$3,0)
),
IF(BA$3="Attendance",
INDEX('Attendance Dump'!$E$2:$AI$400,
MATCH($A19,'Attendance Dump'!$B$2:$B$400,0),
MATCH(BA$2,'Attendance Dump'!$E$1:$AI$1,0)
),
INDEX('Active Hour''s Dump'!$D$3:$AH$337,
MATCH($C19,'Active Hour''s Dump'!$A$3:$A$337,0),
MATCH(BA$2,'Active Hour''s Dump'!$D$2:$AH$2,0)
))),"")</f>
        <v>1022.7320000000001</v>
      </c>
      <c r="BB19" s="13" t="str">
        <f>_xlfn.IFNA(IF(BB$3="Productivity",
INDEX('Productivity Dump'!$E$4:$AJ$500,
MATCH($A19,'Productivity Dump'!$A$4:$A$500,0),
MATCH(BB$2,'Productivity Dump'!$E$3:$AJ$3,0)
),
IF(BB$3="Attendance",
INDEX('Attendance Dump'!$E$2:$AI$400,
MATCH($A19,'Attendance Dump'!$B$2:$B$400,0),
MATCH(BB$2,'Attendance Dump'!$E$1:$AI$1,0)
),
INDEX('Active Hour''s Dump'!$D$3:$AH$337,
MATCH($C19,'Active Hour''s Dump'!$A$3:$A$337,0),
MATCH(BB$2,'Active Hour''s Dump'!$D$2:$AH$2,0)
))),"")</f>
        <v>P</v>
      </c>
      <c r="BC19" s="54">
        <f>_xlfn.IFNA(IF(BC$3="Productivity",
INDEX('Productivity Dump'!$E$4:$AJ$500,
MATCH($A19,'Productivity Dump'!$A$4:$A$500,0),
MATCH(BC$2,'Productivity Dump'!$E$3:$AJ$3,0)
),
IF(BC$3="Attendance",
INDEX('Attendance Dump'!$E$2:$AI$400,
MATCH($A19,'Attendance Dump'!$B$2:$B$400,0),
MATCH(BC$2,'Attendance Dump'!$E$1:$AI$1,0)
),
INDEX('Active Hour''s Dump'!$D$3:$AH$337,
MATCH($C19,'Active Hour''s Dump'!$A$3:$A$337,0),
MATCH(BC$2,'Active Hour''s Dump'!$D$2:$AH$2,0)
))),"")</f>
        <v>7.75</v>
      </c>
      <c r="BD19" s="13">
        <f>_xlfn.IFNA(IF(BD$3="Productivity",
INDEX('Productivity Dump'!$E$4:$AJ$500,
MATCH($A19,'Productivity Dump'!$A$4:$A$500,0),
MATCH(BD$2,'Productivity Dump'!$E$3:$AJ$3,0)
),
IF(BD$3="Attendance",
INDEX('Attendance Dump'!$E$2:$AI$400,
MATCH($A19,'Attendance Dump'!$B$2:$B$400,0),
MATCH(BD$2,'Attendance Dump'!$E$1:$AI$1,0)
),
INDEX('Active Hour''s Dump'!$D$3:$AH$337,
MATCH($C19,'Active Hour''s Dump'!$A$3:$A$337,0),
MATCH(BD$2,'Active Hour''s Dump'!$D$2:$AH$2,0)
))),"")</f>
        <v>590.37800000000016</v>
      </c>
      <c r="BE19" s="13" t="str">
        <f>_xlfn.IFNA(IF(BE$3="Productivity",
INDEX('Productivity Dump'!$E$4:$AJ$500,
MATCH($A19,'Productivity Dump'!$A$4:$A$500,0),
MATCH(BE$2,'Productivity Dump'!$E$3:$AJ$3,0)
),
IF(BE$3="Attendance",
INDEX('Attendance Dump'!$E$2:$AI$400,
MATCH($A19,'Attendance Dump'!$B$2:$B$400,0),
MATCH(BE$2,'Attendance Dump'!$E$1:$AI$1,0)
),
INDEX('Active Hour''s Dump'!$D$3:$AH$337,
MATCH($C19,'Active Hour''s Dump'!$A$3:$A$337,0),
MATCH(BE$2,'Active Hour''s Dump'!$D$2:$AH$2,0)
))),"")</f>
        <v>P</v>
      </c>
      <c r="BF19" s="54">
        <f>_xlfn.IFNA(IF(BF$3="Productivity",
INDEX('Productivity Dump'!$E$4:$AJ$500,
MATCH($A19,'Productivity Dump'!$A$4:$A$500,0),
MATCH(BF$2,'Productivity Dump'!$E$3:$AJ$3,0)
),
IF(BF$3="Attendance",
INDEX('Attendance Dump'!$E$2:$AI$400,
MATCH($A19,'Attendance Dump'!$B$2:$B$400,0),
MATCH(BF$2,'Attendance Dump'!$E$1:$AI$1,0)
),
INDEX('Active Hour''s Dump'!$D$3:$AH$337,
MATCH($C19,'Active Hour''s Dump'!$A$3:$A$337,0),
MATCH(BF$2,'Active Hour''s Dump'!$D$2:$AH$2,0)
))),"")</f>
        <v>5</v>
      </c>
      <c r="BG19" s="13">
        <f>_xlfn.IFNA(IF(BG$3="Productivity",
INDEX('Productivity Dump'!$E$4:$AJ$500,
MATCH($A19,'Productivity Dump'!$A$4:$A$500,0),
MATCH(BG$2,'Productivity Dump'!$E$3:$AJ$3,0)
),
IF(BG$3="Attendance",
INDEX('Attendance Dump'!$E$2:$AI$400,
MATCH($A19,'Attendance Dump'!$B$2:$B$400,0),
MATCH(BG$2,'Attendance Dump'!$E$1:$AI$1,0)
),
INDEX('Active Hour''s Dump'!$D$3:$AH$337,
MATCH($C19,'Active Hour''s Dump'!$A$3:$A$337,0),
MATCH(BG$2,'Active Hour''s Dump'!$D$2:$AH$2,0)
))),"")</f>
        <v>0</v>
      </c>
      <c r="BH19" s="13" t="str">
        <f>_xlfn.IFNA(IF(BH$3="Productivity",
INDEX('Productivity Dump'!$E$4:$AJ$500,
MATCH($A19,'Productivity Dump'!$A$4:$A$500,0),
MATCH(BH$2,'Productivity Dump'!$E$3:$AJ$3,0)
),
IF(BH$3="Attendance",
INDEX('Attendance Dump'!$E$2:$AI$400,
MATCH($A19,'Attendance Dump'!$B$2:$B$400,0),
MATCH(BH$2,'Attendance Dump'!$E$1:$AI$1,0)
),
INDEX('Active Hour''s Dump'!$D$3:$AH$337,
MATCH($C19,'Active Hour''s Dump'!$A$3:$A$337,0),
MATCH(BH$2,'Active Hour''s Dump'!$D$2:$AH$2,0)
))),"")</f>
        <v>WO</v>
      </c>
      <c r="BI19" s="54">
        <f>_xlfn.IFNA(IF(BI$3="Productivity",
INDEX('Productivity Dump'!$E$4:$AJ$500,
MATCH($A19,'Productivity Dump'!$A$4:$A$500,0),
MATCH(BI$2,'Productivity Dump'!$E$3:$AJ$3,0)
),
IF(BI$3="Attendance",
INDEX('Attendance Dump'!$E$2:$AI$400,
MATCH($A19,'Attendance Dump'!$B$2:$B$400,0),
MATCH(BI$2,'Attendance Dump'!$E$1:$AI$1,0)
),
INDEX('Active Hour''s Dump'!$D$3:$AH$337,
MATCH($C19,'Active Hour''s Dump'!$A$3:$A$337,0),
MATCH(BI$2,'Active Hour''s Dump'!$D$2:$AH$2,0)
))),"")</f>
        <v>0</v>
      </c>
      <c r="BJ19" s="13">
        <f>_xlfn.IFNA(IF(BJ$3="Productivity",
INDEX('Productivity Dump'!$E$4:$AJ$500,
MATCH($A19,'Productivity Dump'!$A$4:$A$500,0),
MATCH(BJ$2,'Productivity Dump'!$E$3:$AJ$3,0)
),
IF(BJ$3="Attendance",
INDEX('Attendance Dump'!$E$2:$AI$400,
MATCH($A19,'Attendance Dump'!$B$2:$B$400,0),
MATCH(BJ$2,'Attendance Dump'!$E$1:$AI$1,0)
),
INDEX('Active Hour''s Dump'!$D$3:$AH$337,
MATCH($C19,'Active Hour''s Dump'!$A$3:$A$337,0),
MATCH(BJ$2,'Active Hour''s Dump'!$D$2:$AH$2,0)
))),"")</f>
        <v>439.55199999999996</v>
      </c>
      <c r="BK19" s="13" t="str">
        <f>_xlfn.IFNA(IF(BK$3="Productivity",
INDEX('Productivity Dump'!$E$4:$AJ$500,
MATCH($A19,'Productivity Dump'!$A$4:$A$500,0),
MATCH(BK$2,'Productivity Dump'!$E$3:$AJ$3,0)
),
IF(BK$3="Attendance",
INDEX('Attendance Dump'!$E$2:$AI$400,
MATCH($A19,'Attendance Dump'!$B$2:$B$400,0),
MATCH(BK$2,'Attendance Dump'!$E$1:$AI$1,0)
),
INDEX('Active Hour''s Dump'!$D$3:$AH$337,
MATCH($C19,'Active Hour''s Dump'!$A$3:$A$337,0),
MATCH(BK$2,'Active Hour''s Dump'!$D$2:$AH$2,0)
))),"")</f>
        <v>P</v>
      </c>
      <c r="BL19" s="54">
        <f>_xlfn.IFNA(IF(BL$3="Productivity",
INDEX('Productivity Dump'!$E$4:$AJ$500,
MATCH($A19,'Productivity Dump'!$A$4:$A$500,0),
MATCH(BL$2,'Productivity Dump'!$E$3:$AJ$3,0)
),
IF(BL$3="Attendance",
INDEX('Attendance Dump'!$E$2:$AI$400,
MATCH($A19,'Attendance Dump'!$B$2:$B$400,0),
MATCH(BL$2,'Attendance Dump'!$E$1:$AI$1,0)
),
INDEX('Active Hour''s Dump'!$D$3:$AH$337,
MATCH($C19,'Active Hour''s Dump'!$A$3:$A$337,0),
MATCH(BL$2,'Active Hour''s Dump'!$D$2:$AH$2,0)
))),"")</f>
        <v>3.9166666666666701</v>
      </c>
      <c r="BM19" s="13">
        <f>_xlfn.IFNA(IF(BM$3="Productivity",
INDEX('Productivity Dump'!$E$4:$AJ$500,
MATCH($A19,'Productivity Dump'!$A$4:$A$500,0),
MATCH(BM$2,'Productivity Dump'!$E$3:$AJ$3,0)
),
IF(BM$3="Attendance",
INDEX('Attendance Dump'!$E$2:$AI$400,
MATCH($A19,'Attendance Dump'!$B$2:$B$400,0),
MATCH(BM$2,'Attendance Dump'!$E$1:$AI$1,0)
),
INDEX('Active Hour''s Dump'!$D$3:$AH$337,
MATCH($C19,'Active Hour''s Dump'!$A$3:$A$337,0),
MATCH(BM$2,'Active Hour''s Dump'!$D$2:$AH$2,0)
))),"")</f>
        <v>1185.626</v>
      </c>
      <c r="BN19" s="13" t="str">
        <f>_xlfn.IFNA(IF(BN$3="Productivity",
INDEX('Productivity Dump'!$E$4:$AJ$500,
MATCH($A19,'Productivity Dump'!$A$4:$A$500,0),
MATCH(BN$2,'Productivity Dump'!$E$3:$AJ$3,0)
),
IF(BN$3="Attendance",
INDEX('Attendance Dump'!$E$2:$AI$400,
MATCH($A19,'Attendance Dump'!$B$2:$B$400,0),
MATCH(BN$2,'Attendance Dump'!$E$1:$AI$1,0)
),
INDEX('Active Hour''s Dump'!$D$3:$AH$337,
MATCH($C19,'Active Hour''s Dump'!$A$3:$A$337,0),
MATCH(BN$2,'Active Hour''s Dump'!$D$2:$AH$2,0)
))),"")</f>
        <v>P</v>
      </c>
      <c r="BO19" s="54">
        <f>_xlfn.IFNA(IF(BO$3="Productivity",
INDEX('Productivity Dump'!$E$4:$AJ$500,
MATCH($A19,'Productivity Dump'!$A$4:$A$500,0),
MATCH(BO$2,'Productivity Dump'!$E$3:$AJ$3,0)
),
IF(BO$3="Attendance",
INDEX('Attendance Dump'!$E$2:$AI$400,
MATCH($A19,'Attendance Dump'!$B$2:$B$400,0),
MATCH(BO$2,'Attendance Dump'!$E$1:$AI$1,0)
),
INDEX('Active Hour''s Dump'!$D$3:$AH$337,
MATCH($C19,'Active Hour''s Dump'!$A$3:$A$337,0),
MATCH(BO$2,'Active Hour''s Dump'!$D$2:$AH$2,0)
))),"")</f>
        <v>8.8333333333333304</v>
      </c>
      <c r="BP19" s="13">
        <f>_xlfn.IFNA(IF(BP$3="Productivity",
INDEX('Productivity Dump'!$E$4:$AJ$500,
MATCH($A19,'Productivity Dump'!$A$4:$A$500,0),
MATCH(BP$2,'Productivity Dump'!$E$3:$AJ$3,0)
),
IF(BP$3="Attendance",
INDEX('Attendance Dump'!$E$2:$AI$400,
MATCH($A19,'Attendance Dump'!$B$2:$B$400,0),
MATCH(BP$2,'Attendance Dump'!$E$1:$AI$1,0)
),
INDEX('Active Hour''s Dump'!$D$3:$AH$337,
MATCH($C19,'Active Hour''s Dump'!$A$3:$A$337,0),
MATCH(BP$2,'Active Hour''s Dump'!$D$2:$AH$2,0)
))),"")</f>
        <v>1123.0519999999999</v>
      </c>
      <c r="BQ19" s="13" t="str">
        <f>_xlfn.IFNA(IF(BQ$3="Productivity",
INDEX('Productivity Dump'!$E$4:$AJ$500,
MATCH($A19,'Productivity Dump'!$A$4:$A$500,0),
MATCH(BQ$2,'Productivity Dump'!$E$3:$AJ$3,0)
),
IF(BQ$3="Attendance",
INDEX('Attendance Dump'!$E$2:$AI$400,
MATCH($A19,'Attendance Dump'!$B$2:$B$400,0),
MATCH(BQ$2,'Attendance Dump'!$E$1:$AI$1,0)
),
INDEX('Active Hour''s Dump'!$D$3:$AH$337,
MATCH($C19,'Active Hour''s Dump'!$A$3:$A$337,0),
MATCH(BQ$2,'Active Hour''s Dump'!$D$2:$AH$2,0)
))),"")</f>
        <v>P</v>
      </c>
      <c r="BR19" s="54">
        <f>_xlfn.IFNA(IF(BR$3="Productivity",
INDEX('Productivity Dump'!$E$4:$AJ$500,
MATCH($A19,'Productivity Dump'!$A$4:$A$500,0),
MATCH(BR$2,'Productivity Dump'!$E$3:$AJ$3,0)
),
IF(BR$3="Attendance",
INDEX('Attendance Dump'!$E$2:$AI$400,
MATCH($A19,'Attendance Dump'!$B$2:$B$400,0),
MATCH(BR$2,'Attendance Dump'!$E$1:$AI$1,0)
),
INDEX('Active Hour''s Dump'!$D$3:$AH$337,
MATCH($C19,'Active Hour''s Dump'!$A$3:$A$337,0),
MATCH(BR$2,'Active Hour''s Dump'!$D$2:$AH$2,0)
))),"")</f>
        <v>7.9166666666666696</v>
      </c>
      <c r="BS19" s="13">
        <f>_xlfn.IFNA(IF(BS$3="Productivity",
INDEX('Productivity Dump'!$E$4:$AJ$500,
MATCH($A19,'Productivity Dump'!$A$4:$A$500,0),
MATCH(BS$2,'Productivity Dump'!$E$3:$AJ$3,0)
),
IF(BS$3="Attendance",
INDEX('Attendance Dump'!$E$2:$AI$400,
MATCH($A19,'Attendance Dump'!$B$2:$B$400,0),
MATCH(BS$2,'Attendance Dump'!$E$1:$AI$1,0)
),
INDEX('Active Hour''s Dump'!$D$3:$AH$337,
MATCH($C19,'Active Hour''s Dump'!$A$3:$A$337,0),
MATCH(BS$2,'Active Hour''s Dump'!$D$2:$AH$2,0)
))),"")</f>
        <v>1201.6310000000001</v>
      </c>
      <c r="BT19" s="13" t="str">
        <f>_xlfn.IFNA(IF(BT$3="Productivity",
INDEX('Productivity Dump'!$E$4:$AJ$500,
MATCH($A19,'Productivity Dump'!$A$4:$A$500,0),
MATCH(BT$2,'Productivity Dump'!$E$3:$AJ$3,0)
),
IF(BT$3="Attendance",
INDEX('Attendance Dump'!$E$2:$AI$400,
MATCH($A19,'Attendance Dump'!$B$2:$B$400,0),
MATCH(BT$2,'Attendance Dump'!$E$1:$AI$1,0)
),
INDEX('Active Hour''s Dump'!$D$3:$AH$337,
MATCH($C19,'Active Hour''s Dump'!$A$3:$A$337,0),
MATCH(BT$2,'Active Hour''s Dump'!$D$2:$AH$2,0)
))),"")</f>
        <v>H(P)</v>
      </c>
      <c r="BU19" s="54">
        <f>_xlfn.IFNA(IF(BU$3="Productivity",
INDEX('Productivity Dump'!$E$4:$AJ$500,
MATCH($A19,'Productivity Dump'!$A$4:$A$500,0),
MATCH(BU$2,'Productivity Dump'!$E$3:$AJ$3,0)
),
IF(BU$3="Attendance",
INDEX('Attendance Dump'!$E$2:$AI$400,
MATCH($A19,'Attendance Dump'!$B$2:$B$400,0),
MATCH(BU$2,'Attendance Dump'!$E$1:$AI$1,0)
),
INDEX('Active Hour''s Dump'!$D$3:$AH$337,
MATCH($C19,'Active Hour''s Dump'!$A$3:$A$337,0),
MATCH(BU$2,'Active Hour''s Dump'!$D$2:$AH$2,0)
))),"")</f>
        <v>9.25</v>
      </c>
      <c r="BV19" s="13">
        <f>_xlfn.IFNA(IF(BV$3="Productivity",
INDEX('Productivity Dump'!$E$4:$AJ$500,
MATCH($A19,'Productivity Dump'!$A$4:$A$500,0),
MATCH(BV$2,'Productivity Dump'!$E$3:$AJ$3,0)
),
IF(BV$3="Attendance",
INDEX('Attendance Dump'!$E$2:$AI$400,
MATCH($A19,'Attendance Dump'!$B$2:$B$400,0),
MATCH(BV$2,'Attendance Dump'!$E$1:$AI$1,0)
),
INDEX('Active Hour''s Dump'!$D$3:$AH$337,
MATCH($C19,'Active Hour''s Dump'!$A$3:$A$337,0),
MATCH(BV$2,'Active Hour''s Dump'!$D$2:$AH$2,0)
))),"")</f>
        <v>1185.8419999999999</v>
      </c>
      <c r="BW19" s="13" t="str">
        <f>_xlfn.IFNA(IF(BW$3="Productivity",
INDEX('Productivity Dump'!$E$4:$AJ$500,
MATCH($A19,'Productivity Dump'!$A$4:$A$500,0),
MATCH(BW$2,'Productivity Dump'!$E$3:$AJ$3,0)
),
IF(BW$3="Attendance",
INDEX('Attendance Dump'!$E$2:$AI$400,
MATCH($A19,'Attendance Dump'!$B$2:$B$400,0),
MATCH(BW$2,'Attendance Dump'!$E$1:$AI$1,0)
),
INDEX('Active Hour''s Dump'!$D$3:$AH$337,
MATCH($C19,'Active Hour''s Dump'!$A$3:$A$337,0),
MATCH(BW$2,'Active Hour''s Dump'!$D$2:$AH$2,0)
))),"")</f>
        <v>P</v>
      </c>
      <c r="BX19" s="54">
        <f>_xlfn.IFNA(IF(BX$3="Productivity",
INDEX('Productivity Dump'!$E$4:$AJ$500,
MATCH($A19,'Productivity Dump'!$A$4:$A$500,0),
MATCH(BX$2,'Productivity Dump'!$E$3:$AJ$3,0)
),
IF(BX$3="Attendance",
INDEX('Attendance Dump'!$E$2:$AI$400,
MATCH($A19,'Attendance Dump'!$B$2:$B$400,0),
MATCH(BX$2,'Attendance Dump'!$E$1:$AI$1,0)
),
INDEX('Active Hour''s Dump'!$D$3:$AH$337,
MATCH($C19,'Active Hour''s Dump'!$A$3:$A$337,0),
MATCH(BX$2,'Active Hour''s Dump'!$D$2:$AH$2,0)
))),"")</f>
        <v>8.5833333333333304</v>
      </c>
      <c r="BY19" s="13">
        <f>_xlfn.IFNA(IF(BY$3="Productivity",
INDEX('Productivity Dump'!$E$4:$AJ$500,
MATCH($A19,'Productivity Dump'!$A$4:$A$500,0),
MATCH(BY$2,'Productivity Dump'!$E$3:$AJ$3,0)
),
IF(BY$3="Attendance",
INDEX('Attendance Dump'!$E$2:$AI$400,
MATCH($A19,'Attendance Dump'!$B$2:$B$400,0),
MATCH(BY$2,'Attendance Dump'!$E$1:$AI$1,0)
),
INDEX('Active Hour''s Dump'!$D$3:$AH$337,
MATCH($C19,'Active Hour''s Dump'!$A$3:$A$337,0),
MATCH(BY$2,'Active Hour''s Dump'!$D$2:$AH$2,0)
))),"")</f>
        <v>550.47500000000002</v>
      </c>
      <c r="BZ19" s="13" t="str">
        <f>_xlfn.IFNA(IF(BZ$3="Productivity",
INDEX('Productivity Dump'!$E$4:$AJ$500,
MATCH($A19,'Productivity Dump'!$A$4:$A$500,0),
MATCH(BZ$2,'Productivity Dump'!$E$3:$AJ$3,0)
),
IF(BZ$3="Attendance",
INDEX('Attendance Dump'!$E$2:$AI$400,
MATCH($A19,'Attendance Dump'!$B$2:$B$400,0),
MATCH(BZ$2,'Attendance Dump'!$E$1:$AI$1,0)
),
INDEX('Active Hour''s Dump'!$D$3:$AH$337,
MATCH($C19,'Active Hour''s Dump'!$A$3:$A$337,0),
MATCH(BZ$2,'Active Hour''s Dump'!$D$2:$AH$2,0)
))),"")</f>
        <v>P</v>
      </c>
      <c r="CA19" s="54">
        <f>_xlfn.IFNA(IF(CA$3="Productivity",
INDEX('Productivity Dump'!$E$4:$AJ$500,
MATCH($A19,'Productivity Dump'!$A$4:$A$500,0),
MATCH(CA$2,'Productivity Dump'!$E$3:$AJ$3,0)
),
IF(CA$3="Attendance",
INDEX('Attendance Dump'!$E$2:$AI$400,
MATCH($A19,'Attendance Dump'!$B$2:$B$400,0),
MATCH(CA$2,'Attendance Dump'!$E$1:$AI$1,0)
),
INDEX('Active Hour''s Dump'!$D$3:$AH$337,
MATCH($C19,'Active Hour''s Dump'!$A$3:$A$337,0),
MATCH(CA$2,'Active Hour''s Dump'!$D$2:$AH$2,0)
))),"")</f>
        <v>5.6666666666666696</v>
      </c>
      <c r="CB19" s="13">
        <f>_xlfn.IFNA(IF(CB$3="Productivity",
INDEX('Productivity Dump'!$E$4:$AJ$500,
MATCH($A19,'Productivity Dump'!$A$4:$A$500,0),
MATCH(CB$2,'Productivity Dump'!$E$3:$AJ$3,0)
),
IF(CB$3="Attendance",
INDEX('Attendance Dump'!$E$2:$AI$400,
MATCH($A19,'Attendance Dump'!$B$2:$B$400,0),
MATCH(CB$2,'Attendance Dump'!$E$1:$AI$1,0)
),
INDEX('Active Hour''s Dump'!$D$3:$AH$337,
MATCH($C19,'Active Hour''s Dump'!$A$3:$A$337,0),
MATCH(CB$2,'Active Hour''s Dump'!$D$2:$AH$2,0)
))),"")</f>
        <v>0</v>
      </c>
      <c r="CC19" s="13" t="str">
        <f>_xlfn.IFNA(IF(CC$3="Productivity",
INDEX('Productivity Dump'!$E$4:$AJ$500,
MATCH($A19,'Productivity Dump'!$A$4:$A$500,0),
MATCH(CC$2,'Productivity Dump'!$E$3:$AJ$3,0)
),
IF(CC$3="Attendance",
INDEX('Attendance Dump'!$E$2:$AI$400,
MATCH($A19,'Attendance Dump'!$B$2:$B$400,0),
MATCH(CC$2,'Attendance Dump'!$E$1:$AI$1,0)
),
INDEX('Active Hour''s Dump'!$D$3:$AH$337,
MATCH($C19,'Active Hour''s Dump'!$A$3:$A$337,0),
MATCH(CC$2,'Active Hour''s Dump'!$D$2:$AH$2,0)
))),"")</f>
        <v>WO</v>
      </c>
      <c r="CD19" s="54">
        <f>_xlfn.IFNA(IF(CD$3="Productivity",
INDEX('Productivity Dump'!$E$4:$AJ$500,
MATCH($A19,'Productivity Dump'!$A$4:$A$500,0),
MATCH(CD$2,'Productivity Dump'!$E$3:$AJ$3,0)
),
IF(CD$3="Attendance",
INDEX('Attendance Dump'!$E$2:$AI$400,
MATCH($A19,'Attendance Dump'!$B$2:$B$400,0),
MATCH(CD$2,'Attendance Dump'!$E$1:$AI$1,0)
),
INDEX('Active Hour''s Dump'!$D$3:$AH$337,
MATCH($C19,'Active Hour''s Dump'!$A$3:$A$337,0),
MATCH(CD$2,'Active Hour''s Dump'!$D$2:$AH$2,0)
))),"")</f>
        <v>0</v>
      </c>
      <c r="CE19" s="13">
        <f>_xlfn.IFNA(IF(CE$3="Productivity",
INDEX('Productivity Dump'!$E$4:$AJ$500,
MATCH($A19,'Productivity Dump'!$A$4:$A$500,0),
MATCH(CE$2,'Productivity Dump'!$E$3:$AJ$3,0)
),
IF(CE$3="Attendance",
INDEX('Attendance Dump'!$E$2:$AI$400,
MATCH($A19,'Attendance Dump'!$B$2:$B$400,0),
MATCH(CE$2,'Attendance Dump'!$E$1:$AI$1,0)
),
INDEX('Active Hour''s Dump'!$D$3:$AH$337,
MATCH($C19,'Active Hour''s Dump'!$A$3:$A$337,0),
MATCH(CE$2,'Active Hour''s Dump'!$D$2:$AH$2,0)
))),"")</f>
        <v>574.16499999999996</v>
      </c>
      <c r="CF19" s="13" t="str">
        <f>_xlfn.IFNA(IF(CF$3="Productivity",
INDEX('Productivity Dump'!$E$4:$AJ$500,
MATCH($A19,'Productivity Dump'!$A$4:$A$500,0),
MATCH(CF$2,'Productivity Dump'!$E$3:$AJ$3,0)
),
IF(CF$3="Attendance",
INDEX('Attendance Dump'!$E$2:$AI$400,
MATCH($A19,'Attendance Dump'!$B$2:$B$400,0),
MATCH(CF$2,'Attendance Dump'!$E$1:$AI$1,0)
),
INDEX('Active Hour''s Dump'!$D$3:$AH$337,
MATCH($C19,'Active Hour''s Dump'!$A$3:$A$337,0),
MATCH(CF$2,'Active Hour''s Dump'!$D$2:$AH$2,0)
))),"")</f>
        <v>P</v>
      </c>
      <c r="CG19" s="54">
        <f>_xlfn.IFNA(IF(CG$3="Productivity",
INDEX('Productivity Dump'!$E$4:$AJ$500,
MATCH($A19,'Productivity Dump'!$A$4:$A$500,0),
MATCH(CG$2,'Productivity Dump'!$E$3:$AJ$3,0)
),
IF(CG$3="Attendance",
INDEX('Attendance Dump'!$E$2:$AI$400,
MATCH($A19,'Attendance Dump'!$B$2:$B$400,0),
MATCH(CG$2,'Attendance Dump'!$E$1:$AI$1,0)
),
INDEX('Active Hour''s Dump'!$D$3:$AH$337,
MATCH($C19,'Active Hour''s Dump'!$A$3:$A$337,0),
MATCH(CG$2,'Active Hour''s Dump'!$D$2:$AH$2,0)
))),"")</f>
        <v>4.3333333333333304</v>
      </c>
      <c r="CH19" s="13">
        <f>_xlfn.IFNA(IF(CH$3="Productivity",
INDEX('Productivity Dump'!$E$4:$AJ$500,
MATCH($A19,'Productivity Dump'!$A$4:$A$500,0),
MATCH(CH$2,'Productivity Dump'!$E$3:$AJ$3,0)
),
IF(CH$3="Attendance",
INDEX('Attendance Dump'!$E$2:$AI$400,
MATCH($A19,'Attendance Dump'!$B$2:$B$400,0),
MATCH(CH$2,'Attendance Dump'!$E$1:$AI$1,0)
),
INDEX('Active Hour''s Dump'!$D$3:$AH$337,
MATCH($C19,'Active Hour''s Dump'!$A$3:$A$337,0),
MATCH(CH$2,'Active Hour''s Dump'!$D$2:$AH$2,0)
))),"")</f>
        <v>950.25200000000007</v>
      </c>
      <c r="CI19" s="13" t="str">
        <f>_xlfn.IFNA(IF(CI$3="Productivity",
INDEX('Productivity Dump'!$E$4:$AJ$500,
MATCH($A19,'Productivity Dump'!$A$4:$A$500,0),
MATCH(CI$2,'Productivity Dump'!$E$3:$AJ$3,0)
),
IF(CI$3="Attendance",
INDEX('Attendance Dump'!$E$2:$AI$400,
MATCH($A19,'Attendance Dump'!$B$2:$B$400,0),
MATCH(CI$2,'Attendance Dump'!$E$1:$AI$1,0)
),
INDEX('Active Hour''s Dump'!$D$3:$AH$337,
MATCH($C19,'Active Hour''s Dump'!$A$3:$A$337,0),
MATCH(CI$2,'Active Hour''s Dump'!$D$2:$AH$2,0)
))),"")</f>
        <v>P</v>
      </c>
      <c r="CJ19" s="54">
        <f>_xlfn.IFNA(IF(CJ$3="Productivity",
INDEX('Productivity Dump'!$E$4:$AJ$500,
MATCH($A19,'Productivity Dump'!$A$4:$A$500,0),
MATCH(CJ$2,'Productivity Dump'!$E$3:$AJ$3,0)
),
IF(CJ$3="Attendance",
INDEX('Attendance Dump'!$E$2:$AI$400,
MATCH($A19,'Attendance Dump'!$B$2:$B$400,0),
MATCH(CJ$2,'Attendance Dump'!$E$1:$AI$1,0)
),
INDEX('Active Hour''s Dump'!$D$3:$AH$337,
MATCH($C19,'Active Hour''s Dump'!$A$3:$A$337,0),
MATCH(CJ$2,'Active Hour''s Dump'!$D$2:$AH$2,0)
))),"")</f>
        <v>7.9166666666666696</v>
      </c>
      <c r="CK19" s="13">
        <f>_xlfn.IFNA(IF(CK$3="Productivity",
INDEX('Productivity Dump'!$E$4:$AJ$500,
MATCH($A19,'Productivity Dump'!$A$4:$A$500,0),
MATCH(CK$2,'Productivity Dump'!$E$3:$AJ$3,0)
),
IF(CK$3="Attendance",
INDEX('Attendance Dump'!$E$2:$AI$400,
MATCH($A19,'Attendance Dump'!$B$2:$B$400,0),
MATCH(CK$2,'Attendance Dump'!$E$1:$AI$1,0)
),
INDEX('Active Hour''s Dump'!$D$3:$AH$337,
MATCH($C19,'Active Hour''s Dump'!$A$3:$A$337,0),
MATCH(CK$2,'Active Hour''s Dump'!$D$2:$AH$2,0)
))),"")</f>
        <v>1050.3040000000001</v>
      </c>
      <c r="CL19" s="13" t="str">
        <f>_xlfn.IFNA(IF(CL$3="Productivity",
INDEX('Productivity Dump'!$E$4:$AJ$500,
MATCH($A19,'Productivity Dump'!$A$4:$A$500,0),
MATCH(CL$2,'Productivity Dump'!$E$3:$AJ$3,0)
),
IF(CL$3="Attendance",
INDEX('Attendance Dump'!$E$2:$AI$400,
MATCH($A19,'Attendance Dump'!$B$2:$B$400,0),
MATCH(CL$2,'Attendance Dump'!$E$1:$AI$1,0)
),
INDEX('Active Hour''s Dump'!$D$3:$AH$337,
MATCH($C19,'Active Hour''s Dump'!$A$3:$A$337,0),
MATCH(CL$2,'Active Hour''s Dump'!$D$2:$AH$2,0)
))),"")</f>
        <v>P</v>
      </c>
      <c r="CM19" s="54">
        <f>_xlfn.IFNA(IF(CM$3="Productivity",
INDEX('Productivity Dump'!$E$4:$AJ$500,
MATCH($A19,'Productivity Dump'!$A$4:$A$500,0),
MATCH(CM$2,'Productivity Dump'!$E$3:$AJ$3,0)
),
IF(CM$3="Attendance",
INDEX('Attendance Dump'!$E$2:$AI$400,
MATCH($A19,'Attendance Dump'!$B$2:$B$400,0),
MATCH(CM$2,'Attendance Dump'!$E$1:$AI$1,0)
),
INDEX('Active Hour''s Dump'!$D$3:$AH$337,
MATCH($C19,'Active Hour''s Dump'!$A$3:$A$337,0),
MATCH(CM$2,'Active Hour''s Dump'!$D$2:$AH$2,0)
))),"")</f>
        <v>8.1666666666666696</v>
      </c>
      <c r="CN19" s="13">
        <f>_xlfn.IFNA(IF(CN$3="Productivity",
INDEX('Productivity Dump'!$E$4:$AJ$500,
MATCH($A19,'Productivity Dump'!$A$4:$A$500,0),
MATCH(CN$2,'Productivity Dump'!$E$3:$AJ$3,0)
),
IF(CN$3="Attendance",
INDEX('Attendance Dump'!$E$2:$AI$400,
MATCH($A19,'Attendance Dump'!$B$2:$B$400,0),
MATCH(CN$2,'Attendance Dump'!$E$1:$AI$1,0)
),
INDEX('Active Hour''s Dump'!$D$3:$AH$337,
MATCH($C19,'Active Hour''s Dump'!$A$3:$A$337,0),
MATCH(CN$2,'Active Hour''s Dump'!$D$2:$AH$2,0)
))),"")</f>
        <v>0</v>
      </c>
      <c r="CO19" s="13">
        <f>_xlfn.IFNA(IF(CO$3="Productivity",
INDEX('Productivity Dump'!$E$4:$AJ$500,
MATCH($A19,'Productivity Dump'!$A$4:$A$500,0),
MATCH(CO$2,'Productivity Dump'!$E$3:$AJ$3,0)
),
IF(CO$3="Attendance",
INDEX('Attendance Dump'!$E$2:$AI$400,
MATCH($A19,'Attendance Dump'!$B$2:$B$400,0),
MATCH(CO$2,'Attendance Dump'!$E$1:$AI$1,0)
),
INDEX('Active Hour''s Dump'!$D$3:$AH$337,
MATCH($C19,'Active Hour''s Dump'!$A$3:$A$337,0),
MATCH(CO$2,'Active Hour''s Dump'!$D$2:$AH$2,0)
))),"")</f>
        <v>0</v>
      </c>
      <c r="CP19" s="54">
        <f>_xlfn.IFNA(IF(CP$3="Productivity",
INDEX('Productivity Dump'!$E$4:$AJ$500,
MATCH($A19,'Productivity Dump'!$A$4:$A$500,0),
MATCH(CP$2,'Productivity Dump'!$E$3:$AJ$3,0)
),
IF(CP$3="Attendance",
INDEX('Attendance Dump'!$E$2:$AI$400,
MATCH($A19,'Attendance Dump'!$B$2:$B$400,0),
MATCH(CP$2,'Attendance Dump'!$E$1:$AI$1,0)
),
INDEX('Active Hour''s Dump'!$D$3:$AH$337,
MATCH($C19,'Active Hour''s Dump'!$A$3:$A$337,0),
MATCH(CP$2,'Active Hour''s Dump'!$D$2:$AH$2,0)
))),"")</f>
        <v>0</v>
      </c>
      <c r="CQ19" s="13">
        <f>_xlfn.IFNA(IF(CQ$3="Productivity",
INDEX('Productivity Dump'!$E$4:$AJ$500,
MATCH($A19,'Productivity Dump'!$A$4:$A$500,0),
MATCH(CQ$2,'Productivity Dump'!$E$3:$AJ$3,0)
),
IF(CQ$3="Attendance",
INDEX('Attendance Dump'!$E$2:$AI$400,
MATCH($A19,'Attendance Dump'!$B$2:$B$400,0),
MATCH(CQ$2,'Attendance Dump'!$E$1:$AI$1,0)
),
INDEX('Active Hour''s Dump'!$D$3:$AH$337,
MATCH($C19,'Active Hour''s Dump'!$A$3:$A$337,0),
MATCH(CQ$2,'Active Hour''s Dump'!$D$2:$AH$2,0)
))),"")</f>
        <v>0</v>
      </c>
      <c r="CR19" s="13">
        <f>_xlfn.IFNA(IF(CR$3="Productivity",
INDEX('Productivity Dump'!$E$4:$AJ$500,
MATCH($A19,'Productivity Dump'!$A$4:$A$500,0),
MATCH(CR$2,'Productivity Dump'!$E$3:$AJ$3,0)
),
IF(CR$3="Attendance",
INDEX('Attendance Dump'!$E$2:$AI$400,
MATCH($A19,'Attendance Dump'!$B$2:$B$400,0),
MATCH(CR$2,'Attendance Dump'!$E$1:$AI$1,0)
),
INDEX('Active Hour''s Dump'!$D$3:$AH$337,
MATCH($C19,'Active Hour''s Dump'!$A$3:$A$337,0),
MATCH(CR$2,'Active Hour''s Dump'!$D$2:$AH$2,0)
))),"")</f>
        <v>0</v>
      </c>
      <c r="CS19" s="54">
        <f>_xlfn.IFNA(IF(CS$3="Productivity",
INDEX('Productivity Dump'!$E$4:$AJ$500,
MATCH($A19,'Productivity Dump'!$A$4:$A$500,0),
MATCH(CS$2,'Productivity Dump'!$E$3:$AJ$3,0)
),
IF(CS$3="Attendance",
INDEX('Attendance Dump'!$E$2:$AI$400,
MATCH($A19,'Attendance Dump'!$B$2:$B$400,0),
MATCH(CS$2,'Attendance Dump'!$E$1:$AI$1,0)
),
INDEX('Active Hour''s Dump'!$D$3:$AH$337,
MATCH($C19,'Active Hour''s Dump'!$A$3:$A$337,0),
MATCH(CS$2,'Active Hour''s Dump'!$D$2:$AH$2,0)
))),"")</f>
        <v>0</v>
      </c>
      <c r="CT19" s="13">
        <f>_xlfn.IFNA(IF(CT$3="Productivity",
INDEX('Productivity Dump'!$E$4:$AJ$500,
MATCH($A19,'Productivity Dump'!$A$4:$A$500,0),
MATCH(CT$2,'Productivity Dump'!$E$3:$AJ$3,0)
),
IF(CT$3="Attendance",
INDEX('Attendance Dump'!$E$2:$AI$400,
MATCH($A19,'Attendance Dump'!$B$2:$B$400,0),
MATCH(CT$2,'Attendance Dump'!$E$1:$AI$1,0)
),
INDEX('Active Hour''s Dump'!$D$3:$AH$337,
MATCH($C19,'Active Hour''s Dump'!$A$3:$A$337,0),
MATCH(CT$2,'Active Hour''s Dump'!$D$2:$AH$2,0)
))),"")</f>
        <v>0</v>
      </c>
      <c r="CU19" s="13">
        <f>_xlfn.IFNA(IF(CU$3="Productivity",
INDEX('Productivity Dump'!$E$4:$AJ$500,
MATCH($A19,'Productivity Dump'!$A$4:$A$500,0),
MATCH(CU$2,'Productivity Dump'!$E$3:$AJ$3,0)
),
IF(CU$3="Attendance",
INDEX('Attendance Dump'!$E$2:$AI$400,
MATCH($A19,'Attendance Dump'!$B$2:$B$400,0),
MATCH(CU$2,'Attendance Dump'!$E$1:$AI$1,0)
),
INDEX('Active Hour''s Dump'!$D$3:$AH$337,
MATCH($C19,'Active Hour''s Dump'!$A$3:$A$337,0),
MATCH(CU$2,'Active Hour''s Dump'!$D$2:$AH$2,0)
))),"")</f>
        <v>0</v>
      </c>
      <c r="CV19" s="54">
        <f>_xlfn.IFNA(IF(CV$3="Productivity",
INDEX('Productivity Dump'!$E$4:$AJ$500,
MATCH($A19,'Productivity Dump'!$A$4:$A$500,0),
MATCH(CV$2,'Productivity Dump'!$E$3:$AJ$3,0)
),
IF(CV$3="Attendance",
INDEX('Attendance Dump'!$E$2:$AI$400,
MATCH($A19,'Attendance Dump'!$B$2:$B$400,0),
MATCH(CV$2,'Attendance Dump'!$E$1:$AI$1,0)
),
INDEX('Active Hour''s Dump'!$D$3:$AH$337,
MATCH($C19,'Active Hour''s Dump'!$A$3:$A$337,0),
MATCH(CV$2,'Active Hour''s Dump'!$D$2:$AH$2,0)
))),"")</f>
        <v>0</v>
      </c>
      <c r="CW19" s="13"/>
      <c r="CX19" s="13"/>
      <c r="CY19" s="54"/>
      <c r="DA19" s="57">
        <f t="shared" si="59"/>
        <v>201.33333333333329</v>
      </c>
      <c r="DB19" s="35">
        <f t="shared" si="63"/>
        <v>23021.553000000004</v>
      </c>
      <c r="DC19" s="35">
        <f t="shared" si="64"/>
        <v>0</v>
      </c>
      <c r="DD19" s="35">
        <f t="shared" ca="1" si="60"/>
        <v>0</v>
      </c>
      <c r="DF19" s="32" cm="1">
        <f t="array" ref="DF19">SUMPRODUCT(
    (MOD(COLUMN(H19:CV19) - COLUMN(H19), 3) = 0) *
    (H19:CV19 = 0) *
    (I19:CW19 = "P") *
    (COUNTIF(UKHoliday, H$2:CV$2) = 0)
)</f>
        <v>0</v>
      </c>
      <c r="DG19" s="33" cm="1">
        <f t="array" ref="DG19">SUMPRODUCT(
  (MOD(COLUMN(H19:CV19) - COLUMN(H19), 3) = 0) *
  (H19:CV19 &gt; 0) *
  (H19:CV19 &lt; 0.5 * IF(((WEEKDAY(H$2:CV$2, 2) = 1) + (WEEKDAY(H$2:CV$2, 2) = 6)), G19, F19)) *
  (I19:CW19 = "P") *
  (COUNTIF(UKHoliday, H$2:CV$2) = 0)
)</f>
        <v>0</v>
      </c>
      <c r="DH19" s="33" cm="1">
        <f t="array" ref="DH19">SUMPRODUCT(
  (MOD(COLUMN(H19:CV19) - COLUMN(H19), 3) = 0) *
  (H19:CV19 &gt; 0.5 * IF(((WEEKDAY(H$2:CV$2, 2) = 1) + (WEEKDAY(H$2:CV$2, 2) = 6)), $G19, $F19)) *
  (H19:CV19 &lt; 0.8 * IF(((WEEKDAY(H$2:CV$2, 2) = 1) + (WEEKDAY(H$2:CV$2, 2) = 6)), $G19, $F19)) *
  (I19:CW19 = "P") *
  (COUNTIF(UKHoliday, H$2:CV$2) = 0)
)</f>
        <v>2</v>
      </c>
      <c r="DI19" s="33" cm="1">
        <f t="array" ref="DI19">SUMPRODUCT(
  (MOD(COLUMN(H19:CV19) - COLUMN(H19), 3) = 0) *
  (H19:CV19 &gt; 0.8 * IF(((WEEKDAY(H$2:CV$2, 2) = 1) + (WEEKDAY(H$2:CV$2, 2) = 6)), $G19, $F19)) *
  (H19:CV19 &lt; 1 * IF(((WEEKDAY(H$2:CV$2, 2) = 1) + (WEEKDAY(H$2:CV$2, 2) = 6)), $G19, $F19)) *
  (I19:CW19 = "P") *
  (COUNTIF(UKHoliday, H$2:CV$2) = 0)
)</f>
        <v>10</v>
      </c>
    </row>
    <row r="20" spans="1:113" x14ac:dyDescent="0.3">
      <c r="A20" s="8" t="s">
        <v>271</v>
      </c>
      <c r="B20" s="8" t="s">
        <v>270</v>
      </c>
      <c r="C20" s="9" t="s">
        <v>714</v>
      </c>
      <c r="D20" s="62" t="s">
        <v>944</v>
      </c>
      <c r="E20" s="35">
        <v>24277.777777777777</v>
      </c>
      <c r="F20" s="35">
        <f t="shared" si="61"/>
        <v>1213.8888888888889</v>
      </c>
      <c r="G20" s="35">
        <f t="shared" si="62"/>
        <v>606.94444444444446</v>
      </c>
      <c r="H20" s="13">
        <f>_xlfn.IFNA(IF(H$3="Productivity",
INDEX('Productivity Dump'!$E$4:$AJ$500,
MATCH($A20,'Productivity Dump'!$A$4:$A$500,0),
MATCH(H$2,'Productivity Dump'!$E$3:$AJ$3,0)
),
IF(H$3="Attendance",
INDEX('Attendance Dump'!$E$2:$AI$400,
MATCH($A20,'Attendance Dump'!$B$2:$B$400,0),
MATCH(H$2,'Attendance Dump'!$E$1:$AI$1,0)
),
INDEX('Active Hour''s Dump'!$D$3:$AH$337,
MATCH($C20,'Active Hour''s Dump'!$A$3:$A$337,0),
MATCH(H$2,'Active Hour''s Dump'!$D$2:$AH$2,0)
))),"")</f>
        <v>942.37199999999984</v>
      </c>
      <c r="I20" s="13" t="str">
        <f>_xlfn.IFNA(IF(I$3="Productivity",
INDEX('Productivity Dump'!$E$4:$AJ$500,
MATCH($A20,'Productivity Dump'!$A$4:$A$500,0),
MATCH(I$2,'Productivity Dump'!$E$3:$AJ$3,0)
),
IF(I$3="Attendance",
INDEX('Attendance Dump'!$E$2:$AI$400,
MATCH($A20,'Attendance Dump'!$B$2:$B$400,0),
MATCH(I$2,'Attendance Dump'!$E$1:$AI$1,0)
),
INDEX('Active Hour''s Dump'!$D$3:$AH$337,
MATCH($C20,'Active Hour''s Dump'!$A$3:$A$337,0),
MATCH(I$2,'Active Hour''s Dump'!$D$2:$AH$2,0)
))),"")</f>
        <v>P</v>
      </c>
      <c r="J20" s="54">
        <f>_xlfn.IFNA(IF(J$3="Productivity",
INDEX('Productivity Dump'!$E$4:$AJ$500,
MATCH($A20,'Productivity Dump'!$A$4:$A$500,0),
MATCH(J$2,'Productivity Dump'!$E$3:$AJ$3,0)
),
IF(J$3="Attendance",
INDEX('Attendance Dump'!$E$2:$AI$400,
MATCH($A20,'Attendance Dump'!$B$2:$B$400,0),
MATCH(J$2,'Attendance Dump'!$E$1:$AI$1,0)
),
INDEX('Active Hour''s Dump'!$D$3:$AH$337,
MATCH($C20,'Active Hour''s Dump'!$A$3:$A$337,0),
MATCH(J$2,'Active Hour''s Dump'!$D$2:$AH$2,0)
))),"")</f>
        <v>7.1666666666666696</v>
      </c>
      <c r="K20" s="13">
        <f>_xlfn.IFNA(IF(K$3="Productivity",
INDEX('Productivity Dump'!$E$4:$AJ$500,
MATCH($A20,'Productivity Dump'!$A$4:$A$500,0),
MATCH(K$2,'Productivity Dump'!$E$3:$AJ$3,0)
),
IF(K$3="Attendance",
INDEX('Attendance Dump'!$E$2:$AI$400,
MATCH($A20,'Attendance Dump'!$B$2:$B$400,0),
MATCH(K$2,'Attendance Dump'!$E$1:$AI$1,0)
),
INDEX('Active Hour''s Dump'!$D$3:$AH$337,
MATCH($C20,'Active Hour''s Dump'!$A$3:$A$337,0),
MATCH(K$2,'Active Hour''s Dump'!$D$2:$AH$2,0)
))),"")</f>
        <v>757.16000000000008</v>
      </c>
      <c r="L20" s="13" t="str">
        <f>_xlfn.IFNA(IF(L$3="Productivity",
INDEX('Productivity Dump'!$E$4:$AJ$500,
MATCH($A20,'Productivity Dump'!$A$4:$A$500,0),
MATCH(L$2,'Productivity Dump'!$E$3:$AJ$3,0)
),
IF(L$3="Attendance",
INDEX('Attendance Dump'!$E$2:$AI$400,
MATCH($A20,'Attendance Dump'!$B$2:$B$400,0),
MATCH(L$2,'Attendance Dump'!$E$1:$AI$1,0)
),
INDEX('Active Hour''s Dump'!$D$3:$AH$337,
MATCH($C20,'Active Hour''s Dump'!$A$3:$A$337,0),
MATCH(L$2,'Active Hour''s Dump'!$D$2:$AH$2,0)
))),"")</f>
        <v>P</v>
      </c>
      <c r="M20" s="54">
        <f>_xlfn.IFNA(IF(M$3="Productivity",
INDEX('Productivity Dump'!$E$4:$AJ$500,
MATCH($A20,'Productivity Dump'!$A$4:$A$500,0),
MATCH(M$2,'Productivity Dump'!$E$3:$AJ$3,0)
),
IF(M$3="Attendance",
INDEX('Attendance Dump'!$E$2:$AI$400,
MATCH($A20,'Attendance Dump'!$B$2:$B$400,0),
MATCH(M$2,'Attendance Dump'!$E$1:$AI$1,0)
),
INDEX('Active Hour''s Dump'!$D$3:$AH$337,
MATCH($C20,'Active Hour''s Dump'!$A$3:$A$337,0),
MATCH(M$2,'Active Hour''s Dump'!$D$2:$AH$2,0)
))),"")</f>
        <v>4.6666666666666696</v>
      </c>
      <c r="N20" s="13">
        <f>_xlfn.IFNA(IF(N$3="Productivity",
INDEX('Productivity Dump'!$E$4:$AJ$500,
MATCH($A20,'Productivity Dump'!$A$4:$A$500,0),
MATCH(N$2,'Productivity Dump'!$E$3:$AJ$3,0)
),
IF(N$3="Attendance",
INDEX('Attendance Dump'!$E$2:$AI$400,
MATCH($A20,'Attendance Dump'!$B$2:$B$400,0),
MATCH(N$2,'Attendance Dump'!$E$1:$AI$1,0)
),
INDEX('Active Hour''s Dump'!$D$3:$AH$337,
MATCH($C20,'Active Hour''s Dump'!$A$3:$A$337,0),
MATCH(N$2,'Active Hour''s Dump'!$D$2:$AH$2,0)
))),"")</f>
        <v>329.089</v>
      </c>
      <c r="O20" s="13" t="str">
        <f>_xlfn.IFNA(IF(O$3="Productivity",
INDEX('Productivity Dump'!$E$4:$AJ$500,
MATCH($A20,'Productivity Dump'!$A$4:$A$500,0),
MATCH(O$2,'Productivity Dump'!$E$3:$AJ$3,0)
),
IF(O$3="Attendance",
INDEX('Attendance Dump'!$E$2:$AI$400,
MATCH($A20,'Attendance Dump'!$B$2:$B$400,0),
MATCH(O$2,'Attendance Dump'!$E$1:$AI$1,0)
),
INDEX('Active Hour''s Dump'!$D$3:$AH$337,
MATCH($C20,'Active Hour''s Dump'!$A$3:$A$337,0),
MATCH(O$2,'Active Hour''s Dump'!$D$2:$AH$2,0)
))),"")</f>
        <v>P</v>
      </c>
      <c r="P20" s="54">
        <f>_xlfn.IFNA(IF(P$3="Productivity",
INDEX('Productivity Dump'!$E$4:$AJ$500,
MATCH($A20,'Productivity Dump'!$A$4:$A$500,0),
MATCH(P$2,'Productivity Dump'!$E$3:$AJ$3,0)
),
IF(P$3="Attendance",
INDEX('Attendance Dump'!$E$2:$AI$400,
MATCH($A20,'Attendance Dump'!$B$2:$B$400,0),
MATCH(P$2,'Attendance Dump'!$E$1:$AI$1,0)
),
INDEX('Active Hour''s Dump'!$D$3:$AH$337,
MATCH($C20,'Active Hour''s Dump'!$A$3:$A$337,0),
MATCH(P$2,'Active Hour''s Dump'!$D$2:$AH$2,0)
))),"")</f>
        <v>3.3333333333333299</v>
      </c>
      <c r="Q20" s="13">
        <f>_xlfn.IFNA(IF(Q$3="Productivity",
INDEX('Productivity Dump'!$E$4:$AJ$500,
MATCH($A20,'Productivity Dump'!$A$4:$A$500,0),
MATCH(Q$2,'Productivity Dump'!$E$3:$AJ$3,0)
),
IF(Q$3="Attendance",
INDEX('Attendance Dump'!$E$2:$AI$400,
MATCH($A20,'Attendance Dump'!$B$2:$B$400,0),
MATCH(Q$2,'Attendance Dump'!$E$1:$AI$1,0)
),
INDEX('Active Hour''s Dump'!$D$3:$AH$337,
MATCH($C20,'Active Hour''s Dump'!$A$3:$A$337,0),
MATCH(Q$2,'Active Hour''s Dump'!$D$2:$AH$2,0)
))),"")</f>
        <v>0</v>
      </c>
      <c r="R20" s="13" t="str">
        <f>_xlfn.IFNA(IF(R$3="Productivity",
INDEX('Productivity Dump'!$E$4:$AJ$500,
MATCH($A20,'Productivity Dump'!$A$4:$A$500,0),
MATCH(R$2,'Productivity Dump'!$E$3:$AJ$3,0)
),
IF(R$3="Attendance",
INDEX('Attendance Dump'!$E$2:$AI$400,
MATCH($A20,'Attendance Dump'!$B$2:$B$400,0),
MATCH(R$2,'Attendance Dump'!$E$1:$AI$1,0)
),
INDEX('Active Hour''s Dump'!$D$3:$AH$337,
MATCH($C20,'Active Hour''s Dump'!$A$3:$A$337,0),
MATCH(R$2,'Active Hour''s Dump'!$D$2:$AH$2,0)
))),"")</f>
        <v>WO</v>
      </c>
      <c r="S20" s="54">
        <f>_xlfn.IFNA(IF(S$3="Productivity",
INDEX('Productivity Dump'!$E$4:$AJ$500,
MATCH($A20,'Productivity Dump'!$A$4:$A$500,0),
MATCH(S$2,'Productivity Dump'!$E$3:$AJ$3,0)
),
IF(S$3="Attendance",
INDEX('Attendance Dump'!$E$2:$AI$400,
MATCH($A20,'Attendance Dump'!$B$2:$B$400,0),
MATCH(S$2,'Attendance Dump'!$E$1:$AI$1,0)
),
INDEX('Active Hour''s Dump'!$D$3:$AH$337,
MATCH($C20,'Active Hour''s Dump'!$A$3:$A$337,0),
MATCH(S$2,'Active Hour''s Dump'!$D$2:$AH$2,0)
))),"")</f>
        <v>0</v>
      </c>
      <c r="T20" s="13">
        <f>_xlfn.IFNA(IF(T$3="Productivity",
INDEX('Productivity Dump'!$E$4:$AJ$500,
MATCH($A20,'Productivity Dump'!$A$4:$A$500,0),
MATCH(T$2,'Productivity Dump'!$E$3:$AJ$3,0)
),
IF(T$3="Attendance",
INDEX('Attendance Dump'!$E$2:$AI$400,
MATCH($A20,'Attendance Dump'!$B$2:$B$400,0),
MATCH(T$2,'Attendance Dump'!$E$1:$AI$1,0)
),
INDEX('Active Hour''s Dump'!$D$3:$AH$337,
MATCH($C20,'Active Hour''s Dump'!$A$3:$A$337,0),
MATCH(T$2,'Active Hour''s Dump'!$D$2:$AH$2,0)
))),"")</f>
        <v>588.60900000000004</v>
      </c>
      <c r="U20" s="13" t="str">
        <f>_xlfn.IFNA(IF(U$3="Productivity",
INDEX('Productivity Dump'!$E$4:$AJ$500,
MATCH($A20,'Productivity Dump'!$A$4:$A$500,0),
MATCH(U$2,'Productivity Dump'!$E$3:$AJ$3,0)
),
IF(U$3="Attendance",
INDEX('Attendance Dump'!$E$2:$AI$400,
MATCH($A20,'Attendance Dump'!$B$2:$B$400,0),
MATCH(U$2,'Attendance Dump'!$E$1:$AI$1,0)
),
INDEX('Active Hour''s Dump'!$D$3:$AH$337,
MATCH($C20,'Active Hour''s Dump'!$A$3:$A$337,0),
MATCH(U$2,'Active Hour''s Dump'!$D$2:$AH$2,0)
))),"")</f>
        <v>P</v>
      </c>
      <c r="V20" s="54">
        <f>_xlfn.IFNA(IF(V$3="Productivity",
INDEX('Productivity Dump'!$E$4:$AJ$500,
MATCH($A20,'Productivity Dump'!$A$4:$A$500,0),
MATCH(V$2,'Productivity Dump'!$E$3:$AJ$3,0)
),
IF(V$3="Attendance",
INDEX('Attendance Dump'!$E$2:$AI$400,
MATCH($A20,'Attendance Dump'!$B$2:$B$400,0),
MATCH(V$2,'Attendance Dump'!$E$1:$AI$1,0)
),
INDEX('Active Hour''s Dump'!$D$3:$AH$337,
MATCH($C20,'Active Hour''s Dump'!$A$3:$A$337,0),
MATCH(V$2,'Active Hour''s Dump'!$D$2:$AH$2,0)
))),"")</f>
        <v>5</v>
      </c>
      <c r="W20" s="13">
        <f>_xlfn.IFNA(IF(W$3="Productivity",
INDEX('Productivity Dump'!$E$4:$AJ$500,
MATCH($A20,'Productivity Dump'!$A$4:$A$500,0),
MATCH(W$2,'Productivity Dump'!$E$3:$AJ$3,0)
),
IF(W$3="Attendance",
INDEX('Attendance Dump'!$E$2:$AI$400,
MATCH($A20,'Attendance Dump'!$B$2:$B$400,0),
MATCH(W$2,'Attendance Dump'!$E$1:$AI$1,0)
),
INDEX('Active Hour''s Dump'!$D$3:$AH$337,
MATCH($C20,'Active Hour''s Dump'!$A$3:$A$337,0),
MATCH(W$2,'Active Hour''s Dump'!$D$2:$AH$2,0)
))),"")</f>
        <v>1190.2399999999998</v>
      </c>
      <c r="X20" s="13" t="str">
        <f>_xlfn.IFNA(IF(X$3="Productivity",
INDEX('Productivity Dump'!$E$4:$AJ$500,
MATCH($A20,'Productivity Dump'!$A$4:$A$500,0),
MATCH(X$2,'Productivity Dump'!$E$3:$AJ$3,0)
),
IF(X$3="Attendance",
INDEX('Attendance Dump'!$E$2:$AI$400,
MATCH($A20,'Attendance Dump'!$B$2:$B$400,0),
MATCH(X$2,'Attendance Dump'!$E$1:$AI$1,0)
),
INDEX('Active Hour''s Dump'!$D$3:$AH$337,
MATCH($C20,'Active Hour''s Dump'!$A$3:$A$337,0),
MATCH(X$2,'Active Hour''s Dump'!$D$2:$AH$2,0)
))),"")</f>
        <v>P</v>
      </c>
      <c r="Y20" s="54">
        <f>_xlfn.IFNA(IF(Y$3="Productivity",
INDEX('Productivity Dump'!$E$4:$AJ$500,
MATCH($A20,'Productivity Dump'!$A$4:$A$500,0),
MATCH(Y$2,'Productivity Dump'!$E$3:$AJ$3,0)
),
IF(Y$3="Attendance",
INDEX('Attendance Dump'!$E$2:$AI$400,
MATCH($A20,'Attendance Dump'!$B$2:$B$400,0),
MATCH(Y$2,'Attendance Dump'!$E$1:$AI$1,0)
),
INDEX('Active Hour''s Dump'!$D$3:$AH$337,
MATCH($C20,'Active Hour''s Dump'!$A$3:$A$337,0),
MATCH(Y$2,'Active Hour''s Dump'!$D$2:$AH$2,0)
))),"")</f>
        <v>8.5833333333333304</v>
      </c>
      <c r="Z20" s="13">
        <f>_xlfn.IFNA(IF(Z$3="Productivity",
INDEX('Productivity Dump'!$E$4:$AJ$500,
MATCH($A20,'Productivity Dump'!$A$4:$A$500,0),
MATCH(Z$2,'Productivity Dump'!$E$3:$AJ$3,0)
),
IF(Z$3="Attendance",
INDEX('Attendance Dump'!$E$2:$AI$400,
MATCH($A20,'Attendance Dump'!$B$2:$B$400,0),
MATCH(Z$2,'Attendance Dump'!$E$1:$AI$1,0)
),
INDEX('Active Hour''s Dump'!$D$3:$AH$337,
MATCH($C20,'Active Hour''s Dump'!$A$3:$A$337,0),
MATCH(Z$2,'Active Hour''s Dump'!$D$2:$AH$2,0)
))),"")</f>
        <v>1206.7269999999999</v>
      </c>
      <c r="AA20" s="13" t="str">
        <f>_xlfn.IFNA(IF(AA$3="Productivity",
INDEX('Productivity Dump'!$E$4:$AJ$500,
MATCH($A20,'Productivity Dump'!$A$4:$A$500,0),
MATCH(AA$2,'Productivity Dump'!$E$3:$AJ$3,0)
),
IF(AA$3="Attendance",
INDEX('Attendance Dump'!$E$2:$AI$400,
MATCH($A20,'Attendance Dump'!$B$2:$B$400,0),
MATCH(AA$2,'Attendance Dump'!$E$1:$AI$1,0)
),
INDEX('Active Hour''s Dump'!$D$3:$AH$337,
MATCH($C20,'Active Hour''s Dump'!$A$3:$A$337,0),
MATCH(AA$2,'Active Hour''s Dump'!$D$2:$AH$2,0)
))),"")</f>
        <v>P</v>
      </c>
      <c r="AB20" s="54">
        <f>_xlfn.IFNA(IF(AB$3="Productivity",
INDEX('Productivity Dump'!$E$4:$AJ$500,
MATCH($A20,'Productivity Dump'!$A$4:$A$500,0),
MATCH(AB$2,'Productivity Dump'!$E$3:$AJ$3,0)
),
IF(AB$3="Attendance",
INDEX('Attendance Dump'!$E$2:$AI$400,
MATCH($A20,'Attendance Dump'!$B$2:$B$400,0),
MATCH(AB$2,'Attendance Dump'!$E$1:$AI$1,0)
),
INDEX('Active Hour''s Dump'!$D$3:$AH$337,
MATCH($C20,'Active Hour''s Dump'!$A$3:$A$337,0),
MATCH(AB$2,'Active Hour''s Dump'!$D$2:$AH$2,0)
))),"")</f>
        <v>6.75</v>
      </c>
      <c r="AC20" s="13">
        <f>_xlfn.IFNA(IF(AC$3="Productivity",
INDEX('Productivity Dump'!$E$4:$AJ$500,
MATCH($A20,'Productivity Dump'!$A$4:$A$500,0),
MATCH(AC$2,'Productivity Dump'!$E$3:$AJ$3,0)
),
IF(AC$3="Attendance",
INDEX('Attendance Dump'!$E$2:$AI$400,
MATCH($A20,'Attendance Dump'!$B$2:$B$400,0),
MATCH(AC$2,'Attendance Dump'!$E$1:$AI$1,0)
),
INDEX('Active Hour''s Dump'!$D$3:$AH$337,
MATCH($C20,'Active Hour''s Dump'!$A$3:$A$337,0),
MATCH(AC$2,'Active Hour''s Dump'!$D$2:$AH$2,0)
))),"")</f>
        <v>1205.8770000000002</v>
      </c>
      <c r="AD20" s="13" t="str">
        <f>_xlfn.IFNA(IF(AD$3="Productivity",
INDEX('Productivity Dump'!$E$4:$AJ$500,
MATCH($A20,'Productivity Dump'!$A$4:$A$500,0),
MATCH(AD$2,'Productivity Dump'!$E$3:$AJ$3,0)
),
IF(AD$3="Attendance",
INDEX('Attendance Dump'!$E$2:$AI$400,
MATCH($A20,'Attendance Dump'!$B$2:$B$400,0),
MATCH(AD$2,'Attendance Dump'!$E$1:$AI$1,0)
),
INDEX('Active Hour''s Dump'!$D$3:$AH$337,
MATCH($C20,'Active Hour''s Dump'!$A$3:$A$337,0),
MATCH(AD$2,'Active Hour''s Dump'!$D$2:$AH$2,0)
))),"")</f>
        <v>P</v>
      </c>
      <c r="AE20" s="54">
        <f>_xlfn.IFNA(IF(AE$3="Productivity",
INDEX('Productivity Dump'!$E$4:$AJ$500,
MATCH($A20,'Productivity Dump'!$A$4:$A$500,0),
MATCH(AE$2,'Productivity Dump'!$E$3:$AJ$3,0)
),
IF(AE$3="Attendance",
INDEX('Attendance Dump'!$E$2:$AI$400,
MATCH($A20,'Attendance Dump'!$B$2:$B$400,0),
MATCH(AE$2,'Attendance Dump'!$E$1:$AI$1,0)
),
INDEX('Active Hour''s Dump'!$D$3:$AH$337,
MATCH($C20,'Active Hour''s Dump'!$A$3:$A$337,0),
MATCH(AE$2,'Active Hour''s Dump'!$D$2:$AH$2,0)
))),"")</f>
        <v>8.1666666666666696</v>
      </c>
      <c r="AF20" s="13">
        <f>_xlfn.IFNA(IF(AF$3="Productivity",
INDEX('Productivity Dump'!$E$4:$AJ$500,
MATCH($A20,'Productivity Dump'!$A$4:$A$500,0),
MATCH(AF$2,'Productivity Dump'!$E$3:$AJ$3,0)
),
IF(AF$3="Attendance",
INDEX('Attendance Dump'!$E$2:$AI$400,
MATCH($A20,'Attendance Dump'!$B$2:$B$400,0),
MATCH(AF$2,'Attendance Dump'!$E$1:$AI$1,0)
),
INDEX('Active Hour''s Dump'!$D$3:$AH$337,
MATCH($C20,'Active Hour''s Dump'!$A$3:$A$337,0),
MATCH(AF$2,'Active Hour''s Dump'!$D$2:$AH$2,0)
))),"")</f>
        <v>1008.8960000000001</v>
      </c>
      <c r="AG20" s="13" t="str">
        <f>_xlfn.IFNA(IF(AG$3="Productivity",
INDEX('Productivity Dump'!$E$4:$AJ$500,
MATCH($A20,'Productivity Dump'!$A$4:$A$500,0),
MATCH(AG$2,'Productivity Dump'!$E$3:$AJ$3,0)
),
IF(AG$3="Attendance",
INDEX('Attendance Dump'!$E$2:$AI$400,
MATCH($A20,'Attendance Dump'!$B$2:$B$400,0),
MATCH(AG$2,'Attendance Dump'!$E$1:$AI$1,0)
),
INDEX('Active Hour''s Dump'!$D$3:$AH$337,
MATCH($C20,'Active Hour''s Dump'!$A$3:$A$337,0),
MATCH(AG$2,'Active Hour''s Dump'!$D$2:$AH$2,0)
))),"")</f>
        <v>P</v>
      </c>
      <c r="AH20" s="54">
        <f>_xlfn.IFNA(IF(AH$3="Productivity",
INDEX('Productivity Dump'!$E$4:$AJ$500,
MATCH($A20,'Productivity Dump'!$A$4:$A$500,0),
MATCH(AH$2,'Productivity Dump'!$E$3:$AJ$3,0)
),
IF(AH$3="Attendance",
INDEX('Attendance Dump'!$E$2:$AI$400,
MATCH($A20,'Attendance Dump'!$B$2:$B$400,0),
MATCH(AH$2,'Attendance Dump'!$E$1:$AI$1,0)
),
INDEX('Active Hour''s Dump'!$D$3:$AH$337,
MATCH($C20,'Active Hour''s Dump'!$A$3:$A$337,0),
MATCH(AH$2,'Active Hour''s Dump'!$D$2:$AH$2,0)
))),"")</f>
        <v>7.4166666666666696</v>
      </c>
      <c r="AI20" s="13">
        <f>_xlfn.IFNA(IF(AI$3="Productivity",
INDEX('Productivity Dump'!$E$4:$AJ$500,
MATCH($A20,'Productivity Dump'!$A$4:$A$500,0),
MATCH(AI$2,'Productivity Dump'!$E$3:$AJ$3,0)
),
IF(AI$3="Attendance",
INDEX('Attendance Dump'!$E$2:$AI$400,
MATCH($A20,'Attendance Dump'!$B$2:$B$400,0),
MATCH(AI$2,'Attendance Dump'!$E$1:$AI$1,0)
),
INDEX('Active Hour''s Dump'!$D$3:$AH$337,
MATCH($C20,'Active Hour''s Dump'!$A$3:$A$337,0),
MATCH(AI$2,'Active Hour''s Dump'!$D$2:$AH$2,0)
))),"")</f>
        <v>661.06899999999996</v>
      </c>
      <c r="AJ20" s="13" t="str">
        <f>_xlfn.IFNA(IF(AJ$3="Productivity",
INDEX('Productivity Dump'!$E$4:$AJ$500,
MATCH($A20,'Productivity Dump'!$A$4:$A$500,0),
MATCH(AJ$2,'Productivity Dump'!$E$3:$AJ$3,0)
),
IF(AJ$3="Attendance",
INDEX('Attendance Dump'!$E$2:$AI$400,
MATCH($A20,'Attendance Dump'!$B$2:$B$400,0),
MATCH(AJ$2,'Attendance Dump'!$E$1:$AI$1,0)
),
INDEX('Active Hour''s Dump'!$D$3:$AH$337,
MATCH($C20,'Active Hour''s Dump'!$A$3:$A$337,0),
MATCH(AJ$2,'Active Hour''s Dump'!$D$2:$AH$2,0)
))),"")</f>
        <v>P</v>
      </c>
      <c r="AK20" s="54">
        <f>_xlfn.IFNA(IF(AK$3="Productivity",
INDEX('Productivity Dump'!$E$4:$AJ$500,
MATCH($A20,'Productivity Dump'!$A$4:$A$500,0),
MATCH(AK$2,'Productivity Dump'!$E$3:$AJ$3,0)
),
IF(AK$3="Attendance",
INDEX('Attendance Dump'!$E$2:$AI$400,
MATCH($A20,'Attendance Dump'!$B$2:$B$400,0),
MATCH(AK$2,'Attendance Dump'!$E$1:$AI$1,0)
),
INDEX('Active Hour''s Dump'!$D$3:$AH$337,
MATCH($C20,'Active Hour''s Dump'!$A$3:$A$337,0),
MATCH(AK$2,'Active Hour''s Dump'!$D$2:$AH$2,0)
))),"")</f>
        <v>6</v>
      </c>
      <c r="AL20" s="13">
        <f>_xlfn.IFNA(IF(AL$3="Productivity",
INDEX('Productivity Dump'!$E$4:$AJ$500,
MATCH($A20,'Productivity Dump'!$A$4:$A$500,0),
MATCH(AL$2,'Productivity Dump'!$E$3:$AJ$3,0)
),
IF(AL$3="Attendance",
INDEX('Attendance Dump'!$E$2:$AI$400,
MATCH($A20,'Attendance Dump'!$B$2:$B$400,0),
MATCH(AL$2,'Attendance Dump'!$E$1:$AI$1,0)
),
INDEX('Active Hour''s Dump'!$D$3:$AH$337,
MATCH($C20,'Active Hour''s Dump'!$A$3:$A$337,0),
MATCH(AL$2,'Active Hour''s Dump'!$D$2:$AH$2,0)
))),"")</f>
        <v>0</v>
      </c>
      <c r="AM20" s="13" t="str">
        <f>_xlfn.IFNA(IF(AM$3="Productivity",
INDEX('Productivity Dump'!$E$4:$AJ$500,
MATCH($A20,'Productivity Dump'!$A$4:$A$500,0),
MATCH(AM$2,'Productivity Dump'!$E$3:$AJ$3,0)
),
IF(AM$3="Attendance",
INDEX('Attendance Dump'!$E$2:$AI$400,
MATCH($A20,'Attendance Dump'!$B$2:$B$400,0),
MATCH(AM$2,'Attendance Dump'!$E$1:$AI$1,0)
),
INDEX('Active Hour''s Dump'!$D$3:$AH$337,
MATCH($C20,'Active Hour''s Dump'!$A$3:$A$337,0),
MATCH(AM$2,'Active Hour''s Dump'!$D$2:$AH$2,0)
))),"")</f>
        <v>WO</v>
      </c>
      <c r="AN20" s="54">
        <f>_xlfn.IFNA(IF(AN$3="Productivity",
INDEX('Productivity Dump'!$E$4:$AJ$500,
MATCH($A20,'Productivity Dump'!$A$4:$A$500,0),
MATCH(AN$2,'Productivity Dump'!$E$3:$AJ$3,0)
),
IF(AN$3="Attendance",
INDEX('Attendance Dump'!$E$2:$AI$400,
MATCH($A20,'Attendance Dump'!$B$2:$B$400,0),
MATCH(AN$2,'Attendance Dump'!$E$1:$AI$1,0)
),
INDEX('Active Hour''s Dump'!$D$3:$AH$337,
MATCH($C20,'Active Hour''s Dump'!$A$3:$A$337,0),
MATCH(AN$2,'Active Hour''s Dump'!$D$2:$AH$2,0)
))),"")</f>
        <v>0</v>
      </c>
      <c r="AO20" s="13">
        <f>_xlfn.IFNA(IF(AO$3="Productivity",
INDEX('Productivity Dump'!$E$4:$AJ$500,
MATCH($A20,'Productivity Dump'!$A$4:$A$500,0),
MATCH(AO$2,'Productivity Dump'!$E$3:$AJ$3,0)
),
IF(AO$3="Attendance",
INDEX('Attendance Dump'!$E$2:$AI$400,
MATCH($A20,'Attendance Dump'!$B$2:$B$400,0),
MATCH(AO$2,'Attendance Dump'!$E$1:$AI$1,0)
),
INDEX('Active Hour''s Dump'!$D$3:$AH$337,
MATCH($C20,'Active Hour''s Dump'!$A$3:$A$337,0),
MATCH(AO$2,'Active Hour''s Dump'!$D$2:$AH$2,0)
))),"")</f>
        <v>540.0440000000001</v>
      </c>
      <c r="AP20" s="13" t="str">
        <f>_xlfn.IFNA(IF(AP$3="Productivity",
INDEX('Productivity Dump'!$E$4:$AJ$500,
MATCH($A20,'Productivity Dump'!$A$4:$A$500,0),
MATCH(AP$2,'Productivity Dump'!$E$3:$AJ$3,0)
),
IF(AP$3="Attendance",
INDEX('Attendance Dump'!$E$2:$AI$400,
MATCH($A20,'Attendance Dump'!$B$2:$B$400,0),
MATCH(AP$2,'Attendance Dump'!$E$1:$AI$1,0)
),
INDEX('Active Hour''s Dump'!$D$3:$AH$337,
MATCH($C20,'Active Hour''s Dump'!$A$3:$A$337,0),
MATCH(AP$2,'Active Hour''s Dump'!$D$2:$AH$2,0)
))),"")</f>
        <v>P</v>
      </c>
      <c r="AQ20" s="54">
        <f>_xlfn.IFNA(IF(AQ$3="Productivity",
INDEX('Productivity Dump'!$E$4:$AJ$500,
MATCH($A20,'Productivity Dump'!$A$4:$A$500,0),
MATCH(AQ$2,'Productivity Dump'!$E$3:$AJ$3,0)
),
IF(AQ$3="Attendance",
INDEX('Attendance Dump'!$E$2:$AI$400,
MATCH($A20,'Attendance Dump'!$B$2:$B$400,0),
MATCH(AQ$2,'Attendance Dump'!$E$1:$AI$1,0)
),
INDEX('Active Hour''s Dump'!$D$3:$AH$337,
MATCH($C20,'Active Hour''s Dump'!$A$3:$A$337,0),
MATCH(AQ$2,'Active Hour''s Dump'!$D$2:$AH$2,0)
))),"")</f>
        <v>4.5</v>
      </c>
      <c r="AR20" s="13">
        <f>_xlfn.IFNA(IF(AR$3="Productivity",
INDEX('Productivity Dump'!$E$4:$AJ$500,
MATCH($A20,'Productivity Dump'!$A$4:$A$500,0),
MATCH(AR$2,'Productivity Dump'!$E$3:$AJ$3,0)
),
IF(AR$3="Attendance",
INDEX('Attendance Dump'!$E$2:$AI$400,
MATCH($A20,'Attendance Dump'!$B$2:$B$400,0),
MATCH(AR$2,'Attendance Dump'!$E$1:$AI$1,0)
),
INDEX('Active Hour''s Dump'!$D$3:$AH$337,
MATCH($C20,'Active Hour''s Dump'!$A$3:$A$337,0),
MATCH(AR$2,'Active Hour''s Dump'!$D$2:$AH$2,0)
))),"")</f>
        <v>1204.6480000000001</v>
      </c>
      <c r="AS20" s="13" t="str">
        <f>_xlfn.IFNA(IF(AS$3="Productivity",
INDEX('Productivity Dump'!$E$4:$AJ$500,
MATCH($A20,'Productivity Dump'!$A$4:$A$500,0),
MATCH(AS$2,'Productivity Dump'!$E$3:$AJ$3,0)
),
IF(AS$3="Attendance",
INDEX('Attendance Dump'!$E$2:$AI$400,
MATCH($A20,'Attendance Dump'!$B$2:$B$400,0),
MATCH(AS$2,'Attendance Dump'!$E$1:$AI$1,0)
),
INDEX('Active Hour''s Dump'!$D$3:$AH$337,
MATCH($C20,'Active Hour''s Dump'!$A$3:$A$337,0),
MATCH(AS$2,'Active Hour''s Dump'!$D$2:$AH$2,0)
))),"")</f>
        <v>P</v>
      </c>
      <c r="AT20" s="54">
        <f>_xlfn.IFNA(IF(AT$3="Productivity",
INDEX('Productivity Dump'!$E$4:$AJ$500,
MATCH($A20,'Productivity Dump'!$A$4:$A$500,0),
MATCH(AT$2,'Productivity Dump'!$E$3:$AJ$3,0)
),
IF(AT$3="Attendance",
INDEX('Attendance Dump'!$E$2:$AI$400,
MATCH($A20,'Attendance Dump'!$B$2:$B$400,0),
MATCH(AT$2,'Attendance Dump'!$E$1:$AI$1,0)
),
INDEX('Active Hour''s Dump'!$D$3:$AH$337,
MATCH($C20,'Active Hour''s Dump'!$A$3:$A$337,0),
MATCH(AT$2,'Active Hour''s Dump'!$D$2:$AH$2,0)
))),"")</f>
        <v>9.0833333333333304</v>
      </c>
      <c r="AU20" s="13">
        <f>_xlfn.IFNA(IF(AU$3="Productivity",
INDEX('Productivity Dump'!$E$4:$AJ$500,
MATCH($A20,'Productivity Dump'!$A$4:$A$500,0),
MATCH(AU$2,'Productivity Dump'!$E$3:$AJ$3,0)
),
IF(AU$3="Attendance",
INDEX('Attendance Dump'!$E$2:$AI$400,
MATCH($A20,'Attendance Dump'!$B$2:$B$400,0),
MATCH(AU$2,'Attendance Dump'!$E$1:$AI$1,0)
),
INDEX('Active Hour''s Dump'!$D$3:$AH$337,
MATCH($C20,'Active Hour''s Dump'!$A$3:$A$337,0),
MATCH(AU$2,'Active Hour''s Dump'!$D$2:$AH$2,0)
))),"")</f>
        <v>1214.9770000000001</v>
      </c>
      <c r="AV20" s="13" t="str">
        <f>_xlfn.IFNA(IF(AV$3="Productivity",
INDEX('Productivity Dump'!$E$4:$AJ$500,
MATCH($A20,'Productivity Dump'!$A$4:$A$500,0),
MATCH(AV$2,'Productivity Dump'!$E$3:$AJ$3,0)
),
IF(AV$3="Attendance",
INDEX('Attendance Dump'!$E$2:$AI$400,
MATCH($A20,'Attendance Dump'!$B$2:$B$400,0),
MATCH(AV$2,'Attendance Dump'!$E$1:$AI$1,0)
),
INDEX('Active Hour''s Dump'!$D$3:$AH$337,
MATCH($C20,'Active Hour''s Dump'!$A$3:$A$337,0),
MATCH(AV$2,'Active Hour''s Dump'!$D$2:$AH$2,0)
))),"")</f>
        <v>P</v>
      </c>
      <c r="AW20" s="54">
        <f>_xlfn.IFNA(IF(AW$3="Productivity",
INDEX('Productivity Dump'!$E$4:$AJ$500,
MATCH($A20,'Productivity Dump'!$A$4:$A$500,0),
MATCH(AW$2,'Productivity Dump'!$E$3:$AJ$3,0)
),
IF(AW$3="Attendance",
INDEX('Attendance Dump'!$E$2:$AI$400,
MATCH($A20,'Attendance Dump'!$B$2:$B$400,0),
MATCH(AW$2,'Attendance Dump'!$E$1:$AI$1,0)
),
INDEX('Active Hour''s Dump'!$D$3:$AH$337,
MATCH($C20,'Active Hour''s Dump'!$A$3:$A$337,0),
MATCH(AW$2,'Active Hour''s Dump'!$D$2:$AH$2,0)
))),"")</f>
        <v>7.8333333333333304</v>
      </c>
      <c r="AX20" s="13">
        <f>_xlfn.IFNA(IF(AX$3="Productivity",
INDEX('Productivity Dump'!$E$4:$AJ$500,
MATCH($A20,'Productivity Dump'!$A$4:$A$500,0),
MATCH(AX$2,'Productivity Dump'!$E$3:$AJ$3,0)
),
IF(AX$3="Attendance",
INDEX('Attendance Dump'!$E$2:$AI$400,
MATCH($A20,'Attendance Dump'!$B$2:$B$400,0),
MATCH(AX$2,'Attendance Dump'!$E$1:$AI$1,0)
),
INDEX('Active Hour''s Dump'!$D$3:$AH$337,
MATCH($C20,'Active Hour''s Dump'!$A$3:$A$337,0),
MATCH(AX$2,'Active Hour''s Dump'!$D$2:$AH$2,0)
))),"")</f>
        <v>1200.4839999999997</v>
      </c>
      <c r="AY20" s="13" t="str">
        <f>_xlfn.IFNA(IF(AY$3="Productivity",
INDEX('Productivity Dump'!$E$4:$AJ$500,
MATCH($A20,'Productivity Dump'!$A$4:$A$500,0),
MATCH(AY$2,'Productivity Dump'!$E$3:$AJ$3,0)
),
IF(AY$3="Attendance",
INDEX('Attendance Dump'!$E$2:$AI$400,
MATCH($A20,'Attendance Dump'!$B$2:$B$400,0),
MATCH(AY$2,'Attendance Dump'!$E$1:$AI$1,0)
),
INDEX('Active Hour''s Dump'!$D$3:$AH$337,
MATCH($C20,'Active Hour''s Dump'!$A$3:$A$337,0),
MATCH(AY$2,'Active Hour''s Dump'!$D$2:$AH$2,0)
))),"")</f>
        <v>P</v>
      </c>
      <c r="AZ20" s="54">
        <f>_xlfn.IFNA(IF(AZ$3="Productivity",
INDEX('Productivity Dump'!$E$4:$AJ$500,
MATCH($A20,'Productivity Dump'!$A$4:$A$500,0),
MATCH(AZ$2,'Productivity Dump'!$E$3:$AJ$3,0)
),
IF(AZ$3="Attendance",
INDEX('Attendance Dump'!$E$2:$AI$400,
MATCH($A20,'Attendance Dump'!$B$2:$B$400,0),
MATCH(AZ$2,'Attendance Dump'!$E$1:$AI$1,0)
),
INDEX('Active Hour''s Dump'!$D$3:$AH$337,
MATCH($C20,'Active Hour''s Dump'!$A$3:$A$337,0),
MATCH(AZ$2,'Active Hour''s Dump'!$D$2:$AH$2,0)
))),"")</f>
        <v>7.8333333333333304</v>
      </c>
      <c r="BA20" s="13">
        <f>_xlfn.IFNA(IF(BA$3="Productivity",
INDEX('Productivity Dump'!$E$4:$AJ$500,
MATCH($A20,'Productivity Dump'!$A$4:$A$500,0),
MATCH(BA$2,'Productivity Dump'!$E$3:$AJ$3,0)
),
IF(BA$3="Attendance",
INDEX('Attendance Dump'!$E$2:$AI$400,
MATCH($A20,'Attendance Dump'!$B$2:$B$400,0),
MATCH(BA$2,'Attendance Dump'!$E$1:$AI$1,0)
),
INDEX('Active Hour''s Dump'!$D$3:$AH$337,
MATCH($C20,'Active Hour''s Dump'!$A$3:$A$337,0),
MATCH(BA$2,'Active Hour''s Dump'!$D$2:$AH$2,0)
))),"")</f>
        <v>935.5440000000001</v>
      </c>
      <c r="BB20" s="13" t="str">
        <f>_xlfn.IFNA(IF(BB$3="Productivity",
INDEX('Productivity Dump'!$E$4:$AJ$500,
MATCH($A20,'Productivity Dump'!$A$4:$A$500,0),
MATCH(BB$2,'Productivity Dump'!$E$3:$AJ$3,0)
),
IF(BB$3="Attendance",
INDEX('Attendance Dump'!$E$2:$AI$400,
MATCH($A20,'Attendance Dump'!$B$2:$B$400,0),
MATCH(BB$2,'Attendance Dump'!$E$1:$AI$1,0)
),
INDEX('Active Hour''s Dump'!$D$3:$AH$337,
MATCH($C20,'Active Hour''s Dump'!$A$3:$A$337,0),
MATCH(BB$2,'Active Hour''s Dump'!$D$2:$AH$2,0)
))),"")</f>
        <v>P</v>
      </c>
      <c r="BC20" s="54">
        <f>_xlfn.IFNA(IF(BC$3="Productivity",
INDEX('Productivity Dump'!$E$4:$AJ$500,
MATCH($A20,'Productivity Dump'!$A$4:$A$500,0),
MATCH(BC$2,'Productivity Dump'!$E$3:$AJ$3,0)
),
IF(BC$3="Attendance",
INDEX('Attendance Dump'!$E$2:$AI$400,
MATCH($A20,'Attendance Dump'!$B$2:$B$400,0),
MATCH(BC$2,'Attendance Dump'!$E$1:$AI$1,0)
),
INDEX('Active Hour''s Dump'!$D$3:$AH$337,
MATCH($C20,'Active Hour''s Dump'!$A$3:$A$337,0),
MATCH(BC$2,'Active Hour''s Dump'!$D$2:$AH$2,0)
))),"")</f>
        <v>7.3333333333333304</v>
      </c>
      <c r="BD20" s="13">
        <f>_xlfn.IFNA(IF(BD$3="Productivity",
INDEX('Productivity Dump'!$E$4:$AJ$500,
MATCH($A20,'Productivity Dump'!$A$4:$A$500,0),
MATCH(BD$2,'Productivity Dump'!$E$3:$AJ$3,0)
),
IF(BD$3="Attendance",
INDEX('Attendance Dump'!$E$2:$AI$400,
MATCH($A20,'Attendance Dump'!$B$2:$B$400,0),
MATCH(BD$2,'Attendance Dump'!$E$1:$AI$1,0)
),
INDEX('Active Hour''s Dump'!$D$3:$AH$337,
MATCH($C20,'Active Hour''s Dump'!$A$3:$A$337,0),
MATCH(BD$2,'Active Hour''s Dump'!$D$2:$AH$2,0)
))),"")</f>
        <v>272.73199999999997</v>
      </c>
      <c r="BE20" s="13" t="str">
        <f>_xlfn.IFNA(IF(BE$3="Productivity",
INDEX('Productivity Dump'!$E$4:$AJ$500,
MATCH($A20,'Productivity Dump'!$A$4:$A$500,0),
MATCH(BE$2,'Productivity Dump'!$E$3:$AJ$3,0)
),
IF(BE$3="Attendance",
INDEX('Attendance Dump'!$E$2:$AI$400,
MATCH($A20,'Attendance Dump'!$B$2:$B$400,0),
MATCH(BE$2,'Attendance Dump'!$E$1:$AI$1,0)
),
INDEX('Active Hour''s Dump'!$D$3:$AH$337,
MATCH($C20,'Active Hour''s Dump'!$A$3:$A$337,0),
MATCH(BE$2,'Active Hour''s Dump'!$D$2:$AH$2,0)
))),"")</f>
        <v>P</v>
      </c>
      <c r="BF20" s="54">
        <f>_xlfn.IFNA(IF(BF$3="Productivity",
INDEX('Productivity Dump'!$E$4:$AJ$500,
MATCH($A20,'Productivity Dump'!$A$4:$A$500,0),
MATCH(BF$2,'Productivity Dump'!$E$3:$AJ$3,0)
),
IF(BF$3="Attendance",
INDEX('Attendance Dump'!$E$2:$AI$400,
MATCH($A20,'Attendance Dump'!$B$2:$B$400,0),
MATCH(BF$2,'Attendance Dump'!$E$1:$AI$1,0)
),
INDEX('Active Hour''s Dump'!$D$3:$AH$337,
MATCH($C20,'Active Hour''s Dump'!$A$3:$A$337,0),
MATCH(BF$2,'Active Hour''s Dump'!$D$2:$AH$2,0)
))),"")</f>
        <v>2.1666666666666701</v>
      </c>
      <c r="BG20" s="13">
        <f>_xlfn.IFNA(IF(BG$3="Productivity",
INDEX('Productivity Dump'!$E$4:$AJ$500,
MATCH($A20,'Productivity Dump'!$A$4:$A$500,0),
MATCH(BG$2,'Productivity Dump'!$E$3:$AJ$3,0)
),
IF(BG$3="Attendance",
INDEX('Attendance Dump'!$E$2:$AI$400,
MATCH($A20,'Attendance Dump'!$B$2:$B$400,0),
MATCH(BG$2,'Attendance Dump'!$E$1:$AI$1,0)
),
INDEX('Active Hour''s Dump'!$D$3:$AH$337,
MATCH($C20,'Active Hour''s Dump'!$A$3:$A$337,0),
MATCH(BG$2,'Active Hour''s Dump'!$D$2:$AH$2,0)
))),"")</f>
        <v>0</v>
      </c>
      <c r="BH20" s="13" t="str">
        <f>_xlfn.IFNA(IF(BH$3="Productivity",
INDEX('Productivity Dump'!$E$4:$AJ$500,
MATCH($A20,'Productivity Dump'!$A$4:$A$500,0),
MATCH(BH$2,'Productivity Dump'!$E$3:$AJ$3,0)
),
IF(BH$3="Attendance",
INDEX('Attendance Dump'!$E$2:$AI$400,
MATCH($A20,'Attendance Dump'!$B$2:$B$400,0),
MATCH(BH$2,'Attendance Dump'!$E$1:$AI$1,0)
),
INDEX('Active Hour''s Dump'!$D$3:$AH$337,
MATCH($C20,'Active Hour''s Dump'!$A$3:$A$337,0),
MATCH(BH$2,'Active Hour''s Dump'!$D$2:$AH$2,0)
))),"")</f>
        <v>WO</v>
      </c>
      <c r="BI20" s="54">
        <f>_xlfn.IFNA(IF(BI$3="Productivity",
INDEX('Productivity Dump'!$E$4:$AJ$500,
MATCH($A20,'Productivity Dump'!$A$4:$A$500,0),
MATCH(BI$2,'Productivity Dump'!$E$3:$AJ$3,0)
),
IF(BI$3="Attendance",
INDEX('Attendance Dump'!$E$2:$AI$400,
MATCH($A20,'Attendance Dump'!$B$2:$B$400,0),
MATCH(BI$2,'Attendance Dump'!$E$1:$AI$1,0)
),
INDEX('Active Hour''s Dump'!$D$3:$AH$337,
MATCH($C20,'Active Hour''s Dump'!$A$3:$A$337,0),
MATCH(BI$2,'Active Hour''s Dump'!$D$2:$AH$2,0)
))),"")</f>
        <v>0</v>
      </c>
      <c r="BJ20" s="13">
        <f>_xlfn.IFNA(IF(BJ$3="Productivity",
INDEX('Productivity Dump'!$E$4:$AJ$500,
MATCH($A20,'Productivity Dump'!$A$4:$A$500,0),
MATCH(BJ$2,'Productivity Dump'!$E$3:$AJ$3,0)
),
IF(BJ$3="Attendance",
INDEX('Attendance Dump'!$E$2:$AI$400,
MATCH($A20,'Attendance Dump'!$B$2:$B$400,0),
MATCH(BJ$2,'Attendance Dump'!$E$1:$AI$1,0)
),
INDEX('Active Hour''s Dump'!$D$3:$AH$337,
MATCH($C20,'Active Hour''s Dump'!$A$3:$A$337,0),
MATCH(BJ$2,'Active Hour''s Dump'!$D$2:$AH$2,0)
))),"")</f>
        <v>603.31900000000007</v>
      </c>
      <c r="BK20" s="13" t="str">
        <f>_xlfn.IFNA(IF(BK$3="Productivity",
INDEX('Productivity Dump'!$E$4:$AJ$500,
MATCH($A20,'Productivity Dump'!$A$4:$A$500,0),
MATCH(BK$2,'Productivity Dump'!$E$3:$AJ$3,0)
),
IF(BK$3="Attendance",
INDEX('Attendance Dump'!$E$2:$AI$400,
MATCH($A20,'Attendance Dump'!$B$2:$B$400,0),
MATCH(BK$2,'Attendance Dump'!$E$1:$AI$1,0)
),
INDEX('Active Hour''s Dump'!$D$3:$AH$337,
MATCH($C20,'Active Hour''s Dump'!$A$3:$A$337,0),
MATCH(BK$2,'Active Hour''s Dump'!$D$2:$AH$2,0)
))),"")</f>
        <v>P</v>
      </c>
      <c r="BL20" s="54">
        <f>_xlfn.IFNA(IF(BL$3="Productivity",
INDEX('Productivity Dump'!$E$4:$AJ$500,
MATCH($A20,'Productivity Dump'!$A$4:$A$500,0),
MATCH(BL$2,'Productivity Dump'!$E$3:$AJ$3,0)
),
IF(BL$3="Attendance",
INDEX('Attendance Dump'!$E$2:$AI$400,
MATCH($A20,'Attendance Dump'!$B$2:$B$400,0),
MATCH(BL$2,'Attendance Dump'!$E$1:$AI$1,0)
),
INDEX('Active Hour''s Dump'!$D$3:$AH$337,
MATCH($C20,'Active Hour''s Dump'!$A$3:$A$337,0),
MATCH(BL$2,'Active Hour''s Dump'!$D$2:$AH$2,0)
))),"")</f>
        <v>4.75</v>
      </c>
      <c r="BM20" s="13">
        <f>_xlfn.IFNA(IF(BM$3="Productivity",
INDEX('Productivity Dump'!$E$4:$AJ$500,
MATCH($A20,'Productivity Dump'!$A$4:$A$500,0),
MATCH(BM$2,'Productivity Dump'!$E$3:$AJ$3,0)
),
IF(BM$3="Attendance",
INDEX('Attendance Dump'!$E$2:$AI$400,
MATCH($A20,'Attendance Dump'!$B$2:$B$400,0),
MATCH(BM$2,'Attendance Dump'!$E$1:$AI$1,0)
),
INDEX('Active Hour''s Dump'!$D$3:$AH$337,
MATCH($C20,'Active Hour''s Dump'!$A$3:$A$337,0),
MATCH(BM$2,'Active Hour''s Dump'!$D$2:$AH$2,0)
))),"")</f>
        <v>0</v>
      </c>
      <c r="BN20" s="13" t="str">
        <f>_xlfn.IFNA(IF(BN$3="Productivity",
INDEX('Productivity Dump'!$E$4:$AJ$500,
MATCH($A20,'Productivity Dump'!$A$4:$A$500,0),
MATCH(BN$2,'Productivity Dump'!$E$3:$AJ$3,0)
),
IF(BN$3="Attendance",
INDEX('Attendance Dump'!$E$2:$AI$400,
MATCH($A20,'Attendance Dump'!$B$2:$B$400,0),
MATCH(BN$2,'Attendance Dump'!$E$1:$AI$1,0)
),
INDEX('Active Hour''s Dump'!$D$3:$AH$337,
MATCH($C20,'Active Hour''s Dump'!$A$3:$A$337,0),
MATCH(BN$2,'Active Hour''s Dump'!$D$2:$AH$2,0)
))),"")</f>
        <v>PL</v>
      </c>
      <c r="BO20" s="54">
        <f>_xlfn.IFNA(IF(BO$3="Productivity",
INDEX('Productivity Dump'!$E$4:$AJ$500,
MATCH($A20,'Productivity Dump'!$A$4:$A$500,0),
MATCH(BO$2,'Productivity Dump'!$E$3:$AJ$3,0)
),
IF(BO$3="Attendance",
INDEX('Attendance Dump'!$E$2:$AI$400,
MATCH($A20,'Attendance Dump'!$B$2:$B$400,0),
MATCH(BO$2,'Attendance Dump'!$E$1:$AI$1,0)
),
INDEX('Active Hour''s Dump'!$D$3:$AH$337,
MATCH($C20,'Active Hour''s Dump'!$A$3:$A$337,0),
MATCH(BO$2,'Active Hour''s Dump'!$D$2:$AH$2,0)
))),"")</f>
        <v>0</v>
      </c>
      <c r="BP20" s="13">
        <f>_xlfn.IFNA(IF(BP$3="Productivity",
INDEX('Productivity Dump'!$E$4:$AJ$500,
MATCH($A20,'Productivity Dump'!$A$4:$A$500,0),
MATCH(BP$2,'Productivity Dump'!$E$3:$AJ$3,0)
),
IF(BP$3="Attendance",
INDEX('Attendance Dump'!$E$2:$AI$400,
MATCH($A20,'Attendance Dump'!$B$2:$B$400,0),
MATCH(BP$2,'Attendance Dump'!$E$1:$AI$1,0)
),
INDEX('Active Hour''s Dump'!$D$3:$AH$337,
MATCH($C20,'Active Hour''s Dump'!$A$3:$A$337,0),
MATCH(BP$2,'Active Hour''s Dump'!$D$2:$AH$2,0)
))),"")</f>
        <v>1202.2060000000001</v>
      </c>
      <c r="BQ20" s="13" t="str">
        <f>_xlfn.IFNA(IF(BQ$3="Productivity",
INDEX('Productivity Dump'!$E$4:$AJ$500,
MATCH($A20,'Productivity Dump'!$A$4:$A$500,0),
MATCH(BQ$2,'Productivity Dump'!$E$3:$AJ$3,0)
),
IF(BQ$3="Attendance",
INDEX('Attendance Dump'!$E$2:$AI$400,
MATCH($A20,'Attendance Dump'!$B$2:$B$400,0),
MATCH(BQ$2,'Attendance Dump'!$E$1:$AI$1,0)
),
INDEX('Active Hour''s Dump'!$D$3:$AH$337,
MATCH($C20,'Active Hour''s Dump'!$A$3:$A$337,0),
MATCH(BQ$2,'Active Hour''s Dump'!$D$2:$AH$2,0)
))),"")</f>
        <v>P</v>
      </c>
      <c r="BR20" s="54">
        <f>_xlfn.IFNA(IF(BR$3="Productivity",
INDEX('Productivity Dump'!$E$4:$AJ$500,
MATCH($A20,'Productivity Dump'!$A$4:$A$500,0),
MATCH(BR$2,'Productivity Dump'!$E$3:$AJ$3,0)
),
IF(BR$3="Attendance",
INDEX('Attendance Dump'!$E$2:$AI$400,
MATCH($A20,'Attendance Dump'!$B$2:$B$400,0),
MATCH(BR$2,'Attendance Dump'!$E$1:$AI$1,0)
),
INDEX('Active Hour''s Dump'!$D$3:$AH$337,
MATCH($C20,'Active Hour''s Dump'!$A$3:$A$337,0),
MATCH(BR$2,'Active Hour''s Dump'!$D$2:$AH$2,0)
))),"")</f>
        <v>8.4166666666666696</v>
      </c>
      <c r="BS20" s="13">
        <f>_xlfn.IFNA(IF(BS$3="Productivity",
INDEX('Productivity Dump'!$E$4:$AJ$500,
MATCH($A20,'Productivity Dump'!$A$4:$A$500,0),
MATCH(BS$2,'Productivity Dump'!$E$3:$AJ$3,0)
),
IF(BS$3="Attendance",
INDEX('Attendance Dump'!$E$2:$AI$400,
MATCH($A20,'Attendance Dump'!$B$2:$B$400,0),
MATCH(BS$2,'Attendance Dump'!$E$1:$AI$1,0)
),
INDEX('Active Hour''s Dump'!$D$3:$AH$337,
MATCH($C20,'Active Hour''s Dump'!$A$3:$A$337,0),
MATCH(BS$2,'Active Hour''s Dump'!$D$2:$AH$2,0)
))),"")</f>
        <v>1229.0049999999999</v>
      </c>
      <c r="BT20" s="13" t="str">
        <f>_xlfn.IFNA(IF(BT$3="Productivity",
INDEX('Productivity Dump'!$E$4:$AJ$500,
MATCH($A20,'Productivity Dump'!$A$4:$A$500,0),
MATCH(BT$2,'Productivity Dump'!$E$3:$AJ$3,0)
),
IF(BT$3="Attendance",
INDEX('Attendance Dump'!$E$2:$AI$400,
MATCH($A20,'Attendance Dump'!$B$2:$B$400,0),
MATCH(BT$2,'Attendance Dump'!$E$1:$AI$1,0)
),
INDEX('Active Hour''s Dump'!$D$3:$AH$337,
MATCH($C20,'Active Hour''s Dump'!$A$3:$A$337,0),
MATCH(BT$2,'Active Hour''s Dump'!$D$2:$AH$2,0)
))),"")</f>
        <v>H(P)</v>
      </c>
      <c r="BU20" s="54">
        <f>_xlfn.IFNA(IF(BU$3="Productivity",
INDEX('Productivity Dump'!$E$4:$AJ$500,
MATCH($A20,'Productivity Dump'!$A$4:$A$500,0),
MATCH(BU$2,'Productivity Dump'!$E$3:$AJ$3,0)
),
IF(BU$3="Attendance",
INDEX('Attendance Dump'!$E$2:$AI$400,
MATCH($A20,'Attendance Dump'!$B$2:$B$400,0),
MATCH(BU$2,'Attendance Dump'!$E$1:$AI$1,0)
),
INDEX('Active Hour''s Dump'!$D$3:$AH$337,
MATCH($C20,'Active Hour''s Dump'!$A$3:$A$337,0),
MATCH(BU$2,'Active Hour''s Dump'!$D$2:$AH$2,0)
))),"")</f>
        <v>8.3333333333333304</v>
      </c>
      <c r="BV20" s="13">
        <f>_xlfn.IFNA(IF(BV$3="Productivity",
INDEX('Productivity Dump'!$E$4:$AJ$500,
MATCH($A20,'Productivity Dump'!$A$4:$A$500,0),
MATCH(BV$2,'Productivity Dump'!$E$3:$AJ$3,0)
),
IF(BV$3="Attendance",
INDEX('Attendance Dump'!$E$2:$AI$400,
MATCH($A20,'Attendance Dump'!$B$2:$B$400,0),
MATCH(BV$2,'Attendance Dump'!$E$1:$AI$1,0)
),
INDEX('Active Hour''s Dump'!$D$3:$AH$337,
MATCH($C20,'Active Hour''s Dump'!$A$3:$A$337,0),
MATCH(BV$2,'Active Hour''s Dump'!$D$2:$AH$2,0)
))),"")</f>
        <v>1109.8219999999999</v>
      </c>
      <c r="BW20" s="13" t="str">
        <f>_xlfn.IFNA(IF(BW$3="Productivity",
INDEX('Productivity Dump'!$E$4:$AJ$500,
MATCH($A20,'Productivity Dump'!$A$4:$A$500,0),
MATCH(BW$2,'Productivity Dump'!$E$3:$AJ$3,0)
),
IF(BW$3="Attendance",
INDEX('Attendance Dump'!$E$2:$AI$400,
MATCH($A20,'Attendance Dump'!$B$2:$B$400,0),
MATCH(BW$2,'Attendance Dump'!$E$1:$AI$1,0)
),
INDEX('Active Hour''s Dump'!$D$3:$AH$337,
MATCH($C20,'Active Hour''s Dump'!$A$3:$A$337,0),
MATCH(BW$2,'Active Hour''s Dump'!$D$2:$AH$2,0)
))),"")</f>
        <v>P</v>
      </c>
      <c r="BX20" s="54">
        <f>_xlfn.IFNA(IF(BX$3="Productivity",
INDEX('Productivity Dump'!$E$4:$AJ$500,
MATCH($A20,'Productivity Dump'!$A$4:$A$500,0),
MATCH(BX$2,'Productivity Dump'!$E$3:$AJ$3,0)
),
IF(BX$3="Attendance",
INDEX('Attendance Dump'!$E$2:$AI$400,
MATCH($A20,'Attendance Dump'!$B$2:$B$400,0),
MATCH(BX$2,'Attendance Dump'!$E$1:$AI$1,0)
),
INDEX('Active Hour''s Dump'!$D$3:$AH$337,
MATCH($C20,'Active Hour''s Dump'!$A$3:$A$337,0),
MATCH(BX$2,'Active Hour''s Dump'!$D$2:$AH$2,0)
))),"")</f>
        <v>7.25</v>
      </c>
      <c r="BY20" s="13">
        <f>_xlfn.IFNA(IF(BY$3="Productivity",
INDEX('Productivity Dump'!$E$4:$AJ$500,
MATCH($A20,'Productivity Dump'!$A$4:$A$500,0),
MATCH(BY$2,'Productivity Dump'!$E$3:$AJ$3,0)
),
IF(BY$3="Attendance",
INDEX('Attendance Dump'!$E$2:$AI$400,
MATCH($A20,'Attendance Dump'!$B$2:$B$400,0),
MATCH(BY$2,'Attendance Dump'!$E$1:$AI$1,0)
),
INDEX('Active Hour''s Dump'!$D$3:$AH$337,
MATCH($C20,'Active Hour''s Dump'!$A$3:$A$337,0),
MATCH(BY$2,'Active Hour''s Dump'!$D$2:$AH$2,0)
))),"")</f>
        <v>290.536</v>
      </c>
      <c r="BZ20" s="13" t="str">
        <f>_xlfn.IFNA(IF(BZ$3="Productivity",
INDEX('Productivity Dump'!$E$4:$AJ$500,
MATCH($A20,'Productivity Dump'!$A$4:$A$500,0),
MATCH(BZ$2,'Productivity Dump'!$E$3:$AJ$3,0)
),
IF(BZ$3="Attendance",
INDEX('Attendance Dump'!$E$2:$AI$400,
MATCH($A20,'Attendance Dump'!$B$2:$B$400,0),
MATCH(BZ$2,'Attendance Dump'!$E$1:$AI$1,0)
),
INDEX('Active Hour''s Dump'!$D$3:$AH$337,
MATCH($C20,'Active Hour''s Dump'!$A$3:$A$337,0),
MATCH(BZ$2,'Active Hour''s Dump'!$D$2:$AH$2,0)
))),"")</f>
        <v>P</v>
      </c>
      <c r="CA20" s="54">
        <f>_xlfn.IFNA(IF(CA$3="Productivity",
INDEX('Productivity Dump'!$E$4:$AJ$500,
MATCH($A20,'Productivity Dump'!$A$4:$A$500,0),
MATCH(CA$2,'Productivity Dump'!$E$3:$AJ$3,0)
),
IF(CA$3="Attendance",
INDEX('Attendance Dump'!$E$2:$AI$400,
MATCH($A20,'Attendance Dump'!$B$2:$B$400,0),
MATCH(CA$2,'Attendance Dump'!$E$1:$AI$1,0)
),
INDEX('Active Hour''s Dump'!$D$3:$AH$337,
MATCH($C20,'Active Hour''s Dump'!$A$3:$A$337,0),
MATCH(CA$2,'Active Hour''s Dump'!$D$2:$AH$2,0)
))),"")</f>
        <v>1.9166666666666701</v>
      </c>
      <c r="CB20" s="13">
        <f>_xlfn.IFNA(IF(CB$3="Productivity",
INDEX('Productivity Dump'!$E$4:$AJ$500,
MATCH($A20,'Productivity Dump'!$A$4:$A$500,0),
MATCH(CB$2,'Productivity Dump'!$E$3:$AJ$3,0)
),
IF(CB$3="Attendance",
INDEX('Attendance Dump'!$E$2:$AI$400,
MATCH($A20,'Attendance Dump'!$B$2:$B$400,0),
MATCH(CB$2,'Attendance Dump'!$E$1:$AI$1,0)
),
INDEX('Active Hour''s Dump'!$D$3:$AH$337,
MATCH($C20,'Active Hour''s Dump'!$A$3:$A$337,0),
MATCH(CB$2,'Active Hour''s Dump'!$D$2:$AH$2,0)
))),"")</f>
        <v>0</v>
      </c>
      <c r="CC20" s="13" t="str">
        <f>_xlfn.IFNA(IF(CC$3="Productivity",
INDEX('Productivity Dump'!$E$4:$AJ$500,
MATCH($A20,'Productivity Dump'!$A$4:$A$500,0),
MATCH(CC$2,'Productivity Dump'!$E$3:$AJ$3,0)
),
IF(CC$3="Attendance",
INDEX('Attendance Dump'!$E$2:$AI$400,
MATCH($A20,'Attendance Dump'!$B$2:$B$400,0),
MATCH(CC$2,'Attendance Dump'!$E$1:$AI$1,0)
),
INDEX('Active Hour''s Dump'!$D$3:$AH$337,
MATCH($C20,'Active Hour''s Dump'!$A$3:$A$337,0),
MATCH(CC$2,'Active Hour''s Dump'!$D$2:$AH$2,0)
))),"")</f>
        <v>WO</v>
      </c>
      <c r="CD20" s="54">
        <f>_xlfn.IFNA(IF(CD$3="Productivity",
INDEX('Productivity Dump'!$E$4:$AJ$500,
MATCH($A20,'Productivity Dump'!$A$4:$A$500,0),
MATCH(CD$2,'Productivity Dump'!$E$3:$AJ$3,0)
),
IF(CD$3="Attendance",
INDEX('Attendance Dump'!$E$2:$AI$400,
MATCH($A20,'Attendance Dump'!$B$2:$B$400,0),
MATCH(CD$2,'Attendance Dump'!$E$1:$AI$1,0)
),
INDEX('Active Hour''s Dump'!$D$3:$AH$337,
MATCH($C20,'Active Hour''s Dump'!$A$3:$A$337,0),
MATCH(CD$2,'Active Hour''s Dump'!$D$2:$AH$2,0)
))),"")</f>
        <v>0</v>
      </c>
      <c r="CE20" s="13">
        <f>_xlfn.IFNA(IF(CE$3="Productivity",
INDEX('Productivity Dump'!$E$4:$AJ$500,
MATCH($A20,'Productivity Dump'!$A$4:$A$500,0),
MATCH(CE$2,'Productivity Dump'!$E$3:$AJ$3,0)
),
IF(CE$3="Attendance",
INDEX('Attendance Dump'!$E$2:$AI$400,
MATCH($A20,'Attendance Dump'!$B$2:$B$400,0),
MATCH(CE$2,'Attendance Dump'!$E$1:$AI$1,0)
),
INDEX('Active Hour''s Dump'!$D$3:$AH$337,
MATCH($C20,'Active Hour''s Dump'!$A$3:$A$337,0),
MATCH(CE$2,'Active Hour''s Dump'!$D$2:$AH$2,0)
))),"")</f>
        <v>703.6099999999999</v>
      </c>
      <c r="CF20" s="13" t="str">
        <f>_xlfn.IFNA(IF(CF$3="Productivity",
INDEX('Productivity Dump'!$E$4:$AJ$500,
MATCH($A20,'Productivity Dump'!$A$4:$A$500,0),
MATCH(CF$2,'Productivity Dump'!$E$3:$AJ$3,0)
),
IF(CF$3="Attendance",
INDEX('Attendance Dump'!$E$2:$AI$400,
MATCH($A20,'Attendance Dump'!$B$2:$B$400,0),
MATCH(CF$2,'Attendance Dump'!$E$1:$AI$1,0)
),
INDEX('Active Hour''s Dump'!$D$3:$AH$337,
MATCH($C20,'Active Hour''s Dump'!$A$3:$A$337,0),
MATCH(CF$2,'Active Hour''s Dump'!$D$2:$AH$2,0)
))),"")</f>
        <v>P</v>
      </c>
      <c r="CG20" s="54">
        <f>_xlfn.IFNA(IF(CG$3="Productivity",
INDEX('Productivity Dump'!$E$4:$AJ$500,
MATCH($A20,'Productivity Dump'!$A$4:$A$500,0),
MATCH(CG$2,'Productivity Dump'!$E$3:$AJ$3,0)
),
IF(CG$3="Attendance",
INDEX('Attendance Dump'!$E$2:$AI$400,
MATCH($A20,'Attendance Dump'!$B$2:$B$400,0),
MATCH(CG$2,'Attendance Dump'!$E$1:$AI$1,0)
),
INDEX('Active Hour''s Dump'!$D$3:$AH$337,
MATCH($C20,'Active Hour''s Dump'!$A$3:$A$337,0),
MATCH(CG$2,'Active Hour''s Dump'!$D$2:$AH$2,0)
))),"")</f>
        <v>5</v>
      </c>
      <c r="CH20" s="13">
        <f>_xlfn.IFNA(IF(CH$3="Productivity",
INDEX('Productivity Dump'!$E$4:$AJ$500,
MATCH($A20,'Productivity Dump'!$A$4:$A$500,0),
MATCH(CH$2,'Productivity Dump'!$E$3:$AJ$3,0)
),
IF(CH$3="Attendance",
INDEX('Attendance Dump'!$E$2:$AI$400,
MATCH($A20,'Attendance Dump'!$B$2:$B$400,0),
MATCH(CH$2,'Attendance Dump'!$E$1:$AI$1,0)
),
INDEX('Active Hour''s Dump'!$D$3:$AH$337,
MATCH($C20,'Active Hour''s Dump'!$A$3:$A$337,0),
MATCH(CH$2,'Active Hour''s Dump'!$D$2:$AH$2,0)
))),"")</f>
        <v>857.14300000000003</v>
      </c>
      <c r="CI20" s="13" t="str">
        <f>_xlfn.IFNA(IF(CI$3="Productivity",
INDEX('Productivity Dump'!$E$4:$AJ$500,
MATCH($A20,'Productivity Dump'!$A$4:$A$500,0),
MATCH(CI$2,'Productivity Dump'!$E$3:$AJ$3,0)
),
IF(CI$3="Attendance",
INDEX('Attendance Dump'!$E$2:$AI$400,
MATCH($A20,'Attendance Dump'!$B$2:$B$400,0),
MATCH(CI$2,'Attendance Dump'!$E$1:$AI$1,0)
),
INDEX('Active Hour''s Dump'!$D$3:$AH$337,
MATCH($C20,'Active Hour''s Dump'!$A$3:$A$337,0),
MATCH(CI$2,'Active Hour''s Dump'!$D$2:$AH$2,0)
))),"")</f>
        <v>P</v>
      </c>
      <c r="CJ20" s="54">
        <f>_xlfn.IFNA(IF(CJ$3="Productivity",
INDEX('Productivity Dump'!$E$4:$AJ$500,
MATCH($A20,'Productivity Dump'!$A$4:$A$500,0),
MATCH(CJ$2,'Productivity Dump'!$E$3:$AJ$3,0)
),
IF(CJ$3="Attendance",
INDEX('Attendance Dump'!$E$2:$AI$400,
MATCH($A20,'Attendance Dump'!$B$2:$B$400,0),
MATCH(CJ$2,'Attendance Dump'!$E$1:$AI$1,0)
),
INDEX('Active Hour''s Dump'!$D$3:$AH$337,
MATCH($C20,'Active Hour''s Dump'!$A$3:$A$337,0),
MATCH(CJ$2,'Active Hour''s Dump'!$D$2:$AH$2,0)
))),"")</f>
        <v>6.25</v>
      </c>
      <c r="CK20" s="13">
        <f>_xlfn.IFNA(IF(CK$3="Productivity",
INDEX('Productivity Dump'!$E$4:$AJ$500,
MATCH($A20,'Productivity Dump'!$A$4:$A$500,0),
MATCH(CK$2,'Productivity Dump'!$E$3:$AJ$3,0)
),
IF(CK$3="Attendance",
INDEX('Attendance Dump'!$E$2:$AI$400,
MATCH($A20,'Attendance Dump'!$B$2:$B$400,0),
MATCH(CK$2,'Attendance Dump'!$E$1:$AI$1,0)
),
INDEX('Active Hour''s Dump'!$D$3:$AH$337,
MATCH($C20,'Active Hour''s Dump'!$A$3:$A$337,0),
MATCH(CK$2,'Active Hour''s Dump'!$D$2:$AH$2,0)
))),"")</f>
        <v>1212.7550000000001</v>
      </c>
      <c r="CL20" s="13" t="str">
        <f>_xlfn.IFNA(IF(CL$3="Productivity",
INDEX('Productivity Dump'!$E$4:$AJ$500,
MATCH($A20,'Productivity Dump'!$A$4:$A$500,0),
MATCH(CL$2,'Productivity Dump'!$E$3:$AJ$3,0)
),
IF(CL$3="Attendance",
INDEX('Attendance Dump'!$E$2:$AI$400,
MATCH($A20,'Attendance Dump'!$B$2:$B$400,0),
MATCH(CL$2,'Attendance Dump'!$E$1:$AI$1,0)
),
INDEX('Active Hour''s Dump'!$D$3:$AH$337,
MATCH($C20,'Active Hour''s Dump'!$A$3:$A$337,0),
MATCH(CL$2,'Active Hour''s Dump'!$D$2:$AH$2,0)
))),"")</f>
        <v>P</v>
      </c>
      <c r="CM20" s="54">
        <f>_xlfn.IFNA(IF(CM$3="Productivity",
INDEX('Productivity Dump'!$E$4:$AJ$500,
MATCH($A20,'Productivity Dump'!$A$4:$A$500,0),
MATCH(CM$2,'Productivity Dump'!$E$3:$AJ$3,0)
),
IF(CM$3="Attendance",
INDEX('Attendance Dump'!$E$2:$AI$400,
MATCH($A20,'Attendance Dump'!$B$2:$B$400,0),
MATCH(CM$2,'Attendance Dump'!$E$1:$AI$1,0)
),
INDEX('Active Hour''s Dump'!$D$3:$AH$337,
MATCH($C20,'Active Hour''s Dump'!$A$3:$A$337,0),
MATCH(CM$2,'Active Hour''s Dump'!$D$2:$AH$2,0)
))),"")</f>
        <v>7.5833333333333304</v>
      </c>
      <c r="CN20" s="13">
        <f>_xlfn.IFNA(IF(CN$3="Productivity",
INDEX('Productivity Dump'!$E$4:$AJ$500,
MATCH($A20,'Productivity Dump'!$A$4:$A$500,0),
MATCH(CN$2,'Productivity Dump'!$E$3:$AJ$3,0)
),
IF(CN$3="Attendance",
INDEX('Attendance Dump'!$E$2:$AI$400,
MATCH($A20,'Attendance Dump'!$B$2:$B$400,0),
MATCH(CN$2,'Attendance Dump'!$E$1:$AI$1,0)
),
INDEX('Active Hour''s Dump'!$D$3:$AH$337,
MATCH($C20,'Active Hour''s Dump'!$A$3:$A$337,0),
MATCH(CN$2,'Active Hour''s Dump'!$D$2:$AH$2,0)
))),"")</f>
        <v>0</v>
      </c>
      <c r="CO20" s="13">
        <f>_xlfn.IFNA(IF(CO$3="Productivity",
INDEX('Productivity Dump'!$E$4:$AJ$500,
MATCH($A20,'Productivity Dump'!$A$4:$A$500,0),
MATCH(CO$2,'Productivity Dump'!$E$3:$AJ$3,0)
),
IF(CO$3="Attendance",
INDEX('Attendance Dump'!$E$2:$AI$400,
MATCH($A20,'Attendance Dump'!$B$2:$B$400,0),
MATCH(CO$2,'Attendance Dump'!$E$1:$AI$1,0)
),
INDEX('Active Hour''s Dump'!$D$3:$AH$337,
MATCH($C20,'Active Hour''s Dump'!$A$3:$A$337,0),
MATCH(CO$2,'Active Hour''s Dump'!$D$2:$AH$2,0)
))),"")</f>
        <v>0</v>
      </c>
      <c r="CP20" s="54">
        <f>_xlfn.IFNA(IF(CP$3="Productivity",
INDEX('Productivity Dump'!$E$4:$AJ$500,
MATCH($A20,'Productivity Dump'!$A$4:$A$500,0),
MATCH(CP$2,'Productivity Dump'!$E$3:$AJ$3,0)
),
IF(CP$3="Attendance",
INDEX('Attendance Dump'!$E$2:$AI$400,
MATCH($A20,'Attendance Dump'!$B$2:$B$400,0),
MATCH(CP$2,'Attendance Dump'!$E$1:$AI$1,0)
),
INDEX('Active Hour''s Dump'!$D$3:$AH$337,
MATCH($C20,'Active Hour''s Dump'!$A$3:$A$337,0),
MATCH(CP$2,'Active Hour''s Dump'!$D$2:$AH$2,0)
))),"")</f>
        <v>0</v>
      </c>
      <c r="CQ20" s="13">
        <f>_xlfn.IFNA(IF(CQ$3="Productivity",
INDEX('Productivity Dump'!$E$4:$AJ$500,
MATCH($A20,'Productivity Dump'!$A$4:$A$500,0),
MATCH(CQ$2,'Productivity Dump'!$E$3:$AJ$3,0)
),
IF(CQ$3="Attendance",
INDEX('Attendance Dump'!$E$2:$AI$400,
MATCH($A20,'Attendance Dump'!$B$2:$B$400,0),
MATCH(CQ$2,'Attendance Dump'!$E$1:$AI$1,0)
),
INDEX('Active Hour''s Dump'!$D$3:$AH$337,
MATCH($C20,'Active Hour''s Dump'!$A$3:$A$337,0),
MATCH(CQ$2,'Active Hour''s Dump'!$D$2:$AH$2,0)
))),"")</f>
        <v>0</v>
      </c>
      <c r="CR20" s="13">
        <f>_xlfn.IFNA(IF(CR$3="Productivity",
INDEX('Productivity Dump'!$E$4:$AJ$500,
MATCH($A20,'Productivity Dump'!$A$4:$A$500,0),
MATCH(CR$2,'Productivity Dump'!$E$3:$AJ$3,0)
),
IF(CR$3="Attendance",
INDEX('Attendance Dump'!$E$2:$AI$400,
MATCH($A20,'Attendance Dump'!$B$2:$B$400,0),
MATCH(CR$2,'Attendance Dump'!$E$1:$AI$1,0)
),
INDEX('Active Hour''s Dump'!$D$3:$AH$337,
MATCH($C20,'Active Hour''s Dump'!$A$3:$A$337,0),
MATCH(CR$2,'Active Hour''s Dump'!$D$2:$AH$2,0)
))),"")</f>
        <v>0</v>
      </c>
      <c r="CS20" s="54">
        <f>_xlfn.IFNA(IF(CS$3="Productivity",
INDEX('Productivity Dump'!$E$4:$AJ$500,
MATCH($A20,'Productivity Dump'!$A$4:$A$500,0),
MATCH(CS$2,'Productivity Dump'!$E$3:$AJ$3,0)
),
IF(CS$3="Attendance",
INDEX('Attendance Dump'!$E$2:$AI$400,
MATCH($A20,'Attendance Dump'!$B$2:$B$400,0),
MATCH(CS$2,'Attendance Dump'!$E$1:$AI$1,0)
),
INDEX('Active Hour''s Dump'!$D$3:$AH$337,
MATCH($C20,'Active Hour''s Dump'!$A$3:$A$337,0),
MATCH(CS$2,'Active Hour''s Dump'!$D$2:$AH$2,0)
))),"")</f>
        <v>0</v>
      </c>
      <c r="CT20" s="13">
        <f>_xlfn.IFNA(IF(CT$3="Productivity",
INDEX('Productivity Dump'!$E$4:$AJ$500,
MATCH($A20,'Productivity Dump'!$A$4:$A$500,0),
MATCH(CT$2,'Productivity Dump'!$E$3:$AJ$3,0)
),
IF(CT$3="Attendance",
INDEX('Attendance Dump'!$E$2:$AI$400,
MATCH($A20,'Attendance Dump'!$B$2:$B$400,0),
MATCH(CT$2,'Attendance Dump'!$E$1:$AI$1,0)
),
INDEX('Active Hour''s Dump'!$D$3:$AH$337,
MATCH($C20,'Active Hour''s Dump'!$A$3:$A$337,0),
MATCH(CT$2,'Active Hour''s Dump'!$D$2:$AH$2,0)
))),"")</f>
        <v>0</v>
      </c>
      <c r="CU20" s="13">
        <f>_xlfn.IFNA(IF(CU$3="Productivity",
INDEX('Productivity Dump'!$E$4:$AJ$500,
MATCH($A20,'Productivity Dump'!$A$4:$A$500,0),
MATCH(CU$2,'Productivity Dump'!$E$3:$AJ$3,0)
),
IF(CU$3="Attendance",
INDEX('Attendance Dump'!$E$2:$AI$400,
MATCH($A20,'Attendance Dump'!$B$2:$B$400,0),
MATCH(CU$2,'Attendance Dump'!$E$1:$AI$1,0)
),
INDEX('Active Hour''s Dump'!$D$3:$AH$337,
MATCH($C20,'Active Hour''s Dump'!$A$3:$A$337,0),
MATCH(CU$2,'Active Hour''s Dump'!$D$2:$AH$2,0)
))),"")</f>
        <v>0</v>
      </c>
      <c r="CV20" s="54">
        <f>_xlfn.IFNA(IF(CV$3="Productivity",
INDEX('Productivity Dump'!$E$4:$AJ$500,
MATCH($A20,'Productivity Dump'!$A$4:$A$500,0),
MATCH(CV$2,'Productivity Dump'!$E$3:$AJ$3,0)
),
IF(CV$3="Attendance",
INDEX('Attendance Dump'!$E$2:$AI$400,
MATCH($A20,'Attendance Dump'!$B$2:$B$400,0),
MATCH(CV$2,'Attendance Dump'!$E$1:$AI$1,0)
),
INDEX('Active Hour''s Dump'!$D$3:$AH$337,
MATCH($C20,'Active Hour''s Dump'!$A$3:$A$337,0),
MATCH(CV$2,'Active Hour''s Dump'!$D$2:$AH$2,0)
))),"")</f>
        <v>0</v>
      </c>
      <c r="CW20" s="13"/>
      <c r="CX20" s="13"/>
      <c r="CY20" s="54"/>
      <c r="DA20" s="57">
        <f t="shared" si="59"/>
        <v>145.33333333333334</v>
      </c>
      <c r="DB20" s="35">
        <f t="shared" si="63"/>
        <v>20466.864000000001</v>
      </c>
      <c r="DC20" s="35">
        <f t="shared" si="64"/>
        <v>3810.913777777776</v>
      </c>
      <c r="DD20" s="35">
        <f t="shared" ca="1" si="60"/>
        <v>0</v>
      </c>
      <c r="DF20" s="32" cm="1">
        <f t="array" ref="DF20">SUMPRODUCT(
    (MOD(COLUMN(H20:CV20) - COLUMN(H20), 3) = 0) *
    (H20:CV20 = 0) *
    (I20:CW20 = "P") *
    (COUNTIF(UKHoliday, H$2:CV$2) = 0)
)</f>
        <v>0</v>
      </c>
      <c r="DG20" s="33" cm="1">
        <f t="array" ref="DG20">SUMPRODUCT(
  (MOD(COLUMN(H20:CV20) - COLUMN(H20), 3) = 0) *
  (H20:CV20 &gt; 0) *
  (H20:CV20 &lt; 0.5 * IF(((WEEKDAY(H$2:CV$2, 2) = 1) + (WEEKDAY(H$2:CV$2, 2) = 6)), G20, F20)) *
  (I20:CW20 = "P") *
  (COUNTIF(UKHoliday, H$2:CV$2) = 0)
)</f>
        <v>2</v>
      </c>
      <c r="DH20" s="33" cm="1">
        <f t="array" ref="DH20">SUMPRODUCT(
  (MOD(COLUMN(H20:CV20) - COLUMN(H20), 3) = 0) *
  (H20:CV20 &gt; 0.5 * IF(((WEEKDAY(H$2:CV$2, 2) = 1) + (WEEKDAY(H$2:CV$2, 2) = 6)), $G20, $F20)) *
  (H20:CV20 &lt; 0.8 * IF(((WEEKDAY(H$2:CV$2, 2) = 1) + (WEEKDAY(H$2:CV$2, 2) = 6)), $G20, $F20)) *
  (I20:CW20 = "P") *
  (COUNTIF(UKHoliday, H$2:CV$2) = 0)
)</f>
        <v>5</v>
      </c>
      <c r="DI20" s="33" cm="1">
        <f t="array" ref="DI20">SUMPRODUCT(
  (MOD(COLUMN(H20:CV20) - COLUMN(H20), 3) = 0) *
  (H20:CV20 &gt; 0.8 * IF(((WEEKDAY(H$2:CV$2, 2) = 1) + (WEEKDAY(H$2:CV$2, 2) = 6)), $G20, $F20)) *
  (H20:CV20 &lt; 1 * IF(((WEEKDAY(H$2:CV$2, 2) = 1) + (WEEKDAY(H$2:CV$2, 2) = 6)), $G20, $F20)) *
  (I20:CW20 = "P") *
  (COUNTIF(UKHoliday, H$2:CV$2) = 0)
)</f>
        <v>12</v>
      </c>
    </row>
    <row r="21" spans="1:113" x14ac:dyDescent="0.3">
      <c r="A21" s="8" t="s">
        <v>112</v>
      </c>
      <c r="B21" s="8" t="s">
        <v>903</v>
      </c>
      <c r="C21" s="9" t="s">
        <v>638</v>
      </c>
      <c r="D21" s="62" t="s">
        <v>1058</v>
      </c>
      <c r="E21" s="35">
        <v>22244.444444444445</v>
      </c>
      <c r="F21" s="35">
        <f t="shared" si="61"/>
        <v>1112.2222222222222</v>
      </c>
      <c r="G21" s="35">
        <f t="shared" si="62"/>
        <v>556.11111111111109</v>
      </c>
      <c r="H21" s="13">
        <f>_xlfn.IFNA(IF(H$3="Productivity",
INDEX('Productivity Dump'!$E$4:$AJ$500,
MATCH($A21,'Productivity Dump'!$A$4:$A$500,0),
MATCH(H$2,'Productivity Dump'!$E$3:$AJ$3,0)
),
IF(H$3="Attendance",
INDEX('Attendance Dump'!$E$2:$AI$400,
MATCH($A21,'Attendance Dump'!$B$2:$B$400,0),
MATCH(H$2,'Attendance Dump'!$E$1:$AI$1,0)
),
INDEX('Active Hour''s Dump'!$D$3:$AH$337,
MATCH($C21,'Active Hour''s Dump'!$A$3:$A$337,0),
MATCH(H$2,'Active Hour''s Dump'!$D$2:$AH$2,0)
))),"")</f>
        <v>1154.7309999999998</v>
      </c>
      <c r="I21" s="13" t="str">
        <f>_xlfn.IFNA(IF(I$3="Productivity",
INDEX('Productivity Dump'!$E$4:$AJ$500,
MATCH($A21,'Productivity Dump'!$A$4:$A$500,0),
MATCH(I$2,'Productivity Dump'!$E$3:$AJ$3,0)
),
IF(I$3="Attendance",
INDEX('Attendance Dump'!$E$2:$AI$400,
MATCH($A21,'Attendance Dump'!$B$2:$B$400,0),
MATCH(I$2,'Attendance Dump'!$E$1:$AI$1,0)
),
INDEX('Active Hour''s Dump'!$D$3:$AH$337,
MATCH($C21,'Active Hour''s Dump'!$A$3:$A$337,0),
MATCH(I$2,'Active Hour''s Dump'!$D$2:$AH$2,0)
))),"")</f>
        <v>P</v>
      </c>
      <c r="J21" s="54">
        <f>_xlfn.IFNA(IF(J$3="Productivity",
INDEX('Productivity Dump'!$E$4:$AJ$500,
MATCH($A21,'Productivity Dump'!$A$4:$A$500,0),
MATCH(J$2,'Productivity Dump'!$E$3:$AJ$3,0)
),
IF(J$3="Attendance",
INDEX('Attendance Dump'!$E$2:$AI$400,
MATCH($A21,'Attendance Dump'!$B$2:$B$400,0),
MATCH(J$2,'Attendance Dump'!$E$1:$AI$1,0)
),
INDEX('Active Hour''s Dump'!$D$3:$AH$337,
MATCH($C21,'Active Hour''s Dump'!$A$3:$A$337,0),
MATCH(J$2,'Active Hour''s Dump'!$D$2:$AH$2,0)
))),"")</f>
        <v>7.5</v>
      </c>
      <c r="K21" s="13">
        <f>_xlfn.IFNA(IF(K$3="Productivity",
INDEX('Productivity Dump'!$E$4:$AJ$500,
MATCH($A21,'Productivity Dump'!$A$4:$A$500,0),
MATCH(K$2,'Productivity Dump'!$E$3:$AJ$3,0)
),
IF(K$3="Attendance",
INDEX('Attendance Dump'!$E$2:$AI$400,
MATCH($A21,'Attendance Dump'!$B$2:$B$400,0),
MATCH(K$2,'Attendance Dump'!$E$1:$AI$1,0)
),
INDEX('Active Hour''s Dump'!$D$3:$AH$337,
MATCH($C21,'Active Hour''s Dump'!$A$3:$A$337,0),
MATCH(K$2,'Active Hour''s Dump'!$D$2:$AH$2,0)
))),"")</f>
        <v>1111.31</v>
      </c>
      <c r="L21" s="13" t="str">
        <f>_xlfn.IFNA(IF(L$3="Productivity",
INDEX('Productivity Dump'!$E$4:$AJ$500,
MATCH($A21,'Productivity Dump'!$A$4:$A$500,0),
MATCH(L$2,'Productivity Dump'!$E$3:$AJ$3,0)
),
IF(L$3="Attendance",
INDEX('Attendance Dump'!$E$2:$AI$400,
MATCH($A21,'Attendance Dump'!$B$2:$B$400,0),
MATCH(L$2,'Attendance Dump'!$E$1:$AI$1,0)
),
INDEX('Active Hour''s Dump'!$D$3:$AH$337,
MATCH($C21,'Active Hour''s Dump'!$A$3:$A$337,0),
MATCH(L$2,'Active Hour''s Dump'!$D$2:$AH$2,0)
))),"")</f>
        <v>P</v>
      </c>
      <c r="M21" s="54">
        <f>_xlfn.IFNA(IF(M$3="Productivity",
INDEX('Productivity Dump'!$E$4:$AJ$500,
MATCH($A21,'Productivity Dump'!$A$4:$A$500,0),
MATCH(M$2,'Productivity Dump'!$E$3:$AJ$3,0)
),
IF(M$3="Attendance",
INDEX('Attendance Dump'!$E$2:$AI$400,
MATCH($A21,'Attendance Dump'!$B$2:$B$400,0),
MATCH(M$2,'Attendance Dump'!$E$1:$AI$1,0)
),
INDEX('Active Hour''s Dump'!$D$3:$AH$337,
MATCH($C21,'Active Hour''s Dump'!$A$3:$A$337,0),
MATCH(M$2,'Active Hour''s Dump'!$D$2:$AH$2,0)
))),"")</f>
        <v>7.6666666666666696</v>
      </c>
      <c r="N21" s="13">
        <f>_xlfn.IFNA(IF(N$3="Productivity",
INDEX('Productivity Dump'!$E$4:$AJ$500,
MATCH($A21,'Productivity Dump'!$A$4:$A$500,0),
MATCH(N$2,'Productivity Dump'!$E$3:$AJ$3,0)
),
IF(N$3="Attendance",
INDEX('Attendance Dump'!$E$2:$AI$400,
MATCH($A21,'Attendance Dump'!$B$2:$B$400,0),
MATCH(N$2,'Attendance Dump'!$E$1:$AI$1,0)
),
INDEX('Active Hour''s Dump'!$D$3:$AH$337,
MATCH($C21,'Active Hour''s Dump'!$A$3:$A$337,0),
MATCH(N$2,'Active Hour''s Dump'!$D$2:$AH$2,0)
))),"")</f>
        <v>1133.623</v>
      </c>
      <c r="O21" s="13" t="str">
        <f>_xlfn.IFNA(IF(O$3="Productivity",
INDEX('Productivity Dump'!$E$4:$AJ$500,
MATCH($A21,'Productivity Dump'!$A$4:$A$500,0),
MATCH(O$2,'Productivity Dump'!$E$3:$AJ$3,0)
),
IF(O$3="Attendance",
INDEX('Attendance Dump'!$E$2:$AI$400,
MATCH($A21,'Attendance Dump'!$B$2:$B$400,0),
MATCH(O$2,'Attendance Dump'!$E$1:$AI$1,0)
),
INDEX('Active Hour''s Dump'!$D$3:$AH$337,
MATCH($C21,'Active Hour''s Dump'!$A$3:$A$337,0),
MATCH(O$2,'Active Hour''s Dump'!$D$2:$AH$2,0)
))),"")</f>
        <v>P</v>
      </c>
      <c r="P21" s="54">
        <f>_xlfn.IFNA(IF(P$3="Productivity",
INDEX('Productivity Dump'!$E$4:$AJ$500,
MATCH($A21,'Productivity Dump'!$A$4:$A$500,0),
MATCH(P$2,'Productivity Dump'!$E$3:$AJ$3,0)
),
IF(P$3="Attendance",
INDEX('Attendance Dump'!$E$2:$AI$400,
MATCH($A21,'Attendance Dump'!$B$2:$B$400,0),
MATCH(P$2,'Attendance Dump'!$E$1:$AI$1,0)
),
INDEX('Active Hour''s Dump'!$D$3:$AH$337,
MATCH($C21,'Active Hour''s Dump'!$A$3:$A$337,0),
MATCH(P$2,'Active Hour''s Dump'!$D$2:$AH$2,0)
))),"")</f>
        <v>6.9166666666666696</v>
      </c>
      <c r="Q21" s="13">
        <f>_xlfn.IFNA(IF(Q$3="Productivity",
INDEX('Productivity Dump'!$E$4:$AJ$500,
MATCH($A21,'Productivity Dump'!$A$4:$A$500,0),
MATCH(Q$2,'Productivity Dump'!$E$3:$AJ$3,0)
),
IF(Q$3="Attendance",
INDEX('Attendance Dump'!$E$2:$AI$400,
MATCH($A21,'Attendance Dump'!$B$2:$B$400,0),
MATCH(Q$2,'Attendance Dump'!$E$1:$AI$1,0)
),
INDEX('Active Hour''s Dump'!$D$3:$AH$337,
MATCH($C21,'Active Hour''s Dump'!$A$3:$A$337,0),
MATCH(Q$2,'Active Hour''s Dump'!$D$2:$AH$2,0)
))),"")</f>
        <v>200.119</v>
      </c>
      <c r="R21" s="13" t="str">
        <f>_xlfn.IFNA(IF(R$3="Productivity",
INDEX('Productivity Dump'!$E$4:$AJ$500,
MATCH($A21,'Productivity Dump'!$A$4:$A$500,0),
MATCH(R$2,'Productivity Dump'!$E$3:$AJ$3,0)
),
IF(R$3="Attendance",
INDEX('Attendance Dump'!$E$2:$AI$400,
MATCH($A21,'Attendance Dump'!$B$2:$B$400,0),
MATCH(R$2,'Attendance Dump'!$E$1:$AI$1,0)
),
INDEX('Active Hour''s Dump'!$D$3:$AH$337,
MATCH($C21,'Active Hour''s Dump'!$A$3:$A$337,0),
MATCH(R$2,'Active Hour''s Dump'!$D$2:$AH$2,0)
))),"")</f>
        <v>WO</v>
      </c>
      <c r="S21" s="54">
        <f>_xlfn.IFNA(IF(S$3="Productivity",
INDEX('Productivity Dump'!$E$4:$AJ$500,
MATCH($A21,'Productivity Dump'!$A$4:$A$500,0),
MATCH(S$2,'Productivity Dump'!$E$3:$AJ$3,0)
),
IF(S$3="Attendance",
INDEX('Attendance Dump'!$E$2:$AI$400,
MATCH($A21,'Attendance Dump'!$B$2:$B$400,0),
MATCH(S$2,'Attendance Dump'!$E$1:$AI$1,0)
),
INDEX('Active Hour''s Dump'!$D$3:$AH$337,
MATCH($C21,'Active Hour''s Dump'!$A$3:$A$337,0),
MATCH(S$2,'Active Hour''s Dump'!$D$2:$AH$2,0)
))),"")</f>
        <v>1.5833333333333299</v>
      </c>
      <c r="T21" s="13">
        <f>_xlfn.IFNA(IF(T$3="Productivity",
INDEX('Productivity Dump'!$E$4:$AJ$500,
MATCH($A21,'Productivity Dump'!$A$4:$A$500,0),
MATCH(T$2,'Productivity Dump'!$E$3:$AJ$3,0)
),
IF(T$3="Attendance",
INDEX('Attendance Dump'!$E$2:$AI$400,
MATCH($A21,'Attendance Dump'!$B$2:$B$400,0),
MATCH(T$2,'Attendance Dump'!$E$1:$AI$1,0)
),
INDEX('Active Hour''s Dump'!$D$3:$AH$337,
MATCH($C21,'Active Hour''s Dump'!$A$3:$A$337,0),
MATCH(T$2,'Active Hour''s Dump'!$D$2:$AH$2,0)
))),"")</f>
        <v>450.50600000000003</v>
      </c>
      <c r="U21" s="13" t="str">
        <f>_xlfn.IFNA(IF(U$3="Productivity",
INDEX('Productivity Dump'!$E$4:$AJ$500,
MATCH($A21,'Productivity Dump'!$A$4:$A$500,0),
MATCH(U$2,'Productivity Dump'!$E$3:$AJ$3,0)
),
IF(U$3="Attendance",
INDEX('Attendance Dump'!$E$2:$AI$400,
MATCH($A21,'Attendance Dump'!$B$2:$B$400,0),
MATCH(U$2,'Attendance Dump'!$E$1:$AI$1,0)
),
INDEX('Active Hour''s Dump'!$D$3:$AH$337,
MATCH($C21,'Active Hour''s Dump'!$A$3:$A$337,0),
MATCH(U$2,'Active Hour''s Dump'!$D$2:$AH$2,0)
))),"")</f>
        <v>P</v>
      </c>
      <c r="V21" s="54">
        <f>_xlfn.IFNA(IF(V$3="Productivity",
INDEX('Productivity Dump'!$E$4:$AJ$500,
MATCH($A21,'Productivity Dump'!$A$4:$A$500,0),
MATCH(V$2,'Productivity Dump'!$E$3:$AJ$3,0)
),
IF(V$3="Attendance",
INDEX('Attendance Dump'!$E$2:$AI$400,
MATCH($A21,'Attendance Dump'!$B$2:$B$400,0),
MATCH(V$2,'Attendance Dump'!$E$1:$AI$1,0)
),
INDEX('Active Hour''s Dump'!$D$3:$AH$337,
MATCH($C21,'Active Hour''s Dump'!$A$3:$A$337,0),
MATCH(V$2,'Active Hour''s Dump'!$D$2:$AH$2,0)
))),"")</f>
        <v>3.5</v>
      </c>
      <c r="W21" s="13">
        <f>_xlfn.IFNA(IF(W$3="Productivity",
INDEX('Productivity Dump'!$E$4:$AJ$500,
MATCH($A21,'Productivity Dump'!$A$4:$A$500,0),
MATCH(W$2,'Productivity Dump'!$E$3:$AJ$3,0)
),
IF(W$3="Attendance",
INDEX('Attendance Dump'!$E$2:$AI$400,
MATCH($A21,'Attendance Dump'!$B$2:$B$400,0),
MATCH(W$2,'Attendance Dump'!$E$1:$AI$1,0)
),
INDEX('Active Hour''s Dump'!$D$3:$AH$337,
MATCH($C21,'Active Hour''s Dump'!$A$3:$A$337,0),
MATCH(W$2,'Active Hour''s Dump'!$D$2:$AH$2,0)
))),"")</f>
        <v>1304.0630000000006</v>
      </c>
      <c r="X21" s="13" t="str">
        <f>_xlfn.IFNA(IF(X$3="Productivity",
INDEX('Productivity Dump'!$E$4:$AJ$500,
MATCH($A21,'Productivity Dump'!$A$4:$A$500,0),
MATCH(X$2,'Productivity Dump'!$E$3:$AJ$3,0)
),
IF(X$3="Attendance",
INDEX('Attendance Dump'!$E$2:$AI$400,
MATCH($A21,'Attendance Dump'!$B$2:$B$400,0),
MATCH(X$2,'Attendance Dump'!$E$1:$AI$1,0)
),
INDEX('Active Hour''s Dump'!$D$3:$AH$337,
MATCH($C21,'Active Hour''s Dump'!$A$3:$A$337,0),
MATCH(X$2,'Active Hour''s Dump'!$D$2:$AH$2,0)
))),"")</f>
        <v>P</v>
      </c>
      <c r="Y21" s="54">
        <f>_xlfn.IFNA(IF(Y$3="Productivity",
INDEX('Productivity Dump'!$E$4:$AJ$500,
MATCH($A21,'Productivity Dump'!$A$4:$A$500,0),
MATCH(Y$2,'Productivity Dump'!$E$3:$AJ$3,0)
),
IF(Y$3="Attendance",
INDEX('Attendance Dump'!$E$2:$AI$400,
MATCH($A21,'Attendance Dump'!$B$2:$B$400,0),
MATCH(Y$2,'Attendance Dump'!$E$1:$AI$1,0)
),
INDEX('Active Hour''s Dump'!$D$3:$AH$337,
MATCH($C21,'Active Hour''s Dump'!$A$3:$A$337,0),
MATCH(Y$2,'Active Hour''s Dump'!$D$2:$AH$2,0)
))),"")</f>
        <v>8.5</v>
      </c>
      <c r="Z21" s="13">
        <f>_xlfn.IFNA(IF(Z$3="Productivity",
INDEX('Productivity Dump'!$E$4:$AJ$500,
MATCH($A21,'Productivity Dump'!$A$4:$A$500,0),
MATCH(Z$2,'Productivity Dump'!$E$3:$AJ$3,0)
),
IF(Z$3="Attendance",
INDEX('Attendance Dump'!$E$2:$AI$400,
MATCH($A21,'Attendance Dump'!$B$2:$B$400,0),
MATCH(Z$2,'Attendance Dump'!$E$1:$AI$1,0)
),
INDEX('Active Hour''s Dump'!$D$3:$AH$337,
MATCH($C21,'Active Hour''s Dump'!$A$3:$A$337,0),
MATCH(Z$2,'Active Hour''s Dump'!$D$2:$AH$2,0)
))),"")</f>
        <v>1189.9069999999999</v>
      </c>
      <c r="AA21" s="13" t="str">
        <f>_xlfn.IFNA(IF(AA$3="Productivity",
INDEX('Productivity Dump'!$E$4:$AJ$500,
MATCH($A21,'Productivity Dump'!$A$4:$A$500,0),
MATCH(AA$2,'Productivity Dump'!$E$3:$AJ$3,0)
),
IF(AA$3="Attendance",
INDEX('Attendance Dump'!$E$2:$AI$400,
MATCH($A21,'Attendance Dump'!$B$2:$B$400,0),
MATCH(AA$2,'Attendance Dump'!$E$1:$AI$1,0)
),
INDEX('Active Hour''s Dump'!$D$3:$AH$337,
MATCH($C21,'Active Hour''s Dump'!$A$3:$A$337,0),
MATCH(AA$2,'Active Hour''s Dump'!$D$2:$AH$2,0)
))),"")</f>
        <v>P</v>
      </c>
      <c r="AB21" s="54">
        <f>_xlfn.IFNA(IF(AB$3="Productivity",
INDEX('Productivity Dump'!$E$4:$AJ$500,
MATCH($A21,'Productivity Dump'!$A$4:$A$500,0),
MATCH(AB$2,'Productivity Dump'!$E$3:$AJ$3,0)
),
IF(AB$3="Attendance",
INDEX('Attendance Dump'!$E$2:$AI$400,
MATCH($A21,'Attendance Dump'!$B$2:$B$400,0),
MATCH(AB$2,'Attendance Dump'!$E$1:$AI$1,0)
),
INDEX('Active Hour''s Dump'!$D$3:$AH$337,
MATCH($C21,'Active Hour''s Dump'!$A$3:$A$337,0),
MATCH(AB$2,'Active Hour''s Dump'!$D$2:$AH$2,0)
))),"")</f>
        <v>7.5</v>
      </c>
      <c r="AC21" s="13">
        <f>_xlfn.IFNA(IF(AC$3="Productivity",
INDEX('Productivity Dump'!$E$4:$AJ$500,
MATCH($A21,'Productivity Dump'!$A$4:$A$500,0),
MATCH(AC$2,'Productivity Dump'!$E$3:$AJ$3,0)
),
IF(AC$3="Attendance",
INDEX('Attendance Dump'!$E$2:$AI$400,
MATCH($A21,'Attendance Dump'!$B$2:$B$400,0),
MATCH(AC$2,'Attendance Dump'!$E$1:$AI$1,0)
),
INDEX('Active Hour''s Dump'!$D$3:$AH$337,
MATCH($C21,'Active Hour''s Dump'!$A$3:$A$337,0),
MATCH(AC$2,'Active Hour''s Dump'!$D$2:$AH$2,0)
))),"")</f>
        <v>1150.5390000000002</v>
      </c>
      <c r="AD21" s="13" t="str">
        <f>_xlfn.IFNA(IF(AD$3="Productivity",
INDEX('Productivity Dump'!$E$4:$AJ$500,
MATCH($A21,'Productivity Dump'!$A$4:$A$500,0),
MATCH(AD$2,'Productivity Dump'!$E$3:$AJ$3,0)
),
IF(AD$3="Attendance",
INDEX('Attendance Dump'!$E$2:$AI$400,
MATCH($A21,'Attendance Dump'!$B$2:$B$400,0),
MATCH(AD$2,'Attendance Dump'!$E$1:$AI$1,0)
),
INDEX('Active Hour''s Dump'!$D$3:$AH$337,
MATCH($C21,'Active Hour''s Dump'!$A$3:$A$337,0),
MATCH(AD$2,'Active Hour''s Dump'!$D$2:$AH$2,0)
))),"")</f>
        <v>P</v>
      </c>
      <c r="AE21" s="54">
        <f>_xlfn.IFNA(IF(AE$3="Productivity",
INDEX('Productivity Dump'!$E$4:$AJ$500,
MATCH($A21,'Productivity Dump'!$A$4:$A$500,0),
MATCH(AE$2,'Productivity Dump'!$E$3:$AJ$3,0)
),
IF(AE$3="Attendance",
INDEX('Attendance Dump'!$E$2:$AI$400,
MATCH($A21,'Attendance Dump'!$B$2:$B$400,0),
MATCH(AE$2,'Attendance Dump'!$E$1:$AI$1,0)
),
INDEX('Active Hour''s Dump'!$D$3:$AH$337,
MATCH($C21,'Active Hour''s Dump'!$A$3:$A$337,0),
MATCH(AE$2,'Active Hour''s Dump'!$D$2:$AH$2,0)
))),"")</f>
        <v>7.4166666666666696</v>
      </c>
      <c r="AF21" s="13">
        <f>_xlfn.IFNA(IF(AF$3="Productivity",
INDEX('Productivity Dump'!$E$4:$AJ$500,
MATCH($A21,'Productivity Dump'!$A$4:$A$500,0),
MATCH(AF$2,'Productivity Dump'!$E$3:$AJ$3,0)
),
IF(AF$3="Attendance",
INDEX('Attendance Dump'!$E$2:$AI$400,
MATCH($A21,'Attendance Dump'!$B$2:$B$400,0),
MATCH(AF$2,'Attendance Dump'!$E$1:$AI$1,0)
),
INDEX('Active Hour''s Dump'!$D$3:$AH$337,
MATCH($C21,'Active Hour''s Dump'!$A$3:$A$337,0),
MATCH(AF$2,'Active Hour''s Dump'!$D$2:$AH$2,0)
))),"")</f>
        <v>1163.8489999999999</v>
      </c>
      <c r="AG21" s="13" t="str">
        <f>_xlfn.IFNA(IF(AG$3="Productivity",
INDEX('Productivity Dump'!$E$4:$AJ$500,
MATCH($A21,'Productivity Dump'!$A$4:$A$500,0),
MATCH(AG$2,'Productivity Dump'!$E$3:$AJ$3,0)
),
IF(AG$3="Attendance",
INDEX('Attendance Dump'!$E$2:$AI$400,
MATCH($A21,'Attendance Dump'!$B$2:$B$400,0),
MATCH(AG$2,'Attendance Dump'!$E$1:$AI$1,0)
),
INDEX('Active Hour''s Dump'!$D$3:$AH$337,
MATCH($C21,'Active Hour''s Dump'!$A$3:$A$337,0),
MATCH(AG$2,'Active Hour''s Dump'!$D$2:$AH$2,0)
))),"")</f>
        <v>P</v>
      </c>
      <c r="AH21" s="54">
        <f>_xlfn.IFNA(IF(AH$3="Productivity",
INDEX('Productivity Dump'!$E$4:$AJ$500,
MATCH($A21,'Productivity Dump'!$A$4:$A$500,0),
MATCH(AH$2,'Productivity Dump'!$E$3:$AJ$3,0)
),
IF(AH$3="Attendance",
INDEX('Attendance Dump'!$E$2:$AI$400,
MATCH($A21,'Attendance Dump'!$B$2:$B$400,0),
MATCH(AH$2,'Attendance Dump'!$E$1:$AI$1,0)
),
INDEX('Active Hour''s Dump'!$D$3:$AH$337,
MATCH($C21,'Active Hour''s Dump'!$A$3:$A$337,0),
MATCH(AH$2,'Active Hour''s Dump'!$D$2:$AH$2,0)
))),"")</f>
        <v>8.1666666666666696</v>
      </c>
      <c r="AI21" s="13">
        <f>_xlfn.IFNA(IF(AI$3="Productivity",
INDEX('Productivity Dump'!$E$4:$AJ$500,
MATCH($A21,'Productivity Dump'!$A$4:$A$500,0),
MATCH(AI$2,'Productivity Dump'!$E$3:$AJ$3,0)
),
IF(AI$3="Attendance",
INDEX('Attendance Dump'!$E$2:$AI$400,
MATCH($A21,'Attendance Dump'!$B$2:$B$400,0),
MATCH(AI$2,'Attendance Dump'!$E$1:$AI$1,0)
),
INDEX('Active Hour''s Dump'!$D$3:$AH$337,
MATCH($C21,'Active Hour''s Dump'!$A$3:$A$337,0),
MATCH(AI$2,'Active Hour''s Dump'!$D$2:$AH$2,0)
))),"")</f>
        <v>1155.8939999999996</v>
      </c>
      <c r="AJ21" s="13" t="str">
        <f>_xlfn.IFNA(IF(AJ$3="Productivity",
INDEX('Productivity Dump'!$E$4:$AJ$500,
MATCH($A21,'Productivity Dump'!$A$4:$A$500,0),
MATCH(AJ$2,'Productivity Dump'!$E$3:$AJ$3,0)
),
IF(AJ$3="Attendance",
INDEX('Attendance Dump'!$E$2:$AI$400,
MATCH($A21,'Attendance Dump'!$B$2:$B$400,0),
MATCH(AJ$2,'Attendance Dump'!$E$1:$AI$1,0)
),
INDEX('Active Hour''s Dump'!$D$3:$AH$337,
MATCH($C21,'Active Hour''s Dump'!$A$3:$A$337,0),
MATCH(AJ$2,'Active Hour''s Dump'!$D$2:$AH$2,0)
))),"")</f>
        <v>P</v>
      </c>
      <c r="AK21" s="54">
        <f>_xlfn.IFNA(IF(AK$3="Productivity",
INDEX('Productivity Dump'!$E$4:$AJ$500,
MATCH($A21,'Productivity Dump'!$A$4:$A$500,0),
MATCH(AK$2,'Productivity Dump'!$E$3:$AJ$3,0)
),
IF(AK$3="Attendance",
INDEX('Attendance Dump'!$E$2:$AI$400,
MATCH($A21,'Attendance Dump'!$B$2:$B$400,0),
MATCH(AK$2,'Attendance Dump'!$E$1:$AI$1,0)
),
INDEX('Active Hour''s Dump'!$D$3:$AH$337,
MATCH($C21,'Active Hour''s Dump'!$A$3:$A$337,0),
MATCH(AK$2,'Active Hour''s Dump'!$D$2:$AH$2,0)
))),"")</f>
        <v>8.6666666666666696</v>
      </c>
      <c r="AL21" s="13">
        <f>_xlfn.IFNA(IF(AL$3="Productivity",
INDEX('Productivity Dump'!$E$4:$AJ$500,
MATCH($A21,'Productivity Dump'!$A$4:$A$500,0),
MATCH(AL$2,'Productivity Dump'!$E$3:$AJ$3,0)
),
IF(AL$3="Attendance",
INDEX('Attendance Dump'!$E$2:$AI$400,
MATCH($A21,'Attendance Dump'!$B$2:$B$400,0),
MATCH(AL$2,'Attendance Dump'!$E$1:$AI$1,0)
),
INDEX('Active Hour''s Dump'!$D$3:$AH$337,
MATCH($C21,'Active Hour''s Dump'!$A$3:$A$337,0),
MATCH(AL$2,'Active Hour''s Dump'!$D$2:$AH$2,0)
))),"")</f>
        <v>0</v>
      </c>
      <c r="AM21" s="13" t="str">
        <f>_xlfn.IFNA(IF(AM$3="Productivity",
INDEX('Productivity Dump'!$E$4:$AJ$500,
MATCH($A21,'Productivity Dump'!$A$4:$A$500,0),
MATCH(AM$2,'Productivity Dump'!$E$3:$AJ$3,0)
),
IF(AM$3="Attendance",
INDEX('Attendance Dump'!$E$2:$AI$400,
MATCH($A21,'Attendance Dump'!$B$2:$B$400,0),
MATCH(AM$2,'Attendance Dump'!$E$1:$AI$1,0)
),
INDEX('Active Hour''s Dump'!$D$3:$AH$337,
MATCH($C21,'Active Hour''s Dump'!$A$3:$A$337,0),
MATCH(AM$2,'Active Hour''s Dump'!$D$2:$AH$2,0)
))),"")</f>
        <v>WO</v>
      </c>
      <c r="AN21" s="54">
        <f>_xlfn.IFNA(IF(AN$3="Productivity",
INDEX('Productivity Dump'!$E$4:$AJ$500,
MATCH($A21,'Productivity Dump'!$A$4:$A$500,0),
MATCH(AN$2,'Productivity Dump'!$E$3:$AJ$3,0)
),
IF(AN$3="Attendance",
INDEX('Attendance Dump'!$E$2:$AI$400,
MATCH($A21,'Attendance Dump'!$B$2:$B$400,0),
MATCH(AN$2,'Attendance Dump'!$E$1:$AI$1,0)
),
INDEX('Active Hour''s Dump'!$D$3:$AH$337,
MATCH($C21,'Active Hour''s Dump'!$A$3:$A$337,0),
MATCH(AN$2,'Active Hour''s Dump'!$D$2:$AH$2,0)
))),"")</f>
        <v>0</v>
      </c>
      <c r="AO21" s="13">
        <f>_xlfn.IFNA(IF(AO$3="Productivity",
INDEX('Productivity Dump'!$E$4:$AJ$500,
MATCH($A21,'Productivity Dump'!$A$4:$A$500,0),
MATCH(AO$2,'Productivity Dump'!$E$3:$AJ$3,0)
),
IF(AO$3="Attendance",
INDEX('Attendance Dump'!$E$2:$AI$400,
MATCH($A21,'Attendance Dump'!$B$2:$B$400,0),
MATCH(AO$2,'Attendance Dump'!$E$1:$AI$1,0)
),
INDEX('Active Hour''s Dump'!$D$3:$AH$337,
MATCH($C21,'Active Hour''s Dump'!$A$3:$A$337,0),
MATCH(AO$2,'Active Hour''s Dump'!$D$2:$AH$2,0)
))),"")</f>
        <v>522.77800000000002</v>
      </c>
      <c r="AP21" s="13" t="str">
        <f>_xlfn.IFNA(IF(AP$3="Productivity",
INDEX('Productivity Dump'!$E$4:$AJ$500,
MATCH($A21,'Productivity Dump'!$A$4:$A$500,0),
MATCH(AP$2,'Productivity Dump'!$E$3:$AJ$3,0)
),
IF(AP$3="Attendance",
INDEX('Attendance Dump'!$E$2:$AI$400,
MATCH($A21,'Attendance Dump'!$B$2:$B$400,0),
MATCH(AP$2,'Attendance Dump'!$E$1:$AI$1,0)
),
INDEX('Active Hour''s Dump'!$D$3:$AH$337,
MATCH($C21,'Active Hour''s Dump'!$A$3:$A$337,0),
MATCH(AP$2,'Active Hour''s Dump'!$D$2:$AH$2,0)
))),"")</f>
        <v>P</v>
      </c>
      <c r="AQ21" s="54">
        <f>_xlfn.IFNA(IF(AQ$3="Productivity",
INDEX('Productivity Dump'!$E$4:$AJ$500,
MATCH($A21,'Productivity Dump'!$A$4:$A$500,0),
MATCH(AQ$2,'Productivity Dump'!$E$3:$AJ$3,0)
),
IF(AQ$3="Attendance",
INDEX('Attendance Dump'!$E$2:$AI$400,
MATCH($A21,'Attendance Dump'!$B$2:$B$400,0),
MATCH(AQ$2,'Attendance Dump'!$E$1:$AI$1,0)
),
INDEX('Active Hour''s Dump'!$D$3:$AH$337,
MATCH($C21,'Active Hour''s Dump'!$A$3:$A$337,0),
MATCH(AQ$2,'Active Hour''s Dump'!$D$2:$AH$2,0)
))),"")</f>
        <v>3.5</v>
      </c>
      <c r="AR21" s="13">
        <f>_xlfn.IFNA(IF(AR$3="Productivity",
INDEX('Productivity Dump'!$E$4:$AJ$500,
MATCH($A21,'Productivity Dump'!$A$4:$A$500,0),
MATCH(AR$2,'Productivity Dump'!$E$3:$AJ$3,0)
),
IF(AR$3="Attendance",
INDEX('Attendance Dump'!$E$2:$AI$400,
MATCH($A21,'Attendance Dump'!$B$2:$B$400,0),
MATCH(AR$2,'Attendance Dump'!$E$1:$AI$1,0)
),
INDEX('Active Hour''s Dump'!$D$3:$AH$337,
MATCH($C21,'Active Hour''s Dump'!$A$3:$A$337,0),
MATCH(AR$2,'Active Hour''s Dump'!$D$2:$AH$2,0)
))),"")</f>
        <v>1098.0589999999997</v>
      </c>
      <c r="AS21" s="13" t="str">
        <f>_xlfn.IFNA(IF(AS$3="Productivity",
INDEX('Productivity Dump'!$E$4:$AJ$500,
MATCH($A21,'Productivity Dump'!$A$4:$A$500,0),
MATCH(AS$2,'Productivity Dump'!$E$3:$AJ$3,0)
),
IF(AS$3="Attendance",
INDEX('Attendance Dump'!$E$2:$AI$400,
MATCH($A21,'Attendance Dump'!$B$2:$B$400,0),
MATCH(AS$2,'Attendance Dump'!$E$1:$AI$1,0)
),
INDEX('Active Hour''s Dump'!$D$3:$AH$337,
MATCH($C21,'Active Hour''s Dump'!$A$3:$A$337,0),
MATCH(AS$2,'Active Hour''s Dump'!$D$2:$AH$2,0)
))),"")</f>
        <v>P</v>
      </c>
      <c r="AT21" s="54">
        <f>_xlfn.IFNA(IF(AT$3="Productivity",
INDEX('Productivity Dump'!$E$4:$AJ$500,
MATCH($A21,'Productivity Dump'!$A$4:$A$500,0),
MATCH(AT$2,'Productivity Dump'!$E$3:$AJ$3,0)
),
IF(AT$3="Attendance",
INDEX('Attendance Dump'!$E$2:$AI$400,
MATCH($A21,'Attendance Dump'!$B$2:$B$400,0),
MATCH(AT$2,'Attendance Dump'!$E$1:$AI$1,0)
),
INDEX('Active Hour''s Dump'!$D$3:$AH$337,
MATCH($C21,'Active Hour''s Dump'!$A$3:$A$337,0),
MATCH(AT$2,'Active Hour''s Dump'!$D$2:$AH$2,0)
))),"")</f>
        <v>6.9166666666666696</v>
      </c>
      <c r="AU21" s="13">
        <f>_xlfn.IFNA(IF(AU$3="Productivity",
INDEX('Productivity Dump'!$E$4:$AJ$500,
MATCH($A21,'Productivity Dump'!$A$4:$A$500,0),
MATCH(AU$2,'Productivity Dump'!$E$3:$AJ$3,0)
),
IF(AU$3="Attendance",
INDEX('Attendance Dump'!$E$2:$AI$400,
MATCH($A21,'Attendance Dump'!$B$2:$B$400,0),
MATCH(AU$2,'Attendance Dump'!$E$1:$AI$1,0)
),
INDEX('Active Hour''s Dump'!$D$3:$AH$337,
MATCH($C21,'Active Hour''s Dump'!$A$3:$A$337,0),
MATCH(AU$2,'Active Hour''s Dump'!$D$2:$AH$2,0)
))),"")</f>
        <v>0</v>
      </c>
      <c r="AV21" s="13" t="str">
        <f>_xlfn.IFNA(IF(AV$3="Productivity",
INDEX('Productivity Dump'!$E$4:$AJ$500,
MATCH($A21,'Productivity Dump'!$A$4:$A$500,0),
MATCH(AV$2,'Productivity Dump'!$E$3:$AJ$3,0)
),
IF(AV$3="Attendance",
INDEX('Attendance Dump'!$E$2:$AI$400,
MATCH($A21,'Attendance Dump'!$B$2:$B$400,0),
MATCH(AV$2,'Attendance Dump'!$E$1:$AI$1,0)
),
INDEX('Active Hour''s Dump'!$D$3:$AH$337,
MATCH($C21,'Active Hour''s Dump'!$A$3:$A$337,0),
MATCH(AV$2,'Active Hour''s Dump'!$D$2:$AH$2,0)
))),"")</f>
        <v>BL</v>
      </c>
      <c r="AW21" s="54">
        <f>_xlfn.IFNA(IF(AW$3="Productivity",
INDEX('Productivity Dump'!$E$4:$AJ$500,
MATCH($A21,'Productivity Dump'!$A$4:$A$500,0),
MATCH(AW$2,'Productivity Dump'!$E$3:$AJ$3,0)
),
IF(AW$3="Attendance",
INDEX('Attendance Dump'!$E$2:$AI$400,
MATCH($A21,'Attendance Dump'!$B$2:$B$400,0),
MATCH(AW$2,'Attendance Dump'!$E$1:$AI$1,0)
),
INDEX('Active Hour''s Dump'!$D$3:$AH$337,
MATCH($C21,'Active Hour''s Dump'!$A$3:$A$337,0),
MATCH(AW$2,'Active Hour''s Dump'!$D$2:$AH$2,0)
))),"")</f>
        <v>0</v>
      </c>
      <c r="AX21" s="13">
        <f>_xlfn.IFNA(IF(AX$3="Productivity",
INDEX('Productivity Dump'!$E$4:$AJ$500,
MATCH($A21,'Productivity Dump'!$A$4:$A$500,0),
MATCH(AX$2,'Productivity Dump'!$E$3:$AJ$3,0)
),
IF(AX$3="Attendance",
INDEX('Attendance Dump'!$E$2:$AI$400,
MATCH($A21,'Attendance Dump'!$B$2:$B$400,0),
MATCH(AX$2,'Attendance Dump'!$E$1:$AI$1,0)
),
INDEX('Active Hour''s Dump'!$D$3:$AH$337,
MATCH($C21,'Active Hour''s Dump'!$A$3:$A$337,0),
MATCH(AX$2,'Active Hour''s Dump'!$D$2:$AH$2,0)
))),"")</f>
        <v>1128.01</v>
      </c>
      <c r="AY21" s="13" t="str">
        <f>_xlfn.IFNA(IF(AY$3="Productivity",
INDEX('Productivity Dump'!$E$4:$AJ$500,
MATCH($A21,'Productivity Dump'!$A$4:$A$500,0),
MATCH(AY$2,'Productivity Dump'!$E$3:$AJ$3,0)
),
IF(AY$3="Attendance",
INDEX('Attendance Dump'!$E$2:$AI$400,
MATCH($A21,'Attendance Dump'!$B$2:$B$400,0),
MATCH(AY$2,'Attendance Dump'!$E$1:$AI$1,0)
),
INDEX('Active Hour''s Dump'!$D$3:$AH$337,
MATCH($C21,'Active Hour''s Dump'!$A$3:$A$337,0),
MATCH(AY$2,'Active Hour''s Dump'!$D$2:$AH$2,0)
))),"")</f>
        <v>P</v>
      </c>
      <c r="AZ21" s="54">
        <f>_xlfn.IFNA(IF(AZ$3="Productivity",
INDEX('Productivity Dump'!$E$4:$AJ$500,
MATCH($A21,'Productivity Dump'!$A$4:$A$500,0),
MATCH(AZ$2,'Productivity Dump'!$E$3:$AJ$3,0)
),
IF(AZ$3="Attendance",
INDEX('Attendance Dump'!$E$2:$AI$400,
MATCH($A21,'Attendance Dump'!$B$2:$B$400,0),
MATCH(AZ$2,'Attendance Dump'!$E$1:$AI$1,0)
),
INDEX('Active Hour''s Dump'!$D$3:$AH$337,
MATCH($C21,'Active Hour''s Dump'!$A$3:$A$337,0),
MATCH(AZ$2,'Active Hour''s Dump'!$D$2:$AH$2,0)
))),"")</f>
        <v>8.1666666666666696</v>
      </c>
      <c r="BA21" s="13">
        <f>_xlfn.IFNA(IF(BA$3="Productivity",
INDEX('Productivity Dump'!$E$4:$AJ$500,
MATCH($A21,'Productivity Dump'!$A$4:$A$500,0),
MATCH(BA$2,'Productivity Dump'!$E$3:$AJ$3,0)
),
IF(BA$3="Attendance",
INDEX('Attendance Dump'!$E$2:$AI$400,
MATCH($A21,'Attendance Dump'!$B$2:$B$400,0),
MATCH(BA$2,'Attendance Dump'!$E$1:$AI$1,0)
),
INDEX('Active Hour''s Dump'!$D$3:$AH$337,
MATCH($C21,'Active Hour''s Dump'!$A$3:$A$337,0),
MATCH(BA$2,'Active Hour''s Dump'!$D$2:$AH$2,0)
))),"")</f>
        <v>1099.5660000000003</v>
      </c>
      <c r="BB21" s="13" t="str">
        <f>_xlfn.IFNA(IF(BB$3="Productivity",
INDEX('Productivity Dump'!$E$4:$AJ$500,
MATCH($A21,'Productivity Dump'!$A$4:$A$500,0),
MATCH(BB$2,'Productivity Dump'!$E$3:$AJ$3,0)
),
IF(BB$3="Attendance",
INDEX('Attendance Dump'!$E$2:$AI$400,
MATCH($A21,'Attendance Dump'!$B$2:$B$400,0),
MATCH(BB$2,'Attendance Dump'!$E$1:$AI$1,0)
),
INDEX('Active Hour''s Dump'!$D$3:$AH$337,
MATCH($C21,'Active Hour''s Dump'!$A$3:$A$337,0),
MATCH(BB$2,'Active Hour''s Dump'!$D$2:$AH$2,0)
))),"")</f>
        <v>P</v>
      </c>
      <c r="BC21" s="54">
        <f>_xlfn.IFNA(IF(BC$3="Productivity",
INDEX('Productivity Dump'!$E$4:$AJ$500,
MATCH($A21,'Productivity Dump'!$A$4:$A$500,0),
MATCH(BC$2,'Productivity Dump'!$E$3:$AJ$3,0)
),
IF(BC$3="Attendance",
INDEX('Attendance Dump'!$E$2:$AI$400,
MATCH($A21,'Attendance Dump'!$B$2:$B$400,0),
MATCH(BC$2,'Attendance Dump'!$E$1:$AI$1,0)
),
INDEX('Active Hour''s Dump'!$D$3:$AH$337,
MATCH($C21,'Active Hour''s Dump'!$A$3:$A$337,0),
MATCH(BC$2,'Active Hour''s Dump'!$D$2:$AH$2,0)
))),"")</f>
        <v>7</v>
      </c>
      <c r="BD21" s="13">
        <f>_xlfn.IFNA(IF(BD$3="Productivity",
INDEX('Productivity Dump'!$E$4:$AJ$500,
MATCH($A21,'Productivity Dump'!$A$4:$A$500,0),
MATCH(BD$2,'Productivity Dump'!$E$3:$AJ$3,0)
),
IF(BD$3="Attendance",
INDEX('Attendance Dump'!$E$2:$AI$400,
MATCH($A21,'Attendance Dump'!$B$2:$B$400,0),
MATCH(BD$2,'Attendance Dump'!$E$1:$AI$1,0)
),
INDEX('Active Hour''s Dump'!$D$3:$AH$337,
MATCH($C21,'Active Hour''s Dump'!$A$3:$A$337,0),
MATCH(BD$2,'Active Hour''s Dump'!$D$2:$AH$2,0)
))),"")</f>
        <v>668.95399999999972</v>
      </c>
      <c r="BE21" s="13" t="str">
        <f>_xlfn.IFNA(IF(BE$3="Productivity",
INDEX('Productivity Dump'!$E$4:$AJ$500,
MATCH($A21,'Productivity Dump'!$A$4:$A$500,0),
MATCH(BE$2,'Productivity Dump'!$E$3:$AJ$3,0)
),
IF(BE$3="Attendance",
INDEX('Attendance Dump'!$E$2:$AI$400,
MATCH($A21,'Attendance Dump'!$B$2:$B$400,0),
MATCH(BE$2,'Attendance Dump'!$E$1:$AI$1,0)
),
INDEX('Active Hour''s Dump'!$D$3:$AH$337,
MATCH($C21,'Active Hour''s Dump'!$A$3:$A$337,0),
MATCH(BE$2,'Active Hour''s Dump'!$D$2:$AH$2,0)
))),"")</f>
        <v>P</v>
      </c>
      <c r="BF21" s="54">
        <f>_xlfn.IFNA(IF(BF$3="Productivity",
INDEX('Productivity Dump'!$E$4:$AJ$500,
MATCH($A21,'Productivity Dump'!$A$4:$A$500,0),
MATCH(BF$2,'Productivity Dump'!$E$3:$AJ$3,0)
),
IF(BF$3="Attendance",
INDEX('Attendance Dump'!$E$2:$AI$400,
MATCH($A21,'Attendance Dump'!$B$2:$B$400,0),
MATCH(BF$2,'Attendance Dump'!$E$1:$AI$1,0)
),
INDEX('Active Hour''s Dump'!$D$3:$AH$337,
MATCH($C21,'Active Hour''s Dump'!$A$3:$A$337,0),
MATCH(BF$2,'Active Hour''s Dump'!$D$2:$AH$2,0)
))),"")</f>
        <v>5.1666666666666696</v>
      </c>
      <c r="BG21" s="13">
        <f>_xlfn.IFNA(IF(BG$3="Productivity",
INDEX('Productivity Dump'!$E$4:$AJ$500,
MATCH($A21,'Productivity Dump'!$A$4:$A$500,0),
MATCH(BG$2,'Productivity Dump'!$E$3:$AJ$3,0)
),
IF(BG$3="Attendance",
INDEX('Attendance Dump'!$E$2:$AI$400,
MATCH($A21,'Attendance Dump'!$B$2:$B$400,0),
MATCH(BG$2,'Attendance Dump'!$E$1:$AI$1,0)
),
INDEX('Active Hour''s Dump'!$D$3:$AH$337,
MATCH($C21,'Active Hour''s Dump'!$A$3:$A$337,0),
MATCH(BG$2,'Active Hour''s Dump'!$D$2:$AH$2,0)
))),"")</f>
        <v>144.167</v>
      </c>
      <c r="BH21" s="13" t="str">
        <f>_xlfn.IFNA(IF(BH$3="Productivity",
INDEX('Productivity Dump'!$E$4:$AJ$500,
MATCH($A21,'Productivity Dump'!$A$4:$A$500,0),
MATCH(BH$2,'Productivity Dump'!$E$3:$AJ$3,0)
),
IF(BH$3="Attendance",
INDEX('Attendance Dump'!$E$2:$AI$400,
MATCH($A21,'Attendance Dump'!$B$2:$B$400,0),
MATCH(BH$2,'Attendance Dump'!$E$1:$AI$1,0)
),
INDEX('Active Hour''s Dump'!$D$3:$AH$337,
MATCH($C21,'Active Hour''s Dump'!$A$3:$A$337,0),
MATCH(BH$2,'Active Hour''s Dump'!$D$2:$AH$2,0)
))),"")</f>
        <v>WO</v>
      </c>
      <c r="BI21" s="54">
        <f>_xlfn.IFNA(IF(BI$3="Productivity",
INDEX('Productivity Dump'!$E$4:$AJ$500,
MATCH($A21,'Productivity Dump'!$A$4:$A$500,0),
MATCH(BI$2,'Productivity Dump'!$E$3:$AJ$3,0)
),
IF(BI$3="Attendance",
INDEX('Attendance Dump'!$E$2:$AI$400,
MATCH($A21,'Attendance Dump'!$B$2:$B$400,0),
MATCH(BI$2,'Attendance Dump'!$E$1:$AI$1,0)
),
INDEX('Active Hour''s Dump'!$D$3:$AH$337,
MATCH($C21,'Active Hour''s Dump'!$A$3:$A$337,0),
MATCH(BI$2,'Active Hour''s Dump'!$D$2:$AH$2,0)
))),"")</f>
        <v>1.0833333333333299</v>
      </c>
      <c r="BJ21" s="13">
        <f>_xlfn.IFNA(IF(BJ$3="Productivity",
INDEX('Productivity Dump'!$E$4:$AJ$500,
MATCH($A21,'Productivity Dump'!$A$4:$A$500,0),
MATCH(BJ$2,'Productivity Dump'!$E$3:$AJ$3,0)
),
IF(BJ$3="Attendance",
INDEX('Attendance Dump'!$E$2:$AI$400,
MATCH($A21,'Attendance Dump'!$B$2:$B$400,0),
MATCH(BJ$2,'Attendance Dump'!$E$1:$AI$1,0)
),
INDEX('Active Hour''s Dump'!$D$3:$AH$337,
MATCH($C21,'Active Hour''s Dump'!$A$3:$A$337,0),
MATCH(BJ$2,'Active Hour''s Dump'!$D$2:$AH$2,0)
))),"")</f>
        <v>500.72400000000005</v>
      </c>
      <c r="BK21" s="13" t="str">
        <f>_xlfn.IFNA(IF(BK$3="Productivity",
INDEX('Productivity Dump'!$E$4:$AJ$500,
MATCH($A21,'Productivity Dump'!$A$4:$A$500,0),
MATCH(BK$2,'Productivity Dump'!$E$3:$AJ$3,0)
),
IF(BK$3="Attendance",
INDEX('Attendance Dump'!$E$2:$AI$400,
MATCH($A21,'Attendance Dump'!$B$2:$B$400,0),
MATCH(BK$2,'Attendance Dump'!$E$1:$AI$1,0)
),
INDEX('Active Hour''s Dump'!$D$3:$AH$337,
MATCH($C21,'Active Hour''s Dump'!$A$3:$A$337,0),
MATCH(BK$2,'Active Hour''s Dump'!$D$2:$AH$2,0)
))),"")</f>
        <v>P</v>
      </c>
      <c r="BL21" s="54">
        <f>_xlfn.IFNA(IF(BL$3="Productivity",
INDEX('Productivity Dump'!$E$4:$AJ$500,
MATCH($A21,'Productivity Dump'!$A$4:$A$500,0),
MATCH(BL$2,'Productivity Dump'!$E$3:$AJ$3,0)
),
IF(BL$3="Attendance",
INDEX('Attendance Dump'!$E$2:$AI$400,
MATCH($A21,'Attendance Dump'!$B$2:$B$400,0),
MATCH(BL$2,'Attendance Dump'!$E$1:$AI$1,0)
),
INDEX('Active Hour''s Dump'!$D$3:$AH$337,
MATCH($C21,'Active Hour''s Dump'!$A$3:$A$337,0),
MATCH(BL$2,'Active Hour''s Dump'!$D$2:$AH$2,0)
))),"")</f>
        <v>3.9166666666666701</v>
      </c>
      <c r="BM21" s="13">
        <f>_xlfn.IFNA(IF(BM$3="Productivity",
INDEX('Productivity Dump'!$E$4:$AJ$500,
MATCH($A21,'Productivity Dump'!$A$4:$A$500,0),
MATCH(BM$2,'Productivity Dump'!$E$3:$AJ$3,0)
),
IF(BM$3="Attendance",
INDEX('Attendance Dump'!$E$2:$AI$400,
MATCH($A21,'Attendance Dump'!$B$2:$B$400,0),
MATCH(BM$2,'Attendance Dump'!$E$1:$AI$1,0)
),
INDEX('Active Hour''s Dump'!$D$3:$AH$337,
MATCH($C21,'Active Hour''s Dump'!$A$3:$A$337,0),
MATCH(BM$2,'Active Hour''s Dump'!$D$2:$AH$2,0)
))),"")</f>
        <v>1163.0979999999995</v>
      </c>
      <c r="BN21" s="13" t="str">
        <f>_xlfn.IFNA(IF(BN$3="Productivity",
INDEX('Productivity Dump'!$E$4:$AJ$500,
MATCH($A21,'Productivity Dump'!$A$4:$A$500,0),
MATCH(BN$2,'Productivity Dump'!$E$3:$AJ$3,0)
),
IF(BN$3="Attendance",
INDEX('Attendance Dump'!$E$2:$AI$400,
MATCH($A21,'Attendance Dump'!$B$2:$B$400,0),
MATCH(BN$2,'Attendance Dump'!$E$1:$AI$1,0)
),
INDEX('Active Hour''s Dump'!$D$3:$AH$337,
MATCH($C21,'Active Hour''s Dump'!$A$3:$A$337,0),
MATCH(BN$2,'Active Hour''s Dump'!$D$2:$AH$2,0)
))),"")</f>
        <v>P</v>
      </c>
      <c r="BO21" s="54">
        <f>_xlfn.IFNA(IF(BO$3="Productivity",
INDEX('Productivity Dump'!$E$4:$AJ$500,
MATCH($A21,'Productivity Dump'!$A$4:$A$500,0),
MATCH(BO$2,'Productivity Dump'!$E$3:$AJ$3,0)
),
IF(BO$3="Attendance",
INDEX('Attendance Dump'!$E$2:$AI$400,
MATCH($A21,'Attendance Dump'!$B$2:$B$400,0),
MATCH(BO$2,'Attendance Dump'!$E$1:$AI$1,0)
),
INDEX('Active Hour''s Dump'!$D$3:$AH$337,
MATCH($C21,'Active Hour''s Dump'!$A$3:$A$337,0),
MATCH(BO$2,'Active Hour''s Dump'!$D$2:$AH$2,0)
))),"")</f>
        <v>8</v>
      </c>
      <c r="BP21" s="13">
        <f>_xlfn.IFNA(IF(BP$3="Productivity",
INDEX('Productivity Dump'!$E$4:$AJ$500,
MATCH($A21,'Productivity Dump'!$A$4:$A$500,0),
MATCH(BP$2,'Productivity Dump'!$E$3:$AJ$3,0)
),
IF(BP$3="Attendance",
INDEX('Attendance Dump'!$E$2:$AI$400,
MATCH($A21,'Attendance Dump'!$B$2:$B$400,0),
MATCH(BP$2,'Attendance Dump'!$E$1:$AI$1,0)
),
INDEX('Active Hour''s Dump'!$D$3:$AH$337,
MATCH($C21,'Active Hour''s Dump'!$A$3:$A$337,0),
MATCH(BP$2,'Active Hour''s Dump'!$D$2:$AH$2,0)
))),"")</f>
        <v>1167.4059999999997</v>
      </c>
      <c r="BQ21" s="13" t="str">
        <f>_xlfn.IFNA(IF(BQ$3="Productivity",
INDEX('Productivity Dump'!$E$4:$AJ$500,
MATCH($A21,'Productivity Dump'!$A$4:$A$500,0),
MATCH(BQ$2,'Productivity Dump'!$E$3:$AJ$3,0)
),
IF(BQ$3="Attendance",
INDEX('Attendance Dump'!$E$2:$AI$400,
MATCH($A21,'Attendance Dump'!$B$2:$B$400,0),
MATCH(BQ$2,'Attendance Dump'!$E$1:$AI$1,0)
),
INDEX('Active Hour''s Dump'!$D$3:$AH$337,
MATCH($C21,'Active Hour''s Dump'!$A$3:$A$337,0),
MATCH(BQ$2,'Active Hour''s Dump'!$D$2:$AH$2,0)
))),"")</f>
        <v>P</v>
      </c>
      <c r="BR21" s="54">
        <f>_xlfn.IFNA(IF(BR$3="Productivity",
INDEX('Productivity Dump'!$E$4:$AJ$500,
MATCH($A21,'Productivity Dump'!$A$4:$A$500,0),
MATCH(BR$2,'Productivity Dump'!$E$3:$AJ$3,0)
),
IF(BR$3="Attendance",
INDEX('Attendance Dump'!$E$2:$AI$400,
MATCH($A21,'Attendance Dump'!$B$2:$B$400,0),
MATCH(BR$2,'Attendance Dump'!$E$1:$AI$1,0)
),
INDEX('Active Hour''s Dump'!$D$3:$AH$337,
MATCH($C21,'Active Hour''s Dump'!$A$3:$A$337,0),
MATCH(BR$2,'Active Hour''s Dump'!$D$2:$AH$2,0)
))),"")</f>
        <v>8.25</v>
      </c>
      <c r="BS21" s="13">
        <f>_xlfn.IFNA(IF(BS$3="Productivity",
INDEX('Productivity Dump'!$E$4:$AJ$500,
MATCH($A21,'Productivity Dump'!$A$4:$A$500,0),
MATCH(BS$2,'Productivity Dump'!$E$3:$AJ$3,0)
),
IF(BS$3="Attendance",
INDEX('Attendance Dump'!$E$2:$AI$400,
MATCH($A21,'Attendance Dump'!$B$2:$B$400,0),
MATCH(BS$2,'Attendance Dump'!$E$1:$AI$1,0)
),
INDEX('Active Hour''s Dump'!$D$3:$AH$337,
MATCH($C21,'Active Hour''s Dump'!$A$3:$A$337,0),
MATCH(BS$2,'Active Hour''s Dump'!$D$2:$AH$2,0)
))),"")</f>
        <v>0</v>
      </c>
      <c r="BT21" s="13" t="str">
        <f>_xlfn.IFNA(IF(BT$3="Productivity",
INDEX('Productivity Dump'!$E$4:$AJ$500,
MATCH($A21,'Productivity Dump'!$A$4:$A$500,0),
MATCH(BT$2,'Productivity Dump'!$E$3:$AJ$3,0)
),
IF(BT$3="Attendance",
INDEX('Attendance Dump'!$E$2:$AI$400,
MATCH($A21,'Attendance Dump'!$B$2:$B$400,0),
MATCH(BT$2,'Attendance Dump'!$E$1:$AI$1,0)
),
INDEX('Active Hour''s Dump'!$D$3:$AH$337,
MATCH($C21,'Active Hour''s Dump'!$A$3:$A$337,0),
MATCH(BT$2,'Active Hour''s Dump'!$D$2:$AH$2,0)
))),"")</f>
        <v>H</v>
      </c>
      <c r="BU21" s="54">
        <f>_xlfn.IFNA(IF(BU$3="Productivity",
INDEX('Productivity Dump'!$E$4:$AJ$500,
MATCH($A21,'Productivity Dump'!$A$4:$A$500,0),
MATCH(BU$2,'Productivity Dump'!$E$3:$AJ$3,0)
),
IF(BU$3="Attendance",
INDEX('Attendance Dump'!$E$2:$AI$400,
MATCH($A21,'Attendance Dump'!$B$2:$B$400,0),
MATCH(BU$2,'Attendance Dump'!$E$1:$AI$1,0)
),
INDEX('Active Hour''s Dump'!$D$3:$AH$337,
MATCH($C21,'Active Hour''s Dump'!$A$3:$A$337,0),
MATCH(BU$2,'Active Hour''s Dump'!$D$2:$AH$2,0)
))),"")</f>
        <v>0</v>
      </c>
      <c r="BV21" s="13">
        <f>_xlfn.IFNA(IF(BV$3="Productivity",
INDEX('Productivity Dump'!$E$4:$AJ$500,
MATCH($A21,'Productivity Dump'!$A$4:$A$500,0),
MATCH(BV$2,'Productivity Dump'!$E$3:$AJ$3,0)
),
IF(BV$3="Attendance",
INDEX('Attendance Dump'!$E$2:$AI$400,
MATCH($A21,'Attendance Dump'!$B$2:$B$400,0),
MATCH(BV$2,'Attendance Dump'!$E$1:$AI$1,0)
),
INDEX('Active Hour''s Dump'!$D$3:$AH$337,
MATCH($C21,'Active Hour''s Dump'!$A$3:$A$337,0),
MATCH(BV$2,'Active Hour''s Dump'!$D$2:$AH$2,0)
))),"")</f>
        <v>1033.617</v>
      </c>
      <c r="BW21" s="13" t="str">
        <f>_xlfn.IFNA(IF(BW$3="Productivity",
INDEX('Productivity Dump'!$E$4:$AJ$500,
MATCH($A21,'Productivity Dump'!$A$4:$A$500,0),
MATCH(BW$2,'Productivity Dump'!$E$3:$AJ$3,0)
),
IF(BW$3="Attendance",
INDEX('Attendance Dump'!$E$2:$AI$400,
MATCH($A21,'Attendance Dump'!$B$2:$B$400,0),
MATCH(BW$2,'Attendance Dump'!$E$1:$AI$1,0)
),
INDEX('Active Hour''s Dump'!$D$3:$AH$337,
MATCH($C21,'Active Hour''s Dump'!$A$3:$A$337,0),
MATCH(BW$2,'Active Hour''s Dump'!$D$2:$AH$2,0)
))),"")</f>
        <v>P</v>
      </c>
      <c r="BX21" s="54">
        <f>_xlfn.IFNA(IF(BX$3="Productivity",
INDEX('Productivity Dump'!$E$4:$AJ$500,
MATCH($A21,'Productivity Dump'!$A$4:$A$500,0),
MATCH(BX$2,'Productivity Dump'!$E$3:$AJ$3,0)
),
IF(BX$3="Attendance",
INDEX('Attendance Dump'!$E$2:$AI$400,
MATCH($A21,'Attendance Dump'!$B$2:$B$400,0),
MATCH(BX$2,'Attendance Dump'!$E$1:$AI$1,0)
),
INDEX('Active Hour''s Dump'!$D$3:$AH$337,
MATCH($C21,'Active Hour''s Dump'!$A$3:$A$337,0),
MATCH(BX$2,'Active Hour''s Dump'!$D$2:$AH$2,0)
))),"")</f>
        <v>7.6666666666666696</v>
      </c>
      <c r="BY21" s="13">
        <f>_xlfn.IFNA(IF(BY$3="Productivity",
INDEX('Productivity Dump'!$E$4:$AJ$500,
MATCH($A21,'Productivity Dump'!$A$4:$A$500,0),
MATCH(BY$2,'Productivity Dump'!$E$3:$AJ$3,0)
),
IF(BY$3="Attendance",
INDEX('Attendance Dump'!$E$2:$AI$400,
MATCH($A21,'Attendance Dump'!$B$2:$B$400,0),
MATCH(BY$2,'Attendance Dump'!$E$1:$AI$1,0)
),
INDEX('Active Hour''s Dump'!$D$3:$AH$337,
MATCH($C21,'Active Hour''s Dump'!$A$3:$A$337,0),
MATCH(BY$2,'Active Hour''s Dump'!$D$2:$AH$2,0)
))),"")</f>
        <v>1047.0619999999999</v>
      </c>
      <c r="BZ21" s="13" t="str">
        <f>_xlfn.IFNA(IF(BZ$3="Productivity",
INDEX('Productivity Dump'!$E$4:$AJ$500,
MATCH($A21,'Productivity Dump'!$A$4:$A$500,0),
MATCH(BZ$2,'Productivity Dump'!$E$3:$AJ$3,0)
),
IF(BZ$3="Attendance",
INDEX('Attendance Dump'!$E$2:$AI$400,
MATCH($A21,'Attendance Dump'!$B$2:$B$400,0),
MATCH(BZ$2,'Attendance Dump'!$E$1:$AI$1,0)
),
INDEX('Active Hour''s Dump'!$D$3:$AH$337,
MATCH($C21,'Active Hour''s Dump'!$A$3:$A$337,0),
MATCH(BZ$2,'Active Hour''s Dump'!$D$2:$AH$2,0)
))),"")</f>
        <v>P</v>
      </c>
      <c r="CA21" s="54">
        <f>_xlfn.IFNA(IF(CA$3="Productivity",
INDEX('Productivity Dump'!$E$4:$AJ$500,
MATCH($A21,'Productivity Dump'!$A$4:$A$500,0),
MATCH(CA$2,'Productivity Dump'!$E$3:$AJ$3,0)
),
IF(CA$3="Attendance",
INDEX('Attendance Dump'!$E$2:$AI$400,
MATCH($A21,'Attendance Dump'!$B$2:$B$400,0),
MATCH(CA$2,'Attendance Dump'!$E$1:$AI$1,0)
),
INDEX('Active Hour''s Dump'!$D$3:$AH$337,
MATCH($C21,'Active Hour''s Dump'!$A$3:$A$337,0),
MATCH(CA$2,'Active Hour''s Dump'!$D$2:$AH$2,0)
))),"")</f>
        <v>6</v>
      </c>
      <c r="CB21" s="13">
        <f>_xlfn.IFNA(IF(CB$3="Productivity",
INDEX('Productivity Dump'!$E$4:$AJ$500,
MATCH($A21,'Productivity Dump'!$A$4:$A$500,0),
MATCH(CB$2,'Productivity Dump'!$E$3:$AJ$3,0)
),
IF(CB$3="Attendance",
INDEX('Attendance Dump'!$E$2:$AI$400,
MATCH($A21,'Attendance Dump'!$B$2:$B$400,0),
MATCH(CB$2,'Attendance Dump'!$E$1:$AI$1,0)
),
INDEX('Active Hour''s Dump'!$D$3:$AH$337,
MATCH($C21,'Active Hour''s Dump'!$A$3:$A$337,0),
MATCH(CB$2,'Active Hour''s Dump'!$D$2:$AH$2,0)
))),"")</f>
        <v>10.891999999999999</v>
      </c>
      <c r="CC21" s="13" t="str">
        <f>_xlfn.IFNA(IF(CC$3="Productivity",
INDEX('Productivity Dump'!$E$4:$AJ$500,
MATCH($A21,'Productivity Dump'!$A$4:$A$500,0),
MATCH(CC$2,'Productivity Dump'!$E$3:$AJ$3,0)
),
IF(CC$3="Attendance",
INDEX('Attendance Dump'!$E$2:$AI$400,
MATCH($A21,'Attendance Dump'!$B$2:$B$400,0),
MATCH(CC$2,'Attendance Dump'!$E$1:$AI$1,0)
),
INDEX('Active Hour''s Dump'!$D$3:$AH$337,
MATCH($C21,'Active Hour''s Dump'!$A$3:$A$337,0),
MATCH(CC$2,'Active Hour''s Dump'!$D$2:$AH$2,0)
))),"")</f>
        <v>WO</v>
      </c>
      <c r="CD21" s="54">
        <f>_xlfn.IFNA(IF(CD$3="Productivity",
INDEX('Productivity Dump'!$E$4:$AJ$500,
MATCH($A21,'Productivity Dump'!$A$4:$A$500,0),
MATCH(CD$2,'Productivity Dump'!$E$3:$AJ$3,0)
),
IF(CD$3="Attendance",
INDEX('Attendance Dump'!$E$2:$AI$400,
MATCH($A21,'Attendance Dump'!$B$2:$B$400,0),
MATCH(CD$2,'Attendance Dump'!$E$1:$AI$1,0)
),
INDEX('Active Hour''s Dump'!$D$3:$AH$337,
MATCH($C21,'Active Hour''s Dump'!$A$3:$A$337,0),
MATCH(CD$2,'Active Hour''s Dump'!$D$2:$AH$2,0)
))),"")</f>
        <v>0.16666666666666699</v>
      </c>
      <c r="CE21" s="13">
        <f>_xlfn.IFNA(IF(CE$3="Productivity",
INDEX('Productivity Dump'!$E$4:$AJ$500,
MATCH($A21,'Productivity Dump'!$A$4:$A$500,0),
MATCH(CE$2,'Productivity Dump'!$E$3:$AJ$3,0)
),
IF(CE$3="Attendance",
INDEX('Attendance Dump'!$E$2:$AI$400,
MATCH($A21,'Attendance Dump'!$B$2:$B$400,0),
MATCH(CE$2,'Attendance Dump'!$E$1:$AI$1,0)
),
INDEX('Active Hour''s Dump'!$D$3:$AH$337,
MATCH($C21,'Active Hour''s Dump'!$A$3:$A$337,0),
MATCH(CE$2,'Active Hour''s Dump'!$D$2:$AH$2,0)
))),"")</f>
        <v>593.49299999999994</v>
      </c>
      <c r="CF21" s="13" t="str">
        <f>_xlfn.IFNA(IF(CF$3="Productivity",
INDEX('Productivity Dump'!$E$4:$AJ$500,
MATCH($A21,'Productivity Dump'!$A$4:$A$500,0),
MATCH(CF$2,'Productivity Dump'!$E$3:$AJ$3,0)
),
IF(CF$3="Attendance",
INDEX('Attendance Dump'!$E$2:$AI$400,
MATCH($A21,'Attendance Dump'!$B$2:$B$400,0),
MATCH(CF$2,'Attendance Dump'!$E$1:$AI$1,0)
),
INDEX('Active Hour''s Dump'!$D$3:$AH$337,
MATCH($C21,'Active Hour''s Dump'!$A$3:$A$337,0),
MATCH(CF$2,'Active Hour''s Dump'!$D$2:$AH$2,0)
))),"")</f>
        <v>P</v>
      </c>
      <c r="CG21" s="54">
        <f>_xlfn.IFNA(IF(CG$3="Productivity",
INDEX('Productivity Dump'!$E$4:$AJ$500,
MATCH($A21,'Productivity Dump'!$A$4:$A$500,0),
MATCH(CG$2,'Productivity Dump'!$E$3:$AJ$3,0)
),
IF(CG$3="Attendance",
INDEX('Attendance Dump'!$E$2:$AI$400,
MATCH($A21,'Attendance Dump'!$B$2:$B$400,0),
MATCH(CG$2,'Attendance Dump'!$E$1:$AI$1,0)
),
INDEX('Active Hour''s Dump'!$D$3:$AH$337,
MATCH($C21,'Active Hour''s Dump'!$A$3:$A$337,0),
MATCH(CG$2,'Active Hour''s Dump'!$D$2:$AH$2,0)
))),"")</f>
        <v>3.75</v>
      </c>
      <c r="CH21" s="13">
        <f>_xlfn.IFNA(IF(CH$3="Productivity",
INDEX('Productivity Dump'!$E$4:$AJ$500,
MATCH($A21,'Productivity Dump'!$A$4:$A$500,0),
MATCH(CH$2,'Productivity Dump'!$E$3:$AJ$3,0)
),
IF(CH$3="Attendance",
INDEX('Attendance Dump'!$E$2:$AI$400,
MATCH($A21,'Attendance Dump'!$B$2:$B$400,0),
MATCH(CH$2,'Attendance Dump'!$E$1:$AI$1,0)
),
INDEX('Active Hour''s Dump'!$D$3:$AH$337,
MATCH($C21,'Active Hour''s Dump'!$A$3:$A$337,0),
MATCH(CH$2,'Active Hour''s Dump'!$D$2:$AH$2,0)
))),"")</f>
        <v>1191.9229999999998</v>
      </c>
      <c r="CI21" s="13" t="str">
        <f>_xlfn.IFNA(IF(CI$3="Productivity",
INDEX('Productivity Dump'!$E$4:$AJ$500,
MATCH($A21,'Productivity Dump'!$A$4:$A$500,0),
MATCH(CI$2,'Productivity Dump'!$E$3:$AJ$3,0)
),
IF(CI$3="Attendance",
INDEX('Attendance Dump'!$E$2:$AI$400,
MATCH($A21,'Attendance Dump'!$B$2:$B$400,0),
MATCH(CI$2,'Attendance Dump'!$E$1:$AI$1,0)
),
INDEX('Active Hour''s Dump'!$D$3:$AH$337,
MATCH($C21,'Active Hour''s Dump'!$A$3:$A$337,0),
MATCH(CI$2,'Active Hour''s Dump'!$D$2:$AH$2,0)
))),"")</f>
        <v>P</v>
      </c>
      <c r="CJ21" s="54">
        <f>_xlfn.IFNA(IF(CJ$3="Productivity",
INDEX('Productivity Dump'!$E$4:$AJ$500,
MATCH($A21,'Productivity Dump'!$A$4:$A$500,0),
MATCH(CJ$2,'Productivity Dump'!$E$3:$AJ$3,0)
),
IF(CJ$3="Attendance",
INDEX('Attendance Dump'!$E$2:$AI$400,
MATCH($A21,'Attendance Dump'!$B$2:$B$400,0),
MATCH(CJ$2,'Attendance Dump'!$E$1:$AI$1,0)
),
INDEX('Active Hour''s Dump'!$D$3:$AH$337,
MATCH($C21,'Active Hour''s Dump'!$A$3:$A$337,0),
MATCH(CJ$2,'Active Hour''s Dump'!$D$2:$AH$2,0)
))),"")</f>
        <v>6.6666666666666696</v>
      </c>
      <c r="CK21" s="13">
        <f>_xlfn.IFNA(IF(CK$3="Productivity",
INDEX('Productivity Dump'!$E$4:$AJ$500,
MATCH($A21,'Productivity Dump'!$A$4:$A$500,0),
MATCH(CK$2,'Productivity Dump'!$E$3:$AJ$3,0)
),
IF(CK$3="Attendance",
INDEX('Attendance Dump'!$E$2:$AI$400,
MATCH($A21,'Attendance Dump'!$B$2:$B$400,0),
MATCH(CK$2,'Attendance Dump'!$E$1:$AI$1,0)
),
INDEX('Active Hour''s Dump'!$D$3:$AH$337,
MATCH($C21,'Active Hour''s Dump'!$A$3:$A$337,0),
MATCH(CK$2,'Active Hour''s Dump'!$D$2:$AH$2,0)
))),"")</f>
        <v>1128.8380000000002</v>
      </c>
      <c r="CL21" s="13" t="str">
        <f>_xlfn.IFNA(IF(CL$3="Productivity",
INDEX('Productivity Dump'!$E$4:$AJ$500,
MATCH($A21,'Productivity Dump'!$A$4:$A$500,0),
MATCH(CL$2,'Productivity Dump'!$E$3:$AJ$3,0)
),
IF(CL$3="Attendance",
INDEX('Attendance Dump'!$E$2:$AI$400,
MATCH($A21,'Attendance Dump'!$B$2:$B$400,0),
MATCH(CL$2,'Attendance Dump'!$E$1:$AI$1,0)
),
INDEX('Active Hour''s Dump'!$D$3:$AH$337,
MATCH($C21,'Active Hour''s Dump'!$A$3:$A$337,0),
MATCH(CL$2,'Active Hour''s Dump'!$D$2:$AH$2,0)
))),"")</f>
        <v>P</v>
      </c>
      <c r="CM21" s="54">
        <f>_xlfn.IFNA(IF(CM$3="Productivity",
INDEX('Productivity Dump'!$E$4:$AJ$500,
MATCH($A21,'Productivity Dump'!$A$4:$A$500,0),
MATCH(CM$2,'Productivity Dump'!$E$3:$AJ$3,0)
),
IF(CM$3="Attendance",
INDEX('Attendance Dump'!$E$2:$AI$400,
MATCH($A21,'Attendance Dump'!$B$2:$B$400,0),
MATCH(CM$2,'Attendance Dump'!$E$1:$AI$1,0)
),
INDEX('Active Hour''s Dump'!$D$3:$AH$337,
MATCH($C21,'Active Hour''s Dump'!$A$3:$A$337,0),
MATCH(CM$2,'Active Hour''s Dump'!$D$2:$AH$2,0)
))),"")</f>
        <v>7.25</v>
      </c>
      <c r="CN21" s="13">
        <f>_xlfn.IFNA(IF(CN$3="Productivity",
INDEX('Productivity Dump'!$E$4:$AJ$500,
MATCH($A21,'Productivity Dump'!$A$4:$A$500,0),
MATCH(CN$2,'Productivity Dump'!$E$3:$AJ$3,0)
),
IF(CN$3="Attendance",
INDEX('Attendance Dump'!$E$2:$AI$400,
MATCH($A21,'Attendance Dump'!$B$2:$B$400,0),
MATCH(CN$2,'Attendance Dump'!$E$1:$AI$1,0)
),
INDEX('Active Hour''s Dump'!$D$3:$AH$337,
MATCH($C21,'Active Hour''s Dump'!$A$3:$A$337,0),
MATCH(CN$2,'Active Hour''s Dump'!$D$2:$AH$2,0)
))),"")</f>
        <v>0</v>
      </c>
      <c r="CO21" s="13">
        <f>_xlfn.IFNA(IF(CO$3="Productivity",
INDEX('Productivity Dump'!$E$4:$AJ$500,
MATCH($A21,'Productivity Dump'!$A$4:$A$500,0),
MATCH(CO$2,'Productivity Dump'!$E$3:$AJ$3,0)
),
IF(CO$3="Attendance",
INDEX('Attendance Dump'!$E$2:$AI$400,
MATCH($A21,'Attendance Dump'!$B$2:$B$400,0),
MATCH(CO$2,'Attendance Dump'!$E$1:$AI$1,0)
),
INDEX('Active Hour''s Dump'!$D$3:$AH$337,
MATCH($C21,'Active Hour''s Dump'!$A$3:$A$337,0),
MATCH(CO$2,'Active Hour''s Dump'!$D$2:$AH$2,0)
))),"")</f>
        <v>0</v>
      </c>
      <c r="CP21" s="54">
        <f>_xlfn.IFNA(IF(CP$3="Productivity",
INDEX('Productivity Dump'!$E$4:$AJ$500,
MATCH($A21,'Productivity Dump'!$A$4:$A$500,0),
MATCH(CP$2,'Productivity Dump'!$E$3:$AJ$3,0)
),
IF(CP$3="Attendance",
INDEX('Attendance Dump'!$E$2:$AI$400,
MATCH($A21,'Attendance Dump'!$B$2:$B$400,0),
MATCH(CP$2,'Attendance Dump'!$E$1:$AI$1,0)
),
INDEX('Active Hour''s Dump'!$D$3:$AH$337,
MATCH($C21,'Active Hour''s Dump'!$A$3:$A$337,0),
MATCH(CP$2,'Active Hour''s Dump'!$D$2:$AH$2,0)
))),"")</f>
        <v>0</v>
      </c>
      <c r="CQ21" s="13">
        <f>_xlfn.IFNA(IF(CQ$3="Productivity",
INDEX('Productivity Dump'!$E$4:$AJ$500,
MATCH($A21,'Productivity Dump'!$A$4:$A$500,0),
MATCH(CQ$2,'Productivity Dump'!$E$3:$AJ$3,0)
),
IF(CQ$3="Attendance",
INDEX('Attendance Dump'!$E$2:$AI$400,
MATCH($A21,'Attendance Dump'!$B$2:$B$400,0),
MATCH(CQ$2,'Attendance Dump'!$E$1:$AI$1,0)
),
INDEX('Active Hour''s Dump'!$D$3:$AH$337,
MATCH($C21,'Active Hour''s Dump'!$A$3:$A$337,0),
MATCH(CQ$2,'Active Hour''s Dump'!$D$2:$AH$2,0)
))),"")</f>
        <v>0</v>
      </c>
      <c r="CR21" s="13">
        <f>_xlfn.IFNA(IF(CR$3="Productivity",
INDEX('Productivity Dump'!$E$4:$AJ$500,
MATCH($A21,'Productivity Dump'!$A$4:$A$500,0),
MATCH(CR$2,'Productivity Dump'!$E$3:$AJ$3,0)
),
IF(CR$3="Attendance",
INDEX('Attendance Dump'!$E$2:$AI$400,
MATCH($A21,'Attendance Dump'!$B$2:$B$400,0),
MATCH(CR$2,'Attendance Dump'!$E$1:$AI$1,0)
),
INDEX('Active Hour''s Dump'!$D$3:$AH$337,
MATCH($C21,'Active Hour''s Dump'!$A$3:$A$337,0),
MATCH(CR$2,'Active Hour''s Dump'!$D$2:$AH$2,0)
))),"")</f>
        <v>0</v>
      </c>
      <c r="CS21" s="54">
        <f>_xlfn.IFNA(IF(CS$3="Productivity",
INDEX('Productivity Dump'!$E$4:$AJ$500,
MATCH($A21,'Productivity Dump'!$A$4:$A$500,0),
MATCH(CS$2,'Productivity Dump'!$E$3:$AJ$3,0)
),
IF(CS$3="Attendance",
INDEX('Attendance Dump'!$E$2:$AI$400,
MATCH($A21,'Attendance Dump'!$B$2:$B$400,0),
MATCH(CS$2,'Attendance Dump'!$E$1:$AI$1,0)
),
INDEX('Active Hour''s Dump'!$D$3:$AH$337,
MATCH($C21,'Active Hour''s Dump'!$A$3:$A$337,0),
MATCH(CS$2,'Active Hour''s Dump'!$D$2:$AH$2,0)
))),"")</f>
        <v>0</v>
      </c>
      <c r="CT21" s="13">
        <f>_xlfn.IFNA(IF(CT$3="Productivity",
INDEX('Productivity Dump'!$E$4:$AJ$500,
MATCH($A21,'Productivity Dump'!$A$4:$A$500,0),
MATCH(CT$2,'Productivity Dump'!$E$3:$AJ$3,0)
),
IF(CT$3="Attendance",
INDEX('Attendance Dump'!$E$2:$AI$400,
MATCH($A21,'Attendance Dump'!$B$2:$B$400,0),
MATCH(CT$2,'Attendance Dump'!$E$1:$AI$1,0)
),
INDEX('Active Hour''s Dump'!$D$3:$AH$337,
MATCH($C21,'Active Hour''s Dump'!$A$3:$A$337,0),
MATCH(CT$2,'Active Hour''s Dump'!$D$2:$AH$2,0)
))),"")</f>
        <v>0</v>
      </c>
      <c r="CU21" s="13">
        <f>_xlfn.IFNA(IF(CU$3="Productivity",
INDEX('Productivity Dump'!$E$4:$AJ$500,
MATCH($A21,'Productivity Dump'!$A$4:$A$500,0),
MATCH(CU$2,'Productivity Dump'!$E$3:$AJ$3,0)
),
IF(CU$3="Attendance",
INDEX('Attendance Dump'!$E$2:$AI$400,
MATCH($A21,'Attendance Dump'!$B$2:$B$400,0),
MATCH(CU$2,'Attendance Dump'!$E$1:$AI$1,0)
),
INDEX('Active Hour''s Dump'!$D$3:$AH$337,
MATCH($C21,'Active Hour''s Dump'!$A$3:$A$337,0),
MATCH(CU$2,'Active Hour''s Dump'!$D$2:$AH$2,0)
))),"")</f>
        <v>0</v>
      </c>
      <c r="CV21" s="54">
        <f>_xlfn.IFNA(IF(CV$3="Productivity",
INDEX('Productivity Dump'!$E$4:$AJ$500,
MATCH($A21,'Productivity Dump'!$A$4:$A$500,0),
MATCH(CV$2,'Productivity Dump'!$E$3:$AJ$3,0)
),
IF(CV$3="Attendance",
INDEX('Attendance Dump'!$E$2:$AI$400,
MATCH($A21,'Attendance Dump'!$B$2:$B$400,0),
MATCH(CV$2,'Attendance Dump'!$E$1:$AI$1,0)
),
INDEX('Active Hour''s Dump'!$D$3:$AH$337,
MATCH($C21,'Active Hour''s Dump'!$A$3:$A$337,0),
MATCH(CV$2,'Active Hour''s Dump'!$D$2:$AH$2,0)
))),"")</f>
        <v>0</v>
      </c>
      <c r="CW21" s="13"/>
      <c r="CX21" s="13"/>
      <c r="CY21" s="54"/>
      <c r="DA21" s="57">
        <f t="shared" si="59"/>
        <v>150.91666666666669</v>
      </c>
      <c r="DB21" s="35">
        <f t="shared" si="63"/>
        <v>22513.127999999993</v>
      </c>
      <c r="DC21" s="35">
        <f t="shared" si="64"/>
        <v>0</v>
      </c>
      <c r="DD21" s="35">
        <f t="shared" ca="1" si="60"/>
        <v>0</v>
      </c>
      <c r="DF21" s="32" cm="1">
        <f t="array" ref="DF21">SUMPRODUCT(
    (MOD(COLUMN(H21:CV21) - COLUMN(H21), 3) = 0) *
    (H21:CV21 = 0) *
    (I21:CW21 = "P") *
    (COUNTIF(UKHoliday, H$2:CV$2) = 0)
)</f>
        <v>0</v>
      </c>
      <c r="DG21" s="33" cm="1">
        <f t="array" ref="DG21">SUMPRODUCT(
  (MOD(COLUMN(H21:CV21) - COLUMN(H21), 3) = 0) *
  (H21:CV21 &gt; 0) *
  (H21:CV21 &lt; 0.5 * IF(((WEEKDAY(H$2:CV$2, 2) = 1) + (WEEKDAY(H$2:CV$2, 2) = 6)), G21, F21)) *
  (I21:CW21 = "P") *
  (COUNTIF(UKHoliday, H$2:CV$2) = 0)
)</f>
        <v>0</v>
      </c>
      <c r="DH21" s="33" cm="1">
        <f t="array" ref="DH21">SUMPRODUCT(
  (MOD(COLUMN(H21:CV21) - COLUMN(H21), 3) = 0) *
  (H21:CV21 &gt; 0.5 * IF(((WEEKDAY(H$2:CV$2, 2) = 1) + (WEEKDAY(H$2:CV$2, 2) = 6)), $G21, $F21)) *
  (H21:CV21 &lt; 0.8 * IF(((WEEKDAY(H$2:CV$2, 2) = 1) + (WEEKDAY(H$2:CV$2, 2) = 6)), $G21, $F21)) *
  (I21:CW21 = "P") *
  (COUNTIF(UKHoliday, H$2:CV$2) = 0)
)</f>
        <v>0</v>
      </c>
      <c r="DI21" s="33" cm="1">
        <f t="array" ref="DI21">SUMPRODUCT(
  (MOD(COLUMN(H21:CV21) - COLUMN(H21), 3) = 0) *
  (H21:CV21 &gt; 0.8 * IF(((WEEKDAY(H$2:CV$2, 2) = 1) + (WEEKDAY(H$2:CV$2, 2) = 6)), $G21, $F21)) *
  (H21:CV21 &lt; 1 * IF(((WEEKDAY(H$2:CV$2, 2) = 1) + (WEEKDAY(H$2:CV$2, 2) = 6)), $G21, $F21)) *
  (I21:CW21 = "P") *
  (COUNTIF(UKHoliday, H$2:CV$2) = 0)
)</f>
        <v>7</v>
      </c>
    </row>
    <row r="22" spans="1:113" x14ac:dyDescent="0.3">
      <c r="A22" s="8" t="s">
        <v>431</v>
      </c>
      <c r="B22" s="8" t="s">
        <v>904</v>
      </c>
      <c r="C22" s="9" t="s">
        <v>782</v>
      </c>
      <c r="D22" s="62" t="s">
        <v>450</v>
      </c>
      <c r="E22" s="35">
        <v>28000</v>
      </c>
      <c r="F22" s="35">
        <f t="shared" si="61"/>
        <v>1400</v>
      </c>
      <c r="G22" s="35">
        <f t="shared" si="62"/>
        <v>700</v>
      </c>
      <c r="H22" s="13">
        <f>_xlfn.IFNA(IF(H$3="Productivity",
INDEX('Productivity Dump'!$E$4:$AJ$500,
MATCH($A22,'Productivity Dump'!$A$4:$A$500,0),
MATCH(H$2,'Productivity Dump'!$E$3:$AJ$3,0)
),
IF(H$3="Attendance",
INDEX('Attendance Dump'!$E$2:$AI$400,
MATCH($A22,'Attendance Dump'!$B$2:$B$400,0),
MATCH(H$2,'Attendance Dump'!$E$1:$AI$1,0)
),
INDEX('Active Hour''s Dump'!$D$3:$AH$337,
MATCH($C22,'Active Hour''s Dump'!$A$3:$A$337,0),
MATCH(H$2,'Active Hour''s Dump'!$D$2:$AH$2,0)
))),"")</f>
        <v>615.69599999999991</v>
      </c>
      <c r="I22" s="13" t="str">
        <f>_xlfn.IFNA(IF(I$3="Productivity",
INDEX('Productivity Dump'!$E$4:$AJ$500,
MATCH($A22,'Productivity Dump'!$A$4:$A$500,0),
MATCH(I$2,'Productivity Dump'!$E$3:$AJ$3,0)
),
IF(I$3="Attendance",
INDEX('Attendance Dump'!$E$2:$AI$400,
MATCH($A22,'Attendance Dump'!$B$2:$B$400,0),
MATCH(I$2,'Attendance Dump'!$E$1:$AI$1,0)
),
INDEX('Active Hour''s Dump'!$D$3:$AH$337,
MATCH($C22,'Active Hour''s Dump'!$A$3:$A$337,0),
MATCH(I$2,'Active Hour''s Dump'!$D$2:$AH$2,0)
))),"")</f>
        <v>LWP-HL(LWP)</v>
      </c>
      <c r="J22" s="54">
        <f>_xlfn.IFNA(IF(J$3="Productivity",
INDEX('Productivity Dump'!$E$4:$AJ$500,
MATCH($A22,'Productivity Dump'!$A$4:$A$500,0),
MATCH(J$2,'Productivity Dump'!$E$3:$AJ$3,0)
),
IF(J$3="Attendance",
INDEX('Attendance Dump'!$E$2:$AI$400,
MATCH($A22,'Attendance Dump'!$B$2:$B$400,0),
MATCH(J$2,'Attendance Dump'!$E$1:$AI$1,0)
),
INDEX('Active Hour''s Dump'!$D$3:$AH$337,
MATCH($C22,'Active Hour''s Dump'!$A$3:$A$337,0),
MATCH(J$2,'Active Hour''s Dump'!$D$2:$AH$2,0)
))),"")</f>
        <v>8.5</v>
      </c>
      <c r="K22" s="13">
        <f>_xlfn.IFNA(IF(K$3="Productivity",
INDEX('Productivity Dump'!$E$4:$AJ$500,
MATCH($A22,'Productivity Dump'!$A$4:$A$500,0),
MATCH(K$2,'Productivity Dump'!$E$3:$AJ$3,0)
),
IF(K$3="Attendance",
INDEX('Attendance Dump'!$E$2:$AI$400,
MATCH($A22,'Attendance Dump'!$B$2:$B$400,0),
MATCH(K$2,'Attendance Dump'!$E$1:$AI$1,0)
),
INDEX('Active Hour''s Dump'!$D$3:$AH$337,
MATCH($C22,'Active Hour''s Dump'!$A$3:$A$337,0),
MATCH(K$2,'Active Hour''s Dump'!$D$2:$AH$2,0)
))),"")</f>
        <v>301.20300000000003</v>
      </c>
      <c r="L22" s="13" t="str">
        <f>_xlfn.IFNA(IF(L$3="Productivity",
INDEX('Productivity Dump'!$E$4:$AJ$500,
MATCH($A22,'Productivity Dump'!$A$4:$A$500,0),
MATCH(L$2,'Productivity Dump'!$E$3:$AJ$3,0)
),
IF(L$3="Attendance",
INDEX('Attendance Dump'!$E$2:$AI$400,
MATCH($A22,'Attendance Dump'!$B$2:$B$400,0),
MATCH(L$2,'Attendance Dump'!$E$1:$AI$1,0)
),
INDEX('Active Hour''s Dump'!$D$3:$AH$337,
MATCH($C22,'Active Hour''s Dump'!$A$3:$A$337,0),
MATCH(L$2,'Active Hour''s Dump'!$D$2:$AH$2,0)
))),"")</f>
        <v>SL</v>
      </c>
      <c r="M22" s="54">
        <f>_xlfn.IFNA(IF(M$3="Productivity",
INDEX('Productivity Dump'!$E$4:$AJ$500,
MATCH($A22,'Productivity Dump'!$A$4:$A$500,0),
MATCH(M$2,'Productivity Dump'!$E$3:$AJ$3,0)
),
IF(M$3="Attendance",
INDEX('Attendance Dump'!$E$2:$AI$400,
MATCH($A22,'Attendance Dump'!$B$2:$B$400,0),
MATCH(M$2,'Attendance Dump'!$E$1:$AI$1,0)
),
INDEX('Active Hour''s Dump'!$D$3:$AH$337,
MATCH($C22,'Active Hour''s Dump'!$A$3:$A$337,0),
MATCH(M$2,'Active Hour''s Dump'!$D$2:$AH$2,0)
))),"")</f>
        <v>3.25</v>
      </c>
      <c r="N22" s="13">
        <f>_xlfn.IFNA(IF(N$3="Productivity",
INDEX('Productivity Dump'!$E$4:$AJ$500,
MATCH($A22,'Productivity Dump'!$A$4:$A$500,0),
MATCH(N$2,'Productivity Dump'!$E$3:$AJ$3,0)
),
IF(N$3="Attendance",
INDEX('Attendance Dump'!$E$2:$AI$400,
MATCH($A22,'Attendance Dump'!$B$2:$B$400,0),
MATCH(N$2,'Attendance Dump'!$E$1:$AI$1,0)
),
INDEX('Active Hour''s Dump'!$D$3:$AH$337,
MATCH($C22,'Active Hour''s Dump'!$A$3:$A$337,0),
MATCH(N$2,'Active Hour''s Dump'!$D$2:$AH$2,0)
))),"")</f>
        <v>506.15600000000006</v>
      </c>
      <c r="O22" s="13" t="str">
        <f>_xlfn.IFNA(IF(O$3="Productivity",
INDEX('Productivity Dump'!$E$4:$AJ$500,
MATCH($A22,'Productivity Dump'!$A$4:$A$500,0),
MATCH(O$2,'Productivity Dump'!$E$3:$AJ$3,0)
),
IF(O$3="Attendance",
INDEX('Attendance Dump'!$E$2:$AI$400,
MATCH($A22,'Attendance Dump'!$B$2:$B$400,0),
MATCH(O$2,'Attendance Dump'!$E$1:$AI$1,0)
),
INDEX('Active Hour''s Dump'!$D$3:$AH$337,
MATCH($C22,'Active Hour''s Dump'!$A$3:$A$337,0),
MATCH(O$2,'Active Hour''s Dump'!$D$2:$AH$2,0)
))),"")</f>
        <v>P</v>
      </c>
      <c r="P22" s="54">
        <f>_xlfn.IFNA(IF(P$3="Productivity",
INDEX('Productivity Dump'!$E$4:$AJ$500,
MATCH($A22,'Productivity Dump'!$A$4:$A$500,0),
MATCH(P$2,'Productivity Dump'!$E$3:$AJ$3,0)
),
IF(P$3="Attendance",
INDEX('Attendance Dump'!$E$2:$AI$400,
MATCH($A22,'Attendance Dump'!$B$2:$B$400,0),
MATCH(P$2,'Attendance Dump'!$E$1:$AI$1,0)
),
INDEX('Active Hour''s Dump'!$D$3:$AH$337,
MATCH($C22,'Active Hour''s Dump'!$A$3:$A$337,0),
MATCH(P$2,'Active Hour''s Dump'!$D$2:$AH$2,0)
))),"")</f>
        <v>5.75</v>
      </c>
      <c r="Q22" s="13">
        <f>_xlfn.IFNA(IF(Q$3="Productivity",
INDEX('Productivity Dump'!$E$4:$AJ$500,
MATCH($A22,'Productivity Dump'!$A$4:$A$500,0),
MATCH(Q$2,'Productivity Dump'!$E$3:$AJ$3,0)
),
IF(Q$3="Attendance",
INDEX('Attendance Dump'!$E$2:$AI$400,
MATCH($A22,'Attendance Dump'!$B$2:$B$400,0),
MATCH(Q$2,'Attendance Dump'!$E$1:$AI$1,0)
),
INDEX('Active Hour''s Dump'!$D$3:$AH$337,
MATCH($C22,'Active Hour''s Dump'!$A$3:$A$337,0),
MATCH(Q$2,'Active Hour''s Dump'!$D$2:$AH$2,0)
))),"")</f>
        <v>0</v>
      </c>
      <c r="R22" s="13" t="str">
        <f>_xlfn.IFNA(IF(R$3="Productivity",
INDEX('Productivity Dump'!$E$4:$AJ$500,
MATCH($A22,'Productivity Dump'!$A$4:$A$500,0),
MATCH(R$2,'Productivity Dump'!$E$3:$AJ$3,0)
),
IF(R$3="Attendance",
INDEX('Attendance Dump'!$E$2:$AI$400,
MATCH($A22,'Attendance Dump'!$B$2:$B$400,0),
MATCH(R$2,'Attendance Dump'!$E$1:$AI$1,0)
),
INDEX('Active Hour''s Dump'!$D$3:$AH$337,
MATCH($C22,'Active Hour''s Dump'!$A$3:$A$337,0),
MATCH(R$2,'Active Hour''s Dump'!$D$2:$AH$2,0)
))),"")</f>
        <v>WO</v>
      </c>
      <c r="S22" s="54">
        <f>_xlfn.IFNA(IF(S$3="Productivity",
INDEX('Productivity Dump'!$E$4:$AJ$500,
MATCH($A22,'Productivity Dump'!$A$4:$A$500,0),
MATCH(S$2,'Productivity Dump'!$E$3:$AJ$3,0)
),
IF(S$3="Attendance",
INDEX('Attendance Dump'!$E$2:$AI$400,
MATCH($A22,'Attendance Dump'!$B$2:$B$400,0),
MATCH(S$2,'Attendance Dump'!$E$1:$AI$1,0)
),
INDEX('Active Hour''s Dump'!$D$3:$AH$337,
MATCH($C22,'Active Hour''s Dump'!$A$3:$A$337,0),
MATCH(S$2,'Active Hour''s Dump'!$D$2:$AH$2,0)
))),"")</f>
        <v>0</v>
      </c>
      <c r="T22" s="13">
        <f>_xlfn.IFNA(IF(T$3="Productivity",
INDEX('Productivity Dump'!$E$4:$AJ$500,
MATCH($A22,'Productivity Dump'!$A$4:$A$500,0),
MATCH(T$2,'Productivity Dump'!$E$3:$AJ$3,0)
),
IF(T$3="Attendance",
INDEX('Attendance Dump'!$E$2:$AI$400,
MATCH($A22,'Attendance Dump'!$B$2:$B$400,0),
MATCH(T$2,'Attendance Dump'!$E$1:$AI$1,0)
),
INDEX('Active Hour''s Dump'!$D$3:$AH$337,
MATCH($C22,'Active Hour''s Dump'!$A$3:$A$337,0),
MATCH(T$2,'Active Hour''s Dump'!$D$2:$AH$2,0)
))),"")</f>
        <v>674.59799999999984</v>
      </c>
      <c r="U22" s="13" t="str">
        <f>_xlfn.IFNA(IF(U$3="Productivity",
INDEX('Productivity Dump'!$E$4:$AJ$500,
MATCH($A22,'Productivity Dump'!$A$4:$A$500,0),
MATCH(U$2,'Productivity Dump'!$E$3:$AJ$3,0)
),
IF(U$3="Attendance",
INDEX('Attendance Dump'!$E$2:$AI$400,
MATCH($A22,'Attendance Dump'!$B$2:$B$400,0),
MATCH(U$2,'Attendance Dump'!$E$1:$AI$1,0)
),
INDEX('Active Hour''s Dump'!$D$3:$AH$337,
MATCH($C22,'Active Hour''s Dump'!$A$3:$A$337,0),
MATCH(U$2,'Active Hour''s Dump'!$D$2:$AH$2,0)
))),"")</f>
        <v>P</v>
      </c>
      <c r="V22" s="54">
        <f>_xlfn.IFNA(IF(V$3="Productivity",
INDEX('Productivity Dump'!$E$4:$AJ$500,
MATCH($A22,'Productivity Dump'!$A$4:$A$500,0),
MATCH(V$2,'Productivity Dump'!$E$3:$AJ$3,0)
),
IF(V$3="Attendance",
INDEX('Attendance Dump'!$E$2:$AI$400,
MATCH($A22,'Attendance Dump'!$B$2:$B$400,0),
MATCH(V$2,'Attendance Dump'!$E$1:$AI$1,0)
),
INDEX('Active Hour''s Dump'!$D$3:$AH$337,
MATCH($C22,'Active Hour''s Dump'!$A$3:$A$337,0),
MATCH(V$2,'Active Hour''s Dump'!$D$2:$AH$2,0)
))),"")</f>
        <v>8.0833333333333304</v>
      </c>
      <c r="W22" s="13">
        <f>_xlfn.IFNA(IF(W$3="Productivity",
INDEX('Productivity Dump'!$E$4:$AJ$500,
MATCH($A22,'Productivity Dump'!$A$4:$A$500,0),
MATCH(W$2,'Productivity Dump'!$E$3:$AJ$3,0)
),
IF(W$3="Attendance",
INDEX('Attendance Dump'!$E$2:$AI$400,
MATCH($A22,'Attendance Dump'!$B$2:$B$400,0),
MATCH(W$2,'Attendance Dump'!$E$1:$AI$1,0)
),
INDEX('Active Hour''s Dump'!$D$3:$AH$337,
MATCH($C22,'Active Hour''s Dump'!$A$3:$A$337,0),
MATCH(W$2,'Active Hour''s Dump'!$D$2:$AH$2,0)
))),"")</f>
        <v>896.3610000000001</v>
      </c>
      <c r="X22" s="13" t="str">
        <f>_xlfn.IFNA(IF(X$3="Productivity",
INDEX('Productivity Dump'!$E$4:$AJ$500,
MATCH($A22,'Productivity Dump'!$A$4:$A$500,0),
MATCH(X$2,'Productivity Dump'!$E$3:$AJ$3,0)
),
IF(X$3="Attendance",
INDEX('Attendance Dump'!$E$2:$AI$400,
MATCH($A22,'Attendance Dump'!$B$2:$B$400,0),
MATCH(X$2,'Attendance Dump'!$E$1:$AI$1,0)
),
INDEX('Active Hour''s Dump'!$D$3:$AH$337,
MATCH($C22,'Active Hour''s Dump'!$A$3:$A$337,0),
MATCH(X$2,'Active Hour''s Dump'!$D$2:$AH$2,0)
))),"")</f>
        <v>LWP-HL(LWP)A</v>
      </c>
      <c r="Y22" s="54">
        <f>_xlfn.IFNA(IF(Y$3="Productivity",
INDEX('Productivity Dump'!$E$4:$AJ$500,
MATCH($A22,'Productivity Dump'!$A$4:$A$500,0),
MATCH(Y$2,'Productivity Dump'!$E$3:$AJ$3,0)
),
IF(Y$3="Attendance",
INDEX('Attendance Dump'!$E$2:$AI$400,
MATCH($A22,'Attendance Dump'!$B$2:$B$400,0),
MATCH(Y$2,'Attendance Dump'!$E$1:$AI$1,0)
),
INDEX('Active Hour''s Dump'!$D$3:$AH$337,
MATCH($C22,'Active Hour''s Dump'!$A$3:$A$337,0),
MATCH(Y$2,'Active Hour''s Dump'!$D$2:$AH$2,0)
))),"")</f>
        <v>11.9166666666667</v>
      </c>
      <c r="Z22" s="13">
        <f>_xlfn.IFNA(IF(Z$3="Productivity",
INDEX('Productivity Dump'!$E$4:$AJ$500,
MATCH($A22,'Productivity Dump'!$A$4:$A$500,0),
MATCH(Z$2,'Productivity Dump'!$E$3:$AJ$3,0)
),
IF(Z$3="Attendance",
INDEX('Attendance Dump'!$E$2:$AI$400,
MATCH($A22,'Attendance Dump'!$B$2:$B$400,0),
MATCH(Z$2,'Attendance Dump'!$E$1:$AI$1,0)
),
INDEX('Active Hour''s Dump'!$D$3:$AH$337,
MATCH($C22,'Active Hour''s Dump'!$A$3:$A$337,0),
MATCH(Z$2,'Active Hour''s Dump'!$D$2:$AH$2,0)
))),"")</f>
        <v>1165.914</v>
      </c>
      <c r="AA22" s="13" t="str">
        <f>_xlfn.IFNA(IF(AA$3="Productivity",
INDEX('Productivity Dump'!$E$4:$AJ$500,
MATCH($A22,'Productivity Dump'!$A$4:$A$500,0),
MATCH(AA$2,'Productivity Dump'!$E$3:$AJ$3,0)
),
IF(AA$3="Attendance",
INDEX('Attendance Dump'!$E$2:$AI$400,
MATCH($A22,'Attendance Dump'!$B$2:$B$400,0),
MATCH(AA$2,'Attendance Dump'!$E$1:$AI$1,0)
),
INDEX('Active Hour''s Dump'!$D$3:$AH$337,
MATCH($C22,'Active Hour''s Dump'!$A$3:$A$337,0),
MATCH(AA$2,'Active Hour''s Dump'!$D$2:$AH$2,0)
))),"")</f>
        <v>P</v>
      </c>
      <c r="AB22" s="54">
        <f>_xlfn.IFNA(IF(AB$3="Productivity",
INDEX('Productivity Dump'!$E$4:$AJ$500,
MATCH($A22,'Productivity Dump'!$A$4:$A$500,0),
MATCH(AB$2,'Productivity Dump'!$E$3:$AJ$3,0)
),
IF(AB$3="Attendance",
INDEX('Attendance Dump'!$E$2:$AI$400,
MATCH($A22,'Attendance Dump'!$B$2:$B$400,0),
MATCH(AB$2,'Attendance Dump'!$E$1:$AI$1,0)
),
INDEX('Active Hour''s Dump'!$D$3:$AH$337,
MATCH($C22,'Active Hour''s Dump'!$A$3:$A$337,0),
MATCH(AB$2,'Active Hour''s Dump'!$D$2:$AH$2,0)
))),"")</f>
        <v>12.75</v>
      </c>
      <c r="AC22" s="13">
        <f>_xlfn.IFNA(IF(AC$3="Productivity",
INDEX('Productivity Dump'!$E$4:$AJ$500,
MATCH($A22,'Productivity Dump'!$A$4:$A$500,0),
MATCH(AC$2,'Productivity Dump'!$E$3:$AJ$3,0)
),
IF(AC$3="Attendance",
INDEX('Attendance Dump'!$E$2:$AI$400,
MATCH($A22,'Attendance Dump'!$B$2:$B$400,0),
MATCH(AC$2,'Attendance Dump'!$E$1:$AI$1,0)
),
INDEX('Active Hour''s Dump'!$D$3:$AH$337,
MATCH($C22,'Active Hour''s Dump'!$A$3:$A$337,0),
MATCH(AC$2,'Active Hour''s Dump'!$D$2:$AH$2,0)
))),"")</f>
        <v>1231.4739999999993</v>
      </c>
      <c r="AD22" s="13" t="str">
        <f>_xlfn.IFNA(IF(AD$3="Productivity",
INDEX('Productivity Dump'!$E$4:$AJ$500,
MATCH($A22,'Productivity Dump'!$A$4:$A$500,0),
MATCH(AD$2,'Productivity Dump'!$E$3:$AJ$3,0)
),
IF(AD$3="Attendance",
INDEX('Attendance Dump'!$E$2:$AI$400,
MATCH($A22,'Attendance Dump'!$B$2:$B$400,0),
MATCH(AD$2,'Attendance Dump'!$E$1:$AI$1,0)
),
INDEX('Active Hour''s Dump'!$D$3:$AH$337,
MATCH($C22,'Active Hour''s Dump'!$A$3:$A$337,0),
MATCH(AD$2,'Active Hour''s Dump'!$D$2:$AH$2,0)
))),"")</f>
        <v>P</v>
      </c>
      <c r="AE22" s="54">
        <f>_xlfn.IFNA(IF(AE$3="Productivity",
INDEX('Productivity Dump'!$E$4:$AJ$500,
MATCH($A22,'Productivity Dump'!$A$4:$A$500,0),
MATCH(AE$2,'Productivity Dump'!$E$3:$AJ$3,0)
),
IF(AE$3="Attendance",
INDEX('Attendance Dump'!$E$2:$AI$400,
MATCH($A22,'Attendance Dump'!$B$2:$B$400,0),
MATCH(AE$2,'Attendance Dump'!$E$1:$AI$1,0)
),
INDEX('Active Hour''s Dump'!$D$3:$AH$337,
MATCH($C22,'Active Hour''s Dump'!$A$3:$A$337,0),
MATCH(AE$2,'Active Hour''s Dump'!$D$2:$AH$2,0)
))),"")</f>
        <v>14.3333333333333</v>
      </c>
      <c r="AF22" s="13">
        <f>_xlfn.IFNA(IF(AF$3="Productivity",
INDEX('Productivity Dump'!$E$4:$AJ$500,
MATCH($A22,'Productivity Dump'!$A$4:$A$500,0),
MATCH(AF$2,'Productivity Dump'!$E$3:$AJ$3,0)
),
IF(AF$3="Attendance",
INDEX('Attendance Dump'!$E$2:$AI$400,
MATCH($A22,'Attendance Dump'!$B$2:$B$400,0),
MATCH(AF$2,'Attendance Dump'!$E$1:$AI$1,0)
),
INDEX('Active Hour''s Dump'!$D$3:$AH$337,
MATCH($C22,'Active Hour''s Dump'!$A$3:$A$337,0),
MATCH(AF$2,'Active Hour''s Dump'!$D$2:$AH$2,0)
))),"")</f>
        <v>803.97200000000009</v>
      </c>
      <c r="AG22" s="13" t="str">
        <f>_xlfn.IFNA(IF(AG$3="Productivity",
INDEX('Productivity Dump'!$E$4:$AJ$500,
MATCH($A22,'Productivity Dump'!$A$4:$A$500,0),
MATCH(AG$2,'Productivity Dump'!$E$3:$AJ$3,0)
),
IF(AG$3="Attendance",
INDEX('Attendance Dump'!$E$2:$AI$400,
MATCH($A22,'Attendance Dump'!$B$2:$B$400,0),
MATCH(AG$2,'Attendance Dump'!$E$1:$AI$1,0)
),
INDEX('Active Hour''s Dump'!$D$3:$AH$337,
MATCH($C22,'Active Hour''s Dump'!$A$3:$A$337,0),
MATCH(AG$2,'Active Hour''s Dump'!$D$2:$AH$2,0)
))),"")</f>
        <v>P</v>
      </c>
      <c r="AH22" s="54">
        <f>_xlfn.IFNA(IF(AH$3="Productivity",
INDEX('Productivity Dump'!$E$4:$AJ$500,
MATCH($A22,'Productivity Dump'!$A$4:$A$500,0),
MATCH(AH$2,'Productivity Dump'!$E$3:$AJ$3,0)
),
IF(AH$3="Attendance",
INDEX('Attendance Dump'!$E$2:$AI$400,
MATCH($A22,'Attendance Dump'!$B$2:$B$400,0),
MATCH(AH$2,'Attendance Dump'!$E$1:$AI$1,0)
),
INDEX('Active Hour''s Dump'!$D$3:$AH$337,
MATCH($C22,'Active Hour''s Dump'!$A$3:$A$337,0),
MATCH(AH$2,'Active Hour''s Dump'!$D$2:$AH$2,0)
))),"")</f>
        <v>9.25</v>
      </c>
      <c r="AI22" s="13">
        <f>_xlfn.IFNA(IF(AI$3="Productivity",
INDEX('Productivity Dump'!$E$4:$AJ$500,
MATCH($A22,'Productivity Dump'!$A$4:$A$500,0),
MATCH(AI$2,'Productivity Dump'!$E$3:$AJ$3,0)
),
IF(AI$3="Attendance",
INDEX('Attendance Dump'!$E$2:$AI$400,
MATCH($A22,'Attendance Dump'!$B$2:$B$400,0),
MATCH(AI$2,'Attendance Dump'!$E$1:$AI$1,0)
),
INDEX('Active Hour''s Dump'!$D$3:$AH$337,
MATCH($C22,'Active Hour''s Dump'!$A$3:$A$337,0),
MATCH(AI$2,'Active Hour''s Dump'!$D$2:$AH$2,0)
))),"")</f>
        <v>658.23500000000013</v>
      </c>
      <c r="AJ22" s="13" t="str">
        <f>_xlfn.IFNA(IF(AJ$3="Productivity",
INDEX('Productivity Dump'!$E$4:$AJ$500,
MATCH($A22,'Productivity Dump'!$A$4:$A$500,0),
MATCH(AJ$2,'Productivity Dump'!$E$3:$AJ$3,0)
),
IF(AJ$3="Attendance",
INDEX('Attendance Dump'!$E$2:$AI$400,
MATCH($A22,'Attendance Dump'!$B$2:$B$400,0),
MATCH(AJ$2,'Attendance Dump'!$E$1:$AI$1,0)
),
INDEX('Active Hour''s Dump'!$D$3:$AH$337,
MATCH($C22,'Active Hour''s Dump'!$A$3:$A$337,0),
MATCH(AJ$2,'Active Hour''s Dump'!$D$2:$AH$2,0)
))),"")</f>
        <v>P</v>
      </c>
      <c r="AK22" s="54">
        <f>_xlfn.IFNA(IF(AK$3="Productivity",
INDEX('Productivity Dump'!$E$4:$AJ$500,
MATCH($A22,'Productivity Dump'!$A$4:$A$500,0),
MATCH(AK$2,'Productivity Dump'!$E$3:$AJ$3,0)
),
IF(AK$3="Attendance",
INDEX('Attendance Dump'!$E$2:$AI$400,
MATCH($A22,'Attendance Dump'!$B$2:$B$400,0),
MATCH(AK$2,'Attendance Dump'!$E$1:$AI$1,0)
),
INDEX('Active Hour''s Dump'!$D$3:$AH$337,
MATCH($C22,'Active Hour''s Dump'!$A$3:$A$337,0),
MATCH(AK$2,'Active Hour''s Dump'!$D$2:$AH$2,0)
))),"")</f>
        <v>9.3333333333333304</v>
      </c>
      <c r="AL22" s="13">
        <f>_xlfn.IFNA(IF(AL$3="Productivity",
INDEX('Productivity Dump'!$E$4:$AJ$500,
MATCH($A22,'Productivity Dump'!$A$4:$A$500,0),
MATCH(AL$2,'Productivity Dump'!$E$3:$AJ$3,0)
),
IF(AL$3="Attendance",
INDEX('Attendance Dump'!$E$2:$AI$400,
MATCH($A22,'Attendance Dump'!$B$2:$B$400,0),
MATCH(AL$2,'Attendance Dump'!$E$1:$AI$1,0)
),
INDEX('Active Hour''s Dump'!$D$3:$AH$337,
MATCH($C22,'Active Hour''s Dump'!$A$3:$A$337,0),
MATCH(AL$2,'Active Hour''s Dump'!$D$2:$AH$2,0)
))),"")</f>
        <v>111.029</v>
      </c>
      <c r="AM22" s="13" t="str">
        <f>_xlfn.IFNA(IF(AM$3="Productivity",
INDEX('Productivity Dump'!$E$4:$AJ$500,
MATCH($A22,'Productivity Dump'!$A$4:$A$500,0),
MATCH(AM$2,'Productivity Dump'!$E$3:$AJ$3,0)
),
IF(AM$3="Attendance",
INDEX('Attendance Dump'!$E$2:$AI$400,
MATCH($A22,'Attendance Dump'!$B$2:$B$400,0),
MATCH(AM$2,'Attendance Dump'!$E$1:$AI$1,0)
),
INDEX('Active Hour''s Dump'!$D$3:$AH$337,
MATCH($C22,'Active Hour''s Dump'!$A$3:$A$337,0),
MATCH(AM$2,'Active Hour''s Dump'!$D$2:$AH$2,0)
))),"")</f>
        <v>WO</v>
      </c>
      <c r="AN22" s="54">
        <f>_xlfn.IFNA(IF(AN$3="Productivity",
INDEX('Productivity Dump'!$E$4:$AJ$500,
MATCH($A22,'Productivity Dump'!$A$4:$A$500,0),
MATCH(AN$2,'Productivity Dump'!$E$3:$AJ$3,0)
),
IF(AN$3="Attendance",
INDEX('Attendance Dump'!$E$2:$AI$400,
MATCH($A22,'Attendance Dump'!$B$2:$B$400,0),
MATCH(AN$2,'Attendance Dump'!$E$1:$AI$1,0)
),
INDEX('Active Hour''s Dump'!$D$3:$AH$337,
MATCH($C22,'Active Hour''s Dump'!$A$3:$A$337,0),
MATCH(AN$2,'Active Hour''s Dump'!$D$2:$AH$2,0)
))),"")</f>
        <v>0.91666666666666696</v>
      </c>
      <c r="AO22" s="13">
        <f>_xlfn.IFNA(IF(AO$3="Productivity",
INDEX('Productivity Dump'!$E$4:$AJ$500,
MATCH($A22,'Productivity Dump'!$A$4:$A$500,0),
MATCH(AO$2,'Productivity Dump'!$E$3:$AJ$3,0)
),
IF(AO$3="Attendance",
INDEX('Attendance Dump'!$E$2:$AI$400,
MATCH($A22,'Attendance Dump'!$B$2:$B$400,0),
MATCH(AO$2,'Attendance Dump'!$E$1:$AI$1,0)
),
INDEX('Active Hour''s Dump'!$D$3:$AH$337,
MATCH($C22,'Active Hour''s Dump'!$A$3:$A$337,0),
MATCH(AO$2,'Active Hour''s Dump'!$D$2:$AH$2,0)
))),"")</f>
        <v>0</v>
      </c>
      <c r="AP22" s="13" t="str">
        <f>_xlfn.IFNA(IF(AP$3="Productivity",
INDEX('Productivity Dump'!$E$4:$AJ$500,
MATCH($A22,'Productivity Dump'!$A$4:$A$500,0),
MATCH(AP$2,'Productivity Dump'!$E$3:$AJ$3,0)
),
IF(AP$3="Attendance",
INDEX('Attendance Dump'!$E$2:$AI$400,
MATCH($A22,'Attendance Dump'!$B$2:$B$400,0),
MATCH(AP$2,'Attendance Dump'!$E$1:$AI$1,0)
),
INDEX('Active Hour''s Dump'!$D$3:$AH$337,
MATCH($C22,'Active Hour''s Dump'!$A$3:$A$337,0),
MATCH(AP$2,'Active Hour''s Dump'!$D$2:$AH$2,0)
))),"")</f>
        <v>PL</v>
      </c>
      <c r="AQ22" s="54">
        <f>_xlfn.IFNA(IF(AQ$3="Productivity",
INDEX('Productivity Dump'!$E$4:$AJ$500,
MATCH($A22,'Productivity Dump'!$A$4:$A$500,0),
MATCH(AQ$2,'Productivity Dump'!$E$3:$AJ$3,0)
),
IF(AQ$3="Attendance",
INDEX('Attendance Dump'!$E$2:$AI$400,
MATCH($A22,'Attendance Dump'!$B$2:$B$400,0),
MATCH(AQ$2,'Attendance Dump'!$E$1:$AI$1,0)
),
INDEX('Active Hour''s Dump'!$D$3:$AH$337,
MATCH($C22,'Active Hour''s Dump'!$A$3:$A$337,0),
MATCH(AQ$2,'Active Hour''s Dump'!$D$2:$AH$2,0)
))),"")</f>
        <v>0</v>
      </c>
      <c r="AR22" s="13">
        <f>_xlfn.IFNA(IF(AR$3="Productivity",
INDEX('Productivity Dump'!$E$4:$AJ$500,
MATCH($A22,'Productivity Dump'!$A$4:$A$500,0),
MATCH(AR$2,'Productivity Dump'!$E$3:$AJ$3,0)
),
IF(AR$3="Attendance",
INDEX('Attendance Dump'!$E$2:$AI$400,
MATCH($A22,'Attendance Dump'!$B$2:$B$400,0),
MATCH(AR$2,'Attendance Dump'!$E$1:$AI$1,0)
),
INDEX('Active Hour''s Dump'!$D$3:$AH$337,
MATCH($C22,'Active Hour''s Dump'!$A$3:$A$337,0),
MATCH(AR$2,'Active Hour''s Dump'!$D$2:$AH$2,0)
))),"")</f>
        <v>1106.289</v>
      </c>
      <c r="AS22" s="13" t="str">
        <f>_xlfn.IFNA(IF(AS$3="Productivity",
INDEX('Productivity Dump'!$E$4:$AJ$500,
MATCH($A22,'Productivity Dump'!$A$4:$A$500,0),
MATCH(AS$2,'Productivity Dump'!$E$3:$AJ$3,0)
),
IF(AS$3="Attendance",
INDEX('Attendance Dump'!$E$2:$AI$400,
MATCH($A22,'Attendance Dump'!$B$2:$B$400,0),
MATCH(AS$2,'Attendance Dump'!$E$1:$AI$1,0)
),
INDEX('Active Hour''s Dump'!$D$3:$AH$337,
MATCH($C22,'Active Hour''s Dump'!$A$3:$A$337,0),
MATCH(AS$2,'Active Hour''s Dump'!$D$2:$AH$2,0)
))),"")</f>
        <v>P</v>
      </c>
      <c r="AT22" s="54">
        <f>_xlfn.IFNA(IF(AT$3="Productivity",
INDEX('Productivity Dump'!$E$4:$AJ$500,
MATCH($A22,'Productivity Dump'!$A$4:$A$500,0),
MATCH(AT$2,'Productivity Dump'!$E$3:$AJ$3,0)
),
IF(AT$3="Attendance",
INDEX('Attendance Dump'!$E$2:$AI$400,
MATCH($A22,'Attendance Dump'!$B$2:$B$400,0),
MATCH(AT$2,'Attendance Dump'!$E$1:$AI$1,0)
),
INDEX('Active Hour''s Dump'!$D$3:$AH$337,
MATCH($C22,'Active Hour''s Dump'!$A$3:$A$337,0),
MATCH(AT$2,'Active Hour''s Dump'!$D$2:$AH$2,0)
))),"")</f>
        <v>12.3333333333333</v>
      </c>
      <c r="AU22" s="13">
        <f>_xlfn.IFNA(IF(AU$3="Productivity",
INDEX('Productivity Dump'!$E$4:$AJ$500,
MATCH($A22,'Productivity Dump'!$A$4:$A$500,0),
MATCH(AU$2,'Productivity Dump'!$E$3:$AJ$3,0)
),
IF(AU$3="Attendance",
INDEX('Attendance Dump'!$E$2:$AI$400,
MATCH($A22,'Attendance Dump'!$B$2:$B$400,0),
MATCH(AU$2,'Attendance Dump'!$E$1:$AI$1,0)
),
INDEX('Active Hour''s Dump'!$D$3:$AH$337,
MATCH($C22,'Active Hour''s Dump'!$A$3:$A$337,0),
MATCH(AU$2,'Active Hour''s Dump'!$D$2:$AH$2,0)
))),"")</f>
        <v>773.15499999999997</v>
      </c>
      <c r="AV22" s="13" t="str">
        <f>_xlfn.IFNA(IF(AV$3="Productivity",
INDEX('Productivity Dump'!$E$4:$AJ$500,
MATCH($A22,'Productivity Dump'!$A$4:$A$500,0),
MATCH(AV$2,'Productivity Dump'!$E$3:$AJ$3,0)
),
IF(AV$3="Attendance",
INDEX('Attendance Dump'!$E$2:$AI$400,
MATCH($A22,'Attendance Dump'!$B$2:$B$400,0),
MATCH(AV$2,'Attendance Dump'!$E$1:$AI$1,0)
),
INDEX('Active Hour''s Dump'!$D$3:$AH$337,
MATCH($C22,'Active Hour''s Dump'!$A$3:$A$337,0),
MATCH(AV$2,'Active Hour''s Dump'!$D$2:$AH$2,0)
))),"")</f>
        <v>PL-HL</v>
      </c>
      <c r="AW22" s="54">
        <f>_xlfn.IFNA(IF(AW$3="Productivity",
INDEX('Productivity Dump'!$E$4:$AJ$500,
MATCH($A22,'Productivity Dump'!$A$4:$A$500,0),
MATCH(AW$2,'Productivity Dump'!$E$3:$AJ$3,0)
),
IF(AW$3="Attendance",
INDEX('Attendance Dump'!$E$2:$AI$400,
MATCH($A22,'Attendance Dump'!$B$2:$B$400,0),
MATCH(AW$2,'Attendance Dump'!$E$1:$AI$1,0)
),
INDEX('Active Hour''s Dump'!$D$3:$AH$337,
MATCH($C22,'Active Hour''s Dump'!$A$3:$A$337,0),
MATCH(AW$2,'Active Hour''s Dump'!$D$2:$AH$2,0)
))),"")</f>
        <v>8.9166666666666696</v>
      </c>
      <c r="AX22" s="13">
        <f>_xlfn.IFNA(IF(AX$3="Productivity",
INDEX('Productivity Dump'!$E$4:$AJ$500,
MATCH($A22,'Productivity Dump'!$A$4:$A$500,0),
MATCH(AX$2,'Productivity Dump'!$E$3:$AJ$3,0)
),
IF(AX$3="Attendance",
INDEX('Attendance Dump'!$E$2:$AI$400,
MATCH($A22,'Attendance Dump'!$B$2:$B$400,0),
MATCH(AX$2,'Attendance Dump'!$E$1:$AI$1,0)
),
INDEX('Active Hour''s Dump'!$D$3:$AH$337,
MATCH($C22,'Active Hour''s Dump'!$A$3:$A$337,0),
MATCH(AX$2,'Active Hour''s Dump'!$D$2:$AH$2,0)
))),"")</f>
        <v>777.67600000000004</v>
      </c>
      <c r="AY22" s="13" t="str">
        <f>_xlfn.IFNA(IF(AY$3="Productivity",
INDEX('Productivity Dump'!$E$4:$AJ$500,
MATCH($A22,'Productivity Dump'!$A$4:$A$500,0),
MATCH(AY$2,'Productivity Dump'!$E$3:$AJ$3,0)
),
IF(AY$3="Attendance",
INDEX('Attendance Dump'!$E$2:$AI$400,
MATCH($A22,'Attendance Dump'!$B$2:$B$400,0),
MATCH(AY$2,'Attendance Dump'!$E$1:$AI$1,0)
),
INDEX('Active Hour''s Dump'!$D$3:$AH$337,
MATCH($C22,'Active Hour''s Dump'!$A$3:$A$337,0),
MATCH(AY$2,'Active Hour''s Dump'!$D$2:$AH$2,0)
))),"")</f>
        <v>PL-HL</v>
      </c>
      <c r="AZ22" s="54">
        <f>_xlfn.IFNA(IF(AZ$3="Productivity",
INDEX('Productivity Dump'!$E$4:$AJ$500,
MATCH($A22,'Productivity Dump'!$A$4:$A$500,0),
MATCH(AZ$2,'Productivity Dump'!$E$3:$AJ$3,0)
),
IF(AZ$3="Attendance",
INDEX('Attendance Dump'!$E$2:$AI$400,
MATCH($A22,'Attendance Dump'!$B$2:$B$400,0),
MATCH(AZ$2,'Attendance Dump'!$E$1:$AI$1,0)
),
INDEX('Active Hour''s Dump'!$D$3:$AH$337,
MATCH($C22,'Active Hour''s Dump'!$A$3:$A$337,0),
MATCH(AZ$2,'Active Hour''s Dump'!$D$2:$AH$2,0)
))),"")</f>
        <v>9.25</v>
      </c>
      <c r="BA22" s="13">
        <f>_xlfn.IFNA(IF(BA$3="Productivity",
INDEX('Productivity Dump'!$E$4:$AJ$500,
MATCH($A22,'Productivity Dump'!$A$4:$A$500,0),
MATCH(BA$2,'Productivity Dump'!$E$3:$AJ$3,0)
),
IF(BA$3="Attendance",
INDEX('Attendance Dump'!$E$2:$AI$400,
MATCH($A22,'Attendance Dump'!$B$2:$B$400,0),
MATCH(BA$2,'Attendance Dump'!$E$1:$AI$1,0)
),
INDEX('Active Hour''s Dump'!$D$3:$AH$337,
MATCH($C22,'Active Hour''s Dump'!$A$3:$A$337,0),
MATCH(BA$2,'Active Hour''s Dump'!$D$2:$AH$2,0)
))),"")</f>
        <v>721.30700000000002</v>
      </c>
      <c r="BB22" s="13" t="str">
        <f>_xlfn.IFNA(IF(BB$3="Productivity",
INDEX('Productivity Dump'!$E$4:$AJ$500,
MATCH($A22,'Productivity Dump'!$A$4:$A$500,0),
MATCH(BB$2,'Productivity Dump'!$E$3:$AJ$3,0)
),
IF(BB$3="Attendance",
INDEX('Attendance Dump'!$E$2:$AI$400,
MATCH($A22,'Attendance Dump'!$B$2:$B$400,0),
MATCH(BB$2,'Attendance Dump'!$E$1:$AI$1,0)
),
INDEX('Active Hour''s Dump'!$D$3:$AH$337,
MATCH($C22,'Active Hour''s Dump'!$A$3:$A$337,0),
MATCH(BB$2,'Active Hour''s Dump'!$D$2:$AH$2,0)
))),"")</f>
        <v>PL-HL</v>
      </c>
      <c r="BC22" s="54">
        <f>_xlfn.IFNA(IF(BC$3="Productivity",
INDEX('Productivity Dump'!$E$4:$AJ$500,
MATCH($A22,'Productivity Dump'!$A$4:$A$500,0),
MATCH(BC$2,'Productivity Dump'!$E$3:$AJ$3,0)
),
IF(BC$3="Attendance",
INDEX('Attendance Dump'!$E$2:$AI$400,
MATCH($A22,'Attendance Dump'!$B$2:$B$400,0),
MATCH(BC$2,'Attendance Dump'!$E$1:$AI$1,0)
),
INDEX('Active Hour''s Dump'!$D$3:$AH$337,
MATCH($C22,'Active Hour''s Dump'!$A$3:$A$337,0),
MATCH(BC$2,'Active Hour''s Dump'!$D$2:$AH$2,0)
))),"")</f>
        <v>8.4166666666666696</v>
      </c>
      <c r="BD22" s="13">
        <f>_xlfn.IFNA(IF(BD$3="Productivity",
INDEX('Productivity Dump'!$E$4:$AJ$500,
MATCH($A22,'Productivity Dump'!$A$4:$A$500,0),
MATCH(BD$2,'Productivity Dump'!$E$3:$AJ$3,0)
),
IF(BD$3="Attendance",
INDEX('Attendance Dump'!$E$2:$AI$400,
MATCH($A22,'Attendance Dump'!$B$2:$B$400,0),
MATCH(BD$2,'Attendance Dump'!$E$1:$AI$1,0)
),
INDEX('Active Hour''s Dump'!$D$3:$AH$337,
MATCH($C22,'Active Hour''s Dump'!$A$3:$A$337,0),
MATCH(BD$2,'Active Hour''s Dump'!$D$2:$AH$2,0)
))),"")</f>
        <v>461.77099999999984</v>
      </c>
      <c r="BE22" s="13" t="str">
        <f>_xlfn.IFNA(IF(BE$3="Productivity",
INDEX('Productivity Dump'!$E$4:$AJ$500,
MATCH($A22,'Productivity Dump'!$A$4:$A$500,0),
MATCH(BE$2,'Productivity Dump'!$E$3:$AJ$3,0)
),
IF(BE$3="Attendance",
INDEX('Attendance Dump'!$E$2:$AI$400,
MATCH($A22,'Attendance Dump'!$B$2:$B$400,0),
MATCH(BE$2,'Attendance Dump'!$E$1:$AI$1,0)
),
INDEX('Active Hour''s Dump'!$D$3:$AH$337,
MATCH($C22,'Active Hour''s Dump'!$A$3:$A$337,0),
MATCH(BE$2,'Active Hour''s Dump'!$D$2:$AH$2,0)
))),"")</f>
        <v>P</v>
      </c>
      <c r="BF22" s="54">
        <f>_xlfn.IFNA(IF(BF$3="Productivity",
INDEX('Productivity Dump'!$E$4:$AJ$500,
MATCH($A22,'Productivity Dump'!$A$4:$A$500,0),
MATCH(BF$2,'Productivity Dump'!$E$3:$AJ$3,0)
),
IF(BF$3="Attendance",
INDEX('Attendance Dump'!$E$2:$AI$400,
MATCH($A22,'Attendance Dump'!$B$2:$B$400,0),
MATCH(BF$2,'Attendance Dump'!$E$1:$AI$1,0)
),
INDEX('Active Hour''s Dump'!$D$3:$AH$337,
MATCH($C22,'Active Hour''s Dump'!$A$3:$A$337,0),
MATCH(BF$2,'Active Hour''s Dump'!$D$2:$AH$2,0)
))),"")</f>
        <v>7</v>
      </c>
      <c r="BG22" s="13">
        <f>_xlfn.IFNA(IF(BG$3="Productivity",
INDEX('Productivity Dump'!$E$4:$AJ$500,
MATCH($A22,'Productivity Dump'!$A$4:$A$500,0),
MATCH(BG$2,'Productivity Dump'!$E$3:$AJ$3,0)
),
IF(BG$3="Attendance",
INDEX('Attendance Dump'!$E$2:$AI$400,
MATCH($A22,'Attendance Dump'!$B$2:$B$400,0),
MATCH(BG$2,'Attendance Dump'!$E$1:$AI$1,0)
),
INDEX('Active Hour''s Dump'!$D$3:$AH$337,
MATCH($C22,'Active Hour''s Dump'!$A$3:$A$337,0),
MATCH(BG$2,'Active Hour''s Dump'!$D$2:$AH$2,0)
))),"")</f>
        <v>115.274</v>
      </c>
      <c r="BH22" s="13" t="str">
        <f>_xlfn.IFNA(IF(BH$3="Productivity",
INDEX('Productivity Dump'!$E$4:$AJ$500,
MATCH($A22,'Productivity Dump'!$A$4:$A$500,0),
MATCH(BH$2,'Productivity Dump'!$E$3:$AJ$3,0)
),
IF(BH$3="Attendance",
INDEX('Attendance Dump'!$E$2:$AI$400,
MATCH($A22,'Attendance Dump'!$B$2:$B$400,0),
MATCH(BH$2,'Attendance Dump'!$E$1:$AI$1,0)
),
INDEX('Active Hour''s Dump'!$D$3:$AH$337,
MATCH($C22,'Active Hour''s Dump'!$A$3:$A$337,0),
MATCH(BH$2,'Active Hour''s Dump'!$D$2:$AH$2,0)
))),"")</f>
        <v>WO</v>
      </c>
      <c r="BI22" s="54">
        <f>_xlfn.IFNA(IF(BI$3="Productivity",
INDEX('Productivity Dump'!$E$4:$AJ$500,
MATCH($A22,'Productivity Dump'!$A$4:$A$500,0),
MATCH(BI$2,'Productivity Dump'!$E$3:$AJ$3,0)
),
IF(BI$3="Attendance",
INDEX('Attendance Dump'!$E$2:$AI$400,
MATCH($A22,'Attendance Dump'!$B$2:$B$400,0),
MATCH(BI$2,'Attendance Dump'!$E$1:$AI$1,0)
),
INDEX('Active Hour''s Dump'!$D$3:$AH$337,
MATCH($C22,'Active Hour''s Dump'!$A$3:$A$337,0),
MATCH(BI$2,'Active Hour''s Dump'!$D$2:$AH$2,0)
))),"")</f>
        <v>1.5</v>
      </c>
      <c r="BJ22" s="13">
        <f>_xlfn.IFNA(IF(BJ$3="Productivity",
INDEX('Productivity Dump'!$E$4:$AJ$500,
MATCH($A22,'Productivity Dump'!$A$4:$A$500,0),
MATCH(BJ$2,'Productivity Dump'!$E$3:$AJ$3,0)
),
IF(BJ$3="Attendance",
INDEX('Attendance Dump'!$E$2:$AI$400,
MATCH($A22,'Attendance Dump'!$B$2:$B$400,0),
MATCH(BJ$2,'Attendance Dump'!$E$1:$AI$1,0)
),
INDEX('Active Hour''s Dump'!$D$3:$AH$337,
MATCH($C22,'Active Hour''s Dump'!$A$3:$A$337,0),
MATCH(BJ$2,'Active Hour''s Dump'!$D$2:$AH$2,0)
))),"")</f>
        <v>429.92299999999994</v>
      </c>
      <c r="BK22" s="13" t="str">
        <f>_xlfn.IFNA(IF(BK$3="Productivity",
INDEX('Productivity Dump'!$E$4:$AJ$500,
MATCH($A22,'Productivity Dump'!$A$4:$A$500,0),
MATCH(BK$2,'Productivity Dump'!$E$3:$AJ$3,0)
),
IF(BK$3="Attendance",
INDEX('Attendance Dump'!$E$2:$AI$400,
MATCH($A22,'Attendance Dump'!$B$2:$B$400,0),
MATCH(BK$2,'Attendance Dump'!$E$1:$AI$1,0)
),
INDEX('Active Hour''s Dump'!$D$3:$AH$337,
MATCH($C22,'Active Hour''s Dump'!$A$3:$A$337,0),
MATCH(BK$2,'Active Hour''s Dump'!$D$2:$AH$2,0)
))),"")</f>
        <v>P</v>
      </c>
      <c r="BL22" s="54">
        <f>_xlfn.IFNA(IF(BL$3="Productivity",
INDEX('Productivity Dump'!$E$4:$AJ$500,
MATCH($A22,'Productivity Dump'!$A$4:$A$500,0),
MATCH(BL$2,'Productivity Dump'!$E$3:$AJ$3,0)
),
IF(BL$3="Attendance",
INDEX('Attendance Dump'!$E$2:$AI$400,
MATCH($A22,'Attendance Dump'!$B$2:$B$400,0),
MATCH(BL$2,'Attendance Dump'!$E$1:$AI$1,0)
),
INDEX('Active Hour''s Dump'!$D$3:$AH$337,
MATCH($C22,'Active Hour''s Dump'!$A$3:$A$337,0),
MATCH(BL$2,'Active Hour''s Dump'!$D$2:$AH$2,0)
))),"")</f>
        <v>6.0833333333333304</v>
      </c>
      <c r="BM22" s="13">
        <f>_xlfn.IFNA(IF(BM$3="Productivity",
INDEX('Productivity Dump'!$E$4:$AJ$500,
MATCH($A22,'Productivity Dump'!$A$4:$A$500,0),
MATCH(BM$2,'Productivity Dump'!$E$3:$AJ$3,0)
),
IF(BM$3="Attendance",
INDEX('Attendance Dump'!$E$2:$AI$400,
MATCH($A22,'Attendance Dump'!$B$2:$B$400,0),
MATCH(BM$2,'Attendance Dump'!$E$1:$AI$1,0)
),
INDEX('Active Hour''s Dump'!$D$3:$AH$337,
MATCH($C22,'Active Hour''s Dump'!$A$3:$A$337,0),
MATCH(BM$2,'Active Hour''s Dump'!$D$2:$AH$2,0)
))),"")</f>
        <v>762.87</v>
      </c>
      <c r="BN22" s="13" t="str">
        <f>_xlfn.IFNA(IF(BN$3="Productivity",
INDEX('Productivity Dump'!$E$4:$AJ$500,
MATCH($A22,'Productivity Dump'!$A$4:$A$500,0),
MATCH(BN$2,'Productivity Dump'!$E$3:$AJ$3,0)
),
IF(BN$3="Attendance",
INDEX('Attendance Dump'!$E$2:$AI$400,
MATCH($A22,'Attendance Dump'!$B$2:$B$400,0),
MATCH(BN$2,'Attendance Dump'!$E$1:$AI$1,0)
),
INDEX('Active Hour''s Dump'!$D$3:$AH$337,
MATCH($C22,'Active Hour''s Dump'!$A$3:$A$337,0),
MATCH(BN$2,'Active Hour''s Dump'!$D$2:$AH$2,0)
))),"")</f>
        <v>LWP-HL(LWP)</v>
      </c>
      <c r="BO22" s="54">
        <f>_xlfn.IFNA(IF(BO$3="Productivity",
INDEX('Productivity Dump'!$E$4:$AJ$500,
MATCH($A22,'Productivity Dump'!$A$4:$A$500,0),
MATCH(BO$2,'Productivity Dump'!$E$3:$AJ$3,0)
),
IF(BO$3="Attendance",
INDEX('Attendance Dump'!$E$2:$AI$400,
MATCH($A22,'Attendance Dump'!$B$2:$B$400,0),
MATCH(BO$2,'Attendance Dump'!$E$1:$AI$1,0)
),
INDEX('Active Hour''s Dump'!$D$3:$AH$337,
MATCH($C22,'Active Hour''s Dump'!$A$3:$A$337,0),
MATCH(BO$2,'Active Hour''s Dump'!$D$2:$AH$2,0)
))),"")</f>
        <v>8.75</v>
      </c>
      <c r="BP22" s="13">
        <f>_xlfn.IFNA(IF(BP$3="Productivity",
INDEX('Productivity Dump'!$E$4:$AJ$500,
MATCH($A22,'Productivity Dump'!$A$4:$A$500,0),
MATCH(BP$2,'Productivity Dump'!$E$3:$AJ$3,0)
),
IF(BP$3="Attendance",
INDEX('Attendance Dump'!$E$2:$AI$400,
MATCH($A22,'Attendance Dump'!$B$2:$B$400,0),
MATCH(BP$2,'Attendance Dump'!$E$1:$AI$1,0)
),
INDEX('Active Hour''s Dump'!$D$3:$AH$337,
MATCH($C22,'Active Hour''s Dump'!$A$3:$A$337,0),
MATCH(BP$2,'Active Hour''s Dump'!$D$2:$AH$2,0)
))),"")</f>
        <v>572.68500000000006</v>
      </c>
      <c r="BQ22" s="13" t="str">
        <f>_xlfn.IFNA(IF(BQ$3="Productivity",
INDEX('Productivity Dump'!$E$4:$AJ$500,
MATCH($A22,'Productivity Dump'!$A$4:$A$500,0),
MATCH(BQ$2,'Productivity Dump'!$E$3:$AJ$3,0)
),
IF(BQ$3="Attendance",
INDEX('Attendance Dump'!$E$2:$AI$400,
MATCH($A22,'Attendance Dump'!$B$2:$B$400,0),
MATCH(BQ$2,'Attendance Dump'!$E$1:$AI$1,0)
),
INDEX('Active Hour''s Dump'!$D$3:$AH$337,
MATCH($C22,'Active Hour''s Dump'!$A$3:$A$337,0),
MATCH(BQ$2,'Active Hour''s Dump'!$D$2:$AH$2,0)
))),"")</f>
        <v>P</v>
      </c>
      <c r="BR22" s="54">
        <f>_xlfn.IFNA(IF(BR$3="Productivity",
INDEX('Productivity Dump'!$E$4:$AJ$500,
MATCH($A22,'Productivity Dump'!$A$4:$A$500,0),
MATCH(BR$2,'Productivity Dump'!$E$3:$AJ$3,0)
),
IF(BR$3="Attendance",
INDEX('Attendance Dump'!$E$2:$AI$400,
MATCH($A22,'Attendance Dump'!$B$2:$B$400,0),
MATCH(BR$2,'Attendance Dump'!$E$1:$AI$1,0)
),
INDEX('Active Hour''s Dump'!$D$3:$AH$337,
MATCH($C22,'Active Hour''s Dump'!$A$3:$A$337,0),
MATCH(BR$2,'Active Hour''s Dump'!$D$2:$AH$2,0)
))),"")</f>
        <v>7.3333333333333304</v>
      </c>
      <c r="BS22" s="13">
        <f>_xlfn.IFNA(IF(BS$3="Productivity",
INDEX('Productivity Dump'!$E$4:$AJ$500,
MATCH($A22,'Productivity Dump'!$A$4:$A$500,0),
MATCH(BS$2,'Productivity Dump'!$E$3:$AJ$3,0)
),
IF(BS$3="Attendance",
INDEX('Attendance Dump'!$E$2:$AI$400,
MATCH($A22,'Attendance Dump'!$B$2:$B$400,0),
MATCH(BS$2,'Attendance Dump'!$E$1:$AI$1,0)
),
INDEX('Active Hour''s Dump'!$D$3:$AH$337,
MATCH($C22,'Active Hour''s Dump'!$A$3:$A$337,0),
MATCH(BS$2,'Active Hour''s Dump'!$D$2:$AH$2,0)
))),"")</f>
        <v>636.93899999999996</v>
      </c>
      <c r="BT22" s="13" t="str">
        <f>_xlfn.IFNA(IF(BT$3="Productivity",
INDEX('Productivity Dump'!$E$4:$AJ$500,
MATCH($A22,'Productivity Dump'!$A$4:$A$500,0),
MATCH(BT$2,'Productivity Dump'!$E$3:$AJ$3,0)
),
IF(BT$3="Attendance",
INDEX('Attendance Dump'!$E$2:$AI$400,
MATCH($A22,'Attendance Dump'!$B$2:$B$400,0),
MATCH(BT$2,'Attendance Dump'!$E$1:$AI$1,0)
),
INDEX('Active Hour''s Dump'!$D$3:$AH$337,
MATCH($C22,'Active Hour''s Dump'!$A$3:$A$337,0),
MATCH(BT$2,'Active Hour''s Dump'!$D$2:$AH$2,0)
))),"")</f>
        <v>H(P)</v>
      </c>
      <c r="BU22" s="54">
        <f>_xlfn.IFNA(IF(BU$3="Productivity",
INDEX('Productivity Dump'!$E$4:$AJ$500,
MATCH($A22,'Productivity Dump'!$A$4:$A$500,0),
MATCH(BU$2,'Productivity Dump'!$E$3:$AJ$3,0)
),
IF(BU$3="Attendance",
INDEX('Attendance Dump'!$E$2:$AI$400,
MATCH($A22,'Attendance Dump'!$B$2:$B$400,0),
MATCH(BU$2,'Attendance Dump'!$E$1:$AI$1,0)
),
INDEX('Active Hour''s Dump'!$D$3:$AH$337,
MATCH($C22,'Active Hour''s Dump'!$A$3:$A$337,0),
MATCH(BU$2,'Active Hour''s Dump'!$D$2:$AH$2,0)
))),"")</f>
        <v>7.0833333333333304</v>
      </c>
      <c r="BV22" s="13">
        <f>_xlfn.IFNA(IF(BV$3="Productivity",
INDEX('Productivity Dump'!$E$4:$AJ$500,
MATCH($A22,'Productivity Dump'!$A$4:$A$500,0),
MATCH(BV$2,'Productivity Dump'!$E$3:$AJ$3,0)
),
IF(BV$3="Attendance",
INDEX('Attendance Dump'!$E$2:$AI$400,
MATCH($A22,'Attendance Dump'!$B$2:$B$400,0),
MATCH(BV$2,'Attendance Dump'!$E$1:$AI$1,0)
),
INDEX('Active Hour''s Dump'!$D$3:$AH$337,
MATCH($C22,'Active Hour''s Dump'!$A$3:$A$337,0),
MATCH(BV$2,'Active Hour''s Dump'!$D$2:$AH$2,0)
))),"")</f>
        <v>538.46500000000003</v>
      </c>
      <c r="BW22" s="13" t="str">
        <f>_xlfn.IFNA(IF(BW$3="Productivity",
INDEX('Productivity Dump'!$E$4:$AJ$500,
MATCH($A22,'Productivity Dump'!$A$4:$A$500,0),
MATCH(BW$2,'Productivity Dump'!$E$3:$AJ$3,0)
),
IF(BW$3="Attendance",
INDEX('Attendance Dump'!$E$2:$AI$400,
MATCH($A22,'Attendance Dump'!$B$2:$B$400,0),
MATCH(BW$2,'Attendance Dump'!$E$1:$AI$1,0)
),
INDEX('Active Hour''s Dump'!$D$3:$AH$337,
MATCH($C22,'Active Hour''s Dump'!$A$3:$A$337,0),
MATCH(BW$2,'Active Hour''s Dump'!$D$2:$AH$2,0)
))),"")</f>
        <v>P</v>
      </c>
      <c r="BX22" s="54">
        <f>_xlfn.IFNA(IF(BX$3="Productivity",
INDEX('Productivity Dump'!$E$4:$AJ$500,
MATCH($A22,'Productivity Dump'!$A$4:$A$500,0),
MATCH(BX$2,'Productivity Dump'!$E$3:$AJ$3,0)
),
IF(BX$3="Attendance",
INDEX('Attendance Dump'!$E$2:$AI$400,
MATCH($A22,'Attendance Dump'!$B$2:$B$400,0),
MATCH(BX$2,'Attendance Dump'!$E$1:$AI$1,0)
),
INDEX('Active Hour''s Dump'!$D$3:$AH$337,
MATCH($C22,'Active Hour''s Dump'!$A$3:$A$337,0),
MATCH(BX$2,'Active Hour''s Dump'!$D$2:$AH$2,0)
))),"")</f>
        <v>6.6666666666666696</v>
      </c>
      <c r="BY22" s="13">
        <f>_xlfn.IFNA(IF(BY$3="Productivity",
INDEX('Productivity Dump'!$E$4:$AJ$500,
MATCH($A22,'Productivity Dump'!$A$4:$A$500,0),
MATCH(BY$2,'Productivity Dump'!$E$3:$AJ$3,0)
),
IF(BY$3="Attendance",
INDEX('Attendance Dump'!$E$2:$AI$400,
MATCH($A22,'Attendance Dump'!$B$2:$B$400,0),
MATCH(BY$2,'Attendance Dump'!$E$1:$AI$1,0)
),
INDEX('Active Hour''s Dump'!$D$3:$AH$337,
MATCH($C22,'Active Hour''s Dump'!$A$3:$A$337,0),
MATCH(BY$2,'Active Hour''s Dump'!$D$2:$AH$2,0)
))),"")</f>
        <v>254.01500000000001</v>
      </c>
      <c r="BZ22" s="13" t="str">
        <f>_xlfn.IFNA(IF(BZ$3="Productivity",
INDEX('Productivity Dump'!$E$4:$AJ$500,
MATCH($A22,'Productivity Dump'!$A$4:$A$500,0),
MATCH(BZ$2,'Productivity Dump'!$E$3:$AJ$3,0)
),
IF(BZ$3="Attendance",
INDEX('Attendance Dump'!$E$2:$AI$400,
MATCH($A22,'Attendance Dump'!$B$2:$B$400,0),
MATCH(BZ$2,'Attendance Dump'!$E$1:$AI$1,0)
),
INDEX('Active Hour''s Dump'!$D$3:$AH$337,
MATCH($C22,'Active Hour''s Dump'!$A$3:$A$337,0),
MATCH(BZ$2,'Active Hour''s Dump'!$D$2:$AH$2,0)
))),"")</f>
        <v>P</v>
      </c>
      <c r="CA22" s="54">
        <f>_xlfn.IFNA(IF(CA$3="Productivity",
INDEX('Productivity Dump'!$E$4:$AJ$500,
MATCH($A22,'Productivity Dump'!$A$4:$A$500,0),
MATCH(CA$2,'Productivity Dump'!$E$3:$AJ$3,0)
),
IF(CA$3="Attendance",
INDEX('Attendance Dump'!$E$2:$AI$400,
MATCH($A22,'Attendance Dump'!$B$2:$B$400,0),
MATCH(CA$2,'Attendance Dump'!$E$1:$AI$1,0)
),
INDEX('Active Hour''s Dump'!$D$3:$AH$337,
MATCH($C22,'Active Hour''s Dump'!$A$3:$A$337,0),
MATCH(CA$2,'Active Hour''s Dump'!$D$2:$AH$2,0)
))),"")</f>
        <v>3.1666666666666701</v>
      </c>
      <c r="CB22" s="13">
        <f>_xlfn.IFNA(IF(CB$3="Productivity",
INDEX('Productivity Dump'!$E$4:$AJ$500,
MATCH($A22,'Productivity Dump'!$A$4:$A$500,0),
MATCH(CB$2,'Productivity Dump'!$E$3:$AJ$3,0)
),
IF(CB$3="Attendance",
INDEX('Attendance Dump'!$E$2:$AI$400,
MATCH($A22,'Attendance Dump'!$B$2:$B$400,0),
MATCH(CB$2,'Attendance Dump'!$E$1:$AI$1,0)
),
INDEX('Active Hour''s Dump'!$D$3:$AH$337,
MATCH($C22,'Active Hour''s Dump'!$A$3:$A$337,0),
MATCH(CB$2,'Active Hour''s Dump'!$D$2:$AH$2,0)
))),"")</f>
        <v>0</v>
      </c>
      <c r="CC22" s="13" t="str">
        <f>_xlfn.IFNA(IF(CC$3="Productivity",
INDEX('Productivity Dump'!$E$4:$AJ$500,
MATCH($A22,'Productivity Dump'!$A$4:$A$500,0),
MATCH(CC$2,'Productivity Dump'!$E$3:$AJ$3,0)
),
IF(CC$3="Attendance",
INDEX('Attendance Dump'!$E$2:$AI$400,
MATCH($A22,'Attendance Dump'!$B$2:$B$400,0),
MATCH(CC$2,'Attendance Dump'!$E$1:$AI$1,0)
),
INDEX('Active Hour''s Dump'!$D$3:$AH$337,
MATCH($C22,'Active Hour''s Dump'!$A$3:$A$337,0),
MATCH(CC$2,'Active Hour''s Dump'!$D$2:$AH$2,0)
))),"")</f>
        <v>WO</v>
      </c>
      <c r="CD22" s="54">
        <f>_xlfn.IFNA(IF(CD$3="Productivity",
INDEX('Productivity Dump'!$E$4:$AJ$500,
MATCH($A22,'Productivity Dump'!$A$4:$A$500,0),
MATCH(CD$2,'Productivity Dump'!$E$3:$AJ$3,0)
),
IF(CD$3="Attendance",
INDEX('Attendance Dump'!$E$2:$AI$400,
MATCH($A22,'Attendance Dump'!$B$2:$B$400,0),
MATCH(CD$2,'Attendance Dump'!$E$1:$AI$1,0)
),
INDEX('Active Hour''s Dump'!$D$3:$AH$337,
MATCH($C22,'Active Hour''s Dump'!$A$3:$A$337,0),
MATCH(CD$2,'Active Hour''s Dump'!$D$2:$AH$2,0)
))),"")</f>
        <v>0</v>
      </c>
      <c r="CE22" s="13">
        <f>_xlfn.IFNA(IF(CE$3="Productivity",
INDEX('Productivity Dump'!$E$4:$AJ$500,
MATCH($A22,'Productivity Dump'!$A$4:$A$500,0),
MATCH(CE$2,'Productivity Dump'!$E$3:$AJ$3,0)
),
IF(CE$3="Attendance",
INDEX('Attendance Dump'!$E$2:$AI$400,
MATCH($A22,'Attendance Dump'!$B$2:$B$400,0),
MATCH(CE$2,'Attendance Dump'!$E$1:$AI$1,0)
),
INDEX('Active Hour''s Dump'!$D$3:$AH$337,
MATCH($C22,'Active Hour''s Dump'!$A$3:$A$337,0),
MATCH(CE$2,'Active Hour''s Dump'!$D$2:$AH$2,0)
))),"")</f>
        <v>394.709</v>
      </c>
      <c r="CF22" s="13" t="str">
        <f>_xlfn.IFNA(IF(CF$3="Productivity",
INDEX('Productivity Dump'!$E$4:$AJ$500,
MATCH($A22,'Productivity Dump'!$A$4:$A$500,0),
MATCH(CF$2,'Productivity Dump'!$E$3:$AJ$3,0)
),
IF(CF$3="Attendance",
INDEX('Attendance Dump'!$E$2:$AI$400,
MATCH($A22,'Attendance Dump'!$B$2:$B$400,0),
MATCH(CF$2,'Attendance Dump'!$E$1:$AI$1,0)
),
INDEX('Active Hour''s Dump'!$D$3:$AH$337,
MATCH($C22,'Active Hour''s Dump'!$A$3:$A$337,0),
MATCH(CF$2,'Active Hour''s Dump'!$D$2:$AH$2,0)
))),"")</f>
        <v>P</v>
      </c>
      <c r="CG22" s="54">
        <f>_xlfn.IFNA(IF(CG$3="Productivity",
INDEX('Productivity Dump'!$E$4:$AJ$500,
MATCH($A22,'Productivity Dump'!$A$4:$A$500,0),
MATCH(CG$2,'Productivity Dump'!$E$3:$AJ$3,0)
),
IF(CG$3="Attendance",
INDEX('Attendance Dump'!$E$2:$AI$400,
MATCH($A22,'Attendance Dump'!$B$2:$B$400,0),
MATCH(CG$2,'Attendance Dump'!$E$1:$AI$1,0)
),
INDEX('Active Hour''s Dump'!$D$3:$AH$337,
MATCH($C22,'Active Hour''s Dump'!$A$3:$A$337,0),
MATCH(CG$2,'Active Hour''s Dump'!$D$2:$AH$2,0)
))),"")</f>
        <v>5</v>
      </c>
      <c r="CH22" s="13">
        <f>_xlfn.IFNA(IF(CH$3="Productivity",
INDEX('Productivity Dump'!$E$4:$AJ$500,
MATCH($A22,'Productivity Dump'!$A$4:$A$500,0),
MATCH(CH$2,'Productivity Dump'!$E$3:$AJ$3,0)
),
IF(CH$3="Attendance",
INDEX('Attendance Dump'!$E$2:$AI$400,
MATCH($A22,'Attendance Dump'!$B$2:$B$400,0),
MATCH(CH$2,'Attendance Dump'!$E$1:$AI$1,0)
),
INDEX('Active Hour''s Dump'!$D$3:$AH$337,
MATCH($C22,'Active Hour''s Dump'!$A$3:$A$337,0),
MATCH(CH$2,'Active Hour''s Dump'!$D$2:$AH$2,0)
))),"")</f>
        <v>280.46500000000003</v>
      </c>
      <c r="CI22" s="13" t="str">
        <f>_xlfn.IFNA(IF(CI$3="Productivity",
INDEX('Productivity Dump'!$E$4:$AJ$500,
MATCH($A22,'Productivity Dump'!$A$4:$A$500,0),
MATCH(CI$2,'Productivity Dump'!$E$3:$AJ$3,0)
),
IF(CI$3="Attendance",
INDEX('Attendance Dump'!$E$2:$AI$400,
MATCH($A22,'Attendance Dump'!$B$2:$B$400,0),
MATCH(CI$2,'Attendance Dump'!$E$1:$AI$1,0)
),
INDEX('Active Hour''s Dump'!$D$3:$AH$337,
MATCH($C22,'Active Hour''s Dump'!$A$3:$A$337,0),
MATCH(CI$2,'Active Hour''s Dump'!$D$2:$AH$2,0)
))),"")</f>
        <v>LWP-LWP</v>
      </c>
      <c r="CJ22" s="54">
        <f>_xlfn.IFNA(IF(CJ$3="Productivity",
INDEX('Productivity Dump'!$E$4:$AJ$500,
MATCH($A22,'Productivity Dump'!$A$4:$A$500,0),
MATCH(CJ$2,'Productivity Dump'!$E$3:$AJ$3,0)
),
IF(CJ$3="Attendance",
INDEX('Attendance Dump'!$E$2:$AI$400,
MATCH($A22,'Attendance Dump'!$B$2:$B$400,0),
MATCH(CJ$2,'Attendance Dump'!$E$1:$AI$1,0)
),
INDEX('Active Hour''s Dump'!$D$3:$AH$337,
MATCH($C22,'Active Hour''s Dump'!$A$3:$A$337,0),
MATCH(CJ$2,'Active Hour''s Dump'!$D$2:$AH$2,0)
))),"")</f>
        <v>4.25</v>
      </c>
      <c r="CK22" s="13">
        <f>_xlfn.IFNA(IF(CK$3="Productivity",
INDEX('Productivity Dump'!$E$4:$AJ$500,
MATCH($A22,'Productivity Dump'!$A$4:$A$500,0),
MATCH(CK$2,'Productivity Dump'!$E$3:$AJ$3,0)
),
IF(CK$3="Attendance",
INDEX('Attendance Dump'!$E$2:$AI$400,
MATCH($A22,'Attendance Dump'!$B$2:$B$400,0),
MATCH(CK$2,'Attendance Dump'!$E$1:$AI$1,0)
),
INDEX('Active Hour''s Dump'!$D$3:$AH$337,
MATCH($C22,'Active Hour''s Dump'!$A$3:$A$337,0),
MATCH(CK$2,'Active Hour''s Dump'!$D$2:$AH$2,0)
))),"")</f>
        <v>0</v>
      </c>
      <c r="CL22" s="13" t="str">
        <f>_xlfn.IFNA(IF(CL$3="Productivity",
INDEX('Productivity Dump'!$E$4:$AJ$500,
MATCH($A22,'Productivity Dump'!$A$4:$A$500,0),
MATCH(CL$2,'Productivity Dump'!$E$3:$AJ$3,0)
),
IF(CL$3="Attendance",
INDEX('Attendance Dump'!$E$2:$AI$400,
MATCH($A22,'Attendance Dump'!$B$2:$B$400,0),
MATCH(CL$2,'Attendance Dump'!$E$1:$AI$1,0)
),
INDEX('Active Hour''s Dump'!$D$3:$AH$337,
MATCH($C22,'Active Hour''s Dump'!$A$3:$A$337,0),
MATCH(CL$2,'Active Hour''s Dump'!$D$2:$AH$2,0)
))),"")</f>
        <v>LWP-LWP</v>
      </c>
      <c r="CM22" s="54">
        <f>_xlfn.IFNA(IF(CM$3="Productivity",
INDEX('Productivity Dump'!$E$4:$AJ$500,
MATCH($A22,'Productivity Dump'!$A$4:$A$500,0),
MATCH(CM$2,'Productivity Dump'!$E$3:$AJ$3,0)
),
IF(CM$3="Attendance",
INDEX('Attendance Dump'!$E$2:$AI$400,
MATCH($A22,'Attendance Dump'!$B$2:$B$400,0),
MATCH(CM$2,'Attendance Dump'!$E$1:$AI$1,0)
),
INDEX('Active Hour''s Dump'!$D$3:$AH$337,
MATCH($C22,'Active Hour''s Dump'!$A$3:$A$337,0),
MATCH(CM$2,'Active Hour''s Dump'!$D$2:$AH$2,0)
))),"")</f>
        <v>0</v>
      </c>
      <c r="CN22" s="13">
        <f>_xlfn.IFNA(IF(CN$3="Productivity",
INDEX('Productivity Dump'!$E$4:$AJ$500,
MATCH($A22,'Productivity Dump'!$A$4:$A$500,0),
MATCH(CN$2,'Productivity Dump'!$E$3:$AJ$3,0)
),
IF(CN$3="Attendance",
INDEX('Attendance Dump'!$E$2:$AI$400,
MATCH($A22,'Attendance Dump'!$B$2:$B$400,0),
MATCH(CN$2,'Attendance Dump'!$E$1:$AI$1,0)
),
INDEX('Active Hour''s Dump'!$D$3:$AH$337,
MATCH($C22,'Active Hour''s Dump'!$A$3:$A$337,0),
MATCH(CN$2,'Active Hour''s Dump'!$D$2:$AH$2,0)
))),"")</f>
        <v>0</v>
      </c>
      <c r="CO22" s="13">
        <f>_xlfn.IFNA(IF(CO$3="Productivity",
INDEX('Productivity Dump'!$E$4:$AJ$500,
MATCH($A22,'Productivity Dump'!$A$4:$A$500,0),
MATCH(CO$2,'Productivity Dump'!$E$3:$AJ$3,0)
),
IF(CO$3="Attendance",
INDEX('Attendance Dump'!$E$2:$AI$400,
MATCH($A22,'Attendance Dump'!$B$2:$B$400,0),
MATCH(CO$2,'Attendance Dump'!$E$1:$AI$1,0)
),
INDEX('Active Hour''s Dump'!$D$3:$AH$337,
MATCH($C22,'Active Hour''s Dump'!$A$3:$A$337,0),
MATCH(CO$2,'Active Hour''s Dump'!$D$2:$AH$2,0)
))),"")</f>
        <v>0</v>
      </c>
      <c r="CP22" s="54">
        <f>_xlfn.IFNA(IF(CP$3="Productivity",
INDEX('Productivity Dump'!$E$4:$AJ$500,
MATCH($A22,'Productivity Dump'!$A$4:$A$500,0),
MATCH(CP$2,'Productivity Dump'!$E$3:$AJ$3,0)
),
IF(CP$3="Attendance",
INDEX('Attendance Dump'!$E$2:$AI$400,
MATCH($A22,'Attendance Dump'!$B$2:$B$400,0),
MATCH(CP$2,'Attendance Dump'!$E$1:$AI$1,0)
),
INDEX('Active Hour''s Dump'!$D$3:$AH$337,
MATCH($C22,'Active Hour''s Dump'!$A$3:$A$337,0),
MATCH(CP$2,'Active Hour''s Dump'!$D$2:$AH$2,0)
))),"")</f>
        <v>0</v>
      </c>
      <c r="CQ22" s="13">
        <f>_xlfn.IFNA(IF(CQ$3="Productivity",
INDEX('Productivity Dump'!$E$4:$AJ$500,
MATCH($A22,'Productivity Dump'!$A$4:$A$500,0),
MATCH(CQ$2,'Productivity Dump'!$E$3:$AJ$3,0)
),
IF(CQ$3="Attendance",
INDEX('Attendance Dump'!$E$2:$AI$400,
MATCH($A22,'Attendance Dump'!$B$2:$B$400,0),
MATCH(CQ$2,'Attendance Dump'!$E$1:$AI$1,0)
),
INDEX('Active Hour''s Dump'!$D$3:$AH$337,
MATCH($C22,'Active Hour''s Dump'!$A$3:$A$337,0),
MATCH(CQ$2,'Active Hour''s Dump'!$D$2:$AH$2,0)
))),"")</f>
        <v>0</v>
      </c>
      <c r="CR22" s="13">
        <f>_xlfn.IFNA(IF(CR$3="Productivity",
INDEX('Productivity Dump'!$E$4:$AJ$500,
MATCH($A22,'Productivity Dump'!$A$4:$A$500,0),
MATCH(CR$2,'Productivity Dump'!$E$3:$AJ$3,0)
),
IF(CR$3="Attendance",
INDEX('Attendance Dump'!$E$2:$AI$400,
MATCH($A22,'Attendance Dump'!$B$2:$B$400,0),
MATCH(CR$2,'Attendance Dump'!$E$1:$AI$1,0)
),
INDEX('Active Hour''s Dump'!$D$3:$AH$337,
MATCH($C22,'Active Hour''s Dump'!$A$3:$A$337,0),
MATCH(CR$2,'Active Hour''s Dump'!$D$2:$AH$2,0)
))),"")</f>
        <v>0</v>
      </c>
      <c r="CS22" s="54">
        <f>_xlfn.IFNA(IF(CS$3="Productivity",
INDEX('Productivity Dump'!$E$4:$AJ$500,
MATCH($A22,'Productivity Dump'!$A$4:$A$500,0),
MATCH(CS$2,'Productivity Dump'!$E$3:$AJ$3,0)
),
IF(CS$3="Attendance",
INDEX('Attendance Dump'!$E$2:$AI$400,
MATCH($A22,'Attendance Dump'!$B$2:$B$400,0),
MATCH(CS$2,'Attendance Dump'!$E$1:$AI$1,0)
),
INDEX('Active Hour''s Dump'!$D$3:$AH$337,
MATCH($C22,'Active Hour''s Dump'!$A$3:$A$337,0),
MATCH(CS$2,'Active Hour''s Dump'!$D$2:$AH$2,0)
))),"")</f>
        <v>0</v>
      </c>
      <c r="CT22" s="13">
        <f>_xlfn.IFNA(IF(CT$3="Productivity",
INDEX('Productivity Dump'!$E$4:$AJ$500,
MATCH($A22,'Productivity Dump'!$A$4:$A$500,0),
MATCH(CT$2,'Productivity Dump'!$E$3:$AJ$3,0)
),
IF(CT$3="Attendance",
INDEX('Attendance Dump'!$E$2:$AI$400,
MATCH($A22,'Attendance Dump'!$B$2:$B$400,0),
MATCH(CT$2,'Attendance Dump'!$E$1:$AI$1,0)
),
INDEX('Active Hour''s Dump'!$D$3:$AH$337,
MATCH($C22,'Active Hour''s Dump'!$A$3:$A$337,0),
MATCH(CT$2,'Active Hour''s Dump'!$D$2:$AH$2,0)
))),"")</f>
        <v>0</v>
      </c>
      <c r="CU22" s="13">
        <f>_xlfn.IFNA(IF(CU$3="Productivity",
INDEX('Productivity Dump'!$E$4:$AJ$500,
MATCH($A22,'Productivity Dump'!$A$4:$A$500,0),
MATCH(CU$2,'Productivity Dump'!$E$3:$AJ$3,0)
),
IF(CU$3="Attendance",
INDEX('Attendance Dump'!$E$2:$AI$400,
MATCH($A22,'Attendance Dump'!$B$2:$B$400,0),
MATCH(CU$2,'Attendance Dump'!$E$1:$AI$1,0)
),
INDEX('Active Hour''s Dump'!$D$3:$AH$337,
MATCH($C22,'Active Hour''s Dump'!$A$3:$A$337,0),
MATCH(CU$2,'Active Hour''s Dump'!$D$2:$AH$2,0)
))),"")</f>
        <v>0</v>
      </c>
      <c r="CV22" s="54">
        <f>_xlfn.IFNA(IF(CV$3="Productivity",
INDEX('Productivity Dump'!$E$4:$AJ$500,
MATCH($A22,'Productivity Dump'!$A$4:$A$500,0),
MATCH(CV$2,'Productivity Dump'!$E$3:$AJ$3,0)
),
IF(CV$3="Attendance",
INDEX('Attendance Dump'!$E$2:$AI$400,
MATCH($A22,'Attendance Dump'!$B$2:$B$400,0),
MATCH(CV$2,'Attendance Dump'!$E$1:$AI$1,0)
),
INDEX('Active Hour''s Dump'!$D$3:$AH$337,
MATCH($C22,'Active Hour''s Dump'!$A$3:$A$337,0),
MATCH(CV$2,'Active Hour''s Dump'!$D$2:$AH$2,0)
))),"")</f>
        <v>0</v>
      </c>
      <c r="CW22" s="13"/>
      <c r="CX22" s="13"/>
      <c r="CY22" s="54"/>
      <c r="DA22" s="57">
        <f t="shared" si="59"/>
        <v>179.83333333333331</v>
      </c>
      <c r="DB22" s="35">
        <f t="shared" si="63"/>
        <v>14790.181</v>
      </c>
      <c r="DC22" s="35">
        <f t="shared" si="64"/>
        <v>13209.819</v>
      </c>
      <c r="DD22" s="35">
        <f t="shared" ca="1" si="60"/>
        <v>0</v>
      </c>
      <c r="DF22" s="32" cm="1">
        <f t="array" ref="DF22">SUMPRODUCT(
    (MOD(COLUMN(H22:CV22) - COLUMN(H22), 3) = 0) *
    (H22:CV22 = 0) *
    (I22:CW22 = "P") *
    (COUNTIF(UKHoliday, H$2:CV$2) = 0)
)</f>
        <v>0</v>
      </c>
      <c r="DG22" s="33" cm="1">
        <f t="array" ref="DG22">SUMPRODUCT(
  (MOD(COLUMN(H22:CV22) - COLUMN(H22), 3) = 0) *
  (H22:CV22 &gt; 0) *
  (H22:CV22 &lt; 0.5 * IF(((WEEKDAY(H$2:CV$2, 2) = 1) + (WEEKDAY(H$2:CV$2, 2) = 6)), G22, F22)) *
  (I22:CW22 = "P") *
  (COUNTIF(UKHoliday, H$2:CV$2) = 0)
)</f>
        <v>3</v>
      </c>
      <c r="DH22" s="33" cm="1">
        <f t="array" ref="DH22">SUMPRODUCT(
  (MOD(COLUMN(H22:CV22) - COLUMN(H22), 3) = 0) *
  (H22:CV22 &gt; 0.5 * IF(((WEEKDAY(H$2:CV$2, 2) = 1) + (WEEKDAY(H$2:CV$2, 2) = 6)), $G22, $F22)) *
  (H22:CV22 &lt; 0.8 * IF(((WEEKDAY(H$2:CV$2, 2) = 1) + (WEEKDAY(H$2:CV$2, 2) = 6)), $G22, $F22)) *
  (I22:CW22 = "P") *
  (COUNTIF(UKHoliday, H$2:CV$2) = 0)
)</f>
        <v>6</v>
      </c>
      <c r="DI22" s="33" cm="1">
        <f t="array" ref="DI22">SUMPRODUCT(
  (MOD(COLUMN(H22:CV22) - COLUMN(H22), 3) = 0) *
  (H22:CV22 &gt; 0.8 * IF(((WEEKDAY(H$2:CV$2, 2) = 1) + (WEEKDAY(H$2:CV$2, 2) = 6)), $G22, $F22)) *
  (H22:CV22 &lt; 1 * IF(((WEEKDAY(H$2:CV$2, 2) = 1) + (WEEKDAY(H$2:CV$2, 2) = 6)), $G22, $F22)) *
  (I22:CW22 = "P") *
  (COUNTIF(UKHoliday, H$2:CV$2) = 0)
)</f>
        <v>4</v>
      </c>
    </row>
    <row r="23" spans="1:113" x14ac:dyDescent="0.3">
      <c r="A23" s="8" t="s">
        <v>42</v>
      </c>
      <c r="B23" s="8" t="s">
        <v>905</v>
      </c>
      <c r="C23" s="9" t="s">
        <v>603</v>
      </c>
      <c r="D23" s="62" t="s">
        <v>450</v>
      </c>
      <c r="E23" s="35">
        <v>20000</v>
      </c>
      <c r="F23" s="35">
        <f t="shared" si="61"/>
        <v>1000</v>
      </c>
      <c r="G23" s="35">
        <f t="shared" si="62"/>
        <v>500</v>
      </c>
      <c r="H23" s="13">
        <f>_xlfn.IFNA(IF(H$3="Productivity",
INDEX('Productivity Dump'!$E$4:$AJ$500,
MATCH($A23,'Productivity Dump'!$A$4:$A$500,0),
MATCH(H$2,'Productivity Dump'!$E$3:$AJ$3,0)
),
IF(H$3="Attendance",
INDEX('Attendance Dump'!$E$2:$AI$400,
MATCH($A23,'Attendance Dump'!$B$2:$B$400,0),
MATCH(H$2,'Attendance Dump'!$E$1:$AI$1,0)
),
INDEX('Active Hour''s Dump'!$D$3:$AH$337,
MATCH($C23,'Active Hour''s Dump'!$A$3:$A$337,0),
MATCH(H$2,'Active Hour''s Dump'!$D$2:$AH$2,0)
))),"")</f>
        <v>1101.8120000000001</v>
      </c>
      <c r="I23" s="13" t="str">
        <f>_xlfn.IFNA(IF(I$3="Productivity",
INDEX('Productivity Dump'!$E$4:$AJ$500,
MATCH($A23,'Productivity Dump'!$A$4:$A$500,0),
MATCH(I$2,'Productivity Dump'!$E$3:$AJ$3,0)
),
IF(I$3="Attendance",
INDEX('Attendance Dump'!$E$2:$AI$400,
MATCH($A23,'Attendance Dump'!$B$2:$B$400,0),
MATCH(I$2,'Attendance Dump'!$E$1:$AI$1,0)
),
INDEX('Active Hour''s Dump'!$D$3:$AH$337,
MATCH($C23,'Active Hour''s Dump'!$A$3:$A$337,0),
MATCH(I$2,'Active Hour''s Dump'!$D$2:$AH$2,0)
))),"")</f>
        <v>P</v>
      </c>
      <c r="J23" s="54">
        <f>_xlfn.IFNA(IF(J$3="Productivity",
INDEX('Productivity Dump'!$E$4:$AJ$500,
MATCH($A23,'Productivity Dump'!$A$4:$A$500,0),
MATCH(J$2,'Productivity Dump'!$E$3:$AJ$3,0)
),
IF(J$3="Attendance",
INDEX('Attendance Dump'!$E$2:$AI$400,
MATCH($A23,'Attendance Dump'!$B$2:$B$400,0),
MATCH(J$2,'Attendance Dump'!$E$1:$AI$1,0)
),
INDEX('Active Hour''s Dump'!$D$3:$AH$337,
MATCH($C23,'Active Hour''s Dump'!$A$3:$A$337,0),
MATCH(J$2,'Active Hour''s Dump'!$D$2:$AH$2,0)
))),"")</f>
        <v>9.75</v>
      </c>
      <c r="K23" s="13">
        <f>_xlfn.IFNA(IF(K$3="Productivity",
INDEX('Productivity Dump'!$E$4:$AJ$500,
MATCH($A23,'Productivity Dump'!$A$4:$A$500,0),
MATCH(K$2,'Productivity Dump'!$E$3:$AJ$3,0)
),
IF(K$3="Attendance",
INDEX('Attendance Dump'!$E$2:$AI$400,
MATCH($A23,'Attendance Dump'!$B$2:$B$400,0),
MATCH(K$2,'Attendance Dump'!$E$1:$AI$1,0)
),
INDEX('Active Hour''s Dump'!$D$3:$AH$337,
MATCH($C23,'Active Hour''s Dump'!$A$3:$A$337,0),
MATCH(K$2,'Active Hour''s Dump'!$D$2:$AH$2,0)
))),"")</f>
        <v>1104.154</v>
      </c>
      <c r="L23" s="13" t="str">
        <f>_xlfn.IFNA(IF(L$3="Productivity",
INDEX('Productivity Dump'!$E$4:$AJ$500,
MATCH($A23,'Productivity Dump'!$A$4:$A$500,0),
MATCH(L$2,'Productivity Dump'!$E$3:$AJ$3,0)
),
IF(L$3="Attendance",
INDEX('Attendance Dump'!$E$2:$AI$400,
MATCH($A23,'Attendance Dump'!$B$2:$B$400,0),
MATCH(L$2,'Attendance Dump'!$E$1:$AI$1,0)
),
INDEX('Active Hour''s Dump'!$D$3:$AH$337,
MATCH($C23,'Active Hour''s Dump'!$A$3:$A$337,0),
MATCH(L$2,'Active Hour''s Dump'!$D$2:$AH$2,0)
))),"")</f>
        <v>P</v>
      </c>
      <c r="M23" s="54">
        <f>_xlfn.IFNA(IF(M$3="Productivity",
INDEX('Productivity Dump'!$E$4:$AJ$500,
MATCH($A23,'Productivity Dump'!$A$4:$A$500,0),
MATCH(M$2,'Productivity Dump'!$E$3:$AJ$3,0)
),
IF(M$3="Attendance",
INDEX('Attendance Dump'!$E$2:$AI$400,
MATCH($A23,'Attendance Dump'!$B$2:$B$400,0),
MATCH(M$2,'Attendance Dump'!$E$1:$AI$1,0)
),
INDEX('Active Hour''s Dump'!$D$3:$AH$337,
MATCH($C23,'Active Hour''s Dump'!$A$3:$A$337,0),
MATCH(M$2,'Active Hour''s Dump'!$D$2:$AH$2,0)
))),"")</f>
        <v>11.3333333333333</v>
      </c>
      <c r="N23" s="13">
        <f>_xlfn.IFNA(IF(N$3="Productivity",
INDEX('Productivity Dump'!$E$4:$AJ$500,
MATCH($A23,'Productivity Dump'!$A$4:$A$500,0),
MATCH(N$2,'Productivity Dump'!$E$3:$AJ$3,0)
),
IF(N$3="Attendance",
INDEX('Attendance Dump'!$E$2:$AI$400,
MATCH($A23,'Attendance Dump'!$B$2:$B$400,0),
MATCH(N$2,'Attendance Dump'!$E$1:$AI$1,0)
),
INDEX('Active Hour''s Dump'!$D$3:$AH$337,
MATCH($C23,'Active Hour''s Dump'!$A$3:$A$337,0),
MATCH(N$2,'Active Hour''s Dump'!$D$2:$AH$2,0)
))),"")</f>
        <v>542.78099999999995</v>
      </c>
      <c r="O23" s="13" t="str">
        <f>_xlfn.IFNA(IF(O$3="Productivity",
INDEX('Productivity Dump'!$E$4:$AJ$500,
MATCH($A23,'Productivity Dump'!$A$4:$A$500,0),
MATCH(O$2,'Productivity Dump'!$E$3:$AJ$3,0)
),
IF(O$3="Attendance",
INDEX('Attendance Dump'!$E$2:$AI$400,
MATCH($A23,'Attendance Dump'!$B$2:$B$400,0),
MATCH(O$2,'Attendance Dump'!$E$1:$AI$1,0)
),
INDEX('Active Hour''s Dump'!$D$3:$AH$337,
MATCH($C23,'Active Hour''s Dump'!$A$3:$A$337,0),
MATCH(O$2,'Active Hour''s Dump'!$D$2:$AH$2,0)
))),"")</f>
        <v>P</v>
      </c>
      <c r="P23" s="54">
        <f>_xlfn.IFNA(IF(P$3="Productivity",
INDEX('Productivity Dump'!$E$4:$AJ$500,
MATCH($A23,'Productivity Dump'!$A$4:$A$500,0),
MATCH(P$2,'Productivity Dump'!$E$3:$AJ$3,0)
),
IF(P$3="Attendance",
INDEX('Attendance Dump'!$E$2:$AI$400,
MATCH($A23,'Attendance Dump'!$B$2:$B$400,0),
MATCH(P$2,'Attendance Dump'!$E$1:$AI$1,0)
),
INDEX('Active Hour''s Dump'!$D$3:$AH$337,
MATCH($C23,'Active Hour''s Dump'!$A$3:$A$337,0),
MATCH(P$2,'Active Hour''s Dump'!$D$2:$AH$2,0)
))),"")</f>
        <v>5.4166666666666696</v>
      </c>
      <c r="Q23" s="13">
        <f>_xlfn.IFNA(IF(Q$3="Productivity",
INDEX('Productivity Dump'!$E$4:$AJ$500,
MATCH($A23,'Productivity Dump'!$A$4:$A$500,0),
MATCH(Q$2,'Productivity Dump'!$E$3:$AJ$3,0)
),
IF(Q$3="Attendance",
INDEX('Attendance Dump'!$E$2:$AI$400,
MATCH($A23,'Attendance Dump'!$B$2:$B$400,0),
MATCH(Q$2,'Attendance Dump'!$E$1:$AI$1,0)
),
INDEX('Active Hour''s Dump'!$D$3:$AH$337,
MATCH($C23,'Active Hour''s Dump'!$A$3:$A$337,0),
MATCH(Q$2,'Active Hour''s Dump'!$D$2:$AH$2,0)
))),"")</f>
        <v>0</v>
      </c>
      <c r="R23" s="13" t="str">
        <f>_xlfn.IFNA(IF(R$3="Productivity",
INDEX('Productivity Dump'!$E$4:$AJ$500,
MATCH($A23,'Productivity Dump'!$A$4:$A$500,0),
MATCH(R$2,'Productivity Dump'!$E$3:$AJ$3,0)
),
IF(R$3="Attendance",
INDEX('Attendance Dump'!$E$2:$AI$400,
MATCH($A23,'Attendance Dump'!$B$2:$B$400,0),
MATCH(R$2,'Attendance Dump'!$E$1:$AI$1,0)
),
INDEX('Active Hour''s Dump'!$D$3:$AH$337,
MATCH($C23,'Active Hour''s Dump'!$A$3:$A$337,0),
MATCH(R$2,'Active Hour''s Dump'!$D$2:$AH$2,0)
))),"")</f>
        <v>WO</v>
      </c>
      <c r="S23" s="54">
        <f>_xlfn.IFNA(IF(S$3="Productivity",
INDEX('Productivity Dump'!$E$4:$AJ$500,
MATCH($A23,'Productivity Dump'!$A$4:$A$500,0),
MATCH(S$2,'Productivity Dump'!$E$3:$AJ$3,0)
),
IF(S$3="Attendance",
INDEX('Attendance Dump'!$E$2:$AI$400,
MATCH($A23,'Attendance Dump'!$B$2:$B$400,0),
MATCH(S$2,'Attendance Dump'!$E$1:$AI$1,0)
),
INDEX('Active Hour''s Dump'!$D$3:$AH$337,
MATCH($C23,'Active Hour''s Dump'!$A$3:$A$337,0),
MATCH(S$2,'Active Hour''s Dump'!$D$2:$AH$2,0)
))),"")</f>
        <v>0</v>
      </c>
      <c r="T23" s="13">
        <f>_xlfn.IFNA(IF(T$3="Productivity",
INDEX('Productivity Dump'!$E$4:$AJ$500,
MATCH($A23,'Productivity Dump'!$A$4:$A$500,0),
MATCH(T$2,'Productivity Dump'!$E$3:$AJ$3,0)
),
IF(T$3="Attendance",
INDEX('Attendance Dump'!$E$2:$AI$400,
MATCH($A23,'Attendance Dump'!$B$2:$B$400,0),
MATCH(T$2,'Attendance Dump'!$E$1:$AI$1,0)
),
INDEX('Active Hour''s Dump'!$D$3:$AH$337,
MATCH($C23,'Active Hour''s Dump'!$A$3:$A$337,0),
MATCH(T$2,'Active Hour''s Dump'!$D$2:$AH$2,0)
))),"")</f>
        <v>715.36200000000019</v>
      </c>
      <c r="U23" s="13" t="str">
        <f>_xlfn.IFNA(IF(U$3="Productivity",
INDEX('Productivity Dump'!$E$4:$AJ$500,
MATCH($A23,'Productivity Dump'!$A$4:$A$500,0),
MATCH(U$2,'Productivity Dump'!$E$3:$AJ$3,0)
),
IF(U$3="Attendance",
INDEX('Attendance Dump'!$E$2:$AI$400,
MATCH($A23,'Attendance Dump'!$B$2:$B$400,0),
MATCH(U$2,'Attendance Dump'!$E$1:$AI$1,0)
),
INDEX('Active Hour''s Dump'!$D$3:$AH$337,
MATCH($C23,'Active Hour''s Dump'!$A$3:$A$337,0),
MATCH(U$2,'Active Hour''s Dump'!$D$2:$AH$2,0)
))),"")</f>
        <v>P</v>
      </c>
      <c r="V23" s="54">
        <f>_xlfn.IFNA(IF(V$3="Productivity",
INDEX('Productivity Dump'!$E$4:$AJ$500,
MATCH($A23,'Productivity Dump'!$A$4:$A$500,0),
MATCH(V$2,'Productivity Dump'!$E$3:$AJ$3,0)
),
IF(V$3="Attendance",
INDEX('Attendance Dump'!$E$2:$AI$400,
MATCH($A23,'Attendance Dump'!$B$2:$B$400,0),
MATCH(V$2,'Attendance Dump'!$E$1:$AI$1,0)
),
INDEX('Active Hour''s Dump'!$D$3:$AH$337,
MATCH($C23,'Active Hour''s Dump'!$A$3:$A$337,0),
MATCH(V$2,'Active Hour''s Dump'!$D$2:$AH$2,0)
))),"")</f>
        <v>6.75</v>
      </c>
      <c r="W23" s="13">
        <f>_xlfn.IFNA(IF(W$3="Productivity",
INDEX('Productivity Dump'!$E$4:$AJ$500,
MATCH($A23,'Productivity Dump'!$A$4:$A$500,0),
MATCH(W$2,'Productivity Dump'!$E$3:$AJ$3,0)
),
IF(W$3="Attendance",
INDEX('Attendance Dump'!$E$2:$AI$400,
MATCH($A23,'Attendance Dump'!$B$2:$B$400,0),
MATCH(W$2,'Attendance Dump'!$E$1:$AI$1,0)
),
INDEX('Active Hour''s Dump'!$D$3:$AH$337,
MATCH($C23,'Active Hour''s Dump'!$A$3:$A$337,0),
MATCH(W$2,'Active Hour''s Dump'!$D$2:$AH$2,0)
))),"")</f>
        <v>1096.3030000000003</v>
      </c>
      <c r="X23" s="13" t="str">
        <f>_xlfn.IFNA(IF(X$3="Productivity",
INDEX('Productivity Dump'!$E$4:$AJ$500,
MATCH($A23,'Productivity Dump'!$A$4:$A$500,0),
MATCH(X$2,'Productivity Dump'!$E$3:$AJ$3,0)
),
IF(X$3="Attendance",
INDEX('Attendance Dump'!$E$2:$AI$400,
MATCH($A23,'Attendance Dump'!$B$2:$B$400,0),
MATCH(X$2,'Attendance Dump'!$E$1:$AI$1,0)
),
INDEX('Active Hour''s Dump'!$D$3:$AH$337,
MATCH($C23,'Active Hour''s Dump'!$A$3:$A$337,0),
MATCH(X$2,'Active Hour''s Dump'!$D$2:$AH$2,0)
))),"")</f>
        <v>P</v>
      </c>
      <c r="Y23" s="54">
        <f>_xlfn.IFNA(IF(Y$3="Productivity",
INDEX('Productivity Dump'!$E$4:$AJ$500,
MATCH($A23,'Productivity Dump'!$A$4:$A$500,0),
MATCH(Y$2,'Productivity Dump'!$E$3:$AJ$3,0)
),
IF(Y$3="Attendance",
INDEX('Attendance Dump'!$E$2:$AI$400,
MATCH($A23,'Attendance Dump'!$B$2:$B$400,0),
MATCH(Y$2,'Attendance Dump'!$E$1:$AI$1,0)
),
INDEX('Active Hour''s Dump'!$D$3:$AH$337,
MATCH($C23,'Active Hour''s Dump'!$A$3:$A$337,0),
MATCH(Y$2,'Active Hour''s Dump'!$D$2:$AH$2,0)
))),"")</f>
        <v>10.8333333333333</v>
      </c>
      <c r="Z23" s="13">
        <f>_xlfn.IFNA(IF(Z$3="Productivity",
INDEX('Productivity Dump'!$E$4:$AJ$500,
MATCH($A23,'Productivity Dump'!$A$4:$A$500,0),
MATCH(Z$2,'Productivity Dump'!$E$3:$AJ$3,0)
),
IF(Z$3="Attendance",
INDEX('Attendance Dump'!$E$2:$AI$400,
MATCH($A23,'Attendance Dump'!$B$2:$B$400,0),
MATCH(Z$2,'Attendance Dump'!$E$1:$AI$1,0)
),
INDEX('Active Hour''s Dump'!$D$3:$AH$337,
MATCH($C23,'Active Hour''s Dump'!$A$3:$A$337,0),
MATCH(Z$2,'Active Hour''s Dump'!$D$2:$AH$2,0)
))),"")</f>
        <v>1119.117</v>
      </c>
      <c r="AA23" s="13" t="str">
        <f>_xlfn.IFNA(IF(AA$3="Productivity",
INDEX('Productivity Dump'!$E$4:$AJ$500,
MATCH($A23,'Productivity Dump'!$A$4:$A$500,0),
MATCH(AA$2,'Productivity Dump'!$E$3:$AJ$3,0)
),
IF(AA$3="Attendance",
INDEX('Attendance Dump'!$E$2:$AI$400,
MATCH($A23,'Attendance Dump'!$B$2:$B$400,0),
MATCH(AA$2,'Attendance Dump'!$E$1:$AI$1,0)
),
INDEX('Active Hour''s Dump'!$D$3:$AH$337,
MATCH($C23,'Active Hour''s Dump'!$A$3:$A$337,0),
MATCH(AA$2,'Active Hour''s Dump'!$D$2:$AH$2,0)
))),"")</f>
        <v>P</v>
      </c>
      <c r="AB23" s="54">
        <f>_xlfn.IFNA(IF(AB$3="Productivity",
INDEX('Productivity Dump'!$E$4:$AJ$500,
MATCH($A23,'Productivity Dump'!$A$4:$A$500,0),
MATCH(AB$2,'Productivity Dump'!$E$3:$AJ$3,0)
),
IF(AB$3="Attendance",
INDEX('Attendance Dump'!$E$2:$AI$400,
MATCH($A23,'Attendance Dump'!$B$2:$B$400,0),
MATCH(AB$2,'Attendance Dump'!$E$1:$AI$1,0)
),
INDEX('Active Hour''s Dump'!$D$3:$AH$337,
MATCH($C23,'Active Hour''s Dump'!$A$3:$A$337,0),
MATCH(AB$2,'Active Hour''s Dump'!$D$2:$AH$2,0)
))),"")</f>
        <v>10</v>
      </c>
      <c r="AC23" s="13">
        <f>_xlfn.IFNA(IF(AC$3="Productivity",
INDEX('Productivity Dump'!$E$4:$AJ$500,
MATCH($A23,'Productivity Dump'!$A$4:$A$500,0),
MATCH(AC$2,'Productivity Dump'!$E$3:$AJ$3,0)
),
IF(AC$3="Attendance",
INDEX('Attendance Dump'!$E$2:$AI$400,
MATCH($A23,'Attendance Dump'!$B$2:$B$400,0),
MATCH(AC$2,'Attendance Dump'!$E$1:$AI$1,0)
),
INDEX('Active Hour''s Dump'!$D$3:$AH$337,
MATCH($C23,'Active Hour''s Dump'!$A$3:$A$337,0),
MATCH(AC$2,'Active Hour''s Dump'!$D$2:$AH$2,0)
))),"")</f>
        <v>1115.162</v>
      </c>
      <c r="AD23" s="13" t="str">
        <f>_xlfn.IFNA(IF(AD$3="Productivity",
INDEX('Productivity Dump'!$E$4:$AJ$500,
MATCH($A23,'Productivity Dump'!$A$4:$A$500,0),
MATCH(AD$2,'Productivity Dump'!$E$3:$AJ$3,0)
),
IF(AD$3="Attendance",
INDEX('Attendance Dump'!$E$2:$AI$400,
MATCH($A23,'Attendance Dump'!$B$2:$B$400,0),
MATCH(AD$2,'Attendance Dump'!$E$1:$AI$1,0)
),
INDEX('Active Hour''s Dump'!$D$3:$AH$337,
MATCH($C23,'Active Hour''s Dump'!$A$3:$A$337,0),
MATCH(AD$2,'Active Hour''s Dump'!$D$2:$AH$2,0)
))),"")</f>
        <v>P</v>
      </c>
      <c r="AE23" s="54">
        <f>_xlfn.IFNA(IF(AE$3="Productivity",
INDEX('Productivity Dump'!$E$4:$AJ$500,
MATCH($A23,'Productivity Dump'!$A$4:$A$500,0),
MATCH(AE$2,'Productivity Dump'!$E$3:$AJ$3,0)
),
IF(AE$3="Attendance",
INDEX('Attendance Dump'!$E$2:$AI$400,
MATCH($A23,'Attendance Dump'!$B$2:$B$400,0),
MATCH(AE$2,'Attendance Dump'!$E$1:$AI$1,0)
),
INDEX('Active Hour''s Dump'!$D$3:$AH$337,
MATCH($C23,'Active Hour''s Dump'!$A$3:$A$337,0),
MATCH(AE$2,'Active Hour''s Dump'!$D$2:$AH$2,0)
))),"")</f>
        <v>8.6666666666666696</v>
      </c>
      <c r="AF23" s="13">
        <f>_xlfn.IFNA(IF(AF$3="Productivity",
INDEX('Productivity Dump'!$E$4:$AJ$500,
MATCH($A23,'Productivity Dump'!$A$4:$A$500,0),
MATCH(AF$2,'Productivity Dump'!$E$3:$AJ$3,0)
),
IF(AF$3="Attendance",
INDEX('Attendance Dump'!$E$2:$AI$400,
MATCH($A23,'Attendance Dump'!$B$2:$B$400,0),
MATCH(AF$2,'Attendance Dump'!$E$1:$AI$1,0)
),
INDEX('Active Hour''s Dump'!$D$3:$AH$337,
MATCH($C23,'Active Hour''s Dump'!$A$3:$A$337,0),
MATCH(AF$2,'Active Hour''s Dump'!$D$2:$AH$2,0)
))),"")</f>
        <v>1177.105</v>
      </c>
      <c r="AG23" s="13" t="str">
        <f>_xlfn.IFNA(IF(AG$3="Productivity",
INDEX('Productivity Dump'!$E$4:$AJ$500,
MATCH($A23,'Productivity Dump'!$A$4:$A$500,0),
MATCH(AG$2,'Productivity Dump'!$E$3:$AJ$3,0)
),
IF(AG$3="Attendance",
INDEX('Attendance Dump'!$E$2:$AI$400,
MATCH($A23,'Attendance Dump'!$B$2:$B$400,0),
MATCH(AG$2,'Attendance Dump'!$E$1:$AI$1,0)
),
INDEX('Active Hour''s Dump'!$D$3:$AH$337,
MATCH($C23,'Active Hour''s Dump'!$A$3:$A$337,0),
MATCH(AG$2,'Active Hour''s Dump'!$D$2:$AH$2,0)
))),"")</f>
        <v>P</v>
      </c>
      <c r="AH23" s="54">
        <f>_xlfn.IFNA(IF(AH$3="Productivity",
INDEX('Productivity Dump'!$E$4:$AJ$500,
MATCH($A23,'Productivity Dump'!$A$4:$A$500,0),
MATCH(AH$2,'Productivity Dump'!$E$3:$AJ$3,0)
),
IF(AH$3="Attendance",
INDEX('Attendance Dump'!$E$2:$AI$400,
MATCH($A23,'Attendance Dump'!$B$2:$B$400,0),
MATCH(AH$2,'Attendance Dump'!$E$1:$AI$1,0)
),
INDEX('Active Hour''s Dump'!$D$3:$AH$337,
MATCH($C23,'Active Hour''s Dump'!$A$3:$A$337,0),
MATCH(AH$2,'Active Hour''s Dump'!$D$2:$AH$2,0)
))),"")</f>
        <v>9.5833333333333304</v>
      </c>
      <c r="AI23" s="13">
        <f>_xlfn.IFNA(IF(AI$3="Productivity",
INDEX('Productivity Dump'!$E$4:$AJ$500,
MATCH($A23,'Productivity Dump'!$A$4:$A$500,0),
MATCH(AI$2,'Productivity Dump'!$E$3:$AJ$3,0)
),
IF(AI$3="Attendance",
INDEX('Attendance Dump'!$E$2:$AI$400,
MATCH($A23,'Attendance Dump'!$B$2:$B$400,0),
MATCH(AI$2,'Attendance Dump'!$E$1:$AI$1,0)
),
INDEX('Active Hour''s Dump'!$D$3:$AH$337,
MATCH($C23,'Active Hour''s Dump'!$A$3:$A$337,0),
MATCH(AI$2,'Active Hour''s Dump'!$D$2:$AH$2,0)
))),"")</f>
        <v>1056.9889999999998</v>
      </c>
      <c r="AJ23" s="13" t="str">
        <f>_xlfn.IFNA(IF(AJ$3="Productivity",
INDEX('Productivity Dump'!$E$4:$AJ$500,
MATCH($A23,'Productivity Dump'!$A$4:$A$500,0),
MATCH(AJ$2,'Productivity Dump'!$E$3:$AJ$3,0)
),
IF(AJ$3="Attendance",
INDEX('Attendance Dump'!$E$2:$AI$400,
MATCH($A23,'Attendance Dump'!$B$2:$B$400,0),
MATCH(AJ$2,'Attendance Dump'!$E$1:$AI$1,0)
),
INDEX('Active Hour''s Dump'!$D$3:$AH$337,
MATCH($C23,'Active Hour''s Dump'!$A$3:$A$337,0),
MATCH(AJ$2,'Active Hour''s Dump'!$D$2:$AH$2,0)
))),"")</f>
        <v>P</v>
      </c>
      <c r="AK23" s="54">
        <f>_xlfn.IFNA(IF(AK$3="Productivity",
INDEX('Productivity Dump'!$E$4:$AJ$500,
MATCH($A23,'Productivity Dump'!$A$4:$A$500,0),
MATCH(AK$2,'Productivity Dump'!$E$3:$AJ$3,0)
),
IF(AK$3="Attendance",
INDEX('Attendance Dump'!$E$2:$AI$400,
MATCH($A23,'Attendance Dump'!$B$2:$B$400,0),
MATCH(AK$2,'Attendance Dump'!$E$1:$AI$1,0)
),
INDEX('Active Hour''s Dump'!$D$3:$AH$337,
MATCH($C23,'Active Hour''s Dump'!$A$3:$A$337,0),
MATCH(AK$2,'Active Hour''s Dump'!$D$2:$AH$2,0)
))),"")</f>
        <v>8.5833333333333304</v>
      </c>
      <c r="AL23" s="13">
        <f>_xlfn.IFNA(IF(AL$3="Productivity",
INDEX('Productivity Dump'!$E$4:$AJ$500,
MATCH($A23,'Productivity Dump'!$A$4:$A$500,0),
MATCH(AL$2,'Productivity Dump'!$E$3:$AJ$3,0)
),
IF(AL$3="Attendance",
INDEX('Attendance Dump'!$E$2:$AI$400,
MATCH($A23,'Attendance Dump'!$B$2:$B$400,0),
MATCH(AL$2,'Attendance Dump'!$E$1:$AI$1,0)
),
INDEX('Active Hour''s Dump'!$D$3:$AH$337,
MATCH($C23,'Active Hour''s Dump'!$A$3:$A$337,0),
MATCH(AL$2,'Active Hour''s Dump'!$D$2:$AH$2,0)
))),"")</f>
        <v>0</v>
      </c>
      <c r="AM23" s="13" t="str">
        <f>_xlfn.IFNA(IF(AM$3="Productivity",
INDEX('Productivity Dump'!$E$4:$AJ$500,
MATCH($A23,'Productivity Dump'!$A$4:$A$500,0),
MATCH(AM$2,'Productivity Dump'!$E$3:$AJ$3,0)
),
IF(AM$3="Attendance",
INDEX('Attendance Dump'!$E$2:$AI$400,
MATCH($A23,'Attendance Dump'!$B$2:$B$400,0),
MATCH(AM$2,'Attendance Dump'!$E$1:$AI$1,0)
),
INDEX('Active Hour''s Dump'!$D$3:$AH$337,
MATCH($C23,'Active Hour''s Dump'!$A$3:$A$337,0),
MATCH(AM$2,'Active Hour''s Dump'!$D$2:$AH$2,0)
))),"")</f>
        <v>WO</v>
      </c>
      <c r="AN23" s="54">
        <f>_xlfn.IFNA(IF(AN$3="Productivity",
INDEX('Productivity Dump'!$E$4:$AJ$500,
MATCH($A23,'Productivity Dump'!$A$4:$A$500,0),
MATCH(AN$2,'Productivity Dump'!$E$3:$AJ$3,0)
),
IF(AN$3="Attendance",
INDEX('Attendance Dump'!$E$2:$AI$400,
MATCH($A23,'Attendance Dump'!$B$2:$B$400,0),
MATCH(AN$2,'Attendance Dump'!$E$1:$AI$1,0)
),
INDEX('Active Hour''s Dump'!$D$3:$AH$337,
MATCH($C23,'Active Hour''s Dump'!$A$3:$A$337,0),
MATCH(AN$2,'Active Hour''s Dump'!$D$2:$AH$2,0)
))),"")</f>
        <v>0</v>
      </c>
      <c r="AO23" s="13">
        <f>_xlfn.IFNA(IF(AO$3="Productivity",
INDEX('Productivity Dump'!$E$4:$AJ$500,
MATCH($A23,'Productivity Dump'!$A$4:$A$500,0),
MATCH(AO$2,'Productivity Dump'!$E$3:$AJ$3,0)
),
IF(AO$3="Attendance",
INDEX('Attendance Dump'!$E$2:$AI$400,
MATCH($A23,'Attendance Dump'!$B$2:$B$400,0),
MATCH(AO$2,'Attendance Dump'!$E$1:$AI$1,0)
),
INDEX('Active Hour''s Dump'!$D$3:$AH$337,
MATCH($C23,'Active Hour''s Dump'!$A$3:$A$337,0),
MATCH(AO$2,'Active Hour''s Dump'!$D$2:$AH$2,0)
))),"")</f>
        <v>714.36699999999996</v>
      </c>
      <c r="AP23" s="13" t="str">
        <f>_xlfn.IFNA(IF(AP$3="Productivity",
INDEX('Productivity Dump'!$E$4:$AJ$500,
MATCH($A23,'Productivity Dump'!$A$4:$A$500,0),
MATCH(AP$2,'Productivity Dump'!$E$3:$AJ$3,0)
),
IF(AP$3="Attendance",
INDEX('Attendance Dump'!$E$2:$AI$400,
MATCH($A23,'Attendance Dump'!$B$2:$B$400,0),
MATCH(AP$2,'Attendance Dump'!$E$1:$AI$1,0)
),
INDEX('Active Hour''s Dump'!$D$3:$AH$337,
MATCH($C23,'Active Hour''s Dump'!$A$3:$A$337,0),
MATCH(AP$2,'Active Hour''s Dump'!$D$2:$AH$2,0)
))),"")</f>
        <v>P</v>
      </c>
      <c r="AQ23" s="54">
        <f>_xlfn.IFNA(IF(AQ$3="Productivity",
INDEX('Productivity Dump'!$E$4:$AJ$500,
MATCH($A23,'Productivity Dump'!$A$4:$A$500,0),
MATCH(AQ$2,'Productivity Dump'!$E$3:$AJ$3,0)
),
IF(AQ$3="Attendance",
INDEX('Attendance Dump'!$E$2:$AI$400,
MATCH($A23,'Attendance Dump'!$B$2:$B$400,0),
MATCH(AQ$2,'Attendance Dump'!$E$1:$AI$1,0)
),
INDEX('Active Hour''s Dump'!$D$3:$AH$337,
MATCH($C23,'Active Hour''s Dump'!$A$3:$A$337,0),
MATCH(AQ$2,'Active Hour''s Dump'!$D$2:$AH$2,0)
))),"")</f>
        <v>6.9166666666666696</v>
      </c>
      <c r="AR23" s="13">
        <f>_xlfn.IFNA(IF(AR$3="Productivity",
INDEX('Productivity Dump'!$E$4:$AJ$500,
MATCH($A23,'Productivity Dump'!$A$4:$A$500,0),
MATCH(AR$2,'Productivity Dump'!$E$3:$AJ$3,0)
),
IF(AR$3="Attendance",
INDEX('Attendance Dump'!$E$2:$AI$400,
MATCH($A23,'Attendance Dump'!$B$2:$B$400,0),
MATCH(AR$2,'Attendance Dump'!$E$1:$AI$1,0)
),
INDEX('Active Hour''s Dump'!$D$3:$AH$337,
MATCH($C23,'Active Hour''s Dump'!$A$3:$A$337,0),
MATCH(AR$2,'Active Hour''s Dump'!$D$2:$AH$2,0)
))),"")</f>
        <v>1104.3140000000001</v>
      </c>
      <c r="AS23" s="13" t="str">
        <f>_xlfn.IFNA(IF(AS$3="Productivity",
INDEX('Productivity Dump'!$E$4:$AJ$500,
MATCH($A23,'Productivity Dump'!$A$4:$A$500,0),
MATCH(AS$2,'Productivity Dump'!$E$3:$AJ$3,0)
),
IF(AS$3="Attendance",
INDEX('Attendance Dump'!$E$2:$AI$400,
MATCH($A23,'Attendance Dump'!$B$2:$B$400,0),
MATCH(AS$2,'Attendance Dump'!$E$1:$AI$1,0)
),
INDEX('Active Hour''s Dump'!$D$3:$AH$337,
MATCH($C23,'Active Hour''s Dump'!$A$3:$A$337,0),
MATCH(AS$2,'Active Hour''s Dump'!$D$2:$AH$2,0)
))),"")</f>
        <v>P</v>
      </c>
      <c r="AT23" s="54">
        <f>_xlfn.IFNA(IF(AT$3="Productivity",
INDEX('Productivity Dump'!$E$4:$AJ$500,
MATCH($A23,'Productivity Dump'!$A$4:$A$500,0),
MATCH(AT$2,'Productivity Dump'!$E$3:$AJ$3,0)
),
IF(AT$3="Attendance",
INDEX('Attendance Dump'!$E$2:$AI$400,
MATCH($A23,'Attendance Dump'!$B$2:$B$400,0),
MATCH(AT$2,'Attendance Dump'!$E$1:$AI$1,0)
),
INDEX('Active Hour''s Dump'!$D$3:$AH$337,
MATCH($C23,'Active Hour''s Dump'!$A$3:$A$337,0),
MATCH(AT$2,'Active Hour''s Dump'!$D$2:$AH$2,0)
))),"")</f>
        <v>9.75</v>
      </c>
      <c r="AU23" s="13">
        <f>_xlfn.IFNA(IF(AU$3="Productivity",
INDEX('Productivity Dump'!$E$4:$AJ$500,
MATCH($A23,'Productivity Dump'!$A$4:$A$500,0),
MATCH(AU$2,'Productivity Dump'!$E$3:$AJ$3,0)
),
IF(AU$3="Attendance",
INDEX('Attendance Dump'!$E$2:$AI$400,
MATCH($A23,'Attendance Dump'!$B$2:$B$400,0),
MATCH(AU$2,'Attendance Dump'!$E$1:$AI$1,0)
),
INDEX('Active Hour''s Dump'!$D$3:$AH$337,
MATCH($C23,'Active Hour''s Dump'!$A$3:$A$337,0),
MATCH(AU$2,'Active Hour''s Dump'!$D$2:$AH$2,0)
))),"")</f>
        <v>1111.4430000000002</v>
      </c>
      <c r="AV23" s="13" t="str">
        <f>_xlfn.IFNA(IF(AV$3="Productivity",
INDEX('Productivity Dump'!$E$4:$AJ$500,
MATCH($A23,'Productivity Dump'!$A$4:$A$500,0),
MATCH(AV$2,'Productivity Dump'!$E$3:$AJ$3,0)
),
IF(AV$3="Attendance",
INDEX('Attendance Dump'!$E$2:$AI$400,
MATCH($A23,'Attendance Dump'!$B$2:$B$400,0),
MATCH(AV$2,'Attendance Dump'!$E$1:$AI$1,0)
),
INDEX('Active Hour''s Dump'!$D$3:$AH$337,
MATCH($C23,'Active Hour''s Dump'!$A$3:$A$337,0),
MATCH(AV$2,'Active Hour''s Dump'!$D$2:$AH$2,0)
))),"")</f>
        <v>P</v>
      </c>
      <c r="AW23" s="54">
        <f>_xlfn.IFNA(IF(AW$3="Productivity",
INDEX('Productivity Dump'!$E$4:$AJ$500,
MATCH($A23,'Productivity Dump'!$A$4:$A$500,0),
MATCH(AW$2,'Productivity Dump'!$E$3:$AJ$3,0)
),
IF(AW$3="Attendance",
INDEX('Attendance Dump'!$E$2:$AI$400,
MATCH($A23,'Attendance Dump'!$B$2:$B$400,0),
MATCH(AW$2,'Attendance Dump'!$E$1:$AI$1,0)
),
INDEX('Active Hour''s Dump'!$D$3:$AH$337,
MATCH($C23,'Active Hour''s Dump'!$A$3:$A$337,0),
MATCH(AW$2,'Active Hour''s Dump'!$D$2:$AH$2,0)
))),"")</f>
        <v>9.4166666666666696</v>
      </c>
      <c r="AX23" s="13">
        <f>_xlfn.IFNA(IF(AX$3="Productivity",
INDEX('Productivity Dump'!$E$4:$AJ$500,
MATCH($A23,'Productivity Dump'!$A$4:$A$500,0),
MATCH(AX$2,'Productivity Dump'!$E$3:$AJ$3,0)
),
IF(AX$3="Attendance",
INDEX('Attendance Dump'!$E$2:$AI$400,
MATCH($A23,'Attendance Dump'!$B$2:$B$400,0),
MATCH(AX$2,'Attendance Dump'!$E$1:$AI$1,0)
),
INDEX('Active Hour''s Dump'!$D$3:$AH$337,
MATCH($C23,'Active Hour''s Dump'!$A$3:$A$337,0),
MATCH(AX$2,'Active Hour''s Dump'!$D$2:$AH$2,0)
))),"")</f>
        <v>1091.287</v>
      </c>
      <c r="AY23" s="13" t="str">
        <f>_xlfn.IFNA(IF(AY$3="Productivity",
INDEX('Productivity Dump'!$E$4:$AJ$500,
MATCH($A23,'Productivity Dump'!$A$4:$A$500,0),
MATCH(AY$2,'Productivity Dump'!$E$3:$AJ$3,0)
),
IF(AY$3="Attendance",
INDEX('Attendance Dump'!$E$2:$AI$400,
MATCH($A23,'Attendance Dump'!$B$2:$B$400,0),
MATCH(AY$2,'Attendance Dump'!$E$1:$AI$1,0)
),
INDEX('Active Hour''s Dump'!$D$3:$AH$337,
MATCH($C23,'Active Hour''s Dump'!$A$3:$A$337,0),
MATCH(AY$2,'Active Hour''s Dump'!$D$2:$AH$2,0)
))),"")</f>
        <v>P</v>
      </c>
      <c r="AZ23" s="54">
        <f>_xlfn.IFNA(IF(AZ$3="Productivity",
INDEX('Productivity Dump'!$E$4:$AJ$500,
MATCH($A23,'Productivity Dump'!$A$4:$A$500,0),
MATCH(AZ$2,'Productivity Dump'!$E$3:$AJ$3,0)
),
IF(AZ$3="Attendance",
INDEX('Attendance Dump'!$E$2:$AI$400,
MATCH($A23,'Attendance Dump'!$B$2:$B$400,0),
MATCH(AZ$2,'Attendance Dump'!$E$1:$AI$1,0)
),
INDEX('Active Hour''s Dump'!$D$3:$AH$337,
MATCH($C23,'Active Hour''s Dump'!$A$3:$A$337,0),
MATCH(AZ$2,'Active Hour''s Dump'!$D$2:$AH$2,0)
))),"")</f>
        <v>9.8333333333333304</v>
      </c>
      <c r="BA23" s="13">
        <f>_xlfn.IFNA(IF(BA$3="Productivity",
INDEX('Productivity Dump'!$E$4:$AJ$500,
MATCH($A23,'Productivity Dump'!$A$4:$A$500,0),
MATCH(BA$2,'Productivity Dump'!$E$3:$AJ$3,0)
),
IF(BA$3="Attendance",
INDEX('Attendance Dump'!$E$2:$AI$400,
MATCH($A23,'Attendance Dump'!$B$2:$B$400,0),
MATCH(BA$2,'Attendance Dump'!$E$1:$AI$1,0)
),
INDEX('Active Hour''s Dump'!$D$3:$AH$337,
MATCH($C23,'Active Hour''s Dump'!$A$3:$A$337,0),
MATCH(BA$2,'Active Hour''s Dump'!$D$2:$AH$2,0)
))),"")</f>
        <v>1094.1229999999998</v>
      </c>
      <c r="BB23" s="13" t="str">
        <f>_xlfn.IFNA(IF(BB$3="Productivity",
INDEX('Productivity Dump'!$E$4:$AJ$500,
MATCH($A23,'Productivity Dump'!$A$4:$A$500,0),
MATCH(BB$2,'Productivity Dump'!$E$3:$AJ$3,0)
),
IF(BB$3="Attendance",
INDEX('Attendance Dump'!$E$2:$AI$400,
MATCH($A23,'Attendance Dump'!$B$2:$B$400,0),
MATCH(BB$2,'Attendance Dump'!$E$1:$AI$1,0)
),
INDEX('Active Hour''s Dump'!$D$3:$AH$337,
MATCH($C23,'Active Hour''s Dump'!$A$3:$A$337,0),
MATCH(BB$2,'Active Hour''s Dump'!$D$2:$AH$2,0)
))),"")</f>
        <v>P</v>
      </c>
      <c r="BC23" s="54">
        <f>_xlfn.IFNA(IF(BC$3="Productivity",
INDEX('Productivity Dump'!$E$4:$AJ$500,
MATCH($A23,'Productivity Dump'!$A$4:$A$500,0),
MATCH(BC$2,'Productivity Dump'!$E$3:$AJ$3,0)
),
IF(BC$3="Attendance",
INDEX('Attendance Dump'!$E$2:$AI$400,
MATCH($A23,'Attendance Dump'!$B$2:$B$400,0),
MATCH(BC$2,'Attendance Dump'!$E$1:$AI$1,0)
),
INDEX('Active Hour''s Dump'!$D$3:$AH$337,
MATCH($C23,'Active Hour''s Dump'!$A$3:$A$337,0),
MATCH(BC$2,'Active Hour''s Dump'!$D$2:$AH$2,0)
))),"")</f>
        <v>9.1666666666666696</v>
      </c>
      <c r="BD23" s="13">
        <f>_xlfn.IFNA(IF(BD$3="Productivity",
INDEX('Productivity Dump'!$E$4:$AJ$500,
MATCH($A23,'Productivity Dump'!$A$4:$A$500,0),
MATCH(BD$2,'Productivity Dump'!$E$3:$AJ$3,0)
),
IF(BD$3="Attendance",
INDEX('Attendance Dump'!$E$2:$AI$400,
MATCH($A23,'Attendance Dump'!$B$2:$B$400,0),
MATCH(BD$2,'Attendance Dump'!$E$1:$AI$1,0)
),
INDEX('Active Hour''s Dump'!$D$3:$AH$337,
MATCH($C23,'Active Hour''s Dump'!$A$3:$A$337,0),
MATCH(BD$2,'Active Hour''s Dump'!$D$2:$AH$2,0)
))),"")</f>
        <v>542.53800000000024</v>
      </c>
      <c r="BE23" s="13" t="str">
        <f>_xlfn.IFNA(IF(BE$3="Productivity",
INDEX('Productivity Dump'!$E$4:$AJ$500,
MATCH($A23,'Productivity Dump'!$A$4:$A$500,0),
MATCH(BE$2,'Productivity Dump'!$E$3:$AJ$3,0)
),
IF(BE$3="Attendance",
INDEX('Attendance Dump'!$E$2:$AI$400,
MATCH($A23,'Attendance Dump'!$B$2:$B$400,0),
MATCH(BE$2,'Attendance Dump'!$E$1:$AI$1,0)
),
INDEX('Active Hour''s Dump'!$D$3:$AH$337,
MATCH($C23,'Active Hour''s Dump'!$A$3:$A$337,0),
MATCH(BE$2,'Active Hour''s Dump'!$D$2:$AH$2,0)
))),"")</f>
        <v>P</v>
      </c>
      <c r="BF23" s="54">
        <f>_xlfn.IFNA(IF(BF$3="Productivity",
INDEX('Productivity Dump'!$E$4:$AJ$500,
MATCH($A23,'Productivity Dump'!$A$4:$A$500,0),
MATCH(BF$2,'Productivity Dump'!$E$3:$AJ$3,0)
),
IF(BF$3="Attendance",
INDEX('Attendance Dump'!$E$2:$AI$400,
MATCH($A23,'Attendance Dump'!$B$2:$B$400,0),
MATCH(BF$2,'Attendance Dump'!$E$1:$AI$1,0)
),
INDEX('Active Hour''s Dump'!$D$3:$AH$337,
MATCH($C23,'Active Hour''s Dump'!$A$3:$A$337,0),
MATCH(BF$2,'Active Hour''s Dump'!$D$2:$AH$2,0)
))),"")</f>
        <v>6.0833333333333304</v>
      </c>
      <c r="BG23" s="13">
        <f>_xlfn.IFNA(IF(BG$3="Productivity",
INDEX('Productivity Dump'!$E$4:$AJ$500,
MATCH($A23,'Productivity Dump'!$A$4:$A$500,0),
MATCH(BG$2,'Productivity Dump'!$E$3:$AJ$3,0)
),
IF(BG$3="Attendance",
INDEX('Attendance Dump'!$E$2:$AI$400,
MATCH($A23,'Attendance Dump'!$B$2:$B$400,0),
MATCH(BG$2,'Attendance Dump'!$E$1:$AI$1,0)
),
INDEX('Active Hour''s Dump'!$D$3:$AH$337,
MATCH($C23,'Active Hour''s Dump'!$A$3:$A$337,0),
MATCH(BG$2,'Active Hour''s Dump'!$D$2:$AH$2,0)
))),"")</f>
        <v>0</v>
      </c>
      <c r="BH23" s="13" t="str">
        <f>_xlfn.IFNA(IF(BH$3="Productivity",
INDEX('Productivity Dump'!$E$4:$AJ$500,
MATCH($A23,'Productivity Dump'!$A$4:$A$500,0),
MATCH(BH$2,'Productivity Dump'!$E$3:$AJ$3,0)
),
IF(BH$3="Attendance",
INDEX('Attendance Dump'!$E$2:$AI$400,
MATCH($A23,'Attendance Dump'!$B$2:$B$400,0),
MATCH(BH$2,'Attendance Dump'!$E$1:$AI$1,0)
),
INDEX('Active Hour''s Dump'!$D$3:$AH$337,
MATCH($C23,'Active Hour''s Dump'!$A$3:$A$337,0),
MATCH(BH$2,'Active Hour''s Dump'!$D$2:$AH$2,0)
))),"")</f>
        <v>WO</v>
      </c>
      <c r="BI23" s="54">
        <f>_xlfn.IFNA(IF(BI$3="Productivity",
INDEX('Productivity Dump'!$E$4:$AJ$500,
MATCH($A23,'Productivity Dump'!$A$4:$A$500,0),
MATCH(BI$2,'Productivity Dump'!$E$3:$AJ$3,0)
),
IF(BI$3="Attendance",
INDEX('Attendance Dump'!$E$2:$AI$400,
MATCH($A23,'Attendance Dump'!$B$2:$B$400,0),
MATCH(BI$2,'Attendance Dump'!$E$1:$AI$1,0)
),
INDEX('Active Hour''s Dump'!$D$3:$AH$337,
MATCH($C23,'Active Hour''s Dump'!$A$3:$A$337,0),
MATCH(BI$2,'Active Hour''s Dump'!$D$2:$AH$2,0)
))),"")</f>
        <v>0</v>
      </c>
      <c r="BJ23" s="13">
        <f>_xlfn.IFNA(IF(BJ$3="Productivity",
INDEX('Productivity Dump'!$E$4:$AJ$500,
MATCH($A23,'Productivity Dump'!$A$4:$A$500,0),
MATCH(BJ$2,'Productivity Dump'!$E$3:$AJ$3,0)
),
IF(BJ$3="Attendance",
INDEX('Attendance Dump'!$E$2:$AI$400,
MATCH($A23,'Attendance Dump'!$B$2:$B$400,0),
MATCH(BJ$2,'Attendance Dump'!$E$1:$AI$1,0)
),
INDEX('Active Hour''s Dump'!$D$3:$AH$337,
MATCH($C23,'Active Hour''s Dump'!$A$3:$A$337,0),
MATCH(BJ$2,'Active Hour''s Dump'!$D$2:$AH$2,0)
))),"")</f>
        <v>691.50200000000007</v>
      </c>
      <c r="BK23" s="13" t="str">
        <f>_xlfn.IFNA(IF(BK$3="Productivity",
INDEX('Productivity Dump'!$E$4:$AJ$500,
MATCH($A23,'Productivity Dump'!$A$4:$A$500,0),
MATCH(BK$2,'Productivity Dump'!$E$3:$AJ$3,0)
),
IF(BK$3="Attendance",
INDEX('Attendance Dump'!$E$2:$AI$400,
MATCH($A23,'Attendance Dump'!$B$2:$B$400,0),
MATCH(BK$2,'Attendance Dump'!$E$1:$AI$1,0)
),
INDEX('Active Hour''s Dump'!$D$3:$AH$337,
MATCH($C23,'Active Hour''s Dump'!$A$3:$A$337,0),
MATCH(BK$2,'Active Hour''s Dump'!$D$2:$AH$2,0)
))),"")</f>
        <v>P</v>
      </c>
      <c r="BL23" s="54">
        <f>_xlfn.IFNA(IF(BL$3="Productivity",
INDEX('Productivity Dump'!$E$4:$AJ$500,
MATCH($A23,'Productivity Dump'!$A$4:$A$500,0),
MATCH(BL$2,'Productivity Dump'!$E$3:$AJ$3,0)
),
IF(BL$3="Attendance",
INDEX('Attendance Dump'!$E$2:$AI$400,
MATCH($A23,'Attendance Dump'!$B$2:$B$400,0),
MATCH(BL$2,'Attendance Dump'!$E$1:$AI$1,0)
),
INDEX('Active Hour''s Dump'!$D$3:$AH$337,
MATCH($C23,'Active Hour''s Dump'!$A$3:$A$337,0),
MATCH(BL$2,'Active Hour''s Dump'!$D$2:$AH$2,0)
))),"")</f>
        <v>7.5833333333333304</v>
      </c>
      <c r="BM23" s="13">
        <f>_xlfn.IFNA(IF(BM$3="Productivity",
INDEX('Productivity Dump'!$E$4:$AJ$500,
MATCH($A23,'Productivity Dump'!$A$4:$A$500,0),
MATCH(BM$2,'Productivity Dump'!$E$3:$AJ$3,0)
),
IF(BM$3="Attendance",
INDEX('Attendance Dump'!$E$2:$AI$400,
MATCH($A23,'Attendance Dump'!$B$2:$B$400,0),
MATCH(BM$2,'Attendance Dump'!$E$1:$AI$1,0)
),
INDEX('Active Hour''s Dump'!$D$3:$AH$337,
MATCH($C23,'Active Hour''s Dump'!$A$3:$A$337,0),
MATCH(BM$2,'Active Hour''s Dump'!$D$2:$AH$2,0)
))),"")</f>
        <v>1072.634</v>
      </c>
      <c r="BN23" s="13" t="str">
        <f>_xlfn.IFNA(IF(BN$3="Productivity",
INDEX('Productivity Dump'!$E$4:$AJ$500,
MATCH($A23,'Productivity Dump'!$A$4:$A$500,0),
MATCH(BN$2,'Productivity Dump'!$E$3:$AJ$3,0)
),
IF(BN$3="Attendance",
INDEX('Attendance Dump'!$E$2:$AI$400,
MATCH($A23,'Attendance Dump'!$B$2:$B$400,0),
MATCH(BN$2,'Attendance Dump'!$E$1:$AI$1,0)
),
INDEX('Active Hour''s Dump'!$D$3:$AH$337,
MATCH($C23,'Active Hour''s Dump'!$A$3:$A$337,0),
MATCH(BN$2,'Active Hour''s Dump'!$D$2:$AH$2,0)
))),"")</f>
        <v>P</v>
      </c>
      <c r="BO23" s="54">
        <f>_xlfn.IFNA(IF(BO$3="Productivity",
INDEX('Productivity Dump'!$E$4:$AJ$500,
MATCH($A23,'Productivity Dump'!$A$4:$A$500,0),
MATCH(BO$2,'Productivity Dump'!$E$3:$AJ$3,0)
),
IF(BO$3="Attendance",
INDEX('Attendance Dump'!$E$2:$AI$400,
MATCH($A23,'Attendance Dump'!$B$2:$B$400,0),
MATCH(BO$2,'Attendance Dump'!$E$1:$AI$1,0)
),
INDEX('Active Hour''s Dump'!$D$3:$AH$337,
MATCH($C23,'Active Hour''s Dump'!$A$3:$A$337,0),
MATCH(BO$2,'Active Hour''s Dump'!$D$2:$AH$2,0)
))),"")</f>
        <v>8.75</v>
      </c>
      <c r="BP23" s="13">
        <f>_xlfn.IFNA(IF(BP$3="Productivity",
INDEX('Productivity Dump'!$E$4:$AJ$500,
MATCH($A23,'Productivity Dump'!$A$4:$A$500,0),
MATCH(BP$2,'Productivity Dump'!$E$3:$AJ$3,0)
),
IF(BP$3="Attendance",
INDEX('Attendance Dump'!$E$2:$AI$400,
MATCH($A23,'Attendance Dump'!$B$2:$B$400,0),
MATCH(BP$2,'Attendance Dump'!$E$1:$AI$1,0)
),
INDEX('Active Hour''s Dump'!$D$3:$AH$337,
MATCH($C23,'Active Hour''s Dump'!$A$3:$A$337,0),
MATCH(BP$2,'Active Hour''s Dump'!$D$2:$AH$2,0)
))),"")</f>
        <v>1059.7300000000002</v>
      </c>
      <c r="BQ23" s="13" t="str">
        <f>_xlfn.IFNA(IF(BQ$3="Productivity",
INDEX('Productivity Dump'!$E$4:$AJ$500,
MATCH($A23,'Productivity Dump'!$A$4:$A$500,0),
MATCH(BQ$2,'Productivity Dump'!$E$3:$AJ$3,0)
),
IF(BQ$3="Attendance",
INDEX('Attendance Dump'!$E$2:$AI$400,
MATCH($A23,'Attendance Dump'!$B$2:$B$400,0),
MATCH(BQ$2,'Attendance Dump'!$E$1:$AI$1,0)
),
INDEX('Active Hour''s Dump'!$D$3:$AH$337,
MATCH($C23,'Active Hour''s Dump'!$A$3:$A$337,0),
MATCH(BQ$2,'Active Hour''s Dump'!$D$2:$AH$2,0)
))),"")</f>
        <v>P</v>
      </c>
      <c r="BR23" s="54">
        <f>_xlfn.IFNA(IF(BR$3="Productivity",
INDEX('Productivity Dump'!$E$4:$AJ$500,
MATCH($A23,'Productivity Dump'!$A$4:$A$500,0),
MATCH(BR$2,'Productivity Dump'!$E$3:$AJ$3,0)
),
IF(BR$3="Attendance",
INDEX('Attendance Dump'!$E$2:$AI$400,
MATCH($A23,'Attendance Dump'!$B$2:$B$400,0),
MATCH(BR$2,'Attendance Dump'!$E$1:$AI$1,0)
),
INDEX('Active Hour''s Dump'!$D$3:$AH$337,
MATCH($C23,'Active Hour''s Dump'!$A$3:$A$337,0),
MATCH(BR$2,'Active Hour''s Dump'!$D$2:$AH$2,0)
))),"")</f>
        <v>10.5833333333333</v>
      </c>
      <c r="BS23" s="13">
        <f>_xlfn.IFNA(IF(BS$3="Productivity",
INDEX('Productivity Dump'!$E$4:$AJ$500,
MATCH($A23,'Productivity Dump'!$A$4:$A$500,0),
MATCH(BS$2,'Productivity Dump'!$E$3:$AJ$3,0)
),
IF(BS$3="Attendance",
INDEX('Attendance Dump'!$E$2:$AI$400,
MATCH($A23,'Attendance Dump'!$B$2:$B$400,0),
MATCH(BS$2,'Attendance Dump'!$E$1:$AI$1,0)
),
INDEX('Active Hour''s Dump'!$D$3:$AH$337,
MATCH($C23,'Active Hour''s Dump'!$A$3:$A$337,0),
MATCH(BS$2,'Active Hour''s Dump'!$D$2:$AH$2,0)
))),"")</f>
        <v>0</v>
      </c>
      <c r="BT23" s="13" t="str">
        <f>_xlfn.IFNA(IF(BT$3="Productivity",
INDEX('Productivity Dump'!$E$4:$AJ$500,
MATCH($A23,'Productivity Dump'!$A$4:$A$500,0),
MATCH(BT$2,'Productivity Dump'!$E$3:$AJ$3,0)
),
IF(BT$3="Attendance",
INDEX('Attendance Dump'!$E$2:$AI$400,
MATCH($A23,'Attendance Dump'!$B$2:$B$400,0),
MATCH(BT$2,'Attendance Dump'!$E$1:$AI$1,0)
),
INDEX('Active Hour''s Dump'!$D$3:$AH$337,
MATCH($C23,'Active Hour''s Dump'!$A$3:$A$337,0),
MATCH(BT$2,'Active Hour''s Dump'!$D$2:$AH$2,0)
))),"")</f>
        <v>H</v>
      </c>
      <c r="BU23" s="54">
        <f>_xlfn.IFNA(IF(BU$3="Productivity",
INDEX('Productivity Dump'!$E$4:$AJ$500,
MATCH($A23,'Productivity Dump'!$A$4:$A$500,0),
MATCH(BU$2,'Productivity Dump'!$E$3:$AJ$3,0)
),
IF(BU$3="Attendance",
INDEX('Attendance Dump'!$E$2:$AI$400,
MATCH($A23,'Attendance Dump'!$B$2:$B$400,0),
MATCH(BU$2,'Attendance Dump'!$E$1:$AI$1,0)
),
INDEX('Active Hour''s Dump'!$D$3:$AH$337,
MATCH($C23,'Active Hour''s Dump'!$A$3:$A$337,0),
MATCH(BU$2,'Active Hour''s Dump'!$D$2:$AH$2,0)
))),"")</f>
        <v>0</v>
      </c>
      <c r="BV23" s="13">
        <f>_xlfn.IFNA(IF(BV$3="Productivity",
INDEX('Productivity Dump'!$E$4:$AJ$500,
MATCH($A23,'Productivity Dump'!$A$4:$A$500,0),
MATCH(BV$2,'Productivity Dump'!$E$3:$AJ$3,0)
),
IF(BV$3="Attendance",
INDEX('Attendance Dump'!$E$2:$AI$400,
MATCH($A23,'Attendance Dump'!$B$2:$B$400,0),
MATCH(BV$2,'Attendance Dump'!$E$1:$AI$1,0)
),
INDEX('Active Hour''s Dump'!$D$3:$AH$337,
MATCH($C23,'Active Hour''s Dump'!$A$3:$A$337,0),
MATCH(BV$2,'Active Hour''s Dump'!$D$2:$AH$2,0)
))),"")</f>
        <v>1086.7779999999998</v>
      </c>
      <c r="BW23" s="13" t="str">
        <f>_xlfn.IFNA(IF(BW$3="Productivity",
INDEX('Productivity Dump'!$E$4:$AJ$500,
MATCH($A23,'Productivity Dump'!$A$4:$A$500,0),
MATCH(BW$2,'Productivity Dump'!$E$3:$AJ$3,0)
),
IF(BW$3="Attendance",
INDEX('Attendance Dump'!$E$2:$AI$400,
MATCH($A23,'Attendance Dump'!$B$2:$B$400,0),
MATCH(BW$2,'Attendance Dump'!$E$1:$AI$1,0)
),
INDEX('Active Hour''s Dump'!$D$3:$AH$337,
MATCH($C23,'Active Hour''s Dump'!$A$3:$A$337,0),
MATCH(BW$2,'Active Hour''s Dump'!$D$2:$AH$2,0)
))),"")</f>
        <v>P</v>
      </c>
      <c r="BX23" s="54">
        <f>_xlfn.IFNA(IF(BX$3="Productivity",
INDEX('Productivity Dump'!$E$4:$AJ$500,
MATCH($A23,'Productivity Dump'!$A$4:$A$500,0),
MATCH(BX$2,'Productivity Dump'!$E$3:$AJ$3,0)
),
IF(BX$3="Attendance",
INDEX('Attendance Dump'!$E$2:$AI$400,
MATCH($A23,'Attendance Dump'!$B$2:$B$400,0),
MATCH(BX$2,'Attendance Dump'!$E$1:$AI$1,0)
),
INDEX('Active Hour''s Dump'!$D$3:$AH$337,
MATCH($C23,'Active Hour''s Dump'!$A$3:$A$337,0),
MATCH(BX$2,'Active Hour''s Dump'!$D$2:$AH$2,0)
))),"")</f>
        <v>10.75</v>
      </c>
      <c r="BY23" s="13">
        <f>_xlfn.IFNA(IF(BY$3="Productivity",
INDEX('Productivity Dump'!$E$4:$AJ$500,
MATCH($A23,'Productivity Dump'!$A$4:$A$500,0),
MATCH(BY$2,'Productivity Dump'!$E$3:$AJ$3,0)
),
IF(BY$3="Attendance",
INDEX('Attendance Dump'!$E$2:$AI$400,
MATCH($A23,'Attendance Dump'!$B$2:$B$400,0),
MATCH(BY$2,'Attendance Dump'!$E$1:$AI$1,0)
),
INDEX('Active Hour''s Dump'!$D$3:$AH$337,
MATCH($C23,'Active Hour''s Dump'!$A$3:$A$337,0),
MATCH(BY$2,'Active Hour''s Dump'!$D$2:$AH$2,0)
))),"")</f>
        <v>328.38500000000005</v>
      </c>
      <c r="BZ23" s="13" t="str">
        <f>_xlfn.IFNA(IF(BZ$3="Productivity",
INDEX('Productivity Dump'!$E$4:$AJ$500,
MATCH($A23,'Productivity Dump'!$A$4:$A$500,0),
MATCH(BZ$2,'Productivity Dump'!$E$3:$AJ$3,0)
),
IF(BZ$3="Attendance",
INDEX('Attendance Dump'!$E$2:$AI$400,
MATCH($A23,'Attendance Dump'!$B$2:$B$400,0),
MATCH(BZ$2,'Attendance Dump'!$E$1:$AI$1,0)
),
INDEX('Active Hour''s Dump'!$D$3:$AH$337,
MATCH($C23,'Active Hour''s Dump'!$A$3:$A$337,0),
MATCH(BZ$2,'Active Hour''s Dump'!$D$2:$AH$2,0)
))),"")</f>
        <v>P</v>
      </c>
      <c r="CA23" s="54">
        <f>_xlfn.IFNA(IF(CA$3="Productivity",
INDEX('Productivity Dump'!$E$4:$AJ$500,
MATCH($A23,'Productivity Dump'!$A$4:$A$500,0),
MATCH(CA$2,'Productivity Dump'!$E$3:$AJ$3,0)
),
IF(CA$3="Attendance",
INDEX('Attendance Dump'!$E$2:$AI$400,
MATCH($A23,'Attendance Dump'!$B$2:$B$400,0),
MATCH(CA$2,'Attendance Dump'!$E$1:$AI$1,0)
),
INDEX('Active Hour''s Dump'!$D$3:$AH$337,
MATCH($C23,'Active Hour''s Dump'!$A$3:$A$337,0),
MATCH(CA$2,'Active Hour''s Dump'!$D$2:$AH$2,0)
))),"")</f>
        <v>3.1666666666666701</v>
      </c>
      <c r="CB23" s="13">
        <f>_xlfn.IFNA(IF(CB$3="Productivity",
INDEX('Productivity Dump'!$E$4:$AJ$500,
MATCH($A23,'Productivity Dump'!$A$4:$A$500,0),
MATCH(CB$2,'Productivity Dump'!$E$3:$AJ$3,0)
),
IF(CB$3="Attendance",
INDEX('Attendance Dump'!$E$2:$AI$400,
MATCH($A23,'Attendance Dump'!$B$2:$B$400,0),
MATCH(CB$2,'Attendance Dump'!$E$1:$AI$1,0)
),
INDEX('Active Hour''s Dump'!$D$3:$AH$337,
MATCH($C23,'Active Hour''s Dump'!$A$3:$A$337,0),
MATCH(CB$2,'Active Hour''s Dump'!$D$2:$AH$2,0)
))),"")</f>
        <v>0</v>
      </c>
      <c r="CC23" s="13" t="str">
        <f>_xlfn.IFNA(IF(CC$3="Productivity",
INDEX('Productivity Dump'!$E$4:$AJ$500,
MATCH($A23,'Productivity Dump'!$A$4:$A$500,0),
MATCH(CC$2,'Productivity Dump'!$E$3:$AJ$3,0)
),
IF(CC$3="Attendance",
INDEX('Attendance Dump'!$E$2:$AI$400,
MATCH($A23,'Attendance Dump'!$B$2:$B$400,0),
MATCH(CC$2,'Attendance Dump'!$E$1:$AI$1,0)
),
INDEX('Active Hour''s Dump'!$D$3:$AH$337,
MATCH($C23,'Active Hour''s Dump'!$A$3:$A$337,0),
MATCH(CC$2,'Active Hour''s Dump'!$D$2:$AH$2,0)
))),"")</f>
        <v>WO</v>
      </c>
      <c r="CD23" s="54">
        <f>_xlfn.IFNA(IF(CD$3="Productivity",
INDEX('Productivity Dump'!$E$4:$AJ$500,
MATCH($A23,'Productivity Dump'!$A$4:$A$500,0),
MATCH(CD$2,'Productivity Dump'!$E$3:$AJ$3,0)
),
IF(CD$3="Attendance",
INDEX('Attendance Dump'!$E$2:$AI$400,
MATCH($A23,'Attendance Dump'!$B$2:$B$400,0),
MATCH(CD$2,'Attendance Dump'!$E$1:$AI$1,0)
),
INDEX('Active Hour''s Dump'!$D$3:$AH$337,
MATCH($C23,'Active Hour''s Dump'!$A$3:$A$337,0),
MATCH(CD$2,'Active Hour''s Dump'!$D$2:$AH$2,0)
))),"")</f>
        <v>0</v>
      </c>
      <c r="CE23" s="13">
        <f>_xlfn.IFNA(IF(CE$3="Productivity",
INDEX('Productivity Dump'!$E$4:$AJ$500,
MATCH($A23,'Productivity Dump'!$A$4:$A$500,0),
MATCH(CE$2,'Productivity Dump'!$E$3:$AJ$3,0)
),
IF(CE$3="Attendance",
INDEX('Attendance Dump'!$E$2:$AI$400,
MATCH($A23,'Attendance Dump'!$B$2:$B$400,0),
MATCH(CE$2,'Attendance Dump'!$E$1:$AI$1,0)
),
INDEX('Active Hour''s Dump'!$D$3:$AH$337,
MATCH($C23,'Active Hour''s Dump'!$A$3:$A$337,0),
MATCH(CE$2,'Active Hour''s Dump'!$D$2:$AH$2,0)
))),"")</f>
        <v>617.69000000000005</v>
      </c>
      <c r="CF23" s="13" t="str">
        <f>_xlfn.IFNA(IF(CF$3="Productivity",
INDEX('Productivity Dump'!$E$4:$AJ$500,
MATCH($A23,'Productivity Dump'!$A$4:$A$500,0),
MATCH(CF$2,'Productivity Dump'!$E$3:$AJ$3,0)
),
IF(CF$3="Attendance",
INDEX('Attendance Dump'!$E$2:$AI$400,
MATCH($A23,'Attendance Dump'!$B$2:$B$400,0),
MATCH(CF$2,'Attendance Dump'!$E$1:$AI$1,0)
),
INDEX('Active Hour''s Dump'!$D$3:$AH$337,
MATCH($C23,'Active Hour''s Dump'!$A$3:$A$337,0),
MATCH(CF$2,'Active Hour''s Dump'!$D$2:$AH$2,0)
))),"")</f>
        <v>P</v>
      </c>
      <c r="CG23" s="54">
        <f>_xlfn.IFNA(IF(CG$3="Productivity",
INDEX('Productivity Dump'!$E$4:$AJ$500,
MATCH($A23,'Productivity Dump'!$A$4:$A$500,0),
MATCH(CG$2,'Productivity Dump'!$E$3:$AJ$3,0)
),
IF(CG$3="Attendance",
INDEX('Attendance Dump'!$E$2:$AI$400,
MATCH($A23,'Attendance Dump'!$B$2:$B$400,0),
MATCH(CG$2,'Attendance Dump'!$E$1:$AI$1,0)
),
INDEX('Active Hour''s Dump'!$D$3:$AH$337,
MATCH($C23,'Active Hour''s Dump'!$A$3:$A$337,0),
MATCH(CG$2,'Active Hour''s Dump'!$D$2:$AH$2,0)
))),"")</f>
        <v>7.1666666666666696</v>
      </c>
      <c r="CH23" s="13">
        <f>_xlfn.IFNA(IF(CH$3="Productivity",
INDEX('Productivity Dump'!$E$4:$AJ$500,
MATCH($A23,'Productivity Dump'!$A$4:$A$500,0),
MATCH(CH$2,'Productivity Dump'!$E$3:$AJ$3,0)
),
IF(CH$3="Attendance",
INDEX('Attendance Dump'!$E$2:$AI$400,
MATCH($A23,'Attendance Dump'!$B$2:$B$400,0),
MATCH(CH$2,'Attendance Dump'!$E$1:$AI$1,0)
),
INDEX('Active Hour''s Dump'!$D$3:$AH$337,
MATCH($C23,'Active Hour''s Dump'!$A$3:$A$337,0),
MATCH(CH$2,'Active Hour''s Dump'!$D$2:$AH$2,0)
))),"")</f>
        <v>817.85900000000004</v>
      </c>
      <c r="CI23" s="13" t="str">
        <f>_xlfn.IFNA(IF(CI$3="Productivity",
INDEX('Productivity Dump'!$E$4:$AJ$500,
MATCH($A23,'Productivity Dump'!$A$4:$A$500,0),
MATCH(CI$2,'Productivity Dump'!$E$3:$AJ$3,0)
),
IF(CI$3="Attendance",
INDEX('Attendance Dump'!$E$2:$AI$400,
MATCH($A23,'Attendance Dump'!$B$2:$B$400,0),
MATCH(CI$2,'Attendance Dump'!$E$1:$AI$1,0)
),
INDEX('Active Hour''s Dump'!$D$3:$AH$337,
MATCH($C23,'Active Hour''s Dump'!$A$3:$A$337,0),
MATCH(CI$2,'Active Hour''s Dump'!$D$2:$AH$2,0)
))),"")</f>
        <v>P</v>
      </c>
      <c r="CJ23" s="54">
        <f>_xlfn.IFNA(IF(CJ$3="Productivity",
INDEX('Productivity Dump'!$E$4:$AJ$500,
MATCH($A23,'Productivity Dump'!$A$4:$A$500,0),
MATCH(CJ$2,'Productivity Dump'!$E$3:$AJ$3,0)
),
IF(CJ$3="Attendance",
INDEX('Attendance Dump'!$E$2:$AI$400,
MATCH($A23,'Attendance Dump'!$B$2:$B$400,0),
MATCH(CJ$2,'Attendance Dump'!$E$1:$AI$1,0)
),
INDEX('Active Hour''s Dump'!$D$3:$AH$337,
MATCH($C23,'Active Hour''s Dump'!$A$3:$A$337,0),
MATCH(CJ$2,'Active Hour''s Dump'!$D$2:$AH$2,0)
))),"")</f>
        <v>9.3333333333333304</v>
      </c>
      <c r="CK23" s="13">
        <f>_xlfn.IFNA(IF(CK$3="Productivity",
INDEX('Productivity Dump'!$E$4:$AJ$500,
MATCH($A23,'Productivity Dump'!$A$4:$A$500,0),
MATCH(CK$2,'Productivity Dump'!$E$3:$AJ$3,0)
),
IF(CK$3="Attendance",
INDEX('Attendance Dump'!$E$2:$AI$400,
MATCH($A23,'Attendance Dump'!$B$2:$B$400,0),
MATCH(CK$2,'Attendance Dump'!$E$1:$AI$1,0)
),
INDEX('Active Hour''s Dump'!$D$3:$AH$337,
MATCH($C23,'Active Hour''s Dump'!$A$3:$A$337,0),
MATCH(CK$2,'Active Hour''s Dump'!$D$2:$AH$2,0)
))),"")</f>
        <v>1020.3840000000002</v>
      </c>
      <c r="CL23" s="13" t="str">
        <f>_xlfn.IFNA(IF(CL$3="Productivity",
INDEX('Productivity Dump'!$E$4:$AJ$500,
MATCH($A23,'Productivity Dump'!$A$4:$A$500,0),
MATCH(CL$2,'Productivity Dump'!$E$3:$AJ$3,0)
),
IF(CL$3="Attendance",
INDEX('Attendance Dump'!$E$2:$AI$400,
MATCH($A23,'Attendance Dump'!$B$2:$B$400,0),
MATCH(CL$2,'Attendance Dump'!$E$1:$AI$1,0)
),
INDEX('Active Hour''s Dump'!$D$3:$AH$337,
MATCH($C23,'Active Hour''s Dump'!$A$3:$A$337,0),
MATCH(CL$2,'Active Hour''s Dump'!$D$2:$AH$2,0)
))),"")</f>
        <v>P</v>
      </c>
      <c r="CM23" s="54">
        <f>_xlfn.IFNA(IF(CM$3="Productivity",
INDEX('Productivity Dump'!$E$4:$AJ$500,
MATCH($A23,'Productivity Dump'!$A$4:$A$500,0),
MATCH(CM$2,'Productivity Dump'!$E$3:$AJ$3,0)
),
IF(CM$3="Attendance",
INDEX('Attendance Dump'!$E$2:$AI$400,
MATCH($A23,'Attendance Dump'!$B$2:$B$400,0),
MATCH(CM$2,'Attendance Dump'!$E$1:$AI$1,0)
),
INDEX('Active Hour''s Dump'!$D$3:$AH$337,
MATCH($C23,'Active Hour''s Dump'!$A$3:$A$337,0),
MATCH(CM$2,'Active Hour''s Dump'!$D$2:$AH$2,0)
))),"")</f>
        <v>10.9166666666667</v>
      </c>
      <c r="CN23" s="13">
        <f>_xlfn.IFNA(IF(CN$3="Productivity",
INDEX('Productivity Dump'!$E$4:$AJ$500,
MATCH($A23,'Productivity Dump'!$A$4:$A$500,0),
MATCH(CN$2,'Productivity Dump'!$E$3:$AJ$3,0)
),
IF(CN$3="Attendance",
INDEX('Attendance Dump'!$E$2:$AI$400,
MATCH($A23,'Attendance Dump'!$B$2:$B$400,0),
MATCH(CN$2,'Attendance Dump'!$E$1:$AI$1,0)
),
INDEX('Active Hour''s Dump'!$D$3:$AH$337,
MATCH($C23,'Active Hour''s Dump'!$A$3:$A$337,0),
MATCH(CN$2,'Active Hour''s Dump'!$D$2:$AH$2,0)
))),"")</f>
        <v>0</v>
      </c>
      <c r="CO23" s="13">
        <f>_xlfn.IFNA(IF(CO$3="Productivity",
INDEX('Productivity Dump'!$E$4:$AJ$500,
MATCH($A23,'Productivity Dump'!$A$4:$A$500,0),
MATCH(CO$2,'Productivity Dump'!$E$3:$AJ$3,0)
),
IF(CO$3="Attendance",
INDEX('Attendance Dump'!$E$2:$AI$400,
MATCH($A23,'Attendance Dump'!$B$2:$B$400,0),
MATCH(CO$2,'Attendance Dump'!$E$1:$AI$1,0)
),
INDEX('Active Hour''s Dump'!$D$3:$AH$337,
MATCH($C23,'Active Hour''s Dump'!$A$3:$A$337,0),
MATCH(CO$2,'Active Hour''s Dump'!$D$2:$AH$2,0)
))),"")</f>
        <v>0</v>
      </c>
      <c r="CP23" s="54">
        <f>_xlfn.IFNA(IF(CP$3="Productivity",
INDEX('Productivity Dump'!$E$4:$AJ$500,
MATCH($A23,'Productivity Dump'!$A$4:$A$500,0),
MATCH(CP$2,'Productivity Dump'!$E$3:$AJ$3,0)
),
IF(CP$3="Attendance",
INDEX('Attendance Dump'!$E$2:$AI$400,
MATCH($A23,'Attendance Dump'!$B$2:$B$400,0),
MATCH(CP$2,'Attendance Dump'!$E$1:$AI$1,0)
),
INDEX('Active Hour''s Dump'!$D$3:$AH$337,
MATCH($C23,'Active Hour''s Dump'!$A$3:$A$337,0),
MATCH(CP$2,'Active Hour''s Dump'!$D$2:$AH$2,0)
))),"")</f>
        <v>0</v>
      </c>
      <c r="CQ23" s="13">
        <f>_xlfn.IFNA(IF(CQ$3="Productivity",
INDEX('Productivity Dump'!$E$4:$AJ$500,
MATCH($A23,'Productivity Dump'!$A$4:$A$500,0),
MATCH(CQ$2,'Productivity Dump'!$E$3:$AJ$3,0)
),
IF(CQ$3="Attendance",
INDEX('Attendance Dump'!$E$2:$AI$400,
MATCH($A23,'Attendance Dump'!$B$2:$B$400,0),
MATCH(CQ$2,'Attendance Dump'!$E$1:$AI$1,0)
),
INDEX('Active Hour''s Dump'!$D$3:$AH$337,
MATCH($C23,'Active Hour''s Dump'!$A$3:$A$337,0),
MATCH(CQ$2,'Active Hour''s Dump'!$D$2:$AH$2,0)
))),"")</f>
        <v>0</v>
      </c>
      <c r="CR23" s="13">
        <f>_xlfn.IFNA(IF(CR$3="Productivity",
INDEX('Productivity Dump'!$E$4:$AJ$500,
MATCH($A23,'Productivity Dump'!$A$4:$A$500,0),
MATCH(CR$2,'Productivity Dump'!$E$3:$AJ$3,0)
),
IF(CR$3="Attendance",
INDEX('Attendance Dump'!$E$2:$AI$400,
MATCH($A23,'Attendance Dump'!$B$2:$B$400,0),
MATCH(CR$2,'Attendance Dump'!$E$1:$AI$1,0)
),
INDEX('Active Hour''s Dump'!$D$3:$AH$337,
MATCH($C23,'Active Hour''s Dump'!$A$3:$A$337,0),
MATCH(CR$2,'Active Hour''s Dump'!$D$2:$AH$2,0)
))),"")</f>
        <v>0</v>
      </c>
      <c r="CS23" s="54">
        <f>_xlfn.IFNA(IF(CS$3="Productivity",
INDEX('Productivity Dump'!$E$4:$AJ$500,
MATCH($A23,'Productivity Dump'!$A$4:$A$500,0),
MATCH(CS$2,'Productivity Dump'!$E$3:$AJ$3,0)
),
IF(CS$3="Attendance",
INDEX('Attendance Dump'!$E$2:$AI$400,
MATCH($A23,'Attendance Dump'!$B$2:$B$400,0),
MATCH(CS$2,'Attendance Dump'!$E$1:$AI$1,0)
),
INDEX('Active Hour''s Dump'!$D$3:$AH$337,
MATCH($C23,'Active Hour''s Dump'!$A$3:$A$337,0),
MATCH(CS$2,'Active Hour''s Dump'!$D$2:$AH$2,0)
))),"")</f>
        <v>0</v>
      </c>
      <c r="CT23" s="13">
        <f>_xlfn.IFNA(IF(CT$3="Productivity",
INDEX('Productivity Dump'!$E$4:$AJ$500,
MATCH($A23,'Productivity Dump'!$A$4:$A$500,0),
MATCH(CT$2,'Productivity Dump'!$E$3:$AJ$3,0)
),
IF(CT$3="Attendance",
INDEX('Attendance Dump'!$E$2:$AI$400,
MATCH($A23,'Attendance Dump'!$B$2:$B$400,0),
MATCH(CT$2,'Attendance Dump'!$E$1:$AI$1,0)
),
INDEX('Active Hour''s Dump'!$D$3:$AH$337,
MATCH($C23,'Active Hour''s Dump'!$A$3:$A$337,0),
MATCH(CT$2,'Active Hour''s Dump'!$D$2:$AH$2,0)
))),"")</f>
        <v>0</v>
      </c>
      <c r="CU23" s="13">
        <f>_xlfn.IFNA(IF(CU$3="Productivity",
INDEX('Productivity Dump'!$E$4:$AJ$500,
MATCH($A23,'Productivity Dump'!$A$4:$A$500,0),
MATCH(CU$2,'Productivity Dump'!$E$3:$AJ$3,0)
),
IF(CU$3="Attendance",
INDEX('Attendance Dump'!$E$2:$AI$400,
MATCH($A23,'Attendance Dump'!$B$2:$B$400,0),
MATCH(CU$2,'Attendance Dump'!$E$1:$AI$1,0)
),
INDEX('Active Hour''s Dump'!$D$3:$AH$337,
MATCH($C23,'Active Hour''s Dump'!$A$3:$A$337,0),
MATCH(CU$2,'Active Hour''s Dump'!$D$2:$AH$2,0)
))),"")</f>
        <v>0</v>
      </c>
      <c r="CV23" s="54">
        <f>_xlfn.IFNA(IF(CV$3="Productivity",
INDEX('Productivity Dump'!$E$4:$AJ$500,
MATCH($A23,'Productivity Dump'!$A$4:$A$500,0),
MATCH(CV$2,'Productivity Dump'!$E$3:$AJ$3,0)
),
IF(CV$3="Attendance",
INDEX('Attendance Dump'!$E$2:$AI$400,
MATCH($A23,'Attendance Dump'!$B$2:$B$400,0),
MATCH(CV$2,'Attendance Dump'!$E$1:$AI$1,0)
),
INDEX('Active Hour''s Dump'!$D$3:$AH$337,
MATCH($C23,'Active Hour''s Dump'!$A$3:$A$337,0),
MATCH(CV$2,'Active Hour''s Dump'!$D$2:$AH$2,0)
))),"")</f>
        <v>0</v>
      </c>
      <c r="CW23" s="13"/>
      <c r="CX23" s="13"/>
      <c r="CY23" s="54"/>
      <c r="DA23" s="57">
        <f t="shared" si="59"/>
        <v>200.33333333333331</v>
      </c>
      <c r="DB23" s="35">
        <f t="shared" si="63"/>
        <v>21381.819</v>
      </c>
      <c r="DC23" s="35">
        <f t="shared" si="64"/>
        <v>0</v>
      </c>
      <c r="DD23" s="35">
        <f t="shared" ca="1" si="60"/>
        <v>0</v>
      </c>
      <c r="DF23" s="32" cm="1">
        <f t="array" ref="DF23">SUMPRODUCT(
    (MOD(COLUMN(H23:CV23) - COLUMN(H23), 3) = 0) *
    (H23:CV23 = 0) *
    (I23:CW23 = "P") *
    (COUNTIF(UKHoliday, H$2:CV$2) = 0)
)</f>
        <v>0</v>
      </c>
      <c r="DG23" s="33" cm="1">
        <f t="array" ref="DG23">SUMPRODUCT(
  (MOD(COLUMN(H23:CV23) - COLUMN(H23), 3) = 0) *
  (H23:CV23 &gt; 0) *
  (H23:CV23 &lt; 0.5 * IF(((WEEKDAY(H$2:CV$2, 2) = 1) + (WEEKDAY(H$2:CV$2, 2) = 6)), G23, F23)) *
  (I23:CW23 = "P") *
  (COUNTIF(UKHoliday, H$2:CV$2) = 0)
)</f>
        <v>0</v>
      </c>
      <c r="DH23" s="33" cm="1">
        <f t="array" ref="DH23">SUMPRODUCT(
  (MOD(COLUMN(H23:CV23) - COLUMN(H23), 3) = 0) *
  (H23:CV23 &gt; 0.5 * IF(((WEEKDAY(H$2:CV$2, 2) = 1) + (WEEKDAY(H$2:CV$2, 2) = 6)), $G23, $F23)) *
  (H23:CV23 &lt; 0.8 * IF(((WEEKDAY(H$2:CV$2, 2) = 1) + (WEEKDAY(H$2:CV$2, 2) = 6)), $G23, $F23)) *
  (I23:CW23 = "P") *
  (COUNTIF(UKHoliday, H$2:CV$2) = 0)
)</f>
        <v>1</v>
      </c>
      <c r="DI23" s="33" cm="1">
        <f t="array" ref="DI23">SUMPRODUCT(
  (MOD(COLUMN(H23:CV23) - COLUMN(H23), 3) = 0) *
  (H23:CV23 &gt; 0.8 * IF(((WEEKDAY(H$2:CV$2, 2) = 1) + (WEEKDAY(H$2:CV$2, 2) = 6)), $G23, $F23)) *
  (H23:CV23 &lt; 1 * IF(((WEEKDAY(H$2:CV$2, 2) = 1) + (WEEKDAY(H$2:CV$2, 2) = 6)), $G23, $F23)) *
  (I23:CW23 = "P") *
  (COUNTIF(UKHoliday, H$2:CV$2) = 0)
)</f>
        <v>1</v>
      </c>
    </row>
    <row r="24" spans="1:113" x14ac:dyDescent="0.3">
      <c r="A24" s="8" t="s">
        <v>48</v>
      </c>
      <c r="B24" s="8" t="s">
        <v>47</v>
      </c>
      <c r="C24" s="9" t="s">
        <v>605</v>
      </c>
      <c r="D24" s="62" t="s">
        <v>555</v>
      </c>
      <c r="E24" s="35">
        <v>20000</v>
      </c>
      <c r="F24" s="35">
        <f t="shared" si="61"/>
        <v>1000</v>
      </c>
      <c r="G24" s="35">
        <f t="shared" si="62"/>
        <v>500</v>
      </c>
      <c r="H24" s="13">
        <f>_xlfn.IFNA(IF(H$3="Productivity",
INDEX('Productivity Dump'!$E$4:$AJ$500,
MATCH($A24,'Productivity Dump'!$A$4:$A$500,0),
MATCH(H$2,'Productivity Dump'!$E$3:$AJ$3,0)
),
IF(H$3="Attendance",
INDEX('Attendance Dump'!$E$2:$AI$400,
MATCH($A24,'Attendance Dump'!$B$2:$B$400,0),
MATCH(H$2,'Attendance Dump'!$E$1:$AI$1,0)
),
INDEX('Active Hour''s Dump'!$D$3:$AH$337,
MATCH($C24,'Active Hour''s Dump'!$A$3:$A$337,0),
MATCH(H$2,'Active Hour''s Dump'!$D$2:$AH$2,0)
))),"")</f>
        <v>974.2199999999998</v>
      </c>
      <c r="I24" s="13" t="str">
        <f>_xlfn.IFNA(IF(I$3="Productivity",
INDEX('Productivity Dump'!$E$4:$AJ$500,
MATCH($A24,'Productivity Dump'!$A$4:$A$500,0),
MATCH(I$2,'Productivity Dump'!$E$3:$AJ$3,0)
),
IF(I$3="Attendance",
INDEX('Attendance Dump'!$E$2:$AI$400,
MATCH($A24,'Attendance Dump'!$B$2:$B$400,0),
MATCH(I$2,'Attendance Dump'!$E$1:$AI$1,0)
),
INDEX('Active Hour''s Dump'!$D$3:$AH$337,
MATCH($C24,'Active Hour''s Dump'!$A$3:$A$337,0),
MATCH(I$2,'Active Hour''s Dump'!$D$2:$AH$2,0)
))),"")</f>
        <v>P</v>
      </c>
      <c r="J24" s="54">
        <f>_xlfn.IFNA(IF(J$3="Productivity",
INDEX('Productivity Dump'!$E$4:$AJ$500,
MATCH($A24,'Productivity Dump'!$A$4:$A$500,0),
MATCH(J$2,'Productivity Dump'!$E$3:$AJ$3,0)
),
IF(J$3="Attendance",
INDEX('Attendance Dump'!$E$2:$AI$400,
MATCH($A24,'Attendance Dump'!$B$2:$B$400,0),
MATCH(J$2,'Attendance Dump'!$E$1:$AI$1,0)
),
INDEX('Active Hour''s Dump'!$D$3:$AH$337,
MATCH($C24,'Active Hour''s Dump'!$A$3:$A$337,0),
MATCH(J$2,'Active Hour''s Dump'!$D$2:$AH$2,0)
))),"")</f>
        <v>6.9166666666666696</v>
      </c>
      <c r="K24" s="13">
        <f>_xlfn.IFNA(IF(K$3="Productivity",
INDEX('Productivity Dump'!$E$4:$AJ$500,
MATCH($A24,'Productivity Dump'!$A$4:$A$500,0),
MATCH(K$2,'Productivity Dump'!$E$3:$AJ$3,0)
),
IF(K$3="Attendance",
INDEX('Attendance Dump'!$E$2:$AI$400,
MATCH($A24,'Attendance Dump'!$B$2:$B$400,0),
MATCH(K$2,'Attendance Dump'!$E$1:$AI$1,0)
),
INDEX('Active Hour''s Dump'!$D$3:$AH$337,
MATCH($C24,'Active Hour''s Dump'!$A$3:$A$337,0),
MATCH(K$2,'Active Hour''s Dump'!$D$2:$AH$2,0)
))),"")</f>
        <v>990.1329999999997</v>
      </c>
      <c r="L24" s="13" t="str">
        <f>_xlfn.IFNA(IF(L$3="Productivity",
INDEX('Productivity Dump'!$E$4:$AJ$500,
MATCH($A24,'Productivity Dump'!$A$4:$A$500,0),
MATCH(L$2,'Productivity Dump'!$E$3:$AJ$3,0)
),
IF(L$3="Attendance",
INDEX('Attendance Dump'!$E$2:$AI$400,
MATCH($A24,'Attendance Dump'!$B$2:$B$400,0),
MATCH(L$2,'Attendance Dump'!$E$1:$AI$1,0)
),
INDEX('Active Hour''s Dump'!$D$3:$AH$337,
MATCH($C24,'Active Hour''s Dump'!$A$3:$A$337,0),
MATCH(L$2,'Active Hour''s Dump'!$D$2:$AH$2,0)
))),"")</f>
        <v>P</v>
      </c>
      <c r="M24" s="54">
        <f>_xlfn.IFNA(IF(M$3="Productivity",
INDEX('Productivity Dump'!$E$4:$AJ$500,
MATCH($A24,'Productivity Dump'!$A$4:$A$500,0),
MATCH(M$2,'Productivity Dump'!$E$3:$AJ$3,0)
),
IF(M$3="Attendance",
INDEX('Attendance Dump'!$E$2:$AI$400,
MATCH($A24,'Attendance Dump'!$B$2:$B$400,0),
MATCH(M$2,'Attendance Dump'!$E$1:$AI$1,0)
),
INDEX('Active Hour''s Dump'!$D$3:$AH$337,
MATCH($C24,'Active Hour''s Dump'!$A$3:$A$337,0),
MATCH(M$2,'Active Hour''s Dump'!$D$2:$AH$2,0)
))),"")</f>
        <v>7.5833333333333304</v>
      </c>
      <c r="N24" s="13">
        <f>_xlfn.IFNA(IF(N$3="Productivity",
INDEX('Productivity Dump'!$E$4:$AJ$500,
MATCH($A24,'Productivity Dump'!$A$4:$A$500,0),
MATCH(N$2,'Productivity Dump'!$E$3:$AJ$3,0)
),
IF(N$3="Attendance",
INDEX('Attendance Dump'!$E$2:$AI$400,
MATCH($A24,'Attendance Dump'!$B$2:$B$400,0),
MATCH(N$2,'Attendance Dump'!$E$1:$AI$1,0)
),
INDEX('Active Hour''s Dump'!$D$3:$AH$337,
MATCH($C24,'Active Hour''s Dump'!$A$3:$A$337,0),
MATCH(N$2,'Active Hour''s Dump'!$D$2:$AH$2,0)
))),"")</f>
        <v>656.0200000000001</v>
      </c>
      <c r="O24" s="13" t="str">
        <f>_xlfn.IFNA(IF(O$3="Productivity",
INDEX('Productivity Dump'!$E$4:$AJ$500,
MATCH($A24,'Productivity Dump'!$A$4:$A$500,0),
MATCH(O$2,'Productivity Dump'!$E$3:$AJ$3,0)
),
IF(O$3="Attendance",
INDEX('Attendance Dump'!$E$2:$AI$400,
MATCH($A24,'Attendance Dump'!$B$2:$B$400,0),
MATCH(O$2,'Attendance Dump'!$E$1:$AI$1,0)
),
INDEX('Active Hour''s Dump'!$D$3:$AH$337,
MATCH($C24,'Active Hour''s Dump'!$A$3:$A$337,0),
MATCH(O$2,'Active Hour''s Dump'!$D$2:$AH$2,0)
))),"")</f>
        <v>P</v>
      </c>
      <c r="P24" s="54">
        <f>_xlfn.IFNA(IF(P$3="Productivity",
INDEX('Productivity Dump'!$E$4:$AJ$500,
MATCH($A24,'Productivity Dump'!$A$4:$A$500,0),
MATCH(P$2,'Productivity Dump'!$E$3:$AJ$3,0)
),
IF(P$3="Attendance",
INDEX('Attendance Dump'!$E$2:$AI$400,
MATCH($A24,'Attendance Dump'!$B$2:$B$400,0),
MATCH(P$2,'Attendance Dump'!$E$1:$AI$1,0)
),
INDEX('Active Hour''s Dump'!$D$3:$AH$337,
MATCH($C24,'Active Hour''s Dump'!$A$3:$A$337,0),
MATCH(P$2,'Active Hour''s Dump'!$D$2:$AH$2,0)
))),"")</f>
        <v>4.75</v>
      </c>
      <c r="Q24" s="13">
        <f>_xlfn.IFNA(IF(Q$3="Productivity",
INDEX('Productivity Dump'!$E$4:$AJ$500,
MATCH($A24,'Productivity Dump'!$A$4:$A$500,0),
MATCH(Q$2,'Productivity Dump'!$E$3:$AJ$3,0)
),
IF(Q$3="Attendance",
INDEX('Attendance Dump'!$E$2:$AI$400,
MATCH($A24,'Attendance Dump'!$B$2:$B$400,0),
MATCH(Q$2,'Attendance Dump'!$E$1:$AI$1,0)
),
INDEX('Active Hour''s Dump'!$D$3:$AH$337,
MATCH($C24,'Active Hour''s Dump'!$A$3:$A$337,0),
MATCH(Q$2,'Active Hour''s Dump'!$D$2:$AH$2,0)
))),"")</f>
        <v>0</v>
      </c>
      <c r="R24" s="13" t="str">
        <f>_xlfn.IFNA(IF(R$3="Productivity",
INDEX('Productivity Dump'!$E$4:$AJ$500,
MATCH($A24,'Productivity Dump'!$A$4:$A$500,0),
MATCH(R$2,'Productivity Dump'!$E$3:$AJ$3,0)
),
IF(R$3="Attendance",
INDEX('Attendance Dump'!$E$2:$AI$400,
MATCH($A24,'Attendance Dump'!$B$2:$B$400,0),
MATCH(R$2,'Attendance Dump'!$E$1:$AI$1,0)
),
INDEX('Active Hour''s Dump'!$D$3:$AH$337,
MATCH($C24,'Active Hour''s Dump'!$A$3:$A$337,0),
MATCH(R$2,'Active Hour''s Dump'!$D$2:$AH$2,0)
))),"")</f>
        <v>WO</v>
      </c>
      <c r="S24" s="54">
        <f>_xlfn.IFNA(IF(S$3="Productivity",
INDEX('Productivity Dump'!$E$4:$AJ$500,
MATCH($A24,'Productivity Dump'!$A$4:$A$500,0),
MATCH(S$2,'Productivity Dump'!$E$3:$AJ$3,0)
),
IF(S$3="Attendance",
INDEX('Attendance Dump'!$E$2:$AI$400,
MATCH($A24,'Attendance Dump'!$B$2:$B$400,0),
MATCH(S$2,'Attendance Dump'!$E$1:$AI$1,0)
),
INDEX('Active Hour''s Dump'!$D$3:$AH$337,
MATCH($C24,'Active Hour''s Dump'!$A$3:$A$337,0),
MATCH(S$2,'Active Hour''s Dump'!$D$2:$AH$2,0)
))),"")</f>
        <v>0</v>
      </c>
      <c r="T24" s="13">
        <f>_xlfn.IFNA(IF(T$3="Productivity",
INDEX('Productivity Dump'!$E$4:$AJ$500,
MATCH($A24,'Productivity Dump'!$A$4:$A$500,0),
MATCH(T$2,'Productivity Dump'!$E$3:$AJ$3,0)
),
IF(T$3="Attendance",
INDEX('Attendance Dump'!$E$2:$AI$400,
MATCH($A24,'Attendance Dump'!$B$2:$B$400,0),
MATCH(T$2,'Attendance Dump'!$E$1:$AI$1,0)
),
INDEX('Active Hour''s Dump'!$D$3:$AH$337,
MATCH($C24,'Active Hour''s Dump'!$A$3:$A$337,0),
MATCH(T$2,'Active Hour''s Dump'!$D$2:$AH$2,0)
))),"")</f>
        <v>450.46399999999988</v>
      </c>
      <c r="U24" s="13" t="str">
        <f>_xlfn.IFNA(IF(U$3="Productivity",
INDEX('Productivity Dump'!$E$4:$AJ$500,
MATCH($A24,'Productivity Dump'!$A$4:$A$500,0),
MATCH(U$2,'Productivity Dump'!$E$3:$AJ$3,0)
),
IF(U$3="Attendance",
INDEX('Attendance Dump'!$E$2:$AI$400,
MATCH($A24,'Attendance Dump'!$B$2:$B$400,0),
MATCH(U$2,'Attendance Dump'!$E$1:$AI$1,0)
),
INDEX('Active Hour''s Dump'!$D$3:$AH$337,
MATCH($C24,'Active Hour''s Dump'!$A$3:$A$337,0),
MATCH(U$2,'Active Hour''s Dump'!$D$2:$AH$2,0)
))),"")</f>
        <v>P</v>
      </c>
      <c r="V24" s="54">
        <f>_xlfn.IFNA(IF(V$3="Productivity",
INDEX('Productivity Dump'!$E$4:$AJ$500,
MATCH($A24,'Productivity Dump'!$A$4:$A$500,0),
MATCH(V$2,'Productivity Dump'!$E$3:$AJ$3,0)
),
IF(V$3="Attendance",
INDEX('Attendance Dump'!$E$2:$AI$400,
MATCH($A24,'Attendance Dump'!$B$2:$B$400,0),
MATCH(V$2,'Attendance Dump'!$E$1:$AI$1,0)
),
INDEX('Active Hour''s Dump'!$D$3:$AH$337,
MATCH($C24,'Active Hour''s Dump'!$A$3:$A$337,0),
MATCH(V$2,'Active Hour''s Dump'!$D$2:$AH$2,0)
))),"")</f>
        <v>3.8333333333333299</v>
      </c>
      <c r="W24" s="13">
        <f>_xlfn.IFNA(IF(W$3="Productivity",
INDEX('Productivity Dump'!$E$4:$AJ$500,
MATCH($A24,'Productivity Dump'!$A$4:$A$500,0),
MATCH(W$2,'Productivity Dump'!$E$3:$AJ$3,0)
),
IF(W$3="Attendance",
INDEX('Attendance Dump'!$E$2:$AI$400,
MATCH($A24,'Attendance Dump'!$B$2:$B$400,0),
MATCH(W$2,'Attendance Dump'!$E$1:$AI$1,0)
),
INDEX('Active Hour''s Dump'!$D$3:$AH$337,
MATCH($C24,'Active Hour''s Dump'!$A$3:$A$337,0),
MATCH(W$2,'Active Hour''s Dump'!$D$2:$AH$2,0)
))),"")</f>
        <v>970.62999999999988</v>
      </c>
      <c r="X24" s="13" t="str">
        <f>_xlfn.IFNA(IF(X$3="Productivity",
INDEX('Productivity Dump'!$E$4:$AJ$500,
MATCH($A24,'Productivity Dump'!$A$4:$A$500,0),
MATCH(X$2,'Productivity Dump'!$E$3:$AJ$3,0)
),
IF(X$3="Attendance",
INDEX('Attendance Dump'!$E$2:$AI$400,
MATCH($A24,'Attendance Dump'!$B$2:$B$400,0),
MATCH(X$2,'Attendance Dump'!$E$1:$AI$1,0)
),
INDEX('Active Hour''s Dump'!$D$3:$AH$337,
MATCH($C24,'Active Hour''s Dump'!$A$3:$A$337,0),
MATCH(X$2,'Active Hour''s Dump'!$D$2:$AH$2,0)
))),"")</f>
        <v>P</v>
      </c>
      <c r="Y24" s="54">
        <f>_xlfn.IFNA(IF(Y$3="Productivity",
INDEX('Productivity Dump'!$E$4:$AJ$500,
MATCH($A24,'Productivity Dump'!$A$4:$A$500,0),
MATCH(Y$2,'Productivity Dump'!$E$3:$AJ$3,0)
),
IF(Y$3="Attendance",
INDEX('Attendance Dump'!$E$2:$AI$400,
MATCH($A24,'Attendance Dump'!$B$2:$B$400,0),
MATCH(Y$2,'Attendance Dump'!$E$1:$AI$1,0)
),
INDEX('Active Hour''s Dump'!$D$3:$AH$337,
MATCH($C24,'Active Hour''s Dump'!$A$3:$A$337,0),
MATCH(Y$2,'Active Hour''s Dump'!$D$2:$AH$2,0)
))),"")</f>
        <v>7.1666666666666696</v>
      </c>
      <c r="Z24" s="13">
        <f>_xlfn.IFNA(IF(Z$3="Productivity",
INDEX('Productivity Dump'!$E$4:$AJ$500,
MATCH($A24,'Productivity Dump'!$A$4:$A$500,0),
MATCH(Z$2,'Productivity Dump'!$E$3:$AJ$3,0)
),
IF(Z$3="Attendance",
INDEX('Attendance Dump'!$E$2:$AI$400,
MATCH($A24,'Attendance Dump'!$B$2:$B$400,0),
MATCH(Z$2,'Attendance Dump'!$E$1:$AI$1,0)
),
INDEX('Active Hour''s Dump'!$D$3:$AH$337,
MATCH($C24,'Active Hour''s Dump'!$A$3:$A$337,0),
MATCH(Z$2,'Active Hour''s Dump'!$D$2:$AH$2,0)
))),"")</f>
        <v>1058.0789999999997</v>
      </c>
      <c r="AA24" s="13" t="str">
        <f>_xlfn.IFNA(IF(AA$3="Productivity",
INDEX('Productivity Dump'!$E$4:$AJ$500,
MATCH($A24,'Productivity Dump'!$A$4:$A$500,0),
MATCH(AA$2,'Productivity Dump'!$E$3:$AJ$3,0)
),
IF(AA$3="Attendance",
INDEX('Attendance Dump'!$E$2:$AI$400,
MATCH($A24,'Attendance Dump'!$B$2:$B$400,0),
MATCH(AA$2,'Attendance Dump'!$E$1:$AI$1,0)
),
INDEX('Active Hour''s Dump'!$D$3:$AH$337,
MATCH($C24,'Active Hour''s Dump'!$A$3:$A$337,0),
MATCH(AA$2,'Active Hour''s Dump'!$D$2:$AH$2,0)
))),"")</f>
        <v>P</v>
      </c>
      <c r="AB24" s="54">
        <f>_xlfn.IFNA(IF(AB$3="Productivity",
INDEX('Productivity Dump'!$E$4:$AJ$500,
MATCH($A24,'Productivity Dump'!$A$4:$A$500,0),
MATCH(AB$2,'Productivity Dump'!$E$3:$AJ$3,0)
),
IF(AB$3="Attendance",
INDEX('Attendance Dump'!$E$2:$AI$400,
MATCH($A24,'Attendance Dump'!$B$2:$B$400,0),
MATCH(AB$2,'Attendance Dump'!$E$1:$AI$1,0)
),
INDEX('Active Hour''s Dump'!$D$3:$AH$337,
MATCH($C24,'Active Hour''s Dump'!$A$3:$A$337,0),
MATCH(AB$2,'Active Hour''s Dump'!$D$2:$AH$2,0)
))),"")</f>
        <v>8.1666666666666696</v>
      </c>
      <c r="AC24" s="13">
        <f>_xlfn.IFNA(IF(AC$3="Productivity",
INDEX('Productivity Dump'!$E$4:$AJ$500,
MATCH($A24,'Productivity Dump'!$A$4:$A$500,0),
MATCH(AC$2,'Productivity Dump'!$E$3:$AJ$3,0)
),
IF(AC$3="Attendance",
INDEX('Attendance Dump'!$E$2:$AI$400,
MATCH($A24,'Attendance Dump'!$B$2:$B$400,0),
MATCH(AC$2,'Attendance Dump'!$E$1:$AI$1,0)
),
INDEX('Active Hour''s Dump'!$D$3:$AH$337,
MATCH($C24,'Active Hour''s Dump'!$A$3:$A$337,0),
MATCH(AC$2,'Active Hour''s Dump'!$D$2:$AH$2,0)
))),"")</f>
        <v>1038.6089999999997</v>
      </c>
      <c r="AD24" s="13" t="str">
        <f>_xlfn.IFNA(IF(AD$3="Productivity",
INDEX('Productivity Dump'!$E$4:$AJ$500,
MATCH($A24,'Productivity Dump'!$A$4:$A$500,0),
MATCH(AD$2,'Productivity Dump'!$E$3:$AJ$3,0)
),
IF(AD$3="Attendance",
INDEX('Attendance Dump'!$E$2:$AI$400,
MATCH($A24,'Attendance Dump'!$B$2:$B$400,0),
MATCH(AD$2,'Attendance Dump'!$E$1:$AI$1,0)
),
INDEX('Active Hour''s Dump'!$D$3:$AH$337,
MATCH($C24,'Active Hour''s Dump'!$A$3:$A$337,0),
MATCH(AD$2,'Active Hour''s Dump'!$D$2:$AH$2,0)
))),"")</f>
        <v>P</v>
      </c>
      <c r="AE24" s="54">
        <f>_xlfn.IFNA(IF(AE$3="Productivity",
INDEX('Productivity Dump'!$E$4:$AJ$500,
MATCH($A24,'Productivity Dump'!$A$4:$A$500,0),
MATCH(AE$2,'Productivity Dump'!$E$3:$AJ$3,0)
),
IF(AE$3="Attendance",
INDEX('Attendance Dump'!$E$2:$AI$400,
MATCH($A24,'Attendance Dump'!$B$2:$B$400,0),
MATCH(AE$2,'Attendance Dump'!$E$1:$AI$1,0)
),
INDEX('Active Hour''s Dump'!$D$3:$AH$337,
MATCH($C24,'Active Hour''s Dump'!$A$3:$A$337,0),
MATCH(AE$2,'Active Hour''s Dump'!$D$2:$AH$2,0)
))),"")</f>
        <v>8.25</v>
      </c>
      <c r="AF24" s="13">
        <f>_xlfn.IFNA(IF(AF$3="Productivity",
INDEX('Productivity Dump'!$E$4:$AJ$500,
MATCH($A24,'Productivity Dump'!$A$4:$A$500,0),
MATCH(AF$2,'Productivity Dump'!$E$3:$AJ$3,0)
),
IF(AF$3="Attendance",
INDEX('Attendance Dump'!$E$2:$AI$400,
MATCH($A24,'Attendance Dump'!$B$2:$B$400,0),
MATCH(AF$2,'Attendance Dump'!$E$1:$AI$1,0)
),
INDEX('Active Hour''s Dump'!$D$3:$AH$337,
MATCH($C24,'Active Hour''s Dump'!$A$3:$A$337,0),
MATCH(AF$2,'Active Hour''s Dump'!$D$2:$AH$2,0)
))),"")</f>
        <v>1032.7819999999999</v>
      </c>
      <c r="AG24" s="13" t="str">
        <f>_xlfn.IFNA(IF(AG$3="Productivity",
INDEX('Productivity Dump'!$E$4:$AJ$500,
MATCH($A24,'Productivity Dump'!$A$4:$A$500,0),
MATCH(AG$2,'Productivity Dump'!$E$3:$AJ$3,0)
),
IF(AG$3="Attendance",
INDEX('Attendance Dump'!$E$2:$AI$400,
MATCH($A24,'Attendance Dump'!$B$2:$B$400,0),
MATCH(AG$2,'Attendance Dump'!$E$1:$AI$1,0)
),
INDEX('Active Hour''s Dump'!$D$3:$AH$337,
MATCH($C24,'Active Hour''s Dump'!$A$3:$A$337,0),
MATCH(AG$2,'Active Hour''s Dump'!$D$2:$AH$2,0)
))),"")</f>
        <v>P</v>
      </c>
      <c r="AH24" s="54">
        <f>_xlfn.IFNA(IF(AH$3="Productivity",
INDEX('Productivity Dump'!$E$4:$AJ$500,
MATCH($A24,'Productivity Dump'!$A$4:$A$500,0),
MATCH(AH$2,'Productivity Dump'!$E$3:$AJ$3,0)
),
IF(AH$3="Attendance",
INDEX('Attendance Dump'!$E$2:$AI$400,
MATCH($A24,'Attendance Dump'!$B$2:$B$400,0),
MATCH(AH$2,'Attendance Dump'!$E$1:$AI$1,0)
),
INDEX('Active Hour''s Dump'!$D$3:$AH$337,
MATCH($C24,'Active Hour''s Dump'!$A$3:$A$337,0),
MATCH(AH$2,'Active Hour''s Dump'!$D$2:$AH$2,0)
))),"")</f>
        <v>8.4166666666666696</v>
      </c>
      <c r="AI24" s="13">
        <f>_xlfn.IFNA(IF(AI$3="Productivity",
INDEX('Productivity Dump'!$E$4:$AJ$500,
MATCH($A24,'Productivity Dump'!$A$4:$A$500,0),
MATCH(AI$2,'Productivity Dump'!$E$3:$AJ$3,0)
),
IF(AI$3="Attendance",
INDEX('Attendance Dump'!$E$2:$AI$400,
MATCH($A24,'Attendance Dump'!$B$2:$B$400,0),
MATCH(AI$2,'Attendance Dump'!$E$1:$AI$1,0)
),
INDEX('Active Hour''s Dump'!$D$3:$AH$337,
MATCH($C24,'Active Hour''s Dump'!$A$3:$A$337,0),
MATCH(AI$2,'Active Hour''s Dump'!$D$2:$AH$2,0)
))),"")</f>
        <v>0</v>
      </c>
      <c r="AJ24" s="13" t="str">
        <f>_xlfn.IFNA(IF(AJ$3="Productivity",
INDEX('Productivity Dump'!$E$4:$AJ$500,
MATCH($A24,'Productivity Dump'!$A$4:$A$500,0),
MATCH(AJ$2,'Productivity Dump'!$E$3:$AJ$3,0)
),
IF(AJ$3="Attendance",
INDEX('Attendance Dump'!$E$2:$AI$400,
MATCH($A24,'Attendance Dump'!$B$2:$B$400,0),
MATCH(AJ$2,'Attendance Dump'!$E$1:$AI$1,0)
),
INDEX('Active Hour''s Dump'!$D$3:$AH$337,
MATCH($C24,'Active Hour''s Dump'!$A$3:$A$337,0),
MATCH(AJ$2,'Active Hour''s Dump'!$D$2:$AH$2,0)
))),"")</f>
        <v>PL</v>
      </c>
      <c r="AK24" s="54">
        <f>_xlfn.IFNA(IF(AK$3="Productivity",
INDEX('Productivity Dump'!$E$4:$AJ$500,
MATCH($A24,'Productivity Dump'!$A$4:$A$500,0),
MATCH(AK$2,'Productivity Dump'!$E$3:$AJ$3,0)
),
IF(AK$3="Attendance",
INDEX('Attendance Dump'!$E$2:$AI$400,
MATCH($A24,'Attendance Dump'!$B$2:$B$400,0),
MATCH(AK$2,'Attendance Dump'!$E$1:$AI$1,0)
),
INDEX('Active Hour''s Dump'!$D$3:$AH$337,
MATCH($C24,'Active Hour''s Dump'!$A$3:$A$337,0),
MATCH(AK$2,'Active Hour''s Dump'!$D$2:$AH$2,0)
))),"")</f>
        <v>0</v>
      </c>
      <c r="AL24" s="13">
        <f>_xlfn.IFNA(IF(AL$3="Productivity",
INDEX('Productivity Dump'!$E$4:$AJ$500,
MATCH($A24,'Productivity Dump'!$A$4:$A$500,0),
MATCH(AL$2,'Productivity Dump'!$E$3:$AJ$3,0)
),
IF(AL$3="Attendance",
INDEX('Attendance Dump'!$E$2:$AI$400,
MATCH($A24,'Attendance Dump'!$B$2:$B$400,0),
MATCH(AL$2,'Attendance Dump'!$E$1:$AI$1,0)
),
INDEX('Active Hour''s Dump'!$D$3:$AH$337,
MATCH($C24,'Active Hour''s Dump'!$A$3:$A$337,0),
MATCH(AL$2,'Active Hour''s Dump'!$D$2:$AH$2,0)
))),"")</f>
        <v>0</v>
      </c>
      <c r="AM24" s="13" t="str">
        <f>_xlfn.IFNA(IF(AM$3="Productivity",
INDEX('Productivity Dump'!$E$4:$AJ$500,
MATCH($A24,'Productivity Dump'!$A$4:$A$500,0),
MATCH(AM$2,'Productivity Dump'!$E$3:$AJ$3,0)
),
IF(AM$3="Attendance",
INDEX('Attendance Dump'!$E$2:$AI$400,
MATCH($A24,'Attendance Dump'!$B$2:$B$400,0),
MATCH(AM$2,'Attendance Dump'!$E$1:$AI$1,0)
),
INDEX('Active Hour''s Dump'!$D$3:$AH$337,
MATCH($C24,'Active Hour''s Dump'!$A$3:$A$337,0),
MATCH(AM$2,'Active Hour''s Dump'!$D$2:$AH$2,0)
))),"")</f>
        <v>WO</v>
      </c>
      <c r="AN24" s="54">
        <f>_xlfn.IFNA(IF(AN$3="Productivity",
INDEX('Productivity Dump'!$E$4:$AJ$500,
MATCH($A24,'Productivity Dump'!$A$4:$A$500,0),
MATCH(AN$2,'Productivity Dump'!$E$3:$AJ$3,0)
),
IF(AN$3="Attendance",
INDEX('Attendance Dump'!$E$2:$AI$400,
MATCH($A24,'Attendance Dump'!$B$2:$B$400,0),
MATCH(AN$2,'Attendance Dump'!$E$1:$AI$1,0)
),
INDEX('Active Hour''s Dump'!$D$3:$AH$337,
MATCH($C24,'Active Hour''s Dump'!$A$3:$A$337,0),
MATCH(AN$2,'Active Hour''s Dump'!$D$2:$AH$2,0)
))),"")</f>
        <v>0</v>
      </c>
      <c r="AO24" s="13">
        <f>_xlfn.IFNA(IF(AO$3="Productivity",
INDEX('Productivity Dump'!$E$4:$AJ$500,
MATCH($A24,'Productivity Dump'!$A$4:$A$500,0),
MATCH(AO$2,'Productivity Dump'!$E$3:$AJ$3,0)
),
IF(AO$3="Attendance",
INDEX('Attendance Dump'!$E$2:$AI$400,
MATCH($A24,'Attendance Dump'!$B$2:$B$400,0),
MATCH(AO$2,'Attendance Dump'!$E$1:$AI$1,0)
),
INDEX('Active Hour''s Dump'!$D$3:$AH$337,
MATCH($C24,'Active Hour''s Dump'!$A$3:$A$337,0),
MATCH(AO$2,'Active Hour''s Dump'!$D$2:$AH$2,0)
))),"")</f>
        <v>663.9899999999999</v>
      </c>
      <c r="AP24" s="13" t="str">
        <f>_xlfn.IFNA(IF(AP$3="Productivity",
INDEX('Productivity Dump'!$E$4:$AJ$500,
MATCH($A24,'Productivity Dump'!$A$4:$A$500,0),
MATCH(AP$2,'Productivity Dump'!$E$3:$AJ$3,0)
),
IF(AP$3="Attendance",
INDEX('Attendance Dump'!$E$2:$AI$400,
MATCH($A24,'Attendance Dump'!$B$2:$B$400,0),
MATCH(AP$2,'Attendance Dump'!$E$1:$AI$1,0)
),
INDEX('Active Hour''s Dump'!$D$3:$AH$337,
MATCH($C24,'Active Hour''s Dump'!$A$3:$A$337,0),
MATCH(AP$2,'Active Hour''s Dump'!$D$2:$AH$2,0)
))),"")</f>
        <v>P</v>
      </c>
      <c r="AQ24" s="54">
        <f>_xlfn.IFNA(IF(AQ$3="Productivity",
INDEX('Productivity Dump'!$E$4:$AJ$500,
MATCH($A24,'Productivity Dump'!$A$4:$A$500,0),
MATCH(AQ$2,'Productivity Dump'!$E$3:$AJ$3,0)
),
IF(AQ$3="Attendance",
INDEX('Attendance Dump'!$E$2:$AI$400,
MATCH($A24,'Attendance Dump'!$B$2:$B$400,0),
MATCH(AQ$2,'Attendance Dump'!$E$1:$AI$1,0)
),
INDEX('Active Hour''s Dump'!$D$3:$AH$337,
MATCH($C24,'Active Hour''s Dump'!$A$3:$A$337,0),
MATCH(AQ$2,'Active Hour''s Dump'!$D$2:$AH$2,0)
))),"")</f>
        <v>4.9166666666666696</v>
      </c>
      <c r="AR24" s="13">
        <f>_xlfn.IFNA(IF(AR$3="Productivity",
INDEX('Productivity Dump'!$E$4:$AJ$500,
MATCH($A24,'Productivity Dump'!$A$4:$A$500,0),
MATCH(AR$2,'Productivity Dump'!$E$3:$AJ$3,0)
),
IF(AR$3="Attendance",
INDEX('Attendance Dump'!$E$2:$AI$400,
MATCH($A24,'Attendance Dump'!$B$2:$B$400,0),
MATCH(AR$2,'Attendance Dump'!$E$1:$AI$1,0)
),
INDEX('Active Hour''s Dump'!$D$3:$AH$337,
MATCH($C24,'Active Hour''s Dump'!$A$3:$A$337,0),
MATCH(AR$2,'Active Hour''s Dump'!$D$2:$AH$2,0)
))),"")</f>
        <v>1040.5200000000002</v>
      </c>
      <c r="AS24" s="13" t="str">
        <f>_xlfn.IFNA(IF(AS$3="Productivity",
INDEX('Productivity Dump'!$E$4:$AJ$500,
MATCH($A24,'Productivity Dump'!$A$4:$A$500,0),
MATCH(AS$2,'Productivity Dump'!$E$3:$AJ$3,0)
),
IF(AS$3="Attendance",
INDEX('Attendance Dump'!$E$2:$AI$400,
MATCH($A24,'Attendance Dump'!$B$2:$B$400,0),
MATCH(AS$2,'Attendance Dump'!$E$1:$AI$1,0)
),
INDEX('Active Hour''s Dump'!$D$3:$AH$337,
MATCH($C24,'Active Hour''s Dump'!$A$3:$A$337,0),
MATCH(AS$2,'Active Hour''s Dump'!$D$2:$AH$2,0)
))),"")</f>
        <v>P</v>
      </c>
      <c r="AT24" s="54">
        <f>_xlfn.IFNA(IF(AT$3="Productivity",
INDEX('Productivity Dump'!$E$4:$AJ$500,
MATCH($A24,'Productivity Dump'!$A$4:$A$500,0),
MATCH(AT$2,'Productivity Dump'!$E$3:$AJ$3,0)
),
IF(AT$3="Attendance",
INDEX('Attendance Dump'!$E$2:$AI$400,
MATCH($A24,'Attendance Dump'!$B$2:$B$400,0),
MATCH(AT$2,'Attendance Dump'!$E$1:$AI$1,0)
),
INDEX('Active Hour''s Dump'!$D$3:$AH$337,
MATCH($C24,'Active Hour''s Dump'!$A$3:$A$337,0),
MATCH(AT$2,'Active Hour''s Dump'!$D$2:$AH$2,0)
))),"")</f>
        <v>8.75</v>
      </c>
      <c r="AU24" s="13">
        <f>_xlfn.IFNA(IF(AU$3="Productivity",
INDEX('Productivity Dump'!$E$4:$AJ$500,
MATCH($A24,'Productivity Dump'!$A$4:$A$500,0),
MATCH(AU$2,'Productivity Dump'!$E$3:$AJ$3,0)
),
IF(AU$3="Attendance",
INDEX('Attendance Dump'!$E$2:$AI$400,
MATCH($A24,'Attendance Dump'!$B$2:$B$400,0),
MATCH(AU$2,'Attendance Dump'!$E$1:$AI$1,0)
),
INDEX('Active Hour''s Dump'!$D$3:$AH$337,
MATCH($C24,'Active Hour''s Dump'!$A$3:$A$337,0),
MATCH(AU$2,'Active Hour''s Dump'!$D$2:$AH$2,0)
))),"")</f>
        <v>1047.6309999999999</v>
      </c>
      <c r="AV24" s="13" t="str">
        <f>_xlfn.IFNA(IF(AV$3="Productivity",
INDEX('Productivity Dump'!$E$4:$AJ$500,
MATCH($A24,'Productivity Dump'!$A$4:$A$500,0),
MATCH(AV$2,'Productivity Dump'!$E$3:$AJ$3,0)
),
IF(AV$3="Attendance",
INDEX('Attendance Dump'!$E$2:$AI$400,
MATCH($A24,'Attendance Dump'!$B$2:$B$400,0),
MATCH(AV$2,'Attendance Dump'!$E$1:$AI$1,0)
),
INDEX('Active Hour''s Dump'!$D$3:$AH$337,
MATCH($C24,'Active Hour''s Dump'!$A$3:$A$337,0),
MATCH(AV$2,'Active Hour''s Dump'!$D$2:$AH$2,0)
))),"")</f>
        <v>P</v>
      </c>
      <c r="AW24" s="54">
        <f>_xlfn.IFNA(IF(AW$3="Productivity",
INDEX('Productivity Dump'!$E$4:$AJ$500,
MATCH($A24,'Productivity Dump'!$A$4:$A$500,0),
MATCH(AW$2,'Productivity Dump'!$E$3:$AJ$3,0)
),
IF(AW$3="Attendance",
INDEX('Attendance Dump'!$E$2:$AI$400,
MATCH($A24,'Attendance Dump'!$B$2:$B$400,0),
MATCH(AW$2,'Attendance Dump'!$E$1:$AI$1,0)
),
INDEX('Active Hour''s Dump'!$D$3:$AH$337,
MATCH($C24,'Active Hour''s Dump'!$A$3:$A$337,0),
MATCH(AW$2,'Active Hour''s Dump'!$D$2:$AH$2,0)
))),"")</f>
        <v>8.5833333333333304</v>
      </c>
      <c r="AX24" s="13">
        <f>_xlfn.IFNA(IF(AX$3="Productivity",
INDEX('Productivity Dump'!$E$4:$AJ$500,
MATCH($A24,'Productivity Dump'!$A$4:$A$500,0),
MATCH(AX$2,'Productivity Dump'!$E$3:$AJ$3,0)
),
IF(AX$3="Attendance",
INDEX('Attendance Dump'!$E$2:$AI$400,
MATCH($A24,'Attendance Dump'!$B$2:$B$400,0),
MATCH(AX$2,'Attendance Dump'!$E$1:$AI$1,0)
),
INDEX('Active Hour''s Dump'!$D$3:$AH$337,
MATCH($C24,'Active Hour''s Dump'!$A$3:$A$337,0),
MATCH(AX$2,'Active Hour''s Dump'!$D$2:$AH$2,0)
))),"")</f>
        <v>1055.2479999999996</v>
      </c>
      <c r="AY24" s="13" t="str">
        <f>_xlfn.IFNA(IF(AY$3="Productivity",
INDEX('Productivity Dump'!$E$4:$AJ$500,
MATCH($A24,'Productivity Dump'!$A$4:$A$500,0),
MATCH(AY$2,'Productivity Dump'!$E$3:$AJ$3,0)
),
IF(AY$3="Attendance",
INDEX('Attendance Dump'!$E$2:$AI$400,
MATCH($A24,'Attendance Dump'!$B$2:$B$400,0),
MATCH(AY$2,'Attendance Dump'!$E$1:$AI$1,0)
),
INDEX('Active Hour''s Dump'!$D$3:$AH$337,
MATCH($C24,'Active Hour''s Dump'!$A$3:$A$337,0),
MATCH(AY$2,'Active Hour''s Dump'!$D$2:$AH$2,0)
))),"")</f>
        <v>P</v>
      </c>
      <c r="AZ24" s="54">
        <f>_xlfn.IFNA(IF(AZ$3="Productivity",
INDEX('Productivity Dump'!$E$4:$AJ$500,
MATCH($A24,'Productivity Dump'!$A$4:$A$500,0),
MATCH(AZ$2,'Productivity Dump'!$E$3:$AJ$3,0)
),
IF(AZ$3="Attendance",
INDEX('Attendance Dump'!$E$2:$AI$400,
MATCH($A24,'Attendance Dump'!$B$2:$B$400,0),
MATCH(AZ$2,'Attendance Dump'!$E$1:$AI$1,0)
),
INDEX('Active Hour''s Dump'!$D$3:$AH$337,
MATCH($C24,'Active Hour''s Dump'!$A$3:$A$337,0),
MATCH(AZ$2,'Active Hour''s Dump'!$D$2:$AH$2,0)
))),"")</f>
        <v>8.6666666666666696</v>
      </c>
      <c r="BA24" s="13">
        <f>_xlfn.IFNA(IF(BA$3="Productivity",
INDEX('Productivity Dump'!$E$4:$AJ$500,
MATCH($A24,'Productivity Dump'!$A$4:$A$500,0),
MATCH(BA$2,'Productivity Dump'!$E$3:$AJ$3,0)
),
IF(BA$3="Attendance",
INDEX('Attendance Dump'!$E$2:$AI$400,
MATCH($A24,'Attendance Dump'!$B$2:$B$400,0),
MATCH(BA$2,'Attendance Dump'!$E$1:$AI$1,0)
),
INDEX('Active Hour''s Dump'!$D$3:$AH$337,
MATCH($C24,'Active Hour''s Dump'!$A$3:$A$337,0),
MATCH(BA$2,'Active Hour''s Dump'!$D$2:$AH$2,0)
))),"")</f>
        <v>1055.8009999999999</v>
      </c>
      <c r="BB24" s="13" t="str">
        <f>_xlfn.IFNA(IF(BB$3="Productivity",
INDEX('Productivity Dump'!$E$4:$AJ$500,
MATCH($A24,'Productivity Dump'!$A$4:$A$500,0),
MATCH(BB$2,'Productivity Dump'!$E$3:$AJ$3,0)
),
IF(BB$3="Attendance",
INDEX('Attendance Dump'!$E$2:$AI$400,
MATCH($A24,'Attendance Dump'!$B$2:$B$400,0),
MATCH(BB$2,'Attendance Dump'!$E$1:$AI$1,0)
),
INDEX('Active Hour''s Dump'!$D$3:$AH$337,
MATCH($C24,'Active Hour''s Dump'!$A$3:$A$337,0),
MATCH(BB$2,'Active Hour''s Dump'!$D$2:$AH$2,0)
))),"")</f>
        <v>P</v>
      </c>
      <c r="BC24" s="54">
        <f>_xlfn.IFNA(IF(BC$3="Productivity",
INDEX('Productivity Dump'!$E$4:$AJ$500,
MATCH($A24,'Productivity Dump'!$A$4:$A$500,0),
MATCH(BC$2,'Productivity Dump'!$E$3:$AJ$3,0)
),
IF(BC$3="Attendance",
INDEX('Attendance Dump'!$E$2:$AI$400,
MATCH($A24,'Attendance Dump'!$B$2:$B$400,0),
MATCH(BC$2,'Attendance Dump'!$E$1:$AI$1,0)
),
INDEX('Active Hour''s Dump'!$D$3:$AH$337,
MATCH($C24,'Active Hour''s Dump'!$A$3:$A$337,0),
MATCH(BC$2,'Active Hour''s Dump'!$D$2:$AH$2,0)
))),"")</f>
        <v>8.25</v>
      </c>
      <c r="BD24" s="13">
        <f>_xlfn.IFNA(IF(BD$3="Productivity",
INDEX('Productivity Dump'!$E$4:$AJ$500,
MATCH($A24,'Productivity Dump'!$A$4:$A$500,0),
MATCH(BD$2,'Productivity Dump'!$E$3:$AJ$3,0)
),
IF(BD$3="Attendance",
INDEX('Attendance Dump'!$E$2:$AI$400,
MATCH($A24,'Attendance Dump'!$B$2:$B$400,0),
MATCH(BD$2,'Attendance Dump'!$E$1:$AI$1,0)
),
INDEX('Active Hour''s Dump'!$D$3:$AH$337,
MATCH($C24,'Active Hour''s Dump'!$A$3:$A$337,0),
MATCH(BD$2,'Active Hour''s Dump'!$D$2:$AH$2,0)
))),"")</f>
        <v>530.08200000000011</v>
      </c>
      <c r="BE24" s="13" t="str">
        <f>_xlfn.IFNA(IF(BE$3="Productivity",
INDEX('Productivity Dump'!$E$4:$AJ$500,
MATCH($A24,'Productivity Dump'!$A$4:$A$500,0),
MATCH(BE$2,'Productivity Dump'!$E$3:$AJ$3,0)
),
IF(BE$3="Attendance",
INDEX('Attendance Dump'!$E$2:$AI$400,
MATCH($A24,'Attendance Dump'!$B$2:$B$400,0),
MATCH(BE$2,'Attendance Dump'!$E$1:$AI$1,0)
),
INDEX('Active Hour''s Dump'!$D$3:$AH$337,
MATCH($C24,'Active Hour''s Dump'!$A$3:$A$337,0),
MATCH(BE$2,'Active Hour''s Dump'!$D$2:$AH$2,0)
))),"")</f>
        <v>P</v>
      </c>
      <c r="BF24" s="54">
        <f>_xlfn.IFNA(IF(BF$3="Productivity",
INDEX('Productivity Dump'!$E$4:$AJ$500,
MATCH($A24,'Productivity Dump'!$A$4:$A$500,0),
MATCH(BF$2,'Productivity Dump'!$E$3:$AJ$3,0)
),
IF(BF$3="Attendance",
INDEX('Attendance Dump'!$E$2:$AI$400,
MATCH($A24,'Attendance Dump'!$B$2:$B$400,0),
MATCH(BF$2,'Attendance Dump'!$E$1:$AI$1,0)
),
INDEX('Active Hour''s Dump'!$D$3:$AH$337,
MATCH($C24,'Active Hour''s Dump'!$A$3:$A$337,0),
MATCH(BF$2,'Active Hour''s Dump'!$D$2:$AH$2,0)
))),"")</f>
        <v>4.6666666666666696</v>
      </c>
      <c r="BG24" s="13">
        <f>_xlfn.IFNA(IF(BG$3="Productivity",
INDEX('Productivity Dump'!$E$4:$AJ$500,
MATCH($A24,'Productivity Dump'!$A$4:$A$500,0),
MATCH(BG$2,'Productivity Dump'!$E$3:$AJ$3,0)
),
IF(BG$3="Attendance",
INDEX('Attendance Dump'!$E$2:$AI$400,
MATCH($A24,'Attendance Dump'!$B$2:$B$400,0),
MATCH(BG$2,'Attendance Dump'!$E$1:$AI$1,0)
),
INDEX('Active Hour''s Dump'!$D$3:$AH$337,
MATCH($C24,'Active Hour''s Dump'!$A$3:$A$337,0),
MATCH(BG$2,'Active Hour''s Dump'!$D$2:$AH$2,0)
))),"")</f>
        <v>0</v>
      </c>
      <c r="BH24" s="13" t="str">
        <f>_xlfn.IFNA(IF(BH$3="Productivity",
INDEX('Productivity Dump'!$E$4:$AJ$500,
MATCH($A24,'Productivity Dump'!$A$4:$A$500,0),
MATCH(BH$2,'Productivity Dump'!$E$3:$AJ$3,0)
),
IF(BH$3="Attendance",
INDEX('Attendance Dump'!$E$2:$AI$400,
MATCH($A24,'Attendance Dump'!$B$2:$B$400,0),
MATCH(BH$2,'Attendance Dump'!$E$1:$AI$1,0)
),
INDEX('Active Hour''s Dump'!$D$3:$AH$337,
MATCH($C24,'Active Hour''s Dump'!$A$3:$A$337,0),
MATCH(BH$2,'Active Hour''s Dump'!$D$2:$AH$2,0)
))),"")</f>
        <v>WO</v>
      </c>
      <c r="BI24" s="54">
        <f>_xlfn.IFNA(IF(BI$3="Productivity",
INDEX('Productivity Dump'!$E$4:$AJ$500,
MATCH($A24,'Productivity Dump'!$A$4:$A$500,0),
MATCH(BI$2,'Productivity Dump'!$E$3:$AJ$3,0)
),
IF(BI$3="Attendance",
INDEX('Attendance Dump'!$E$2:$AI$400,
MATCH($A24,'Attendance Dump'!$B$2:$B$400,0),
MATCH(BI$2,'Attendance Dump'!$E$1:$AI$1,0)
),
INDEX('Active Hour''s Dump'!$D$3:$AH$337,
MATCH($C24,'Active Hour''s Dump'!$A$3:$A$337,0),
MATCH(BI$2,'Active Hour''s Dump'!$D$2:$AH$2,0)
))),"")</f>
        <v>0</v>
      </c>
      <c r="BJ24" s="13">
        <f>_xlfn.IFNA(IF(BJ$3="Productivity",
INDEX('Productivity Dump'!$E$4:$AJ$500,
MATCH($A24,'Productivity Dump'!$A$4:$A$500,0),
MATCH(BJ$2,'Productivity Dump'!$E$3:$AJ$3,0)
),
IF(BJ$3="Attendance",
INDEX('Attendance Dump'!$E$2:$AI$400,
MATCH($A24,'Attendance Dump'!$B$2:$B$400,0),
MATCH(BJ$2,'Attendance Dump'!$E$1:$AI$1,0)
),
INDEX('Active Hour''s Dump'!$D$3:$AH$337,
MATCH($C24,'Active Hour''s Dump'!$A$3:$A$337,0),
MATCH(BJ$2,'Active Hour''s Dump'!$D$2:$AH$2,0)
))),"")</f>
        <v>0</v>
      </c>
      <c r="BK24" s="13" t="str">
        <f>_xlfn.IFNA(IF(BK$3="Productivity",
INDEX('Productivity Dump'!$E$4:$AJ$500,
MATCH($A24,'Productivity Dump'!$A$4:$A$500,0),
MATCH(BK$2,'Productivity Dump'!$E$3:$AJ$3,0)
),
IF(BK$3="Attendance",
INDEX('Attendance Dump'!$E$2:$AI$400,
MATCH($A24,'Attendance Dump'!$B$2:$B$400,0),
MATCH(BK$2,'Attendance Dump'!$E$1:$AI$1,0)
),
INDEX('Active Hour''s Dump'!$D$3:$AH$337,
MATCH($C24,'Active Hour''s Dump'!$A$3:$A$337,0),
MATCH(BK$2,'Active Hour''s Dump'!$D$2:$AH$2,0)
))),"")</f>
        <v>PL</v>
      </c>
      <c r="BL24" s="54">
        <f>_xlfn.IFNA(IF(BL$3="Productivity",
INDEX('Productivity Dump'!$E$4:$AJ$500,
MATCH($A24,'Productivity Dump'!$A$4:$A$500,0),
MATCH(BL$2,'Productivity Dump'!$E$3:$AJ$3,0)
),
IF(BL$3="Attendance",
INDEX('Attendance Dump'!$E$2:$AI$400,
MATCH($A24,'Attendance Dump'!$B$2:$B$400,0),
MATCH(BL$2,'Attendance Dump'!$E$1:$AI$1,0)
),
INDEX('Active Hour''s Dump'!$D$3:$AH$337,
MATCH($C24,'Active Hour''s Dump'!$A$3:$A$337,0),
MATCH(BL$2,'Active Hour''s Dump'!$D$2:$AH$2,0)
))),"")</f>
        <v>0</v>
      </c>
      <c r="BM24" s="13">
        <f>_xlfn.IFNA(IF(BM$3="Productivity",
INDEX('Productivity Dump'!$E$4:$AJ$500,
MATCH($A24,'Productivity Dump'!$A$4:$A$500,0),
MATCH(BM$2,'Productivity Dump'!$E$3:$AJ$3,0)
),
IF(BM$3="Attendance",
INDEX('Attendance Dump'!$E$2:$AI$400,
MATCH($A24,'Attendance Dump'!$B$2:$B$400,0),
MATCH(BM$2,'Attendance Dump'!$E$1:$AI$1,0)
),
INDEX('Active Hour''s Dump'!$D$3:$AH$337,
MATCH($C24,'Active Hour''s Dump'!$A$3:$A$337,0),
MATCH(BM$2,'Active Hour''s Dump'!$D$2:$AH$2,0)
))),"")</f>
        <v>1070.6609999999998</v>
      </c>
      <c r="BN24" s="13" t="str">
        <f>_xlfn.IFNA(IF(BN$3="Productivity",
INDEX('Productivity Dump'!$E$4:$AJ$500,
MATCH($A24,'Productivity Dump'!$A$4:$A$500,0),
MATCH(BN$2,'Productivity Dump'!$E$3:$AJ$3,0)
),
IF(BN$3="Attendance",
INDEX('Attendance Dump'!$E$2:$AI$400,
MATCH($A24,'Attendance Dump'!$B$2:$B$400,0),
MATCH(BN$2,'Attendance Dump'!$E$1:$AI$1,0)
),
INDEX('Active Hour''s Dump'!$D$3:$AH$337,
MATCH($C24,'Active Hour''s Dump'!$A$3:$A$337,0),
MATCH(BN$2,'Active Hour''s Dump'!$D$2:$AH$2,0)
))),"")</f>
        <v>P</v>
      </c>
      <c r="BO24" s="54">
        <f>_xlfn.IFNA(IF(BO$3="Productivity",
INDEX('Productivity Dump'!$E$4:$AJ$500,
MATCH($A24,'Productivity Dump'!$A$4:$A$500,0),
MATCH(BO$2,'Productivity Dump'!$E$3:$AJ$3,0)
),
IF(BO$3="Attendance",
INDEX('Attendance Dump'!$E$2:$AI$400,
MATCH($A24,'Attendance Dump'!$B$2:$B$400,0),
MATCH(BO$2,'Attendance Dump'!$E$1:$AI$1,0)
),
INDEX('Active Hour''s Dump'!$D$3:$AH$337,
MATCH($C24,'Active Hour''s Dump'!$A$3:$A$337,0),
MATCH(BO$2,'Active Hour''s Dump'!$D$2:$AH$2,0)
))),"")</f>
        <v>8.5</v>
      </c>
      <c r="BP24" s="13">
        <f>_xlfn.IFNA(IF(BP$3="Productivity",
INDEX('Productivity Dump'!$E$4:$AJ$500,
MATCH($A24,'Productivity Dump'!$A$4:$A$500,0),
MATCH(BP$2,'Productivity Dump'!$E$3:$AJ$3,0)
),
IF(BP$3="Attendance",
INDEX('Attendance Dump'!$E$2:$AI$400,
MATCH($A24,'Attendance Dump'!$B$2:$B$400,0),
MATCH(BP$2,'Attendance Dump'!$E$1:$AI$1,0)
),
INDEX('Active Hour''s Dump'!$D$3:$AH$337,
MATCH($C24,'Active Hour''s Dump'!$A$3:$A$337,0),
MATCH(BP$2,'Active Hour''s Dump'!$D$2:$AH$2,0)
))),"")</f>
        <v>1081.327</v>
      </c>
      <c r="BQ24" s="13" t="str">
        <f>_xlfn.IFNA(IF(BQ$3="Productivity",
INDEX('Productivity Dump'!$E$4:$AJ$500,
MATCH($A24,'Productivity Dump'!$A$4:$A$500,0),
MATCH(BQ$2,'Productivity Dump'!$E$3:$AJ$3,0)
),
IF(BQ$3="Attendance",
INDEX('Attendance Dump'!$E$2:$AI$400,
MATCH($A24,'Attendance Dump'!$B$2:$B$400,0),
MATCH(BQ$2,'Attendance Dump'!$E$1:$AI$1,0)
),
INDEX('Active Hour''s Dump'!$D$3:$AH$337,
MATCH($C24,'Active Hour''s Dump'!$A$3:$A$337,0),
MATCH(BQ$2,'Active Hour''s Dump'!$D$2:$AH$2,0)
))),"")</f>
        <v>P</v>
      </c>
      <c r="BR24" s="54">
        <f>_xlfn.IFNA(IF(BR$3="Productivity",
INDEX('Productivity Dump'!$E$4:$AJ$500,
MATCH($A24,'Productivity Dump'!$A$4:$A$500,0),
MATCH(BR$2,'Productivity Dump'!$E$3:$AJ$3,0)
),
IF(BR$3="Attendance",
INDEX('Attendance Dump'!$E$2:$AI$400,
MATCH($A24,'Attendance Dump'!$B$2:$B$400,0),
MATCH(BR$2,'Attendance Dump'!$E$1:$AI$1,0)
),
INDEX('Active Hour''s Dump'!$D$3:$AH$337,
MATCH($C24,'Active Hour''s Dump'!$A$3:$A$337,0),
MATCH(BR$2,'Active Hour''s Dump'!$D$2:$AH$2,0)
))),"")</f>
        <v>7.4166666666666696</v>
      </c>
      <c r="BS24" s="13">
        <f>_xlfn.IFNA(IF(BS$3="Productivity",
INDEX('Productivity Dump'!$E$4:$AJ$500,
MATCH($A24,'Productivity Dump'!$A$4:$A$500,0),
MATCH(BS$2,'Productivity Dump'!$E$3:$AJ$3,0)
),
IF(BS$3="Attendance",
INDEX('Attendance Dump'!$E$2:$AI$400,
MATCH($A24,'Attendance Dump'!$B$2:$B$400,0),
MATCH(BS$2,'Attendance Dump'!$E$1:$AI$1,0)
),
INDEX('Active Hour''s Dump'!$D$3:$AH$337,
MATCH($C24,'Active Hour''s Dump'!$A$3:$A$337,0),
MATCH(BS$2,'Active Hour''s Dump'!$D$2:$AH$2,0)
))),"")</f>
        <v>994.60299999999995</v>
      </c>
      <c r="BT24" s="13" t="str">
        <f>_xlfn.IFNA(IF(BT$3="Productivity",
INDEX('Productivity Dump'!$E$4:$AJ$500,
MATCH($A24,'Productivity Dump'!$A$4:$A$500,0),
MATCH(BT$2,'Productivity Dump'!$E$3:$AJ$3,0)
),
IF(BT$3="Attendance",
INDEX('Attendance Dump'!$E$2:$AI$400,
MATCH($A24,'Attendance Dump'!$B$2:$B$400,0),
MATCH(BT$2,'Attendance Dump'!$E$1:$AI$1,0)
),
INDEX('Active Hour''s Dump'!$D$3:$AH$337,
MATCH($C24,'Active Hour''s Dump'!$A$3:$A$337,0),
MATCH(BT$2,'Active Hour''s Dump'!$D$2:$AH$2,0)
))),"")</f>
        <v>H(P)</v>
      </c>
      <c r="BU24" s="54">
        <f>_xlfn.IFNA(IF(BU$3="Productivity",
INDEX('Productivity Dump'!$E$4:$AJ$500,
MATCH($A24,'Productivity Dump'!$A$4:$A$500,0),
MATCH(BU$2,'Productivity Dump'!$E$3:$AJ$3,0)
),
IF(BU$3="Attendance",
INDEX('Attendance Dump'!$E$2:$AI$400,
MATCH($A24,'Attendance Dump'!$B$2:$B$400,0),
MATCH(BU$2,'Attendance Dump'!$E$1:$AI$1,0)
),
INDEX('Active Hour''s Dump'!$D$3:$AH$337,
MATCH($C24,'Active Hour''s Dump'!$A$3:$A$337,0),
MATCH(BU$2,'Active Hour''s Dump'!$D$2:$AH$2,0)
))),"")</f>
        <v>6.75</v>
      </c>
      <c r="BV24" s="13">
        <f>_xlfn.IFNA(IF(BV$3="Productivity",
INDEX('Productivity Dump'!$E$4:$AJ$500,
MATCH($A24,'Productivity Dump'!$A$4:$A$500,0),
MATCH(BV$2,'Productivity Dump'!$E$3:$AJ$3,0)
),
IF(BV$3="Attendance",
INDEX('Attendance Dump'!$E$2:$AI$400,
MATCH($A24,'Attendance Dump'!$B$2:$B$400,0),
MATCH(BV$2,'Attendance Dump'!$E$1:$AI$1,0)
),
INDEX('Active Hour''s Dump'!$D$3:$AH$337,
MATCH($C24,'Active Hour''s Dump'!$A$3:$A$337,0),
MATCH(BV$2,'Active Hour''s Dump'!$D$2:$AH$2,0)
))),"")</f>
        <v>1068.7920000000001</v>
      </c>
      <c r="BW24" s="13" t="str">
        <f>_xlfn.IFNA(IF(BW$3="Productivity",
INDEX('Productivity Dump'!$E$4:$AJ$500,
MATCH($A24,'Productivity Dump'!$A$4:$A$500,0),
MATCH(BW$2,'Productivity Dump'!$E$3:$AJ$3,0)
),
IF(BW$3="Attendance",
INDEX('Attendance Dump'!$E$2:$AI$400,
MATCH($A24,'Attendance Dump'!$B$2:$B$400,0),
MATCH(BW$2,'Attendance Dump'!$E$1:$AI$1,0)
),
INDEX('Active Hour''s Dump'!$D$3:$AH$337,
MATCH($C24,'Active Hour''s Dump'!$A$3:$A$337,0),
MATCH(BW$2,'Active Hour''s Dump'!$D$2:$AH$2,0)
))),"")</f>
        <v>P</v>
      </c>
      <c r="BX24" s="54">
        <f>_xlfn.IFNA(IF(BX$3="Productivity",
INDEX('Productivity Dump'!$E$4:$AJ$500,
MATCH($A24,'Productivity Dump'!$A$4:$A$500,0),
MATCH(BX$2,'Productivity Dump'!$E$3:$AJ$3,0)
),
IF(BX$3="Attendance",
INDEX('Attendance Dump'!$E$2:$AI$400,
MATCH($A24,'Attendance Dump'!$B$2:$B$400,0),
MATCH(BX$2,'Attendance Dump'!$E$1:$AI$1,0)
),
INDEX('Active Hour''s Dump'!$D$3:$AH$337,
MATCH($C24,'Active Hour''s Dump'!$A$3:$A$337,0),
MATCH(BX$2,'Active Hour''s Dump'!$D$2:$AH$2,0)
))),"")</f>
        <v>8.3333333333333304</v>
      </c>
      <c r="BY24" s="13">
        <f>_xlfn.IFNA(IF(BY$3="Productivity",
INDEX('Productivity Dump'!$E$4:$AJ$500,
MATCH($A24,'Productivity Dump'!$A$4:$A$500,0),
MATCH(BY$2,'Productivity Dump'!$E$3:$AJ$3,0)
),
IF(BY$3="Attendance",
INDEX('Attendance Dump'!$E$2:$AI$400,
MATCH($A24,'Attendance Dump'!$B$2:$B$400,0),
MATCH(BY$2,'Attendance Dump'!$E$1:$AI$1,0)
),
INDEX('Active Hour''s Dump'!$D$3:$AH$337,
MATCH($C24,'Active Hour''s Dump'!$A$3:$A$337,0),
MATCH(BY$2,'Active Hour''s Dump'!$D$2:$AH$2,0)
))),"")</f>
        <v>37.892000000000003</v>
      </c>
      <c r="BZ24" s="13" t="str">
        <f>_xlfn.IFNA(IF(BZ$3="Productivity",
INDEX('Productivity Dump'!$E$4:$AJ$500,
MATCH($A24,'Productivity Dump'!$A$4:$A$500,0),
MATCH(BZ$2,'Productivity Dump'!$E$3:$AJ$3,0)
),
IF(BZ$3="Attendance",
INDEX('Attendance Dump'!$E$2:$AI$400,
MATCH($A24,'Attendance Dump'!$B$2:$B$400,0),
MATCH(BZ$2,'Attendance Dump'!$E$1:$AI$1,0)
),
INDEX('Active Hour''s Dump'!$D$3:$AH$337,
MATCH($C24,'Active Hour''s Dump'!$A$3:$A$337,0),
MATCH(BZ$2,'Active Hour''s Dump'!$D$2:$AH$2,0)
))),"")</f>
        <v>P</v>
      </c>
      <c r="CA24" s="54">
        <f>_xlfn.IFNA(IF(CA$3="Productivity",
INDEX('Productivity Dump'!$E$4:$AJ$500,
MATCH($A24,'Productivity Dump'!$A$4:$A$500,0),
MATCH(CA$2,'Productivity Dump'!$E$3:$AJ$3,0)
),
IF(CA$3="Attendance",
INDEX('Attendance Dump'!$E$2:$AI$400,
MATCH($A24,'Attendance Dump'!$B$2:$B$400,0),
MATCH(CA$2,'Attendance Dump'!$E$1:$AI$1,0)
),
INDEX('Active Hour''s Dump'!$D$3:$AH$337,
MATCH($C24,'Active Hour''s Dump'!$A$3:$A$337,0),
MATCH(CA$2,'Active Hour''s Dump'!$D$2:$AH$2,0)
))),"")</f>
        <v>0</v>
      </c>
      <c r="CB24" s="13">
        <f>_xlfn.IFNA(IF(CB$3="Productivity",
INDEX('Productivity Dump'!$E$4:$AJ$500,
MATCH($A24,'Productivity Dump'!$A$4:$A$500,0),
MATCH(CB$2,'Productivity Dump'!$E$3:$AJ$3,0)
),
IF(CB$3="Attendance",
INDEX('Attendance Dump'!$E$2:$AI$400,
MATCH($A24,'Attendance Dump'!$B$2:$B$400,0),
MATCH(CB$2,'Attendance Dump'!$E$1:$AI$1,0)
),
INDEX('Active Hour''s Dump'!$D$3:$AH$337,
MATCH($C24,'Active Hour''s Dump'!$A$3:$A$337,0),
MATCH(CB$2,'Active Hour''s Dump'!$D$2:$AH$2,0)
))),"")</f>
        <v>0</v>
      </c>
      <c r="CC24" s="13" t="str">
        <f>_xlfn.IFNA(IF(CC$3="Productivity",
INDEX('Productivity Dump'!$E$4:$AJ$500,
MATCH($A24,'Productivity Dump'!$A$4:$A$500,0),
MATCH(CC$2,'Productivity Dump'!$E$3:$AJ$3,0)
),
IF(CC$3="Attendance",
INDEX('Attendance Dump'!$E$2:$AI$400,
MATCH($A24,'Attendance Dump'!$B$2:$B$400,0),
MATCH(CC$2,'Attendance Dump'!$E$1:$AI$1,0)
),
INDEX('Active Hour''s Dump'!$D$3:$AH$337,
MATCH($C24,'Active Hour''s Dump'!$A$3:$A$337,0),
MATCH(CC$2,'Active Hour''s Dump'!$D$2:$AH$2,0)
))),"")</f>
        <v>WO</v>
      </c>
      <c r="CD24" s="54">
        <f>_xlfn.IFNA(IF(CD$3="Productivity",
INDEX('Productivity Dump'!$E$4:$AJ$500,
MATCH($A24,'Productivity Dump'!$A$4:$A$500,0),
MATCH(CD$2,'Productivity Dump'!$E$3:$AJ$3,0)
),
IF(CD$3="Attendance",
INDEX('Attendance Dump'!$E$2:$AI$400,
MATCH($A24,'Attendance Dump'!$B$2:$B$400,0),
MATCH(CD$2,'Attendance Dump'!$E$1:$AI$1,0)
),
INDEX('Active Hour''s Dump'!$D$3:$AH$337,
MATCH($C24,'Active Hour''s Dump'!$A$3:$A$337,0),
MATCH(CD$2,'Active Hour''s Dump'!$D$2:$AH$2,0)
))),"")</f>
        <v>0</v>
      </c>
      <c r="CE24" s="13">
        <f>_xlfn.IFNA(IF(CE$3="Productivity",
INDEX('Productivity Dump'!$E$4:$AJ$500,
MATCH($A24,'Productivity Dump'!$A$4:$A$500,0),
MATCH(CE$2,'Productivity Dump'!$E$3:$AJ$3,0)
),
IF(CE$3="Attendance",
INDEX('Attendance Dump'!$E$2:$AI$400,
MATCH($A24,'Attendance Dump'!$B$2:$B$400,0),
MATCH(CE$2,'Attendance Dump'!$E$1:$AI$1,0)
),
INDEX('Active Hour''s Dump'!$D$3:$AH$337,
MATCH($C24,'Active Hour''s Dump'!$A$3:$A$337,0),
MATCH(CE$2,'Active Hour''s Dump'!$D$2:$AH$2,0)
))),"")</f>
        <v>1030.7239999999999</v>
      </c>
      <c r="CF24" s="13" t="str">
        <f>_xlfn.IFNA(IF(CF$3="Productivity",
INDEX('Productivity Dump'!$E$4:$AJ$500,
MATCH($A24,'Productivity Dump'!$A$4:$A$500,0),
MATCH(CF$2,'Productivity Dump'!$E$3:$AJ$3,0)
),
IF(CF$3="Attendance",
INDEX('Attendance Dump'!$E$2:$AI$400,
MATCH($A24,'Attendance Dump'!$B$2:$B$400,0),
MATCH(CF$2,'Attendance Dump'!$E$1:$AI$1,0)
),
INDEX('Active Hour''s Dump'!$D$3:$AH$337,
MATCH($C24,'Active Hour''s Dump'!$A$3:$A$337,0),
MATCH(CF$2,'Active Hour''s Dump'!$D$2:$AH$2,0)
))),"")</f>
        <v>P</v>
      </c>
      <c r="CG24" s="54">
        <f>_xlfn.IFNA(IF(CG$3="Productivity",
INDEX('Productivity Dump'!$E$4:$AJ$500,
MATCH($A24,'Productivity Dump'!$A$4:$A$500,0),
MATCH(CG$2,'Productivity Dump'!$E$3:$AJ$3,0)
),
IF(CG$3="Attendance",
INDEX('Attendance Dump'!$E$2:$AI$400,
MATCH($A24,'Attendance Dump'!$B$2:$B$400,0),
MATCH(CG$2,'Attendance Dump'!$E$1:$AI$1,0)
),
INDEX('Active Hour''s Dump'!$D$3:$AH$337,
MATCH($C24,'Active Hour''s Dump'!$A$3:$A$337,0),
MATCH(CG$2,'Active Hour''s Dump'!$D$2:$AH$2,0)
))),"")</f>
        <v>6.25</v>
      </c>
      <c r="CH24" s="13">
        <f>_xlfn.IFNA(IF(CH$3="Productivity",
INDEX('Productivity Dump'!$E$4:$AJ$500,
MATCH($A24,'Productivity Dump'!$A$4:$A$500,0),
MATCH(CH$2,'Productivity Dump'!$E$3:$AJ$3,0)
),
IF(CH$3="Attendance",
INDEX('Attendance Dump'!$E$2:$AI$400,
MATCH($A24,'Attendance Dump'!$B$2:$B$400,0),
MATCH(CH$2,'Attendance Dump'!$E$1:$AI$1,0)
),
INDEX('Active Hour''s Dump'!$D$3:$AH$337,
MATCH($C24,'Active Hour''s Dump'!$A$3:$A$337,0),
MATCH(CH$2,'Active Hour''s Dump'!$D$2:$AH$2,0)
))),"")</f>
        <v>1099.8000000000002</v>
      </c>
      <c r="CI24" s="13" t="str">
        <f>_xlfn.IFNA(IF(CI$3="Productivity",
INDEX('Productivity Dump'!$E$4:$AJ$500,
MATCH($A24,'Productivity Dump'!$A$4:$A$500,0),
MATCH(CI$2,'Productivity Dump'!$E$3:$AJ$3,0)
),
IF(CI$3="Attendance",
INDEX('Attendance Dump'!$E$2:$AI$400,
MATCH($A24,'Attendance Dump'!$B$2:$B$400,0),
MATCH(CI$2,'Attendance Dump'!$E$1:$AI$1,0)
),
INDEX('Active Hour''s Dump'!$D$3:$AH$337,
MATCH($C24,'Active Hour''s Dump'!$A$3:$A$337,0),
MATCH(CI$2,'Active Hour''s Dump'!$D$2:$AH$2,0)
))),"")</f>
        <v>P</v>
      </c>
      <c r="CJ24" s="54">
        <f>_xlfn.IFNA(IF(CJ$3="Productivity",
INDEX('Productivity Dump'!$E$4:$AJ$500,
MATCH($A24,'Productivity Dump'!$A$4:$A$500,0),
MATCH(CJ$2,'Productivity Dump'!$E$3:$AJ$3,0)
),
IF(CJ$3="Attendance",
INDEX('Attendance Dump'!$E$2:$AI$400,
MATCH($A24,'Attendance Dump'!$B$2:$B$400,0),
MATCH(CJ$2,'Attendance Dump'!$E$1:$AI$1,0)
),
INDEX('Active Hour''s Dump'!$D$3:$AH$337,
MATCH($C24,'Active Hour''s Dump'!$A$3:$A$337,0),
MATCH(CJ$2,'Active Hour''s Dump'!$D$2:$AH$2,0)
))),"")</f>
        <v>7</v>
      </c>
      <c r="CK24" s="13">
        <f>_xlfn.IFNA(IF(CK$3="Productivity",
INDEX('Productivity Dump'!$E$4:$AJ$500,
MATCH($A24,'Productivity Dump'!$A$4:$A$500,0),
MATCH(CK$2,'Productivity Dump'!$E$3:$AJ$3,0)
),
IF(CK$3="Attendance",
INDEX('Attendance Dump'!$E$2:$AI$400,
MATCH($A24,'Attendance Dump'!$B$2:$B$400,0),
MATCH(CK$2,'Attendance Dump'!$E$1:$AI$1,0)
),
INDEX('Active Hour''s Dump'!$D$3:$AH$337,
MATCH($C24,'Active Hour''s Dump'!$A$3:$A$337,0),
MATCH(CK$2,'Active Hour''s Dump'!$D$2:$AH$2,0)
))),"")</f>
        <v>1083.6979999999999</v>
      </c>
      <c r="CL24" s="13" t="str">
        <f>_xlfn.IFNA(IF(CL$3="Productivity",
INDEX('Productivity Dump'!$E$4:$AJ$500,
MATCH($A24,'Productivity Dump'!$A$4:$A$500,0),
MATCH(CL$2,'Productivity Dump'!$E$3:$AJ$3,0)
),
IF(CL$3="Attendance",
INDEX('Attendance Dump'!$E$2:$AI$400,
MATCH($A24,'Attendance Dump'!$B$2:$B$400,0),
MATCH(CL$2,'Attendance Dump'!$E$1:$AI$1,0)
),
INDEX('Active Hour''s Dump'!$D$3:$AH$337,
MATCH($C24,'Active Hour''s Dump'!$A$3:$A$337,0),
MATCH(CL$2,'Active Hour''s Dump'!$D$2:$AH$2,0)
))),"")</f>
        <v>P</v>
      </c>
      <c r="CM24" s="54">
        <f>_xlfn.IFNA(IF(CM$3="Productivity",
INDEX('Productivity Dump'!$E$4:$AJ$500,
MATCH($A24,'Productivity Dump'!$A$4:$A$500,0),
MATCH(CM$2,'Productivity Dump'!$E$3:$AJ$3,0)
),
IF(CM$3="Attendance",
INDEX('Attendance Dump'!$E$2:$AI$400,
MATCH($A24,'Attendance Dump'!$B$2:$B$400,0),
MATCH(CM$2,'Attendance Dump'!$E$1:$AI$1,0)
),
INDEX('Active Hour''s Dump'!$D$3:$AH$337,
MATCH($C24,'Active Hour''s Dump'!$A$3:$A$337,0),
MATCH(CM$2,'Active Hour''s Dump'!$D$2:$AH$2,0)
))),"")</f>
        <v>8.25</v>
      </c>
      <c r="CN24" s="13">
        <f>_xlfn.IFNA(IF(CN$3="Productivity",
INDEX('Productivity Dump'!$E$4:$AJ$500,
MATCH($A24,'Productivity Dump'!$A$4:$A$500,0),
MATCH(CN$2,'Productivity Dump'!$E$3:$AJ$3,0)
),
IF(CN$3="Attendance",
INDEX('Attendance Dump'!$E$2:$AI$400,
MATCH($A24,'Attendance Dump'!$B$2:$B$400,0),
MATCH(CN$2,'Attendance Dump'!$E$1:$AI$1,0)
),
INDEX('Active Hour''s Dump'!$D$3:$AH$337,
MATCH($C24,'Active Hour''s Dump'!$A$3:$A$337,0),
MATCH(CN$2,'Active Hour''s Dump'!$D$2:$AH$2,0)
))),"")</f>
        <v>0</v>
      </c>
      <c r="CO24" s="13">
        <f>_xlfn.IFNA(IF(CO$3="Productivity",
INDEX('Productivity Dump'!$E$4:$AJ$500,
MATCH($A24,'Productivity Dump'!$A$4:$A$500,0),
MATCH(CO$2,'Productivity Dump'!$E$3:$AJ$3,0)
),
IF(CO$3="Attendance",
INDEX('Attendance Dump'!$E$2:$AI$400,
MATCH($A24,'Attendance Dump'!$B$2:$B$400,0),
MATCH(CO$2,'Attendance Dump'!$E$1:$AI$1,0)
),
INDEX('Active Hour''s Dump'!$D$3:$AH$337,
MATCH($C24,'Active Hour''s Dump'!$A$3:$A$337,0),
MATCH(CO$2,'Active Hour''s Dump'!$D$2:$AH$2,0)
))),"")</f>
        <v>0</v>
      </c>
      <c r="CP24" s="54">
        <f>_xlfn.IFNA(IF(CP$3="Productivity",
INDEX('Productivity Dump'!$E$4:$AJ$500,
MATCH($A24,'Productivity Dump'!$A$4:$A$500,0),
MATCH(CP$2,'Productivity Dump'!$E$3:$AJ$3,0)
),
IF(CP$3="Attendance",
INDEX('Attendance Dump'!$E$2:$AI$400,
MATCH($A24,'Attendance Dump'!$B$2:$B$400,0),
MATCH(CP$2,'Attendance Dump'!$E$1:$AI$1,0)
),
INDEX('Active Hour''s Dump'!$D$3:$AH$337,
MATCH($C24,'Active Hour''s Dump'!$A$3:$A$337,0),
MATCH(CP$2,'Active Hour''s Dump'!$D$2:$AH$2,0)
))),"")</f>
        <v>0</v>
      </c>
      <c r="CQ24" s="13">
        <f>_xlfn.IFNA(IF(CQ$3="Productivity",
INDEX('Productivity Dump'!$E$4:$AJ$500,
MATCH($A24,'Productivity Dump'!$A$4:$A$500,0),
MATCH(CQ$2,'Productivity Dump'!$E$3:$AJ$3,0)
),
IF(CQ$3="Attendance",
INDEX('Attendance Dump'!$E$2:$AI$400,
MATCH($A24,'Attendance Dump'!$B$2:$B$400,0),
MATCH(CQ$2,'Attendance Dump'!$E$1:$AI$1,0)
),
INDEX('Active Hour''s Dump'!$D$3:$AH$337,
MATCH($C24,'Active Hour''s Dump'!$A$3:$A$337,0),
MATCH(CQ$2,'Active Hour''s Dump'!$D$2:$AH$2,0)
))),"")</f>
        <v>0</v>
      </c>
      <c r="CR24" s="13">
        <f>_xlfn.IFNA(IF(CR$3="Productivity",
INDEX('Productivity Dump'!$E$4:$AJ$500,
MATCH($A24,'Productivity Dump'!$A$4:$A$500,0),
MATCH(CR$2,'Productivity Dump'!$E$3:$AJ$3,0)
),
IF(CR$3="Attendance",
INDEX('Attendance Dump'!$E$2:$AI$400,
MATCH($A24,'Attendance Dump'!$B$2:$B$400,0),
MATCH(CR$2,'Attendance Dump'!$E$1:$AI$1,0)
),
INDEX('Active Hour''s Dump'!$D$3:$AH$337,
MATCH($C24,'Active Hour''s Dump'!$A$3:$A$337,0),
MATCH(CR$2,'Active Hour''s Dump'!$D$2:$AH$2,0)
))),"")</f>
        <v>0</v>
      </c>
      <c r="CS24" s="54">
        <f>_xlfn.IFNA(IF(CS$3="Productivity",
INDEX('Productivity Dump'!$E$4:$AJ$500,
MATCH($A24,'Productivity Dump'!$A$4:$A$500,0),
MATCH(CS$2,'Productivity Dump'!$E$3:$AJ$3,0)
),
IF(CS$3="Attendance",
INDEX('Attendance Dump'!$E$2:$AI$400,
MATCH($A24,'Attendance Dump'!$B$2:$B$400,0),
MATCH(CS$2,'Attendance Dump'!$E$1:$AI$1,0)
),
INDEX('Active Hour''s Dump'!$D$3:$AH$337,
MATCH($C24,'Active Hour''s Dump'!$A$3:$A$337,0),
MATCH(CS$2,'Active Hour''s Dump'!$D$2:$AH$2,0)
))),"")</f>
        <v>0</v>
      </c>
      <c r="CT24" s="13">
        <f>_xlfn.IFNA(IF(CT$3="Productivity",
INDEX('Productivity Dump'!$E$4:$AJ$500,
MATCH($A24,'Productivity Dump'!$A$4:$A$500,0),
MATCH(CT$2,'Productivity Dump'!$E$3:$AJ$3,0)
),
IF(CT$3="Attendance",
INDEX('Attendance Dump'!$E$2:$AI$400,
MATCH($A24,'Attendance Dump'!$B$2:$B$400,0),
MATCH(CT$2,'Attendance Dump'!$E$1:$AI$1,0)
),
INDEX('Active Hour''s Dump'!$D$3:$AH$337,
MATCH($C24,'Active Hour''s Dump'!$A$3:$A$337,0),
MATCH(CT$2,'Active Hour''s Dump'!$D$2:$AH$2,0)
))),"")</f>
        <v>0</v>
      </c>
      <c r="CU24" s="13">
        <f>_xlfn.IFNA(IF(CU$3="Productivity",
INDEX('Productivity Dump'!$E$4:$AJ$500,
MATCH($A24,'Productivity Dump'!$A$4:$A$500,0),
MATCH(CU$2,'Productivity Dump'!$E$3:$AJ$3,0)
),
IF(CU$3="Attendance",
INDEX('Attendance Dump'!$E$2:$AI$400,
MATCH($A24,'Attendance Dump'!$B$2:$B$400,0),
MATCH(CU$2,'Attendance Dump'!$E$1:$AI$1,0)
),
INDEX('Active Hour''s Dump'!$D$3:$AH$337,
MATCH($C24,'Active Hour''s Dump'!$A$3:$A$337,0),
MATCH(CU$2,'Active Hour''s Dump'!$D$2:$AH$2,0)
))),"")</f>
        <v>0</v>
      </c>
      <c r="CV24" s="54">
        <f>_xlfn.IFNA(IF(CV$3="Productivity",
INDEX('Productivity Dump'!$E$4:$AJ$500,
MATCH($A24,'Productivity Dump'!$A$4:$A$500,0),
MATCH(CV$2,'Productivity Dump'!$E$3:$AJ$3,0)
),
IF(CV$3="Attendance",
INDEX('Attendance Dump'!$E$2:$AI$400,
MATCH($A24,'Attendance Dump'!$B$2:$B$400,0),
MATCH(CV$2,'Attendance Dump'!$E$1:$AI$1,0)
),
INDEX('Active Hour''s Dump'!$D$3:$AH$337,
MATCH($C24,'Active Hour''s Dump'!$A$3:$A$337,0),
MATCH(CV$2,'Active Hour''s Dump'!$D$2:$AH$2,0)
))),"")</f>
        <v>0</v>
      </c>
      <c r="CW24" s="13"/>
      <c r="CX24" s="13"/>
      <c r="CY24" s="54"/>
      <c r="DA24" s="57">
        <f t="shared" si="59"/>
        <v>151.41666666666669</v>
      </c>
      <c r="DB24" s="35">
        <f t="shared" si="63"/>
        <v>20031.705999999995</v>
      </c>
      <c r="DC24" s="35">
        <f t="shared" si="64"/>
        <v>0</v>
      </c>
      <c r="DD24" s="35">
        <f t="shared" ca="1" si="60"/>
        <v>0</v>
      </c>
      <c r="DF24" s="32" cm="1">
        <f t="array" ref="DF24">SUMPRODUCT(
    (MOD(COLUMN(H24:CV24) - COLUMN(H24), 3) = 0) *
    (H24:CV24 = 0) *
    (I24:CW24 = "P") *
    (COUNTIF(UKHoliday, H$2:CV$2) = 0)
)</f>
        <v>0</v>
      </c>
      <c r="DG24" s="33" cm="1">
        <f t="array" ref="DG24">SUMPRODUCT(
  (MOD(COLUMN(H24:CV24) - COLUMN(H24), 3) = 0) *
  (H24:CV24 &gt; 0) *
  (H24:CV24 &lt; 0.5 * IF(((WEEKDAY(H$2:CV$2, 2) = 1) + (WEEKDAY(H$2:CV$2, 2) = 6)), G24, F24)) *
  (I24:CW24 = "P") *
  (COUNTIF(UKHoliday, H$2:CV$2) = 0)
)</f>
        <v>1</v>
      </c>
      <c r="DH24" s="33" cm="1">
        <f t="array" ref="DH24">SUMPRODUCT(
  (MOD(COLUMN(H24:CV24) - COLUMN(H24), 3) = 0) *
  (H24:CV24 &gt; 0.5 * IF(((WEEKDAY(H$2:CV$2, 2) = 1) + (WEEKDAY(H$2:CV$2, 2) = 6)), $G24, $F24)) *
  (H24:CV24 &lt; 0.8 * IF(((WEEKDAY(H$2:CV$2, 2) = 1) + (WEEKDAY(H$2:CV$2, 2) = 6)), $G24, $F24)) *
  (I24:CW24 = "P") *
  (COUNTIF(UKHoliday, H$2:CV$2) = 0)
)</f>
        <v>0</v>
      </c>
      <c r="DI24" s="33" cm="1">
        <f t="array" ref="DI24">SUMPRODUCT(
  (MOD(COLUMN(H24:CV24) - COLUMN(H24), 3) = 0) *
  (H24:CV24 &gt; 0.8 * IF(((WEEKDAY(H$2:CV$2, 2) = 1) + (WEEKDAY(H$2:CV$2, 2) = 6)), $G24, $F24)) *
  (H24:CV24 &lt; 1 * IF(((WEEKDAY(H$2:CV$2, 2) = 1) + (WEEKDAY(H$2:CV$2, 2) = 6)), $G24, $F24)) *
  (I24:CW24 = "P") *
  (COUNTIF(UKHoliday, H$2:CV$2) = 0)
)</f>
        <v>4</v>
      </c>
    </row>
    <row r="25" spans="1:113" x14ac:dyDescent="0.3">
      <c r="A25" s="8" t="s">
        <v>278</v>
      </c>
      <c r="B25" s="8" t="s">
        <v>277</v>
      </c>
      <c r="C25" s="9" t="s">
        <v>717</v>
      </c>
      <c r="D25" s="62" t="s">
        <v>945</v>
      </c>
      <c r="E25" s="35">
        <v>22500</v>
      </c>
      <c r="F25" s="35">
        <f t="shared" si="61"/>
        <v>1125</v>
      </c>
      <c r="G25" s="35">
        <f t="shared" si="62"/>
        <v>562.5</v>
      </c>
      <c r="H25" s="13">
        <f>_xlfn.IFNA(IF(H$3="Productivity",
INDEX('Productivity Dump'!$E$4:$AJ$500,
MATCH($A25,'Productivity Dump'!$A$4:$A$500,0),
MATCH(H$2,'Productivity Dump'!$E$3:$AJ$3,0)
),
IF(H$3="Attendance",
INDEX('Attendance Dump'!$E$2:$AI$400,
MATCH($A25,'Attendance Dump'!$B$2:$B$400,0),
MATCH(H$2,'Attendance Dump'!$E$1:$AI$1,0)
),
INDEX('Active Hour''s Dump'!$D$3:$AH$337,
MATCH($C25,'Active Hour''s Dump'!$A$3:$A$337,0),
MATCH(H$2,'Active Hour''s Dump'!$D$2:$AH$2,0)
))),"")</f>
        <v>1196.2310000000002</v>
      </c>
      <c r="I25" s="13" t="str">
        <f>_xlfn.IFNA(IF(I$3="Productivity",
INDEX('Productivity Dump'!$E$4:$AJ$500,
MATCH($A25,'Productivity Dump'!$A$4:$A$500,0),
MATCH(I$2,'Productivity Dump'!$E$3:$AJ$3,0)
),
IF(I$3="Attendance",
INDEX('Attendance Dump'!$E$2:$AI$400,
MATCH($A25,'Attendance Dump'!$B$2:$B$400,0),
MATCH(I$2,'Attendance Dump'!$E$1:$AI$1,0)
),
INDEX('Active Hour''s Dump'!$D$3:$AH$337,
MATCH($C25,'Active Hour''s Dump'!$A$3:$A$337,0),
MATCH(I$2,'Active Hour''s Dump'!$D$2:$AH$2,0)
))),"")</f>
        <v>P</v>
      </c>
      <c r="J25" s="54">
        <f>_xlfn.IFNA(IF(J$3="Productivity",
INDEX('Productivity Dump'!$E$4:$AJ$500,
MATCH($A25,'Productivity Dump'!$A$4:$A$500,0),
MATCH(J$2,'Productivity Dump'!$E$3:$AJ$3,0)
),
IF(J$3="Attendance",
INDEX('Attendance Dump'!$E$2:$AI$400,
MATCH($A25,'Attendance Dump'!$B$2:$B$400,0),
MATCH(J$2,'Attendance Dump'!$E$1:$AI$1,0)
),
INDEX('Active Hour''s Dump'!$D$3:$AH$337,
MATCH($C25,'Active Hour''s Dump'!$A$3:$A$337,0),
MATCH(J$2,'Active Hour''s Dump'!$D$2:$AH$2,0)
))),"")</f>
        <v>6.5833333333333304</v>
      </c>
      <c r="K25" s="13">
        <f>_xlfn.IFNA(IF(K$3="Productivity",
INDEX('Productivity Dump'!$E$4:$AJ$500,
MATCH($A25,'Productivity Dump'!$A$4:$A$500,0),
MATCH(K$2,'Productivity Dump'!$E$3:$AJ$3,0)
),
IF(K$3="Attendance",
INDEX('Attendance Dump'!$E$2:$AI$400,
MATCH($A25,'Attendance Dump'!$B$2:$B$400,0),
MATCH(K$2,'Attendance Dump'!$E$1:$AI$1,0)
),
INDEX('Active Hour''s Dump'!$D$3:$AH$337,
MATCH($C25,'Active Hour''s Dump'!$A$3:$A$337,0),
MATCH(K$2,'Active Hour''s Dump'!$D$2:$AH$2,0)
))),"")</f>
        <v>1204.3110000000001</v>
      </c>
      <c r="L25" s="13" t="str">
        <f>_xlfn.IFNA(IF(L$3="Productivity",
INDEX('Productivity Dump'!$E$4:$AJ$500,
MATCH($A25,'Productivity Dump'!$A$4:$A$500,0),
MATCH(L$2,'Productivity Dump'!$E$3:$AJ$3,0)
),
IF(L$3="Attendance",
INDEX('Attendance Dump'!$E$2:$AI$400,
MATCH($A25,'Attendance Dump'!$B$2:$B$400,0),
MATCH(L$2,'Attendance Dump'!$E$1:$AI$1,0)
),
INDEX('Active Hour''s Dump'!$D$3:$AH$337,
MATCH($C25,'Active Hour''s Dump'!$A$3:$A$337,0),
MATCH(L$2,'Active Hour''s Dump'!$D$2:$AH$2,0)
))),"")</f>
        <v>P</v>
      </c>
      <c r="M25" s="54">
        <f>_xlfn.IFNA(IF(M$3="Productivity",
INDEX('Productivity Dump'!$E$4:$AJ$500,
MATCH($A25,'Productivity Dump'!$A$4:$A$500,0),
MATCH(M$2,'Productivity Dump'!$E$3:$AJ$3,0)
),
IF(M$3="Attendance",
INDEX('Attendance Dump'!$E$2:$AI$400,
MATCH($A25,'Attendance Dump'!$B$2:$B$400,0),
MATCH(M$2,'Attendance Dump'!$E$1:$AI$1,0)
),
INDEX('Active Hour''s Dump'!$D$3:$AH$337,
MATCH($C25,'Active Hour''s Dump'!$A$3:$A$337,0),
MATCH(M$2,'Active Hour''s Dump'!$D$2:$AH$2,0)
))),"")</f>
        <v>9.0833333333333304</v>
      </c>
      <c r="N25" s="13">
        <f>_xlfn.IFNA(IF(N$3="Productivity",
INDEX('Productivity Dump'!$E$4:$AJ$500,
MATCH($A25,'Productivity Dump'!$A$4:$A$500,0),
MATCH(N$2,'Productivity Dump'!$E$3:$AJ$3,0)
),
IF(N$3="Attendance",
INDEX('Attendance Dump'!$E$2:$AI$400,
MATCH($A25,'Attendance Dump'!$B$2:$B$400,0),
MATCH(N$2,'Attendance Dump'!$E$1:$AI$1,0)
),
INDEX('Active Hour''s Dump'!$D$3:$AH$337,
MATCH($C25,'Active Hour''s Dump'!$A$3:$A$337,0),
MATCH(N$2,'Active Hour''s Dump'!$D$2:$AH$2,0)
))),"")</f>
        <v>922.10199999999998</v>
      </c>
      <c r="O25" s="13" t="str">
        <f>_xlfn.IFNA(IF(O$3="Productivity",
INDEX('Productivity Dump'!$E$4:$AJ$500,
MATCH($A25,'Productivity Dump'!$A$4:$A$500,0),
MATCH(O$2,'Productivity Dump'!$E$3:$AJ$3,0)
),
IF(O$3="Attendance",
INDEX('Attendance Dump'!$E$2:$AI$400,
MATCH($A25,'Attendance Dump'!$B$2:$B$400,0),
MATCH(O$2,'Attendance Dump'!$E$1:$AI$1,0)
),
INDEX('Active Hour''s Dump'!$D$3:$AH$337,
MATCH($C25,'Active Hour''s Dump'!$A$3:$A$337,0),
MATCH(O$2,'Active Hour''s Dump'!$D$2:$AH$2,0)
))),"")</f>
        <v>P</v>
      </c>
      <c r="P25" s="54">
        <f>_xlfn.IFNA(IF(P$3="Productivity",
INDEX('Productivity Dump'!$E$4:$AJ$500,
MATCH($A25,'Productivity Dump'!$A$4:$A$500,0),
MATCH(P$2,'Productivity Dump'!$E$3:$AJ$3,0)
),
IF(P$3="Attendance",
INDEX('Attendance Dump'!$E$2:$AI$400,
MATCH($A25,'Attendance Dump'!$B$2:$B$400,0),
MATCH(P$2,'Attendance Dump'!$E$1:$AI$1,0)
),
INDEX('Active Hour''s Dump'!$D$3:$AH$337,
MATCH($C25,'Active Hour''s Dump'!$A$3:$A$337,0),
MATCH(P$2,'Active Hour''s Dump'!$D$2:$AH$2,0)
))),"")</f>
        <v>4.75</v>
      </c>
      <c r="Q25" s="13">
        <f>_xlfn.IFNA(IF(Q$3="Productivity",
INDEX('Productivity Dump'!$E$4:$AJ$500,
MATCH($A25,'Productivity Dump'!$A$4:$A$500,0),
MATCH(Q$2,'Productivity Dump'!$E$3:$AJ$3,0)
),
IF(Q$3="Attendance",
INDEX('Attendance Dump'!$E$2:$AI$400,
MATCH($A25,'Attendance Dump'!$B$2:$B$400,0),
MATCH(Q$2,'Attendance Dump'!$E$1:$AI$1,0)
),
INDEX('Active Hour''s Dump'!$D$3:$AH$337,
MATCH($C25,'Active Hour''s Dump'!$A$3:$A$337,0),
MATCH(Q$2,'Active Hour''s Dump'!$D$2:$AH$2,0)
))),"")</f>
        <v>0</v>
      </c>
      <c r="R25" s="13" t="str">
        <f>_xlfn.IFNA(IF(R$3="Productivity",
INDEX('Productivity Dump'!$E$4:$AJ$500,
MATCH($A25,'Productivity Dump'!$A$4:$A$500,0),
MATCH(R$2,'Productivity Dump'!$E$3:$AJ$3,0)
),
IF(R$3="Attendance",
INDEX('Attendance Dump'!$E$2:$AI$400,
MATCH($A25,'Attendance Dump'!$B$2:$B$400,0),
MATCH(R$2,'Attendance Dump'!$E$1:$AI$1,0)
),
INDEX('Active Hour''s Dump'!$D$3:$AH$337,
MATCH($C25,'Active Hour''s Dump'!$A$3:$A$337,0),
MATCH(R$2,'Active Hour''s Dump'!$D$2:$AH$2,0)
))),"")</f>
        <v>WO</v>
      </c>
      <c r="S25" s="54">
        <f>_xlfn.IFNA(IF(S$3="Productivity",
INDEX('Productivity Dump'!$E$4:$AJ$500,
MATCH($A25,'Productivity Dump'!$A$4:$A$500,0),
MATCH(S$2,'Productivity Dump'!$E$3:$AJ$3,0)
),
IF(S$3="Attendance",
INDEX('Attendance Dump'!$E$2:$AI$400,
MATCH($A25,'Attendance Dump'!$B$2:$B$400,0),
MATCH(S$2,'Attendance Dump'!$E$1:$AI$1,0)
),
INDEX('Active Hour''s Dump'!$D$3:$AH$337,
MATCH($C25,'Active Hour''s Dump'!$A$3:$A$337,0),
MATCH(S$2,'Active Hour''s Dump'!$D$2:$AH$2,0)
))),"")</f>
        <v>0</v>
      </c>
      <c r="T25" s="13">
        <f>_xlfn.IFNA(IF(T$3="Productivity",
INDEX('Productivity Dump'!$E$4:$AJ$500,
MATCH($A25,'Productivity Dump'!$A$4:$A$500,0),
MATCH(T$2,'Productivity Dump'!$E$3:$AJ$3,0)
),
IF(T$3="Attendance",
INDEX('Attendance Dump'!$E$2:$AI$400,
MATCH($A25,'Attendance Dump'!$B$2:$B$400,0),
MATCH(T$2,'Attendance Dump'!$E$1:$AI$1,0)
),
INDEX('Active Hour''s Dump'!$D$3:$AH$337,
MATCH($C25,'Active Hour''s Dump'!$A$3:$A$337,0),
MATCH(T$2,'Active Hour''s Dump'!$D$2:$AH$2,0)
))),"")</f>
        <v>454.14899999999994</v>
      </c>
      <c r="U25" s="13" t="str">
        <f>_xlfn.IFNA(IF(U$3="Productivity",
INDEX('Productivity Dump'!$E$4:$AJ$500,
MATCH($A25,'Productivity Dump'!$A$4:$A$500,0),
MATCH(U$2,'Productivity Dump'!$E$3:$AJ$3,0)
),
IF(U$3="Attendance",
INDEX('Attendance Dump'!$E$2:$AI$400,
MATCH($A25,'Attendance Dump'!$B$2:$B$400,0),
MATCH(U$2,'Attendance Dump'!$E$1:$AI$1,0)
),
INDEX('Active Hour''s Dump'!$D$3:$AH$337,
MATCH($C25,'Active Hour''s Dump'!$A$3:$A$337,0),
MATCH(U$2,'Active Hour''s Dump'!$D$2:$AH$2,0)
))),"")</f>
        <v>P</v>
      </c>
      <c r="V25" s="54">
        <f>_xlfn.IFNA(IF(V$3="Productivity",
INDEX('Productivity Dump'!$E$4:$AJ$500,
MATCH($A25,'Productivity Dump'!$A$4:$A$500,0),
MATCH(V$2,'Productivity Dump'!$E$3:$AJ$3,0)
),
IF(V$3="Attendance",
INDEX('Attendance Dump'!$E$2:$AI$400,
MATCH($A25,'Attendance Dump'!$B$2:$B$400,0),
MATCH(V$2,'Attendance Dump'!$E$1:$AI$1,0)
),
INDEX('Active Hour''s Dump'!$D$3:$AH$337,
MATCH($C25,'Active Hour''s Dump'!$A$3:$A$337,0),
MATCH(V$2,'Active Hour''s Dump'!$D$2:$AH$2,0)
))),"")</f>
        <v>2.8333333333333299</v>
      </c>
      <c r="W25" s="13">
        <f>_xlfn.IFNA(IF(W$3="Productivity",
INDEX('Productivity Dump'!$E$4:$AJ$500,
MATCH($A25,'Productivity Dump'!$A$4:$A$500,0),
MATCH(W$2,'Productivity Dump'!$E$3:$AJ$3,0)
),
IF(W$3="Attendance",
INDEX('Attendance Dump'!$E$2:$AI$400,
MATCH($A25,'Attendance Dump'!$B$2:$B$400,0),
MATCH(W$2,'Attendance Dump'!$E$1:$AI$1,0)
),
INDEX('Active Hour''s Dump'!$D$3:$AH$337,
MATCH($C25,'Active Hour''s Dump'!$A$3:$A$337,0),
MATCH(W$2,'Active Hour''s Dump'!$D$2:$AH$2,0)
))),"")</f>
        <v>1076.2059999999999</v>
      </c>
      <c r="X25" s="13" t="str">
        <f>_xlfn.IFNA(IF(X$3="Productivity",
INDEX('Productivity Dump'!$E$4:$AJ$500,
MATCH($A25,'Productivity Dump'!$A$4:$A$500,0),
MATCH(X$2,'Productivity Dump'!$E$3:$AJ$3,0)
),
IF(X$3="Attendance",
INDEX('Attendance Dump'!$E$2:$AI$400,
MATCH($A25,'Attendance Dump'!$B$2:$B$400,0),
MATCH(X$2,'Attendance Dump'!$E$1:$AI$1,0)
),
INDEX('Active Hour''s Dump'!$D$3:$AH$337,
MATCH($C25,'Active Hour''s Dump'!$A$3:$A$337,0),
MATCH(X$2,'Active Hour''s Dump'!$D$2:$AH$2,0)
))),"")</f>
        <v>P</v>
      </c>
      <c r="Y25" s="54">
        <f>_xlfn.IFNA(IF(Y$3="Productivity",
INDEX('Productivity Dump'!$E$4:$AJ$500,
MATCH($A25,'Productivity Dump'!$A$4:$A$500,0),
MATCH(Y$2,'Productivity Dump'!$E$3:$AJ$3,0)
),
IF(Y$3="Attendance",
INDEX('Attendance Dump'!$E$2:$AI$400,
MATCH($A25,'Attendance Dump'!$B$2:$B$400,0),
MATCH(Y$2,'Attendance Dump'!$E$1:$AI$1,0)
),
INDEX('Active Hour''s Dump'!$D$3:$AH$337,
MATCH($C25,'Active Hour''s Dump'!$A$3:$A$337,0),
MATCH(Y$2,'Active Hour''s Dump'!$D$2:$AH$2,0)
))),"")</f>
        <v>7.75</v>
      </c>
      <c r="Z25" s="13">
        <f>_xlfn.IFNA(IF(Z$3="Productivity",
INDEX('Productivity Dump'!$E$4:$AJ$500,
MATCH($A25,'Productivity Dump'!$A$4:$A$500,0),
MATCH(Z$2,'Productivity Dump'!$E$3:$AJ$3,0)
),
IF(Z$3="Attendance",
INDEX('Attendance Dump'!$E$2:$AI$400,
MATCH($A25,'Attendance Dump'!$B$2:$B$400,0),
MATCH(Z$2,'Attendance Dump'!$E$1:$AI$1,0)
),
INDEX('Active Hour''s Dump'!$D$3:$AH$337,
MATCH($C25,'Active Hour''s Dump'!$A$3:$A$337,0),
MATCH(Z$2,'Active Hour''s Dump'!$D$2:$AH$2,0)
))),"")</f>
        <v>1061.9930000000002</v>
      </c>
      <c r="AA25" s="13" t="str">
        <f>_xlfn.IFNA(IF(AA$3="Productivity",
INDEX('Productivity Dump'!$E$4:$AJ$500,
MATCH($A25,'Productivity Dump'!$A$4:$A$500,0),
MATCH(AA$2,'Productivity Dump'!$E$3:$AJ$3,0)
),
IF(AA$3="Attendance",
INDEX('Attendance Dump'!$E$2:$AI$400,
MATCH($A25,'Attendance Dump'!$B$2:$B$400,0),
MATCH(AA$2,'Attendance Dump'!$E$1:$AI$1,0)
),
INDEX('Active Hour''s Dump'!$D$3:$AH$337,
MATCH($C25,'Active Hour''s Dump'!$A$3:$A$337,0),
MATCH(AA$2,'Active Hour''s Dump'!$D$2:$AH$2,0)
))),"")</f>
        <v>P</v>
      </c>
      <c r="AB25" s="54">
        <f>_xlfn.IFNA(IF(AB$3="Productivity",
INDEX('Productivity Dump'!$E$4:$AJ$500,
MATCH($A25,'Productivity Dump'!$A$4:$A$500,0),
MATCH(AB$2,'Productivity Dump'!$E$3:$AJ$3,0)
),
IF(AB$3="Attendance",
INDEX('Attendance Dump'!$E$2:$AI$400,
MATCH($A25,'Attendance Dump'!$B$2:$B$400,0),
MATCH(AB$2,'Attendance Dump'!$E$1:$AI$1,0)
),
INDEX('Active Hour''s Dump'!$D$3:$AH$337,
MATCH($C25,'Active Hour''s Dump'!$A$3:$A$337,0),
MATCH(AB$2,'Active Hour''s Dump'!$D$2:$AH$2,0)
))),"")</f>
        <v>6</v>
      </c>
      <c r="AC25" s="13">
        <f>_xlfn.IFNA(IF(AC$3="Productivity",
INDEX('Productivity Dump'!$E$4:$AJ$500,
MATCH($A25,'Productivity Dump'!$A$4:$A$500,0),
MATCH(AC$2,'Productivity Dump'!$E$3:$AJ$3,0)
),
IF(AC$3="Attendance",
INDEX('Attendance Dump'!$E$2:$AI$400,
MATCH($A25,'Attendance Dump'!$B$2:$B$400,0),
MATCH(AC$2,'Attendance Dump'!$E$1:$AI$1,0)
),
INDEX('Active Hour''s Dump'!$D$3:$AH$337,
MATCH($C25,'Active Hour''s Dump'!$A$3:$A$337,0),
MATCH(AC$2,'Active Hour''s Dump'!$D$2:$AH$2,0)
))),"")</f>
        <v>1043.1619999999998</v>
      </c>
      <c r="AD25" s="13" t="str">
        <f>_xlfn.IFNA(IF(AD$3="Productivity",
INDEX('Productivity Dump'!$E$4:$AJ$500,
MATCH($A25,'Productivity Dump'!$A$4:$A$500,0),
MATCH(AD$2,'Productivity Dump'!$E$3:$AJ$3,0)
),
IF(AD$3="Attendance",
INDEX('Attendance Dump'!$E$2:$AI$400,
MATCH($A25,'Attendance Dump'!$B$2:$B$400,0),
MATCH(AD$2,'Attendance Dump'!$E$1:$AI$1,0)
),
INDEX('Active Hour''s Dump'!$D$3:$AH$337,
MATCH($C25,'Active Hour''s Dump'!$A$3:$A$337,0),
MATCH(AD$2,'Active Hour''s Dump'!$D$2:$AH$2,0)
))),"")</f>
        <v>P</v>
      </c>
      <c r="AE25" s="54">
        <f>_xlfn.IFNA(IF(AE$3="Productivity",
INDEX('Productivity Dump'!$E$4:$AJ$500,
MATCH($A25,'Productivity Dump'!$A$4:$A$500,0),
MATCH(AE$2,'Productivity Dump'!$E$3:$AJ$3,0)
),
IF(AE$3="Attendance",
INDEX('Attendance Dump'!$E$2:$AI$400,
MATCH($A25,'Attendance Dump'!$B$2:$B$400,0),
MATCH(AE$2,'Attendance Dump'!$E$1:$AI$1,0)
),
INDEX('Active Hour''s Dump'!$D$3:$AH$337,
MATCH($C25,'Active Hour''s Dump'!$A$3:$A$337,0),
MATCH(AE$2,'Active Hour''s Dump'!$D$2:$AH$2,0)
))),"")</f>
        <v>6.25</v>
      </c>
      <c r="AF25" s="13">
        <f>_xlfn.IFNA(IF(AF$3="Productivity",
INDEX('Productivity Dump'!$E$4:$AJ$500,
MATCH($A25,'Productivity Dump'!$A$4:$A$500,0),
MATCH(AF$2,'Productivity Dump'!$E$3:$AJ$3,0)
),
IF(AF$3="Attendance",
INDEX('Attendance Dump'!$E$2:$AI$400,
MATCH($A25,'Attendance Dump'!$B$2:$B$400,0),
MATCH(AF$2,'Attendance Dump'!$E$1:$AI$1,0)
),
INDEX('Active Hour''s Dump'!$D$3:$AH$337,
MATCH($C25,'Active Hour''s Dump'!$A$3:$A$337,0),
MATCH(AF$2,'Active Hour''s Dump'!$D$2:$AH$2,0)
))),"")</f>
        <v>1044.837</v>
      </c>
      <c r="AG25" s="13" t="str">
        <f>_xlfn.IFNA(IF(AG$3="Productivity",
INDEX('Productivity Dump'!$E$4:$AJ$500,
MATCH($A25,'Productivity Dump'!$A$4:$A$500,0),
MATCH(AG$2,'Productivity Dump'!$E$3:$AJ$3,0)
),
IF(AG$3="Attendance",
INDEX('Attendance Dump'!$E$2:$AI$400,
MATCH($A25,'Attendance Dump'!$B$2:$B$400,0),
MATCH(AG$2,'Attendance Dump'!$E$1:$AI$1,0)
),
INDEX('Active Hour''s Dump'!$D$3:$AH$337,
MATCH($C25,'Active Hour''s Dump'!$A$3:$A$337,0),
MATCH(AG$2,'Active Hour''s Dump'!$D$2:$AH$2,0)
))),"")</f>
        <v>P</v>
      </c>
      <c r="AH25" s="54">
        <f>_xlfn.IFNA(IF(AH$3="Productivity",
INDEX('Productivity Dump'!$E$4:$AJ$500,
MATCH($A25,'Productivity Dump'!$A$4:$A$500,0),
MATCH(AH$2,'Productivity Dump'!$E$3:$AJ$3,0)
),
IF(AH$3="Attendance",
INDEX('Attendance Dump'!$E$2:$AI$400,
MATCH($A25,'Attendance Dump'!$B$2:$B$400,0),
MATCH(AH$2,'Attendance Dump'!$E$1:$AI$1,0)
),
INDEX('Active Hour''s Dump'!$D$3:$AH$337,
MATCH($C25,'Active Hour''s Dump'!$A$3:$A$337,0),
MATCH(AH$2,'Active Hour''s Dump'!$D$2:$AH$2,0)
))),"")</f>
        <v>7</v>
      </c>
      <c r="AI25" s="13">
        <f>_xlfn.IFNA(IF(AI$3="Productivity",
INDEX('Productivity Dump'!$E$4:$AJ$500,
MATCH($A25,'Productivity Dump'!$A$4:$A$500,0),
MATCH(AI$2,'Productivity Dump'!$E$3:$AJ$3,0)
),
IF(AI$3="Attendance",
INDEX('Attendance Dump'!$E$2:$AI$400,
MATCH($A25,'Attendance Dump'!$B$2:$B$400,0),
MATCH(AI$2,'Attendance Dump'!$E$1:$AI$1,0)
),
INDEX('Active Hour''s Dump'!$D$3:$AH$337,
MATCH($C25,'Active Hour''s Dump'!$A$3:$A$337,0),
MATCH(AI$2,'Active Hour''s Dump'!$D$2:$AH$2,0)
))),"")</f>
        <v>1093.2699999999998</v>
      </c>
      <c r="AJ25" s="13" t="str">
        <f>_xlfn.IFNA(IF(AJ$3="Productivity",
INDEX('Productivity Dump'!$E$4:$AJ$500,
MATCH($A25,'Productivity Dump'!$A$4:$A$500,0),
MATCH(AJ$2,'Productivity Dump'!$E$3:$AJ$3,0)
),
IF(AJ$3="Attendance",
INDEX('Attendance Dump'!$E$2:$AI$400,
MATCH($A25,'Attendance Dump'!$B$2:$B$400,0),
MATCH(AJ$2,'Attendance Dump'!$E$1:$AI$1,0)
),
INDEX('Active Hour''s Dump'!$D$3:$AH$337,
MATCH($C25,'Active Hour''s Dump'!$A$3:$A$337,0),
MATCH(AJ$2,'Active Hour''s Dump'!$D$2:$AH$2,0)
))),"")</f>
        <v>P</v>
      </c>
      <c r="AK25" s="54">
        <f>_xlfn.IFNA(IF(AK$3="Productivity",
INDEX('Productivity Dump'!$E$4:$AJ$500,
MATCH($A25,'Productivity Dump'!$A$4:$A$500,0),
MATCH(AK$2,'Productivity Dump'!$E$3:$AJ$3,0)
),
IF(AK$3="Attendance",
INDEX('Attendance Dump'!$E$2:$AI$400,
MATCH($A25,'Attendance Dump'!$B$2:$B$400,0),
MATCH(AK$2,'Attendance Dump'!$E$1:$AI$1,0)
),
INDEX('Active Hour''s Dump'!$D$3:$AH$337,
MATCH($C25,'Active Hour''s Dump'!$A$3:$A$337,0),
MATCH(AK$2,'Active Hour''s Dump'!$D$2:$AH$2,0)
))),"")</f>
        <v>7.3333333333333304</v>
      </c>
      <c r="AL25" s="13">
        <f>_xlfn.IFNA(IF(AL$3="Productivity",
INDEX('Productivity Dump'!$E$4:$AJ$500,
MATCH($A25,'Productivity Dump'!$A$4:$A$500,0),
MATCH(AL$2,'Productivity Dump'!$E$3:$AJ$3,0)
),
IF(AL$3="Attendance",
INDEX('Attendance Dump'!$E$2:$AI$400,
MATCH($A25,'Attendance Dump'!$B$2:$B$400,0),
MATCH(AL$2,'Attendance Dump'!$E$1:$AI$1,0)
),
INDEX('Active Hour''s Dump'!$D$3:$AH$337,
MATCH($C25,'Active Hour''s Dump'!$A$3:$A$337,0),
MATCH(AL$2,'Active Hour''s Dump'!$D$2:$AH$2,0)
))),"")</f>
        <v>0</v>
      </c>
      <c r="AM25" s="13" t="str">
        <f>_xlfn.IFNA(IF(AM$3="Productivity",
INDEX('Productivity Dump'!$E$4:$AJ$500,
MATCH($A25,'Productivity Dump'!$A$4:$A$500,0),
MATCH(AM$2,'Productivity Dump'!$E$3:$AJ$3,0)
),
IF(AM$3="Attendance",
INDEX('Attendance Dump'!$E$2:$AI$400,
MATCH($A25,'Attendance Dump'!$B$2:$B$400,0),
MATCH(AM$2,'Attendance Dump'!$E$1:$AI$1,0)
),
INDEX('Active Hour''s Dump'!$D$3:$AH$337,
MATCH($C25,'Active Hour''s Dump'!$A$3:$A$337,0),
MATCH(AM$2,'Active Hour''s Dump'!$D$2:$AH$2,0)
))),"")</f>
        <v>WO</v>
      </c>
      <c r="AN25" s="54">
        <f>_xlfn.IFNA(IF(AN$3="Productivity",
INDEX('Productivity Dump'!$E$4:$AJ$500,
MATCH($A25,'Productivity Dump'!$A$4:$A$500,0),
MATCH(AN$2,'Productivity Dump'!$E$3:$AJ$3,0)
),
IF(AN$3="Attendance",
INDEX('Attendance Dump'!$E$2:$AI$400,
MATCH($A25,'Attendance Dump'!$B$2:$B$400,0),
MATCH(AN$2,'Attendance Dump'!$E$1:$AI$1,0)
),
INDEX('Active Hour''s Dump'!$D$3:$AH$337,
MATCH($C25,'Active Hour''s Dump'!$A$3:$A$337,0),
MATCH(AN$2,'Active Hour''s Dump'!$D$2:$AH$2,0)
))),"")</f>
        <v>0</v>
      </c>
      <c r="AO25" s="13">
        <f>_xlfn.IFNA(IF(AO$3="Productivity",
INDEX('Productivity Dump'!$E$4:$AJ$500,
MATCH($A25,'Productivity Dump'!$A$4:$A$500,0),
MATCH(AO$2,'Productivity Dump'!$E$3:$AJ$3,0)
),
IF(AO$3="Attendance",
INDEX('Attendance Dump'!$E$2:$AI$400,
MATCH($A25,'Attendance Dump'!$B$2:$B$400,0),
MATCH(AO$2,'Attendance Dump'!$E$1:$AI$1,0)
),
INDEX('Active Hour''s Dump'!$D$3:$AH$337,
MATCH($C25,'Active Hour''s Dump'!$A$3:$A$337,0),
MATCH(AO$2,'Active Hour''s Dump'!$D$2:$AH$2,0)
))),"")</f>
        <v>519.65800000000002</v>
      </c>
      <c r="AP25" s="13" t="str">
        <f>_xlfn.IFNA(IF(AP$3="Productivity",
INDEX('Productivity Dump'!$E$4:$AJ$500,
MATCH($A25,'Productivity Dump'!$A$4:$A$500,0),
MATCH(AP$2,'Productivity Dump'!$E$3:$AJ$3,0)
),
IF(AP$3="Attendance",
INDEX('Attendance Dump'!$E$2:$AI$400,
MATCH($A25,'Attendance Dump'!$B$2:$B$400,0),
MATCH(AP$2,'Attendance Dump'!$E$1:$AI$1,0)
),
INDEX('Active Hour''s Dump'!$D$3:$AH$337,
MATCH($C25,'Active Hour''s Dump'!$A$3:$A$337,0),
MATCH(AP$2,'Active Hour''s Dump'!$D$2:$AH$2,0)
))),"")</f>
        <v>P</v>
      </c>
      <c r="AQ25" s="54">
        <f>_xlfn.IFNA(IF(AQ$3="Productivity",
INDEX('Productivity Dump'!$E$4:$AJ$500,
MATCH($A25,'Productivity Dump'!$A$4:$A$500,0),
MATCH(AQ$2,'Productivity Dump'!$E$3:$AJ$3,0)
),
IF(AQ$3="Attendance",
INDEX('Attendance Dump'!$E$2:$AI$400,
MATCH($A25,'Attendance Dump'!$B$2:$B$400,0),
MATCH(AQ$2,'Attendance Dump'!$E$1:$AI$1,0)
),
INDEX('Active Hour''s Dump'!$D$3:$AH$337,
MATCH($C25,'Active Hour''s Dump'!$A$3:$A$337,0),
MATCH(AQ$2,'Active Hour''s Dump'!$D$2:$AH$2,0)
))),"")</f>
        <v>3.5833333333333299</v>
      </c>
      <c r="AR25" s="13">
        <f>_xlfn.IFNA(IF(AR$3="Productivity",
INDEX('Productivity Dump'!$E$4:$AJ$500,
MATCH($A25,'Productivity Dump'!$A$4:$A$500,0),
MATCH(AR$2,'Productivity Dump'!$E$3:$AJ$3,0)
),
IF(AR$3="Attendance",
INDEX('Attendance Dump'!$E$2:$AI$400,
MATCH($A25,'Attendance Dump'!$B$2:$B$400,0),
MATCH(AR$2,'Attendance Dump'!$E$1:$AI$1,0)
),
INDEX('Active Hour''s Dump'!$D$3:$AH$337,
MATCH($C25,'Active Hour''s Dump'!$A$3:$A$337,0),
MATCH(AR$2,'Active Hour''s Dump'!$D$2:$AH$2,0)
))),"")</f>
        <v>1013.5810000000001</v>
      </c>
      <c r="AS25" s="13" t="str">
        <f>_xlfn.IFNA(IF(AS$3="Productivity",
INDEX('Productivity Dump'!$E$4:$AJ$500,
MATCH($A25,'Productivity Dump'!$A$4:$A$500,0),
MATCH(AS$2,'Productivity Dump'!$E$3:$AJ$3,0)
),
IF(AS$3="Attendance",
INDEX('Attendance Dump'!$E$2:$AI$400,
MATCH($A25,'Attendance Dump'!$B$2:$B$400,0),
MATCH(AS$2,'Attendance Dump'!$E$1:$AI$1,0)
),
INDEX('Active Hour''s Dump'!$D$3:$AH$337,
MATCH($C25,'Active Hour''s Dump'!$A$3:$A$337,0),
MATCH(AS$2,'Active Hour''s Dump'!$D$2:$AH$2,0)
))),"")</f>
        <v>P</v>
      </c>
      <c r="AT25" s="54">
        <f>_xlfn.IFNA(IF(AT$3="Productivity",
INDEX('Productivity Dump'!$E$4:$AJ$500,
MATCH($A25,'Productivity Dump'!$A$4:$A$500,0),
MATCH(AT$2,'Productivity Dump'!$E$3:$AJ$3,0)
),
IF(AT$3="Attendance",
INDEX('Attendance Dump'!$E$2:$AI$400,
MATCH($A25,'Attendance Dump'!$B$2:$B$400,0),
MATCH(AT$2,'Attendance Dump'!$E$1:$AI$1,0)
),
INDEX('Active Hour''s Dump'!$D$3:$AH$337,
MATCH($C25,'Active Hour''s Dump'!$A$3:$A$337,0),
MATCH(AT$2,'Active Hour''s Dump'!$D$2:$AH$2,0)
))),"")</f>
        <v>7.5</v>
      </c>
      <c r="AU25" s="13">
        <f>_xlfn.IFNA(IF(AU$3="Productivity",
INDEX('Productivity Dump'!$E$4:$AJ$500,
MATCH($A25,'Productivity Dump'!$A$4:$A$500,0),
MATCH(AU$2,'Productivity Dump'!$E$3:$AJ$3,0)
),
IF(AU$3="Attendance",
INDEX('Attendance Dump'!$E$2:$AI$400,
MATCH($A25,'Attendance Dump'!$B$2:$B$400,0),
MATCH(AU$2,'Attendance Dump'!$E$1:$AI$1,0)
),
INDEX('Active Hour''s Dump'!$D$3:$AH$337,
MATCH($C25,'Active Hour''s Dump'!$A$3:$A$337,0),
MATCH(AU$2,'Active Hour''s Dump'!$D$2:$AH$2,0)
))),"")</f>
        <v>1055.0339999999997</v>
      </c>
      <c r="AV25" s="13" t="str">
        <f>_xlfn.IFNA(IF(AV$3="Productivity",
INDEX('Productivity Dump'!$E$4:$AJ$500,
MATCH($A25,'Productivity Dump'!$A$4:$A$500,0),
MATCH(AV$2,'Productivity Dump'!$E$3:$AJ$3,0)
),
IF(AV$3="Attendance",
INDEX('Attendance Dump'!$E$2:$AI$400,
MATCH($A25,'Attendance Dump'!$B$2:$B$400,0),
MATCH(AV$2,'Attendance Dump'!$E$1:$AI$1,0)
),
INDEX('Active Hour''s Dump'!$D$3:$AH$337,
MATCH($C25,'Active Hour''s Dump'!$A$3:$A$337,0),
MATCH(AV$2,'Active Hour''s Dump'!$D$2:$AH$2,0)
))),"")</f>
        <v>P</v>
      </c>
      <c r="AW25" s="54">
        <f>_xlfn.IFNA(IF(AW$3="Productivity",
INDEX('Productivity Dump'!$E$4:$AJ$500,
MATCH($A25,'Productivity Dump'!$A$4:$A$500,0),
MATCH(AW$2,'Productivity Dump'!$E$3:$AJ$3,0)
),
IF(AW$3="Attendance",
INDEX('Attendance Dump'!$E$2:$AI$400,
MATCH($A25,'Attendance Dump'!$B$2:$B$400,0),
MATCH(AW$2,'Attendance Dump'!$E$1:$AI$1,0)
),
INDEX('Active Hour''s Dump'!$D$3:$AH$337,
MATCH($C25,'Active Hour''s Dump'!$A$3:$A$337,0),
MATCH(AW$2,'Active Hour''s Dump'!$D$2:$AH$2,0)
))),"")</f>
        <v>7.25</v>
      </c>
      <c r="AX25" s="13">
        <f>_xlfn.IFNA(IF(AX$3="Productivity",
INDEX('Productivity Dump'!$E$4:$AJ$500,
MATCH($A25,'Productivity Dump'!$A$4:$A$500,0),
MATCH(AX$2,'Productivity Dump'!$E$3:$AJ$3,0)
),
IF(AX$3="Attendance",
INDEX('Attendance Dump'!$E$2:$AI$400,
MATCH($A25,'Attendance Dump'!$B$2:$B$400,0),
MATCH(AX$2,'Attendance Dump'!$E$1:$AI$1,0)
),
INDEX('Active Hour''s Dump'!$D$3:$AH$337,
MATCH($C25,'Active Hour''s Dump'!$A$3:$A$337,0),
MATCH(AX$2,'Active Hour''s Dump'!$D$2:$AH$2,0)
))),"")</f>
        <v>1008.84</v>
      </c>
      <c r="AY25" s="13" t="str">
        <f>_xlfn.IFNA(IF(AY$3="Productivity",
INDEX('Productivity Dump'!$E$4:$AJ$500,
MATCH($A25,'Productivity Dump'!$A$4:$A$500,0),
MATCH(AY$2,'Productivity Dump'!$E$3:$AJ$3,0)
),
IF(AY$3="Attendance",
INDEX('Attendance Dump'!$E$2:$AI$400,
MATCH($A25,'Attendance Dump'!$B$2:$B$400,0),
MATCH(AY$2,'Attendance Dump'!$E$1:$AI$1,0)
),
INDEX('Active Hour''s Dump'!$D$3:$AH$337,
MATCH($C25,'Active Hour''s Dump'!$A$3:$A$337,0),
MATCH(AY$2,'Active Hour''s Dump'!$D$2:$AH$2,0)
))),"")</f>
        <v>P</v>
      </c>
      <c r="AZ25" s="54">
        <f>_xlfn.IFNA(IF(AZ$3="Productivity",
INDEX('Productivity Dump'!$E$4:$AJ$500,
MATCH($A25,'Productivity Dump'!$A$4:$A$500,0),
MATCH(AZ$2,'Productivity Dump'!$E$3:$AJ$3,0)
),
IF(AZ$3="Attendance",
INDEX('Attendance Dump'!$E$2:$AI$400,
MATCH($A25,'Attendance Dump'!$B$2:$B$400,0),
MATCH(AZ$2,'Attendance Dump'!$E$1:$AI$1,0)
),
INDEX('Active Hour''s Dump'!$D$3:$AH$337,
MATCH($C25,'Active Hour''s Dump'!$A$3:$A$337,0),
MATCH(AZ$2,'Active Hour''s Dump'!$D$2:$AH$2,0)
))),"")</f>
        <v>7.8333333333333304</v>
      </c>
      <c r="BA25" s="13">
        <f>_xlfn.IFNA(IF(BA$3="Productivity",
INDEX('Productivity Dump'!$E$4:$AJ$500,
MATCH($A25,'Productivity Dump'!$A$4:$A$500,0),
MATCH(BA$2,'Productivity Dump'!$E$3:$AJ$3,0)
),
IF(BA$3="Attendance",
INDEX('Attendance Dump'!$E$2:$AI$400,
MATCH($A25,'Attendance Dump'!$B$2:$B$400,0),
MATCH(BA$2,'Attendance Dump'!$E$1:$AI$1,0)
),
INDEX('Active Hour''s Dump'!$D$3:$AH$337,
MATCH($C25,'Active Hour''s Dump'!$A$3:$A$337,0),
MATCH(BA$2,'Active Hour''s Dump'!$D$2:$AH$2,0)
))),"")</f>
        <v>1019.4700000000001</v>
      </c>
      <c r="BB25" s="13" t="str">
        <f>_xlfn.IFNA(IF(BB$3="Productivity",
INDEX('Productivity Dump'!$E$4:$AJ$500,
MATCH($A25,'Productivity Dump'!$A$4:$A$500,0),
MATCH(BB$2,'Productivity Dump'!$E$3:$AJ$3,0)
),
IF(BB$3="Attendance",
INDEX('Attendance Dump'!$E$2:$AI$400,
MATCH($A25,'Attendance Dump'!$B$2:$B$400,0),
MATCH(BB$2,'Attendance Dump'!$E$1:$AI$1,0)
),
INDEX('Active Hour''s Dump'!$D$3:$AH$337,
MATCH($C25,'Active Hour''s Dump'!$A$3:$A$337,0),
MATCH(BB$2,'Active Hour''s Dump'!$D$2:$AH$2,0)
))),"")</f>
        <v>P</v>
      </c>
      <c r="BC25" s="54">
        <f>_xlfn.IFNA(IF(BC$3="Productivity",
INDEX('Productivity Dump'!$E$4:$AJ$500,
MATCH($A25,'Productivity Dump'!$A$4:$A$500,0),
MATCH(BC$2,'Productivity Dump'!$E$3:$AJ$3,0)
),
IF(BC$3="Attendance",
INDEX('Attendance Dump'!$E$2:$AI$400,
MATCH($A25,'Attendance Dump'!$B$2:$B$400,0),
MATCH(BC$2,'Attendance Dump'!$E$1:$AI$1,0)
),
INDEX('Active Hour''s Dump'!$D$3:$AH$337,
MATCH($C25,'Active Hour''s Dump'!$A$3:$A$337,0),
MATCH(BC$2,'Active Hour''s Dump'!$D$2:$AH$2,0)
))),"")</f>
        <v>6.75</v>
      </c>
      <c r="BD25" s="13">
        <f>_xlfn.IFNA(IF(BD$3="Productivity",
INDEX('Productivity Dump'!$E$4:$AJ$500,
MATCH($A25,'Productivity Dump'!$A$4:$A$500,0),
MATCH(BD$2,'Productivity Dump'!$E$3:$AJ$3,0)
),
IF(BD$3="Attendance",
INDEX('Attendance Dump'!$E$2:$AI$400,
MATCH($A25,'Attendance Dump'!$B$2:$B$400,0),
MATCH(BD$2,'Attendance Dump'!$E$1:$AI$1,0)
),
INDEX('Active Hour''s Dump'!$D$3:$AH$337,
MATCH($C25,'Active Hour''s Dump'!$A$3:$A$337,0),
MATCH(BD$2,'Active Hour''s Dump'!$D$2:$AH$2,0)
))),"")</f>
        <v>732.16300000000012</v>
      </c>
      <c r="BE25" s="13" t="str">
        <f>_xlfn.IFNA(IF(BE$3="Productivity",
INDEX('Productivity Dump'!$E$4:$AJ$500,
MATCH($A25,'Productivity Dump'!$A$4:$A$500,0),
MATCH(BE$2,'Productivity Dump'!$E$3:$AJ$3,0)
),
IF(BE$3="Attendance",
INDEX('Attendance Dump'!$E$2:$AI$400,
MATCH($A25,'Attendance Dump'!$B$2:$B$400,0),
MATCH(BE$2,'Attendance Dump'!$E$1:$AI$1,0)
),
INDEX('Active Hour''s Dump'!$D$3:$AH$337,
MATCH($C25,'Active Hour''s Dump'!$A$3:$A$337,0),
MATCH(BE$2,'Active Hour''s Dump'!$D$2:$AH$2,0)
))),"")</f>
        <v>P</v>
      </c>
      <c r="BF25" s="54">
        <f>_xlfn.IFNA(IF(BF$3="Productivity",
INDEX('Productivity Dump'!$E$4:$AJ$500,
MATCH($A25,'Productivity Dump'!$A$4:$A$500,0),
MATCH(BF$2,'Productivity Dump'!$E$3:$AJ$3,0)
),
IF(BF$3="Attendance",
INDEX('Attendance Dump'!$E$2:$AI$400,
MATCH($A25,'Attendance Dump'!$B$2:$B$400,0),
MATCH(BF$2,'Attendance Dump'!$E$1:$AI$1,0)
),
INDEX('Active Hour''s Dump'!$D$3:$AH$337,
MATCH($C25,'Active Hour''s Dump'!$A$3:$A$337,0),
MATCH(BF$2,'Active Hour''s Dump'!$D$2:$AH$2,0)
))),"")</f>
        <v>6.0833333333333304</v>
      </c>
      <c r="BG25" s="13">
        <f>_xlfn.IFNA(IF(BG$3="Productivity",
INDEX('Productivity Dump'!$E$4:$AJ$500,
MATCH($A25,'Productivity Dump'!$A$4:$A$500,0),
MATCH(BG$2,'Productivity Dump'!$E$3:$AJ$3,0)
),
IF(BG$3="Attendance",
INDEX('Attendance Dump'!$E$2:$AI$400,
MATCH($A25,'Attendance Dump'!$B$2:$B$400,0),
MATCH(BG$2,'Attendance Dump'!$E$1:$AI$1,0)
),
INDEX('Active Hour''s Dump'!$D$3:$AH$337,
MATCH($C25,'Active Hour''s Dump'!$A$3:$A$337,0),
MATCH(BG$2,'Active Hour''s Dump'!$D$2:$AH$2,0)
))),"")</f>
        <v>0</v>
      </c>
      <c r="BH25" s="13" t="str">
        <f>_xlfn.IFNA(IF(BH$3="Productivity",
INDEX('Productivity Dump'!$E$4:$AJ$500,
MATCH($A25,'Productivity Dump'!$A$4:$A$500,0),
MATCH(BH$2,'Productivity Dump'!$E$3:$AJ$3,0)
),
IF(BH$3="Attendance",
INDEX('Attendance Dump'!$E$2:$AI$400,
MATCH($A25,'Attendance Dump'!$B$2:$B$400,0),
MATCH(BH$2,'Attendance Dump'!$E$1:$AI$1,0)
),
INDEX('Active Hour''s Dump'!$D$3:$AH$337,
MATCH($C25,'Active Hour''s Dump'!$A$3:$A$337,0),
MATCH(BH$2,'Active Hour''s Dump'!$D$2:$AH$2,0)
))),"")</f>
        <v>WO</v>
      </c>
      <c r="BI25" s="54">
        <f>_xlfn.IFNA(IF(BI$3="Productivity",
INDEX('Productivity Dump'!$E$4:$AJ$500,
MATCH($A25,'Productivity Dump'!$A$4:$A$500,0),
MATCH(BI$2,'Productivity Dump'!$E$3:$AJ$3,0)
),
IF(BI$3="Attendance",
INDEX('Attendance Dump'!$E$2:$AI$400,
MATCH($A25,'Attendance Dump'!$B$2:$B$400,0),
MATCH(BI$2,'Attendance Dump'!$E$1:$AI$1,0)
),
INDEX('Active Hour''s Dump'!$D$3:$AH$337,
MATCH($C25,'Active Hour''s Dump'!$A$3:$A$337,0),
MATCH(BI$2,'Active Hour''s Dump'!$D$2:$AH$2,0)
))),"")</f>
        <v>0</v>
      </c>
      <c r="BJ25" s="13">
        <f>_xlfn.IFNA(IF(BJ$3="Productivity",
INDEX('Productivity Dump'!$E$4:$AJ$500,
MATCH($A25,'Productivity Dump'!$A$4:$A$500,0),
MATCH(BJ$2,'Productivity Dump'!$E$3:$AJ$3,0)
),
IF(BJ$3="Attendance",
INDEX('Attendance Dump'!$E$2:$AI$400,
MATCH($A25,'Attendance Dump'!$B$2:$B$400,0),
MATCH(BJ$2,'Attendance Dump'!$E$1:$AI$1,0)
),
INDEX('Active Hour''s Dump'!$D$3:$AH$337,
MATCH($C25,'Active Hour''s Dump'!$A$3:$A$337,0),
MATCH(BJ$2,'Active Hour''s Dump'!$D$2:$AH$2,0)
))),"")</f>
        <v>553.50400000000013</v>
      </c>
      <c r="BK25" s="13" t="str">
        <f>_xlfn.IFNA(IF(BK$3="Productivity",
INDEX('Productivity Dump'!$E$4:$AJ$500,
MATCH($A25,'Productivity Dump'!$A$4:$A$500,0),
MATCH(BK$2,'Productivity Dump'!$E$3:$AJ$3,0)
),
IF(BK$3="Attendance",
INDEX('Attendance Dump'!$E$2:$AI$400,
MATCH($A25,'Attendance Dump'!$B$2:$B$400,0),
MATCH(BK$2,'Attendance Dump'!$E$1:$AI$1,0)
),
INDEX('Active Hour''s Dump'!$D$3:$AH$337,
MATCH($C25,'Active Hour''s Dump'!$A$3:$A$337,0),
MATCH(BK$2,'Active Hour''s Dump'!$D$2:$AH$2,0)
))),"")</f>
        <v>P</v>
      </c>
      <c r="BL25" s="54">
        <f>_xlfn.IFNA(IF(BL$3="Productivity",
INDEX('Productivity Dump'!$E$4:$AJ$500,
MATCH($A25,'Productivity Dump'!$A$4:$A$500,0),
MATCH(BL$2,'Productivity Dump'!$E$3:$AJ$3,0)
),
IF(BL$3="Attendance",
INDEX('Attendance Dump'!$E$2:$AI$400,
MATCH($A25,'Attendance Dump'!$B$2:$B$400,0),
MATCH(BL$2,'Attendance Dump'!$E$1:$AI$1,0)
),
INDEX('Active Hour''s Dump'!$D$3:$AH$337,
MATCH($C25,'Active Hour''s Dump'!$A$3:$A$337,0),
MATCH(BL$2,'Active Hour''s Dump'!$D$2:$AH$2,0)
))),"")</f>
        <v>2.75</v>
      </c>
      <c r="BM25" s="13">
        <f>_xlfn.IFNA(IF(BM$3="Productivity",
INDEX('Productivity Dump'!$E$4:$AJ$500,
MATCH($A25,'Productivity Dump'!$A$4:$A$500,0),
MATCH(BM$2,'Productivity Dump'!$E$3:$AJ$3,0)
),
IF(BM$3="Attendance",
INDEX('Attendance Dump'!$E$2:$AI$400,
MATCH($A25,'Attendance Dump'!$B$2:$B$400,0),
MATCH(BM$2,'Attendance Dump'!$E$1:$AI$1,0)
),
INDEX('Active Hour''s Dump'!$D$3:$AH$337,
MATCH($C25,'Active Hour''s Dump'!$A$3:$A$337,0),
MATCH(BM$2,'Active Hour''s Dump'!$D$2:$AH$2,0)
))),"")</f>
        <v>1022.8589999999999</v>
      </c>
      <c r="BN25" s="13" t="str">
        <f>_xlfn.IFNA(IF(BN$3="Productivity",
INDEX('Productivity Dump'!$E$4:$AJ$500,
MATCH($A25,'Productivity Dump'!$A$4:$A$500,0),
MATCH(BN$2,'Productivity Dump'!$E$3:$AJ$3,0)
),
IF(BN$3="Attendance",
INDEX('Attendance Dump'!$E$2:$AI$400,
MATCH($A25,'Attendance Dump'!$B$2:$B$400,0),
MATCH(BN$2,'Attendance Dump'!$E$1:$AI$1,0)
),
INDEX('Active Hour''s Dump'!$D$3:$AH$337,
MATCH($C25,'Active Hour''s Dump'!$A$3:$A$337,0),
MATCH(BN$2,'Active Hour''s Dump'!$D$2:$AH$2,0)
))),"")</f>
        <v>P</v>
      </c>
      <c r="BO25" s="54">
        <f>_xlfn.IFNA(IF(BO$3="Productivity",
INDEX('Productivity Dump'!$E$4:$AJ$500,
MATCH($A25,'Productivity Dump'!$A$4:$A$500,0),
MATCH(BO$2,'Productivity Dump'!$E$3:$AJ$3,0)
),
IF(BO$3="Attendance",
INDEX('Attendance Dump'!$E$2:$AI$400,
MATCH($A25,'Attendance Dump'!$B$2:$B$400,0),
MATCH(BO$2,'Attendance Dump'!$E$1:$AI$1,0)
),
INDEX('Active Hour''s Dump'!$D$3:$AH$337,
MATCH($C25,'Active Hour''s Dump'!$A$3:$A$337,0),
MATCH(BO$2,'Active Hour''s Dump'!$D$2:$AH$2,0)
))),"")</f>
        <v>5.8333333333333304</v>
      </c>
      <c r="BP25" s="13">
        <f>_xlfn.IFNA(IF(BP$3="Productivity",
INDEX('Productivity Dump'!$E$4:$AJ$500,
MATCH($A25,'Productivity Dump'!$A$4:$A$500,0),
MATCH(BP$2,'Productivity Dump'!$E$3:$AJ$3,0)
),
IF(BP$3="Attendance",
INDEX('Attendance Dump'!$E$2:$AI$400,
MATCH($A25,'Attendance Dump'!$B$2:$B$400,0),
MATCH(BP$2,'Attendance Dump'!$E$1:$AI$1,0)
),
INDEX('Active Hour''s Dump'!$D$3:$AH$337,
MATCH($C25,'Active Hour''s Dump'!$A$3:$A$337,0),
MATCH(BP$2,'Active Hour''s Dump'!$D$2:$AH$2,0)
))),"")</f>
        <v>1023.609</v>
      </c>
      <c r="BQ25" s="13" t="str">
        <f>_xlfn.IFNA(IF(BQ$3="Productivity",
INDEX('Productivity Dump'!$E$4:$AJ$500,
MATCH($A25,'Productivity Dump'!$A$4:$A$500,0),
MATCH(BQ$2,'Productivity Dump'!$E$3:$AJ$3,0)
),
IF(BQ$3="Attendance",
INDEX('Attendance Dump'!$E$2:$AI$400,
MATCH($A25,'Attendance Dump'!$B$2:$B$400,0),
MATCH(BQ$2,'Attendance Dump'!$E$1:$AI$1,0)
),
INDEX('Active Hour''s Dump'!$D$3:$AH$337,
MATCH($C25,'Active Hour''s Dump'!$A$3:$A$337,0),
MATCH(BQ$2,'Active Hour''s Dump'!$D$2:$AH$2,0)
))),"")</f>
        <v>P</v>
      </c>
      <c r="BR25" s="54">
        <f>_xlfn.IFNA(IF(BR$3="Productivity",
INDEX('Productivity Dump'!$E$4:$AJ$500,
MATCH($A25,'Productivity Dump'!$A$4:$A$500,0),
MATCH(BR$2,'Productivity Dump'!$E$3:$AJ$3,0)
),
IF(BR$3="Attendance",
INDEX('Attendance Dump'!$E$2:$AI$400,
MATCH($A25,'Attendance Dump'!$B$2:$B$400,0),
MATCH(BR$2,'Attendance Dump'!$E$1:$AI$1,0)
),
INDEX('Active Hour''s Dump'!$D$3:$AH$337,
MATCH($C25,'Active Hour''s Dump'!$A$3:$A$337,0),
MATCH(BR$2,'Active Hour''s Dump'!$D$2:$AH$2,0)
))),"")</f>
        <v>6.5</v>
      </c>
      <c r="BS25" s="13">
        <f>_xlfn.IFNA(IF(BS$3="Productivity",
INDEX('Productivity Dump'!$E$4:$AJ$500,
MATCH($A25,'Productivity Dump'!$A$4:$A$500,0),
MATCH(BS$2,'Productivity Dump'!$E$3:$AJ$3,0)
),
IF(BS$3="Attendance",
INDEX('Attendance Dump'!$E$2:$AI$400,
MATCH($A25,'Attendance Dump'!$B$2:$B$400,0),
MATCH(BS$2,'Attendance Dump'!$E$1:$AI$1,0)
),
INDEX('Active Hour''s Dump'!$D$3:$AH$337,
MATCH($C25,'Active Hour''s Dump'!$A$3:$A$337,0),
MATCH(BS$2,'Active Hour''s Dump'!$D$2:$AH$2,0)
))),"")</f>
        <v>977.88299999999981</v>
      </c>
      <c r="BT25" s="13" t="str">
        <f>_xlfn.IFNA(IF(BT$3="Productivity",
INDEX('Productivity Dump'!$E$4:$AJ$500,
MATCH($A25,'Productivity Dump'!$A$4:$A$500,0),
MATCH(BT$2,'Productivity Dump'!$E$3:$AJ$3,0)
),
IF(BT$3="Attendance",
INDEX('Attendance Dump'!$E$2:$AI$400,
MATCH($A25,'Attendance Dump'!$B$2:$B$400,0),
MATCH(BT$2,'Attendance Dump'!$E$1:$AI$1,0)
),
INDEX('Active Hour''s Dump'!$D$3:$AH$337,
MATCH($C25,'Active Hour''s Dump'!$A$3:$A$337,0),
MATCH(BT$2,'Active Hour''s Dump'!$D$2:$AH$2,0)
))),"")</f>
        <v>H(P)</v>
      </c>
      <c r="BU25" s="54">
        <f>_xlfn.IFNA(IF(BU$3="Productivity",
INDEX('Productivity Dump'!$E$4:$AJ$500,
MATCH($A25,'Productivity Dump'!$A$4:$A$500,0),
MATCH(BU$2,'Productivity Dump'!$E$3:$AJ$3,0)
),
IF(BU$3="Attendance",
INDEX('Attendance Dump'!$E$2:$AI$400,
MATCH($A25,'Attendance Dump'!$B$2:$B$400,0),
MATCH(BU$2,'Attendance Dump'!$E$1:$AI$1,0)
),
INDEX('Active Hour''s Dump'!$D$3:$AH$337,
MATCH($C25,'Active Hour''s Dump'!$A$3:$A$337,0),
MATCH(BU$2,'Active Hour''s Dump'!$D$2:$AH$2,0)
))),"")</f>
        <v>5.5</v>
      </c>
      <c r="BV25" s="13">
        <f>_xlfn.IFNA(IF(BV$3="Productivity",
INDEX('Productivity Dump'!$E$4:$AJ$500,
MATCH($A25,'Productivity Dump'!$A$4:$A$500,0),
MATCH(BV$2,'Productivity Dump'!$E$3:$AJ$3,0)
),
IF(BV$3="Attendance",
INDEX('Attendance Dump'!$E$2:$AI$400,
MATCH($A25,'Attendance Dump'!$B$2:$B$400,0),
MATCH(BV$2,'Attendance Dump'!$E$1:$AI$1,0)
),
INDEX('Active Hour''s Dump'!$D$3:$AH$337,
MATCH($C25,'Active Hour''s Dump'!$A$3:$A$337,0),
MATCH(BV$2,'Active Hour''s Dump'!$D$2:$AH$2,0)
))),"")</f>
        <v>1169.2849999999999</v>
      </c>
      <c r="BW25" s="13" t="str">
        <f>_xlfn.IFNA(IF(BW$3="Productivity",
INDEX('Productivity Dump'!$E$4:$AJ$500,
MATCH($A25,'Productivity Dump'!$A$4:$A$500,0),
MATCH(BW$2,'Productivity Dump'!$E$3:$AJ$3,0)
),
IF(BW$3="Attendance",
INDEX('Attendance Dump'!$E$2:$AI$400,
MATCH($A25,'Attendance Dump'!$B$2:$B$400,0),
MATCH(BW$2,'Attendance Dump'!$E$1:$AI$1,0)
),
INDEX('Active Hour''s Dump'!$D$3:$AH$337,
MATCH($C25,'Active Hour''s Dump'!$A$3:$A$337,0),
MATCH(BW$2,'Active Hour''s Dump'!$D$2:$AH$2,0)
))),"")</f>
        <v>P</v>
      </c>
      <c r="BX25" s="54">
        <f>_xlfn.IFNA(IF(BX$3="Productivity",
INDEX('Productivity Dump'!$E$4:$AJ$500,
MATCH($A25,'Productivity Dump'!$A$4:$A$500,0),
MATCH(BX$2,'Productivity Dump'!$E$3:$AJ$3,0)
),
IF(BX$3="Attendance",
INDEX('Attendance Dump'!$E$2:$AI$400,
MATCH($A25,'Attendance Dump'!$B$2:$B$400,0),
MATCH(BX$2,'Attendance Dump'!$E$1:$AI$1,0)
),
INDEX('Active Hour''s Dump'!$D$3:$AH$337,
MATCH($C25,'Active Hour''s Dump'!$A$3:$A$337,0),
MATCH(BX$2,'Active Hour''s Dump'!$D$2:$AH$2,0)
))),"")</f>
        <v>7.9166666666666696</v>
      </c>
      <c r="BY25" s="13">
        <f>_xlfn.IFNA(IF(BY$3="Productivity",
INDEX('Productivity Dump'!$E$4:$AJ$500,
MATCH($A25,'Productivity Dump'!$A$4:$A$500,0),
MATCH(BY$2,'Productivity Dump'!$E$3:$AJ$3,0)
),
IF(BY$3="Attendance",
INDEX('Attendance Dump'!$E$2:$AI$400,
MATCH($A25,'Attendance Dump'!$B$2:$B$400,0),
MATCH(BY$2,'Attendance Dump'!$E$1:$AI$1,0)
),
INDEX('Active Hour''s Dump'!$D$3:$AH$337,
MATCH($C25,'Active Hour''s Dump'!$A$3:$A$337,0),
MATCH(BY$2,'Active Hour''s Dump'!$D$2:$AH$2,0)
))),"")</f>
        <v>545.29000000000008</v>
      </c>
      <c r="BZ25" s="13" t="str">
        <f>_xlfn.IFNA(IF(BZ$3="Productivity",
INDEX('Productivity Dump'!$E$4:$AJ$500,
MATCH($A25,'Productivity Dump'!$A$4:$A$500,0),
MATCH(BZ$2,'Productivity Dump'!$E$3:$AJ$3,0)
),
IF(BZ$3="Attendance",
INDEX('Attendance Dump'!$E$2:$AI$400,
MATCH($A25,'Attendance Dump'!$B$2:$B$400,0),
MATCH(BZ$2,'Attendance Dump'!$E$1:$AI$1,0)
),
INDEX('Active Hour''s Dump'!$D$3:$AH$337,
MATCH($C25,'Active Hour''s Dump'!$A$3:$A$337,0),
MATCH(BZ$2,'Active Hour''s Dump'!$D$2:$AH$2,0)
))),"")</f>
        <v>P</v>
      </c>
      <c r="CA25" s="54">
        <f>_xlfn.IFNA(IF(CA$3="Productivity",
INDEX('Productivity Dump'!$E$4:$AJ$500,
MATCH($A25,'Productivity Dump'!$A$4:$A$500,0),
MATCH(CA$2,'Productivity Dump'!$E$3:$AJ$3,0)
),
IF(CA$3="Attendance",
INDEX('Attendance Dump'!$E$2:$AI$400,
MATCH($A25,'Attendance Dump'!$B$2:$B$400,0),
MATCH(CA$2,'Attendance Dump'!$E$1:$AI$1,0)
),
INDEX('Active Hour''s Dump'!$D$3:$AH$337,
MATCH($C25,'Active Hour''s Dump'!$A$3:$A$337,0),
MATCH(CA$2,'Active Hour''s Dump'!$D$2:$AH$2,0)
))),"")</f>
        <v>3.1666666666666701</v>
      </c>
      <c r="CB25" s="13">
        <f>_xlfn.IFNA(IF(CB$3="Productivity",
INDEX('Productivity Dump'!$E$4:$AJ$500,
MATCH($A25,'Productivity Dump'!$A$4:$A$500,0),
MATCH(CB$2,'Productivity Dump'!$E$3:$AJ$3,0)
),
IF(CB$3="Attendance",
INDEX('Attendance Dump'!$E$2:$AI$400,
MATCH($A25,'Attendance Dump'!$B$2:$B$400,0),
MATCH(CB$2,'Attendance Dump'!$E$1:$AI$1,0)
),
INDEX('Active Hour''s Dump'!$D$3:$AH$337,
MATCH($C25,'Active Hour''s Dump'!$A$3:$A$337,0),
MATCH(CB$2,'Active Hour''s Dump'!$D$2:$AH$2,0)
))),"")</f>
        <v>0</v>
      </c>
      <c r="CC25" s="13" t="str">
        <f>_xlfn.IFNA(IF(CC$3="Productivity",
INDEX('Productivity Dump'!$E$4:$AJ$500,
MATCH($A25,'Productivity Dump'!$A$4:$A$500,0),
MATCH(CC$2,'Productivity Dump'!$E$3:$AJ$3,0)
),
IF(CC$3="Attendance",
INDEX('Attendance Dump'!$E$2:$AI$400,
MATCH($A25,'Attendance Dump'!$B$2:$B$400,0),
MATCH(CC$2,'Attendance Dump'!$E$1:$AI$1,0)
),
INDEX('Active Hour''s Dump'!$D$3:$AH$337,
MATCH($C25,'Active Hour''s Dump'!$A$3:$A$337,0),
MATCH(CC$2,'Active Hour''s Dump'!$D$2:$AH$2,0)
))),"")</f>
        <v>WO</v>
      </c>
      <c r="CD25" s="54">
        <f>_xlfn.IFNA(IF(CD$3="Productivity",
INDEX('Productivity Dump'!$E$4:$AJ$500,
MATCH($A25,'Productivity Dump'!$A$4:$A$500,0),
MATCH(CD$2,'Productivity Dump'!$E$3:$AJ$3,0)
),
IF(CD$3="Attendance",
INDEX('Attendance Dump'!$E$2:$AI$400,
MATCH($A25,'Attendance Dump'!$B$2:$B$400,0),
MATCH(CD$2,'Attendance Dump'!$E$1:$AI$1,0)
),
INDEX('Active Hour''s Dump'!$D$3:$AH$337,
MATCH($C25,'Active Hour''s Dump'!$A$3:$A$337,0),
MATCH(CD$2,'Active Hour''s Dump'!$D$2:$AH$2,0)
))),"")</f>
        <v>0</v>
      </c>
      <c r="CE25" s="13">
        <f>_xlfn.IFNA(IF(CE$3="Productivity",
INDEX('Productivity Dump'!$E$4:$AJ$500,
MATCH($A25,'Productivity Dump'!$A$4:$A$500,0),
MATCH(CE$2,'Productivity Dump'!$E$3:$AJ$3,0)
),
IF(CE$3="Attendance",
INDEX('Attendance Dump'!$E$2:$AI$400,
MATCH($A25,'Attendance Dump'!$B$2:$B$400,0),
MATCH(CE$2,'Attendance Dump'!$E$1:$AI$1,0)
),
INDEX('Active Hour''s Dump'!$D$3:$AH$337,
MATCH($C25,'Active Hour''s Dump'!$A$3:$A$337,0),
MATCH(CE$2,'Active Hour''s Dump'!$D$2:$AH$2,0)
))),"")</f>
        <v>504.60799999999995</v>
      </c>
      <c r="CF25" s="13" t="str">
        <f>_xlfn.IFNA(IF(CF$3="Productivity",
INDEX('Productivity Dump'!$E$4:$AJ$500,
MATCH($A25,'Productivity Dump'!$A$4:$A$500,0),
MATCH(CF$2,'Productivity Dump'!$E$3:$AJ$3,0)
),
IF(CF$3="Attendance",
INDEX('Attendance Dump'!$E$2:$AI$400,
MATCH($A25,'Attendance Dump'!$B$2:$B$400,0),
MATCH(CF$2,'Attendance Dump'!$E$1:$AI$1,0)
),
INDEX('Active Hour''s Dump'!$D$3:$AH$337,
MATCH($C25,'Active Hour''s Dump'!$A$3:$A$337,0),
MATCH(CF$2,'Active Hour''s Dump'!$D$2:$AH$2,0)
))),"")</f>
        <v>P</v>
      </c>
      <c r="CG25" s="54">
        <f>_xlfn.IFNA(IF(CG$3="Productivity",
INDEX('Productivity Dump'!$E$4:$AJ$500,
MATCH($A25,'Productivity Dump'!$A$4:$A$500,0),
MATCH(CG$2,'Productivity Dump'!$E$3:$AJ$3,0)
),
IF(CG$3="Attendance",
INDEX('Attendance Dump'!$E$2:$AI$400,
MATCH($A25,'Attendance Dump'!$B$2:$B$400,0),
MATCH(CG$2,'Attendance Dump'!$E$1:$AI$1,0)
),
INDEX('Active Hour''s Dump'!$D$3:$AH$337,
MATCH($C25,'Active Hour''s Dump'!$A$3:$A$337,0),
MATCH(CG$2,'Active Hour''s Dump'!$D$2:$AH$2,0)
))),"")</f>
        <v>3.25</v>
      </c>
      <c r="CH25" s="13">
        <f>_xlfn.IFNA(IF(CH$3="Productivity",
INDEX('Productivity Dump'!$E$4:$AJ$500,
MATCH($A25,'Productivity Dump'!$A$4:$A$500,0),
MATCH(CH$2,'Productivity Dump'!$E$3:$AJ$3,0)
),
IF(CH$3="Attendance",
INDEX('Attendance Dump'!$E$2:$AI$400,
MATCH($A25,'Attendance Dump'!$B$2:$B$400,0),
MATCH(CH$2,'Attendance Dump'!$E$1:$AI$1,0)
),
INDEX('Active Hour''s Dump'!$D$3:$AH$337,
MATCH($C25,'Active Hour''s Dump'!$A$3:$A$337,0),
MATCH(CH$2,'Active Hour''s Dump'!$D$2:$AH$2,0)
))),"")</f>
        <v>1124.1619999999998</v>
      </c>
      <c r="CI25" s="13" t="str">
        <f>_xlfn.IFNA(IF(CI$3="Productivity",
INDEX('Productivity Dump'!$E$4:$AJ$500,
MATCH($A25,'Productivity Dump'!$A$4:$A$500,0),
MATCH(CI$2,'Productivity Dump'!$E$3:$AJ$3,0)
),
IF(CI$3="Attendance",
INDEX('Attendance Dump'!$E$2:$AI$400,
MATCH($A25,'Attendance Dump'!$B$2:$B$400,0),
MATCH(CI$2,'Attendance Dump'!$E$1:$AI$1,0)
),
INDEX('Active Hour''s Dump'!$D$3:$AH$337,
MATCH($C25,'Active Hour''s Dump'!$A$3:$A$337,0),
MATCH(CI$2,'Active Hour''s Dump'!$D$2:$AH$2,0)
))),"")</f>
        <v>P</v>
      </c>
      <c r="CJ25" s="54">
        <f>_xlfn.IFNA(IF(CJ$3="Productivity",
INDEX('Productivity Dump'!$E$4:$AJ$500,
MATCH($A25,'Productivity Dump'!$A$4:$A$500,0),
MATCH(CJ$2,'Productivity Dump'!$E$3:$AJ$3,0)
),
IF(CJ$3="Attendance",
INDEX('Attendance Dump'!$E$2:$AI$400,
MATCH($A25,'Attendance Dump'!$B$2:$B$400,0),
MATCH(CJ$2,'Attendance Dump'!$E$1:$AI$1,0)
),
INDEX('Active Hour''s Dump'!$D$3:$AH$337,
MATCH($C25,'Active Hour''s Dump'!$A$3:$A$337,0),
MATCH(CJ$2,'Active Hour''s Dump'!$D$2:$AH$2,0)
))),"")</f>
        <v>6.75</v>
      </c>
      <c r="CK25" s="13">
        <f>_xlfn.IFNA(IF(CK$3="Productivity",
INDEX('Productivity Dump'!$E$4:$AJ$500,
MATCH($A25,'Productivity Dump'!$A$4:$A$500,0),
MATCH(CK$2,'Productivity Dump'!$E$3:$AJ$3,0)
),
IF(CK$3="Attendance",
INDEX('Attendance Dump'!$E$2:$AI$400,
MATCH($A25,'Attendance Dump'!$B$2:$B$400,0),
MATCH(CK$2,'Attendance Dump'!$E$1:$AI$1,0)
),
INDEX('Active Hour''s Dump'!$D$3:$AH$337,
MATCH($C25,'Active Hour''s Dump'!$A$3:$A$337,0),
MATCH(CK$2,'Active Hour''s Dump'!$D$2:$AH$2,0)
))),"")</f>
        <v>1178.1610000000005</v>
      </c>
      <c r="CL25" s="13" t="str">
        <f>_xlfn.IFNA(IF(CL$3="Productivity",
INDEX('Productivity Dump'!$E$4:$AJ$500,
MATCH($A25,'Productivity Dump'!$A$4:$A$500,0),
MATCH(CL$2,'Productivity Dump'!$E$3:$AJ$3,0)
),
IF(CL$3="Attendance",
INDEX('Attendance Dump'!$E$2:$AI$400,
MATCH($A25,'Attendance Dump'!$B$2:$B$400,0),
MATCH(CL$2,'Attendance Dump'!$E$1:$AI$1,0)
),
INDEX('Active Hour''s Dump'!$D$3:$AH$337,
MATCH($C25,'Active Hour''s Dump'!$A$3:$A$337,0),
MATCH(CL$2,'Active Hour''s Dump'!$D$2:$AH$2,0)
))),"")</f>
        <v>P</v>
      </c>
      <c r="CM25" s="54">
        <f>_xlfn.IFNA(IF(CM$3="Productivity",
INDEX('Productivity Dump'!$E$4:$AJ$500,
MATCH($A25,'Productivity Dump'!$A$4:$A$500,0),
MATCH(CM$2,'Productivity Dump'!$E$3:$AJ$3,0)
),
IF(CM$3="Attendance",
INDEX('Attendance Dump'!$E$2:$AI$400,
MATCH($A25,'Attendance Dump'!$B$2:$B$400,0),
MATCH(CM$2,'Attendance Dump'!$E$1:$AI$1,0)
),
INDEX('Active Hour''s Dump'!$D$3:$AH$337,
MATCH($C25,'Active Hour''s Dump'!$A$3:$A$337,0),
MATCH(CM$2,'Active Hour''s Dump'!$D$2:$AH$2,0)
))),"")</f>
        <v>6.75</v>
      </c>
      <c r="CN25" s="13">
        <f>_xlfn.IFNA(IF(CN$3="Productivity",
INDEX('Productivity Dump'!$E$4:$AJ$500,
MATCH($A25,'Productivity Dump'!$A$4:$A$500,0),
MATCH(CN$2,'Productivity Dump'!$E$3:$AJ$3,0)
),
IF(CN$3="Attendance",
INDEX('Attendance Dump'!$E$2:$AI$400,
MATCH($A25,'Attendance Dump'!$B$2:$B$400,0),
MATCH(CN$2,'Attendance Dump'!$E$1:$AI$1,0)
),
INDEX('Active Hour''s Dump'!$D$3:$AH$337,
MATCH($C25,'Active Hour''s Dump'!$A$3:$A$337,0),
MATCH(CN$2,'Active Hour''s Dump'!$D$2:$AH$2,0)
))),"")</f>
        <v>0</v>
      </c>
      <c r="CO25" s="13">
        <f>_xlfn.IFNA(IF(CO$3="Productivity",
INDEX('Productivity Dump'!$E$4:$AJ$500,
MATCH($A25,'Productivity Dump'!$A$4:$A$500,0),
MATCH(CO$2,'Productivity Dump'!$E$3:$AJ$3,0)
),
IF(CO$3="Attendance",
INDEX('Attendance Dump'!$E$2:$AI$400,
MATCH($A25,'Attendance Dump'!$B$2:$B$400,0),
MATCH(CO$2,'Attendance Dump'!$E$1:$AI$1,0)
),
INDEX('Active Hour''s Dump'!$D$3:$AH$337,
MATCH($C25,'Active Hour''s Dump'!$A$3:$A$337,0),
MATCH(CO$2,'Active Hour''s Dump'!$D$2:$AH$2,0)
))),"")</f>
        <v>0</v>
      </c>
      <c r="CP25" s="54">
        <f>_xlfn.IFNA(IF(CP$3="Productivity",
INDEX('Productivity Dump'!$E$4:$AJ$500,
MATCH($A25,'Productivity Dump'!$A$4:$A$500,0),
MATCH(CP$2,'Productivity Dump'!$E$3:$AJ$3,0)
),
IF(CP$3="Attendance",
INDEX('Attendance Dump'!$E$2:$AI$400,
MATCH($A25,'Attendance Dump'!$B$2:$B$400,0),
MATCH(CP$2,'Attendance Dump'!$E$1:$AI$1,0)
),
INDEX('Active Hour''s Dump'!$D$3:$AH$337,
MATCH($C25,'Active Hour''s Dump'!$A$3:$A$337,0),
MATCH(CP$2,'Active Hour''s Dump'!$D$2:$AH$2,0)
))),"")</f>
        <v>0</v>
      </c>
      <c r="CQ25" s="13">
        <f>_xlfn.IFNA(IF(CQ$3="Productivity",
INDEX('Productivity Dump'!$E$4:$AJ$500,
MATCH($A25,'Productivity Dump'!$A$4:$A$500,0),
MATCH(CQ$2,'Productivity Dump'!$E$3:$AJ$3,0)
),
IF(CQ$3="Attendance",
INDEX('Attendance Dump'!$E$2:$AI$400,
MATCH($A25,'Attendance Dump'!$B$2:$B$400,0),
MATCH(CQ$2,'Attendance Dump'!$E$1:$AI$1,0)
),
INDEX('Active Hour''s Dump'!$D$3:$AH$337,
MATCH($C25,'Active Hour''s Dump'!$A$3:$A$337,0),
MATCH(CQ$2,'Active Hour''s Dump'!$D$2:$AH$2,0)
))),"")</f>
        <v>0</v>
      </c>
      <c r="CR25" s="13">
        <f>_xlfn.IFNA(IF(CR$3="Productivity",
INDEX('Productivity Dump'!$E$4:$AJ$500,
MATCH($A25,'Productivity Dump'!$A$4:$A$500,0),
MATCH(CR$2,'Productivity Dump'!$E$3:$AJ$3,0)
),
IF(CR$3="Attendance",
INDEX('Attendance Dump'!$E$2:$AI$400,
MATCH($A25,'Attendance Dump'!$B$2:$B$400,0),
MATCH(CR$2,'Attendance Dump'!$E$1:$AI$1,0)
),
INDEX('Active Hour''s Dump'!$D$3:$AH$337,
MATCH($C25,'Active Hour''s Dump'!$A$3:$A$337,0),
MATCH(CR$2,'Active Hour''s Dump'!$D$2:$AH$2,0)
))),"")</f>
        <v>0</v>
      </c>
      <c r="CS25" s="54">
        <f>_xlfn.IFNA(IF(CS$3="Productivity",
INDEX('Productivity Dump'!$E$4:$AJ$500,
MATCH($A25,'Productivity Dump'!$A$4:$A$500,0),
MATCH(CS$2,'Productivity Dump'!$E$3:$AJ$3,0)
),
IF(CS$3="Attendance",
INDEX('Attendance Dump'!$E$2:$AI$400,
MATCH($A25,'Attendance Dump'!$B$2:$B$400,0),
MATCH(CS$2,'Attendance Dump'!$E$1:$AI$1,0)
),
INDEX('Active Hour''s Dump'!$D$3:$AH$337,
MATCH($C25,'Active Hour''s Dump'!$A$3:$A$337,0),
MATCH(CS$2,'Active Hour''s Dump'!$D$2:$AH$2,0)
))),"")</f>
        <v>0</v>
      </c>
      <c r="CT25" s="13">
        <f>_xlfn.IFNA(IF(CT$3="Productivity",
INDEX('Productivity Dump'!$E$4:$AJ$500,
MATCH($A25,'Productivity Dump'!$A$4:$A$500,0),
MATCH(CT$2,'Productivity Dump'!$E$3:$AJ$3,0)
),
IF(CT$3="Attendance",
INDEX('Attendance Dump'!$E$2:$AI$400,
MATCH($A25,'Attendance Dump'!$B$2:$B$400,0),
MATCH(CT$2,'Attendance Dump'!$E$1:$AI$1,0)
),
INDEX('Active Hour''s Dump'!$D$3:$AH$337,
MATCH($C25,'Active Hour''s Dump'!$A$3:$A$337,0),
MATCH(CT$2,'Active Hour''s Dump'!$D$2:$AH$2,0)
))),"")</f>
        <v>0</v>
      </c>
      <c r="CU25" s="13">
        <f>_xlfn.IFNA(IF(CU$3="Productivity",
INDEX('Productivity Dump'!$E$4:$AJ$500,
MATCH($A25,'Productivity Dump'!$A$4:$A$500,0),
MATCH(CU$2,'Productivity Dump'!$E$3:$AJ$3,0)
),
IF(CU$3="Attendance",
INDEX('Attendance Dump'!$E$2:$AI$400,
MATCH($A25,'Attendance Dump'!$B$2:$B$400,0),
MATCH(CU$2,'Attendance Dump'!$E$1:$AI$1,0)
),
INDEX('Active Hour''s Dump'!$D$3:$AH$337,
MATCH($C25,'Active Hour''s Dump'!$A$3:$A$337,0),
MATCH(CU$2,'Active Hour''s Dump'!$D$2:$AH$2,0)
))),"")</f>
        <v>0</v>
      </c>
      <c r="CV25" s="54">
        <f>_xlfn.IFNA(IF(CV$3="Productivity",
INDEX('Productivity Dump'!$E$4:$AJ$500,
MATCH($A25,'Productivity Dump'!$A$4:$A$500,0),
MATCH(CV$2,'Productivity Dump'!$E$3:$AJ$3,0)
),
IF(CV$3="Attendance",
INDEX('Attendance Dump'!$E$2:$AI$400,
MATCH($A25,'Attendance Dump'!$B$2:$B$400,0),
MATCH(CV$2,'Attendance Dump'!$E$1:$AI$1,0)
),
INDEX('Active Hour''s Dump'!$D$3:$AH$337,
MATCH($C25,'Active Hour''s Dump'!$A$3:$A$337,0),
MATCH(CV$2,'Active Hour''s Dump'!$D$2:$AH$2,0)
))),"")</f>
        <v>0</v>
      </c>
      <c r="CW25" s="13"/>
      <c r="CX25" s="13"/>
      <c r="CY25" s="54"/>
      <c r="DA25" s="57">
        <f t="shared" si="59"/>
        <v>144.99999999999997</v>
      </c>
      <c r="DB25" s="35">
        <f t="shared" si="63"/>
        <v>22544.368000000002</v>
      </c>
      <c r="DC25" s="35">
        <f t="shared" si="64"/>
        <v>0</v>
      </c>
      <c r="DD25" s="35">
        <f t="shared" ca="1" si="60"/>
        <v>0</v>
      </c>
      <c r="DF25" s="32" cm="1">
        <f t="array" ref="DF25">SUMPRODUCT(
    (MOD(COLUMN(H25:CV25) - COLUMN(H25), 3) = 0) *
    (H25:CV25 = 0) *
    (I25:CW25 = "P") *
    (COUNTIF(UKHoliday, H$2:CV$2) = 0)
)</f>
        <v>0</v>
      </c>
      <c r="DG25" s="33" cm="1">
        <f t="array" ref="DG25">SUMPRODUCT(
  (MOD(COLUMN(H25:CV25) - COLUMN(H25), 3) = 0) *
  (H25:CV25 &gt; 0) *
  (H25:CV25 &lt; 0.5 * IF(((WEEKDAY(H$2:CV$2, 2) = 1) + (WEEKDAY(H$2:CV$2, 2) = 6)), G25, F25)) *
  (I25:CW25 = "P") *
  (COUNTIF(UKHoliday, H$2:CV$2) = 0)
)</f>
        <v>0</v>
      </c>
      <c r="DH25" s="33" cm="1">
        <f t="array" ref="DH25">SUMPRODUCT(
  (MOD(COLUMN(H25:CV25) - COLUMN(H25), 3) = 0) *
  (H25:CV25 &gt; 0.5 * IF(((WEEKDAY(H$2:CV$2, 2) = 1) + (WEEKDAY(H$2:CV$2, 2) = 6)), $G25, $F25)) *
  (H25:CV25 &lt; 0.8 * IF(((WEEKDAY(H$2:CV$2, 2) = 1) + (WEEKDAY(H$2:CV$2, 2) = 6)), $G25, $F25)) *
  (I25:CW25 = "P") *
  (COUNTIF(UKHoliday, H$2:CV$2) = 0)
)</f>
        <v>0</v>
      </c>
      <c r="DI25" s="33" cm="1">
        <f t="array" ref="DI25">SUMPRODUCT(
  (MOD(COLUMN(H25:CV25) - COLUMN(H25), 3) = 0) *
  (H25:CV25 &gt; 0.8 * IF(((WEEKDAY(H$2:CV$2, 2) = 1) + (WEEKDAY(H$2:CV$2, 2) = 6)), $G25, $F25)) *
  (H25:CV25 &lt; 1 * IF(((WEEKDAY(H$2:CV$2, 2) = 1) + (WEEKDAY(H$2:CV$2, 2) = 6)), $G25, $F25)) *
  (I25:CW25 = "P") *
  (COUNTIF(UKHoliday, H$2:CV$2) = 0)
)</f>
        <v>16</v>
      </c>
    </row>
    <row r="26" spans="1:113" x14ac:dyDescent="0.3">
      <c r="A26" s="8" t="s">
        <v>201</v>
      </c>
      <c r="B26" s="8" t="s">
        <v>200</v>
      </c>
      <c r="C26" s="9" t="s">
        <v>682</v>
      </c>
      <c r="D26" s="62" t="s">
        <v>945</v>
      </c>
      <c r="E26" s="35">
        <v>25000</v>
      </c>
      <c r="F26" s="35">
        <f t="shared" si="61"/>
        <v>1250</v>
      </c>
      <c r="G26" s="35">
        <f t="shared" si="62"/>
        <v>625</v>
      </c>
      <c r="H26" s="13">
        <f>_xlfn.IFNA(IF(H$3="Productivity",
INDEX('Productivity Dump'!$E$4:$AJ$500,
MATCH($A26,'Productivity Dump'!$A$4:$A$500,0),
MATCH(H$2,'Productivity Dump'!$E$3:$AJ$3,0)
),
IF(H$3="Attendance",
INDEX('Attendance Dump'!$E$2:$AI$400,
MATCH($A26,'Attendance Dump'!$B$2:$B$400,0),
MATCH(H$2,'Attendance Dump'!$E$1:$AI$1,0)
),
INDEX('Active Hour''s Dump'!$D$3:$AH$337,
MATCH($C26,'Active Hour''s Dump'!$A$3:$A$337,0),
MATCH(H$2,'Active Hour''s Dump'!$D$2:$AH$2,0)
))),"")</f>
        <v>1108.5420000000001</v>
      </c>
      <c r="I26" s="13" t="str">
        <f>_xlfn.IFNA(IF(I$3="Productivity",
INDEX('Productivity Dump'!$E$4:$AJ$500,
MATCH($A26,'Productivity Dump'!$A$4:$A$500,0),
MATCH(I$2,'Productivity Dump'!$E$3:$AJ$3,0)
),
IF(I$3="Attendance",
INDEX('Attendance Dump'!$E$2:$AI$400,
MATCH($A26,'Attendance Dump'!$B$2:$B$400,0),
MATCH(I$2,'Attendance Dump'!$E$1:$AI$1,0)
),
INDEX('Active Hour''s Dump'!$D$3:$AH$337,
MATCH($C26,'Active Hour''s Dump'!$A$3:$A$337,0),
MATCH(I$2,'Active Hour''s Dump'!$D$2:$AH$2,0)
))),"")</f>
        <v>P</v>
      </c>
      <c r="J26" s="54">
        <f>_xlfn.IFNA(IF(J$3="Productivity",
INDEX('Productivity Dump'!$E$4:$AJ$500,
MATCH($A26,'Productivity Dump'!$A$4:$A$500,0),
MATCH(J$2,'Productivity Dump'!$E$3:$AJ$3,0)
),
IF(J$3="Attendance",
INDEX('Attendance Dump'!$E$2:$AI$400,
MATCH($A26,'Attendance Dump'!$B$2:$B$400,0),
MATCH(J$2,'Attendance Dump'!$E$1:$AI$1,0)
),
INDEX('Active Hour''s Dump'!$D$3:$AH$337,
MATCH($C26,'Active Hour''s Dump'!$A$3:$A$337,0),
MATCH(J$2,'Active Hour''s Dump'!$D$2:$AH$2,0)
))),"")</f>
        <v>11.4166666666667</v>
      </c>
      <c r="K26" s="13">
        <f>_xlfn.IFNA(IF(K$3="Productivity",
INDEX('Productivity Dump'!$E$4:$AJ$500,
MATCH($A26,'Productivity Dump'!$A$4:$A$500,0),
MATCH(K$2,'Productivity Dump'!$E$3:$AJ$3,0)
),
IF(K$3="Attendance",
INDEX('Attendance Dump'!$E$2:$AI$400,
MATCH($A26,'Attendance Dump'!$B$2:$B$400,0),
MATCH(K$2,'Attendance Dump'!$E$1:$AI$1,0)
),
INDEX('Active Hour''s Dump'!$D$3:$AH$337,
MATCH($C26,'Active Hour''s Dump'!$A$3:$A$337,0),
MATCH(K$2,'Active Hour''s Dump'!$D$2:$AH$2,0)
))),"")</f>
        <v>1166.2889999999998</v>
      </c>
      <c r="L26" s="13" t="str">
        <f>_xlfn.IFNA(IF(L$3="Productivity",
INDEX('Productivity Dump'!$E$4:$AJ$500,
MATCH($A26,'Productivity Dump'!$A$4:$A$500,0),
MATCH(L$2,'Productivity Dump'!$E$3:$AJ$3,0)
),
IF(L$3="Attendance",
INDEX('Attendance Dump'!$E$2:$AI$400,
MATCH($A26,'Attendance Dump'!$B$2:$B$400,0),
MATCH(L$2,'Attendance Dump'!$E$1:$AI$1,0)
),
INDEX('Active Hour''s Dump'!$D$3:$AH$337,
MATCH($C26,'Active Hour''s Dump'!$A$3:$A$337,0),
MATCH(L$2,'Active Hour''s Dump'!$D$2:$AH$2,0)
))),"")</f>
        <v>P</v>
      </c>
      <c r="M26" s="54">
        <f>_xlfn.IFNA(IF(M$3="Productivity",
INDEX('Productivity Dump'!$E$4:$AJ$500,
MATCH($A26,'Productivity Dump'!$A$4:$A$500,0),
MATCH(M$2,'Productivity Dump'!$E$3:$AJ$3,0)
),
IF(M$3="Attendance",
INDEX('Attendance Dump'!$E$2:$AI$400,
MATCH($A26,'Attendance Dump'!$B$2:$B$400,0),
MATCH(M$2,'Attendance Dump'!$E$1:$AI$1,0)
),
INDEX('Active Hour''s Dump'!$D$3:$AH$337,
MATCH($C26,'Active Hour''s Dump'!$A$3:$A$337,0),
MATCH(M$2,'Active Hour''s Dump'!$D$2:$AH$2,0)
))),"")</f>
        <v>12.5833333333333</v>
      </c>
      <c r="N26" s="13">
        <f>_xlfn.IFNA(IF(N$3="Productivity",
INDEX('Productivity Dump'!$E$4:$AJ$500,
MATCH($A26,'Productivity Dump'!$A$4:$A$500,0),
MATCH(N$2,'Productivity Dump'!$E$3:$AJ$3,0)
),
IF(N$3="Attendance",
INDEX('Attendance Dump'!$E$2:$AI$400,
MATCH($A26,'Attendance Dump'!$B$2:$B$400,0),
MATCH(N$2,'Attendance Dump'!$E$1:$AI$1,0)
),
INDEX('Active Hour''s Dump'!$D$3:$AH$337,
MATCH($C26,'Active Hour''s Dump'!$A$3:$A$337,0),
MATCH(N$2,'Active Hour''s Dump'!$D$2:$AH$2,0)
))),"")</f>
        <v>816.03400000000011</v>
      </c>
      <c r="O26" s="13" t="str">
        <f>_xlfn.IFNA(IF(O$3="Productivity",
INDEX('Productivity Dump'!$E$4:$AJ$500,
MATCH($A26,'Productivity Dump'!$A$4:$A$500,0),
MATCH(O$2,'Productivity Dump'!$E$3:$AJ$3,0)
),
IF(O$3="Attendance",
INDEX('Attendance Dump'!$E$2:$AI$400,
MATCH($A26,'Attendance Dump'!$B$2:$B$400,0),
MATCH(O$2,'Attendance Dump'!$E$1:$AI$1,0)
),
INDEX('Active Hour''s Dump'!$D$3:$AH$337,
MATCH($C26,'Active Hour''s Dump'!$A$3:$A$337,0),
MATCH(O$2,'Active Hour''s Dump'!$D$2:$AH$2,0)
))),"")</f>
        <v>P</v>
      </c>
      <c r="P26" s="54">
        <f>_xlfn.IFNA(IF(P$3="Productivity",
INDEX('Productivity Dump'!$E$4:$AJ$500,
MATCH($A26,'Productivity Dump'!$A$4:$A$500,0),
MATCH(P$2,'Productivity Dump'!$E$3:$AJ$3,0)
),
IF(P$3="Attendance",
INDEX('Attendance Dump'!$E$2:$AI$400,
MATCH($A26,'Attendance Dump'!$B$2:$B$400,0),
MATCH(P$2,'Attendance Dump'!$E$1:$AI$1,0)
),
INDEX('Active Hour''s Dump'!$D$3:$AH$337,
MATCH($C26,'Active Hour''s Dump'!$A$3:$A$337,0),
MATCH(P$2,'Active Hour''s Dump'!$D$2:$AH$2,0)
))),"")</f>
        <v>6.9166666666666696</v>
      </c>
      <c r="Q26" s="13">
        <f>_xlfn.IFNA(IF(Q$3="Productivity",
INDEX('Productivity Dump'!$E$4:$AJ$500,
MATCH($A26,'Productivity Dump'!$A$4:$A$500,0),
MATCH(Q$2,'Productivity Dump'!$E$3:$AJ$3,0)
),
IF(Q$3="Attendance",
INDEX('Attendance Dump'!$E$2:$AI$400,
MATCH($A26,'Attendance Dump'!$B$2:$B$400,0),
MATCH(Q$2,'Attendance Dump'!$E$1:$AI$1,0)
),
INDEX('Active Hour''s Dump'!$D$3:$AH$337,
MATCH($C26,'Active Hour''s Dump'!$A$3:$A$337,0),
MATCH(Q$2,'Active Hour''s Dump'!$D$2:$AH$2,0)
))),"")</f>
        <v>0</v>
      </c>
      <c r="R26" s="13" t="str">
        <f>_xlfn.IFNA(IF(R$3="Productivity",
INDEX('Productivity Dump'!$E$4:$AJ$500,
MATCH($A26,'Productivity Dump'!$A$4:$A$500,0),
MATCH(R$2,'Productivity Dump'!$E$3:$AJ$3,0)
),
IF(R$3="Attendance",
INDEX('Attendance Dump'!$E$2:$AI$400,
MATCH($A26,'Attendance Dump'!$B$2:$B$400,0),
MATCH(R$2,'Attendance Dump'!$E$1:$AI$1,0)
),
INDEX('Active Hour''s Dump'!$D$3:$AH$337,
MATCH($C26,'Active Hour''s Dump'!$A$3:$A$337,0),
MATCH(R$2,'Active Hour''s Dump'!$D$2:$AH$2,0)
))),"")</f>
        <v>WO</v>
      </c>
      <c r="S26" s="54">
        <f>_xlfn.IFNA(IF(S$3="Productivity",
INDEX('Productivity Dump'!$E$4:$AJ$500,
MATCH($A26,'Productivity Dump'!$A$4:$A$500,0),
MATCH(S$2,'Productivity Dump'!$E$3:$AJ$3,0)
),
IF(S$3="Attendance",
INDEX('Attendance Dump'!$E$2:$AI$400,
MATCH($A26,'Attendance Dump'!$B$2:$B$400,0),
MATCH(S$2,'Attendance Dump'!$E$1:$AI$1,0)
),
INDEX('Active Hour''s Dump'!$D$3:$AH$337,
MATCH($C26,'Active Hour''s Dump'!$A$3:$A$337,0),
MATCH(S$2,'Active Hour''s Dump'!$D$2:$AH$2,0)
))),"")</f>
        <v>0</v>
      </c>
      <c r="T26" s="13">
        <f>_xlfn.IFNA(IF(T$3="Productivity",
INDEX('Productivity Dump'!$E$4:$AJ$500,
MATCH($A26,'Productivity Dump'!$A$4:$A$500,0),
MATCH(T$2,'Productivity Dump'!$E$3:$AJ$3,0)
),
IF(T$3="Attendance",
INDEX('Attendance Dump'!$E$2:$AI$400,
MATCH($A26,'Attendance Dump'!$B$2:$B$400,0),
MATCH(T$2,'Attendance Dump'!$E$1:$AI$1,0)
),
INDEX('Active Hour''s Dump'!$D$3:$AH$337,
MATCH($C26,'Active Hour''s Dump'!$A$3:$A$337,0),
MATCH(T$2,'Active Hour''s Dump'!$D$2:$AH$2,0)
))),"")</f>
        <v>473.92000000000019</v>
      </c>
      <c r="U26" s="13" t="str">
        <f>_xlfn.IFNA(IF(U$3="Productivity",
INDEX('Productivity Dump'!$E$4:$AJ$500,
MATCH($A26,'Productivity Dump'!$A$4:$A$500,0),
MATCH(U$2,'Productivity Dump'!$E$3:$AJ$3,0)
),
IF(U$3="Attendance",
INDEX('Attendance Dump'!$E$2:$AI$400,
MATCH($A26,'Attendance Dump'!$B$2:$B$400,0),
MATCH(U$2,'Attendance Dump'!$E$1:$AI$1,0)
),
INDEX('Active Hour''s Dump'!$D$3:$AH$337,
MATCH($C26,'Active Hour''s Dump'!$A$3:$A$337,0),
MATCH(U$2,'Active Hour''s Dump'!$D$2:$AH$2,0)
))),"")</f>
        <v>PL</v>
      </c>
      <c r="V26" s="54">
        <f>_xlfn.IFNA(IF(V$3="Productivity",
INDEX('Productivity Dump'!$E$4:$AJ$500,
MATCH($A26,'Productivity Dump'!$A$4:$A$500,0),
MATCH(V$2,'Productivity Dump'!$E$3:$AJ$3,0)
),
IF(V$3="Attendance",
INDEX('Attendance Dump'!$E$2:$AI$400,
MATCH($A26,'Attendance Dump'!$B$2:$B$400,0),
MATCH(V$2,'Attendance Dump'!$E$1:$AI$1,0)
),
INDEX('Active Hour''s Dump'!$D$3:$AH$337,
MATCH($C26,'Active Hour''s Dump'!$A$3:$A$337,0),
MATCH(V$2,'Active Hour''s Dump'!$D$2:$AH$2,0)
))),"")</f>
        <v>4.5</v>
      </c>
      <c r="W26" s="13">
        <f>_xlfn.IFNA(IF(W$3="Productivity",
INDEX('Productivity Dump'!$E$4:$AJ$500,
MATCH($A26,'Productivity Dump'!$A$4:$A$500,0),
MATCH(W$2,'Productivity Dump'!$E$3:$AJ$3,0)
),
IF(W$3="Attendance",
INDEX('Attendance Dump'!$E$2:$AI$400,
MATCH($A26,'Attendance Dump'!$B$2:$B$400,0),
MATCH(W$2,'Attendance Dump'!$E$1:$AI$1,0)
),
INDEX('Active Hour''s Dump'!$D$3:$AH$337,
MATCH($C26,'Active Hour''s Dump'!$A$3:$A$337,0),
MATCH(W$2,'Active Hour''s Dump'!$D$2:$AH$2,0)
))),"")</f>
        <v>1233.2930000000001</v>
      </c>
      <c r="X26" s="13" t="str">
        <f>_xlfn.IFNA(IF(X$3="Productivity",
INDEX('Productivity Dump'!$E$4:$AJ$500,
MATCH($A26,'Productivity Dump'!$A$4:$A$500,0),
MATCH(X$2,'Productivity Dump'!$E$3:$AJ$3,0)
),
IF(X$3="Attendance",
INDEX('Attendance Dump'!$E$2:$AI$400,
MATCH($A26,'Attendance Dump'!$B$2:$B$400,0),
MATCH(X$2,'Attendance Dump'!$E$1:$AI$1,0)
),
INDEX('Active Hour''s Dump'!$D$3:$AH$337,
MATCH($C26,'Active Hour''s Dump'!$A$3:$A$337,0),
MATCH(X$2,'Active Hour''s Dump'!$D$2:$AH$2,0)
))),"")</f>
        <v>P</v>
      </c>
      <c r="Y26" s="54">
        <f>_xlfn.IFNA(IF(Y$3="Productivity",
INDEX('Productivity Dump'!$E$4:$AJ$500,
MATCH($A26,'Productivity Dump'!$A$4:$A$500,0),
MATCH(Y$2,'Productivity Dump'!$E$3:$AJ$3,0)
),
IF(Y$3="Attendance",
INDEX('Attendance Dump'!$E$2:$AI$400,
MATCH($A26,'Attendance Dump'!$B$2:$B$400,0),
MATCH(Y$2,'Attendance Dump'!$E$1:$AI$1,0)
),
INDEX('Active Hour''s Dump'!$D$3:$AH$337,
MATCH($C26,'Active Hour''s Dump'!$A$3:$A$337,0),
MATCH(Y$2,'Active Hour''s Dump'!$D$2:$AH$2,0)
))),"")</f>
        <v>10.8333333333333</v>
      </c>
      <c r="Z26" s="13">
        <f>_xlfn.IFNA(IF(Z$3="Productivity",
INDEX('Productivity Dump'!$E$4:$AJ$500,
MATCH($A26,'Productivity Dump'!$A$4:$A$500,0),
MATCH(Z$2,'Productivity Dump'!$E$3:$AJ$3,0)
),
IF(Z$3="Attendance",
INDEX('Attendance Dump'!$E$2:$AI$400,
MATCH($A26,'Attendance Dump'!$B$2:$B$400,0),
MATCH(Z$2,'Attendance Dump'!$E$1:$AI$1,0)
),
INDEX('Active Hour''s Dump'!$D$3:$AH$337,
MATCH($C26,'Active Hour''s Dump'!$A$3:$A$337,0),
MATCH(Z$2,'Active Hour''s Dump'!$D$2:$AH$2,0)
))),"")</f>
        <v>1282.5720000000003</v>
      </c>
      <c r="AA26" s="13" t="str">
        <f>_xlfn.IFNA(IF(AA$3="Productivity",
INDEX('Productivity Dump'!$E$4:$AJ$500,
MATCH($A26,'Productivity Dump'!$A$4:$A$500,0),
MATCH(AA$2,'Productivity Dump'!$E$3:$AJ$3,0)
),
IF(AA$3="Attendance",
INDEX('Attendance Dump'!$E$2:$AI$400,
MATCH($A26,'Attendance Dump'!$B$2:$B$400,0),
MATCH(AA$2,'Attendance Dump'!$E$1:$AI$1,0)
),
INDEX('Active Hour''s Dump'!$D$3:$AH$337,
MATCH($C26,'Active Hour''s Dump'!$A$3:$A$337,0),
MATCH(AA$2,'Active Hour''s Dump'!$D$2:$AH$2,0)
))),"")</f>
        <v>P</v>
      </c>
      <c r="AB26" s="54">
        <f>_xlfn.IFNA(IF(AB$3="Productivity",
INDEX('Productivity Dump'!$E$4:$AJ$500,
MATCH($A26,'Productivity Dump'!$A$4:$A$500,0),
MATCH(AB$2,'Productivity Dump'!$E$3:$AJ$3,0)
),
IF(AB$3="Attendance",
INDEX('Attendance Dump'!$E$2:$AI$400,
MATCH($A26,'Attendance Dump'!$B$2:$B$400,0),
MATCH(AB$2,'Attendance Dump'!$E$1:$AI$1,0)
),
INDEX('Active Hour''s Dump'!$D$3:$AH$337,
MATCH($C26,'Active Hour''s Dump'!$A$3:$A$337,0),
MATCH(AB$2,'Active Hour''s Dump'!$D$2:$AH$2,0)
))),"")</f>
        <v>11.3333333333333</v>
      </c>
      <c r="AC26" s="13">
        <f>_xlfn.IFNA(IF(AC$3="Productivity",
INDEX('Productivity Dump'!$E$4:$AJ$500,
MATCH($A26,'Productivity Dump'!$A$4:$A$500,0),
MATCH(AC$2,'Productivity Dump'!$E$3:$AJ$3,0)
),
IF(AC$3="Attendance",
INDEX('Attendance Dump'!$E$2:$AI$400,
MATCH($A26,'Attendance Dump'!$B$2:$B$400,0),
MATCH(AC$2,'Attendance Dump'!$E$1:$AI$1,0)
),
INDEX('Active Hour''s Dump'!$D$3:$AH$337,
MATCH($C26,'Active Hour''s Dump'!$A$3:$A$337,0),
MATCH(AC$2,'Active Hour''s Dump'!$D$2:$AH$2,0)
))),"")</f>
        <v>1241.1409999999998</v>
      </c>
      <c r="AD26" s="13" t="str">
        <f>_xlfn.IFNA(IF(AD$3="Productivity",
INDEX('Productivity Dump'!$E$4:$AJ$500,
MATCH($A26,'Productivity Dump'!$A$4:$A$500,0),
MATCH(AD$2,'Productivity Dump'!$E$3:$AJ$3,0)
),
IF(AD$3="Attendance",
INDEX('Attendance Dump'!$E$2:$AI$400,
MATCH($A26,'Attendance Dump'!$B$2:$B$400,0),
MATCH(AD$2,'Attendance Dump'!$E$1:$AI$1,0)
),
INDEX('Active Hour''s Dump'!$D$3:$AH$337,
MATCH($C26,'Active Hour''s Dump'!$A$3:$A$337,0),
MATCH(AD$2,'Active Hour''s Dump'!$D$2:$AH$2,0)
))),"")</f>
        <v>P</v>
      </c>
      <c r="AE26" s="54">
        <f>_xlfn.IFNA(IF(AE$3="Productivity",
INDEX('Productivity Dump'!$E$4:$AJ$500,
MATCH($A26,'Productivity Dump'!$A$4:$A$500,0),
MATCH(AE$2,'Productivity Dump'!$E$3:$AJ$3,0)
),
IF(AE$3="Attendance",
INDEX('Attendance Dump'!$E$2:$AI$400,
MATCH($A26,'Attendance Dump'!$B$2:$B$400,0),
MATCH(AE$2,'Attendance Dump'!$E$1:$AI$1,0)
),
INDEX('Active Hour''s Dump'!$D$3:$AH$337,
MATCH($C26,'Active Hour''s Dump'!$A$3:$A$337,0),
MATCH(AE$2,'Active Hour''s Dump'!$D$2:$AH$2,0)
))),"")</f>
        <v>10.6666666666667</v>
      </c>
      <c r="AF26" s="13">
        <f>_xlfn.IFNA(IF(AF$3="Productivity",
INDEX('Productivity Dump'!$E$4:$AJ$500,
MATCH($A26,'Productivity Dump'!$A$4:$A$500,0),
MATCH(AF$2,'Productivity Dump'!$E$3:$AJ$3,0)
),
IF(AF$3="Attendance",
INDEX('Attendance Dump'!$E$2:$AI$400,
MATCH($A26,'Attendance Dump'!$B$2:$B$400,0),
MATCH(AF$2,'Attendance Dump'!$E$1:$AI$1,0)
),
INDEX('Active Hour''s Dump'!$D$3:$AH$337,
MATCH($C26,'Active Hour''s Dump'!$A$3:$A$337,0),
MATCH(AF$2,'Active Hour''s Dump'!$D$2:$AH$2,0)
))),"")</f>
        <v>1215.1740000000002</v>
      </c>
      <c r="AG26" s="13" t="str">
        <f>_xlfn.IFNA(IF(AG$3="Productivity",
INDEX('Productivity Dump'!$E$4:$AJ$500,
MATCH($A26,'Productivity Dump'!$A$4:$A$500,0),
MATCH(AG$2,'Productivity Dump'!$E$3:$AJ$3,0)
),
IF(AG$3="Attendance",
INDEX('Attendance Dump'!$E$2:$AI$400,
MATCH($A26,'Attendance Dump'!$B$2:$B$400,0),
MATCH(AG$2,'Attendance Dump'!$E$1:$AI$1,0)
),
INDEX('Active Hour''s Dump'!$D$3:$AH$337,
MATCH($C26,'Active Hour''s Dump'!$A$3:$A$337,0),
MATCH(AG$2,'Active Hour''s Dump'!$D$2:$AH$2,0)
))),"")</f>
        <v>P</v>
      </c>
      <c r="AH26" s="54">
        <f>_xlfn.IFNA(IF(AH$3="Productivity",
INDEX('Productivity Dump'!$E$4:$AJ$500,
MATCH($A26,'Productivity Dump'!$A$4:$A$500,0),
MATCH(AH$2,'Productivity Dump'!$E$3:$AJ$3,0)
),
IF(AH$3="Attendance",
INDEX('Attendance Dump'!$E$2:$AI$400,
MATCH($A26,'Attendance Dump'!$B$2:$B$400,0),
MATCH(AH$2,'Attendance Dump'!$E$1:$AI$1,0)
),
INDEX('Active Hour''s Dump'!$D$3:$AH$337,
MATCH($C26,'Active Hour''s Dump'!$A$3:$A$337,0),
MATCH(AH$2,'Active Hour''s Dump'!$D$2:$AH$2,0)
))),"")</f>
        <v>10.8333333333333</v>
      </c>
      <c r="AI26" s="13">
        <f>_xlfn.IFNA(IF(AI$3="Productivity",
INDEX('Productivity Dump'!$E$4:$AJ$500,
MATCH($A26,'Productivity Dump'!$A$4:$A$500,0),
MATCH(AI$2,'Productivity Dump'!$E$3:$AJ$3,0)
),
IF(AI$3="Attendance",
INDEX('Attendance Dump'!$E$2:$AI$400,
MATCH($A26,'Attendance Dump'!$B$2:$B$400,0),
MATCH(AI$2,'Attendance Dump'!$E$1:$AI$1,0)
),
INDEX('Active Hour''s Dump'!$D$3:$AH$337,
MATCH($C26,'Active Hour''s Dump'!$A$3:$A$337,0),
MATCH(AI$2,'Active Hour''s Dump'!$D$2:$AH$2,0)
))),"")</f>
        <v>895.81999999999994</v>
      </c>
      <c r="AJ26" s="13" t="str">
        <f>_xlfn.IFNA(IF(AJ$3="Productivity",
INDEX('Productivity Dump'!$E$4:$AJ$500,
MATCH($A26,'Productivity Dump'!$A$4:$A$500,0),
MATCH(AJ$2,'Productivity Dump'!$E$3:$AJ$3,0)
),
IF(AJ$3="Attendance",
INDEX('Attendance Dump'!$E$2:$AI$400,
MATCH($A26,'Attendance Dump'!$B$2:$B$400,0),
MATCH(AJ$2,'Attendance Dump'!$E$1:$AI$1,0)
),
INDEX('Active Hour''s Dump'!$D$3:$AH$337,
MATCH($C26,'Active Hour''s Dump'!$A$3:$A$337,0),
MATCH(AJ$2,'Active Hour''s Dump'!$D$2:$AH$2,0)
))),"")</f>
        <v>P</v>
      </c>
      <c r="AK26" s="54">
        <f>_xlfn.IFNA(IF(AK$3="Productivity",
INDEX('Productivity Dump'!$E$4:$AJ$500,
MATCH($A26,'Productivity Dump'!$A$4:$A$500,0),
MATCH(AK$2,'Productivity Dump'!$E$3:$AJ$3,0)
),
IF(AK$3="Attendance",
INDEX('Attendance Dump'!$E$2:$AI$400,
MATCH($A26,'Attendance Dump'!$B$2:$B$400,0),
MATCH(AK$2,'Attendance Dump'!$E$1:$AI$1,0)
),
INDEX('Active Hour''s Dump'!$D$3:$AH$337,
MATCH($C26,'Active Hour''s Dump'!$A$3:$A$337,0),
MATCH(AK$2,'Active Hour''s Dump'!$D$2:$AH$2,0)
))),"")</f>
        <v>7.8333333333333304</v>
      </c>
      <c r="AL26" s="13">
        <f>_xlfn.IFNA(IF(AL$3="Productivity",
INDEX('Productivity Dump'!$E$4:$AJ$500,
MATCH($A26,'Productivity Dump'!$A$4:$A$500,0),
MATCH(AL$2,'Productivity Dump'!$E$3:$AJ$3,0)
),
IF(AL$3="Attendance",
INDEX('Attendance Dump'!$E$2:$AI$400,
MATCH($A26,'Attendance Dump'!$B$2:$B$400,0),
MATCH(AL$2,'Attendance Dump'!$E$1:$AI$1,0)
),
INDEX('Active Hour''s Dump'!$D$3:$AH$337,
MATCH($C26,'Active Hour''s Dump'!$A$3:$A$337,0),
MATCH(AL$2,'Active Hour''s Dump'!$D$2:$AH$2,0)
))),"")</f>
        <v>0</v>
      </c>
      <c r="AM26" s="13" t="str">
        <f>_xlfn.IFNA(IF(AM$3="Productivity",
INDEX('Productivity Dump'!$E$4:$AJ$500,
MATCH($A26,'Productivity Dump'!$A$4:$A$500,0),
MATCH(AM$2,'Productivity Dump'!$E$3:$AJ$3,0)
),
IF(AM$3="Attendance",
INDEX('Attendance Dump'!$E$2:$AI$400,
MATCH($A26,'Attendance Dump'!$B$2:$B$400,0),
MATCH(AM$2,'Attendance Dump'!$E$1:$AI$1,0)
),
INDEX('Active Hour''s Dump'!$D$3:$AH$337,
MATCH($C26,'Active Hour''s Dump'!$A$3:$A$337,0),
MATCH(AM$2,'Active Hour''s Dump'!$D$2:$AH$2,0)
))),"")</f>
        <v>WO</v>
      </c>
      <c r="AN26" s="54">
        <f>_xlfn.IFNA(IF(AN$3="Productivity",
INDEX('Productivity Dump'!$E$4:$AJ$500,
MATCH($A26,'Productivity Dump'!$A$4:$A$500,0),
MATCH(AN$2,'Productivity Dump'!$E$3:$AJ$3,0)
),
IF(AN$3="Attendance",
INDEX('Attendance Dump'!$E$2:$AI$400,
MATCH($A26,'Attendance Dump'!$B$2:$B$400,0),
MATCH(AN$2,'Attendance Dump'!$E$1:$AI$1,0)
),
INDEX('Active Hour''s Dump'!$D$3:$AH$337,
MATCH($C26,'Active Hour''s Dump'!$A$3:$A$337,0),
MATCH(AN$2,'Active Hour''s Dump'!$D$2:$AH$2,0)
))),"")</f>
        <v>0</v>
      </c>
      <c r="AO26" s="13">
        <f>_xlfn.IFNA(IF(AO$3="Productivity",
INDEX('Productivity Dump'!$E$4:$AJ$500,
MATCH($A26,'Productivity Dump'!$A$4:$A$500,0),
MATCH(AO$2,'Productivity Dump'!$E$3:$AJ$3,0)
),
IF(AO$3="Attendance",
INDEX('Attendance Dump'!$E$2:$AI$400,
MATCH($A26,'Attendance Dump'!$B$2:$B$400,0),
MATCH(AO$2,'Attendance Dump'!$E$1:$AI$1,0)
),
INDEX('Active Hour''s Dump'!$D$3:$AH$337,
MATCH($C26,'Active Hour''s Dump'!$A$3:$A$337,0),
MATCH(AO$2,'Active Hour''s Dump'!$D$2:$AH$2,0)
))),"")</f>
        <v>676.26</v>
      </c>
      <c r="AP26" s="13" t="str">
        <f>_xlfn.IFNA(IF(AP$3="Productivity",
INDEX('Productivity Dump'!$E$4:$AJ$500,
MATCH($A26,'Productivity Dump'!$A$4:$A$500,0),
MATCH(AP$2,'Productivity Dump'!$E$3:$AJ$3,0)
),
IF(AP$3="Attendance",
INDEX('Attendance Dump'!$E$2:$AI$400,
MATCH($A26,'Attendance Dump'!$B$2:$B$400,0),
MATCH(AP$2,'Attendance Dump'!$E$1:$AI$1,0)
),
INDEX('Active Hour''s Dump'!$D$3:$AH$337,
MATCH($C26,'Active Hour''s Dump'!$A$3:$A$337,0),
MATCH(AP$2,'Active Hour''s Dump'!$D$2:$AH$2,0)
))),"")</f>
        <v>P</v>
      </c>
      <c r="AQ26" s="54">
        <f>_xlfn.IFNA(IF(AQ$3="Productivity",
INDEX('Productivity Dump'!$E$4:$AJ$500,
MATCH($A26,'Productivity Dump'!$A$4:$A$500,0),
MATCH(AQ$2,'Productivity Dump'!$E$3:$AJ$3,0)
),
IF(AQ$3="Attendance",
INDEX('Attendance Dump'!$E$2:$AI$400,
MATCH($A26,'Attendance Dump'!$B$2:$B$400,0),
MATCH(AQ$2,'Attendance Dump'!$E$1:$AI$1,0)
),
INDEX('Active Hour''s Dump'!$D$3:$AH$337,
MATCH($C26,'Active Hour''s Dump'!$A$3:$A$337,0),
MATCH(AQ$2,'Active Hour''s Dump'!$D$2:$AH$2,0)
))),"")</f>
        <v>7.0833333333333304</v>
      </c>
      <c r="AR26" s="13">
        <f>_xlfn.IFNA(IF(AR$3="Productivity",
INDEX('Productivity Dump'!$E$4:$AJ$500,
MATCH($A26,'Productivity Dump'!$A$4:$A$500,0),
MATCH(AR$2,'Productivity Dump'!$E$3:$AJ$3,0)
),
IF(AR$3="Attendance",
INDEX('Attendance Dump'!$E$2:$AI$400,
MATCH($A26,'Attendance Dump'!$B$2:$B$400,0),
MATCH(AR$2,'Attendance Dump'!$E$1:$AI$1,0)
),
INDEX('Active Hour''s Dump'!$D$3:$AH$337,
MATCH($C26,'Active Hour''s Dump'!$A$3:$A$337,0),
MATCH(AR$2,'Active Hour''s Dump'!$D$2:$AH$2,0)
))),"")</f>
        <v>1232.3460000000005</v>
      </c>
      <c r="AS26" s="13" t="str">
        <f>_xlfn.IFNA(IF(AS$3="Productivity",
INDEX('Productivity Dump'!$E$4:$AJ$500,
MATCH($A26,'Productivity Dump'!$A$4:$A$500,0),
MATCH(AS$2,'Productivity Dump'!$E$3:$AJ$3,0)
),
IF(AS$3="Attendance",
INDEX('Attendance Dump'!$E$2:$AI$400,
MATCH($A26,'Attendance Dump'!$B$2:$B$400,0),
MATCH(AS$2,'Attendance Dump'!$E$1:$AI$1,0)
),
INDEX('Active Hour''s Dump'!$D$3:$AH$337,
MATCH($C26,'Active Hour''s Dump'!$A$3:$A$337,0),
MATCH(AS$2,'Active Hour''s Dump'!$D$2:$AH$2,0)
))),"")</f>
        <v>P</v>
      </c>
      <c r="AT26" s="54">
        <f>_xlfn.IFNA(IF(AT$3="Productivity",
INDEX('Productivity Dump'!$E$4:$AJ$500,
MATCH($A26,'Productivity Dump'!$A$4:$A$500,0),
MATCH(AT$2,'Productivity Dump'!$E$3:$AJ$3,0)
),
IF(AT$3="Attendance",
INDEX('Attendance Dump'!$E$2:$AI$400,
MATCH($A26,'Attendance Dump'!$B$2:$B$400,0),
MATCH(AT$2,'Attendance Dump'!$E$1:$AI$1,0)
),
INDEX('Active Hour''s Dump'!$D$3:$AH$337,
MATCH($C26,'Active Hour''s Dump'!$A$3:$A$337,0),
MATCH(AT$2,'Active Hour''s Dump'!$D$2:$AH$2,0)
))),"")</f>
        <v>10.25</v>
      </c>
      <c r="AU26" s="13">
        <f>_xlfn.IFNA(IF(AU$3="Productivity",
INDEX('Productivity Dump'!$E$4:$AJ$500,
MATCH($A26,'Productivity Dump'!$A$4:$A$500,0),
MATCH(AU$2,'Productivity Dump'!$E$3:$AJ$3,0)
),
IF(AU$3="Attendance",
INDEX('Attendance Dump'!$E$2:$AI$400,
MATCH($A26,'Attendance Dump'!$B$2:$B$400,0),
MATCH(AU$2,'Attendance Dump'!$E$1:$AI$1,0)
),
INDEX('Active Hour''s Dump'!$D$3:$AH$337,
MATCH($C26,'Active Hour''s Dump'!$A$3:$A$337,0),
MATCH(AU$2,'Active Hour''s Dump'!$D$2:$AH$2,0)
))),"")</f>
        <v>1217.096</v>
      </c>
      <c r="AV26" s="13" t="str">
        <f>_xlfn.IFNA(IF(AV$3="Productivity",
INDEX('Productivity Dump'!$E$4:$AJ$500,
MATCH($A26,'Productivity Dump'!$A$4:$A$500,0),
MATCH(AV$2,'Productivity Dump'!$E$3:$AJ$3,0)
),
IF(AV$3="Attendance",
INDEX('Attendance Dump'!$E$2:$AI$400,
MATCH($A26,'Attendance Dump'!$B$2:$B$400,0),
MATCH(AV$2,'Attendance Dump'!$E$1:$AI$1,0)
),
INDEX('Active Hour''s Dump'!$D$3:$AH$337,
MATCH($C26,'Active Hour''s Dump'!$A$3:$A$337,0),
MATCH(AV$2,'Active Hour''s Dump'!$D$2:$AH$2,0)
))),"")</f>
        <v>P</v>
      </c>
      <c r="AW26" s="54">
        <f>_xlfn.IFNA(IF(AW$3="Productivity",
INDEX('Productivity Dump'!$E$4:$AJ$500,
MATCH($A26,'Productivity Dump'!$A$4:$A$500,0),
MATCH(AW$2,'Productivity Dump'!$E$3:$AJ$3,0)
),
IF(AW$3="Attendance",
INDEX('Attendance Dump'!$E$2:$AI$400,
MATCH($A26,'Attendance Dump'!$B$2:$B$400,0),
MATCH(AW$2,'Attendance Dump'!$E$1:$AI$1,0)
),
INDEX('Active Hour''s Dump'!$D$3:$AH$337,
MATCH($C26,'Active Hour''s Dump'!$A$3:$A$337,0),
MATCH(AW$2,'Active Hour''s Dump'!$D$2:$AH$2,0)
))),"")</f>
        <v>10.5</v>
      </c>
      <c r="AX26" s="13">
        <f>_xlfn.IFNA(IF(AX$3="Productivity",
INDEX('Productivity Dump'!$E$4:$AJ$500,
MATCH($A26,'Productivity Dump'!$A$4:$A$500,0),
MATCH(AX$2,'Productivity Dump'!$E$3:$AJ$3,0)
),
IF(AX$3="Attendance",
INDEX('Attendance Dump'!$E$2:$AI$400,
MATCH($A26,'Attendance Dump'!$B$2:$B$400,0),
MATCH(AX$2,'Attendance Dump'!$E$1:$AI$1,0)
),
INDEX('Active Hour''s Dump'!$D$3:$AH$337,
MATCH($C26,'Active Hour''s Dump'!$A$3:$A$337,0),
MATCH(AX$2,'Active Hour''s Dump'!$D$2:$AH$2,0)
))),"")</f>
        <v>1297.3609999999999</v>
      </c>
      <c r="AY26" s="13" t="str">
        <f>_xlfn.IFNA(IF(AY$3="Productivity",
INDEX('Productivity Dump'!$E$4:$AJ$500,
MATCH($A26,'Productivity Dump'!$A$4:$A$500,0),
MATCH(AY$2,'Productivity Dump'!$E$3:$AJ$3,0)
),
IF(AY$3="Attendance",
INDEX('Attendance Dump'!$E$2:$AI$400,
MATCH($A26,'Attendance Dump'!$B$2:$B$400,0),
MATCH(AY$2,'Attendance Dump'!$E$1:$AI$1,0)
),
INDEX('Active Hour''s Dump'!$D$3:$AH$337,
MATCH($C26,'Active Hour''s Dump'!$A$3:$A$337,0),
MATCH(AY$2,'Active Hour''s Dump'!$D$2:$AH$2,0)
))),"")</f>
        <v>P</v>
      </c>
      <c r="AZ26" s="54">
        <f>_xlfn.IFNA(IF(AZ$3="Productivity",
INDEX('Productivity Dump'!$E$4:$AJ$500,
MATCH($A26,'Productivity Dump'!$A$4:$A$500,0),
MATCH(AZ$2,'Productivity Dump'!$E$3:$AJ$3,0)
),
IF(AZ$3="Attendance",
INDEX('Attendance Dump'!$E$2:$AI$400,
MATCH($A26,'Attendance Dump'!$B$2:$B$400,0),
MATCH(AZ$2,'Attendance Dump'!$E$1:$AI$1,0)
),
INDEX('Active Hour''s Dump'!$D$3:$AH$337,
MATCH($C26,'Active Hour''s Dump'!$A$3:$A$337,0),
MATCH(AZ$2,'Active Hour''s Dump'!$D$2:$AH$2,0)
))),"")</f>
        <v>10.1666666666667</v>
      </c>
      <c r="BA26" s="13">
        <f>_xlfn.IFNA(IF(BA$3="Productivity",
INDEX('Productivity Dump'!$E$4:$AJ$500,
MATCH($A26,'Productivity Dump'!$A$4:$A$500,0),
MATCH(BA$2,'Productivity Dump'!$E$3:$AJ$3,0)
),
IF(BA$3="Attendance",
INDEX('Attendance Dump'!$E$2:$AI$400,
MATCH($A26,'Attendance Dump'!$B$2:$B$400,0),
MATCH(BA$2,'Attendance Dump'!$E$1:$AI$1,0)
),
INDEX('Active Hour''s Dump'!$D$3:$AH$337,
MATCH($C26,'Active Hour''s Dump'!$A$3:$A$337,0),
MATCH(BA$2,'Active Hour''s Dump'!$D$2:$AH$2,0)
))),"")</f>
        <v>1149.4350000000004</v>
      </c>
      <c r="BB26" s="13" t="str">
        <f>_xlfn.IFNA(IF(BB$3="Productivity",
INDEX('Productivity Dump'!$E$4:$AJ$500,
MATCH($A26,'Productivity Dump'!$A$4:$A$500,0),
MATCH(BB$2,'Productivity Dump'!$E$3:$AJ$3,0)
),
IF(BB$3="Attendance",
INDEX('Attendance Dump'!$E$2:$AI$400,
MATCH($A26,'Attendance Dump'!$B$2:$B$400,0),
MATCH(BB$2,'Attendance Dump'!$E$1:$AI$1,0)
),
INDEX('Active Hour''s Dump'!$D$3:$AH$337,
MATCH($C26,'Active Hour''s Dump'!$A$3:$A$337,0),
MATCH(BB$2,'Active Hour''s Dump'!$D$2:$AH$2,0)
))),"")</f>
        <v>P</v>
      </c>
      <c r="BC26" s="54">
        <f>_xlfn.IFNA(IF(BC$3="Productivity",
INDEX('Productivity Dump'!$E$4:$AJ$500,
MATCH($A26,'Productivity Dump'!$A$4:$A$500,0),
MATCH(BC$2,'Productivity Dump'!$E$3:$AJ$3,0)
),
IF(BC$3="Attendance",
INDEX('Attendance Dump'!$E$2:$AI$400,
MATCH($A26,'Attendance Dump'!$B$2:$B$400,0),
MATCH(BC$2,'Attendance Dump'!$E$1:$AI$1,0)
),
INDEX('Active Hour''s Dump'!$D$3:$AH$337,
MATCH($C26,'Active Hour''s Dump'!$A$3:$A$337,0),
MATCH(BC$2,'Active Hour''s Dump'!$D$2:$AH$2,0)
))),"")</f>
        <v>10</v>
      </c>
      <c r="BD26" s="13">
        <f>_xlfn.IFNA(IF(BD$3="Productivity",
INDEX('Productivity Dump'!$E$4:$AJ$500,
MATCH($A26,'Productivity Dump'!$A$4:$A$500,0),
MATCH(BD$2,'Productivity Dump'!$E$3:$AJ$3,0)
),
IF(BD$3="Attendance",
INDEX('Attendance Dump'!$E$2:$AI$400,
MATCH($A26,'Attendance Dump'!$B$2:$B$400,0),
MATCH(BD$2,'Attendance Dump'!$E$1:$AI$1,0)
),
INDEX('Active Hour''s Dump'!$D$3:$AH$337,
MATCH($C26,'Active Hour''s Dump'!$A$3:$A$337,0),
MATCH(BD$2,'Active Hour''s Dump'!$D$2:$AH$2,0)
))),"")</f>
        <v>725.50100000000009</v>
      </c>
      <c r="BE26" s="13" t="str">
        <f>_xlfn.IFNA(IF(BE$3="Productivity",
INDEX('Productivity Dump'!$E$4:$AJ$500,
MATCH($A26,'Productivity Dump'!$A$4:$A$500,0),
MATCH(BE$2,'Productivity Dump'!$E$3:$AJ$3,0)
),
IF(BE$3="Attendance",
INDEX('Attendance Dump'!$E$2:$AI$400,
MATCH($A26,'Attendance Dump'!$B$2:$B$400,0),
MATCH(BE$2,'Attendance Dump'!$E$1:$AI$1,0)
),
INDEX('Active Hour''s Dump'!$D$3:$AH$337,
MATCH($C26,'Active Hour''s Dump'!$A$3:$A$337,0),
MATCH(BE$2,'Active Hour''s Dump'!$D$2:$AH$2,0)
))),"")</f>
        <v>P</v>
      </c>
      <c r="BF26" s="54">
        <f>_xlfn.IFNA(IF(BF$3="Productivity",
INDEX('Productivity Dump'!$E$4:$AJ$500,
MATCH($A26,'Productivity Dump'!$A$4:$A$500,0),
MATCH(BF$2,'Productivity Dump'!$E$3:$AJ$3,0)
),
IF(BF$3="Attendance",
INDEX('Attendance Dump'!$E$2:$AI$400,
MATCH($A26,'Attendance Dump'!$B$2:$B$400,0),
MATCH(BF$2,'Attendance Dump'!$E$1:$AI$1,0)
),
INDEX('Active Hour''s Dump'!$D$3:$AH$337,
MATCH($C26,'Active Hour''s Dump'!$A$3:$A$337,0),
MATCH(BF$2,'Active Hour''s Dump'!$D$2:$AH$2,0)
))),"")</f>
        <v>5.9166666666666696</v>
      </c>
      <c r="BG26" s="13">
        <f>_xlfn.IFNA(IF(BG$3="Productivity",
INDEX('Productivity Dump'!$E$4:$AJ$500,
MATCH($A26,'Productivity Dump'!$A$4:$A$500,0),
MATCH(BG$2,'Productivity Dump'!$E$3:$AJ$3,0)
),
IF(BG$3="Attendance",
INDEX('Attendance Dump'!$E$2:$AI$400,
MATCH($A26,'Attendance Dump'!$B$2:$B$400,0),
MATCH(BG$2,'Attendance Dump'!$E$1:$AI$1,0)
),
INDEX('Active Hour''s Dump'!$D$3:$AH$337,
MATCH($C26,'Active Hour''s Dump'!$A$3:$A$337,0),
MATCH(BG$2,'Active Hour''s Dump'!$D$2:$AH$2,0)
))),"")</f>
        <v>0</v>
      </c>
      <c r="BH26" s="13" t="str">
        <f>_xlfn.IFNA(IF(BH$3="Productivity",
INDEX('Productivity Dump'!$E$4:$AJ$500,
MATCH($A26,'Productivity Dump'!$A$4:$A$500,0),
MATCH(BH$2,'Productivity Dump'!$E$3:$AJ$3,0)
),
IF(BH$3="Attendance",
INDEX('Attendance Dump'!$E$2:$AI$400,
MATCH($A26,'Attendance Dump'!$B$2:$B$400,0),
MATCH(BH$2,'Attendance Dump'!$E$1:$AI$1,0)
),
INDEX('Active Hour''s Dump'!$D$3:$AH$337,
MATCH($C26,'Active Hour''s Dump'!$A$3:$A$337,0),
MATCH(BH$2,'Active Hour''s Dump'!$D$2:$AH$2,0)
))),"")</f>
        <v>WO</v>
      </c>
      <c r="BI26" s="54">
        <f>_xlfn.IFNA(IF(BI$3="Productivity",
INDEX('Productivity Dump'!$E$4:$AJ$500,
MATCH($A26,'Productivity Dump'!$A$4:$A$500,0),
MATCH(BI$2,'Productivity Dump'!$E$3:$AJ$3,0)
),
IF(BI$3="Attendance",
INDEX('Attendance Dump'!$E$2:$AI$400,
MATCH($A26,'Attendance Dump'!$B$2:$B$400,0),
MATCH(BI$2,'Attendance Dump'!$E$1:$AI$1,0)
),
INDEX('Active Hour''s Dump'!$D$3:$AH$337,
MATCH($C26,'Active Hour''s Dump'!$A$3:$A$337,0),
MATCH(BI$2,'Active Hour''s Dump'!$D$2:$AH$2,0)
))),"")</f>
        <v>0</v>
      </c>
      <c r="BJ26" s="13">
        <f>_xlfn.IFNA(IF(BJ$3="Productivity",
INDEX('Productivity Dump'!$E$4:$AJ$500,
MATCH($A26,'Productivity Dump'!$A$4:$A$500,0),
MATCH(BJ$2,'Productivity Dump'!$E$3:$AJ$3,0)
),
IF(BJ$3="Attendance",
INDEX('Attendance Dump'!$E$2:$AI$400,
MATCH($A26,'Attendance Dump'!$B$2:$B$400,0),
MATCH(BJ$2,'Attendance Dump'!$E$1:$AI$1,0)
),
INDEX('Active Hour''s Dump'!$D$3:$AH$337,
MATCH($C26,'Active Hour''s Dump'!$A$3:$A$337,0),
MATCH(BJ$2,'Active Hour''s Dump'!$D$2:$AH$2,0)
))),"")</f>
        <v>569.8649999999999</v>
      </c>
      <c r="BK26" s="13" t="str">
        <f>_xlfn.IFNA(IF(BK$3="Productivity",
INDEX('Productivity Dump'!$E$4:$AJ$500,
MATCH($A26,'Productivity Dump'!$A$4:$A$500,0),
MATCH(BK$2,'Productivity Dump'!$E$3:$AJ$3,0)
),
IF(BK$3="Attendance",
INDEX('Attendance Dump'!$E$2:$AI$400,
MATCH($A26,'Attendance Dump'!$B$2:$B$400,0),
MATCH(BK$2,'Attendance Dump'!$E$1:$AI$1,0)
),
INDEX('Active Hour''s Dump'!$D$3:$AH$337,
MATCH($C26,'Active Hour''s Dump'!$A$3:$A$337,0),
MATCH(BK$2,'Active Hour''s Dump'!$D$2:$AH$2,0)
))),"")</f>
        <v>P</v>
      </c>
      <c r="BL26" s="54">
        <f>_xlfn.IFNA(IF(BL$3="Productivity",
INDEX('Productivity Dump'!$E$4:$AJ$500,
MATCH($A26,'Productivity Dump'!$A$4:$A$500,0),
MATCH(BL$2,'Productivity Dump'!$E$3:$AJ$3,0)
),
IF(BL$3="Attendance",
INDEX('Attendance Dump'!$E$2:$AI$400,
MATCH($A26,'Attendance Dump'!$B$2:$B$400,0),
MATCH(BL$2,'Attendance Dump'!$E$1:$AI$1,0)
),
INDEX('Active Hour''s Dump'!$D$3:$AH$337,
MATCH($C26,'Active Hour''s Dump'!$A$3:$A$337,0),
MATCH(BL$2,'Active Hour''s Dump'!$D$2:$AH$2,0)
))),"")</f>
        <v>4.6666666666666696</v>
      </c>
      <c r="BM26" s="13">
        <f>_xlfn.IFNA(IF(BM$3="Productivity",
INDEX('Productivity Dump'!$E$4:$AJ$500,
MATCH($A26,'Productivity Dump'!$A$4:$A$500,0),
MATCH(BM$2,'Productivity Dump'!$E$3:$AJ$3,0)
),
IF(BM$3="Attendance",
INDEX('Attendance Dump'!$E$2:$AI$400,
MATCH($A26,'Attendance Dump'!$B$2:$B$400,0),
MATCH(BM$2,'Attendance Dump'!$E$1:$AI$1,0)
),
INDEX('Active Hour''s Dump'!$D$3:$AH$337,
MATCH($C26,'Active Hour''s Dump'!$A$3:$A$337,0),
MATCH(BM$2,'Active Hour''s Dump'!$D$2:$AH$2,0)
))),"")</f>
        <v>1109.71</v>
      </c>
      <c r="BN26" s="13" t="str">
        <f>_xlfn.IFNA(IF(BN$3="Productivity",
INDEX('Productivity Dump'!$E$4:$AJ$500,
MATCH($A26,'Productivity Dump'!$A$4:$A$500,0),
MATCH(BN$2,'Productivity Dump'!$E$3:$AJ$3,0)
),
IF(BN$3="Attendance",
INDEX('Attendance Dump'!$E$2:$AI$400,
MATCH($A26,'Attendance Dump'!$B$2:$B$400,0),
MATCH(BN$2,'Attendance Dump'!$E$1:$AI$1,0)
),
INDEX('Active Hour''s Dump'!$D$3:$AH$337,
MATCH($C26,'Active Hour''s Dump'!$A$3:$A$337,0),
MATCH(BN$2,'Active Hour''s Dump'!$D$2:$AH$2,0)
))),"")</f>
        <v>P</v>
      </c>
      <c r="BO26" s="54">
        <f>_xlfn.IFNA(IF(BO$3="Productivity",
INDEX('Productivity Dump'!$E$4:$AJ$500,
MATCH($A26,'Productivity Dump'!$A$4:$A$500,0),
MATCH(BO$2,'Productivity Dump'!$E$3:$AJ$3,0)
),
IF(BO$3="Attendance",
INDEX('Attendance Dump'!$E$2:$AI$400,
MATCH($A26,'Attendance Dump'!$B$2:$B$400,0),
MATCH(BO$2,'Attendance Dump'!$E$1:$AI$1,0)
),
INDEX('Active Hour''s Dump'!$D$3:$AH$337,
MATCH($C26,'Active Hour''s Dump'!$A$3:$A$337,0),
MATCH(BO$2,'Active Hour''s Dump'!$D$2:$AH$2,0)
))),"")</f>
        <v>11.3333333333333</v>
      </c>
      <c r="BP26" s="13">
        <f>_xlfn.IFNA(IF(BP$3="Productivity",
INDEX('Productivity Dump'!$E$4:$AJ$500,
MATCH($A26,'Productivity Dump'!$A$4:$A$500,0),
MATCH(BP$2,'Productivity Dump'!$E$3:$AJ$3,0)
),
IF(BP$3="Attendance",
INDEX('Attendance Dump'!$E$2:$AI$400,
MATCH($A26,'Attendance Dump'!$B$2:$B$400,0),
MATCH(BP$2,'Attendance Dump'!$E$1:$AI$1,0)
),
INDEX('Active Hour''s Dump'!$D$3:$AH$337,
MATCH($C26,'Active Hour''s Dump'!$A$3:$A$337,0),
MATCH(BP$2,'Active Hour''s Dump'!$D$2:$AH$2,0)
))),"")</f>
        <v>1119.807</v>
      </c>
      <c r="BQ26" s="13" t="str">
        <f>_xlfn.IFNA(IF(BQ$3="Productivity",
INDEX('Productivity Dump'!$E$4:$AJ$500,
MATCH($A26,'Productivity Dump'!$A$4:$A$500,0),
MATCH(BQ$2,'Productivity Dump'!$E$3:$AJ$3,0)
),
IF(BQ$3="Attendance",
INDEX('Attendance Dump'!$E$2:$AI$400,
MATCH($A26,'Attendance Dump'!$B$2:$B$400,0),
MATCH(BQ$2,'Attendance Dump'!$E$1:$AI$1,0)
),
INDEX('Active Hour''s Dump'!$D$3:$AH$337,
MATCH($C26,'Active Hour''s Dump'!$A$3:$A$337,0),
MATCH(BQ$2,'Active Hour''s Dump'!$D$2:$AH$2,0)
))),"")</f>
        <v>P</v>
      </c>
      <c r="BR26" s="54">
        <f>_xlfn.IFNA(IF(BR$3="Productivity",
INDEX('Productivity Dump'!$E$4:$AJ$500,
MATCH($A26,'Productivity Dump'!$A$4:$A$500,0),
MATCH(BR$2,'Productivity Dump'!$E$3:$AJ$3,0)
),
IF(BR$3="Attendance",
INDEX('Attendance Dump'!$E$2:$AI$400,
MATCH($A26,'Attendance Dump'!$B$2:$B$400,0),
MATCH(BR$2,'Attendance Dump'!$E$1:$AI$1,0)
),
INDEX('Active Hour''s Dump'!$D$3:$AH$337,
MATCH($C26,'Active Hour''s Dump'!$A$3:$A$337,0),
MATCH(BR$2,'Active Hour''s Dump'!$D$2:$AH$2,0)
))),"")</f>
        <v>12.1666666666667</v>
      </c>
      <c r="BS26" s="13">
        <f>_xlfn.IFNA(IF(BS$3="Productivity",
INDEX('Productivity Dump'!$E$4:$AJ$500,
MATCH($A26,'Productivity Dump'!$A$4:$A$500,0),
MATCH(BS$2,'Productivity Dump'!$E$3:$AJ$3,0)
),
IF(BS$3="Attendance",
INDEX('Attendance Dump'!$E$2:$AI$400,
MATCH($A26,'Attendance Dump'!$B$2:$B$400,0),
MATCH(BS$2,'Attendance Dump'!$E$1:$AI$1,0)
),
INDEX('Active Hour''s Dump'!$D$3:$AH$337,
MATCH($C26,'Active Hour''s Dump'!$A$3:$A$337,0),
MATCH(BS$2,'Active Hour''s Dump'!$D$2:$AH$2,0)
))),"")</f>
        <v>1153.0069999999998</v>
      </c>
      <c r="BT26" s="13" t="str">
        <f>_xlfn.IFNA(IF(BT$3="Productivity",
INDEX('Productivity Dump'!$E$4:$AJ$500,
MATCH($A26,'Productivity Dump'!$A$4:$A$500,0),
MATCH(BT$2,'Productivity Dump'!$E$3:$AJ$3,0)
),
IF(BT$3="Attendance",
INDEX('Attendance Dump'!$E$2:$AI$400,
MATCH($A26,'Attendance Dump'!$B$2:$B$400,0),
MATCH(BT$2,'Attendance Dump'!$E$1:$AI$1,0)
),
INDEX('Active Hour''s Dump'!$D$3:$AH$337,
MATCH($C26,'Active Hour''s Dump'!$A$3:$A$337,0),
MATCH(BT$2,'Active Hour''s Dump'!$D$2:$AH$2,0)
))),"")</f>
        <v>H(P)</v>
      </c>
      <c r="BU26" s="54">
        <f>_xlfn.IFNA(IF(BU$3="Productivity",
INDEX('Productivity Dump'!$E$4:$AJ$500,
MATCH($A26,'Productivity Dump'!$A$4:$A$500,0),
MATCH(BU$2,'Productivity Dump'!$E$3:$AJ$3,0)
),
IF(BU$3="Attendance",
INDEX('Attendance Dump'!$E$2:$AI$400,
MATCH($A26,'Attendance Dump'!$B$2:$B$400,0),
MATCH(BU$2,'Attendance Dump'!$E$1:$AI$1,0)
),
INDEX('Active Hour''s Dump'!$D$3:$AH$337,
MATCH($C26,'Active Hour''s Dump'!$A$3:$A$337,0),
MATCH(BU$2,'Active Hour''s Dump'!$D$2:$AH$2,0)
))),"")</f>
        <v>9.9166666666666696</v>
      </c>
      <c r="BV26" s="13">
        <f>_xlfn.IFNA(IF(BV$3="Productivity",
INDEX('Productivity Dump'!$E$4:$AJ$500,
MATCH($A26,'Productivity Dump'!$A$4:$A$500,0),
MATCH(BV$2,'Productivity Dump'!$E$3:$AJ$3,0)
),
IF(BV$3="Attendance",
INDEX('Attendance Dump'!$E$2:$AI$400,
MATCH($A26,'Attendance Dump'!$B$2:$B$400,0),
MATCH(BV$2,'Attendance Dump'!$E$1:$AI$1,0)
),
INDEX('Active Hour''s Dump'!$D$3:$AH$337,
MATCH($C26,'Active Hour''s Dump'!$A$3:$A$337,0),
MATCH(BV$2,'Active Hour''s Dump'!$D$2:$AH$2,0)
))),"")</f>
        <v>1080.9730000000002</v>
      </c>
      <c r="BW26" s="13" t="str">
        <f>_xlfn.IFNA(IF(BW$3="Productivity",
INDEX('Productivity Dump'!$E$4:$AJ$500,
MATCH($A26,'Productivity Dump'!$A$4:$A$500,0),
MATCH(BW$2,'Productivity Dump'!$E$3:$AJ$3,0)
),
IF(BW$3="Attendance",
INDEX('Attendance Dump'!$E$2:$AI$400,
MATCH($A26,'Attendance Dump'!$B$2:$B$400,0),
MATCH(BW$2,'Attendance Dump'!$E$1:$AI$1,0)
),
INDEX('Active Hour''s Dump'!$D$3:$AH$337,
MATCH($C26,'Active Hour''s Dump'!$A$3:$A$337,0),
MATCH(BW$2,'Active Hour''s Dump'!$D$2:$AH$2,0)
))),"")</f>
        <v>P</v>
      </c>
      <c r="BX26" s="54">
        <f>_xlfn.IFNA(IF(BX$3="Productivity",
INDEX('Productivity Dump'!$E$4:$AJ$500,
MATCH($A26,'Productivity Dump'!$A$4:$A$500,0),
MATCH(BX$2,'Productivity Dump'!$E$3:$AJ$3,0)
),
IF(BX$3="Attendance",
INDEX('Attendance Dump'!$E$2:$AI$400,
MATCH($A26,'Attendance Dump'!$B$2:$B$400,0),
MATCH(BX$2,'Attendance Dump'!$E$1:$AI$1,0)
),
INDEX('Active Hour''s Dump'!$D$3:$AH$337,
MATCH($C26,'Active Hour''s Dump'!$A$3:$A$337,0),
MATCH(BX$2,'Active Hour''s Dump'!$D$2:$AH$2,0)
))),"")</f>
        <v>10.25</v>
      </c>
      <c r="BY26" s="13">
        <f>_xlfn.IFNA(IF(BY$3="Productivity",
INDEX('Productivity Dump'!$E$4:$AJ$500,
MATCH($A26,'Productivity Dump'!$A$4:$A$500,0),
MATCH(BY$2,'Productivity Dump'!$E$3:$AJ$3,0)
),
IF(BY$3="Attendance",
INDEX('Attendance Dump'!$E$2:$AI$400,
MATCH($A26,'Attendance Dump'!$B$2:$B$400,0),
MATCH(BY$2,'Attendance Dump'!$E$1:$AI$1,0)
),
INDEX('Active Hour''s Dump'!$D$3:$AH$337,
MATCH($C26,'Active Hour''s Dump'!$A$3:$A$337,0),
MATCH(BY$2,'Active Hour''s Dump'!$D$2:$AH$2,0)
))),"")</f>
        <v>235.61499999999998</v>
      </c>
      <c r="BZ26" s="13" t="str">
        <f>_xlfn.IFNA(IF(BZ$3="Productivity",
INDEX('Productivity Dump'!$E$4:$AJ$500,
MATCH($A26,'Productivity Dump'!$A$4:$A$500,0),
MATCH(BZ$2,'Productivity Dump'!$E$3:$AJ$3,0)
),
IF(BZ$3="Attendance",
INDEX('Attendance Dump'!$E$2:$AI$400,
MATCH($A26,'Attendance Dump'!$B$2:$B$400,0),
MATCH(BZ$2,'Attendance Dump'!$E$1:$AI$1,0)
),
INDEX('Active Hour''s Dump'!$D$3:$AH$337,
MATCH($C26,'Active Hour''s Dump'!$A$3:$A$337,0),
MATCH(BZ$2,'Active Hour''s Dump'!$D$2:$AH$2,0)
))),"")</f>
        <v>LWP-HL(LWP)</v>
      </c>
      <c r="CA26" s="54">
        <f>_xlfn.IFNA(IF(CA$3="Productivity",
INDEX('Productivity Dump'!$E$4:$AJ$500,
MATCH($A26,'Productivity Dump'!$A$4:$A$500,0),
MATCH(CA$2,'Productivity Dump'!$E$3:$AJ$3,0)
),
IF(CA$3="Attendance",
INDEX('Attendance Dump'!$E$2:$AI$400,
MATCH($A26,'Attendance Dump'!$B$2:$B$400,0),
MATCH(CA$2,'Attendance Dump'!$E$1:$AI$1,0)
),
INDEX('Active Hour''s Dump'!$D$3:$AH$337,
MATCH($C26,'Active Hour''s Dump'!$A$3:$A$337,0),
MATCH(CA$2,'Active Hour''s Dump'!$D$2:$AH$2,0)
))),"")</f>
        <v>3.4166666666666701</v>
      </c>
      <c r="CB26" s="13">
        <f>_xlfn.IFNA(IF(CB$3="Productivity",
INDEX('Productivity Dump'!$E$4:$AJ$500,
MATCH($A26,'Productivity Dump'!$A$4:$A$500,0),
MATCH(CB$2,'Productivity Dump'!$E$3:$AJ$3,0)
),
IF(CB$3="Attendance",
INDEX('Attendance Dump'!$E$2:$AI$400,
MATCH($A26,'Attendance Dump'!$B$2:$B$400,0),
MATCH(CB$2,'Attendance Dump'!$E$1:$AI$1,0)
),
INDEX('Active Hour''s Dump'!$D$3:$AH$337,
MATCH($C26,'Active Hour''s Dump'!$A$3:$A$337,0),
MATCH(CB$2,'Active Hour''s Dump'!$D$2:$AH$2,0)
))),"")</f>
        <v>0</v>
      </c>
      <c r="CC26" s="13" t="str">
        <f>_xlfn.IFNA(IF(CC$3="Productivity",
INDEX('Productivity Dump'!$E$4:$AJ$500,
MATCH($A26,'Productivity Dump'!$A$4:$A$500,0),
MATCH(CC$2,'Productivity Dump'!$E$3:$AJ$3,0)
),
IF(CC$3="Attendance",
INDEX('Attendance Dump'!$E$2:$AI$400,
MATCH($A26,'Attendance Dump'!$B$2:$B$400,0),
MATCH(CC$2,'Attendance Dump'!$E$1:$AI$1,0)
),
INDEX('Active Hour''s Dump'!$D$3:$AH$337,
MATCH($C26,'Active Hour''s Dump'!$A$3:$A$337,0),
MATCH(CC$2,'Active Hour''s Dump'!$D$2:$AH$2,0)
))),"")</f>
        <v>WO</v>
      </c>
      <c r="CD26" s="54">
        <f>_xlfn.IFNA(IF(CD$3="Productivity",
INDEX('Productivity Dump'!$E$4:$AJ$500,
MATCH($A26,'Productivity Dump'!$A$4:$A$500,0),
MATCH(CD$2,'Productivity Dump'!$E$3:$AJ$3,0)
),
IF(CD$3="Attendance",
INDEX('Attendance Dump'!$E$2:$AI$400,
MATCH($A26,'Attendance Dump'!$B$2:$B$400,0),
MATCH(CD$2,'Attendance Dump'!$E$1:$AI$1,0)
),
INDEX('Active Hour''s Dump'!$D$3:$AH$337,
MATCH($C26,'Active Hour''s Dump'!$A$3:$A$337,0),
MATCH(CD$2,'Active Hour''s Dump'!$D$2:$AH$2,0)
))),"")</f>
        <v>0</v>
      </c>
      <c r="CE26" s="13">
        <f>_xlfn.IFNA(IF(CE$3="Productivity",
INDEX('Productivity Dump'!$E$4:$AJ$500,
MATCH($A26,'Productivity Dump'!$A$4:$A$500,0),
MATCH(CE$2,'Productivity Dump'!$E$3:$AJ$3,0)
),
IF(CE$3="Attendance",
INDEX('Attendance Dump'!$E$2:$AI$400,
MATCH($A26,'Attendance Dump'!$B$2:$B$400,0),
MATCH(CE$2,'Attendance Dump'!$E$1:$AI$1,0)
),
INDEX('Active Hour''s Dump'!$D$3:$AH$337,
MATCH($C26,'Active Hour''s Dump'!$A$3:$A$337,0),
MATCH(CE$2,'Active Hour''s Dump'!$D$2:$AH$2,0)
))),"")</f>
        <v>486.75099999999998</v>
      </c>
      <c r="CF26" s="13" t="str">
        <f>_xlfn.IFNA(IF(CF$3="Productivity",
INDEX('Productivity Dump'!$E$4:$AJ$500,
MATCH($A26,'Productivity Dump'!$A$4:$A$500,0),
MATCH(CF$2,'Productivity Dump'!$E$3:$AJ$3,0)
),
IF(CF$3="Attendance",
INDEX('Attendance Dump'!$E$2:$AI$400,
MATCH($A26,'Attendance Dump'!$B$2:$B$400,0),
MATCH(CF$2,'Attendance Dump'!$E$1:$AI$1,0)
),
INDEX('Active Hour''s Dump'!$D$3:$AH$337,
MATCH($C26,'Active Hour''s Dump'!$A$3:$A$337,0),
MATCH(CF$2,'Active Hour''s Dump'!$D$2:$AH$2,0)
))),"")</f>
        <v>P</v>
      </c>
      <c r="CG26" s="54">
        <f>_xlfn.IFNA(IF(CG$3="Productivity",
INDEX('Productivity Dump'!$E$4:$AJ$500,
MATCH($A26,'Productivity Dump'!$A$4:$A$500,0),
MATCH(CG$2,'Productivity Dump'!$E$3:$AJ$3,0)
),
IF(CG$3="Attendance",
INDEX('Attendance Dump'!$E$2:$AI$400,
MATCH($A26,'Attendance Dump'!$B$2:$B$400,0),
MATCH(CG$2,'Attendance Dump'!$E$1:$AI$1,0)
),
INDEX('Active Hour''s Dump'!$D$3:$AH$337,
MATCH($C26,'Active Hour''s Dump'!$A$3:$A$337,0),
MATCH(CG$2,'Active Hour''s Dump'!$D$2:$AH$2,0)
))),"")</f>
        <v>6.75</v>
      </c>
      <c r="CH26" s="13">
        <f>_xlfn.IFNA(IF(CH$3="Productivity",
INDEX('Productivity Dump'!$E$4:$AJ$500,
MATCH($A26,'Productivity Dump'!$A$4:$A$500,0),
MATCH(CH$2,'Productivity Dump'!$E$3:$AJ$3,0)
),
IF(CH$3="Attendance",
INDEX('Attendance Dump'!$E$2:$AI$400,
MATCH($A26,'Attendance Dump'!$B$2:$B$400,0),
MATCH(CH$2,'Attendance Dump'!$E$1:$AI$1,0)
),
INDEX('Active Hour''s Dump'!$D$3:$AH$337,
MATCH($C26,'Active Hour''s Dump'!$A$3:$A$337,0),
MATCH(CH$2,'Active Hour''s Dump'!$D$2:$AH$2,0)
))),"")</f>
        <v>1170.644</v>
      </c>
      <c r="CI26" s="13" t="str">
        <f>_xlfn.IFNA(IF(CI$3="Productivity",
INDEX('Productivity Dump'!$E$4:$AJ$500,
MATCH($A26,'Productivity Dump'!$A$4:$A$500,0),
MATCH(CI$2,'Productivity Dump'!$E$3:$AJ$3,0)
),
IF(CI$3="Attendance",
INDEX('Attendance Dump'!$E$2:$AI$400,
MATCH($A26,'Attendance Dump'!$B$2:$B$400,0),
MATCH(CI$2,'Attendance Dump'!$E$1:$AI$1,0)
),
INDEX('Active Hour''s Dump'!$D$3:$AH$337,
MATCH($C26,'Active Hour''s Dump'!$A$3:$A$337,0),
MATCH(CI$2,'Active Hour''s Dump'!$D$2:$AH$2,0)
))),"")</f>
        <v>P</v>
      </c>
      <c r="CJ26" s="54">
        <f>_xlfn.IFNA(IF(CJ$3="Productivity",
INDEX('Productivity Dump'!$E$4:$AJ$500,
MATCH($A26,'Productivity Dump'!$A$4:$A$500,0),
MATCH(CJ$2,'Productivity Dump'!$E$3:$AJ$3,0)
),
IF(CJ$3="Attendance",
INDEX('Attendance Dump'!$E$2:$AI$400,
MATCH($A26,'Attendance Dump'!$B$2:$B$400,0),
MATCH(CJ$2,'Attendance Dump'!$E$1:$AI$1,0)
),
INDEX('Active Hour''s Dump'!$D$3:$AH$337,
MATCH($C26,'Active Hour''s Dump'!$A$3:$A$337,0),
MATCH(CJ$2,'Active Hour''s Dump'!$D$2:$AH$2,0)
))),"")</f>
        <v>11.0833333333333</v>
      </c>
      <c r="CK26" s="13">
        <f>_xlfn.IFNA(IF(CK$3="Productivity",
INDEX('Productivity Dump'!$E$4:$AJ$500,
MATCH($A26,'Productivity Dump'!$A$4:$A$500,0),
MATCH(CK$2,'Productivity Dump'!$E$3:$AJ$3,0)
),
IF(CK$3="Attendance",
INDEX('Attendance Dump'!$E$2:$AI$400,
MATCH($A26,'Attendance Dump'!$B$2:$B$400,0),
MATCH(CK$2,'Attendance Dump'!$E$1:$AI$1,0)
),
INDEX('Active Hour''s Dump'!$D$3:$AH$337,
MATCH($C26,'Active Hour''s Dump'!$A$3:$A$337,0),
MATCH(CK$2,'Active Hour''s Dump'!$D$2:$AH$2,0)
))),"")</f>
        <v>1121.711</v>
      </c>
      <c r="CL26" s="13" t="str">
        <f>_xlfn.IFNA(IF(CL$3="Productivity",
INDEX('Productivity Dump'!$E$4:$AJ$500,
MATCH($A26,'Productivity Dump'!$A$4:$A$500,0),
MATCH(CL$2,'Productivity Dump'!$E$3:$AJ$3,0)
),
IF(CL$3="Attendance",
INDEX('Attendance Dump'!$E$2:$AI$400,
MATCH($A26,'Attendance Dump'!$B$2:$B$400,0),
MATCH(CL$2,'Attendance Dump'!$E$1:$AI$1,0)
),
INDEX('Active Hour''s Dump'!$D$3:$AH$337,
MATCH($C26,'Active Hour''s Dump'!$A$3:$A$337,0),
MATCH(CL$2,'Active Hour''s Dump'!$D$2:$AH$2,0)
))),"")</f>
        <v>P</v>
      </c>
      <c r="CM26" s="54">
        <f>_xlfn.IFNA(IF(CM$3="Productivity",
INDEX('Productivity Dump'!$E$4:$AJ$500,
MATCH($A26,'Productivity Dump'!$A$4:$A$500,0),
MATCH(CM$2,'Productivity Dump'!$E$3:$AJ$3,0)
),
IF(CM$3="Attendance",
INDEX('Attendance Dump'!$E$2:$AI$400,
MATCH($A26,'Attendance Dump'!$B$2:$B$400,0),
MATCH(CM$2,'Attendance Dump'!$E$1:$AI$1,0)
),
INDEX('Active Hour''s Dump'!$D$3:$AH$337,
MATCH($C26,'Active Hour''s Dump'!$A$3:$A$337,0),
MATCH(CM$2,'Active Hour''s Dump'!$D$2:$AH$2,0)
))),"")</f>
        <v>10.5</v>
      </c>
      <c r="CN26" s="13">
        <f>_xlfn.IFNA(IF(CN$3="Productivity",
INDEX('Productivity Dump'!$E$4:$AJ$500,
MATCH($A26,'Productivity Dump'!$A$4:$A$500,0),
MATCH(CN$2,'Productivity Dump'!$E$3:$AJ$3,0)
),
IF(CN$3="Attendance",
INDEX('Attendance Dump'!$E$2:$AI$400,
MATCH($A26,'Attendance Dump'!$B$2:$B$400,0),
MATCH(CN$2,'Attendance Dump'!$E$1:$AI$1,0)
),
INDEX('Active Hour''s Dump'!$D$3:$AH$337,
MATCH($C26,'Active Hour''s Dump'!$A$3:$A$337,0),
MATCH(CN$2,'Active Hour''s Dump'!$D$2:$AH$2,0)
))),"")</f>
        <v>0</v>
      </c>
      <c r="CO26" s="13">
        <f>_xlfn.IFNA(IF(CO$3="Productivity",
INDEX('Productivity Dump'!$E$4:$AJ$500,
MATCH($A26,'Productivity Dump'!$A$4:$A$500,0),
MATCH(CO$2,'Productivity Dump'!$E$3:$AJ$3,0)
),
IF(CO$3="Attendance",
INDEX('Attendance Dump'!$E$2:$AI$400,
MATCH($A26,'Attendance Dump'!$B$2:$B$400,0),
MATCH(CO$2,'Attendance Dump'!$E$1:$AI$1,0)
),
INDEX('Active Hour''s Dump'!$D$3:$AH$337,
MATCH($C26,'Active Hour''s Dump'!$A$3:$A$337,0),
MATCH(CO$2,'Active Hour''s Dump'!$D$2:$AH$2,0)
))),"")</f>
        <v>0</v>
      </c>
      <c r="CP26" s="54">
        <f>_xlfn.IFNA(IF(CP$3="Productivity",
INDEX('Productivity Dump'!$E$4:$AJ$500,
MATCH($A26,'Productivity Dump'!$A$4:$A$500,0),
MATCH(CP$2,'Productivity Dump'!$E$3:$AJ$3,0)
),
IF(CP$3="Attendance",
INDEX('Attendance Dump'!$E$2:$AI$400,
MATCH($A26,'Attendance Dump'!$B$2:$B$400,0),
MATCH(CP$2,'Attendance Dump'!$E$1:$AI$1,0)
),
INDEX('Active Hour''s Dump'!$D$3:$AH$337,
MATCH($C26,'Active Hour''s Dump'!$A$3:$A$337,0),
MATCH(CP$2,'Active Hour''s Dump'!$D$2:$AH$2,0)
))),"")</f>
        <v>0</v>
      </c>
      <c r="CQ26" s="13">
        <f>_xlfn.IFNA(IF(CQ$3="Productivity",
INDEX('Productivity Dump'!$E$4:$AJ$500,
MATCH($A26,'Productivity Dump'!$A$4:$A$500,0),
MATCH(CQ$2,'Productivity Dump'!$E$3:$AJ$3,0)
),
IF(CQ$3="Attendance",
INDEX('Attendance Dump'!$E$2:$AI$400,
MATCH($A26,'Attendance Dump'!$B$2:$B$400,0),
MATCH(CQ$2,'Attendance Dump'!$E$1:$AI$1,0)
),
INDEX('Active Hour''s Dump'!$D$3:$AH$337,
MATCH($C26,'Active Hour''s Dump'!$A$3:$A$337,0),
MATCH(CQ$2,'Active Hour''s Dump'!$D$2:$AH$2,0)
))),"")</f>
        <v>0</v>
      </c>
      <c r="CR26" s="13">
        <f>_xlfn.IFNA(IF(CR$3="Productivity",
INDEX('Productivity Dump'!$E$4:$AJ$500,
MATCH($A26,'Productivity Dump'!$A$4:$A$500,0),
MATCH(CR$2,'Productivity Dump'!$E$3:$AJ$3,0)
),
IF(CR$3="Attendance",
INDEX('Attendance Dump'!$E$2:$AI$400,
MATCH($A26,'Attendance Dump'!$B$2:$B$400,0),
MATCH(CR$2,'Attendance Dump'!$E$1:$AI$1,0)
),
INDEX('Active Hour''s Dump'!$D$3:$AH$337,
MATCH($C26,'Active Hour''s Dump'!$A$3:$A$337,0),
MATCH(CR$2,'Active Hour''s Dump'!$D$2:$AH$2,0)
))),"")</f>
        <v>0</v>
      </c>
      <c r="CS26" s="54">
        <f>_xlfn.IFNA(IF(CS$3="Productivity",
INDEX('Productivity Dump'!$E$4:$AJ$500,
MATCH($A26,'Productivity Dump'!$A$4:$A$500,0),
MATCH(CS$2,'Productivity Dump'!$E$3:$AJ$3,0)
),
IF(CS$3="Attendance",
INDEX('Attendance Dump'!$E$2:$AI$400,
MATCH($A26,'Attendance Dump'!$B$2:$B$400,0),
MATCH(CS$2,'Attendance Dump'!$E$1:$AI$1,0)
),
INDEX('Active Hour''s Dump'!$D$3:$AH$337,
MATCH($C26,'Active Hour''s Dump'!$A$3:$A$337,0),
MATCH(CS$2,'Active Hour''s Dump'!$D$2:$AH$2,0)
))),"")</f>
        <v>0</v>
      </c>
      <c r="CT26" s="13">
        <f>_xlfn.IFNA(IF(CT$3="Productivity",
INDEX('Productivity Dump'!$E$4:$AJ$500,
MATCH($A26,'Productivity Dump'!$A$4:$A$500,0),
MATCH(CT$2,'Productivity Dump'!$E$3:$AJ$3,0)
),
IF(CT$3="Attendance",
INDEX('Attendance Dump'!$E$2:$AI$400,
MATCH($A26,'Attendance Dump'!$B$2:$B$400,0),
MATCH(CT$2,'Attendance Dump'!$E$1:$AI$1,0)
),
INDEX('Active Hour''s Dump'!$D$3:$AH$337,
MATCH($C26,'Active Hour''s Dump'!$A$3:$A$337,0),
MATCH(CT$2,'Active Hour''s Dump'!$D$2:$AH$2,0)
))),"")</f>
        <v>0</v>
      </c>
      <c r="CU26" s="13">
        <f>_xlfn.IFNA(IF(CU$3="Productivity",
INDEX('Productivity Dump'!$E$4:$AJ$500,
MATCH($A26,'Productivity Dump'!$A$4:$A$500,0),
MATCH(CU$2,'Productivity Dump'!$E$3:$AJ$3,0)
),
IF(CU$3="Attendance",
INDEX('Attendance Dump'!$E$2:$AI$400,
MATCH($A26,'Attendance Dump'!$B$2:$B$400,0),
MATCH(CU$2,'Attendance Dump'!$E$1:$AI$1,0)
),
INDEX('Active Hour''s Dump'!$D$3:$AH$337,
MATCH($C26,'Active Hour''s Dump'!$A$3:$A$337,0),
MATCH(CU$2,'Active Hour''s Dump'!$D$2:$AH$2,0)
))),"")</f>
        <v>0</v>
      </c>
      <c r="CV26" s="54">
        <f>_xlfn.IFNA(IF(CV$3="Productivity",
INDEX('Productivity Dump'!$E$4:$AJ$500,
MATCH($A26,'Productivity Dump'!$A$4:$A$500,0),
MATCH(CV$2,'Productivity Dump'!$E$3:$AJ$3,0)
),
IF(CV$3="Attendance",
INDEX('Attendance Dump'!$E$2:$AI$400,
MATCH($A26,'Attendance Dump'!$B$2:$B$400,0),
MATCH(CV$2,'Attendance Dump'!$E$1:$AI$1,0)
),
INDEX('Active Hour''s Dump'!$D$3:$AH$337,
MATCH($C26,'Active Hour''s Dump'!$A$3:$A$337,0),
MATCH(CV$2,'Active Hour''s Dump'!$D$2:$AH$2,0)
))),"")</f>
        <v>0</v>
      </c>
      <c r="CW26" s="13"/>
      <c r="CX26" s="13"/>
      <c r="CY26" s="54"/>
      <c r="DA26" s="57">
        <f t="shared" si="59"/>
        <v>220.91666666666657</v>
      </c>
      <c r="DB26" s="35">
        <f t="shared" si="63"/>
        <v>23778.867000000006</v>
      </c>
      <c r="DC26" s="35">
        <f t="shared" si="64"/>
        <v>1221.1329999999944</v>
      </c>
      <c r="DD26" s="35">
        <f t="shared" ca="1" si="60"/>
        <v>0</v>
      </c>
      <c r="DF26" s="32" cm="1">
        <f t="array" ref="DF26">SUMPRODUCT(
    (MOD(COLUMN(H26:CV26) - COLUMN(H26), 3) = 0) *
    (H26:CV26 = 0) *
    (I26:CW26 = "P") *
    (COUNTIF(UKHoliday, H$2:CV$2) = 0)
)</f>
        <v>0</v>
      </c>
      <c r="DG26" s="33" cm="1">
        <f t="array" ref="DG26">SUMPRODUCT(
  (MOD(COLUMN(H26:CV26) - COLUMN(H26), 3) = 0) *
  (H26:CV26 &gt; 0) *
  (H26:CV26 &lt; 0.5 * IF(((WEEKDAY(H$2:CV$2, 2) = 1) + (WEEKDAY(H$2:CV$2, 2) = 6)), G26, F26)) *
  (I26:CW26 = "P") *
  (COUNTIF(UKHoliday, H$2:CV$2) = 0)
)</f>
        <v>0</v>
      </c>
      <c r="DH26" s="33" cm="1">
        <f t="array" ref="DH26">SUMPRODUCT(
  (MOD(COLUMN(H26:CV26) - COLUMN(H26), 3) = 0) *
  (H26:CV26 &gt; 0.5 * IF(((WEEKDAY(H$2:CV$2, 2) = 1) + (WEEKDAY(H$2:CV$2, 2) = 6)), $G26, $F26)) *
  (H26:CV26 &lt; 0.8 * IF(((WEEKDAY(H$2:CV$2, 2) = 1) + (WEEKDAY(H$2:CV$2, 2) = 6)), $G26, $F26)) *
  (I26:CW26 = "P") *
  (COUNTIF(UKHoliday, H$2:CV$2) = 0)
)</f>
        <v>1</v>
      </c>
      <c r="DI26" s="33" cm="1">
        <f t="array" ref="DI26">SUMPRODUCT(
  (MOD(COLUMN(H26:CV26) - COLUMN(H26), 3) = 0) *
  (H26:CV26 &gt; 0.8 * IF(((WEEKDAY(H$2:CV$2, 2) = 1) + (WEEKDAY(H$2:CV$2, 2) = 6)), $G26, $F26)) *
  (H26:CV26 &lt; 1 * IF(((WEEKDAY(H$2:CV$2, 2) = 1) + (WEEKDAY(H$2:CV$2, 2) = 6)), $G26, $F26)) *
  (I26:CW26 = "P") *
  (COUNTIF(UKHoliday, H$2:CV$2) = 0)
)</f>
        <v>14</v>
      </c>
    </row>
    <row r="27" spans="1:113" x14ac:dyDescent="0.3">
      <c r="A27" s="8" t="s">
        <v>174</v>
      </c>
      <c r="B27" s="8" t="s">
        <v>173</v>
      </c>
      <c r="C27" s="9" t="s">
        <v>668</v>
      </c>
      <c r="D27" s="62" t="s">
        <v>450</v>
      </c>
      <c r="E27" s="35">
        <v>24000</v>
      </c>
      <c r="F27" s="35">
        <f t="shared" si="61"/>
        <v>1200</v>
      </c>
      <c r="G27" s="35">
        <f t="shared" si="62"/>
        <v>600</v>
      </c>
      <c r="H27" s="13">
        <f>_xlfn.IFNA(IF(H$3="Productivity",
INDEX('Productivity Dump'!$E$4:$AJ$500,
MATCH($A27,'Productivity Dump'!$A$4:$A$500,0),
MATCH(H$2,'Productivity Dump'!$E$3:$AJ$3,0)
),
IF(H$3="Attendance",
INDEX('Attendance Dump'!$E$2:$AI$400,
MATCH($A27,'Attendance Dump'!$B$2:$B$400,0),
MATCH(H$2,'Attendance Dump'!$E$1:$AI$1,0)
),
INDEX('Active Hour''s Dump'!$D$3:$AH$337,
MATCH($C27,'Active Hour''s Dump'!$A$3:$A$337,0),
MATCH(H$2,'Active Hour''s Dump'!$D$2:$AH$2,0)
))),"")</f>
        <v>1109.6559999999997</v>
      </c>
      <c r="I27" s="13" t="str">
        <f>_xlfn.IFNA(IF(I$3="Productivity",
INDEX('Productivity Dump'!$E$4:$AJ$500,
MATCH($A27,'Productivity Dump'!$A$4:$A$500,0),
MATCH(I$2,'Productivity Dump'!$E$3:$AJ$3,0)
),
IF(I$3="Attendance",
INDEX('Attendance Dump'!$E$2:$AI$400,
MATCH($A27,'Attendance Dump'!$B$2:$B$400,0),
MATCH(I$2,'Attendance Dump'!$E$1:$AI$1,0)
),
INDEX('Active Hour''s Dump'!$D$3:$AH$337,
MATCH($C27,'Active Hour''s Dump'!$A$3:$A$337,0),
MATCH(I$2,'Active Hour''s Dump'!$D$2:$AH$2,0)
))),"")</f>
        <v>P</v>
      </c>
      <c r="J27" s="54">
        <f>_xlfn.IFNA(IF(J$3="Productivity",
INDEX('Productivity Dump'!$E$4:$AJ$500,
MATCH($A27,'Productivity Dump'!$A$4:$A$500,0),
MATCH(J$2,'Productivity Dump'!$E$3:$AJ$3,0)
),
IF(J$3="Attendance",
INDEX('Attendance Dump'!$E$2:$AI$400,
MATCH($A27,'Attendance Dump'!$B$2:$B$400,0),
MATCH(J$2,'Attendance Dump'!$E$1:$AI$1,0)
),
INDEX('Active Hour''s Dump'!$D$3:$AH$337,
MATCH($C27,'Active Hour''s Dump'!$A$3:$A$337,0),
MATCH(J$2,'Active Hour''s Dump'!$D$2:$AH$2,0)
))),"")</f>
        <v>8.25</v>
      </c>
      <c r="K27" s="13">
        <f>_xlfn.IFNA(IF(K$3="Productivity",
INDEX('Productivity Dump'!$E$4:$AJ$500,
MATCH($A27,'Productivity Dump'!$A$4:$A$500,0),
MATCH(K$2,'Productivity Dump'!$E$3:$AJ$3,0)
),
IF(K$3="Attendance",
INDEX('Attendance Dump'!$E$2:$AI$400,
MATCH($A27,'Attendance Dump'!$B$2:$B$400,0),
MATCH(K$2,'Attendance Dump'!$E$1:$AI$1,0)
),
INDEX('Active Hour''s Dump'!$D$3:$AH$337,
MATCH($C27,'Active Hour''s Dump'!$A$3:$A$337,0),
MATCH(K$2,'Active Hour''s Dump'!$D$2:$AH$2,0)
))),"")</f>
        <v>1218.491</v>
      </c>
      <c r="L27" s="13" t="str">
        <f>_xlfn.IFNA(IF(L$3="Productivity",
INDEX('Productivity Dump'!$E$4:$AJ$500,
MATCH($A27,'Productivity Dump'!$A$4:$A$500,0),
MATCH(L$2,'Productivity Dump'!$E$3:$AJ$3,0)
),
IF(L$3="Attendance",
INDEX('Attendance Dump'!$E$2:$AI$400,
MATCH($A27,'Attendance Dump'!$B$2:$B$400,0),
MATCH(L$2,'Attendance Dump'!$E$1:$AI$1,0)
),
INDEX('Active Hour''s Dump'!$D$3:$AH$337,
MATCH($C27,'Active Hour''s Dump'!$A$3:$A$337,0),
MATCH(L$2,'Active Hour''s Dump'!$D$2:$AH$2,0)
))),"")</f>
        <v>P</v>
      </c>
      <c r="M27" s="54">
        <f>_xlfn.IFNA(IF(M$3="Productivity",
INDEX('Productivity Dump'!$E$4:$AJ$500,
MATCH($A27,'Productivity Dump'!$A$4:$A$500,0),
MATCH(M$2,'Productivity Dump'!$E$3:$AJ$3,0)
),
IF(M$3="Attendance",
INDEX('Attendance Dump'!$E$2:$AI$400,
MATCH($A27,'Attendance Dump'!$B$2:$B$400,0),
MATCH(M$2,'Attendance Dump'!$E$1:$AI$1,0)
),
INDEX('Active Hour''s Dump'!$D$3:$AH$337,
MATCH($C27,'Active Hour''s Dump'!$A$3:$A$337,0),
MATCH(M$2,'Active Hour''s Dump'!$D$2:$AH$2,0)
))),"")</f>
        <v>7.8333333333333304</v>
      </c>
      <c r="N27" s="13">
        <f>_xlfn.IFNA(IF(N$3="Productivity",
INDEX('Productivity Dump'!$E$4:$AJ$500,
MATCH($A27,'Productivity Dump'!$A$4:$A$500,0),
MATCH(N$2,'Productivity Dump'!$E$3:$AJ$3,0)
),
IF(N$3="Attendance",
INDEX('Attendance Dump'!$E$2:$AI$400,
MATCH($A27,'Attendance Dump'!$B$2:$B$400,0),
MATCH(N$2,'Attendance Dump'!$E$1:$AI$1,0)
),
INDEX('Active Hour''s Dump'!$D$3:$AH$337,
MATCH($C27,'Active Hour''s Dump'!$A$3:$A$337,0),
MATCH(N$2,'Active Hour''s Dump'!$D$2:$AH$2,0)
))),"")</f>
        <v>432.61599999999993</v>
      </c>
      <c r="O27" s="13" t="str">
        <f>_xlfn.IFNA(IF(O$3="Productivity",
INDEX('Productivity Dump'!$E$4:$AJ$500,
MATCH($A27,'Productivity Dump'!$A$4:$A$500,0),
MATCH(O$2,'Productivity Dump'!$E$3:$AJ$3,0)
),
IF(O$3="Attendance",
INDEX('Attendance Dump'!$E$2:$AI$400,
MATCH($A27,'Attendance Dump'!$B$2:$B$400,0),
MATCH(O$2,'Attendance Dump'!$E$1:$AI$1,0)
),
INDEX('Active Hour''s Dump'!$D$3:$AH$337,
MATCH($C27,'Active Hour''s Dump'!$A$3:$A$337,0),
MATCH(O$2,'Active Hour''s Dump'!$D$2:$AH$2,0)
))),"")</f>
        <v>P</v>
      </c>
      <c r="P27" s="54">
        <f>_xlfn.IFNA(IF(P$3="Productivity",
INDEX('Productivity Dump'!$E$4:$AJ$500,
MATCH($A27,'Productivity Dump'!$A$4:$A$500,0),
MATCH(P$2,'Productivity Dump'!$E$3:$AJ$3,0)
),
IF(P$3="Attendance",
INDEX('Attendance Dump'!$E$2:$AI$400,
MATCH($A27,'Attendance Dump'!$B$2:$B$400,0),
MATCH(P$2,'Attendance Dump'!$E$1:$AI$1,0)
),
INDEX('Active Hour''s Dump'!$D$3:$AH$337,
MATCH($C27,'Active Hour''s Dump'!$A$3:$A$337,0),
MATCH(P$2,'Active Hour''s Dump'!$D$2:$AH$2,0)
))),"")</f>
        <v>3.1666666666666701</v>
      </c>
      <c r="Q27" s="13">
        <f>_xlfn.IFNA(IF(Q$3="Productivity",
INDEX('Productivity Dump'!$E$4:$AJ$500,
MATCH($A27,'Productivity Dump'!$A$4:$A$500,0),
MATCH(Q$2,'Productivity Dump'!$E$3:$AJ$3,0)
),
IF(Q$3="Attendance",
INDEX('Attendance Dump'!$E$2:$AI$400,
MATCH($A27,'Attendance Dump'!$B$2:$B$400,0),
MATCH(Q$2,'Attendance Dump'!$E$1:$AI$1,0)
),
INDEX('Active Hour''s Dump'!$D$3:$AH$337,
MATCH($C27,'Active Hour''s Dump'!$A$3:$A$337,0),
MATCH(Q$2,'Active Hour''s Dump'!$D$2:$AH$2,0)
))),"")</f>
        <v>0</v>
      </c>
      <c r="R27" s="13" t="str">
        <f>_xlfn.IFNA(IF(R$3="Productivity",
INDEX('Productivity Dump'!$E$4:$AJ$500,
MATCH($A27,'Productivity Dump'!$A$4:$A$500,0),
MATCH(R$2,'Productivity Dump'!$E$3:$AJ$3,0)
),
IF(R$3="Attendance",
INDEX('Attendance Dump'!$E$2:$AI$400,
MATCH($A27,'Attendance Dump'!$B$2:$B$400,0),
MATCH(R$2,'Attendance Dump'!$E$1:$AI$1,0)
),
INDEX('Active Hour''s Dump'!$D$3:$AH$337,
MATCH($C27,'Active Hour''s Dump'!$A$3:$A$337,0),
MATCH(R$2,'Active Hour''s Dump'!$D$2:$AH$2,0)
))),"")</f>
        <v>WO</v>
      </c>
      <c r="S27" s="54">
        <f>_xlfn.IFNA(IF(S$3="Productivity",
INDEX('Productivity Dump'!$E$4:$AJ$500,
MATCH($A27,'Productivity Dump'!$A$4:$A$500,0),
MATCH(S$2,'Productivity Dump'!$E$3:$AJ$3,0)
),
IF(S$3="Attendance",
INDEX('Attendance Dump'!$E$2:$AI$400,
MATCH($A27,'Attendance Dump'!$B$2:$B$400,0),
MATCH(S$2,'Attendance Dump'!$E$1:$AI$1,0)
),
INDEX('Active Hour''s Dump'!$D$3:$AH$337,
MATCH($C27,'Active Hour''s Dump'!$A$3:$A$337,0),
MATCH(S$2,'Active Hour''s Dump'!$D$2:$AH$2,0)
))),"")</f>
        <v>0</v>
      </c>
      <c r="T27" s="13">
        <f>_xlfn.IFNA(IF(T$3="Productivity",
INDEX('Productivity Dump'!$E$4:$AJ$500,
MATCH($A27,'Productivity Dump'!$A$4:$A$500,0),
MATCH(T$2,'Productivity Dump'!$E$3:$AJ$3,0)
),
IF(T$3="Attendance",
INDEX('Attendance Dump'!$E$2:$AI$400,
MATCH($A27,'Attendance Dump'!$B$2:$B$400,0),
MATCH(T$2,'Attendance Dump'!$E$1:$AI$1,0)
),
INDEX('Active Hour''s Dump'!$D$3:$AH$337,
MATCH($C27,'Active Hour''s Dump'!$A$3:$A$337,0),
MATCH(T$2,'Active Hour''s Dump'!$D$2:$AH$2,0)
))),"")</f>
        <v>707.7560000000002</v>
      </c>
      <c r="U27" s="13" t="str">
        <f>_xlfn.IFNA(IF(U$3="Productivity",
INDEX('Productivity Dump'!$E$4:$AJ$500,
MATCH($A27,'Productivity Dump'!$A$4:$A$500,0),
MATCH(U$2,'Productivity Dump'!$E$3:$AJ$3,0)
),
IF(U$3="Attendance",
INDEX('Attendance Dump'!$E$2:$AI$400,
MATCH($A27,'Attendance Dump'!$B$2:$B$400,0),
MATCH(U$2,'Attendance Dump'!$E$1:$AI$1,0)
),
INDEX('Active Hour''s Dump'!$D$3:$AH$337,
MATCH($C27,'Active Hour''s Dump'!$A$3:$A$337,0),
MATCH(U$2,'Active Hour''s Dump'!$D$2:$AH$2,0)
))),"")</f>
        <v>P</v>
      </c>
      <c r="V27" s="54">
        <f>_xlfn.IFNA(IF(V$3="Productivity",
INDEX('Productivity Dump'!$E$4:$AJ$500,
MATCH($A27,'Productivity Dump'!$A$4:$A$500,0),
MATCH(V$2,'Productivity Dump'!$E$3:$AJ$3,0)
),
IF(V$3="Attendance",
INDEX('Attendance Dump'!$E$2:$AI$400,
MATCH($A27,'Attendance Dump'!$B$2:$B$400,0),
MATCH(V$2,'Attendance Dump'!$E$1:$AI$1,0)
),
INDEX('Active Hour''s Dump'!$D$3:$AH$337,
MATCH($C27,'Active Hour''s Dump'!$A$3:$A$337,0),
MATCH(V$2,'Active Hour''s Dump'!$D$2:$AH$2,0)
))),"")</f>
        <v>5.3333333333333304</v>
      </c>
      <c r="W27" s="13">
        <f>_xlfn.IFNA(IF(W$3="Productivity",
INDEX('Productivity Dump'!$E$4:$AJ$500,
MATCH($A27,'Productivity Dump'!$A$4:$A$500,0),
MATCH(W$2,'Productivity Dump'!$E$3:$AJ$3,0)
),
IF(W$3="Attendance",
INDEX('Attendance Dump'!$E$2:$AI$400,
MATCH($A27,'Attendance Dump'!$B$2:$B$400,0),
MATCH(W$2,'Attendance Dump'!$E$1:$AI$1,0)
),
INDEX('Active Hour''s Dump'!$D$3:$AH$337,
MATCH($C27,'Active Hour''s Dump'!$A$3:$A$337,0),
MATCH(W$2,'Active Hour''s Dump'!$D$2:$AH$2,0)
))),"")</f>
        <v>1037.83</v>
      </c>
      <c r="X27" s="13" t="str">
        <f>_xlfn.IFNA(IF(X$3="Productivity",
INDEX('Productivity Dump'!$E$4:$AJ$500,
MATCH($A27,'Productivity Dump'!$A$4:$A$500,0),
MATCH(X$2,'Productivity Dump'!$E$3:$AJ$3,0)
),
IF(X$3="Attendance",
INDEX('Attendance Dump'!$E$2:$AI$400,
MATCH($A27,'Attendance Dump'!$B$2:$B$400,0),
MATCH(X$2,'Attendance Dump'!$E$1:$AI$1,0)
),
INDEX('Active Hour''s Dump'!$D$3:$AH$337,
MATCH($C27,'Active Hour''s Dump'!$A$3:$A$337,0),
MATCH(X$2,'Active Hour''s Dump'!$D$2:$AH$2,0)
))),"")</f>
        <v>P</v>
      </c>
      <c r="Y27" s="54">
        <f>_xlfn.IFNA(IF(Y$3="Productivity",
INDEX('Productivity Dump'!$E$4:$AJ$500,
MATCH($A27,'Productivity Dump'!$A$4:$A$500,0),
MATCH(Y$2,'Productivity Dump'!$E$3:$AJ$3,0)
),
IF(Y$3="Attendance",
INDEX('Attendance Dump'!$E$2:$AI$400,
MATCH($A27,'Attendance Dump'!$B$2:$B$400,0),
MATCH(Y$2,'Attendance Dump'!$E$1:$AI$1,0)
),
INDEX('Active Hour''s Dump'!$D$3:$AH$337,
MATCH($C27,'Active Hour''s Dump'!$A$3:$A$337,0),
MATCH(Y$2,'Active Hour''s Dump'!$D$2:$AH$2,0)
))),"")</f>
        <v>7</v>
      </c>
      <c r="Z27" s="13">
        <f>_xlfn.IFNA(IF(Z$3="Productivity",
INDEX('Productivity Dump'!$E$4:$AJ$500,
MATCH($A27,'Productivity Dump'!$A$4:$A$500,0),
MATCH(Z$2,'Productivity Dump'!$E$3:$AJ$3,0)
),
IF(Z$3="Attendance",
INDEX('Attendance Dump'!$E$2:$AI$400,
MATCH($A27,'Attendance Dump'!$B$2:$B$400,0),
MATCH(Z$2,'Attendance Dump'!$E$1:$AI$1,0)
),
INDEX('Active Hour''s Dump'!$D$3:$AH$337,
MATCH($C27,'Active Hour''s Dump'!$A$3:$A$337,0),
MATCH(Z$2,'Active Hour''s Dump'!$D$2:$AH$2,0)
))),"")</f>
        <v>1279.1490000000001</v>
      </c>
      <c r="AA27" s="13" t="str">
        <f>_xlfn.IFNA(IF(AA$3="Productivity",
INDEX('Productivity Dump'!$E$4:$AJ$500,
MATCH($A27,'Productivity Dump'!$A$4:$A$500,0),
MATCH(AA$2,'Productivity Dump'!$E$3:$AJ$3,0)
),
IF(AA$3="Attendance",
INDEX('Attendance Dump'!$E$2:$AI$400,
MATCH($A27,'Attendance Dump'!$B$2:$B$400,0),
MATCH(AA$2,'Attendance Dump'!$E$1:$AI$1,0)
),
INDEX('Active Hour''s Dump'!$D$3:$AH$337,
MATCH($C27,'Active Hour''s Dump'!$A$3:$A$337,0),
MATCH(AA$2,'Active Hour''s Dump'!$D$2:$AH$2,0)
))),"")</f>
        <v>P</v>
      </c>
      <c r="AB27" s="54">
        <f>_xlfn.IFNA(IF(AB$3="Productivity",
INDEX('Productivity Dump'!$E$4:$AJ$500,
MATCH($A27,'Productivity Dump'!$A$4:$A$500,0),
MATCH(AB$2,'Productivity Dump'!$E$3:$AJ$3,0)
),
IF(AB$3="Attendance",
INDEX('Attendance Dump'!$E$2:$AI$400,
MATCH($A27,'Attendance Dump'!$B$2:$B$400,0),
MATCH(AB$2,'Attendance Dump'!$E$1:$AI$1,0)
),
INDEX('Active Hour''s Dump'!$D$3:$AH$337,
MATCH($C27,'Active Hour''s Dump'!$A$3:$A$337,0),
MATCH(AB$2,'Active Hour''s Dump'!$D$2:$AH$2,0)
))),"")</f>
        <v>8.5833333333333304</v>
      </c>
      <c r="AC27" s="13">
        <f>_xlfn.IFNA(IF(AC$3="Productivity",
INDEX('Productivity Dump'!$E$4:$AJ$500,
MATCH($A27,'Productivity Dump'!$A$4:$A$500,0),
MATCH(AC$2,'Productivity Dump'!$E$3:$AJ$3,0)
),
IF(AC$3="Attendance",
INDEX('Attendance Dump'!$E$2:$AI$400,
MATCH($A27,'Attendance Dump'!$B$2:$B$400,0),
MATCH(AC$2,'Attendance Dump'!$E$1:$AI$1,0)
),
INDEX('Active Hour''s Dump'!$D$3:$AH$337,
MATCH($C27,'Active Hour''s Dump'!$A$3:$A$337,0),
MATCH(AC$2,'Active Hour''s Dump'!$D$2:$AH$2,0)
))),"")</f>
        <v>1060.9680000000003</v>
      </c>
      <c r="AD27" s="13" t="str">
        <f>_xlfn.IFNA(IF(AD$3="Productivity",
INDEX('Productivity Dump'!$E$4:$AJ$500,
MATCH($A27,'Productivity Dump'!$A$4:$A$500,0),
MATCH(AD$2,'Productivity Dump'!$E$3:$AJ$3,0)
),
IF(AD$3="Attendance",
INDEX('Attendance Dump'!$E$2:$AI$400,
MATCH($A27,'Attendance Dump'!$B$2:$B$400,0),
MATCH(AD$2,'Attendance Dump'!$E$1:$AI$1,0)
),
INDEX('Active Hour''s Dump'!$D$3:$AH$337,
MATCH($C27,'Active Hour''s Dump'!$A$3:$A$337,0),
MATCH(AD$2,'Active Hour''s Dump'!$D$2:$AH$2,0)
))),"")</f>
        <v>P</v>
      </c>
      <c r="AE27" s="54">
        <f>_xlfn.IFNA(IF(AE$3="Productivity",
INDEX('Productivity Dump'!$E$4:$AJ$500,
MATCH($A27,'Productivity Dump'!$A$4:$A$500,0),
MATCH(AE$2,'Productivity Dump'!$E$3:$AJ$3,0)
),
IF(AE$3="Attendance",
INDEX('Attendance Dump'!$E$2:$AI$400,
MATCH($A27,'Attendance Dump'!$B$2:$B$400,0),
MATCH(AE$2,'Attendance Dump'!$E$1:$AI$1,0)
),
INDEX('Active Hour''s Dump'!$D$3:$AH$337,
MATCH($C27,'Active Hour''s Dump'!$A$3:$A$337,0),
MATCH(AE$2,'Active Hour''s Dump'!$D$2:$AH$2,0)
))),"")</f>
        <v>7.8333333333333304</v>
      </c>
      <c r="AF27" s="13">
        <f>_xlfn.IFNA(IF(AF$3="Productivity",
INDEX('Productivity Dump'!$E$4:$AJ$500,
MATCH($A27,'Productivity Dump'!$A$4:$A$500,0),
MATCH(AF$2,'Productivity Dump'!$E$3:$AJ$3,0)
),
IF(AF$3="Attendance",
INDEX('Attendance Dump'!$E$2:$AI$400,
MATCH($A27,'Attendance Dump'!$B$2:$B$400,0),
MATCH(AF$2,'Attendance Dump'!$E$1:$AI$1,0)
),
INDEX('Active Hour''s Dump'!$D$3:$AH$337,
MATCH($C27,'Active Hour''s Dump'!$A$3:$A$337,0),
MATCH(AF$2,'Active Hour''s Dump'!$D$2:$AH$2,0)
))),"")</f>
        <v>1221.1819999999998</v>
      </c>
      <c r="AG27" s="13" t="str">
        <f>_xlfn.IFNA(IF(AG$3="Productivity",
INDEX('Productivity Dump'!$E$4:$AJ$500,
MATCH($A27,'Productivity Dump'!$A$4:$A$500,0),
MATCH(AG$2,'Productivity Dump'!$E$3:$AJ$3,0)
),
IF(AG$3="Attendance",
INDEX('Attendance Dump'!$E$2:$AI$400,
MATCH($A27,'Attendance Dump'!$B$2:$B$400,0),
MATCH(AG$2,'Attendance Dump'!$E$1:$AI$1,0)
),
INDEX('Active Hour''s Dump'!$D$3:$AH$337,
MATCH($C27,'Active Hour''s Dump'!$A$3:$A$337,0),
MATCH(AG$2,'Active Hour''s Dump'!$D$2:$AH$2,0)
))),"")</f>
        <v>P</v>
      </c>
      <c r="AH27" s="54">
        <f>_xlfn.IFNA(IF(AH$3="Productivity",
INDEX('Productivity Dump'!$E$4:$AJ$500,
MATCH($A27,'Productivity Dump'!$A$4:$A$500,0),
MATCH(AH$2,'Productivity Dump'!$E$3:$AJ$3,0)
),
IF(AH$3="Attendance",
INDEX('Attendance Dump'!$E$2:$AI$400,
MATCH($A27,'Attendance Dump'!$B$2:$B$400,0),
MATCH(AH$2,'Attendance Dump'!$E$1:$AI$1,0)
),
INDEX('Active Hour''s Dump'!$D$3:$AH$337,
MATCH($C27,'Active Hour''s Dump'!$A$3:$A$337,0),
MATCH(AH$2,'Active Hour''s Dump'!$D$2:$AH$2,0)
))),"")</f>
        <v>7.8333333333333304</v>
      </c>
      <c r="AI27" s="13">
        <f>_xlfn.IFNA(IF(AI$3="Productivity",
INDEX('Productivity Dump'!$E$4:$AJ$500,
MATCH($A27,'Productivity Dump'!$A$4:$A$500,0),
MATCH(AI$2,'Productivity Dump'!$E$3:$AJ$3,0)
),
IF(AI$3="Attendance",
INDEX('Attendance Dump'!$E$2:$AI$400,
MATCH($A27,'Attendance Dump'!$B$2:$B$400,0),
MATCH(AI$2,'Attendance Dump'!$E$1:$AI$1,0)
),
INDEX('Active Hour''s Dump'!$D$3:$AH$337,
MATCH($C27,'Active Hour''s Dump'!$A$3:$A$337,0),
MATCH(AI$2,'Active Hour''s Dump'!$D$2:$AH$2,0)
))),"")</f>
        <v>326.47399999999999</v>
      </c>
      <c r="AJ27" s="13" t="str">
        <f>_xlfn.IFNA(IF(AJ$3="Productivity",
INDEX('Productivity Dump'!$E$4:$AJ$500,
MATCH($A27,'Productivity Dump'!$A$4:$A$500,0),
MATCH(AJ$2,'Productivity Dump'!$E$3:$AJ$3,0)
),
IF(AJ$3="Attendance",
INDEX('Attendance Dump'!$E$2:$AI$400,
MATCH($A27,'Attendance Dump'!$B$2:$B$400,0),
MATCH(AJ$2,'Attendance Dump'!$E$1:$AI$1,0)
),
INDEX('Active Hour''s Dump'!$D$3:$AH$337,
MATCH($C27,'Active Hour''s Dump'!$A$3:$A$337,0),
MATCH(AJ$2,'Active Hour''s Dump'!$D$2:$AH$2,0)
))),"")</f>
        <v>P</v>
      </c>
      <c r="AK27" s="54">
        <f>_xlfn.IFNA(IF(AK$3="Productivity",
INDEX('Productivity Dump'!$E$4:$AJ$500,
MATCH($A27,'Productivity Dump'!$A$4:$A$500,0),
MATCH(AK$2,'Productivity Dump'!$E$3:$AJ$3,0)
),
IF(AK$3="Attendance",
INDEX('Attendance Dump'!$E$2:$AI$400,
MATCH($A27,'Attendance Dump'!$B$2:$B$400,0),
MATCH(AK$2,'Attendance Dump'!$E$1:$AI$1,0)
),
INDEX('Active Hour''s Dump'!$D$3:$AH$337,
MATCH($C27,'Active Hour''s Dump'!$A$3:$A$337,0),
MATCH(AK$2,'Active Hour''s Dump'!$D$2:$AH$2,0)
))),"")</f>
        <v>2.3333333333333299</v>
      </c>
      <c r="AL27" s="13">
        <f>_xlfn.IFNA(IF(AL$3="Productivity",
INDEX('Productivity Dump'!$E$4:$AJ$500,
MATCH($A27,'Productivity Dump'!$A$4:$A$500,0),
MATCH(AL$2,'Productivity Dump'!$E$3:$AJ$3,0)
),
IF(AL$3="Attendance",
INDEX('Attendance Dump'!$E$2:$AI$400,
MATCH($A27,'Attendance Dump'!$B$2:$B$400,0),
MATCH(AL$2,'Attendance Dump'!$E$1:$AI$1,0)
),
INDEX('Active Hour''s Dump'!$D$3:$AH$337,
MATCH($C27,'Active Hour''s Dump'!$A$3:$A$337,0),
MATCH(AL$2,'Active Hour''s Dump'!$D$2:$AH$2,0)
))),"")</f>
        <v>0</v>
      </c>
      <c r="AM27" s="13" t="str">
        <f>_xlfn.IFNA(IF(AM$3="Productivity",
INDEX('Productivity Dump'!$E$4:$AJ$500,
MATCH($A27,'Productivity Dump'!$A$4:$A$500,0),
MATCH(AM$2,'Productivity Dump'!$E$3:$AJ$3,0)
),
IF(AM$3="Attendance",
INDEX('Attendance Dump'!$E$2:$AI$400,
MATCH($A27,'Attendance Dump'!$B$2:$B$400,0),
MATCH(AM$2,'Attendance Dump'!$E$1:$AI$1,0)
),
INDEX('Active Hour''s Dump'!$D$3:$AH$337,
MATCH($C27,'Active Hour''s Dump'!$A$3:$A$337,0),
MATCH(AM$2,'Active Hour''s Dump'!$D$2:$AH$2,0)
))),"")</f>
        <v>WO</v>
      </c>
      <c r="AN27" s="54">
        <f>_xlfn.IFNA(IF(AN$3="Productivity",
INDEX('Productivity Dump'!$E$4:$AJ$500,
MATCH($A27,'Productivity Dump'!$A$4:$A$500,0),
MATCH(AN$2,'Productivity Dump'!$E$3:$AJ$3,0)
),
IF(AN$3="Attendance",
INDEX('Attendance Dump'!$E$2:$AI$400,
MATCH($A27,'Attendance Dump'!$B$2:$B$400,0),
MATCH(AN$2,'Attendance Dump'!$E$1:$AI$1,0)
),
INDEX('Active Hour''s Dump'!$D$3:$AH$337,
MATCH($C27,'Active Hour''s Dump'!$A$3:$A$337,0),
MATCH(AN$2,'Active Hour''s Dump'!$D$2:$AH$2,0)
))),"")</f>
        <v>0</v>
      </c>
      <c r="AO27" s="13">
        <f>_xlfn.IFNA(IF(AO$3="Productivity",
INDEX('Productivity Dump'!$E$4:$AJ$500,
MATCH($A27,'Productivity Dump'!$A$4:$A$500,0),
MATCH(AO$2,'Productivity Dump'!$E$3:$AJ$3,0)
),
IF(AO$3="Attendance",
INDEX('Attendance Dump'!$E$2:$AI$400,
MATCH($A27,'Attendance Dump'!$B$2:$B$400,0),
MATCH(AO$2,'Attendance Dump'!$E$1:$AI$1,0)
),
INDEX('Active Hour''s Dump'!$D$3:$AH$337,
MATCH($C27,'Active Hour''s Dump'!$A$3:$A$337,0),
MATCH(AO$2,'Active Hour''s Dump'!$D$2:$AH$2,0)
))),"")</f>
        <v>917.89400000000001</v>
      </c>
      <c r="AP27" s="13" t="str">
        <f>_xlfn.IFNA(IF(AP$3="Productivity",
INDEX('Productivity Dump'!$E$4:$AJ$500,
MATCH($A27,'Productivity Dump'!$A$4:$A$500,0),
MATCH(AP$2,'Productivity Dump'!$E$3:$AJ$3,0)
),
IF(AP$3="Attendance",
INDEX('Attendance Dump'!$E$2:$AI$400,
MATCH($A27,'Attendance Dump'!$B$2:$B$400,0),
MATCH(AP$2,'Attendance Dump'!$E$1:$AI$1,0)
),
INDEX('Active Hour''s Dump'!$D$3:$AH$337,
MATCH($C27,'Active Hour''s Dump'!$A$3:$A$337,0),
MATCH(AP$2,'Active Hour''s Dump'!$D$2:$AH$2,0)
))),"")</f>
        <v>P</v>
      </c>
      <c r="AQ27" s="54">
        <f>_xlfn.IFNA(IF(AQ$3="Productivity",
INDEX('Productivity Dump'!$E$4:$AJ$500,
MATCH($A27,'Productivity Dump'!$A$4:$A$500,0),
MATCH(AQ$2,'Productivity Dump'!$E$3:$AJ$3,0)
),
IF(AQ$3="Attendance",
INDEX('Attendance Dump'!$E$2:$AI$400,
MATCH($A27,'Attendance Dump'!$B$2:$B$400,0),
MATCH(AQ$2,'Attendance Dump'!$E$1:$AI$1,0)
),
INDEX('Active Hour''s Dump'!$D$3:$AH$337,
MATCH($C27,'Active Hour''s Dump'!$A$3:$A$337,0),
MATCH(AQ$2,'Active Hour''s Dump'!$D$2:$AH$2,0)
))),"")</f>
        <v>5.9166666666666696</v>
      </c>
      <c r="AR27" s="13">
        <f>_xlfn.IFNA(IF(AR$3="Productivity",
INDEX('Productivity Dump'!$E$4:$AJ$500,
MATCH($A27,'Productivity Dump'!$A$4:$A$500,0),
MATCH(AR$2,'Productivity Dump'!$E$3:$AJ$3,0)
),
IF(AR$3="Attendance",
INDEX('Attendance Dump'!$E$2:$AI$400,
MATCH($A27,'Attendance Dump'!$B$2:$B$400,0),
MATCH(AR$2,'Attendance Dump'!$E$1:$AI$1,0)
),
INDEX('Active Hour''s Dump'!$D$3:$AH$337,
MATCH($C27,'Active Hour''s Dump'!$A$3:$A$337,0),
MATCH(AR$2,'Active Hour''s Dump'!$D$2:$AH$2,0)
))),"")</f>
        <v>1229.1650000000002</v>
      </c>
      <c r="AS27" s="13" t="str">
        <f>_xlfn.IFNA(IF(AS$3="Productivity",
INDEX('Productivity Dump'!$E$4:$AJ$500,
MATCH($A27,'Productivity Dump'!$A$4:$A$500,0),
MATCH(AS$2,'Productivity Dump'!$E$3:$AJ$3,0)
),
IF(AS$3="Attendance",
INDEX('Attendance Dump'!$E$2:$AI$400,
MATCH($A27,'Attendance Dump'!$B$2:$B$400,0),
MATCH(AS$2,'Attendance Dump'!$E$1:$AI$1,0)
),
INDEX('Active Hour''s Dump'!$D$3:$AH$337,
MATCH($C27,'Active Hour''s Dump'!$A$3:$A$337,0),
MATCH(AS$2,'Active Hour''s Dump'!$D$2:$AH$2,0)
))),"")</f>
        <v>P</v>
      </c>
      <c r="AT27" s="54">
        <f>_xlfn.IFNA(IF(AT$3="Productivity",
INDEX('Productivity Dump'!$E$4:$AJ$500,
MATCH($A27,'Productivity Dump'!$A$4:$A$500,0),
MATCH(AT$2,'Productivity Dump'!$E$3:$AJ$3,0)
),
IF(AT$3="Attendance",
INDEX('Attendance Dump'!$E$2:$AI$400,
MATCH($A27,'Attendance Dump'!$B$2:$B$400,0),
MATCH(AT$2,'Attendance Dump'!$E$1:$AI$1,0)
),
INDEX('Active Hour''s Dump'!$D$3:$AH$337,
MATCH($C27,'Active Hour''s Dump'!$A$3:$A$337,0),
MATCH(AT$2,'Active Hour''s Dump'!$D$2:$AH$2,0)
))),"")</f>
        <v>8.0833333333333304</v>
      </c>
      <c r="AU27" s="13">
        <f>_xlfn.IFNA(IF(AU$3="Productivity",
INDEX('Productivity Dump'!$E$4:$AJ$500,
MATCH($A27,'Productivity Dump'!$A$4:$A$500,0),
MATCH(AU$2,'Productivity Dump'!$E$3:$AJ$3,0)
),
IF(AU$3="Attendance",
INDEX('Attendance Dump'!$E$2:$AI$400,
MATCH($A27,'Attendance Dump'!$B$2:$B$400,0),
MATCH(AU$2,'Attendance Dump'!$E$1:$AI$1,0)
),
INDEX('Active Hour''s Dump'!$D$3:$AH$337,
MATCH($C27,'Active Hour''s Dump'!$A$3:$A$337,0),
MATCH(AU$2,'Active Hour''s Dump'!$D$2:$AH$2,0)
))),"")</f>
        <v>1200.9920000000002</v>
      </c>
      <c r="AV27" s="13" t="str">
        <f>_xlfn.IFNA(IF(AV$3="Productivity",
INDEX('Productivity Dump'!$E$4:$AJ$500,
MATCH($A27,'Productivity Dump'!$A$4:$A$500,0),
MATCH(AV$2,'Productivity Dump'!$E$3:$AJ$3,0)
),
IF(AV$3="Attendance",
INDEX('Attendance Dump'!$E$2:$AI$400,
MATCH($A27,'Attendance Dump'!$B$2:$B$400,0),
MATCH(AV$2,'Attendance Dump'!$E$1:$AI$1,0)
),
INDEX('Active Hour''s Dump'!$D$3:$AH$337,
MATCH($C27,'Active Hour''s Dump'!$A$3:$A$337,0),
MATCH(AV$2,'Active Hour''s Dump'!$D$2:$AH$2,0)
))),"")</f>
        <v>P</v>
      </c>
      <c r="AW27" s="54">
        <f>_xlfn.IFNA(IF(AW$3="Productivity",
INDEX('Productivity Dump'!$E$4:$AJ$500,
MATCH($A27,'Productivity Dump'!$A$4:$A$500,0),
MATCH(AW$2,'Productivity Dump'!$E$3:$AJ$3,0)
),
IF(AW$3="Attendance",
INDEX('Attendance Dump'!$E$2:$AI$400,
MATCH($A27,'Attendance Dump'!$B$2:$B$400,0),
MATCH(AW$2,'Attendance Dump'!$E$1:$AI$1,0)
),
INDEX('Active Hour''s Dump'!$D$3:$AH$337,
MATCH($C27,'Active Hour''s Dump'!$A$3:$A$337,0),
MATCH(AW$2,'Active Hour''s Dump'!$D$2:$AH$2,0)
))),"")</f>
        <v>7.1666666666666696</v>
      </c>
      <c r="AX27" s="13">
        <f>_xlfn.IFNA(IF(AX$3="Productivity",
INDEX('Productivity Dump'!$E$4:$AJ$500,
MATCH($A27,'Productivity Dump'!$A$4:$A$500,0),
MATCH(AX$2,'Productivity Dump'!$E$3:$AJ$3,0)
),
IF(AX$3="Attendance",
INDEX('Attendance Dump'!$E$2:$AI$400,
MATCH($A27,'Attendance Dump'!$B$2:$B$400,0),
MATCH(AX$2,'Attendance Dump'!$E$1:$AI$1,0)
),
INDEX('Active Hour''s Dump'!$D$3:$AH$337,
MATCH($C27,'Active Hour''s Dump'!$A$3:$A$337,0),
MATCH(AX$2,'Active Hour''s Dump'!$D$2:$AH$2,0)
))),"")</f>
        <v>1122.231</v>
      </c>
      <c r="AY27" s="13" t="str">
        <f>_xlfn.IFNA(IF(AY$3="Productivity",
INDEX('Productivity Dump'!$E$4:$AJ$500,
MATCH($A27,'Productivity Dump'!$A$4:$A$500,0),
MATCH(AY$2,'Productivity Dump'!$E$3:$AJ$3,0)
),
IF(AY$3="Attendance",
INDEX('Attendance Dump'!$E$2:$AI$400,
MATCH($A27,'Attendance Dump'!$B$2:$B$400,0),
MATCH(AY$2,'Attendance Dump'!$E$1:$AI$1,0)
),
INDEX('Active Hour''s Dump'!$D$3:$AH$337,
MATCH($C27,'Active Hour''s Dump'!$A$3:$A$337,0),
MATCH(AY$2,'Active Hour''s Dump'!$D$2:$AH$2,0)
))),"")</f>
        <v>P</v>
      </c>
      <c r="AZ27" s="54">
        <f>_xlfn.IFNA(IF(AZ$3="Productivity",
INDEX('Productivity Dump'!$E$4:$AJ$500,
MATCH($A27,'Productivity Dump'!$A$4:$A$500,0),
MATCH(AZ$2,'Productivity Dump'!$E$3:$AJ$3,0)
),
IF(AZ$3="Attendance",
INDEX('Attendance Dump'!$E$2:$AI$400,
MATCH($A27,'Attendance Dump'!$B$2:$B$400,0),
MATCH(AZ$2,'Attendance Dump'!$E$1:$AI$1,0)
),
INDEX('Active Hour''s Dump'!$D$3:$AH$337,
MATCH($C27,'Active Hour''s Dump'!$A$3:$A$337,0),
MATCH(AZ$2,'Active Hour''s Dump'!$D$2:$AH$2,0)
))),"")</f>
        <v>7.75</v>
      </c>
      <c r="BA27" s="13">
        <f>_xlfn.IFNA(IF(BA$3="Productivity",
INDEX('Productivity Dump'!$E$4:$AJ$500,
MATCH($A27,'Productivity Dump'!$A$4:$A$500,0),
MATCH(BA$2,'Productivity Dump'!$E$3:$AJ$3,0)
),
IF(BA$3="Attendance",
INDEX('Attendance Dump'!$E$2:$AI$400,
MATCH($A27,'Attendance Dump'!$B$2:$B$400,0),
MATCH(BA$2,'Attendance Dump'!$E$1:$AI$1,0)
),
INDEX('Active Hour''s Dump'!$D$3:$AH$337,
MATCH($C27,'Active Hour''s Dump'!$A$3:$A$337,0),
MATCH(BA$2,'Active Hour''s Dump'!$D$2:$AH$2,0)
))),"")</f>
        <v>1245.8299999999995</v>
      </c>
      <c r="BB27" s="13" t="str">
        <f>_xlfn.IFNA(IF(BB$3="Productivity",
INDEX('Productivity Dump'!$E$4:$AJ$500,
MATCH($A27,'Productivity Dump'!$A$4:$A$500,0),
MATCH(BB$2,'Productivity Dump'!$E$3:$AJ$3,0)
),
IF(BB$3="Attendance",
INDEX('Attendance Dump'!$E$2:$AI$400,
MATCH($A27,'Attendance Dump'!$B$2:$B$400,0),
MATCH(BB$2,'Attendance Dump'!$E$1:$AI$1,0)
),
INDEX('Active Hour''s Dump'!$D$3:$AH$337,
MATCH($C27,'Active Hour''s Dump'!$A$3:$A$337,0),
MATCH(BB$2,'Active Hour''s Dump'!$D$2:$AH$2,0)
))),"")</f>
        <v>P</v>
      </c>
      <c r="BC27" s="54">
        <f>_xlfn.IFNA(IF(BC$3="Productivity",
INDEX('Productivity Dump'!$E$4:$AJ$500,
MATCH($A27,'Productivity Dump'!$A$4:$A$500,0),
MATCH(BC$2,'Productivity Dump'!$E$3:$AJ$3,0)
),
IF(BC$3="Attendance",
INDEX('Attendance Dump'!$E$2:$AI$400,
MATCH($A27,'Attendance Dump'!$B$2:$B$400,0),
MATCH(BC$2,'Attendance Dump'!$E$1:$AI$1,0)
),
INDEX('Active Hour''s Dump'!$D$3:$AH$337,
MATCH($C27,'Active Hour''s Dump'!$A$3:$A$337,0),
MATCH(BC$2,'Active Hour''s Dump'!$D$2:$AH$2,0)
))),"")</f>
        <v>7.8333333333333304</v>
      </c>
      <c r="BD27" s="13">
        <f>_xlfn.IFNA(IF(BD$3="Productivity",
INDEX('Productivity Dump'!$E$4:$AJ$500,
MATCH($A27,'Productivity Dump'!$A$4:$A$500,0),
MATCH(BD$2,'Productivity Dump'!$E$3:$AJ$3,0)
),
IF(BD$3="Attendance",
INDEX('Attendance Dump'!$E$2:$AI$400,
MATCH($A27,'Attendance Dump'!$B$2:$B$400,0),
MATCH(BD$2,'Attendance Dump'!$E$1:$AI$1,0)
),
INDEX('Active Hour''s Dump'!$D$3:$AH$337,
MATCH($C27,'Active Hour''s Dump'!$A$3:$A$337,0),
MATCH(BD$2,'Active Hour''s Dump'!$D$2:$AH$2,0)
))),"")</f>
        <v>480.24599999999992</v>
      </c>
      <c r="BE27" s="13" t="str">
        <f>_xlfn.IFNA(IF(BE$3="Productivity",
INDEX('Productivity Dump'!$E$4:$AJ$500,
MATCH($A27,'Productivity Dump'!$A$4:$A$500,0),
MATCH(BE$2,'Productivity Dump'!$E$3:$AJ$3,0)
),
IF(BE$3="Attendance",
INDEX('Attendance Dump'!$E$2:$AI$400,
MATCH($A27,'Attendance Dump'!$B$2:$B$400,0),
MATCH(BE$2,'Attendance Dump'!$E$1:$AI$1,0)
),
INDEX('Active Hour''s Dump'!$D$3:$AH$337,
MATCH($C27,'Active Hour''s Dump'!$A$3:$A$337,0),
MATCH(BE$2,'Active Hour''s Dump'!$D$2:$AH$2,0)
))),"")</f>
        <v>SL-HL</v>
      </c>
      <c r="BF27" s="54">
        <f>_xlfn.IFNA(IF(BF$3="Productivity",
INDEX('Productivity Dump'!$E$4:$AJ$500,
MATCH($A27,'Productivity Dump'!$A$4:$A$500,0),
MATCH(BF$2,'Productivity Dump'!$E$3:$AJ$3,0)
),
IF(BF$3="Attendance",
INDEX('Attendance Dump'!$E$2:$AI$400,
MATCH($A27,'Attendance Dump'!$B$2:$B$400,0),
MATCH(BF$2,'Attendance Dump'!$E$1:$AI$1,0)
),
INDEX('Active Hour''s Dump'!$D$3:$AH$337,
MATCH($C27,'Active Hour''s Dump'!$A$3:$A$337,0),
MATCH(BF$2,'Active Hour''s Dump'!$D$2:$AH$2,0)
))),"")</f>
        <v>2.5833333333333299</v>
      </c>
      <c r="BG27" s="13">
        <f>_xlfn.IFNA(IF(BG$3="Productivity",
INDEX('Productivity Dump'!$E$4:$AJ$500,
MATCH($A27,'Productivity Dump'!$A$4:$A$500,0),
MATCH(BG$2,'Productivity Dump'!$E$3:$AJ$3,0)
),
IF(BG$3="Attendance",
INDEX('Attendance Dump'!$E$2:$AI$400,
MATCH($A27,'Attendance Dump'!$B$2:$B$400,0),
MATCH(BG$2,'Attendance Dump'!$E$1:$AI$1,0)
),
INDEX('Active Hour''s Dump'!$D$3:$AH$337,
MATCH($C27,'Active Hour''s Dump'!$A$3:$A$337,0),
MATCH(BG$2,'Active Hour''s Dump'!$D$2:$AH$2,0)
))),"")</f>
        <v>0</v>
      </c>
      <c r="BH27" s="13" t="str">
        <f>_xlfn.IFNA(IF(BH$3="Productivity",
INDEX('Productivity Dump'!$E$4:$AJ$500,
MATCH($A27,'Productivity Dump'!$A$4:$A$500,0),
MATCH(BH$2,'Productivity Dump'!$E$3:$AJ$3,0)
),
IF(BH$3="Attendance",
INDEX('Attendance Dump'!$E$2:$AI$400,
MATCH($A27,'Attendance Dump'!$B$2:$B$400,0),
MATCH(BH$2,'Attendance Dump'!$E$1:$AI$1,0)
),
INDEX('Active Hour''s Dump'!$D$3:$AH$337,
MATCH($C27,'Active Hour''s Dump'!$A$3:$A$337,0),
MATCH(BH$2,'Active Hour''s Dump'!$D$2:$AH$2,0)
))),"")</f>
        <v>WO</v>
      </c>
      <c r="BI27" s="54">
        <f>_xlfn.IFNA(IF(BI$3="Productivity",
INDEX('Productivity Dump'!$E$4:$AJ$500,
MATCH($A27,'Productivity Dump'!$A$4:$A$500,0),
MATCH(BI$2,'Productivity Dump'!$E$3:$AJ$3,0)
),
IF(BI$3="Attendance",
INDEX('Attendance Dump'!$E$2:$AI$400,
MATCH($A27,'Attendance Dump'!$B$2:$B$400,0),
MATCH(BI$2,'Attendance Dump'!$E$1:$AI$1,0)
),
INDEX('Active Hour''s Dump'!$D$3:$AH$337,
MATCH($C27,'Active Hour''s Dump'!$A$3:$A$337,0),
MATCH(BI$2,'Active Hour''s Dump'!$D$2:$AH$2,0)
))),"")</f>
        <v>0</v>
      </c>
      <c r="BJ27" s="13">
        <f>_xlfn.IFNA(IF(BJ$3="Productivity",
INDEX('Productivity Dump'!$E$4:$AJ$500,
MATCH($A27,'Productivity Dump'!$A$4:$A$500,0),
MATCH(BJ$2,'Productivity Dump'!$E$3:$AJ$3,0)
),
IF(BJ$3="Attendance",
INDEX('Attendance Dump'!$E$2:$AI$400,
MATCH($A27,'Attendance Dump'!$B$2:$B$400,0),
MATCH(BJ$2,'Attendance Dump'!$E$1:$AI$1,0)
),
INDEX('Active Hour''s Dump'!$D$3:$AH$337,
MATCH($C27,'Active Hour''s Dump'!$A$3:$A$337,0),
MATCH(BJ$2,'Active Hour''s Dump'!$D$2:$AH$2,0)
))),"")</f>
        <v>791.86200000000008</v>
      </c>
      <c r="BK27" s="13" t="str">
        <f>_xlfn.IFNA(IF(BK$3="Productivity",
INDEX('Productivity Dump'!$E$4:$AJ$500,
MATCH($A27,'Productivity Dump'!$A$4:$A$500,0),
MATCH(BK$2,'Productivity Dump'!$E$3:$AJ$3,0)
),
IF(BK$3="Attendance",
INDEX('Attendance Dump'!$E$2:$AI$400,
MATCH($A27,'Attendance Dump'!$B$2:$B$400,0),
MATCH(BK$2,'Attendance Dump'!$E$1:$AI$1,0)
),
INDEX('Active Hour''s Dump'!$D$3:$AH$337,
MATCH($C27,'Active Hour''s Dump'!$A$3:$A$337,0),
MATCH(BK$2,'Active Hour''s Dump'!$D$2:$AH$2,0)
))),"")</f>
        <v>P</v>
      </c>
      <c r="BL27" s="54">
        <f>_xlfn.IFNA(IF(BL$3="Productivity",
INDEX('Productivity Dump'!$E$4:$AJ$500,
MATCH($A27,'Productivity Dump'!$A$4:$A$500,0),
MATCH(BL$2,'Productivity Dump'!$E$3:$AJ$3,0)
),
IF(BL$3="Attendance",
INDEX('Attendance Dump'!$E$2:$AI$400,
MATCH($A27,'Attendance Dump'!$B$2:$B$400,0),
MATCH(BL$2,'Attendance Dump'!$E$1:$AI$1,0)
),
INDEX('Active Hour''s Dump'!$D$3:$AH$337,
MATCH($C27,'Active Hour''s Dump'!$A$3:$A$337,0),
MATCH(BL$2,'Active Hour''s Dump'!$D$2:$AH$2,0)
))),"")</f>
        <v>5.0833333333333304</v>
      </c>
      <c r="BM27" s="13">
        <f>_xlfn.IFNA(IF(BM$3="Productivity",
INDEX('Productivity Dump'!$E$4:$AJ$500,
MATCH($A27,'Productivity Dump'!$A$4:$A$500,0),
MATCH(BM$2,'Productivity Dump'!$E$3:$AJ$3,0)
),
IF(BM$3="Attendance",
INDEX('Attendance Dump'!$E$2:$AI$400,
MATCH($A27,'Attendance Dump'!$B$2:$B$400,0),
MATCH(BM$2,'Attendance Dump'!$E$1:$AI$1,0)
),
INDEX('Active Hour''s Dump'!$D$3:$AH$337,
MATCH($C27,'Active Hour''s Dump'!$A$3:$A$337,0),
MATCH(BM$2,'Active Hour''s Dump'!$D$2:$AH$2,0)
))),"")</f>
        <v>961.83300000000031</v>
      </c>
      <c r="BN27" s="13" t="str">
        <f>_xlfn.IFNA(IF(BN$3="Productivity",
INDEX('Productivity Dump'!$E$4:$AJ$500,
MATCH($A27,'Productivity Dump'!$A$4:$A$500,0),
MATCH(BN$2,'Productivity Dump'!$E$3:$AJ$3,0)
),
IF(BN$3="Attendance",
INDEX('Attendance Dump'!$E$2:$AI$400,
MATCH($A27,'Attendance Dump'!$B$2:$B$400,0),
MATCH(BN$2,'Attendance Dump'!$E$1:$AI$1,0)
),
INDEX('Active Hour''s Dump'!$D$3:$AH$337,
MATCH($C27,'Active Hour''s Dump'!$A$3:$A$337,0),
MATCH(BN$2,'Active Hour''s Dump'!$D$2:$AH$2,0)
))),"")</f>
        <v>P</v>
      </c>
      <c r="BO27" s="54">
        <f>_xlfn.IFNA(IF(BO$3="Productivity",
INDEX('Productivity Dump'!$E$4:$AJ$500,
MATCH($A27,'Productivity Dump'!$A$4:$A$500,0),
MATCH(BO$2,'Productivity Dump'!$E$3:$AJ$3,0)
),
IF(BO$3="Attendance",
INDEX('Attendance Dump'!$E$2:$AI$400,
MATCH($A27,'Attendance Dump'!$B$2:$B$400,0),
MATCH(BO$2,'Attendance Dump'!$E$1:$AI$1,0)
),
INDEX('Active Hour''s Dump'!$D$3:$AH$337,
MATCH($C27,'Active Hour''s Dump'!$A$3:$A$337,0),
MATCH(BO$2,'Active Hour''s Dump'!$D$2:$AH$2,0)
))),"")</f>
        <v>7.3333333333333304</v>
      </c>
      <c r="BP27" s="13">
        <f>_xlfn.IFNA(IF(BP$3="Productivity",
INDEX('Productivity Dump'!$E$4:$AJ$500,
MATCH($A27,'Productivity Dump'!$A$4:$A$500,0),
MATCH(BP$2,'Productivity Dump'!$E$3:$AJ$3,0)
),
IF(BP$3="Attendance",
INDEX('Attendance Dump'!$E$2:$AI$400,
MATCH($A27,'Attendance Dump'!$B$2:$B$400,0),
MATCH(BP$2,'Attendance Dump'!$E$1:$AI$1,0)
),
INDEX('Active Hour''s Dump'!$D$3:$AH$337,
MATCH($C27,'Active Hour''s Dump'!$A$3:$A$337,0),
MATCH(BP$2,'Active Hour''s Dump'!$D$2:$AH$2,0)
))),"")</f>
        <v>1270.8279999999997</v>
      </c>
      <c r="BQ27" s="13" t="str">
        <f>_xlfn.IFNA(IF(BQ$3="Productivity",
INDEX('Productivity Dump'!$E$4:$AJ$500,
MATCH($A27,'Productivity Dump'!$A$4:$A$500,0),
MATCH(BQ$2,'Productivity Dump'!$E$3:$AJ$3,0)
),
IF(BQ$3="Attendance",
INDEX('Attendance Dump'!$E$2:$AI$400,
MATCH($A27,'Attendance Dump'!$B$2:$B$400,0),
MATCH(BQ$2,'Attendance Dump'!$E$1:$AI$1,0)
),
INDEX('Active Hour''s Dump'!$D$3:$AH$337,
MATCH($C27,'Active Hour''s Dump'!$A$3:$A$337,0),
MATCH(BQ$2,'Active Hour''s Dump'!$D$2:$AH$2,0)
))),"")</f>
        <v>P</v>
      </c>
      <c r="BR27" s="54">
        <f>_xlfn.IFNA(IF(BR$3="Productivity",
INDEX('Productivity Dump'!$E$4:$AJ$500,
MATCH($A27,'Productivity Dump'!$A$4:$A$500,0),
MATCH(BR$2,'Productivity Dump'!$E$3:$AJ$3,0)
),
IF(BR$3="Attendance",
INDEX('Attendance Dump'!$E$2:$AI$400,
MATCH($A27,'Attendance Dump'!$B$2:$B$400,0),
MATCH(BR$2,'Attendance Dump'!$E$1:$AI$1,0)
),
INDEX('Active Hour''s Dump'!$D$3:$AH$337,
MATCH($C27,'Active Hour''s Dump'!$A$3:$A$337,0),
MATCH(BR$2,'Active Hour''s Dump'!$D$2:$AH$2,0)
))),"")</f>
        <v>7</v>
      </c>
      <c r="BS27" s="13">
        <f>_xlfn.IFNA(IF(BS$3="Productivity",
INDEX('Productivity Dump'!$E$4:$AJ$500,
MATCH($A27,'Productivity Dump'!$A$4:$A$500,0),
MATCH(BS$2,'Productivity Dump'!$E$3:$AJ$3,0)
),
IF(BS$3="Attendance",
INDEX('Attendance Dump'!$E$2:$AI$400,
MATCH($A27,'Attendance Dump'!$B$2:$B$400,0),
MATCH(BS$2,'Attendance Dump'!$E$1:$AI$1,0)
),
INDEX('Active Hour''s Dump'!$D$3:$AH$337,
MATCH($C27,'Active Hour''s Dump'!$A$3:$A$337,0),
MATCH(BS$2,'Active Hour''s Dump'!$D$2:$AH$2,0)
))),"")</f>
        <v>1182.3100000000002</v>
      </c>
      <c r="BT27" s="13" t="str">
        <f>_xlfn.IFNA(IF(BT$3="Productivity",
INDEX('Productivity Dump'!$E$4:$AJ$500,
MATCH($A27,'Productivity Dump'!$A$4:$A$500,0),
MATCH(BT$2,'Productivity Dump'!$E$3:$AJ$3,0)
),
IF(BT$3="Attendance",
INDEX('Attendance Dump'!$E$2:$AI$400,
MATCH($A27,'Attendance Dump'!$B$2:$B$400,0),
MATCH(BT$2,'Attendance Dump'!$E$1:$AI$1,0)
),
INDEX('Active Hour''s Dump'!$D$3:$AH$337,
MATCH($C27,'Active Hour''s Dump'!$A$3:$A$337,0),
MATCH(BT$2,'Active Hour''s Dump'!$D$2:$AH$2,0)
))),"")</f>
        <v>H(P)</v>
      </c>
      <c r="BU27" s="54">
        <f>_xlfn.IFNA(IF(BU$3="Productivity",
INDEX('Productivity Dump'!$E$4:$AJ$500,
MATCH($A27,'Productivity Dump'!$A$4:$A$500,0),
MATCH(BU$2,'Productivity Dump'!$E$3:$AJ$3,0)
),
IF(BU$3="Attendance",
INDEX('Attendance Dump'!$E$2:$AI$400,
MATCH($A27,'Attendance Dump'!$B$2:$B$400,0),
MATCH(BU$2,'Attendance Dump'!$E$1:$AI$1,0)
),
INDEX('Active Hour''s Dump'!$D$3:$AH$337,
MATCH($C27,'Active Hour''s Dump'!$A$3:$A$337,0),
MATCH(BU$2,'Active Hour''s Dump'!$D$2:$AH$2,0)
))),"")</f>
        <v>7.9166666666666696</v>
      </c>
      <c r="BV27" s="13">
        <f>_xlfn.IFNA(IF(BV$3="Productivity",
INDEX('Productivity Dump'!$E$4:$AJ$500,
MATCH($A27,'Productivity Dump'!$A$4:$A$500,0),
MATCH(BV$2,'Productivity Dump'!$E$3:$AJ$3,0)
),
IF(BV$3="Attendance",
INDEX('Attendance Dump'!$E$2:$AI$400,
MATCH($A27,'Attendance Dump'!$B$2:$B$400,0),
MATCH(BV$2,'Attendance Dump'!$E$1:$AI$1,0)
),
INDEX('Active Hour''s Dump'!$D$3:$AH$337,
MATCH($C27,'Active Hour''s Dump'!$A$3:$A$337,0),
MATCH(BV$2,'Active Hour''s Dump'!$D$2:$AH$2,0)
))),"")</f>
        <v>1202.2939999999999</v>
      </c>
      <c r="BW27" s="13" t="str">
        <f>_xlfn.IFNA(IF(BW$3="Productivity",
INDEX('Productivity Dump'!$E$4:$AJ$500,
MATCH($A27,'Productivity Dump'!$A$4:$A$500,0),
MATCH(BW$2,'Productivity Dump'!$E$3:$AJ$3,0)
),
IF(BW$3="Attendance",
INDEX('Attendance Dump'!$E$2:$AI$400,
MATCH($A27,'Attendance Dump'!$B$2:$B$400,0),
MATCH(BW$2,'Attendance Dump'!$E$1:$AI$1,0)
),
INDEX('Active Hour''s Dump'!$D$3:$AH$337,
MATCH($C27,'Active Hour''s Dump'!$A$3:$A$337,0),
MATCH(BW$2,'Active Hour''s Dump'!$D$2:$AH$2,0)
))),"")</f>
        <v>P</v>
      </c>
      <c r="BX27" s="54">
        <f>_xlfn.IFNA(IF(BX$3="Productivity",
INDEX('Productivity Dump'!$E$4:$AJ$500,
MATCH($A27,'Productivity Dump'!$A$4:$A$500,0),
MATCH(BX$2,'Productivity Dump'!$E$3:$AJ$3,0)
),
IF(BX$3="Attendance",
INDEX('Attendance Dump'!$E$2:$AI$400,
MATCH($A27,'Attendance Dump'!$B$2:$B$400,0),
MATCH(BX$2,'Attendance Dump'!$E$1:$AI$1,0)
),
INDEX('Active Hour''s Dump'!$D$3:$AH$337,
MATCH($C27,'Active Hour''s Dump'!$A$3:$A$337,0),
MATCH(BX$2,'Active Hour''s Dump'!$D$2:$AH$2,0)
))),"")</f>
        <v>7.5833333333333304</v>
      </c>
      <c r="BY27" s="13">
        <f>_xlfn.IFNA(IF(BY$3="Productivity",
INDEX('Productivity Dump'!$E$4:$AJ$500,
MATCH($A27,'Productivity Dump'!$A$4:$A$500,0),
MATCH(BY$2,'Productivity Dump'!$E$3:$AJ$3,0)
),
IF(BY$3="Attendance",
INDEX('Attendance Dump'!$E$2:$AI$400,
MATCH($A27,'Attendance Dump'!$B$2:$B$400,0),
MATCH(BY$2,'Attendance Dump'!$E$1:$AI$1,0)
),
INDEX('Active Hour''s Dump'!$D$3:$AH$337,
MATCH($C27,'Active Hour''s Dump'!$A$3:$A$337,0),
MATCH(BY$2,'Active Hour''s Dump'!$D$2:$AH$2,0)
))),"")</f>
        <v>10.708</v>
      </c>
      <c r="BZ27" s="13" t="str">
        <f>_xlfn.IFNA(IF(BZ$3="Productivity",
INDEX('Productivity Dump'!$E$4:$AJ$500,
MATCH($A27,'Productivity Dump'!$A$4:$A$500,0),
MATCH(BZ$2,'Productivity Dump'!$E$3:$AJ$3,0)
),
IF(BZ$3="Attendance",
INDEX('Attendance Dump'!$E$2:$AI$400,
MATCH($A27,'Attendance Dump'!$B$2:$B$400,0),
MATCH(BZ$2,'Attendance Dump'!$E$1:$AI$1,0)
),
INDEX('Active Hour''s Dump'!$D$3:$AH$337,
MATCH($C27,'Active Hour''s Dump'!$A$3:$A$337,0),
MATCH(BZ$2,'Active Hour''s Dump'!$D$2:$AH$2,0)
))),"")</f>
        <v>P</v>
      </c>
      <c r="CA27" s="54">
        <f>_xlfn.IFNA(IF(CA$3="Productivity",
INDEX('Productivity Dump'!$E$4:$AJ$500,
MATCH($A27,'Productivity Dump'!$A$4:$A$500,0),
MATCH(CA$2,'Productivity Dump'!$E$3:$AJ$3,0)
),
IF(CA$3="Attendance",
INDEX('Attendance Dump'!$E$2:$AI$400,
MATCH($A27,'Attendance Dump'!$B$2:$B$400,0),
MATCH(CA$2,'Attendance Dump'!$E$1:$AI$1,0)
),
INDEX('Active Hour''s Dump'!$D$3:$AH$337,
MATCH($C27,'Active Hour''s Dump'!$A$3:$A$337,0),
MATCH(CA$2,'Active Hour''s Dump'!$D$2:$AH$2,0)
))),"")</f>
        <v>0</v>
      </c>
      <c r="CB27" s="13">
        <f>_xlfn.IFNA(IF(CB$3="Productivity",
INDEX('Productivity Dump'!$E$4:$AJ$500,
MATCH($A27,'Productivity Dump'!$A$4:$A$500,0),
MATCH(CB$2,'Productivity Dump'!$E$3:$AJ$3,0)
),
IF(CB$3="Attendance",
INDEX('Attendance Dump'!$E$2:$AI$400,
MATCH($A27,'Attendance Dump'!$B$2:$B$400,0),
MATCH(CB$2,'Attendance Dump'!$E$1:$AI$1,0)
),
INDEX('Active Hour''s Dump'!$D$3:$AH$337,
MATCH($C27,'Active Hour''s Dump'!$A$3:$A$337,0),
MATCH(CB$2,'Active Hour''s Dump'!$D$2:$AH$2,0)
))),"")</f>
        <v>204.953</v>
      </c>
      <c r="CC27" s="13" t="str">
        <f>_xlfn.IFNA(IF(CC$3="Productivity",
INDEX('Productivity Dump'!$E$4:$AJ$500,
MATCH($A27,'Productivity Dump'!$A$4:$A$500,0),
MATCH(CC$2,'Productivity Dump'!$E$3:$AJ$3,0)
),
IF(CC$3="Attendance",
INDEX('Attendance Dump'!$E$2:$AI$400,
MATCH($A27,'Attendance Dump'!$B$2:$B$400,0),
MATCH(CC$2,'Attendance Dump'!$E$1:$AI$1,0)
),
INDEX('Active Hour''s Dump'!$D$3:$AH$337,
MATCH($C27,'Active Hour''s Dump'!$A$3:$A$337,0),
MATCH(CC$2,'Active Hour''s Dump'!$D$2:$AH$2,0)
))),"")</f>
        <v>WO</v>
      </c>
      <c r="CD27" s="54">
        <f>_xlfn.IFNA(IF(CD$3="Productivity",
INDEX('Productivity Dump'!$E$4:$AJ$500,
MATCH($A27,'Productivity Dump'!$A$4:$A$500,0),
MATCH(CD$2,'Productivity Dump'!$E$3:$AJ$3,0)
),
IF(CD$3="Attendance",
INDEX('Attendance Dump'!$E$2:$AI$400,
MATCH($A27,'Attendance Dump'!$B$2:$B$400,0),
MATCH(CD$2,'Attendance Dump'!$E$1:$AI$1,0)
),
INDEX('Active Hour''s Dump'!$D$3:$AH$337,
MATCH($C27,'Active Hour''s Dump'!$A$3:$A$337,0),
MATCH(CD$2,'Active Hour''s Dump'!$D$2:$AH$2,0)
))),"")</f>
        <v>1.75</v>
      </c>
      <c r="CE27" s="13">
        <f>_xlfn.IFNA(IF(CE$3="Productivity",
INDEX('Productivity Dump'!$E$4:$AJ$500,
MATCH($A27,'Productivity Dump'!$A$4:$A$500,0),
MATCH(CE$2,'Productivity Dump'!$E$3:$AJ$3,0)
),
IF(CE$3="Attendance",
INDEX('Attendance Dump'!$E$2:$AI$400,
MATCH($A27,'Attendance Dump'!$B$2:$B$400,0),
MATCH(CE$2,'Attendance Dump'!$E$1:$AI$1,0)
),
INDEX('Active Hour''s Dump'!$D$3:$AH$337,
MATCH($C27,'Active Hour''s Dump'!$A$3:$A$337,0),
MATCH(CE$2,'Active Hour''s Dump'!$D$2:$AH$2,0)
))),"")</f>
        <v>1008.241</v>
      </c>
      <c r="CF27" s="13" t="str">
        <f>_xlfn.IFNA(IF(CF$3="Productivity",
INDEX('Productivity Dump'!$E$4:$AJ$500,
MATCH($A27,'Productivity Dump'!$A$4:$A$500,0),
MATCH(CF$2,'Productivity Dump'!$E$3:$AJ$3,0)
),
IF(CF$3="Attendance",
INDEX('Attendance Dump'!$E$2:$AI$400,
MATCH($A27,'Attendance Dump'!$B$2:$B$400,0),
MATCH(CF$2,'Attendance Dump'!$E$1:$AI$1,0)
),
INDEX('Active Hour''s Dump'!$D$3:$AH$337,
MATCH($C27,'Active Hour''s Dump'!$A$3:$A$337,0),
MATCH(CF$2,'Active Hour''s Dump'!$D$2:$AH$2,0)
))),"")</f>
        <v>P</v>
      </c>
      <c r="CG27" s="54">
        <f>_xlfn.IFNA(IF(CG$3="Productivity",
INDEX('Productivity Dump'!$E$4:$AJ$500,
MATCH($A27,'Productivity Dump'!$A$4:$A$500,0),
MATCH(CG$2,'Productivity Dump'!$E$3:$AJ$3,0)
),
IF(CG$3="Attendance",
INDEX('Attendance Dump'!$E$2:$AI$400,
MATCH($A27,'Attendance Dump'!$B$2:$B$400,0),
MATCH(CG$2,'Attendance Dump'!$E$1:$AI$1,0)
),
INDEX('Active Hour''s Dump'!$D$3:$AH$337,
MATCH($C27,'Active Hour''s Dump'!$A$3:$A$337,0),
MATCH(CG$2,'Active Hour''s Dump'!$D$2:$AH$2,0)
))),"")</f>
        <v>6.3333333333333304</v>
      </c>
      <c r="CH27" s="13">
        <f>_xlfn.IFNA(IF(CH$3="Productivity",
INDEX('Productivity Dump'!$E$4:$AJ$500,
MATCH($A27,'Productivity Dump'!$A$4:$A$500,0),
MATCH(CH$2,'Productivity Dump'!$E$3:$AJ$3,0)
),
IF(CH$3="Attendance",
INDEX('Attendance Dump'!$E$2:$AI$400,
MATCH($A27,'Attendance Dump'!$B$2:$B$400,0),
MATCH(CH$2,'Attendance Dump'!$E$1:$AI$1,0)
),
INDEX('Active Hour''s Dump'!$D$3:$AH$337,
MATCH($C27,'Active Hour''s Dump'!$A$3:$A$337,0),
MATCH(CH$2,'Active Hour''s Dump'!$D$2:$AH$2,0)
))),"")</f>
        <v>1542.7320000000002</v>
      </c>
      <c r="CI27" s="13" t="str">
        <f>_xlfn.IFNA(IF(CI$3="Productivity",
INDEX('Productivity Dump'!$E$4:$AJ$500,
MATCH($A27,'Productivity Dump'!$A$4:$A$500,0),
MATCH(CI$2,'Productivity Dump'!$E$3:$AJ$3,0)
),
IF(CI$3="Attendance",
INDEX('Attendance Dump'!$E$2:$AI$400,
MATCH($A27,'Attendance Dump'!$B$2:$B$400,0),
MATCH(CI$2,'Attendance Dump'!$E$1:$AI$1,0)
),
INDEX('Active Hour''s Dump'!$D$3:$AH$337,
MATCH($C27,'Active Hour''s Dump'!$A$3:$A$337,0),
MATCH(CI$2,'Active Hour''s Dump'!$D$2:$AH$2,0)
))),"")</f>
        <v>P</v>
      </c>
      <c r="CJ27" s="54">
        <f>_xlfn.IFNA(IF(CJ$3="Productivity",
INDEX('Productivity Dump'!$E$4:$AJ$500,
MATCH($A27,'Productivity Dump'!$A$4:$A$500,0),
MATCH(CJ$2,'Productivity Dump'!$E$3:$AJ$3,0)
),
IF(CJ$3="Attendance",
INDEX('Attendance Dump'!$E$2:$AI$400,
MATCH($A27,'Attendance Dump'!$B$2:$B$400,0),
MATCH(CJ$2,'Attendance Dump'!$E$1:$AI$1,0)
),
INDEX('Active Hour''s Dump'!$D$3:$AH$337,
MATCH($C27,'Active Hour''s Dump'!$A$3:$A$337,0),
MATCH(CJ$2,'Active Hour''s Dump'!$D$2:$AH$2,0)
))),"")</f>
        <v>8.6666666666666696</v>
      </c>
      <c r="CK27" s="13">
        <f>_xlfn.IFNA(IF(CK$3="Productivity",
INDEX('Productivity Dump'!$E$4:$AJ$500,
MATCH($A27,'Productivity Dump'!$A$4:$A$500,0),
MATCH(CK$2,'Productivity Dump'!$E$3:$AJ$3,0)
),
IF(CK$3="Attendance",
INDEX('Attendance Dump'!$E$2:$AI$400,
MATCH($A27,'Attendance Dump'!$B$2:$B$400,0),
MATCH(CK$2,'Attendance Dump'!$E$1:$AI$1,0)
),
INDEX('Active Hour''s Dump'!$D$3:$AH$337,
MATCH($C27,'Active Hour''s Dump'!$A$3:$A$337,0),
MATCH(CK$2,'Active Hour''s Dump'!$D$2:$AH$2,0)
))),"")</f>
        <v>1301.0869999999998</v>
      </c>
      <c r="CL27" s="13" t="str">
        <f>_xlfn.IFNA(IF(CL$3="Productivity",
INDEX('Productivity Dump'!$E$4:$AJ$500,
MATCH($A27,'Productivity Dump'!$A$4:$A$500,0),
MATCH(CL$2,'Productivity Dump'!$E$3:$AJ$3,0)
),
IF(CL$3="Attendance",
INDEX('Attendance Dump'!$E$2:$AI$400,
MATCH($A27,'Attendance Dump'!$B$2:$B$400,0),
MATCH(CL$2,'Attendance Dump'!$E$1:$AI$1,0)
),
INDEX('Active Hour''s Dump'!$D$3:$AH$337,
MATCH($C27,'Active Hour''s Dump'!$A$3:$A$337,0),
MATCH(CL$2,'Active Hour''s Dump'!$D$2:$AH$2,0)
))),"")</f>
        <v>P</v>
      </c>
      <c r="CM27" s="54">
        <f>_xlfn.IFNA(IF(CM$3="Productivity",
INDEX('Productivity Dump'!$E$4:$AJ$500,
MATCH($A27,'Productivity Dump'!$A$4:$A$500,0),
MATCH(CM$2,'Productivity Dump'!$E$3:$AJ$3,0)
),
IF(CM$3="Attendance",
INDEX('Attendance Dump'!$E$2:$AI$400,
MATCH($A27,'Attendance Dump'!$B$2:$B$400,0),
MATCH(CM$2,'Attendance Dump'!$E$1:$AI$1,0)
),
INDEX('Active Hour''s Dump'!$D$3:$AH$337,
MATCH($C27,'Active Hour''s Dump'!$A$3:$A$337,0),
MATCH(CM$2,'Active Hour''s Dump'!$D$2:$AH$2,0)
))),"")</f>
        <v>8.4166666666666696</v>
      </c>
      <c r="CN27" s="13">
        <f>_xlfn.IFNA(IF(CN$3="Productivity",
INDEX('Productivity Dump'!$E$4:$AJ$500,
MATCH($A27,'Productivity Dump'!$A$4:$A$500,0),
MATCH(CN$2,'Productivity Dump'!$E$3:$AJ$3,0)
),
IF(CN$3="Attendance",
INDEX('Attendance Dump'!$E$2:$AI$400,
MATCH($A27,'Attendance Dump'!$B$2:$B$400,0),
MATCH(CN$2,'Attendance Dump'!$E$1:$AI$1,0)
),
INDEX('Active Hour''s Dump'!$D$3:$AH$337,
MATCH($C27,'Active Hour''s Dump'!$A$3:$A$337,0),
MATCH(CN$2,'Active Hour''s Dump'!$D$2:$AH$2,0)
))),"")</f>
        <v>0</v>
      </c>
      <c r="CO27" s="13">
        <f>_xlfn.IFNA(IF(CO$3="Productivity",
INDEX('Productivity Dump'!$E$4:$AJ$500,
MATCH($A27,'Productivity Dump'!$A$4:$A$500,0),
MATCH(CO$2,'Productivity Dump'!$E$3:$AJ$3,0)
),
IF(CO$3="Attendance",
INDEX('Attendance Dump'!$E$2:$AI$400,
MATCH($A27,'Attendance Dump'!$B$2:$B$400,0),
MATCH(CO$2,'Attendance Dump'!$E$1:$AI$1,0)
),
INDEX('Active Hour''s Dump'!$D$3:$AH$337,
MATCH($C27,'Active Hour''s Dump'!$A$3:$A$337,0),
MATCH(CO$2,'Active Hour''s Dump'!$D$2:$AH$2,0)
))),"")</f>
        <v>0</v>
      </c>
      <c r="CP27" s="54">
        <f>_xlfn.IFNA(IF(CP$3="Productivity",
INDEX('Productivity Dump'!$E$4:$AJ$500,
MATCH($A27,'Productivity Dump'!$A$4:$A$500,0),
MATCH(CP$2,'Productivity Dump'!$E$3:$AJ$3,0)
),
IF(CP$3="Attendance",
INDEX('Attendance Dump'!$E$2:$AI$400,
MATCH($A27,'Attendance Dump'!$B$2:$B$400,0),
MATCH(CP$2,'Attendance Dump'!$E$1:$AI$1,0)
),
INDEX('Active Hour''s Dump'!$D$3:$AH$337,
MATCH($C27,'Active Hour''s Dump'!$A$3:$A$337,0),
MATCH(CP$2,'Active Hour''s Dump'!$D$2:$AH$2,0)
))),"")</f>
        <v>0</v>
      </c>
      <c r="CQ27" s="13">
        <f>_xlfn.IFNA(IF(CQ$3="Productivity",
INDEX('Productivity Dump'!$E$4:$AJ$500,
MATCH($A27,'Productivity Dump'!$A$4:$A$500,0),
MATCH(CQ$2,'Productivity Dump'!$E$3:$AJ$3,0)
),
IF(CQ$3="Attendance",
INDEX('Attendance Dump'!$E$2:$AI$400,
MATCH($A27,'Attendance Dump'!$B$2:$B$400,0),
MATCH(CQ$2,'Attendance Dump'!$E$1:$AI$1,0)
),
INDEX('Active Hour''s Dump'!$D$3:$AH$337,
MATCH($C27,'Active Hour''s Dump'!$A$3:$A$337,0),
MATCH(CQ$2,'Active Hour''s Dump'!$D$2:$AH$2,0)
))),"")</f>
        <v>0</v>
      </c>
      <c r="CR27" s="13">
        <f>_xlfn.IFNA(IF(CR$3="Productivity",
INDEX('Productivity Dump'!$E$4:$AJ$500,
MATCH($A27,'Productivity Dump'!$A$4:$A$500,0),
MATCH(CR$2,'Productivity Dump'!$E$3:$AJ$3,0)
),
IF(CR$3="Attendance",
INDEX('Attendance Dump'!$E$2:$AI$400,
MATCH($A27,'Attendance Dump'!$B$2:$B$400,0),
MATCH(CR$2,'Attendance Dump'!$E$1:$AI$1,0)
),
INDEX('Active Hour''s Dump'!$D$3:$AH$337,
MATCH($C27,'Active Hour''s Dump'!$A$3:$A$337,0),
MATCH(CR$2,'Active Hour''s Dump'!$D$2:$AH$2,0)
))),"")</f>
        <v>0</v>
      </c>
      <c r="CS27" s="54">
        <f>_xlfn.IFNA(IF(CS$3="Productivity",
INDEX('Productivity Dump'!$E$4:$AJ$500,
MATCH($A27,'Productivity Dump'!$A$4:$A$500,0),
MATCH(CS$2,'Productivity Dump'!$E$3:$AJ$3,0)
),
IF(CS$3="Attendance",
INDEX('Attendance Dump'!$E$2:$AI$400,
MATCH($A27,'Attendance Dump'!$B$2:$B$400,0),
MATCH(CS$2,'Attendance Dump'!$E$1:$AI$1,0)
),
INDEX('Active Hour''s Dump'!$D$3:$AH$337,
MATCH($C27,'Active Hour''s Dump'!$A$3:$A$337,0),
MATCH(CS$2,'Active Hour''s Dump'!$D$2:$AH$2,0)
))),"")</f>
        <v>0</v>
      </c>
      <c r="CT27" s="13">
        <f>_xlfn.IFNA(IF(CT$3="Productivity",
INDEX('Productivity Dump'!$E$4:$AJ$500,
MATCH($A27,'Productivity Dump'!$A$4:$A$500,0),
MATCH(CT$2,'Productivity Dump'!$E$3:$AJ$3,0)
),
IF(CT$3="Attendance",
INDEX('Attendance Dump'!$E$2:$AI$400,
MATCH($A27,'Attendance Dump'!$B$2:$B$400,0),
MATCH(CT$2,'Attendance Dump'!$E$1:$AI$1,0)
),
INDEX('Active Hour''s Dump'!$D$3:$AH$337,
MATCH($C27,'Active Hour''s Dump'!$A$3:$A$337,0),
MATCH(CT$2,'Active Hour''s Dump'!$D$2:$AH$2,0)
))),"")</f>
        <v>0</v>
      </c>
      <c r="CU27" s="13">
        <f>_xlfn.IFNA(IF(CU$3="Productivity",
INDEX('Productivity Dump'!$E$4:$AJ$500,
MATCH($A27,'Productivity Dump'!$A$4:$A$500,0),
MATCH(CU$2,'Productivity Dump'!$E$3:$AJ$3,0)
),
IF(CU$3="Attendance",
INDEX('Attendance Dump'!$E$2:$AI$400,
MATCH($A27,'Attendance Dump'!$B$2:$B$400,0),
MATCH(CU$2,'Attendance Dump'!$E$1:$AI$1,0)
),
INDEX('Active Hour''s Dump'!$D$3:$AH$337,
MATCH($C27,'Active Hour''s Dump'!$A$3:$A$337,0),
MATCH(CU$2,'Active Hour''s Dump'!$D$2:$AH$2,0)
))),"")</f>
        <v>0</v>
      </c>
      <c r="CV27" s="54">
        <f>_xlfn.IFNA(IF(CV$3="Productivity",
INDEX('Productivity Dump'!$E$4:$AJ$500,
MATCH($A27,'Productivity Dump'!$A$4:$A$500,0),
MATCH(CV$2,'Productivity Dump'!$E$3:$AJ$3,0)
),
IF(CV$3="Attendance",
INDEX('Attendance Dump'!$E$2:$AI$400,
MATCH($A27,'Attendance Dump'!$B$2:$B$400,0),
MATCH(CV$2,'Attendance Dump'!$E$1:$AI$1,0)
),
INDEX('Active Hour''s Dump'!$D$3:$AH$337,
MATCH($C27,'Active Hour''s Dump'!$A$3:$A$337,0),
MATCH(CV$2,'Active Hour''s Dump'!$D$2:$AH$2,0)
))),"")</f>
        <v>0</v>
      </c>
      <c r="CW27" s="13"/>
      <c r="CX27" s="13"/>
      <c r="CY27" s="54"/>
      <c r="DA27" s="57">
        <f t="shared" si="59"/>
        <v>157.58333333333329</v>
      </c>
      <c r="DB27" s="35">
        <f t="shared" si="63"/>
        <v>24067.328000000005</v>
      </c>
      <c r="DC27" s="35">
        <f t="shared" si="64"/>
        <v>0</v>
      </c>
      <c r="DD27" s="35">
        <f t="shared" ca="1" si="60"/>
        <v>0</v>
      </c>
      <c r="DF27" s="32" cm="1">
        <f t="array" ref="DF27">SUMPRODUCT(
    (MOD(COLUMN(H27:CV27) - COLUMN(H27), 3) = 0) *
    (H27:CV27 = 0) *
    (I27:CW27 = "P") *
    (COUNTIF(UKHoliday, H$2:CV$2) = 0)
)</f>
        <v>0</v>
      </c>
      <c r="DG27" s="33" cm="1">
        <f t="array" ref="DG27">SUMPRODUCT(
  (MOD(COLUMN(H27:CV27) - COLUMN(H27), 3) = 0) *
  (H27:CV27 &gt; 0) *
  (H27:CV27 &lt; 0.5 * IF(((WEEKDAY(H$2:CV$2, 2) = 1) + (WEEKDAY(H$2:CV$2, 2) = 6)), G27, F27)) *
  (I27:CW27 = "P") *
  (COUNTIF(UKHoliday, H$2:CV$2) = 0)
)</f>
        <v>1</v>
      </c>
      <c r="DH27" s="33" cm="1">
        <f t="array" ref="DH27">SUMPRODUCT(
  (MOD(COLUMN(H27:CV27) - COLUMN(H27), 3) = 0) *
  (H27:CV27 &gt; 0.5 * IF(((WEEKDAY(H$2:CV$2, 2) = 1) + (WEEKDAY(H$2:CV$2, 2) = 6)), $G27, $F27)) *
  (H27:CV27 &lt; 0.8 * IF(((WEEKDAY(H$2:CV$2, 2) = 1) + (WEEKDAY(H$2:CV$2, 2) = 6)), $G27, $F27)) *
  (I27:CW27 = "P") *
  (COUNTIF(UKHoliday, H$2:CV$2) = 0)
)</f>
        <v>2</v>
      </c>
      <c r="DI27" s="33" cm="1">
        <f t="array" ref="DI27">SUMPRODUCT(
  (MOD(COLUMN(H27:CV27) - COLUMN(H27), 3) = 0) *
  (H27:CV27 &gt; 0.8 * IF(((WEEKDAY(H$2:CV$2, 2) = 1) + (WEEKDAY(H$2:CV$2, 2) = 6)), $G27, $F27)) *
  (H27:CV27 &lt; 1 * IF(((WEEKDAY(H$2:CV$2, 2) = 1) + (WEEKDAY(H$2:CV$2, 2) = 6)), $G27, $F27)) *
  (I27:CW27 = "P") *
  (COUNTIF(UKHoliday, H$2:CV$2) = 0)
)</f>
        <v>5</v>
      </c>
    </row>
    <row r="28" spans="1:113" x14ac:dyDescent="0.3">
      <c r="A28" s="8" t="s">
        <v>352</v>
      </c>
      <c r="B28" s="8" t="s">
        <v>351</v>
      </c>
      <c r="C28" s="9" t="s">
        <v>749</v>
      </c>
      <c r="D28" s="62" t="s">
        <v>945</v>
      </c>
      <c r="E28" s="35">
        <v>22000</v>
      </c>
      <c r="F28" s="35">
        <f t="shared" si="61"/>
        <v>1100</v>
      </c>
      <c r="G28" s="35">
        <f t="shared" si="62"/>
        <v>550</v>
      </c>
      <c r="H28" s="13">
        <f>_xlfn.IFNA(IF(H$3="Productivity",
INDEX('Productivity Dump'!$E$4:$AJ$500,
MATCH($A28,'Productivity Dump'!$A$4:$A$500,0),
MATCH(H$2,'Productivity Dump'!$E$3:$AJ$3,0)
),
IF(H$3="Attendance",
INDEX('Attendance Dump'!$E$2:$AI$400,
MATCH($A28,'Attendance Dump'!$B$2:$B$400,0),
MATCH(H$2,'Attendance Dump'!$E$1:$AI$1,0)
),
INDEX('Active Hour''s Dump'!$D$3:$AH$337,
MATCH($C28,'Active Hour''s Dump'!$A$3:$A$337,0),
MATCH(H$2,'Active Hour''s Dump'!$D$2:$AH$2,0)
))),"")</f>
        <v>1085.1980000000001</v>
      </c>
      <c r="I28" s="13" t="str">
        <f>_xlfn.IFNA(IF(I$3="Productivity",
INDEX('Productivity Dump'!$E$4:$AJ$500,
MATCH($A28,'Productivity Dump'!$A$4:$A$500,0),
MATCH(I$2,'Productivity Dump'!$E$3:$AJ$3,0)
),
IF(I$3="Attendance",
INDEX('Attendance Dump'!$E$2:$AI$400,
MATCH($A28,'Attendance Dump'!$B$2:$B$400,0),
MATCH(I$2,'Attendance Dump'!$E$1:$AI$1,0)
),
INDEX('Active Hour''s Dump'!$D$3:$AH$337,
MATCH($C28,'Active Hour''s Dump'!$A$3:$A$337,0),
MATCH(I$2,'Active Hour''s Dump'!$D$2:$AH$2,0)
))),"")</f>
        <v>P</v>
      </c>
      <c r="J28" s="54">
        <f>_xlfn.IFNA(IF(J$3="Productivity",
INDEX('Productivity Dump'!$E$4:$AJ$500,
MATCH($A28,'Productivity Dump'!$A$4:$A$500,0),
MATCH(J$2,'Productivity Dump'!$E$3:$AJ$3,0)
),
IF(J$3="Attendance",
INDEX('Attendance Dump'!$E$2:$AI$400,
MATCH($A28,'Attendance Dump'!$B$2:$B$400,0),
MATCH(J$2,'Attendance Dump'!$E$1:$AI$1,0)
),
INDEX('Active Hour''s Dump'!$D$3:$AH$337,
MATCH($C28,'Active Hour''s Dump'!$A$3:$A$337,0),
MATCH(J$2,'Active Hour''s Dump'!$D$2:$AH$2,0)
))),"")</f>
        <v>9</v>
      </c>
      <c r="K28" s="13">
        <f>_xlfn.IFNA(IF(K$3="Productivity",
INDEX('Productivity Dump'!$E$4:$AJ$500,
MATCH($A28,'Productivity Dump'!$A$4:$A$500,0),
MATCH(K$2,'Productivity Dump'!$E$3:$AJ$3,0)
),
IF(K$3="Attendance",
INDEX('Attendance Dump'!$E$2:$AI$400,
MATCH($A28,'Attendance Dump'!$B$2:$B$400,0),
MATCH(K$2,'Attendance Dump'!$E$1:$AI$1,0)
),
INDEX('Active Hour''s Dump'!$D$3:$AH$337,
MATCH($C28,'Active Hour''s Dump'!$A$3:$A$337,0),
MATCH(K$2,'Active Hour''s Dump'!$D$2:$AH$2,0)
))),"")</f>
        <v>1302.002</v>
      </c>
      <c r="L28" s="13" t="str">
        <f>_xlfn.IFNA(IF(L$3="Productivity",
INDEX('Productivity Dump'!$E$4:$AJ$500,
MATCH($A28,'Productivity Dump'!$A$4:$A$500,0),
MATCH(L$2,'Productivity Dump'!$E$3:$AJ$3,0)
),
IF(L$3="Attendance",
INDEX('Attendance Dump'!$E$2:$AI$400,
MATCH($A28,'Attendance Dump'!$B$2:$B$400,0),
MATCH(L$2,'Attendance Dump'!$E$1:$AI$1,0)
),
INDEX('Active Hour''s Dump'!$D$3:$AH$337,
MATCH($C28,'Active Hour''s Dump'!$A$3:$A$337,0),
MATCH(L$2,'Active Hour''s Dump'!$D$2:$AH$2,0)
))),"")</f>
        <v>P</v>
      </c>
      <c r="M28" s="54">
        <f>_xlfn.IFNA(IF(M$3="Productivity",
INDEX('Productivity Dump'!$E$4:$AJ$500,
MATCH($A28,'Productivity Dump'!$A$4:$A$500,0),
MATCH(M$2,'Productivity Dump'!$E$3:$AJ$3,0)
),
IF(M$3="Attendance",
INDEX('Attendance Dump'!$E$2:$AI$400,
MATCH($A28,'Attendance Dump'!$B$2:$B$400,0),
MATCH(M$2,'Attendance Dump'!$E$1:$AI$1,0)
),
INDEX('Active Hour''s Dump'!$D$3:$AH$337,
MATCH($C28,'Active Hour''s Dump'!$A$3:$A$337,0),
MATCH(M$2,'Active Hour''s Dump'!$D$2:$AH$2,0)
))),"")</f>
        <v>10.3333333333333</v>
      </c>
      <c r="N28" s="13">
        <f>_xlfn.IFNA(IF(N$3="Productivity",
INDEX('Productivity Dump'!$E$4:$AJ$500,
MATCH($A28,'Productivity Dump'!$A$4:$A$500,0),
MATCH(N$2,'Productivity Dump'!$E$3:$AJ$3,0)
),
IF(N$3="Attendance",
INDEX('Attendance Dump'!$E$2:$AI$400,
MATCH($A28,'Attendance Dump'!$B$2:$B$400,0),
MATCH(N$2,'Attendance Dump'!$E$1:$AI$1,0)
),
INDEX('Active Hour''s Dump'!$D$3:$AH$337,
MATCH($C28,'Active Hour''s Dump'!$A$3:$A$337,0),
MATCH(N$2,'Active Hour''s Dump'!$D$2:$AH$2,0)
))),"")</f>
        <v>905.54700000000014</v>
      </c>
      <c r="O28" s="13" t="str">
        <f>_xlfn.IFNA(IF(O$3="Productivity",
INDEX('Productivity Dump'!$E$4:$AJ$500,
MATCH($A28,'Productivity Dump'!$A$4:$A$500,0),
MATCH(O$2,'Productivity Dump'!$E$3:$AJ$3,0)
),
IF(O$3="Attendance",
INDEX('Attendance Dump'!$E$2:$AI$400,
MATCH($A28,'Attendance Dump'!$B$2:$B$400,0),
MATCH(O$2,'Attendance Dump'!$E$1:$AI$1,0)
),
INDEX('Active Hour''s Dump'!$D$3:$AH$337,
MATCH($C28,'Active Hour''s Dump'!$A$3:$A$337,0),
MATCH(O$2,'Active Hour''s Dump'!$D$2:$AH$2,0)
))),"")</f>
        <v>P</v>
      </c>
      <c r="P28" s="54">
        <f>_xlfn.IFNA(IF(P$3="Productivity",
INDEX('Productivity Dump'!$E$4:$AJ$500,
MATCH($A28,'Productivity Dump'!$A$4:$A$500,0),
MATCH(P$2,'Productivity Dump'!$E$3:$AJ$3,0)
),
IF(P$3="Attendance",
INDEX('Attendance Dump'!$E$2:$AI$400,
MATCH($A28,'Attendance Dump'!$B$2:$B$400,0),
MATCH(P$2,'Attendance Dump'!$E$1:$AI$1,0)
),
INDEX('Active Hour''s Dump'!$D$3:$AH$337,
MATCH($C28,'Active Hour''s Dump'!$A$3:$A$337,0),
MATCH(P$2,'Active Hour''s Dump'!$D$2:$AH$2,0)
))),"")</f>
        <v>7.6666666666666696</v>
      </c>
      <c r="Q28" s="13">
        <f>_xlfn.IFNA(IF(Q$3="Productivity",
INDEX('Productivity Dump'!$E$4:$AJ$500,
MATCH($A28,'Productivity Dump'!$A$4:$A$500,0),
MATCH(Q$2,'Productivity Dump'!$E$3:$AJ$3,0)
),
IF(Q$3="Attendance",
INDEX('Attendance Dump'!$E$2:$AI$400,
MATCH($A28,'Attendance Dump'!$B$2:$B$400,0),
MATCH(Q$2,'Attendance Dump'!$E$1:$AI$1,0)
),
INDEX('Active Hour''s Dump'!$D$3:$AH$337,
MATCH($C28,'Active Hour''s Dump'!$A$3:$A$337,0),
MATCH(Q$2,'Active Hour''s Dump'!$D$2:$AH$2,0)
))),"")</f>
        <v>267.72000000000003</v>
      </c>
      <c r="R28" s="13" t="str">
        <f>_xlfn.IFNA(IF(R$3="Productivity",
INDEX('Productivity Dump'!$E$4:$AJ$500,
MATCH($A28,'Productivity Dump'!$A$4:$A$500,0),
MATCH(R$2,'Productivity Dump'!$E$3:$AJ$3,0)
),
IF(R$3="Attendance",
INDEX('Attendance Dump'!$E$2:$AI$400,
MATCH($A28,'Attendance Dump'!$B$2:$B$400,0),
MATCH(R$2,'Attendance Dump'!$E$1:$AI$1,0)
),
INDEX('Active Hour''s Dump'!$D$3:$AH$337,
MATCH($C28,'Active Hour''s Dump'!$A$3:$A$337,0),
MATCH(R$2,'Active Hour''s Dump'!$D$2:$AH$2,0)
))),"")</f>
        <v>WO</v>
      </c>
      <c r="S28" s="54">
        <f>_xlfn.IFNA(IF(S$3="Productivity",
INDEX('Productivity Dump'!$E$4:$AJ$500,
MATCH($A28,'Productivity Dump'!$A$4:$A$500,0),
MATCH(S$2,'Productivity Dump'!$E$3:$AJ$3,0)
),
IF(S$3="Attendance",
INDEX('Attendance Dump'!$E$2:$AI$400,
MATCH($A28,'Attendance Dump'!$B$2:$B$400,0),
MATCH(S$2,'Attendance Dump'!$E$1:$AI$1,0)
),
INDEX('Active Hour''s Dump'!$D$3:$AH$337,
MATCH($C28,'Active Hour''s Dump'!$A$3:$A$337,0),
MATCH(S$2,'Active Hour''s Dump'!$D$2:$AH$2,0)
))),"")</f>
        <v>1.8333333333333299</v>
      </c>
      <c r="T28" s="13">
        <f>_xlfn.IFNA(IF(T$3="Productivity",
INDEX('Productivity Dump'!$E$4:$AJ$500,
MATCH($A28,'Productivity Dump'!$A$4:$A$500,0),
MATCH(T$2,'Productivity Dump'!$E$3:$AJ$3,0)
),
IF(T$3="Attendance",
INDEX('Attendance Dump'!$E$2:$AI$400,
MATCH($A28,'Attendance Dump'!$B$2:$B$400,0),
MATCH(T$2,'Attendance Dump'!$E$1:$AI$1,0)
),
INDEX('Active Hour''s Dump'!$D$3:$AH$337,
MATCH($C28,'Active Hour''s Dump'!$A$3:$A$337,0),
MATCH(T$2,'Active Hour''s Dump'!$D$2:$AH$2,0)
))),"")</f>
        <v>664.89600000000007</v>
      </c>
      <c r="U28" s="13" t="str">
        <f>_xlfn.IFNA(IF(U$3="Productivity",
INDEX('Productivity Dump'!$E$4:$AJ$500,
MATCH($A28,'Productivity Dump'!$A$4:$A$500,0),
MATCH(U$2,'Productivity Dump'!$E$3:$AJ$3,0)
),
IF(U$3="Attendance",
INDEX('Attendance Dump'!$E$2:$AI$400,
MATCH($A28,'Attendance Dump'!$B$2:$B$400,0),
MATCH(U$2,'Attendance Dump'!$E$1:$AI$1,0)
),
INDEX('Active Hour''s Dump'!$D$3:$AH$337,
MATCH($C28,'Active Hour''s Dump'!$A$3:$A$337,0),
MATCH(U$2,'Active Hour''s Dump'!$D$2:$AH$2,0)
))),"")</f>
        <v>P</v>
      </c>
      <c r="V28" s="54">
        <f>_xlfn.IFNA(IF(V$3="Productivity",
INDEX('Productivity Dump'!$E$4:$AJ$500,
MATCH($A28,'Productivity Dump'!$A$4:$A$500,0),
MATCH(V$2,'Productivity Dump'!$E$3:$AJ$3,0)
),
IF(V$3="Attendance",
INDEX('Attendance Dump'!$E$2:$AI$400,
MATCH($A28,'Attendance Dump'!$B$2:$B$400,0),
MATCH(V$2,'Attendance Dump'!$E$1:$AI$1,0)
),
INDEX('Active Hour''s Dump'!$D$3:$AH$337,
MATCH($C28,'Active Hour''s Dump'!$A$3:$A$337,0),
MATCH(V$2,'Active Hour''s Dump'!$D$2:$AH$2,0)
))),"")</f>
        <v>6.0833333333333304</v>
      </c>
      <c r="W28" s="13">
        <f>_xlfn.IFNA(IF(W$3="Productivity",
INDEX('Productivity Dump'!$E$4:$AJ$500,
MATCH($A28,'Productivity Dump'!$A$4:$A$500,0),
MATCH(W$2,'Productivity Dump'!$E$3:$AJ$3,0)
),
IF(W$3="Attendance",
INDEX('Attendance Dump'!$E$2:$AI$400,
MATCH($A28,'Attendance Dump'!$B$2:$B$400,0),
MATCH(W$2,'Attendance Dump'!$E$1:$AI$1,0)
),
INDEX('Active Hour''s Dump'!$D$3:$AH$337,
MATCH($C28,'Active Hour''s Dump'!$A$3:$A$337,0),
MATCH(W$2,'Active Hour''s Dump'!$D$2:$AH$2,0)
))),"")</f>
        <v>1181.2639999999999</v>
      </c>
      <c r="X28" s="13" t="str">
        <f>_xlfn.IFNA(IF(X$3="Productivity",
INDEX('Productivity Dump'!$E$4:$AJ$500,
MATCH($A28,'Productivity Dump'!$A$4:$A$500,0),
MATCH(X$2,'Productivity Dump'!$E$3:$AJ$3,0)
),
IF(X$3="Attendance",
INDEX('Attendance Dump'!$E$2:$AI$400,
MATCH($A28,'Attendance Dump'!$B$2:$B$400,0),
MATCH(X$2,'Attendance Dump'!$E$1:$AI$1,0)
),
INDEX('Active Hour''s Dump'!$D$3:$AH$337,
MATCH($C28,'Active Hour''s Dump'!$A$3:$A$337,0),
MATCH(X$2,'Active Hour''s Dump'!$D$2:$AH$2,0)
))),"")</f>
        <v>P</v>
      </c>
      <c r="Y28" s="54">
        <f>_xlfn.IFNA(IF(Y$3="Productivity",
INDEX('Productivity Dump'!$E$4:$AJ$500,
MATCH($A28,'Productivity Dump'!$A$4:$A$500,0),
MATCH(Y$2,'Productivity Dump'!$E$3:$AJ$3,0)
),
IF(Y$3="Attendance",
INDEX('Attendance Dump'!$E$2:$AI$400,
MATCH($A28,'Attendance Dump'!$B$2:$B$400,0),
MATCH(Y$2,'Attendance Dump'!$E$1:$AI$1,0)
),
INDEX('Active Hour''s Dump'!$D$3:$AH$337,
MATCH($C28,'Active Hour''s Dump'!$A$3:$A$337,0),
MATCH(Y$2,'Active Hour''s Dump'!$D$2:$AH$2,0)
))),"")</f>
        <v>9.9166666666666696</v>
      </c>
      <c r="Z28" s="13">
        <f>_xlfn.IFNA(IF(Z$3="Productivity",
INDEX('Productivity Dump'!$E$4:$AJ$500,
MATCH($A28,'Productivity Dump'!$A$4:$A$500,0),
MATCH(Z$2,'Productivity Dump'!$E$3:$AJ$3,0)
),
IF(Z$3="Attendance",
INDEX('Attendance Dump'!$E$2:$AI$400,
MATCH($A28,'Attendance Dump'!$B$2:$B$400,0),
MATCH(Z$2,'Attendance Dump'!$E$1:$AI$1,0)
),
INDEX('Active Hour''s Dump'!$D$3:$AH$337,
MATCH($C28,'Active Hour''s Dump'!$A$3:$A$337,0),
MATCH(Z$2,'Active Hour''s Dump'!$D$2:$AH$2,0)
))),"")</f>
        <v>1149.9290000000001</v>
      </c>
      <c r="AA28" s="13" t="str">
        <f>_xlfn.IFNA(IF(AA$3="Productivity",
INDEX('Productivity Dump'!$E$4:$AJ$500,
MATCH($A28,'Productivity Dump'!$A$4:$A$500,0),
MATCH(AA$2,'Productivity Dump'!$E$3:$AJ$3,0)
),
IF(AA$3="Attendance",
INDEX('Attendance Dump'!$E$2:$AI$400,
MATCH($A28,'Attendance Dump'!$B$2:$B$400,0),
MATCH(AA$2,'Attendance Dump'!$E$1:$AI$1,0)
),
INDEX('Active Hour''s Dump'!$D$3:$AH$337,
MATCH($C28,'Active Hour''s Dump'!$A$3:$A$337,0),
MATCH(AA$2,'Active Hour''s Dump'!$D$2:$AH$2,0)
))),"")</f>
        <v>P</v>
      </c>
      <c r="AB28" s="54">
        <f>_xlfn.IFNA(IF(AB$3="Productivity",
INDEX('Productivity Dump'!$E$4:$AJ$500,
MATCH($A28,'Productivity Dump'!$A$4:$A$500,0),
MATCH(AB$2,'Productivity Dump'!$E$3:$AJ$3,0)
),
IF(AB$3="Attendance",
INDEX('Attendance Dump'!$E$2:$AI$400,
MATCH($A28,'Attendance Dump'!$B$2:$B$400,0),
MATCH(AB$2,'Attendance Dump'!$E$1:$AI$1,0)
),
INDEX('Active Hour''s Dump'!$D$3:$AH$337,
MATCH($C28,'Active Hour''s Dump'!$A$3:$A$337,0),
MATCH(AB$2,'Active Hour''s Dump'!$D$2:$AH$2,0)
))),"")</f>
        <v>8.9166666666666696</v>
      </c>
      <c r="AC28" s="13">
        <f>_xlfn.IFNA(IF(AC$3="Productivity",
INDEX('Productivity Dump'!$E$4:$AJ$500,
MATCH($A28,'Productivity Dump'!$A$4:$A$500,0),
MATCH(AC$2,'Productivity Dump'!$E$3:$AJ$3,0)
),
IF(AC$3="Attendance",
INDEX('Attendance Dump'!$E$2:$AI$400,
MATCH($A28,'Attendance Dump'!$B$2:$B$400,0),
MATCH(AC$2,'Attendance Dump'!$E$1:$AI$1,0)
),
INDEX('Active Hour''s Dump'!$D$3:$AH$337,
MATCH($C28,'Active Hour''s Dump'!$A$3:$A$337,0),
MATCH(AC$2,'Active Hour''s Dump'!$D$2:$AH$2,0)
))),"")</f>
        <v>1248.528</v>
      </c>
      <c r="AD28" s="13" t="str">
        <f>_xlfn.IFNA(IF(AD$3="Productivity",
INDEX('Productivity Dump'!$E$4:$AJ$500,
MATCH($A28,'Productivity Dump'!$A$4:$A$500,0),
MATCH(AD$2,'Productivity Dump'!$E$3:$AJ$3,0)
),
IF(AD$3="Attendance",
INDEX('Attendance Dump'!$E$2:$AI$400,
MATCH($A28,'Attendance Dump'!$B$2:$B$400,0),
MATCH(AD$2,'Attendance Dump'!$E$1:$AI$1,0)
),
INDEX('Active Hour''s Dump'!$D$3:$AH$337,
MATCH($C28,'Active Hour''s Dump'!$A$3:$A$337,0),
MATCH(AD$2,'Active Hour''s Dump'!$D$2:$AH$2,0)
))),"")</f>
        <v>P</v>
      </c>
      <c r="AE28" s="54">
        <f>_xlfn.IFNA(IF(AE$3="Productivity",
INDEX('Productivity Dump'!$E$4:$AJ$500,
MATCH($A28,'Productivity Dump'!$A$4:$A$500,0),
MATCH(AE$2,'Productivity Dump'!$E$3:$AJ$3,0)
),
IF(AE$3="Attendance",
INDEX('Attendance Dump'!$E$2:$AI$400,
MATCH($A28,'Attendance Dump'!$B$2:$B$400,0),
MATCH(AE$2,'Attendance Dump'!$E$1:$AI$1,0)
),
INDEX('Active Hour''s Dump'!$D$3:$AH$337,
MATCH($C28,'Active Hour''s Dump'!$A$3:$A$337,0),
MATCH(AE$2,'Active Hour''s Dump'!$D$2:$AH$2,0)
))),"")</f>
        <v>10</v>
      </c>
      <c r="AF28" s="13">
        <f>_xlfn.IFNA(IF(AF$3="Productivity",
INDEX('Productivity Dump'!$E$4:$AJ$500,
MATCH($A28,'Productivity Dump'!$A$4:$A$500,0),
MATCH(AF$2,'Productivity Dump'!$E$3:$AJ$3,0)
),
IF(AF$3="Attendance",
INDEX('Attendance Dump'!$E$2:$AI$400,
MATCH($A28,'Attendance Dump'!$B$2:$B$400,0),
MATCH(AF$2,'Attendance Dump'!$E$1:$AI$1,0)
),
INDEX('Active Hour''s Dump'!$D$3:$AH$337,
MATCH($C28,'Active Hour''s Dump'!$A$3:$A$337,0),
MATCH(AF$2,'Active Hour''s Dump'!$D$2:$AH$2,0)
))),"")</f>
        <v>1157.3</v>
      </c>
      <c r="AG28" s="13" t="str">
        <f>_xlfn.IFNA(IF(AG$3="Productivity",
INDEX('Productivity Dump'!$E$4:$AJ$500,
MATCH($A28,'Productivity Dump'!$A$4:$A$500,0),
MATCH(AG$2,'Productivity Dump'!$E$3:$AJ$3,0)
),
IF(AG$3="Attendance",
INDEX('Attendance Dump'!$E$2:$AI$400,
MATCH($A28,'Attendance Dump'!$B$2:$B$400,0),
MATCH(AG$2,'Attendance Dump'!$E$1:$AI$1,0)
),
INDEX('Active Hour''s Dump'!$D$3:$AH$337,
MATCH($C28,'Active Hour''s Dump'!$A$3:$A$337,0),
MATCH(AG$2,'Active Hour''s Dump'!$D$2:$AH$2,0)
))),"")</f>
        <v>P</v>
      </c>
      <c r="AH28" s="54">
        <f>_xlfn.IFNA(IF(AH$3="Productivity",
INDEX('Productivity Dump'!$E$4:$AJ$500,
MATCH($A28,'Productivity Dump'!$A$4:$A$500,0),
MATCH(AH$2,'Productivity Dump'!$E$3:$AJ$3,0)
),
IF(AH$3="Attendance",
INDEX('Attendance Dump'!$E$2:$AI$400,
MATCH($A28,'Attendance Dump'!$B$2:$B$400,0),
MATCH(AH$2,'Attendance Dump'!$E$1:$AI$1,0)
),
INDEX('Active Hour''s Dump'!$D$3:$AH$337,
MATCH($C28,'Active Hour''s Dump'!$A$3:$A$337,0),
MATCH(AH$2,'Active Hour''s Dump'!$D$2:$AH$2,0)
))),"")</f>
        <v>9.8333333333333304</v>
      </c>
      <c r="AI28" s="13">
        <f>_xlfn.IFNA(IF(AI$3="Productivity",
INDEX('Productivity Dump'!$E$4:$AJ$500,
MATCH($A28,'Productivity Dump'!$A$4:$A$500,0),
MATCH(AI$2,'Productivity Dump'!$E$3:$AJ$3,0)
),
IF(AI$3="Attendance",
INDEX('Attendance Dump'!$E$2:$AI$400,
MATCH($A28,'Attendance Dump'!$B$2:$B$400,0),
MATCH(AI$2,'Attendance Dump'!$E$1:$AI$1,0)
),
INDEX('Active Hour''s Dump'!$D$3:$AH$337,
MATCH($C28,'Active Hour''s Dump'!$A$3:$A$337,0),
MATCH(AI$2,'Active Hour''s Dump'!$D$2:$AH$2,0)
))),"")</f>
        <v>1339.8830000000009</v>
      </c>
      <c r="AJ28" s="13" t="str">
        <f>_xlfn.IFNA(IF(AJ$3="Productivity",
INDEX('Productivity Dump'!$E$4:$AJ$500,
MATCH($A28,'Productivity Dump'!$A$4:$A$500,0),
MATCH(AJ$2,'Productivity Dump'!$E$3:$AJ$3,0)
),
IF(AJ$3="Attendance",
INDEX('Attendance Dump'!$E$2:$AI$400,
MATCH($A28,'Attendance Dump'!$B$2:$B$400,0),
MATCH(AJ$2,'Attendance Dump'!$E$1:$AI$1,0)
),
INDEX('Active Hour''s Dump'!$D$3:$AH$337,
MATCH($C28,'Active Hour''s Dump'!$A$3:$A$337,0),
MATCH(AJ$2,'Active Hour''s Dump'!$D$2:$AH$2,0)
))),"")</f>
        <v>P</v>
      </c>
      <c r="AK28" s="54">
        <f>_xlfn.IFNA(IF(AK$3="Productivity",
INDEX('Productivity Dump'!$E$4:$AJ$500,
MATCH($A28,'Productivity Dump'!$A$4:$A$500,0),
MATCH(AK$2,'Productivity Dump'!$E$3:$AJ$3,0)
),
IF(AK$3="Attendance",
INDEX('Attendance Dump'!$E$2:$AI$400,
MATCH($A28,'Attendance Dump'!$B$2:$B$400,0),
MATCH(AK$2,'Attendance Dump'!$E$1:$AI$1,0)
),
INDEX('Active Hour''s Dump'!$D$3:$AH$337,
MATCH($C28,'Active Hour''s Dump'!$A$3:$A$337,0),
MATCH(AK$2,'Active Hour''s Dump'!$D$2:$AH$2,0)
))),"")</f>
        <v>9.3333333333333304</v>
      </c>
      <c r="AL28" s="13">
        <f>_xlfn.IFNA(IF(AL$3="Productivity",
INDEX('Productivity Dump'!$E$4:$AJ$500,
MATCH($A28,'Productivity Dump'!$A$4:$A$500,0),
MATCH(AL$2,'Productivity Dump'!$E$3:$AJ$3,0)
),
IF(AL$3="Attendance",
INDEX('Attendance Dump'!$E$2:$AI$400,
MATCH($A28,'Attendance Dump'!$B$2:$B$400,0),
MATCH(AL$2,'Attendance Dump'!$E$1:$AI$1,0)
),
INDEX('Active Hour''s Dump'!$D$3:$AH$337,
MATCH($C28,'Active Hour''s Dump'!$A$3:$A$337,0),
MATCH(AL$2,'Active Hour''s Dump'!$D$2:$AH$2,0)
))),"")</f>
        <v>238.58199999999999</v>
      </c>
      <c r="AM28" s="13" t="str">
        <f>_xlfn.IFNA(IF(AM$3="Productivity",
INDEX('Productivity Dump'!$E$4:$AJ$500,
MATCH($A28,'Productivity Dump'!$A$4:$A$500,0),
MATCH(AM$2,'Productivity Dump'!$E$3:$AJ$3,0)
),
IF(AM$3="Attendance",
INDEX('Attendance Dump'!$E$2:$AI$400,
MATCH($A28,'Attendance Dump'!$B$2:$B$400,0),
MATCH(AM$2,'Attendance Dump'!$E$1:$AI$1,0)
),
INDEX('Active Hour''s Dump'!$D$3:$AH$337,
MATCH($C28,'Active Hour''s Dump'!$A$3:$A$337,0),
MATCH(AM$2,'Active Hour''s Dump'!$D$2:$AH$2,0)
))),"")</f>
        <v>WO</v>
      </c>
      <c r="AN28" s="54">
        <f>_xlfn.IFNA(IF(AN$3="Productivity",
INDEX('Productivity Dump'!$E$4:$AJ$500,
MATCH($A28,'Productivity Dump'!$A$4:$A$500,0),
MATCH(AN$2,'Productivity Dump'!$E$3:$AJ$3,0)
),
IF(AN$3="Attendance",
INDEX('Attendance Dump'!$E$2:$AI$400,
MATCH($A28,'Attendance Dump'!$B$2:$B$400,0),
MATCH(AN$2,'Attendance Dump'!$E$1:$AI$1,0)
),
INDEX('Active Hour''s Dump'!$D$3:$AH$337,
MATCH($C28,'Active Hour''s Dump'!$A$3:$A$337,0),
MATCH(AN$2,'Active Hour''s Dump'!$D$2:$AH$2,0)
))),"")</f>
        <v>1.75</v>
      </c>
      <c r="AO28" s="13">
        <f>_xlfn.IFNA(IF(AO$3="Productivity",
INDEX('Productivity Dump'!$E$4:$AJ$500,
MATCH($A28,'Productivity Dump'!$A$4:$A$500,0),
MATCH(AO$2,'Productivity Dump'!$E$3:$AJ$3,0)
),
IF(AO$3="Attendance",
INDEX('Attendance Dump'!$E$2:$AI$400,
MATCH($A28,'Attendance Dump'!$B$2:$B$400,0),
MATCH(AO$2,'Attendance Dump'!$E$1:$AI$1,0)
),
INDEX('Active Hour''s Dump'!$D$3:$AH$337,
MATCH($C28,'Active Hour''s Dump'!$A$3:$A$337,0),
MATCH(AO$2,'Active Hour''s Dump'!$D$2:$AH$2,0)
))),"")</f>
        <v>676.37</v>
      </c>
      <c r="AP28" s="13" t="str">
        <f>_xlfn.IFNA(IF(AP$3="Productivity",
INDEX('Productivity Dump'!$E$4:$AJ$500,
MATCH($A28,'Productivity Dump'!$A$4:$A$500,0),
MATCH(AP$2,'Productivity Dump'!$E$3:$AJ$3,0)
),
IF(AP$3="Attendance",
INDEX('Attendance Dump'!$E$2:$AI$400,
MATCH($A28,'Attendance Dump'!$B$2:$B$400,0),
MATCH(AP$2,'Attendance Dump'!$E$1:$AI$1,0)
),
INDEX('Active Hour''s Dump'!$D$3:$AH$337,
MATCH($C28,'Active Hour''s Dump'!$A$3:$A$337,0),
MATCH(AP$2,'Active Hour''s Dump'!$D$2:$AH$2,0)
))),"")</f>
        <v>P</v>
      </c>
      <c r="AQ28" s="54">
        <f>_xlfn.IFNA(IF(AQ$3="Productivity",
INDEX('Productivity Dump'!$E$4:$AJ$500,
MATCH($A28,'Productivity Dump'!$A$4:$A$500,0),
MATCH(AQ$2,'Productivity Dump'!$E$3:$AJ$3,0)
),
IF(AQ$3="Attendance",
INDEX('Attendance Dump'!$E$2:$AI$400,
MATCH($A28,'Attendance Dump'!$B$2:$B$400,0),
MATCH(AQ$2,'Attendance Dump'!$E$1:$AI$1,0)
),
INDEX('Active Hour''s Dump'!$D$3:$AH$337,
MATCH($C28,'Active Hour''s Dump'!$A$3:$A$337,0),
MATCH(AQ$2,'Active Hour''s Dump'!$D$2:$AH$2,0)
))),"")</f>
        <v>5.5833333333333304</v>
      </c>
      <c r="AR28" s="13">
        <f>_xlfn.IFNA(IF(AR$3="Productivity",
INDEX('Productivity Dump'!$E$4:$AJ$500,
MATCH($A28,'Productivity Dump'!$A$4:$A$500,0),
MATCH(AR$2,'Productivity Dump'!$E$3:$AJ$3,0)
),
IF(AR$3="Attendance",
INDEX('Attendance Dump'!$E$2:$AI$400,
MATCH($A28,'Attendance Dump'!$B$2:$B$400,0),
MATCH(AR$2,'Attendance Dump'!$E$1:$AI$1,0)
),
INDEX('Active Hour''s Dump'!$D$3:$AH$337,
MATCH($C28,'Active Hour''s Dump'!$A$3:$A$337,0),
MATCH(AR$2,'Active Hour''s Dump'!$D$2:$AH$2,0)
))),"")</f>
        <v>1154.9859999999999</v>
      </c>
      <c r="AS28" s="13" t="str">
        <f>_xlfn.IFNA(IF(AS$3="Productivity",
INDEX('Productivity Dump'!$E$4:$AJ$500,
MATCH($A28,'Productivity Dump'!$A$4:$A$500,0),
MATCH(AS$2,'Productivity Dump'!$E$3:$AJ$3,0)
),
IF(AS$3="Attendance",
INDEX('Attendance Dump'!$E$2:$AI$400,
MATCH($A28,'Attendance Dump'!$B$2:$B$400,0),
MATCH(AS$2,'Attendance Dump'!$E$1:$AI$1,0)
),
INDEX('Active Hour''s Dump'!$D$3:$AH$337,
MATCH($C28,'Active Hour''s Dump'!$A$3:$A$337,0),
MATCH(AS$2,'Active Hour''s Dump'!$D$2:$AH$2,0)
))),"")</f>
        <v>P</v>
      </c>
      <c r="AT28" s="54">
        <f>_xlfn.IFNA(IF(AT$3="Productivity",
INDEX('Productivity Dump'!$E$4:$AJ$500,
MATCH($A28,'Productivity Dump'!$A$4:$A$500,0),
MATCH(AT$2,'Productivity Dump'!$E$3:$AJ$3,0)
),
IF(AT$3="Attendance",
INDEX('Attendance Dump'!$E$2:$AI$400,
MATCH($A28,'Attendance Dump'!$B$2:$B$400,0),
MATCH(AT$2,'Attendance Dump'!$E$1:$AI$1,0)
),
INDEX('Active Hour''s Dump'!$D$3:$AH$337,
MATCH($C28,'Active Hour''s Dump'!$A$3:$A$337,0),
MATCH(AT$2,'Active Hour''s Dump'!$D$2:$AH$2,0)
))),"")</f>
        <v>9.5833333333333304</v>
      </c>
      <c r="AU28" s="13">
        <f>_xlfn.IFNA(IF(AU$3="Productivity",
INDEX('Productivity Dump'!$E$4:$AJ$500,
MATCH($A28,'Productivity Dump'!$A$4:$A$500,0),
MATCH(AU$2,'Productivity Dump'!$E$3:$AJ$3,0)
),
IF(AU$3="Attendance",
INDEX('Attendance Dump'!$E$2:$AI$400,
MATCH($A28,'Attendance Dump'!$B$2:$B$400,0),
MATCH(AU$2,'Attendance Dump'!$E$1:$AI$1,0)
),
INDEX('Active Hour''s Dump'!$D$3:$AH$337,
MATCH($C28,'Active Hour''s Dump'!$A$3:$A$337,0),
MATCH(AU$2,'Active Hour''s Dump'!$D$2:$AH$2,0)
))),"")</f>
        <v>1185.8529999999998</v>
      </c>
      <c r="AV28" s="13" t="str">
        <f>_xlfn.IFNA(IF(AV$3="Productivity",
INDEX('Productivity Dump'!$E$4:$AJ$500,
MATCH($A28,'Productivity Dump'!$A$4:$A$500,0),
MATCH(AV$2,'Productivity Dump'!$E$3:$AJ$3,0)
),
IF(AV$3="Attendance",
INDEX('Attendance Dump'!$E$2:$AI$400,
MATCH($A28,'Attendance Dump'!$B$2:$B$400,0),
MATCH(AV$2,'Attendance Dump'!$E$1:$AI$1,0)
),
INDEX('Active Hour''s Dump'!$D$3:$AH$337,
MATCH($C28,'Active Hour''s Dump'!$A$3:$A$337,0),
MATCH(AV$2,'Active Hour''s Dump'!$D$2:$AH$2,0)
))),"")</f>
        <v>P</v>
      </c>
      <c r="AW28" s="54">
        <f>_xlfn.IFNA(IF(AW$3="Productivity",
INDEX('Productivity Dump'!$E$4:$AJ$500,
MATCH($A28,'Productivity Dump'!$A$4:$A$500,0),
MATCH(AW$2,'Productivity Dump'!$E$3:$AJ$3,0)
),
IF(AW$3="Attendance",
INDEX('Attendance Dump'!$E$2:$AI$400,
MATCH($A28,'Attendance Dump'!$B$2:$B$400,0),
MATCH(AW$2,'Attendance Dump'!$E$1:$AI$1,0)
),
INDEX('Active Hour''s Dump'!$D$3:$AH$337,
MATCH($C28,'Active Hour''s Dump'!$A$3:$A$337,0),
MATCH(AW$2,'Active Hour''s Dump'!$D$2:$AH$2,0)
))),"")</f>
        <v>10</v>
      </c>
      <c r="AX28" s="13">
        <f>_xlfn.IFNA(IF(AX$3="Productivity",
INDEX('Productivity Dump'!$E$4:$AJ$500,
MATCH($A28,'Productivity Dump'!$A$4:$A$500,0),
MATCH(AX$2,'Productivity Dump'!$E$3:$AJ$3,0)
),
IF(AX$3="Attendance",
INDEX('Attendance Dump'!$E$2:$AI$400,
MATCH($A28,'Attendance Dump'!$B$2:$B$400,0),
MATCH(AX$2,'Attendance Dump'!$E$1:$AI$1,0)
),
INDEX('Active Hour''s Dump'!$D$3:$AH$337,
MATCH($C28,'Active Hour''s Dump'!$A$3:$A$337,0),
MATCH(AX$2,'Active Hour''s Dump'!$D$2:$AH$2,0)
))),"")</f>
        <v>1171.4620000000004</v>
      </c>
      <c r="AY28" s="13" t="str">
        <f>_xlfn.IFNA(IF(AY$3="Productivity",
INDEX('Productivity Dump'!$E$4:$AJ$500,
MATCH($A28,'Productivity Dump'!$A$4:$A$500,0),
MATCH(AY$2,'Productivity Dump'!$E$3:$AJ$3,0)
),
IF(AY$3="Attendance",
INDEX('Attendance Dump'!$E$2:$AI$400,
MATCH($A28,'Attendance Dump'!$B$2:$B$400,0),
MATCH(AY$2,'Attendance Dump'!$E$1:$AI$1,0)
),
INDEX('Active Hour''s Dump'!$D$3:$AH$337,
MATCH($C28,'Active Hour''s Dump'!$A$3:$A$337,0),
MATCH(AY$2,'Active Hour''s Dump'!$D$2:$AH$2,0)
))),"")</f>
        <v>P</v>
      </c>
      <c r="AZ28" s="54">
        <f>_xlfn.IFNA(IF(AZ$3="Productivity",
INDEX('Productivity Dump'!$E$4:$AJ$500,
MATCH($A28,'Productivity Dump'!$A$4:$A$500,0),
MATCH(AZ$2,'Productivity Dump'!$E$3:$AJ$3,0)
),
IF(AZ$3="Attendance",
INDEX('Attendance Dump'!$E$2:$AI$400,
MATCH($A28,'Attendance Dump'!$B$2:$B$400,0),
MATCH(AZ$2,'Attendance Dump'!$E$1:$AI$1,0)
),
INDEX('Active Hour''s Dump'!$D$3:$AH$337,
MATCH($C28,'Active Hour''s Dump'!$A$3:$A$337,0),
MATCH(AZ$2,'Active Hour''s Dump'!$D$2:$AH$2,0)
))),"")</f>
        <v>10.0833333333333</v>
      </c>
      <c r="BA28" s="13">
        <f>_xlfn.IFNA(IF(BA$3="Productivity",
INDEX('Productivity Dump'!$E$4:$AJ$500,
MATCH($A28,'Productivity Dump'!$A$4:$A$500,0),
MATCH(BA$2,'Productivity Dump'!$E$3:$AJ$3,0)
),
IF(BA$3="Attendance",
INDEX('Attendance Dump'!$E$2:$AI$400,
MATCH($A28,'Attendance Dump'!$B$2:$B$400,0),
MATCH(BA$2,'Attendance Dump'!$E$1:$AI$1,0)
),
INDEX('Active Hour''s Dump'!$D$3:$AH$337,
MATCH($C28,'Active Hour''s Dump'!$A$3:$A$337,0),
MATCH(BA$2,'Active Hour''s Dump'!$D$2:$AH$2,0)
))),"")</f>
        <v>1231.5659999999998</v>
      </c>
      <c r="BB28" s="13" t="str">
        <f>_xlfn.IFNA(IF(BB$3="Productivity",
INDEX('Productivity Dump'!$E$4:$AJ$500,
MATCH($A28,'Productivity Dump'!$A$4:$A$500,0),
MATCH(BB$2,'Productivity Dump'!$E$3:$AJ$3,0)
),
IF(BB$3="Attendance",
INDEX('Attendance Dump'!$E$2:$AI$400,
MATCH($A28,'Attendance Dump'!$B$2:$B$400,0),
MATCH(BB$2,'Attendance Dump'!$E$1:$AI$1,0)
),
INDEX('Active Hour''s Dump'!$D$3:$AH$337,
MATCH($C28,'Active Hour''s Dump'!$A$3:$A$337,0),
MATCH(BB$2,'Active Hour''s Dump'!$D$2:$AH$2,0)
))),"")</f>
        <v>P</v>
      </c>
      <c r="BC28" s="54">
        <f>_xlfn.IFNA(IF(BC$3="Productivity",
INDEX('Productivity Dump'!$E$4:$AJ$500,
MATCH($A28,'Productivity Dump'!$A$4:$A$500,0),
MATCH(BC$2,'Productivity Dump'!$E$3:$AJ$3,0)
),
IF(BC$3="Attendance",
INDEX('Attendance Dump'!$E$2:$AI$400,
MATCH($A28,'Attendance Dump'!$B$2:$B$400,0),
MATCH(BC$2,'Attendance Dump'!$E$1:$AI$1,0)
),
INDEX('Active Hour''s Dump'!$D$3:$AH$337,
MATCH($C28,'Active Hour''s Dump'!$A$3:$A$337,0),
MATCH(BC$2,'Active Hour''s Dump'!$D$2:$AH$2,0)
))),"")</f>
        <v>9.75</v>
      </c>
      <c r="BD28" s="13">
        <f>_xlfn.IFNA(IF(BD$3="Productivity",
INDEX('Productivity Dump'!$E$4:$AJ$500,
MATCH($A28,'Productivity Dump'!$A$4:$A$500,0),
MATCH(BD$2,'Productivity Dump'!$E$3:$AJ$3,0)
),
IF(BD$3="Attendance",
INDEX('Attendance Dump'!$E$2:$AI$400,
MATCH($A28,'Attendance Dump'!$B$2:$B$400,0),
MATCH(BD$2,'Attendance Dump'!$E$1:$AI$1,0)
),
INDEX('Active Hour''s Dump'!$D$3:$AH$337,
MATCH($C28,'Active Hour''s Dump'!$A$3:$A$337,0),
MATCH(BD$2,'Active Hour''s Dump'!$D$2:$AH$2,0)
))),"")</f>
        <v>1011.799</v>
      </c>
      <c r="BE28" s="13" t="str">
        <f>_xlfn.IFNA(IF(BE$3="Productivity",
INDEX('Productivity Dump'!$E$4:$AJ$500,
MATCH($A28,'Productivity Dump'!$A$4:$A$500,0),
MATCH(BE$2,'Productivity Dump'!$E$3:$AJ$3,0)
),
IF(BE$3="Attendance",
INDEX('Attendance Dump'!$E$2:$AI$400,
MATCH($A28,'Attendance Dump'!$B$2:$B$400,0),
MATCH(BE$2,'Attendance Dump'!$E$1:$AI$1,0)
),
INDEX('Active Hour''s Dump'!$D$3:$AH$337,
MATCH($C28,'Active Hour''s Dump'!$A$3:$A$337,0),
MATCH(BE$2,'Active Hour''s Dump'!$D$2:$AH$2,0)
))),"")</f>
        <v>P</v>
      </c>
      <c r="BF28" s="54">
        <f>_xlfn.IFNA(IF(BF$3="Productivity",
INDEX('Productivity Dump'!$E$4:$AJ$500,
MATCH($A28,'Productivity Dump'!$A$4:$A$500,0),
MATCH(BF$2,'Productivity Dump'!$E$3:$AJ$3,0)
),
IF(BF$3="Attendance",
INDEX('Attendance Dump'!$E$2:$AI$400,
MATCH($A28,'Attendance Dump'!$B$2:$B$400,0),
MATCH(BF$2,'Attendance Dump'!$E$1:$AI$1,0)
),
INDEX('Active Hour''s Dump'!$D$3:$AH$337,
MATCH($C28,'Active Hour''s Dump'!$A$3:$A$337,0),
MATCH(BF$2,'Active Hour''s Dump'!$D$2:$AH$2,0)
))),"")</f>
        <v>8.25</v>
      </c>
      <c r="BG28" s="13">
        <f>_xlfn.IFNA(IF(BG$3="Productivity",
INDEX('Productivity Dump'!$E$4:$AJ$500,
MATCH($A28,'Productivity Dump'!$A$4:$A$500,0),
MATCH(BG$2,'Productivity Dump'!$E$3:$AJ$3,0)
),
IF(BG$3="Attendance",
INDEX('Attendance Dump'!$E$2:$AI$400,
MATCH($A28,'Attendance Dump'!$B$2:$B$400,0),
MATCH(BG$2,'Attendance Dump'!$E$1:$AI$1,0)
),
INDEX('Active Hour''s Dump'!$D$3:$AH$337,
MATCH($C28,'Active Hour''s Dump'!$A$3:$A$337,0),
MATCH(BG$2,'Active Hour''s Dump'!$D$2:$AH$2,0)
))),"")</f>
        <v>296.36799999999999</v>
      </c>
      <c r="BH28" s="13" t="str">
        <f>_xlfn.IFNA(IF(BH$3="Productivity",
INDEX('Productivity Dump'!$E$4:$AJ$500,
MATCH($A28,'Productivity Dump'!$A$4:$A$500,0),
MATCH(BH$2,'Productivity Dump'!$E$3:$AJ$3,0)
),
IF(BH$3="Attendance",
INDEX('Attendance Dump'!$E$2:$AI$400,
MATCH($A28,'Attendance Dump'!$B$2:$B$400,0),
MATCH(BH$2,'Attendance Dump'!$E$1:$AI$1,0)
),
INDEX('Active Hour''s Dump'!$D$3:$AH$337,
MATCH($C28,'Active Hour''s Dump'!$A$3:$A$337,0),
MATCH(BH$2,'Active Hour''s Dump'!$D$2:$AH$2,0)
))),"")</f>
        <v>WO</v>
      </c>
      <c r="BI28" s="54">
        <f>_xlfn.IFNA(IF(BI$3="Productivity",
INDEX('Productivity Dump'!$E$4:$AJ$500,
MATCH($A28,'Productivity Dump'!$A$4:$A$500,0),
MATCH(BI$2,'Productivity Dump'!$E$3:$AJ$3,0)
),
IF(BI$3="Attendance",
INDEX('Attendance Dump'!$E$2:$AI$400,
MATCH($A28,'Attendance Dump'!$B$2:$B$400,0),
MATCH(BI$2,'Attendance Dump'!$E$1:$AI$1,0)
),
INDEX('Active Hour''s Dump'!$D$3:$AH$337,
MATCH($C28,'Active Hour''s Dump'!$A$3:$A$337,0),
MATCH(BI$2,'Active Hour''s Dump'!$D$2:$AH$2,0)
))),"")</f>
        <v>2.1666666666666701</v>
      </c>
      <c r="BJ28" s="13">
        <f>_xlfn.IFNA(IF(BJ$3="Productivity",
INDEX('Productivity Dump'!$E$4:$AJ$500,
MATCH($A28,'Productivity Dump'!$A$4:$A$500,0),
MATCH(BJ$2,'Productivity Dump'!$E$3:$AJ$3,0)
),
IF(BJ$3="Attendance",
INDEX('Attendance Dump'!$E$2:$AI$400,
MATCH($A28,'Attendance Dump'!$B$2:$B$400,0),
MATCH(BJ$2,'Attendance Dump'!$E$1:$AI$1,0)
),
INDEX('Active Hour''s Dump'!$D$3:$AH$337,
MATCH($C28,'Active Hour''s Dump'!$A$3:$A$337,0),
MATCH(BJ$2,'Active Hour''s Dump'!$D$2:$AH$2,0)
))),"")</f>
        <v>781.5870000000001</v>
      </c>
      <c r="BK28" s="13" t="str">
        <f>_xlfn.IFNA(IF(BK$3="Productivity",
INDEX('Productivity Dump'!$E$4:$AJ$500,
MATCH($A28,'Productivity Dump'!$A$4:$A$500,0),
MATCH(BK$2,'Productivity Dump'!$E$3:$AJ$3,0)
),
IF(BK$3="Attendance",
INDEX('Attendance Dump'!$E$2:$AI$400,
MATCH($A28,'Attendance Dump'!$B$2:$B$400,0),
MATCH(BK$2,'Attendance Dump'!$E$1:$AI$1,0)
),
INDEX('Active Hour''s Dump'!$D$3:$AH$337,
MATCH($C28,'Active Hour''s Dump'!$A$3:$A$337,0),
MATCH(BK$2,'Active Hour''s Dump'!$D$2:$AH$2,0)
))),"")</f>
        <v>P</v>
      </c>
      <c r="BL28" s="54">
        <f>_xlfn.IFNA(IF(BL$3="Productivity",
INDEX('Productivity Dump'!$E$4:$AJ$500,
MATCH($A28,'Productivity Dump'!$A$4:$A$500,0),
MATCH(BL$2,'Productivity Dump'!$E$3:$AJ$3,0)
),
IF(BL$3="Attendance",
INDEX('Attendance Dump'!$E$2:$AI$400,
MATCH($A28,'Attendance Dump'!$B$2:$B$400,0),
MATCH(BL$2,'Attendance Dump'!$E$1:$AI$1,0)
),
INDEX('Active Hour''s Dump'!$D$3:$AH$337,
MATCH($C28,'Active Hour''s Dump'!$A$3:$A$337,0),
MATCH(BL$2,'Active Hour''s Dump'!$D$2:$AH$2,0)
))),"")</f>
        <v>5.6666666666666696</v>
      </c>
      <c r="BM28" s="13">
        <f>_xlfn.IFNA(IF(BM$3="Productivity",
INDEX('Productivity Dump'!$E$4:$AJ$500,
MATCH($A28,'Productivity Dump'!$A$4:$A$500,0),
MATCH(BM$2,'Productivity Dump'!$E$3:$AJ$3,0)
),
IF(BM$3="Attendance",
INDEX('Attendance Dump'!$E$2:$AI$400,
MATCH($A28,'Attendance Dump'!$B$2:$B$400,0),
MATCH(BM$2,'Attendance Dump'!$E$1:$AI$1,0)
),
INDEX('Active Hour''s Dump'!$D$3:$AH$337,
MATCH($C28,'Active Hour''s Dump'!$A$3:$A$337,0),
MATCH(BM$2,'Active Hour''s Dump'!$D$2:$AH$2,0)
))),"")</f>
        <v>1128.739</v>
      </c>
      <c r="BN28" s="13" t="str">
        <f>_xlfn.IFNA(IF(BN$3="Productivity",
INDEX('Productivity Dump'!$E$4:$AJ$500,
MATCH($A28,'Productivity Dump'!$A$4:$A$500,0),
MATCH(BN$2,'Productivity Dump'!$E$3:$AJ$3,0)
),
IF(BN$3="Attendance",
INDEX('Attendance Dump'!$E$2:$AI$400,
MATCH($A28,'Attendance Dump'!$B$2:$B$400,0),
MATCH(BN$2,'Attendance Dump'!$E$1:$AI$1,0)
),
INDEX('Active Hour''s Dump'!$D$3:$AH$337,
MATCH($C28,'Active Hour''s Dump'!$A$3:$A$337,0),
MATCH(BN$2,'Active Hour''s Dump'!$D$2:$AH$2,0)
))),"")</f>
        <v>P</v>
      </c>
      <c r="BO28" s="54">
        <f>_xlfn.IFNA(IF(BO$3="Productivity",
INDEX('Productivity Dump'!$E$4:$AJ$500,
MATCH($A28,'Productivity Dump'!$A$4:$A$500,0),
MATCH(BO$2,'Productivity Dump'!$E$3:$AJ$3,0)
),
IF(BO$3="Attendance",
INDEX('Attendance Dump'!$E$2:$AI$400,
MATCH($A28,'Attendance Dump'!$B$2:$B$400,0),
MATCH(BO$2,'Attendance Dump'!$E$1:$AI$1,0)
),
INDEX('Active Hour''s Dump'!$D$3:$AH$337,
MATCH($C28,'Active Hour''s Dump'!$A$3:$A$337,0),
MATCH(BO$2,'Active Hour''s Dump'!$D$2:$AH$2,0)
))),"")</f>
        <v>9.6666666666666696</v>
      </c>
      <c r="BP28" s="13">
        <f>_xlfn.IFNA(IF(BP$3="Productivity",
INDEX('Productivity Dump'!$E$4:$AJ$500,
MATCH($A28,'Productivity Dump'!$A$4:$A$500,0),
MATCH(BP$2,'Productivity Dump'!$E$3:$AJ$3,0)
),
IF(BP$3="Attendance",
INDEX('Attendance Dump'!$E$2:$AI$400,
MATCH($A28,'Attendance Dump'!$B$2:$B$400,0),
MATCH(BP$2,'Attendance Dump'!$E$1:$AI$1,0)
),
INDEX('Active Hour''s Dump'!$D$3:$AH$337,
MATCH($C28,'Active Hour''s Dump'!$A$3:$A$337,0),
MATCH(BP$2,'Active Hour''s Dump'!$D$2:$AH$2,0)
))),"")</f>
        <v>1183.681</v>
      </c>
      <c r="BQ28" s="13" t="str">
        <f>_xlfn.IFNA(IF(BQ$3="Productivity",
INDEX('Productivity Dump'!$E$4:$AJ$500,
MATCH($A28,'Productivity Dump'!$A$4:$A$500,0),
MATCH(BQ$2,'Productivity Dump'!$E$3:$AJ$3,0)
),
IF(BQ$3="Attendance",
INDEX('Attendance Dump'!$E$2:$AI$400,
MATCH($A28,'Attendance Dump'!$B$2:$B$400,0),
MATCH(BQ$2,'Attendance Dump'!$E$1:$AI$1,0)
),
INDEX('Active Hour''s Dump'!$D$3:$AH$337,
MATCH($C28,'Active Hour''s Dump'!$A$3:$A$337,0),
MATCH(BQ$2,'Active Hour''s Dump'!$D$2:$AH$2,0)
))),"")</f>
        <v>P</v>
      </c>
      <c r="BR28" s="54">
        <f>_xlfn.IFNA(IF(BR$3="Productivity",
INDEX('Productivity Dump'!$E$4:$AJ$500,
MATCH($A28,'Productivity Dump'!$A$4:$A$500,0),
MATCH(BR$2,'Productivity Dump'!$E$3:$AJ$3,0)
),
IF(BR$3="Attendance",
INDEX('Attendance Dump'!$E$2:$AI$400,
MATCH($A28,'Attendance Dump'!$B$2:$B$400,0),
MATCH(BR$2,'Attendance Dump'!$E$1:$AI$1,0)
),
INDEX('Active Hour''s Dump'!$D$3:$AH$337,
MATCH($C28,'Active Hour''s Dump'!$A$3:$A$337,0),
MATCH(BR$2,'Active Hour''s Dump'!$D$2:$AH$2,0)
))),"")</f>
        <v>9.25</v>
      </c>
      <c r="BS28" s="13">
        <f>_xlfn.IFNA(IF(BS$3="Productivity",
INDEX('Productivity Dump'!$E$4:$AJ$500,
MATCH($A28,'Productivity Dump'!$A$4:$A$500,0),
MATCH(BS$2,'Productivity Dump'!$E$3:$AJ$3,0)
),
IF(BS$3="Attendance",
INDEX('Attendance Dump'!$E$2:$AI$400,
MATCH($A28,'Attendance Dump'!$B$2:$B$400,0),
MATCH(BS$2,'Attendance Dump'!$E$1:$AI$1,0)
),
INDEX('Active Hour''s Dump'!$D$3:$AH$337,
MATCH($C28,'Active Hour''s Dump'!$A$3:$A$337,0),
MATCH(BS$2,'Active Hour''s Dump'!$D$2:$AH$2,0)
))),"")</f>
        <v>1012.5239999999999</v>
      </c>
      <c r="BT28" s="13" t="str">
        <f>_xlfn.IFNA(IF(BT$3="Productivity",
INDEX('Productivity Dump'!$E$4:$AJ$500,
MATCH($A28,'Productivity Dump'!$A$4:$A$500,0),
MATCH(BT$2,'Productivity Dump'!$E$3:$AJ$3,0)
),
IF(BT$3="Attendance",
INDEX('Attendance Dump'!$E$2:$AI$400,
MATCH($A28,'Attendance Dump'!$B$2:$B$400,0),
MATCH(BT$2,'Attendance Dump'!$E$1:$AI$1,0)
),
INDEX('Active Hour''s Dump'!$D$3:$AH$337,
MATCH($C28,'Active Hour''s Dump'!$A$3:$A$337,0),
MATCH(BT$2,'Active Hour''s Dump'!$D$2:$AH$2,0)
))),"")</f>
        <v>H(P)</v>
      </c>
      <c r="BU28" s="54">
        <f>_xlfn.IFNA(IF(BU$3="Productivity",
INDEX('Productivity Dump'!$E$4:$AJ$500,
MATCH($A28,'Productivity Dump'!$A$4:$A$500,0),
MATCH(BU$2,'Productivity Dump'!$E$3:$AJ$3,0)
),
IF(BU$3="Attendance",
INDEX('Attendance Dump'!$E$2:$AI$400,
MATCH($A28,'Attendance Dump'!$B$2:$B$400,0),
MATCH(BU$2,'Attendance Dump'!$E$1:$AI$1,0)
),
INDEX('Active Hour''s Dump'!$D$3:$AH$337,
MATCH($C28,'Active Hour''s Dump'!$A$3:$A$337,0),
MATCH(BU$2,'Active Hour''s Dump'!$D$2:$AH$2,0)
))),"")</f>
        <v>10.0833333333333</v>
      </c>
      <c r="BV28" s="13">
        <f>_xlfn.IFNA(IF(BV$3="Productivity",
INDEX('Productivity Dump'!$E$4:$AJ$500,
MATCH($A28,'Productivity Dump'!$A$4:$A$500,0),
MATCH(BV$2,'Productivity Dump'!$E$3:$AJ$3,0)
),
IF(BV$3="Attendance",
INDEX('Attendance Dump'!$E$2:$AI$400,
MATCH($A28,'Attendance Dump'!$B$2:$B$400,0),
MATCH(BV$2,'Attendance Dump'!$E$1:$AI$1,0)
),
INDEX('Active Hour''s Dump'!$D$3:$AH$337,
MATCH($C28,'Active Hour''s Dump'!$A$3:$A$337,0),
MATCH(BV$2,'Active Hour''s Dump'!$D$2:$AH$2,0)
))),"")</f>
        <v>933.46600000000001</v>
      </c>
      <c r="BW28" s="13" t="str">
        <f>_xlfn.IFNA(IF(BW$3="Productivity",
INDEX('Productivity Dump'!$E$4:$AJ$500,
MATCH($A28,'Productivity Dump'!$A$4:$A$500,0),
MATCH(BW$2,'Productivity Dump'!$E$3:$AJ$3,0)
),
IF(BW$3="Attendance",
INDEX('Attendance Dump'!$E$2:$AI$400,
MATCH($A28,'Attendance Dump'!$B$2:$B$400,0),
MATCH(BW$2,'Attendance Dump'!$E$1:$AI$1,0)
),
INDEX('Active Hour''s Dump'!$D$3:$AH$337,
MATCH($C28,'Active Hour''s Dump'!$A$3:$A$337,0),
MATCH(BW$2,'Active Hour''s Dump'!$D$2:$AH$2,0)
))),"")</f>
        <v>P</v>
      </c>
      <c r="BX28" s="54">
        <f>_xlfn.IFNA(IF(BX$3="Productivity",
INDEX('Productivity Dump'!$E$4:$AJ$500,
MATCH($A28,'Productivity Dump'!$A$4:$A$500,0),
MATCH(BX$2,'Productivity Dump'!$E$3:$AJ$3,0)
),
IF(BX$3="Attendance",
INDEX('Attendance Dump'!$E$2:$AI$400,
MATCH($A28,'Attendance Dump'!$B$2:$B$400,0),
MATCH(BX$2,'Attendance Dump'!$E$1:$AI$1,0)
),
INDEX('Active Hour''s Dump'!$D$3:$AH$337,
MATCH($C28,'Active Hour''s Dump'!$A$3:$A$337,0),
MATCH(BX$2,'Active Hour''s Dump'!$D$2:$AH$2,0)
))),"")</f>
        <v>8.5</v>
      </c>
      <c r="BY28" s="13">
        <f>_xlfn.IFNA(IF(BY$3="Productivity",
INDEX('Productivity Dump'!$E$4:$AJ$500,
MATCH($A28,'Productivity Dump'!$A$4:$A$500,0),
MATCH(BY$2,'Productivity Dump'!$E$3:$AJ$3,0)
),
IF(BY$3="Attendance",
INDEX('Attendance Dump'!$E$2:$AI$400,
MATCH($A28,'Attendance Dump'!$B$2:$B$400,0),
MATCH(BY$2,'Attendance Dump'!$E$1:$AI$1,0)
),
INDEX('Active Hour''s Dump'!$D$3:$AH$337,
MATCH($C28,'Active Hour''s Dump'!$A$3:$A$337,0),
MATCH(BY$2,'Active Hour''s Dump'!$D$2:$AH$2,0)
))),"")</f>
        <v>0</v>
      </c>
      <c r="BZ28" s="13" t="str">
        <f>_xlfn.IFNA(IF(BZ$3="Productivity",
INDEX('Productivity Dump'!$E$4:$AJ$500,
MATCH($A28,'Productivity Dump'!$A$4:$A$500,0),
MATCH(BZ$2,'Productivity Dump'!$E$3:$AJ$3,0)
),
IF(BZ$3="Attendance",
INDEX('Attendance Dump'!$E$2:$AI$400,
MATCH($A28,'Attendance Dump'!$B$2:$B$400,0),
MATCH(BZ$2,'Attendance Dump'!$E$1:$AI$1,0)
),
INDEX('Active Hour''s Dump'!$D$3:$AH$337,
MATCH($C28,'Active Hour''s Dump'!$A$3:$A$337,0),
MATCH(BZ$2,'Active Hour''s Dump'!$D$2:$AH$2,0)
))),"")</f>
        <v>PL</v>
      </c>
      <c r="CA28" s="54">
        <f>_xlfn.IFNA(IF(CA$3="Productivity",
INDEX('Productivity Dump'!$E$4:$AJ$500,
MATCH($A28,'Productivity Dump'!$A$4:$A$500,0),
MATCH(CA$2,'Productivity Dump'!$E$3:$AJ$3,0)
),
IF(CA$3="Attendance",
INDEX('Attendance Dump'!$E$2:$AI$400,
MATCH($A28,'Attendance Dump'!$B$2:$B$400,0),
MATCH(CA$2,'Attendance Dump'!$E$1:$AI$1,0)
),
INDEX('Active Hour''s Dump'!$D$3:$AH$337,
MATCH($C28,'Active Hour''s Dump'!$A$3:$A$337,0),
MATCH(CA$2,'Active Hour''s Dump'!$D$2:$AH$2,0)
))),"")</f>
        <v>0</v>
      </c>
      <c r="CB28" s="13">
        <f>_xlfn.IFNA(IF(CB$3="Productivity",
INDEX('Productivity Dump'!$E$4:$AJ$500,
MATCH($A28,'Productivity Dump'!$A$4:$A$500,0),
MATCH(CB$2,'Productivity Dump'!$E$3:$AJ$3,0)
),
IF(CB$3="Attendance",
INDEX('Attendance Dump'!$E$2:$AI$400,
MATCH($A28,'Attendance Dump'!$B$2:$B$400,0),
MATCH(CB$2,'Attendance Dump'!$E$1:$AI$1,0)
),
INDEX('Active Hour''s Dump'!$D$3:$AH$337,
MATCH($C28,'Active Hour''s Dump'!$A$3:$A$337,0),
MATCH(CB$2,'Active Hour''s Dump'!$D$2:$AH$2,0)
))),"")</f>
        <v>0</v>
      </c>
      <c r="CC28" s="13" t="str">
        <f>_xlfn.IFNA(IF(CC$3="Productivity",
INDEX('Productivity Dump'!$E$4:$AJ$500,
MATCH($A28,'Productivity Dump'!$A$4:$A$500,0),
MATCH(CC$2,'Productivity Dump'!$E$3:$AJ$3,0)
),
IF(CC$3="Attendance",
INDEX('Attendance Dump'!$E$2:$AI$400,
MATCH($A28,'Attendance Dump'!$B$2:$B$400,0),
MATCH(CC$2,'Attendance Dump'!$E$1:$AI$1,0)
),
INDEX('Active Hour''s Dump'!$D$3:$AH$337,
MATCH($C28,'Active Hour''s Dump'!$A$3:$A$337,0),
MATCH(CC$2,'Active Hour''s Dump'!$D$2:$AH$2,0)
))),"")</f>
        <v>WO</v>
      </c>
      <c r="CD28" s="54">
        <f>_xlfn.IFNA(IF(CD$3="Productivity",
INDEX('Productivity Dump'!$E$4:$AJ$500,
MATCH($A28,'Productivity Dump'!$A$4:$A$500,0),
MATCH(CD$2,'Productivity Dump'!$E$3:$AJ$3,0)
),
IF(CD$3="Attendance",
INDEX('Attendance Dump'!$E$2:$AI$400,
MATCH($A28,'Attendance Dump'!$B$2:$B$400,0),
MATCH(CD$2,'Attendance Dump'!$E$1:$AI$1,0)
),
INDEX('Active Hour''s Dump'!$D$3:$AH$337,
MATCH($C28,'Active Hour''s Dump'!$A$3:$A$337,0),
MATCH(CD$2,'Active Hour''s Dump'!$D$2:$AH$2,0)
))),"")</f>
        <v>0</v>
      </c>
      <c r="CE28" s="13">
        <f>_xlfn.IFNA(IF(CE$3="Productivity",
INDEX('Productivity Dump'!$E$4:$AJ$500,
MATCH($A28,'Productivity Dump'!$A$4:$A$500,0),
MATCH(CE$2,'Productivity Dump'!$E$3:$AJ$3,0)
),
IF(CE$3="Attendance",
INDEX('Attendance Dump'!$E$2:$AI$400,
MATCH($A28,'Attendance Dump'!$B$2:$B$400,0),
MATCH(CE$2,'Attendance Dump'!$E$1:$AI$1,0)
),
INDEX('Active Hour''s Dump'!$D$3:$AH$337,
MATCH($C28,'Active Hour''s Dump'!$A$3:$A$337,0),
MATCH(CE$2,'Active Hour''s Dump'!$D$2:$AH$2,0)
))),"")</f>
        <v>606.8370000000001</v>
      </c>
      <c r="CF28" s="13" t="str">
        <f>_xlfn.IFNA(IF(CF$3="Productivity",
INDEX('Productivity Dump'!$E$4:$AJ$500,
MATCH($A28,'Productivity Dump'!$A$4:$A$500,0),
MATCH(CF$2,'Productivity Dump'!$E$3:$AJ$3,0)
),
IF(CF$3="Attendance",
INDEX('Attendance Dump'!$E$2:$AI$400,
MATCH($A28,'Attendance Dump'!$B$2:$B$400,0),
MATCH(CF$2,'Attendance Dump'!$E$1:$AI$1,0)
),
INDEX('Active Hour''s Dump'!$D$3:$AH$337,
MATCH($C28,'Active Hour''s Dump'!$A$3:$A$337,0),
MATCH(CF$2,'Active Hour''s Dump'!$D$2:$AH$2,0)
))),"")</f>
        <v>P</v>
      </c>
      <c r="CG28" s="54">
        <f>_xlfn.IFNA(IF(CG$3="Productivity",
INDEX('Productivity Dump'!$E$4:$AJ$500,
MATCH($A28,'Productivity Dump'!$A$4:$A$500,0),
MATCH(CG$2,'Productivity Dump'!$E$3:$AJ$3,0)
),
IF(CG$3="Attendance",
INDEX('Attendance Dump'!$E$2:$AI$400,
MATCH($A28,'Attendance Dump'!$B$2:$B$400,0),
MATCH(CG$2,'Attendance Dump'!$E$1:$AI$1,0)
),
INDEX('Active Hour''s Dump'!$D$3:$AH$337,
MATCH($C28,'Active Hour''s Dump'!$A$3:$A$337,0),
MATCH(CG$2,'Active Hour''s Dump'!$D$2:$AH$2,0)
))),"")</f>
        <v>6.5</v>
      </c>
      <c r="CH28" s="13">
        <f>_xlfn.IFNA(IF(CH$3="Productivity",
INDEX('Productivity Dump'!$E$4:$AJ$500,
MATCH($A28,'Productivity Dump'!$A$4:$A$500,0),
MATCH(CH$2,'Productivity Dump'!$E$3:$AJ$3,0)
),
IF(CH$3="Attendance",
INDEX('Attendance Dump'!$E$2:$AI$400,
MATCH($A28,'Attendance Dump'!$B$2:$B$400,0),
MATCH(CH$2,'Attendance Dump'!$E$1:$AI$1,0)
),
INDEX('Active Hour''s Dump'!$D$3:$AH$337,
MATCH($C28,'Active Hour''s Dump'!$A$3:$A$337,0),
MATCH(CH$2,'Active Hour''s Dump'!$D$2:$AH$2,0)
))),"")</f>
        <v>942.38800000000003</v>
      </c>
      <c r="CI28" s="13" t="str">
        <f>_xlfn.IFNA(IF(CI$3="Productivity",
INDEX('Productivity Dump'!$E$4:$AJ$500,
MATCH($A28,'Productivity Dump'!$A$4:$A$500,0),
MATCH(CI$2,'Productivity Dump'!$E$3:$AJ$3,0)
),
IF(CI$3="Attendance",
INDEX('Attendance Dump'!$E$2:$AI$400,
MATCH($A28,'Attendance Dump'!$B$2:$B$400,0),
MATCH(CI$2,'Attendance Dump'!$E$1:$AI$1,0)
),
INDEX('Active Hour''s Dump'!$D$3:$AH$337,
MATCH($C28,'Active Hour''s Dump'!$A$3:$A$337,0),
MATCH(CI$2,'Active Hour''s Dump'!$D$2:$AH$2,0)
))),"")</f>
        <v>P</v>
      </c>
      <c r="CJ28" s="54">
        <f>_xlfn.IFNA(IF(CJ$3="Productivity",
INDEX('Productivity Dump'!$E$4:$AJ$500,
MATCH($A28,'Productivity Dump'!$A$4:$A$500,0),
MATCH(CJ$2,'Productivity Dump'!$E$3:$AJ$3,0)
),
IF(CJ$3="Attendance",
INDEX('Attendance Dump'!$E$2:$AI$400,
MATCH($A28,'Attendance Dump'!$B$2:$B$400,0),
MATCH(CJ$2,'Attendance Dump'!$E$1:$AI$1,0)
),
INDEX('Active Hour''s Dump'!$D$3:$AH$337,
MATCH($C28,'Active Hour''s Dump'!$A$3:$A$337,0),
MATCH(CJ$2,'Active Hour''s Dump'!$D$2:$AH$2,0)
))),"")</f>
        <v>9</v>
      </c>
      <c r="CK28" s="13">
        <f>_xlfn.IFNA(IF(CK$3="Productivity",
INDEX('Productivity Dump'!$E$4:$AJ$500,
MATCH($A28,'Productivity Dump'!$A$4:$A$500,0),
MATCH(CK$2,'Productivity Dump'!$E$3:$AJ$3,0)
),
IF(CK$3="Attendance",
INDEX('Attendance Dump'!$E$2:$AI$400,
MATCH($A28,'Attendance Dump'!$B$2:$B$400,0),
MATCH(CK$2,'Attendance Dump'!$E$1:$AI$1,0)
),
INDEX('Active Hour''s Dump'!$D$3:$AH$337,
MATCH($C28,'Active Hour''s Dump'!$A$3:$A$337,0),
MATCH(CK$2,'Active Hour''s Dump'!$D$2:$AH$2,0)
))),"")</f>
        <v>1254.5729999999999</v>
      </c>
      <c r="CL28" s="13" t="str">
        <f>_xlfn.IFNA(IF(CL$3="Productivity",
INDEX('Productivity Dump'!$E$4:$AJ$500,
MATCH($A28,'Productivity Dump'!$A$4:$A$500,0),
MATCH(CL$2,'Productivity Dump'!$E$3:$AJ$3,0)
),
IF(CL$3="Attendance",
INDEX('Attendance Dump'!$E$2:$AI$400,
MATCH($A28,'Attendance Dump'!$B$2:$B$400,0),
MATCH(CL$2,'Attendance Dump'!$E$1:$AI$1,0)
),
INDEX('Active Hour''s Dump'!$D$3:$AH$337,
MATCH($C28,'Active Hour''s Dump'!$A$3:$A$337,0),
MATCH(CL$2,'Active Hour''s Dump'!$D$2:$AH$2,0)
))),"")</f>
        <v>P</v>
      </c>
      <c r="CM28" s="54">
        <f>_xlfn.IFNA(IF(CM$3="Productivity",
INDEX('Productivity Dump'!$E$4:$AJ$500,
MATCH($A28,'Productivity Dump'!$A$4:$A$500,0),
MATCH(CM$2,'Productivity Dump'!$E$3:$AJ$3,0)
),
IF(CM$3="Attendance",
INDEX('Attendance Dump'!$E$2:$AI$400,
MATCH($A28,'Attendance Dump'!$B$2:$B$400,0),
MATCH(CM$2,'Attendance Dump'!$E$1:$AI$1,0)
),
INDEX('Active Hour''s Dump'!$D$3:$AH$337,
MATCH($C28,'Active Hour''s Dump'!$A$3:$A$337,0),
MATCH(CM$2,'Active Hour''s Dump'!$D$2:$AH$2,0)
))),"")</f>
        <v>9.4166666666666696</v>
      </c>
      <c r="CN28" s="13">
        <f>_xlfn.IFNA(IF(CN$3="Productivity",
INDEX('Productivity Dump'!$E$4:$AJ$500,
MATCH($A28,'Productivity Dump'!$A$4:$A$500,0),
MATCH(CN$2,'Productivity Dump'!$E$3:$AJ$3,0)
),
IF(CN$3="Attendance",
INDEX('Attendance Dump'!$E$2:$AI$400,
MATCH($A28,'Attendance Dump'!$B$2:$B$400,0),
MATCH(CN$2,'Attendance Dump'!$E$1:$AI$1,0)
),
INDEX('Active Hour''s Dump'!$D$3:$AH$337,
MATCH($C28,'Active Hour''s Dump'!$A$3:$A$337,0),
MATCH(CN$2,'Active Hour''s Dump'!$D$2:$AH$2,0)
))),"")</f>
        <v>0</v>
      </c>
      <c r="CO28" s="13">
        <f>_xlfn.IFNA(IF(CO$3="Productivity",
INDEX('Productivity Dump'!$E$4:$AJ$500,
MATCH($A28,'Productivity Dump'!$A$4:$A$500,0),
MATCH(CO$2,'Productivity Dump'!$E$3:$AJ$3,0)
),
IF(CO$3="Attendance",
INDEX('Attendance Dump'!$E$2:$AI$400,
MATCH($A28,'Attendance Dump'!$B$2:$B$400,0),
MATCH(CO$2,'Attendance Dump'!$E$1:$AI$1,0)
),
INDEX('Active Hour''s Dump'!$D$3:$AH$337,
MATCH($C28,'Active Hour''s Dump'!$A$3:$A$337,0),
MATCH(CO$2,'Active Hour''s Dump'!$D$2:$AH$2,0)
))),"")</f>
        <v>0</v>
      </c>
      <c r="CP28" s="54">
        <f>_xlfn.IFNA(IF(CP$3="Productivity",
INDEX('Productivity Dump'!$E$4:$AJ$500,
MATCH($A28,'Productivity Dump'!$A$4:$A$500,0),
MATCH(CP$2,'Productivity Dump'!$E$3:$AJ$3,0)
),
IF(CP$3="Attendance",
INDEX('Attendance Dump'!$E$2:$AI$400,
MATCH($A28,'Attendance Dump'!$B$2:$B$400,0),
MATCH(CP$2,'Attendance Dump'!$E$1:$AI$1,0)
),
INDEX('Active Hour''s Dump'!$D$3:$AH$337,
MATCH($C28,'Active Hour''s Dump'!$A$3:$A$337,0),
MATCH(CP$2,'Active Hour''s Dump'!$D$2:$AH$2,0)
))),"")</f>
        <v>0</v>
      </c>
      <c r="CQ28" s="13">
        <f>_xlfn.IFNA(IF(CQ$3="Productivity",
INDEX('Productivity Dump'!$E$4:$AJ$500,
MATCH($A28,'Productivity Dump'!$A$4:$A$500,0),
MATCH(CQ$2,'Productivity Dump'!$E$3:$AJ$3,0)
),
IF(CQ$3="Attendance",
INDEX('Attendance Dump'!$E$2:$AI$400,
MATCH($A28,'Attendance Dump'!$B$2:$B$400,0),
MATCH(CQ$2,'Attendance Dump'!$E$1:$AI$1,0)
),
INDEX('Active Hour''s Dump'!$D$3:$AH$337,
MATCH($C28,'Active Hour''s Dump'!$A$3:$A$337,0),
MATCH(CQ$2,'Active Hour''s Dump'!$D$2:$AH$2,0)
))),"")</f>
        <v>0</v>
      </c>
      <c r="CR28" s="13">
        <f>_xlfn.IFNA(IF(CR$3="Productivity",
INDEX('Productivity Dump'!$E$4:$AJ$500,
MATCH($A28,'Productivity Dump'!$A$4:$A$500,0),
MATCH(CR$2,'Productivity Dump'!$E$3:$AJ$3,0)
),
IF(CR$3="Attendance",
INDEX('Attendance Dump'!$E$2:$AI$400,
MATCH($A28,'Attendance Dump'!$B$2:$B$400,0),
MATCH(CR$2,'Attendance Dump'!$E$1:$AI$1,0)
),
INDEX('Active Hour''s Dump'!$D$3:$AH$337,
MATCH($C28,'Active Hour''s Dump'!$A$3:$A$337,0),
MATCH(CR$2,'Active Hour''s Dump'!$D$2:$AH$2,0)
))),"")</f>
        <v>0</v>
      </c>
      <c r="CS28" s="54">
        <f>_xlfn.IFNA(IF(CS$3="Productivity",
INDEX('Productivity Dump'!$E$4:$AJ$500,
MATCH($A28,'Productivity Dump'!$A$4:$A$500,0),
MATCH(CS$2,'Productivity Dump'!$E$3:$AJ$3,0)
),
IF(CS$3="Attendance",
INDEX('Attendance Dump'!$E$2:$AI$400,
MATCH($A28,'Attendance Dump'!$B$2:$B$400,0),
MATCH(CS$2,'Attendance Dump'!$E$1:$AI$1,0)
),
INDEX('Active Hour''s Dump'!$D$3:$AH$337,
MATCH($C28,'Active Hour''s Dump'!$A$3:$A$337,0),
MATCH(CS$2,'Active Hour''s Dump'!$D$2:$AH$2,0)
))),"")</f>
        <v>0</v>
      </c>
      <c r="CT28" s="13">
        <f>_xlfn.IFNA(IF(CT$3="Productivity",
INDEX('Productivity Dump'!$E$4:$AJ$500,
MATCH($A28,'Productivity Dump'!$A$4:$A$500,0),
MATCH(CT$2,'Productivity Dump'!$E$3:$AJ$3,0)
),
IF(CT$3="Attendance",
INDEX('Attendance Dump'!$E$2:$AI$400,
MATCH($A28,'Attendance Dump'!$B$2:$B$400,0),
MATCH(CT$2,'Attendance Dump'!$E$1:$AI$1,0)
),
INDEX('Active Hour''s Dump'!$D$3:$AH$337,
MATCH($C28,'Active Hour''s Dump'!$A$3:$A$337,0),
MATCH(CT$2,'Active Hour''s Dump'!$D$2:$AH$2,0)
))),"")</f>
        <v>0</v>
      </c>
      <c r="CU28" s="13">
        <f>_xlfn.IFNA(IF(CU$3="Productivity",
INDEX('Productivity Dump'!$E$4:$AJ$500,
MATCH($A28,'Productivity Dump'!$A$4:$A$500,0),
MATCH(CU$2,'Productivity Dump'!$E$3:$AJ$3,0)
),
IF(CU$3="Attendance",
INDEX('Attendance Dump'!$E$2:$AI$400,
MATCH($A28,'Attendance Dump'!$B$2:$B$400,0),
MATCH(CU$2,'Attendance Dump'!$E$1:$AI$1,0)
),
INDEX('Active Hour''s Dump'!$D$3:$AH$337,
MATCH($C28,'Active Hour''s Dump'!$A$3:$A$337,0),
MATCH(CU$2,'Active Hour''s Dump'!$D$2:$AH$2,0)
))),"")</f>
        <v>0</v>
      </c>
      <c r="CV28" s="54">
        <f>_xlfn.IFNA(IF(CV$3="Productivity",
INDEX('Productivity Dump'!$E$4:$AJ$500,
MATCH($A28,'Productivity Dump'!$A$4:$A$500,0),
MATCH(CV$2,'Productivity Dump'!$E$3:$AJ$3,0)
),
IF(CV$3="Attendance",
INDEX('Attendance Dump'!$E$2:$AI$400,
MATCH($A28,'Attendance Dump'!$B$2:$B$400,0),
MATCH(CV$2,'Attendance Dump'!$E$1:$AI$1,0)
),
INDEX('Active Hour''s Dump'!$D$3:$AH$337,
MATCH($C28,'Active Hour''s Dump'!$A$3:$A$337,0),
MATCH(CV$2,'Active Hour''s Dump'!$D$2:$AH$2,0)
))),"")</f>
        <v>0</v>
      </c>
      <c r="CW28" s="13"/>
      <c r="CX28" s="13"/>
      <c r="CY28" s="54"/>
      <c r="DA28" s="57">
        <f t="shared" si="59"/>
        <v>208.16666666666649</v>
      </c>
      <c r="DB28" s="35">
        <f t="shared" si="63"/>
        <v>25113.047999999999</v>
      </c>
      <c r="DC28" s="35">
        <f t="shared" si="64"/>
        <v>0</v>
      </c>
      <c r="DD28" s="35">
        <f t="shared" ca="1" si="60"/>
        <v>0</v>
      </c>
      <c r="DF28" s="32" cm="1">
        <f t="array" ref="DF28">SUMPRODUCT(
    (MOD(COLUMN(H28:CV28) - COLUMN(H28), 3) = 0) *
    (H28:CV28 = 0) *
    (I28:CW28 = "P") *
    (COUNTIF(UKHoliday, H$2:CV$2) = 0)
)</f>
        <v>0</v>
      </c>
      <c r="DG28" s="33" cm="1">
        <f t="array" ref="DG28">SUMPRODUCT(
  (MOD(COLUMN(H28:CV28) - COLUMN(H28), 3) = 0) *
  (H28:CV28 &gt; 0) *
  (H28:CV28 &lt; 0.5 * IF(((WEEKDAY(H$2:CV$2, 2) = 1) + (WEEKDAY(H$2:CV$2, 2) = 6)), G28, F28)) *
  (I28:CW28 = "P") *
  (COUNTIF(UKHoliday, H$2:CV$2) = 0)
)</f>
        <v>0</v>
      </c>
      <c r="DH28" s="33" cm="1">
        <f t="array" ref="DH28">SUMPRODUCT(
  (MOD(COLUMN(H28:CV28) - COLUMN(H28), 3) = 0) *
  (H28:CV28 &gt; 0.5 * IF(((WEEKDAY(H$2:CV$2, 2) = 1) + (WEEKDAY(H$2:CV$2, 2) = 6)), $G28, $F28)) *
  (H28:CV28 &lt; 0.8 * IF(((WEEKDAY(H$2:CV$2, 2) = 1) + (WEEKDAY(H$2:CV$2, 2) = 6)), $G28, $F28)) *
  (I28:CW28 = "P") *
  (COUNTIF(UKHoliday, H$2:CV$2) = 0)
)</f>
        <v>0</v>
      </c>
      <c r="DI28" s="33" cm="1">
        <f t="array" ref="DI28">SUMPRODUCT(
  (MOD(COLUMN(H28:CV28) - COLUMN(H28), 3) = 0) *
  (H28:CV28 &gt; 0.8 * IF(((WEEKDAY(H$2:CV$2, 2) = 1) + (WEEKDAY(H$2:CV$2, 2) = 6)), $G28, $F28)) *
  (H28:CV28 &lt; 1 * IF(((WEEKDAY(H$2:CV$2, 2) = 1) + (WEEKDAY(H$2:CV$2, 2) = 6)), $G28, $F28)) *
  (I28:CW28 = "P") *
  (COUNTIF(UKHoliday, H$2:CV$2) = 0)
)</f>
        <v>3</v>
      </c>
    </row>
    <row r="29" spans="1:113" x14ac:dyDescent="0.3">
      <c r="A29" s="8" t="s">
        <v>54</v>
      </c>
      <c r="B29" s="8" t="s">
        <v>906</v>
      </c>
      <c r="C29" s="9" t="s">
        <v>609</v>
      </c>
      <c r="D29" s="62" t="s">
        <v>944</v>
      </c>
      <c r="E29" s="35">
        <v>22000</v>
      </c>
      <c r="F29" s="35">
        <f t="shared" si="61"/>
        <v>1100</v>
      </c>
      <c r="G29" s="35">
        <f t="shared" si="62"/>
        <v>550</v>
      </c>
      <c r="H29" s="13">
        <f>_xlfn.IFNA(IF(H$3="Productivity",
INDEX('Productivity Dump'!$E$4:$AJ$500,
MATCH($A29,'Productivity Dump'!$A$4:$A$500,0),
MATCH(H$2,'Productivity Dump'!$E$3:$AJ$3,0)
),
IF(H$3="Attendance",
INDEX('Attendance Dump'!$E$2:$AI$400,
MATCH($A29,'Attendance Dump'!$B$2:$B$400,0),
MATCH(H$2,'Attendance Dump'!$E$1:$AI$1,0)
),
INDEX('Active Hour''s Dump'!$D$3:$AH$337,
MATCH($C29,'Active Hour''s Dump'!$A$3:$A$337,0),
MATCH(H$2,'Active Hour''s Dump'!$D$2:$AH$2,0)
))),"")</f>
        <v>1101.3340000000001</v>
      </c>
      <c r="I29" s="13" t="str">
        <f>_xlfn.IFNA(IF(I$3="Productivity",
INDEX('Productivity Dump'!$E$4:$AJ$500,
MATCH($A29,'Productivity Dump'!$A$4:$A$500,0),
MATCH(I$2,'Productivity Dump'!$E$3:$AJ$3,0)
),
IF(I$3="Attendance",
INDEX('Attendance Dump'!$E$2:$AI$400,
MATCH($A29,'Attendance Dump'!$B$2:$B$400,0),
MATCH(I$2,'Attendance Dump'!$E$1:$AI$1,0)
),
INDEX('Active Hour''s Dump'!$D$3:$AH$337,
MATCH($C29,'Active Hour''s Dump'!$A$3:$A$337,0),
MATCH(I$2,'Active Hour''s Dump'!$D$2:$AH$2,0)
))),"")</f>
        <v>P</v>
      </c>
      <c r="J29" s="54">
        <f>_xlfn.IFNA(IF(J$3="Productivity",
INDEX('Productivity Dump'!$E$4:$AJ$500,
MATCH($A29,'Productivity Dump'!$A$4:$A$500,0),
MATCH(J$2,'Productivity Dump'!$E$3:$AJ$3,0)
),
IF(J$3="Attendance",
INDEX('Attendance Dump'!$E$2:$AI$400,
MATCH($A29,'Attendance Dump'!$B$2:$B$400,0),
MATCH(J$2,'Attendance Dump'!$E$1:$AI$1,0)
),
INDEX('Active Hour''s Dump'!$D$3:$AH$337,
MATCH($C29,'Active Hour''s Dump'!$A$3:$A$337,0),
MATCH(J$2,'Active Hour''s Dump'!$D$2:$AH$2,0)
))),"")</f>
        <v>12.1666666666667</v>
      </c>
      <c r="K29" s="13">
        <f>_xlfn.IFNA(IF(K$3="Productivity",
INDEX('Productivity Dump'!$E$4:$AJ$500,
MATCH($A29,'Productivity Dump'!$A$4:$A$500,0),
MATCH(K$2,'Productivity Dump'!$E$3:$AJ$3,0)
),
IF(K$3="Attendance",
INDEX('Attendance Dump'!$E$2:$AI$400,
MATCH($A29,'Attendance Dump'!$B$2:$B$400,0),
MATCH(K$2,'Attendance Dump'!$E$1:$AI$1,0)
),
INDEX('Active Hour''s Dump'!$D$3:$AH$337,
MATCH($C29,'Active Hour''s Dump'!$A$3:$A$337,0),
MATCH(K$2,'Active Hour''s Dump'!$D$2:$AH$2,0)
))),"")</f>
        <v>1105.0410000000004</v>
      </c>
      <c r="L29" s="13" t="str">
        <f>_xlfn.IFNA(IF(L$3="Productivity",
INDEX('Productivity Dump'!$E$4:$AJ$500,
MATCH($A29,'Productivity Dump'!$A$4:$A$500,0),
MATCH(L$2,'Productivity Dump'!$E$3:$AJ$3,0)
),
IF(L$3="Attendance",
INDEX('Attendance Dump'!$E$2:$AI$400,
MATCH($A29,'Attendance Dump'!$B$2:$B$400,0),
MATCH(L$2,'Attendance Dump'!$E$1:$AI$1,0)
),
INDEX('Active Hour''s Dump'!$D$3:$AH$337,
MATCH($C29,'Active Hour''s Dump'!$A$3:$A$337,0),
MATCH(L$2,'Active Hour''s Dump'!$D$2:$AH$2,0)
))),"")</f>
        <v>P</v>
      </c>
      <c r="M29" s="54">
        <f>_xlfn.IFNA(IF(M$3="Productivity",
INDEX('Productivity Dump'!$E$4:$AJ$500,
MATCH($A29,'Productivity Dump'!$A$4:$A$500,0),
MATCH(M$2,'Productivity Dump'!$E$3:$AJ$3,0)
),
IF(M$3="Attendance",
INDEX('Attendance Dump'!$E$2:$AI$400,
MATCH($A29,'Attendance Dump'!$B$2:$B$400,0),
MATCH(M$2,'Attendance Dump'!$E$1:$AI$1,0)
),
INDEX('Active Hour''s Dump'!$D$3:$AH$337,
MATCH($C29,'Active Hour''s Dump'!$A$3:$A$337,0),
MATCH(M$2,'Active Hour''s Dump'!$D$2:$AH$2,0)
))),"")</f>
        <v>13.1666666666667</v>
      </c>
      <c r="N29" s="13">
        <f>_xlfn.IFNA(IF(N$3="Productivity",
INDEX('Productivity Dump'!$E$4:$AJ$500,
MATCH($A29,'Productivity Dump'!$A$4:$A$500,0),
MATCH(N$2,'Productivity Dump'!$E$3:$AJ$3,0)
),
IF(N$3="Attendance",
INDEX('Attendance Dump'!$E$2:$AI$400,
MATCH($A29,'Attendance Dump'!$B$2:$B$400,0),
MATCH(N$2,'Attendance Dump'!$E$1:$AI$1,0)
),
INDEX('Active Hour''s Dump'!$D$3:$AH$337,
MATCH($C29,'Active Hour''s Dump'!$A$3:$A$337,0),
MATCH(N$2,'Active Hour''s Dump'!$D$2:$AH$2,0)
))),"")</f>
        <v>446.27499999999998</v>
      </c>
      <c r="O29" s="13" t="str">
        <f>_xlfn.IFNA(IF(O$3="Productivity",
INDEX('Productivity Dump'!$E$4:$AJ$500,
MATCH($A29,'Productivity Dump'!$A$4:$A$500,0),
MATCH(O$2,'Productivity Dump'!$E$3:$AJ$3,0)
),
IF(O$3="Attendance",
INDEX('Attendance Dump'!$E$2:$AI$400,
MATCH($A29,'Attendance Dump'!$B$2:$B$400,0),
MATCH(O$2,'Attendance Dump'!$E$1:$AI$1,0)
),
INDEX('Active Hour''s Dump'!$D$3:$AH$337,
MATCH($C29,'Active Hour''s Dump'!$A$3:$A$337,0),
MATCH(O$2,'Active Hour''s Dump'!$D$2:$AH$2,0)
))),"")</f>
        <v>P</v>
      </c>
      <c r="P29" s="54">
        <f>_xlfn.IFNA(IF(P$3="Productivity",
INDEX('Productivity Dump'!$E$4:$AJ$500,
MATCH($A29,'Productivity Dump'!$A$4:$A$500,0),
MATCH(P$2,'Productivity Dump'!$E$3:$AJ$3,0)
),
IF(P$3="Attendance",
INDEX('Attendance Dump'!$E$2:$AI$400,
MATCH($A29,'Attendance Dump'!$B$2:$B$400,0),
MATCH(P$2,'Attendance Dump'!$E$1:$AI$1,0)
),
INDEX('Active Hour''s Dump'!$D$3:$AH$337,
MATCH($C29,'Active Hour''s Dump'!$A$3:$A$337,0),
MATCH(P$2,'Active Hour''s Dump'!$D$2:$AH$2,0)
))),"")</f>
        <v>4.8333333333333304</v>
      </c>
      <c r="Q29" s="13">
        <f>_xlfn.IFNA(IF(Q$3="Productivity",
INDEX('Productivity Dump'!$E$4:$AJ$500,
MATCH($A29,'Productivity Dump'!$A$4:$A$500,0),
MATCH(Q$2,'Productivity Dump'!$E$3:$AJ$3,0)
),
IF(Q$3="Attendance",
INDEX('Attendance Dump'!$E$2:$AI$400,
MATCH($A29,'Attendance Dump'!$B$2:$B$400,0),
MATCH(Q$2,'Attendance Dump'!$E$1:$AI$1,0)
),
INDEX('Active Hour''s Dump'!$D$3:$AH$337,
MATCH($C29,'Active Hour''s Dump'!$A$3:$A$337,0),
MATCH(Q$2,'Active Hour''s Dump'!$D$2:$AH$2,0)
))),"")</f>
        <v>0</v>
      </c>
      <c r="R29" s="13" t="str">
        <f>_xlfn.IFNA(IF(R$3="Productivity",
INDEX('Productivity Dump'!$E$4:$AJ$500,
MATCH($A29,'Productivity Dump'!$A$4:$A$500,0),
MATCH(R$2,'Productivity Dump'!$E$3:$AJ$3,0)
),
IF(R$3="Attendance",
INDEX('Attendance Dump'!$E$2:$AI$400,
MATCH($A29,'Attendance Dump'!$B$2:$B$400,0),
MATCH(R$2,'Attendance Dump'!$E$1:$AI$1,0)
),
INDEX('Active Hour''s Dump'!$D$3:$AH$337,
MATCH($C29,'Active Hour''s Dump'!$A$3:$A$337,0),
MATCH(R$2,'Active Hour''s Dump'!$D$2:$AH$2,0)
))),"")</f>
        <v>WO</v>
      </c>
      <c r="S29" s="54">
        <f>_xlfn.IFNA(IF(S$3="Productivity",
INDEX('Productivity Dump'!$E$4:$AJ$500,
MATCH($A29,'Productivity Dump'!$A$4:$A$500,0),
MATCH(S$2,'Productivity Dump'!$E$3:$AJ$3,0)
),
IF(S$3="Attendance",
INDEX('Attendance Dump'!$E$2:$AI$400,
MATCH($A29,'Attendance Dump'!$B$2:$B$400,0),
MATCH(S$2,'Attendance Dump'!$E$1:$AI$1,0)
),
INDEX('Active Hour''s Dump'!$D$3:$AH$337,
MATCH($C29,'Active Hour''s Dump'!$A$3:$A$337,0),
MATCH(S$2,'Active Hour''s Dump'!$D$2:$AH$2,0)
))),"")</f>
        <v>0</v>
      </c>
      <c r="T29" s="13">
        <f>_xlfn.IFNA(IF(T$3="Productivity",
INDEX('Productivity Dump'!$E$4:$AJ$500,
MATCH($A29,'Productivity Dump'!$A$4:$A$500,0),
MATCH(T$2,'Productivity Dump'!$E$3:$AJ$3,0)
),
IF(T$3="Attendance",
INDEX('Attendance Dump'!$E$2:$AI$400,
MATCH($A29,'Attendance Dump'!$B$2:$B$400,0),
MATCH(T$2,'Attendance Dump'!$E$1:$AI$1,0)
),
INDEX('Active Hour''s Dump'!$D$3:$AH$337,
MATCH($C29,'Active Hour''s Dump'!$A$3:$A$337,0),
MATCH(T$2,'Active Hour''s Dump'!$D$2:$AH$2,0)
))),"")</f>
        <v>530.18299999999988</v>
      </c>
      <c r="U29" s="13" t="str">
        <f>_xlfn.IFNA(IF(U$3="Productivity",
INDEX('Productivity Dump'!$E$4:$AJ$500,
MATCH($A29,'Productivity Dump'!$A$4:$A$500,0),
MATCH(U$2,'Productivity Dump'!$E$3:$AJ$3,0)
),
IF(U$3="Attendance",
INDEX('Attendance Dump'!$E$2:$AI$400,
MATCH($A29,'Attendance Dump'!$B$2:$B$400,0),
MATCH(U$2,'Attendance Dump'!$E$1:$AI$1,0)
),
INDEX('Active Hour''s Dump'!$D$3:$AH$337,
MATCH($C29,'Active Hour''s Dump'!$A$3:$A$337,0),
MATCH(U$2,'Active Hour''s Dump'!$D$2:$AH$2,0)
))),"")</f>
        <v>P</v>
      </c>
      <c r="V29" s="54">
        <f>_xlfn.IFNA(IF(V$3="Productivity",
INDEX('Productivity Dump'!$E$4:$AJ$500,
MATCH($A29,'Productivity Dump'!$A$4:$A$500,0),
MATCH(V$2,'Productivity Dump'!$E$3:$AJ$3,0)
),
IF(V$3="Attendance",
INDEX('Attendance Dump'!$E$2:$AI$400,
MATCH($A29,'Attendance Dump'!$B$2:$B$400,0),
MATCH(V$2,'Attendance Dump'!$E$1:$AI$1,0)
),
INDEX('Active Hour''s Dump'!$D$3:$AH$337,
MATCH($C29,'Active Hour''s Dump'!$A$3:$A$337,0),
MATCH(V$2,'Active Hour''s Dump'!$D$2:$AH$2,0)
))),"")</f>
        <v>6.1666666666666696</v>
      </c>
      <c r="W29" s="13">
        <f>_xlfn.IFNA(IF(W$3="Productivity",
INDEX('Productivity Dump'!$E$4:$AJ$500,
MATCH($A29,'Productivity Dump'!$A$4:$A$500,0),
MATCH(W$2,'Productivity Dump'!$E$3:$AJ$3,0)
),
IF(W$3="Attendance",
INDEX('Attendance Dump'!$E$2:$AI$400,
MATCH($A29,'Attendance Dump'!$B$2:$B$400,0),
MATCH(W$2,'Attendance Dump'!$E$1:$AI$1,0)
),
INDEX('Active Hour''s Dump'!$D$3:$AH$337,
MATCH($C29,'Active Hour''s Dump'!$A$3:$A$337,0),
MATCH(W$2,'Active Hour''s Dump'!$D$2:$AH$2,0)
))),"")</f>
        <v>1100.32</v>
      </c>
      <c r="X29" s="13" t="str">
        <f>_xlfn.IFNA(IF(X$3="Productivity",
INDEX('Productivity Dump'!$E$4:$AJ$500,
MATCH($A29,'Productivity Dump'!$A$4:$A$500,0),
MATCH(X$2,'Productivity Dump'!$E$3:$AJ$3,0)
),
IF(X$3="Attendance",
INDEX('Attendance Dump'!$E$2:$AI$400,
MATCH($A29,'Attendance Dump'!$B$2:$B$400,0),
MATCH(X$2,'Attendance Dump'!$E$1:$AI$1,0)
),
INDEX('Active Hour''s Dump'!$D$3:$AH$337,
MATCH($C29,'Active Hour''s Dump'!$A$3:$A$337,0),
MATCH(X$2,'Active Hour''s Dump'!$D$2:$AH$2,0)
))),"")</f>
        <v>P</v>
      </c>
      <c r="Y29" s="54">
        <f>_xlfn.IFNA(IF(Y$3="Productivity",
INDEX('Productivity Dump'!$E$4:$AJ$500,
MATCH($A29,'Productivity Dump'!$A$4:$A$500,0),
MATCH(Y$2,'Productivity Dump'!$E$3:$AJ$3,0)
),
IF(Y$3="Attendance",
INDEX('Attendance Dump'!$E$2:$AI$400,
MATCH($A29,'Attendance Dump'!$B$2:$B$400,0),
MATCH(Y$2,'Attendance Dump'!$E$1:$AI$1,0)
),
INDEX('Active Hour''s Dump'!$D$3:$AH$337,
MATCH($C29,'Active Hour''s Dump'!$A$3:$A$337,0),
MATCH(Y$2,'Active Hour''s Dump'!$D$2:$AH$2,0)
))),"")</f>
        <v>13</v>
      </c>
      <c r="Z29" s="13">
        <f>_xlfn.IFNA(IF(Z$3="Productivity",
INDEX('Productivity Dump'!$E$4:$AJ$500,
MATCH($A29,'Productivity Dump'!$A$4:$A$500,0),
MATCH(Z$2,'Productivity Dump'!$E$3:$AJ$3,0)
),
IF(Z$3="Attendance",
INDEX('Attendance Dump'!$E$2:$AI$400,
MATCH($A29,'Attendance Dump'!$B$2:$B$400,0),
MATCH(Z$2,'Attendance Dump'!$E$1:$AI$1,0)
),
INDEX('Active Hour''s Dump'!$D$3:$AH$337,
MATCH($C29,'Active Hour''s Dump'!$A$3:$A$337,0),
MATCH(Z$2,'Active Hour''s Dump'!$D$2:$AH$2,0)
))),"")</f>
        <v>1132.373</v>
      </c>
      <c r="AA29" s="13" t="str">
        <f>_xlfn.IFNA(IF(AA$3="Productivity",
INDEX('Productivity Dump'!$E$4:$AJ$500,
MATCH($A29,'Productivity Dump'!$A$4:$A$500,0),
MATCH(AA$2,'Productivity Dump'!$E$3:$AJ$3,0)
),
IF(AA$3="Attendance",
INDEX('Attendance Dump'!$E$2:$AI$400,
MATCH($A29,'Attendance Dump'!$B$2:$B$400,0),
MATCH(AA$2,'Attendance Dump'!$E$1:$AI$1,0)
),
INDEX('Active Hour''s Dump'!$D$3:$AH$337,
MATCH($C29,'Active Hour''s Dump'!$A$3:$A$337,0),
MATCH(AA$2,'Active Hour''s Dump'!$D$2:$AH$2,0)
))),"")</f>
        <v>P</v>
      </c>
      <c r="AB29" s="54">
        <f>_xlfn.IFNA(IF(AB$3="Productivity",
INDEX('Productivity Dump'!$E$4:$AJ$500,
MATCH($A29,'Productivity Dump'!$A$4:$A$500,0),
MATCH(AB$2,'Productivity Dump'!$E$3:$AJ$3,0)
),
IF(AB$3="Attendance",
INDEX('Attendance Dump'!$E$2:$AI$400,
MATCH($A29,'Attendance Dump'!$B$2:$B$400,0),
MATCH(AB$2,'Attendance Dump'!$E$1:$AI$1,0)
),
INDEX('Active Hour''s Dump'!$D$3:$AH$337,
MATCH($C29,'Active Hour''s Dump'!$A$3:$A$337,0),
MATCH(AB$2,'Active Hour''s Dump'!$D$2:$AH$2,0)
))),"")</f>
        <v>13.6666666666667</v>
      </c>
      <c r="AC29" s="13">
        <f>_xlfn.IFNA(IF(AC$3="Productivity",
INDEX('Productivity Dump'!$E$4:$AJ$500,
MATCH($A29,'Productivity Dump'!$A$4:$A$500,0),
MATCH(AC$2,'Productivity Dump'!$E$3:$AJ$3,0)
),
IF(AC$3="Attendance",
INDEX('Attendance Dump'!$E$2:$AI$400,
MATCH($A29,'Attendance Dump'!$B$2:$B$400,0),
MATCH(AC$2,'Attendance Dump'!$E$1:$AI$1,0)
),
INDEX('Active Hour''s Dump'!$D$3:$AH$337,
MATCH($C29,'Active Hour''s Dump'!$A$3:$A$337,0),
MATCH(AC$2,'Active Hour''s Dump'!$D$2:$AH$2,0)
))),"")</f>
        <v>1124.3509999999999</v>
      </c>
      <c r="AD29" s="13" t="str">
        <f>_xlfn.IFNA(IF(AD$3="Productivity",
INDEX('Productivity Dump'!$E$4:$AJ$500,
MATCH($A29,'Productivity Dump'!$A$4:$A$500,0),
MATCH(AD$2,'Productivity Dump'!$E$3:$AJ$3,0)
),
IF(AD$3="Attendance",
INDEX('Attendance Dump'!$E$2:$AI$400,
MATCH($A29,'Attendance Dump'!$B$2:$B$400,0),
MATCH(AD$2,'Attendance Dump'!$E$1:$AI$1,0)
),
INDEX('Active Hour''s Dump'!$D$3:$AH$337,
MATCH($C29,'Active Hour''s Dump'!$A$3:$A$337,0),
MATCH(AD$2,'Active Hour''s Dump'!$D$2:$AH$2,0)
))),"")</f>
        <v>P</v>
      </c>
      <c r="AE29" s="54">
        <f>_xlfn.IFNA(IF(AE$3="Productivity",
INDEX('Productivity Dump'!$E$4:$AJ$500,
MATCH($A29,'Productivity Dump'!$A$4:$A$500,0),
MATCH(AE$2,'Productivity Dump'!$E$3:$AJ$3,0)
),
IF(AE$3="Attendance",
INDEX('Attendance Dump'!$E$2:$AI$400,
MATCH($A29,'Attendance Dump'!$B$2:$B$400,0),
MATCH(AE$2,'Attendance Dump'!$E$1:$AI$1,0)
),
INDEX('Active Hour''s Dump'!$D$3:$AH$337,
MATCH($C29,'Active Hour''s Dump'!$A$3:$A$337,0),
MATCH(AE$2,'Active Hour''s Dump'!$D$2:$AH$2,0)
))),"")</f>
        <v>11.9166666666667</v>
      </c>
      <c r="AF29" s="13">
        <f>_xlfn.IFNA(IF(AF$3="Productivity",
INDEX('Productivity Dump'!$E$4:$AJ$500,
MATCH($A29,'Productivity Dump'!$A$4:$A$500,0),
MATCH(AF$2,'Productivity Dump'!$E$3:$AJ$3,0)
),
IF(AF$3="Attendance",
INDEX('Attendance Dump'!$E$2:$AI$400,
MATCH($A29,'Attendance Dump'!$B$2:$B$400,0),
MATCH(AF$2,'Attendance Dump'!$E$1:$AI$1,0)
),
INDEX('Active Hour''s Dump'!$D$3:$AH$337,
MATCH($C29,'Active Hour''s Dump'!$A$3:$A$337,0),
MATCH(AF$2,'Active Hour''s Dump'!$D$2:$AH$2,0)
))),"")</f>
        <v>1048.2460000000001</v>
      </c>
      <c r="AG29" s="13" t="str">
        <f>_xlfn.IFNA(IF(AG$3="Productivity",
INDEX('Productivity Dump'!$E$4:$AJ$500,
MATCH($A29,'Productivity Dump'!$A$4:$A$500,0),
MATCH(AG$2,'Productivity Dump'!$E$3:$AJ$3,0)
),
IF(AG$3="Attendance",
INDEX('Attendance Dump'!$E$2:$AI$400,
MATCH($A29,'Attendance Dump'!$B$2:$B$400,0),
MATCH(AG$2,'Attendance Dump'!$E$1:$AI$1,0)
),
INDEX('Active Hour''s Dump'!$D$3:$AH$337,
MATCH($C29,'Active Hour''s Dump'!$A$3:$A$337,0),
MATCH(AG$2,'Active Hour''s Dump'!$D$2:$AH$2,0)
))),"")</f>
        <v>P</v>
      </c>
      <c r="AH29" s="54">
        <f>_xlfn.IFNA(IF(AH$3="Productivity",
INDEX('Productivity Dump'!$E$4:$AJ$500,
MATCH($A29,'Productivity Dump'!$A$4:$A$500,0),
MATCH(AH$2,'Productivity Dump'!$E$3:$AJ$3,0)
),
IF(AH$3="Attendance",
INDEX('Attendance Dump'!$E$2:$AI$400,
MATCH($A29,'Attendance Dump'!$B$2:$B$400,0),
MATCH(AH$2,'Attendance Dump'!$E$1:$AI$1,0)
),
INDEX('Active Hour''s Dump'!$D$3:$AH$337,
MATCH($C29,'Active Hour''s Dump'!$A$3:$A$337,0),
MATCH(AH$2,'Active Hour''s Dump'!$D$2:$AH$2,0)
))),"")</f>
        <v>13.3333333333333</v>
      </c>
      <c r="AI29" s="13">
        <f>_xlfn.IFNA(IF(AI$3="Productivity",
INDEX('Productivity Dump'!$E$4:$AJ$500,
MATCH($A29,'Productivity Dump'!$A$4:$A$500,0),
MATCH(AI$2,'Productivity Dump'!$E$3:$AJ$3,0)
),
IF(AI$3="Attendance",
INDEX('Attendance Dump'!$E$2:$AI$400,
MATCH($A29,'Attendance Dump'!$B$2:$B$400,0),
MATCH(AI$2,'Attendance Dump'!$E$1:$AI$1,0)
),
INDEX('Active Hour''s Dump'!$D$3:$AH$337,
MATCH($C29,'Active Hour''s Dump'!$A$3:$A$337,0),
MATCH(AI$2,'Active Hour''s Dump'!$D$2:$AH$2,0)
))),"")</f>
        <v>1083.7490000000003</v>
      </c>
      <c r="AJ29" s="13" t="str">
        <f>_xlfn.IFNA(IF(AJ$3="Productivity",
INDEX('Productivity Dump'!$E$4:$AJ$500,
MATCH($A29,'Productivity Dump'!$A$4:$A$500,0),
MATCH(AJ$2,'Productivity Dump'!$E$3:$AJ$3,0)
),
IF(AJ$3="Attendance",
INDEX('Attendance Dump'!$E$2:$AI$400,
MATCH($A29,'Attendance Dump'!$B$2:$B$400,0),
MATCH(AJ$2,'Attendance Dump'!$E$1:$AI$1,0)
),
INDEX('Active Hour''s Dump'!$D$3:$AH$337,
MATCH($C29,'Active Hour''s Dump'!$A$3:$A$337,0),
MATCH(AJ$2,'Active Hour''s Dump'!$D$2:$AH$2,0)
))),"")</f>
        <v>P</v>
      </c>
      <c r="AK29" s="54">
        <f>_xlfn.IFNA(IF(AK$3="Productivity",
INDEX('Productivity Dump'!$E$4:$AJ$500,
MATCH($A29,'Productivity Dump'!$A$4:$A$500,0),
MATCH(AK$2,'Productivity Dump'!$E$3:$AJ$3,0)
),
IF(AK$3="Attendance",
INDEX('Attendance Dump'!$E$2:$AI$400,
MATCH($A29,'Attendance Dump'!$B$2:$B$400,0),
MATCH(AK$2,'Attendance Dump'!$E$1:$AI$1,0)
),
INDEX('Active Hour''s Dump'!$D$3:$AH$337,
MATCH($C29,'Active Hour''s Dump'!$A$3:$A$337,0),
MATCH(AK$2,'Active Hour''s Dump'!$D$2:$AH$2,0)
))),"")</f>
        <v>12.3333333333333</v>
      </c>
      <c r="AL29" s="13">
        <f>_xlfn.IFNA(IF(AL$3="Productivity",
INDEX('Productivity Dump'!$E$4:$AJ$500,
MATCH($A29,'Productivity Dump'!$A$4:$A$500,0),
MATCH(AL$2,'Productivity Dump'!$E$3:$AJ$3,0)
),
IF(AL$3="Attendance",
INDEX('Attendance Dump'!$E$2:$AI$400,
MATCH($A29,'Attendance Dump'!$B$2:$B$400,0),
MATCH(AL$2,'Attendance Dump'!$E$1:$AI$1,0)
),
INDEX('Active Hour''s Dump'!$D$3:$AH$337,
MATCH($C29,'Active Hour''s Dump'!$A$3:$A$337,0),
MATCH(AL$2,'Active Hour''s Dump'!$D$2:$AH$2,0)
))),"")</f>
        <v>0</v>
      </c>
      <c r="AM29" s="13" t="str">
        <f>_xlfn.IFNA(IF(AM$3="Productivity",
INDEX('Productivity Dump'!$E$4:$AJ$500,
MATCH($A29,'Productivity Dump'!$A$4:$A$500,0),
MATCH(AM$2,'Productivity Dump'!$E$3:$AJ$3,0)
),
IF(AM$3="Attendance",
INDEX('Attendance Dump'!$E$2:$AI$400,
MATCH($A29,'Attendance Dump'!$B$2:$B$400,0),
MATCH(AM$2,'Attendance Dump'!$E$1:$AI$1,0)
),
INDEX('Active Hour''s Dump'!$D$3:$AH$337,
MATCH($C29,'Active Hour''s Dump'!$A$3:$A$337,0),
MATCH(AM$2,'Active Hour''s Dump'!$D$2:$AH$2,0)
))),"")</f>
        <v>WO</v>
      </c>
      <c r="AN29" s="54">
        <f>_xlfn.IFNA(IF(AN$3="Productivity",
INDEX('Productivity Dump'!$E$4:$AJ$500,
MATCH($A29,'Productivity Dump'!$A$4:$A$500,0),
MATCH(AN$2,'Productivity Dump'!$E$3:$AJ$3,0)
),
IF(AN$3="Attendance",
INDEX('Attendance Dump'!$E$2:$AI$400,
MATCH($A29,'Attendance Dump'!$B$2:$B$400,0),
MATCH(AN$2,'Attendance Dump'!$E$1:$AI$1,0)
),
INDEX('Active Hour''s Dump'!$D$3:$AH$337,
MATCH($C29,'Active Hour''s Dump'!$A$3:$A$337,0),
MATCH(AN$2,'Active Hour''s Dump'!$D$2:$AH$2,0)
))),"")</f>
        <v>0</v>
      </c>
      <c r="AO29" s="13">
        <f>_xlfn.IFNA(IF(AO$3="Productivity",
INDEX('Productivity Dump'!$E$4:$AJ$500,
MATCH($A29,'Productivity Dump'!$A$4:$A$500,0),
MATCH(AO$2,'Productivity Dump'!$E$3:$AJ$3,0)
),
IF(AO$3="Attendance",
INDEX('Attendance Dump'!$E$2:$AI$400,
MATCH($A29,'Attendance Dump'!$B$2:$B$400,0),
MATCH(AO$2,'Attendance Dump'!$E$1:$AI$1,0)
),
INDEX('Active Hour''s Dump'!$D$3:$AH$337,
MATCH($C29,'Active Hour''s Dump'!$A$3:$A$337,0),
MATCH(AO$2,'Active Hour''s Dump'!$D$2:$AH$2,0)
))),"")</f>
        <v>600.63400000000001</v>
      </c>
      <c r="AP29" s="13" t="str">
        <f>_xlfn.IFNA(IF(AP$3="Productivity",
INDEX('Productivity Dump'!$E$4:$AJ$500,
MATCH($A29,'Productivity Dump'!$A$4:$A$500,0),
MATCH(AP$2,'Productivity Dump'!$E$3:$AJ$3,0)
),
IF(AP$3="Attendance",
INDEX('Attendance Dump'!$E$2:$AI$400,
MATCH($A29,'Attendance Dump'!$B$2:$B$400,0),
MATCH(AP$2,'Attendance Dump'!$E$1:$AI$1,0)
),
INDEX('Active Hour''s Dump'!$D$3:$AH$337,
MATCH($C29,'Active Hour''s Dump'!$A$3:$A$337,0),
MATCH(AP$2,'Active Hour''s Dump'!$D$2:$AH$2,0)
))),"")</f>
        <v>P</v>
      </c>
      <c r="AQ29" s="54">
        <f>_xlfn.IFNA(IF(AQ$3="Productivity",
INDEX('Productivity Dump'!$E$4:$AJ$500,
MATCH($A29,'Productivity Dump'!$A$4:$A$500,0),
MATCH(AQ$2,'Productivity Dump'!$E$3:$AJ$3,0)
),
IF(AQ$3="Attendance",
INDEX('Attendance Dump'!$E$2:$AI$400,
MATCH($A29,'Attendance Dump'!$B$2:$B$400,0),
MATCH(AQ$2,'Attendance Dump'!$E$1:$AI$1,0)
),
INDEX('Active Hour''s Dump'!$D$3:$AH$337,
MATCH($C29,'Active Hour''s Dump'!$A$3:$A$337,0),
MATCH(AQ$2,'Active Hour''s Dump'!$D$2:$AH$2,0)
))),"")</f>
        <v>7.25</v>
      </c>
      <c r="AR29" s="13">
        <f>_xlfn.IFNA(IF(AR$3="Productivity",
INDEX('Productivity Dump'!$E$4:$AJ$500,
MATCH($A29,'Productivity Dump'!$A$4:$A$500,0),
MATCH(AR$2,'Productivity Dump'!$E$3:$AJ$3,0)
),
IF(AR$3="Attendance",
INDEX('Attendance Dump'!$E$2:$AI$400,
MATCH($A29,'Attendance Dump'!$B$2:$B$400,0),
MATCH(AR$2,'Attendance Dump'!$E$1:$AI$1,0)
),
INDEX('Active Hour''s Dump'!$D$3:$AH$337,
MATCH($C29,'Active Hour''s Dump'!$A$3:$A$337,0),
MATCH(AR$2,'Active Hour''s Dump'!$D$2:$AH$2,0)
))),"")</f>
        <v>1106.9659999999999</v>
      </c>
      <c r="AS29" s="13" t="str">
        <f>_xlfn.IFNA(IF(AS$3="Productivity",
INDEX('Productivity Dump'!$E$4:$AJ$500,
MATCH($A29,'Productivity Dump'!$A$4:$A$500,0),
MATCH(AS$2,'Productivity Dump'!$E$3:$AJ$3,0)
),
IF(AS$3="Attendance",
INDEX('Attendance Dump'!$E$2:$AI$400,
MATCH($A29,'Attendance Dump'!$B$2:$B$400,0),
MATCH(AS$2,'Attendance Dump'!$E$1:$AI$1,0)
),
INDEX('Active Hour''s Dump'!$D$3:$AH$337,
MATCH($C29,'Active Hour''s Dump'!$A$3:$A$337,0),
MATCH(AS$2,'Active Hour''s Dump'!$D$2:$AH$2,0)
))),"")</f>
        <v>P</v>
      </c>
      <c r="AT29" s="54">
        <f>_xlfn.IFNA(IF(AT$3="Productivity",
INDEX('Productivity Dump'!$E$4:$AJ$500,
MATCH($A29,'Productivity Dump'!$A$4:$A$500,0),
MATCH(AT$2,'Productivity Dump'!$E$3:$AJ$3,0)
),
IF(AT$3="Attendance",
INDEX('Attendance Dump'!$E$2:$AI$400,
MATCH($A29,'Attendance Dump'!$B$2:$B$400,0),
MATCH(AT$2,'Attendance Dump'!$E$1:$AI$1,0)
),
INDEX('Active Hour''s Dump'!$D$3:$AH$337,
MATCH($C29,'Active Hour''s Dump'!$A$3:$A$337,0),
MATCH(AT$2,'Active Hour''s Dump'!$D$2:$AH$2,0)
))),"")</f>
        <v>11.9166666666667</v>
      </c>
      <c r="AU29" s="13">
        <f>_xlfn.IFNA(IF(AU$3="Productivity",
INDEX('Productivity Dump'!$E$4:$AJ$500,
MATCH($A29,'Productivity Dump'!$A$4:$A$500,0),
MATCH(AU$2,'Productivity Dump'!$E$3:$AJ$3,0)
),
IF(AU$3="Attendance",
INDEX('Attendance Dump'!$E$2:$AI$400,
MATCH($A29,'Attendance Dump'!$B$2:$B$400,0),
MATCH(AU$2,'Attendance Dump'!$E$1:$AI$1,0)
),
INDEX('Active Hour''s Dump'!$D$3:$AH$337,
MATCH($C29,'Active Hour''s Dump'!$A$3:$A$337,0),
MATCH(AU$2,'Active Hour''s Dump'!$D$2:$AH$2,0)
))),"")</f>
        <v>1105.1320000000001</v>
      </c>
      <c r="AV29" s="13" t="str">
        <f>_xlfn.IFNA(IF(AV$3="Productivity",
INDEX('Productivity Dump'!$E$4:$AJ$500,
MATCH($A29,'Productivity Dump'!$A$4:$A$500,0),
MATCH(AV$2,'Productivity Dump'!$E$3:$AJ$3,0)
),
IF(AV$3="Attendance",
INDEX('Attendance Dump'!$E$2:$AI$400,
MATCH($A29,'Attendance Dump'!$B$2:$B$400,0),
MATCH(AV$2,'Attendance Dump'!$E$1:$AI$1,0)
),
INDEX('Active Hour''s Dump'!$D$3:$AH$337,
MATCH($C29,'Active Hour''s Dump'!$A$3:$A$337,0),
MATCH(AV$2,'Active Hour''s Dump'!$D$2:$AH$2,0)
))),"")</f>
        <v>P</v>
      </c>
      <c r="AW29" s="54">
        <f>_xlfn.IFNA(IF(AW$3="Productivity",
INDEX('Productivity Dump'!$E$4:$AJ$500,
MATCH($A29,'Productivity Dump'!$A$4:$A$500,0),
MATCH(AW$2,'Productivity Dump'!$E$3:$AJ$3,0)
),
IF(AW$3="Attendance",
INDEX('Attendance Dump'!$E$2:$AI$400,
MATCH($A29,'Attendance Dump'!$B$2:$B$400,0),
MATCH(AW$2,'Attendance Dump'!$E$1:$AI$1,0)
),
INDEX('Active Hour''s Dump'!$D$3:$AH$337,
MATCH($C29,'Active Hour''s Dump'!$A$3:$A$337,0),
MATCH(AW$2,'Active Hour''s Dump'!$D$2:$AH$2,0)
))),"")</f>
        <v>12.3333333333333</v>
      </c>
      <c r="AX29" s="13">
        <f>_xlfn.IFNA(IF(AX$3="Productivity",
INDEX('Productivity Dump'!$E$4:$AJ$500,
MATCH($A29,'Productivity Dump'!$A$4:$A$500,0),
MATCH(AX$2,'Productivity Dump'!$E$3:$AJ$3,0)
),
IF(AX$3="Attendance",
INDEX('Attendance Dump'!$E$2:$AI$400,
MATCH($A29,'Attendance Dump'!$B$2:$B$400,0),
MATCH(AX$2,'Attendance Dump'!$E$1:$AI$1,0)
),
INDEX('Active Hour''s Dump'!$D$3:$AH$337,
MATCH($C29,'Active Hour''s Dump'!$A$3:$A$337,0),
MATCH(AX$2,'Active Hour''s Dump'!$D$2:$AH$2,0)
))),"")</f>
        <v>1098.9959999999996</v>
      </c>
      <c r="AY29" s="13" t="str">
        <f>_xlfn.IFNA(IF(AY$3="Productivity",
INDEX('Productivity Dump'!$E$4:$AJ$500,
MATCH($A29,'Productivity Dump'!$A$4:$A$500,0),
MATCH(AY$2,'Productivity Dump'!$E$3:$AJ$3,0)
),
IF(AY$3="Attendance",
INDEX('Attendance Dump'!$E$2:$AI$400,
MATCH($A29,'Attendance Dump'!$B$2:$B$400,0),
MATCH(AY$2,'Attendance Dump'!$E$1:$AI$1,0)
),
INDEX('Active Hour''s Dump'!$D$3:$AH$337,
MATCH($C29,'Active Hour''s Dump'!$A$3:$A$337,0),
MATCH(AY$2,'Active Hour''s Dump'!$D$2:$AH$2,0)
))),"")</f>
        <v>P</v>
      </c>
      <c r="AZ29" s="54">
        <f>_xlfn.IFNA(IF(AZ$3="Productivity",
INDEX('Productivity Dump'!$E$4:$AJ$500,
MATCH($A29,'Productivity Dump'!$A$4:$A$500,0),
MATCH(AZ$2,'Productivity Dump'!$E$3:$AJ$3,0)
),
IF(AZ$3="Attendance",
INDEX('Attendance Dump'!$E$2:$AI$400,
MATCH($A29,'Attendance Dump'!$B$2:$B$400,0),
MATCH(AZ$2,'Attendance Dump'!$E$1:$AI$1,0)
),
INDEX('Active Hour''s Dump'!$D$3:$AH$337,
MATCH($C29,'Active Hour''s Dump'!$A$3:$A$337,0),
MATCH(AZ$2,'Active Hour''s Dump'!$D$2:$AH$2,0)
))),"")</f>
        <v>12.6666666666667</v>
      </c>
      <c r="BA29" s="13">
        <f>_xlfn.IFNA(IF(BA$3="Productivity",
INDEX('Productivity Dump'!$E$4:$AJ$500,
MATCH($A29,'Productivity Dump'!$A$4:$A$500,0),
MATCH(BA$2,'Productivity Dump'!$E$3:$AJ$3,0)
),
IF(BA$3="Attendance",
INDEX('Attendance Dump'!$E$2:$AI$400,
MATCH($A29,'Attendance Dump'!$B$2:$B$400,0),
MATCH(BA$2,'Attendance Dump'!$E$1:$AI$1,0)
),
INDEX('Active Hour''s Dump'!$D$3:$AH$337,
MATCH($C29,'Active Hour''s Dump'!$A$3:$A$337,0),
MATCH(BA$2,'Active Hour''s Dump'!$D$2:$AH$2,0)
))),"")</f>
        <v>1102.9650000000001</v>
      </c>
      <c r="BB29" s="13" t="str">
        <f>_xlfn.IFNA(IF(BB$3="Productivity",
INDEX('Productivity Dump'!$E$4:$AJ$500,
MATCH($A29,'Productivity Dump'!$A$4:$A$500,0),
MATCH(BB$2,'Productivity Dump'!$E$3:$AJ$3,0)
),
IF(BB$3="Attendance",
INDEX('Attendance Dump'!$E$2:$AI$400,
MATCH($A29,'Attendance Dump'!$B$2:$B$400,0),
MATCH(BB$2,'Attendance Dump'!$E$1:$AI$1,0)
),
INDEX('Active Hour''s Dump'!$D$3:$AH$337,
MATCH($C29,'Active Hour''s Dump'!$A$3:$A$337,0),
MATCH(BB$2,'Active Hour''s Dump'!$D$2:$AH$2,0)
))),"")</f>
        <v>P</v>
      </c>
      <c r="BC29" s="54">
        <f>_xlfn.IFNA(IF(BC$3="Productivity",
INDEX('Productivity Dump'!$E$4:$AJ$500,
MATCH($A29,'Productivity Dump'!$A$4:$A$500,0),
MATCH(BC$2,'Productivity Dump'!$E$3:$AJ$3,0)
),
IF(BC$3="Attendance",
INDEX('Attendance Dump'!$E$2:$AI$400,
MATCH($A29,'Attendance Dump'!$B$2:$B$400,0),
MATCH(BC$2,'Attendance Dump'!$E$1:$AI$1,0)
),
INDEX('Active Hour''s Dump'!$D$3:$AH$337,
MATCH($C29,'Active Hour''s Dump'!$A$3:$A$337,0),
MATCH(BC$2,'Active Hour''s Dump'!$D$2:$AH$2,0)
))),"")</f>
        <v>12</v>
      </c>
      <c r="BD29" s="13">
        <f>_xlfn.IFNA(IF(BD$3="Productivity",
INDEX('Productivity Dump'!$E$4:$AJ$500,
MATCH($A29,'Productivity Dump'!$A$4:$A$500,0),
MATCH(BD$2,'Productivity Dump'!$E$3:$AJ$3,0)
),
IF(BD$3="Attendance",
INDEX('Attendance Dump'!$E$2:$AI$400,
MATCH($A29,'Attendance Dump'!$B$2:$B$400,0),
MATCH(BD$2,'Attendance Dump'!$E$1:$AI$1,0)
),
INDEX('Active Hour''s Dump'!$D$3:$AH$337,
MATCH($C29,'Active Hour''s Dump'!$A$3:$A$337,0),
MATCH(BD$2,'Active Hour''s Dump'!$D$2:$AH$2,0)
))),"")</f>
        <v>1120.027</v>
      </c>
      <c r="BE29" s="13" t="str">
        <f>_xlfn.IFNA(IF(BE$3="Productivity",
INDEX('Productivity Dump'!$E$4:$AJ$500,
MATCH($A29,'Productivity Dump'!$A$4:$A$500,0),
MATCH(BE$2,'Productivity Dump'!$E$3:$AJ$3,0)
),
IF(BE$3="Attendance",
INDEX('Attendance Dump'!$E$2:$AI$400,
MATCH($A29,'Attendance Dump'!$B$2:$B$400,0),
MATCH(BE$2,'Attendance Dump'!$E$1:$AI$1,0)
),
INDEX('Active Hour''s Dump'!$D$3:$AH$337,
MATCH($C29,'Active Hour''s Dump'!$A$3:$A$337,0),
MATCH(BE$2,'Active Hour''s Dump'!$D$2:$AH$2,0)
))),"")</f>
        <v>P</v>
      </c>
      <c r="BF29" s="54">
        <f>_xlfn.IFNA(IF(BF$3="Productivity",
INDEX('Productivity Dump'!$E$4:$AJ$500,
MATCH($A29,'Productivity Dump'!$A$4:$A$500,0),
MATCH(BF$2,'Productivity Dump'!$E$3:$AJ$3,0)
),
IF(BF$3="Attendance",
INDEX('Attendance Dump'!$E$2:$AI$400,
MATCH($A29,'Attendance Dump'!$B$2:$B$400,0),
MATCH(BF$2,'Attendance Dump'!$E$1:$AI$1,0)
),
INDEX('Active Hour''s Dump'!$D$3:$AH$337,
MATCH($C29,'Active Hour''s Dump'!$A$3:$A$337,0),
MATCH(BF$2,'Active Hour''s Dump'!$D$2:$AH$2,0)
))),"")</f>
        <v>10.4166666666667</v>
      </c>
      <c r="BG29" s="13">
        <f>_xlfn.IFNA(IF(BG$3="Productivity",
INDEX('Productivity Dump'!$E$4:$AJ$500,
MATCH($A29,'Productivity Dump'!$A$4:$A$500,0),
MATCH(BG$2,'Productivity Dump'!$E$3:$AJ$3,0)
),
IF(BG$3="Attendance",
INDEX('Attendance Dump'!$E$2:$AI$400,
MATCH($A29,'Attendance Dump'!$B$2:$B$400,0),
MATCH(BG$2,'Attendance Dump'!$E$1:$AI$1,0)
),
INDEX('Active Hour''s Dump'!$D$3:$AH$337,
MATCH($C29,'Active Hour''s Dump'!$A$3:$A$337,0),
MATCH(BG$2,'Active Hour''s Dump'!$D$2:$AH$2,0)
))),"")</f>
        <v>0</v>
      </c>
      <c r="BH29" s="13" t="str">
        <f>_xlfn.IFNA(IF(BH$3="Productivity",
INDEX('Productivity Dump'!$E$4:$AJ$500,
MATCH($A29,'Productivity Dump'!$A$4:$A$500,0),
MATCH(BH$2,'Productivity Dump'!$E$3:$AJ$3,0)
),
IF(BH$3="Attendance",
INDEX('Attendance Dump'!$E$2:$AI$400,
MATCH($A29,'Attendance Dump'!$B$2:$B$400,0),
MATCH(BH$2,'Attendance Dump'!$E$1:$AI$1,0)
),
INDEX('Active Hour''s Dump'!$D$3:$AH$337,
MATCH($C29,'Active Hour''s Dump'!$A$3:$A$337,0),
MATCH(BH$2,'Active Hour''s Dump'!$D$2:$AH$2,0)
))),"")</f>
        <v>WO</v>
      </c>
      <c r="BI29" s="54">
        <f>_xlfn.IFNA(IF(BI$3="Productivity",
INDEX('Productivity Dump'!$E$4:$AJ$500,
MATCH($A29,'Productivity Dump'!$A$4:$A$500,0),
MATCH(BI$2,'Productivity Dump'!$E$3:$AJ$3,0)
),
IF(BI$3="Attendance",
INDEX('Attendance Dump'!$E$2:$AI$400,
MATCH($A29,'Attendance Dump'!$B$2:$B$400,0),
MATCH(BI$2,'Attendance Dump'!$E$1:$AI$1,0)
),
INDEX('Active Hour''s Dump'!$D$3:$AH$337,
MATCH($C29,'Active Hour''s Dump'!$A$3:$A$337,0),
MATCH(BI$2,'Active Hour''s Dump'!$D$2:$AH$2,0)
))),"")</f>
        <v>0</v>
      </c>
      <c r="BJ29" s="13">
        <f>_xlfn.IFNA(IF(BJ$3="Productivity",
INDEX('Productivity Dump'!$E$4:$AJ$500,
MATCH($A29,'Productivity Dump'!$A$4:$A$500,0),
MATCH(BJ$2,'Productivity Dump'!$E$3:$AJ$3,0)
),
IF(BJ$3="Attendance",
INDEX('Attendance Dump'!$E$2:$AI$400,
MATCH($A29,'Attendance Dump'!$B$2:$B$400,0),
MATCH(BJ$2,'Attendance Dump'!$E$1:$AI$1,0)
),
INDEX('Active Hour''s Dump'!$D$3:$AH$337,
MATCH($C29,'Active Hour''s Dump'!$A$3:$A$337,0),
MATCH(BJ$2,'Active Hour''s Dump'!$D$2:$AH$2,0)
))),"")</f>
        <v>553.4</v>
      </c>
      <c r="BK29" s="13" t="str">
        <f>_xlfn.IFNA(IF(BK$3="Productivity",
INDEX('Productivity Dump'!$E$4:$AJ$500,
MATCH($A29,'Productivity Dump'!$A$4:$A$500,0),
MATCH(BK$2,'Productivity Dump'!$E$3:$AJ$3,0)
),
IF(BK$3="Attendance",
INDEX('Attendance Dump'!$E$2:$AI$400,
MATCH($A29,'Attendance Dump'!$B$2:$B$400,0),
MATCH(BK$2,'Attendance Dump'!$E$1:$AI$1,0)
),
INDEX('Active Hour''s Dump'!$D$3:$AH$337,
MATCH($C29,'Active Hour''s Dump'!$A$3:$A$337,0),
MATCH(BK$2,'Active Hour''s Dump'!$D$2:$AH$2,0)
))),"")</f>
        <v>P</v>
      </c>
      <c r="BL29" s="54">
        <f>_xlfn.IFNA(IF(BL$3="Productivity",
INDEX('Productivity Dump'!$E$4:$AJ$500,
MATCH($A29,'Productivity Dump'!$A$4:$A$500,0),
MATCH(BL$2,'Productivity Dump'!$E$3:$AJ$3,0)
),
IF(BL$3="Attendance",
INDEX('Attendance Dump'!$E$2:$AI$400,
MATCH($A29,'Attendance Dump'!$B$2:$B$400,0),
MATCH(BL$2,'Attendance Dump'!$E$1:$AI$1,0)
),
INDEX('Active Hour''s Dump'!$D$3:$AH$337,
MATCH($C29,'Active Hour''s Dump'!$A$3:$A$337,0),
MATCH(BL$2,'Active Hour''s Dump'!$D$2:$AH$2,0)
))),"")</f>
        <v>6.4166666666666696</v>
      </c>
      <c r="BM29" s="13">
        <f>_xlfn.IFNA(IF(BM$3="Productivity",
INDEX('Productivity Dump'!$E$4:$AJ$500,
MATCH($A29,'Productivity Dump'!$A$4:$A$500,0),
MATCH(BM$2,'Productivity Dump'!$E$3:$AJ$3,0)
),
IF(BM$3="Attendance",
INDEX('Attendance Dump'!$E$2:$AI$400,
MATCH($A29,'Attendance Dump'!$B$2:$B$400,0),
MATCH(BM$2,'Attendance Dump'!$E$1:$AI$1,0)
),
INDEX('Active Hour''s Dump'!$D$3:$AH$337,
MATCH($C29,'Active Hour''s Dump'!$A$3:$A$337,0),
MATCH(BM$2,'Active Hour''s Dump'!$D$2:$AH$2,0)
))),"")</f>
        <v>1104.7810000000002</v>
      </c>
      <c r="BN29" s="13" t="str">
        <f>_xlfn.IFNA(IF(BN$3="Productivity",
INDEX('Productivity Dump'!$E$4:$AJ$500,
MATCH($A29,'Productivity Dump'!$A$4:$A$500,0),
MATCH(BN$2,'Productivity Dump'!$E$3:$AJ$3,0)
),
IF(BN$3="Attendance",
INDEX('Attendance Dump'!$E$2:$AI$400,
MATCH($A29,'Attendance Dump'!$B$2:$B$400,0),
MATCH(BN$2,'Attendance Dump'!$E$1:$AI$1,0)
),
INDEX('Active Hour''s Dump'!$D$3:$AH$337,
MATCH($C29,'Active Hour''s Dump'!$A$3:$A$337,0),
MATCH(BN$2,'Active Hour''s Dump'!$D$2:$AH$2,0)
))),"")</f>
        <v>P</v>
      </c>
      <c r="BO29" s="54">
        <f>_xlfn.IFNA(IF(BO$3="Productivity",
INDEX('Productivity Dump'!$E$4:$AJ$500,
MATCH($A29,'Productivity Dump'!$A$4:$A$500,0),
MATCH(BO$2,'Productivity Dump'!$E$3:$AJ$3,0)
),
IF(BO$3="Attendance",
INDEX('Attendance Dump'!$E$2:$AI$400,
MATCH($A29,'Attendance Dump'!$B$2:$B$400,0),
MATCH(BO$2,'Attendance Dump'!$E$1:$AI$1,0)
),
INDEX('Active Hour''s Dump'!$D$3:$AH$337,
MATCH($C29,'Active Hour''s Dump'!$A$3:$A$337,0),
MATCH(BO$2,'Active Hour''s Dump'!$D$2:$AH$2,0)
))),"")</f>
        <v>11.5</v>
      </c>
      <c r="BP29" s="13">
        <f>_xlfn.IFNA(IF(BP$3="Productivity",
INDEX('Productivity Dump'!$E$4:$AJ$500,
MATCH($A29,'Productivity Dump'!$A$4:$A$500,0),
MATCH(BP$2,'Productivity Dump'!$E$3:$AJ$3,0)
),
IF(BP$3="Attendance",
INDEX('Attendance Dump'!$E$2:$AI$400,
MATCH($A29,'Attendance Dump'!$B$2:$B$400,0),
MATCH(BP$2,'Attendance Dump'!$E$1:$AI$1,0)
),
INDEX('Active Hour''s Dump'!$D$3:$AH$337,
MATCH($C29,'Active Hour''s Dump'!$A$3:$A$337,0),
MATCH(BP$2,'Active Hour''s Dump'!$D$2:$AH$2,0)
))),"")</f>
        <v>1096.827</v>
      </c>
      <c r="BQ29" s="13" t="str">
        <f>_xlfn.IFNA(IF(BQ$3="Productivity",
INDEX('Productivity Dump'!$E$4:$AJ$500,
MATCH($A29,'Productivity Dump'!$A$4:$A$500,0),
MATCH(BQ$2,'Productivity Dump'!$E$3:$AJ$3,0)
),
IF(BQ$3="Attendance",
INDEX('Attendance Dump'!$E$2:$AI$400,
MATCH($A29,'Attendance Dump'!$B$2:$B$400,0),
MATCH(BQ$2,'Attendance Dump'!$E$1:$AI$1,0)
),
INDEX('Active Hour''s Dump'!$D$3:$AH$337,
MATCH($C29,'Active Hour''s Dump'!$A$3:$A$337,0),
MATCH(BQ$2,'Active Hour''s Dump'!$D$2:$AH$2,0)
))),"")</f>
        <v>P</v>
      </c>
      <c r="BR29" s="54">
        <f>_xlfn.IFNA(IF(BR$3="Productivity",
INDEX('Productivity Dump'!$E$4:$AJ$500,
MATCH($A29,'Productivity Dump'!$A$4:$A$500,0),
MATCH(BR$2,'Productivity Dump'!$E$3:$AJ$3,0)
),
IF(BR$3="Attendance",
INDEX('Attendance Dump'!$E$2:$AI$400,
MATCH($A29,'Attendance Dump'!$B$2:$B$400,0),
MATCH(BR$2,'Attendance Dump'!$E$1:$AI$1,0)
),
INDEX('Active Hour''s Dump'!$D$3:$AH$337,
MATCH($C29,'Active Hour''s Dump'!$A$3:$A$337,0),
MATCH(BR$2,'Active Hour''s Dump'!$D$2:$AH$2,0)
))),"")</f>
        <v>13.8333333333333</v>
      </c>
      <c r="BS29" s="13">
        <f>_xlfn.IFNA(IF(BS$3="Productivity",
INDEX('Productivity Dump'!$E$4:$AJ$500,
MATCH($A29,'Productivity Dump'!$A$4:$A$500,0),
MATCH(BS$2,'Productivity Dump'!$E$3:$AJ$3,0)
),
IF(BS$3="Attendance",
INDEX('Attendance Dump'!$E$2:$AI$400,
MATCH($A29,'Attendance Dump'!$B$2:$B$400,0),
MATCH(BS$2,'Attendance Dump'!$E$1:$AI$1,0)
),
INDEX('Active Hour''s Dump'!$D$3:$AH$337,
MATCH($C29,'Active Hour''s Dump'!$A$3:$A$337,0),
MATCH(BS$2,'Active Hour''s Dump'!$D$2:$AH$2,0)
))),"")</f>
        <v>681.27699999999982</v>
      </c>
      <c r="BT29" s="13" t="str">
        <f>_xlfn.IFNA(IF(BT$3="Productivity",
INDEX('Productivity Dump'!$E$4:$AJ$500,
MATCH($A29,'Productivity Dump'!$A$4:$A$500,0),
MATCH(BT$2,'Productivity Dump'!$E$3:$AJ$3,0)
),
IF(BT$3="Attendance",
INDEX('Attendance Dump'!$E$2:$AI$400,
MATCH($A29,'Attendance Dump'!$B$2:$B$400,0),
MATCH(BT$2,'Attendance Dump'!$E$1:$AI$1,0)
),
INDEX('Active Hour''s Dump'!$D$3:$AH$337,
MATCH($C29,'Active Hour''s Dump'!$A$3:$A$337,0),
MATCH(BT$2,'Active Hour''s Dump'!$D$2:$AH$2,0)
))),"")</f>
        <v>H(P)</v>
      </c>
      <c r="BU29" s="54">
        <f>_xlfn.IFNA(IF(BU$3="Productivity",
INDEX('Productivity Dump'!$E$4:$AJ$500,
MATCH($A29,'Productivity Dump'!$A$4:$A$500,0),
MATCH(BU$2,'Productivity Dump'!$E$3:$AJ$3,0)
),
IF(BU$3="Attendance",
INDEX('Attendance Dump'!$E$2:$AI$400,
MATCH($A29,'Attendance Dump'!$B$2:$B$400,0),
MATCH(BU$2,'Attendance Dump'!$E$1:$AI$1,0)
),
INDEX('Active Hour''s Dump'!$D$3:$AH$337,
MATCH($C29,'Active Hour''s Dump'!$A$3:$A$337,0),
MATCH(BU$2,'Active Hour''s Dump'!$D$2:$AH$2,0)
))),"")</f>
        <v>8.25</v>
      </c>
      <c r="BV29" s="13">
        <f>_xlfn.IFNA(IF(BV$3="Productivity",
INDEX('Productivity Dump'!$E$4:$AJ$500,
MATCH($A29,'Productivity Dump'!$A$4:$A$500,0),
MATCH(BV$2,'Productivity Dump'!$E$3:$AJ$3,0)
),
IF(BV$3="Attendance",
INDEX('Attendance Dump'!$E$2:$AI$400,
MATCH($A29,'Attendance Dump'!$B$2:$B$400,0),
MATCH(BV$2,'Attendance Dump'!$E$1:$AI$1,0)
),
INDEX('Active Hour''s Dump'!$D$3:$AH$337,
MATCH($C29,'Active Hour''s Dump'!$A$3:$A$337,0),
MATCH(BV$2,'Active Hour''s Dump'!$D$2:$AH$2,0)
))),"")</f>
        <v>996.99899999999991</v>
      </c>
      <c r="BW29" s="13" t="str">
        <f>_xlfn.IFNA(IF(BW$3="Productivity",
INDEX('Productivity Dump'!$E$4:$AJ$500,
MATCH($A29,'Productivity Dump'!$A$4:$A$500,0),
MATCH(BW$2,'Productivity Dump'!$E$3:$AJ$3,0)
),
IF(BW$3="Attendance",
INDEX('Attendance Dump'!$E$2:$AI$400,
MATCH($A29,'Attendance Dump'!$B$2:$B$400,0),
MATCH(BW$2,'Attendance Dump'!$E$1:$AI$1,0)
),
INDEX('Active Hour''s Dump'!$D$3:$AH$337,
MATCH($C29,'Active Hour''s Dump'!$A$3:$A$337,0),
MATCH(BW$2,'Active Hour''s Dump'!$D$2:$AH$2,0)
))),"")</f>
        <v>P</v>
      </c>
      <c r="BX29" s="54">
        <f>_xlfn.IFNA(IF(BX$3="Productivity",
INDEX('Productivity Dump'!$E$4:$AJ$500,
MATCH($A29,'Productivity Dump'!$A$4:$A$500,0),
MATCH(BX$2,'Productivity Dump'!$E$3:$AJ$3,0)
),
IF(BX$3="Attendance",
INDEX('Attendance Dump'!$E$2:$AI$400,
MATCH($A29,'Attendance Dump'!$B$2:$B$400,0),
MATCH(BX$2,'Attendance Dump'!$E$1:$AI$1,0)
),
INDEX('Active Hour''s Dump'!$D$3:$AH$337,
MATCH($C29,'Active Hour''s Dump'!$A$3:$A$337,0),
MATCH(BX$2,'Active Hour''s Dump'!$D$2:$AH$2,0)
))),"")</f>
        <v>12.5</v>
      </c>
      <c r="BY29" s="13">
        <f>_xlfn.IFNA(IF(BY$3="Productivity",
INDEX('Productivity Dump'!$E$4:$AJ$500,
MATCH($A29,'Productivity Dump'!$A$4:$A$500,0),
MATCH(BY$2,'Productivity Dump'!$E$3:$AJ$3,0)
),
IF(BY$3="Attendance",
INDEX('Attendance Dump'!$E$2:$AI$400,
MATCH($A29,'Attendance Dump'!$B$2:$B$400,0),
MATCH(BY$2,'Attendance Dump'!$E$1:$AI$1,0)
),
INDEX('Active Hour''s Dump'!$D$3:$AH$337,
MATCH($C29,'Active Hour''s Dump'!$A$3:$A$337,0),
MATCH(BY$2,'Active Hour''s Dump'!$D$2:$AH$2,0)
))),"")</f>
        <v>790.87300000000005</v>
      </c>
      <c r="BZ29" s="13" t="str">
        <f>_xlfn.IFNA(IF(BZ$3="Productivity",
INDEX('Productivity Dump'!$E$4:$AJ$500,
MATCH($A29,'Productivity Dump'!$A$4:$A$500,0),
MATCH(BZ$2,'Productivity Dump'!$E$3:$AJ$3,0)
),
IF(BZ$3="Attendance",
INDEX('Attendance Dump'!$E$2:$AI$400,
MATCH($A29,'Attendance Dump'!$B$2:$B$400,0),
MATCH(BZ$2,'Attendance Dump'!$E$1:$AI$1,0)
),
INDEX('Active Hour''s Dump'!$D$3:$AH$337,
MATCH($C29,'Active Hour''s Dump'!$A$3:$A$337,0),
MATCH(BZ$2,'Active Hour''s Dump'!$D$2:$AH$2,0)
))),"")</f>
        <v>P</v>
      </c>
      <c r="CA29" s="54">
        <f>_xlfn.IFNA(IF(CA$3="Productivity",
INDEX('Productivity Dump'!$E$4:$AJ$500,
MATCH($A29,'Productivity Dump'!$A$4:$A$500,0),
MATCH(CA$2,'Productivity Dump'!$E$3:$AJ$3,0)
),
IF(CA$3="Attendance",
INDEX('Attendance Dump'!$E$2:$AI$400,
MATCH($A29,'Attendance Dump'!$B$2:$B$400,0),
MATCH(CA$2,'Attendance Dump'!$E$1:$AI$1,0)
),
INDEX('Active Hour''s Dump'!$D$3:$AH$337,
MATCH($C29,'Active Hour''s Dump'!$A$3:$A$337,0),
MATCH(CA$2,'Active Hour''s Dump'!$D$2:$AH$2,0)
))),"")</f>
        <v>8.0833333333333304</v>
      </c>
      <c r="CB29" s="13">
        <f>_xlfn.IFNA(IF(CB$3="Productivity",
INDEX('Productivity Dump'!$E$4:$AJ$500,
MATCH($A29,'Productivity Dump'!$A$4:$A$500,0),
MATCH(CB$2,'Productivity Dump'!$E$3:$AJ$3,0)
),
IF(CB$3="Attendance",
INDEX('Attendance Dump'!$E$2:$AI$400,
MATCH($A29,'Attendance Dump'!$B$2:$B$400,0),
MATCH(CB$2,'Attendance Dump'!$E$1:$AI$1,0)
),
INDEX('Active Hour''s Dump'!$D$3:$AH$337,
MATCH($C29,'Active Hour''s Dump'!$A$3:$A$337,0),
MATCH(CB$2,'Active Hour''s Dump'!$D$2:$AH$2,0)
))),"")</f>
        <v>0</v>
      </c>
      <c r="CC29" s="13" t="str">
        <f>_xlfn.IFNA(IF(CC$3="Productivity",
INDEX('Productivity Dump'!$E$4:$AJ$500,
MATCH($A29,'Productivity Dump'!$A$4:$A$500,0),
MATCH(CC$2,'Productivity Dump'!$E$3:$AJ$3,0)
),
IF(CC$3="Attendance",
INDEX('Attendance Dump'!$E$2:$AI$400,
MATCH($A29,'Attendance Dump'!$B$2:$B$400,0),
MATCH(CC$2,'Attendance Dump'!$E$1:$AI$1,0)
),
INDEX('Active Hour''s Dump'!$D$3:$AH$337,
MATCH($C29,'Active Hour''s Dump'!$A$3:$A$337,0),
MATCH(CC$2,'Active Hour''s Dump'!$D$2:$AH$2,0)
))),"")</f>
        <v>WO</v>
      </c>
      <c r="CD29" s="54">
        <f>_xlfn.IFNA(IF(CD$3="Productivity",
INDEX('Productivity Dump'!$E$4:$AJ$500,
MATCH($A29,'Productivity Dump'!$A$4:$A$500,0),
MATCH(CD$2,'Productivity Dump'!$E$3:$AJ$3,0)
),
IF(CD$3="Attendance",
INDEX('Attendance Dump'!$E$2:$AI$400,
MATCH($A29,'Attendance Dump'!$B$2:$B$400,0),
MATCH(CD$2,'Attendance Dump'!$E$1:$AI$1,0)
),
INDEX('Active Hour''s Dump'!$D$3:$AH$337,
MATCH($C29,'Active Hour''s Dump'!$A$3:$A$337,0),
MATCH(CD$2,'Active Hour''s Dump'!$D$2:$AH$2,0)
))),"")</f>
        <v>0</v>
      </c>
      <c r="CE29" s="13">
        <f>_xlfn.IFNA(IF(CE$3="Productivity",
INDEX('Productivity Dump'!$E$4:$AJ$500,
MATCH($A29,'Productivity Dump'!$A$4:$A$500,0),
MATCH(CE$2,'Productivity Dump'!$E$3:$AJ$3,0)
),
IF(CE$3="Attendance",
INDEX('Attendance Dump'!$E$2:$AI$400,
MATCH($A29,'Attendance Dump'!$B$2:$B$400,0),
MATCH(CE$2,'Attendance Dump'!$E$1:$AI$1,0)
),
INDEX('Active Hour''s Dump'!$D$3:$AH$337,
MATCH($C29,'Active Hour''s Dump'!$A$3:$A$337,0),
MATCH(CE$2,'Active Hour''s Dump'!$D$2:$AH$2,0)
))),"")</f>
        <v>589.505</v>
      </c>
      <c r="CF29" s="13" t="str">
        <f>_xlfn.IFNA(IF(CF$3="Productivity",
INDEX('Productivity Dump'!$E$4:$AJ$500,
MATCH($A29,'Productivity Dump'!$A$4:$A$500,0),
MATCH(CF$2,'Productivity Dump'!$E$3:$AJ$3,0)
),
IF(CF$3="Attendance",
INDEX('Attendance Dump'!$E$2:$AI$400,
MATCH($A29,'Attendance Dump'!$B$2:$B$400,0),
MATCH(CF$2,'Attendance Dump'!$E$1:$AI$1,0)
),
INDEX('Active Hour''s Dump'!$D$3:$AH$337,
MATCH($C29,'Active Hour''s Dump'!$A$3:$A$337,0),
MATCH(CF$2,'Active Hour''s Dump'!$D$2:$AH$2,0)
))),"")</f>
        <v>P</v>
      </c>
      <c r="CG29" s="54">
        <f>_xlfn.IFNA(IF(CG$3="Productivity",
INDEX('Productivity Dump'!$E$4:$AJ$500,
MATCH($A29,'Productivity Dump'!$A$4:$A$500,0),
MATCH(CG$2,'Productivity Dump'!$E$3:$AJ$3,0)
),
IF(CG$3="Attendance",
INDEX('Attendance Dump'!$E$2:$AI$400,
MATCH($A29,'Attendance Dump'!$B$2:$B$400,0),
MATCH(CG$2,'Attendance Dump'!$E$1:$AI$1,0)
),
INDEX('Active Hour''s Dump'!$D$3:$AH$337,
MATCH($C29,'Active Hour''s Dump'!$A$3:$A$337,0),
MATCH(CG$2,'Active Hour''s Dump'!$D$2:$AH$2,0)
))),"")</f>
        <v>7.8333333333333304</v>
      </c>
      <c r="CH29" s="13">
        <f>_xlfn.IFNA(IF(CH$3="Productivity",
INDEX('Productivity Dump'!$E$4:$AJ$500,
MATCH($A29,'Productivity Dump'!$A$4:$A$500,0),
MATCH(CH$2,'Productivity Dump'!$E$3:$AJ$3,0)
),
IF(CH$3="Attendance",
INDEX('Attendance Dump'!$E$2:$AI$400,
MATCH($A29,'Attendance Dump'!$B$2:$B$400,0),
MATCH(CH$2,'Attendance Dump'!$E$1:$AI$1,0)
),
INDEX('Active Hour''s Dump'!$D$3:$AH$337,
MATCH($C29,'Active Hour''s Dump'!$A$3:$A$337,0),
MATCH(CH$2,'Active Hour''s Dump'!$D$2:$AH$2,0)
))),"")</f>
        <v>918.70699999999999</v>
      </c>
      <c r="CI29" s="13" t="str">
        <f>_xlfn.IFNA(IF(CI$3="Productivity",
INDEX('Productivity Dump'!$E$4:$AJ$500,
MATCH($A29,'Productivity Dump'!$A$4:$A$500,0),
MATCH(CI$2,'Productivity Dump'!$E$3:$AJ$3,0)
),
IF(CI$3="Attendance",
INDEX('Attendance Dump'!$E$2:$AI$400,
MATCH($A29,'Attendance Dump'!$B$2:$B$400,0),
MATCH(CI$2,'Attendance Dump'!$E$1:$AI$1,0)
),
INDEX('Active Hour''s Dump'!$D$3:$AH$337,
MATCH($C29,'Active Hour''s Dump'!$A$3:$A$337,0),
MATCH(CI$2,'Active Hour''s Dump'!$D$2:$AH$2,0)
))),"")</f>
        <v>P</v>
      </c>
      <c r="CJ29" s="54">
        <f>_xlfn.IFNA(IF(CJ$3="Productivity",
INDEX('Productivity Dump'!$E$4:$AJ$500,
MATCH($A29,'Productivity Dump'!$A$4:$A$500,0),
MATCH(CJ$2,'Productivity Dump'!$E$3:$AJ$3,0)
),
IF(CJ$3="Attendance",
INDEX('Attendance Dump'!$E$2:$AI$400,
MATCH($A29,'Attendance Dump'!$B$2:$B$400,0),
MATCH(CJ$2,'Attendance Dump'!$E$1:$AI$1,0)
),
INDEX('Active Hour''s Dump'!$D$3:$AH$337,
MATCH($C29,'Active Hour''s Dump'!$A$3:$A$337,0),
MATCH(CJ$2,'Active Hour''s Dump'!$D$2:$AH$2,0)
))),"")</f>
        <v>9.75</v>
      </c>
      <c r="CK29" s="13">
        <f>_xlfn.IFNA(IF(CK$3="Productivity",
INDEX('Productivity Dump'!$E$4:$AJ$500,
MATCH($A29,'Productivity Dump'!$A$4:$A$500,0),
MATCH(CK$2,'Productivity Dump'!$E$3:$AJ$3,0)
),
IF(CK$3="Attendance",
INDEX('Attendance Dump'!$E$2:$AI$400,
MATCH($A29,'Attendance Dump'!$B$2:$B$400,0),
MATCH(CK$2,'Attendance Dump'!$E$1:$AI$1,0)
),
INDEX('Active Hour''s Dump'!$D$3:$AH$337,
MATCH($C29,'Active Hour''s Dump'!$A$3:$A$337,0),
MATCH(CK$2,'Active Hour''s Dump'!$D$2:$AH$2,0)
))),"")</f>
        <v>1101.9489999999998</v>
      </c>
      <c r="CL29" s="13" t="str">
        <f>_xlfn.IFNA(IF(CL$3="Productivity",
INDEX('Productivity Dump'!$E$4:$AJ$500,
MATCH($A29,'Productivity Dump'!$A$4:$A$500,0),
MATCH(CL$2,'Productivity Dump'!$E$3:$AJ$3,0)
),
IF(CL$3="Attendance",
INDEX('Attendance Dump'!$E$2:$AI$400,
MATCH($A29,'Attendance Dump'!$B$2:$B$400,0),
MATCH(CL$2,'Attendance Dump'!$E$1:$AI$1,0)
),
INDEX('Active Hour''s Dump'!$D$3:$AH$337,
MATCH($C29,'Active Hour''s Dump'!$A$3:$A$337,0),
MATCH(CL$2,'Active Hour''s Dump'!$D$2:$AH$2,0)
))),"")</f>
        <v>P</v>
      </c>
      <c r="CM29" s="54">
        <f>_xlfn.IFNA(IF(CM$3="Productivity",
INDEX('Productivity Dump'!$E$4:$AJ$500,
MATCH($A29,'Productivity Dump'!$A$4:$A$500,0),
MATCH(CM$2,'Productivity Dump'!$E$3:$AJ$3,0)
),
IF(CM$3="Attendance",
INDEX('Attendance Dump'!$E$2:$AI$400,
MATCH($A29,'Attendance Dump'!$B$2:$B$400,0),
MATCH(CM$2,'Attendance Dump'!$E$1:$AI$1,0)
),
INDEX('Active Hour''s Dump'!$D$3:$AH$337,
MATCH($C29,'Active Hour''s Dump'!$A$3:$A$337,0),
MATCH(CM$2,'Active Hour''s Dump'!$D$2:$AH$2,0)
))),"")</f>
        <v>13.25</v>
      </c>
      <c r="CN29" s="13">
        <f>_xlfn.IFNA(IF(CN$3="Productivity",
INDEX('Productivity Dump'!$E$4:$AJ$500,
MATCH($A29,'Productivity Dump'!$A$4:$A$500,0),
MATCH(CN$2,'Productivity Dump'!$E$3:$AJ$3,0)
),
IF(CN$3="Attendance",
INDEX('Attendance Dump'!$E$2:$AI$400,
MATCH($A29,'Attendance Dump'!$B$2:$B$400,0),
MATCH(CN$2,'Attendance Dump'!$E$1:$AI$1,0)
),
INDEX('Active Hour''s Dump'!$D$3:$AH$337,
MATCH($C29,'Active Hour''s Dump'!$A$3:$A$337,0),
MATCH(CN$2,'Active Hour''s Dump'!$D$2:$AH$2,0)
))),"")</f>
        <v>0</v>
      </c>
      <c r="CO29" s="13">
        <f>_xlfn.IFNA(IF(CO$3="Productivity",
INDEX('Productivity Dump'!$E$4:$AJ$500,
MATCH($A29,'Productivity Dump'!$A$4:$A$500,0),
MATCH(CO$2,'Productivity Dump'!$E$3:$AJ$3,0)
),
IF(CO$3="Attendance",
INDEX('Attendance Dump'!$E$2:$AI$400,
MATCH($A29,'Attendance Dump'!$B$2:$B$400,0),
MATCH(CO$2,'Attendance Dump'!$E$1:$AI$1,0)
),
INDEX('Active Hour''s Dump'!$D$3:$AH$337,
MATCH($C29,'Active Hour''s Dump'!$A$3:$A$337,0),
MATCH(CO$2,'Active Hour''s Dump'!$D$2:$AH$2,0)
))),"")</f>
        <v>0</v>
      </c>
      <c r="CP29" s="54">
        <f>_xlfn.IFNA(IF(CP$3="Productivity",
INDEX('Productivity Dump'!$E$4:$AJ$500,
MATCH($A29,'Productivity Dump'!$A$4:$A$500,0),
MATCH(CP$2,'Productivity Dump'!$E$3:$AJ$3,0)
),
IF(CP$3="Attendance",
INDEX('Attendance Dump'!$E$2:$AI$400,
MATCH($A29,'Attendance Dump'!$B$2:$B$400,0),
MATCH(CP$2,'Attendance Dump'!$E$1:$AI$1,0)
),
INDEX('Active Hour''s Dump'!$D$3:$AH$337,
MATCH($C29,'Active Hour''s Dump'!$A$3:$A$337,0),
MATCH(CP$2,'Active Hour''s Dump'!$D$2:$AH$2,0)
))),"")</f>
        <v>0</v>
      </c>
      <c r="CQ29" s="13">
        <f>_xlfn.IFNA(IF(CQ$3="Productivity",
INDEX('Productivity Dump'!$E$4:$AJ$500,
MATCH($A29,'Productivity Dump'!$A$4:$A$500,0),
MATCH(CQ$2,'Productivity Dump'!$E$3:$AJ$3,0)
),
IF(CQ$3="Attendance",
INDEX('Attendance Dump'!$E$2:$AI$400,
MATCH($A29,'Attendance Dump'!$B$2:$B$400,0),
MATCH(CQ$2,'Attendance Dump'!$E$1:$AI$1,0)
),
INDEX('Active Hour''s Dump'!$D$3:$AH$337,
MATCH($C29,'Active Hour''s Dump'!$A$3:$A$337,0),
MATCH(CQ$2,'Active Hour''s Dump'!$D$2:$AH$2,0)
))),"")</f>
        <v>0</v>
      </c>
      <c r="CR29" s="13">
        <f>_xlfn.IFNA(IF(CR$3="Productivity",
INDEX('Productivity Dump'!$E$4:$AJ$500,
MATCH($A29,'Productivity Dump'!$A$4:$A$500,0),
MATCH(CR$2,'Productivity Dump'!$E$3:$AJ$3,0)
),
IF(CR$3="Attendance",
INDEX('Attendance Dump'!$E$2:$AI$400,
MATCH($A29,'Attendance Dump'!$B$2:$B$400,0),
MATCH(CR$2,'Attendance Dump'!$E$1:$AI$1,0)
),
INDEX('Active Hour''s Dump'!$D$3:$AH$337,
MATCH($C29,'Active Hour''s Dump'!$A$3:$A$337,0),
MATCH(CR$2,'Active Hour''s Dump'!$D$2:$AH$2,0)
))),"")</f>
        <v>0</v>
      </c>
      <c r="CS29" s="54">
        <f>_xlfn.IFNA(IF(CS$3="Productivity",
INDEX('Productivity Dump'!$E$4:$AJ$500,
MATCH($A29,'Productivity Dump'!$A$4:$A$500,0),
MATCH(CS$2,'Productivity Dump'!$E$3:$AJ$3,0)
),
IF(CS$3="Attendance",
INDEX('Attendance Dump'!$E$2:$AI$400,
MATCH($A29,'Attendance Dump'!$B$2:$B$400,0),
MATCH(CS$2,'Attendance Dump'!$E$1:$AI$1,0)
),
INDEX('Active Hour''s Dump'!$D$3:$AH$337,
MATCH($C29,'Active Hour''s Dump'!$A$3:$A$337,0),
MATCH(CS$2,'Active Hour''s Dump'!$D$2:$AH$2,0)
))),"")</f>
        <v>0</v>
      </c>
      <c r="CT29" s="13">
        <f>_xlfn.IFNA(IF(CT$3="Productivity",
INDEX('Productivity Dump'!$E$4:$AJ$500,
MATCH($A29,'Productivity Dump'!$A$4:$A$500,0),
MATCH(CT$2,'Productivity Dump'!$E$3:$AJ$3,0)
),
IF(CT$3="Attendance",
INDEX('Attendance Dump'!$E$2:$AI$400,
MATCH($A29,'Attendance Dump'!$B$2:$B$400,0),
MATCH(CT$2,'Attendance Dump'!$E$1:$AI$1,0)
),
INDEX('Active Hour''s Dump'!$D$3:$AH$337,
MATCH($C29,'Active Hour''s Dump'!$A$3:$A$337,0),
MATCH(CT$2,'Active Hour''s Dump'!$D$2:$AH$2,0)
))),"")</f>
        <v>0</v>
      </c>
      <c r="CU29" s="13">
        <f>_xlfn.IFNA(IF(CU$3="Productivity",
INDEX('Productivity Dump'!$E$4:$AJ$500,
MATCH($A29,'Productivity Dump'!$A$4:$A$500,0),
MATCH(CU$2,'Productivity Dump'!$E$3:$AJ$3,0)
),
IF(CU$3="Attendance",
INDEX('Attendance Dump'!$E$2:$AI$400,
MATCH($A29,'Attendance Dump'!$B$2:$B$400,0),
MATCH(CU$2,'Attendance Dump'!$E$1:$AI$1,0)
),
INDEX('Active Hour''s Dump'!$D$3:$AH$337,
MATCH($C29,'Active Hour''s Dump'!$A$3:$A$337,0),
MATCH(CU$2,'Active Hour''s Dump'!$D$2:$AH$2,0)
))),"")</f>
        <v>0</v>
      </c>
      <c r="CV29" s="54">
        <f>_xlfn.IFNA(IF(CV$3="Productivity",
INDEX('Productivity Dump'!$E$4:$AJ$500,
MATCH($A29,'Productivity Dump'!$A$4:$A$500,0),
MATCH(CV$2,'Productivity Dump'!$E$3:$AJ$3,0)
),
IF(CV$3="Attendance",
INDEX('Attendance Dump'!$E$2:$AI$400,
MATCH($A29,'Attendance Dump'!$B$2:$B$400,0),
MATCH(CV$2,'Attendance Dump'!$E$1:$AI$1,0)
),
INDEX('Active Hour''s Dump'!$D$3:$AH$337,
MATCH($C29,'Active Hour''s Dump'!$A$3:$A$337,0),
MATCH(CV$2,'Active Hour''s Dump'!$D$2:$AH$2,0)
))),"")</f>
        <v>0</v>
      </c>
      <c r="CW29" s="13"/>
      <c r="CX29" s="13"/>
      <c r="CY29" s="54"/>
      <c r="DA29" s="57">
        <f t="shared" si="59"/>
        <v>258.58333333333343</v>
      </c>
      <c r="DB29" s="35">
        <f t="shared" si="63"/>
        <v>22640.909999999996</v>
      </c>
      <c r="DC29" s="35">
        <f t="shared" si="64"/>
        <v>0</v>
      </c>
      <c r="DD29" s="35">
        <f t="shared" ca="1" si="60"/>
        <v>0</v>
      </c>
      <c r="DF29" s="32" cm="1">
        <f t="array" ref="DF29">SUMPRODUCT(
    (MOD(COLUMN(H29:CV29) - COLUMN(H29), 3) = 0) *
    (H29:CV29 = 0) *
    (I29:CW29 = "P") *
    (COUNTIF(UKHoliday, H$2:CV$2) = 0)
)</f>
        <v>0</v>
      </c>
      <c r="DG29" s="33" cm="1">
        <f t="array" ref="DG29">SUMPRODUCT(
  (MOD(COLUMN(H29:CV29) - COLUMN(H29), 3) = 0) *
  (H29:CV29 &gt; 0) *
  (H29:CV29 &lt; 0.5 * IF(((WEEKDAY(H$2:CV$2, 2) = 1) + (WEEKDAY(H$2:CV$2, 2) = 6)), G29, F29)) *
  (I29:CW29 = "P") *
  (COUNTIF(UKHoliday, H$2:CV$2) = 0)
)</f>
        <v>0</v>
      </c>
      <c r="DH29" s="33" cm="1">
        <f t="array" ref="DH29">SUMPRODUCT(
  (MOD(COLUMN(H29:CV29) - COLUMN(H29), 3) = 0) *
  (H29:CV29 &gt; 0.5 * IF(((WEEKDAY(H$2:CV$2, 2) = 1) + (WEEKDAY(H$2:CV$2, 2) = 6)), $G29, $F29)) *
  (H29:CV29 &lt; 0.8 * IF(((WEEKDAY(H$2:CV$2, 2) = 1) + (WEEKDAY(H$2:CV$2, 2) = 6)), $G29, $F29)) *
  (I29:CW29 = "P") *
  (COUNTIF(UKHoliday, H$2:CV$2) = 0)
)</f>
        <v>0</v>
      </c>
      <c r="DI29" s="33" cm="1">
        <f t="array" ref="DI29">SUMPRODUCT(
  (MOD(COLUMN(H29:CV29) - COLUMN(H29), 3) = 0) *
  (H29:CV29 &gt; 0.8 * IF(((WEEKDAY(H$2:CV$2, 2) = 1) + (WEEKDAY(H$2:CV$2, 2) = 6)), $G29, $F29)) *
  (H29:CV29 &lt; 1 * IF(((WEEKDAY(H$2:CV$2, 2) = 1) + (WEEKDAY(H$2:CV$2, 2) = 6)), $G29, $F29)) *
  (I29:CW29 = "P") *
  (COUNTIF(UKHoliday, H$2:CV$2) = 0)
)</f>
        <v>7</v>
      </c>
    </row>
    <row r="30" spans="1:113" x14ac:dyDescent="0.3">
      <c r="A30" s="8" t="s">
        <v>369</v>
      </c>
      <c r="B30" s="8" t="s">
        <v>543</v>
      </c>
      <c r="C30" s="9" t="s">
        <v>756</v>
      </c>
      <c r="D30" s="62" t="s">
        <v>450</v>
      </c>
      <c r="E30" s="35">
        <v>20900</v>
      </c>
      <c r="F30" s="35">
        <f t="shared" si="61"/>
        <v>1045</v>
      </c>
      <c r="G30" s="35">
        <f t="shared" si="62"/>
        <v>522.5</v>
      </c>
      <c r="H30" s="13">
        <f>_xlfn.IFNA(IF(H$3="Productivity",
INDEX('Productivity Dump'!$E$4:$AJ$500,
MATCH($A30,'Productivity Dump'!$A$4:$A$500,0),
MATCH(H$2,'Productivity Dump'!$E$3:$AJ$3,0)
),
IF(H$3="Attendance",
INDEX('Attendance Dump'!$E$2:$AI$400,
MATCH($A30,'Attendance Dump'!$B$2:$B$400,0),
MATCH(H$2,'Attendance Dump'!$E$1:$AI$1,0)
),
INDEX('Active Hour''s Dump'!$D$3:$AH$337,
MATCH($C30,'Active Hour''s Dump'!$A$3:$A$337,0),
MATCH(H$2,'Active Hour''s Dump'!$D$2:$AH$2,0)
))),"")</f>
        <v>1006.5480000000001</v>
      </c>
      <c r="I30" s="13" t="str">
        <f>_xlfn.IFNA(IF(I$3="Productivity",
INDEX('Productivity Dump'!$E$4:$AJ$500,
MATCH($A30,'Productivity Dump'!$A$4:$A$500,0),
MATCH(I$2,'Productivity Dump'!$E$3:$AJ$3,0)
),
IF(I$3="Attendance",
INDEX('Attendance Dump'!$E$2:$AI$400,
MATCH($A30,'Attendance Dump'!$B$2:$B$400,0),
MATCH(I$2,'Attendance Dump'!$E$1:$AI$1,0)
),
INDEX('Active Hour''s Dump'!$D$3:$AH$337,
MATCH($C30,'Active Hour''s Dump'!$A$3:$A$337,0),
MATCH(I$2,'Active Hour''s Dump'!$D$2:$AH$2,0)
))),"")</f>
        <v>P</v>
      </c>
      <c r="J30" s="54">
        <f>_xlfn.IFNA(IF(J$3="Productivity",
INDEX('Productivity Dump'!$E$4:$AJ$500,
MATCH($A30,'Productivity Dump'!$A$4:$A$500,0),
MATCH(J$2,'Productivity Dump'!$E$3:$AJ$3,0)
),
IF(J$3="Attendance",
INDEX('Attendance Dump'!$E$2:$AI$400,
MATCH($A30,'Attendance Dump'!$B$2:$B$400,0),
MATCH(J$2,'Attendance Dump'!$E$1:$AI$1,0)
),
INDEX('Active Hour''s Dump'!$D$3:$AH$337,
MATCH($C30,'Active Hour''s Dump'!$A$3:$A$337,0),
MATCH(J$2,'Active Hour''s Dump'!$D$2:$AH$2,0)
))),"")</f>
        <v>8</v>
      </c>
      <c r="K30" s="13">
        <f>_xlfn.IFNA(IF(K$3="Productivity",
INDEX('Productivity Dump'!$E$4:$AJ$500,
MATCH($A30,'Productivity Dump'!$A$4:$A$500,0),
MATCH(K$2,'Productivity Dump'!$E$3:$AJ$3,0)
),
IF(K$3="Attendance",
INDEX('Attendance Dump'!$E$2:$AI$400,
MATCH($A30,'Attendance Dump'!$B$2:$B$400,0),
MATCH(K$2,'Attendance Dump'!$E$1:$AI$1,0)
),
INDEX('Active Hour''s Dump'!$D$3:$AH$337,
MATCH($C30,'Active Hour''s Dump'!$A$3:$A$337,0),
MATCH(K$2,'Active Hour''s Dump'!$D$2:$AH$2,0)
))),"")</f>
        <v>402.887</v>
      </c>
      <c r="L30" s="13" t="str">
        <f>_xlfn.IFNA(IF(L$3="Productivity",
INDEX('Productivity Dump'!$E$4:$AJ$500,
MATCH($A30,'Productivity Dump'!$A$4:$A$500,0),
MATCH(L$2,'Productivity Dump'!$E$3:$AJ$3,0)
),
IF(L$3="Attendance",
INDEX('Attendance Dump'!$E$2:$AI$400,
MATCH($A30,'Attendance Dump'!$B$2:$B$400,0),
MATCH(L$2,'Attendance Dump'!$E$1:$AI$1,0)
),
INDEX('Active Hour''s Dump'!$D$3:$AH$337,
MATCH($C30,'Active Hour''s Dump'!$A$3:$A$337,0),
MATCH(L$2,'Active Hour''s Dump'!$D$2:$AH$2,0)
))),"")</f>
        <v>SL</v>
      </c>
      <c r="M30" s="54">
        <f>_xlfn.IFNA(IF(M$3="Productivity",
INDEX('Productivity Dump'!$E$4:$AJ$500,
MATCH($A30,'Productivity Dump'!$A$4:$A$500,0),
MATCH(M$2,'Productivity Dump'!$E$3:$AJ$3,0)
),
IF(M$3="Attendance",
INDEX('Attendance Dump'!$E$2:$AI$400,
MATCH($A30,'Attendance Dump'!$B$2:$B$400,0),
MATCH(M$2,'Attendance Dump'!$E$1:$AI$1,0)
),
INDEX('Active Hour''s Dump'!$D$3:$AH$337,
MATCH($C30,'Active Hour''s Dump'!$A$3:$A$337,0),
MATCH(M$2,'Active Hour''s Dump'!$D$2:$AH$2,0)
))),"")</f>
        <v>3.4166666666666701</v>
      </c>
      <c r="N30" s="13">
        <f>_xlfn.IFNA(IF(N$3="Productivity",
INDEX('Productivity Dump'!$E$4:$AJ$500,
MATCH($A30,'Productivity Dump'!$A$4:$A$500,0),
MATCH(N$2,'Productivity Dump'!$E$3:$AJ$3,0)
),
IF(N$3="Attendance",
INDEX('Attendance Dump'!$E$2:$AI$400,
MATCH($A30,'Attendance Dump'!$B$2:$B$400,0),
MATCH(N$2,'Attendance Dump'!$E$1:$AI$1,0)
),
INDEX('Active Hour''s Dump'!$D$3:$AH$337,
MATCH($C30,'Active Hour''s Dump'!$A$3:$A$337,0),
MATCH(N$2,'Active Hour''s Dump'!$D$2:$AH$2,0)
))),"")</f>
        <v>593.952</v>
      </c>
      <c r="O30" s="13" t="str">
        <f>_xlfn.IFNA(IF(O$3="Productivity",
INDEX('Productivity Dump'!$E$4:$AJ$500,
MATCH($A30,'Productivity Dump'!$A$4:$A$500,0),
MATCH(O$2,'Productivity Dump'!$E$3:$AJ$3,0)
),
IF(O$3="Attendance",
INDEX('Attendance Dump'!$E$2:$AI$400,
MATCH($A30,'Attendance Dump'!$B$2:$B$400,0),
MATCH(O$2,'Attendance Dump'!$E$1:$AI$1,0)
),
INDEX('Active Hour''s Dump'!$D$3:$AH$337,
MATCH($C30,'Active Hour''s Dump'!$A$3:$A$337,0),
MATCH(O$2,'Active Hour''s Dump'!$D$2:$AH$2,0)
))),"")</f>
        <v>P</v>
      </c>
      <c r="P30" s="54">
        <f>_xlfn.IFNA(IF(P$3="Productivity",
INDEX('Productivity Dump'!$E$4:$AJ$500,
MATCH($A30,'Productivity Dump'!$A$4:$A$500,0),
MATCH(P$2,'Productivity Dump'!$E$3:$AJ$3,0)
),
IF(P$3="Attendance",
INDEX('Attendance Dump'!$E$2:$AI$400,
MATCH($A30,'Attendance Dump'!$B$2:$B$400,0),
MATCH(P$2,'Attendance Dump'!$E$1:$AI$1,0)
),
INDEX('Active Hour''s Dump'!$D$3:$AH$337,
MATCH($C30,'Active Hour''s Dump'!$A$3:$A$337,0),
MATCH(P$2,'Active Hour''s Dump'!$D$2:$AH$2,0)
))),"")</f>
        <v>6.5833333333333304</v>
      </c>
      <c r="Q30" s="13">
        <f>_xlfn.IFNA(IF(Q$3="Productivity",
INDEX('Productivity Dump'!$E$4:$AJ$500,
MATCH($A30,'Productivity Dump'!$A$4:$A$500,0),
MATCH(Q$2,'Productivity Dump'!$E$3:$AJ$3,0)
),
IF(Q$3="Attendance",
INDEX('Attendance Dump'!$E$2:$AI$400,
MATCH($A30,'Attendance Dump'!$B$2:$B$400,0),
MATCH(Q$2,'Attendance Dump'!$E$1:$AI$1,0)
),
INDEX('Active Hour''s Dump'!$D$3:$AH$337,
MATCH($C30,'Active Hour''s Dump'!$A$3:$A$337,0),
MATCH(Q$2,'Active Hour''s Dump'!$D$2:$AH$2,0)
))),"")</f>
        <v>0</v>
      </c>
      <c r="R30" s="13" t="str">
        <f>_xlfn.IFNA(IF(R$3="Productivity",
INDEX('Productivity Dump'!$E$4:$AJ$500,
MATCH($A30,'Productivity Dump'!$A$4:$A$500,0),
MATCH(R$2,'Productivity Dump'!$E$3:$AJ$3,0)
),
IF(R$3="Attendance",
INDEX('Attendance Dump'!$E$2:$AI$400,
MATCH($A30,'Attendance Dump'!$B$2:$B$400,0),
MATCH(R$2,'Attendance Dump'!$E$1:$AI$1,0)
),
INDEX('Active Hour''s Dump'!$D$3:$AH$337,
MATCH($C30,'Active Hour''s Dump'!$A$3:$A$337,0),
MATCH(R$2,'Active Hour''s Dump'!$D$2:$AH$2,0)
))),"")</f>
        <v>WO</v>
      </c>
      <c r="S30" s="54">
        <f>_xlfn.IFNA(IF(S$3="Productivity",
INDEX('Productivity Dump'!$E$4:$AJ$500,
MATCH($A30,'Productivity Dump'!$A$4:$A$500,0),
MATCH(S$2,'Productivity Dump'!$E$3:$AJ$3,0)
),
IF(S$3="Attendance",
INDEX('Attendance Dump'!$E$2:$AI$400,
MATCH($A30,'Attendance Dump'!$B$2:$B$400,0),
MATCH(S$2,'Attendance Dump'!$E$1:$AI$1,0)
),
INDEX('Active Hour''s Dump'!$D$3:$AH$337,
MATCH($C30,'Active Hour''s Dump'!$A$3:$A$337,0),
MATCH(S$2,'Active Hour''s Dump'!$D$2:$AH$2,0)
))),"")</f>
        <v>0</v>
      </c>
      <c r="T30" s="13">
        <f>_xlfn.IFNA(IF(T$3="Productivity",
INDEX('Productivity Dump'!$E$4:$AJ$500,
MATCH($A30,'Productivity Dump'!$A$4:$A$500,0),
MATCH(T$2,'Productivity Dump'!$E$3:$AJ$3,0)
),
IF(T$3="Attendance",
INDEX('Attendance Dump'!$E$2:$AI$400,
MATCH($A30,'Attendance Dump'!$B$2:$B$400,0),
MATCH(T$2,'Attendance Dump'!$E$1:$AI$1,0)
),
INDEX('Active Hour''s Dump'!$D$3:$AH$337,
MATCH($C30,'Active Hour''s Dump'!$A$3:$A$337,0),
MATCH(T$2,'Active Hour''s Dump'!$D$2:$AH$2,0)
))),"")</f>
        <v>554.62400000000014</v>
      </c>
      <c r="U30" s="13" t="str">
        <f>_xlfn.IFNA(IF(U$3="Productivity",
INDEX('Productivity Dump'!$E$4:$AJ$500,
MATCH($A30,'Productivity Dump'!$A$4:$A$500,0),
MATCH(U$2,'Productivity Dump'!$E$3:$AJ$3,0)
),
IF(U$3="Attendance",
INDEX('Attendance Dump'!$E$2:$AI$400,
MATCH($A30,'Attendance Dump'!$B$2:$B$400,0),
MATCH(U$2,'Attendance Dump'!$E$1:$AI$1,0)
),
INDEX('Active Hour''s Dump'!$D$3:$AH$337,
MATCH($C30,'Active Hour''s Dump'!$A$3:$A$337,0),
MATCH(U$2,'Active Hour''s Dump'!$D$2:$AH$2,0)
))),"")</f>
        <v>P</v>
      </c>
      <c r="V30" s="54">
        <f>_xlfn.IFNA(IF(V$3="Productivity",
INDEX('Productivity Dump'!$E$4:$AJ$500,
MATCH($A30,'Productivity Dump'!$A$4:$A$500,0),
MATCH(V$2,'Productivity Dump'!$E$3:$AJ$3,0)
),
IF(V$3="Attendance",
INDEX('Attendance Dump'!$E$2:$AI$400,
MATCH($A30,'Attendance Dump'!$B$2:$B$400,0),
MATCH(V$2,'Attendance Dump'!$E$1:$AI$1,0)
),
INDEX('Active Hour''s Dump'!$D$3:$AH$337,
MATCH($C30,'Active Hour''s Dump'!$A$3:$A$337,0),
MATCH(V$2,'Active Hour''s Dump'!$D$2:$AH$2,0)
))),"")</f>
        <v>5.5833333333333304</v>
      </c>
      <c r="W30" s="13">
        <f>_xlfn.IFNA(IF(W$3="Productivity",
INDEX('Productivity Dump'!$E$4:$AJ$500,
MATCH($A30,'Productivity Dump'!$A$4:$A$500,0),
MATCH(W$2,'Productivity Dump'!$E$3:$AJ$3,0)
),
IF(W$3="Attendance",
INDEX('Attendance Dump'!$E$2:$AI$400,
MATCH($A30,'Attendance Dump'!$B$2:$B$400,0),
MATCH(W$2,'Attendance Dump'!$E$1:$AI$1,0)
),
INDEX('Active Hour''s Dump'!$D$3:$AH$337,
MATCH($C30,'Active Hour''s Dump'!$A$3:$A$337,0),
MATCH(W$2,'Active Hour''s Dump'!$D$2:$AH$2,0)
))),"")</f>
        <v>1061.1330000000003</v>
      </c>
      <c r="X30" s="13" t="str">
        <f>_xlfn.IFNA(IF(X$3="Productivity",
INDEX('Productivity Dump'!$E$4:$AJ$500,
MATCH($A30,'Productivity Dump'!$A$4:$A$500,0),
MATCH(X$2,'Productivity Dump'!$E$3:$AJ$3,0)
),
IF(X$3="Attendance",
INDEX('Attendance Dump'!$E$2:$AI$400,
MATCH($A30,'Attendance Dump'!$B$2:$B$400,0),
MATCH(X$2,'Attendance Dump'!$E$1:$AI$1,0)
),
INDEX('Active Hour''s Dump'!$D$3:$AH$337,
MATCH($C30,'Active Hour''s Dump'!$A$3:$A$337,0),
MATCH(X$2,'Active Hour''s Dump'!$D$2:$AH$2,0)
))),"")</f>
        <v>P</v>
      </c>
      <c r="Y30" s="54">
        <f>_xlfn.IFNA(IF(Y$3="Productivity",
INDEX('Productivity Dump'!$E$4:$AJ$500,
MATCH($A30,'Productivity Dump'!$A$4:$A$500,0),
MATCH(Y$2,'Productivity Dump'!$E$3:$AJ$3,0)
),
IF(Y$3="Attendance",
INDEX('Attendance Dump'!$E$2:$AI$400,
MATCH($A30,'Attendance Dump'!$B$2:$B$400,0),
MATCH(Y$2,'Attendance Dump'!$E$1:$AI$1,0)
),
INDEX('Active Hour''s Dump'!$D$3:$AH$337,
MATCH($C30,'Active Hour''s Dump'!$A$3:$A$337,0),
MATCH(Y$2,'Active Hour''s Dump'!$D$2:$AH$2,0)
))),"")</f>
        <v>8.1666666666666696</v>
      </c>
      <c r="Z30" s="13">
        <f>_xlfn.IFNA(IF(Z$3="Productivity",
INDEX('Productivity Dump'!$E$4:$AJ$500,
MATCH($A30,'Productivity Dump'!$A$4:$A$500,0),
MATCH(Z$2,'Productivity Dump'!$E$3:$AJ$3,0)
),
IF(Z$3="Attendance",
INDEX('Attendance Dump'!$E$2:$AI$400,
MATCH($A30,'Attendance Dump'!$B$2:$B$400,0),
MATCH(Z$2,'Attendance Dump'!$E$1:$AI$1,0)
),
INDEX('Active Hour''s Dump'!$D$3:$AH$337,
MATCH($C30,'Active Hour''s Dump'!$A$3:$A$337,0),
MATCH(Z$2,'Active Hour''s Dump'!$D$2:$AH$2,0)
))),"")</f>
        <v>1015.3050000000001</v>
      </c>
      <c r="AA30" s="13" t="str">
        <f>_xlfn.IFNA(IF(AA$3="Productivity",
INDEX('Productivity Dump'!$E$4:$AJ$500,
MATCH($A30,'Productivity Dump'!$A$4:$A$500,0),
MATCH(AA$2,'Productivity Dump'!$E$3:$AJ$3,0)
),
IF(AA$3="Attendance",
INDEX('Attendance Dump'!$E$2:$AI$400,
MATCH($A30,'Attendance Dump'!$B$2:$B$400,0),
MATCH(AA$2,'Attendance Dump'!$E$1:$AI$1,0)
),
INDEX('Active Hour''s Dump'!$D$3:$AH$337,
MATCH($C30,'Active Hour''s Dump'!$A$3:$A$337,0),
MATCH(AA$2,'Active Hour''s Dump'!$D$2:$AH$2,0)
))),"")</f>
        <v>P</v>
      </c>
      <c r="AB30" s="54">
        <f>_xlfn.IFNA(IF(AB$3="Productivity",
INDEX('Productivity Dump'!$E$4:$AJ$500,
MATCH($A30,'Productivity Dump'!$A$4:$A$500,0),
MATCH(AB$2,'Productivity Dump'!$E$3:$AJ$3,0)
),
IF(AB$3="Attendance",
INDEX('Attendance Dump'!$E$2:$AI$400,
MATCH($A30,'Attendance Dump'!$B$2:$B$400,0),
MATCH(AB$2,'Attendance Dump'!$E$1:$AI$1,0)
),
INDEX('Active Hour''s Dump'!$D$3:$AH$337,
MATCH($C30,'Active Hour''s Dump'!$A$3:$A$337,0),
MATCH(AB$2,'Active Hour''s Dump'!$D$2:$AH$2,0)
))),"")</f>
        <v>8.4166666666666696</v>
      </c>
      <c r="AC30" s="13">
        <f>_xlfn.IFNA(IF(AC$3="Productivity",
INDEX('Productivity Dump'!$E$4:$AJ$500,
MATCH($A30,'Productivity Dump'!$A$4:$A$500,0),
MATCH(AC$2,'Productivity Dump'!$E$3:$AJ$3,0)
),
IF(AC$3="Attendance",
INDEX('Attendance Dump'!$E$2:$AI$400,
MATCH($A30,'Attendance Dump'!$B$2:$B$400,0),
MATCH(AC$2,'Attendance Dump'!$E$1:$AI$1,0)
),
INDEX('Active Hour''s Dump'!$D$3:$AH$337,
MATCH($C30,'Active Hour''s Dump'!$A$3:$A$337,0),
MATCH(AC$2,'Active Hour''s Dump'!$D$2:$AH$2,0)
))),"")</f>
        <v>1004.1010000000001</v>
      </c>
      <c r="AD30" s="13" t="str">
        <f>_xlfn.IFNA(IF(AD$3="Productivity",
INDEX('Productivity Dump'!$E$4:$AJ$500,
MATCH($A30,'Productivity Dump'!$A$4:$A$500,0),
MATCH(AD$2,'Productivity Dump'!$E$3:$AJ$3,0)
),
IF(AD$3="Attendance",
INDEX('Attendance Dump'!$E$2:$AI$400,
MATCH($A30,'Attendance Dump'!$B$2:$B$400,0),
MATCH(AD$2,'Attendance Dump'!$E$1:$AI$1,0)
),
INDEX('Active Hour''s Dump'!$D$3:$AH$337,
MATCH($C30,'Active Hour''s Dump'!$A$3:$A$337,0),
MATCH(AD$2,'Active Hour''s Dump'!$D$2:$AH$2,0)
))),"")</f>
        <v>P</v>
      </c>
      <c r="AE30" s="54">
        <f>_xlfn.IFNA(IF(AE$3="Productivity",
INDEX('Productivity Dump'!$E$4:$AJ$500,
MATCH($A30,'Productivity Dump'!$A$4:$A$500,0),
MATCH(AE$2,'Productivity Dump'!$E$3:$AJ$3,0)
),
IF(AE$3="Attendance",
INDEX('Attendance Dump'!$E$2:$AI$400,
MATCH($A30,'Attendance Dump'!$B$2:$B$400,0),
MATCH(AE$2,'Attendance Dump'!$E$1:$AI$1,0)
),
INDEX('Active Hour''s Dump'!$D$3:$AH$337,
MATCH($C30,'Active Hour''s Dump'!$A$3:$A$337,0),
MATCH(AE$2,'Active Hour''s Dump'!$D$2:$AH$2,0)
))),"")</f>
        <v>9.5833333333333304</v>
      </c>
      <c r="AF30" s="13">
        <f>_xlfn.IFNA(IF(AF$3="Productivity",
INDEX('Productivity Dump'!$E$4:$AJ$500,
MATCH($A30,'Productivity Dump'!$A$4:$A$500,0),
MATCH(AF$2,'Productivity Dump'!$E$3:$AJ$3,0)
),
IF(AF$3="Attendance",
INDEX('Attendance Dump'!$E$2:$AI$400,
MATCH($A30,'Attendance Dump'!$B$2:$B$400,0),
MATCH(AF$2,'Attendance Dump'!$E$1:$AI$1,0)
),
INDEX('Active Hour''s Dump'!$D$3:$AH$337,
MATCH($C30,'Active Hour''s Dump'!$A$3:$A$337,0),
MATCH(AF$2,'Active Hour''s Dump'!$D$2:$AH$2,0)
))),"")</f>
        <v>1002.0869999999999</v>
      </c>
      <c r="AG30" s="13" t="str">
        <f>_xlfn.IFNA(IF(AG$3="Productivity",
INDEX('Productivity Dump'!$E$4:$AJ$500,
MATCH($A30,'Productivity Dump'!$A$4:$A$500,0),
MATCH(AG$2,'Productivity Dump'!$E$3:$AJ$3,0)
),
IF(AG$3="Attendance",
INDEX('Attendance Dump'!$E$2:$AI$400,
MATCH($A30,'Attendance Dump'!$B$2:$B$400,0),
MATCH(AG$2,'Attendance Dump'!$E$1:$AI$1,0)
),
INDEX('Active Hour''s Dump'!$D$3:$AH$337,
MATCH($C30,'Active Hour''s Dump'!$A$3:$A$337,0),
MATCH(AG$2,'Active Hour''s Dump'!$D$2:$AH$2,0)
))),"")</f>
        <v>P</v>
      </c>
      <c r="AH30" s="54">
        <f>_xlfn.IFNA(IF(AH$3="Productivity",
INDEX('Productivity Dump'!$E$4:$AJ$500,
MATCH($A30,'Productivity Dump'!$A$4:$A$500,0),
MATCH(AH$2,'Productivity Dump'!$E$3:$AJ$3,0)
),
IF(AH$3="Attendance",
INDEX('Attendance Dump'!$E$2:$AI$400,
MATCH($A30,'Attendance Dump'!$B$2:$B$400,0),
MATCH(AH$2,'Attendance Dump'!$E$1:$AI$1,0)
),
INDEX('Active Hour''s Dump'!$D$3:$AH$337,
MATCH($C30,'Active Hour''s Dump'!$A$3:$A$337,0),
MATCH(AH$2,'Active Hour''s Dump'!$D$2:$AH$2,0)
))),"")</f>
        <v>8.0833333333333304</v>
      </c>
      <c r="AI30" s="13">
        <f>_xlfn.IFNA(IF(AI$3="Productivity",
INDEX('Productivity Dump'!$E$4:$AJ$500,
MATCH($A30,'Productivity Dump'!$A$4:$A$500,0),
MATCH(AI$2,'Productivity Dump'!$E$3:$AJ$3,0)
),
IF(AI$3="Attendance",
INDEX('Attendance Dump'!$E$2:$AI$400,
MATCH($A30,'Attendance Dump'!$B$2:$B$400,0),
MATCH(AI$2,'Attendance Dump'!$E$1:$AI$1,0)
),
INDEX('Active Hour''s Dump'!$D$3:$AH$337,
MATCH($C30,'Active Hour''s Dump'!$A$3:$A$337,0),
MATCH(AI$2,'Active Hour''s Dump'!$D$2:$AH$2,0)
))),"")</f>
        <v>999.3520000000002</v>
      </c>
      <c r="AJ30" s="13" t="str">
        <f>_xlfn.IFNA(IF(AJ$3="Productivity",
INDEX('Productivity Dump'!$E$4:$AJ$500,
MATCH($A30,'Productivity Dump'!$A$4:$A$500,0),
MATCH(AJ$2,'Productivity Dump'!$E$3:$AJ$3,0)
),
IF(AJ$3="Attendance",
INDEX('Attendance Dump'!$E$2:$AI$400,
MATCH($A30,'Attendance Dump'!$B$2:$B$400,0),
MATCH(AJ$2,'Attendance Dump'!$E$1:$AI$1,0)
),
INDEX('Active Hour''s Dump'!$D$3:$AH$337,
MATCH($C30,'Active Hour''s Dump'!$A$3:$A$337,0),
MATCH(AJ$2,'Active Hour''s Dump'!$D$2:$AH$2,0)
))),"")</f>
        <v>P</v>
      </c>
      <c r="AK30" s="54">
        <f>_xlfn.IFNA(IF(AK$3="Productivity",
INDEX('Productivity Dump'!$E$4:$AJ$500,
MATCH($A30,'Productivity Dump'!$A$4:$A$500,0),
MATCH(AK$2,'Productivity Dump'!$E$3:$AJ$3,0)
),
IF(AK$3="Attendance",
INDEX('Attendance Dump'!$E$2:$AI$400,
MATCH($A30,'Attendance Dump'!$B$2:$B$400,0),
MATCH(AK$2,'Attendance Dump'!$E$1:$AI$1,0)
),
INDEX('Active Hour''s Dump'!$D$3:$AH$337,
MATCH($C30,'Active Hour''s Dump'!$A$3:$A$337,0),
MATCH(AK$2,'Active Hour''s Dump'!$D$2:$AH$2,0)
))),"")</f>
        <v>7.3333333333333304</v>
      </c>
      <c r="AL30" s="13">
        <f>_xlfn.IFNA(IF(AL$3="Productivity",
INDEX('Productivity Dump'!$E$4:$AJ$500,
MATCH($A30,'Productivity Dump'!$A$4:$A$500,0),
MATCH(AL$2,'Productivity Dump'!$E$3:$AJ$3,0)
),
IF(AL$3="Attendance",
INDEX('Attendance Dump'!$E$2:$AI$400,
MATCH($A30,'Attendance Dump'!$B$2:$B$400,0),
MATCH(AL$2,'Attendance Dump'!$E$1:$AI$1,0)
),
INDEX('Active Hour''s Dump'!$D$3:$AH$337,
MATCH($C30,'Active Hour''s Dump'!$A$3:$A$337,0),
MATCH(AL$2,'Active Hour''s Dump'!$D$2:$AH$2,0)
))),"")</f>
        <v>4.4610000000000003</v>
      </c>
      <c r="AM30" s="13" t="str">
        <f>_xlfn.IFNA(IF(AM$3="Productivity",
INDEX('Productivity Dump'!$E$4:$AJ$500,
MATCH($A30,'Productivity Dump'!$A$4:$A$500,0),
MATCH(AM$2,'Productivity Dump'!$E$3:$AJ$3,0)
),
IF(AM$3="Attendance",
INDEX('Attendance Dump'!$E$2:$AI$400,
MATCH($A30,'Attendance Dump'!$B$2:$B$400,0),
MATCH(AM$2,'Attendance Dump'!$E$1:$AI$1,0)
),
INDEX('Active Hour''s Dump'!$D$3:$AH$337,
MATCH($C30,'Active Hour''s Dump'!$A$3:$A$337,0),
MATCH(AM$2,'Active Hour''s Dump'!$D$2:$AH$2,0)
))),"")</f>
        <v>WO</v>
      </c>
      <c r="AN30" s="54">
        <f>_xlfn.IFNA(IF(AN$3="Productivity",
INDEX('Productivity Dump'!$E$4:$AJ$500,
MATCH($A30,'Productivity Dump'!$A$4:$A$500,0),
MATCH(AN$2,'Productivity Dump'!$E$3:$AJ$3,0)
),
IF(AN$3="Attendance",
INDEX('Attendance Dump'!$E$2:$AI$400,
MATCH($A30,'Attendance Dump'!$B$2:$B$400,0),
MATCH(AN$2,'Attendance Dump'!$E$1:$AI$1,0)
),
INDEX('Active Hour''s Dump'!$D$3:$AH$337,
MATCH($C30,'Active Hour''s Dump'!$A$3:$A$337,0),
MATCH(AN$2,'Active Hour''s Dump'!$D$2:$AH$2,0)
))),"")</f>
        <v>0</v>
      </c>
      <c r="AO30" s="13">
        <f>_xlfn.IFNA(IF(AO$3="Productivity",
INDEX('Productivity Dump'!$E$4:$AJ$500,
MATCH($A30,'Productivity Dump'!$A$4:$A$500,0),
MATCH(AO$2,'Productivity Dump'!$E$3:$AJ$3,0)
),
IF(AO$3="Attendance",
INDEX('Attendance Dump'!$E$2:$AI$400,
MATCH($A30,'Attendance Dump'!$B$2:$B$400,0),
MATCH(AO$2,'Attendance Dump'!$E$1:$AI$1,0)
),
INDEX('Active Hour''s Dump'!$D$3:$AH$337,
MATCH($C30,'Active Hour''s Dump'!$A$3:$A$337,0),
MATCH(AO$2,'Active Hour''s Dump'!$D$2:$AH$2,0)
))),"")</f>
        <v>623.89900000000011</v>
      </c>
      <c r="AP30" s="13" t="str">
        <f>_xlfn.IFNA(IF(AP$3="Productivity",
INDEX('Productivity Dump'!$E$4:$AJ$500,
MATCH($A30,'Productivity Dump'!$A$4:$A$500,0),
MATCH(AP$2,'Productivity Dump'!$E$3:$AJ$3,0)
),
IF(AP$3="Attendance",
INDEX('Attendance Dump'!$E$2:$AI$400,
MATCH($A30,'Attendance Dump'!$B$2:$B$400,0),
MATCH(AP$2,'Attendance Dump'!$E$1:$AI$1,0)
),
INDEX('Active Hour''s Dump'!$D$3:$AH$337,
MATCH($C30,'Active Hour''s Dump'!$A$3:$A$337,0),
MATCH(AP$2,'Active Hour''s Dump'!$D$2:$AH$2,0)
))),"")</f>
        <v>P</v>
      </c>
      <c r="AQ30" s="54">
        <f>_xlfn.IFNA(IF(AQ$3="Productivity",
INDEX('Productivity Dump'!$E$4:$AJ$500,
MATCH($A30,'Productivity Dump'!$A$4:$A$500,0),
MATCH(AQ$2,'Productivity Dump'!$E$3:$AJ$3,0)
),
IF(AQ$3="Attendance",
INDEX('Attendance Dump'!$E$2:$AI$400,
MATCH($A30,'Attendance Dump'!$B$2:$B$400,0),
MATCH(AQ$2,'Attendance Dump'!$E$1:$AI$1,0)
),
INDEX('Active Hour''s Dump'!$D$3:$AH$337,
MATCH($C30,'Active Hour''s Dump'!$A$3:$A$337,0),
MATCH(AQ$2,'Active Hour''s Dump'!$D$2:$AH$2,0)
))),"")</f>
        <v>5.75</v>
      </c>
      <c r="AR30" s="13">
        <f>_xlfn.IFNA(IF(AR$3="Productivity",
INDEX('Productivity Dump'!$E$4:$AJ$500,
MATCH($A30,'Productivity Dump'!$A$4:$A$500,0),
MATCH(AR$2,'Productivity Dump'!$E$3:$AJ$3,0)
),
IF(AR$3="Attendance",
INDEX('Attendance Dump'!$E$2:$AI$400,
MATCH($A30,'Attendance Dump'!$B$2:$B$400,0),
MATCH(AR$2,'Attendance Dump'!$E$1:$AI$1,0)
),
INDEX('Active Hour''s Dump'!$D$3:$AH$337,
MATCH($C30,'Active Hour''s Dump'!$A$3:$A$337,0),
MATCH(AR$2,'Active Hour''s Dump'!$D$2:$AH$2,0)
))),"")</f>
        <v>1006.8749999999999</v>
      </c>
      <c r="AS30" s="13" t="str">
        <f>_xlfn.IFNA(IF(AS$3="Productivity",
INDEX('Productivity Dump'!$E$4:$AJ$500,
MATCH($A30,'Productivity Dump'!$A$4:$A$500,0),
MATCH(AS$2,'Productivity Dump'!$E$3:$AJ$3,0)
),
IF(AS$3="Attendance",
INDEX('Attendance Dump'!$E$2:$AI$400,
MATCH($A30,'Attendance Dump'!$B$2:$B$400,0),
MATCH(AS$2,'Attendance Dump'!$E$1:$AI$1,0)
),
INDEX('Active Hour''s Dump'!$D$3:$AH$337,
MATCH($C30,'Active Hour''s Dump'!$A$3:$A$337,0),
MATCH(AS$2,'Active Hour''s Dump'!$D$2:$AH$2,0)
))),"")</f>
        <v>P</v>
      </c>
      <c r="AT30" s="54">
        <f>_xlfn.IFNA(IF(AT$3="Productivity",
INDEX('Productivity Dump'!$E$4:$AJ$500,
MATCH($A30,'Productivity Dump'!$A$4:$A$500,0),
MATCH(AT$2,'Productivity Dump'!$E$3:$AJ$3,0)
),
IF(AT$3="Attendance",
INDEX('Attendance Dump'!$E$2:$AI$400,
MATCH($A30,'Attendance Dump'!$B$2:$B$400,0),
MATCH(AT$2,'Attendance Dump'!$E$1:$AI$1,0)
),
INDEX('Active Hour''s Dump'!$D$3:$AH$337,
MATCH($C30,'Active Hour''s Dump'!$A$3:$A$337,0),
MATCH(AT$2,'Active Hour''s Dump'!$D$2:$AH$2,0)
))),"")</f>
        <v>10.1666666666667</v>
      </c>
      <c r="AU30" s="13">
        <f>_xlfn.IFNA(IF(AU$3="Productivity",
INDEX('Productivity Dump'!$E$4:$AJ$500,
MATCH($A30,'Productivity Dump'!$A$4:$A$500,0),
MATCH(AU$2,'Productivity Dump'!$E$3:$AJ$3,0)
),
IF(AU$3="Attendance",
INDEX('Attendance Dump'!$E$2:$AI$400,
MATCH($A30,'Attendance Dump'!$B$2:$B$400,0),
MATCH(AU$2,'Attendance Dump'!$E$1:$AI$1,0)
),
INDEX('Active Hour''s Dump'!$D$3:$AH$337,
MATCH($C30,'Active Hour''s Dump'!$A$3:$A$337,0),
MATCH(AU$2,'Active Hour''s Dump'!$D$2:$AH$2,0)
))),"")</f>
        <v>1000.9180000000002</v>
      </c>
      <c r="AV30" s="13" t="str">
        <f>_xlfn.IFNA(IF(AV$3="Productivity",
INDEX('Productivity Dump'!$E$4:$AJ$500,
MATCH($A30,'Productivity Dump'!$A$4:$A$500,0),
MATCH(AV$2,'Productivity Dump'!$E$3:$AJ$3,0)
),
IF(AV$3="Attendance",
INDEX('Attendance Dump'!$E$2:$AI$400,
MATCH($A30,'Attendance Dump'!$B$2:$B$400,0),
MATCH(AV$2,'Attendance Dump'!$E$1:$AI$1,0)
),
INDEX('Active Hour''s Dump'!$D$3:$AH$337,
MATCH($C30,'Active Hour''s Dump'!$A$3:$A$337,0),
MATCH(AV$2,'Active Hour''s Dump'!$D$2:$AH$2,0)
))),"")</f>
        <v>P</v>
      </c>
      <c r="AW30" s="54">
        <f>_xlfn.IFNA(IF(AW$3="Productivity",
INDEX('Productivity Dump'!$E$4:$AJ$500,
MATCH($A30,'Productivity Dump'!$A$4:$A$500,0),
MATCH(AW$2,'Productivity Dump'!$E$3:$AJ$3,0)
),
IF(AW$3="Attendance",
INDEX('Attendance Dump'!$E$2:$AI$400,
MATCH($A30,'Attendance Dump'!$B$2:$B$400,0),
MATCH(AW$2,'Attendance Dump'!$E$1:$AI$1,0)
),
INDEX('Active Hour''s Dump'!$D$3:$AH$337,
MATCH($C30,'Active Hour''s Dump'!$A$3:$A$337,0),
MATCH(AW$2,'Active Hour''s Dump'!$D$2:$AH$2,0)
))),"")</f>
        <v>8.1666666666666696</v>
      </c>
      <c r="AX30" s="13">
        <f>_xlfn.IFNA(IF(AX$3="Productivity",
INDEX('Productivity Dump'!$E$4:$AJ$500,
MATCH($A30,'Productivity Dump'!$A$4:$A$500,0),
MATCH(AX$2,'Productivity Dump'!$E$3:$AJ$3,0)
),
IF(AX$3="Attendance",
INDEX('Attendance Dump'!$E$2:$AI$400,
MATCH($A30,'Attendance Dump'!$B$2:$B$400,0),
MATCH(AX$2,'Attendance Dump'!$E$1:$AI$1,0)
),
INDEX('Active Hour''s Dump'!$D$3:$AH$337,
MATCH($C30,'Active Hour''s Dump'!$A$3:$A$337,0),
MATCH(AX$2,'Active Hour''s Dump'!$D$2:$AH$2,0)
))),"")</f>
        <v>1004.8100000000003</v>
      </c>
      <c r="AY30" s="13" t="str">
        <f>_xlfn.IFNA(IF(AY$3="Productivity",
INDEX('Productivity Dump'!$E$4:$AJ$500,
MATCH($A30,'Productivity Dump'!$A$4:$A$500,0),
MATCH(AY$2,'Productivity Dump'!$E$3:$AJ$3,0)
),
IF(AY$3="Attendance",
INDEX('Attendance Dump'!$E$2:$AI$400,
MATCH($A30,'Attendance Dump'!$B$2:$B$400,0),
MATCH(AY$2,'Attendance Dump'!$E$1:$AI$1,0)
),
INDEX('Active Hour''s Dump'!$D$3:$AH$337,
MATCH($C30,'Active Hour''s Dump'!$A$3:$A$337,0),
MATCH(AY$2,'Active Hour''s Dump'!$D$2:$AH$2,0)
))),"")</f>
        <v>P</v>
      </c>
      <c r="AZ30" s="54">
        <f>_xlfn.IFNA(IF(AZ$3="Productivity",
INDEX('Productivity Dump'!$E$4:$AJ$500,
MATCH($A30,'Productivity Dump'!$A$4:$A$500,0),
MATCH(AZ$2,'Productivity Dump'!$E$3:$AJ$3,0)
),
IF(AZ$3="Attendance",
INDEX('Attendance Dump'!$E$2:$AI$400,
MATCH($A30,'Attendance Dump'!$B$2:$B$400,0),
MATCH(AZ$2,'Attendance Dump'!$E$1:$AI$1,0)
),
INDEX('Active Hour''s Dump'!$D$3:$AH$337,
MATCH($C30,'Active Hour''s Dump'!$A$3:$A$337,0),
MATCH(AZ$2,'Active Hour''s Dump'!$D$2:$AH$2,0)
))),"")</f>
        <v>8.6666666666666696</v>
      </c>
      <c r="BA30" s="13">
        <f>_xlfn.IFNA(IF(BA$3="Productivity",
INDEX('Productivity Dump'!$E$4:$AJ$500,
MATCH($A30,'Productivity Dump'!$A$4:$A$500,0),
MATCH(BA$2,'Productivity Dump'!$E$3:$AJ$3,0)
),
IF(BA$3="Attendance",
INDEX('Attendance Dump'!$E$2:$AI$400,
MATCH($A30,'Attendance Dump'!$B$2:$B$400,0),
MATCH(BA$2,'Attendance Dump'!$E$1:$AI$1,0)
),
INDEX('Active Hour''s Dump'!$D$3:$AH$337,
MATCH($C30,'Active Hour''s Dump'!$A$3:$A$337,0),
MATCH(BA$2,'Active Hour''s Dump'!$D$2:$AH$2,0)
))),"")</f>
        <v>1004.0389999999999</v>
      </c>
      <c r="BB30" s="13" t="str">
        <f>_xlfn.IFNA(IF(BB$3="Productivity",
INDEX('Productivity Dump'!$E$4:$AJ$500,
MATCH($A30,'Productivity Dump'!$A$4:$A$500,0),
MATCH(BB$2,'Productivity Dump'!$E$3:$AJ$3,0)
),
IF(BB$3="Attendance",
INDEX('Attendance Dump'!$E$2:$AI$400,
MATCH($A30,'Attendance Dump'!$B$2:$B$400,0),
MATCH(BB$2,'Attendance Dump'!$E$1:$AI$1,0)
),
INDEX('Active Hour''s Dump'!$D$3:$AH$337,
MATCH($C30,'Active Hour''s Dump'!$A$3:$A$337,0),
MATCH(BB$2,'Active Hour''s Dump'!$D$2:$AH$2,0)
))),"")</f>
        <v>P</v>
      </c>
      <c r="BC30" s="54">
        <f>_xlfn.IFNA(IF(BC$3="Productivity",
INDEX('Productivity Dump'!$E$4:$AJ$500,
MATCH($A30,'Productivity Dump'!$A$4:$A$500,0),
MATCH(BC$2,'Productivity Dump'!$E$3:$AJ$3,0)
),
IF(BC$3="Attendance",
INDEX('Attendance Dump'!$E$2:$AI$400,
MATCH($A30,'Attendance Dump'!$B$2:$B$400,0),
MATCH(BC$2,'Attendance Dump'!$E$1:$AI$1,0)
),
INDEX('Active Hour''s Dump'!$D$3:$AH$337,
MATCH($C30,'Active Hour''s Dump'!$A$3:$A$337,0),
MATCH(BC$2,'Active Hour''s Dump'!$D$2:$AH$2,0)
))),"")</f>
        <v>8</v>
      </c>
      <c r="BD30" s="13">
        <f>_xlfn.IFNA(IF(BD$3="Productivity",
INDEX('Productivity Dump'!$E$4:$AJ$500,
MATCH($A30,'Productivity Dump'!$A$4:$A$500,0),
MATCH(BD$2,'Productivity Dump'!$E$3:$AJ$3,0)
),
IF(BD$3="Attendance",
INDEX('Attendance Dump'!$E$2:$AI$400,
MATCH($A30,'Attendance Dump'!$B$2:$B$400,0),
MATCH(BD$2,'Attendance Dump'!$E$1:$AI$1,0)
),
INDEX('Active Hour''s Dump'!$D$3:$AH$337,
MATCH($C30,'Active Hour''s Dump'!$A$3:$A$337,0),
MATCH(BD$2,'Active Hour''s Dump'!$D$2:$AH$2,0)
))),"")</f>
        <v>1024.6849999999999</v>
      </c>
      <c r="BE30" s="13" t="str">
        <f>_xlfn.IFNA(IF(BE$3="Productivity",
INDEX('Productivity Dump'!$E$4:$AJ$500,
MATCH($A30,'Productivity Dump'!$A$4:$A$500,0),
MATCH(BE$2,'Productivity Dump'!$E$3:$AJ$3,0)
),
IF(BE$3="Attendance",
INDEX('Attendance Dump'!$E$2:$AI$400,
MATCH($A30,'Attendance Dump'!$B$2:$B$400,0),
MATCH(BE$2,'Attendance Dump'!$E$1:$AI$1,0)
),
INDEX('Active Hour''s Dump'!$D$3:$AH$337,
MATCH($C30,'Active Hour''s Dump'!$A$3:$A$337,0),
MATCH(BE$2,'Active Hour''s Dump'!$D$2:$AH$2,0)
))),"")</f>
        <v>P</v>
      </c>
      <c r="BF30" s="54">
        <f>_xlfn.IFNA(IF(BF$3="Productivity",
INDEX('Productivity Dump'!$E$4:$AJ$500,
MATCH($A30,'Productivity Dump'!$A$4:$A$500,0),
MATCH(BF$2,'Productivity Dump'!$E$3:$AJ$3,0)
),
IF(BF$3="Attendance",
INDEX('Attendance Dump'!$E$2:$AI$400,
MATCH($A30,'Attendance Dump'!$B$2:$B$400,0),
MATCH(BF$2,'Attendance Dump'!$E$1:$AI$1,0)
),
INDEX('Active Hour''s Dump'!$D$3:$AH$337,
MATCH($C30,'Active Hour''s Dump'!$A$3:$A$337,0),
MATCH(BF$2,'Active Hour''s Dump'!$D$2:$AH$2,0)
))),"")</f>
        <v>7.0833333333333304</v>
      </c>
      <c r="BG30" s="13">
        <f>_xlfn.IFNA(IF(BG$3="Productivity",
INDEX('Productivity Dump'!$E$4:$AJ$500,
MATCH($A30,'Productivity Dump'!$A$4:$A$500,0),
MATCH(BG$2,'Productivity Dump'!$E$3:$AJ$3,0)
),
IF(BG$3="Attendance",
INDEX('Attendance Dump'!$E$2:$AI$400,
MATCH($A30,'Attendance Dump'!$B$2:$B$400,0),
MATCH(BG$2,'Attendance Dump'!$E$1:$AI$1,0)
),
INDEX('Active Hour''s Dump'!$D$3:$AH$337,
MATCH($C30,'Active Hour''s Dump'!$A$3:$A$337,0),
MATCH(BG$2,'Active Hour''s Dump'!$D$2:$AH$2,0)
))),"")</f>
        <v>0</v>
      </c>
      <c r="BH30" s="13" t="str">
        <f>_xlfn.IFNA(IF(BH$3="Productivity",
INDEX('Productivity Dump'!$E$4:$AJ$500,
MATCH($A30,'Productivity Dump'!$A$4:$A$500,0),
MATCH(BH$2,'Productivity Dump'!$E$3:$AJ$3,0)
),
IF(BH$3="Attendance",
INDEX('Attendance Dump'!$E$2:$AI$400,
MATCH($A30,'Attendance Dump'!$B$2:$B$400,0),
MATCH(BH$2,'Attendance Dump'!$E$1:$AI$1,0)
),
INDEX('Active Hour''s Dump'!$D$3:$AH$337,
MATCH($C30,'Active Hour''s Dump'!$A$3:$A$337,0),
MATCH(BH$2,'Active Hour''s Dump'!$D$2:$AH$2,0)
))),"")</f>
        <v>WO</v>
      </c>
      <c r="BI30" s="54">
        <f>_xlfn.IFNA(IF(BI$3="Productivity",
INDEX('Productivity Dump'!$E$4:$AJ$500,
MATCH($A30,'Productivity Dump'!$A$4:$A$500,0),
MATCH(BI$2,'Productivity Dump'!$E$3:$AJ$3,0)
),
IF(BI$3="Attendance",
INDEX('Attendance Dump'!$E$2:$AI$400,
MATCH($A30,'Attendance Dump'!$B$2:$B$400,0),
MATCH(BI$2,'Attendance Dump'!$E$1:$AI$1,0)
),
INDEX('Active Hour''s Dump'!$D$3:$AH$337,
MATCH($C30,'Active Hour''s Dump'!$A$3:$A$337,0),
MATCH(BI$2,'Active Hour''s Dump'!$D$2:$AH$2,0)
))),"")</f>
        <v>0</v>
      </c>
      <c r="BJ30" s="13">
        <f>_xlfn.IFNA(IF(BJ$3="Productivity",
INDEX('Productivity Dump'!$E$4:$AJ$500,
MATCH($A30,'Productivity Dump'!$A$4:$A$500,0),
MATCH(BJ$2,'Productivity Dump'!$E$3:$AJ$3,0)
),
IF(BJ$3="Attendance",
INDEX('Attendance Dump'!$E$2:$AI$400,
MATCH($A30,'Attendance Dump'!$B$2:$B$400,0),
MATCH(BJ$2,'Attendance Dump'!$E$1:$AI$1,0)
),
INDEX('Active Hour''s Dump'!$D$3:$AH$337,
MATCH($C30,'Active Hour''s Dump'!$A$3:$A$337,0),
MATCH(BJ$2,'Active Hour''s Dump'!$D$2:$AH$2,0)
))),"")</f>
        <v>715.10199999999998</v>
      </c>
      <c r="BK30" s="13" t="str">
        <f>_xlfn.IFNA(IF(BK$3="Productivity",
INDEX('Productivity Dump'!$E$4:$AJ$500,
MATCH($A30,'Productivity Dump'!$A$4:$A$500,0),
MATCH(BK$2,'Productivity Dump'!$E$3:$AJ$3,0)
),
IF(BK$3="Attendance",
INDEX('Attendance Dump'!$E$2:$AI$400,
MATCH($A30,'Attendance Dump'!$B$2:$B$400,0),
MATCH(BK$2,'Attendance Dump'!$E$1:$AI$1,0)
),
INDEX('Active Hour''s Dump'!$D$3:$AH$337,
MATCH($C30,'Active Hour''s Dump'!$A$3:$A$337,0),
MATCH(BK$2,'Active Hour''s Dump'!$D$2:$AH$2,0)
))),"")</f>
        <v>P</v>
      </c>
      <c r="BL30" s="54">
        <f>_xlfn.IFNA(IF(BL$3="Productivity",
INDEX('Productivity Dump'!$E$4:$AJ$500,
MATCH($A30,'Productivity Dump'!$A$4:$A$500,0),
MATCH(BL$2,'Productivity Dump'!$E$3:$AJ$3,0)
),
IF(BL$3="Attendance",
INDEX('Attendance Dump'!$E$2:$AI$400,
MATCH($A30,'Attendance Dump'!$B$2:$B$400,0),
MATCH(BL$2,'Attendance Dump'!$E$1:$AI$1,0)
),
INDEX('Active Hour''s Dump'!$D$3:$AH$337,
MATCH($C30,'Active Hour''s Dump'!$A$3:$A$337,0),
MATCH(BL$2,'Active Hour''s Dump'!$D$2:$AH$2,0)
))),"")</f>
        <v>5.9166666666666696</v>
      </c>
      <c r="BM30" s="13">
        <f>_xlfn.IFNA(IF(BM$3="Productivity",
INDEX('Productivity Dump'!$E$4:$AJ$500,
MATCH($A30,'Productivity Dump'!$A$4:$A$500,0),
MATCH(BM$2,'Productivity Dump'!$E$3:$AJ$3,0)
),
IF(BM$3="Attendance",
INDEX('Attendance Dump'!$E$2:$AI$400,
MATCH($A30,'Attendance Dump'!$B$2:$B$400,0),
MATCH(BM$2,'Attendance Dump'!$E$1:$AI$1,0)
),
INDEX('Active Hour''s Dump'!$D$3:$AH$337,
MATCH($C30,'Active Hour''s Dump'!$A$3:$A$337,0),
MATCH(BM$2,'Active Hour''s Dump'!$D$2:$AH$2,0)
))),"")</f>
        <v>1005.377</v>
      </c>
      <c r="BN30" s="13" t="str">
        <f>_xlfn.IFNA(IF(BN$3="Productivity",
INDEX('Productivity Dump'!$E$4:$AJ$500,
MATCH($A30,'Productivity Dump'!$A$4:$A$500,0),
MATCH(BN$2,'Productivity Dump'!$E$3:$AJ$3,0)
),
IF(BN$3="Attendance",
INDEX('Attendance Dump'!$E$2:$AI$400,
MATCH($A30,'Attendance Dump'!$B$2:$B$400,0),
MATCH(BN$2,'Attendance Dump'!$E$1:$AI$1,0)
),
INDEX('Active Hour''s Dump'!$D$3:$AH$337,
MATCH($C30,'Active Hour''s Dump'!$A$3:$A$337,0),
MATCH(BN$2,'Active Hour''s Dump'!$D$2:$AH$2,0)
))),"")</f>
        <v>P</v>
      </c>
      <c r="BO30" s="54">
        <f>_xlfn.IFNA(IF(BO$3="Productivity",
INDEX('Productivity Dump'!$E$4:$AJ$500,
MATCH($A30,'Productivity Dump'!$A$4:$A$500,0),
MATCH(BO$2,'Productivity Dump'!$E$3:$AJ$3,0)
),
IF(BO$3="Attendance",
INDEX('Attendance Dump'!$E$2:$AI$400,
MATCH($A30,'Attendance Dump'!$B$2:$B$400,0),
MATCH(BO$2,'Attendance Dump'!$E$1:$AI$1,0)
),
INDEX('Active Hour''s Dump'!$D$3:$AH$337,
MATCH($C30,'Active Hour''s Dump'!$A$3:$A$337,0),
MATCH(BO$2,'Active Hour''s Dump'!$D$2:$AH$2,0)
))),"")</f>
        <v>8.5</v>
      </c>
      <c r="BP30" s="13">
        <f>_xlfn.IFNA(IF(BP$3="Productivity",
INDEX('Productivity Dump'!$E$4:$AJ$500,
MATCH($A30,'Productivity Dump'!$A$4:$A$500,0),
MATCH(BP$2,'Productivity Dump'!$E$3:$AJ$3,0)
),
IF(BP$3="Attendance",
INDEX('Attendance Dump'!$E$2:$AI$400,
MATCH($A30,'Attendance Dump'!$B$2:$B$400,0),
MATCH(BP$2,'Attendance Dump'!$E$1:$AI$1,0)
),
INDEX('Active Hour''s Dump'!$D$3:$AH$337,
MATCH($C30,'Active Hour''s Dump'!$A$3:$A$337,0),
MATCH(BP$2,'Active Hour''s Dump'!$D$2:$AH$2,0)
))),"")</f>
        <v>996.41800000000035</v>
      </c>
      <c r="BQ30" s="13" t="str">
        <f>_xlfn.IFNA(IF(BQ$3="Productivity",
INDEX('Productivity Dump'!$E$4:$AJ$500,
MATCH($A30,'Productivity Dump'!$A$4:$A$500,0),
MATCH(BQ$2,'Productivity Dump'!$E$3:$AJ$3,0)
),
IF(BQ$3="Attendance",
INDEX('Attendance Dump'!$E$2:$AI$400,
MATCH($A30,'Attendance Dump'!$B$2:$B$400,0),
MATCH(BQ$2,'Attendance Dump'!$E$1:$AI$1,0)
),
INDEX('Active Hour''s Dump'!$D$3:$AH$337,
MATCH($C30,'Active Hour''s Dump'!$A$3:$A$337,0),
MATCH(BQ$2,'Active Hour''s Dump'!$D$2:$AH$2,0)
))),"")</f>
        <v>P</v>
      </c>
      <c r="BR30" s="54">
        <f>_xlfn.IFNA(IF(BR$3="Productivity",
INDEX('Productivity Dump'!$E$4:$AJ$500,
MATCH($A30,'Productivity Dump'!$A$4:$A$500,0),
MATCH(BR$2,'Productivity Dump'!$E$3:$AJ$3,0)
),
IF(BR$3="Attendance",
INDEX('Attendance Dump'!$E$2:$AI$400,
MATCH($A30,'Attendance Dump'!$B$2:$B$400,0),
MATCH(BR$2,'Attendance Dump'!$E$1:$AI$1,0)
),
INDEX('Active Hour''s Dump'!$D$3:$AH$337,
MATCH($C30,'Active Hour''s Dump'!$A$3:$A$337,0),
MATCH(BR$2,'Active Hour''s Dump'!$D$2:$AH$2,0)
))),"")</f>
        <v>7.4166666666666696</v>
      </c>
      <c r="BS30" s="13">
        <f>_xlfn.IFNA(IF(BS$3="Productivity",
INDEX('Productivity Dump'!$E$4:$AJ$500,
MATCH($A30,'Productivity Dump'!$A$4:$A$500,0),
MATCH(BS$2,'Productivity Dump'!$E$3:$AJ$3,0)
),
IF(BS$3="Attendance",
INDEX('Attendance Dump'!$E$2:$AI$400,
MATCH($A30,'Attendance Dump'!$B$2:$B$400,0),
MATCH(BS$2,'Attendance Dump'!$E$1:$AI$1,0)
),
INDEX('Active Hour''s Dump'!$D$3:$AH$337,
MATCH($C30,'Active Hour''s Dump'!$A$3:$A$337,0),
MATCH(BS$2,'Active Hour''s Dump'!$D$2:$AH$2,0)
))),"")</f>
        <v>0</v>
      </c>
      <c r="BT30" s="13" t="str">
        <f>_xlfn.IFNA(IF(BT$3="Productivity",
INDEX('Productivity Dump'!$E$4:$AJ$500,
MATCH($A30,'Productivity Dump'!$A$4:$A$500,0),
MATCH(BT$2,'Productivity Dump'!$E$3:$AJ$3,0)
),
IF(BT$3="Attendance",
INDEX('Attendance Dump'!$E$2:$AI$400,
MATCH($A30,'Attendance Dump'!$B$2:$B$400,0),
MATCH(BT$2,'Attendance Dump'!$E$1:$AI$1,0)
),
INDEX('Active Hour''s Dump'!$D$3:$AH$337,
MATCH($C30,'Active Hour''s Dump'!$A$3:$A$337,0),
MATCH(BT$2,'Active Hour''s Dump'!$D$2:$AH$2,0)
))),"")</f>
        <v>H</v>
      </c>
      <c r="BU30" s="54">
        <f>_xlfn.IFNA(IF(BU$3="Productivity",
INDEX('Productivity Dump'!$E$4:$AJ$500,
MATCH($A30,'Productivity Dump'!$A$4:$A$500,0),
MATCH(BU$2,'Productivity Dump'!$E$3:$AJ$3,0)
),
IF(BU$3="Attendance",
INDEX('Attendance Dump'!$E$2:$AI$400,
MATCH($A30,'Attendance Dump'!$B$2:$B$400,0),
MATCH(BU$2,'Attendance Dump'!$E$1:$AI$1,0)
),
INDEX('Active Hour''s Dump'!$D$3:$AH$337,
MATCH($C30,'Active Hour''s Dump'!$A$3:$A$337,0),
MATCH(BU$2,'Active Hour''s Dump'!$D$2:$AH$2,0)
))),"")</f>
        <v>0</v>
      </c>
      <c r="BV30" s="13">
        <f>_xlfn.IFNA(IF(BV$3="Productivity",
INDEX('Productivity Dump'!$E$4:$AJ$500,
MATCH($A30,'Productivity Dump'!$A$4:$A$500,0),
MATCH(BV$2,'Productivity Dump'!$E$3:$AJ$3,0)
),
IF(BV$3="Attendance",
INDEX('Attendance Dump'!$E$2:$AI$400,
MATCH($A30,'Attendance Dump'!$B$2:$B$400,0),
MATCH(BV$2,'Attendance Dump'!$E$1:$AI$1,0)
),
INDEX('Active Hour''s Dump'!$D$3:$AH$337,
MATCH($C30,'Active Hour''s Dump'!$A$3:$A$337,0),
MATCH(BV$2,'Active Hour''s Dump'!$D$2:$AH$2,0)
))),"")</f>
        <v>952.96499999999992</v>
      </c>
      <c r="BW30" s="13" t="str">
        <f>_xlfn.IFNA(IF(BW$3="Productivity",
INDEX('Productivity Dump'!$E$4:$AJ$500,
MATCH($A30,'Productivity Dump'!$A$4:$A$500,0),
MATCH(BW$2,'Productivity Dump'!$E$3:$AJ$3,0)
),
IF(BW$3="Attendance",
INDEX('Attendance Dump'!$E$2:$AI$400,
MATCH($A30,'Attendance Dump'!$B$2:$B$400,0),
MATCH(BW$2,'Attendance Dump'!$E$1:$AI$1,0)
),
INDEX('Active Hour''s Dump'!$D$3:$AH$337,
MATCH($C30,'Active Hour''s Dump'!$A$3:$A$337,0),
MATCH(BW$2,'Active Hour''s Dump'!$D$2:$AH$2,0)
))),"")</f>
        <v>P</v>
      </c>
      <c r="BX30" s="54">
        <f>_xlfn.IFNA(IF(BX$3="Productivity",
INDEX('Productivity Dump'!$E$4:$AJ$500,
MATCH($A30,'Productivity Dump'!$A$4:$A$500,0),
MATCH(BX$2,'Productivity Dump'!$E$3:$AJ$3,0)
),
IF(BX$3="Attendance",
INDEX('Attendance Dump'!$E$2:$AI$400,
MATCH($A30,'Attendance Dump'!$B$2:$B$400,0),
MATCH(BX$2,'Attendance Dump'!$E$1:$AI$1,0)
),
INDEX('Active Hour''s Dump'!$D$3:$AH$337,
MATCH($C30,'Active Hour''s Dump'!$A$3:$A$337,0),
MATCH(BX$2,'Active Hour''s Dump'!$D$2:$AH$2,0)
))),"")</f>
        <v>9</v>
      </c>
      <c r="BY30" s="13">
        <f>_xlfn.IFNA(IF(BY$3="Productivity",
INDEX('Productivity Dump'!$E$4:$AJ$500,
MATCH($A30,'Productivity Dump'!$A$4:$A$500,0),
MATCH(BY$2,'Productivity Dump'!$E$3:$AJ$3,0)
),
IF(BY$3="Attendance",
INDEX('Attendance Dump'!$E$2:$AI$400,
MATCH($A30,'Attendance Dump'!$B$2:$B$400,0),
MATCH(BY$2,'Attendance Dump'!$E$1:$AI$1,0)
),
INDEX('Active Hour''s Dump'!$D$3:$AH$337,
MATCH($C30,'Active Hour''s Dump'!$A$3:$A$337,0),
MATCH(BY$2,'Active Hour''s Dump'!$D$2:$AH$2,0)
))),"")</f>
        <v>402.923</v>
      </c>
      <c r="BZ30" s="13" t="str">
        <f>_xlfn.IFNA(IF(BZ$3="Productivity",
INDEX('Productivity Dump'!$E$4:$AJ$500,
MATCH($A30,'Productivity Dump'!$A$4:$A$500,0),
MATCH(BZ$2,'Productivity Dump'!$E$3:$AJ$3,0)
),
IF(BZ$3="Attendance",
INDEX('Attendance Dump'!$E$2:$AI$400,
MATCH($A30,'Attendance Dump'!$B$2:$B$400,0),
MATCH(BZ$2,'Attendance Dump'!$E$1:$AI$1,0)
),
INDEX('Active Hour''s Dump'!$D$3:$AH$337,
MATCH($C30,'Active Hour''s Dump'!$A$3:$A$337,0),
MATCH(BZ$2,'Active Hour''s Dump'!$D$2:$AH$2,0)
))),"")</f>
        <v>P</v>
      </c>
      <c r="CA30" s="54">
        <f>_xlfn.IFNA(IF(CA$3="Productivity",
INDEX('Productivity Dump'!$E$4:$AJ$500,
MATCH($A30,'Productivity Dump'!$A$4:$A$500,0),
MATCH(CA$2,'Productivity Dump'!$E$3:$AJ$3,0)
),
IF(CA$3="Attendance",
INDEX('Attendance Dump'!$E$2:$AI$400,
MATCH($A30,'Attendance Dump'!$B$2:$B$400,0),
MATCH(CA$2,'Attendance Dump'!$E$1:$AI$1,0)
),
INDEX('Active Hour''s Dump'!$D$3:$AH$337,
MATCH($C30,'Active Hour''s Dump'!$A$3:$A$337,0),
MATCH(CA$2,'Active Hour''s Dump'!$D$2:$AH$2,0)
))),"")</f>
        <v>2.5833333333333299</v>
      </c>
      <c r="CB30" s="13">
        <f>_xlfn.IFNA(IF(CB$3="Productivity",
INDEX('Productivity Dump'!$E$4:$AJ$500,
MATCH($A30,'Productivity Dump'!$A$4:$A$500,0),
MATCH(CB$2,'Productivity Dump'!$E$3:$AJ$3,0)
),
IF(CB$3="Attendance",
INDEX('Attendance Dump'!$E$2:$AI$400,
MATCH($A30,'Attendance Dump'!$B$2:$B$400,0),
MATCH(CB$2,'Attendance Dump'!$E$1:$AI$1,0)
),
INDEX('Active Hour''s Dump'!$D$3:$AH$337,
MATCH($C30,'Active Hour''s Dump'!$A$3:$A$337,0),
MATCH(CB$2,'Active Hour''s Dump'!$D$2:$AH$2,0)
))),"")</f>
        <v>0</v>
      </c>
      <c r="CC30" s="13" t="str">
        <f>_xlfn.IFNA(IF(CC$3="Productivity",
INDEX('Productivity Dump'!$E$4:$AJ$500,
MATCH($A30,'Productivity Dump'!$A$4:$A$500,0),
MATCH(CC$2,'Productivity Dump'!$E$3:$AJ$3,0)
),
IF(CC$3="Attendance",
INDEX('Attendance Dump'!$E$2:$AI$400,
MATCH($A30,'Attendance Dump'!$B$2:$B$400,0),
MATCH(CC$2,'Attendance Dump'!$E$1:$AI$1,0)
),
INDEX('Active Hour''s Dump'!$D$3:$AH$337,
MATCH($C30,'Active Hour''s Dump'!$A$3:$A$337,0),
MATCH(CC$2,'Active Hour''s Dump'!$D$2:$AH$2,0)
))),"")</f>
        <v>WO</v>
      </c>
      <c r="CD30" s="54">
        <f>_xlfn.IFNA(IF(CD$3="Productivity",
INDEX('Productivity Dump'!$E$4:$AJ$500,
MATCH($A30,'Productivity Dump'!$A$4:$A$500,0),
MATCH(CD$2,'Productivity Dump'!$E$3:$AJ$3,0)
),
IF(CD$3="Attendance",
INDEX('Attendance Dump'!$E$2:$AI$400,
MATCH($A30,'Attendance Dump'!$B$2:$B$400,0),
MATCH(CD$2,'Attendance Dump'!$E$1:$AI$1,0)
),
INDEX('Active Hour''s Dump'!$D$3:$AH$337,
MATCH($C30,'Active Hour''s Dump'!$A$3:$A$337,0),
MATCH(CD$2,'Active Hour''s Dump'!$D$2:$AH$2,0)
))),"")</f>
        <v>0</v>
      </c>
      <c r="CE30" s="13">
        <f>_xlfn.IFNA(IF(CE$3="Productivity",
INDEX('Productivity Dump'!$E$4:$AJ$500,
MATCH($A30,'Productivity Dump'!$A$4:$A$500,0),
MATCH(CE$2,'Productivity Dump'!$E$3:$AJ$3,0)
),
IF(CE$3="Attendance",
INDEX('Attendance Dump'!$E$2:$AI$400,
MATCH($A30,'Attendance Dump'!$B$2:$B$400,0),
MATCH(CE$2,'Attendance Dump'!$E$1:$AI$1,0)
),
INDEX('Active Hour''s Dump'!$D$3:$AH$337,
MATCH($C30,'Active Hour''s Dump'!$A$3:$A$337,0),
MATCH(CE$2,'Active Hour''s Dump'!$D$2:$AH$2,0)
))),"")</f>
        <v>586.93200000000002</v>
      </c>
      <c r="CF30" s="13" t="str">
        <f>_xlfn.IFNA(IF(CF$3="Productivity",
INDEX('Productivity Dump'!$E$4:$AJ$500,
MATCH($A30,'Productivity Dump'!$A$4:$A$500,0),
MATCH(CF$2,'Productivity Dump'!$E$3:$AJ$3,0)
),
IF(CF$3="Attendance",
INDEX('Attendance Dump'!$E$2:$AI$400,
MATCH($A30,'Attendance Dump'!$B$2:$B$400,0),
MATCH(CF$2,'Attendance Dump'!$E$1:$AI$1,0)
),
INDEX('Active Hour''s Dump'!$D$3:$AH$337,
MATCH($C30,'Active Hour''s Dump'!$A$3:$A$337,0),
MATCH(CF$2,'Active Hour''s Dump'!$D$2:$AH$2,0)
))),"")</f>
        <v>P</v>
      </c>
      <c r="CG30" s="54">
        <f>_xlfn.IFNA(IF(CG$3="Productivity",
INDEX('Productivity Dump'!$E$4:$AJ$500,
MATCH($A30,'Productivity Dump'!$A$4:$A$500,0),
MATCH(CG$2,'Productivity Dump'!$E$3:$AJ$3,0)
),
IF(CG$3="Attendance",
INDEX('Attendance Dump'!$E$2:$AI$400,
MATCH($A30,'Attendance Dump'!$B$2:$B$400,0),
MATCH(CG$2,'Attendance Dump'!$E$1:$AI$1,0)
),
INDEX('Active Hour''s Dump'!$D$3:$AH$337,
MATCH($C30,'Active Hour''s Dump'!$A$3:$A$337,0),
MATCH(CG$2,'Active Hour''s Dump'!$D$2:$AH$2,0)
))),"")</f>
        <v>5.4166666666666696</v>
      </c>
      <c r="CH30" s="13">
        <f>_xlfn.IFNA(IF(CH$3="Productivity",
INDEX('Productivity Dump'!$E$4:$AJ$500,
MATCH($A30,'Productivity Dump'!$A$4:$A$500,0),
MATCH(CH$2,'Productivity Dump'!$E$3:$AJ$3,0)
),
IF(CH$3="Attendance",
INDEX('Attendance Dump'!$E$2:$AI$400,
MATCH($A30,'Attendance Dump'!$B$2:$B$400,0),
MATCH(CH$2,'Attendance Dump'!$E$1:$AI$1,0)
),
INDEX('Active Hour''s Dump'!$D$3:$AH$337,
MATCH($C30,'Active Hour''s Dump'!$A$3:$A$337,0),
MATCH(CH$2,'Active Hour''s Dump'!$D$2:$AH$2,0)
))),"")</f>
        <v>998.79499999999996</v>
      </c>
      <c r="CI30" s="13" t="str">
        <f>_xlfn.IFNA(IF(CI$3="Productivity",
INDEX('Productivity Dump'!$E$4:$AJ$500,
MATCH($A30,'Productivity Dump'!$A$4:$A$500,0),
MATCH(CI$2,'Productivity Dump'!$E$3:$AJ$3,0)
),
IF(CI$3="Attendance",
INDEX('Attendance Dump'!$E$2:$AI$400,
MATCH($A30,'Attendance Dump'!$B$2:$B$400,0),
MATCH(CI$2,'Attendance Dump'!$E$1:$AI$1,0)
),
INDEX('Active Hour''s Dump'!$D$3:$AH$337,
MATCH($C30,'Active Hour''s Dump'!$A$3:$A$337,0),
MATCH(CI$2,'Active Hour''s Dump'!$D$2:$AH$2,0)
))),"")</f>
        <v>P</v>
      </c>
      <c r="CJ30" s="54">
        <f>_xlfn.IFNA(IF(CJ$3="Productivity",
INDEX('Productivity Dump'!$E$4:$AJ$500,
MATCH($A30,'Productivity Dump'!$A$4:$A$500,0),
MATCH(CJ$2,'Productivity Dump'!$E$3:$AJ$3,0)
),
IF(CJ$3="Attendance",
INDEX('Attendance Dump'!$E$2:$AI$400,
MATCH($A30,'Attendance Dump'!$B$2:$B$400,0),
MATCH(CJ$2,'Attendance Dump'!$E$1:$AI$1,0)
),
INDEX('Active Hour''s Dump'!$D$3:$AH$337,
MATCH($C30,'Active Hour''s Dump'!$A$3:$A$337,0),
MATCH(CJ$2,'Active Hour''s Dump'!$D$2:$AH$2,0)
))),"")</f>
        <v>8.3333333333333304</v>
      </c>
      <c r="CK30" s="13">
        <f>_xlfn.IFNA(IF(CK$3="Productivity",
INDEX('Productivity Dump'!$E$4:$AJ$500,
MATCH($A30,'Productivity Dump'!$A$4:$A$500,0),
MATCH(CK$2,'Productivity Dump'!$E$3:$AJ$3,0)
),
IF(CK$3="Attendance",
INDEX('Attendance Dump'!$E$2:$AI$400,
MATCH($A30,'Attendance Dump'!$B$2:$B$400,0),
MATCH(CK$2,'Attendance Dump'!$E$1:$AI$1,0)
),
INDEX('Active Hour''s Dump'!$D$3:$AH$337,
MATCH($C30,'Active Hour''s Dump'!$A$3:$A$337,0),
MATCH(CK$2,'Active Hour''s Dump'!$D$2:$AH$2,0)
))),"")</f>
        <v>1007.2529999999999</v>
      </c>
      <c r="CL30" s="13" t="str">
        <f>_xlfn.IFNA(IF(CL$3="Productivity",
INDEX('Productivity Dump'!$E$4:$AJ$500,
MATCH($A30,'Productivity Dump'!$A$4:$A$500,0),
MATCH(CL$2,'Productivity Dump'!$E$3:$AJ$3,0)
),
IF(CL$3="Attendance",
INDEX('Attendance Dump'!$E$2:$AI$400,
MATCH($A30,'Attendance Dump'!$B$2:$B$400,0),
MATCH(CL$2,'Attendance Dump'!$E$1:$AI$1,0)
),
INDEX('Active Hour''s Dump'!$D$3:$AH$337,
MATCH($C30,'Active Hour''s Dump'!$A$3:$A$337,0),
MATCH(CL$2,'Active Hour''s Dump'!$D$2:$AH$2,0)
))),"")</f>
        <v>P</v>
      </c>
      <c r="CM30" s="54">
        <f>_xlfn.IFNA(IF(CM$3="Productivity",
INDEX('Productivity Dump'!$E$4:$AJ$500,
MATCH($A30,'Productivity Dump'!$A$4:$A$500,0),
MATCH(CM$2,'Productivity Dump'!$E$3:$AJ$3,0)
),
IF(CM$3="Attendance",
INDEX('Attendance Dump'!$E$2:$AI$400,
MATCH($A30,'Attendance Dump'!$B$2:$B$400,0),
MATCH(CM$2,'Attendance Dump'!$E$1:$AI$1,0)
),
INDEX('Active Hour''s Dump'!$D$3:$AH$337,
MATCH($C30,'Active Hour''s Dump'!$A$3:$A$337,0),
MATCH(CM$2,'Active Hour''s Dump'!$D$2:$AH$2,0)
))),"")</f>
        <v>6.5</v>
      </c>
      <c r="CN30" s="13">
        <f>_xlfn.IFNA(IF(CN$3="Productivity",
INDEX('Productivity Dump'!$E$4:$AJ$500,
MATCH($A30,'Productivity Dump'!$A$4:$A$500,0),
MATCH(CN$2,'Productivity Dump'!$E$3:$AJ$3,0)
),
IF(CN$3="Attendance",
INDEX('Attendance Dump'!$E$2:$AI$400,
MATCH($A30,'Attendance Dump'!$B$2:$B$400,0),
MATCH(CN$2,'Attendance Dump'!$E$1:$AI$1,0)
),
INDEX('Active Hour''s Dump'!$D$3:$AH$337,
MATCH($C30,'Active Hour''s Dump'!$A$3:$A$337,0),
MATCH(CN$2,'Active Hour''s Dump'!$D$2:$AH$2,0)
))),"")</f>
        <v>0</v>
      </c>
      <c r="CO30" s="13">
        <f>_xlfn.IFNA(IF(CO$3="Productivity",
INDEX('Productivity Dump'!$E$4:$AJ$500,
MATCH($A30,'Productivity Dump'!$A$4:$A$500,0),
MATCH(CO$2,'Productivity Dump'!$E$3:$AJ$3,0)
),
IF(CO$3="Attendance",
INDEX('Attendance Dump'!$E$2:$AI$400,
MATCH($A30,'Attendance Dump'!$B$2:$B$400,0),
MATCH(CO$2,'Attendance Dump'!$E$1:$AI$1,0)
),
INDEX('Active Hour''s Dump'!$D$3:$AH$337,
MATCH($C30,'Active Hour''s Dump'!$A$3:$A$337,0),
MATCH(CO$2,'Active Hour''s Dump'!$D$2:$AH$2,0)
))),"")</f>
        <v>0</v>
      </c>
      <c r="CP30" s="54">
        <f>_xlfn.IFNA(IF(CP$3="Productivity",
INDEX('Productivity Dump'!$E$4:$AJ$500,
MATCH($A30,'Productivity Dump'!$A$4:$A$500,0),
MATCH(CP$2,'Productivity Dump'!$E$3:$AJ$3,0)
),
IF(CP$3="Attendance",
INDEX('Attendance Dump'!$E$2:$AI$400,
MATCH($A30,'Attendance Dump'!$B$2:$B$400,0),
MATCH(CP$2,'Attendance Dump'!$E$1:$AI$1,0)
),
INDEX('Active Hour''s Dump'!$D$3:$AH$337,
MATCH($C30,'Active Hour''s Dump'!$A$3:$A$337,0),
MATCH(CP$2,'Active Hour''s Dump'!$D$2:$AH$2,0)
))),"")</f>
        <v>0</v>
      </c>
      <c r="CQ30" s="13">
        <f>_xlfn.IFNA(IF(CQ$3="Productivity",
INDEX('Productivity Dump'!$E$4:$AJ$500,
MATCH($A30,'Productivity Dump'!$A$4:$A$500,0),
MATCH(CQ$2,'Productivity Dump'!$E$3:$AJ$3,0)
),
IF(CQ$3="Attendance",
INDEX('Attendance Dump'!$E$2:$AI$400,
MATCH($A30,'Attendance Dump'!$B$2:$B$400,0),
MATCH(CQ$2,'Attendance Dump'!$E$1:$AI$1,0)
),
INDEX('Active Hour''s Dump'!$D$3:$AH$337,
MATCH($C30,'Active Hour''s Dump'!$A$3:$A$337,0),
MATCH(CQ$2,'Active Hour''s Dump'!$D$2:$AH$2,0)
))),"")</f>
        <v>0</v>
      </c>
      <c r="CR30" s="13">
        <f>_xlfn.IFNA(IF(CR$3="Productivity",
INDEX('Productivity Dump'!$E$4:$AJ$500,
MATCH($A30,'Productivity Dump'!$A$4:$A$500,0),
MATCH(CR$2,'Productivity Dump'!$E$3:$AJ$3,0)
),
IF(CR$3="Attendance",
INDEX('Attendance Dump'!$E$2:$AI$400,
MATCH($A30,'Attendance Dump'!$B$2:$B$400,0),
MATCH(CR$2,'Attendance Dump'!$E$1:$AI$1,0)
),
INDEX('Active Hour''s Dump'!$D$3:$AH$337,
MATCH($C30,'Active Hour''s Dump'!$A$3:$A$337,0),
MATCH(CR$2,'Active Hour''s Dump'!$D$2:$AH$2,0)
))),"")</f>
        <v>0</v>
      </c>
      <c r="CS30" s="54">
        <f>_xlfn.IFNA(IF(CS$3="Productivity",
INDEX('Productivity Dump'!$E$4:$AJ$500,
MATCH($A30,'Productivity Dump'!$A$4:$A$500,0),
MATCH(CS$2,'Productivity Dump'!$E$3:$AJ$3,0)
),
IF(CS$3="Attendance",
INDEX('Attendance Dump'!$E$2:$AI$400,
MATCH($A30,'Attendance Dump'!$B$2:$B$400,0),
MATCH(CS$2,'Attendance Dump'!$E$1:$AI$1,0)
),
INDEX('Active Hour''s Dump'!$D$3:$AH$337,
MATCH($C30,'Active Hour''s Dump'!$A$3:$A$337,0),
MATCH(CS$2,'Active Hour''s Dump'!$D$2:$AH$2,0)
))),"")</f>
        <v>0</v>
      </c>
      <c r="CT30" s="13">
        <f>_xlfn.IFNA(IF(CT$3="Productivity",
INDEX('Productivity Dump'!$E$4:$AJ$500,
MATCH($A30,'Productivity Dump'!$A$4:$A$500,0),
MATCH(CT$2,'Productivity Dump'!$E$3:$AJ$3,0)
),
IF(CT$3="Attendance",
INDEX('Attendance Dump'!$E$2:$AI$400,
MATCH($A30,'Attendance Dump'!$B$2:$B$400,0),
MATCH(CT$2,'Attendance Dump'!$E$1:$AI$1,0)
),
INDEX('Active Hour''s Dump'!$D$3:$AH$337,
MATCH($C30,'Active Hour''s Dump'!$A$3:$A$337,0),
MATCH(CT$2,'Active Hour''s Dump'!$D$2:$AH$2,0)
))),"")</f>
        <v>0</v>
      </c>
      <c r="CU30" s="13">
        <f>_xlfn.IFNA(IF(CU$3="Productivity",
INDEX('Productivity Dump'!$E$4:$AJ$500,
MATCH($A30,'Productivity Dump'!$A$4:$A$500,0),
MATCH(CU$2,'Productivity Dump'!$E$3:$AJ$3,0)
),
IF(CU$3="Attendance",
INDEX('Attendance Dump'!$E$2:$AI$400,
MATCH($A30,'Attendance Dump'!$B$2:$B$400,0),
MATCH(CU$2,'Attendance Dump'!$E$1:$AI$1,0)
),
INDEX('Active Hour''s Dump'!$D$3:$AH$337,
MATCH($C30,'Active Hour''s Dump'!$A$3:$A$337,0),
MATCH(CU$2,'Active Hour''s Dump'!$D$2:$AH$2,0)
))),"")</f>
        <v>0</v>
      </c>
      <c r="CV30" s="54">
        <f>_xlfn.IFNA(IF(CV$3="Productivity",
INDEX('Productivity Dump'!$E$4:$AJ$500,
MATCH($A30,'Productivity Dump'!$A$4:$A$500,0),
MATCH(CV$2,'Productivity Dump'!$E$3:$AJ$3,0)
),
IF(CV$3="Attendance",
INDEX('Attendance Dump'!$E$2:$AI$400,
MATCH($A30,'Attendance Dump'!$B$2:$B$400,0),
MATCH(CV$2,'Attendance Dump'!$E$1:$AI$1,0)
),
INDEX('Active Hour''s Dump'!$D$3:$AH$337,
MATCH($C30,'Active Hour''s Dump'!$A$3:$A$337,0),
MATCH(CV$2,'Active Hour''s Dump'!$D$2:$AH$2,0)
))),"")</f>
        <v>0</v>
      </c>
      <c r="CW30" s="13"/>
      <c r="CX30" s="13"/>
      <c r="CY30" s="54"/>
      <c r="DA30" s="57">
        <f t="shared" si="59"/>
        <v>166.66666666666671</v>
      </c>
      <c r="DB30" s="35">
        <f t="shared" si="63"/>
        <v>19975.440999999999</v>
      </c>
      <c r="DC30" s="35">
        <f t="shared" si="64"/>
        <v>924.55900000000111</v>
      </c>
      <c r="DD30" s="35">
        <f t="shared" ca="1" si="60"/>
        <v>0</v>
      </c>
      <c r="DF30" s="32" cm="1">
        <f t="array" ref="DF30">SUMPRODUCT(
    (MOD(COLUMN(H30:CV30) - COLUMN(H30), 3) = 0) *
    (H30:CV30 = 0) *
    (I30:CW30 = "P") *
    (COUNTIF(UKHoliday, H$2:CV$2) = 0)
)</f>
        <v>0</v>
      </c>
      <c r="DG30" s="33" cm="1">
        <f t="array" ref="DG30">SUMPRODUCT(
  (MOD(COLUMN(H30:CV30) - COLUMN(H30), 3) = 0) *
  (H30:CV30 &gt; 0) *
  (H30:CV30 &lt; 0.5 * IF(((WEEKDAY(H$2:CV$2, 2) = 1) + (WEEKDAY(H$2:CV$2, 2) = 6)), G30, F30)) *
  (I30:CW30 = "P") *
  (COUNTIF(UKHoliday, H$2:CV$2) = 0)
)</f>
        <v>0</v>
      </c>
      <c r="DH30" s="33" cm="1">
        <f t="array" ref="DH30">SUMPRODUCT(
  (MOD(COLUMN(H30:CV30) - COLUMN(H30), 3) = 0) *
  (H30:CV30 &gt; 0.5 * IF(((WEEKDAY(H$2:CV$2, 2) = 1) + (WEEKDAY(H$2:CV$2, 2) = 6)), $G30, $F30)) *
  (H30:CV30 &lt; 0.8 * IF(((WEEKDAY(H$2:CV$2, 2) = 1) + (WEEKDAY(H$2:CV$2, 2) = 6)), $G30, $F30)) *
  (I30:CW30 = "P") *
  (COUNTIF(UKHoliday, H$2:CV$2) = 0)
)</f>
        <v>1</v>
      </c>
      <c r="DI30" s="33" cm="1">
        <f t="array" ref="DI30">SUMPRODUCT(
  (MOD(COLUMN(H30:CV30) - COLUMN(H30), 3) = 0) *
  (H30:CV30 &gt; 0.8 * IF(((WEEKDAY(H$2:CV$2, 2) = 1) + (WEEKDAY(H$2:CV$2, 2) = 6)), $G30, $F30)) *
  (H30:CV30 &lt; 1 * IF(((WEEKDAY(H$2:CV$2, 2) = 1) + (WEEKDAY(H$2:CV$2, 2) = 6)), $G30, $F30)) *
  (I30:CW30 = "P") *
  (COUNTIF(UKHoliday, H$2:CV$2) = 0)
)</f>
        <v>13</v>
      </c>
    </row>
    <row r="31" spans="1:113" x14ac:dyDescent="0.3">
      <c r="A31" s="8" t="s">
        <v>365</v>
      </c>
      <c r="B31" s="8" t="s">
        <v>364</v>
      </c>
      <c r="C31" s="9" t="s">
        <v>754</v>
      </c>
      <c r="D31" s="62" t="s">
        <v>555</v>
      </c>
      <c r="E31" s="35">
        <v>20000</v>
      </c>
      <c r="F31" s="35">
        <f t="shared" si="61"/>
        <v>1000</v>
      </c>
      <c r="G31" s="35">
        <f t="shared" si="62"/>
        <v>500</v>
      </c>
      <c r="H31" s="13">
        <f>_xlfn.IFNA(IF(H$3="Productivity",
INDEX('Productivity Dump'!$E$4:$AJ$500,
MATCH($A31,'Productivity Dump'!$A$4:$A$500,0),
MATCH(H$2,'Productivity Dump'!$E$3:$AJ$3,0)
),
IF(H$3="Attendance",
INDEX('Attendance Dump'!$E$2:$AI$400,
MATCH($A31,'Attendance Dump'!$B$2:$B$400,0),
MATCH(H$2,'Attendance Dump'!$E$1:$AI$1,0)
),
INDEX('Active Hour''s Dump'!$D$3:$AH$337,
MATCH($C31,'Active Hour''s Dump'!$A$3:$A$337,0),
MATCH(H$2,'Active Hour''s Dump'!$D$2:$AH$2,0)
))),"")</f>
        <v>0</v>
      </c>
      <c r="I31" s="13" t="str">
        <f>_xlfn.IFNA(IF(I$3="Productivity",
INDEX('Productivity Dump'!$E$4:$AJ$500,
MATCH($A31,'Productivity Dump'!$A$4:$A$500,0),
MATCH(I$2,'Productivity Dump'!$E$3:$AJ$3,0)
),
IF(I$3="Attendance",
INDEX('Attendance Dump'!$E$2:$AI$400,
MATCH($A31,'Attendance Dump'!$B$2:$B$400,0),
MATCH(I$2,'Attendance Dump'!$E$1:$AI$1,0)
),
INDEX('Active Hour''s Dump'!$D$3:$AH$337,
MATCH($C31,'Active Hour''s Dump'!$A$3:$A$337,0),
MATCH(I$2,'Active Hour''s Dump'!$D$2:$AH$2,0)
))),"")</f>
        <v>ML</v>
      </c>
      <c r="J31" s="54">
        <f>_xlfn.IFNA(IF(J$3="Productivity",
INDEX('Productivity Dump'!$E$4:$AJ$500,
MATCH($A31,'Productivity Dump'!$A$4:$A$500,0),
MATCH(J$2,'Productivity Dump'!$E$3:$AJ$3,0)
),
IF(J$3="Attendance",
INDEX('Attendance Dump'!$E$2:$AI$400,
MATCH($A31,'Attendance Dump'!$B$2:$B$400,0),
MATCH(J$2,'Attendance Dump'!$E$1:$AI$1,0)
),
INDEX('Active Hour''s Dump'!$D$3:$AH$337,
MATCH($C31,'Active Hour''s Dump'!$A$3:$A$337,0),
MATCH(J$2,'Active Hour''s Dump'!$D$2:$AH$2,0)
))),"")</f>
        <v>0</v>
      </c>
      <c r="K31" s="13">
        <f>_xlfn.IFNA(IF(K$3="Productivity",
INDEX('Productivity Dump'!$E$4:$AJ$500,
MATCH($A31,'Productivity Dump'!$A$4:$A$500,0),
MATCH(K$2,'Productivity Dump'!$E$3:$AJ$3,0)
),
IF(K$3="Attendance",
INDEX('Attendance Dump'!$E$2:$AI$400,
MATCH($A31,'Attendance Dump'!$B$2:$B$400,0),
MATCH(K$2,'Attendance Dump'!$E$1:$AI$1,0)
),
INDEX('Active Hour''s Dump'!$D$3:$AH$337,
MATCH($C31,'Active Hour''s Dump'!$A$3:$A$337,0),
MATCH(K$2,'Active Hour''s Dump'!$D$2:$AH$2,0)
))),"")</f>
        <v>0</v>
      </c>
      <c r="L31" s="13" t="str">
        <f>_xlfn.IFNA(IF(L$3="Productivity",
INDEX('Productivity Dump'!$E$4:$AJ$500,
MATCH($A31,'Productivity Dump'!$A$4:$A$500,0),
MATCH(L$2,'Productivity Dump'!$E$3:$AJ$3,0)
),
IF(L$3="Attendance",
INDEX('Attendance Dump'!$E$2:$AI$400,
MATCH($A31,'Attendance Dump'!$B$2:$B$400,0),
MATCH(L$2,'Attendance Dump'!$E$1:$AI$1,0)
),
INDEX('Active Hour''s Dump'!$D$3:$AH$337,
MATCH($C31,'Active Hour''s Dump'!$A$3:$A$337,0),
MATCH(L$2,'Active Hour''s Dump'!$D$2:$AH$2,0)
))),"")</f>
        <v>ML</v>
      </c>
      <c r="M31" s="54">
        <f>_xlfn.IFNA(IF(M$3="Productivity",
INDEX('Productivity Dump'!$E$4:$AJ$500,
MATCH($A31,'Productivity Dump'!$A$4:$A$500,0),
MATCH(M$2,'Productivity Dump'!$E$3:$AJ$3,0)
),
IF(M$3="Attendance",
INDEX('Attendance Dump'!$E$2:$AI$400,
MATCH($A31,'Attendance Dump'!$B$2:$B$400,0),
MATCH(M$2,'Attendance Dump'!$E$1:$AI$1,0)
),
INDEX('Active Hour''s Dump'!$D$3:$AH$337,
MATCH($C31,'Active Hour''s Dump'!$A$3:$A$337,0),
MATCH(M$2,'Active Hour''s Dump'!$D$2:$AH$2,0)
))),"")</f>
        <v>0</v>
      </c>
      <c r="N31" s="13">
        <f>_xlfn.IFNA(IF(N$3="Productivity",
INDEX('Productivity Dump'!$E$4:$AJ$500,
MATCH($A31,'Productivity Dump'!$A$4:$A$500,0),
MATCH(N$2,'Productivity Dump'!$E$3:$AJ$3,0)
),
IF(N$3="Attendance",
INDEX('Attendance Dump'!$E$2:$AI$400,
MATCH($A31,'Attendance Dump'!$B$2:$B$400,0),
MATCH(N$2,'Attendance Dump'!$E$1:$AI$1,0)
),
INDEX('Active Hour''s Dump'!$D$3:$AH$337,
MATCH($C31,'Active Hour''s Dump'!$A$3:$A$337,0),
MATCH(N$2,'Active Hour''s Dump'!$D$2:$AH$2,0)
))),"")</f>
        <v>0</v>
      </c>
      <c r="O31" s="13" t="str">
        <f>_xlfn.IFNA(IF(O$3="Productivity",
INDEX('Productivity Dump'!$E$4:$AJ$500,
MATCH($A31,'Productivity Dump'!$A$4:$A$500,0),
MATCH(O$2,'Productivity Dump'!$E$3:$AJ$3,0)
),
IF(O$3="Attendance",
INDEX('Attendance Dump'!$E$2:$AI$400,
MATCH($A31,'Attendance Dump'!$B$2:$B$400,0),
MATCH(O$2,'Attendance Dump'!$E$1:$AI$1,0)
),
INDEX('Active Hour''s Dump'!$D$3:$AH$337,
MATCH($C31,'Active Hour''s Dump'!$A$3:$A$337,0),
MATCH(O$2,'Active Hour''s Dump'!$D$2:$AH$2,0)
))),"")</f>
        <v>ML</v>
      </c>
      <c r="P31" s="54">
        <f>_xlfn.IFNA(IF(P$3="Productivity",
INDEX('Productivity Dump'!$E$4:$AJ$500,
MATCH($A31,'Productivity Dump'!$A$4:$A$500,0),
MATCH(P$2,'Productivity Dump'!$E$3:$AJ$3,0)
),
IF(P$3="Attendance",
INDEX('Attendance Dump'!$E$2:$AI$400,
MATCH($A31,'Attendance Dump'!$B$2:$B$400,0),
MATCH(P$2,'Attendance Dump'!$E$1:$AI$1,0)
),
INDEX('Active Hour''s Dump'!$D$3:$AH$337,
MATCH($C31,'Active Hour''s Dump'!$A$3:$A$337,0),
MATCH(P$2,'Active Hour''s Dump'!$D$2:$AH$2,0)
))),"")</f>
        <v>0</v>
      </c>
      <c r="Q31" s="13">
        <f>_xlfn.IFNA(IF(Q$3="Productivity",
INDEX('Productivity Dump'!$E$4:$AJ$500,
MATCH($A31,'Productivity Dump'!$A$4:$A$500,0),
MATCH(Q$2,'Productivity Dump'!$E$3:$AJ$3,0)
),
IF(Q$3="Attendance",
INDEX('Attendance Dump'!$E$2:$AI$400,
MATCH($A31,'Attendance Dump'!$B$2:$B$400,0),
MATCH(Q$2,'Attendance Dump'!$E$1:$AI$1,0)
),
INDEX('Active Hour''s Dump'!$D$3:$AH$337,
MATCH($C31,'Active Hour''s Dump'!$A$3:$A$337,0),
MATCH(Q$2,'Active Hour''s Dump'!$D$2:$AH$2,0)
))),"")</f>
        <v>0</v>
      </c>
      <c r="R31" s="13" t="str">
        <f>_xlfn.IFNA(IF(R$3="Productivity",
INDEX('Productivity Dump'!$E$4:$AJ$500,
MATCH($A31,'Productivity Dump'!$A$4:$A$500,0),
MATCH(R$2,'Productivity Dump'!$E$3:$AJ$3,0)
),
IF(R$3="Attendance",
INDEX('Attendance Dump'!$E$2:$AI$400,
MATCH($A31,'Attendance Dump'!$B$2:$B$400,0),
MATCH(R$2,'Attendance Dump'!$E$1:$AI$1,0)
),
INDEX('Active Hour''s Dump'!$D$3:$AH$337,
MATCH($C31,'Active Hour''s Dump'!$A$3:$A$337,0),
MATCH(R$2,'Active Hour''s Dump'!$D$2:$AH$2,0)
))),"")</f>
        <v>ML</v>
      </c>
      <c r="S31" s="54">
        <f>_xlfn.IFNA(IF(S$3="Productivity",
INDEX('Productivity Dump'!$E$4:$AJ$500,
MATCH($A31,'Productivity Dump'!$A$4:$A$500,0),
MATCH(S$2,'Productivity Dump'!$E$3:$AJ$3,0)
),
IF(S$3="Attendance",
INDEX('Attendance Dump'!$E$2:$AI$400,
MATCH($A31,'Attendance Dump'!$B$2:$B$400,0),
MATCH(S$2,'Attendance Dump'!$E$1:$AI$1,0)
),
INDEX('Active Hour''s Dump'!$D$3:$AH$337,
MATCH($C31,'Active Hour''s Dump'!$A$3:$A$337,0),
MATCH(S$2,'Active Hour''s Dump'!$D$2:$AH$2,0)
))),"")</f>
        <v>0</v>
      </c>
      <c r="T31" s="13">
        <f>_xlfn.IFNA(IF(T$3="Productivity",
INDEX('Productivity Dump'!$E$4:$AJ$500,
MATCH($A31,'Productivity Dump'!$A$4:$A$500,0),
MATCH(T$2,'Productivity Dump'!$E$3:$AJ$3,0)
),
IF(T$3="Attendance",
INDEX('Attendance Dump'!$E$2:$AI$400,
MATCH($A31,'Attendance Dump'!$B$2:$B$400,0),
MATCH(T$2,'Attendance Dump'!$E$1:$AI$1,0)
),
INDEX('Active Hour''s Dump'!$D$3:$AH$337,
MATCH($C31,'Active Hour''s Dump'!$A$3:$A$337,0),
MATCH(T$2,'Active Hour''s Dump'!$D$2:$AH$2,0)
))),"")</f>
        <v>0</v>
      </c>
      <c r="U31" s="13" t="str">
        <f>_xlfn.IFNA(IF(U$3="Productivity",
INDEX('Productivity Dump'!$E$4:$AJ$500,
MATCH($A31,'Productivity Dump'!$A$4:$A$500,0),
MATCH(U$2,'Productivity Dump'!$E$3:$AJ$3,0)
),
IF(U$3="Attendance",
INDEX('Attendance Dump'!$E$2:$AI$400,
MATCH($A31,'Attendance Dump'!$B$2:$B$400,0),
MATCH(U$2,'Attendance Dump'!$E$1:$AI$1,0)
),
INDEX('Active Hour''s Dump'!$D$3:$AH$337,
MATCH($C31,'Active Hour''s Dump'!$A$3:$A$337,0),
MATCH(U$2,'Active Hour''s Dump'!$D$2:$AH$2,0)
))),"")</f>
        <v>ML</v>
      </c>
      <c r="V31" s="54">
        <f>_xlfn.IFNA(IF(V$3="Productivity",
INDEX('Productivity Dump'!$E$4:$AJ$500,
MATCH($A31,'Productivity Dump'!$A$4:$A$500,0),
MATCH(V$2,'Productivity Dump'!$E$3:$AJ$3,0)
),
IF(V$3="Attendance",
INDEX('Attendance Dump'!$E$2:$AI$400,
MATCH($A31,'Attendance Dump'!$B$2:$B$400,0),
MATCH(V$2,'Attendance Dump'!$E$1:$AI$1,0)
),
INDEX('Active Hour''s Dump'!$D$3:$AH$337,
MATCH($C31,'Active Hour''s Dump'!$A$3:$A$337,0),
MATCH(V$2,'Active Hour''s Dump'!$D$2:$AH$2,0)
))),"")</f>
        <v>0</v>
      </c>
      <c r="W31" s="13">
        <f>_xlfn.IFNA(IF(W$3="Productivity",
INDEX('Productivity Dump'!$E$4:$AJ$500,
MATCH($A31,'Productivity Dump'!$A$4:$A$500,0),
MATCH(W$2,'Productivity Dump'!$E$3:$AJ$3,0)
),
IF(W$3="Attendance",
INDEX('Attendance Dump'!$E$2:$AI$400,
MATCH($A31,'Attendance Dump'!$B$2:$B$400,0),
MATCH(W$2,'Attendance Dump'!$E$1:$AI$1,0)
),
INDEX('Active Hour''s Dump'!$D$3:$AH$337,
MATCH($C31,'Active Hour''s Dump'!$A$3:$A$337,0),
MATCH(W$2,'Active Hour''s Dump'!$D$2:$AH$2,0)
))),"")</f>
        <v>0</v>
      </c>
      <c r="X31" s="13" t="str">
        <f>_xlfn.IFNA(IF(X$3="Productivity",
INDEX('Productivity Dump'!$E$4:$AJ$500,
MATCH($A31,'Productivity Dump'!$A$4:$A$500,0),
MATCH(X$2,'Productivity Dump'!$E$3:$AJ$3,0)
),
IF(X$3="Attendance",
INDEX('Attendance Dump'!$E$2:$AI$400,
MATCH($A31,'Attendance Dump'!$B$2:$B$400,0),
MATCH(X$2,'Attendance Dump'!$E$1:$AI$1,0)
),
INDEX('Active Hour''s Dump'!$D$3:$AH$337,
MATCH($C31,'Active Hour''s Dump'!$A$3:$A$337,0),
MATCH(X$2,'Active Hour''s Dump'!$D$2:$AH$2,0)
))),"")</f>
        <v>ML</v>
      </c>
      <c r="Y31" s="54">
        <f>_xlfn.IFNA(IF(Y$3="Productivity",
INDEX('Productivity Dump'!$E$4:$AJ$500,
MATCH($A31,'Productivity Dump'!$A$4:$A$500,0),
MATCH(Y$2,'Productivity Dump'!$E$3:$AJ$3,0)
),
IF(Y$3="Attendance",
INDEX('Attendance Dump'!$E$2:$AI$400,
MATCH($A31,'Attendance Dump'!$B$2:$B$400,0),
MATCH(Y$2,'Attendance Dump'!$E$1:$AI$1,0)
),
INDEX('Active Hour''s Dump'!$D$3:$AH$337,
MATCH($C31,'Active Hour''s Dump'!$A$3:$A$337,0),
MATCH(Y$2,'Active Hour''s Dump'!$D$2:$AH$2,0)
))),"")</f>
        <v>0</v>
      </c>
      <c r="Z31" s="13">
        <f>_xlfn.IFNA(IF(Z$3="Productivity",
INDEX('Productivity Dump'!$E$4:$AJ$500,
MATCH($A31,'Productivity Dump'!$A$4:$A$500,0),
MATCH(Z$2,'Productivity Dump'!$E$3:$AJ$3,0)
),
IF(Z$3="Attendance",
INDEX('Attendance Dump'!$E$2:$AI$400,
MATCH($A31,'Attendance Dump'!$B$2:$B$400,0),
MATCH(Z$2,'Attendance Dump'!$E$1:$AI$1,0)
),
INDEX('Active Hour''s Dump'!$D$3:$AH$337,
MATCH($C31,'Active Hour''s Dump'!$A$3:$A$337,0),
MATCH(Z$2,'Active Hour''s Dump'!$D$2:$AH$2,0)
))),"")</f>
        <v>0</v>
      </c>
      <c r="AA31" s="13" t="str">
        <f>_xlfn.IFNA(IF(AA$3="Productivity",
INDEX('Productivity Dump'!$E$4:$AJ$500,
MATCH($A31,'Productivity Dump'!$A$4:$A$500,0),
MATCH(AA$2,'Productivity Dump'!$E$3:$AJ$3,0)
),
IF(AA$3="Attendance",
INDEX('Attendance Dump'!$E$2:$AI$400,
MATCH($A31,'Attendance Dump'!$B$2:$B$400,0),
MATCH(AA$2,'Attendance Dump'!$E$1:$AI$1,0)
),
INDEX('Active Hour''s Dump'!$D$3:$AH$337,
MATCH($C31,'Active Hour''s Dump'!$A$3:$A$337,0),
MATCH(AA$2,'Active Hour''s Dump'!$D$2:$AH$2,0)
))),"")</f>
        <v>ML</v>
      </c>
      <c r="AB31" s="54">
        <f>_xlfn.IFNA(IF(AB$3="Productivity",
INDEX('Productivity Dump'!$E$4:$AJ$500,
MATCH($A31,'Productivity Dump'!$A$4:$A$500,0),
MATCH(AB$2,'Productivity Dump'!$E$3:$AJ$3,0)
),
IF(AB$3="Attendance",
INDEX('Attendance Dump'!$E$2:$AI$400,
MATCH($A31,'Attendance Dump'!$B$2:$B$400,0),
MATCH(AB$2,'Attendance Dump'!$E$1:$AI$1,0)
),
INDEX('Active Hour''s Dump'!$D$3:$AH$337,
MATCH($C31,'Active Hour''s Dump'!$A$3:$A$337,0),
MATCH(AB$2,'Active Hour''s Dump'!$D$2:$AH$2,0)
))),"")</f>
        <v>0</v>
      </c>
      <c r="AC31" s="13">
        <f>_xlfn.IFNA(IF(AC$3="Productivity",
INDEX('Productivity Dump'!$E$4:$AJ$500,
MATCH($A31,'Productivity Dump'!$A$4:$A$500,0),
MATCH(AC$2,'Productivity Dump'!$E$3:$AJ$3,0)
),
IF(AC$3="Attendance",
INDEX('Attendance Dump'!$E$2:$AI$400,
MATCH($A31,'Attendance Dump'!$B$2:$B$400,0),
MATCH(AC$2,'Attendance Dump'!$E$1:$AI$1,0)
),
INDEX('Active Hour''s Dump'!$D$3:$AH$337,
MATCH($C31,'Active Hour''s Dump'!$A$3:$A$337,0),
MATCH(AC$2,'Active Hour''s Dump'!$D$2:$AH$2,0)
))),"")</f>
        <v>0</v>
      </c>
      <c r="AD31" s="13" t="str">
        <f>_xlfn.IFNA(IF(AD$3="Productivity",
INDEX('Productivity Dump'!$E$4:$AJ$500,
MATCH($A31,'Productivity Dump'!$A$4:$A$500,0),
MATCH(AD$2,'Productivity Dump'!$E$3:$AJ$3,0)
),
IF(AD$3="Attendance",
INDEX('Attendance Dump'!$E$2:$AI$400,
MATCH($A31,'Attendance Dump'!$B$2:$B$400,0),
MATCH(AD$2,'Attendance Dump'!$E$1:$AI$1,0)
),
INDEX('Active Hour''s Dump'!$D$3:$AH$337,
MATCH($C31,'Active Hour''s Dump'!$A$3:$A$337,0),
MATCH(AD$2,'Active Hour''s Dump'!$D$2:$AH$2,0)
))),"")</f>
        <v>ML</v>
      </c>
      <c r="AE31" s="54">
        <f>_xlfn.IFNA(IF(AE$3="Productivity",
INDEX('Productivity Dump'!$E$4:$AJ$500,
MATCH($A31,'Productivity Dump'!$A$4:$A$500,0),
MATCH(AE$2,'Productivity Dump'!$E$3:$AJ$3,0)
),
IF(AE$3="Attendance",
INDEX('Attendance Dump'!$E$2:$AI$400,
MATCH($A31,'Attendance Dump'!$B$2:$B$400,0),
MATCH(AE$2,'Attendance Dump'!$E$1:$AI$1,0)
),
INDEX('Active Hour''s Dump'!$D$3:$AH$337,
MATCH($C31,'Active Hour''s Dump'!$A$3:$A$337,0),
MATCH(AE$2,'Active Hour''s Dump'!$D$2:$AH$2,0)
))),"")</f>
        <v>0</v>
      </c>
      <c r="AF31" s="13">
        <f>_xlfn.IFNA(IF(AF$3="Productivity",
INDEX('Productivity Dump'!$E$4:$AJ$500,
MATCH($A31,'Productivity Dump'!$A$4:$A$500,0),
MATCH(AF$2,'Productivity Dump'!$E$3:$AJ$3,0)
),
IF(AF$3="Attendance",
INDEX('Attendance Dump'!$E$2:$AI$400,
MATCH($A31,'Attendance Dump'!$B$2:$B$400,0),
MATCH(AF$2,'Attendance Dump'!$E$1:$AI$1,0)
),
INDEX('Active Hour''s Dump'!$D$3:$AH$337,
MATCH($C31,'Active Hour''s Dump'!$A$3:$A$337,0),
MATCH(AF$2,'Active Hour''s Dump'!$D$2:$AH$2,0)
))),"")</f>
        <v>0</v>
      </c>
      <c r="AG31" s="13" t="str">
        <f>_xlfn.IFNA(IF(AG$3="Productivity",
INDEX('Productivity Dump'!$E$4:$AJ$500,
MATCH($A31,'Productivity Dump'!$A$4:$A$500,0),
MATCH(AG$2,'Productivity Dump'!$E$3:$AJ$3,0)
),
IF(AG$3="Attendance",
INDEX('Attendance Dump'!$E$2:$AI$400,
MATCH($A31,'Attendance Dump'!$B$2:$B$400,0),
MATCH(AG$2,'Attendance Dump'!$E$1:$AI$1,0)
),
INDEX('Active Hour''s Dump'!$D$3:$AH$337,
MATCH($C31,'Active Hour''s Dump'!$A$3:$A$337,0),
MATCH(AG$2,'Active Hour''s Dump'!$D$2:$AH$2,0)
))),"")</f>
        <v>ML</v>
      </c>
      <c r="AH31" s="54">
        <f>_xlfn.IFNA(IF(AH$3="Productivity",
INDEX('Productivity Dump'!$E$4:$AJ$500,
MATCH($A31,'Productivity Dump'!$A$4:$A$500,0),
MATCH(AH$2,'Productivity Dump'!$E$3:$AJ$3,0)
),
IF(AH$3="Attendance",
INDEX('Attendance Dump'!$E$2:$AI$400,
MATCH($A31,'Attendance Dump'!$B$2:$B$400,0),
MATCH(AH$2,'Attendance Dump'!$E$1:$AI$1,0)
),
INDEX('Active Hour''s Dump'!$D$3:$AH$337,
MATCH($C31,'Active Hour''s Dump'!$A$3:$A$337,0),
MATCH(AH$2,'Active Hour''s Dump'!$D$2:$AH$2,0)
))),"")</f>
        <v>0</v>
      </c>
      <c r="AI31" s="13">
        <f>_xlfn.IFNA(IF(AI$3="Productivity",
INDEX('Productivity Dump'!$E$4:$AJ$500,
MATCH($A31,'Productivity Dump'!$A$4:$A$500,0),
MATCH(AI$2,'Productivity Dump'!$E$3:$AJ$3,0)
),
IF(AI$3="Attendance",
INDEX('Attendance Dump'!$E$2:$AI$400,
MATCH($A31,'Attendance Dump'!$B$2:$B$400,0),
MATCH(AI$2,'Attendance Dump'!$E$1:$AI$1,0)
),
INDEX('Active Hour''s Dump'!$D$3:$AH$337,
MATCH($C31,'Active Hour''s Dump'!$A$3:$A$337,0),
MATCH(AI$2,'Active Hour''s Dump'!$D$2:$AH$2,0)
))),"")</f>
        <v>0</v>
      </c>
      <c r="AJ31" s="13" t="str">
        <f>_xlfn.IFNA(IF(AJ$3="Productivity",
INDEX('Productivity Dump'!$E$4:$AJ$500,
MATCH($A31,'Productivity Dump'!$A$4:$A$500,0),
MATCH(AJ$2,'Productivity Dump'!$E$3:$AJ$3,0)
),
IF(AJ$3="Attendance",
INDEX('Attendance Dump'!$E$2:$AI$400,
MATCH($A31,'Attendance Dump'!$B$2:$B$400,0),
MATCH(AJ$2,'Attendance Dump'!$E$1:$AI$1,0)
),
INDEX('Active Hour''s Dump'!$D$3:$AH$337,
MATCH($C31,'Active Hour''s Dump'!$A$3:$A$337,0),
MATCH(AJ$2,'Active Hour''s Dump'!$D$2:$AH$2,0)
))),"")</f>
        <v>ML</v>
      </c>
      <c r="AK31" s="54">
        <f>_xlfn.IFNA(IF(AK$3="Productivity",
INDEX('Productivity Dump'!$E$4:$AJ$500,
MATCH($A31,'Productivity Dump'!$A$4:$A$500,0),
MATCH(AK$2,'Productivity Dump'!$E$3:$AJ$3,0)
),
IF(AK$3="Attendance",
INDEX('Attendance Dump'!$E$2:$AI$400,
MATCH($A31,'Attendance Dump'!$B$2:$B$400,0),
MATCH(AK$2,'Attendance Dump'!$E$1:$AI$1,0)
),
INDEX('Active Hour''s Dump'!$D$3:$AH$337,
MATCH($C31,'Active Hour''s Dump'!$A$3:$A$337,0),
MATCH(AK$2,'Active Hour''s Dump'!$D$2:$AH$2,0)
))),"")</f>
        <v>0</v>
      </c>
      <c r="AL31" s="13">
        <f>_xlfn.IFNA(IF(AL$3="Productivity",
INDEX('Productivity Dump'!$E$4:$AJ$500,
MATCH($A31,'Productivity Dump'!$A$4:$A$500,0),
MATCH(AL$2,'Productivity Dump'!$E$3:$AJ$3,0)
),
IF(AL$3="Attendance",
INDEX('Attendance Dump'!$E$2:$AI$400,
MATCH($A31,'Attendance Dump'!$B$2:$B$400,0),
MATCH(AL$2,'Attendance Dump'!$E$1:$AI$1,0)
),
INDEX('Active Hour''s Dump'!$D$3:$AH$337,
MATCH($C31,'Active Hour''s Dump'!$A$3:$A$337,0),
MATCH(AL$2,'Active Hour''s Dump'!$D$2:$AH$2,0)
))),"")</f>
        <v>0</v>
      </c>
      <c r="AM31" s="13" t="str">
        <f>_xlfn.IFNA(IF(AM$3="Productivity",
INDEX('Productivity Dump'!$E$4:$AJ$500,
MATCH($A31,'Productivity Dump'!$A$4:$A$500,0),
MATCH(AM$2,'Productivity Dump'!$E$3:$AJ$3,0)
),
IF(AM$3="Attendance",
INDEX('Attendance Dump'!$E$2:$AI$400,
MATCH($A31,'Attendance Dump'!$B$2:$B$400,0),
MATCH(AM$2,'Attendance Dump'!$E$1:$AI$1,0)
),
INDEX('Active Hour''s Dump'!$D$3:$AH$337,
MATCH($C31,'Active Hour''s Dump'!$A$3:$A$337,0),
MATCH(AM$2,'Active Hour''s Dump'!$D$2:$AH$2,0)
))),"")</f>
        <v>ML</v>
      </c>
      <c r="AN31" s="54">
        <f>_xlfn.IFNA(IF(AN$3="Productivity",
INDEX('Productivity Dump'!$E$4:$AJ$500,
MATCH($A31,'Productivity Dump'!$A$4:$A$500,0),
MATCH(AN$2,'Productivity Dump'!$E$3:$AJ$3,0)
),
IF(AN$3="Attendance",
INDEX('Attendance Dump'!$E$2:$AI$400,
MATCH($A31,'Attendance Dump'!$B$2:$B$400,0),
MATCH(AN$2,'Attendance Dump'!$E$1:$AI$1,0)
),
INDEX('Active Hour''s Dump'!$D$3:$AH$337,
MATCH($C31,'Active Hour''s Dump'!$A$3:$A$337,0),
MATCH(AN$2,'Active Hour''s Dump'!$D$2:$AH$2,0)
))),"")</f>
        <v>0</v>
      </c>
      <c r="AO31" s="13">
        <f>_xlfn.IFNA(IF(AO$3="Productivity",
INDEX('Productivity Dump'!$E$4:$AJ$500,
MATCH($A31,'Productivity Dump'!$A$4:$A$500,0),
MATCH(AO$2,'Productivity Dump'!$E$3:$AJ$3,0)
),
IF(AO$3="Attendance",
INDEX('Attendance Dump'!$E$2:$AI$400,
MATCH($A31,'Attendance Dump'!$B$2:$B$400,0),
MATCH(AO$2,'Attendance Dump'!$E$1:$AI$1,0)
),
INDEX('Active Hour''s Dump'!$D$3:$AH$337,
MATCH($C31,'Active Hour''s Dump'!$A$3:$A$337,0),
MATCH(AO$2,'Active Hour''s Dump'!$D$2:$AH$2,0)
))),"")</f>
        <v>0</v>
      </c>
      <c r="AP31" s="13" t="str">
        <f>_xlfn.IFNA(IF(AP$3="Productivity",
INDEX('Productivity Dump'!$E$4:$AJ$500,
MATCH($A31,'Productivity Dump'!$A$4:$A$500,0),
MATCH(AP$2,'Productivity Dump'!$E$3:$AJ$3,0)
),
IF(AP$3="Attendance",
INDEX('Attendance Dump'!$E$2:$AI$400,
MATCH($A31,'Attendance Dump'!$B$2:$B$400,0),
MATCH(AP$2,'Attendance Dump'!$E$1:$AI$1,0)
),
INDEX('Active Hour''s Dump'!$D$3:$AH$337,
MATCH($C31,'Active Hour''s Dump'!$A$3:$A$337,0),
MATCH(AP$2,'Active Hour''s Dump'!$D$2:$AH$2,0)
))),"")</f>
        <v>ML</v>
      </c>
      <c r="AQ31" s="54">
        <f>_xlfn.IFNA(IF(AQ$3="Productivity",
INDEX('Productivity Dump'!$E$4:$AJ$500,
MATCH($A31,'Productivity Dump'!$A$4:$A$500,0),
MATCH(AQ$2,'Productivity Dump'!$E$3:$AJ$3,0)
),
IF(AQ$3="Attendance",
INDEX('Attendance Dump'!$E$2:$AI$400,
MATCH($A31,'Attendance Dump'!$B$2:$B$400,0),
MATCH(AQ$2,'Attendance Dump'!$E$1:$AI$1,0)
),
INDEX('Active Hour''s Dump'!$D$3:$AH$337,
MATCH($C31,'Active Hour''s Dump'!$A$3:$A$337,0),
MATCH(AQ$2,'Active Hour''s Dump'!$D$2:$AH$2,0)
))),"")</f>
        <v>0</v>
      </c>
      <c r="AR31" s="13">
        <f>_xlfn.IFNA(IF(AR$3="Productivity",
INDEX('Productivity Dump'!$E$4:$AJ$500,
MATCH($A31,'Productivity Dump'!$A$4:$A$500,0),
MATCH(AR$2,'Productivity Dump'!$E$3:$AJ$3,0)
),
IF(AR$3="Attendance",
INDEX('Attendance Dump'!$E$2:$AI$400,
MATCH($A31,'Attendance Dump'!$B$2:$B$400,0),
MATCH(AR$2,'Attendance Dump'!$E$1:$AI$1,0)
),
INDEX('Active Hour''s Dump'!$D$3:$AH$337,
MATCH($C31,'Active Hour''s Dump'!$A$3:$A$337,0),
MATCH(AR$2,'Active Hour''s Dump'!$D$2:$AH$2,0)
))),"")</f>
        <v>0</v>
      </c>
      <c r="AS31" s="13" t="str">
        <f>_xlfn.IFNA(IF(AS$3="Productivity",
INDEX('Productivity Dump'!$E$4:$AJ$500,
MATCH($A31,'Productivity Dump'!$A$4:$A$500,0),
MATCH(AS$2,'Productivity Dump'!$E$3:$AJ$3,0)
),
IF(AS$3="Attendance",
INDEX('Attendance Dump'!$E$2:$AI$400,
MATCH($A31,'Attendance Dump'!$B$2:$B$400,0),
MATCH(AS$2,'Attendance Dump'!$E$1:$AI$1,0)
),
INDEX('Active Hour''s Dump'!$D$3:$AH$337,
MATCH($C31,'Active Hour''s Dump'!$A$3:$A$337,0),
MATCH(AS$2,'Active Hour''s Dump'!$D$2:$AH$2,0)
))),"")</f>
        <v>ML</v>
      </c>
      <c r="AT31" s="54">
        <f>_xlfn.IFNA(IF(AT$3="Productivity",
INDEX('Productivity Dump'!$E$4:$AJ$500,
MATCH($A31,'Productivity Dump'!$A$4:$A$500,0),
MATCH(AT$2,'Productivity Dump'!$E$3:$AJ$3,0)
),
IF(AT$3="Attendance",
INDEX('Attendance Dump'!$E$2:$AI$400,
MATCH($A31,'Attendance Dump'!$B$2:$B$400,0),
MATCH(AT$2,'Attendance Dump'!$E$1:$AI$1,0)
),
INDEX('Active Hour''s Dump'!$D$3:$AH$337,
MATCH($C31,'Active Hour''s Dump'!$A$3:$A$337,0),
MATCH(AT$2,'Active Hour''s Dump'!$D$2:$AH$2,0)
))),"")</f>
        <v>0</v>
      </c>
      <c r="AU31" s="13">
        <f>_xlfn.IFNA(IF(AU$3="Productivity",
INDEX('Productivity Dump'!$E$4:$AJ$500,
MATCH($A31,'Productivity Dump'!$A$4:$A$500,0),
MATCH(AU$2,'Productivity Dump'!$E$3:$AJ$3,0)
),
IF(AU$3="Attendance",
INDEX('Attendance Dump'!$E$2:$AI$400,
MATCH($A31,'Attendance Dump'!$B$2:$B$400,0),
MATCH(AU$2,'Attendance Dump'!$E$1:$AI$1,0)
),
INDEX('Active Hour''s Dump'!$D$3:$AH$337,
MATCH($C31,'Active Hour''s Dump'!$A$3:$A$337,0),
MATCH(AU$2,'Active Hour''s Dump'!$D$2:$AH$2,0)
))),"")</f>
        <v>0</v>
      </c>
      <c r="AV31" s="13" t="str">
        <f>_xlfn.IFNA(IF(AV$3="Productivity",
INDEX('Productivity Dump'!$E$4:$AJ$500,
MATCH($A31,'Productivity Dump'!$A$4:$A$500,0),
MATCH(AV$2,'Productivity Dump'!$E$3:$AJ$3,0)
),
IF(AV$3="Attendance",
INDEX('Attendance Dump'!$E$2:$AI$400,
MATCH($A31,'Attendance Dump'!$B$2:$B$400,0),
MATCH(AV$2,'Attendance Dump'!$E$1:$AI$1,0)
),
INDEX('Active Hour''s Dump'!$D$3:$AH$337,
MATCH($C31,'Active Hour''s Dump'!$A$3:$A$337,0),
MATCH(AV$2,'Active Hour''s Dump'!$D$2:$AH$2,0)
))),"")</f>
        <v>ML</v>
      </c>
      <c r="AW31" s="54">
        <f>_xlfn.IFNA(IF(AW$3="Productivity",
INDEX('Productivity Dump'!$E$4:$AJ$500,
MATCH($A31,'Productivity Dump'!$A$4:$A$500,0),
MATCH(AW$2,'Productivity Dump'!$E$3:$AJ$3,0)
),
IF(AW$3="Attendance",
INDEX('Attendance Dump'!$E$2:$AI$400,
MATCH($A31,'Attendance Dump'!$B$2:$B$400,0),
MATCH(AW$2,'Attendance Dump'!$E$1:$AI$1,0)
),
INDEX('Active Hour''s Dump'!$D$3:$AH$337,
MATCH($C31,'Active Hour''s Dump'!$A$3:$A$337,0),
MATCH(AW$2,'Active Hour''s Dump'!$D$2:$AH$2,0)
))),"")</f>
        <v>0</v>
      </c>
      <c r="AX31" s="13">
        <f>_xlfn.IFNA(IF(AX$3="Productivity",
INDEX('Productivity Dump'!$E$4:$AJ$500,
MATCH($A31,'Productivity Dump'!$A$4:$A$500,0),
MATCH(AX$2,'Productivity Dump'!$E$3:$AJ$3,0)
),
IF(AX$3="Attendance",
INDEX('Attendance Dump'!$E$2:$AI$400,
MATCH($A31,'Attendance Dump'!$B$2:$B$400,0),
MATCH(AX$2,'Attendance Dump'!$E$1:$AI$1,0)
),
INDEX('Active Hour''s Dump'!$D$3:$AH$337,
MATCH($C31,'Active Hour''s Dump'!$A$3:$A$337,0),
MATCH(AX$2,'Active Hour''s Dump'!$D$2:$AH$2,0)
))),"")</f>
        <v>0</v>
      </c>
      <c r="AY31" s="13" t="str">
        <f>_xlfn.IFNA(IF(AY$3="Productivity",
INDEX('Productivity Dump'!$E$4:$AJ$500,
MATCH($A31,'Productivity Dump'!$A$4:$A$500,0),
MATCH(AY$2,'Productivity Dump'!$E$3:$AJ$3,0)
),
IF(AY$3="Attendance",
INDEX('Attendance Dump'!$E$2:$AI$400,
MATCH($A31,'Attendance Dump'!$B$2:$B$400,0),
MATCH(AY$2,'Attendance Dump'!$E$1:$AI$1,0)
),
INDEX('Active Hour''s Dump'!$D$3:$AH$337,
MATCH($C31,'Active Hour''s Dump'!$A$3:$A$337,0),
MATCH(AY$2,'Active Hour''s Dump'!$D$2:$AH$2,0)
))),"")</f>
        <v>ML</v>
      </c>
      <c r="AZ31" s="54">
        <f>_xlfn.IFNA(IF(AZ$3="Productivity",
INDEX('Productivity Dump'!$E$4:$AJ$500,
MATCH($A31,'Productivity Dump'!$A$4:$A$500,0),
MATCH(AZ$2,'Productivity Dump'!$E$3:$AJ$3,0)
),
IF(AZ$3="Attendance",
INDEX('Attendance Dump'!$E$2:$AI$400,
MATCH($A31,'Attendance Dump'!$B$2:$B$400,0),
MATCH(AZ$2,'Attendance Dump'!$E$1:$AI$1,0)
),
INDEX('Active Hour''s Dump'!$D$3:$AH$337,
MATCH($C31,'Active Hour''s Dump'!$A$3:$A$337,0),
MATCH(AZ$2,'Active Hour''s Dump'!$D$2:$AH$2,0)
))),"")</f>
        <v>0</v>
      </c>
      <c r="BA31" s="13">
        <f>_xlfn.IFNA(IF(BA$3="Productivity",
INDEX('Productivity Dump'!$E$4:$AJ$500,
MATCH($A31,'Productivity Dump'!$A$4:$A$500,0),
MATCH(BA$2,'Productivity Dump'!$E$3:$AJ$3,0)
),
IF(BA$3="Attendance",
INDEX('Attendance Dump'!$E$2:$AI$400,
MATCH($A31,'Attendance Dump'!$B$2:$B$400,0),
MATCH(BA$2,'Attendance Dump'!$E$1:$AI$1,0)
),
INDEX('Active Hour''s Dump'!$D$3:$AH$337,
MATCH($C31,'Active Hour''s Dump'!$A$3:$A$337,0),
MATCH(BA$2,'Active Hour''s Dump'!$D$2:$AH$2,0)
))),"")</f>
        <v>0</v>
      </c>
      <c r="BB31" s="13" t="str">
        <f>_xlfn.IFNA(IF(BB$3="Productivity",
INDEX('Productivity Dump'!$E$4:$AJ$500,
MATCH($A31,'Productivity Dump'!$A$4:$A$500,0),
MATCH(BB$2,'Productivity Dump'!$E$3:$AJ$3,0)
),
IF(BB$3="Attendance",
INDEX('Attendance Dump'!$E$2:$AI$400,
MATCH($A31,'Attendance Dump'!$B$2:$B$400,0),
MATCH(BB$2,'Attendance Dump'!$E$1:$AI$1,0)
),
INDEX('Active Hour''s Dump'!$D$3:$AH$337,
MATCH($C31,'Active Hour''s Dump'!$A$3:$A$337,0),
MATCH(BB$2,'Active Hour''s Dump'!$D$2:$AH$2,0)
))),"")</f>
        <v>ML</v>
      </c>
      <c r="BC31" s="54">
        <f>_xlfn.IFNA(IF(BC$3="Productivity",
INDEX('Productivity Dump'!$E$4:$AJ$500,
MATCH($A31,'Productivity Dump'!$A$4:$A$500,0),
MATCH(BC$2,'Productivity Dump'!$E$3:$AJ$3,0)
),
IF(BC$3="Attendance",
INDEX('Attendance Dump'!$E$2:$AI$400,
MATCH($A31,'Attendance Dump'!$B$2:$B$400,0),
MATCH(BC$2,'Attendance Dump'!$E$1:$AI$1,0)
),
INDEX('Active Hour''s Dump'!$D$3:$AH$337,
MATCH($C31,'Active Hour''s Dump'!$A$3:$A$337,0),
MATCH(BC$2,'Active Hour''s Dump'!$D$2:$AH$2,0)
))),"")</f>
        <v>0</v>
      </c>
      <c r="BD31" s="13">
        <f>_xlfn.IFNA(IF(BD$3="Productivity",
INDEX('Productivity Dump'!$E$4:$AJ$500,
MATCH($A31,'Productivity Dump'!$A$4:$A$500,0),
MATCH(BD$2,'Productivity Dump'!$E$3:$AJ$3,0)
),
IF(BD$3="Attendance",
INDEX('Attendance Dump'!$E$2:$AI$400,
MATCH($A31,'Attendance Dump'!$B$2:$B$400,0),
MATCH(BD$2,'Attendance Dump'!$E$1:$AI$1,0)
),
INDEX('Active Hour''s Dump'!$D$3:$AH$337,
MATCH($C31,'Active Hour''s Dump'!$A$3:$A$337,0),
MATCH(BD$2,'Active Hour''s Dump'!$D$2:$AH$2,0)
))),"")</f>
        <v>0</v>
      </c>
      <c r="BE31" s="13" t="str">
        <f>_xlfn.IFNA(IF(BE$3="Productivity",
INDEX('Productivity Dump'!$E$4:$AJ$500,
MATCH($A31,'Productivity Dump'!$A$4:$A$500,0),
MATCH(BE$2,'Productivity Dump'!$E$3:$AJ$3,0)
),
IF(BE$3="Attendance",
INDEX('Attendance Dump'!$E$2:$AI$400,
MATCH($A31,'Attendance Dump'!$B$2:$B$400,0),
MATCH(BE$2,'Attendance Dump'!$E$1:$AI$1,0)
),
INDEX('Active Hour''s Dump'!$D$3:$AH$337,
MATCH($C31,'Active Hour''s Dump'!$A$3:$A$337,0),
MATCH(BE$2,'Active Hour''s Dump'!$D$2:$AH$2,0)
))),"")</f>
        <v>ML</v>
      </c>
      <c r="BF31" s="54">
        <f>_xlfn.IFNA(IF(BF$3="Productivity",
INDEX('Productivity Dump'!$E$4:$AJ$500,
MATCH($A31,'Productivity Dump'!$A$4:$A$500,0),
MATCH(BF$2,'Productivity Dump'!$E$3:$AJ$3,0)
),
IF(BF$3="Attendance",
INDEX('Attendance Dump'!$E$2:$AI$400,
MATCH($A31,'Attendance Dump'!$B$2:$B$400,0),
MATCH(BF$2,'Attendance Dump'!$E$1:$AI$1,0)
),
INDEX('Active Hour''s Dump'!$D$3:$AH$337,
MATCH($C31,'Active Hour''s Dump'!$A$3:$A$337,0),
MATCH(BF$2,'Active Hour''s Dump'!$D$2:$AH$2,0)
))),"")</f>
        <v>0</v>
      </c>
      <c r="BG31" s="13">
        <f>_xlfn.IFNA(IF(BG$3="Productivity",
INDEX('Productivity Dump'!$E$4:$AJ$500,
MATCH($A31,'Productivity Dump'!$A$4:$A$500,0),
MATCH(BG$2,'Productivity Dump'!$E$3:$AJ$3,0)
),
IF(BG$3="Attendance",
INDEX('Attendance Dump'!$E$2:$AI$400,
MATCH($A31,'Attendance Dump'!$B$2:$B$400,0),
MATCH(BG$2,'Attendance Dump'!$E$1:$AI$1,0)
),
INDEX('Active Hour''s Dump'!$D$3:$AH$337,
MATCH($C31,'Active Hour''s Dump'!$A$3:$A$337,0),
MATCH(BG$2,'Active Hour''s Dump'!$D$2:$AH$2,0)
))),"")</f>
        <v>0</v>
      </c>
      <c r="BH31" s="13" t="str">
        <f>_xlfn.IFNA(IF(BH$3="Productivity",
INDEX('Productivity Dump'!$E$4:$AJ$500,
MATCH($A31,'Productivity Dump'!$A$4:$A$500,0),
MATCH(BH$2,'Productivity Dump'!$E$3:$AJ$3,0)
),
IF(BH$3="Attendance",
INDEX('Attendance Dump'!$E$2:$AI$400,
MATCH($A31,'Attendance Dump'!$B$2:$B$400,0),
MATCH(BH$2,'Attendance Dump'!$E$1:$AI$1,0)
),
INDEX('Active Hour''s Dump'!$D$3:$AH$337,
MATCH($C31,'Active Hour''s Dump'!$A$3:$A$337,0),
MATCH(BH$2,'Active Hour''s Dump'!$D$2:$AH$2,0)
))),"")</f>
        <v>ML</v>
      </c>
      <c r="BI31" s="54">
        <f>_xlfn.IFNA(IF(BI$3="Productivity",
INDEX('Productivity Dump'!$E$4:$AJ$500,
MATCH($A31,'Productivity Dump'!$A$4:$A$500,0),
MATCH(BI$2,'Productivity Dump'!$E$3:$AJ$3,0)
),
IF(BI$3="Attendance",
INDEX('Attendance Dump'!$E$2:$AI$400,
MATCH($A31,'Attendance Dump'!$B$2:$B$400,0),
MATCH(BI$2,'Attendance Dump'!$E$1:$AI$1,0)
),
INDEX('Active Hour''s Dump'!$D$3:$AH$337,
MATCH($C31,'Active Hour''s Dump'!$A$3:$A$337,0),
MATCH(BI$2,'Active Hour''s Dump'!$D$2:$AH$2,0)
))),"")</f>
        <v>0</v>
      </c>
      <c r="BJ31" s="13">
        <f>_xlfn.IFNA(IF(BJ$3="Productivity",
INDEX('Productivity Dump'!$E$4:$AJ$500,
MATCH($A31,'Productivity Dump'!$A$4:$A$500,0),
MATCH(BJ$2,'Productivity Dump'!$E$3:$AJ$3,0)
),
IF(BJ$3="Attendance",
INDEX('Attendance Dump'!$E$2:$AI$400,
MATCH($A31,'Attendance Dump'!$B$2:$B$400,0),
MATCH(BJ$2,'Attendance Dump'!$E$1:$AI$1,0)
),
INDEX('Active Hour''s Dump'!$D$3:$AH$337,
MATCH($C31,'Active Hour''s Dump'!$A$3:$A$337,0),
MATCH(BJ$2,'Active Hour''s Dump'!$D$2:$AH$2,0)
))),"")</f>
        <v>0</v>
      </c>
      <c r="BK31" s="13" t="str">
        <f>_xlfn.IFNA(IF(BK$3="Productivity",
INDEX('Productivity Dump'!$E$4:$AJ$500,
MATCH($A31,'Productivity Dump'!$A$4:$A$500,0),
MATCH(BK$2,'Productivity Dump'!$E$3:$AJ$3,0)
),
IF(BK$3="Attendance",
INDEX('Attendance Dump'!$E$2:$AI$400,
MATCH($A31,'Attendance Dump'!$B$2:$B$400,0),
MATCH(BK$2,'Attendance Dump'!$E$1:$AI$1,0)
),
INDEX('Active Hour''s Dump'!$D$3:$AH$337,
MATCH($C31,'Active Hour''s Dump'!$A$3:$A$337,0),
MATCH(BK$2,'Active Hour''s Dump'!$D$2:$AH$2,0)
))),"")</f>
        <v>ML</v>
      </c>
      <c r="BL31" s="54">
        <f>_xlfn.IFNA(IF(BL$3="Productivity",
INDEX('Productivity Dump'!$E$4:$AJ$500,
MATCH($A31,'Productivity Dump'!$A$4:$A$500,0),
MATCH(BL$2,'Productivity Dump'!$E$3:$AJ$3,0)
),
IF(BL$3="Attendance",
INDEX('Attendance Dump'!$E$2:$AI$400,
MATCH($A31,'Attendance Dump'!$B$2:$B$400,0),
MATCH(BL$2,'Attendance Dump'!$E$1:$AI$1,0)
),
INDEX('Active Hour''s Dump'!$D$3:$AH$337,
MATCH($C31,'Active Hour''s Dump'!$A$3:$A$337,0),
MATCH(BL$2,'Active Hour''s Dump'!$D$2:$AH$2,0)
))),"")</f>
        <v>0</v>
      </c>
      <c r="BM31" s="13">
        <f>_xlfn.IFNA(IF(BM$3="Productivity",
INDEX('Productivity Dump'!$E$4:$AJ$500,
MATCH($A31,'Productivity Dump'!$A$4:$A$500,0),
MATCH(BM$2,'Productivity Dump'!$E$3:$AJ$3,0)
),
IF(BM$3="Attendance",
INDEX('Attendance Dump'!$E$2:$AI$400,
MATCH($A31,'Attendance Dump'!$B$2:$B$400,0),
MATCH(BM$2,'Attendance Dump'!$E$1:$AI$1,0)
),
INDEX('Active Hour''s Dump'!$D$3:$AH$337,
MATCH($C31,'Active Hour''s Dump'!$A$3:$A$337,0),
MATCH(BM$2,'Active Hour''s Dump'!$D$2:$AH$2,0)
))),"")</f>
        <v>0</v>
      </c>
      <c r="BN31" s="13" t="str">
        <f>_xlfn.IFNA(IF(BN$3="Productivity",
INDEX('Productivity Dump'!$E$4:$AJ$500,
MATCH($A31,'Productivity Dump'!$A$4:$A$500,0),
MATCH(BN$2,'Productivity Dump'!$E$3:$AJ$3,0)
),
IF(BN$3="Attendance",
INDEX('Attendance Dump'!$E$2:$AI$400,
MATCH($A31,'Attendance Dump'!$B$2:$B$400,0),
MATCH(BN$2,'Attendance Dump'!$E$1:$AI$1,0)
),
INDEX('Active Hour''s Dump'!$D$3:$AH$337,
MATCH($C31,'Active Hour''s Dump'!$A$3:$A$337,0),
MATCH(BN$2,'Active Hour''s Dump'!$D$2:$AH$2,0)
))),"")</f>
        <v>ML</v>
      </c>
      <c r="BO31" s="54">
        <f>_xlfn.IFNA(IF(BO$3="Productivity",
INDEX('Productivity Dump'!$E$4:$AJ$500,
MATCH($A31,'Productivity Dump'!$A$4:$A$500,0),
MATCH(BO$2,'Productivity Dump'!$E$3:$AJ$3,0)
),
IF(BO$3="Attendance",
INDEX('Attendance Dump'!$E$2:$AI$400,
MATCH($A31,'Attendance Dump'!$B$2:$B$400,0),
MATCH(BO$2,'Attendance Dump'!$E$1:$AI$1,0)
),
INDEX('Active Hour''s Dump'!$D$3:$AH$337,
MATCH($C31,'Active Hour''s Dump'!$A$3:$A$337,0),
MATCH(BO$2,'Active Hour''s Dump'!$D$2:$AH$2,0)
))),"")</f>
        <v>0</v>
      </c>
      <c r="BP31" s="13">
        <f>_xlfn.IFNA(IF(BP$3="Productivity",
INDEX('Productivity Dump'!$E$4:$AJ$500,
MATCH($A31,'Productivity Dump'!$A$4:$A$500,0),
MATCH(BP$2,'Productivity Dump'!$E$3:$AJ$3,0)
),
IF(BP$3="Attendance",
INDEX('Attendance Dump'!$E$2:$AI$400,
MATCH($A31,'Attendance Dump'!$B$2:$B$400,0),
MATCH(BP$2,'Attendance Dump'!$E$1:$AI$1,0)
),
INDEX('Active Hour''s Dump'!$D$3:$AH$337,
MATCH($C31,'Active Hour''s Dump'!$A$3:$A$337,0),
MATCH(BP$2,'Active Hour''s Dump'!$D$2:$AH$2,0)
))),"")</f>
        <v>0</v>
      </c>
      <c r="BQ31" s="13" t="str">
        <f>_xlfn.IFNA(IF(BQ$3="Productivity",
INDEX('Productivity Dump'!$E$4:$AJ$500,
MATCH($A31,'Productivity Dump'!$A$4:$A$500,0),
MATCH(BQ$2,'Productivity Dump'!$E$3:$AJ$3,0)
),
IF(BQ$3="Attendance",
INDEX('Attendance Dump'!$E$2:$AI$400,
MATCH($A31,'Attendance Dump'!$B$2:$B$400,0),
MATCH(BQ$2,'Attendance Dump'!$E$1:$AI$1,0)
),
INDEX('Active Hour''s Dump'!$D$3:$AH$337,
MATCH($C31,'Active Hour''s Dump'!$A$3:$A$337,0),
MATCH(BQ$2,'Active Hour''s Dump'!$D$2:$AH$2,0)
))),"")</f>
        <v>ML</v>
      </c>
      <c r="BR31" s="54">
        <f>_xlfn.IFNA(IF(BR$3="Productivity",
INDEX('Productivity Dump'!$E$4:$AJ$500,
MATCH($A31,'Productivity Dump'!$A$4:$A$500,0),
MATCH(BR$2,'Productivity Dump'!$E$3:$AJ$3,0)
),
IF(BR$3="Attendance",
INDEX('Attendance Dump'!$E$2:$AI$400,
MATCH($A31,'Attendance Dump'!$B$2:$B$400,0),
MATCH(BR$2,'Attendance Dump'!$E$1:$AI$1,0)
),
INDEX('Active Hour''s Dump'!$D$3:$AH$337,
MATCH($C31,'Active Hour''s Dump'!$A$3:$A$337,0),
MATCH(BR$2,'Active Hour''s Dump'!$D$2:$AH$2,0)
))),"")</f>
        <v>0</v>
      </c>
      <c r="BS31" s="13">
        <f>_xlfn.IFNA(IF(BS$3="Productivity",
INDEX('Productivity Dump'!$E$4:$AJ$500,
MATCH($A31,'Productivity Dump'!$A$4:$A$500,0),
MATCH(BS$2,'Productivity Dump'!$E$3:$AJ$3,0)
),
IF(BS$3="Attendance",
INDEX('Attendance Dump'!$E$2:$AI$400,
MATCH($A31,'Attendance Dump'!$B$2:$B$400,0),
MATCH(BS$2,'Attendance Dump'!$E$1:$AI$1,0)
),
INDEX('Active Hour''s Dump'!$D$3:$AH$337,
MATCH($C31,'Active Hour''s Dump'!$A$3:$A$337,0),
MATCH(BS$2,'Active Hour''s Dump'!$D$2:$AH$2,0)
))),"")</f>
        <v>0</v>
      </c>
      <c r="BT31" s="13" t="str">
        <f>_xlfn.IFNA(IF(BT$3="Productivity",
INDEX('Productivity Dump'!$E$4:$AJ$500,
MATCH($A31,'Productivity Dump'!$A$4:$A$500,0),
MATCH(BT$2,'Productivity Dump'!$E$3:$AJ$3,0)
),
IF(BT$3="Attendance",
INDEX('Attendance Dump'!$E$2:$AI$400,
MATCH($A31,'Attendance Dump'!$B$2:$B$400,0),
MATCH(BT$2,'Attendance Dump'!$E$1:$AI$1,0)
),
INDEX('Active Hour''s Dump'!$D$3:$AH$337,
MATCH($C31,'Active Hour''s Dump'!$A$3:$A$337,0),
MATCH(BT$2,'Active Hour''s Dump'!$D$2:$AH$2,0)
))),"")</f>
        <v>ML</v>
      </c>
      <c r="BU31" s="54">
        <f>_xlfn.IFNA(IF(BU$3="Productivity",
INDEX('Productivity Dump'!$E$4:$AJ$500,
MATCH($A31,'Productivity Dump'!$A$4:$A$500,0),
MATCH(BU$2,'Productivity Dump'!$E$3:$AJ$3,0)
),
IF(BU$3="Attendance",
INDEX('Attendance Dump'!$E$2:$AI$400,
MATCH($A31,'Attendance Dump'!$B$2:$B$400,0),
MATCH(BU$2,'Attendance Dump'!$E$1:$AI$1,0)
),
INDEX('Active Hour''s Dump'!$D$3:$AH$337,
MATCH($C31,'Active Hour''s Dump'!$A$3:$A$337,0),
MATCH(BU$2,'Active Hour''s Dump'!$D$2:$AH$2,0)
))),"")</f>
        <v>0</v>
      </c>
      <c r="BV31" s="13">
        <f>_xlfn.IFNA(IF(BV$3="Productivity",
INDEX('Productivity Dump'!$E$4:$AJ$500,
MATCH($A31,'Productivity Dump'!$A$4:$A$500,0),
MATCH(BV$2,'Productivity Dump'!$E$3:$AJ$3,0)
),
IF(BV$3="Attendance",
INDEX('Attendance Dump'!$E$2:$AI$400,
MATCH($A31,'Attendance Dump'!$B$2:$B$400,0),
MATCH(BV$2,'Attendance Dump'!$E$1:$AI$1,0)
),
INDEX('Active Hour''s Dump'!$D$3:$AH$337,
MATCH($C31,'Active Hour''s Dump'!$A$3:$A$337,0),
MATCH(BV$2,'Active Hour''s Dump'!$D$2:$AH$2,0)
))),"")</f>
        <v>0</v>
      </c>
      <c r="BW31" s="13" t="str">
        <f>_xlfn.IFNA(IF(BW$3="Productivity",
INDEX('Productivity Dump'!$E$4:$AJ$500,
MATCH($A31,'Productivity Dump'!$A$4:$A$500,0),
MATCH(BW$2,'Productivity Dump'!$E$3:$AJ$3,0)
),
IF(BW$3="Attendance",
INDEX('Attendance Dump'!$E$2:$AI$400,
MATCH($A31,'Attendance Dump'!$B$2:$B$400,0),
MATCH(BW$2,'Attendance Dump'!$E$1:$AI$1,0)
),
INDEX('Active Hour''s Dump'!$D$3:$AH$337,
MATCH($C31,'Active Hour''s Dump'!$A$3:$A$337,0),
MATCH(BW$2,'Active Hour''s Dump'!$D$2:$AH$2,0)
))),"")</f>
        <v>ML</v>
      </c>
      <c r="BX31" s="54">
        <f>_xlfn.IFNA(IF(BX$3="Productivity",
INDEX('Productivity Dump'!$E$4:$AJ$500,
MATCH($A31,'Productivity Dump'!$A$4:$A$500,0),
MATCH(BX$2,'Productivity Dump'!$E$3:$AJ$3,0)
),
IF(BX$3="Attendance",
INDEX('Attendance Dump'!$E$2:$AI$400,
MATCH($A31,'Attendance Dump'!$B$2:$B$400,0),
MATCH(BX$2,'Attendance Dump'!$E$1:$AI$1,0)
),
INDEX('Active Hour''s Dump'!$D$3:$AH$337,
MATCH($C31,'Active Hour''s Dump'!$A$3:$A$337,0),
MATCH(BX$2,'Active Hour''s Dump'!$D$2:$AH$2,0)
))),"")</f>
        <v>0</v>
      </c>
      <c r="BY31" s="13">
        <f>_xlfn.IFNA(IF(BY$3="Productivity",
INDEX('Productivity Dump'!$E$4:$AJ$500,
MATCH($A31,'Productivity Dump'!$A$4:$A$500,0),
MATCH(BY$2,'Productivity Dump'!$E$3:$AJ$3,0)
),
IF(BY$3="Attendance",
INDEX('Attendance Dump'!$E$2:$AI$400,
MATCH($A31,'Attendance Dump'!$B$2:$B$400,0),
MATCH(BY$2,'Attendance Dump'!$E$1:$AI$1,0)
),
INDEX('Active Hour''s Dump'!$D$3:$AH$337,
MATCH($C31,'Active Hour''s Dump'!$A$3:$A$337,0),
MATCH(BY$2,'Active Hour''s Dump'!$D$2:$AH$2,0)
))),"")</f>
        <v>0</v>
      </c>
      <c r="BZ31" s="13" t="str">
        <f>_xlfn.IFNA(IF(BZ$3="Productivity",
INDEX('Productivity Dump'!$E$4:$AJ$500,
MATCH($A31,'Productivity Dump'!$A$4:$A$500,0),
MATCH(BZ$2,'Productivity Dump'!$E$3:$AJ$3,0)
),
IF(BZ$3="Attendance",
INDEX('Attendance Dump'!$E$2:$AI$400,
MATCH($A31,'Attendance Dump'!$B$2:$B$400,0),
MATCH(BZ$2,'Attendance Dump'!$E$1:$AI$1,0)
),
INDEX('Active Hour''s Dump'!$D$3:$AH$337,
MATCH($C31,'Active Hour''s Dump'!$A$3:$A$337,0),
MATCH(BZ$2,'Active Hour''s Dump'!$D$2:$AH$2,0)
))),"")</f>
        <v>ML</v>
      </c>
      <c r="CA31" s="54">
        <f>_xlfn.IFNA(IF(CA$3="Productivity",
INDEX('Productivity Dump'!$E$4:$AJ$500,
MATCH($A31,'Productivity Dump'!$A$4:$A$500,0),
MATCH(CA$2,'Productivity Dump'!$E$3:$AJ$3,0)
),
IF(CA$3="Attendance",
INDEX('Attendance Dump'!$E$2:$AI$400,
MATCH($A31,'Attendance Dump'!$B$2:$B$400,0),
MATCH(CA$2,'Attendance Dump'!$E$1:$AI$1,0)
),
INDEX('Active Hour''s Dump'!$D$3:$AH$337,
MATCH($C31,'Active Hour''s Dump'!$A$3:$A$337,0),
MATCH(CA$2,'Active Hour''s Dump'!$D$2:$AH$2,0)
))),"")</f>
        <v>0</v>
      </c>
      <c r="CB31" s="13">
        <f>_xlfn.IFNA(IF(CB$3="Productivity",
INDEX('Productivity Dump'!$E$4:$AJ$500,
MATCH($A31,'Productivity Dump'!$A$4:$A$500,0),
MATCH(CB$2,'Productivity Dump'!$E$3:$AJ$3,0)
),
IF(CB$3="Attendance",
INDEX('Attendance Dump'!$E$2:$AI$400,
MATCH($A31,'Attendance Dump'!$B$2:$B$400,0),
MATCH(CB$2,'Attendance Dump'!$E$1:$AI$1,0)
),
INDEX('Active Hour''s Dump'!$D$3:$AH$337,
MATCH($C31,'Active Hour''s Dump'!$A$3:$A$337,0),
MATCH(CB$2,'Active Hour''s Dump'!$D$2:$AH$2,0)
))),"")</f>
        <v>0</v>
      </c>
      <c r="CC31" s="13" t="str">
        <f>_xlfn.IFNA(IF(CC$3="Productivity",
INDEX('Productivity Dump'!$E$4:$AJ$500,
MATCH($A31,'Productivity Dump'!$A$4:$A$500,0),
MATCH(CC$2,'Productivity Dump'!$E$3:$AJ$3,0)
),
IF(CC$3="Attendance",
INDEX('Attendance Dump'!$E$2:$AI$400,
MATCH($A31,'Attendance Dump'!$B$2:$B$400,0),
MATCH(CC$2,'Attendance Dump'!$E$1:$AI$1,0)
),
INDEX('Active Hour''s Dump'!$D$3:$AH$337,
MATCH($C31,'Active Hour''s Dump'!$A$3:$A$337,0),
MATCH(CC$2,'Active Hour''s Dump'!$D$2:$AH$2,0)
))),"")</f>
        <v>ML</v>
      </c>
      <c r="CD31" s="54">
        <f>_xlfn.IFNA(IF(CD$3="Productivity",
INDEX('Productivity Dump'!$E$4:$AJ$500,
MATCH($A31,'Productivity Dump'!$A$4:$A$500,0),
MATCH(CD$2,'Productivity Dump'!$E$3:$AJ$3,0)
),
IF(CD$3="Attendance",
INDEX('Attendance Dump'!$E$2:$AI$400,
MATCH($A31,'Attendance Dump'!$B$2:$B$400,0),
MATCH(CD$2,'Attendance Dump'!$E$1:$AI$1,0)
),
INDEX('Active Hour''s Dump'!$D$3:$AH$337,
MATCH($C31,'Active Hour''s Dump'!$A$3:$A$337,0),
MATCH(CD$2,'Active Hour''s Dump'!$D$2:$AH$2,0)
))),"")</f>
        <v>0</v>
      </c>
      <c r="CE31" s="13">
        <f>_xlfn.IFNA(IF(CE$3="Productivity",
INDEX('Productivity Dump'!$E$4:$AJ$500,
MATCH($A31,'Productivity Dump'!$A$4:$A$500,0),
MATCH(CE$2,'Productivity Dump'!$E$3:$AJ$3,0)
),
IF(CE$3="Attendance",
INDEX('Attendance Dump'!$E$2:$AI$400,
MATCH($A31,'Attendance Dump'!$B$2:$B$400,0),
MATCH(CE$2,'Attendance Dump'!$E$1:$AI$1,0)
),
INDEX('Active Hour''s Dump'!$D$3:$AH$337,
MATCH($C31,'Active Hour''s Dump'!$A$3:$A$337,0),
MATCH(CE$2,'Active Hour''s Dump'!$D$2:$AH$2,0)
))),"")</f>
        <v>0</v>
      </c>
      <c r="CF31" s="13" t="str">
        <f>_xlfn.IFNA(IF(CF$3="Productivity",
INDEX('Productivity Dump'!$E$4:$AJ$500,
MATCH($A31,'Productivity Dump'!$A$4:$A$500,0),
MATCH(CF$2,'Productivity Dump'!$E$3:$AJ$3,0)
),
IF(CF$3="Attendance",
INDEX('Attendance Dump'!$E$2:$AI$400,
MATCH($A31,'Attendance Dump'!$B$2:$B$400,0),
MATCH(CF$2,'Attendance Dump'!$E$1:$AI$1,0)
),
INDEX('Active Hour''s Dump'!$D$3:$AH$337,
MATCH($C31,'Active Hour''s Dump'!$A$3:$A$337,0),
MATCH(CF$2,'Active Hour''s Dump'!$D$2:$AH$2,0)
))),"")</f>
        <v>ML</v>
      </c>
      <c r="CG31" s="54">
        <f>_xlfn.IFNA(IF(CG$3="Productivity",
INDEX('Productivity Dump'!$E$4:$AJ$500,
MATCH($A31,'Productivity Dump'!$A$4:$A$500,0),
MATCH(CG$2,'Productivity Dump'!$E$3:$AJ$3,0)
),
IF(CG$3="Attendance",
INDEX('Attendance Dump'!$E$2:$AI$400,
MATCH($A31,'Attendance Dump'!$B$2:$B$400,0),
MATCH(CG$2,'Attendance Dump'!$E$1:$AI$1,0)
),
INDEX('Active Hour''s Dump'!$D$3:$AH$337,
MATCH($C31,'Active Hour''s Dump'!$A$3:$A$337,0),
MATCH(CG$2,'Active Hour''s Dump'!$D$2:$AH$2,0)
))),"")</f>
        <v>0</v>
      </c>
      <c r="CH31" s="13">
        <f>_xlfn.IFNA(IF(CH$3="Productivity",
INDEX('Productivity Dump'!$E$4:$AJ$500,
MATCH($A31,'Productivity Dump'!$A$4:$A$500,0),
MATCH(CH$2,'Productivity Dump'!$E$3:$AJ$3,0)
),
IF(CH$3="Attendance",
INDEX('Attendance Dump'!$E$2:$AI$400,
MATCH($A31,'Attendance Dump'!$B$2:$B$400,0),
MATCH(CH$2,'Attendance Dump'!$E$1:$AI$1,0)
),
INDEX('Active Hour''s Dump'!$D$3:$AH$337,
MATCH($C31,'Active Hour''s Dump'!$A$3:$A$337,0),
MATCH(CH$2,'Active Hour''s Dump'!$D$2:$AH$2,0)
))),"")</f>
        <v>0</v>
      </c>
      <c r="CI31" s="13" t="str">
        <f>_xlfn.IFNA(IF(CI$3="Productivity",
INDEX('Productivity Dump'!$E$4:$AJ$500,
MATCH($A31,'Productivity Dump'!$A$4:$A$500,0),
MATCH(CI$2,'Productivity Dump'!$E$3:$AJ$3,0)
),
IF(CI$3="Attendance",
INDEX('Attendance Dump'!$E$2:$AI$400,
MATCH($A31,'Attendance Dump'!$B$2:$B$400,0),
MATCH(CI$2,'Attendance Dump'!$E$1:$AI$1,0)
),
INDEX('Active Hour''s Dump'!$D$3:$AH$337,
MATCH($C31,'Active Hour''s Dump'!$A$3:$A$337,0),
MATCH(CI$2,'Active Hour''s Dump'!$D$2:$AH$2,0)
))),"")</f>
        <v>ML</v>
      </c>
      <c r="CJ31" s="54">
        <f>_xlfn.IFNA(IF(CJ$3="Productivity",
INDEX('Productivity Dump'!$E$4:$AJ$500,
MATCH($A31,'Productivity Dump'!$A$4:$A$500,0),
MATCH(CJ$2,'Productivity Dump'!$E$3:$AJ$3,0)
),
IF(CJ$3="Attendance",
INDEX('Attendance Dump'!$E$2:$AI$400,
MATCH($A31,'Attendance Dump'!$B$2:$B$400,0),
MATCH(CJ$2,'Attendance Dump'!$E$1:$AI$1,0)
),
INDEX('Active Hour''s Dump'!$D$3:$AH$337,
MATCH($C31,'Active Hour''s Dump'!$A$3:$A$337,0),
MATCH(CJ$2,'Active Hour''s Dump'!$D$2:$AH$2,0)
))),"")</f>
        <v>0</v>
      </c>
      <c r="CK31" s="13">
        <f>_xlfn.IFNA(IF(CK$3="Productivity",
INDEX('Productivity Dump'!$E$4:$AJ$500,
MATCH($A31,'Productivity Dump'!$A$4:$A$500,0),
MATCH(CK$2,'Productivity Dump'!$E$3:$AJ$3,0)
),
IF(CK$3="Attendance",
INDEX('Attendance Dump'!$E$2:$AI$400,
MATCH($A31,'Attendance Dump'!$B$2:$B$400,0),
MATCH(CK$2,'Attendance Dump'!$E$1:$AI$1,0)
),
INDEX('Active Hour''s Dump'!$D$3:$AH$337,
MATCH($C31,'Active Hour''s Dump'!$A$3:$A$337,0),
MATCH(CK$2,'Active Hour''s Dump'!$D$2:$AH$2,0)
))),"")</f>
        <v>0</v>
      </c>
      <c r="CL31" s="13" t="str">
        <f>_xlfn.IFNA(IF(CL$3="Productivity",
INDEX('Productivity Dump'!$E$4:$AJ$500,
MATCH($A31,'Productivity Dump'!$A$4:$A$500,0),
MATCH(CL$2,'Productivity Dump'!$E$3:$AJ$3,0)
),
IF(CL$3="Attendance",
INDEX('Attendance Dump'!$E$2:$AI$400,
MATCH($A31,'Attendance Dump'!$B$2:$B$400,0),
MATCH(CL$2,'Attendance Dump'!$E$1:$AI$1,0)
),
INDEX('Active Hour''s Dump'!$D$3:$AH$337,
MATCH($C31,'Active Hour''s Dump'!$A$3:$A$337,0),
MATCH(CL$2,'Active Hour''s Dump'!$D$2:$AH$2,0)
))),"")</f>
        <v>ML</v>
      </c>
      <c r="CM31" s="54">
        <f>_xlfn.IFNA(IF(CM$3="Productivity",
INDEX('Productivity Dump'!$E$4:$AJ$500,
MATCH($A31,'Productivity Dump'!$A$4:$A$500,0),
MATCH(CM$2,'Productivity Dump'!$E$3:$AJ$3,0)
),
IF(CM$3="Attendance",
INDEX('Attendance Dump'!$E$2:$AI$400,
MATCH($A31,'Attendance Dump'!$B$2:$B$400,0),
MATCH(CM$2,'Attendance Dump'!$E$1:$AI$1,0)
),
INDEX('Active Hour''s Dump'!$D$3:$AH$337,
MATCH($C31,'Active Hour''s Dump'!$A$3:$A$337,0),
MATCH(CM$2,'Active Hour''s Dump'!$D$2:$AH$2,0)
))),"")</f>
        <v>0</v>
      </c>
      <c r="CN31" s="13">
        <f>_xlfn.IFNA(IF(CN$3="Productivity",
INDEX('Productivity Dump'!$E$4:$AJ$500,
MATCH($A31,'Productivity Dump'!$A$4:$A$500,0),
MATCH(CN$2,'Productivity Dump'!$E$3:$AJ$3,0)
),
IF(CN$3="Attendance",
INDEX('Attendance Dump'!$E$2:$AI$400,
MATCH($A31,'Attendance Dump'!$B$2:$B$400,0),
MATCH(CN$2,'Attendance Dump'!$E$1:$AI$1,0)
),
INDEX('Active Hour''s Dump'!$D$3:$AH$337,
MATCH($C31,'Active Hour''s Dump'!$A$3:$A$337,0),
MATCH(CN$2,'Active Hour''s Dump'!$D$2:$AH$2,0)
))),"")</f>
        <v>0</v>
      </c>
      <c r="CO31" s="13">
        <f>_xlfn.IFNA(IF(CO$3="Productivity",
INDEX('Productivity Dump'!$E$4:$AJ$500,
MATCH($A31,'Productivity Dump'!$A$4:$A$500,0),
MATCH(CO$2,'Productivity Dump'!$E$3:$AJ$3,0)
),
IF(CO$3="Attendance",
INDEX('Attendance Dump'!$E$2:$AI$400,
MATCH($A31,'Attendance Dump'!$B$2:$B$400,0),
MATCH(CO$2,'Attendance Dump'!$E$1:$AI$1,0)
),
INDEX('Active Hour''s Dump'!$D$3:$AH$337,
MATCH($C31,'Active Hour''s Dump'!$A$3:$A$337,0),
MATCH(CO$2,'Active Hour''s Dump'!$D$2:$AH$2,0)
))),"")</f>
        <v>0</v>
      </c>
      <c r="CP31" s="54">
        <f>_xlfn.IFNA(IF(CP$3="Productivity",
INDEX('Productivity Dump'!$E$4:$AJ$500,
MATCH($A31,'Productivity Dump'!$A$4:$A$500,0),
MATCH(CP$2,'Productivity Dump'!$E$3:$AJ$3,0)
),
IF(CP$3="Attendance",
INDEX('Attendance Dump'!$E$2:$AI$400,
MATCH($A31,'Attendance Dump'!$B$2:$B$400,0),
MATCH(CP$2,'Attendance Dump'!$E$1:$AI$1,0)
),
INDEX('Active Hour''s Dump'!$D$3:$AH$337,
MATCH($C31,'Active Hour''s Dump'!$A$3:$A$337,0),
MATCH(CP$2,'Active Hour''s Dump'!$D$2:$AH$2,0)
))),"")</f>
        <v>0</v>
      </c>
      <c r="CQ31" s="13">
        <f>_xlfn.IFNA(IF(CQ$3="Productivity",
INDEX('Productivity Dump'!$E$4:$AJ$500,
MATCH($A31,'Productivity Dump'!$A$4:$A$500,0),
MATCH(CQ$2,'Productivity Dump'!$E$3:$AJ$3,0)
),
IF(CQ$3="Attendance",
INDEX('Attendance Dump'!$E$2:$AI$400,
MATCH($A31,'Attendance Dump'!$B$2:$B$400,0),
MATCH(CQ$2,'Attendance Dump'!$E$1:$AI$1,0)
),
INDEX('Active Hour''s Dump'!$D$3:$AH$337,
MATCH($C31,'Active Hour''s Dump'!$A$3:$A$337,0),
MATCH(CQ$2,'Active Hour''s Dump'!$D$2:$AH$2,0)
))),"")</f>
        <v>0</v>
      </c>
      <c r="CR31" s="13">
        <f>_xlfn.IFNA(IF(CR$3="Productivity",
INDEX('Productivity Dump'!$E$4:$AJ$500,
MATCH($A31,'Productivity Dump'!$A$4:$A$500,0),
MATCH(CR$2,'Productivity Dump'!$E$3:$AJ$3,0)
),
IF(CR$3="Attendance",
INDEX('Attendance Dump'!$E$2:$AI$400,
MATCH($A31,'Attendance Dump'!$B$2:$B$400,0),
MATCH(CR$2,'Attendance Dump'!$E$1:$AI$1,0)
),
INDEX('Active Hour''s Dump'!$D$3:$AH$337,
MATCH($C31,'Active Hour''s Dump'!$A$3:$A$337,0),
MATCH(CR$2,'Active Hour''s Dump'!$D$2:$AH$2,0)
))),"")</f>
        <v>0</v>
      </c>
      <c r="CS31" s="54">
        <f>_xlfn.IFNA(IF(CS$3="Productivity",
INDEX('Productivity Dump'!$E$4:$AJ$500,
MATCH($A31,'Productivity Dump'!$A$4:$A$500,0),
MATCH(CS$2,'Productivity Dump'!$E$3:$AJ$3,0)
),
IF(CS$3="Attendance",
INDEX('Attendance Dump'!$E$2:$AI$400,
MATCH($A31,'Attendance Dump'!$B$2:$B$400,0),
MATCH(CS$2,'Attendance Dump'!$E$1:$AI$1,0)
),
INDEX('Active Hour''s Dump'!$D$3:$AH$337,
MATCH($C31,'Active Hour''s Dump'!$A$3:$A$337,0),
MATCH(CS$2,'Active Hour''s Dump'!$D$2:$AH$2,0)
))),"")</f>
        <v>0</v>
      </c>
      <c r="CT31" s="13">
        <f>_xlfn.IFNA(IF(CT$3="Productivity",
INDEX('Productivity Dump'!$E$4:$AJ$500,
MATCH($A31,'Productivity Dump'!$A$4:$A$500,0),
MATCH(CT$2,'Productivity Dump'!$E$3:$AJ$3,0)
),
IF(CT$3="Attendance",
INDEX('Attendance Dump'!$E$2:$AI$400,
MATCH($A31,'Attendance Dump'!$B$2:$B$400,0),
MATCH(CT$2,'Attendance Dump'!$E$1:$AI$1,0)
),
INDEX('Active Hour''s Dump'!$D$3:$AH$337,
MATCH($C31,'Active Hour''s Dump'!$A$3:$A$337,0),
MATCH(CT$2,'Active Hour''s Dump'!$D$2:$AH$2,0)
))),"")</f>
        <v>0</v>
      </c>
      <c r="CU31" s="13">
        <f>_xlfn.IFNA(IF(CU$3="Productivity",
INDEX('Productivity Dump'!$E$4:$AJ$500,
MATCH($A31,'Productivity Dump'!$A$4:$A$500,0),
MATCH(CU$2,'Productivity Dump'!$E$3:$AJ$3,0)
),
IF(CU$3="Attendance",
INDEX('Attendance Dump'!$E$2:$AI$400,
MATCH($A31,'Attendance Dump'!$B$2:$B$400,0),
MATCH(CU$2,'Attendance Dump'!$E$1:$AI$1,0)
),
INDEX('Active Hour''s Dump'!$D$3:$AH$337,
MATCH($C31,'Active Hour''s Dump'!$A$3:$A$337,0),
MATCH(CU$2,'Active Hour''s Dump'!$D$2:$AH$2,0)
))),"")</f>
        <v>0</v>
      </c>
      <c r="CV31" s="54">
        <f>_xlfn.IFNA(IF(CV$3="Productivity",
INDEX('Productivity Dump'!$E$4:$AJ$500,
MATCH($A31,'Productivity Dump'!$A$4:$A$500,0),
MATCH(CV$2,'Productivity Dump'!$E$3:$AJ$3,0)
),
IF(CV$3="Attendance",
INDEX('Attendance Dump'!$E$2:$AI$400,
MATCH($A31,'Attendance Dump'!$B$2:$B$400,0),
MATCH(CV$2,'Attendance Dump'!$E$1:$AI$1,0)
),
INDEX('Active Hour''s Dump'!$D$3:$AH$337,
MATCH($C31,'Active Hour''s Dump'!$A$3:$A$337,0),
MATCH(CV$2,'Active Hour''s Dump'!$D$2:$AH$2,0)
))),"")</f>
        <v>0</v>
      </c>
      <c r="CW31" s="13"/>
      <c r="CX31" s="13"/>
      <c r="CY31" s="54"/>
      <c r="DA31" s="57">
        <f t="shared" si="59"/>
        <v>0</v>
      </c>
      <c r="DB31" s="35">
        <f t="shared" si="63"/>
        <v>0</v>
      </c>
      <c r="DC31" s="35">
        <f t="shared" si="64"/>
        <v>20000</v>
      </c>
      <c r="DD31" s="35">
        <f t="shared" ca="1" si="60"/>
        <v>0</v>
      </c>
      <c r="DF31" s="32" cm="1">
        <f t="array" ref="DF31">SUMPRODUCT(
    (MOD(COLUMN(H31:CV31) - COLUMN(H31), 3) = 0) *
    (H31:CV31 = 0) *
    (I31:CW31 = "P") *
    (COUNTIF(UKHoliday, H$2:CV$2) = 0)
)</f>
        <v>0</v>
      </c>
      <c r="DG31" s="33" cm="1">
        <f t="array" ref="DG31">SUMPRODUCT(
  (MOD(COLUMN(H31:CV31) - COLUMN(H31), 3) = 0) *
  (H31:CV31 &gt; 0) *
  (H31:CV31 &lt; 0.5 * IF(((WEEKDAY(H$2:CV$2, 2) = 1) + (WEEKDAY(H$2:CV$2, 2) = 6)), G31, F31)) *
  (I31:CW31 = "P") *
  (COUNTIF(UKHoliday, H$2:CV$2) = 0)
)</f>
        <v>0</v>
      </c>
      <c r="DH31" s="33" cm="1">
        <f t="array" ref="DH31">SUMPRODUCT(
  (MOD(COLUMN(H31:CV31) - COLUMN(H31), 3) = 0) *
  (H31:CV31 &gt; 0.5 * IF(((WEEKDAY(H$2:CV$2, 2) = 1) + (WEEKDAY(H$2:CV$2, 2) = 6)), $G31, $F31)) *
  (H31:CV31 &lt; 0.8 * IF(((WEEKDAY(H$2:CV$2, 2) = 1) + (WEEKDAY(H$2:CV$2, 2) = 6)), $G31, $F31)) *
  (I31:CW31 = "P") *
  (COUNTIF(UKHoliday, H$2:CV$2) = 0)
)</f>
        <v>0</v>
      </c>
      <c r="DI31" s="33" cm="1">
        <f t="array" ref="DI31">SUMPRODUCT(
  (MOD(COLUMN(H31:CV31) - COLUMN(H31), 3) = 0) *
  (H31:CV31 &gt; 0.8 * IF(((WEEKDAY(H$2:CV$2, 2) = 1) + (WEEKDAY(H$2:CV$2, 2) = 6)), $G31, $F31)) *
  (H31:CV31 &lt; 1 * IF(((WEEKDAY(H$2:CV$2, 2) = 1) + (WEEKDAY(H$2:CV$2, 2) = 6)), $G31, $F31)) *
  (I31:CW31 = "P") *
  (COUNTIF(UKHoliday, H$2:CV$2) = 0)
)</f>
        <v>0</v>
      </c>
    </row>
    <row r="32" spans="1:113" x14ac:dyDescent="0.3">
      <c r="A32" s="8" t="s">
        <v>50</v>
      </c>
      <c r="B32" s="8" t="s">
        <v>49</v>
      </c>
      <c r="C32" s="9" t="s">
        <v>606</v>
      </c>
      <c r="D32" s="62" t="s">
        <v>555</v>
      </c>
      <c r="E32" s="35">
        <v>36000</v>
      </c>
      <c r="F32" s="35">
        <f t="shared" si="61"/>
        <v>1800</v>
      </c>
      <c r="G32" s="35">
        <f t="shared" si="62"/>
        <v>900</v>
      </c>
      <c r="H32" s="13">
        <f>_xlfn.IFNA(IF(H$3="Productivity",
INDEX('Productivity Dump'!$E$4:$AJ$500,
MATCH($A32,'Productivity Dump'!$A$4:$A$500,0),
MATCH(H$2,'Productivity Dump'!$E$3:$AJ$3,0)
),
IF(H$3="Attendance",
INDEX('Attendance Dump'!$E$2:$AI$400,
MATCH($A32,'Attendance Dump'!$B$2:$B$400,0),
MATCH(H$2,'Attendance Dump'!$E$1:$AI$1,0)
),
INDEX('Active Hour''s Dump'!$D$3:$AH$337,
MATCH($C32,'Active Hour''s Dump'!$A$3:$A$337,0),
MATCH(H$2,'Active Hour''s Dump'!$D$2:$AH$2,0)
))),"")</f>
        <v>1940.2950000000001</v>
      </c>
      <c r="I32" s="13" t="str">
        <f>_xlfn.IFNA(IF(I$3="Productivity",
INDEX('Productivity Dump'!$E$4:$AJ$500,
MATCH($A32,'Productivity Dump'!$A$4:$A$500,0),
MATCH(I$2,'Productivity Dump'!$E$3:$AJ$3,0)
),
IF(I$3="Attendance",
INDEX('Attendance Dump'!$E$2:$AI$400,
MATCH($A32,'Attendance Dump'!$B$2:$B$400,0),
MATCH(I$2,'Attendance Dump'!$E$1:$AI$1,0)
),
INDEX('Active Hour''s Dump'!$D$3:$AH$337,
MATCH($C32,'Active Hour''s Dump'!$A$3:$A$337,0),
MATCH(I$2,'Active Hour''s Dump'!$D$2:$AH$2,0)
))),"")</f>
        <v>P</v>
      </c>
      <c r="J32" s="54">
        <f>_xlfn.IFNA(IF(J$3="Productivity",
INDEX('Productivity Dump'!$E$4:$AJ$500,
MATCH($A32,'Productivity Dump'!$A$4:$A$500,0),
MATCH(J$2,'Productivity Dump'!$E$3:$AJ$3,0)
),
IF(J$3="Attendance",
INDEX('Attendance Dump'!$E$2:$AI$400,
MATCH($A32,'Attendance Dump'!$B$2:$B$400,0),
MATCH(J$2,'Attendance Dump'!$E$1:$AI$1,0)
),
INDEX('Active Hour''s Dump'!$D$3:$AH$337,
MATCH($C32,'Active Hour''s Dump'!$A$3:$A$337,0),
MATCH(J$2,'Active Hour''s Dump'!$D$2:$AH$2,0)
))),"")</f>
        <v>8.1666666666666696</v>
      </c>
      <c r="K32" s="13">
        <f>_xlfn.IFNA(IF(K$3="Productivity",
INDEX('Productivity Dump'!$E$4:$AJ$500,
MATCH($A32,'Productivity Dump'!$A$4:$A$500,0),
MATCH(K$2,'Productivity Dump'!$E$3:$AJ$3,0)
),
IF(K$3="Attendance",
INDEX('Attendance Dump'!$E$2:$AI$400,
MATCH($A32,'Attendance Dump'!$B$2:$B$400,0),
MATCH(K$2,'Attendance Dump'!$E$1:$AI$1,0)
),
INDEX('Active Hour''s Dump'!$D$3:$AH$337,
MATCH($C32,'Active Hour''s Dump'!$A$3:$A$337,0),
MATCH(K$2,'Active Hour''s Dump'!$D$2:$AH$2,0)
))),"")</f>
        <v>2033.7709999999997</v>
      </c>
      <c r="L32" s="13" t="str">
        <f>_xlfn.IFNA(IF(L$3="Productivity",
INDEX('Productivity Dump'!$E$4:$AJ$500,
MATCH($A32,'Productivity Dump'!$A$4:$A$500,0),
MATCH(L$2,'Productivity Dump'!$E$3:$AJ$3,0)
),
IF(L$3="Attendance",
INDEX('Attendance Dump'!$E$2:$AI$400,
MATCH($A32,'Attendance Dump'!$B$2:$B$400,0),
MATCH(L$2,'Attendance Dump'!$E$1:$AI$1,0)
),
INDEX('Active Hour''s Dump'!$D$3:$AH$337,
MATCH($C32,'Active Hour''s Dump'!$A$3:$A$337,0),
MATCH(L$2,'Active Hour''s Dump'!$D$2:$AH$2,0)
))),"")</f>
        <v>P</v>
      </c>
      <c r="M32" s="54">
        <f>_xlfn.IFNA(IF(M$3="Productivity",
INDEX('Productivity Dump'!$E$4:$AJ$500,
MATCH($A32,'Productivity Dump'!$A$4:$A$500,0),
MATCH(M$2,'Productivity Dump'!$E$3:$AJ$3,0)
),
IF(M$3="Attendance",
INDEX('Attendance Dump'!$E$2:$AI$400,
MATCH($A32,'Attendance Dump'!$B$2:$B$400,0),
MATCH(M$2,'Attendance Dump'!$E$1:$AI$1,0)
),
INDEX('Active Hour''s Dump'!$D$3:$AH$337,
MATCH($C32,'Active Hour''s Dump'!$A$3:$A$337,0),
MATCH(M$2,'Active Hour''s Dump'!$D$2:$AH$2,0)
))),"")</f>
        <v>7.1666666666666696</v>
      </c>
      <c r="N32" s="13">
        <f>_xlfn.IFNA(IF(N$3="Productivity",
INDEX('Productivity Dump'!$E$4:$AJ$500,
MATCH($A32,'Productivity Dump'!$A$4:$A$500,0),
MATCH(N$2,'Productivity Dump'!$E$3:$AJ$3,0)
),
IF(N$3="Attendance",
INDEX('Attendance Dump'!$E$2:$AI$400,
MATCH($A32,'Attendance Dump'!$B$2:$B$400,0),
MATCH(N$2,'Attendance Dump'!$E$1:$AI$1,0)
),
INDEX('Active Hour''s Dump'!$D$3:$AH$337,
MATCH($C32,'Active Hour''s Dump'!$A$3:$A$337,0),
MATCH(N$2,'Active Hour''s Dump'!$D$2:$AH$2,0)
))),"")</f>
        <v>1357.0360000000001</v>
      </c>
      <c r="O32" s="13" t="str">
        <f>_xlfn.IFNA(IF(O$3="Productivity",
INDEX('Productivity Dump'!$E$4:$AJ$500,
MATCH($A32,'Productivity Dump'!$A$4:$A$500,0),
MATCH(O$2,'Productivity Dump'!$E$3:$AJ$3,0)
),
IF(O$3="Attendance",
INDEX('Attendance Dump'!$E$2:$AI$400,
MATCH($A32,'Attendance Dump'!$B$2:$B$400,0),
MATCH(O$2,'Attendance Dump'!$E$1:$AI$1,0)
),
INDEX('Active Hour''s Dump'!$D$3:$AH$337,
MATCH($C32,'Active Hour''s Dump'!$A$3:$A$337,0),
MATCH(O$2,'Active Hour''s Dump'!$D$2:$AH$2,0)
))),"")</f>
        <v>P</v>
      </c>
      <c r="P32" s="54">
        <f>_xlfn.IFNA(IF(P$3="Productivity",
INDEX('Productivity Dump'!$E$4:$AJ$500,
MATCH($A32,'Productivity Dump'!$A$4:$A$500,0),
MATCH(P$2,'Productivity Dump'!$E$3:$AJ$3,0)
),
IF(P$3="Attendance",
INDEX('Attendance Dump'!$E$2:$AI$400,
MATCH($A32,'Attendance Dump'!$B$2:$B$400,0),
MATCH(P$2,'Attendance Dump'!$E$1:$AI$1,0)
),
INDEX('Active Hour''s Dump'!$D$3:$AH$337,
MATCH($C32,'Active Hour''s Dump'!$A$3:$A$337,0),
MATCH(P$2,'Active Hour''s Dump'!$D$2:$AH$2,0)
))),"")</f>
        <v>5.1666666666666696</v>
      </c>
      <c r="Q32" s="13">
        <f>_xlfn.IFNA(IF(Q$3="Productivity",
INDEX('Productivity Dump'!$E$4:$AJ$500,
MATCH($A32,'Productivity Dump'!$A$4:$A$500,0),
MATCH(Q$2,'Productivity Dump'!$E$3:$AJ$3,0)
),
IF(Q$3="Attendance",
INDEX('Attendance Dump'!$E$2:$AI$400,
MATCH($A32,'Attendance Dump'!$B$2:$B$400,0),
MATCH(Q$2,'Attendance Dump'!$E$1:$AI$1,0)
),
INDEX('Active Hour''s Dump'!$D$3:$AH$337,
MATCH($C32,'Active Hour''s Dump'!$A$3:$A$337,0),
MATCH(Q$2,'Active Hour''s Dump'!$D$2:$AH$2,0)
))),"")</f>
        <v>0</v>
      </c>
      <c r="R32" s="13" t="str">
        <f>_xlfn.IFNA(IF(R$3="Productivity",
INDEX('Productivity Dump'!$E$4:$AJ$500,
MATCH($A32,'Productivity Dump'!$A$4:$A$500,0),
MATCH(R$2,'Productivity Dump'!$E$3:$AJ$3,0)
),
IF(R$3="Attendance",
INDEX('Attendance Dump'!$E$2:$AI$400,
MATCH($A32,'Attendance Dump'!$B$2:$B$400,0),
MATCH(R$2,'Attendance Dump'!$E$1:$AI$1,0)
),
INDEX('Active Hour''s Dump'!$D$3:$AH$337,
MATCH($C32,'Active Hour''s Dump'!$A$3:$A$337,0),
MATCH(R$2,'Active Hour''s Dump'!$D$2:$AH$2,0)
))),"")</f>
        <v>WO</v>
      </c>
      <c r="S32" s="54">
        <f>_xlfn.IFNA(IF(S$3="Productivity",
INDEX('Productivity Dump'!$E$4:$AJ$500,
MATCH($A32,'Productivity Dump'!$A$4:$A$500,0),
MATCH(S$2,'Productivity Dump'!$E$3:$AJ$3,0)
),
IF(S$3="Attendance",
INDEX('Attendance Dump'!$E$2:$AI$400,
MATCH($A32,'Attendance Dump'!$B$2:$B$400,0),
MATCH(S$2,'Attendance Dump'!$E$1:$AI$1,0)
),
INDEX('Active Hour''s Dump'!$D$3:$AH$337,
MATCH($C32,'Active Hour''s Dump'!$A$3:$A$337,0),
MATCH(S$2,'Active Hour''s Dump'!$D$2:$AH$2,0)
))),"")</f>
        <v>0</v>
      </c>
      <c r="T32" s="13">
        <f>_xlfn.IFNA(IF(T$3="Productivity",
INDEX('Productivity Dump'!$E$4:$AJ$500,
MATCH($A32,'Productivity Dump'!$A$4:$A$500,0),
MATCH(T$2,'Productivity Dump'!$E$3:$AJ$3,0)
),
IF(T$3="Attendance",
INDEX('Attendance Dump'!$E$2:$AI$400,
MATCH($A32,'Attendance Dump'!$B$2:$B$400,0),
MATCH(T$2,'Attendance Dump'!$E$1:$AI$1,0)
),
INDEX('Active Hour''s Dump'!$D$3:$AH$337,
MATCH($C32,'Active Hour''s Dump'!$A$3:$A$337,0),
MATCH(T$2,'Active Hour''s Dump'!$D$2:$AH$2,0)
))),"")</f>
        <v>0</v>
      </c>
      <c r="U32" s="13" t="str">
        <f>_xlfn.IFNA(IF(U$3="Productivity",
INDEX('Productivity Dump'!$E$4:$AJ$500,
MATCH($A32,'Productivity Dump'!$A$4:$A$500,0),
MATCH(U$2,'Productivity Dump'!$E$3:$AJ$3,0)
),
IF(U$3="Attendance",
INDEX('Attendance Dump'!$E$2:$AI$400,
MATCH($A32,'Attendance Dump'!$B$2:$B$400,0),
MATCH(U$2,'Attendance Dump'!$E$1:$AI$1,0)
),
INDEX('Active Hour''s Dump'!$D$3:$AH$337,
MATCH($C32,'Active Hour''s Dump'!$A$3:$A$337,0),
MATCH(U$2,'Active Hour''s Dump'!$D$2:$AH$2,0)
))),"")</f>
        <v>SL</v>
      </c>
      <c r="V32" s="54">
        <f>_xlfn.IFNA(IF(V$3="Productivity",
INDEX('Productivity Dump'!$E$4:$AJ$500,
MATCH($A32,'Productivity Dump'!$A$4:$A$500,0),
MATCH(V$2,'Productivity Dump'!$E$3:$AJ$3,0)
),
IF(V$3="Attendance",
INDEX('Attendance Dump'!$E$2:$AI$400,
MATCH($A32,'Attendance Dump'!$B$2:$B$400,0),
MATCH(V$2,'Attendance Dump'!$E$1:$AI$1,0)
),
INDEX('Active Hour''s Dump'!$D$3:$AH$337,
MATCH($C32,'Active Hour''s Dump'!$A$3:$A$337,0),
MATCH(V$2,'Active Hour''s Dump'!$D$2:$AH$2,0)
))),"")</f>
        <v>0</v>
      </c>
      <c r="W32" s="13">
        <f>_xlfn.IFNA(IF(W$3="Productivity",
INDEX('Productivity Dump'!$E$4:$AJ$500,
MATCH($A32,'Productivity Dump'!$A$4:$A$500,0),
MATCH(W$2,'Productivity Dump'!$E$3:$AJ$3,0)
),
IF(W$3="Attendance",
INDEX('Attendance Dump'!$E$2:$AI$400,
MATCH($A32,'Attendance Dump'!$B$2:$B$400,0),
MATCH(W$2,'Attendance Dump'!$E$1:$AI$1,0)
),
INDEX('Active Hour''s Dump'!$D$3:$AH$337,
MATCH($C32,'Active Hour''s Dump'!$A$3:$A$337,0),
MATCH(W$2,'Active Hour''s Dump'!$D$2:$AH$2,0)
))),"")</f>
        <v>2132.7190000000001</v>
      </c>
      <c r="X32" s="13" t="str">
        <f>_xlfn.IFNA(IF(X$3="Productivity",
INDEX('Productivity Dump'!$E$4:$AJ$500,
MATCH($A32,'Productivity Dump'!$A$4:$A$500,0),
MATCH(X$2,'Productivity Dump'!$E$3:$AJ$3,0)
),
IF(X$3="Attendance",
INDEX('Attendance Dump'!$E$2:$AI$400,
MATCH($A32,'Attendance Dump'!$B$2:$B$400,0),
MATCH(X$2,'Attendance Dump'!$E$1:$AI$1,0)
),
INDEX('Active Hour''s Dump'!$D$3:$AH$337,
MATCH($C32,'Active Hour''s Dump'!$A$3:$A$337,0),
MATCH(X$2,'Active Hour''s Dump'!$D$2:$AH$2,0)
))),"")</f>
        <v>P</v>
      </c>
      <c r="Y32" s="54">
        <f>_xlfn.IFNA(IF(Y$3="Productivity",
INDEX('Productivity Dump'!$E$4:$AJ$500,
MATCH($A32,'Productivity Dump'!$A$4:$A$500,0),
MATCH(Y$2,'Productivity Dump'!$E$3:$AJ$3,0)
),
IF(Y$3="Attendance",
INDEX('Attendance Dump'!$E$2:$AI$400,
MATCH($A32,'Attendance Dump'!$B$2:$B$400,0),
MATCH(Y$2,'Attendance Dump'!$E$1:$AI$1,0)
),
INDEX('Active Hour''s Dump'!$D$3:$AH$337,
MATCH($C32,'Active Hour''s Dump'!$A$3:$A$337,0),
MATCH(Y$2,'Active Hour''s Dump'!$D$2:$AH$2,0)
))),"")</f>
        <v>8.0833333333333304</v>
      </c>
      <c r="Z32" s="13">
        <f>_xlfn.IFNA(IF(Z$3="Productivity",
INDEX('Productivity Dump'!$E$4:$AJ$500,
MATCH($A32,'Productivity Dump'!$A$4:$A$500,0),
MATCH(Z$2,'Productivity Dump'!$E$3:$AJ$3,0)
),
IF(Z$3="Attendance",
INDEX('Attendance Dump'!$E$2:$AI$400,
MATCH($A32,'Attendance Dump'!$B$2:$B$400,0),
MATCH(Z$2,'Attendance Dump'!$E$1:$AI$1,0)
),
INDEX('Active Hour''s Dump'!$D$3:$AH$337,
MATCH($C32,'Active Hour''s Dump'!$A$3:$A$337,0),
MATCH(Z$2,'Active Hour''s Dump'!$D$2:$AH$2,0)
))),"")</f>
        <v>1883.7210000000002</v>
      </c>
      <c r="AA32" s="13" t="str">
        <f>_xlfn.IFNA(IF(AA$3="Productivity",
INDEX('Productivity Dump'!$E$4:$AJ$500,
MATCH($A32,'Productivity Dump'!$A$4:$A$500,0),
MATCH(AA$2,'Productivity Dump'!$E$3:$AJ$3,0)
),
IF(AA$3="Attendance",
INDEX('Attendance Dump'!$E$2:$AI$400,
MATCH($A32,'Attendance Dump'!$B$2:$B$400,0),
MATCH(AA$2,'Attendance Dump'!$E$1:$AI$1,0)
),
INDEX('Active Hour''s Dump'!$D$3:$AH$337,
MATCH($C32,'Active Hour''s Dump'!$A$3:$A$337,0),
MATCH(AA$2,'Active Hour''s Dump'!$D$2:$AH$2,0)
))),"")</f>
        <v>P</v>
      </c>
      <c r="AB32" s="54">
        <f>_xlfn.IFNA(IF(AB$3="Productivity",
INDEX('Productivity Dump'!$E$4:$AJ$500,
MATCH($A32,'Productivity Dump'!$A$4:$A$500,0),
MATCH(AB$2,'Productivity Dump'!$E$3:$AJ$3,0)
),
IF(AB$3="Attendance",
INDEX('Attendance Dump'!$E$2:$AI$400,
MATCH($A32,'Attendance Dump'!$B$2:$B$400,0),
MATCH(AB$2,'Attendance Dump'!$E$1:$AI$1,0)
),
INDEX('Active Hour''s Dump'!$D$3:$AH$337,
MATCH($C32,'Active Hour''s Dump'!$A$3:$A$337,0),
MATCH(AB$2,'Active Hour''s Dump'!$D$2:$AH$2,0)
))),"")</f>
        <v>7.5</v>
      </c>
      <c r="AC32" s="13">
        <f>_xlfn.IFNA(IF(AC$3="Productivity",
INDEX('Productivity Dump'!$E$4:$AJ$500,
MATCH($A32,'Productivity Dump'!$A$4:$A$500,0),
MATCH(AC$2,'Productivity Dump'!$E$3:$AJ$3,0)
),
IF(AC$3="Attendance",
INDEX('Attendance Dump'!$E$2:$AI$400,
MATCH($A32,'Attendance Dump'!$B$2:$B$400,0),
MATCH(AC$2,'Attendance Dump'!$E$1:$AI$1,0)
),
INDEX('Active Hour''s Dump'!$D$3:$AH$337,
MATCH($C32,'Active Hour''s Dump'!$A$3:$A$337,0),
MATCH(AC$2,'Active Hour''s Dump'!$D$2:$AH$2,0)
))),"")</f>
        <v>2039.4229999999998</v>
      </c>
      <c r="AD32" s="13" t="str">
        <f>_xlfn.IFNA(IF(AD$3="Productivity",
INDEX('Productivity Dump'!$E$4:$AJ$500,
MATCH($A32,'Productivity Dump'!$A$4:$A$500,0),
MATCH(AD$2,'Productivity Dump'!$E$3:$AJ$3,0)
),
IF(AD$3="Attendance",
INDEX('Attendance Dump'!$E$2:$AI$400,
MATCH($A32,'Attendance Dump'!$B$2:$B$400,0),
MATCH(AD$2,'Attendance Dump'!$E$1:$AI$1,0)
),
INDEX('Active Hour''s Dump'!$D$3:$AH$337,
MATCH($C32,'Active Hour''s Dump'!$A$3:$A$337,0),
MATCH(AD$2,'Active Hour''s Dump'!$D$2:$AH$2,0)
))),"")</f>
        <v>P</v>
      </c>
      <c r="AE32" s="54">
        <f>_xlfn.IFNA(IF(AE$3="Productivity",
INDEX('Productivity Dump'!$E$4:$AJ$500,
MATCH($A32,'Productivity Dump'!$A$4:$A$500,0),
MATCH(AE$2,'Productivity Dump'!$E$3:$AJ$3,0)
),
IF(AE$3="Attendance",
INDEX('Attendance Dump'!$E$2:$AI$400,
MATCH($A32,'Attendance Dump'!$B$2:$B$400,0),
MATCH(AE$2,'Attendance Dump'!$E$1:$AI$1,0)
),
INDEX('Active Hour''s Dump'!$D$3:$AH$337,
MATCH($C32,'Active Hour''s Dump'!$A$3:$A$337,0),
MATCH(AE$2,'Active Hour''s Dump'!$D$2:$AH$2,0)
))),"")</f>
        <v>8.4166666666666696</v>
      </c>
      <c r="AF32" s="13">
        <f>_xlfn.IFNA(IF(AF$3="Productivity",
INDEX('Productivity Dump'!$E$4:$AJ$500,
MATCH($A32,'Productivity Dump'!$A$4:$A$500,0),
MATCH(AF$2,'Productivity Dump'!$E$3:$AJ$3,0)
),
IF(AF$3="Attendance",
INDEX('Attendance Dump'!$E$2:$AI$400,
MATCH($A32,'Attendance Dump'!$B$2:$B$400,0),
MATCH(AF$2,'Attendance Dump'!$E$1:$AI$1,0)
),
INDEX('Active Hour''s Dump'!$D$3:$AH$337,
MATCH($C32,'Active Hour''s Dump'!$A$3:$A$337,0),
MATCH(AF$2,'Active Hour''s Dump'!$D$2:$AH$2,0)
))),"")</f>
        <v>2119.5290000000005</v>
      </c>
      <c r="AG32" s="13" t="str">
        <f>_xlfn.IFNA(IF(AG$3="Productivity",
INDEX('Productivity Dump'!$E$4:$AJ$500,
MATCH($A32,'Productivity Dump'!$A$4:$A$500,0),
MATCH(AG$2,'Productivity Dump'!$E$3:$AJ$3,0)
),
IF(AG$3="Attendance",
INDEX('Attendance Dump'!$E$2:$AI$400,
MATCH($A32,'Attendance Dump'!$B$2:$B$400,0),
MATCH(AG$2,'Attendance Dump'!$E$1:$AI$1,0)
),
INDEX('Active Hour''s Dump'!$D$3:$AH$337,
MATCH($C32,'Active Hour''s Dump'!$A$3:$A$337,0),
MATCH(AG$2,'Active Hour''s Dump'!$D$2:$AH$2,0)
))),"")</f>
        <v>P</v>
      </c>
      <c r="AH32" s="54">
        <f>_xlfn.IFNA(IF(AH$3="Productivity",
INDEX('Productivity Dump'!$E$4:$AJ$500,
MATCH($A32,'Productivity Dump'!$A$4:$A$500,0),
MATCH(AH$2,'Productivity Dump'!$E$3:$AJ$3,0)
),
IF(AH$3="Attendance",
INDEX('Attendance Dump'!$E$2:$AI$400,
MATCH($A32,'Attendance Dump'!$B$2:$B$400,0),
MATCH(AH$2,'Attendance Dump'!$E$1:$AI$1,0)
),
INDEX('Active Hour''s Dump'!$D$3:$AH$337,
MATCH($C32,'Active Hour''s Dump'!$A$3:$A$337,0),
MATCH(AH$2,'Active Hour''s Dump'!$D$2:$AH$2,0)
))),"")</f>
        <v>7.3333333333333304</v>
      </c>
      <c r="AI32" s="13">
        <f>_xlfn.IFNA(IF(AI$3="Productivity",
INDEX('Productivity Dump'!$E$4:$AJ$500,
MATCH($A32,'Productivity Dump'!$A$4:$A$500,0),
MATCH(AI$2,'Productivity Dump'!$E$3:$AJ$3,0)
),
IF(AI$3="Attendance",
INDEX('Attendance Dump'!$E$2:$AI$400,
MATCH($A32,'Attendance Dump'!$B$2:$B$400,0),
MATCH(AI$2,'Attendance Dump'!$E$1:$AI$1,0)
),
INDEX('Active Hour''s Dump'!$D$3:$AH$337,
MATCH($C32,'Active Hour''s Dump'!$A$3:$A$337,0),
MATCH(AI$2,'Active Hour''s Dump'!$D$2:$AH$2,0)
))),"")</f>
        <v>0</v>
      </c>
      <c r="AJ32" s="13" t="str">
        <f>_xlfn.IFNA(IF(AJ$3="Productivity",
INDEX('Productivity Dump'!$E$4:$AJ$500,
MATCH($A32,'Productivity Dump'!$A$4:$A$500,0),
MATCH(AJ$2,'Productivity Dump'!$E$3:$AJ$3,0)
),
IF(AJ$3="Attendance",
INDEX('Attendance Dump'!$E$2:$AI$400,
MATCH($A32,'Attendance Dump'!$B$2:$B$400,0),
MATCH(AJ$2,'Attendance Dump'!$E$1:$AI$1,0)
),
INDEX('Active Hour''s Dump'!$D$3:$AH$337,
MATCH($C32,'Active Hour''s Dump'!$A$3:$A$337,0),
MATCH(AJ$2,'Active Hour''s Dump'!$D$2:$AH$2,0)
))),"")</f>
        <v>PL</v>
      </c>
      <c r="AK32" s="54">
        <f>_xlfn.IFNA(IF(AK$3="Productivity",
INDEX('Productivity Dump'!$E$4:$AJ$500,
MATCH($A32,'Productivity Dump'!$A$4:$A$500,0),
MATCH(AK$2,'Productivity Dump'!$E$3:$AJ$3,0)
),
IF(AK$3="Attendance",
INDEX('Attendance Dump'!$E$2:$AI$400,
MATCH($A32,'Attendance Dump'!$B$2:$B$400,0),
MATCH(AK$2,'Attendance Dump'!$E$1:$AI$1,0)
),
INDEX('Active Hour''s Dump'!$D$3:$AH$337,
MATCH($C32,'Active Hour''s Dump'!$A$3:$A$337,0),
MATCH(AK$2,'Active Hour''s Dump'!$D$2:$AH$2,0)
))),"")</f>
        <v>0</v>
      </c>
      <c r="AL32" s="13">
        <f>_xlfn.IFNA(IF(AL$3="Productivity",
INDEX('Productivity Dump'!$E$4:$AJ$500,
MATCH($A32,'Productivity Dump'!$A$4:$A$500,0),
MATCH(AL$2,'Productivity Dump'!$E$3:$AJ$3,0)
),
IF(AL$3="Attendance",
INDEX('Attendance Dump'!$E$2:$AI$400,
MATCH($A32,'Attendance Dump'!$B$2:$B$400,0),
MATCH(AL$2,'Attendance Dump'!$E$1:$AI$1,0)
),
INDEX('Active Hour''s Dump'!$D$3:$AH$337,
MATCH($C32,'Active Hour''s Dump'!$A$3:$A$337,0),
MATCH(AL$2,'Active Hour''s Dump'!$D$2:$AH$2,0)
))),"")</f>
        <v>0</v>
      </c>
      <c r="AM32" s="13" t="str">
        <f>_xlfn.IFNA(IF(AM$3="Productivity",
INDEX('Productivity Dump'!$E$4:$AJ$500,
MATCH($A32,'Productivity Dump'!$A$4:$A$500,0),
MATCH(AM$2,'Productivity Dump'!$E$3:$AJ$3,0)
),
IF(AM$3="Attendance",
INDEX('Attendance Dump'!$E$2:$AI$400,
MATCH($A32,'Attendance Dump'!$B$2:$B$400,0),
MATCH(AM$2,'Attendance Dump'!$E$1:$AI$1,0)
),
INDEX('Active Hour''s Dump'!$D$3:$AH$337,
MATCH($C32,'Active Hour''s Dump'!$A$3:$A$337,0),
MATCH(AM$2,'Active Hour''s Dump'!$D$2:$AH$2,0)
))),"")</f>
        <v>WO</v>
      </c>
      <c r="AN32" s="54">
        <f>_xlfn.IFNA(IF(AN$3="Productivity",
INDEX('Productivity Dump'!$E$4:$AJ$500,
MATCH($A32,'Productivity Dump'!$A$4:$A$500,0),
MATCH(AN$2,'Productivity Dump'!$E$3:$AJ$3,0)
),
IF(AN$3="Attendance",
INDEX('Attendance Dump'!$E$2:$AI$400,
MATCH($A32,'Attendance Dump'!$B$2:$B$400,0),
MATCH(AN$2,'Attendance Dump'!$E$1:$AI$1,0)
),
INDEX('Active Hour''s Dump'!$D$3:$AH$337,
MATCH($C32,'Active Hour''s Dump'!$A$3:$A$337,0),
MATCH(AN$2,'Active Hour''s Dump'!$D$2:$AH$2,0)
))),"")</f>
        <v>0</v>
      </c>
      <c r="AO32" s="13">
        <f>_xlfn.IFNA(IF(AO$3="Productivity",
INDEX('Productivity Dump'!$E$4:$AJ$500,
MATCH($A32,'Productivity Dump'!$A$4:$A$500,0),
MATCH(AO$2,'Productivity Dump'!$E$3:$AJ$3,0)
),
IF(AO$3="Attendance",
INDEX('Attendance Dump'!$E$2:$AI$400,
MATCH($A32,'Attendance Dump'!$B$2:$B$400,0),
MATCH(AO$2,'Attendance Dump'!$E$1:$AI$1,0)
),
INDEX('Active Hour''s Dump'!$D$3:$AH$337,
MATCH($C32,'Active Hour''s Dump'!$A$3:$A$337,0),
MATCH(AO$2,'Active Hour''s Dump'!$D$2:$AH$2,0)
))),"")</f>
        <v>1284.1999999999998</v>
      </c>
      <c r="AP32" s="13" t="str">
        <f>_xlfn.IFNA(IF(AP$3="Productivity",
INDEX('Productivity Dump'!$E$4:$AJ$500,
MATCH($A32,'Productivity Dump'!$A$4:$A$500,0),
MATCH(AP$2,'Productivity Dump'!$E$3:$AJ$3,0)
),
IF(AP$3="Attendance",
INDEX('Attendance Dump'!$E$2:$AI$400,
MATCH($A32,'Attendance Dump'!$B$2:$B$400,0),
MATCH(AP$2,'Attendance Dump'!$E$1:$AI$1,0)
),
INDEX('Active Hour''s Dump'!$D$3:$AH$337,
MATCH($C32,'Active Hour''s Dump'!$A$3:$A$337,0),
MATCH(AP$2,'Active Hour''s Dump'!$D$2:$AH$2,0)
))),"")</f>
        <v>P</v>
      </c>
      <c r="AQ32" s="54">
        <f>_xlfn.IFNA(IF(AQ$3="Productivity",
INDEX('Productivity Dump'!$E$4:$AJ$500,
MATCH($A32,'Productivity Dump'!$A$4:$A$500,0),
MATCH(AQ$2,'Productivity Dump'!$E$3:$AJ$3,0)
),
IF(AQ$3="Attendance",
INDEX('Attendance Dump'!$E$2:$AI$400,
MATCH($A32,'Attendance Dump'!$B$2:$B$400,0),
MATCH(AQ$2,'Attendance Dump'!$E$1:$AI$1,0)
),
INDEX('Active Hour''s Dump'!$D$3:$AH$337,
MATCH($C32,'Active Hour''s Dump'!$A$3:$A$337,0),
MATCH(AQ$2,'Active Hour''s Dump'!$D$2:$AH$2,0)
))),"")</f>
        <v>4.4166666666666696</v>
      </c>
      <c r="AR32" s="13">
        <f>_xlfn.IFNA(IF(AR$3="Productivity",
INDEX('Productivity Dump'!$E$4:$AJ$500,
MATCH($A32,'Productivity Dump'!$A$4:$A$500,0),
MATCH(AR$2,'Productivity Dump'!$E$3:$AJ$3,0)
),
IF(AR$3="Attendance",
INDEX('Attendance Dump'!$E$2:$AI$400,
MATCH($A32,'Attendance Dump'!$B$2:$B$400,0),
MATCH(AR$2,'Attendance Dump'!$E$1:$AI$1,0)
),
INDEX('Active Hour''s Dump'!$D$3:$AH$337,
MATCH($C32,'Active Hour''s Dump'!$A$3:$A$337,0),
MATCH(AR$2,'Active Hour''s Dump'!$D$2:$AH$2,0)
))),"")</f>
        <v>2038.1389999999992</v>
      </c>
      <c r="AS32" s="13" t="str">
        <f>_xlfn.IFNA(IF(AS$3="Productivity",
INDEX('Productivity Dump'!$E$4:$AJ$500,
MATCH($A32,'Productivity Dump'!$A$4:$A$500,0),
MATCH(AS$2,'Productivity Dump'!$E$3:$AJ$3,0)
),
IF(AS$3="Attendance",
INDEX('Attendance Dump'!$E$2:$AI$400,
MATCH($A32,'Attendance Dump'!$B$2:$B$400,0),
MATCH(AS$2,'Attendance Dump'!$E$1:$AI$1,0)
),
INDEX('Active Hour''s Dump'!$D$3:$AH$337,
MATCH($C32,'Active Hour''s Dump'!$A$3:$A$337,0),
MATCH(AS$2,'Active Hour''s Dump'!$D$2:$AH$2,0)
))),"")</f>
        <v>P</v>
      </c>
      <c r="AT32" s="54">
        <f>_xlfn.IFNA(IF(AT$3="Productivity",
INDEX('Productivity Dump'!$E$4:$AJ$500,
MATCH($A32,'Productivity Dump'!$A$4:$A$500,0),
MATCH(AT$2,'Productivity Dump'!$E$3:$AJ$3,0)
),
IF(AT$3="Attendance",
INDEX('Attendance Dump'!$E$2:$AI$400,
MATCH($A32,'Attendance Dump'!$B$2:$B$400,0),
MATCH(AT$2,'Attendance Dump'!$E$1:$AI$1,0)
),
INDEX('Active Hour''s Dump'!$D$3:$AH$337,
MATCH($C32,'Active Hour''s Dump'!$A$3:$A$337,0),
MATCH(AT$2,'Active Hour''s Dump'!$D$2:$AH$2,0)
))),"")</f>
        <v>7.8333333333333304</v>
      </c>
      <c r="AU32" s="13">
        <f>_xlfn.IFNA(IF(AU$3="Productivity",
INDEX('Productivity Dump'!$E$4:$AJ$500,
MATCH($A32,'Productivity Dump'!$A$4:$A$500,0),
MATCH(AU$2,'Productivity Dump'!$E$3:$AJ$3,0)
),
IF(AU$3="Attendance",
INDEX('Attendance Dump'!$E$2:$AI$400,
MATCH($A32,'Attendance Dump'!$B$2:$B$400,0),
MATCH(AU$2,'Attendance Dump'!$E$1:$AI$1,0)
),
INDEX('Active Hour''s Dump'!$D$3:$AH$337,
MATCH($C32,'Active Hour''s Dump'!$A$3:$A$337,0),
MATCH(AU$2,'Active Hour''s Dump'!$D$2:$AH$2,0)
))),"")</f>
        <v>2051.6570000000011</v>
      </c>
      <c r="AV32" s="13" t="str">
        <f>_xlfn.IFNA(IF(AV$3="Productivity",
INDEX('Productivity Dump'!$E$4:$AJ$500,
MATCH($A32,'Productivity Dump'!$A$4:$A$500,0),
MATCH(AV$2,'Productivity Dump'!$E$3:$AJ$3,0)
),
IF(AV$3="Attendance",
INDEX('Attendance Dump'!$E$2:$AI$400,
MATCH($A32,'Attendance Dump'!$B$2:$B$400,0),
MATCH(AV$2,'Attendance Dump'!$E$1:$AI$1,0)
),
INDEX('Active Hour''s Dump'!$D$3:$AH$337,
MATCH($C32,'Active Hour''s Dump'!$A$3:$A$337,0),
MATCH(AV$2,'Active Hour''s Dump'!$D$2:$AH$2,0)
))),"")</f>
        <v>P</v>
      </c>
      <c r="AW32" s="54">
        <f>_xlfn.IFNA(IF(AW$3="Productivity",
INDEX('Productivity Dump'!$E$4:$AJ$500,
MATCH($A32,'Productivity Dump'!$A$4:$A$500,0),
MATCH(AW$2,'Productivity Dump'!$E$3:$AJ$3,0)
),
IF(AW$3="Attendance",
INDEX('Attendance Dump'!$E$2:$AI$400,
MATCH($A32,'Attendance Dump'!$B$2:$B$400,0),
MATCH(AW$2,'Attendance Dump'!$E$1:$AI$1,0)
),
INDEX('Active Hour''s Dump'!$D$3:$AH$337,
MATCH($C32,'Active Hour''s Dump'!$A$3:$A$337,0),
MATCH(AW$2,'Active Hour''s Dump'!$D$2:$AH$2,0)
))),"")</f>
        <v>8.1666666666666696</v>
      </c>
      <c r="AX32" s="13">
        <f>_xlfn.IFNA(IF(AX$3="Productivity",
INDEX('Productivity Dump'!$E$4:$AJ$500,
MATCH($A32,'Productivity Dump'!$A$4:$A$500,0),
MATCH(AX$2,'Productivity Dump'!$E$3:$AJ$3,0)
),
IF(AX$3="Attendance",
INDEX('Attendance Dump'!$E$2:$AI$400,
MATCH($A32,'Attendance Dump'!$B$2:$B$400,0),
MATCH(AX$2,'Attendance Dump'!$E$1:$AI$1,0)
),
INDEX('Active Hour''s Dump'!$D$3:$AH$337,
MATCH($C32,'Active Hour''s Dump'!$A$3:$A$337,0),
MATCH(AX$2,'Active Hour''s Dump'!$D$2:$AH$2,0)
))),"")</f>
        <v>2062.422</v>
      </c>
      <c r="AY32" s="13" t="str">
        <f>_xlfn.IFNA(IF(AY$3="Productivity",
INDEX('Productivity Dump'!$E$4:$AJ$500,
MATCH($A32,'Productivity Dump'!$A$4:$A$500,0),
MATCH(AY$2,'Productivity Dump'!$E$3:$AJ$3,0)
),
IF(AY$3="Attendance",
INDEX('Attendance Dump'!$E$2:$AI$400,
MATCH($A32,'Attendance Dump'!$B$2:$B$400,0),
MATCH(AY$2,'Attendance Dump'!$E$1:$AI$1,0)
),
INDEX('Active Hour''s Dump'!$D$3:$AH$337,
MATCH($C32,'Active Hour''s Dump'!$A$3:$A$337,0),
MATCH(AY$2,'Active Hour''s Dump'!$D$2:$AH$2,0)
))),"")</f>
        <v>P</v>
      </c>
      <c r="AZ32" s="54">
        <f>_xlfn.IFNA(IF(AZ$3="Productivity",
INDEX('Productivity Dump'!$E$4:$AJ$500,
MATCH($A32,'Productivity Dump'!$A$4:$A$500,0),
MATCH(AZ$2,'Productivity Dump'!$E$3:$AJ$3,0)
),
IF(AZ$3="Attendance",
INDEX('Attendance Dump'!$E$2:$AI$400,
MATCH($A32,'Attendance Dump'!$B$2:$B$400,0),
MATCH(AZ$2,'Attendance Dump'!$E$1:$AI$1,0)
),
INDEX('Active Hour''s Dump'!$D$3:$AH$337,
MATCH($C32,'Active Hour''s Dump'!$A$3:$A$337,0),
MATCH(AZ$2,'Active Hour''s Dump'!$D$2:$AH$2,0)
))),"")</f>
        <v>7.6666666666666696</v>
      </c>
      <c r="BA32" s="13">
        <f>_xlfn.IFNA(IF(BA$3="Productivity",
INDEX('Productivity Dump'!$E$4:$AJ$500,
MATCH($A32,'Productivity Dump'!$A$4:$A$500,0),
MATCH(BA$2,'Productivity Dump'!$E$3:$AJ$3,0)
),
IF(BA$3="Attendance",
INDEX('Attendance Dump'!$E$2:$AI$400,
MATCH($A32,'Attendance Dump'!$B$2:$B$400,0),
MATCH(BA$2,'Attendance Dump'!$E$1:$AI$1,0)
),
INDEX('Active Hour''s Dump'!$D$3:$AH$337,
MATCH($C32,'Active Hour''s Dump'!$A$3:$A$337,0),
MATCH(BA$2,'Active Hour''s Dump'!$D$2:$AH$2,0)
))),"")</f>
        <v>2099.0720000000006</v>
      </c>
      <c r="BB32" s="13" t="str">
        <f>_xlfn.IFNA(IF(BB$3="Productivity",
INDEX('Productivity Dump'!$E$4:$AJ$500,
MATCH($A32,'Productivity Dump'!$A$4:$A$500,0),
MATCH(BB$2,'Productivity Dump'!$E$3:$AJ$3,0)
),
IF(BB$3="Attendance",
INDEX('Attendance Dump'!$E$2:$AI$400,
MATCH($A32,'Attendance Dump'!$B$2:$B$400,0),
MATCH(BB$2,'Attendance Dump'!$E$1:$AI$1,0)
),
INDEX('Active Hour''s Dump'!$D$3:$AH$337,
MATCH($C32,'Active Hour''s Dump'!$A$3:$A$337,0),
MATCH(BB$2,'Active Hour''s Dump'!$D$2:$AH$2,0)
))),"")</f>
        <v>P</v>
      </c>
      <c r="BC32" s="54">
        <f>_xlfn.IFNA(IF(BC$3="Productivity",
INDEX('Productivity Dump'!$E$4:$AJ$500,
MATCH($A32,'Productivity Dump'!$A$4:$A$500,0),
MATCH(BC$2,'Productivity Dump'!$E$3:$AJ$3,0)
),
IF(BC$3="Attendance",
INDEX('Attendance Dump'!$E$2:$AI$400,
MATCH($A32,'Attendance Dump'!$B$2:$B$400,0),
MATCH(BC$2,'Attendance Dump'!$E$1:$AI$1,0)
),
INDEX('Active Hour''s Dump'!$D$3:$AH$337,
MATCH($C32,'Active Hour''s Dump'!$A$3:$A$337,0),
MATCH(BC$2,'Active Hour''s Dump'!$D$2:$AH$2,0)
))),"")</f>
        <v>6.6666666666666696</v>
      </c>
      <c r="BD32" s="13">
        <f>_xlfn.IFNA(IF(BD$3="Productivity",
INDEX('Productivity Dump'!$E$4:$AJ$500,
MATCH($A32,'Productivity Dump'!$A$4:$A$500,0),
MATCH(BD$2,'Productivity Dump'!$E$3:$AJ$3,0)
),
IF(BD$3="Attendance",
INDEX('Attendance Dump'!$E$2:$AI$400,
MATCH($A32,'Attendance Dump'!$B$2:$B$400,0),
MATCH(BD$2,'Attendance Dump'!$E$1:$AI$1,0)
),
INDEX('Active Hour''s Dump'!$D$3:$AH$337,
MATCH($C32,'Active Hour''s Dump'!$A$3:$A$337,0),
MATCH(BD$2,'Active Hour''s Dump'!$D$2:$AH$2,0)
))),"")</f>
        <v>994.64700000000016</v>
      </c>
      <c r="BE32" s="13" t="str">
        <f>_xlfn.IFNA(IF(BE$3="Productivity",
INDEX('Productivity Dump'!$E$4:$AJ$500,
MATCH($A32,'Productivity Dump'!$A$4:$A$500,0),
MATCH(BE$2,'Productivity Dump'!$E$3:$AJ$3,0)
),
IF(BE$3="Attendance",
INDEX('Attendance Dump'!$E$2:$AI$400,
MATCH($A32,'Attendance Dump'!$B$2:$B$400,0),
MATCH(BE$2,'Attendance Dump'!$E$1:$AI$1,0)
),
INDEX('Active Hour''s Dump'!$D$3:$AH$337,
MATCH($C32,'Active Hour''s Dump'!$A$3:$A$337,0),
MATCH(BE$2,'Active Hour''s Dump'!$D$2:$AH$2,0)
))),"")</f>
        <v>P</v>
      </c>
      <c r="BF32" s="54">
        <f>_xlfn.IFNA(IF(BF$3="Productivity",
INDEX('Productivity Dump'!$E$4:$AJ$500,
MATCH($A32,'Productivity Dump'!$A$4:$A$500,0),
MATCH(BF$2,'Productivity Dump'!$E$3:$AJ$3,0)
),
IF(BF$3="Attendance",
INDEX('Attendance Dump'!$E$2:$AI$400,
MATCH($A32,'Attendance Dump'!$B$2:$B$400,0),
MATCH(BF$2,'Attendance Dump'!$E$1:$AI$1,0)
),
INDEX('Active Hour''s Dump'!$D$3:$AH$337,
MATCH($C32,'Active Hour''s Dump'!$A$3:$A$337,0),
MATCH(BF$2,'Active Hour''s Dump'!$D$2:$AH$2,0)
))),"")</f>
        <v>3.3333333333333299</v>
      </c>
      <c r="BG32" s="13">
        <f>_xlfn.IFNA(IF(BG$3="Productivity",
INDEX('Productivity Dump'!$E$4:$AJ$500,
MATCH($A32,'Productivity Dump'!$A$4:$A$500,0),
MATCH(BG$2,'Productivity Dump'!$E$3:$AJ$3,0)
),
IF(BG$3="Attendance",
INDEX('Attendance Dump'!$E$2:$AI$400,
MATCH($A32,'Attendance Dump'!$B$2:$B$400,0),
MATCH(BG$2,'Attendance Dump'!$E$1:$AI$1,0)
),
INDEX('Active Hour''s Dump'!$D$3:$AH$337,
MATCH($C32,'Active Hour''s Dump'!$A$3:$A$337,0),
MATCH(BG$2,'Active Hour''s Dump'!$D$2:$AH$2,0)
))),"")</f>
        <v>0</v>
      </c>
      <c r="BH32" s="13" t="str">
        <f>_xlfn.IFNA(IF(BH$3="Productivity",
INDEX('Productivity Dump'!$E$4:$AJ$500,
MATCH($A32,'Productivity Dump'!$A$4:$A$500,0),
MATCH(BH$2,'Productivity Dump'!$E$3:$AJ$3,0)
),
IF(BH$3="Attendance",
INDEX('Attendance Dump'!$E$2:$AI$400,
MATCH($A32,'Attendance Dump'!$B$2:$B$400,0),
MATCH(BH$2,'Attendance Dump'!$E$1:$AI$1,0)
),
INDEX('Active Hour''s Dump'!$D$3:$AH$337,
MATCH($C32,'Active Hour''s Dump'!$A$3:$A$337,0),
MATCH(BH$2,'Active Hour''s Dump'!$D$2:$AH$2,0)
))),"")</f>
        <v>WO</v>
      </c>
      <c r="BI32" s="54">
        <f>_xlfn.IFNA(IF(BI$3="Productivity",
INDEX('Productivity Dump'!$E$4:$AJ$500,
MATCH($A32,'Productivity Dump'!$A$4:$A$500,0),
MATCH(BI$2,'Productivity Dump'!$E$3:$AJ$3,0)
),
IF(BI$3="Attendance",
INDEX('Attendance Dump'!$E$2:$AI$400,
MATCH($A32,'Attendance Dump'!$B$2:$B$400,0),
MATCH(BI$2,'Attendance Dump'!$E$1:$AI$1,0)
),
INDEX('Active Hour''s Dump'!$D$3:$AH$337,
MATCH($C32,'Active Hour''s Dump'!$A$3:$A$337,0),
MATCH(BI$2,'Active Hour''s Dump'!$D$2:$AH$2,0)
))),"")</f>
        <v>8.3333333333333301E-2</v>
      </c>
      <c r="BJ32" s="13">
        <f>_xlfn.IFNA(IF(BJ$3="Productivity",
INDEX('Productivity Dump'!$E$4:$AJ$500,
MATCH($A32,'Productivity Dump'!$A$4:$A$500,0),
MATCH(BJ$2,'Productivity Dump'!$E$3:$AJ$3,0)
),
IF(BJ$3="Attendance",
INDEX('Attendance Dump'!$E$2:$AI$400,
MATCH($A32,'Attendance Dump'!$B$2:$B$400,0),
MATCH(BJ$2,'Attendance Dump'!$E$1:$AI$1,0)
),
INDEX('Active Hour''s Dump'!$D$3:$AH$337,
MATCH($C32,'Active Hour''s Dump'!$A$3:$A$337,0),
MATCH(BJ$2,'Active Hour''s Dump'!$D$2:$AH$2,0)
))),"")</f>
        <v>1618.0960000000009</v>
      </c>
      <c r="BK32" s="13" t="str">
        <f>_xlfn.IFNA(IF(BK$3="Productivity",
INDEX('Productivity Dump'!$E$4:$AJ$500,
MATCH($A32,'Productivity Dump'!$A$4:$A$500,0),
MATCH(BK$2,'Productivity Dump'!$E$3:$AJ$3,0)
),
IF(BK$3="Attendance",
INDEX('Attendance Dump'!$E$2:$AI$400,
MATCH($A32,'Attendance Dump'!$B$2:$B$400,0),
MATCH(BK$2,'Attendance Dump'!$E$1:$AI$1,0)
),
INDEX('Active Hour''s Dump'!$D$3:$AH$337,
MATCH($C32,'Active Hour''s Dump'!$A$3:$A$337,0),
MATCH(BK$2,'Active Hour''s Dump'!$D$2:$AH$2,0)
))),"")</f>
        <v>P</v>
      </c>
      <c r="BL32" s="54">
        <f>_xlfn.IFNA(IF(BL$3="Productivity",
INDEX('Productivity Dump'!$E$4:$AJ$500,
MATCH($A32,'Productivity Dump'!$A$4:$A$500,0),
MATCH(BL$2,'Productivity Dump'!$E$3:$AJ$3,0)
),
IF(BL$3="Attendance",
INDEX('Attendance Dump'!$E$2:$AI$400,
MATCH($A32,'Attendance Dump'!$B$2:$B$400,0),
MATCH(BL$2,'Attendance Dump'!$E$1:$AI$1,0)
),
INDEX('Active Hour''s Dump'!$D$3:$AH$337,
MATCH($C32,'Active Hour''s Dump'!$A$3:$A$337,0),
MATCH(BL$2,'Active Hour''s Dump'!$D$2:$AH$2,0)
))),"")</f>
        <v>6</v>
      </c>
      <c r="BM32" s="13">
        <f>_xlfn.IFNA(IF(BM$3="Productivity",
INDEX('Productivity Dump'!$E$4:$AJ$500,
MATCH($A32,'Productivity Dump'!$A$4:$A$500,0),
MATCH(BM$2,'Productivity Dump'!$E$3:$AJ$3,0)
),
IF(BM$3="Attendance",
INDEX('Attendance Dump'!$E$2:$AI$400,
MATCH($A32,'Attendance Dump'!$B$2:$B$400,0),
MATCH(BM$2,'Attendance Dump'!$E$1:$AI$1,0)
),
INDEX('Active Hour''s Dump'!$D$3:$AH$337,
MATCH($C32,'Active Hour''s Dump'!$A$3:$A$337,0),
MATCH(BM$2,'Active Hour''s Dump'!$D$2:$AH$2,0)
))),"")</f>
        <v>1932.8340000000005</v>
      </c>
      <c r="BN32" s="13" t="str">
        <f>_xlfn.IFNA(IF(BN$3="Productivity",
INDEX('Productivity Dump'!$E$4:$AJ$500,
MATCH($A32,'Productivity Dump'!$A$4:$A$500,0),
MATCH(BN$2,'Productivity Dump'!$E$3:$AJ$3,0)
),
IF(BN$3="Attendance",
INDEX('Attendance Dump'!$E$2:$AI$400,
MATCH($A32,'Attendance Dump'!$B$2:$B$400,0),
MATCH(BN$2,'Attendance Dump'!$E$1:$AI$1,0)
),
INDEX('Active Hour''s Dump'!$D$3:$AH$337,
MATCH($C32,'Active Hour''s Dump'!$A$3:$A$337,0),
MATCH(BN$2,'Active Hour''s Dump'!$D$2:$AH$2,0)
))),"")</f>
        <v>P</v>
      </c>
      <c r="BO32" s="54">
        <f>_xlfn.IFNA(IF(BO$3="Productivity",
INDEX('Productivity Dump'!$E$4:$AJ$500,
MATCH($A32,'Productivity Dump'!$A$4:$A$500,0),
MATCH(BO$2,'Productivity Dump'!$E$3:$AJ$3,0)
),
IF(BO$3="Attendance",
INDEX('Attendance Dump'!$E$2:$AI$400,
MATCH($A32,'Attendance Dump'!$B$2:$B$400,0),
MATCH(BO$2,'Attendance Dump'!$E$1:$AI$1,0)
),
INDEX('Active Hour''s Dump'!$D$3:$AH$337,
MATCH($C32,'Active Hour''s Dump'!$A$3:$A$337,0),
MATCH(BO$2,'Active Hour''s Dump'!$D$2:$AH$2,0)
))),"")</f>
        <v>7.8333333333333304</v>
      </c>
      <c r="BP32" s="13">
        <f>_xlfn.IFNA(IF(BP$3="Productivity",
INDEX('Productivity Dump'!$E$4:$AJ$500,
MATCH($A32,'Productivity Dump'!$A$4:$A$500,0),
MATCH(BP$2,'Productivity Dump'!$E$3:$AJ$3,0)
),
IF(BP$3="Attendance",
INDEX('Attendance Dump'!$E$2:$AI$400,
MATCH($A32,'Attendance Dump'!$B$2:$B$400,0),
MATCH(BP$2,'Attendance Dump'!$E$1:$AI$1,0)
),
INDEX('Active Hour''s Dump'!$D$3:$AH$337,
MATCH($C32,'Active Hour''s Dump'!$A$3:$A$337,0),
MATCH(BP$2,'Active Hour''s Dump'!$D$2:$AH$2,0)
))),"")</f>
        <v>2055.1650000000004</v>
      </c>
      <c r="BQ32" s="13" t="str">
        <f>_xlfn.IFNA(IF(BQ$3="Productivity",
INDEX('Productivity Dump'!$E$4:$AJ$500,
MATCH($A32,'Productivity Dump'!$A$4:$A$500,0),
MATCH(BQ$2,'Productivity Dump'!$E$3:$AJ$3,0)
),
IF(BQ$3="Attendance",
INDEX('Attendance Dump'!$E$2:$AI$400,
MATCH($A32,'Attendance Dump'!$B$2:$B$400,0),
MATCH(BQ$2,'Attendance Dump'!$E$1:$AI$1,0)
),
INDEX('Active Hour''s Dump'!$D$3:$AH$337,
MATCH($C32,'Active Hour''s Dump'!$A$3:$A$337,0),
MATCH(BQ$2,'Active Hour''s Dump'!$D$2:$AH$2,0)
))),"")</f>
        <v>P</v>
      </c>
      <c r="BR32" s="54">
        <f>_xlfn.IFNA(IF(BR$3="Productivity",
INDEX('Productivity Dump'!$E$4:$AJ$500,
MATCH($A32,'Productivity Dump'!$A$4:$A$500,0),
MATCH(BR$2,'Productivity Dump'!$E$3:$AJ$3,0)
),
IF(BR$3="Attendance",
INDEX('Attendance Dump'!$E$2:$AI$400,
MATCH($A32,'Attendance Dump'!$B$2:$B$400,0),
MATCH(BR$2,'Attendance Dump'!$E$1:$AI$1,0)
),
INDEX('Active Hour''s Dump'!$D$3:$AH$337,
MATCH($C32,'Active Hour''s Dump'!$A$3:$A$337,0),
MATCH(BR$2,'Active Hour''s Dump'!$D$2:$AH$2,0)
))),"")</f>
        <v>7.9166666666666696</v>
      </c>
      <c r="BS32" s="13">
        <f>_xlfn.IFNA(IF(BS$3="Productivity",
INDEX('Productivity Dump'!$E$4:$AJ$500,
MATCH($A32,'Productivity Dump'!$A$4:$A$500,0),
MATCH(BS$2,'Productivity Dump'!$E$3:$AJ$3,0)
),
IF(BS$3="Attendance",
INDEX('Attendance Dump'!$E$2:$AI$400,
MATCH($A32,'Attendance Dump'!$B$2:$B$400,0),
MATCH(BS$2,'Attendance Dump'!$E$1:$AI$1,0)
),
INDEX('Active Hour''s Dump'!$D$3:$AH$337,
MATCH($C32,'Active Hour''s Dump'!$A$3:$A$337,0),
MATCH(BS$2,'Active Hour''s Dump'!$D$2:$AH$2,0)
))),"")</f>
        <v>0</v>
      </c>
      <c r="BT32" s="13" t="str">
        <f>_xlfn.IFNA(IF(BT$3="Productivity",
INDEX('Productivity Dump'!$E$4:$AJ$500,
MATCH($A32,'Productivity Dump'!$A$4:$A$500,0),
MATCH(BT$2,'Productivity Dump'!$E$3:$AJ$3,0)
),
IF(BT$3="Attendance",
INDEX('Attendance Dump'!$E$2:$AI$400,
MATCH($A32,'Attendance Dump'!$B$2:$B$400,0),
MATCH(BT$2,'Attendance Dump'!$E$1:$AI$1,0)
),
INDEX('Active Hour''s Dump'!$D$3:$AH$337,
MATCH($C32,'Active Hour''s Dump'!$A$3:$A$337,0),
MATCH(BT$2,'Active Hour''s Dump'!$D$2:$AH$2,0)
))),"")</f>
        <v>H</v>
      </c>
      <c r="BU32" s="54">
        <f>_xlfn.IFNA(IF(BU$3="Productivity",
INDEX('Productivity Dump'!$E$4:$AJ$500,
MATCH($A32,'Productivity Dump'!$A$4:$A$500,0),
MATCH(BU$2,'Productivity Dump'!$E$3:$AJ$3,0)
),
IF(BU$3="Attendance",
INDEX('Attendance Dump'!$E$2:$AI$400,
MATCH($A32,'Attendance Dump'!$B$2:$B$400,0),
MATCH(BU$2,'Attendance Dump'!$E$1:$AI$1,0)
),
INDEX('Active Hour''s Dump'!$D$3:$AH$337,
MATCH($C32,'Active Hour''s Dump'!$A$3:$A$337,0),
MATCH(BU$2,'Active Hour''s Dump'!$D$2:$AH$2,0)
))),"")</f>
        <v>0</v>
      </c>
      <c r="BV32" s="13">
        <f>_xlfn.IFNA(IF(BV$3="Productivity",
INDEX('Productivity Dump'!$E$4:$AJ$500,
MATCH($A32,'Productivity Dump'!$A$4:$A$500,0),
MATCH(BV$2,'Productivity Dump'!$E$3:$AJ$3,0)
),
IF(BV$3="Attendance",
INDEX('Attendance Dump'!$E$2:$AI$400,
MATCH($A32,'Attendance Dump'!$B$2:$B$400,0),
MATCH(BV$2,'Attendance Dump'!$E$1:$AI$1,0)
),
INDEX('Active Hour''s Dump'!$D$3:$AH$337,
MATCH($C32,'Active Hour''s Dump'!$A$3:$A$337,0),
MATCH(BV$2,'Active Hour''s Dump'!$D$2:$AH$2,0)
))),"")</f>
        <v>2076.9989999999998</v>
      </c>
      <c r="BW32" s="13" t="str">
        <f>_xlfn.IFNA(IF(BW$3="Productivity",
INDEX('Productivity Dump'!$E$4:$AJ$500,
MATCH($A32,'Productivity Dump'!$A$4:$A$500,0),
MATCH(BW$2,'Productivity Dump'!$E$3:$AJ$3,0)
),
IF(BW$3="Attendance",
INDEX('Attendance Dump'!$E$2:$AI$400,
MATCH($A32,'Attendance Dump'!$B$2:$B$400,0),
MATCH(BW$2,'Attendance Dump'!$E$1:$AI$1,0)
),
INDEX('Active Hour''s Dump'!$D$3:$AH$337,
MATCH($C32,'Active Hour''s Dump'!$A$3:$A$337,0),
MATCH(BW$2,'Active Hour''s Dump'!$D$2:$AH$2,0)
))),"")</f>
        <v>P</v>
      </c>
      <c r="BX32" s="54">
        <f>_xlfn.IFNA(IF(BX$3="Productivity",
INDEX('Productivity Dump'!$E$4:$AJ$500,
MATCH($A32,'Productivity Dump'!$A$4:$A$500,0),
MATCH(BX$2,'Productivity Dump'!$E$3:$AJ$3,0)
),
IF(BX$3="Attendance",
INDEX('Attendance Dump'!$E$2:$AI$400,
MATCH($A32,'Attendance Dump'!$B$2:$B$400,0),
MATCH(BX$2,'Attendance Dump'!$E$1:$AI$1,0)
),
INDEX('Active Hour''s Dump'!$D$3:$AH$337,
MATCH($C32,'Active Hour''s Dump'!$A$3:$A$337,0),
MATCH(BX$2,'Active Hour''s Dump'!$D$2:$AH$2,0)
))),"")</f>
        <v>8.6666666666666696</v>
      </c>
      <c r="BY32" s="13">
        <f>_xlfn.IFNA(IF(BY$3="Productivity",
INDEX('Productivity Dump'!$E$4:$AJ$500,
MATCH($A32,'Productivity Dump'!$A$4:$A$500,0),
MATCH(BY$2,'Productivity Dump'!$E$3:$AJ$3,0)
),
IF(BY$3="Attendance",
INDEX('Attendance Dump'!$E$2:$AI$400,
MATCH($A32,'Attendance Dump'!$B$2:$B$400,0),
MATCH(BY$2,'Attendance Dump'!$E$1:$AI$1,0)
),
INDEX('Active Hour''s Dump'!$D$3:$AH$337,
MATCH($C32,'Active Hour''s Dump'!$A$3:$A$337,0),
MATCH(BY$2,'Active Hour''s Dump'!$D$2:$AH$2,0)
))),"")</f>
        <v>204.46199999999999</v>
      </c>
      <c r="BZ32" s="13" t="str">
        <f>_xlfn.IFNA(IF(BZ$3="Productivity",
INDEX('Productivity Dump'!$E$4:$AJ$500,
MATCH($A32,'Productivity Dump'!$A$4:$A$500,0),
MATCH(BZ$2,'Productivity Dump'!$E$3:$AJ$3,0)
),
IF(BZ$3="Attendance",
INDEX('Attendance Dump'!$E$2:$AI$400,
MATCH($A32,'Attendance Dump'!$B$2:$B$400,0),
MATCH(BZ$2,'Attendance Dump'!$E$1:$AI$1,0)
),
INDEX('Active Hour''s Dump'!$D$3:$AH$337,
MATCH($C32,'Active Hour''s Dump'!$A$3:$A$337,0),
MATCH(BZ$2,'Active Hour''s Dump'!$D$2:$AH$2,0)
))),"")</f>
        <v>P</v>
      </c>
      <c r="CA32" s="54">
        <f>_xlfn.IFNA(IF(CA$3="Productivity",
INDEX('Productivity Dump'!$E$4:$AJ$500,
MATCH($A32,'Productivity Dump'!$A$4:$A$500,0),
MATCH(CA$2,'Productivity Dump'!$E$3:$AJ$3,0)
),
IF(CA$3="Attendance",
INDEX('Attendance Dump'!$E$2:$AI$400,
MATCH($A32,'Attendance Dump'!$B$2:$B$400,0),
MATCH(CA$2,'Attendance Dump'!$E$1:$AI$1,0)
),
INDEX('Active Hour''s Dump'!$D$3:$AH$337,
MATCH($C32,'Active Hour''s Dump'!$A$3:$A$337,0),
MATCH(CA$2,'Active Hour''s Dump'!$D$2:$AH$2,0)
))),"")</f>
        <v>1.0833333333333299</v>
      </c>
      <c r="CB32" s="13">
        <f>_xlfn.IFNA(IF(CB$3="Productivity",
INDEX('Productivity Dump'!$E$4:$AJ$500,
MATCH($A32,'Productivity Dump'!$A$4:$A$500,0),
MATCH(CB$2,'Productivity Dump'!$E$3:$AJ$3,0)
),
IF(CB$3="Attendance",
INDEX('Attendance Dump'!$E$2:$AI$400,
MATCH($A32,'Attendance Dump'!$B$2:$B$400,0),
MATCH(CB$2,'Attendance Dump'!$E$1:$AI$1,0)
),
INDEX('Active Hour''s Dump'!$D$3:$AH$337,
MATCH($C32,'Active Hour''s Dump'!$A$3:$A$337,0),
MATCH(CB$2,'Active Hour''s Dump'!$D$2:$AH$2,0)
))),"")</f>
        <v>0</v>
      </c>
      <c r="CC32" s="13" t="str">
        <f>_xlfn.IFNA(IF(CC$3="Productivity",
INDEX('Productivity Dump'!$E$4:$AJ$500,
MATCH($A32,'Productivity Dump'!$A$4:$A$500,0),
MATCH(CC$2,'Productivity Dump'!$E$3:$AJ$3,0)
),
IF(CC$3="Attendance",
INDEX('Attendance Dump'!$E$2:$AI$400,
MATCH($A32,'Attendance Dump'!$B$2:$B$400,0),
MATCH(CC$2,'Attendance Dump'!$E$1:$AI$1,0)
),
INDEX('Active Hour''s Dump'!$D$3:$AH$337,
MATCH($C32,'Active Hour''s Dump'!$A$3:$A$337,0),
MATCH(CC$2,'Active Hour''s Dump'!$D$2:$AH$2,0)
))),"")</f>
        <v>WO</v>
      </c>
      <c r="CD32" s="54">
        <f>_xlfn.IFNA(IF(CD$3="Productivity",
INDEX('Productivity Dump'!$E$4:$AJ$500,
MATCH($A32,'Productivity Dump'!$A$4:$A$500,0),
MATCH(CD$2,'Productivity Dump'!$E$3:$AJ$3,0)
),
IF(CD$3="Attendance",
INDEX('Attendance Dump'!$E$2:$AI$400,
MATCH($A32,'Attendance Dump'!$B$2:$B$400,0),
MATCH(CD$2,'Attendance Dump'!$E$1:$AI$1,0)
),
INDEX('Active Hour''s Dump'!$D$3:$AH$337,
MATCH($C32,'Active Hour''s Dump'!$A$3:$A$337,0),
MATCH(CD$2,'Active Hour''s Dump'!$D$2:$AH$2,0)
))),"")</f>
        <v>0</v>
      </c>
      <c r="CE32" s="13">
        <f>_xlfn.IFNA(IF(CE$3="Productivity",
INDEX('Productivity Dump'!$E$4:$AJ$500,
MATCH($A32,'Productivity Dump'!$A$4:$A$500,0),
MATCH(CE$2,'Productivity Dump'!$E$3:$AJ$3,0)
),
IF(CE$3="Attendance",
INDEX('Attendance Dump'!$E$2:$AI$400,
MATCH($A32,'Attendance Dump'!$B$2:$B$400,0),
MATCH(CE$2,'Attendance Dump'!$E$1:$AI$1,0)
),
INDEX('Active Hour''s Dump'!$D$3:$AH$337,
MATCH($C32,'Active Hour''s Dump'!$A$3:$A$337,0),
MATCH(CE$2,'Active Hour''s Dump'!$D$2:$AH$2,0)
))),"")</f>
        <v>1329.692</v>
      </c>
      <c r="CF32" s="13" t="str">
        <f>_xlfn.IFNA(IF(CF$3="Productivity",
INDEX('Productivity Dump'!$E$4:$AJ$500,
MATCH($A32,'Productivity Dump'!$A$4:$A$500,0),
MATCH(CF$2,'Productivity Dump'!$E$3:$AJ$3,0)
),
IF(CF$3="Attendance",
INDEX('Attendance Dump'!$E$2:$AI$400,
MATCH($A32,'Attendance Dump'!$B$2:$B$400,0),
MATCH(CF$2,'Attendance Dump'!$E$1:$AI$1,0)
),
INDEX('Active Hour''s Dump'!$D$3:$AH$337,
MATCH($C32,'Active Hour''s Dump'!$A$3:$A$337,0),
MATCH(CF$2,'Active Hour''s Dump'!$D$2:$AH$2,0)
))),"")</f>
        <v>P</v>
      </c>
      <c r="CG32" s="54">
        <f>_xlfn.IFNA(IF(CG$3="Productivity",
INDEX('Productivity Dump'!$E$4:$AJ$500,
MATCH($A32,'Productivity Dump'!$A$4:$A$500,0),
MATCH(CG$2,'Productivity Dump'!$E$3:$AJ$3,0)
),
IF(CG$3="Attendance",
INDEX('Attendance Dump'!$E$2:$AI$400,
MATCH($A32,'Attendance Dump'!$B$2:$B$400,0),
MATCH(CG$2,'Attendance Dump'!$E$1:$AI$1,0)
),
INDEX('Active Hour''s Dump'!$D$3:$AH$337,
MATCH($C32,'Active Hour''s Dump'!$A$3:$A$337,0),
MATCH(CG$2,'Active Hour''s Dump'!$D$2:$AH$2,0)
))),"")</f>
        <v>4.9166666666666696</v>
      </c>
      <c r="CH32" s="13">
        <f>_xlfn.IFNA(IF(CH$3="Productivity",
INDEX('Productivity Dump'!$E$4:$AJ$500,
MATCH($A32,'Productivity Dump'!$A$4:$A$500,0),
MATCH(CH$2,'Productivity Dump'!$E$3:$AJ$3,0)
),
IF(CH$3="Attendance",
INDEX('Attendance Dump'!$E$2:$AI$400,
MATCH($A32,'Attendance Dump'!$B$2:$B$400,0),
MATCH(CH$2,'Attendance Dump'!$E$1:$AI$1,0)
),
INDEX('Active Hour''s Dump'!$D$3:$AH$337,
MATCH($C32,'Active Hour''s Dump'!$A$3:$A$337,0),
MATCH(CH$2,'Active Hour''s Dump'!$D$2:$AH$2,0)
))),"")</f>
        <v>1751.0630000000006</v>
      </c>
      <c r="CI32" s="13" t="str">
        <f>_xlfn.IFNA(IF(CI$3="Productivity",
INDEX('Productivity Dump'!$E$4:$AJ$500,
MATCH($A32,'Productivity Dump'!$A$4:$A$500,0),
MATCH(CI$2,'Productivity Dump'!$E$3:$AJ$3,0)
),
IF(CI$3="Attendance",
INDEX('Attendance Dump'!$E$2:$AI$400,
MATCH($A32,'Attendance Dump'!$B$2:$B$400,0),
MATCH(CI$2,'Attendance Dump'!$E$1:$AI$1,0)
),
INDEX('Active Hour''s Dump'!$D$3:$AH$337,
MATCH($C32,'Active Hour''s Dump'!$A$3:$A$337,0),
MATCH(CI$2,'Active Hour''s Dump'!$D$2:$AH$2,0)
))),"")</f>
        <v>P</v>
      </c>
      <c r="CJ32" s="54">
        <f>_xlfn.IFNA(IF(CJ$3="Productivity",
INDEX('Productivity Dump'!$E$4:$AJ$500,
MATCH($A32,'Productivity Dump'!$A$4:$A$500,0),
MATCH(CJ$2,'Productivity Dump'!$E$3:$AJ$3,0)
),
IF(CJ$3="Attendance",
INDEX('Attendance Dump'!$E$2:$AI$400,
MATCH($A32,'Attendance Dump'!$B$2:$B$400,0),
MATCH(CJ$2,'Attendance Dump'!$E$1:$AI$1,0)
),
INDEX('Active Hour''s Dump'!$D$3:$AH$337,
MATCH($C32,'Active Hour''s Dump'!$A$3:$A$337,0),
MATCH(CJ$2,'Active Hour''s Dump'!$D$2:$AH$2,0)
))),"")</f>
        <v>6.6666666666666696</v>
      </c>
      <c r="CK32" s="13">
        <f>_xlfn.IFNA(IF(CK$3="Productivity",
INDEX('Productivity Dump'!$E$4:$AJ$500,
MATCH($A32,'Productivity Dump'!$A$4:$A$500,0),
MATCH(CK$2,'Productivity Dump'!$E$3:$AJ$3,0)
),
IF(CK$3="Attendance",
INDEX('Attendance Dump'!$E$2:$AI$400,
MATCH($A32,'Attendance Dump'!$B$2:$B$400,0),
MATCH(CK$2,'Attendance Dump'!$E$1:$AI$1,0)
),
INDEX('Active Hour''s Dump'!$D$3:$AH$337,
MATCH($C32,'Active Hour''s Dump'!$A$3:$A$337,0),
MATCH(CK$2,'Active Hour''s Dump'!$D$2:$AH$2,0)
))),"")</f>
        <v>1938.355</v>
      </c>
      <c r="CL32" s="13" t="str">
        <f>_xlfn.IFNA(IF(CL$3="Productivity",
INDEX('Productivity Dump'!$E$4:$AJ$500,
MATCH($A32,'Productivity Dump'!$A$4:$A$500,0),
MATCH(CL$2,'Productivity Dump'!$E$3:$AJ$3,0)
),
IF(CL$3="Attendance",
INDEX('Attendance Dump'!$E$2:$AI$400,
MATCH($A32,'Attendance Dump'!$B$2:$B$400,0),
MATCH(CL$2,'Attendance Dump'!$E$1:$AI$1,0)
),
INDEX('Active Hour''s Dump'!$D$3:$AH$337,
MATCH($C32,'Active Hour''s Dump'!$A$3:$A$337,0),
MATCH(CL$2,'Active Hour''s Dump'!$D$2:$AH$2,0)
))),"")</f>
        <v>P</v>
      </c>
      <c r="CM32" s="54">
        <f>_xlfn.IFNA(IF(CM$3="Productivity",
INDEX('Productivity Dump'!$E$4:$AJ$500,
MATCH($A32,'Productivity Dump'!$A$4:$A$500,0),
MATCH(CM$2,'Productivity Dump'!$E$3:$AJ$3,0)
),
IF(CM$3="Attendance",
INDEX('Attendance Dump'!$E$2:$AI$400,
MATCH($A32,'Attendance Dump'!$B$2:$B$400,0),
MATCH(CM$2,'Attendance Dump'!$E$1:$AI$1,0)
),
INDEX('Active Hour''s Dump'!$D$3:$AH$337,
MATCH($C32,'Active Hour''s Dump'!$A$3:$A$337,0),
MATCH(CM$2,'Active Hour''s Dump'!$D$2:$AH$2,0)
))),"")</f>
        <v>7.25</v>
      </c>
      <c r="CN32" s="13">
        <f>_xlfn.IFNA(IF(CN$3="Productivity",
INDEX('Productivity Dump'!$E$4:$AJ$500,
MATCH($A32,'Productivity Dump'!$A$4:$A$500,0),
MATCH(CN$2,'Productivity Dump'!$E$3:$AJ$3,0)
),
IF(CN$3="Attendance",
INDEX('Attendance Dump'!$E$2:$AI$400,
MATCH($A32,'Attendance Dump'!$B$2:$B$400,0),
MATCH(CN$2,'Attendance Dump'!$E$1:$AI$1,0)
),
INDEX('Active Hour''s Dump'!$D$3:$AH$337,
MATCH($C32,'Active Hour''s Dump'!$A$3:$A$337,0),
MATCH(CN$2,'Active Hour''s Dump'!$D$2:$AH$2,0)
))),"")</f>
        <v>0</v>
      </c>
      <c r="CO32" s="13">
        <f>_xlfn.IFNA(IF(CO$3="Productivity",
INDEX('Productivity Dump'!$E$4:$AJ$500,
MATCH($A32,'Productivity Dump'!$A$4:$A$500,0),
MATCH(CO$2,'Productivity Dump'!$E$3:$AJ$3,0)
),
IF(CO$3="Attendance",
INDEX('Attendance Dump'!$E$2:$AI$400,
MATCH($A32,'Attendance Dump'!$B$2:$B$400,0),
MATCH(CO$2,'Attendance Dump'!$E$1:$AI$1,0)
),
INDEX('Active Hour''s Dump'!$D$3:$AH$337,
MATCH($C32,'Active Hour''s Dump'!$A$3:$A$337,0),
MATCH(CO$2,'Active Hour''s Dump'!$D$2:$AH$2,0)
))),"")</f>
        <v>0</v>
      </c>
      <c r="CP32" s="54">
        <f>_xlfn.IFNA(IF(CP$3="Productivity",
INDEX('Productivity Dump'!$E$4:$AJ$500,
MATCH($A32,'Productivity Dump'!$A$4:$A$500,0),
MATCH(CP$2,'Productivity Dump'!$E$3:$AJ$3,0)
),
IF(CP$3="Attendance",
INDEX('Attendance Dump'!$E$2:$AI$400,
MATCH($A32,'Attendance Dump'!$B$2:$B$400,0),
MATCH(CP$2,'Attendance Dump'!$E$1:$AI$1,0)
),
INDEX('Active Hour''s Dump'!$D$3:$AH$337,
MATCH($C32,'Active Hour''s Dump'!$A$3:$A$337,0),
MATCH(CP$2,'Active Hour''s Dump'!$D$2:$AH$2,0)
))),"")</f>
        <v>0</v>
      </c>
      <c r="CQ32" s="13">
        <f>_xlfn.IFNA(IF(CQ$3="Productivity",
INDEX('Productivity Dump'!$E$4:$AJ$500,
MATCH($A32,'Productivity Dump'!$A$4:$A$500,0),
MATCH(CQ$2,'Productivity Dump'!$E$3:$AJ$3,0)
),
IF(CQ$3="Attendance",
INDEX('Attendance Dump'!$E$2:$AI$400,
MATCH($A32,'Attendance Dump'!$B$2:$B$400,0),
MATCH(CQ$2,'Attendance Dump'!$E$1:$AI$1,0)
),
INDEX('Active Hour''s Dump'!$D$3:$AH$337,
MATCH($C32,'Active Hour''s Dump'!$A$3:$A$337,0),
MATCH(CQ$2,'Active Hour''s Dump'!$D$2:$AH$2,0)
))),"")</f>
        <v>0</v>
      </c>
      <c r="CR32" s="13">
        <f>_xlfn.IFNA(IF(CR$3="Productivity",
INDEX('Productivity Dump'!$E$4:$AJ$500,
MATCH($A32,'Productivity Dump'!$A$4:$A$500,0),
MATCH(CR$2,'Productivity Dump'!$E$3:$AJ$3,0)
),
IF(CR$3="Attendance",
INDEX('Attendance Dump'!$E$2:$AI$400,
MATCH($A32,'Attendance Dump'!$B$2:$B$400,0),
MATCH(CR$2,'Attendance Dump'!$E$1:$AI$1,0)
),
INDEX('Active Hour''s Dump'!$D$3:$AH$337,
MATCH($C32,'Active Hour''s Dump'!$A$3:$A$337,0),
MATCH(CR$2,'Active Hour''s Dump'!$D$2:$AH$2,0)
))),"")</f>
        <v>0</v>
      </c>
      <c r="CS32" s="54">
        <f>_xlfn.IFNA(IF(CS$3="Productivity",
INDEX('Productivity Dump'!$E$4:$AJ$500,
MATCH($A32,'Productivity Dump'!$A$4:$A$500,0),
MATCH(CS$2,'Productivity Dump'!$E$3:$AJ$3,0)
),
IF(CS$3="Attendance",
INDEX('Attendance Dump'!$E$2:$AI$400,
MATCH($A32,'Attendance Dump'!$B$2:$B$400,0),
MATCH(CS$2,'Attendance Dump'!$E$1:$AI$1,0)
),
INDEX('Active Hour''s Dump'!$D$3:$AH$337,
MATCH($C32,'Active Hour''s Dump'!$A$3:$A$337,0),
MATCH(CS$2,'Active Hour''s Dump'!$D$2:$AH$2,0)
))),"")</f>
        <v>0</v>
      </c>
      <c r="CT32" s="13">
        <f>_xlfn.IFNA(IF(CT$3="Productivity",
INDEX('Productivity Dump'!$E$4:$AJ$500,
MATCH($A32,'Productivity Dump'!$A$4:$A$500,0),
MATCH(CT$2,'Productivity Dump'!$E$3:$AJ$3,0)
),
IF(CT$3="Attendance",
INDEX('Attendance Dump'!$E$2:$AI$400,
MATCH($A32,'Attendance Dump'!$B$2:$B$400,0),
MATCH(CT$2,'Attendance Dump'!$E$1:$AI$1,0)
),
INDEX('Active Hour''s Dump'!$D$3:$AH$337,
MATCH($C32,'Active Hour''s Dump'!$A$3:$A$337,0),
MATCH(CT$2,'Active Hour''s Dump'!$D$2:$AH$2,0)
))),"")</f>
        <v>0</v>
      </c>
      <c r="CU32" s="13">
        <f>_xlfn.IFNA(IF(CU$3="Productivity",
INDEX('Productivity Dump'!$E$4:$AJ$500,
MATCH($A32,'Productivity Dump'!$A$4:$A$500,0),
MATCH(CU$2,'Productivity Dump'!$E$3:$AJ$3,0)
),
IF(CU$3="Attendance",
INDEX('Attendance Dump'!$E$2:$AI$400,
MATCH($A32,'Attendance Dump'!$B$2:$B$400,0),
MATCH(CU$2,'Attendance Dump'!$E$1:$AI$1,0)
),
INDEX('Active Hour''s Dump'!$D$3:$AH$337,
MATCH($C32,'Active Hour''s Dump'!$A$3:$A$337,0),
MATCH(CU$2,'Active Hour''s Dump'!$D$2:$AH$2,0)
))),"")</f>
        <v>0</v>
      </c>
      <c r="CV32" s="54">
        <f>_xlfn.IFNA(IF(CV$3="Productivity",
INDEX('Productivity Dump'!$E$4:$AJ$500,
MATCH($A32,'Productivity Dump'!$A$4:$A$500,0),
MATCH(CV$2,'Productivity Dump'!$E$3:$AJ$3,0)
),
IF(CV$3="Attendance",
INDEX('Attendance Dump'!$E$2:$AI$400,
MATCH($A32,'Attendance Dump'!$B$2:$B$400,0),
MATCH(CV$2,'Attendance Dump'!$E$1:$AI$1,0)
),
INDEX('Active Hour''s Dump'!$D$3:$AH$337,
MATCH($C32,'Active Hour''s Dump'!$A$3:$A$337,0),
MATCH(CV$2,'Active Hour''s Dump'!$D$2:$AH$2,0)
))),"")</f>
        <v>0</v>
      </c>
      <c r="CW32" s="13"/>
      <c r="CX32" s="13"/>
      <c r="CY32" s="54"/>
      <c r="DA32" s="57">
        <f t="shared" si="59"/>
        <v>140.33333333333334</v>
      </c>
      <c r="DB32" s="35">
        <f t="shared" si="63"/>
        <v>36943.297000000006</v>
      </c>
      <c r="DC32" s="35">
        <f t="shared" si="64"/>
        <v>0</v>
      </c>
      <c r="DD32" s="35">
        <f t="shared" ca="1" si="60"/>
        <v>0</v>
      </c>
      <c r="DF32" s="32" cm="1">
        <f t="array" ref="DF32">SUMPRODUCT(
    (MOD(COLUMN(H32:CV32) - COLUMN(H32), 3) = 0) *
    (H32:CV32 = 0) *
    (I32:CW32 = "P") *
    (COUNTIF(UKHoliday, H$2:CV$2) = 0)
)</f>
        <v>0</v>
      </c>
      <c r="DG32" s="33" cm="1">
        <f t="array" ref="DG32">SUMPRODUCT(
  (MOD(COLUMN(H32:CV32) - COLUMN(H32), 3) = 0) *
  (H32:CV32 &gt; 0) *
  (H32:CV32 &lt; 0.5 * IF(((WEEKDAY(H$2:CV$2, 2) = 1) + (WEEKDAY(H$2:CV$2, 2) = 6)), G32, F32)) *
  (I32:CW32 = "P") *
  (COUNTIF(UKHoliday, H$2:CV$2) = 0)
)</f>
        <v>1</v>
      </c>
      <c r="DH32" s="33" cm="1">
        <f t="array" ref="DH32">SUMPRODUCT(
  (MOD(COLUMN(H32:CV32) - COLUMN(H32), 3) = 0) *
  (H32:CV32 &gt; 0.5 * IF(((WEEKDAY(H$2:CV$2, 2) = 1) + (WEEKDAY(H$2:CV$2, 2) = 6)), $G32, $F32)) *
  (H32:CV32 &lt; 0.8 * IF(((WEEKDAY(H$2:CV$2, 2) = 1) + (WEEKDAY(H$2:CV$2, 2) = 6)), $G32, $F32)) *
  (I32:CW32 = "P") *
  (COUNTIF(UKHoliday, H$2:CV$2) = 0)
)</f>
        <v>0</v>
      </c>
      <c r="DI32" s="33" cm="1">
        <f t="array" ref="DI32">SUMPRODUCT(
  (MOD(COLUMN(H32:CV32) - COLUMN(H32), 3) = 0) *
  (H32:CV32 &gt; 0.8 * IF(((WEEKDAY(H$2:CV$2, 2) = 1) + (WEEKDAY(H$2:CV$2, 2) = 6)), $G32, $F32)) *
  (H32:CV32 &lt; 1 * IF(((WEEKDAY(H$2:CV$2, 2) = 1) + (WEEKDAY(H$2:CV$2, 2) = 6)), $G32, $F32)) *
  (I32:CW32 = "P") *
  (COUNTIF(UKHoliday, H$2:CV$2) = 0)
)</f>
        <v>1</v>
      </c>
    </row>
    <row r="33" spans="1:113" x14ac:dyDescent="0.3">
      <c r="A33" s="8" t="s">
        <v>427</v>
      </c>
      <c r="B33" s="8" t="s">
        <v>426</v>
      </c>
      <c r="C33" s="9" t="s">
        <v>781</v>
      </c>
      <c r="D33" s="62" t="s">
        <v>1058</v>
      </c>
      <c r="E33" s="35">
        <v>18600</v>
      </c>
      <c r="F33" s="35">
        <f t="shared" si="61"/>
        <v>930</v>
      </c>
      <c r="G33" s="35">
        <f t="shared" si="62"/>
        <v>465</v>
      </c>
      <c r="H33" s="13">
        <f>_xlfn.IFNA(IF(H$3="Productivity",
INDEX('Productivity Dump'!$E$4:$AJ$500,
MATCH($A33,'Productivity Dump'!$A$4:$A$500,0),
MATCH(H$2,'Productivity Dump'!$E$3:$AJ$3,0)
),
IF(H$3="Attendance",
INDEX('Attendance Dump'!$E$2:$AI$400,
MATCH($A33,'Attendance Dump'!$B$2:$B$400,0),
MATCH(H$2,'Attendance Dump'!$E$1:$AI$1,0)
),
INDEX('Active Hour''s Dump'!$D$3:$AH$337,
MATCH($C33,'Active Hour''s Dump'!$A$3:$A$337,0),
MATCH(H$2,'Active Hour''s Dump'!$D$2:$AH$2,0)
))),"")</f>
        <v>1018.7810000000001</v>
      </c>
      <c r="I33" s="13" t="str">
        <f>_xlfn.IFNA(IF(I$3="Productivity",
INDEX('Productivity Dump'!$E$4:$AJ$500,
MATCH($A33,'Productivity Dump'!$A$4:$A$500,0),
MATCH(I$2,'Productivity Dump'!$E$3:$AJ$3,0)
),
IF(I$3="Attendance",
INDEX('Attendance Dump'!$E$2:$AI$400,
MATCH($A33,'Attendance Dump'!$B$2:$B$400,0),
MATCH(I$2,'Attendance Dump'!$E$1:$AI$1,0)
),
INDEX('Active Hour''s Dump'!$D$3:$AH$337,
MATCH($C33,'Active Hour''s Dump'!$A$3:$A$337,0),
MATCH(I$2,'Active Hour''s Dump'!$D$2:$AH$2,0)
))),"")</f>
        <v>P</v>
      </c>
      <c r="J33" s="54">
        <f>_xlfn.IFNA(IF(J$3="Productivity",
INDEX('Productivity Dump'!$E$4:$AJ$500,
MATCH($A33,'Productivity Dump'!$A$4:$A$500,0),
MATCH(J$2,'Productivity Dump'!$E$3:$AJ$3,0)
),
IF(J$3="Attendance",
INDEX('Attendance Dump'!$E$2:$AI$400,
MATCH($A33,'Attendance Dump'!$B$2:$B$400,0),
MATCH(J$2,'Attendance Dump'!$E$1:$AI$1,0)
),
INDEX('Active Hour''s Dump'!$D$3:$AH$337,
MATCH($C33,'Active Hour''s Dump'!$A$3:$A$337,0),
MATCH(J$2,'Active Hour''s Dump'!$D$2:$AH$2,0)
))),"")</f>
        <v>5.0833333333333304</v>
      </c>
      <c r="K33" s="13">
        <f>_xlfn.IFNA(IF(K$3="Productivity",
INDEX('Productivity Dump'!$E$4:$AJ$500,
MATCH($A33,'Productivity Dump'!$A$4:$A$500,0),
MATCH(K$2,'Productivity Dump'!$E$3:$AJ$3,0)
),
IF(K$3="Attendance",
INDEX('Attendance Dump'!$E$2:$AI$400,
MATCH($A33,'Attendance Dump'!$B$2:$B$400,0),
MATCH(K$2,'Attendance Dump'!$E$1:$AI$1,0)
),
INDEX('Active Hour''s Dump'!$D$3:$AH$337,
MATCH($C33,'Active Hour''s Dump'!$A$3:$A$337,0),
MATCH(K$2,'Active Hour''s Dump'!$D$2:$AH$2,0)
))),"")</f>
        <v>897.44600000000025</v>
      </c>
      <c r="L33" s="13" t="str">
        <f>_xlfn.IFNA(IF(L$3="Productivity",
INDEX('Productivity Dump'!$E$4:$AJ$500,
MATCH($A33,'Productivity Dump'!$A$4:$A$500,0),
MATCH(L$2,'Productivity Dump'!$E$3:$AJ$3,0)
),
IF(L$3="Attendance",
INDEX('Attendance Dump'!$E$2:$AI$400,
MATCH($A33,'Attendance Dump'!$B$2:$B$400,0),
MATCH(L$2,'Attendance Dump'!$E$1:$AI$1,0)
),
INDEX('Active Hour''s Dump'!$D$3:$AH$337,
MATCH($C33,'Active Hour''s Dump'!$A$3:$A$337,0),
MATCH(L$2,'Active Hour''s Dump'!$D$2:$AH$2,0)
))),"")</f>
        <v>P</v>
      </c>
      <c r="M33" s="54">
        <f>_xlfn.IFNA(IF(M$3="Productivity",
INDEX('Productivity Dump'!$E$4:$AJ$500,
MATCH($A33,'Productivity Dump'!$A$4:$A$500,0),
MATCH(M$2,'Productivity Dump'!$E$3:$AJ$3,0)
),
IF(M$3="Attendance",
INDEX('Attendance Dump'!$E$2:$AI$400,
MATCH($A33,'Attendance Dump'!$B$2:$B$400,0),
MATCH(M$2,'Attendance Dump'!$E$1:$AI$1,0)
),
INDEX('Active Hour''s Dump'!$D$3:$AH$337,
MATCH($C33,'Active Hour''s Dump'!$A$3:$A$337,0),
MATCH(M$2,'Active Hour''s Dump'!$D$2:$AH$2,0)
))),"")</f>
        <v>4.1666666666666696</v>
      </c>
      <c r="N33" s="13">
        <f>_xlfn.IFNA(IF(N$3="Productivity",
INDEX('Productivity Dump'!$E$4:$AJ$500,
MATCH($A33,'Productivity Dump'!$A$4:$A$500,0),
MATCH(N$2,'Productivity Dump'!$E$3:$AJ$3,0)
),
IF(N$3="Attendance",
INDEX('Attendance Dump'!$E$2:$AI$400,
MATCH($A33,'Attendance Dump'!$B$2:$B$400,0),
MATCH(N$2,'Attendance Dump'!$E$1:$AI$1,0)
),
INDEX('Active Hour''s Dump'!$D$3:$AH$337,
MATCH($C33,'Active Hour''s Dump'!$A$3:$A$337,0),
MATCH(N$2,'Active Hour''s Dump'!$D$2:$AH$2,0)
))),"")</f>
        <v>588.55199999999991</v>
      </c>
      <c r="O33" s="13" t="str">
        <f>_xlfn.IFNA(IF(O$3="Productivity",
INDEX('Productivity Dump'!$E$4:$AJ$500,
MATCH($A33,'Productivity Dump'!$A$4:$A$500,0),
MATCH(O$2,'Productivity Dump'!$E$3:$AJ$3,0)
),
IF(O$3="Attendance",
INDEX('Attendance Dump'!$E$2:$AI$400,
MATCH($A33,'Attendance Dump'!$B$2:$B$400,0),
MATCH(O$2,'Attendance Dump'!$E$1:$AI$1,0)
),
INDEX('Active Hour''s Dump'!$D$3:$AH$337,
MATCH($C33,'Active Hour''s Dump'!$A$3:$A$337,0),
MATCH(O$2,'Active Hour''s Dump'!$D$2:$AH$2,0)
))),"")</f>
        <v>P</v>
      </c>
      <c r="P33" s="54">
        <f>_xlfn.IFNA(IF(P$3="Productivity",
INDEX('Productivity Dump'!$E$4:$AJ$500,
MATCH($A33,'Productivity Dump'!$A$4:$A$500,0),
MATCH(P$2,'Productivity Dump'!$E$3:$AJ$3,0)
),
IF(P$3="Attendance",
INDEX('Attendance Dump'!$E$2:$AI$400,
MATCH($A33,'Attendance Dump'!$B$2:$B$400,0),
MATCH(P$2,'Attendance Dump'!$E$1:$AI$1,0)
),
INDEX('Active Hour''s Dump'!$D$3:$AH$337,
MATCH($C33,'Active Hour''s Dump'!$A$3:$A$337,0),
MATCH(P$2,'Active Hour''s Dump'!$D$2:$AH$2,0)
))),"")</f>
        <v>4.3333333333333304</v>
      </c>
      <c r="Q33" s="13">
        <f>_xlfn.IFNA(IF(Q$3="Productivity",
INDEX('Productivity Dump'!$E$4:$AJ$500,
MATCH($A33,'Productivity Dump'!$A$4:$A$500,0),
MATCH(Q$2,'Productivity Dump'!$E$3:$AJ$3,0)
),
IF(Q$3="Attendance",
INDEX('Attendance Dump'!$E$2:$AI$400,
MATCH($A33,'Attendance Dump'!$B$2:$B$400,0),
MATCH(Q$2,'Attendance Dump'!$E$1:$AI$1,0)
),
INDEX('Active Hour''s Dump'!$D$3:$AH$337,
MATCH($C33,'Active Hour''s Dump'!$A$3:$A$337,0),
MATCH(Q$2,'Active Hour''s Dump'!$D$2:$AH$2,0)
))),"")</f>
        <v>0</v>
      </c>
      <c r="R33" s="13" t="str">
        <f>_xlfn.IFNA(IF(R$3="Productivity",
INDEX('Productivity Dump'!$E$4:$AJ$500,
MATCH($A33,'Productivity Dump'!$A$4:$A$500,0),
MATCH(R$2,'Productivity Dump'!$E$3:$AJ$3,0)
),
IF(R$3="Attendance",
INDEX('Attendance Dump'!$E$2:$AI$400,
MATCH($A33,'Attendance Dump'!$B$2:$B$400,0),
MATCH(R$2,'Attendance Dump'!$E$1:$AI$1,0)
),
INDEX('Active Hour''s Dump'!$D$3:$AH$337,
MATCH($C33,'Active Hour''s Dump'!$A$3:$A$337,0),
MATCH(R$2,'Active Hour''s Dump'!$D$2:$AH$2,0)
))),"")</f>
        <v>WO</v>
      </c>
      <c r="S33" s="54">
        <f>_xlfn.IFNA(IF(S$3="Productivity",
INDEX('Productivity Dump'!$E$4:$AJ$500,
MATCH($A33,'Productivity Dump'!$A$4:$A$500,0),
MATCH(S$2,'Productivity Dump'!$E$3:$AJ$3,0)
),
IF(S$3="Attendance",
INDEX('Attendance Dump'!$E$2:$AI$400,
MATCH($A33,'Attendance Dump'!$B$2:$B$400,0),
MATCH(S$2,'Attendance Dump'!$E$1:$AI$1,0)
),
INDEX('Active Hour''s Dump'!$D$3:$AH$337,
MATCH($C33,'Active Hour''s Dump'!$A$3:$A$337,0),
MATCH(S$2,'Active Hour''s Dump'!$D$2:$AH$2,0)
))),"")</f>
        <v>0</v>
      </c>
      <c r="T33" s="13">
        <f>_xlfn.IFNA(IF(T$3="Productivity",
INDEX('Productivity Dump'!$E$4:$AJ$500,
MATCH($A33,'Productivity Dump'!$A$4:$A$500,0),
MATCH(T$2,'Productivity Dump'!$E$3:$AJ$3,0)
),
IF(T$3="Attendance",
INDEX('Attendance Dump'!$E$2:$AI$400,
MATCH($A33,'Attendance Dump'!$B$2:$B$400,0),
MATCH(T$2,'Attendance Dump'!$E$1:$AI$1,0)
),
INDEX('Active Hour''s Dump'!$D$3:$AH$337,
MATCH($C33,'Active Hour''s Dump'!$A$3:$A$337,0),
MATCH(T$2,'Active Hour''s Dump'!$D$2:$AH$2,0)
))),"")</f>
        <v>400.21300000000008</v>
      </c>
      <c r="U33" s="13" t="str">
        <f>_xlfn.IFNA(IF(U$3="Productivity",
INDEX('Productivity Dump'!$E$4:$AJ$500,
MATCH($A33,'Productivity Dump'!$A$4:$A$500,0),
MATCH(U$2,'Productivity Dump'!$E$3:$AJ$3,0)
),
IF(U$3="Attendance",
INDEX('Attendance Dump'!$E$2:$AI$400,
MATCH($A33,'Attendance Dump'!$B$2:$B$400,0),
MATCH(U$2,'Attendance Dump'!$E$1:$AI$1,0)
),
INDEX('Active Hour''s Dump'!$D$3:$AH$337,
MATCH($C33,'Active Hour''s Dump'!$A$3:$A$337,0),
MATCH(U$2,'Active Hour''s Dump'!$D$2:$AH$2,0)
))),"")</f>
        <v>P</v>
      </c>
      <c r="V33" s="54">
        <f>_xlfn.IFNA(IF(V$3="Productivity",
INDEX('Productivity Dump'!$E$4:$AJ$500,
MATCH($A33,'Productivity Dump'!$A$4:$A$500,0),
MATCH(V$2,'Productivity Dump'!$E$3:$AJ$3,0)
),
IF(V$3="Attendance",
INDEX('Attendance Dump'!$E$2:$AI$400,
MATCH($A33,'Attendance Dump'!$B$2:$B$400,0),
MATCH(V$2,'Attendance Dump'!$E$1:$AI$1,0)
),
INDEX('Active Hour''s Dump'!$D$3:$AH$337,
MATCH($C33,'Active Hour''s Dump'!$A$3:$A$337,0),
MATCH(V$2,'Active Hour''s Dump'!$D$2:$AH$2,0)
))),"")</f>
        <v>2.75</v>
      </c>
      <c r="W33" s="13">
        <f>_xlfn.IFNA(IF(W$3="Productivity",
INDEX('Productivity Dump'!$E$4:$AJ$500,
MATCH($A33,'Productivity Dump'!$A$4:$A$500,0),
MATCH(W$2,'Productivity Dump'!$E$3:$AJ$3,0)
),
IF(W$3="Attendance",
INDEX('Attendance Dump'!$E$2:$AI$400,
MATCH($A33,'Attendance Dump'!$B$2:$B$400,0),
MATCH(W$2,'Attendance Dump'!$E$1:$AI$1,0)
),
INDEX('Active Hour''s Dump'!$D$3:$AH$337,
MATCH($C33,'Active Hour''s Dump'!$A$3:$A$337,0),
MATCH(W$2,'Active Hour''s Dump'!$D$2:$AH$2,0)
))),"")</f>
        <v>978.875</v>
      </c>
      <c r="X33" s="13" t="str">
        <f>_xlfn.IFNA(IF(X$3="Productivity",
INDEX('Productivity Dump'!$E$4:$AJ$500,
MATCH($A33,'Productivity Dump'!$A$4:$A$500,0),
MATCH(X$2,'Productivity Dump'!$E$3:$AJ$3,0)
),
IF(X$3="Attendance",
INDEX('Attendance Dump'!$E$2:$AI$400,
MATCH($A33,'Attendance Dump'!$B$2:$B$400,0),
MATCH(X$2,'Attendance Dump'!$E$1:$AI$1,0)
),
INDEX('Active Hour''s Dump'!$D$3:$AH$337,
MATCH($C33,'Active Hour''s Dump'!$A$3:$A$337,0),
MATCH(X$2,'Active Hour''s Dump'!$D$2:$AH$2,0)
))),"")</f>
        <v>P</v>
      </c>
      <c r="Y33" s="54">
        <f>_xlfn.IFNA(IF(Y$3="Productivity",
INDEX('Productivity Dump'!$E$4:$AJ$500,
MATCH($A33,'Productivity Dump'!$A$4:$A$500,0),
MATCH(Y$2,'Productivity Dump'!$E$3:$AJ$3,0)
),
IF(Y$3="Attendance",
INDEX('Attendance Dump'!$E$2:$AI$400,
MATCH($A33,'Attendance Dump'!$B$2:$B$400,0),
MATCH(Y$2,'Attendance Dump'!$E$1:$AI$1,0)
),
INDEX('Active Hour''s Dump'!$D$3:$AH$337,
MATCH($C33,'Active Hour''s Dump'!$A$3:$A$337,0),
MATCH(Y$2,'Active Hour''s Dump'!$D$2:$AH$2,0)
))),"")</f>
        <v>5.4166666666666696</v>
      </c>
      <c r="Z33" s="13">
        <f>_xlfn.IFNA(IF(Z$3="Productivity",
INDEX('Productivity Dump'!$E$4:$AJ$500,
MATCH($A33,'Productivity Dump'!$A$4:$A$500,0),
MATCH(Z$2,'Productivity Dump'!$E$3:$AJ$3,0)
),
IF(Z$3="Attendance",
INDEX('Attendance Dump'!$E$2:$AI$400,
MATCH($A33,'Attendance Dump'!$B$2:$B$400,0),
MATCH(Z$2,'Attendance Dump'!$E$1:$AI$1,0)
),
INDEX('Active Hour''s Dump'!$D$3:$AH$337,
MATCH($C33,'Active Hour''s Dump'!$A$3:$A$337,0),
MATCH(Z$2,'Active Hour''s Dump'!$D$2:$AH$2,0)
))),"")</f>
        <v>906.38099999999986</v>
      </c>
      <c r="AA33" s="13" t="str">
        <f>_xlfn.IFNA(IF(AA$3="Productivity",
INDEX('Productivity Dump'!$E$4:$AJ$500,
MATCH($A33,'Productivity Dump'!$A$4:$A$500,0),
MATCH(AA$2,'Productivity Dump'!$E$3:$AJ$3,0)
),
IF(AA$3="Attendance",
INDEX('Attendance Dump'!$E$2:$AI$400,
MATCH($A33,'Attendance Dump'!$B$2:$B$400,0),
MATCH(AA$2,'Attendance Dump'!$E$1:$AI$1,0)
),
INDEX('Active Hour''s Dump'!$D$3:$AH$337,
MATCH($C33,'Active Hour''s Dump'!$A$3:$A$337,0),
MATCH(AA$2,'Active Hour''s Dump'!$D$2:$AH$2,0)
))),"")</f>
        <v>P</v>
      </c>
      <c r="AB33" s="54">
        <f>_xlfn.IFNA(IF(AB$3="Productivity",
INDEX('Productivity Dump'!$E$4:$AJ$500,
MATCH($A33,'Productivity Dump'!$A$4:$A$500,0),
MATCH(AB$2,'Productivity Dump'!$E$3:$AJ$3,0)
),
IF(AB$3="Attendance",
INDEX('Attendance Dump'!$E$2:$AI$400,
MATCH($A33,'Attendance Dump'!$B$2:$B$400,0),
MATCH(AB$2,'Attendance Dump'!$E$1:$AI$1,0)
),
INDEX('Active Hour''s Dump'!$D$3:$AH$337,
MATCH($C33,'Active Hour''s Dump'!$A$3:$A$337,0),
MATCH(AB$2,'Active Hour''s Dump'!$D$2:$AH$2,0)
))),"")</f>
        <v>5.5</v>
      </c>
      <c r="AC33" s="13">
        <f>_xlfn.IFNA(IF(AC$3="Productivity",
INDEX('Productivity Dump'!$E$4:$AJ$500,
MATCH($A33,'Productivity Dump'!$A$4:$A$500,0),
MATCH(AC$2,'Productivity Dump'!$E$3:$AJ$3,0)
),
IF(AC$3="Attendance",
INDEX('Attendance Dump'!$E$2:$AI$400,
MATCH($A33,'Attendance Dump'!$B$2:$B$400,0),
MATCH(AC$2,'Attendance Dump'!$E$1:$AI$1,0)
),
INDEX('Active Hour''s Dump'!$D$3:$AH$337,
MATCH($C33,'Active Hour''s Dump'!$A$3:$A$337,0),
MATCH(AC$2,'Active Hour''s Dump'!$D$2:$AH$2,0)
))),"")</f>
        <v>938.42700000000013</v>
      </c>
      <c r="AD33" s="13" t="str">
        <f>_xlfn.IFNA(IF(AD$3="Productivity",
INDEX('Productivity Dump'!$E$4:$AJ$500,
MATCH($A33,'Productivity Dump'!$A$4:$A$500,0),
MATCH(AD$2,'Productivity Dump'!$E$3:$AJ$3,0)
),
IF(AD$3="Attendance",
INDEX('Attendance Dump'!$E$2:$AI$400,
MATCH($A33,'Attendance Dump'!$B$2:$B$400,0),
MATCH(AD$2,'Attendance Dump'!$E$1:$AI$1,0)
),
INDEX('Active Hour''s Dump'!$D$3:$AH$337,
MATCH($C33,'Active Hour''s Dump'!$A$3:$A$337,0),
MATCH(AD$2,'Active Hour''s Dump'!$D$2:$AH$2,0)
))),"")</f>
        <v>P</v>
      </c>
      <c r="AE33" s="54">
        <f>_xlfn.IFNA(IF(AE$3="Productivity",
INDEX('Productivity Dump'!$E$4:$AJ$500,
MATCH($A33,'Productivity Dump'!$A$4:$A$500,0),
MATCH(AE$2,'Productivity Dump'!$E$3:$AJ$3,0)
),
IF(AE$3="Attendance",
INDEX('Attendance Dump'!$E$2:$AI$400,
MATCH($A33,'Attendance Dump'!$B$2:$B$400,0),
MATCH(AE$2,'Attendance Dump'!$E$1:$AI$1,0)
),
INDEX('Active Hour''s Dump'!$D$3:$AH$337,
MATCH($C33,'Active Hour''s Dump'!$A$3:$A$337,0),
MATCH(AE$2,'Active Hour''s Dump'!$D$2:$AH$2,0)
))),"")</f>
        <v>4.5833333333333304</v>
      </c>
      <c r="AF33" s="13">
        <f>_xlfn.IFNA(IF(AF$3="Productivity",
INDEX('Productivity Dump'!$E$4:$AJ$500,
MATCH($A33,'Productivity Dump'!$A$4:$A$500,0),
MATCH(AF$2,'Productivity Dump'!$E$3:$AJ$3,0)
),
IF(AF$3="Attendance",
INDEX('Attendance Dump'!$E$2:$AI$400,
MATCH($A33,'Attendance Dump'!$B$2:$B$400,0),
MATCH(AF$2,'Attendance Dump'!$E$1:$AI$1,0)
),
INDEX('Active Hour''s Dump'!$D$3:$AH$337,
MATCH($C33,'Active Hour''s Dump'!$A$3:$A$337,0),
MATCH(AF$2,'Active Hour''s Dump'!$D$2:$AH$2,0)
))),"")</f>
        <v>935.58500000000026</v>
      </c>
      <c r="AG33" s="13" t="str">
        <f>_xlfn.IFNA(IF(AG$3="Productivity",
INDEX('Productivity Dump'!$E$4:$AJ$500,
MATCH($A33,'Productivity Dump'!$A$4:$A$500,0),
MATCH(AG$2,'Productivity Dump'!$E$3:$AJ$3,0)
),
IF(AG$3="Attendance",
INDEX('Attendance Dump'!$E$2:$AI$400,
MATCH($A33,'Attendance Dump'!$B$2:$B$400,0),
MATCH(AG$2,'Attendance Dump'!$E$1:$AI$1,0)
),
INDEX('Active Hour''s Dump'!$D$3:$AH$337,
MATCH($C33,'Active Hour''s Dump'!$A$3:$A$337,0),
MATCH(AG$2,'Active Hour''s Dump'!$D$2:$AH$2,0)
))),"")</f>
        <v>P</v>
      </c>
      <c r="AH33" s="54">
        <f>_xlfn.IFNA(IF(AH$3="Productivity",
INDEX('Productivity Dump'!$E$4:$AJ$500,
MATCH($A33,'Productivity Dump'!$A$4:$A$500,0),
MATCH(AH$2,'Productivity Dump'!$E$3:$AJ$3,0)
),
IF(AH$3="Attendance",
INDEX('Attendance Dump'!$E$2:$AI$400,
MATCH($A33,'Attendance Dump'!$B$2:$B$400,0),
MATCH(AH$2,'Attendance Dump'!$E$1:$AI$1,0)
),
INDEX('Active Hour''s Dump'!$D$3:$AH$337,
MATCH($C33,'Active Hour''s Dump'!$A$3:$A$337,0),
MATCH(AH$2,'Active Hour''s Dump'!$D$2:$AH$2,0)
))),"")</f>
        <v>4.8333333333333304</v>
      </c>
      <c r="AI33" s="13">
        <f>_xlfn.IFNA(IF(AI$3="Productivity",
INDEX('Productivity Dump'!$E$4:$AJ$500,
MATCH($A33,'Productivity Dump'!$A$4:$A$500,0),
MATCH(AI$2,'Productivity Dump'!$E$3:$AJ$3,0)
),
IF(AI$3="Attendance",
INDEX('Attendance Dump'!$E$2:$AI$400,
MATCH($A33,'Attendance Dump'!$B$2:$B$400,0),
MATCH(AI$2,'Attendance Dump'!$E$1:$AI$1,0)
),
INDEX('Active Hour''s Dump'!$D$3:$AH$337,
MATCH($C33,'Active Hour''s Dump'!$A$3:$A$337,0),
MATCH(AI$2,'Active Hour''s Dump'!$D$2:$AH$2,0)
))),"")</f>
        <v>0</v>
      </c>
      <c r="AJ33" s="13" t="str">
        <f>_xlfn.IFNA(IF(AJ$3="Productivity",
INDEX('Productivity Dump'!$E$4:$AJ$500,
MATCH($A33,'Productivity Dump'!$A$4:$A$500,0),
MATCH(AJ$2,'Productivity Dump'!$E$3:$AJ$3,0)
),
IF(AJ$3="Attendance",
INDEX('Attendance Dump'!$E$2:$AI$400,
MATCH($A33,'Attendance Dump'!$B$2:$B$400,0),
MATCH(AJ$2,'Attendance Dump'!$E$1:$AI$1,0)
),
INDEX('Active Hour''s Dump'!$D$3:$AH$337,
MATCH($C33,'Active Hour''s Dump'!$A$3:$A$337,0),
MATCH(AJ$2,'Active Hour''s Dump'!$D$2:$AH$2,0)
))),"")</f>
        <v>P</v>
      </c>
      <c r="AK33" s="54">
        <f>_xlfn.IFNA(IF(AK$3="Productivity",
INDEX('Productivity Dump'!$E$4:$AJ$500,
MATCH($A33,'Productivity Dump'!$A$4:$A$500,0),
MATCH(AK$2,'Productivity Dump'!$E$3:$AJ$3,0)
),
IF(AK$3="Attendance",
INDEX('Attendance Dump'!$E$2:$AI$400,
MATCH($A33,'Attendance Dump'!$B$2:$B$400,0),
MATCH(AK$2,'Attendance Dump'!$E$1:$AI$1,0)
),
INDEX('Active Hour''s Dump'!$D$3:$AH$337,
MATCH($C33,'Active Hour''s Dump'!$A$3:$A$337,0),
MATCH(AK$2,'Active Hour''s Dump'!$D$2:$AH$2,0)
))),"")</f>
        <v>0</v>
      </c>
      <c r="AL33" s="13">
        <f>_xlfn.IFNA(IF(AL$3="Productivity",
INDEX('Productivity Dump'!$E$4:$AJ$500,
MATCH($A33,'Productivity Dump'!$A$4:$A$500,0),
MATCH(AL$2,'Productivity Dump'!$E$3:$AJ$3,0)
),
IF(AL$3="Attendance",
INDEX('Attendance Dump'!$E$2:$AI$400,
MATCH($A33,'Attendance Dump'!$B$2:$B$400,0),
MATCH(AL$2,'Attendance Dump'!$E$1:$AI$1,0)
),
INDEX('Active Hour''s Dump'!$D$3:$AH$337,
MATCH($C33,'Active Hour''s Dump'!$A$3:$A$337,0),
MATCH(AL$2,'Active Hour''s Dump'!$D$2:$AH$2,0)
))),"")</f>
        <v>0</v>
      </c>
      <c r="AM33" s="13" t="str">
        <f>_xlfn.IFNA(IF(AM$3="Productivity",
INDEX('Productivity Dump'!$E$4:$AJ$500,
MATCH($A33,'Productivity Dump'!$A$4:$A$500,0),
MATCH(AM$2,'Productivity Dump'!$E$3:$AJ$3,0)
),
IF(AM$3="Attendance",
INDEX('Attendance Dump'!$E$2:$AI$400,
MATCH($A33,'Attendance Dump'!$B$2:$B$400,0),
MATCH(AM$2,'Attendance Dump'!$E$1:$AI$1,0)
),
INDEX('Active Hour''s Dump'!$D$3:$AH$337,
MATCH($C33,'Active Hour''s Dump'!$A$3:$A$337,0),
MATCH(AM$2,'Active Hour''s Dump'!$D$2:$AH$2,0)
))),"")</f>
        <v>WO</v>
      </c>
      <c r="AN33" s="54">
        <f>_xlfn.IFNA(IF(AN$3="Productivity",
INDEX('Productivity Dump'!$E$4:$AJ$500,
MATCH($A33,'Productivity Dump'!$A$4:$A$500,0),
MATCH(AN$2,'Productivity Dump'!$E$3:$AJ$3,0)
),
IF(AN$3="Attendance",
INDEX('Attendance Dump'!$E$2:$AI$400,
MATCH($A33,'Attendance Dump'!$B$2:$B$400,0),
MATCH(AN$2,'Attendance Dump'!$E$1:$AI$1,0)
),
INDEX('Active Hour''s Dump'!$D$3:$AH$337,
MATCH($C33,'Active Hour''s Dump'!$A$3:$A$337,0),
MATCH(AN$2,'Active Hour''s Dump'!$D$2:$AH$2,0)
))),"")</f>
        <v>0</v>
      </c>
      <c r="AO33" s="13">
        <f>_xlfn.IFNA(IF(AO$3="Productivity",
INDEX('Productivity Dump'!$E$4:$AJ$500,
MATCH($A33,'Productivity Dump'!$A$4:$A$500,0),
MATCH(AO$2,'Productivity Dump'!$E$3:$AJ$3,0)
),
IF(AO$3="Attendance",
INDEX('Attendance Dump'!$E$2:$AI$400,
MATCH($A33,'Attendance Dump'!$B$2:$B$400,0),
MATCH(AO$2,'Attendance Dump'!$E$1:$AI$1,0)
),
INDEX('Active Hour''s Dump'!$D$3:$AH$337,
MATCH($C33,'Active Hour''s Dump'!$A$3:$A$337,0),
MATCH(AO$2,'Active Hour''s Dump'!$D$2:$AH$2,0)
))),"")</f>
        <v>406.87700000000007</v>
      </c>
      <c r="AP33" s="13" t="str">
        <f>_xlfn.IFNA(IF(AP$3="Productivity",
INDEX('Productivity Dump'!$E$4:$AJ$500,
MATCH($A33,'Productivity Dump'!$A$4:$A$500,0),
MATCH(AP$2,'Productivity Dump'!$E$3:$AJ$3,0)
),
IF(AP$3="Attendance",
INDEX('Attendance Dump'!$E$2:$AI$400,
MATCH($A33,'Attendance Dump'!$B$2:$B$400,0),
MATCH(AP$2,'Attendance Dump'!$E$1:$AI$1,0)
),
INDEX('Active Hour''s Dump'!$D$3:$AH$337,
MATCH($C33,'Active Hour''s Dump'!$A$3:$A$337,0),
MATCH(AP$2,'Active Hour''s Dump'!$D$2:$AH$2,0)
))),"")</f>
        <v>PL</v>
      </c>
      <c r="AQ33" s="54">
        <f>_xlfn.IFNA(IF(AQ$3="Productivity",
INDEX('Productivity Dump'!$E$4:$AJ$500,
MATCH($A33,'Productivity Dump'!$A$4:$A$500,0),
MATCH(AQ$2,'Productivity Dump'!$E$3:$AJ$3,0)
),
IF(AQ$3="Attendance",
INDEX('Attendance Dump'!$E$2:$AI$400,
MATCH($A33,'Attendance Dump'!$B$2:$B$400,0),
MATCH(AQ$2,'Attendance Dump'!$E$1:$AI$1,0)
),
INDEX('Active Hour''s Dump'!$D$3:$AH$337,
MATCH($C33,'Active Hour''s Dump'!$A$3:$A$337,0),
MATCH(AQ$2,'Active Hour''s Dump'!$D$2:$AH$2,0)
))),"")</f>
        <v>2.0833333333333299</v>
      </c>
      <c r="AR33" s="13">
        <f>_xlfn.IFNA(IF(AR$3="Productivity",
INDEX('Productivity Dump'!$E$4:$AJ$500,
MATCH($A33,'Productivity Dump'!$A$4:$A$500,0),
MATCH(AR$2,'Productivity Dump'!$E$3:$AJ$3,0)
),
IF(AR$3="Attendance",
INDEX('Attendance Dump'!$E$2:$AI$400,
MATCH($A33,'Attendance Dump'!$B$2:$B$400,0),
MATCH(AR$2,'Attendance Dump'!$E$1:$AI$1,0)
),
INDEX('Active Hour''s Dump'!$D$3:$AH$337,
MATCH($C33,'Active Hour''s Dump'!$A$3:$A$337,0),
MATCH(AR$2,'Active Hour''s Dump'!$D$2:$AH$2,0)
))),"")</f>
        <v>984.88600000000008</v>
      </c>
      <c r="AS33" s="13" t="str">
        <f>_xlfn.IFNA(IF(AS$3="Productivity",
INDEX('Productivity Dump'!$E$4:$AJ$500,
MATCH($A33,'Productivity Dump'!$A$4:$A$500,0),
MATCH(AS$2,'Productivity Dump'!$E$3:$AJ$3,0)
),
IF(AS$3="Attendance",
INDEX('Attendance Dump'!$E$2:$AI$400,
MATCH($A33,'Attendance Dump'!$B$2:$B$400,0),
MATCH(AS$2,'Attendance Dump'!$E$1:$AI$1,0)
),
INDEX('Active Hour''s Dump'!$D$3:$AH$337,
MATCH($C33,'Active Hour''s Dump'!$A$3:$A$337,0),
MATCH(AS$2,'Active Hour''s Dump'!$D$2:$AH$2,0)
))),"")</f>
        <v>P</v>
      </c>
      <c r="AT33" s="54">
        <f>_xlfn.IFNA(IF(AT$3="Productivity",
INDEX('Productivity Dump'!$E$4:$AJ$500,
MATCH($A33,'Productivity Dump'!$A$4:$A$500,0),
MATCH(AT$2,'Productivity Dump'!$E$3:$AJ$3,0)
),
IF(AT$3="Attendance",
INDEX('Attendance Dump'!$E$2:$AI$400,
MATCH($A33,'Attendance Dump'!$B$2:$B$400,0),
MATCH(AT$2,'Attendance Dump'!$E$1:$AI$1,0)
),
INDEX('Active Hour''s Dump'!$D$3:$AH$337,
MATCH($C33,'Active Hour''s Dump'!$A$3:$A$337,0),
MATCH(AT$2,'Active Hour''s Dump'!$D$2:$AH$2,0)
))),"")</f>
        <v>5.5833333333333304</v>
      </c>
      <c r="AU33" s="13">
        <f>_xlfn.IFNA(IF(AU$3="Productivity",
INDEX('Productivity Dump'!$E$4:$AJ$500,
MATCH($A33,'Productivity Dump'!$A$4:$A$500,0),
MATCH(AU$2,'Productivity Dump'!$E$3:$AJ$3,0)
),
IF(AU$3="Attendance",
INDEX('Attendance Dump'!$E$2:$AI$400,
MATCH($A33,'Attendance Dump'!$B$2:$B$400,0),
MATCH(AU$2,'Attendance Dump'!$E$1:$AI$1,0)
),
INDEX('Active Hour''s Dump'!$D$3:$AH$337,
MATCH($C33,'Active Hour''s Dump'!$A$3:$A$337,0),
MATCH(AU$2,'Active Hour''s Dump'!$D$2:$AH$2,0)
))),"")</f>
        <v>973.61000000000013</v>
      </c>
      <c r="AV33" s="13" t="str">
        <f>_xlfn.IFNA(IF(AV$3="Productivity",
INDEX('Productivity Dump'!$E$4:$AJ$500,
MATCH($A33,'Productivity Dump'!$A$4:$A$500,0),
MATCH(AV$2,'Productivity Dump'!$E$3:$AJ$3,0)
),
IF(AV$3="Attendance",
INDEX('Attendance Dump'!$E$2:$AI$400,
MATCH($A33,'Attendance Dump'!$B$2:$B$400,0),
MATCH(AV$2,'Attendance Dump'!$E$1:$AI$1,0)
),
INDEX('Active Hour''s Dump'!$D$3:$AH$337,
MATCH($C33,'Active Hour''s Dump'!$A$3:$A$337,0),
MATCH(AV$2,'Active Hour''s Dump'!$D$2:$AH$2,0)
))),"")</f>
        <v>P</v>
      </c>
      <c r="AW33" s="54">
        <f>_xlfn.IFNA(IF(AW$3="Productivity",
INDEX('Productivity Dump'!$E$4:$AJ$500,
MATCH($A33,'Productivity Dump'!$A$4:$A$500,0),
MATCH(AW$2,'Productivity Dump'!$E$3:$AJ$3,0)
),
IF(AW$3="Attendance",
INDEX('Attendance Dump'!$E$2:$AI$400,
MATCH($A33,'Attendance Dump'!$B$2:$B$400,0),
MATCH(AW$2,'Attendance Dump'!$E$1:$AI$1,0)
),
INDEX('Active Hour''s Dump'!$D$3:$AH$337,
MATCH($C33,'Active Hour''s Dump'!$A$3:$A$337,0),
MATCH(AW$2,'Active Hour''s Dump'!$D$2:$AH$2,0)
))),"")</f>
        <v>5.3333333333333304</v>
      </c>
      <c r="AX33" s="13">
        <f>_xlfn.IFNA(IF(AX$3="Productivity",
INDEX('Productivity Dump'!$E$4:$AJ$500,
MATCH($A33,'Productivity Dump'!$A$4:$A$500,0),
MATCH(AX$2,'Productivity Dump'!$E$3:$AJ$3,0)
),
IF(AX$3="Attendance",
INDEX('Attendance Dump'!$E$2:$AI$400,
MATCH($A33,'Attendance Dump'!$B$2:$B$400,0),
MATCH(AX$2,'Attendance Dump'!$E$1:$AI$1,0)
),
INDEX('Active Hour''s Dump'!$D$3:$AH$337,
MATCH($C33,'Active Hour''s Dump'!$A$3:$A$337,0),
MATCH(AX$2,'Active Hour''s Dump'!$D$2:$AH$2,0)
))),"")</f>
        <v>833.91499999999996</v>
      </c>
      <c r="AY33" s="13" t="str">
        <f>_xlfn.IFNA(IF(AY$3="Productivity",
INDEX('Productivity Dump'!$E$4:$AJ$500,
MATCH($A33,'Productivity Dump'!$A$4:$A$500,0),
MATCH(AY$2,'Productivity Dump'!$E$3:$AJ$3,0)
),
IF(AY$3="Attendance",
INDEX('Attendance Dump'!$E$2:$AI$400,
MATCH($A33,'Attendance Dump'!$B$2:$B$400,0),
MATCH(AY$2,'Attendance Dump'!$E$1:$AI$1,0)
),
INDEX('Active Hour''s Dump'!$D$3:$AH$337,
MATCH($C33,'Active Hour''s Dump'!$A$3:$A$337,0),
MATCH(AY$2,'Active Hour''s Dump'!$D$2:$AH$2,0)
))),"")</f>
        <v>P</v>
      </c>
      <c r="AZ33" s="54">
        <f>_xlfn.IFNA(IF(AZ$3="Productivity",
INDEX('Productivity Dump'!$E$4:$AJ$500,
MATCH($A33,'Productivity Dump'!$A$4:$A$500,0),
MATCH(AZ$2,'Productivity Dump'!$E$3:$AJ$3,0)
),
IF(AZ$3="Attendance",
INDEX('Attendance Dump'!$E$2:$AI$400,
MATCH($A33,'Attendance Dump'!$B$2:$B$400,0),
MATCH(AZ$2,'Attendance Dump'!$E$1:$AI$1,0)
),
INDEX('Active Hour''s Dump'!$D$3:$AH$337,
MATCH($C33,'Active Hour''s Dump'!$A$3:$A$337,0),
MATCH(AZ$2,'Active Hour''s Dump'!$D$2:$AH$2,0)
))),"")</f>
        <v>3.8333333333333299</v>
      </c>
      <c r="BA33" s="13">
        <f>_xlfn.IFNA(IF(BA$3="Productivity",
INDEX('Productivity Dump'!$E$4:$AJ$500,
MATCH($A33,'Productivity Dump'!$A$4:$A$500,0),
MATCH(BA$2,'Productivity Dump'!$E$3:$AJ$3,0)
),
IF(BA$3="Attendance",
INDEX('Attendance Dump'!$E$2:$AI$400,
MATCH($A33,'Attendance Dump'!$B$2:$B$400,0),
MATCH(BA$2,'Attendance Dump'!$E$1:$AI$1,0)
),
INDEX('Active Hour''s Dump'!$D$3:$AH$337,
MATCH($C33,'Active Hour''s Dump'!$A$3:$A$337,0),
MATCH(BA$2,'Active Hour''s Dump'!$D$2:$AH$2,0)
))),"")</f>
        <v>1008.164</v>
      </c>
      <c r="BB33" s="13" t="str">
        <f>_xlfn.IFNA(IF(BB$3="Productivity",
INDEX('Productivity Dump'!$E$4:$AJ$500,
MATCH($A33,'Productivity Dump'!$A$4:$A$500,0),
MATCH(BB$2,'Productivity Dump'!$E$3:$AJ$3,0)
),
IF(BB$3="Attendance",
INDEX('Attendance Dump'!$E$2:$AI$400,
MATCH($A33,'Attendance Dump'!$B$2:$B$400,0),
MATCH(BB$2,'Attendance Dump'!$E$1:$AI$1,0)
),
INDEX('Active Hour''s Dump'!$D$3:$AH$337,
MATCH($C33,'Active Hour''s Dump'!$A$3:$A$337,0),
MATCH(BB$2,'Active Hour''s Dump'!$D$2:$AH$2,0)
))),"")</f>
        <v>P</v>
      </c>
      <c r="BC33" s="54">
        <f>_xlfn.IFNA(IF(BC$3="Productivity",
INDEX('Productivity Dump'!$E$4:$AJ$500,
MATCH($A33,'Productivity Dump'!$A$4:$A$500,0),
MATCH(BC$2,'Productivity Dump'!$E$3:$AJ$3,0)
),
IF(BC$3="Attendance",
INDEX('Attendance Dump'!$E$2:$AI$400,
MATCH($A33,'Attendance Dump'!$B$2:$B$400,0),
MATCH(BC$2,'Attendance Dump'!$E$1:$AI$1,0)
),
INDEX('Active Hour''s Dump'!$D$3:$AH$337,
MATCH($C33,'Active Hour''s Dump'!$A$3:$A$337,0),
MATCH(BC$2,'Active Hour''s Dump'!$D$2:$AH$2,0)
))),"")</f>
        <v>5.1666666666666696</v>
      </c>
      <c r="BD33" s="13">
        <f>_xlfn.IFNA(IF(BD$3="Productivity",
INDEX('Productivity Dump'!$E$4:$AJ$500,
MATCH($A33,'Productivity Dump'!$A$4:$A$500,0),
MATCH(BD$2,'Productivity Dump'!$E$3:$AJ$3,0)
),
IF(BD$3="Attendance",
INDEX('Attendance Dump'!$E$2:$AI$400,
MATCH($A33,'Attendance Dump'!$B$2:$B$400,0),
MATCH(BD$2,'Attendance Dump'!$E$1:$AI$1,0)
),
INDEX('Active Hour''s Dump'!$D$3:$AH$337,
MATCH($C33,'Active Hour''s Dump'!$A$3:$A$337,0),
MATCH(BD$2,'Active Hour''s Dump'!$D$2:$AH$2,0)
))),"")</f>
        <v>0</v>
      </c>
      <c r="BE33" s="13" t="str">
        <f>_xlfn.IFNA(IF(BE$3="Productivity",
INDEX('Productivity Dump'!$E$4:$AJ$500,
MATCH($A33,'Productivity Dump'!$A$4:$A$500,0),
MATCH(BE$2,'Productivity Dump'!$E$3:$AJ$3,0)
),
IF(BE$3="Attendance",
INDEX('Attendance Dump'!$E$2:$AI$400,
MATCH($A33,'Attendance Dump'!$B$2:$B$400,0),
MATCH(BE$2,'Attendance Dump'!$E$1:$AI$1,0)
),
INDEX('Active Hour''s Dump'!$D$3:$AH$337,
MATCH($C33,'Active Hour''s Dump'!$A$3:$A$337,0),
MATCH(BE$2,'Active Hour''s Dump'!$D$2:$AH$2,0)
))),"")</f>
        <v>PM</v>
      </c>
      <c r="BF33" s="54">
        <f>_xlfn.IFNA(IF(BF$3="Productivity",
INDEX('Productivity Dump'!$E$4:$AJ$500,
MATCH($A33,'Productivity Dump'!$A$4:$A$500,0),
MATCH(BF$2,'Productivity Dump'!$E$3:$AJ$3,0)
),
IF(BF$3="Attendance",
INDEX('Attendance Dump'!$E$2:$AI$400,
MATCH($A33,'Attendance Dump'!$B$2:$B$400,0),
MATCH(BF$2,'Attendance Dump'!$E$1:$AI$1,0)
),
INDEX('Active Hour''s Dump'!$D$3:$AH$337,
MATCH($C33,'Active Hour''s Dump'!$A$3:$A$337,0),
MATCH(BF$2,'Active Hour''s Dump'!$D$2:$AH$2,0)
))),"")</f>
        <v>0</v>
      </c>
      <c r="BG33" s="13">
        <f>_xlfn.IFNA(IF(BG$3="Productivity",
INDEX('Productivity Dump'!$E$4:$AJ$500,
MATCH($A33,'Productivity Dump'!$A$4:$A$500,0),
MATCH(BG$2,'Productivity Dump'!$E$3:$AJ$3,0)
),
IF(BG$3="Attendance",
INDEX('Attendance Dump'!$E$2:$AI$400,
MATCH($A33,'Attendance Dump'!$B$2:$B$400,0),
MATCH(BG$2,'Attendance Dump'!$E$1:$AI$1,0)
),
INDEX('Active Hour''s Dump'!$D$3:$AH$337,
MATCH($C33,'Active Hour''s Dump'!$A$3:$A$337,0),
MATCH(BG$2,'Active Hour''s Dump'!$D$2:$AH$2,0)
))),"")</f>
        <v>0</v>
      </c>
      <c r="BH33" s="13" t="str">
        <f>_xlfn.IFNA(IF(BH$3="Productivity",
INDEX('Productivity Dump'!$E$4:$AJ$500,
MATCH($A33,'Productivity Dump'!$A$4:$A$500,0),
MATCH(BH$2,'Productivity Dump'!$E$3:$AJ$3,0)
),
IF(BH$3="Attendance",
INDEX('Attendance Dump'!$E$2:$AI$400,
MATCH($A33,'Attendance Dump'!$B$2:$B$400,0),
MATCH(BH$2,'Attendance Dump'!$E$1:$AI$1,0)
),
INDEX('Active Hour''s Dump'!$D$3:$AH$337,
MATCH($C33,'Active Hour''s Dump'!$A$3:$A$337,0),
MATCH(BH$2,'Active Hour''s Dump'!$D$2:$AH$2,0)
))),"")</f>
        <v>WO</v>
      </c>
      <c r="BI33" s="54">
        <f>_xlfn.IFNA(IF(BI$3="Productivity",
INDEX('Productivity Dump'!$E$4:$AJ$500,
MATCH($A33,'Productivity Dump'!$A$4:$A$500,0),
MATCH(BI$2,'Productivity Dump'!$E$3:$AJ$3,0)
),
IF(BI$3="Attendance",
INDEX('Attendance Dump'!$E$2:$AI$400,
MATCH($A33,'Attendance Dump'!$B$2:$B$400,0),
MATCH(BI$2,'Attendance Dump'!$E$1:$AI$1,0)
),
INDEX('Active Hour''s Dump'!$D$3:$AH$337,
MATCH($C33,'Active Hour''s Dump'!$A$3:$A$337,0),
MATCH(BI$2,'Active Hour''s Dump'!$D$2:$AH$2,0)
))),"")</f>
        <v>0</v>
      </c>
      <c r="BJ33" s="13">
        <f>_xlfn.IFNA(IF(BJ$3="Productivity",
INDEX('Productivity Dump'!$E$4:$AJ$500,
MATCH($A33,'Productivity Dump'!$A$4:$A$500,0),
MATCH(BJ$2,'Productivity Dump'!$E$3:$AJ$3,0)
),
IF(BJ$3="Attendance",
INDEX('Attendance Dump'!$E$2:$AI$400,
MATCH($A33,'Attendance Dump'!$B$2:$B$400,0),
MATCH(BJ$2,'Attendance Dump'!$E$1:$AI$1,0)
),
INDEX('Active Hour''s Dump'!$D$3:$AH$337,
MATCH($C33,'Active Hour''s Dump'!$A$3:$A$337,0),
MATCH(BJ$2,'Active Hour''s Dump'!$D$2:$AH$2,0)
))),"")</f>
        <v>443.11799999999999</v>
      </c>
      <c r="BK33" s="13" t="str">
        <f>_xlfn.IFNA(IF(BK$3="Productivity",
INDEX('Productivity Dump'!$E$4:$AJ$500,
MATCH($A33,'Productivity Dump'!$A$4:$A$500,0),
MATCH(BK$2,'Productivity Dump'!$E$3:$AJ$3,0)
),
IF(BK$3="Attendance",
INDEX('Attendance Dump'!$E$2:$AI$400,
MATCH($A33,'Attendance Dump'!$B$2:$B$400,0),
MATCH(BK$2,'Attendance Dump'!$E$1:$AI$1,0)
),
INDEX('Active Hour''s Dump'!$D$3:$AH$337,
MATCH($C33,'Active Hour''s Dump'!$A$3:$A$337,0),
MATCH(BK$2,'Active Hour''s Dump'!$D$2:$AH$2,0)
))),"")</f>
        <v>P</v>
      </c>
      <c r="BL33" s="54">
        <f>_xlfn.IFNA(IF(BL$3="Productivity",
INDEX('Productivity Dump'!$E$4:$AJ$500,
MATCH($A33,'Productivity Dump'!$A$4:$A$500,0),
MATCH(BL$2,'Productivity Dump'!$E$3:$AJ$3,0)
),
IF(BL$3="Attendance",
INDEX('Attendance Dump'!$E$2:$AI$400,
MATCH($A33,'Attendance Dump'!$B$2:$B$400,0),
MATCH(BL$2,'Attendance Dump'!$E$1:$AI$1,0)
),
INDEX('Active Hour''s Dump'!$D$3:$AH$337,
MATCH($C33,'Active Hour''s Dump'!$A$3:$A$337,0),
MATCH(BL$2,'Active Hour''s Dump'!$D$2:$AH$2,0)
))),"")</f>
        <v>2.1666666666666701</v>
      </c>
      <c r="BM33" s="13">
        <f>_xlfn.IFNA(IF(BM$3="Productivity",
INDEX('Productivity Dump'!$E$4:$AJ$500,
MATCH($A33,'Productivity Dump'!$A$4:$A$500,0),
MATCH(BM$2,'Productivity Dump'!$E$3:$AJ$3,0)
),
IF(BM$3="Attendance",
INDEX('Attendance Dump'!$E$2:$AI$400,
MATCH($A33,'Attendance Dump'!$B$2:$B$400,0),
MATCH(BM$2,'Attendance Dump'!$E$1:$AI$1,0)
),
INDEX('Active Hour''s Dump'!$D$3:$AH$337,
MATCH($C33,'Active Hour''s Dump'!$A$3:$A$337,0),
MATCH(BM$2,'Active Hour''s Dump'!$D$2:$AH$2,0)
))),"")</f>
        <v>991.06499999999983</v>
      </c>
      <c r="BN33" s="13" t="str">
        <f>_xlfn.IFNA(IF(BN$3="Productivity",
INDEX('Productivity Dump'!$E$4:$AJ$500,
MATCH($A33,'Productivity Dump'!$A$4:$A$500,0),
MATCH(BN$2,'Productivity Dump'!$E$3:$AJ$3,0)
),
IF(BN$3="Attendance",
INDEX('Attendance Dump'!$E$2:$AI$400,
MATCH($A33,'Attendance Dump'!$B$2:$B$400,0),
MATCH(BN$2,'Attendance Dump'!$E$1:$AI$1,0)
),
INDEX('Active Hour''s Dump'!$D$3:$AH$337,
MATCH($C33,'Active Hour''s Dump'!$A$3:$A$337,0),
MATCH(BN$2,'Active Hour''s Dump'!$D$2:$AH$2,0)
))),"")</f>
        <v>P</v>
      </c>
      <c r="BO33" s="54">
        <f>_xlfn.IFNA(IF(BO$3="Productivity",
INDEX('Productivity Dump'!$E$4:$AJ$500,
MATCH($A33,'Productivity Dump'!$A$4:$A$500,0),
MATCH(BO$2,'Productivity Dump'!$E$3:$AJ$3,0)
),
IF(BO$3="Attendance",
INDEX('Attendance Dump'!$E$2:$AI$400,
MATCH($A33,'Attendance Dump'!$B$2:$B$400,0),
MATCH(BO$2,'Attendance Dump'!$E$1:$AI$1,0)
),
INDEX('Active Hour''s Dump'!$D$3:$AH$337,
MATCH($C33,'Active Hour''s Dump'!$A$3:$A$337,0),
MATCH(BO$2,'Active Hour''s Dump'!$D$2:$AH$2,0)
))),"")</f>
        <v>5.25</v>
      </c>
      <c r="BP33" s="13">
        <f>_xlfn.IFNA(IF(BP$3="Productivity",
INDEX('Productivity Dump'!$E$4:$AJ$500,
MATCH($A33,'Productivity Dump'!$A$4:$A$500,0),
MATCH(BP$2,'Productivity Dump'!$E$3:$AJ$3,0)
),
IF(BP$3="Attendance",
INDEX('Attendance Dump'!$E$2:$AI$400,
MATCH($A33,'Attendance Dump'!$B$2:$B$400,0),
MATCH(BP$2,'Attendance Dump'!$E$1:$AI$1,0)
),
INDEX('Active Hour''s Dump'!$D$3:$AH$337,
MATCH($C33,'Active Hour''s Dump'!$A$3:$A$337,0),
MATCH(BP$2,'Active Hour''s Dump'!$D$2:$AH$2,0)
))),"")</f>
        <v>989.6110000000001</v>
      </c>
      <c r="BQ33" s="13" t="str">
        <f>_xlfn.IFNA(IF(BQ$3="Productivity",
INDEX('Productivity Dump'!$E$4:$AJ$500,
MATCH($A33,'Productivity Dump'!$A$4:$A$500,0),
MATCH(BQ$2,'Productivity Dump'!$E$3:$AJ$3,0)
),
IF(BQ$3="Attendance",
INDEX('Attendance Dump'!$E$2:$AI$400,
MATCH($A33,'Attendance Dump'!$B$2:$B$400,0),
MATCH(BQ$2,'Attendance Dump'!$E$1:$AI$1,0)
),
INDEX('Active Hour''s Dump'!$D$3:$AH$337,
MATCH($C33,'Active Hour''s Dump'!$A$3:$A$337,0),
MATCH(BQ$2,'Active Hour''s Dump'!$D$2:$AH$2,0)
))),"")</f>
        <v>P</v>
      </c>
      <c r="BR33" s="54">
        <f>_xlfn.IFNA(IF(BR$3="Productivity",
INDEX('Productivity Dump'!$E$4:$AJ$500,
MATCH($A33,'Productivity Dump'!$A$4:$A$500,0),
MATCH(BR$2,'Productivity Dump'!$E$3:$AJ$3,0)
),
IF(BR$3="Attendance",
INDEX('Attendance Dump'!$E$2:$AI$400,
MATCH($A33,'Attendance Dump'!$B$2:$B$400,0),
MATCH(BR$2,'Attendance Dump'!$E$1:$AI$1,0)
),
INDEX('Active Hour''s Dump'!$D$3:$AH$337,
MATCH($C33,'Active Hour''s Dump'!$A$3:$A$337,0),
MATCH(BR$2,'Active Hour''s Dump'!$D$2:$AH$2,0)
))),"")</f>
        <v>4.3333333333333304</v>
      </c>
      <c r="BS33" s="13">
        <f>_xlfn.IFNA(IF(BS$3="Productivity",
INDEX('Productivity Dump'!$E$4:$AJ$500,
MATCH($A33,'Productivity Dump'!$A$4:$A$500,0),
MATCH(BS$2,'Productivity Dump'!$E$3:$AJ$3,0)
),
IF(BS$3="Attendance",
INDEX('Attendance Dump'!$E$2:$AI$400,
MATCH($A33,'Attendance Dump'!$B$2:$B$400,0),
MATCH(BS$2,'Attendance Dump'!$E$1:$AI$1,0)
),
INDEX('Active Hour''s Dump'!$D$3:$AH$337,
MATCH($C33,'Active Hour''s Dump'!$A$3:$A$337,0),
MATCH(BS$2,'Active Hour''s Dump'!$D$2:$AH$2,0)
))),"")</f>
        <v>378.72200000000009</v>
      </c>
      <c r="BT33" s="13" t="str">
        <f>_xlfn.IFNA(IF(BT$3="Productivity",
INDEX('Productivity Dump'!$E$4:$AJ$500,
MATCH($A33,'Productivity Dump'!$A$4:$A$500,0),
MATCH(BT$2,'Productivity Dump'!$E$3:$AJ$3,0)
),
IF(BT$3="Attendance",
INDEX('Attendance Dump'!$E$2:$AI$400,
MATCH($A33,'Attendance Dump'!$B$2:$B$400,0),
MATCH(BT$2,'Attendance Dump'!$E$1:$AI$1,0)
),
INDEX('Active Hour''s Dump'!$D$3:$AH$337,
MATCH($C33,'Active Hour''s Dump'!$A$3:$A$337,0),
MATCH(BT$2,'Active Hour''s Dump'!$D$2:$AH$2,0)
))),"")</f>
        <v>H(P)</v>
      </c>
      <c r="BU33" s="54">
        <f>_xlfn.IFNA(IF(BU$3="Productivity",
INDEX('Productivity Dump'!$E$4:$AJ$500,
MATCH($A33,'Productivity Dump'!$A$4:$A$500,0),
MATCH(BU$2,'Productivity Dump'!$E$3:$AJ$3,0)
),
IF(BU$3="Attendance",
INDEX('Attendance Dump'!$E$2:$AI$400,
MATCH($A33,'Attendance Dump'!$B$2:$B$400,0),
MATCH(BU$2,'Attendance Dump'!$E$1:$AI$1,0)
),
INDEX('Active Hour''s Dump'!$D$3:$AH$337,
MATCH($C33,'Active Hour''s Dump'!$A$3:$A$337,0),
MATCH(BU$2,'Active Hour''s Dump'!$D$2:$AH$2,0)
))),"")</f>
        <v>2.1666666666666701</v>
      </c>
      <c r="BV33" s="13">
        <f>_xlfn.IFNA(IF(BV$3="Productivity",
INDEX('Productivity Dump'!$E$4:$AJ$500,
MATCH($A33,'Productivity Dump'!$A$4:$A$500,0),
MATCH(BV$2,'Productivity Dump'!$E$3:$AJ$3,0)
),
IF(BV$3="Attendance",
INDEX('Attendance Dump'!$E$2:$AI$400,
MATCH($A33,'Attendance Dump'!$B$2:$B$400,0),
MATCH(BV$2,'Attendance Dump'!$E$1:$AI$1,0)
),
INDEX('Active Hour''s Dump'!$D$3:$AH$337,
MATCH($C33,'Active Hour''s Dump'!$A$3:$A$337,0),
MATCH(BV$2,'Active Hour''s Dump'!$D$2:$AH$2,0)
))),"")</f>
        <v>1089.8739999999998</v>
      </c>
      <c r="BW33" s="13" t="str">
        <f>_xlfn.IFNA(IF(BW$3="Productivity",
INDEX('Productivity Dump'!$E$4:$AJ$500,
MATCH($A33,'Productivity Dump'!$A$4:$A$500,0),
MATCH(BW$2,'Productivity Dump'!$E$3:$AJ$3,0)
),
IF(BW$3="Attendance",
INDEX('Attendance Dump'!$E$2:$AI$400,
MATCH($A33,'Attendance Dump'!$B$2:$B$400,0),
MATCH(BW$2,'Attendance Dump'!$E$1:$AI$1,0)
),
INDEX('Active Hour''s Dump'!$D$3:$AH$337,
MATCH($C33,'Active Hour''s Dump'!$A$3:$A$337,0),
MATCH(BW$2,'Active Hour''s Dump'!$D$2:$AH$2,0)
))),"")</f>
        <v>P</v>
      </c>
      <c r="BX33" s="54">
        <f>_xlfn.IFNA(IF(BX$3="Productivity",
INDEX('Productivity Dump'!$E$4:$AJ$500,
MATCH($A33,'Productivity Dump'!$A$4:$A$500,0),
MATCH(BX$2,'Productivity Dump'!$E$3:$AJ$3,0)
),
IF(BX$3="Attendance",
INDEX('Attendance Dump'!$E$2:$AI$400,
MATCH($A33,'Attendance Dump'!$B$2:$B$400,0),
MATCH(BX$2,'Attendance Dump'!$E$1:$AI$1,0)
),
INDEX('Active Hour''s Dump'!$D$3:$AH$337,
MATCH($C33,'Active Hour''s Dump'!$A$3:$A$337,0),
MATCH(BX$2,'Active Hour''s Dump'!$D$2:$AH$2,0)
))),"")</f>
        <v>5.5</v>
      </c>
      <c r="BY33" s="13">
        <f>_xlfn.IFNA(IF(BY$3="Productivity",
INDEX('Productivity Dump'!$E$4:$AJ$500,
MATCH($A33,'Productivity Dump'!$A$4:$A$500,0),
MATCH(BY$2,'Productivity Dump'!$E$3:$AJ$3,0)
),
IF(BY$3="Attendance",
INDEX('Attendance Dump'!$E$2:$AI$400,
MATCH($A33,'Attendance Dump'!$B$2:$B$400,0),
MATCH(BY$2,'Attendance Dump'!$E$1:$AI$1,0)
),
INDEX('Active Hour''s Dump'!$D$3:$AH$337,
MATCH($C33,'Active Hour''s Dump'!$A$3:$A$337,0),
MATCH(BY$2,'Active Hour''s Dump'!$D$2:$AH$2,0)
))),"")</f>
        <v>794.83199999999977</v>
      </c>
      <c r="BZ33" s="13" t="str">
        <f>_xlfn.IFNA(IF(BZ$3="Productivity",
INDEX('Productivity Dump'!$E$4:$AJ$500,
MATCH($A33,'Productivity Dump'!$A$4:$A$500,0),
MATCH(BZ$2,'Productivity Dump'!$E$3:$AJ$3,0)
),
IF(BZ$3="Attendance",
INDEX('Attendance Dump'!$E$2:$AI$400,
MATCH($A33,'Attendance Dump'!$B$2:$B$400,0),
MATCH(BZ$2,'Attendance Dump'!$E$1:$AI$1,0)
),
INDEX('Active Hour''s Dump'!$D$3:$AH$337,
MATCH($C33,'Active Hour''s Dump'!$A$3:$A$337,0),
MATCH(BZ$2,'Active Hour''s Dump'!$D$2:$AH$2,0)
))),"")</f>
        <v>P</v>
      </c>
      <c r="CA33" s="54">
        <f>_xlfn.IFNA(IF(CA$3="Productivity",
INDEX('Productivity Dump'!$E$4:$AJ$500,
MATCH($A33,'Productivity Dump'!$A$4:$A$500,0),
MATCH(CA$2,'Productivity Dump'!$E$3:$AJ$3,0)
),
IF(CA$3="Attendance",
INDEX('Attendance Dump'!$E$2:$AI$400,
MATCH($A33,'Attendance Dump'!$B$2:$B$400,0),
MATCH(CA$2,'Attendance Dump'!$E$1:$AI$1,0)
),
INDEX('Active Hour''s Dump'!$D$3:$AH$337,
MATCH($C33,'Active Hour''s Dump'!$A$3:$A$337,0),
MATCH(CA$2,'Active Hour''s Dump'!$D$2:$AH$2,0)
))),"")</f>
        <v>5.0833333333333304</v>
      </c>
      <c r="CB33" s="13">
        <f>_xlfn.IFNA(IF(CB$3="Productivity",
INDEX('Productivity Dump'!$E$4:$AJ$500,
MATCH($A33,'Productivity Dump'!$A$4:$A$500,0),
MATCH(CB$2,'Productivity Dump'!$E$3:$AJ$3,0)
),
IF(CB$3="Attendance",
INDEX('Attendance Dump'!$E$2:$AI$400,
MATCH($A33,'Attendance Dump'!$B$2:$B$400,0),
MATCH(CB$2,'Attendance Dump'!$E$1:$AI$1,0)
),
INDEX('Active Hour''s Dump'!$D$3:$AH$337,
MATCH($C33,'Active Hour''s Dump'!$A$3:$A$337,0),
MATCH(CB$2,'Active Hour''s Dump'!$D$2:$AH$2,0)
))),"")</f>
        <v>396.72300000000001</v>
      </c>
      <c r="CC33" s="13" t="str">
        <f>_xlfn.IFNA(IF(CC$3="Productivity",
INDEX('Productivity Dump'!$E$4:$AJ$500,
MATCH($A33,'Productivity Dump'!$A$4:$A$500,0),
MATCH(CC$2,'Productivity Dump'!$E$3:$AJ$3,0)
),
IF(CC$3="Attendance",
INDEX('Attendance Dump'!$E$2:$AI$400,
MATCH($A33,'Attendance Dump'!$B$2:$B$400,0),
MATCH(CC$2,'Attendance Dump'!$E$1:$AI$1,0)
),
INDEX('Active Hour''s Dump'!$D$3:$AH$337,
MATCH($C33,'Active Hour''s Dump'!$A$3:$A$337,0),
MATCH(CC$2,'Active Hour''s Dump'!$D$2:$AH$2,0)
))),"")</f>
        <v>WO</v>
      </c>
      <c r="CD33" s="54">
        <f>_xlfn.IFNA(IF(CD$3="Productivity",
INDEX('Productivity Dump'!$E$4:$AJ$500,
MATCH($A33,'Productivity Dump'!$A$4:$A$500,0),
MATCH(CD$2,'Productivity Dump'!$E$3:$AJ$3,0)
),
IF(CD$3="Attendance",
INDEX('Attendance Dump'!$E$2:$AI$400,
MATCH($A33,'Attendance Dump'!$B$2:$B$400,0),
MATCH(CD$2,'Attendance Dump'!$E$1:$AI$1,0)
),
INDEX('Active Hour''s Dump'!$D$3:$AH$337,
MATCH($C33,'Active Hour''s Dump'!$A$3:$A$337,0),
MATCH(CD$2,'Active Hour''s Dump'!$D$2:$AH$2,0)
))),"")</f>
        <v>1.9166666666666701</v>
      </c>
      <c r="CE33" s="13">
        <f>_xlfn.IFNA(IF(CE$3="Productivity",
INDEX('Productivity Dump'!$E$4:$AJ$500,
MATCH($A33,'Productivity Dump'!$A$4:$A$500,0),
MATCH(CE$2,'Productivity Dump'!$E$3:$AJ$3,0)
),
IF(CE$3="Attendance",
INDEX('Attendance Dump'!$E$2:$AI$400,
MATCH($A33,'Attendance Dump'!$B$2:$B$400,0),
MATCH(CE$2,'Attendance Dump'!$E$1:$AI$1,0)
),
INDEX('Active Hour''s Dump'!$D$3:$AH$337,
MATCH($C33,'Active Hour''s Dump'!$A$3:$A$337,0),
MATCH(CE$2,'Active Hour''s Dump'!$D$2:$AH$2,0)
))),"")</f>
        <v>621.16800000000001</v>
      </c>
      <c r="CF33" s="13" t="str">
        <f>_xlfn.IFNA(IF(CF$3="Productivity",
INDEX('Productivity Dump'!$E$4:$AJ$500,
MATCH($A33,'Productivity Dump'!$A$4:$A$500,0),
MATCH(CF$2,'Productivity Dump'!$E$3:$AJ$3,0)
),
IF(CF$3="Attendance",
INDEX('Attendance Dump'!$E$2:$AI$400,
MATCH($A33,'Attendance Dump'!$B$2:$B$400,0),
MATCH(CF$2,'Attendance Dump'!$E$1:$AI$1,0)
),
INDEX('Active Hour''s Dump'!$D$3:$AH$337,
MATCH($C33,'Active Hour''s Dump'!$A$3:$A$337,0),
MATCH(CF$2,'Active Hour''s Dump'!$D$2:$AH$2,0)
))),"")</f>
        <v>P</v>
      </c>
      <c r="CG33" s="54">
        <f>_xlfn.IFNA(IF(CG$3="Productivity",
INDEX('Productivity Dump'!$E$4:$AJ$500,
MATCH($A33,'Productivity Dump'!$A$4:$A$500,0),
MATCH(CG$2,'Productivity Dump'!$E$3:$AJ$3,0)
),
IF(CG$3="Attendance",
INDEX('Attendance Dump'!$E$2:$AI$400,
MATCH($A33,'Attendance Dump'!$B$2:$B$400,0),
MATCH(CG$2,'Attendance Dump'!$E$1:$AI$1,0)
),
INDEX('Active Hour''s Dump'!$D$3:$AH$337,
MATCH($C33,'Active Hour''s Dump'!$A$3:$A$337,0),
MATCH(CG$2,'Active Hour''s Dump'!$D$2:$AH$2,0)
))),"")</f>
        <v>3.0833333333333299</v>
      </c>
      <c r="CH33" s="13">
        <f>_xlfn.IFNA(IF(CH$3="Productivity",
INDEX('Productivity Dump'!$E$4:$AJ$500,
MATCH($A33,'Productivity Dump'!$A$4:$A$500,0),
MATCH(CH$2,'Productivity Dump'!$E$3:$AJ$3,0)
),
IF(CH$3="Attendance",
INDEX('Attendance Dump'!$E$2:$AI$400,
MATCH($A33,'Attendance Dump'!$B$2:$B$400,0),
MATCH(CH$2,'Attendance Dump'!$E$1:$AI$1,0)
),
INDEX('Active Hour''s Dump'!$D$3:$AH$337,
MATCH($C33,'Active Hour''s Dump'!$A$3:$A$337,0),
MATCH(CH$2,'Active Hour''s Dump'!$D$2:$AH$2,0)
))),"")</f>
        <v>1137.3530000000001</v>
      </c>
      <c r="CI33" s="13" t="str">
        <f>_xlfn.IFNA(IF(CI$3="Productivity",
INDEX('Productivity Dump'!$E$4:$AJ$500,
MATCH($A33,'Productivity Dump'!$A$4:$A$500,0),
MATCH(CI$2,'Productivity Dump'!$E$3:$AJ$3,0)
),
IF(CI$3="Attendance",
INDEX('Attendance Dump'!$E$2:$AI$400,
MATCH($A33,'Attendance Dump'!$B$2:$B$400,0),
MATCH(CI$2,'Attendance Dump'!$E$1:$AI$1,0)
),
INDEX('Active Hour''s Dump'!$D$3:$AH$337,
MATCH($C33,'Active Hour''s Dump'!$A$3:$A$337,0),
MATCH(CI$2,'Active Hour''s Dump'!$D$2:$AH$2,0)
))),"")</f>
        <v>P</v>
      </c>
      <c r="CJ33" s="54">
        <f>_xlfn.IFNA(IF(CJ$3="Productivity",
INDEX('Productivity Dump'!$E$4:$AJ$500,
MATCH($A33,'Productivity Dump'!$A$4:$A$500,0),
MATCH(CJ$2,'Productivity Dump'!$E$3:$AJ$3,0)
),
IF(CJ$3="Attendance",
INDEX('Attendance Dump'!$E$2:$AI$400,
MATCH($A33,'Attendance Dump'!$B$2:$B$400,0),
MATCH(CJ$2,'Attendance Dump'!$E$1:$AI$1,0)
),
INDEX('Active Hour''s Dump'!$D$3:$AH$337,
MATCH($C33,'Active Hour''s Dump'!$A$3:$A$337,0),
MATCH(CJ$2,'Active Hour''s Dump'!$D$2:$AH$2,0)
))),"")</f>
        <v>5</v>
      </c>
      <c r="CK33" s="13">
        <f>_xlfn.IFNA(IF(CK$3="Productivity",
INDEX('Productivity Dump'!$E$4:$AJ$500,
MATCH($A33,'Productivity Dump'!$A$4:$A$500,0),
MATCH(CK$2,'Productivity Dump'!$E$3:$AJ$3,0)
),
IF(CK$3="Attendance",
INDEX('Attendance Dump'!$E$2:$AI$400,
MATCH($A33,'Attendance Dump'!$B$2:$B$400,0),
MATCH(CK$2,'Attendance Dump'!$E$1:$AI$1,0)
),
INDEX('Active Hour''s Dump'!$D$3:$AH$337,
MATCH($C33,'Active Hour''s Dump'!$A$3:$A$337,0),
MATCH(CK$2,'Active Hour''s Dump'!$D$2:$AH$2,0)
))),"")</f>
        <v>917.79700000000014</v>
      </c>
      <c r="CL33" s="13" t="str">
        <f>_xlfn.IFNA(IF(CL$3="Productivity",
INDEX('Productivity Dump'!$E$4:$AJ$500,
MATCH($A33,'Productivity Dump'!$A$4:$A$500,0),
MATCH(CL$2,'Productivity Dump'!$E$3:$AJ$3,0)
),
IF(CL$3="Attendance",
INDEX('Attendance Dump'!$E$2:$AI$400,
MATCH($A33,'Attendance Dump'!$B$2:$B$400,0),
MATCH(CL$2,'Attendance Dump'!$E$1:$AI$1,0)
),
INDEX('Active Hour''s Dump'!$D$3:$AH$337,
MATCH($C33,'Active Hour''s Dump'!$A$3:$A$337,0),
MATCH(CL$2,'Active Hour''s Dump'!$D$2:$AH$2,0)
))),"")</f>
        <v>P</v>
      </c>
      <c r="CM33" s="54">
        <f>_xlfn.IFNA(IF(CM$3="Productivity",
INDEX('Productivity Dump'!$E$4:$AJ$500,
MATCH($A33,'Productivity Dump'!$A$4:$A$500,0),
MATCH(CM$2,'Productivity Dump'!$E$3:$AJ$3,0)
),
IF(CM$3="Attendance",
INDEX('Attendance Dump'!$E$2:$AI$400,
MATCH($A33,'Attendance Dump'!$B$2:$B$400,0),
MATCH(CM$2,'Attendance Dump'!$E$1:$AI$1,0)
),
INDEX('Active Hour''s Dump'!$D$3:$AH$337,
MATCH($C33,'Active Hour''s Dump'!$A$3:$A$337,0),
MATCH(CM$2,'Active Hour''s Dump'!$D$2:$AH$2,0)
))),"")</f>
        <v>5.25</v>
      </c>
      <c r="CN33" s="13">
        <f>_xlfn.IFNA(IF(CN$3="Productivity",
INDEX('Productivity Dump'!$E$4:$AJ$500,
MATCH($A33,'Productivity Dump'!$A$4:$A$500,0),
MATCH(CN$2,'Productivity Dump'!$E$3:$AJ$3,0)
),
IF(CN$3="Attendance",
INDEX('Attendance Dump'!$E$2:$AI$400,
MATCH($A33,'Attendance Dump'!$B$2:$B$400,0),
MATCH(CN$2,'Attendance Dump'!$E$1:$AI$1,0)
),
INDEX('Active Hour''s Dump'!$D$3:$AH$337,
MATCH($C33,'Active Hour''s Dump'!$A$3:$A$337,0),
MATCH(CN$2,'Active Hour''s Dump'!$D$2:$AH$2,0)
))),"")</f>
        <v>0</v>
      </c>
      <c r="CO33" s="13">
        <f>_xlfn.IFNA(IF(CO$3="Productivity",
INDEX('Productivity Dump'!$E$4:$AJ$500,
MATCH($A33,'Productivity Dump'!$A$4:$A$500,0),
MATCH(CO$2,'Productivity Dump'!$E$3:$AJ$3,0)
),
IF(CO$3="Attendance",
INDEX('Attendance Dump'!$E$2:$AI$400,
MATCH($A33,'Attendance Dump'!$B$2:$B$400,0),
MATCH(CO$2,'Attendance Dump'!$E$1:$AI$1,0)
),
INDEX('Active Hour''s Dump'!$D$3:$AH$337,
MATCH($C33,'Active Hour''s Dump'!$A$3:$A$337,0),
MATCH(CO$2,'Active Hour''s Dump'!$D$2:$AH$2,0)
))),"")</f>
        <v>0</v>
      </c>
      <c r="CP33" s="54">
        <f>_xlfn.IFNA(IF(CP$3="Productivity",
INDEX('Productivity Dump'!$E$4:$AJ$500,
MATCH($A33,'Productivity Dump'!$A$4:$A$500,0),
MATCH(CP$2,'Productivity Dump'!$E$3:$AJ$3,0)
),
IF(CP$3="Attendance",
INDEX('Attendance Dump'!$E$2:$AI$400,
MATCH($A33,'Attendance Dump'!$B$2:$B$400,0),
MATCH(CP$2,'Attendance Dump'!$E$1:$AI$1,0)
),
INDEX('Active Hour''s Dump'!$D$3:$AH$337,
MATCH($C33,'Active Hour''s Dump'!$A$3:$A$337,0),
MATCH(CP$2,'Active Hour''s Dump'!$D$2:$AH$2,0)
))),"")</f>
        <v>0</v>
      </c>
      <c r="CQ33" s="13">
        <f>_xlfn.IFNA(IF(CQ$3="Productivity",
INDEX('Productivity Dump'!$E$4:$AJ$500,
MATCH($A33,'Productivity Dump'!$A$4:$A$500,0),
MATCH(CQ$2,'Productivity Dump'!$E$3:$AJ$3,0)
),
IF(CQ$3="Attendance",
INDEX('Attendance Dump'!$E$2:$AI$400,
MATCH($A33,'Attendance Dump'!$B$2:$B$400,0),
MATCH(CQ$2,'Attendance Dump'!$E$1:$AI$1,0)
),
INDEX('Active Hour''s Dump'!$D$3:$AH$337,
MATCH($C33,'Active Hour''s Dump'!$A$3:$A$337,0),
MATCH(CQ$2,'Active Hour''s Dump'!$D$2:$AH$2,0)
))),"")</f>
        <v>0</v>
      </c>
      <c r="CR33" s="13">
        <f>_xlfn.IFNA(IF(CR$3="Productivity",
INDEX('Productivity Dump'!$E$4:$AJ$500,
MATCH($A33,'Productivity Dump'!$A$4:$A$500,0),
MATCH(CR$2,'Productivity Dump'!$E$3:$AJ$3,0)
),
IF(CR$3="Attendance",
INDEX('Attendance Dump'!$E$2:$AI$400,
MATCH($A33,'Attendance Dump'!$B$2:$B$400,0),
MATCH(CR$2,'Attendance Dump'!$E$1:$AI$1,0)
),
INDEX('Active Hour''s Dump'!$D$3:$AH$337,
MATCH($C33,'Active Hour''s Dump'!$A$3:$A$337,0),
MATCH(CR$2,'Active Hour''s Dump'!$D$2:$AH$2,0)
))),"")</f>
        <v>0</v>
      </c>
      <c r="CS33" s="54">
        <f>_xlfn.IFNA(IF(CS$3="Productivity",
INDEX('Productivity Dump'!$E$4:$AJ$500,
MATCH($A33,'Productivity Dump'!$A$4:$A$500,0),
MATCH(CS$2,'Productivity Dump'!$E$3:$AJ$3,0)
),
IF(CS$3="Attendance",
INDEX('Attendance Dump'!$E$2:$AI$400,
MATCH($A33,'Attendance Dump'!$B$2:$B$400,0),
MATCH(CS$2,'Attendance Dump'!$E$1:$AI$1,0)
),
INDEX('Active Hour''s Dump'!$D$3:$AH$337,
MATCH($C33,'Active Hour''s Dump'!$A$3:$A$337,0),
MATCH(CS$2,'Active Hour''s Dump'!$D$2:$AH$2,0)
))),"")</f>
        <v>0</v>
      </c>
      <c r="CT33" s="13">
        <f>_xlfn.IFNA(IF(CT$3="Productivity",
INDEX('Productivity Dump'!$E$4:$AJ$500,
MATCH($A33,'Productivity Dump'!$A$4:$A$500,0),
MATCH(CT$2,'Productivity Dump'!$E$3:$AJ$3,0)
),
IF(CT$3="Attendance",
INDEX('Attendance Dump'!$E$2:$AI$400,
MATCH($A33,'Attendance Dump'!$B$2:$B$400,0),
MATCH(CT$2,'Attendance Dump'!$E$1:$AI$1,0)
),
INDEX('Active Hour''s Dump'!$D$3:$AH$337,
MATCH($C33,'Active Hour''s Dump'!$A$3:$A$337,0),
MATCH(CT$2,'Active Hour''s Dump'!$D$2:$AH$2,0)
))),"")</f>
        <v>0</v>
      </c>
      <c r="CU33" s="13">
        <f>_xlfn.IFNA(IF(CU$3="Productivity",
INDEX('Productivity Dump'!$E$4:$AJ$500,
MATCH($A33,'Productivity Dump'!$A$4:$A$500,0),
MATCH(CU$2,'Productivity Dump'!$E$3:$AJ$3,0)
),
IF(CU$3="Attendance",
INDEX('Attendance Dump'!$E$2:$AI$400,
MATCH($A33,'Attendance Dump'!$B$2:$B$400,0),
MATCH(CU$2,'Attendance Dump'!$E$1:$AI$1,0)
),
INDEX('Active Hour''s Dump'!$D$3:$AH$337,
MATCH($C33,'Active Hour''s Dump'!$A$3:$A$337,0),
MATCH(CU$2,'Active Hour''s Dump'!$D$2:$AH$2,0)
))),"")</f>
        <v>0</v>
      </c>
      <c r="CV33" s="54">
        <f>_xlfn.IFNA(IF(CV$3="Productivity",
INDEX('Productivity Dump'!$E$4:$AJ$500,
MATCH($A33,'Productivity Dump'!$A$4:$A$500,0),
MATCH(CV$2,'Productivity Dump'!$E$3:$AJ$3,0)
),
IF(CV$3="Attendance",
INDEX('Attendance Dump'!$E$2:$AI$400,
MATCH($A33,'Attendance Dump'!$B$2:$B$400,0),
MATCH(CV$2,'Attendance Dump'!$E$1:$AI$1,0)
),
INDEX('Active Hour''s Dump'!$D$3:$AH$337,
MATCH($C33,'Active Hour''s Dump'!$A$3:$A$337,0),
MATCH(CV$2,'Active Hour''s Dump'!$D$2:$AH$2,0)
))),"")</f>
        <v>0</v>
      </c>
      <c r="CW33" s="13"/>
      <c r="CX33" s="13"/>
      <c r="CY33" s="54"/>
      <c r="DA33" s="57">
        <f t="shared" si="59"/>
        <v>98.416666666666643</v>
      </c>
      <c r="DB33" s="35">
        <f t="shared" si="63"/>
        <v>18631.975000000002</v>
      </c>
      <c r="DC33" s="35">
        <f t="shared" si="64"/>
        <v>0</v>
      </c>
      <c r="DD33" s="35">
        <f t="shared" ca="1" si="60"/>
        <v>0</v>
      </c>
      <c r="DF33" s="32" cm="1">
        <f t="array" ref="DF33">SUMPRODUCT(
    (MOD(COLUMN(H33:CV33) - COLUMN(H33), 3) = 0) *
    (H33:CV33 = 0) *
    (I33:CW33 = "P") *
    (COUNTIF(UKHoliday, H$2:CV$2) = 0)
)</f>
        <v>1</v>
      </c>
      <c r="DG33" s="33" cm="1">
        <f t="array" ref="DG33">SUMPRODUCT(
  (MOD(COLUMN(H33:CV33) - COLUMN(H33), 3) = 0) *
  (H33:CV33 &gt; 0) *
  (H33:CV33 &lt; 0.5 * IF(((WEEKDAY(H$2:CV$2, 2) = 1) + (WEEKDAY(H$2:CV$2, 2) = 6)), G33, F33)) *
  (I33:CW33 = "P") *
  (COUNTIF(UKHoliday, H$2:CV$2) = 0)
)</f>
        <v>0</v>
      </c>
      <c r="DH33" s="33" cm="1">
        <f t="array" ref="DH33">SUMPRODUCT(
  (MOD(COLUMN(H33:CV33) - COLUMN(H33), 3) = 0) *
  (H33:CV33 &gt; 0.5 * IF(((WEEKDAY(H$2:CV$2, 2) = 1) + (WEEKDAY(H$2:CV$2, 2) = 6)), $G33, $F33)) *
  (H33:CV33 &lt; 0.8 * IF(((WEEKDAY(H$2:CV$2, 2) = 1) + (WEEKDAY(H$2:CV$2, 2) = 6)), $G33, $F33)) *
  (I33:CW33 = "P") *
  (COUNTIF(UKHoliday, H$2:CV$2) = 0)
)</f>
        <v>0</v>
      </c>
      <c r="DI33" s="33" cm="1">
        <f t="array" ref="DI33">SUMPRODUCT(
  (MOD(COLUMN(H33:CV33) - COLUMN(H33), 3) = 0) *
  (H33:CV33 &gt; 0.8 * IF(((WEEKDAY(H$2:CV$2, 2) = 1) + (WEEKDAY(H$2:CV$2, 2) = 6)), $G33, $F33)) *
  (H33:CV33 &lt; 1 * IF(((WEEKDAY(H$2:CV$2, 2) = 1) + (WEEKDAY(H$2:CV$2, 2) = 6)), $G33, $F33)) *
  (I33:CW33 = "P") *
  (COUNTIF(UKHoliday, H$2:CV$2) = 0)
)</f>
        <v>6</v>
      </c>
    </row>
    <row r="34" spans="1:113" x14ac:dyDescent="0.3">
      <c r="A34" s="8" t="s">
        <v>21</v>
      </c>
      <c r="B34" s="8" t="s">
        <v>20</v>
      </c>
      <c r="C34" s="9" t="s">
        <v>593</v>
      </c>
      <c r="D34" s="62" t="s">
        <v>1058</v>
      </c>
      <c r="E34" s="35">
        <v>22000</v>
      </c>
      <c r="F34" s="35">
        <f t="shared" si="61"/>
        <v>1100</v>
      </c>
      <c r="G34" s="35">
        <f t="shared" si="62"/>
        <v>550</v>
      </c>
      <c r="H34" s="13">
        <f>_xlfn.IFNA(IF(H$3="Productivity",
INDEX('Productivity Dump'!$E$4:$AJ$500,
MATCH($A34,'Productivity Dump'!$A$4:$A$500,0),
MATCH(H$2,'Productivity Dump'!$E$3:$AJ$3,0)
),
IF(H$3="Attendance",
INDEX('Attendance Dump'!$E$2:$AI$400,
MATCH($A34,'Attendance Dump'!$B$2:$B$400,0),
MATCH(H$2,'Attendance Dump'!$E$1:$AI$1,0)
),
INDEX('Active Hour''s Dump'!$D$3:$AH$337,
MATCH($C34,'Active Hour''s Dump'!$A$3:$A$337,0),
MATCH(H$2,'Active Hour''s Dump'!$D$2:$AH$2,0)
))),"")</f>
        <v>1076.6249999999998</v>
      </c>
      <c r="I34" s="13" t="str">
        <f>_xlfn.IFNA(IF(I$3="Productivity",
INDEX('Productivity Dump'!$E$4:$AJ$500,
MATCH($A34,'Productivity Dump'!$A$4:$A$500,0),
MATCH(I$2,'Productivity Dump'!$E$3:$AJ$3,0)
),
IF(I$3="Attendance",
INDEX('Attendance Dump'!$E$2:$AI$400,
MATCH($A34,'Attendance Dump'!$B$2:$B$400,0),
MATCH(I$2,'Attendance Dump'!$E$1:$AI$1,0)
),
INDEX('Active Hour''s Dump'!$D$3:$AH$337,
MATCH($C34,'Active Hour''s Dump'!$A$3:$A$337,0),
MATCH(I$2,'Active Hour''s Dump'!$D$2:$AH$2,0)
))),"")</f>
        <v>P</v>
      </c>
      <c r="J34" s="54">
        <f>_xlfn.IFNA(IF(J$3="Productivity",
INDEX('Productivity Dump'!$E$4:$AJ$500,
MATCH($A34,'Productivity Dump'!$A$4:$A$500,0),
MATCH(J$2,'Productivity Dump'!$E$3:$AJ$3,0)
),
IF(J$3="Attendance",
INDEX('Attendance Dump'!$E$2:$AI$400,
MATCH($A34,'Attendance Dump'!$B$2:$B$400,0),
MATCH(J$2,'Attendance Dump'!$E$1:$AI$1,0)
),
INDEX('Active Hour''s Dump'!$D$3:$AH$337,
MATCH($C34,'Active Hour''s Dump'!$A$3:$A$337,0),
MATCH(J$2,'Active Hour''s Dump'!$D$2:$AH$2,0)
))),"")</f>
        <v>6.9166666666666696</v>
      </c>
      <c r="K34" s="13">
        <f>_xlfn.IFNA(IF(K$3="Productivity",
INDEX('Productivity Dump'!$E$4:$AJ$500,
MATCH($A34,'Productivity Dump'!$A$4:$A$500,0),
MATCH(K$2,'Productivity Dump'!$E$3:$AJ$3,0)
),
IF(K$3="Attendance",
INDEX('Attendance Dump'!$E$2:$AI$400,
MATCH($A34,'Attendance Dump'!$B$2:$B$400,0),
MATCH(K$2,'Attendance Dump'!$E$1:$AI$1,0)
),
INDEX('Active Hour''s Dump'!$D$3:$AH$337,
MATCH($C34,'Active Hour''s Dump'!$A$3:$A$337,0),
MATCH(K$2,'Active Hour''s Dump'!$D$2:$AH$2,0)
))),"")</f>
        <v>1583.1480000000001</v>
      </c>
      <c r="L34" s="13" t="str">
        <f>_xlfn.IFNA(IF(L$3="Productivity",
INDEX('Productivity Dump'!$E$4:$AJ$500,
MATCH($A34,'Productivity Dump'!$A$4:$A$500,0),
MATCH(L$2,'Productivity Dump'!$E$3:$AJ$3,0)
),
IF(L$3="Attendance",
INDEX('Attendance Dump'!$E$2:$AI$400,
MATCH($A34,'Attendance Dump'!$B$2:$B$400,0),
MATCH(L$2,'Attendance Dump'!$E$1:$AI$1,0)
),
INDEX('Active Hour''s Dump'!$D$3:$AH$337,
MATCH($C34,'Active Hour''s Dump'!$A$3:$A$337,0),
MATCH(L$2,'Active Hour''s Dump'!$D$2:$AH$2,0)
))),"")</f>
        <v>P</v>
      </c>
      <c r="M34" s="54">
        <f>_xlfn.IFNA(IF(M$3="Productivity",
INDEX('Productivity Dump'!$E$4:$AJ$500,
MATCH($A34,'Productivity Dump'!$A$4:$A$500,0),
MATCH(M$2,'Productivity Dump'!$E$3:$AJ$3,0)
),
IF(M$3="Attendance",
INDEX('Attendance Dump'!$E$2:$AI$400,
MATCH($A34,'Attendance Dump'!$B$2:$B$400,0),
MATCH(M$2,'Attendance Dump'!$E$1:$AI$1,0)
),
INDEX('Active Hour''s Dump'!$D$3:$AH$337,
MATCH($C34,'Active Hour''s Dump'!$A$3:$A$337,0),
MATCH(M$2,'Active Hour''s Dump'!$D$2:$AH$2,0)
))),"")</f>
        <v>8.6666666666666696</v>
      </c>
      <c r="N34" s="13">
        <f>_xlfn.IFNA(IF(N$3="Productivity",
INDEX('Productivity Dump'!$E$4:$AJ$500,
MATCH($A34,'Productivity Dump'!$A$4:$A$500,0),
MATCH(N$2,'Productivity Dump'!$E$3:$AJ$3,0)
),
IF(N$3="Attendance",
INDEX('Attendance Dump'!$E$2:$AI$400,
MATCH($A34,'Attendance Dump'!$B$2:$B$400,0),
MATCH(N$2,'Attendance Dump'!$E$1:$AI$1,0)
),
INDEX('Active Hour''s Dump'!$D$3:$AH$337,
MATCH($C34,'Active Hour''s Dump'!$A$3:$A$337,0),
MATCH(N$2,'Active Hour''s Dump'!$D$2:$AH$2,0)
))),"")</f>
        <v>1214.2279999999996</v>
      </c>
      <c r="O34" s="13" t="str">
        <f>_xlfn.IFNA(IF(O$3="Productivity",
INDEX('Productivity Dump'!$E$4:$AJ$500,
MATCH($A34,'Productivity Dump'!$A$4:$A$500,0),
MATCH(O$2,'Productivity Dump'!$E$3:$AJ$3,0)
),
IF(O$3="Attendance",
INDEX('Attendance Dump'!$E$2:$AI$400,
MATCH($A34,'Attendance Dump'!$B$2:$B$400,0),
MATCH(O$2,'Attendance Dump'!$E$1:$AI$1,0)
),
INDEX('Active Hour''s Dump'!$D$3:$AH$337,
MATCH($C34,'Active Hour''s Dump'!$A$3:$A$337,0),
MATCH(O$2,'Active Hour''s Dump'!$D$2:$AH$2,0)
))),"")</f>
        <v>P</v>
      </c>
      <c r="P34" s="54">
        <f>_xlfn.IFNA(IF(P$3="Productivity",
INDEX('Productivity Dump'!$E$4:$AJ$500,
MATCH($A34,'Productivity Dump'!$A$4:$A$500,0),
MATCH(P$2,'Productivity Dump'!$E$3:$AJ$3,0)
),
IF(P$3="Attendance",
INDEX('Attendance Dump'!$E$2:$AI$400,
MATCH($A34,'Attendance Dump'!$B$2:$B$400,0),
MATCH(P$2,'Attendance Dump'!$E$1:$AI$1,0)
),
INDEX('Active Hour''s Dump'!$D$3:$AH$337,
MATCH($C34,'Active Hour''s Dump'!$A$3:$A$337,0),
MATCH(P$2,'Active Hour''s Dump'!$D$2:$AH$2,0)
))),"")</f>
        <v>6.0833333333333304</v>
      </c>
      <c r="Q34" s="13">
        <f>_xlfn.IFNA(IF(Q$3="Productivity",
INDEX('Productivity Dump'!$E$4:$AJ$500,
MATCH($A34,'Productivity Dump'!$A$4:$A$500,0),
MATCH(Q$2,'Productivity Dump'!$E$3:$AJ$3,0)
),
IF(Q$3="Attendance",
INDEX('Attendance Dump'!$E$2:$AI$400,
MATCH($A34,'Attendance Dump'!$B$2:$B$400,0),
MATCH(Q$2,'Attendance Dump'!$E$1:$AI$1,0)
),
INDEX('Active Hour''s Dump'!$D$3:$AH$337,
MATCH($C34,'Active Hour''s Dump'!$A$3:$A$337,0),
MATCH(Q$2,'Active Hour''s Dump'!$D$2:$AH$2,0)
))),"")</f>
        <v>0</v>
      </c>
      <c r="R34" s="13" t="str">
        <f>_xlfn.IFNA(IF(R$3="Productivity",
INDEX('Productivity Dump'!$E$4:$AJ$500,
MATCH($A34,'Productivity Dump'!$A$4:$A$500,0),
MATCH(R$2,'Productivity Dump'!$E$3:$AJ$3,0)
),
IF(R$3="Attendance",
INDEX('Attendance Dump'!$E$2:$AI$400,
MATCH($A34,'Attendance Dump'!$B$2:$B$400,0),
MATCH(R$2,'Attendance Dump'!$E$1:$AI$1,0)
),
INDEX('Active Hour''s Dump'!$D$3:$AH$337,
MATCH($C34,'Active Hour''s Dump'!$A$3:$A$337,0),
MATCH(R$2,'Active Hour''s Dump'!$D$2:$AH$2,0)
))),"")</f>
        <v>WO</v>
      </c>
      <c r="S34" s="54">
        <f>_xlfn.IFNA(IF(S$3="Productivity",
INDEX('Productivity Dump'!$E$4:$AJ$500,
MATCH($A34,'Productivity Dump'!$A$4:$A$500,0),
MATCH(S$2,'Productivity Dump'!$E$3:$AJ$3,0)
),
IF(S$3="Attendance",
INDEX('Attendance Dump'!$E$2:$AI$400,
MATCH($A34,'Attendance Dump'!$B$2:$B$400,0),
MATCH(S$2,'Attendance Dump'!$E$1:$AI$1,0)
),
INDEX('Active Hour''s Dump'!$D$3:$AH$337,
MATCH($C34,'Active Hour''s Dump'!$A$3:$A$337,0),
MATCH(S$2,'Active Hour''s Dump'!$D$2:$AH$2,0)
))),"")</f>
        <v>0</v>
      </c>
      <c r="T34" s="13">
        <f>_xlfn.IFNA(IF(T$3="Productivity",
INDEX('Productivity Dump'!$E$4:$AJ$500,
MATCH($A34,'Productivity Dump'!$A$4:$A$500,0),
MATCH(T$2,'Productivity Dump'!$E$3:$AJ$3,0)
),
IF(T$3="Attendance",
INDEX('Attendance Dump'!$E$2:$AI$400,
MATCH($A34,'Attendance Dump'!$B$2:$B$400,0),
MATCH(T$2,'Attendance Dump'!$E$1:$AI$1,0)
),
INDEX('Active Hour''s Dump'!$D$3:$AH$337,
MATCH($C34,'Active Hour''s Dump'!$A$3:$A$337,0),
MATCH(T$2,'Active Hour''s Dump'!$D$2:$AH$2,0)
))),"")</f>
        <v>0</v>
      </c>
      <c r="U34" s="13" t="str">
        <f>_xlfn.IFNA(IF(U$3="Productivity",
INDEX('Productivity Dump'!$E$4:$AJ$500,
MATCH($A34,'Productivity Dump'!$A$4:$A$500,0),
MATCH(U$2,'Productivity Dump'!$E$3:$AJ$3,0)
),
IF(U$3="Attendance",
INDEX('Attendance Dump'!$E$2:$AI$400,
MATCH($A34,'Attendance Dump'!$B$2:$B$400,0),
MATCH(U$2,'Attendance Dump'!$E$1:$AI$1,0)
),
INDEX('Active Hour''s Dump'!$D$3:$AH$337,
MATCH($C34,'Active Hour''s Dump'!$A$3:$A$337,0),
MATCH(U$2,'Active Hour''s Dump'!$D$2:$AH$2,0)
))),"")</f>
        <v>SL-HLA1</v>
      </c>
      <c r="V34" s="54">
        <f>_xlfn.IFNA(IF(V$3="Productivity",
INDEX('Productivity Dump'!$E$4:$AJ$500,
MATCH($A34,'Productivity Dump'!$A$4:$A$500,0),
MATCH(V$2,'Productivity Dump'!$E$3:$AJ$3,0)
),
IF(V$3="Attendance",
INDEX('Attendance Dump'!$E$2:$AI$400,
MATCH($A34,'Attendance Dump'!$B$2:$B$400,0),
MATCH(V$2,'Attendance Dump'!$E$1:$AI$1,0)
),
INDEX('Active Hour''s Dump'!$D$3:$AH$337,
MATCH($C34,'Active Hour''s Dump'!$A$3:$A$337,0),
MATCH(V$2,'Active Hour''s Dump'!$D$2:$AH$2,0)
))),"")</f>
        <v>0</v>
      </c>
      <c r="W34" s="13">
        <f>_xlfn.IFNA(IF(W$3="Productivity",
INDEX('Productivity Dump'!$E$4:$AJ$500,
MATCH($A34,'Productivity Dump'!$A$4:$A$500,0),
MATCH(W$2,'Productivity Dump'!$E$3:$AJ$3,0)
),
IF(W$3="Attendance",
INDEX('Attendance Dump'!$E$2:$AI$400,
MATCH($A34,'Attendance Dump'!$B$2:$B$400,0),
MATCH(W$2,'Attendance Dump'!$E$1:$AI$1,0)
),
INDEX('Active Hour''s Dump'!$D$3:$AH$337,
MATCH($C34,'Active Hour''s Dump'!$A$3:$A$337,0),
MATCH(W$2,'Active Hour''s Dump'!$D$2:$AH$2,0)
))),"")</f>
        <v>410.15200000000004</v>
      </c>
      <c r="X34" s="13" t="str">
        <f>_xlfn.IFNA(IF(X$3="Productivity",
INDEX('Productivity Dump'!$E$4:$AJ$500,
MATCH($A34,'Productivity Dump'!$A$4:$A$500,0),
MATCH(X$2,'Productivity Dump'!$E$3:$AJ$3,0)
),
IF(X$3="Attendance",
INDEX('Attendance Dump'!$E$2:$AI$400,
MATCH($A34,'Attendance Dump'!$B$2:$B$400,0),
MATCH(X$2,'Attendance Dump'!$E$1:$AI$1,0)
),
INDEX('Active Hour''s Dump'!$D$3:$AH$337,
MATCH($C34,'Active Hour''s Dump'!$A$3:$A$337,0),
MATCH(X$2,'Active Hour''s Dump'!$D$2:$AH$2,0)
))),"")</f>
        <v>SL-HL</v>
      </c>
      <c r="Y34" s="54">
        <f>_xlfn.IFNA(IF(Y$3="Productivity",
INDEX('Productivity Dump'!$E$4:$AJ$500,
MATCH($A34,'Productivity Dump'!$A$4:$A$500,0),
MATCH(Y$2,'Productivity Dump'!$E$3:$AJ$3,0)
),
IF(Y$3="Attendance",
INDEX('Attendance Dump'!$E$2:$AI$400,
MATCH($A34,'Attendance Dump'!$B$2:$B$400,0),
MATCH(Y$2,'Attendance Dump'!$E$1:$AI$1,0)
),
INDEX('Active Hour''s Dump'!$D$3:$AH$337,
MATCH($C34,'Active Hour''s Dump'!$A$3:$A$337,0),
MATCH(Y$2,'Active Hour''s Dump'!$D$2:$AH$2,0)
))),"")</f>
        <v>3.3333333333333299</v>
      </c>
      <c r="Z34" s="13">
        <f>_xlfn.IFNA(IF(Z$3="Productivity",
INDEX('Productivity Dump'!$E$4:$AJ$500,
MATCH($A34,'Productivity Dump'!$A$4:$A$500,0),
MATCH(Z$2,'Productivity Dump'!$E$3:$AJ$3,0)
),
IF(Z$3="Attendance",
INDEX('Attendance Dump'!$E$2:$AI$400,
MATCH($A34,'Attendance Dump'!$B$2:$B$400,0),
MATCH(Z$2,'Attendance Dump'!$E$1:$AI$1,0)
),
INDEX('Active Hour''s Dump'!$D$3:$AH$337,
MATCH($C34,'Active Hour''s Dump'!$A$3:$A$337,0),
MATCH(Z$2,'Active Hour''s Dump'!$D$2:$AH$2,0)
))),"")</f>
        <v>1520.7360000000001</v>
      </c>
      <c r="AA34" s="13" t="str">
        <f>_xlfn.IFNA(IF(AA$3="Productivity",
INDEX('Productivity Dump'!$E$4:$AJ$500,
MATCH($A34,'Productivity Dump'!$A$4:$A$500,0),
MATCH(AA$2,'Productivity Dump'!$E$3:$AJ$3,0)
),
IF(AA$3="Attendance",
INDEX('Attendance Dump'!$E$2:$AI$400,
MATCH($A34,'Attendance Dump'!$B$2:$B$400,0),
MATCH(AA$2,'Attendance Dump'!$E$1:$AI$1,0)
),
INDEX('Active Hour''s Dump'!$D$3:$AH$337,
MATCH($C34,'Active Hour''s Dump'!$A$3:$A$337,0),
MATCH(AA$2,'Active Hour''s Dump'!$D$2:$AH$2,0)
))),"")</f>
        <v>P</v>
      </c>
      <c r="AB34" s="54">
        <f>_xlfn.IFNA(IF(AB$3="Productivity",
INDEX('Productivity Dump'!$E$4:$AJ$500,
MATCH($A34,'Productivity Dump'!$A$4:$A$500,0),
MATCH(AB$2,'Productivity Dump'!$E$3:$AJ$3,0)
),
IF(AB$3="Attendance",
INDEX('Attendance Dump'!$E$2:$AI$400,
MATCH($A34,'Attendance Dump'!$B$2:$B$400,0),
MATCH(AB$2,'Attendance Dump'!$E$1:$AI$1,0)
),
INDEX('Active Hour''s Dump'!$D$3:$AH$337,
MATCH($C34,'Active Hour''s Dump'!$A$3:$A$337,0),
MATCH(AB$2,'Active Hour''s Dump'!$D$2:$AH$2,0)
))),"")</f>
        <v>8.0833333333333304</v>
      </c>
      <c r="AC34" s="13">
        <f>_xlfn.IFNA(IF(AC$3="Productivity",
INDEX('Productivity Dump'!$E$4:$AJ$500,
MATCH($A34,'Productivity Dump'!$A$4:$A$500,0),
MATCH(AC$2,'Productivity Dump'!$E$3:$AJ$3,0)
),
IF(AC$3="Attendance",
INDEX('Attendance Dump'!$E$2:$AI$400,
MATCH($A34,'Attendance Dump'!$B$2:$B$400,0),
MATCH(AC$2,'Attendance Dump'!$E$1:$AI$1,0)
),
INDEX('Active Hour''s Dump'!$D$3:$AH$337,
MATCH($C34,'Active Hour''s Dump'!$A$3:$A$337,0),
MATCH(AC$2,'Active Hour''s Dump'!$D$2:$AH$2,0)
))),"")</f>
        <v>1506.8400000000001</v>
      </c>
      <c r="AD34" s="13" t="str">
        <f>_xlfn.IFNA(IF(AD$3="Productivity",
INDEX('Productivity Dump'!$E$4:$AJ$500,
MATCH($A34,'Productivity Dump'!$A$4:$A$500,0),
MATCH(AD$2,'Productivity Dump'!$E$3:$AJ$3,0)
),
IF(AD$3="Attendance",
INDEX('Attendance Dump'!$E$2:$AI$400,
MATCH($A34,'Attendance Dump'!$B$2:$B$400,0),
MATCH(AD$2,'Attendance Dump'!$E$1:$AI$1,0)
),
INDEX('Active Hour''s Dump'!$D$3:$AH$337,
MATCH($C34,'Active Hour''s Dump'!$A$3:$A$337,0),
MATCH(AD$2,'Active Hour''s Dump'!$D$2:$AH$2,0)
))),"")</f>
        <v>P</v>
      </c>
      <c r="AE34" s="54">
        <f>_xlfn.IFNA(IF(AE$3="Productivity",
INDEX('Productivity Dump'!$E$4:$AJ$500,
MATCH($A34,'Productivity Dump'!$A$4:$A$500,0),
MATCH(AE$2,'Productivity Dump'!$E$3:$AJ$3,0)
),
IF(AE$3="Attendance",
INDEX('Attendance Dump'!$E$2:$AI$400,
MATCH($A34,'Attendance Dump'!$B$2:$B$400,0),
MATCH(AE$2,'Attendance Dump'!$E$1:$AI$1,0)
),
INDEX('Active Hour''s Dump'!$D$3:$AH$337,
MATCH($C34,'Active Hour''s Dump'!$A$3:$A$337,0),
MATCH(AE$2,'Active Hour''s Dump'!$D$2:$AH$2,0)
))),"")</f>
        <v>9.0833333333333304</v>
      </c>
      <c r="AF34" s="13">
        <f>_xlfn.IFNA(IF(AF$3="Productivity",
INDEX('Productivity Dump'!$E$4:$AJ$500,
MATCH($A34,'Productivity Dump'!$A$4:$A$500,0),
MATCH(AF$2,'Productivity Dump'!$E$3:$AJ$3,0)
),
IF(AF$3="Attendance",
INDEX('Attendance Dump'!$E$2:$AI$400,
MATCH($A34,'Attendance Dump'!$B$2:$B$400,0),
MATCH(AF$2,'Attendance Dump'!$E$1:$AI$1,0)
),
INDEX('Active Hour''s Dump'!$D$3:$AH$337,
MATCH($C34,'Active Hour''s Dump'!$A$3:$A$337,0),
MATCH(AF$2,'Active Hour''s Dump'!$D$2:$AH$2,0)
))),"")</f>
        <v>1127.9059999999999</v>
      </c>
      <c r="AG34" s="13" t="str">
        <f>_xlfn.IFNA(IF(AG$3="Productivity",
INDEX('Productivity Dump'!$E$4:$AJ$500,
MATCH($A34,'Productivity Dump'!$A$4:$A$500,0),
MATCH(AG$2,'Productivity Dump'!$E$3:$AJ$3,0)
),
IF(AG$3="Attendance",
INDEX('Attendance Dump'!$E$2:$AI$400,
MATCH($A34,'Attendance Dump'!$B$2:$B$400,0),
MATCH(AG$2,'Attendance Dump'!$E$1:$AI$1,0)
),
INDEX('Active Hour''s Dump'!$D$3:$AH$337,
MATCH($C34,'Active Hour''s Dump'!$A$3:$A$337,0),
MATCH(AG$2,'Active Hour''s Dump'!$D$2:$AH$2,0)
))),"")</f>
        <v>P</v>
      </c>
      <c r="AH34" s="54">
        <f>_xlfn.IFNA(IF(AH$3="Productivity",
INDEX('Productivity Dump'!$E$4:$AJ$500,
MATCH($A34,'Productivity Dump'!$A$4:$A$500,0),
MATCH(AH$2,'Productivity Dump'!$E$3:$AJ$3,0)
),
IF(AH$3="Attendance",
INDEX('Attendance Dump'!$E$2:$AI$400,
MATCH($A34,'Attendance Dump'!$B$2:$B$400,0),
MATCH(AH$2,'Attendance Dump'!$E$1:$AI$1,0)
),
INDEX('Active Hour''s Dump'!$D$3:$AH$337,
MATCH($C34,'Active Hour''s Dump'!$A$3:$A$337,0),
MATCH(AH$2,'Active Hour''s Dump'!$D$2:$AH$2,0)
))),"")</f>
        <v>6.8333333333333304</v>
      </c>
      <c r="AI34" s="13">
        <f>_xlfn.IFNA(IF(AI$3="Productivity",
INDEX('Productivity Dump'!$E$4:$AJ$500,
MATCH($A34,'Productivity Dump'!$A$4:$A$500,0),
MATCH(AI$2,'Productivity Dump'!$E$3:$AJ$3,0)
),
IF(AI$3="Attendance",
INDEX('Attendance Dump'!$E$2:$AI$400,
MATCH($A34,'Attendance Dump'!$B$2:$B$400,0),
MATCH(AI$2,'Attendance Dump'!$E$1:$AI$1,0)
),
INDEX('Active Hour''s Dump'!$D$3:$AH$337,
MATCH($C34,'Active Hour''s Dump'!$A$3:$A$337,0),
MATCH(AI$2,'Active Hour''s Dump'!$D$2:$AH$2,0)
))),"")</f>
        <v>1007.3050000000001</v>
      </c>
      <c r="AJ34" s="13" t="str">
        <f>_xlfn.IFNA(IF(AJ$3="Productivity",
INDEX('Productivity Dump'!$E$4:$AJ$500,
MATCH($A34,'Productivity Dump'!$A$4:$A$500,0),
MATCH(AJ$2,'Productivity Dump'!$E$3:$AJ$3,0)
),
IF(AJ$3="Attendance",
INDEX('Attendance Dump'!$E$2:$AI$400,
MATCH($A34,'Attendance Dump'!$B$2:$B$400,0),
MATCH(AJ$2,'Attendance Dump'!$E$1:$AI$1,0)
),
INDEX('Active Hour''s Dump'!$D$3:$AH$337,
MATCH($C34,'Active Hour''s Dump'!$A$3:$A$337,0),
MATCH(AJ$2,'Active Hour''s Dump'!$D$2:$AH$2,0)
))),"")</f>
        <v>P</v>
      </c>
      <c r="AK34" s="54">
        <f>_xlfn.IFNA(IF(AK$3="Productivity",
INDEX('Productivity Dump'!$E$4:$AJ$500,
MATCH($A34,'Productivity Dump'!$A$4:$A$500,0),
MATCH(AK$2,'Productivity Dump'!$E$3:$AJ$3,0)
),
IF(AK$3="Attendance",
INDEX('Attendance Dump'!$E$2:$AI$400,
MATCH($A34,'Attendance Dump'!$B$2:$B$400,0),
MATCH(AK$2,'Attendance Dump'!$E$1:$AI$1,0)
),
INDEX('Active Hour''s Dump'!$D$3:$AH$337,
MATCH($C34,'Active Hour''s Dump'!$A$3:$A$337,0),
MATCH(AK$2,'Active Hour''s Dump'!$D$2:$AH$2,0)
))),"")</f>
        <v>7.8333333333333304</v>
      </c>
      <c r="AL34" s="13">
        <f>_xlfn.IFNA(IF(AL$3="Productivity",
INDEX('Productivity Dump'!$E$4:$AJ$500,
MATCH($A34,'Productivity Dump'!$A$4:$A$500,0),
MATCH(AL$2,'Productivity Dump'!$E$3:$AJ$3,0)
),
IF(AL$3="Attendance",
INDEX('Attendance Dump'!$E$2:$AI$400,
MATCH($A34,'Attendance Dump'!$B$2:$B$400,0),
MATCH(AL$2,'Attendance Dump'!$E$1:$AI$1,0)
),
INDEX('Active Hour''s Dump'!$D$3:$AH$337,
MATCH($C34,'Active Hour''s Dump'!$A$3:$A$337,0),
MATCH(AL$2,'Active Hour''s Dump'!$D$2:$AH$2,0)
))),"")</f>
        <v>296.10699999999997</v>
      </c>
      <c r="AM34" s="13" t="str">
        <f>_xlfn.IFNA(IF(AM$3="Productivity",
INDEX('Productivity Dump'!$E$4:$AJ$500,
MATCH($A34,'Productivity Dump'!$A$4:$A$500,0),
MATCH(AM$2,'Productivity Dump'!$E$3:$AJ$3,0)
),
IF(AM$3="Attendance",
INDEX('Attendance Dump'!$E$2:$AI$400,
MATCH($A34,'Attendance Dump'!$B$2:$B$400,0),
MATCH(AM$2,'Attendance Dump'!$E$1:$AI$1,0)
),
INDEX('Active Hour''s Dump'!$D$3:$AH$337,
MATCH($C34,'Active Hour''s Dump'!$A$3:$A$337,0),
MATCH(AM$2,'Active Hour''s Dump'!$D$2:$AH$2,0)
))),"")</f>
        <v>WO</v>
      </c>
      <c r="AN34" s="54">
        <f>_xlfn.IFNA(IF(AN$3="Productivity",
INDEX('Productivity Dump'!$E$4:$AJ$500,
MATCH($A34,'Productivity Dump'!$A$4:$A$500,0),
MATCH(AN$2,'Productivity Dump'!$E$3:$AJ$3,0)
),
IF(AN$3="Attendance",
INDEX('Attendance Dump'!$E$2:$AI$400,
MATCH($A34,'Attendance Dump'!$B$2:$B$400,0),
MATCH(AN$2,'Attendance Dump'!$E$1:$AI$1,0)
),
INDEX('Active Hour''s Dump'!$D$3:$AH$337,
MATCH($C34,'Active Hour''s Dump'!$A$3:$A$337,0),
MATCH(AN$2,'Active Hour''s Dump'!$D$2:$AH$2,0)
))),"")</f>
        <v>1.75</v>
      </c>
      <c r="AO34" s="13">
        <f>_xlfn.IFNA(IF(AO$3="Productivity",
INDEX('Productivity Dump'!$E$4:$AJ$500,
MATCH($A34,'Productivity Dump'!$A$4:$A$500,0),
MATCH(AO$2,'Productivity Dump'!$E$3:$AJ$3,0)
),
IF(AO$3="Attendance",
INDEX('Attendance Dump'!$E$2:$AI$400,
MATCH($A34,'Attendance Dump'!$B$2:$B$400,0),
MATCH(AO$2,'Attendance Dump'!$E$1:$AI$1,0)
),
INDEX('Active Hour''s Dump'!$D$3:$AH$337,
MATCH($C34,'Active Hour''s Dump'!$A$3:$A$337,0),
MATCH(AO$2,'Active Hour''s Dump'!$D$2:$AH$2,0)
))),"")</f>
        <v>570.56799999999998</v>
      </c>
      <c r="AP34" s="13" t="str">
        <f>_xlfn.IFNA(IF(AP$3="Productivity",
INDEX('Productivity Dump'!$E$4:$AJ$500,
MATCH($A34,'Productivity Dump'!$A$4:$A$500,0),
MATCH(AP$2,'Productivity Dump'!$E$3:$AJ$3,0)
),
IF(AP$3="Attendance",
INDEX('Attendance Dump'!$E$2:$AI$400,
MATCH($A34,'Attendance Dump'!$B$2:$B$400,0),
MATCH(AP$2,'Attendance Dump'!$E$1:$AI$1,0)
),
INDEX('Active Hour''s Dump'!$D$3:$AH$337,
MATCH($C34,'Active Hour''s Dump'!$A$3:$A$337,0),
MATCH(AP$2,'Active Hour''s Dump'!$D$2:$AH$2,0)
))),"")</f>
        <v>P</v>
      </c>
      <c r="AQ34" s="54">
        <f>_xlfn.IFNA(IF(AQ$3="Productivity",
INDEX('Productivity Dump'!$E$4:$AJ$500,
MATCH($A34,'Productivity Dump'!$A$4:$A$500,0),
MATCH(AQ$2,'Productivity Dump'!$E$3:$AJ$3,0)
),
IF(AQ$3="Attendance",
INDEX('Attendance Dump'!$E$2:$AI$400,
MATCH($A34,'Attendance Dump'!$B$2:$B$400,0),
MATCH(AQ$2,'Attendance Dump'!$E$1:$AI$1,0)
),
INDEX('Active Hour''s Dump'!$D$3:$AH$337,
MATCH($C34,'Active Hour''s Dump'!$A$3:$A$337,0),
MATCH(AQ$2,'Active Hour''s Dump'!$D$2:$AH$2,0)
))),"")</f>
        <v>3</v>
      </c>
      <c r="AR34" s="13">
        <f>_xlfn.IFNA(IF(AR$3="Productivity",
INDEX('Productivity Dump'!$E$4:$AJ$500,
MATCH($A34,'Productivity Dump'!$A$4:$A$500,0),
MATCH(AR$2,'Productivity Dump'!$E$3:$AJ$3,0)
),
IF(AR$3="Attendance",
INDEX('Attendance Dump'!$E$2:$AI$400,
MATCH($A34,'Attendance Dump'!$B$2:$B$400,0),
MATCH(AR$2,'Attendance Dump'!$E$1:$AI$1,0)
),
INDEX('Active Hour''s Dump'!$D$3:$AH$337,
MATCH($C34,'Active Hour''s Dump'!$A$3:$A$337,0),
MATCH(AR$2,'Active Hour''s Dump'!$D$2:$AH$2,0)
))),"")</f>
        <v>1549.7809999999997</v>
      </c>
      <c r="AS34" s="13" t="str">
        <f>_xlfn.IFNA(IF(AS$3="Productivity",
INDEX('Productivity Dump'!$E$4:$AJ$500,
MATCH($A34,'Productivity Dump'!$A$4:$A$500,0),
MATCH(AS$2,'Productivity Dump'!$E$3:$AJ$3,0)
),
IF(AS$3="Attendance",
INDEX('Attendance Dump'!$E$2:$AI$400,
MATCH($A34,'Attendance Dump'!$B$2:$B$400,0),
MATCH(AS$2,'Attendance Dump'!$E$1:$AI$1,0)
),
INDEX('Active Hour''s Dump'!$D$3:$AH$337,
MATCH($C34,'Active Hour''s Dump'!$A$3:$A$337,0),
MATCH(AS$2,'Active Hour''s Dump'!$D$2:$AH$2,0)
))),"")</f>
        <v>P</v>
      </c>
      <c r="AT34" s="54">
        <f>_xlfn.IFNA(IF(AT$3="Productivity",
INDEX('Productivity Dump'!$E$4:$AJ$500,
MATCH($A34,'Productivity Dump'!$A$4:$A$500,0),
MATCH(AT$2,'Productivity Dump'!$E$3:$AJ$3,0)
),
IF(AT$3="Attendance",
INDEX('Attendance Dump'!$E$2:$AI$400,
MATCH($A34,'Attendance Dump'!$B$2:$B$400,0),
MATCH(AT$2,'Attendance Dump'!$E$1:$AI$1,0)
),
INDEX('Active Hour''s Dump'!$D$3:$AH$337,
MATCH($C34,'Active Hour''s Dump'!$A$3:$A$337,0),
MATCH(AT$2,'Active Hour''s Dump'!$D$2:$AH$2,0)
))),"")</f>
        <v>9.0833333333333304</v>
      </c>
      <c r="AU34" s="13">
        <f>_xlfn.IFNA(IF(AU$3="Productivity",
INDEX('Productivity Dump'!$E$4:$AJ$500,
MATCH($A34,'Productivity Dump'!$A$4:$A$500,0),
MATCH(AU$2,'Productivity Dump'!$E$3:$AJ$3,0)
),
IF(AU$3="Attendance",
INDEX('Attendance Dump'!$E$2:$AI$400,
MATCH($A34,'Attendance Dump'!$B$2:$B$400,0),
MATCH(AU$2,'Attendance Dump'!$E$1:$AI$1,0)
),
INDEX('Active Hour''s Dump'!$D$3:$AH$337,
MATCH($C34,'Active Hour''s Dump'!$A$3:$A$337,0),
MATCH(AU$2,'Active Hour''s Dump'!$D$2:$AH$2,0)
))),"")</f>
        <v>1510.4870000000008</v>
      </c>
      <c r="AV34" s="13" t="str">
        <f>_xlfn.IFNA(IF(AV$3="Productivity",
INDEX('Productivity Dump'!$E$4:$AJ$500,
MATCH($A34,'Productivity Dump'!$A$4:$A$500,0),
MATCH(AV$2,'Productivity Dump'!$E$3:$AJ$3,0)
),
IF(AV$3="Attendance",
INDEX('Attendance Dump'!$E$2:$AI$400,
MATCH($A34,'Attendance Dump'!$B$2:$B$400,0),
MATCH(AV$2,'Attendance Dump'!$E$1:$AI$1,0)
),
INDEX('Active Hour''s Dump'!$D$3:$AH$337,
MATCH($C34,'Active Hour''s Dump'!$A$3:$A$337,0),
MATCH(AV$2,'Active Hour''s Dump'!$D$2:$AH$2,0)
))),"")</f>
        <v>P</v>
      </c>
      <c r="AW34" s="54">
        <f>_xlfn.IFNA(IF(AW$3="Productivity",
INDEX('Productivity Dump'!$E$4:$AJ$500,
MATCH($A34,'Productivity Dump'!$A$4:$A$500,0),
MATCH(AW$2,'Productivity Dump'!$E$3:$AJ$3,0)
),
IF(AW$3="Attendance",
INDEX('Attendance Dump'!$E$2:$AI$400,
MATCH($A34,'Attendance Dump'!$B$2:$B$400,0),
MATCH(AW$2,'Attendance Dump'!$E$1:$AI$1,0)
),
INDEX('Active Hour''s Dump'!$D$3:$AH$337,
MATCH($C34,'Active Hour''s Dump'!$A$3:$A$337,0),
MATCH(AW$2,'Active Hour''s Dump'!$D$2:$AH$2,0)
))),"")</f>
        <v>8</v>
      </c>
      <c r="AX34" s="13">
        <f>_xlfn.IFNA(IF(AX$3="Productivity",
INDEX('Productivity Dump'!$E$4:$AJ$500,
MATCH($A34,'Productivity Dump'!$A$4:$A$500,0),
MATCH(AX$2,'Productivity Dump'!$E$3:$AJ$3,0)
),
IF(AX$3="Attendance",
INDEX('Attendance Dump'!$E$2:$AI$400,
MATCH($A34,'Attendance Dump'!$B$2:$B$400,0),
MATCH(AX$2,'Attendance Dump'!$E$1:$AI$1,0)
),
INDEX('Active Hour''s Dump'!$D$3:$AH$337,
MATCH($C34,'Active Hour''s Dump'!$A$3:$A$337,0),
MATCH(AX$2,'Active Hour''s Dump'!$D$2:$AH$2,0)
))),"")</f>
        <v>1318.3930000000005</v>
      </c>
      <c r="AY34" s="13" t="str">
        <f>_xlfn.IFNA(IF(AY$3="Productivity",
INDEX('Productivity Dump'!$E$4:$AJ$500,
MATCH($A34,'Productivity Dump'!$A$4:$A$500,0),
MATCH(AY$2,'Productivity Dump'!$E$3:$AJ$3,0)
),
IF(AY$3="Attendance",
INDEX('Attendance Dump'!$E$2:$AI$400,
MATCH($A34,'Attendance Dump'!$B$2:$B$400,0),
MATCH(AY$2,'Attendance Dump'!$E$1:$AI$1,0)
),
INDEX('Active Hour''s Dump'!$D$3:$AH$337,
MATCH($C34,'Active Hour''s Dump'!$A$3:$A$337,0),
MATCH(AY$2,'Active Hour''s Dump'!$D$2:$AH$2,0)
))),"")</f>
        <v>P</v>
      </c>
      <c r="AZ34" s="54">
        <f>_xlfn.IFNA(IF(AZ$3="Productivity",
INDEX('Productivity Dump'!$E$4:$AJ$500,
MATCH($A34,'Productivity Dump'!$A$4:$A$500,0),
MATCH(AZ$2,'Productivity Dump'!$E$3:$AJ$3,0)
),
IF(AZ$3="Attendance",
INDEX('Attendance Dump'!$E$2:$AI$400,
MATCH($A34,'Attendance Dump'!$B$2:$B$400,0),
MATCH(AZ$2,'Attendance Dump'!$E$1:$AI$1,0)
),
INDEX('Active Hour''s Dump'!$D$3:$AH$337,
MATCH($C34,'Active Hour''s Dump'!$A$3:$A$337,0),
MATCH(AZ$2,'Active Hour''s Dump'!$D$2:$AH$2,0)
))),"")</f>
        <v>7.75</v>
      </c>
      <c r="BA34" s="13">
        <f>_xlfn.IFNA(IF(BA$3="Productivity",
INDEX('Productivity Dump'!$E$4:$AJ$500,
MATCH($A34,'Productivity Dump'!$A$4:$A$500,0),
MATCH(BA$2,'Productivity Dump'!$E$3:$AJ$3,0)
),
IF(BA$3="Attendance",
INDEX('Attendance Dump'!$E$2:$AI$400,
MATCH($A34,'Attendance Dump'!$B$2:$B$400,0),
MATCH(BA$2,'Attendance Dump'!$E$1:$AI$1,0)
),
INDEX('Active Hour''s Dump'!$D$3:$AH$337,
MATCH($C34,'Active Hour''s Dump'!$A$3:$A$337,0),
MATCH(BA$2,'Active Hour''s Dump'!$D$2:$AH$2,0)
))),"")</f>
        <v>1451.4020000000005</v>
      </c>
      <c r="BB34" s="13" t="str">
        <f>_xlfn.IFNA(IF(BB$3="Productivity",
INDEX('Productivity Dump'!$E$4:$AJ$500,
MATCH($A34,'Productivity Dump'!$A$4:$A$500,0),
MATCH(BB$2,'Productivity Dump'!$E$3:$AJ$3,0)
),
IF(BB$3="Attendance",
INDEX('Attendance Dump'!$E$2:$AI$400,
MATCH($A34,'Attendance Dump'!$B$2:$B$400,0),
MATCH(BB$2,'Attendance Dump'!$E$1:$AI$1,0)
),
INDEX('Active Hour''s Dump'!$D$3:$AH$337,
MATCH($C34,'Active Hour''s Dump'!$A$3:$A$337,0),
MATCH(BB$2,'Active Hour''s Dump'!$D$2:$AH$2,0)
))),"")</f>
        <v>P</v>
      </c>
      <c r="BC34" s="54">
        <f>_xlfn.IFNA(IF(BC$3="Productivity",
INDEX('Productivity Dump'!$E$4:$AJ$500,
MATCH($A34,'Productivity Dump'!$A$4:$A$500,0),
MATCH(BC$2,'Productivity Dump'!$E$3:$AJ$3,0)
),
IF(BC$3="Attendance",
INDEX('Attendance Dump'!$E$2:$AI$400,
MATCH($A34,'Attendance Dump'!$B$2:$B$400,0),
MATCH(BC$2,'Attendance Dump'!$E$1:$AI$1,0)
),
INDEX('Active Hour''s Dump'!$D$3:$AH$337,
MATCH($C34,'Active Hour''s Dump'!$A$3:$A$337,0),
MATCH(BC$2,'Active Hour''s Dump'!$D$2:$AH$2,0)
))),"")</f>
        <v>7.8333333333333304</v>
      </c>
      <c r="BD34" s="13">
        <f>_xlfn.IFNA(IF(BD$3="Productivity",
INDEX('Productivity Dump'!$E$4:$AJ$500,
MATCH($A34,'Productivity Dump'!$A$4:$A$500,0),
MATCH(BD$2,'Productivity Dump'!$E$3:$AJ$3,0)
),
IF(BD$3="Attendance",
INDEX('Attendance Dump'!$E$2:$AI$400,
MATCH($A34,'Attendance Dump'!$B$2:$B$400,0),
MATCH(BD$2,'Attendance Dump'!$E$1:$AI$1,0)
),
INDEX('Active Hour''s Dump'!$D$3:$AH$337,
MATCH($C34,'Active Hour''s Dump'!$A$3:$A$337,0),
MATCH(BD$2,'Active Hour''s Dump'!$D$2:$AH$2,0)
))),"")</f>
        <v>756.01400000000001</v>
      </c>
      <c r="BE34" s="13" t="str">
        <f>_xlfn.IFNA(IF(BE$3="Productivity",
INDEX('Productivity Dump'!$E$4:$AJ$500,
MATCH($A34,'Productivity Dump'!$A$4:$A$500,0),
MATCH(BE$2,'Productivity Dump'!$E$3:$AJ$3,0)
),
IF(BE$3="Attendance",
INDEX('Attendance Dump'!$E$2:$AI$400,
MATCH($A34,'Attendance Dump'!$B$2:$B$400,0),
MATCH(BE$2,'Attendance Dump'!$E$1:$AI$1,0)
),
INDEX('Active Hour''s Dump'!$D$3:$AH$337,
MATCH($C34,'Active Hour''s Dump'!$A$3:$A$337,0),
MATCH(BE$2,'Active Hour''s Dump'!$D$2:$AH$2,0)
))),"")</f>
        <v>P</v>
      </c>
      <c r="BF34" s="54">
        <f>_xlfn.IFNA(IF(BF$3="Productivity",
INDEX('Productivity Dump'!$E$4:$AJ$500,
MATCH($A34,'Productivity Dump'!$A$4:$A$500,0),
MATCH(BF$2,'Productivity Dump'!$E$3:$AJ$3,0)
),
IF(BF$3="Attendance",
INDEX('Attendance Dump'!$E$2:$AI$400,
MATCH($A34,'Attendance Dump'!$B$2:$B$400,0),
MATCH(BF$2,'Attendance Dump'!$E$1:$AI$1,0)
),
INDEX('Active Hour''s Dump'!$D$3:$AH$337,
MATCH($C34,'Active Hour''s Dump'!$A$3:$A$337,0),
MATCH(BF$2,'Active Hour''s Dump'!$D$2:$AH$2,0)
))),"")</f>
        <v>4.5</v>
      </c>
      <c r="BG34" s="13">
        <f>_xlfn.IFNA(IF(BG$3="Productivity",
INDEX('Productivity Dump'!$E$4:$AJ$500,
MATCH($A34,'Productivity Dump'!$A$4:$A$500,0),
MATCH(BG$2,'Productivity Dump'!$E$3:$AJ$3,0)
),
IF(BG$3="Attendance",
INDEX('Attendance Dump'!$E$2:$AI$400,
MATCH($A34,'Attendance Dump'!$B$2:$B$400,0),
MATCH(BG$2,'Attendance Dump'!$E$1:$AI$1,0)
),
INDEX('Active Hour''s Dump'!$D$3:$AH$337,
MATCH($C34,'Active Hour''s Dump'!$A$3:$A$337,0),
MATCH(BG$2,'Active Hour''s Dump'!$D$2:$AH$2,0)
))),"")</f>
        <v>828.95500000000015</v>
      </c>
      <c r="BH34" s="13" t="str">
        <f>_xlfn.IFNA(IF(BH$3="Productivity",
INDEX('Productivity Dump'!$E$4:$AJ$500,
MATCH($A34,'Productivity Dump'!$A$4:$A$500,0),
MATCH(BH$2,'Productivity Dump'!$E$3:$AJ$3,0)
),
IF(BH$3="Attendance",
INDEX('Attendance Dump'!$E$2:$AI$400,
MATCH($A34,'Attendance Dump'!$B$2:$B$400,0),
MATCH(BH$2,'Attendance Dump'!$E$1:$AI$1,0)
),
INDEX('Active Hour''s Dump'!$D$3:$AH$337,
MATCH($C34,'Active Hour''s Dump'!$A$3:$A$337,0),
MATCH(BH$2,'Active Hour''s Dump'!$D$2:$AH$2,0)
))),"")</f>
        <v>WO</v>
      </c>
      <c r="BI34" s="54">
        <f>_xlfn.IFNA(IF(BI$3="Productivity",
INDEX('Productivity Dump'!$E$4:$AJ$500,
MATCH($A34,'Productivity Dump'!$A$4:$A$500,0),
MATCH(BI$2,'Productivity Dump'!$E$3:$AJ$3,0)
),
IF(BI$3="Attendance",
INDEX('Attendance Dump'!$E$2:$AI$400,
MATCH($A34,'Attendance Dump'!$B$2:$B$400,0),
MATCH(BI$2,'Attendance Dump'!$E$1:$AI$1,0)
),
INDEX('Active Hour''s Dump'!$D$3:$AH$337,
MATCH($C34,'Active Hour''s Dump'!$A$3:$A$337,0),
MATCH(BI$2,'Active Hour''s Dump'!$D$2:$AH$2,0)
))),"")</f>
        <v>3.5833333333333299</v>
      </c>
      <c r="BJ34" s="13">
        <f>_xlfn.IFNA(IF(BJ$3="Productivity",
INDEX('Productivity Dump'!$E$4:$AJ$500,
MATCH($A34,'Productivity Dump'!$A$4:$A$500,0),
MATCH(BJ$2,'Productivity Dump'!$E$3:$AJ$3,0)
),
IF(BJ$3="Attendance",
INDEX('Attendance Dump'!$E$2:$AI$400,
MATCH($A34,'Attendance Dump'!$B$2:$B$400,0),
MATCH(BJ$2,'Attendance Dump'!$E$1:$AI$1,0)
),
INDEX('Active Hour''s Dump'!$D$3:$AH$337,
MATCH($C34,'Active Hour''s Dump'!$A$3:$A$337,0),
MATCH(BJ$2,'Active Hour''s Dump'!$D$2:$AH$2,0)
))),"")</f>
        <v>921.28999999999974</v>
      </c>
      <c r="BK34" s="13" t="str">
        <f>_xlfn.IFNA(IF(BK$3="Productivity",
INDEX('Productivity Dump'!$E$4:$AJ$500,
MATCH($A34,'Productivity Dump'!$A$4:$A$500,0),
MATCH(BK$2,'Productivity Dump'!$E$3:$AJ$3,0)
),
IF(BK$3="Attendance",
INDEX('Attendance Dump'!$E$2:$AI$400,
MATCH($A34,'Attendance Dump'!$B$2:$B$400,0),
MATCH(BK$2,'Attendance Dump'!$E$1:$AI$1,0)
),
INDEX('Active Hour''s Dump'!$D$3:$AH$337,
MATCH($C34,'Active Hour''s Dump'!$A$3:$A$337,0),
MATCH(BK$2,'Active Hour''s Dump'!$D$2:$AH$2,0)
))),"")</f>
        <v>P</v>
      </c>
      <c r="BL34" s="54">
        <f>_xlfn.IFNA(IF(BL$3="Productivity",
INDEX('Productivity Dump'!$E$4:$AJ$500,
MATCH($A34,'Productivity Dump'!$A$4:$A$500,0),
MATCH(BL$2,'Productivity Dump'!$E$3:$AJ$3,0)
),
IF(BL$3="Attendance",
INDEX('Attendance Dump'!$E$2:$AI$400,
MATCH($A34,'Attendance Dump'!$B$2:$B$400,0),
MATCH(BL$2,'Attendance Dump'!$E$1:$AI$1,0)
),
INDEX('Active Hour''s Dump'!$D$3:$AH$337,
MATCH($C34,'Active Hour''s Dump'!$A$3:$A$337,0),
MATCH(BL$2,'Active Hour''s Dump'!$D$2:$AH$2,0)
))),"")</f>
        <v>4.9166666666666696</v>
      </c>
      <c r="BM34" s="13">
        <f>_xlfn.IFNA(IF(BM$3="Productivity",
INDEX('Productivity Dump'!$E$4:$AJ$500,
MATCH($A34,'Productivity Dump'!$A$4:$A$500,0),
MATCH(BM$2,'Productivity Dump'!$E$3:$AJ$3,0)
),
IF(BM$3="Attendance",
INDEX('Attendance Dump'!$E$2:$AI$400,
MATCH($A34,'Attendance Dump'!$B$2:$B$400,0),
MATCH(BM$2,'Attendance Dump'!$E$1:$AI$1,0)
),
INDEX('Active Hour''s Dump'!$D$3:$AH$337,
MATCH($C34,'Active Hour''s Dump'!$A$3:$A$337,0),
MATCH(BM$2,'Active Hour''s Dump'!$D$2:$AH$2,0)
))),"")</f>
        <v>1043.4290000000001</v>
      </c>
      <c r="BN34" s="13" t="str">
        <f>_xlfn.IFNA(IF(BN$3="Productivity",
INDEX('Productivity Dump'!$E$4:$AJ$500,
MATCH($A34,'Productivity Dump'!$A$4:$A$500,0),
MATCH(BN$2,'Productivity Dump'!$E$3:$AJ$3,0)
),
IF(BN$3="Attendance",
INDEX('Attendance Dump'!$E$2:$AI$400,
MATCH($A34,'Attendance Dump'!$B$2:$B$400,0),
MATCH(BN$2,'Attendance Dump'!$E$1:$AI$1,0)
),
INDEX('Active Hour''s Dump'!$D$3:$AH$337,
MATCH($C34,'Active Hour''s Dump'!$A$3:$A$337,0),
MATCH(BN$2,'Active Hour''s Dump'!$D$2:$AH$2,0)
))),"")</f>
        <v>P</v>
      </c>
      <c r="BO34" s="54">
        <f>_xlfn.IFNA(IF(BO$3="Productivity",
INDEX('Productivity Dump'!$E$4:$AJ$500,
MATCH($A34,'Productivity Dump'!$A$4:$A$500,0),
MATCH(BO$2,'Productivity Dump'!$E$3:$AJ$3,0)
),
IF(BO$3="Attendance",
INDEX('Attendance Dump'!$E$2:$AI$400,
MATCH($A34,'Attendance Dump'!$B$2:$B$400,0),
MATCH(BO$2,'Attendance Dump'!$E$1:$AI$1,0)
),
INDEX('Active Hour''s Dump'!$D$3:$AH$337,
MATCH($C34,'Active Hour''s Dump'!$A$3:$A$337,0),
MATCH(BO$2,'Active Hour''s Dump'!$D$2:$AH$2,0)
))),"")</f>
        <v>6.1666666666666696</v>
      </c>
      <c r="BP34" s="13">
        <f>_xlfn.IFNA(IF(BP$3="Productivity",
INDEX('Productivity Dump'!$E$4:$AJ$500,
MATCH($A34,'Productivity Dump'!$A$4:$A$500,0),
MATCH(BP$2,'Productivity Dump'!$E$3:$AJ$3,0)
),
IF(BP$3="Attendance",
INDEX('Attendance Dump'!$E$2:$AI$400,
MATCH($A34,'Attendance Dump'!$B$2:$B$400,0),
MATCH(BP$2,'Attendance Dump'!$E$1:$AI$1,0)
),
INDEX('Active Hour''s Dump'!$D$3:$AH$337,
MATCH($C34,'Active Hour''s Dump'!$A$3:$A$337,0),
MATCH(BP$2,'Active Hour''s Dump'!$D$2:$AH$2,0)
))),"")</f>
        <v>1435.9180000000001</v>
      </c>
      <c r="BQ34" s="13" t="str">
        <f>_xlfn.IFNA(IF(BQ$3="Productivity",
INDEX('Productivity Dump'!$E$4:$AJ$500,
MATCH($A34,'Productivity Dump'!$A$4:$A$500,0),
MATCH(BQ$2,'Productivity Dump'!$E$3:$AJ$3,0)
),
IF(BQ$3="Attendance",
INDEX('Attendance Dump'!$E$2:$AI$400,
MATCH($A34,'Attendance Dump'!$B$2:$B$400,0),
MATCH(BQ$2,'Attendance Dump'!$E$1:$AI$1,0)
),
INDEX('Active Hour''s Dump'!$D$3:$AH$337,
MATCH($C34,'Active Hour''s Dump'!$A$3:$A$337,0),
MATCH(BQ$2,'Active Hour''s Dump'!$D$2:$AH$2,0)
))),"")</f>
        <v>P</v>
      </c>
      <c r="BR34" s="54">
        <f>_xlfn.IFNA(IF(BR$3="Productivity",
INDEX('Productivity Dump'!$E$4:$AJ$500,
MATCH($A34,'Productivity Dump'!$A$4:$A$500,0),
MATCH(BR$2,'Productivity Dump'!$E$3:$AJ$3,0)
),
IF(BR$3="Attendance",
INDEX('Attendance Dump'!$E$2:$AI$400,
MATCH($A34,'Attendance Dump'!$B$2:$B$400,0),
MATCH(BR$2,'Attendance Dump'!$E$1:$AI$1,0)
),
INDEX('Active Hour''s Dump'!$D$3:$AH$337,
MATCH($C34,'Active Hour''s Dump'!$A$3:$A$337,0),
MATCH(BR$2,'Active Hour''s Dump'!$D$2:$AH$2,0)
))),"")</f>
        <v>9.3333333333333304</v>
      </c>
      <c r="BS34" s="13">
        <f>_xlfn.IFNA(IF(BS$3="Productivity",
INDEX('Productivity Dump'!$E$4:$AJ$500,
MATCH($A34,'Productivity Dump'!$A$4:$A$500,0),
MATCH(BS$2,'Productivity Dump'!$E$3:$AJ$3,0)
),
IF(BS$3="Attendance",
INDEX('Attendance Dump'!$E$2:$AI$400,
MATCH($A34,'Attendance Dump'!$B$2:$B$400,0),
MATCH(BS$2,'Attendance Dump'!$E$1:$AI$1,0)
),
INDEX('Active Hour''s Dump'!$D$3:$AH$337,
MATCH($C34,'Active Hour''s Dump'!$A$3:$A$337,0),
MATCH(BS$2,'Active Hour''s Dump'!$D$2:$AH$2,0)
))),"")</f>
        <v>1177.6699999999998</v>
      </c>
      <c r="BT34" s="13" t="str">
        <f>_xlfn.IFNA(IF(BT$3="Productivity",
INDEX('Productivity Dump'!$E$4:$AJ$500,
MATCH($A34,'Productivity Dump'!$A$4:$A$500,0),
MATCH(BT$2,'Productivity Dump'!$E$3:$AJ$3,0)
),
IF(BT$3="Attendance",
INDEX('Attendance Dump'!$E$2:$AI$400,
MATCH($A34,'Attendance Dump'!$B$2:$B$400,0),
MATCH(BT$2,'Attendance Dump'!$E$1:$AI$1,0)
),
INDEX('Active Hour''s Dump'!$D$3:$AH$337,
MATCH($C34,'Active Hour''s Dump'!$A$3:$A$337,0),
MATCH(BT$2,'Active Hour''s Dump'!$D$2:$AH$2,0)
))),"")</f>
        <v>H(P)</v>
      </c>
      <c r="BU34" s="54">
        <f>_xlfn.IFNA(IF(BU$3="Productivity",
INDEX('Productivity Dump'!$E$4:$AJ$500,
MATCH($A34,'Productivity Dump'!$A$4:$A$500,0),
MATCH(BU$2,'Productivity Dump'!$E$3:$AJ$3,0)
),
IF(BU$3="Attendance",
INDEX('Attendance Dump'!$E$2:$AI$400,
MATCH($A34,'Attendance Dump'!$B$2:$B$400,0),
MATCH(BU$2,'Attendance Dump'!$E$1:$AI$1,0)
),
INDEX('Active Hour''s Dump'!$D$3:$AH$337,
MATCH($C34,'Active Hour''s Dump'!$A$3:$A$337,0),
MATCH(BU$2,'Active Hour''s Dump'!$D$2:$AH$2,0)
))),"")</f>
        <v>7.4166666666666696</v>
      </c>
      <c r="BV34" s="13">
        <f>_xlfn.IFNA(IF(BV$3="Productivity",
INDEX('Productivity Dump'!$E$4:$AJ$500,
MATCH($A34,'Productivity Dump'!$A$4:$A$500,0),
MATCH(BV$2,'Productivity Dump'!$E$3:$AJ$3,0)
),
IF(BV$3="Attendance",
INDEX('Attendance Dump'!$E$2:$AI$400,
MATCH($A34,'Attendance Dump'!$B$2:$B$400,0),
MATCH(BV$2,'Attendance Dump'!$E$1:$AI$1,0)
),
INDEX('Active Hour''s Dump'!$D$3:$AH$337,
MATCH($C34,'Active Hour''s Dump'!$A$3:$A$337,0),
MATCH(BV$2,'Active Hour''s Dump'!$D$2:$AH$2,0)
))),"")</f>
        <v>807.45900000000017</v>
      </c>
      <c r="BW34" s="13" t="str">
        <f>_xlfn.IFNA(IF(BW$3="Productivity",
INDEX('Productivity Dump'!$E$4:$AJ$500,
MATCH($A34,'Productivity Dump'!$A$4:$A$500,0),
MATCH(BW$2,'Productivity Dump'!$E$3:$AJ$3,0)
),
IF(BW$3="Attendance",
INDEX('Attendance Dump'!$E$2:$AI$400,
MATCH($A34,'Attendance Dump'!$B$2:$B$400,0),
MATCH(BW$2,'Attendance Dump'!$E$1:$AI$1,0)
),
INDEX('Active Hour''s Dump'!$D$3:$AH$337,
MATCH($C34,'Active Hour''s Dump'!$A$3:$A$337,0),
MATCH(BW$2,'Active Hour''s Dump'!$D$2:$AH$2,0)
))),"")</f>
        <v>P</v>
      </c>
      <c r="BX34" s="54">
        <f>_xlfn.IFNA(IF(BX$3="Productivity",
INDEX('Productivity Dump'!$E$4:$AJ$500,
MATCH($A34,'Productivity Dump'!$A$4:$A$500,0),
MATCH(BX$2,'Productivity Dump'!$E$3:$AJ$3,0)
),
IF(BX$3="Attendance",
INDEX('Attendance Dump'!$E$2:$AI$400,
MATCH($A34,'Attendance Dump'!$B$2:$B$400,0),
MATCH(BX$2,'Attendance Dump'!$E$1:$AI$1,0)
),
INDEX('Active Hour''s Dump'!$D$3:$AH$337,
MATCH($C34,'Active Hour''s Dump'!$A$3:$A$337,0),
MATCH(BX$2,'Active Hour''s Dump'!$D$2:$AH$2,0)
))),"")</f>
        <v>4.25</v>
      </c>
      <c r="BY34" s="13">
        <f>_xlfn.IFNA(IF(BY$3="Productivity",
INDEX('Productivity Dump'!$E$4:$AJ$500,
MATCH($A34,'Productivity Dump'!$A$4:$A$500,0),
MATCH(BY$2,'Productivity Dump'!$E$3:$AJ$3,0)
),
IF(BY$3="Attendance",
INDEX('Attendance Dump'!$E$2:$AI$400,
MATCH($A34,'Attendance Dump'!$B$2:$B$400,0),
MATCH(BY$2,'Attendance Dump'!$E$1:$AI$1,0)
),
INDEX('Active Hour''s Dump'!$D$3:$AH$337,
MATCH($C34,'Active Hour''s Dump'!$A$3:$A$337,0),
MATCH(BY$2,'Active Hour''s Dump'!$D$2:$AH$2,0)
))),"")</f>
        <v>347.72099999999995</v>
      </c>
      <c r="BZ34" s="13" t="str">
        <f>_xlfn.IFNA(IF(BZ$3="Productivity",
INDEX('Productivity Dump'!$E$4:$AJ$500,
MATCH($A34,'Productivity Dump'!$A$4:$A$500,0),
MATCH(BZ$2,'Productivity Dump'!$E$3:$AJ$3,0)
),
IF(BZ$3="Attendance",
INDEX('Attendance Dump'!$E$2:$AI$400,
MATCH($A34,'Attendance Dump'!$B$2:$B$400,0),
MATCH(BZ$2,'Attendance Dump'!$E$1:$AI$1,0)
),
INDEX('Active Hour''s Dump'!$D$3:$AH$337,
MATCH($C34,'Active Hour''s Dump'!$A$3:$A$337,0),
MATCH(BZ$2,'Active Hour''s Dump'!$D$2:$AH$2,0)
))),"")</f>
        <v>DL</v>
      </c>
      <c r="CA34" s="54">
        <f>_xlfn.IFNA(IF(CA$3="Productivity",
INDEX('Productivity Dump'!$E$4:$AJ$500,
MATCH($A34,'Productivity Dump'!$A$4:$A$500,0),
MATCH(CA$2,'Productivity Dump'!$E$3:$AJ$3,0)
),
IF(CA$3="Attendance",
INDEX('Attendance Dump'!$E$2:$AI$400,
MATCH($A34,'Attendance Dump'!$B$2:$B$400,0),
MATCH(CA$2,'Attendance Dump'!$E$1:$AI$1,0)
),
INDEX('Active Hour''s Dump'!$D$3:$AH$337,
MATCH($C34,'Active Hour''s Dump'!$A$3:$A$337,0),
MATCH(CA$2,'Active Hour''s Dump'!$D$2:$AH$2,0)
))),"")</f>
        <v>1.5</v>
      </c>
      <c r="CB34" s="13">
        <f>_xlfn.IFNA(IF(CB$3="Productivity",
INDEX('Productivity Dump'!$E$4:$AJ$500,
MATCH($A34,'Productivity Dump'!$A$4:$A$500,0),
MATCH(CB$2,'Productivity Dump'!$E$3:$AJ$3,0)
),
IF(CB$3="Attendance",
INDEX('Attendance Dump'!$E$2:$AI$400,
MATCH($A34,'Attendance Dump'!$B$2:$B$400,0),
MATCH(CB$2,'Attendance Dump'!$E$1:$AI$1,0)
),
INDEX('Active Hour''s Dump'!$D$3:$AH$337,
MATCH($C34,'Active Hour''s Dump'!$A$3:$A$337,0),
MATCH(CB$2,'Active Hour''s Dump'!$D$2:$AH$2,0)
))),"")</f>
        <v>445.81200000000001</v>
      </c>
      <c r="CC34" s="13" t="str">
        <f>_xlfn.IFNA(IF(CC$3="Productivity",
INDEX('Productivity Dump'!$E$4:$AJ$500,
MATCH($A34,'Productivity Dump'!$A$4:$A$500,0),
MATCH(CC$2,'Productivity Dump'!$E$3:$AJ$3,0)
),
IF(CC$3="Attendance",
INDEX('Attendance Dump'!$E$2:$AI$400,
MATCH($A34,'Attendance Dump'!$B$2:$B$400,0),
MATCH(CC$2,'Attendance Dump'!$E$1:$AI$1,0)
),
INDEX('Active Hour''s Dump'!$D$3:$AH$337,
MATCH($C34,'Active Hour''s Dump'!$A$3:$A$337,0),
MATCH(CC$2,'Active Hour''s Dump'!$D$2:$AH$2,0)
))),"")</f>
        <v>WO</v>
      </c>
      <c r="CD34" s="54">
        <f>_xlfn.IFNA(IF(CD$3="Productivity",
INDEX('Productivity Dump'!$E$4:$AJ$500,
MATCH($A34,'Productivity Dump'!$A$4:$A$500,0),
MATCH(CD$2,'Productivity Dump'!$E$3:$AJ$3,0)
),
IF(CD$3="Attendance",
INDEX('Attendance Dump'!$E$2:$AI$400,
MATCH($A34,'Attendance Dump'!$B$2:$B$400,0),
MATCH(CD$2,'Attendance Dump'!$E$1:$AI$1,0)
),
INDEX('Active Hour''s Dump'!$D$3:$AH$337,
MATCH($C34,'Active Hour''s Dump'!$A$3:$A$337,0),
MATCH(CD$2,'Active Hour''s Dump'!$D$2:$AH$2,0)
))),"")</f>
        <v>2.1666666666666701</v>
      </c>
      <c r="CE34" s="13">
        <f>_xlfn.IFNA(IF(CE$3="Productivity",
INDEX('Productivity Dump'!$E$4:$AJ$500,
MATCH($A34,'Productivity Dump'!$A$4:$A$500,0),
MATCH(CE$2,'Productivity Dump'!$E$3:$AJ$3,0)
),
IF(CE$3="Attendance",
INDEX('Attendance Dump'!$E$2:$AI$400,
MATCH($A34,'Attendance Dump'!$B$2:$B$400,0),
MATCH(CE$2,'Attendance Dump'!$E$1:$AI$1,0)
),
INDEX('Active Hour''s Dump'!$D$3:$AH$337,
MATCH($C34,'Active Hour''s Dump'!$A$3:$A$337,0),
MATCH(CE$2,'Active Hour''s Dump'!$D$2:$AH$2,0)
))),"")</f>
        <v>837.38299999999992</v>
      </c>
      <c r="CF34" s="13" t="str">
        <f>_xlfn.IFNA(IF(CF$3="Productivity",
INDEX('Productivity Dump'!$E$4:$AJ$500,
MATCH($A34,'Productivity Dump'!$A$4:$A$500,0),
MATCH(CF$2,'Productivity Dump'!$E$3:$AJ$3,0)
),
IF(CF$3="Attendance",
INDEX('Attendance Dump'!$E$2:$AI$400,
MATCH($A34,'Attendance Dump'!$B$2:$B$400,0),
MATCH(CF$2,'Attendance Dump'!$E$1:$AI$1,0)
),
INDEX('Active Hour''s Dump'!$D$3:$AH$337,
MATCH($C34,'Active Hour''s Dump'!$A$3:$A$337,0),
MATCH(CF$2,'Active Hour''s Dump'!$D$2:$AH$2,0)
))),"")</f>
        <v>P</v>
      </c>
      <c r="CG34" s="54">
        <f>_xlfn.IFNA(IF(CG$3="Productivity",
INDEX('Productivity Dump'!$E$4:$AJ$500,
MATCH($A34,'Productivity Dump'!$A$4:$A$500,0),
MATCH(CG$2,'Productivity Dump'!$E$3:$AJ$3,0)
),
IF(CG$3="Attendance",
INDEX('Attendance Dump'!$E$2:$AI$400,
MATCH($A34,'Attendance Dump'!$B$2:$B$400,0),
MATCH(CG$2,'Attendance Dump'!$E$1:$AI$1,0)
),
INDEX('Active Hour''s Dump'!$D$3:$AH$337,
MATCH($C34,'Active Hour''s Dump'!$A$3:$A$337,0),
MATCH(CG$2,'Active Hour''s Dump'!$D$2:$AH$2,0)
))),"")</f>
        <v>5.1666666666666696</v>
      </c>
      <c r="CH34" s="13">
        <f>_xlfn.IFNA(IF(CH$3="Productivity",
INDEX('Productivity Dump'!$E$4:$AJ$500,
MATCH($A34,'Productivity Dump'!$A$4:$A$500,0),
MATCH(CH$2,'Productivity Dump'!$E$3:$AJ$3,0)
),
IF(CH$3="Attendance",
INDEX('Attendance Dump'!$E$2:$AI$400,
MATCH($A34,'Attendance Dump'!$B$2:$B$400,0),
MATCH(CH$2,'Attendance Dump'!$E$1:$AI$1,0)
),
INDEX('Active Hour''s Dump'!$D$3:$AH$337,
MATCH($C34,'Active Hour''s Dump'!$A$3:$A$337,0),
MATCH(CH$2,'Active Hour''s Dump'!$D$2:$AH$2,0)
))),"")</f>
        <v>1146.4109999999998</v>
      </c>
      <c r="CI34" s="13" t="str">
        <f>_xlfn.IFNA(IF(CI$3="Productivity",
INDEX('Productivity Dump'!$E$4:$AJ$500,
MATCH($A34,'Productivity Dump'!$A$4:$A$500,0),
MATCH(CI$2,'Productivity Dump'!$E$3:$AJ$3,0)
),
IF(CI$3="Attendance",
INDEX('Attendance Dump'!$E$2:$AI$400,
MATCH($A34,'Attendance Dump'!$B$2:$B$400,0),
MATCH(CI$2,'Attendance Dump'!$E$1:$AI$1,0)
),
INDEX('Active Hour''s Dump'!$D$3:$AH$337,
MATCH($C34,'Active Hour''s Dump'!$A$3:$A$337,0),
MATCH(CI$2,'Active Hour''s Dump'!$D$2:$AH$2,0)
))),"")</f>
        <v>P</v>
      </c>
      <c r="CJ34" s="54">
        <f>_xlfn.IFNA(IF(CJ$3="Productivity",
INDEX('Productivity Dump'!$E$4:$AJ$500,
MATCH($A34,'Productivity Dump'!$A$4:$A$500,0),
MATCH(CJ$2,'Productivity Dump'!$E$3:$AJ$3,0)
),
IF(CJ$3="Attendance",
INDEX('Attendance Dump'!$E$2:$AI$400,
MATCH($A34,'Attendance Dump'!$B$2:$B$400,0),
MATCH(CJ$2,'Attendance Dump'!$E$1:$AI$1,0)
),
INDEX('Active Hour''s Dump'!$D$3:$AH$337,
MATCH($C34,'Active Hour''s Dump'!$A$3:$A$337,0),
MATCH(CJ$2,'Active Hour''s Dump'!$D$2:$AH$2,0)
))),"")</f>
        <v>7.5833333333333304</v>
      </c>
      <c r="CK34" s="13">
        <f>_xlfn.IFNA(IF(CK$3="Productivity",
INDEX('Productivity Dump'!$E$4:$AJ$500,
MATCH($A34,'Productivity Dump'!$A$4:$A$500,0),
MATCH(CK$2,'Productivity Dump'!$E$3:$AJ$3,0)
),
IF(CK$3="Attendance",
INDEX('Attendance Dump'!$E$2:$AI$400,
MATCH($A34,'Attendance Dump'!$B$2:$B$400,0),
MATCH(CK$2,'Attendance Dump'!$E$1:$AI$1,0)
),
INDEX('Active Hour''s Dump'!$D$3:$AH$337,
MATCH($C34,'Active Hour''s Dump'!$A$3:$A$337,0),
MATCH(CK$2,'Active Hour''s Dump'!$D$2:$AH$2,0)
))),"")</f>
        <v>1269.0889999999997</v>
      </c>
      <c r="CL34" s="13" t="str">
        <f>_xlfn.IFNA(IF(CL$3="Productivity",
INDEX('Productivity Dump'!$E$4:$AJ$500,
MATCH($A34,'Productivity Dump'!$A$4:$A$500,0),
MATCH(CL$2,'Productivity Dump'!$E$3:$AJ$3,0)
),
IF(CL$3="Attendance",
INDEX('Attendance Dump'!$E$2:$AI$400,
MATCH($A34,'Attendance Dump'!$B$2:$B$400,0),
MATCH(CL$2,'Attendance Dump'!$E$1:$AI$1,0)
),
INDEX('Active Hour''s Dump'!$D$3:$AH$337,
MATCH($C34,'Active Hour''s Dump'!$A$3:$A$337,0),
MATCH(CL$2,'Active Hour''s Dump'!$D$2:$AH$2,0)
))),"")</f>
        <v>P</v>
      </c>
      <c r="CM34" s="54">
        <f>_xlfn.IFNA(IF(CM$3="Productivity",
INDEX('Productivity Dump'!$E$4:$AJ$500,
MATCH($A34,'Productivity Dump'!$A$4:$A$500,0),
MATCH(CM$2,'Productivity Dump'!$E$3:$AJ$3,0)
),
IF(CM$3="Attendance",
INDEX('Attendance Dump'!$E$2:$AI$400,
MATCH($A34,'Attendance Dump'!$B$2:$B$400,0),
MATCH(CM$2,'Attendance Dump'!$E$1:$AI$1,0)
),
INDEX('Active Hour''s Dump'!$D$3:$AH$337,
MATCH($C34,'Active Hour''s Dump'!$A$3:$A$337,0),
MATCH(CM$2,'Active Hour''s Dump'!$D$2:$AH$2,0)
))),"")</f>
        <v>6.8333333333333304</v>
      </c>
      <c r="CN34" s="13">
        <f>_xlfn.IFNA(IF(CN$3="Productivity",
INDEX('Productivity Dump'!$E$4:$AJ$500,
MATCH($A34,'Productivity Dump'!$A$4:$A$500,0),
MATCH(CN$2,'Productivity Dump'!$E$3:$AJ$3,0)
),
IF(CN$3="Attendance",
INDEX('Attendance Dump'!$E$2:$AI$400,
MATCH($A34,'Attendance Dump'!$B$2:$B$400,0),
MATCH(CN$2,'Attendance Dump'!$E$1:$AI$1,0)
),
INDEX('Active Hour''s Dump'!$D$3:$AH$337,
MATCH($C34,'Active Hour''s Dump'!$A$3:$A$337,0),
MATCH(CN$2,'Active Hour''s Dump'!$D$2:$AH$2,0)
))),"")</f>
        <v>0</v>
      </c>
      <c r="CO34" s="13">
        <f>_xlfn.IFNA(IF(CO$3="Productivity",
INDEX('Productivity Dump'!$E$4:$AJ$500,
MATCH($A34,'Productivity Dump'!$A$4:$A$500,0),
MATCH(CO$2,'Productivity Dump'!$E$3:$AJ$3,0)
),
IF(CO$3="Attendance",
INDEX('Attendance Dump'!$E$2:$AI$400,
MATCH($A34,'Attendance Dump'!$B$2:$B$400,0),
MATCH(CO$2,'Attendance Dump'!$E$1:$AI$1,0)
),
INDEX('Active Hour''s Dump'!$D$3:$AH$337,
MATCH($C34,'Active Hour''s Dump'!$A$3:$A$337,0),
MATCH(CO$2,'Active Hour''s Dump'!$D$2:$AH$2,0)
))),"")</f>
        <v>0</v>
      </c>
      <c r="CP34" s="54">
        <f>_xlfn.IFNA(IF(CP$3="Productivity",
INDEX('Productivity Dump'!$E$4:$AJ$500,
MATCH($A34,'Productivity Dump'!$A$4:$A$500,0),
MATCH(CP$2,'Productivity Dump'!$E$3:$AJ$3,0)
),
IF(CP$3="Attendance",
INDEX('Attendance Dump'!$E$2:$AI$400,
MATCH($A34,'Attendance Dump'!$B$2:$B$400,0),
MATCH(CP$2,'Attendance Dump'!$E$1:$AI$1,0)
),
INDEX('Active Hour''s Dump'!$D$3:$AH$337,
MATCH($C34,'Active Hour''s Dump'!$A$3:$A$337,0),
MATCH(CP$2,'Active Hour''s Dump'!$D$2:$AH$2,0)
))),"")</f>
        <v>0</v>
      </c>
      <c r="CQ34" s="13">
        <f>_xlfn.IFNA(IF(CQ$3="Productivity",
INDEX('Productivity Dump'!$E$4:$AJ$500,
MATCH($A34,'Productivity Dump'!$A$4:$A$500,0),
MATCH(CQ$2,'Productivity Dump'!$E$3:$AJ$3,0)
),
IF(CQ$3="Attendance",
INDEX('Attendance Dump'!$E$2:$AI$400,
MATCH($A34,'Attendance Dump'!$B$2:$B$400,0),
MATCH(CQ$2,'Attendance Dump'!$E$1:$AI$1,0)
),
INDEX('Active Hour''s Dump'!$D$3:$AH$337,
MATCH($C34,'Active Hour''s Dump'!$A$3:$A$337,0),
MATCH(CQ$2,'Active Hour''s Dump'!$D$2:$AH$2,0)
))),"")</f>
        <v>0</v>
      </c>
      <c r="CR34" s="13">
        <f>_xlfn.IFNA(IF(CR$3="Productivity",
INDEX('Productivity Dump'!$E$4:$AJ$500,
MATCH($A34,'Productivity Dump'!$A$4:$A$500,0),
MATCH(CR$2,'Productivity Dump'!$E$3:$AJ$3,0)
),
IF(CR$3="Attendance",
INDEX('Attendance Dump'!$E$2:$AI$400,
MATCH($A34,'Attendance Dump'!$B$2:$B$400,0),
MATCH(CR$2,'Attendance Dump'!$E$1:$AI$1,0)
),
INDEX('Active Hour''s Dump'!$D$3:$AH$337,
MATCH($C34,'Active Hour''s Dump'!$A$3:$A$337,0),
MATCH(CR$2,'Active Hour''s Dump'!$D$2:$AH$2,0)
))),"")</f>
        <v>0</v>
      </c>
      <c r="CS34" s="54">
        <f>_xlfn.IFNA(IF(CS$3="Productivity",
INDEX('Productivity Dump'!$E$4:$AJ$500,
MATCH($A34,'Productivity Dump'!$A$4:$A$500,0),
MATCH(CS$2,'Productivity Dump'!$E$3:$AJ$3,0)
),
IF(CS$3="Attendance",
INDEX('Attendance Dump'!$E$2:$AI$400,
MATCH($A34,'Attendance Dump'!$B$2:$B$400,0),
MATCH(CS$2,'Attendance Dump'!$E$1:$AI$1,0)
),
INDEX('Active Hour''s Dump'!$D$3:$AH$337,
MATCH($C34,'Active Hour''s Dump'!$A$3:$A$337,0),
MATCH(CS$2,'Active Hour''s Dump'!$D$2:$AH$2,0)
))),"")</f>
        <v>0</v>
      </c>
      <c r="CT34" s="13">
        <f>_xlfn.IFNA(IF(CT$3="Productivity",
INDEX('Productivity Dump'!$E$4:$AJ$500,
MATCH($A34,'Productivity Dump'!$A$4:$A$500,0),
MATCH(CT$2,'Productivity Dump'!$E$3:$AJ$3,0)
),
IF(CT$3="Attendance",
INDEX('Attendance Dump'!$E$2:$AI$400,
MATCH($A34,'Attendance Dump'!$B$2:$B$400,0),
MATCH(CT$2,'Attendance Dump'!$E$1:$AI$1,0)
),
INDEX('Active Hour''s Dump'!$D$3:$AH$337,
MATCH($C34,'Active Hour''s Dump'!$A$3:$A$337,0),
MATCH(CT$2,'Active Hour''s Dump'!$D$2:$AH$2,0)
))),"")</f>
        <v>0</v>
      </c>
      <c r="CU34" s="13">
        <f>_xlfn.IFNA(IF(CU$3="Productivity",
INDEX('Productivity Dump'!$E$4:$AJ$500,
MATCH($A34,'Productivity Dump'!$A$4:$A$500,0),
MATCH(CU$2,'Productivity Dump'!$E$3:$AJ$3,0)
),
IF(CU$3="Attendance",
INDEX('Attendance Dump'!$E$2:$AI$400,
MATCH($A34,'Attendance Dump'!$B$2:$B$400,0),
MATCH(CU$2,'Attendance Dump'!$E$1:$AI$1,0)
),
INDEX('Active Hour''s Dump'!$D$3:$AH$337,
MATCH($C34,'Active Hour''s Dump'!$A$3:$A$337,0),
MATCH(CU$2,'Active Hour''s Dump'!$D$2:$AH$2,0)
))),"")</f>
        <v>0</v>
      </c>
      <c r="CV34" s="54">
        <f>_xlfn.IFNA(IF(CV$3="Productivity",
INDEX('Productivity Dump'!$E$4:$AJ$500,
MATCH($A34,'Productivity Dump'!$A$4:$A$500,0),
MATCH(CV$2,'Productivity Dump'!$E$3:$AJ$3,0)
),
IF(CV$3="Attendance",
INDEX('Attendance Dump'!$E$2:$AI$400,
MATCH($A34,'Attendance Dump'!$B$2:$B$400,0),
MATCH(CV$2,'Attendance Dump'!$E$1:$AI$1,0)
),
INDEX('Active Hour''s Dump'!$D$3:$AH$337,
MATCH($C34,'Active Hour''s Dump'!$A$3:$A$337,0),
MATCH(CV$2,'Active Hour''s Dump'!$D$2:$AH$2,0)
))),"")</f>
        <v>0</v>
      </c>
      <c r="CW34" s="13"/>
      <c r="CX34" s="13"/>
      <c r="CY34" s="54"/>
      <c r="DA34" s="57">
        <f t="shared" si="59"/>
        <v>157.66666666666663</v>
      </c>
      <c r="DB34" s="35">
        <f t="shared" si="63"/>
        <v>27160.829000000005</v>
      </c>
      <c r="DC34" s="35">
        <f t="shared" si="64"/>
        <v>0</v>
      </c>
      <c r="DD34" s="35">
        <f t="shared" ca="1" si="60"/>
        <v>0</v>
      </c>
      <c r="DF34" s="32" cm="1">
        <f t="array" ref="DF34">SUMPRODUCT(
    (MOD(COLUMN(H34:CV34) - COLUMN(H34), 3) = 0) *
    (H34:CV34 = 0) *
    (I34:CW34 = "P") *
    (COUNTIF(UKHoliday, H$2:CV$2) = 0)
)</f>
        <v>0</v>
      </c>
      <c r="DG34" s="33" cm="1">
        <f t="array" ref="DG34">SUMPRODUCT(
  (MOD(COLUMN(H34:CV34) - COLUMN(H34), 3) = 0) *
  (H34:CV34 &gt; 0) *
  (H34:CV34 &lt; 0.5 * IF(((WEEKDAY(H$2:CV$2, 2) = 1) + (WEEKDAY(H$2:CV$2, 2) = 6)), G34, F34)) *
  (I34:CW34 = "P") *
  (COUNTIF(UKHoliday, H$2:CV$2) = 0)
)</f>
        <v>0</v>
      </c>
      <c r="DH34" s="33" cm="1">
        <f t="array" ref="DH34">SUMPRODUCT(
  (MOD(COLUMN(H34:CV34) - COLUMN(H34), 3) = 0) *
  (H34:CV34 &gt; 0.5 * IF(((WEEKDAY(H$2:CV$2, 2) = 1) + (WEEKDAY(H$2:CV$2, 2) = 6)), $G34, $F34)) *
  (H34:CV34 &lt; 0.8 * IF(((WEEKDAY(H$2:CV$2, 2) = 1) + (WEEKDAY(H$2:CV$2, 2) = 6)), $G34, $F34)) *
  (I34:CW34 = "P") *
  (COUNTIF(UKHoliday, H$2:CV$2) = 0)
)</f>
        <v>1</v>
      </c>
      <c r="DI34" s="33" cm="1">
        <f t="array" ref="DI34">SUMPRODUCT(
  (MOD(COLUMN(H34:CV34) - COLUMN(H34), 3) = 0) *
  (H34:CV34 &gt; 0.8 * IF(((WEEKDAY(H$2:CV$2, 2) = 1) + (WEEKDAY(H$2:CV$2, 2) = 6)), $G34, $F34)) *
  (H34:CV34 &lt; 1 * IF(((WEEKDAY(H$2:CV$2, 2) = 1) + (WEEKDAY(H$2:CV$2, 2) = 6)), $G34, $F34)) *
  (I34:CW34 = "P") *
  (COUNTIF(UKHoliday, H$2:CV$2) = 0)
)</f>
        <v>2</v>
      </c>
    </row>
    <row r="35" spans="1:113" x14ac:dyDescent="0.3">
      <c r="A35" s="8" t="s">
        <v>249</v>
      </c>
      <c r="B35" s="8" t="s">
        <v>248</v>
      </c>
      <c r="C35" s="9" t="s">
        <v>703</v>
      </c>
      <c r="D35" s="62" t="s">
        <v>450</v>
      </c>
      <c r="E35" s="35">
        <v>22000</v>
      </c>
      <c r="F35" s="35">
        <f t="shared" si="61"/>
        <v>1100</v>
      </c>
      <c r="G35" s="35">
        <f t="shared" si="62"/>
        <v>550</v>
      </c>
      <c r="H35" s="13">
        <f>_xlfn.IFNA(IF(H$3="Productivity",
INDEX('Productivity Dump'!$E$4:$AJ$500,
MATCH($A35,'Productivity Dump'!$A$4:$A$500,0),
MATCH(H$2,'Productivity Dump'!$E$3:$AJ$3,0)
),
IF(H$3="Attendance",
INDEX('Attendance Dump'!$E$2:$AI$400,
MATCH($A35,'Attendance Dump'!$B$2:$B$400,0),
MATCH(H$2,'Attendance Dump'!$E$1:$AI$1,0)
),
INDEX('Active Hour''s Dump'!$D$3:$AH$337,
MATCH($C35,'Active Hour''s Dump'!$A$3:$A$337,0),
MATCH(H$2,'Active Hour''s Dump'!$D$2:$AH$2,0)
))),"")</f>
        <v>926.87400000000002</v>
      </c>
      <c r="I35" s="13" t="str">
        <f>_xlfn.IFNA(IF(I$3="Productivity",
INDEX('Productivity Dump'!$E$4:$AJ$500,
MATCH($A35,'Productivity Dump'!$A$4:$A$500,0),
MATCH(I$2,'Productivity Dump'!$E$3:$AJ$3,0)
),
IF(I$3="Attendance",
INDEX('Attendance Dump'!$E$2:$AI$400,
MATCH($A35,'Attendance Dump'!$B$2:$B$400,0),
MATCH(I$2,'Attendance Dump'!$E$1:$AI$1,0)
),
INDEX('Active Hour''s Dump'!$D$3:$AH$337,
MATCH($C35,'Active Hour''s Dump'!$A$3:$A$337,0),
MATCH(I$2,'Active Hour''s Dump'!$D$2:$AH$2,0)
))),"")</f>
        <v>P</v>
      </c>
      <c r="J35" s="54">
        <f>_xlfn.IFNA(IF(J$3="Productivity",
INDEX('Productivity Dump'!$E$4:$AJ$500,
MATCH($A35,'Productivity Dump'!$A$4:$A$500,0),
MATCH(J$2,'Productivity Dump'!$E$3:$AJ$3,0)
),
IF(J$3="Attendance",
INDEX('Attendance Dump'!$E$2:$AI$400,
MATCH($A35,'Attendance Dump'!$B$2:$B$400,0),
MATCH(J$2,'Attendance Dump'!$E$1:$AI$1,0)
),
INDEX('Active Hour''s Dump'!$D$3:$AH$337,
MATCH($C35,'Active Hour''s Dump'!$A$3:$A$337,0),
MATCH(J$2,'Active Hour''s Dump'!$D$2:$AH$2,0)
))),"")</f>
        <v>6.5833333333333304</v>
      </c>
      <c r="K35" s="13">
        <f>_xlfn.IFNA(IF(K$3="Productivity",
INDEX('Productivity Dump'!$E$4:$AJ$500,
MATCH($A35,'Productivity Dump'!$A$4:$A$500,0),
MATCH(K$2,'Productivity Dump'!$E$3:$AJ$3,0)
),
IF(K$3="Attendance",
INDEX('Attendance Dump'!$E$2:$AI$400,
MATCH($A35,'Attendance Dump'!$B$2:$B$400,0),
MATCH(K$2,'Attendance Dump'!$E$1:$AI$1,0)
),
INDEX('Active Hour''s Dump'!$D$3:$AH$337,
MATCH($C35,'Active Hour''s Dump'!$A$3:$A$337,0),
MATCH(K$2,'Active Hour''s Dump'!$D$2:$AH$2,0)
))),"")</f>
        <v>1144.3999999999999</v>
      </c>
      <c r="L35" s="13" t="str">
        <f>_xlfn.IFNA(IF(L$3="Productivity",
INDEX('Productivity Dump'!$E$4:$AJ$500,
MATCH($A35,'Productivity Dump'!$A$4:$A$500,0),
MATCH(L$2,'Productivity Dump'!$E$3:$AJ$3,0)
),
IF(L$3="Attendance",
INDEX('Attendance Dump'!$E$2:$AI$400,
MATCH($A35,'Attendance Dump'!$B$2:$B$400,0),
MATCH(L$2,'Attendance Dump'!$E$1:$AI$1,0)
),
INDEX('Active Hour''s Dump'!$D$3:$AH$337,
MATCH($C35,'Active Hour''s Dump'!$A$3:$A$337,0),
MATCH(L$2,'Active Hour''s Dump'!$D$2:$AH$2,0)
))),"")</f>
        <v>P</v>
      </c>
      <c r="M35" s="54">
        <f>_xlfn.IFNA(IF(M$3="Productivity",
INDEX('Productivity Dump'!$E$4:$AJ$500,
MATCH($A35,'Productivity Dump'!$A$4:$A$500,0),
MATCH(M$2,'Productivity Dump'!$E$3:$AJ$3,0)
),
IF(M$3="Attendance",
INDEX('Attendance Dump'!$E$2:$AI$400,
MATCH($A35,'Attendance Dump'!$B$2:$B$400,0),
MATCH(M$2,'Attendance Dump'!$E$1:$AI$1,0)
),
INDEX('Active Hour''s Dump'!$D$3:$AH$337,
MATCH($C35,'Active Hour''s Dump'!$A$3:$A$337,0),
MATCH(M$2,'Active Hour''s Dump'!$D$2:$AH$2,0)
))),"")</f>
        <v>7.6666666666666696</v>
      </c>
      <c r="N35" s="13">
        <f>_xlfn.IFNA(IF(N$3="Productivity",
INDEX('Productivity Dump'!$E$4:$AJ$500,
MATCH($A35,'Productivity Dump'!$A$4:$A$500,0),
MATCH(N$2,'Productivity Dump'!$E$3:$AJ$3,0)
),
IF(N$3="Attendance",
INDEX('Attendance Dump'!$E$2:$AI$400,
MATCH($A35,'Attendance Dump'!$B$2:$B$400,0),
MATCH(N$2,'Attendance Dump'!$E$1:$AI$1,0)
),
INDEX('Active Hour''s Dump'!$D$3:$AH$337,
MATCH($C35,'Active Hour''s Dump'!$A$3:$A$337,0),
MATCH(N$2,'Active Hour''s Dump'!$D$2:$AH$2,0)
))),"")</f>
        <v>458.44900000000001</v>
      </c>
      <c r="O35" s="13" t="str">
        <f>_xlfn.IFNA(IF(O$3="Productivity",
INDEX('Productivity Dump'!$E$4:$AJ$500,
MATCH($A35,'Productivity Dump'!$A$4:$A$500,0),
MATCH(O$2,'Productivity Dump'!$E$3:$AJ$3,0)
),
IF(O$3="Attendance",
INDEX('Attendance Dump'!$E$2:$AI$400,
MATCH($A35,'Attendance Dump'!$B$2:$B$400,0),
MATCH(O$2,'Attendance Dump'!$E$1:$AI$1,0)
),
INDEX('Active Hour''s Dump'!$D$3:$AH$337,
MATCH($C35,'Active Hour''s Dump'!$A$3:$A$337,0),
MATCH(O$2,'Active Hour''s Dump'!$D$2:$AH$2,0)
))),"")</f>
        <v>P</v>
      </c>
      <c r="P35" s="54">
        <f>_xlfn.IFNA(IF(P$3="Productivity",
INDEX('Productivity Dump'!$E$4:$AJ$500,
MATCH($A35,'Productivity Dump'!$A$4:$A$500,0),
MATCH(P$2,'Productivity Dump'!$E$3:$AJ$3,0)
),
IF(P$3="Attendance",
INDEX('Attendance Dump'!$E$2:$AI$400,
MATCH($A35,'Attendance Dump'!$B$2:$B$400,0),
MATCH(P$2,'Attendance Dump'!$E$1:$AI$1,0)
),
INDEX('Active Hour''s Dump'!$D$3:$AH$337,
MATCH($C35,'Active Hour''s Dump'!$A$3:$A$337,0),
MATCH(P$2,'Active Hour''s Dump'!$D$2:$AH$2,0)
))),"")</f>
        <v>3.5</v>
      </c>
      <c r="Q35" s="13">
        <f>_xlfn.IFNA(IF(Q$3="Productivity",
INDEX('Productivity Dump'!$E$4:$AJ$500,
MATCH($A35,'Productivity Dump'!$A$4:$A$500,0),
MATCH(Q$2,'Productivity Dump'!$E$3:$AJ$3,0)
),
IF(Q$3="Attendance",
INDEX('Attendance Dump'!$E$2:$AI$400,
MATCH($A35,'Attendance Dump'!$B$2:$B$400,0),
MATCH(Q$2,'Attendance Dump'!$E$1:$AI$1,0)
),
INDEX('Active Hour''s Dump'!$D$3:$AH$337,
MATCH($C35,'Active Hour''s Dump'!$A$3:$A$337,0),
MATCH(Q$2,'Active Hour''s Dump'!$D$2:$AH$2,0)
))),"")</f>
        <v>0</v>
      </c>
      <c r="R35" s="13" t="str">
        <f>_xlfn.IFNA(IF(R$3="Productivity",
INDEX('Productivity Dump'!$E$4:$AJ$500,
MATCH($A35,'Productivity Dump'!$A$4:$A$500,0),
MATCH(R$2,'Productivity Dump'!$E$3:$AJ$3,0)
),
IF(R$3="Attendance",
INDEX('Attendance Dump'!$E$2:$AI$400,
MATCH($A35,'Attendance Dump'!$B$2:$B$400,0),
MATCH(R$2,'Attendance Dump'!$E$1:$AI$1,0)
),
INDEX('Active Hour''s Dump'!$D$3:$AH$337,
MATCH($C35,'Active Hour''s Dump'!$A$3:$A$337,0),
MATCH(R$2,'Active Hour''s Dump'!$D$2:$AH$2,0)
))),"")</f>
        <v>WO</v>
      </c>
      <c r="S35" s="54">
        <f>_xlfn.IFNA(IF(S$3="Productivity",
INDEX('Productivity Dump'!$E$4:$AJ$500,
MATCH($A35,'Productivity Dump'!$A$4:$A$500,0),
MATCH(S$2,'Productivity Dump'!$E$3:$AJ$3,0)
),
IF(S$3="Attendance",
INDEX('Attendance Dump'!$E$2:$AI$400,
MATCH($A35,'Attendance Dump'!$B$2:$B$400,0),
MATCH(S$2,'Attendance Dump'!$E$1:$AI$1,0)
),
INDEX('Active Hour''s Dump'!$D$3:$AH$337,
MATCH($C35,'Active Hour''s Dump'!$A$3:$A$337,0),
MATCH(S$2,'Active Hour''s Dump'!$D$2:$AH$2,0)
))),"")</f>
        <v>0</v>
      </c>
      <c r="T35" s="13">
        <f>_xlfn.IFNA(IF(T$3="Productivity",
INDEX('Productivity Dump'!$E$4:$AJ$500,
MATCH($A35,'Productivity Dump'!$A$4:$A$500,0),
MATCH(T$2,'Productivity Dump'!$E$3:$AJ$3,0)
),
IF(T$3="Attendance",
INDEX('Attendance Dump'!$E$2:$AI$400,
MATCH($A35,'Attendance Dump'!$B$2:$B$400,0),
MATCH(T$2,'Attendance Dump'!$E$1:$AI$1,0)
),
INDEX('Active Hour''s Dump'!$D$3:$AH$337,
MATCH($C35,'Active Hour''s Dump'!$A$3:$A$337,0),
MATCH(T$2,'Active Hour''s Dump'!$D$2:$AH$2,0)
))),"")</f>
        <v>134.97</v>
      </c>
      <c r="U35" s="13" t="str">
        <f>_xlfn.IFNA(IF(U$3="Productivity",
INDEX('Productivity Dump'!$E$4:$AJ$500,
MATCH($A35,'Productivity Dump'!$A$4:$A$500,0),
MATCH(U$2,'Productivity Dump'!$E$3:$AJ$3,0)
),
IF(U$3="Attendance",
INDEX('Attendance Dump'!$E$2:$AI$400,
MATCH($A35,'Attendance Dump'!$B$2:$B$400,0),
MATCH(U$2,'Attendance Dump'!$E$1:$AI$1,0)
),
INDEX('Active Hour''s Dump'!$D$3:$AH$337,
MATCH($C35,'Active Hour''s Dump'!$A$3:$A$337,0),
MATCH(U$2,'Active Hour''s Dump'!$D$2:$AH$2,0)
))),"")</f>
        <v>SL</v>
      </c>
      <c r="V35" s="54">
        <f>_xlfn.IFNA(IF(V$3="Productivity",
INDEX('Productivity Dump'!$E$4:$AJ$500,
MATCH($A35,'Productivity Dump'!$A$4:$A$500,0),
MATCH(V$2,'Productivity Dump'!$E$3:$AJ$3,0)
),
IF(V$3="Attendance",
INDEX('Attendance Dump'!$E$2:$AI$400,
MATCH($A35,'Attendance Dump'!$B$2:$B$400,0),
MATCH(V$2,'Attendance Dump'!$E$1:$AI$1,0)
),
INDEX('Active Hour''s Dump'!$D$3:$AH$337,
MATCH($C35,'Active Hour''s Dump'!$A$3:$A$337,0),
MATCH(V$2,'Active Hour''s Dump'!$D$2:$AH$2,0)
))),"")</f>
        <v>1.1666666666666701</v>
      </c>
      <c r="W35" s="13">
        <f>_xlfn.IFNA(IF(W$3="Productivity",
INDEX('Productivity Dump'!$E$4:$AJ$500,
MATCH($A35,'Productivity Dump'!$A$4:$A$500,0),
MATCH(W$2,'Productivity Dump'!$E$3:$AJ$3,0)
),
IF(W$3="Attendance",
INDEX('Attendance Dump'!$E$2:$AI$400,
MATCH($A35,'Attendance Dump'!$B$2:$B$400,0),
MATCH(W$2,'Attendance Dump'!$E$1:$AI$1,0)
),
INDEX('Active Hour''s Dump'!$D$3:$AH$337,
MATCH($C35,'Active Hour''s Dump'!$A$3:$A$337,0),
MATCH(W$2,'Active Hour''s Dump'!$D$2:$AH$2,0)
))),"")</f>
        <v>1019.8660000000001</v>
      </c>
      <c r="X35" s="13" t="str">
        <f>_xlfn.IFNA(IF(X$3="Productivity",
INDEX('Productivity Dump'!$E$4:$AJ$500,
MATCH($A35,'Productivity Dump'!$A$4:$A$500,0),
MATCH(X$2,'Productivity Dump'!$E$3:$AJ$3,0)
),
IF(X$3="Attendance",
INDEX('Attendance Dump'!$E$2:$AI$400,
MATCH($A35,'Attendance Dump'!$B$2:$B$400,0),
MATCH(X$2,'Attendance Dump'!$E$1:$AI$1,0)
),
INDEX('Active Hour''s Dump'!$D$3:$AH$337,
MATCH($C35,'Active Hour''s Dump'!$A$3:$A$337,0),
MATCH(X$2,'Active Hour''s Dump'!$D$2:$AH$2,0)
))),"")</f>
        <v>P</v>
      </c>
      <c r="Y35" s="54">
        <f>_xlfn.IFNA(IF(Y$3="Productivity",
INDEX('Productivity Dump'!$E$4:$AJ$500,
MATCH($A35,'Productivity Dump'!$A$4:$A$500,0),
MATCH(Y$2,'Productivity Dump'!$E$3:$AJ$3,0)
),
IF(Y$3="Attendance",
INDEX('Attendance Dump'!$E$2:$AI$400,
MATCH($A35,'Attendance Dump'!$B$2:$B$400,0),
MATCH(Y$2,'Attendance Dump'!$E$1:$AI$1,0)
),
INDEX('Active Hour''s Dump'!$D$3:$AH$337,
MATCH($C35,'Active Hour''s Dump'!$A$3:$A$337,0),
MATCH(Y$2,'Active Hour''s Dump'!$D$2:$AH$2,0)
))),"")</f>
        <v>7</v>
      </c>
      <c r="Z35" s="13">
        <f>_xlfn.IFNA(IF(Z$3="Productivity",
INDEX('Productivity Dump'!$E$4:$AJ$500,
MATCH($A35,'Productivity Dump'!$A$4:$A$500,0),
MATCH(Z$2,'Productivity Dump'!$E$3:$AJ$3,0)
),
IF(Z$3="Attendance",
INDEX('Attendance Dump'!$E$2:$AI$400,
MATCH($A35,'Attendance Dump'!$B$2:$B$400,0),
MATCH(Z$2,'Attendance Dump'!$E$1:$AI$1,0)
),
INDEX('Active Hour''s Dump'!$D$3:$AH$337,
MATCH($C35,'Active Hour''s Dump'!$A$3:$A$337,0),
MATCH(Z$2,'Active Hour''s Dump'!$D$2:$AH$2,0)
))),"")</f>
        <v>1048.2580000000003</v>
      </c>
      <c r="AA35" s="13" t="str">
        <f>_xlfn.IFNA(IF(AA$3="Productivity",
INDEX('Productivity Dump'!$E$4:$AJ$500,
MATCH($A35,'Productivity Dump'!$A$4:$A$500,0),
MATCH(AA$2,'Productivity Dump'!$E$3:$AJ$3,0)
),
IF(AA$3="Attendance",
INDEX('Attendance Dump'!$E$2:$AI$400,
MATCH($A35,'Attendance Dump'!$B$2:$B$400,0),
MATCH(AA$2,'Attendance Dump'!$E$1:$AI$1,0)
),
INDEX('Active Hour''s Dump'!$D$3:$AH$337,
MATCH($C35,'Active Hour''s Dump'!$A$3:$A$337,0),
MATCH(AA$2,'Active Hour''s Dump'!$D$2:$AH$2,0)
))),"")</f>
        <v>P</v>
      </c>
      <c r="AB35" s="54">
        <f>_xlfn.IFNA(IF(AB$3="Productivity",
INDEX('Productivity Dump'!$E$4:$AJ$500,
MATCH($A35,'Productivity Dump'!$A$4:$A$500,0),
MATCH(AB$2,'Productivity Dump'!$E$3:$AJ$3,0)
),
IF(AB$3="Attendance",
INDEX('Attendance Dump'!$E$2:$AI$400,
MATCH($A35,'Attendance Dump'!$B$2:$B$400,0),
MATCH(AB$2,'Attendance Dump'!$E$1:$AI$1,0)
),
INDEX('Active Hour''s Dump'!$D$3:$AH$337,
MATCH($C35,'Active Hour''s Dump'!$A$3:$A$337,0),
MATCH(AB$2,'Active Hour''s Dump'!$D$2:$AH$2,0)
))),"")</f>
        <v>6.4166666666666696</v>
      </c>
      <c r="AC35" s="13">
        <f>_xlfn.IFNA(IF(AC$3="Productivity",
INDEX('Productivity Dump'!$E$4:$AJ$500,
MATCH($A35,'Productivity Dump'!$A$4:$A$500,0),
MATCH(AC$2,'Productivity Dump'!$E$3:$AJ$3,0)
),
IF(AC$3="Attendance",
INDEX('Attendance Dump'!$E$2:$AI$400,
MATCH($A35,'Attendance Dump'!$B$2:$B$400,0),
MATCH(AC$2,'Attendance Dump'!$E$1:$AI$1,0)
),
INDEX('Active Hour''s Dump'!$D$3:$AH$337,
MATCH($C35,'Active Hour''s Dump'!$A$3:$A$337,0),
MATCH(AC$2,'Active Hour''s Dump'!$D$2:$AH$2,0)
))),"")</f>
        <v>1023.6740000000001</v>
      </c>
      <c r="AD35" s="13" t="str">
        <f>_xlfn.IFNA(IF(AD$3="Productivity",
INDEX('Productivity Dump'!$E$4:$AJ$500,
MATCH($A35,'Productivity Dump'!$A$4:$A$500,0),
MATCH(AD$2,'Productivity Dump'!$E$3:$AJ$3,0)
),
IF(AD$3="Attendance",
INDEX('Attendance Dump'!$E$2:$AI$400,
MATCH($A35,'Attendance Dump'!$B$2:$B$400,0),
MATCH(AD$2,'Attendance Dump'!$E$1:$AI$1,0)
),
INDEX('Active Hour''s Dump'!$D$3:$AH$337,
MATCH($C35,'Active Hour''s Dump'!$A$3:$A$337,0),
MATCH(AD$2,'Active Hour''s Dump'!$D$2:$AH$2,0)
))),"")</f>
        <v>P</v>
      </c>
      <c r="AE35" s="54">
        <f>_xlfn.IFNA(IF(AE$3="Productivity",
INDEX('Productivity Dump'!$E$4:$AJ$500,
MATCH($A35,'Productivity Dump'!$A$4:$A$500,0),
MATCH(AE$2,'Productivity Dump'!$E$3:$AJ$3,0)
),
IF(AE$3="Attendance",
INDEX('Attendance Dump'!$E$2:$AI$400,
MATCH($A35,'Attendance Dump'!$B$2:$B$400,0),
MATCH(AE$2,'Attendance Dump'!$E$1:$AI$1,0)
),
INDEX('Active Hour''s Dump'!$D$3:$AH$337,
MATCH($C35,'Active Hour''s Dump'!$A$3:$A$337,0),
MATCH(AE$2,'Active Hour''s Dump'!$D$2:$AH$2,0)
))),"")</f>
        <v>6.75</v>
      </c>
      <c r="AF35" s="13">
        <f>_xlfn.IFNA(IF(AF$3="Productivity",
INDEX('Productivity Dump'!$E$4:$AJ$500,
MATCH($A35,'Productivity Dump'!$A$4:$A$500,0),
MATCH(AF$2,'Productivity Dump'!$E$3:$AJ$3,0)
),
IF(AF$3="Attendance",
INDEX('Attendance Dump'!$E$2:$AI$400,
MATCH($A35,'Attendance Dump'!$B$2:$B$400,0),
MATCH(AF$2,'Attendance Dump'!$E$1:$AI$1,0)
),
INDEX('Active Hour''s Dump'!$D$3:$AH$337,
MATCH($C35,'Active Hour''s Dump'!$A$3:$A$337,0),
MATCH(AF$2,'Active Hour''s Dump'!$D$2:$AH$2,0)
))),"")</f>
        <v>862.36299999999983</v>
      </c>
      <c r="AG35" s="13" t="str">
        <f>_xlfn.IFNA(IF(AG$3="Productivity",
INDEX('Productivity Dump'!$E$4:$AJ$500,
MATCH($A35,'Productivity Dump'!$A$4:$A$500,0),
MATCH(AG$2,'Productivity Dump'!$E$3:$AJ$3,0)
),
IF(AG$3="Attendance",
INDEX('Attendance Dump'!$E$2:$AI$400,
MATCH($A35,'Attendance Dump'!$B$2:$B$400,0),
MATCH(AG$2,'Attendance Dump'!$E$1:$AI$1,0)
),
INDEX('Active Hour''s Dump'!$D$3:$AH$337,
MATCH($C35,'Active Hour''s Dump'!$A$3:$A$337,0),
MATCH(AG$2,'Active Hour''s Dump'!$D$2:$AH$2,0)
))),"")</f>
        <v>P</v>
      </c>
      <c r="AH35" s="54">
        <f>_xlfn.IFNA(IF(AH$3="Productivity",
INDEX('Productivity Dump'!$E$4:$AJ$500,
MATCH($A35,'Productivity Dump'!$A$4:$A$500,0),
MATCH(AH$2,'Productivity Dump'!$E$3:$AJ$3,0)
),
IF(AH$3="Attendance",
INDEX('Attendance Dump'!$E$2:$AI$400,
MATCH($A35,'Attendance Dump'!$B$2:$B$400,0),
MATCH(AH$2,'Attendance Dump'!$E$1:$AI$1,0)
),
INDEX('Active Hour''s Dump'!$D$3:$AH$337,
MATCH($C35,'Active Hour''s Dump'!$A$3:$A$337,0),
MATCH(AH$2,'Active Hour''s Dump'!$D$2:$AH$2,0)
))),"")</f>
        <v>6.0833333333333304</v>
      </c>
      <c r="AI35" s="13">
        <f>_xlfn.IFNA(IF(AI$3="Productivity",
INDEX('Productivity Dump'!$E$4:$AJ$500,
MATCH($A35,'Productivity Dump'!$A$4:$A$500,0),
MATCH(AI$2,'Productivity Dump'!$E$3:$AJ$3,0)
),
IF(AI$3="Attendance",
INDEX('Attendance Dump'!$E$2:$AI$400,
MATCH($A35,'Attendance Dump'!$B$2:$B$400,0),
MATCH(AI$2,'Attendance Dump'!$E$1:$AI$1,0)
),
INDEX('Active Hour''s Dump'!$D$3:$AH$337,
MATCH($C35,'Active Hour''s Dump'!$A$3:$A$337,0),
MATCH(AI$2,'Active Hour''s Dump'!$D$2:$AH$2,0)
))),"")</f>
        <v>1022.5449999999997</v>
      </c>
      <c r="AJ35" s="13" t="str">
        <f>_xlfn.IFNA(IF(AJ$3="Productivity",
INDEX('Productivity Dump'!$E$4:$AJ$500,
MATCH($A35,'Productivity Dump'!$A$4:$A$500,0),
MATCH(AJ$2,'Productivity Dump'!$E$3:$AJ$3,0)
),
IF(AJ$3="Attendance",
INDEX('Attendance Dump'!$E$2:$AI$400,
MATCH($A35,'Attendance Dump'!$B$2:$B$400,0),
MATCH(AJ$2,'Attendance Dump'!$E$1:$AI$1,0)
),
INDEX('Active Hour''s Dump'!$D$3:$AH$337,
MATCH($C35,'Active Hour''s Dump'!$A$3:$A$337,0),
MATCH(AJ$2,'Active Hour''s Dump'!$D$2:$AH$2,0)
))),"")</f>
        <v>P</v>
      </c>
      <c r="AK35" s="54">
        <f>_xlfn.IFNA(IF(AK$3="Productivity",
INDEX('Productivity Dump'!$E$4:$AJ$500,
MATCH($A35,'Productivity Dump'!$A$4:$A$500,0),
MATCH(AK$2,'Productivity Dump'!$E$3:$AJ$3,0)
),
IF(AK$3="Attendance",
INDEX('Attendance Dump'!$E$2:$AI$400,
MATCH($A35,'Attendance Dump'!$B$2:$B$400,0),
MATCH(AK$2,'Attendance Dump'!$E$1:$AI$1,0)
),
INDEX('Active Hour''s Dump'!$D$3:$AH$337,
MATCH($C35,'Active Hour''s Dump'!$A$3:$A$337,0),
MATCH(AK$2,'Active Hour''s Dump'!$D$2:$AH$2,0)
))),"")</f>
        <v>6.5</v>
      </c>
      <c r="AL35" s="13">
        <f>_xlfn.IFNA(IF(AL$3="Productivity",
INDEX('Productivity Dump'!$E$4:$AJ$500,
MATCH($A35,'Productivity Dump'!$A$4:$A$500,0),
MATCH(AL$2,'Productivity Dump'!$E$3:$AJ$3,0)
),
IF(AL$3="Attendance",
INDEX('Attendance Dump'!$E$2:$AI$400,
MATCH($A35,'Attendance Dump'!$B$2:$B$400,0),
MATCH(AL$2,'Attendance Dump'!$E$1:$AI$1,0)
),
INDEX('Active Hour''s Dump'!$D$3:$AH$337,
MATCH($C35,'Active Hour''s Dump'!$A$3:$A$337,0),
MATCH(AL$2,'Active Hour''s Dump'!$D$2:$AH$2,0)
))),"")</f>
        <v>0</v>
      </c>
      <c r="AM35" s="13" t="str">
        <f>_xlfn.IFNA(IF(AM$3="Productivity",
INDEX('Productivity Dump'!$E$4:$AJ$500,
MATCH($A35,'Productivity Dump'!$A$4:$A$500,0),
MATCH(AM$2,'Productivity Dump'!$E$3:$AJ$3,0)
),
IF(AM$3="Attendance",
INDEX('Attendance Dump'!$E$2:$AI$400,
MATCH($A35,'Attendance Dump'!$B$2:$B$400,0),
MATCH(AM$2,'Attendance Dump'!$E$1:$AI$1,0)
),
INDEX('Active Hour''s Dump'!$D$3:$AH$337,
MATCH($C35,'Active Hour''s Dump'!$A$3:$A$337,0),
MATCH(AM$2,'Active Hour''s Dump'!$D$2:$AH$2,0)
))),"")</f>
        <v>WO</v>
      </c>
      <c r="AN35" s="54">
        <f>_xlfn.IFNA(IF(AN$3="Productivity",
INDEX('Productivity Dump'!$E$4:$AJ$500,
MATCH($A35,'Productivity Dump'!$A$4:$A$500,0),
MATCH(AN$2,'Productivity Dump'!$E$3:$AJ$3,0)
),
IF(AN$3="Attendance",
INDEX('Attendance Dump'!$E$2:$AI$400,
MATCH($A35,'Attendance Dump'!$B$2:$B$400,0),
MATCH(AN$2,'Attendance Dump'!$E$1:$AI$1,0)
),
INDEX('Active Hour''s Dump'!$D$3:$AH$337,
MATCH($C35,'Active Hour''s Dump'!$A$3:$A$337,0),
MATCH(AN$2,'Active Hour''s Dump'!$D$2:$AH$2,0)
))),"")</f>
        <v>0</v>
      </c>
      <c r="AO35" s="13">
        <f>_xlfn.IFNA(IF(AO$3="Productivity",
INDEX('Productivity Dump'!$E$4:$AJ$500,
MATCH($A35,'Productivity Dump'!$A$4:$A$500,0),
MATCH(AO$2,'Productivity Dump'!$E$3:$AJ$3,0)
),
IF(AO$3="Attendance",
INDEX('Attendance Dump'!$E$2:$AI$400,
MATCH($A35,'Attendance Dump'!$B$2:$B$400,0),
MATCH(AO$2,'Attendance Dump'!$E$1:$AI$1,0)
),
INDEX('Active Hour''s Dump'!$D$3:$AH$337,
MATCH($C35,'Active Hour''s Dump'!$A$3:$A$337,0),
MATCH(AO$2,'Active Hour''s Dump'!$D$2:$AH$2,0)
))),"")</f>
        <v>753.58899999999994</v>
      </c>
      <c r="AP35" s="13" t="str">
        <f>_xlfn.IFNA(IF(AP$3="Productivity",
INDEX('Productivity Dump'!$E$4:$AJ$500,
MATCH($A35,'Productivity Dump'!$A$4:$A$500,0),
MATCH(AP$2,'Productivity Dump'!$E$3:$AJ$3,0)
),
IF(AP$3="Attendance",
INDEX('Attendance Dump'!$E$2:$AI$400,
MATCH($A35,'Attendance Dump'!$B$2:$B$400,0),
MATCH(AP$2,'Attendance Dump'!$E$1:$AI$1,0)
),
INDEX('Active Hour''s Dump'!$D$3:$AH$337,
MATCH($C35,'Active Hour''s Dump'!$A$3:$A$337,0),
MATCH(AP$2,'Active Hour''s Dump'!$D$2:$AH$2,0)
))),"")</f>
        <v>P</v>
      </c>
      <c r="AQ35" s="54">
        <f>_xlfn.IFNA(IF(AQ$3="Productivity",
INDEX('Productivity Dump'!$E$4:$AJ$500,
MATCH($A35,'Productivity Dump'!$A$4:$A$500,0),
MATCH(AQ$2,'Productivity Dump'!$E$3:$AJ$3,0)
),
IF(AQ$3="Attendance",
INDEX('Attendance Dump'!$E$2:$AI$400,
MATCH($A35,'Attendance Dump'!$B$2:$B$400,0),
MATCH(AQ$2,'Attendance Dump'!$E$1:$AI$1,0)
),
INDEX('Active Hour''s Dump'!$D$3:$AH$337,
MATCH($C35,'Active Hour''s Dump'!$A$3:$A$337,0),
MATCH(AQ$2,'Active Hour''s Dump'!$D$2:$AH$2,0)
))),"")</f>
        <v>4.8333333333333304</v>
      </c>
      <c r="AR35" s="13">
        <f>_xlfn.IFNA(IF(AR$3="Productivity",
INDEX('Productivity Dump'!$E$4:$AJ$500,
MATCH($A35,'Productivity Dump'!$A$4:$A$500,0),
MATCH(AR$2,'Productivity Dump'!$E$3:$AJ$3,0)
),
IF(AR$3="Attendance",
INDEX('Attendance Dump'!$E$2:$AI$400,
MATCH($A35,'Attendance Dump'!$B$2:$B$400,0),
MATCH(AR$2,'Attendance Dump'!$E$1:$AI$1,0)
),
INDEX('Active Hour''s Dump'!$D$3:$AH$337,
MATCH($C35,'Active Hour''s Dump'!$A$3:$A$337,0),
MATCH(AR$2,'Active Hour''s Dump'!$D$2:$AH$2,0)
))),"")</f>
        <v>1147.1660000000002</v>
      </c>
      <c r="AS35" s="13" t="str">
        <f>_xlfn.IFNA(IF(AS$3="Productivity",
INDEX('Productivity Dump'!$E$4:$AJ$500,
MATCH($A35,'Productivity Dump'!$A$4:$A$500,0),
MATCH(AS$2,'Productivity Dump'!$E$3:$AJ$3,0)
),
IF(AS$3="Attendance",
INDEX('Attendance Dump'!$E$2:$AI$400,
MATCH($A35,'Attendance Dump'!$B$2:$B$400,0),
MATCH(AS$2,'Attendance Dump'!$E$1:$AI$1,0)
),
INDEX('Active Hour''s Dump'!$D$3:$AH$337,
MATCH($C35,'Active Hour''s Dump'!$A$3:$A$337,0),
MATCH(AS$2,'Active Hour''s Dump'!$D$2:$AH$2,0)
))),"")</f>
        <v>P</v>
      </c>
      <c r="AT35" s="54">
        <f>_xlfn.IFNA(IF(AT$3="Productivity",
INDEX('Productivity Dump'!$E$4:$AJ$500,
MATCH($A35,'Productivity Dump'!$A$4:$A$500,0),
MATCH(AT$2,'Productivity Dump'!$E$3:$AJ$3,0)
),
IF(AT$3="Attendance",
INDEX('Attendance Dump'!$E$2:$AI$400,
MATCH($A35,'Attendance Dump'!$B$2:$B$400,0),
MATCH(AT$2,'Attendance Dump'!$E$1:$AI$1,0)
),
INDEX('Active Hour''s Dump'!$D$3:$AH$337,
MATCH($C35,'Active Hour''s Dump'!$A$3:$A$337,0),
MATCH(AT$2,'Active Hour''s Dump'!$D$2:$AH$2,0)
))),"")</f>
        <v>7</v>
      </c>
      <c r="AU35" s="13">
        <f>_xlfn.IFNA(IF(AU$3="Productivity",
INDEX('Productivity Dump'!$E$4:$AJ$500,
MATCH($A35,'Productivity Dump'!$A$4:$A$500,0),
MATCH(AU$2,'Productivity Dump'!$E$3:$AJ$3,0)
),
IF(AU$3="Attendance",
INDEX('Attendance Dump'!$E$2:$AI$400,
MATCH($A35,'Attendance Dump'!$B$2:$B$400,0),
MATCH(AU$2,'Attendance Dump'!$E$1:$AI$1,0)
),
INDEX('Active Hour''s Dump'!$D$3:$AH$337,
MATCH($C35,'Active Hour''s Dump'!$A$3:$A$337,0),
MATCH(AU$2,'Active Hour''s Dump'!$D$2:$AH$2,0)
))),"")</f>
        <v>1077.1579999999999</v>
      </c>
      <c r="AV35" s="13" t="str">
        <f>_xlfn.IFNA(IF(AV$3="Productivity",
INDEX('Productivity Dump'!$E$4:$AJ$500,
MATCH($A35,'Productivity Dump'!$A$4:$A$500,0),
MATCH(AV$2,'Productivity Dump'!$E$3:$AJ$3,0)
),
IF(AV$3="Attendance",
INDEX('Attendance Dump'!$E$2:$AI$400,
MATCH($A35,'Attendance Dump'!$B$2:$B$400,0),
MATCH(AV$2,'Attendance Dump'!$E$1:$AI$1,0)
),
INDEX('Active Hour''s Dump'!$D$3:$AH$337,
MATCH($C35,'Active Hour''s Dump'!$A$3:$A$337,0),
MATCH(AV$2,'Active Hour''s Dump'!$D$2:$AH$2,0)
))),"")</f>
        <v>P</v>
      </c>
      <c r="AW35" s="54">
        <f>_xlfn.IFNA(IF(AW$3="Productivity",
INDEX('Productivity Dump'!$E$4:$AJ$500,
MATCH($A35,'Productivity Dump'!$A$4:$A$500,0),
MATCH(AW$2,'Productivity Dump'!$E$3:$AJ$3,0)
),
IF(AW$3="Attendance",
INDEX('Attendance Dump'!$E$2:$AI$400,
MATCH($A35,'Attendance Dump'!$B$2:$B$400,0),
MATCH(AW$2,'Attendance Dump'!$E$1:$AI$1,0)
),
INDEX('Active Hour''s Dump'!$D$3:$AH$337,
MATCH($C35,'Active Hour''s Dump'!$A$3:$A$337,0),
MATCH(AW$2,'Active Hour''s Dump'!$D$2:$AH$2,0)
))),"")</f>
        <v>6.9166666666666696</v>
      </c>
      <c r="AX35" s="13">
        <f>_xlfn.IFNA(IF(AX$3="Productivity",
INDEX('Productivity Dump'!$E$4:$AJ$500,
MATCH($A35,'Productivity Dump'!$A$4:$A$500,0),
MATCH(AX$2,'Productivity Dump'!$E$3:$AJ$3,0)
),
IF(AX$3="Attendance",
INDEX('Attendance Dump'!$E$2:$AI$400,
MATCH($A35,'Attendance Dump'!$B$2:$B$400,0),
MATCH(AX$2,'Attendance Dump'!$E$1:$AI$1,0)
),
INDEX('Active Hour''s Dump'!$D$3:$AH$337,
MATCH($C35,'Active Hour''s Dump'!$A$3:$A$337,0),
MATCH(AX$2,'Active Hour''s Dump'!$D$2:$AH$2,0)
))),"")</f>
        <v>1075.1590000000001</v>
      </c>
      <c r="AY35" s="13" t="str">
        <f>_xlfn.IFNA(IF(AY$3="Productivity",
INDEX('Productivity Dump'!$E$4:$AJ$500,
MATCH($A35,'Productivity Dump'!$A$4:$A$500,0),
MATCH(AY$2,'Productivity Dump'!$E$3:$AJ$3,0)
),
IF(AY$3="Attendance",
INDEX('Attendance Dump'!$E$2:$AI$400,
MATCH($A35,'Attendance Dump'!$B$2:$B$400,0),
MATCH(AY$2,'Attendance Dump'!$E$1:$AI$1,0)
),
INDEX('Active Hour''s Dump'!$D$3:$AH$337,
MATCH($C35,'Active Hour''s Dump'!$A$3:$A$337,0),
MATCH(AY$2,'Active Hour''s Dump'!$D$2:$AH$2,0)
))),"")</f>
        <v>P</v>
      </c>
      <c r="AZ35" s="54">
        <f>_xlfn.IFNA(IF(AZ$3="Productivity",
INDEX('Productivity Dump'!$E$4:$AJ$500,
MATCH($A35,'Productivity Dump'!$A$4:$A$500,0),
MATCH(AZ$2,'Productivity Dump'!$E$3:$AJ$3,0)
),
IF(AZ$3="Attendance",
INDEX('Attendance Dump'!$E$2:$AI$400,
MATCH($A35,'Attendance Dump'!$B$2:$B$400,0),
MATCH(AZ$2,'Attendance Dump'!$E$1:$AI$1,0)
),
INDEX('Active Hour''s Dump'!$D$3:$AH$337,
MATCH($C35,'Active Hour''s Dump'!$A$3:$A$337,0),
MATCH(AZ$2,'Active Hour''s Dump'!$D$2:$AH$2,0)
))),"")</f>
        <v>6.4166666666666696</v>
      </c>
      <c r="BA35" s="13">
        <f>_xlfn.IFNA(IF(BA$3="Productivity",
INDEX('Productivity Dump'!$E$4:$AJ$500,
MATCH($A35,'Productivity Dump'!$A$4:$A$500,0),
MATCH(BA$2,'Productivity Dump'!$E$3:$AJ$3,0)
),
IF(BA$3="Attendance",
INDEX('Attendance Dump'!$E$2:$AI$400,
MATCH($A35,'Attendance Dump'!$B$2:$B$400,0),
MATCH(BA$2,'Attendance Dump'!$E$1:$AI$1,0)
),
INDEX('Active Hour''s Dump'!$D$3:$AH$337,
MATCH($C35,'Active Hour''s Dump'!$A$3:$A$337,0),
MATCH(BA$2,'Active Hour''s Dump'!$D$2:$AH$2,0)
))),"")</f>
        <v>1067.1660000000004</v>
      </c>
      <c r="BB35" s="13" t="str">
        <f>_xlfn.IFNA(IF(BB$3="Productivity",
INDEX('Productivity Dump'!$E$4:$AJ$500,
MATCH($A35,'Productivity Dump'!$A$4:$A$500,0),
MATCH(BB$2,'Productivity Dump'!$E$3:$AJ$3,0)
),
IF(BB$3="Attendance",
INDEX('Attendance Dump'!$E$2:$AI$400,
MATCH($A35,'Attendance Dump'!$B$2:$B$400,0),
MATCH(BB$2,'Attendance Dump'!$E$1:$AI$1,0)
),
INDEX('Active Hour''s Dump'!$D$3:$AH$337,
MATCH($C35,'Active Hour''s Dump'!$A$3:$A$337,0),
MATCH(BB$2,'Active Hour''s Dump'!$D$2:$AH$2,0)
))),"")</f>
        <v>P</v>
      </c>
      <c r="BC35" s="54">
        <f>_xlfn.IFNA(IF(BC$3="Productivity",
INDEX('Productivity Dump'!$E$4:$AJ$500,
MATCH($A35,'Productivity Dump'!$A$4:$A$500,0),
MATCH(BC$2,'Productivity Dump'!$E$3:$AJ$3,0)
),
IF(BC$3="Attendance",
INDEX('Attendance Dump'!$E$2:$AI$400,
MATCH($A35,'Attendance Dump'!$B$2:$B$400,0),
MATCH(BC$2,'Attendance Dump'!$E$1:$AI$1,0)
),
INDEX('Active Hour''s Dump'!$D$3:$AH$337,
MATCH($C35,'Active Hour''s Dump'!$A$3:$A$337,0),
MATCH(BC$2,'Active Hour''s Dump'!$D$2:$AH$2,0)
))),"")</f>
        <v>7</v>
      </c>
      <c r="BD35" s="13">
        <f>_xlfn.IFNA(IF(BD$3="Productivity",
INDEX('Productivity Dump'!$E$4:$AJ$500,
MATCH($A35,'Productivity Dump'!$A$4:$A$500,0),
MATCH(BD$2,'Productivity Dump'!$E$3:$AJ$3,0)
),
IF(BD$3="Attendance",
INDEX('Attendance Dump'!$E$2:$AI$400,
MATCH($A35,'Attendance Dump'!$B$2:$B$400,0),
MATCH(BD$2,'Attendance Dump'!$E$1:$AI$1,0)
),
INDEX('Active Hour''s Dump'!$D$3:$AH$337,
MATCH($C35,'Active Hour''s Dump'!$A$3:$A$337,0),
MATCH(BD$2,'Active Hour''s Dump'!$D$2:$AH$2,0)
))),"")</f>
        <v>915.96299999999974</v>
      </c>
      <c r="BE35" s="13" t="str">
        <f>_xlfn.IFNA(IF(BE$3="Productivity",
INDEX('Productivity Dump'!$E$4:$AJ$500,
MATCH($A35,'Productivity Dump'!$A$4:$A$500,0),
MATCH(BE$2,'Productivity Dump'!$E$3:$AJ$3,0)
),
IF(BE$3="Attendance",
INDEX('Attendance Dump'!$E$2:$AI$400,
MATCH($A35,'Attendance Dump'!$B$2:$B$400,0),
MATCH(BE$2,'Attendance Dump'!$E$1:$AI$1,0)
),
INDEX('Active Hour''s Dump'!$D$3:$AH$337,
MATCH($C35,'Active Hour''s Dump'!$A$3:$A$337,0),
MATCH(BE$2,'Active Hour''s Dump'!$D$2:$AH$2,0)
))),"")</f>
        <v>P</v>
      </c>
      <c r="BF35" s="54">
        <f>_xlfn.IFNA(IF(BF$3="Productivity",
INDEX('Productivity Dump'!$E$4:$AJ$500,
MATCH($A35,'Productivity Dump'!$A$4:$A$500,0),
MATCH(BF$2,'Productivity Dump'!$E$3:$AJ$3,0)
),
IF(BF$3="Attendance",
INDEX('Attendance Dump'!$E$2:$AI$400,
MATCH($A35,'Attendance Dump'!$B$2:$B$400,0),
MATCH(BF$2,'Attendance Dump'!$E$1:$AI$1,0)
),
INDEX('Active Hour''s Dump'!$D$3:$AH$337,
MATCH($C35,'Active Hour''s Dump'!$A$3:$A$337,0),
MATCH(BF$2,'Active Hour''s Dump'!$D$2:$AH$2,0)
))),"")</f>
        <v>5</v>
      </c>
      <c r="BG35" s="13">
        <f>_xlfn.IFNA(IF(BG$3="Productivity",
INDEX('Productivity Dump'!$E$4:$AJ$500,
MATCH($A35,'Productivity Dump'!$A$4:$A$500,0),
MATCH(BG$2,'Productivity Dump'!$E$3:$AJ$3,0)
),
IF(BG$3="Attendance",
INDEX('Attendance Dump'!$E$2:$AI$400,
MATCH($A35,'Attendance Dump'!$B$2:$B$400,0),
MATCH(BG$2,'Attendance Dump'!$E$1:$AI$1,0)
),
INDEX('Active Hour''s Dump'!$D$3:$AH$337,
MATCH($C35,'Active Hour''s Dump'!$A$3:$A$337,0),
MATCH(BG$2,'Active Hour''s Dump'!$D$2:$AH$2,0)
))),"")</f>
        <v>38.863</v>
      </c>
      <c r="BH35" s="13" t="str">
        <f>_xlfn.IFNA(IF(BH$3="Productivity",
INDEX('Productivity Dump'!$E$4:$AJ$500,
MATCH($A35,'Productivity Dump'!$A$4:$A$500,0),
MATCH(BH$2,'Productivity Dump'!$E$3:$AJ$3,0)
),
IF(BH$3="Attendance",
INDEX('Attendance Dump'!$E$2:$AI$400,
MATCH($A35,'Attendance Dump'!$B$2:$B$400,0),
MATCH(BH$2,'Attendance Dump'!$E$1:$AI$1,0)
),
INDEX('Active Hour''s Dump'!$D$3:$AH$337,
MATCH($C35,'Active Hour''s Dump'!$A$3:$A$337,0),
MATCH(BH$2,'Active Hour''s Dump'!$D$2:$AH$2,0)
))),"")</f>
        <v>WO</v>
      </c>
      <c r="BI35" s="54">
        <f>_xlfn.IFNA(IF(BI$3="Productivity",
INDEX('Productivity Dump'!$E$4:$AJ$500,
MATCH($A35,'Productivity Dump'!$A$4:$A$500,0),
MATCH(BI$2,'Productivity Dump'!$E$3:$AJ$3,0)
),
IF(BI$3="Attendance",
INDEX('Attendance Dump'!$E$2:$AI$400,
MATCH($A35,'Attendance Dump'!$B$2:$B$400,0),
MATCH(BI$2,'Attendance Dump'!$E$1:$AI$1,0)
),
INDEX('Active Hour''s Dump'!$D$3:$AH$337,
MATCH($C35,'Active Hour''s Dump'!$A$3:$A$337,0),
MATCH(BI$2,'Active Hour''s Dump'!$D$2:$AH$2,0)
))),"")</f>
        <v>8.3333333333333301E-2</v>
      </c>
      <c r="BJ35" s="13">
        <f>_xlfn.IFNA(IF(BJ$3="Productivity",
INDEX('Productivity Dump'!$E$4:$AJ$500,
MATCH($A35,'Productivity Dump'!$A$4:$A$500,0),
MATCH(BJ$2,'Productivity Dump'!$E$3:$AJ$3,0)
),
IF(BJ$3="Attendance",
INDEX('Attendance Dump'!$E$2:$AI$400,
MATCH($A35,'Attendance Dump'!$B$2:$B$400,0),
MATCH(BJ$2,'Attendance Dump'!$E$1:$AI$1,0)
),
INDEX('Active Hour''s Dump'!$D$3:$AH$337,
MATCH($C35,'Active Hour''s Dump'!$A$3:$A$337,0),
MATCH(BJ$2,'Active Hour''s Dump'!$D$2:$AH$2,0)
))),"")</f>
        <v>697.44000000000028</v>
      </c>
      <c r="BK35" s="13" t="str">
        <f>_xlfn.IFNA(IF(BK$3="Productivity",
INDEX('Productivity Dump'!$E$4:$AJ$500,
MATCH($A35,'Productivity Dump'!$A$4:$A$500,0),
MATCH(BK$2,'Productivity Dump'!$E$3:$AJ$3,0)
),
IF(BK$3="Attendance",
INDEX('Attendance Dump'!$E$2:$AI$400,
MATCH($A35,'Attendance Dump'!$B$2:$B$400,0),
MATCH(BK$2,'Attendance Dump'!$E$1:$AI$1,0)
),
INDEX('Active Hour''s Dump'!$D$3:$AH$337,
MATCH($C35,'Active Hour''s Dump'!$A$3:$A$337,0),
MATCH(BK$2,'Active Hour''s Dump'!$D$2:$AH$2,0)
))),"")</f>
        <v>P</v>
      </c>
      <c r="BL35" s="54">
        <f>_xlfn.IFNA(IF(BL$3="Productivity",
INDEX('Productivity Dump'!$E$4:$AJ$500,
MATCH($A35,'Productivity Dump'!$A$4:$A$500,0),
MATCH(BL$2,'Productivity Dump'!$E$3:$AJ$3,0)
),
IF(BL$3="Attendance",
INDEX('Attendance Dump'!$E$2:$AI$400,
MATCH($A35,'Attendance Dump'!$B$2:$B$400,0),
MATCH(BL$2,'Attendance Dump'!$E$1:$AI$1,0)
),
INDEX('Active Hour''s Dump'!$D$3:$AH$337,
MATCH($C35,'Active Hour''s Dump'!$A$3:$A$337,0),
MATCH(BL$2,'Active Hour''s Dump'!$D$2:$AH$2,0)
))),"")</f>
        <v>4.0833333333333304</v>
      </c>
      <c r="BM35" s="13">
        <f>_xlfn.IFNA(IF(BM$3="Productivity",
INDEX('Productivity Dump'!$E$4:$AJ$500,
MATCH($A35,'Productivity Dump'!$A$4:$A$500,0),
MATCH(BM$2,'Productivity Dump'!$E$3:$AJ$3,0)
),
IF(BM$3="Attendance",
INDEX('Attendance Dump'!$E$2:$AI$400,
MATCH($A35,'Attendance Dump'!$B$2:$B$400,0),
MATCH(BM$2,'Attendance Dump'!$E$1:$AI$1,0)
),
INDEX('Active Hour''s Dump'!$D$3:$AH$337,
MATCH($C35,'Active Hour''s Dump'!$A$3:$A$337,0),
MATCH(BM$2,'Active Hour''s Dump'!$D$2:$AH$2,0)
))),"")</f>
        <v>0</v>
      </c>
      <c r="BN35" s="13" t="str">
        <f>_xlfn.IFNA(IF(BN$3="Productivity",
INDEX('Productivity Dump'!$E$4:$AJ$500,
MATCH($A35,'Productivity Dump'!$A$4:$A$500,0),
MATCH(BN$2,'Productivity Dump'!$E$3:$AJ$3,0)
),
IF(BN$3="Attendance",
INDEX('Attendance Dump'!$E$2:$AI$400,
MATCH($A35,'Attendance Dump'!$B$2:$B$400,0),
MATCH(BN$2,'Attendance Dump'!$E$1:$AI$1,0)
),
INDEX('Active Hour''s Dump'!$D$3:$AH$337,
MATCH($C35,'Active Hour''s Dump'!$A$3:$A$337,0),
MATCH(BN$2,'Active Hour''s Dump'!$D$2:$AH$2,0)
))),"")</f>
        <v>PL</v>
      </c>
      <c r="BO35" s="54">
        <f>_xlfn.IFNA(IF(BO$3="Productivity",
INDEX('Productivity Dump'!$E$4:$AJ$500,
MATCH($A35,'Productivity Dump'!$A$4:$A$500,0),
MATCH(BO$2,'Productivity Dump'!$E$3:$AJ$3,0)
),
IF(BO$3="Attendance",
INDEX('Attendance Dump'!$E$2:$AI$400,
MATCH($A35,'Attendance Dump'!$B$2:$B$400,0),
MATCH(BO$2,'Attendance Dump'!$E$1:$AI$1,0)
),
INDEX('Active Hour''s Dump'!$D$3:$AH$337,
MATCH($C35,'Active Hour''s Dump'!$A$3:$A$337,0),
MATCH(BO$2,'Active Hour''s Dump'!$D$2:$AH$2,0)
))),"")</f>
        <v>0</v>
      </c>
      <c r="BP35" s="13">
        <f>_xlfn.IFNA(IF(BP$3="Productivity",
INDEX('Productivity Dump'!$E$4:$AJ$500,
MATCH($A35,'Productivity Dump'!$A$4:$A$500,0),
MATCH(BP$2,'Productivity Dump'!$E$3:$AJ$3,0)
),
IF(BP$3="Attendance",
INDEX('Attendance Dump'!$E$2:$AI$400,
MATCH($A35,'Attendance Dump'!$B$2:$B$400,0),
MATCH(BP$2,'Attendance Dump'!$E$1:$AI$1,0)
),
INDEX('Active Hour''s Dump'!$D$3:$AH$337,
MATCH($C35,'Active Hour''s Dump'!$A$3:$A$337,0),
MATCH(BP$2,'Active Hour''s Dump'!$D$2:$AH$2,0)
))),"")</f>
        <v>1041.8380000000002</v>
      </c>
      <c r="BQ35" s="13" t="str">
        <f>_xlfn.IFNA(IF(BQ$3="Productivity",
INDEX('Productivity Dump'!$E$4:$AJ$500,
MATCH($A35,'Productivity Dump'!$A$4:$A$500,0),
MATCH(BQ$2,'Productivity Dump'!$E$3:$AJ$3,0)
),
IF(BQ$3="Attendance",
INDEX('Attendance Dump'!$E$2:$AI$400,
MATCH($A35,'Attendance Dump'!$B$2:$B$400,0),
MATCH(BQ$2,'Attendance Dump'!$E$1:$AI$1,0)
),
INDEX('Active Hour''s Dump'!$D$3:$AH$337,
MATCH($C35,'Active Hour''s Dump'!$A$3:$A$337,0),
MATCH(BQ$2,'Active Hour''s Dump'!$D$2:$AH$2,0)
))),"")</f>
        <v>P</v>
      </c>
      <c r="BR35" s="54">
        <f>_xlfn.IFNA(IF(BR$3="Productivity",
INDEX('Productivity Dump'!$E$4:$AJ$500,
MATCH($A35,'Productivity Dump'!$A$4:$A$500,0),
MATCH(BR$2,'Productivity Dump'!$E$3:$AJ$3,0)
),
IF(BR$3="Attendance",
INDEX('Attendance Dump'!$E$2:$AI$400,
MATCH($A35,'Attendance Dump'!$B$2:$B$400,0),
MATCH(BR$2,'Attendance Dump'!$E$1:$AI$1,0)
),
INDEX('Active Hour''s Dump'!$D$3:$AH$337,
MATCH($C35,'Active Hour''s Dump'!$A$3:$A$337,0),
MATCH(BR$2,'Active Hour''s Dump'!$D$2:$AH$2,0)
))),"")</f>
        <v>5.75</v>
      </c>
      <c r="BS35" s="13">
        <f>_xlfn.IFNA(IF(BS$3="Productivity",
INDEX('Productivity Dump'!$E$4:$AJ$500,
MATCH($A35,'Productivity Dump'!$A$4:$A$500,0),
MATCH(BS$2,'Productivity Dump'!$E$3:$AJ$3,0)
),
IF(BS$3="Attendance",
INDEX('Attendance Dump'!$E$2:$AI$400,
MATCH($A35,'Attendance Dump'!$B$2:$B$400,0),
MATCH(BS$2,'Attendance Dump'!$E$1:$AI$1,0)
),
INDEX('Active Hour''s Dump'!$D$3:$AH$337,
MATCH($C35,'Active Hour''s Dump'!$A$3:$A$337,0),
MATCH(BS$2,'Active Hour''s Dump'!$D$2:$AH$2,0)
))),"")</f>
        <v>1114.0429999999999</v>
      </c>
      <c r="BT35" s="13" t="str">
        <f>_xlfn.IFNA(IF(BT$3="Productivity",
INDEX('Productivity Dump'!$E$4:$AJ$500,
MATCH($A35,'Productivity Dump'!$A$4:$A$500,0),
MATCH(BT$2,'Productivity Dump'!$E$3:$AJ$3,0)
),
IF(BT$3="Attendance",
INDEX('Attendance Dump'!$E$2:$AI$400,
MATCH($A35,'Attendance Dump'!$B$2:$B$400,0),
MATCH(BT$2,'Attendance Dump'!$E$1:$AI$1,0)
),
INDEX('Active Hour''s Dump'!$D$3:$AH$337,
MATCH($C35,'Active Hour''s Dump'!$A$3:$A$337,0),
MATCH(BT$2,'Active Hour''s Dump'!$D$2:$AH$2,0)
))),"")</f>
        <v>H(P)</v>
      </c>
      <c r="BU35" s="54">
        <f>_xlfn.IFNA(IF(BU$3="Productivity",
INDEX('Productivity Dump'!$E$4:$AJ$500,
MATCH($A35,'Productivity Dump'!$A$4:$A$500,0),
MATCH(BU$2,'Productivity Dump'!$E$3:$AJ$3,0)
),
IF(BU$3="Attendance",
INDEX('Attendance Dump'!$E$2:$AI$400,
MATCH($A35,'Attendance Dump'!$B$2:$B$400,0),
MATCH(BU$2,'Attendance Dump'!$E$1:$AI$1,0)
),
INDEX('Active Hour''s Dump'!$D$3:$AH$337,
MATCH($C35,'Active Hour''s Dump'!$A$3:$A$337,0),
MATCH(BU$2,'Active Hour''s Dump'!$D$2:$AH$2,0)
))),"")</f>
        <v>5.8333333333333304</v>
      </c>
      <c r="BV35" s="13">
        <f>_xlfn.IFNA(IF(BV$3="Productivity",
INDEX('Productivity Dump'!$E$4:$AJ$500,
MATCH($A35,'Productivity Dump'!$A$4:$A$500,0),
MATCH(BV$2,'Productivity Dump'!$E$3:$AJ$3,0)
),
IF(BV$3="Attendance",
INDEX('Attendance Dump'!$E$2:$AI$400,
MATCH($A35,'Attendance Dump'!$B$2:$B$400,0),
MATCH(BV$2,'Attendance Dump'!$E$1:$AI$1,0)
),
INDEX('Active Hour''s Dump'!$D$3:$AH$337,
MATCH($C35,'Active Hour''s Dump'!$A$3:$A$337,0),
MATCH(BV$2,'Active Hour''s Dump'!$D$2:$AH$2,0)
))),"")</f>
        <v>792.05699999999979</v>
      </c>
      <c r="BW35" s="13" t="str">
        <f>_xlfn.IFNA(IF(BW$3="Productivity",
INDEX('Productivity Dump'!$E$4:$AJ$500,
MATCH($A35,'Productivity Dump'!$A$4:$A$500,0),
MATCH(BW$2,'Productivity Dump'!$E$3:$AJ$3,0)
),
IF(BW$3="Attendance",
INDEX('Attendance Dump'!$E$2:$AI$400,
MATCH($A35,'Attendance Dump'!$B$2:$B$400,0),
MATCH(BW$2,'Attendance Dump'!$E$1:$AI$1,0)
),
INDEX('Active Hour''s Dump'!$D$3:$AH$337,
MATCH($C35,'Active Hour''s Dump'!$A$3:$A$337,0),
MATCH(BW$2,'Active Hour''s Dump'!$D$2:$AH$2,0)
))),"")</f>
        <v>P</v>
      </c>
      <c r="BX35" s="54">
        <f>_xlfn.IFNA(IF(BX$3="Productivity",
INDEX('Productivity Dump'!$E$4:$AJ$500,
MATCH($A35,'Productivity Dump'!$A$4:$A$500,0),
MATCH(BX$2,'Productivity Dump'!$E$3:$AJ$3,0)
),
IF(BX$3="Attendance",
INDEX('Attendance Dump'!$E$2:$AI$400,
MATCH($A35,'Attendance Dump'!$B$2:$B$400,0),
MATCH(BX$2,'Attendance Dump'!$E$1:$AI$1,0)
),
INDEX('Active Hour''s Dump'!$D$3:$AH$337,
MATCH($C35,'Active Hour''s Dump'!$A$3:$A$337,0),
MATCH(BX$2,'Active Hour''s Dump'!$D$2:$AH$2,0)
))),"")</f>
        <v>4.6666666666666696</v>
      </c>
      <c r="BY35" s="13">
        <f>_xlfn.IFNA(IF(BY$3="Productivity",
INDEX('Productivity Dump'!$E$4:$AJ$500,
MATCH($A35,'Productivity Dump'!$A$4:$A$500,0),
MATCH(BY$2,'Productivity Dump'!$E$3:$AJ$3,0)
),
IF(BY$3="Attendance",
INDEX('Attendance Dump'!$E$2:$AI$400,
MATCH($A35,'Attendance Dump'!$B$2:$B$400,0),
MATCH(BY$2,'Attendance Dump'!$E$1:$AI$1,0)
),
INDEX('Active Hour''s Dump'!$D$3:$AH$337,
MATCH($C35,'Active Hour''s Dump'!$A$3:$A$337,0),
MATCH(BY$2,'Active Hour''s Dump'!$D$2:$AH$2,0)
))),"")</f>
        <v>0</v>
      </c>
      <c r="BZ35" s="13" t="str">
        <f>_xlfn.IFNA(IF(BZ$3="Productivity",
INDEX('Productivity Dump'!$E$4:$AJ$500,
MATCH($A35,'Productivity Dump'!$A$4:$A$500,0),
MATCH(BZ$2,'Productivity Dump'!$E$3:$AJ$3,0)
),
IF(BZ$3="Attendance",
INDEX('Attendance Dump'!$E$2:$AI$400,
MATCH($A35,'Attendance Dump'!$B$2:$B$400,0),
MATCH(BZ$2,'Attendance Dump'!$E$1:$AI$1,0)
),
INDEX('Active Hour''s Dump'!$D$3:$AH$337,
MATCH($C35,'Active Hour''s Dump'!$A$3:$A$337,0),
MATCH(BZ$2,'Active Hour''s Dump'!$D$2:$AH$2,0)
))),"")</f>
        <v>CO</v>
      </c>
      <c r="CA35" s="54">
        <f>_xlfn.IFNA(IF(CA$3="Productivity",
INDEX('Productivity Dump'!$E$4:$AJ$500,
MATCH($A35,'Productivity Dump'!$A$4:$A$500,0),
MATCH(CA$2,'Productivity Dump'!$E$3:$AJ$3,0)
),
IF(CA$3="Attendance",
INDEX('Attendance Dump'!$E$2:$AI$400,
MATCH($A35,'Attendance Dump'!$B$2:$B$400,0),
MATCH(CA$2,'Attendance Dump'!$E$1:$AI$1,0)
),
INDEX('Active Hour''s Dump'!$D$3:$AH$337,
MATCH($C35,'Active Hour''s Dump'!$A$3:$A$337,0),
MATCH(CA$2,'Active Hour''s Dump'!$D$2:$AH$2,0)
))),"")</f>
        <v>0</v>
      </c>
      <c r="CB35" s="13">
        <f>_xlfn.IFNA(IF(CB$3="Productivity",
INDEX('Productivity Dump'!$E$4:$AJ$500,
MATCH($A35,'Productivity Dump'!$A$4:$A$500,0),
MATCH(CB$2,'Productivity Dump'!$E$3:$AJ$3,0)
),
IF(CB$3="Attendance",
INDEX('Attendance Dump'!$E$2:$AI$400,
MATCH($A35,'Attendance Dump'!$B$2:$B$400,0),
MATCH(CB$2,'Attendance Dump'!$E$1:$AI$1,0)
),
INDEX('Active Hour''s Dump'!$D$3:$AH$337,
MATCH($C35,'Active Hour''s Dump'!$A$3:$A$337,0),
MATCH(CB$2,'Active Hour''s Dump'!$D$2:$AH$2,0)
))),"")</f>
        <v>0</v>
      </c>
      <c r="CC35" s="13" t="str">
        <f>_xlfn.IFNA(IF(CC$3="Productivity",
INDEX('Productivity Dump'!$E$4:$AJ$500,
MATCH($A35,'Productivity Dump'!$A$4:$A$500,0),
MATCH(CC$2,'Productivity Dump'!$E$3:$AJ$3,0)
),
IF(CC$3="Attendance",
INDEX('Attendance Dump'!$E$2:$AI$400,
MATCH($A35,'Attendance Dump'!$B$2:$B$400,0),
MATCH(CC$2,'Attendance Dump'!$E$1:$AI$1,0)
),
INDEX('Active Hour''s Dump'!$D$3:$AH$337,
MATCH($C35,'Active Hour''s Dump'!$A$3:$A$337,0),
MATCH(CC$2,'Active Hour''s Dump'!$D$2:$AH$2,0)
))),"")</f>
        <v>WO</v>
      </c>
      <c r="CD35" s="54">
        <f>_xlfn.IFNA(IF(CD$3="Productivity",
INDEX('Productivity Dump'!$E$4:$AJ$500,
MATCH($A35,'Productivity Dump'!$A$4:$A$500,0),
MATCH(CD$2,'Productivity Dump'!$E$3:$AJ$3,0)
),
IF(CD$3="Attendance",
INDEX('Attendance Dump'!$E$2:$AI$400,
MATCH($A35,'Attendance Dump'!$B$2:$B$400,0),
MATCH(CD$2,'Attendance Dump'!$E$1:$AI$1,0)
),
INDEX('Active Hour''s Dump'!$D$3:$AH$337,
MATCH($C35,'Active Hour''s Dump'!$A$3:$A$337,0),
MATCH(CD$2,'Active Hour''s Dump'!$D$2:$AH$2,0)
))),"")</f>
        <v>0</v>
      </c>
      <c r="CE35" s="13">
        <f>_xlfn.IFNA(IF(CE$3="Productivity",
INDEX('Productivity Dump'!$E$4:$AJ$500,
MATCH($A35,'Productivity Dump'!$A$4:$A$500,0),
MATCH(CE$2,'Productivity Dump'!$E$3:$AJ$3,0)
),
IF(CE$3="Attendance",
INDEX('Attendance Dump'!$E$2:$AI$400,
MATCH($A35,'Attendance Dump'!$B$2:$B$400,0),
MATCH(CE$2,'Attendance Dump'!$E$1:$AI$1,0)
),
INDEX('Active Hour''s Dump'!$D$3:$AH$337,
MATCH($C35,'Active Hour''s Dump'!$A$3:$A$337,0),
MATCH(CE$2,'Active Hour''s Dump'!$D$2:$AH$2,0)
))),"")</f>
        <v>290.67700000000002</v>
      </c>
      <c r="CF35" s="13" t="str">
        <f>_xlfn.IFNA(IF(CF$3="Productivity",
INDEX('Productivity Dump'!$E$4:$AJ$500,
MATCH($A35,'Productivity Dump'!$A$4:$A$500,0),
MATCH(CF$2,'Productivity Dump'!$E$3:$AJ$3,0)
),
IF(CF$3="Attendance",
INDEX('Attendance Dump'!$E$2:$AI$400,
MATCH($A35,'Attendance Dump'!$B$2:$B$400,0),
MATCH(CF$2,'Attendance Dump'!$E$1:$AI$1,0)
),
INDEX('Active Hour''s Dump'!$D$3:$AH$337,
MATCH($C35,'Active Hour''s Dump'!$A$3:$A$337,0),
MATCH(CF$2,'Active Hour''s Dump'!$D$2:$AH$2,0)
))),"")</f>
        <v>SL-HL</v>
      </c>
      <c r="CG35" s="54">
        <f>_xlfn.IFNA(IF(CG$3="Productivity",
INDEX('Productivity Dump'!$E$4:$AJ$500,
MATCH($A35,'Productivity Dump'!$A$4:$A$500,0),
MATCH(CG$2,'Productivity Dump'!$E$3:$AJ$3,0)
),
IF(CG$3="Attendance",
INDEX('Attendance Dump'!$E$2:$AI$400,
MATCH($A35,'Attendance Dump'!$B$2:$B$400,0),
MATCH(CG$2,'Attendance Dump'!$E$1:$AI$1,0)
),
INDEX('Active Hour''s Dump'!$D$3:$AH$337,
MATCH($C35,'Active Hour''s Dump'!$A$3:$A$337,0),
MATCH(CG$2,'Active Hour''s Dump'!$D$2:$AH$2,0)
))),"")</f>
        <v>2.5833333333333299</v>
      </c>
      <c r="CH35" s="13">
        <f>_xlfn.IFNA(IF(CH$3="Productivity",
INDEX('Productivity Dump'!$E$4:$AJ$500,
MATCH($A35,'Productivity Dump'!$A$4:$A$500,0),
MATCH(CH$2,'Productivity Dump'!$E$3:$AJ$3,0)
),
IF(CH$3="Attendance",
INDEX('Attendance Dump'!$E$2:$AI$400,
MATCH($A35,'Attendance Dump'!$B$2:$B$400,0),
MATCH(CH$2,'Attendance Dump'!$E$1:$AI$1,0)
),
INDEX('Active Hour''s Dump'!$D$3:$AH$337,
MATCH($C35,'Active Hour''s Dump'!$A$3:$A$337,0),
MATCH(CH$2,'Active Hour''s Dump'!$D$2:$AH$2,0)
))),"")</f>
        <v>574.21499999999992</v>
      </c>
      <c r="CI35" s="13" t="str">
        <f>_xlfn.IFNA(IF(CI$3="Productivity",
INDEX('Productivity Dump'!$E$4:$AJ$500,
MATCH($A35,'Productivity Dump'!$A$4:$A$500,0),
MATCH(CI$2,'Productivity Dump'!$E$3:$AJ$3,0)
),
IF(CI$3="Attendance",
INDEX('Attendance Dump'!$E$2:$AI$400,
MATCH($A35,'Attendance Dump'!$B$2:$B$400,0),
MATCH(CI$2,'Attendance Dump'!$E$1:$AI$1,0)
),
INDEX('Active Hour''s Dump'!$D$3:$AH$337,
MATCH($C35,'Active Hour''s Dump'!$A$3:$A$337,0),
MATCH(CI$2,'Active Hour''s Dump'!$D$2:$AH$2,0)
))),"")</f>
        <v>SL-HL</v>
      </c>
      <c r="CJ35" s="54">
        <f>_xlfn.IFNA(IF(CJ$3="Productivity",
INDEX('Productivity Dump'!$E$4:$AJ$500,
MATCH($A35,'Productivity Dump'!$A$4:$A$500,0),
MATCH(CJ$2,'Productivity Dump'!$E$3:$AJ$3,0)
),
IF(CJ$3="Attendance",
INDEX('Attendance Dump'!$E$2:$AI$400,
MATCH($A35,'Attendance Dump'!$B$2:$B$400,0),
MATCH(CJ$2,'Attendance Dump'!$E$1:$AI$1,0)
),
INDEX('Active Hour''s Dump'!$D$3:$AH$337,
MATCH($C35,'Active Hour''s Dump'!$A$3:$A$337,0),
MATCH(CJ$2,'Active Hour''s Dump'!$D$2:$AH$2,0)
))),"")</f>
        <v>4.0833333333333304</v>
      </c>
      <c r="CK35" s="13">
        <f>_xlfn.IFNA(IF(CK$3="Productivity",
INDEX('Productivity Dump'!$E$4:$AJ$500,
MATCH($A35,'Productivity Dump'!$A$4:$A$500,0),
MATCH(CK$2,'Productivity Dump'!$E$3:$AJ$3,0)
),
IF(CK$3="Attendance",
INDEX('Attendance Dump'!$E$2:$AI$400,
MATCH($A35,'Attendance Dump'!$B$2:$B$400,0),
MATCH(CK$2,'Attendance Dump'!$E$1:$AI$1,0)
),
INDEX('Active Hour''s Dump'!$D$3:$AH$337,
MATCH($C35,'Active Hour''s Dump'!$A$3:$A$337,0),
MATCH(CK$2,'Active Hour''s Dump'!$D$2:$AH$2,0)
))),"")</f>
        <v>1043.0780000000004</v>
      </c>
      <c r="CL35" s="13" t="str">
        <f>_xlfn.IFNA(IF(CL$3="Productivity",
INDEX('Productivity Dump'!$E$4:$AJ$500,
MATCH($A35,'Productivity Dump'!$A$4:$A$500,0),
MATCH(CL$2,'Productivity Dump'!$E$3:$AJ$3,0)
),
IF(CL$3="Attendance",
INDEX('Attendance Dump'!$E$2:$AI$400,
MATCH($A35,'Attendance Dump'!$B$2:$B$400,0),
MATCH(CL$2,'Attendance Dump'!$E$1:$AI$1,0)
),
INDEX('Active Hour''s Dump'!$D$3:$AH$337,
MATCH($C35,'Active Hour''s Dump'!$A$3:$A$337,0),
MATCH(CL$2,'Active Hour''s Dump'!$D$2:$AH$2,0)
))),"")</f>
        <v>P</v>
      </c>
      <c r="CM35" s="54">
        <f>_xlfn.IFNA(IF(CM$3="Productivity",
INDEX('Productivity Dump'!$E$4:$AJ$500,
MATCH($A35,'Productivity Dump'!$A$4:$A$500,0),
MATCH(CM$2,'Productivity Dump'!$E$3:$AJ$3,0)
),
IF(CM$3="Attendance",
INDEX('Attendance Dump'!$E$2:$AI$400,
MATCH($A35,'Attendance Dump'!$B$2:$B$400,0),
MATCH(CM$2,'Attendance Dump'!$E$1:$AI$1,0)
),
INDEX('Active Hour''s Dump'!$D$3:$AH$337,
MATCH($C35,'Active Hour''s Dump'!$A$3:$A$337,0),
MATCH(CM$2,'Active Hour''s Dump'!$D$2:$AH$2,0)
))),"")</f>
        <v>5.9166666666666696</v>
      </c>
      <c r="CN35" s="13">
        <f>_xlfn.IFNA(IF(CN$3="Productivity",
INDEX('Productivity Dump'!$E$4:$AJ$500,
MATCH($A35,'Productivity Dump'!$A$4:$A$500,0),
MATCH(CN$2,'Productivity Dump'!$E$3:$AJ$3,0)
),
IF(CN$3="Attendance",
INDEX('Attendance Dump'!$E$2:$AI$400,
MATCH($A35,'Attendance Dump'!$B$2:$B$400,0),
MATCH(CN$2,'Attendance Dump'!$E$1:$AI$1,0)
),
INDEX('Active Hour''s Dump'!$D$3:$AH$337,
MATCH($C35,'Active Hour''s Dump'!$A$3:$A$337,0),
MATCH(CN$2,'Active Hour''s Dump'!$D$2:$AH$2,0)
))),"")</f>
        <v>0</v>
      </c>
      <c r="CO35" s="13">
        <f>_xlfn.IFNA(IF(CO$3="Productivity",
INDEX('Productivity Dump'!$E$4:$AJ$500,
MATCH($A35,'Productivity Dump'!$A$4:$A$500,0),
MATCH(CO$2,'Productivity Dump'!$E$3:$AJ$3,0)
),
IF(CO$3="Attendance",
INDEX('Attendance Dump'!$E$2:$AI$400,
MATCH($A35,'Attendance Dump'!$B$2:$B$400,0),
MATCH(CO$2,'Attendance Dump'!$E$1:$AI$1,0)
),
INDEX('Active Hour''s Dump'!$D$3:$AH$337,
MATCH($C35,'Active Hour''s Dump'!$A$3:$A$337,0),
MATCH(CO$2,'Active Hour''s Dump'!$D$2:$AH$2,0)
))),"")</f>
        <v>0</v>
      </c>
      <c r="CP35" s="54">
        <f>_xlfn.IFNA(IF(CP$3="Productivity",
INDEX('Productivity Dump'!$E$4:$AJ$500,
MATCH($A35,'Productivity Dump'!$A$4:$A$500,0),
MATCH(CP$2,'Productivity Dump'!$E$3:$AJ$3,0)
),
IF(CP$3="Attendance",
INDEX('Attendance Dump'!$E$2:$AI$400,
MATCH($A35,'Attendance Dump'!$B$2:$B$400,0),
MATCH(CP$2,'Attendance Dump'!$E$1:$AI$1,0)
),
INDEX('Active Hour''s Dump'!$D$3:$AH$337,
MATCH($C35,'Active Hour''s Dump'!$A$3:$A$337,0),
MATCH(CP$2,'Active Hour''s Dump'!$D$2:$AH$2,0)
))),"")</f>
        <v>0</v>
      </c>
      <c r="CQ35" s="13">
        <f>_xlfn.IFNA(IF(CQ$3="Productivity",
INDEX('Productivity Dump'!$E$4:$AJ$500,
MATCH($A35,'Productivity Dump'!$A$4:$A$500,0),
MATCH(CQ$2,'Productivity Dump'!$E$3:$AJ$3,0)
),
IF(CQ$3="Attendance",
INDEX('Attendance Dump'!$E$2:$AI$400,
MATCH($A35,'Attendance Dump'!$B$2:$B$400,0),
MATCH(CQ$2,'Attendance Dump'!$E$1:$AI$1,0)
),
INDEX('Active Hour''s Dump'!$D$3:$AH$337,
MATCH($C35,'Active Hour''s Dump'!$A$3:$A$337,0),
MATCH(CQ$2,'Active Hour''s Dump'!$D$2:$AH$2,0)
))),"")</f>
        <v>0</v>
      </c>
      <c r="CR35" s="13">
        <f>_xlfn.IFNA(IF(CR$3="Productivity",
INDEX('Productivity Dump'!$E$4:$AJ$500,
MATCH($A35,'Productivity Dump'!$A$4:$A$500,0),
MATCH(CR$2,'Productivity Dump'!$E$3:$AJ$3,0)
),
IF(CR$3="Attendance",
INDEX('Attendance Dump'!$E$2:$AI$400,
MATCH($A35,'Attendance Dump'!$B$2:$B$400,0),
MATCH(CR$2,'Attendance Dump'!$E$1:$AI$1,0)
),
INDEX('Active Hour''s Dump'!$D$3:$AH$337,
MATCH($C35,'Active Hour''s Dump'!$A$3:$A$337,0),
MATCH(CR$2,'Active Hour''s Dump'!$D$2:$AH$2,0)
))),"")</f>
        <v>0</v>
      </c>
      <c r="CS35" s="54">
        <f>_xlfn.IFNA(IF(CS$3="Productivity",
INDEX('Productivity Dump'!$E$4:$AJ$500,
MATCH($A35,'Productivity Dump'!$A$4:$A$500,0),
MATCH(CS$2,'Productivity Dump'!$E$3:$AJ$3,0)
),
IF(CS$3="Attendance",
INDEX('Attendance Dump'!$E$2:$AI$400,
MATCH($A35,'Attendance Dump'!$B$2:$B$400,0),
MATCH(CS$2,'Attendance Dump'!$E$1:$AI$1,0)
),
INDEX('Active Hour''s Dump'!$D$3:$AH$337,
MATCH($C35,'Active Hour''s Dump'!$A$3:$A$337,0),
MATCH(CS$2,'Active Hour''s Dump'!$D$2:$AH$2,0)
))),"")</f>
        <v>0</v>
      </c>
      <c r="CT35" s="13">
        <f>_xlfn.IFNA(IF(CT$3="Productivity",
INDEX('Productivity Dump'!$E$4:$AJ$500,
MATCH($A35,'Productivity Dump'!$A$4:$A$500,0),
MATCH(CT$2,'Productivity Dump'!$E$3:$AJ$3,0)
),
IF(CT$3="Attendance",
INDEX('Attendance Dump'!$E$2:$AI$400,
MATCH($A35,'Attendance Dump'!$B$2:$B$400,0),
MATCH(CT$2,'Attendance Dump'!$E$1:$AI$1,0)
),
INDEX('Active Hour''s Dump'!$D$3:$AH$337,
MATCH($C35,'Active Hour''s Dump'!$A$3:$A$337,0),
MATCH(CT$2,'Active Hour''s Dump'!$D$2:$AH$2,0)
))),"")</f>
        <v>0</v>
      </c>
      <c r="CU35" s="13">
        <f>_xlfn.IFNA(IF(CU$3="Productivity",
INDEX('Productivity Dump'!$E$4:$AJ$500,
MATCH($A35,'Productivity Dump'!$A$4:$A$500,0),
MATCH(CU$2,'Productivity Dump'!$E$3:$AJ$3,0)
),
IF(CU$3="Attendance",
INDEX('Attendance Dump'!$E$2:$AI$400,
MATCH($A35,'Attendance Dump'!$B$2:$B$400,0),
MATCH(CU$2,'Attendance Dump'!$E$1:$AI$1,0)
),
INDEX('Active Hour''s Dump'!$D$3:$AH$337,
MATCH($C35,'Active Hour''s Dump'!$A$3:$A$337,0),
MATCH(CU$2,'Active Hour''s Dump'!$D$2:$AH$2,0)
))),"")</f>
        <v>0</v>
      </c>
      <c r="CV35" s="54">
        <f>_xlfn.IFNA(IF(CV$3="Productivity",
INDEX('Productivity Dump'!$E$4:$AJ$500,
MATCH($A35,'Productivity Dump'!$A$4:$A$500,0),
MATCH(CV$2,'Productivity Dump'!$E$3:$AJ$3,0)
),
IF(CV$3="Attendance",
INDEX('Attendance Dump'!$E$2:$AI$400,
MATCH($A35,'Attendance Dump'!$B$2:$B$400,0),
MATCH(CV$2,'Attendance Dump'!$E$1:$AI$1,0)
),
INDEX('Active Hour''s Dump'!$D$3:$AH$337,
MATCH($C35,'Active Hour''s Dump'!$A$3:$A$337,0),
MATCH(CV$2,'Active Hour''s Dump'!$D$2:$AH$2,0)
))),"")</f>
        <v>0</v>
      </c>
      <c r="CW35" s="13"/>
      <c r="CX35" s="13"/>
      <c r="CY35" s="54"/>
      <c r="DA35" s="57">
        <f t="shared" si="59"/>
        <v>121.83333333333333</v>
      </c>
      <c r="DB35" s="35">
        <f t="shared" si="63"/>
        <v>19269.811000000002</v>
      </c>
      <c r="DC35" s="35">
        <f t="shared" si="64"/>
        <v>2730.1889999999985</v>
      </c>
      <c r="DD35" s="35">
        <f t="shared" ca="1" si="60"/>
        <v>0</v>
      </c>
      <c r="DF35" s="32" cm="1">
        <f t="array" ref="DF35">SUMPRODUCT(
    (MOD(COLUMN(H35:CV35) - COLUMN(H35), 3) = 0) *
    (H35:CV35 = 0) *
    (I35:CW35 = "P") *
    (COUNTIF(UKHoliday, H$2:CV$2) = 0)
)</f>
        <v>0</v>
      </c>
      <c r="DG35" s="33" cm="1">
        <f t="array" ref="DG35">SUMPRODUCT(
  (MOD(COLUMN(H35:CV35) - COLUMN(H35), 3) = 0) *
  (H35:CV35 &gt; 0) *
  (H35:CV35 &lt; 0.5 * IF(((WEEKDAY(H$2:CV$2, 2) = 1) + (WEEKDAY(H$2:CV$2, 2) = 6)), G35, F35)) *
  (I35:CW35 = "P") *
  (COUNTIF(UKHoliday, H$2:CV$2) = 0)
)</f>
        <v>0</v>
      </c>
      <c r="DH35" s="33" cm="1">
        <f t="array" ref="DH35">SUMPRODUCT(
  (MOD(COLUMN(H35:CV35) - COLUMN(H35), 3) = 0) *
  (H35:CV35 &gt; 0.5 * IF(((WEEKDAY(H$2:CV$2, 2) = 1) + (WEEKDAY(H$2:CV$2, 2) = 6)), $G35, $F35)) *
  (H35:CV35 &lt; 0.8 * IF(((WEEKDAY(H$2:CV$2, 2) = 1) + (WEEKDAY(H$2:CV$2, 2) = 6)), $G35, $F35)) *
  (I35:CW35 = "P") *
  (COUNTIF(UKHoliday, H$2:CV$2) = 0)
)</f>
        <v>2</v>
      </c>
      <c r="DI35" s="33" cm="1">
        <f t="array" ref="DI35">SUMPRODUCT(
  (MOD(COLUMN(H35:CV35) - COLUMN(H35), 3) = 0) *
  (H35:CV35 &gt; 0.8 * IF(((WEEKDAY(H$2:CV$2, 2) = 1) + (WEEKDAY(H$2:CV$2, 2) = 6)), $G35, $F35)) *
  (H35:CV35 &lt; 1 * IF(((WEEKDAY(H$2:CV$2, 2) = 1) + (WEEKDAY(H$2:CV$2, 2) = 6)), $G35, $F35)) *
  (I35:CW35 = "P") *
  (COUNTIF(UKHoliday, H$2:CV$2) = 0)
)</f>
        <v>10</v>
      </c>
    </row>
    <row r="36" spans="1:113" x14ac:dyDescent="0.3">
      <c r="A36" s="8" t="s">
        <v>459</v>
      </c>
      <c r="B36" s="8" t="s">
        <v>458</v>
      </c>
      <c r="C36" s="9" t="s">
        <v>795</v>
      </c>
      <c r="D36" s="62" t="s">
        <v>1058</v>
      </c>
      <c r="E36" s="35">
        <v>18600</v>
      </c>
      <c r="F36" s="35">
        <f t="shared" si="61"/>
        <v>930</v>
      </c>
      <c r="G36" s="35">
        <f t="shared" si="62"/>
        <v>465</v>
      </c>
      <c r="H36" s="13">
        <f>_xlfn.IFNA(IF(H$3="Productivity",
INDEX('Productivity Dump'!$E$4:$AJ$500,
MATCH($A36,'Productivity Dump'!$A$4:$A$500,0),
MATCH(H$2,'Productivity Dump'!$E$3:$AJ$3,0)
),
IF(H$3="Attendance",
INDEX('Attendance Dump'!$E$2:$AI$400,
MATCH($A36,'Attendance Dump'!$B$2:$B$400,0),
MATCH(H$2,'Attendance Dump'!$E$1:$AI$1,0)
),
INDEX('Active Hour''s Dump'!$D$3:$AH$337,
MATCH($C36,'Active Hour''s Dump'!$A$3:$A$337,0),
MATCH(H$2,'Active Hour''s Dump'!$D$2:$AH$2,0)
))),"")</f>
        <v>1103.0759999999998</v>
      </c>
      <c r="I36" s="13" t="str">
        <f>_xlfn.IFNA(IF(I$3="Productivity",
INDEX('Productivity Dump'!$E$4:$AJ$500,
MATCH($A36,'Productivity Dump'!$A$4:$A$500,0),
MATCH(I$2,'Productivity Dump'!$E$3:$AJ$3,0)
),
IF(I$3="Attendance",
INDEX('Attendance Dump'!$E$2:$AI$400,
MATCH($A36,'Attendance Dump'!$B$2:$B$400,0),
MATCH(I$2,'Attendance Dump'!$E$1:$AI$1,0)
),
INDEX('Active Hour''s Dump'!$D$3:$AH$337,
MATCH($C36,'Active Hour''s Dump'!$A$3:$A$337,0),
MATCH(I$2,'Active Hour''s Dump'!$D$2:$AH$2,0)
))),"")</f>
        <v>P</v>
      </c>
      <c r="J36" s="54">
        <f>_xlfn.IFNA(IF(J$3="Productivity",
INDEX('Productivity Dump'!$E$4:$AJ$500,
MATCH($A36,'Productivity Dump'!$A$4:$A$500,0),
MATCH(J$2,'Productivity Dump'!$E$3:$AJ$3,0)
),
IF(J$3="Attendance",
INDEX('Attendance Dump'!$E$2:$AI$400,
MATCH($A36,'Attendance Dump'!$B$2:$B$400,0),
MATCH(J$2,'Attendance Dump'!$E$1:$AI$1,0)
),
INDEX('Active Hour''s Dump'!$D$3:$AH$337,
MATCH($C36,'Active Hour''s Dump'!$A$3:$A$337,0),
MATCH(J$2,'Active Hour''s Dump'!$D$2:$AH$2,0)
))),"")</f>
        <v>10.1666666666667</v>
      </c>
      <c r="K36" s="13">
        <f>_xlfn.IFNA(IF(K$3="Productivity",
INDEX('Productivity Dump'!$E$4:$AJ$500,
MATCH($A36,'Productivity Dump'!$A$4:$A$500,0),
MATCH(K$2,'Productivity Dump'!$E$3:$AJ$3,0)
),
IF(K$3="Attendance",
INDEX('Attendance Dump'!$E$2:$AI$400,
MATCH($A36,'Attendance Dump'!$B$2:$B$400,0),
MATCH(K$2,'Attendance Dump'!$E$1:$AI$1,0)
),
INDEX('Active Hour''s Dump'!$D$3:$AH$337,
MATCH($C36,'Active Hour''s Dump'!$A$3:$A$337,0),
MATCH(K$2,'Active Hour''s Dump'!$D$2:$AH$2,0)
))),"")</f>
        <v>1111.0490000000002</v>
      </c>
      <c r="L36" s="13" t="str">
        <f>_xlfn.IFNA(IF(L$3="Productivity",
INDEX('Productivity Dump'!$E$4:$AJ$500,
MATCH($A36,'Productivity Dump'!$A$4:$A$500,0),
MATCH(L$2,'Productivity Dump'!$E$3:$AJ$3,0)
),
IF(L$3="Attendance",
INDEX('Attendance Dump'!$E$2:$AI$400,
MATCH($A36,'Attendance Dump'!$B$2:$B$400,0),
MATCH(L$2,'Attendance Dump'!$E$1:$AI$1,0)
),
INDEX('Active Hour''s Dump'!$D$3:$AH$337,
MATCH($C36,'Active Hour''s Dump'!$A$3:$A$337,0),
MATCH(L$2,'Active Hour''s Dump'!$D$2:$AH$2,0)
))),"")</f>
        <v>P</v>
      </c>
      <c r="M36" s="54">
        <f>_xlfn.IFNA(IF(M$3="Productivity",
INDEX('Productivity Dump'!$E$4:$AJ$500,
MATCH($A36,'Productivity Dump'!$A$4:$A$500,0),
MATCH(M$2,'Productivity Dump'!$E$3:$AJ$3,0)
),
IF(M$3="Attendance",
INDEX('Attendance Dump'!$E$2:$AI$400,
MATCH($A36,'Attendance Dump'!$B$2:$B$400,0),
MATCH(M$2,'Attendance Dump'!$E$1:$AI$1,0)
),
INDEX('Active Hour''s Dump'!$D$3:$AH$337,
MATCH($C36,'Active Hour''s Dump'!$A$3:$A$337,0),
MATCH(M$2,'Active Hour''s Dump'!$D$2:$AH$2,0)
))),"")</f>
        <v>9.4166666666666696</v>
      </c>
      <c r="N36" s="13">
        <f>_xlfn.IFNA(IF(N$3="Productivity",
INDEX('Productivity Dump'!$E$4:$AJ$500,
MATCH($A36,'Productivity Dump'!$A$4:$A$500,0),
MATCH(N$2,'Productivity Dump'!$E$3:$AJ$3,0)
),
IF(N$3="Attendance",
INDEX('Attendance Dump'!$E$2:$AI$400,
MATCH($A36,'Attendance Dump'!$B$2:$B$400,0),
MATCH(N$2,'Attendance Dump'!$E$1:$AI$1,0)
),
INDEX('Active Hour''s Dump'!$D$3:$AH$337,
MATCH($C36,'Active Hour''s Dump'!$A$3:$A$337,0),
MATCH(N$2,'Active Hour''s Dump'!$D$2:$AH$2,0)
))),"")</f>
        <v>633.94100000000003</v>
      </c>
      <c r="O36" s="13" t="str">
        <f>_xlfn.IFNA(IF(O$3="Productivity",
INDEX('Productivity Dump'!$E$4:$AJ$500,
MATCH($A36,'Productivity Dump'!$A$4:$A$500,0),
MATCH(O$2,'Productivity Dump'!$E$3:$AJ$3,0)
),
IF(O$3="Attendance",
INDEX('Attendance Dump'!$E$2:$AI$400,
MATCH($A36,'Attendance Dump'!$B$2:$B$400,0),
MATCH(O$2,'Attendance Dump'!$E$1:$AI$1,0)
),
INDEX('Active Hour''s Dump'!$D$3:$AH$337,
MATCH($C36,'Active Hour''s Dump'!$A$3:$A$337,0),
MATCH(O$2,'Active Hour''s Dump'!$D$2:$AH$2,0)
))),"")</f>
        <v>P</v>
      </c>
      <c r="P36" s="54">
        <f>_xlfn.IFNA(IF(P$3="Productivity",
INDEX('Productivity Dump'!$E$4:$AJ$500,
MATCH($A36,'Productivity Dump'!$A$4:$A$500,0),
MATCH(P$2,'Productivity Dump'!$E$3:$AJ$3,0)
),
IF(P$3="Attendance",
INDEX('Attendance Dump'!$E$2:$AI$400,
MATCH($A36,'Attendance Dump'!$B$2:$B$400,0),
MATCH(P$2,'Attendance Dump'!$E$1:$AI$1,0)
),
INDEX('Active Hour''s Dump'!$D$3:$AH$337,
MATCH($C36,'Active Hour''s Dump'!$A$3:$A$337,0),
MATCH(P$2,'Active Hour''s Dump'!$D$2:$AH$2,0)
))),"")</f>
        <v>6.6666666666666696</v>
      </c>
      <c r="Q36" s="13">
        <f>_xlfn.IFNA(IF(Q$3="Productivity",
INDEX('Productivity Dump'!$E$4:$AJ$500,
MATCH($A36,'Productivity Dump'!$A$4:$A$500,0),
MATCH(Q$2,'Productivity Dump'!$E$3:$AJ$3,0)
),
IF(Q$3="Attendance",
INDEX('Attendance Dump'!$E$2:$AI$400,
MATCH($A36,'Attendance Dump'!$B$2:$B$400,0),
MATCH(Q$2,'Attendance Dump'!$E$1:$AI$1,0)
),
INDEX('Active Hour''s Dump'!$D$3:$AH$337,
MATCH($C36,'Active Hour''s Dump'!$A$3:$A$337,0),
MATCH(Q$2,'Active Hour''s Dump'!$D$2:$AH$2,0)
))),"")</f>
        <v>303.90600000000006</v>
      </c>
      <c r="R36" s="13" t="str">
        <f>_xlfn.IFNA(IF(R$3="Productivity",
INDEX('Productivity Dump'!$E$4:$AJ$500,
MATCH($A36,'Productivity Dump'!$A$4:$A$500,0),
MATCH(R$2,'Productivity Dump'!$E$3:$AJ$3,0)
),
IF(R$3="Attendance",
INDEX('Attendance Dump'!$E$2:$AI$400,
MATCH($A36,'Attendance Dump'!$B$2:$B$400,0),
MATCH(R$2,'Attendance Dump'!$E$1:$AI$1,0)
),
INDEX('Active Hour''s Dump'!$D$3:$AH$337,
MATCH($C36,'Active Hour''s Dump'!$A$3:$A$337,0),
MATCH(R$2,'Active Hour''s Dump'!$D$2:$AH$2,0)
))),"")</f>
        <v>WO</v>
      </c>
      <c r="S36" s="54">
        <f>_xlfn.IFNA(IF(S$3="Productivity",
INDEX('Productivity Dump'!$E$4:$AJ$500,
MATCH($A36,'Productivity Dump'!$A$4:$A$500,0),
MATCH(S$2,'Productivity Dump'!$E$3:$AJ$3,0)
),
IF(S$3="Attendance",
INDEX('Attendance Dump'!$E$2:$AI$400,
MATCH($A36,'Attendance Dump'!$B$2:$B$400,0),
MATCH(S$2,'Attendance Dump'!$E$1:$AI$1,0)
),
INDEX('Active Hour''s Dump'!$D$3:$AH$337,
MATCH($C36,'Active Hour''s Dump'!$A$3:$A$337,0),
MATCH(S$2,'Active Hour''s Dump'!$D$2:$AH$2,0)
))),"")</f>
        <v>2.5</v>
      </c>
      <c r="T36" s="13">
        <f>_xlfn.IFNA(IF(T$3="Productivity",
INDEX('Productivity Dump'!$E$4:$AJ$500,
MATCH($A36,'Productivity Dump'!$A$4:$A$500,0),
MATCH(T$2,'Productivity Dump'!$E$3:$AJ$3,0)
),
IF(T$3="Attendance",
INDEX('Attendance Dump'!$E$2:$AI$400,
MATCH($A36,'Attendance Dump'!$B$2:$B$400,0),
MATCH(T$2,'Attendance Dump'!$E$1:$AI$1,0)
),
INDEX('Active Hour''s Dump'!$D$3:$AH$337,
MATCH($C36,'Active Hour''s Dump'!$A$3:$A$337,0),
MATCH(T$2,'Active Hour''s Dump'!$D$2:$AH$2,0)
))),"")</f>
        <v>0</v>
      </c>
      <c r="U36" s="13" t="str">
        <f>_xlfn.IFNA(IF(U$3="Productivity",
INDEX('Productivity Dump'!$E$4:$AJ$500,
MATCH($A36,'Productivity Dump'!$A$4:$A$500,0),
MATCH(U$2,'Productivity Dump'!$E$3:$AJ$3,0)
),
IF(U$3="Attendance",
INDEX('Attendance Dump'!$E$2:$AI$400,
MATCH($A36,'Attendance Dump'!$B$2:$B$400,0),
MATCH(U$2,'Attendance Dump'!$E$1:$AI$1,0)
),
INDEX('Active Hour''s Dump'!$D$3:$AH$337,
MATCH($C36,'Active Hour''s Dump'!$A$3:$A$337,0),
MATCH(U$2,'Active Hour''s Dump'!$D$2:$AH$2,0)
))),"")</f>
        <v>PL</v>
      </c>
      <c r="V36" s="54">
        <f>_xlfn.IFNA(IF(V$3="Productivity",
INDEX('Productivity Dump'!$E$4:$AJ$500,
MATCH($A36,'Productivity Dump'!$A$4:$A$500,0),
MATCH(V$2,'Productivity Dump'!$E$3:$AJ$3,0)
),
IF(V$3="Attendance",
INDEX('Attendance Dump'!$E$2:$AI$400,
MATCH($A36,'Attendance Dump'!$B$2:$B$400,0),
MATCH(V$2,'Attendance Dump'!$E$1:$AI$1,0)
),
INDEX('Active Hour''s Dump'!$D$3:$AH$337,
MATCH($C36,'Active Hour''s Dump'!$A$3:$A$337,0),
MATCH(V$2,'Active Hour''s Dump'!$D$2:$AH$2,0)
))),"")</f>
        <v>0</v>
      </c>
      <c r="W36" s="13">
        <f>_xlfn.IFNA(IF(W$3="Productivity",
INDEX('Productivity Dump'!$E$4:$AJ$500,
MATCH($A36,'Productivity Dump'!$A$4:$A$500,0),
MATCH(W$2,'Productivity Dump'!$E$3:$AJ$3,0)
),
IF(W$3="Attendance",
INDEX('Attendance Dump'!$E$2:$AI$400,
MATCH($A36,'Attendance Dump'!$B$2:$B$400,0),
MATCH(W$2,'Attendance Dump'!$E$1:$AI$1,0)
),
INDEX('Active Hour''s Dump'!$D$3:$AH$337,
MATCH($C36,'Active Hour''s Dump'!$A$3:$A$337,0),
MATCH(W$2,'Active Hour''s Dump'!$D$2:$AH$2,0)
))),"")</f>
        <v>904.47600000000023</v>
      </c>
      <c r="X36" s="13" t="str">
        <f>_xlfn.IFNA(IF(X$3="Productivity",
INDEX('Productivity Dump'!$E$4:$AJ$500,
MATCH($A36,'Productivity Dump'!$A$4:$A$500,0),
MATCH(X$2,'Productivity Dump'!$E$3:$AJ$3,0)
),
IF(X$3="Attendance",
INDEX('Attendance Dump'!$E$2:$AI$400,
MATCH($A36,'Attendance Dump'!$B$2:$B$400,0),
MATCH(X$2,'Attendance Dump'!$E$1:$AI$1,0)
),
INDEX('Active Hour''s Dump'!$D$3:$AH$337,
MATCH($C36,'Active Hour''s Dump'!$A$3:$A$337,0),
MATCH(X$2,'Active Hour''s Dump'!$D$2:$AH$2,0)
))),"")</f>
        <v>P</v>
      </c>
      <c r="Y36" s="54">
        <f>_xlfn.IFNA(IF(Y$3="Productivity",
INDEX('Productivity Dump'!$E$4:$AJ$500,
MATCH($A36,'Productivity Dump'!$A$4:$A$500,0),
MATCH(Y$2,'Productivity Dump'!$E$3:$AJ$3,0)
),
IF(Y$3="Attendance",
INDEX('Attendance Dump'!$E$2:$AI$400,
MATCH($A36,'Attendance Dump'!$B$2:$B$400,0),
MATCH(Y$2,'Attendance Dump'!$E$1:$AI$1,0)
),
INDEX('Active Hour''s Dump'!$D$3:$AH$337,
MATCH($C36,'Active Hour''s Dump'!$A$3:$A$337,0),
MATCH(Y$2,'Active Hour''s Dump'!$D$2:$AH$2,0)
))),"")</f>
        <v>9.9166666666666696</v>
      </c>
      <c r="Z36" s="13">
        <f>_xlfn.IFNA(IF(Z$3="Productivity",
INDEX('Productivity Dump'!$E$4:$AJ$500,
MATCH($A36,'Productivity Dump'!$A$4:$A$500,0),
MATCH(Z$2,'Productivity Dump'!$E$3:$AJ$3,0)
),
IF(Z$3="Attendance",
INDEX('Attendance Dump'!$E$2:$AI$400,
MATCH($A36,'Attendance Dump'!$B$2:$B$400,0),
MATCH(Z$2,'Attendance Dump'!$E$1:$AI$1,0)
),
INDEX('Active Hour''s Dump'!$D$3:$AH$337,
MATCH($C36,'Active Hour''s Dump'!$A$3:$A$337,0),
MATCH(Z$2,'Active Hour''s Dump'!$D$2:$AH$2,0)
))),"")</f>
        <v>904.34699999999975</v>
      </c>
      <c r="AA36" s="13" t="str">
        <f>_xlfn.IFNA(IF(AA$3="Productivity",
INDEX('Productivity Dump'!$E$4:$AJ$500,
MATCH($A36,'Productivity Dump'!$A$4:$A$500,0),
MATCH(AA$2,'Productivity Dump'!$E$3:$AJ$3,0)
),
IF(AA$3="Attendance",
INDEX('Attendance Dump'!$E$2:$AI$400,
MATCH($A36,'Attendance Dump'!$B$2:$B$400,0),
MATCH(AA$2,'Attendance Dump'!$E$1:$AI$1,0)
),
INDEX('Active Hour''s Dump'!$D$3:$AH$337,
MATCH($C36,'Active Hour''s Dump'!$A$3:$A$337,0),
MATCH(AA$2,'Active Hour''s Dump'!$D$2:$AH$2,0)
))),"")</f>
        <v>P</v>
      </c>
      <c r="AB36" s="54">
        <f>_xlfn.IFNA(IF(AB$3="Productivity",
INDEX('Productivity Dump'!$E$4:$AJ$500,
MATCH($A36,'Productivity Dump'!$A$4:$A$500,0),
MATCH(AB$2,'Productivity Dump'!$E$3:$AJ$3,0)
),
IF(AB$3="Attendance",
INDEX('Attendance Dump'!$E$2:$AI$400,
MATCH($A36,'Attendance Dump'!$B$2:$B$400,0),
MATCH(AB$2,'Attendance Dump'!$E$1:$AI$1,0)
),
INDEX('Active Hour''s Dump'!$D$3:$AH$337,
MATCH($C36,'Active Hour''s Dump'!$A$3:$A$337,0),
MATCH(AB$2,'Active Hour''s Dump'!$D$2:$AH$2,0)
))),"")</f>
        <v>8.8333333333333304</v>
      </c>
      <c r="AC36" s="13">
        <f>_xlfn.IFNA(IF(AC$3="Productivity",
INDEX('Productivity Dump'!$E$4:$AJ$500,
MATCH($A36,'Productivity Dump'!$A$4:$A$500,0),
MATCH(AC$2,'Productivity Dump'!$E$3:$AJ$3,0)
),
IF(AC$3="Attendance",
INDEX('Attendance Dump'!$E$2:$AI$400,
MATCH($A36,'Attendance Dump'!$B$2:$B$400,0),
MATCH(AC$2,'Attendance Dump'!$E$1:$AI$1,0)
),
INDEX('Active Hour''s Dump'!$D$3:$AH$337,
MATCH($C36,'Active Hour''s Dump'!$A$3:$A$337,0),
MATCH(AC$2,'Active Hour''s Dump'!$D$2:$AH$2,0)
))),"")</f>
        <v>853.24500000000012</v>
      </c>
      <c r="AD36" s="13" t="str">
        <f>_xlfn.IFNA(IF(AD$3="Productivity",
INDEX('Productivity Dump'!$E$4:$AJ$500,
MATCH($A36,'Productivity Dump'!$A$4:$A$500,0),
MATCH(AD$2,'Productivity Dump'!$E$3:$AJ$3,0)
),
IF(AD$3="Attendance",
INDEX('Attendance Dump'!$E$2:$AI$400,
MATCH($A36,'Attendance Dump'!$B$2:$B$400,0),
MATCH(AD$2,'Attendance Dump'!$E$1:$AI$1,0)
),
INDEX('Active Hour''s Dump'!$D$3:$AH$337,
MATCH($C36,'Active Hour''s Dump'!$A$3:$A$337,0),
MATCH(AD$2,'Active Hour''s Dump'!$D$2:$AH$2,0)
))),"")</f>
        <v>P</v>
      </c>
      <c r="AE36" s="54">
        <f>_xlfn.IFNA(IF(AE$3="Productivity",
INDEX('Productivity Dump'!$E$4:$AJ$500,
MATCH($A36,'Productivity Dump'!$A$4:$A$500,0),
MATCH(AE$2,'Productivity Dump'!$E$3:$AJ$3,0)
),
IF(AE$3="Attendance",
INDEX('Attendance Dump'!$E$2:$AI$400,
MATCH($A36,'Attendance Dump'!$B$2:$B$400,0),
MATCH(AE$2,'Attendance Dump'!$E$1:$AI$1,0)
),
INDEX('Active Hour''s Dump'!$D$3:$AH$337,
MATCH($C36,'Active Hour''s Dump'!$A$3:$A$337,0),
MATCH(AE$2,'Active Hour''s Dump'!$D$2:$AH$2,0)
))),"")</f>
        <v>9.5</v>
      </c>
      <c r="AF36" s="13">
        <f>_xlfn.IFNA(IF(AF$3="Productivity",
INDEX('Productivity Dump'!$E$4:$AJ$500,
MATCH($A36,'Productivity Dump'!$A$4:$A$500,0),
MATCH(AF$2,'Productivity Dump'!$E$3:$AJ$3,0)
),
IF(AF$3="Attendance",
INDEX('Attendance Dump'!$E$2:$AI$400,
MATCH($A36,'Attendance Dump'!$B$2:$B$400,0),
MATCH(AF$2,'Attendance Dump'!$E$1:$AI$1,0)
),
INDEX('Active Hour''s Dump'!$D$3:$AH$337,
MATCH($C36,'Active Hour''s Dump'!$A$3:$A$337,0),
MATCH(AF$2,'Active Hour''s Dump'!$D$2:$AH$2,0)
))),"")</f>
        <v>910.83099999999979</v>
      </c>
      <c r="AG36" s="13" t="str">
        <f>_xlfn.IFNA(IF(AG$3="Productivity",
INDEX('Productivity Dump'!$E$4:$AJ$500,
MATCH($A36,'Productivity Dump'!$A$4:$A$500,0),
MATCH(AG$2,'Productivity Dump'!$E$3:$AJ$3,0)
),
IF(AG$3="Attendance",
INDEX('Attendance Dump'!$E$2:$AI$400,
MATCH($A36,'Attendance Dump'!$B$2:$B$400,0),
MATCH(AG$2,'Attendance Dump'!$E$1:$AI$1,0)
),
INDEX('Active Hour''s Dump'!$D$3:$AH$337,
MATCH($C36,'Active Hour''s Dump'!$A$3:$A$337,0),
MATCH(AG$2,'Active Hour''s Dump'!$D$2:$AH$2,0)
))),"")</f>
        <v>P</v>
      </c>
      <c r="AH36" s="54">
        <f>_xlfn.IFNA(IF(AH$3="Productivity",
INDEX('Productivity Dump'!$E$4:$AJ$500,
MATCH($A36,'Productivity Dump'!$A$4:$A$500,0),
MATCH(AH$2,'Productivity Dump'!$E$3:$AJ$3,0)
),
IF(AH$3="Attendance",
INDEX('Attendance Dump'!$E$2:$AI$400,
MATCH($A36,'Attendance Dump'!$B$2:$B$400,0),
MATCH(AH$2,'Attendance Dump'!$E$1:$AI$1,0)
),
INDEX('Active Hour''s Dump'!$D$3:$AH$337,
MATCH($C36,'Active Hour''s Dump'!$A$3:$A$337,0),
MATCH(AH$2,'Active Hour''s Dump'!$D$2:$AH$2,0)
))),"")</f>
        <v>9.8333333333333304</v>
      </c>
      <c r="AI36" s="13">
        <f>_xlfn.IFNA(IF(AI$3="Productivity",
INDEX('Productivity Dump'!$E$4:$AJ$500,
MATCH($A36,'Productivity Dump'!$A$4:$A$500,0),
MATCH(AI$2,'Productivity Dump'!$E$3:$AJ$3,0)
),
IF(AI$3="Attendance",
INDEX('Attendance Dump'!$E$2:$AI$400,
MATCH($A36,'Attendance Dump'!$B$2:$B$400,0),
MATCH(AI$2,'Attendance Dump'!$E$1:$AI$1,0)
),
INDEX('Active Hour''s Dump'!$D$3:$AH$337,
MATCH($C36,'Active Hour''s Dump'!$A$3:$A$337,0),
MATCH(AI$2,'Active Hour''s Dump'!$D$2:$AH$2,0)
))),"")</f>
        <v>882.9490000000003</v>
      </c>
      <c r="AJ36" s="13" t="str">
        <f>_xlfn.IFNA(IF(AJ$3="Productivity",
INDEX('Productivity Dump'!$E$4:$AJ$500,
MATCH($A36,'Productivity Dump'!$A$4:$A$500,0),
MATCH(AJ$2,'Productivity Dump'!$E$3:$AJ$3,0)
),
IF(AJ$3="Attendance",
INDEX('Attendance Dump'!$E$2:$AI$400,
MATCH($A36,'Attendance Dump'!$B$2:$B$400,0),
MATCH(AJ$2,'Attendance Dump'!$E$1:$AI$1,0)
),
INDEX('Active Hour''s Dump'!$D$3:$AH$337,
MATCH($C36,'Active Hour''s Dump'!$A$3:$A$337,0),
MATCH(AJ$2,'Active Hour''s Dump'!$D$2:$AH$2,0)
))),"")</f>
        <v>P</v>
      </c>
      <c r="AK36" s="54">
        <f>_xlfn.IFNA(IF(AK$3="Productivity",
INDEX('Productivity Dump'!$E$4:$AJ$500,
MATCH($A36,'Productivity Dump'!$A$4:$A$500,0),
MATCH(AK$2,'Productivity Dump'!$E$3:$AJ$3,0)
),
IF(AK$3="Attendance",
INDEX('Attendance Dump'!$E$2:$AI$400,
MATCH($A36,'Attendance Dump'!$B$2:$B$400,0),
MATCH(AK$2,'Attendance Dump'!$E$1:$AI$1,0)
),
INDEX('Active Hour''s Dump'!$D$3:$AH$337,
MATCH($C36,'Active Hour''s Dump'!$A$3:$A$337,0),
MATCH(AK$2,'Active Hour''s Dump'!$D$2:$AH$2,0)
))),"")</f>
        <v>9.5</v>
      </c>
      <c r="AL36" s="13">
        <f>_xlfn.IFNA(IF(AL$3="Productivity",
INDEX('Productivity Dump'!$E$4:$AJ$500,
MATCH($A36,'Productivity Dump'!$A$4:$A$500,0),
MATCH(AL$2,'Productivity Dump'!$E$3:$AJ$3,0)
),
IF(AL$3="Attendance",
INDEX('Attendance Dump'!$E$2:$AI$400,
MATCH($A36,'Attendance Dump'!$B$2:$B$400,0),
MATCH(AL$2,'Attendance Dump'!$E$1:$AI$1,0)
),
INDEX('Active Hour''s Dump'!$D$3:$AH$337,
MATCH($C36,'Active Hour''s Dump'!$A$3:$A$337,0),
MATCH(AL$2,'Active Hour''s Dump'!$D$2:$AH$2,0)
))),"")</f>
        <v>0</v>
      </c>
      <c r="AM36" s="13" t="str">
        <f>_xlfn.IFNA(IF(AM$3="Productivity",
INDEX('Productivity Dump'!$E$4:$AJ$500,
MATCH($A36,'Productivity Dump'!$A$4:$A$500,0),
MATCH(AM$2,'Productivity Dump'!$E$3:$AJ$3,0)
),
IF(AM$3="Attendance",
INDEX('Attendance Dump'!$E$2:$AI$400,
MATCH($A36,'Attendance Dump'!$B$2:$B$400,0),
MATCH(AM$2,'Attendance Dump'!$E$1:$AI$1,0)
),
INDEX('Active Hour''s Dump'!$D$3:$AH$337,
MATCH($C36,'Active Hour''s Dump'!$A$3:$A$337,0),
MATCH(AM$2,'Active Hour''s Dump'!$D$2:$AH$2,0)
))),"")</f>
        <v>WO</v>
      </c>
      <c r="AN36" s="54">
        <f>_xlfn.IFNA(IF(AN$3="Productivity",
INDEX('Productivity Dump'!$E$4:$AJ$500,
MATCH($A36,'Productivity Dump'!$A$4:$A$500,0),
MATCH(AN$2,'Productivity Dump'!$E$3:$AJ$3,0)
),
IF(AN$3="Attendance",
INDEX('Attendance Dump'!$E$2:$AI$400,
MATCH($A36,'Attendance Dump'!$B$2:$B$400,0),
MATCH(AN$2,'Attendance Dump'!$E$1:$AI$1,0)
),
INDEX('Active Hour''s Dump'!$D$3:$AH$337,
MATCH($C36,'Active Hour''s Dump'!$A$3:$A$337,0),
MATCH(AN$2,'Active Hour''s Dump'!$D$2:$AH$2,0)
))),"")</f>
        <v>0</v>
      </c>
      <c r="AO36" s="13">
        <f>_xlfn.IFNA(IF(AO$3="Productivity",
INDEX('Productivity Dump'!$E$4:$AJ$500,
MATCH($A36,'Productivity Dump'!$A$4:$A$500,0),
MATCH(AO$2,'Productivity Dump'!$E$3:$AJ$3,0)
),
IF(AO$3="Attendance",
INDEX('Attendance Dump'!$E$2:$AI$400,
MATCH($A36,'Attendance Dump'!$B$2:$B$400,0),
MATCH(AO$2,'Attendance Dump'!$E$1:$AI$1,0)
),
INDEX('Active Hour''s Dump'!$D$3:$AH$337,
MATCH($C36,'Active Hour''s Dump'!$A$3:$A$337,0),
MATCH(AO$2,'Active Hour''s Dump'!$D$2:$AH$2,0)
))),"")</f>
        <v>358.16699999999997</v>
      </c>
      <c r="AP36" s="13" t="str">
        <f>_xlfn.IFNA(IF(AP$3="Productivity",
INDEX('Productivity Dump'!$E$4:$AJ$500,
MATCH($A36,'Productivity Dump'!$A$4:$A$500,0),
MATCH(AP$2,'Productivity Dump'!$E$3:$AJ$3,0)
),
IF(AP$3="Attendance",
INDEX('Attendance Dump'!$E$2:$AI$400,
MATCH($A36,'Attendance Dump'!$B$2:$B$400,0),
MATCH(AP$2,'Attendance Dump'!$E$1:$AI$1,0)
),
INDEX('Active Hour''s Dump'!$D$3:$AH$337,
MATCH($C36,'Active Hour''s Dump'!$A$3:$A$337,0),
MATCH(AP$2,'Active Hour''s Dump'!$D$2:$AH$2,0)
))),"")</f>
        <v>P</v>
      </c>
      <c r="AQ36" s="54">
        <f>_xlfn.IFNA(IF(AQ$3="Productivity",
INDEX('Productivity Dump'!$E$4:$AJ$500,
MATCH($A36,'Productivity Dump'!$A$4:$A$500,0),
MATCH(AQ$2,'Productivity Dump'!$E$3:$AJ$3,0)
),
IF(AQ$3="Attendance",
INDEX('Attendance Dump'!$E$2:$AI$400,
MATCH($A36,'Attendance Dump'!$B$2:$B$400,0),
MATCH(AQ$2,'Attendance Dump'!$E$1:$AI$1,0)
),
INDEX('Active Hour''s Dump'!$D$3:$AH$337,
MATCH($C36,'Active Hour''s Dump'!$A$3:$A$337,0),
MATCH(AQ$2,'Active Hour''s Dump'!$D$2:$AH$2,0)
))),"")</f>
        <v>3.8333333333333299</v>
      </c>
      <c r="AR36" s="13">
        <f>_xlfn.IFNA(IF(AR$3="Productivity",
INDEX('Productivity Dump'!$E$4:$AJ$500,
MATCH($A36,'Productivity Dump'!$A$4:$A$500,0),
MATCH(AR$2,'Productivity Dump'!$E$3:$AJ$3,0)
),
IF(AR$3="Attendance",
INDEX('Attendance Dump'!$E$2:$AI$400,
MATCH($A36,'Attendance Dump'!$B$2:$B$400,0),
MATCH(AR$2,'Attendance Dump'!$E$1:$AI$1,0)
),
INDEX('Active Hour''s Dump'!$D$3:$AH$337,
MATCH($C36,'Active Hour''s Dump'!$A$3:$A$337,0),
MATCH(AR$2,'Active Hour''s Dump'!$D$2:$AH$2,0)
))),"")</f>
        <v>861.30900000000031</v>
      </c>
      <c r="AS36" s="13" t="str">
        <f>_xlfn.IFNA(IF(AS$3="Productivity",
INDEX('Productivity Dump'!$E$4:$AJ$500,
MATCH($A36,'Productivity Dump'!$A$4:$A$500,0),
MATCH(AS$2,'Productivity Dump'!$E$3:$AJ$3,0)
),
IF(AS$3="Attendance",
INDEX('Attendance Dump'!$E$2:$AI$400,
MATCH($A36,'Attendance Dump'!$B$2:$B$400,0),
MATCH(AS$2,'Attendance Dump'!$E$1:$AI$1,0)
),
INDEX('Active Hour''s Dump'!$D$3:$AH$337,
MATCH($C36,'Active Hour''s Dump'!$A$3:$A$337,0),
MATCH(AS$2,'Active Hour''s Dump'!$D$2:$AH$2,0)
))),"")</f>
        <v>P</v>
      </c>
      <c r="AT36" s="54">
        <f>_xlfn.IFNA(IF(AT$3="Productivity",
INDEX('Productivity Dump'!$E$4:$AJ$500,
MATCH($A36,'Productivity Dump'!$A$4:$A$500,0),
MATCH(AT$2,'Productivity Dump'!$E$3:$AJ$3,0)
),
IF(AT$3="Attendance",
INDEX('Attendance Dump'!$E$2:$AI$400,
MATCH($A36,'Attendance Dump'!$B$2:$B$400,0),
MATCH(AT$2,'Attendance Dump'!$E$1:$AI$1,0)
),
INDEX('Active Hour''s Dump'!$D$3:$AH$337,
MATCH($C36,'Active Hour''s Dump'!$A$3:$A$337,0),
MATCH(AT$2,'Active Hour''s Dump'!$D$2:$AH$2,0)
))),"")</f>
        <v>9.1666666666666696</v>
      </c>
      <c r="AU36" s="13">
        <f>_xlfn.IFNA(IF(AU$3="Productivity",
INDEX('Productivity Dump'!$E$4:$AJ$500,
MATCH($A36,'Productivity Dump'!$A$4:$A$500,0),
MATCH(AU$2,'Productivity Dump'!$E$3:$AJ$3,0)
),
IF(AU$3="Attendance",
INDEX('Attendance Dump'!$E$2:$AI$400,
MATCH($A36,'Attendance Dump'!$B$2:$B$400,0),
MATCH(AU$2,'Attendance Dump'!$E$1:$AI$1,0)
),
INDEX('Active Hour''s Dump'!$D$3:$AH$337,
MATCH($C36,'Active Hour''s Dump'!$A$3:$A$337,0),
MATCH(AU$2,'Active Hour''s Dump'!$D$2:$AH$2,0)
))),"")</f>
        <v>1006.221</v>
      </c>
      <c r="AV36" s="13" t="str">
        <f>_xlfn.IFNA(IF(AV$3="Productivity",
INDEX('Productivity Dump'!$E$4:$AJ$500,
MATCH($A36,'Productivity Dump'!$A$4:$A$500,0),
MATCH(AV$2,'Productivity Dump'!$E$3:$AJ$3,0)
),
IF(AV$3="Attendance",
INDEX('Attendance Dump'!$E$2:$AI$400,
MATCH($A36,'Attendance Dump'!$B$2:$B$400,0),
MATCH(AV$2,'Attendance Dump'!$E$1:$AI$1,0)
),
INDEX('Active Hour''s Dump'!$D$3:$AH$337,
MATCH($C36,'Active Hour''s Dump'!$A$3:$A$337,0),
MATCH(AV$2,'Active Hour''s Dump'!$D$2:$AH$2,0)
))),"")</f>
        <v>P</v>
      </c>
      <c r="AW36" s="54">
        <f>_xlfn.IFNA(IF(AW$3="Productivity",
INDEX('Productivity Dump'!$E$4:$AJ$500,
MATCH($A36,'Productivity Dump'!$A$4:$A$500,0),
MATCH(AW$2,'Productivity Dump'!$E$3:$AJ$3,0)
),
IF(AW$3="Attendance",
INDEX('Attendance Dump'!$E$2:$AI$400,
MATCH($A36,'Attendance Dump'!$B$2:$B$400,0),
MATCH(AW$2,'Attendance Dump'!$E$1:$AI$1,0)
),
INDEX('Active Hour''s Dump'!$D$3:$AH$337,
MATCH($C36,'Active Hour''s Dump'!$A$3:$A$337,0),
MATCH(AW$2,'Active Hour''s Dump'!$D$2:$AH$2,0)
))),"")</f>
        <v>10</v>
      </c>
      <c r="AX36" s="13">
        <f>_xlfn.IFNA(IF(AX$3="Productivity",
INDEX('Productivity Dump'!$E$4:$AJ$500,
MATCH($A36,'Productivity Dump'!$A$4:$A$500,0),
MATCH(AX$2,'Productivity Dump'!$E$3:$AJ$3,0)
),
IF(AX$3="Attendance",
INDEX('Attendance Dump'!$E$2:$AI$400,
MATCH($A36,'Attendance Dump'!$B$2:$B$400,0),
MATCH(AX$2,'Attendance Dump'!$E$1:$AI$1,0)
),
INDEX('Active Hour''s Dump'!$D$3:$AH$337,
MATCH($C36,'Active Hour''s Dump'!$A$3:$A$337,0),
MATCH(AX$2,'Active Hour''s Dump'!$D$2:$AH$2,0)
))),"")</f>
        <v>1009.8710000000001</v>
      </c>
      <c r="AY36" s="13" t="str">
        <f>_xlfn.IFNA(IF(AY$3="Productivity",
INDEX('Productivity Dump'!$E$4:$AJ$500,
MATCH($A36,'Productivity Dump'!$A$4:$A$500,0),
MATCH(AY$2,'Productivity Dump'!$E$3:$AJ$3,0)
),
IF(AY$3="Attendance",
INDEX('Attendance Dump'!$E$2:$AI$400,
MATCH($A36,'Attendance Dump'!$B$2:$B$400,0),
MATCH(AY$2,'Attendance Dump'!$E$1:$AI$1,0)
),
INDEX('Active Hour''s Dump'!$D$3:$AH$337,
MATCH($C36,'Active Hour''s Dump'!$A$3:$A$337,0),
MATCH(AY$2,'Active Hour''s Dump'!$D$2:$AH$2,0)
))),"")</f>
        <v>P</v>
      </c>
      <c r="AZ36" s="54">
        <f>_xlfn.IFNA(IF(AZ$3="Productivity",
INDEX('Productivity Dump'!$E$4:$AJ$500,
MATCH($A36,'Productivity Dump'!$A$4:$A$500,0),
MATCH(AZ$2,'Productivity Dump'!$E$3:$AJ$3,0)
),
IF(AZ$3="Attendance",
INDEX('Attendance Dump'!$E$2:$AI$400,
MATCH($A36,'Attendance Dump'!$B$2:$B$400,0),
MATCH(AZ$2,'Attendance Dump'!$E$1:$AI$1,0)
),
INDEX('Active Hour''s Dump'!$D$3:$AH$337,
MATCH($C36,'Active Hour''s Dump'!$A$3:$A$337,0),
MATCH(AZ$2,'Active Hour''s Dump'!$D$2:$AH$2,0)
))),"")</f>
        <v>8.5833333333333304</v>
      </c>
      <c r="BA36" s="13">
        <f>_xlfn.IFNA(IF(BA$3="Productivity",
INDEX('Productivity Dump'!$E$4:$AJ$500,
MATCH($A36,'Productivity Dump'!$A$4:$A$500,0),
MATCH(BA$2,'Productivity Dump'!$E$3:$AJ$3,0)
),
IF(BA$3="Attendance",
INDEX('Attendance Dump'!$E$2:$AI$400,
MATCH($A36,'Attendance Dump'!$B$2:$B$400,0),
MATCH(BA$2,'Attendance Dump'!$E$1:$AI$1,0)
),
INDEX('Active Hour''s Dump'!$D$3:$AH$337,
MATCH($C36,'Active Hour''s Dump'!$A$3:$A$337,0),
MATCH(BA$2,'Active Hour''s Dump'!$D$2:$AH$2,0)
))),"")</f>
        <v>1013.6129999999999</v>
      </c>
      <c r="BB36" s="13" t="str">
        <f>_xlfn.IFNA(IF(BB$3="Productivity",
INDEX('Productivity Dump'!$E$4:$AJ$500,
MATCH($A36,'Productivity Dump'!$A$4:$A$500,0),
MATCH(BB$2,'Productivity Dump'!$E$3:$AJ$3,0)
),
IF(BB$3="Attendance",
INDEX('Attendance Dump'!$E$2:$AI$400,
MATCH($A36,'Attendance Dump'!$B$2:$B$400,0),
MATCH(BB$2,'Attendance Dump'!$E$1:$AI$1,0)
),
INDEX('Active Hour''s Dump'!$D$3:$AH$337,
MATCH($C36,'Active Hour''s Dump'!$A$3:$A$337,0),
MATCH(BB$2,'Active Hour''s Dump'!$D$2:$AH$2,0)
))),"")</f>
        <v>P</v>
      </c>
      <c r="BC36" s="54">
        <f>_xlfn.IFNA(IF(BC$3="Productivity",
INDEX('Productivity Dump'!$E$4:$AJ$500,
MATCH($A36,'Productivity Dump'!$A$4:$A$500,0),
MATCH(BC$2,'Productivity Dump'!$E$3:$AJ$3,0)
),
IF(BC$3="Attendance",
INDEX('Attendance Dump'!$E$2:$AI$400,
MATCH($A36,'Attendance Dump'!$B$2:$B$400,0),
MATCH(BC$2,'Attendance Dump'!$E$1:$AI$1,0)
),
INDEX('Active Hour''s Dump'!$D$3:$AH$337,
MATCH($C36,'Active Hour''s Dump'!$A$3:$A$337,0),
MATCH(BC$2,'Active Hour''s Dump'!$D$2:$AH$2,0)
))),"")</f>
        <v>10.5</v>
      </c>
      <c r="BD36" s="13">
        <f>_xlfn.IFNA(IF(BD$3="Productivity",
INDEX('Productivity Dump'!$E$4:$AJ$500,
MATCH($A36,'Productivity Dump'!$A$4:$A$500,0),
MATCH(BD$2,'Productivity Dump'!$E$3:$AJ$3,0)
),
IF(BD$3="Attendance",
INDEX('Attendance Dump'!$E$2:$AI$400,
MATCH($A36,'Attendance Dump'!$B$2:$B$400,0),
MATCH(BD$2,'Attendance Dump'!$E$1:$AI$1,0)
),
INDEX('Active Hour''s Dump'!$D$3:$AH$337,
MATCH($C36,'Active Hour''s Dump'!$A$3:$A$337,0),
MATCH(BD$2,'Active Hour''s Dump'!$D$2:$AH$2,0)
))),"")</f>
        <v>497.44799999999998</v>
      </c>
      <c r="BE36" s="13" t="str">
        <f>_xlfn.IFNA(IF(BE$3="Productivity",
INDEX('Productivity Dump'!$E$4:$AJ$500,
MATCH($A36,'Productivity Dump'!$A$4:$A$500,0),
MATCH(BE$2,'Productivity Dump'!$E$3:$AJ$3,0)
),
IF(BE$3="Attendance",
INDEX('Attendance Dump'!$E$2:$AI$400,
MATCH($A36,'Attendance Dump'!$B$2:$B$400,0),
MATCH(BE$2,'Attendance Dump'!$E$1:$AI$1,0)
),
INDEX('Active Hour''s Dump'!$D$3:$AH$337,
MATCH($C36,'Active Hour''s Dump'!$A$3:$A$337,0),
MATCH(BE$2,'Active Hour''s Dump'!$D$2:$AH$2,0)
))),"")</f>
        <v>P</v>
      </c>
      <c r="BF36" s="54">
        <f>_xlfn.IFNA(IF(BF$3="Productivity",
INDEX('Productivity Dump'!$E$4:$AJ$500,
MATCH($A36,'Productivity Dump'!$A$4:$A$500,0),
MATCH(BF$2,'Productivity Dump'!$E$3:$AJ$3,0)
),
IF(BF$3="Attendance",
INDEX('Attendance Dump'!$E$2:$AI$400,
MATCH($A36,'Attendance Dump'!$B$2:$B$400,0),
MATCH(BF$2,'Attendance Dump'!$E$1:$AI$1,0)
),
INDEX('Active Hour''s Dump'!$D$3:$AH$337,
MATCH($C36,'Active Hour''s Dump'!$A$3:$A$337,0),
MATCH(BF$2,'Active Hour''s Dump'!$D$2:$AH$2,0)
))),"")</f>
        <v>4.6666666666666696</v>
      </c>
      <c r="BG36" s="13">
        <f>_xlfn.IFNA(IF(BG$3="Productivity",
INDEX('Productivity Dump'!$E$4:$AJ$500,
MATCH($A36,'Productivity Dump'!$A$4:$A$500,0),
MATCH(BG$2,'Productivity Dump'!$E$3:$AJ$3,0)
),
IF(BG$3="Attendance",
INDEX('Attendance Dump'!$E$2:$AI$400,
MATCH($A36,'Attendance Dump'!$B$2:$B$400,0),
MATCH(BG$2,'Attendance Dump'!$E$1:$AI$1,0)
),
INDEX('Active Hour''s Dump'!$D$3:$AH$337,
MATCH($C36,'Active Hour''s Dump'!$A$3:$A$337,0),
MATCH(BG$2,'Active Hour''s Dump'!$D$2:$AH$2,0)
))),"")</f>
        <v>0</v>
      </c>
      <c r="BH36" s="13" t="str">
        <f>_xlfn.IFNA(IF(BH$3="Productivity",
INDEX('Productivity Dump'!$E$4:$AJ$500,
MATCH($A36,'Productivity Dump'!$A$4:$A$500,0),
MATCH(BH$2,'Productivity Dump'!$E$3:$AJ$3,0)
),
IF(BH$3="Attendance",
INDEX('Attendance Dump'!$E$2:$AI$400,
MATCH($A36,'Attendance Dump'!$B$2:$B$400,0),
MATCH(BH$2,'Attendance Dump'!$E$1:$AI$1,0)
),
INDEX('Active Hour''s Dump'!$D$3:$AH$337,
MATCH($C36,'Active Hour''s Dump'!$A$3:$A$337,0),
MATCH(BH$2,'Active Hour''s Dump'!$D$2:$AH$2,0)
))),"")</f>
        <v>WO</v>
      </c>
      <c r="BI36" s="54">
        <f>_xlfn.IFNA(IF(BI$3="Productivity",
INDEX('Productivity Dump'!$E$4:$AJ$500,
MATCH($A36,'Productivity Dump'!$A$4:$A$500,0),
MATCH(BI$2,'Productivity Dump'!$E$3:$AJ$3,0)
),
IF(BI$3="Attendance",
INDEX('Attendance Dump'!$E$2:$AI$400,
MATCH($A36,'Attendance Dump'!$B$2:$B$400,0),
MATCH(BI$2,'Attendance Dump'!$E$1:$AI$1,0)
),
INDEX('Active Hour''s Dump'!$D$3:$AH$337,
MATCH($C36,'Active Hour''s Dump'!$A$3:$A$337,0),
MATCH(BI$2,'Active Hour''s Dump'!$D$2:$AH$2,0)
))),"")</f>
        <v>0</v>
      </c>
      <c r="BJ36" s="13">
        <f>_xlfn.IFNA(IF(BJ$3="Productivity",
INDEX('Productivity Dump'!$E$4:$AJ$500,
MATCH($A36,'Productivity Dump'!$A$4:$A$500,0),
MATCH(BJ$2,'Productivity Dump'!$E$3:$AJ$3,0)
),
IF(BJ$3="Attendance",
INDEX('Attendance Dump'!$E$2:$AI$400,
MATCH($A36,'Attendance Dump'!$B$2:$B$400,0),
MATCH(BJ$2,'Attendance Dump'!$E$1:$AI$1,0)
),
INDEX('Active Hour''s Dump'!$D$3:$AH$337,
MATCH($C36,'Active Hour''s Dump'!$A$3:$A$337,0),
MATCH(BJ$2,'Active Hour''s Dump'!$D$2:$AH$2,0)
))),"")</f>
        <v>376.10900000000004</v>
      </c>
      <c r="BK36" s="13" t="str">
        <f>_xlfn.IFNA(IF(BK$3="Productivity",
INDEX('Productivity Dump'!$E$4:$AJ$500,
MATCH($A36,'Productivity Dump'!$A$4:$A$500,0),
MATCH(BK$2,'Productivity Dump'!$E$3:$AJ$3,0)
),
IF(BK$3="Attendance",
INDEX('Attendance Dump'!$E$2:$AI$400,
MATCH($A36,'Attendance Dump'!$B$2:$B$400,0),
MATCH(BK$2,'Attendance Dump'!$E$1:$AI$1,0)
),
INDEX('Active Hour''s Dump'!$D$3:$AH$337,
MATCH($C36,'Active Hour''s Dump'!$A$3:$A$337,0),
MATCH(BK$2,'Active Hour''s Dump'!$D$2:$AH$2,0)
))),"")</f>
        <v>P</v>
      </c>
      <c r="BL36" s="54">
        <f>_xlfn.IFNA(IF(BL$3="Productivity",
INDEX('Productivity Dump'!$E$4:$AJ$500,
MATCH($A36,'Productivity Dump'!$A$4:$A$500,0),
MATCH(BL$2,'Productivity Dump'!$E$3:$AJ$3,0)
),
IF(BL$3="Attendance",
INDEX('Attendance Dump'!$E$2:$AI$400,
MATCH($A36,'Attendance Dump'!$B$2:$B$400,0),
MATCH(BL$2,'Attendance Dump'!$E$1:$AI$1,0)
),
INDEX('Active Hour''s Dump'!$D$3:$AH$337,
MATCH($C36,'Active Hour''s Dump'!$A$3:$A$337,0),
MATCH(BL$2,'Active Hour''s Dump'!$D$2:$AH$2,0)
))),"")</f>
        <v>4.3333333333333304</v>
      </c>
      <c r="BM36" s="13">
        <f>_xlfn.IFNA(IF(BM$3="Productivity",
INDEX('Productivity Dump'!$E$4:$AJ$500,
MATCH($A36,'Productivity Dump'!$A$4:$A$500,0),
MATCH(BM$2,'Productivity Dump'!$E$3:$AJ$3,0)
),
IF(BM$3="Attendance",
INDEX('Attendance Dump'!$E$2:$AI$400,
MATCH($A36,'Attendance Dump'!$B$2:$B$400,0),
MATCH(BM$2,'Attendance Dump'!$E$1:$AI$1,0)
),
INDEX('Active Hour''s Dump'!$D$3:$AH$337,
MATCH($C36,'Active Hour''s Dump'!$A$3:$A$337,0),
MATCH(BM$2,'Active Hour''s Dump'!$D$2:$AH$2,0)
))),"")</f>
        <v>944.596</v>
      </c>
      <c r="BN36" s="13" t="str">
        <f>_xlfn.IFNA(IF(BN$3="Productivity",
INDEX('Productivity Dump'!$E$4:$AJ$500,
MATCH($A36,'Productivity Dump'!$A$4:$A$500,0),
MATCH(BN$2,'Productivity Dump'!$E$3:$AJ$3,0)
),
IF(BN$3="Attendance",
INDEX('Attendance Dump'!$E$2:$AI$400,
MATCH($A36,'Attendance Dump'!$B$2:$B$400,0),
MATCH(BN$2,'Attendance Dump'!$E$1:$AI$1,0)
),
INDEX('Active Hour''s Dump'!$D$3:$AH$337,
MATCH($C36,'Active Hour''s Dump'!$A$3:$A$337,0),
MATCH(BN$2,'Active Hour''s Dump'!$D$2:$AH$2,0)
))),"")</f>
        <v>P</v>
      </c>
      <c r="BO36" s="54">
        <f>_xlfn.IFNA(IF(BO$3="Productivity",
INDEX('Productivity Dump'!$E$4:$AJ$500,
MATCH($A36,'Productivity Dump'!$A$4:$A$500,0),
MATCH(BO$2,'Productivity Dump'!$E$3:$AJ$3,0)
),
IF(BO$3="Attendance",
INDEX('Attendance Dump'!$E$2:$AI$400,
MATCH($A36,'Attendance Dump'!$B$2:$B$400,0),
MATCH(BO$2,'Attendance Dump'!$E$1:$AI$1,0)
),
INDEX('Active Hour''s Dump'!$D$3:$AH$337,
MATCH($C36,'Active Hour''s Dump'!$A$3:$A$337,0),
MATCH(BO$2,'Active Hour''s Dump'!$D$2:$AH$2,0)
))),"")</f>
        <v>9.9166666666666696</v>
      </c>
      <c r="BP36" s="13">
        <f>_xlfn.IFNA(IF(BP$3="Productivity",
INDEX('Productivity Dump'!$E$4:$AJ$500,
MATCH($A36,'Productivity Dump'!$A$4:$A$500,0),
MATCH(BP$2,'Productivity Dump'!$E$3:$AJ$3,0)
),
IF(BP$3="Attendance",
INDEX('Attendance Dump'!$E$2:$AI$400,
MATCH($A36,'Attendance Dump'!$B$2:$B$400,0),
MATCH(BP$2,'Attendance Dump'!$E$1:$AI$1,0)
),
INDEX('Active Hour''s Dump'!$D$3:$AH$337,
MATCH($C36,'Active Hour''s Dump'!$A$3:$A$337,0),
MATCH(BP$2,'Active Hour''s Dump'!$D$2:$AH$2,0)
))),"")</f>
        <v>1010.0719999999999</v>
      </c>
      <c r="BQ36" s="13" t="str">
        <f>_xlfn.IFNA(IF(BQ$3="Productivity",
INDEX('Productivity Dump'!$E$4:$AJ$500,
MATCH($A36,'Productivity Dump'!$A$4:$A$500,0),
MATCH(BQ$2,'Productivity Dump'!$E$3:$AJ$3,0)
),
IF(BQ$3="Attendance",
INDEX('Attendance Dump'!$E$2:$AI$400,
MATCH($A36,'Attendance Dump'!$B$2:$B$400,0),
MATCH(BQ$2,'Attendance Dump'!$E$1:$AI$1,0)
),
INDEX('Active Hour''s Dump'!$D$3:$AH$337,
MATCH($C36,'Active Hour''s Dump'!$A$3:$A$337,0),
MATCH(BQ$2,'Active Hour''s Dump'!$D$2:$AH$2,0)
))),"")</f>
        <v>P</v>
      </c>
      <c r="BR36" s="54">
        <f>_xlfn.IFNA(IF(BR$3="Productivity",
INDEX('Productivity Dump'!$E$4:$AJ$500,
MATCH($A36,'Productivity Dump'!$A$4:$A$500,0),
MATCH(BR$2,'Productivity Dump'!$E$3:$AJ$3,0)
),
IF(BR$3="Attendance",
INDEX('Attendance Dump'!$E$2:$AI$400,
MATCH($A36,'Attendance Dump'!$B$2:$B$400,0),
MATCH(BR$2,'Attendance Dump'!$E$1:$AI$1,0)
),
INDEX('Active Hour''s Dump'!$D$3:$AH$337,
MATCH($C36,'Active Hour''s Dump'!$A$3:$A$337,0),
MATCH(BR$2,'Active Hour''s Dump'!$D$2:$AH$2,0)
))),"")</f>
        <v>9.4166666666666696</v>
      </c>
      <c r="BS36" s="13">
        <f>_xlfn.IFNA(IF(BS$3="Productivity",
INDEX('Productivity Dump'!$E$4:$AJ$500,
MATCH($A36,'Productivity Dump'!$A$4:$A$500,0),
MATCH(BS$2,'Productivity Dump'!$E$3:$AJ$3,0)
),
IF(BS$3="Attendance",
INDEX('Attendance Dump'!$E$2:$AI$400,
MATCH($A36,'Attendance Dump'!$B$2:$B$400,0),
MATCH(BS$2,'Attendance Dump'!$E$1:$AI$1,0)
),
INDEX('Active Hour''s Dump'!$D$3:$AH$337,
MATCH($C36,'Active Hour''s Dump'!$A$3:$A$337,0),
MATCH(BS$2,'Active Hour''s Dump'!$D$2:$AH$2,0)
))),"")</f>
        <v>0</v>
      </c>
      <c r="BT36" s="13" t="str">
        <f>_xlfn.IFNA(IF(BT$3="Productivity",
INDEX('Productivity Dump'!$E$4:$AJ$500,
MATCH($A36,'Productivity Dump'!$A$4:$A$500,0),
MATCH(BT$2,'Productivity Dump'!$E$3:$AJ$3,0)
),
IF(BT$3="Attendance",
INDEX('Attendance Dump'!$E$2:$AI$400,
MATCH($A36,'Attendance Dump'!$B$2:$B$400,0),
MATCH(BT$2,'Attendance Dump'!$E$1:$AI$1,0)
),
INDEX('Active Hour''s Dump'!$D$3:$AH$337,
MATCH($C36,'Active Hour''s Dump'!$A$3:$A$337,0),
MATCH(BT$2,'Active Hour''s Dump'!$D$2:$AH$2,0)
))),"")</f>
        <v>H</v>
      </c>
      <c r="BU36" s="54">
        <f>_xlfn.IFNA(IF(BU$3="Productivity",
INDEX('Productivity Dump'!$E$4:$AJ$500,
MATCH($A36,'Productivity Dump'!$A$4:$A$500,0),
MATCH(BU$2,'Productivity Dump'!$E$3:$AJ$3,0)
),
IF(BU$3="Attendance",
INDEX('Attendance Dump'!$E$2:$AI$400,
MATCH($A36,'Attendance Dump'!$B$2:$B$400,0),
MATCH(BU$2,'Attendance Dump'!$E$1:$AI$1,0)
),
INDEX('Active Hour''s Dump'!$D$3:$AH$337,
MATCH($C36,'Active Hour''s Dump'!$A$3:$A$337,0),
MATCH(BU$2,'Active Hour''s Dump'!$D$2:$AH$2,0)
))),"")</f>
        <v>0</v>
      </c>
      <c r="BV36" s="13">
        <f>_xlfn.IFNA(IF(BV$3="Productivity",
INDEX('Productivity Dump'!$E$4:$AJ$500,
MATCH($A36,'Productivity Dump'!$A$4:$A$500,0),
MATCH(BV$2,'Productivity Dump'!$E$3:$AJ$3,0)
),
IF(BV$3="Attendance",
INDEX('Attendance Dump'!$E$2:$AI$400,
MATCH($A36,'Attendance Dump'!$B$2:$B$400,0),
MATCH(BV$2,'Attendance Dump'!$E$1:$AI$1,0)
),
INDEX('Active Hour''s Dump'!$D$3:$AH$337,
MATCH($C36,'Active Hour''s Dump'!$A$3:$A$337,0),
MATCH(BV$2,'Active Hour''s Dump'!$D$2:$AH$2,0)
))),"")</f>
        <v>946.69200000000001</v>
      </c>
      <c r="BW36" s="13" t="str">
        <f>_xlfn.IFNA(IF(BW$3="Productivity",
INDEX('Productivity Dump'!$E$4:$AJ$500,
MATCH($A36,'Productivity Dump'!$A$4:$A$500,0),
MATCH(BW$2,'Productivity Dump'!$E$3:$AJ$3,0)
),
IF(BW$3="Attendance",
INDEX('Attendance Dump'!$E$2:$AI$400,
MATCH($A36,'Attendance Dump'!$B$2:$B$400,0),
MATCH(BW$2,'Attendance Dump'!$E$1:$AI$1,0)
),
INDEX('Active Hour''s Dump'!$D$3:$AH$337,
MATCH($C36,'Active Hour''s Dump'!$A$3:$A$337,0),
MATCH(BW$2,'Active Hour''s Dump'!$D$2:$AH$2,0)
))),"")</f>
        <v>P</v>
      </c>
      <c r="BX36" s="54">
        <f>_xlfn.IFNA(IF(BX$3="Productivity",
INDEX('Productivity Dump'!$E$4:$AJ$500,
MATCH($A36,'Productivity Dump'!$A$4:$A$500,0),
MATCH(BX$2,'Productivity Dump'!$E$3:$AJ$3,0)
),
IF(BX$3="Attendance",
INDEX('Attendance Dump'!$E$2:$AI$400,
MATCH($A36,'Attendance Dump'!$B$2:$B$400,0),
MATCH(BX$2,'Attendance Dump'!$E$1:$AI$1,0)
),
INDEX('Active Hour''s Dump'!$D$3:$AH$337,
MATCH($C36,'Active Hour''s Dump'!$A$3:$A$337,0),
MATCH(BX$2,'Active Hour''s Dump'!$D$2:$AH$2,0)
))),"")</f>
        <v>10.25</v>
      </c>
      <c r="BY36" s="13">
        <f>_xlfn.IFNA(IF(BY$3="Productivity",
INDEX('Productivity Dump'!$E$4:$AJ$500,
MATCH($A36,'Productivity Dump'!$A$4:$A$500,0),
MATCH(BY$2,'Productivity Dump'!$E$3:$AJ$3,0)
),
IF(BY$3="Attendance",
INDEX('Attendance Dump'!$E$2:$AI$400,
MATCH($A36,'Attendance Dump'!$B$2:$B$400,0),
MATCH(BY$2,'Attendance Dump'!$E$1:$AI$1,0)
),
INDEX('Active Hour''s Dump'!$D$3:$AH$337,
MATCH($C36,'Active Hour''s Dump'!$A$3:$A$337,0),
MATCH(BY$2,'Active Hour''s Dump'!$D$2:$AH$2,0)
))),"")</f>
        <v>254.64699999999999</v>
      </c>
      <c r="BZ36" s="13" t="str">
        <f>_xlfn.IFNA(IF(BZ$3="Productivity",
INDEX('Productivity Dump'!$E$4:$AJ$500,
MATCH($A36,'Productivity Dump'!$A$4:$A$500,0),
MATCH(BZ$2,'Productivity Dump'!$E$3:$AJ$3,0)
),
IF(BZ$3="Attendance",
INDEX('Attendance Dump'!$E$2:$AI$400,
MATCH($A36,'Attendance Dump'!$B$2:$B$400,0),
MATCH(BZ$2,'Attendance Dump'!$E$1:$AI$1,0)
),
INDEX('Active Hour''s Dump'!$D$3:$AH$337,
MATCH($C36,'Active Hour''s Dump'!$A$3:$A$337,0),
MATCH(BZ$2,'Active Hour''s Dump'!$D$2:$AH$2,0)
))),"")</f>
        <v>P</v>
      </c>
      <c r="CA36" s="54">
        <f>_xlfn.IFNA(IF(CA$3="Productivity",
INDEX('Productivity Dump'!$E$4:$AJ$500,
MATCH($A36,'Productivity Dump'!$A$4:$A$500,0),
MATCH(CA$2,'Productivity Dump'!$E$3:$AJ$3,0)
),
IF(CA$3="Attendance",
INDEX('Attendance Dump'!$E$2:$AI$400,
MATCH($A36,'Attendance Dump'!$B$2:$B$400,0),
MATCH(CA$2,'Attendance Dump'!$E$1:$AI$1,0)
),
INDEX('Active Hour''s Dump'!$D$3:$AH$337,
MATCH($C36,'Active Hour''s Dump'!$A$3:$A$337,0),
MATCH(CA$2,'Active Hour''s Dump'!$D$2:$AH$2,0)
))),"")</f>
        <v>3.9166666666666701</v>
      </c>
      <c r="CB36" s="13">
        <f>_xlfn.IFNA(IF(CB$3="Productivity",
INDEX('Productivity Dump'!$E$4:$AJ$500,
MATCH($A36,'Productivity Dump'!$A$4:$A$500,0),
MATCH(CB$2,'Productivity Dump'!$E$3:$AJ$3,0)
),
IF(CB$3="Attendance",
INDEX('Attendance Dump'!$E$2:$AI$400,
MATCH($A36,'Attendance Dump'!$B$2:$B$400,0),
MATCH(CB$2,'Attendance Dump'!$E$1:$AI$1,0)
),
INDEX('Active Hour''s Dump'!$D$3:$AH$337,
MATCH($C36,'Active Hour''s Dump'!$A$3:$A$337,0),
MATCH(CB$2,'Active Hour''s Dump'!$D$2:$AH$2,0)
))),"")</f>
        <v>0</v>
      </c>
      <c r="CC36" s="13" t="str">
        <f>_xlfn.IFNA(IF(CC$3="Productivity",
INDEX('Productivity Dump'!$E$4:$AJ$500,
MATCH($A36,'Productivity Dump'!$A$4:$A$500,0),
MATCH(CC$2,'Productivity Dump'!$E$3:$AJ$3,0)
),
IF(CC$3="Attendance",
INDEX('Attendance Dump'!$E$2:$AI$400,
MATCH($A36,'Attendance Dump'!$B$2:$B$400,0),
MATCH(CC$2,'Attendance Dump'!$E$1:$AI$1,0)
),
INDEX('Active Hour''s Dump'!$D$3:$AH$337,
MATCH($C36,'Active Hour''s Dump'!$A$3:$A$337,0),
MATCH(CC$2,'Active Hour''s Dump'!$D$2:$AH$2,0)
))),"")</f>
        <v>WO</v>
      </c>
      <c r="CD36" s="54">
        <f>_xlfn.IFNA(IF(CD$3="Productivity",
INDEX('Productivity Dump'!$E$4:$AJ$500,
MATCH($A36,'Productivity Dump'!$A$4:$A$500,0),
MATCH(CD$2,'Productivity Dump'!$E$3:$AJ$3,0)
),
IF(CD$3="Attendance",
INDEX('Attendance Dump'!$E$2:$AI$400,
MATCH($A36,'Attendance Dump'!$B$2:$B$400,0),
MATCH(CD$2,'Attendance Dump'!$E$1:$AI$1,0)
),
INDEX('Active Hour''s Dump'!$D$3:$AH$337,
MATCH($C36,'Active Hour''s Dump'!$A$3:$A$337,0),
MATCH(CD$2,'Active Hour''s Dump'!$D$2:$AH$2,0)
))),"")</f>
        <v>0</v>
      </c>
      <c r="CE36" s="13">
        <f>_xlfn.IFNA(IF(CE$3="Productivity",
INDEX('Productivity Dump'!$E$4:$AJ$500,
MATCH($A36,'Productivity Dump'!$A$4:$A$500,0),
MATCH(CE$2,'Productivity Dump'!$E$3:$AJ$3,0)
),
IF(CE$3="Attendance",
INDEX('Attendance Dump'!$E$2:$AI$400,
MATCH($A36,'Attendance Dump'!$B$2:$B$400,0),
MATCH(CE$2,'Attendance Dump'!$E$1:$AI$1,0)
),
INDEX('Active Hour''s Dump'!$D$3:$AH$337,
MATCH($C36,'Active Hour''s Dump'!$A$3:$A$337,0),
MATCH(CE$2,'Active Hour''s Dump'!$D$2:$AH$2,0)
))),"")</f>
        <v>507.46299999999997</v>
      </c>
      <c r="CF36" s="13" t="str">
        <f>_xlfn.IFNA(IF(CF$3="Productivity",
INDEX('Productivity Dump'!$E$4:$AJ$500,
MATCH($A36,'Productivity Dump'!$A$4:$A$500,0),
MATCH(CF$2,'Productivity Dump'!$E$3:$AJ$3,0)
),
IF(CF$3="Attendance",
INDEX('Attendance Dump'!$E$2:$AI$400,
MATCH($A36,'Attendance Dump'!$B$2:$B$400,0),
MATCH(CF$2,'Attendance Dump'!$E$1:$AI$1,0)
),
INDEX('Active Hour''s Dump'!$D$3:$AH$337,
MATCH($C36,'Active Hour''s Dump'!$A$3:$A$337,0),
MATCH(CF$2,'Active Hour''s Dump'!$D$2:$AH$2,0)
))),"")</f>
        <v>P</v>
      </c>
      <c r="CG36" s="54">
        <f>_xlfn.IFNA(IF(CG$3="Productivity",
INDEX('Productivity Dump'!$E$4:$AJ$500,
MATCH($A36,'Productivity Dump'!$A$4:$A$500,0),
MATCH(CG$2,'Productivity Dump'!$E$3:$AJ$3,0)
),
IF(CG$3="Attendance",
INDEX('Attendance Dump'!$E$2:$AI$400,
MATCH($A36,'Attendance Dump'!$B$2:$B$400,0),
MATCH(CG$2,'Attendance Dump'!$E$1:$AI$1,0)
),
INDEX('Active Hour''s Dump'!$D$3:$AH$337,
MATCH($C36,'Active Hour''s Dump'!$A$3:$A$337,0),
MATCH(CG$2,'Active Hour''s Dump'!$D$2:$AH$2,0)
))),"")</f>
        <v>4.3333333333333304</v>
      </c>
      <c r="CH36" s="13">
        <f>_xlfn.IFNA(IF(CH$3="Productivity",
INDEX('Productivity Dump'!$E$4:$AJ$500,
MATCH($A36,'Productivity Dump'!$A$4:$A$500,0),
MATCH(CH$2,'Productivity Dump'!$E$3:$AJ$3,0)
),
IF(CH$3="Attendance",
INDEX('Attendance Dump'!$E$2:$AI$400,
MATCH($A36,'Attendance Dump'!$B$2:$B$400,0),
MATCH(CH$2,'Attendance Dump'!$E$1:$AI$1,0)
),
INDEX('Active Hour''s Dump'!$D$3:$AH$337,
MATCH($C36,'Active Hour''s Dump'!$A$3:$A$337,0),
MATCH(CH$2,'Active Hour''s Dump'!$D$2:$AH$2,0)
))),"")</f>
        <v>1116.9359999999999</v>
      </c>
      <c r="CI36" s="13" t="str">
        <f>_xlfn.IFNA(IF(CI$3="Productivity",
INDEX('Productivity Dump'!$E$4:$AJ$500,
MATCH($A36,'Productivity Dump'!$A$4:$A$500,0),
MATCH(CI$2,'Productivity Dump'!$E$3:$AJ$3,0)
),
IF(CI$3="Attendance",
INDEX('Attendance Dump'!$E$2:$AI$400,
MATCH($A36,'Attendance Dump'!$B$2:$B$400,0),
MATCH(CI$2,'Attendance Dump'!$E$1:$AI$1,0)
),
INDEX('Active Hour''s Dump'!$D$3:$AH$337,
MATCH($C36,'Active Hour''s Dump'!$A$3:$A$337,0),
MATCH(CI$2,'Active Hour''s Dump'!$D$2:$AH$2,0)
))),"")</f>
        <v>P</v>
      </c>
      <c r="CJ36" s="54">
        <f>_xlfn.IFNA(IF(CJ$3="Productivity",
INDEX('Productivity Dump'!$E$4:$AJ$500,
MATCH($A36,'Productivity Dump'!$A$4:$A$500,0),
MATCH(CJ$2,'Productivity Dump'!$E$3:$AJ$3,0)
),
IF(CJ$3="Attendance",
INDEX('Attendance Dump'!$E$2:$AI$400,
MATCH($A36,'Attendance Dump'!$B$2:$B$400,0),
MATCH(CJ$2,'Attendance Dump'!$E$1:$AI$1,0)
),
INDEX('Active Hour''s Dump'!$D$3:$AH$337,
MATCH($C36,'Active Hour''s Dump'!$A$3:$A$337,0),
MATCH(CJ$2,'Active Hour''s Dump'!$D$2:$AH$2,0)
))),"")</f>
        <v>10.9166666666667</v>
      </c>
      <c r="CK36" s="13">
        <f>_xlfn.IFNA(IF(CK$3="Productivity",
INDEX('Productivity Dump'!$E$4:$AJ$500,
MATCH($A36,'Productivity Dump'!$A$4:$A$500,0),
MATCH(CK$2,'Productivity Dump'!$E$3:$AJ$3,0)
),
IF(CK$3="Attendance",
INDEX('Attendance Dump'!$E$2:$AI$400,
MATCH($A36,'Attendance Dump'!$B$2:$B$400,0),
MATCH(CK$2,'Attendance Dump'!$E$1:$AI$1,0)
),
INDEX('Active Hour''s Dump'!$D$3:$AH$337,
MATCH($C36,'Active Hour''s Dump'!$A$3:$A$337,0),
MATCH(CK$2,'Active Hour''s Dump'!$D$2:$AH$2,0)
))),"")</f>
        <v>1122.4810000000004</v>
      </c>
      <c r="CL36" s="13" t="str">
        <f>_xlfn.IFNA(IF(CL$3="Productivity",
INDEX('Productivity Dump'!$E$4:$AJ$500,
MATCH($A36,'Productivity Dump'!$A$4:$A$500,0),
MATCH(CL$2,'Productivity Dump'!$E$3:$AJ$3,0)
),
IF(CL$3="Attendance",
INDEX('Attendance Dump'!$E$2:$AI$400,
MATCH($A36,'Attendance Dump'!$B$2:$B$400,0),
MATCH(CL$2,'Attendance Dump'!$E$1:$AI$1,0)
),
INDEX('Active Hour''s Dump'!$D$3:$AH$337,
MATCH($C36,'Active Hour''s Dump'!$A$3:$A$337,0),
MATCH(CL$2,'Active Hour''s Dump'!$D$2:$AH$2,0)
))),"")</f>
        <v>A</v>
      </c>
      <c r="CM36" s="54">
        <f>_xlfn.IFNA(IF(CM$3="Productivity",
INDEX('Productivity Dump'!$E$4:$AJ$500,
MATCH($A36,'Productivity Dump'!$A$4:$A$500,0),
MATCH(CM$2,'Productivity Dump'!$E$3:$AJ$3,0)
),
IF(CM$3="Attendance",
INDEX('Attendance Dump'!$E$2:$AI$400,
MATCH($A36,'Attendance Dump'!$B$2:$B$400,0),
MATCH(CM$2,'Attendance Dump'!$E$1:$AI$1,0)
),
INDEX('Active Hour''s Dump'!$D$3:$AH$337,
MATCH($C36,'Active Hour''s Dump'!$A$3:$A$337,0),
MATCH(CM$2,'Active Hour''s Dump'!$D$2:$AH$2,0)
))),"")</f>
        <v>10.0833333333333</v>
      </c>
      <c r="CN36" s="13">
        <f>_xlfn.IFNA(IF(CN$3="Productivity",
INDEX('Productivity Dump'!$E$4:$AJ$500,
MATCH($A36,'Productivity Dump'!$A$4:$A$500,0),
MATCH(CN$2,'Productivity Dump'!$E$3:$AJ$3,0)
),
IF(CN$3="Attendance",
INDEX('Attendance Dump'!$E$2:$AI$400,
MATCH($A36,'Attendance Dump'!$B$2:$B$400,0),
MATCH(CN$2,'Attendance Dump'!$E$1:$AI$1,0)
),
INDEX('Active Hour''s Dump'!$D$3:$AH$337,
MATCH($C36,'Active Hour''s Dump'!$A$3:$A$337,0),
MATCH(CN$2,'Active Hour''s Dump'!$D$2:$AH$2,0)
))),"")</f>
        <v>0</v>
      </c>
      <c r="CO36" s="13">
        <f>_xlfn.IFNA(IF(CO$3="Productivity",
INDEX('Productivity Dump'!$E$4:$AJ$500,
MATCH($A36,'Productivity Dump'!$A$4:$A$500,0),
MATCH(CO$2,'Productivity Dump'!$E$3:$AJ$3,0)
),
IF(CO$3="Attendance",
INDEX('Attendance Dump'!$E$2:$AI$400,
MATCH($A36,'Attendance Dump'!$B$2:$B$400,0),
MATCH(CO$2,'Attendance Dump'!$E$1:$AI$1,0)
),
INDEX('Active Hour''s Dump'!$D$3:$AH$337,
MATCH($C36,'Active Hour''s Dump'!$A$3:$A$337,0),
MATCH(CO$2,'Active Hour''s Dump'!$D$2:$AH$2,0)
))),"")</f>
        <v>0</v>
      </c>
      <c r="CP36" s="54">
        <f>_xlfn.IFNA(IF(CP$3="Productivity",
INDEX('Productivity Dump'!$E$4:$AJ$500,
MATCH($A36,'Productivity Dump'!$A$4:$A$500,0),
MATCH(CP$2,'Productivity Dump'!$E$3:$AJ$3,0)
),
IF(CP$3="Attendance",
INDEX('Attendance Dump'!$E$2:$AI$400,
MATCH($A36,'Attendance Dump'!$B$2:$B$400,0),
MATCH(CP$2,'Attendance Dump'!$E$1:$AI$1,0)
),
INDEX('Active Hour''s Dump'!$D$3:$AH$337,
MATCH($C36,'Active Hour''s Dump'!$A$3:$A$337,0),
MATCH(CP$2,'Active Hour''s Dump'!$D$2:$AH$2,0)
))),"")</f>
        <v>0</v>
      </c>
      <c r="CQ36" s="13">
        <f>_xlfn.IFNA(IF(CQ$3="Productivity",
INDEX('Productivity Dump'!$E$4:$AJ$500,
MATCH($A36,'Productivity Dump'!$A$4:$A$500,0),
MATCH(CQ$2,'Productivity Dump'!$E$3:$AJ$3,0)
),
IF(CQ$3="Attendance",
INDEX('Attendance Dump'!$E$2:$AI$400,
MATCH($A36,'Attendance Dump'!$B$2:$B$400,0),
MATCH(CQ$2,'Attendance Dump'!$E$1:$AI$1,0)
),
INDEX('Active Hour''s Dump'!$D$3:$AH$337,
MATCH($C36,'Active Hour''s Dump'!$A$3:$A$337,0),
MATCH(CQ$2,'Active Hour''s Dump'!$D$2:$AH$2,0)
))),"")</f>
        <v>0</v>
      </c>
      <c r="CR36" s="13">
        <f>_xlfn.IFNA(IF(CR$3="Productivity",
INDEX('Productivity Dump'!$E$4:$AJ$500,
MATCH($A36,'Productivity Dump'!$A$4:$A$500,0),
MATCH(CR$2,'Productivity Dump'!$E$3:$AJ$3,0)
),
IF(CR$3="Attendance",
INDEX('Attendance Dump'!$E$2:$AI$400,
MATCH($A36,'Attendance Dump'!$B$2:$B$400,0),
MATCH(CR$2,'Attendance Dump'!$E$1:$AI$1,0)
),
INDEX('Active Hour''s Dump'!$D$3:$AH$337,
MATCH($C36,'Active Hour''s Dump'!$A$3:$A$337,0),
MATCH(CR$2,'Active Hour''s Dump'!$D$2:$AH$2,0)
))),"")</f>
        <v>0</v>
      </c>
      <c r="CS36" s="54">
        <f>_xlfn.IFNA(IF(CS$3="Productivity",
INDEX('Productivity Dump'!$E$4:$AJ$500,
MATCH($A36,'Productivity Dump'!$A$4:$A$500,0),
MATCH(CS$2,'Productivity Dump'!$E$3:$AJ$3,0)
),
IF(CS$3="Attendance",
INDEX('Attendance Dump'!$E$2:$AI$400,
MATCH($A36,'Attendance Dump'!$B$2:$B$400,0),
MATCH(CS$2,'Attendance Dump'!$E$1:$AI$1,0)
),
INDEX('Active Hour''s Dump'!$D$3:$AH$337,
MATCH($C36,'Active Hour''s Dump'!$A$3:$A$337,0),
MATCH(CS$2,'Active Hour''s Dump'!$D$2:$AH$2,0)
))),"")</f>
        <v>0</v>
      </c>
      <c r="CT36" s="13">
        <f>_xlfn.IFNA(IF(CT$3="Productivity",
INDEX('Productivity Dump'!$E$4:$AJ$500,
MATCH($A36,'Productivity Dump'!$A$4:$A$500,0),
MATCH(CT$2,'Productivity Dump'!$E$3:$AJ$3,0)
),
IF(CT$3="Attendance",
INDEX('Attendance Dump'!$E$2:$AI$400,
MATCH($A36,'Attendance Dump'!$B$2:$B$400,0),
MATCH(CT$2,'Attendance Dump'!$E$1:$AI$1,0)
),
INDEX('Active Hour''s Dump'!$D$3:$AH$337,
MATCH($C36,'Active Hour''s Dump'!$A$3:$A$337,0),
MATCH(CT$2,'Active Hour''s Dump'!$D$2:$AH$2,0)
))),"")</f>
        <v>0</v>
      </c>
      <c r="CU36" s="13">
        <f>_xlfn.IFNA(IF(CU$3="Productivity",
INDEX('Productivity Dump'!$E$4:$AJ$500,
MATCH($A36,'Productivity Dump'!$A$4:$A$500,0),
MATCH(CU$2,'Productivity Dump'!$E$3:$AJ$3,0)
),
IF(CU$3="Attendance",
INDEX('Attendance Dump'!$E$2:$AI$400,
MATCH($A36,'Attendance Dump'!$B$2:$B$400,0),
MATCH(CU$2,'Attendance Dump'!$E$1:$AI$1,0)
),
INDEX('Active Hour''s Dump'!$D$3:$AH$337,
MATCH($C36,'Active Hour''s Dump'!$A$3:$A$337,0),
MATCH(CU$2,'Active Hour''s Dump'!$D$2:$AH$2,0)
))),"")</f>
        <v>0</v>
      </c>
      <c r="CV36" s="54">
        <f>_xlfn.IFNA(IF(CV$3="Productivity",
INDEX('Productivity Dump'!$E$4:$AJ$500,
MATCH($A36,'Productivity Dump'!$A$4:$A$500,0),
MATCH(CV$2,'Productivity Dump'!$E$3:$AJ$3,0)
),
IF(CV$3="Attendance",
INDEX('Attendance Dump'!$E$2:$AI$400,
MATCH($A36,'Attendance Dump'!$B$2:$B$400,0),
MATCH(CV$2,'Attendance Dump'!$E$1:$AI$1,0)
),
INDEX('Active Hour''s Dump'!$D$3:$AH$337,
MATCH($C36,'Active Hour''s Dump'!$A$3:$A$337,0),
MATCH(CV$2,'Active Hour''s Dump'!$D$2:$AH$2,0)
))),"")</f>
        <v>0</v>
      </c>
      <c r="CW36" s="13"/>
      <c r="CX36" s="13"/>
      <c r="CY36" s="54"/>
      <c r="DA36" s="57">
        <f t="shared" si="59"/>
        <v>186.25000000000006</v>
      </c>
      <c r="DB36" s="35">
        <f t="shared" si="63"/>
        <v>18633.445000000003</v>
      </c>
      <c r="DC36" s="35">
        <f t="shared" si="64"/>
        <v>0</v>
      </c>
      <c r="DD36" s="35">
        <f t="shared" ca="1" si="60"/>
        <v>0</v>
      </c>
      <c r="DF36" s="32" cm="1">
        <f t="array" ref="DF36">SUMPRODUCT(
    (MOD(COLUMN(H36:CV36) - COLUMN(H36), 3) = 0) *
    (H36:CV36 = 0) *
    (I36:CW36 = "P") *
    (COUNTIF(UKHoliday, H$2:CV$2) = 0)
)</f>
        <v>0</v>
      </c>
      <c r="DG36" s="33" cm="1">
        <f t="array" ref="DG36">SUMPRODUCT(
  (MOD(COLUMN(H36:CV36) - COLUMN(H36), 3) = 0) *
  (H36:CV36 &gt; 0) *
  (H36:CV36 &lt; 0.5 * IF(((WEEKDAY(H$2:CV$2, 2) = 1) + (WEEKDAY(H$2:CV$2, 2) = 6)), G36, F36)) *
  (I36:CW36 = "P") *
  (COUNTIF(UKHoliday, H$2:CV$2) = 0)
)</f>
        <v>0</v>
      </c>
      <c r="DH36" s="33" cm="1">
        <f t="array" ref="DH36">SUMPRODUCT(
  (MOD(COLUMN(H36:CV36) - COLUMN(H36), 3) = 0) *
  (H36:CV36 &gt; 0.5 * IF(((WEEKDAY(H$2:CV$2, 2) = 1) + (WEEKDAY(H$2:CV$2, 2) = 6)), $G36, $F36)) *
  (H36:CV36 &lt; 0.8 * IF(((WEEKDAY(H$2:CV$2, 2) = 1) + (WEEKDAY(H$2:CV$2, 2) = 6)), $G36, $F36)) *
  (I36:CW36 = "P") *
  (COUNTIF(UKHoliday, H$2:CV$2) = 0)
)</f>
        <v>2</v>
      </c>
      <c r="DI36" s="33" cm="1">
        <f t="array" ref="DI36">SUMPRODUCT(
  (MOD(COLUMN(H36:CV36) - COLUMN(H36), 3) = 0) *
  (H36:CV36 &gt; 0.8 * IF(((WEEKDAY(H$2:CV$2, 2) = 1) + (WEEKDAY(H$2:CV$2, 2) = 6)), $G36, $F36)) *
  (H36:CV36 &lt; 1 * IF(((WEEKDAY(H$2:CV$2, 2) = 1) + (WEEKDAY(H$2:CV$2, 2) = 6)), $G36, $F36)) *
  (I36:CW36 = "P") *
  (COUNTIF(UKHoliday, H$2:CV$2) = 0)
)</f>
        <v>6</v>
      </c>
    </row>
    <row r="37" spans="1:113" x14ac:dyDescent="0.3">
      <c r="A37" s="8" t="s">
        <v>393</v>
      </c>
      <c r="B37" s="8" t="s">
        <v>392</v>
      </c>
      <c r="C37" s="9" t="s">
        <v>766</v>
      </c>
      <c r="D37" s="62" t="s">
        <v>1058</v>
      </c>
      <c r="E37" s="35">
        <v>20000</v>
      </c>
      <c r="F37" s="35">
        <f t="shared" si="61"/>
        <v>1000</v>
      </c>
      <c r="G37" s="35">
        <f t="shared" si="62"/>
        <v>500</v>
      </c>
      <c r="H37" s="13">
        <f>_xlfn.IFNA(IF(H$3="Productivity",
INDEX('Productivity Dump'!$E$4:$AJ$500,
MATCH($A37,'Productivity Dump'!$A$4:$A$500,0),
MATCH(H$2,'Productivity Dump'!$E$3:$AJ$3,0)
),
IF(H$3="Attendance",
INDEX('Attendance Dump'!$E$2:$AI$400,
MATCH($A37,'Attendance Dump'!$B$2:$B$400,0),
MATCH(H$2,'Attendance Dump'!$E$1:$AI$1,0)
),
INDEX('Active Hour''s Dump'!$D$3:$AH$337,
MATCH($C37,'Active Hour''s Dump'!$A$3:$A$337,0),
MATCH(H$2,'Active Hour''s Dump'!$D$2:$AH$2,0)
))),"")</f>
        <v>151.21500000000003</v>
      </c>
      <c r="I37" s="13" t="str">
        <f>_xlfn.IFNA(IF(I$3="Productivity",
INDEX('Productivity Dump'!$E$4:$AJ$500,
MATCH($A37,'Productivity Dump'!$A$4:$A$500,0),
MATCH(I$2,'Productivity Dump'!$E$3:$AJ$3,0)
),
IF(I$3="Attendance",
INDEX('Attendance Dump'!$E$2:$AI$400,
MATCH($A37,'Attendance Dump'!$B$2:$B$400,0),
MATCH(I$2,'Attendance Dump'!$E$1:$AI$1,0)
),
INDEX('Active Hour''s Dump'!$D$3:$AH$337,
MATCH($C37,'Active Hour''s Dump'!$A$3:$A$337,0),
MATCH(I$2,'Active Hour''s Dump'!$D$2:$AH$2,0)
))),"")</f>
        <v>SL</v>
      </c>
      <c r="J37" s="54">
        <f>_xlfn.IFNA(IF(J$3="Productivity",
INDEX('Productivity Dump'!$E$4:$AJ$500,
MATCH($A37,'Productivity Dump'!$A$4:$A$500,0),
MATCH(J$2,'Productivity Dump'!$E$3:$AJ$3,0)
),
IF(J$3="Attendance",
INDEX('Attendance Dump'!$E$2:$AI$400,
MATCH($A37,'Attendance Dump'!$B$2:$B$400,0),
MATCH(J$2,'Attendance Dump'!$E$1:$AI$1,0)
),
INDEX('Active Hour''s Dump'!$D$3:$AH$337,
MATCH($C37,'Active Hour''s Dump'!$A$3:$A$337,0),
MATCH(J$2,'Active Hour''s Dump'!$D$2:$AH$2,0)
))),"")</f>
        <v>1.3333333333333299</v>
      </c>
      <c r="K37" s="13">
        <f>_xlfn.IFNA(IF(K$3="Productivity",
INDEX('Productivity Dump'!$E$4:$AJ$500,
MATCH($A37,'Productivity Dump'!$A$4:$A$500,0),
MATCH(K$2,'Productivity Dump'!$E$3:$AJ$3,0)
),
IF(K$3="Attendance",
INDEX('Attendance Dump'!$E$2:$AI$400,
MATCH($A37,'Attendance Dump'!$B$2:$B$400,0),
MATCH(K$2,'Attendance Dump'!$E$1:$AI$1,0)
),
INDEX('Active Hour''s Dump'!$D$3:$AH$337,
MATCH($C37,'Active Hour''s Dump'!$A$3:$A$337,0),
MATCH(K$2,'Active Hour''s Dump'!$D$2:$AH$2,0)
))),"")</f>
        <v>1255.2579999999998</v>
      </c>
      <c r="L37" s="13" t="str">
        <f>_xlfn.IFNA(IF(L$3="Productivity",
INDEX('Productivity Dump'!$E$4:$AJ$500,
MATCH($A37,'Productivity Dump'!$A$4:$A$500,0),
MATCH(L$2,'Productivity Dump'!$E$3:$AJ$3,0)
),
IF(L$3="Attendance",
INDEX('Attendance Dump'!$E$2:$AI$400,
MATCH($A37,'Attendance Dump'!$B$2:$B$400,0),
MATCH(L$2,'Attendance Dump'!$E$1:$AI$1,0)
),
INDEX('Active Hour''s Dump'!$D$3:$AH$337,
MATCH($C37,'Active Hour''s Dump'!$A$3:$A$337,0),
MATCH(L$2,'Active Hour''s Dump'!$D$2:$AH$2,0)
))),"")</f>
        <v>P</v>
      </c>
      <c r="M37" s="54">
        <f>_xlfn.IFNA(IF(M$3="Productivity",
INDEX('Productivity Dump'!$E$4:$AJ$500,
MATCH($A37,'Productivity Dump'!$A$4:$A$500,0),
MATCH(M$2,'Productivity Dump'!$E$3:$AJ$3,0)
),
IF(M$3="Attendance",
INDEX('Attendance Dump'!$E$2:$AI$400,
MATCH($A37,'Attendance Dump'!$B$2:$B$400,0),
MATCH(M$2,'Attendance Dump'!$E$1:$AI$1,0)
),
INDEX('Active Hour''s Dump'!$D$3:$AH$337,
MATCH($C37,'Active Hour''s Dump'!$A$3:$A$337,0),
MATCH(M$2,'Active Hour''s Dump'!$D$2:$AH$2,0)
))),"")</f>
        <v>7.0833333333333304</v>
      </c>
      <c r="N37" s="13">
        <f>_xlfn.IFNA(IF(N$3="Productivity",
INDEX('Productivity Dump'!$E$4:$AJ$500,
MATCH($A37,'Productivity Dump'!$A$4:$A$500,0),
MATCH(N$2,'Productivity Dump'!$E$3:$AJ$3,0)
),
IF(N$3="Attendance",
INDEX('Attendance Dump'!$E$2:$AI$400,
MATCH($A37,'Attendance Dump'!$B$2:$B$400,0),
MATCH(N$2,'Attendance Dump'!$E$1:$AI$1,0)
),
INDEX('Active Hour''s Dump'!$D$3:$AH$337,
MATCH($C37,'Active Hour''s Dump'!$A$3:$A$337,0),
MATCH(N$2,'Active Hour''s Dump'!$D$2:$AH$2,0)
))),"")</f>
        <v>853.52600000000018</v>
      </c>
      <c r="O37" s="13" t="str">
        <f>_xlfn.IFNA(IF(O$3="Productivity",
INDEX('Productivity Dump'!$E$4:$AJ$500,
MATCH($A37,'Productivity Dump'!$A$4:$A$500,0),
MATCH(O$2,'Productivity Dump'!$E$3:$AJ$3,0)
),
IF(O$3="Attendance",
INDEX('Attendance Dump'!$E$2:$AI$400,
MATCH($A37,'Attendance Dump'!$B$2:$B$400,0),
MATCH(O$2,'Attendance Dump'!$E$1:$AI$1,0)
),
INDEX('Active Hour''s Dump'!$D$3:$AH$337,
MATCH($C37,'Active Hour''s Dump'!$A$3:$A$337,0),
MATCH(O$2,'Active Hour''s Dump'!$D$2:$AH$2,0)
))),"")</f>
        <v>P</v>
      </c>
      <c r="P37" s="54">
        <f>_xlfn.IFNA(IF(P$3="Productivity",
INDEX('Productivity Dump'!$E$4:$AJ$500,
MATCH($A37,'Productivity Dump'!$A$4:$A$500,0),
MATCH(P$2,'Productivity Dump'!$E$3:$AJ$3,0)
),
IF(P$3="Attendance",
INDEX('Attendance Dump'!$E$2:$AI$400,
MATCH($A37,'Attendance Dump'!$B$2:$B$400,0),
MATCH(P$2,'Attendance Dump'!$E$1:$AI$1,0)
),
INDEX('Active Hour''s Dump'!$D$3:$AH$337,
MATCH($C37,'Active Hour''s Dump'!$A$3:$A$337,0),
MATCH(P$2,'Active Hour''s Dump'!$D$2:$AH$2,0)
))),"")</f>
        <v>5.4166666666666696</v>
      </c>
      <c r="Q37" s="13">
        <f>_xlfn.IFNA(IF(Q$3="Productivity",
INDEX('Productivity Dump'!$E$4:$AJ$500,
MATCH($A37,'Productivity Dump'!$A$4:$A$500,0),
MATCH(Q$2,'Productivity Dump'!$E$3:$AJ$3,0)
),
IF(Q$3="Attendance",
INDEX('Attendance Dump'!$E$2:$AI$400,
MATCH($A37,'Attendance Dump'!$B$2:$B$400,0),
MATCH(Q$2,'Attendance Dump'!$E$1:$AI$1,0)
),
INDEX('Active Hour''s Dump'!$D$3:$AH$337,
MATCH($C37,'Active Hour''s Dump'!$A$3:$A$337,0),
MATCH(Q$2,'Active Hour''s Dump'!$D$2:$AH$2,0)
))),"")</f>
        <v>0</v>
      </c>
      <c r="R37" s="13" t="str">
        <f>_xlfn.IFNA(IF(R$3="Productivity",
INDEX('Productivity Dump'!$E$4:$AJ$500,
MATCH($A37,'Productivity Dump'!$A$4:$A$500,0),
MATCH(R$2,'Productivity Dump'!$E$3:$AJ$3,0)
),
IF(R$3="Attendance",
INDEX('Attendance Dump'!$E$2:$AI$400,
MATCH($A37,'Attendance Dump'!$B$2:$B$400,0),
MATCH(R$2,'Attendance Dump'!$E$1:$AI$1,0)
),
INDEX('Active Hour''s Dump'!$D$3:$AH$337,
MATCH($C37,'Active Hour''s Dump'!$A$3:$A$337,0),
MATCH(R$2,'Active Hour''s Dump'!$D$2:$AH$2,0)
))),"")</f>
        <v>WO</v>
      </c>
      <c r="S37" s="54">
        <f>_xlfn.IFNA(IF(S$3="Productivity",
INDEX('Productivity Dump'!$E$4:$AJ$500,
MATCH($A37,'Productivity Dump'!$A$4:$A$500,0),
MATCH(S$2,'Productivity Dump'!$E$3:$AJ$3,0)
),
IF(S$3="Attendance",
INDEX('Attendance Dump'!$E$2:$AI$400,
MATCH($A37,'Attendance Dump'!$B$2:$B$400,0),
MATCH(S$2,'Attendance Dump'!$E$1:$AI$1,0)
),
INDEX('Active Hour''s Dump'!$D$3:$AH$337,
MATCH($C37,'Active Hour''s Dump'!$A$3:$A$337,0),
MATCH(S$2,'Active Hour''s Dump'!$D$2:$AH$2,0)
))),"")</f>
        <v>0</v>
      </c>
      <c r="T37" s="13">
        <f>_xlfn.IFNA(IF(T$3="Productivity",
INDEX('Productivity Dump'!$E$4:$AJ$500,
MATCH($A37,'Productivity Dump'!$A$4:$A$500,0),
MATCH(T$2,'Productivity Dump'!$E$3:$AJ$3,0)
),
IF(T$3="Attendance",
INDEX('Attendance Dump'!$E$2:$AI$400,
MATCH($A37,'Attendance Dump'!$B$2:$B$400,0),
MATCH(T$2,'Attendance Dump'!$E$1:$AI$1,0)
),
INDEX('Active Hour''s Dump'!$D$3:$AH$337,
MATCH($C37,'Active Hour''s Dump'!$A$3:$A$337,0),
MATCH(T$2,'Active Hour''s Dump'!$D$2:$AH$2,0)
))),"")</f>
        <v>332.99900000000002</v>
      </c>
      <c r="U37" s="13" t="str">
        <f>_xlfn.IFNA(IF(U$3="Productivity",
INDEX('Productivity Dump'!$E$4:$AJ$500,
MATCH($A37,'Productivity Dump'!$A$4:$A$500,0),
MATCH(U$2,'Productivity Dump'!$E$3:$AJ$3,0)
),
IF(U$3="Attendance",
INDEX('Attendance Dump'!$E$2:$AI$400,
MATCH($A37,'Attendance Dump'!$B$2:$B$400,0),
MATCH(U$2,'Attendance Dump'!$E$1:$AI$1,0)
),
INDEX('Active Hour''s Dump'!$D$3:$AH$337,
MATCH($C37,'Active Hour''s Dump'!$A$3:$A$337,0),
MATCH(U$2,'Active Hour''s Dump'!$D$2:$AH$2,0)
))),"")</f>
        <v>P</v>
      </c>
      <c r="V37" s="54">
        <f>_xlfn.IFNA(IF(V$3="Productivity",
INDEX('Productivity Dump'!$E$4:$AJ$500,
MATCH($A37,'Productivity Dump'!$A$4:$A$500,0),
MATCH(V$2,'Productivity Dump'!$E$3:$AJ$3,0)
),
IF(V$3="Attendance",
INDEX('Attendance Dump'!$E$2:$AI$400,
MATCH($A37,'Attendance Dump'!$B$2:$B$400,0),
MATCH(V$2,'Attendance Dump'!$E$1:$AI$1,0)
),
INDEX('Active Hour''s Dump'!$D$3:$AH$337,
MATCH($C37,'Active Hour''s Dump'!$A$3:$A$337,0),
MATCH(V$2,'Active Hour''s Dump'!$D$2:$AH$2,0)
))),"")</f>
        <v>2.5</v>
      </c>
      <c r="W37" s="13">
        <f>_xlfn.IFNA(IF(W$3="Productivity",
INDEX('Productivity Dump'!$E$4:$AJ$500,
MATCH($A37,'Productivity Dump'!$A$4:$A$500,0),
MATCH(W$2,'Productivity Dump'!$E$3:$AJ$3,0)
),
IF(W$3="Attendance",
INDEX('Attendance Dump'!$E$2:$AI$400,
MATCH($A37,'Attendance Dump'!$B$2:$B$400,0),
MATCH(W$2,'Attendance Dump'!$E$1:$AI$1,0)
),
INDEX('Active Hour''s Dump'!$D$3:$AH$337,
MATCH($C37,'Active Hour''s Dump'!$A$3:$A$337,0),
MATCH(W$2,'Active Hour''s Dump'!$D$2:$AH$2,0)
))),"")</f>
        <v>1242.8160000000003</v>
      </c>
      <c r="X37" s="13" t="str">
        <f>_xlfn.IFNA(IF(X$3="Productivity",
INDEX('Productivity Dump'!$E$4:$AJ$500,
MATCH($A37,'Productivity Dump'!$A$4:$A$500,0),
MATCH(X$2,'Productivity Dump'!$E$3:$AJ$3,0)
),
IF(X$3="Attendance",
INDEX('Attendance Dump'!$E$2:$AI$400,
MATCH($A37,'Attendance Dump'!$B$2:$B$400,0),
MATCH(X$2,'Attendance Dump'!$E$1:$AI$1,0)
),
INDEX('Active Hour''s Dump'!$D$3:$AH$337,
MATCH($C37,'Active Hour''s Dump'!$A$3:$A$337,0),
MATCH(X$2,'Active Hour''s Dump'!$D$2:$AH$2,0)
))),"")</f>
        <v>P</v>
      </c>
      <c r="Y37" s="54">
        <f>_xlfn.IFNA(IF(Y$3="Productivity",
INDEX('Productivity Dump'!$E$4:$AJ$500,
MATCH($A37,'Productivity Dump'!$A$4:$A$500,0),
MATCH(Y$2,'Productivity Dump'!$E$3:$AJ$3,0)
),
IF(Y$3="Attendance",
INDEX('Attendance Dump'!$E$2:$AI$400,
MATCH($A37,'Attendance Dump'!$B$2:$B$400,0),
MATCH(Y$2,'Attendance Dump'!$E$1:$AI$1,0)
),
INDEX('Active Hour''s Dump'!$D$3:$AH$337,
MATCH($C37,'Active Hour''s Dump'!$A$3:$A$337,0),
MATCH(Y$2,'Active Hour''s Dump'!$D$2:$AH$2,0)
))),"")</f>
        <v>7.6666666666666696</v>
      </c>
      <c r="Z37" s="13">
        <f>_xlfn.IFNA(IF(Z$3="Productivity",
INDEX('Productivity Dump'!$E$4:$AJ$500,
MATCH($A37,'Productivity Dump'!$A$4:$A$500,0),
MATCH(Z$2,'Productivity Dump'!$E$3:$AJ$3,0)
),
IF(Z$3="Attendance",
INDEX('Attendance Dump'!$E$2:$AI$400,
MATCH($A37,'Attendance Dump'!$B$2:$B$400,0),
MATCH(Z$2,'Attendance Dump'!$E$1:$AI$1,0)
),
INDEX('Active Hour''s Dump'!$D$3:$AH$337,
MATCH($C37,'Active Hour''s Dump'!$A$3:$A$337,0),
MATCH(Z$2,'Active Hour''s Dump'!$D$2:$AH$2,0)
))),"")</f>
        <v>1011.0719999999998</v>
      </c>
      <c r="AA37" s="13" t="str">
        <f>_xlfn.IFNA(IF(AA$3="Productivity",
INDEX('Productivity Dump'!$E$4:$AJ$500,
MATCH($A37,'Productivity Dump'!$A$4:$A$500,0),
MATCH(AA$2,'Productivity Dump'!$E$3:$AJ$3,0)
),
IF(AA$3="Attendance",
INDEX('Attendance Dump'!$E$2:$AI$400,
MATCH($A37,'Attendance Dump'!$B$2:$B$400,0),
MATCH(AA$2,'Attendance Dump'!$E$1:$AI$1,0)
),
INDEX('Active Hour''s Dump'!$D$3:$AH$337,
MATCH($C37,'Active Hour''s Dump'!$A$3:$A$337,0),
MATCH(AA$2,'Active Hour''s Dump'!$D$2:$AH$2,0)
))),"")</f>
        <v>P</v>
      </c>
      <c r="AB37" s="54">
        <f>_xlfn.IFNA(IF(AB$3="Productivity",
INDEX('Productivity Dump'!$E$4:$AJ$500,
MATCH($A37,'Productivity Dump'!$A$4:$A$500,0),
MATCH(AB$2,'Productivity Dump'!$E$3:$AJ$3,0)
),
IF(AB$3="Attendance",
INDEX('Attendance Dump'!$E$2:$AI$400,
MATCH($A37,'Attendance Dump'!$B$2:$B$400,0),
MATCH(AB$2,'Attendance Dump'!$E$1:$AI$1,0)
),
INDEX('Active Hour''s Dump'!$D$3:$AH$337,
MATCH($C37,'Active Hour''s Dump'!$A$3:$A$337,0),
MATCH(AB$2,'Active Hour''s Dump'!$D$2:$AH$2,0)
))),"")</f>
        <v>6.1666666666666696</v>
      </c>
      <c r="AC37" s="13">
        <f>_xlfn.IFNA(IF(AC$3="Productivity",
INDEX('Productivity Dump'!$E$4:$AJ$500,
MATCH($A37,'Productivity Dump'!$A$4:$A$500,0),
MATCH(AC$2,'Productivity Dump'!$E$3:$AJ$3,0)
),
IF(AC$3="Attendance",
INDEX('Attendance Dump'!$E$2:$AI$400,
MATCH($A37,'Attendance Dump'!$B$2:$B$400,0),
MATCH(AC$2,'Attendance Dump'!$E$1:$AI$1,0)
),
INDEX('Active Hour''s Dump'!$D$3:$AH$337,
MATCH($C37,'Active Hour''s Dump'!$A$3:$A$337,0),
MATCH(AC$2,'Active Hour''s Dump'!$D$2:$AH$2,0)
))),"")</f>
        <v>1226.7040000000002</v>
      </c>
      <c r="AD37" s="13" t="str">
        <f>_xlfn.IFNA(IF(AD$3="Productivity",
INDEX('Productivity Dump'!$E$4:$AJ$500,
MATCH($A37,'Productivity Dump'!$A$4:$A$500,0),
MATCH(AD$2,'Productivity Dump'!$E$3:$AJ$3,0)
),
IF(AD$3="Attendance",
INDEX('Attendance Dump'!$E$2:$AI$400,
MATCH($A37,'Attendance Dump'!$B$2:$B$400,0),
MATCH(AD$2,'Attendance Dump'!$E$1:$AI$1,0)
),
INDEX('Active Hour''s Dump'!$D$3:$AH$337,
MATCH($C37,'Active Hour''s Dump'!$A$3:$A$337,0),
MATCH(AD$2,'Active Hour''s Dump'!$D$2:$AH$2,0)
))),"")</f>
        <v>P</v>
      </c>
      <c r="AE37" s="54">
        <f>_xlfn.IFNA(IF(AE$3="Productivity",
INDEX('Productivity Dump'!$E$4:$AJ$500,
MATCH($A37,'Productivity Dump'!$A$4:$A$500,0),
MATCH(AE$2,'Productivity Dump'!$E$3:$AJ$3,0)
),
IF(AE$3="Attendance",
INDEX('Attendance Dump'!$E$2:$AI$400,
MATCH($A37,'Attendance Dump'!$B$2:$B$400,0),
MATCH(AE$2,'Attendance Dump'!$E$1:$AI$1,0)
),
INDEX('Active Hour''s Dump'!$D$3:$AH$337,
MATCH($C37,'Active Hour''s Dump'!$A$3:$A$337,0),
MATCH(AE$2,'Active Hour''s Dump'!$D$2:$AH$2,0)
))),"")</f>
        <v>7</v>
      </c>
      <c r="AF37" s="13">
        <f>_xlfn.IFNA(IF(AF$3="Productivity",
INDEX('Productivity Dump'!$E$4:$AJ$500,
MATCH($A37,'Productivity Dump'!$A$4:$A$500,0),
MATCH(AF$2,'Productivity Dump'!$E$3:$AJ$3,0)
),
IF(AF$3="Attendance",
INDEX('Attendance Dump'!$E$2:$AI$400,
MATCH($A37,'Attendance Dump'!$B$2:$B$400,0),
MATCH(AF$2,'Attendance Dump'!$E$1:$AI$1,0)
),
INDEX('Active Hour''s Dump'!$D$3:$AH$337,
MATCH($C37,'Active Hour''s Dump'!$A$3:$A$337,0),
MATCH(AF$2,'Active Hour''s Dump'!$D$2:$AH$2,0)
))),"")</f>
        <v>1189.2339999999999</v>
      </c>
      <c r="AG37" s="13" t="str">
        <f>_xlfn.IFNA(IF(AG$3="Productivity",
INDEX('Productivity Dump'!$E$4:$AJ$500,
MATCH($A37,'Productivity Dump'!$A$4:$A$500,0),
MATCH(AG$2,'Productivity Dump'!$E$3:$AJ$3,0)
),
IF(AG$3="Attendance",
INDEX('Attendance Dump'!$E$2:$AI$400,
MATCH($A37,'Attendance Dump'!$B$2:$B$400,0),
MATCH(AG$2,'Attendance Dump'!$E$1:$AI$1,0)
),
INDEX('Active Hour''s Dump'!$D$3:$AH$337,
MATCH($C37,'Active Hour''s Dump'!$A$3:$A$337,0),
MATCH(AG$2,'Active Hour''s Dump'!$D$2:$AH$2,0)
))),"")</f>
        <v>P</v>
      </c>
      <c r="AH37" s="54">
        <f>_xlfn.IFNA(IF(AH$3="Productivity",
INDEX('Productivity Dump'!$E$4:$AJ$500,
MATCH($A37,'Productivity Dump'!$A$4:$A$500,0),
MATCH(AH$2,'Productivity Dump'!$E$3:$AJ$3,0)
),
IF(AH$3="Attendance",
INDEX('Attendance Dump'!$E$2:$AI$400,
MATCH($A37,'Attendance Dump'!$B$2:$B$400,0),
MATCH(AH$2,'Attendance Dump'!$E$1:$AI$1,0)
),
INDEX('Active Hour''s Dump'!$D$3:$AH$337,
MATCH($C37,'Active Hour''s Dump'!$A$3:$A$337,0),
MATCH(AH$2,'Active Hour''s Dump'!$D$2:$AH$2,0)
))),"")</f>
        <v>7.0833333333333304</v>
      </c>
      <c r="AI37" s="13">
        <f>_xlfn.IFNA(IF(AI$3="Productivity",
INDEX('Productivity Dump'!$E$4:$AJ$500,
MATCH($A37,'Productivity Dump'!$A$4:$A$500,0),
MATCH(AI$2,'Productivity Dump'!$E$3:$AJ$3,0)
),
IF(AI$3="Attendance",
INDEX('Attendance Dump'!$E$2:$AI$400,
MATCH($A37,'Attendance Dump'!$B$2:$B$400,0),
MATCH(AI$2,'Attendance Dump'!$E$1:$AI$1,0)
),
INDEX('Active Hour''s Dump'!$D$3:$AH$337,
MATCH($C37,'Active Hour''s Dump'!$A$3:$A$337,0),
MATCH(AI$2,'Active Hour''s Dump'!$D$2:$AH$2,0)
))),"")</f>
        <v>1061.076</v>
      </c>
      <c r="AJ37" s="13" t="str">
        <f>_xlfn.IFNA(IF(AJ$3="Productivity",
INDEX('Productivity Dump'!$E$4:$AJ$500,
MATCH($A37,'Productivity Dump'!$A$4:$A$500,0),
MATCH(AJ$2,'Productivity Dump'!$E$3:$AJ$3,0)
),
IF(AJ$3="Attendance",
INDEX('Attendance Dump'!$E$2:$AI$400,
MATCH($A37,'Attendance Dump'!$B$2:$B$400,0),
MATCH(AJ$2,'Attendance Dump'!$E$1:$AI$1,0)
),
INDEX('Active Hour''s Dump'!$D$3:$AH$337,
MATCH($C37,'Active Hour''s Dump'!$A$3:$A$337,0),
MATCH(AJ$2,'Active Hour''s Dump'!$D$2:$AH$2,0)
))),"")</f>
        <v>P</v>
      </c>
      <c r="AK37" s="54">
        <f>_xlfn.IFNA(IF(AK$3="Productivity",
INDEX('Productivity Dump'!$E$4:$AJ$500,
MATCH($A37,'Productivity Dump'!$A$4:$A$500,0),
MATCH(AK$2,'Productivity Dump'!$E$3:$AJ$3,0)
),
IF(AK$3="Attendance",
INDEX('Attendance Dump'!$E$2:$AI$400,
MATCH($A37,'Attendance Dump'!$B$2:$B$400,0),
MATCH(AK$2,'Attendance Dump'!$E$1:$AI$1,0)
),
INDEX('Active Hour''s Dump'!$D$3:$AH$337,
MATCH($C37,'Active Hour''s Dump'!$A$3:$A$337,0),
MATCH(AK$2,'Active Hour''s Dump'!$D$2:$AH$2,0)
))),"")</f>
        <v>5.4166666666666696</v>
      </c>
      <c r="AL37" s="13">
        <f>_xlfn.IFNA(IF(AL$3="Productivity",
INDEX('Productivity Dump'!$E$4:$AJ$500,
MATCH($A37,'Productivity Dump'!$A$4:$A$500,0),
MATCH(AL$2,'Productivity Dump'!$E$3:$AJ$3,0)
),
IF(AL$3="Attendance",
INDEX('Attendance Dump'!$E$2:$AI$400,
MATCH($A37,'Attendance Dump'!$B$2:$B$400,0),
MATCH(AL$2,'Attendance Dump'!$E$1:$AI$1,0)
),
INDEX('Active Hour''s Dump'!$D$3:$AH$337,
MATCH($C37,'Active Hour''s Dump'!$A$3:$A$337,0),
MATCH(AL$2,'Active Hour''s Dump'!$D$2:$AH$2,0)
))),"")</f>
        <v>0</v>
      </c>
      <c r="AM37" s="13" t="str">
        <f>_xlfn.IFNA(IF(AM$3="Productivity",
INDEX('Productivity Dump'!$E$4:$AJ$500,
MATCH($A37,'Productivity Dump'!$A$4:$A$500,0),
MATCH(AM$2,'Productivity Dump'!$E$3:$AJ$3,0)
),
IF(AM$3="Attendance",
INDEX('Attendance Dump'!$E$2:$AI$400,
MATCH($A37,'Attendance Dump'!$B$2:$B$400,0),
MATCH(AM$2,'Attendance Dump'!$E$1:$AI$1,0)
),
INDEX('Active Hour''s Dump'!$D$3:$AH$337,
MATCH($C37,'Active Hour''s Dump'!$A$3:$A$337,0),
MATCH(AM$2,'Active Hour''s Dump'!$D$2:$AH$2,0)
))),"")</f>
        <v>WO</v>
      </c>
      <c r="AN37" s="54">
        <f>_xlfn.IFNA(IF(AN$3="Productivity",
INDEX('Productivity Dump'!$E$4:$AJ$500,
MATCH($A37,'Productivity Dump'!$A$4:$A$500,0),
MATCH(AN$2,'Productivity Dump'!$E$3:$AJ$3,0)
),
IF(AN$3="Attendance",
INDEX('Attendance Dump'!$E$2:$AI$400,
MATCH($A37,'Attendance Dump'!$B$2:$B$400,0),
MATCH(AN$2,'Attendance Dump'!$E$1:$AI$1,0)
),
INDEX('Active Hour''s Dump'!$D$3:$AH$337,
MATCH($C37,'Active Hour''s Dump'!$A$3:$A$337,0),
MATCH(AN$2,'Active Hour''s Dump'!$D$2:$AH$2,0)
))),"")</f>
        <v>0</v>
      </c>
      <c r="AO37" s="13">
        <f>_xlfn.IFNA(IF(AO$3="Productivity",
INDEX('Productivity Dump'!$E$4:$AJ$500,
MATCH($A37,'Productivity Dump'!$A$4:$A$500,0),
MATCH(AO$2,'Productivity Dump'!$E$3:$AJ$3,0)
),
IF(AO$3="Attendance",
INDEX('Attendance Dump'!$E$2:$AI$400,
MATCH($A37,'Attendance Dump'!$B$2:$B$400,0),
MATCH(AO$2,'Attendance Dump'!$E$1:$AI$1,0)
),
INDEX('Active Hour''s Dump'!$D$3:$AH$337,
MATCH($C37,'Active Hour''s Dump'!$A$3:$A$337,0),
MATCH(AO$2,'Active Hour''s Dump'!$D$2:$AH$2,0)
))),"")</f>
        <v>79.185000000000002</v>
      </c>
      <c r="AP37" s="13" t="str">
        <f>_xlfn.IFNA(IF(AP$3="Productivity",
INDEX('Productivity Dump'!$E$4:$AJ$500,
MATCH($A37,'Productivity Dump'!$A$4:$A$500,0),
MATCH(AP$2,'Productivity Dump'!$E$3:$AJ$3,0)
),
IF(AP$3="Attendance",
INDEX('Attendance Dump'!$E$2:$AI$400,
MATCH($A37,'Attendance Dump'!$B$2:$B$400,0),
MATCH(AP$2,'Attendance Dump'!$E$1:$AI$1,0)
),
INDEX('Active Hour''s Dump'!$D$3:$AH$337,
MATCH($C37,'Active Hour''s Dump'!$A$3:$A$337,0),
MATCH(AP$2,'Active Hour''s Dump'!$D$2:$AH$2,0)
))),"")</f>
        <v>SL</v>
      </c>
      <c r="AQ37" s="54">
        <f>_xlfn.IFNA(IF(AQ$3="Productivity",
INDEX('Productivity Dump'!$E$4:$AJ$500,
MATCH($A37,'Productivity Dump'!$A$4:$A$500,0),
MATCH(AQ$2,'Productivity Dump'!$E$3:$AJ$3,0)
),
IF(AQ$3="Attendance",
INDEX('Attendance Dump'!$E$2:$AI$400,
MATCH($A37,'Attendance Dump'!$B$2:$B$400,0),
MATCH(AQ$2,'Attendance Dump'!$E$1:$AI$1,0)
),
INDEX('Active Hour''s Dump'!$D$3:$AH$337,
MATCH($C37,'Active Hour''s Dump'!$A$3:$A$337,0),
MATCH(AQ$2,'Active Hour''s Dump'!$D$2:$AH$2,0)
))),"")</f>
        <v>0.66666666666666696</v>
      </c>
      <c r="AR37" s="13">
        <f>_xlfn.IFNA(IF(AR$3="Productivity",
INDEX('Productivity Dump'!$E$4:$AJ$500,
MATCH($A37,'Productivity Dump'!$A$4:$A$500,0),
MATCH(AR$2,'Productivity Dump'!$E$3:$AJ$3,0)
),
IF(AR$3="Attendance",
INDEX('Attendance Dump'!$E$2:$AI$400,
MATCH($A37,'Attendance Dump'!$B$2:$B$400,0),
MATCH(AR$2,'Attendance Dump'!$E$1:$AI$1,0)
),
INDEX('Active Hour''s Dump'!$D$3:$AH$337,
MATCH($C37,'Active Hour''s Dump'!$A$3:$A$337,0),
MATCH(AR$2,'Active Hour''s Dump'!$D$2:$AH$2,0)
))),"")</f>
        <v>1436.434</v>
      </c>
      <c r="AS37" s="13" t="str">
        <f>_xlfn.IFNA(IF(AS$3="Productivity",
INDEX('Productivity Dump'!$E$4:$AJ$500,
MATCH($A37,'Productivity Dump'!$A$4:$A$500,0),
MATCH(AS$2,'Productivity Dump'!$E$3:$AJ$3,0)
),
IF(AS$3="Attendance",
INDEX('Attendance Dump'!$E$2:$AI$400,
MATCH($A37,'Attendance Dump'!$B$2:$B$400,0),
MATCH(AS$2,'Attendance Dump'!$E$1:$AI$1,0)
),
INDEX('Active Hour''s Dump'!$D$3:$AH$337,
MATCH($C37,'Active Hour''s Dump'!$A$3:$A$337,0),
MATCH(AS$2,'Active Hour''s Dump'!$D$2:$AH$2,0)
))),"")</f>
        <v>P</v>
      </c>
      <c r="AT37" s="54">
        <f>_xlfn.IFNA(IF(AT$3="Productivity",
INDEX('Productivity Dump'!$E$4:$AJ$500,
MATCH($A37,'Productivity Dump'!$A$4:$A$500,0),
MATCH(AT$2,'Productivity Dump'!$E$3:$AJ$3,0)
),
IF(AT$3="Attendance",
INDEX('Attendance Dump'!$E$2:$AI$400,
MATCH($A37,'Attendance Dump'!$B$2:$B$400,0),
MATCH(AT$2,'Attendance Dump'!$E$1:$AI$1,0)
),
INDEX('Active Hour''s Dump'!$D$3:$AH$337,
MATCH($C37,'Active Hour''s Dump'!$A$3:$A$337,0),
MATCH(AT$2,'Active Hour''s Dump'!$D$2:$AH$2,0)
))),"")</f>
        <v>6.75</v>
      </c>
      <c r="AU37" s="13">
        <f>_xlfn.IFNA(IF(AU$3="Productivity",
INDEX('Productivity Dump'!$E$4:$AJ$500,
MATCH($A37,'Productivity Dump'!$A$4:$A$500,0),
MATCH(AU$2,'Productivity Dump'!$E$3:$AJ$3,0)
),
IF(AU$3="Attendance",
INDEX('Attendance Dump'!$E$2:$AI$400,
MATCH($A37,'Attendance Dump'!$B$2:$B$400,0),
MATCH(AU$2,'Attendance Dump'!$E$1:$AI$1,0)
),
INDEX('Active Hour''s Dump'!$D$3:$AH$337,
MATCH($C37,'Active Hour''s Dump'!$A$3:$A$337,0),
MATCH(AU$2,'Active Hour''s Dump'!$D$2:$AH$2,0)
))),"")</f>
        <v>1305.4250000000004</v>
      </c>
      <c r="AV37" s="13" t="str">
        <f>_xlfn.IFNA(IF(AV$3="Productivity",
INDEX('Productivity Dump'!$E$4:$AJ$500,
MATCH($A37,'Productivity Dump'!$A$4:$A$500,0),
MATCH(AV$2,'Productivity Dump'!$E$3:$AJ$3,0)
),
IF(AV$3="Attendance",
INDEX('Attendance Dump'!$E$2:$AI$400,
MATCH($A37,'Attendance Dump'!$B$2:$B$400,0),
MATCH(AV$2,'Attendance Dump'!$E$1:$AI$1,0)
),
INDEX('Active Hour''s Dump'!$D$3:$AH$337,
MATCH($C37,'Active Hour''s Dump'!$A$3:$A$337,0),
MATCH(AV$2,'Active Hour''s Dump'!$D$2:$AH$2,0)
))),"")</f>
        <v>P</v>
      </c>
      <c r="AW37" s="54">
        <f>_xlfn.IFNA(IF(AW$3="Productivity",
INDEX('Productivity Dump'!$E$4:$AJ$500,
MATCH($A37,'Productivity Dump'!$A$4:$A$500,0),
MATCH(AW$2,'Productivity Dump'!$E$3:$AJ$3,0)
),
IF(AW$3="Attendance",
INDEX('Attendance Dump'!$E$2:$AI$400,
MATCH($A37,'Attendance Dump'!$B$2:$B$400,0),
MATCH(AW$2,'Attendance Dump'!$E$1:$AI$1,0)
),
INDEX('Active Hour''s Dump'!$D$3:$AH$337,
MATCH($C37,'Active Hour''s Dump'!$A$3:$A$337,0),
MATCH(AW$2,'Active Hour''s Dump'!$D$2:$AH$2,0)
))),"")</f>
        <v>7.5833333333333304</v>
      </c>
      <c r="AX37" s="13">
        <f>_xlfn.IFNA(IF(AX$3="Productivity",
INDEX('Productivity Dump'!$E$4:$AJ$500,
MATCH($A37,'Productivity Dump'!$A$4:$A$500,0),
MATCH(AX$2,'Productivity Dump'!$E$3:$AJ$3,0)
),
IF(AX$3="Attendance",
INDEX('Attendance Dump'!$E$2:$AI$400,
MATCH($A37,'Attendance Dump'!$B$2:$B$400,0),
MATCH(AX$2,'Attendance Dump'!$E$1:$AI$1,0)
),
INDEX('Active Hour''s Dump'!$D$3:$AH$337,
MATCH($C37,'Active Hour''s Dump'!$A$3:$A$337,0),
MATCH(AX$2,'Active Hour''s Dump'!$D$2:$AH$2,0)
))),"")</f>
        <v>1244.9380000000003</v>
      </c>
      <c r="AY37" s="13" t="str">
        <f>_xlfn.IFNA(IF(AY$3="Productivity",
INDEX('Productivity Dump'!$E$4:$AJ$500,
MATCH($A37,'Productivity Dump'!$A$4:$A$500,0),
MATCH(AY$2,'Productivity Dump'!$E$3:$AJ$3,0)
),
IF(AY$3="Attendance",
INDEX('Attendance Dump'!$E$2:$AI$400,
MATCH($A37,'Attendance Dump'!$B$2:$B$400,0),
MATCH(AY$2,'Attendance Dump'!$E$1:$AI$1,0)
),
INDEX('Active Hour''s Dump'!$D$3:$AH$337,
MATCH($C37,'Active Hour''s Dump'!$A$3:$A$337,0),
MATCH(AY$2,'Active Hour''s Dump'!$D$2:$AH$2,0)
))),"")</f>
        <v>P</v>
      </c>
      <c r="AZ37" s="54">
        <f>_xlfn.IFNA(IF(AZ$3="Productivity",
INDEX('Productivity Dump'!$E$4:$AJ$500,
MATCH($A37,'Productivity Dump'!$A$4:$A$500,0),
MATCH(AZ$2,'Productivity Dump'!$E$3:$AJ$3,0)
),
IF(AZ$3="Attendance",
INDEX('Attendance Dump'!$E$2:$AI$400,
MATCH($A37,'Attendance Dump'!$B$2:$B$400,0),
MATCH(AZ$2,'Attendance Dump'!$E$1:$AI$1,0)
),
INDEX('Active Hour''s Dump'!$D$3:$AH$337,
MATCH($C37,'Active Hour''s Dump'!$A$3:$A$337,0),
MATCH(AZ$2,'Active Hour''s Dump'!$D$2:$AH$2,0)
))),"")</f>
        <v>6.8333333333333304</v>
      </c>
      <c r="BA37" s="13">
        <f>_xlfn.IFNA(IF(BA$3="Productivity",
INDEX('Productivity Dump'!$E$4:$AJ$500,
MATCH($A37,'Productivity Dump'!$A$4:$A$500,0),
MATCH(BA$2,'Productivity Dump'!$E$3:$AJ$3,0)
),
IF(BA$3="Attendance",
INDEX('Attendance Dump'!$E$2:$AI$400,
MATCH($A37,'Attendance Dump'!$B$2:$B$400,0),
MATCH(BA$2,'Attendance Dump'!$E$1:$AI$1,0)
),
INDEX('Active Hour''s Dump'!$D$3:$AH$337,
MATCH($C37,'Active Hour''s Dump'!$A$3:$A$337,0),
MATCH(BA$2,'Active Hour''s Dump'!$D$2:$AH$2,0)
))),"")</f>
        <v>1282.2119999999995</v>
      </c>
      <c r="BB37" s="13" t="str">
        <f>_xlfn.IFNA(IF(BB$3="Productivity",
INDEX('Productivity Dump'!$E$4:$AJ$500,
MATCH($A37,'Productivity Dump'!$A$4:$A$500,0),
MATCH(BB$2,'Productivity Dump'!$E$3:$AJ$3,0)
),
IF(BB$3="Attendance",
INDEX('Attendance Dump'!$E$2:$AI$400,
MATCH($A37,'Attendance Dump'!$B$2:$B$400,0),
MATCH(BB$2,'Attendance Dump'!$E$1:$AI$1,0)
),
INDEX('Active Hour''s Dump'!$D$3:$AH$337,
MATCH($C37,'Active Hour''s Dump'!$A$3:$A$337,0),
MATCH(BB$2,'Active Hour''s Dump'!$D$2:$AH$2,0)
))),"")</f>
        <v>P</v>
      </c>
      <c r="BC37" s="54">
        <f>_xlfn.IFNA(IF(BC$3="Productivity",
INDEX('Productivity Dump'!$E$4:$AJ$500,
MATCH($A37,'Productivity Dump'!$A$4:$A$500,0),
MATCH(BC$2,'Productivity Dump'!$E$3:$AJ$3,0)
),
IF(BC$3="Attendance",
INDEX('Attendance Dump'!$E$2:$AI$400,
MATCH($A37,'Attendance Dump'!$B$2:$B$400,0),
MATCH(BC$2,'Attendance Dump'!$E$1:$AI$1,0)
),
INDEX('Active Hour''s Dump'!$D$3:$AH$337,
MATCH($C37,'Active Hour''s Dump'!$A$3:$A$337,0),
MATCH(BC$2,'Active Hour''s Dump'!$D$2:$AH$2,0)
))),"")</f>
        <v>8.25</v>
      </c>
      <c r="BD37" s="13">
        <f>_xlfn.IFNA(IF(BD$3="Productivity",
INDEX('Productivity Dump'!$E$4:$AJ$500,
MATCH($A37,'Productivity Dump'!$A$4:$A$500,0),
MATCH(BD$2,'Productivity Dump'!$E$3:$AJ$3,0)
),
IF(BD$3="Attendance",
INDEX('Attendance Dump'!$E$2:$AI$400,
MATCH($A37,'Attendance Dump'!$B$2:$B$400,0),
MATCH(BD$2,'Attendance Dump'!$E$1:$AI$1,0)
),
INDEX('Active Hour''s Dump'!$D$3:$AH$337,
MATCH($C37,'Active Hour''s Dump'!$A$3:$A$337,0),
MATCH(BD$2,'Active Hour''s Dump'!$D$2:$AH$2,0)
))),"")</f>
        <v>829.06000000000006</v>
      </c>
      <c r="BE37" s="13" t="str">
        <f>_xlfn.IFNA(IF(BE$3="Productivity",
INDEX('Productivity Dump'!$E$4:$AJ$500,
MATCH($A37,'Productivity Dump'!$A$4:$A$500,0),
MATCH(BE$2,'Productivity Dump'!$E$3:$AJ$3,0)
),
IF(BE$3="Attendance",
INDEX('Attendance Dump'!$E$2:$AI$400,
MATCH($A37,'Attendance Dump'!$B$2:$B$400,0),
MATCH(BE$2,'Attendance Dump'!$E$1:$AI$1,0)
),
INDEX('Active Hour''s Dump'!$D$3:$AH$337,
MATCH($C37,'Active Hour''s Dump'!$A$3:$A$337,0),
MATCH(BE$2,'Active Hour''s Dump'!$D$2:$AH$2,0)
))),"")</f>
        <v>P</v>
      </c>
      <c r="BF37" s="54">
        <f>_xlfn.IFNA(IF(BF$3="Productivity",
INDEX('Productivity Dump'!$E$4:$AJ$500,
MATCH($A37,'Productivity Dump'!$A$4:$A$500,0),
MATCH(BF$2,'Productivity Dump'!$E$3:$AJ$3,0)
),
IF(BF$3="Attendance",
INDEX('Attendance Dump'!$E$2:$AI$400,
MATCH($A37,'Attendance Dump'!$B$2:$B$400,0),
MATCH(BF$2,'Attendance Dump'!$E$1:$AI$1,0)
),
INDEX('Active Hour''s Dump'!$D$3:$AH$337,
MATCH($C37,'Active Hour''s Dump'!$A$3:$A$337,0),
MATCH(BF$2,'Active Hour''s Dump'!$D$2:$AH$2,0)
))),"")</f>
        <v>5</v>
      </c>
      <c r="BG37" s="13">
        <f>_xlfn.IFNA(IF(BG$3="Productivity",
INDEX('Productivity Dump'!$E$4:$AJ$500,
MATCH($A37,'Productivity Dump'!$A$4:$A$500,0),
MATCH(BG$2,'Productivity Dump'!$E$3:$AJ$3,0)
),
IF(BG$3="Attendance",
INDEX('Attendance Dump'!$E$2:$AI$400,
MATCH($A37,'Attendance Dump'!$B$2:$B$400,0),
MATCH(BG$2,'Attendance Dump'!$E$1:$AI$1,0)
),
INDEX('Active Hour''s Dump'!$D$3:$AH$337,
MATCH($C37,'Active Hour''s Dump'!$A$3:$A$337,0),
MATCH(BG$2,'Active Hour''s Dump'!$D$2:$AH$2,0)
))),"")</f>
        <v>0</v>
      </c>
      <c r="BH37" s="13" t="str">
        <f>_xlfn.IFNA(IF(BH$3="Productivity",
INDEX('Productivity Dump'!$E$4:$AJ$500,
MATCH($A37,'Productivity Dump'!$A$4:$A$500,0),
MATCH(BH$2,'Productivity Dump'!$E$3:$AJ$3,0)
),
IF(BH$3="Attendance",
INDEX('Attendance Dump'!$E$2:$AI$400,
MATCH($A37,'Attendance Dump'!$B$2:$B$400,0),
MATCH(BH$2,'Attendance Dump'!$E$1:$AI$1,0)
),
INDEX('Active Hour''s Dump'!$D$3:$AH$337,
MATCH($C37,'Active Hour''s Dump'!$A$3:$A$337,0),
MATCH(BH$2,'Active Hour''s Dump'!$D$2:$AH$2,0)
))),"")</f>
        <v>WO</v>
      </c>
      <c r="BI37" s="54">
        <f>_xlfn.IFNA(IF(BI$3="Productivity",
INDEX('Productivity Dump'!$E$4:$AJ$500,
MATCH($A37,'Productivity Dump'!$A$4:$A$500,0),
MATCH(BI$2,'Productivity Dump'!$E$3:$AJ$3,0)
),
IF(BI$3="Attendance",
INDEX('Attendance Dump'!$E$2:$AI$400,
MATCH($A37,'Attendance Dump'!$B$2:$B$400,0),
MATCH(BI$2,'Attendance Dump'!$E$1:$AI$1,0)
),
INDEX('Active Hour''s Dump'!$D$3:$AH$337,
MATCH($C37,'Active Hour''s Dump'!$A$3:$A$337,0),
MATCH(BI$2,'Active Hour''s Dump'!$D$2:$AH$2,0)
))),"")</f>
        <v>0</v>
      </c>
      <c r="BJ37" s="13">
        <f>_xlfn.IFNA(IF(BJ$3="Productivity",
INDEX('Productivity Dump'!$E$4:$AJ$500,
MATCH($A37,'Productivity Dump'!$A$4:$A$500,0),
MATCH(BJ$2,'Productivity Dump'!$E$3:$AJ$3,0)
),
IF(BJ$3="Attendance",
INDEX('Attendance Dump'!$E$2:$AI$400,
MATCH($A37,'Attendance Dump'!$B$2:$B$400,0),
MATCH(BJ$2,'Attendance Dump'!$E$1:$AI$1,0)
),
INDEX('Active Hour''s Dump'!$D$3:$AH$337,
MATCH($C37,'Active Hour''s Dump'!$A$3:$A$337,0),
MATCH(BJ$2,'Active Hour''s Dump'!$D$2:$AH$2,0)
))),"")</f>
        <v>507.77000000000004</v>
      </c>
      <c r="BK37" s="13" t="str">
        <f>_xlfn.IFNA(IF(BK$3="Productivity",
INDEX('Productivity Dump'!$E$4:$AJ$500,
MATCH($A37,'Productivity Dump'!$A$4:$A$500,0),
MATCH(BK$2,'Productivity Dump'!$E$3:$AJ$3,0)
),
IF(BK$3="Attendance",
INDEX('Attendance Dump'!$E$2:$AI$400,
MATCH($A37,'Attendance Dump'!$B$2:$B$400,0),
MATCH(BK$2,'Attendance Dump'!$E$1:$AI$1,0)
),
INDEX('Active Hour''s Dump'!$D$3:$AH$337,
MATCH($C37,'Active Hour''s Dump'!$A$3:$A$337,0),
MATCH(BK$2,'Active Hour''s Dump'!$D$2:$AH$2,0)
))),"")</f>
        <v>P</v>
      </c>
      <c r="BL37" s="54">
        <f>_xlfn.IFNA(IF(BL$3="Productivity",
INDEX('Productivity Dump'!$E$4:$AJ$500,
MATCH($A37,'Productivity Dump'!$A$4:$A$500,0),
MATCH(BL$2,'Productivity Dump'!$E$3:$AJ$3,0)
),
IF(BL$3="Attendance",
INDEX('Attendance Dump'!$E$2:$AI$400,
MATCH($A37,'Attendance Dump'!$B$2:$B$400,0),
MATCH(BL$2,'Attendance Dump'!$E$1:$AI$1,0)
),
INDEX('Active Hour''s Dump'!$D$3:$AH$337,
MATCH($C37,'Active Hour''s Dump'!$A$3:$A$337,0),
MATCH(BL$2,'Active Hour''s Dump'!$D$2:$AH$2,0)
))),"")</f>
        <v>3.75</v>
      </c>
      <c r="BM37" s="13">
        <f>_xlfn.IFNA(IF(BM$3="Productivity",
INDEX('Productivity Dump'!$E$4:$AJ$500,
MATCH($A37,'Productivity Dump'!$A$4:$A$500,0),
MATCH(BM$2,'Productivity Dump'!$E$3:$AJ$3,0)
),
IF(BM$3="Attendance",
INDEX('Attendance Dump'!$E$2:$AI$400,
MATCH($A37,'Attendance Dump'!$B$2:$B$400,0),
MATCH(BM$2,'Attendance Dump'!$E$1:$AI$1,0)
),
INDEX('Active Hour''s Dump'!$D$3:$AH$337,
MATCH($C37,'Active Hour''s Dump'!$A$3:$A$337,0),
MATCH(BM$2,'Active Hour''s Dump'!$D$2:$AH$2,0)
))),"")</f>
        <v>1235.694</v>
      </c>
      <c r="BN37" s="13" t="str">
        <f>_xlfn.IFNA(IF(BN$3="Productivity",
INDEX('Productivity Dump'!$E$4:$AJ$500,
MATCH($A37,'Productivity Dump'!$A$4:$A$500,0),
MATCH(BN$2,'Productivity Dump'!$E$3:$AJ$3,0)
),
IF(BN$3="Attendance",
INDEX('Attendance Dump'!$E$2:$AI$400,
MATCH($A37,'Attendance Dump'!$B$2:$B$400,0),
MATCH(BN$2,'Attendance Dump'!$E$1:$AI$1,0)
),
INDEX('Active Hour''s Dump'!$D$3:$AH$337,
MATCH($C37,'Active Hour''s Dump'!$A$3:$A$337,0),
MATCH(BN$2,'Active Hour''s Dump'!$D$2:$AH$2,0)
))),"")</f>
        <v>P</v>
      </c>
      <c r="BO37" s="54">
        <f>_xlfn.IFNA(IF(BO$3="Productivity",
INDEX('Productivity Dump'!$E$4:$AJ$500,
MATCH($A37,'Productivity Dump'!$A$4:$A$500,0),
MATCH(BO$2,'Productivity Dump'!$E$3:$AJ$3,0)
),
IF(BO$3="Attendance",
INDEX('Attendance Dump'!$E$2:$AI$400,
MATCH($A37,'Attendance Dump'!$B$2:$B$400,0),
MATCH(BO$2,'Attendance Dump'!$E$1:$AI$1,0)
),
INDEX('Active Hour''s Dump'!$D$3:$AH$337,
MATCH($C37,'Active Hour''s Dump'!$A$3:$A$337,0),
MATCH(BO$2,'Active Hour''s Dump'!$D$2:$AH$2,0)
))),"")</f>
        <v>6.3333333333333304</v>
      </c>
      <c r="BP37" s="13">
        <f>_xlfn.IFNA(IF(BP$3="Productivity",
INDEX('Productivity Dump'!$E$4:$AJ$500,
MATCH($A37,'Productivity Dump'!$A$4:$A$500,0),
MATCH(BP$2,'Productivity Dump'!$E$3:$AJ$3,0)
),
IF(BP$3="Attendance",
INDEX('Attendance Dump'!$E$2:$AI$400,
MATCH($A37,'Attendance Dump'!$B$2:$B$400,0),
MATCH(BP$2,'Attendance Dump'!$E$1:$AI$1,0)
),
INDEX('Active Hour''s Dump'!$D$3:$AH$337,
MATCH($C37,'Active Hour''s Dump'!$A$3:$A$337,0),
MATCH(BP$2,'Active Hour''s Dump'!$D$2:$AH$2,0)
))),"")</f>
        <v>1185.3649999999998</v>
      </c>
      <c r="BQ37" s="13" t="str">
        <f>_xlfn.IFNA(IF(BQ$3="Productivity",
INDEX('Productivity Dump'!$E$4:$AJ$500,
MATCH($A37,'Productivity Dump'!$A$4:$A$500,0),
MATCH(BQ$2,'Productivity Dump'!$E$3:$AJ$3,0)
),
IF(BQ$3="Attendance",
INDEX('Attendance Dump'!$E$2:$AI$400,
MATCH($A37,'Attendance Dump'!$B$2:$B$400,0),
MATCH(BQ$2,'Attendance Dump'!$E$1:$AI$1,0)
),
INDEX('Active Hour''s Dump'!$D$3:$AH$337,
MATCH($C37,'Active Hour''s Dump'!$A$3:$A$337,0),
MATCH(BQ$2,'Active Hour''s Dump'!$D$2:$AH$2,0)
))),"")</f>
        <v>P</v>
      </c>
      <c r="BR37" s="54">
        <f>_xlfn.IFNA(IF(BR$3="Productivity",
INDEX('Productivity Dump'!$E$4:$AJ$500,
MATCH($A37,'Productivity Dump'!$A$4:$A$500,0),
MATCH(BR$2,'Productivity Dump'!$E$3:$AJ$3,0)
),
IF(BR$3="Attendance",
INDEX('Attendance Dump'!$E$2:$AI$400,
MATCH($A37,'Attendance Dump'!$B$2:$B$400,0),
MATCH(BR$2,'Attendance Dump'!$E$1:$AI$1,0)
),
INDEX('Active Hour''s Dump'!$D$3:$AH$337,
MATCH($C37,'Active Hour''s Dump'!$A$3:$A$337,0),
MATCH(BR$2,'Active Hour''s Dump'!$D$2:$AH$2,0)
))),"")</f>
        <v>7.0833333333333304</v>
      </c>
      <c r="BS37" s="13">
        <f>_xlfn.IFNA(IF(BS$3="Productivity",
INDEX('Productivity Dump'!$E$4:$AJ$500,
MATCH($A37,'Productivity Dump'!$A$4:$A$500,0),
MATCH(BS$2,'Productivity Dump'!$E$3:$AJ$3,0)
),
IF(BS$3="Attendance",
INDEX('Attendance Dump'!$E$2:$AI$400,
MATCH($A37,'Attendance Dump'!$B$2:$B$400,0),
MATCH(BS$2,'Attendance Dump'!$E$1:$AI$1,0)
),
INDEX('Active Hour''s Dump'!$D$3:$AH$337,
MATCH($C37,'Active Hour''s Dump'!$A$3:$A$337,0),
MATCH(BS$2,'Active Hour''s Dump'!$D$2:$AH$2,0)
))),"")</f>
        <v>1234.1099999999999</v>
      </c>
      <c r="BT37" s="13" t="str">
        <f>_xlfn.IFNA(IF(BT$3="Productivity",
INDEX('Productivity Dump'!$E$4:$AJ$500,
MATCH($A37,'Productivity Dump'!$A$4:$A$500,0),
MATCH(BT$2,'Productivity Dump'!$E$3:$AJ$3,0)
),
IF(BT$3="Attendance",
INDEX('Attendance Dump'!$E$2:$AI$400,
MATCH($A37,'Attendance Dump'!$B$2:$B$400,0),
MATCH(BT$2,'Attendance Dump'!$E$1:$AI$1,0)
),
INDEX('Active Hour''s Dump'!$D$3:$AH$337,
MATCH($C37,'Active Hour''s Dump'!$A$3:$A$337,0),
MATCH(BT$2,'Active Hour''s Dump'!$D$2:$AH$2,0)
))),"")</f>
        <v>H(P)</v>
      </c>
      <c r="BU37" s="54">
        <f>_xlfn.IFNA(IF(BU$3="Productivity",
INDEX('Productivity Dump'!$E$4:$AJ$500,
MATCH($A37,'Productivity Dump'!$A$4:$A$500,0),
MATCH(BU$2,'Productivity Dump'!$E$3:$AJ$3,0)
),
IF(BU$3="Attendance",
INDEX('Attendance Dump'!$E$2:$AI$400,
MATCH($A37,'Attendance Dump'!$B$2:$B$400,0),
MATCH(BU$2,'Attendance Dump'!$E$1:$AI$1,0)
),
INDEX('Active Hour''s Dump'!$D$3:$AH$337,
MATCH($C37,'Active Hour''s Dump'!$A$3:$A$337,0),
MATCH(BU$2,'Active Hour''s Dump'!$D$2:$AH$2,0)
))),"")</f>
        <v>7.1666666666666696</v>
      </c>
      <c r="BV37" s="13">
        <f>_xlfn.IFNA(IF(BV$3="Productivity",
INDEX('Productivity Dump'!$E$4:$AJ$500,
MATCH($A37,'Productivity Dump'!$A$4:$A$500,0),
MATCH(BV$2,'Productivity Dump'!$E$3:$AJ$3,0)
),
IF(BV$3="Attendance",
INDEX('Attendance Dump'!$E$2:$AI$400,
MATCH($A37,'Attendance Dump'!$B$2:$B$400,0),
MATCH(BV$2,'Attendance Dump'!$E$1:$AI$1,0)
),
INDEX('Active Hour''s Dump'!$D$3:$AH$337,
MATCH($C37,'Active Hour''s Dump'!$A$3:$A$337,0),
MATCH(BV$2,'Active Hour''s Dump'!$D$2:$AH$2,0)
))),"")</f>
        <v>929.83100000000013</v>
      </c>
      <c r="BW37" s="13" t="str">
        <f>_xlfn.IFNA(IF(BW$3="Productivity",
INDEX('Productivity Dump'!$E$4:$AJ$500,
MATCH($A37,'Productivity Dump'!$A$4:$A$500,0),
MATCH(BW$2,'Productivity Dump'!$E$3:$AJ$3,0)
),
IF(BW$3="Attendance",
INDEX('Attendance Dump'!$E$2:$AI$400,
MATCH($A37,'Attendance Dump'!$B$2:$B$400,0),
MATCH(BW$2,'Attendance Dump'!$E$1:$AI$1,0)
),
INDEX('Active Hour''s Dump'!$D$3:$AH$337,
MATCH($C37,'Active Hour''s Dump'!$A$3:$A$337,0),
MATCH(BW$2,'Active Hour''s Dump'!$D$2:$AH$2,0)
))),"")</f>
        <v>P</v>
      </c>
      <c r="BX37" s="54">
        <f>_xlfn.IFNA(IF(BX$3="Productivity",
INDEX('Productivity Dump'!$E$4:$AJ$500,
MATCH($A37,'Productivity Dump'!$A$4:$A$500,0),
MATCH(BX$2,'Productivity Dump'!$E$3:$AJ$3,0)
),
IF(BX$3="Attendance",
INDEX('Attendance Dump'!$E$2:$AI$400,
MATCH($A37,'Attendance Dump'!$B$2:$B$400,0),
MATCH(BX$2,'Attendance Dump'!$E$1:$AI$1,0)
),
INDEX('Active Hour''s Dump'!$D$3:$AH$337,
MATCH($C37,'Active Hour''s Dump'!$A$3:$A$337,0),
MATCH(BX$2,'Active Hour''s Dump'!$D$2:$AH$2,0)
))),"")</f>
        <v>5.5</v>
      </c>
      <c r="BY37" s="13">
        <f>_xlfn.IFNA(IF(BY$3="Productivity",
INDEX('Productivity Dump'!$E$4:$AJ$500,
MATCH($A37,'Productivity Dump'!$A$4:$A$500,0),
MATCH(BY$2,'Productivity Dump'!$E$3:$AJ$3,0)
),
IF(BY$3="Attendance",
INDEX('Attendance Dump'!$E$2:$AI$400,
MATCH($A37,'Attendance Dump'!$B$2:$B$400,0),
MATCH(BY$2,'Attendance Dump'!$E$1:$AI$1,0)
),
INDEX('Active Hour''s Dump'!$D$3:$AH$337,
MATCH($C37,'Active Hour''s Dump'!$A$3:$A$337,0),
MATCH(BY$2,'Active Hour''s Dump'!$D$2:$AH$2,0)
))),"")</f>
        <v>512.96800000000007</v>
      </c>
      <c r="BZ37" s="13" t="str">
        <f>_xlfn.IFNA(IF(BZ$3="Productivity",
INDEX('Productivity Dump'!$E$4:$AJ$500,
MATCH($A37,'Productivity Dump'!$A$4:$A$500,0),
MATCH(BZ$2,'Productivity Dump'!$E$3:$AJ$3,0)
),
IF(BZ$3="Attendance",
INDEX('Attendance Dump'!$E$2:$AI$400,
MATCH($A37,'Attendance Dump'!$B$2:$B$400,0),
MATCH(BZ$2,'Attendance Dump'!$E$1:$AI$1,0)
),
INDEX('Active Hour''s Dump'!$D$3:$AH$337,
MATCH($C37,'Active Hour''s Dump'!$A$3:$A$337,0),
MATCH(BZ$2,'Active Hour''s Dump'!$D$2:$AH$2,0)
))),"")</f>
        <v>P</v>
      </c>
      <c r="CA37" s="54">
        <f>_xlfn.IFNA(IF(CA$3="Productivity",
INDEX('Productivity Dump'!$E$4:$AJ$500,
MATCH($A37,'Productivity Dump'!$A$4:$A$500,0),
MATCH(CA$2,'Productivity Dump'!$E$3:$AJ$3,0)
),
IF(CA$3="Attendance",
INDEX('Attendance Dump'!$E$2:$AI$400,
MATCH($A37,'Attendance Dump'!$B$2:$B$400,0),
MATCH(CA$2,'Attendance Dump'!$E$1:$AI$1,0)
),
INDEX('Active Hour''s Dump'!$D$3:$AH$337,
MATCH($C37,'Active Hour''s Dump'!$A$3:$A$337,0),
MATCH(CA$2,'Active Hour''s Dump'!$D$2:$AH$2,0)
))),"")</f>
        <v>3.9166666666666701</v>
      </c>
      <c r="CB37" s="13">
        <f>_xlfn.IFNA(IF(CB$3="Productivity",
INDEX('Productivity Dump'!$E$4:$AJ$500,
MATCH($A37,'Productivity Dump'!$A$4:$A$500,0),
MATCH(CB$2,'Productivity Dump'!$E$3:$AJ$3,0)
),
IF(CB$3="Attendance",
INDEX('Attendance Dump'!$E$2:$AI$400,
MATCH($A37,'Attendance Dump'!$B$2:$B$400,0),
MATCH(CB$2,'Attendance Dump'!$E$1:$AI$1,0)
),
INDEX('Active Hour''s Dump'!$D$3:$AH$337,
MATCH($C37,'Active Hour''s Dump'!$A$3:$A$337,0),
MATCH(CB$2,'Active Hour''s Dump'!$D$2:$AH$2,0)
))),"")</f>
        <v>0</v>
      </c>
      <c r="CC37" s="13" t="str">
        <f>_xlfn.IFNA(IF(CC$3="Productivity",
INDEX('Productivity Dump'!$E$4:$AJ$500,
MATCH($A37,'Productivity Dump'!$A$4:$A$500,0),
MATCH(CC$2,'Productivity Dump'!$E$3:$AJ$3,0)
),
IF(CC$3="Attendance",
INDEX('Attendance Dump'!$E$2:$AI$400,
MATCH($A37,'Attendance Dump'!$B$2:$B$400,0),
MATCH(CC$2,'Attendance Dump'!$E$1:$AI$1,0)
),
INDEX('Active Hour''s Dump'!$D$3:$AH$337,
MATCH($C37,'Active Hour''s Dump'!$A$3:$A$337,0),
MATCH(CC$2,'Active Hour''s Dump'!$D$2:$AH$2,0)
))),"")</f>
        <v>WO</v>
      </c>
      <c r="CD37" s="54">
        <f>_xlfn.IFNA(IF(CD$3="Productivity",
INDEX('Productivity Dump'!$E$4:$AJ$500,
MATCH($A37,'Productivity Dump'!$A$4:$A$500,0),
MATCH(CD$2,'Productivity Dump'!$E$3:$AJ$3,0)
),
IF(CD$3="Attendance",
INDEX('Attendance Dump'!$E$2:$AI$400,
MATCH($A37,'Attendance Dump'!$B$2:$B$400,0),
MATCH(CD$2,'Attendance Dump'!$E$1:$AI$1,0)
),
INDEX('Active Hour''s Dump'!$D$3:$AH$337,
MATCH($C37,'Active Hour''s Dump'!$A$3:$A$337,0),
MATCH(CD$2,'Active Hour''s Dump'!$D$2:$AH$2,0)
))),"")</f>
        <v>0</v>
      </c>
      <c r="CE37" s="13">
        <f>_xlfn.IFNA(IF(CE$3="Productivity",
INDEX('Productivity Dump'!$E$4:$AJ$500,
MATCH($A37,'Productivity Dump'!$A$4:$A$500,0),
MATCH(CE$2,'Productivity Dump'!$E$3:$AJ$3,0)
),
IF(CE$3="Attendance",
INDEX('Attendance Dump'!$E$2:$AI$400,
MATCH($A37,'Attendance Dump'!$B$2:$B$400,0),
MATCH(CE$2,'Attendance Dump'!$E$1:$AI$1,0)
),
INDEX('Active Hour''s Dump'!$D$3:$AH$337,
MATCH($C37,'Active Hour''s Dump'!$A$3:$A$337,0),
MATCH(CE$2,'Active Hour''s Dump'!$D$2:$AH$2,0)
))),"")</f>
        <v>408.02999999999992</v>
      </c>
      <c r="CF37" s="13" t="str">
        <f>_xlfn.IFNA(IF(CF$3="Productivity",
INDEX('Productivity Dump'!$E$4:$AJ$500,
MATCH($A37,'Productivity Dump'!$A$4:$A$500,0),
MATCH(CF$2,'Productivity Dump'!$E$3:$AJ$3,0)
),
IF(CF$3="Attendance",
INDEX('Attendance Dump'!$E$2:$AI$400,
MATCH($A37,'Attendance Dump'!$B$2:$B$400,0),
MATCH(CF$2,'Attendance Dump'!$E$1:$AI$1,0)
),
INDEX('Active Hour''s Dump'!$D$3:$AH$337,
MATCH($C37,'Active Hour''s Dump'!$A$3:$A$337,0),
MATCH(CF$2,'Active Hour''s Dump'!$D$2:$AH$2,0)
))),"")</f>
        <v>P</v>
      </c>
      <c r="CG37" s="54">
        <f>_xlfn.IFNA(IF(CG$3="Productivity",
INDEX('Productivity Dump'!$E$4:$AJ$500,
MATCH($A37,'Productivity Dump'!$A$4:$A$500,0),
MATCH(CG$2,'Productivity Dump'!$E$3:$AJ$3,0)
),
IF(CG$3="Attendance",
INDEX('Attendance Dump'!$E$2:$AI$400,
MATCH($A37,'Attendance Dump'!$B$2:$B$400,0),
MATCH(CG$2,'Attendance Dump'!$E$1:$AI$1,0)
),
INDEX('Active Hour''s Dump'!$D$3:$AH$337,
MATCH($C37,'Active Hour''s Dump'!$A$3:$A$337,0),
MATCH(CG$2,'Active Hour''s Dump'!$D$2:$AH$2,0)
))),"")</f>
        <v>3.3333333333333299</v>
      </c>
      <c r="CH37" s="13">
        <f>_xlfn.IFNA(IF(CH$3="Productivity",
INDEX('Productivity Dump'!$E$4:$AJ$500,
MATCH($A37,'Productivity Dump'!$A$4:$A$500,0),
MATCH(CH$2,'Productivity Dump'!$E$3:$AJ$3,0)
),
IF(CH$3="Attendance",
INDEX('Attendance Dump'!$E$2:$AI$400,
MATCH($A37,'Attendance Dump'!$B$2:$B$400,0),
MATCH(CH$2,'Attendance Dump'!$E$1:$AI$1,0)
),
INDEX('Active Hour''s Dump'!$D$3:$AH$337,
MATCH($C37,'Active Hour''s Dump'!$A$3:$A$337,0),
MATCH(CH$2,'Active Hour''s Dump'!$D$2:$AH$2,0)
))),"")</f>
        <v>1021.5219999999999</v>
      </c>
      <c r="CI37" s="13" t="str">
        <f>_xlfn.IFNA(IF(CI$3="Productivity",
INDEX('Productivity Dump'!$E$4:$AJ$500,
MATCH($A37,'Productivity Dump'!$A$4:$A$500,0),
MATCH(CI$2,'Productivity Dump'!$E$3:$AJ$3,0)
),
IF(CI$3="Attendance",
INDEX('Attendance Dump'!$E$2:$AI$400,
MATCH($A37,'Attendance Dump'!$B$2:$B$400,0),
MATCH(CI$2,'Attendance Dump'!$E$1:$AI$1,0)
),
INDEX('Active Hour''s Dump'!$D$3:$AH$337,
MATCH($C37,'Active Hour''s Dump'!$A$3:$A$337,0),
MATCH(CI$2,'Active Hour''s Dump'!$D$2:$AH$2,0)
))),"")</f>
        <v>P</v>
      </c>
      <c r="CJ37" s="54">
        <f>_xlfn.IFNA(IF(CJ$3="Productivity",
INDEX('Productivity Dump'!$E$4:$AJ$500,
MATCH($A37,'Productivity Dump'!$A$4:$A$500,0),
MATCH(CJ$2,'Productivity Dump'!$E$3:$AJ$3,0)
),
IF(CJ$3="Attendance",
INDEX('Attendance Dump'!$E$2:$AI$400,
MATCH($A37,'Attendance Dump'!$B$2:$B$400,0),
MATCH(CJ$2,'Attendance Dump'!$E$1:$AI$1,0)
),
INDEX('Active Hour''s Dump'!$D$3:$AH$337,
MATCH($C37,'Active Hour''s Dump'!$A$3:$A$337,0),
MATCH(CJ$2,'Active Hour''s Dump'!$D$2:$AH$2,0)
))),"")</f>
        <v>6.5833333333333304</v>
      </c>
      <c r="CK37" s="13">
        <f>_xlfn.IFNA(IF(CK$3="Productivity",
INDEX('Productivity Dump'!$E$4:$AJ$500,
MATCH($A37,'Productivity Dump'!$A$4:$A$500,0),
MATCH(CK$2,'Productivity Dump'!$E$3:$AJ$3,0)
),
IF(CK$3="Attendance",
INDEX('Attendance Dump'!$E$2:$AI$400,
MATCH($A37,'Attendance Dump'!$B$2:$B$400,0),
MATCH(CK$2,'Attendance Dump'!$E$1:$AI$1,0)
),
INDEX('Active Hour''s Dump'!$D$3:$AH$337,
MATCH($C37,'Active Hour''s Dump'!$A$3:$A$337,0),
MATCH(CK$2,'Active Hour''s Dump'!$D$2:$AH$2,0)
))),"")</f>
        <v>801.09000000000015</v>
      </c>
      <c r="CL37" s="13" t="str">
        <f>_xlfn.IFNA(IF(CL$3="Productivity",
INDEX('Productivity Dump'!$E$4:$AJ$500,
MATCH($A37,'Productivity Dump'!$A$4:$A$500,0),
MATCH(CL$2,'Productivity Dump'!$E$3:$AJ$3,0)
),
IF(CL$3="Attendance",
INDEX('Attendance Dump'!$E$2:$AI$400,
MATCH($A37,'Attendance Dump'!$B$2:$B$400,0),
MATCH(CL$2,'Attendance Dump'!$E$1:$AI$1,0)
),
INDEX('Active Hour''s Dump'!$D$3:$AH$337,
MATCH($C37,'Active Hour''s Dump'!$A$3:$A$337,0),
MATCH(CL$2,'Active Hour''s Dump'!$D$2:$AH$2,0)
))),"")</f>
        <v>P</v>
      </c>
      <c r="CM37" s="54">
        <f>_xlfn.IFNA(IF(CM$3="Productivity",
INDEX('Productivity Dump'!$E$4:$AJ$500,
MATCH($A37,'Productivity Dump'!$A$4:$A$500,0),
MATCH(CM$2,'Productivity Dump'!$E$3:$AJ$3,0)
),
IF(CM$3="Attendance",
INDEX('Attendance Dump'!$E$2:$AI$400,
MATCH($A37,'Attendance Dump'!$B$2:$B$400,0),
MATCH(CM$2,'Attendance Dump'!$E$1:$AI$1,0)
),
INDEX('Active Hour''s Dump'!$D$3:$AH$337,
MATCH($C37,'Active Hour''s Dump'!$A$3:$A$337,0),
MATCH(CM$2,'Active Hour''s Dump'!$D$2:$AH$2,0)
))),"")</f>
        <v>4.6666666666666696</v>
      </c>
      <c r="CN37" s="13">
        <f>_xlfn.IFNA(IF(CN$3="Productivity",
INDEX('Productivity Dump'!$E$4:$AJ$500,
MATCH($A37,'Productivity Dump'!$A$4:$A$500,0),
MATCH(CN$2,'Productivity Dump'!$E$3:$AJ$3,0)
),
IF(CN$3="Attendance",
INDEX('Attendance Dump'!$E$2:$AI$400,
MATCH($A37,'Attendance Dump'!$B$2:$B$400,0),
MATCH(CN$2,'Attendance Dump'!$E$1:$AI$1,0)
),
INDEX('Active Hour''s Dump'!$D$3:$AH$337,
MATCH($C37,'Active Hour''s Dump'!$A$3:$A$337,0),
MATCH(CN$2,'Active Hour''s Dump'!$D$2:$AH$2,0)
))),"")</f>
        <v>0</v>
      </c>
      <c r="CO37" s="13">
        <f>_xlfn.IFNA(IF(CO$3="Productivity",
INDEX('Productivity Dump'!$E$4:$AJ$500,
MATCH($A37,'Productivity Dump'!$A$4:$A$500,0),
MATCH(CO$2,'Productivity Dump'!$E$3:$AJ$3,0)
),
IF(CO$3="Attendance",
INDEX('Attendance Dump'!$E$2:$AI$400,
MATCH($A37,'Attendance Dump'!$B$2:$B$400,0),
MATCH(CO$2,'Attendance Dump'!$E$1:$AI$1,0)
),
INDEX('Active Hour''s Dump'!$D$3:$AH$337,
MATCH($C37,'Active Hour''s Dump'!$A$3:$A$337,0),
MATCH(CO$2,'Active Hour''s Dump'!$D$2:$AH$2,0)
))),"")</f>
        <v>0</v>
      </c>
      <c r="CP37" s="54">
        <f>_xlfn.IFNA(IF(CP$3="Productivity",
INDEX('Productivity Dump'!$E$4:$AJ$500,
MATCH($A37,'Productivity Dump'!$A$4:$A$500,0),
MATCH(CP$2,'Productivity Dump'!$E$3:$AJ$3,0)
),
IF(CP$3="Attendance",
INDEX('Attendance Dump'!$E$2:$AI$400,
MATCH($A37,'Attendance Dump'!$B$2:$B$400,0),
MATCH(CP$2,'Attendance Dump'!$E$1:$AI$1,0)
),
INDEX('Active Hour''s Dump'!$D$3:$AH$337,
MATCH($C37,'Active Hour''s Dump'!$A$3:$A$337,0),
MATCH(CP$2,'Active Hour''s Dump'!$D$2:$AH$2,0)
))),"")</f>
        <v>0</v>
      </c>
      <c r="CQ37" s="13">
        <f>_xlfn.IFNA(IF(CQ$3="Productivity",
INDEX('Productivity Dump'!$E$4:$AJ$500,
MATCH($A37,'Productivity Dump'!$A$4:$A$500,0),
MATCH(CQ$2,'Productivity Dump'!$E$3:$AJ$3,0)
),
IF(CQ$3="Attendance",
INDEX('Attendance Dump'!$E$2:$AI$400,
MATCH($A37,'Attendance Dump'!$B$2:$B$400,0),
MATCH(CQ$2,'Attendance Dump'!$E$1:$AI$1,0)
),
INDEX('Active Hour''s Dump'!$D$3:$AH$337,
MATCH($C37,'Active Hour''s Dump'!$A$3:$A$337,0),
MATCH(CQ$2,'Active Hour''s Dump'!$D$2:$AH$2,0)
))),"")</f>
        <v>0</v>
      </c>
      <c r="CR37" s="13">
        <f>_xlfn.IFNA(IF(CR$3="Productivity",
INDEX('Productivity Dump'!$E$4:$AJ$500,
MATCH($A37,'Productivity Dump'!$A$4:$A$500,0),
MATCH(CR$2,'Productivity Dump'!$E$3:$AJ$3,0)
),
IF(CR$3="Attendance",
INDEX('Attendance Dump'!$E$2:$AI$400,
MATCH($A37,'Attendance Dump'!$B$2:$B$400,0),
MATCH(CR$2,'Attendance Dump'!$E$1:$AI$1,0)
),
INDEX('Active Hour''s Dump'!$D$3:$AH$337,
MATCH($C37,'Active Hour''s Dump'!$A$3:$A$337,0),
MATCH(CR$2,'Active Hour''s Dump'!$D$2:$AH$2,0)
))),"")</f>
        <v>0</v>
      </c>
      <c r="CS37" s="54">
        <f>_xlfn.IFNA(IF(CS$3="Productivity",
INDEX('Productivity Dump'!$E$4:$AJ$500,
MATCH($A37,'Productivity Dump'!$A$4:$A$500,0),
MATCH(CS$2,'Productivity Dump'!$E$3:$AJ$3,0)
),
IF(CS$3="Attendance",
INDEX('Attendance Dump'!$E$2:$AI$400,
MATCH($A37,'Attendance Dump'!$B$2:$B$400,0),
MATCH(CS$2,'Attendance Dump'!$E$1:$AI$1,0)
),
INDEX('Active Hour''s Dump'!$D$3:$AH$337,
MATCH($C37,'Active Hour''s Dump'!$A$3:$A$337,0),
MATCH(CS$2,'Active Hour''s Dump'!$D$2:$AH$2,0)
))),"")</f>
        <v>0</v>
      </c>
      <c r="CT37" s="13">
        <f>_xlfn.IFNA(IF(CT$3="Productivity",
INDEX('Productivity Dump'!$E$4:$AJ$500,
MATCH($A37,'Productivity Dump'!$A$4:$A$500,0),
MATCH(CT$2,'Productivity Dump'!$E$3:$AJ$3,0)
),
IF(CT$3="Attendance",
INDEX('Attendance Dump'!$E$2:$AI$400,
MATCH($A37,'Attendance Dump'!$B$2:$B$400,0),
MATCH(CT$2,'Attendance Dump'!$E$1:$AI$1,0)
),
INDEX('Active Hour''s Dump'!$D$3:$AH$337,
MATCH($C37,'Active Hour''s Dump'!$A$3:$A$337,0),
MATCH(CT$2,'Active Hour''s Dump'!$D$2:$AH$2,0)
))),"")</f>
        <v>0</v>
      </c>
      <c r="CU37" s="13">
        <f>_xlfn.IFNA(IF(CU$3="Productivity",
INDEX('Productivity Dump'!$E$4:$AJ$500,
MATCH($A37,'Productivity Dump'!$A$4:$A$500,0),
MATCH(CU$2,'Productivity Dump'!$E$3:$AJ$3,0)
),
IF(CU$3="Attendance",
INDEX('Attendance Dump'!$E$2:$AI$400,
MATCH($A37,'Attendance Dump'!$B$2:$B$400,0),
MATCH(CU$2,'Attendance Dump'!$E$1:$AI$1,0)
),
INDEX('Active Hour''s Dump'!$D$3:$AH$337,
MATCH($C37,'Active Hour''s Dump'!$A$3:$A$337,0),
MATCH(CU$2,'Active Hour''s Dump'!$D$2:$AH$2,0)
))),"")</f>
        <v>0</v>
      </c>
      <c r="CV37" s="54">
        <f>_xlfn.IFNA(IF(CV$3="Productivity",
INDEX('Productivity Dump'!$E$4:$AJ$500,
MATCH($A37,'Productivity Dump'!$A$4:$A$500,0),
MATCH(CV$2,'Productivity Dump'!$E$3:$AJ$3,0)
),
IF(CV$3="Attendance",
INDEX('Attendance Dump'!$E$2:$AI$400,
MATCH($A37,'Attendance Dump'!$B$2:$B$400,0),
MATCH(CV$2,'Attendance Dump'!$E$1:$AI$1,0)
),
INDEX('Active Hour''s Dump'!$D$3:$AH$337,
MATCH($C37,'Active Hour''s Dump'!$A$3:$A$337,0),
MATCH(CV$2,'Active Hour''s Dump'!$D$2:$AH$2,0)
))),"")</f>
        <v>0</v>
      </c>
      <c r="CW37" s="13"/>
      <c r="CX37" s="13"/>
      <c r="CY37" s="54"/>
      <c r="DA37" s="57">
        <f t="shared" si="59"/>
        <v>133.08333333333331</v>
      </c>
      <c r="DB37" s="35">
        <f t="shared" si="63"/>
        <v>22337.534</v>
      </c>
      <c r="DC37" s="35">
        <f t="shared" si="64"/>
        <v>0</v>
      </c>
      <c r="DD37" s="35">
        <f t="shared" ca="1" si="60"/>
        <v>0</v>
      </c>
      <c r="DF37" s="32" cm="1">
        <f t="array" ref="DF37">SUMPRODUCT(
    (MOD(COLUMN(H37:CV37) - COLUMN(H37), 3) = 0) *
    (H37:CV37 = 0) *
    (I37:CW37 = "P") *
    (COUNTIF(UKHoliday, H$2:CV$2) = 0)
)</f>
        <v>0</v>
      </c>
      <c r="DG37" s="33" cm="1">
        <f t="array" ref="DG37">SUMPRODUCT(
  (MOD(COLUMN(H37:CV37) - COLUMN(H37), 3) = 0) *
  (H37:CV37 &gt; 0) *
  (H37:CV37 &lt; 0.5 * IF(((WEEKDAY(H$2:CV$2, 2) = 1) + (WEEKDAY(H$2:CV$2, 2) = 6)), G37, F37)) *
  (I37:CW37 = "P") *
  (COUNTIF(UKHoliday, H$2:CV$2) = 0)
)</f>
        <v>0</v>
      </c>
      <c r="DH37" s="33" cm="1">
        <f t="array" ref="DH37">SUMPRODUCT(
  (MOD(COLUMN(H37:CV37) - COLUMN(H37), 3) = 0) *
  (H37:CV37 &gt; 0.5 * IF(((WEEKDAY(H$2:CV$2, 2) = 1) + (WEEKDAY(H$2:CV$2, 2) = 6)), $G37, $F37)) *
  (H37:CV37 &lt; 0.8 * IF(((WEEKDAY(H$2:CV$2, 2) = 1) + (WEEKDAY(H$2:CV$2, 2) = 6)), $G37, $F37)) *
  (I37:CW37 = "P") *
  (COUNTIF(UKHoliday, H$2:CV$2) = 0)
)</f>
        <v>1</v>
      </c>
      <c r="DI37" s="33" cm="1">
        <f t="array" ref="DI37">SUMPRODUCT(
  (MOD(COLUMN(H37:CV37) - COLUMN(H37), 3) = 0) *
  (H37:CV37 &gt; 0.8 * IF(((WEEKDAY(H$2:CV$2, 2) = 1) + (WEEKDAY(H$2:CV$2, 2) = 6)), $G37, $F37)) *
  (H37:CV37 &lt; 1 * IF(((WEEKDAY(H$2:CV$2, 2) = 1) + (WEEKDAY(H$2:CV$2, 2) = 6)), $G37, $F37)) *
  (I37:CW37 = "P") *
  (COUNTIF(UKHoliday, H$2:CV$2) = 0)
)</f>
        <v>3</v>
      </c>
    </row>
    <row r="38" spans="1:113" x14ac:dyDescent="0.3">
      <c r="A38" s="8" t="s">
        <v>243</v>
      </c>
      <c r="B38" s="8" t="s">
        <v>242</v>
      </c>
      <c r="C38" s="9" t="s">
        <v>700</v>
      </c>
      <c r="D38" s="62" t="s">
        <v>1058</v>
      </c>
      <c r="E38" s="35">
        <v>32000</v>
      </c>
      <c r="F38" s="35">
        <f t="shared" si="61"/>
        <v>1600</v>
      </c>
      <c r="G38" s="35">
        <f t="shared" si="62"/>
        <v>800</v>
      </c>
      <c r="H38" s="13">
        <f>_xlfn.IFNA(IF(H$3="Productivity",
INDEX('Productivity Dump'!$E$4:$AJ$500,
MATCH($A38,'Productivity Dump'!$A$4:$A$500,0),
MATCH(H$2,'Productivity Dump'!$E$3:$AJ$3,0)
),
IF(H$3="Attendance",
INDEX('Attendance Dump'!$E$2:$AI$400,
MATCH($A38,'Attendance Dump'!$B$2:$B$400,0),
MATCH(H$2,'Attendance Dump'!$E$1:$AI$1,0)
),
INDEX('Active Hour''s Dump'!$D$3:$AH$337,
MATCH($C38,'Active Hour''s Dump'!$A$3:$A$337,0),
MATCH(H$2,'Active Hour''s Dump'!$D$2:$AH$2,0)
))),"")</f>
        <v>1580.4240000000002</v>
      </c>
      <c r="I38" s="13" t="str">
        <f>_xlfn.IFNA(IF(I$3="Productivity",
INDEX('Productivity Dump'!$E$4:$AJ$500,
MATCH($A38,'Productivity Dump'!$A$4:$A$500,0),
MATCH(I$2,'Productivity Dump'!$E$3:$AJ$3,0)
),
IF(I$3="Attendance",
INDEX('Attendance Dump'!$E$2:$AI$400,
MATCH($A38,'Attendance Dump'!$B$2:$B$400,0),
MATCH(I$2,'Attendance Dump'!$E$1:$AI$1,0)
),
INDEX('Active Hour''s Dump'!$D$3:$AH$337,
MATCH($C38,'Active Hour''s Dump'!$A$3:$A$337,0),
MATCH(I$2,'Active Hour''s Dump'!$D$2:$AH$2,0)
))),"")</f>
        <v>P</v>
      </c>
      <c r="J38" s="54">
        <f>_xlfn.IFNA(IF(J$3="Productivity",
INDEX('Productivity Dump'!$E$4:$AJ$500,
MATCH($A38,'Productivity Dump'!$A$4:$A$500,0),
MATCH(J$2,'Productivity Dump'!$E$3:$AJ$3,0)
),
IF(J$3="Attendance",
INDEX('Attendance Dump'!$E$2:$AI$400,
MATCH($A38,'Attendance Dump'!$B$2:$B$400,0),
MATCH(J$2,'Attendance Dump'!$E$1:$AI$1,0)
),
INDEX('Active Hour''s Dump'!$D$3:$AH$337,
MATCH($C38,'Active Hour''s Dump'!$A$3:$A$337,0),
MATCH(J$2,'Active Hour''s Dump'!$D$2:$AH$2,0)
))),"")</f>
        <v>8.5</v>
      </c>
      <c r="K38" s="13">
        <f>_xlfn.IFNA(IF(K$3="Productivity",
INDEX('Productivity Dump'!$E$4:$AJ$500,
MATCH($A38,'Productivity Dump'!$A$4:$A$500,0),
MATCH(K$2,'Productivity Dump'!$E$3:$AJ$3,0)
),
IF(K$3="Attendance",
INDEX('Attendance Dump'!$E$2:$AI$400,
MATCH($A38,'Attendance Dump'!$B$2:$B$400,0),
MATCH(K$2,'Attendance Dump'!$E$1:$AI$1,0)
),
INDEX('Active Hour''s Dump'!$D$3:$AH$337,
MATCH($C38,'Active Hour''s Dump'!$A$3:$A$337,0),
MATCH(K$2,'Active Hour''s Dump'!$D$2:$AH$2,0)
))),"")</f>
        <v>1473.3630000000001</v>
      </c>
      <c r="L38" s="13" t="str">
        <f>_xlfn.IFNA(IF(L$3="Productivity",
INDEX('Productivity Dump'!$E$4:$AJ$500,
MATCH($A38,'Productivity Dump'!$A$4:$A$500,0),
MATCH(L$2,'Productivity Dump'!$E$3:$AJ$3,0)
),
IF(L$3="Attendance",
INDEX('Attendance Dump'!$E$2:$AI$400,
MATCH($A38,'Attendance Dump'!$B$2:$B$400,0),
MATCH(L$2,'Attendance Dump'!$E$1:$AI$1,0)
),
INDEX('Active Hour''s Dump'!$D$3:$AH$337,
MATCH($C38,'Active Hour''s Dump'!$A$3:$A$337,0),
MATCH(L$2,'Active Hour''s Dump'!$D$2:$AH$2,0)
))),"")</f>
        <v>P</v>
      </c>
      <c r="M38" s="54">
        <f>_xlfn.IFNA(IF(M$3="Productivity",
INDEX('Productivity Dump'!$E$4:$AJ$500,
MATCH($A38,'Productivity Dump'!$A$4:$A$500,0),
MATCH(M$2,'Productivity Dump'!$E$3:$AJ$3,0)
),
IF(M$3="Attendance",
INDEX('Attendance Dump'!$E$2:$AI$400,
MATCH($A38,'Attendance Dump'!$B$2:$B$400,0),
MATCH(M$2,'Attendance Dump'!$E$1:$AI$1,0)
),
INDEX('Active Hour''s Dump'!$D$3:$AH$337,
MATCH($C38,'Active Hour''s Dump'!$A$3:$A$337,0),
MATCH(M$2,'Active Hour''s Dump'!$D$2:$AH$2,0)
))),"")</f>
        <v>7.3333333333333304</v>
      </c>
      <c r="N38" s="13">
        <f>_xlfn.IFNA(IF(N$3="Productivity",
INDEX('Productivity Dump'!$E$4:$AJ$500,
MATCH($A38,'Productivity Dump'!$A$4:$A$500,0),
MATCH(N$2,'Productivity Dump'!$E$3:$AJ$3,0)
),
IF(N$3="Attendance",
INDEX('Attendance Dump'!$E$2:$AI$400,
MATCH($A38,'Attendance Dump'!$B$2:$B$400,0),
MATCH(N$2,'Attendance Dump'!$E$1:$AI$1,0)
),
INDEX('Active Hour''s Dump'!$D$3:$AH$337,
MATCH($C38,'Active Hour''s Dump'!$A$3:$A$337,0),
MATCH(N$2,'Active Hour''s Dump'!$D$2:$AH$2,0)
))),"")</f>
        <v>1088.8119999999999</v>
      </c>
      <c r="O38" s="13" t="str">
        <f>_xlfn.IFNA(IF(O$3="Productivity",
INDEX('Productivity Dump'!$E$4:$AJ$500,
MATCH($A38,'Productivity Dump'!$A$4:$A$500,0),
MATCH(O$2,'Productivity Dump'!$E$3:$AJ$3,0)
),
IF(O$3="Attendance",
INDEX('Attendance Dump'!$E$2:$AI$400,
MATCH($A38,'Attendance Dump'!$B$2:$B$400,0),
MATCH(O$2,'Attendance Dump'!$E$1:$AI$1,0)
),
INDEX('Active Hour''s Dump'!$D$3:$AH$337,
MATCH($C38,'Active Hour''s Dump'!$A$3:$A$337,0),
MATCH(O$2,'Active Hour''s Dump'!$D$2:$AH$2,0)
))),"")</f>
        <v>P</v>
      </c>
      <c r="P38" s="54">
        <f>_xlfn.IFNA(IF(P$3="Productivity",
INDEX('Productivity Dump'!$E$4:$AJ$500,
MATCH($A38,'Productivity Dump'!$A$4:$A$500,0),
MATCH(P$2,'Productivity Dump'!$E$3:$AJ$3,0)
),
IF(P$3="Attendance",
INDEX('Attendance Dump'!$E$2:$AI$400,
MATCH($A38,'Attendance Dump'!$B$2:$B$400,0),
MATCH(P$2,'Attendance Dump'!$E$1:$AI$1,0)
),
INDEX('Active Hour''s Dump'!$D$3:$AH$337,
MATCH($C38,'Active Hour''s Dump'!$A$3:$A$337,0),
MATCH(P$2,'Active Hour''s Dump'!$D$2:$AH$2,0)
))),"")</f>
        <v>6.1666666666666696</v>
      </c>
      <c r="Q38" s="13">
        <f>_xlfn.IFNA(IF(Q$3="Productivity",
INDEX('Productivity Dump'!$E$4:$AJ$500,
MATCH($A38,'Productivity Dump'!$A$4:$A$500,0),
MATCH(Q$2,'Productivity Dump'!$E$3:$AJ$3,0)
),
IF(Q$3="Attendance",
INDEX('Attendance Dump'!$E$2:$AI$400,
MATCH($A38,'Attendance Dump'!$B$2:$B$400,0),
MATCH(Q$2,'Attendance Dump'!$E$1:$AI$1,0)
),
INDEX('Active Hour''s Dump'!$D$3:$AH$337,
MATCH($C38,'Active Hour''s Dump'!$A$3:$A$337,0),
MATCH(Q$2,'Active Hour''s Dump'!$D$2:$AH$2,0)
))),"")</f>
        <v>784.7330000000004</v>
      </c>
      <c r="R38" s="13" t="str">
        <f>_xlfn.IFNA(IF(R$3="Productivity",
INDEX('Productivity Dump'!$E$4:$AJ$500,
MATCH($A38,'Productivity Dump'!$A$4:$A$500,0),
MATCH(R$2,'Productivity Dump'!$E$3:$AJ$3,0)
),
IF(R$3="Attendance",
INDEX('Attendance Dump'!$E$2:$AI$400,
MATCH($A38,'Attendance Dump'!$B$2:$B$400,0),
MATCH(R$2,'Attendance Dump'!$E$1:$AI$1,0)
),
INDEX('Active Hour''s Dump'!$D$3:$AH$337,
MATCH($C38,'Active Hour''s Dump'!$A$3:$A$337,0),
MATCH(R$2,'Active Hour''s Dump'!$D$2:$AH$2,0)
))),"")</f>
        <v>WO</v>
      </c>
      <c r="S38" s="54">
        <f>_xlfn.IFNA(IF(S$3="Productivity",
INDEX('Productivity Dump'!$E$4:$AJ$500,
MATCH($A38,'Productivity Dump'!$A$4:$A$500,0),
MATCH(S$2,'Productivity Dump'!$E$3:$AJ$3,0)
),
IF(S$3="Attendance",
INDEX('Attendance Dump'!$E$2:$AI$400,
MATCH($A38,'Attendance Dump'!$B$2:$B$400,0),
MATCH(S$2,'Attendance Dump'!$E$1:$AI$1,0)
),
INDEX('Active Hour''s Dump'!$D$3:$AH$337,
MATCH($C38,'Active Hour''s Dump'!$A$3:$A$337,0),
MATCH(S$2,'Active Hour''s Dump'!$D$2:$AH$2,0)
))),"")</f>
        <v>5</v>
      </c>
      <c r="T38" s="13">
        <f>_xlfn.IFNA(IF(T$3="Productivity",
INDEX('Productivity Dump'!$E$4:$AJ$500,
MATCH($A38,'Productivity Dump'!$A$4:$A$500,0),
MATCH(T$2,'Productivity Dump'!$E$3:$AJ$3,0)
),
IF(T$3="Attendance",
INDEX('Attendance Dump'!$E$2:$AI$400,
MATCH($A38,'Attendance Dump'!$B$2:$B$400,0),
MATCH(T$2,'Attendance Dump'!$E$1:$AI$1,0)
),
INDEX('Active Hour''s Dump'!$D$3:$AH$337,
MATCH($C38,'Active Hour''s Dump'!$A$3:$A$337,0),
MATCH(T$2,'Active Hour''s Dump'!$D$2:$AH$2,0)
))),"")</f>
        <v>1037.509</v>
      </c>
      <c r="U38" s="13" t="str">
        <f>_xlfn.IFNA(IF(U$3="Productivity",
INDEX('Productivity Dump'!$E$4:$AJ$500,
MATCH($A38,'Productivity Dump'!$A$4:$A$500,0),
MATCH(U$2,'Productivity Dump'!$E$3:$AJ$3,0)
),
IF(U$3="Attendance",
INDEX('Attendance Dump'!$E$2:$AI$400,
MATCH($A38,'Attendance Dump'!$B$2:$B$400,0),
MATCH(U$2,'Attendance Dump'!$E$1:$AI$1,0)
),
INDEX('Active Hour''s Dump'!$D$3:$AH$337,
MATCH($C38,'Active Hour''s Dump'!$A$3:$A$337,0),
MATCH(U$2,'Active Hour''s Dump'!$D$2:$AH$2,0)
))),"")</f>
        <v>P</v>
      </c>
      <c r="V38" s="54">
        <f>_xlfn.IFNA(IF(V$3="Productivity",
INDEX('Productivity Dump'!$E$4:$AJ$500,
MATCH($A38,'Productivity Dump'!$A$4:$A$500,0),
MATCH(V$2,'Productivity Dump'!$E$3:$AJ$3,0)
),
IF(V$3="Attendance",
INDEX('Attendance Dump'!$E$2:$AI$400,
MATCH($A38,'Attendance Dump'!$B$2:$B$400,0),
MATCH(V$2,'Attendance Dump'!$E$1:$AI$1,0)
),
INDEX('Active Hour''s Dump'!$D$3:$AH$337,
MATCH($C38,'Active Hour''s Dump'!$A$3:$A$337,0),
MATCH(V$2,'Active Hour''s Dump'!$D$2:$AH$2,0)
))),"")</f>
        <v>7.0833333333333304</v>
      </c>
      <c r="W38" s="13">
        <f>_xlfn.IFNA(IF(W$3="Productivity",
INDEX('Productivity Dump'!$E$4:$AJ$500,
MATCH($A38,'Productivity Dump'!$A$4:$A$500,0),
MATCH(W$2,'Productivity Dump'!$E$3:$AJ$3,0)
),
IF(W$3="Attendance",
INDEX('Attendance Dump'!$E$2:$AI$400,
MATCH($A38,'Attendance Dump'!$B$2:$B$400,0),
MATCH(W$2,'Attendance Dump'!$E$1:$AI$1,0)
),
INDEX('Active Hour''s Dump'!$D$3:$AH$337,
MATCH($C38,'Active Hour''s Dump'!$A$3:$A$337,0),
MATCH(W$2,'Active Hour''s Dump'!$D$2:$AH$2,0)
))),"")</f>
        <v>1772.5099999999993</v>
      </c>
      <c r="X38" s="13" t="str">
        <f>_xlfn.IFNA(IF(X$3="Productivity",
INDEX('Productivity Dump'!$E$4:$AJ$500,
MATCH($A38,'Productivity Dump'!$A$4:$A$500,0),
MATCH(X$2,'Productivity Dump'!$E$3:$AJ$3,0)
),
IF(X$3="Attendance",
INDEX('Attendance Dump'!$E$2:$AI$400,
MATCH($A38,'Attendance Dump'!$B$2:$B$400,0),
MATCH(X$2,'Attendance Dump'!$E$1:$AI$1,0)
),
INDEX('Active Hour''s Dump'!$D$3:$AH$337,
MATCH($C38,'Active Hour''s Dump'!$A$3:$A$337,0),
MATCH(X$2,'Active Hour''s Dump'!$D$2:$AH$2,0)
))),"")</f>
        <v>P</v>
      </c>
      <c r="Y38" s="54">
        <f>_xlfn.IFNA(IF(Y$3="Productivity",
INDEX('Productivity Dump'!$E$4:$AJ$500,
MATCH($A38,'Productivity Dump'!$A$4:$A$500,0),
MATCH(Y$2,'Productivity Dump'!$E$3:$AJ$3,0)
),
IF(Y$3="Attendance",
INDEX('Attendance Dump'!$E$2:$AI$400,
MATCH($A38,'Attendance Dump'!$B$2:$B$400,0),
MATCH(Y$2,'Attendance Dump'!$E$1:$AI$1,0)
),
INDEX('Active Hour''s Dump'!$D$3:$AH$337,
MATCH($C38,'Active Hour''s Dump'!$A$3:$A$337,0),
MATCH(Y$2,'Active Hour''s Dump'!$D$2:$AH$2,0)
))),"")</f>
        <v>9.25</v>
      </c>
      <c r="Z38" s="13">
        <f>_xlfn.IFNA(IF(Z$3="Productivity",
INDEX('Productivity Dump'!$E$4:$AJ$500,
MATCH($A38,'Productivity Dump'!$A$4:$A$500,0),
MATCH(Z$2,'Productivity Dump'!$E$3:$AJ$3,0)
),
IF(Z$3="Attendance",
INDEX('Attendance Dump'!$E$2:$AI$400,
MATCH($A38,'Attendance Dump'!$B$2:$B$400,0),
MATCH(Z$2,'Attendance Dump'!$E$1:$AI$1,0)
),
INDEX('Active Hour''s Dump'!$D$3:$AH$337,
MATCH($C38,'Active Hour''s Dump'!$A$3:$A$337,0),
MATCH(Z$2,'Active Hour''s Dump'!$D$2:$AH$2,0)
))),"")</f>
        <v>1800.8399999999997</v>
      </c>
      <c r="AA38" s="13" t="str">
        <f>_xlfn.IFNA(IF(AA$3="Productivity",
INDEX('Productivity Dump'!$E$4:$AJ$500,
MATCH($A38,'Productivity Dump'!$A$4:$A$500,0),
MATCH(AA$2,'Productivity Dump'!$E$3:$AJ$3,0)
),
IF(AA$3="Attendance",
INDEX('Attendance Dump'!$E$2:$AI$400,
MATCH($A38,'Attendance Dump'!$B$2:$B$400,0),
MATCH(AA$2,'Attendance Dump'!$E$1:$AI$1,0)
),
INDEX('Active Hour''s Dump'!$D$3:$AH$337,
MATCH($C38,'Active Hour''s Dump'!$A$3:$A$337,0),
MATCH(AA$2,'Active Hour''s Dump'!$D$2:$AH$2,0)
))),"")</f>
        <v>P</v>
      </c>
      <c r="AB38" s="54">
        <f>_xlfn.IFNA(IF(AB$3="Productivity",
INDEX('Productivity Dump'!$E$4:$AJ$500,
MATCH($A38,'Productivity Dump'!$A$4:$A$500,0),
MATCH(AB$2,'Productivity Dump'!$E$3:$AJ$3,0)
),
IF(AB$3="Attendance",
INDEX('Attendance Dump'!$E$2:$AI$400,
MATCH($A38,'Attendance Dump'!$B$2:$B$400,0),
MATCH(AB$2,'Attendance Dump'!$E$1:$AI$1,0)
),
INDEX('Active Hour''s Dump'!$D$3:$AH$337,
MATCH($C38,'Active Hour''s Dump'!$A$3:$A$337,0),
MATCH(AB$2,'Active Hour''s Dump'!$D$2:$AH$2,0)
))),"")</f>
        <v>10</v>
      </c>
      <c r="AC38" s="13">
        <f>_xlfn.IFNA(IF(AC$3="Productivity",
INDEX('Productivity Dump'!$E$4:$AJ$500,
MATCH($A38,'Productivity Dump'!$A$4:$A$500,0),
MATCH(AC$2,'Productivity Dump'!$E$3:$AJ$3,0)
),
IF(AC$3="Attendance",
INDEX('Attendance Dump'!$E$2:$AI$400,
MATCH($A38,'Attendance Dump'!$B$2:$B$400,0),
MATCH(AC$2,'Attendance Dump'!$E$1:$AI$1,0)
),
INDEX('Active Hour''s Dump'!$D$3:$AH$337,
MATCH($C38,'Active Hour''s Dump'!$A$3:$A$337,0),
MATCH(AC$2,'Active Hour''s Dump'!$D$2:$AH$2,0)
))),"")</f>
        <v>1779.1130000000012</v>
      </c>
      <c r="AD38" s="13" t="str">
        <f>_xlfn.IFNA(IF(AD$3="Productivity",
INDEX('Productivity Dump'!$E$4:$AJ$500,
MATCH($A38,'Productivity Dump'!$A$4:$A$500,0),
MATCH(AD$2,'Productivity Dump'!$E$3:$AJ$3,0)
),
IF(AD$3="Attendance",
INDEX('Attendance Dump'!$E$2:$AI$400,
MATCH($A38,'Attendance Dump'!$B$2:$B$400,0),
MATCH(AD$2,'Attendance Dump'!$E$1:$AI$1,0)
),
INDEX('Active Hour''s Dump'!$D$3:$AH$337,
MATCH($C38,'Active Hour''s Dump'!$A$3:$A$337,0),
MATCH(AD$2,'Active Hour''s Dump'!$D$2:$AH$2,0)
))),"")</f>
        <v>P</v>
      </c>
      <c r="AE38" s="54">
        <f>_xlfn.IFNA(IF(AE$3="Productivity",
INDEX('Productivity Dump'!$E$4:$AJ$500,
MATCH($A38,'Productivity Dump'!$A$4:$A$500,0),
MATCH(AE$2,'Productivity Dump'!$E$3:$AJ$3,0)
),
IF(AE$3="Attendance",
INDEX('Attendance Dump'!$E$2:$AI$400,
MATCH($A38,'Attendance Dump'!$B$2:$B$400,0),
MATCH(AE$2,'Attendance Dump'!$E$1:$AI$1,0)
),
INDEX('Active Hour''s Dump'!$D$3:$AH$337,
MATCH($C38,'Active Hour''s Dump'!$A$3:$A$337,0),
MATCH(AE$2,'Active Hour''s Dump'!$D$2:$AH$2,0)
))),"")</f>
        <v>9.5</v>
      </c>
      <c r="AF38" s="13">
        <f>_xlfn.IFNA(IF(AF$3="Productivity",
INDEX('Productivity Dump'!$E$4:$AJ$500,
MATCH($A38,'Productivity Dump'!$A$4:$A$500,0),
MATCH(AF$2,'Productivity Dump'!$E$3:$AJ$3,0)
),
IF(AF$3="Attendance",
INDEX('Attendance Dump'!$E$2:$AI$400,
MATCH($A38,'Attendance Dump'!$B$2:$B$400,0),
MATCH(AF$2,'Attendance Dump'!$E$1:$AI$1,0)
),
INDEX('Active Hour''s Dump'!$D$3:$AH$337,
MATCH($C38,'Active Hour''s Dump'!$A$3:$A$337,0),
MATCH(AF$2,'Active Hour''s Dump'!$D$2:$AH$2,0)
))),"")</f>
        <v>1771.952</v>
      </c>
      <c r="AG38" s="13" t="str">
        <f>_xlfn.IFNA(IF(AG$3="Productivity",
INDEX('Productivity Dump'!$E$4:$AJ$500,
MATCH($A38,'Productivity Dump'!$A$4:$A$500,0),
MATCH(AG$2,'Productivity Dump'!$E$3:$AJ$3,0)
),
IF(AG$3="Attendance",
INDEX('Attendance Dump'!$E$2:$AI$400,
MATCH($A38,'Attendance Dump'!$B$2:$B$400,0),
MATCH(AG$2,'Attendance Dump'!$E$1:$AI$1,0)
),
INDEX('Active Hour''s Dump'!$D$3:$AH$337,
MATCH($C38,'Active Hour''s Dump'!$A$3:$A$337,0),
MATCH(AG$2,'Active Hour''s Dump'!$D$2:$AH$2,0)
))),"")</f>
        <v>P</v>
      </c>
      <c r="AH38" s="54">
        <f>_xlfn.IFNA(IF(AH$3="Productivity",
INDEX('Productivity Dump'!$E$4:$AJ$500,
MATCH($A38,'Productivity Dump'!$A$4:$A$500,0),
MATCH(AH$2,'Productivity Dump'!$E$3:$AJ$3,0)
),
IF(AH$3="Attendance",
INDEX('Attendance Dump'!$E$2:$AI$400,
MATCH($A38,'Attendance Dump'!$B$2:$B$400,0),
MATCH(AH$2,'Attendance Dump'!$E$1:$AI$1,0)
),
INDEX('Active Hour''s Dump'!$D$3:$AH$337,
MATCH($C38,'Active Hour''s Dump'!$A$3:$A$337,0),
MATCH(AH$2,'Active Hour''s Dump'!$D$2:$AH$2,0)
))),"")</f>
        <v>8.3333333333333304</v>
      </c>
      <c r="AI38" s="13">
        <f>_xlfn.IFNA(IF(AI$3="Productivity",
INDEX('Productivity Dump'!$E$4:$AJ$500,
MATCH($A38,'Productivity Dump'!$A$4:$A$500,0),
MATCH(AI$2,'Productivity Dump'!$E$3:$AJ$3,0)
),
IF(AI$3="Attendance",
INDEX('Attendance Dump'!$E$2:$AI$400,
MATCH($A38,'Attendance Dump'!$B$2:$B$400,0),
MATCH(AI$2,'Attendance Dump'!$E$1:$AI$1,0)
),
INDEX('Active Hour''s Dump'!$D$3:$AH$337,
MATCH($C38,'Active Hour''s Dump'!$A$3:$A$337,0),
MATCH(AI$2,'Active Hour''s Dump'!$D$2:$AH$2,0)
))),"")</f>
        <v>1696.1280000000004</v>
      </c>
      <c r="AJ38" s="13" t="str">
        <f>_xlfn.IFNA(IF(AJ$3="Productivity",
INDEX('Productivity Dump'!$E$4:$AJ$500,
MATCH($A38,'Productivity Dump'!$A$4:$A$500,0),
MATCH(AJ$2,'Productivity Dump'!$E$3:$AJ$3,0)
),
IF(AJ$3="Attendance",
INDEX('Attendance Dump'!$E$2:$AI$400,
MATCH($A38,'Attendance Dump'!$B$2:$B$400,0),
MATCH(AJ$2,'Attendance Dump'!$E$1:$AI$1,0)
),
INDEX('Active Hour''s Dump'!$D$3:$AH$337,
MATCH($C38,'Active Hour''s Dump'!$A$3:$A$337,0),
MATCH(AJ$2,'Active Hour''s Dump'!$D$2:$AH$2,0)
))),"")</f>
        <v>P</v>
      </c>
      <c r="AK38" s="54">
        <f>_xlfn.IFNA(IF(AK$3="Productivity",
INDEX('Productivity Dump'!$E$4:$AJ$500,
MATCH($A38,'Productivity Dump'!$A$4:$A$500,0),
MATCH(AK$2,'Productivity Dump'!$E$3:$AJ$3,0)
),
IF(AK$3="Attendance",
INDEX('Attendance Dump'!$E$2:$AI$400,
MATCH($A38,'Attendance Dump'!$B$2:$B$400,0),
MATCH(AK$2,'Attendance Dump'!$E$1:$AI$1,0)
),
INDEX('Active Hour''s Dump'!$D$3:$AH$337,
MATCH($C38,'Active Hour''s Dump'!$A$3:$A$337,0),
MATCH(AK$2,'Active Hour''s Dump'!$D$2:$AH$2,0)
))),"")</f>
        <v>8.0833333333333304</v>
      </c>
      <c r="AL38" s="13">
        <f>_xlfn.IFNA(IF(AL$3="Productivity",
INDEX('Productivity Dump'!$E$4:$AJ$500,
MATCH($A38,'Productivity Dump'!$A$4:$A$500,0),
MATCH(AL$2,'Productivity Dump'!$E$3:$AJ$3,0)
),
IF(AL$3="Attendance",
INDEX('Attendance Dump'!$E$2:$AI$400,
MATCH($A38,'Attendance Dump'!$B$2:$B$400,0),
MATCH(AL$2,'Attendance Dump'!$E$1:$AI$1,0)
),
INDEX('Active Hour''s Dump'!$D$3:$AH$337,
MATCH($C38,'Active Hour''s Dump'!$A$3:$A$337,0),
MATCH(AL$2,'Active Hour''s Dump'!$D$2:$AH$2,0)
))),"")</f>
        <v>790.59399999999971</v>
      </c>
      <c r="AM38" s="13" t="str">
        <f>_xlfn.IFNA(IF(AM$3="Productivity",
INDEX('Productivity Dump'!$E$4:$AJ$500,
MATCH($A38,'Productivity Dump'!$A$4:$A$500,0),
MATCH(AM$2,'Productivity Dump'!$E$3:$AJ$3,0)
),
IF(AM$3="Attendance",
INDEX('Attendance Dump'!$E$2:$AI$400,
MATCH($A38,'Attendance Dump'!$B$2:$B$400,0),
MATCH(AM$2,'Attendance Dump'!$E$1:$AI$1,0)
),
INDEX('Active Hour''s Dump'!$D$3:$AH$337,
MATCH($C38,'Active Hour''s Dump'!$A$3:$A$337,0),
MATCH(AM$2,'Active Hour''s Dump'!$D$2:$AH$2,0)
))),"")</f>
        <v>WO</v>
      </c>
      <c r="AN38" s="54">
        <f>_xlfn.IFNA(IF(AN$3="Productivity",
INDEX('Productivity Dump'!$E$4:$AJ$500,
MATCH($A38,'Productivity Dump'!$A$4:$A$500,0),
MATCH(AN$2,'Productivity Dump'!$E$3:$AJ$3,0)
),
IF(AN$3="Attendance",
INDEX('Attendance Dump'!$E$2:$AI$400,
MATCH($A38,'Attendance Dump'!$B$2:$B$400,0),
MATCH(AN$2,'Attendance Dump'!$E$1:$AI$1,0)
),
INDEX('Active Hour''s Dump'!$D$3:$AH$337,
MATCH($C38,'Active Hour''s Dump'!$A$3:$A$337,0),
MATCH(AN$2,'Active Hour''s Dump'!$D$2:$AH$2,0)
))),"")</f>
        <v>4.8333333333333304</v>
      </c>
      <c r="AO38" s="13">
        <f>_xlfn.IFNA(IF(AO$3="Productivity",
INDEX('Productivity Dump'!$E$4:$AJ$500,
MATCH($A38,'Productivity Dump'!$A$4:$A$500,0),
MATCH(AO$2,'Productivity Dump'!$E$3:$AJ$3,0)
),
IF(AO$3="Attendance",
INDEX('Attendance Dump'!$E$2:$AI$400,
MATCH($A38,'Attendance Dump'!$B$2:$B$400,0),
MATCH(AO$2,'Attendance Dump'!$E$1:$AI$1,0)
),
INDEX('Active Hour''s Dump'!$D$3:$AH$337,
MATCH($C38,'Active Hour''s Dump'!$A$3:$A$337,0),
MATCH(AO$2,'Active Hour''s Dump'!$D$2:$AH$2,0)
))),"")</f>
        <v>972.54800000000012</v>
      </c>
      <c r="AP38" s="13" t="str">
        <f>_xlfn.IFNA(IF(AP$3="Productivity",
INDEX('Productivity Dump'!$E$4:$AJ$500,
MATCH($A38,'Productivity Dump'!$A$4:$A$500,0),
MATCH(AP$2,'Productivity Dump'!$E$3:$AJ$3,0)
),
IF(AP$3="Attendance",
INDEX('Attendance Dump'!$E$2:$AI$400,
MATCH($A38,'Attendance Dump'!$B$2:$B$400,0),
MATCH(AP$2,'Attendance Dump'!$E$1:$AI$1,0)
),
INDEX('Active Hour''s Dump'!$D$3:$AH$337,
MATCH($C38,'Active Hour''s Dump'!$A$3:$A$337,0),
MATCH(AP$2,'Active Hour''s Dump'!$D$2:$AH$2,0)
))),"")</f>
        <v>P</v>
      </c>
      <c r="AQ38" s="54">
        <f>_xlfn.IFNA(IF(AQ$3="Productivity",
INDEX('Productivity Dump'!$E$4:$AJ$500,
MATCH($A38,'Productivity Dump'!$A$4:$A$500,0),
MATCH(AQ$2,'Productivity Dump'!$E$3:$AJ$3,0)
),
IF(AQ$3="Attendance",
INDEX('Attendance Dump'!$E$2:$AI$400,
MATCH($A38,'Attendance Dump'!$B$2:$B$400,0),
MATCH(AQ$2,'Attendance Dump'!$E$1:$AI$1,0)
),
INDEX('Active Hour''s Dump'!$D$3:$AH$337,
MATCH($C38,'Active Hour''s Dump'!$A$3:$A$337,0),
MATCH(AQ$2,'Active Hour''s Dump'!$D$2:$AH$2,0)
))),"")</f>
        <v>6.4166666666666696</v>
      </c>
      <c r="AR38" s="13">
        <f>_xlfn.IFNA(IF(AR$3="Productivity",
INDEX('Productivity Dump'!$E$4:$AJ$500,
MATCH($A38,'Productivity Dump'!$A$4:$A$500,0),
MATCH(AR$2,'Productivity Dump'!$E$3:$AJ$3,0)
),
IF(AR$3="Attendance",
INDEX('Attendance Dump'!$E$2:$AI$400,
MATCH($A38,'Attendance Dump'!$B$2:$B$400,0),
MATCH(AR$2,'Attendance Dump'!$E$1:$AI$1,0)
),
INDEX('Active Hour''s Dump'!$D$3:$AH$337,
MATCH($C38,'Active Hour''s Dump'!$A$3:$A$337,0),
MATCH(AR$2,'Active Hour''s Dump'!$D$2:$AH$2,0)
))),"")</f>
        <v>1746.6310000000003</v>
      </c>
      <c r="AS38" s="13" t="str">
        <f>_xlfn.IFNA(IF(AS$3="Productivity",
INDEX('Productivity Dump'!$E$4:$AJ$500,
MATCH($A38,'Productivity Dump'!$A$4:$A$500,0),
MATCH(AS$2,'Productivity Dump'!$E$3:$AJ$3,0)
),
IF(AS$3="Attendance",
INDEX('Attendance Dump'!$E$2:$AI$400,
MATCH($A38,'Attendance Dump'!$B$2:$B$400,0),
MATCH(AS$2,'Attendance Dump'!$E$1:$AI$1,0)
),
INDEX('Active Hour''s Dump'!$D$3:$AH$337,
MATCH($C38,'Active Hour''s Dump'!$A$3:$A$337,0),
MATCH(AS$2,'Active Hour''s Dump'!$D$2:$AH$2,0)
))),"")</f>
        <v>P</v>
      </c>
      <c r="AT38" s="54">
        <f>_xlfn.IFNA(IF(AT$3="Productivity",
INDEX('Productivity Dump'!$E$4:$AJ$500,
MATCH($A38,'Productivity Dump'!$A$4:$A$500,0),
MATCH(AT$2,'Productivity Dump'!$E$3:$AJ$3,0)
),
IF(AT$3="Attendance",
INDEX('Attendance Dump'!$E$2:$AI$400,
MATCH($A38,'Attendance Dump'!$B$2:$B$400,0),
MATCH(AT$2,'Attendance Dump'!$E$1:$AI$1,0)
),
INDEX('Active Hour''s Dump'!$D$3:$AH$337,
MATCH($C38,'Active Hour''s Dump'!$A$3:$A$337,0),
MATCH(AT$2,'Active Hour''s Dump'!$D$2:$AH$2,0)
))),"")</f>
        <v>9.5833333333333304</v>
      </c>
      <c r="AU38" s="13">
        <f>_xlfn.IFNA(IF(AU$3="Productivity",
INDEX('Productivity Dump'!$E$4:$AJ$500,
MATCH($A38,'Productivity Dump'!$A$4:$A$500,0),
MATCH(AU$2,'Productivity Dump'!$E$3:$AJ$3,0)
),
IF(AU$3="Attendance",
INDEX('Attendance Dump'!$E$2:$AI$400,
MATCH($A38,'Attendance Dump'!$B$2:$B$400,0),
MATCH(AU$2,'Attendance Dump'!$E$1:$AI$1,0)
),
INDEX('Active Hour''s Dump'!$D$3:$AH$337,
MATCH($C38,'Active Hour''s Dump'!$A$3:$A$337,0),
MATCH(AU$2,'Active Hour''s Dump'!$D$2:$AH$2,0)
))),"")</f>
        <v>1505.7699999999993</v>
      </c>
      <c r="AV38" s="13" t="str">
        <f>_xlfn.IFNA(IF(AV$3="Productivity",
INDEX('Productivity Dump'!$E$4:$AJ$500,
MATCH($A38,'Productivity Dump'!$A$4:$A$500,0),
MATCH(AV$2,'Productivity Dump'!$E$3:$AJ$3,0)
),
IF(AV$3="Attendance",
INDEX('Attendance Dump'!$E$2:$AI$400,
MATCH($A38,'Attendance Dump'!$B$2:$B$400,0),
MATCH(AV$2,'Attendance Dump'!$E$1:$AI$1,0)
),
INDEX('Active Hour''s Dump'!$D$3:$AH$337,
MATCH($C38,'Active Hour''s Dump'!$A$3:$A$337,0),
MATCH(AV$2,'Active Hour''s Dump'!$D$2:$AH$2,0)
))),"")</f>
        <v>P</v>
      </c>
      <c r="AW38" s="54">
        <f>_xlfn.IFNA(IF(AW$3="Productivity",
INDEX('Productivity Dump'!$E$4:$AJ$500,
MATCH($A38,'Productivity Dump'!$A$4:$A$500,0),
MATCH(AW$2,'Productivity Dump'!$E$3:$AJ$3,0)
),
IF(AW$3="Attendance",
INDEX('Attendance Dump'!$E$2:$AI$400,
MATCH($A38,'Attendance Dump'!$B$2:$B$400,0),
MATCH(AW$2,'Attendance Dump'!$E$1:$AI$1,0)
),
INDEX('Active Hour''s Dump'!$D$3:$AH$337,
MATCH($C38,'Active Hour''s Dump'!$A$3:$A$337,0),
MATCH(AW$2,'Active Hour''s Dump'!$D$2:$AH$2,0)
))),"")</f>
        <v>8.5</v>
      </c>
      <c r="AX38" s="13">
        <f>_xlfn.IFNA(IF(AX$3="Productivity",
INDEX('Productivity Dump'!$E$4:$AJ$500,
MATCH($A38,'Productivity Dump'!$A$4:$A$500,0),
MATCH(AX$2,'Productivity Dump'!$E$3:$AJ$3,0)
),
IF(AX$3="Attendance",
INDEX('Attendance Dump'!$E$2:$AI$400,
MATCH($A38,'Attendance Dump'!$B$2:$B$400,0),
MATCH(AX$2,'Attendance Dump'!$E$1:$AI$1,0)
),
INDEX('Active Hour''s Dump'!$D$3:$AH$337,
MATCH($C38,'Active Hour''s Dump'!$A$3:$A$337,0),
MATCH(AX$2,'Active Hour''s Dump'!$D$2:$AH$2,0)
))),"")</f>
        <v>1813.3619999999999</v>
      </c>
      <c r="AY38" s="13" t="str">
        <f>_xlfn.IFNA(IF(AY$3="Productivity",
INDEX('Productivity Dump'!$E$4:$AJ$500,
MATCH($A38,'Productivity Dump'!$A$4:$A$500,0),
MATCH(AY$2,'Productivity Dump'!$E$3:$AJ$3,0)
),
IF(AY$3="Attendance",
INDEX('Attendance Dump'!$E$2:$AI$400,
MATCH($A38,'Attendance Dump'!$B$2:$B$400,0),
MATCH(AY$2,'Attendance Dump'!$E$1:$AI$1,0)
),
INDEX('Active Hour''s Dump'!$D$3:$AH$337,
MATCH($C38,'Active Hour''s Dump'!$A$3:$A$337,0),
MATCH(AY$2,'Active Hour''s Dump'!$D$2:$AH$2,0)
))),"")</f>
        <v>P</v>
      </c>
      <c r="AZ38" s="54">
        <f>_xlfn.IFNA(IF(AZ$3="Productivity",
INDEX('Productivity Dump'!$E$4:$AJ$500,
MATCH($A38,'Productivity Dump'!$A$4:$A$500,0),
MATCH(AZ$2,'Productivity Dump'!$E$3:$AJ$3,0)
),
IF(AZ$3="Attendance",
INDEX('Attendance Dump'!$E$2:$AI$400,
MATCH($A38,'Attendance Dump'!$B$2:$B$400,0),
MATCH(AZ$2,'Attendance Dump'!$E$1:$AI$1,0)
),
INDEX('Active Hour''s Dump'!$D$3:$AH$337,
MATCH($C38,'Active Hour''s Dump'!$A$3:$A$337,0),
MATCH(AZ$2,'Active Hour''s Dump'!$D$2:$AH$2,0)
))),"")</f>
        <v>9.6666666666666696</v>
      </c>
      <c r="BA38" s="13">
        <f>_xlfn.IFNA(IF(BA$3="Productivity",
INDEX('Productivity Dump'!$E$4:$AJ$500,
MATCH($A38,'Productivity Dump'!$A$4:$A$500,0),
MATCH(BA$2,'Productivity Dump'!$E$3:$AJ$3,0)
),
IF(BA$3="Attendance",
INDEX('Attendance Dump'!$E$2:$AI$400,
MATCH($A38,'Attendance Dump'!$B$2:$B$400,0),
MATCH(BA$2,'Attendance Dump'!$E$1:$AI$1,0)
),
INDEX('Active Hour''s Dump'!$D$3:$AH$337,
MATCH($C38,'Active Hour''s Dump'!$A$3:$A$337,0),
MATCH(BA$2,'Active Hour''s Dump'!$D$2:$AH$2,0)
))),"")</f>
        <v>1814.8550000000002</v>
      </c>
      <c r="BB38" s="13" t="str">
        <f>_xlfn.IFNA(IF(BB$3="Productivity",
INDEX('Productivity Dump'!$E$4:$AJ$500,
MATCH($A38,'Productivity Dump'!$A$4:$A$500,0),
MATCH(BB$2,'Productivity Dump'!$E$3:$AJ$3,0)
),
IF(BB$3="Attendance",
INDEX('Attendance Dump'!$E$2:$AI$400,
MATCH($A38,'Attendance Dump'!$B$2:$B$400,0),
MATCH(BB$2,'Attendance Dump'!$E$1:$AI$1,0)
),
INDEX('Active Hour''s Dump'!$D$3:$AH$337,
MATCH($C38,'Active Hour''s Dump'!$A$3:$A$337,0),
MATCH(BB$2,'Active Hour''s Dump'!$D$2:$AH$2,0)
))),"")</f>
        <v>P</v>
      </c>
      <c r="BC38" s="54">
        <f>_xlfn.IFNA(IF(BC$3="Productivity",
INDEX('Productivity Dump'!$E$4:$AJ$500,
MATCH($A38,'Productivity Dump'!$A$4:$A$500,0),
MATCH(BC$2,'Productivity Dump'!$E$3:$AJ$3,0)
),
IF(BC$3="Attendance",
INDEX('Attendance Dump'!$E$2:$AI$400,
MATCH($A38,'Attendance Dump'!$B$2:$B$400,0),
MATCH(BC$2,'Attendance Dump'!$E$1:$AI$1,0)
),
INDEX('Active Hour''s Dump'!$D$3:$AH$337,
MATCH($C38,'Active Hour''s Dump'!$A$3:$A$337,0),
MATCH(BC$2,'Active Hour''s Dump'!$D$2:$AH$2,0)
))),"")</f>
        <v>9</v>
      </c>
      <c r="BD38" s="13">
        <f>_xlfn.IFNA(IF(BD$3="Productivity",
INDEX('Productivity Dump'!$E$4:$AJ$500,
MATCH($A38,'Productivity Dump'!$A$4:$A$500,0),
MATCH(BD$2,'Productivity Dump'!$E$3:$AJ$3,0)
),
IF(BD$3="Attendance",
INDEX('Attendance Dump'!$E$2:$AI$400,
MATCH($A38,'Attendance Dump'!$B$2:$B$400,0),
MATCH(BD$2,'Attendance Dump'!$E$1:$AI$1,0)
),
INDEX('Active Hour''s Dump'!$D$3:$AH$337,
MATCH($C38,'Active Hour''s Dump'!$A$3:$A$337,0),
MATCH(BD$2,'Active Hour''s Dump'!$D$2:$AH$2,0)
))),"")</f>
        <v>1337.1670000000004</v>
      </c>
      <c r="BE38" s="13" t="str">
        <f>_xlfn.IFNA(IF(BE$3="Productivity",
INDEX('Productivity Dump'!$E$4:$AJ$500,
MATCH($A38,'Productivity Dump'!$A$4:$A$500,0),
MATCH(BE$2,'Productivity Dump'!$E$3:$AJ$3,0)
),
IF(BE$3="Attendance",
INDEX('Attendance Dump'!$E$2:$AI$400,
MATCH($A38,'Attendance Dump'!$B$2:$B$400,0),
MATCH(BE$2,'Attendance Dump'!$E$1:$AI$1,0)
),
INDEX('Active Hour''s Dump'!$D$3:$AH$337,
MATCH($C38,'Active Hour''s Dump'!$A$3:$A$337,0),
MATCH(BE$2,'Active Hour''s Dump'!$D$2:$AH$2,0)
))),"")</f>
        <v>P</v>
      </c>
      <c r="BF38" s="54">
        <f>_xlfn.IFNA(IF(BF$3="Productivity",
INDEX('Productivity Dump'!$E$4:$AJ$500,
MATCH($A38,'Productivity Dump'!$A$4:$A$500,0),
MATCH(BF$2,'Productivity Dump'!$E$3:$AJ$3,0)
),
IF(BF$3="Attendance",
INDEX('Attendance Dump'!$E$2:$AI$400,
MATCH($A38,'Attendance Dump'!$B$2:$B$400,0),
MATCH(BF$2,'Attendance Dump'!$E$1:$AI$1,0)
),
INDEX('Active Hour''s Dump'!$D$3:$AH$337,
MATCH($C38,'Active Hour''s Dump'!$A$3:$A$337,0),
MATCH(BF$2,'Active Hour''s Dump'!$D$2:$AH$2,0)
))),"")</f>
        <v>8.5</v>
      </c>
      <c r="BG38" s="13">
        <f>_xlfn.IFNA(IF(BG$3="Productivity",
INDEX('Productivity Dump'!$E$4:$AJ$500,
MATCH($A38,'Productivity Dump'!$A$4:$A$500,0),
MATCH(BG$2,'Productivity Dump'!$E$3:$AJ$3,0)
),
IF(BG$3="Attendance",
INDEX('Attendance Dump'!$E$2:$AI$400,
MATCH($A38,'Attendance Dump'!$B$2:$B$400,0),
MATCH(BG$2,'Attendance Dump'!$E$1:$AI$1,0)
),
INDEX('Active Hour''s Dump'!$D$3:$AH$337,
MATCH($C38,'Active Hour''s Dump'!$A$3:$A$337,0),
MATCH(BG$2,'Active Hour''s Dump'!$D$2:$AH$2,0)
))),"")</f>
        <v>468.952</v>
      </c>
      <c r="BH38" s="13" t="str">
        <f>_xlfn.IFNA(IF(BH$3="Productivity",
INDEX('Productivity Dump'!$E$4:$AJ$500,
MATCH($A38,'Productivity Dump'!$A$4:$A$500,0),
MATCH(BH$2,'Productivity Dump'!$E$3:$AJ$3,0)
),
IF(BH$3="Attendance",
INDEX('Attendance Dump'!$E$2:$AI$400,
MATCH($A38,'Attendance Dump'!$B$2:$B$400,0),
MATCH(BH$2,'Attendance Dump'!$E$1:$AI$1,0)
),
INDEX('Active Hour''s Dump'!$D$3:$AH$337,
MATCH($C38,'Active Hour''s Dump'!$A$3:$A$337,0),
MATCH(BH$2,'Active Hour''s Dump'!$D$2:$AH$2,0)
))),"")</f>
        <v>WO</v>
      </c>
      <c r="BI38" s="54">
        <f>_xlfn.IFNA(IF(BI$3="Productivity",
INDEX('Productivity Dump'!$E$4:$AJ$500,
MATCH($A38,'Productivity Dump'!$A$4:$A$500,0),
MATCH(BI$2,'Productivity Dump'!$E$3:$AJ$3,0)
),
IF(BI$3="Attendance",
INDEX('Attendance Dump'!$E$2:$AI$400,
MATCH($A38,'Attendance Dump'!$B$2:$B$400,0),
MATCH(BI$2,'Attendance Dump'!$E$1:$AI$1,0)
),
INDEX('Active Hour''s Dump'!$D$3:$AH$337,
MATCH($C38,'Active Hour''s Dump'!$A$3:$A$337,0),
MATCH(BI$2,'Active Hour''s Dump'!$D$2:$AH$2,0)
))),"")</f>
        <v>3.0833333333333299</v>
      </c>
      <c r="BJ38" s="13">
        <f>_xlfn.IFNA(IF(BJ$3="Productivity",
INDEX('Productivity Dump'!$E$4:$AJ$500,
MATCH($A38,'Productivity Dump'!$A$4:$A$500,0),
MATCH(BJ$2,'Productivity Dump'!$E$3:$AJ$3,0)
),
IF(BJ$3="Attendance",
INDEX('Attendance Dump'!$E$2:$AI$400,
MATCH($A38,'Attendance Dump'!$B$2:$B$400,0),
MATCH(BJ$2,'Attendance Dump'!$E$1:$AI$1,0)
),
INDEX('Active Hour''s Dump'!$D$3:$AH$337,
MATCH($C38,'Active Hour''s Dump'!$A$3:$A$337,0),
MATCH(BJ$2,'Active Hour''s Dump'!$D$2:$AH$2,0)
))),"")</f>
        <v>881.72200000000009</v>
      </c>
      <c r="BK38" s="13" t="str">
        <f>_xlfn.IFNA(IF(BK$3="Productivity",
INDEX('Productivity Dump'!$E$4:$AJ$500,
MATCH($A38,'Productivity Dump'!$A$4:$A$500,0),
MATCH(BK$2,'Productivity Dump'!$E$3:$AJ$3,0)
),
IF(BK$3="Attendance",
INDEX('Attendance Dump'!$E$2:$AI$400,
MATCH($A38,'Attendance Dump'!$B$2:$B$400,0),
MATCH(BK$2,'Attendance Dump'!$E$1:$AI$1,0)
),
INDEX('Active Hour''s Dump'!$D$3:$AH$337,
MATCH($C38,'Active Hour''s Dump'!$A$3:$A$337,0),
MATCH(BK$2,'Active Hour''s Dump'!$D$2:$AH$2,0)
))),"")</f>
        <v>P</v>
      </c>
      <c r="BL38" s="54">
        <f>_xlfn.IFNA(IF(BL$3="Productivity",
INDEX('Productivity Dump'!$E$4:$AJ$500,
MATCH($A38,'Productivity Dump'!$A$4:$A$500,0),
MATCH(BL$2,'Productivity Dump'!$E$3:$AJ$3,0)
),
IF(BL$3="Attendance",
INDEX('Attendance Dump'!$E$2:$AI$400,
MATCH($A38,'Attendance Dump'!$B$2:$B$400,0),
MATCH(BL$2,'Attendance Dump'!$E$1:$AI$1,0)
),
INDEX('Active Hour''s Dump'!$D$3:$AH$337,
MATCH($C38,'Active Hour''s Dump'!$A$3:$A$337,0),
MATCH(BL$2,'Active Hour''s Dump'!$D$2:$AH$2,0)
))),"")</f>
        <v>7.75</v>
      </c>
      <c r="BM38" s="13">
        <f>_xlfn.IFNA(IF(BM$3="Productivity",
INDEX('Productivity Dump'!$E$4:$AJ$500,
MATCH($A38,'Productivity Dump'!$A$4:$A$500,0),
MATCH(BM$2,'Productivity Dump'!$E$3:$AJ$3,0)
),
IF(BM$3="Attendance",
INDEX('Attendance Dump'!$E$2:$AI$400,
MATCH($A38,'Attendance Dump'!$B$2:$B$400,0),
MATCH(BM$2,'Attendance Dump'!$E$1:$AI$1,0)
),
INDEX('Active Hour''s Dump'!$D$3:$AH$337,
MATCH($C38,'Active Hour''s Dump'!$A$3:$A$337,0),
MATCH(BM$2,'Active Hour''s Dump'!$D$2:$AH$2,0)
))),"")</f>
        <v>1739.1779999999999</v>
      </c>
      <c r="BN38" s="13" t="str">
        <f>_xlfn.IFNA(IF(BN$3="Productivity",
INDEX('Productivity Dump'!$E$4:$AJ$500,
MATCH($A38,'Productivity Dump'!$A$4:$A$500,0),
MATCH(BN$2,'Productivity Dump'!$E$3:$AJ$3,0)
),
IF(BN$3="Attendance",
INDEX('Attendance Dump'!$E$2:$AI$400,
MATCH($A38,'Attendance Dump'!$B$2:$B$400,0),
MATCH(BN$2,'Attendance Dump'!$E$1:$AI$1,0)
),
INDEX('Active Hour''s Dump'!$D$3:$AH$337,
MATCH($C38,'Active Hour''s Dump'!$A$3:$A$337,0),
MATCH(BN$2,'Active Hour''s Dump'!$D$2:$AH$2,0)
))),"")</f>
        <v>P</v>
      </c>
      <c r="BO38" s="54">
        <f>_xlfn.IFNA(IF(BO$3="Productivity",
INDEX('Productivity Dump'!$E$4:$AJ$500,
MATCH($A38,'Productivity Dump'!$A$4:$A$500,0),
MATCH(BO$2,'Productivity Dump'!$E$3:$AJ$3,0)
),
IF(BO$3="Attendance",
INDEX('Attendance Dump'!$E$2:$AI$400,
MATCH($A38,'Attendance Dump'!$B$2:$B$400,0),
MATCH(BO$2,'Attendance Dump'!$E$1:$AI$1,0)
),
INDEX('Active Hour''s Dump'!$D$3:$AH$337,
MATCH($C38,'Active Hour''s Dump'!$A$3:$A$337,0),
MATCH(BO$2,'Active Hour''s Dump'!$D$2:$AH$2,0)
))),"")</f>
        <v>8.8333333333333304</v>
      </c>
      <c r="BP38" s="13">
        <f>_xlfn.IFNA(IF(BP$3="Productivity",
INDEX('Productivity Dump'!$E$4:$AJ$500,
MATCH($A38,'Productivity Dump'!$A$4:$A$500,0),
MATCH(BP$2,'Productivity Dump'!$E$3:$AJ$3,0)
),
IF(BP$3="Attendance",
INDEX('Attendance Dump'!$E$2:$AI$400,
MATCH($A38,'Attendance Dump'!$B$2:$B$400,0),
MATCH(BP$2,'Attendance Dump'!$E$1:$AI$1,0)
),
INDEX('Active Hour''s Dump'!$D$3:$AH$337,
MATCH($C38,'Active Hour''s Dump'!$A$3:$A$337,0),
MATCH(BP$2,'Active Hour''s Dump'!$D$2:$AH$2,0)
))),"")</f>
        <v>1865.4550000000002</v>
      </c>
      <c r="BQ38" s="13" t="str">
        <f>_xlfn.IFNA(IF(BQ$3="Productivity",
INDEX('Productivity Dump'!$E$4:$AJ$500,
MATCH($A38,'Productivity Dump'!$A$4:$A$500,0),
MATCH(BQ$2,'Productivity Dump'!$E$3:$AJ$3,0)
),
IF(BQ$3="Attendance",
INDEX('Attendance Dump'!$E$2:$AI$400,
MATCH($A38,'Attendance Dump'!$B$2:$B$400,0),
MATCH(BQ$2,'Attendance Dump'!$E$1:$AI$1,0)
),
INDEX('Active Hour''s Dump'!$D$3:$AH$337,
MATCH($C38,'Active Hour''s Dump'!$A$3:$A$337,0),
MATCH(BQ$2,'Active Hour''s Dump'!$D$2:$AH$2,0)
))),"")</f>
        <v>P</v>
      </c>
      <c r="BR38" s="54">
        <f>_xlfn.IFNA(IF(BR$3="Productivity",
INDEX('Productivity Dump'!$E$4:$AJ$500,
MATCH($A38,'Productivity Dump'!$A$4:$A$500,0),
MATCH(BR$2,'Productivity Dump'!$E$3:$AJ$3,0)
),
IF(BR$3="Attendance",
INDEX('Attendance Dump'!$E$2:$AI$400,
MATCH($A38,'Attendance Dump'!$B$2:$B$400,0),
MATCH(BR$2,'Attendance Dump'!$E$1:$AI$1,0)
),
INDEX('Active Hour''s Dump'!$D$3:$AH$337,
MATCH($C38,'Active Hour''s Dump'!$A$3:$A$337,0),
MATCH(BR$2,'Active Hour''s Dump'!$D$2:$AH$2,0)
))),"")</f>
        <v>9.75</v>
      </c>
      <c r="BS38" s="13">
        <f>_xlfn.IFNA(IF(BS$3="Productivity",
INDEX('Productivity Dump'!$E$4:$AJ$500,
MATCH($A38,'Productivity Dump'!$A$4:$A$500,0),
MATCH(BS$2,'Productivity Dump'!$E$3:$AJ$3,0)
),
IF(BS$3="Attendance",
INDEX('Attendance Dump'!$E$2:$AI$400,
MATCH($A38,'Attendance Dump'!$B$2:$B$400,0),
MATCH(BS$2,'Attendance Dump'!$E$1:$AI$1,0)
),
INDEX('Active Hour''s Dump'!$D$3:$AH$337,
MATCH($C38,'Active Hour''s Dump'!$A$3:$A$337,0),
MATCH(BS$2,'Active Hour''s Dump'!$D$2:$AH$2,0)
))),"")</f>
        <v>1590.6849999999995</v>
      </c>
      <c r="BT38" s="13" t="str">
        <f>_xlfn.IFNA(IF(BT$3="Productivity",
INDEX('Productivity Dump'!$E$4:$AJ$500,
MATCH($A38,'Productivity Dump'!$A$4:$A$500,0),
MATCH(BT$2,'Productivity Dump'!$E$3:$AJ$3,0)
),
IF(BT$3="Attendance",
INDEX('Attendance Dump'!$E$2:$AI$400,
MATCH($A38,'Attendance Dump'!$B$2:$B$400,0),
MATCH(BT$2,'Attendance Dump'!$E$1:$AI$1,0)
),
INDEX('Active Hour''s Dump'!$D$3:$AH$337,
MATCH($C38,'Active Hour''s Dump'!$A$3:$A$337,0),
MATCH(BT$2,'Active Hour''s Dump'!$D$2:$AH$2,0)
))),"")</f>
        <v>H(P)</v>
      </c>
      <c r="BU38" s="54">
        <f>_xlfn.IFNA(IF(BU$3="Productivity",
INDEX('Productivity Dump'!$E$4:$AJ$500,
MATCH($A38,'Productivity Dump'!$A$4:$A$500,0),
MATCH(BU$2,'Productivity Dump'!$E$3:$AJ$3,0)
),
IF(BU$3="Attendance",
INDEX('Attendance Dump'!$E$2:$AI$400,
MATCH($A38,'Attendance Dump'!$B$2:$B$400,0),
MATCH(BU$2,'Attendance Dump'!$E$1:$AI$1,0)
),
INDEX('Active Hour''s Dump'!$D$3:$AH$337,
MATCH($C38,'Active Hour''s Dump'!$A$3:$A$337,0),
MATCH(BU$2,'Active Hour''s Dump'!$D$2:$AH$2,0)
))),"")</f>
        <v>9.0833333333333304</v>
      </c>
      <c r="BV38" s="13">
        <f>_xlfn.IFNA(IF(BV$3="Productivity",
INDEX('Productivity Dump'!$E$4:$AJ$500,
MATCH($A38,'Productivity Dump'!$A$4:$A$500,0),
MATCH(BV$2,'Productivity Dump'!$E$3:$AJ$3,0)
),
IF(BV$3="Attendance",
INDEX('Attendance Dump'!$E$2:$AI$400,
MATCH($A38,'Attendance Dump'!$B$2:$B$400,0),
MATCH(BV$2,'Attendance Dump'!$E$1:$AI$1,0)
),
INDEX('Active Hour''s Dump'!$D$3:$AH$337,
MATCH($C38,'Active Hour''s Dump'!$A$3:$A$337,0),
MATCH(BV$2,'Active Hour''s Dump'!$D$2:$AH$2,0)
))),"")</f>
        <v>1512.0140000000004</v>
      </c>
      <c r="BW38" s="13" t="str">
        <f>_xlfn.IFNA(IF(BW$3="Productivity",
INDEX('Productivity Dump'!$E$4:$AJ$500,
MATCH($A38,'Productivity Dump'!$A$4:$A$500,0),
MATCH(BW$2,'Productivity Dump'!$E$3:$AJ$3,0)
),
IF(BW$3="Attendance",
INDEX('Attendance Dump'!$E$2:$AI$400,
MATCH($A38,'Attendance Dump'!$B$2:$B$400,0),
MATCH(BW$2,'Attendance Dump'!$E$1:$AI$1,0)
),
INDEX('Active Hour''s Dump'!$D$3:$AH$337,
MATCH($C38,'Active Hour''s Dump'!$A$3:$A$337,0),
MATCH(BW$2,'Active Hour''s Dump'!$D$2:$AH$2,0)
))),"")</f>
        <v>P</v>
      </c>
      <c r="BX38" s="54">
        <f>_xlfn.IFNA(IF(BX$3="Productivity",
INDEX('Productivity Dump'!$E$4:$AJ$500,
MATCH($A38,'Productivity Dump'!$A$4:$A$500,0),
MATCH(BX$2,'Productivity Dump'!$E$3:$AJ$3,0)
),
IF(BX$3="Attendance",
INDEX('Attendance Dump'!$E$2:$AI$400,
MATCH($A38,'Attendance Dump'!$B$2:$B$400,0),
MATCH(BX$2,'Attendance Dump'!$E$1:$AI$1,0)
),
INDEX('Active Hour''s Dump'!$D$3:$AH$337,
MATCH($C38,'Active Hour''s Dump'!$A$3:$A$337,0),
MATCH(BX$2,'Active Hour''s Dump'!$D$2:$AH$2,0)
))),"")</f>
        <v>7.6666666666666696</v>
      </c>
      <c r="BY38" s="13">
        <f>_xlfn.IFNA(IF(BY$3="Productivity",
INDEX('Productivity Dump'!$E$4:$AJ$500,
MATCH($A38,'Productivity Dump'!$A$4:$A$500,0),
MATCH(BY$2,'Productivity Dump'!$E$3:$AJ$3,0)
),
IF(BY$3="Attendance",
INDEX('Attendance Dump'!$E$2:$AI$400,
MATCH($A38,'Attendance Dump'!$B$2:$B$400,0),
MATCH(BY$2,'Attendance Dump'!$E$1:$AI$1,0)
),
INDEX('Active Hour''s Dump'!$D$3:$AH$337,
MATCH($C38,'Active Hour''s Dump'!$A$3:$A$337,0),
MATCH(BY$2,'Active Hour''s Dump'!$D$2:$AH$2,0)
))),"")</f>
        <v>176.339</v>
      </c>
      <c r="BZ38" s="13" t="str">
        <f>_xlfn.IFNA(IF(BZ$3="Productivity",
INDEX('Productivity Dump'!$E$4:$AJ$500,
MATCH($A38,'Productivity Dump'!$A$4:$A$500,0),
MATCH(BZ$2,'Productivity Dump'!$E$3:$AJ$3,0)
),
IF(BZ$3="Attendance",
INDEX('Attendance Dump'!$E$2:$AI$400,
MATCH($A38,'Attendance Dump'!$B$2:$B$400,0),
MATCH(BZ$2,'Attendance Dump'!$E$1:$AI$1,0)
),
INDEX('Active Hour''s Dump'!$D$3:$AH$337,
MATCH($C38,'Active Hour''s Dump'!$A$3:$A$337,0),
MATCH(BZ$2,'Active Hour''s Dump'!$D$2:$AH$2,0)
))),"")</f>
        <v>PL</v>
      </c>
      <c r="CA38" s="54">
        <f>_xlfn.IFNA(IF(CA$3="Productivity",
INDEX('Productivity Dump'!$E$4:$AJ$500,
MATCH($A38,'Productivity Dump'!$A$4:$A$500,0),
MATCH(CA$2,'Productivity Dump'!$E$3:$AJ$3,0)
),
IF(CA$3="Attendance",
INDEX('Attendance Dump'!$E$2:$AI$400,
MATCH($A38,'Attendance Dump'!$B$2:$B$400,0),
MATCH(CA$2,'Attendance Dump'!$E$1:$AI$1,0)
),
INDEX('Active Hour''s Dump'!$D$3:$AH$337,
MATCH($C38,'Active Hour''s Dump'!$A$3:$A$337,0),
MATCH(CA$2,'Active Hour''s Dump'!$D$2:$AH$2,0)
))),"")</f>
        <v>1.1666666666666701</v>
      </c>
      <c r="CB38" s="13">
        <f>_xlfn.IFNA(IF(CB$3="Productivity",
INDEX('Productivity Dump'!$E$4:$AJ$500,
MATCH($A38,'Productivity Dump'!$A$4:$A$500,0),
MATCH(CB$2,'Productivity Dump'!$E$3:$AJ$3,0)
),
IF(CB$3="Attendance",
INDEX('Attendance Dump'!$E$2:$AI$400,
MATCH($A38,'Attendance Dump'!$B$2:$B$400,0),
MATCH(CB$2,'Attendance Dump'!$E$1:$AI$1,0)
),
INDEX('Active Hour''s Dump'!$D$3:$AH$337,
MATCH($C38,'Active Hour''s Dump'!$A$3:$A$337,0),
MATCH(CB$2,'Active Hour''s Dump'!$D$2:$AH$2,0)
))),"")</f>
        <v>559.65899999999999</v>
      </c>
      <c r="CC38" s="13" t="str">
        <f>_xlfn.IFNA(IF(CC$3="Productivity",
INDEX('Productivity Dump'!$E$4:$AJ$500,
MATCH($A38,'Productivity Dump'!$A$4:$A$500,0),
MATCH(CC$2,'Productivity Dump'!$E$3:$AJ$3,0)
),
IF(CC$3="Attendance",
INDEX('Attendance Dump'!$E$2:$AI$400,
MATCH($A38,'Attendance Dump'!$B$2:$B$400,0),
MATCH(CC$2,'Attendance Dump'!$E$1:$AI$1,0)
),
INDEX('Active Hour''s Dump'!$D$3:$AH$337,
MATCH($C38,'Active Hour''s Dump'!$A$3:$A$337,0),
MATCH(CC$2,'Active Hour''s Dump'!$D$2:$AH$2,0)
))),"")</f>
        <v>WO</v>
      </c>
      <c r="CD38" s="54">
        <f>_xlfn.IFNA(IF(CD$3="Productivity",
INDEX('Productivity Dump'!$E$4:$AJ$500,
MATCH($A38,'Productivity Dump'!$A$4:$A$500,0),
MATCH(CD$2,'Productivity Dump'!$E$3:$AJ$3,0)
),
IF(CD$3="Attendance",
INDEX('Attendance Dump'!$E$2:$AI$400,
MATCH($A38,'Attendance Dump'!$B$2:$B$400,0),
MATCH(CD$2,'Attendance Dump'!$E$1:$AI$1,0)
),
INDEX('Active Hour''s Dump'!$D$3:$AH$337,
MATCH($C38,'Active Hour''s Dump'!$A$3:$A$337,0),
MATCH(CD$2,'Active Hour''s Dump'!$D$2:$AH$2,0)
))),"")</f>
        <v>3.5833333333333299</v>
      </c>
      <c r="CE38" s="13">
        <f>_xlfn.IFNA(IF(CE$3="Productivity",
INDEX('Productivity Dump'!$E$4:$AJ$500,
MATCH($A38,'Productivity Dump'!$A$4:$A$500,0),
MATCH(CE$2,'Productivity Dump'!$E$3:$AJ$3,0)
),
IF(CE$3="Attendance",
INDEX('Attendance Dump'!$E$2:$AI$400,
MATCH($A38,'Attendance Dump'!$B$2:$B$400,0),
MATCH(CE$2,'Attendance Dump'!$E$1:$AI$1,0)
),
INDEX('Active Hour''s Dump'!$D$3:$AH$337,
MATCH($C38,'Active Hour''s Dump'!$A$3:$A$337,0),
MATCH(CE$2,'Active Hour''s Dump'!$D$2:$AH$2,0)
))),"")</f>
        <v>1012.409</v>
      </c>
      <c r="CF38" s="13" t="str">
        <f>_xlfn.IFNA(IF(CF$3="Productivity",
INDEX('Productivity Dump'!$E$4:$AJ$500,
MATCH($A38,'Productivity Dump'!$A$4:$A$500,0),
MATCH(CF$2,'Productivity Dump'!$E$3:$AJ$3,0)
),
IF(CF$3="Attendance",
INDEX('Attendance Dump'!$E$2:$AI$400,
MATCH($A38,'Attendance Dump'!$B$2:$B$400,0),
MATCH(CF$2,'Attendance Dump'!$E$1:$AI$1,0)
),
INDEX('Active Hour''s Dump'!$D$3:$AH$337,
MATCH($C38,'Active Hour''s Dump'!$A$3:$A$337,0),
MATCH(CF$2,'Active Hour''s Dump'!$D$2:$AH$2,0)
))),"")</f>
        <v>P</v>
      </c>
      <c r="CG38" s="54">
        <f>_xlfn.IFNA(IF(CG$3="Productivity",
INDEX('Productivity Dump'!$E$4:$AJ$500,
MATCH($A38,'Productivity Dump'!$A$4:$A$500,0),
MATCH(CG$2,'Productivity Dump'!$E$3:$AJ$3,0)
),
IF(CG$3="Attendance",
INDEX('Attendance Dump'!$E$2:$AI$400,
MATCH($A38,'Attendance Dump'!$B$2:$B$400,0),
MATCH(CG$2,'Attendance Dump'!$E$1:$AI$1,0)
),
INDEX('Active Hour''s Dump'!$D$3:$AH$337,
MATCH($C38,'Active Hour''s Dump'!$A$3:$A$337,0),
MATCH(CG$2,'Active Hour''s Dump'!$D$2:$AH$2,0)
))),"")</f>
        <v>6.8333333333333304</v>
      </c>
      <c r="CH38" s="13">
        <f>_xlfn.IFNA(IF(CH$3="Productivity",
INDEX('Productivity Dump'!$E$4:$AJ$500,
MATCH($A38,'Productivity Dump'!$A$4:$A$500,0),
MATCH(CH$2,'Productivity Dump'!$E$3:$AJ$3,0)
),
IF(CH$3="Attendance",
INDEX('Attendance Dump'!$E$2:$AI$400,
MATCH($A38,'Attendance Dump'!$B$2:$B$400,0),
MATCH(CH$2,'Attendance Dump'!$E$1:$AI$1,0)
),
INDEX('Active Hour''s Dump'!$D$3:$AH$337,
MATCH($C38,'Active Hour''s Dump'!$A$3:$A$337,0),
MATCH(CH$2,'Active Hour''s Dump'!$D$2:$AH$2,0)
))),"")</f>
        <v>1460.2540000000006</v>
      </c>
      <c r="CI38" s="13" t="str">
        <f>_xlfn.IFNA(IF(CI$3="Productivity",
INDEX('Productivity Dump'!$E$4:$AJ$500,
MATCH($A38,'Productivity Dump'!$A$4:$A$500,0),
MATCH(CI$2,'Productivity Dump'!$E$3:$AJ$3,0)
),
IF(CI$3="Attendance",
INDEX('Attendance Dump'!$E$2:$AI$400,
MATCH($A38,'Attendance Dump'!$B$2:$B$400,0),
MATCH(CI$2,'Attendance Dump'!$E$1:$AI$1,0)
),
INDEX('Active Hour''s Dump'!$D$3:$AH$337,
MATCH($C38,'Active Hour''s Dump'!$A$3:$A$337,0),
MATCH(CI$2,'Active Hour''s Dump'!$D$2:$AH$2,0)
))),"")</f>
        <v>P</v>
      </c>
      <c r="CJ38" s="54">
        <f>_xlfn.IFNA(IF(CJ$3="Productivity",
INDEX('Productivity Dump'!$E$4:$AJ$500,
MATCH($A38,'Productivity Dump'!$A$4:$A$500,0),
MATCH(CJ$2,'Productivity Dump'!$E$3:$AJ$3,0)
),
IF(CJ$3="Attendance",
INDEX('Attendance Dump'!$E$2:$AI$400,
MATCH($A38,'Attendance Dump'!$B$2:$B$400,0),
MATCH(CJ$2,'Attendance Dump'!$E$1:$AI$1,0)
),
INDEX('Active Hour''s Dump'!$D$3:$AH$337,
MATCH($C38,'Active Hour''s Dump'!$A$3:$A$337,0),
MATCH(CJ$2,'Active Hour''s Dump'!$D$2:$AH$2,0)
))),"")</f>
        <v>8.4166666666666696</v>
      </c>
      <c r="CK38" s="13">
        <f>_xlfn.IFNA(IF(CK$3="Productivity",
INDEX('Productivity Dump'!$E$4:$AJ$500,
MATCH($A38,'Productivity Dump'!$A$4:$A$500,0),
MATCH(CK$2,'Productivity Dump'!$E$3:$AJ$3,0)
),
IF(CK$3="Attendance",
INDEX('Attendance Dump'!$E$2:$AI$400,
MATCH($A38,'Attendance Dump'!$B$2:$B$400,0),
MATCH(CK$2,'Attendance Dump'!$E$1:$AI$1,0)
),
INDEX('Active Hour''s Dump'!$D$3:$AH$337,
MATCH($C38,'Active Hour''s Dump'!$A$3:$A$337,0),
MATCH(CK$2,'Active Hour''s Dump'!$D$2:$AH$2,0)
))),"")</f>
        <v>1245.9469999999999</v>
      </c>
      <c r="CL38" s="13" t="str">
        <f>_xlfn.IFNA(IF(CL$3="Productivity",
INDEX('Productivity Dump'!$E$4:$AJ$500,
MATCH($A38,'Productivity Dump'!$A$4:$A$500,0),
MATCH(CL$2,'Productivity Dump'!$E$3:$AJ$3,0)
),
IF(CL$3="Attendance",
INDEX('Attendance Dump'!$E$2:$AI$400,
MATCH($A38,'Attendance Dump'!$B$2:$B$400,0),
MATCH(CL$2,'Attendance Dump'!$E$1:$AI$1,0)
),
INDEX('Active Hour''s Dump'!$D$3:$AH$337,
MATCH($C38,'Active Hour''s Dump'!$A$3:$A$337,0),
MATCH(CL$2,'Active Hour''s Dump'!$D$2:$AH$2,0)
))),"")</f>
        <v>P</v>
      </c>
      <c r="CM38" s="54">
        <f>_xlfn.IFNA(IF(CM$3="Productivity",
INDEX('Productivity Dump'!$E$4:$AJ$500,
MATCH($A38,'Productivity Dump'!$A$4:$A$500,0),
MATCH(CM$2,'Productivity Dump'!$E$3:$AJ$3,0)
),
IF(CM$3="Attendance",
INDEX('Attendance Dump'!$E$2:$AI$400,
MATCH($A38,'Attendance Dump'!$B$2:$B$400,0),
MATCH(CM$2,'Attendance Dump'!$E$1:$AI$1,0)
),
INDEX('Active Hour''s Dump'!$D$3:$AH$337,
MATCH($C38,'Active Hour''s Dump'!$A$3:$A$337,0),
MATCH(CM$2,'Active Hour''s Dump'!$D$2:$AH$2,0)
))),"")</f>
        <v>7.6666666666666696</v>
      </c>
      <c r="CN38" s="13">
        <f>_xlfn.IFNA(IF(CN$3="Productivity",
INDEX('Productivity Dump'!$E$4:$AJ$500,
MATCH($A38,'Productivity Dump'!$A$4:$A$500,0),
MATCH(CN$2,'Productivity Dump'!$E$3:$AJ$3,0)
),
IF(CN$3="Attendance",
INDEX('Attendance Dump'!$E$2:$AI$400,
MATCH($A38,'Attendance Dump'!$B$2:$B$400,0),
MATCH(CN$2,'Attendance Dump'!$E$1:$AI$1,0)
),
INDEX('Active Hour''s Dump'!$D$3:$AH$337,
MATCH($C38,'Active Hour''s Dump'!$A$3:$A$337,0),
MATCH(CN$2,'Active Hour''s Dump'!$D$2:$AH$2,0)
))),"")</f>
        <v>0</v>
      </c>
      <c r="CO38" s="13">
        <f>_xlfn.IFNA(IF(CO$3="Productivity",
INDEX('Productivity Dump'!$E$4:$AJ$500,
MATCH($A38,'Productivity Dump'!$A$4:$A$500,0),
MATCH(CO$2,'Productivity Dump'!$E$3:$AJ$3,0)
),
IF(CO$3="Attendance",
INDEX('Attendance Dump'!$E$2:$AI$400,
MATCH($A38,'Attendance Dump'!$B$2:$B$400,0),
MATCH(CO$2,'Attendance Dump'!$E$1:$AI$1,0)
),
INDEX('Active Hour''s Dump'!$D$3:$AH$337,
MATCH($C38,'Active Hour''s Dump'!$A$3:$A$337,0),
MATCH(CO$2,'Active Hour''s Dump'!$D$2:$AH$2,0)
))),"")</f>
        <v>0</v>
      </c>
      <c r="CP38" s="54">
        <f>_xlfn.IFNA(IF(CP$3="Productivity",
INDEX('Productivity Dump'!$E$4:$AJ$500,
MATCH($A38,'Productivity Dump'!$A$4:$A$500,0),
MATCH(CP$2,'Productivity Dump'!$E$3:$AJ$3,0)
),
IF(CP$3="Attendance",
INDEX('Attendance Dump'!$E$2:$AI$400,
MATCH($A38,'Attendance Dump'!$B$2:$B$400,0),
MATCH(CP$2,'Attendance Dump'!$E$1:$AI$1,0)
),
INDEX('Active Hour''s Dump'!$D$3:$AH$337,
MATCH($C38,'Active Hour''s Dump'!$A$3:$A$337,0),
MATCH(CP$2,'Active Hour''s Dump'!$D$2:$AH$2,0)
))),"")</f>
        <v>0</v>
      </c>
      <c r="CQ38" s="13">
        <f>_xlfn.IFNA(IF(CQ$3="Productivity",
INDEX('Productivity Dump'!$E$4:$AJ$500,
MATCH($A38,'Productivity Dump'!$A$4:$A$500,0),
MATCH(CQ$2,'Productivity Dump'!$E$3:$AJ$3,0)
),
IF(CQ$3="Attendance",
INDEX('Attendance Dump'!$E$2:$AI$400,
MATCH($A38,'Attendance Dump'!$B$2:$B$400,0),
MATCH(CQ$2,'Attendance Dump'!$E$1:$AI$1,0)
),
INDEX('Active Hour''s Dump'!$D$3:$AH$337,
MATCH($C38,'Active Hour''s Dump'!$A$3:$A$337,0),
MATCH(CQ$2,'Active Hour''s Dump'!$D$2:$AH$2,0)
))),"")</f>
        <v>0</v>
      </c>
      <c r="CR38" s="13">
        <f>_xlfn.IFNA(IF(CR$3="Productivity",
INDEX('Productivity Dump'!$E$4:$AJ$500,
MATCH($A38,'Productivity Dump'!$A$4:$A$500,0),
MATCH(CR$2,'Productivity Dump'!$E$3:$AJ$3,0)
),
IF(CR$3="Attendance",
INDEX('Attendance Dump'!$E$2:$AI$400,
MATCH($A38,'Attendance Dump'!$B$2:$B$400,0),
MATCH(CR$2,'Attendance Dump'!$E$1:$AI$1,0)
),
INDEX('Active Hour''s Dump'!$D$3:$AH$337,
MATCH($C38,'Active Hour''s Dump'!$A$3:$A$337,0),
MATCH(CR$2,'Active Hour''s Dump'!$D$2:$AH$2,0)
))),"")</f>
        <v>0</v>
      </c>
      <c r="CS38" s="54">
        <f>_xlfn.IFNA(IF(CS$3="Productivity",
INDEX('Productivity Dump'!$E$4:$AJ$500,
MATCH($A38,'Productivity Dump'!$A$4:$A$500,0),
MATCH(CS$2,'Productivity Dump'!$E$3:$AJ$3,0)
),
IF(CS$3="Attendance",
INDEX('Attendance Dump'!$E$2:$AI$400,
MATCH($A38,'Attendance Dump'!$B$2:$B$400,0),
MATCH(CS$2,'Attendance Dump'!$E$1:$AI$1,0)
),
INDEX('Active Hour''s Dump'!$D$3:$AH$337,
MATCH($C38,'Active Hour''s Dump'!$A$3:$A$337,0),
MATCH(CS$2,'Active Hour''s Dump'!$D$2:$AH$2,0)
))),"")</f>
        <v>0</v>
      </c>
      <c r="CT38" s="13">
        <f>_xlfn.IFNA(IF(CT$3="Productivity",
INDEX('Productivity Dump'!$E$4:$AJ$500,
MATCH($A38,'Productivity Dump'!$A$4:$A$500,0),
MATCH(CT$2,'Productivity Dump'!$E$3:$AJ$3,0)
),
IF(CT$3="Attendance",
INDEX('Attendance Dump'!$E$2:$AI$400,
MATCH($A38,'Attendance Dump'!$B$2:$B$400,0),
MATCH(CT$2,'Attendance Dump'!$E$1:$AI$1,0)
),
INDEX('Active Hour''s Dump'!$D$3:$AH$337,
MATCH($C38,'Active Hour''s Dump'!$A$3:$A$337,0),
MATCH(CT$2,'Active Hour''s Dump'!$D$2:$AH$2,0)
))),"")</f>
        <v>0</v>
      </c>
      <c r="CU38" s="13">
        <f>_xlfn.IFNA(IF(CU$3="Productivity",
INDEX('Productivity Dump'!$E$4:$AJ$500,
MATCH($A38,'Productivity Dump'!$A$4:$A$500,0),
MATCH(CU$2,'Productivity Dump'!$E$3:$AJ$3,0)
),
IF(CU$3="Attendance",
INDEX('Attendance Dump'!$E$2:$AI$400,
MATCH($A38,'Attendance Dump'!$B$2:$B$400,0),
MATCH(CU$2,'Attendance Dump'!$E$1:$AI$1,0)
),
INDEX('Active Hour''s Dump'!$D$3:$AH$337,
MATCH($C38,'Active Hour''s Dump'!$A$3:$A$337,0),
MATCH(CU$2,'Active Hour''s Dump'!$D$2:$AH$2,0)
))),"")</f>
        <v>0</v>
      </c>
      <c r="CV38" s="54">
        <f>_xlfn.IFNA(IF(CV$3="Productivity",
INDEX('Productivity Dump'!$E$4:$AJ$500,
MATCH($A38,'Productivity Dump'!$A$4:$A$500,0),
MATCH(CV$2,'Productivity Dump'!$E$3:$AJ$3,0)
),
IF(CV$3="Attendance",
INDEX('Attendance Dump'!$E$2:$AI$400,
MATCH($A38,'Attendance Dump'!$B$2:$B$400,0),
MATCH(CV$2,'Attendance Dump'!$E$1:$AI$1,0)
),
INDEX('Active Hour''s Dump'!$D$3:$AH$337,
MATCH($C38,'Active Hour''s Dump'!$A$3:$A$337,0),
MATCH(CV$2,'Active Hour''s Dump'!$D$2:$AH$2,0)
))),"")</f>
        <v>0</v>
      </c>
      <c r="CW38" s="13"/>
      <c r="CX38" s="13"/>
      <c r="CY38" s="54"/>
      <c r="DA38" s="57">
        <f t="shared" si="59"/>
        <v>209.58333333333334</v>
      </c>
      <c r="DB38" s="35">
        <f t="shared" si="63"/>
        <v>37278.92500000001</v>
      </c>
      <c r="DC38" s="35">
        <f t="shared" si="64"/>
        <v>0</v>
      </c>
      <c r="DD38" s="35">
        <f t="shared" ca="1" si="60"/>
        <v>0</v>
      </c>
      <c r="DF38" s="32" cm="1">
        <f t="array" ref="DF38">SUMPRODUCT(
    (MOD(COLUMN(H38:CV38) - COLUMN(H38), 3) = 0) *
    (H38:CV38 = 0) *
    (I38:CW38 = "P") *
    (COUNTIF(UKHoliday, H$2:CV$2) = 0)
)</f>
        <v>0</v>
      </c>
      <c r="DG38" s="33" cm="1">
        <f t="array" ref="DG38">SUMPRODUCT(
  (MOD(COLUMN(H38:CV38) - COLUMN(H38), 3) = 0) *
  (H38:CV38 &gt; 0) *
  (H38:CV38 &lt; 0.5 * IF(((WEEKDAY(H$2:CV$2, 2) = 1) + (WEEKDAY(H$2:CV$2, 2) = 6)), G38, F38)) *
  (I38:CW38 = "P") *
  (COUNTIF(UKHoliday, H$2:CV$2) = 0)
)</f>
        <v>0</v>
      </c>
      <c r="DH38" s="33" cm="1">
        <f t="array" ref="DH38">SUMPRODUCT(
  (MOD(COLUMN(H38:CV38) - COLUMN(H38), 3) = 0) *
  (H38:CV38 &gt; 0.5 * IF(((WEEKDAY(H$2:CV$2, 2) = 1) + (WEEKDAY(H$2:CV$2, 2) = 6)), $G38, $F38)) *
  (H38:CV38 &lt; 0.8 * IF(((WEEKDAY(H$2:CV$2, 2) = 1) + (WEEKDAY(H$2:CV$2, 2) = 6)), $G38, $F38)) *
  (I38:CW38 = "P") *
  (COUNTIF(UKHoliday, H$2:CV$2) = 0)
)</f>
        <v>1</v>
      </c>
      <c r="DI38" s="33" cm="1">
        <f t="array" ref="DI38">SUMPRODUCT(
  (MOD(COLUMN(H38:CV38) - COLUMN(H38), 3) = 0) *
  (H38:CV38 &gt; 0.8 * IF(((WEEKDAY(H$2:CV$2, 2) = 1) + (WEEKDAY(H$2:CV$2, 2) = 6)), $G38, $F38)) *
  (H38:CV38 &lt; 1 * IF(((WEEKDAY(H$2:CV$2, 2) = 1) + (WEEKDAY(H$2:CV$2, 2) = 6)), $G38, $F38)) *
  (I38:CW38 = "P") *
  (COUNTIF(UKHoliday, H$2:CV$2) = 0)
)</f>
        <v>5</v>
      </c>
    </row>
    <row r="39" spans="1:113" x14ac:dyDescent="0.3">
      <c r="A39" s="8" t="s">
        <v>406</v>
      </c>
      <c r="B39" s="8" t="s">
        <v>405</v>
      </c>
      <c r="C39" s="9" t="s">
        <v>772</v>
      </c>
      <c r="D39" s="62" t="s">
        <v>1058</v>
      </c>
      <c r="E39" s="35">
        <v>20000</v>
      </c>
      <c r="F39" s="35">
        <f t="shared" si="61"/>
        <v>1000</v>
      </c>
      <c r="G39" s="35">
        <f t="shared" si="62"/>
        <v>500</v>
      </c>
      <c r="H39" s="13">
        <f>_xlfn.IFNA(IF(H$3="Productivity",
INDEX('Productivity Dump'!$E$4:$AJ$500,
MATCH($A39,'Productivity Dump'!$A$4:$A$500,0),
MATCH(H$2,'Productivity Dump'!$E$3:$AJ$3,0)
),
IF(H$3="Attendance",
INDEX('Attendance Dump'!$E$2:$AI$400,
MATCH($A39,'Attendance Dump'!$B$2:$B$400,0),
MATCH(H$2,'Attendance Dump'!$E$1:$AI$1,0)
),
INDEX('Active Hour''s Dump'!$D$3:$AH$337,
MATCH($C39,'Active Hour''s Dump'!$A$3:$A$337,0),
MATCH(H$2,'Active Hour''s Dump'!$D$2:$AH$2,0)
))),"")</f>
        <v>1010.8599999999998</v>
      </c>
      <c r="I39" s="13" t="str">
        <f>_xlfn.IFNA(IF(I$3="Productivity",
INDEX('Productivity Dump'!$E$4:$AJ$500,
MATCH($A39,'Productivity Dump'!$A$4:$A$500,0),
MATCH(I$2,'Productivity Dump'!$E$3:$AJ$3,0)
),
IF(I$3="Attendance",
INDEX('Attendance Dump'!$E$2:$AI$400,
MATCH($A39,'Attendance Dump'!$B$2:$B$400,0),
MATCH(I$2,'Attendance Dump'!$E$1:$AI$1,0)
),
INDEX('Active Hour''s Dump'!$D$3:$AH$337,
MATCH($C39,'Active Hour''s Dump'!$A$3:$A$337,0),
MATCH(I$2,'Active Hour''s Dump'!$D$2:$AH$2,0)
))),"")</f>
        <v>P</v>
      </c>
      <c r="J39" s="54">
        <f>_xlfn.IFNA(IF(J$3="Productivity",
INDEX('Productivity Dump'!$E$4:$AJ$500,
MATCH($A39,'Productivity Dump'!$A$4:$A$500,0),
MATCH(J$2,'Productivity Dump'!$E$3:$AJ$3,0)
),
IF(J$3="Attendance",
INDEX('Attendance Dump'!$E$2:$AI$400,
MATCH($A39,'Attendance Dump'!$B$2:$B$400,0),
MATCH(J$2,'Attendance Dump'!$E$1:$AI$1,0)
),
INDEX('Active Hour''s Dump'!$D$3:$AH$337,
MATCH($C39,'Active Hour''s Dump'!$A$3:$A$337,0),
MATCH(J$2,'Active Hour''s Dump'!$D$2:$AH$2,0)
))),"")</f>
        <v>7.4166666666666696</v>
      </c>
      <c r="K39" s="13">
        <f>_xlfn.IFNA(IF(K$3="Productivity",
INDEX('Productivity Dump'!$E$4:$AJ$500,
MATCH($A39,'Productivity Dump'!$A$4:$A$500,0),
MATCH(K$2,'Productivity Dump'!$E$3:$AJ$3,0)
),
IF(K$3="Attendance",
INDEX('Attendance Dump'!$E$2:$AI$400,
MATCH($A39,'Attendance Dump'!$B$2:$B$400,0),
MATCH(K$2,'Attendance Dump'!$E$1:$AI$1,0)
),
INDEX('Active Hour''s Dump'!$D$3:$AH$337,
MATCH($C39,'Active Hour''s Dump'!$A$3:$A$337,0),
MATCH(K$2,'Active Hour''s Dump'!$D$2:$AH$2,0)
))),"")</f>
        <v>1003.0260000000002</v>
      </c>
      <c r="L39" s="13" t="str">
        <f>_xlfn.IFNA(IF(L$3="Productivity",
INDEX('Productivity Dump'!$E$4:$AJ$500,
MATCH($A39,'Productivity Dump'!$A$4:$A$500,0),
MATCH(L$2,'Productivity Dump'!$E$3:$AJ$3,0)
),
IF(L$3="Attendance",
INDEX('Attendance Dump'!$E$2:$AI$400,
MATCH($A39,'Attendance Dump'!$B$2:$B$400,0),
MATCH(L$2,'Attendance Dump'!$E$1:$AI$1,0)
),
INDEX('Active Hour''s Dump'!$D$3:$AH$337,
MATCH($C39,'Active Hour''s Dump'!$A$3:$A$337,0),
MATCH(L$2,'Active Hour''s Dump'!$D$2:$AH$2,0)
))),"")</f>
        <v>P</v>
      </c>
      <c r="M39" s="54">
        <f>_xlfn.IFNA(IF(M$3="Productivity",
INDEX('Productivity Dump'!$E$4:$AJ$500,
MATCH($A39,'Productivity Dump'!$A$4:$A$500,0),
MATCH(M$2,'Productivity Dump'!$E$3:$AJ$3,0)
),
IF(M$3="Attendance",
INDEX('Attendance Dump'!$E$2:$AI$400,
MATCH($A39,'Attendance Dump'!$B$2:$B$400,0),
MATCH(M$2,'Attendance Dump'!$E$1:$AI$1,0)
),
INDEX('Active Hour''s Dump'!$D$3:$AH$337,
MATCH($C39,'Active Hour''s Dump'!$A$3:$A$337,0),
MATCH(M$2,'Active Hour''s Dump'!$D$2:$AH$2,0)
))),"")</f>
        <v>7.25</v>
      </c>
      <c r="N39" s="13">
        <f>_xlfn.IFNA(IF(N$3="Productivity",
INDEX('Productivity Dump'!$E$4:$AJ$500,
MATCH($A39,'Productivity Dump'!$A$4:$A$500,0),
MATCH(N$2,'Productivity Dump'!$E$3:$AJ$3,0)
),
IF(N$3="Attendance",
INDEX('Attendance Dump'!$E$2:$AI$400,
MATCH($A39,'Attendance Dump'!$B$2:$B$400,0),
MATCH(N$2,'Attendance Dump'!$E$1:$AI$1,0)
),
INDEX('Active Hour''s Dump'!$D$3:$AH$337,
MATCH($C39,'Active Hour''s Dump'!$A$3:$A$337,0),
MATCH(N$2,'Active Hour''s Dump'!$D$2:$AH$2,0)
))),"")</f>
        <v>1120.4760000000001</v>
      </c>
      <c r="O39" s="13" t="str">
        <f>_xlfn.IFNA(IF(O$3="Productivity",
INDEX('Productivity Dump'!$E$4:$AJ$500,
MATCH($A39,'Productivity Dump'!$A$4:$A$500,0),
MATCH(O$2,'Productivity Dump'!$E$3:$AJ$3,0)
),
IF(O$3="Attendance",
INDEX('Attendance Dump'!$E$2:$AI$400,
MATCH($A39,'Attendance Dump'!$B$2:$B$400,0),
MATCH(O$2,'Attendance Dump'!$E$1:$AI$1,0)
),
INDEX('Active Hour''s Dump'!$D$3:$AH$337,
MATCH($C39,'Active Hour''s Dump'!$A$3:$A$337,0),
MATCH(O$2,'Active Hour''s Dump'!$D$2:$AH$2,0)
))),"")</f>
        <v>P</v>
      </c>
      <c r="P39" s="54">
        <f>_xlfn.IFNA(IF(P$3="Productivity",
INDEX('Productivity Dump'!$E$4:$AJ$500,
MATCH($A39,'Productivity Dump'!$A$4:$A$500,0),
MATCH(P$2,'Productivity Dump'!$E$3:$AJ$3,0)
),
IF(P$3="Attendance",
INDEX('Attendance Dump'!$E$2:$AI$400,
MATCH($A39,'Attendance Dump'!$B$2:$B$400,0),
MATCH(P$2,'Attendance Dump'!$E$1:$AI$1,0)
),
INDEX('Active Hour''s Dump'!$D$3:$AH$337,
MATCH($C39,'Active Hour''s Dump'!$A$3:$A$337,0),
MATCH(P$2,'Active Hour''s Dump'!$D$2:$AH$2,0)
))),"")</f>
        <v>5.5</v>
      </c>
      <c r="Q39" s="13">
        <f>_xlfn.IFNA(IF(Q$3="Productivity",
INDEX('Productivity Dump'!$E$4:$AJ$500,
MATCH($A39,'Productivity Dump'!$A$4:$A$500,0),
MATCH(Q$2,'Productivity Dump'!$E$3:$AJ$3,0)
),
IF(Q$3="Attendance",
INDEX('Attendance Dump'!$E$2:$AI$400,
MATCH($A39,'Attendance Dump'!$B$2:$B$400,0),
MATCH(Q$2,'Attendance Dump'!$E$1:$AI$1,0)
),
INDEX('Active Hour''s Dump'!$D$3:$AH$337,
MATCH($C39,'Active Hour''s Dump'!$A$3:$A$337,0),
MATCH(Q$2,'Active Hour''s Dump'!$D$2:$AH$2,0)
))),"")</f>
        <v>0</v>
      </c>
      <c r="R39" s="13" t="str">
        <f>_xlfn.IFNA(IF(R$3="Productivity",
INDEX('Productivity Dump'!$E$4:$AJ$500,
MATCH($A39,'Productivity Dump'!$A$4:$A$500,0),
MATCH(R$2,'Productivity Dump'!$E$3:$AJ$3,0)
),
IF(R$3="Attendance",
INDEX('Attendance Dump'!$E$2:$AI$400,
MATCH($A39,'Attendance Dump'!$B$2:$B$400,0),
MATCH(R$2,'Attendance Dump'!$E$1:$AI$1,0)
),
INDEX('Active Hour''s Dump'!$D$3:$AH$337,
MATCH($C39,'Active Hour''s Dump'!$A$3:$A$337,0),
MATCH(R$2,'Active Hour''s Dump'!$D$2:$AH$2,0)
))),"")</f>
        <v>WO</v>
      </c>
      <c r="S39" s="54">
        <f>_xlfn.IFNA(IF(S$3="Productivity",
INDEX('Productivity Dump'!$E$4:$AJ$500,
MATCH($A39,'Productivity Dump'!$A$4:$A$500,0),
MATCH(S$2,'Productivity Dump'!$E$3:$AJ$3,0)
),
IF(S$3="Attendance",
INDEX('Attendance Dump'!$E$2:$AI$400,
MATCH($A39,'Attendance Dump'!$B$2:$B$400,0),
MATCH(S$2,'Attendance Dump'!$E$1:$AI$1,0)
),
INDEX('Active Hour''s Dump'!$D$3:$AH$337,
MATCH($C39,'Active Hour''s Dump'!$A$3:$A$337,0),
MATCH(S$2,'Active Hour''s Dump'!$D$2:$AH$2,0)
))),"")</f>
        <v>0</v>
      </c>
      <c r="T39" s="13">
        <f>_xlfn.IFNA(IF(T$3="Productivity",
INDEX('Productivity Dump'!$E$4:$AJ$500,
MATCH($A39,'Productivity Dump'!$A$4:$A$500,0),
MATCH(T$2,'Productivity Dump'!$E$3:$AJ$3,0)
),
IF(T$3="Attendance",
INDEX('Attendance Dump'!$E$2:$AI$400,
MATCH($A39,'Attendance Dump'!$B$2:$B$400,0),
MATCH(T$2,'Attendance Dump'!$E$1:$AI$1,0)
),
INDEX('Active Hour''s Dump'!$D$3:$AH$337,
MATCH($C39,'Active Hour''s Dump'!$A$3:$A$337,0),
MATCH(T$2,'Active Hour''s Dump'!$D$2:$AH$2,0)
))),"")</f>
        <v>742.67399999999986</v>
      </c>
      <c r="U39" s="13" t="str">
        <f>_xlfn.IFNA(IF(U$3="Productivity",
INDEX('Productivity Dump'!$E$4:$AJ$500,
MATCH($A39,'Productivity Dump'!$A$4:$A$500,0),
MATCH(U$2,'Productivity Dump'!$E$3:$AJ$3,0)
),
IF(U$3="Attendance",
INDEX('Attendance Dump'!$E$2:$AI$400,
MATCH($A39,'Attendance Dump'!$B$2:$B$400,0),
MATCH(U$2,'Attendance Dump'!$E$1:$AI$1,0)
),
INDEX('Active Hour''s Dump'!$D$3:$AH$337,
MATCH($C39,'Active Hour''s Dump'!$A$3:$A$337,0),
MATCH(U$2,'Active Hour''s Dump'!$D$2:$AH$2,0)
))),"")</f>
        <v>P</v>
      </c>
      <c r="V39" s="54">
        <f>_xlfn.IFNA(IF(V$3="Productivity",
INDEX('Productivity Dump'!$E$4:$AJ$500,
MATCH($A39,'Productivity Dump'!$A$4:$A$500,0),
MATCH(V$2,'Productivity Dump'!$E$3:$AJ$3,0)
),
IF(V$3="Attendance",
INDEX('Attendance Dump'!$E$2:$AI$400,
MATCH($A39,'Attendance Dump'!$B$2:$B$400,0),
MATCH(V$2,'Attendance Dump'!$E$1:$AI$1,0)
),
INDEX('Active Hour''s Dump'!$D$3:$AH$337,
MATCH($C39,'Active Hour''s Dump'!$A$3:$A$337,0),
MATCH(V$2,'Active Hour''s Dump'!$D$2:$AH$2,0)
))),"")</f>
        <v>4.6666666666666696</v>
      </c>
      <c r="W39" s="13">
        <f>_xlfn.IFNA(IF(W$3="Productivity",
INDEX('Productivity Dump'!$E$4:$AJ$500,
MATCH($A39,'Productivity Dump'!$A$4:$A$500,0),
MATCH(W$2,'Productivity Dump'!$E$3:$AJ$3,0)
),
IF(W$3="Attendance",
INDEX('Attendance Dump'!$E$2:$AI$400,
MATCH($A39,'Attendance Dump'!$B$2:$B$400,0),
MATCH(W$2,'Attendance Dump'!$E$1:$AI$1,0)
),
INDEX('Active Hour''s Dump'!$D$3:$AH$337,
MATCH($C39,'Active Hour''s Dump'!$A$3:$A$337,0),
MATCH(W$2,'Active Hour''s Dump'!$D$2:$AH$2,0)
))),"")</f>
        <v>1080.0320000000006</v>
      </c>
      <c r="X39" s="13" t="str">
        <f>_xlfn.IFNA(IF(X$3="Productivity",
INDEX('Productivity Dump'!$E$4:$AJ$500,
MATCH($A39,'Productivity Dump'!$A$4:$A$500,0),
MATCH(X$2,'Productivity Dump'!$E$3:$AJ$3,0)
),
IF(X$3="Attendance",
INDEX('Attendance Dump'!$E$2:$AI$400,
MATCH($A39,'Attendance Dump'!$B$2:$B$400,0),
MATCH(X$2,'Attendance Dump'!$E$1:$AI$1,0)
),
INDEX('Active Hour''s Dump'!$D$3:$AH$337,
MATCH($C39,'Active Hour''s Dump'!$A$3:$A$337,0),
MATCH(X$2,'Active Hour''s Dump'!$D$2:$AH$2,0)
))),"")</f>
        <v>P</v>
      </c>
      <c r="Y39" s="54">
        <f>_xlfn.IFNA(IF(Y$3="Productivity",
INDEX('Productivity Dump'!$E$4:$AJ$500,
MATCH($A39,'Productivity Dump'!$A$4:$A$500,0),
MATCH(Y$2,'Productivity Dump'!$E$3:$AJ$3,0)
),
IF(Y$3="Attendance",
INDEX('Attendance Dump'!$E$2:$AI$400,
MATCH($A39,'Attendance Dump'!$B$2:$B$400,0),
MATCH(Y$2,'Attendance Dump'!$E$1:$AI$1,0)
),
INDEX('Active Hour''s Dump'!$D$3:$AH$337,
MATCH($C39,'Active Hour''s Dump'!$A$3:$A$337,0),
MATCH(Y$2,'Active Hour''s Dump'!$D$2:$AH$2,0)
))),"")</f>
        <v>6.3333333333333304</v>
      </c>
      <c r="Z39" s="13">
        <f>_xlfn.IFNA(IF(Z$3="Productivity",
INDEX('Productivity Dump'!$E$4:$AJ$500,
MATCH($A39,'Productivity Dump'!$A$4:$A$500,0),
MATCH(Z$2,'Productivity Dump'!$E$3:$AJ$3,0)
),
IF(Z$3="Attendance",
INDEX('Attendance Dump'!$E$2:$AI$400,
MATCH($A39,'Attendance Dump'!$B$2:$B$400,0),
MATCH(Z$2,'Attendance Dump'!$E$1:$AI$1,0)
),
INDEX('Active Hour''s Dump'!$D$3:$AH$337,
MATCH($C39,'Active Hour''s Dump'!$A$3:$A$337,0),
MATCH(Z$2,'Active Hour''s Dump'!$D$2:$AH$2,0)
))),"")</f>
        <v>1004.1969999999999</v>
      </c>
      <c r="AA39" s="13" t="str">
        <f>_xlfn.IFNA(IF(AA$3="Productivity",
INDEX('Productivity Dump'!$E$4:$AJ$500,
MATCH($A39,'Productivity Dump'!$A$4:$A$500,0),
MATCH(AA$2,'Productivity Dump'!$E$3:$AJ$3,0)
),
IF(AA$3="Attendance",
INDEX('Attendance Dump'!$E$2:$AI$400,
MATCH($A39,'Attendance Dump'!$B$2:$B$400,0),
MATCH(AA$2,'Attendance Dump'!$E$1:$AI$1,0)
),
INDEX('Active Hour''s Dump'!$D$3:$AH$337,
MATCH($C39,'Active Hour''s Dump'!$A$3:$A$337,0),
MATCH(AA$2,'Active Hour''s Dump'!$D$2:$AH$2,0)
))),"")</f>
        <v>P</v>
      </c>
      <c r="AB39" s="54">
        <f>_xlfn.IFNA(IF(AB$3="Productivity",
INDEX('Productivity Dump'!$E$4:$AJ$500,
MATCH($A39,'Productivity Dump'!$A$4:$A$500,0),
MATCH(AB$2,'Productivity Dump'!$E$3:$AJ$3,0)
),
IF(AB$3="Attendance",
INDEX('Attendance Dump'!$E$2:$AI$400,
MATCH($A39,'Attendance Dump'!$B$2:$B$400,0),
MATCH(AB$2,'Attendance Dump'!$E$1:$AI$1,0)
),
INDEX('Active Hour''s Dump'!$D$3:$AH$337,
MATCH($C39,'Active Hour''s Dump'!$A$3:$A$337,0),
MATCH(AB$2,'Active Hour''s Dump'!$D$2:$AH$2,0)
))),"")</f>
        <v>7.4166666666666696</v>
      </c>
      <c r="AC39" s="13">
        <f>_xlfn.IFNA(IF(AC$3="Productivity",
INDEX('Productivity Dump'!$E$4:$AJ$500,
MATCH($A39,'Productivity Dump'!$A$4:$A$500,0),
MATCH(AC$2,'Productivity Dump'!$E$3:$AJ$3,0)
),
IF(AC$3="Attendance",
INDEX('Attendance Dump'!$E$2:$AI$400,
MATCH($A39,'Attendance Dump'!$B$2:$B$400,0),
MATCH(AC$2,'Attendance Dump'!$E$1:$AI$1,0)
),
INDEX('Active Hour''s Dump'!$D$3:$AH$337,
MATCH($C39,'Active Hour''s Dump'!$A$3:$A$337,0),
MATCH(AC$2,'Active Hour''s Dump'!$D$2:$AH$2,0)
))),"")</f>
        <v>1009.1539999999999</v>
      </c>
      <c r="AD39" s="13" t="str">
        <f>_xlfn.IFNA(IF(AD$3="Productivity",
INDEX('Productivity Dump'!$E$4:$AJ$500,
MATCH($A39,'Productivity Dump'!$A$4:$A$500,0),
MATCH(AD$2,'Productivity Dump'!$E$3:$AJ$3,0)
),
IF(AD$3="Attendance",
INDEX('Attendance Dump'!$E$2:$AI$400,
MATCH($A39,'Attendance Dump'!$B$2:$B$400,0),
MATCH(AD$2,'Attendance Dump'!$E$1:$AI$1,0)
),
INDEX('Active Hour''s Dump'!$D$3:$AH$337,
MATCH($C39,'Active Hour''s Dump'!$A$3:$A$337,0),
MATCH(AD$2,'Active Hour''s Dump'!$D$2:$AH$2,0)
))),"")</f>
        <v>P</v>
      </c>
      <c r="AE39" s="54">
        <f>_xlfn.IFNA(IF(AE$3="Productivity",
INDEX('Productivity Dump'!$E$4:$AJ$500,
MATCH($A39,'Productivity Dump'!$A$4:$A$500,0),
MATCH(AE$2,'Productivity Dump'!$E$3:$AJ$3,0)
),
IF(AE$3="Attendance",
INDEX('Attendance Dump'!$E$2:$AI$400,
MATCH($A39,'Attendance Dump'!$B$2:$B$400,0),
MATCH(AE$2,'Attendance Dump'!$E$1:$AI$1,0)
),
INDEX('Active Hour''s Dump'!$D$3:$AH$337,
MATCH($C39,'Active Hour''s Dump'!$A$3:$A$337,0),
MATCH(AE$2,'Active Hour''s Dump'!$D$2:$AH$2,0)
))),"")</f>
        <v>7.8333333333333304</v>
      </c>
      <c r="AF39" s="13">
        <f>_xlfn.IFNA(IF(AF$3="Productivity",
INDEX('Productivity Dump'!$E$4:$AJ$500,
MATCH($A39,'Productivity Dump'!$A$4:$A$500,0),
MATCH(AF$2,'Productivity Dump'!$E$3:$AJ$3,0)
),
IF(AF$3="Attendance",
INDEX('Attendance Dump'!$E$2:$AI$400,
MATCH($A39,'Attendance Dump'!$B$2:$B$400,0),
MATCH(AF$2,'Attendance Dump'!$E$1:$AI$1,0)
),
INDEX('Active Hour''s Dump'!$D$3:$AH$337,
MATCH($C39,'Active Hour''s Dump'!$A$3:$A$337,0),
MATCH(AF$2,'Active Hour''s Dump'!$D$2:$AH$2,0)
))),"")</f>
        <v>1123.1089999999999</v>
      </c>
      <c r="AG39" s="13" t="str">
        <f>_xlfn.IFNA(IF(AG$3="Productivity",
INDEX('Productivity Dump'!$E$4:$AJ$500,
MATCH($A39,'Productivity Dump'!$A$4:$A$500,0),
MATCH(AG$2,'Productivity Dump'!$E$3:$AJ$3,0)
),
IF(AG$3="Attendance",
INDEX('Attendance Dump'!$E$2:$AI$400,
MATCH($A39,'Attendance Dump'!$B$2:$B$400,0),
MATCH(AG$2,'Attendance Dump'!$E$1:$AI$1,0)
),
INDEX('Active Hour''s Dump'!$D$3:$AH$337,
MATCH($C39,'Active Hour''s Dump'!$A$3:$A$337,0),
MATCH(AG$2,'Active Hour''s Dump'!$D$2:$AH$2,0)
))),"")</f>
        <v>P</v>
      </c>
      <c r="AH39" s="54">
        <f>_xlfn.IFNA(IF(AH$3="Productivity",
INDEX('Productivity Dump'!$E$4:$AJ$500,
MATCH($A39,'Productivity Dump'!$A$4:$A$500,0),
MATCH(AH$2,'Productivity Dump'!$E$3:$AJ$3,0)
),
IF(AH$3="Attendance",
INDEX('Attendance Dump'!$E$2:$AI$400,
MATCH($A39,'Attendance Dump'!$B$2:$B$400,0),
MATCH(AH$2,'Attendance Dump'!$E$1:$AI$1,0)
),
INDEX('Active Hour''s Dump'!$D$3:$AH$337,
MATCH($C39,'Active Hour''s Dump'!$A$3:$A$337,0),
MATCH(AH$2,'Active Hour''s Dump'!$D$2:$AH$2,0)
))),"")</f>
        <v>8</v>
      </c>
      <c r="AI39" s="13">
        <f>_xlfn.IFNA(IF(AI$3="Productivity",
INDEX('Productivity Dump'!$E$4:$AJ$500,
MATCH($A39,'Productivity Dump'!$A$4:$A$500,0),
MATCH(AI$2,'Productivity Dump'!$E$3:$AJ$3,0)
),
IF(AI$3="Attendance",
INDEX('Attendance Dump'!$E$2:$AI$400,
MATCH($A39,'Attendance Dump'!$B$2:$B$400,0),
MATCH(AI$2,'Attendance Dump'!$E$1:$AI$1,0)
),
INDEX('Active Hour''s Dump'!$D$3:$AH$337,
MATCH($C39,'Active Hour''s Dump'!$A$3:$A$337,0),
MATCH(AI$2,'Active Hour''s Dump'!$D$2:$AH$2,0)
))),"")</f>
        <v>959.87600000000009</v>
      </c>
      <c r="AJ39" s="13" t="str">
        <f>_xlfn.IFNA(IF(AJ$3="Productivity",
INDEX('Productivity Dump'!$E$4:$AJ$500,
MATCH($A39,'Productivity Dump'!$A$4:$A$500,0),
MATCH(AJ$2,'Productivity Dump'!$E$3:$AJ$3,0)
),
IF(AJ$3="Attendance",
INDEX('Attendance Dump'!$E$2:$AI$400,
MATCH($A39,'Attendance Dump'!$B$2:$B$400,0),
MATCH(AJ$2,'Attendance Dump'!$E$1:$AI$1,0)
),
INDEX('Active Hour''s Dump'!$D$3:$AH$337,
MATCH($C39,'Active Hour''s Dump'!$A$3:$A$337,0),
MATCH(AJ$2,'Active Hour''s Dump'!$D$2:$AH$2,0)
))),"")</f>
        <v>P</v>
      </c>
      <c r="AK39" s="54">
        <f>_xlfn.IFNA(IF(AK$3="Productivity",
INDEX('Productivity Dump'!$E$4:$AJ$500,
MATCH($A39,'Productivity Dump'!$A$4:$A$500,0),
MATCH(AK$2,'Productivity Dump'!$E$3:$AJ$3,0)
),
IF(AK$3="Attendance",
INDEX('Attendance Dump'!$E$2:$AI$400,
MATCH($A39,'Attendance Dump'!$B$2:$B$400,0),
MATCH(AK$2,'Attendance Dump'!$E$1:$AI$1,0)
),
INDEX('Active Hour''s Dump'!$D$3:$AH$337,
MATCH($C39,'Active Hour''s Dump'!$A$3:$A$337,0),
MATCH(AK$2,'Active Hour''s Dump'!$D$2:$AH$2,0)
))),"")</f>
        <v>5.8333333333333304</v>
      </c>
      <c r="AL39" s="13">
        <f>_xlfn.IFNA(IF(AL$3="Productivity",
INDEX('Productivity Dump'!$E$4:$AJ$500,
MATCH($A39,'Productivity Dump'!$A$4:$A$500,0),
MATCH(AL$2,'Productivity Dump'!$E$3:$AJ$3,0)
),
IF(AL$3="Attendance",
INDEX('Attendance Dump'!$E$2:$AI$400,
MATCH($A39,'Attendance Dump'!$B$2:$B$400,0),
MATCH(AL$2,'Attendance Dump'!$E$1:$AI$1,0)
),
INDEX('Active Hour''s Dump'!$D$3:$AH$337,
MATCH($C39,'Active Hour''s Dump'!$A$3:$A$337,0),
MATCH(AL$2,'Active Hour''s Dump'!$D$2:$AH$2,0)
))),"")</f>
        <v>0</v>
      </c>
      <c r="AM39" s="13" t="str">
        <f>_xlfn.IFNA(IF(AM$3="Productivity",
INDEX('Productivity Dump'!$E$4:$AJ$500,
MATCH($A39,'Productivity Dump'!$A$4:$A$500,0),
MATCH(AM$2,'Productivity Dump'!$E$3:$AJ$3,0)
),
IF(AM$3="Attendance",
INDEX('Attendance Dump'!$E$2:$AI$400,
MATCH($A39,'Attendance Dump'!$B$2:$B$400,0),
MATCH(AM$2,'Attendance Dump'!$E$1:$AI$1,0)
),
INDEX('Active Hour''s Dump'!$D$3:$AH$337,
MATCH($C39,'Active Hour''s Dump'!$A$3:$A$337,0),
MATCH(AM$2,'Active Hour''s Dump'!$D$2:$AH$2,0)
))),"")</f>
        <v>WO</v>
      </c>
      <c r="AN39" s="54">
        <f>_xlfn.IFNA(IF(AN$3="Productivity",
INDEX('Productivity Dump'!$E$4:$AJ$500,
MATCH($A39,'Productivity Dump'!$A$4:$A$500,0),
MATCH(AN$2,'Productivity Dump'!$E$3:$AJ$3,0)
),
IF(AN$3="Attendance",
INDEX('Attendance Dump'!$E$2:$AI$400,
MATCH($A39,'Attendance Dump'!$B$2:$B$400,0),
MATCH(AN$2,'Attendance Dump'!$E$1:$AI$1,0)
),
INDEX('Active Hour''s Dump'!$D$3:$AH$337,
MATCH($C39,'Active Hour''s Dump'!$A$3:$A$337,0),
MATCH(AN$2,'Active Hour''s Dump'!$D$2:$AH$2,0)
))),"")</f>
        <v>0</v>
      </c>
      <c r="AO39" s="13">
        <f>_xlfn.IFNA(IF(AO$3="Productivity",
INDEX('Productivity Dump'!$E$4:$AJ$500,
MATCH($A39,'Productivity Dump'!$A$4:$A$500,0),
MATCH(AO$2,'Productivity Dump'!$E$3:$AJ$3,0)
),
IF(AO$3="Attendance",
INDEX('Attendance Dump'!$E$2:$AI$400,
MATCH($A39,'Attendance Dump'!$B$2:$B$400,0),
MATCH(AO$2,'Attendance Dump'!$E$1:$AI$1,0)
),
INDEX('Active Hour''s Dump'!$D$3:$AH$337,
MATCH($C39,'Active Hour''s Dump'!$A$3:$A$337,0),
MATCH(AO$2,'Active Hour''s Dump'!$D$2:$AH$2,0)
))),"")</f>
        <v>937.67299999999989</v>
      </c>
      <c r="AP39" s="13" t="str">
        <f>_xlfn.IFNA(IF(AP$3="Productivity",
INDEX('Productivity Dump'!$E$4:$AJ$500,
MATCH($A39,'Productivity Dump'!$A$4:$A$500,0),
MATCH(AP$2,'Productivity Dump'!$E$3:$AJ$3,0)
),
IF(AP$3="Attendance",
INDEX('Attendance Dump'!$E$2:$AI$400,
MATCH($A39,'Attendance Dump'!$B$2:$B$400,0),
MATCH(AP$2,'Attendance Dump'!$E$1:$AI$1,0)
),
INDEX('Active Hour''s Dump'!$D$3:$AH$337,
MATCH($C39,'Active Hour''s Dump'!$A$3:$A$337,0),
MATCH(AP$2,'Active Hour''s Dump'!$D$2:$AH$2,0)
))),"")</f>
        <v>P</v>
      </c>
      <c r="AQ39" s="54">
        <f>_xlfn.IFNA(IF(AQ$3="Productivity",
INDEX('Productivity Dump'!$E$4:$AJ$500,
MATCH($A39,'Productivity Dump'!$A$4:$A$500,0),
MATCH(AQ$2,'Productivity Dump'!$E$3:$AJ$3,0)
),
IF(AQ$3="Attendance",
INDEX('Attendance Dump'!$E$2:$AI$400,
MATCH($A39,'Attendance Dump'!$B$2:$B$400,0),
MATCH(AQ$2,'Attendance Dump'!$E$1:$AI$1,0)
),
INDEX('Active Hour''s Dump'!$D$3:$AH$337,
MATCH($C39,'Active Hour''s Dump'!$A$3:$A$337,0),
MATCH(AQ$2,'Active Hour''s Dump'!$D$2:$AH$2,0)
))),"")</f>
        <v>6.6666666666666696</v>
      </c>
      <c r="AR39" s="13">
        <f>_xlfn.IFNA(IF(AR$3="Productivity",
INDEX('Productivity Dump'!$E$4:$AJ$500,
MATCH($A39,'Productivity Dump'!$A$4:$A$500,0),
MATCH(AR$2,'Productivity Dump'!$E$3:$AJ$3,0)
),
IF(AR$3="Attendance",
INDEX('Attendance Dump'!$E$2:$AI$400,
MATCH($A39,'Attendance Dump'!$B$2:$B$400,0),
MATCH(AR$2,'Attendance Dump'!$E$1:$AI$1,0)
),
INDEX('Active Hour''s Dump'!$D$3:$AH$337,
MATCH($C39,'Active Hour''s Dump'!$A$3:$A$337,0),
MATCH(AR$2,'Active Hour''s Dump'!$D$2:$AH$2,0)
))),"")</f>
        <v>1120.0899999999997</v>
      </c>
      <c r="AS39" s="13" t="str">
        <f>_xlfn.IFNA(IF(AS$3="Productivity",
INDEX('Productivity Dump'!$E$4:$AJ$500,
MATCH($A39,'Productivity Dump'!$A$4:$A$500,0),
MATCH(AS$2,'Productivity Dump'!$E$3:$AJ$3,0)
),
IF(AS$3="Attendance",
INDEX('Attendance Dump'!$E$2:$AI$400,
MATCH($A39,'Attendance Dump'!$B$2:$B$400,0),
MATCH(AS$2,'Attendance Dump'!$E$1:$AI$1,0)
),
INDEX('Active Hour''s Dump'!$D$3:$AH$337,
MATCH($C39,'Active Hour''s Dump'!$A$3:$A$337,0),
MATCH(AS$2,'Active Hour''s Dump'!$D$2:$AH$2,0)
))),"")</f>
        <v>P</v>
      </c>
      <c r="AT39" s="54">
        <f>_xlfn.IFNA(IF(AT$3="Productivity",
INDEX('Productivity Dump'!$E$4:$AJ$500,
MATCH($A39,'Productivity Dump'!$A$4:$A$500,0),
MATCH(AT$2,'Productivity Dump'!$E$3:$AJ$3,0)
),
IF(AT$3="Attendance",
INDEX('Attendance Dump'!$E$2:$AI$400,
MATCH($A39,'Attendance Dump'!$B$2:$B$400,0),
MATCH(AT$2,'Attendance Dump'!$E$1:$AI$1,0)
),
INDEX('Active Hour''s Dump'!$D$3:$AH$337,
MATCH($C39,'Active Hour''s Dump'!$A$3:$A$337,0),
MATCH(AT$2,'Active Hour''s Dump'!$D$2:$AH$2,0)
))),"")</f>
        <v>6.4166666666666696</v>
      </c>
      <c r="AU39" s="13">
        <f>_xlfn.IFNA(IF(AU$3="Productivity",
INDEX('Productivity Dump'!$E$4:$AJ$500,
MATCH($A39,'Productivity Dump'!$A$4:$A$500,0),
MATCH(AU$2,'Productivity Dump'!$E$3:$AJ$3,0)
),
IF(AU$3="Attendance",
INDEX('Attendance Dump'!$E$2:$AI$400,
MATCH($A39,'Attendance Dump'!$B$2:$B$400,0),
MATCH(AU$2,'Attendance Dump'!$E$1:$AI$1,0)
),
INDEX('Active Hour''s Dump'!$D$3:$AH$337,
MATCH($C39,'Active Hour''s Dump'!$A$3:$A$337,0),
MATCH(AU$2,'Active Hour''s Dump'!$D$2:$AH$2,0)
))),"")</f>
        <v>1051.4299999999998</v>
      </c>
      <c r="AV39" s="13" t="str">
        <f>_xlfn.IFNA(IF(AV$3="Productivity",
INDEX('Productivity Dump'!$E$4:$AJ$500,
MATCH($A39,'Productivity Dump'!$A$4:$A$500,0),
MATCH(AV$2,'Productivity Dump'!$E$3:$AJ$3,0)
),
IF(AV$3="Attendance",
INDEX('Attendance Dump'!$E$2:$AI$400,
MATCH($A39,'Attendance Dump'!$B$2:$B$400,0),
MATCH(AV$2,'Attendance Dump'!$E$1:$AI$1,0)
),
INDEX('Active Hour''s Dump'!$D$3:$AH$337,
MATCH($C39,'Active Hour''s Dump'!$A$3:$A$337,0),
MATCH(AV$2,'Active Hour''s Dump'!$D$2:$AH$2,0)
))),"")</f>
        <v>P</v>
      </c>
      <c r="AW39" s="54">
        <f>_xlfn.IFNA(IF(AW$3="Productivity",
INDEX('Productivity Dump'!$E$4:$AJ$500,
MATCH($A39,'Productivity Dump'!$A$4:$A$500,0),
MATCH(AW$2,'Productivity Dump'!$E$3:$AJ$3,0)
),
IF(AW$3="Attendance",
INDEX('Attendance Dump'!$E$2:$AI$400,
MATCH($A39,'Attendance Dump'!$B$2:$B$400,0),
MATCH(AW$2,'Attendance Dump'!$E$1:$AI$1,0)
),
INDEX('Active Hour''s Dump'!$D$3:$AH$337,
MATCH($C39,'Active Hour''s Dump'!$A$3:$A$337,0),
MATCH(AW$2,'Active Hour''s Dump'!$D$2:$AH$2,0)
))),"")</f>
        <v>7.1666666666666696</v>
      </c>
      <c r="AX39" s="13">
        <f>_xlfn.IFNA(IF(AX$3="Productivity",
INDEX('Productivity Dump'!$E$4:$AJ$500,
MATCH($A39,'Productivity Dump'!$A$4:$A$500,0),
MATCH(AX$2,'Productivity Dump'!$E$3:$AJ$3,0)
),
IF(AX$3="Attendance",
INDEX('Attendance Dump'!$E$2:$AI$400,
MATCH($A39,'Attendance Dump'!$B$2:$B$400,0),
MATCH(AX$2,'Attendance Dump'!$E$1:$AI$1,0)
),
INDEX('Active Hour''s Dump'!$D$3:$AH$337,
MATCH($C39,'Active Hour''s Dump'!$A$3:$A$337,0),
MATCH(AX$2,'Active Hour''s Dump'!$D$2:$AH$2,0)
))),"")</f>
        <v>1006.2909999999999</v>
      </c>
      <c r="AY39" s="13" t="str">
        <f>_xlfn.IFNA(IF(AY$3="Productivity",
INDEX('Productivity Dump'!$E$4:$AJ$500,
MATCH($A39,'Productivity Dump'!$A$4:$A$500,0),
MATCH(AY$2,'Productivity Dump'!$E$3:$AJ$3,0)
),
IF(AY$3="Attendance",
INDEX('Attendance Dump'!$E$2:$AI$400,
MATCH($A39,'Attendance Dump'!$B$2:$B$400,0),
MATCH(AY$2,'Attendance Dump'!$E$1:$AI$1,0)
),
INDEX('Active Hour''s Dump'!$D$3:$AH$337,
MATCH($C39,'Active Hour''s Dump'!$A$3:$A$337,0),
MATCH(AY$2,'Active Hour''s Dump'!$D$2:$AH$2,0)
))),"")</f>
        <v>P</v>
      </c>
      <c r="AZ39" s="54">
        <f>_xlfn.IFNA(IF(AZ$3="Productivity",
INDEX('Productivity Dump'!$E$4:$AJ$500,
MATCH($A39,'Productivity Dump'!$A$4:$A$500,0),
MATCH(AZ$2,'Productivity Dump'!$E$3:$AJ$3,0)
),
IF(AZ$3="Attendance",
INDEX('Attendance Dump'!$E$2:$AI$400,
MATCH($A39,'Attendance Dump'!$B$2:$B$400,0),
MATCH(AZ$2,'Attendance Dump'!$E$1:$AI$1,0)
),
INDEX('Active Hour''s Dump'!$D$3:$AH$337,
MATCH($C39,'Active Hour''s Dump'!$A$3:$A$337,0),
MATCH(AZ$2,'Active Hour''s Dump'!$D$2:$AH$2,0)
))),"")</f>
        <v>7.25</v>
      </c>
      <c r="BA39" s="13">
        <f>_xlfn.IFNA(IF(BA$3="Productivity",
INDEX('Productivity Dump'!$E$4:$AJ$500,
MATCH($A39,'Productivity Dump'!$A$4:$A$500,0),
MATCH(BA$2,'Productivity Dump'!$E$3:$AJ$3,0)
),
IF(BA$3="Attendance",
INDEX('Attendance Dump'!$E$2:$AI$400,
MATCH($A39,'Attendance Dump'!$B$2:$B$400,0),
MATCH(BA$2,'Attendance Dump'!$E$1:$AI$1,0)
),
INDEX('Active Hour''s Dump'!$D$3:$AH$337,
MATCH($C39,'Active Hour''s Dump'!$A$3:$A$337,0),
MATCH(BA$2,'Active Hour''s Dump'!$D$2:$AH$2,0)
))),"")</f>
        <v>1019.0890000000002</v>
      </c>
      <c r="BB39" s="13" t="str">
        <f>_xlfn.IFNA(IF(BB$3="Productivity",
INDEX('Productivity Dump'!$E$4:$AJ$500,
MATCH($A39,'Productivity Dump'!$A$4:$A$500,0),
MATCH(BB$2,'Productivity Dump'!$E$3:$AJ$3,0)
),
IF(BB$3="Attendance",
INDEX('Attendance Dump'!$E$2:$AI$400,
MATCH($A39,'Attendance Dump'!$B$2:$B$400,0),
MATCH(BB$2,'Attendance Dump'!$E$1:$AI$1,0)
),
INDEX('Active Hour''s Dump'!$D$3:$AH$337,
MATCH($C39,'Active Hour''s Dump'!$A$3:$A$337,0),
MATCH(BB$2,'Active Hour''s Dump'!$D$2:$AH$2,0)
))),"")</f>
        <v>P</v>
      </c>
      <c r="BC39" s="54">
        <f>_xlfn.IFNA(IF(BC$3="Productivity",
INDEX('Productivity Dump'!$E$4:$AJ$500,
MATCH($A39,'Productivity Dump'!$A$4:$A$500,0),
MATCH(BC$2,'Productivity Dump'!$E$3:$AJ$3,0)
),
IF(BC$3="Attendance",
INDEX('Attendance Dump'!$E$2:$AI$400,
MATCH($A39,'Attendance Dump'!$B$2:$B$400,0),
MATCH(BC$2,'Attendance Dump'!$E$1:$AI$1,0)
),
INDEX('Active Hour''s Dump'!$D$3:$AH$337,
MATCH($C39,'Active Hour''s Dump'!$A$3:$A$337,0),
MATCH(BC$2,'Active Hour''s Dump'!$D$2:$AH$2,0)
))),"")</f>
        <v>7.25</v>
      </c>
      <c r="BD39" s="13">
        <f>_xlfn.IFNA(IF(BD$3="Productivity",
INDEX('Productivity Dump'!$E$4:$AJ$500,
MATCH($A39,'Productivity Dump'!$A$4:$A$500,0),
MATCH(BD$2,'Productivity Dump'!$E$3:$AJ$3,0)
),
IF(BD$3="Attendance",
INDEX('Attendance Dump'!$E$2:$AI$400,
MATCH($A39,'Attendance Dump'!$B$2:$B$400,0),
MATCH(BD$2,'Attendance Dump'!$E$1:$AI$1,0)
),
INDEX('Active Hour''s Dump'!$D$3:$AH$337,
MATCH($C39,'Active Hour''s Dump'!$A$3:$A$337,0),
MATCH(BD$2,'Active Hour''s Dump'!$D$2:$AH$2,0)
))),"")</f>
        <v>434.351</v>
      </c>
      <c r="BE39" s="13" t="str">
        <f>_xlfn.IFNA(IF(BE$3="Productivity",
INDEX('Productivity Dump'!$E$4:$AJ$500,
MATCH($A39,'Productivity Dump'!$A$4:$A$500,0),
MATCH(BE$2,'Productivity Dump'!$E$3:$AJ$3,0)
),
IF(BE$3="Attendance",
INDEX('Attendance Dump'!$E$2:$AI$400,
MATCH($A39,'Attendance Dump'!$B$2:$B$400,0),
MATCH(BE$2,'Attendance Dump'!$E$1:$AI$1,0)
),
INDEX('Active Hour''s Dump'!$D$3:$AH$337,
MATCH($C39,'Active Hour''s Dump'!$A$3:$A$337,0),
MATCH(BE$2,'Active Hour''s Dump'!$D$2:$AH$2,0)
))),"")</f>
        <v>P</v>
      </c>
      <c r="BF39" s="54">
        <f>_xlfn.IFNA(IF(BF$3="Productivity",
INDEX('Productivity Dump'!$E$4:$AJ$500,
MATCH($A39,'Productivity Dump'!$A$4:$A$500,0),
MATCH(BF$2,'Productivity Dump'!$E$3:$AJ$3,0)
),
IF(BF$3="Attendance",
INDEX('Attendance Dump'!$E$2:$AI$400,
MATCH($A39,'Attendance Dump'!$B$2:$B$400,0),
MATCH(BF$2,'Attendance Dump'!$E$1:$AI$1,0)
),
INDEX('Active Hour''s Dump'!$D$3:$AH$337,
MATCH($C39,'Active Hour''s Dump'!$A$3:$A$337,0),
MATCH(BF$2,'Active Hour''s Dump'!$D$2:$AH$2,0)
))),"")</f>
        <v>3.6666666666666701</v>
      </c>
      <c r="BG39" s="13">
        <f>_xlfn.IFNA(IF(BG$3="Productivity",
INDEX('Productivity Dump'!$E$4:$AJ$500,
MATCH($A39,'Productivity Dump'!$A$4:$A$500,0),
MATCH(BG$2,'Productivity Dump'!$E$3:$AJ$3,0)
),
IF(BG$3="Attendance",
INDEX('Attendance Dump'!$E$2:$AI$400,
MATCH($A39,'Attendance Dump'!$B$2:$B$400,0),
MATCH(BG$2,'Attendance Dump'!$E$1:$AI$1,0)
),
INDEX('Active Hour''s Dump'!$D$3:$AH$337,
MATCH($C39,'Active Hour''s Dump'!$A$3:$A$337,0),
MATCH(BG$2,'Active Hour''s Dump'!$D$2:$AH$2,0)
))),"")</f>
        <v>0</v>
      </c>
      <c r="BH39" s="13" t="str">
        <f>_xlfn.IFNA(IF(BH$3="Productivity",
INDEX('Productivity Dump'!$E$4:$AJ$500,
MATCH($A39,'Productivity Dump'!$A$4:$A$500,0),
MATCH(BH$2,'Productivity Dump'!$E$3:$AJ$3,0)
),
IF(BH$3="Attendance",
INDEX('Attendance Dump'!$E$2:$AI$400,
MATCH($A39,'Attendance Dump'!$B$2:$B$400,0),
MATCH(BH$2,'Attendance Dump'!$E$1:$AI$1,0)
),
INDEX('Active Hour''s Dump'!$D$3:$AH$337,
MATCH($C39,'Active Hour''s Dump'!$A$3:$A$337,0),
MATCH(BH$2,'Active Hour''s Dump'!$D$2:$AH$2,0)
))),"")</f>
        <v>WO</v>
      </c>
      <c r="BI39" s="54">
        <f>_xlfn.IFNA(IF(BI$3="Productivity",
INDEX('Productivity Dump'!$E$4:$AJ$500,
MATCH($A39,'Productivity Dump'!$A$4:$A$500,0),
MATCH(BI$2,'Productivity Dump'!$E$3:$AJ$3,0)
),
IF(BI$3="Attendance",
INDEX('Attendance Dump'!$E$2:$AI$400,
MATCH($A39,'Attendance Dump'!$B$2:$B$400,0),
MATCH(BI$2,'Attendance Dump'!$E$1:$AI$1,0)
),
INDEX('Active Hour''s Dump'!$D$3:$AH$337,
MATCH($C39,'Active Hour''s Dump'!$A$3:$A$337,0),
MATCH(BI$2,'Active Hour''s Dump'!$D$2:$AH$2,0)
))),"")</f>
        <v>0</v>
      </c>
      <c r="BJ39" s="13">
        <f>_xlfn.IFNA(IF(BJ$3="Productivity",
INDEX('Productivity Dump'!$E$4:$AJ$500,
MATCH($A39,'Productivity Dump'!$A$4:$A$500,0),
MATCH(BJ$2,'Productivity Dump'!$E$3:$AJ$3,0)
),
IF(BJ$3="Attendance",
INDEX('Attendance Dump'!$E$2:$AI$400,
MATCH($A39,'Attendance Dump'!$B$2:$B$400,0),
MATCH(BJ$2,'Attendance Dump'!$E$1:$AI$1,0)
),
INDEX('Active Hour''s Dump'!$D$3:$AH$337,
MATCH($C39,'Active Hour''s Dump'!$A$3:$A$337,0),
MATCH(BJ$2,'Active Hour''s Dump'!$D$2:$AH$2,0)
))),"")</f>
        <v>948.12</v>
      </c>
      <c r="BK39" s="13" t="str">
        <f>_xlfn.IFNA(IF(BK$3="Productivity",
INDEX('Productivity Dump'!$E$4:$AJ$500,
MATCH($A39,'Productivity Dump'!$A$4:$A$500,0),
MATCH(BK$2,'Productivity Dump'!$E$3:$AJ$3,0)
),
IF(BK$3="Attendance",
INDEX('Attendance Dump'!$E$2:$AI$400,
MATCH($A39,'Attendance Dump'!$B$2:$B$400,0),
MATCH(BK$2,'Attendance Dump'!$E$1:$AI$1,0)
),
INDEX('Active Hour''s Dump'!$D$3:$AH$337,
MATCH($C39,'Active Hour''s Dump'!$A$3:$A$337,0),
MATCH(BK$2,'Active Hour''s Dump'!$D$2:$AH$2,0)
))),"")</f>
        <v>P</v>
      </c>
      <c r="BL39" s="54">
        <f>_xlfn.IFNA(IF(BL$3="Productivity",
INDEX('Productivity Dump'!$E$4:$AJ$500,
MATCH($A39,'Productivity Dump'!$A$4:$A$500,0),
MATCH(BL$2,'Productivity Dump'!$E$3:$AJ$3,0)
),
IF(BL$3="Attendance",
INDEX('Attendance Dump'!$E$2:$AI$400,
MATCH($A39,'Attendance Dump'!$B$2:$B$400,0),
MATCH(BL$2,'Attendance Dump'!$E$1:$AI$1,0)
),
INDEX('Active Hour''s Dump'!$D$3:$AH$337,
MATCH($C39,'Active Hour''s Dump'!$A$3:$A$337,0),
MATCH(BL$2,'Active Hour''s Dump'!$D$2:$AH$2,0)
))),"")</f>
        <v>6.25</v>
      </c>
      <c r="BM39" s="13">
        <f>_xlfn.IFNA(IF(BM$3="Productivity",
INDEX('Productivity Dump'!$E$4:$AJ$500,
MATCH($A39,'Productivity Dump'!$A$4:$A$500,0),
MATCH(BM$2,'Productivity Dump'!$E$3:$AJ$3,0)
),
IF(BM$3="Attendance",
INDEX('Attendance Dump'!$E$2:$AI$400,
MATCH($A39,'Attendance Dump'!$B$2:$B$400,0),
MATCH(BM$2,'Attendance Dump'!$E$1:$AI$1,0)
),
INDEX('Active Hour''s Dump'!$D$3:$AH$337,
MATCH($C39,'Active Hour''s Dump'!$A$3:$A$337,0),
MATCH(BM$2,'Active Hour''s Dump'!$D$2:$AH$2,0)
))),"")</f>
        <v>1027.0639999999999</v>
      </c>
      <c r="BN39" s="13" t="str">
        <f>_xlfn.IFNA(IF(BN$3="Productivity",
INDEX('Productivity Dump'!$E$4:$AJ$500,
MATCH($A39,'Productivity Dump'!$A$4:$A$500,0),
MATCH(BN$2,'Productivity Dump'!$E$3:$AJ$3,0)
),
IF(BN$3="Attendance",
INDEX('Attendance Dump'!$E$2:$AI$400,
MATCH($A39,'Attendance Dump'!$B$2:$B$400,0),
MATCH(BN$2,'Attendance Dump'!$E$1:$AI$1,0)
),
INDEX('Active Hour''s Dump'!$D$3:$AH$337,
MATCH($C39,'Active Hour''s Dump'!$A$3:$A$337,0),
MATCH(BN$2,'Active Hour''s Dump'!$D$2:$AH$2,0)
))),"")</f>
        <v>P</v>
      </c>
      <c r="BO39" s="54">
        <f>_xlfn.IFNA(IF(BO$3="Productivity",
INDEX('Productivity Dump'!$E$4:$AJ$500,
MATCH($A39,'Productivity Dump'!$A$4:$A$500,0),
MATCH(BO$2,'Productivity Dump'!$E$3:$AJ$3,0)
),
IF(BO$3="Attendance",
INDEX('Attendance Dump'!$E$2:$AI$400,
MATCH($A39,'Attendance Dump'!$B$2:$B$400,0),
MATCH(BO$2,'Attendance Dump'!$E$1:$AI$1,0)
),
INDEX('Active Hour''s Dump'!$D$3:$AH$337,
MATCH($C39,'Active Hour''s Dump'!$A$3:$A$337,0),
MATCH(BO$2,'Active Hour''s Dump'!$D$2:$AH$2,0)
))),"")</f>
        <v>8.25</v>
      </c>
      <c r="BP39" s="13">
        <f>_xlfn.IFNA(IF(BP$3="Productivity",
INDEX('Productivity Dump'!$E$4:$AJ$500,
MATCH($A39,'Productivity Dump'!$A$4:$A$500,0),
MATCH(BP$2,'Productivity Dump'!$E$3:$AJ$3,0)
),
IF(BP$3="Attendance",
INDEX('Attendance Dump'!$E$2:$AI$400,
MATCH($A39,'Attendance Dump'!$B$2:$B$400,0),
MATCH(BP$2,'Attendance Dump'!$E$1:$AI$1,0)
),
INDEX('Active Hour''s Dump'!$D$3:$AH$337,
MATCH($C39,'Active Hour''s Dump'!$A$3:$A$337,0),
MATCH(BP$2,'Active Hour''s Dump'!$D$2:$AH$2,0)
))),"")</f>
        <v>1006.3529999999997</v>
      </c>
      <c r="BQ39" s="13" t="str">
        <f>_xlfn.IFNA(IF(BQ$3="Productivity",
INDEX('Productivity Dump'!$E$4:$AJ$500,
MATCH($A39,'Productivity Dump'!$A$4:$A$500,0),
MATCH(BQ$2,'Productivity Dump'!$E$3:$AJ$3,0)
),
IF(BQ$3="Attendance",
INDEX('Attendance Dump'!$E$2:$AI$400,
MATCH($A39,'Attendance Dump'!$B$2:$B$400,0),
MATCH(BQ$2,'Attendance Dump'!$E$1:$AI$1,0)
),
INDEX('Active Hour''s Dump'!$D$3:$AH$337,
MATCH($C39,'Active Hour''s Dump'!$A$3:$A$337,0),
MATCH(BQ$2,'Active Hour''s Dump'!$D$2:$AH$2,0)
))),"")</f>
        <v>P</v>
      </c>
      <c r="BR39" s="54">
        <f>_xlfn.IFNA(IF(BR$3="Productivity",
INDEX('Productivity Dump'!$E$4:$AJ$500,
MATCH($A39,'Productivity Dump'!$A$4:$A$500,0),
MATCH(BR$2,'Productivity Dump'!$E$3:$AJ$3,0)
),
IF(BR$3="Attendance",
INDEX('Attendance Dump'!$E$2:$AI$400,
MATCH($A39,'Attendance Dump'!$B$2:$B$400,0),
MATCH(BR$2,'Attendance Dump'!$E$1:$AI$1,0)
),
INDEX('Active Hour''s Dump'!$D$3:$AH$337,
MATCH($C39,'Active Hour''s Dump'!$A$3:$A$337,0),
MATCH(BR$2,'Active Hour''s Dump'!$D$2:$AH$2,0)
))),"")</f>
        <v>7</v>
      </c>
      <c r="BS39" s="13">
        <f>_xlfn.IFNA(IF(BS$3="Productivity",
INDEX('Productivity Dump'!$E$4:$AJ$500,
MATCH($A39,'Productivity Dump'!$A$4:$A$500,0),
MATCH(BS$2,'Productivity Dump'!$E$3:$AJ$3,0)
),
IF(BS$3="Attendance",
INDEX('Attendance Dump'!$E$2:$AI$400,
MATCH($A39,'Attendance Dump'!$B$2:$B$400,0),
MATCH(BS$2,'Attendance Dump'!$E$1:$AI$1,0)
),
INDEX('Active Hour''s Dump'!$D$3:$AH$337,
MATCH($C39,'Active Hour''s Dump'!$A$3:$A$337,0),
MATCH(BS$2,'Active Hour''s Dump'!$D$2:$AH$2,0)
))),"")</f>
        <v>0</v>
      </c>
      <c r="BT39" s="13" t="str">
        <f>_xlfn.IFNA(IF(BT$3="Productivity",
INDEX('Productivity Dump'!$E$4:$AJ$500,
MATCH($A39,'Productivity Dump'!$A$4:$A$500,0),
MATCH(BT$2,'Productivity Dump'!$E$3:$AJ$3,0)
),
IF(BT$3="Attendance",
INDEX('Attendance Dump'!$E$2:$AI$400,
MATCH($A39,'Attendance Dump'!$B$2:$B$400,0),
MATCH(BT$2,'Attendance Dump'!$E$1:$AI$1,0)
),
INDEX('Active Hour''s Dump'!$D$3:$AH$337,
MATCH($C39,'Active Hour''s Dump'!$A$3:$A$337,0),
MATCH(BT$2,'Active Hour''s Dump'!$D$2:$AH$2,0)
))),"")</f>
        <v>H</v>
      </c>
      <c r="BU39" s="54">
        <f>_xlfn.IFNA(IF(BU$3="Productivity",
INDEX('Productivity Dump'!$E$4:$AJ$500,
MATCH($A39,'Productivity Dump'!$A$4:$A$500,0),
MATCH(BU$2,'Productivity Dump'!$E$3:$AJ$3,0)
),
IF(BU$3="Attendance",
INDEX('Attendance Dump'!$E$2:$AI$400,
MATCH($A39,'Attendance Dump'!$B$2:$B$400,0),
MATCH(BU$2,'Attendance Dump'!$E$1:$AI$1,0)
),
INDEX('Active Hour''s Dump'!$D$3:$AH$337,
MATCH($C39,'Active Hour''s Dump'!$A$3:$A$337,0),
MATCH(BU$2,'Active Hour''s Dump'!$D$2:$AH$2,0)
))),"")</f>
        <v>0</v>
      </c>
      <c r="BV39" s="13">
        <f>_xlfn.IFNA(IF(BV$3="Productivity",
INDEX('Productivity Dump'!$E$4:$AJ$500,
MATCH($A39,'Productivity Dump'!$A$4:$A$500,0),
MATCH(BV$2,'Productivity Dump'!$E$3:$AJ$3,0)
),
IF(BV$3="Attendance",
INDEX('Attendance Dump'!$E$2:$AI$400,
MATCH($A39,'Attendance Dump'!$B$2:$B$400,0),
MATCH(BV$2,'Attendance Dump'!$E$1:$AI$1,0)
),
INDEX('Active Hour''s Dump'!$D$3:$AH$337,
MATCH($C39,'Active Hour''s Dump'!$A$3:$A$337,0),
MATCH(BV$2,'Active Hour''s Dump'!$D$2:$AH$2,0)
))),"")</f>
        <v>1002.6580000000001</v>
      </c>
      <c r="BW39" s="13" t="str">
        <f>_xlfn.IFNA(IF(BW$3="Productivity",
INDEX('Productivity Dump'!$E$4:$AJ$500,
MATCH($A39,'Productivity Dump'!$A$4:$A$500,0),
MATCH(BW$2,'Productivity Dump'!$E$3:$AJ$3,0)
),
IF(BW$3="Attendance",
INDEX('Attendance Dump'!$E$2:$AI$400,
MATCH($A39,'Attendance Dump'!$B$2:$B$400,0),
MATCH(BW$2,'Attendance Dump'!$E$1:$AI$1,0)
),
INDEX('Active Hour''s Dump'!$D$3:$AH$337,
MATCH($C39,'Active Hour''s Dump'!$A$3:$A$337,0),
MATCH(BW$2,'Active Hour''s Dump'!$D$2:$AH$2,0)
))),"")</f>
        <v>P</v>
      </c>
      <c r="BX39" s="54">
        <f>_xlfn.IFNA(IF(BX$3="Productivity",
INDEX('Productivity Dump'!$E$4:$AJ$500,
MATCH($A39,'Productivity Dump'!$A$4:$A$500,0),
MATCH(BX$2,'Productivity Dump'!$E$3:$AJ$3,0)
),
IF(BX$3="Attendance",
INDEX('Attendance Dump'!$E$2:$AI$400,
MATCH($A39,'Attendance Dump'!$B$2:$B$400,0),
MATCH(BX$2,'Attendance Dump'!$E$1:$AI$1,0)
),
INDEX('Active Hour''s Dump'!$D$3:$AH$337,
MATCH($C39,'Active Hour''s Dump'!$A$3:$A$337,0),
MATCH(BX$2,'Active Hour''s Dump'!$D$2:$AH$2,0)
))),"")</f>
        <v>7.0833333333333304</v>
      </c>
      <c r="BY39" s="13">
        <f>_xlfn.IFNA(IF(BY$3="Productivity",
INDEX('Productivity Dump'!$E$4:$AJ$500,
MATCH($A39,'Productivity Dump'!$A$4:$A$500,0),
MATCH(BY$2,'Productivity Dump'!$E$3:$AJ$3,0)
),
IF(BY$3="Attendance",
INDEX('Attendance Dump'!$E$2:$AI$400,
MATCH($A39,'Attendance Dump'!$B$2:$B$400,0),
MATCH(BY$2,'Attendance Dump'!$E$1:$AI$1,0)
),
INDEX('Active Hour''s Dump'!$D$3:$AH$337,
MATCH($C39,'Active Hour''s Dump'!$A$3:$A$337,0),
MATCH(BY$2,'Active Hour''s Dump'!$D$2:$AH$2,0)
))),"")</f>
        <v>684.64400000000001</v>
      </c>
      <c r="BZ39" s="13" t="str">
        <f>_xlfn.IFNA(IF(BZ$3="Productivity",
INDEX('Productivity Dump'!$E$4:$AJ$500,
MATCH($A39,'Productivity Dump'!$A$4:$A$500,0),
MATCH(BZ$2,'Productivity Dump'!$E$3:$AJ$3,0)
),
IF(BZ$3="Attendance",
INDEX('Attendance Dump'!$E$2:$AI$400,
MATCH($A39,'Attendance Dump'!$B$2:$B$400,0),
MATCH(BZ$2,'Attendance Dump'!$E$1:$AI$1,0)
),
INDEX('Active Hour''s Dump'!$D$3:$AH$337,
MATCH($C39,'Active Hour''s Dump'!$A$3:$A$337,0),
MATCH(BZ$2,'Active Hour''s Dump'!$D$2:$AH$2,0)
))),"")</f>
        <v>P</v>
      </c>
      <c r="CA39" s="54">
        <f>_xlfn.IFNA(IF(CA$3="Productivity",
INDEX('Productivity Dump'!$E$4:$AJ$500,
MATCH($A39,'Productivity Dump'!$A$4:$A$500,0),
MATCH(CA$2,'Productivity Dump'!$E$3:$AJ$3,0)
),
IF(CA$3="Attendance",
INDEX('Attendance Dump'!$E$2:$AI$400,
MATCH($A39,'Attendance Dump'!$B$2:$B$400,0),
MATCH(CA$2,'Attendance Dump'!$E$1:$AI$1,0)
),
INDEX('Active Hour''s Dump'!$D$3:$AH$337,
MATCH($C39,'Active Hour''s Dump'!$A$3:$A$337,0),
MATCH(CA$2,'Active Hour''s Dump'!$D$2:$AH$2,0)
))),"")</f>
        <v>4.6666666666666696</v>
      </c>
      <c r="CB39" s="13">
        <f>_xlfn.IFNA(IF(CB$3="Productivity",
INDEX('Productivity Dump'!$E$4:$AJ$500,
MATCH($A39,'Productivity Dump'!$A$4:$A$500,0),
MATCH(CB$2,'Productivity Dump'!$E$3:$AJ$3,0)
),
IF(CB$3="Attendance",
INDEX('Attendance Dump'!$E$2:$AI$400,
MATCH($A39,'Attendance Dump'!$B$2:$B$400,0),
MATCH(CB$2,'Attendance Dump'!$E$1:$AI$1,0)
),
INDEX('Active Hour''s Dump'!$D$3:$AH$337,
MATCH($C39,'Active Hour''s Dump'!$A$3:$A$337,0),
MATCH(CB$2,'Active Hour''s Dump'!$D$2:$AH$2,0)
))),"")</f>
        <v>0</v>
      </c>
      <c r="CC39" s="13" t="str">
        <f>_xlfn.IFNA(IF(CC$3="Productivity",
INDEX('Productivity Dump'!$E$4:$AJ$500,
MATCH($A39,'Productivity Dump'!$A$4:$A$500,0),
MATCH(CC$2,'Productivity Dump'!$E$3:$AJ$3,0)
),
IF(CC$3="Attendance",
INDEX('Attendance Dump'!$E$2:$AI$400,
MATCH($A39,'Attendance Dump'!$B$2:$B$400,0),
MATCH(CC$2,'Attendance Dump'!$E$1:$AI$1,0)
),
INDEX('Active Hour''s Dump'!$D$3:$AH$337,
MATCH($C39,'Active Hour''s Dump'!$A$3:$A$337,0),
MATCH(CC$2,'Active Hour''s Dump'!$D$2:$AH$2,0)
))),"")</f>
        <v>WO</v>
      </c>
      <c r="CD39" s="54">
        <f>_xlfn.IFNA(IF(CD$3="Productivity",
INDEX('Productivity Dump'!$E$4:$AJ$500,
MATCH($A39,'Productivity Dump'!$A$4:$A$500,0),
MATCH(CD$2,'Productivity Dump'!$E$3:$AJ$3,0)
),
IF(CD$3="Attendance",
INDEX('Attendance Dump'!$E$2:$AI$400,
MATCH($A39,'Attendance Dump'!$B$2:$B$400,0),
MATCH(CD$2,'Attendance Dump'!$E$1:$AI$1,0)
),
INDEX('Active Hour''s Dump'!$D$3:$AH$337,
MATCH($C39,'Active Hour''s Dump'!$A$3:$A$337,0),
MATCH(CD$2,'Active Hour''s Dump'!$D$2:$AH$2,0)
))),"")</f>
        <v>0</v>
      </c>
      <c r="CE39" s="13">
        <f>_xlfn.IFNA(IF(CE$3="Productivity",
INDEX('Productivity Dump'!$E$4:$AJ$500,
MATCH($A39,'Productivity Dump'!$A$4:$A$500,0),
MATCH(CE$2,'Productivity Dump'!$E$3:$AJ$3,0)
),
IF(CE$3="Attendance",
INDEX('Attendance Dump'!$E$2:$AI$400,
MATCH($A39,'Attendance Dump'!$B$2:$B$400,0),
MATCH(CE$2,'Attendance Dump'!$E$1:$AI$1,0)
),
INDEX('Active Hour''s Dump'!$D$3:$AH$337,
MATCH($C39,'Active Hour''s Dump'!$A$3:$A$337,0),
MATCH(CE$2,'Active Hour''s Dump'!$D$2:$AH$2,0)
))),"")</f>
        <v>842.03200000000004</v>
      </c>
      <c r="CF39" s="13" t="str">
        <f>_xlfn.IFNA(IF(CF$3="Productivity",
INDEX('Productivity Dump'!$E$4:$AJ$500,
MATCH($A39,'Productivity Dump'!$A$4:$A$500,0),
MATCH(CF$2,'Productivity Dump'!$E$3:$AJ$3,0)
),
IF(CF$3="Attendance",
INDEX('Attendance Dump'!$E$2:$AI$400,
MATCH($A39,'Attendance Dump'!$B$2:$B$400,0),
MATCH(CF$2,'Attendance Dump'!$E$1:$AI$1,0)
),
INDEX('Active Hour''s Dump'!$D$3:$AH$337,
MATCH($C39,'Active Hour''s Dump'!$A$3:$A$337,0),
MATCH(CF$2,'Active Hour''s Dump'!$D$2:$AH$2,0)
))),"")</f>
        <v>P</v>
      </c>
      <c r="CG39" s="54">
        <f>_xlfn.IFNA(IF(CG$3="Productivity",
INDEX('Productivity Dump'!$E$4:$AJ$500,
MATCH($A39,'Productivity Dump'!$A$4:$A$500,0),
MATCH(CG$2,'Productivity Dump'!$E$3:$AJ$3,0)
),
IF(CG$3="Attendance",
INDEX('Attendance Dump'!$E$2:$AI$400,
MATCH($A39,'Attendance Dump'!$B$2:$B$400,0),
MATCH(CG$2,'Attendance Dump'!$E$1:$AI$1,0)
),
INDEX('Active Hour''s Dump'!$D$3:$AH$337,
MATCH($C39,'Active Hour''s Dump'!$A$3:$A$337,0),
MATCH(CG$2,'Active Hour''s Dump'!$D$2:$AH$2,0)
))),"")</f>
        <v>5.5833333333333304</v>
      </c>
      <c r="CH39" s="13">
        <f>_xlfn.IFNA(IF(CH$3="Productivity",
INDEX('Productivity Dump'!$E$4:$AJ$500,
MATCH($A39,'Productivity Dump'!$A$4:$A$500,0),
MATCH(CH$2,'Productivity Dump'!$E$3:$AJ$3,0)
),
IF(CH$3="Attendance",
INDEX('Attendance Dump'!$E$2:$AI$400,
MATCH($A39,'Attendance Dump'!$B$2:$B$400,0),
MATCH(CH$2,'Attendance Dump'!$E$1:$AI$1,0)
),
INDEX('Active Hour''s Dump'!$D$3:$AH$337,
MATCH($C39,'Active Hour''s Dump'!$A$3:$A$337,0),
MATCH(CH$2,'Active Hour''s Dump'!$D$2:$AH$2,0)
))),"")</f>
        <v>1020.1850000000001</v>
      </c>
      <c r="CI39" s="13" t="str">
        <f>_xlfn.IFNA(IF(CI$3="Productivity",
INDEX('Productivity Dump'!$E$4:$AJ$500,
MATCH($A39,'Productivity Dump'!$A$4:$A$500,0),
MATCH(CI$2,'Productivity Dump'!$E$3:$AJ$3,0)
),
IF(CI$3="Attendance",
INDEX('Attendance Dump'!$E$2:$AI$400,
MATCH($A39,'Attendance Dump'!$B$2:$B$400,0),
MATCH(CI$2,'Attendance Dump'!$E$1:$AI$1,0)
),
INDEX('Active Hour''s Dump'!$D$3:$AH$337,
MATCH($C39,'Active Hour''s Dump'!$A$3:$A$337,0),
MATCH(CI$2,'Active Hour''s Dump'!$D$2:$AH$2,0)
))),"")</f>
        <v>P</v>
      </c>
      <c r="CJ39" s="54">
        <f>_xlfn.IFNA(IF(CJ$3="Productivity",
INDEX('Productivity Dump'!$E$4:$AJ$500,
MATCH($A39,'Productivity Dump'!$A$4:$A$500,0),
MATCH(CJ$2,'Productivity Dump'!$E$3:$AJ$3,0)
),
IF(CJ$3="Attendance",
INDEX('Attendance Dump'!$E$2:$AI$400,
MATCH($A39,'Attendance Dump'!$B$2:$B$400,0),
MATCH(CJ$2,'Attendance Dump'!$E$1:$AI$1,0)
),
INDEX('Active Hour''s Dump'!$D$3:$AH$337,
MATCH($C39,'Active Hour''s Dump'!$A$3:$A$337,0),
MATCH(CJ$2,'Active Hour''s Dump'!$D$2:$AH$2,0)
))),"")</f>
        <v>6.5833333333333304</v>
      </c>
      <c r="CK39" s="13">
        <f>_xlfn.IFNA(IF(CK$3="Productivity",
INDEX('Productivity Dump'!$E$4:$AJ$500,
MATCH($A39,'Productivity Dump'!$A$4:$A$500,0),
MATCH(CK$2,'Productivity Dump'!$E$3:$AJ$3,0)
),
IF(CK$3="Attendance",
INDEX('Attendance Dump'!$E$2:$AI$400,
MATCH($A39,'Attendance Dump'!$B$2:$B$400,0),
MATCH(CK$2,'Attendance Dump'!$E$1:$AI$1,0)
),
INDEX('Active Hour''s Dump'!$D$3:$AH$337,
MATCH($C39,'Active Hour''s Dump'!$A$3:$A$337,0),
MATCH(CK$2,'Active Hour''s Dump'!$D$2:$AH$2,0)
))),"")</f>
        <v>1005.3369999999999</v>
      </c>
      <c r="CL39" s="13" t="str">
        <f>_xlfn.IFNA(IF(CL$3="Productivity",
INDEX('Productivity Dump'!$E$4:$AJ$500,
MATCH($A39,'Productivity Dump'!$A$4:$A$500,0),
MATCH(CL$2,'Productivity Dump'!$E$3:$AJ$3,0)
),
IF(CL$3="Attendance",
INDEX('Attendance Dump'!$E$2:$AI$400,
MATCH($A39,'Attendance Dump'!$B$2:$B$400,0),
MATCH(CL$2,'Attendance Dump'!$E$1:$AI$1,0)
),
INDEX('Active Hour''s Dump'!$D$3:$AH$337,
MATCH($C39,'Active Hour''s Dump'!$A$3:$A$337,0),
MATCH(CL$2,'Active Hour''s Dump'!$D$2:$AH$2,0)
))),"")</f>
        <v>P</v>
      </c>
      <c r="CM39" s="54">
        <f>_xlfn.IFNA(IF(CM$3="Productivity",
INDEX('Productivity Dump'!$E$4:$AJ$500,
MATCH($A39,'Productivity Dump'!$A$4:$A$500,0),
MATCH(CM$2,'Productivity Dump'!$E$3:$AJ$3,0)
),
IF(CM$3="Attendance",
INDEX('Attendance Dump'!$E$2:$AI$400,
MATCH($A39,'Attendance Dump'!$B$2:$B$400,0),
MATCH(CM$2,'Attendance Dump'!$E$1:$AI$1,0)
),
INDEX('Active Hour''s Dump'!$D$3:$AH$337,
MATCH($C39,'Active Hour''s Dump'!$A$3:$A$337,0),
MATCH(CM$2,'Active Hour''s Dump'!$D$2:$AH$2,0)
))),"")</f>
        <v>7.4166666666666696</v>
      </c>
      <c r="CN39" s="13">
        <f>_xlfn.IFNA(IF(CN$3="Productivity",
INDEX('Productivity Dump'!$E$4:$AJ$500,
MATCH($A39,'Productivity Dump'!$A$4:$A$500,0),
MATCH(CN$2,'Productivity Dump'!$E$3:$AJ$3,0)
),
IF(CN$3="Attendance",
INDEX('Attendance Dump'!$E$2:$AI$400,
MATCH($A39,'Attendance Dump'!$B$2:$B$400,0),
MATCH(CN$2,'Attendance Dump'!$E$1:$AI$1,0)
),
INDEX('Active Hour''s Dump'!$D$3:$AH$337,
MATCH($C39,'Active Hour''s Dump'!$A$3:$A$337,0),
MATCH(CN$2,'Active Hour''s Dump'!$D$2:$AH$2,0)
))),"")</f>
        <v>0</v>
      </c>
      <c r="CO39" s="13">
        <f>_xlfn.IFNA(IF(CO$3="Productivity",
INDEX('Productivity Dump'!$E$4:$AJ$500,
MATCH($A39,'Productivity Dump'!$A$4:$A$500,0),
MATCH(CO$2,'Productivity Dump'!$E$3:$AJ$3,0)
),
IF(CO$3="Attendance",
INDEX('Attendance Dump'!$E$2:$AI$400,
MATCH($A39,'Attendance Dump'!$B$2:$B$400,0),
MATCH(CO$2,'Attendance Dump'!$E$1:$AI$1,0)
),
INDEX('Active Hour''s Dump'!$D$3:$AH$337,
MATCH($C39,'Active Hour''s Dump'!$A$3:$A$337,0),
MATCH(CO$2,'Active Hour''s Dump'!$D$2:$AH$2,0)
))),"")</f>
        <v>0</v>
      </c>
      <c r="CP39" s="54">
        <f>_xlfn.IFNA(IF(CP$3="Productivity",
INDEX('Productivity Dump'!$E$4:$AJ$500,
MATCH($A39,'Productivity Dump'!$A$4:$A$500,0),
MATCH(CP$2,'Productivity Dump'!$E$3:$AJ$3,0)
),
IF(CP$3="Attendance",
INDEX('Attendance Dump'!$E$2:$AI$400,
MATCH($A39,'Attendance Dump'!$B$2:$B$400,0),
MATCH(CP$2,'Attendance Dump'!$E$1:$AI$1,0)
),
INDEX('Active Hour''s Dump'!$D$3:$AH$337,
MATCH($C39,'Active Hour''s Dump'!$A$3:$A$337,0),
MATCH(CP$2,'Active Hour''s Dump'!$D$2:$AH$2,0)
))),"")</f>
        <v>0</v>
      </c>
      <c r="CQ39" s="13">
        <f>_xlfn.IFNA(IF(CQ$3="Productivity",
INDEX('Productivity Dump'!$E$4:$AJ$500,
MATCH($A39,'Productivity Dump'!$A$4:$A$500,0),
MATCH(CQ$2,'Productivity Dump'!$E$3:$AJ$3,0)
),
IF(CQ$3="Attendance",
INDEX('Attendance Dump'!$E$2:$AI$400,
MATCH($A39,'Attendance Dump'!$B$2:$B$400,0),
MATCH(CQ$2,'Attendance Dump'!$E$1:$AI$1,0)
),
INDEX('Active Hour''s Dump'!$D$3:$AH$337,
MATCH($C39,'Active Hour''s Dump'!$A$3:$A$337,0),
MATCH(CQ$2,'Active Hour''s Dump'!$D$2:$AH$2,0)
))),"")</f>
        <v>0</v>
      </c>
      <c r="CR39" s="13">
        <f>_xlfn.IFNA(IF(CR$3="Productivity",
INDEX('Productivity Dump'!$E$4:$AJ$500,
MATCH($A39,'Productivity Dump'!$A$4:$A$500,0),
MATCH(CR$2,'Productivity Dump'!$E$3:$AJ$3,0)
),
IF(CR$3="Attendance",
INDEX('Attendance Dump'!$E$2:$AI$400,
MATCH($A39,'Attendance Dump'!$B$2:$B$400,0),
MATCH(CR$2,'Attendance Dump'!$E$1:$AI$1,0)
),
INDEX('Active Hour''s Dump'!$D$3:$AH$337,
MATCH($C39,'Active Hour''s Dump'!$A$3:$A$337,0),
MATCH(CR$2,'Active Hour''s Dump'!$D$2:$AH$2,0)
))),"")</f>
        <v>0</v>
      </c>
      <c r="CS39" s="54">
        <f>_xlfn.IFNA(IF(CS$3="Productivity",
INDEX('Productivity Dump'!$E$4:$AJ$500,
MATCH($A39,'Productivity Dump'!$A$4:$A$500,0),
MATCH(CS$2,'Productivity Dump'!$E$3:$AJ$3,0)
),
IF(CS$3="Attendance",
INDEX('Attendance Dump'!$E$2:$AI$400,
MATCH($A39,'Attendance Dump'!$B$2:$B$400,0),
MATCH(CS$2,'Attendance Dump'!$E$1:$AI$1,0)
),
INDEX('Active Hour''s Dump'!$D$3:$AH$337,
MATCH($C39,'Active Hour''s Dump'!$A$3:$A$337,0),
MATCH(CS$2,'Active Hour''s Dump'!$D$2:$AH$2,0)
))),"")</f>
        <v>0</v>
      </c>
      <c r="CT39" s="13">
        <f>_xlfn.IFNA(IF(CT$3="Productivity",
INDEX('Productivity Dump'!$E$4:$AJ$500,
MATCH($A39,'Productivity Dump'!$A$4:$A$500,0),
MATCH(CT$2,'Productivity Dump'!$E$3:$AJ$3,0)
),
IF(CT$3="Attendance",
INDEX('Attendance Dump'!$E$2:$AI$400,
MATCH($A39,'Attendance Dump'!$B$2:$B$400,0),
MATCH(CT$2,'Attendance Dump'!$E$1:$AI$1,0)
),
INDEX('Active Hour''s Dump'!$D$3:$AH$337,
MATCH($C39,'Active Hour''s Dump'!$A$3:$A$337,0),
MATCH(CT$2,'Active Hour''s Dump'!$D$2:$AH$2,0)
))),"")</f>
        <v>0</v>
      </c>
      <c r="CU39" s="13">
        <f>_xlfn.IFNA(IF(CU$3="Productivity",
INDEX('Productivity Dump'!$E$4:$AJ$500,
MATCH($A39,'Productivity Dump'!$A$4:$A$500,0),
MATCH(CU$2,'Productivity Dump'!$E$3:$AJ$3,0)
),
IF(CU$3="Attendance",
INDEX('Attendance Dump'!$E$2:$AI$400,
MATCH($A39,'Attendance Dump'!$B$2:$B$400,0),
MATCH(CU$2,'Attendance Dump'!$E$1:$AI$1,0)
),
INDEX('Active Hour''s Dump'!$D$3:$AH$337,
MATCH($C39,'Active Hour''s Dump'!$A$3:$A$337,0),
MATCH(CU$2,'Active Hour''s Dump'!$D$2:$AH$2,0)
))),"")</f>
        <v>0</v>
      </c>
      <c r="CV39" s="54">
        <f>_xlfn.IFNA(IF(CV$3="Productivity",
INDEX('Productivity Dump'!$E$4:$AJ$500,
MATCH($A39,'Productivity Dump'!$A$4:$A$500,0),
MATCH(CV$2,'Productivity Dump'!$E$3:$AJ$3,0)
),
IF(CV$3="Attendance",
INDEX('Attendance Dump'!$E$2:$AI$400,
MATCH($A39,'Attendance Dump'!$B$2:$B$400,0),
MATCH(CV$2,'Attendance Dump'!$E$1:$AI$1,0)
),
INDEX('Active Hour''s Dump'!$D$3:$AH$337,
MATCH($C39,'Active Hour''s Dump'!$A$3:$A$337,0),
MATCH(CV$2,'Active Hour''s Dump'!$D$2:$AH$2,0)
))),"")</f>
        <v>0</v>
      </c>
      <c r="CW39" s="13"/>
      <c r="CX39" s="13"/>
      <c r="CY39" s="54"/>
      <c r="DA39" s="57">
        <f t="shared" si="59"/>
        <v>151.50000000000003</v>
      </c>
      <c r="DB39" s="35">
        <f t="shared" si="63"/>
        <v>22158.721000000001</v>
      </c>
      <c r="DC39" s="35">
        <f t="shared" si="64"/>
        <v>0</v>
      </c>
      <c r="DD39" s="35">
        <f t="shared" ca="1" si="60"/>
        <v>0</v>
      </c>
      <c r="DF39" s="32" cm="1">
        <f t="array" ref="DF39">SUMPRODUCT(
    (MOD(COLUMN(H39:CV39) - COLUMN(H39), 3) = 0) *
    (H39:CV39 = 0) *
    (I39:CW39 = "P") *
    (COUNTIF(UKHoliday, H$2:CV$2) = 0)
)</f>
        <v>0</v>
      </c>
      <c r="DG39" s="33" cm="1">
        <f t="array" ref="DG39">SUMPRODUCT(
  (MOD(COLUMN(H39:CV39) - COLUMN(H39), 3) = 0) *
  (H39:CV39 &gt; 0) *
  (H39:CV39 &lt; 0.5 * IF(((WEEKDAY(H$2:CV$2, 2) = 1) + (WEEKDAY(H$2:CV$2, 2) = 6)), G39, F39)) *
  (I39:CW39 = "P") *
  (COUNTIF(UKHoliday, H$2:CV$2) = 0)
)</f>
        <v>0</v>
      </c>
      <c r="DH39" s="33" cm="1">
        <f t="array" ref="DH39">SUMPRODUCT(
  (MOD(COLUMN(H39:CV39) - COLUMN(H39), 3) = 0) *
  (H39:CV39 &gt; 0.5 * IF(((WEEKDAY(H$2:CV$2, 2) = 1) + (WEEKDAY(H$2:CV$2, 2) = 6)), $G39, $F39)) *
  (H39:CV39 &lt; 0.8 * IF(((WEEKDAY(H$2:CV$2, 2) = 1) + (WEEKDAY(H$2:CV$2, 2) = 6)), $G39, $F39)) *
  (I39:CW39 = "P") *
  (COUNTIF(UKHoliday, H$2:CV$2) = 0)
)</f>
        <v>0</v>
      </c>
      <c r="DI39" s="33" cm="1">
        <f t="array" ref="DI39">SUMPRODUCT(
  (MOD(COLUMN(H39:CV39) - COLUMN(H39), 3) = 0) *
  (H39:CV39 &gt; 0.8 * IF(((WEEKDAY(H$2:CV$2, 2) = 1) + (WEEKDAY(H$2:CV$2, 2) = 6)), $G39, $F39)) *
  (H39:CV39 &lt; 1 * IF(((WEEKDAY(H$2:CV$2, 2) = 1) + (WEEKDAY(H$2:CV$2, 2) = 6)), $G39, $F39)) *
  (I39:CW39 = "P") *
  (COUNTIF(UKHoliday, H$2:CV$2) = 0)
)</f>
        <v>1</v>
      </c>
    </row>
    <row r="40" spans="1:113" x14ac:dyDescent="0.3">
      <c r="A40" s="8" t="s">
        <v>187</v>
      </c>
      <c r="B40" s="8" t="s">
        <v>186</v>
      </c>
      <c r="C40" s="9" t="s">
        <v>675</v>
      </c>
      <c r="D40" s="62" t="s">
        <v>450</v>
      </c>
      <c r="E40" s="35">
        <v>22000</v>
      </c>
      <c r="F40" s="35">
        <f t="shared" si="61"/>
        <v>1100</v>
      </c>
      <c r="G40" s="35">
        <f t="shared" si="62"/>
        <v>550</v>
      </c>
      <c r="H40" s="13">
        <f>_xlfn.IFNA(IF(H$3="Productivity",
INDEX('Productivity Dump'!$E$4:$AJ$500,
MATCH($A40,'Productivity Dump'!$A$4:$A$500,0),
MATCH(H$2,'Productivity Dump'!$E$3:$AJ$3,0)
),
IF(H$3="Attendance",
INDEX('Attendance Dump'!$E$2:$AI$400,
MATCH($A40,'Attendance Dump'!$B$2:$B$400,0),
MATCH(H$2,'Attendance Dump'!$E$1:$AI$1,0)
),
INDEX('Active Hour''s Dump'!$D$3:$AH$337,
MATCH($C40,'Active Hour''s Dump'!$A$3:$A$337,0),
MATCH(H$2,'Active Hour''s Dump'!$D$2:$AH$2,0)
))),"")</f>
        <v>1126.681</v>
      </c>
      <c r="I40" s="13" t="str">
        <f>_xlfn.IFNA(IF(I$3="Productivity",
INDEX('Productivity Dump'!$E$4:$AJ$500,
MATCH($A40,'Productivity Dump'!$A$4:$A$500,0),
MATCH(I$2,'Productivity Dump'!$E$3:$AJ$3,0)
),
IF(I$3="Attendance",
INDEX('Attendance Dump'!$E$2:$AI$400,
MATCH($A40,'Attendance Dump'!$B$2:$B$400,0),
MATCH(I$2,'Attendance Dump'!$E$1:$AI$1,0)
),
INDEX('Active Hour''s Dump'!$D$3:$AH$337,
MATCH($C40,'Active Hour''s Dump'!$A$3:$A$337,0),
MATCH(I$2,'Active Hour''s Dump'!$D$2:$AH$2,0)
))),"")</f>
        <v>P</v>
      </c>
      <c r="J40" s="54">
        <f>_xlfn.IFNA(IF(J$3="Productivity",
INDEX('Productivity Dump'!$E$4:$AJ$500,
MATCH($A40,'Productivity Dump'!$A$4:$A$500,0),
MATCH(J$2,'Productivity Dump'!$E$3:$AJ$3,0)
),
IF(J$3="Attendance",
INDEX('Attendance Dump'!$E$2:$AI$400,
MATCH($A40,'Attendance Dump'!$B$2:$B$400,0),
MATCH(J$2,'Attendance Dump'!$E$1:$AI$1,0)
),
INDEX('Active Hour''s Dump'!$D$3:$AH$337,
MATCH($C40,'Active Hour''s Dump'!$A$3:$A$337,0),
MATCH(J$2,'Active Hour''s Dump'!$D$2:$AH$2,0)
))),"")</f>
        <v>6.6666666666666696</v>
      </c>
      <c r="K40" s="13">
        <f>_xlfn.IFNA(IF(K$3="Productivity",
INDEX('Productivity Dump'!$E$4:$AJ$500,
MATCH($A40,'Productivity Dump'!$A$4:$A$500,0),
MATCH(K$2,'Productivity Dump'!$E$3:$AJ$3,0)
),
IF(K$3="Attendance",
INDEX('Attendance Dump'!$E$2:$AI$400,
MATCH($A40,'Attendance Dump'!$B$2:$B$400,0),
MATCH(K$2,'Attendance Dump'!$E$1:$AI$1,0)
),
INDEX('Active Hour''s Dump'!$D$3:$AH$337,
MATCH($C40,'Active Hour''s Dump'!$A$3:$A$337,0),
MATCH(K$2,'Active Hour''s Dump'!$D$2:$AH$2,0)
))),"")</f>
        <v>994.71399999999983</v>
      </c>
      <c r="L40" s="13" t="str">
        <f>_xlfn.IFNA(IF(L$3="Productivity",
INDEX('Productivity Dump'!$E$4:$AJ$500,
MATCH($A40,'Productivity Dump'!$A$4:$A$500,0),
MATCH(L$2,'Productivity Dump'!$E$3:$AJ$3,0)
),
IF(L$3="Attendance",
INDEX('Attendance Dump'!$E$2:$AI$400,
MATCH($A40,'Attendance Dump'!$B$2:$B$400,0),
MATCH(L$2,'Attendance Dump'!$E$1:$AI$1,0)
),
INDEX('Active Hour''s Dump'!$D$3:$AH$337,
MATCH($C40,'Active Hour''s Dump'!$A$3:$A$337,0),
MATCH(L$2,'Active Hour''s Dump'!$D$2:$AH$2,0)
))),"")</f>
        <v>P</v>
      </c>
      <c r="M40" s="54">
        <f>_xlfn.IFNA(IF(M$3="Productivity",
INDEX('Productivity Dump'!$E$4:$AJ$500,
MATCH($A40,'Productivity Dump'!$A$4:$A$500,0),
MATCH(M$2,'Productivity Dump'!$E$3:$AJ$3,0)
),
IF(M$3="Attendance",
INDEX('Attendance Dump'!$E$2:$AI$400,
MATCH($A40,'Attendance Dump'!$B$2:$B$400,0),
MATCH(M$2,'Attendance Dump'!$E$1:$AI$1,0)
),
INDEX('Active Hour''s Dump'!$D$3:$AH$337,
MATCH($C40,'Active Hour''s Dump'!$A$3:$A$337,0),
MATCH(M$2,'Active Hour''s Dump'!$D$2:$AH$2,0)
))),"")</f>
        <v>6.0833333333333304</v>
      </c>
      <c r="N40" s="13">
        <f>_xlfn.IFNA(IF(N$3="Productivity",
INDEX('Productivity Dump'!$E$4:$AJ$500,
MATCH($A40,'Productivity Dump'!$A$4:$A$500,0),
MATCH(N$2,'Productivity Dump'!$E$3:$AJ$3,0)
),
IF(N$3="Attendance",
INDEX('Attendance Dump'!$E$2:$AI$400,
MATCH($A40,'Attendance Dump'!$B$2:$B$400,0),
MATCH(N$2,'Attendance Dump'!$E$1:$AI$1,0)
),
INDEX('Active Hour''s Dump'!$D$3:$AH$337,
MATCH($C40,'Active Hour''s Dump'!$A$3:$A$337,0),
MATCH(N$2,'Active Hour''s Dump'!$D$2:$AH$2,0)
))),"")</f>
        <v>0</v>
      </c>
      <c r="O40" s="13" t="str">
        <f>_xlfn.IFNA(IF(O$3="Productivity",
INDEX('Productivity Dump'!$E$4:$AJ$500,
MATCH($A40,'Productivity Dump'!$A$4:$A$500,0),
MATCH(O$2,'Productivity Dump'!$E$3:$AJ$3,0)
),
IF(O$3="Attendance",
INDEX('Attendance Dump'!$E$2:$AI$400,
MATCH($A40,'Attendance Dump'!$B$2:$B$400,0),
MATCH(O$2,'Attendance Dump'!$E$1:$AI$1,0)
),
INDEX('Active Hour''s Dump'!$D$3:$AH$337,
MATCH($C40,'Active Hour''s Dump'!$A$3:$A$337,0),
MATCH(O$2,'Active Hour''s Dump'!$D$2:$AH$2,0)
))),"")</f>
        <v>PL</v>
      </c>
      <c r="P40" s="54">
        <f>_xlfn.IFNA(IF(P$3="Productivity",
INDEX('Productivity Dump'!$E$4:$AJ$500,
MATCH($A40,'Productivity Dump'!$A$4:$A$500,0),
MATCH(P$2,'Productivity Dump'!$E$3:$AJ$3,0)
),
IF(P$3="Attendance",
INDEX('Attendance Dump'!$E$2:$AI$400,
MATCH($A40,'Attendance Dump'!$B$2:$B$400,0),
MATCH(P$2,'Attendance Dump'!$E$1:$AI$1,0)
),
INDEX('Active Hour''s Dump'!$D$3:$AH$337,
MATCH($C40,'Active Hour''s Dump'!$A$3:$A$337,0),
MATCH(P$2,'Active Hour''s Dump'!$D$2:$AH$2,0)
))),"")</f>
        <v>0</v>
      </c>
      <c r="Q40" s="13">
        <f>_xlfn.IFNA(IF(Q$3="Productivity",
INDEX('Productivity Dump'!$E$4:$AJ$500,
MATCH($A40,'Productivity Dump'!$A$4:$A$500,0),
MATCH(Q$2,'Productivity Dump'!$E$3:$AJ$3,0)
),
IF(Q$3="Attendance",
INDEX('Attendance Dump'!$E$2:$AI$400,
MATCH($A40,'Attendance Dump'!$B$2:$B$400,0),
MATCH(Q$2,'Attendance Dump'!$E$1:$AI$1,0)
),
INDEX('Active Hour''s Dump'!$D$3:$AH$337,
MATCH($C40,'Active Hour''s Dump'!$A$3:$A$337,0),
MATCH(Q$2,'Active Hour''s Dump'!$D$2:$AH$2,0)
))),"")</f>
        <v>0</v>
      </c>
      <c r="R40" s="13" t="str">
        <f>_xlfn.IFNA(IF(R$3="Productivity",
INDEX('Productivity Dump'!$E$4:$AJ$500,
MATCH($A40,'Productivity Dump'!$A$4:$A$500,0),
MATCH(R$2,'Productivity Dump'!$E$3:$AJ$3,0)
),
IF(R$3="Attendance",
INDEX('Attendance Dump'!$E$2:$AI$400,
MATCH($A40,'Attendance Dump'!$B$2:$B$400,0),
MATCH(R$2,'Attendance Dump'!$E$1:$AI$1,0)
),
INDEX('Active Hour''s Dump'!$D$3:$AH$337,
MATCH($C40,'Active Hour''s Dump'!$A$3:$A$337,0),
MATCH(R$2,'Active Hour''s Dump'!$D$2:$AH$2,0)
))),"")</f>
        <v>WO</v>
      </c>
      <c r="S40" s="54">
        <f>_xlfn.IFNA(IF(S$3="Productivity",
INDEX('Productivity Dump'!$E$4:$AJ$500,
MATCH($A40,'Productivity Dump'!$A$4:$A$500,0),
MATCH(S$2,'Productivity Dump'!$E$3:$AJ$3,0)
),
IF(S$3="Attendance",
INDEX('Attendance Dump'!$E$2:$AI$400,
MATCH($A40,'Attendance Dump'!$B$2:$B$400,0),
MATCH(S$2,'Attendance Dump'!$E$1:$AI$1,0)
),
INDEX('Active Hour''s Dump'!$D$3:$AH$337,
MATCH($C40,'Active Hour''s Dump'!$A$3:$A$337,0),
MATCH(S$2,'Active Hour''s Dump'!$D$2:$AH$2,0)
))),"")</f>
        <v>0</v>
      </c>
      <c r="T40" s="13">
        <f>_xlfn.IFNA(IF(T$3="Productivity",
INDEX('Productivity Dump'!$E$4:$AJ$500,
MATCH($A40,'Productivity Dump'!$A$4:$A$500,0),
MATCH(T$2,'Productivity Dump'!$E$3:$AJ$3,0)
),
IF(T$3="Attendance",
INDEX('Attendance Dump'!$E$2:$AI$400,
MATCH($A40,'Attendance Dump'!$B$2:$B$400,0),
MATCH(T$2,'Attendance Dump'!$E$1:$AI$1,0)
),
INDEX('Active Hour''s Dump'!$D$3:$AH$337,
MATCH($C40,'Active Hour''s Dump'!$A$3:$A$337,0),
MATCH(T$2,'Active Hour''s Dump'!$D$2:$AH$2,0)
))),"")</f>
        <v>468.22800000000001</v>
      </c>
      <c r="U40" s="13" t="str">
        <f>_xlfn.IFNA(IF(U$3="Productivity",
INDEX('Productivity Dump'!$E$4:$AJ$500,
MATCH($A40,'Productivity Dump'!$A$4:$A$500,0),
MATCH(U$2,'Productivity Dump'!$E$3:$AJ$3,0)
),
IF(U$3="Attendance",
INDEX('Attendance Dump'!$E$2:$AI$400,
MATCH($A40,'Attendance Dump'!$B$2:$B$400,0),
MATCH(U$2,'Attendance Dump'!$E$1:$AI$1,0)
),
INDEX('Active Hour''s Dump'!$D$3:$AH$337,
MATCH($C40,'Active Hour''s Dump'!$A$3:$A$337,0),
MATCH(U$2,'Active Hour''s Dump'!$D$2:$AH$2,0)
))),"")</f>
        <v>P</v>
      </c>
      <c r="V40" s="54">
        <f>_xlfn.IFNA(IF(V$3="Productivity",
INDEX('Productivity Dump'!$E$4:$AJ$500,
MATCH($A40,'Productivity Dump'!$A$4:$A$500,0),
MATCH(V$2,'Productivity Dump'!$E$3:$AJ$3,0)
),
IF(V$3="Attendance",
INDEX('Attendance Dump'!$E$2:$AI$400,
MATCH($A40,'Attendance Dump'!$B$2:$B$400,0),
MATCH(V$2,'Attendance Dump'!$E$1:$AI$1,0)
),
INDEX('Active Hour''s Dump'!$D$3:$AH$337,
MATCH($C40,'Active Hour''s Dump'!$A$3:$A$337,0),
MATCH(V$2,'Active Hour''s Dump'!$D$2:$AH$2,0)
))),"")</f>
        <v>3.3333333333333299</v>
      </c>
      <c r="W40" s="13">
        <f>_xlfn.IFNA(IF(W$3="Productivity",
INDEX('Productivity Dump'!$E$4:$AJ$500,
MATCH($A40,'Productivity Dump'!$A$4:$A$500,0),
MATCH(W$2,'Productivity Dump'!$E$3:$AJ$3,0)
),
IF(W$3="Attendance",
INDEX('Attendance Dump'!$E$2:$AI$400,
MATCH($A40,'Attendance Dump'!$B$2:$B$400,0),
MATCH(W$2,'Attendance Dump'!$E$1:$AI$1,0)
),
INDEX('Active Hour''s Dump'!$D$3:$AH$337,
MATCH($C40,'Active Hour''s Dump'!$A$3:$A$337,0),
MATCH(W$2,'Active Hour''s Dump'!$D$2:$AH$2,0)
))),"")</f>
        <v>1216.944</v>
      </c>
      <c r="X40" s="13" t="str">
        <f>_xlfn.IFNA(IF(X$3="Productivity",
INDEX('Productivity Dump'!$E$4:$AJ$500,
MATCH($A40,'Productivity Dump'!$A$4:$A$500,0),
MATCH(X$2,'Productivity Dump'!$E$3:$AJ$3,0)
),
IF(X$3="Attendance",
INDEX('Attendance Dump'!$E$2:$AI$400,
MATCH($A40,'Attendance Dump'!$B$2:$B$400,0),
MATCH(X$2,'Attendance Dump'!$E$1:$AI$1,0)
),
INDEX('Active Hour''s Dump'!$D$3:$AH$337,
MATCH($C40,'Active Hour''s Dump'!$A$3:$A$337,0),
MATCH(X$2,'Active Hour''s Dump'!$D$2:$AH$2,0)
))),"")</f>
        <v>P</v>
      </c>
      <c r="Y40" s="54">
        <f>_xlfn.IFNA(IF(Y$3="Productivity",
INDEX('Productivity Dump'!$E$4:$AJ$500,
MATCH($A40,'Productivity Dump'!$A$4:$A$500,0),
MATCH(Y$2,'Productivity Dump'!$E$3:$AJ$3,0)
),
IF(Y$3="Attendance",
INDEX('Attendance Dump'!$E$2:$AI$400,
MATCH($A40,'Attendance Dump'!$B$2:$B$400,0),
MATCH(Y$2,'Attendance Dump'!$E$1:$AI$1,0)
),
INDEX('Active Hour''s Dump'!$D$3:$AH$337,
MATCH($C40,'Active Hour''s Dump'!$A$3:$A$337,0),
MATCH(Y$2,'Active Hour''s Dump'!$D$2:$AH$2,0)
))),"")</f>
        <v>7.3333333333333304</v>
      </c>
      <c r="Z40" s="13">
        <f>_xlfn.IFNA(IF(Z$3="Productivity",
INDEX('Productivity Dump'!$E$4:$AJ$500,
MATCH($A40,'Productivity Dump'!$A$4:$A$500,0),
MATCH(Z$2,'Productivity Dump'!$E$3:$AJ$3,0)
),
IF(Z$3="Attendance",
INDEX('Attendance Dump'!$E$2:$AI$400,
MATCH($A40,'Attendance Dump'!$B$2:$B$400,0),
MATCH(Z$2,'Attendance Dump'!$E$1:$AI$1,0)
),
INDEX('Active Hour''s Dump'!$D$3:$AH$337,
MATCH($C40,'Active Hour''s Dump'!$A$3:$A$337,0),
MATCH(Z$2,'Active Hour''s Dump'!$D$2:$AH$2,0)
))),"")</f>
        <v>1237.8110000000004</v>
      </c>
      <c r="AA40" s="13" t="str">
        <f>_xlfn.IFNA(IF(AA$3="Productivity",
INDEX('Productivity Dump'!$E$4:$AJ$500,
MATCH($A40,'Productivity Dump'!$A$4:$A$500,0),
MATCH(AA$2,'Productivity Dump'!$E$3:$AJ$3,0)
),
IF(AA$3="Attendance",
INDEX('Attendance Dump'!$E$2:$AI$400,
MATCH($A40,'Attendance Dump'!$B$2:$B$400,0),
MATCH(AA$2,'Attendance Dump'!$E$1:$AI$1,0)
),
INDEX('Active Hour''s Dump'!$D$3:$AH$337,
MATCH($C40,'Active Hour''s Dump'!$A$3:$A$337,0),
MATCH(AA$2,'Active Hour''s Dump'!$D$2:$AH$2,0)
))),"")</f>
        <v>P</v>
      </c>
      <c r="AB40" s="54">
        <f>_xlfn.IFNA(IF(AB$3="Productivity",
INDEX('Productivity Dump'!$E$4:$AJ$500,
MATCH($A40,'Productivity Dump'!$A$4:$A$500,0),
MATCH(AB$2,'Productivity Dump'!$E$3:$AJ$3,0)
),
IF(AB$3="Attendance",
INDEX('Attendance Dump'!$E$2:$AI$400,
MATCH($A40,'Attendance Dump'!$B$2:$B$400,0),
MATCH(AB$2,'Attendance Dump'!$E$1:$AI$1,0)
),
INDEX('Active Hour''s Dump'!$D$3:$AH$337,
MATCH($C40,'Active Hour''s Dump'!$A$3:$A$337,0),
MATCH(AB$2,'Active Hour''s Dump'!$D$2:$AH$2,0)
))),"")</f>
        <v>7.6666666666666696</v>
      </c>
      <c r="AC40" s="13">
        <f>_xlfn.IFNA(IF(AC$3="Productivity",
INDEX('Productivity Dump'!$E$4:$AJ$500,
MATCH($A40,'Productivity Dump'!$A$4:$A$500,0),
MATCH(AC$2,'Productivity Dump'!$E$3:$AJ$3,0)
),
IF(AC$3="Attendance",
INDEX('Attendance Dump'!$E$2:$AI$400,
MATCH($A40,'Attendance Dump'!$B$2:$B$400,0),
MATCH(AC$2,'Attendance Dump'!$E$1:$AI$1,0)
),
INDEX('Active Hour''s Dump'!$D$3:$AH$337,
MATCH($C40,'Active Hour''s Dump'!$A$3:$A$337,0),
MATCH(AC$2,'Active Hour''s Dump'!$D$2:$AH$2,0)
))),"")</f>
        <v>872.27700000000016</v>
      </c>
      <c r="AD40" s="13" t="str">
        <f>_xlfn.IFNA(IF(AD$3="Productivity",
INDEX('Productivity Dump'!$E$4:$AJ$500,
MATCH($A40,'Productivity Dump'!$A$4:$A$500,0),
MATCH(AD$2,'Productivity Dump'!$E$3:$AJ$3,0)
),
IF(AD$3="Attendance",
INDEX('Attendance Dump'!$E$2:$AI$400,
MATCH($A40,'Attendance Dump'!$B$2:$B$400,0),
MATCH(AD$2,'Attendance Dump'!$E$1:$AI$1,0)
),
INDEX('Active Hour''s Dump'!$D$3:$AH$337,
MATCH($C40,'Active Hour''s Dump'!$A$3:$A$337,0),
MATCH(AD$2,'Active Hour''s Dump'!$D$2:$AH$2,0)
))),"")</f>
        <v>P</v>
      </c>
      <c r="AE40" s="54">
        <f>_xlfn.IFNA(IF(AE$3="Productivity",
INDEX('Productivity Dump'!$E$4:$AJ$500,
MATCH($A40,'Productivity Dump'!$A$4:$A$500,0),
MATCH(AE$2,'Productivity Dump'!$E$3:$AJ$3,0)
),
IF(AE$3="Attendance",
INDEX('Attendance Dump'!$E$2:$AI$400,
MATCH($A40,'Attendance Dump'!$B$2:$B$400,0),
MATCH(AE$2,'Attendance Dump'!$E$1:$AI$1,0)
),
INDEX('Active Hour''s Dump'!$D$3:$AH$337,
MATCH($C40,'Active Hour''s Dump'!$A$3:$A$337,0),
MATCH(AE$2,'Active Hour''s Dump'!$D$2:$AH$2,0)
))),"")</f>
        <v>4.75</v>
      </c>
      <c r="AF40" s="13">
        <f>_xlfn.IFNA(IF(AF$3="Productivity",
INDEX('Productivity Dump'!$E$4:$AJ$500,
MATCH($A40,'Productivity Dump'!$A$4:$A$500,0),
MATCH(AF$2,'Productivity Dump'!$E$3:$AJ$3,0)
),
IF(AF$3="Attendance",
INDEX('Attendance Dump'!$E$2:$AI$400,
MATCH($A40,'Attendance Dump'!$B$2:$B$400,0),
MATCH(AF$2,'Attendance Dump'!$E$1:$AI$1,0)
),
INDEX('Active Hour''s Dump'!$D$3:$AH$337,
MATCH($C40,'Active Hour''s Dump'!$A$3:$A$337,0),
MATCH(AF$2,'Active Hour''s Dump'!$D$2:$AH$2,0)
))),"")</f>
        <v>1573.6919999999998</v>
      </c>
      <c r="AG40" s="13" t="str">
        <f>_xlfn.IFNA(IF(AG$3="Productivity",
INDEX('Productivity Dump'!$E$4:$AJ$500,
MATCH($A40,'Productivity Dump'!$A$4:$A$500,0),
MATCH(AG$2,'Productivity Dump'!$E$3:$AJ$3,0)
),
IF(AG$3="Attendance",
INDEX('Attendance Dump'!$E$2:$AI$400,
MATCH($A40,'Attendance Dump'!$B$2:$B$400,0),
MATCH(AG$2,'Attendance Dump'!$E$1:$AI$1,0)
),
INDEX('Active Hour''s Dump'!$D$3:$AH$337,
MATCH($C40,'Active Hour''s Dump'!$A$3:$A$337,0),
MATCH(AG$2,'Active Hour''s Dump'!$D$2:$AH$2,0)
))),"")</f>
        <v>P</v>
      </c>
      <c r="AH40" s="54">
        <f>_xlfn.IFNA(IF(AH$3="Productivity",
INDEX('Productivity Dump'!$E$4:$AJ$500,
MATCH($A40,'Productivity Dump'!$A$4:$A$500,0),
MATCH(AH$2,'Productivity Dump'!$E$3:$AJ$3,0)
),
IF(AH$3="Attendance",
INDEX('Attendance Dump'!$E$2:$AI$400,
MATCH($A40,'Attendance Dump'!$B$2:$B$400,0),
MATCH(AH$2,'Attendance Dump'!$E$1:$AI$1,0)
),
INDEX('Active Hour''s Dump'!$D$3:$AH$337,
MATCH($C40,'Active Hour''s Dump'!$A$3:$A$337,0),
MATCH(AH$2,'Active Hour''s Dump'!$D$2:$AH$2,0)
))),"")</f>
        <v>9.0833333333333304</v>
      </c>
      <c r="AI40" s="13">
        <f>_xlfn.IFNA(IF(AI$3="Productivity",
INDEX('Productivity Dump'!$E$4:$AJ$500,
MATCH($A40,'Productivity Dump'!$A$4:$A$500,0),
MATCH(AI$2,'Productivity Dump'!$E$3:$AJ$3,0)
),
IF(AI$3="Attendance",
INDEX('Attendance Dump'!$E$2:$AI$400,
MATCH($A40,'Attendance Dump'!$B$2:$B$400,0),
MATCH(AI$2,'Attendance Dump'!$E$1:$AI$1,0)
),
INDEX('Active Hour''s Dump'!$D$3:$AH$337,
MATCH($C40,'Active Hour''s Dump'!$A$3:$A$337,0),
MATCH(AI$2,'Active Hour''s Dump'!$D$2:$AH$2,0)
))),"")</f>
        <v>0</v>
      </c>
      <c r="AJ40" s="13" t="str">
        <f>_xlfn.IFNA(IF(AJ$3="Productivity",
INDEX('Productivity Dump'!$E$4:$AJ$500,
MATCH($A40,'Productivity Dump'!$A$4:$A$500,0),
MATCH(AJ$2,'Productivity Dump'!$E$3:$AJ$3,0)
),
IF(AJ$3="Attendance",
INDEX('Attendance Dump'!$E$2:$AI$400,
MATCH($A40,'Attendance Dump'!$B$2:$B$400,0),
MATCH(AJ$2,'Attendance Dump'!$E$1:$AI$1,0)
),
INDEX('Active Hour''s Dump'!$D$3:$AH$337,
MATCH($C40,'Active Hour''s Dump'!$A$3:$A$337,0),
MATCH(AJ$2,'Active Hour''s Dump'!$D$2:$AH$2,0)
))),"")</f>
        <v>PL</v>
      </c>
      <c r="AK40" s="54">
        <f>_xlfn.IFNA(IF(AK$3="Productivity",
INDEX('Productivity Dump'!$E$4:$AJ$500,
MATCH($A40,'Productivity Dump'!$A$4:$A$500,0),
MATCH(AK$2,'Productivity Dump'!$E$3:$AJ$3,0)
),
IF(AK$3="Attendance",
INDEX('Attendance Dump'!$E$2:$AI$400,
MATCH($A40,'Attendance Dump'!$B$2:$B$400,0),
MATCH(AK$2,'Attendance Dump'!$E$1:$AI$1,0)
),
INDEX('Active Hour''s Dump'!$D$3:$AH$337,
MATCH($C40,'Active Hour''s Dump'!$A$3:$A$337,0),
MATCH(AK$2,'Active Hour''s Dump'!$D$2:$AH$2,0)
))),"")</f>
        <v>0</v>
      </c>
      <c r="AL40" s="13">
        <f>_xlfn.IFNA(IF(AL$3="Productivity",
INDEX('Productivity Dump'!$E$4:$AJ$500,
MATCH($A40,'Productivity Dump'!$A$4:$A$500,0),
MATCH(AL$2,'Productivity Dump'!$E$3:$AJ$3,0)
),
IF(AL$3="Attendance",
INDEX('Attendance Dump'!$E$2:$AI$400,
MATCH($A40,'Attendance Dump'!$B$2:$B$400,0),
MATCH(AL$2,'Attendance Dump'!$E$1:$AI$1,0)
),
INDEX('Active Hour''s Dump'!$D$3:$AH$337,
MATCH($C40,'Active Hour''s Dump'!$A$3:$A$337,0),
MATCH(AL$2,'Active Hour''s Dump'!$D$2:$AH$2,0)
))),"")</f>
        <v>0</v>
      </c>
      <c r="AM40" s="13" t="str">
        <f>_xlfn.IFNA(IF(AM$3="Productivity",
INDEX('Productivity Dump'!$E$4:$AJ$500,
MATCH($A40,'Productivity Dump'!$A$4:$A$500,0),
MATCH(AM$2,'Productivity Dump'!$E$3:$AJ$3,0)
),
IF(AM$3="Attendance",
INDEX('Attendance Dump'!$E$2:$AI$400,
MATCH($A40,'Attendance Dump'!$B$2:$B$400,0),
MATCH(AM$2,'Attendance Dump'!$E$1:$AI$1,0)
),
INDEX('Active Hour''s Dump'!$D$3:$AH$337,
MATCH($C40,'Active Hour''s Dump'!$A$3:$A$337,0),
MATCH(AM$2,'Active Hour''s Dump'!$D$2:$AH$2,0)
))),"")</f>
        <v>WO</v>
      </c>
      <c r="AN40" s="54">
        <f>_xlfn.IFNA(IF(AN$3="Productivity",
INDEX('Productivity Dump'!$E$4:$AJ$500,
MATCH($A40,'Productivity Dump'!$A$4:$A$500,0),
MATCH(AN$2,'Productivity Dump'!$E$3:$AJ$3,0)
),
IF(AN$3="Attendance",
INDEX('Attendance Dump'!$E$2:$AI$400,
MATCH($A40,'Attendance Dump'!$B$2:$B$400,0),
MATCH(AN$2,'Attendance Dump'!$E$1:$AI$1,0)
),
INDEX('Active Hour''s Dump'!$D$3:$AH$337,
MATCH($C40,'Active Hour''s Dump'!$A$3:$A$337,0),
MATCH(AN$2,'Active Hour''s Dump'!$D$2:$AH$2,0)
))),"")</f>
        <v>0</v>
      </c>
      <c r="AO40" s="13">
        <f>_xlfn.IFNA(IF(AO$3="Productivity",
INDEX('Productivity Dump'!$E$4:$AJ$500,
MATCH($A40,'Productivity Dump'!$A$4:$A$500,0),
MATCH(AO$2,'Productivity Dump'!$E$3:$AJ$3,0)
),
IF(AO$3="Attendance",
INDEX('Attendance Dump'!$E$2:$AI$400,
MATCH($A40,'Attendance Dump'!$B$2:$B$400,0),
MATCH(AO$2,'Attendance Dump'!$E$1:$AI$1,0)
),
INDEX('Active Hour''s Dump'!$D$3:$AH$337,
MATCH($C40,'Active Hour''s Dump'!$A$3:$A$337,0),
MATCH(AO$2,'Active Hour''s Dump'!$D$2:$AH$2,0)
))),"")</f>
        <v>1117.94</v>
      </c>
      <c r="AP40" s="13" t="str">
        <f>_xlfn.IFNA(IF(AP$3="Productivity",
INDEX('Productivity Dump'!$E$4:$AJ$500,
MATCH($A40,'Productivity Dump'!$A$4:$A$500,0),
MATCH(AP$2,'Productivity Dump'!$E$3:$AJ$3,0)
),
IF(AP$3="Attendance",
INDEX('Attendance Dump'!$E$2:$AI$400,
MATCH($A40,'Attendance Dump'!$B$2:$B$400,0),
MATCH(AP$2,'Attendance Dump'!$E$1:$AI$1,0)
),
INDEX('Active Hour''s Dump'!$D$3:$AH$337,
MATCH($C40,'Active Hour''s Dump'!$A$3:$A$337,0),
MATCH(AP$2,'Active Hour''s Dump'!$D$2:$AH$2,0)
))),"")</f>
        <v>P</v>
      </c>
      <c r="AQ40" s="54">
        <f>_xlfn.IFNA(IF(AQ$3="Productivity",
INDEX('Productivity Dump'!$E$4:$AJ$500,
MATCH($A40,'Productivity Dump'!$A$4:$A$500,0),
MATCH(AQ$2,'Productivity Dump'!$E$3:$AJ$3,0)
),
IF(AQ$3="Attendance",
INDEX('Attendance Dump'!$E$2:$AI$400,
MATCH($A40,'Attendance Dump'!$B$2:$B$400,0),
MATCH(AQ$2,'Attendance Dump'!$E$1:$AI$1,0)
),
INDEX('Active Hour''s Dump'!$D$3:$AH$337,
MATCH($C40,'Active Hour''s Dump'!$A$3:$A$337,0),
MATCH(AQ$2,'Active Hour''s Dump'!$D$2:$AH$2,0)
))),"")</f>
        <v>6.3333333333333304</v>
      </c>
      <c r="AR40" s="13">
        <f>_xlfn.IFNA(IF(AR$3="Productivity",
INDEX('Productivity Dump'!$E$4:$AJ$500,
MATCH($A40,'Productivity Dump'!$A$4:$A$500,0),
MATCH(AR$2,'Productivity Dump'!$E$3:$AJ$3,0)
),
IF(AR$3="Attendance",
INDEX('Attendance Dump'!$E$2:$AI$400,
MATCH($A40,'Attendance Dump'!$B$2:$B$400,0),
MATCH(AR$2,'Attendance Dump'!$E$1:$AI$1,0)
),
INDEX('Active Hour''s Dump'!$D$3:$AH$337,
MATCH($C40,'Active Hour''s Dump'!$A$3:$A$337,0),
MATCH(AR$2,'Active Hour''s Dump'!$D$2:$AH$2,0)
))),"")</f>
        <v>1169.0839999999998</v>
      </c>
      <c r="AS40" s="13" t="str">
        <f>_xlfn.IFNA(IF(AS$3="Productivity",
INDEX('Productivity Dump'!$E$4:$AJ$500,
MATCH($A40,'Productivity Dump'!$A$4:$A$500,0),
MATCH(AS$2,'Productivity Dump'!$E$3:$AJ$3,0)
),
IF(AS$3="Attendance",
INDEX('Attendance Dump'!$E$2:$AI$400,
MATCH($A40,'Attendance Dump'!$B$2:$B$400,0),
MATCH(AS$2,'Attendance Dump'!$E$1:$AI$1,0)
),
INDEX('Active Hour''s Dump'!$D$3:$AH$337,
MATCH($C40,'Active Hour''s Dump'!$A$3:$A$337,0),
MATCH(AS$2,'Active Hour''s Dump'!$D$2:$AH$2,0)
))),"")</f>
        <v>P</v>
      </c>
      <c r="AT40" s="54">
        <f>_xlfn.IFNA(IF(AT$3="Productivity",
INDEX('Productivity Dump'!$E$4:$AJ$500,
MATCH($A40,'Productivity Dump'!$A$4:$A$500,0),
MATCH(AT$2,'Productivity Dump'!$E$3:$AJ$3,0)
),
IF(AT$3="Attendance",
INDEX('Attendance Dump'!$E$2:$AI$400,
MATCH($A40,'Attendance Dump'!$B$2:$B$400,0),
MATCH(AT$2,'Attendance Dump'!$E$1:$AI$1,0)
),
INDEX('Active Hour''s Dump'!$D$3:$AH$337,
MATCH($C40,'Active Hour''s Dump'!$A$3:$A$337,0),
MATCH(AT$2,'Active Hour''s Dump'!$D$2:$AH$2,0)
))),"")</f>
        <v>7.8333333333333304</v>
      </c>
      <c r="AU40" s="13">
        <f>_xlfn.IFNA(IF(AU$3="Productivity",
INDEX('Productivity Dump'!$E$4:$AJ$500,
MATCH($A40,'Productivity Dump'!$A$4:$A$500,0),
MATCH(AU$2,'Productivity Dump'!$E$3:$AJ$3,0)
),
IF(AU$3="Attendance",
INDEX('Attendance Dump'!$E$2:$AI$400,
MATCH($A40,'Attendance Dump'!$B$2:$B$400,0),
MATCH(AU$2,'Attendance Dump'!$E$1:$AI$1,0)
),
INDEX('Active Hour''s Dump'!$D$3:$AH$337,
MATCH($C40,'Active Hour''s Dump'!$A$3:$A$337,0),
MATCH(AU$2,'Active Hour''s Dump'!$D$2:$AH$2,0)
))),"")</f>
        <v>1172.6210000000001</v>
      </c>
      <c r="AV40" s="13" t="str">
        <f>_xlfn.IFNA(IF(AV$3="Productivity",
INDEX('Productivity Dump'!$E$4:$AJ$500,
MATCH($A40,'Productivity Dump'!$A$4:$A$500,0),
MATCH(AV$2,'Productivity Dump'!$E$3:$AJ$3,0)
),
IF(AV$3="Attendance",
INDEX('Attendance Dump'!$E$2:$AI$400,
MATCH($A40,'Attendance Dump'!$B$2:$B$400,0),
MATCH(AV$2,'Attendance Dump'!$E$1:$AI$1,0)
),
INDEX('Active Hour''s Dump'!$D$3:$AH$337,
MATCH($C40,'Active Hour''s Dump'!$A$3:$A$337,0),
MATCH(AV$2,'Active Hour''s Dump'!$D$2:$AH$2,0)
))),"")</f>
        <v>P</v>
      </c>
      <c r="AW40" s="54">
        <f>_xlfn.IFNA(IF(AW$3="Productivity",
INDEX('Productivity Dump'!$E$4:$AJ$500,
MATCH($A40,'Productivity Dump'!$A$4:$A$500,0),
MATCH(AW$2,'Productivity Dump'!$E$3:$AJ$3,0)
),
IF(AW$3="Attendance",
INDEX('Attendance Dump'!$E$2:$AI$400,
MATCH($A40,'Attendance Dump'!$B$2:$B$400,0),
MATCH(AW$2,'Attendance Dump'!$E$1:$AI$1,0)
),
INDEX('Active Hour''s Dump'!$D$3:$AH$337,
MATCH($C40,'Active Hour''s Dump'!$A$3:$A$337,0),
MATCH(AW$2,'Active Hour''s Dump'!$D$2:$AH$2,0)
))),"")</f>
        <v>7.6666666666666696</v>
      </c>
      <c r="AX40" s="13">
        <f>_xlfn.IFNA(IF(AX$3="Productivity",
INDEX('Productivity Dump'!$E$4:$AJ$500,
MATCH($A40,'Productivity Dump'!$A$4:$A$500,0),
MATCH(AX$2,'Productivity Dump'!$E$3:$AJ$3,0)
),
IF(AX$3="Attendance",
INDEX('Attendance Dump'!$E$2:$AI$400,
MATCH($A40,'Attendance Dump'!$B$2:$B$400,0),
MATCH(AX$2,'Attendance Dump'!$E$1:$AI$1,0)
),
INDEX('Active Hour''s Dump'!$D$3:$AH$337,
MATCH($C40,'Active Hour''s Dump'!$A$3:$A$337,0),
MATCH(AX$2,'Active Hour''s Dump'!$D$2:$AH$2,0)
))),"")</f>
        <v>1231.5299999999997</v>
      </c>
      <c r="AY40" s="13" t="str">
        <f>_xlfn.IFNA(IF(AY$3="Productivity",
INDEX('Productivity Dump'!$E$4:$AJ$500,
MATCH($A40,'Productivity Dump'!$A$4:$A$500,0),
MATCH(AY$2,'Productivity Dump'!$E$3:$AJ$3,0)
),
IF(AY$3="Attendance",
INDEX('Attendance Dump'!$E$2:$AI$400,
MATCH($A40,'Attendance Dump'!$B$2:$B$400,0),
MATCH(AY$2,'Attendance Dump'!$E$1:$AI$1,0)
),
INDEX('Active Hour''s Dump'!$D$3:$AH$337,
MATCH($C40,'Active Hour''s Dump'!$A$3:$A$337,0),
MATCH(AY$2,'Active Hour''s Dump'!$D$2:$AH$2,0)
))),"")</f>
        <v>P</v>
      </c>
      <c r="AZ40" s="54">
        <f>_xlfn.IFNA(IF(AZ$3="Productivity",
INDEX('Productivity Dump'!$E$4:$AJ$500,
MATCH($A40,'Productivity Dump'!$A$4:$A$500,0),
MATCH(AZ$2,'Productivity Dump'!$E$3:$AJ$3,0)
),
IF(AZ$3="Attendance",
INDEX('Attendance Dump'!$E$2:$AI$400,
MATCH($A40,'Attendance Dump'!$B$2:$B$400,0),
MATCH(AZ$2,'Attendance Dump'!$E$1:$AI$1,0)
),
INDEX('Active Hour''s Dump'!$D$3:$AH$337,
MATCH($C40,'Active Hour''s Dump'!$A$3:$A$337,0),
MATCH(AZ$2,'Active Hour''s Dump'!$D$2:$AH$2,0)
))),"")</f>
        <v>8.5</v>
      </c>
      <c r="BA40" s="13">
        <f>_xlfn.IFNA(IF(BA$3="Productivity",
INDEX('Productivity Dump'!$E$4:$AJ$500,
MATCH($A40,'Productivity Dump'!$A$4:$A$500,0),
MATCH(BA$2,'Productivity Dump'!$E$3:$AJ$3,0)
),
IF(BA$3="Attendance",
INDEX('Attendance Dump'!$E$2:$AI$400,
MATCH($A40,'Attendance Dump'!$B$2:$B$400,0),
MATCH(BA$2,'Attendance Dump'!$E$1:$AI$1,0)
),
INDEX('Active Hour''s Dump'!$D$3:$AH$337,
MATCH($C40,'Active Hour''s Dump'!$A$3:$A$337,0),
MATCH(BA$2,'Active Hour''s Dump'!$D$2:$AH$2,0)
))),"")</f>
        <v>1323.5940000000003</v>
      </c>
      <c r="BB40" s="13" t="str">
        <f>_xlfn.IFNA(IF(BB$3="Productivity",
INDEX('Productivity Dump'!$E$4:$AJ$500,
MATCH($A40,'Productivity Dump'!$A$4:$A$500,0),
MATCH(BB$2,'Productivity Dump'!$E$3:$AJ$3,0)
),
IF(BB$3="Attendance",
INDEX('Attendance Dump'!$E$2:$AI$400,
MATCH($A40,'Attendance Dump'!$B$2:$B$400,0),
MATCH(BB$2,'Attendance Dump'!$E$1:$AI$1,0)
),
INDEX('Active Hour''s Dump'!$D$3:$AH$337,
MATCH($C40,'Active Hour''s Dump'!$A$3:$A$337,0),
MATCH(BB$2,'Active Hour''s Dump'!$D$2:$AH$2,0)
))),"")</f>
        <v>P</v>
      </c>
      <c r="BC40" s="54">
        <f>_xlfn.IFNA(IF(BC$3="Productivity",
INDEX('Productivity Dump'!$E$4:$AJ$500,
MATCH($A40,'Productivity Dump'!$A$4:$A$500,0),
MATCH(BC$2,'Productivity Dump'!$E$3:$AJ$3,0)
),
IF(BC$3="Attendance",
INDEX('Attendance Dump'!$E$2:$AI$400,
MATCH($A40,'Attendance Dump'!$B$2:$B$400,0),
MATCH(BC$2,'Attendance Dump'!$E$1:$AI$1,0)
),
INDEX('Active Hour''s Dump'!$D$3:$AH$337,
MATCH($C40,'Active Hour''s Dump'!$A$3:$A$337,0),
MATCH(BC$2,'Active Hour''s Dump'!$D$2:$AH$2,0)
))),"")</f>
        <v>8.5</v>
      </c>
      <c r="BD40" s="13">
        <f>_xlfn.IFNA(IF(BD$3="Productivity",
INDEX('Productivity Dump'!$E$4:$AJ$500,
MATCH($A40,'Productivity Dump'!$A$4:$A$500,0),
MATCH(BD$2,'Productivity Dump'!$E$3:$AJ$3,0)
),
IF(BD$3="Attendance",
INDEX('Attendance Dump'!$E$2:$AI$400,
MATCH($A40,'Attendance Dump'!$B$2:$B$400,0),
MATCH(BD$2,'Attendance Dump'!$E$1:$AI$1,0)
),
INDEX('Active Hour''s Dump'!$D$3:$AH$337,
MATCH($C40,'Active Hour''s Dump'!$A$3:$A$337,0),
MATCH(BD$2,'Active Hour''s Dump'!$D$2:$AH$2,0)
))),"")</f>
        <v>633.40899999999999</v>
      </c>
      <c r="BE40" s="13" t="str">
        <f>_xlfn.IFNA(IF(BE$3="Productivity",
INDEX('Productivity Dump'!$E$4:$AJ$500,
MATCH($A40,'Productivity Dump'!$A$4:$A$500,0),
MATCH(BE$2,'Productivity Dump'!$E$3:$AJ$3,0)
),
IF(BE$3="Attendance",
INDEX('Attendance Dump'!$E$2:$AI$400,
MATCH($A40,'Attendance Dump'!$B$2:$B$400,0),
MATCH(BE$2,'Attendance Dump'!$E$1:$AI$1,0)
),
INDEX('Active Hour''s Dump'!$D$3:$AH$337,
MATCH($C40,'Active Hour''s Dump'!$A$3:$A$337,0),
MATCH(BE$2,'Active Hour''s Dump'!$D$2:$AH$2,0)
))),"")</f>
        <v>P</v>
      </c>
      <c r="BF40" s="54">
        <f>_xlfn.IFNA(IF(BF$3="Productivity",
INDEX('Productivity Dump'!$E$4:$AJ$500,
MATCH($A40,'Productivity Dump'!$A$4:$A$500,0),
MATCH(BF$2,'Productivity Dump'!$E$3:$AJ$3,0)
),
IF(BF$3="Attendance",
INDEX('Attendance Dump'!$E$2:$AI$400,
MATCH($A40,'Attendance Dump'!$B$2:$B$400,0),
MATCH(BF$2,'Attendance Dump'!$E$1:$AI$1,0)
),
INDEX('Active Hour''s Dump'!$D$3:$AH$337,
MATCH($C40,'Active Hour''s Dump'!$A$3:$A$337,0),
MATCH(BF$2,'Active Hour''s Dump'!$D$2:$AH$2,0)
))),"")</f>
        <v>5.1666666666666696</v>
      </c>
      <c r="BG40" s="13">
        <f>_xlfn.IFNA(IF(BG$3="Productivity",
INDEX('Productivity Dump'!$E$4:$AJ$500,
MATCH($A40,'Productivity Dump'!$A$4:$A$500,0),
MATCH(BG$2,'Productivity Dump'!$E$3:$AJ$3,0)
),
IF(BG$3="Attendance",
INDEX('Attendance Dump'!$E$2:$AI$400,
MATCH($A40,'Attendance Dump'!$B$2:$B$400,0),
MATCH(BG$2,'Attendance Dump'!$E$1:$AI$1,0)
),
INDEX('Active Hour''s Dump'!$D$3:$AH$337,
MATCH($C40,'Active Hour''s Dump'!$A$3:$A$337,0),
MATCH(BG$2,'Active Hour''s Dump'!$D$2:$AH$2,0)
))),"")</f>
        <v>0</v>
      </c>
      <c r="BH40" s="13" t="str">
        <f>_xlfn.IFNA(IF(BH$3="Productivity",
INDEX('Productivity Dump'!$E$4:$AJ$500,
MATCH($A40,'Productivity Dump'!$A$4:$A$500,0),
MATCH(BH$2,'Productivity Dump'!$E$3:$AJ$3,0)
),
IF(BH$3="Attendance",
INDEX('Attendance Dump'!$E$2:$AI$400,
MATCH($A40,'Attendance Dump'!$B$2:$B$400,0),
MATCH(BH$2,'Attendance Dump'!$E$1:$AI$1,0)
),
INDEX('Active Hour''s Dump'!$D$3:$AH$337,
MATCH($C40,'Active Hour''s Dump'!$A$3:$A$337,0),
MATCH(BH$2,'Active Hour''s Dump'!$D$2:$AH$2,0)
))),"")</f>
        <v>WO</v>
      </c>
      <c r="BI40" s="54">
        <f>_xlfn.IFNA(IF(BI$3="Productivity",
INDEX('Productivity Dump'!$E$4:$AJ$500,
MATCH($A40,'Productivity Dump'!$A$4:$A$500,0),
MATCH(BI$2,'Productivity Dump'!$E$3:$AJ$3,0)
),
IF(BI$3="Attendance",
INDEX('Attendance Dump'!$E$2:$AI$400,
MATCH($A40,'Attendance Dump'!$B$2:$B$400,0),
MATCH(BI$2,'Attendance Dump'!$E$1:$AI$1,0)
),
INDEX('Active Hour''s Dump'!$D$3:$AH$337,
MATCH($C40,'Active Hour''s Dump'!$A$3:$A$337,0),
MATCH(BI$2,'Active Hour''s Dump'!$D$2:$AH$2,0)
))),"")</f>
        <v>0</v>
      </c>
      <c r="BJ40" s="13">
        <f>_xlfn.IFNA(IF(BJ$3="Productivity",
INDEX('Productivity Dump'!$E$4:$AJ$500,
MATCH($A40,'Productivity Dump'!$A$4:$A$500,0),
MATCH(BJ$2,'Productivity Dump'!$E$3:$AJ$3,0)
),
IF(BJ$3="Attendance",
INDEX('Attendance Dump'!$E$2:$AI$400,
MATCH($A40,'Attendance Dump'!$B$2:$B$400,0),
MATCH(BJ$2,'Attendance Dump'!$E$1:$AI$1,0)
),
INDEX('Active Hour''s Dump'!$D$3:$AH$337,
MATCH($C40,'Active Hour''s Dump'!$A$3:$A$337,0),
MATCH(BJ$2,'Active Hour''s Dump'!$D$2:$AH$2,0)
))),"")</f>
        <v>503.125</v>
      </c>
      <c r="BK40" s="13" t="str">
        <f>_xlfn.IFNA(IF(BK$3="Productivity",
INDEX('Productivity Dump'!$E$4:$AJ$500,
MATCH($A40,'Productivity Dump'!$A$4:$A$500,0),
MATCH(BK$2,'Productivity Dump'!$E$3:$AJ$3,0)
),
IF(BK$3="Attendance",
INDEX('Attendance Dump'!$E$2:$AI$400,
MATCH($A40,'Attendance Dump'!$B$2:$B$400,0),
MATCH(BK$2,'Attendance Dump'!$E$1:$AI$1,0)
),
INDEX('Active Hour''s Dump'!$D$3:$AH$337,
MATCH($C40,'Active Hour''s Dump'!$A$3:$A$337,0),
MATCH(BK$2,'Active Hour''s Dump'!$D$2:$AH$2,0)
))),"")</f>
        <v>P</v>
      </c>
      <c r="BL40" s="54">
        <f>_xlfn.IFNA(IF(BL$3="Productivity",
INDEX('Productivity Dump'!$E$4:$AJ$500,
MATCH($A40,'Productivity Dump'!$A$4:$A$500,0),
MATCH(BL$2,'Productivity Dump'!$E$3:$AJ$3,0)
),
IF(BL$3="Attendance",
INDEX('Attendance Dump'!$E$2:$AI$400,
MATCH($A40,'Attendance Dump'!$B$2:$B$400,0),
MATCH(BL$2,'Attendance Dump'!$E$1:$AI$1,0)
),
INDEX('Active Hour''s Dump'!$D$3:$AH$337,
MATCH($C40,'Active Hour''s Dump'!$A$3:$A$337,0),
MATCH(BL$2,'Active Hour''s Dump'!$D$2:$AH$2,0)
))),"")</f>
        <v>3</v>
      </c>
      <c r="BM40" s="13">
        <f>_xlfn.IFNA(IF(BM$3="Productivity",
INDEX('Productivity Dump'!$E$4:$AJ$500,
MATCH($A40,'Productivity Dump'!$A$4:$A$500,0),
MATCH(BM$2,'Productivity Dump'!$E$3:$AJ$3,0)
),
IF(BM$3="Attendance",
INDEX('Attendance Dump'!$E$2:$AI$400,
MATCH($A40,'Attendance Dump'!$B$2:$B$400,0),
MATCH(BM$2,'Attendance Dump'!$E$1:$AI$1,0)
),
INDEX('Active Hour''s Dump'!$D$3:$AH$337,
MATCH($C40,'Active Hour''s Dump'!$A$3:$A$337,0),
MATCH(BM$2,'Active Hour''s Dump'!$D$2:$AH$2,0)
))),"")</f>
        <v>1152.0859999999998</v>
      </c>
      <c r="BN40" s="13" t="str">
        <f>_xlfn.IFNA(IF(BN$3="Productivity",
INDEX('Productivity Dump'!$E$4:$AJ$500,
MATCH($A40,'Productivity Dump'!$A$4:$A$500,0),
MATCH(BN$2,'Productivity Dump'!$E$3:$AJ$3,0)
),
IF(BN$3="Attendance",
INDEX('Attendance Dump'!$E$2:$AI$400,
MATCH($A40,'Attendance Dump'!$B$2:$B$400,0),
MATCH(BN$2,'Attendance Dump'!$E$1:$AI$1,0)
),
INDEX('Active Hour''s Dump'!$D$3:$AH$337,
MATCH($C40,'Active Hour''s Dump'!$A$3:$A$337,0),
MATCH(BN$2,'Active Hour''s Dump'!$D$2:$AH$2,0)
))),"")</f>
        <v>P</v>
      </c>
      <c r="BO40" s="54">
        <f>_xlfn.IFNA(IF(BO$3="Productivity",
INDEX('Productivity Dump'!$E$4:$AJ$500,
MATCH($A40,'Productivity Dump'!$A$4:$A$500,0),
MATCH(BO$2,'Productivity Dump'!$E$3:$AJ$3,0)
),
IF(BO$3="Attendance",
INDEX('Attendance Dump'!$E$2:$AI$400,
MATCH($A40,'Attendance Dump'!$B$2:$B$400,0),
MATCH(BO$2,'Attendance Dump'!$E$1:$AI$1,0)
),
INDEX('Active Hour''s Dump'!$D$3:$AH$337,
MATCH($C40,'Active Hour''s Dump'!$A$3:$A$337,0),
MATCH(BO$2,'Active Hour''s Dump'!$D$2:$AH$2,0)
))),"")</f>
        <v>7</v>
      </c>
      <c r="BP40" s="13">
        <f>_xlfn.IFNA(IF(BP$3="Productivity",
INDEX('Productivity Dump'!$E$4:$AJ$500,
MATCH($A40,'Productivity Dump'!$A$4:$A$500,0),
MATCH(BP$2,'Productivity Dump'!$E$3:$AJ$3,0)
),
IF(BP$3="Attendance",
INDEX('Attendance Dump'!$E$2:$AI$400,
MATCH($A40,'Attendance Dump'!$B$2:$B$400,0),
MATCH(BP$2,'Attendance Dump'!$E$1:$AI$1,0)
),
INDEX('Active Hour''s Dump'!$D$3:$AH$337,
MATCH($C40,'Active Hour''s Dump'!$A$3:$A$337,0),
MATCH(BP$2,'Active Hour''s Dump'!$D$2:$AH$2,0)
))),"")</f>
        <v>1159.3030000000001</v>
      </c>
      <c r="BQ40" s="13" t="str">
        <f>_xlfn.IFNA(IF(BQ$3="Productivity",
INDEX('Productivity Dump'!$E$4:$AJ$500,
MATCH($A40,'Productivity Dump'!$A$4:$A$500,0),
MATCH(BQ$2,'Productivity Dump'!$E$3:$AJ$3,0)
),
IF(BQ$3="Attendance",
INDEX('Attendance Dump'!$E$2:$AI$400,
MATCH($A40,'Attendance Dump'!$B$2:$B$400,0),
MATCH(BQ$2,'Attendance Dump'!$E$1:$AI$1,0)
),
INDEX('Active Hour''s Dump'!$D$3:$AH$337,
MATCH($C40,'Active Hour''s Dump'!$A$3:$A$337,0),
MATCH(BQ$2,'Active Hour''s Dump'!$D$2:$AH$2,0)
))),"")</f>
        <v>P</v>
      </c>
      <c r="BR40" s="54">
        <f>_xlfn.IFNA(IF(BR$3="Productivity",
INDEX('Productivity Dump'!$E$4:$AJ$500,
MATCH($A40,'Productivity Dump'!$A$4:$A$500,0),
MATCH(BR$2,'Productivity Dump'!$E$3:$AJ$3,0)
),
IF(BR$3="Attendance",
INDEX('Attendance Dump'!$E$2:$AI$400,
MATCH($A40,'Attendance Dump'!$B$2:$B$400,0),
MATCH(BR$2,'Attendance Dump'!$E$1:$AI$1,0)
),
INDEX('Active Hour''s Dump'!$D$3:$AH$337,
MATCH($C40,'Active Hour''s Dump'!$A$3:$A$337,0),
MATCH(BR$2,'Active Hour''s Dump'!$D$2:$AH$2,0)
))),"")</f>
        <v>5.5833333333333304</v>
      </c>
      <c r="BS40" s="13">
        <f>_xlfn.IFNA(IF(BS$3="Productivity",
INDEX('Productivity Dump'!$E$4:$AJ$500,
MATCH($A40,'Productivity Dump'!$A$4:$A$500,0),
MATCH(BS$2,'Productivity Dump'!$E$3:$AJ$3,0)
),
IF(BS$3="Attendance",
INDEX('Attendance Dump'!$E$2:$AI$400,
MATCH($A40,'Attendance Dump'!$B$2:$B$400,0),
MATCH(BS$2,'Attendance Dump'!$E$1:$AI$1,0)
),
INDEX('Active Hour''s Dump'!$D$3:$AH$337,
MATCH($C40,'Active Hour''s Dump'!$A$3:$A$337,0),
MATCH(BS$2,'Active Hour''s Dump'!$D$2:$AH$2,0)
))),"")</f>
        <v>821.90899999999954</v>
      </c>
      <c r="BT40" s="13" t="str">
        <f>_xlfn.IFNA(IF(BT$3="Productivity",
INDEX('Productivity Dump'!$E$4:$AJ$500,
MATCH($A40,'Productivity Dump'!$A$4:$A$500,0),
MATCH(BT$2,'Productivity Dump'!$E$3:$AJ$3,0)
),
IF(BT$3="Attendance",
INDEX('Attendance Dump'!$E$2:$AI$400,
MATCH($A40,'Attendance Dump'!$B$2:$B$400,0),
MATCH(BT$2,'Attendance Dump'!$E$1:$AI$1,0)
),
INDEX('Active Hour''s Dump'!$D$3:$AH$337,
MATCH($C40,'Active Hour''s Dump'!$A$3:$A$337,0),
MATCH(BT$2,'Active Hour''s Dump'!$D$2:$AH$2,0)
))),"")</f>
        <v>H</v>
      </c>
      <c r="BU40" s="54">
        <f>_xlfn.IFNA(IF(BU$3="Productivity",
INDEX('Productivity Dump'!$E$4:$AJ$500,
MATCH($A40,'Productivity Dump'!$A$4:$A$500,0),
MATCH(BU$2,'Productivity Dump'!$E$3:$AJ$3,0)
),
IF(BU$3="Attendance",
INDEX('Attendance Dump'!$E$2:$AI$400,
MATCH($A40,'Attendance Dump'!$B$2:$B$400,0),
MATCH(BU$2,'Attendance Dump'!$E$1:$AI$1,0)
),
INDEX('Active Hour''s Dump'!$D$3:$AH$337,
MATCH($C40,'Active Hour''s Dump'!$A$3:$A$337,0),
MATCH(BU$2,'Active Hour''s Dump'!$D$2:$AH$2,0)
))),"")</f>
        <v>4.6666666666666696</v>
      </c>
      <c r="BV40" s="13">
        <f>_xlfn.IFNA(IF(BV$3="Productivity",
INDEX('Productivity Dump'!$E$4:$AJ$500,
MATCH($A40,'Productivity Dump'!$A$4:$A$500,0),
MATCH(BV$2,'Productivity Dump'!$E$3:$AJ$3,0)
),
IF(BV$3="Attendance",
INDEX('Attendance Dump'!$E$2:$AI$400,
MATCH($A40,'Attendance Dump'!$B$2:$B$400,0),
MATCH(BV$2,'Attendance Dump'!$E$1:$AI$1,0)
),
INDEX('Active Hour''s Dump'!$D$3:$AH$337,
MATCH($C40,'Active Hour''s Dump'!$A$3:$A$337,0),
MATCH(BV$2,'Active Hour''s Dump'!$D$2:$AH$2,0)
))),"")</f>
        <v>1427.4549999999999</v>
      </c>
      <c r="BW40" s="13" t="str">
        <f>_xlfn.IFNA(IF(BW$3="Productivity",
INDEX('Productivity Dump'!$E$4:$AJ$500,
MATCH($A40,'Productivity Dump'!$A$4:$A$500,0),
MATCH(BW$2,'Productivity Dump'!$E$3:$AJ$3,0)
),
IF(BW$3="Attendance",
INDEX('Attendance Dump'!$E$2:$AI$400,
MATCH($A40,'Attendance Dump'!$B$2:$B$400,0),
MATCH(BW$2,'Attendance Dump'!$E$1:$AI$1,0)
),
INDEX('Active Hour''s Dump'!$D$3:$AH$337,
MATCH($C40,'Active Hour''s Dump'!$A$3:$A$337,0),
MATCH(BW$2,'Active Hour''s Dump'!$D$2:$AH$2,0)
))),"")</f>
        <v>P</v>
      </c>
      <c r="BX40" s="54">
        <f>_xlfn.IFNA(IF(BX$3="Productivity",
INDEX('Productivity Dump'!$E$4:$AJ$500,
MATCH($A40,'Productivity Dump'!$A$4:$A$500,0),
MATCH(BX$2,'Productivity Dump'!$E$3:$AJ$3,0)
),
IF(BX$3="Attendance",
INDEX('Attendance Dump'!$E$2:$AI$400,
MATCH($A40,'Attendance Dump'!$B$2:$B$400,0),
MATCH(BX$2,'Attendance Dump'!$E$1:$AI$1,0)
),
INDEX('Active Hour''s Dump'!$D$3:$AH$337,
MATCH($C40,'Active Hour''s Dump'!$A$3:$A$337,0),
MATCH(BX$2,'Active Hour''s Dump'!$D$2:$AH$2,0)
))),"")</f>
        <v>9.1666666666666696</v>
      </c>
      <c r="BY40" s="13">
        <f>_xlfn.IFNA(IF(BY$3="Productivity",
INDEX('Productivity Dump'!$E$4:$AJ$500,
MATCH($A40,'Productivity Dump'!$A$4:$A$500,0),
MATCH(BY$2,'Productivity Dump'!$E$3:$AJ$3,0)
),
IF(BY$3="Attendance",
INDEX('Attendance Dump'!$E$2:$AI$400,
MATCH($A40,'Attendance Dump'!$B$2:$B$400,0),
MATCH(BY$2,'Attendance Dump'!$E$1:$AI$1,0)
),
INDEX('Active Hour''s Dump'!$D$3:$AH$337,
MATCH($C40,'Active Hour''s Dump'!$A$3:$A$337,0),
MATCH(BY$2,'Active Hour''s Dump'!$D$2:$AH$2,0)
))),"")</f>
        <v>782.50099999999986</v>
      </c>
      <c r="BZ40" s="13" t="str">
        <f>_xlfn.IFNA(IF(BZ$3="Productivity",
INDEX('Productivity Dump'!$E$4:$AJ$500,
MATCH($A40,'Productivity Dump'!$A$4:$A$500,0),
MATCH(BZ$2,'Productivity Dump'!$E$3:$AJ$3,0)
),
IF(BZ$3="Attendance",
INDEX('Attendance Dump'!$E$2:$AI$400,
MATCH($A40,'Attendance Dump'!$B$2:$B$400,0),
MATCH(BZ$2,'Attendance Dump'!$E$1:$AI$1,0)
),
INDEX('Active Hour''s Dump'!$D$3:$AH$337,
MATCH($C40,'Active Hour''s Dump'!$A$3:$A$337,0),
MATCH(BZ$2,'Active Hour''s Dump'!$D$2:$AH$2,0)
))),"")</f>
        <v>P</v>
      </c>
      <c r="CA40" s="54">
        <f>_xlfn.IFNA(IF(CA$3="Productivity",
INDEX('Productivity Dump'!$E$4:$AJ$500,
MATCH($A40,'Productivity Dump'!$A$4:$A$500,0),
MATCH(CA$2,'Productivity Dump'!$E$3:$AJ$3,0)
),
IF(CA$3="Attendance",
INDEX('Attendance Dump'!$E$2:$AI$400,
MATCH($A40,'Attendance Dump'!$B$2:$B$400,0),
MATCH(CA$2,'Attendance Dump'!$E$1:$AI$1,0)
),
INDEX('Active Hour''s Dump'!$D$3:$AH$337,
MATCH($C40,'Active Hour''s Dump'!$A$3:$A$337,0),
MATCH(CA$2,'Active Hour''s Dump'!$D$2:$AH$2,0)
))),"")</f>
        <v>5.4166666666666696</v>
      </c>
      <c r="CB40" s="13">
        <f>_xlfn.IFNA(IF(CB$3="Productivity",
INDEX('Productivity Dump'!$E$4:$AJ$500,
MATCH($A40,'Productivity Dump'!$A$4:$A$500,0),
MATCH(CB$2,'Productivity Dump'!$E$3:$AJ$3,0)
),
IF(CB$3="Attendance",
INDEX('Attendance Dump'!$E$2:$AI$400,
MATCH($A40,'Attendance Dump'!$B$2:$B$400,0),
MATCH(CB$2,'Attendance Dump'!$E$1:$AI$1,0)
),
INDEX('Active Hour''s Dump'!$D$3:$AH$337,
MATCH($C40,'Active Hour''s Dump'!$A$3:$A$337,0),
MATCH(CB$2,'Active Hour''s Dump'!$D$2:$AH$2,0)
))),"")</f>
        <v>331.69099999999997</v>
      </c>
      <c r="CC40" s="13" t="str">
        <f>_xlfn.IFNA(IF(CC$3="Productivity",
INDEX('Productivity Dump'!$E$4:$AJ$500,
MATCH($A40,'Productivity Dump'!$A$4:$A$500,0),
MATCH(CC$2,'Productivity Dump'!$E$3:$AJ$3,0)
),
IF(CC$3="Attendance",
INDEX('Attendance Dump'!$E$2:$AI$400,
MATCH($A40,'Attendance Dump'!$B$2:$B$400,0),
MATCH(CC$2,'Attendance Dump'!$E$1:$AI$1,0)
),
INDEX('Active Hour''s Dump'!$D$3:$AH$337,
MATCH($C40,'Active Hour''s Dump'!$A$3:$A$337,0),
MATCH(CC$2,'Active Hour''s Dump'!$D$2:$AH$2,0)
))),"")</f>
        <v>WO</v>
      </c>
      <c r="CD40" s="54">
        <f>_xlfn.IFNA(IF(CD$3="Productivity",
INDEX('Productivity Dump'!$E$4:$AJ$500,
MATCH($A40,'Productivity Dump'!$A$4:$A$500,0),
MATCH(CD$2,'Productivity Dump'!$E$3:$AJ$3,0)
),
IF(CD$3="Attendance",
INDEX('Attendance Dump'!$E$2:$AI$400,
MATCH($A40,'Attendance Dump'!$B$2:$B$400,0),
MATCH(CD$2,'Attendance Dump'!$E$1:$AI$1,0)
),
INDEX('Active Hour''s Dump'!$D$3:$AH$337,
MATCH($C40,'Active Hour''s Dump'!$A$3:$A$337,0),
MATCH(CD$2,'Active Hour''s Dump'!$D$2:$AH$2,0)
))),"")</f>
        <v>2.3333333333333299</v>
      </c>
      <c r="CE40" s="13">
        <f>_xlfn.IFNA(IF(CE$3="Productivity",
INDEX('Productivity Dump'!$E$4:$AJ$500,
MATCH($A40,'Productivity Dump'!$A$4:$A$500,0),
MATCH(CE$2,'Productivity Dump'!$E$3:$AJ$3,0)
),
IF(CE$3="Attendance",
INDEX('Attendance Dump'!$E$2:$AI$400,
MATCH($A40,'Attendance Dump'!$B$2:$B$400,0),
MATCH(CE$2,'Attendance Dump'!$E$1:$AI$1,0)
),
INDEX('Active Hour''s Dump'!$D$3:$AH$337,
MATCH($C40,'Active Hour''s Dump'!$A$3:$A$337,0),
MATCH(CE$2,'Active Hour''s Dump'!$D$2:$AH$2,0)
))),"")</f>
        <v>540.67500000000007</v>
      </c>
      <c r="CF40" s="13" t="str">
        <f>_xlfn.IFNA(IF(CF$3="Productivity",
INDEX('Productivity Dump'!$E$4:$AJ$500,
MATCH($A40,'Productivity Dump'!$A$4:$A$500,0),
MATCH(CF$2,'Productivity Dump'!$E$3:$AJ$3,0)
),
IF(CF$3="Attendance",
INDEX('Attendance Dump'!$E$2:$AI$400,
MATCH($A40,'Attendance Dump'!$B$2:$B$400,0),
MATCH(CF$2,'Attendance Dump'!$E$1:$AI$1,0)
),
INDEX('Active Hour''s Dump'!$D$3:$AH$337,
MATCH($C40,'Active Hour''s Dump'!$A$3:$A$337,0),
MATCH(CF$2,'Active Hour''s Dump'!$D$2:$AH$2,0)
))),"")</f>
        <v>P</v>
      </c>
      <c r="CG40" s="54">
        <f>_xlfn.IFNA(IF(CG$3="Productivity",
INDEX('Productivity Dump'!$E$4:$AJ$500,
MATCH($A40,'Productivity Dump'!$A$4:$A$500,0),
MATCH(CG$2,'Productivity Dump'!$E$3:$AJ$3,0)
),
IF(CG$3="Attendance",
INDEX('Attendance Dump'!$E$2:$AI$400,
MATCH($A40,'Attendance Dump'!$B$2:$B$400,0),
MATCH(CG$2,'Attendance Dump'!$E$1:$AI$1,0)
),
INDEX('Active Hour''s Dump'!$D$3:$AH$337,
MATCH($C40,'Active Hour''s Dump'!$A$3:$A$337,0),
MATCH(CG$2,'Active Hour''s Dump'!$D$2:$AH$2,0)
))),"")</f>
        <v>2.8333333333333299</v>
      </c>
      <c r="CH40" s="13">
        <f>_xlfn.IFNA(IF(CH$3="Productivity",
INDEX('Productivity Dump'!$E$4:$AJ$500,
MATCH($A40,'Productivity Dump'!$A$4:$A$500,0),
MATCH(CH$2,'Productivity Dump'!$E$3:$AJ$3,0)
),
IF(CH$3="Attendance",
INDEX('Attendance Dump'!$E$2:$AI$400,
MATCH($A40,'Attendance Dump'!$B$2:$B$400,0),
MATCH(CH$2,'Attendance Dump'!$E$1:$AI$1,0)
),
INDEX('Active Hour''s Dump'!$D$3:$AH$337,
MATCH($C40,'Active Hour''s Dump'!$A$3:$A$337,0),
MATCH(CH$2,'Active Hour''s Dump'!$D$2:$AH$2,0)
))),"")</f>
        <v>1401.1330000000007</v>
      </c>
      <c r="CI40" s="13" t="str">
        <f>_xlfn.IFNA(IF(CI$3="Productivity",
INDEX('Productivity Dump'!$E$4:$AJ$500,
MATCH($A40,'Productivity Dump'!$A$4:$A$500,0),
MATCH(CI$2,'Productivity Dump'!$E$3:$AJ$3,0)
),
IF(CI$3="Attendance",
INDEX('Attendance Dump'!$E$2:$AI$400,
MATCH($A40,'Attendance Dump'!$B$2:$B$400,0),
MATCH(CI$2,'Attendance Dump'!$E$1:$AI$1,0)
),
INDEX('Active Hour''s Dump'!$D$3:$AH$337,
MATCH($C40,'Active Hour''s Dump'!$A$3:$A$337,0),
MATCH(CI$2,'Active Hour''s Dump'!$D$2:$AH$2,0)
))),"")</f>
        <v>P</v>
      </c>
      <c r="CJ40" s="54">
        <f>_xlfn.IFNA(IF(CJ$3="Productivity",
INDEX('Productivity Dump'!$E$4:$AJ$500,
MATCH($A40,'Productivity Dump'!$A$4:$A$500,0),
MATCH(CJ$2,'Productivity Dump'!$E$3:$AJ$3,0)
),
IF(CJ$3="Attendance",
INDEX('Attendance Dump'!$E$2:$AI$400,
MATCH($A40,'Attendance Dump'!$B$2:$B$400,0),
MATCH(CJ$2,'Attendance Dump'!$E$1:$AI$1,0)
),
INDEX('Active Hour''s Dump'!$D$3:$AH$337,
MATCH($C40,'Active Hour''s Dump'!$A$3:$A$337,0),
MATCH(CJ$2,'Active Hour''s Dump'!$D$2:$AH$2,0)
))),"")</f>
        <v>6.25</v>
      </c>
      <c r="CK40" s="13">
        <f>_xlfn.IFNA(IF(CK$3="Productivity",
INDEX('Productivity Dump'!$E$4:$AJ$500,
MATCH($A40,'Productivity Dump'!$A$4:$A$500,0),
MATCH(CK$2,'Productivity Dump'!$E$3:$AJ$3,0)
),
IF(CK$3="Attendance",
INDEX('Attendance Dump'!$E$2:$AI$400,
MATCH($A40,'Attendance Dump'!$B$2:$B$400,0),
MATCH(CK$2,'Attendance Dump'!$E$1:$AI$1,0)
),
INDEX('Active Hour''s Dump'!$D$3:$AH$337,
MATCH($C40,'Active Hour''s Dump'!$A$3:$A$337,0),
MATCH(CK$2,'Active Hour''s Dump'!$D$2:$AH$2,0)
))),"")</f>
        <v>1780.953</v>
      </c>
      <c r="CL40" s="13" t="str">
        <f>_xlfn.IFNA(IF(CL$3="Productivity",
INDEX('Productivity Dump'!$E$4:$AJ$500,
MATCH($A40,'Productivity Dump'!$A$4:$A$500,0),
MATCH(CL$2,'Productivity Dump'!$E$3:$AJ$3,0)
),
IF(CL$3="Attendance",
INDEX('Attendance Dump'!$E$2:$AI$400,
MATCH($A40,'Attendance Dump'!$B$2:$B$400,0),
MATCH(CL$2,'Attendance Dump'!$E$1:$AI$1,0)
),
INDEX('Active Hour''s Dump'!$D$3:$AH$337,
MATCH($C40,'Active Hour''s Dump'!$A$3:$A$337,0),
MATCH(CL$2,'Active Hour''s Dump'!$D$2:$AH$2,0)
))),"")</f>
        <v>P</v>
      </c>
      <c r="CM40" s="54">
        <f>_xlfn.IFNA(IF(CM$3="Productivity",
INDEX('Productivity Dump'!$E$4:$AJ$500,
MATCH($A40,'Productivity Dump'!$A$4:$A$500,0),
MATCH(CM$2,'Productivity Dump'!$E$3:$AJ$3,0)
),
IF(CM$3="Attendance",
INDEX('Attendance Dump'!$E$2:$AI$400,
MATCH($A40,'Attendance Dump'!$B$2:$B$400,0),
MATCH(CM$2,'Attendance Dump'!$E$1:$AI$1,0)
),
INDEX('Active Hour''s Dump'!$D$3:$AH$337,
MATCH($C40,'Active Hour''s Dump'!$A$3:$A$337,0),
MATCH(CM$2,'Active Hour''s Dump'!$D$2:$AH$2,0)
))),"")</f>
        <v>9.4166666666666696</v>
      </c>
      <c r="CN40" s="13">
        <f>_xlfn.IFNA(IF(CN$3="Productivity",
INDEX('Productivity Dump'!$E$4:$AJ$500,
MATCH($A40,'Productivity Dump'!$A$4:$A$500,0),
MATCH(CN$2,'Productivity Dump'!$E$3:$AJ$3,0)
),
IF(CN$3="Attendance",
INDEX('Attendance Dump'!$E$2:$AI$400,
MATCH($A40,'Attendance Dump'!$B$2:$B$400,0),
MATCH(CN$2,'Attendance Dump'!$E$1:$AI$1,0)
),
INDEX('Active Hour''s Dump'!$D$3:$AH$337,
MATCH($C40,'Active Hour''s Dump'!$A$3:$A$337,0),
MATCH(CN$2,'Active Hour''s Dump'!$D$2:$AH$2,0)
))),"")</f>
        <v>0</v>
      </c>
      <c r="CO40" s="13">
        <f>_xlfn.IFNA(IF(CO$3="Productivity",
INDEX('Productivity Dump'!$E$4:$AJ$500,
MATCH($A40,'Productivity Dump'!$A$4:$A$500,0),
MATCH(CO$2,'Productivity Dump'!$E$3:$AJ$3,0)
),
IF(CO$3="Attendance",
INDEX('Attendance Dump'!$E$2:$AI$400,
MATCH($A40,'Attendance Dump'!$B$2:$B$400,0),
MATCH(CO$2,'Attendance Dump'!$E$1:$AI$1,0)
),
INDEX('Active Hour''s Dump'!$D$3:$AH$337,
MATCH($C40,'Active Hour''s Dump'!$A$3:$A$337,0),
MATCH(CO$2,'Active Hour''s Dump'!$D$2:$AH$2,0)
))),"")</f>
        <v>0</v>
      </c>
      <c r="CP40" s="54">
        <f>_xlfn.IFNA(IF(CP$3="Productivity",
INDEX('Productivity Dump'!$E$4:$AJ$500,
MATCH($A40,'Productivity Dump'!$A$4:$A$500,0),
MATCH(CP$2,'Productivity Dump'!$E$3:$AJ$3,0)
),
IF(CP$3="Attendance",
INDEX('Attendance Dump'!$E$2:$AI$400,
MATCH($A40,'Attendance Dump'!$B$2:$B$400,0),
MATCH(CP$2,'Attendance Dump'!$E$1:$AI$1,0)
),
INDEX('Active Hour''s Dump'!$D$3:$AH$337,
MATCH($C40,'Active Hour''s Dump'!$A$3:$A$337,0),
MATCH(CP$2,'Active Hour''s Dump'!$D$2:$AH$2,0)
))),"")</f>
        <v>0</v>
      </c>
      <c r="CQ40" s="13">
        <f>_xlfn.IFNA(IF(CQ$3="Productivity",
INDEX('Productivity Dump'!$E$4:$AJ$500,
MATCH($A40,'Productivity Dump'!$A$4:$A$500,0),
MATCH(CQ$2,'Productivity Dump'!$E$3:$AJ$3,0)
),
IF(CQ$3="Attendance",
INDEX('Attendance Dump'!$E$2:$AI$400,
MATCH($A40,'Attendance Dump'!$B$2:$B$400,0),
MATCH(CQ$2,'Attendance Dump'!$E$1:$AI$1,0)
),
INDEX('Active Hour''s Dump'!$D$3:$AH$337,
MATCH($C40,'Active Hour''s Dump'!$A$3:$A$337,0),
MATCH(CQ$2,'Active Hour''s Dump'!$D$2:$AH$2,0)
))),"")</f>
        <v>0</v>
      </c>
      <c r="CR40" s="13">
        <f>_xlfn.IFNA(IF(CR$3="Productivity",
INDEX('Productivity Dump'!$E$4:$AJ$500,
MATCH($A40,'Productivity Dump'!$A$4:$A$500,0),
MATCH(CR$2,'Productivity Dump'!$E$3:$AJ$3,0)
),
IF(CR$3="Attendance",
INDEX('Attendance Dump'!$E$2:$AI$400,
MATCH($A40,'Attendance Dump'!$B$2:$B$400,0),
MATCH(CR$2,'Attendance Dump'!$E$1:$AI$1,0)
),
INDEX('Active Hour''s Dump'!$D$3:$AH$337,
MATCH($C40,'Active Hour''s Dump'!$A$3:$A$337,0),
MATCH(CR$2,'Active Hour''s Dump'!$D$2:$AH$2,0)
))),"")</f>
        <v>0</v>
      </c>
      <c r="CS40" s="54">
        <f>_xlfn.IFNA(IF(CS$3="Productivity",
INDEX('Productivity Dump'!$E$4:$AJ$500,
MATCH($A40,'Productivity Dump'!$A$4:$A$500,0),
MATCH(CS$2,'Productivity Dump'!$E$3:$AJ$3,0)
),
IF(CS$3="Attendance",
INDEX('Attendance Dump'!$E$2:$AI$400,
MATCH($A40,'Attendance Dump'!$B$2:$B$400,0),
MATCH(CS$2,'Attendance Dump'!$E$1:$AI$1,0)
),
INDEX('Active Hour''s Dump'!$D$3:$AH$337,
MATCH($C40,'Active Hour''s Dump'!$A$3:$A$337,0),
MATCH(CS$2,'Active Hour''s Dump'!$D$2:$AH$2,0)
))),"")</f>
        <v>0</v>
      </c>
      <c r="CT40" s="13">
        <f>_xlfn.IFNA(IF(CT$3="Productivity",
INDEX('Productivity Dump'!$E$4:$AJ$500,
MATCH($A40,'Productivity Dump'!$A$4:$A$500,0),
MATCH(CT$2,'Productivity Dump'!$E$3:$AJ$3,0)
),
IF(CT$3="Attendance",
INDEX('Attendance Dump'!$E$2:$AI$400,
MATCH($A40,'Attendance Dump'!$B$2:$B$400,0),
MATCH(CT$2,'Attendance Dump'!$E$1:$AI$1,0)
),
INDEX('Active Hour''s Dump'!$D$3:$AH$337,
MATCH($C40,'Active Hour''s Dump'!$A$3:$A$337,0),
MATCH(CT$2,'Active Hour''s Dump'!$D$2:$AH$2,0)
))),"")</f>
        <v>0</v>
      </c>
      <c r="CU40" s="13">
        <f>_xlfn.IFNA(IF(CU$3="Productivity",
INDEX('Productivity Dump'!$E$4:$AJ$500,
MATCH($A40,'Productivity Dump'!$A$4:$A$500,0),
MATCH(CU$2,'Productivity Dump'!$E$3:$AJ$3,0)
),
IF(CU$3="Attendance",
INDEX('Attendance Dump'!$E$2:$AI$400,
MATCH($A40,'Attendance Dump'!$B$2:$B$400,0),
MATCH(CU$2,'Attendance Dump'!$E$1:$AI$1,0)
),
INDEX('Active Hour''s Dump'!$D$3:$AH$337,
MATCH($C40,'Active Hour''s Dump'!$A$3:$A$337,0),
MATCH(CU$2,'Active Hour''s Dump'!$D$2:$AH$2,0)
))),"")</f>
        <v>0</v>
      </c>
      <c r="CV40" s="54">
        <f>_xlfn.IFNA(IF(CV$3="Productivity",
INDEX('Productivity Dump'!$E$4:$AJ$500,
MATCH($A40,'Productivity Dump'!$A$4:$A$500,0),
MATCH(CV$2,'Productivity Dump'!$E$3:$AJ$3,0)
),
IF(CV$3="Attendance",
INDEX('Attendance Dump'!$E$2:$AI$400,
MATCH($A40,'Attendance Dump'!$B$2:$B$400,0),
MATCH(CV$2,'Attendance Dump'!$E$1:$AI$1,0)
),
INDEX('Active Hour''s Dump'!$D$3:$AH$337,
MATCH($C40,'Active Hour''s Dump'!$A$3:$A$337,0),
MATCH(CV$2,'Active Hour''s Dump'!$D$2:$AH$2,0)
))),"")</f>
        <v>0</v>
      </c>
      <c r="CW40" s="13"/>
      <c r="CX40" s="13"/>
      <c r="CY40" s="54"/>
      <c r="DA40" s="57">
        <f t="shared" si="59"/>
        <v>144.58333333333331</v>
      </c>
      <c r="DB40" s="35">
        <f t="shared" si="63"/>
        <v>24039.356</v>
      </c>
      <c r="DC40" s="35">
        <f t="shared" si="64"/>
        <v>0</v>
      </c>
      <c r="DD40" s="35">
        <f t="shared" ca="1" si="60"/>
        <v>0</v>
      </c>
      <c r="DF40" s="32" cm="1">
        <f t="array" ref="DF40">SUMPRODUCT(
    (MOD(COLUMN(H40:CV40) - COLUMN(H40), 3) = 0) *
    (H40:CV40 = 0) *
    (I40:CW40 = "P") *
    (COUNTIF(UKHoliday, H$2:CV$2) = 0)
)</f>
        <v>0</v>
      </c>
      <c r="DG40" s="33" cm="1">
        <f t="array" ref="DG40">SUMPRODUCT(
  (MOD(COLUMN(H40:CV40) - COLUMN(H40), 3) = 0) *
  (H40:CV40 &gt; 0) *
  (H40:CV40 &lt; 0.5 * IF(((WEEKDAY(H$2:CV$2, 2) = 1) + (WEEKDAY(H$2:CV$2, 2) = 6)), G40, F40)) *
  (I40:CW40 = "P") *
  (COUNTIF(UKHoliday, H$2:CV$2) = 0)
)</f>
        <v>0</v>
      </c>
      <c r="DH40" s="33" cm="1">
        <f t="array" ref="DH40">SUMPRODUCT(
  (MOD(COLUMN(H40:CV40) - COLUMN(H40), 3) = 0) *
  (H40:CV40 &gt; 0.5 * IF(((WEEKDAY(H$2:CV$2, 2) = 1) + (WEEKDAY(H$2:CV$2, 2) = 6)), $G40, $F40)) *
  (H40:CV40 &lt; 0.8 * IF(((WEEKDAY(H$2:CV$2, 2) = 1) + (WEEKDAY(H$2:CV$2, 2) = 6)), $G40, $F40)) *
  (I40:CW40 = "P") *
  (COUNTIF(UKHoliday, H$2:CV$2) = 0)
)</f>
        <v>1</v>
      </c>
      <c r="DI40" s="33" cm="1">
        <f t="array" ref="DI40">SUMPRODUCT(
  (MOD(COLUMN(H40:CV40) - COLUMN(H40), 3) = 0) *
  (H40:CV40 &gt; 0.8 * IF(((WEEKDAY(H$2:CV$2, 2) = 1) + (WEEKDAY(H$2:CV$2, 2) = 6)), $G40, $F40)) *
  (H40:CV40 &lt; 1 * IF(((WEEKDAY(H$2:CV$2, 2) = 1) + (WEEKDAY(H$2:CV$2, 2) = 6)), $G40, $F40)) *
  (I40:CW40 = "P") *
  (COUNTIF(UKHoliday, H$2:CV$2) = 0)
)</f>
        <v>4</v>
      </c>
    </row>
    <row r="41" spans="1:113" x14ac:dyDescent="0.3">
      <c r="A41" s="8" t="s">
        <v>289</v>
      </c>
      <c r="B41" s="8" t="s">
        <v>542</v>
      </c>
      <c r="C41" s="9" t="s">
        <v>723</v>
      </c>
      <c r="D41" s="62" t="s">
        <v>450</v>
      </c>
      <c r="E41" s="35">
        <v>21000</v>
      </c>
      <c r="F41" s="35">
        <f t="shared" si="61"/>
        <v>1050</v>
      </c>
      <c r="G41" s="35">
        <f t="shared" si="62"/>
        <v>525</v>
      </c>
      <c r="H41" s="13">
        <f>_xlfn.IFNA(IF(H$3="Productivity",
INDEX('Productivity Dump'!$E$4:$AJ$500,
MATCH($A41,'Productivity Dump'!$A$4:$A$500,0),
MATCH(H$2,'Productivity Dump'!$E$3:$AJ$3,0)
),
IF(H$3="Attendance",
INDEX('Attendance Dump'!$E$2:$AI$400,
MATCH($A41,'Attendance Dump'!$B$2:$B$400,0),
MATCH(H$2,'Attendance Dump'!$E$1:$AI$1,0)
),
INDEX('Active Hour''s Dump'!$D$3:$AH$337,
MATCH($C41,'Active Hour''s Dump'!$A$3:$A$337,0),
MATCH(H$2,'Active Hour''s Dump'!$D$2:$AH$2,0)
))),"")</f>
        <v>1162.1989999999998</v>
      </c>
      <c r="I41" s="13" t="str">
        <f>_xlfn.IFNA(IF(I$3="Productivity",
INDEX('Productivity Dump'!$E$4:$AJ$500,
MATCH($A41,'Productivity Dump'!$A$4:$A$500,0),
MATCH(I$2,'Productivity Dump'!$E$3:$AJ$3,0)
),
IF(I$3="Attendance",
INDEX('Attendance Dump'!$E$2:$AI$400,
MATCH($A41,'Attendance Dump'!$B$2:$B$400,0),
MATCH(I$2,'Attendance Dump'!$E$1:$AI$1,0)
),
INDEX('Active Hour''s Dump'!$D$3:$AH$337,
MATCH($C41,'Active Hour''s Dump'!$A$3:$A$337,0),
MATCH(I$2,'Active Hour''s Dump'!$D$2:$AH$2,0)
))),"")</f>
        <v>P</v>
      </c>
      <c r="J41" s="54">
        <f>_xlfn.IFNA(IF(J$3="Productivity",
INDEX('Productivity Dump'!$E$4:$AJ$500,
MATCH($A41,'Productivity Dump'!$A$4:$A$500,0),
MATCH(J$2,'Productivity Dump'!$E$3:$AJ$3,0)
),
IF(J$3="Attendance",
INDEX('Attendance Dump'!$E$2:$AI$400,
MATCH($A41,'Attendance Dump'!$B$2:$B$400,0),
MATCH(J$2,'Attendance Dump'!$E$1:$AI$1,0)
),
INDEX('Active Hour''s Dump'!$D$3:$AH$337,
MATCH($C41,'Active Hour''s Dump'!$A$3:$A$337,0),
MATCH(J$2,'Active Hour''s Dump'!$D$2:$AH$2,0)
))),"")</f>
        <v>10.1666666666667</v>
      </c>
      <c r="K41" s="13">
        <f>_xlfn.IFNA(IF(K$3="Productivity",
INDEX('Productivity Dump'!$E$4:$AJ$500,
MATCH($A41,'Productivity Dump'!$A$4:$A$500,0),
MATCH(K$2,'Productivity Dump'!$E$3:$AJ$3,0)
),
IF(K$3="Attendance",
INDEX('Attendance Dump'!$E$2:$AI$400,
MATCH($A41,'Attendance Dump'!$B$2:$B$400,0),
MATCH(K$2,'Attendance Dump'!$E$1:$AI$1,0)
),
INDEX('Active Hour''s Dump'!$D$3:$AH$337,
MATCH($C41,'Active Hour''s Dump'!$A$3:$A$337,0),
MATCH(K$2,'Active Hour''s Dump'!$D$2:$AH$2,0)
))),"")</f>
        <v>1200.921</v>
      </c>
      <c r="L41" s="13" t="str">
        <f>_xlfn.IFNA(IF(L$3="Productivity",
INDEX('Productivity Dump'!$E$4:$AJ$500,
MATCH($A41,'Productivity Dump'!$A$4:$A$500,0),
MATCH(L$2,'Productivity Dump'!$E$3:$AJ$3,0)
),
IF(L$3="Attendance",
INDEX('Attendance Dump'!$E$2:$AI$400,
MATCH($A41,'Attendance Dump'!$B$2:$B$400,0),
MATCH(L$2,'Attendance Dump'!$E$1:$AI$1,0)
),
INDEX('Active Hour''s Dump'!$D$3:$AH$337,
MATCH($C41,'Active Hour''s Dump'!$A$3:$A$337,0),
MATCH(L$2,'Active Hour''s Dump'!$D$2:$AH$2,0)
))),"")</f>
        <v>P</v>
      </c>
      <c r="M41" s="54">
        <f>_xlfn.IFNA(IF(M$3="Productivity",
INDEX('Productivity Dump'!$E$4:$AJ$500,
MATCH($A41,'Productivity Dump'!$A$4:$A$500,0),
MATCH(M$2,'Productivity Dump'!$E$3:$AJ$3,0)
),
IF(M$3="Attendance",
INDEX('Attendance Dump'!$E$2:$AI$400,
MATCH($A41,'Attendance Dump'!$B$2:$B$400,0),
MATCH(M$2,'Attendance Dump'!$E$1:$AI$1,0)
),
INDEX('Active Hour''s Dump'!$D$3:$AH$337,
MATCH($C41,'Active Hour''s Dump'!$A$3:$A$337,0),
MATCH(M$2,'Active Hour''s Dump'!$D$2:$AH$2,0)
))),"")</f>
        <v>9.3333333333333304</v>
      </c>
      <c r="N41" s="13">
        <f>_xlfn.IFNA(IF(N$3="Productivity",
INDEX('Productivity Dump'!$E$4:$AJ$500,
MATCH($A41,'Productivity Dump'!$A$4:$A$500,0),
MATCH(N$2,'Productivity Dump'!$E$3:$AJ$3,0)
),
IF(N$3="Attendance",
INDEX('Attendance Dump'!$E$2:$AI$400,
MATCH($A41,'Attendance Dump'!$B$2:$B$400,0),
MATCH(N$2,'Attendance Dump'!$E$1:$AI$1,0)
),
INDEX('Active Hour''s Dump'!$D$3:$AH$337,
MATCH($C41,'Active Hour''s Dump'!$A$3:$A$337,0),
MATCH(N$2,'Active Hour''s Dump'!$D$2:$AH$2,0)
))),"")</f>
        <v>547.10899999999992</v>
      </c>
      <c r="O41" s="13" t="str">
        <f>_xlfn.IFNA(IF(O$3="Productivity",
INDEX('Productivity Dump'!$E$4:$AJ$500,
MATCH($A41,'Productivity Dump'!$A$4:$A$500,0),
MATCH(O$2,'Productivity Dump'!$E$3:$AJ$3,0)
),
IF(O$3="Attendance",
INDEX('Attendance Dump'!$E$2:$AI$400,
MATCH($A41,'Attendance Dump'!$B$2:$B$400,0),
MATCH(O$2,'Attendance Dump'!$E$1:$AI$1,0)
),
INDEX('Active Hour''s Dump'!$D$3:$AH$337,
MATCH($C41,'Active Hour''s Dump'!$A$3:$A$337,0),
MATCH(O$2,'Active Hour''s Dump'!$D$2:$AH$2,0)
))),"")</f>
        <v>P</v>
      </c>
      <c r="P41" s="54">
        <f>_xlfn.IFNA(IF(P$3="Productivity",
INDEX('Productivity Dump'!$E$4:$AJ$500,
MATCH($A41,'Productivity Dump'!$A$4:$A$500,0),
MATCH(P$2,'Productivity Dump'!$E$3:$AJ$3,0)
),
IF(P$3="Attendance",
INDEX('Attendance Dump'!$E$2:$AI$400,
MATCH($A41,'Attendance Dump'!$B$2:$B$400,0),
MATCH(P$2,'Attendance Dump'!$E$1:$AI$1,0)
),
INDEX('Active Hour''s Dump'!$D$3:$AH$337,
MATCH($C41,'Active Hour''s Dump'!$A$3:$A$337,0),
MATCH(P$2,'Active Hour''s Dump'!$D$2:$AH$2,0)
))),"")</f>
        <v>4</v>
      </c>
      <c r="Q41" s="13">
        <f>_xlfn.IFNA(IF(Q$3="Productivity",
INDEX('Productivity Dump'!$E$4:$AJ$500,
MATCH($A41,'Productivity Dump'!$A$4:$A$500,0),
MATCH(Q$2,'Productivity Dump'!$E$3:$AJ$3,0)
),
IF(Q$3="Attendance",
INDEX('Attendance Dump'!$E$2:$AI$400,
MATCH($A41,'Attendance Dump'!$B$2:$B$400,0),
MATCH(Q$2,'Attendance Dump'!$E$1:$AI$1,0)
),
INDEX('Active Hour''s Dump'!$D$3:$AH$337,
MATCH($C41,'Active Hour''s Dump'!$A$3:$A$337,0),
MATCH(Q$2,'Active Hour''s Dump'!$D$2:$AH$2,0)
))),"")</f>
        <v>118.49100000000001</v>
      </c>
      <c r="R41" s="13" t="str">
        <f>_xlfn.IFNA(IF(R$3="Productivity",
INDEX('Productivity Dump'!$E$4:$AJ$500,
MATCH($A41,'Productivity Dump'!$A$4:$A$500,0),
MATCH(R$2,'Productivity Dump'!$E$3:$AJ$3,0)
),
IF(R$3="Attendance",
INDEX('Attendance Dump'!$E$2:$AI$400,
MATCH($A41,'Attendance Dump'!$B$2:$B$400,0),
MATCH(R$2,'Attendance Dump'!$E$1:$AI$1,0)
),
INDEX('Active Hour''s Dump'!$D$3:$AH$337,
MATCH($C41,'Active Hour''s Dump'!$A$3:$A$337,0),
MATCH(R$2,'Active Hour''s Dump'!$D$2:$AH$2,0)
))),"")</f>
        <v>WO</v>
      </c>
      <c r="S41" s="54">
        <f>_xlfn.IFNA(IF(S$3="Productivity",
INDEX('Productivity Dump'!$E$4:$AJ$500,
MATCH($A41,'Productivity Dump'!$A$4:$A$500,0),
MATCH(S$2,'Productivity Dump'!$E$3:$AJ$3,0)
),
IF(S$3="Attendance",
INDEX('Attendance Dump'!$E$2:$AI$400,
MATCH($A41,'Attendance Dump'!$B$2:$B$400,0),
MATCH(S$2,'Attendance Dump'!$E$1:$AI$1,0)
),
INDEX('Active Hour''s Dump'!$D$3:$AH$337,
MATCH($C41,'Active Hour''s Dump'!$A$3:$A$337,0),
MATCH(S$2,'Active Hour''s Dump'!$D$2:$AH$2,0)
))),"")</f>
        <v>2.5</v>
      </c>
      <c r="T41" s="13">
        <f>_xlfn.IFNA(IF(T$3="Productivity",
INDEX('Productivity Dump'!$E$4:$AJ$500,
MATCH($A41,'Productivity Dump'!$A$4:$A$500,0),
MATCH(T$2,'Productivity Dump'!$E$3:$AJ$3,0)
),
IF(T$3="Attendance",
INDEX('Attendance Dump'!$E$2:$AI$400,
MATCH($A41,'Attendance Dump'!$B$2:$B$400,0),
MATCH(T$2,'Attendance Dump'!$E$1:$AI$1,0)
),
INDEX('Active Hour''s Dump'!$D$3:$AH$337,
MATCH($C41,'Active Hour''s Dump'!$A$3:$A$337,0),
MATCH(T$2,'Active Hour''s Dump'!$D$2:$AH$2,0)
))),"")</f>
        <v>695.95499999999981</v>
      </c>
      <c r="U41" s="13" t="str">
        <f>_xlfn.IFNA(IF(U$3="Productivity",
INDEX('Productivity Dump'!$E$4:$AJ$500,
MATCH($A41,'Productivity Dump'!$A$4:$A$500,0),
MATCH(U$2,'Productivity Dump'!$E$3:$AJ$3,0)
),
IF(U$3="Attendance",
INDEX('Attendance Dump'!$E$2:$AI$400,
MATCH($A41,'Attendance Dump'!$B$2:$B$400,0),
MATCH(U$2,'Attendance Dump'!$E$1:$AI$1,0)
),
INDEX('Active Hour''s Dump'!$D$3:$AH$337,
MATCH($C41,'Active Hour''s Dump'!$A$3:$A$337,0),
MATCH(U$2,'Active Hour''s Dump'!$D$2:$AH$2,0)
))),"")</f>
        <v>P</v>
      </c>
      <c r="V41" s="54">
        <f>_xlfn.IFNA(IF(V$3="Productivity",
INDEX('Productivity Dump'!$E$4:$AJ$500,
MATCH($A41,'Productivity Dump'!$A$4:$A$500,0),
MATCH(V$2,'Productivity Dump'!$E$3:$AJ$3,0)
),
IF(V$3="Attendance",
INDEX('Attendance Dump'!$E$2:$AI$400,
MATCH($A41,'Attendance Dump'!$B$2:$B$400,0),
MATCH(V$2,'Attendance Dump'!$E$1:$AI$1,0)
),
INDEX('Active Hour''s Dump'!$D$3:$AH$337,
MATCH($C41,'Active Hour''s Dump'!$A$3:$A$337,0),
MATCH(V$2,'Active Hour''s Dump'!$D$2:$AH$2,0)
))),"")</f>
        <v>6.75</v>
      </c>
      <c r="W41" s="13">
        <f>_xlfn.IFNA(IF(W$3="Productivity",
INDEX('Productivity Dump'!$E$4:$AJ$500,
MATCH($A41,'Productivity Dump'!$A$4:$A$500,0),
MATCH(W$2,'Productivity Dump'!$E$3:$AJ$3,0)
),
IF(W$3="Attendance",
INDEX('Attendance Dump'!$E$2:$AI$400,
MATCH($A41,'Attendance Dump'!$B$2:$B$400,0),
MATCH(W$2,'Attendance Dump'!$E$1:$AI$1,0)
),
INDEX('Active Hour''s Dump'!$D$3:$AH$337,
MATCH($C41,'Active Hour''s Dump'!$A$3:$A$337,0),
MATCH(W$2,'Active Hour''s Dump'!$D$2:$AH$2,0)
))),"")</f>
        <v>1137.6390000000001</v>
      </c>
      <c r="X41" s="13" t="str">
        <f>_xlfn.IFNA(IF(X$3="Productivity",
INDEX('Productivity Dump'!$E$4:$AJ$500,
MATCH($A41,'Productivity Dump'!$A$4:$A$500,0),
MATCH(X$2,'Productivity Dump'!$E$3:$AJ$3,0)
),
IF(X$3="Attendance",
INDEX('Attendance Dump'!$E$2:$AI$400,
MATCH($A41,'Attendance Dump'!$B$2:$B$400,0),
MATCH(X$2,'Attendance Dump'!$E$1:$AI$1,0)
),
INDEX('Active Hour''s Dump'!$D$3:$AH$337,
MATCH($C41,'Active Hour''s Dump'!$A$3:$A$337,0),
MATCH(X$2,'Active Hour''s Dump'!$D$2:$AH$2,0)
))),"")</f>
        <v>P</v>
      </c>
      <c r="Y41" s="54">
        <f>_xlfn.IFNA(IF(Y$3="Productivity",
INDEX('Productivity Dump'!$E$4:$AJ$500,
MATCH($A41,'Productivity Dump'!$A$4:$A$500,0),
MATCH(Y$2,'Productivity Dump'!$E$3:$AJ$3,0)
),
IF(Y$3="Attendance",
INDEX('Attendance Dump'!$E$2:$AI$400,
MATCH($A41,'Attendance Dump'!$B$2:$B$400,0),
MATCH(Y$2,'Attendance Dump'!$E$1:$AI$1,0)
),
INDEX('Active Hour''s Dump'!$D$3:$AH$337,
MATCH($C41,'Active Hour''s Dump'!$A$3:$A$337,0),
MATCH(Y$2,'Active Hour''s Dump'!$D$2:$AH$2,0)
))),"")</f>
        <v>9.3333333333333304</v>
      </c>
      <c r="Z41" s="13">
        <f>_xlfn.IFNA(IF(Z$3="Productivity",
INDEX('Productivity Dump'!$E$4:$AJ$500,
MATCH($A41,'Productivity Dump'!$A$4:$A$500,0),
MATCH(Z$2,'Productivity Dump'!$E$3:$AJ$3,0)
),
IF(Z$3="Attendance",
INDEX('Attendance Dump'!$E$2:$AI$400,
MATCH($A41,'Attendance Dump'!$B$2:$B$400,0),
MATCH(Z$2,'Attendance Dump'!$E$1:$AI$1,0)
),
INDEX('Active Hour''s Dump'!$D$3:$AH$337,
MATCH($C41,'Active Hour''s Dump'!$A$3:$A$337,0),
MATCH(Z$2,'Active Hour''s Dump'!$D$2:$AH$2,0)
))),"")</f>
        <v>1145.0439999999999</v>
      </c>
      <c r="AA41" s="13" t="str">
        <f>_xlfn.IFNA(IF(AA$3="Productivity",
INDEX('Productivity Dump'!$E$4:$AJ$500,
MATCH($A41,'Productivity Dump'!$A$4:$A$500,0),
MATCH(AA$2,'Productivity Dump'!$E$3:$AJ$3,0)
),
IF(AA$3="Attendance",
INDEX('Attendance Dump'!$E$2:$AI$400,
MATCH($A41,'Attendance Dump'!$B$2:$B$400,0),
MATCH(AA$2,'Attendance Dump'!$E$1:$AI$1,0)
),
INDEX('Active Hour''s Dump'!$D$3:$AH$337,
MATCH($C41,'Active Hour''s Dump'!$A$3:$A$337,0),
MATCH(AA$2,'Active Hour''s Dump'!$D$2:$AH$2,0)
))),"")</f>
        <v>P</v>
      </c>
      <c r="AB41" s="54">
        <f>_xlfn.IFNA(IF(AB$3="Productivity",
INDEX('Productivity Dump'!$E$4:$AJ$500,
MATCH($A41,'Productivity Dump'!$A$4:$A$500,0),
MATCH(AB$2,'Productivity Dump'!$E$3:$AJ$3,0)
),
IF(AB$3="Attendance",
INDEX('Attendance Dump'!$E$2:$AI$400,
MATCH($A41,'Attendance Dump'!$B$2:$B$400,0),
MATCH(AB$2,'Attendance Dump'!$E$1:$AI$1,0)
),
INDEX('Active Hour''s Dump'!$D$3:$AH$337,
MATCH($C41,'Active Hour''s Dump'!$A$3:$A$337,0),
MATCH(AB$2,'Active Hour''s Dump'!$D$2:$AH$2,0)
))),"")</f>
        <v>9.25</v>
      </c>
      <c r="AC41" s="13">
        <f>_xlfn.IFNA(IF(AC$3="Productivity",
INDEX('Productivity Dump'!$E$4:$AJ$500,
MATCH($A41,'Productivity Dump'!$A$4:$A$500,0),
MATCH(AC$2,'Productivity Dump'!$E$3:$AJ$3,0)
),
IF(AC$3="Attendance",
INDEX('Attendance Dump'!$E$2:$AI$400,
MATCH($A41,'Attendance Dump'!$B$2:$B$400,0),
MATCH(AC$2,'Attendance Dump'!$E$1:$AI$1,0)
),
INDEX('Active Hour''s Dump'!$D$3:$AH$337,
MATCH($C41,'Active Hour''s Dump'!$A$3:$A$337,0),
MATCH(AC$2,'Active Hour''s Dump'!$D$2:$AH$2,0)
))),"")</f>
        <v>1116.3220000000001</v>
      </c>
      <c r="AD41" s="13" t="str">
        <f>_xlfn.IFNA(IF(AD$3="Productivity",
INDEX('Productivity Dump'!$E$4:$AJ$500,
MATCH($A41,'Productivity Dump'!$A$4:$A$500,0),
MATCH(AD$2,'Productivity Dump'!$E$3:$AJ$3,0)
),
IF(AD$3="Attendance",
INDEX('Attendance Dump'!$E$2:$AI$400,
MATCH($A41,'Attendance Dump'!$B$2:$B$400,0),
MATCH(AD$2,'Attendance Dump'!$E$1:$AI$1,0)
),
INDEX('Active Hour''s Dump'!$D$3:$AH$337,
MATCH($C41,'Active Hour''s Dump'!$A$3:$A$337,0),
MATCH(AD$2,'Active Hour''s Dump'!$D$2:$AH$2,0)
))),"")</f>
        <v>P</v>
      </c>
      <c r="AE41" s="54">
        <f>_xlfn.IFNA(IF(AE$3="Productivity",
INDEX('Productivity Dump'!$E$4:$AJ$500,
MATCH($A41,'Productivity Dump'!$A$4:$A$500,0),
MATCH(AE$2,'Productivity Dump'!$E$3:$AJ$3,0)
),
IF(AE$3="Attendance",
INDEX('Attendance Dump'!$E$2:$AI$400,
MATCH($A41,'Attendance Dump'!$B$2:$B$400,0),
MATCH(AE$2,'Attendance Dump'!$E$1:$AI$1,0)
),
INDEX('Active Hour''s Dump'!$D$3:$AH$337,
MATCH($C41,'Active Hour''s Dump'!$A$3:$A$337,0),
MATCH(AE$2,'Active Hour''s Dump'!$D$2:$AH$2,0)
))),"")</f>
        <v>9.3333333333333304</v>
      </c>
      <c r="AF41" s="13">
        <f>_xlfn.IFNA(IF(AF$3="Productivity",
INDEX('Productivity Dump'!$E$4:$AJ$500,
MATCH($A41,'Productivity Dump'!$A$4:$A$500,0),
MATCH(AF$2,'Productivity Dump'!$E$3:$AJ$3,0)
),
IF(AF$3="Attendance",
INDEX('Attendance Dump'!$E$2:$AI$400,
MATCH($A41,'Attendance Dump'!$B$2:$B$400,0),
MATCH(AF$2,'Attendance Dump'!$E$1:$AI$1,0)
),
INDEX('Active Hour''s Dump'!$D$3:$AH$337,
MATCH($C41,'Active Hour''s Dump'!$A$3:$A$337,0),
MATCH(AF$2,'Active Hour''s Dump'!$D$2:$AH$2,0)
))),"")</f>
        <v>887.17</v>
      </c>
      <c r="AG41" s="13" t="str">
        <f>_xlfn.IFNA(IF(AG$3="Productivity",
INDEX('Productivity Dump'!$E$4:$AJ$500,
MATCH($A41,'Productivity Dump'!$A$4:$A$500,0),
MATCH(AG$2,'Productivity Dump'!$E$3:$AJ$3,0)
),
IF(AG$3="Attendance",
INDEX('Attendance Dump'!$E$2:$AI$400,
MATCH($A41,'Attendance Dump'!$B$2:$B$400,0),
MATCH(AG$2,'Attendance Dump'!$E$1:$AI$1,0)
),
INDEX('Active Hour''s Dump'!$D$3:$AH$337,
MATCH($C41,'Active Hour''s Dump'!$A$3:$A$337,0),
MATCH(AG$2,'Active Hour''s Dump'!$D$2:$AH$2,0)
))),"")</f>
        <v>P</v>
      </c>
      <c r="AH41" s="54">
        <f>_xlfn.IFNA(IF(AH$3="Productivity",
INDEX('Productivity Dump'!$E$4:$AJ$500,
MATCH($A41,'Productivity Dump'!$A$4:$A$500,0),
MATCH(AH$2,'Productivity Dump'!$E$3:$AJ$3,0)
),
IF(AH$3="Attendance",
INDEX('Attendance Dump'!$E$2:$AI$400,
MATCH($A41,'Attendance Dump'!$B$2:$B$400,0),
MATCH(AH$2,'Attendance Dump'!$E$1:$AI$1,0)
),
INDEX('Active Hour''s Dump'!$D$3:$AH$337,
MATCH($C41,'Active Hour''s Dump'!$A$3:$A$337,0),
MATCH(AH$2,'Active Hour''s Dump'!$D$2:$AH$2,0)
))),"")</f>
        <v>7.75</v>
      </c>
      <c r="AI41" s="13">
        <f>_xlfn.IFNA(IF(AI$3="Productivity",
INDEX('Productivity Dump'!$E$4:$AJ$500,
MATCH($A41,'Productivity Dump'!$A$4:$A$500,0),
MATCH(AI$2,'Productivity Dump'!$E$3:$AJ$3,0)
),
IF(AI$3="Attendance",
INDEX('Attendance Dump'!$E$2:$AI$400,
MATCH($A41,'Attendance Dump'!$B$2:$B$400,0),
MATCH(AI$2,'Attendance Dump'!$E$1:$AI$1,0)
),
INDEX('Active Hour''s Dump'!$D$3:$AH$337,
MATCH($C41,'Active Hour''s Dump'!$A$3:$A$337,0),
MATCH(AI$2,'Active Hour''s Dump'!$D$2:$AH$2,0)
))),"")</f>
        <v>786.34199999999998</v>
      </c>
      <c r="AJ41" s="13" t="str">
        <f>_xlfn.IFNA(IF(AJ$3="Productivity",
INDEX('Productivity Dump'!$E$4:$AJ$500,
MATCH($A41,'Productivity Dump'!$A$4:$A$500,0),
MATCH(AJ$2,'Productivity Dump'!$E$3:$AJ$3,0)
),
IF(AJ$3="Attendance",
INDEX('Attendance Dump'!$E$2:$AI$400,
MATCH($A41,'Attendance Dump'!$B$2:$B$400,0),
MATCH(AJ$2,'Attendance Dump'!$E$1:$AI$1,0)
),
INDEX('Active Hour''s Dump'!$D$3:$AH$337,
MATCH($C41,'Active Hour''s Dump'!$A$3:$A$337,0),
MATCH(AJ$2,'Active Hour''s Dump'!$D$2:$AH$2,0)
))),"")</f>
        <v>P</v>
      </c>
      <c r="AK41" s="54">
        <f>_xlfn.IFNA(IF(AK$3="Productivity",
INDEX('Productivity Dump'!$E$4:$AJ$500,
MATCH($A41,'Productivity Dump'!$A$4:$A$500,0),
MATCH(AK$2,'Productivity Dump'!$E$3:$AJ$3,0)
),
IF(AK$3="Attendance",
INDEX('Attendance Dump'!$E$2:$AI$400,
MATCH($A41,'Attendance Dump'!$B$2:$B$400,0),
MATCH(AK$2,'Attendance Dump'!$E$1:$AI$1,0)
),
INDEX('Active Hour''s Dump'!$D$3:$AH$337,
MATCH($C41,'Active Hour''s Dump'!$A$3:$A$337,0),
MATCH(AK$2,'Active Hour''s Dump'!$D$2:$AH$2,0)
))),"")</f>
        <v>6.5833333333333304</v>
      </c>
      <c r="AL41" s="13">
        <f>_xlfn.IFNA(IF(AL$3="Productivity",
INDEX('Productivity Dump'!$E$4:$AJ$500,
MATCH($A41,'Productivity Dump'!$A$4:$A$500,0),
MATCH(AL$2,'Productivity Dump'!$E$3:$AJ$3,0)
),
IF(AL$3="Attendance",
INDEX('Attendance Dump'!$E$2:$AI$400,
MATCH($A41,'Attendance Dump'!$B$2:$B$400,0),
MATCH(AL$2,'Attendance Dump'!$E$1:$AI$1,0)
),
INDEX('Active Hour''s Dump'!$D$3:$AH$337,
MATCH($C41,'Active Hour''s Dump'!$A$3:$A$337,0),
MATCH(AL$2,'Active Hour''s Dump'!$D$2:$AH$2,0)
))),"")</f>
        <v>0</v>
      </c>
      <c r="AM41" s="13" t="str">
        <f>_xlfn.IFNA(IF(AM$3="Productivity",
INDEX('Productivity Dump'!$E$4:$AJ$500,
MATCH($A41,'Productivity Dump'!$A$4:$A$500,0),
MATCH(AM$2,'Productivity Dump'!$E$3:$AJ$3,0)
),
IF(AM$3="Attendance",
INDEX('Attendance Dump'!$E$2:$AI$400,
MATCH($A41,'Attendance Dump'!$B$2:$B$400,0),
MATCH(AM$2,'Attendance Dump'!$E$1:$AI$1,0)
),
INDEX('Active Hour''s Dump'!$D$3:$AH$337,
MATCH($C41,'Active Hour''s Dump'!$A$3:$A$337,0),
MATCH(AM$2,'Active Hour''s Dump'!$D$2:$AH$2,0)
))),"")</f>
        <v>WO</v>
      </c>
      <c r="AN41" s="54">
        <f>_xlfn.IFNA(IF(AN$3="Productivity",
INDEX('Productivity Dump'!$E$4:$AJ$500,
MATCH($A41,'Productivity Dump'!$A$4:$A$500,0),
MATCH(AN$2,'Productivity Dump'!$E$3:$AJ$3,0)
),
IF(AN$3="Attendance",
INDEX('Attendance Dump'!$E$2:$AI$400,
MATCH($A41,'Attendance Dump'!$B$2:$B$400,0),
MATCH(AN$2,'Attendance Dump'!$E$1:$AI$1,0)
),
INDEX('Active Hour''s Dump'!$D$3:$AH$337,
MATCH($C41,'Active Hour''s Dump'!$A$3:$A$337,0),
MATCH(AN$2,'Active Hour''s Dump'!$D$2:$AH$2,0)
))),"")</f>
        <v>1</v>
      </c>
      <c r="AO41" s="13">
        <f>_xlfn.IFNA(IF(AO$3="Productivity",
INDEX('Productivity Dump'!$E$4:$AJ$500,
MATCH($A41,'Productivity Dump'!$A$4:$A$500,0),
MATCH(AO$2,'Productivity Dump'!$E$3:$AJ$3,0)
),
IF(AO$3="Attendance",
INDEX('Attendance Dump'!$E$2:$AI$400,
MATCH($A41,'Attendance Dump'!$B$2:$B$400,0),
MATCH(AO$2,'Attendance Dump'!$E$1:$AI$1,0)
),
INDEX('Active Hour''s Dump'!$D$3:$AH$337,
MATCH($C41,'Active Hour''s Dump'!$A$3:$A$337,0),
MATCH(AO$2,'Active Hour''s Dump'!$D$2:$AH$2,0)
))),"")</f>
        <v>922.64499999999975</v>
      </c>
      <c r="AP41" s="13" t="str">
        <f>_xlfn.IFNA(IF(AP$3="Productivity",
INDEX('Productivity Dump'!$E$4:$AJ$500,
MATCH($A41,'Productivity Dump'!$A$4:$A$500,0),
MATCH(AP$2,'Productivity Dump'!$E$3:$AJ$3,0)
),
IF(AP$3="Attendance",
INDEX('Attendance Dump'!$E$2:$AI$400,
MATCH($A41,'Attendance Dump'!$B$2:$B$400,0),
MATCH(AP$2,'Attendance Dump'!$E$1:$AI$1,0)
),
INDEX('Active Hour''s Dump'!$D$3:$AH$337,
MATCH($C41,'Active Hour''s Dump'!$A$3:$A$337,0),
MATCH(AP$2,'Active Hour''s Dump'!$D$2:$AH$2,0)
))),"")</f>
        <v>P</v>
      </c>
      <c r="AQ41" s="54">
        <f>_xlfn.IFNA(IF(AQ$3="Productivity",
INDEX('Productivity Dump'!$E$4:$AJ$500,
MATCH($A41,'Productivity Dump'!$A$4:$A$500,0),
MATCH(AQ$2,'Productivity Dump'!$E$3:$AJ$3,0)
),
IF(AQ$3="Attendance",
INDEX('Attendance Dump'!$E$2:$AI$400,
MATCH($A41,'Attendance Dump'!$B$2:$B$400,0),
MATCH(AQ$2,'Attendance Dump'!$E$1:$AI$1,0)
),
INDEX('Active Hour''s Dump'!$D$3:$AH$337,
MATCH($C41,'Active Hour''s Dump'!$A$3:$A$337,0),
MATCH(AQ$2,'Active Hour''s Dump'!$D$2:$AH$2,0)
))),"")</f>
        <v>7.3333333333333304</v>
      </c>
      <c r="AR41" s="13">
        <f>_xlfn.IFNA(IF(AR$3="Productivity",
INDEX('Productivity Dump'!$E$4:$AJ$500,
MATCH($A41,'Productivity Dump'!$A$4:$A$500,0),
MATCH(AR$2,'Productivity Dump'!$E$3:$AJ$3,0)
),
IF(AR$3="Attendance",
INDEX('Attendance Dump'!$E$2:$AI$400,
MATCH($A41,'Attendance Dump'!$B$2:$B$400,0),
MATCH(AR$2,'Attendance Dump'!$E$1:$AI$1,0)
),
INDEX('Active Hour''s Dump'!$D$3:$AH$337,
MATCH($C41,'Active Hour''s Dump'!$A$3:$A$337,0),
MATCH(AR$2,'Active Hour''s Dump'!$D$2:$AH$2,0)
))),"")</f>
        <v>1011.6590000000002</v>
      </c>
      <c r="AS41" s="13" t="str">
        <f>_xlfn.IFNA(IF(AS$3="Productivity",
INDEX('Productivity Dump'!$E$4:$AJ$500,
MATCH($A41,'Productivity Dump'!$A$4:$A$500,0),
MATCH(AS$2,'Productivity Dump'!$E$3:$AJ$3,0)
),
IF(AS$3="Attendance",
INDEX('Attendance Dump'!$E$2:$AI$400,
MATCH($A41,'Attendance Dump'!$B$2:$B$400,0),
MATCH(AS$2,'Attendance Dump'!$E$1:$AI$1,0)
),
INDEX('Active Hour''s Dump'!$D$3:$AH$337,
MATCH($C41,'Active Hour''s Dump'!$A$3:$A$337,0),
MATCH(AS$2,'Active Hour''s Dump'!$D$2:$AH$2,0)
))),"")</f>
        <v>P</v>
      </c>
      <c r="AT41" s="54">
        <f>_xlfn.IFNA(IF(AT$3="Productivity",
INDEX('Productivity Dump'!$E$4:$AJ$500,
MATCH($A41,'Productivity Dump'!$A$4:$A$500,0),
MATCH(AT$2,'Productivity Dump'!$E$3:$AJ$3,0)
),
IF(AT$3="Attendance",
INDEX('Attendance Dump'!$E$2:$AI$400,
MATCH($A41,'Attendance Dump'!$B$2:$B$400,0),
MATCH(AT$2,'Attendance Dump'!$E$1:$AI$1,0)
),
INDEX('Active Hour''s Dump'!$D$3:$AH$337,
MATCH($C41,'Active Hour''s Dump'!$A$3:$A$337,0),
MATCH(AT$2,'Active Hour''s Dump'!$D$2:$AH$2,0)
))),"")</f>
        <v>8.9166666666666696</v>
      </c>
      <c r="AU41" s="13">
        <f>_xlfn.IFNA(IF(AU$3="Productivity",
INDEX('Productivity Dump'!$E$4:$AJ$500,
MATCH($A41,'Productivity Dump'!$A$4:$A$500,0),
MATCH(AU$2,'Productivity Dump'!$E$3:$AJ$3,0)
),
IF(AU$3="Attendance",
INDEX('Attendance Dump'!$E$2:$AI$400,
MATCH($A41,'Attendance Dump'!$B$2:$B$400,0),
MATCH(AU$2,'Attendance Dump'!$E$1:$AI$1,0)
),
INDEX('Active Hour''s Dump'!$D$3:$AH$337,
MATCH($C41,'Active Hour''s Dump'!$A$3:$A$337,0),
MATCH(AU$2,'Active Hour''s Dump'!$D$2:$AH$2,0)
))),"")</f>
        <v>1103.105</v>
      </c>
      <c r="AV41" s="13" t="str">
        <f>_xlfn.IFNA(IF(AV$3="Productivity",
INDEX('Productivity Dump'!$E$4:$AJ$500,
MATCH($A41,'Productivity Dump'!$A$4:$A$500,0),
MATCH(AV$2,'Productivity Dump'!$E$3:$AJ$3,0)
),
IF(AV$3="Attendance",
INDEX('Attendance Dump'!$E$2:$AI$400,
MATCH($A41,'Attendance Dump'!$B$2:$B$400,0),
MATCH(AV$2,'Attendance Dump'!$E$1:$AI$1,0)
),
INDEX('Active Hour''s Dump'!$D$3:$AH$337,
MATCH($C41,'Active Hour''s Dump'!$A$3:$A$337,0),
MATCH(AV$2,'Active Hour''s Dump'!$D$2:$AH$2,0)
))),"")</f>
        <v>P</v>
      </c>
      <c r="AW41" s="54">
        <f>_xlfn.IFNA(IF(AW$3="Productivity",
INDEX('Productivity Dump'!$E$4:$AJ$500,
MATCH($A41,'Productivity Dump'!$A$4:$A$500,0),
MATCH(AW$2,'Productivity Dump'!$E$3:$AJ$3,0)
),
IF(AW$3="Attendance",
INDEX('Attendance Dump'!$E$2:$AI$400,
MATCH($A41,'Attendance Dump'!$B$2:$B$400,0),
MATCH(AW$2,'Attendance Dump'!$E$1:$AI$1,0)
),
INDEX('Active Hour''s Dump'!$D$3:$AH$337,
MATCH($C41,'Active Hour''s Dump'!$A$3:$A$337,0),
MATCH(AW$2,'Active Hour''s Dump'!$D$2:$AH$2,0)
))),"")</f>
        <v>8.6666666666666696</v>
      </c>
      <c r="AX41" s="13">
        <f>_xlfn.IFNA(IF(AX$3="Productivity",
INDEX('Productivity Dump'!$E$4:$AJ$500,
MATCH($A41,'Productivity Dump'!$A$4:$A$500,0),
MATCH(AX$2,'Productivity Dump'!$E$3:$AJ$3,0)
),
IF(AX$3="Attendance",
INDEX('Attendance Dump'!$E$2:$AI$400,
MATCH($A41,'Attendance Dump'!$B$2:$B$400,0),
MATCH(AX$2,'Attendance Dump'!$E$1:$AI$1,0)
),
INDEX('Active Hour''s Dump'!$D$3:$AH$337,
MATCH($C41,'Active Hour''s Dump'!$A$3:$A$337,0),
MATCH(AX$2,'Active Hour''s Dump'!$D$2:$AH$2,0)
))),"")</f>
        <v>999.68000000000018</v>
      </c>
      <c r="AY41" s="13" t="str">
        <f>_xlfn.IFNA(IF(AY$3="Productivity",
INDEX('Productivity Dump'!$E$4:$AJ$500,
MATCH($A41,'Productivity Dump'!$A$4:$A$500,0),
MATCH(AY$2,'Productivity Dump'!$E$3:$AJ$3,0)
),
IF(AY$3="Attendance",
INDEX('Attendance Dump'!$E$2:$AI$400,
MATCH($A41,'Attendance Dump'!$B$2:$B$400,0),
MATCH(AY$2,'Attendance Dump'!$E$1:$AI$1,0)
),
INDEX('Active Hour''s Dump'!$D$3:$AH$337,
MATCH($C41,'Active Hour''s Dump'!$A$3:$A$337,0),
MATCH(AY$2,'Active Hour''s Dump'!$D$2:$AH$2,0)
))),"")</f>
        <v>P</v>
      </c>
      <c r="AZ41" s="54">
        <f>_xlfn.IFNA(IF(AZ$3="Productivity",
INDEX('Productivity Dump'!$E$4:$AJ$500,
MATCH($A41,'Productivity Dump'!$A$4:$A$500,0),
MATCH(AZ$2,'Productivity Dump'!$E$3:$AJ$3,0)
),
IF(AZ$3="Attendance",
INDEX('Attendance Dump'!$E$2:$AI$400,
MATCH($A41,'Attendance Dump'!$B$2:$B$400,0),
MATCH(AZ$2,'Attendance Dump'!$E$1:$AI$1,0)
),
INDEX('Active Hour''s Dump'!$D$3:$AH$337,
MATCH($C41,'Active Hour''s Dump'!$A$3:$A$337,0),
MATCH(AZ$2,'Active Hour''s Dump'!$D$2:$AH$2,0)
))),"")</f>
        <v>8.25</v>
      </c>
      <c r="BA41" s="13">
        <f>_xlfn.IFNA(IF(BA$3="Productivity",
INDEX('Productivity Dump'!$E$4:$AJ$500,
MATCH($A41,'Productivity Dump'!$A$4:$A$500,0),
MATCH(BA$2,'Productivity Dump'!$E$3:$AJ$3,0)
),
IF(BA$3="Attendance",
INDEX('Attendance Dump'!$E$2:$AI$400,
MATCH($A41,'Attendance Dump'!$B$2:$B$400,0),
MATCH(BA$2,'Attendance Dump'!$E$1:$AI$1,0)
),
INDEX('Active Hour''s Dump'!$D$3:$AH$337,
MATCH($C41,'Active Hour''s Dump'!$A$3:$A$337,0),
MATCH(BA$2,'Active Hour''s Dump'!$D$2:$AH$2,0)
))),"")</f>
        <v>968.69599999999991</v>
      </c>
      <c r="BB41" s="13" t="str">
        <f>_xlfn.IFNA(IF(BB$3="Productivity",
INDEX('Productivity Dump'!$E$4:$AJ$500,
MATCH($A41,'Productivity Dump'!$A$4:$A$500,0),
MATCH(BB$2,'Productivity Dump'!$E$3:$AJ$3,0)
),
IF(BB$3="Attendance",
INDEX('Attendance Dump'!$E$2:$AI$400,
MATCH($A41,'Attendance Dump'!$B$2:$B$400,0),
MATCH(BB$2,'Attendance Dump'!$E$1:$AI$1,0)
),
INDEX('Active Hour''s Dump'!$D$3:$AH$337,
MATCH($C41,'Active Hour''s Dump'!$A$3:$A$337,0),
MATCH(BB$2,'Active Hour''s Dump'!$D$2:$AH$2,0)
))),"")</f>
        <v>P</v>
      </c>
      <c r="BC41" s="54">
        <f>_xlfn.IFNA(IF(BC$3="Productivity",
INDEX('Productivity Dump'!$E$4:$AJ$500,
MATCH($A41,'Productivity Dump'!$A$4:$A$500,0),
MATCH(BC$2,'Productivity Dump'!$E$3:$AJ$3,0)
),
IF(BC$3="Attendance",
INDEX('Attendance Dump'!$E$2:$AI$400,
MATCH($A41,'Attendance Dump'!$B$2:$B$400,0),
MATCH(BC$2,'Attendance Dump'!$E$1:$AI$1,0)
),
INDEX('Active Hour''s Dump'!$D$3:$AH$337,
MATCH($C41,'Active Hour''s Dump'!$A$3:$A$337,0),
MATCH(BC$2,'Active Hour''s Dump'!$D$2:$AH$2,0)
))),"")</f>
        <v>7.6666666666666696</v>
      </c>
      <c r="BD41" s="13">
        <f>_xlfn.IFNA(IF(BD$3="Productivity",
INDEX('Productivity Dump'!$E$4:$AJ$500,
MATCH($A41,'Productivity Dump'!$A$4:$A$500,0),
MATCH(BD$2,'Productivity Dump'!$E$3:$AJ$3,0)
),
IF(BD$3="Attendance",
INDEX('Attendance Dump'!$E$2:$AI$400,
MATCH($A41,'Attendance Dump'!$B$2:$B$400,0),
MATCH(BD$2,'Attendance Dump'!$E$1:$AI$1,0)
),
INDEX('Active Hour''s Dump'!$D$3:$AH$337,
MATCH($C41,'Active Hour''s Dump'!$A$3:$A$337,0),
MATCH(BD$2,'Active Hour''s Dump'!$D$2:$AH$2,0)
))),"")</f>
        <v>521.13799999999992</v>
      </c>
      <c r="BE41" s="13" t="str">
        <f>_xlfn.IFNA(IF(BE$3="Productivity",
INDEX('Productivity Dump'!$E$4:$AJ$500,
MATCH($A41,'Productivity Dump'!$A$4:$A$500,0),
MATCH(BE$2,'Productivity Dump'!$E$3:$AJ$3,0)
),
IF(BE$3="Attendance",
INDEX('Attendance Dump'!$E$2:$AI$400,
MATCH($A41,'Attendance Dump'!$B$2:$B$400,0),
MATCH(BE$2,'Attendance Dump'!$E$1:$AI$1,0)
),
INDEX('Active Hour''s Dump'!$D$3:$AH$337,
MATCH($C41,'Active Hour''s Dump'!$A$3:$A$337,0),
MATCH(BE$2,'Active Hour''s Dump'!$D$2:$AH$2,0)
))),"")</f>
        <v>P</v>
      </c>
      <c r="BF41" s="54">
        <f>_xlfn.IFNA(IF(BF$3="Productivity",
INDEX('Productivity Dump'!$E$4:$AJ$500,
MATCH($A41,'Productivity Dump'!$A$4:$A$500,0),
MATCH(BF$2,'Productivity Dump'!$E$3:$AJ$3,0)
),
IF(BF$3="Attendance",
INDEX('Attendance Dump'!$E$2:$AI$400,
MATCH($A41,'Attendance Dump'!$B$2:$B$400,0),
MATCH(BF$2,'Attendance Dump'!$E$1:$AI$1,0)
),
INDEX('Active Hour''s Dump'!$D$3:$AH$337,
MATCH($C41,'Active Hour''s Dump'!$A$3:$A$337,0),
MATCH(BF$2,'Active Hour''s Dump'!$D$2:$AH$2,0)
))),"")</f>
        <v>3.5</v>
      </c>
      <c r="BG41" s="13">
        <f>_xlfn.IFNA(IF(BG$3="Productivity",
INDEX('Productivity Dump'!$E$4:$AJ$500,
MATCH($A41,'Productivity Dump'!$A$4:$A$500,0),
MATCH(BG$2,'Productivity Dump'!$E$3:$AJ$3,0)
),
IF(BG$3="Attendance",
INDEX('Attendance Dump'!$E$2:$AI$400,
MATCH($A41,'Attendance Dump'!$B$2:$B$400,0),
MATCH(BG$2,'Attendance Dump'!$E$1:$AI$1,0)
),
INDEX('Active Hour''s Dump'!$D$3:$AH$337,
MATCH($C41,'Active Hour''s Dump'!$A$3:$A$337,0),
MATCH(BG$2,'Active Hour''s Dump'!$D$2:$AH$2,0)
))),"")</f>
        <v>293.81400000000002</v>
      </c>
      <c r="BH41" s="13" t="str">
        <f>_xlfn.IFNA(IF(BH$3="Productivity",
INDEX('Productivity Dump'!$E$4:$AJ$500,
MATCH($A41,'Productivity Dump'!$A$4:$A$500,0),
MATCH(BH$2,'Productivity Dump'!$E$3:$AJ$3,0)
),
IF(BH$3="Attendance",
INDEX('Attendance Dump'!$E$2:$AI$400,
MATCH($A41,'Attendance Dump'!$B$2:$B$400,0),
MATCH(BH$2,'Attendance Dump'!$E$1:$AI$1,0)
),
INDEX('Active Hour''s Dump'!$D$3:$AH$337,
MATCH($C41,'Active Hour''s Dump'!$A$3:$A$337,0),
MATCH(BH$2,'Active Hour''s Dump'!$D$2:$AH$2,0)
))),"")</f>
        <v>WO</v>
      </c>
      <c r="BI41" s="54">
        <f>_xlfn.IFNA(IF(BI$3="Productivity",
INDEX('Productivity Dump'!$E$4:$AJ$500,
MATCH($A41,'Productivity Dump'!$A$4:$A$500,0),
MATCH(BI$2,'Productivity Dump'!$E$3:$AJ$3,0)
),
IF(BI$3="Attendance",
INDEX('Attendance Dump'!$E$2:$AI$400,
MATCH($A41,'Attendance Dump'!$B$2:$B$400,0),
MATCH(BI$2,'Attendance Dump'!$E$1:$AI$1,0)
),
INDEX('Active Hour''s Dump'!$D$3:$AH$337,
MATCH($C41,'Active Hour''s Dump'!$A$3:$A$337,0),
MATCH(BI$2,'Active Hour''s Dump'!$D$2:$AH$2,0)
))),"")</f>
        <v>4</v>
      </c>
      <c r="BJ41" s="13">
        <f>_xlfn.IFNA(IF(BJ$3="Productivity",
INDEX('Productivity Dump'!$E$4:$AJ$500,
MATCH($A41,'Productivity Dump'!$A$4:$A$500,0),
MATCH(BJ$2,'Productivity Dump'!$E$3:$AJ$3,0)
),
IF(BJ$3="Attendance",
INDEX('Attendance Dump'!$E$2:$AI$400,
MATCH($A41,'Attendance Dump'!$B$2:$B$400,0),
MATCH(BJ$2,'Attendance Dump'!$E$1:$AI$1,0)
),
INDEX('Active Hour''s Dump'!$D$3:$AH$337,
MATCH($C41,'Active Hour''s Dump'!$A$3:$A$337,0),
MATCH(BJ$2,'Active Hour''s Dump'!$D$2:$AH$2,0)
))),"")</f>
        <v>658.81799999999976</v>
      </c>
      <c r="BK41" s="13" t="str">
        <f>_xlfn.IFNA(IF(BK$3="Productivity",
INDEX('Productivity Dump'!$E$4:$AJ$500,
MATCH($A41,'Productivity Dump'!$A$4:$A$500,0),
MATCH(BK$2,'Productivity Dump'!$E$3:$AJ$3,0)
),
IF(BK$3="Attendance",
INDEX('Attendance Dump'!$E$2:$AI$400,
MATCH($A41,'Attendance Dump'!$B$2:$B$400,0),
MATCH(BK$2,'Attendance Dump'!$E$1:$AI$1,0)
),
INDEX('Active Hour''s Dump'!$D$3:$AH$337,
MATCH($C41,'Active Hour''s Dump'!$A$3:$A$337,0),
MATCH(BK$2,'Active Hour''s Dump'!$D$2:$AH$2,0)
))),"")</f>
        <v>P</v>
      </c>
      <c r="BL41" s="54">
        <f>_xlfn.IFNA(IF(BL$3="Productivity",
INDEX('Productivity Dump'!$E$4:$AJ$500,
MATCH($A41,'Productivity Dump'!$A$4:$A$500,0),
MATCH(BL$2,'Productivity Dump'!$E$3:$AJ$3,0)
),
IF(BL$3="Attendance",
INDEX('Attendance Dump'!$E$2:$AI$400,
MATCH($A41,'Attendance Dump'!$B$2:$B$400,0),
MATCH(BL$2,'Attendance Dump'!$E$1:$AI$1,0)
),
INDEX('Active Hour''s Dump'!$D$3:$AH$337,
MATCH($C41,'Active Hour''s Dump'!$A$3:$A$337,0),
MATCH(BL$2,'Active Hour''s Dump'!$D$2:$AH$2,0)
))),"")</f>
        <v>5.9166666666666696</v>
      </c>
      <c r="BM41" s="13">
        <f>_xlfn.IFNA(IF(BM$3="Productivity",
INDEX('Productivity Dump'!$E$4:$AJ$500,
MATCH($A41,'Productivity Dump'!$A$4:$A$500,0),
MATCH(BM$2,'Productivity Dump'!$E$3:$AJ$3,0)
),
IF(BM$3="Attendance",
INDEX('Attendance Dump'!$E$2:$AI$400,
MATCH($A41,'Attendance Dump'!$B$2:$B$400,0),
MATCH(BM$2,'Attendance Dump'!$E$1:$AI$1,0)
),
INDEX('Active Hour''s Dump'!$D$3:$AH$337,
MATCH($C41,'Active Hour''s Dump'!$A$3:$A$337,0),
MATCH(BM$2,'Active Hour''s Dump'!$D$2:$AH$2,0)
))),"")</f>
        <v>1022.247</v>
      </c>
      <c r="BN41" s="13" t="str">
        <f>_xlfn.IFNA(IF(BN$3="Productivity",
INDEX('Productivity Dump'!$E$4:$AJ$500,
MATCH($A41,'Productivity Dump'!$A$4:$A$500,0),
MATCH(BN$2,'Productivity Dump'!$E$3:$AJ$3,0)
),
IF(BN$3="Attendance",
INDEX('Attendance Dump'!$E$2:$AI$400,
MATCH($A41,'Attendance Dump'!$B$2:$B$400,0),
MATCH(BN$2,'Attendance Dump'!$E$1:$AI$1,0)
),
INDEX('Active Hour''s Dump'!$D$3:$AH$337,
MATCH($C41,'Active Hour''s Dump'!$A$3:$A$337,0),
MATCH(BN$2,'Active Hour''s Dump'!$D$2:$AH$2,0)
))),"")</f>
        <v>P</v>
      </c>
      <c r="BO41" s="54">
        <f>_xlfn.IFNA(IF(BO$3="Productivity",
INDEX('Productivity Dump'!$E$4:$AJ$500,
MATCH($A41,'Productivity Dump'!$A$4:$A$500,0),
MATCH(BO$2,'Productivity Dump'!$E$3:$AJ$3,0)
),
IF(BO$3="Attendance",
INDEX('Attendance Dump'!$E$2:$AI$400,
MATCH($A41,'Attendance Dump'!$B$2:$B$400,0),
MATCH(BO$2,'Attendance Dump'!$E$1:$AI$1,0)
),
INDEX('Active Hour''s Dump'!$D$3:$AH$337,
MATCH($C41,'Active Hour''s Dump'!$A$3:$A$337,0),
MATCH(BO$2,'Active Hour''s Dump'!$D$2:$AH$2,0)
))),"")</f>
        <v>9.4166666666666696</v>
      </c>
      <c r="BP41" s="13">
        <f>_xlfn.IFNA(IF(BP$3="Productivity",
INDEX('Productivity Dump'!$E$4:$AJ$500,
MATCH($A41,'Productivity Dump'!$A$4:$A$500,0),
MATCH(BP$2,'Productivity Dump'!$E$3:$AJ$3,0)
),
IF(BP$3="Attendance",
INDEX('Attendance Dump'!$E$2:$AI$400,
MATCH($A41,'Attendance Dump'!$B$2:$B$400,0),
MATCH(BP$2,'Attendance Dump'!$E$1:$AI$1,0)
),
INDEX('Active Hour''s Dump'!$D$3:$AH$337,
MATCH($C41,'Active Hour''s Dump'!$A$3:$A$337,0),
MATCH(BP$2,'Active Hour''s Dump'!$D$2:$AH$2,0)
))),"")</f>
        <v>1103.0360000000003</v>
      </c>
      <c r="BQ41" s="13" t="str">
        <f>_xlfn.IFNA(IF(BQ$3="Productivity",
INDEX('Productivity Dump'!$E$4:$AJ$500,
MATCH($A41,'Productivity Dump'!$A$4:$A$500,0),
MATCH(BQ$2,'Productivity Dump'!$E$3:$AJ$3,0)
),
IF(BQ$3="Attendance",
INDEX('Attendance Dump'!$E$2:$AI$400,
MATCH($A41,'Attendance Dump'!$B$2:$B$400,0),
MATCH(BQ$2,'Attendance Dump'!$E$1:$AI$1,0)
),
INDEX('Active Hour''s Dump'!$D$3:$AH$337,
MATCH($C41,'Active Hour''s Dump'!$A$3:$A$337,0),
MATCH(BQ$2,'Active Hour''s Dump'!$D$2:$AH$2,0)
))),"")</f>
        <v>P</v>
      </c>
      <c r="BR41" s="54">
        <f>_xlfn.IFNA(IF(BR$3="Productivity",
INDEX('Productivity Dump'!$E$4:$AJ$500,
MATCH($A41,'Productivity Dump'!$A$4:$A$500,0),
MATCH(BR$2,'Productivity Dump'!$E$3:$AJ$3,0)
),
IF(BR$3="Attendance",
INDEX('Attendance Dump'!$E$2:$AI$400,
MATCH($A41,'Attendance Dump'!$B$2:$B$400,0),
MATCH(BR$2,'Attendance Dump'!$E$1:$AI$1,0)
),
INDEX('Active Hour''s Dump'!$D$3:$AH$337,
MATCH($C41,'Active Hour''s Dump'!$A$3:$A$337,0),
MATCH(BR$2,'Active Hour''s Dump'!$D$2:$AH$2,0)
))),"")</f>
        <v>7.1666666666666696</v>
      </c>
      <c r="BS41" s="13">
        <f>_xlfn.IFNA(IF(BS$3="Productivity",
INDEX('Productivity Dump'!$E$4:$AJ$500,
MATCH($A41,'Productivity Dump'!$A$4:$A$500,0),
MATCH(BS$2,'Productivity Dump'!$E$3:$AJ$3,0)
),
IF(BS$3="Attendance",
INDEX('Attendance Dump'!$E$2:$AI$400,
MATCH($A41,'Attendance Dump'!$B$2:$B$400,0),
MATCH(BS$2,'Attendance Dump'!$E$1:$AI$1,0)
),
INDEX('Active Hour''s Dump'!$D$3:$AH$337,
MATCH($C41,'Active Hour''s Dump'!$A$3:$A$337,0),
MATCH(BS$2,'Active Hour''s Dump'!$D$2:$AH$2,0)
))),"")</f>
        <v>206.38599999999997</v>
      </c>
      <c r="BT41" s="13" t="str">
        <f>_xlfn.IFNA(IF(BT$3="Productivity",
INDEX('Productivity Dump'!$E$4:$AJ$500,
MATCH($A41,'Productivity Dump'!$A$4:$A$500,0),
MATCH(BT$2,'Productivity Dump'!$E$3:$AJ$3,0)
),
IF(BT$3="Attendance",
INDEX('Attendance Dump'!$E$2:$AI$400,
MATCH($A41,'Attendance Dump'!$B$2:$B$400,0),
MATCH(BT$2,'Attendance Dump'!$E$1:$AI$1,0)
),
INDEX('Active Hour''s Dump'!$D$3:$AH$337,
MATCH($C41,'Active Hour''s Dump'!$A$3:$A$337,0),
MATCH(BT$2,'Active Hour''s Dump'!$D$2:$AH$2,0)
))),"")</f>
        <v>H</v>
      </c>
      <c r="BU41" s="54">
        <f>_xlfn.IFNA(IF(BU$3="Productivity",
INDEX('Productivity Dump'!$E$4:$AJ$500,
MATCH($A41,'Productivity Dump'!$A$4:$A$500,0),
MATCH(BU$2,'Productivity Dump'!$E$3:$AJ$3,0)
),
IF(BU$3="Attendance",
INDEX('Attendance Dump'!$E$2:$AI$400,
MATCH($A41,'Attendance Dump'!$B$2:$B$400,0),
MATCH(BU$2,'Attendance Dump'!$E$1:$AI$1,0)
),
INDEX('Active Hour''s Dump'!$D$3:$AH$337,
MATCH($C41,'Active Hour''s Dump'!$A$3:$A$337,0),
MATCH(BU$2,'Active Hour''s Dump'!$D$2:$AH$2,0)
))),"")</f>
        <v>3.9166666666666701</v>
      </c>
      <c r="BV41" s="13">
        <f>_xlfn.IFNA(IF(BV$3="Productivity",
INDEX('Productivity Dump'!$E$4:$AJ$500,
MATCH($A41,'Productivity Dump'!$A$4:$A$500,0),
MATCH(BV$2,'Productivity Dump'!$E$3:$AJ$3,0)
),
IF(BV$3="Attendance",
INDEX('Attendance Dump'!$E$2:$AI$400,
MATCH($A41,'Attendance Dump'!$B$2:$B$400,0),
MATCH(BV$2,'Attendance Dump'!$E$1:$AI$1,0)
),
INDEX('Active Hour''s Dump'!$D$3:$AH$337,
MATCH($C41,'Active Hour''s Dump'!$A$3:$A$337,0),
MATCH(BV$2,'Active Hour''s Dump'!$D$2:$AH$2,0)
))),"")</f>
        <v>1023.9029999999999</v>
      </c>
      <c r="BW41" s="13" t="str">
        <f>_xlfn.IFNA(IF(BW$3="Productivity",
INDEX('Productivity Dump'!$E$4:$AJ$500,
MATCH($A41,'Productivity Dump'!$A$4:$A$500,0),
MATCH(BW$2,'Productivity Dump'!$E$3:$AJ$3,0)
),
IF(BW$3="Attendance",
INDEX('Attendance Dump'!$E$2:$AI$400,
MATCH($A41,'Attendance Dump'!$B$2:$B$400,0),
MATCH(BW$2,'Attendance Dump'!$E$1:$AI$1,0)
),
INDEX('Active Hour''s Dump'!$D$3:$AH$337,
MATCH($C41,'Active Hour''s Dump'!$A$3:$A$337,0),
MATCH(BW$2,'Active Hour''s Dump'!$D$2:$AH$2,0)
))),"")</f>
        <v>P</v>
      </c>
      <c r="BX41" s="54">
        <f>_xlfn.IFNA(IF(BX$3="Productivity",
INDEX('Productivity Dump'!$E$4:$AJ$500,
MATCH($A41,'Productivity Dump'!$A$4:$A$500,0),
MATCH(BX$2,'Productivity Dump'!$E$3:$AJ$3,0)
),
IF(BX$3="Attendance",
INDEX('Attendance Dump'!$E$2:$AI$400,
MATCH($A41,'Attendance Dump'!$B$2:$B$400,0),
MATCH(BX$2,'Attendance Dump'!$E$1:$AI$1,0)
),
INDEX('Active Hour''s Dump'!$D$3:$AH$337,
MATCH($C41,'Active Hour''s Dump'!$A$3:$A$337,0),
MATCH(BX$2,'Active Hour''s Dump'!$D$2:$AH$2,0)
))),"")</f>
        <v>8.5</v>
      </c>
      <c r="BY41" s="13">
        <f>_xlfn.IFNA(IF(BY$3="Productivity",
INDEX('Productivity Dump'!$E$4:$AJ$500,
MATCH($A41,'Productivity Dump'!$A$4:$A$500,0),
MATCH(BY$2,'Productivity Dump'!$E$3:$AJ$3,0)
),
IF(BY$3="Attendance",
INDEX('Attendance Dump'!$E$2:$AI$400,
MATCH($A41,'Attendance Dump'!$B$2:$B$400,0),
MATCH(BY$2,'Attendance Dump'!$E$1:$AI$1,0)
),
INDEX('Active Hour''s Dump'!$D$3:$AH$337,
MATCH($C41,'Active Hour''s Dump'!$A$3:$A$337,0),
MATCH(BY$2,'Active Hour''s Dump'!$D$2:$AH$2,0)
))),"")</f>
        <v>383.53999999999996</v>
      </c>
      <c r="BZ41" s="13" t="str">
        <f>_xlfn.IFNA(IF(BZ$3="Productivity",
INDEX('Productivity Dump'!$E$4:$AJ$500,
MATCH($A41,'Productivity Dump'!$A$4:$A$500,0),
MATCH(BZ$2,'Productivity Dump'!$E$3:$AJ$3,0)
),
IF(BZ$3="Attendance",
INDEX('Attendance Dump'!$E$2:$AI$400,
MATCH($A41,'Attendance Dump'!$B$2:$B$400,0),
MATCH(BZ$2,'Attendance Dump'!$E$1:$AI$1,0)
),
INDEX('Active Hour''s Dump'!$D$3:$AH$337,
MATCH($C41,'Active Hour''s Dump'!$A$3:$A$337,0),
MATCH(BZ$2,'Active Hour''s Dump'!$D$2:$AH$2,0)
))),"")</f>
        <v>P</v>
      </c>
      <c r="CA41" s="54">
        <f>_xlfn.IFNA(IF(CA$3="Productivity",
INDEX('Productivity Dump'!$E$4:$AJ$500,
MATCH($A41,'Productivity Dump'!$A$4:$A$500,0),
MATCH(CA$2,'Productivity Dump'!$E$3:$AJ$3,0)
),
IF(CA$3="Attendance",
INDEX('Attendance Dump'!$E$2:$AI$400,
MATCH($A41,'Attendance Dump'!$B$2:$B$400,0),
MATCH(CA$2,'Attendance Dump'!$E$1:$AI$1,0)
),
INDEX('Active Hour''s Dump'!$D$3:$AH$337,
MATCH($C41,'Active Hour''s Dump'!$A$3:$A$337,0),
MATCH(CA$2,'Active Hour''s Dump'!$D$2:$AH$2,0)
))),"")</f>
        <v>2.4166666666666701</v>
      </c>
      <c r="CB41" s="13">
        <f>_xlfn.IFNA(IF(CB$3="Productivity",
INDEX('Productivity Dump'!$E$4:$AJ$500,
MATCH($A41,'Productivity Dump'!$A$4:$A$500,0),
MATCH(CB$2,'Productivity Dump'!$E$3:$AJ$3,0)
),
IF(CB$3="Attendance",
INDEX('Attendance Dump'!$E$2:$AI$400,
MATCH($A41,'Attendance Dump'!$B$2:$B$400,0),
MATCH(CB$2,'Attendance Dump'!$E$1:$AI$1,0)
),
INDEX('Active Hour''s Dump'!$D$3:$AH$337,
MATCH($C41,'Active Hour''s Dump'!$A$3:$A$337,0),
MATCH(CB$2,'Active Hour''s Dump'!$D$2:$AH$2,0)
))),"")</f>
        <v>29.138999999999999</v>
      </c>
      <c r="CC41" s="13" t="str">
        <f>_xlfn.IFNA(IF(CC$3="Productivity",
INDEX('Productivity Dump'!$E$4:$AJ$500,
MATCH($A41,'Productivity Dump'!$A$4:$A$500,0),
MATCH(CC$2,'Productivity Dump'!$E$3:$AJ$3,0)
),
IF(CC$3="Attendance",
INDEX('Attendance Dump'!$E$2:$AI$400,
MATCH($A41,'Attendance Dump'!$B$2:$B$400,0),
MATCH(CC$2,'Attendance Dump'!$E$1:$AI$1,0)
),
INDEX('Active Hour''s Dump'!$D$3:$AH$337,
MATCH($C41,'Active Hour''s Dump'!$A$3:$A$337,0),
MATCH(CC$2,'Active Hour''s Dump'!$D$2:$AH$2,0)
))),"")</f>
        <v>WO</v>
      </c>
      <c r="CD41" s="54">
        <f>_xlfn.IFNA(IF(CD$3="Productivity",
INDEX('Productivity Dump'!$E$4:$AJ$500,
MATCH($A41,'Productivity Dump'!$A$4:$A$500,0),
MATCH(CD$2,'Productivity Dump'!$E$3:$AJ$3,0)
),
IF(CD$3="Attendance",
INDEX('Attendance Dump'!$E$2:$AI$400,
MATCH($A41,'Attendance Dump'!$B$2:$B$400,0),
MATCH(CD$2,'Attendance Dump'!$E$1:$AI$1,0)
),
INDEX('Active Hour''s Dump'!$D$3:$AH$337,
MATCH($C41,'Active Hour''s Dump'!$A$3:$A$337,0),
MATCH(CD$2,'Active Hour''s Dump'!$D$2:$AH$2,0)
))),"")</f>
        <v>1.6666666666666701</v>
      </c>
      <c r="CE41" s="13">
        <f>_xlfn.IFNA(IF(CE$3="Productivity",
INDEX('Productivity Dump'!$E$4:$AJ$500,
MATCH($A41,'Productivity Dump'!$A$4:$A$500,0),
MATCH(CE$2,'Productivity Dump'!$E$3:$AJ$3,0)
),
IF(CE$3="Attendance",
INDEX('Attendance Dump'!$E$2:$AI$400,
MATCH($A41,'Attendance Dump'!$B$2:$B$400,0),
MATCH(CE$2,'Attendance Dump'!$E$1:$AI$1,0)
),
INDEX('Active Hour''s Dump'!$D$3:$AH$337,
MATCH($C41,'Active Hour''s Dump'!$A$3:$A$337,0),
MATCH(CE$2,'Active Hour''s Dump'!$D$2:$AH$2,0)
))),"")</f>
        <v>603.12599999999986</v>
      </c>
      <c r="CF41" s="13" t="str">
        <f>_xlfn.IFNA(IF(CF$3="Productivity",
INDEX('Productivity Dump'!$E$4:$AJ$500,
MATCH($A41,'Productivity Dump'!$A$4:$A$500,0),
MATCH(CF$2,'Productivity Dump'!$E$3:$AJ$3,0)
),
IF(CF$3="Attendance",
INDEX('Attendance Dump'!$E$2:$AI$400,
MATCH($A41,'Attendance Dump'!$B$2:$B$400,0),
MATCH(CF$2,'Attendance Dump'!$E$1:$AI$1,0)
),
INDEX('Active Hour''s Dump'!$D$3:$AH$337,
MATCH($C41,'Active Hour''s Dump'!$A$3:$A$337,0),
MATCH(CF$2,'Active Hour''s Dump'!$D$2:$AH$2,0)
))),"")</f>
        <v>P</v>
      </c>
      <c r="CG41" s="54">
        <f>_xlfn.IFNA(IF(CG$3="Productivity",
INDEX('Productivity Dump'!$E$4:$AJ$500,
MATCH($A41,'Productivity Dump'!$A$4:$A$500,0),
MATCH(CG$2,'Productivity Dump'!$E$3:$AJ$3,0)
),
IF(CG$3="Attendance",
INDEX('Attendance Dump'!$E$2:$AI$400,
MATCH($A41,'Attendance Dump'!$B$2:$B$400,0),
MATCH(CG$2,'Attendance Dump'!$E$1:$AI$1,0)
),
INDEX('Active Hour''s Dump'!$D$3:$AH$337,
MATCH($C41,'Active Hour''s Dump'!$A$3:$A$337,0),
MATCH(CG$2,'Active Hour''s Dump'!$D$2:$AH$2,0)
))),"")</f>
        <v>5.4166666666666696</v>
      </c>
      <c r="CH41" s="13">
        <f>_xlfn.IFNA(IF(CH$3="Productivity",
INDEX('Productivity Dump'!$E$4:$AJ$500,
MATCH($A41,'Productivity Dump'!$A$4:$A$500,0),
MATCH(CH$2,'Productivity Dump'!$E$3:$AJ$3,0)
),
IF(CH$3="Attendance",
INDEX('Attendance Dump'!$E$2:$AI$400,
MATCH($A41,'Attendance Dump'!$B$2:$B$400,0),
MATCH(CH$2,'Attendance Dump'!$E$1:$AI$1,0)
),
INDEX('Active Hour''s Dump'!$D$3:$AH$337,
MATCH($C41,'Active Hour''s Dump'!$A$3:$A$337,0),
MATCH(CH$2,'Active Hour''s Dump'!$D$2:$AH$2,0)
))),"")</f>
        <v>996.97</v>
      </c>
      <c r="CI41" s="13" t="str">
        <f>_xlfn.IFNA(IF(CI$3="Productivity",
INDEX('Productivity Dump'!$E$4:$AJ$500,
MATCH($A41,'Productivity Dump'!$A$4:$A$500,0),
MATCH(CI$2,'Productivity Dump'!$E$3:$AJ$3,0)
),
IF(CI$3="Attendance",
INDEX('Attendance Dump'!$E$2:$AI$400,
MATCH($A41,'Attendance Dump'!$B$2:$B$400,0),
MATCH(CI$2,'Attendance Dump'!$E$1:$AI$1,0)
),
INDEX('Active Hour''s Dump'!$D$3:$AH$337,
MATCH($C41,'Active Hour''s Dump'!$A$3:$A$337,0),
MATCH(CI$2,'Active Hour''s Dump'!$D$2:$AH$2,0)
))),"")</f>
        <v>P</v>
      </c>
      <c r="CJ41" s="54">
        <f>_xlfn.IFNA(IF(CJ$3="Productivity",
INDEX('Productivity Dump'!$E$4:$AJ$500,
MATCH($A41,'Productivity Dump'!$A$4:$A$500,0),
MATCH(CJ$2,'Productivity Dump'!$E$3:$AJ$3,0)
),
IF(CJ$3="Attendance",
INDEX('Attendance Dump'!$E$2:$AI$400,
MATCH($A41,'Attendance Dump'!$B$2:$B$400,0),
MATCH(CJ$2,'Attendance Dump'!$E$1:$AI$1,0)
),
INDEX('Active Hour''s Dump'!$D$3:$AH$337,
MATCH($C41,'Active Hour''s Dump'!$A$3:$A$337,0),
MATCH(CJ$2,'Active Hour''s Dump'!$D$2:$AH$2,0)
))),"")</f>
        <v>8.3333333333333304</v>
      </c>
      <c r="CK41" s="13">
        <f>_xlfn.IFNA(IF(CK$3="Productivity",
INDEX('Productivity Dump'!$E$4:$AJ$500,
MATCH($A41,'Productivity Dump'!$A$4:$A$500,0),
MATCH(CK$2,'Productivity Dump'!$E$3:$AJ$3,0)
),
IF(CK$3="Attendance",
INDEX('Attendance Dump'!$E$2:$AI$400,
MATCH($A41,'Attendance Dump'!$B$2:$B$400,0),
MATCH(CK$2,'Attendance Dump'!$E$1:$AI$1,0)
),
INDEX('Active Hour''s Dump'!$D$3:$AH$337,
MATCH($C41,'Active Hour''s Dump'!$A$3:$A$337,0),
MATCH(CK$2,'Active Hour''s Dump'!$D$2:$AH$2,0)
))),"")</f>
        <v>948.63799999999969</v>
      </c>
      <c r="CL41" s="13" t="str">
        <f>_xlfn.IFNA(IF(CL$3="Productivity",
INDEX('Productivity Dump'!$E$4:$AJ$500,
MATCH($A41,'Productivity Dump'!$A$4:$A$500,0),
MATCH(CL$2,'Productivity Dump'!$E$3:$AJ$3,0)
),
IF(CL$3="Attendance",
INDEX('Attendance Dump'!$E$2:$AI$400,
MATCH($A41,'Attendance Dump'!$B$2:$B$400,0),
MATCH(CL$2,'Attendance Dump'!$E$1:$AI$1,0)
),
INDEX('Active Hour''s Dump'!$D$3:$AH$337,
MATCH($C41,'Active Hour''s Dump'!$A$3:$A$337,0),
MATCH(CL$2,'Active Hour''s Dump'!$D$2:$AH$2,0)
))),"")</f>
        <v>P</v>
      </c>
      <c r="CM41" s="54">
        <f>_xlfn.IFNA(IF(CM$3="Productivity",
INDEX('Productivity Dump'!$E$4:$AJ$500,
MATCH($A41,'Productivity Dump'!$A$4:$A$500,0),
MATCH(CM$2,'Productivity Dump'!$E$3:$AJ$3,0)
),
IF(CM$3="Attendance",
INDEX('Attendance Dump'!$E$2:$AI$400,
MATCH($A41,'Attendance Dump'!$B$2:$B$400,0),
MATCH(CM$2,'Attendance Dump'!$E$1:$AI$1,0)
),
INDEX('Active Hour''s Dump'!$D$3:$AH$337,
MATCH($C41,'Active Hour''s Dump'!$A$3:$A$337,0),
MATCH(CM$2,'Active Hour''s Dump'!$D$2:$AH$2,0)
))),"")</f>
        <v>8.5833333333333304</v>
      </c>
      <c r="CN41" s="13">
        <f>_xlfn.IFNA(IF(CN$3="Productivity",
INDEX('Productivity Dump'!$E$4:$AJ$500,
MATCH($A41,'Productivity Dump'!$A$4:$A$500,0),
MATCH(CN$2,'Productivity Dump'!$E$3:$AJ$3,0)
),
IF(CN$3="Attendance",
INDEX('Attendance Dump'!$E$2:$AI$400,
MATCH($A41,'Attendance Dump'!$B$2:$B$400,0),
MATCH(CN$2,'Attendance Dump'!$E$1:$AI$1,0)
),
INDEX('Active Hour''s Dump'!$D$3:$AH$337,
MATCH($C41,'Active Hour''s Dump'!$A$3:$A$337,0),
MATCH(CN$2,'Active Hour''s Dump'!$D$2:$AH$2,0)
))),"")</f>
        <v>0</v>
      </c>
      <c r="CO41" s="13">
        <f>_xlfn.IFNA(IF(CO$3="Productivity",
INDEX('Productivity Dump'!$E$4:$AJ$500,
MATCH($A41,'Productivity Dump'!$A$4:$A$500,0),
MATCH(CO$2,'Productivity Dump'!$E$3:$AJ$3,0)
),
IF(CO$3="Attendance",
INDEX('Attendance Dump'!$E$2:$AI$400,
MATCH($A41,'Attendance Dump'!$B$2:$B$400,0),
MATCH(CO$2,'Attendance Dump'!$E$1:$AI$1,0)
),
INDEX('Active Hour''s Dump'!$D$3:$AH$337,
MATCH($C41,'Active Hour''s Dump'!$A$3:$A$337,0),
MATCH(CO$2,'Active Hour''s Dump'!$D$2:$AH$2,0)
))),"")</f>
        <v>0</v>
      </c>
      <c r="CP41" s="54">
        <f>_xlfn.IFNA(IF(CP$3="Productivity",
INDEX('Productivity Dump'!$E$4:$AJ$500,
MATCH($A41,'Productivity Dump'!$A$4:$A$500,0),
MATCH(CP$2,'Productivity Dump'!$E$3:$AJ$3,0)
),
IF(CP$3="Attendance",
INDEX('Attendance Dump'!$E$2:$AI$400,
MATCH($A41,'Attendance Dump'!$B$2:$B$400,0),
MATCH(CP$2,'Attendance Dump'!$E$1:$AI$1,0)
),
INDEX('Active Hour''s Dump'!$D$3:$AH$337,
MATCH($C41,'Active Hour''s Dump'!$A$3:$A$337,0),
MATCH(CP$2,'Active Hour''s Dump'!$D$2:$AH$2,0)
))),"")</f>
        <v>0</v>
      </c>
      <c r="CQ41" s="13">
        <f>_xlfn.IFNA(IF(CQ$3="Productivity",
INDEX('Productivity Dump'!$E$4:$AJ$500,
MATCH($A41,'Productivity Dump'!$A$4:$A$500,0),
MATCH(CQ$2,'Productivity Dump'!$E$3:$AJ$3,0)
),
IF(CQ$3="Attendance",
INDEX('Attendance Dump'!$E$2:$AI$400,
MATCH($A41,'Attendance Dump'!$B$2:$B$400,0),
MATCH(CQ$2,'Attendance Dump'!$E$1:$AI$1,0)
),
INDEX('Active Hour''s Dump'!$D$3:$AH$337,
MATCH($C41,'Active Hour''s Dump'!$A$3:$A$337,0),
MATCH(CQ$2,'Active Hour''s Dump'!$D$2:$AH$2,0)
))),"")</f>
        <v>0</v>
      </c>
      <c r="CR41" s="13">
        <f>_xlfn.IFNA(IF(CR$3="Productivity",
INDEX('Productivity Dump'!$E$4:$AJ$500,
MATCH($A41,'Productivity Dump'!$A$4:$A$500,0),
MATCH(CR$2,'Productivity Dump'!$E$3:$AJ$3,0)
),
IF(CR$3="Attendance",
INDEX('Attendance Dump'!$E$2:$AI$400,
MATCH($A41,'Attendance Dump'!$B$2:$B$400,0),
MATCH(CR$2,'Attendance Dump'!$E$1:$AI$1,0)
),
INDEX('Active Hour''s Dump'!$D$3:$AH$337,
MATCH($C41,'Active Hour''s Dump'!$A$3:$A$337,0),
MATCH(CR$2,'Active Hour''s Dump'!$D$2:$AH$2,0)
))),"")</f>
        <v>0</v>
      </c>
      <c r="CS41" s="54">
        <f>_xlfn.IFNA(IF(CS$3="Productivity",
INDEX('Productivity Dump'!$E$4:$AJ$500,
MATCH($A41,'Productivity Dump'!$A$4:$A$500,0),
MATCH(CS$2,'Productivity Dump'!$E$3:$AJ$3,0)
),
IF(CS$3="Attendance",
INDEX('Attendance Dump'!$E$2:$AI$400,
MATCH($A41,'Attendance Dump'!$B$2:$B$400,0),
MATCH(CS$2,'Attendance Dump'!$E$1:$AI$1,0)
),
INDEX('Active Hour''s Dump'!$D$3:$AH$337,
MATCH($C41,'Active Hour''s Dump'!$A$3:$A$337,0),
MATCH(CS$2,'Active Hour''s Dump'!$D$2:$AH$2,0)
))),"")</f>
        <v>0</v>
      </c>
      <c r="CT41" s="13">
        <f>_xlfn.IFNA(IF(CT$3="Productivity",
INDEX('Productivity Dump'!$E$4:$AJ$500,
MATCH($A41,'Productivity Dump'!$A$4:$A$500,0),
MATCH(CT$2,'Productivity Dump'!$E$3:$AJ$3,0)
),
IF(CT$3="Attendance",
INDEX('Attendance Dump'!$E$2:$AI$400,
MATCH($A41,'Attendance Dump'!$B$2:$B$400,0),
MATCH(CT$2,'Attendance Dump'!$E$1:$AI$1,0)
),
INDEX('Active Hour''s Dump'!$D$3:$AH$337,
MATCH($C41,'Active Hour''s Dump'!$A$3:$A$337,0),
MATCH(CT$2,'Active Hour''s Dump'!$D$2:$AH$2,0)
))),"")</f>
        <v>0</v>
      </c>
      <c r="CU41" s="13">
        <f>_xlfn.IFNA(IF(CU$3="Productivity",
INDEX('Productivity Dump'!$E$4:$AJ$500,
MATCH($A41,'Productivity Dump'!$A$4:$A$500,0),
MATCH(CU$2,'Productivity Dump'!$E$3:$AJ$3,0)
),
IF(CU$3="Attendance",
INDEX('Attendance Dump'!$E$2:$AI$400,
MATCH($A41,'Attendance Dump'!$B$2:$B$400,0),
MATCH(CU$2,'Attendance Dump'!$E$1:$AI$1,0)
),
INDEX('Active Hour''s Dump'!$D$3:$AH$337,
MATCH($C41,'Active Hour''s Dump'!$A$3:$A$337,0),
MATCH(CU$2,'Active Hour''s Dump'!$D$2:$AH$2,0)
))),"")</f>
        <v>0</v>
      </c>
      <c r="CV41" s="54">
        <f>_xlfn.IFNA(IF(CV$3="Productivity",
INDEX('Productivity Dump'!$E$4:$AJ$500,
MATCH($A41,'Productivity Dump'!$A$4:$A$500,0),
MATCH(CV$2,'Productivity Dump'!$E$3:$AJ$3,0)
),
IF(CV$3="Attendance",
INDEX('Attendance Dump'!$E$2:$AI$400,
MATCH($A41,'Attendance Dump'!$B$2:$B$400,0),
MATCH(CV$2,'Attendance Dump'!$E$1:$AI$1,0)
),
INDEX('Active Hour''s Dump'!$D$3:$AH$337,
MATCH($C41,'Active Hour''s Dump'!$A$3:$A$337,0),
MATCH(CV$2,'Active Hour''s Dump'!$D$2:$AH$2,0)
))),"")</f>
        <v>0</v>
      </c>
      <c r="CW41" s="13"/>
      <c r="CX41" s="13"/>
      <c r="CY41" s="54"/>
      <c r="DA41" s="57">
        <f t="shared" si="59"/>
        <v>185.66666666666666</v>
      </c>
      <c r="DB41" s="35">
        <f t="shared" si="63"/>
        <v>21593.732</v>
      </c>
      <c r="DC41" s="35">
        <f t="shared" si="64"/>
        <v>0</v>
      </c>
      <c r="DD41" s="35">
        <f t="shared" ca="1" si="60"/>
        <v>0</v>
      </c>
      <c r="DF41" s="32" cm="1">
        <f t="array" ref="DF41">SUMPRODUCT(
    (MOD(COLUMN(H41:CV41) - COLUMN(H41), 3) = 0) *
    (H41:CV41 = 0) *
    (I41:CW41 = "P") *
    (COUNTIF(UKHoliday, H$2:CV$2) = 0)
)</f>
        <v>0</v>
      </c>
      <c r="DG41" s="33" cm="1">
        <f t="array" ref="DG41">SUMPRODUCT(
  (MOD(COLUMN(H41:CV41) - COLUMN(H41), 3) = 0) *
  (H41:CV41 &gt; 0) *
  (H41:CV41 &lt; 0.5 * IF(((WEEKDAY(H$2:CV$2, 2) = 1) + (WEEKDAY(H$2:CV$2, 2) = 6)), G41, F41)) *
  (I41:CW41 = "P") *
  (COUNTIF(UKHoliday, H$2:CV$2) = 0)
)</f>
        <v>0</v>
      </c>
      <c r="DH41" s="33" cm="1">
        <f t="array" ref="DH41">SUMPRODUCT(
  (MOD(COLUMN(H41:CV41) - COLUMN(H41), 3) = 0) *
  (H41:CV41 &gt; 0.5 * IF(((WEEKDAY(H$2:CV$2, 2) = 1) + (WEEKDAY(H$2:CV$2, 2) = 6)), $G41, $F41)) *
  (H41:CV41 &lt; 0.8 * IF(((WEEKDAY(H$2:CV$2, 2) = 1) + (WEEKDAY(H$2:CV$2, 2) = 6)), $G41, $F41)) *
  (I41:CW41 = "P") *
  (COUNTIF(UKHoliday, H$2:CV$2) = 0)
)</f>
        <v>1</v>
      </c>
      <c r="DI41" s="33" cm="1">
        <f t="array" ref="DI41">SUMPRODUCT(
  (MOD(COLUMN(H41:CV41) - COLUMN(H41), 3) = 0) *
  (H41:CV41 &gt; 0.8 * IF(((WEEKDAY(H$2:CV$2, 2) = 1) + (WEEKDAY(H$2:CV$2, 2) = 6)), $G41, $F41)) *
  (H41:CV41 &lt; 1 * IF(((WEEKDAY(H$2:CV$2, 2) = 1) + (WEEKDAY(H$2:CV$2, 2) = 6)), $G41, $F41)) *
  (I41:CW41 = "P") *
  (COUNTIF(UKHoliday, H$2:CV$2) = 0)
)</f>
        <v>9</v>
      </c>
    </row>
    <row r="42" spans="1:113" x14ac:dyDescent="0.3">
      <c r="A42" s="8" t="s">
        <v>380</v>
      </c>
      <c r="B42" s="8" t="s">
        <v>379</v>
      </c>
      <c r="C42" s="9" t="s">
        <v>761</v>
      </c>
      <c r="D42" s="62" t="s">
        <v>1058</v>
      </c>
      <c r="E42" s="35">
        <v>22000</v>
      </c>
      <c r="F42" s="35">
        <f t="shared" si="61"/>
        <v>1100</v>
      </c>
      <c r="G42" s="35">
        <f t="shared" si="62"/>
        <v>550</v>
      </c>
      <c r="H42" s="13">
        <f>_xlfn.IFNA(IF(H$3="Productivity",
INDEX('Productivity Dump'!$E$4:$AJ$500,
MATCH($A42,'Productivity Dump'!$A$4:$A$500,0),
MATCH(H$2,'Productivity Dump'!$E$3:$AJ$3,0)
),
IF(H$3="Attendance",
INDEX('Attendance Dump'!$E$2:$AI$400,
MATCH($A42,'Attendance Dump'!$B$2:$B$400,0),
MATCH(H$2,'Attendance Dump'!$E$1:$AI$1,0)
),
INDEX('Active Hour''s Dump'!$D$3:$AH$337,
MATCH($C42,'Active Hour''s Dump'!$A$3:$A$337,0),
MATCH(H$2,'Active Hour''s Dump'!$D$2:$AH$2,0)
))),"")</f>
        <v>1021.0409999999999</v>
      </c>
      <c r="I42" s="13" t="str">
        <f>_xlfn.IFNA(IF(I$3="Productivity",
INDEX('Productivity Dump'!$E$4:$AJ$500,
MATCH($A42,'Productivity Dump'!$A$4:$A$500,0),
MATCH(I$2,'Productivity Dump'!$E$3:$AJ$3,0)
),
IF(I$3="Attendance",
INDEX('Attendance Dump'!$E$2:$AI$400,
MATCH($A42,'Attendance Dump'!$B$2:$B$400,0),
MATCH(I$2,'Attendance Dump'!$E$1:$AI$1,0)
),
INDEX('Active Hour''s Dump'!$D$3:$AH$337,
MATCH($C42,'Active Hour''s Dump'!$A$3:$A$337,0),
MATCH(I$2,'Active Hour''s Dump'!$D$2:$AH$2,0)
))),"")</f>
        <v>P</v>
      </c>
      <c r="J42" s="54">
        <f>_xlfn.IFNA(IF(J$3="Productivity",
INDEX('Productivity Dump'!$E$4:$AJ$500,
MATCH($A42,'Productivity Dump'!$A$4:$A$500,0),
MATCH(J$2,'Productivity Dump'!$E$3:$AJ$3,0)
),
IF(J$3="Attendance",
INDEX('Attendance Dump'!$E$2:$AI$400,
MATCH($A42,'Attendance Dump'!$B$2:$B$400,0),
MATCH(J$2,'Attendance Dump'!$E$1:$AI$1,0)
),
INDEX('Active Hour''s Dump'!$D$3:$AH$337,
MATCH($C42,'Active Hour''s Dump'!$A$3:$A$337,0),
MATCH(J$2,'Active Hour''s Dump'!$D$2:$AH$2,0)
))),"")</f>
        <v>6.8333333333333304</v>
      </c>
      <c r="K42" s="13">
        <f>_xlfn.IFNA(IF(K$3="Productivity",
INDEX('Productivity Dump'!$E$4:$AJ$500,
MATCH($A42,'Productivity Dump'!$A$4:$A$500,0),
MATCH(K$2,'Productivity Dump'!$E$3:$AJ$3,0)
),
IF(K$3="Attendance",
INDEX('Attendance Dump'!$E$2:$AI$400,
MATCH($A42,'Attendance Dump'!$B$2:$B$400,0),
MATCH(K$2,'Attendance Dump'!$E$1:$AI$1,0)
),
INDEX('Active Hour''s Dump'!$D$3:$AH$337,
MATCH($C42,'Active Hour''s Dump'!$A$3:$A$337,0),
MATCH(K$2,'Active Hour''s Dump'!$D$2:$AH$2,0)
))),"")</f>
        <v>1611.0259999999998</v>
      </c>
      <c r="L42" s="13" t="str">
        <f>_xlfn.IFNA(IF(L$3="Productivity",
INDEX('Productivity Dump'!$E$4:$AJ$500,
MATCH($A42,'Productivity Dump'!$A$4:$A$500,0),
MATCH(L$2,'Productivity Dump'!$E$3:$AJ$3,0)
),
IF(L$3="Attendance",
INDEX('Attendance Dump'!$E$2:$AI$400,
MATCH($A42,'Attendance Dump'!$B$2:$B$400,0),
MATCH(L$2,'Attendance Dump'!$E$1:$AI$1,0)
),
INDEX('Active Hour''s Dump'!$D$3:$AH$337,
MATCH($C42,'Active Hour''s Dump'!$A$3:$A$337,0),
MATCH(L$2,'Active Hour''s Dump'!$D$2:$AH$2,0)
))),"")</f>
        <v>P</v>
      </c>
      <c r="M42" s="54">
        <f>_xlfn.IFNA(IF(M$3="Productivity",
INDEX('Productivity Dump'!$E$4:$AJ$500,
MATCH($A42,'Productivity Dump'!$A$4:$A$500,0),
MATCH(M$2,'Productivity Dump'!$E$3:$AJ$3,0)
),
IF(M$3="Attendance",
INDEX('Attendance Dump'!$E$2:$AI$400,
MATCH($A42,'Attendance Dump'!$B$2:$B$400,0),
MATCH(M$2,'Attendance Dump'!$E$1:$AI$1,0)
),
INDEX('Active Hour''s Dump'!$D$3:$AH$337,
MATCH($C42,'Active Hour''s Dump'!$A$3:$A$337,0),
MATCH(M$2,'Active Hour''s Dump'!$D$2:$AH$2,0)
))),"")</f>
        <v>7.1666666666666696</v>
      </c>
      <c r="N42" s="13">
        <f>_xlfn.IFNA(IF(N$3="Productivity",
INDEX('Productivity Dump'!$E$4:$AJ$500,
MATCH($A42,'Productivity Dump'!$A$4:$A$500,0),
MATCH(N$2,'Productivity Dump'!$E$3:$AJ$3,0)
),
IF(N$3="Attendance",
INDEX('Attendance Dump'!$E$2:$AI$400,
MATCH($A42,'Attendance Dump'!$B$2:$B$400,0),
MATCH(N$2,'Attendance Dump'!$E$1:$AI$1,0)
),
INDEX('Active Hour''s Dump'!$D$3:$AH$337,
MATCH($C42,'Active Hour''s Dump'!$A$3:$A$337,0),
MATCH(N$2,'Active Hour''s Dump'!$D$2:$AH$2,0)
))),"")</f>
        <v>971.85699999999997</v>
      </c>
      <c r="O42" s="13" t="str">
        <f>_xlfn.IFNA(IF(O$3="Productivity",
INDEX('Productivity Dump'!$E$4:$AJ$500,
MATCH($A42,'Productivity Dump'!$A$4:$A$500,0),
MATCH(O$2,'Productivity Dump'!$E$3:$AJ$3,0)
),
IF(O$3="Attendance",
INDEX('Attendance Dump'!$E$2:$AI$400,
MATCH($A42,'Attendance Dump'!$B$2:$B$400,0),
MATCH(O$2,'Attendance Dump'!$E$1:$AI$1,0)
),
INDEX('Active Hour''s Dump'!$D$3:$AH$337,
MATCH($C42,'Active Hour''s Dump'!$A$3:$A$337,0),
MATCH(O$2,'Active Hour''s Dump'!$D$2:$AH$2,0)
))),"")</f>
        <v>P</v>
      </c>
      <c r="P42" s="54">
        <f>_xlfn.IFNA(IF(P$3="Productivity",
INDEX('Productivity Dump'!$E$4:$AJ$500,
MATCH($A42,'Productivity Dump'!$A$4:$A$500,0),
MATCH(P$2,'Productivity Dump'!$E$3:$AJ$3,0)
),
IF(P$3="Attendance",
INDEX('Attendance Dump'!$E$2:$AI$400,
MATCH($A42,'Attendance Dump'!$B$2:$B$400,0),
MATCH(P$2,'Attendance Dump'!$E$1:$AI$1,0)
),
INDEX('Active Hour''s Dump'!$D$3:$AH$337,
MATCH($C42,'Active Hour''s Dump'!$A$3:$A$337,0),
MATCH(P$2,'Active Hour''s Dump'!$D$2:$AH$2,0)
))),"")</f>
        <v>5.0833333333333304</v>
      </c>
      <c r="Q42" s="13">
        <f>_xlfn.IFNA(IF(Q$3="Productivity",
INDEX('Productivity Dump'!$E$4:$AJ$500,
MATCH($A42,'Productivity Dump'!$A$4:$A$500,0),
MATCH(Q$2,'Productivity Dump'!$E$3:$AJ$3,0)
),
IF(Q$3="Attendance",
INDEX('Attendance Dump'!$E$2:$AI$400,
MATCH($A42,'Attendance Dump'!$B$2:$B$400,0),
MATCH(Q$2,'Attendance Dump'!$E$1:$AI$1,0)
),
INDEX('Active Hour''s Dump'!$D$3:$AH$337,
MATCH($C42,'Active Hour''s Dump'!$A$3:$A$337,0),
MATCH(Q$2,'Active Hour''s Dump'!$D$2:$AH$2,0)
))),"")</f>
        <v>0</v>
      </c>
      <c r="R42" s="13" t="str">
        <f>_xlfn.IFNA(IF(R$3="Productivity",
INDEX('Productivity Dump'!$E$4:$AJ$500,
MATCH($A42,'Productivity Dump'!$A$4:$A$500,0),
MATCH(R$2,'Productivity Dump'!$E$3:$AJ$3,0)
),
IF(R$3="Attendance",
INDEX('Attendance Dump'!$E$2:$AI$400,
MATCH($A42,'Attendance Dump'!$B$2:$B$400,0),
MATCH(R$2,'Attendance Dump'!$E$1:$AI$1,0)
),
INDEX('Active Hour''s Dump'!$D$3:$AH$337,
MATCH($C42,'Active Hour''s Dump'!$A$3:$A$337,0),
MATCH(R$2,'Active Hour''s Dump'!$D$2:$AH$2,0)
))),"")</f>
        <v>WO</v>
      </c>
      <c r="S42" s="54">
        <f>_xlfn.IFNA(IF(S$3="Productivity",
INDEX('Productivity Dump'!$E$4:$AJ$500,
MATCH($A42,'Productivity Dump'!$A$4:$A$500,0),
MATCH(S$2,'Productivity Dump'!$E$3:$AJ$3,0)
),
IF(S$3="Attendance",
INDEX('Attendance Dump'!$E$2:$AI$400,
MATCH($A42,'Attendance Dump'!$B$2:$B$400,0),
MATCH(S$2,'Attendance Dump'!$E$1:$AI$1,0)
),
INDEX('Active Hour''s Dump'!$D$3:$AH$337,
MATCH($C42,'Active Hour''s Dump'!$A$3:$A$337,0),
MATCH(S$2,'Active Hour''s Dump'!$D$2:$AH$2,0)
))),"")</f>
        <v>8.3333333333333301E-2</v>
      </c>
      <c r="T42" s="13">
        <f>_xlfn.IFNA(IF(T$3="Productivity",
INDEX('Productivity Dump'!$E$4:$AJ$500,
MATCH($A42,'Productivity Dump'!$A$4:$A$500,0),
MATCH(T$2,'Productivity Dump'!$E$3:$AJ$3,0)
),
IF(T$3="Attendance",
INDEX('Attendance Dump'!$E$2:$AI$400,
MATCH($A42,'Attendance Dump'!$B$2:$B$400,0),
MATCH(T$2,'Attendance Dump'!$E$1:$AI$1,0)
),
INDEX('Active Hour''s Dump'!$D$3:$AH$337,
MATCH($C42,'Active Hour''s Dump'!$A$3:$A$337,0),
MATCH(T$2,'Active Hour''s Dump'!$D$2:$AH$2,0)
))),"")</f>
        <v>596.02799999999991</v>
      </c>
      <c r="U42" s="13" t="str">
        <f>_xlfn.IFNA(IF(U$3="Productivity",
INDEX('Productivity Dump'!$E$4:$AJ$500,
MATCH($A42,'Productivity Dump'!$A$4:$A$500,0),
MATCH(U$2,'Productivity Dump'!$E$3:$AJ$3,0)
),
IF(U$3="Attendance",
INDEX('Attendance Dump'!$E$2:$AI$400,
MATCH($A42,'Attendance Dump'!$B$2:$B$400,0),
MATCH(U$2,'Attendance Dump'!$E$1:$AI$1,0)
),
INDEX('Active Hour''s Dump'!$D$3:$AH$337,
MATCH($C42,'Active Hour''s Dump'!$A$3:$A$337,0),
MATCH(U$2,'Active Hour''s Dump'!$D$2:$AH$2,0)
))),"")</f>
        <v>P</v>
      </c>
      <c r="V42" s="54">
        <f>_xlfn.IFNA(IF(V$3="Productivity",
INDEX('Productivity Dump'!$E$4:$AJ$500,
MATCH($A42,'Productivity Dump'!$A$4:$A$500,0),
MATCH(V$2,'Productivity Dump'!$E$3:$AJ$3,0)
),
IF(V$3="Attendance",
INDEX('Attendance Dump'!$E$2:$AI$400,
MATCH($A42,'Attendance Dump'!$B$2:$B$400,0),
MATCH(V$2,'Attendance Dump'!$E$1:$AI$1,0)
),
INDEX('Active Hour''s Dump'!$D$3:$AH$337,
MATCH($C42,'Active Hour''s Dump'!$A$3:$A$337,0),
MATCH(V$2,'Active Hour''s Dump'!$D$2:$AH$2,0)
))),"")</f>
        <v>3.6666666666666701</v>
      </c>
      <c r="W42" s="13">
        <f>_xlfn.IFNA(IF(W$3="Productivity",
INDEX('Productivity Dump'!$E$4:$AJ$500,
MATCH($A42,'Productivity Dump'!$A$4:$A$500,0),
MATCH(W$2,'Productivity Dump'!$E$3:$AJ$3,0)
),
IF(W$3="Attendance",
INDEX('Attendance Dump'!$E$2:$AI$400,
MATCH($A42,'Attendance Dump'!$B$2:$B$400,0),
MATCH(W$2,'Attendance Dump'!$E$1:$AI$1,0)
),
INDEX('Active Hour''s Dump'!$D$3:$AH$337,
MATCH($C42,'Active Hour''s Dump'!$A$3:$A$337,0),
MATCH(W$2,'Active Hour''s Dump'!$D$2:$AH$2,0)
))),"")</f>
        <v>1423.3009999999999</v>
      </c>
      <c r="X42" s="13" t="str">
        <f>_xlfn.IFNA(IF(X$3="Productivity",
INDEX('Productivity Dump'!$E$4:$AJ$500,
MATCH($A42,'Productivity Dump'!$A$4:$A$500,0),
MATCH(X$2,'Productivity Dump'!$E$3:$AJ$3,0)
),
IF(X$3="Attendance",
INDEX('Attendance Dump'!$E$2:$AI$400,
MATCH($A42,'Attendance Dump'!$B$2:$B$400,0),
MATCH(X$2,'Attendance Dump'!$E$1:$AI$1,0)
),
INDEX('Active Hour''s Dump'!$D$3:$AH$337,
MATCH($C42,'Active Hour''s Dump'!$A$3:$A$337,0),
MATCH(X$2,'Active Hour''s Dump'!$D$2:$AH$2,0)
))),"")</f>
        <v>P</v>
      </c>
      <c r="Y42" s="54">
        <f>_xlfn.IFNA(IF(Y$3="Productivity",
INDEX('Productivity Dump'!$E$4:$AJ$500,
MATCH($A42,'Productivity Dump'!$A$4:$A$500,0),
MATCH(Y$2,'Productivity Dump'!$E$3:$AJ$3,0)
),
IF(Y$3="Attendance",
INDEX('Attendance Dump'!$E$2:$AI$400,
MATCH($A42,'Attendance Dump'!$B$2:$B$400,0),
MATCH(Y$2,'Attendance Dump'!$E$1:$AI$1,0)
),
INDEX('Active Hour''s Dump'!$D$3:$AH$337,
MATCH($C42,'Active Hour''s Dump'!$A$3:$A$337,0),
MATCH(Y$2,'Active Hour''s Dump'!$D$2:$AH$2,0)
))),"")</f>
        <v>7.5</v>
      </c>
      <c r="Z42" s="13">
        <f>_xlfn.IFNA(IF(Z$3="Productivity",
INDEX('Productivity Dump'!$E$4:$AJ$500,
MATCH($A42,'Productivity Dump'!$A$4:$A$500,0),
MATCH(Z$2,'Productivity Dump'!$E$3:$AJ$3,0)
),
IF(Z$3="Attendance",
INDEX('Attendance Dump'!$E$2:$AI$400,
MATCH($A42,'Attendance Dump'!$B$2:$B$400,0),
MATCH(Z$2,'Attendance Dump'!$E$1:$AI$1,0)
),
INDEX('Active Hour''s Dump'!$D$3:$AH$337,
MATCH($C42,'Active Hour''s Dump'!$A$3:$A$337,0),
MATCH(Z$2,'Active Hour''s Dump'!$D$2:$AH$2,0)
))),"")</f>
        <v>1682.7669999999998</v>
      </c>
      <c r="AA42" s="13" t="str">
        <f>_xlfn.IFNA(IF(AA$3="Productivity",
INDEX('Productivity Dump'!$E$4:$AJ$500,
MATCH($A42,'Productivity Dump'!$A$4:$A$500,0),
MATCH(AA$2,'Productivity Dump'!$E$3:$AJ$3,0)
),
IF(AA$3="Attendance",
INDEX('Attendance Dump'!$E$2:$AI$400,
MATCH($A42,'Attendance Dump'!$B$2:$B$400,0),
MATCH(AA$2,'Attendance Dump'!$E$1:$AI$1,0)
),
INDEX('Active Hour''s Dump'!$D$3:$AH$337,
MATCH($C42,'Active Hour''s Dump'!$A$3:$A$337,0),
MATCH(AA$2,'Active Hour''s Dump'!$D$2:$AH$2,0)
))),"")</f>
        <v>P</v>
      </c>
      <c r="AB42" s="54">
        <f>_xlfn.IFNA(IF(AB$3="Productivity",
INDEX('Productivity Dump'!$E$4:$AJ$500,
MATCH($A42,'Productivity Dump'!$A$4:$A$500,0),
MATCH(AB$2,'Productivity Dump'!$E$3:$AJ$3,0)
),
IF(AB$3="Attendance",
INDEX('Attendance Dump'!$E$2:$AI$400,
MATCH($A42,'Attendance Dump'!$B$2:$B$400,0),
MATCH(AB$2,'Attendance Dump'!$E$1:$AI$1,0)
),
INDEX('Active Hour''s Dump'!$D$3:$AH$337,
MATCH($C42,'Active Hour''s Dump'!$A$3:$A$337,0),
MATCH(AB$2,'Active Hour''s Dump'!$D$2:$AH$2,0)
))),"")</f>
        <v>8</v>
      </c>
      <c r="AC42" s="13">
        <f>_xlfn.IFNA(IF(AC$3="Productivity",
INDEX('Productivity Dump'!$E$4:$AJ$500,
MATCH($A42,'Productivity Dump'!$A$4:$A$500,0),
MATCH(AC$2,'Productivity Dump'!$E$3:$AJ$3,0)
),
IF(AC$3="Attendance",
INDEX('Attendance Dump'!$E$2:$AI$400,
MATCH($A42,'Attendance Dump'!$B$2:$B$400,0),
MATCH(AC$2,'Attendance Dump'!$E$1:$AI$1,0)
),
INDEX('Active Hour''s Dump'!$D$3:$AH$337,
MATCH($C42,'Active Hour''s Dump'!$A$3:$A$337,0),
MATCH(AC$2,'Active Hour''s Dump'!$D$2:$AH$2,0)
))),"")</f>
        <v>1207.5040000000001</v>
      </c>
      <c r="AD42" s="13" t="str">
        <f>_xlfn.IFNA(IF(AD$3="Productivity",
INDEX('Productivity Dump'!$E$4:$AJ$500,
MATCH($A42,'Productivity Dump'!$A$4:$A$500,0),
MATCH(AD$2,'Productivity Dump'!$E$3:$AJ$3,0)
),
IF(AD$3="Attendance",
INDEX('Attendance Dump'!$E$2:$AI$400,
MATCH($A42,'Attendance Dump'!$B$2:$B$400,0),
MATCH(AD$2,'Attendance Dump'!$E$1:$AI$1,0)
),
INDEX('Active Hour''s Dump'!$D$3:$AH$337,
MATCH($C42,'Active Hour''s Dump'!$A$3:$A$337,0),
MATCH(AD$2,'Active Hour''s Dump'!$D$2:$AH$2,0)
))),"")</f>
        <v>P</v>
      </c>
      <c r="AE42" s="54">
        <f>_xlfn.IFNA(IF(AE$3="Productivity",
INDEX('Productivity Dump'!$E$4:$AJ$500,
MATCH($A42,'Productivity Dump'!$A$4:$A$500,0),
MATCH(AE$2,'Productivity Dump'!$E$3:$AJ$3,0)
),
IF(AE$3="Attendance",
INDEX('Attendance Dump'!$E$2:$AI$400,
MATCH($A42,'Attendance Dump'!$B$2:$B$400,0),
MATCH(AE$2,'Attendance Dump'!$E$1:$AI$1,0)
),
INDEX('Active Hour''s Dump'!$D$3:$AH$337,
MATCH($C42,'Active Hour''s Dump'!$A$3:$A$337,0),
MATCH(AE$2,'Active Hour''s Dump'!$D$2:$AH$2,0)
))),"")</f>
        <v>5.3333333333333304</v>
      </c>
      <c r="AF42" s="13">
        <f>_xlfn.IFNA(IF(AF$3="Productivity",
INDEX('Productivity Dump'!$E$4:$AJ$500,
MATCH($A42,'Productivity Dump'!$A$4:$A$500,0),
MATCH(AF$2,'Productivity Dump'!$E$3:$AJ$3,0)
),
IF(AF$3="Attendance",
INDEX('Attendance Dump'!$E$2:$AI$400,
MATCH($A42,'Attendance Dump'!$B$2:$B$400,0),
MATCH(AF$2,'Attendance Dump'!$E$1:$AI$1,0)
),
INDEX('Active Hour''s Dump'!$D$3:$AH$337,
MATCH($C42,'Active Hour''s Dump'!$A$3:$A$337,0),
MATCH(AF$2,'Active Hour''s Dump'!$D$2:$AH$2,0)
))),"")</f>
        <v>1657.9720000000004</v>
      </c>
      <c r="AG42" s="13" t="str">
        <f>_xlfn.IFNA(IF(AG$3="Productivity",
INDEX('Productivity Dump'!$E$4:$AJ$500,
MATCH($A42,'Productivity Dump'!$A$4:$A$500,0),
MATCH(AG$2,'Productivity Dump'!$E$3:$AJ$3,0)
),
IF(AG$3="Attendance",
INDEX('Attendance Dump'!$E$2:$AI$400,
MATCH($A42,'Attendance Dump'!$B$2:$B$400,0),
MATCH(AG$2,'Attendance Dump'!$E$1:$AI$1,0)
),
INDEX('Active Hour''s Dump'!$D$3:$AH$337,
MATCH($C42,'Active Hour''s Dump'!$A$3:$A$337,0),
MATCH(AG$2,'Active Hour''s Dump'!$D$2:$AH$2,0)
))),"")</f>
        <v>P</v>
      </c>
      <c r="AH42" s="54">
        <f>_xlfn.IFNA(IF(AH$3="Productivity",
INDEX('Productivity Dump'!$E$4:$AJ$500,
MATCH($A42,'Productivity Dump'!$A$4:$A$500,0),
MATCH(AH$2,'Productivity Dump'!$E$3:$AJ$3,0)
),
IF(AH$3="Attendance",
INDEX('Attendance Dump'!$E$2:$AI$400,
MATCH($A42,'Attendance Dump'!$B$2:$B$400,0),
MATCH(AH$2,'Attendance Dump'!$E$1:$AI$1,0)
),
INDEX('Active Hour''s Dump'!$D$3:$AH$337,
MATCH($C42,'Active Hour''s Dump'!$A$3:$A$337,0),
MATCH(AH$2,'Active Hour''s Dump'!$D$2:$AH$2,0)
))),"")</f>
        <v>7.25</v>
      </c>
      <c r="AI42" s="13">
        <f>_xlfn.IFNA(IF(AI$3="Productivity",
INDEX('Productivity Dump'!$E$4:$AJ$500,
MATCH($A42,'Productivity Dump'!$A$4:$A$500,0),
MATCH(AI$2,'Productivity Dump'!$E$3:$AJ$3,0)
),
IF(AI$3="Attendance",
INDEX('Attendance Dump'!$E$2:$AI$400,
MATCH($A42,'Attendance Dump'!$B$2:$B$400,0),
MATCH(AI$2,'Attendance Dump'!$E$1:$AI$1,0)
),
INDEX('Active Hour''s Dump'!$D$3:$AH$337,
MATCH($C42,'Active Hour''s Dump'!$A$3:$A$337,0),
MATCH(AI$2,'Active Hour''s Dump'!$D$2:$AH$2,0)
))),"")</f>
        <v>1131.7530000000004</v>
      </c>
      <c r="AJ42" s="13" t="str">
        <f>_xlfn.IFNA(IF(AJ$3="Productivity",
INDEX('Productivity Dump'!$E$4:$AJ$500,
MATCH($A42,'Productivity Dump'!$A$4:$A$500,0),
MATCH(AJ$2,'Productivity Dump'!$E$3:$AJ$3,0)
),
IF(AJ$3="Attendance",
INDEX('Attendance Dump'!$E$2:$AI$400,
MATCH($A42,'Attendance Dump'!$B$2:$B$400,0),
MATCH(AJ$2,'Attendance Dump'!$E$1:$AI$1,0)
),
INDEX('Active Hour''s Dump'!$D$3:$AH$337,
MATCH($C42,'Active Hour''s Dump'!$A$3:$A$337,0),
MATCH(AJ$2,'Active Hour''s Dump'!$D$2:$AH$2,0)
))),"")</f>
        <v>P</v>
      </c>
      <c r="AK42" s="54">
        <f>_xlfn.IFNA(IF(AK$3="Productivity",
INDEX('Productivity Dump'!$E$4:$AJ$500,
MATCH($A42,'Productivity Dump'!$A$4:$A$500,0),
MATCH(AK$2,'Productivity Dump'!$E$3:$AJ$3,0)
),
IF(AK$3="Attendance",
INDEX('Attendance Dump'!$E$2:$AI$400,
MATCH($A42,'Attendance Dump'!$B$2:$B$400,0),
MATCH(AK$2,'Attendance Dump'!$E$1:$AI$1,0)
),
INDEX('Active Hour''s Dump'!$D$3:$AH$337,
MATCH($C42,'Active Hour''s Dump'!$A$3:$A$337,0),
MATCH(AK$2,'Active Hour''s Dump'!$D$2:$AH$2,0)
))),"")</f>
        <v>6.25</v>
      </c>
      <c r="AL42" s="13">
        <f>_xlfn.IFNA(IF(AL$3="Productivity",
INDEX('Productivity Dump'!$E$4:$AJ$500,
MATCH($A42,'Productivity Dump'!$A$4:$A$500,0),
MATCH(AL$2,'Productivity Dump'!$E$3:$AJ$3,0)
),
IF(AL$3="Attendance",
INDEX('Attendance Dump'!$E$2:$AI$400,
MATCH($A42,'Attendance Dump'!$B$2:$B$400,0),
MATCH(AL$2,'Attendance Dump'!$E$1:$AI$1,0)
),
INDEX('Active Hour''s Dump'!$D$3:$AH$337,
MATCH($C42,'Active Hour''s Dump'!$A$3:$A$337,0),
MATCH(AL$2,'Active Hour''s Dump'!$D$2:$AH$2,0)
))),"")</f>
        <v>140.16899999999998</v>
      </c>
      <c r="AM42" s="13" t="str">
        <f>_xlfn.IFNA(IF(AM$3="Productivity",
INDEX('Productivity Dump'!$E$4:$AJ$500,
MATCH($A42,'Productivity Dump'!$A$4:$A$500,0),
MATCH(AM$2,'Productivity Dump'!$E$3:$AJ$3,0)
),
IF(AM$3="Attendance",
INDEX('Attendance Dump'!$E$2:$AI$400,
MATCH($A42,'Attendance Dump'!$B$2:$B$400,0),
MATCH(AM$2,'Attendance Dump'!$E$1:$AI$1,0)
),
INDEX('Active Hour''s Dump'!$D$3:$AH$337,
MATCH($C42,'Active Hour''s Dump'!$A$3:$A$337,0),
MATCH(AM$2,'Active Hour''s Dump'!$D$2:$AH$2,0)
))),"")</f>
        <v>WO</v>
      </c>
      <c r="AN42" s="54">
        <f>_xlfn.IFNA(IF(AN$3="Productivity",
INDEX('Productivity Dump'!$E$4:$AJ$500,
MATCH($A42,'Productivity Dump'!$A$4:$A$500,0),
MATCH(AN$2,'Productivity Dump'!$E$3:$AJ$3,0)
),
IF(AN$3="Attendance",
INDEX('Attendance Dump'!$E$2:$AI$400,
MATCH($A42,'Attendance Dump'!$B$2:$B$400,0),
MATCH(AN$2,'Attendance Dump'!$E$1:$AI$1,0)
),
INDEX('Active Hour''s Dump'!$D$3:$AH$337,
MATCH($C42,'Active Hour''s Dump'!$A$3:$A$337,0),
MATCH(AN$2,'Active Hour''s Dump'!$D$2:$AH$2,0)
))),"")</f>
        <v>0.83333333333333304</v>
      </c>
      <c r="AO42" s="13">
        <f>_xlfn.IFNA(IF(AO$3="Productivity",
INDEX('Productivity Dump'!$E$4:$AJ$500,
MATCH($A42,'Productivity Dump'!$A$4:$A$500,0),
MATCH(AO$2,'Productivity Dump'!$E$3:$AJ$3,0)
),
IF(AO$3="Attendance",
INDEX('Attendance Dump'!$E$2:$AI$400,
MATCH($A42,'Attendance Dump'!$B$2:$B$400,0),
MATCH(AO$2,'Attendance Dump'!$E$1:$AI$1,0)
),
INDEX('Active Hour''s Dump'!$D$3:$AH$337,
MATCH($C42,'Active Hour''s Dump'!$A$3:$A$337,0),
MATCH(AO$2,'Active Hour''s Dump'!$D$2:$AH$2,0)
))),"")</f>
        <v>940.06</v>
      </c>
      <c r="AP42" s="13" t="str">
        <f>_xlfn.IFNA(IF(AP$3="Productivity",
INDEX('Productivity Dump'!$E$4:$AJ$500,
MATCH($A42,'Productivity Dump'!$A$4:$A$500,0),
MATCH(AP$2,'Productivity Dump'!$E$3:$AJ$3,0)
),
IF(AP$3="Attendance",
INDEX('Attendance Dump'!$E$2:$AI$400,
MATCH($A42,'Attendance Dump'!$B$2:$B$400,0),
MATCH(AP$2,'Attendance Dump'!$E$1:$AI$1,0)
),
INDEX('Active Hour''s Dump'!$D$3:$AH$337,
MATCH($C42,'Active Hour''s Dump'!$A$3:$A$337,0),
MATCH(AP$2,'Active Hour''s Dump'!$D$2:$AH$2,0)
))),"")</f>
        <v>P</v>
      </c>
      <c r="AQ42" s="54">
        <f>_xlfn.IFNA(IF(AQ$3="Productivity",
INDEX('Productivity Dump'!$E$4:$AJ$500,
MATCH($A42,'Productivity Dump'!$A$4:$A$500,0),
MATCH(AQ$2,'Productivity Dump'!$E$3:$AJ$3,0)
),
IF(AQ$3="Attendance",
INDEX('Attendance Dump'!$E$2:$AI$400,
MATCH($A42,'Attendance Dump'!$B$2:$B$400,0),
MATCH(AQ$2,'Attendance Dump'!$E$1:$AI$1,0)
),
INDEX('Active Hour''s Dump'!$D$3:$AH$337,
MATCH($C42,'Active Hour''s Dump'!$A$3:$A$337,0),
MATCH(AQ$2,'Active Hour''s Dump'!$D$2:$AH$2,0)
))),"")</f>
        <v>4.8333333333333304</v>
      </c>
      <c r="AR42" s="13">
        <f>_xlfn.IFNA(IF(AR$3="Productivity",
INDEX('Productivity Dump'!$E$4:$AJ$500,
MATCH($A42,'Productivity Dump'!$A$4:$A$500,0),
MATCH(AR$2,'Productivity Dump'!$E$3:$AJ$3,0)
),
IF(AR$3="Attendance",
INDEX('Attendance Dump'!$E$2:$AI$400,
MATCH($A42,'Attendance Dump'!$B$2:$B$400,0),
MATCH(AR$2,'Attendance Dump'!$E$1:$AI$1,0)
),
INDEX('Active Hour''s Dump'!$D$3:$AH$337,
MATCH($C42,'Active Hour''s Dump'!$A$3:$A$337,0),
MATCH(AR$2,'Active Hour''s Dump'!$D$2:$AH$2,0)
))),"")</f>
        <v>1310.5529999999999</v>
      </c>
      <c r="AS42" s="13" t="str">
        <f>_xlfn.IFNA(IF(AS$3="Productivity",
INDEX('Productivity Dump'!$E$4:$AJ$500,
MATCH($A42,'Productivity Dump'!$A$4:$A$500,0),
MATCH(AS$2,'Productivity Dump'!$E$3:$AJ$3,0)
),
IF(AS$3="Attendance",
INDEX('Attendance Dump'!$E$2:$AI$400,
MATCH($A42,'Attendance Dump'!$B$2:$B$400,0),
MATCH(AS$2,'Attendance Dump'!$E$1:$AI$1,0)
),
INDEX('Active Hour''s Dump'!$D$3:$AH$337,
MATCH($C42,'Active Hour''s Dump'!$A$3:$A$337,0),
MATCH(AS$2,'Active Hour''s Dump'!$D$2:$AH$2,0)
))),"")</f>
        <v>P</v>
      </c>
      <c r="AT42" s="54">
        <f>_xlfn.IFNA(IF(AT$3="Productivity",
INDEX('Productivity Dump'!$E$4:$AJ$500,
MATCH($A42,'Productivity Dump'!$A$4:$A$500,0),
MATCH(AT$2,'Productivity Dump'!$E$3:$AJ$3,0)
),
IF(AT$3="Attendance",
INDEX('Attendance Dump'!$E$2:$AI$400,
MATCH($A42,'Attendance Dump'!$B$2:$B$400,0),
MATCH(AT$2,'Attendance Dump'!$E$1:$AI$1,0)
),
INDEX('Active Hour''s Dump'!$D$3:$AH$337,
MATCH($C42,'Active Hour''s Dump'!$A$3:$A$337,0),
MATCH(AT$2,'Active Hour''s Dump'!$D$2:$AH$2,0)
))),"")</f>
        <v>6.75</v>
      </c>
      <c r="AU42" s="13">
        <f>_xlfn.IFNA(IF(AU$3="Productivity",
INDEX('Productivity Dump'!$E$4:$AJ$500,
MATCH($A42,'Productivity Dump'!$A$4:$A$500,0),
MATCH(AU$2,'Productivity Dump'!$E$3:$AJ$3,0)
),
IF(AU$3="Attendance",
INDEX('Attendance Dump'!$E$2:$AI$400,
MATCH($A42,'Attendance Dump'!$B$2:$B$400,0),
MATCH(AU$2,'Attendance Dump'!$E$1:$AI$1,0)
),
INDEX('Active Hour''s Dump'!$D$3:$AH$337,
MATCH($C42,'Active Hour''s Dump'!$A$3:$A$337,0),
MATCH(AU$2,'Active Hour''s Dump'!$D$2:$AH$2,0)
))),"")</f>
        <v>1306.3490000000002</v>
      </c>
      <c r="AV42" s="13" t="str">
        <f>_xlfn.IFNA(IF(AV$3="Productivity",
INDEX('Productivity Dump'!$E$4:$AJ$500,
MATCH($A42,'Productivity Dump'!$A$4:$A$500,0),
MATCH(AV$2,'Productivity Dump'!$E$3:$AJ$3,0)
),
IF(AV$3="Attendance",
INDEX('Attendance Dump'!$E$2:$AI$400,
MATCH($A42,'Attendance Dump'!$B$2:$B$400,0),
MATCH(AV$2,'Attendance Dump'!$E$1:$AI$1,0)
),
INDEX('Active Hour''s Dump'!$D$3:$AH$337,
MATCH($C42,'Active Hour''s Dump'!$A$3:$A$337,0),
MATCH(AV$2,'Active Hour''s Dump'!$D$2:$AH$2,0)
))),"")</f>
        <v>P</v>
      </c>
      <c r="AW42" s="54">
        <f>_xlfn.IFNA(IF(AW$3="Productivity",
INDEX('Productivity Dump'!$E$4:$AJ$500,
MATCH($A42,'Productivity Dump'!$A$4:$A$500,0),
MATCH(AW$2,'Productivity Dump'!$E$3:$AJ$3,0)
),
IF(AW$3="Attendance",
INDEX('Attendance Dump'!$E$2:$AI$400,
MATCH($A42,'Attendance Dump'!$B$2:$B$400,0),
MATCH(AW$2,'Attendance Dump'!$E$1:$AI$1,0)
),
INDEX('Active Hour''s Dump'!$D$3:$AH$337,
MATCH($C42,'Active Hour''s Dump'!$A$3:$A$337,0),
MATCH(AW$2,'Active Hour''s Dump'!$D$2:$AH$2,0)
))),"")</f>
        <v>5.8333333333333304</v>
      </c>
      <c r="AX42" s="13">
        <f>_xlfn.IFNA(IF(AX$3="Productivity",
INDEX('Productivity Dump'!$E$4:$AJ$500,
MATCH($A42,'Productivity Dump'!$A$4:$A$500,0),
MATCH(AX$2,'Productivity Dump'!$E$3:$AJ$3,0)
),
IF(AX$3="Attendance",
INDEX('Attendance Dump'!$E$2:$AI$400,
MATCH($A42,'Attendance Dump'!$B$2:$B$400,0),
MATCH(AX$2,'Attendance Dump'!$E$1:$AI$1,0)
),
INDEX('Active Hour''s Dump'!$D$3:$AH$337,
MATCH($C42,'Active Hour''s Dump'!$A$3:$A$337,0),
MATCH(AX$2,'Active Hour''s Dump'!$D$2:$AH$2,0)
))),"")</f>
        <v>1181.6079999999999</v>
      </c>
      <c r="AY42" s="13" t="str">
        <f>_xlfn.IFNA(IF(AY$3="Productivity",
INDEX('Productivity Dump'!$E$4:$AJ$500,
MATCH($A42,'Productivity Dump'!$A$4:$A$500,0),
MATCH(AY$2,'Productivity Dump'!$E$3:$AJ$3,0)
),
IF(AY$3="Attendance",
INDEX('Attendance Dump'!$E$2:$AI$400,
MATCH($A42,'Attendance Dump'!$B$2:$B$400,0),
MATCH(AY$2,'Attendance Dump'!$E$1:$AI$1,0)
),
INDEX('Active Hour''s Dump'!$D$3:$AH$337,
MATCH($C42,'Active Hour''s Dump'!$A$3:$A$337,0),
MATCH(AY$2,'Active Hour''s Dump'!$D$2:$AH$2,0)
))),"")</f>
        <v>P</v>
      </c>
      <c r="AZ42" s="54">
        <f>_xlfn.IFNA(IF(AZ$3="Productivity",
INDEX('Productivity Dump'!$E$4:$AJ$500,
MATCH($A42,'Productivity Dump'!$A$4:$A$500,0),
MATCH(AZ$2,'Productivity Dump'!$E$3:$AJ$3,0)
),
IF(AZ$3="Attendance",
INDEX('Attendance Dump'!$E$2:$AI$400,
MATCH($A42,'Attendance Dump'!$B$2:$B$400,0),
MATCH(AZ$2,'Attendance Dump'!$E$1:$AI$1,0)
),
INDEX('Active Hour''s Dump'!$D$3:$AH$337,
MATCH($C42,'Active Hour''s Dump'!$A$3:$A$337,0),
MATCH(AZ$2,'Active Hour''s Dump'!$D$2:$AH$2,0)
))),"")</f>
        <v>6.4166666666666696</v>
      </c>
      <c r="BA42" s="13">
        <f>_xlfn.IFNA(IF(BA$3="Productivity",
INDEX('Productivity Dump'!$E$4:$AJ$500,
MATCH($A42,'Productivity Dump'!$A$4:$A$500,0),
MATCH(BA$2,'Productivity Dump'!$E$3:$AJ$3,0)
),
IF(BA$3="Attendance",
INDEX('Attendance Dump'!$E$2:$AI$400,
MATCH($A42,'Attendance Dump'!$B$2:$B$400,0),
MATCH(BA$2,'Attendance Dump'!$E$1:$AI$1,0)
),
INDEX('Active Hour''s Dump'!$D$3:$AH$337,
MATCH($C42,'Active Hour''s Dump'!$A$3:$A$337,0),
MATCH(BA$2,'Active Hour''s Dump'!$D$2:$AH$2,0)
))),"")</f>
        <v>1667.202</v>
      </c>
      <c r="BB42" s="13" t="str">
        <f>_xlfn.IFNA(IF(BB$3="Productivity",
INDEX('Productivity Dump'!$E$4:$AJ$500,
MATCH($A42,'Productivity Dump'!$A$4:$A$500,0),
MATCH(BB$2,'Productivity Dump'!$E$3:$AJ$3,0)
),
IF(BB$3="Attendance",
INDEX('Attendance Dump'!$E$2:$AI$400,
MATCH($A42,'Attendance Dump'!$B$2:$B$400,0),
MATCH(BB$2,'Attendance Dump'!$E$1:$AI$1,0)
),
INDEX('Active Hour''s Dump'!$D$3:$AH$337,
MATCH($C42,'Active Hour''s Dump'!$A$3:$A$337,0),
MATCH(BB$2,'Active Hour''s Dump'!$D$2:$AH$2,0)
))),"")</f>
        <v>P</v>
      </c>
      <c r="BC42" s="54">
        <f>_xlfn.IFNA(IF(BC$3="Productivity",
INDEX('Productivity Dump'!$E$4:$AJ$500,
MATCH($A42,'Productivity Dump'!$A$4:$A$500,0),
MATCH(BC$2,'Productivity Dump'!$E$3:$AJ$3,0)
),
IF(BC$3="Attendance",
INDEX('Attendance Dump'!$E$2:$AI$400,
MATCH($A42,'Attendance Dump'!$B$2:$B$400,0),
MATCH(BC$2,'Attendance Dump'!$E$1:$AI$1,0)
),
INDEX('Active Hour''s Dump'!$D$3:$AH$337,
MATCH($C42,'Active Hour''s Dump'!$A$3:$A$337,0),
MATCH(BC$2,'Active Hour''s Dump'!$D$2:$AH$2,0)
))),"")</f>
        <v>7.5833333333333304</v>
      </c>
      <c r="BD42" s="13">
        <f>_xlfn.IFNA(IF(BD$3="Productivity",
INDEX('Productivity Dump'!$E$4:$AJ$500,
MATCH($A42,'Productivity Dump'!$A$4:$A$500,0),
MATCH(BD$2,'Productivity Dump'!$E$3:$AJ$3,0)
),
IF(BD$3="Attendance",
INDEX('Attendance Dump'!$E$2:$AI$400,
MATCH($A42,'Attendance Dump'!$B$2:$B$400,0),
MATCH(BD$2,'Attendance Dump'!$E$1:$AI$1,0)
),
INDEX('Active Hour''s Dump'!$D$3:$AH$337,
MATCH($C42,'Active Hour''s Dump'!$A$3:$A$337,0),
MATCH(BD$2,'Active Hour''s Dump'!$D$2:$AH$2,0)
))),"")</f>
        <v>708.44200000000012</v>
      </c>
      <c r="BE42" s="13" t="str">
        <f>_xlfn.IFNA(IF(BE$3="Productivity",
INDEX('Productivity Dump'!$E$4:$AJ$500,
MATCH($A42,'Productivity Dump'!$A$4:$A$500,0),
MATCH(BE$2,'Productivity Dump'!$E$3:$AJ$3,0)
),
IF(BE$3="Attendance",
INDEX('Attendance Dump'!$E$2:$AI$400,
MATCH($A42,'Attendance Dump'!$B$2:$B$400,0),
MATCH(BE$2,'Attendance Dump'!$E$1:$AI$1,0)
),
INDEX('Active Hour''s Dump'!$D$3:$AH$337,
MATCH($C42,'Active Hour''s Dump'!$A$3:$A$337,0),
MATCH(BE$2,'Active Hour''s Dump'!$D$2:$AH$2,0)
))),"")</f>
        <v>P</v>
      </c>
      <c r="BF42" s="54">
        <f>_xlfn.IFNA(IF(BF$3="Productivity",
INDEX('Productivity Dump'!$E$4:$AJ$500,
MATCH($A42,'Productivity Dump'!$A$4:$A$500,0),
MATCH(BF$2,'Productivity Dump'!$E$3:$AJ$3,0)
),
IF(BF$3="Attendance",
INDEX('Attendance Dump'!$E$2:$AI$400,
MATCH($A42,'Attendance Dump'!$B$2:$B$400,0),
MATCH(BF$2,'Attendance Dump'!$E$1:$AI$1,0)
),
INDEX('Active Hour''s Dump'!$D$3:$AH$337,
MATCH($C42,'Active Hour''s Dump'!$A$3:$A$337,0),
MATCH(BF$2,'Active Hour''s Dump'!$D$2:$AH$2,0)
))),"")</f>
        <v>4.5833333333333304</v>
      </c>
      <c r="BG42" s="13">
        <f>_xlfn.IFNA(IF(BG$3="Productivity",
INDEX('Productivity Dump'!$E$4:$AJ$500,
MATCH($A42,'Productivity Dump'!$A$4:$A$500,0),
MATCH(BG$2,'Productivity Dump'!$E$3:$AJ$3,0)
),
IF(BG$3="Attendance",
INDEX('Attendance Dump'!$E$2:$AI$400,
MATCH($A42,'Attendance Dump'!$B$2:$B$400,0),
MATCH(BG$2,'Attendance Dump'!$E$1:$AI$1,0)
),
INDEX('Active Hour''s Dump'!$D$3:$AH$337,
MATCH($C42,'Active Hour''s Dump'!$A$3:$A$337,0),
MATCH(BG$2,'Active Hour''s Dump'!$D$2:$AH$2,0)
))),"")</f>
        <v>124.092</v>
      </c>
      <c r="BH42" s="13" t="str">
        <f>_xlfn.IFNA(IF(BH$3="Productivity",
INDEX('Productivity Dump'!$E$4:$AJ$500,
MATCH($A42,'Productivity Dump'!$A$4:$A$500,0),
MATCH(BH$2,'Productivity Dump'!$E$3:$AJ$3,0)
),
IF(BH$3="Attendance",
INDEX('Attendance Dump'!$E$2:$AI$400,
MATCH($A42,'Attendance Dump'!$B$2:$B$400,0),
MATCH(BH$2,'Attendance Dump'!$E$1:$AI$1,0)
),
INDEX('Active Hour''s Dump'!$D$3:$AH$337,
MATCH($C42,'Active Hour''s Dump'!$A$3:$A$337,0),
MATCH(BH$2,'Active Hour''s Dump'!$D$2:$AH$2,0)
))),"")</f>
        <v>WO</v>
      </c>
      <c r="BI42" s="54">
        <f>_xlfn.IFNA(IF(BI$3="Productivity",
INDEX('Productivity Dump'!$E$4:$AJ$500,
MATCH($A42,'Productivity Dump'!$A$4:$A$500,0),
MATCH(BI$2,'Productivity Dump'!$E$3:$AJ$3,0)
),
IF(BI$3="Attendance",
INDEX('Attendance Dump'!$E$2:$AI$400,
MATCH($A42,'Attendance Dump'!$B$2:$B$400,0),
MATCH(BI$2,'Attendance Dump'!$E$1:$AI$1,0)
),
INDEX('Active Hour''s Dump'!$D$3:$AH$337,
MATCH($C42,'Active Hour''s Dump'!$A$3:$A$337,0),
MATCH(BI$2,'Active Hour''s Dump'!$D$2:$AH$2,0)
))),"")</f>
        <v>0.75</v>
      </c>
      <c r="BJ42" s="13">
        <f>_xlfn.IFNA(IF(BJ$3="Productivity",
INDEX('Productivity Dump'!$E$4:$AJ$500,
MATCH($A42,'Productivity Dump'!$A$4:$A$500,0),
MATCH(BJ$2,'Productivity Dump'!$E$3:$AJ$3,0)
),
IF(BJ$3="Attendance",
INDEX('Attendance Dump'!$E$2:$AI$400,
MATCH($A42,'Attendance Dump'!$B$2:$B$400,0),
MATCH(BJ$2,'Attendance Dump'!$E$1:$AI$1,0)
),
INDEX('Active Hour''s Dump'!$D$3:$AH$337,
MATCH($C42,'Active Hour''s Dump'!$A$3:$A$337,0),
MATCH(BJ$2,'Active Hour''s Dump'!$D$2:$AH$2,0)
))),"")</f>
        <v>580.03200000000004</v>
      </c>
      <c r="BK42" s="13" t="str">
        <f>_xlfn.IFNA(IF(BK$3="Productivity",
INDEX('Productivity Dump'!$E$4:$AJ$500,
MATCH($A42,'Productivity Dump'!$A$4:$A$500,0),
MATCH(BK$2,'Productivity Dump'!$E$3:$AJ$3,0)
),
IF(BK$3="Attendance",
INDEX('Attendance Dump'!$E$2:$AI$400,
MATCH($A42,'Attendance Dump'!$B$2:$B$400,0),
MATCH(BK$2,'Attendance Dump'!$E$1:$AI$1,0)
),
INDEX('Active Hour''s Dump'!$D$3:$AH$337,
MATCH($C42,'Active Hour''s Dump'!$A$3:$A$337,0),
MATCH(BK$2,'Active Hour''s Dump'!$D$2:$AH$2,0)
))),"")</f>
        <v>P</v>
      </c>
      <c r="BL42" s="54">
        <f>_xlfn.IFNA(IF(BL$3="Productivity",
INDEX('Productivity Dump'!$E$4:$AJ$500,
MATCH($A42,'Productivity Dump'!$A$4:$A$500,0),
MATCH(BL$2,'Productivity Dump'!$E$3:$AJ$3,0)
),
IF(BL$3="Attendance",
INDEX('Attendance Dump'!$E$2:$AI$400,
MATCH($A42,'Attendance Dump'!$B$2:$B$400,0),
MATCH(BL$2,'Attendance Dump'!$E$1:$AI$1,0)
),
INDEX('Active Hour''s Dump'!$D$3:$AH$337,
MATCH($C42,'Active Hour''s Dump'!$A$3:$A$337,0),
MATCH(BL$2,'Active Hour''s Dump'!$D$2:$AH$2,0)
))),"")</f>
        <v>3.25</v>
      </c>
      <c r="BM42" s="13">
        <f>_xlfn.IFNA(IF(BM$3="Productivity",
INDEX('Productivity Dump'!$E$4:$AJ$500,
MATCH($A42,'Productivity Dump'!$A$4:$A$500,0),
MATCH(BM$2,'Productivity Dump'!$E$3:$AJ$3,0)
),
IF(BM$3="Attendance",
INDEX('Attendance Dump'!$E$2:$AI$400,
MATCH($A42,'Attendance Dump'!$B$2:$B$400,0),
MATCH(BM$2,'Attendance Dump'!$E$1:$AI$1,0)
),
INDEX('Active Hour''s Dump'!$D$3:$AH$337,
MATCH($C42,'Active Hour''s Dump'!$A$3:$A$337,0),
MATCH(BM$2,'Active Hour''s Dump'!$D$2:$AH$2,0)
))),"")</f>
        <v>1341.1880000000003</v>
      </c>
      <c r="BN42" s="13" t="str">
        <f>_xlfn.IFNA(IF(BN$3="Productivity",
INDEX('Productivity Dump'!$E$4:$AJ$500,
MATCH($A42,'Productivity Dump'!$A$4:$A$500,0),
MATCH(BN$2,'Productivity Dump'!$E$3:$AJ$3,0)
),
IF(BN$3="Attendance",
INDEX('Attendance Dump'!$E$2:$AI$400,
MATCH($A42,'Attendance Dump'!$B$2:$B$400,0),
MATCH(BN$2,'Attendance Dump'!$E$1:$AI$1,0)
),
INDEX('Active Hour''s Dump'!$D$3:$AH$337,
MATCH($C42,'Active Hour''s Dump'!$A$3:$A$337,0),
MATCH(BN$2,'Active Hour''s Dump'!$D$2:$AH$2,0)
))),"")</f>
        <v>P</v>
      </c>
      <c r="BO42" s="54">
        <f>_xlfn.IFNA(IF(BO$3="Productivity",
INDEX('Productivity Dump'!$E$4:$AJ$500,
MATCH($A42,'Productivity Dump'!$A$4:$A$500,0),
MATCH(BO$2,'Productivity Dump'!$E$3:$AJ$3,0)
),
IF(BO$3="Attendance",
INDEX('Attendance Dump'!$E$2:$AI$400,
MATCH($A42,'Attendance Dump'!$B$2:$B$400,0),
MATCH(BO$2,'Attendance Dump'!$E$1:$AI$1,0)
),
INDEX('Active Hour''s Dump'!$D$3:$AH$337,
MATCH($C42,'Active Hour''s Dump'!$A$3:$A$337,0),
MATCH(BO$2,'Active Hour''s Dump'!$D$2:$AH$2,0)
))),"")</f>
        <v>7.75</v>
      </c>
      <c r="BP42" s="13">
        <f>_xlfn.IFNA(IF(BP$3="Productivity",
INDEX('Productivity Dump'!$E$4:$AJ$500,
MATCH($A42,'Productivity Dump'!$A$4:$A$500,0),
MATCH(BP$2,'Productivity Dump'!$E$3:$AJ$3,0)
),
IF(BP$3="Attendance",
INDEX('Attendance Dump'!$E$2:$AI$400,
MATCH($A42,'Attendance Dump'!$B$2:$B$400,0),
MATCH(BP$2,'Attendance Dump'!$E$1:$AI$1,0)
),
INDEX('Active Hour''s Dump'!$D$3:$AH$337,
MATCH($C42,'Active Hour''s Dump'!$A$3:$A$337,0),
MATCH(BP$2,'Active Hour''s Dump'!$D$2:$AH$2,0)
))),"")</f>
        <v>1321.3779999999995</v>
      </c>
      <c r="BQ42" s="13" t="str">
        <f>_xlfn.IFNA(IF(BQ$3="Productivity",
INDEX('Productivity Dump'!$E$4:$AJ$500,
MATCH($A42,'Productivity Dump'!$A$4:$A$500,0),
MATCH(BQ$2,'Productivity Dump'!$E$3:$AJ$3,0)
),
IF(BQ$3="Attendance",
INDEX('Attendance Dump'!$E$2:$AI$400,
MATCH($A42,'Attendance Dump'!$B$2:$B$400,0),
MATCH(BQ$2,'Attendance Dump'!$E$1:$AI$1,0)
),
INDEX('Active Hour''s Dump'!$D$3:$AH$337,
MATCH($C42,'Active Hour''s Dump'!$A$3:$A$337,0),
MATCH(BQ$2,'Active Hour''s Dump'!$D$2:$AH$2,0)
))),"")</f>
        <v>P</v>
      </c>
      <c r="BR42" s="54">
        <f>_xlfn.IFNA(IF(BR$3="Productivity",
INDEX('Productivity Dump'!$E$4:$AJ$500,
MATCH($A42,'Productivity Dump'!$A$4:$A$500,0),
MATCH(BR$2,'Productivity Dump'!$E$3:$AJ$3,0)
),
IF(BR$3="Attendance",
INDEX('Attendance Dump'!$E$2:$AI$400,
MATCH($A42,'Attendance Dump'!$B$2:$B$400,0),
MATCH(BR$2,'Attendance Dump'!$E$1:$AI$1,0)
),
INDEX('Active Hour''s Dump'!$D$3:$AH$337,
MATCH($C42,'Active Hour''s Dump'!$A$3:$A$337,0),
MATCH(BR$2,'Active Hour''s Dump'!$D$2:$AH$2,0)
))),"")</f>
        <v>7</v>
      </c>
      <c r="BS42" s="13">
        <f>_xlfn.IFNA(IF(BS$3="Productivity",
INDEX('Productivity Dump'!$E$4:$AJ$500,
MATCH($A42,'Productivity Dump'!$A$4:$A$500,0),
MATCH(BS$2,'Productivity Dump'!$E$3:$AJ$3,0)
),
IF(BS$3="Attendance",
INDEX('Attendance Dump'!$E$2:$AI$400,
MATCH($A42,'Attendance Dump'!$B$2:$B$400,0),
MATCH(BS$2,'Attendance Dump'!$E$1:$AI$1,0)
),
INDEX('Active Hour''s Dump'!$D$3:$AH$337,
MATCH($C42,'Active Hour''s Dump'!$A$3:$A$337,0),
MATCH(BS$2,'Active Hour''s Dump'!$D$2:$AH$2,0)
))),"")</f>
        <v>1666.133</v>
      </c>
      <c r="BT42" s="13" t="str">
        <f>_xlfn.IFNA(IF(BT$3="Productivity",
INDEX('Productivity Dump'!$E$4:$AJ$500,
MATCH($A42,'Productivity Dump'!$A$4:$A$500,0),
MATCH(BT$2,'Productivity Dump'!$E$3:$AJ$3,0)
),
IF(BT$3="Attendance",
INDEX('Attendance Dump'!$E$2:$AI$400,
MATCH($A42,'Attendance Dump'!$B$2:$B$400,0),
MATCH(BT$2,'Attendance Dump'!$E$1:$AI$1,0)
),
INDEX('Active Hour''s Dump'!$D$3:$AH$337,
MATCH($C42,'Active Hour''s Dump'!$A$3:$A$337,0),
MATCH(BT$2,'Active Hour''s Dump'!$D$2:$AH$2,0)
))),"")</f>
        <v>H(P)</v>
      </c>
      <c r="BU42" s="54">
        <f>_xlfn.IFNA(IF(BU$3="Productivity",
INDEX('Productivity Dump'!$E$4:$AJ$500,
MATCH($A42,'Productivity Dump'!$A$4:$A$500,0),
MATCH(BU$2,'Productivity Dump'!$E$3:$AJ$3,0)
),
IF(BU$3="Attendance",
INDEX('Attendance Dump'!$E$2:$AI$400,
MATCH($A42,'Attendance Dump'!$B$2:$B$400,0),
MATCH(BU$2,'Attendance Dump'!$E$1:$AI$1,0)
),
INDEX('Active Hour''s Dump'!$D$3:$AH$337,
MATCH($C42,'Active Hour''s Dump'!$A$3:$A$337,0),
MATCH(BU$2,'Active Hour''s Dump'!$D$2:$AH$2,0)
))),"")</f>
        <v>7.5833333333333304</v>
      </c>
      <c r="BV42" s="13">
        <f>_xlfn.IFNA(IF(BV$3="Productivity",
INDEX('Productivity Dump'!$E$4:$AJ$500,
MATCH($A42,'Productivity Dump'!$A$4:$A$500,0),
MATCH(BV$2,'Productivity Dump'!$E$3:$AJ$3,0)
),
IF(BV$3="Attendance",
INDEX('Attendance Dump'!$E$2:$AI$400,
MATCH($A42,'Attendance Dump'!$B$2:$B$400,0),
MATCH(BV$2,'Attendance Dump'!$E$1:$AI$1,0)
),
INDEX('Active Hour''s Dump'!$D$3:$AH$337,
MATCH($C42,'Active Hour''s Dump'!$A$3:$A$337,0),
MATCH(BV$2,'Active Hour''s Dump'!$D$2:$AH$2,0)
))),"")</f>
        <v>1416.4940000000001</v>
      </c>
      <c r="BW42" s="13" t="str">
        <f>_xlfn.IFNA(IF(BW$3="Productivity",
INDEX('Productivity Dump'!$E$4:$AJ$500,
MATCH($A42,'Productivity Dump'!$A$4:$A$500,0),
MATCH(BW$2,'Productivity Dump'!$E$3:$AJ$3,0)
),
IF(BW$3="Attendance",
INDEX('Attendance Dump'!$E$2:$AI$400,
MATCH($A42,'Attendance Dump'!$B$2:$B$400,0),
MATCH(BW$2,'Attendance Dump'!$E$1:$AI$1,0)
),
INDEX('Active Hour''s Dump'!$D$3:$AH$337,
MATCH($C42,'Active Hour''s Dump'!$A$3:$A$337,0),
MATCH(BW$2,'Active Hour''s Dump'!$D$2:$AH$2,0)
))),"")</f>
        <v>P</v>
      </c>
      <c r="BX42" s="54">
        <f>_xlfn.IFNA(IF(BX$3="Productivity",
INDEX('Productivity Dump'!$E$4:$AJ$500,
MATCH($A42,'Productivity Dump'!$A$4:$A$500,0),
MATCH(BX$2,'Productivity Dump'!$E$3:$AJ$3,0)
),
IF(BX$3="Attendance",
INDEX('Attendance Dump'!$E$2:$AI$400,
MATCH($A42,'Attendance Dump'!$B$2:$B$400,0),
MATCH(BX$2,'Attendance Dump'!$E$1:$AI$1,0)
),
INDEX('Active Hour''s Dump'!$D$3:$AH$337,
MATCH($C42,'Active Hour''s Dump'!$A$3:$A$337,0),
MATCH(BX$2,'Active Hour''s Dump'!$D$2:$AH$2,0)
))),"")</f>
        <v>6.9166666666666696</v>
      </c>
      <c r="BY42" s="13">
        <f>_xlfn.IFNA(IF(BY$3="Productivity",
INDEX('Productivity Dump'!$E$4:$AJ$500,
MATCH($A42,'Productivity Dump'!$A$4:$A$500,0),
MATCH(BY$2,'Productivity Dump'!$E$3:$AJ$3,0)
),
IF(BY$3="Attendance",
INDEX('Attendance Dump'!$E$2:$AI$400,
MATCH($A42,'Attendance Dump'!$B$2:$B$400,0),
MATCH(BY$2,'Attendance Dump'!$E$1:$AI$1,0)
),
INDEX('Active Hour''s Dump'!$D$3:$AH$337,
MATCH($C42,'Active Hour''s Dump'!$A$3:$A$337,0),
MATCH(BY$2,'Active Hour''s Dump'!$D$2:$AH$2,0)
))),"")</f>
        <v>479.75200000000012</v>
      </c>
      <c r="BZ42" s="13" t="str">
        <f>_xlfn.IFNA(IF(BZ$3="Productivity",
INDEX('Productivity Dump'!$E$4:$AJ$500,
MATCH($A42,'Productivity Dump'!$A$4:$A$500,0),
MATCH(BZ$2,'Productivity Dump'!$E$3:$AJ$3,0)
),
IF(BZ$3="Attendance",
INDEX('Attendance Dump'!$E$2:$AI$400,
MATCH($A42,'Attendance Dump'!$B$2:$B$400,0),
MATCH(BZ$2,'Attendance Dump'!$E$1:$AI$1,0)
),
INDEX('Active Hour''s Dump'!$D$3:$AH$337,
MATCH($C42,'Active Hour''s Dump'!$A$3:$A$337,0),
MATCH(BZ$2,'Active Hour''s Dump'!$D$2:$AH$2,0)
))),"")</f>
        <v>P</v>
      </c>
      <c r="CA42" s="54">
        <f>_xlfn.IFNA(IF(CA$3="Productivity",
INDEX('Productivity Dump'!$E$4:$AJ$500,
MATCH($A42,'Productivity Dump'!$A$4:$A$500,0),
MATCH(CA$2,'Productivity Dump'!$E$3:$AJ$3,0)
),
IF(CA$3="Attendance",
INDEX('Attendance Dump'!$E$2:$AI$400,
MATCH($A42,'Attendance Dump'!$B$2:$B$400,0),
MATCH(CA$2,'Attendance Dump'!$E$1:$AI$1,0)
),
INDEX('Active Hour''s Dump'!$D$3:$AH$337,
MATCH($C42,'Active Hour''s Dump'!$A$3:$A$337,0),
MATCH(CA$2,'Active Hour''s Dump'!$D$2:$AH$2,0)
))),"")</f>
        <v>2.5833333333333299</v>
      </c>
      <c r="CB42" s="13">
        <f>_xlfn.IFNA(IF(CB$3="Productivity",
INDEX('Productivity Dump'!$E$4:$AJ$500,
MATCH($A42,'Productivity Dump'!$A$4:$A$500,0),
MATCH(CB$2,'Productivity Dump'!$E$3:$AJ$3,0)
),
IF(CB$3="Attendance",
INDEX('Attendance Dump'!$E$2:$AI$400,
MATCH($A42,'Attendance Dump'!$B$2:$B$400,0),
MATCH(CB$2,'Attendance Dump'!$E$1:$AI$1,0)
),
INDEX('Active Hour''s Dump'!$D$3:$AH$337,
MATCH($C42,'Active Hour''s Dump'!$A$3:$A$337,0),
MATCH(CB$2,'Active Hour''s Dump'!$D$2:$AH$2,0)
))),"")</f>
        <v>61.984000000000002</v>
      </c>
      <c r="CC42" s="13" t="str">
        <f>_xlfn.IFNA(IF(CC$3="Productivity",
INDEX('Productivity Dump'!$E$4:$AJ$500,
MATCH($A42,'Productivity Dump'!$A$4:$A$500,0),
MATCH(CC$2,'Productivity Dump'!$E$3:$AJ$3,0)
),
IF(CC$3="Attendance",
INDEX('Attendance Dump'!$E$2:$AI$400,
MATCH($A42,'Attendance Dump'!$B$2:$B$400,0),
MATCH(CC$2,'Attendance Dump'!$E$1:$AI$1,0)
),
INDEX('Active Hour''s Dump'!$D$3:$AH$337,
MATCH($C42,'Active Hour''s Dump'!$A$3:$A$337,0),
MATCH(CC$2,'Active Hour''s Dump'!$D$2:$AH$2,0)
))),"")</f>
        <v>WO</v>
      </c>
      <c r="CD42" s="54">
        <f>_xlfn.IFNA(IF(CD$3="Productivity",
INDEX('Productivity Dump'!$E$4:$AJ$500,
MATCH($A42,'Productivity Dump'!$A$4:$A$500,0),
MATCH(CD$2,'Productivity Dump'!$E$3:$AJ$3,0)
),
IF(CD$3="Attendance",
INDEX('Attendance Dump'!$E$2:$AI$400,
MATCH($A42,'Attendance Dump'!$B$2:$B$400,0),
MATCH(CD$2,'Attendance Dump'!$E$1:$AI$1,0)
),
INDEX('Active Hour''s Dump'!$D$3:$AH$337,
MATCH($C42,'Active Hour''s Dump'!$A$3:$A$337,0),
MATCH(CD$2,'Active Hour''s Dump'!$D$2:$AH$2,0)
))),"")</f>
        <v>0.41666666666666702</v>
      </c>
      <c r="CE42" s="13">
        <f>_xlfn.IFNA(IF(CE$3="Productivity",
INDEX('Productivity Dump'!$E$4:$AJ$500,
MATCH($A42,'Productivity Dump'!$A$4:$A$500,0),
MATCH(CE$2,'Productivity Dump'!$E$3:$AJ$3,0)
),
IF(CE$3="Attendance",
INDEX('Attendance Dump'!$E$2:$AI$400,
MATCH($A42,'Attendance Dump'!$B$2:$B$400,0),
MATCH(CE$2,'Attendance Dump'!$E$1:$AI$1,0)
),
INDEX('Active Hour''s Dump'!$D$3:$AH$337,
MATCH($C42,'Active Hour''s Dump'!$A$3:$A$337,0),
MATCH(CE$2,'Active Hour''s Dump'!$D$2:$AH$2,0)
))),"")</f>
        <v>512.83100000000002</v>
      </c>
      <c r="CF42" s="13" t="str">
        <f>_xlfn.IFNA(IF(CF$3="Productivity",
INDEX('Productivity Dump'!$E$4:$AJ$500,
MATCH($A42,'Productivity Dump'!$A$4:$A$500,0),
MATCH(CF$2,'Productivity Dump'!$E$3:$AJ$3,0)
),
IF(CF$3="Attendance",
INDEX('Attendance Dump'!$E$2:$AI$400,
MATCH($A42,'Attendance Dump'!$B$2:$B$400,0),
MATCH(CF$2,'Attendance Dump'!$E$1:$AI$1,0)
),
INDEX('Active Hour''s Dump'!$D$3:$AH$337,
MATCH($C42,'Active Hour''s Dump'!$A$3:$A$337,0),
MATCH(CF$2,'Active Hour''s Dump'!$D$2:$AH$2,0)
))),"")</f>
        <v>P</v>
      </c>
      <c r="CG42" s="54">
        <f>_xlfn.IFNA(IF(CG$3="Productivity",
INDEX('Productivity Dump'!$E$4:$AJ$500,
MATCH($A42,'Productivity Dump'!$A$4:$A$500,0),
MATCH(CG$2,'Productivity Dump'!$E$3:$AJ$3,0)
),
IF(CG$3="Attendance",
INDEX('Attendance Dump'!$E$2:$AI$400,
MATCH($A42,'Attendance Dump'!$B$2:$B$400,0),
MATCH(CG$2,'Attendance Dump'!$E$1:$AI$1,0)
),
INDEX('Active Hour''s Dump'!$D$3:$AH$337,
MATCH($C42,'Active Hour''s Dump'!$A$3:$A$337,0),
MATCH(CG$2,'Active Hour''s Dump'!$D$2:$AH$2,0)
))),"")</f>
        <v>2.6666666666666701</v>
      </c>
      <c r="CH42" s="13">
        <f>_xlfn.IFNA(IF(CH$3="Productivity",
INDEX('Productivity Dump'!$E$4:$AJ$500,
MATCH($A42,'Productivity Dump'!$A$4:$A$500,0),
MATCH(CH$2,'Productivity Dump'!$E$3:$AJ$3,0)
),
IF(CH$3="Attendance",
INDEX('Attendance Dump'!$E$2:$AI$400,
MATCH($A42,'Attendance Dump'!$B$2:$B$400,0),
MATCH(CH$2,'Attendance Dump'!$E$1:$AI$1,0)
),
INDEX('Active Hour''s Dump'!$D$3:$AH$337,
MATCH($C42,'Active Hour''s Dump'!$A$3:$A$337,0),
MATCH(CH$2,'Active Hour''s Dump'!$D$2:$AH$2,0)
))),"")</f>
        <v>1140.4299999999998</v>
      </c>
      <c r="CI42" s="13" t="str">
        <f>_xlfn.IFNA(IF(CI$3="Productivity",
INDEX('Productivity Dump'!$E$4:$AJ$500,
MATCH($A42,'Productivity Dump'!$A$4:$A$500,0),
MATCH(CI$2,'Productivity Dump'!$E$3:$AJ$3,0)
),
IF(CI$3="Attendance",
INDEX('Attendance Dump'!$E$2:$AI$400,
MATCH($A42,'Attendance Dump'!$B$2:$B$400,0),
MATCH(CI$2,'Attendance Dump'!$E$1:$AI$1,0)
),
INDEX('Active Hour''s Dump'!$D$3:$AH$337,
MATCH($C42,'Active Hour''s Dump'!$A$3:$A$337,0),
MATCH(CI$2,'Active Hour''s Dump'!$D$2:$AH$2,0)
))),"")</f>
        <v>P</v>
      </c>
      <c r="CJ42" s="54">
        <f>_xlfn.IFNA(IF(CJ$3="Productivity",
INDEX('Productivity Dump'!$E$4:$AJ$500,
MATCH($A42,'Productivity Dump'!$A$4:$A$500,0),
MATCH(CJ$2,'Productivity Dump'!$E$3:$AJ$3,0)
),
IF(CJ$3="Attendance",
INDEX('Attendance Dump'!$E$2:$AI$400,
MATCH($A42,'Attendance Dump'!$B$2:$B$400,0),
MATCH(CJ$2,'Attendance Dump'!$E$1:$AI$1,0)
),
INDEX('Active Hour''s Dump'!$D$3:$AH$337,
MATCH($C42,'Active Hour''s Dump'!$A$3:$A$337,0),
MATCH(CJ$2,'Active Hour''s Dump'!$D$2:$AH$2,0)
))),"")</f>
        <v>6.0833333333333304</v>
      </c>
      <c r="CK42" s="13">
        <f>_xlfn.IFNA(IF(CK$3="Productivity",
INDEX('Productivity Dump'!$E$4:$AJ$500,
MATCH($A42,'Productivity Dump'!$A$4:$A$500,0),
MATCH(CK$2,'Productivity Dump'!$E$3:$AJ$3,0)
),
IF(CK$3="Attendance",
INDEX('Attendance Dump'!$E$2:$AI$400,
MATCH($A42,'Attendance Dump'!$B$2:$B$400,0),
MATCH(CK$2,'Attendance Dump'!$E$1:$AI$1,0)
),
INDEX('Active Hour''s Dump'!$D$3:$AH$337,
MATCH($C42,'Active Hour''s Dump'!$A$3:$A$337,0),
MATCH(CK$2,'Active Hour''s Dump'!$D$2:$AH$2,0)
))),"")</f>
        <v>1497.7330000000006</v>
      </c>
      <c r="CL42" s="13" t="str">
        <f>_xlfn.IFNA(IF(CL$3="Productivity",
INDEX('Productivity Dump'!$E$4:$AJ$500,
MATCH($A42,'Productivity Dump'!$A$4:$A$500,0),
MATCH(CL$2,'Productivity Dump'!$E$3:$AJ$3,0)
),
IF(CL$3="Attendance",
INDEX('Attendance Dump'!$E$2:$AI$400,
MATCH($A42,'Attendance Dump'!$B$2:$B$400,0),
MATCH(CL$2,'Attendance Dump'!$E$1:$AI$1,0)
),
INDEX('Active Hour''s Dump'!$D$3:$AH$337,
MATCH($C42,'Active Hour''s Dump'!$A$3:$A$337,0),
MATCH(CL$2,'Active Hour''s Dump'!$D$2:$AH$2,0)
))),"")</f>
        <v>P</v>
      </c>
      <c r="CM42" s="54">
        <f>_xlfn.IFNA(IF(CM$3="Productivity",
INDEX('Productivity Dump'!$E$4:$AJ$500,
MATCH($A42,'Productivity Dump'!$A$4:$A$500,0),
MATCH(CM$2,'Productivity Dump'!$E$3:$AJ$3,0)
),
IF(CM$3="Attendance",
INDEX('Attendance Dump'!$E$2:$AI$400,
MATCH($A42,'Attendance Dump'!$B$2:$B$400,0),
MATCH(CM$2,'Attendance Dump'!$E$1:$AI$1,0)
),
INDEX('Active Hour''s Dump'!$D$3:$AH$337,
MATCH($C42,'Active Hour''s Dump'!$A$3:$A$337,0),
MATCH(CM$2,'Active Hour''s Dump'!$D$2:$AH$2,0)
))),"")</f>
        <v>6.0833333333333304</v>
      </c>
      <c r="CN42" s="13">
        <f>_xlfn.IFNA(IF(CN$3="Productivity",
INDEX('Productivity Dump'!$E$4:$AJ$500,
MATCH($A42,'Productivity Dump'!$A$4:$A$500,0),
MATCH(CN$2,'Productivity Dump'!$E$3:$AJ$3,0)
),
IF(CN$3="Attendance",
INDEX('Attendance Dump'!$E$2:$AI$400,
MATCH($A42,'Attendance Dump'!$B$2:$B$400,0),
MATCH(CN$2,'Attendance Dump'!$E$1:$AI$1,0)
),
INDEX('Active Hour''s Dump'!$D$3:$AH$337,
MATCH($C42,'Active Hour''s Dump'!$A$3:$A$337,0),
MATCH(CN$2,'Active Hour''s Dump'!$D$2:$AH$2,0)
))),"")</f>
        <v>0</v>
      </c>
      <c r="CO42" s="13">
        <f>_xlfn.IFNA(IF(CO$3="Productivity",
INDEX('Productivity Dump'!$E$4:$AJ$500,
MATCH($A42,'Productivity Dump'!$A$4:$A$500,0),
MATCH(CO$2,'Productivity Dump'!$E$3:$AJ$3,0)
),
IF(CO$3="Attendance",
INDEX('Attendance Dump'!$E$2:$AI$400,
MATCH($A42,'Attendance Dump'!$B$2:$B$400,0),
MATCH(CO$2,'Attendance Dump'!$E$1:$AI$1,0)
),
INDEX('Active Hour''s Dump'!$D$3:$AH$337,
MATCH($C42,'Active Hour''s Dump'!$A$3:$A$337,0),
MATCH(CO$2,'Active Hour''s Dump'!$D$2:$AH$2,0)
))),"")</f>
        <v>0</v>
      </c>
      <c r="CP42" s="54">
        <f>_xlfn.IFNA(IF(CP$3="Productivity",
INDEX('Productivity Dump'!$E$4:$AJ$500,
MATCH($A42,'Productivity Dump'!$A$4:$A$500,0),
MATCH(CP$2,'Productivity Dump'!$E$3:$AJ$3,0)
),
IF(CP$3="Attendance",
INDEX('Attendance Dump'!$E$2:$AI$400,
MATCH($A42,'Attendance Dump'!$B$2:$B$400,0),
MATCH(CP$2,'Attendance Dump'!$E$1:$AI$1,0)
),
INDEX('Active Hour''s Dump'!$D$3:$AH$337,
MATCH($C42,'Active Hour''s Dump'!$A$3:$A$337,0),
MATCH(CP$2,'Active Hour''s Dump'!$D$2:$AH$2,0)
))),"")</f>
        <v>0</v>
      </c>
      <c r="CQ42" s="13">
        <f>_xlfn.IFNA(IF(CQ$3="Productivity",
INDEX('Productivity Dump'!$E$4:$AJ$500,
MATCH($A42,'Productivity Dump'!$A$4:$A$500,0),
MATCH(CQ$2,'Productivity Dump'!$E$3:$AJ$3,0)
),
IF(CQ$3="Attendance",
INDEX('Attendance Dump'!$E$2:$AI$400,
MATCH($A42,'Attendance Dump'!$B$2:$B$400,0),
MATCH(CQ$2,'Attendance Dump'!$E$1:$AI$1,0)
),
INDEX('Active Hour''s Dump'!$D$3:$AH$337,
MATCH($C42,'Active Hour''s Dump'!$A$3:$A$337,0),
MATCH(CQ$2,'Active Hour''s Dump'!$D$2:$AH$2,0)
))),"")</f>
        <v>0</v>
      </c>
      <c r="CR42" s="13">
        <f>_xlfn.IFNA(IF(CR$3="Productivity",
INDEX('Productivity Dump'!$E$4:$AJ$500,
MATCH($A42,'Productivity Dump'!$A$4:$A$500,0),
MATCH(CR$2,'Productivity Dump'!$E$3:$AJ$3,0)
),
IF(CR$3="Attendance",
INDEX('Attendance Dump'!$E$2:$AI$400,
MATCH($A42,'Attendance Dump'!$B$2:$B$400,0),
MATCH(CR$2,'Attendance Dump'!$E$1:$AI$1,0)
),
INDEX('Active Hour''s Dump'!$D$3:$AH$337,
MATCH($C42,'Active Hour''s Dump'!$A$3:$A$337,0),
MATCH(CR$2,'Active Hour''s Dump'!$D$2:$AH$2,0)
))),"")</f>
        <v>0</v>
      </c>
      <c r="CS42" s="54">
        <f>_xlfn.IFNA(IF(CS$3="Productivity",
INDEX('Productivity Dump'!$E$4:$AJ$500,
MATCH($A42,'Productivity Dump'!$A$4:$A$500,0),
MATCH(CS$2,'Productivity Dump'!$E$3:$AJ$3,0)
),
IF(CS$3="Attendance",
INDEX('Attendance Dump'!$E$2:$AI$400,
MATCH($A42,'Attendance Dump'!$B$2:$B$400,0),
MATCH(CS$2,'Attendance Dump'!$E$1:$AI$1,0)
),
INDEX('Active Hour''s Dump'!$D$3:$AH$337,
MATCH($C42,'Active Hour''s Dump'!$A$3:$A$337,0),
MATCH(CS$2,'Active Hour''s Dump'!$D$2:$AH$2,0)
))),"")</f>
        <v>0</v>
      </c>
      <c r="CT42" s="13">
        <f>_xlfn.IFNA(IF(CT$3="Productivity",
INDEX('Productivity Dump'!$E$4:$AJ$500,
MATCH($A42,'Productivity Dump'!$A$4:$A$500,0),
MATCH(CT$2,'Productivity Dump'!$E$3:$AJ$3,0)
),
IF(CT$3="Attendance",
INDEX('Attendance Dump'!$E$2:$AI$400,
MATCH($A42,'Attendance Dump'!$B$2:$B$400,0),
MATCH(CT$2,'Attendance Dump'!$E$1:$AI$1,0)
),
INDEX('Active Hour''s Dump'!$D$3:$AH$337,
MATCH($C42,'Active Hour''s Dump'!$A$3:$A$337,0),
MATCH(CT$2,'Active Hour''s Dump'!$D$2:$AH$2,0)
))),"")</f>
        <v>0</v>
      </c>
      <c r="CU42" s="13">
        <f>_xlfn.IFNA(IF(CU$3="Productivity",
INDEX('Productivity Dump'!$E$4:$AJ$500,
MATCH($A42,'Productivity Dump'!$A$4:$A$500,0),
MATCH(CU$2,'Productivity Dump'!$E$3:$AJ$3,0)
),
IF(CU$3="Attendance",
INDEX('Attendance Dump'!$E$2:$AI$400,
MATCH($A42,'Attendance Dump'!$B$2:$B$400,0),
MATCH(CU$2,'Attendance Dump'!$E$1:$AI$1,0)
),
INDEX('Active Hour''s Dump'!$D$3:$AH$337,
MATCH($C42,'Active Hour''s Dump'!$A$3:$A$337,0),
MATCH(CU$2,'Active Hour''s Dump'!$D$2:$AH$2,0)
))),"")</f>
        <v>0</v>
      </c>
      <c r="CV42" s="54">
        <f>_xlfn.IFNA(IF(CV$3="Productivity",
INDEX('Productivity Dump'!$E$4:$AJ$500,
MATCH($A42,'Productivity Dump'!$A$4:$A$500,0),
MATCH(CV$2,'Productivity Dump'!$E$3:$AJ$3,0)
),
IF(CV$3="Attendance",
INDEX('Attendance Dump'!$E$2:$AI$400,
MATCH($A42,'Attendance Dump'!$B$2:$B$400,0),
MATCH(CV$2,'Attendance Dump'!$E$1:$AI$1,0)
),
INDEX('Active Hour''s Dump'!$D$3:$AH$337,
MATCH($C42,'Active Hour''s Dump'!$A$3:$A$337,0),
MATCH(CV$2,'Active Hour''s Dump'!$D$2:$AH$2,0)
))),"")</f>
        <v>0</v>
      </c>
      <c r="CW42" s="13"/>
      <c r="CX42" s="13"/>
      <c r="CY42" s="54"/>
      <c r="DA42" s="57">
        <f t="shared" si="59"/>
        <v>145.08333333333331</v>
      </c>
      <c r="DB42" s="35">
        <f t="shared" si="63"/>
        <v>28699.679000000004</v>
      </c>
      <c r="DC42" s="35">
        <f t="shared" si="64"/>
        <v>0</v>
      </c>
      <c r="DD42" s="35">
        <f t="shared" ca="1" si="60"/>
        <v>0</v>
      </c>
      <c r="DF42" s="32" cm="1">
        <f t="array" ref="DF42">SUMPRODUCT(
    (MOD(COLUMN(H42:CV42) - COLUMN(H42), 3) = 0) *
    (H42:CV42 = 0) *
    (I42:CW42 = "P") *
    (COUNTIF(UKHoliday, H$2:CV$2) = 0)
)</f>
        <v>0</v>
      </c>
      <c r="DG42" s="33" cm="1">
        <f t="array" ref="DG42">SUMPRODUCT(
  (MOD(COLUMN(H42:CV42) - COLUMN(H42), 3) = 0) *
  (H42:CV42 &gt; 0) *
  (H42:CV42 &lt; 0.5 * IF(((WEEKDAY(H$2:CV$2, 2) = 1) + (WEEKDAY(H$2:CV$2, 2) = 6)), G42, F42)) *
  (I42:CW42 = "P") *
  (COUNTIF(UKHoliday, H$2:CV$2) = 0)
)</f>
        <v>0</v>
      </c>
      <c r="DH42" s="33" cm="1">
        <f t="array" ref="DH42">SUMPRODUCT(
  (MOD(COLUMN(H42:CV42) - COLUMN(H42), 3) = 0) *
  (H42:CV42 &gt; 0.5 * IF(((WEEKDAY(H$2:CV$2, 2) = 1) + (WEEKDAY(H$2:CV$2, 2) = 6)), $G42, $F42)) *
  (H42:CV42 &lt; 0.8 * IF(((WEEKDAY(H$2:CV$2, 2) = 1) + (WEEKDAY(H$2:CV$2, 2) = 6)), $G42, $F42)) *
  (I42:CW42 = "P") *
  (COUNTIF(UKHoliday, H$2:CV$2) = 0)
)</f>
        <v>0</v>
      </c>
      <c r="DI42" s="33" cm="1">
        <f t="array" ref="DI42">SUMPRODUCT(
  (MOD(COLUMN(H42:CV42) - COLUMN(H42), 3) = 0) *
  (H42:CV42 &gt; 0.8 * IF(((WEEKDAY(H$2:CV$2, 2) = 1) + (WEEKDAY(H$2:CV$2, 2) = 6)), $G42, $F42)) *
  (H42:CV42 &lt; 1 * IF(((WEEKDAY(H$2:CV$2, 2) = 1) + (WEEKDAY(H$2:CV$2, 2) = 6)), $G42, $F42)) *
  (I42:CW42 = "P") *
  (COUNTIF(UKHoliday, H$2:CV$2) = 0)
)</f>
        <v>3</v>
      </c>
    </row>
    <row r="43" spans="1:113" x14ac:dyDescent="0.3">
      <c r="A43" s="8" t="s">
        <v>125</v>
      </c>
      <c r="B43" s="8" t="s">
        <v>124</v>
      </c>
      <c r="C43" s="9" t="s">
        <v>644</v>
      </c>
      <c r="D43" s="62" t="s">
        <v>944</v>
      </c>
      <c r="E43" s="35">
        <v>19800</v>
      </c>
      <c r="F43" s="35">
        <f t="shared" si="61"/>
        <v>990</v>
      </c>
      <c r="G43" s="35">
        <f t="shared" si="62"/>
        <v>495</v>
      </c>
      <c r="H43" s="13">
        <f>_xlfn.IFNA(IF(H$3="Productivity",
INDEX('Productivity Dump'!$E$4:$AJ$500,
MATCH($A43,'Productivity Dump'!$A$4:$A$500,0),
MATCH(H$2,'Productivity Dump'!$E$3:$AJ$3,0)
),
IF(H$3="Attendance",
INDEX('Attendance Dump'!$E$2:$AI$400,
MATCH($A43,'Attendance Dump'!$B$2:$B$400,0),
MATCH(H$2,'Attendance Dump'!$E$1:$AI$1,0)
),
INDEX('Active Hour''s Dump'!$D$3:$AH$337,
MATCH($C43,'Active Hour''s Dump'!$A$3:$A$337,0),
MATCH(H$2,'Active Hour''s Dump'!$D$2:$AH$2,0)
))),"")</f>
        <v>1425.09</v>
      </c>
      <c r="I43" s="13" t="str">
        <f>_xlfn.IFNA(IF(I$3="Productivity",
INDEX('Productivity Dump'!$E$4:$AJ$500,
MATCH($A43,'Productivity Dump'!$A$4:$A$500,0),
MATCH(I$2,'Productivity Dump'!$E$3:$AJ$3,0)
),
IF(I$3="Attendance",
INDEX('Attendance Dump'!$E$2:$AI$400,
MATCH($A43,'Attendance Dump'!$B$2:$B$400,0),
MATCH(I$2,'Attendance Dump'!$E$1:$AI$1,0)
),
INDEX('Active Hour''s Dump'!$D$3:$AH$337,
MATCH($C43,'Active Hour''s Dump'!$A$3:$A$337,0),
MATCH(I$2,'Active Hour''s Dump'!$D$2:$AH$2,0)
))),"")</f>
        <v>P</v>
      </c>
      <c r="J43" s="54">
        <f>_xlfn.IFNA(IF(J$3="Productivity",
INDEX('Productivity Dump'!$E$4:$AJ$500,
MATCH($A43,'Productivity Dump'!$A$4:$A$500,0),
MATCH(J$2,'Productivity Dump'!$E$3:$AJ$3,0)
),
IF(J$3="Attendance",
INDEX('Attendance Dump'!$E$2:$AI$400,
MATCH($A43,'Attendance Dump'!$B$2:$B$400,0),
MATCH(J$2,'Attendance Dump'!$E$1:$AI$1,0)
),
INDEX('Active Hour''s Dump'!$D$3:$AH$337,
MATCH($C43,'Active Hour''s Dump'!$A$3:$A$337,0),
MATCH(J$2,'Active Hour''s Dump'!$D$2:$AH$2,0)
))),"")</f>
        <v>12.8333333333333</v>
      </c>
      <c r="K43" s="13">
        <f>_xlfn.IFNA(IF(K$3="Productivity",
INDEX('Productivity Dump'!$E$4:$AJ$500,
MATCH($A43,'Productivity Dump'!$A$4:$A$500,0),
MATCH(K$2,'Productivity Dump'!$E$3:$AJ$3,0)
),
IF(K$3="Attendance",
INDEX('Attendance Dump'!$E$2:$AI$400,
MATCH($A43,'Attendance Dump'!$B$2:$B$400,0),
MATCH(K$2,'Attendance Dump'!$E$1:$AI$1,0)
),
INDEX('Active Hour''s Dump'!$D$3:$AH$337,
MATCH($C43,'Active Hour''s Dump'!$A$3:$A$337,0),
MATCH(K$2,'Active Hour''s Dump'!$D$2:$AH$2,0)
))),"")</f>
        <v>1152.1790000000001</v>
      </c>
      <c r="L43" s="13" t="str">
        <f>_xlfn.IFNA(IF(L$3="Productivity",
INDEX('Productivity Dump'!$E$4:$AJ$500,
MATCH($A43,'Productivity Dump'!$A$4:$A$500,0),
MATCH(L$2,'Productivity Dump'!$E$3:$AJ$3,0)
),
IF(L$3="Attendance",
INDEX('Attendance Dump'!$E$2:$AI$400,
MATCH($A43,'Attendance Dump'!$B$2:$B$400,0),
MATCH(L$2,'Attendance Dump'!$E$1:$AI$1,0)
),
INDEX('Active Hour''s Dump'!$D$3:$AH$337,
MATCH($C43,'Active Hour''s Dump'!$A$3:$A$337,0),
MATCH(L$2,'Active Hour''s Dump'!$D$2:$AH$2,0)
))),"")</f>
        <v>P</v>
      </c>
      <c r="M43" s="54">
        <f>_xlfn.IFNA(IF(M$3="Productivity",
INDEX('Productivity Dump'!$E$4:$AJ$500,
MATCH($A43,'Productivity Dump'!$A$4:$A$500,0),
MATCH(M$2,'Productivity Dump'!$E$3:$AJ$3,0)
),
IF(M$3="Attendance",
INDEX('Attendance Dump'!$E$2:$AI$400,
MATCH($A43,'Attendance Dump'!$B$2:$B$400,0),
MATCH(M$2,'Attendance Dump'!$E$1:$AI$1,0)
),
INDEX('Active Hour''s Dump'!$D$3:$AH$337,
MATCH($C43,'Active Hour''s Dump'!$A$3:$A$337,0),
MATCH(M$2,'Active Hour''s Dump'!$D$2:$AH$2,0)
))),"")</f>
        <v>10.4166666666667</v>
      </c>
      <c r="N43" s="13">
        <f>_xlfn.IFNA(IF(N$3="Productivity",
INDEX('Productivity Dump'!$E$4:$AJ$500,
MATCH($A43,'Productivity Dump'!$A$4:$A$500,0),
MATCH(N$2,'Productivity Dump'!$E$3:$AJ$3,0)
),
IF(N$3="Attendance",
INDEX('Attendance Dump'!$E$2:$AI$400,
MATCH($A43,'Attendance Dump'!$B$2:$B$400,0),
MATCH(N$2,'Attendance Dump'!$E$1:$AI$1,0)
),
INDEX('Active Hour''s Dump'!$D$3:$AH$337,
MATCH($C43,'Active Hour''s Dump'!$A$3:$A$337,0),
MATCH(N$2,'Active Hour''s Dump'!$D$2:$AH$2,0)
))),"")</f>
        <v>957.00600000000009</v>
      </c>
      <c r="O43" s="13" t="str">
        <f>_xlfn.IFNA(IF(O$3="Productivity",
INDEX('Productivity Dump'!$E$4:$AJ$500,
MATCH($A43,'Productivity Dump'!$A$4:$A$500,0),
MATCH(O$2,'Productivity Dump'!$E$3:$AJ$3,0)
),
IF(O$3="Attendance",
INDEX('Attendance Dump'!$E$2:$AI$400,
MATCH($A43,'Attendance Dump'!$B$2:$B$400,0),
MATCH(O$2,'Attendance Dump'!$E$1:$AI$1,0)
),
INDEX('Active Hour''s Dump'!$D$3:$AH$337,
MATCH($C43,'Active Hour''s Dump'!$A$3:$A$337,0),
MATCH(O$2,'Active Hour''s Dump'!$D$2:$AH$2,0)
))),"")</f>
        <v>P</v>
      </c>
      <c r="P43" s="54">
        <f>_xlfn.IFNA(IF(P$3="Productivity",
INDEX('Productivity Dump'!$E$4:$AJ$500,
MATCH($A43,'Productivity Dump'!$A$4:$A$500,0),
MATCH(P$2,'Productivity Dump'!$E$3:$AJ$3,0)
),
IF(P$3="Attendance",
INDEX('Attendance Dump'!$E$2:$AI$400,
MATCH($A43,'Attendance Dump'!$B$2:$B$400,0),
MATCH(P$2,'Attendance Dump'!$E$1:$AI$1,0)
),
INDEX('Active Hour''s Dump'!$D$3:$AH$337,
MATCH($C43,'Active Hour''s Dump'!$A$3:$A$337,0),
MATCH(P$2,'Active Hour''s Dump'!$D$2:$AH$2,0)
))),"")</f>
        <v>7.9166666666666696</v>
      </c>
      <c r="Q43" s="13">
        <f>_xlfn.IFNA(IF(Q$3="Productivity",
INDEX('Productivity Dump'!$E$4:$AJ$500,
MATCH($A43,'Productivity Dump'!$A$4:$A$500,0),
MATCH(Q$2,'Productivity Dump'!$E$3:$AJ$3,0)
),
IF(Q$3="Attendance",
INDEX('Attendance Dump'!$E$2:$AI$400,
MATCH($A43,'Attendance Dump'!$B$2:$B$400,0),
MATCH(Q$2,'Attendance Dump'!$E$1:$AI$1,0)
),
INDEX('Active Hour''s Dump'!$D$3:$AH$337,
MATCH($C43,'Active Hour''s Dump'!$A$3:$A$337,0),
MATCH(Q$2,'Active Hour''s Dump'!$D$2:$AH$2,0)
))),"")</f>
        <v>344.37900000000002</v>
      </c>
      <c r="R43" s="13" t="str">
        <f>_xlfn.IFNA(IF(R$3="Productivity",
INDEX('Productivity Dump'!$E$4:$AJ$500,
MATCH($A43,'Productivity Dump'!$A$4:$A$500,0),
MATCH(R$2,'Productivity Dump'!$E$3:$AJ$3,0)
),
IF(R$3="Attendance",
INDEX('Attendance Dump'!$E$2:$AI$400,
MATCH($A43,'Attendance Dump'!$B$2:$B$400,0),
MATCH(R$2,'Attendance Dump'!$E$1:$AI$1,0)
),
INDEX('Active Hour''s Dump'!$D$3:$AH$337,
MATCH($C43,'Active Hour''s Dump'!$A$3:$A$337,0),
MATCH(R$2,'Active Hour''s Dump'!$D$2:$AH$2,0)
))),"")</f>
        <v>WO</v>
      </c>
      <c r="S43" s="54">
        <f>_xlfn.IFNA(IF(S$3="Productivity",
INDEX('Productivity Dump'!$E$4:$AJ$500,
MATCH($A43,'Productivity Dump'!$A$4:$A$500,0),
MATCH(S$2,'Productivity Dump'!$E$3:$AJ$3,0)
),
IF(S$3="Attendance",
INDEX('Attendance Dump'!$E$2:$AI$400,
MATCH($A43,'Attendance Dump'!$B$2:$B$400,0),
MATCH(S$2,'Attendance Dump'!$E$1:$AI$1,0)
),
INDEX('Active Hour''s Dump'!$D$3:$AH$337,
MATCH($C43,'Active Hour''s Dump'!$A$3:$A$337,0),
MATCH(S$2,'Active Hour''s Dump'!$D$2:$AH$2,0)
))),"")</f>
        <v>3.75</v>
      </c>
      <c r="T43" s="13">
        <f>_xlfn.IFNA(IF(T$3="Productivity",
INDEX('Productivity Dump'!$E$4:$AJ$500,
MATCH($A43,'Productivity Dump'!$A$4:$A$500,0),
MATCH(T$2,'Productivity Dump'!$E$3:$AJ$3,0)
),
IF(T$3="Attendance",
INDEX('Attendance Dump'!$E$2:$AI$400,
MATCH($A43,'Attendance Dump'!$B$2:$B$400,0),
MATCH(T$2,'Attendance Dump'!$E$1:$AI$1,0)
),
INDEX('Active Hour''s Dump'!$D$3:$AH$337,
MATCH($C43,'Active Hour''s Dump'!$A$3:$A$337,0),
MATCH(T$2,'Active Hour''s Dump'!$D$2:$AH$2,0)
))),"")</f>
        <v>665.68699999999978</v>
      </c>
      <c r="U43" s="13" t="str">
        <f>_xlfn.IFNA(IF(U$3="Productivity",
INDEX('Productivity Dump'!$E$4:$AJ$500,
MATCH($A43,'Productivity Dump'!$A$4:$A$500,0),
MATCH(U$2,'Productivity Dump'!$E$3:$AJ$3,0)
),
IF(U$3="Attendance",
INDEX('Attendance Dump'!$E$2:$AI$400,
MATCH($A43,'Attendance Dump'!$B$2:$B$400,0),
MATCH(U$2,'Attendance Dump'!$E$1:$AI$1,0)
),
INDEX('Active Hour''s Dump'!$D$3:$AH$337,
MATCH($C43,'Active Hour''s Dump'!$A$3:$A$337,0),
MATCH(U$2,'Active Hour''s Dump'!$D$2:$AH$2,0)
))),"")</f>
        <v>P</v>
      </c>
      <c r="V43" s="54">
        <f>_xlfn.IFNA(IF(V$3="Productivity",
INDEX('Productivity Dump'!$E$4:$AJ$500,
MATCH($A43,'Productivity Dump'!$A$4:$A$500,0),
MATCH(V$2,'Productivity Dump'!$E$3:$AJ$3,0)
),
IF(V$3="Attendance",
INDEX('Attendance Dump'!$E$2:$AI$400,
MATCH($A43,'Attendance Dump'!$B$2:$B$400,0),
MATCH(V$2,'Attendance Dump'!$E$1:$AI$1,0)
),
INDEX('Active Hour''s Dump'!$D$3:$AH$337,
MATCH($C43,'Active Hour''s Dump'!$A$3:$A$337,0),
MATCH(V$2,'Active Hour''s Dump'!$D$2:$AH$2,0)
))),"")</f>
        <v>7.8333333333333304</v>
      </c>
      <c r="W43" s="13">
        <f>_xlfn.IFNA(IF(W$3="Productivity",
INDEX('Productivity Dump'!$E$4:$AJ$500,
MATCH($A43,'Productivity Dump'!$A$4:$A$500,0),
MATCH(W$2,'Productivity Dump'!$E$3:$AJ$3,0)
),
IF(W$3="Attendance",
INDEX('Attendance Dump'!$E$2:$AI$400,
MATCH($A43,'Attendance Dump'!$B$2:$B$400,0),
MATCH(W$2,'Attendance Dump'!$E$1:$AI$1,0)
),
INDEX('Active Hour''s Dump'!$D$3:$AH$337,
MATCH($C43,'Active Hour''s Dump'!$A$3:$A$337,0),
MATCH(W$2,'Active Hour''s Dump'!$D$2:$AH$2,0)
))),"")</f>
        <v>1047.933</v>
      </c>
      <c r="X43" s="13" t="str">
        <f>_xlfn.IFNA(IF(X$3="Productivity",
INDEX('Productivity Dump'!$E$4:$AJ$500,
MATCH($A43,'Productivity Dump'!$A$4:$A$500,0),
MATCH(X$2,'Productivity Dump'!$E$3:$AJ$3,0)
),
IF(X$3="Attendance",
INDEX('Attendance Dump'!$E$2:$AI$400,
MATCH($A43,'Attendance Dump'!$B$2:$B$400,0),
MATCH(X$2,'Attendance Dump'!$E$1:$AI$1,0)
),
INDEX('Active Hour''s Dump'!$D$3:$AH$337,
MATCH($C43,'Active Hour''s Dump'!$A$3:$A$337,0),
MATCH(X$2,'Active Hour''s Dump'!$D$2:$AH$2,0)
))),"")</f>
        <v>P</v>
      </c>
      <c r="Y43" s="54">
        <f>_xlfn.IFNA(IF(Y$3="Productivity",
INDEX('Productivity Dump'!$E$4:$AJ$500,
MATCH($A43,'Productivity Dump'!$A$4:$A$500,0),
MATCH(Y$2,'Productivity Dump'!$E$3:$AJ$3,0)
),
IF(Y$3="Attendance",
INDEX('Attendance Dump'!$E$2:$AI$400,
MATCH($A43,'Attendance Dump'!$B$2:$B$400,0),
MATCH(Y$2,'Attendance Dump'!$E$1:$AI$1,0)
),
INDEX('Active Hour''s Dump'!$D$3:$AH$337,
MATCH($C43,'Active Hour''s Dump'!$A$3:$A$337,0),
MATCH(Y$2,'Active Hour''s Dump'!$D$2:$AH$2,0)
))),"")</f>
        <v>9.3333333333333304</v>
      </c>
      <c r="Z43" s="13">
        <f>_xlfn.IFNA(IF(Z$3="Productivity",
INDEX('Productivity Dump'!$E$4:$AJ$500,
MATCH($A43,'Productivity Dump'!$A$4:$A$500,0),
MATCH(Z$2,'Productivity Dump'!$E$3:$AJ$3,0)
),
IF(Z$3="Attendance",
INDEX('Attendance Dump'!$E$2:$AI$400,
MATCH($A43,'Attendance Dump'!$B$2:$B$400,0),
MATCH(Z$2,'Attendance Dump'!$E$1:$AI$1,0)
),
INDEX('Active Hour''s Dump'!$D$3:$AH$337,
MATCH($C43,'Active Hour''s Dump'!$A$3:$A$337,0),
MATCH(Z$2,'Active Hour''s Dump'!$D$2:$AH$2,0)
))),"")</f>
        <v>1001.3900000000001</v>
      </c>
      <c r="AA43" s="13" t="str">
        <f>_xlfn.IFNA(IF(AA$3="Productivity",
INDEX('Productivity Dump'!$E$4:$AJ$500,
MATCH($A43,'Productivity Dump'!$A$4:$A$500,0),
MATCH(AA$2,'Productivity Dump'!$E$3:$AJ$3,0)
),
IF(AA$3="Attendance",
INDEX('Attendance Dump'!$E$2:$AI$400,
MATCH($A43,'Attendance Dump'!$B$2:$B$400,0),
MATCH(AA$2,'Attendance Dump'!$E$1:$AI$1,0)
),
INDEX('Active Hour''s Dump'!$D$3:$AH$337,
MATCH($C43,'Active Hour''s Dump'!$A$3:$A$337,0),
MATCH(AA$2,'Active Hour''s Dump'!$D$2:$AH$2,0)
))),"")</f>
        <v>P</v>
      </c>
      <c r="AB43" s="54">
        <f>_xlfn.IFNA(IF(AB$3="Productivity",
INDEX('Productivity Dump'!$E$4:$AJ$500,
MATCH($A43,'Productivity Dump'!$A$4:$A$500,0),
MATCH(AB$2,'Productivity Dump'!$E$3:$AJ$3,0)
),
IF(AB$3="Attendance",
INDEX('Attendance Dump'!$E$2:$AI$400,
MATCH($A43,'Attendance Dump'!$B$2:$B$400,0),
MATCH(AB$2,'Attendance Dump'!$E$1:$AI$1,0)
),
INDEX('Active Hour''s Dump'!$D$3:$AH$337,
MATCH($C43,'Active Hour''s Dump'!$A$3:$A$337,0),
MATCH(AB$2,'Active Hour''s Dump'!$D$2:$AH$2,0)
))),"")</f>
        <v>8.0833333333333304</v>
      </c>
      <c r="AC43" s="13">
        <f>_xlfn.IFNA(IF(AC$3="Productivity",
INDEX('Productivity Dump'!$E$4:$AJ$500,
MATCH($A43,'Productivity Dump'!$A$4:$A$500,0),
MATCH(AC$2,'Productivity Dump'!$E$3:$AJ$3,0)
),
IF(AC$3="Attendance",
INDEX('Attendance Dump'!$E$2:$AI$400,
MATCH($A43,'Attendance Dump'!$B$2:$B$400,0),
MATCH(AC$2,'Attendance Dump'!$E$1:$AI$1,0)
),
INDEX('Active Hour''s Dump'!$D$3:$AH$337,
MATCH($C43,'Active Hour''s Dump'!$A$3:$A$337,0),
MATCH(AC$2,'Active Hour''s Dump'!$D$2:$AH$2,0)
))),"")</f>
        <v>1095.1890000000001</v>
      </c>
      <c r="AD43" s="13" t="str">
        <f>_xlfn.IFNA(IF(AD$3="Productivity",
INDEX('Productivity Dump'!$E$4:$AJ$500,
MATCH($A43,'Productivity Dump'!$A$4:$A$500,0),
MATCH(AD$2,'Productivity Dump'!$E$3:$AJ$3,0)
),
IF(AD$3="Attendance",
INDEX('Attendance Dump'!$E$2:$AI$400,
MATCH($A43,'Attendance Dump'!$B$2:$B$400,0),
MATCH(AD$2,'Attendance Dump'!$E$1:$AI$1,0)
),
INDEX('Active Hour''s Dump'!$D$3:$AH$337,
MATCH($C43,'Active Hour''s Dump'!$A$3:$A$337,0),
MATCH(AD$2,'Active Hour''s Dump'!$D$2:$AH$2,0)
))),"")</f>
        <v>P</v>
      </c>
      <c r="AE43" s="54">
        <f>_xlfn.IFNA(IF(AE$3="Productivity",
INDEX('Productivity Dump'!$E$4:$AJ$500,
MATCH($A43,'Productivity Dump'!$A$4:$A$500,0),
MATCH(AE$2,'Productivity Dump'!$E$3:$AJ$3,0)
),
IF(AE$3="Attendance",
INDEX('Attendance Dump'!$E$2:$AI$400,
MATCH($A43,'Attendance Dump'!$B$2:$B$400,0),
MATCH(AE$2,'Attendance Dump'!$E$1:$AI$1,0)
),
INDEX('Active Hour''s Dump'!$D$3:$AH$337,
MATCH($C43,'Active Hour''s Dump'!$A$3:$A$337,0),
MATCH(AE$2,'Active Hour''s Dump'!$D$2:$AH$2,0)
))),"")</f>
        <v>9.8333333333333304</v>
      </c>
      <c r="AF43" s="13">
        <f>_xlfn.IFNA(IF(AF$3="Productivity",
INDEX('Productivity Dump'!$E$4:$AJ$500,
MATCH($A43,'Productivity Dump'!$A$4:$A$500,0),
MATCH(AF$2,'Productivity Dump'!$E$3:$AJ$3,0)
),
IF(AF$3="Attendance",
INDEX('Attendance Dump'!$E$2:$AI$400,
MATCH($A43,'Attendance Dump'!$B$2:$B$400,0),
MATCH(AF$2,'Attendance Dump'!$E$1:$AI$1,0)
),
INDEX('Active Hour''s Dump'!$D$3:$AH$337,
MATCH($C43,'Active Hour''s Dump'!$A$3:$A$337,0),
MATCH(AF$2,'Active Hour''s Dump'!$D$2:$AH$2,0)
))),"")</f>
        <v>1034.364</v>
      </c>
      <c r="AG43" s="13" t="str">
        <f>_xlfn.IFNA(IF(AG$3="Productivity",
INDEX('Productivity Dump'!$E$4:$AJ$500,
MATCH($A43,'Productivity Dump'!$A$4:$A$500,0),
MATCH(AG$2,'Productivity Dump'!$E$3:$AJ$3,0)
),
IF(AG$3="Attendance",
INDEX('Attendance Dump'!$E$2:$AI$400,
MATCH($A43,'Attendance Dump'!$B$2:$B$400,0),
MATCH(AG$2,'Attendance Dump'!$E$1:$AI$1,0)
),
INDEX('Active Hour''s Dump'!$D$3:$AH$337,
MATCH($C43,'Active Hour''s Dump'!$A$3:$A$337,0),
MATCH(AG$2,'Active Hour''s Dump'!$D$2:$AH$2,0)
))),"")</f>
        <v>P</v>
      </c>
      <c r="AH43" s="54">
        <f>_xlfn.IFNA(IF(AH$3="Productivity",
INDEX('Productivity Dump'!$E$4:$AJ$500,
MATCH($A43,'Productivity Dump'!$A$4:$A$500,0),
MATCH(AH$2,'Productivity Dump'!$E$3:$AJ$3,0)
),
IF(AH$3="Attendance",
INDEX('Attendance Dump'!$E$2:$AI$400,
MATCH($A43,'Attendance Dump'!$B$2:$B$400,0),
MATCH(AH$2,'Attendance Dump'!$E$1:$AI$1,0)
),
INDEX('Active Hour''s Dump'!$D$3:$AH$337,
MATCH($C43,'Active Hour''s Dump'!$A$3:$A$337,0),
MATCH(AH$2,'Active Hour''s Dump'!$D$2:$AH$2,0)
))),"")</f>
        <v>9.25</v>
      </c>
      <c r="AI43" s="13">
        <f>_xlfn.IFNA(IF(AI$3="Productivity",
INDEX('Productivity Dump'!$E$4:$AJ$500,
MATCH($A43,'Productivity Dump'!$A$4:$A$500,0),
MATCH(AI$2,'Productivity Dump'!$E$3:$AJ$3,0)
),
IF(AI$3="Attendance",
INDEX('Attendance Dump'!$E$2:$AI$400,
MATCH($A43,'Attendance Dump'!$B$2:$B$400,0),
MATCH(AI$2,'Attendance Dump'!$E$1:$AI$1,0)
),
INDEX('Active Hour''s Dump'!$D$3:$AH$337,
MATCH($C43,'Active Hour''s Dump'!$A$3:$A$337,0),
MATCH(AI$2,'Active Hour''s Dump'!$D$2:$AH$2,0)
))),"")</f>
        <v>1007.803</v>
      </c>
      <c r="AJ43" s="13" t="str">
        <f>_xlfn.IFNA(IF(AJ$3="Productivity",
INDEX('Productivity Dump'!$E$4:$AJ$500,
MATCH($A43,'Productivity Dump'!$A$4:$A$500,0),
MATCH(AJ$2,'Productivity Dump'!$E$3:$AJ$3,0)
),
IF(AJ$3="Attendance",
INDEX('Attendance Dump'!$E$2:$AI$400,
MATCH($A43,'Attendance Dump'!$B$2:$B$400,0),
MATCH(AJ$2,'Attendance Dump'!$E$1:$AI$1,0)
),
INDEX('Active Hour''s Dump'!$D$3:$AH$337,
MATCH($C43,'Active Hour''s Dump'!$A$3:$A$337,0),
MATCH(AJ$2,'Active Hour''s Dump'!$D$2:$AH$2,0)
))),"")</f>
        <v>P</v>
      </c>
      <c r="AK43" s="54">
        <f>_xlfn.IFNA(IF(AK$3="Productivity",
INDEX('Productivity Dump'!$E$4:$AJ$500,
MATCH($A43,'Productivity Dump'!$A$4:$A$500,0),
MATCH(AK$2,'Productivity Dump'!$E$3:$AJ$3,0)
),
IF(AK$3="Attendance",
INDEX('Attendance Dump'!$E$2:$AI$400,
MATCH($A43,'Attendance Dump'!$B$2:$B$400,0),
MATCH(AK$2,'Attendance Dump'!$E$1:$AI$1,0)
),
INDEX('Active Hour''s Dump'!$D$3:$AH$337,
MATCH($C43,'Active Hour''s Dump'!$A$3:$A$337,0),
MATCH(AK$2,'Active Hour''s Dump'!$D$2:$AH$2,0)
))),"")</f>
        <v>9.4166666666666696</v>
      </c>
      <c r="AL43" s="13">
        <f>_xlfn.IFNA(IF(AL$3="Productivity",
INDEX('Productivity Dump'!$E$4:$AJ$500,
MATCH($A43,'Productivity Dump'!$A$4:$A$500,0),
MATCH(AL$2,'Productivity Dump'!$E$3:$AJ$3,0)
),
IF(AL$3="Attendance",
INDEX('Attendance Dump'!$E$2:$AI$400,
MATCH($A43,'Attendance Dump'!$B$2:$B$400,0),
MATCH(AL$2,'Attendance Dump'!$E$1:$AI$1,0)
),
INDEX('Active Hour''s Dump'!$D$3:$AH$337,
MATCH($C43,'Active Hour''s Dump'!$A$3:$A$337,0),
MATCH(AL$2,'Active Hour''s Dump'!$D$2:$AH$2,0)
))),"")</f>
        <v>430.01500000000004</v>
      </c>
      <c r="AM43" s="13" t="str">
        <f>_xlfn.IFNA(IF(AM$3="Productivity",
INDEX('Productivity Dump'!$E$4:$AJ$500,
MATCH($A43,'Productivity Dump'!$A$4:$A$500,0),
MATCH(AM$2,'Productivity Dump'!$E$3:$AJ$3,0)
),
IF(AM$3="Attendance",
INDEX('Attendance Dump'!$E$2:$AI$400,
MATCH($A43,'Attendance Dump'!$B$2:$B$400,0),
MATCH(AM$2,'Attendance Dump'!$E$1:$AI$1,0)
),
INDEX('Active Hour''s Dump'!$D$3:$AH$337,
MATCH($C43,'Active Hour''s Dump'!$A$3:$A$337,0),
MATCH(AM$2,'Active Hour''s Dump'!$D$2:$AH$2,0)
))),"")</f>
        <v>WO</v>
      </c>
      <c r="AN43" s="54">
        <f>_xlfn.IFNA(IF(AN$3="Productivity",
INDEX('Productivity Dump'!$E$4:$AJ$500,
MATCH($A43,'Productivity Dump'!$A$4:$A$500,0),
MATCH(AN$2,'Productivity Dump'!$E$3:$AJ$3,0)
),
IF(AN$3="Attendance",
INDEX('Attendance Dump'!$E$2:$AI$400,
MATCH($A43,'Attendance Dump'!$B$2:$B$400,0),
MATCH(AN$2,'Attendance Dump'!$E$1:$AI$1,0)
),
INDEX('Active Hour''s Dump'!$D$3:$AH$337,
MATCH($C43,'Active Hour''s Dump'!$A$3:$A$337,0),
MATCH(AN$2,'Active Hour''s Dump'!$D$2:$AH$2,0)
))),"")</f>
        <v>4.75</v>
      </c>
      <c r="AO43" s="13">
        <f>_xlfn.IFNA(IF(AO$3="Productivity",
INDEX('Productivity Dump'!$E$4:$AJ$500,
MATCH($A43,'Productivity Dump'!$A$4:$A$500,0),
MATCH(AO$2,'Productivity Dump'!$E$3:$AJ$3,0)
),
IF(AO$3="Attendance",
INDEX('Attendance Dump'!$E$2:$AI$400,
MATCH($A43,'Attendance Dump'!$B$2:$B$400,0),
MATCH(AO$2,'Attendance Dump'!$E$1:$AI$1,0)
),
INDEX('Active Hour''s Dump'!$D$3:$AH$337,
MATCH($C43,'Active Hour''s Dump'!$A$3:$A$337,0),
MATCH(AO$2,'Active Hour''s Dump'!$D$2:$AH$2,0)
))),"")</f>
        <v>655.76200000000006</v>
      </c>
      <c r="AP43" s="13" t="str">
        <f>_xlfn.IFNA(IF(AP$3="Productivity",
INDEX('Productivity Dump'!$E$4:$AJ$500,
MATCH($A43,'Productivity Dump'!$A$4:$A$500,0),
MATCH(AP$2,'Productivity Dump'!$E$3:$AJ$3,0)
),
IF(AP$3="Attendance",
INDEX('Attendance Dump'!$E$2:$AI$400,
MATCH($A43,'Attendance Dump'!$B$2:$B$400,0),
MATCH(AP$2,'Attendance Dump'!$E$1:$AI$1,0)
),
INDEX('Active Hour''s Dump'!$D$3:$AH$337,
MATCH($C43,'Active Hour''s Dump'!$A$3:$A$337,0),
MATCH(AP$2,'Active Hour''s Dump'!$D$2:$AH$2,0)
))),"")</f>
        <v>P</v>
      </c>
      <c r="AQ43" s="54">
        <f>_xlfn.IFNA(IF(AQ$3="Productivity",
INDEX('Productivity Dump'!$E$4:$AJ$500,
MATCH($A43,'Productivity Dump'!$A$4:$A$500,0),
MATCH(AQ$2,'Productivity Dump'!$E$3:$AJ$3,0)
),
IF(AQ$3="Attendance",
INDEX('Attendance Dump'!$E$2:$AI$400,
MATCH($A43,'Attendance Dump'!$B$2:$B$400,0),
MATCH(AQ$2,'Attendance Dump'!$E$1:$AI$1,0)
),
INDEX('Active Hour''s Dump'!$D$3:$AH$337,
MATCH($C43,'Active Hour''s Dump'!$A$3:$A$337,0),
MATCH(AQ$2,'Active Hour''s Dump'!$D$2:$AH$2,0)
))),"")</f>
        <v>6.4166666666666696</v>
      </c>
      <c r="AR43" s="13">
        <f>_xlfn.IFNA(IF(AR$3="Productivity",
INDEX('Productivity Dump'!$E$4:$AJ$500,
MATCH($A43,'Productivity Dump'!$A$4:$A$500,0),
MATCH(AR$2,'Productivity Dump'!$E$3:$AJ$3,0)
),
IF(AR$3="Attendance",
INDEX('Attendance Dump'!$E$2:$AI$400,
MATCH($A43,'Attendance Dump'!$B$2:$B$400,0),
MATCH(AR$2,'Attendance Dump'!$E$1:$AI$1,0)
),
INDEX('Active Hour''s Dump'!$D$3:$AH$337,
MATCH($C43,'Active Hour''s Dump'!$A$3:$A$337,0),
MATCH(AR$2,'Active Hour''s Dump'!$D$2:$AH$2,0)
))),"")</f>
        <v>1116.0470000000005</v>
      </c>
      <c r="AS43" s="13" t="str">
        <f>_xlfn.IFNA(IF(AS$3="Productivity",
INDEX('Productivity Dump'!$E$4:$AJ$500,
MATCH($A43,'Productivity Dump'!$A$4:$A$500,0),
MATCH(AS$2,'Productivity Dump'!$E$3:$AJ$3,0)
),
IF(AS$3="Attendance",
INDEX('Attendance Dump'!$E$2:$AI$400,
MATCH($A43,'Attendance Dump'!$B$2:$B$400,0),
MATCH(AS$2,'Attendance Dump'!$E$1:$AI$1,0)
),
INDEX('Active Hour''s Dump'!$D$3:$AH$337,
MATCH($C43,'Active Hour''s Dump'!$A$3:$A$337,0),
MATCH(AS$2,'Active Hour''s Dump'!$D$2:$AH$2,0)
))),"")</f>
        <v>P</v>
      </c>
      <c r="AT43" s="54">
        <f>_xlfn.IFNA(IF(AT$3="Productivity",
INDEX('Productivity Dump'!$E$4:$AJ$500,
MATCH($A43,'Productivity Dump'!$A$4:$A$500,0),
MATCH(AT$2,'Productivity Dump'!$E$3:$AJ$3,0)
),
IF(AT$3="Attendance",
INDEX('Attendance Dump'!$E$2:$AI$400,
MATCH($A43,'Attendance Dump'!$B$2:$B$400,0),
MATCH(AT$2,'Attendance Dump'!$E$1:$AI$1,0)
),
INDEX('Active Hour''s Dump'!$D$3:$AH$337,
MATCH($C43,'Active Hour''s Dump'!$A$3:$A$337,0),
MATCH(AT$2,'Active Hour''s Dump'!$D$2:$AH$2,0)
))),"")</f>
        <v>12.0833333333333</v>
      </c>
      <c r="AU43" s="13">
        <f>_xlfn.IFNA(IF(AU$3="Productivity",
INDEX('Productivity Dump'!$E$4:$AJ$500,
MATCH($A43,'Productivity Dump'!$A$4:$A$500,0),
MATCH(AU$2,'Productivity Dump'!$E$3:$AJ$3,0)
),
IF(AU$3="Attendance",
INDEX('Attendance Dump'!$E$2:$AI$400,
MATCH($A43,'Attendance Dump'!$B$2:$B$400,0),
MATCH(AU$2,'Attendance Dump'!$E$1:$AI$1,0)
),
INDEX('Active Hour''s Dump'!$D$3:$AH$337,
MATCH($C43,'Active Hour''s Dump'!$A$3:$A$337,0),
MATCH(AU$2,'Active Hour''s Dump'!$D$2:$AH$2,0)
))),"")</f>
        <v>1120.3420000000003</v>
      </c>
      <c r="AV43" s="13" t="str">
        <f>_xlfn.IFNA(IF(AV$3="Productivity",
INDEX('Productivity Dump'!$E$4:$AJ$500,
MATCH($A43,'Productivity Dump'!$A$4:$A$500,0),
MATCH(AV$2,'Productivity Dump'!$E$3:$AJ$3,0)
),
IF(AV$3="Attendance",
INDEX('Attendance Dump'!$E$2:$AI$400,
MATCH($A43,'Attendance Dump'!$B$2:$B$400,0),
MATCH(AV$2,'Attendance Dump'!$E$1:$AI$1,0)
),
INDEX('Active Hour''s Dump'!$D$3:$AH$337,
MATCH($C43,'Active Hour''s Dump'!$A$3:$A$337,0),
MATCH(AV$2,'Active Hour''s Dump'!$D$2:$AH$2,0)
))),"")</f>
        <v>P</v>
      </c>
      <c r="AW43" s="54">
        <f>_xlfn.IFNA(IF(AW$3="Productivity",
INDEX('Productivity Dump'!$E$4:$AJ$500,
MATCH($A43,'Productivity Dump'!$A$4:$A$500,0),
MATCH(AW$2,'Productivity Dump'!$E$3:$AJ$3,0)
),
IF(AW$3="Attendance",
INDEX('Attendance Dump'!$E$2:$AI$400,
MATCH($A43,'Attendance Dump'!$B$2:$B$400,0),
MATCH(AW$2,'Attendance Dump'!$E$1:$AI$1,0)
),
INDEX('Active Hour''s Dump'!$D$3:$AH$337,
MATCH($C43,'Active Hour''s Dump'!$A$3:$A$337,0),
MATCH(AW$2,'Active Hour''s Dump'!$D$2:$AH$2,0)
))),"")</f>
        <v>8.4166666666666696</v>
      </c>
      <c r="AX43" s="13">
        <f>_xlfn.IFNA(IF(AX$3="Productivity",
INDEX('Productivity Dump'!$E$4:$AJ$500,
MATCH($A43,'Productivity Dump'!$A$4:$A$500,0),
MATCH(AX$2,'Productivity Dump'!$E$3:$AJ$3,0)
),
IF(AX$3="Attendance",
INDEX('Attendance Dump'!$E$2:$AI$400,
MATCH($A43,'Attendance Dump'!$B$2:$B$400,0),
MATCH(AX$2,'Attendance Dump'!$E$1:$AI$1,0)
),
INDEX('Active Hour''s Dump'!$D$3:$AH$337,
MATCH($C43,'Active Hour''s Dump'!$A$3:$A$337,0),
MATCH(AX$2,'Active Hour''s Dump'!$D$2:$AH$2,0)
))),"")</f>
        <v>1187.0350000000001</v>
      </c>
      <c r="AY43" s="13" t="str">
        <f>_xlfn.IFNA(IF(AY$3="Productivity",
INDEX('Productivity Dump'!$E$4:$AJ$500,
MATCH($A43,'Productivity Dump'!$A$4:$A$500,0),
MATCH(AY$2,'Productivity Dump'!$E$3:$AJ$3,0)
),
IF(AY$3="Attendance",
INDEX('Attendance Dump'!$E$2:$AI$400,
MATCH($A43,'Attendance Dump'!$B$2:$B$400,0),
MATCH(AY$2,'Attendance Dump'!$E$1:$AI$1,0)
),
INDEX('Active Hour''s Dump'!$D$3:$AH$337,
MATCH($C43,'Active Hour''s Dump'!$A$3:$A$337,0),
MATCH(AY$2,'Active Hour''s Dump'!$D$2:$AH$2,0)
))),"")</f>
        <v>P</v>
      </c>
      <c r="AZ43" s="54">
        <f>_xlfn.IFNA(IF(AZ$3="Productivity",
INDEX('Productivity Dump'!$E$4:$AJ$500,
MATCH($A43,'Productivity Dump'!$A$4:$A$500,0),
MATCH(AZ$2,'Productivity Dump'!$E$3:$AJ$3,0)
),
IF(AZ$3="Attendance",
INDEX('Attendance Dump'!$E$2:$AI$400,
MATCH($A43,'Attendance Dump'!$B$2:$B$400,0),
MATCH(AZ$2,'Attendance Dump'!$E$1:$AI$1,0)
),
INDEX('Active Hour''s Dump'!$D$3:$AH$337,
MATCH($C43,'Active Hour''s Dump'!$A$3:$A$337,0),
MATCH(AZ$2,'Active Hour''s Dump'!$D$2:$AH$2,0)
))),"")</f>
        <v>11.6666666666667</v>
      </c>
      <c r="BA43" s="13">
        <f>_xlfn.IFNA(IF(BA$3="Productivity",
INDEX('Productivity Dump'!$E$4:$AJ$500,
MATCH($A43,'Productivity Dump'!$A$4:$A$500,0),
MATCH(BA$2,'Productivity Dump'!$E$3:$AJ$3,0)
),
IF(BA$3="Attendance",
INDEX('Attendance Dump'!$E$2:$AI$400,
MATCH($A43,'Attendance Dump'!$B$2:$B$400,0),
MATCH(BA$2,'Attendance Dump'!$E$1:$AI$1,0)
),
INDEX('Active Hour''s Dump'!$D$3:$AH$337,
MATCH($C43,'Active Hour''s Dump'!$A$3:$A$337,0),
MATCH(BA$2,'Active Hour''s Dump'!$D$2:$AH$2,0)
))),"")</f>
        <v>1035.6559999999999</v>
      </c>
      <c r="BB43" s="13" t="str">
        <f>_xlfn.IFNA(IF(BB$3="Productivity",
INDEX('Productivity Dump'!$E$4:$AJ$500,
MATCH($A43,'Productivity Dump'!$A$4:$A$500,0),
MATCH(BB$2,'Productivity Dump'!$E$3:$AJ$3,0)
),
IF(BB$3="Attendance",
INDEX('Attendance Dump'!$E$2:$AI$400,
MATCH($A43,'Attendance Dump'!$B$2:$B$400,0),
MATCH(BB$2,'Attendance Dump'!$E$1:$AI$1,0)
),
INDEX('Active Hour''s Dump'!$D$3:$AH$337,
MATCH($C43,'Active Hour''s Dump'!$A$3:$A$337,0),
MATCH(BB$2,'Active Hour''s Dump'!$D$2:$AH$2,0)
))),"")</f>
        <v>P</v>
      </c>
      <c r="BC43" s="54">
        <f>_xlfn.IFNA(IF(BC$3="Productivity",
INDEX('Productivity Dump'!$E$4:$AJ$500,
MATCH($A43,'Productivity Dump'!$A$4:$A$500,0),
MATCH(BC$2,'Productivity Dump'!$E$3:$AJ$3,0)
),
IF(BC$3="Attendance",
INDEX('Attendance Dump'!$E$2:$AI$400,
MATCH($A43,'Attendance Dump'!$B$2:$B$400,0),
MATCH(BC$2,'Attendance Dump'!$E$1:$AI$1,0)
),
INDEX('Active Hour''s Dump'!$D$3:$AH$337,
MATCH($C43,'Active Hour''s Dump'!$A$3:$A$337,0),
MATCH(BC$2,'Active Hour''s Dump'!$D$2:$AH$2,0)
))),"")</f>
        <v>8.5833333333333304</v>
      </c>
      <c r="BD43" s="13">
        <f>_xlfn.IFNA(IF(BD$3="Productivity",
INDEX('Productivity Dump'!$E$4:$AJ$500,
MATCH($A43,'Productivity Dump'!$A$4:$A$500,0),
MATCH(BD$2,'Productivity Dump'!$E$3:$AJ$3,0)
),
IF(BD$3="Attendance",
INDEX('Attendance Dump'!$E$2:$AI$400,
MATCH($A43,'Attendance Dump'!$B$2:$B$400,0),
MATCH(BD$2,'Attendance Dump'!$E$1:$AI$1,0)
),
INDEX('Active Hour''s Dump'!$D$3:$AH$337,
MATCH($C43,'Active Hour''s Dump'!$A$3:$A$337,0),
MATCH(BD$2,'Active Hour''s Dump'!$D$2:$AH$2,0)
))),"")</f>
        <v>644.33299999999997</v>
      </c>
      <c r="BE43" s="13" t="str">
        <f>_xlfn.IFNA(IF(BE$3="Productivity",
INDEX('Productivity Dump'!$E$4:$AJ$500,
MATCH($A43,'Productivity Dump'!$A$4:$A$500,0),
MATCH(BE$2,'Productivity Dump'!$E$3:$AJ$3,0)
),
IF(BE$3="Attendance",
INDEX('Attendance Dump'!$E$2:$AI$400,
MATCH($A43,'Attendance Dump'!$B$2:$B$400,0),
MATCH(BE$2,'Attendance Dump'!$E$1:$AI$1,0)
),
INDEX('Active Hour''s Dump'!$D$3:$AH$337,
MATCH($C43,'Active Hour''s Dump'!$A$3:$A$337,0),
MATCH(BE$2,'Active Hour''s Dump'!$D$2:$AH$2,0)
))),"")</f>
        <v>P</v>
      </c>
      <c r="BF43" s="54">
        <f>_xlfn.IFNA(IF(BF$3="Productivity",
INDEX('Productivity Dump'!$E$4:$AJ$500,
MATCH($A43,'Productivity Dump'!$A$4:$A$500,0),
MATCH(BF$2,'Productivity Dump'!$E$3:$AJ$3,0)
),
IF(BF$3="Attendance",
INDEX('Attendance Dump'!$E$2:$AI$400,
MATCH($A43,'Attendance Dump'!$B$2:$B$400,0),
MATCH(BF$2,'Attendance Dump'!$E$1:$AI$1,0)
),
INDEX('Active Hour''s Dump'!$D$3:$AH$337,
MATCH($C43,'Active Hour''s Dump'!$A$3:$A$337,0),
MATCH(BF$2,'Active Hour''s Dump'!$D$2:$AH$2,0)
))),"")</f>
        <v>4.4166666666666696</v>
      </c>
      <c r="BG43" s="13">
        <f>_xlfn.IFNA(IF(BG$3="Productivity",
INDEX('Productivity Dump'!$E$4:$AJ$500,
MATCH($A43,'Productivity Dump'!$A$4:$A$500,0),
MATCH(BG$2,'Productivity Dump'!$E$3:$AJ$3,0)
),
IF(BG$3="Attendance",
INDEX('Attendance Dump'!$E$2:$AI$400,
MATCH($A43,'Attendance Dump'!$B$2:$B$400,0),
MATCH(BG$2,'Attendance Dump'!$E$1:$AI$1,0)
),
INDEX('Active Hour''s Dump'!$D$3:$AH$337,
MATCH($C43,'Active Hour''s Dump'!$A$3:$A$337,0),
MATCH(BG$2,'Active Hour''s Dump'!$D$2:$AH$2,0)
))),"")</f>
        <v>248.56699999999995</v>
      </c>
      <c r="BH43" s="13" t="str">
        <f>_xlfn.IFNA(IF(BH$3="Productivity",
INDEX('Productivity Dump'!$E$4:$AJ$500,
MATCH($A43,'Productivity Dump'!$A$4:$A$500,0),
MATCH(BH$2,'Productivity Dump'!$E$3:$AJ$3,0)
),
IF(BH$3="Attendance",
INDEX('Attendance Dump'!$E$2:$AI$400,
MATCH($A43,'Attendance Dump'!$B$2:$B$400,0),
MATCH(BH$2,'Attendance Dump'!$E$1:$AI$1,0)
),
INDEX('Active Hour''s Dump'!$D$3:$AH$337,
MATCH($C43,'Active Hour''s Dump'!$A$3:$A$337,0),
MATCH(BH$2,'Active Hour''s Dump'!$D$2:$AH$2,0)
))),"")</f>
        <v>WO</v>
      </c>
      <c r="BI43" s="54">
        <f>_xlfn.IFNA(IF(BI$3="Productivity",
INDEX('Productivity Dump'!$E$4:$AJ$500,
MATCH($A43,'Productivity Dump'!$A$4:$A$500,0),
MATCH(BI$2,'Productivity Dump'!$E$3:$AJ$3,0)
),
IF(BI$3="Attendance",
INDEX('Attendance Dump'!$E$2:$AI$400,
MATCH($A43,'Attendance Dump'!$B$2:$B$400,0),
MATCH(BI$2,'Attendance Dump'!$E$1:$AI$1,0)
),
INDEX('Active Hour''s Dump'!$D$3:$AH$337,
MATCH($C43,'Active Hour''s Dump'!$A$3:$A$337,0),
MATCH(BI$2,'Active Hour''s Dump'!$D$2:$AH$2,0)
))),"")</f>
        <v>5.5833333333333304</v>
      </c>
      <c r="BJ43" s="13">
        <f>_xlfn.IFNA(IF(BJ$3="Productivity",
INDEX('Productivity Dump'!$E$4:$AJ$500,
MATCH($A43,'Productivity Dump'!$A$4:$A$500,0),
MATCH(BJ$2,'Productivity Dump'!$E$3:$AJ$3,0)
),
IF(BJ$3="Attendance",
INDEX('Attendance Dump'!$E$2:$AI$400,
MATCH($A43,'Attendance Dump'!$B$2:$B$400,0),
MATCH(BJ$2,'Attendance Dump'!$E$1:$AI$1,0)
),
INDEX('Active Hour''s Dump'!$D$3:$AH$337,
MATCH($C43,'Active Hour''s Dump'!$A$3:$A$337,0),
MATCH(BJ$2,'Active Hour''s Dump'!$D$2:$AH$2,0)
))),"")</f>
        <v>820.21799999999996</v>
      </c>
      <c r="BK43" s="13" t="str">
        <f>_xlfn.IFNA(IF(BK$3="Productivity",
INDEX('Productivity Dump'!$E$4:$AJ$500,
MATCH($A43,'Productivity Dump'!$A$4:$A$500,0),
MATCH(BK$2,'Productivity Dump'!$E$3:$AJ$3,0)
),
IF(BK$3="Attendance",
INDEX('Attendance Dump'!$E$2:$AI$400,
MATCH($A43,'Attendance Dump'!$B$2:$B$400,0),
MATCH(BK$2,'Attendance Dump'!$E$1:$AI$1,0)
),
INDEX('Active Hour''s Dump'!$D$3:$AH$337,
MATCH($C43,'Active Hour''s Dump'!$A$3:$A$337,0),
MATCH(BK$2,'Active Hour''s Dump'!$D$2:$AH$2,0)
))),"")</f>
        <v>P</v>
      </c>
      <c r="BL43" s="54">
        <f>_xlfn.IFNA(IF(BL$3="Productivity",
INDEX('Productivity Dump'!$E$4:$AJ$500,
MATCH($A43,'Productivity Dump'!$A$4:$A$500,0),
MATCH(BL$2,'Productivity Dump'!$E$3:$AJ$3,0)
),
IF(BL$3="Attendance",
INDEX('Attendance Dump'!$E$2:$AI$400,
MATCH($A43,'Attendance Dump'!$B$2:$B$400,0),
MATCH(BL$2,'Attendance Dump'!$E$1:$AI$1,0)
),
INDEX('Active Hour''s Dump'!$D$3:$AH$337,
MATCH($C43,'Active Hour''s Dump'!$A$3:$A$337,0),
MATCH(BL$2,'Active Hour''s Dump'!$D$2:$AH$2,0)
))),"")</f>
        <v>5.9166666666666696</v>
      </c>
      <c r="BM43" s="13">
        <f>_xlfn.IFNA(IF(BM$3="Productivity",
INDEX('Productivity Dump'!$E$4:$AJ$500,
MATCH($A43,'Productivity Dump'!$A$4:$A$500,0),
MATCH(BM$2,'Productivity Dump'!$E$3:$AJ$3,0)
),
IF(BM$3="Attendance",
INDEX('Attendance Dump'!$E$2:$AI$400,
MATCH($A43,'Attendance Dump'!$B$2:$B$400,0),
MATCH(BM$2,'Attendance Dump'!$E$1:$AI$1,0)
),
INDEX('Active Hour''s Dump'!$D$3:$AH$337,
MATCH($C43,'Active Hour''s Dump'!$A$3:$A$337,0),
MATCH(BM$2,'Active Hour''s Dump'!$D$2:$AH$2,0)
))),"")</f>
        <v>158.768</v>
      </c>
      <c r="BN43" s="13" t="str">
        <f>_xlfn.IFNA(IF(BN$3="Productivity",
INDEX('Productivity Dump'!$E$4:$AJ$500,
MATCH($A43,'Productivity Dump'!$A$4:$A$500,0),
MATCH(BN$2,'Productivity Dump'!$E$3:$AJ$3,0)
),
IF(BN$3="Attendance",
INDEX('Attendance Dump'!$E$2:$AI$400,
MATCH($A43,'Attendance Dump'!$B$2:$B$400,0),
MATCH(BN$2,'Attendance Dump'!$E$1:$AI$1,0)
),
INDEX('Active Hour''s Dump'!$D$3:$AH$337,
MATCH($C43,'Active Hour''s Dump'!$A$3:$A$337,0),
MATCH(BN$2,'Active Hour''s Dump'!$D$2:$AH$2,0)
))),"")</f>
        <v>PL</v>
      </c>
      <c r="BO43" s="54">
        <f>_xlfn.IFNA(IF(BO$3="Productivity",
INDEX('Productivity Dump'!$E$4:$AJ$500,
MATCH($A43,'Productivity Dump'!$A$4:$A$500,0),
MATCH(BO$2,'Productivity Dump'!$E$3:$AJ$3,0)
),
IF(BO$3="Attendance",
INDEX('Attendance Dump'!$E$2:$AI$400,
MATCH($A43,'Attendance Dump'!$B$2:$B$400,0),
MATCH(BO$2,'Attendance Dump'!$E$1:$AI$1,0)
),
INDEX('Active Hour''s Dump'!$D$3:$AH$337,
MATCH($C43,'Active Hour''s Dump'!$A$3:$A$337,0),
MATCH(BO$2,'Active Hour''s Dump'!$D$2:$AH$2,0)
))),"")</f>
        <v>3</v>
      </c>
      <c r="BP43" s="13">
        <f>_xlfn.IFNA(IF(BP$3="Productivity",
INDEX('Productivity Dump'!$E$4:$AJ$500,
MATCH($A43,'Productivity Dump'!$A$4:$A$500,0),
MATCH(BP$2,'Productivity Dump'!$E$3:$AJ$3,0)
),
IF(BP$3="Attendance",
INDEX('Attendance Dump'!$E$2:$AI$400,
MATCH($A43,'Attendance Dump'!$B$2:$B$400,0),
MATCH(BP$2,'Attendance Dump'!$E$1:$AI$1,0)
),
INDEX('Active Hour''s Dump'!$D$3:$AH$337,
MATCH($C43,'Active Hour''s Dump'!$A$3:$A$337,0),
MATCH(BP$2,'Active Hour''s Dump'!$D$2:$AH$2,0)
))),"")</f>
        <v>1015.4670000000001</v>
      </c>
      <c r="BQ43" s="13" t="str">
        <f>_xlfn.IFNA(IF(BQ$3="Productivity",
INDEX('Productivity Dump'!$E$4:$AJ$500,
MATCH($A43,'Productivity Dump'!$A$4:$A$500,0),
MATCH(BQ$2,'Productivity Dump'!$E$3:$AJ$3,0)
),
IF(BQ$3="Attendance",
INDEX('Attendance Dump'!$E$2:$AI$400,
MATCH($A43,'Attendance Dump'!$B$2:$B$400,0),
MATCH(BQ$2,'Attendance Dump'!$E$1:$AI$1,0)
),
INDEX('Active Hour''s Dump'!$D$3:$AH$337,
MATCH($C43,'Active Hour''s Dump'!$A$3:$A$337,0),
MATCH(BQ$2,'Active Hour''s Dump'!$D$2:$AH$2,0)
))),"")</f>
        <v>P</v>
      </c>
      <c r="BR43" s="54">
        <f>_xlfn.IFNA(IF(BR$3="Productivity",
INDEX('Productivity Dump'!$E$4:$AJ$500,
MATCH($A43,'Productivity Dump'!$A$4:$A$500,0),
MATCH(BR$2,'Productivity Dump'!$E$3:$AJ$3,0)
),
IF(BR$3="Attendance",
INDEX('Attendance Dump'!$E$2:$AI$400,
MATCH($A43,'Attendance Dump'!$B$2:$B$400,0),
MATCH(BR$2,'Attendance Dump'!$E$1:$AI$1,0)
),
INDEX('Active Hour''s Dump'!$D$3:$AH$337,
MATCH($C43,'Active Hour''s Dump'!$A$3:$A$337,0),
MATCH(BR$2,'Active Hour''s Dump'!$D$2:$AH$2,0)
))),"")</f>
        <v>8.6666666666666696</v>
      </c>
      <c r="BS43" s="13">
        <f>_xlfn.IFNA(IF(BS$3="Productivity",
INDEX('Productivity Dump'!$E$4:$AJ$500,
MATCH($A43,'Productivity Dump'!$A$4:$A$500,0),
MATCH(BS$2,'Productivity Dump'!$E$3:$AJ$3,0)
),
IF(BS$3="Attendance",
INDEX('Attendance Dump'!$E$2:$AI$400,
MATCH($A43,'Attendance Dump'!$B$2:$B$400,0),
MATCH(BS$2,'Attendance Dump'!$E$1:$AI$1,0)
),
INDEX('Active Hour''s Dump'!$D$3:$AH$337,
MATCH($C43,'Active Hour''s Dump'!$A$3:$A$337,0),
MATCH(BS$2,'Active Hour''s Dump'!$D$2:$AH$2,0)
))),"")</f>
        <v>1015.364</v>
      </c>
      <c r="BT43" s="13" t="str">
        <f>_xlfn.IFNA(IF(BT$3="Productivity",
INDEX('Productivity Dump'!$E$4:$AJ$500,
MATCH($A43,'Productivity Dump'!$A$4:$A$500,0),
MATCH(BT$2,'Productivity Dump'!$E$3:$AJ$3,0)
),
IF(BT$3="Attendance",
INDEX('Attendance Dump'!$E$2:$AI$400,
MATCH($A43,'Attendance Dump'!$B$2:$B$400,0),
MATCH(BT$2,'Attendance Dump'!$E$1:$AI$1,0)
),
INDEX('Active Hour''s Dump'!$D$3:$AH$337,
MATCH($C43,'Active Hour''s Dump'!$A$3:$A$337,0),
MATCH(BT$2,'Active Hour''s Dump'!$D$2:$AH$2,0)
))),"")</f>
        <v>H(P)</v>
      </c>
      <c r="BU43" s="54">
        <f>_xlfn.IFNA(IF(BU$3="Productivity",
INDEX('Productivity Dump'!$E$4:$AJ$500,
MATCH($A43,'Productivity Dump'!$A$4:$A$500,0),
MATCH(BU$2,'Productivity Dump'!$E$3:$AJ$3,0)
),
IF(BU$3="Attendance",
INDEX('Attendance Dump'!$E$2:$AI$400,
MATCH($A43,'Attendance Dump'!$B$2:$B$400,0),
MATCH(BU$2,'Attendance Dump'!$E$1:$AI$1,0)
),
INDEX('Active Hour''s Dump'!$D$3:$AH$337,
MATCH($C43,'Active Hour''s Dump'!$A$3:$A$337,0),
MATCH(BU$2,'Active Hour''s Dump'!$D$2:$AH$2,0)
))),"")</f>
        <v>9.8333333333333304</v>
      </c>
      <c r="BV43" s="13">
        <f>_xlfn.IFNA(IF(BV$3="Productivity",
INDEX('Productivity Dump'!$E$4:$AJ$500,
MATCH($A43,'Productivity Dump'!$A$4:$A$500,0),
MATCH(BV$2,'Productivity Dump'!$E$3:$AJ$3,0)
),
IF(BV$3="Attendance",
INDEX('Attendance Dump'!$E$2:$AI$400,
MATCH($A43,'Attendance Dump'!$B$2:$B$400,0),
MATCH(BV$2,'Attendance Dump'!$E$1:$AI$1,0)
),
INDEX('Active Hour''s Dump'!$D$3:$AH$337,
MATCH($C43,'Active Hour''s Dump'!$A$3:$A$337,0),
MATCH(BV$2,'Active Hour''s Dump'!$D$2:$AH$2,0)
))),"")</f>
        <v>1013.1009999999999</v>
      </c>
      <c r="BW43" s="13" t="str">
        <f>_xlfn.IFNA(IF(BW$3="Productivity",
INDEX('Productivity Dump'!$E$4:$AJ$500,
MATCH($A43,'Productivity Dump'!$A$4:$A$500,0),
MATCH(BW$2,'Productivity Dump'!$E$3:$AJ$3,0)
),
IF(BW$3="Attendance",
INDEX('Attendance Dump'!$E$2:$AI$400,
MATCH($A43,'Attendance Dump'!$B$2:$B$400,0),
MATCH(BW$2,'Attendance Dump'!$E$1:$AI$1,0)
),
INDEX('Active Hour''s Dump'!$D$3:$AH$337,
MATCH($C43,'Active Hour''s Dump'!$A$3:$A$337,0),
MATCH(BW$2,'Active Hour''s Dump'!$D$2:$AH$2,0)
))),"")</f>
        <v>P</v>
      </c>
      <c r="BX43" s="54">
        <f>_xlfn.IFNA(IF(BX$3="Productivity",
INDEX('Productivity Dump'!$E$4:$AJ$500,
MATCH($A43,'Productivity Dump'!$A$4:$A$500,0),
MATCH(BX$2,'Productivity Dump'!$E$3:$AJ$3,0)
),
IF(BX$3="Attendance",
INDEX('Attendance Dump'!$E$2:$AI$400,
MATCH($A43,'Attendance Dump'!$B$2:$B$400,0),
MATCH(BX$2,'Attendance Dump'!$E$1:$AI$1,0)
),
INDEX('Active Hour''s Dump'!$D$3:$AH$337,
MATCH($C43,'Active Hour''s Dump'!$A$3:$A$337,0),
MATCH(BX$2,'Active Hour''s Dump'!$D$2:$AH$2,0)
))),"")</f>
        <v>9.0833333333333304</v>
      </c>
      <c r="BY43" s="13">
        <f>_xlfn.IFNA(IF(BY$3="Productivity",
INDEX('Productivity Dump'!$E$4:$AJ$500,
MATCH($A43,'Productivity Dump'!$A$4:$A$500,0),
MATCH(BY$2,'Productivity Dump'!$E$3:$AJ$3,0)
),
IF(BY$3="Attendance",
INDEX('Attendance Dump'!$E$2:$AI$400,
MATCH($A43,'Attendance Dump'!$B$2:$B$400,0),
MATCH(BY$2,'Attendance Dump'!$E$1:$AI$1,0)
),
INDEX('Active Hour''s Dump'!$D$3:$AH$337,
MATCH($C43,'Active Hour''s Dump'!$A$3:$A$337,0),
MATCH(BY$2,'Active Hour''s Dump'!$D$2:$AH$2,0)
))),"")</f>
        <v>0</v>
      </c>
      <c r="BZ43" s="13" t="str">
        <f>_xlfn.IFNA(IF(BZ$3="Productivity",
INDEX('Productivity Dump'!$E$4:$AJ$500,
MATCH($A43,'Productivity Dump'!$A$4:$A$500,0),
MATCH(BZ$2,'Productivity Dump'!$E$3:$AJ$3,0)
),
IF(BZ$3="Attendance",
INDEX('Attendance Dump'!$E$2:$AI$400,
MATCH($A43,'Attendance Dump'!$B$2:$B$400,0),
MATCH(BZ$2,'Attendance Dump'!$E$1:$AI$1,0)
),
INDEX('Active Hour''s Dump'!$D$3:$AH$337,
MATCH($C43,'Active Hour''s Dump'!$A$3:$A$337,0),
MATCH(BZ$2,'Active Hour''s Dump'!$D$2:$AH$2,0)
))),"")</f>
        <v>PL</v>
      </c>
      <c r="CA43" s="54">
        <f>_xlfn.IFNA(IF(CA$3="Productivity",
INDEX('Productivity Dump'!$E$4:$AJ$500,
MATCH($A43,'Productivity Dump'!$A$4:$A$500,0),
MATCH(CA$2,'Productivity Dump'!$E$3:$AJ$3,0)
),
IF(CA$3="Attendance",
INDEX('Attendance Dump'!$E$2:$AI$400,
MATCH($A43,'Attendance Dump'!$B$2:$B$400,0),
MATCH(CA$2,'Attendance Dump'!$E$1:$AI$1,0)
),
INDEX('Active Hour''s Dump'!$D$3:$AH$337,
MATCH($C43,'Active Hour''s Dump'!$A$3:$A$337,0),
MATCH(CA$2,'Active Hour''s Dump'!$D$2:$AH$2,0)
))),"")</f>
        <v>0</v>
      </c>
      <c r="CB43" s="13">
        <f>_xlfn.IFNA(IF(CB$3="Productivity",
INDEX('Productivity Dump'!$E$4:$AJ$500,
MATCH($A43,'Productivity Dump'!$A$4:$A$500,0),
MATCH(CB$2,'Productivity Dump'!$E$3:$AJ$3,0)
),
IF(CB$3="Attendance",
INDEX('Attendance Dump'!$E$2:$AI$400,
MATCH($A43,'Attendance Dump'!$B$2:$B$400,0),
MATCH(CB$2,'Attendance Dump'!$E$1:$AI$1,0)
),
INDEX('Active Hour''s Dump'!$D$3:$AH$337,
MATCH($C43,'Active Hour''s Dump'!$A$3:$A$337,0),
MATCH(CB$2,'Active Hour''s Dump'!$D$2:$AH$2,0)
))),"")</f>
        <v>0</v>
      </c>
      <c r="CC43" s="13" t="str">
        <f>_xlfn.IFNA(IF(CC$3="Productivity",
INDEX('Productivity Dump'!$E$4:$AJ$500,
MATCH($A43,'Productivity Dump'!$A$4:$A$500,0),
MATCH(CC$2,'Productivity Dump'!$E$3:$AJ$3,0)
),
IF(CC$3="Attendance",
INDEX('Attendance Dump'!$E$2:$AI$400,
MATCH($A43,'Attendance Dump'!$B$2:$B$400,0),
MATCH(CC$2,'Attendance Dump'!$E$1:$AI$1,0)
),
INDEX('Active Hour''s Dump'!$D$3:$AH$337,
MATCH($C43,'Active Hour''s Dump'!$A$3:$A$337,0),
MATCH(CC$2,'Active Hour''s Dump'!$D$2:$AH$2,0)
))),"")</f>
        <v>WO</v>
      </c>
      <c r="CD43" s="54">
        <f>_xlfn.IFNA(IF(CD$3="Productivity",
INDEX('Productivity Dump'!$E$4:$AJ$500,
MATCH($A43,'Productivity Dump'!$A$4:$A$500,0),
MATCH(CD$2,'Productivity Dump'!$E$3:$AJ$3,0)
),
IF(CD$3="Attendance",
INDEX('Attendance Dump'!$E$2:$AI$400,
MATCH($A43,'Attendance Dump'!$B$2:$B$400,0),
MATCH(CD$2,'Attendance Dump'!$E$1:$AI$1,0)
),
INDEX('Active Hour''s Dump'!$D$3:$AH$337,
MATCH($C43,'Active Hour''s Dump'!$A$3:$A$337,0),
MATCH(CD$2,'Active Hour''s Dump'!$D$2:$AH$2,0)
))),"")</f>
        <v>0</v>
      </c>
      <c r="CE43" s="13">
        <f>_xlfn.IFNA(IF(CE$3="Productivity",
INDEX('Productivity Dump'!$E$4:$AJ$500,
MATCH($A43,'Productivity Dump'!$A$4:$A$500,0),
MATCH(CE$2,'Productivity Dump'!$E$3:$AJ$3,0)
),
IF(CE$3="Attendance",
INDEX('Attendance Dump'!$E$2:$AI$400,
MATCH($A43,'Attendance Dump'!$B$2:$B$400,0),
MATCH(CE$2,'Attendance Dump'!$E$1:$AI$1,0)
),
INDEX('Active Hour''s Dump'!$D$3:$AH$337,
MATCH($C43,'Active Hour''s Dump'!$A$3:$A$337,0),
MATCH(CE$2,'Active Hour''s Dump'!$D$2:$AH$2,0)
))),"")</f>
        <v>419.839</v>
      </c>
      <c r="CF43" s="13" t="str">
        <f>_xlfn.IFNA(IF(CF$3="Productivity",
INDEX('Productivity Dump'!$E$4:$AJ$500,
MATCH($A43,'Productivity Dump'!$A$4:$A$500,0),
MATCH(CF$2,'Productivity Dump'!$E$3:$AJ$3,0)
),
IF(CF$3="Attendance",
INDEX('Attendance Dump'!$E$2:$AI$400,
MATCH($A43,'Attendance Dump'!$B$2:$B$400,0),
MATCH(CF$2,'Attendance Dump'!$E$1:$AI$1,0)
),
INDEX('Active Hour''s Dump'!$D$3:$AH$337,
MATCH($C43,'Active Hour''s Dump'!$A$3:$A$337,0),
MATCH(CF$2,'Active Hour''s Dump'!$D$2:$AH$2,0)
))),"")</f>
        <v>P</v>
      </c>
      <c r="CG43" s="54">
        <f>_xlfn.IFNA(IF(CG$3="Productivity",
INDEX('Productivity Dump'!$E$4:$AJ$500,
MATCH($A43,'Productivity Dump'!$A$4:$A$500,0),
MATCH(CG$2,'Productivity Dump'!$E$3:$AJ$3,0)
),
IF(CG$3="Attendance",
INDEX('Attendance Dump'!$E$2:$AI$400,
MATCH($A43,'Attendance Dump'!$B$2:$B$400,0),
MATCH(CG$2,'Attendance Dump'!$E$1:$AI$1,0)
),
INDEX('Active Hour''s Dump'!$D$3:$AH$337,
MATCH($C43,'Active Hour''s Dump'!$A$3:$A$337,0),
MATCH(CG$2,'Active Hour''s Dump'!$D$2:$AH$2,0)
))),"")</f>
        <v>4.9166666666666696</v>
      </c>
      <c r="CH43" s="13">
        <f>_xlfn.IFNA(IF(CH$3="Productivity",
INDEX('Productivity Dump'!$E$4:$AJ$500,
MATCH($A43,'Productivity Dump'!$A$4:$A$500,0),
MATCH(CH$2,'Productivity Dump'!$E$3:$AJ$3,0)
),
IF(CH$3="Attendance",
INDEX('Attendance Dump'!$E$2:$AI$400,
MATCH($A43,'Attendance Dump'!$B$2:$B$400,0),
MATCH(CH$2,'Attendance Dump'!$E$1:$AI$1,0)
),
INDEX('Active Hour''s Dump'!$D$3:$AH$337,
MATCH($C43,'Active Hour''s Dump'!$A$3:$A$337,0),
MATCH(CH$2,'Active Hour''s Dump'!$D$2:$AH$2,0)
))),"")</f>
        <v>939.822</v>
      </c>
      <c r="CI43" s="13" t="str">
        <f>_xlfn.IFNA(IF(CI$3="Productivity",
INDEX('Productivity Dump'!$E$4:$AJ$500,
MATCH($A43,'Productivity Dump'!$A$4:$A$500,0),
MATCH(CI$2,'Productivity Dump'!$E$3:$AJ$3,0)
),
IF(CI$3="Attendance",
INDEX('Attendance Dump'!$E$2:$AI$400,
MATCH($A43,'Attendance Dump'!$B$2:$B$400,0),
MATCH(CI$2,'Attendance Dump'!$E$1:$AI$1,0)
),
INDEX('Active Hour''s Dump'!$D$3:$AH$337,
MATCH($C43,'Active Hour''s Dump'!$A$3:$A$337,0),
MATCH(CI$2,'Active Hour''s Dump'!$D$2:$AH$2,0)
))),"")</f>
        <v>P</v>
      </c>
      <c r="CJ43" s="54">
        <f>_xlfn.IFNA(IF(CJ$3="Productivity",
INDEX('Productivity Dump'!$E$4:$AJ$500,
MATCH($A43,'Productivity Dump'!$A$4:$A$500,0),
MATCH(CJ$2,'Productivity Dump'!$E$3:$AJ$3,0)
),
IF(CJ$3="Attendance",
INDEX('Attendance Dump'!$E$2:$AI$400,
MATCH($A43,'Attendance Dump'!$B$2:$B$400,0),
MATCH(CJ$2,'Attendance Dump'!$E$1:$AI$1,0)
),
INDEX('Active Hour''s Dump'!$D$3:$AH$337,
MATCH($C43,'Active Hour''s Dump'!$A$3:$A$337,0),
MATCH(CJ$2,'Active Hour''s Dump'!$D$2:$AH$2,0)
))),"")</f>
        <v>8.5</v>
      </c>
      <c r="CK43" s="13">
        <f>_xlfn.IFNA(IF(CK$3="Productivity",
INDEX('Productivity Dump'!$E$4:$AJ$500,
MATCH($A43,'Productivity Dump'!$A$4:$A$500,0),
MATCH(CK$2,'Productivity Dump'!$E$3:$AJ$3,0)
),
IF(CK$3="Attendance",
INDEX('Attendance Dump'!$E$2:$AI$400,
MATCH($A43,'Attendance Dump'!$B$2:$B$400,0),
MATCH(CK$2,'Attendance Dump'!$E$1:$AI$1,0)
),
INDEX('Active Hour''s Dump'!$D$3:$AH$337,
MATCH($C43,'Active Hour''s Dump'!$A$3:$A$337,0),
MATCH(CK$2,'Active Hour''s Dump'!$D$2:$AH$2,0)
))),"")</f>
        <v>948.43600000000004</v>
      </c>
      <c r="CL43" s="13" t="str">
        <f>_xlfn.IFNA(IF(CL$3="Productivity",
INDEX('Productivity Dump'!$E$4:$AJ$500,
MATCH($A43,'Productivity Dump'!$A$4:$A$500,0),
MATCH(CL$2,'Productivity Dump'!$E$3:$AJ$3,0)
),
IF(CL$3="Attendance",
INDEX('Attendance Dump'!$E$2:$AI$400,
MATCH($A43,'Attendance Dump'!$B$2:$B$400,0),
MATCH(CL$2,'Attendance Dump'!$E$1:$AI$1,0)
),
INDEX('Active Hour''s Dump'!$D$3:$AH$337,
MATCH($C43,'Active Hour''s Dump'!$A$3:$A$337,0),
MATCH(CL$2,'Active Hour''s Dump'!$D$2:$AH$2,0)
))),"")</f>
        <v>P</v>
      </c>
      <c r="CM43" s="54">
        <f>_xlfn.IFNA(IF(CM$3="Productivity",
INDEX('Productivity Dump'!$E$4:$AJ$500,
MATCH($A43,'Productivity Dump'!$A$4:$A$500,0),
MATCH(CM$2,'Productivity Dump'!$E$3:$AJ$3,0)
),
IF(CM$3="Attendance",
INDEX('Attendance Dump'!$E$2:$AI$400,
MATCH($A43,'Attendance Dump'!$B$2:$B$400,0),
MATCH(CM$2,'Attendance Dump'!$E$1:$AI$1,0)
),
INDEX('Active Hour''s Dump'!$D$3:$AH$337,
MATCH($C43,'Active Hour''s Dump'!$A$3:$A$337,0),
MATCH(CM$2,'Active Hour''s Dump'!$D$2:$AH$2,0)
))),"")</f>
        <v>9</v>
      </c>
      <c r="CN43" s="13">
        <f>_xlfn.IFNA(IF(CN$3="Productivity",
INDEX('Productivity Dump'!$E$4:$AJ$500,
MATCH($A43,'Productivity Dump'!$A$4:$A$500,0),
MATCH(CN$2,'Productivity Dump'!$E$3:$AJ$3,0)
),
IF(CN$3="Attendance",
INDEX('Attendance Dump'!$E$2:$AI$400,
MATCH($A43,'Attendance Dump'!$B$2:$B$400,0),
MATCH(CN$2,'Attendance Dump'!$E$1:$AI$1,0)
),
INDEX('Active Hour''s Dump'!$D$3:$AH$337,
MATCH($C43,'Active Hour''s Dump'!$A$3:$A$337,0),
MATCH(CN$2,'Active Hour''s Dump'!$D$2:$AH$2,0)
))),"")</f>
        <v>0</v>
      </c>
      <c r="CO43" s="13">
        <f>_xlfn.IFNA(IF(CO$3="Productivity",
INDEX('Productivity Dump'!$E$4:$AJ$500,
MATCH($A43,'Productivity Dump'!$A$4:$A$500,0),
MATCH(CO$2,'Productivity Dump'!$E$3:$AJ$3,0)
),
IF(CO$3="Attendance",
INDEX('Attendance Dump'!$E$2:$AI$400,
MATCH($A43,'Attendance Dump'!$B$2:$B$400,0),
MATCH(CO$2,'Attendance Dump'!$E$1:$AI$1,0)
),
INDEX('Active Hour''s Dump'!$D$3:$AH$337,
MATCH($C43,'Active Hour''s Dump'!$A$3:$A$337,0),
MATCH(CO$2,'Active Hour''s Dump'!$D$2:$AH$2,0)
))),"")</f>
        <v>0</v>
      </c>
      <c r="CP43" s="54">
        <f>_xlfn.IFNA(IF(CP$3="Productivity",
INDEX('Productivity Dump'!$E$4:$AJ$500,
MATCH($A43,'Productivity Dump'!$A$4:$A$500,0),
MATCH(CP$2,'Productivity Dump'!$E$3:$AJ$3,0)
),
IF(CP$3="Attendance",
INDEX('Attendance Dump'!$E$2:$AI$400,
MATCH($A43,'Attendance Dump'!$B$2:$B$400,0),
MATCH(CP$2,'Attendance Dump'!$E$1:$AI$1,0)
),
INDEX('Active Hour''s Dump'!$D$3:$AH$337,
MATCH($C43,'Active Hour''s Dump'!$A$3:$A$337,0),
MATCH(CP$2,'Active Hour''s Dump'!$D$2:$AH$2,0)
))),"")</f>
        <v>0</v>
      </c>
      <c r="CQ43" s="13">
        <f>_xlfn.IFNA(IF(CQ$3="Productivity",
INDEX('Productivity Dump'!$E$4:$AJ$500,
MATCH($A43,'Productivity Dump'!$A$4:$A$500,0),
MATCH(CQ$2,'Productivity Dump'!$E$3:$AJ$3,0)
),
IF(CQ$3="Attendance",
INDEX('Attendance Dump'!$E$2:$AI$400,
MATCH($A43,'Attendance Dump'!$B$2:$B$400,0),
MATCH(CQ$2,'Attendance Dump'!$E$1:$AI$1,0)
),
INDEX('Active Hour''s Dump'!$D$3:$AH$337,
MATCH($C43,'Active Hour''s Dump'!$A$3:$A$337,0),
MATCH(CQ$2,'Active Hour''s Dump'!$D$2:$AH$2,0)
))),"")</f>
        <v>0</v>
      </c>
      <c r="CR43" s="13">
        <f>_xlfn.IFNA(IF(CR$3="Productivity",
INDEX('Productivity Dump'!$E$4:$AJ$500,
MATCH($A43,'Productivity Dump'!$A$4:$A$500,0),
MATCH(CR$2,'Productivity Dump'!$E$3:$AJ$3,0)
),
IF(CR$3="Attendance",
INDEX('Attendance Dump'!$E$2:$AI$400,
MATCH($A43,'Attendance Dump'!$B$2:$B$400,0),
MATCH(CR$2,'Attendance Dump'!$E$1:$AI$1,0)
),
INDEX('Active Hour''s Dump'!$D$3:$AH$337,
MATCH($C43,'Active Hour''s Dump'!$A$3:$A$337,0),
MATCH(CR$2,'Active Hour''s Dump'!$D$2:$AH$2,0)
))),"")</f>
        <v>0</v>
      </c>
      <c r="CS43" s="54">
        <f>_xlfn.IFNA(IF(CS$3="Productivity",
INDEX('Productivity Dump'!$E$4:$AJ$500,
MATCH($A43,'Productivity Dump'!$A$4:$A$500,0),
MATCH(CS$2,'Productivity Dump'!$E$3:$AJ$3,0)
),
IF(CS$3="Attendance",
INDEX('Attendance Dump'!$E$2:$AI$400,
MATCH($A43,'Attendance Dump'!$B$2:$B$400,0),
MATCH(CS$2,'Attendance Dump'!$E$1:$AI$1,0)
),
INDEX('Active Hour''s Dump'!$D$3:$AH$337,
MATCH($C43,'Active Hour''s Dump'!$A$3:$A$337,0),
MATCH(CS$2,'Active Hour''s Dump'!$D$2:$AH$2,0)
))),"")</f>
        <v>0</v>
      </c>
      <c r="CT43" s="13">
        <f>_xlfn.IFNA(IF(CT$3="Productivity",
INDEX('Productivity Dump'!$E$4:$AJ$500,
MATCH($A43,'Productivity Dump'!$A$4:$A$500,0),
MATCH(CT$2,'Productivity Dump'!$E$3:$AJ$3,0)
),
IF(CT$3="Attendance",
INDEX('Attendance Dump'!$E$2:$AI$400,
MATCH($A43,'Attendance Dump'!$B$2:$B$400,0),
MATCH(CT$2,'Attendance Dump'!$E$1:$AI$1,0)
),
INDEX('Active Hour''s Dump'!$D$3:$AH$337,
MATCH($C43,'Active Hour''s Dump'!$A$3:$A$337,0),
MATCH(CT$2,'Active Hour''s Dump'!$D$2:$AH$2,0)
))),"")</f>
        <v>0</v>
      </c>
      <c r="CU43" s="13">
        <f>_xlfn.IFNA(IF(CU$3="Productivity",
INDEX('Productivity Dump'!$E$4:$AJ$500,
MATCH($A43,'Productivity Dump'!$A$4:$A$500,0),
MATCH(CU$2,'Productivity Dump'!$E$3:$AJ$3,0)
),
IF(CU$3="Attendance",
INDEX('Attendance Dump'!$E$2:$AI$400,
MATCH($A43,'Attendance Dump'!$B$2:$B$400,0),
MATCH(CU$2,'Attendance Dump'!$E$1:$AI$1,0)
),
INDEX('Active Hour''s Dump'!$D$3:$AH$337,
MATCH($C43,'Active Hour''s Dump'!$A$3:$A$337,0),
MATCH(CU$2,'Active Hour''s Dump'!$D$2:$AH$2,0)
))),"")</f>
        <v>0</v>
      </c>
      <c r="CV43" s="54">
        <f>_xlfn.IFNA(IF(CV$3="Productivity",
INDEX('Productivity Dump'!$E$4:$AJ$500,
MATCH($A43,'Productivity Dump'!$A$4:$A$500,0),
MATCH(CV$2,'Productivity Dump'!$E$3:$AJ$3,0)
),
IF(CV$3="Attendance",
INDEX('Attendance Dump'!$E$2:$AI$400,
MATCH($A43,'Attendance Dump'!$B$2:$B$400,0),
MATCH(CV$2,'Attendance Dump'!$E$1:$AI$1,0)
),
INDEX('Active Hour''s Dump'!$D$3:$AH$337,
MATCH($C43,'Active Hour''s Dump'!$A$3:$A$337,0),
MATCH(CV$2,'Active Hour''s Dump'!$D$2:$AH$2,0)
))),"")</f>
        <v>0</v>
      </c>
      <c r="CW43" s="13"/>
      <c r="CX43" s="13"/>
      <c r="CY43" s="54"/>
      <c r="DA43" s="57">
        <f t="shared" si="59"/>
        <v>209.5</v>
      </c>
      <c r="DB43" s="35">
        <f t="shared" si="63"/>
        <v>22499.792000000001</v>
      </c>
      <c r="DC43" s="35">
        <f t="shared" si="64"/>
        <v>0</v>
      </c>
      <c r="DD43" s="35">
        <f t="shared" ca="1" si="60"/>
        <v>0</v>
      </c>
      <c r="DF43" s="32" cm="1">
        <f t="array" ref="DF43">SUMPRODUCT(
    (MOD(COLUMN(H43:CV43) - COLUMN(H43), 3) = 0) *
    (H43:CV43 = 0) *
    (I43:CW43 = "P") *
    (COUNTIF(UKHoliday, H$2:CV$2) = 0)
)</f>
        <v>0</v>
      </c>
      <c r="DG43" s="33" cm="1">
        <f t="array" ref="DG43">SUMPRODUCT(
  (MOD(COLUMN(H43:CV43) - COLUMN(H43), 3) = 0) *
  (H43:CV43 &gt; 0) *
  (H43:CV43 &lt; 0.5 * IF(((WEEKDAY(H$2:CV$2, 2) = 1) + (WEEKDAY(H$2:CV$2, 2) = 6)), G43, F43)) *
  (I43:CW43 = "P") *
  (COUNTIF(UKHoliday, H$2:CV$2) = 0)
)</f>
        <v>0</v>
      </c>
      <c r="DH43" s="33" cm="1">
        <f t="array" ref="DH43">SUMPRODUCT(
  (MOD(COLUMN(H43:CV43) - COLUMN(H43), 3) = 0) *
  (H43:CV43 &gt; 0.5 * IF(((WEEKDAY(H$2:CV$2, 2) = 1) + (WEEKDAY(H$2:CV$2, 2) = 6)), $G43, $F43)) *
  (H43:CV43 &lt; 0.8 * IF(((WEEKDAY(H$2:CV$2, 2) = 1) + (WEEKDAY(H$2:CV$2, 2) = 6)), $G43, $F43)) *
  (I43:CW43 = "P") *
  (COUNTIF(UKHoliday, H$2:CV$2) = 0)
)</f>
        <v>0</v>
      </c>
      <c r="DI43" s="33" cm="1">
        <f t="array" ref="DI43">SUMPRODUCT(
  (MOD(COLUMN(H43:CV43) - COLUMN(H43), 3) = 0) *
  (H43:CV43 &gt; 0.8 * IF(((WEEKDAY(H$2:CV$2, 2) = 1) + (WEEKDAY(H$2:CV$2, 2) = 6)), $G43, $F43)) *
  (H43:CV43 &lt; 1 * IF(((WEEKDAY(H$2:CV$2, 2) = 1) + (WEEKDAY(H$2:CV$2, 2) = 6)), $G43, $F43)) *
  (I43:CW43 = "P") *
  (COUNTIF(UKHoliday, H$2:CV$2) = 0)
)</f>
        <v>3</v>
      </c>
    </row>
    <row r="44" spans="1:113" x14ac:dyDescent="0.3">
      <c r="A44" s="8" t="s">
        <v>245</v>
      </c>
      <c r="B44" s="8" t="s">
        <v>244</v>
      </c>
      <c r="C44" s="9" t="s">
        <v>701</v>
      </c>
      <c r="D44" s="62" t="s">
        <v>945</v>
      </c>
      <c r="E44" s="35">
        <v>22768.888888888887</v>
      </c>
      <c r="F44" s="35">
        <f t="shared" si="61"/>
        <v>1138.4444444444443</v>
      </c>
      <c r="G44" s="35">
        <f t="shared" si="62"/>
        <v>569.22222222222217</v>
      </c>
      <c r="H44" s="13">
        <f>_xlfn.IFNA(IF(H$3="Productivity",
INDEX('Productivity Dump'!$E$4:$AJ$500,
MATCH($A44,'Productivity Dump'!$A$4:$A$500,0),
MATCH(H$2,'Productivity Dump'!$E$3:$AJ$3,0)
),
IF(H$3="Attendance",
INDEX('Attendance Dump'!$E$2:$AI$400,
MATCH($A44,'Attendance Dump'!$B$2:$B$400,0),
MATCH(H$2,'Attendance Dump'!$E$1:$AI$1,0)
),
INDEX('Active Hour''s Dump'!$D$3:$AH$337,
MATCH($C44,'Active Hour''s Dump'!$A$3:$A$337,0),
MATCH(H$2,'Active Hour''s Dump'!$D$2:$AH$2,0)
))),"")</f>
        <v>1010.7460000000002</v>
      </c>
      <c r="I44" s="13" t="str">
        <f>_xlfn.IFNA(IF(I$3="Productivity",
INDEX('Productivity Dump'!$E$4:$AJ$500,
MATCH($A44,'Productivity Dump'!$A$4:$A$500,0),
MATCH(I$2,'Productivity Dump'!$E$3:$AJ$3,0)
),
IF(I$3="Attendance",
INDEX('Attendance Dump'!$E$2:$AI$400,
MATCH($A44,'Attendance Dump'!$B$2:$B$400,0),
MATCH(I$2,'Attendance Dump'!$E$1:$AI$1,0)
),
INDEX('Active Hour''s Dump'!$D$3:$AH$337,
MATCH($C44,'Active Hour''s Dump'!$A$3:$A$337,0),
MATCH(I$2,'Active Hour''s Dump'!$D$2:$AH$2,0)
))),"")</f>
        <v>P</v>
      </c>
      <c r="J44" s="54">
        <f>_xlfn.IFNA(IF(J$3="Productivity",
INDEX('Productivity Dump'!$E$4:$AJ$500,
MATCH($A44,'Productivity Dump'!$A$4:$A$500,0),
MATCH(J$2,'Productivity Dump'!$E$3:$AJ$3,0)
),
IF(J$3="Attendance",
INDEX('Attendance Dump'!$E$2:$AI$400,
MATCH($A44,'Attendance Dump'!$B$2:$B$400,0),
MATCH(J$2,'Attendance Dump'!$E$1:$AI$1,0)
),
INDEX('Active Hour''s Dump'!$D$3:$AH$337,
MATCH($C44,'Active Hour''s Dump'!$A$3:$A$337,0),
MATCH(J$2,'Active Hour''s Dump'!$D$2:$AH$2,0)
))),"")</f>
        <v>7.0833333333333304</v>
      </c>
      <c r="K44" s="13">
        <f>_xlfn.IFNA(IF(K$3="Productivity",
INDEX('Productivity Dump'!$E$4:$AJ$500,
MATCH($A44,'Productivity Dump'!$A$4:$A$500,0),
MATCH(K$2,'Productivity Dump'!$E$3:$AJ$3,0)
),
IF(K$3="Attendance",
INDEX('Attendance Dump'!$E$2:$AI$400,
MATCH($A44,'Attendance Dump'!$B$2:$B$400,0),
MATCH(K$2,'Attendance Dump'!$E$1:$AI$1,0)
),
INDEX('Active Hour''s Dump'!$D$3:$AH$337,
MATCH($C44,'Active Hour''s Dump'!$A$3:$A$337,0),
MATCH(K$2,'Active Hour''s Dump'!$D$2:$AH$2,0)
))),"")</f>
        <v>1048.45</v>
      </c>
      <c r="L44" s="13" t="str">
        <f>_xlfn.IFNA(IF(L$3="Productivity",
INDEX('Productivity Dump'!$E$4:$AJ$500,
MATCH($A44,'Productivity Dump'!$A$4:$A$500,0),
MATCH(L$2,'Productivity Dump'!$E$3:$AJ$3,0)
),
IF(L$3="Attendance",
INDEX('Attendance Dump'!$E$2:$AI$400,
MATCH($A44,'Attendance Dump'!$B$2:$B$400,0),
MATCH(L$2,'Attendance Dump'!$E$1:$AI$1,0)
),
INDEX('Active Hour''s Dump'!$D$3:$AH$337,
MATCH($C44,'Active Hour''s Dump'!$A$3:$A$337,0),
MATCH(L$2,'Active Hour''s Dump'!$D$2:$AH$2,0)
))),"")</f>
        <v>P</v>
      </c>
      <c r="M44" s="54">
        <f>_xlfn.IFNA(IF(M$3="Productivity",
INDEX('Productivity Dump'!$E$4:$AJ$500,
MATCH($A44,'Productivity Dump'!$A$4:$A$500,0),
MATCH(M$2,'Productivity Dump'!$E$3:$AJ$3,0)
),
IF(M$3="Attendance",
INDEX('Attendance Dump'!$E$2:$AI$400,
MATCH($A44,'Attendance Dump'!$B$2:$B$400,0),
MATCH(M$2,'Attendance Dump'!$E$1:$AI$1,0)
),
INDEX('Active Hour''s Dump'!$D$3:$AH$337,
MATCH($C44,'Active Hour''s Dump'!$A$3:$A$337,0),
MATCH(M$2,'Active Hour''s Dump'!$D$2:$AH$2,0)
))),"")</f>
        <v>7.1666666666666696</v>
      </c>
      <c r="N44" s="13">
        <f>_xlfn.IFNA(IF(N$3="Productivity",
INDEX('Productivity Dump'!$E$4:$AJ$500,
MATCH($A44,'Productivity Dump'!$A$4:$A$500,0),
MATCH(N$2,'Productivity Dump'!$E$3:$AJ$3,0)
),
IF(N$3="Attendance",
INDEX('Attendance Dump'!$E$2:$AI$400,
MATCH($A44,'Attendance Dump'!$B$2:$B$400,0),
MATCH(N$2,'Attendance Dump'!$E$1:$AI$1,0)
),
INDEX('Active Hour''s Dump'!$D$3:$AH$337,
MATCH($C44,'Active Hour''s Dump'!$A$3:$A$337,0),
MATCH(N$2,'Active Hour''s Dump'!$D$2:$AH$2,0)
))),"")</f>
        <v>867.42400000000021</v>
      </c>
      <c r="O44" s="13" t="str">
        <f>_xlfn.IFNA(IF(O$3="Productivity",
INDEX('Productivity Dump'!$E$4:$AJ$500,
MATCH($A44,'Productivity Dump'!$A$4:$A$500,0),
MATCH(O$2,'Productivity Dump'!$E$3:$AJ$3,0)
),
IF(O$3="Attendance",
INDEX('Attendance Dump'!$E$2:$AI$400,
MATCH($A44,'Attendance Dump'!$B$2:$B$400,0),
MATCH(O$2,'Attendance Dump'!$E$1:$AI$1,0)
),
INDEX('Active Hour''s Dump'!$D$3:$AH$337,
MATCH($C44,'Active Hour''s Dump'!$A$3:$A$337,0),
MATCH(O$2,'Active Hour''s Dump'!$D$2:$AH$2,0)
))),"")</f>
        <v>P</v>
      </c>
      <c r="P44" s="54">
        <f>_xlfn.IFNA(IF(P$3="Productivity",
INDEX('Productivity Dump'!$E$4:$AJ$500,
MATCH($A44,'Productivity Dump'!$A$4:$A$500,0),
MATCH(P$2,'Productivity Dump'!$E$3:$AJ$3,0)
),
IF(P$3="Attendance",
INDEX('Attendance Dump'!$E$2:$AI$400,
MATCH($A44,'Attendance Dump'!$B$2:$B$400,0),
MATCH(P$2,'Attendance Dump'!$E$1:$AI$1,0)
),
INDEX('Active Hour''s Dump'!$D$3:$AH$337,
MATCH($C44,'Active Hour''s Dump'!$A$3:$A$337,0),
MATCH(P$2,'Active Hour''s Dump'!$D$2:$AH$2,0)
))),"")</f>
        <v>6.5833333333333304</v>
      </c>
      <c r="Q44" s="13">
        <f>_xlfn.IFNA(IF(Q$3="Productivity",
INDEX('Productivity Dump'!$E$4:$AJ$500,
MATCH($A44,'Productivity Dump'!$A$4:$A$500,0),
MATCH(Q$2,'Productivity Dump'!$E$3:$AJ$3,0)
),
IF(Q$3="Attendance",
INDEX('Attendance Dump'!$E$2:$AI$400,
MATCH($A44,'Attendance Dump'!$B$2:$B$400,0),
MATCH(Q$2,'Attendance Dump'!$E$1:$AI$1,0)
),
INDEX('Active Hour''s Dump'!$D$3:$AH$337,
MATCH($C44,'Active Hour''s Dump'!$A$3:$A$337,0),
MATCH(Q$2,'Active Hour''s Dump'!$D$2:$AH$2,0)
))),"")</f>
        <v>0</v>
      </c>
      <c r="R44" s="13" t="str">
        <f>_xlfn.IFNA(IF(R$3="Productivity",
INDEX('Productivity Dump'!$E$4:$AJ$500,
MATCH($A44,'Productivity Dump'!$A$4:$A$500,0),
MATCH(R$2,'Productivity Dump'!$E$3:$AJ$3,0)
),
IF(R$3="Attendance",
INDEX('Attendance Dump'!$E$2:$AI$400,
MATCH($A44,'Attendance Dump'!$B$2:$B$400,0),
MATCH(R$2,'Attendance Dump'!$E$1:$AI$1,0)
),
INDEX('Active Hour''s Dump'!$D$3:$AH$337,
MATCH($C44,'Active Hour''s Dump'!$A$3:$A$337,0),
MATCH(R$2,'Active Hour''s Dump'!$D$2:$AH$2,0)
))),"")</f>
        <v>WO</v>
      </c>
      <c r="S44" s="54">
        <f>_xlfn.IFNA(IF(S$3="Productivity",
INDEX('Productivity Dump'!$E$4:$AJ$500,
MATCH($A44,'Productivity Dump'!$A$4:$A$500,0),
MATCH(S$2,'Productivity Dump'!$E$3:$AJ$3,0)
),
IF(S$3="Attendance",
INDEX('Attendance Dump'!$E$2:$AI$400,
MATCH($A44,'Attendance Dump'!$B$2:$B$400,0),
MATCH(S$2,'Attendance Dump'!$E$1:$AI$1,0)
),
INDEX('Active Hour''s Dump'!$D$3:$AH$337,
MATCH($C44,'Active Hour''s Dump'!$A$3:$A$337,0),
MATCH(S$2,'Active Hour''s Dump'!$D$2:$AH$2,0)
))),"")</f>
        <v>0</v>
      </c>
      <c r="T44" s="13">
        <f>_xlfn.IFNA(IF(T$3="Productivity",
INDEX('Productivity Dump'!$E$4:$AJ$500,
MATCH($A44,'Productivity Dump'!$A$4:$A$500,0),
MATCH(T$2,'Productivity Dump'!$E$3:$AJ$3,0)
),
IF(T$3="Attendance",
INDEX('Attendance Dump'!$E$2:$AI$400,
MATCH($A44,'Attendance Dump'!$B$2:$B$400,0),
MATCH(T$2,'Attendance Dump'!$E$1:$AI$1,0)
),
INDEX('Active Hour''s Dump'!$D$3:$AH$337,
MATCH($C44,'Active Hour''s Dump'!$A$3:$A$337,0),
MATCH(T$2,'Active Hour''s Dump'!$D$2:$AH$2,0)
))),"")</f>
        <v>313.16800000000001</v>
      </c>
      <c r="U44" s="13" t="str">
        <f>_xlfn.IFNA(IF(U$3="Productivity",
INDEX('Productivity Dump'!$E$4:$AJ$500,
MATCH($A44,'Productivity Dump'!$A$4:$A$500,0),
MATCH(U$2,'Productivity Dump'!$E$3:$AJ$3,0)
),
IF(U$3="Attendance",
INDEX('Attendance Dump'!$E$2:$AI$400,
MATCH($A44,'Attendance Dump'!$B$2:$B$400,0),
MATCH(U$2,'Attendance Dump'!$E$1:$AI$1,0)
),
INDEX('Active Hour''s Dump'!$D$3:$AH$337,
MATCH($C44,'Active Hour''s Dump'!$A$3:$A$337,0),
MATCH(U$2,'Active Hour''s Dump'!$D$2:$AH$2,0)
))),"")</f>
        <v>LWP-HL(LWP)</v>
      </c>
      <c r="V44" s="54">
        <f>_xlfn.IFNA(IF(V$3="Productivity",
INDEX('Productivity Dump'!$E$4:$AJ$500,
MATCH($A44,'Productivity Dump'!$A$4:$A$500,0),
MATCH(V$2,'Productivity Dump'!$E$3:$AJ$3,0)
),
IF(V$3="Attendance",
INDEX('Attendance Dump'!$E$2:$AI$400,
MATCH($A44,'Attendance Dump'!$B$2:$B$400,0),
MATCH(V$2,'Attendance Dump'!$E$1:$AI$1,0)
),
INDEX('Active Hour''s Dump'!$D$3:$AH$337,
MATCH($C44,'Active Hour''s Dump'!$A$3:$A$337,0),
MATCH(V$2,'Active Hour''s Dump'!$D$2:$AH$2,0)
))),"")</f>
        <v>2.1666666666666701</v>
      </c>
      <c r="W44" s="13">
        <f>_xlfn.IFNA(IF(W$3="Productivity",
INDEX('Productivity Dump'!$E$4:$AJ$500,
MATCH($A44,'Productivity Dump'!$A$4:$A$500,0),
MATCH(W$2,'Productivity Dump'!$E$3:$AJ$3,0)
),
IF(W$3="Attendance",
INDEX('Attendance Dump'!$E$2:$AI$400,
MATCH($A44,'Attendance Dump'!$B$2:$B$400,0),
MATCH(W$2,'Attendance Dump'!$E$1:$AI$1,0)
),
INDEX('Active Hour''s Dump'!$D$3:$AH$337,
MATCH($C44,'Active Hour''s Dump'!$A$3:$A$337,0),
MATCH(W$2,'Active Hour''s Dump'!$D$2:$AH$2,0)
))),"")</f>
        <v>1160.287</v>
      </c>
      <c r="X44" s="13" t="str">
        <f>_xlfn.IFNA(IF(X$3="Productivity",
INDEX('Productivity Dump'!$E$4:$AJ$500,
MATCH($A44,'Productivity Dump'!$A$4:$A$500,0),
MATCH(X$2,'Productivity Dump'!$E$3:$AJ$3,0)
),
IF(X$3="Attendance",
INDEX('Attendance Dump'!$E$2:$AI$400,
MATCH($A44,'Attendance Dump'!$B$2:$B$400,0),
MATCH(X$2,'Attendance Dump'!$E$1:$AI$1,0)
),
INDEX('Active Hour''s Dump'!$D$3:$AH$337,
MATCH($C44,'Active Hour''s Dump'!$A$3:$A$337,0),
MATCH(X$2,'Active Hour''s Dump'!$D$2:$AH$2,0)
))),"")</f>
        <v>P</v>
      </c>
      <c r="Y44" s="54">
        <f>_xlfn.IFNA(IF(Y$3="Productivity",
INDEX('Productivity Dump'!$E$4:$AJ$500,
MATCH($A44,'Productivity Dump'!$A$4:$A$500,0),
MATCH(Y$2,'Productivity Dump'!$E$3:$AJ$3,0)
),
IF(Y$3="Attendance",
INDEX('Attendance Dump'!$E$2:$AI$400,
MATCH($A44,'Attendance Dump'!$B$2:$B$400,0),
MATCH(Y$2,'Attendance Dump'!$E$1:$AI$1,0)
),
INDEX('Active Hour''s Dump'!$D$3:$AH$337,
MATCH($C44,'Active Hour''s Dump'!$A$3:$A$337,0),
MATCH(Y$2,'Active Hour''s Dump'!$D$2:$AH$2,0)
))),"")</f>
        <v>7.3333333333333304</v>
      </c>
      <c r="Z44" s="13">
        <f>_xlfn.IFNA(IF(Z$3="Productivity",
INDEX('Productivity Dump'!$E$4:$AJ$500,
MATCH($A44,'Productivity Dump'!$A$4:$A$500,0),
MATCH(Z$2,'Productivity Dump'!$E$3:$AJ$3,0)
),
IF(Z$3="Attendance",
INDEX('Attendance Dump'!$E$2:$AI$400,
MATCH($A44,'Attendance Dump'!$B$2:$B$400,0),
MATCH(Z$2,'Attendance Dump'!$E$1:$AI$1,0)
),
INDEX('Active Hour''s Dump'!$D$3:$AH$337,
MATCH($C44,'Active Hour''s Dump'!$A$3:$A$337,0),
MATCH(Z$2,'Active Hour''s Dump'!$D$2:$AH$2,0)
))),"")</f>
        <v>1166.5399999999997</v>
      </c>
      <c r="AA44" s="13" t="str">
        <f>_xlfn.IFNA(IF(AA$3="Productivity",
INDEX('Productivity Dump'!$E$4:$AJ$500,
MATCH($A44,'Productivity Dump'!$A$4:$A$500,0),
MATCH(AA$2,'Productivity Dump'!$E$3:$AJ$3,0)
),
IF(AA$3="Attendance",
INDEX('Attendance Dump'!$E$2:$AI$400,
MATCH($A44,'Attendance Dump'!$B$2:$B$400,0),
MATCH(AA$2,'Attendance Dump'!$E$1:$AI$1,0)
),
INDEX('Active Hour''s Dump'!$D$3:$AH$337,
MATCH($C44,'Active Hour''s Dump'!$A$3:$A$337,0),
MATCH(AA$2,'Active Hour''s Dump'!$D$2:$AH$2,0)
))),"")</f>
        <v>P</v>
      </c>
      <c r="AB44" s="54">
        <f>_xlfn.IFNA(IF(AB$3="Productivity",
INDEX('Productivity Dump'!$E$4:$AJ$500,
MATCH($A44,'Productivity Dump'!$A$4:$A$500,0),
MATCH(AB$2,'Productivity Dump'!$E$3:$AJ$3,0)
),
IF(AB$3="Attendance",
INDEX('Attendance Dump'!$E$2:$AI$400,
MATCH($A44,'Attendance Dump'!$B$2:$B$400,0),
MATCH(AB$2,'Attendance Dump'!$E$1:$AI$1,0)
),
INDEX('Active Hour''s Dump'!$D$3:$AH$337,
MATCH($C44,'Active Hour''s Dump'!$A$3:$A$337,0),
MATCH(AB$2,'Active Hour''s Dump'!$D$2:$AH$2,0)
))),"")</f>
        <v>7.5833333333333304</v>
      </c>
      <c r="AC44" s="13">
        <f>_xlfn.IFNA(IF(AC$3="Productivity",
INDEX('Productivity Dump'!$E$4:$AJ$500,
MATCH($A44,'Productivity Dump'!$A$4:$A$500,0),
MATCH(AC$2,'Productivity Dump'!$E$3:$AJ$3,0)
),
IF(AC$3="Attendance",
INDEX('Attendance Dump'!$E$2:$AI$400,
MATCH($A44,'Attendance Dump'!$B$2:$B$400,0),
MATCH(AC$2,'Attendance Dump'!$E$1:$AI$1,0)
),
INDEX('Active Hour''s Dump'!$D$3:$AH$337,
MATCH($C44,'Active Hour''s Dump'!$A$3:$A$337,0),
MATCH(AC$2,'Active Hour''s Dump'!$D$2:$AH$2,0)
))),"")</f>
        <v>1093.8749999999998</v>
      </c>
      <c r="AD44" s="13" t="str">
        <f>_xlfn.IFNA(IF(AD$3="Productivity",
INDEX('Productivity Dump'!$E$4:$AJ$500,
MATCH($A44,'Productivity Dump'!$A$4:$A$500,0),
MATCH(AD$2,'Productivity Dump'!$E$3:$AJ$3,0)
),
IF(AD$3="Attendance",
INDEX('Attendance Dump'!$E$2:$AI$400,
MATCH($A44,'Attendance Dump'!$B$2:$B$400,0),
MATCH(AD$2,'Attendance Dump'!$E$1:$AI$1,0)
),
INDEX('Active Hour''s Dump'!$D$3:$AH$337,
MATCH($C44,'Active Hour''s Dump'!$A$3:$A$337,0),
MATCH(AD$2,'Active Hour''s Dump'!$D$2:$AH$2,0)
))),"")</f>
        <v>P</v>
      </c>
      <c r="AE44" s="54">
        <f>_xlfn.IFNA(IF(AE$3="Productivity",
INDEX('Productivity Dump'!$E$4:$AJ$500,
MATCH($A44,'Productivity Dump'!$A$4:$A$500,0),
MATCH(AE$2,'Productivity Dump'!$E$3:$AJ$3,0)
),
IF(AE$3="Attendance",
INDEX('Attendance Dump'!$E$2:$AI$400,
MATCH($A44,'Attendance Dump'!$B$2:$B$400,0),
MATCH(AE$2,'Attendance Dump'!$E$1:$AI$1,0)
),
INDEX('Active Hour''s Dump'!$D$3:$AH$337,
MATCH($C44,'Active Hour''s Dump'!$A$3:$A$337,0),
MATCH(AE$2,'Active Hour''s Dump'!$D$2:$AH$2,0)
))),"")</f>
        <v>7.9166666666666696</v>
      </c>
      <c r="AF44" s="13">
        <f>_xlfn.IFNA(IF(AF$3="Productivity",
INDEX('Productivity Dump'!$E$4:$AJ$500,
MATCH($A44,'Productivity Dump'!$A$4:$A$500,0),
MATCH(AF$2,'Productivity Dump'!$E$3:$AJ$3,0)
),
IF(AF$3="Attendance",
INDEX('Attendance Dump'!$E$2:$AI$400,
MATCH($A44,'Attendance Dump'!$B$2:$B$400,0),
MATCH(AF$2,'Attendance Dump'!$E$1:$AI$1,0)
),
INDEX('Active Hour''s Dump'!$D$3:$AH$337,
MATCH($C44,'Active Hour''s Dump'!$A$3:$A$337,0),
MATCH(AF$2,'Active Hour''s Dump'!$D$2:$AH$2,0)
))),"")</f>
        <v>1116.2590000000002</v>
      </c>
      <c r="AG44" s="13" t="str">
        <f>_xlfn.IFNA(IF(AG$3="Productivity",
INDEX('Productivity Dump'!$E$4:$AJ$500,
MATCH($A44,'Productivity Dump'!$A$4:$A$500,0),
MATCH(AG$2,'Productivity Dump'!$E$3:$AJ$3,0)
),
IF(AG$3="Attendance",
INDEX('Attendance Dump'!$E$2:$AI$400,
MATCH($A44,'Attendance Dump'!$B$2:$B$400,0),
MATCH(AG$2,'Attendance Dump'!$E$1:$AI$1,0)
),
INDEX('Active Hour''s Dump'!$D$3:$AH$337,
MATCH($C44,'Active Hour''s Dump'!$A$3:$A$337,0),
MATCH(AG$2,'Active Hour''s Dump'!$D$2:$AH$2,0)
))),"")</f>
        <v>P</v>
      </c>
      <c r="AH44" s="54">
        <f>_xlfn.IFNA(IF(AH$3="Productivity",
INDEX('Productivity Dump'!$E$4:$AJ$500,
MATCH($A44,'Productivity Dump'!$A$4:$A$500,0),
MATCH(AH$2,'Productivity Dump'!$E$3:$AJ$3,0)
),
IF(AH$3="Attendance",
INDEX('Attendance Dump'!$E$2:$AI$400,
MATCH($A44,'Attendance Dump'!$B$2:$B$400,0),
MATCH(AH$2,'Attendance Dump'!$E$1:$AI$1,0)
),
INDEX('Active Hour''s Dump'!$D$3:$AH$337,
MATCH($C44,'Active Hour''s Dump'!$A$3:$A$337,0),
MATCH(AH$2,'Active Hour''s Dump'!$D$2:$AH$2,0)
))),"")</f>
        <v>7.5833333333333304</v>
      </c>
      <c r="AI44" s="13">
        <f>_xlfn.IFNA(IF(AI$3="Productivity",
INDEX('Productivity Dump'!$E$4:$AJ$500,
MATCH($A44,'Productivity Dump'!$A$4:$A$500,0),
MATCH(AI$2,'Productivity Dump'!$E$3:$AJ$3,0)
),
IF(AI$3="Attendance",
INDEX('Attendance Dump'!$E$2:$AI$400,
MATCH($A44,'Attendance Dump'!$B$2:$B$400,0),
MATCH(AI$2,'Attendance Dump'!$E$1:$AI$1,0)
),
INDEX('Active Hour''s Dump'!$D$3:$AH$337,
MATCH($C44,'Active Hour''s Dump'!$A$3:$A$337,0),
MATCH(AI$2,'Active Hour''s Dump'!$D$2:$AH$2,0)
))),"")</f>
        <v>1067.2749999999999</v>
      </c>
      <c r="AJ44" s="13" t="str">
        <f>_xlfn.IFNA(IF(AJ$3="Productivity",
INDEX('Productivity Dump'!$E$4:$AJ$500,
MATCH($A44,'Productivity Dump'!$A$4:$A$500,0),
MATCH(AJ$2,'Productivity Dump'!$E$3:$AJ$3,0)
),
IF(AJ$3="Attendance",
INDEX('Attendance Dump'!$E$2:$AI$400,
MATCH($A44,'Attendance Dump'!$B$2:$B$400,0),
MATCH(AJ$2,'Attendance Dump'!$E$1:$AI$1,0)
),
INDEX('Active Hour''s Dump'!$D$3:$AH$337,
MATCH($C44,'Active Hour''s Dump'!$A$3:$A$337,0),
MATCH(AJ$2,'Active Hour''s Dump'!$D$2:$AH$2,0)
))),"")</f>
        <v>P</v>
      </c>
      <c r="AK44" s="54">
        <f>_xlfn.IFNA(IF(AK$3="Productivity",
INDEX('Productivity Dump'!$E$4:$AJ$500,
MATCH($A44,'Productivity Dump'!$A$4:$A$500,0),
MATCH(AK$2,'Productivity Dump'!$E$3:$AJ$3,0)
),
IF(AK$3="Attendance",
INDEX('Attendance Dump'!$E$2:$AI$400,
MATCH($A44,'Attendance Dump'!$B$2:$B$400,0),
MATCH(AK$2,'Attendance Dump'!$E$1:$AI$1,0)
),
INDEX('Active Hour''s Dump'!$D$3:$AH$337,
MATCH($C44,'Active Hour''s Dump'!$A$3:$A$337,0),
MATCH(AK$2,'Active Hour''s Dump'!$D$2:$AH$2,0)
))),"")</f>
        <v>7.5833333333333304</v>
      </c>
      <c r="AL44" s="13">
        <f>_xlfn.IFNA(IF(AL$3="Productivity",
INDEX('Productivity Dump'!$E$4:$AJ$500,
MATCH($A44,'Productivity Dump'!$A$4:$A$500,0),
MATCH(AL$2,'Productivity Dump'!$E$3:$AJ$3,0)
),
IF(AL$3="Attendance",
INDEX('Attendance Dump'!$E$2:$AI$400,
MATCH($A44,'Attendance Dump'!$B$2:$B$400,0),
MATCH(AL$2,'Attendance Dump'!$E$1:$AI$1,0)
),
INDEX('Active Hour''s Dump'!$D$3:$AH$337,
MATCH($C44,'Active Hour''s Dump'!$A$3:$A$337,0),
MATCH(AL$2,'Active Hour''s Dump'!$D$2:$AH$2,0)
))),"")</f>
        <v>0</v>
      </c>
      <c r="AM44" s="13" t="str">
        <f>_xlfn.IFNA(IF(AM$3="Productivity",
INDEX('Productivity Dump'!$E$4:$AJ$500,
MATCH($A44,'Productivity Dump'!$A$4:$A$500,0),
MATCH(AM$2,'Productivity Dump'!$E$3:$AJ$3,0)
),
IF(AM$3="Attendance",
INDEX('Attendance Dump'!$E$2:$AI$400,
MATCH($A44,'Attendance Dump'!$B$2:$B$400,0),
MATCH(AM$2,'Attendance Dump'!$E$1:$AI$1,0)
),
INDEX('Active Hour''s Dump'!$D$3:$AH$337,
MATCH($C44,'Active Hour''s Dump'!$A$3:$A$337,0),
MATCH(AM$2,'Active Hour''s Dump'!$D$2:$AH$2,0)
))),"")</f>
        <v>WO</v>
      </c>
      <c r="AN44" s="54">
        <f>_xlfn.IFNA(IF(AN$3="Productivity",
INDEX('Productivity Dump'!$E$4:$AJ$500,
MATCH($A44,'Productivity Dump'!$A$4:$A$500,0),
MATCH(AN$2,'Productivity Dump'!$E$3:$AJ$3,0)
),
IF(AN$3="Attendance",
INDEX('Attendance Dump'!$E$2:$AI$400,
MATCH($A44,'Attendance Dump'!$B$2:$B$400,0),
MATCH(AN$2,'Attendance Dump'!$E$1:$AI$1,0)
),
INDEX('Active Hour''s Dump'!$D$3:$AH$337,
MATCH($C44,'Active Hour''s Dump'!$A$3:$A$337,0),
MATCH(AN$2,'Active Hour''s Dump'!$D$2:$AH$2,0)
))),"")</f>
        <v>0</v>
      </c>
      <c r="AO44" s="13">
        <f>_xlfn.IFNA(IF(AO$3="Productivity",
INDEX('Productivity Dump'!$E$4:$AJ$500,
MATCH($A44,'Productivity Dump'!$A$4:$A$500,0),
MATCH(AO$2,'Productivity Dump'!$E$3:$AJ$3,0)
),
IF(AO$3="Attendance",
INDEX('Attendance Dump'!$E$2:$AI$400,
MATCH($A44,'Attendance Dump'!$B$2:$B$400,0),
MATCH(AO$2,'Attendance Dump'!$E$1:$AI$1,0)
),
INDEX('Active Hour''s Dump'!$D$3:$AH$337,
MATCH($C44,'Active Hour''s Dump'!$A$3:$A$337,0),
MATCH(AO$2,'Active Hour''s Dump'!$D$2:$AH$2,0)
))),"")</f>
        <v>640.23</v>
      </c>
      <c r="AP44" s="13" t="str">
        <f>_xlfn.IFNA(IF(AP$3="Productivity",
INDEX('Productivity Dump'!$E$4:$AJ$500,
MATCH($A44,'Productivity Dump'!$A$4:$A$500,0),
MATCH(AP$2,'Productivity Dump'!$E$3:$AJ$3,0)
),
IF(AP$3="Attendance",
INDEX('Attendance Dump'!$E$2:$AI$400,
MATCH($A44,'Attendance Dump'!$B$2:$B$400,0),
MATCH(AP$2,'Attendance Dump'!$E$1:$AI$1,0)
),
INDEX('Active Hour''s Dump'!$D$3:$AH$337,
MATCH($C44,'Active Hour''s Dump'!$A$3:$A$337,0),
MATCH(AP$2,'Active Hour''s Dump'!$D$2:$AH$2,0)
))),"")</f>
        <v>P</v>
      </c>
      <c r="AQ44" s="54">
        <f>_xlfn.IFNA(IF(AQ$3="Productivity",
INDEX('Productivity Dump'!$E$4:$AJ$500,
MATCH($A44,'Productivity Dump'!$A$4:$A$500,0),
MATCH(AQ$2,'Productivity Dump'!$E$3:$AJ$3,0)
),
IF(AQ$3="Attendance",
INDEX('Attendance Dump'!$E$2:$AI$400,
MATCH($A44,'Attendance Dump'!$B$2:$B$400,0),
MATCH(AQ$2,'Attendance Dump'!$E$1:$AI$1,0)
),
INDEX('Active Hour''s Dump'!$D$3:$AH$337,
MATCH($C44,'Active Hour''s Dump'!$A$3:$A$337,0),
MATCH(AQ$2,'Active Hour''s Dump'!$D$2:$AH$2,0)
))),"")</f>
        <v>4.4166666666666696</v>
      </c>
      <c r="AR44" s="13">
        <f>_xlfn.IFNA(IF(AR$3="Productivity",
INDEX('Productivity Dump'!$E$4:$AJ$500,
MATCH($A44,'Productivity Dump'!$A$4:$A$500,0),
MATCH(AR$2,'Productivity Dump'!$E$3:$AJ$3,0)
),
IF(AR$3="Attendance",
INDEX('Attendance Dump'!$E$2:$AI$400,
MATCH($A44,'Attendance Dump'!$B$2:$B$400,0),
MATCH(AR$2,'Attendance Dump'!$E$1:$AI$1,0)
),
INDEX('Active Hour''s Dump'!$D$3:$AH$337,
MATCH($C44,'Active Hour''s Dump'!$A$3:$A$337,0),
MATCH(AR$2,'Active Hour''s Dump'!$D$2:$AH$2,0)
))),"")</f>
        <v>1073.4869999999999</v>
      </c>
      <c r="AS44" s="13" t="str">
        <f>_xlfn.IFNA(IF(AS$3="Productivity",
INDEX('Productivity Dump'!$E$4:$AJ$500,
MATCH($A44,'Productivity Dump'!$A$4:$A$500,0),
MATCH(AS$2,'Productivity Dump'!$E$3:$AJ$3,0)
),
IF(AS$3="Attendance",
INDEX('Attendance Dump'!$E$2:$AI$400,
MATCH($A44,'Attendance Dump'!$B$2:$B$400,0),
MATCH(AS$2,'Attendance Dump'!$E$1:$AI$1,0)
),
INDEX('Active Hour''s Dump'!$D$3:$AH$337,
MATCH($C44,'Active Hour''s Dump'!$A$3:$A$337,0),
MATCH(AS$2,'Active Hour''s Dump'!$D$2:$AH$2,0)
))),"")</f>
        <v>P</v>
      </c>
      <c r="AT44" s="54">
        <f>_xlfn.IFNA(IF(AT$3="Productivity",
INDEX('Productivity Dump'!$E$4:$AJ$500,
MATCH($A44,'Productivity Dump'!$A$4:$A$500,0),
MATCH(AT$2,'Productivity Dump'!$E$3:$AJ$3,0)
),
IF(AT$3="Attendance",
INDEX('Attendance Dump'!$E$2:$AI$400,
MATCH($A44,'Attendance Dump'!$B$2:$B$400,0),
MATCH(AT$2,'Attendance Dump'!$E$1:$AI$1,0)
),
INDEX('Active Hour''s Dump'!$D$3:$AH$337,
MATCH($C44,'Active Hour''s Dump'!$A$3:$A$337,0),
MATCH(AT$2,'Active Hour''s Dump'!$D$2:$AH$2,0)
))),"")</f>
        <v>7.5833333333333304</v>
      </c>
      <c r="AU44" s="13">
        <f>_xlfn.IFNA(IF(AU$3="Productivity",
INDEX('Productivity Dump'!$E$4:$AJ$500,
MATCH($A44,'Productivity Dump'!$A$4:$A$500,0),
MATCH(AU$2,'Productivity Dump'!$E$3:$AJ$3,0)
),
IF(AU$3="Attendance",
INDEX('Attendance Dump'!$E$2:$AI$400,
MATCH($A44,'Attendance Dump'!$B$2:$B$400,0),
MATCH(AU$2,'Attendance Dump'!$E$1:$AI$1,0)
),
INDEX('Active Hour''s Dump'!$D$3:$AH$337,
MATCH($C44,'Active Hour''s Dump'!$A$3:$A$337,0),
MATCH(AU$2,'Active Hour''s Dump'!$D$2:$AH$2,0)
))),"")</f>
        <v>1161.393</v>
      </c>
      <c r="AV44" s="13" t="str">
        <f>_xlfn.IFNA(IF(AV$3="Productivity",
INDEX('Productivity Dump'!$E$4:$AJ$500,
MATCH($A44,'Productivity Dump'!$A$4:$A$500,0),
MATCH(AV$2,'Productivity Dump'!$E$3:$AJ$3,0)
),
IF(AV$3="Attendance",
INDEX('Attendance Dump'!$E$2:$AI$400,
MATCH($A44,'Attendance Dump'!$B$2:$B$400,0),
MATCH(AV$2,'Attendance Dump'!$E$1:$AI$1,0)
),
INDEX('Active Hour''s Dump'!$D$3:$AH$337,
MATCH($C44,'Active Hour''s Dump'!$A$3:$A$337,0),
MATCH(AV$2,'Active Hour''s Dump'!$D$2:$AH$2,0)
))),"")</f>
        <v>P</v>
      </c>
      <c r="AW44" s="54">
        <f>_xlfn.IFNA(IF(AW$3="Productivity",
INDEX('Productivity Dump'!$E$4:$AJ$500,
MATCH($A44,'Productivity Dump'!$A$4:$A$500,0),
MATCH(AW$2,'Productivity Dump'!$E$3:$AJ$3,0)
),
IF(AW$3="Attendance",
INDEX('Attendance Dump'!$E$2:$AI$400,
MATCH($A44,'Attendance Dump'!$B$2:$B$400,0),
MATCH(AW$2,'Attendance Dump'!$E$1:$AI$1,0)
),
INDEX('Active Hour''s Dump'!$D$3:$AH$337,
MATCH($C44,'Active Hour''s Dump'!$A$3:$A$337,0),
MATCH(AW$2,'Active Hour''s Dump'!$D$2:$AH$2,0)
))),"")</f>
        <v>8.0833333333333304</v>
      </c>
      <c r="AX44" s="13">
        <f>_xlfn.IFNA(IF(AX$3="Productivity",
INDEX('Productivity Dump'!$E$4:$AJ$500,
MATCH($A44,'Productivity Dump'!$A$4:$A$500,0),
MATCH(AX$2,'Productivity Dump'!$E$3:$AJ$3,0)
),
IF(AX$3="Attendance",
INDEX('Attendance Dump'!$E$2:$AI$400,
MATCH($A44,'Attendance Dump'!$B$2:$B$400,0),
MATCH(AX$2,'Attendance Dump'!$E$1:$AI$1,0)
),
INDEX('Active Hour''s Dump'!$D$3:$AH$337,
MATCH($C44,'Active Hour''s Dump'!$A$3:$A$337,0),
MATCH(AX$2,'Active Hour''s Dump'!$D$2:$AH$2,0)
))),"")</f>
        <v>1193.1320000000003</v>
      </c>
      <c r="AY44" s="13" t="str">
        <f>_xlfn.IFNA(IF(AY$3="Productivity",
INDEX('Productivity Dump'!$E$4:$AJ$500,
MATCH($A44,'Productivity Dump'!$A$4:$A$500,0),
MATCH(AY$2,'Productivity Dump'!$E$3:$AJ$3,0)
),
IF(AY$3="Attendance",
INDEX('Attendance Dump'!$E$2:$AI$400,
MATCH($A44,'Attendance Dump'!$B$2:$B$400,0),
MATCH(AY$2,'Attendance Dump'!$E$1:$AI$1,0)
),
INDEX('Active Hour''s Dump'!$D$3:$AH$337,
MATCH($C44,'Active Hour''s Dump'!$A$3:$A$337,0),
MATCH(AY$2,'Active Hour''s Dump'!$D$2:$AH$2,0)
))),"")</f>
        <v>P</v>
      </c>
      <c r="AZ44" s="54">
        <f>_xlfn.IFNA(IF(AZ$3="Productivity",
INDEX('Productivity Dump'!$E$4:$AJ$500,
MATCH($A44,'Productivity Dump'!$A$4:$A$500,0),
MATCH(AZ$2,'Productivity Dump'!$E$3:$AJ$3,0)
),
IF(AZ$3="Attendance",
INDEX('Attendance Dump'!$E$2:$AI$400,
MATCH($A44,'Attendance Dump'!$B$2:$B$400,0),
MATCH(AZ$2,'Attendance Dump'!$E$1:$AI$1,0)
),
INDEX('Active Hour''s Dump'!$D$3:$AH$337,
MATCH($C44,'Active Hour''s Dump'!$A$3:$A$337,0),
MATCH(AZ$2,'Active Hour''s Dump'!$D$2:$AH$2,0)
))),"")</f>
        <v>8.25</v>
      </c>
      <c r="BA44" s="13">
        <f>_xlfn.IFNA(IF(BA$3="Productivity",
INDEX('Productivity Dump'!$E$4:$AJ$500,
MATCH($A44,'Productivity Dump'!$A$4:$A$500,0),
MATCH(BA$2,'Productivity Dump'!$E$3:$AJ$3,0)
),
IF(BA$3="Attendance",
INDEX('Attendance Dump'!$E$2:$AI$400,
MATCH($A44,'Attendance Dump'!$B$2:$B$400,0),
MATCH(BA$2,'Attendance Dump'!$E$1:$AI$1,0)
),
INDEX('Active Hour''s Dump'!$D$3:$AH$337,
MATCH($C44,'Active Hour''s Dump'!$A$3:$A$337,0),
MATCH(BA$2,'Active Hour''s Dump'!$D$2:$AH$2,0)
))),"")</f>
        <v>1113.1379999999999</v>
      </c>
      <c r="BB44" s="13" t="str">
        <f>_xlfn.IFNA(IF(BB$3="Productivity",
INDEX('Productivity Dump'!$E$4:$AJ$500,
MATCH($A44,'Productivity Dump'!$A$4:$A$500,0),
MATCH(BB$2,'Productivity Dump'!$E$3:$AJ$3,0)
),
IF(BB$3="Attendance",
INDEX('Attendance Dump'!$E$2:$AI$400,
MATCH($A44,'Attendance Dump'!$B$2:$B$400,0),
MATCH(BB$2,'Attendance Dump'!$E$1:$AI$1,0)
),
INDEX('Active Hour''s Dump'!$D$3:$AH$337,
MATCH($C44,'Active Hour''s Dump'!$A$3:$A$337,0),
MATCH(BB$2,'Active Hour''s Dump'!$D$2:$AH$2,0)
))),"")</f>
        <v>P</v>
      </c>
      <c r="BC44" s="54">
        <f>_xlfn.IFNA(IF(BC$3="Productivity",
INDEX('Productivity Dump'!$E$4:$AJ$500,
MATCH($A44,'Productivity Dump'!$A$4:$A$500,0),
MATCH(BC$2,'Productivity Dump'!$E$3:$AJ$3,0)
),
IF(BC$3="Attendance",
INDEX('Attendance Dump'!$E$2:$AI$400,
MATCH($A44,'Attendance Dump'!$B$2:$B$400,0),
MATCH(BC$2,'Attendance Dump'!$E$1:$AI$1,0)
),
INDEX('Active Hour''s Dump'!$D$3:$AH$337,
MATCH($C44,'Active Hour''s Dump'!$A$3:$A$337,0),
MATCH(BC$2,'Active Hour''s Dump'!$D$2:$AH$2,0)
))),"")</f>
        <v>7.4166666666666696</v>
      </c>
      <c r="BD44" s="13">
        <f>_xlfn.IFNA(IF(BD$3="Productivity",
INDEX('Productivity Dump'!$E$4:$AJ$500,
MATCH($A44,'Productivity Dump'!$A$4:$A$500,0),
MATCH(BD$2,'Productivity Dump'!$E$3:$AJ$3,0)
),
IF(BD$3="Attendance",
INDEX('Attendance Dump'!$E$2:$AI$400,
MATCH($A44,'Attendance Dump'!$B$2:$B$400,0),
MATCH(BD$2,'Attendance Dump'!$E$1:$AI$1,0)
),
INDEX('Active Hour''s Dump'!$D$3:$AH$337,
MATCH($C44,'Active Hour''s Dump'!$A$3:$A$337,0),
MATCH(BD$2,'Active Hour''s Dump'!$D$2:$AH$2,0)
))),"")</f>
        <v>744.28599999999994</v>
      </c>
      <c r="BE44" s="13" t="str">
        <f>_xlfn.IFNA(IF(BE$3="Productivity",
INDEX('Productivity Dump'!$E$4:$AJ$500,
MATCH($A44,'Productivity Dump'!$A$4:$A$500,0),
MATCH(BE$2,'Productivity Dump'!$E$3:$AJ$3,0)
),
IF(BE$3="Attendance",
INDEX('Attendance Dump'!$E$2:$AI$400,
MATCH($A44,'Attendance Dump'!$B$2:$B$400,0),
MATCH(BE$2,'Attendance Dump'!$E$1:$AI$1,0)
),
INDEX('Active Hour''s Dump'!$D$3:$AH$337,
MATCH($C44,'Active Hour''s Dump'!$A$3:$A$337,0),
MATCH(BE$2,'Active Hour''s Dump'!$D$2:$AH$2,0)
))),"")</f>
        <v>P</v>
      </c>
      <c r="BF44" s="54">
        <f>_xlfn.IFNA(IF(BF$3="Productivity",
INDEX('Productivity Dump'!$E$4:$AJ$500,
MATCH($A44,'Productivity Dump'!$A$4:$A$500,0),
MATCH(BF$2,'Productivity Dump'!$E$3:$AJ$3,0)
),
IF(BF$3="Attendance",
INDEX('Attendance Dump'!$E$2:$AI$400,
MATCH($A44,'Attendance Dump'!$B$2:$B$400,0),
MATCH(BF$2,'Attendance Dump'!$E$1:$AI$1,0)
),
INDEX('Active Hour''s Dump'!$D$3:$AH$337,
MATCH($C44,'Active Hour''s Dump'!$A$3:$A$337,0),
MATCH(BF$2,'Active Hour''s Dump'!$D$2:$AH$2,0)
))),"")</f>
        <v>5.6666666666666696</v>
      </c>
      <c r="BG44" s="13">
        <f>_xlfn.IFNA(IF(BG$3="Productivity",
INDEX('Productivity Dump'!$E$4:$AJ$500,
MATCH($A44,'Productivity Dump'!$A$4:$A$500,0),
MATCH(BG$2,'Productivity Dump'!$E$3:$AJ$3,0)
),
IF(BG$3="Attendance",
INDEX('Attendance Dump'!$E$2:$AI$400,
MATCH($A44,'Attendance Dump'!$B$2:$B$400,0),
MATCH(BG$2,'Attendance Dump'!$E$1:$AI$1,0)
),
INDEX('Active Hour''s Dump'!$D$3:$AH$337,
MATCH($C44,'Active Hour''s Dump'!$A$3:$A$337,0),
MATCH(BG$2,'Active Hour''s Dump'!$D$2:$AH$2,0)
))),"")</f>
        <v>0</v>
      </c>
      <c r="BH44" s="13" t="str">
        <f>_xlfn.IFNA(IF(BH$3="Productivity",
INDEX('Productivity Dump'!$E$4:$AJ$500,
MATCH($A44,'Productivity Dump'!$A$4:$A$500,0),
MATCH(BH$2,'Productivity Dump'!$E$3:$AJ$3,0)
),
IF(BH$3="Attendance",
INDEX('Attendance Dump'!$E$2:$AI$400,
MATCH($A44,'Attendance Dump'!$B$2:$B$400,0),
MATCH(BH$2,'Attendance Dump'!$E$1:$AI$1,0)
),
INDEX('Active Hour''s Dump'!$D$3:$AH$337,
MATCH($C44,'Active Hour''s Dump'!$A$3:$A$337,0),
MATCH(BH$2,'Active Hour''s Dump'!$D$2:$AH$2,0)
))),"")</f>
        <v>WO</v>
      </c>
      <c r="BI44" s="54">
        <f>_xlfn.IFNA(IF(BI$3="Productivity",
INDEX('Productivity Dump'!$E$4:$AJ$500,
MATCH($A44,'Productivity Dump'!$A$4:$A$500,0),
MATCH(BI$2,'Productivity Dump'!$E$3:$AJ$3,0)
),
IF(BI$3="Attendance",
INDEX('Attendance Dump'!$E$2:$AI$400,
MATCH($A44,'Attendance Dump'!$B$2:$B$400,0),
MATCH(BI$2,'Attendance Dump'!$E$1:$AI$1,0)
),
INDEX('Active Hour''s Dump'!$D$3:$AH$337,
MATCH($C44,'Active Hour''s Dump'!$A$3:$A$337,0),
MATCH(BI$2,'Active Hour''s Dump'!$D$2:$AH$2,0)
))),"")</f>
        <v>0</v>
      </c>
      <c r="BJ44" s="13">
        <f>_xlfn.IFNA(IF(BJ$3="Productivity",
INDEX('Productivity Dump'!$E$4:$AJ$500,
MATCH($A44,'Productivity Dump'!$A$4:$A$500,0),
MATCH(BJ$2,'Productivity Dump'!$E$3:$AJ$3,0)
),
IF(BJ$3="Attendance",
INDEX('Attendance Dump'!$E$2:$AI$400,
MATCH($A44,'Attendance Dump'!$B$2:$B$400,0),
MATCH(BJ$2,'Attendance Dump'!$E$1:$AI$1,0)
),
INDEX('Active Hour''s Dump'!$D$3:$AH$337,
MATCH($C44,'Active Hour''s Dump'!$A$3:$A$337,0),
MATCH(BJ$2,'Active Hour''s Dump'!$D$2:$AH$2,0)
))),"")</f>
        <v>561.53300000000002</v>
      </c>
      <c r="BK44" s="13" t="str">
        <f>_xlfn.IFNA(IF(BK$3="Productivity",
INDEX('Productivity Dump'!$E$4:$AJ$500,
MATCH($A44,'Productivity Dump'!$A$4:$A$500,0),
MATCH(BK$2,'Productivity Dump'!$E$3:$AJ$3,0)
),
IF(BK$3="Attendance",
INDEX('Attendance Dump'!$E$2:$AI$400,
MATCH($A44,'Attendance Dump'!$B$2:$B$400,0),
MATCH(BK$2,'Attendance Dump'!$E$1:$AI$1,0)
),
INDEX('Active Hour''s Dump'!$D$3:$AH$337,
MATCH($C44,'Active Hour''s Dump'!$A$3:$A$337,0),
MATCH(BK$2,'Active Hour''s Dump'!$D$2:$AH$2,0)
))),"")</f>
        <v>P</v>
      </c>
      <c r="BL44" s="54">
        <f>_xlfn.IFNA(IF(BL$3="Productivity",
INDEX('Productivity Dump'!$E$4:$AJ$500,
MATCH($A44,'Productivity Dump'!$A$4:$A$500,0),
MATCH(BL$2,'Productivity Dump'!$E$3:$AJ$3,0)
),
IF(BL$3="Attendance",
INDEX('Attendance Dump'!$E$2:$AI$400,
MATCH($A44,'Attendance Dump'!$B$2:$B$400,0),
MATCH(BL$2,'Attendance Dump'!$E$1:$AI$1,0)
),
INDEX('Active Hour''s Dump'!$D$3:$AH$337,
MATCH($C44,'Active Hour''s Dump'!$A$3:$A$337,0),
MATCH(BL$2,'Active Hour''s Dump'!$D$2:$AH$2,0)
))),"")</f>
        <v>3.8333333333333299</v>
      </c>
      <c r="BM44" s="13">
        <f>_xlfn.IFNA(IF(BM$3="Productivity",
INDEX('Productivity Dump'!$E$4:$AJ$500,
MATCH($A44,'Productivity Dump'!$A$4:$A$500,0),
MATCH(BM$2,'Productivity Dump'!$E$3:$AJ$3,0)
),
IF(BM$3="Attendance",
INDEX('Attendance Dump'!$E$2:$AI$400,
MATCH($A44,'Attendance Dump'!$B$2:$B$400,0),
MATCH(BM$2,'Attendance Dump'!$E$1:$AI$1,0)
),
INDEX('Active Hour''s Dump'!$D$3:$AH$337,
MATCH($C44,'Active Hour''s Dump'!$A$3:$A$337,0),
MATCH(BM$2,'Active Hour''s Dump'!$D$2:$AH$2,0)
))),"")</f>
        <v>818.85799999999995</v>
      </c>
      <c r="BN44" s="13" t="str">
        <f>_xlfn.IFNA(IF(BN$3="Productivity",
INDEX('Productivity Dump'!$E$4:$AJ$500,
MATCH($A44,'Productivity Dump'!$A$4:$A$500,0),
MATCH(BN$2,'Productivity Dump'!$E$3:$AJ$3,0)
),
IF(BN$3="Attendance",
INDEX('Attendance Dump'!$E$2:$AI$400,
MATCH($A44,'Attendance Dump'!$B$2:$B$400,0),
MATCH(BN$2,'Attendance Dump'!$E$1:$AI$1,0)
),
INDEX('Active Hour''s Dump'!$D$3:$AH$337,
MATCH($C44,'Active Hour''s Dump'!$A$3:$A$337,0),
MATCH(BN$2,'Active Hour''s Dump'!$D$2:$AH$2,0)
))),"")</f>
        <v>P</v>
      </c>
      <c r="BO44" s="54">
        <f>_xlfn.IFNA(IF(BO$3="Productivity",
INDEX('Productivity Dump'!$E$4:$AJ$500,
MATCH($A44,'Productivity Dump'!$A$4:$A$500,0),
MATCH(BO$2,'Productivity Dump'!$E$3:$AJ$3,0)
),
IF(BO$3="Attendance",
INDEX('Attendance Dump'!$E$2:$AI$400,
MATCH($A44,'Attendance Dump'!$B$2:$B$400,0),
MATCH(BO$2,'Attendance Dump'!$E$1:$AI$1,0)
),
INDEX('Active Hour''s Dump'!$D$3:$AH$337,
MATCH($C44,'Active Hour''s Dump'!$A$3:$A$337,0),
MATCH(BO$2,'Active Hour''s Dump'!$D$2:$AH$2,0)
))),"")</f>
        <v>5.9166666666666696</v>
      </c>
      <c r="BP44" s="13">
        <f>_xlfn.IFNA(IF(BP$3="Productivity",
INDEX('Productivity Dump'!$E$4:$AJ$500,
MATCH($A44,'Productivity Dump'!$A$4:$A$500,0),
MATCH(BP$2,'Productivity Dump'!$E$3:$AJ$3,0)
),
IF(BP$3="Attendance",
INDEX('Attendance Dump'!$E$2:$AI$400,
MATCH($A44,'Attendance Dump'!$B$2:$B$400,0),
MATCH(BP$2,'Attendance Dump'!$E$1:$AI$1,0)
),
INDEX('Active Hour''s Dump'!$D$3:$AH$337,
MATCH($C44,'Active Hour''s Dump'!$A$3:$A$337,0),
MATCH(BP$2,'Active Hour''s Dump'!$D$2:$AH$2,0)
))),"")</f>
        <v>1139.2749999999996</v>
      </c>
      <c r="BQ44" s="13" t="str">
        <f>_xlfn.IFNA(IF(BQ$3="Productivity",
INDEX('Productivity Dump'!$E$4:$AJ$500,
MATCH($A44,'Productivity Dump'!$A$4:$A$500,0),
MATCH(BQ$2,'Productivity Dump'!$E$3:$AJ$3,0)
),
IF(BQ$3="Attendance",
INDEX('Attendance Dump'!$E$2:$AI$400,
MATCH($A44,'Attendance Dump'!$B$2:$B$400,0),
MATCH(BQ$2,'Attendance Dump'!$E$1:$AI$1,0)
),
INDEX('Active Hour''s Dump'!$D$3:$AH$337,
MATCH($C44,'Active Hour''s Dump'!$A$3:$A$337,0),
MATCH(BQ$2,'Active Hour''s Dump'!$D$2:$AH$2,0)
))),"")</f>
        <v>P</v>
      </c>
      <c r="BR44" s="54">
        <f>_xlfn.IFNA(IF(BR$3="Productivity",
INDEX('Productivity Dump'!$E$4:$AJ$500,
MATCH($A44,'Productivity Dump'!$A$4:$A$500,0),
MATCH(BR$2,'Productivity Dump'!$E$3:$AJ$3,0)
),
IF(BR$3="Attendance",
INDEX('Attendance Dump'!$E$2:$AI$400,
MATCH($A44,'Attendance Dump'!$B$2:$B$400,0),
MATCH(BR$2,'Attendance Dump'!$E$1:$AI$1,0)
),
INDEX('Active Hour''s Dump'!$D$3:$AH$337,
MATCH($C44,'Active Hour''s Dump'!$A$3:$A$337,0),
MATCH(BR$2,'Active Hour''s Dump'!$D$2:$AH$2,0)
))),"")</f>
        <v>8.4166666666666696</v>
      </c>
      <c r="BS44" s="13">
        <f>_xlfn.IFNA(IF(BS$3="Productivity",
INDEX('Productivity Dump'!$E$4:$AJ$500,
MATCH($A44,'Productivity Dump'!$A$4:$A$500,0),
MATCH(BS$2,'Productivity Dump'!$E$3:$AJ$3,0)
),
IF(BS$3="Attendance",
INDEX('Attendance Dump'!$E$2:$AI$400,
MATCH($A44,'Attendance Dump'!$B$2:$B$400,0),
MATCH(BS$2,'Attendance Dump'!$E$1:$AI$1,0)
),
INDEX('Active Hour''s Dump'!$D$3:$AH$337,
MATCH($C44,'Active Hour''s Dump'!$A$3:$A$337,0),
MATCH(BS$2,'Active Hour''s Dump'!$D$2:$AH$2,0)
))),"")</f>
        <v>1093.318</v>
      </c>
      <c r="BT44" s="13" t="str">
        <f>_xlfn.IFNA(IF(BT$3="Productivity",
INDEX('Productivity Dump'!$E$4:$AJ$500,
MATCH($A44,'Productivity Dump'!$A$4:$A$500,0),
MATCH(BT$2,'Productivity Dump'!$E$3:$AJ$3,0)
),
IF(BT$3="Attendance",
INDEX('Attendance Dump'!$E$2:$AI$400,
MATCH($A44,'Attendance Dump'!$B$2:$B$400,0),
MATCH(BT$2,'Attendance Dump'!$E$1:$AI$1,0)
),
INDEX('Active Hour''s Dump'!$D$3:$AH$337,
MATCH($C44,'Active Hour''s Dump'!$A$3:$A$337,0),
MATCH(BT$2,'Active Hour''s Dump'!$D$2:$AH$2,0)
))),"")</f>
        <v>H(P)</v>
      </c>
      <c r="BU44" s="54">
        <f>_xlfn.IFNA(IF(BU$3="Productivity",
INDEX('Productivity Dump'!$E$4:$AJ$500,
MATCH($A44,'Productivity Dump'!$A$4:$A$500,0),
MATCH(BU$2,'Productivity Dump'!$E$3:$AJ$3,0)
),
IF(BU$3="Attendance",
INDEX('Attendance Dump'!$E$2:$AI$400,
MATCH($A44,'Attendance Dump'!$B$2:$B$400,0),
MATCH(BU$2,'Attendance Dump'!$E$1:$AI$1,0)
),
INDEX('Active Hour''s Dump'!$D$3:$AH$337,
MATCH($C44,'Active Hour''s Dump'!$A$3:$A$337,0),
MATCH(BU$2,'Active Hour''s Dump'!$D$2:$AH$2,0)
))),"")</f>
        <v>8.1666666666666696</v>
      </c>
      <c r="BV44" s="13">
        <f>_xlfn.IFNA(IF(BV$3="Productivity",
INDEX('Productivity Dump'!$E$4:$AJ$500,
MATCH($A44,'Productivity Dump'!$A$4:$A$500,0),
MATCH(BV$2,'Productivity Dump'!$E$3:$AJ$3,0)
),
IF(BV$3="Attendance",
INDEX('Attendance Dump'!$E$2:$AI$400,
MATCH($A44,'Attendance Dump'!$B$2:$B$400,0),
MATCH(BV$2,'Attendance Dump'!$E$1:$AI$1,0)
),
INDEX('Active Hour''s Dump'!$D$3:$AH$337,
MATCH($C44,'Active Hour''s Dump'!$A$3:$A$337,0),
MATCH(BV$2,'Active Hour''s Dump'!$D$2:$AH$2,0)
))),"")</f>
        <v>0</v>
      </c>
      <c r="BW44" s="13" t="str">
        <f>_xlfn.IFNA(IF(BW$3="Productivity",
INDEX('Productivity Dump'!$E$4:$AJ$500,
MATCH($A44,'Productivity Dump'!$A$4:$A$500,0),
MATCH(BW$2,'Productivity Dump'!$E$3:$AJ$3,0)
),
IF(BW$3="Attendance",
INDEX('Attendance Dump'!$E$2:$AI$400,
MATCH($A44,'Attendance Dump'!$B$2:$B$400,0),
MATCH(BW$2,'Attendance Dump'!$E$1:$AI$1,0)
),
INDEX('Active Hour''s Dump'!$D$3:$AH$337,
MATCH($C44,'Active Hour''s Dump'!$A$3:$A$337,0),
MATCH(BW$2,'Active Hour''s Dump'!$D$2:$AH$2,0)
))),"")</f>
        <v>PL</v>
      </c>
      <c r="BX44" s="54">
        <f>_xlfn.IFNA(IF(BX$3="Productivity",
INDEX('Productivity Dump'!$E$4:$AJ$500,
MATCH($A44,'Productivity Dump'!$A$4:$A$500,0),
MATCH(BX$2,'Productivity Dump'!$E$3:$AJ$3,0)
),
IF(BX$3="Attendance",
INDEX('Attendance Dump'!$E$2:$AI$400,
MATCH($A44,'Attendance Dump'!$B$2:$B$400,0),
MATCH(BX$2,'Attendance Dump'!$E$1:$AI$1,0)
),
INDEX('Active Hour''s Dump'!$D$3:$AH$337,
MATCH($C44,'Active Hour''s Dump'!$A$3:$A$337,0),
MATCH(BX$2,'Active Hour''s Dump'!$D$2:$AH$2,0)
))),"")</f>
        <v>0</v>
      </c>
      <c r="BY44" s="13">
        <f>_xlfn.IFNA(IF(BY$3="Productivity",
INDEX('Productivity Dump'!$E$4:$AJ$500,
MATCH($A44,'Productivity Dump'!$A$4:$A$500,0),
MATCH(BY$2,'Productivity Dump'!$E$3:$AJ$3,0)
),
IF(BY$3="Attendance",
INDEX('Attendance Dump'!$E$2:$AI$400,
MATCH($A44,'Attendance Dump'!$B$2:$B$400,0),
MATCH(BY$2,'Attendance Dump'!$E$1:$AI$1,0)
),
INDEX('Active Hour''s Dump'!$D$3:$AH$337,
MATCH($C44,'Active Hour''s Dump'!$A$3:$A$337,0),
MATCH(BY$2,'Active Hour''s Dump'!$D$2:$AH$2,0)
))),"")</f>
        <v>0</v>
      </c>
      <c r="BZ44" s="13" t="str">
        <f>_xlfn.IFNA(IF(BZ$3="Productivity",
INDEX('Productivity Dump'!$E$4:$AJ$500,
MATCH($A44,'Productivity Dump'!$A$4:$A$500,0),
MATCH(BZ$2,'Productivity Dump'!$E$3:$AJ$3,0)
),
IF(BZ$3="Attendance",
INDEX('Attendance Dump'!$E$2:$AI$400,
MATCH($A44,'Attendance Dump'!$B$2:$B$400,0),
MATCH(BZ$2,'Attendance Dump'!$E$1:$AI$1,0)
),
INDEX('Active Hour''s Dump'!$D$3:$AH$337,
MATCH($C44,'Active Hour''s Dump'!$A$3:$A$337,0),
MATCH(BZ$2,'Active Hour''s Dump'!$D$2:$AH$2,0)
))),"")</f>
        <v>PL</v>
      </c>
      <c r="CA44" s="54">
        <f>_xlfn.IFNA(IF(CA$3="Productivity",
INDEX('Productivity Dump'!$E$4:$AJ$500,
MATCH($A44,'Productivity Dump'!$A$4:$A$500,0),
MATCH(CA$2,'Productivity Dump'!$E$3:$AJ$3,0)
),
IF(CA$3="Attendance",
INDEX('Attendance Dump'!$E$2:$AI$400,
MATCH($A44,'Attendance Dump'!$B$2:$B$400,0),
MATCH(CA$2,'Attendance Dump'!$E$1:$AI$1,0)
),
INDEX('Active Hour''s Dump'!$D$3:$AH$337,
MATCH($C44,'Active Hour''s Dump'!$A$3:$A$337,0),
MATCH(CA$2,'Active Hour''s Dump'!$D$2:$AH$2,0)
))),"")</f>
        <v>0</v>
      </c>
      <c r="CB44" s="13">
        <f>_xlfn.IFNA(IF(CB$3="Productivity",
INDEX('Productivity Dump'!$E$4:$AJ$500,
MATCH($A44,'Productivity Dump'!$A$4:$A$500,0),
MATCH(CB$2,'Productivity Dump'!$E$3:$AJ$3,0)
),
IF(CB$3="Attendance",
INDEX('Attendance Dump'!$E$2:$AI$400,
MATCH($A44,'Attendance Dump'!$B$2:$B$400,0),
MATCH(CB$2,'Attendance Dump'!$E$1:$AI$1,0)
),
INDEX('Active Hour''s Dump'!$D$3:$AH$337,
MATCH($C44,'Active Hour''s Dump'!$A$3:$A$337,0),
MATCH(CB$2,'Active Hour''s Dump'!$D$2:$AH$2,0)
))),"")</f>
        <v>0</v>
      </c>
      <c r="CC44" s="13" t="str">
        <f>_xlfn.IFNA(IF(CC$3="Productivity",
INDEX('Productivity Dump'!$E$4:$AJ$500,
MATCH($A44,'Productivity Dump'!$A$4:$A$500,0),
MATCH(CC$2,'Productivity Dump'!$E$3:$AJ$3,0)
),
IF(CC$3="Attendance",
INDEX('Attendance Dump'!$E$2:$AI$400,
MATCH($A44,'Attendance Dump'!$B$2:$B$400,0),
MATCH(CC$2,'Attendance Dump'!$E$1:$AI$1,0)
),
INDEX('Active Hour''s Dump'!$D$3:$AH$337,
MATCH($C44,'Active Hour''s Dump'!$A$3:$A$337,0),
MATCH(CC$2,'Active Hour''s Dump'!$D$2:$AH$2,0)
))),"")</f>
        <v>WO</v>
      </c>
      <c r="CD44" s="54">
        <f>_xlfn.IFNA(IF(CD$3="Productivity",
INDEX('Productivity Dump'!$E$4:$AJ$500,
MATCH($A44,'Productivity Dump'!$A$4:$A$500,0),
MATCH(CD$2,'Productivity Dump'!$E$3:$AJ$3,0)
),
IF(CD$3="Attendance",
INDEX('Attendance Dump'!$E$2:$AI$400,
MATCH($A44,'Attendance Dump'!$B$2:$B$400,0),
MATCH(CD$2,'Attendance Dump'!$E$1:$AI$1,0)
),
INDEX('Active Hour''s Dump'!$D$3:$AH$337,
MATCH($C44,'Active Hour''s Dump'!$A$3:$A$337,0),
MATCH(CD$2,'Active Hour''s Dump'!$D$2:$AH$2,0)
))),"")</f>
        <v>0</v>
      </c>
      <c r="CE44" s="13">
        <f>_xlfn.IFNA(IF(CE$3="Productivity",
INDEX('Productivity Dump'!$E$4:$AJ$500,
MATCH($A44,'Productivity Dump'!$A$4:$A$500,0),
MATCH(CE$2,'Productivity Dump'!$E$3:$AJ$3,0)
),
IF(CE$3="Attendance",
INDEX('Attendance Dump'!$E$2:$AI$400,
MATCH($A44,'Attendance Dump'!$B$2:$B$400,0),
MATCH(CE$2,'Attendance Dump'!$E$1:$AI$1,0)
),
INDEX('Active Hour''s Dump'!$D$3:$AH$337,
MATCH($C44,'Active Hour''s Dump'!$A$3:$A$337,0),
MATCH(CE$2,'Active Hour''s Dump'!$D$2:$AH$2,0)
))),"")</f>
        <v>598.73699999999997</v>
      </c>
      <c r="CF44" s="13" t="str">
        <f>_xlfn.IFNA(IF(CF$3="Productivity",
INDEX('Productivity Dump'!$E$4:$AJ$500,
MATCH($A44,'Productivity Dump'!$A$4:$A$500,0),
MATCH(CF$2,'Productivity Dump'!$E$3:$AJ$3,0)
),
IF(CF$3="Attendance",
INDEX('Attendance Dump'!$E$2:$AI$400,
MATCH($A44,'Attendance Dump'!$B$2:$B$400,0),
MATCH(CF$2,'Attendance Dump'!$E$1:$AI$1,0)
),
INDEX('Active Hour''s Dump'!$D$3:$AH$337,
MATCH($C44,'Active Hour''s Dump'!$A$3:$A$337,0),
MATCH(CF$2,'Active Hour''s Dump'!$D$2:$AH$2,0)
))),"")</f>
        <v>P</v>
      </c>
      <c r="CG44" s="54">
        <f>_xlfn.IFNA(IF(CG$3="Productivity",
INDEX('Productivity Dump'!$E$4:$AJ$500,
MATCH($A44,'Productivity Dump'!$A$4:$A$500,0),
MATCH(CG$2,'Productivity Dump'!$E$3:$AJ$3,0)
),
IF(CG$3="Attendance",
INDEX('Attendance Dump'!$E$2:$AI$400,
MATCH($A44,'Attendance Dump'!$B$2:$B$400,0),
MATCH(CG$2,'Attendance Dump'!$E$1:$AI$1,0)
),
INDEX('Active Hour''s Dump'!$D$3:$AH$337,
MATCH($C44,'Active Hour''s Dump'!$A$3:$A$337,0),
MATCH(CG$2,'Active Hour''s Dump'!$D$2:$AH$2,0)
))),"")</f>
        <v>3.75</v>
      </c>
      <c r="CH44" s="13">
        <f>_xlfn.IFNA(IF(CH$3="Productivity",
INDEX('Productivity Dump'!$E$4:$AJ$500,
MATCH($A44,'Productivity Dump'!$A$4:$A$500,0),
MATCH(CH$2,'Productivity Dump'!$E$3:$AJ$3,0)
),
IF(CH$3="Attendance",
INDEX('Attendance Dump'!$E$2:$AI$400,
MATCH($A44,'Attendance Dump'!$B$2:$B$400,0),
MATCH(CH$2,'Attendance Dump'!$E$1:$AI$1,0)
),
INDEX('Active Hour''s Dump'!$D$3:$AH$337,
MATCH($C44,'Active Hour''s Dump'!$A$3:$A$337,0),
MATCH(CH$2,'Active Hour''s Dump'!$D$2:$AH$2,0)
))),"")</f>
        <v>1031.0740000000005</v>
      </c>
      <c r="CI44" s="13" t="str">
        <f>_xlfn.IFNA(IF(CI$3="Productivity",
INDEX('Productivity Dump'!$E$4:$AJ$500,
MATCH($A44,'Productivity Dump'!$A$4:$A$500,0),
MATCH(CI$2,'Productivity Dump'!$E$3:$AJ$3,0)
),
IF(CI$3="Attendance",
INDEX('Attendance Dump'!$E$2:$AI$400,
MATCH($A44,'Attendance Dump'!$B$2:$B$400,0),
MATCH(CI$2,'Attendance Dump'!$E$1:$AI$1,0)
),
INDEX('Active Hour''s Dump'!$D$3:$AH$337,
MATCH($C44,'Active Hour''s Dump'!$A$3:$A$337,0),
MATCH(CI$2,'Active Hour''s Dump'!$D$2:$AH$2,0)
))),"")</f>
        <v>P</v>
      </c>
      <c r="CJ44" s="54">
        <f>_xlfn.IFNA(IF(CJ$3="Productivity",
INDEX('Productivity Dump'!$E$4:$AJ$500,
MATCH($A44,'Productivity Dump'!$A$4:$A$500,0),
MATCH(CJ$2,'Productivity Dump'!$E$3:$AJ$3,0)
),
IF(CJ$3="Attendance",
INDEX('Attendance Dump'!$E$2:$AI$400,
MATCH($A44,'Attendance Dump'!$B$2:$B$400,0),
MATCH(CJ$2,'Attendance Dump'!$E$1:$AI$1,0)
),
INDEX('Active Hour''s Dump'!$D$3:$AH$337,
MATCH($C44,'Active Hour''s Dump'!$A$3:$A$337,0),
MATCH(CJ$2,'Active Hour''s Dump'!$D$2:$AH$2,0)
))),"")</f>
        <v>7.4166666666666696</v>
      </c>
      <c r="CK44" s="13">
        <f>_xlfn.IFNA(IF(CK$3="Productivity",
INDEX('Productivity Dump'!$E$4:$AJ$500,
MATCH($A44,'Productivity Dump'!$A$4:$A$500,0),
MATCH(CK$2,'Productivity Dump'!$E$3:$AJ$3,0)
),
IF(CK$3="Attendance",
INDEX('Attendance Dump'!$E$2:$AI$400,
MATCH($A44,'Attendance Dump'!$B$2:$B$400,0),
MATCH(CK$2,'Attendance Dump'!$E$1:$AI$1,0)
),
INDEX('Active Hour''s Dump'!$D$3:$AH$337,
MATCH($C44,'Active Hour''s Dump'!$A$3:$A$337,0),
MATCH(CK$2,'Active Hour''s Dump'!$D$2:$AH$2,0)
))),"")</f>
        <v>1036.3690000000001</v>
      </c>
      <c r="CL44" s="13" t="str">
        <f>_xlfn.IFNA(IF(CL$3="Productivity",
INDEX('Productivity Dump'!$E$4:$AJ$500,
MATCH($A44,'Productivity Dump'!$A$4:$A$500,0),
MATCH(CL$2,'Productivity Dump'!$E$3:$AJ$3,0)
),
IF(CL$3="Attendance",
INDEX('Attendance Dump'!$E$2:$AI$400,
MATCH($A44,'Attendance Dump'!$B$2:$B$400,0),
MATCH(CL$2,'Attendance Dump'!$E$1:$AI$1,0)
),
INDEX('Active Hour''s Dump'!$D$3:$AH$337,
MATCH($C44,'Active Hour''s Dump'!$A$3:$A$337,0),
MATCH(CL$2,'Active Hour''s Dump'!$D$2:$AH$2,0)
))),"")</f>
        <v>P</v>
      </c>
      <c r="CM44" s="54">
        <f>_xlfn.IFNA(IF(CM$3="Productivity",
INDEX('Productivity Dump'!$E$4:$AJ$500,
MATCH($A44,'Productivity Dump'!$A$4:$A$500,0),
MATCH(CM$2,'Productivity Dump'!$E$3:$AJ$3,0)
),
IF(CM$3="Attendance",
INDEX('Attendance Dump'!$E$2:$AI$400,
MATCH($A44,'Attendance Dump'!$B$2:$B$400,0),
MATCH(CM$2,'Attendance Dump'!$E$1:$AI$1,0)
),
INDEX('Active Hour''s Dump'!$D$3:$AH$337,
MATCH($C44,'Active Hour''s Dump'!$A$3:$A$337,0),
MATCH(CM$2,'Active Hour''s Dump'!$D$2:$AH$2,0)
))),"")</f>
        <v>8</v>
      </c>
      <c r="CN44" s="13">
        <f>_xlfn.IFNA(IF(CN$3="Productivity",
INDEX('Productivity Dump'!$E$4:$AJ$500,
MATCH($A44,'Productivity Dump'!$A$4:$A$500,0),
MATCH(CN$2,'Productivity Dump'!$E$3:$AJ$3,0)
),
IF(CN$3="Attendance",
INDEX('Attendance Dump'!$E$2:$AI$400,
MATCH($A44,'Attendance Dump'!$B$2:$B$400,0),
MATCH(CN$2,'Attendance Dump'!$E$1:$AI$1,0)
),
INDEX('Active Hour''s Dump'!$D$3:$AH$337,
MATCH($C44,'Active Hour''s Dump'!$A$3:$A$337,0),
MATCH(CN$2,'Active Hour''s Dump'!$D$2:$AH$2,0)
))),"")</f>
        <v>0</v>
      </c>
      <c r="CO44" s="13">
        <f>_xlfn.IFNA(IF(CO$3="Productivity",
INDEX('Productivity Dump'!$E$4:$AJ$500,
MATCH($A44,'Productivity Dump'!$A$4:$A$500,0),
MATCH(CO$2,'Productivity Dump'!$E$3:$AJ$3,0)
),
IF(CO$3="Attendance",
INDEX('Attendance Dump'!$E$2:$AI$400,
MATCH($A44,'Attendance Dump'!$B$2:$B$400,0),
MATCH(CO$2,'Attendance Dump'!$E$1:$AI$1,0)
),
INDEX('Active Hour''s Dump'!$D$3:$AH$337,
MATCH($C44,'Active Hour''s Dump'!$A$3:$A$337,0),
MATCH(CO$2,'Active Hour''s Dump'!$D$2:$AH$2,0)
))),"")</f>
        <v>0</v>
      </c>
      <c r="CP44" s="54">
        <f>_xlfn.IFNA(IF(CP$3="Productivity",
INDEX('Productivity Dump'!$E$4:$AJ$500,
MATCH($A44,'Productivity Dump'!$A$4:$A$500,0),
MATCH(CP$2,'Productivity Dump'!$E$3:$AJ$3,0)
),
IF(CP$3="Attendance",
INDEX('Attendance Dump'!$E$2:$AI$400,
MATCH($A44,'Attendance Dump'!$B$2:$B$400,0),
MATCH(CP$2,'Attendance Dump'!$E$1:$AI$1,0)
),
INDEX('Active Hour''s Dump'!$D$3:$AH$337,
MATCH($C44,'Active Hour''s Dump'!$A$3:$A$337,0),
MATCH(CP$2,'Active Hour''s Dump'!$D$2:$AH$2,0)
))),"")</f>
        <v>0</v>
      </c>
      <c r="CQ44" s="13">
        <f>_xlfn.IFNA(IF(CQ$3="Productivity",
INDEX('Productivity Dump'!$E$4:$AJ$500,
MATCH($A44,'Productivity Dump'!$A$4:$A$500,0),
MATCH(CQ$2,'Productivity Dump'!$E$3:$AJ$3,0)
),
IF(CQ$3="Attendance",
INDEX('Attendance Dump'!$E$2:$AI$400,
MATCH($A44,'Attendance Dump'!$B$2:$B$400,0),
MATCH(CQ$2,'Attendance Dump'!$E$1:$AI$1,0)
),
INDEX('Active Hour''s Dump'!$D$3:$AH$337,
MATCH($C44,'Active Hour''s Dump'!$A$3:$A$337,0),
MATCH(CQ$2,'Active Hour''s Dump'!$D$2:$AH$2,0)
))),"")</f>
        <v>0</v>
      </c>
      <c r="CR44" s="13">
        <f>_xlfn.IFNA(IF(CR$3="Productivity",
INDEX('Productivity Dump'!$E$4:$AJ$500,
MATCH($A44,'Productivity Dump'!$A$4:$A$500,0),
MATCH(CR$2,'Productivity Dump'!$E$3:$AJ$3,0)
),
IF(CR$3="Attendance",
INDEX('Attendance Dump'!$E$2:$AI$400,
MATCH($A44,'Attendance Dump'!$B$2:$B$400,0),
MATCH(CR$2,'Attendance Dump'!$E$1:$AI$1,0)
),
INDEX('Active Hour''s Dump'!$D$3:$AH$337,
MATCH($C44,'Active Hour''s Dump'!$A$3:$A$337,0),
MATCH(CR$2,'Active Hour''s Dump'!$D$2:$AH$2,0)
))),"")</f>
        <v>0</v>
      </c>
      <c r="CS44" s="54">
        <f>_xlfn.IFNA(IF(CS$3="Productivity",
INDEX('Productivity Dump'!$E$4:$AJ$500,
MATCH($A44,'Productivity Dump'!$A$4:$A$500,0),
MATCH(CS$2,'Productivity Dump'!$E$3:$AJ$3,0)
),
IF(CS$3="Attendance",
INDEX('Attendance Dump'!$E$2:$AI$400,
MATCH($A44,'Attendance Dump'!$B$2:$B$400,0),
MATCH(CS$2,'Attendance Dump'!$E$1:$AI$1,0)
),
INDEX('Active Hour''s Dump'!$D$3:$AH$337,
MATCH($C44,'Active Hour''s Dump'!$A$3:$A$337,0),
MATCH(CS$2,'Active Hour''s Dump'!$D$2:$AH$2,0)
))),"")</f>
        <v>0</v>
      </c>
      <c r="CT44" s="13">
        <f>_xlfn.IFNA(IF(CT$3="Productivity",
INDEX('Productivity Dump'!$E$4:$AJ$500,
MATCH($A44,'Productivity Dump'!$A$4:$A$500,0),
MATCH(CT$2,'Productivity Dump'!$E$3:$AJ$3,0)
),
IF(CT$3="Attendance",
INDEX('Attendance Dump'!$E$2:$AI$400,
MATCH($A44,'Attendance Dump'!$B$2:$B$400,0),
MATCH(CT$2,'Attendance Dump'!$E$1:$AI$1,0)
),
INDEX('Active Hour''s Dump'!$D$3:$AH$337,
MATCH($C44,'Active Hour''s Dump'!$A$3:$A$337,0),
MATCH(CT$2,'Active Hour''s Dump'!$D$2:$AH$2,0)
))),"")</f>
        <v>0</v>
      </c>
      <c r="CU44" s="13">
        <f>_xlfn.IFNA(IF(CU$3="Productivity",
INDEX('Productivity Dump'!$E$4:$AJ$500,
MATCH($A44,'Productivity Dump'!$A$4:$A$500,0),
MATCH(CU$2,'Productivity Dump'!$E$3:$AJ$3,0)
),
IF(CU$3="Attendance",
INDEX('Attendance Dump'!$E$2:$AI$400,
MATCH($A44,'Attendance Dump'!$B$2:$B$400,0),
MATCH(CU$2,'Attendance Dump'!$E$1:$AI$1,0)
),
INDEX('Active Hour''s Dump'!$D$3:$AH$337,
MATCH($C44,'Active Hour''s Dump'!$A$3:$A$337,0),
MATCH(CU$2,'Active Hour''s Dump'!$D$2:$AH$2,0)
))),"")</f>
        <v>0</v>
      </c>
      <c r="CV44" s="54">
        <f>_xlfn.IFNA(IF(CV$3="Productivity",
INDEX('Productivity Dump'!$E$4:$AJ$500,
MATCH($A44,'Productivity Dump'!$A$4:$A$500,0),
MATCH(CV$2,'Productivity Dump'!$E$3:$AJ$3,0)
),
IF(CV$3="Attendance",
INDEX('Attendance Dump'!$E$2:$AI$400,
MATCH($A44,'Attendance Dump'!$B$2:$B$400,0),
MATCH(CV$2,'Attendance Dump'!$E$1:$AI$1,0)
),
INDEX('Active Hour''s Dump'!$D$3:$AH$337,
MATCH($C44,'Active Hour''s Dump'!$A$3:$A$337,0),
MATCH(CV$2,'Active Hour''s Dump'!$D$2:$AH$2,0)
))),"")</f>
        <v>0</v>
      </c>
      <c r="CW44" s="13"/>
      <c r="CX44" s="13"/>
      <c r="CY44" s="54"/>
      <c r="DA44" s="57">
        <f t="shared" si="59"/>
        <v>147.91666666666666</v>
      </c>
      <c r="DB44" s="35">
        <f t="shared" si="63"/>
        <v>21048.853999999999</v>
      </c>
      <c r="DC44" s="35">
        <f t="shared" si="64"/>
        <v>1720.0348888888875</v>
      </c>
      <c r="DD44" s="35">
        <f t="shared" ca="1" si="60"/>
        <v>0</v>
      </c>
      <c r="DF44" s="32" cm="1">
        <f t="array" ref="DF44">SUMPRODUCT(
    (MOD(COLUMN(H44:CV44) - COLUMN(H44), 3) = 0) *
    (H44:CV44 = 0) *
    (I44:CW44 = "P") *
    (COUNTIF(UKHoliday, H$2:CV$2) = 0)
)</f>
        <v>0</v>
      </c>
      <c r="DG44" s="33" cm="1">
        <f t="array" ref="DG44">SUMPRODUCT(
  (MOD(COLUMN(H44:CV44) - COLUMN(H44), 3) = 0) *
  (H44:CV44 &gt; 0) *
  (H44:CV44 &lt; 0.5 * IF(((WEEKDAY(H$2:CV$2, 2) = 1) + (WEEKDAY(H$2:CV$2, 2) = 6)), G44, F44)) *
  (I44:CW44 = "P") *
  (COUNTIF(UKHoliday, H$2:CV$2) = 0)
)</f>
        <v>0</v>
      </c>
      <c r="DH44" s="33" cm="1">
        <f t="array" ref="DH44">SUMPRODUCT(
  (MOD(COLUMN(H44:CV44) - COLUMN(H44), 3) = 0) *
  (H44:CV44 &gt; 0.5 * IF(((WEEKDAY(H$2:CV$2, 2) = 1) + (WEEKDAY(H$2:CV$2, 2) = 6)), $G44, $F44)) *
  (H44:CV44 &lt; 0.8 * IF(((WEEKDAY(H$2:CV$2, 2) = 1) + (WEEKDAY(H$2:CV$2, 2) = 6)), $G44, $F44)) *
  (I44:CW44 = "P") *
  (COUNTIF(UKHoliday, H$2:CV$2) = 0)
)</f>
        <v>1</v>
      </c>
      <c r="DI44" s="33" cm="1">
        <f t="array" ref="DI44">SUMPRODUCT(
  (MOD(COLUMN(H44:CV44) - COLUMN(H44), 3) = 0) *
  (H44:CV44 &gt; 0.8 * IF(((WEEKDAY(H$2:CV$2, 2) = 1) + (WEEKDAY(H$2:CV$2, 2) = 6)), $G44, $F44)) *
  (H44:CV44 &lt; 1 * IF(((WEEKDAY(H$2:CV$2, 2) = 1) + (WEEKDAY(H$2:CV$2, 2) = 6)), $G44, $F44)) *
  (I44:CW44 = "P") *
  (COUNTIF(UKHoliday, H$2:CV$2) = 0)
)</f>
        <v>9</v>
      </c>
    </row>
    <row r="45" spans="1:113" x14ac:dyDescent="0.3">
      <c r="A45" s="8" t="s">
        <v>262</v>
      </c>
      <c r="B45" s="8" t="s">
        <v>261</v>
      </c>
      <c r="C45" s="9" t="s">
        <v>709</v>
      </c>
      <c r="D45" s="62" t="s">
        <v>944</v>
      </c>
      <c r="E45" s="35">
        <v>18700</v>
      </c>
      <c r="F45" s="35">
        <f t="shared" si="61"/>
        <v>935</v>
      </c>
      <c r="G45" s="35">
        <f t="shared" si="62"/>
        <v>467.5</v>
      </c>
      <c r="H45" s="13">
        <f>_xlfn.IFNA(IF(H$3="Productivity",
INDEX('Productivity Dump'!$E$4:$AJ$500,
MATCH($A45,'Productivity Dump'!$A$4:$A$500,0),
MATCH(H$2,'Productivity Dump'!$E$3:$AJ$3,0)
),
IF(H$3="Attendance",
INDEX('Attendance Dump'!$E$2:$AI$400,
MATCH($A45,'Attendance Dump'!$B$2:$B$400,0),
MATCH(H$2,'Attendance Dump'!$E$1:$AI$1,0)
),
INDEX('Active Hour''s Dump'!$D$3:$AH$337,
MATCH($C45,'Active Hour''s Dump'!$A$3:$A$337,0),
MATCH(H$2,'Active Hour''s Dump'!$D$2:$AH$2,0)
))),"")</f>
        <v>840.54899999999998</v>
      </c>
      <c r="I45" s="13" t="str">
        <f>_xlfn.IFNA(IF(I$3="Productivity",
INDEX('Productivity Dump'!$E$4:$AJ$500,
MATCH($A45,'Productivity Dump'!$A$4:$A$500,0),
MATCH(I$2,'Productivity Dump'!$E$3:$AJ$3,0)
),
IF(I$3="Attendance",
INDEX('Attendance Dump'!$E$2:$AI$400,
MATCH($A45,'Attendance Dump'!$B$2:$B$400,0),
MATCH(I$2,'Attendance Dump'!$E$1:$AI$1,0)
),
INDEX('Active Hour''s Dump'!$D$3:$AH$337,
MATCH($C45,'Active Hour''s Dump'!$A$3:$A$337,0),
MATCH(I$2,'Active Hour''s Dump'!$D$2:$AH$2,0)
))),"")</f>
        <v>P</v>
      </c>
      <c r="J45" s="54">
        <f>_xlfn.IFNA(IF(J$3="Productivity",
INDEX('Productivity Dump'!$E$4:$AJ$500,
MATCH($A45,'Productivity Dump'!$A$4:$A$500,0),
MATCH(J$2,'Productivity Dump'!$E$3:$AJ$3,0)
),
IF(J$3="Attendance",
INDEX('Attendance Dump'!$E$2:$AI$400,
MATCH($A45,'Attendance Dump'!$B$2:$B$400,0),
MATCH(J$2,'Attendance Dump'!$E$1:$AI$1,0)
),
INDEX('Active Hour''s Dump'!$D$3:$AH$337,
MATCH($C45,'Active Hour''s Dump'!$A$3:$A$337,0),
MATCH(J$2,'Active Hour''s Dump'!$D$2:$AH$2,0)
))),"")</f>
        <v>5.4166666666666696</v>
      </c>
      <c r="K45" s="13">
        <f>_xlfn.IFNA(IF(K$3="Productivity",
INDEX('Productivity Dump'!$E$4:$AJ$500,
MATCH($A45,'Productivity Dump'!$A$4:$A$500,0),
MATCH(K$2,'Productivity Dump'!$E$3:$AJ$3,0)
),
IF(K$3="Attendance",
INDEX('Attendance Dump'!$E$2:$AI$400,
MATCH($A45,'Attendance Dump'!$B$2:$B$400,0),
MATCH(K$2,'Attendance Dump'!$E$1:$AI$1,0)
),
INDEX('Active Hour''s Dump'!$D$3:$AH$337,
MATCH($C45,'Active Hour''s Dump'!$A$3:$A$337,0),
MATCH(K$2,'Active Hour''s Dump'!$D$2:$AH$2,0)
))),"")</f>
        <v>902.71400000000017</v>
      </c>
      <c r="L45" s="13" t="str">
        <f>_xlfn.IFNA(IF(L$3="Productivity",
INDEX('Productivity Dump'!$E$4:$AJ$500,
MATCH($A45,'Productivity Dump'!$A$4:$A$500,0),
MATCH(L$2,'Productivity Dump'!$E$3:$AJ$3,0)
),
IF(L$3="Attendance",
INDEX('Attendance Dump'!$E$2:$AI$400,
MATCH($A45,'Attendance Dump'!$B$2:$B$400,0),
MATCH(L$2,'Attendance Dump'!$E$1:$AI$1,0)
),
INDEX('Active Hour''s Dump'!$D$3:$AH$337,
MATCH($C45,'Active Hour''s Dump'!$A$3:$A$337,0),
MATCH(L$2,'Active Hour''s Dump'!$D$2:$AH$2,0)
))),"")</f>
        <v>P</v>
      </c>
      <c r="M45" s="54">
        <f>_xlfn.IFNA(IF(M$3="Productivity",
INDEX('Productivity Dump'!$E$4:$AJ$500,
MATCH($A45,'Productivity Dump'!$A$4:$A$500,0),
MATCH(M$2,'Productivity Dump'!$E$3:$AJ$3,0)
),
IF(M$3="Attendance",
INDEX('Attendance Dump'!$E$2:$AI$400,
MATCH($A45,'Attendance Dump'!$B$2:$B$400,0),
MATCH(M$2,'Attendance Dump'!$E$1:$AI$1,0)
),
INDEX('Active Hour''s Dump'!$D$3:$AH$337,
MATCH($C45,'Active Hour''s Dump'!$A$3:$A$337,0),
MATCH(M$2,'Active Hour''s Dump'!$D$2:$AH$2,0)
))),"")</f>
        <v>6.5833333333333304</v>
      </c>
      <c r="N45" s="13">
        <f>_xlfn.IFNA(IF(N$3="Productivity",
INDEX('Productivity Dump'!$E$4:$AJ$500,
MATCH($A45,'Productivity Dump'!$A$4:$A$500,0),
MATCH(N$2,'Productivity Dump'!$E$3:$AJ$3,0)
),
IF(N$3="Attendance",
INDEX('Attendance Dump'!$E$2:$AI$400,
MATCH($A45,'Attendance Dump'!$B$2:$B$400,0),
MATCH(N$2,'Attendance Dump'!$E$1:$AI$1,0)
),
INDEX('Active Hour''s Dump'!$D$3:$AH$337,
MATCH($C45,'Active Hour''s Dump'!$A$3:$A$337,0),
MATCH(N$2,'Active Hour''s Dump'!$D$2:$AH$2,0)
))),"")</f>
        <v>576.149</v>
      </c>
      <c r="O45" s="13" t="str">
        <f>_xlfn.IFNA(IF(O$3="Productivity",
INDEX('Productivity Dump'!$E$4:$AJ$500,
MATCH($A45,'Productivity Dump'!$A$4:$A$500,0),
MATCH(O$2,'Productivity Dump'!$E$3:$AJ$3,0)
),
IF(O$3="Attendance",
INDEX('Attendance Dump'!$E$2:$AI$400,
MATCH($A45,'Attendance Dump'!$B$2:$B$400,0),
MATCH(O$2,'Attendance Dump'!$E$1:$AI$1,0)
),
INDEX('Active Hour''s Dump'!$D$3:$AH$337,
MATCH($C45,'Active Hour''s Dump'!$A$3:$A$337,0),
MATCH(O$2,'Active Hour''s Dump'!$D$2:$AH$2,0)
))),"")</f>
        <v>P</v>
      </c>
      <c r="P45" s="54">
        <f>_xlfn.IFNA(IF(P$3="Productivity",
INDEX('Productivity Dump'!$E$4:$AJ$500,
MATCH($A45,'Productivity Dump'!$A$4:$A$500,0),
MATCH(P$2,'Productivity Dump'!$E$3:$AJ$3,0)
),
IF(P$3="Attendance",
INDEX('Attendance Dump'!$E$2:$AI$400,
MATCH($A45,'Attendance Dump'!$B$2:$B$400,0),
MATCH(P$2,'Attendance Dump'!$E$1:$AI$1,0)
),
INDEX('Active Hour''s Dump'!$D$3:$AH$337,
MATCH($C45,'Active Hour''s Dump'!$A$3:$A$337,0),
MATCH(P$2,'Active Hour''s Dump'!$D$2:$AH$2,0)
))),"")</f>
        <v>4.1666666666666696</v>
      </c>
      <c r="Q45" s="13">
        <f>_xlfn.IFNA(IF(Q$3="Productivity",
INDEX('Productivity Dump'!$E$4:$AJ$500,
MATCH($A45,'Productivity Dump'!$A$4:$A$500,0),
MATCH(Q$2,'Productivity Dump'!$E$3:$AJ$3,0)
),
IF(Q$3="Attendance",
INDEX('Attendance Dump'!$E$2:$AI$400,
MATCH($A45,'Attendance Dump'!$B$2:$B$400,0),
MATCH(Q$2,'Attendance Dump'!$E$1:$AI$1,0)
),
INDEX('Active Hour''s Dump'!$D$3:$AH$337,
MATCH($C45,'Active Hour''s Dump'!$A$3:$A$337,0),
MATCH(Q$2,'Active Hour''s Dump'!$D$2:$AH$2,0)
))),"")</f>
        <v>0</v>
      </c>
      <c r="R45" s="13" t="str">
        <f>_xlfn.IFNA(IF(R$3="Productivity",
INDEX('Productivity Dump'!$E$4:$AJ$500,
MATCH($A45,'Productivity Dump'!$A$4:$A$500,0),
MATCH(R$2,'Productivity Dump'!$E$3:$AJ$3,0)
),
IF(R$3="Attendance",
INDEX('Attendance Dump'!$E$2:$AI$400,
MATCH($A45,'Attendance Dump'!$B$2:$B$400,0),
MATCH(R$2,'Attendance Dump'!$E$1:$AI$1,0)
),
INDEX('Active Hour''s Dump'!$D$3:$AH$337,
MATCH($C45,'Active Hour''s Dump'!$A$3:$A$337,0),
MATCH(R$2,'Active Hour''s Dump'!$D$2:$AH$2,0)
))),"")</f>
        <v>WO</v>
      </c>
      <c r="S45" s="54">
        <f>_xlfn.IFNA(IF(S$3="Productivity",
INDEX('Productivity Dump'!$E$4:$AJ$500,
MATCH($A45,'Productivity Dump'!$A$4:$A$500,0),
MATCH(S$2,'Productivity Dump'!$E$3:$AJ$3,0)
),
IF(S$3="Attendance",
INDEX('Attendance Dump'!$E$2:$AI$400,
MATCH($A45,'Attendance Dump'!$B$2:$B$400,0),
MATCH(S$2,'Attendance Dump'!$E$1:$AI$1,0)
),
INDEX('Active Hour''s Dump'!$D$3:$AH$337,
MATCH($C45,'Active Hour''s Dump'!$A$3:$A$337,0),
MATCH(S$2,'Active Hour''s Dump'!$D$2:$AH$2,0)
))),"")</f>
        <v>0</v>
      </c>
      <c r="T45" s="13">
        <f>_xlfn.IFNA(IF(T$3="Productivity",
INDEX('Productivity Dump'!$E$4:$AJ$500,
MATCH($A45,'Productivity Dump'!$A$4:$A$500,0),
MATCH(T$2,'Productivity Dump'!$E$3:$AJ$3,0)
),
IF(T$3="Attendance",
INDEX('Attendance Dump'!$E$2:$AI$400,
MATCH($A45,'Attendance Dump'!$B$2:$B$400,0),
MATCH(T$2,'Attendance Dump'!$E$1:$AI$1,0)
),
INDEX('Active Hour''s Dump'!$D$3:$AH$337,
MATCH($C45,'Active Hour''s Dump'!$A$3:$A$337,0),
MATCH(T$2,'Active Hour''s Dump'!$D$2:$AH$2,0)
))),"")</f>
        <v>503.38</v>
      </c>
      <c r="U45" s="13" t="str">
        <f>_xlfn.IFNA(IF(U$3="Productivity",
INDEX('Productivity Dump'!$E$4:$AJ$500,
MATCH($A45,'Productivity Dump'!$A$4:$A$500,0),
MATCH(U$2,'Productivity Dump'!$E$3:$AJ$3,0)
),
IF(U$3="Attendance",
INDEX('Attendance Dump'!$E$2:$AI$400,
MATCH($A45,'Attendance Dump'!$B$2:$B$400,0),
MATCH(U$2,'Attendance Dump'!$E$1:$AI$1,0)
),
INDEX('Active Hour''s Dump'!$D$3:$AH$337,
MATCH($C45,'Active Hour''s Dump'!$A$3:$A$337,0),
MATCH(U$2,'Active Hour''s Dump'!$D$2:$AH$2,0)
))),"")</f>
        <v>P</v>
      </c>
      <c r="V45" s="54">
        <f>_xlfn.IFNA(IF(V$3="Productivity",
INDEX('Productivity Dump'!$E$4:$AJ$500,
MATCH($A45,'Productivity Dump'!$A$4:$A$500,0),
MATCH(V$2,'Productivity Dump'!$E$3:$AJ$3,0)
),
IF(V$3="Attendance",
INDEX('Attendance Dump'!$E$2:$AI$400,
MATCH($A45,'Attendance Dump'!$B$2:$B$400,0),
MATCH(V$2,'Attendance Dump'!$E$1:$AI$1,0)
),
INDEX('Active Hour''s Dump'!$D$3:$AH$337,
MATCH($C45,'Active Hour''s Dump'!$A$3:$A$337,0),
MATCH(V$2,'Active Hour''s Dump'!$D$2:$AH$2,0)
))),"")</f>
        <v>3.25</v>
      </c>
      <c r="W45" s="13">
        <f>_xlfn.IFNA(IF(W$3="Productivity",
INDEX('Productivity Dump'!$E$4:$AJ$500,
MATCH($A45,'Productivity Dump'!$A$4:$A$500,0),
MATCH(W$2,'Productivity Dump'!$E$3:$AJ$3,0)
),
IF(W$3="Attendance",
INDEX('Attendance Dump'!$E$2:$AI$400,
MATCH($A45,'Attendance Dump'!$B$2:$B$400,0),
MATCH(W$2,'Attendance Dump'!$E$1:$AI$1,0)
),
INDEX('Active Hour''s Dump'!$D$3:$AH$337,
MATCH($C45,'Active Hour''s Dump'!$A$3:$A$337,0),
MATCH(W$2,'Active Hour''s Dump'!$D$2:$AH$2,0)
))),"")</f>
        <v>904.12099999999987</v>
      </c>
      <c r="X45" s="13" t="str">
        <f>_xlfn.IFNA(IF(X$3="Productivity",
INDEX('Productivity Dump'!$E$4:$AJ$500,
MATCH($A45,'Productivity Dump'!$A$4:$A$500,0),
MATCH(X$2,'Productivity Dump'!$E$3:$AJ$3,0)
),
IF(X$3="Attendance",
INDEX('Attendance Dump'!$E$2:$AI$400,
MATCH($A45,'Attendance Dump'!$B$2:$B$400,0),
MATCH(X$2,'Attendance Dump'!$E$1:$AI$1,0)
),
INDEX('Active Hour''s Dump'!$D$3:$AH$337,
MATCH($C45,'Active Hour''s Dump'!$A$3:$A$337,0),
MATCH(X$2,'Active Hour''s Dump'!$D$2:$AH$2,0)
))),"")</f>
        <v>P</v>
      </c>
      <c r="Y45" s="54">
        <f>_xlfn.IFNA(IF(Y$3="Productivity",
INDEX('Productivity Dump'!$E$4:$AJ$500,
MATCH($A45,'Productivity Dump'!$A$4:$A$500,0),
MATCH(Y$2,'Productivity Dump'!$E$3:$AJ$3,0)
),
IF(Y$3="Attendance",
INDEX('Attendance Dump'!$E$2:$AI$400,
MATCH($A45,'Attendance Dump'!$B$2:$B$400,0),
MATCH(Y$2,'Attendance Dump'!$E$1:$AI$1,0)
),
INDEX('Active Hour''s Dump'!$D$3:$AH$337,
MATCH($C45,'Active Hour''s Dump'!$A$3:$A$337,0),
MATCH(Y$2,'Active Hour''s Dump'!$D$2:$AH$2,0)
))),"")</f>
        <v>7.25</v>
      </c>
      <c r="Z45" s="13">
        <f>_xlfn.IFNA(IF(Z$3="Productivity",
INDEX('Productivity Dump'!$E$4:$AJ$500,
MATCH($A45,'Productivity Dump'!$A$4:$A$500,0),
MATCH(Z$2,'Productivity Dump'!$E$3:$AJ$3,0)
),
IF(Z$3="Attendance",
INDEX('Attendance Dump'!$E$2:$AI$400,
MATCH($A45,'Attendance Dump'!$B$2:$B$400,0),
MATCH(Z$2,'Attendance Dump'!$E$1:$AI$1,0)
),
INDEX('Active Hour''s Dump'!$D$3:$AH$337,
MATCH($C45,'Active Hour''s Dump'!$A$3:$A$337,0),
MATCH(Z$2,'Active Hour''s Dump'!$D$2:$AH$2,0)
))),"")</f>
        <v>753.11700000000008</v>
      </c>
      <c r="AA45" s="13" t="str">
        <f>_xlfn.IFNA(IF(AA$3="Productivity",
INDEX('Productivity Dump'!$E$4:$AJ$500,
MATCH($A45,'Productivity Dump'!$A$4:$A$500,0),
MATCH(AA$2,'Productivity Dump'!$E$3:$AJ$3,0)
),
IF(AA$3="Attendance",
INDEX('Attendance Dump'!$E$2:$AI$400,
MATCH($A45,'Attendance Dump'!$B$2:$B$400,0),
MATCH(AA$2,'Attendance Dump'!$E$1:$AI$1,0)
),
INDEX('Active Hour''s Dump'!$D$3:$AH$337,
MATCH($C45,'Active Hour''s Dump'!$A$3:$A$337,0),
MATCH(AA$2,'Active Hour''s Dump'!$D$2:$AH$2,0)
))),"")</f>
        <v>P</v>
      </c>
      <c r="AB45" s="54">
        <f>_xlfn.IFNA(IF(AB$3="Productivity",
INDEX('Productivity Dump'!$E$4:$AJ$500,
MATCH($A45,'Productivity Dump'!$A$4:$A$500,0),
MATCH(AB$2,'Productivity Dump'!$E$3:$AJ$3,0)
),
IF(AB$3="Attendance",
INDEX('Attendance Dump'!$E$2:$AI$400,
MATCH($A45,'Attendance Dump'!$B$2:$B$400,0),
MATCH(AB$2,'Attendance Dump'!$E$1:$AI$1,0)
),
INDEX('Active Hour''s Dump'!$D$3:$AH$337,
MATCH($C45,'Active Hour''s Dump'!$A$3:$A$337,0),
MATCH(AB$2,'Active Hour''s Dump'!$D$2:$AH$2,0)
))),"")</f>
        <v>5.4166666666666696</v>
      </c>
      <c r="AC45" s="13">
        <f>_xlfn.IFNA(IF(AC$3="Productivity",
INDEX('Productivity Dump'!$E$4:$AJ$500,
MATCH($A45,'Productivity Dump'!$A$4:$A$500,0),
MATCH(AC$2,'Productivity Dump'!$E$3:$AJ$3,0)
),
IF(AC$3="Attendance",
INDEX('Attendance Dump'!$E$2:$AI$400,
MATCH($A45,'Attendance Dump'!$B$2:$B$400,0),
MATCH(AC$2,'Attendance Dump'!$E$1:$AI$1,0)
),
INDEX('Active Hour''s Dump'!$D$3:$AH$337,
MATCH($C45,'Active Hour''s Dump'!$A$3:$A$337,0),
MATCH(AC$2,'Active Hour''s Dump'!$D$2:$AH$2,0)
))),"")</f>
        <v>955.69800000000009</v>
      </c>
      <c r="AD45" s="13" t="str">
        <f>_xlfn.IFNA(IF(AD$3="Productivity",
INDEX('Productivity Dump'!$E$4:$AJ$500,
MATCH($A45,'Productivity Dump'!$A$4:$A$500,0),
MATCH(AD$2,'Productivity Dump'!$E$3:$AJ$3,0)
),
IF(AD$3="Attendance",
INDEX('Attendance Dump'!$E$2:$AI$400,
MATCH($A45,'Attendance Dump'!$B$2:$B$400,0),
MATCH(AD$2,'Attendance Dump'!$E$1:$AI$1,0)
),
INDEX('Active Hour''s Dump'!$D$3:$AH$337,
MATCH($C45,'Active Hour''s Dump'!$A$3:$A$337,0),
MATCH(AD$2,'Active Hour''s Dump'!$D$2:$AH$2,0)
))),"")</f>
        <v>P</v>
      </c>
      <c r="AE45" s="54">
        <f>_xlfn.IFNA(IF(AE$3="Productivity",
INDEX('Productivity Dump'!$E$4:$AJ$500,
MATCH($A45,'Productivity Dump'!$A$4:$A$500,0),
MATCH(AE$2,'Productivity Dump'!$E$3:$AJ$3,0)
),
IF(AE$3="Attendance",
INDEX('Attendance Dump'!$E$2:$AI$400,
MATCH($A45,'Attendance Dump'!$B$2:$B$400,0),
MATCH(AE$2,'Attendance Dump'!$E$1:$AI$1,0)
),
INDEX('Active Hour''s Dump'!$D$3:$AH$337,
MATCH($C45,'Active Hour''s Dump'!$A$3:$A$337,0),
MATCH(AE$2,'Active Hour''s Dump'!$D$2:$AH$2,0)
))),"")</f>
        <v>6.75</v>
      </c>
      <c r="AF45" s="13">
        <f>_xlfn.IFNA(IF(AF$3="Productivity",
INDEX('Productivity Dump'!$E$4:$AJ$500,
MATCH($A45,'Productivity Dump'!$A$4:$A$500,0),
MATCH(AF$2,'Productivity Dump'!$E$3:$AJ$3,0)
),
IF(AF$3="Attendance",
INDEX('Attendance Dump'!$E$2:$AI$400,
MATCH($A45,'Attendance Dump'!$B$2:$B$400,0),
MATCH(AF$2,'Attendance Dump'!$E$1:$AI$1,0)
),
INDEX('Active Hour''s Dump'!$D$3:$AH$337,
MATCH($C45,'Active Hour''s Dump'!$A$3:$A$337,0),
MATCH(AF$2,'Active Hour''s Dump'!$D$2:$AH$2,0)
))),"")</f>
        <v>768.27200000000005</v>
      </c>
      <c r="AG45" s="13" t="str">
        <f>_xlfn.IFNA(IF(AG$3="Productivity",
INDEX('Productivity Dump'!$E$4:$AJ$500,
MATCH($A45,'Productivity Dump'!$A$4:$A$500,0),
MATCH(AG$2,'Productivity Dump'!$E$3:$AJ$3,0)
),
IF(AG$3="Attendance",
INDEX('Attendance Dump'!$E$2:$AI$400,
MATCH($A45,'Attendance Dump'!$B$2:$B$400,0),
MATCH(AG$2,'Attendance Dump'!$E$1:$AI$1,0)
),
INDEX('Active Hour''s Dump'!$D$3:$AH$337,
MATCH($C45,'Active Hour''s Dump'!$A$3:$A$337,0),
MATCH(AG$2,'Active Hour''s Dump'!$D$2:$AH$2,0)
))),"")</f>
        <v>P</v>
      </c>
      <c r="AH45" s="54">
        <f>_xlfn.IFNA(IF(AH$3="Productivity",
INDEX('Productivity Dump'!$E$4:$AJ$500,
MATCH($A45,'Productivity Dump'!$A$4:$A$500,0),
MATCH(AH$2,'Productivity Dump'!$E$3:$AJ$3,0)
),
IF(AH$3="Attendance",
INDEX('Attendance Dump'!$E$2:$AI$400,
MATCH($A45,'Attendance Dump'!$B$2:$B$400,0),
MATCH(AH$2,'Attendance Dump'!$E$1:$AI$1,0)
),
INDEX('Active Hour''s Dump'!$D$3:$AH$337,
MATCH($C45,'Active Hour''s Dump'!$A$3:$A$337,0),
MATCH(AH$2,'Active Hour''s Dump'!$D$2:$AH$2,0)
))),"")</f>
        <v>5.3333333333333304</v>
      </c>
      <c r="AI45" s="13">
        <f>_xlfn.IFNA(IF(AI$3="Productivity",
INDEX('Productivity Dump'!$E$4:$AJ$500,
MATCH($A45,'Productivity Dump'!$A$4:$A$500,0),
MATCH(AI$2,'Productivity Dump'!$E$3:$AJ$3,0)
),
IF(AI$3="Attendance",
INDEX('Attendance Dump'!$E$2:$AI$400,
MATCH($A45,'Attendance Dump'!$B$2:$B$400,0),
MATCH(AI$2,'Attendance Dump'!$E$1:$AI$1,0)
),
INDEX('Active Hour''s Dump'!$D$3:$AH$337,
MATCH($C45,'Active Hour''s Dump'!$A$3:$A$337,0),
MATCH(AI$2,'Active Hour''s Dump'!$D$2:$AH$2,0)
))),"")</f>
        <v>623.05400000000009</v>
      </c>
      <c r="AJ45" s="13" t="str">
        <f>_xlfn.IFNA(IF(AJ$3="Productivity",
INDEX('Productivity Dump'!$E$4:$AJ$500,
MATCH($A45,'Productivity Dump'!$A$4:$A$500,0),
MATCH(AJ$2,'Productivity Dump'!$E$3:$AJ$3,0)
),
IF(AJ$3="Attendance",
INDEX('Attendance Dump'!$E$2:$AI$400,
MATCH($A45,'Attendance Dump'!$B$2:$B$400,0),
MATCH(AJ$2,'Attendance Dump'!$E$1:$AI$1,0)
),
INDEX('Active Hour''s Dump'!$D$3:$AH$337,
MATCH($C45,'Active Hour''s Dump'!$A$3:$A$337,0),
MATCH(AJ$2,'Active Hour''s Dump'!$D$2:$AH$2,0)
))),"")</f>
        <v>P</v>
      </c>
      <c r="AK45" s="54">
        <f>_xlfn.IFNA(IF(AK$3="Productivity",
INDEX('Productivity Dump'!$E$4:$AJ$500,
MATCH($A45,'Productivity Dump'!$A$4:$A$500,0),
MATCH(AK$2,'Productivity Dump'!$E$3:$AJ$3,0)
),
IF(AK$3="Attendance",
INDEX('Attendance Dump'!$E$2:$AI$400,
MATCH($A45,'Attendance Dump'!$B$2:$B$400,0),
MATCH(AK$2,'Attendance Dump'!$E$1:$AI$1,0)
),
INDEX('Active Hour''s Dump'!$D$3:$AH$337,
MATCH($C45,'Active Hour''s Dump'!$A$3:$A$337,0),
MATCH(AK$2,'Active Hour''s Dump'!$D$2:$AH$2,0)
))),"")</f>
        <v>5.3333333333333304</v>
      </c>
      <c r="AL45" s="13">
        <f>_xlfn.IFNA(IF(AL$3="Productivity",
INDEX('Productivity Dump'!$E$4:$AJ$500,
MATCH($A45,'Productivity Dump'!$A$4:$A$500,0),
MATCH(AL$2,'Productivity Dump'!$E$3:$AJ$3,0)
),
IF(AL$3="Attendance",
INDEX('Attendance Dump'!$E$2:$AI$400,
MATCH($A45,'Attendance Dump'!$B$2:$B$400,0),
MATCH(AL$2,'Attendance Dump'!$E$1:$AI$1,0)
),
INDEX('Active Hour''s Dump'!$D$3:$AH$337,
MATCH($C45,'Active Hour''s Dump'!$A$3:$A$337,0),
MATCH(AL$2,'Active Hour''s Dump'!$D$2:$AH$2,0)
))),"")</f>
        <v>0</v>
      </c>
      <c r="AM45" s="13" t="str">
        <f>_xlfn.IFNA(IF(AM$3="Productivity",
INDEX('Productivity Dump'!$E$4:$AJ$500,
MATCH($A45,'Productivity Dump'!$A$4:$A$500,0),
MATCH(AM$2,'Productivity Dump'!$E$3:$AJ$3,0)
),
IF(AM$3="Attendance",
INDEX('Attendance Dump'!$E$2:$AI$400,
MATCH($A45,'Attendance Dump'!$B$2:$B$400,0),
MATCH(AM$2,'Attendance Dump'!$E$1:$AI$1,0)
),
INDEX('Active Hour''s Dump'!$D$3:$AH$337,
MATCH($C45,'Active Hour''s Dump'!$A$3:$A$337,0),
MATCH(AM$2,'Active Hour''s Dump'!$D$2:$AH$2,0)
))),"")</f>
        <v>WO</v>
      </c>
      <c r="AN45" s="54">
        <f>_xlfn.IFNA(IF(AN$3="Productivity",
INDEX('Productivity Dump'!$E$4:$AJ$500,
MATCH($A45,'Productivity Dump'!$A$4:$A$500,0),
MATCH(AN$2,'Productivity Dump'!$E$3:$AJ$3,0)
),
IF(AN$3="Attendance",
INDEX('Attendance Dump'!$E$2:$AI$400,
MATCH($A45,'Attendance Dump'!$B$2:$B$400,0),
MATCH(AN$2,'Attendance Dump'!$E$1:$AI$1,0)
),
INDEX('Active Hour''s Dump'!$D$3:$AH$337,
MATCH($C45,'Active Hour''s Dump'!$A$3:$A$337,0),
MATCH(AN$2,'Active Hour''s Dump'!$D$2:$AH$2,0)
))),"")</f>
        <v>0</v>
      </c>
      <c r="AO45" s="13">
        <f>_xlfn.IFNA(IF(AO$3="Productivity",
INDEX('Productivity Dump'!$E$4:$AJ$500,
MATCH($A45,'Productivity Dump'!$A$4:$A$500,0),
MATCH(AO$2,'Productivity Dump'!$E$3:$AJ$3,0)
),
IF(AO$3="Attendance",
INDEX('Attendance Dump'!$E$2:$AI$400,
MATCH($A45,'Attendance Dump'!$B$2:$B$400,0),
MATCH(AO$2,'Attendance Dump'!$E$1:$AI$1,0)
),
INDEX('Active Hour''s Dump'!$D$3:$AH$337,
MATCH($C45,'Active Hour''s Dump'!$A$3:$A$337,0),
MATCH(AO$2,'Active Hour''s Dump'!$D$2:$AH$2,0)
))),"")</f>
        <v>555.68700000000001</v>
      </c>
      <c r="AP45" s="13" t="str">
        <f>_xlfn.IFNA(IF(AP$3="Productivity",
INDEX('Productivity Dump'!$E$4:$AJ$500,
MATCH($A45,'Productivity Dump'!$A$4:$A$500,0),
MATCH(AP$2,'Productivity Dump'!$E$3:$AJ$3,0)
),
IF(AP$3="Attendance",
INDEX('Attendance Dump'!$E$2:$AI$400,
MATCH($A45,'Attendance Dump'!$B$2:$B$400,0),
MATCH(AP$2,'Attendance Dump'!$E$1:$AI$1,0)
),
INDEX('Active Hour''s Dump'!$D$3:$AH$337,
MATCH($C45,'Active Hour''s Dump'!$A$3:$A$337,0),
MATCH(AP$2,'Active Hour''s Dump'!$D$2:$AH$2,0)
))),"")</f>
        <v>P</v>
      </c>
      <c r="AQ45" s="54">
        <f>_xlfn.IFNA(IF(AQ$3="Productivity",
INDEX('Productivity Dump'!$E$4:$AJ$500,
MATCH($A45,'Productivity Dump'!$A$4:$A$500,0),
MATCH(AQ$2,'Productivity Dump'!$E$3:$AJ$3,0)
),
IF(AQ$3="Attendance",
INDEX('Attendance Dump'!$E$2:$AI$400,
MATCH($A45,'Attendance Dump'!$B$2:$B$400,0),
MATCH(AQ$2,'Attendance Dump'!$E$1:$AI$1,0)
),
INDEX('Active Hour''s Dump'!$D$3:$AH$337,
MATCH($C45,'Active Hour''s Dump'!$A$3:$A$337,0),
MATCH(AQ$2,'Active Hour''s Dump'!$D$2:$AH$2,0)
))),"")</f>
        <v>4.9166666666666696</v>
      </c>
      <c r="AR45" s="13">
        <f>_xlfn.IFNA(IF(AR$3="Productivity",
INDEX('Productivity Dump'!$E$4:$AJ$500,
MATCH($A45,'Productivity Dump'!$A$4:$A$500,0),
MATCH(AR$2,'Productivity Dump'!$E$3:$AJ$3,0)
),
IF(AR$3="Attendance",
INDEX('Attendance Dump'!$E$2:$AI$400,
MATCH($A45,'Attendance Dump'!$B$2:$B$400,0),
MATCH(AR$2,'Attendance Dump'!$E$1:$AI$1,0)
),
INDEX('Active Hour''s Dump'!$D$3:$AH$337,
MATCH($C45,'Active Hour''s Dump'!$A$3:$A$337,0),
MATCH(AR$2,'Active Hour''s Dump'!$D$2:$AH$2,0)
))),"")</f>
        <v>1038.729</v>
      </c>
      <c r="AS45" s="13" t="str">
        <f>_xlfn.IFNA(IF(AS$3="Productivity",
INDEX('Productivity Dump'!$E$4:$AJ$500,
MATCH($A45,'Productivity Dump'!$A$4:$A$500,0),
MATCH(AS$2,'Productivity Dump'!$E$3:$AJ$3,0)
),
IF(AS$3="Attendance",
INDEX('Attendance Dump'!$E$2:$AI$400,
MATCH($A45,'Attendance Dump'!$B$2:$B$400,0),
MATCH(AS$2,'Attendance Dump'!$E$1:$AI$1,0)
),
INDEX('Active Hour''s Dump'!$D$3:$AH$337,
MATCH($C45,'Active Hour''s Dump'!$A$3:$A$337,0),
MATCH(AS$2,'Active Hour''s Dump'!$D$2:$AH$2,0)
))),"")</f>
        <v>P</v>
      </c>
      <c r="AT45" s="54">
        <f>_xlfn.IFNA(IF(AT$3="Productivity",
INDEX('Productivity Dump'!$E$4:$AJ$500,
MATCH($A45,'Productivity Dump'!$A$4:$A$500,0),
MATCH(AT$2,'Productivity Dump'!$E$3:$AJ$3,0)
),
IF(AT$3="Attendance",
INDEX('Attendance Dump'!$E$2:$AI$400,
MATCH($A45,'Attendance Dump'!$B$2:$B$400,0),
MATCH(AT$2,'Attendance Dump'!$E$1:$AI$1,0)
),
INDEX('Active Hour''s Dump'!$D$3:$AH$337,
MATCH($C45,'Active Hour''s Dump'!$A$3:$A$337,0),
MATCH(AT$2,'Active Hour''s Dump'!$D$2:$AH$2,0)
))),"")</f>
        <v>7.5833333333333304</v>
      </c>
      <c r="AU45" s="13">
        <f>_xlfn.IFNA(IF(AU$3="Productivity",
INDEX('Productivity Dump'!$E$4:$AJ$500,
MATCH($A45,'Productivity Dump'!$A$4:$A$500,0),
MATCH(AU$2,'Productivity Dump'!$E$3:$AJ$3,0)
),
IF(AU$3="Attendance",
INDEX('Attendance Dump'!$E$2:$AI$400,
MATCH($A45,'Attendance Dump'!$B$2:$B$400,0),
MATCH(AU$2,'Attendance Dump'!$E$1:$AI$1,0)
),
INDEX('Active Hour''s Dump'!$D$3:$AH$337,
MATCH($C45,'Active Hour''s Dump'!$A$3:$A$337,0),
MATCH(AU$2,'Active Hour''s Dump'!$D$2:$AH$2,0)
))),"")</f>
        <v>1015.623</v>
      </c>
      <c r="AV45" s="13" t="str">
        <f>_xlfn.IFNA(IF(AV$3="Productivity",
INDEX('Productivity Dump'!$E$4:$AJ$500,
MATCH($A45,'Productivity Dump'!$A$4:$A$500,0),
MATCH(AV$2,'Productivity Dump'!$E$3:$AJ$3,0)
),
IF(AV$3="Attendance",
INDEX('Attendance Dump'!$E$2:$AI$400,
MATCH($A45,'Attendance Dump'!$B$2:$B$400,0),
MATCH(AV$2,'Attendance Dump'!$E$1:$AI$1,0)
),
INDEX('Active Hour''s Dump'!$D$3:$AH$337,
MATCH($C45,'Active Hour''s Dump'!$A$3:$A$337,0),
MATCH(AV$2,'Active Hour''s Dump'!$D$2:$AH$2,0)
))),"")</f>
        <v>P</v>
      </c>
      <c r="AW45" s="54">
        <f>_xlfn.IFNA(IF(AW$3="Productivity",
INDEX('Productivity Dump'!$E$4:$AJ$500,
MATCH($A45,'Productivity Dump'!$A$4:$A$500,0),
MATCH(AW$2,'Productivity Dump'!$E$3:$AJ$3,0)
),
IF(AW$3="Attendance",
INDEX('Attendance Dump'!$E$2:$AI$400,
MATCH($A45,'Attendance Dump'!$B$2:$B$400,0),
MATCH(AW$2,'Attendance Dump'!$E$1:$AI$1,0)
),
INDEX('Active Hour''s Dump'!$D$3:$AH$337,
MATCH($C45,'Active Hour''s Dump'!$A$3:$A$337,0),
MATCH(AW$2,'Active Hour''s Dump'!$D$2:$AH$2,0)
))),"")</f>
        <v>6.9166666666666696</v>
      </c>
      <c r="AX45" s="13">
        <f>_xlfn.IFNA(IF(AX$3="Productivity",
INDEX('Productivity Dump'!$E$4:$AJ$500,
MATCH($A45,'Productivity Dump'!$A$4:$A$500,0),
MATCH(AX$2,'Productivity Dump'!$E$3:$AJ$3,0)
),
IF(AX$3="Attendance",
INDEX('Attendance Dump'!$E$2:$AI$400,
MATCH($A45,'Attendance Dump'!$B$2:$B$400,0),
MATCH(AX$2,'Attendance Dump'!$E$1:$AI$1,0)
),
INDEX('Active Hour''s Dump'!$D$3:$AH$337,
MATCH($C45,'Active Hour''s Dump'!$A$3:$A$337,0),
MATCH(AX$2,'Active Hour''s Dump'!$D$2:$AH$2,0)
))),"")</f>
        <v>1096.777</v>
      </c>
      <c r="AY45" s="13" t="str">
        <f>_xlfn.IFNA(IF(AY$3="Productivity",
INDEX('Productivity Dump'!$E$4:$AJ$500,
MATCH($A45,'Productivity Dump'!$A$4:$A$500,0),
MATCH(AY$2,'Productivity Dump'!$E$3:$AJ$3,0)
),
IF(AY$3="Attendance",
INDEX('Attendance Dump'!$E$2:$AI$400,
MATCH($A45,'Attendance Dump'!$B$2:$B$400,0),
MATCH(AY$2,'Attendance Dump'!$E$1:$AI$1,0)
),
INDEX('Active Hour''s Dump'!$D$3:$AH$337,
MATCH($C45,'Active Hour''s Dump'!$A$3:$A$337,0),
MATCH(AY$2,'Active Hour''s Dump'!$D$2:$AH$2,0)
))),"")</f>
        <v>P</v>
      </c>
      <c r="AZ45" s="54">
        <f>_xlfn.IFNA(IF(AZ$3="Productivity",
INDEX('Productivity Dump'!$E$4:$AJ$500,
MATCH($A45,'Productivity Dump'!$A$4:$A$500,0),
MATCH(AZ$2,'Productivity Dump'!$E$3:$AJ$3,0)
),
IF(AZ$3="Attendance",
INDEX('Attendance Dump'!$E$2:$AI$400,
MATCH($A45,'Attendance Dump'!$B$2:$B$400,0),
MATCH(AZ$2,'Attendance Dump'!$E$1:$AI$1,0)
),
INDEX('Active Hour''s Dump'!$D$3:$AH$337,
MATCH($C45,'Active Hour''s Dump'!$A$3:$A$337,0),
MATCH(AZ$2,'Active Hour''s Dump'!$D$2:$AH$2,0)
))),"")</f>
        <v>7.4166666666666696</v>
      </c>
      <c r="BA45" s="13">
        <f>_xlfn.IFNA(IF(BA$3="Productivity",
INDEX('Productivity Dump'!$E$4:$AJ$500,
MATCH($A45,'Productivity Dump'!$A$4:$A$500,0),
MATCH(BA$2,'Productivity Dump'!$E$3:$AJ$3,0)
),
IF(BA$3="Attendance",
INDEX('Attendance Dump'!$E$2:$AI$400,
MATCH($A45,'Attendance Dump'!$B$2:$B$400,0),
MATCH(BA$2,'Attendance Dump'!$E$1:$AI$1,0)
),
INDEX('Active Hour''s Dump'!$D$3:$AH$337,
MATCH($C45,'Active Hour''s Dump'!$A$3:$A$337,0),
MATCH(BA$2,'Active Hour''s Dump'!$D$2:$AH$2,0)
))),"")</f>
        <v>731.21199999999999</v>
      </c>
      <c r="BB45" s="13" t="str">
        <f>_xlfn.IFNA(IF(BB$3="Productivity",
INDEX('Productivity Dump'!$E$4:$AJ$500,
MATCH($A45,'Productivity Dump'!$A$4:$A$500,0),
MATCH(BB$2,'Productivity Dump'!$E$3:$AJ$3,0)
),
IF(BB$3="Attendance",
INDEX('Attendance Dump'!$E$2:$AI$400,
MATCH($A45,'Attendance Dump'!$B$2:$B$400,0),
MATCH(BB$2,'Attendance Dump'!$E$1:$AI$1,0)
),
INDEX('Active Hour''s Dump'!$D$3:$AH$337,
MATCH($C45,'Active Hour''s Dump'!$A$3:$A$337,0),
MATCH(BB$2,'Active Hour''s Dump'!$D$2:$AH$2,0)
))),"")</f>
        <v>P</v>
      </c>
      <c r="BC45" s="54">
        <f>_xlfn.IFNA(IF(BC$3="Productivity",
INDEX('Productivity Dump'!$E$4:$AJ$500,
MATCH($A45,'Productivity Dump'!$A$4:$A$500,0),
MATCH(BC$2,'Productivity Dump'!$E$3:$AJ$3,0)
),
IF(BC$3="Attendance",
INDEX('Attendance Dump'!$E$2:$AI$400,
MATCH($A45,'Attendance Dump'!$B$2:$B$400,0),
MATCH(BC$2,'Attendance Dump'!$E$1:$AI$1,0)
),
INDEX('Active Hour''s Dump'!$D$3:$AH$337,
MATCH($C45,'Active Hour''s Dump'!$A$3:$A$337,0),
MATCH(BC$2,'Active Hour''s Dump'!$D$2:$AH$2,0)
))),"")</f>
        <v>5.6666666666666696</v>
      </c>
      <c r="BD45" s="13">
        <f>_xlfn.IFNA(IF(BD$3="Productivity",
INDEX('Productivity Dump'!$E$4:$AJ$500,
MATCH($A45,'Productivity Dump'!$A$4:$A$500,0),
MATCH(BD$2,'Productivity Dump'!$E$3:$AJ$3,0)
),
IF(BD$3="Attendance",
INDEX('Attendance Dump'!$E$2:$AI$400,
MATCH($A45,'Attendance Dump'!$B$2:$B$400,0),
MATCH(BD$2,'Attendance Dump'!$E$1:$AI$1,0)
),
INDEX('Active Hour''s Dump'!$D$3:$AH$337,
MATCH($C45,'Active Hour''s Dump'!$A$3:$A$337,0),
MATCH(BD$2,'Active Hour''s Dump'!$D$2:$AH$2,0)
))),"")</f>
        <v>546.19399999999996</v>
      </c>
      <c r="BE45" s="13" t="str">
        <f>_xlfn.IFNA(IF(BE$3="Productivity",
INDEX('Productivity Dump'!$E$4:$AJ$500,
MATCH($A45,'Productivity Dump'!$A$4:$A$500,0),
MATCH(BE$2,'Productivity Dump'!$E$3:$AJ$3,0)
),
IF(BE$3="Attendance",
INDEX('Attendance Dump'!$E$2:$AI$400,
MATCH($A45,'Attendance Dump'!$B$2:$B$400,0),
MATCH(BE$2,'Attendance Dump'!$E$1:$AI$1,0)
),
INDEX('Active Hour''s Dump'!$D$3:$AH$337,
MATCH($C45,'Active Hour''s Dump'!$A$3:$A$337,0),
MATCH(BE$2,'Active Hour''s Dump'!$D$2:$AH$2,0)
))),"")</f>
        <v>P</v>
      </c>
      <c r="BF45" s="54">
        <f>_xlfn.IFNA(IF(BF$3="Productivity",
INDEX('Productivity Dump'!$E$4:$AJ$500,
MATCH($A45,'Productivity Dump'!$A$4:$A$500,0),
MATCH(BF$2,'Productivity Dump'!$E$3:$AJ$3,0)
),
IF(BF$3="Attendance",
INDEX('Attendance Dump'!$E$2:$AI$400,
MATCH($A45,'Attendance Dump'!$B$2:$B$400,0),
MATCH(BF$2,'Attendance Dump'!$E$1:$AI$1,0)
),
INDEX('Active Hour''s Dump'!$D$3:$AH$337,
MATCH($C45,'Active Hour''s Dump'!$A$3:$A$337,0),
MATCH(BF$2,'Active Hour''s Dump'!$D$2:$AH$2,0)
))),"")</f>
        <v>3.8333333333333299</v>
      </c>
      <c r="BG45" s="13">
        <f>_xlfn.IFNA(IF(BG$3="Productivity",
INDEX('Productivity Dump'!$E$4:$AJ$500,
MATCH($A45,'Productivity Dump'!$A$4:$A$500,0),
MATCH(BG$2,'Productivity Dump'!$E$3:$AJ$3,0)
),
IF(BG$3="Attendance",
INDEX('Attendance Dump'!$E$2:$AI$400,
MATCH($A45,'Attendance Dump'!$B$2:$B$400,0),
MATCH(BG$2,'Attendance Dump'!$E$1:$AI$1,0)
),
INDEX('Active Hour''s Dump'!$D$3:$AH$337,
MATCH($C45,'Active Hour''s Dump'!$A$3:$A$337,0),
MATCH(BG$2,'Active Hour''s Dump'!$D$2:$AH$2,0)
))),"")</f>
        <v>0</v>
      </c>
      <c r="BH45" s="13" t="str">
        <f>_xlfn.IFNA(IF(BH$3="Productivity",
INDEX('Productivity Dump'!$E$4:$AJ$500,
MATCH($A45,'Productivity Dump'!$A$4:$A$500,0),
MATCH(BH$2,'Productivity Dump'!$E$3:$AJ$3,0)
),
IF(BH$3="Attendance",
INDEX('Attendance Dump'!$E$2:$AI$400,
MATCH($A45,'Attendance Dump'!$B$2:$B$400,0),
MATCH(BH$2,'Attendance Dump'!$E$1:$AI$1,0)
),
INDEX('Active Hour''s Dump'!$D$3:$AH$337,
MATCH($C45,'Active Hour''s Dump'!$A$3:$A$337,0),
MATCH(BH$2,'Active Hour''s Dump'!$D$2:$AH$2,0)
))),"")</f>
        <v>WO</v>
      </c>
      <c r="BI45" s="54">
        <f>_xlfn.IFNA(IF(BI$3="Productivity",
INDEX('Productivity Dump'!$E$4:$AJ$500,
MATCH($A45,'Productivity Dump'!$A$4:$A$500,0),
MATCH(BI$2,'Productivity Dump'!$E$3:$AJ$3,0)
),
IF(BI$3="Attendance",
INDEX('Attendance Dump'!$E$2:$AI$400,
MATCH($A45,'Attendance Dump'!$B$2:$B$400,0),
MATCH(BI$2,'Attendance Dump'!$E$1:$AI$1,0)
),
INDEX('Active Hour''s Dump'!$D$3:$AH$337,
MATCH($C45,'Active Hour''s Dump'!$A$3:$A$337,0),
MATCH(BI$2,'Active Hour''s Dump'!$D$2:$AH$2,0)
))),"")</f>
        <v>0</v>
      </c>
      <c r="BJ45" s="13">
        <f>_xlfn.IFNA(IF(BJ$3="Productivity",
INDEX('Productivity Dump'!$E$4:$AJ$500,
MATCH($A45,'Productivity Dump'!$A$4:$A$500,0),
MATCH(BJ$2,'Productivity Dump'!$E$3:$AJ$3,0)
),
IF(BJ$3="Attendance",
INDEX('Attendance Dump'!$E$2:$AI$400,
MATCH($A45,'Attendance Dump'!$B$2:$B$400,0),
MATCH(BJ$2,'Attendance Dump'!$E$1:$AI$1,0)
),
INDEX('Active Hour''s Dump'!$D$3:$AH$337,
MATCH($C45,'Active Hour''s Dump'!$A$3:$A$337,0),
MATCH(BJ$2,'Active Hour''s Dump'!$D$2:$AH$2,0)
))),"")</f>
        <v>665.08500000000015</v>
      </c>
      <c r="BK45" s="13" t="str">
        <f>_xlfn.IFNA(IF(BK$3="Productivity",
INDEX('Productivity Dump'!$E$4:$AJ$500,
MATCH($A45,'Productivity Dump'!$A$4:$A$500,0),
MATCH(BK$2,'Productivity Dump'!$E$3:$AJ$3,0)
),
IF(BK$3="Attendance",
INDEX('Attendance Dump'!$E$2:$AI$400,
MATCH($A45,'Attendance Dump'!$B$2:$B$400,0),
MATCH(BK$2,'Attendance Dump'!$E$1:$AI$1,0)
),
INDEX('Active Hour''s Dump'!$D$3:$AH$337,
MATCH($C45,'Active Hour''s Dump'!$A$3:$A$337,0),
MATCH(BK$2,'Active Hour''s Dump'!$D$2:$AH$2,0)
))),"")</f>
        <v>P</v>
      </c>
      <c r="BL45" s="54">
        <f>_xlfn.IFNA(IF(BL$3="Productivity",
INDEX('Productivity Dump'!$E$4:$AJ$500,
MATCH($A45,'Productivity Dump'!$A$4:$A$500,0),
MATCH(BL$2,'Productivity Dump'!$E$3:$AJ$3,0)
),
IF(BL$3="Attendance",
INDEX('Attendance Dump'!$E$2:$AI$400,
MATCH($A45,'Attendance Dump'!$B$2:$B$400,0),
MATCH(BL$2,'Attendance Dump'!$E$1:$AI$1,0)
),
INDEX('Active Hour''s Dump'!$D$3:$AH$337,
MATCH($C45,'Active Hour''s Dump'!$A$3:$A$337,0),
MATCH(BL$2,'Active Hour''s Dump'!$D$2:$AH$2,0)
))),"")</f>
        <v>4.5</v>
      </c>
      <c r="BM45" s="13">
        <f>_xlfn.IFNA(IF(BM$3="Productivity",
INDEX('Productivity Dump'!$E$4:$AJ$500,
MATCH($A45,'Productivity Dump'!$A$4:$A$500,0),
MATCH(BM$2,'Productivity Dump'!$E$3:$AJ$3,0)
),
IF(BM$3="Attendance",
INDEX('Attendance Dump'!$E$2:$AI$400,
MATCH($A45,'Attendance Dump'!$B$2:$B$400,0),
MATCH(BM$2,'Attendance Dump'!$E$1:$AI$1,0)
),
INDEX('Active Hour''s Dump'!$D$3:$AH$337,
MATCH($C45,'Active Hour''s Dump'!$A$3:$A$337,0),
MATCH(BM$2,'Active Hour''s Dump'!$D$2:$AH$2,0)
))),"")</f>
        <v>1019.5930000000001</v>
      </c>
      <c r="BN45" s="13" t="str">
        <f>_xlfn.IFNA(IF(BN$3="Productivity",
INDEX('Productivity Dump'!$E$4:$AJ$500,
MATCH($A45,'Productivity Dump'!$A$4:$A$500,0),
MATCH(BN$2,'Productivity Dump'!$E$3:$AJ$3,0)
),
IF(BN$3="Attendance",
INDEX('Attendance Dump'!$E$2:$AI$400,
MATCH($A45,'Attendance Dump'!$B$2:$B$400,0),
MATCH(BN$2,'Attendance Dump'!$E$1:$AI$1,0)
),
INDEX('Active Hour''s Dump'!$D$3:$AH$337,
MATCH($C45,'Active Hour''s Dump'!$A$3:$A$337,0),
MATCH(BN$2,'Active Hour''s Dump'!$D$2:$AH$2,0)
))),"")</f>
        <v>P</v>
      </c>
      <c r="BO45" s="54">
        <f>_xlfn.IFNA(IF(BO$3="Productivity",
INDEX('Productivity Dump'!$E$4:$AJ$500,
MATCH($A45,'Productivity Dump'!$A$4:$A$500,0),
MATCH(BO$2,'Productivity Dump'!$E$3:$AJ$3,0)
),
IF(BO$3="Attendance",
INDEX('Attendance Dump'!$E$2:$AI$400,
MATCH($A45,'Attendance Dump'!$B$2:$B$400,0),
MATCH(BO$2,'Attendance Dump'!$E$1:$AI$1,0)
),
INDEX('Active Hour''s Dump'!$D$3:$AH$337,
MATCH($C45,'Active Hour''s Dump'!$A$3:$A$337,0),
MATCH(BO$2,'Active Hour''s Dump'!$D$2:$AH$2,0)
))),"")</f>
        <v>6.6666666666666696</v>
      </c>
      <c r="BP45" s="13">
        <f>_xlfn.IFNA(IF(BP$3="Productivity",
INDEX('Productivity Dump'!$E$4:$AJ$500,
MATCH($A45,'Productivity Dump'!$A$4:$A$500,0),
MATCH(BP$2,'Productivity Dump'!$E$3:$AJ$3,0)
),
IF(BP$3="Attendance",
INDEX('Attendance Dump'!$E$2:$AI$400,
MATCH($A45,'Attendance Dump'!$B$2:$B$400,0),
MATCH(BP$2,'Attendance Dump'!$E$1:$AI$1,0)
),
INDEX('Active Hour''s Dump'!$D$3:$AH$337,
MATCH($C45,'Active Hour''s Dump'!$A$3:$A$337,0),
MATCH(BP$2,'Active Hour''s Dump'!$D$2:$AH$2,0)
))),"")</f>
        <v>970.52999999999975</v>
      </c>
      <c r="BQ45" s="13" t="str">
        <f>_xlfn.IFNA(IF(BQ$3="Productivity",
INDEX('Productivity Dump'!$E$4:$AJ$500,
MATCH($A45,'Productivity Dump'!$A$4:$A$500,0),
MATCH(BQ$2,'Productivity Dump'!$E$3:$AJ$3,0)
),
IF(BQ$3="Attendance",
INDEX('Attendance Dump'!$E$2:$AI$400,
MATCH($A45,'Attendance Dump'!$B$2:$B$400,0),
MATCH(BQ$2,'Attendance Dump'!$E$1:$AI$1,0)
),
INDEX('Active Hour''s Dump'!$D$3:$AH$337,
MATCH($C45,'Active Hour''s Dump'!$A$3:$A$337,0),
MATCH(BQ$2,'Active Hour''s Dump'!$D$2:$AH$2,0)
))),"")</f>
        <v>P</v>
      </c>
      <c r="BR45" s="54">
        <f>_xlfn.IFNA(IF(BR$3="Productivity",
INDEX('Productivity Dump'!$E$4:$AJ$500,
MATCH($A45,'Productivity Dump'!$A$4:$A$500,0),
MATCH(BR$2,'Productivity Dump'!$E$3:$AJ$3,0)
),
IF(BR$3="Attendance",
INDEX('Attendance Dump'!$E$2:$AI$400,
MATCH($A45,'Attendance Dump'!$B$2:$B$400,0),
MATCH(BR$2,'Attendance Dump'!$E$1:$AI$1,0)
),
INDEX('Active Hour''s Dump'!$D$3:$AH$337,
MATCH($C45,'Active Hour''s Dump'!$A$3:$A$337,0),
MATCH(BR$2,'Active Hour''s Dump'!$D$2:$AH$2,0)
))),"")</f>
        <v>7.25</v>
      </c>
      <c r="BS45" s="13">
        <f>_xlfn.IFNA(IF(BS$3="Productivity",
INDEX('Productivity Dump'!$E$4:$AJ$500,
MATCH($A45,'Productivity Dump'!$A$4:$A$500,0),
MATCH(BS$2,'Productivity Dump'!$E$3:$AJ$3,0)
),
IF(BS$3="Attendance",
INDEX('Attendance Dump'!$E$2:$AI$400,
MATCH($A45,'Attendance Dump'!$B$2:$B$400,0),
MATCH(BS$2,'Attendance Dump'!$E$1:$AI$1,0)
),
INDEX('Active Hour''s Dump'!$D$3:$AH$337,
MATCH($C45,'Active Hour''s Dump'!$A$3:$A$337,0),
MATCH(BS$2,'Active Hour''s Dump'!$D$2:$AH$2,0)
))),"")</f>
        <v>525.41200000000003</v>
      </c>
      <c r="BT45" s="13" t="str">
        <f>_xlfn.IFNA(IF(BT$3="Productivity",
INDEX('Productivity Dump'!$E$4:$AJ$500,
MATCH($A45,'Productivity Dump'!$A$4:$A$500,0),
MATCH(BT$2,'Productivity Dump'!$E$3:$AJ$3,0)
),
IF(BT$3="Attendance",
INDEX('Attendance Dump'!$E$2:$AI$400,
MATCH($A45,'Attendance Dump'!$B$2:$B$400,0),
MATCH(BT$2,'Attendance Dump'!$E$1:$AI$1,0)
),
INDEX('Active Hour''s Dump'!$D$3:$AH$337,
MATCH($C45,'Active Hour''s Dump'!$A$3:$A$337,0),
MATCH(BT$2,'Active Hour''s Dump'!$D$2:$AH$2,0)
))),"")</f>
        <v>H(P)</v>
      </c>
      <c r="BU45" s="54">
        <f>_xlfn.IFNA(IF(BU$3="Productivity",
INDEX('Productivity Dump'!$E$4:$AJ$500,
MATCH($A45,'Productivity Dump'!$A$4:$A$500,0),
MATCH(BU$2,'Productivity Dump'!$E$3:$AJ$3,0)
),
IF(BU$3="Attendance",
INDEX('Attendance Dump'!$E$2:$AI$400,
MATCH($A45,'Attendance Dump'!$B$2:$B$400,0),
MATCH(BU$2,'Attendance Dump'!$E$1:$AI$1,0)
),
INDEX('Active Hour''s Dump'!$D$3:$AH$337,
MATCH($C45,'Active Hour''s Dump'!$A$3:$A$337,0),
MATCH(BU$2,'Active Hour''s Dump'!$D$2:$AH$2,0)
))),"")</f>
        <v>4.5833333333333304</v>
      </c>
      <c r="BV45" s="13">
        <f>_xlfn.IFNA(IF(BV$3="Productivity",
INDEX('Productivity Dump'!$E$4:$AJ$500,
MATCH($A45,'Productivity Dump'!$A$4:$A$500,0),
MATCH(BV$2,'Productivity Dump'!$E$3:$AJ$3,0)
),
IF(BV$3="Attendance",
INDEX('Attendance Dump'!$E$2:$AI$400,
MATCH($A45,'Attendance Dump'!$B$2:$B$400,0),
MATCH(BV$2,'Attendance Dump'!$E$1:$AI$1,0)
),
INDEX('Active Hour''s Dump'!$D$3:$AH$337,
MATCH($C45,'Active Hour''s Dump'!$A$3:$A$337,0),
MATCH(BV$2,'Active Hour''s Dump'!$D$2:$AH$2,0)
))),"")</f>
        <v>701.69</v>
      </c>
      <c r="BW45" s="13" t="str">
        <f>_xlfn.IFNA(IF(BW$3="Productivity",
INDEX('Productivity Dump'!$E$4:$AJ$500,
MATCH($A45,'Productivity Dump'!$A$4:$A$500,0),
MATCH(BW$2,'Productivity Dump'!$E$3:$AJ$3,0)
),
IF(BW$3="Attendance",
INDEX('Attendance Dump'!$E$2:$AI$400,
MATCH($A45,'Attendance Dump'!$B$2:$B$400,0),
MATCH(BW$2,'Attendance Dump'!$E$1:$AI$1,0)
),
INDEX('Active Hour''s Dump'!$D$3:$AH$337,
MATCH($C45,'Active Hour''s Dump'!$A$3:$A$337,0),
MATCH(BW$2,'Active Hour''s Dump'!$D$2:$AH$2,0)
))),"")</f>
        <v>P</v>
      </c>
      <c r="BX45" s="54">
        <f>_xlfn.IFNA(IF(BX$3="Productivity",
INDEX('Productivity Dump'!$E$4:$AJ$500,
MATCH($A45,'Productivity Dump'!$A$4:$A$500,0),
MATCH(BX$2,'Productivity Dump'!$E$3:$AJ$3,0)
),
IF(BX$3="Attendance",
INDEX('Attendance Dump'!$E$2:$AI$400,
MATCH($A45,'Attendance Dump'!$B$2:$B$400,0),
MATCH(BX$2,'Attendance Dump'!$E$1:$AI$1,0)
),
INDEX('Active Hour''s Dump'!$D$3:$AH$337,
MATCH($C45,'Active Hour''s Dump'!$A$3:$A$337,0),
MATCH(BX$2,'Active Hour''s Dump'!$D$2:$AH$2,0)
))),"")</f>
        <v>5.3333333333333304</v>
      </c>
      <c r="BY45" s="13">
        <f>_xlfn.IFNA(IF(BY$3="Productivity",
INDEX('Productivity Dump'!$E$4:$AJ$500,
MATCH($A45,'Productivity Dump'!$A$4:$A$500,0),
MATCH(BY$2,'Productivity Dump'!$E$3:$AJ$3,0)
),
IF(BY$3="Attendance",
INDEX('Attendance Dump'!$E$2:$AI$400,
MATCH($A45,'Attendance Dump'!$B$2:$B$400,0),
MATCH(BY$2,'Attendance Dump'!$E$1:$AI$1,0)
),
INDEX('Active Hour''s Dump'!$D$3:$AH$337,
MATCH($C45,'Active Hour''s Dump'!$A$3:$A$337,0),
MATCH(BY$2,'Active Hour''s Dump'!$D$2:$AH$2,0)
))),"")</f>
        <v>0</v>
      </c>
      <c r="BZ45" s="13" t="str">
        <f>_xlfn.IFNA(IF(BZ$3="Productivity",
INDEX('Productivity Dump'!$E$4:$AJ$500,
MATCH($A45,'Productivity Dump'!$A$4:$A$500,0),
MATCH(BZ$2,'Productivity Dump'!$E$3:$AJ$3,0)
),
IF(BZ$3="Attendance",
INDEX('Attendance Dump'!$E$2:$AI$400,
MATCH($A45,'Attendance Dump'!$B$2:$B$400,0),
MATCH(BZ$2,'Attendance Dump'!$E$1:$AI$1,0)
),
INDEX('Active Hour''s Dump'!$D$3:$AH$337,
MATCH($C45,'Active Hour''s Dump'!$A$3:$A$337,0),
MATCH(BZ$2,'Active Hour''s Dump'!$D$2:$AH$2,0)
))),"")</f>
        <v>PL</v>
      </c>
      <c r="CA45" s="54">
        <f>_xlfn.IFNA(IF(CA$3="Productivity",
INDEX('Productivity Dump'!$E$4:$AJ$500,
MATCH($A45,'Productivity Dump'!$A$4:$A$500,0),
MATCH(CA$2,'Productivity Dump'!$E$3:$AJ$3,0)
),
IF(CA$3="Attendance",
INDEX('Attendance Dump'!$E$2:$AI$400,
MATCH($A45,'Attendance Dump'!$B$2:$B$400,0),
MATCH(CA$2,'Attendance Dump'!$E$1:$AI$1,0)
),
INDEX('Active Hour''s Dump'!$D$3:$AH$337,
MATCH($C45,'Active Hour''s Dump'!$A$3:$A$337,0),
MATCH(CA$2,'Active Hour''s Dump'!$D$2:$AH$2,0)
))),"")</f>
        <v>0</v>
      </c>
      <c r="CB45" s="13">
        <f>_xlfn.IFNA(IF(CB$3="Productivity",
INDEX('Productivity Dump'!$E$4:$AJ$500,
MATCH($A45,'Productivity Dump'!$A$4:$A$500,0),
MATCH(CB$2,'Productivity Dump'!$E$3:$AJ$3,0)
),
IF(CB$3="Attendance",
INDEX('Attendance Dump'!$E$2:$AI$400,
MATCH($A45,'Attendance Dump'!$B$2:$B$400,0),
MATCH(CB$2,'Attendance Dump'!$E$1:$AI$1,0)
),
INDEX('Active Hour''s Dump'!$D$3:$AH$337,
MATCH($C45,'Active Hour''s Dump'!$A$3:$A$337,0),
MATCH(CB$2,'Active Hour''s Dump'!$D$2:$AH$2,0)
))),"")</f>
        <v>0</v>
      </c>
      <c r="CC45" s="13" t="str">
        <f>_xlfn.IFNA(IF(CC$3="Productivity",
INDEX('Productivity Dump'!$E$4:$AJ$500,
MATCH($A45,'Productivity Dump'!$A$4:$A$500,0),
MATCH(CC$2,'Productivity Dump'!$E$3:$AJ$3,0)
),
IF(CC$3="Attendance",
INDEX('Attendance Dump'!$E$2:$AI$400,
MATCH($A45,'Attendance Dump'!$B$2:$B$400,0),
MATCH(CC$2,'Attendance Dump'!$E$1:$AI$1,0)
),
INDEX('Active Hour''s Dump'!$D$3:$AH$337,
MATCH($C45,'Active Hour''s Dump'!$A$3:$A$337,0),
MATCH(CC$2,'Active Hour''s Dump'!$D$2:$AH$2,0)
))),"")</f>
        <v>PL</v>
      </c>
      <c r="CD45" s="54">
        <f>_xlfn.IFNA(IF(CD$3="Productivity",
INDEX('Productivity Dump'!$E$4:$AJ$500,
MATCH($A45,'Productivity Dump'!$A$4:$A$500,0),
MATCH(CD$2,'Productivity Dump'!$E$3:$AJ$3,0)
),
IF(CD$3="Attendance",
INDEX('Attendance Dump'!$E$2:$AI$400,
MATCH($A45,'Attendance Dump'!$B$2:$B$400,0),
MATCH(CD$2,'Attendance Dump'!$E$1:$AI$1,0)
),
INDEX('Active Hour''s Dump'!$D$3:$AH$337,
MATCH($C45,'Active Hour''s Dump'!$A$3:$A$337,0),
MATCH(CD$2,'Active Hour''s Dump'!$D$2:$AH$2,0)
))),"")</f>
        <v>0</v>
      </c>
      <c r="CE45" s="13">
        <f>_xlfn.IFNA(IF(CE$3="Productivity",
INDEX('Productivity Dump'!$E$4:$AJ$500,
MATCH($A45,'Productivity Dump'!$A$4:$A$500,0),
MATCH(CE$2,'Productivity Dump'!$E$3:$AJ$3,0)
),
IF(CE$3="Attendance",
INDEX('Attendance Dump'!$E$2:$AI$400,
MATCH($A45,'Attendance Dump'!$B$2:$B$400,0),
MATCH(CE$2,'Attendance Dump'!$E$1:$AI$1,0)
),
INDEX('Active Hour''s Dump'!$D$3:$AH$337,
MATCH($C45,'Active Hour''s Dump'!$A$3:$A$337,0),
MATCH(CE$2,'Active Hour''s Dump'!$D$2:$AH$2,0)
))),"")</f>
        <v>0</v>
      </c>
      <c r="CF45" s="13" t="str">
        <f>_xlfn.IFNA(IF(CF$3="Productivity",
INDEX('Productivity Dump'!$E$4:$AJ$500,
MATCH($A45,'Productivity Dump'!$A$4:$A$500,0),
MATCH(CF$2,'Productivity Dump'!$E$3:$AJ$3,0)
),
IF(CF$3="Attendance",
INDEX('Attendance Dump'!$E$2:$AI$400,
MATCH($A45,'Attendance Dump'!$B$2:$B$400,0),
MATCH(CF$2,'Attendance Dump'!$E$1:$AI$1,0)
),
INDEX('Active Hour''s Dump'!$D$3:$AH$337,
MATCH($C45,'Active Hour''s Dump'!$A$3:$A$337,0),
MATCH(CF$2,'Active Hour''s Dump'!$D$2:$AH$2,0)
))),"")</f>
        <v>PL</v>
      </c>
      <c r="CG45" s="54">
        <f>_xlfn.IFNA(IF(CG$3="Productivity",
INDEX('Productivity Dump'!$E$4:$AJ$500,
MATCH($A45,'Productivity Dump'!$A$4:$A$500,0),
MATCH(CG$2,'Productivity Dump'!$E$3:$AJ$3,0)
),
IF(CG$3="Attendance",
INDEX('Attendance Dump'!$E$2:$AI$400,
MATCH($A45,'Attendance Dump'!$B$2:$B$400,0),
MATCH(CG$2,'Attendance Dump'!$E$1:$AI$1,0)
),
INDEX('Active Hour''s Dump'!$D$3:$AH$337,
MATCH($C45,'Active Hour''s Dump'!$A$3:$A$337,0),
MATCH(CG$2,'Active Hour''s Dump'!$D$2:$AH$2,0)
))),"")</f>
        <v>0</v>
      </c>
      <c r="CH45" s="13">
        <f>_xlfn.IFNA(IF(CH$3="Productivity",
INDEX('Productivity Dump'!$E$4:$AJ$500,
MATCH($A45,'Productivity Dump'!$A$4:$A$500,0),
MATCH(CH$2,'Productivity Dump'!$E$3:$AJ$3,0)
),
IF(CH$3="Attendance",
INDEX('Attendance Dump'!$E$2:$AI$400,
MATCH($A45,'Attendance Dump'!$B$2:$B$400,0),
MATCH(CH$2,'Attendance Dump'!$E$1:$AI$1,0)
),
INDEX('Active Hour''s Dump'!$D$3:$AH$337,
MATCH($C45,'Active Hour''s Dump'!$A$3:$A$337,0),
MATCH(CH$2,'Active Hour''s Dump'!$D$2:$AH$2,0)
))),"")</f>
        <v>0</v>
      </c>
      <c r="CI45" s="13" t="str">
        <f>_xlfn.IFNA(IF(CI$3="Productivity",
INDEX('Productivity Dump'!$E$4:$AJ$500,
MATCH($A45,'Productivity Dump'!$A$4:$A$500,0),
MATCH(CI$2,'Productivity Dump'!$E$3:$AJ$3,0)
),
IF(CI$3="Attendance",
INDEX('Attendance Dump'!$E$2:$AI$400,
MATCH($A45,'Attendance Dump'!$B$2:$B$400,0),
MATCH(CI$2,'Attendance Dump'!$E$1:$AI$1,0)
),
INDEX('Active Hour''s Dump'!$D$3:$AH$337,
MATCH($C45,'Active Hour''s Dump'!$A$3:$A$337,0),
MATCH(CI$2,'Active Hour''s Dump'!$D$2:$AH$2,0)
))),"")</f>
        <v>PL</v>
      </c>
      <c r="CJ45" s="54">
        <f>_xlfn.IFNA(IF(CJ$3="Productivity",
INDEX('Productivity Dump'!$E$4:$AJ$500,
MATCH($A45,'Productivity Dump'!$A$4:$A$500,0),
MATCH(CJ$2,'Productivity Dump'!$E$3:$AJ$3,0)
),
IF(CJ$3="Attendance",
INDEX('Attendance Dump'!$E$2:$AI$400,
MATCH($A45,'Attendance Dump'!$B$2:$B$400,0),
MATCH(CJ$2,'Attendance Dump'!$E$1:$AI$1,0)
),
INDEX('Active Hour''s Dump'!$D$3:$AH$337,
MATCH($C45,'Active Hour''s Dump'!$A$3:$A$337,0),
MATCH(CJ$2,'Active Hour''s Dump'!$D$2:$AH$2,0)
))),"")</f>
        <v>0</v>
      </c>
      <c r="CK45" s="13">
        <f>_xlfn.IFNA(IF(CK$3="Productivity",
INDEX('Productivity Dump'!$E$4:$AJ$500,
MATCH($A45,'Productivity Dump'!$A$4:$A$500,0),
MATCH(CK$2,'Productivity Dump'!$E$3:$AJ$3,0)
),
IF(CK$3="Attendance",
INDEX('Attendance Dump'!$E$2:$AI$400,
MATCH($A45,'Attendance Dump'!$B$2:$B$400,0),
MATCH(CK$2,'Attendance Dump'!$E$1:$AI$1,0)
),
INDEX('Active Hour''s Dump'!$D$3:$AH$337,
MATCH($C45,'Active Hour''s Dump'!$A$3:$A$337,0),
MATCH(CK$2,'Active Hour''s Dump'!$D$2:$AH$2,0)
))),"")</f>
        <v>0</v>
      </c>
      <c r="CL45" s="13" t="str">
        <f>_xlfn.IFNA(IF(CL$3="Productivity",
INDEX('Productivity Dump'!$E$4:$AJ$500,
MATCH($A45,'Productivity Dump'!$A$4:$A$500,0),
MATCH(CL$2,'Productivity Dump'!$E$3:$AJ$3,0)
),
IF(CL$3="Attendance",
INDEX('Attendance Dump'!$E$2:$AI$400,
MATCH($A45,'Attendance Dump'!$B$2:$B$400,0),
MATCH(CL$2,'Attendance Dump'!$E$1:$AI$1,0)
),
INDEX('Active Hour''s Dump'!$D$3:$AH$337,
MATCH($C45,'Active Hour''s Dump'!$A$3:$A$337,0),
MATCH(CL$2,'Active Hour''s Dump'!$D$2:$AH$2,0)
))),"")</f>
        <v>PL</v>
      </c>
      <c r="CM45" s="54">
        <f>_xlfn.IFNA(IF(CM$3="Productivity",
INDEX('Productivity Dump'!$E$4:$AJ$500,
MATCH($A45,'Productivity Dump'!$A$4:$A$500,0),
MATCH(CM$2,'Productivity Dump'!$E$3:$AJ$3,0)
),
IF(CM$3="Attendance",
INDEX('Attendance Dump'!$E$2:$AI$400,
MATCH($A45,'Attendance Dump'!$B$2:$B$400,0),
MATCH(CM$2,'Attendance Dump'!$E$1:$AI$1,0)
),
INDEX('Active Hour''s Dump'!$D$3:$AH$337,
MATCH($C45,'Active Hour''s Dump'!$A$3:$A$337,0),
MATCH(CM$2,'Active Hour''s Dump'!$D$2:$AH$2,0)
))),"")</f>
        <v>0</v>
      </c>
      <c r="CN45" s="13">
        <f>_xlfn.IFNA(IF(CN$3="Productivity",
INDEX('Productivity Dump'!$E$4:$AJ$500,
MATCH($A45,'Productivity Dump'!$A$4:$A$500,0),
MATCH(CN$2,'Productivity Dump'!$E$3:$AJ$3,0)
),
IF(CN$3="Attendance",
INDEX('Attendance Dump'!$E$2:$AI$400,
MATCH($A45,'Attendance Dump'!$B$2:$B$400,0),
MATCH(CN$2,'Attendance Dump'!$E$1:$AI$1,0)
),
INDEX('Active Hour''s Dump'!$D$3:$AH$337,
MATCH($C45,'Active Hour''s Dump'!$A$3:$A$337,0),
MATCH(CN$2,'Active Hour''s Dump'!$D$2:$AH$2,0)
))),"")</f>
        <v>0</v>
      </c>
      <c r="CO45" s="13">
        <f>_xlfn.IFNA(IF(CO$3="Productivity",
INDEX('Productivity Dump'!$E$4:$AJ$500,
MATCH($A45,'Productivity Dump'!$A$4:$A$500,0),
MATCH(CO$2,'Productivity Dump'!$E$3:$AJ$3,0)
),
IF(CO$3="Attendance",
INDEX('Attendance Dump'!$E$2:$AI$400,
MATCH($A45,'Attendance Dump'!$B$2:$B$400,0),
MATCH(CO$2,'Attendance Dump'!$E$1:$AI$1,0)
),
INDEX('Active Hour''s Dump'!$D$3:$AH$337,
MATCH($C45,'Active Hour''s Dump'!$A$3:$A$337,0),
MATCH(CO$2,'Active Hour''s Dump'!$D$2:$AH$2,0)
))),"")</f>
        <v>0</v>
      </c>
      <c r="CP45" s="54">
        <f>_xlfn.IFNA(IF(CP$3="Productivity",
INDEX('Productivity Dump'!$E$4:$AJ$500,
MATCH($A45,'Productivity Dump'!$A$4:$A$500,0),
MATCH(CP$2,'Productivity Dump'!$E$3:$AJ$3,0)
),
IF(CP$3="Attendance",
INDEX('Attendance Dump'!$E$2:$AI$400,
MATCH($A45,'Attendance Dump'!$B$2:$B$400,0),
MATCH(CP$2,'Attendance Dump'!$E$1:$AI$1,0)
),
INDEX('Active Hour''s Dump'!$D$3:$AH$337,
MATCH($C45,'Active Hour''s Dump'!$A$3:$A$337,0),
MATCH(CP$2,'Active Hour''s Dump'!$D$2:$AH$2,0)
))),"")</f>
        <v>0</v>
      </c>
      <c r="CQ45" s="13">
        <f>_xlfn.IFNA(IF(CQ$3="Productivity",
INDEX('Productivity Dump'!$E$4:$AJ$500,
MATCH($A45,'Productivity Dump'!$A$4:$A$500,0),
MATCH(CQ$2,'Productivity Dump'!$E$3:$AJ$3,0)
),
IF(CQ$3="Attendance",
INDEX('Attendance Dump'!$E$2:$AI$400,
MATCH($A45,'Attendance Dump'!$B$2:$B$400,0),
MATCH(CQ$2,'Attendance Dump'!$E$1:$AI$1,0)
),
INDEX('Active Hour''s Dump'!$D$3:$AH$337,
MATCH($C45,'Active Hour''s Dump'!$A$3:$A$337,0),
MATCH(CQ$2,'Active Hour''s Dump'!$D$2:$AH$2,0)
))),"")</f>
        <v>0</v>
      </c>
      <c r="CR45" s="13">
        <f>_xlfn.IFNA(IF(CR$3="Productivity",
INDEX('Productivity Dump'!$E$4:$AJ$500,
MATCH($A45,'Productivity Dump'!$A$4:$A$500,0),
MATCH(CR$2,'Productivity Dump'!$E$3:$AJ$3,0)
),
IF(CR$3="Attendance",
INDEX('Attendance Dump'!$E$2:$AI$400,
MATCH($A45,'Attendance Dump'!$B$2:$B$400,0),
MATCH(CR$2,'Attendance Dump'!$E$1:$AI$1,0)
),
INDEX('Active Hour''s Dump'!$D$3:$AH$337,
MATCH($C45,'Active Hour''s Dump'!$A$3:$A$337,0),
MATCH(CR$2,'Active Hour''s Dump'!$D$2:$AH$2,0)
))),"")</f>
        <v>0</v>
      </c>
      <c r="CS45" s="54">
        <f>_xlfn.IFNA(IF(CS$3="Productivity",
INDEX('Productivity Dump'!$E$4:$AJ$500,
MATCH($A45,'Productivity Dump'!$A$4:$A$500,0),
MATCH(CS$2,'Productivity Dump'!$E$3:$AJ$3,0)
),
IF(CS$3="Attendance",
INDEX('Attendance Dump'!$E$2:$AI$400,
MATCH($A45,'Attendance Dump'!$B$2:$B$400,0),
MATCH(CS$2,'Attendance Dump'!$E$1:$AI$1,0)
),
INDEX('Active Hour''s Dump'!$D$3:$AH$337,
MATCH($C45,'Active Hour''s Dump'!$A$3:$A$337,0),
MATCH(CS$2,'Active Hour''s Dump'!$D$2:$AH$2,0)
))),"")</f>
        <v>0</v>
      </c>
      <c r="CT45" s="13">
        <f>_xlfn.IFNA(IF(CT$3="Productivity",
INDEX('Productivity Dump'!$E$4:$AJ$500,
MATCH($A45,'Productivity Dump'!$A$4:$A$500,0),
MATCH(CT$2,'Productivity Dump'!$E$3:$AJ$3,0)
),
IF(CT$3="Attendance",
INDEX('Attendance Dump'!$E$2:$AI$400,
MATCH($A45,'Attendance Dump'!$B$2:$B$400,0),
MATCH(CT$2,'Attendance Dump'!$E$1:$AI$1,0)
),
INDEX('Active Hour''s Dump'!$D$3:$AH$337,
MATCH($C45,'Active Hour''s Dump'!$A$3:$A$337,0),
MATCH(CT$2,'Active Hour''s Dump'!$D$2:$AH$2,0)
))),"")</f>
        <v>0</v>
      </c>
      <c r="CU45" s="13">
        <f>_xlfn.IFNA(IF(CU$3="Productivity",
INDEX('Productivity Dump'!$E$4:$AJ$500,
MATCH($A45,'Productivity Dump'!$A$4:$A$500,0),
MATCH(CU$2,'Productivity Dump'!$E$3:$AJ$3,0)
),
IF(CU$3="Attendance",
INDEX('Attendance Dump'!$E$2:$AI$400,
MATCH($A45,'Attendance Dump'!$B$2:$B$400,0),
MATCH(CU$2,'Attendance Dump'!$E$1:$AI$1,0)
),
INDEX('Active Hour''s Dump'!$D$3:$AH$337,
MATCH($C45,'Active Hour''s Dump'!$A$3:$A$337,0),
MATCH(CU$2,'Active Hour''s Dump'!$D$2:$AH$2,0)
))),"")</f>
        <v>0</v>
      </c>
      <c r="CV45" s="54">
        <f>_xlfn.IFNA(IF(CV$3="Productivity",
INDEX('Productivity Dump'!$E$4:$AJ$500,
MATCH($A45,'Productivity Dump'!$A$4:$A$500,0),
MATCH(CV$2,'Productivity Dump'!$E$3:$AJ$3,0)
),
IF(CV$3="Attendance",
INDEX('Attendance Dump'!$E$2:$AI$400,
MATCH($A45,'Attendance Dump'!$B$2:$B$400,0),
MATCH(CV$2,'Attendance Dump'!$E$1:$AI$1,0)
),
INDEX('Active Hour''s Dump'!$D$3:$AH$337,
MATCH($C45,'Active Hour''s Dump'!$A$3:$A$337,0),
MATCH(CV$2,'Active Hour''s Dump'!$D$2:$AH$2,0)
))),"")</f>
        <v>0</v>
      </c>
      <c r="CW45" s="13"/>
      <c r="CX45" s="13"/>
      <c r="CY45" s="54"/>
      <c r="DA45" s="57">
        <f t="shared" si="59"/>
        <v>114.16666666666667</v>
      </c>
      <c r="DB45" s="35">
        <f t="shared" si="63"/>
        <v>15693.586000000001</v>
      </c>
      <c r="DC45" s="35">
        <f t="shared" si="64"/>
        <v>3006.4139999999989</v>
      </c>
      <c r="DD45" s="35">
        <f t="shared" ca="1" si="60"/>
        <v>0</v>
      </c>
      <c r="DF45" s="32" cm="1">
        <f t="array" ref="DF45">SUMPRODUCT(
    (MOD(COLUMN(H45:CV45) - COLUMN(H45), 3) = 0) *
    (H45:CV45 = 0) *
    (I45:CW45 = "P") *
    (COUNTIF(UKHoliday, H$2:CV$2) = 0)
)</f>
        <v>0</v>
      </c>
      <c r="DG45" s="33" cm="1">
        <f t="array" ref="DG45">SUMPRODUCT(
  (MOD(COLUMN(H45:CV45) - COLUMN(H45), 3) = 0) *
  (H45:CV45 &gt; 0) *
  (H45:CV45 &lt; 0.5 * IF(((WEEKDAY(H$2:CV$2, 2) = 1) + (WEEKDAY(H$2:CV$2, 2) = 6)), G45, F45)) *
  (I45:CW45 = "P") *
  (COUNTIF(UKHoliday, H$2:CV$2) = 0)
)</f>
        <v>0</v>
      </c>
      <c r="DH45" s="33" cm="1">
        <f t="array" ref="DH45">SUMPRODUCT(
  (MOD(COLUMN(H45:CV45) - COLUMN(H45), 3) = 0) *
  (H45:CV45 &gt; 0.5 * IF(((WEEKDAY(H$2:CV$2, 2) = 1) + (WEEKDAY(H$2:CV$2, 2) = 6)), $G45, $F45)) *
  (H45:CV45 &lt; 0.8 * IF(((WEEKDAY(H$2:CV$2, 2) = 1) + (WEEKDAY(H$2:CV$2, 2) = 6)), $G45, $F45)) *
  (I45:CW45 = "P") *
  (COUNTIF(UKHoliday, H$2:CV$2) = 0)
)</f>
        <v>2</v>
      </c>
      <c r="DI45" s="33" cm="1">
        <f t="array" ref="DI45">SUMPRODUCT(
  (MOD(COLUMN(H45:CV45) - COLUMN(H45), 3) = 0) *
  (H45:CV45 &gt; 0.8 * IF(((WEEKDAY(H$2:CV$2, 2) = 1) + (WEEKDAY(H$2:CV$2, 2) = 6)), $G45, $F45)) *
  (H45:CV45 &lt; 1 * IF(((WEEKDAY(H$2:CV$2, 2) = 1) + (WEEKDAY(H$2:CV$2, 2) = 6)), $G45, $F45)) *
  (I45:CW45 = "P") *
  (COUNTIF(UKHoliday, H$2:CV$2) = 0)
)</f>
        <v>5</v>
      </c>
    </row>
    <row r="46" spans="1:113" x14ac:dyDescent="0.3">
      <c r="A46" s="8" t="s">
        <v>218</v>
      </c>
      <c r="B46" s="8" t="s">
        <v>217</v>
      </c>
      <c r="C46" s="9" t="s">
        <v>689</v>
      </c>
      <c r="D46" s="62" t="s">
        <v>555</v>
      </c>
      <c r="E46" s="35">
        <v>24000</v>
      </c>
      <c r="F46" s="35">
        <f t="shared" si="61"/>
        <v>1200</v>
      </c>
      <c r="G46" s="35">
        <f t="shared" si="62"/>
        <v>600</v>
      </c>
      <c r="H46" s="13">
        <f>_xlfn.IFNA(IF(H$3="Productivity",
INDEX('Productivity Dump'!$E$4:$AJ$500,
MATCH($A46,'Productivity Dump'!$A$4:$A$500,0),
MATCH(H$2,'Productivity Dump'!$E$3:$AJ$3,0)
),
IF(H$3="Attendance",
INDEX('Attendance Dump'!$E$2:$AI$400,
MATCH($A46,'Attendance Dump'!$B$2:$B$400,0),
MATCH(H$2,'Attendance Dump'!$E$1:$AI$1,0)
),
INDEX('Active Hour''s Dump'!$D$3:$AH$337,
MATCH($C46,'Active Hour''s Dump'!$A$3:$A$337,0),
MATCH(H$2,'Active Hour''s Dump'!$D$2:$AH$2,0)
))),"")</f>
        <v>991.49799999999993</v>
      </c>
      <c r="I46" s="13" t="str">
        <f>_xlfn.IFNA(IF(I$3="Productivity",
INDEX('Productivity Dump'!$E$4:$AJ$500,
MATCH($A46,'Productivity Dump'!$A$4:$A$500,0),
MATCH(I$2,'Productivity Dump'!$E$3:$AJ$3,0)
),
IF(I$3="Attendance",
INDEX('Attendance Dump'!$E$2:$AI$400,
MATCH($A46,'Attendance Dump'!$B$2:$B$400,0),
MATCH(I$2,'Attendance Dump'!$E$1:$AI$1,0)
),
INDEX('Active Hour''s Dump'!$D$3:$AH$337,
MATCH($C46,'Active Hour''s Dump'!$A$3:$A$337,0),
MATCH(I$2,'Active Hour''s Dump'!$D$2:$AH$2,0)
))),"")</f>
        <v>P</v>
      </c>
      <c r="J46" s="54">
        <f>_xlfn.IFNA(IF(J$3="Productivity",
INDEX('Productivity Dump'!$E$4:$AJ$500,
MATCH($A46,'Productivity Dump'!$A$4:$A$500,0),
MATCH(J$2,'Productivity Dump'!$E$3:$AJ$3,0)
),
IF(J$3="Attendance",
INDEX('Attendance Dump'!$E$2:$AI$400,
MATCH($A46,'Attendance Dump'!$B$2:$B$400,0),
MATCH(J$2,'Attendance Dump'!$E$1:$AI$1,0)
),
INDEX('Active Hour''s Dump'!$D$3:$AH$337,
MATCH($C46,'Active Hour''s Dump'!$A$3:$A$337,0),
MATCH(J$2,'Active Hour''s Dump'!$D$2:$AH$2,0)
))),"")</f>
        <v>10.6666666666667</v>
      </c>
      <c r="K46" s="13">
        <f>_xlfn.IFNA(IF(K$3="Productivity",
INDEX('Productivity Dump'!$E$4:$AJ$500,
MATCH($A46,'Productivity Dump'!$A$4:$A$500,0),
MATCH(K$2,'Productivity Dump'!$E$3:$AJ$3,0)
),
IF(K$3="Attendance",
INDEX('Attendance Dump'!$E$2:$AI$400,
MATCH($A46,'Attendance Dump'!$B$2:$B$400,0),
MATCH(K$2,'Attendance Dump'!$E$1:$AI$1,0)
),
INDEX('Active Hour''s Dump'!$D$3:$AH$337,
MATCH($C46,'Active Hour''s Dump'!$A$3:$A$337,0),
MATCH(K$2,'Active Hour''s Dump'!$D$2:$AH$2,0)
))),"")</f>
        <v>1085.624</v>
      </c>
      <c r="L46" s="13" t="str">
        <f>_xlfn.IFNA(IF(L$3="Productivity",
INDEX('Productivity Dump'!$E$4:$AJ$500,
MATCH($A46,'Productivity Dump'!$A$4:$A$500,0),
MATCH(L$2,'Productivity Dump'!$E$3:$AJ$3,0)
),
IF(L$3="Attendance",
INDEX('Attendance Dump'!$E$2:$AI$400,
MATCH($A46,'Attendance Dump'!$B$2:$B$400,0),
MATCH(L$2,'Attendance Dump'!$E$1:$AI$1,0)
),
INDEX('Active Hour''s Dump'!$D$3:$AH$337,
MATCH($C46,'Active Hour''s Dump'!$A$3:$A$337,0),
MATCH(L$2,'Active Hour''s Dump'!$D$2:$AH$2,0)
))),"")</f>
        <v>P</v>
      </c>
      <c r="M46" s="54">
        <f>_xlfn.IFNA(IF(M$3="Productivity",
INDEX('Productivity Dump'!$E$4:$AJ$500,
MATCH($A46,'Productivity Dump'!$A$4:$A$500,0),
MATCH(M$2,'Productivity Dump'!$E$3:$AJ$3,0)
),
IF(M$3="Attendance",
INDEX('Attendance Dump'!$E$2:$AI$400,
MATCH($A46,'Attendance Dump'!$B$2:$B$400,0),
MATCH(M$2,'Attendance Dump'!$E$1:$AI$1,0)
),
INDEX('Active Hour''s Dump'!$D$3:$AH$337,
MATCH($C46,'Active Hour''s Dump'!$A$3:$A$337,0),
MATCH(M$2,'Active Hour''s Dump'!$D$2:$AH$2,0)
))),"")</f>
        <v>9.8333333333333304</v>
      </c>
      <c r="N46" s="13">
        <f>_xlfn.IFNA(IF(N$3="Productivity",
INDEX('Productivity Dump'!$E$4:$AJ$500,
MATCH($A46,'Productivity Dump'!$A$4:$A$500,0),
MATCH(N$2,'Productivity Dump'!$E$3:$AJ$3,0)
),
IF(N$3="Attendance",
INDEX('Attendance Dump'!$E$2:$AI$400,
MATCH($A46,'Attendance Dump'!$B$2:$B$400,0),
MATCH(N$2,'Attendance Dump'!$E$1:$AI$1,0)
),
INDEX('Active Hour''s Dump'!$D$3:$AH$337,
MATCH($C46,'Active Hour''s Dump'!$A$3:$A$337,0),
MATCH(N$2,'Active Hour''s Dump'!$D$2:$AH$2,0)
))),"")</f>
        <v>32.262</v>
      </c>
      <c r="O46" s="13" t="str">
        <f>_xlfn.IFNA(IF(O$3="Productivity",
INDEX('Productivity Dump'!$E$4:$AJ$500,
MATCH($A46,'Productivity Dump'!$A$4:$A$500,0),
MATCH(O$2,'Productivity Dump'!$E$3:$AJ$3,0)
),
IF(O$3="Attendance",
INDEX('Attendance Dump'!$E$2:$AI$400,
MATCH($A46,'Attendance Dump'!$B$2:$B$400,0),
MATCH(O$2,'Attendance Dump'!$E$1:$AI$1,0)
),
INDEX('Active Hour''s Dump'!$D$3:$AH$337,
MATCH($C46,'Active Hour''s Dump'!$A$3:$A$337,0),
MATCH(O$2,'Active Hour''s Dump'!$D$2:$AH$2,0)
))),"")</f>
        <v>PL</v>
      </c>
      <c r="P46" s="54">
        <f>_xlfn.IFNA(IF(P$3="Productivity",
INDEX('Productivity Dump'!$E$4:$AJ$500,
MATCH($A46,'Productivity Dump'!$A$4:$A$500,0),
MATCH(P$2,'Productivity Dump'!$E$3:$AJ$3,0)
),
IF(P$3="Attendance",
INDEX('Attendance Dump'!$E$2:$AI$400,
MATCH($A46,'Attendance Dump'!$B$2:$B$400,0),
MATCH(P$2,'Attendance Dump'!$E$1:$AI$1,0)
),
INDEX('Active Hour''s Dump'!$D$3:$AH$337,
MATCH($C46,'Active Hour''s Dump'!$A$3:$A$337,0),
MATCH(P$2,'Active Hour''s Dump'!$D$2:$AH$2,0)
))),"")</f>
        <v>0</v>
      </c>
      <c r="Q46" s="13">
        <f>_xlfn.IFNA(IF(Q$3="Productivity",
INDEX('Productivity Dump'!$E$4:$AJ$500,
MATCH($A46,'Productivity Dump'!$A$4:$A$500,0),
MATCH(Q$2,'Productivity Dump'!$E$3:$AJ$3,0)
),
IF(Q$3="Attendance",
INDEX('Attendance Dump'!$E$2:$AI$400,
MATCH($A46,'Attendance Dump'!$B$2:$B$400,0),
MATCH(Q$2,'Attendance Dump'!$E$1:$AI$1,0)
),
INDEX('Active Hour''s Dump'!$D$3:$AH$337,
MATCH($C46,'Active Hour''s Dump'!$A$3:$A$337,0),
MATCH(Q$2,'Active Hour''s Dump'!$D$2:$AH$2,0)
))),"")</f>
        <v>0</v>
      </c>
      <c r="R46" s="13" t="str">
        <f>_xlfn.IFNA(IF(R$3="Productivity",
INDEX('Productivity Dump'!$E$4:$AJ$500,
MATCH($A46,'Productivity Dump'!$A$4:$A$500,0),
MATCH(R$2,'Productivity Dump'!$E$3:$AJ$3,0)
),
IF(R$3="Attendance",
INDEX('Attendance Dump'!$E$2:$AI$400,
MATCH($A46,'Attendance Dump'!$B$2:$B$400,0),
MATCH(R$2,'Attendance Dump'!$E$1:$AI$1,0)
),
INDEX('Active Hour''s Dump'!$D$3:$AH$337,
MATCH($C46,'Active Hour''s Dump'!$A$3:$A$337,0),
MATCH(R$2,'Active Hour''s Dump'!$D$2:$AH$2,0)
))),"")</f>
        <v>WO</v>
      </c>
      <c r="S46" s="54">
        <f>_xlfn.IFNA(IF(S$3="Productivity",
INDEX('Productivity Dump'!$E$4:$AJ$500,
MATCH($A46,'Productivity Dump'!$A$4:$A$500,0),
MATCH(S$2,'Productivity Dump'!$E$3:$AJ$3,0)
),
IF(S$3="Attendance",
INDEX('Attendance Dump'!$E$2:$AI$400,
MATCH($A46,'Attendance Dump'!$B$2:$B$400,0),
MATCH(S$2,'Attendance Dump'!$E$1:$AI$1,0)
),
INDEX('Active Hour''s Dump'!$D$3:$AH$337,
MATCH($C46,'Active Hour''s Dump'!$A$3:$A$337,0),
MATCH(S$2,'Active Hour''s Dump'!$D$2:$AH$2,0)
))),"")</f>
        <v>0</v>
      </c>
      <c r="T46" s="13">
        <f>_xlfn.IFNA(IF(T$3="Productivity",
INDEX('Productivity Dump'!$E$4:$AJ$500,
MATCH($A46,'Productivity Dump'!$A$4:$A$500,0),
MATCH(T$2,'Productivity Dump'!$E$3:$AJ$3,0)
),
IF(T$3="Attendance",
INDEX('Attendance Dump'!$E$2:$AI$400,
MATCH($A46,'Attendance Dump'!$B$2:$B$400,0),
MATCH(T$2,'Attendance Dump'!$E$1:$AI$1,0)
),
INDEX('Active Hour''s Dump'!$D$3:$AH$337,
MATCH($C46,'Active Hour''s Dump'!$A$3:$A$337,0),
MATCH(T$2,'Active Hour''s Dump'!$D$2:$AH$2,0)
))),"")</f>
        <v>683.15100000000007</v>
      </c>
      <c r="U46" s="13" t="str">
        <f>_xlfn.IFNA(IF(U$3="Productivity",
INDEX('Productivity Dump'!$E$4:$AJ$500,
MATCH($A46,'Productivity Dump'!$A$4:$A$500,0),
MATCH(U$2,'Productivity Dump'!$E$3:$AJ$3,0)
),
IF(U$3="Attendance",
INDEX('Attendance Dump'!$E$2:$AI$400,
MATCH($A46,'Attendance Dump'!$B$2:$B$400,0),
MATCH(U$2,'Attendance Dump'!$E$1:$AI$1,0)
),
INDEX('Active Hour''s Dump'!$D$3:$AH$337,
MATCH($C46,'Active Hour''s Dump'!$A$3:$A$337,0),
MATCH(U$2,'Active Hour''s Dump'!$D$2:$AH$2,0)
))),"")</f>
        <v>P</v>
      </c>
      <c r="V46" s="54">
        <f>_xlfn.IFNA(IF(V$3="Productivity",
INDEX('Productivity Dump'!$E$4:$AJ$500,
MATCH($A46,'Productivity Dump'!$A$4:$A$500,0),
MATCH(V$2,'Productivity Dump'!$E$3:$AJ$3,0)
),
IF(V$3="Attendance",
INDEX('Attendance Dump'!$E$2:$AI$400,
MATCH($A46,'Attendance Dump'!$B$2:$B$400,0),
MATCH(V$2,'Attendance Dump'!$E$1:$AI$1,0)
),
INDEX('Active Hour''s Dump'!$D$3:$AH$337,
MATCH($C46,'Active Hour''s Dump'!$A$3:$A$337,0),
MATCH(V$2,'Active Hour''s Dump'!$D$2:$AH$2,0)
))),"")</f>
        <v>6.5833333333333304</v>
      </c>
      <c r="W46" s="13">
        <f>_xlfn.IFNA(IF(W$3="Productivity",
INDEX('Productivity Dump'!$E$4:$AJ$500,
MATCH($A46,'Productivity Dump'!$A$4:$A$500,0),
MATCH(W$2,'Productivity Dump'!$E$3:$AJ$3,0)
),
IF(W$3="Attendance",
INDEX('Attendance Dump'!$E$2:$AI$400,
MATCH($A46,'Attendance Dump'!$B$2:$B$400,0),
MATCH(W$2,'Attendance Dump'!$E$1:$AI$1,0)
),
INDEX('Active Hour''s Dump'!$D$3:$AH$337,
MATCH($C46,'Active Hour''s Dump'!$A$3:$A$337,0),
MATCH(W$2,'Active Hour''s Dump'!$D$2:$AH$2,0)
))),"")</f>
        <v>936.36400000000026</v>
      </c>
      <c r="X46" s="13" t="str">
        <f>_xlfn.IFNA(IF(X$3="Productivity",
INDEX('Productivity Dump'!$E$4:$AJ$500,
MATCH($A46,'Productivity Dump'!$A$4:$A$500,0),
MATCH(X$2,'Productivity Dump'!$E$3:$AJ$3,0)
),
IF(X$3="Attendance",
INDEX('Attendance Dump'!$E$2:$AI$400,
MATCH($A46,'Attendance Dump'!$B$2:$B$400,0),
MATCH(X$2,'Attendance Dump'!$E$1:$AI$1,0)
),
INDEX('Active Hour''s Dump'!$D$3:$AH$337,
MATCH($C46,'Active Hour''s Dump'!$A$3:$A$337,0),
MATCH(X$2,'Active Hour''s Dump'!$D$2:$AH$2,0)
))),"")</f>
        <v>P</v>
      </c>
      <c r="Y46" s="54">
        <f>_xlfn.IFNA(IF(Y$3="Productivity",
INDEX('Productivity Dump'!$E$4:$AJ$500,
MATCH($A46,'Productivity Dump'!$A$4:$A$500,0),
MATCH(Y$2,'Productivity Dump'!$E$3:$AJ$3,0)
),
IF(Y$3="Attendance",
INDEX('Attendance Dump'!$E$2:$AI$400,
MATCH($A46,'Attendance Dump'!$B$2:$B$400,0),
MATCH(Y$2,'Attendance Dump'!$E$1:$AI$1,0)
),
INDEX('Active Hour''s Dump'!$D$3:$AH$337,
MATCH($C46,'Active Hour''s Dump'!$A$3:$A$337,0),
MATCH(Y$2,'Active Hour''s Dump'!$D$2:$AH$2,0)
))),"")</f>
        <v>9.25</v>
      </c>
      <c r="Z46" s="13">
        <f>_xlfn.IFNA(IF(Z$3="Productivity",
INDEX('Productivity Dump'!$E$4:$AJ$500,
MATCH($A46,'Productivity Dump'!$A$4:$A$500,0),
MATCH(Z$2,'Productivity Dump'!$E$3:$AJ$3,0)
),
IF(Z$3="Attendance",
INDEX('Attendance Dump'!$E$2:$AI$400,
MATCH($A46,'Attendance Dump'!$B$2:$B$400,0),
MATCH(Z$2,'Attendance Dump'!$E$1:$AI$1,0)
),
INDEX('Active Hour''s Dump'!$D$3:$AH$337,
MATCH($C46,'Active Hour''s Dump'!$A$3:$A$337,0),
MATCH(Z$2,'Active Hour''s Dump'!$D$2:$AH$2,0)
))),"")</f>
        <v>1105.0130000000001</v>
      </c>
      <c r="AA46" s="13" t="str">
        <f>_xlfn.IFNA(IF(AA$3="Productivity",
INDEX('Productivity Dump'!$E$4:$AJ$500,
MATCH($A46,'Productivity Dump'!$A$4:$A$500,0),
MATCH(AA$2,'Productivity Dump'!$E$3:$AJ$3,0)
),
IF(AA$3="Attendance",
INDEX('Attendance Dump'!$E$2:$AI$400,
MATCH($A46,'Attendance Dump'!$B$2:$B$400,0),
MATCH(AA$2,'Attendance Dump'!$E$1:$AI$1,0)
),
INDEX('Active Hour''s Dump'!$D$3:$AH$337,
MATCH($C46,'Active Hour''s Dump'!$A$3:$A$337,0),
MATCH(AA$2,'Active Hour''s Dump'!$D$2:$AH$2,0)
))),"")</f>
        <v>P</v>
      </c>
      <c r="AB46" s="54">
        <f>_xlfn.IFNA(IF(AB$3="Productivity",
INDEX('Productivity Dump'!$E$4:$AJ$500,
MATCH($A46,'Productivity Dump'!$A$4:$A$500,0),
MATCH(AB$2,'Productivity Dump'!$E$3:$AJ$3,0)
),
IF(AB$3="Attendance",
INDEX('Attendance Dump'!$E$2:$AI$400,
MATCH($A46,'Attendance Dump'!$B$2:$B$400,0),
MATCH(AB$2,'Attendance Dump'!$E$1:$AI$1,0)
),
INDEX('Active Hour''s Dump'!$D$3:$AH$337,
MATCH($C46,'Active Hour''s Dump'!$A$3:$A$337,0),
MATCH(AB$2,'Active Hour''s Dump'!$D$2:$AH$2,0)
))),"")</f>
        <v>10.5</v>
      </c>
      <c r="AC46" s="13">
        <f>_xlfn.IFNA(IF(AC$3="Productivity",
INDEX('Productivity Dump'!$E$4:$AJ$500,
MATCH($A46,'Productivity Dump'!$A$4:$A$500,0),
MATCH(AC$2,'Productivity Dump'!$E$3:$AJ$3,0)
),
IF(AC$3="Attendance",
INDEX('Attendance Dump'!$E$2:$AI$400,
MATCH($A46,'Attendance Dump'!$B$2:$B$400,0),
MATCH(AC$2,'Attendance Dump'!$E$1:$AI$1,0)
),
INDEX('Active Hour''s Dump'!$D$3:$AH$337,
MATCH($C46,'Active Hour''s Dump'!$A$3:$A$337,0),
MATCH(AC$2,'Active Hour''s Dump'!$D$2:$AH$2,0)
))),"")</f>
        <v>1300.9780000000001</v>
      </c>
      <c r="AD46" s="13" t="str">
        <f>_xlfn.IFNA(IF(AD$3="Productivity",
INDEX('Productivity Dump'!$E$4:$AJ$500,
MATCH($A46,'Productivity Dump'!$A$4:$A$500,0),
MATCH(AD$2,'Productivity Dump'!$E$3:$AJ$3,0)
),
IF(AD$3="Attendance",
INDEX('Attendance Dump'!$E$2:$AI$400,
MATCH($A46,'Attendance Dump'!$B$2:$B$400,0),
MATCH(AD$2,'Attendance Dump'!$E$1:$AI$1,0)
),
INDEX('Active Hour''s Dump'!$D$3:$AH$337,
MATCH($C46,'Active Hour''s Dump'!$A$3:$A$337,0),
MATCH(AD$2,'Active Hour''s Dump'!$D$2:$AH$2,0)
))),"")</f>
        <v>P</v>
      </c>
      <c r="AE46" s="54">
        <f>_xlfn.IFNA(IF(AE$3="Productivity",
INDEX('Productivity Dump'!$E$4:$AJ$500,
MATCH($A46,'Productivity Dump'!$A$4:$A$500,0),
MATCH(AE$2,'Productivity Dump'!$E$3:$AJ$3,0)
),
IF(AE$3="Attendance",
INDEX('Attendance Dump'!$E$2:$AI$400,
MATCH($A46,'Attendance Dump'!$B$2:$B$400,0),
MATCH(AE$2,'Attendance Dump'!$E$1:$AI$1,0)
),
INDEX('Active Hour''s Dump'!$D$3:$AH$337,
MATCH($C46,'Active Hour''s Dump'!$A$3:$A$337,0),
MATCH(AE$2,'Active Hour''s Dump'!$D$2:$AH$2,0)
))),"")</f>
        <v>10.4166666666667</v>
      </c>
      <c r="AF46" s="13">
        <f>_xlfn.IFNA(IF(AF$3="Productivity",
INDEX('Productivity Dump'!$E$4:$AJ$500,
MATCH($A46,'Productivity Dump'!$A$4:$A$500,0),
MATCH(AF$2,'Productivity Dump'!$E$3:$AJ$3,0)
),
IF(AF$3="Attendance",
INDEX('Attendance Dump'!$E$2:$AI$400,
MATCH($A46,'Attendance Dump'!$B$2:$B$400,0),
MATCH(AF$2,'Attendance Dump'!$E$1:$AI$1,0)
),
INDEX('Active Hour''s Dump'!$D$3:$AH$337,
MATCH($C46,'Active Hour''s Dump'!$A$3:$A$337,0),
MATCH(AF$2,'Active Hour''s Dump'!$D$2:$AH$2,0)
))),"")</f>
        <v>1278.4549999999999</v>
      </c>
      <c r="AG46" s="13" t="str">
        <f>_xlfn.IFNA(IF(AG$3="Productivity",
INDEX('Productivity Dump'!$E$4:$AJ$500,
MATCH($A46,'Productivity Dump'!$A$4:$A$500,0),
MATCH(AG$2,'Productivity Dump'!$E$3:$AJ$3,0)
),
IF(AG$3="Attendance",
INDEX('Attendance Dump'!$E$2:$AI$400,
MATCH($A46,'Attendance Dump'!$B$2:$B$400,0),
MATCH(AG$2,'Attendance Dump'!$E$1:$AI$1,0)
),
INDEX('Active Hour''s Dump'!$D$3:$AH$337,
MATCH($C46,'Active Hour''s Dump'!$A$3:$A$337,0),
MATCH(AG$2,'Active Hour''s Dump'!$D$2:$AH$2,0)
))),"")</f>
        <v>P</v>
      </c>
      <c r="AH46" s="54">
        <f>_xlfn.IFNA(IF(AH$3="Productivity",
INDEX('Productivity Dump'!$E$4:$AJ$500,
MATCH($A46,'Productivity Dump'!$A$4:$A$500,0),
MATCH(AH$2,'Productivity Dump'!$E$3:$AJ$3,0)
),
IF(AH$3="Attendance",
INDEX('Attendance Dump'!$E$2:$AI$400,
MATCH($A46,'Attendance Dump'!$B$2:$B$400,0),
MATCH(AH$2,'Attendance Dump'!$E$1:$AI$1,0)
),
INDEX('Active Hour''s Dump'!$D$3:$AH$337,
MATCH($C46,'Active Hour''s Dump'!$A$3:$A$337,0),
MATCH(AH$2,'Active Hour''s Dump'!$D$2:$AH$2,0)
))),"")</f>
        <v>9.3333333333333304</v>
      </c>
      <c r="AI46" s="13">
        <f>_xlfn.IFNA(IF(AI$3="Productivity",
INDEX('Productivity Dump'!$E$4:$AJ$500,
MATCH($A46,'Productivity Dump'!$A$4:$A$500,0),
MATCH(AI$2,'Productivity Dump'!$E$3:$AJ$3,0)
),
IF(AI$3="Attendance",
INDEX('Attendance Dump'!$E$2:$AI$400,
MATCH($A46,'Attendance Dump'!$B$2:$B$400,0),
MATCH(AI$2,'Attendance Dump'!$E$1:$AI$1,0)
),
INDEX('Active Hour''s Dump'!$D$3:$AH$337,
MATCH($C46,'Active Hour''s Dump'!$A$3:$A$337,0),
MATCH(AI$2,'Active Hour''s Dump'!$D$2:$AH$2,0)
))),"")</f>
        <v>493.73699999999997</v>
      </c>
      <c r="AJ46" s="13" t="str">
        <f>_xlfn.IFNA(IF(AJ$3="Productivity",
INDEX('Productivity Dump'!$E$4:$AJ$500,
MATCH($A46,'Productivity Dump'!$A$4:$A$500,0),
MATCH(AJ$2,'Productivity Dump'!$E$3:$AJ$3,0)
),
IF(AJ$3="Attendance",
INDEX('Attendance Dump'!$E$2:$AI$400,
MATCH($A46,'Attendance Dump'!$B$2:$B$400,0),
MATCH(AJ$2,'Attendance Dump'!$E$1:$AI$1,0)
),
INDEX('Active Hour''s Dump'!$D$3:$AH$337,
MATCH($C46,'Active Hour''s Dump'!$A$3:$A$337,0),
MATCH(AJ$2,'Active Hour''s Dump'!$D$2:$AH$2,0)
))),"")</f>
        <v>P</v>
      </c>
      <c r="AK46" s="54">
        <f>_xlfn.IFNA(IF(AK$3="Productivity",
INDEX('Productivity Dump'!$E$4:$AJ$500,
MATCH($A46,'Productivity Dump'!$A$4:$A$500,0),
MATCH(AK$2,'Productivity Dump'!$E$3:$AJ$3,0)
),
IF(AK$3="Attendance",
INDEX('Attendance Dump'!$E$2:$AI$400,
MATCH($A46,'Attendance Dump'!$B$2:$B$400,0),
MATCH(AK$2,'Attendance Dump'!$E$1:$AI$1,0)
),
INDEX('Active Hour''s Dump'!$D$3:$AH$337,
MATCH($C46,'Active Hour''s Dump'!$A$3:$A$337,0),
MATCH(AK$2,'Active Hour''s Dump'!$D$2:$AH$2,0)
))),"")</f>
        <v>5.6666666666666696</v>
      </c>
      <c r="AL46" s="13">
        <f>_xlfn.IFNA(IF(AL$3="Productivity",
INDEX('Productivity Dump'!$E$4:$AJ$500,
MATCH($A46,'Productivity Dump'!$A$4:$A$500,0),
MATCH(AL$2,'Productivity Dump'!$E$3:$AJ$3,0)
),
IF(AL$3="Attendance",
INDEX('Attendance Dump'!$E$2:$AI$400,
MATCH($A46,'Attendance Dump'!$B$2:$B$400,0),
MATCH(AL$2,'Attendance Dump'!$E$1:$AI$1,0)
),
INDEX('Active Hour''s Dump'!$D$3:$AH$337,
MATCH($C46,'Active Hour''s Dump'!$A$3:$A$337,0),
MATCH(AL$2,'Active Hour''s Dump'!$D$2:$AH$2,0)
))),"")</f>
        <v>0</v>
      </c>
      <c r="AM46" s="13" t="str">
        <f>_xlfn.IFNA(IF(AM$3="Productivity",
INDEX('Productivity Dump'!$E$4:$AJ$500,
MATCH($A46,'Productivity Dump'!$A$4:$A$500,0),
MATCH(AM$2,'Productivity Dump'!$E$3:$AJ$3,0)
),
IF(AM$3="Attendance",
INDEX('Attendance Dump'!$E$2:$AI$400,
MATCH($A46,'Attendance Dump'!$B$2:$B$400,0),
MATCH(AM$2,'Attendance Dump'!$E$1:$AI$1,0)
),
INDEX('Active Hour''s Dump'!$D$3:$AH$337,
MATCH($C46,'Active Hour''s Dump'!$A$3:$A$337,0),
MATCH(AM$2,'Active Hour''s Dump'!$D$2:$AH$2,0)
))),"")</f>
        <v>WO</v>
      </c>
      <c r="AN46" s="54">
        <f>_xlfn.IFNA(IF(AN$3="Productivity",
INDEX('Productivity Dump'!$E$4:$AJ$500,
MATCH($A46,'Productivity Dump'!$A$4:$A$500,0),
MATCH(AN$2,'Productivity Dump'!$E$3:$AJ$3,0)
),
IF(AN$3="Attendance",
INDEX('Attendance Dump'!$E$2:$AI$400,
MATCH($A46,'Attendance Dump'!$B$2:$B$400,0),
MATCH(AN$2,'Attendance Dump'!$E$1:$AI$1,0)
),
INDEX('Active Hour''s Dump'!$D$3:$AH$337,
MATCH($C46,'Active Hour''s Dump'!$A$3:$A$337,0),
MATCH(AN$2,'Active Hour''s Dump'!$D$2:$AH$2,0)
))),"")</f>
        <v>0</v>
      </c>
      <c r="AO46" s="13">
        <f>_xlfn.IFNA(IF(AO$3="Productivity",
INDEX('Productivity Dump'!$E$4:$AJ$500,
MATCH($A46,'Productivity Dump'!$A$4:$A$500,0),
MATCH(AO$2,'Productivity Dump'!$E$3:$AJ$3,0)
),
IF(AO$3="Attendance",
INDEX('Attendance Dump'!$E$2:$AI$400,
MATCH($A46,'Attendance Dump'!$B$2:$B$400,0),
MATCH(AO$2,'Attendance Dump'!$E$1:$AI$1,0)
),
INDEX('Active Hour''s Dump'!$D$3:$AH$337,
MATCH($C46,'Active Hour''s Dump'!$A$3:$A$337,0),
MATCH(AO$2,'Active Hour''s Dump'!$D$2:$AH$2,0)
))),"")</f>
        <v>1013.1880000000001</v>
      </c>
      <c r="AP46" s="13" t="str">
        <f>_xlfn.IFNA(IF(AP$3="Productivity",
INDEX('Productivity Dump'!$E$4:$AJ$500,
MATCH($A46,'Productivity Dump'!$A$4:$A$500,0),
MATCH(AP$2,'Productivity Dump'!$E$3:$AJ$3,0)
),
IF(AP$3="Attendance",
INDEX('Attendance Dump'!$E$2:$AI$400,
MATCH($A46,'Attendance Dump'!$B$2:$B$400,0),
MATCH(AP$2,'Attendance Dump'!$E$1:$AI$1,0)
),
INDEX('Active Hour''s Dump'!$D$3:$AH$337,
MATCH($C46,'Active Hour''s Dump'!$A$3:$A$337,0),
MATCH(AP$2,'Active Hour''s Dump'!$D$2:$AH$2,0)
))),"")</f>
        <v>P</v>
      </c>
      <c r="AQ46" s="54">
        <f>_xlfn.IFNA(IF(AQ$3="Productivity",
INDEX('Productivity Dump'!$E$4:$AJ$500,
MATCH($A46,'Productivity Dump'!$A$4:$A$500,0),
MATCH(AQ$2,'Productivity Dump'!$E$3:$AJ$3,0)
),
IF(AQ$3="Attendance",
INDEX('Attendance Dump'!$E$2:$AI$400,
MATCH($A46,'Attendance Dump'!$B$2:$B$400,0),
MATCH(AQ$2,'Attendance Dump'!$E$1:$AI$1,0)
),
INDEX('Active Hour''s Dump'!$D$3:$AH$337,
MATCH($C46,'Active Hour''s Dump'!$A$3:$A$337,0),
MATCH(AQ$2,'Active Hour''s Dump'!$D$2:$AH$2,0)
))),"")</f>
        <v>7.5</v>
      </c>
      <c r="AR46" s="13">
        <f>_xlfn.IFNA(IF(AR$3="Productivity",
INDEX('Productivity Dump'!$E$4:$AJ$500,
MATCH($A46,'Productivity Dump'!$A$4:$A$500,0),
MATCH(AR$2,'Productivity Dump'!$E$3:$AJ$3,0)
),
IF(AR$3="Attendance",
INDEX('Attendance Dump'!$E$2:$AI$400,
MATCH($A46,'Attendance Dump'!$B$2:$B$400,0),
MATCH(AR$2,'Attendance Dump'!$E$1:$AI$1,0)
),
INDEX('Active Hour''s Dump'!$D$3:$AH$337,
MATCH($C46,'Active Hour''s Dump'!$A$3:$A$337,0),
MATCH(AR$2,'Active Hour''s Dump'!$D$2:$AH$2,0)
))),"")</f>
        <v>1239.2069999999999</v>
      </c>
      <c r="AS46" s="13" t="str">
        <f>_xlfn.IFNA(IF(AS$3="Productivity",
INDEX('Productivity Dump'!$E$4:$AJ$500,
MATCH($A46,'Productivity Dump'!$A$4:$A$500,0),
MATCH(AS$2,'Productivity Dump'!$E$3:$AJ$3,0)
),
IF(AS$3="Attendance",
INDEX('Attendance Dump'!$E$2:$AI$400,
MATCH($A46,'Attendance Dump'!$B$2:$B$400,0),
MATCH(AS$2,'Attendance Dump'!$E$1:$AI$1,0)
),
INDEX('Active Hour''s Dump'!$D$3:$AH$337,
MATCH($C46,'Active Hour''s Dump'!$A$3:$A$337,0),
MATCH(AS$2,'Active Hour''s Dump'!$D$2:$AH$2,0)
))),"")</f>
        <v>P</v>
      </c>
      <c r="AT46" s="54">
        <f>_xlfn.IFNA(IF(AT$3="Productivity",
INDEX('Productivity Dump'!$E$4:$AJ$500,
MATCH($A46,'Productivity Dump'!$A$4:$A$500,0),
MATCH(AT$2,'Productivity Dump'!$E$3:$AJ$3,0)
),
IF(AT$3="Attendance",
INDEX('Attendance Dump'!$E$2:$AI$400,
MATCH($A46,'Attendance Dump'!$B$2:$B$400,0),
MATCH(AT$2,'Attendance Dump'!$E$1:$AI$1,0)
),
INDEX('Active Hour''s Dump'!$D$3:$AH$337,
MATCH($C46,'Active Hour''s Dump'!$A$3:$A$337,0),
MATCH(AT$2,'Active Hour''s Dump'!$D$2:$AH$2,0)
))),"")</f>
        <v>10.8333333333333</v>
      </c>
      <c r="AU46" s="13">
        <f>_xlfn.IFNA(IF(AU$3="Productivity",
INDEX('Productivity Dump'!$E$4:$AJ$500,
MATCH($A46,'Productivity Dump'!$A$4:$A$500,0),
MATCH(AU$2,'Productivity Dump'!$E$3:$AJ$3,0)
),
IF(AU$3="Attendance",
INDEX('Attendance Dump'!$E$2:$AI$400,
MATCH($A46,'Attendance Dump'!$B$2:$B$400,0),
MATCH(AU$2,'Attendance Dump'!$E$1:$AI$1,0)
),
INDEX('Active Hour''s Dump'!$D$3:$AH$337,
MATCH($C46,'Active Hour''s Dump'!$A$3:$A$337,0),
MATCH(AU$2,'Active Hour''s Dump'!$D$2:$AH$2,0)
))),"")</f>
        <v>1258.6719999999998</v>
      </c>
      <c r="AV46" s="13" t="str">
        <f>_xlfn.IFNA(IF(AV$3="Productivity",
INDEX('Productivity Dump'!$E$4:$AJ$500,
MATCH($A46,'Productivity Dump'!$A$4:$A$500,0),
MATCH(AV$2,'Productivity Dump'!$E$3:$AJ$3,0)
),
IF(AV$3="Attendance",
INDEX('Attendance Dump'!$E$2:$AI$400,
MATCH($A46,'Attendance Dump'!$B$2:$B$400,0),
MATCH(AV$2,'Attendance Dump'!$E$1:$AI$1,0)
),
INDEX('Active Hour''s Dump'!$D$3:$AH$337,
MATCH($C46,'Active Hour''s Dump'!$A$3:$A$337,0),
MATCH(AV$2,'Active Hour''s Dump'!$D$2:$AH$2,0)
))),"")</f>
        <v>P</v>
      </c>
      <c r="AW46" s="54">
        <f>_xlfn.IFNA(IF(AW$3="Productivity",
INDEX('Productivity Dump'!$E$4:$AJ$500,
MATCH($A46,'Productivity Dump'!$A$4:$A$500,0),
MATCH(AW$2,'Productivity Dump'!$E$3:$AJ$3,0)
),
IF(AW$3="Attendance",
INDEX('Attendance Dump'!$E$2:$AI$400,
MATCH($A46,'Attendance Dump'!$B$2:$B$400,0),
MATCH(AW$2,'Attendance Dump'!$E$1:$AI$1,0)
),
INDEX('Active Hour''s Dump'!$D$3:$AH$337,
MATCH($C46,'Active Hour''s Dump'!$A$3:$A$337,0),
MATCH(AW$2,'Active Hour''s Dump'!$D$2:$AH$2,0)
))),"")</f>
        <v>10.5</v>
      </c>
      <c r="AX46" s="13">
        <f>_xlfn.IFNA(IF(AX$3="Productivity",
INDEX('Productivity Dump'!$E$4:$AJ$500,
MATCH($A46,'Productivity Dump'!$A$4:$A$500,0),
MATCH(AX$2,'Productivity Dump'!$E$3:$AJ$3,0)
),
IF(AX$3="Attendance",
INDEX('Attendance Dump'!$E$2:$AI$400,
MATCH($A46,'Attendance Dump'!$B$2:$B$400,0),
MATCH(AX$2,'Attendance Dump'!$E$1:$AI$1,0)
),
INDEX('Active Hour''s Dump'!$D$3:$AH$337,
MATCH($C46,'Active Hour''s Dump'!$A$3:$A$337,0),
MATCH(AX$2,'Active Hour''s Dump'!$D$2:$AH$2,0)
))),"")</f>
        <v>1255.7009999999996</v>
      </c>
      <c r="AY46" s="13" t="str">
        <f>_xlfn.IFNA(IF(AY$3="Productivity",
INDEX('Productivity Dump'!$E$4:$AJ$500,
MATCH($A46,'Productivity Dump'!$A$4:$A$500,0),
MATCH(AY$2,'Productivity Dump'!$E$3:$AJ$3,0)
),
IF(AY$3="Attendance",
INDEX('Attendance Dump'!$E$2:$AI$400,
MATCH($A46,'Attendance Dump'!$B$2:$B$400,0),
MATCH(AY$2,'Attendance Dump'!$E$1:$AI$1,0)
),
INDEX('Active Hour''s Dump'!$D$3:$AH$337,
MATCH($C46,'Active Hour''s Dump'!$A$3:$A$337,0),
MATCH(AY$2,'Active Hour''s Dump'!$D$2:$AH$2,0)
))),"")</f>
        <v>P</v>
      </c>
      <c r="AZ46" s="54">
        <f>_xlfn.IFNA(IF(AZ$3="Productivity",
INDEX('Productivity Dump'!$E$4:$AJ$500,
MATCH($A46,'Productivity Dump'!$A$4:$A$500,0),
MATCH(AZ$2,'Productivity Dump'!$E$3:$AJ$3,0)
),
IF(AZ$3="Attendance",
INDEX('Attendance Dump'!$E$2:$AI$400,
MATCH($A46,'Attendance Dump'!$B$2:$B$400,0),
MATCH(AZ$2,'Attendance Dump'!$E$1:$AI$1,0)
),
INDEX('Active Hour''s Dump'!$D$3:$AH$337,
MATCH($C46,'Active Hour''s Dump'!$A$3:$A$337,0),
MATCH(AZ$2,'Active Hour''s Dump'!$D$2:$AH$2,0)
))),"")</f>
        <v>10.6666666666667</v>
      </c>
      <c r="BA46" s="13">
        <f>_xlfn.IFNA(IF(BA$3="Productivity",
INDEX('Productivity Dump'!$E$4:$AJ$500,
MATCH($A46,'Productivity Dump'!$A$4:$A$500,0),
MATCH(BA$2,'Productivity Dump'!$E$3:$AJ$3,0)
),
IF(BA$3="Attendance",
INDEX('Attendance Dump'!$E$2:$AI$400,
MATCH($A46,'Attendance Dump'!$B$2:$B$400,0),
MATCH(BA$2,'Attendance Dump'!$E$1:$AI$1,0)
),
INDEX('Active Hour''s Dump'!$D$3:$AH$337,
MATCH($C46,'Active Hour''s Dump'!$A$3:$A$337,0),
MATCH(BA$2,'Active Hour''s Dump'!$D$2:$AH$2,0)
))),"")</f>
        <v>1201.5619999999997</v>
      </c>
      <c r="BB46" s="13" t="str">
        <f>_xlfn.IFNA(IF(BB$3="Productivity",
INDEX('Productivity Dump'!$E$4:$AJ$500,
MATCH($A46,'Productivity Dump'!$A$4:$A$500,0),
MATCH(BB$2,'Productivity Dump'!$E$3:$AJ$3,0)
),
IF(BB$3="Attendance",
INDEX('Attendance Dump'!$E$2:$AI$400,
MATCH($A46,'Attendance Dump'!$B$2:$B$400,0),
MATCH(BB$2,'Attendance Dump'!$E$1:$AI$1,0)
),
INDEX('Active Hour''s Dump'!$D$3:$AH$337,
MATCH($C46,'Active Hour''s Dump'!$A$3:$A$337,0),
MATCH(BB$2,'Active Hour''s Dump'!$D$2:$AH$2,0)
))),"")</f>
        <v>P</v>
      </c>
      <c r="BC46" s="54">
        <f>_xlfn.IFNA(IF(BC$3="Productivity",
INDEX('Productivity Dump'!$E$4:$AJ$500,
MATCH($A46,'Productivity Dump'!$A$4:$A$500,0),
MATCH(BC$2,'Productivity Dump'!$E$3:$AJ$3,0)
),
IF(BC$3="Attendance",
INDEX('Attendance Dump'!$E$2:$AI$400,
MATCH($A46,'Attendance Dump'!$B$2:$B$400,0),
MATCH(BC$2,'Attendance Dump'!$E$1:$AI$1,0)
),
INDEX('Active Hour''s Dump'!$D$3:$AH$337,
MATCH($C46,'Active Hour''s Dump'!$A$3:$A$337,0),
MATCH(BC$2,'Active Hour''s Dump'!$D$2:$AH$2,0)
))),"")</f>
        <v>9.5833333333333304</v>
      </c>
      <c r="BD46" s="13">
        <f>_xlfn.IFNA(IF(BD$3="Productivity",
INDEX('Productivity Dump'!$E$4:$AJ$500,
MATCH($A46,'Productivity Dump'!$A$4:$A$500,0),
MATCH(BD$2,'Productivity Dump'!$E$3:$AJ$3,0)
),
IF(BD$3="Attendance",
INDEX('Attendance Dump'!$E$2:$AI$400,
MATCH($A46,'Attendance Dump'!$B$2:$B$400,0),
MATCH(BD$2,'Attendance Dump'!$E$1:$AI$1,0)
),
INDEX('Active Hour''s Dump'!$D$3:$AH$337,
MATCH($C46,'Active Hour''s Dump'!$A$3:$A$337,0),
MATCH(BD$2,'Active Hour''s Dump'!$D$2:$AH$2,0)
))),"")</f>
        <v>472.85699999999991</v>
      </c>
      <c r="BE46" s="13" t="str">
        <f>_xlfn.IFNA(IF(BE$3="Productivity",
INDEX('Productivity Dump'!$E$4:$AJ$500,
MATCH($A46,'Productivity Dump'!$A$4:$A$500,0),
MATCH(BE$2,'Productivity Dump'!$E$3:$AJ$3,0)
),
IF(BE$3="Attendance",
INDEX('Attendance Dump'!$E$2:$AI$400,
MATCH($A46,'Attendance Dump'!$B$2:$B$400,0),
MATCH(BE$2,'Attendance Dump'!$E$1:$AI$1,0)
),
INDEX('Active Hour''s Dump'!$D$3:$AH$337,
MATCH($C46,'Active Hour''s Dump'!$A$3:$A$337,0),
MATCH(BE$2,'Active Hour''s Dump'!$D$2:$AH$2,0)
))),"")</f>
        <v>P</v>
      </c>
      <c r="BF46" s="54">
        <f>_xlfn.IFNA(IF(BF$3="Productivity",
INDEX('Productivity Dump'!$E$4:$AJ$500,
MATCH($A46,'Productivity Dump'!$A$4:$A$500,0),
MATCH(BF$2,'Productivity Dump'!$E$3:$AJ$3,0)
),
IF(BF$3="Attendance",
INDEX('Attendance Dump'!$E$2:$AI$400,
MATCH($A46,'Attendance Dump'!$B$2:$B$400,0),
MATCH(BF$2,'Attendance Dump'!$E$1:$AI$1,0)
),
INDEX('Active Hour''s Dump'!$D$3:$AH$337,
MATCH($C46,'Active Hour''s Dump'!$A$3:$A$337,0),
MATCH(BF$2,'Active Hour''s Dump'!$D$2:$AH$2,0)
))),"")</f>
        <v>4.0833333333333304</v>
      </c>
      <c r="BG46" s="13">
        <f>_xlfn.IFNA(IF(BG$3="Productivity",
INDEX('Productivity Dump'!$E$4:$AJ$500,
MATCH($A46,'Productivity Dump'!$A$4:$A$500,0),
MATCH(BG$2,'Productivity Dump'!$E$3:$AJ$3,0)
),
IF(BG$3="Attendance",
INDEX('Attendance Dump'!$E$2:$AI$400,
MATCH($A46,'Attendance Dump'!$B$2:$B$400,0),
MATCH(BG$2,'Attendance Dump'!$E$1:$AI$1,0)
),
INDEX('Active Hour''s Dump'!$D$3:$AH$337,
MATCH($C46,'Active Hour''s Dump'!$A$3:$A$337,0),
MATCH(BG$2,'Active Hour''s Dump'!$D$2:$AH$2,0)
))),"")</f>
        <v>0</v>
      </c>
      <c r="BH46" s="13" t="str">
        <f>_xlfn.IFNA(IF(BH$3="Productivity",
INDEX('Productivity Dump'!$E$4:$AJ$500,
MATCH($A46,'Productivity Dump'!$A$4:$A$500,0),
MATCH(BH$2,'Productivity Dump'!$E$3:$AJ$3,0)
),
IF(BH$3="Attendance",
INDEX('Attendance Dump'!$E$2:$AI$400,
MATCH($A46,'Attendance Dump'!$B$2:$B$400,0),
MATCH(BH$2,'Attendance Dump'!$E$1:$AI$1,0)
),
INDEX('Active Hour''s Dump'!$D$3:$AH$337,
MATCH($C46,'Active Hour''s Dump'!$A$3:$A$337,0),
MATCH(BH$2,'Active Hour''s Dump'!$D$2:$AH$2,0)
))),"")</f>
        <v>WO</v>
      </c>
      <c r="BI46" s="54">
        <f>_xlfn.IFNA(IF(BI$3="Productivity",
INDEX('Productivity Dump'!$E$4:$AJ$500,
MATCH($A46,'Productivity Dump'!$A$4:$A$500,0),
MATCH(BI$2,'Productivity Dump'!$E$3:$AJ$3,0)
),
IF(BI$3="Attendance",
INDEX('Attendance Dump'!$E$2:$AI$400,
MATCH($A46,'Attendance Dump'!$B$2:$B$400,0),
MATCH(BI$2,'Attendance Dump'!$E$1:$AI$1,0)
),
INDEX('Active Hour''s Dump'!$D$3:$AH$337,
MATCH($C46,'Active Hour''s Dump'!$A$3:$A$337,0),
MATCH(BI$2,'Active Hour''s Dump'!$D$2:$AH$2,0)
))),"")</f>
        <v>0</v>
      </c>
      <c r="BJ46" s="13">
        <f>_xlfn.IFNA(IF(BJ$3="Productivity",
INDEX('Productivity Dump'!$E$4:$AJ$500,
MATCH($A46,'Productivity Dump'!$A$4:$A$500,0),
MATCH(BJ$2,'Productivity Dump'!$E$3:$AJ$3,0)
),
IF(BJ$3="Attendance",
INDEX('Attendance Dump'!$E$2:$AI$400,
MATCH($A46,'Attendance Dump'!$B$2:$B$400,0),
MATCH(BJ$2,'Attendance Dump'!$E$1:$AI$1,0)
),
INDEX('Active Hour''s Dump'!$D$3:$AH$337,
MATCH($C46,'Active Hour''s Dump'!$A$3:$A$337,0),
MATCH(BJ$2,'Active Hour''s Dump'!$D$2:$AH$2,0)
))),"")</f>
        <v>1006.486</v>
      </c>
      <c r="BK46" s="13" t="str">
        <f>_xlfn.IFNA(IF(BK$3="Productivity",
INDEX('Productivity Dump'!$E$4:$AJ$500,
MATCH($A46,'Productivity Dump'!$A$4:$A$500,0),
MATCH(BK$2,'Productivity Dump'!$E$3:$AJ$3,0)
),
IF(BK$3="Attendance",
INDEX('Attendance Dump'!$E$2:$AI$400,
MATCH($A46,'Attendance Dump'!$B$2:$B$400,0),
MATCH(BK$2,'Attendance Dump'!$E$1:$AI$1,0)
),
INDEX('Active Hour''s Dump'!$D$3:$AH$337,
MATCH($C46,'Active Hour''s Dump'!$A$3:$A$337,0),
MATCH(BK$2,'Active Hour''s Dump'!$D$2:$AH$2,0)
))),"")</f>
        <v>P</v>
      </c>
      <c r="BL46" s="54">
        <f>_xlfn.IFNA(IF(BL$3="Productivity",
INDEX('Productivity Dump'!$E$4:$AJ$500,
MATCH($A46,'Productivity Dump'!$A$4:$A$500,0),
MATCH(BL$2,'Productivity Dump'!$E$3:$AJ$3,0)
),
IF(BL$3="Attendance",
INDEX('Attendance Dump'!$E$2:$AI$400,
MATCH($A46,'Attendance Dump'!$B$2:$B$400,0),
MATCH(BL$2,'Attendance Dump'!$E$1:$AI$1,0)
),
INDEX('Active Hour''s Dump'!$D$3:$AH$337,
MATCH($C46,'Active Hour''s Dump'!$A$3:$A$337,0),
MATCH(BL$2,'Active Hour''s Dump'!$D$2:$AH$2,0)
))),"")</f>
        <v>7.25</v>
      </c>
      <c r="BM46" s="13">
        <f>_xlfn.IFNA(IF(BM$3="Productivity",
INDEX('Productivity Dump'!$E$4:$AJ$500,
MATCH($A46,'Productivity Dump'!$A$4:$A$500,0),
MATCH(BM$2,'Productivity Dump'!$E$3:$AJ$3,0)
),
IF(BM$3="Attendance",
INDEX('Attendance Dump'!$E$2:$AI$400,
MATCH($A46,'Attendance Dump'!$B$2:$B$400,0),
MATCH(BM$2,'Attendance Dump'!$E$1:$AI$1,0)
),
INDEX('Active Hour''s Dump'!$D$3:$AH$337,
MATCH($C46,'Active Hour''s Dump'!$A$3:$A$337,0),
MATCH(BM$2,'Active Hour''s Dump'!$D$2:$AH$2,0)
))),"")</f>
        <v>1188.6679999999997</v>
      </c>
      <c r="BN46" s="13" t="str">
        <f>_xlfn.IFNA(IF(BN$3="Productivity",
INDEX('Productivity Dump'!$E$4:$AJ$500,
MATCH($A46,'Productivity Dump'!$A$4:$A$500,0),
MATCH(BN$2,'Productivity Dump'!$E$3:$AJ$3,0)
),
IF(BN$3="Attendance",
INDEX('Attendance Dump'!$E$2:$AI$400,
MATCH($A46,'Attendance Dump'!$B$2:$B$400,0),
MATCH(BN$2,'Attendance Dump'!$E$1:$AI$1,0)
),
INDEX('Active Hour''s Dump'!$D$3:$AH$337,
MATCH($C46,'Active Hour''s Dump'!$A$3:$A$337,0),
MATCH(BN$2,'Active Hour''s Dump'!$D$2:$AH$2,0)
))),"")</f>
        <v>P</v>
      </c>
      <c r="BO46" s="54">
        <f>_xlfn.IFNA(IF(BO$3="Productivity",
INDEX('Productivity Dump'!$E$4:$AJ$500,
MATCH($A46,'Productivity Dump'!$A$4:$A$500,0),
MATCH(BO$2,'Productivity Dump'!$E$3:$AJ$3,0)
),
IF(BO$3="Attendance",
INDEX('Attendance Dump'!$E$2:$AI$400,
MATCH($A46,'Attendance Dump'!$B$2:$B$400,0),
MATCH(BO$2,'Attendance Dump'!$E$1:$AI$1,0)
),
INDEX('Active Hour''s Dump'!$D$3:$AH$337,
MATCH($C46,'Active Hour''s Dump'!$A$3:$A$337,0),
MATCH(BO$2,'Active Hour''s Dump'!$D$2:$AH$2,0)
))),"")</f>
        <v>10.5</v>
      </c>
      <c r="BP46" s="13">
        <f>_xlfn.IFNA(IF(BP$3="Productivity",
INDEX('Productivity Dump'!$E$4:$AJ$500,
MATCH($A46,'Productivity Dump'!$A$4:$A$500,0),
MATCH(BP$2,'Productivity Dump'!$E$3:$AJ$3,0)
),
IF(BP$3="Attendance",
INDEX('Attendance Dump'!$E$2:$AI$400,
MATCH($A46,'Attendance Dump'!$B$2:$B$400,0),
MATCH(BP$2,'Attendance Dump'!$E$1:$AI$1,0)
),
INDEX('Active Hour''s Dump'!$D$3:$AH$337,
MATCH($C46,'Active Hour''s Dump'!$A$3:$A$337,0),
MATCH(BP$2,'Active Hour''s Dump'!$D$2:$AH$2,0)
))),"")</f>
        <v>1525.1340000000002</v>
      </c>
      <c r="BQ46" s="13" t="str">
        <f>_xlfn.IFNA(IF(BQ$3="Productivity",
INDEX('Productivity Dump'!$E$4:$AJ$500,
MATCH($A46,'Productivity Dump'!$A$4:$A$500,0),
MATCH(BQ$2,'Productivity Dump'!$E$3:$AJ$3,0)
),
IF(BQ$3="Attendance",
INDEX('Attendance Dump'!$E$2:$AI$400,
MATCH($A46,'Attendance Dump'!$B$2:$B$400,0),
MATCH(BQ$2,'Attendance Dump'!$E$1:$AI$1,0)
),
INDEX('Active Hour''s Dump'!$D$3:$AH$337,
MATCH($C46,'Active Hour''s Dump'!$A$3:$A$337,0),
MATCH(BQ$2,'Active Hour''s Dump'!$D$2:$AH$2,0)
))),"")</f>
        <v>P</v>
      </c>
      <c r="BR46" s="54">
        <f>_xlfn.IFNA(IF(BR$3="Productivity",
INDEX('Productivity Dump'!$E$4:$AJ$500,
MATCH($A46,'Productivity Dump'!$A$4:$A$500,0),
MATCH(BR$2,'Productivity Dump'!$E$3:$AJ$3,0)
),
IF(BR$3="Attendance",
INDEX('Attendance Dump'!$E$2:$AI$400,
MATCH($A46,'Attendance Dump'!$B$2:$B$400,0),
MATCH(BR$2,'Attendance Dump'!$E$1:$AI$1,0)
),
INDEX('Active Hour''s Dump'!$D$3:$AH$337,
MATCH($C46,'Active Hour''s Dump'!$A$3:$A$337,0),
MATCH(BR$2,'Active Hour''s Dump'!$D$2:$AH$2,0)
))),"")</f>
        <v>11.1666666666667</v>
      </c>
      <c r="BS46" s="13">
        <f>_xlfn.IFNA(IF(BS$3="Productivity",
INDEX('Productivity Dump'!$E$4:$AJ$500,
MATCH($A46,'Productivity Dump'!$A$4:$A$500,0),
MATCH(BS$2,'Productivity Dump'!$E$3:$AJ$3,0)
),
IF(BS$3="Attendance",
INDEX('Attendance Dump'!$E$2:$AI$400,
MATCH($A46,'Attendance Dump'!$B$2:$B$400,0),
MATCH(BS$2,'Attendance Dump'!$E$1:$AI$1,0)
),
INDEX('Active Hour''s Dump'!$D$3:$AH$337,
MATCH($C46,'Active Hour''s Dump'!$A$3:$A$337,0),
MATCH(BS$2,'Active Hour''s Dump'!$D$2:$AH$2,0)
))),"")</f>
        <v>13.507</v>
      </c>
      <c r="BT46" s="13" t="str">
        <f>_xlfn.IFNA(IF(BT$3="Productivity",
INDEX('Productivity Dump'!$E$4:$AJ$500,
MATCH($A46,'Productivity Dump'!$A$4:$A$500,0),
MATCH(BT$2,'Productivity Dump'!$E$3:$AJ$3,0)
),
IF(BT$3="Attendance",
INDEX('Attendance Dump'!$E$2:$AI$400,
MATCH($A46,'Attendance Dump'!$B$2:$B$400,0),
MATCH(BT$2,'Attendance Dump'!$E$1:$AI$1,0)
),
INDEX('Active Hour''s Dump'!$D$3:$AH$337,
MATCH($C46,'Active Hour''s Dump'!$A$3:$A$337,0),
MATCH(BT$2,'Active Hour''s Dump'!$D$2:$AH$2,0)
))),"")</f>
        <v>H</v>
      </c>
      <c r="BU46" s="54">
        <f>_xlfn.IFNA(IF(BU$3="Productivity",
INDEX('Productivity Dump'!$E$4:$AJ$500,
MATCH($A46,'Productivity Dump'!$A$4:$A$500,0),
MATCH(BU$2,'Productivity Dump'!$E$3:$AJ$3,0)
),
IF(BU$3="Attendance",
INDEX('Attendance Dump'!$E$2:$AI$400,
MATCH($A46,'Attendance Dump'!$B$2:$B$400,0),
MATCH(BU$2,'Attendance Dump'!$E$1:$AI$1,0)
),
INDEX('Active Hour''s Dump'!$D$3:$AH$337,
MATCH($C46,'Active Hour''s Dump'!$A$3:$A$337,0),
MATCH(BU$2,'Active Hour''s Dump'!$D$2:$AH$2,0)
))),"")</f>
        <v>0</v>
      </c>
      <c r="BV46" s="13">
        <f>_xlfn.IFNA(IF(BV$3="Productivity",
INDEX('Productivity Dump'!$E$4:$AJ$500,
MATCH($A46,'Productivity Dump'!$A$4:$A$500,0),
MATCH(BV$2,'Productivity Dump'!$E$3:$AJ$3,0)
),
IF(BV$3="Attendance",
INDEX('Attendance Dump'!$E$2:$AI$400,
MATCH($A46,'Attendance Dump'!$B$2:$B$400,0),
MATCH(BV$2,'Attendance Dump'!$E$1:$AI$1,0)
),
INDEX('Active Hour''s Dump'!$D$3:$AH$337,
MATCH($C46,'Active Hour''s Dump'!$A$3:$A$337,0),
MATCH(BV$2,'Active Hour''s Dump'!$D$2:$AH$2,0)
))),"")</f>
        <v>1265.3410000000003</v>
      </c>
      <c r="BW46" s="13" t="str">
        <f>_xlfn.IFNA(IF(BW$3="Productivity",
INDEX('Productivity Dump'!$E$4:$AJ$500,
MATCH($A46,'Productivity Dump'!$A$4:$A$500,0),
MATCH(BW$2,'Productivity Dump'!$E$3:$AJ$3,0)
),
IF(BW$3="Attendance",
INDEX('Attendance Dump'!$E$2:$AI$400,
MATCH($A46,'Attendance Dump'!$B$2:$B$400,0),
MATCH(BW$2,'Attendance Dump'!$E$1:$AI$1,0)
),
INDEX('Active Hour''s Dump'!$D$3:$AH$337,
MATCH($C46,'Active Hour''s Dump'!$A$3:$A$337,0),
MATCH(BW$2,'Active Hour''s Dump'!$D$2:$AH$2,0)
))),"")</f>
        <v>P</v>
      </c>
      <c r="BX46" s="54">
        <f>_xlfn.IFNA(IF(BX$3="Productivity",
INDEX('Productivity Dump'!$E$4:$AJ$500,
MATCH($A46,'Productivity Dump'!$A$4:$A$500,0),
MATCH(BX$2,'Productivity Dump'!$E$3:$AJ$3,0)
),
IF(BX$3="Attendance",
INDEX('Attendance Dump'!$E$2:$AI$400,
MATCH($A46,'Attendance Dump'!$B$2:$B$400,0),
MATCH(BX$2,'Attendance Dump'!$E$1:$AI$1,0)
),
INDEX('Active Hour''s Dump'!$D$3:$AH$337,
MATCH($C46,'Active Hour''s Dump'!$A$3:$A$337,0),
MATCH(BX$2,'Active Hour''s Dump'!$D$2:$AH$2,0)
))),"")</f>
        <v>11.0833333333333</v>
      </c>
      <c r="BY46" s="13">
        <f>_xlfn.IFNA(IF(BY$3="Productivity",
INDEX('Productivity Dump'!$E$4:$AJ$500,
MATCH($A46,'Productivity Dump'!$A$4:$A$500,0),
MATCH(BY$2,'Productivity Dump'!$E$3:$AJ$3,0)
),
IF(BY$3="Attendance",
INDEX('Attendance Dump'!$E$2:$AI$400,
MATCH($A46,'Attendance Dump'!$B$2:$B$400,0),
MATCH(BY$2,'Attendance Dump'!$E$1:$AI$1,0)
),
INDEX('Active Hour''s Dump'!$D$3:$AH$337,
MATCH($C46,'Active Hour''s Dump'!$A$3:$A$337,0),
MATCH(BY$2,'Active Hour''s Dump'!$D$2:$AH$2,0)
))),"")</f>
        <v>317.79600000000005</v>
      </c>
      <c r="BZ46" s="13" t="str">
        <f>_xlfn.IFNA(IF(BZ$3="Productivity",
INDEX('Productivity Dump'!$E$4:$AJ$500,
MATCH($A46,'Productivity Dump'!$A$4:$A$500,0),
MATCH(BZ$2,'Productivity Dump'!$E$3:$AJ$3,0)
),
IF(BZ$3="Attendance",
INDEX('Attendance Dump'!$E$2:$AI$400,
MATCH($A46,'Attendance Dump'!$B$2:$B$400,0),
MATCH(BZ$2,'Attendance Dump'!$E$1:$AI$1,0)
),
INDEX('Active Hour''s Dump'!$D$3:$AH$337,
MATCH($C46,'Active Hour''s Dump'!$A$3:$A$337,0),
MATCH(BZ$2,'Active Hour''s Dump'!$D$2:$AH$2,0)
))),"")</f>
        <v>P</v>
      </c>
      <c r="CA46" s="54">
        <f>_xlfn.IFNA(IF(CA$3="Productivity",
INDEX('Productivity Dump'!$E$4:$AJ$500,
MATCH($A46,'Productivity Dump'!$A$4:$A$500,0),
MATCH(CA$2,'Productivity Dump'!$E$3:$AJ$3,0)
),
IF(CA$3="Attendance",
INDEX('Attendance Dump'!$E$2:$AI$400,
MATCH($A46,'Attendance Dump'!$B$2:$B$400,0),
MATCH(CA$2,'Attendance Dump'!$E$1:$AI$1,0)
),
INDEX('Active Hour''s Dump'!$D$3:$AH$337,
MATCH($C46,'Active Hour''s Dump'!$A$3:$A$337,0),
MATCH(CA$2,'Active Hour''s Dump'!$D$2:$AH$2,0)
))),"")</f>
        <v>1.5833333333333299</v>
      </c>
      <c r="CB46" s="13">
        <f>_xlfn.IFNA(IF(CB$3="Productivity",
INDEX('Productivity Dump'!$E$4:$AJ$500,
MATCH($A46,'Productivity Dump'!$A$4:$A$500,0),
MATCH(CB$2,'Productivity Dump'!$E$3:$AJ$3,0)
),
IF(CB$3="Attendance",
INDEX('Attendance Dump'!$E$2:$AI$400,
MATCH($A46,'Attendance Dump'!$B$2:$B$400,0),
MATCH(CB$2,'Attendance Dump'!$E$1:$AI$1,0)
),
INDEX('Active Hour''s Dump'!$D$3:$AH$337,
MATCH($C46,'Active Hour''s Dump'!$A$3:$A$337,0),
MATCH(CB$2,'Active Hour''s Dump'!$D$2:$AH$2,0)
))),"")</f>
        <v>0</v>
      </c>
      <c r="CC46" s="13" t="str">
        <f>_xlfn.IFNA(IF(CC$3="Productivity",
INDEX('Productivity Dump'!$E$4:$AJ$500,
MATCH($A46,'Productivity Dump'!$A$4:$A$500,0),
MATCH(CC$2,'Productivity Dump'!$E$3:$AJ$3,0)
),
IF(CC$3="Attendance",
INDEX('Attendance Dump'!$E$2:$AI$400,
MATCH($A46,'Attendance Dump'!$B$2:$B$400,0),
MATCH(CC$2,'Attendance Dump'!$E$1:$AI$1,0)
),
INDEX('Active Hour''s Dump'!$D$3:$AH$337,
MATCH($C46,'Active Hour''s Dump'!$A$3:$A$337,0),
MATCH(CC$2,'Active Hour''s Dump'!$D$2:$AH$2,0)
))),"")</f>
        <v>WO</v>
      </c>
      <c r="CD46" s="54">
        <f>_xlfn.IFNA(IF(CD$3="Productivity",
INDEX('Productivity Dump'!$E$4:$AJ$500,
MATCH($A46,'Productivity Dump'!$A$4:$A$500,0),
MATCH(CD$2,'Productivity Dump'!$E$3:$AJ$3,0)
),
IF(CD$3="Attendance",
INDEX('Attendance Dump'!$E$2:$AI$400,
MATCH($A46,'Attendance Dump'!$B$2:$B$400,0),
MATCH(CD$2,'Attendance Dump'!$E$1:$AI$1,0)
),
INDEX('Active Hour''s Dump'!$D$3:$AH$337,
MATCH($C46,'Active Hour''s Dump'!$A$3:$A$337,0),
MATCH(CD$2,'Active Hour''s Dump'!$D$2:$AH$2,0)
))),"")</f>
        <v>0</v>
      </c>
      <c r="CE46" s="13">
        <f>_xlfn.IFNA(IF(CE$3="Productivity",
INDEX('Productivity Dump'!$E$4:$AJ$500,
MATCH($A46,'Productivity Dump'!$A$4:$A$500,0),
MATCH(CE$2,'Productivity Dump'!$E$3:$AJ$3,0)
),
IF(CE$3="Attendance",
INDEX('Attendance Dump'!$E$2:$AI$400,
MATCH($A46,'Attendance Dump'!$B$2:$B$400,0),
MATCH(CE$2,'Attendance Dump'!$E$1:$AI$1,0)
),
INDEX('Active Hour''s Dump'!$D$3:$AH$337,
MATCH($C46,'Active Hour''s Dump'!$A$3:$A$337,0),
MATCH(CE$2,'Active Hour''s Dump'!$D$2:$AH$2,0)
))),"")</f>
        <v>1077.9599999999998</v>
      </c>
      <c r="CF46" s="13" t="str">
        <f>_xlfn.IFNA(IF(CF$3="Productivity",
INDEX('Productivity Dump'!$E$4:$AJ$500,
MATCH($A46,'Productivity Dump'!$A$4:$A$500,0),
MATCH(CF$2,'Productivity Dump'!$E$3:$AJ$3,0)
),
IF(CF$3="Attendance",
INDEX('Attendance Dump'!$E$2:$AI$400,
MATCH($A46,'Attendance Dump'!$B$2:$B$400,0),
MATCH(CF$2,'Attendance Dump'!$E$1:$AI$1,0)
),
INDEX('Active Hour''s Dump'!$D$3:$AH$337,
MATCH($C46,'Active Hour''s Dump'!$A$3:$A$337,0),
MATCH(CF$2,'Active Hour''s Dump'!$D$2:$AH$2,0)
))),"")</f>
        <v>P</v>
      </c>
      <c r="CG46" s="54">
        <f>_xlfn.IFNA(IF(CG$3="Productivity",
INDEX('Productivity Dump'!$E$4:$AJ$500,
MATCH($A46,'Productivity Dump'!$A$4:$A$500,0),
MATCH(CG$2,'Productivity Dump'!$E$3:$AJ$3,0)
),
IF(CG$3="Attendance",
INDEX('Attendance Dump'!$E$2:$AI$400,
MATCH($A46,'Attendance Dump'!$B$2:$B$400,0),
MATCH(CG$2,'Attendance Dump'!$E$1:$AI$1,0)
),
INDEX('Active Hour''s Dump'!$D$3:$AH$337,
MATCH($C46,'Active Hour''s Dump'!$A$3:$A$337,0),
MATCH(CG$2,'Active Hour''s Dump'!$D$2:$AH$2,0)
))),"")</f>
        <v>9.1666666666666696</v>
      </c>
      <c r="CH46" s="13">
        <f>_xlfn.IFNA(IF(CH$3="Productivity",
INDEX('Productivity Dump'!$E$4:$AJ$500,
MATCH($A46,'Productivity Dump'!$A$4:$A$500,0),
MATCH(CH$2,'Productivity Dump'!$E$3:$AJ$3,0)
),
IF(CH$3="Attendance",
INDEX('Attendance Dump'!$E$2:$AI$400,
MATCH($A46,'Attendance Dump'!$B$2:$B$400,0),
MATCH(CH$2,'Attendance Dump'!$E$1:$AI$1,0)
),
INDEX('Active Hour''s Dump'!$D$3:$AH$337,
MATCH($C46,'Active Hour''s Dump'!$A$3:$A$337,0),
MATCH(CH$2,'Active Hour''s Dump'!$D$2:$AH$2,0)
))),"")</f>
        <v>1697.5750000000003</v>
      </c>
      <c r="CI46" s="13" t="str">
        <f>_xlfn.IFNA(IF(CI$3="Productivity",
INDEX('Productivity Dump'!$E$4:$AJ$500,
MATCH($A46,'Productivity Dump'!$A$4:$A$500,0),
MATCH(CI$2,'Productivity Dump'!$E$3:$AJ$3,0)
),
IF(CI$3="Attendance",
INDEX('Attendance Dump'!$E$2:$AI$400,
MATCH($A46,'Attendance Dump'!$B$2:$B$400,0),
MATCH(CI$2,'Attendance Dump'!$E$1:$AI$1,0)
),
INDEX('Active Hour''s Dump'!$D$3:$AH$337,
MATCH($C46,'Active Hour''s Dump'!$A$3:$A$337,0),
MATCH(CI$2,'Active Hour''s Dump'!$D$2:$AH$2,0)
))),"")</f>
        <v>P</v>
      </c>
      <c r="CJ46" s="54">
        <f>_xlfn.IFNA(IF(CJ$3="Productivity",
INDEX('Productivity Dump'!$E$4:$AJ$500,
MATCH($A46,'Productivity Dump'!$A$4:$A$500,0),
MATCH(CJ$2,'Productivity Dump'!$E$3:$AJ$3,0)
),
IF(CJ$3="Attendance",
INDEX('Attendance Dump'!$E$2:$AI$400,
MATCH($A46,'Attendance Dump'!$B$2:$B$400,0),
MATCH(CJ$2,'Attendance Dump'!$E$1:$AI$1,0)
),
INDEX('Active Hour''s Dump'!$D$3:$AH$337,
MATCH($C46,'Active Hour''s Dump'!$A$3:$A$337,0),
MATCH(CJ$2,'Active Hour''s Dump'!$D$2:$AH$2,0)
))),"")</f>
        <v>12.5833333333333</v>
      </c>
      <c r="CK46" s="13">
        <f>_xlfn.IFNA(IF(CK$3="Productivity",
INDEX('Productivity Dump'!$E$4:$AJ$500,
MATCH($A46,'Productivity Dump'!$A$4:$A$500,0),
MATCH(CK$2,'Productivity Dump'!$E$3:$AJ$3,0)
),
IF(CK$3="Attendance",
INDEX('Attendance Dump'!$E$2:$AI$400,
MATCH($A46,'Attendance Dump'!$B$2:$B$400,0),
MATCH(CK$2,'Attendance Dump'!$E$1:$AI$1,0)
),
INDEX('Active Hour''s Dump'!$D$3:$AH$337,
MATCH($C46,'Active Hour''s Dump'!$A$3:$A$337,0),
MATCH(CK$2,'Active Hour''s Dump'!$D$2:$AH$2,0)
))),"")</f>
        <v>1634.2610000000002</v>
      </c>
      <c r="CL46" s="13" t="str">
        <f>_xlfn.IFNA(IF(CL$3="Productivity",
INDEX('Productivity Dump'!$E$4:$AJ$500,
MATCH($A46,'Productivity Dump'!$A$4:$A$500,0),
MATCH(CL$2,'Productivity Dump'!$E$3:$AJ$3,0)
),
IF(CL$3="Attendance",
INDEX('Attendance Dump'!$E$2:$AI$400,
MATCH($A46,'Attendance Dump'!$B$2:$B$400,0),
MATCH(CL$2,'Attendance Dump'!$E$1:$AI$1,0)
),
INDEX('Active Hour''s Dump'!$D$3:$AH$337,
MATCH($C46,'Active Hour''s Dump'!$A$3:$A$337,0),
MATCH(CL$2,'Active Hour''s Dump'!$D$2:$AH$2,0)
))),"")</f>
        <v>P</v>
      </c>
      <c r="CM46" s="54">
        <f>_xlfn.IFNA(IF(CM$3="Productivity",
INDEX('Productivity Dump'!$E$4:$AJ$500,
MATCH($A46,'Productivity Dump'!$A$4:$A$500,0),
MATCH(CM$2,'Productivity Dump'!$E$3:$AJ$3,0)
),
IF(CM$3="Attendance",
INDEX('Attendance Dump'!$E$2:$AI$400,
MATCH($A46,'Attendance Dump'!$B$2:$B$400,0),
MATCH(CM$2,'Attendance Dump'!$E$1:$AI$1,0)
),
INDEX('Active Hour''s Dump'!$D$3:$AH$337,
MATCH($C46,'Active Hour''s Dump'!$A$3:$A$337,0),
MATCH(CM$2,'Active Hour''s Dump'!$D$2:$AH$2,0)
))),"")</f>
        <v>12.1666666666667</v>
      </c>
      <c r="CN46" s="13">
        <f>_xlfn.IFNA(IF(CN$3="Productivity",
INDEX('Productivity Dump'!$E$4:$AJ$500,
MATCH($A46,'Productivity Dump'!$A$4:$A$500,0),
MATCH(CN$2,'Productivity Dump'!$E$3:$AJ$3,0)
),
IF(CN$3="Attendance",
INDEX('Attendance Dump'!$E$2:$AI$400,
MATCH($A46,'Attendance Dump'!$B$2:$B$400,0),
MATCH(CN$2,'Attendance Dump'!$E$1:$AI$1,0)
),
INDEX('Active Hour''s Dump'!$D$3:$AH$337,
MATCH($C46,'Active Hour''s Dump'!$A$3:$A$337,0),
MATCH(CN$2,'Active Hour''s Dump'!$D$2:$AH$2,0)
))),"")</f>
        <v>0</v>
      </c>
      <c r="CO46" s="13">
        <f>_xlfn.IFNA(IF(CO$3="Productivity",
INDEX('Productivity Dump'!$E$4:$AJ$500,
MATCH($A46,'Productivity Dump'!$A$4:$A$500,0),
MATCH(CO$2,'Productivity Dump'!$E$3:$AJ$3,0)
),
IF(CO$3="Attendance",
INDEX('Attendance Dump'!$E$2:$AI$400,
MATCH($A46,'Attendance Dump'!$B$2:$B$400,0),
MATCH(CO$2,'Attendance Dump'!$E$1:$AI$1,0)
),
INDEX('Active Hour''s Dump'!$D$3:$AH$337,
MATCH($C46,'Active Hour''s Dump'!$A$3:$A$337,0),
MATCH(CO$2,'Active Hour''s Dump'!$D$2:$AH$2,0)
))),"")</f>
        <v>0</v>
      </c>
      <c r="CP46" s="54">
        <f>_xlfn.IFNA(IF(CP$3="Productivity",
INDEX('Productivity Dump'!$E$4:$AJ$500,
MATCH($A46,'Productivity Dump'!$A$4:$A$500,0),
MATCH(CP$2,'Productivity Dump'!$E$3:$AJ$3,0)
),
IF(CP$3="Attendance",
INDEX('Attendance Dump'!$E$2:$AI$400,
MATCH($A46,'Attendance Dump'!$B$2:$B$400,0),
MATCH(CP$2,'Attendance Dump'!$E$1:$AI$1,0)
),
INDEX('Active Hour''s Dump'!$D$3:$AH$337,
MATCH($C46,'Active Hour''s Dump'!$A$3:$A$337,0),
MATCH(CP$2,'Active Hour''s Dump'!$D$2:$AH$2,0)
))),"")</f>
        <v>0</v>
      </c>
      <c r="CQ46" s="13">
        <f>_xlfn.IFNA(IF(CQ$3="Productivity",
INDEX('Productivity Dump'!$E$4:$AJ$500,
MATCH($A46,'Productivity Dump'!$A$4:$A$500,0),
MATCH(CQ$2,'Productivity Dump'!$E$3:$AJ$3,0)
),
IF(CQ$3="Attendance",
INDEX('Attendance Dump'!$E$2:$AI$400,
MATCH($A46,'Attendance Dump'!$B$2:$B$400,0),
MATCH(CQ$2,'Attendance Dump'!$E$1:$AI$1,0)
),
INDEX('Active Hour''s Dump'!$D$3:$AH$337,
MATCH($C46,'Active Hour''s Dump'!$A$3:$A$337,0),
MATCH(CQ$2,'Active Hour''s Dump'!$D$2:$AH$2,0)
))),"")</f>
        <v>0</v>
      </c>
      <c r="CR46" s="13">
        <f>_xlfn.IFNA(IF(CR$3="Productivity",
INDEX('Productivity Dump'!$E$4:$AJ$500,
MATCH($A46,'Productivity Dump'!$A$4:$A$500,0),
MATCH(CR$2,'Productivity Dump'!$E$3:$AJ$3,0)
),
IF(CR$3="Attendance",
INDEX('Attendance Dump'!$E$2:$AI$400,
MATCH($A46,'Attendance Dump'!$B$2:$B$400,0),
MATCH(CR$2,'Attendance Dump'!$E$1:$AI$1,0)
),
INDEX('Active Hour''s Dump'!$D$3:$AH$337,
MATCH($C46,'Active Hour''s Dump'!$A$3:$A$337,0),
MATCH(CR$2,'Active Hour''s Dump'!$D$2:$AH$2,0)
))),"")</f>
        <v>0</v>
      </c>
      <c r="CS46" s="54">
        <f>_xlfn.IFNA(IF(CS$3="Productivity",
INDEX('Productivity Dump'!$E$4:$AJ$500,
MATCH($A46,'Productivity Dump'!$A$4:$A$500,0),
MATCH(CS$2,'Productivity Dump'!$E$3:$AJ$3,0)
),
IF(CS$3="Attendance",
INDEX('Attendance Dump'!$E$2:$AI$400,
MATCH($A46,'Attendance Dump'!$B$2:$B$400,0),
MATCH(CS$2,'Attendance Dump'!$E$1:$AI$1,0)
),
INDEX('Active Hour''s Dump'!$D$3:$AH$337,
MATCH($C46,'Active Hour''s Dump'!$A$3:$A$337,0),
MATCH(CS$2,'Active Hour''s Dump'!$D$2:$AH$2,0)
))),"")</f>
        <v>0</v>
      </c>
      <c r="CT46" s="13">
        <f>_xlfn.IFNA(IF(CT$3="Productivity",
INDEX('Productivity Dump'!$E$4:$AJ$500,
MATCH($A46,'Productivity Dump'!$A$4:$A$500,0),
MATCH(CT$2,'Productivity Dump'!$E$3:$AJ$3,0)
),
IF(CT$3="Attendance",
INDEX('Attendance Dump'!$E$2:$AI$400,
MATCH($A46,'Attendance Dump'!$B$2:$B$400,0),
MATCH(CT$2,'Attendance Dump'!$E$1:$AI$1,0)
),
INDEX('Active Hour''s Dump'!$D$3:$AH$337,
MATCH($C46,'Active Hour''s Dump'!$A$3:$A$337,0),
MATCH(CT$2,'Active Hour''s Dump'!$D$2:$AH$2,0)
))),"")</f>
        <v>0</v>
      </c>
      <c r="CU46" s="13">
        <f>_xlfn.IFNA(IF(CU$3="Productivity",
INDEX('Productivity Dump'!$E$4:$AJ$500,
MATCH($A46,'Productivity Dump'!$A$4:$A$500,0),
MATCH(CU$2,'Productivity Dump'!$E$3:$AJ$3,0)
),
IF(CU$3="Attendance",
INDEX('Attendance Dump'!$E$2:$AI$400,
MATCH($A46,'Attendance Dump'!$B$2:$B$400,0),
MATCH(CU$2,'Attendance Dump'!$E$1:$AI$1,0)
),
INDEX('Active Hour''s Dump'!$D$3:$AH$337,
MATCH($C46,'Active Hour''s Dump'!$A$3:$A$337,0),
MATCH(CU$2,'Active Hour''s Dump'!$D$2:$AH$2,0)
))),"")</f>
        <v>0</v>
      </c>
      <c r="CV46" s="54">
        <f>_xlfn.IFNA(IF(CV$3="Productivity",
INDEX('Productivity Dump'!$E$4:$AJ$500,
MATCH($A46,'Productivity Dump'!$A$4:$A$500,0),
MATCH(CV$2,'Productivity Dump'!$E$3:$AJ$3,0)
),
IF(CV$3="Attendance",
INDEX('Attendance Dump'!$E$2:$AI$400,
MATCH($A46,'Attendance Dump'!$B$2:$B$400,0),
MATCH(CV$2,'Attendance Dump'!$E$1:$AI$1,0)
),
INDEX('Active Hour''s Dump'!$D$3:$AH$337,
MATCH($C46,'Active Hour''s Dump'!$A$3:$A$337,0),
MATCH(CV$2,'Active Hour''s Dump'!$D$2:$AH$2,0)
))),"")</f>
        <v>0</v>
      </c>
      <c r="CW46" s="13"/>
      <c r="CX46" s="13"/>
      <c r="CY46" s="54"/>
      <c r="DA46" s="57">
        <f t="shared" si="59"/>
        <v>200.91666666666674</v>
      </c>
      <c r="DB46" s="35">
        <f t="shared" si="63"/>
        <v>24074.997000000003</v>
      </c>
      <c r="DC46" s="35">
        <f t="shared" si="64"/>
        <v>0</v>
      </c>
      <c r="DD46" s="35">
        <f t="shared" ca="1" si="60"/>
        <v>0</v>
      </c>
      <c r="DF46" s="32" cm="1">
        <f t="array" ref="DF46">SUMPRODUCT(
    (MOD(COLUMN(H46:CV46) - COLUMN(H46), 3) = 0) *
    (H46:CV46 = 0) *
    (I46:CW46 = "P") *
    (COUNTIF(UKHoliday, H$2:CV$2) = 0)
)</f>
        <v>0</v>
      </c>
      <c r="DG46" s="33" cm="1">
        <f t="array" ref="DG46">SUMPRODUCT(
  (MOD(COLUMN(H46:CV46) - COLUMN(H46), 3) = 0) *
  (H46:CV46 &gt; 0) *
  (H46:CV46 &lt; 0.5 * IF(((WEEKDAY(H$2:CV$2, 2) = 1) + (WEEKDAY(H$2:CV$2, 2) = 6)), G46, F46)) *
  (I46:CW46 = "P") *
  (COUNTIF(UKHoliday, H$2:CV$2) = 0)
)</f>
        <v>0</v>
      </c>
      <c r="DH46" s="33" cm="1">
        <f t="array" ref="DH46">SUMPRODUCT(
  (MOD(COLUMN(H46:CV46) - COLUMN(H46), 3) = 0) *
  (H46:CV46 &gt; 0.5 * IF(((WEEKDAY(H$2:CV$2, 2) = 1) + (WEEKDAY(H$2:CV$2, 2) = 6)), $G46, $F46)) *
  (H46:CV46 &lt; 0.8 * IF(((WEEKDAY(H$2:CV$2, 2) = 1) + (WEEKDAY(H$2:CV$2, 2) = 6)), $G46, $F46)) *
  (I46:CW46 = "P") *
  (COUNTIF(UKHoliday, H$2:CV$2) = 0)
)</f>
        <v>3</v>
      </c>
      <c r="DI46" s="33" cm="1">
        <f t="array" ref="DI46">SUMPRODUCT(
  (MOD(COLUMN(H46:CV46) - COLUMN(H46), 3) = 0) *
  (H46:CV46 &gt; 0.8 * IF(((WEEKDAY(H$2:CV$2, 2) = 1) + (WEEKDAY(H$2:CV$2, 2) = 6)), $G46, $F46)) *
  (H46:CV46 &lt; 1 * IF(((WEEKDAY(H$2:CV$2, 2) = 1) + (WEEKDAY(H$2:CV$2, 2) = 6)), $G46, $F46)) *
  (I46:CW46 = "P") *
  (COUNTIF(UKHoliday, H$2:CV$2) = 0)
)</f>
        <v>5</v>
      </c>
    </row>
    <row r="47" spans="1:113" x14ac:dyDescent="0.3">
      <c r="A47" s="8" t="s">
        <v>457</v>
      </c>
      <c r="B47" s="8" t="s">
        <v>456</v>
      </c>
      <c r="C47" s="9" t="s">
        <v>794</v>
      </c>
      <c r="D47" s="62" t="s">
        <v>1058</v>
      </c>
      <c r="E47" s="35">
        <v>18600</v>
      </c>
      <c r="F47" s="35">
        <f t="shared" si="61"/>
        <v>930</v>
      </c>
      <c r="G47" s="35">
        <f t="shared" si="62"/>
        <v>465</v>
      </c>
      <c r="H47" s="13">
        <f>_xlfn.IFNA(IF(H$3="Productivity",
INDEX('Productivity Dump'!$E$4:$AJ$500,
MATCH($A47,'Productivity Dump'!$A$4:$A$500,0),
MATCH(H$2,'Productivity Dump'!$E$3:$AJ$3,0)
),
IF(H$3="Attendance",
INDEX('Attendance Dump'!$E$2:$AI$400,
MATCH($A47,'Attendance Dump'!$B$2:$B$400,0),
MATCH(H$2,'Attendance Dump'!$E$1:$AI$1,0)
),
INDEX('Active Hour''s Dump'!$D$3:$AH$337,
MATCH($C47,'Active Hour''s Dump'!$A$3:$A$337,0),
MATCH(H$2,'Active Hour''s Dump'!$D$2:$AH$2,0)
))),"")</f>
        <v>1015.6480000000001</v>
      </c>
      <c r="I47" s="13" t="str">
        <f>_xlfn.IFNA(IF(I$3="Productivity",
INDEX('Productivity Dump'!$E$4:$AJ$500,
MATCH($A47,'Productivity Dump'!$A$4:$A$500,0),
MATCH(I$2,'Productivity Dump'!$E$3:$AJ$3,0)
),
IF(I$3="Attendance",
INDEX('Attendance Dump'!$E$2:$AI$400,
MATCH($A47,'Attendance Dump'!$B$2:$B$400,0),
MATCH(I$2,'Attendance Dump'!$E$1:$AI$1,0)
),
INDEX('Active Hour''s Dump'!$D$3:$AH$337,
MATCH($C47,'Active Hour''s Dump'!$A$3:$A$337,0),
MATCH(I$2,'Active Hour''s Dump'!$D$2:$AH$2,0)
))),"")</f>
        <v>P</v>
      </c>
      <c r="J47" s="54">
        <f>_xlfn.IFNA(IF(J$3="Productivity",
INDEX('Productivity Dump'!$E$4:$AJ$500,
MATCH($A47,'Productivity Dump'!$A$4:$A$500,0),
MATCH(J$2,'Productivity Dump'!$E$3:$AJ$3,0)
),
IF(J$3="Attendance",
INDEX('Attendance Dump'!$E$2:$AI$400,
MATCH($A47,'Attendance Dump'!$B$2:$B$400,0),
MATCH(J$2,'Attendance Dump'!$E$1:$AI$1,0)
),
INDEX('Active Hour''s Dump'!$D$3:$AH$337,
MATCH($C47,'Active Hour''s Dump'!$A$3:$A$337,0),
MATCH(J$2,'Active Hour''s Dump'!$D$2:$AH$2,0)
))),"")</f>
        <v>5.75</v>
      </c>
      <c r="K47" s="13">
        <f>_xlfn.IFNA(IF(K$3="Productivity",
INDEX('Productivity Dump'!$E$4:$AJ$500,
MATCH($A47,'Productivity Dump'!$A$4:$A$500,0),
MATCH(K$2,'Productivity Dump'!$E$3:$AJ$3,0)
),
IF(K$3="Attendance",
INDEX('Attendance Dump'!$E$2:$AI$400,
MATCH($A47,'Attendance Dump'!$B$2:$B$400,0),
MATCH(K$2,'Attendance Dump'!$E$1:$AI$1,0)
),
INDEX('Active Hour''s Dump'!$D$3:$AH$337,
MATCH($C47,'Active Hour''s Dump'!$A$3:$A$337,0),
MATCH(K$2,'Active Hour''s Dump'!$D$2:$AH$2,0)
))),"")</f>
        <v>1077.3210000000001</v>
      </c>
      <c r="L47" s="13" t="str">
        <f>_xlfn.IFNA(IF(L$3="Productivity",
INDEX('Productivity Dump'!$E$4:$AJ$500,
MATCH($A47,'Productivity Dump'!$A$4:$A$500,0),
MATCH(L$2,'Productivity Dump'!$E$3:$AJ$3,0)
),
IF(L$3="Attendance",
INDEX('Attendance Dump'!$E$2:$AI$400,
MATCH($A47,'Attendance Dump'!$B$2:$B$400,0),
MATCH(L$2,'Attendance Dump'!$E$1:$AI$1,0)
),
INDEX('Active Hour''s Dump'!$D$3:$AH$337,
MATCH($C47,'Active Hour''s Dump'!$A$3:$A$337,0),
MATCH(L$2,'Active Hour''s Dump'!$D$2:$AH$2,0)
))),"")</f>
        <v>P</v>
      </c>
      <c r="M47" s="54">
        <f>_xlfn.IFNA(IF(M$3="Productivity",
INDEX('Productivity Dump'!$E$4:$AJ$500,
MATCH($A47,'Productivity Dump'!$A$4:$A$500,0),
MATCH(M$2,'Productivity Dump'!$E$3:$AJ$3,0)
),
IF(M$3="Attendance",
INDEX('Attendance Dump'!$E$2:$AI$400,
MATCH($A47,'Attendance Dump'!$B$2:$B$400,0),
MATCH(M$2,'Attendance Dump'!$E$1:$AI$1,0)
),
INDEX('Active Hour''s Dump'!$D$3:$AH$337,
MATCH($C47,'Active Hour''s Dump'!$A$3:$A$337,0),
MATCH(M$2,'Active Hour''s Dump'!$D$2:$AH$2,0)
))),"")</f>
        <v>6.4166666666666696</v>
      </c>
      <c r="N47" s="13">
        <f>_xlfn.IFNA(IF(N$3="Productivity",
INDEX('Productivity Dump'!$E$4:$AJ$500,
MATCH($A47,'Productivity Dump'!$A$4:$A$500,0),
MATCH(N$2,'Productivity Dump'!$E$3:$AJ$3,0)
),
IF(N$3="Attendance",
INDEX('Attendance Dump'!$E$2:$AI$400,
MATCH($A47,'Attendance Dump'!$B$2:$B$400,0),
MATCH(N$2,'Attendance Dump'!$E$1:$AI$1,0)
),
INDEX('Active Hour''s Dump'!$D$3:$AH$337,
MATCH($C47,'Active Hour''s Dump'!$A$3:$A$337,0),
MATCH(N$2,'Active Hour''s Dump'!$D$2:$AH$2,0)
))),"")</f>
        <v>368.48900000000003</v>
      </c>
      <c r="O47" s="13" t="str">
        <f>_xlfn.IFNA(IF(O$3="Productivity",
INDEX('Productivity Dump'!$E$4:$AJ$500,
MATCH($A47,'Productivity Dump'!$A$4:$A$500,0),
MATCH(O$2,'Productivity Dump'!$E$3:$AJ$3,0)
),
IF(O$3="Attendance",
INDEX('Attendance Dump'!$E$2:$AI$400,
MATCH($A47,'Attendance Dump'!$B$2:$B$400,0),
MATCH(O$2,'Attendance Dump'!$E$1:$AI$1,0)
),
INDEX('Active Hour''s Dump'!$D$3:$AH$337,
MATCH($C47,'Active Hour''s Dump'!$A$3:$A$337,0),
MATCH(O$2,'Active Hour''s Dump'!$D$2:$AH$2,0)
))),"")</f>
        <v>P</v>
      </c>
      <c r="P47" s="54">
        <f>_xlfn.IFNA(IF(P$3="Productivity",
INDEX('Productivity Dump'!$E$4:$AJ$500,
MATCH($A47,'Productivity Dump'!$A$4:$A$500,0),
MATCH(P$2,'Productivity Dump'!$E$3:$AJ$3,0)
),
IF(P$3="Attendance",
INDEX('Attendance Dump'!$E$2:$AI$400,
MATCH($A47,'Attendance Dump'!$B$2:$B$400,0),
MATCH(P$2,'Attendance Dump'!$E$1:$AI$1,0)
),
INDEX('Active Hour''s Dump'!$D$3:$AH$337,
MATCH($C47,'Active Hour''s Dump'!$A$3:$A$337,0),
MATCH(P$2,'Active Hour''s Dump'!$D$2:$AH$2,0)
))),"")</f>
        <v>2.1666666666666701</v>
      </c>
      <c r="Q47" s="13">
        <f>_xlfn.IFNA(IF(Q$3="Productivity",
INDEX('Productivity Dump'!$E$4:$AJ$500,
MATCH($A47,'Productivity Dump'!$A$4:$A$500,0),
MATCH(Q$2,'Productivity Dump'!$E$3:$AJ$3,0)
),
IF(Q$3="Attendance",
INDEX('Attendance Dump'!$E$2:$AI$400,
MATCH($A47,'Attendance Dump'!$B$2:$B$400,0),
MATCH(Q$2,'Attendance Dump'!$E$1:$AI$1,0)
),
INDEX('Active Hour''s Dump'!$D$3:$AH$337,
MATCH($C47,'Active Hour''s Dump'!$A$3:$A$337,0),
MATCH(Q$2,'Active Hour''s Dump'!$D$2:$AH$2,0)
))),"")</f>
        <v>0</v>
      </c>
      <c r="R47" s="13" t="str">
        <f>_xlfn.IFNA(IF(R$3="Productivity",
INDEX('Productivity Dump'!$E$4:$AJ$500,
MATCH($A47,'Productivity Dump'!$A$4:$A$500,0),
MATCH(R$2,'Productivity Dump'!$E$3:$AJ$3,0)
),
IF(R$3="Attendance",
INDEX('Attendance Dump'!$E$2:$AI$400,
MATCH($A47,'Attendance Dump'!$B$2:$B$400,0),
MATCH(R$2,'Attendance Dump'!$E$1:$AI$1,0)
),
INDEX('Active Hour''s Dump'!$D$3:$AH$337,
MATCH($C47,'Active Hour''s Dump'!$A$3:$A$337,0),
MATCH(R$2,'Active Hour''s Dump'!$D$2:$AH$2,0)
))),"")</f>
        <v>WO</v>
      </c>
      <c r="S47" s="54">
        <f>_xlfn.IFNA(IF(S$3="Productivity",
INDEX('Productivity Dump'!$E$4:$AJ$500,
MATCH($A47,'Productivity Dump'!$A$4:$A$500,0),
MATCH(S$2,'Productivity Dump'!$E$3:$AJ$3,0)
),
IF(S$3="Attendance",
INDEX('Attendance Dump'!$E$2:$AI$400,
MATCH($A47,'Attendance Dump'!$B$2:$B$400,0),
MATCH(S$2,'Attendance Dump'!$E$1:$AI$1,0)
),
INDEX('Active Hour''s Dump'!$D$3:$AH$337,
MATCH($C47,'Active Hour''s Dump'!$A$3:$A$337,0),
MATCH(S$2,'Active Hour''s Dump'!$D$2:$AH$2,0)
))),"")</f>
        <v>0</v>
      </c>
      <c r="T47" s="13">
        <f>_xlfn.IFNA(IF(T$3="Productivity",
INDEX('Productivity Dump'!$E$4:$AJ$500,
MATCH($A47,'Productivity Dump'!$A$4:$A$500,0),
MATCH(T$2,'Productivity Dump'!$E$3:$AJ$3,0)
),
IF(T$3="Attendance",
INDEX('Attendance Dump'!$E$2:$AI$400,
MATCH($A47,'Attendance Dump'!$B$2:$B$400,0),
MATCH(T$2,'Attendance Dump'!$E$1:$AI$1,0)
),
INDEX('Active Hour''s Dump'!$D$3:$AH$337,
MATCH($C47,'Active Hour''s Dump'!$A$3:$A$337,0),
MATCH(T$2,'Active Hour''s Dump'!$D$2:$AH$2,0)
))),"")</f>
        <v>0</v>
      </c>
      <c r="U47" s="13" t="str">
        <f>_xlfn.IFNA(IF(U$3="Productivity",
INDEX('Productivity Dump'!$E$4:$AJ$500,
MATCH($A47,'Productivity Dump'!$A$4:$A$500,0),
MATCH(U$2,'Productivity Dump'!$E$3:$AJ$3,0)
),
IF(U$3="Attendance",
INDEX('Attendance Dump'!$E$2:$AI$400,
MATCH($A47,'Attendance Dump'!$B$2:$B$400,0),
MATCH(U$2,'Attendance Dump'!$E$1:$AI$1,0)
),
INDEX('Active Hour''s Dump'!$D$3:$AH$337,
MATCH($C47,'Active Hour''s Dump'!$A$3:$A$337,0),
MATCH(U$2,'Active Hour''s Dump'!$D$2:$AH$2,0)
))),"")</f>
        <v>PL</v>
      </c>
      <c r="V47" s="54">
        <f>_xlfn.IFNA(IF(V$3="Productivity",
INDEX('Productivity Dump'!$E$4:$AJ$500,
MATCH($A47,'Productivity Dump'!$A$4:$A$500,0),
MATCH(V$2,'Productivity Dump'!$E$3:$AJ$3,0)
),
IF(V$3="Attendance",
INDEX('Attendance Dump'!$E$2:$AI$400,
MATCH($A47,'Attendance Dump'!$B$2:$B$400,0),
MATCH(V$2,'Attendance Dump'!$E$1:$AI$1,0)
),
INDEX('Active Hour''s Dump'!$D$3:$AH$337,
MATCH($C47,'Active Hour''s Dump'!$A$3:$A$337,0),
MATCH(V$2,'Active Hour''s Dump'!$D$2:$AH$2,0)
))),"")</f>
        <v>0</v>
      </c>
      <c r="W47" s="13">
        <f>_xlfn.IFNA(IF(W$3="Productivity",
INDEX('Productivity Dump'!$E$4:$AJ$500,
MATCH($A47,'Productivity Dump'!$A$4:$A$500,0),
MATCH(W$2,'Productivity Dump'!$E$3:$AJ$3,0)
),
IF(W$3="Attendance",
INDEX('Attendance Dump'!$E$2:$AI$400,
MATCH($A47,'Attendance Dump'!$B$2:$B$400,0),
MATCH(W$2,'Attendance Dump'!$E$1:$AI$1,0)
),
INDEX('Active Hour''s Dump'!$D$3:$AH$337,
MATCH($C47,'Active Hour''s Dump'!$A$3:$A$337,0),
MATCH(W$2,'Active Hour''s Dump'!$D$2:$AH$2,0)
))),"")</f>
        <v>0</v>
      </c>
      <c r="X47" s="13" t="str">
        <f>_xlfn.IFNA(IF(X$3="Productivity",
INDEX('Productivity Dump'!$E$4:$AJ$500,
MATCH($A47,'Productivity Dump'!$A$4:$A$500,0),
MATCH(X$2,'Productivity Dump'!$E$3:$AJ$3,0)
),
IF(X$3="Attendance",
INDEX('Attendance Dump'!$E$2:$AI$400,
MATCH($A47,'Attendance Dump'!$B$2:$B$400,0),
MATCH(X$2,'Attendance Dump'!$E$1:$AI$1,0)
),
INDEX('Active Hour''s Dump'!$D$3:$AH$337,
MATCH($C47,'Active Hour''s Dump'!$A$3:$A$337,0),
MATCH(X$2,'Active Hour''s Dump'!$D$2:$AH$2,0)
))),"")</f>
        <v>SL</v>
      </c>
      <c r="Y47" s="54">
        <f>_xlfn.IFNA(IF(Y$3="Productivity",
INDEX('Productivity Dump'!$E$4:$AJ$500,
MATCH($A47,'Productivity Dump'!$A$4:$A$500,0),
MATCH(Y$2,'Productivity Dump'!$E$3:$AJ$3,0)
),
IF(Y$3="Attendance",
INDEX('Attendance Dump'!$E$2:$AI$400,
MATCH($A47,'Attendance Dump'!$B$2:$B$400,0),
MATCH(Y$2,'Attendance Dump'!$E$1:$AI$1,0)
),
INDEX('Active Hour''s Dump'!$D$3:$AH$337,
MATCH($C47,'Active Hour''s Dump'!$A$3:$A$337,0),
MATCH(Y$2,'Active Hour''s Dump'!$D$2:$AH$2,0)
))),"")</f>
        <v>0</v>
      </c>
      <c r="Z47" s="13">
        <f>_xlfn.IFNA(IF(Z$3="Productivity",
INDEX('Productivity Dump'!$E$4:$AJ$500,
MATCH($A47,'Productivity Dump'!$A$4:$A$500,0),
MATCH(Z$2,'Productivity Dump'!$E$3:$AJ$3,0)
),
IF(Z$3="Attendance",
INDEX('Attendance Dump'!$E$2:$AI$400,
MATCH($A47,'Attendance Dump'!$B$2:$B$400,0),
MATCH(Z$2,'Attendance Dump'!$E$1:$AI$1,0)
),
INDEX('Active Hour''s Dump'!$D$3:$AH$337,
MATCH($C47,'Active Hour''s Dump'!$A$3:$A$337,0),
MATCH(Z$2,'Active Hour''s Dump'!$D$2:$AH$2,0)
))),"")</f>
        <v>1002.7670000000001</v>
      </c>
      <c r="AA47" s="13" t="str">
        <f>_xlfn.IFNA(IF(AA$3="Productivity",
INDEX('Productivity Dump'!$E$4:$AJ$500,
MATCH($A47,'Productivity Dump'!$A$4:$A$500,0),
MATCH(AA$2,'Productivity Dump'!$E$3:$AJ$3,0)
),
IF(AA$3="Attendance",
INDEX('Attendance Dump'!$E$2:$AI$400,
MATCH($A47,'Attendance Dump'!$B$2:$B$400,0),
MATCH(AA$2,'Attendance Dump'!$E$1:$AI$1,0)
),
INDEX('Active Hour''s Dump'!$D$3:$AH$337,
MATCH($C47,'Active Hour''s Dump'!$A$3:$A$337,0),
MATCH(AA$2,'Active Hour''s Dump'!$D$2:$AH$2,0)
))),"")</f>
        <v>P</v>
      </c>
      <c r="AB47" s="54">
        <f>_xlfn.IFNA(IF(AB$3="Productivity",
INDEX('Productivity Dump'!$E$4:$AJ$500,
MATCH($A47,'Productivity Dump'!$A$4:$A$500,0),
MATCH(AB$2,'Productivity Dump'!$E$3:$AJ$3,0)
),
IF(AB$3="Attendance",
INDEX('Attendance Dump'!$E$2:$AI$400,
MATCH($A47,'Attendance Dump'!$B$2:$B$400,0),
MATCH(AB$2,'Attendance Dump'!$E$1:$AI$1,0)
),
INDEX('Active Hour''s Dump'!$D$3:$AH$337,
MATCH($C47,'Active Hour''s Dump'!$A$3:$A$337,0),
MATCH(AB$2,'Active Hour''s Dump'!$D$2:$AH$2,0)
))),"")</f>
        <v>6.5</v>
      </c>
      <c r="AC47" s="13">
        <f>_xlfn.IFNA(IF(AC$3="Productivity",
INDEX('Productivity Dump'!$E$4:$AJ$500,
MATCH($A47,'Productivity Dump'!$A$4:$A$500,0),
MATCH(AC$2,'Productivity Dump'!$E$3:$AJ$3,0)
),
IF(AC$3="Attendance",
INDEX('Attendance Dump'!$E$2:$AI$400,
MATCH($A47,'Attendance Dump'!$B$2:$B$400,0),
MATCH(AC$2,'Attendance Dump'!$E$1:$AI$1,0)
),
INDEX('Active Hour''s Dump'!$D$3:$AH$337,
MATCH($C47,'Active Hour''s Dump'!$A$3:$A$337,0),
MATCH(AC$2,'Active Hour''s Dump'!$D$2:$AH$2,0)
))),"")</f>
        <v>29.707999999999998</v>
      </c>
      <c r="AD47" s="13" t="str">
        <f>_xlfn.IFNA(IF(AD$3="Productivity",
INDEX('Productivity Dump'!$E$4:$AJ$500,
MATCH($A47,'Productivity Dump'!$A$4:$A$500,0),
MATCH(AD$2,'Productivity Dump'!$E$3:$AJ$3,0)
),
IF(AD$3="Attendance",
INDEX('Attendance Dump'!$E$2:$AI$400,
MATCH($A47,'Attendance Dump'!$B$2:$B$400,0),
MATCH(AD$2,'Attendance Dump'!$E$1:$AI$1,0)
),
INDEX('Active Hour''s Dump'!$D$3:$AH$337,
MATCH($C47,'Active Hour''s Dump'!$A$3:$A$337,0),
MATCH(AD$2,'Active Hour''s Dump'!$D$2:$AH$2,0)
))),"")</f>
        <v>SL</v>
      </c>
      <c r="AE47" s="54">
        <f>_xlfn.IFNA(IF(AE$3="Productivity",
INDEX('Productivity Dump'!$E$4:$AJ$500,
MATCH($A47,'Productivity Dump'!$A$4:$A$500,0),
MATCH(AE$2,'Productivity Dump'!$E$3:$AJ$3,0)
),
IF(AE$3="Attendance",
INDEX('Attendance Dump'!$E$2:$AI$400,
MATCH($A47,'Attendance Dump'!$B$2:$B$400,0),
MATCH(AE$2,'Attendance Dump'!$E$1:$AI$1,0)
),
INDEX('Active Hour''s Dump'!$D$3:$AH$337,
MATCH($C47,'Active Hour''s Dump'!$A$3:$A$337,0),
MATCH(AE$2,'Active Hour''s Dump'!$D$2:$AH$2,0)
))),"")</f>
        <v>8.3333333333333301E-2</v>
      </c>
      <c r="AF47" s="13">
        <f>_xlfn.IFNA(IF(AF$3="Productivity",
INDEX('Productivity Dump'!$E$4:$AJ$500,
MATCH($A47,'Productivity Dump'!$A$4:$A$500,0),
MATCH(AF$2,'Productivity Dump'!$E$3:$AJ$3,0)
),
IF(AF$3="Attendance",
INDEX('Attendance Dump'!$E$2:$AI$400,
MATCH($A47,'Attendance Dump'!$B$2:$B$400,0),
MATCH(AF$2,'Attendance Dump'!$E$1:$AI$1,0)
),
INDEX('Active Hour''s Dump'!$D$3:$AH$337,
MATCH($C47,'Active Hour''s Dump'!$A$3:$A$337,0),
MATCH(AF$2,'Active Hour''s Dump'!$D$2:$AH$2,0)
))),"")</f>
        <v>1061.0889999999997</v>
      </c>
      <c r="AG47" s="13" t="str">
        <f>_xlfn.IFNA(IF(AG$3="Productivity",
INDEX('Productivity Dump'!$E$4:$AJ$500,
MATCH($A47,'Productivity Dump'!$A$4:$A$500,0),
MATCH(AG$2,'Productivity Dump'!$E$3:$AJ$3,0)
),
IF(AG$3="Attendance",
INDEX('Attendance Dump'!$E$2:$AI$400,
MATCH($A47,'Attendance Dump'!$B$2:$B$400,0),
MATCH(AG$2,'Attendance Dump'!$E$1:$AI$1,0)
),
INDEX('Active Hour''s Dump'!$D$3:$AH$337,
MATCH($C47,'Active Hour''s Dump'!$A$3:$A$337,0),
MATCH(AG$2,'Active Hour''s Dump'!$D$2:$AH$2,0)
))),"")</f>
        <v>P</v>
      </c>
      <c r="AH47" s="54">
        <f>_xlfn.IFNA(IF(AH$3="Productivity",
INDEX('Productivity Dump'!$E$4:$AJ$500,
MATCH($A47,'Productivity Dump'!$A$4:$A$500,0),
MATCH(AH$2,'Productivity Dump'!$E$3:$AJ$3,0)
),
IF(AH$3="Attendance",
INDEX('Attendance Dump'!$E$2:$AI$400,
MATCH($A47,'Attendance Dump'!$B$2:$B$400,0),
MATCH(AH$2,'Attendance Dump'!$E$1:$AI$1,0)
),
INDEX('Active Hour''s Dump'!$D$3:$AH$337,
MATCH($C47,'Active Hour''s Dump'!$A$3:$A$337,0),
MATCH(AH$2,'Active Hour''s Dump'!$D$2:$AH$2,0)
))),"")</f>
        <v>5.75</v>
      </c>
      <c r="AI47" s="13">
        <f>_xlfn.IFNA(IF(AI$3="Productivity",
INDEX('Productivity Dump'!$E$4:$AJ$500,
MATCH($A47,'Productivity Dump'!$A$4:$A$500,0),
MATCH(AI$2,'Productivity Dump'!$E$3:$AJ$3,0)
),
IF(AI$3="Attendance",
INDEX('Attendance Dump'!$E$2:$AI$400,
MATCH($A47,'Attendance Dump'!$B$2:$B$400,0),
MATCH(AI$2,'Attendance Dump'!$E$1:$AI$1,0)
),
INDEX('Active Hour''s Dump'!$D$3:$AH$337,
MATCH($C47,'Active Hour''s Dump'!$A$3:$A$337,0),
MATCH(AI$2,'Active Hour''s Dump'!$D$2:$AH$2,0)
))),"")</f>
        <v>785.47399999999993</v>
      </c>
      <c r="AJ47" s="13" t="str">
        <f>_xlfn.IFNA(IF(AJ$3="Productivity",
INDEX('Productivity Dump'!$E$4:$AJ$500,
MATCH($A47,'Productivity Dump'!$A$4:$A$500,0),
MATCH(AJ$2,'Productivity Dump'!$E$3:$AJ$3,0)
),
IF(AJ$3="Attendance",
INDEX('Attendance Dump'!$E$2:$AI$400,
MATCH($A47,'Attendance Dump'!$B$2:$B$400,0),
MATCH(AJ$2,'Attendance Dump'!$E$1:$AI$1,0)
),
INDEX('Active Hour''s Dump'!$D$3:$AH$337,
MATCH($C47,'Active Hour''s Dump'!$A$3:$A$337,0),
MATCH(AJ$2,'Active Hour''s Dump'!$D$2:$AH$2,0)
))),"")</f>
        <v>P</v>
      </c>
      <c r="AK47" s="54">
        <f>_xlfn.IFNA(IF(AK$3="Productivity",
INDEX('Productivity Dump'!$E$4:$AJ$500,
MATCH($A47,'Productivity Dump'!$A$4:$A$500,0),
MATCH(AK$2,'Productivity Dump'!$E$3:$AJ$3,0)
),
IF(AK$3="Attendance",
INDEX('Attendance Dump'!$E$2:$AI$400,
MATCH($A47,'Attendance Dump'!$B$2:$B$400,0),
MATCH(AK$2,'Attendance Dump'!$E$1:$AI$1,0)
),
INDEX('Active Hour''s Dump'!$D$3:$AH$337,
MATCH($C47,'Active Hour''s Dump'!$A$3:$A$337,0),
MATCH(AK$2,'Active Hour''s Dump'!$D$2:$AH$2,0)
))),"")</f>
        <v>4.9166666666666696</v>
      </c>
      <c r="AL47" s="13">
        <f>_xlfn.IFNA(IF(AL$3="Productivity",
INDEX('Productivity Dump'!$E$4:$AJ$500,
MATCH($A47,'Productivity Dump'!$A$4:$A$500,0),
MATCH(AL$2,'Productivity Dump'!$E$3:$AJ$3,0)
),
IF(AL$3="Attendance",
INDEX('Attendance Dump'!$E$2:$AI$400,
MATCH($A47,'Attendance Dump'!$B$2:$B$400,0),
MATCH(AL$2,'Attendance Dump'!$E$1:$AI$1,0)
),
INDEX('Active Hour''s Dump'!$D$3:$AH$337,
MATCH($C47,'Active Hour''s Dump'!$A$3:$A$337,0),
MATCH(AL$2,'Active Hour''s Dump'!$D$2:$AH$2,0)
))),"")</f>
        <v>94.736000000000004</v>
      </c>
      <c r="AM47" s="13" t="str">
        <f>_xlfn.IFNA(IF(AM$3="Productivity",
INDEX('Productivity Dump'!$E$4:$AJ$500,
MATCH($A47,'Productivity Dump'!$A$4:$A$500,0),
MATCH(AM$2,'Productivity Dump'!$E$3:$AJ$3,0)
),
IF(AM$3="Attendance",
INDEX('Attendance Dump'!$E$2:$AI$400,
MATCH($A47,'Attendance Dump'!$B$2:$B$400,0),
MATCH(AM$2,'Attendance Dump'!$E$1:$AI$1,0)
),
INDEX('Active Hour''s Dump'!$D$3:$AH$337,
MATCH($C47,'Active Hour''s Dump'!$A$3:$A$337,0),
MATCH(AM$2,'Active Hour''s Dump'!$D$2:$AH$2,0)
))),"")</f>
        <v>WO</v>
      </c>
      <c r="AN47" s="54">
        <f>_xlfn.IFNA(IF(AN$3="Productivity",
INDEX('Productivity Dump'!$E$4:$AJ$500,
MATCH($A47,'Productivity Dump'!$A$4:$A$500,0),
MATCH(AN$2,'Productivity Dump'!$E$3:$AJ$3,0)
),
IF(AN$3="Attendance",
INDEX('Attendance Dump'!$E$2:$AI$400,
MATCH($A47,'Attendance Dump'!$B$2:$B$400,0),
MATCH(AN$2,'Attendance Dump'!$E$1:$AI$1,0)
),
INDEX('Active Hour''s Dump'!$D$3:$AH$337,
MATCH($C47,'Active Hour''s Dump'!$A$3:$A$337,0),
MATCH(AN$2,'Active Hour''s Dump'!$D$2:$AH$2,0)
))),"")</f>
        <v>0.58333333333333304</v>
      </c>
      <c r="AO47" s="13">
        <f>_xlfn.IFNA(IF(AO$3="Productivity",
INDEX('Productivity Dump'!$E$4:$AJ$500,
MATCH($A47,'Productivity Dump'!$A$4:$A$500,0),
MATCH(AO$2,'Productivity Dump'!$E$3:$AJ$3,0)
),
IF(AO$3="Attendance",
INDEX('Attendance Dump'!$E$2:$AI$400,
MATCH($A47,'Attendance Dump'!$B$2:$B$400,0),
MATCH(AO$2,'Attendance Dump'!$E$1:$AI$1,0)
),
INDEX('Active Hour''s Dump'!$D$3:$AH$337,
MATCH($C47,'Active Hour''s Dump'!$A$3:$A$337,0),
MATCH(AO$2,'Active Hour''s Dump'!$D$2:$AH$2,0)
))),"")</f>
        <v>414.50600000000003</v>
      </c>
      <c r="AP47" s="13" t="str">
        <f>_xlfn.IFNA(IF(AP$3="Productivity",
INDEX('Productivity Dump'!$E$4:$AJ$500,
MATCH($A47,'Productivity Dump'!$A$4:$A$500,0),
MATCH(AP$2,'Productivity Dump'!$E$3:$AJ$3,0)
),
IF(AP$3="Attendance",
INDEX('Attendance Dump'!$E$2:$AI$400,
MATCH($A47,'Attendance Dump'!$B$2:$B$400,0),
MATCH(AP$2,'Attendance Dump'!$E$1:$AI$1,0)
),
INDEX('Active Hour''s Dump'!$D$3:$AH$337,
MATCH($C47,'Active Hour''s Dump'!$A$3:$A$337,0),
MATCH(AP$2,'Active Hour''s Dump'!$D$2:$AH$2,0)
))),"")</f>
        <v>P</v>
      </c>
      <c r="AQ47" s="54">
        <f>_xlfn.IFNA(IF(AQ$3="Productivity",
INDEX('Productivity Dump'!$E$4:$AJ$500,
MATCH($A47,'Productivity Dump'!$A$4:$A$500,0),
MATCH(AQ$2,'Productivity Dump'!$E$3:$AJ$3,0)
),
IF(AQ$3="Attendance",
INDEX('Attendance Dump'!$E$2:$AI$400,
MATCH($A47,'Attendance Dump'!$B$2:$B$400,0),
MATCH(AQ$2,'Attendance Dump'!$E$1:$AI$1,0)
),
INDEX('Active Hour''s Dump'!$D$3:$AH$337,
MATCH($C47,'Active Hour''s Dump'!$A$3:$A$337,0),
MATCH(AQ$2,'Active Hour''s Dump'!$D$2:$AH$2,0)
))),"")</f>
        <v>2.0833333333333299</v>
      </c>
      <c r="AR47" s="13">
        <f>_xlfn.IFNA(IF(AR$3="Productivity",
INDEX('Productivity Dump'!$E$4:$AJ$500,
MATCH($A47,'Productivity Dump'!$A$4:$A$500,0),
MATCH(AR$2,'Productivity Dump'!$E$3:$AJ$3,0)
),
IF(AR$3="Attendance",
INDEX('Attendance Dump'!$E$2:$AI$400,
MATCH($A47,'Attendance Dump'!$B$2:$B$400,0),
MATCH(AR$2,'Attendance Dump'!$E$1:$AI$1,0)
),
INDEX('Active Hour''s Dump'!$D$3:$AH$337,
MATCH($C47,'Active Hour''s Dump'!$A$3:$A$337,0),
MATCH(AR$2,'Active Hour''s Dump'!$D$2:$AH$2,0)
))),"")</f>
        <v>1026.3840000000005</v>
      </c>
      <c r="AS47" s="13" t="str">
        <f>_xlfn.IFNA(IF(AS$3="Productivity",
INDEX('Productivity Dump'!$E$4:$AJ$500,
MATCH($A47,'Productivity Dump'!$A$4:$A$500,0),
MATCH(AS$2,'Productivity Dump'!$E$3:$AJ$3,0)
),
IF(AS$3="Attendance",
INDEX('Attendance Dump'!$E$2:$AI$400,
MATCH($A47,'Attendance Dump'!$B$2:$B$400,0),
MATCH(AS$2,'Attendance Dump'!$E$1:$AI$1,0)
),
INDEX('Active Hour''s Dump'!$D$3:$AH$337,
MATCH($C47,'Active Hour''s Dump'!$A$3:$A$337,0),
MATCH(AS$2,'Active Hour''s Dump'!$D$2:$AH$2,0)
))),"")</f>
        <v>P</v>
      </c>
      <c r="AT47" s="54">
        <f>_xlfn.IFNA(IF(AT$3="Productivity",
INDEX('Productivity Dump'!$E$4:$AJ$500,
MATCH($A47,'Productivity Dump'!$A$4:$A$500,0),
MATCH(AT$2,'Productivity Dump'!$E$3:$AJ$3,0)
),
IF(AT$3="Attendance",
INDEX('Attendance Dump'!$E$2:$AI$400,
MATCH($A47,'Attendance Dump'!$B$2:$B$400,0),
MATCH(AT$2,'Attendance Dump'!$E$1:$AI$1,0)
),
INDEX('Active Hour''s Dump'!$D$3:$AH$337,
MATCH($C47,'Active Hour''s Dump'!$A$3:$A$337,0),
MATCH(AT$2,'Active Hour''s Dump'!$D$2:$AH$2,0)
))),"")</f>
        <v>5.6666666666666696</v>
      </c>
      <c r="AU47" s="13">
        <f>_xlfn.IFNA(IF(AU$3="Productivity",
INDEX('Productivity Dump'!$E$4:$AJ$500,
MATCH($A47,'Productivity Dump'!$A$4:$A$500,0),
MATCH(AU$2,'Productivity Dump'!$E$3:$AJ$3,0)
),
IF(AU$3="Attendance",
INDEX('Attendance Dump'!$E$2:$AI$400,
MATCH($A47,'Attendance Dump'!$B$2:$B$400,0),
MATCH(AU$2,'Attendance Dump'!$E$1:$AI$1,0)
),
INDEX('Active Hour''s Dump'!$D$3:$AH$337,
MATCH($C47,'Active Hour''s Dump'!$A$3:$A$337,0),
MATCH(AU$2,'Active Hour''s Dump'!$D$2:$AH$2,0)
))),"")</f>
        <v>908.79899999999998</v>
      </c>
      <c r="AV47" s="13" t="str">
        <f>_xlfn.IFNA(IF(AV$3="Productivity",
INDEX('Productivity Dump'!$E$4:$AJ$500,
MATCH($A47,'Productivity Dump'!$A$4:$A$500,0),
MATCH(AV$2,'Productivity Dump'!$E$3:$AJ$3,0)
),
IF(AV$3="Attendance",
INDEX('Attendance Dump'!$E$2:$AI$400,
MATCH($A47,'Attendance Dump'!$B$2:$B$400,0),
MATCH(AV$2,'Attendance Dump'!$E$1:$AI$1,0)
),
INDEX('Active Hour''s Dump'!$D$3:$AH$337,
MATCH($C47,'Active Hour''s Dump'!$A$3:$A$337,0),
MATCH(AV$2,'Active Hour''s Dump'!$D$2:$AH$2,0)
))),"")</f>
        <v>P</v>
      </c>
      <c r="AW47" s="54">
        <f>_xlfn.IFNA(IF(AW$3="Productivity",
INDEX('Productivity Dump'!$E$4:$AJ$500,
MATCH($A47,'Productivity Dump'!$A$4:$A$500,0),
MATCH(AW$2,'Productivity Dump'!$E$3:$AJ$3,0)
),
IF(AW$3="Attendance",
INDEX('Attendance Dump'!$E$2:$AI$400,
MATCH($A47,'Attendance Dump'!$B$2:$B$400,0),
MATCH(AW$2,'Attendance Dump'!$E$1:$AI$1,0)
),
INDEX('Active Hour''s Dump'!$D$3:$AH$337,
MATCH($C47,'Active Hour''s Dump'!$A$3:$A$337,0),
MATCH(AW$2,'Active Hour''s Dump'!$D$2:$AH$2,0)
))),"")</f>
        <v>4.4166666666666696</v>
      </c>
      <c r="AX47" s="13">
        <f>_xlfn.IFNA(IF(AX$3="Productivity",
INDEX('Productivity Dump'!$E$4:$AJ$500,
MATCH($A47,'Productivity Dump'!$A$4:$A$500,0),
MATCH(AX$2,'Productivity Dump'!$E$3:$AJ$3,0)
),
IF(AX$3="Attendance",
INDEX('Attendance Dump'!$E$2:$AI$400,
MATCH($A47,'Attendance Dump'!$B$2:$B$400,0),
MATCH(AX$2,'Attendance Dump'!$E$1:$AI$1,0)
),
INDEX('Active Hour''s Dump'!$D$3:$AH$337,
MATCH($C47,'Active Hour''s Dump'!$A$3:$A$337,0),
MATCH(AX$2,'Active Hour''s Dump'!$D$2:$AH$2,0)
))),"")</f>
        <v>999.12400000000014</v>
      </c>
      <c r="AY47" s="13" t="str">
        <f>_xlfn.IFNA(IF(AY$3="Productivity",
INDEX('Productivity Dump'!$E$4:$AJ$500,
MATCH($A47,'Productivity Dump'!$A$4:$A$500,0),
MATCH(AY$2,'Productivity Dump'!$E$3:$AJ$3,0)
),
IF(AY$3="Attendance",
INDEX('Attendance Dump'!$E$2:$AI$400,
MATCH($A47,'Attendance Dump'!$B$2:$B$400,0),
MATCH(AY$2,'Attendance Dump'!$E$1:$AI$1,0)
),
INDEX('Active Hour''s Dump'!$D$3:$AH$337,
MATCH($C47,'Active Hour''s Dump'!$A$3:$A$337,0),
MATCH(AY$2,'Active Hour''s Dump'!$D$2:$AH$2,0)
))),"")</f>
        <v>P</v>
      </c>
      <c r="AZ47" s="54">
        <f>_xlfn.IFNA(IF(AZ$3="Productivity",
INDEX('Productivity Dump'!$E$4:$AJ$500,
MATCH($A47,'Productivity Dump'!$A$4:$A$500,0),
MATCH(AZ$2,'Productivity Dump'!$E$3:$AJ$3,0)
),
IF(AZ$3="Attendance",
INDEX('Attendance Dump'!$E$2:$AI$400,
MATCH($A47,'Attendance Dump'!$B$2:$B$400,0),
MATCH(AZ$2,'Attendance Dump'!$E$1:$AI$1,0)
),
INDEX('Active Hour''s Dump'!$D$3:$AH$337,
MATCH($C47,'Active Hour''s Dump'!$A$3:$A$337,0),
MATCH(AZ$2,'Active Hour''s Dump'!$D$2:$AH$2,0)
))),"")</f>
        <v>7.1666666666666696</v>
      </c>
      <c r="BA47" s="13">
        <f>_xlfn.IFNA(IF(BA$3="Productivity",
INDEX('Productivity Dump'!$E$4:$AJ$500,
MATCH($A47,'Productivity Dump'!$A$4:$A$500,0),
MATCH(BA$2,'Productivity Dump'!$E$3:$AJ$3,0)
),
IF(BA$3="Attendance",
INDEX('Attendance Dump'!$E$2:$AI$400,
MATCH($A47,'Attendance Dump'!$B$2:$B$400,0),
MATCH(BA$2,'Attendance Dump'!$E$1:$AI$1,0)
),
INDEX('Active Hour''s Dump'!$D$3:$AH$337,
MATCH($C47,'Active Hour''s Dump'!$A$3:$A$337,0),
MATCH(BA$2,'Active Hour''s Dump'!$D$2:$AH$2,0)
))),"")</f>
        <v>12.738</v>
      </c>
      <c r="BB47" s="13" t="str">
        <f>_xlfn.IFNA(IF(BB$3="Productivity",
INDEX('Productivity Dump'!$E$4:$AJ$500,
MATCH($A47,'Productivity Dump'!$A$4:$A$500,0),
MATCH(BB$2,'Productivity Dump'!$E$3:$AJ$3,0)
),
IF(BB$3="Attendance",
INDEX('Attendance Dump'!$E$2:$AI$400,
MATCH($A47,'Attendance Dump'!$B$2:$B$400,0),
MATCH(BB$2,'Attendance Dump'!$E$1:$AI$1,0)
),
INDEX('Active Hour''s Dump'!$D$3:$AH$337,
MATCH($C47,'Active Hour''s Dump'!$A$3:$A$337,0),
MATCH(BB$2,'Active Hour''s Dump'!$D$2:$AH$2,0)
))),"")</f>
        <v>PM</v>
      </c>
      <c r="BC47" s="54">
        <f>_xlfn.IFNA(IF(BC$3="Productivity",
INDEX('Productivity Dump'!$E$4:$AJ$500,
MATCH($A47,'Productivity Dump'!$A$4:$A$500,0),
MATCH(BC$2,'Productivity Dump'!$E$3:$AJ$3,0)
),
IF(BC$3="Attendance",
INDEX('Attendance Dump'!$E$2:$AI$400,
MATCH($A47,'Attendance Dump'!$B$2:$B$400,0),
MATCH(BC$2,'Attendance Dump'!$E$1:$AI$1,0)
),
INDEX('Active Hour''s Dump'!$D$3:$AH$337,
MATCH($C47,'Active Hour''s Dump'!$A$3:$A$337,0),
MATCH(BC$2,'Active Hour''s Dump'!$D$2:$AH$2,0)
))),"")</f>
        <v>0</v>
      </c>
      <c r="BD47" s="13">
        <f>_xlfn.IFNA(IF(BD$3="Productivity",
INDEX('Productivity Dump'!$E$4:$AJ$500,
MATCH($A47,'Productivity Dump'!$A$4:$A$500,0),
MATCH(BD$2,'Productivity Dump'!$E$3:$AJ$3,0)
),
IF(BD$3="Attendance",
INDEX('Attendance Dump'!$E$2:$AI$400,
MATCH($A47,'Attendance Dump'!$B$2:$B$400,0),
MATCH(BD$2,'Attendance Dump'!$E$1:$AI$1,0)
),
INDEX('Active Hour''s Dump'!$D$3:$AH$337,
MATCH($C47,'Active Hour''s Dump'!$A$3:$A$337,0),
MATCH(BD$2,'Active Hour''s Dump'!$D$2:$AH$2,0)
))),"")</f>
        <v>344.30700000000002</v>
      </c>
      <c r="BE47" s="13" t="str">
        <f>_xlfn.IFNA(IF(BE$3="Productivity",
INDEX('Productivity Dump'!$E$4:$AJ$500,
MATCH($A47,'Productivity Dump'!$A$4:$A$500,0),
MATCH(BE$2,'Productivity Dump'!$E$3:$AJ$3,0)
),
IF(BE$3="Attendance",
INDEX('Attendance Dump'!$E$2:$AI$400,
MATCH($A47,'Attendance Dump'!$B$2:$B$400,0),
MATCH(BE$2,'Attendance Dump'!$E$1:$AI$1,0)
),
INDEX('Active Hour''s Dump'!$D$3:$AH$337,
MATCH($C47,'Active Hour''s Dump'!$A$3:$A$337,0),
MATCH(BE$2,'Active Hour''s Dump'!$D$2:$AH$2,0)
))),"")</f>
        <v>P</v>
      </c>
      <c r="BF47" s="54">
        <f>_xlfn.IFNA(IF(BF$3="Productivity",
INDEX('Productivity Dump'!$E$4:$AJ$500,
MATCH($A47,'Productivity Dump'!$A$4:$A$500,0),
MATCH(BF$2,'Productivity Dump'!$E$3:$AJ$3,0)
),
IF(BF$3="Attendance",
INDEX('Attendance Dump'!$E$2:$AI$400,
MATCH($A47,'Attendance Dump'!$B$2:$B$400,0),
MATCH(BF$2,'Attendance Dump'!$E$1:$AI$1,0)
),
INDEX('Active Hour''s Dump'!$D$3:$AH$337,
MATCH($C47,'Active Hour''s Dump'!$A$3:$A$337,0),
MATCH(BF$2,'Active Hour''s Dump'!$D$2:$AH$2,0)
))),"")</f>
        <v>2.4166666666666701</v>
      </c>
      <c r="BG47" s="13">
        <f>_xlfn.IFNA(IF(BG$3="Productivity",
INDEX('Productivity Dump'!$E$4:$AJ$500,
MATCH($A47,'Productivity Dump'!$A$4:$A$500,0),
MATCH(BG$2,'Productivity Dump'!$E$3:$AJ$3,0)
),
IF(BG$3="Attendance",
INDEX('Attendance Dump'!$E$2:$AI$400,
MATCH($A47,'Attendance Dump'!$B$2:$B$400,0),
MATCH(BG$2,'Attendance Dump'!$E$1:$AI$1,0)
),
INDEX('Active Hour''s Dump'!$D$3:$AH$337,
MATCH($C47,'Active Hour''s Dump'!$A$3:$A$337,0),
MATCH(BG$2,'Active Hour''s Dump'!$D$2:$AH$2,0)
))),"")</f>
        <v>0</v>
      </c>
      <c r="BH47" s="13" t="str">
        <f>_xlfn.IFNA(IF(BH$3="Productivity",
INDEX('Productivity Dump'!$E$4:$AJ$500,
MATCH($A47,'Productivity Dump'!$A$4:$A$500,0),
MATCH(BH$2,'Productivity Dump'!$E$3:$AJ$3,0)
),
IF(BH$3="Attendance",
INDEX('Attendance Dump'!$E$2:$AI$400,
MATCH($A47,'Attendance Dump'!$B$2:$B$400,0),
MATCH(BH$2,'Attendance Dump'!$E$1:$AI$1,0)
),
INDEX('Active Hour''s Dump'!$D$3:$AH$337,
MATCH($C47,'Active Hour''s Dump'!$A$3:$A$337,0),
MATCH(BH$2,'Active Hour''s Dump'!$D$2:$AH$2,0)
))),"")</f>
        <v>WO</v>
      </c>
      <c r="BI47" s="54">
        <f>_xlfn.IFNA(IF(BI$3="Productivity",
INDEX('Productivity Dump'!$E$4:$AJ$500,
MATCH($A47,'Productivity Dump'!$A$4:$A$500,0),
MATCH(BI$2,'Productivity Dump'!$E$3:$AJ$3,0)
),
IF(BI$3="Attendance",
INDEX('Attendance Dump'!$E$2:$AI$400,
MATCH($A47,'Attendance Dump'!$B$2:$B$400,0),
MATCH(BI$2,'Attendance Dump'!$E$1:$AI$1,0)
),
INDEX('Active Hour''s Dump'!$D$3:$AH$337,
MATCH($C47,'Active Hour''s Dump'!$A$3:$A$337,0),
MATCH(BI$2,'Active Hour''s Dump'!$D$2:$AH$2,0)
))),"")</f>
        <v>0</v>
      </c>
      <c r="BJ47" s="13">
        <f>_xlfn.IFNA(IF(BJ$3="Productivity",
INDEX('Productivity Dump'!$E$4:$AJ$500,
MATCH($A47,'Productivity Dump'!$A$4:$A$500,0),
MATCH(BJ$2,'Productivity Dump'!$E$3:$AJ$3,0)
),
IF(BJ$3="Attendance",
INDEX('Attendance Dump'!$E$2:$AI$400,
MATCH($A47,'Attendance Dump'!$B$2:$B$400,0),
MATCH(BJ$2,'Attendance Dump'!$E$1:$AI$1,0)
),
INDEX('Active Hour''s Dump'!$D$3:$AH$337,
MATCH($C47,'Active Hour''s Dump'!$A$3:$A$337,0),
MATCH(BJ$2,'Active Hour''s Dump'!$D$2:$AH$2,0)
))),"")</f>
        <v>433.32599999999996</v>
      </c>
      <c r="BK47" s="13" t="str">
        <f>_xlfn.IFNA(IF(BK$3="Productivity",
INDEX('Productivity Dump'!$E$4:$AJ$500,
MATCH($A47,'Productivity Dump'!$A$4:$A$500,0),
MATCH(BK$2,'Productivity Dump'!$E$3:$AJ$3,0)
),
IF(BK$3="Attendance",
INDEX('Attendance Dump'!$E$2:$AI$400,
MATCH($A47,'Attendance Dump'!$B$2:$B$400,0),
MATCH(BK$2,'Attendance Dump'!$E$1:$AI$1,0)
),
INDEX('Active Hour''s Dump'!$D$3:$AH$337,
MATCH($C47,'Active Hour''s Dump'!$A$3:$A$337,0),
MATCH(BK$2,'Active Hour''s Dump'!$D$2:$AH$2,0)
))),"")</f>
        <v>P</v>
      </c>
      <c r="BL47" s="54">
        <f>_xlfn.IFNA(IF(BL$3="Productivity",
INDEX('Productivity Dump'!$E$4:$AJ$500,
MATCH($A47,'Productivity Dump'!$A$4:$A$500,0),
MATCH(BL$2,'Productivity Dump'!$E$3:$AJ$3,0)
),
IF(BL$3="Attendance",
INDEX('Attendance Dump'!$E$2:$AI$400,
MATCH($A47,'Attendance Dump'!$B$2:$B$400,0),
MATCH(BL$2,'Attendance Dump'!$E$1:$AI$1,0)
),
INDEX('Active Hour''s Dump'!$D$3:$AH$337,
MATCH($C47,'Active Hour''s Dump'!$A$3:$A$337,0),
MATCH(BL$2,'Active Hour''s Dump'!$D$2:$AH$2,0)
))),"")</f>
        <v>3.25</v>
      </c>
      <c r="BM47" s="13">
        <f>_xlfn.IFNA(IF(BM$3="Productivity",
INDEX('Productivity Dump'!$E$4:$AJ$500,
MATCH($A47,'Productivity Dump'!$A$4:$A$500,0),
MATCH(BM$2,'Productivity Dump'!$E$3:$AJ$3,0)
),
IF(BM$3="Attendance",
INDEX('Attendance Dump'!$E$2:$AI$400,
MATCH($A47,'Attendance Dump'!$B$2:$B$400,0),
MATCH(BM$2,'Attendance Dump'!$E$1:$AI$1,0)
),
INDEX('Active Hour''s Dump'!$D$3:$AH$337,
MATCH($C47,'Active Hour''s Dump'!$A$3:$A$337,0),
MATCH(BM$2,'Active Hour''s Dump'!$D$2:$AH$2,0)
))),"")</f>
        <v>1000.9349999999999</v>
      </c>
      <c r="BN47" s="13" t="str">
        <f>_xlfn.IFNA(IF(BN$3="Productivity",
INDEX('Productivity Dump'!$E$4:$AJ$500,
MATCH($A47,'Productivity Dump'!$A$4:$A$500,0),
MATCH(BN$2,'Productivity Dump'!$E$3:$AJ$3,0)
),
IF(BN$3="Attendance",
INDEX('Attendance Dump'!$E$2:$AI$400,
MATCH($A47,'Attendance Dump'!$B$2:$B$400,0),
MATCH(BN$2,'Attendance Dump'!$E$1:$AI$1,0)
),
INDEX('Active Hour''s Dump'!$D$3:$AH$337,
MATCH($C47,'Active Hour''s Dump'!$A$3:$A$337,0),
MATCH(BN$2,'Active Hour''s Dump'!$D$2:$AH$2,0)
))),"")</f>
        <v>P</v>
      </c>
      <c r="BO47" s="54">
        <f>_xlfn.IFNA(IF(BO$3="Productivity",
INDEX('Productivity Dump'!$E$4:$AJ$500,
MATCH($A47,'Productivity Dump'!$A$4:$A$500,0),
MATCH(BO$2,'Productivity Dump'!$E$3:$AJ$3,0)
),
IF(BO$3="Attendance",
INDEX('Attendance Dump'!$E$2:$AI$400,
MATCH($A47,'Attendance Dump'!$B$2:$B$400,0),
MATCH(BO$2,'Attendance Dump'!$E$1:$AI$1,0)
),
INDEX('Active Hour''s Dump'!$D$3:$AH$337,
MATCH($C47,'Active Hour''s Dump'!$A$3:$A$337,0),
MATCH(BO$2,'Active Hour''s Dump'!$D$2:$AH$2,0)
))),"")</f>
        <v>6</v>
      </c>
      <c r="BP47" s="13">
        <f>_xlfn.IFNA(IF(BP$3="Productivity",
INDEX('Productivity Dump'!$E$4:$AJ$500,
MATCH($A47,'Productivity Dump'!$A$4:$A$500,0),
MATCH(BP$2,'Productivity Dump'!$E$3:$AJ$3,0)
),
IF(BP$3="Attendance",
INDEX('Attendance Dump'!$E$2:$AI$400,
MATCH($A47,'Attendance Dump'!$B$2:$B$400,0),
MATCH(BP$2,'Attendance Dump'!$E$1:$AI$1,0)
),
INDEX('Active Hour''s Dump'!$D$3:$AH$337,
MATCH($C47,'Active Hour''s Dump'!$A$3:$A$337,0),
MATCH(BP$2,'Active Hour''s Dump'!$D$2:$AH$2,0)
))),"")</f>
        <v>1010.8880000000001</v>
      </c>
      <c r="BQ47" s="13" t="str">
        <f>_xlfn.IFNA(IF(BQ$3="Productivity",
INDEX('Productivity Dump'!$E$4:$AJ$500,
MATCH($A47,'Productivity Dump'!$A$4:$A$500,0),
MATCH(BQ$2,'Productivity Dump'!$E$3:$AJ$3,0)
),
IF(BQ$3="Attendance",
INDEX('Attendance Dump'!$E$2:$AI$400,
MATCH($A47,'Attendance Dump'!$B$2:$B$400,0),
MATCH(BQ$2,'Attendance Dump'!$E$1:$AI$1,0)
),
INDEX('Active Hour''s Dump'!$D$3:$AH$337,
MATCH($C47,'Active Hour''s Dump'!$A$3:$A$337,0),
MATCH(BQ$2,'Active Hour''s Dump'!$D$2:$AH$2,0)
))),"")</f>
        <v>P</v>
      </c>
      <c r="BR47" s="54">
        <f>_xlfn.IFNA(IF(BR$3="Productivity",
INDEX('Productivity Dump'!$E$4:$AJ$500,
MATCH($A47,'Productivity Dump'!$A$4:$A$500,0),
MATCH(BR$2,'Productivity Dump'!$E$3:$AJ$3,0)
),
IF(BR$3="Attendance",
INDEX('Attendance Dump'!$E$2:$AI$400,
MATCH($A47,'Attendance Dump'!$B$2:$B$400,0),
MATCH(BR$2,'Attendance Dump'!$E$1:$AI$1,0)
),
INDEX('Active Hour''s Dump'!$D$3:$AH$337,
MATCH($C47,'Active Hour''s Dump'!$A$3:$A$337,0),
MATCH(BR$2,'Active Hour''s Dump'!$D$2:$AH$2,0)
))),"")</f>
        <v>6</v>
      </c>
      <c r="BS47" s="13">
        <f>_xlfn.IFNA(IF(BS$3="Productivity",
INDEX('Productivity Dump'!$E$4:$AJ$500,
MATCH($A47,'Productivity Dump'!$A$4:$A$500,0),
MATCH(BS$2,'Productivity Dump'!$E$3:$AJ$3,0)
),
IF(BS$3="Attendance",
INDEX('Attendance Dump'!$E$2:$AI$400,
MATCH($A47,'Attendance Dump'!$B$2:$B$400,0),
MATCH(BS$2,'Attendance Dump'!$E$1:$AI$1,0)
),
INDEX('Active Hour''s Dump'!$D$3:$AH$337,
MATCH($C47,'Active Hour''s Dump'!$A$3:$A$337,0),
MATCH(BS$2,'Active Hour''s Dump'!$D$2:$AH$2,0)
))),"")</f>
        <v>1013.6580000000002</v>
      </c>
      <c r="BT47" s="13" t="str">
        <f>_xlfn.IFNA(IF(BT$3="Productivity",
INDEX('Productivity Dump'!$E$4:$AJ$500,
MATCH($A47,'Productivity Dump'!$A$4:$A$500,0),
MATCH(BT$2,'Productivity Dump'!$E$3:$AJ$3,0)
),
IF(BT$3="Attendance",
INDEX('Attendance Dump'!$E$2:$AI$400,
MATCH($A47,'Attendance Dump'!$B$2:$B$400,0),
MATCH(BT$2,'Attendance Dump'!$E$1:$AI$1,0)
),
INDEX('Active Hour''s Dump'!$D$3:$AH$337,
MATCH($C47,'Active Hour''s Dump'!$A$3:$A$337,0),
MATCH(BT$2,'Active Hour''s Dump'!$D$2:$AH$2,0)
))),"")</f>
        <v>H(P)</v>
      </c>
      <c r="BU47" s="54">
        <f>_xlfn.IFNA(IF(BU$3="Productivity",
INDEX('Productivity Dump'!$E$4:$AJ$500,
MATCH($A47,'Productivity Dump'!$A$4:$A$500,0),
MATCH(BU$2,'Productivity Dump'!$E$3:$AJ$3,0)
),
IF(BU$3="Attendance",
INDEX('Attendance Dump'!$E$2:$AI$400,
MATCH($A47,'Attendance Dump'!$B$2:$B$400,0),
MATCH(BU$2,'Attendance Dump'!$E$1:$AI$1,0)
),
INDEX('Active Hour''s Dump'!$D$3:$AH$337,
MATCH($C47,'Active Hour''s Dump'!$A$3:$A$337,0),
MATCH(BU$2,'Active Hour''s Dump'!$D$2:$AH$2,0)
))),"")</f>
        <v>5.0833333333333304</v>
      </c>
      <c r="BV47" s="13">
        <f>_xlfn.IFNA(IF(BV$3="Productivity",
INDEX('Productivity Dump'!$E$4:$AJ$500,
MATCH($A47,'Productivity Dump'!$A$4:$A$500,0),
MATCH(BV$2,'Productivity Dump'!$E$3:$AJ$3,0)
),
IF(BV$3="Attendance",
INDEX('Attendance Dump'!$E$2:$AI$400,
MATCH($A47,'Attendance Dump'!$B$2:$B$400,0),
MATCH(BV$2,'Attendance Dump'!$E$1:$AI$1,0)
),
INDEX('Active Hour''s Dump'!$D$3:$AH$337,
MATCH($C47,'Active Hour''s Dump'!$A$3:$A$337,0),
MATCH(BV$2,'Active Hour''s Dump'!$D$2:$AH$2,0)
))),"")</f>
        <v>1038.2929999999999</v>
      </c>
      <c r="BW47" s="13" t="str">
        <f>_xlfn.IFNA(IF(BW$3="Productivity",
INDEX('Productivity Dump'!$E$4:$AJ$500,
MATCH($A47,'Productivity Dump'!$A$4:$A$500,0),
MATCH(BW$2,'Productivity Dump'!$E$3:$AJ$3,0)
),
IF(BW$3="Attendance",
INDEX('Attendance Dump'!$E$2:$AI$400,
MATCH($A47,'Attendance Dump'!$B$2:$B$400,0),
MATCH(BW$2,'Attendance Dump'!$E$1:$AI$1,0)
),
INDEX('Active Hour''s Dump'!$D$3:$AH$337,
MATCH($C47,'Active Hour''s Dump'!$A$3:$A$337,0),
MATCH(BW$2,'Active Hour''s Dump'!$D$2:$AH$2,0)
))),"")</f>
        <v>P</v>
      </c>
      <c r="BX47" s="54">
        <f>_xlfn.IFNA(IF(BX$3="Productivity",
INDEX('Productivity Dump'!$E$4:$AJ$500,
MATCH($A47,'Productivity Dump'!$A$4:$A$500,0),
MATCH(BX$2,'Productivity Dump'!$E$3:$AJ$3,0)
),
IF(BX$3="Attendance",
INDEX('Attendance Dump'!$E$2:$AI$400,
MATCH($A47,'Attendance Dump'!$B$2:$B$400,0),
MATCH(BX$2,'Attendance Dump'!$E$1:$AI$1,0)
),
INDEX('Active Hour''s Dump'!$D$3:$AH$337,
MATCH($C47,'Active Hour''s Dump'!$A$3:$A$337,0),
MATCH(BX$2,'Active Hour''s Dump'!$D$2:$AH$2,0)
))),"")</f>
        <v>6</v>
      </c>
      <c r="BY47" s="13">
        <f>_xlfn.IFNA(IF(BY$3="Productivity",
INDEX('Productivity Dump'!$E$4:$AJ$500,
MATCH($A47,'Productivity Dump'!$A$4:$A$500,0),
MATCH(BY$2,'Productivity Dump'!$E$3:$AJ$3,0)
),
IF(BY$3="Attendance",
INDEX('Attendance Dump'!$E$2:$AI$400,
MATCH($A47,'Attendance Dump'!$B$2:$B$400,0),
MATCH(BY$2,'Attendance Dump'!$E$1:$AI$1,0)
),
INDEX('Active Hour''s Dump'!$D$3:$AH$337,
MATCH($C47,'Active Hour''s Dump'!$A$3:$A$337,0),
MATCH(BY$2,'Active Hour''s Dump'!$D$2:$AH$2,0)
))),"")</f>
        <v>722.10699999999986</v>
      </c>
      <c r="BZ47" s="13" t="str">
        <f>_xlfn.IFNA(IF(BZ$3="Productivity",
INDEX('Productivity Dump'!$E$4:$AJ$500,
MATCH($A47,'Productivity Dump'!$A$4:$A$500,0),
MATCH(BZ$2,'Productivity Dump'!$E$3:$AJ$3,0)
),
IF(BZ$3="Attendance",
INDEX('Attendance Dump'!$E$2:$AI$400,
MATCH($A47,'Attendance Dump'!$B$2:$B$400,0),
MATCH(BZ$2,'Attendance Dump'!$E$1:$AI$1,0)
),
INDEX('Active Hour''s Dump'!$D$3:$AH$337,
MATCH($C47,'Active Hour''s Dump'!$A$3:$A$337,0),
MATCH(BZ$2,'Active Hour''s Dump'!$D$2:$AH$2,0)
))),"")</f>
        <v>P</v>
      </c>
      <c r="CA47" s="54">
        <f>_xlfn.IFNA(IF(CA$3="Productivity",
INDEX('Productivity Dump'!$E$4:$AJ$500,
MATCH($A47,'Productivity Dump'!$A$4:$A$500,0),
MATCH(CA$2,'Productivity Dump'!$E$3:$AJ$3,0)
),
IF(CA$3="Attendance",
INDEX('Attendance Dump'!$E$2:$AI$400,
MATCH($A47,'Attendance Dump'!$B$2:$B$400,0),
MATCH(CA$2,'Attendance Dump'!$E$1:$AI$1,0)
),
INDEX('Active Hour''s Dump'!$D$3:$AH$337,
MATCH($C47,'Active Hour''s Dump'!$A$3:$A$337,0),
MATCH(CA$2,'Active Hour''s Dump'!$D$2:$AH$2,0)
))),"")</f>
        <v>4.8333333333333304</v>
      </c>
      <c r="CB47" s="13">
        <f>_xlfn.IFNA(IF(CB$3="Productivity",
INDEX('Productivity Dump'!$E$4:$AJ$500,
MATCH($A47,'Productivity Dump'!$A$4:$A$500,0),
MATCH(CB$2,'Productivity Dump'!$E$3:$AJ$3,0)
),
IF(CB$3="Attendance",
INDEX('Attendance Dump'!$E$2:$AI$400,
MATCH($A47,'Attendance Dump'!$B$2:$B$400,0),
MATCH(CB$2,'Attendance Dump'!$E$1:$AI$1,0)
),
INDEX('Active Hour''s Dump'!$D$3:$AH$337,
MATCH($C47,'Active Hour''s Dump'!$A$3:$A$337,0),
MATCH(CB$2,'Active Hour''s Dump'!$D$2:$AH$2,0)
))),"")</f>
        <v>731.37999999999988</v>
      </c>
      <c r="CC47" s="13" t="str">
        <f>_xlfn.IFNA(IF(CC$3="Productivity",
INDEX('Productivity Dump'!$E$4:$AJ$500,
MATCH($A47,'Productivity Dump'!$A$4:$A$500,0),
MATCH(CC$2,'Productivity Dump'!$E$3:$AJ$3,0)
),
IF(CC$3="Attendance",
INDEX('Attendance Dump'!$E$2:$AI$400,
MATCH($A47,'Attendance Dump'!$B$2:$B$400,0),
MATCH(CC$2,'Attendance Dump'!$E$1:$AI$1,0)
),
INDEX('Active Hour''s Dump'!$D$3:$AH$337,
MATCH($C47,'Active Hour''s Dump'!$A$3:$A$337,0),
MATCH(CC$2,'Active Hour''s Dump'!$D$2:$AH$2,0)
))),"")</f>
        <v>WO</v>
      </c>
      <c r="CD47" s="54">
        <f>_xlfn.IFNA(IF(CD$3="Productivity",
INDEX('Productivity Dump'!$E$4:$AJ$500,
MATCH($A47,'Productivity Dump'!$A$4:$A$500,0),
MATCH(CD$2,'Productivity Dump'!$E$3:$AJ$3,0)
),
IF(CD$3="Attendance",
INDEX('Attendance Dump'!$E$2:$AI$400,
MATCH($A47,'Attendance Dump'!$B$2:$B$400,0),
MATCH(CD$2,'Attendance Dump'!$E$1:$AI$1,0)
),
INDEX('Active Hour''s Dump'!$D$3:$AH$337,
MATCH($C47,'Active Hour''s Dump'!$A$3:$A$337,0),
MATCH(CD$2,'Active Hour''s Dump'!$D$2:$AH$2,0)
))),"")</f>
        <v>3.5</v>
      </c>
      <c r="CE47" s="13">
        <f>_xlfn.IFNA(IF(CE$3="Productivity",
INDEX('Productivity Dump'!$E$4:$AJ$500,
MATCH($A47,'Productivity Dump'!$A$4:$A$500,0),
MATCH(CE$2,'Productivity Dump'!$E$3:$AJ$3,0)
),
IF(CE$3="Attendance",
INDEX('Attendance Dump'!$E$2:$AI$400,
MATCH($A47,'Attendance Dump'!$B$2:$B$400,0),
MATCH(CE$2,'Attendance Dump'!$E$1:$AI$1,0)
),
INDEX('Active Hour''s Dump'!$D$3:$AH$337,
MATCH($C47,'Active Hour''s Dump'!$A$3:$A$337,0),
MATCH(CE$2,'Active Hour''s Dump'!$D$2:$AH$2,0)
))),"")</f>
        <v>901.90500000000043</v>
      </c>
      <c r="CF47" s="13" t="str">
        <f>_xlfn.IFNA(IF(CF$3="Productivity",
INDEX('Productivity Dump'!$E$4:$AJ$500,
MATCH($A47,'Productivity Dump'!$A$4:$A$500,0),
MATCH(CF$2,'Productivity Dump'!$E$3:$AJ$3,0)
),
IF(CF$3="Attendance",
INDEX('Attendance Dump'!$E$2:$AI$400,
MATCH($A47,'Attendance Dump'!$B$2:$B$400,0),
MATCH(CF$2,'Attendance Dump'!$E$1:$AI$1,0)
),
INDEX('Active Hour''s Dump'!$D$3:$AH$337,
MATCH($C47,'Active Hour''s Dump'!$A$3:$A$337,0),
MATCH(CF$2,'Active Hour''s Dump'!$D$2:$AH$2,0)
))),"")</f>
        <v>P</v>
      </c>
      <c r="CG47" s="54">
        <f>_xlfn.IFNA(IF(CG$3="Productivity",
INDEX('Productivity Dump'!$E$4:$AJ$500,
MATCH($A47,'Productivity Dump'!$A$4:$A$500,0),
MATCH(CG$2,'Productivity Dump'!$E$3:$AJ$3,0)
),
IF(CG$3="Attendance",
INDEX('Attendance Dump'!$E$2:$AI$400,
MATCH($A47,'Attendance Dump'!$B$2:$B$400,0),
MATCH(CG$2,'Attendance Dump'!$E$1:$AI$1,0)
),
INDEX('Active Hour''s Dump'!$D$3:$AH$337,
MATCH($C47,'Active Hour''s Dump'!$A$3:$A$337,0),
MATCH(CG$2,'Active Hour''s Dump'!$D$2:$AH$2,0)
))),"")</f>
        <v>4.5833333333333304</v>
      </c>
      <c r="CH47" s="13">
        <f>_xlfn.IFNA(IF(CH$3="Productivity",
INDEX('Productivity Dump'!$E$4:$AJ$500,
MATCH($A47,'Productivity Dump'!$A$4:$A$500,0),
MATCH(CH$2,'Productivity Dump'!$E$3:$AJ$3,0)
),
IF(CH$3="Attendance",
INDEX('Attendance Dump'!$E$2:$AI$400,
MATCH($A47,'Attendance Dump'!$B$2:$B$400,0),
MATCH(CH$2,'Attendance Dump'!$E$1:$AI$1,0)
),
INDEX('Active Hour''s Dump'!$D$3:$AH$337,
MATCH($C47,'Active Hour''s Dump'!$A$3:$A$337,0),
MATCH(CH$2,'Active Hour''s Dump'!$D$2:$AH$2,0)
))),"")</f>
        <v>1321.2640000000001</v>
      </c>
      <c r="CI47" s="13" t="str">
        <f>_xlfn.IFNA(IF(CI$3="Productivity",
INDEX('Productivity Dump'!$E$4:$AJ$500,
MATCH($A47,'Productivity Dump'!$A$4:$A$500,0),
MATCH(CI$2,'Productivity Dump'!$E$3:$AJ$3,0)
),
IF(CI$3="Attendance",
INDEX('Attendance Dump'!$E$2:$AI$400,
MATCH($A47,'Attendance Dump'!$B$2:$B$400,0),
MATCH(CI$2,'Attendance Dump'!$E$1:$AI$1,0)
),
INDEX('Active Hour''s Dump'!$D$3:$AH$337,
MATCH($C47,'Active Hour''s Dump'!$A$3:$A$337,0),
MATCH(CI$2,'Active Hour''s Dump'!$D$2:$AH$2,0)
))),"")</f>
        <v>P</v>
      </c>
      <c r="CJ47" s="54">
        <f>_xlfn.IFNA(IF(CJ$3="Productivity",
INDEX('Productivity Dump'!$E$4:$AJ$500,
MATCH($A47,'Productivity Dump'!$A$4:$A$500,0),
MATCH(CJ$2,'Productivity Dump'!$E$3:$AJ$3,0)
),
IF(CJ$3="Attendance",
INDEX('Attendance Dump'!$E$2:$AI$400,
MATCH($A47,'Attendance Dump'!$B$2:$B$400,0),
MATCH(CJ$2,'Attendance Dump'!$E$1:$AI$1,0)
),
INDEX('Active Hour''s Dump'!$D$3:$AH$337,
MATCH($C47,'Active Hour''s Dump'!$A$3:$A$337,0),
MATCH(CJ$2,'Active Hour''s Dump'!$D$2:$AH$2,0)
))),"")</f>
        <v>6.3333333333333304</v>
      </c>
      <c r="CK47" s="13">
        <f>_xlfn.IFNA(IF(CK$3="Productivity",
INDEX('Productivity Dump'!$E$4:$AJ$500,
MATCH($A47,'Productivity Dump'!$A$4:$A$500,0),
MATCH(CK$2,'Productivity Dump'!$E$3:$AJ$3,0)
),
IF(CK$3="Attendance",
INDEX('Attendance Dump'!$E$2:$AI$400,
MATCH($A47,'Attendance Dump'!$B$2:$B$400,0),
MATCH(CK$2,'Attendance Dump'!$E$1:$AI$1,0)
),
INDEX('Active Hour''s Dump'!$D$3:$AH$337,
MATCH($C47,'Active Hour''s Dump'!$A$3:$A$337,0),
MATCH(CK$2,'Active Hour''s Dump'!$D$2:$AH$2,0)
))),"")</f>
        <v>1363.2130000000002</v>
      </c>
      <c r="CL47" s="13" t="str">
        <f>_xlfn.IFNA(IF(CL$3="Productivity",
INDEX('Productivity Dump'!$E$4:$AJ$500,
MATCH($A47,'Productivity Dump'!$A$4:$A$500,0),
MATCH(CL$2,'Productivity Dump'!$E$3:$AJ$3,0)
),
IF(CL$3="Attendance",
INDEX('Attendance Dump'!$E$2:$AI$400,
MATCH($A47,'Attendance Dump'!$B$2:$B$400,0),
MATCH(CL$2,'Attendance Dump'!$E$1:$AI$1,0)
),
INDEX('Active Hour''s Dump'!$D$3:$AH$337,
MATCH($C47,'Active Hour''s Dump'!$A$3:$A$337,0),
MATCH(CL$2,'Active Hour''s Dump'!$D$2:$AH$2,0)
))),"")</f>
        <v>P</v>
      </c>
      <c r="CM47" s="54">
        <f>_xlfn.IFNA(IF(CM$3="Productivity",
INDEX('Productivity Dump'!$E$4:$AJ$500,
MATCH($A47,'Productivity Dump'!$A$4:$A$500,0),
MATCH(CM$2,'Productivity Dump'!$E$3:$AJ$3,0)
),
IF(CM$3="Attendance",
INDEX('Attendance Dump'!$E$2:$AI$400,
MATCH($A47,'Attendance Dump'!$B$2:$B$400,0),
MATCH(CM$2,'Attendance Dump'!$E$1:$AI$1,0)
),
INDEX('Active Hour''s Dump'!$D$3:$AH$337,
MATCH($C47,'Active Hour''s Dump'!$A$3:$A$337,0),
MATCH(CM$2,'Active Hour''s Dump'!$D$2:$AH$2,0)
))),"")</f>
        <v>7.4166666666666696</v>
      </c>
      <c r="CN47" s="13">
        <f>_xlfn.IFNA(IF(CN$3="Productivity",
INDEX('Productivity Dump'!$E$4:$AJ$500,
MATCH($A47,'Productivity Dump'!$A$4:$A$500,0),
MATCH(CN$2,'Productivity Dump'!$E$3:$AJ$3,0)
),
IF(CN$3="Attendance",
INDEX('Attendance Dump'!$E$2:$AI$400,
MATCH($A47,'Attendance Dump'!$B$2:$B$400,0),
MATCH(CN$2,'Attendance Dump'!$E$1:$AI$1,0)
),
INDEX('Active Hour''s Dump'!$D$3:$AH$337,
MATCH($C47,'Active Hour''s Dump'!$A$3:$A$337,0),
MATCH(CN$2,'Active Hour''s Dump'!$D$2:$AH$2,0)
))),"")</f>
        <v>0</v>
      </c>
      <c r="CO47" s="13">
        <f>_xlfn.IFNA(IF(CO$3="Productivity",
INDEX('Productivity Dump'!$E$4:$AJ$500,
MATCH($A47,'Productivity Dump'!$A$4:$A$500,0),
MATCH(CO$2,'Productivity Dump'!$E$3:$AJ$3,0)
),
IF(CO$3="Attendance",
INDEX('Attendance Dump'!$E$2:$AI$400,
MATCH($A47,'Attendance Dump'!$B$2:$B$400,0),
MATCH(CO$2,'Attendance Dump'!$E$1:$AI$1,0)
),
INDEX('Active Hour''s Dump'!$D$3:$AH$337,
MATCH($C47,'Active Hour''s Dump'!$A$3:$A$337,0),
MATCH(CO$2,'Active Hour''s Dump'!$D$2:$AH$2,0)
))),"")</f>
        <v>0</v>
      </c>
      <c r="CP47" s="54">
        <f>_xlfn.IFNA(IF(CP$3="Productivity",
INDEX('Productivity Dump'!$E$4:$AJ$500,
MATCH($A47,'Productivity Dump'!$A$4:$A$500,0),
MATCH(CP$2,'Productivity Dump'!$E$3:$AJ$3,0)
),
IF(CP$3="Attendance",
INDEX('Attendance Dump'!$E$2:$AI$400,
MATCH($A47,'Attendance Dump'!$B$2:$B$400,0),
MATCH(CP$2,'Attendance Dump'!$E$1:$AI$1,0)
),
INDEX('Active Hour''s Dump'!$D$3:$AH$337,
MATCH($C47,'Active Hour''s Dump'!$A$3:$A$337,0),
MATCH(CP$2,'Active Hour''s Dump'!$D$2:$AH$2,0)
))),"")</f>
        <v>0</v>
      </c>
      <c r="CQ47" s="13">
        <f>_xlfn.IFNA(IF(CQ$3="Productivity",
INDEX('Productivity Dump'!$E$4:$AJ$500,
MATCH($A47,'Productivity Dump'!$A$4:$A$500,0),
MATCH(CQ$2,'Productivity Dump'!$E$3:$AJ$3,0)
),
IF(CQ$3="Attendance",
INDEX('Attendance Dump'!$E$2:$AI$400,
MATCH($A47,'Attendance Dump'!$B$2:$B$400,0),
MATCH(CQ$2,'Attendance Dump'!$E$1:$AI$1,0)
),
INDEX('Active Hour''s Dump'!$D$3:$AH$337,
MATCH($C47,'Active Hour''s Dump'!$A$3:$A$337,0),
MATCH(CQ$2,'Active Hour''s Dump'!$D$2:$AH$2,0)
))),"")</f>
        <v>0</v>
      </c>
      <c r="CR47" s="13">
        <f>_xlfn.IFNA(IF(CR$3="Productivity",
INDEX('Productivity Dump'!$E$4:$AJ$500,
MATCH($A47,'Productivity Dump'!$A$4:$A$500,0),
MATCH(CR$2,'Productivity Dump'!$E$3:$AJ$3,0)
),
IF(CR$3="Attendance",
INDEX('Attendance Dump'!$E$2:$AI$400,
MATCH($A47,'Attendance Dump'!$B$2:$B$400,0),
MATCH(CR$2,'Attendance Dump'!$E$1:$AI$1,0)
),
INDEX('Active Hour''s Dump'!$D$3:$AH$337,
MATCH($C47,'Active Hour''s Dump'!$A$3:$A$337,0),
MATCH(CR$2,'Active Hour''s Dump'!$D$2:$AH$2,0)
))),"")</f>
        <v>0</v>
      </c>
      <c r="CS47" s="54">
        <f>_xlfn.IFNA(IF(CS$3="Productivity",
INDEX('Productivity Dump'!$E$4:$AJ$500,
MATCH($A47,'Productivity Dump'!$A$4:$A$500,0),
MATCH(CS$2,'Productivity Dump'!$E$3:$AJ$3,0)
),
IF(CS$3="Attendance",
INDEX('Attendance Dump'!$E$2:$AI$400,
MATCH($A47,'Attendance Dump'!$B$2:$B$400,0),
MATCH(CS$2,'Attendance Dump'!$E$1:$AI$1,0)
),
INDEX('Active Hour''s Dump'!$D$3:$AH$337,
MATCH($C47,'Active Hour''s Dump'!$A$3:$A$337,0),
MATCH(CS$2,'Active Hour''s Dump'!$D$2:$AH$2,0)
))),"")</f>
        <v>0</v>
      </c>
      <c r="CT47" s="13">
        <f>_xlfn.IFNA(IF(CT$3="Productivity",
INDEX('Productivity Dump'!$E$4:$AJ$500,
MATCH($A47,'Productivity Dump'!$A$4:$A$500,0),
MATCH(CT$2,'Productivity Dump'!$E$3:$AJ$3,0)
),
IF(CT$3="Attendance",
INDEX('Attendance Dump'!$E$2:$AI$400,
MATCH($A47,'Attendance Dump'!$B$2:$B$400,0),
MATCH(CT$2,'Attendance Dump'!$E$1:$AI$1,0)
),
INDEX('Active Hour''s Dump'!$D$3:$AH$337,
MATCH($C47,'Active Hour''s Dump'!$A$3:$A$337,0),
MATCH(CT$2,'Active Hour''s Dump'!$D$2:$AH$2,0)
))),"")</f>
        <v>0</v>
      </c>
      <c r="CU47" s="13">
        <f>_xlfn.IFNA(IF(CU$3="Productivity",
INDEX('Productivity Dump'!$E$4:$AJ$500,
MATCH($A47,'Productivity Dump'!$A$4:$A$500,0),
MATCH(CU$2,'Productivity Dump'!$E$3:$AJ$3,0)
),
IF(CU$3="Attendance",
INDEX('Attendance Dump'!$E$2:$AI$400,
MATCH($A47,'Attendance Dump'!$B$2:$B$400,0),
MATCH(CU$2,'Attendance Dump'!$E$1:$AI$1,0)
),
INDEX('Active Hour''s Dump'!$D$3:$AH$337,
MATCH($C47,'Active Hour''s Dump'!$A$3:$A$337,0),
MATCH(CU$2,'Active Hour''s Dump'!$D$2:$AH$2,0)
))),"")</f>
        <v>0</v>
      </c>
      <c r="CV47" s="54">
        <f>_xlfn.IFNA(IF(CV$3="Productivity",
INDEX('Productivity Dump'!$E$4:$AJ$500,
MATCH($A47,'Productivity Dump'!$A$4:$A$500,0),
MATCH(CV$2,'Productivity Dump'!$E$3:$AJ$3,0)
),
IF(CV$3="Attendance",
INDEX('Attendance Dump'!$E$2:$AI$400,
MATCH($A47,'Attendance Dump'!$B$2:$B$400,0),
MATCH(CV$2,'Attendance Dump'!$E$1:$AI$1,0)
),
INDEX('Active Hour''s Dump'!$D$3:$AH$337,
MATCH($C47,'Active Hour''s Dump'!$A$3:$A$337,0),
MATCH(CV$2,'Active Hour''s Dump'!$D$2:$AH$2,0)
))),"")</f>
        <v>0</v>
      </c>
      <c r="CW47" s="13"/>
      <c r="CX47" s="13"/>
      <c r="CY47" s="54"/>
      <c r="DA47" s="57">
        <f t="shared" si="59"/>
        <v>106.91666666666667</v>
      </c>
      <c r="DB47" s="35">
        <f t="shared" si="63"/>
        <v>18678.059000000001</v>
      </c>
      <c r="DC47" s="35">
        <f t="shared" si="64"/>
        <v>0</v>
      </c>
      <c r="DD47" s="35">
        <f t="shared" ca="1" si="60"/>
        <v>0</v>
      </c>
      <c r="DF47" s="32" cm="1">
        <f t="array" ref="DF47">SUMPRODUCT(
    (MOD(COLUMN(H47:CV47) - COLUMN(H47), 3) = 0) *
    (H47:CV47 = 0) *
    (I47:CW47 = "P") *
    (COUNTIF(UKHoliday, H$2:CV$2) = 0)
)</f>
        <v>0</v>
      </c>
      <c r="DG47" s="33" cm="1">
        <f t="array" ref="DG47">SUMPRODUCT(
  (MOD(COLUMN(H47:CV47) - COLUMN(H47), 3) = 0) *
  (H47:CV47 &gt; 0) *
  (H47:CV47 &lt; 0.5 * IF(((WEEKDAY(H$2:CV$2, 2) = 1) + (WEEKDAY(H$2:CV$2, 2) = 6)), G47, F47)) *
  (I47:CW47 = "P") *
  (COUNTIF(UKHoliday, H$2:CV$2) = 0)
)</f>
        <v>0</v>
      </c>
      <c r="DH47" s="33" cm="1">
        <f t="array" ref="DH47">SUMPRODUCT(
  (MOD(COLUMN(H47:CV47) - COLUMN(H47), 3) = 0) *
  (H47:CV47 &gt; 0.5 * IF(((WEEKDAY(H$2:CV$2, 2) = 1) + (WEEKDAY(H$2:CV$2, 2) = 6)), $G47, $F47)) *
  (H47:CV47 &lt; 0.8 * IF(((WEEKDAY(H$2:CV$2, 2) = 1) + (WEEKDAY(H$2:CV$2, 2) = 6)), $G47, $F47)) *
  (I47:CW47 = "P") *
  (COUNTIF(UKHoliday, H$2:CV$2) = 0)
)</f>
        <v>2</v>
      </c>
      <c r="DI47" s="33" cm="1">
        <f t="array" ref="DI47">SUMPRODUCT(
  (MOD(COLUMN(H47:CV47) - COLUMN(H47), 3) = 0) *
  (H47:CV47 &gt; 0.8 * IF(((WEEKDAY(H$2:CV$2, 2) = 1) + (WEEKDAY(H$2:CV$2, 2) = 6)), $G47, $F47)) *
  (H47:CV47 &lt; 1 * IF(((WEEKDAY(H$2:CV$2, 2) = 1) + (WEEKDAY(H$2:CV$2, 2) = 6)), $G47, $F47)) *
  (I47:CW47 = "P") *
  (COUNTIF(UKHoliday, H$2:CV$2) = 0)
)</f>
        <v>3</v>
      </c>
    </row>
    <row r="48" spans="1:113" x14ac:dyDescent="0.3">
      <c r="A48" s="8" t="s">
        <v>311</v>
      </c>
      <c r="B48" s="8" t="s">
        <v>310</v>
      </c>
      <c r="C48" s="9" t="s">
        <v>733</v>
      </c>
      <c r="D48" s="62" t="s">
        <v>1058</v>
      </c>
      <c r="E48" s="35">
        <v>38000</v>
      </c>
      <c r="F48" s="35">
        <f t="shared" si="61"/>
        <v>1900</v>
      </c>
      <c r="G48" s="35">
        <f t="shared" si="62"/>
        <v>950</v>
      </c>
      <c r="H48" s="13">
        <f>_xlfn.IFNA(IF(H$3="Productivity",
INDEX('Productivity Dump'!$E$4:$AJ$500,
MATCH($A48,'Productivity Dump'!$A$4:$A$500,0),
MATCH(H$2,'Productivity Dump'!$E$3:$AJ$3,0)
),
IF(H$3="Attendance",
INDEX('Attendance Dump'!$E$2:$AI$400,
MATCH($A48,'Attendance Dump'!$B$2:$B$400,0),
MATCH(H$2,'Attendance Dump'!$E$1:$AI$1,0)
),
INDEX('Active Hour''s Dump'!$D$3:$AH$337,
MATCH($C48,'Active Hour''s Dump'!$A$3:$A$337,0),
MATCH(H$2,'Active Hour''s Dump'!$D$2:$AH$2,0)
))),"")</f>
        <v>1982.7930000000006</v>
      </c>
      <c r="I48" s="13" t="str">
        <f>_xlfn.IFNA(IF(I$3="Productivity",
INDEX('Productivity Dump'!$E$4:$AJ$500,
MATCH($A48,'Productivity Dump'!$A$4:$A$500,0),
MATCH(I$2,'Productivity Dump'!$E$3:$AJ$3,0)
),
IF(I$3="Attendance",
INDEX('Attendance Dump'!$E$2:$AI$400,
MATCH($A48,'Attendance Dump'!$B$2:$B$400,0),
MATCH(I$2,'Attendance Dump'!$E$1:$AI$1,0)
),
INDEX('Active Hour''s Dump'!$D$3:$AH$337,
MATCH($C48,'Active Hour''s Dump'!$A$3:$A$337,0),
MATCH(I$2,'Active Hour''s Dump'!$D$2:$AH$2,0)
))),"")</f>
        <v>P</v>
      </c>
      <c r="J48" s="54">
        <f>_xlfn.IFNA(IF(J$3="Productivity",
INDEX('Productivity Dump'!$E$4:$AJ$500,
MATCH($A48,'Productivity Dump'!$A$4:$A$500,0),
MATCH(J$2,'Productivity Dump'!$E$3:$AJ$3,0)
),
IF(J$3="Attendance",
INDEX('Attendance Dump'!$E$2:$AI$400,
MATCH($A48,'Attendance Dump'!$B$2:$B$400,0),
MATCH(J$2,'Attendance Dump'!$E$1:$AI$1,0)
),
INDEX('Active Hour''s Dump'!$D$3:$AH$337,
MATCH($C48,'Active Hour''s Dump'!$A$3:$A$337,0),
MATCH(J$2,'Active Hour''s Dump'!$D$2:$AH$2,0)
))),"")</f>
        <v>9.3333333333333304</v>
      </c>
      <c r="K48" s="13">
        <f>_xlfn.IFNA(IF(K$3="Productivity",
INDEX('Productivity Dump'!$E$4:$AJ$500,
MATCH($A48,'Productivity Dump'!$A$4:$A$500,0),
MATCH(K$2,'Productivity Dump'!$E$3:$AJ$3,0)
),
IF(K$3="Attendance",
INDEX('Attendance Dump'!$E$2:$AI$400,
MATCH($A48,'Attendance Dump'!$B$2:$B$400,0),
MATCH(K$2,'Attendance Dump'!$E$1:$AI$1,0)
),
INDEX('Active Hour''s Dump'!$D$3:$AH$337,
MATCH($C48,'Active Hour''s Dump'!$A$3:$A$337,0),
MATCH(K$2,'Active Hour''s Dump'!$D$2:$AH$2,0)
))),"")</f>
        <v>1778.462</v>
      </c>
      <c r="L48" s="13" t="str">
        <f>_xlfn.IFNA(IF(L$3="Productivity",
INDEX('Productivity Dump'!$E$4:$AJ$500,
MATCH($A48,'Productivity Dump'!$A$4:$A$500,0),
MATCH(L$2,'Productivity Dump'!$E$3:$AJ$3,0)
),
IF(L$3="Attendance",
INDEX('Attendance Dump'!$E$2:$AI$400,
MATCH($A48,'Attendance Dump'!$B$2:$B$400,0),
MATCH(L$2,'Attendance Dump'!$E$1:$AI$1,0)
),
INDEX('Active Hour''s Dump'!$D$3:$AH$337,
MATCH($C48,'Active Hour''s Dump'!$A$3:$A$337,0),
MATCH(L$2,'Active Hour''s Dump'!$D$2:$AH$2,0)
))),"")</f>
        <v>P</v>
      </c>
      <c r="M48" s="54">
        <f>_xlfn.IFNA(IF(M$3="Productivity",
INDEX('Productivity Dump'!$E$4:$AJ$500,
MATCH($A48,'Productivity Dump'!$A$4:$A$500,0),
MATCH(M$2,'Productivity Dump'!$E$3:$AJ$3,0)
),
IF(M$3="Attendance",
INDEX('Attendance Dump'!$E$2:$AI$400,
MATCH($A48,'Attendance Dump'!$B$2:$B$400,0),
MATCH(M$2,'Attendance Dump'!$E$1:$AI$1,0)
),
INDEX('Active Hour''s Dump'!$D$3:$AH$337,
MATCH($C48,'Active Hour''s Dump'!$A$3:$A$337,0),
MATCH(M$2,'Active Hour''s Dump'!$D$2:$AH$2,0)
))),"")</f>
        <v>9.5</v>
      </c>
      <c r="N48" s="13">
        <f>_xlfn.IFNA(IF(N$3="Productivity",
INDEX('Productivity Dump'!$E$4:$AJ$500,
MATCH($A48,'Productivity Dump'!$A$4:$A$500,0),
MATCH(N$2,'Productivity Dump'!$E$3:$AJ$3,0)
),
IF(N$3="Attendance",
INDEX('Attendance Dump'!$E$2:$AI$400,
MATCH($A48,'Attendance Dump'!$B$2:$B$400,0),
MATCH(N$2,'Attendance Dump'!$E$1:$AI$1,0)
),
INDEX('Active Hour''s Dump'!$D$3:$AH$337,
MATCH($C48,'Active Hour''s Dump'!$A$3:$A$337,0),
MATCH(N$2,'Active Hour''s Dump'!$D$2:$AH$2,0)
))),"")</f>
        <v>1782.6769999999997</v>
      </c>
      <c r="O48" s="13" t="str">
        <f>_xlfn.IFNA(IF(O$3="Productivity",
INDEX('Productivity Dump'!$E$4:$AJ$500,
MATCH($A48,'Productivity Dump'!$A$4:$A$500,0),
MATCH(O$2,'Productivity Dump'!$E$3:$AJ$3,0)
),
IF(O$3="Attendance",
INDEX('Attendance Dump'!$E$2:$AI$400,
MATCH($A48,'Attendance Dump'!$B$2:$B$400,0),
MATCH(O$2,'Attendance Dump'!$E$1:$AI$1,0)
),
INDEX('Active Hour''s Dump'!$D$3:$AH$337,
MATCH($C48,'Active Hour''s Dump'!$A$3:$A$337,0),
MATCH(O$2,'Active Hour''s Dump'!$D$2:$AH$2,0)
))),"")</f>
        <v>P</v>
      </c>
      <c r="P48" s="54">
        <f>_xlfn.IFNA(IF(P$3="Productivity",
INDEX('Productivity Dump'!$E$4:$AJ$500,
MATCH($A48,'Productivity Dump'!$A$4:$A$500,0),
MATCH(P$2,'Productivity Dump'!$E$3:$AJ$3,0)
),
IF(P$3="Attendance",
INDEX('Attendance Dump'!$E$2:$AI$400,
MATCH($A48,'Attendance Dump'!$B$2:$B$400,0),
MATCH(P$2,'Attendance Dump'!$E$1:$AI$1,0)
),
INDEX('Active Hour''s Dump'!$D$3:$AH$337,
MATCH($C48,'Active Hour''s Dump'!$A$3:$A$337,0),
MATCH(P$2,'Active Hour''s Dump'!$D$2:$AH$2,0)
))),"")</f>
        <v>9</v>
      </c>
      <c r="Q48" s="13">
        <f>_xlfn.IFNA(IF(Q$3="Productivity",
INDEX('Productivity Dump'!$E$4:$AJ$500,
MATCH($A48,'Productivity Dump'!$A$4:$A$500,0),
MATCH(Q$2,'Productivity Dump'!$E$3:$AJ$3,0)
),
IF(Q$3="Attendance",
INDEX('Attendance Dump'!$E$2:$AI$400,
MATCH($A48,'Attendance Dump'!$B$2:$B$400,0),
MATCH(Q$2,'Attendance Dump'!$E$1:$AI$1,0)
),
INDEX('Active Hour''s Dump'!$D$3:$AH$337,
MATCH($C48,'Active Hour''s Dump'!$A$3:$A$337,0),
MATCH(Q$2,'Active Hour''s Dump'!$D$2:$AH$2,0)
))),"")</f>
        <v>0</v>
      </c>
      <c r="R48" s="13" t="str">
        <f>_xlfn.IFNA(IF(R$3="Productivity",
INDEX('Productivity Dump'!$E$4:$AJ$500,
MATCH($A48,'Productivity Dump'!$A$4:$A$500,0),
MATCH(R$2,'Productivity Dump'!$E$3:$AJ$3,0)
),
IF(R$3="Attendance",
INDEX('Attendance Dump'!$E$2:$AI$400,
MATCH($A48,'Attendance Dump'!$B$2:$B$400,0),
MATCH(R$2,'Attendance Dump'!$E$1:$AI$1,0)
),
INDEX('Active Hour''s Dump'!$D$3:$AH$337,
MATCH($C48,'Active Hour''s Dump'!$A$3:$A$337,0),
MATCH(R$2,'Active Hour''s Dump'!$D$2:$AH$2,0)
))),"")</f>
        <v>WO</v>
      </c>
      <c r="S48" s="54">
        <f>_xlfn.IFNA(IF(S$3="Productivity",
INDEX('Productivity Dump'!$E$4:$AJ$500,
MATCH($A48,'Productivity Dump'!$A$4:$A$500,0),
MATCH(S$2,'Productivity Dump'!$E$3:$AJ$3,0)
),
IF(S$3="Attendance",
INDEX('Attendance Dump'!$E$2:$AI$400,
MATCH($A48,'Attendance Dump'!$B$2:$B$400,0),
MATCH(S$2,'Attendance Dump'!$E$1:$AI$1,0)
),
INDEX('Active Hour''s Dump'!$D$3:$AH$337,
MATCH($C48,'Active Hour''s Dump'!$A$3:$A$337,0),
MATCH(S$2,'Active Hour''s Dump'!$D$2:$AH$2,0)
))),"")</f>
        <v>0</v>
      </c>
      <c r="T48" s="13">
        <f>_xlfn.IFNA(IF(T$3="Productivity",
INDEX('Productivity Dump'!$E$4:$AJ$500,
MATCH($A48,'Productivity Dump'!$A$4:$A$500,0),
MATCH(T$2,'Productivity Dump'!$E$3:$AJ$3,0)
),
IF(T$3="Attendance",
INDEX('Attendance Dump'!$E$2:$AI$400,
MATCH($A48,'Attendance Dump'!$B$2:$B$400,0),
MATCH(T$2,'Attendance Dump'!$E$1:$AI$1,0)
),
INDEX('Active Hour''s Dump'!$D$3:$AH$337,
MATCH($C48,'Active Hour''s Dump'!$A$3:$A$337,0),
MATCH(T$2,'Active Hour''s Dump'!$D$2:$AH$2,0)
))),"")</f>
        <v>1145.5209999999997</v>
      </c>
      <c r="U48" s="13" t="str">
        <f>_xlfn.IFNA(IF(U$3="Productivity",
INDEX('Productivity Dump'!$E$4:$AJ$500,
MATCH($A48,'Productivity Dump'!$A$4:$A$500,0),
MATCH(U$2,'Productivity Dump'!$E$3:$AJ$3,0)
),
IF(U$3="Attendance",
INDEX('Attendance Dump'!$E$2:$AI$400,
MATCH($A48,'Attendance Dump'!$B$2:$B$400,0),
MATCH(U$2,'Attendance Dump'!$E$1:$AI$1,0)
),
INDEX('Active Hour''s Dump'!$D$3:$AH$337,
MATCH($C48,'Active Hour''s Dump'!$A$3:$A$337,0),
MATCH(U$2,'Active Hour''s Dump'!$D$2:$AH$2,0)
))),"")</f>
        <v>P</v>
      </c>
      <c r="V48" s="54">
        <f>_xlfn.IFNA(IF(V$3="Productivity",
INDEX('Productivity Dump'!$E$4:$AJ$500,
MATCH($A48,'Productivity Dump'!$A$4:$A$500,0),
MATCH(V$2,'Productivity Dump'!$E$3:$AJ$3,0)
),
IF(V$3="Attendance",
INDEX('Attendance Dump'!$E$2:$AI$400,
MATCH($A48,'Attendance Dump'!$B$2:$B$400,0),
MATCH(V$2,'Attendance Dump'!$E$1:$AI$1,0)
),
INDEX('Active Hour''s Dump'!$D$3:$AH$337,
MATCH($C48,'Active Hour''s Dump'!$A$3:$A$337,0),
MATCH(V$2,'Active Hour''s Dump'!$D$2:$AH$2,0)
))),"")</f>
        <v>5.8333333333333304</v>
      </c>
      <c r="W48" s="13">
        <f>_xlfn.IFNA(IF(W$3="Productivity",
INDEX('Productivity Dump'!$E$4:$AJ$500,
MATCH($A48,'Productivity Dump'!$A$4:$A$500,0),
MATCH(W$2,'Productivity Dump'!$E$3:$AJ$3,0)
),
IF(W$3="Attendance",
INDEX('Attendance Dump'!$E$2:$AI$400,
MATCH($A48,'Attendance Dump'!$B$2:$B$400,0),
MATCH(W$2,'Attendance Dump'!$E$1:$AI$1,0)
),
INDEX('Active Hour''s Dump'!$D$3:$AH$337,
MATCH($C48,'Active Hour''s Dump'!$A$3:$A$337,0),
MATCH(W$2,'Active Hour''s Dump'!$D$2:$AH$2,0)
))),"")</f>
        <v>1841.9850000000001</v>
      </c>
      <c r="X48" s="13" t="str">
        <f>_xlfn.IFNA(IF(X$3="Productivity",
INDEX('Productivity Dump'!$E$4:$AJ$500,
MATCH($A48,'Productivity Dump'!$A$4:$A$500,0),
MATCH(X$2,'Productivity Dump'!$E$3:$AJ$3,0)
),
IF(X$3="Attendance",
INDEX('Attendance Dump'!$E$2:$AI$400,
MATCH($A48,'Attendance Dump'!$B$2:$B$400,0),
MATCH(X$2,'Attendance Dump'!$E$1:$AI$1,0)
),
INDEX('Active Hour''s Dump'!$D$3:$AH$337,
MATCH($C48,'Active Hour''s Dump'!$A$3:$A$337,0),
MATCH(X$2,'Active Hour''s Dump'!$D$2:$AH$2,0)
))),"")</f>
        <v>P</v>
      </c>
      <c r="Y48" s="54">
        <f>_xlfn.IFNA(IF(Y$3="Productivity",
INDEX('Productivity Dump'!$E$4:$AJ$500,
MATCH($A48,'Productivity Dump'!$A$4:$A$500,0),
MATCH(Y$2,'Productivity Dump'!$E$3:$AJ$3,0)
),
IF(Y$3="Attendance",
INDEX('Attendance Dump'!$E$2:$AI$400,
MATCH($A48,'Attendance Dump'!$B$2:$B$400,0),
MATCH(Y$2,'Attendance Dump'!$E$1:$AI$1,0)
),
INDEX('Active Hour''s Dump'!$D$3:$AH$337,
MATCH($C48,'Active Hour''s Dump'!$A$3:$A$337,0),
MATCH(Y$2,'Active Hour''s Dump'!$D$2:$AH$2,0)
))),"")</f>
        <v>8.8333333333333304</v>
      </c>
      <c r="Z48" s="13">
        <f>_xlfn.IFNA(IF(Z$3="Productivity",
INDEX('Productivity Dump'!$E$4:$AJ$500,
MATCH($A48,'Productivity Dump'!$A$4:$A$500,0),
MATCH(Z$2,'Productivity Dump'!$E$3:$AJ$3,0)
),
IF(Z$3="Attendance",
INDEX('Attendance Dump'!$E$2:$AI$400,
MATCH($A48,'Attendance Dump'!$B$2:$B$400,0),
MATCH(Z$2,'Attendance Dump'!$E$1:$AI$1,0)
),
INDEX('Active Hour''s Dump'!$D$3:$AH$337,
MATCH($C48,'Active Hour''s Dump'!$A$3:$A$337,0),
MATCH(Z$2,'Active Hour''s Dump'!$D$2:$AH$2,0)
))),"")</f>
        <v>1996.4070000000006</v>
      </c>
      <c r="AA48" s="13" t="str">
        <f>_xlfn.IFNA(IF(AA$3="Productivity",
INDEX('Productivity Dump'!$E$4:$AJ$500,
MATCH($A48,'Productivity Dump'!$A$4:$A$500,0),
MATCH(AA$2,'Productivity Dump'!$E$3:$AJ$3,0)
),
IF(AA$3="Attendance",
INDEX('Attendance Dump'!$E$2:$AI$400,
MATCH($A48,'Attendance Dump'!$B$2:$B$400,0),
MATCH(AA$2,'Attendance Dump'!$E$1:$AI$1,0)
),
INDEX('Active Hour''s Dump'!$D$3:$AH$337,
MATCH($C48,'Active Hour''s Dump'!$A$3:$A$337,0),
MATCH(AA$2,'Active Hour''s Dump'!$D$2:$AH$2,0)
))),"")</f>
        <v>P</v>
      </c>
      <c r="AB48" s="54">
        <f>_xlfn.IFNA(IF(AB$3="Productivity",
INDEX('Productivity Dump'!$E$4:$AJ$500,
MATCH($A48,'Productivity Dump'!$A$4:$A$500,0),
MATCH(AB$2,'Productivity Dump'!$E$3:$AJ$3,0)
),
IF(AB$3="Attendance",
INDEX('Attendance Dump'!$E$2:$AI$400,
MATCH($A48,'Attendance Dump'!$B$2:$B$400,0),
MATCH(AB$2,'Attendance Dump'!$E$1:$AI$1,0)
),
INDEX('Active Hour''s Dump'!$D$3:$AH$337,
MATCH($C48,'Active Hour''s Dump'!$A$3:$A$337,0),
MATCH(AB$2,'Active Hour''s Dump'!$D$2:$AH$2,0)
))),"")</f>
        <v>10.0833333333333</v>
      </c>
      <c r="AC48" s="13">
        <f>_xlfn.IFNA(IF(AC$3="Productivity",
INDEX('Productivity Dump'!$E$4:$AJ$500,
MATCH($A48,'Productivity Dump'!$A$4:$A$500,0),
MATCH(AC$2,'Productivity Dump'!$E$3:$AJ$3,0)
),
IF(AC$3="Attendance",
INDEX('Attendance Dump'!$E$2:$AI$400,
MATCH($A48,'Attendance Dump'!$B$2:$B$400,0),
MATCH(AC$2,'Attendance Dump'!$E$1:$AI$1,0)
),
INDEX('Active Hour''s Dump'!$D$3:$AH$337,
MATCH($C48,'Active Hour''s Dump'!$A$3:$A$337,0),
MATCH(AC$2,'Active Hour''s Dump'!$D$2:$AH$2,0)
))),"")</f>
        <v>1903.3430000000001</v>
      </c>
      <c r="AD48" s="13" t="str">
        <f>_xlfn.IFNA(IF(AD$3="Productivity",
INDEX('Productivity Dump'!$E$4:$AJ$500,
MATCH($A48,'Productivity Dump'!$A$4:$A$500,0),
MATCH(AD$2,'Productivity Dump'!$E$3:$AJ$3,0)
),
IF(AD$3="Attendance",
INDEX('Attendance Dump'!$E$2:$AI$400,
MATCH($A48,'Attendance Dump'!$B$2:$B$400,0),
MATCH(AD$2,'Attendance Dump'!$E$1:$AI$1,0)
),
INDEX('Active Hour''s Dump'!$D$3:$AH$337,
MATCH($C48,'Active Hour''s Dump'!$A$3:$A$337,0),
MATCH(AD$2,'Active Hour''s Dump'!$D$2:$AH$2,0)
))),"")</f>
        <v>P</v>
      </c>
      <c r="AE48" s="54">
        <f>_xlfn.IFNA(IF(AE$3="Productivity",
INDEX('Productivity Dump'!$E$4:$AJ$500,
MATCH($A48,'Productivity Dump'!$A$4:$A$500,0),
MATCH(AE$2,'Productivity Dump'!$E$3:$AJ$3,0)
),
IF(AE$3="Attendance",
INDEX('Attendance Dump'!$E$2:$AI$400,
MATCH($A48,'Attendance Dump'!$B$2:$B$400,0),
MATCH(AE$2,'Attendance Dump'!$E$1:$AI$1,0)
),
INDEX('Active Hour''s Dump'!$D$3:$AH$337,
MATCH($C48,'Active Hour''s Dump'!$A$3:$A$337,0),
MATCH(AE$2,'Active Hour''s Dump'!$D$2:$AH$2,0)
))),"")</f>
        <v>8.3333333333333304</v>
      </c>
      <c r="AF48" s="13">
        <f>_xlfn.IFNA(IF(AF$3="Productivity",
INDEX('Productivity Dump'!$E$4:$AJ$500,
MATCH($A48,'Productivity Dump'!$A$4:$A$500,0),
MATCH(AF$2,'Productivity Dump'!$E$3:$AJ$3,0)
),
IF(AF$3="Attendance",
INDEX('Attendance Dump'!$E$2:$AI$400,
MATCH($A48,'Attendance Dump'!$B$2:$B$400,0),
MATCH(AF$2,'Attendance Dump'!$E$1:$AI$1,0)
),
INDEX('Active Hour''s Dump'!$D$3:$AH$337,
MATCH($C48,'Active Hour''s Dump'!$A$3:$A$337,0),
MATCH(AF$2,'Active Hour''s Dump'!$D$2:$AH$2,0)
))),"")</f>
        <v>1915.9440000000004</v>
      </c>
      <c r="AG48" s="13" t="str">
        <f>_xlfn.IFNA(IF(AG$3="Productivity",
INDEX('Productivity Dump'!$E$4:$AJ$500,
MATCH($A48,'Productivity Dump'!$A$4:$A$500,0),
MATCH(AG$2,'Productivity Dump'!$E$3:$AJ$3,0)
),
IF(AG$3="Attendance",
INDEX('Attendance Dump'!$E$2:$AI$400,
MATCH($A48,'Attendance Dump'!$B$2:$B$400,0),
MATCH(AG$2,'Attendance Dump'!$E$1:$AI$1,0)
),
INDEX('Active Hour''s Dump'!$D$3:$AH$337,
MATCH($C48,'Active Hour''s Dump'!$A$3:$A$337,0),
MATCH(AG$2,'Active Hour''s Dump'!$D$2:$AH$2,0)
))),"")</f>
        <v>P</v>
      </c>
      <c r="AH48" s="54">
        <f>_xlfn.IFNA(IF(AH$3="Productivity",
INDEX('Productivity Dump'!$E$4:$AJ$500,
MATCH($A48,'Productivity Dump'!$A$4:$A$500,0),
MATCH(AH$2,'Productivity Dump'!$E$3:$AJ$3,0)
),
IF(AH$3="Attendance",
INDEX('Attendance Dump'!$E$2:$AI$400,
MATCH($A48,'Attendance Dump'!$B$2:$B$400,0),
MATCH(AH$2,'Attendance Dump'!$E$1:$AI$1,0)
),
INDEX('Active Hour''s Dump'!$D$3:$AH$337,
MATCH($C48,'Active Hour''s Dump'!$A$3:$A$337,0),
MATCH(AH$2,'Active Hour''s Dump'!$D$2:$AH$2,0)
))),"")</f>
        <v>9.1666666666666696</v>
      </c>
      <c r="AI48" s="13">
        <f>_xlfn.IFNA(IF(AI$3="Productivity",
INDEX('Productivity Dump'!$E$4:$AJ$500,
MATCH($A48,'Productivity Dump'!$A$4:$A$500,0),
MATCH(AI$2,'Productivity Dump'!$E$3:$AJ$3,0)
),
IF(AI$3="Attendance",
INDEX('Attendance Dump'!$E$2:$AI$400,
MATCH($A48,'Attendance Dump'!$B$2:$B$400,0),
MATCH(AI$2,'Attendance Dump'!$E$1:$AI$1,0)
),
INDEX('Active Hour''s Dump'!$D$3:$AH$337,
MATCH($C48,'Active Hour''s Dump'!$A$3:$A$337,0),
MATCH(AI$2,'Active Hour''s Dump'!$D$2:$AH$2,0)
))),"")</f>
        <v>1745.4820000000007</v>
      </c>
      <c r="AJ48" s="13" t="str">
        <f>_xlfn.IFNA(IF(AJ$3="Productivity",
INDEX('Productivity Dump'!$E$4:$AJ$500,
MATCH($A48,'Productivity Dump'!$A$4:$A$500,0),
MATCH(AJ$2,'Productivity Dump'!$E$3:$AJ$3,0)
),
IF(AJ$3="Attendance",
INDEX('Attendance Dump'!$E$2:$AI$400,
MATCH($A48,'Attendance Dump'!$B$2:$B$400,0),
MATCH(AJ$2,'Attendance Dump'!$E$1:$AI$1,0)
),
INDEX('Active Hour''s Dump'!$D$3:$AH$337,
MATCH($C48,'Active Hour''s Dump'!$A$3:$A$337,0),
MATCH(AJ$2,'Active Hour''s Dump'!$D$2:$AH$2,0)
))),"")</f>
        <v>P</v>
      </c>
      <c r="AK48" s="54">
        <f>_xlfn.IFNA(IF(AK$3="Productivity",
INDEX('Productivity Dump'!$E$4:$AJ$500,
MATCH($A48,'Productivity Dump'!$A$4:$A$500,0),
MATCH(AK$2,'Productivity Dump'!$E$3:$AJ$3,0)
),
IF(AK$3="Attendance",
INDEX('Attendance Dump'!$E$2:$AI$400,
MATCH($A48,'Attendance Dump'!$B$2:$B$400,0),
MATCH(AK$2,'Attendance Dump'!$E$1:$AI$1,0)
),
INDEX('Active Hour''s Dump'!$D$3:$AH$337,
MATCH($C48,'Active Hour''s Dump'!$A$3:$A$337,0),
MATCH(AK$2,'Active Hour''s Dump'!$D$2:$AH$2,0)
))),"")</f>
        <v>9.5</v>
      </c>
      <c r="AL48" s="13">
        <f>_xlfn.IFNA(IF(AL$3="Productivity",
INDEX('Productivity Dump'!$E$4:$AJ$500,
MATCH($A48,'Productivity Dump'!$A$4:$A$500,0),
MATCH(AL$2,'Productivity Dump'!$E$3:$AJ$3,0)
),
IF(AL$3="Attendance",
INDEX('Attendance Dump'!$E$2:$AI$400,
MATCH($A48,'Attendance Dump'!$B$2:$B$400,0),
MATCH(AL$2,'Attendance Dump'!$E$1:$AI$1,0)
),
INDEX('Active Hour''s Dump'!$D$3:$AH$337,
MATCH($C48,'Active Hour''s Dump'!$A$3:$A$337,0),
MATCH(AL$2,'Active Hour''s Dump'!$D$2:$AH$2,0)
))),"")</f>
        <v>0</v>
      </c>
      <c r="AM48" s="13" t="str">
        <f>_xlfn.IFNA(IF(AM$3="Productivity",
INDEX('Productivity Dump'!$E$4:$AJ$500,
MATCH($A48,'Productivity Dump'!$A$4:$A$500,0),
MATCH(AM$2,'Productivity Dump'!$E$3:$AJ$3,0)
),
IF(AM$3="Attendance",
INDEX('Attendance Dump'!$E$2:$AI$400,
MATCH($A48,'Attendance Dump'!$B$2:$B$400,0),
MATCH(AM$2,'Attendance Dump'!$E$1:$AI$1,0)
),
INDEX('Active Hour''s Dump'!$D$3:$AH$337,
MATCH($C48,'Active Hour''s Dump'!$A$3:$A$337,0),
MATCH(AM$2,'Active Hour''s Dump'!$D$2:$AH$2,0)
))),"")</f>
        <v>WO</v>
      </c>
      <c r="AN48" s="54">
        <f>_xlfn.IFNA(IF(AN$3="Productivity",
INDEX('Productivity Dump'!$E$4:$AJ$500,
MATCH($A48,'Productivity Dump'!$A$4:$A$500,0),
MATCH(AN$2,'Productivity Dump'!$E$3:$AJ$3,0)
),
IF(AN$3="Attendance",
INDEX('Attendance Dump'!$E$2:$AI$400,
MATCH($A48,'Attendance Dump'!$B$2:$B$400,0),
MATCH(AN$2,'Attendance Dump'!$E$1:$AI$1,0)
),
INDEX('Active Hour''s Dump'!$D$3:$AH$337,
MATCH($C48,'Active Hour''s Dump'!$A$3:$A$337,0),
MATCH(AN$2,'Active Hour''s Dump'!$D$2:$AH$2,0)
))),"")</f>
        <v>0</v>
      </c>
      <c r="AO48" s="13">
        <f>_xlfn.IFNA(IF(AO$3="Productivity",
INDEX('Productivity Dump'!$E$4:$AJ$500,
MATCH($A48,'Productivity Dump'!$A$4:$A$500,0),
MATCH(AO$2,'Productivity Dump'!$E$3:$AJ$3,0)
),
IF(AO$3="Attendance",
INDEX('Attendance Dump'!$E$2:$AI$400,
MATCH($A48,'Attendance Dump'!$B$2:$B$400,0),
MATCH(AO$2,'Attendance Dump'!$E$1:$AI$1,0)
),
INDEX('Active Hour''s Dump'!$D$3:$AH$337,
MATCH($C48,'Active Hour''s Dump'!$A$3:$A$337,0),
MATCH(AO$2,'Active Hour''s Dump'!$D$2:$AH$2,0)
))),"")</f>
        <v>1048.8330000000003</v>
      </c>
      <c r="AP48" s="13" t="str">
        <f>_xlfn.IFNA(IF(AP$3="Productivity",
INDEX('Productivity Dump'!$E$4:$AJ$500,
MATCH($A48,'Productivity Dump'!$A$4:$A$500,0),
MATCH(AP$2,'Productivity Dump'!$E$3:$AJ$3,0)
),
IF(AP$3="Attendance",
INDEX('Attendance Dump'!$E$2:$AI$400,
MATCH($A48,'Attendance Dump'!$B$2:$B$400,0),
MATCH(AP$2,'Attendance Dump'!$E$1:$AI$1,0)
),
INDEX('Active Hour''s Dump'!$D$3:$AH$337,
MATCH($C48,'Active Hour''s Dump'!$A$3:$A$337,0),
MATCH(AP$2,'Active Hour''s Dump'!$D$2:$AH$2,0)
))),"")</f>
        <v>P</v>
      </c>
      <c r="AQ48" s="54">
        <f>_xlfn.IFNA(IF(AQ$3="Productivity",
INDEX('Productivity Dump'!$E$4:$AJ$500,
MATCH($A48,'Productivity Dump'!$A$4:$A$500,0),
MATCH(AQ$2,'Productivity Dump'!$E$3:$AJ$3,0)
),
IF(AQ$3="Attendance",
INDEX('Attendance Dump'!$E$2:$AI$400,
MATCH($A48,'Attendance Dump'!$B$2:$B$400,0),
MATCH(AQ$2,'Attendance Dump'!$E$1:$AI$1,0)
),
INDEX('Active Hour''s Dump'!$D$3:$AH$337,
MATCH($C48,'Active Hour''s Dump'!$A$3:$A$337,0),
MATCH(AQ$2,'Active Hour''s Dump'!$D$2:$AH$2,0)
))),"")</f>
        <v>5.4166666666666696</v>
      </c>
      <c r="AR48" s="13">
        <f>_xlfn.IFNA(IF(AR$3="Productivity",
INDEX('Productivity Dump'!$E$4:$AJ$500,
MATCH($A48,'Productivity Dump'!$A$4:$A$500,0),
MATCH(AR$2,'Productivity Dump'!$E$3:$AJ$3,0)
),
IF(AR$3="Attendance",
INDEX('Attendance Dump'!$E$2:$AI$400,
MATCH($A48,'Attendance Dump'!$B$2:$B$400,0),
MATCH(AR$2,'Attendance Dump'!$E$1:$AI$1,0)
),
INDEX('Active Hour''s Dump'!$D$3:$AH$337,
MATCH($C48,'Active Hour''s Dump'!$A$3:$A$337,0),
MATCH(AR$2,'Active Hour''s Dump'!$D$2:$AH$2,0)
))),"")</f>
        <v>1820.1130000000001</v>
      </c>
      <c r="AS48" s="13" t="str">
        <f>_xlfn.IFNA(IF(AS$3="Productivity",
INDEX('Productivity Dump'!$E$4:$AJ$500,
MATCH($A48,'Productivity Dump'!$A$4:$A$500,0),
MATCH(AS$2,'Productivity Dump'!$E$3:$AJ$3,0)
),
IF(AS$3="Attendance",
INDEX('Attendance Dump'!$E$2:$AI$400,
MATCH($A48,'Attendance Dump'!$B$2:$B$400,0),
MATCH(AS$2,'Attendance Dump'!$E$1:$AI$1,0)
),
INDEX('Active Hour''s Dump'!$D$3:$AH$337,
MATCH($C48,'Active Hour''s Dump'!$A$3:$A$337,0),
MATCH(AS$2,'Active Hour''s Dump'!$D$2:$AH$2,0)
))),"")</f>
        <v>P</v>
      </c>
      <c r="AT48" s="54">
        <f>_xlfn.IFNA(IF(AT$3="Productivity",
INDEX('Productivity Dump'!$E$4:$AJ$500,
MATCH($A48,'Productivity Dump'!$A$4:$A$500,0),
MATCH(AT$2,'Productivity Dump'!$E$3:$AJ$3,0)
),
IF(AT$3="Attendance",
INDEX('Attendance Dump'!$E$2:$AI$400,
MATCH($A48,'Attendance Dump'!$B$2:$B$400,0),
MATCH(AT$2,'Attendance Dump'!$E$1:$AI$1,0)
),
INDEX('Active Hour''s Dump'!$D$3:$AH$337,
MATCH($C48,'Active Hour''s Dump'!$A$3:$A$337,0),
MATCH(AT$2,'Active Hour''s Dump'!$D$2:$AH$2,0)
))),"")</f>
        <v>9.3333333333333304</v>
      </c>
      <c r="AU48" s="13">
        <f>_xlfn.IFNA(IF(AU$3="Productivity",
INDEX('Productivity Dump'!$E$4:$AJ$500,
MATCH($A48,'Productivity Dump'!$A$4:$A$500,0),
MATCH(AU$2,'Productivity Dump'!$E$3:$AJ$3,0)
),
IF(AU$3="Attendance",
INDEX('Attendance Dump'!$E$2:$AI$400,
MATCH($A48,'Attendance Dump'!$B$2:$B$400,0),
MATCH(AU$2,'Attendance Dump'!$E$1:$AI$1,0)
),
INDEX('Active Hour''s Dump'!$D$3:$AH$337,
MATCH($C48,'Active Hour''s Dump'!$A$3:$A$337,0),
MATCH(AU$2,'Active Hour''s Dump'!$D$2:$AH$2,0)
))),"")</f>
        <v>1835.4270000000008</v>
      </c>
      <c r="AV48" s="13" t="str">
        <f>_xlfn.IFNA(IF(AV$3="Productivity",
INDEX('Productivity Dump'!$E$4:$AJ$500,
MATCH($A48,'Productivity Dump'!$A$4:$A$500,0),
MATCH(AV$2,'Productivity Dump'!$E$3:$AJ$3,0)
),
IF(AV$3="Attendance",
INDEX('Attendance Dump'!$E$2:$AI$400,
MATCH($A48,'Attendance Dump'!$B$2:$B$400,0),
MATCH(AV$2,'Attendance Dump'!$E$1:$AI$1,0)
),
INDEX('Active Hour''s Dump'!$D$3:$AH$337,
MATCH($C48,'Active Hour''s Dump'!$A$3:$A$337,0),
MATCH(AV$2,'Active Hour''s Dump'!$D$2:$AH$2,0)
))),"")</f>
        <v>P</v>
      </c>
      <c r="AW48" s="54">
        <f>_xlfn.IFNA(IF(AW$3="Productivity",
INDEX('Productivity Dump'!$E$4:$AJ$500,
MATCH($A48,'Productivity Dump'!$A$4:$A$500,0),
MATCH(AW$2,'Productivity Dump'!$E$3:$AJ$3,0)
),
IF(AW$3="Attendance",
INDEX('Attendance Dump'!$E$2:$AI$400,
MATCH($A48,'Attendance Dump'!$B$2:$B$400,0),
MATCH(AW$2,'Attendance Dump'!$E$1:$AI$1,0)
),
INDEX('Active Hour''s Dump'!$D$3:$AH$337,
MATCH($C48,'Active Hour''s Dump'!$A$3:$A$337,0),
MATCH(AW$2,'Active Hour''s Dump'!$D$2:$AH$2,0)
))),"")</f>
        <v>8</v>
      </c>
      <c r="AX48" s="13">
        <f>_xlfn.IFNA(IF(AX$3="Productivity",
INDEX('Productivity Dump'!$E$4:$AJ$500,
MATCH($A48,'Productivity Dump'!$A$4:$A$500,0),
MATCH(AX$2,'Productivity Dump'!$E$3:$AJ$3,0)
),
IF(AX$3="Attendance",
INDEX('Attendance Dump'!$E$2:$AI$400,
MATCH($A48,'Attendance Dump'!$B$2:$B$400,0),
MATCH(AX$2,'Attendance Dump'!$E$1:$AI$1,0)
),
INDEX('Active Hour''s Dump'!$D$3:$AH$337,
MATCH($C48,'Active Hour''s Dump'!$A$3:$A$337,0),
MATCH(AX$2,'Active Hour''s Dump'!$D$2:$AH$2,0)
))),"")</f>
        <v>1925.2</v>
      </c>
      <c r="AY48" s="13" t="str">
        <f>_xlfn.IFNA(IF(AY$3="Productivity",
INDEX('Productivity Dump'!$E$4:$AJ$500,
MATCH($A48,'Productivity Dump'!$A$4:$A$500,0),
MATCH(AY$2,'Productivity Dump'!$E$3:$AJ$3,0)
),
IF(AY$3="Attendance",
INDEX('Attendance Dump'!$E$2:$AI$400,
MATCH($A48,'Attendance Dump'!$B$2:$B$400,0),
MATCH(AY$2,'Attendance Dump'!$E$1:$AI$1,0)
),
INDEX('Active Hour''s Dump'!$D$3:$AH$337,
MATCH($C48,'Active Hour''s Dump'!$A$3:$A$337,0),
MATCH(AY$2,'Active Hour''s Dump'!$D$2:$AH$2,0)
))),"")</f>
        <v>P</v>
      </c>
      <c r="AZ48" s="54">
        <f>_xlfn.IFNA(IF(AZ$3="Productivity",
INDEX('Productivity Dump'!$E$4:$AJ$500,
MATCH($A48,'Productivity Dump'!$A$4:$A$500,0),
MATCH(AZ$2,'Productivity Dump'!$E$3:$AJ$3,0)
),
IF(AZ$3="Attendance",
INDEX('Attendance Dump'!$E$2:$AI$400,
MATCH($A48,'Attendance Dump'!$B$2:$B$400,0),
MATCH(AZ$2,'Attendance Dump'!$E$1:$AI$1,0)
),
INDEX('Active Hour''s Dump'!$D$3:$AH$337,
MATCH($C48,'Active Hour''s Dump'!$A$3:$A$337,0),
MATCH(AZ$2,'Active Hour''s Dump'!$D$2:$AH$2,0)
))),"")</f>
        <v>9.75</v>
      </c>
      <c r="BA48" s="13">
        <f>_xlfn.IFNA(IF(BA$3="Productivity",
INDEX('Productivity Dump'!$E$4:$AJ$500,
MATCH($A48,'Productivity Dump'!$A$4:$A$500,0),
MATCH(BA$2,'Productivity Dump'!$E$3:$AJ$3,0)
),
IF(BA$3="Attendance",
INDEX('Attendance Dump'!$E$2:$AI$400,
MATCH($A48,'Attendance Dump'!$B$2:$B$400,0),
MATCH(BA$2,'Attendance Dump'!$E$1:$AI$1,0)
),
INDEX('Active Hour''s Dump'!$D$3:$AH$337,
MATCH($C48,'Active Hour''s Dump'!$A$3:$A$337,0),
MATCH(BA$2,'Active Hour''s Dump'!$D$2:$AH$2,0)
))),"")</f>
        <v>1928.9220000000007</v>
      </c>
      <c r="BB48" s="13" t="str">
        <f>_xlfn.IFNA(IF(BB$3="Productivity",
INDEX('Productivity Dump'!$E$4:$AJ$500,
MATCH($A48,'Productivity Dump'!$A$4:$A$500,0),
MATCH(BB$2,'Productivity Dump'!$E$3:$AJ$3,0)
),
IF(BB$3="Attendance",
INDEX('Attendance Dump'!$E$2:$AI$400,
MATCH($A48,'Attendance Dump'!$B$2:$B$400,0),
MATCH(BB$2,'Attendance Dump'!$E$1:$AI$1,0)
),
INDEX('Active Hour''s Dump'!$D$3:$AH$337,
MATCH($C48,'Active Hour''s Dump'!$A$3:$A$337,0),
MATCH(BB$2,'Active Hour''s Dump'!$D$2:$AH$2,0)
))),"")</f>
        <v>P</v>
      </c>
      <c r="BC48" s="54">
        <f>_xlfn.IFNA(IF(BC$3="Productivity",
INDEX('Productivity Dump'!$E$4:$AJ$500,
MATCH($A48,'Productivity Dump'!$A$4:$A$500,0),
MATCH(BC$2,'Productivity Dump'!$E$3:$AJ$3,0)
),
IF(BC$3="Attendance",
INDEX('Attendance Dump'!$E$2:$AI$400,
MATCH($A48,'Attendance Dump'!$B$2:$B$400,0),
MATCH(BC$2,'Attendance Dump'!$E$1:$AI$1,0)
),
INDEX('Active Hour''s Dump'!$D$3:$AH$337,
MATCH($C48,'Active Hour''s Dump'!$A$3:$A$337,0),
MATCH(BC$2,'Active Hour''s Dump'!$D$2:$AH$2,0)
))),"")</f>
        <v>8.75</v>
      </c>
      <c r="BD48" s="13">
        <f>_xlfn.IFNA(IF(BD$3="Productivity",
INDEX('Productivity Dump'!$E$4:$AJ$500,
MATCH($A48,'Productivity Dump'!$A$4:$A$500,0),
MATCH(BD$2,'Productivity Dump'!$E$3:$AJ$3,0)
),
IF(BD$3="Attendance",
INDEX('Attendance Dump'!$E$2:$AI$400,
MATCH($A48,'Attendance Dump'!$B$2:$B$400,0),
MATCH(BD$2,'Attendance Dump'!$E$1:$AI$1,0)
),
INDEX('Active Hour''s Dump'!$D$3:$AH$337,
MATCH($C48,'Active Hour''s Dump'!$A$3:$A$337,0),
MATCH(BD$2,'Active Hour''s Dump'!$D$2:$AH$2,0)
))),"")</f>
        <v>1298.6199999999999</v>
      </c>
      <c r="BE48" s="13" t="str">
        <f>_xlfn.IFNA(IF(BE$3="Productivity",
INDEX('Productivity Dump'!$E$4:$AJ$500,
MATCH($A48,'Productivity Dump'!$A$4:$A$500,0),
MATCH(BE$2,'Productivity Dump'!$E$3:$AJ$3,0)
),
IF(BE$3="Attendance",
INDEX('Attendance Dump'!$E$2:$AI$400,
MATCH($A48,'Attendance Dump'!$B$2:$B$400,0),
MATCH(BE$2,'Attendance Dump'!$E$1:$AI$1,0)
),
INDEX('Active Hour''s Dump'!$D$3:$AH$337,
MATCH($C48,'Active Hour''s Dump'!$A$3:$A$337,0),
MATCH(BE$2,'Active Hour''s Dump'!$D$2:$AH$2,0)
))),"")</f>
        <v>P</v>
      </c>
      <c r="BF48" s="54">
        <f>_xlfn.IFNA(IF(BF$3="Productivity",
INDEX('Productivity Dump'!$E$4:$AJ$500,
MATCH($A48,'Productivity Dump'!$A$4:$A$500,0),
MATCH(BF$2,'Productivity Dump'!$E$3:$AJ$3,0)
),
IF(BF$3="Attendance",
INDEX('Attendance Dump'!$E$2:$AI$400,
MATCH($A48,'Attendance Dump'!$B$2:$B$400,0),
MATCH(BF$2,'Attendance Dump'!$E$1:$AI$1,0)
),
INDEX('Active Hour''s Dump'!$D$3:$AH$337,
MATCH($C48,'Active Hour''s Dump'!$A$3:$A$337,0),
MATCH(BF$2,'Active Hour''s Dump'!$D$2:$AH$2,0)
))),"")</f>
        <v>6.5</v>
      </c>
      <c r="BG48" s="13">
        <f>_xlfn.IFNA(IF(BG$3="Productivity",
INDEX('Productivity Dump'!$E$4:$AJ$500,
MATCH($A48,'Productivity Dump'!$A$4:$A$500,0),
MATCH(BG$2,'Productivity Dump'!$E$3:$AJ$3,0)
),
IF(BG$3="Attendance",
INDEX('Attendance Dump'!$E$2:$AI$400,
MATCH($A48,'Attendance Dump'!$B$2:$B$400,0),
MATCH(BG$2,'Attendance Dump'!$E$1:$AI$1,0)
),
INDEX('Active Hour''s Dump'!$D$3:$AH$337,
MATCH($C48,'Active Hour''s Dump'!$A$3:$A$337,0),
MATCH(BG$2,'Active Hour''s Dump'!$D$2:$AH$2,0)
))),"")</f>
        <v>388.57</v>
      </c>
      <c r="BH48" s="13" t="str">
        <f>_xlfn.IFNA(IF(BH$3="Productivity",
INDEX('Productivity Dump'!$E$4:$AJ$500,
MATCH($A48,'Productivity Dump'!$A$4:$A$500,0),
MATCH(BH$2,'Productivity Dump'!$E$3:$AJ$3,0)
),
IF(BH$3="Attendance",
INDEX('Attendance Dump'!$E$2:$AI$400,
MATCH($A48,'Attendance Dump'!$B$2:$B$400,0),
MATCH(BH$2,'Attendance Dump'!$E$1:$AI$1,0)
),
INDEX('Active Hour''s Dump'!$D$3:$AH$337,
MATCH($C48,'Active Hour''s Dump'!$A$3:$A$337,0),
MATCH(BH$2,'Active Hour''s Dump'!$D$2:$AH$2,0)
))),"")</f>
        <v>WO</v>
      </c>
      <c r="BI48" s="54">
        <f>_xlfn.IFNA(IF(BI$3="Productivity",
INDEX('Productivity Dump'!$E$4:$AJ$500,
MATCH($A48,'Productivity Dump'!$A$4:$A$500,0),
MATCH(BI$2,'Productivity Dump'!$E$3:$AJ$3,0)
),
IF(BI$3="Attendance",
INDEX('Attendance Dump'!$E$2:$AI$400,
MATCH($A48,'Attendance Dump'!$B$2:$B$400,0),
MATCH(BI$2,'Attendance Dump'!$E$1:$AI$1,0)
),
INDEX('Active Hour''s Dump'!$D$3:$AH$337,
MATCH($C48,'Active Hour''s Dump'!$A$3:$A$337,0),
MATCH(BI$2,'Active Hour''s Dump'!$D$2:$AH$2,0)
))),"")</f>
        <v>2.1666666666666701</v>
      </c>
      <c r="BJ48" s="13">
        <f>_xlfn.IFNA(IF(BJ$3="Productivity",
INDEX('Productivity Dump'!$E$4:$AJ$500,
MATCH($A48,'Productivity Dump'!$A$4:$A$500,0),
MATCH(BJ$2,'Productivity Dump'!$E$3:$AJ$3,0)
),
IF(BJ$3="Attendance",
INDEX('Attendance Dump'!$E$2:$AI$400,
MATCH($A48,'Attendance Dump'!$B$2:$B$400,0),
MATCH(BJ$2,'Attendance Dump'!$E$1:$AI$1,0)
),
INDEX('Active Hour''s Dump'!$D$3:$AH$337,
MATCH($C48,'Active Hour''s Dump'!$A$3:$A$337,0),
MATCH(BJ$2,'Active Hour''s Dump'!$D$2:$AH$2,0)
))),"")</f>
        <v>1097.1739999999998</v>
      </c>
      <c r="BK48" s="13" t="str">
        <f>_xlfn.IFNA(IF(BK$3="Productivity",
INDEX('Productivity Dump'!$E$4:$AJ$500,
MATCH($A48,'Productivity Dump'!$A$4:$A$500,0),
MATCH(BK$2,'Productivity Dump'!$E$3:$AJ$3,0)
),
IF(BK$3="Attendance",
INDEX('Attendance Dump'!$E$2:$AI$400,
MATCH($A48,'Attendance Dump'!$B$2:$B$400,0),
MATCH(BK$2,'Attendance Dump'!$E$1:$AI$1,0)
),
INDEX('Active Hour''s Dump'!$D$3:$AH$337,
MATCH($C48,'Active Hour''s Dump'!$A$3:$A$337,0),
MATCH(BK$2,'Active Hour''s Dump'!$D$2:$AH$2,0)
))),"")</f>
        <v>P</v>
      </c>
      <c r="BL48" s="54">
        <f>_xlfn.IFNA(IF(BL$3="Productivity",
INDEX('Productivity Dump'!$E$4:$AJ$500,
MATCH($A48,'Productivity Dump'!$A$4:$A$500,0),
MATCH(BL$2,'Productivity Dump'!$E$3:$AJ$3,0)
),
IF(BL$3="Attendance",
INDEX('Attendance Dump'!$E$2:$AI$400,
MATCH($A48,'Attendance Dump'!$B$2:$B$400,0),
MATCH(BL$2,'Attendance Dump'!$E$1:$AI$1,0)
),
INDEX('Active Hour''s Dump'!$D$3:$AH$337,
MATCH($C48,'Active Hour''s Dump'!$A$3:$A$337,0),
MATCH(BL$2,'Active Hour''s Dump'!$D$2:$AH$2,0)
))),"")</f>
        <v>5</v>
      </c>
      <c r="BM48" s="13">
        <f>_xlfn.IFNA(IF(BM$3="Productivity",
INDEX('Productivity Dump'!$E$4:$AJ$500,
MATCH($A48,'Productivity Dump'!$A$4:$A$500,0),
MATCH(BM$2,'Productivity Dump'!$E$3:$AJ$3,0)
),
IF(BM$3="Attendance",
INDEX('Attendance Dump'!$E$2:$AI$400,
MATCH($A48,'Attendance Dump'!$B$2:$B$400,0),
MATCH(BM$2,'Attendance Dump'!$E$1:$AI$1,0)
),
INDEX('Active Hour''s Dump'!$D$3:$AH$337,
MATCH($C48,'Active Hour''s Dump'!$A$3:$A$337,0),
MATCH(BM$2,'Active Hour''s Dump'!$D$2:$AH$2,0)
))),"")</f>
        <v>1965.7190000000003</v>
      </c>
      <c r="BN48" s="13" t="str">
        <f>_xlfn.IFNA(IF(BN$3="Productivity",
INDEX('Productivity Dump'!$E$4:$AJ$500,
MATCH($A48,'Productivity Dump'!$A$4:$A$500,0),
MATCH(BN$2,'Productivity Dump'!$E$3:$AJ$3,0)
),
IF(BN$3="Attendance",
INDEX('Attendance Dump'!$E$2:$AI$400,
MATCH($A48,'Attendance Dump'!$B$2:$B$400,0),
MATCH(BN$2,'Attendance Dump'!$E$1:$AI$1,0)
),
INDEX('Active Hour''s Dump'!$D$3:$AH$337,
MATCH($C48,'Active Hour''s Dump'!$A$3:$A$337,0),
MATCH(BN$2,'Active Hour''s Dump'!$D$2:$AH$2,0)
))),"")</f>
        <v>P</v>
      </c>
      <c r="BO48" s="54">
        <f>_xlfn.IFNA(IF(BO$3="Productivity",
INDEX('Productivity Dump'!$E$4:$AJ$500,
MATCH($A48,'Productivity Dump'!$A$4:$A$500,0),
MATCH(BO$2,'Productivity Dump'!$E$3:$AJ$3,0)
),
IF(BO$3="Attendance",
INDEX('Attendance Dump'!$E$2:$AI$400,
MATCH($A48,'Attendance Dump'!$B$2:$B$400,0),
MATCH(BO$2,'Attendance Dump'!$E$1:$AI$1,0)
),
INDEX('Active Hour''s Dump'!$D$3:$AH$337,
MATCH($C48,'Active Hour''s Dump'!$A$3:$A$337,0),
MATCH(BO$2,'Active Hour''s Dump'!$D$2:$AH$2,0)
))),"")</f>
        <v>9.0833333333333304</v>
      </c>
      <c r="BP48" s="13">
        <f>_xlfn.IFNA(IF(BP$3="Productivity",
INDEX('Productivity Dump'!$E$4:$AJ$500,
MATCH($A48,'Productivity Dump'!$A$4:$A$500,0),
MATCH(BP$2,'Productivity Dump'!$E$3:$AJ$3,0)
),
IF(BP$3="Attendance",
INDEX('Attendance Dump'!$E$2:$AI$400,
MATCH($A48,'Attendance Dump'!$B$2:$B$400,0),
MATCH(BP$2,'Attendance Dump'!$E$1:$AI$1,0)
),
INDEX('Active Hour''s Dump'!$D$3:$AH$337,
MATCH($C48,'Active Hour''s Dump'!$A$3:$A$337,0),
MATCH(BP$2,'Active Hour''s Dump'!$D$2:$AH$2,0)
))),"")</f>
        <v>1935.6010000000003</v>
      </c>
      <c r="BQ48" s="13" t="str">
        <f>_xlfn.IFNA(IF(BQ$3="Productivity",
INDEX('Productivity Dump'!$E$4:$AJ$500,
MATCH($A48,'Productivity Dump'!$A$4:$A$500,0),
MATCH(BQ$2,'Productivity Dump'!$E$3:$AJ$3,0)
),
IF(BQ$3="Attendance",
INDEX('Attendance Dump'!$E$2:$AI$400,
MATCH($A48,'Attendance Dump'!$B$2:$B$400,0),
MATCH(BQ$2,'Attendance Dump'!$E$1:$AI$1,0)
),
INDEX('Active Hour''s Dump'!$D$3:$AH$337,
MATCH($C48,'Active Hour''s Dump'!$A$3:$A$337,0),
MATCH(BQ$2,'Active Hour''s Dump'!$D$2:$AH$2,0)
))),"")</f>
        <v>P</v>
      </c>
      <c r="BR48" s="54">
        <f>_xlfn.IFNA(IF(BR$3="Productivity",
INDEX('Productivity Dump'!$E$4:$AJ$500,
MATCH($A48,'Productivity Dump'!$A$4:$A$500,0),
MATCH(BR$2,'Productivity Dump'!$E$3:$AJ$3,0)
),
IF(BR$3="Attendance",
INDEX('Attendance Dump'!$E$2:$AI$400,
MATCH($A48,'Attendance Dump'!$B$2:$B$400,0),
MATCH(BR$2,'Attendance Dump'!$E$1:$AI$1,0)
),
INDEX('Active Hour''s Dump'!$D$3:$AH$337,
MATCH($C48,'Active Hour''s Dump'!$A$3:$A$337,0),
MATCH(BR$2,'Active Hour''s Dump'!$D$2:$AH$2,0)
))),"")</f>
        <v>9.0833333333333304</v>
      </c>
      <c r="BS48" s="13">
        <f>_xlfn.IFNA(IF(BS$3="Productivity",
INDEX('Productivity Dump'!$E$4:$AJ$500,
MATCH($A48,'Productivity Dump'!$A$4:$A$500,0),
MATCH(BS$2,'Productivity Dump'!$E$3:$AJ$3,0)
),
IF(BS$3="Attendance",
INDEX('Attendance Dump'!$E$2:$AI$400,
MATCH($A48,'Attendance Dump'!$B$2:$B$400,0),
MATCH(BS$2,'Attendance Dump'!$E$1:$AI$1,0)
),
INDEX('Active Hour''s Dump'!$D$3:$AH$337,
MATCH($C48,'Active Hour''s Dump'!$A$3:$A$337,0),
MATCH(BS$2,'Active Hour''s Dump'!$D$2:$AH$2,0)
))),"")</f>
        <v>1953.6309999999999</v>
      </c>
      <c r="BT48" s="13" t="str">
        <f>_xlfn.IFNA(IF(BT$3="Productivity",
INDEX('Productivity Dump'!$E$4:$AJ$500,
MATCH($A48,'Productivity Dump'!$A$4:$A$500,0),
MATCH(BT$2,'Productivity Dump'!$E$3:$AJ$3,0)
),
IF(BT$3="Attendance",
INDEX('Attendance Dump'!$E$2:$AI$400,
MATCH($A48,'Attendance Dump'!$B$2:$B$400,0),
MATCH(BT$2,'Attendance Dump'!$E$1:$AI$1,0)
),
INDEX('Active Hour''s Dump'!$D$3:$AH$337,
MATCH($C48,'Active Hour''s Dump'!$A$3:$A$337,0),
MATCH(BT$2,'Active Hour''s Dump'!$D$2:$AH$2,0)
))),"")</f>
        <v>H(P)</v>
      </c>
      <c r="BU48" s="54">
        <f>_xlfn.IFNA(IF(BU$3="Productivity",
INDEX('Productivity Dump'!$E$4:$AJ$500,
MATCH($A48,'Productivity Dump'!$A$4:$A$500,0),
MATCH(BU$2,'Productivity Dump'!$E$3:$AJ$3,0)
),
IF(BU$3="Attendance",
INDEX('Attendance Dump'!$E$2:$AI$400,
MATCH($A48,'Attendance Dump'!$B$2:$B$400,0),
MATCH(BU$2,'Attendance Dump'!$E$1:$AI$1,0)
),
INDEX('Active Hour''s Dump'!$D$3:$AH$337,
MATCH($C48,'Active Hour''s Dump'!$A$3:$A$337,0),
MATCH(BU$2,'Active Hour''s Dump'!$D$2:$AH$2,0)
))),"")</f>
        <v>10.0833333333333</v>
      </c>
      <c r="BV48" s="13">
        <f>_xlfn.IFNA(IF(BV$3="Productivity",
INDEX('Productivity Dump'!$E$4:$AJ$500,
MATCH($A48,'Productivity Dump'!$A$4:$A$500,0),
MATCH(BV$2,'Productivity Dump'!$E$3:$AJ$3,0)
),
IF(BV$3="Attendance",
INDEX('Attendance Dump'!$E$2:$AI$400,
MATCH($A48,'Attendance Dump'!$B$2:$B$400,0),
MATCH(BV$2,'Attendance Dump'!$E$1:$AI$1,0)
),
INDEX('Active Hour''s Dump'!$D$3:$AH$337,
MATCH($C48,'Active Hour''s Dump'!$A$3:$A$337,0),
MATCH(BV$2,'Active Hour''s Dump'!$D$2:$AH$2,0)
))),"")</f>
        <v>1871.8420000000006</v>
      </c>
      <c r="BW48" s="13" t="str">
        <f>_xlfn.IFNA(IF(BW$3="Productivity",
INDEX('Productivity Dump'!$E$4:$AJ$500,
MATCH($A48,'Productivity Dump'!$A$4:$A$500,0),
MATCH(BW$2,'Productivity Dump'!$E$3:$AJ$3,0)
),
IF(BW$3="Attendance",
INDEX('Attendance Dump'!$E$2:$AI$400,
MATCH($A48,'Attendance Dump'!$B$2:$B$400,0),
MATCH(BW$2,'Attendance Dump'!$E$1:$AI$1,0)
),
INDEX('Active Hour''s Dump'!$D$3:$AH$337,
MATCH($C48,'Active Hour''s Dump'!$A$3:$A$337,0),
MATCH(BW$2,'Active Hour''s Dump'!$D$2:$AH$2,0)
))),"")</f>
        <v>P</v>
      </c>
      <c r="BX48" s="54">
        <f>_xlfn.IFNA(IF(BX$3="Productivity",
INDEX('Productivity Dump'!$E$4:$AJ$500,
MATCH($A48,'Productivity Dump'!$A$4:$A$500,0),
MATCH(BX$2,'Productivity Dump'!$E$3:$AJ$3,0)
),
IF(BX$3="Attendance",
INDEX('Attendance Dump'!$E$2:$AI$400,
MATCH($A48,'Attendance Dump'!$B$2:$B$400,0),
MATCH(BX$2,'Attendance Dump'!$E$1:$AI$1,0)
),
INDEX('Active Hour''s Dump'!$D$3:$AH$337,
MATCH($C48,'Active Hour''s Dump'!$A$3:$A$337,0),
MATCH(BX$2,'Active Hour''s Dump'!$D$2:$AH$2,0)
))),"")</f>
        <v>8.3333333333333304</v>
      </c>
      <c r="BY48" s="13">
        <f>_xlfn.IFNA(IF(BY$3="Productivity",
INDEX('Productivity Dump'!$E$4:$AJ$500,
MATCH($A48,'Productivity Dump'!$A$4:$A$500,0),
MATCH(BY$2,'Productivity Dump'!$E$3:$AJ$3,0)
),
IF(BY$3="Attendance",
INDEX('Attendance Dump'!$E$2:$AI$400,
MATCH($A48,'Attendance Dump'!$B$2:$B$400,0),
MATCH(BY$2,'Attendance Dump'!$E$1:$AI$1,0)
),
INDEX('Active Hour''s Dump'!$D$3:$AH$337,
MATCH($C48,'Active Hour''s Dump'!$A$3:$A$337,0),
MATCH(BY$2,'Active Hour''s Dump'!$D$2:$AH$2,0)
))),"")</f>
        <v>0</v>
      </c>
      <c r="BZ48" s="13" t="str">
        <f>_xlfn.IFNA(IF(BZ$3="Productivity",
INDEX('Productivity Dump'!$E$4:$AJ$500,
MATCH($A48,'Productivity Dump'!$A$4:$A$500,0),
MATCH(BZ$2,'Productivity Dump'!$E$3:$AJ$3,0)
),
IF(BZ$3="Attendance",
INDEX('Attendance Dump'!$E$2:$AI$400,
MATCH($A48,'Attendance Dump'!$B$2:$B$400,0),
MATCH(BZ$2,'Attendance Dump'!$E$1:$AI$1,0)
),
INDEX('Active Hour''s Dump'!$D$3:$AH$337,
MATCH($C48,'Active Hour''s Dump'!$A$3:$A$337,0),
MATCH(BZ$2,'Active Hour''s Dump'!$D$2:$AH$2,0)
))),"")</f>
        <v>PL</v>
      </c>
      <c r="CA48" s="54">
        <f>_xlfn.IFNA(IF(CA$3="Productivity",
INDEX('Productivity Dump'!$E$4:$AJ$500,
MATCH($A48,'Productivity Dump'!$A$4:$A$500,0),
MATCH(CA$2,'Productivity Dump'!$E$3:$AJ$3,0)
),
IF(CA$3="Attendance",
INDEX('Attendance Dump'!$E$2:$AI$400,
MATCH($A48,'Attendance Dump'!$B$2:$B$400,0),
MATCH(CA$2,'Attendance Dump'!$E$1:$AI$1,0)
),
INDEX('Active Hour''s Dump'!$D$3:$AH$337,
MATCH($C48,'Active Hour''s Dump'!$A$3:$A$337,0),
MATCH(CA$2,'Active Hour''s Dump'!$D$2:$AH$2,0)
))),"")</f>
        <v>0</v>
      </c>
      <c r="CB48" s="13">
        <f>_xlfn.IFNA(IF(CB$3="Productivity",
INDEX('Productivity Dump'!$E$4:$AJ$500,
MATCH($A48,'Productivity Dump'!$A$4:$A$500,0),
MATCH(CB$2,'Productivity Dump'!$E$3:$AJ$3,0)
),
IF(CB$3="Attendance",
INDEX('Attendance Dump'!$E$2:$AI$400,
MATCH($A48,'Attendance Dump'!$B$2:$B$400,0),
MATCH(CB$2,'Attendance Dump'!$E$1:$AI$1,0)
),
INDEX('Active Hour''s Dump'!$D$3:$AH$337,
MATCH($C48,'Active Hour''s Dump'!$A$3:$A$337,0),
MATCH(CB$2,'Active Hour''s Dump'!$D$2:$AH$2,0)
))),"")</f>
        <v>0</v>
      </c>
      <c r="CC48" s="13" t="str">
        <f>_xlfn.IFNA(IF(CC$3="Productivity",
INDEX('Productivity Dump'!$E$4:$AJ$500,
MATCH($A48,'Productivity Dump'!$A$4:$A$500,0),
MATCH(CC$2,'Productivity Dump'!$E$3:$AJ$3,0)
),
IF(CC$3="Attendance",
INDEX('Attendance Dump'!$E$2:$AI$400,
MATCH($A48,'Attendance Dump'!$B$2:$B$400,0),
MATCH(CC$2,'Attendance Dump'!$E$1:$AI$1,0)
),
INDEX('Active Hour''s Dump'!$D$3:$AH$337,
MATCH($C48,'Active Hour''s Dump'!$A$3:$A$337,0),
MATCH(CC$2,'Active Hour''s Dump'!$D$2:$AH$2,0)
))),"")</f>
        <v>WO</v>
      </c>
      <c r="CD48" s="54">
        <f>_xlfn.IFNA(IF(CD$3="Productivity",
INDEX('Productivity Dump'!$E$4:$AJ$500,
MATCH($A48,'Productivity Dump'!$A$4:$A$500,0),
MATCH(CD$2,'Productivity Dump'!$E$3:$AJ$3,0)
),
IF(CD$3="Attendance",
INDEX('Attendance Dump'!$E$2:$AI$400,
MATCH($A48,'Attendance Dump'!$B$2:$B$400,0),
MATCH(CD$2,'Attendance Dump'!$E$1:$AI$1,0)
),
INDEX('Active Hour''s Dump'!$D$3:$AH$337,
MATCH($C48,'Active Hour''s Dump'!$A$3:$A$337,0),
MATCH(CD$2,'Active Hour''s Dump'!$D$2:$AH$2,0)
))),"")</f>
        <v>0</v>
      </c>
      <c r="CE48" s="13">
        <f>_xlfn.IFNA(IF(CE$3="Productivity",
INDEX('Productivity Dump'!$E$4:$AJ$500,
MATCH($A48,'Productivity Dump'!$A$4:$A$500,0),
MATCH(CE$2,'Productivity Dump'!$E$3:$AJ$3,0)
),
IF(CE$3="Attendance",
INDEX('Attendance Dump'!$E$2:$AI$400,
MATCH($A48,'Attendance Dump'!$B$2:$B$400,0),
MATCH(CE$2,'Attendance Dump'!$E$1:$AI$1,0)
),
INDEX('Active Hour''s Dump'!$D$3:$AH$337,
MATCH($C48,'Active Hour''s Dump'!$A$3:$A$337,0),
MATCH(CE$2,'Active Hour''s Dump'!$D$2:$AH$2,0)
))),"")</f>
        <v>1357.3919999999998</v>
      </c>
      <c r="CF48" s="13" t="str">
        <f>_xlfn.IFNA(IF(CF$3="Productivity",
INDEX('Productivity Dump'!$E$4:$AJ$500,
MATCH($A48,'Productivity Dump'!$A$4:$A$500,0),
MATCH(CF$2,'Productivity Dump'!$E$3:$AJ$3,0)
),
IF(CF$3="Attendance",
INDEX('Attendance Dump'!$E$2:$AI$400,
MATCH($A48,'Attendance Dump'!$B$2:$B$400,0),
MATCH(CF$2,'Attendance Dump'!$E$1:$AI$1,0)
),
INDEX('Active Hour''s Dump'!$D$3:$AH$337,
MATCH($C48,'Active Hour''s Dump'!$A$3:$A$337,0),
MATCH(CF$2,'Active Hour''s Dump'!$D$2:$AH$2,0)
))),"")</f>
        <v>P</v>
      </c>
      <c r="CG48" s="54">
        <f>_xlfn.IFNA(IF(CG$3="Productivity",
INDEX('Productivity Dump'!$E$4:$AJ$500,
MATCH($A48,'Productivity Dump'!$A$4:$A$500,0),
MATCH(CG$2,'Productivity Dump'!$E$3:$AJ$3,0)
),
IF(CG$3="Attendance",
INDEX('Attendance Dump'!$E$2:$AI$400,
MATCH($A48,'Attendance Dump'!$B$2:$B$400,0),
MATCH(CG$2,'Attendance Dump'!$E$1:$AI$1,0)
),
INDEX('Active Hour''s Dump'!$D$3:$AH$337,
MATCH($C48,'Active Hour''s Dump'!$A$3:$A$337,0),
MATCH(CG$2,'Active Hour''s Dump'!$D$2:$AH$2,0)
))),"")</f>
        <v>5.8333333333333304</v>
      </c>
      <c r="CH48" s="13">
        <f>_xlfn.IFNA(IF(CH$3="Productivity",
INDEX('Productivity Dump'!$E$4:$AJ$500,
MATCH($A48,'Productivity Dump'!$A$4:$A$500,0),
MATCH(CH$2,'Productivity Dump'!$E$3:$AJ$3,0)
),
IF(CH$3="Attendance",
INDEX('Attendance Dump'!$E$2:$AI$400,
MATCH($A48,'Attendance Dump'!$B$2:$B$400,0),
MATCH(CH$2,'Attendance Dump'!$E$1:$AI$1,0)
),
INDEX('Active Hour''s Dump'!$D$3:$AH$337,
MATCH($C48,'Active Hour''s Dump'!$A$3:$A$337,0),
MATCH(CH$2,'Active Hour''s Dump'!$D$2:$AH$2,0)
))),"")</f>
        <v>1767.2330000000002</v>
      </c>
      <c r="CI48" s="13" t="str">
        <f>_xlfn.IFNA(IF(CI$3="Productivity",
INDEX('Productivity Dump'!$E$4:$AJ$500,
MATCH($A48,'Productivity Dump'!$A$4:$A$500,0),
MATCH(CI$2,'Productivity Dump'!$E$3:$AJ$3,0)
),
IF(CI$3="Attendance",
INDEX('Attendance Dump'!$E$2:$AI$400,
MATCH($A48,'Attendance Dump'!$B$2:$B$400,0),
MATCH(CI$2,'Attendance Dump'!$E$1:$AI$1,0)
),
INDEX('Active Hour''s Dump'!$D$3:$AH$337,
MATCH($C48,'Active Hour''s Dump'!$A$3:$A$337,0),
MATCH(CI$2,'Active Hour''s Dump'!$D$2:$AH$2,0)
))),"")</f>
        <v>P</v>
      </c>
      <c r="CJ48" s="54">
        <f>_xlfn.IFNA(IF(CJ$3="Productivity",
INDEX('Productivity Dump'!$E$4:$AJ$500,
MATCH($A48,'Productivity Dump'!$A$4:$A$500,0),
MATCH(CJ$2,'Productivity Dump'!$E$3:$AJ$3,0)
),
IF(CJ$3="Attendance",
INDEX('Attendance Dump'!$E$2:$AI$400,
MATCH($A48,'Attendance Dump'!$B$2:$B$400,0),
MATCH(CJ$2,'Attendance Dump'!$E$1:$AI$1,0)
),
INDEX('Active Hour''s Dump'!$D$3:$AH$337,
MATCH($C48,'Active Hour''s Dump'!$A$3:$A$337,0),
MATCH(CJ$2,'Active Hour''s Dump'!$D$2:$AH$2,0)
))),"")</f>
        <v>8.9166666666666696</v>
      </c>
      <c r="CK48" s="13">
        <f>_xlfn.IFNA(IF(CK$3="Productivity",
INDEX('Productivity Dump'!$E$4:$AJ$500,
MATCH($A48,'Productivity Dump'!$A$4:$A$500,0),
MATCH(CK$2,'Productivity Dump'!$E$3:$AJ$3,0)
),
IF(CK$3="Attendance",
INDEX('Attendance Dump'!$E$2:$AI$400,
MATCH($A48,'Attendance Dump'!$B$2:$B$400,0),
MATCH(CK$2,'Attendance Dump'!$E$1:$AI$1,0)
),
INDEX('Active Hour''s Dump'!$D$3:$AH$337,
MATCH($C48,'Active Hour''s Dump'!$A$3:$A$337,0),
MATCH(CK$2,'Active Hour''s Dump'!$D$2:$AH$2,0)
))),"")</f>
        <v>1343.9800000000002</v>
      </c>
      <c r="CL48" s="13" t="str">
        <f>_xlfn.IFNA(IF(CL$3="Productivity",
INDEX('Productivity Dump'!$E$4:$AJ$500,
MATCH($A48,'Productivity Dump'!$A$4:$A$500,0),
MATCH(CL$2,'Productivity Dump'!$E$3:$AJ$3,0)
),
IF(CL$3="Attendance",
INDEX('Attendance Dump'!$E$2:$AI$400,
MATCH($A48,'Attendance Dump'!$B$2:$B$400,0),
MATCH(CL$2,'Attendance Dump'!$E$1:$AI$1,0)
),
INDEX('Active Hour''s Dump'!$D$3:$AH$337,
MATCH($C48,'Active Hour''s Dump'!$A$3:$A$337,0),
MATCH(CL$2,'Active Hour''s Dump'!$D$2:$AH$2,0)
))),"")</f>
        <v>P</v>
      </c>
      <c r="CM48" s="54">
        <f>_xlfn.IFNA(IF(CM$3="Productivity",
INDEX('Productivity Dump'!$E$4:$AJ$500,
MATCH($A48,'Productivity Dump'!$A$4:$A$500,0),
MATCH(CM$2,'Productivity Dump'!$E$3:$AJ$3,0)
),
IF(CM$3="Attendance",
INDEX('Attendance Dump'!$E$2:$AI$400,
MATCH($A48,'Attendance Dump'!$B$2:$B$400,0),
MATCH(CM$2,'Attendance Dump'!$E$1:$AI$1,0)
),
INDEX('Active Hour''s Dump'!$D$3:$AH$337,
MATCH($C48,'Active Hour''s Dump'!$A$3:$A$337,0),
MATCH(CM$2,'Active Hour''s Dump'!$D$2:$AH$2,0)
))),"")</f>
        <v>7.5833333333333304</v>
      </c>
      <c r="CN48" s="13">
        <f>_xlfn.IFNA(IF(CN$3="Productivity",
INDEX('Productivity Dump'!$E$4:$AJ$500,
MATCH($A48,'Productivity Dump'!$A$4:$A$500,0),
MATCH(CN$2,'Productivity Dump'!$E$3:$AJ$3,0)
),
IF(CN$3="Attendance",
INDEX('Attendance Dump'!$E$2:$AI$400,
MATCH($A48,'Attendance Dump'!$B$2:$B$400,0),
MATCH(CN$2,'Attendance Dump'!$E$1:$AI$1,0)
),
INDEX('Active Hour''s Dump'!$D$3:$AH$337,
MATCH($C48,'Active Hour''s Dump'!$A$3:$A$337,0),
MATCH(CN$2,'Active Hour''s Dump'!$D$2:$AH$2,0)
))),"")</f>
        <v>0</v>
      </c>
      <c r="CO48" s="13">
        <f>_xlfn.IFNA(IF(CO$3="Productivity",
INDEX('Productivity Dump'!$E$4:$AJ$500,
MATCH($A48,'Productivity Dump'!$A$4:$A$500,0),
MATCH(CO$2,'Productivity Dump'!$E$3:$AJ$3,0)
),
IF(CO$3="Attendance",
INDEX('Attendance Dump'!$E$2:$AI$400,
MATCH($A48,'Attendance Dump'!$B$2:$B$400,0),
MATCH(CO$2,'Attendance Dump'!$E$1:$AI$1,0)
),
INDEX('Active Hour''s Dump'!$D$3:$AH$337,
MATCH($C48,'Active Hour''s Dump'!$A$3:$A$337,0),
MATCH(CO$2,'Active Hour''s Dump'!$D$2:$AH$2,0)
))),"")</f>
        <v>0</v>
      </c>
      <c r="CP48" s="54">
        <f>_xlfn.IFNA(IF(CP$3="Productivity",
INDEX('Productivity Dump'!$E$4:$AJ$500,
MATCH($A48,'Productivity Dump'!$A$4:$A$500,0),
MATCH(CP$2,'Productivity Dump'!$E$3:$AJ$3,0)
),
IF(CP$3="Attendance",
INDEX('Attendance Dump'!$E$2:$AI$400,
MATCH($A48,'Attendance Dump'!$B$2:$B$400,0),
MATCH(CP$2,'Attendance Dump'!$E$1:$AI$1,0)
),
INDEX('Active Hour''s Dump'!$D$3:$AH$337,
MATCH($C48,'Active Hour''s Dump'!$A$3:$A$337,0),
MATCH(CP$2,'Active Hour''s Dump'!$D$2:$AH$2,0)
))),"")</f>
        <v>0</v>
      </c>
      <c r="CQ48" s="13">
        <f>_xlfn.IFNA(IF(CQ$3="Productivity",
INDEX('Productivity Dump'!$E$4:$AJ$500,
MATCH($A48,'Productivity Dump'!$A$4:$A$500,0),
MATCH(CQ$2,'Productivity Dump'!$E$3:$AJ$3,0)
),
IF(CQ$3="Attendance",
INDEX('Attendance Dump'!$E$2:$AI$400,
MATCH($A48,'Attendance Dump'!$B$2:$B$400,0),
MATCH(CQ$2,'Attendance Dump'!$E$1:$AI$1,0)
),
INDEX('Active Hour''s Dump'!$D$3:$AH$337,
MATCH($C48,'Active Hour''s Dump'!$A$3:$A$337,0),
MATCH(CQ$2,'Active Hour''s Dump'!$D$2:$AH$2,0)
))),"")</f>
        <v>0</v>
      </c>
      <c r="CR48" s="13">
        <f>_xlfn.IFNA(IF(CR$3="Productivity",
INDEX('Productivity Dump'!$E$4:$AJ$500,
MATCH($A48,'Productivity Dump'!$A$4:$A$500,0),
MATCH(CR$2,'Productivity Dump'!$E$3:$AJ$3,0)
),
IF(CR$3="Attendance",
INDEX('Attendance Dump'!$E$2:$AI$400,
MATCH($A48,'Attendance Dump'!$B$2:$B$400,0),
MATCH(CR$2,'Attendance Dump'!$E$1:$AI$1,0)
),
INDEX('Active Hour''s Dump'!$D$3:$AH$337,
MATCH($C48,'Active Hour''s Dump'!$A$3:$A$337,0),
MATCH(CR$2,'Active Hour''s Dump'!$D$2:$AH$2,0)
))),"")</f>
        <v>0</v>
      </c>
      <c r="CS48" s="54">
        <f>_xlfn.IFNA(IF(CS$3="Productivity",
INDEX('Productivity Dump'!$E$4:$AJ$500,
MATCH($A48,'Productivity Dump'!$A$4:$A$500,0),
MATCH(CS$2,'Productivity Dump'!$E$3:$AJ$3,0)
),
IF(CS$3="Attendance",
INDEX('Attendance Dump'!$E$2:$AI$400,
MATCH($A48,'Attendance Dump'!$B$2:$B$400,0),
MATCH(CS$2,'Attendance Dump'!$E$1:$AI$1,0)
),
INDEX('Active Hour''s Dump'!$D$3:$AH$337,
MATCH($C48,'Active Hour''s Dump'!$A$3:$A$337,0),
MATCH(CS$2,'Active Hour''s Dump'!$D$2:$AH$2,0)
))),"")</f>
        <v>0</v>
      </c>
      <c r="CT48" s="13">
        <f>_xlfn.IFNA(IF(CT$3="Productivity",
INDEX('Productivity Dump'!$E$4:$AJ$500,
MATCH($A48,'Productivity Dump'!$A$4:$A$500,0),
MATCH(CT$2,'Productivity Dump'!$E$3:$AJ$3,0)
),
IF(CT$3="Attendance",
INDEX('Attendance Dump'!$E$2:$AI$400,
MATCH($A48,'Attendance Dump'!$B$2:$B$400,0),
MATCH(CT$2,'Attendance Dump'!$E$1:$AI$1,0)
),
INDEX('Active Hour''s Dump'!$D$3:$AH$337,
MATCH($C48,'Active Hour''s Dump'!$A$3:$A$337,0),
MATCH(CT$2,'Active Hour''s Dump'!$D$2:$AH$2,0)
))),"")</f>
        <v>0</v>
      </c>
      <c r="CU48" s="13">
        <f>_xlfn.IFNA(IF(CU$3="Productivity",
INDEX('Productivity Dump'!$E$4:$AJ$500,
MATCH($A48,'Productivity Dump'!$A$4:$A$500,0),
MATCH(CU$2,'Productivity Dump'!$E$3:$AJ$3,0)
),
IF(CU$3="Attendance",
INDEX('Attendance Dump'!$E$2:$AI$400,
MATCH($A48,'Attendance Dump'!$B$2:$B$400,0),
MATCH(CU$2,'Attendance Dump'!$E$1:$AI$1,0)
),
INDEX('Active Hour''s Dump'!$D$3:$AH$337,
MATCH($C48,'Active Hour''s Dump'!$A$3:$A$337,0),
MATCH(CU$2,'Active Hour''s Dump'!$D$2:$AH$2,0)
))),"")</f>
        <v>0</v>
      </c>
      <c r="CV48" s="54">
        <f>_xlfn.IFNA(IF(CV$3="Productivity",
INDEX('Productivity Dump'!$E$4:$AJ$500,
MATCH($A48,'Productivity Dump'!$A$4:$A$500,0),
MATCH(CV$2,'Productivity Dump'!$E$3:$AJ$3,0)
),
IF(CV$3="Attendance",
INDEX('Attendance Dump'!$E$2:$AI$400,
MATCH($A48,'Attendance Dump'!$B$2:$B$400,0),
MATCH(CV$2,'Attendance Dump'!$E$1:$AI$1,0)
),
INDEX('Active Hour''s Dump'!$D$3:$AH$337,
MATCH($C48,'Active Hour''s Dump'!$A$3:$A$337,0),
MATCH(CV$2,'Active Hour''s Dump'!$D$2:$AH$2,0)
))),"")</f>
        <v>0</v>
      </c>
      <c r="CW48" s="13"/>
      <c r="CX48" s="13"/>
      <c r="CY48" s="54"/>
      <c r="DA48" s="57">
        <f t="shared" si="59"/>
        <v>193.41666666666663</v>
      </c>
      <c r="DB48" s="35">
        <f t="shared" si="63"/>
        <v>39630.871000000006</v>
      </c>
      <c r="DC48" s="35">
        <f t="shared" si="64"/>
        <v>0</v>
      </c>
      <c r="DD48" s="35">
        <f t="shared" ca="1" si="60"/>
        <v>0</v>
      </c>
      <c r="DF48" s="32" cm="1">
        <f t="array" ref="DF48">SUMPRODUCT(
    (MOD(COLUMN(H48:CV48) - COLUMN(H48), 3) = 0) *
    (H48:CV48 = 0) *
    (I48:CW48 = "P") *
    (COUNTIF(UKHoliday, H$2:CV$2) = 0)
)</f>
        <v>0</v>
      </c>
      <c r="DG48" s="33" cm="1">
        <f t="array" ref="DG48">SUMPRODUCT(
  (MOD(COLUMN(H48:CV48) - COLUMN(H48), 3) = 0) *
  (H48:CV48 &gt; 0) *
  (H48:CV48 &lt; 0.5 * IF(((WEEKDAY(H$2:CV$2, 2) = 1) + (WEEKDAY(H$2:CV$2, 2) = 6)), G48, F48)) *
  (I48:CW48 = "P") *
  (COUNTIF(UKHoliday, H$2:CV$2) = 0)
)</f>
        <v>0</v>
      </c>
      <c r="DH48" s="33" cm="1">
        <f t="array" ref="DH48">SUMPRODUCT(
  (MOD(COLUMN(H48:CV48) - COLUMN(H48), 3) = 0) *
  (H48:CV48 &gt; 0.5 * IF(((WEEKDAY(H$2:CV$2, 2) = 1) + (WEEKDAY(H$2:CV$2, 2) = 6)), $G48, $F48)) *
  (H48:CV48 &lt; 0.8 * IF(((WEEKDAY(H$2:CV$2, 2) = 1) + (WEEKDAY(H$2:CV$2, 2) = 6)), $G48, $F48)) *
  (I48:CW48 = "P") *
  (COUNTIF(UKHoliday, H$2:CV$2) = 0)
)</f>
        <v>1</v>
      </c>
      <c r="DI48" s="33" cm="1">
        <f t="array" ref="DI48">SUMPRODUCT(
  (MOD(COLUMN(H48:CV48) - COLUMN(H48), 3) = 0) *
  (H48:CV48 &gt; 0.8 * IF(((WEEKDAY(H$2:CV$2, 2) = 1) + (WEEKDAY(H$2:CV$2, 2) = 6)), $G48, $F48)) *
  (H48:CV48 &lt; 1 * IF(((WEEKDAY(H$2:CV$2, 2) = 1) + (WEEKDAY(H$2:CV$2, 2) = 6)), $G48, $F48)) *
  (I48:CW48 = "P") *
  (COUNTIF(UKHoliday, H$2:CV$2) = 0)
)</f>
        <v>6</v>
      </c>
    </row>
    <row r="49" spans="1:113" x14ac:dyDescent="0.3">
      <c r="A49" s="8" t="s">
        <v>294</v>
      </c>
      <c r="B49" s="8" t="s">
        <v>293</v>
      </c>
      <c r="C49" s="9" t="s">
        <v>726</v>
      </c>
      <c r="D49" s="62" t="s">
        <v>450</v>
      </c>
      <c r="E49" s="35">
        <v>28000</v>
      </c>
      <c r="F49" s="35">
        <f t="shared" si="61"/>
        <v>1400</v>
      </c>
      <c r="G49" s="35">
        <f t="shared" si="62"/>
        <v>700</v>
      </c>
      <c r="H49" s="13">
        <f>_xlfn.IFNA(IF(H$3="Productivity",
INDEX('Productivity Dump'!$E$4:$AJ$500,
MATCH($A49,'Productivity Dump'!$A$4:$A$500,0),
MATCH(H$2,'Productivity Dump'!$E$3:$AJ$3,0)
),
IF(H$3="Attendance",
INDEX('Attendance Dump'!$E$2:$AI$400,
MATCH($A49,'Attendance Dump'!$B$2:$B$400,0),
MATCH(H$2,'Attendance Dump'!$E$1:$AI$1,0)
),
INDEX('Active Hour''s Dump'!$D$3:$AH$337,
MATCH($C49,'Active Hour''s Dump'!$A$3:$A$337,0),
MATCH(H$2,'Active Hour''s Dump'!$D$2:$AH$2,0)
))),"")</f>
        <v>1479.3479999999997</v>
      </c>
      <c r="I49" s="13" t="str">
        <f>_xlfn.IFNA(IF(I$3="Productivity",
INDEX('Productivity Dump'!$E$4:$AJ$500,
MATCH($A49,'Productivity Dump'!$A$4:$A$500,0),
MATCH(I$2,'Productivity Dump'!$E$3:$AJ$3,0)
),
IF(I$3="Attendance",
INDEX('Attendance Dump'!$E$2:$AI$400,
MATCH($A49,'Attendance Dump'!$B$2:$B$400,0),
MATCH(I$2,'Attendance Dump'!$E$1:$AI$1,0)
),
INDEX('Active Hour''s Dump'!$D$3:$AH$337,
MATCH($C49,'Active Hour''s Dump'!$A$3:$A$337,0),
MATCH(I$2,'Active Hour''s Dump'!$D$2:$AH$2,0)
))),"")</f>
        <v>P</v>
      </c>
      <c r="J49" s="54">
        <f>_xlfn.IFNA(IF(J$3="Productivity",
INDEX('Productivity Dump'!$E$4:$AJ$500,
MATCH($A49,'Productivity Dump'!$A$4:$A$500,0),
MATCH(J$2,'Productivity Dump'!$E$3:$AJ$3,0)
),
IF(J$3="Attendance",
INDEX('Attendance Dump'!$E$2:$AI$400,
MATCH($A49,'Attendance Dump'!$B$2:$B$400,0),
MATCH(J$2,'Attendance Dump'!$E$1:$AI$1,0)
),
INDEX('Active Hour''s Dump'!$D$3:$AH$337,
MATCH($C49,'Active Hour''s Dump'!$A$3:$A$337,0),
MATCH(J$2,'Active Hour''s Dump'!$D$2:$AH$2,0)
))),"")</f>
        <v>13.1666666666667</v>
      </c>
      <c r="K49" s="13">
        <f>_xlfn.IFNA(IF(K$3="Productivity",
INDEX('Productivity Dump'!$E$4:$AJ$500,
MATCH($A49,'Productivity Dump'!$A$4:$A$500,0),
MATCH(K$2,'Productivity Dump'!$E$3:$AJ$3,0)
),
IF(K$3="Attendance",
INDEX('Attendance Dump'!$E$2:$AI$400,
MATCH($A49,'Attendance Dump'!$B$2:$B$400,0),
MATCH(K$2,'Attendance Dump'!$E$1:$AI$1,0)
),
INDEX('Active Hour''s Dump'!$D$3:$AH$337,
MATCH($C49,'Active Hour''s Dump'!$A$3:$A$337,0),
MATCH(K$2,'Active Hour''s Dump'!$D$2:$AH$2,0)
))),"")</f>
        <v>1482.2269999999999</v>
      </c>
      <c r="L49" s="13" t="str">
        <f>_xlfn.IFNA(IF(L$3="Productivity",
INDEX('Productivity Dump'!$E$4:$AJ$500,
MATCH($A49,'Productivity Dump'!$A$4:$A$500,0),
MATCH(L$2,'Productivity Dump'!$E$3:$AJ$3,0)
),
IF(L$3="Attendance",
INDEX('Attendance Dump'!$E$2:$AI$400,
MATCH($A49,'Attendance Dump'!$B$2:$B$400,0),
MATCH(L$2,'Attendance Dump'!$E$1:$AI$1,0)
),
INDEX('Active Hour''s Dump'!$D$3:$AH$337,
MATCH($C49,'Active Hour''s Dump'!$A$3:$A$337,0),
MATCH(L$2,'Active Hour''s Dump'!$D$2:$AH$2,0)
))),"")</f>
        <v>P</v>
      </c>
      <c r="M49" s="54">
        <f>_xlfn.IFNA(IF(M$3="Productivity",
INDEX('Productivity Dump'!$E$4:$AJ$500,
MATCH($A49,'Productivity Dump'!$A$4:$A$500,0),
MATCH(M$2,'Productivity Dump'!$E$3:$AJ$3,0)
),
IF(M$3="Attendance",
INDEX('Attendance Dump'!$E$2:$AI$400,
MATCH($A49,'Attendance Dump'!$B$2:$B$400,0),
MATCH(M$2,'Attendance Dump'!$E$1:$AI$1,0)
),
INDEX('Active Hour''s Dump'!$D$3:$AH$337,
MATCH($C49,'Active Hour''s Dump'!$A$3:$A$337,0),
MATCH(M$2,'Active Hour''s Dump'!$D$2:$AH$2,0)
))),"")</f>
        <v>13.1666666666667</v>
      </c>
      <c r="N49" s="13">
        <f>_xlfn.IFNA(IF(N$3="Productivity",
INDEX('Productivity Dump'!$E$4:$AJ$500,
MATCH($A49,'Productivity Dump'!$A$4:$A$500,0),
MATCH(N$2,'Productivity Dump'!$E$3:$AJ$3,0)
),
IF(N$3="Attendance",
INDEX('Attendance Dump'!$E$2:$AI$400,
MATCH($A49,'Attendance Dump'!$B$2:$B$400,0),
MATCH(N$2,'Attendance Dump'!$E$1:$AI$1,0)
),
INDEX('Active Hour''s Dump'!$D$3:$AH$337,
MATCH($C49,'Active Hour''s Dump'!$A$3:$A$337,0),
MATCH(N$2,'Active Hour''s Dump'!$D$2:$AH$2,0)
))),"")</f>
        <v>929.04099999999983</v>
      </c>
      <c r="O49" s="13" t="str">
        <f>_xlfn.IFNA(IF(O$3="Productivity",
INDEX('Productivity Dump'!$E$4:$AJ$500,
MATCH($A49,'Productivity Dump'!$A$4:$A$500,0),
MATCH(O$2,'Productivity Dump'!$E$3:$AJ$3,0)
),
IF(O$3="Attendance",
INDEX('Attendance Dump'!$E$2:$AI$400,
MATCH($A49,'Attendance Dump'!$B$2:$B$400,0),
MATCH(O$2,'Attendance Dump'!$E$1:$AI$1,0)
),
INDEX('Active Hour''s Dump'!$D$3:$AH$337,
MATCH($C49,'Active Hour''s Dump'!$A$3:$A$337,0),
MATCH(O$2,'Active Hour''s Dump'!$D$2:$AH$2,0)
))),"")</f>
        <v>P</v>
      </c>
      <c r="P49" s="54">
        <f>_xlfn.IFNA(IF(P$3="Productivity",
INDEX('Productivity Dump'!$E$4:$AJ$500,
MATCH($A49,'Productivity Dump'!$A$4:$A$500,0),
MATCH(P$2,'Productivity Dump'!$E$3:$AJ$3,0)
),
IF(P$3="Attendance",
INDEX('Attendance Dump'!$E$2:$AI$400,
MATCH($A49,'Attendance Dump'!$B$2:$B$400,0),
MATCH(P$2,'Attendance Dump'!$E$1:$AI$1,0)
),
INDEX('Active Hour''s Dump'!$D$3:$AH$337,
MATCH($C49,'Active Hour''s Dump'!$A$3:$A$337,0),
MATCH(P$2,'Active Hour''s Dump'!$D$2:$AH$2,0)
))),"")</f>
        <v>8.9166666666666696</v>
      </c>
      <c r="Q49" s="13">
        <f>_xlfn.IFNA(IF(Q$3="Productivity",
INDEX('Productivity Dump'!$E$4:$AJ$500,
MATCH($A49,'Productivity Dump'!$A$4:$A$500,0),
MATCH(Q$2,'Productivity Dump'!$E$3:$AJ$3,0)
),
IF(Q$3="Attendance",
INDEX('Attendance Dump'!$E$2:$AI$400,
MATCH($A49,'Attendance Dump'!$B$2:$B$400,0),
MATCH(Q$2,'Attendance Dump'!$E$1:$AI$1,0)
),
INDEX('Active Hour''s Dump'!$D$3:$AH$337,
MATCH($C49,'Active Hour''s Dump'!$A$3:$A$337,0),
MATCH(Q$2,'Active Hour''s Dump'!$D$2:$AH$2,0)
))),"")</f>
        <v>0</v>
      </c>
      <c r="R49" s="13" t="str">
        <f>_xlfn.IFNA(IF(R$3="Productivity",
INDEX('Productivity Dump'!$E$4:$AJ$500,
MATCH($A49,'Productivity Dump'!$A$4:$A$500,0),
MATCH(R$2,'Productivity Dump'!$E$3:$AJ$3,0)
),
IF(R$3="Attendance",
INDEX('Attendance Dump'!$E$2:$AI$400,
MATCH($A49,'Attendance Dump'!$B$2:$B$400,0),
MATCH(R$2,'Attendance Dump'!$E$1:$AI$1,0)
),
INDEX('Active Hour''s Dump'!$D$3:$AH$337,
MATCH($C49,'Active Hour''s Dump'!$A$3:$A$337,0),
MATCH(R$2,'Active Hour''s Dump'!$D$2:$AH$2,0)
))),"")</f>
        <v>WO</v>
      </c>
      <c r="S49" s="54">
        <f>_xlfn.IFNA(IF(S$3="Productivity",
INDEX('Productivity Dump'!$E$4:$AJ$500,
MATCH($A49,'Productivity Dump'!$A$4:$A$500,0),
MATCH(S$2,'Productivity Dump'!$E$3:$AJ$3,0)
),
IF(S$3="Attendance",
INDEX('Attendance Dump'!$E$2:$AI$400,
MATCH($A49,'Attendance Dump'!$B$2:$B$400,0),
MATCH(S$2,'Attendance Dump'!$E$1:$AI$1,0)
),
INDEX('Active Hour''s Dump'!$D$3:$AH$337,
MATCH($C49,'Active Hour''s Dump'!$A$3:$A$337,0),
MATCH(S$2,'Active Hour''s Dump'!$D$2:$AH$2,0)
))),"")</f>
        <v>0</v>
      </c>
      <c r="T49" s="13">
        <f>_xlfn.IFNA(IF(T$3="Productivity",
INDEX('Productivity Dump'!$E$4:$AJ$500,
MATCH($A49,'Productivity Dump'!$A$4:$A$500,0),
MATCH(T$2,'Productivity Dump'!$E$3:$AJ$3,0)
),
IF(T$3="Attendance",
INDEX('Attendance Dump'!$E$2:$AI$400,
MATCH($A49,'Attendance Dump'!$B$2:$B$400,0),
MATCH(T$2,'Attendance Dump'!$E$1:$AI$1,0)
),
INDEX('Active Hour''s Dump'!$D$3:$AH$337,
MATCH($C49,'Active Hour''s Dump'!$A$3:$A$337,0),
MATCH(T$2,'Active Hour''s Dump'!$D$2:$AH$2,0)
))),"")</f>
        <v>723.53200000000004</v>
      </c>
      <c r="U49" s="13" t="str">
        <f>_xlfn.IFNA(IF(U$3="Productivity",
INDEX('Productivity Dump'!$E$4:$AJ$500,
MATCH($A49,'Productivity Dump'!$A$4:$A$500,0),
MATCH(U$2,'Productivity Dump'!$E$3:$AJ$3,0)
),
IF(U$3="Attendance",
INDEX('Attendance Dump'!$E$2:$AI$400,
MATCH($A49,'Attendance Dump'!$B$2:$B$400,0),
MATCH(U$2,'Attendance Dump'!$E$1:$AI$1,0)
),
INDEX('Active Hour''s Dump'!$D$3:$AH$337,
MATCH($C49,'Active Hour''s Dump'!$A$3:$A$337,0),
MATCH(U$2,'Active Hour''s Dump'!$D$2:$AH$2,0)
))),"")</f>
        <v>P</v>
      </c>
      <c r="V49" s="54">
        <f>_xlfn.IFNA(IF(V$3="Productivity",
INDEX('Productivity Dump'!$E$4:$AJ$500,
MATCH($A49,'Productivity Dump'!$A$4:$A$500,0),
MATCH(V$2,'Productivity Dump'!$E$3:$AJ$3,0)
),
IF(V$3="Attendance",
INDEX('Attendance Dump'!$E$2:$AI$400,
MATCH($A49,'Attendance Dump'!$B$2:$B$400,0),
MATCH(V$2,'Attendance Dump'!$E$1:$AI$1,0)
),
INDEX('Active Hour''s Dump'!$D$3:$AH$337,
MATCH($C49,'Active Hour''s Dump'!$A$3:$A$337,0),
MATCH(V$2,'Active Hour''s Dump'!$D$2:$AH$2,0)
))),"")</f>
        <v>8.1666666666666696</v>
      </c>
      <c r="W49" s="13">
        <f>_xlfn.IFNA(IF(W$3="Productivity",
INDEX('Productivity Dump'!$E$4:$AJ$500,
MATCH($A49,'Productivity Dump'!$A$4:$A$500,0),
MATCH(W$2,'Productivity Dump'!$E$3:$AJ$3,0)
),
IF(W$3="Attendance",
INDEX('Attendance Dump'!$E$2:$AI$400,
MATCH($A49,'Attendance Dump'!$B$2:$B$400,0),
MATCH(W$2,'Attendance Dump'!$E$1:$AI$1,0)
),
INDEX('Active Hour''s Dump'!$D$3:$AH$337,
MATCH($C49,'Active Hour''s Dump'!$A$3:$A$337,0),
MATCH(W$2,'Active Hour''s Dump'!$D$2:$AH$2,0)
))),"")</f>
        <v>1473.1290000000001</v>
      </c>
      <c r="X49" s="13" t="str">
        <f>_xlfn.IFNA(IF(X$3="Productivity",
INDEX('Productivity Dump'!$E$4:$AJ$500,
MATCH($A49,'Productivity Dump'!$A$4:$A$500,0),
MATCH(X$2,'Productivity Dump'!$E$3:$AJ$3,0)
),
IF(X$3="Attendance",
INDEX('Attendance Dump'!$E$2:$AI$400,
MATCH($A49,'Attendance Dump'!$B$2:$B$400,0),
MATCH(X$2,'Attendance Dump'!$E$1:$AI$1,0)
),
INDEX('Active Hour''s Dump'!$D$3:$AH$337,
MATCH($C49,'Active Hour''s Dump'!$A$3:$A$337,0),
MATCH(X$2,'Active Hour''s Dump'!$D$2:$AH$2,0)
))),"")</f>
        <v>P</v>
      </c>
      <c r="Y49" s="54">
        <f>_xlfn.IFNA(IF(Y$3="Productivity",
INDEX('Productivity Dump'!$E$4:$AJ$500,
MATCH($A49,'Productivity Dump'!$A$4:$A$500,0),
MATCH(Y$2,'Productivity Dump'!$E$3:$AJ$3,0)
),
IF(Y$3="Attendance",
INDEX('Attendance Dump'!$E$2:$AI$400,
MATCH($A49,'Attendance Dump'!$B$2:$B$400,0),
MATCH(Y$2,'Attendance Dump'!$E$1:$AI$1,0)
),
INDEX('Active Hour''s Dump'!$D$3:$AH$337,
MATCH($C49,'Active Hour''s Dump'!$A$3:$A$337,0),
MATCH(Y$2,'Active Hour''s Dump'!$D$2:$AH$2,0)
))),"")</f>
        <v>13.6666666666667</v>
      </c>
      <c r="Z49" s="13">
        <f>_xlfn.IFNA(IF(Z$3="Productivity",
INDEX('Productivity Dump'!$E$4:$AJ$500,
MATCH($A49,'Productivity Dump'!$A$4:$A$500,0),
MATCH(Z$2,'Productivity Dump'!$E$3:$AJ$3,0)
),
IF(Z$3="Attendance",
INDEX('Attendance Dump'!$E$2:$AI$400,
MATCH($A49,'Attendance Dump'!$B$2:$B$400,0),
MATCH(Z$2,'Attendance Dump'!$E$1:$AI$1,0)
),
INDEX('Active Hour''s Dump'!$D$3:$AH$337,
MATCH($C49,'Active Hour''s Dump'!$A$3:$A$337,0),
MATCH(Z$2,'Active Hour''s Dump'!$D$2:$AH$2,0)
))),"")</f>
        <v>1330.194</v>
      </c>
      <c r="AA49" s="13" t="str">
        <f>_xlfn.IFNA(IF(AA$3="Productivity",
INDEX('Productivity Dump'!$E$4:$AJ$500,
MATCH($A49,'Productivity Dump'!$A$4:$A$500,0),
MATCH(AA$2,'Productivity Dump'!$E$3:$AJ$3,0)
),
IF(AA$3="Attendance",
INDEX('Attendance Dump'!$E$2:$AI$400,
MATCH($A49,'Attendance Dump'!$B$2:$B$400,0),
MATCH(AA$2,'Attendance Dump'!$E$1:$AI$1,0)
),
INDEX('Active Hour''s Dump'!$D$3:$AH$337,
MATCH($C49,'Active Hour''s Dump'!$A$3:$A$337,0),
MATCH(AA$2,'Active Hour''s Dump'!$D$2:$AH$2,0)
))),"")</f>
        <v>P</v>
      </c>
      <c r="AB49" s="54">
        <f>_xlfn.IFNA(IF(AB$3="Productivity",
INDEX('Productivity Dump'!$E$4:$AJ$500,
MATCH($A49,'Productivity Dump'!$A$4:$A$500,0),
MATCH(AB$2,'Productivity Dump'!$E$3:$AJ$3,0)
),
IF(AB$3="Attendance",
INDEX('Attendance Dump'!$E$2:$AI$400,
MATCH($A49,'Attendance Dump'!$B$2:$B$400,0),
MATCH(AB$2,'Attendance Dump'!$E$1:$AI$1,0)
),
INDEX('Active Hour''s Dump'!$D$3:$AH$337,
MATCH($C49,'Active Hour''s Dump'!$A$3:$A$337,0),
MATCH(AB$2,'Active Hour''s Dump'!$D$2:$AH$2,0)
))),"")</f>
        <v>11.4166666666667</v>
      </c>
      <c r="AC49" s="13">
        <f>_xlfn.IFNA(IF(AC$3="Productivity",
INDEX('Productivity Dump'!$E$4:$AJ$500,
MATCH($A49,'Productivity Dump'!$A$4:$A$500,0),
MATCH(AC$2,'Productivity Dump'!$E$3:$AJ$3,0)
),
IF(AC$3="Attendance",
INDEX('Attendance Dump'!$E$2:$AI$400,
MATCH($A49,'Attendance Dump'!$B$2:$B$400,0),
MATCH(AC$2,'Attendance Dump'!$E$1:$AI$1,0)
),
INDEX('Active Hour''s Dump'!$D$3:$AH$337,
MATCH($C49,'Active Hour''s Dump'!$A$3:$A$337,0),
MATCH(AC$2,'Active Hour''s Dump'!$D$2:$AH$2,0)
))),"")</f>
        <v>1461.9610000000002</v>
      </c>
      <c r="AD49" s="13" t="str">
        <f>_xlfn.IFNA(IF(AD$3="Productivity",
INDEX('Productivity Dump'!$E$4:$AJ$500,
MATCH($A49,'Productivity Dump'!$A$4:$A$500,0),
MATCH(AD$2,'Productivity Dump'!$E$3:$AJ$3,0)
),
IF(AD$3="Attendance",
INDEX('Attendance Dump'!$E$2:$AI$400,
MATCH($A49,'Attendance Dump'!$B$2:$B$400,0),
MATCH(AD$2,'Attendance Dump'!$E$1:$AI$1,0)
),
INDEX('Active Hour''s Dump'!$D$3:$AH$337,
MATCH($C49,'Active Hour''s Dump'!$A$3:$A$337,0),
MATCH(AD$2,'Active Hour''s Dump'!$D$2:$AH$2,0)
))),"")</f>
        <v>P</v>
      </c>
      <c r="AE49" s="54">
        <f>_xlfn.IFNA(IF(AE$3="Productivity",
INDEX('Productivity Dump'!$E$4:$AJ$500,
MATCH($A49,'Productivity Dump'!$A$4:$A$500,0),
MATCH(AE$2,'Productivity Dump'!$E$3:$AJ$3,0)
),
IF(AE$3="Attendance",
INDEX('Attendance Dump'!$E$2:$AI$400,
MATCH($A49,'Attendance Dump'!$B$2:$B$400,0),
MATCH(AE$2,'Attendance Dump'!$E$1:$AI$1,0)
),
INDEX('Active Hour''s Dump'!$D$3:$AH$337,
MATCH($C49,'Active Hour''s Dump'!$A$3:$A$337,0),
MATCH(AE$2,'Active Hour''s Dump'!$D$2:$AH$2,0)
))),"")</f>
        <v>12.0833333333333</v>
      </c>
      <c r="AF49" s="13">
        <f>_xlfn.IFNA(IF(AF$3="Productivity",
INDEX('Productivity Dump'!$E$4:$AJ$500,
MATCH($A49,'Productivity Dump'!$A$4:$A$500,0),
MATCH(AF$2,'Productivity Dump'!$E$3:$AJ$3,0)
),
IF(AF$3="Attendance",
INDEX('Attendance Dump'!$E$2:$AI$400,
MATCH($A49,'Attendance Dump'!$B$2:$B$400,0),
MATCH(AF$2,'Attendance Dump'!$E$1:$AI$1,0)
),
INDEX('Active Hour''s Dump'!$D$3:$AH$337,
MATCH($C49,'Active Hour''s Dump'!$A$3:$A$337,0),
MATCH(AF$2,'Active Hour''s Dump'!$D$2:$AH$2,0)
))),"")</f>
        <v>1371.1429999999998</v>
      </c>
      <c r="AG49" s="13" t="str">
        <f>_xlfn.IFNA(IF(AG$3="Productivity",
INDEX('Productivity Dump'!$E$4:$AJ$500,
MATCH($A49,'Productivity Dump'!$A$4:$A$500,0),
MATCH(AG$2,'Productivity Dump'!$E$3:$AJ$3,0)
),
IF(AG$3="Attendance",
INDEX('Attendance Dump'!$E$2:$AI$400,
MATCH($A49,'Attendance Dump'!$B$2:$B$400,0),
MATCH(AG$2,'Attendance Dump'!$E$1:$AI$1,0)
),
INDEX('Active Hour''s Dump'!$D$3:$AH$337,
MATCH($C49,'Active Hour''s Dump'!$A$3:$A$337,0),
MATCH(AG$2,'Active Hour''s Dump'!$D$2:$AH$2,0)
))),"")</f>
        <v>P</v>
      </c>
      <c r="AH49" s="54">
        <f>_xlfn.IFNA(IF(AH$3="Productivity",
INDEX('Productivity Dump'!$E$4:$AJ$500,
MATCH($A49,'Productivity Dump'!$A$4:$A$500,0),
MATCH(AH$2,'Productivity Dump'!$E$3:$AJ$3,0)
),
IF(AH$3="Attendance",
INDEX('Attendance Dump'!$E$2:$AI$400,
MATCH($A49,'Attendance Dump'!$B$2:$B$400,0),
MATCH(AH$2,'Attendance Dump'!$E$1:$AI$1,0)
),
INDEX('Active Hour''s Dump'!$D$3:$AH$337,
MATCH($C49,'Active Hour''s Dump'!$A$3:$A$337,0),
MATCH(AH$2,'Active Hour''s Dump'!$D$2:$AH$2,0)
))),"")</f>
        <v>12.9166666666667</v>
      </c>
      <c r="AI49" s="13">
        <f>_xlfn.IFNA(IF(AI$3="Productivity",
INDEX('Productivity Dump'!$E$4:$AJ$500,
MATCH($A49,'Productivity Dump'!$A$4:$A$500,0),
MATCH(AI$2,'Productivity Dump'!$E$3:$AJ$3,0)
),
IF(AI$3="Attendance",
INDEX('Attendance Dump'!$E$2:$AI$400,
MATCH($A49,'Attendance Dump'!$B$2:$B$400,0),
MATCH(AI$2,'Attendance Dump'!$E$1:$AI$1,0)
),
INDEX('Active Hour''s Dump'!$D$3:$AH$337,
MATCH($C49,'Active Hour''s Dump'!$A$3:$A$337,0),
MATCH(AI$2,'Active Hour''s Dump'!$D$2:$AH$2,0)
))),"")</f>
        <v>1304.857</v>
      </c>
      <c r="AJ49" s="13" t="str">
        <f>_xlfn.IFNA(IF(AJ$3="Productivity",
INDEX('Productivity Dump'!$E$4:$AJ$500,
MATCH($A49,'Productivity Dump'!$A$4:$A$500,0),
MATCH(AJ$2,'Productivity Dump'!$E$3:$AJ$3,0)
),
IF(AJ$3="Attendance",
INDEX('Attendance Dump'!$E$2:$AI$400,
MATCH($A49,'Attendance Dump'!$B$2:$B$400,0),
MATCH(AJ$2,'Attendance Dump'!$E$1:$AI$1,0)
),
INDEX('Active Hour''s Dump'!$D$3:$AH$337,
MATCH($C49,'Active Hour''s Dump'!$A$3:$A$337,0),
MATCH(AJ$2,'Active Hour''s Dump'!$D$2:$AH$2,0)
))),"")</f>
        <v>P</v>
      </c>
      <c r="AK49" s="54">
        <f>_xlfn.IFNA(IF(AK$3="Productivity",
INDEX('Productivity Dump'!$E$4:$AJ$500,
MATCH($A49,'Productivity Dump'!$A$4:$A$500,0),
MATCH(AK$2,'Productivity Dump'!$E$3:$AJ$3,0)
),
IF(AK$3="Attendance",
INDEX('Attendance Dump'!$E$2:$AI$400,
MATCH($A49,'Attendance Dump'!$B$2:$B$400,0),
MATCH(AK$2,'Attendance Dump'!$E$1:$AI$1,0)
),
INDEX('Active Hour''s Dump'!$D$3:$AH$337,
MATCH($C49,'Active Hour''s Dump'!$A$3:$A$337,0),
MATCH(AK$2,'Active Hour''s Dump'!$D$2:$AH$2,0)
))),"")</f>
        <v>12.4166666666667</v>
      </c>
      <c r="AL49" s="13">
        <f>_xlfn.IFNA(IF(AL$3="Productivity",
INDEX('Productivity Dump'!$E$4:$AJ$500,
MATCH($A49,'Productivity Dump'!$A$4:$A$500,0),
MATCH(AL$2,'Productivity Dump'!$E$3:$AJ$3,0)
),
IF(AL$3="Attendance",
INDEX('Attendance Dump'!$E$2:$AI$400,
MATCH($A49,'Attendance Dump'!$B$2:$B$400,0),
MATCH(AL$2,'Attendance Dump'!$E$1:$AI$1,0)
),
INDEX('Active Hour''s Dump'!$D$3:$AH$337,
MATCH($C49,'Active Hour''s Dump'!$A$3:$A$337,0),
MATCH(AL$2,'Active Hour''s Dump'!$D$2:$AH$2,0)
))),"")</f>
        <v>0</v>
      </c>
      <c r="AM49" s="13" t="str">
        <f>_xlfn.IFNA(IF(AM$3="Productivity",
INDEX('Productivity Dump'!$E$4:$AJ$500,
MATCH($A49,'Productivity Dump'!$A$4:$A$500,0),
MATCH(AM$2,'Productivity Dump'!$E$3:$AJ$3,0)
),
IF(AM$3="Attendance",
INDEX('Attendance Dump'!$E$2:$AI$400,
MATCH($A49,'Attendance Dump'!$B$2:$B$400,0),
MATCH(AM$2,'Attendance Dump'!$E$1:$AI$1,0)
),
INDEX('Active Hour''s Dump'!$D$3:$AH$337,
MATCH($C49,'Active Hour''s Dump'!$A$3:$A$337,0),
MATCH(AM$2,'Active Hour''s Dump'!$D$2:$AH$2,0)
))),"")</f>
        <v>WO</v>
      </c>
      <c r="AN49" s="54">
        <f>_xlfn.IFNA(IF(AN$3="Productivity",
INDEX('Productivity Dump'!$E$4:$AJ$500,
MATCH($A49,'Productivity Dump'!$A$4:$A$500,0),
MATCH(AN$2,'Productivity Dump'!$E$3:$AJ$3,0)
),
IF(AN$3="Attendance",
INDEX('Attendance Dump'!$E$2:$AI$400,
MATCH($A49,'Attendance Dump'!$B$2:$B$400,0),
MATCH(AN$2,'Attendance Dump'!$E$1:$AI$1,0)
),
INDEX('Active Hour''s Dump'!$D$3:$AH$337,
MATCH($C49,'Active Hour''s Dump'!$A$3:$A$337,0),
MATCH(AN$2,'Active Hour''s Dump'!$D$2:$AH$2,0)
))),"")</f>
        <v>0</v>
      </c>
      <c r="AO49" s="13">
        <f>_xlfn.IFNA(IF(AO$3="Productivity",
INDEX('Productivity Dump'!$E$4:$AJ$500,
MATCH($A49,'Productivity Dump'!$A$4:$A$500,0),
MATCH(AO$2,'Productivity Dump'!$E$3:$AJ$3,0)
),
IF(AO$3="Attendance",
INDEX('Attendance Dump'!$E$2:$AI$400,
MATCH($A49,'Attendance Dump'!$B$2:$B$400,0),
MATCH(AO$2,'Attendance Dump'!$E$1:$AI$1,0)
),
INDEX('Active Hour''s Dump'!$D$3:$AH$337,
MATCH($C49,'Active Hour''s Dump'!$A$3:$A$337,0),
MATCH(AO$2,'Active Hour''s Dump'!$D$2:$AH$2,0)
))),"")</f>
        <v>541.46100000000001</v>
      </c>
      <c r="AP49" s="13" t="str">
        <f>_xlfn.IFNA(IF(AP$3="Productivity",
INDEX('Productivity Dump'!$E$4:$AJ$500,
MATCH($A49,'Productivity Dump'!$A$4:$A$500,0),
MATCH(AP$2,'Productivity Dump'!$E$3:$AJ$3,0)
),
IF(AP$3="Attendance",
INDEX('Attendance Dump'!$E$2:$AI$400,
MATCH($A49,'Attendance Dump'!$B$2:$B$400,0),
MATCH(AP$2,'Attendance Dump'!$E$1:$AI$1,0)
),
INDEX('Active Hour''s Dump'!$D$3:$AH$337,
MATCH($C49,'Active Hour''s Dump'!$A$3:$A$337,0),
MATCH(AP$2,'Active Hour''s Dump'!$D$2:$AH$2,0)
))),"")</f>
        <v>P</v>
      </c>
      <c r="AQ49" s="54">
        <f>_xlfn.IFNA(IF(AQ$3="Productivity",
INDEX('Productivity Dump'!$E$4:$AJ$500,
MATCH($A49,'Productivity Dump'!$A$4:$A$500,0),
MATCH(AQ$2,'Productivity Dump'!$E$3:$AJ$3,0)
),
IF(AQ$3="Attendance",
INDEX('Attendance Dump'!$E$2:$AI$400,
MATCH($A49,'Attendance Dump'!$B$2:$B$400,0),
MATCH(AQ$2,'Attendance Dump'!$E$1:$AI$1,0)
),
INDEX('Active Hour''s Dump'!$D$3:$AH$337,
MATCH($C49,'Active Hour''s Dump'!$A$3:$A$337,0),
MATCH(AQ$2,'Active Hour''s Dump'!$D$2:$AH$2,0)
))),"")</f>
        <v>7.3333333333333304</v>
      </c>
      <c r="AR49" s="13">
        <f>_xlfn.IFNA(IF(AR$3="Productivity",
INDEX('Productivity Dump'!$E$4:$AJ$500,
MATCH($A49,'Productivity Dump'!$A$4:$A$500,0),
MATCH(AR$2,'Productivity Dump'!$E$3:$AJ$3,0)
),
IF(AR$3="Attendance",
INDEX('Attendance Dump'!$E$2:$AI$400,
MATCH($A49,'Attendance Dump'!$B$2:$B$400,0),
MATCH(AR$2,'Attendance Dump'!$E$1:$AI$1,0)
),
INDEX('Active Hour''s Dump'!$D$3:$AH$337,
MATCH($C49,'Active Hour''s Dump'!$A$3:$A$337,0),
MATCH(AR$2,'Active Hour''s Dump'!$D$2:$AH$2,0)
))),"")</f>
        <v>7.0309999999999997</v>
      </c>
      <c r="AS49" s="13" t="str">
        <f>_xlfn.IFNA(IF(AS$3="Productivity",
INDEX('Productivity Dump'!$E$4:$AJ$500,
MATCH($A49,'Productivity Dump'!$A$4:$A$500,0),
MATCH(AS$2,'Productivity Dump'!$E$3:$AJ$3,0)
),
IF(AS$3="Attendance",
INDEX('Attendance Dump'!$E$2:$AI$400,
MATCH($A49,'Attendance Dump'!$B$2:$B$400,0),
MATCH(AS$2,'Attendance Dump'!$E$1:$AI$1,0)
),
INDEX('Active Hour''s Dump'!$D$3:$AH$337,
MATCH($C49,'Active Hour''s Dump'!$A$3:$A$337,0),
MATCH(AS$2,'Active Hour''s Dump'!$D$2:$AH$2,0)
))),"")</f>
        <v>SL</v>
      </c>
      <c r="AT49" s="54">
        <f>_xlfn.IFNA(IF(AT$3="Productivity",
INDEX('Productivity Dump'!$E$4:$AJ$500,
MATCH($A49,'Productivity Dump'!$A$4:$A$500,0),
MATCH(AT$2,'Productivity Dump'!$E$3:$AJ$3,0)
),
IF(AT$3="Attendance",
INDEX('Attendance Dump'!$E$2:$AI$400,
MATCH($A49,'Attendance Dump'!$B$2:$B$400,0),
MATCH(AT$2,'Attendance Dump'!$E$1:$AI$1,0)
),
INDEX('Active Hour''s Dump'!$D$3:$AH$337,
MATCH($C49,'Active Hour''s Dump'!$A$3:$A$337,0),
MATCH(AT$2,'Active Hour''s Dump'!$D$2:$AH$2,0)
))),"")</f>
        <v>0</v>
      </c>
      <c r="AU49" s="13">
        <f>_xlfn.IFNA(IF(AU$3="Productivity",
INDEX('Productivity Dump'!$E$4:$AJ$500,
MATCH($A49,'Productivity Dump'!$A$4:$A$500,0),
MATCH(AU$2,'Productivity Dump'!$E$3:$AJ$3,0)
),
IF(AU$3="Attendance",
INDEX('Attendance Dump'!$E$2:$AI$400,
MATCH($A49,'Attendance Dump'!$B$2:$B$400,0),
MATCH(AU$2,'Attendance Dump'!$E$1:$AI$1,0)
),
INDEX('Active Hour''s Dump'!$D$3:$AH$337,
MATCH($C49,'Active Hour''s Dump'!$A$3:$A$337,0),
MATCH(AU$2,'Active Hour''s Dump'!$D$2:$AH$2,0)
))),"")</f>
        <v>1347.193</v>
      </c>
      <c r="AV49" s="13" t="str">
        <f>_xlfn.IFNA(IF(AV$3="Productivity",
INDEX('Productivity Dump'!$E$4:$AJ$500,
MATCH($A49,'Productivity Dump'!$A$4:$A$500,0),
MATCH(AV$2,'Productivity Dump'!$E$3:$AJ$3,0)
),
IF(AV$3="Attendance",
INDEX('Attendance Dump'!$E$2:$AI$400,
MATCH($A49,'Attendance Dump'!$B$2:$B$400,0),
MATCH(AV$2,'Attendance Dump'!$E$1:$AI$1,0)
),
INDEX('Active Hour''s Dump'!$D$3:$AH$337,
MATCH($C49,'Active Hour''s Dump'!$A$3:$A$337,0),
MATCH(AV$2,'Active Hour''s Dump'!$D$2:$AH$2,0)
))),"")</f>
        <v>P</v>
      </c>
      <c r="AW49" s="54">
        <f>_xlfn.IFNA(IF(AW$3="Productivity",
INDEX('Productivity Dump'!$E$4:$AJ$500,
MATCH($A49,'Productivity Dump'!$A$4:$A$500,0),
MATCH(AW$2,'Productivity Dump'!$E$3:$AJ$3,0)
),
IF(AW$3="Attendance",
INDEX('Attendance Dump'!$E$2:$AI$400,
MATCH($A49,'Attendance Dump'!$B$2:$B$400,0),
MATCH(AW$2,'Attendance Dump'!$E$1:$AI$1,0)
),
INDEX('Active Hour''s Dump'!$D$3:$AH$337,
MATCH($C49,'Active Hour''s Dump'!$A$3:$A$337,0),
MATCH(AW$2,'Active Hour''s Dump'!$D$2:$AH$2,0)
))),"")</f>
        <v>14</v>
      </c>
      <c r="AX49" s="13">
        <f>_xlfn.IFNA(IF(AX$3="Productivity",
INDEX('Productivity Dump'!$E$4:$AJ$500,
MATCH($A49,'Productivity Dump'!$A$4:$A$500,0),
MATCH(AX$2,'Productivity Dump'!$E$3:$AJ$3,0)
),
IF(AX$3="Attendance",
INDEX('Attendance Dump'!$E$2:$AI$400,
MATCH($A49,'Attendance Dump'!$B$2:$B$400,0),
MATCH(AX$2,'Attendance Dump'!$E$1:$AI$1,0)
),
INDEX('Active Hour''s Dump'!$D$3:$AH$337,
MATCH($C49,'Active Hour''s Dump'!$A$3:$A$337,0),
MATCH(AX$2,'Active Hour''s Dump'!$D$2:$AH$2,0)
))),"")</f>
        <v>1480.1519999999996</v>
      </c>
      <c r="AY49" s="13" t="str">
        <f>_xlfn.IFNA(IF(AY$3="Productivity",
INDEX('Productivity Dump'!$E$4:$AJ$500,
MATCH($A49,'Productivity Dump'!$A$4:$A$500,0),
MATCH(AY$2,'Productivity Dump'!$E$3:$AJ$3,0)
),
IF(AY$3="Attendance",
INDEX('Attendance Dump'!$E$2:$AI$400,
MATCH($A49,'Attendance Dump'!$B$2:$B$400,0),
MATCH(AY$2,'Attendance Dump'!$E$1:$AI$1,0)
),
INDEX('Active Hour''s Dump'!$D$3:$AH$337,
MATCH($C49,'Active Hour''s Dump'!$A$3:$A$337,0),
MATCH(AY$2,'Active Hour''s Dump'!$D$2:$AH$2,0)
))),"")</f>
        <v>P</v>
      </c>
      <c r="AZ49" s="54">
        <f>_xlfn.IFNA(IF(AZ$3="Productivity",
INDEX('Productivity Dump'!$E$4:$AJ$500,
MATCH($A49,'Productivity Dump'!$A$4:$A$500,0),
MATCH(AZ$2,'Productivity Dump'!$E$3:$AJ$3,0)
),
IF(AZ$3="Attendance",
INDEX('Attendance Dump'!$E$2:$AI$400,
MATCH($A49,'Attendance Dump'!$B$2:$B$400,0),
MATCH(AZ$2,'Attendance Dump'!$E$1:$AI$1,0)
),
INDEX('Active Hour''s Dump'!$D$3:$AH$337,
MATCH($C49,'Active Hour''s Dump'!$A$3:$A$337,0),
MATCH(AZ$2,'Active Hour''s Dump'!$D$2:$AH$2,0)
))),"")</f>
        <v>12.5</v>
      </c>
      <c r="BA49" s="13">
        <f>_xlfn.IFNA(IF(BA$3="Productivity",
INDEX('Productivity Dump'!$E$4:$AJ$500,
MATCH($A49,'Productivity Dump'!$A$4:$A$500,0),
MATCH(BA$2,'Productivity Dump'!$E$3:$AJ$3,0)
),
IF(BA$3="Attendance",
INDEX('Attendance Dump'!$E$2:$AI$400,
MATCH($A49,'Attendance Dump'!$B$2:$B$400,0),
MATCH(BA$2,'Attendance Dump'!$E$1:$AI$1,0)
),
INDEX('Active Hour''s Dump'!$D$3:$AH$337,
MATCH($C49,'Active Hour''s Dump'!$A$3:$A$337,0),
MATCH(BA$2,'Active Hour''s Dump'!$D$2:$AH$2,0)
))),"")</f>
        <v>1258.3799999999999</v>
      </c>
      <c r="BB49" s="13" t="str">
        <f>_xlfn.IFNA(IF(BB$3="Productivity",
INDEX('Productivity Dump'!$E$4:$AJ$500,
MATCH($A49,'Productivity Dump'!$A$4:$A$500,0),
MATCH(BB$2,'Productivity Dump'!$E$3:$AJ$3,0)
),
IF(BB$3="Attendance",
INDEX('Attendance Dump'!$E$2:$AI$400,
MATCH($A49,'Attendance Dump'!$B$2:$B$400,0),
MATCH(BB$2,'Attendance Dump'!$E$1:$AI$1,0)
),
INDEX('Active Hour''s Dump'!$D$3:$AH$337,
MATCH($C49,'Active Hour''s Dump'!$A$3:$A$337,0),
MATCH(BB$2,'Active Hour''s Dump'!$D$2:$AH$2,0)
))),"")</f>
        <v>P</v>
      </c>
      <c r="BC49" s="54">
        <f>_xlfn.IFNA(IF(BC$3="Productivity",
INDEX('Productivity Dump'!$E$4:$AJ$500,
MATCH($A49,'Productivity Dump'!$A$4:$A$500,0),
MATCH(BC$2,'Productivity Dump'!$E$3:$AJ$3,0)
),
IF(BC$3="Attendance",
INDEX('Attendance Dump'!$E$2:$AI$400,
MATCH($A49,'Attendance Dump'!$B$2:$B$400,0),
MATCH(BC$2,'Attendance Dump'!$E$1:$AI$1,0)
),
INDEX('Active Hour''s Dump'!$D$3:$AH$337,
MATCH($C49,'Active Hour''s Dump'!$A$3:$A$337,0),
MATCH(BC$2,'Active Hour''s Dump'!$D$2:$AH$2,0)
))),"")</f>
        <v>12.75</v>
      </c>
      <c r="BD49" s="13">
        <f>_xlfn.IFNA(IF(BD$3="Productivity",
INDEX('Productivity Dump'!$E$4:$AJ$500,
MATCH($A49,'Productivity Dump'!$A$4:$A$500,0),
MATCH(BD$2,'Productivity Dump'!$E$3:$AJ$3,0)
),
IF(BD$3="Attendance",
INDEX('Attendance Dump'!$E$2:$AI$400,
MATCH($A49,'Attendance Dump'!$B$2:$B$400,0),
MATCH(BD$2,'Attendance Dump'!$E$1:$AI$1,0)
),
INDEX('Active Hour''s Dump'!$D$3:$AH$337,
MATCH($C49,'Active Hour''s Dump'!$A$3:$A$337,0),
MATCH(BD$2,'Active Hour''s Dump'!$D$2:$AH$2,0)
))),"")</f>
        <v>750.52099999999984</v>
      </c>
      <c r="BE49" s="13" t="str">
        <f>_xlfn.IFNA(IF(BE$3="Productivity",
INDEX('Productivity Dump'!$E$4:$AJ$500,
MATCH($A49,'Productivity Dump'!$A$4:$A$500,0),
MATCH(BE$2,'Productivity Dump'!$E$3:$AJ$3,0)
),
IF(BE$3="Attendance",
INDEX('Attendance Dump'!$E$2:$AI$400,
MATCH($A49,'Attendance Dump'!$B$2:$B$400,0),
MATCH(BE$2,'Attendance Dump'!$E$1:$AI$1,0)
),
INDEX('Active Hour''s Dump'!$D$3:$AH$337,
MATCH($C49,'Active Hour''s Dump'!$A$3:$A$337,0),
MATCH(BE$2,'Active Hour''s Dump'!$D$2:$AH$2,0)
))),"")</f>
        <v>P</v>
      </c>
      <c r="BF49" s="54">
        <f>_xlfn.IFNA(IF(BF$3="Productivity",
INDEX('Productivity Dump'!$E$4:$AJ$500,
MATCH($A49,'Productivity Dump'!$A$4:$A$500,0),
MATCH(BF$2,'Productivity Dump'!$E$3:$AJ$3,0)
),
IF(BF$3="Attendance",
INDEX('Attendance Dump'!$E$2:$AI$400,
MATCH($A49,'Attendance Dump'!$B$2:$B$400,0),
MATCH(BF$2,'Attendance Dump'!$E$1:$AI$1,0)
),
INDEX('Active Hour''s Dump'!$D$3:$AH$337,
MATCH($C49,'Active Hour''s Dump'!$A$3:$A$337,0),
MATCH(BF$2,'Active Hour''s Dump'!$D$2:$AH$2,0)
))),"")</f>
        <v>7.8333333333333304</v>
      </c>
      <c r="BG49" s="13">
        <f>_xlfn.IFNA(IF(BG$3="Productivity",
INDEX('Productivity Dump'!$E$4:$AJ$500,
MATCH($A49,'Productivity Dump'!$A$4:$A$500,0),
MATCH(BG$2,'Productivity Dump'!$E$3:$AJ$3,0)
),
IF(BG$3="Attendance",
INDEX('Attendance Dump'!$E$2:$AI$400,
MATCH($A49,'Attendance Dump'!$B$2:$B$400,0),
MATCH(BG$2,'Attendance Dump'!$E$1:$AI$1,0)
),
INDEX('Active Hour''s Dump'!$D$3:$AH$337,
MATCH($C49,'Active Hour''s Dump'!$A$3:$A$337,0),
MATCH(BG$2,'Active Hour''s Dump'!$D$2:$AH$2,0)
))),"")</f>
        <v>0</v>
      </c>
      <c r="BH49" s="13" t="str">
        <f>_xlfn.IFNA(IF(BH$3="Productivity",
INDEX('Productivity Dump'!$E$4:$AJ$500,
MATCH($A49,'Productivity Dump'!$A$4:$A$500,0),
MATCH(BH$2,'Productivity Dump'!$E$3:$AJ$3,0)
),
IF(BH$3="Attendance",
INDEX('Attendance Dump'!$E$2:$AI$400,
MATCH($A49,'Attendance Dump'!$B$2:$B$400,0),
MATCH(BH$2,'Attendance Dump'!$E$1:$AI$1,0)
),
INDEX('Active Hour''s Dump'!$D$3:$AH$337,
MATCH($C49,'Active Hour''s Dump'!$A$3:$A$337,0),
MATCH(BH$2,'Active Hour''s Dump'!$D$2:$AH$2,0)
))),"")</f>
        <v>WO</v>
      </c>
      <c r="BI49" s="54">
        <f>_xlfn.IFNA(IF(BI$3="Productivity",
INDEX('Productivity Dump'!$E$4:$AJ$500,
MATCH($A49,'Productivity Dump'!$A$4:$A$500,0),
MATCH(BI$2,'Productivity Dump'!$E$3:$AJ$3,0)
),
IF(BI$3="Attendance",
INDEX('Attendance Dump'!$E$2:$AI$400,
MATCH($A49,'Attendance Dump'!$B$2:$B$400,0),
MATCH(BI$2,'Attendance Dump'!$E$1:$AI$1,0)
),
INDEX('Active Hour''s Dump'!$D$3:$AH$337,
MATCH($C49,'Active Hour''s Dump'!$A$3:$A$337,0),
MATCH(BI$2,'Active Hour''s Dump'!$D$2:$AH$2,0)
))),"")</f>
        <v>0</v>
      </c>
      <c r="BJ49" s="13">
        <f>_xlfn.IFNA(IF(BJ$3="Productivity",
INDEX('Productivity Dump'!$E$4:$AJ$500,
MATCH($A49,'Productivity Dump'!$A$4:$A$500,0),
MATCH(BJ$2,'Productivity Dump'!$E$3:$AJ$3,0)
),
IF(BJ$3="Attendance",
INDEX('Attendance Dump'!$E$2:$AI$400,
MATCH($A49,'Attendance Dump'!$B$2:$B$400,0),
MATCH(BJ$2,'Attendance Dump'!$E$1:$AI$1,0)
),
INDEX('Active Hour''s Dump'!$D$3:$AH$337,
MATCH($C49,'Active Hour''s Dump'!$A$3:$A$337,0),
MATCH(BJ$2,'Active Hour''s Dump'!$D$2:$AH$2,0)
))),"")</f>
        <v>749.13400000000013</v>
      </c>
      <c r="BK49" s="13" t="str">
        <f>_xlfn.IFNA(IF(BK$3="Productivity",
INDEX('Productivity Dump'!$E$4:$AJ$500,
MATCH($A49,'Productivity Dump'!$A$4:$A$500,0),
MATCH(BK$2,'Productivity Dump'!$E$3:$AJ$3,0)
),
IF(BK$3="Attendance",
INDEX('Attendance Dump'!$E$2:$AI$400,
MATCH($A49,'Attendance Dump'!$B$2:$B$400,0),
MATCH(BK$2,'Attendance Dump'!$E$1:$AI$1,0)
),
INDEX('Active Hour''s Dump'!$D$3:$AH$337,
MATCH($C49,'Active Hour''s Dump'!$A$3:$A$337,0),
MATCH(BK$2,'Active Hour''s Dump'!$D$2:$AH$2,0)
))),"")</f>
        <v>P</v>
      </c>
      <c r="BL49" s="54">
        <f>_xlfn.IFNA(IF(BL$3="Productivity",
INDEX('Productivity Dump'!$E$4:$AJ$500,
MATCH($A49,'Productivity Dump'!$A$4:$A$500,0),
MATCH(BL$2,'Productivity Dump'!$E$3:$AJ$3,0)
),
IF(BL$3="Attendance",
INDEX('Attendance Dump'!$E$2:$AI$400,
MATCH($A49,'Attendance Dump'!$B$2:$B$400,0),
MATCH(BL$2,'Attendance Dump'!$E$1:$AI$1,0)
),
INDEX('Active Hour''s Dump'!$D$3:$AH$337,
MATCH($C49,'Active Hour''s Dump'!$A$3:$A$337,0),
MATCH(BL$2,'Active Hour''s Dump'!$D$2:$AH$2,0)
))),"")</f>
        <v>8.5833333333333304</v>
      </c>
      <c r="BM49" s="13">
        <f>_xlfn.IFNA(IF(BM$3="Productivity",
INDEX('Productivity Dump'!$E$4:$AJ$500,
MATCH($A49,'Productivity Dump'!$A$4:$A$500,0),
MATCH(BM$2,'Productivity Dump'!$E$3:$AJ$3,0)
),
IF(BM$3="Attendance",
INDEX('Attendance Dump'!$E$2:$AI$400,
MATCH($A49,'Attendance Dump'!$B$2:$B$400,0),
MATCH(BM$2,'Attendance Dump'!$E$1:$AI$1,0)
),
INDEX('Active Hour''s Dump'!$D$3:$AH$337,
MATCH($C49,'Active Hour''s Dump'!$A$3:$A$337,0),
MATCH(BM$2,'Active Hour''s Dump'!$D$2:$AH$2,0)
))),"")</f>
        <v>1268.4239999999998</v>
      </c>
      <c r="BN49" s="13" t="str">
        <f>_xlfn.IFNA(IF(BN$3="Productivity",
INDEX('Productivity Dump'!$E$4:$AJ$500,
MATCH($A49,'Productivity Dump'!$A$4:$A$500,0),
MATCH(BN$2,'Productivity Dump'!$E$3:$AJ$3,0)
),
IF(BN$3="Attendance",
INDEX('Attendance Dump'!$E$2:$AI$400,
MATCH($A49,'Attendance Dump'!$B$2:$B$400,0),
MATCH(BN$2,'Attendance Dump'!$E$1:$AI$1,0)
),
INDEX('Active Hour''s Dump'!$D$3:$AH$337,
MATCH($C49,'Active Hour''s Dump'!$A$3:$A$337,0),
MATCH(BN$2,'Active Hour''s Dump'!$D$2:$AH$2,0)
))),"")</f>
        <v>P</v>
      </c>
      <c r="BO49" s="54">
        <f>_xlfn.IFNA(IF(BO$3="Productivity",
INDEX('Productivity Dump'!$E$4:$AJ$500,
MATCH($A49,'Productivity Dump'!$A$4:$A$500,0),
MATCH(BO$2,'Productivity Dump'!$E$3:$AJ$3,0)
),
IF(BO$3="Attendance",
INDEX('Attendance Dump'!$E$2:$AI$400,
MATCH($A49,'Attendance Dump'!$B$2:$B$400,0),
MATCH(BO$2,'Attendance Dump'!$E$1:$AI$1,0)
),
INDEX('Active Hour''s Dump'!$D$3:$AH$337,
MATCH($C49,'Active Hour''s Dump'!$A$3:$A$337,0),
MATCH(BO$2,'Active Hour''s Dump'!$D$2:$AH$2,0)
))),"")</f>
        <v>13.5833333333333</v>
      </c>
      <c r="BP49" s="13">
        <f>_xlfn.IFNA(IF(BP$3="Productivity",
INDEX('Productivity Dump'!$E$4:$AJ$500,
MATCH($A49,'Productivity Dump'!$A$4:$A$500,0),
MATCH(BP$2,'Productivity Dump'!$E$3:$AJ$3,0)
),
IF(BP$3="Attendance",
INDEX('Attendance Dump'!$E$2:$AI$400,
MATCH($A49,'Attendance Dump'!$B$2:$B$400,0),
MATCH(BP$2,'Attendance Dump'!$E$1:$AI$1,0)
),
INDEX('Active Hour''s Dump'!$D$3:$AH$337,
MATCH($C49,'Active Hour''s Dump'!$A$3:$A$337,0),
MATCH(BP$2,'Active Hour''s Dump'!$D$2:$AH$2,0)
))),"")</f>
        <v>1343.1799999999998</v>
      </c>
      <c r="BQ49" s="13" t="str">
        <f>_xlfn.IFNA(IF(BQ$3="Productivity",
INDEX('Productivity Dump'!$E$4:$AJ$500,
MATCH($A49,'Productivity Dump'!$A$4:$A$500,0),
MATCH(BQ$2,'Productivity Dump'!$E$3:$AJ$3,0)
),
IF(BQ$3="Attendance",
INDEX('Attendance Dump'!$E$2:$AI$400,
MATCH($A49,'Attendance Dump'!$B$2:$B$400,0),
MATCH(BQ$2,'Attendance Dump'!$E$1:$AI$1,0)
),
INDEX('Active Hour''s Dump'!$D$3:$AH$337,
MATCH($C49,'Active Hour''s Dump'!$A$3:$A$337,0),
MATCH(BQ$2,'Active Hour''s Dump'!$D$2:$AH$2,0)
))),"")</f>
        <v>P</v>
      </c>
      <c r="BR49" s="54">
        <f>_xlfn.IFNA(IF(BR$3="Productivity",
INDEX('Productivity Dump'!$E$4:$AJ$500,
MATCH($A49,'Productivity Dump'!$A$4:$A$500,0),
MATCH(BR$2,'Productivity Dump'!$E$3:$AJ$3,0)
),
IF(BR$3="Attendance",
INDEX('Attendance Dump'!$E$2:$AI$400,
MATCH($A49,'Attendance Dump'!$B$2:$B$400,0),
MATCH(BR$2,'Attendance Dump'!$E$1:$AI$1,0)
),
INDEX('Active Hour''s Dump'!$D$3:$AH$337,
MATCH($C49,'Active Hour''s Dump'!$A$3:$A$337,0),
MATCH(BR$2,'Active Hour''s Dump'!$D$2:$AH$2,0)
))),"")</f>
        <v>13.25</v>
      </c>
      <c r="BS49" s="13">
        <f>_xlfn.IFNA(IF(BS$3="Productivity",
INDEX('Productivity Dump'!$E$4:$AJ$500,
MATCH($A49,'Productivity Dump'!$A$4:$A$500,0),
MATCH(BS$2,'Productivity Dump'!$E$3:$AJ$3,0)
),
IF(BS$3="Attendance",
INDEX('Attendance Dump'!$E$2:$AI$400,
MATCH($A49,'Attendance Dump'!$B$2:$B$400,0),
MATCH(BS$2,'Attendance Dump'!$E$1:$AI$1,0)
),
INDEX('Active Hour''s Dump'!$D$3:$AH$337,
MATCH($C49,'Active Hour''s Dump'!$A$3:$A$337,0),
MATCH(BS$2,'Active Hour''s Dump'!$D$2:$AH$2,0)
))),"")</f>
        <v>1251.875</v>
      </c>
      <c r="BT49" s="13" t="str">
        <f>_xlfn.IFNA(IF(BT$3="Productivity",
INDEX('Productivity Dump'!$E$4:$AJ$500,
MATCH($A49,'Productivity Dump'!$A$4:$A$500,0),
MATCH(BT$2,'Productivity Dump'!$E$3:$AJ$3,0)
),
IF(BT$3="Attendance",
INDEX('Attendance Dump'!$E$2:$AI$400,
MATCH($A49,'Attendance Dump'!$B$2:$B$400,0),
MATCH(BT$2,'Attendance Dump'!$E$1:$AI$1,0)
),
INDEX('Active Hour''s Dump'!$D$3:$AH$337,
MATCH($C49,'Active Hour''s Dump'!$A$3:$A$337,0),
MATCH(BT$2,'Active Hour''s Dump'!$D$2:$AH$2,0)
))),"")</f>
        <v>H(P)</v>
      </c>
      <c r="BU49" s="54">
        <f>_xlfn.IFNA(IF(BU$3="Productivity",
INDEX('Productivity Dump'!$E$4:$AJ$500,
MATCH($A49,'Productivity Dump'!$A$4:$A$500,0),
MATCH(BU$2,'Productivity Dump'!$E$3:$AJ$3,0)
),
IF(BU$3="Attendance",
INDEX('Attendance Dump'!$E$2:$AI$400,
MATCH($A49,'Attendance Dump'!$B$2:$B$400,0),
MATCH(BU$2,'Attendance Dump'!$E$1:$AI$1,0)
),
INDEX('Active Hour''s Dump'!$D$3:$AH$337,
MATCH($C49,'Active Hour''s Dump'!$A$3:$A$337,0),
MATCH(BU$2,'Active Hour''s Dump'!$D$2:$AH$2,0)
))),"")</f>
        <v>13.3333333333333</v>
      </c>
      <c r="BV49" s="13">
        <f>_xlfn.IFNA(IF(BV$3="Productivity",
INDEX('Productivity Dump'!$E$4:$AJ$500,
MATCH($A49,'Productivity Dump'!$A$4:$A$500,0),
MATCH(BV$2,'Productivity Dump'!$E$3:$AJ$3,0)
),
IF(BV$3="Attendance",
INDEX('Attendance Dump'!$E$2:$AI$400,
MATCH($A49,'Attendance Dump'!$B$2:$B$400,0),
MATCH(BV$2,'Attendance Dump'!$E$1:$AI$1,0)
),
INDEX('Active Hour''s Dump'!$D$3:$AH$337,
MATCH($C49,'Active Hour''s Dump'!$A$3:$A$337,0),
MATCH(BV$2,'Active Hour''s Dump'!$D$2:$AH$2,0)
))),"")</f>
        <v>1250.8590000000002</v>
      </c>
      <c r="BW49" s="13" t="str">
        <f>_xlfn.IFNA(IF(BW$3="Productivity",
INDEX('Productivity Dump'!$E$4:$AJ$500,
MATCH($A49,'Productivity Dump'!$A$4:$A$500,0),
MATCH(BW$2,'Productivity Dump'!$E$3:$AJ$3,0)
),
IF(BW$3="Attendance",
INDEX('Attendance Dump'!$E$2:$AI$400,
MATCH($A49,'Attendance Dump'!$B$2:$B$400,0),
MATCH(BW$2,'Attendance Dump'!$E$1:$AI$1,0)
),
INDEX('Active Hour''s Dump'!$D$3:$AH$337,
MATCH($C49,'Active Hour''s Dump'!$A$3:$A$337,0),
MATCH(BW$2,'Active Hour''s Dump'!$D$2:$AH$2,0)
))),"")</f>
        <v>P</v>
      </c>
      <c r="BX49" s="54">
        <f>_xlfn.IFNA(IF(BX$3="Productivity",
INDEX('Productivity Dump'!$E$4:$AJ$500,
MATCH($A49,'Productivity Dump'!$A$4:$A$500,0),
MATCH(BX$2,'Productivity Dump'!$E$3:$AJ$3,0)
),
IF(BX$3="Attendance",
INDEX('Attendance Dump'!$E$2:$AI$400,
MATCH($A49,'Attendance Dump'!$B$2:$B$400,0),
MATCH(BX$2,'Attendance Dump'!$E$1:$AI$1,0)
),
INDEX('Active Hour''s Dump'!$D$3:$AH$337,
MATCH($C49,'Active Hour''s Dump'!$A$3:$A$337,0),
MATCH(BX$2,'Active Hour''s Dump'!$D$2:$AH$2,0)
))),"")</f>
        <v>12.6666666666667</v>
      </c>
      <c r="BY49" s="13">
        <f>_xlfn.IFNA(IF(BY$3="Productivity",
INDEX('Productivity Dump'!$E$4:$AJ$500,
MATCH($A49,'Productivity Dump'!$A$4:$A$500,0),
MATCH(BY$2,'Productivity Dump'!$E$3:$AJ$3,0)
),
IF(BY$3="Attendance",
INDEX('Attendance Dump'!$E$2:$AI$400,
MATCH($A49,'Attendance Dump'!$B$2:$B$400,0),
MATCH(BY$2,'Attendance Dump'!$E$1:$AI$1,0)
),
INDEX('Active Hour''s Dump'!$D$3:$AH$337,
MATCH($C49,'Active Hour''s Dump'!$A$3:$A$337,0),
MATCH(BY$2,'Active Hour''s Dump'!$D$2:$AH$2,0)
))),"")</f>
        <v>106.81499999999998</v>
      </c>
      <c r="BZ49" s="13" t="str">
        <f>_xlfn.IFNA(IF(BZ$3="Productivity",
INDEX('Productivity Dump'!$E$4:$AJ$500,
MATCH($A49,'Productivity Dump'!$A$4:$A$500,0),
MATCH(BZ$2,'Productivity Dump'!$E$3:$AJ$3,0)
),
IF(BZ$3="Attendance",
INDEX('Attendance Dump'!$E$2:$AI$400,
MATCH($A49,'Attendance Dump'!$B$2:$B$400,0),
MATCH(BZ$2,'Attendance Dump'!$E$1:$AI$1,0)
),
INDEX('Active Hour''s Dump'!$D$3:$AH$337,
MATCH($C49,'Active Hour''s Dump'!$A$3:$A$337,0),
MATCH(BZ$2,'Active Hour''s Dump'!$D$2:$AH$2,0)
))),"")</f>
        <v>P</v>
      </c>
      <c r="CA49" s="54">
        <f>_xlfn.IFNA(IF(CA$3="Productivity",
INDEX('Productivity Dump'!$E$4:$AJ$500,
MATCH($A49,'Productivity Dump'!$A$4:$A$500,0),
MATCH(CA$2,'Productivity Dump'!$E$3:$AJ$3,0)
),
IF(CA$3="Attendance",
INDEX('Attendance Dump'!$E$2:$AI$400,
MATCH($A49,'Attendance Dump'!$B$2:$B$400,0),
MATCH(CA$2,'Attendance Dump'!$E$1:$AI$1,0)
),
INDEX('Active Hour''s Dump'!$D$3:$AH$337,
MATCH($C49,'Active Hour''s Dump'!$A$3:$A$337,0),
MATCH(CA$2,'Active Hour''s Dump'!$D$2:$AH$2,0)
))),"")</f>
        <v>0.91666666666666696</v>
      </c>
      <c r="CB49" s="13">
        <f>_xlfn.IFNA(IF(CB$3="Productivity",
INDEX('Productivity Dump'!$E$4:$AJ$500,
MATCH($A49,'Productivity Dump'!$A$4:$A$500,0),
MATCH(CB$2,'Productivity Dump'!$E$3:$AJ$3,0)
),
IF(CB$3="Attendance",
INDEX('Attendance Dump'!$E$2:$AI$400,
MATCH($A49,'Attendance Dump'!$B$2:$B$400,0),
MATCH(CB$2,'Attendance Dump'!$E$1:$AI$1,0)
),
INDEX('Active Hour''s Dump'!$D$3:$AH$337,
MATCH($C49,'Active Hour''s Dump'!$A$3:$A$337,0),
MATCH(CB$2,'Active Hour''s Dump'!$D$2:$AH$2,0)
))),"")</f>
        <v>0</v>
      </c>
      <c r="CC49" s="13" t="str">
        <f>_xlfn.IFNA(IF(CC$3="Productivity",
INDEX('Productivity Dump'!$E$4:$AJ$500,
MATCH($A49,'Productivity Dump'!$A$4:$A$500,0),
MATCH(CC$2,'Productivity Dump'!$E$3:$AJ$3,0)
),
IF(CC$3="Attendance",
INDEX('Attendance Dump'!$E$2:$AI$400,
MATCH($A49,'Attendance Dump'!$B$2:$B$400,0),
MATCH(CC$2,'Attendance Dump'!$E$1:$AI$1,0)
),
INDEX('Active Hour''s Dump'!$D$3:$AH$337,
MATCH($C49,'Active Hour''s Dump'!$A$3:$A$337,0),
MATCH(CC$2,'Active Hour''s Dump'!$D$2:$AH$2,0)
))),"")</f>
        <v>WO</v>
      </c>
      <c r="CD49" s="54">
        <f>_xlfn.IFNA(IF(CD$3="Productivity",
INDEX('Productivity Dump'!$E$4:$AJ$500,
MATCH($A49,'Productivity Dump'!$A$4:$A$500,0),
MATCH(CD$2,'Productivity Dump'!$E$3:$AJ$3,0)
),
IF(CD$3="Attendance",
INDEX('Attendance Dump'!$E$2:$AI$400,
MATCH($A49,'Attendance Dump'!$B$2:$B$400,0),
MATCH(CD$2,'Attendance Dump'!$E$1:$AI$1,0)
),
INDEX('Active Hour''s Dump'!$D$3:$AH$337,
MATCH($C49,'Active Hour''s Dump'!$A$3:$A$337,0),
MATCH(CD$2,'Active Hour''s Dump'!$D$2:$AH$2,0)
))),"")</f>
        <v>0</v>
      </c>
      <c r="CE49" s="13">
        <f>_xlfn.IFNA(IF(CE$3="Productivity",
INDEX('Productivity Dump'!$E$4:$AJ$500,
MATCH($A49,'Productivity Dump'!$A$4:$A$500,0),
MATCH(CE$2,'Productivity Dump'!$E$3:$AJ$3,0)
),
IF(CE$3="Attendance",
INDEX('Attendance Dump'!$E$2:$AI$400,
MATCH($A49,'Attendance Dump'!$B$2:$B$400,0),
MATCH(CE$2,'Attendance Dump'!$E$1:$AI$1,0)
),
INDEX('Active Hour''s Dump'!$D$3:$AH$337,
MATCH($C49,'Active Hour''s Dump'!$A$3:$A$337,0),
MATCH(CE$2,'Active Hour''s Dump'!$D$2:$AH$2,0)
))),"")</f>
        <v>652.39800000000002</v>
      </c>
      <c r="CF49" s="13" t="str">
        <f>_xlfn.IFNA(IF(CF$3="Productivity",
INDEX('Productivity Dump'!$E$4:$AJ$500,
MATCH($A49,'Productivity Dump'!$A$4:$A$500,0),
MATCH(CF$2,'Productivity Dump'!$E$3:$AJ$3,0)
),
IF(CF$3="Attendance",
INDEX('Attendance Dump'!$E$2:$AI$400,
MATCH($A49,'Attendance Dump'!$B$2:$B$400,0),
MATCH(CF$2,'Attendance Dump'!$E$1:$AI$1,0)
),
INDEX('Active Hour''s Dump'!$D$3:$AH$337,
MATCH($C49,'Active Hour''s Dump'!$A$3:$A$337,0),
MATCH(CF$2,'Active Hour''s Dump'!$D$2:$AH$2,0)
))),"")</f>
        <v>P</v>
      </c>
      <c r="CG49" s="54">
        <f>_xlfn.IFNA(IF(CG$3="Productivity",
INDEX('Productivity Dump'!$E$4:$AJ$500,
MATCH($A49,'Productivity Dump'!$A$4:$A$500,0),
MATCH(CG$2,'Productivity Dump'!$E$3:$AJ$3,0)
),
IF(CG$3="Attendance",
INDEX('Attendance Dump'!$E$2:$AI$400,
MATCH($A49,'Attendance Dump'!$B$2:$B$400,0),
MATCH(CG$2,'Attendance Dump'!$E$1:$AI$1,0)
),
INDEX('Active Hour''s Dump'!$D$3:$AH$337,
MATCH($C49,'Active Hour''s Dump'!$A$3:$A$337,0),
MATCH(CG$2,'Active Hour''s Dump'!$D$2:$AH$2,0)
))),"")</f>
        <v>7.1666666666666696</v>
      </c>
      <c r="CH49" s="13">
        <f>_xlfn.IFNA(IF(CH$3="Productivity",
INDEX('Productivity Dump'!$E$4:$AJ$500,
MATCH($A49,'Productivity Dump'!$A$4:$A$500,0),
MATCH(CH$2,'Productivity Dump'!$E$3:$AJ$3,0)
),
IF(CH$3="Attendance",
INDEX('Attendance Dump'!$E$2:$AI$400,
MATCH($A49,'Attendance Dump'!$B$2:$B$400,0),
MATCH(CH$2,'Attendance Dump'!$E$1:$AI$1,0)
),
INDEX('Active Hour''s Dump'!$D$3:$AH$337,
MATCH($C49,'Active Hour''s Dump'!$A$3:$A$337,0),
MATCH(CH$2,'Active Hour''s Dump'!$D$2:$AH$2,0)
))),"")</f>
        <v>1049.9649999999999</v>
      </c>
      <c r="CI49" s="13" t="str">
        <f>_xlfn.IFNA(IF(CI$3="Productivity",
INDEX('Productivity Dump'!$E$4:$AJ$500,
MATCH($A49,'Productivity Dump'!$A$4:$A$500,0),
MATCH(CI$2,'Productivity Dump'!$E$3:$AJ$3,0)
),
IF(CI$3="Attendance",
INDEX('Attendance Dump'!$E$2:$AI$400,
MATCH($A49,'Attendance Dump'!$B$2:$B$400,0),
MATCH(CI$2,'Attendance Dump'!$E$1:$AI$1,0)
),
INDEX('Active Hour''s Dump'!$D$3:$AH$337,
MATCH($C49,'Active Hour''s Dump'!$A$3:$A$337,0),
MATCH(CI$2,'Active Hour''s Dump'!$D$2:$AH$2,0)
))),"")</f>
        <v>P</v>
      </c>
      <c r="CJ49" s="54">
        <f>_xlfn.IFNA(IF(CJ$3="Productivity",
INDEX('Productivity Dump'!$E$4:$AJ$500,
MATCH($A49,'Productivity Dump'!$A$4:$A$500,0),
MATCH(CJ$2,'Productivity Dump'!$E$3:$AJ$3,0)
),
IF(CJ$3="Attendance",
INDEX('Attendance Dump'!$E$2:$AI$400,
MATCH($A49,'Attendance Dump'!$B$2:$B$400,0),
MATCH(CJ$2,'Attendance Dump'!$E$1:$AI$1,0)
),
INDEX('Active Hour''s Dump'!$D$3:$AH$337,
MATCH($C49,'Active Hour''s Dump'!$A$3:$A$337,0),
MATCH(CJ$2,'Active Hour''s Dump'!$D$2:$AH$2,0)
))),"")</f>
        <v>11.75</v>
      </c>
      <c r="CK49" s="13">
        <f>_xlfn.IFNA(IF(CK$3="Productivity",
INDEX('Productivity Dump'!$E$4:$AJ$500,
MATCH($A49,'Productivity Dump'!$A$4:$A$500,0),
MATCH(CK$2,'Productivity Dump'!$E$3:$AJ$3,0)
),
IF(CK$3="Attendance",
INDEX('Attendance Dump'!$E$2:$AI$400,
MATCH($A49,'Attendance Dump'!$B$2:$B$400,0),
MATCH(CK$2,'Attendance Dump'!$E$1:$AI$1,0)
),
INDEX('Active Hour''s Dump'!$D$3:$AH$337,
MATCH($C49,'Active Hour''s Dump'!$A$3:$A$337,0),
MATCH(CK$2,'Active Hour''s Dump'!$D$2:$AH$2,0)
))),"")</f>
        <v>1018.2100000000005</v>
      </c>
      <c r="CL49" s="13" t="str">
        <f>_xlfn.IFNA(IF(CL$3="Productivity",
INDEX('Productivity Dump'!$E$4:$AJ$500,
MATCH($A49,'Productivity Dump'!$A$4:$A$500,0),
MATCH(CL$2,'Productivity Dump'!$E$3:$AJ$3,0)
),
IF(CL$3="Attendance",
INDEX('Attendance Dump'!$E$2:$AI$400,
MATCH($A49,'Attendance Dump'!$B$2:$B$400,0),
MATCH(CL$2,'Attendance Dump'!$E$1:$AI$1,0)
),
INDEX('Active Hour''s Dump'!$D$3:$AH$337,
MATCH($C49,'Active Hour''s Dump'!$A$3:$A$337,0),
MATCH(CL$2,'Active Hour''s Dump'!$D$2:$AH$2,0)
))),"")</f>
        <v>P</v>
      </c>
      <c r="CM49" s="54">
        <f>_xlfn.IFNA(IF(CM$3="Productivity",
INDEX('Productivity Dump'!$E$4:$AJ$500,
MATCH($A49,'Productivity Dump'!$A$4:$A$500,0),
MATCH(CM$2,'Productivity Dump'!$E$3:$AJ$3,0)
),
IF(CM$3="Attendance",
INDEX('Attendance Dump'!$E$2:$AI$400,
MATCH($A49,'Attendance Dump'!$B$2:$B$400,0),
MATCH(CM$2,'Attendance Dump'!$E$1:$AI$1,0)
),
INDEX('Active Hour''s Dump'!$D$3:$AH$337,
MATCH($C49,'Active Hour''s Dump'!$A$3:$A$337,0),
MATCH(CM$2,'Active Hour''s Dump'!$D$2:$AH$2,0)
))),"")</f>
        <v>11</v>
      </c>
      <c r="CN49" s="13">
        <f>_xlfn.IFNA(IF(CN$3="Productivity",
INDEX('Productivity Dump'!$E$4:$AJ$500,
MATCH($A49,'Productivity Dump'!$A$4:$A$500,0),
MATCH(CN$2,'Productivity Dump'!$E$3:$AJ$3,0)
),
IF(CN$3="Attendance",
INDEX('Attendance Dump'!$E$2:$AI$400,
MATCH($A49,'Attendance Dump'!$B$2:$B$400,0),
MATCH(CN$2,'Attendance Dump'!$E$1:$AI$1,0)
),
INDEX('Active Hour''s Dump'!$D$3:$AH$337,
MATCH($C49,'Active Hour''s Dump'!$A$3:$A$337,0),
MATCH(CN$2,'Active Hour''s Dump'!$D$2:$AH$2,0)
))),"")</f>
        <v>0</v>
      </c>
      <c r="CO49" s="13">
        <f>_xlfn.IFNA(IF(CO$3="Productivity",
INDEX('Productivity Dump'!$E$4:$AJ$500,
MATCH($A49,'Productivity Dump'!$A$4:$A$500,0),
MATCH(CO$2,'Productivity Dump'!$E$3:$AJ$3,0)
),
IF(CO$3="Attendance",
INDEX('Attendance Dump'!$E$2:$AI$400,
MATCH($A49,'Attendance Dump'!$B$2:$B$400,0),
MATCH(CO$2,'Attendance Dump'!$E$1:$AI$1,0)
),
INDEX('Active Hour''s Dump'!$D$3:$AH$337,
MATCH($C49,'Active Hour''s Dump'!$A$3:$A$337,0),
MATCH(CO$2,'Active Hour''s Dump'!$D$2:$AH$2,0)
))),"")</f>
        <v>0</v>
      </c>
      <c r="CP49" s="54">
        <f>_xlfn.IFNA(IF(CP$3="Productivity",
INDEX('Productivity Dump'!$E$4:$AJ$500,
MATCH($A49,'Productivity Dump'!$A$4:$A$500,0),
MATCH(CP$2,'Productivity Dump'!$E$3:$AJ$3,0)
),
IF(CP$3="Attendance",
INDEX('Attendance Dump'!$E$2:$AI$400,
MATCH($A49,'Attendance Dump'!$B$2:$B$400,0),
MATCH(CP$2,'Attendance Dump'!$E$1:$AI$1,0)
),
INDEX('Active Hour''s Dump'!$D$3:$AH$337,
MATCH($C49,'Active Hour''s Dump'!$A$3:$A$337,0),
MATCH(CP$2,'Active Hour''s Dump'!$D$2:$AH$2,0)
))),"")</f>
        <v>0</v>
      </c>
      <c r="CQ49" s="13">
        <f>_xlfn.IFNA(IF(CQ$3="Productivity",
INDEX('Productivity Dump'!$E$4:$AJ$500,
MATCH($A49,'Productivity Dump'!$A$4:$A$500,0),
MATCH(CQ$2,'Productivity Dump'!$E$3:$AJ$3,0)
),
IF(CQ$3="Attendance",
INDEX('Attendance Dump'!$E$2:$AI$400,
MATCH($A49,'Attendance Dump'!$B$2:$B$400,0),
MATCH(CQ$2,'Attendance Dump'!$E$1:$AI$1,0)
),
INDEX('Active Hour''s Dump'!$D$3:$AH$337,
MATCH($C49,'Active Hour''s Dump'!$A$3:$A$337,0),
MATCH(CQ$2,'Active Hour''s Dump'!$D$2:$AH$2,0)
))),"")</f>
        <v>0</v>
      </c>
      <c r="CR49" s="13">
        <f>_xlfn.IFNA(IF(CR$3="Productivity",
INDEX('Productivity Dump'!$E$4:$AJ$500,
MATCH($A49,'Productivity Dump'!$A$4:$A$500,0),
MATCH(CR$2,'Productivity Dump'!$E$3:$AJ$3,0)
),
IF(CR$3="Attendance",
INDEX('Attendance Dump'!$E$2:$AI$400,
MATCH($A49,'Attendance Dump'!$B$2:$B$400,0),
MATCH(CR$2,'Attendance Dump'!$E$1:$AI$1,0)
),
INDEX('Active Hour''s Dump'!$D$3:$AH$337,
MATCH($C49,'Active Hour''s Dump'!$A$3:$A$337,0),
MATCH(CR$2,'Active Hour''s Dump'!$D$2:$AH$2,0)
))),"")</f>
        <v>0</v>
      </c>
      <c r="CS49" s="54">
        <f>_xlfn.IFNA(IF(CS$3="Productivity",
INDEX('Productivity Dump'!$E$4:$AJ$500,
MATCH($A49,'Productivity Dump'!$A$4:$A$500,0),
MATCH(CS$2,'Productivity Dump'!$E$3:$AJ$3,0)
),
IF(CS$3="Attendance",
INDEX('Attendance Dump'!$E$2:$AI$400,
MATCH($A49,'Attendance Dump'!$B$2:$B$400,0),
MATCH(CS$2,'Attendance Dump'!$E$1:$AI$1,0)
),
INDEX('Active Hour''s Dump'!$D$3:$AH$337,
MATCH($C49,'Active Hour''s Dump'!$A$3:$A$337,0),
MATCH(CS$2,'Active Hour''s Dump'!$D$2:$AH$2,0)
))),"")</f>
        <v>0</v>
      </c>
      <c r="CT49" s="13">
        <f>_xlfn.IFNA(IF(CT$3="Productivity",
INDEX('Productivity Dump'!$E$4:$AJ$500,
MATCH($A49,'Productivity Dump'!$A$4:$A$500,0),
MATCH(CT$2,'Productivity Dump'!$E$3:$AJ$3,0)
),
IF(CT$3="Attendance",
INDEX('Attendance Dump'!$E$2:$AI$400,
MATCH($A49,'Attendance Dump'!$B$2:$B$400,0),
MATCH(CT$2,'Attendance Dump'!$E$1:$AI$1,0)
),
INDEX('Active Hour''s Dump'!$D$3:$AH$337,
MATCH($C49,'Active Hour''s Dump'!$A$3:$A$337,0),
MATCH(CT$2,'Active Hour''s Dump'!$D$2:$AH$2,0)
))),"")</f>
        <v>0</v>
      </c>
      <c r="CU49" s="13">
        <f>_xlfn.IFNA(IF(CU$3="Productivity",
INDEX('Productivity Dump'!$E$4:$AJ$500,
MATCH($A49,'Productivity Dump'!$A$4:$A$500,0),
MATCH(CU$2,'Productivity Dump'!$E$3:$AJ$3,0)
),
IF(CU$3="Attendance",
INDEX('Attendance Dump'!$E$2:$AI$400,
MATCH($A49,'Attendance Dump'!$B$2:$B$400,0),
MATCH(CU$2,'Attendance Dump'!$E$1:$AI$1,0)
),
INDEX('Active Hour''s Dump'!$D$3:$AH$337,
MATCH($C49,'Active Hour''s Dump'!$A$3:$A$337,0),
MATCH(CU$2,'Active Hour''s Dump'!$D$2:$AH$2,0)
))),"")</f>
        <v>0</v>
      </c>
      <c r="CV49" s="54">
        <f>_xlfn.IFNA(IF(CV$3="Productivity",
INDEX('Productivity Dump'!$E$4:$AJ$500,
MATCH($A49,'Productivity Dump'!$A$4:$A$500,0),
MATCH(CV$2,'Productivity Dump'!$E$3:$AJ$3,0)
),
IF(CV$3="Attendance",
INDEX('Attendance Dump'!$E$2:$AI$400,
MATCH($A49,'Attendance Dump'!$B$2:$B$400,0),
MATCH(CV$2,'Attendance Dump'!$E$1:$AI$1,0)
),
INDEX('Active Hour''s Dump'!$D$3:$AH$337,
MATCH($C49,'Active Hour''s Dump'!$A$3:$A$337,0),
MATCH(CV$2,'Active Hour''s Dump'!$D$2:$AH$2,0)
))),"")</f>
        <v>0</v>
      </c>
      <c r="CW49" s="13"/>
      <c r="CX49" s="13"/>
      <c r="CY49" s="54"/>
      <c r="DA49" s="57">
        <f t="shared" si="59"/>
        <v>252.58333333333348</v>
      </c>
      <c r="DB49" s="35">
        <f t="shared" si="63"/>
        <v>25631.03</v>
      </c>
      <c r="DC49" s="35">
        <f t="shared" si="64"/>
        <v>2368.9700000000012</v>
      </c>
      <c r="DD49" s="35">
        <f t="shared" ca="1" si="60"/>
        <v>0</v>
      </c>
      <c r="DF49" s="32" cm="1">
        <f t="array" ref="DF49">SUMPRODUCT(
    (MOD(COLUMN(H49:CV49) - COLUMN(H49), 3) = 0) *
    (H49:CV49 = 0) *
    (I49:CW49 = "P") *
    (COUNTIF(UKHoliday, H$2:CV$2) = 0)
)</f>
        <v>0</v>
      </c>
      <c r="DG49" s="33" cm="1">
        <f t="array" ref="DG49">SUMPRODUCT(
  (MOD(COLUMN(H49:CV49) - COLUMN(H49), 3) = 0) *
  (H49:CV49 &gt; 0) *
  (H49:CV49 &lt; 0.5 * IF(((WEEKDAY(H$2:CV$2, 2) = 1) + (WEEKDAY(H$2:CV$2, 2) = 6)), G49, F49)) *
  (I49:CW49 = "P") *
  (COUNTIF(UKHoliday, H$2:CV$2) = 0)
)</f>
        <v>1</v>
      </c>
      <c r="DH49" s="33" cm="1">
        <f t="array" ref="DH49">SUMPRODUCT(
  (MOD(COLUMN(H49:CV49) - COLUMN(H49), 3) = 0) *
  (H49:CV49 &gt; 0.5 * IF(((WEEKDAY(H$2:CV$2, 2) = 1) + (WEEKDAY(H$2:CV$2, 2) = 6)), $G49, $F49)) *
  (H49:CV49 &lt; 0.8 * IF(((WEEKDAY(H$2:CV$2, 2) = 1) + (WEEKDAY(H$2:CV$2, 2) = 6)), $G49, $F49)) *
  (I49:CW49 = "P") *
  (COUNTIF(UKHoliday, H$2:CV$2) = 0)
)</f>
        <v>3</v>
      </c>
      <c r="DI49" s="33" cm="1">
        <f t="array" ref="DI49">SUMPRODUCT(
  (MOD(COLUMN(H49:CV49) - COLUMN(H49), 3) = 0) *
  (H49:CV49 &gt; 0.8 * IF(((WEEKDAY(H$2:CV$2, 2) = 1) + (WEEKDAY(H$2:CV$2, 2) = 6)), $G49, $F49)) *
  (H49:CV49 &lt; 1 * IF(((WEEKDAY(H$2:CV$2, 2) = 1) + (WEEKDAY(H$2:CV$2, 2) = 6)), $G49, $F49)) *
  (I49:CW49 = "P") *
  (COUNTIF(UKHoliday, H$2:CV$2) = 0)
)</f>
        <v>8</v>
      </c>
    </row>
    <row r="50" spans="1:113" x14ac:dyDescent="0.3">
      <c r="A50" s="8" t="s">
        <v>371</v>
      </c>
      <c r="B50" s="8" t="s">
        <v>907</v>
      </c>
      <c r="C50" s="9" t="s">
        <v>757</v>
      </c>
      <c r="D50" s="62" t="s">
        <v>1058</v>
      </c>
      <c r="E50" s="35">
        <v>22000</v>
      </c>
      <c r="F50" s="35">
        <f t="shared" si="61"/>
        <v>1100</v>
      </c>
      <c r="G50" s="35">
        <f t="shared" si="62"/>
        <v>550</v>
      </c>
      <c r="H50" s="13">
        <f>_xlfn.IFNA(IF(H$3="Productivity",
INDEX('Productivity Dump'!$E$4:$AJ$500,
MATCH($A50,'Productivity Dump'!$A$4:$A$500,0),
MATCH(H$2,'Productivity Dump'!$E$3:$AJ$3,0)
),
IF(H$3="Attendance",
INDEX('Attendance Dump'!$E$2:$AI$400,
MATCH($A50,'Attendance Dump'!$B$2:$B$400,0),
MATCH(H$2,'Attendance Dump'!$E$1:$AI$1,0)
),
INDEX('Active Hour''s Dump'!$D$3:$AH$337,
MATCH($C50,'Active Hour''s Dump'!$A$3:$A$337,0),
MATCH(H$2,'Active Hour''s Dump'!$D$2:$AH$2,0)
))),"")</f>
        <v>1023.3509999999999</v>
      </c>
      <c r="I50" s="13" t="str">
        <f>_xlfn.IFNA(IF(I$3="Productivity",
INDEX('Productivity Dump'!$E$4:$AJ$500,
MATCH($A50,'Productivity Dump'!$A$4:$A$500,0),
MATCH(I$2,'Productivity Dump'!$E$3:$AJ$3,0)
),
IF(I$3="Attendance",
INDEX('Attendance Dump'!$E$2:$AI$400,
MATCH($A50,'Attendance Dump'!$B$2:$B$400,0),
MATCH(I$2,'Attendance Dump'!$E$1:$AI$1,0)
),
INDEX('Active Hour''s Dump'!$D$3:$AH$337,
MATCH($C50,'Active Hour''s Dump'!$A$3:$A$337,0),
MATCH(I$2,'Active Hour''s Dump'!$D$2:$AH$2,0)
))),"")</f>
        <v>P</v>
      </c>
      <c r="J50" s="54">
        <f>_xlfn.IFNA(IF(J$3="Productivity",
INDEX('Productivity Dump'!$E$4:$AJ$500,
MATCH($A50,'Productivity Dump'!$A$4:$A$500,0),
MATCH(J$2,'Productivity Dump'!$E$3:$AJ$3,0)
),
IF(J$3="Attendance",
INDEX('Attendance Dump'!$E$2:$AI$400,
MATCH($A50,'Attendance Dump'!$B$2:$B$400,0),
MATCH(J$2,'Attendance Dump'!$E$1:$AI$1,0)
),
INDEX('Active Hour''s Dump'!$D$3:$AH$337,
MATCH($C50,'Active Hour''s Dump'!$A$3:$A$337,0),
MATCH(J$2,'Active Hour''s Dump'!$D$2:$AH$2,0)
))),"")</f>
        <v>7.1666666666666696</v>
      </c>
      <c r="K50" s="13">
        <f>_xlfn.IFNA(IF(K$3="Productivity",
INDEX('Productivity Dump'!$E$4:$AJ$500,
MATCH($A50,'Productivity Dump'!$A$4:$A$500,0),
MATCH(K$2,'Productivity Dump'!$E$3:$AJ$3,0)
),
IF(K$3="Attendance",
INDEX('Attendance Dump'!$E$2:$AI$400,
MATCH($A50,'Attendance Dump'!$B$2:$B$400,0),
MATCH(K$2,'Attendance Dump'!$E$1:$AI$1,0)
),
INDEX('Active Hour''s Dump'!$D$3:$AH$337,
MATCH($C50,'Active Hour''s Dump'!$A$3:$A$337,0),
MATCH(K$2,'Active Hour''s Dump'!$D$2:$AH$2,0)
))),"")</f>
        <v>1046.2090000000003</v>
      </c>
      <c r="L50" s="13" t="str">
        <f>_xlfn.IFNA(IF(L$3="Productivity",
INDEX('Productivity Dump'!$E$4:$AJ$500,
MATCH($A50,'Productivity Dump'!$A$4:$A$500,0),
MATCH(L$2,'Productivity Dump'!$E$3:$AJ$3,0)
),
IF(L$3="Attendance",
INDEX('Attendance Dump'!$E$2:$AI$400,
MATCH($A50,'Attendance Dump'!$B$2:$B$400,0),
MATCH(L$2,'Attendance Dump'!$E$1:$AI$1,0)
),
INDEX('Active Hour''s Dump'!$D$3:$AH$337,
MATCH($C50,'Active Hour''s Dump'!$A$3:$A$337,0),
MATCH(L$2,'Active Hour''s Dump'!$D$2:$AH$2,0)
))),"")</f>
        <v>P</v>
      </c>
      <c r="M50" s="54">
        <f>_xlfn.IFNA(IF(M$3="Productivity",
INDEX('Productivity Dump'!$E$4:$AJ$500,
MATCH($A50,'Productivity Dump'!$A$4:$A$500,0),
MATCH(M$2,'Productivity Dump'!$E$3:$AJ$3,0)
),
IF(M$3="Attendance",
INDEX('Attendance Dump'!$E$2:$AI$400,
MATCH($A50,'Attendance Dump'!$B$2:$B$400,0),
MATCH(M$2,'Attendance Dump'!$E$1:$AI$1,0)
),
INDEX('Active Hour''s Dump'!$D$3:$AH$337,
MATCH($C50,'Active Hour''s Dump'!$A$3:$A$337,0),
MATCH(M$2,'Active Hour''s Dump'!$D$2:$AH$2,0)
))),"")</f>
        <v>7.25</v>
      </c>
      <c r="N50" s="13">
        <f>_xlfn.IFNA(IF(N$3="Productivity",
INDEX('Productivity Dump'!$E$4:$AJ$500,
MATCH($A50,'Productivity Dump'!$A$4:$A$500,0),
MATCH(N$2,'Productivity Dump'!$E$3:$AJ$3,0)
),
IF(N$3="Attendance",
INDEX('Attendance Dump'!$E$2:$AI$400,
MATCH($A50,'Attendance Dump'!$B$2:$B$400,0),
MATCH(N$2,'Attendance Dump'!$E$1:$AI$1,0)
),
INDEX('Active Hour''s Dump'!$D$3:$AH$337,
MATCH($C50,'Active Hour''s Dump'!$A$3:$A$337,0),
MATCH(N$2,'Active Hour''s Dump'!$D$2:$AH$2,0)
))),"")</f>
        <v>770.71800000000007</v>
      </c>
      <c r="O50" s="13" t="str">
        <f>_xlfn.IFNA(IF(O$3="Productivity",
INDEX('Productivity Dump'!$E$4:$AJ$500,
MATCH($A50,'Productivity Dump'!$A$4:$A$500,0),
MATCH(O$2,'Productivity Dump'!$E$3:$AJ$3,0)
),
IF(O$3="Attendance",
INDEX('Attendance Dump'!$E$2:$AI$400,
MATCH($A50,'Attendance Dump'!$B$2:$B$400,0),
MATCH(O$2,'Attendance Dump'!$E$1:$AI$1,0)
),
INDEX('Active Hour''s Dump'!$D$3:$AH$337,
MATCH($C50,'Active Hour''s Dump'!$A$3:$A$337,0),
MATCH(O$2,'Active Hour''s Dump'!$D$2:$AH$2,0)
))),"")</f>
        <v>P</v>
      </c>
      <c r="P50" s="54">
        <f>_xlfn.IFNA(IF(P$3="Productivity",
INDEX('Productivity Dump'!$E$4:$AJ$500,
MATCH($A50,'Productivity Dump'!$A$4:$A$500,0),
MATCH(P$2,'Productivity Dump'!$E$3:$AJ$3,0)
),
IF(P$3="Attendance",
INDEX('Attendance Dump'!$E$2:$AI$400,
MATCH($A50,'Attendance Dump'!$B$2:$B$400,0),
MATCH(P$2,'Attendance Dump'!$E$1:$AI$1,0)
),
INDEX('Active Hour''s Dump'!$D$3:$AH$337,
MATCH($C50,'Active Hour''s Dump'!$A$3:$A$337,0),
MATCH(P$2,'Active Hour''s Dump'!$D$2:$AH$2,0)
))),"")</f>
        <v>5.25</v>
      </c>
      <c r="Q50" s="13">
        <f>_xlfn.IFNA(IF(Q$3="Productivity",
INDEX('Productivity Dump'!$E$4:$AJ$500,
MATCH($A50,'Productivity Dump'!$A$4:$A$500,0),
MATCH(Q$2,'Productivity Dump'!$E$3:$AJ$3,0)
),
IF(Q$3="Attendance",
INDEX('Attendance Dump'!$E$2:$AI$400,
MATCH($A50,'Attendance Dump'!$B$2:$B$400,0),
MATCH(Q$2,'Attendance Dump'!$E$1:$AI$1,0)
),
INDEX('Active Hour''s Dump'!$D$3:$AH$337,
MATCH($C50,'Active Hour''s Dump'!$A$3:$A$337,0),
MATCH(Q$2,'Active Hour''s Dump'!$D$2:$AH$2,0)
))),"")</f>
        <v>0</v>
      </c>
      <c r="R50" s="13" t="str">
        <f>_xlfn.IFNA(IF(R$3="Productivity",
INDEX('Productivity Dump'!$E$4:$AJ$500,
MATCH($A50,'Productivity Dump'!$A$4:$A$500,0),
MATCH(R$2,'Productivity Dump'!$E$3:$AJ$3,0)
),
IF(R$3="Attendance",
INDEX('Attendance Dump'!$E$2:$AI$400,
MATCH($A50,'Attendance Dump'!$B$2:$B$400,0),
MATCH(R$2,'Attendance Dump'!$E$1:$AI$1,0)
),
INDEX('Active Hour''s Dump'!$D$3:$AH$337,
MATCH($C50,'Active Hour''s Dump'!$A$3:$A$337,0),
MATCH(R$2,'Active Hour''s Dump'!$D$2:$AH$2,0)
))),"")</f>
        <v>WO</v>
      </c>
      <c r="S50" s="54">
        <f>_xlfn.IFNA(IF(S$3="Productivity",
INDEX('Productivity Dump'!$E$4:$AJ$500,
MATCH($A50,'Productivity Dump'!$A$4:$A$500,0),
MATCH(S$2,'Productivity Dump'!$E$3:$AJ$3,0)
),
IF(S$3="Attendance",
INDEX('Attendance Dump'!$E$2:$AI$400,
MATCH($A50,'Attendance Dump'!$B$2:$B$400,0),
MATCH(S$2,'Attendance Dump'!$E$1:$AI$1,0)
),
INDEX('Active Hour''s Dump'!$D$3:$AH$337,
MATCH($C50,'Active Hour''s Dump'!$A$3:$A$337,0),
MATCH(S$2,'Active Hour''s Dump'!$D$2:$AH$2,0)
))),"")</f>
        <v>0</v>
      </c>
      <c r="T50" s="13">
        <f>_xlfn.IFNA(IF(T$3="Productivity",
INDEX('Productivity Dump'!$E$4:$AJ$500,
MATCH($A50,'Productivity Dump'!$A$4:$A$500,0),
MATCH(T$2,'Productivity Dump'!$E$3:$AJ$3,0)
),
IF(T$3="Attendance",
INDEX('Attendance Dump'!$E$2:$AI$400,
MATCH($A50,'Attendance Dump'!$B$2:$B$400,0),
MATCH(T$2,'Attendance Dump'!$E$1:$AI$1,0)
),
INDEX('Active Hour''s Dump'!$D$3:$AH$337,
MATCH($C50,'Active Hour''s Dump'!$A$3:$A$337,0),
MATCH(T$2,'Active Hour''s Dump'!$D$2:$AH$2,0)
))),"")</f>
        <v>429.42900000000003</v>
      </c>
      <c r="U50" s="13" t="str">
        <f>_xlfn.IFNA(IF(U$3="Productivity",
INDEX('Productivity Dump'!$E$4:$AJ$500,
MATCH($A50,'Productivity Dump'!$A$4:$A$500,0),
MATCH(U$2,'Productivity Dump'!$E$3:$AJ$3,0)
),
IF(U$3="Attendance",
INDEX('Attendance Dump'!$E$2:$AI$400,
MATCH($A50,'Attendance Dump'!$B$2:$B$400,0),
MATCH(U$2,'Attendance Dump'!$E$1:$AI$1,0)
),
INDEX('Active Hour''s Dump'!$D$3:$AH$337,
MATCH($C50,'Active Hour''s Dump'!$A$3:$A$337,0),
MATCH(U$2,'Active Hour''s Dump'!$D$2:$AH$2,0)
))),"")</f>
        <v>P</v>
      </c>
      <c r="V50" s="54">
        <f>_xlfn.IFNA(IF(V$3="Productivity",
INDEX('Productivity Dump'!$E$4:$AJ$500,
MATCH($A50,'Productivity Dump'!$A$4:$A$500,0),
MATCH(V$2,'Productivity Dump'!$E$3:$AJ$3,0)
),
IF(V$3="Attendance",
INDEX('Attendance Dump'!$E$2:$AI$400,
MATCH($A50,'Attendance Dump'!$B$2:$B$400,0),
MATCH(V$2,'Attendance Dump'!$E$1:$AI$1,0)
),
INDEX('Active Hour''s Dump'!$D$3:$AH$337,
MATCH($C50,'Active Hour''s Dump'!$A$3:$A$337,0),
MATCH(V$2,'Active Hour''s Dump'!$D$2:$AH$2,0)
))),"")</f>
        <v>3.6666666666666701</v>
      </c>
      <c r="W50" s="13">
        <f>_xlfn.IFNA(IF(W$3="Productivity",
INDEX('Productivity Dump'!$E$4:$AJ$500,
MATCH($A50,'Productivity Dump'!$A$4:$A$500,0),
MATCH(W$2,'Productivity Dump'!$E$3:$AJ$3,0)
),
IF(W$3="Attendance",
INDEX('Attendance Dump'!$E$2:$AI$400,
MATCH($A50,'Attendance Dump'!$B$2:$B$400,0),
MATCH(W$2,'Attendance Dump'!$E$1:$AI$1,0)
),
INDEX('Active Hour''s Dump'!$D$3:$AH$337,
MATCH($C50,'Active Hour''s Dump'!$A$3:$A$337,0),
MATCH(W$2,'Active Hour''s Dump'!$D$2:$AH$2,0)
))),"")</f>
        <v>1081.4389999999999</v>
      </c>
      <c r="X50" s="13" t="str">
        <f>_xlfn.IFNA(IF(X$3="Productivity",
INDEX('Productivity Dump'!$E$4:$AJ$500,
MATCH($A50,'Productivity Dump'!$A$4:$A$500,0),
MATCH(X$2,'Productivity Dump'!$E$3:$AJ$3,0)
),
IF(X$3="Attendance",
INDEX('Attendance Dump'!$E$2:$AI$400,
MATCH($A50,'Attendance Dump'!$B$2:$B$400,0),
MATCH(X$2,'Attendance Dump'!$E$1:$AI$1,0)
),
INDEX('Active Hour''s Dump'!$D$3:$AH$337,
MATCH($C50,'Active Hour''s Dump'!$A$3:$A$337,0),
MATCH(X$2,'Active Hour''s Dump'!$D$2:$AH$2,0)
))),"")</f>
        <v>P</v>
      </c>
      <c r="Y50" s="54">
        <f>_xlfn.IFNA(IF(Y$3="Productivity",
INDEX('Productivity Dump'!$E$4:$AJ$500,
MATCH($A50,'Productivity Dump'!$A$4:$A$500,0),
MATCH(Y$2,'Productivity Dump'!$E$3:$AJ$3,0)
),
IF(Y$3="Attendance",
INDEX('Attendance Dump'!$E$2:$AI$400,
MATCH($A50,'Attendance Dump'!$B$2:$B$400,0),
MATCH(Y$2,'Attendance Dump'!$E$1:$AI$1,0)
),
INDEX('Active Hour''s Dump'!$D$3:$AH$337,
MATCH($C50,'Active Hour''s Dump'!$A$3:$A$337,0),
MATCH(Y$2,'Active Hour''s Dump'!$D$2:$AH$2,0)
))),"")</f>
        <v>7</v>
      </c>
      <c r="Z50" s="13">
        <f>_xlfn.IFNA(IF(Z$3="Productivity",
INDEX('Productivity Dump'!$E$4:$AJ$500,
MATCH($A50,'Productivity Dump'!$A$4:$A$500,0),
MATCH(Z$2,'Productivity Dump'!$E$3:$AJ$3,0)
),
IF(Z$3="Attendance",
INDEX('Attendance Dump'!$E$2:$AI$400,
MATCH($A50,'Attendance Dump'!$B$2:$B$400,0),
MATCH(Z$2,'Attendance Dump'!$E$1:$AI$1,0)
),
INDEX('Active Hour''s Dump'!$D$3:$AH$337,
MATCH($C50,'Active Hour''s Dump'!$A$3:$A$337,0),
MATCH(Z$2,'Active Hour''s Dump'!$D$2:$AH$2,0)
))),"")</f>
        <v>1023.4249999999997</v>
      </c>
      <c r="AA50" s="13" t="str">
        <f>_xlfn.IFNA(IF(AA$3="Productivity",
INDEX('Productivity Dump'!$E$4:$AJ$500,
MATCH($A50,'Productivity Dump'!$A$4:$A$500,0),
MATCH(AA$2,'Productivity Dump'!$E$3:$AJ$3,0)
),
IF(AA$3="Attendance",
INDEX('Attendance Dump'!$E$2:$AI$400,
MATCH($A50,'Attendance Dump'!$B$2:$B$400,0),
MATCH(AA$2,'Attendance Dump'!$E$1:$AI$1,0)
),
INDEX('Active Hour''s Dump'!$D$3:$AH$337,
MATCH($C50,'Active Hour''s Dump'!$A$3:$A$337,0),
MATCH(AA$2,'Active Hour''s Dump'!$D$2:$AH$2,0)
))),"")</f>
        <v>P</v>
      </c>
      <c r="AB50" s="54">
        <f>_xlfn.IFNA(IF(AB$3="Productivity",
INDEX('Productivity Dump'!$E$4:$AJ$500,
MATCH($A50,'Productivity Dump'!$A$4:$A$500,0),
MATCH(AB$2,'Productivity Dump'!$E$3:$AJ$3,0)
),
IF(AB$3="Attendance",
INDEX('Attendance Dump'!$E$2:$AI$400,
MATCH($A50,'Attendance Dump'!$B$2:$B$400,0),
MATCH(AB$2,'Attendance Dump'!$E$1:$AI$1,0)
),
INDEX('Active Hour''s Dump'!$D$3:$AH$337,
MATCH($C50,'Active Hour''s Dump'!$A$3:$A$337,0),
MATCH(AB$2,'Active Hour''s Dump'!$D$2:$AH$2,0)
))),"")</f>
        <v>7.25</v>
      </c>
      <c r="AC50" s="13">
        <f>_xlfn.IFNA(IF(AC$3="Productivity",
INDEX('Productivity Dump'!$E$4:$AJ$500,
MATCH($A50,'Productivity Dump'!$A$4:$A$500,0),
MATCH(AC$2,'Productivity Dump'!$E$3:$AJ$3,0)
),
IF(AC$3="Attendance",
INDEX('Attendance Dump'!$E$2:$AI$400,
MATCH($A50,'Attendance Dump'!$B$2:$B$400,0),
MATCH(AC$2,'Attendance Dump'!$E$1:$AI$1,0)
),
INDEX('Active Hour''s Dump'!$D$3:$AH$337,
MATCH($C50,'Active Hour''s Dump'!$A$3:$A$337,0),
MATCH(AC$2,'Active Hour''s Dump'!$D$2:$AH$2,0)
))),"")</f>
        <v>1010.4639999999999</v>
      </c>
      <c r="AD50" s="13" t="str">
        <f>_xlfn.IFNA(IF(AD$3="Productivity",
INDEX('Productivity Dump'!$E$4:$AJ$500,
MATCH($A50,'Productivity Dump'!$A$4:$A$500,0),
MATCH(AD$2,'Productivity Dump'!$E$3:$AJ$3,0)
),
IF(AD$3="Attendance",
INDEX('Attendance Dump'!$E$2:$AI$400,
MATCH($A50,'Attendance Dump'!$B$2:$B$400,0),
MATCH(AD$2,'Attendance Dump'!$E$1:$AI$1,0)
),
INDEX('Active Hour''s Dump'!$D$3:$AH$337,
MATCH($C50,'Active Hour''s Dump'!$A$3:$A$337,0),
MATCH(AD$2,'Active Hour''s Dump'!$D$2:$AH$2,0)
))),"")</f>
        <v>P</v>
      </c>
      <c r="AE50" s="54">
        <f>_xlfn.IFNA(IF(AE$3="Productivity",
INDEX('Productivity Dump'!$E$4:$AJ$500,
MATCH($A50,'Productivity Dump'!$A$4:$A$500,0),
MATCH(AE$2,'Productivity Dump'!$E$3:$AJ$3,0)
),
IF(AE$3="Attendance",
INDEX('Attendance Dump'!$E$2:$AI$400,
MATCH($A50,'Attendance Dump'!$B$2:$B$400,0),
MATCH(AE$2,'Attendance Dump'!$E$1:$AI$1,0)
),
INDEX('Active Hour''s Dump'!$D$3:$AH$337,
MATCH($C50,'Active Hour''s Dump'!$A$3:$A$337,0),
MATCH(AE$2,'Active Hour''s Dump'!$D$2:$AH$2,0)
))),"")</f>
        <v>7.0833333333333304</v>
      </c>
      <c r="AF50" s="13">
        <f>_xlfn.IFNA(IF(AF$3="Productivity",
INDEX('Productivity Dump'!$E$4:$AJ$500,
MATCH($A50,'Productivity Dump'!$A$4:$A$500,0),
MATCH(AF$2,'Productivity Dump'!$E$3:$AJ$3,0)
),
IF(AF$3="Attendance",
INDEX('Attendance Dump'!$E$2:$AI$400,
MATCH($A50,'Attendance Dump'!$B$2:$B$400,0),
MATCH(AF$2,'Attendance Dump'!$E$1:$AI$1,0)
),
INDEX('Active Hour''s Dump'!$D$3:$AH$337,
MATCH($C50,'Active Hour''s Dump'!$A$3:$A$337,0),
MATCH(AF$2,'Active Hour''s Dump'!$D$2:$AH$2,0)
))),"")</f>
        <v>1040.3370000000002</v>
      </c>
      <c r="AG50" s="13" t="str">
        <f>_xlfn.IFNA(IF(AG$3="Productivity",
INDEX('Productivity Dump'!$E$4:$AJ$500,
MATCH($A50,'Productivity Dump'!$A$4:$A$500,0),
MATCH(AG$2,'Productivity Dump'!$E$3:$AJ$3,0)
),
IF(AG$3="Attendance",
INDEX('Attendance Dump'!$E$2:$AI$400,
MATCH($A50,'Attendance Dump'!$B$2:$B$400,0),
MATCH(AG$2,'Attendance Dump'!$E$1:$AI$1,0)
),
INDEX('Active Hour''s Dump'!$D$3:$AH$337,
MATCH($C50,'Active Hour''s Dump'!$A$3:$A$337,0),
MATCH(AG$2,'Active Hour''s Dump'!$D$2:$AH$2,0)
))),"")</f>
        <v>P</v>
      </c>
      <c r="AH50" s="54">
        <f>_xlfn.IFNA(IF(AH$3="Productivity",
INDEX('Productivity Dump'!$E$4:$AJ$500,
MATCH($A50,'Productivity Dump'!$A$4:$A$500,0),
MATCH(AH$2,'Productivity Dump'!$E$3:$AJ$3,0)
),
IF(AH$3="Attendance",
INDEX('Attendance Dump'!$E$2:$AI$400,
MATCH($A50,'Attendance Dump'!$B$2:$B$400,0),
MATCH(AH$2,'Attendance Dump'!$E$1:$AI$1,0)
),
INDEX('Active Hour''s Dump'!$D$3:$AH$337,
MATCH($C50,'Active Hour''s Dump'!$A$3:$A$337,0),
MATCH(AH$2,'Active Hour''s Dump'!$D$2:$AH$2,0)
))),"")</f>
        <v>7.3333333333333304</v>
      </c>
      <c r="AI50" s="13">
        <f>_xlfn.IFNA(IF(AI$3="Productivity",
INDEX('Productivity Dump'!$E$4:$AJ$500,
MATCH($A50,'Productivity Dump'!$A$4:$A$500,0),
MATCH(AI$2,'Productivity Dump'!$E$3:$AJ$3,0)
),
IF(AI$3="Attendance",
INDEX('Attendance Dump'!$E$2:$AI$400,
MATCH($A50,'Attendance Dump'!$B$2:$B$400,0),
MATCH(AI$2,'Attendance Dump'!$E$1:$AI$1,0)
),
INDEX('Active Hour''s Dump'!$D$3:$AH$337,
MATCH($C50,'Active Hour''s Dump'!$A$3:$A$337,0),
MATCH(AI$2,'Active Hour''s Dump'!$D$2:$AH$2,0)
))),"")</f>
        <v>1025.7650000000001</v>
      </c>
      <c r="AJ50" s="13" t="str">
        <f>_xlfn.IFNA(IF(AJ$3="Productivity",
INDEX('Productivity Dump'!$E$4:$AJ$500,
MATCH($A50,'Productivity Dump'!$A$4:$A$500,0),
MATCH(AJ$2,'Productivity Dump'!$E$3:$AJ$3,0)
),
IF(AJ$3="Attendance",
INDEX('Attendance Dump'!$E$2:$AI$400,
MATCH($A50,'Attendance Dump'!$B$2:$B$400,0),
MATCH(AJ$2,'Attendance Dump'!$E$1:$AI$1,0)
),
INDEX('Active Hour''s Dump'!$D$3:$AH$337,
MATCH($C50,'Active Hour''s Dump'!$A$3:$A$337,0),
MATCH(AJ$2,'Active Hour''s Dump'!$D$2:$AH$2,0)
))),"")</f>
        <v>P</v>
      </c>
      <c r="AK50" s="54">
        <f>_xlfn.IFNA(IF(AK$3="Productivity",
INDEX('Productivity Dump'!$E$4:$AJ$500,
MATCH($A50,'Productivity Dump'!$A$4:$A$500,0),
MATCH(AK$2,'Productivity Dump'!$E$3:$AJ$3,0)
),
IF(AK$3="Attendance",
INDEX('Attendance Dump'!$E$2:$AI$400,
MATCH($A50,'Attendance Dump'!$B$2:$B$400,0),
MATCH(AK$2,'Attendance Dump'!$E$1:$AI$1,0)
),
INDEX('Active Hour''s Dump'!$D$3:$AH$337,
MATCH($C50,'Active Hour''s Dump'!$A$3:$A$337,0),
MATCH(AK$2,'Active Hour''s Dump'!$D$2:$AH$2,0)
))),"")</f>
        <v>7.1666666666666696</v>
      </c>
      <c r="AL50" s="13">
        <f>_xlfn.IFNA(IF(AL$3="Productivity",
INDEX('Productivity Dump'!$E$4:$AJ$500,
MATCH($A50,'Productivity Dump'!$A$4:$A$500,0),
MATCH(AL$2,'Productivity Dump'!$E$3:$AJ$3,0)
),
IF(AL$3="Attendance",
INDEX('Attendance Dump'!$E$2:$AI$400,
MATCH($A50,'Attendance Dump'!$B$2:$B$400,0),
MATCH(AL$2,'Attendance Dump'!$E$1:$AI$1,0)
),
INDEX('Active Hour''s Dump'!$D$3:$AH$337,
MATCH($C50,'Active Hour''s Dump'!$A$3:$A$337,0),
MATCH(AL$2,'Active Hour''s Dump'!$D$2:$AH$2,0)
))),"")</f>
        <v>0</v>
      </c>
      <c r="AM50" s="13" t="str">
        <f>_xlfn.IFNA(IF(AM$3="Productivity",
INDEX('Productivity Dump'!$E$4:$AJ$500,
MATCH($A50,'Productivity Dump'!$A$4:$A$500,0),
MATCH(AM$2,'Productivity Dump'!$E$3:$AJ$3,0)
),
IF(AM$3="Attendance",
INDEX('Attendance Dump'!$E$2:$AI$400,
MATCH($A50,'Attendance Dump'!$B$2:$B$400,0),
MATCH(AM$2,'Attendance Dump'!$E$1:$AI$1,0)
),
INDEX('Active Hour''s Dump'!$D$3:$AH$337,
MATCH($C50,'Active Hour''s Dump'!$A$3:$A$337,0),
MATCH(AM$2,'Active Hour''s Dump'!$D$2:$AH$2,0)
))),"")</f>
        <v>WO</v>
      </c>
      <c r="AN50" s="54">
        <f>_xlfn.IFNA(IF(AN$3="Productivity",
INDEX('Productivity Dump'!$E$4:$AJ$500,
MATCH($A50,'Productivity Dump'!$A$4:$A$500,0),
MATCH(AN$2,'Productivity Dump'!$E$3:$AJ$3,0)
),
IF(AN$3="Attendance",
INDEX('Attendance Dump'!$E$2:$AI$400,
MATCH($A50,'Attendance Dump'!$B$2:$B$400,0),
MATCH(AN$2,'Attendance Dump'!$E$1:$AI$1,0)
),
INDEX('Active Hour''s Dump'!$D$3:$AH$337,
MATCH($C50,'Active Hour''s Dump'!$A$3:$A$337,0),
MATCH(AN$2,'Active Hour''s Dump'!$D$2:$AH$2,0)
))),"")</f>
        <v>0</v>
      </c>
      <c r="AO50" s="13">
        <f>_xlfn.IFNA(IF(AO$3="Productivity",
INDEX('Productivity Dump'!$E$4:$AJ$500,
MATCH($A50,'Productivity Dump'!$A$4:$A$500,0),
MATCH(AO$2,'Productivity Dump'!$E$3:$AJ$3,0)
),
IF(AO$3="Attendance",
INDEX('Attendance Dump'!$E$2:$AI$400,
MATCH($A50,'Attendance Dump'!$B$2:$B$400,0),
MATCH(AO$2,'Attendance Dump'!$E$1:$AI$1,0)
),
INDEX('Active Hour''s Dump'!$D$3:$AH$337,
MATCH($C50,'Active Hour''s Dump'!$A$3:$A$337,0),
MATCH(AO$2,'Active Hour''s Dump'!$D$2:$AH$2,0)
))),"")</f>
        <v>423.22999999999996</v>
      </c>
      <c r="AP50" s="13" t="str">
        <f>_xlfn.IFNA(IF(AP$3="Productivity",
INDEX('Productivity Dump'!$E$4:$AJ$500,
MATCH($A50,'Productivity Dump'!$A$4:$A$500,0),
MATCH(AP$2,'Productivity Dump'!$E$3:$AJ$3,0)
),
IF(AP$3="Attendance",
INDEX('Attendance Dump'!$E$2:$AI$400,
MATCH($A50,'Attendance Dump'!$B$2:$B$400,0),
MATCH(AP$2,'Attendance Dump'!$E$1:$AI$1,0)
),
INDEX('Active Hour''s Dump'!$D$3:$AH$337,
MATCH($C50,'Active Hour''s Dump'!$A$3:$A$337,0),
MATCH(AP$2,'Active Hour''s Dump'!$D$2:$AH$2,0)
))),"")</f>
        <v>P</v>
      </c>
      <c r="AQ50" s="54">
        <f>_xlfn.IFNA(IF(AQ$3="Productivity",
INDEX('Productivity Dump'!$E$4:$AJ$500,
MATCH($A50,'Productivity Dump'!$A$4:$A$500,0),
MATCH(AQ$2,'Productivity Dump'!$E$3:$AJ$3,0)
),
IF(AQ$3="Attendance",
INDEX('Attendance Dump'!$E$2:$AI$400,
MATCH($A50,'Attendance Dump'!$B$2:$B$400,0),
MATCH(AQ$2,'Attendance Dump'!$E$1:$AI$1,0)
),
INDEX('Active Hour''s Dump'!$D$3:$AH$337,
MATCH($C50,'Active Hour''s Dump'!$A$3:$A$337,0),
MATCH(AQ$2,'Active Hour''s Dump'!$D$2:$AH$2,0)
))),"")</f>
        <v>3.0833333333333299</v>
      </c>
      <c r="AR50" s="13">
        <f>_xlfn.IFNA(IF(AR$3="Productivity",
INDEX('Productivity Dump'!$E$4:$AJ$500,
MATCH($A50,'Productivity Dump'!$A$4:$A$500,0),
MATCH(AR$2,'Productivity Dump'!$E$3:$AJ$3,0)
),
IF(AR$3="Attendance",
INDEX('Attendance Dump'!$E$2:$AI$400,
MATCH($A50,'Attendance Dump'!$B$2:$B$400,0),
MATCH(AR$2,'Attendance Dump'!$E$1:$AI$1,0)
),
INDEX('Active Hour''s Dump'!$D$3:$AH$337,
MATCH($C50,'Active Hour''s Dump'!$A$3:$A$337,0),
MATCH(AR$2,'Active Hour''s Dump'!$D$2:$AH$2,0)
))),"")</f>
        <v>1044.2599999999998</v>
      </c>
      <c r="AS50" s="13" t="str">
        <f>_xlfn.IFNA(IF(AS$3="Productivity",
INDEX('Productivity Dump'!$E$4:$AJ$500,
MATCH($A50,'Productivity Dump'!$A$4:$A$500,0),
MATCH(AS$2,'Productivity Dump'!$E$3:$AJ$3,0)
),
IF(AS$3="Attendance",
INDEX('Attendance Dump'!$E$2:$AI$400,
MATCH($A50,'Attendance Dump'!$B$2:$B$400,0),
MATCH(AS$2,'Attendance Dump'!$E$1:$AI$1,0)
),
INDEX('Active Hour''s Dump'!$D$3:$AH$337,
MATCH($C50,'Active Hour''s Dump'!$A$3:$A$337,0),
MATCH(AS$2,'Active Hour''s Dump'!$D$2:$AH$2,0)
))),"")</f>
        <v>P</v>
      </c>
      <c r="AT50" s="54">
        <f>_xlfn.IFNA(IF(AT$3="Productivity",
INDEX('Productivity Dump'!$E$4:$AJ$500,
MATCH($A50,'Productivity Dump'!$A$4:$A$500,0),
MATCH(AT$2,'Productivity Dump'!$E$3:$AJ$3,0)
),
IF(AT$3="Attendance",
INDEX('Attendance Dump'!$E$2:$AI$400,
MATCH($A50,'Attendance Dump'!$B$2:$B$400,0),
MATCH(AT$2,'Attendance Dump'!$E$1:$AI$1,0)
),
INDEX('Active Hour''s Dump'!$D$3:$AH$337,
MATCH($C50,'Active Hour''s Dump'!$A$3:$A$337,0),
MATCH(AT$2,'Active Hour''s Dump'!$D$2:$AH$2,0)
))),"")</f>
        <v>7.75</v>
      </c>
      <c r="AU50" s="13">
        <f>_xlfn.IFNA(IF(AU$3="Productivity",
INDEX('Productivity Dump'!$E$4:$AJ$500,
MATCH($A50,'Productivity Dump'!$A$4:$A$500,0),
MATCH(AU$2,'Productivity Dump'!$E$3:$AJ$3,0)
),
IF(AU$3="Attendance",
INDEX('Attendance Dump'!$E$2:$AI$400,
MATCH($A50,'Attendance Dump'!$B$2:$B$400,0),
MATCH(AU$2,'Attendance Dump'!$E$1:$AI$1,0)
),
INDEX('Active Hour''s Dump'!$D$3:$AH$337,
MATCH($C50,'Active Hour''s Dump'!$A$3:$A$337,0),
MATCH(AU$2,'Active Hour''s Dump'!$D$2:$AH$2,0)
))),"")</f>
        <v>1055.0999999999999</v>
      </c>
      <c r="AV50" s="13" t="str">
        <f>_xlfn.IFNA(IF(AV$3="Productivity",
INDEX('Productivity Dump'!$E$4:$AJ$500,
MATCH($A50,'Productivity Dump'!$A$4:$A$500,0),
MATCH(AV$2,'Productivity Dump'!$E$3:$AJ$3,0)
),
IF(AV$3="Attendance",
INDEX('Attendance Dump'!$E$2:$AI$400,
MATCH($A50,'Attendance Dump'!$B$2:$B$400,0),
MATCH(AV$2,'Attendance Dump'!$E$1:$AI$1,0)
),
INDEX('Active Hour''s Dump'!$D$3:$AH$337,
MATCH($C50,'Active Hour''s Dump'!$A$3:$A$337,0),
MATCH(AV$2,'Active Hour''s Dump'!$D$2:$AH$2,0)
))),"")</f>
        <v>P</v>
      </c>
      <c r="AW50" s="54">
        <f>_xlfn.IFNA(IF(AW$3="Productivity",
INDEX('Productivity Dump'!$E$4:$AJ$500,
MATCH($A50,'Productivity Dump'!$A$4:$A$500,0),
MATCH(AW$2,'Productivity Dump'!$E$3:$AJ$3,0)
),
IF(AW$3="Attendance",
INDEX('Attendance Dump'!$E$2:$AI$400,
MATCH($A50,'Attendance Dump'!$B$2:$B$400,0),
MATCH(AW$2,'Attendance Dump'!$E$1:$AI$1,0)
),
INDEX('Active Hour''s Dump'!$D$3:$AH$337,
MATCH($C50,'Active Hour''s Dump'!$A$3:$A$337,0),
MATCH(AW$2,'Active Hour''s Dump'!$D$2:$AH$2,0)
))),"")</f>
        <v>6.6666666666666696</v>
      </c>
      <c r="AX50" s="13">
        <f>_xlfn.IFNA(IF(AX$3="Productivity",
INDEX('Productivity Dump'!$E$4:$AJ$500,
MATCH($A50,'Productivity Dump'!$A$4:$A$500,0),
MATCH(AX$2,'Productivity Dump'!$E$3:$AJ$3,0)
),
IF(AX$3="Attendance",
INDEX('Attendance Dump'!$E$2:$AI$400,
MATCH($A50,'Attendance Dump'!$B$2:$B$400,0),
MATCH(AX$2,'Attendance Dump'!$E$1:$AI$1,0)
),
INDEX('Active Hour''s Dump'!$D$3:$AH$337,
MATCH($C50,'Active Hour''s Dump'!$A$3:$A$337,0),
MATCH(AX$2,'Active Hour''s Dump'!$D$2:$AH$2,0)
))),"")</f>
        <v>1072.0530000000001</v>
      </c>
      <c r="AY50" s="13" t="str">
        <f>_xlfn.IFNA(IF(AY$3="Productivity",
INDEX('Productivity Dump'!$E$4:$AJ$500,
MATCH($A50,'Productivity Dump'!$A$4:$A$500,0),
MATCH(AY$2,'Productivity Dump'!$E$3:$AJ$3,0)
),
IF(AY$3="Attendance",
INDEX('Attendance Dump'!$E$2:$AI$400,
MATCH($A50,'Attendance Dump'!$B$2:$B$400,0),
MATCH(AY$2,'Attendance Dump'!$E$1:$AI$1,0)
),
INDEX('Active Hour''s Dump'!$D$3:$AH$337,
MATCH($C50,'Active Hour''s Dump'!$A$3:$A$337,0),
MATCH(AY$2,'Active Hour''s Dump'!$D$2:$AH$2,0)
))),"")</f>
        <v>P</v>
      </c>
      <c r="AZ50" s="54">
        <f>_xlfn.IFNA(IF(AZ$3="Productivity",
INDEX('Productivity Dump'!$E$4:$AJ$500,
MATCH($A50,'Productivity Dump'!$A$4:$A$500,0),
MATCH(AZ$2,'Productivity Dump'!$E$3:$AJ$3,0)
),
IF(AZ$3="Attendance",
INDEX('Attendance Dump'!$E$2:$AI$400,
MATCH($A50,'Attendance Dump'!$B$2:$B$400,0),
MATCH(AZ$2,'Attendance Dump'!$E$1:$AI$1,0)
),
INDEX('Active Hour''s Dump'!$D$3:$AH$337,
MATCH($C50,'Active Hour''s Dump'!$A$3:$A$337,0),
MATCH(AZ$2,'Active Hour''s Dump'!$D$2:$AH$2,0)
))),"")</f>
        <v>7.25</v>
      </c>
      <c r="BA50" s="13">
        <f>_xlfn.IFNA(IF(BA$3="Productivity",
INDEX('Productivity Dump'!$E$4:$AJ$500,
MATCH($A50,'Productivity Dump'!$A$4:$A$500,0),
MATCH(BA$2,'Productivity Dump'!$E$3:$AJ$3,0)
),
IF(BA$3="Attendance",
INDEX('Attendance Dump'!$E$2:$AI$400,
MATCH($A50,'Attendance Dump'!$B$2:$B$400,0),
MATCH(BA$2,'Attendance Dump'!$E$1:$AI$1,0)
),
INDEX('Active Hour''s Dump'!$D$3:$AH$337,
MATCH($C50,'Active Hour''s Dump'!$A$3:$A$337,0),
MATCH(BA$2,'Active Hour''s Dump'!$D$2:$AH$2,0)
))),"")</f>
        <v>1057.056</v>
      </c>
      <c r="BB50" s="13" t="str">
        <f>_xlfn.IFNA(IF(BB$3="Productivity",
INDEX('Productivity Dump'!$E$4:$AJ$500,
MATCH($A50,'Productivity Dump'!$A$4:$A$500,0),
MATCH(BB$2,'Productivity Dump'!$E$3:$AJ$3,0)
),
IF(BB$3="Attendance",
INDEX('Attendance Dump'!$E$2:$AI$400,
MATCH($A50,'Attendance Dump'!$B$2:$B$400,0),
MATCH(BB$2,'Attendance Dump'!$E$1:$AI$1,0)
),
INDEX('Active Hour''s Dump'!$D$3:$AH$337,
MATCH($C50,'Active Hour''s Dump'!$A$3:$A$337,0),
MATCH(BB$2,'Active Hour''s Dump'!$D$2:$AH$2,0)
))),"")</f>
        <v>P</v>
      </c>
      <c r="BC50" s="54">
        <f>_xlfn.IFNA(IF(BC$3="Productivity",
INDEX('Productivity Dump'!$E$4:$AJ$500,
MATCH($A50,'Productivity Dump'!$A$4:$A$500,0),
MATCH(BC$2,'Productivity Dump'!$E$3:$AJ$3,0)
),
IF(BC$3="Attendance",
INDEX('Attendance Dump'!$E$2:$AI$400,
MATCH($A50,'Attendance Dump'!$B$2:$B$400,0),
MATCH(BC$2,'Attendance Dump'!$E$1:$AI$1,0)
),
INDEX('Active Hour''s Dump'!$D$3:$AH$337,
MATCH($C50,'Active Hour''s Dump'!$A$3:$A$337,0),
MATCH(BC$2,'Active Hour''s Dump'!$D$2:$AH$2,0)
))),"")</f>
        <v>7.0833333333333304</v>
      </c>
      <c r="BD50" s="13">
        <f>_xlfn.IFNA(IF(BD$3="Productivity",
INDEX('Productivity Dump'!$E$4:$AJ$500,
MATCH($A50,'Productivity Dump'!$A$4:$A$500,0),
MATCH(BD$2,'Productivity Dump'!$E$3:$AJ$3,0)
),
IF(BD$3="Attendance",
INDEX('Attendance Dump'!$E$2:$AI$400,
MATCH($A50,'Attendance Dump'!$B$2:$B$400,0),
MATCH(BD$2,'Attendance Dump'!$E$1:$AI$1,0)
),
INDEX('Active Hour''s Dump'!$D$3:$AH$337,
MATCH($C50,'Active Hour''s Dump'!$A$3:$A$337,0),
MATCH(BD$2,'Active Hour''s Dump'!$D$2:$AH$2,0)
))),"")</f>
        <v>444.97</v>
      </c>
      <c r="BE50" s="13" t="str">
        <f>_xlfn.IFNA(IF(BE$3="Productivity",
INDEX('Productivity Dump'!$E$4:$AJ$500,
MATCH($A50,'Productivity Dump'!$A$4:$A$500,0),
MATCH(BE$2,'Productivity Dump'!$E$3:$AJ$3,0)
),
IF(BE$3="Attendance",
INDEX('Attendance Dump'!$E$2:$AI$400,
MATCH($A50,'Attendance Dump'!$B$2:$B$400,0),
MATCH(BE$2,'Attendance Dump'!$E$1:$AI$1,0)
),
INDEX('Active Hour''s Dump'!$D$3:$AH$337,
MATCH($C50,'Active Hour''s Dump'!$A$3:$A$337,0),
MATCH(BE$2,'Active Hour''s Dump'!$D$2:$AH$2,0)
))),"")</f>
        <v>P</v>
      </c>
      <c r="BF50" s="54">
        <f>_xlfn.IFNA(IF(BF$3="Productivity",
INDEX('Productivity Dump'!$E$4:$AJ$500,
MATCH($A50,'Productivity Dump'!$A$4:$A$500,0),
MATCH(BF$2,'Productivity Dump'!$E$3:$AJ$3,0)
),
IF(BF$3="Attendance",
INDEX('Attendance Dump'!$E$2:$AI$400,
MATCH($A50,'Attendance Dump'!$B$2:$B$400,0),
MATCH(BF$2,'Attendance Dump'!$E$1:$AI$1,0)
),
INDEX('Active Hour''s Dump'!$D$3:$AH$337,
MATCH($C50,'Active Hour''s Dump'!$A$3:$A$337,0),
MATCH(BF$2,'Active Hour''s Dump'!$D$2:$AH$2,0)
))),"")</f>
        <v>2.9166666666666701</v>
      </c>
      <c r="BG50" s="13">
        <f>_xlfn.IFNA(IF(BG$3="Productivity",
INDEX('Productivity Dump'!$E$4:$AJ$500,
MATCH($A50,'Productivity Dump'!$A$4:$A$500,0),
MATCH(BG$2,'Productivity Dump'!$E$3:$AJ$3,0)
),
IF(BG$3="Attendance",
INDEX('Attendance Dump'!$E$2:$AI$400,
MATCH($A50,'Attendance Dump'!$B$2:$B$400,0),
MATCH(BG$2,'Attendance Dump'!$E$1:$AI$1,0)
),
INDEX('Active Hour''s Dump'!$D$3:$AH$337,
MATCH($C50,'Active Hour''s Dump'!$A$3:$A$337,0),
MATCH(BG$2,'Active Hour''s Dump'!$D$2:$AH$2,0)
))),"")</f>
        <v>0</v>
      </c>
      <c r="BH50" s="13" t="str">
        <f>_xlfn.IFNA(IF(BH$3="Productivity",
INDEX('Productivity Dump'!$E$4:$AJ$500,
MATCH($A50,'Productivity Dump'!$A$4:$A$500,0),
MATCH(BH$2,'Productivity Dump'!$E$3:$AJ$3,0)
),
IF(BH$3="Attendance",
INDEX('Attendance Dump'!$E$2:$AI$400,
MATCH($A50,'Attendance Dump'!$B$2:$B$400,0),
MATCH(BH$2,'Attendance Dump'!$E$1:$AI$1,0)
),
INDEX('Active Hour''s Dump'!$D$3:$AH$337,
MATCH($C50,'Active Hour''s Dump'!$A$3:$A$337,0),
MATCH(BH$2,'Active Hour''s Dump'!$D$2:$AH$2,0)
))),"")</f>
        <v>WO</v>
      </c>
      <c r="BI50" s="54">
        <f>_xlfn.IFNA(IF(BI$3="Productivity",
INDEX('Productivity Dump'!$E$4:$AJ$500,
MATCH($A50,'Productivity Dump'!$A$4:$A$500,0),
MATCH(BI$2,'Productivity Dump'!$E$3:$AJ$3,0)
),
IF(BI$3="Attendance",
INDEX('Attendance Dump'!$E$2:$AI$400,
MATCH($A50,'Attendance Dump'!$B$2:$B$400,0),
MATCH(BI$2,'Attendance Dump'!$E$1:$AI$1,0)
),
INDEX('Active Hour''s Dump'!$D$3:$AH$337,
MATCH($C50,'Active Hour''s Dump'!$A$3:$A$337,0),
MATCH(BI$2,'Active Hour''s Dump'!$D$2:$AH$2,0)
))),"")</f>
        <v>0</v>
      </c>
      <c r="BJ50" s="13">
        <f>_xlfn.IFNA(IF(BJ$3="Productivity",
INDEX('Productivity Dump'!$E$4:$AJ$500,
MATCH($A50,'Productivity Dump'!$A$4:$A$500,0),
MATCH(BJ$2,'Productivity Dump'!$E$3:$AJ$3,0)
),
IF(BJ$3="Attendance",
INDEX('Attendance Dump'!$E$2:$AI$400,
MATCH($A50,'Attendance Dump'!$B$2:$B$400,0),
MATCH(BJ$2,'Attendance Dump'!$E$1:$AI$1,0)
),
INDEX('Active Hour''s Dump'!$D$3:$AH$337,
MATCH($C50,'Active Hour''s Dump'!$A$3:$A$337,0),
MATCH(BJ$2,'Active Hour''s Dump'!$D$2:$AH$2,0)
))),"")</f>
        <v>476.48500000000007</v>
      </c>
      <c r="BK50" s="13" t="str">
        <f>_xlfn.IFNA(IF(BK$3="Productivity",
INDEX('Productivity Dump'!$E$4:$AJ$500,
MATCH($A50,'Productivity Dump'!$A$4:$A$500,0),
MATCH(BK$2,'Productivity Dump'!$E$3:$AJ$3,0)
),
IF(BK$3="Attendance",
INDEX('Attendance Dump'!$E$2:$AI$400,
MATCH($A50,'Attendance Dump'!$B$2:$B$400,0),
MATCH(BK$2,'Attendance Dump'!$E$1:$AI$1,0)
),
INDEX('Active Hour''s Dump'!$D$3:$AH$337,
MATCH($C50,'Active Hour''s Dump'!$A$3:$A$337,0),
MATCH(BK$2,'Active Hour''s Dump'!$D$2:$AH$2,0)
))),"")</f>
        <v>P</v>
      </c>
      <c r="BL50" s="54">
        <f>_xlfn.IFNA(IF(BL$3="Productivity",
INDEX('Productivity Dump'!$E$4:$AJ$500,
MATCH($A50,'Productivity Dump'!$A$4:$A$500,0),
MATCH(BL$2,'Productivity Dump'!$E$3:$AJ$3,0)
),
IF(BL$3="Attendance",
INDEX('Attendance Dump'!$E$2:$AI$400,
MATCH($A50,'Attendance Dump'!$B$2:$B$400,0),
MATCH(BL$2,'Attendance Dump'!$E$1:$AI$1,0)
),
INDEX('Active Hour''s Dump'!$D$3:$AH$337,
MATCH($C50,'Active Hour''s Dump'!$A$3:$A$337,0),
MATCH(BL$2,'Active Hour''s Dump'!$D$2:$AH$2,0)
))),"")</f>
        <v>3.6666666666666701</v>
      </c>
      <c r="BM50" s="13">
        <f>_xlfn.IFNA(IF(BM$3="Productivity",
INDEX('Productivity Dump'!$E$4:$AJ$500,
MATCH($A50,'Productivity Dump'!$A$4:$A$500,0),
MATCH(BM$2,'Productivity Dump'!$E$3:$AJ$3,0)
),
IF(BM$3="Attendance",
INDEX('Attendance Dump'!$E$2:$AI$400,
MATCH($A50,'Attendance Dump'!$B$2:$B$400,0),
MATCH(BM$2,'Attendance Dump'!$E$1:$AI$1,0)
),
INDEX('Active Hour''s Dump'!$D$3:$AH$337,
MATCH($C50,'Active Hour''s Dump'!$A$3:$A$337,0),
MATCH(BM$2,'Active Hour''s Dump'!$D$2:$AH$2,0)
))),"")</f>
        <v>1195.4880000000003</v>
      </c>
      <c r="BN50" s="13" t="str">
        <f>_xlfn.IFNA(IF(BN$3="Productivity",
INDEX('Productivity Dump'!$E$4:$AJ$500,
MATCH($A50,'Productivity Dump'!$A$4:$A$500,0),
MATCH(BN$2,'Productivity Dump'!$E$3:$AJ$3,0)
),
IF(BN$3="Attendance",
INDEX('Attendance Dump'!$E$2:$AI$400,
MATCH($A50,'Attendance Dump'!$B$2:$B$400,0),
MATCH(BN$2,'Attendance Dump'!$E$1:$AI$1,0)
),
INDEX('Active Hour''s Dump'!$D$3:$AH$337,
MATCH($C50,'Active Hour''s Dump'!$A$3:$A$337,0),
MATCH(BN$2,'Active Hour''s Dump'!$D$2:$AH$2,0)
))),"")</f>
        <v>P</v>
      </c>
      <c r="BO50" s="54">
        <f>_xlfn.IFNA(IF(BO$3="Productivity",
INDEX('Productivity Dump'!$E$4:$AJ$500,
MATCH($A50,'Productivity Dump'!$A$4:$A$500,0),
MATCH(BO$2,'Productivity Dump'!$E$3:$AJ$3,0)
),
IF(BO$3="Attendance",
INDEX('Attendance Dump'!$E$2:$AI$400,
MATCH($A50,'Attendance Dump'!$B$2:$B$400,0),
MATCH(BO$2,'Attendance Dump'!$E$1:$AI$1,0)
),
INDEX('Active Hour''s Dump'!$D$3:$AH$337,
MATCH($C50,'Active Hour''s Dump'!$A$3:$A$337,0),
MATCH(BO$2,'Active Hour''s Dump'!$D$2:$AH$2,0)
))),"")</f>
        <v>8.1666666666666696</v>
      </c>
      <c r="BP50" s="13">
        <f>_xlfn.IFNA(IF(BP$3="Productivity",
INDEX('Productivity Dump'!$E$4:$AJ$500,
MATCH($A50,'Productivity Dump'!$A$4:$A$500,0),
MATCH(BP$2,'Productivity Dump'!$E$3:$AJ$3,0)
),
IF(BP$3="Attendance",
INDEX('Attendance Dump'!$E$2:$AI$400,
MATCH($A50,'Attendance Dump'!$B$2:$B$400,0),
MATCH(BP$2,'Attendance Dump'!$E$1:$AI$1,0)
),
INDEX('Active Hour''s Dump'!$D$3:$AH$337,
MATCH($C50,'Active Hour''s Dump'!$A$3:$A$337,0),
MATCH(BP$2,'Active Hour''s Dump'!$D$2:$AH$2,0)
))),"")</f>
        <v>1187.0989999999999</v>
      </c>
      <c r="BQ50" s="13" t="str">
        <f>_xlfn.IFNA(IF(BQ$3="Productivity",
INDEX('Productivity Dump'!$E$4:$AJ$500,
MATCH($A50,'Productivity Dump'!$A$4:$A$500,0),
MATCH(BQ$2,'Productivity Dump'!$E$3:$AJ$3,0)
),
IF(BQ$3="Attendance",
INDEX('Attendance Dump'!$E$2:$AI$400,
MATCH($A50,'Attendance Dump'!$B$2:$B$400,0),
MATCH(BQ$2,'Attendance Dump'!$E$1:$AI$1,0)
),
INDEX('Active Hour''s Dump'!$D$3:$AH$337,
MATCH($C50,'Active Hour''s Dump'!$A$3:$A$337,0),
MATCH(BQ$2,'Active Hour''s Dump'!$D$2:$AH$2,0)
))),"")</f>
        <v>P</v>
      </c>
      <c r="BR50" s="54">
        <f>_xlfn.IFNA(IF(BR$3="Productivity",
INDEX('Productivity Dump'!$E$4:$AJ$500,
MATCH($A50,'Productivity Dump'!$A$4:$A$500,0),
MATCH(BR$2,'Productivity Dump'!$E$3:$AJ$3,0)
),
IF(BR$3="Attendance",
INDEX('Attendance Dump'!$E$2:$AI$400,
MATCH($A50,'Attendance Dump'!$B$2:$B$400,0),
MATCH(BR$2,'Attendance Dump'!$E$1:$AI$1,0)
),
INDEX('Active Hour''s Dump'!$D$3:$AH$337,
MATCH($C50,'Active Hour''s Dump'!$A$3:$A$337,0),
MATCH(BR$2,'Active Hour''s Dump'!$D$2:$AH$2,0)
))),"")</f>
        <v>8.4166666666666696</v>
      </c>
      <c r="BS50" s="13">
        <f>_xlfn.IFNA(IF(BS$3="Productivity",
INDEX('Productivity Dump'!$E$4:$AJ$500,
MATCH($A50,'Productivity Dump'!$A$4:$A$500,0),
MATCH(BS$2,'Productivity Dump'!$E$3:$AJ$3,0)
),
IF(BS$3="Attendance",
INDEX('Attendance Dump'!$E$2:$AI$400,
MATCH($A50,'Attendance Dump'!$B$2:$B$400,0),
MATCH(BS$2,'Attendance Dump'!$E$1:$AI$1,0)
),
INDEX('Active Hour''s Dump'!$D$3:$AH$337,
MATCH($C50,'Active Hour''s Dump'!$A$3:$A$337,0),
MATCH(BS$2,'Active Hour''s Dump'!$D$2:$AH$2,0)
))),"")</f>
        <v>0</v>
      </c>
      <c r="BT50" s="13" t="str">
        <f>_xlfn.IFNA(IF(BT$3="Productivity",
INDEX('Productivity Dump'!$E$4:$AJ$500,
MATCH($A50,'Productivity Dump'!$A$4:$A$500,0),
MATCH(BT$2,'Productivity Dump'!$E$3:$AJ$3,0)
),
IF(BT$3="Attendance",
INDEX('Attendance Dump'!$E$2:$AI$400,
MATCH($A50,'Attendance Dump'!$B$2:$B$400,0),
MATCH(BT$2,'Attendance Dump'!$E$1:$AI$1,0)
),
INDEX('Active Hour''s Dump'!$D$3:$AH$337,
MATCH($C50,'Active Hour''s Dump'!$A$3:$A$337,0),
MATCH(BT$2,'Active Hour''s Dump'!$D$2:$AH$2,0)
))),"")</f>
        <v>H</v>
      </c>
      <c r="BU50" s="54">
        <f>_xlfn.IFNA(IF(BU$3="Productivity",
INDEX('Productivity Dump'!$E$4:$AJ$500,
MATCH($A50,'Productivity Dump'!$A$4:$A$500,0),
MATCH(BU$2,'Productivity Dump'!$E$3:$AJ$3,0)
),
IF(BU$3="Attendance",
INDEX('Attendance Dump'!$E$2:$AI$400,
MATCH($A50,'Attendance Dump'!$B$2:$B$400,0),
MATCH(BU$2,'Attendance Dump'!$E$1:$AI$1,0)
),
INDEX('Active Hour''s Dump'!$D$3:$AH$337,
MATCH($C50,'Active Hour''s Dump'!$A$3:$A$337,0),
MATCH(BU$2,'Active Hour''s Dump'!$D$2:$AH$2,0)
))),"")</f>
        <v>0</v>
      </c>
      <c r="BV50" s="13">
        <f>_xlfn.IFNA(IF(BV$3="Productivity",
INDEX('Productivity Dump'!$E$4:$AJ$500,
MATCH($A50,'Productivity Dump'!$A$4:$A$500,0),
MATCH(BV$2,'Productivity Dump'!$E$3:$AJ$3,0)
),
IF(BV$3="Attendance",
INDEX('Attendance Dump'!$E$2:$AI$400,
MATCH($A50,'Attendance Dump'!$B$2:$B$400,0),
MATCH(BV$2,'Attendance Dump'!$E$1:$AI$1,0)
),
INDEX('Active Hour''s Dump'!$D$3:$AH$337,
MATCH($C50,'Active Hour''s Dump'!$A$3:$A$337,0),
MATCH(BV$2,'Active Hour''s Dump'!$D$2:$AH$2,0)
))),"")</f>
        <v>1224.3929999999998</v>
      </c>
      <c r="BW50" s="13" t="str">
        <f>_xlfn.IFNA(IF(BW$3="Productivity",
INDEX('Productivity Dump'!$E$4:$AJ$500,
MATCH($A50,'Productivity Dump'!$A$4:$A$500,0),
MATCH(BW$2,'Productivity Dump'!$E$3:$AJ$3,0)
),
IF(BW$3="Attendance",
INDEX('Attendance Dump'!$E$2:$AI$400,
MATCH($A50,'Attendance Dump'!$B$2:$B$400,0),
MATCH(BW$2,'Attendance Dump'!$E$1:$AI$1,0)
),
INDEX('Active Hour''s Dump'!$D$3:$AH$337,
MATCH($C50,'Active Hour''s Dump'!$A$3:$A$337,0),
MATCH(BW$2,'Active Hour''s Dump'!$D$2:$AH$2,0)
))),"")</f>
        <v>P</v>
      </c>
      <c r="BX50" s="54">
        <f>_xlfn.IFNA(IF(BX$3="Productivity",
INDEX('Productivity Dump'!$E$4:$AJ$500,
MATCH($A50,'Productivity Dump'!$A$4:$A$500,0),
MATCH(BX$2,'Productivity Dump'!$E$3:$AJ$3,0)
),
IF(BX$3="Attendance",
INDEX('Attendance Dump'!$E$2:$AI$400,
MATCH($A50,'Attendance Dump'!$B$2:$B$400,0),
MATCH(BX$2,'Attendance Dump'!$E$1:$AI$1,0)
),
INDEX('Active Hour''s Dump'!$D$3:$AH$337,
MATCH($C50,'Active Hour''s Dump'!$A$3:$A$337,0),
MATCH(BX$2,'Active Hour''s Dump'!$D$2:$AH$2,0)
))),"")</f>
        <v>8.25</v>
      </c>
      <c r="BY50" s="13">
        <f>_xlfn.IFNA(IF(BY$3="Productivity",
INDEX('Productivity Dump'!$E$4:$AJ$500,
MATCH($A50,'Productivity Dump'!$A$4:$A$500,0),
MATCH(BY$2,'Productivity Dump'!$E$3:$AJ$3,0)
),
IF(BY$3="Attendance",
INDEX('Attendance Dump'!$E$2:$AI$400,
MATCH($A50,'Attendance Dump'!$B$2:$B$400,0),
MATCH(BY$2,'Attendance Dump'!$E$1:$AI$1,0)
),
INDEX('Active Hour''s Dump'!$D$3:$AH$337,
MATCH($C50,'Active Hour''s Dump'!$A$3:$A$337,0),
MATCH(BY$2,'Active Hour''s Dump'!$D$2:$AH$2,0)
))),"")</f>
        <v>1233.9419999999998</v>
      </c>
      <c r="BZ50" s="13" t="str">
        <f>_xlfn.IFNA(IF(BZ$3="Productivity",
INDEX('Productivity Dump'!$E$4:$AJ$500,
MATCH($A50,'Productivity Dump'!$A$4:$A$500,0),
MATCH(BZ$2,'Productivity Dump'!$E$3:$AJ$3,0)
),
IF(BZ$3="Attendance",
INDEX('Attendance Dump'!$E$2:$AI$400,
MATCH($A50,'Attendance Dump'!$B$2:$B$400,0),
MATCH(BZ$2,'Attendance Dump'!$E$1:$AI$1,0)
),
INDEX('Active Hour''s Dump'!$D$3:$AH$337,
MATCH($C50,'Active Hour''s Dump'!$A$3:$A$337,0),
MATCH(BZ$2,'Active Hour''s Dump'!$D$2:$AH$2,0)
))),"")</f>
        <v>P</v>
      </c>
      <c r="CA50" s="54">
        <f>_xlfn.IFNA(IF(CA$3="Productivity",
INDEX('Productivity Dump'!$E$4:$AJ$500,
MATCH($A50,'Productivity Dump'!$A$4:$A$500,0),
MATCH(CA$2,'Productivity Dump'!$E$3:$AJ$3,0)
),
IF(CA$3="Attendance",
INDEX('Attendance Dump'!$E$2:$AI$400,
MATCH($A50,'Attendance Dump'!$B$2:$B$400,0),
MATCH(CA$2,'Attendance Dump'!$E$1:$AI$1,0)
),
INDEX('Active Hour''s Dump'!$D$3:$AH$337,
MATCH($C50,'Active Hour''s Dump'!$A$3:$A$337,0),
MATCH(CA$2,'Active Hour''s Dump'!$D$2:$AH$2,0)
))),"")</f>
        <v>7.5</v>
      </c>
      <c r="CB50" s="13">
        <f>_xlfn.IFNA(IF(CB$3="Productivity",
INDEX('Productivity Dump'!$E$4:$AJ$500,
MATCH($A50,'Productivity Dump'!$A$4:$A$500,0),
MATCH(CB$2,'Productivity Dump'!$E$3:$AJ$3,0)
),
IF(CB$3="Attendance",
INDEX('Attendance Dump'!$E$2:$AI$400,
MATCH($A50,'Attendance Dump'!$B$2:$B$400,0),
MATCH(CB$2,'Attendance Dump'!$E$1:$AI$1,0)
),
INDEX('Active Hour''s Dump'!$D$3:$AH$337,
MATCH($C50,'Active Hour''s Dump'!$A$3:$A$337,0),
MATCH(CB$2,'Active Hour''s Dump'!$D$2:$AH$2,0)
))),"")</f>
        <v>0</v>
      </c>
      <c r="CC50" s="13" t="str">
        <f>_xlfn.IFNA(IF(CC$3="Productivity",
INDEX('Productivity Dump'!$E$4:$AJ$500,
MATCH($A50,'Productivity Dump'!$A$4:$A$500,0),
MATCH(CC$2,'Productivity Dump'!$E$3:$AJ$3,0)
),
IF(CC$3="Attendance",
INDEX('Attendance Dump'!$E$2:$AI$400,
MATCH($A50,'Attendance Dump'!$B$2:$B$400,0),
MATCH(CC$2,'Attendance Dump'!$E$1:$AI$1,0)
),
INDEX('Active Hour''s Dump'!$D$3:$AH$337,
MATCH($C50,'Active Hour''s Dump'!$A$3:$A$337,0),
MATCH(CC$2,'Active Hour''s Dump'!$D$2:$AH$2,0)
))),"")</f>
        <v>WO</v>
      </c>
      <c r="CD50" s="54">
        <f>_xlfn.IFNA(IF(CD$3="Productivity",
INDEX('Productivity Dump'!$E$4:$AJ$500,
MATCH($A50,'Productivity Dump'!$A$4:$A$500,0),
MATCH(CD$2,'Productivity Dump'!$E$3:$AJ$3,0)
),
IF(CD$3="Attendance",
INDEX('Attendance Dump'!$E$2:$AI$400,
MATCH($A50,'Attendance Dump'!$B$2:$B$400,0),
MATCH(CD$2,'Attendance Dump'!$E$1:$AI$1,0)
),
INDEX('Active Hour''s Dump'!$D$3:$AH$337,
MATCH($C50,'Active Hour''s Dump'!$A$3:$A$337,0),
MATCH(CD$2,'Active Hour''s Dump'!$D$2:$AH$2,0)
))),"")</f>
        <v>0</v>
      </c>
      <c r="CE50" s="13">
        <f>_xlfn.IFNA(IF(CE$3="Productivity",
INDEX('Productivity Dump'!$E$4:$AJ$500,
MATCH($A50,'Productivity Dump'!$A$4:$A$500,0),
MATCH(CE$2,'Productivity Dump'!$E$3:$AJ$3,0)
),
IF(CE$3="Attendance",
INDEX('Attendance Dump'!$E$2:$AI$400,
MATCH($A50,'Attendance Dump'!$B$2:$B$400,0),
MATCH(CE$2,'Attendance Dump'!$E$1:$AI$1,0)
),
INDEX('Active Hour''s Dump'!$D$3:$AH$337,
MATCH($C50,'Active Hour''s Dump'!$A$3:$A$337,0),
MATCH(CE$2,'Active Hour''s Dump'!$D$2:$AH$2,0)
))),"")</f>
        <v>796.04299999999989</v>
      </c>
      <c r="CF50" s="13" t="str">
        <f>_xlfn.IFNA(IF(CF$3="Productivity",
INDEX('Productivity Dump'!$E$4:$AJ$500,
MATCH($A50,'Productivity Dump'!$A$4:$A$500,0),
MATCH(CF$2,'Productivity Dump'!$E$3:$AJ$3,0)
),
IF(CF$3="Attendance",
INDEX('Attendance Dump'!$E$2:$AI$400,
MATCH($A50,'Attendance Dump'!$B$2:$B$400,0),
MATCH(CF$2,'Attendance Dump'!$E$1:$AI$1,0)
),
INDEX('Active Hour''s Dump'!$D$3:$AH$337,
MATCH($C50,'Active Hour''s Dump'!$A$3:$A$337,0),
MATCH(CF$2,'Active Hour''s Dump'!$D$2:$AH$2,0)
))),"")</f>
        <v>P</v>
      </c>
      <c r="CG50" s="54">
        <f>_xlfn.IFNA(IF(CG$3="Productivity",
INDEX('Productivity Dump'!$E$4:$AJ$500,
MATCH($A50,'Productivity Dump'!$A$4:$A$500,0),
MATCH(CG$2,'Productivity Dump'!$E$3:$AJ$3,0)
),
IF(CG$3="Attendance",
INDEX('Attendance Dump'!$E$2:$AI$400,
MATCH($A50,'Attendance Dump'!$B$2:$B$400,0),
MATCH(CG$2,'Attendance Dump'!$E$1:$AI$1,0)
),
INDEX('Active Hour''s Dump'!$D$3:$AH$337,
MATCH($C50,'Active Hour''s Dump'!$A$3:$A$337,0),
MATCH(CG$2,'Active Hour''s Dump'!$D$2:$AH$2,0)
))),"")</f>
        <v>4.9166666666666696</v>
      </c>
      <c r="CH50" s="13">
        <f>_xlfn.IFNA(IF(CH$3="Productivity",
INDEX('Productivity Dump'!$E$4:$AJ$500,
MATCH($A50,'Productivity Dump'!$A$4:$A$500,0),
MATCH(CH$2,'Productivity Dump'!$E$3:$AJ$3,0)
),
IF(CH$3="Attendance",
INDEX('Attendance Dump'!$E$2:$AI$400,
MATCH($A50,'Attendance Dump'!$B$2:$B$400,0),
MATCH(CH$2,'Attendance Dump'!$E$1:$AI$1,0)
),
INDEX('Active Hour''s Dump'!$D$3:$AH$337,
MATCH($C50,'Active Hour''s Dump'!$A$3:$A$337,0),
MATCH(CH$2,'Active Hour''s Dump'!$D$2:$AH$2,0)
))),"")</f>
        <v>1236.4549999999999</v>
      </c>
      <c r="CI50" s="13" t="str">
        <f>_xlfn.IFNA(IF(CI$3="Productivity",
INDEX('Productivity Dump'!$E$4:$AJ$500,
MATCH($A50,'Productivity Dump'!$A$4:$A$500,0),
MATCH(CI$2,'Productivity Dump'!$E$3:$AJ$3,0)
),
IF(CI$3="Attendance",
INDEX('Attendance Dump'!$E$2:$AI$400,
MATCH($A50,'Attendance Dump'!$B$2:$B$400,0),
MATCH(CI$2,'Attendance Dump'!$E$1:$AI$1,0)
),
INDEX('Active Hour''s Dump'!$D$3:$AH$337,
MATCH($C50,'Active Hour''s Dump'!$A$3:$A$337,0),
MATCH(CI$2,'Active Hour''s Dump'!$D$2:$AH$2,0)
))),"")</f>
        <v>P</v>
      </c>
      <c r="CJ50" s="54">
        <f>_xlfn.IFNA(IF(CJ$3="Productivity",
INDEX('Productivity Dump'!$E$4:$AJ$500,
MATCH($A50,'Productivity Dump'!$A$4:$A$500,0),
MATCH(CJ$2,'Productivity Dump'!$E$3:$AJ$3,0)
),
IF(CJ$3="Attendance",
INDEX('Attendance Dump'!$E$2:$AI$400,
MATCH($A50,'Attendance Dump'!$B$2:$B$400,0),
MATCH(CJ$2,'Attendance Dump'!$E$1:$AI$1,0)
),
INDEX('Active Hour''s Dump'!$D$3:$AH$337,
MATCH($C50,'Active Hour''s Dump'!$A$3:$A$337,0),
MATCH(CJ$2,'Active Hour''s Dump'!$D$2:$AH$2,0)
))),"")</f>
        <v>8.1666666666666696</v>
      </c>
      <c r="CK50" s="13">
        <f>_xlfn.IFNA(IF(CK$3="Productivity",
INDEX('Productivity Dump'!$E$4:$AJ$500,
MATCH($A50,'Productivity Dump'!$A$4:$A$500,0),
MATCH(CK$2,'Productivity Dump'!$E$3:$AJ$3,0)
),
IF(CK$3="Attendance",
INDEX('Attendance Dump'!$E$2:$AI$400,
MATCH($A50,'Attendance Dump'!$B$2:$B$400,0),
MATCH(CK$2,'Attendance Dump'!$E$1:$AI$1,0)
),
INDEX('Active Hour''s Dump'!$D$3:$AH$337,
MATCH($C50,'Active Hour''s Dump'!$A$3:$A$337,0),
MATCH(CK$2,'Active Hour''s Dump'!$D$2:$AH$2,0)
))),"")</f>
        <v>1169.9889999999998</v>
      </c>
      <c r="CL50" s="13" t="str">
        <f>_xlfn.IFNA(IF(CL$3="Productivity",
INDEX('Productivity Dump'!$E$4:$AJ$500,
MATCH($A50,'Productivity Dump'!$A$4:$A$500,0),
MATCH(CL$2,'Productivity Dump'!$E$3:$AJ$3,0)
),
IF(CL$3="Attendance",
INDEX('Attendance Dump'!$E$2:$AI$400,
MATCH($A50,'Attendance Dump'!$B$2:$B$400,0),
MATCH(CL$2,'Attendance Dump'!$E$1:$AI$1,0)
),
INDEX('Active Hour''s Dump'!$D$3:$AH$337,
MATCH($C50,'Active Hour''s Dump'!$A$3:$A$337,0),
MATCH(CL$2,'Active Hour''s Dump'!$D$2:$AH$2,0)
))),"")</f>
        <v>P</v>
      </c>
      <c r="CM50" s="54">
        <f>_xlfn.IFNA(IF(CM$3="Productivity",
INDEX('Productivity Dump'!$E$4:$AJ$500,
MATCH($A50,'Productivity Dump'!$A$4:$A$500,0),
MATCH(CM$2,'Productivity Dump'!$E$3:$AJ$3,0)
),
IF(CM$3="Attendance",
INDEX('Attendance Dump'!$E$2:$AI$400,
MATCH($A50,'Attendance Dump'!$B$2:$B$400,0),
MATCH(CM$2,'Attendance Dump'!$E$1:$AI$1,0)
),
INDEX('Active Hour''s Dump'!$D$3:$AH$337,
MATCH($C50,'Active Hour''s Dump'!$A$3:$A$337,0),
MATCH(CM$2,'Active Hour''s Dump'!$D$2:$AH$2,0)
))),"")</f>
        <v>7.5833333333333304</v>
      </c>
      <c r="CN50" s="13">
        <f>_xlfn.IFNA(IF(CN$3="Productivity",
INDEX('Productivity Dump'!$E$4:$AJ$500,
MATCH($A50,'Productivity Dump'!$A$4:$A$500,0),
MATCH(CN$2,'Productivity Dump'!$E$3:$AJ$3,0)
),
IF(CN$3="Attendance",
INDEX('Attendance Dump'!$E$2:$AI$400,
MATCH($A50,'Attendance Dump'!$B$2:$B$400,0),
MATCH(CN$2,'Attendance Dump'!$E$1:$AI$1,0)
),
INDEX('Active Hour''s Dump'!$D$3:$AH$337,
MATCH($C50,'Active Hour''s Dump'!$A$3:$A$337,0),
MATCH(CN$2,'Active Hour''s Dump'!$D$2:$AH$2,0)
))),"")</f>
        <v>0</v>
      </c>
      <c r="CO50" s="13">
        <f>_xlfn.IFNA(IF(CO$3="Productivity",
INDEX('Productivity Dump'!$E$4:$AJ$500,
MATCH($A50,'Productivity Dump'!$A$4:$A$500,0),
MATCH(CO$2,'Productivity Dump'!$E$3:$AJ$3,0)
),
IF(CO$3="Attendance",
INDEX('Attendance Dump'!$E$2:$AI$400,
MATCH($A50,'Attendance Dump'!$B$2:$B$400,0),
MATCH(CO$2,'Attendance Dump'!$E$1:$AI$1,0)
),
INDEX('Active Hour''s Dump'!$D$3:$AH$337,
MATCH($C50,'Active Hour''s Dump'!$A$3:$A$337,0),
MATCH(CO$2,'Active Hour''s Dump'!$D$2:$AH$2,0)
))),"")</f>
        <v>0</v>
      </c>
      <c r="CP50" s="54">
        <f>_xlfn.IFNA(IF(CP$3="Productivity",
INDEX('Productivity Dump'!$E$4:$AJ$500,
MATCH($A50,'Productivity Dump'!$A$4:$A$500,0),
MATCH(CP$2,'Productivity Dump'!$E$3:$AJ$3,0)
),
IF(CP$3="Attendance",
INDEX('Attendance Dump'!$E$2:$AI$400,
MATCH($A50,'Attendance Dump'!$B$2:$B$400,0),
MATCH(CP$2,'Attendance Dump'!$E$1:$AI$1,0)
),
INDEX('Active Hour''s Dump'!$D$3:$AH$337,
MATCH($C50,'Active Hour''s Dump'!$A$3:$A$337,0),
MATCH(CP$2,'Active Hour''s Dump'!$D$2:$AH$2,0)
))),"")</f>
        <v>0</v>
      </c>
      <c r="CQ50" s="13">
        <f>_xlfn.IFNA(IF(CQ$3="Productivity",
INDEX('Productivity Dump'!$E$4:$AJ$500,
MATCH($A50,'Productivity Dump'!$A$4:$A$500,0),
MATCH(CQ$2,'Productivity Dump'!$E$3:$AJ$3,0)
),
IF(CQ$3="Attendance",
INDEX('Attendance Dump'!$E$2:$AI$400,
MATCH($A50,'Attendance Dump'!$B$2:$B$400,0),
MATCH(CQ$2,'Attendance Dump'!$E$1:$AI$1,0)
),
INDEX('Active Hour''s Dump'!$D$3:$AH$337,
MATCH($C50,'Active Hour''s Dump'!$A$3:$A$337,0),
MATCH(CQ$2,'Active Hour''s Dump'!$D$2:$AH$2,0)
))),"")</f>
        <v>0</v>
      </c>
      <c r="CR50" s="13">
        <f>_xlfn.IFNA(IF(CR$3="Productivity",
INDEX('Productivity Dump'!$E$4:$AJ$500,
MATCH($A50,'Productivity Dump'!$A$4:$A$500,0),
MATCH(CR$2,'Productivity Dump'!$E$3:$AJ$3,0)
),
IF(CR$3="Attendance",
INDEX('Attendance Dump'!$E$2:$AI$400,
MATCH($A50,'Attendance Dump'!$B$2:$B$400,0),
MATCH(CR$2,'Attendance Dump'!$E$1:$AI$1,0)
),
INDEX('Active Hour''s Dump'!$D$3:$AH$337,
MATCH($C50,'Active Hour''s Dump'!$A$3:$A$337,0),
MATCH(CR$2,'Active Hour''s Dump'!$D$2:$AH$2,0)
))),"")</f>
        <v>0</v>
      </c>
      <c r="CS50" s="54">
        <f>_xlfn.IFNA(IF(CS$3="Productivity",
INDEX('Productivity Dump'!$E$4:$AJ$500,
MATCH($A50,'Productivity Dump'!$A$4:$A$500,0),
MATCH(CS$2,'Productivity Dump'!$E$3:$AJ$3,0)
),
IF(CS$3="Attendance",
INDEX('Attendance Dump'!$E$2:$AI$400,
MATCH($A50,'Attendance Dump'!$B$2:$B$400,0),
MATCH(CS$2,'Attendance Dump'!$E$1:$AI$1,0)
),
INDEX('Active Hour''s Dump'!$D$3:$AH$337,
MATCH($C50,'Active Hour''s Dump'!$A$3:$A$337,0),
MATCH(CS$2,'Active Hour''s Dump'!$D$2:$AH$2,0)
))),"")</f>
        <v>0</v>
      </c>
      <c r="CT50" s="13">
        <f>_xlfn.IFNA(IF(CT$3="Productivity",
INDEX('Productivity Dump'!$E$4:$AJ$500,
MATCH($A50,'Productivity Dump'!$A$4:$A$500,0),
MATCH(CT$2,'Productivity Dump'!$E$3:$AJ$3,0)
),
IF(CT$3="Attendance",
INDEX('Attendance Dump'!$E$2:$AI$400,
MATCH($A50,'Attendance Dump'!$B$2:$B$400,0),
MATCH(CT$2,'Attendance Dump'!$E$1:$AI$1,0)
),
INDEX('Active Hour''s Dump'!$D$3:$AH$337,
MATCH($C50,'Active Hour''s Dump'!$A$3:$A$337,0),
MATCH(CT$2,'Active Hour''s Dump'!$D$2:$AH$2,0)
))),"")</f>
        <v>0</v>
      </c>
      <c r="CU50" s="13">
        <f>_xlfn.IFNA(IF(CU$3="Productivity",
INDEX('Productivity Dump'!$E$4:$AJ$500,
MATCH($A50,'Productivity Dump'!$A$4:$A$500,0),
MATCH(CU$2,'Productivity Dump'!$E$3:$AJ$3,0)
),
IF(CU$3="Attendance",
INDEX('Attendance Dump'!$E$2:$AI$400,
MATCH($A50,'Attendance Dump'!$B$2:$B$400,0),
MATCH(CU$2,'Attendance Dump'!$E$1:$AI$1,0)
),
INDEX('Active Hour''s Dump'!$D$3:$AH$337,
MATCH($C50,'Active Hour''s Dump'!$A$3:$A$337,0),
MATCH(CU$2,'Active Hour''s Dump'!$D$2:$AH$2,0)
))),"")</f>
        <v>0</v>
      </c>
      <c r="CV50" s="54">
        <f>_xlfn.IFNA(IF(CV$3="Productivity",
INDEX('Productivity Dump'!$E$4:$AJ$500,
MATCH($A50,'Productivity Dump'!$A$4:$A$500,0),
MATCH(CV$2,'Productivity Dump'!$E$3:$AJ$3,0)
),
IF(CV$3="Attendance",
INDEX('Attendance Dump'!$E$2:$AI$400,
MATCH($A50,'Attendance Dump'!$B$2:$B$400,0),
MATCH(CV$2,'Attendance Dump'!$E$1:$AI$1,0)
),
INDEX('Active Hour''s Dump'!$D$3:$AH$337,
MATCH($C50,'Active Hour''s Dump'!$A$3:$A$337,0),
MATCH(CV$2,'Active Hour''s Dump'!$D$2:$AH$2,0)
))),"")</f>
        <v>0</v>
      </c>
      <c r="CW50" s="13"/>
      <c r="CX50" s="13"/>
      <c r="CY50" s="54"/>
      <c r="DA50" s="57">
        <f t="shared" si="59"/>
        <v>150.58333333333334</v>
      </c>
      <c r="DB50" s="35">
        <f t="shared" si="63"/>
        <v>22067.700000000004</v>
      </c>
      <c r="DC50" s="35">
        <f t="shared" si="64"/>
        <v>0</v>
      </c>
      <c r="DD50" s="35">
        <f t="shared" ca="1" si="60"/>
        <v>0</v>
      </c>
      <c r="DF50" s="32" cm="1">
        <f t="array" ref="DF50">SUMPRODUCT(
    (MOD(COLUMN(H50:CV50) - COLUMN(H50), 3) = 0) *
    (H50:CV50 = 0) *
    (I50:CW50 = "P") *
    (COUNTIF(UKHoliday, H$2:CV$2) = 0)
)</f>
        <v>0</v>
      </c>
      <c r="DG50" s="33" cm="1">
        <f t="array" ref="DG50">SUMPRODUCT(
  (MOD(COLUMN(H50:CV50) - COLUMN(H50), 3) = 0) *
  (H50:CV50 &gt; 0) *
  (H50:CV50 &lt; 0.5 * IF(((WEEKDAY(H$2:CV$2, 2) = 1) + (WEEKDAY(H$2:CV$2, 2) = 6)), G50, F50)) *
  (I50:CW50 = "P") *
  (COUNTIF(UKHoliday, H$2:CV$2) = 0)
)</f>
        <v>0</v>
      </c>
      <c r="DH50" s="33" cm="1">
        <f t="array" ref="DH50">SUMPRODUCT(
  (MOD(COLUMN(H50:CV50) - COLUMN(H50), 3) = 0) *
  (H50:CV50 &gt; 0.5 * IF(((WEEKDAY(H$2:CV$2, 2) = 1) + (WEEKDAY(H$2:CV$2, 2) = 6)), $G50, $F50)) *
  (H50:CV50 &lt; 0.8 * IF(((WEEKDAY(H$2:CV$2, 2) = 1) + (WEEKDAY(H$2:CV$2, 2) = 6)), $G50, $F50)) *
  (I50:CW50 = "P") *
  (COUNTIF(UKHoliday, H$2:CV$2) = 0)
)</f>
        <v>2</v>
      </c>
      <c r="DI50" s="33" cm="1">
        <f t="array" ref="DI50">SUMPRODUCT(
  (MOD(COLUMN(H50:CV50) - COLUMN(H50), 3) = 0) *
  (H50:CV50 &gt; 0.8 * IF(((WEEKDAY(H$2:CV$2, 2) = 1) + (WEEKDAY(H$2:CV$2, 2) = 6)), $G50, $F50)) *
  (H50:CV50 &lt; 1 * IF(((WEEKDAY(H$2:CV$2, 2) = 1) + (WEEKDAY(H$2:CV$2, 2) = 6)), $G50, $F50)) *
  (I50:CW50 = "P") *
  (COUNTIF(UKHoliday, H$2:CV$2) = 0)
)</f>
        <v>12</v>
      </c>
    </row>
    <row r="51" spans="1:113" x14ac:dyDescent="0.3">
      <c r="A51" s="8" t="s">
        <v>367</v>
      </c>
      <c r="B51" s="8" t="s">
        <v>556</v>
      </c>
      <c r="C51" s="9" t="s">
        <v>755</v>
      </c>
      <c r="D51" s="62" t="s">
        <v>555</v>
      </c>
      <c r="E51" s="35">
        <v>23500</v>
      </c>
      <c r="F51" s="35">
        <f t="shared" si="61"/>
        <v>1175</v>
      </c>
      <c r="G51" s="35">
        <f t="shared" si="62"/>
        <v>587.5</v>
      </c>
      <c r="H51" s="13">
        <f>_xlfn.IFNA(IF(H$3="Productivity",
INDEX('Productivity Dump'!$E$4:$AJ$500,
MATCH($A51,'Productivity Dump'!$A$4:$A$500,0),
MATCH(H$2,'Productivity Dump'!$E$3:$AJ$3,0)
),
IF(H$3="Attendance",
INDEX('Attendance Dump'!$E$2:$AI$400,
MATCH($A51,'Attendance Dump'!$B$2:$B$400,0),
MATCH(H$2,'Attendance Dump'!$E$1:$AI$1,0)
),
INDEX('Active Hour''s Dump'!$D$3:$AH$337,
MATCH($C51,'Active Hour''s Dump'!$A$3:$A$337,0),
MATCH(H$2,'Active Hour''s Dump'!$D$2:$AH$2,0)
))),"")</f>
        <v>1266.3760000000004</v>
      </c>
      <c r="I51" s="13" t="str">
        <f>_xlfn.IFNA(IF(I$3="Productivity",
INDEX('Productivity Dump'!$E$4:$AJ$500,
MATCH($A51,'Productivity Dump'!$A$4:$A$500,0),
MATCH(I$2,'Productivity Dump'!$E$3:$AJ$3,0)
),
IF(I$3="Attendance",
INDEX('Attendance Dump'!$E$2:$AI$400,
MATCH($A51,'Attendance Dump'!$B$2:$B$400,0),
MATCH(I$2,'Attendance Dump'!$E$1:$AI$1,0)
),
INDEX('Active Hour''s Dump'!$D$3:$AH$337,
MATCH($C51,'Active Hour''s Dump'!$A$3:$A$337,0),
MATCH(I$2,'Active Hour''s Dump'!$D$2:$AH$2,0)
))),"")</f>
        <v>P</v>
      </c>
      <c r="J51" s="54">
        <f>_xlfn.IFNA(IF(J$3="Productivity",
INDEX('Productivity Dump'!$E$4:$AJ$500,
MATCH($A51,'Productivity Dump'!$A$4:$A$500,0),
MATCH(J$2,'Productivity Dump'!$E$3:$AJ$3,0)
),
IF(J$3="Attendance",
INDEX('Attendance Dump'!$E$2:$AI$400,
MATCH($A51,'Attendance Dump'!$B$2:$B$400,0),
MATCH(J$2,'Attendance Dump'!$E$1:$AI$1,0)
),
INDEX('Active Hour''s Dump'!$D$3:$AH$337,
MATCH($C51,'Active Hour''s Dump'!$A$3:$A$337,0),
MATCH(J$2,'Active Hour''s Dump'!$D$2:$AH$2,0)
))),"")</f>
        <v>8.8333333333333304</v>
      </c>
      <c r="K51" s="13">
        <f>_xlfn.IFNA(IF(K$3="Productivity",
INDEX('Productivity Dump'!$E$4:$AJ$500,
MATCH($A51,'Productivity Dump'!$A$4:$A$500,0),
MATCH(K$2,'Productivity Dump'!$E$3:$AJ$3,0)
),
IF(K$3="Attendance",
INDEX('Attendance Dump'!$E$2:$AI$400,
MATCH($A51,'Attendance Dump'!$B$2:$B$400,0),
MATCH(K$2,'Attendance Dump'!$E$1:$AI$1,0)
),
INDEX('Active Hour''s Dump'!$D$3:$AH$337,
MATCH($C51,'Active Hour''s Dump'!$A$3:$A$337,0),
MATCH(K$2,'Active Hour''s Dump'!$D$2:$AH$2,0)
))),"")</f>
        <v>1099.5189999999996</v>
      </c>
      <c r="L51" s="13" t="str">
        <f>_xlfn.IFNA(IF(L$3="Productivity",
INDEX('Productivity Dump'!$E$4:$AJ$500,
MATCH($A51,'Productivity Dump'!$A$4:$A$500,0),
MATCH(L$2,'Productivity Dump'!$E$3:$AJ$3,0)
),
IF(L$3="Attendance",
INDEX('Attendance Dump'!$E$2:$AI$400,
MATCH($A51,'Attendance Dump'!$B$2:$B$400,0),
MATCH(L$2,'Attendance Dump'!$E$1:$AI$1,0)
),
INDEX('Active Hour''s Dump'!$D$3:$AH$337,
MATCH($C51,'Active Hour''s Dump'!$A$3:$A$337,0),
MATCH(L$2,'Active Hour''s Dump'!$D$2:$AH$2,0)
))),"")</f>
        <v>P</v>
      </c>
      <c r="M51" s="54">
        <f>_xlfn.IFNA(IF(M$3="Productivity",
INDEX('Productivity Dump'!$E$4:$AJ$500,
MATCH($A51,'Productivity Dump'!$A$4:$A$500,0),
MATCH(M$2,'Productivity Dump'!$E$3:$AJ$3,0)
),
IF(M$3="Attendance",
INDEX('Attendance Dump'!$E$2:$AI$400,
MATCH($A51,'Attendance Dump'!$B$2:$B$400,0),
MATCH(M$2,'Attendance Dump'!$E$1:$AI$1,0)
),
INDEX('Active Hour''s Dump'!$D$3:$AH$337,
MATCH($C51,'Active Hour''s Dump'!$A$3:$A$337,0),
MATCH(M$2,'Active Hour''s Dump'!$D$2:$AH$2,0)
))),"")</f>
        <v>9.4166666666666696</v>
      </c>
      <c r="N51" s="13">
        <f>_xlfn.IFNA(IF(N$3="Productivity",
INDEX('Productivity Dump'!$E$4:$AJ$500,
MATCH($A51,'Productivity Dump'!$A$4:$A$500,0),
MATCH(N$2,'Productivity Dump'!$E$3:$AJ$3,0)
),
IF(N$3="Attendance",
INDEX('Attendance Dump'!$E$2:$AI$400,
MATCH($A51,'Attendance Dump'!$B$2:$B$400,0),
MATCH(N$2,'Attendance Dump'!$E$1:$AI$1,0)
),
INDEX('Active Hour''s Dump'!$D$3:$AH$337,
MATCH($C51,'Active Hour''s Dump'!$A$3:$A$337,0),
MATCH(N$2,'Active Hour''s Dump'!$D$2:$AH$2,0)
))),"")</f>
        <v>938.76800000000026</v>
      </c>
      <c r="O51" s="13" t="str">
        <f>_xlfn.IFNA(IF(O$3="Productivity",
INDEX('Productivity Dump'!$E$4:$AJ$500,
MATCH($A51,'Productivity Dump'!$A$4:$A$500,0),
MATCH(O$2,'Productivity Dump'!$E$3:$AJ$3,0)
),
IF(O$3="Attendance",
INDEX('Attendance Dump'!$E$2:$AI$400,
MATCH($A51,'Attendance Dump'!$B$2:$B$400,0),
MATCH(O$2,'Attendance Dump'!$E$1:$AI$1,0)
),
INDEX('Active Hour''s Dump'!$D$3:$AH$337,
MATCH($C51,'Active Hour''s Dump'!$A$3:$A$337,0),
MATCH(O$2,'Active Hour''s Dump'!$D$2:$AH$2,0)
))),"")</f>
        <v>P</v>
      </c>
      <c r="P51" s="54">
        <f>_xlfn.IFNA(IF(P$3="Productivity",
INDEX('Productivity Dump'!$E$4:$AJ$500,
MATCH($A51,'Productivity Dump'!$A$4:$A$500,0),
MATCH(P$2,'Productivity Dump'!$E$3:$AJ$3,0)
),
IF(P$3="Attendance",
INDEX('Attendance Dump'!$E$2:$AI$400,
MATCH($A51,'Attendance Dump'!$B$2:$B$400,0),
MATCH(P$2,'Attendance Dump'!$E$1:$AI$1,0)
),
INDEX('Active Hour''s Dump'!$D$3:$AH$337,
MATCH($C51,'Active Hour''s Dump'!$A$3:$A$337,0),
MATCH(P$2,'Active Hour''s Dump'!$D$2:$AH$2,0)
))),"")</f>
        <v>6.75</v>
      </c>
      <c r="Q51" s="13">
        <f>_xlfn.IFNA(IF(Q$3="Productivity",
INDEX('Productivity Dump'!$E$4:$AJ$500,
MATCH($A51,'Productivity Dump'!$A$4:$A$500,0),
MATCH(Q$2,'Productivity Dump'!$E$3:$AJ$3,0)
),
IF(Q$3="Attendance",
INDEX('Attendance Dump'!$E$2:$AI$400,
MATCH($A51,'Attendance Dump'!$B$2:$B$400,0),
MATCH(Q$2,'Attendance Dump'!$E$1:$AI$1,0)
),
INDEX('Active Hour''s Dump'!$D$3:$AH$337,
MATCH($C51,'Active Hour''s Dump'!$A$3:$A$337,0),
MATCH(Q$2,'Active Hour''s Dump'!$D$2:$AH$2,0)
))),"")</f>
        <v>0</v>
      </c>
      <c r="R51" s="13" t="str">
        <f>_xlfn.IFNA(IF(R$3="Productivity",
INDEX('Productivity Dump'!$E$4:$AJ$500,
MATCH($A51,'Productivity Dump'!$A$4:$A$500,0),
MATCH(R$2,'Productivity Dump'!$E$3:$AJ$3,0)
),
IF(R$3="Attendance",
INDEX('Attendance Dump'!$E$2:$AI$400,
MATCH($A51,'Attendance Dump'!$B$2:$B$400,0),
MATCH(R$2,'Attendance Dump'!$E$1:$AI$1,0)
),
INDEX('Active Hour''s Dump'!$D$3:$AH$337,
MATCH($C51,'Active Hour''s Dump'!$A$3:$A$337,0),
MATCH(R$2,'Active Hour''s Dump'!$D$2:$AH$2,0)
))),"")</f>
        <v>WO</v>
      </c>
      <c r="S51" s="54">
        <f>_xlfn.IFNA(IF(S$3="Productivity",
INDEX('Productivity Dump'!$E$4:$AJ$500,
MATCH($A51,'Productivity Dump'!$A$4:$A$500,0),
MATCH(S$2,'Productivity Dump'!$E$3:$AJ$3,0)
),
IF(S$3="Attendance",
INDEX('Attendance Dump'!$E$2:$AI$400,
MATCH($A51,'Attendance Dump'!$B$2:$B$400,0),
MATCH(S$2,'Attendance Dump'!$E$1:$AI$1,0)
),
INDEX('Active Hour''s Dump'!$D$3:$AH$337,
MATCH($C51,'Active Hour''s Dump'!$A$3:$A$337,0),
MATCH(S$2,'Active Hour''s Dump'!$D$2:$AH$2,0)
))),"")</f>
        <v>0</v>
      </c>
      <c r="T51" s="13">
        <f>_xlfn.IFNA(IF(T$3="Productivity",
INDEX('Productivity Dump'!$E$4:$AJ$500,
MATCH($A51,'Productivity Dump'!$A$4:$A$500,0),
MATCH(T$2,'Productivity Dump'!$E$3:$AJ$3,0)
),
IF(T$3="Attendance",
INDEX('Attendance Dump'!$E$2:$AI$400,
MATCH($A51,'Attendance Dump'!$B$2:$B$400,0),
MATCH(T$2,'Attendance Dump'!$E$1:$AI$1,0)
),
INDEX('Active Hour''s Dump'!$D$3:$AH$337,
MATCH($C51,'Active Hour''s Dump'!$A$3:$A$337,0),
MATCH(T$2,'Active Hour''s Dump'!$D$2:$AH$2,0)
))),"")</f>
        <v>382.07400000000001</v>
      </c>
      <c r="U51" s="13" t="str">
        <f>_xlfn.IFNA(IF(U$3="Productivity",
INDEX('Productivity Dump'!$E$4:$AJ$500,
MATCH($A51,'Productivity Dump'!$A$4:$A$500,0),
MATCH(U$2,'Productivity Dump'!$E$3:$AJ$3,0)
),
IF(U$3="Attendance",
INDEX('Attendance Dump'!$E$2:$AI$400,
MATCH($A51,'Attendance Dump'!$B$2:$B$400,0),
MATCH(U$2,'Attendance Dump'!$E$1:$AI$1,0)
),
INDEX('Active Hour''s Dump'!$D$3:$AH$337,
MATCH($C51,'Active Hour''s Dump'!$A$3:$A$337,0),
MATCH(U$2,'Active Hour''s Dump'!$D$2:$AH$2,0)
))),"")</f>
        <v>P</v>
      </c>
      <c r="V51" s="54">
        <f>_xlfn.IFNA(IF(V$3="Productivity",
INDEX('Productivity Dump'!$E$4:$AJ$500,
MATCH($A51,'Productivity Dump'!$A$4:$A$500,0),
MATCH(V$2,'Productivity Dump'!$E$3:$AJ$3,0)
),
IF(V$3="Attendance",
INDEX('Attendance Dump'!$E$2:$AI$400,
MATCH($A51,'Attendance Dump'!$B$2:$B$400,0),
MATCH(V$2,'Attendance Dump'!$E$1:$AI$1,0)
),
INDEX('Active Hour''s Dump'!$D$3:$AH$337,
MATCH($C51,'Active Hour''s Dump'!$A$3:$A$337,0),
MATCH(V$2,'Active Hour''s Dump'!$D$2:$AH$2,0)
))),"")</f>
        <v>3.1666666666666701</v>
      </c>
      <c r="W51" s="13">
        <f>_xlfn.IFNA(IF(W$3="Productivity",
INDEX('Productivity Dump'!$E$4:$AJ$500,
MATCH($A51,'Productivity Dump'!$A$4:$A$500,0),
MATCH(W$2,'Productivity Dump'!$E$3:$AJ$3,0)
),
IF(W$3="Attendance",
INDEX('Attendance Dump'!$E$2:$AI$400,
MATCH($A51,'Attendance Dump'!$B$2:$B$400,0),
MATCH(W$2,'Attendance Dump'!$E$1:$AI$1,0)
),
INDEX('Active Hour''s Dump'!$D$3:$AH$337,
MATCH($C51,'Active Hour''s Dump'!$A$3:$A$337,0),
MATCH(W$2,'Active Hour''s Dump'!$D$2:$AH$2,0)
))),"")</f>
        <v>1262.3619999999996</v>
      </c>
      <c r="X51" s="13" t="str">
        <f>_xlfn.IFNA(IF(X$3="Productivity",
INDEX('Productivity Dump'!$E$4:$AJ$500,
MATCH($A51,'Productivity Dump'!$A$4:$A$500,0),
MATCH(X$2,'Productivity Dump'!$E$3:$AJ$3,0)
),
IF(X$3="Attendance",
INDEX('Attendance Dump'!$E$2:$AI$400,
MATCH($A51,'Attendance Dump'!$B$2:$B$400,0),
MATCH(X$2,'Attendance Dump'!$E$1:$AI$1,0)
),
INDEX('Active Hour''s Dump'!$D$3:$AH$337,
MATCH($C51,'Active Hour''s Dump'!$A$3:$A$337,0),
MATCH(X$2,'Active Hour''s Dump'!$D$2:$AH$2,0)
))),"")</f>
        <v>P</v>
      </c>
      <c r="Y51" s="54">
        <f>_xlfn.IFNA(IF(Y$3="Productivity",
INDEX('Productivity Dump'!$E$4:$AJ$500,
MATCH($A51,'Productivity Dump'!$A$4:$A$500,0),
MATCH(Y$2,'Productivity Dump'!$E$3:$AJ$3,0)
),
IF(Y$3="Attendance",
INDEX('Attendance Dump'!$E$2:$AI$400,
MATCH($A51,'Attendance Dump'!$B$2:$B$400,0),
MATCH(Y$2,'Attendance Dump'!$E$1:$AI$1,0)
),
INDEX('Active Hour''s Dump'!$D$3:$AH$337,
MATCH($C51,'Active Hour''s Dump'!$A$3:$A$337,0),
MATCH(Y$2,'Active Hour''s Dump'!$D$2:$AH$2,0)
))),"")</f>
        <v>8.9166666666666696</v>
      </c>
      <c r="Z51" s="13">
        <f>_xlfn.IFNA(IF(Z$3="Productivity",
INDEX('Productivity Dump'!$E$4:$AJ$500,
MATCH($A51,'Productivity Dump'!$A$4:$A$500,0),
MATCH(Z$2,'Productivity Dump'!$E$3:$AJ$3,0)
),
IF(Z$3="Attendance",
INDEX('Attendance Dump'!$E$2:$AI$400,
MATCH($A51,'Attendance Dump'!$B$2:$B$400,0),
MATCH(Z$2,'Attendance Dump'!$E$1:$AI$1,0)
),
INDEX('Active Hour''s Dump'!$D$3:$AH$337,
MATCH($C51,'Active Hour''s Dump'!$A$3:$A$337,0),
MATCH(Z$2,'Active Hour''s Dump'!$D$2:$AH$2,0)
))),"")</f>
        <v>1292.4480000000005</v>
      </c>
      <c r="AA51" s="13" t="str">
        <f>_xlfn.IFNA(IF(AA$3="Productivity",
INDEX('Productivity Dump'!$E$4:$AJ$500,
MATCH($A51,'Productivity Dump'!$A$4:$A$500,0),
MATCH(AA$2,'Productivity Dump'!$E$3:$AJ$3,0)
),
IF(AA$3="Attendance",
INDEX('Attendance Dump'!$E$2:$AI$400,
MATCH($A51,'Attendance Dump'!$B$2:$B$400,0),
MATCH(AA$2,'Attendance Dump'!$E$1:$AI$1,0)
),
INDEX('Active Hour''s Dump'!$D$3:$AH$337,
MATCH($C51,'Active Hour''s Dump'!$A$3:$A$337,0),
MATCH(AA$2,'Active Hour''s Dump'!$D$2:$AH$2,0)
))),"")</f>
        <v>P</v>
      </c>
      <c r="AB51" s="54">
        <f>_xlfn.IFNA(IF(AB$3="Productivity",
INDEX('Productivity Dump'!$E$4:$AJ$500,
MATCH($A51,'Productivity Dump'!$A$4:$A$500,0),
MATCH(AB$2,'Productivity Dump'!$E$3:$AJ$3,0)
),
IF(AB$3="Attendance",
INDEX('Attendance Dump'!$E$2:$AI$400,
MATCH($A51,'Attendance Dump'!$B$2:$B$400,0),
MATCH(AB$2,'Attendance Dump'!$E$1:$AI$1,0)
),
INDEX('Active Hour''s Dump'!$D$3:$AH$337,
MATCH($C51,'Active Hour''s Dump'!$A$3:$A$337,0),
MATCH(AB$2,'Active Hour''s Dump'!$D$2:$AH$2,0)
))),"")</f>
        <v>9</v>
      </c>
      <c r="AC51" s="13">
        <f>_xlfn.IFNA(IF(AC$3="Productivity",
INDEX('Productivity Dump'!$E$4:$AJ$500,
MATCH($A51,'Productivity Dump'!$A$4:$A$500,0),
MATCH(AC$2,'Productivity Dump'!$E$3:$AJ$3,0)
),
IF(AC$3="Attendance",
INDEX('Attendance Dump'!$E$2:$AI$400,
MATCH($A51,'Attendance Dump'!$B$2:$B$400,0),
MATCH(AC$2,'Attendance Dump'!$E$1:$AI$1,0)
),
INDEX('Active Hour''s Dump'!$D$3:$AH$337,
MATCH($C51,'Active Hour''s Dump'!$A$3:$A$337,0),
MATCH(AC$2,'Active Hour''s Dump'!$D$2:$AH$2,0)
))),"")</f>
        <v>1091.933</v>
      </c>
      <c r="AD51" s="13" t="str">
        <f>_xlfn.IFNA(IF(AD$3="Productivity",
INDEX('Productivity Dump'!$E$4:$AJ$500,
MATCH($A51,'Productivity Dump'!$A$4:$A$500,0),
MATCH(AD$2,'Productivity Dump'!$E$3:$AJ$3,0)
),
IF(AD$3="Attendance",
INDEX('Attendance Dump'!$E$2:$AI$400,
MATCH($A51,'Attendance Dump'!$B$2:$B$400,0),
MATCH(AD$2,'Attendance Dump'!$E$1:$AI$1,0)
),
INDEX('Active Hour''s Dump'!$D$3:$AH$337,
MATCH($C51,'Active Hour''s Dump'!$A$3:$A$337,0),
MATCH(AD$2,'Active Hour''s Dump'!$D$2:$AH$2,0)
))),"")</f>
        <v>P</v>
      </c>
      <c r="AE51" s="54">
        <f>_xlfn.IFNA(IF(AE$3="Productivity",
INDEX('Productivity Dump'!$E$4:$AJ$500,
MATCH($A51,'Productivity Dump'!$A$4:$A$500,0),
MATCH(AE$2,'Productivity Dump'!$E$3:$AJ$3,0)
),
IF(AE$3="Attendance",
INDEX('Attendance Dump'!$E$2:$AI$400,
MATCH($A51,'Attendance Dump'!$B$2:$B$400,0),
MATCH(AE$2,'Attendance Dump'!$E$1:$AI$1,0)
),
INDEX('Active Hour''s Dump'!$D$3:$AH$337,
MATCH($C51,'Active Hour''s Dump'!$A$3:$A$337,0),
MATCH(AE$2,'Active Hour''s Dump'!$D$2:$AH$2,0)
))),"")</f>
        <v>8.5833333333333304</v>
      </c>
      <c r="AF51" s="13">
        <f>_xlfn.IFNA(IF(AF$3="Productivity",
INDEX('Productivity Dump'!$E$4:$AJ$500,
MATCH($A51,'Productivity Dump'!$A$4:$A$500,0),
MATCH(AF$2,'Productivity Dump'!$E$3:$AJ$3,0)
),
IF(AF$3="Attendance",
INDEX('Attendance Dump'!$E$2:$AI$400,
MATCH($A51,'Attendance Dump'!$B$2:$B$400,0),
MATCH(AF$2,'Attendance Dump'!$E$1:$AI$1,0)
),
INDEX('Active Hour''s Dump'!$D$3:$AH$337,
MATCH($C51,'Active Hour''s Dump'!$A$3:$A$337,0),
MATCH(AF$2,'Active Hour''s Dump'!$D$2:$AH$2,0)
))),"")</f>
        <v>1119.8230000000003</v>
      </c>
      <c r="AG51" s="13" t="str">
        <f>_xlfn.IFNA(IF(AG$3="Productivity",
INDEX('Productivity Dump'!$E$4:$AJ$500,
MATCH($A51,'Productivity Dump'!$A$4:$A$500,0),
MATCH(AG$2,'Productivity Dump'!$E$3:$AJ$3,0)
),
IF(AG$3="Attendance",
INDEX('Attendance Dump'!$E$2:$AI$400,
MATCH($A51,'Attendance Dump'!$B$2:$B$400,0),
MATCH(AG$2,'Attendance Dump'!$E$1:$AI$1,0)
),
INDEX('Active Hour''s Dump'!$D$3:$AH$337,
MATCH($C51,'Active Hour''s Dump'!$A$3:$A$337,0),
MATCH(AG$2,'Active Hour''s Dump'!$D$2:$AH$2,0)
))),"")</f>
        <v>P</v>
      </c>
      <c r="AH51" s="54">
        <f>_xlfn.IFNA(IF(AH$3="Productivity",
INDEX('Productivity Dump'!$E$4:$AJ$500,
MATCH($A51,'Productivity Dump'!$A$4:$A$500,0),
MATCH(AH$2,'Productivity Dump'!$E$3:$AJ$3,0)
),
IF(AH$3="Attendance",
INDEX('Attendance Dump'!$E$2:$AI$400,
MATCH($A51,'Attendance Dump'!$B$2:$B$400,0),
MATCH(AH$2,'Attendance Dump'!$E$1:$AI$1,0)
),
INDEX('Active Hour''s Dump'!$D$3:$AH$337,
MATCH($C51,'Active Hour''s Dump'!$A$3:$A$337,0),
MATCH(AH$2,'Active Hour''s Dump'!$D$2:$AH$2,0)
))),"")</f>
        <v>8.75</v>
      </c>
      <c r="AI51" s="13">
        <f>_xlfn.IFNA(IF(AI$3="Productivity",
INDEX('Productivity Dump'!$E$4:$AJ$500,
MATCH($A51,'Productivity Dump'!$A$4:$A$500,0),
MATCH(AI$2,'Productivity Dump'!$E$3:$AJ$3,0)
),
IF(AI$3="Attendance",
INDEX('Attendance Dump'!$E$2:$AI$400,
MATCH($A51,'Attendance Dump'!$B$2:$B$400,0),
MATCH(AI$2,'Attendance Dump'!$E$1:$AI$1,0)
),
INDEX('Active Hour''s Dump'!$D$3:$AH$337,
MATCH($C51,'Active Hour''s Dump'!$A$3:$A$337,0),
MATCH(AI$2,'Active Hour''s Dump'!$D$2:$AH$2,0)
))),"")</f>
        <v>676.50700000000006</v>
      </c>
      <c r="AJ51" s="13" t="str">
        <f>_xlfn.IFNA(IF(AJ$3="Productivity",
INDEX('Productivity Dump'!$E$4:$AJ$500,
MATCH($A51,'Productivity Dump'!$A$4:$A$500,0),
MATCH(AJ$2,'Productivity Dump'!$E$3:$AJ$3,0)
),
IF(AJ$3="Attendance",
INDEX('Attendance Dump'!$E$2:$AI$400,
MATCH($A51,'Attendance Dump'!$B$2:$B$400,0),
MATCH(AJ$2,'Attendance Dump'!$E$1:$AI$1,0)
),
INDEX('Active Hour''s Dump'!$D$3:$AH$337,
MATCH($C51,'Active Hour''s Dump'!$A$3:$A$337,0),
MATCH(AJ$2,'Active Hour''s Dump'!$D$2:$AH$2,0)
))),"")</f>
        <v>P</v>
      </c>
      <c r="AK51" s="54">
        <f>_xlfn.IFNA(IF(AK$3="Productivity",
INDEX('Productivity Dump'!$E$4:$AJ$500,
MATCH($A51,'Productivity Dump'!$A$4:$A$500,0),
MATCH(AK$2,'Productivity Dump'!$E$3:$AJ$3,0)
),
IF(AK$3="Attendance",
INDEX('Attendance Dump'!$E$2:$AI$400,
MATCH($A51,'Attendance Dump'!$B$2:$B$400,0),
MATCH(AK$2,'Attendance Dump'!$E$1:$AI$1,0)
),
INDEX('Active Hour''s Dump'!$D$3:$AH$337,
MATCH($C51,'Active Hour''s Dump'!$A$3:$A$337,0),
MATCH(AK$2,'Active Hour''s Dump'!$D$2:$AH$2,0)
))),"")</f>
        <v>6.1666666666666696</v>
      </c>
      <c r="AL51" s="13">
        <f>_xlfn.IFNA(IF(AL$3="Productivity",
INDEX('Productivity Dump'!$E$4:$AJ$500,
MATCH($A51,'Productivity Dump'!$A$4:$A$500,0),
MATCH(AL$2,'Productivity Dump'!$E$3:$AJ$3,0)
),
IF(AL$3="Attendance",
INDEX('Attendance Dump'!$E$2:$AI$400,
MATCH($A51,'Attendance Dump'!$B$2:$B$400,0),
MATCH(AL$2,'Attendance Dump'!$E$1:$AI$1,0)
),
INDEX('Active Hour''s Dump'!$D$3:$AH$337,
MATCH($C51,'Active Hour''s Dump'!$A$3:$A$337,0),
MATCH(AL$2,'Active Hour''s Dump'!$D$2:$AH$2,0)
))),"")</f>
        <v>534.74699999999996</v>
      </c>
      <c r="AM51" s="13" t="str">
        <f>_xlfn.IFNA(IF(AM$3="Productivity",
INDEX('Productivity Dump'!$E$4:$AJ$500,
MATCH($A51,'Productivity Dump'!$A$4:$A$500,0),
MATCH(AM$2,'Productivity Dump'!$E$3:$AJ$3,0)
),
IF(AM$3="Attendance",
INDEX('Attendance Dump'!$E$2:$AI$400,
MATCH($A51,'Attendance Dump'!$B$2:$B$400,0),
MATCH(AM$2,'Attendance Dump'!$E$1:$AI$1,0)
),
INDEX('Active Hour''s Dump'!$D$3:$AH$337,
MATCH($C51,'Active Hour''s Dump'!$A$3:$A$337,0),
MATCH(AM$2,'Active Hour''s Dump'!$D$2:$AH$2,0)
))),"")</f>
        <v>WO</v>
      </c>
      <c r="AN51" s="54">
        <f>_xlfn.IFNA(IF(AN$3="Productivity",
INDEX('Productivity Dump'!$E$4:$AJ$500,
MATCH($A51,'Productivity Dump'!$A$4:$A$500,0),
MATCH(AN$2,'Productivity Dump'!$E$3:$AJ$3,0)
),
IF(AN$3="Attendance",
INDEX('Attendance Dump'!$E$2:$AI$400,
MATCH($A51,'Attendance Dump'!$B$2:$B$400,0),
MATCH(AN$2,'Attendance Dump'!$E$1:$AI$1,0)
),
INDEX('Active Hour''s Dump'!$D$3:$AH$337,
MATCH($C51,'Active Hour''s Dump'!$A$3:$A$337,0),
MATCH(AN$2,'Active Hour''s Dump'!$D$2:$AH$2,0)
))),"")</f>
        <v>3.5833333333333299</v>
      </c>
      <c r="AO51" s="13">
        <f>_xlfn.IFNA(IF(AO$3="Productivity",
INDEX('Productivity Dump'!$E$4:$AJ$500,
MATCH($A51,'Productivity Dump'!$A$4:$A$500,0),
MATCH(AO$2,'Productivity Dump'!$E$3:$AJ$3,0)
),
IF(AO$3="Attendance",
INDEX('Attendance Dump'!$E$2:$AI$400,
MATCH($A51,'Attendance Dump'!$B$2:$B$400,0),
MATCH(AO$2,'Attendance Dump'!$E$1:$AI$1,0)
),
INDEX('Active Hour''s Dump'!$D$3:$AH$337,
MATCH($C51,'Active Hour''s Dump'!$A$3:$A$337,0),
MATCH(AO$2,'Active Hour''s Dump'!$D$2:$AH$2,0)
))),"")</f>
        <v>562.67700000000002</v>
      </c>
      <c r="AP51" s="13" t="str">
        <f>_xlfn.IFNA(IF(AP$3="Productivity",
INDEX('Productivity Dump'!$E$4:$AJ$500,
MATCH($A51,'Productivity Dump'!$A$4:$A$500,0),
MATCH(AP$2,'Productivity Dump'!$E$3:$AJ$3,0)
),
IF(AP$3="Attendance",
INDEX('Attendance Dump'!$E$2:$AI$400,
MATCH($A51,'Attendance Dump'!$B$2:$B$400,0),
MATCH(AP$2,'Attendance Dump'!$E$1:$AI$1,0)
),
INDEX('Active Hour''s Dump'!$D$3:$AH$337,
MATCH($C51,'Active Hour''s Dump'!$A$3:$A$337,0),
MATCH(AP$2,'Active Hour''s Dump'!$D$2:$AH$2,0)
))),"")</f>
        <v>P</v>
      </c>
      <c r="AQ51" s="54">
        <f>_xlfn.IFNA(IF(AQ$3="Productivity",
INDEX('Productivity Dump'!$E$4:$AJ$500,
MATCH($A51,'Productivity Dump'!$A$4:$A$500,0),
MATCH(AQ$2,'Productivity Dump'!$E$3:$AJ$3,0)
),
IF(AQ$3="Attendance",
INDEX('Attendance Dump'!$E$2:$AI$400,
MATCH($A51,'Attendance Dump'!$B$2:$B$400,0),
MATCH(AQ$2,'Attendance Dump'!$E$1:$AI$1,0)
),
INDEX('Active Hour''s Dump'!$D$3:$AH$337,
MATCH($C51,'Active Hour''s Dump'!$A$3:$A$337,0),
MATCH(AQ$2,'Active Hour''s Dump'!$D$2:$AH$2,0)
))),"")</f>
        <v>3.25</v>
      </c>
      <c r="AR51" s="13">
        <f>_xlfn.IFNA(IF(AR$3="Productivity",
INDEX('Productivity Dump'!$E$4:$AJ$500,
MATCH($A51,'Productivity Dump'!$A$4:$A$500,0),
MATCH(AR$2,'Productivity Dump'!$E$3:$AJ$3,0)
),
IF(AR$3="Attendance",
INDEX('Attendance Dump'!$E$2:$AI$400,
MATCH($A51,'Attendance Dump'!$B$2:$B$400,0),
MATCH(AR$2,'Attendance Dump'!$E$1:$AI$1,0)
),
INDEX('Active Hour''s Dump'!$D$3:$AH$337,
MATCH($C51,'Active Hour''s Dump'!$A$3:$A$337,0),
MATCH(AR$2,'Active Hour''s Dump'!$D$2:$AH$2,0)
))),"")</f>
        <v>1183.2320000000002</v>
      </c>
      <c r="AS51" s="13" t="str">
        <f>_xlfn.IFNA(IF(AS$3="Productivity",
INDEX('Productivity Dump'!$E$4:$AJ$500,
MATCH($A51,'Productivity Dump'!$A$4:$A$500,0),
MATCH(AS$2,'Productivity Dump'!$E$3:$AJ$3,0)
),
IF(AS$3="Attendance",
INDEX('Attendance Dump'!$E$2:$AI$400,
MATCH($A51,'Attendance Dump'!$B$2:$B$400,0),
MATCH(AS$2,'Attendance Dump'!$E$1:$AI$1,0)
),
INDEX('Active Hour''s Dump'!$D$3:$AH$337,
MATCH($C51,'Active Hour''s Dump'!$A$3:$A$337,0),
MATCH(AS$2,'Active Hour''s Dump'!$D$2:$AH$2,0)
))),"")</f>
        <v>P</v>
      </c>
      <c r="AT51" s="54">
        <f>_xlfn.IFNA(IF(AT$3="Productivity",
INDEX('Productivity Dump'!$E$4:$AJ$500,
MATCH($A51,'Productivity Dump'!$A$4:$A$500,0),
MATCH(AT$2,'Productivity Dump'!$E$3:$AJ$3,0)
),
IF(AT$3="Attendance",
INDEX('Attendance Dump'!$E$2:$AI$400,
MATCH($A51,'Attendance Dump'!$B$2:$B$400,0),
MATCH(AT$2,'Attendance Dump'!$E$1:$AI$1,0)
),
INDEX('Active Hour''s Dump'!$D$3:$AH$337,
MATCH($C51,'Active Hour''s Dump'!$A$3:$A$337,0),
MATCH(AT$2,'Active Hour''s Dump'!$D$2:$AH$2,0)
))),"")</f>
        <v>9</v>
      </c>
      <c r="AU51" s="13">
        <f>_xlfn.IFNA(IF(AU$3="Productivity",
INDEX('Productivity Dump'!$E$4:$AJ$500,
MATCH($A51,'Productivity Dump'!$A$4:$A$500,0),
MATCH(AU$2,'Productivity Dump'!$E$3:$AJ$3,0)
),
IF(AU$3="Attendance",
INDEX('Attendance Dump'!$E$2:$AI$400,
MATCH($A51,'Attendance Dump'!$B$2:$B$400,0),
MATCH(AU$2,'Attendance Dump'!$E$1:$AI$1,0)
),
INDEX('Active Hour''s Dump'!$D$3:$AH$337,
MATCH($C51,'Active Hour''s Dump'!$A$3:$A$337,0),
MATCH(AU$2,'Active Hour''s Dump'!$D$2:$AH$2,0)
))),"")</f>
        <v>1124.3380000000002</v>
      </c>
      <c r="AV51" s="13" t="str">
        <f>_xlfn.IFNA(IF(AV$3="Productivity",
INDEX('Productivity Dump'!$E$4:$AJ$500,
MATCH($A51,'Productivity Dump'!$A$4:$A$500,0),
MATCH(AV$2,'Productivity Dump'!$E$3:$AJ$3,0)
),
IF(AV$3="Attendance",
INDEX('Attendance Dump'!$E$2:$AI$400,
MATCH($A51,'Attendance Dump'!$B$2:$B$400,0),
MATCH(AV$2,'Attendance Dump'!$E$1:$AI$1,0)
),
INDEX('Active Hour''s Dump'!$D$3:$AH$337,
MATCH($C51,'Active Hour''s Dump'!$A$3:$A$337,0),
MATCH(AV$2,'Active Hour''s Dump'!$D$2:$AH$2,0)
))),"")</f>
        <v>P</v>
      </c>
      <c r="AW51" s="54">
        <f>_xlfn.IFNA(IF(AW$3="Productivity",
INDEX('Productivity Dump'!$E$4:$AJ$500,
MATCH($A51,'Productivity Dump'!$A$4:$A$500,0),
MATCH(AW$2,'Productivity Dump'!$E$3:$AJ$3,0)
),
IF(AW$3="Attendance",
INDEX('Attendance Dump'!$E$2:$AI$400,
MATCH($A51,'Attendance Dump'!$B$2:$B$400,0),
MATCH(AW$2,'Attendance Dump'!$E$1:$AI$1,0)
),
INDEX('Active Hour''s Dump'!$D$3:$AH$337,
MATCH($C51,'Active Hour''s Dump'!$A$3:$A$337,0),
MATCH(AW$2,'Active Hour''s Dump'!$D$2:$AH$2,0)
))),"")</f>
        <v>7.9166666666666696</v>
      </c>
      <c r="AX51" s="13">
        <f>_xlfn.IFNA(IF(AX$3="Productivity",
INDEX('Productivity Dump'!$E$4:$AJ$500,
MATCH($A51,'Productivity Dump'!$A$4:$A$500,0),
MATCH(AX$2,'Productivity Dump'!$E$3:$AJ$3,0)
),
IF(AX$3="Attendance",
INDEX('Attendance Dump'!$E$2:$AI$400,
MATCH($A51,'Attendance Dump'!$B$2:$B$400,0),
MATCH(AX$2,'Attendance Dump'!$E$1:$AI$1,0)
),
INDEX('Active Hour''s Dump'!$D$3:$AH$337,
MATCH($C51,'Active Hour''s Dump'!$A$3:$A$337,0),
MATCH(AX$2,'Active Hour''s Dump'!$D$2:$AH$2,0)
))),"")</f>
        <v>0</v>
      </c>
      <c r="AY51" s="13" t="str">
        <f>_xlfn.IFNA(IF(AY$3="Productivity",
INDEX('Productivity Dump'!$E$4:$AJ$500,
MATCH($A51,'Productivity Dump'!$A$4:$A$500,0),
MATCH(AY$2,'Productivity Dump'!$E$3:$AJ$3,0)
),
IF(AY$3="Attendance",
INDEX('Attendance Dump'!$E$2:$AI$400,
MATCH($A51,'Attendance Dump'!$B$2:$B$400,0),
MATCH(AY$2,'Attendance Dump'!$E$1:$AI$1,0)
),
INDEX('Active Hour''s Dump'!$D$3:$AH$337,
MATCH($C51,'Active Hour''s Dump'!$A$3:$A$337,0),
MATCH(AY$2,'Active Hour''s Dump'!$D$2:$AH$2,0)
))),"")</f>
        <v>PL</v>
      </c>
      <c r="AZ51" s="54">
        <f>_xlfn.IFNA(IF(AZ$3="Productivity",
INDEX('Productivity Dump'!$E$4:$AJ$500,
MATCH($A51,'Productivity Dump'!$A$4:$A$500,0),
MATCH(AZ$2,'Productivity Dump'!$E$3:$AJ$3,0)
),
IF(AZ$3="Attendance",
INDEX('Attendance Dump'!$E$2:$AI$400,
MATCH($A51,'Attendance Dump'!$B$2:$B$400,0),
MATCH(AZ$2,'Attendance Dump'!$E$1:$AI$1,0)
),
INDEX('Active Hour''s Dump'!$D$3:$AH$337,
MATCH($C51,'Active Hour''s Dump'!$A$3:$A$337,0),
MATCH(AZ$2,'Active Hour''s Dump'!$D$2:$AH$2,0)
))),"")</f>
        <v>8.3333333333333301E-2</v>
      </c>
      <c r="BA51" s="13">
        <f>_xlfn.IFNA(IF(BA$3="Productivity",
INDEX('Productivity Dump'!$E$4:$AJ$500,
MATCH($A51,'Productivity Dump'!$A$4:$A$500,0),
MATCH(BA$2,'Productivity Dump'!$E$3:$AJ$3,0)
),
IF(BA$3="Attendance",
INDEX('Attendance Dump'!$E$2:$AI$400,
MATCH($A51,'Attendance Dump'!$B$2:$B$400,0),
MATCH(BA$2,'Attendance Dump'!$E$1:$AI$1,0)
),
INDEX('Active Hour''s Dump'!$D$3:$AH$337,
MATCH($C51,'Active Hour''s Dump'!$A$3:$A$337,0),
MATCH(BA$2,'Active Hour''s Dump'!$D$2:$AH$2,0)
))),"")</f>
        <v>1118.5890000000002</v>
      </c>
      <c r="BB51" s="13" t="str">
        <f>_xlfn.IFNA(IF(BB$3="Productivity",
INDEX('Productivity Dump'!$E$4:$AJ$500,
MATCH($A51,'Productivity Dump'!$A$4:$A$500,0),
MATCH(BB$2,'Productivity Dump'!$E$3:$AJ$3,0)
),
IF(BB$3="Attendance",
INDEX('Attendance Dump'!$E$2:$AI$400,
MATCH($A51,'Attendance Dump'!$B$2:$B$400,0),
MATCH(BB$2,'Attendance Dump'!$E$1:$AI$1,0)
),
INDEX('Active Hour''s Dump'!$D$3:$AH$337,
MATCH($C51,'Active Hour''s Dump'!$A$3:$A$337,0),
MATCH(BB$2,'Active Hour''s Dump'!$D$2:$AH$2,0)
))),"")</f>
        <v>P</v>
      </c>
      <c r="BC51" s="54">
        <f>_xlfn.IFNA(IF(BC$3="Productivity",
INDEX('Productivity Dump'!$E$4:$AJ$500,
MATCH($A51,'Productivity Dump'!$A$4:$A$500,0),
MATCH(BC$2,'Productivity Dump'!$E$3:$AJ$3,0)
),
IF(BC$3="Attendance",
INDEX('Attendance Dump'!$E$2:$AI$400,
MATCH($A51,'Attendance Dump'!$B$2:$B$400,0),
MATCH(BC$2,'Attendance Dump'!$E$1:$AI$1,0)
),
INDEX('Active Hour''s Dump'!$D$3:$AH$337,
MATCH($C51,'Active Hour''s Dump'!$A$3:$A$337,0),
MATCH(BC$2,'Active Hour''s Dump'!$D$2:$AH$2,0)
))),"")</f>
        <v>8.1666666666666696</v>
      </c>
      <c r="BD51" s="13">
        <f>_xlfn.IFNA(IF(BD$3="Productivity",
INDEX('Productivity Dump'!$E$4:$AJ$500,
MATCH($A51,'Productivity Dump'!$A$4:$A$500,0),
MATCH(BD$2,'Productivity Dump'!$E$3:$AJ$3,0)
),
IF(BD$3="Attendance",
INDEX('Attendance Dump'!$E$2:$AI$400,
MATCH($A51,'Attendance Dump'!$B$2:$B$400,0),
MATCH(BD$2,'Attendance Dump'!$E$1:$AI$1,0)
),
INDEX('Active Hour''s Dump'!$D$3:$AH$337,
MATCH($C51,'Active Hour''s Dump'!$A$3:$A$337,0),
MATCH(BD$2,'Active Hour''s Dump'!$D$2:$AH$2,0)
))),"")</f>
        <v>601.14900000000011</v>
      </c>
      <c r="BE51" s="13" t="str">
        <f>_xlfn.IFNA(IF(BE$3="Productivity",
INDEX('Productivity Dump'!$E$4:$AJ$500,
MATCH($A51,'Productivity Dump'!$A$4:$A$500,0),
MATCH(BE$2,'Productivity Dump'!$E$3:$AJ$3,0)
),
IF(BE$3="Attendance",
INDEX('Attendance Dump'!$E$2:$AI$400,
MATCH($A51,'Attendance Dump'!$B$2:$B$400,0),
MATCH(BE$2,'Attendance Dump'!$E$1:$AI$1,0)
),
INDEX('Active Hour''s Dump'!$D$3:$AH$337,
MATCH($C51,'Active Hour''s Dump'!$A$3:$A$337,0),
MATCH(BE$2,'Active Hour''s Dump'!$D$2:$AH$2,0)
))),"")</f>
        <v>P</v>
      </c>
      <c r="BF51" s="54">
        <f>_xlfn.IFNA(IF(BF$3="Productivity",
INDEX('Productivity Dump'!$E$4:$AJ$500,
MATCH($A51,'Productivity Dump'!$A$4:$A$500,0),
MATCH(BF$2,'Productivity Dump'!$E$3:$AJ$3,0)
),
IF(BF$3="Attendance",
INDEX('Attendance Dump'!$E$2:$AI$400,
MATCH($A51,'Attendance Dump'!$B$2:$B$400,0),
MATCH(BF$2,'Attendance Dump'!$E$1:$AI$1,0)
),
INDEX('Active Hour''s Dump'!$D$3:$AH$337,
MATCH($C51,'Active Hour''s Dump'!$A$3:$A$337,0),
MATCH(BF$2,'Active Hour''s Dump'!$D$2:$AH$2,0)
))),"")</f>
        <v>4.8333333333333304</v>
      </c>
      <c r="BG51" s="13">
        <f>_xlfn.IFNA(IF(BG$3="Productivity",
INDEX('Productivity Dump'!$E$4:$AJ$500,
MATCH($A51,'Productivity Dump'!$A$4:$A$500,0),
MATCH(BG$2,'Productivity Dump'!$E$3:$AJ$3,0)
),
IF(BG$3="Attendance",
INDEX('Attendance Dump'!$E$2:$AI$400,
MATCH($A51,'Attendance Dump'!$B$2:$B$400,0),
MATCH(BG$2,'Attendance Dump'!$E$1:$AI$1,0)
),
INDEX('Active Hour''s Dump'!$D$3:$AH$337,
MATCH($C51,'Active Hour''s Dump'!$A$3:$A$337,0),
MATCH(BG$2,'Active Hour''s Dump'!$D$2:$AH$2,0)
))),"")</f>
        <v>0</v>
      </c>
      <c r="BH51" s="13" t="str">
        <f>_xlfn.IFNA(IF(BH$3="Productivity",
INDEX('Productivity Dump'!$E$4:$AJ$500,
MATCH($A51,'Productivity Dump'!$A$4:$A$500,0),
MATCH(BH$2,'Productivity Dump'!$E$3:$AJ$3,0)
),
IF(BH$3="Attendance",
INDEX('Attendance Dump'!$E$2:$AI$400,
MATCH($A51,'Attendance Dump'!$B$2:$B$400,0),
MATCH(BH$2,'Attendance Dump'!$E$1:$AI$1,0)
),
INDEX('Active Hour''s Dump'!$D$3:$AH$337,
MATCH($C51,'Active Hour''s Dump'!$A$3:$A$337,0),
MATCH(BH$2,'Active Hour''s Dump'!$D$2:$AH$2,0)
))),"")</f>
        <v>WO</v>
      </c>
      <c r="BI51" s="54">
        <f>_xlfn.IFNA(IF(BI$3="Productivity",
INDEX('Productivity Dump'!$E$4:$AJ$500,
MATCH($A51,'Productivity Dump'!$A$4:$A$500,0),
MATCH(BI$2,'Productivity Dump'!$E$3:$AJ$3,0)
),
IF(BI$3="Attendance",
INDEX('Attendance Dump'!$E$2:$AI$400,
MATCH($A51,'Attendance Dump'!$B$2:$B$400,0),
MATCH(BI$2,'Attendance Dump'!$E$1:$AI$1,0)
),
INDEX('Active Hour''s Dump'!$D$3:$AH$337,
MATCH($C51,'Active Hour''s Dump'!$A$3:$A$337,0),
MATCH(BI$2,'Active Hour''s Dump'!$D$2:$AH$2,0)
))),"")</f>
        <v>0</v>
      </c>
      <c r="BJ51" s="13">
        <f>_xlfn.IFNA(IF(BJ$3="Productivity",
INDEX('Productivity Dump'!$E$4:$AJ$500,
MATCH($A51,'Productivity Dump'!$A$4:$A$500,0),
MATCH(BJ$2,'Productivity Dump'!$E$3:$AJ$3,0)
),
IF(BJ$3="Attendance",
INDEX('Attendance Dump'!$E$2:$AI$400,
MATCH($A51,'Attendance Dump'!$B$2:$B$400,0),
MATCH(BJ$2,'Attendance Dump'!$E$1:$AI$1,0)
),
INDEX('Active Hour''s Dump'!$D$3:$AH$337,
MATCH($C51,'Active Hour''s Dump'!$A$3:$A$337,0),
MATCH(BJ$2,'Active Hour''s Dump'!$D$2:$AH$2,0)
))),"")</f>
        <v>493.09199999999998</v>
      </c>
      <c r="BK51" s="13" t="str">
        <f>_xlfn.IFNA(IF(BK$3="Productivity",
INDEX('Productivity Dump'!$E$4:$AJ$500,
MATCH($A51,'Productivity Dump'!$A$4:$A$500,0),
MATCH(BK$2,'Productivity Dump'!$E$3:$AJ$3,0)
),
IF(BK$3="Attendance",
INDEX('Attendance Dump'!$E$2:$AI$400,
MATCH($A51,'Attendance Dump'!$B$2:$B$400,0),
MATCH(BK$2,'Attendance Dump'!$E$1:$AI$1,0)
),
INDEX('Active Hour''s Dump'!$D$3:$AH$337,
MATCH($C51,'Active Hour''s Dump'!$A$3:$A$337,0),
MATCH(BK$2,'Active Hour''s Dump'!$D$2:$AH$2,0)
))),"")</f>
        <v>P</v>
      </c>
      <c r="BL51" s="54">
        <f>_xlfn.IFNA(IF(BL$3="Productivity",
INDEX('Productivity Dump'!$E$4:$AJ$500,
MATCH($A51,'Productivity Dump'!$A$4:$A$500,0),
MATCH(BL$2,'Productivity Dump'!$E$3:$AJ$3,0)
),
IF(BL$3="Attendance",
INDEX('Attendance Dump'!$E$2:$AI$400,
MATCH($A51,'Attendance Dump'!$B$2:$B$400,0),
MATCH(BL$2,'Attendance Dump'!$E$1:$AI$1,0)
),
INDEX('Active Hour''s Dump'!$D$3:$AH$337,
MATCH($C51,'Active Hour''s Dump'!$A$3:$A$337,0),
MATCH(BL$2,'Active Hour''s Dump'!$D$2:$AH$2,0)
))),"")</f>
        <v>3.3333333333333299</v>
      </c>
      <c r="BM51" s="13">
        <f>_xlfn.IFNA(IF(BM$3="Productivity",
INDEX('Productivity Dump'!$E$4:$AJ$500,
MATCH($A51,'Productivity Dump'!$A$4:$A$500,0),
MATCH(BM$2,'Productivity Dump'!$E$3:$AJ$3,0)
),
IF(BM$3="Attendance",
INDEX('Attendance Dump'!$E$2:$AI$400,
MATCH($A51,'Attendance Dump'!$B$2:$B$400,0),
MATCH(BM$2,'Attendance Dump'!$E$1:$AI$1,0)
),
INDEX('Active Hour''s Dump'!$D$3:$AH$337,
MATCH($C51,'Active Hour''s Dump'!$A$3:$A$337,0),
MATCH(BM$2,'Active Hour''s Dump'!$D$2:$AH$2,0)
))),"")</f>
        <v>1019.2869999999999</v>
      </c>
      <c r="BN51" s="13" t="str">
        <f>_xlfn.IFNA(IF(BN$3="Productivity",
INDEX('Productivity Dump'!$E$4:$AJ$500,
MATCH($A51,'Productivity Dump'!$A$4:$A$500,0),
MATCH(BN$2,'Productivity Dump'!$E$3:$AJ$3,0)
),
IF(BN$3="Attendance",
INDEX('Attendance Dump'!$E$2:$AI$400,
MATCH($A51,'Attendance Dump'!$B$2:$B$400,0),
MATCH(BN$2,'Attendance Dump'!$E$1:$AI$1,0)
),
INDEX('Active Hour''s Dump'!$D$3:$AH$337,
MATCH($C51,'Active Hour''s Dump'!$A$3:$A$337,0),
MATCH(BN$2,'Active Hour''s Dump'!$D$2:$AH$2,0)
))),"")</f>
        <v>P</v>
      </c>
      <c r="BO51" s="54">
        <f>_xlfn.IFNA(IF(BO$3="Productivity",
INDEX('Productivity Dump'!$E$4:$AJ$500,
MATCH($A51,'Productivity Dump'!$A$4:$A$500,0),
MATCH(BO$2,'Productivity Dump'!$E$3:$AJ$3,0)
),
IF(BO$3="Attendance",
INDEX('Attendance Dump'!$E$2:$AI$400,
MATCH($A51,'Attendance Dump'!$B$2:$B$400,0),
MATCH(BO$2,'Attendance Dump'!$E$1:$AI$1,0)
),
INDEX('Active Hour''s Dump'!$D$3:$AH$337,
MATCH($C51,'Active Hour''s Dump'!$A$3:$A$337,0),
MATCH(BO$2,'Active Hour''s Dump'!$D$2:$AH$2,0)
))),"")</f>
        <v>7.75</v>
      </c>
      <c r="BP51" s="13">
        <f>_xlfn.IFNA(IF(BP$3="Productivity",
INDEX('Productivity Dump'!$E$4:$AJ$500,
MATCH($A51,'Productivity Dump'!$A$4:$A$500,0),
MATCH(BP$2,'Productivity Dump'!$E$3:$AJ$3,0)
),
IF(BP$3="Attendance",
INDEX('Attendance Dump'!$E$2:$AI$400,
MATCH($A51,'Attendance Dump'!$B$2:$B$400,0),
MATCH(BP$2,'Attendance Dump'!$E$1:$AI$1,0)
),
INDEX('Active Hour''s Dump'!$D$3:$AH$337,
MATCH($C51,'Active Hour''s Dump'!$A$3:$A$337,0),
MATCH(BP$2,'Active Hour''s Dump'!$D$2:$AH$2,0)
))),"")</f>
        <v>770.11900000000014</v>
      </c>
      <c r="BQ51" s="13" t="str">
        <f>_xlfn.IFNA(IF(BQ$3="Productivity",
INDEX('Productivity Dump'!$E$4:$AJ$500,
MATCH($A51,'Productivity Dump'!$A$4:$A$500,0),
MATCH(BQ$2,'Productivity Dump'!$E$3:$AJ$3,0)
),
IF(BQ$3="Attendance",
INDEX('Attendance Dump'!$E$2:$AI$400,
MATCH($A51,'Attendance Dump'!$B$2:$B$400,0),
MATCH(BQ$2,'Attendance Dump'!$E$1:$AI$1,0)
),
INDEX('Active Hour''s Dump'!$D$3:$AH$337,
MATCH($C51,'Active Hour''s Dump'!$A$3:$A$337,0),
MATCH(BQ$2,'Active Hour''s Dump'!$D$2:$AH$2,0)
))),"")</f>
        <v>P</v>
      </c>
      <c r="BR51" s="54">
        <f>_xlfn.IFNA(IF(BR$3="Productivity",
INDEX('Productivity Dump'!$E$4:$AJ$500,
MATCH($A51,'Productivity Dump'!$A$4:$A$500,0),
MATCH(BR$2,'Productivity Dump'!$E$3:$AJ$3,0)
),
IF(BR$3="Attendance",
INDEX('Attendance Dump'!$E$2:$AI$400,
MATCH($A51,'Attendance Dump'!$B$2:$B$400,0),
MATCH(BR$2,'Attendance Dump'!$E$1:$AI$1,0)
),
INDEX('Active Hour''s Dump'!$D$3:$AH$337,
MATCH($C51,'Active Hour''s Dump'!$A$3:$A$337,0),
MATCH(BR$2,'Active Hour''s Dump'!$D$2:$AH$2,0)
))),"")</f>
        <v>5.5833333333333304</v>
      </c>
      <c r="BS51" s="13">
        <f>_xlfn.IFNA(IF(BS$3="Productivity",
INDEX('Productivity Dump'!$E$4:$AJ$500,
MATCH($A51,'Productivity Dump'!$A$4:$A$500,0),
MATCH(BS$2,'Productivity Dump'!$E$3:$AJ$3,0)
),
IF(BS$3="Attendance",
INDEX('Attendance Dump'!$E$2:$AI$400,
MATCH($A51,'Attendance Dump'!$B$2:$B$400,0),
MATCH(BS$2,'Attendance Dump'!$E$1:$AI$1,0)
),
INDEX('Active Hour''s Dump'!$D$3:$AH$337,
MATCH($C51,'Active Hour''s Dump'!$A$3:$A$337,0),
MATCH(BS$2,'Active Hour''s Dump'!$D$2:$AH$2,0)
))),"")</f>
        <v>929.93899999999996</v>
      </c>
      <c r="BT51" s="13" t="str">
        <f>_xlfn.IFNA(IF(BT$3="Productivity",
INDEX('Productivity Dump'!$E$4:$AJ$500,
MATCH($A51,'Productivity Dump'!$A$4:$A$500,0),
MATCH(BT$2,'Productivity Dump'!$E$3:$AJ$3,0)
),
IF(BT$3="Attendance",
INDEX('Attendance Dump'!$E$2:$AI$400,
MATCH($A51,'Attendance Dump'!$B$2:$B$400,0),
MATCH(BT$2,'Attendance Dump'!$E$1:$AI$1,0)
),
INDEX('Active Hour''s Dump'!$D$3:$AH$337,
MATCH($C51,'Active Hour''s Dump'!$A$3:$A$337,0),
MATCH(BT$2,'Active Hour''s Dump'!$D$2:$AH$2,0)
))),"")</f>
        <v>H(P)</v>
      </c>
      <c r="BU51" s="54">
        <f>_xlfn.IFNA(IF(BU$3="Productivity",
INDEX('Productivity Dump'!$E$4:$AJ$500,
MATCH($A51,'Productivity Dump'!$A$4:$A$500,0),
MATCH(BU$2,'Productivity Dump'!$E$3:$AJ$3,0)
),
IF(BU$3="Attendance",
INDEX('Attendance Dump'!$E$2:$AI$400,
MATCH($A51,'Attendance Dump'!$B$2:$B$400,0),
MATCH(BU$2,'Attendance Dump'!$E$1:$AI$1,0)
),
INDEX('Active Hour''s Dump'!$D$3:$AH$337,
MATCH($C51,'Active Hour''s Dump'!$A$3:$A$337,0),
MATCH(BU$2,'Active Hour''s Dump'!$D$2:$AH$2,0)
))),"")</f>
        <v>6.6666666666666696</v>
      </c>
      <c r="BV51" s="13">
        <f>_xlfn.IFNA(IF(BV$3="Productivity",
INDEX('Productivity Dump'!$E$4:$AJ$500,
MATCH($A51,'Productivity Dump'!$A$4:$A$500,0),
MATCH(BV$2,'Productivity Dump'!$E$3:$AJ$3,0)
),
IF(BV$3="Attendance",
INDEX('Attendance Dump'!$E$2:$AI$400,
MATCH($A51,'Attendance Dump'!$B$2:$B$400,0),
MATCH(BV$2,'Attendance Dump'!$E$1:$AI$1,0)
),
INDEX('Active Hour''s Dump'!$D$3:$AH$337,
MATCH($C51,'Active Hour''s Dump'!$A$3:$A$337,0),
MATCH(BV$2,'Active Hour''s Dump'!$D$2:$AH$2,0)
))),"")</f>
        <v>572.39099999999996</v>
      </c>
      <c r="BW51" s="13" t="str">
        <f>_xlfn.IFNA(IF(BW$3="Productivity",
INDEX('Productivity Dump'!$E$4:$AJ$500,
MATCH($A51,'Productivity Dump'!$A$4:$A$500,0),
MATCH(BW$2,'Productivity Dump'!$E$3:$AJ$3,0)
),
IF(BW$3="Attendance",
INDEX('Attendance Dump'!$E$2:$AI$400,
MATCH($A51,'Attendance Dump'!$B$2:$B$400,0),
MATCH(BW$2,'Attendance Dump'!$E$1:$AI$1,0)
),
INDEX('Active Hour''s Dump'!$D$3:$AH$337,
MATCH($C51,'Active Hour''s Dump'!$A$3:$A$337,0),
MATCH(BW$2,'Active Hour''s Dump'!$D$2:$AH$2,0)
))),"")</f>
        <v>P</v>
      </c>
      <c r="BX51" s="54">
        <f>_xlfn.IFNA(IF(BX$3="Productivity",
INDEX('Productivity Dump'!$E$4:$AJ$500,
MATCH($A51,'Productivity Dump'!$A$4:$A$500,0),
MATCH(BX$2,'Productivity Dump'!$E$3:$AJ$3,0)
),
IF(BX$3="Attendance",
INDEX('Attendance Dump'!$E$2:$AI$400,
MATCH($A51,'Attendance Dump'!$B$2:$B$400,0),
MATCH(BX$2,'Attendance Dump'!$E$1:$AI$1,0)
),
INDEX('Active Hour''s Dump'!$D$3:$AH$337,
MATCH($C51,'Active Hour''s Dump'!$A$3:$A$337,0),
MATCH(BX$2,'Active Hour''s Dump'!$D$2:$AH$2,0)
))),"")</f>
        <v>5.0833333333333304</v>
      </c>
      <c r="BY51" s="13">
        <f>_xlfn.IFNA(IF(BY$3="Productivity",
INDEX('Productivity Dump'!$E$4:$AJ$500,
MATCH($A51,'Productivity Dump'!$A$4:$A$500,0),
MATCH(BY$2,'Productivity Dump'!$E$3:$AJ$3,0)
),
IF(BY$3="Attendance",
INDEX('Attendance Dump'!$E$2:$AI$400,
MATCH($A51,'Attendance Dump'!$B$2:$B$400,0),
MATCH(BY$2,'Attendance Dump'!$E$1:$AI$1,0)
),
INDEX('Active Hour''s Dump'!$D$3:$AH$337,
MATCH($C51,'Active Hour''s Dump'!$A$3:$A$337,0),
MATCH(BY$2,'Active Hour''s Dump'!$D$2:$AH$2,0)
))),"")</f>
        <v>140.56699999999998</v>
      </c>
      <c r="BZ51" s="13" t="str">
        <f>_xlfn.IFNA(IF(BZ$3="Productivity",
INDEX('Productivity Dump'!$E$4:$AJ$500,
MATCH($A51,'Productivity Dump'!$A$4:$A$500,0),
MATCH(BZ$2,'Productivity Dump'!$E$3:$AJ$3,0)
),
IF(BZ$3="Attendance",
INDEX('Attendance Dump'!$E$2:$AI$400,
MATCH($A51,'Attendance Dump'!$B$2:$B$400,0),
MATCH(BZ$2,'Attendance Dump'!$E$1:$AI$1,0)
),
INDEX('Active Hour''s Dump'!$D$3:$AH$337,
MATCH($C51,'Active Hour''s Dump'!$A$3:$A$337,0),
MATCH(BZ$2,'Active Hour''s Dump'!$D$2:$AH$2,0)
))),"")</f>
        <v>P</v>
      </c>
      <c r="CA51" s="54">
        <f>_xlfn.IFNA(IF(CA$3="Productivity",
INDEX('Productivity Dump'!$E$4:$AJ$500,
MATCH($A51,'Productivity Dump'!$A$4:$A$500,0),
MATCH(CA$2,'Productivity Dump'!$E$3:$AJ$3,0)
),
IF(CA$3="Attendance",
INDEX('Attendance Dump'!$E$2:$AI$400,
MATCH($A51,'Attendance Dump'!$B$2:$B$400,0),
MATCH(CA$2,'Attendance Dump'!$E$1:$AI$1,0)
),
INDEX('Active Hour''s Dump'!$D$3:$AH$337,
MATCH($C51,'Active Hour''s Dump'!$A$3:$A$337,0),
MATCH(CA$2,'Active Hour''s Dump'!$D$2:$AH$2,0)
))),"")</f>
        <v>1.0833333333333299</v>
      </c>
      <c r="CB51" s="13">
        <f>_xlfn.IFNA(IF(CB$3="Productivity",
INDEX('Productivity Dump'!$E$4:$AJ$500,
MATCH($A51,'Productivity Dump'!$A$4:$A$500,0),
MATCH(CB$2,'Productivity Dump'!$E$3:$AJ$3,0)
),
IF(CB$3="Attendance",
INDEX('Attendance Dump'!$E$2:$AI$400,
MATCH($A51,'Attendance Dump'!$B$2:$B$400,0),
MATCH(CB$2,'Attendance Dump'!$E$1:$AI$1,0)
),
INDEX('Active Hour''s Dump'!$D$3:$AH$337,
MATCH($C51,'Active Hour''s Dump'!$A$3:$A$337,0),
MATCH(CB$2,'Active Hour''s Dump'!$D$2:$AH$2,0)
))),"")</f>
        <v>0</v>
      </c>
      <c r="CC51" s="13" t="str">
        <f>_xlfn.IFNA(IF(CC$3="Productivity",
INDEX('Productivity Dump'!$E$4:$AJ$500,
MATCH($A51,'Productivity Dump'!$A$4:$A$500,0),
MATCH(CC$2,'Productivity Dump'!$E$3:$AJ$3,0)
),
IF(CC$3="Attendance",
INDEX('Attendance Dump'!$E$2:$AI$400,
MATCH($A51,'Attendance Dump'!$B$2:$B$400,0),
MATCH(CC$2,'Attendance Dump'!$E$1:$AI$1,0)
),
INDEX('Active Hour''s Dump'!$D$3:$AH$337,
MATCH($C51,'Active Hour''s Dump'!$A$3:$A$337,0),
MATCH(CC$2,'Active Hour''s Dump'!$D$2:$AH$2,0)
))),"")</f>
        <v>WO</v>
      </c>
      <c r="CD51" s="54">
        <f>_xlfn.IFNA(IF(CD$3="Productivity",
INDEX('Productivity Dump'!$E$4:$AJ$500,
MATCH($A51,'Productivity Dump'!$A$4:$A$500,0),
MATCH(CD$2,'Productivity Dump'!$E$3:$AJ$3,0)
),
IF(CD$3="Attendance",
INDEX('Attendance Dump'!$E$2:$AI$400,
MATCH($A51,'Attendance Dump'!$B$2:$B$400,0),
MATCH(CD$2,'Attendance Dump'!$E$1:$AI$1,0)
),
INDEX('Active Hour''s Dump'!$D$3:$AH$337,
MATCH($C51,'Active Hour''s Dump'!$A$3:$A$337,0),
MATCH(CD$2,'Active Hour''s Dump'!$D$2:$AH$2,0)
))),"")</f>
        <v>0</v>
      </c>
      <c r="CE51" s="13">
        <f>_xlfn.IFNA(IF(CE$3="Productivity",
INDEX('Productivity Dump'!$E$4:$AJ$500,
MATCH($A51,'Productivity Dump'!$A$4:$A$500,0),
MATCH(CE$2,'Productivity Dump'!$E$3:$AJ$3,0)
),
IF(CE$3="Attendance",
INDEX('Attendance Dump'!$E$2:$AI$400,
MATCH($A51,'Attendance Dump'!$B$2:$B$400,0),
MATCH(CE$2,'Attendance Dump'!$E$1:$AI$1,0)
),
INDEX('Active Hour''s Dump'!$D$3:$AH$337,
MATCH($C51,'Active Hour''s Dump'!$A$3:$A$337,0),
MATCH(CE$2,'Active Hour''s Dump'!$D$2:$AH$2,0)
))),"")</f>
        <v>245.798</v>
      </c>
      <c r="CF51" s="13" t="str">
        <f>_xlfn.IFNA(IF(CF$3="Productivity",
INDEX('Productivity Dump'!$E$4:$AJ$500,
MATCH($A51,'Productivity Dump'!$A$4:$A$500,0),
MATCH(CF$2,'Productivity Dump'!$E$3:$AJ$3,0)
),
IF(CF$3="Attendance",
INDEX('Attendance Dump'!$E$2:$AI$400,
MATCH($A51,'Attendance Dump'!$B$2:$B$400,0),
MATCH(CF$2,'Attendance Dump'!$E$1:$AI$1,0)
),
INDEX('Active Hour''s Dump'!$D$3:$AH$337,
MATCH($C51,'Active Hour''s Dump'!$A$3:$A$337,0),
MATCH(CF$2,'Active Hour''s Dump'!$D$2:$AH$2,0)
))),"")</f>
        <v>P</v>
      </c>
      <c r="CG51" s="54">
        <f>_xlfn.IFNA(IF(CG$3="Productivity",
INDEX('Productivity Dump'!$E$4:$AJ$500,
MATCH($A51,'Productivity Dump'!$A$4:$A$500,0),
MATCH(CG$2,'Productivity Dump'!$E$3:$AJ$3,0)
),
IF(CG$3="Attendance",
INDEX('Attendance Dump'!$E$2:$AI$400,
MATCH($A51,'Attendance Dump'!$B$2:$B$400,0),
MATCH(CG$2,'Attendance Dump'!$E$1:$AI$1,0)
),
INDEX('Active Hour''s Dump'!$D$3:$AH$337,
MATCH($C51,'Active Hour''s Dump'!$A$3:$A$337,0),
MATCH(CG$2,'Active Hour''s Dump'!$D$2:$AH$2,0)
))),"")</f>
        <v>1.75</v>
      </c>
      <c r="CH51" s="13">
        <f>_xlfn.IFNA(IF(CH$3="Productivity",
INDEX('Productivity Dump'!$E$4:$AJ$500,
MATCH($A51,'Productivity Dump'!$A$4:$A$500,0),
MATCH(CH$2,'Productivity Dump'!$E$3:$AJ$3,0)
),
IF(CH$3="Attendance",
INDEX('Attendance Dump'!$E$2:$AI$400,
MATCH($A51,'Attendance Dump'!$B$2:$B$400,0),
MATCH(CH$2,'Attendance Dump'!$E$1:$AI$1,0)
),
INDEX('Active Hour''s Dump'!$D$3:$AH$337,
MATCH($C51,'Active Hour''s Dump'!$A$3:$A$337,0),
MATCH(CH$2,'Active Hour''s Dump'!$D$2:$AH$2,0)
))),"")</f>
        <v>0</v>
      </c>
      <c r="CI51" s="13" t="str">
        <f>_xlfn.IFNA(IF(CI$3="Productivity",
INDEX('Productivity Dump'!$E$4:$AJ$500,
MATCH($A51,'Productivity Dump'!$A$4:$A$500,0),
MATCH(CI$2,'Productivity Dump'!$E$3:$AJ$3,0)
),
IF(CI$3="Attendance",
INDEX('Attendance Dump'!$E$2:$AI$400,
MATCH($A51,'Attendance Dump'!$B$2:$B$400,0),
MATCH(CI$2,'Attendance Dump'!$E$1:$AI$1,0)
),
INDEX('Active Hour''s Dump'!$D$3:$AH$337,
MATCH($C51,'Active Hour''s Dump'!$A$3:$A$337,0),
MATCH(CI$2,'Active Hour''s Dump'!$D$2:$AH$2,0)
))),"")</f>
        <v>PL</v>
      </c>
      <c r="CJ51" s="54">
        <f>_xlfn.IFNA(IF(CJ$3="Productivity",
INDEX('Productivity Dump'!$E$4:$AJ$500,
MATCH($A51,'Productivity Dump'!$A$4:$A$500,0),
MATCH(CJ$2,'Productivity Dump'!$E$3:$AJ$3,0)
),
IF(CJ$3="Attendance",
INDEX('Attendance Dump'!$E$2:$AI$400,
MATCH($A51,'Attendance Dump'!$B$2:$B$400,0),
MATCH(CJ$2,'Attendance Dump'!$E$1:$AI$1,0)
),
INDEX('Active Hour''s Dump'!$D$3:$AH$337,
MATCH($C51,'Active Hour''s Dump'!$A$3:$A$337,0),
MATCH(CJ$2,'Active Hour''s Dump'!$D$2:$AH$2,0)
))),"")</f>
        <v>0</v>
      </c>
      <c r="CK51" s="13">
        <f>_xlfn.IFNA(IF(CK$3="Productivity",
INDEX('Productivity Dump'!$E$4:$AJ$500,
MATCH($A51,'Productivity Dump'!$A$4:$A$500,0),
MATCH(CK$2,'Productivity Dump'!$E$3:$AJ$3,0)
),
IF(CK$3="Attendance",
INDEX('Attendance Dump'!$E$2:$AI$400,
MATCH($A51,'Attendance Dump'!$B$2:$B$400,0),
MATCH(CK$2,'Attendance Dump'!$E$1:$AI$1,0)
),
INDEX('Active Hour''s Dump'!$D$3:$AH$337,
MATCH($C51,'Active Hour''s Dump'!$A$3:$A$337,0),
MATCH(CK$2,'Active Hour''s Dump'!$D$2:$AH$2,0)
))),"")</f>
        <v>600.94100000000003</v>
      </c>
      <c r="CL51" s="13" t="str">
        <f>_xlfn.IFNA(IF(CL$3="Productivity",
INDEX('Productivity Dump'!$E$4:$AJ$500,
MATCH($A51,'Productivity Dump'!$A$4:$A$500,0),
MATCH(CL$2,'Productivity Dump'!$E$3:$AJ$3,0)
),
IF(CL$3="Attendance",
INDEX('Attendance Dump'!$E$2:$AI$400,
MATCH($A51,'Attendance Dump'!$B$2:$B$400,0),
MATCH(CL$2,'Attendance Dump'!$E$1:$AI$1,0)
),
INDEX('Active Hour''s Dump'!$D$3:$AH$337,
MATCH($C51,'Active Hour''s Dump'!$A$3:$A$337,0),
MATCH(CL$2,'Active Hour''s Dump'!$D$2:$AH$2,0)
))),"")</f>
        <v>P</v>
      </c>
      <c r="CM51" s="54">
        <f>_xlfn.IFNA(IF(CM$3="Productivity",
INDEX('Productivity Dump'!$E$4:$AJ$500,
MATCH($A51,'Productivity Dump'!$A$4:$A$500,0),
MATCH(CM$2,'Productivity Dump'!$E$3:$AJ$3,0)
),
IF(CM$3="Attendance",
INDEX('Attendance Dump'!$E$2:$AI$400,
MATCH($A51,'Attendance Dump'!$B$2:$B$400,0),
MATCH(CM$2,'Attendance Dump'!$E$1:$AI$1,0)
),
INDEX('Active Hour''s Dump'!$D$3:$AH$337,
MATCH($C51,'Active Hour''s Dump'!$A$3:$A$337,0),
MATCH(CM$2,'Active Hour''s Dump'!$D$2:$AH$2,0)
))),"")</f>
        <v>4.8333333333333304</v>
      </c>
      <c r="CN51" s="13">
        <f>_xlfn.IFNA(IF(CN$3="Productivity",
INDEX('Productivity Dump'!$E$4:$AJ$500,
MATCH($A51,'Productivity Dump'!$A$4:$A$500,0),
MATCH(CN$2,'Productivity Dump'!$E$3:$AJ$3,0)
),
IF(CN$3="Attendance",
INDEX('Attendance Dump'!$E$2:$AI$400,
MATCH($A51,'Attendance Dump'!$B$2:$B$400,0),
MATCH(CN$2,'Attendance Dump'!$E$1:$AI$1,0)
),
INDEX('Active Hour''s Dump'!$D$3:$AH$337,
MATCH($C51,'Active Hour''s Dump'!$A$3:$A$337,0),
MATCH(CN$2,'Active Hour''s Dump'!$D$2:$AH$2,0)
))),"")</f>
        <v>0</v>
      </c>
      <c r="CO51" s="13">
        <f>_xlfn.IFNA(IF(CO$3="Productivity",
INDEX('Productivity Dump'!$E$4:$AJ$500,
MATCH($A51,'Productivity Dump'!$A$4:$A$500,0),
MATCH(CO$2,'Productivity Dump'!$E$3:$AJ$3,0)
),
IF(CO$3="Attendance",
INDEX('Attendance Dump'!$E$2:$AI$400,
MATCH($A51,'Attendance Dump'!$B$2:$B$400,0),
MATCH(CO$2,'Attendance Dump'!$E$1:$AI$1,0)
),
INDEX('Active Hour''s Dump'!$D$3:$AH$337,
MATCH($C51,'Active Hour''s Dump'!$A$3:$A$337,0),
MATCH(CO$2,'Active Hour''s Dump'!$D$2:$AH$2,0)
))),"")</f>
        <v>0</v>
      </c>
      <c r="CP51" s="54">
        <f>_xlfn.IFNA(IF(CP$3="Productivity",
INDEX('Productivity Dump'!$E$4:$AJ$500,
MATCH($A51,'Productivity Dump'!$A$4:$A$500,0),
MATCH(CP$2,'Productivity Dump'!$E$3:$AJ$3,0)
),
IF(CP$3="Attendance",
INDEX('Attendance Dump'!$E$2:$AI$400,
MATCH($A51,'Attendance Dump'!$B$2:$B$400,0),
MATCH(CP$2,'Attendance Dump'!$E$1:$AI$1,0)
),
INDEX('Active Hour''s Dump'!$D$3:$AH$337,
MATCH($C51,'Active Hour''s Dump'!$A$3:$A$337,0),
MATCH(CP$2,'Active Hour''s Dump'!$D$2:$AH$2,0)
))),"")</f>
        <v>0</v>
      </c>
      <c r="CQ51" s="13">
        <f>_xlfn.IFNA(IF(CQ$3="Productivity",
INDEX('Productivity Dump'!$E$4:$AJ$500,
MATCH($A51,'Productivity Dump'!$A$4:$A$500,0),
MATCH(CQ$2,'Productivity Dump'!$E$3:$AJ$3,0)
),
IF(CQ$3="Attendance",
INDEX('Attendance Dump'!$E$2:$AI$400,
MATCH($A51,'Attendance Dump'!$B$2:$B$400,0),
MATCH(CQ$2,'Attendance Dump'!$E$1:$AI$1,0)
),
INDEX('Active Hour''s Dump'!$D$3:$AH$337,
MATCH($C51,'Active Hour''s Dump'!$A$3:$A$337,0),
MATCH(CQ$2,'Active Hour''s Dump'!$D$2:$AH$2,0)
))),"")</f>
        <v>0</v>
      </c>
      <c r="CR51" s="13">
        <f>_xlfn.IFNA(IF(CR$3="Productivity",
INDEX('Productivity Dump'!$E$4:$AJ$500,
MATCH($A51,'Productivity Dump'!$A$4:$A$500,0),
MATCH(CR$2,'Productivity Dump'!$E$3:$AJ$3,0)
),
IF(CR$3="Attendance",
INDEX('Attendance Dump'!$E$2:$AI$400,
MATCH($A51,'Attendance Dump'!$B$2:$B$400,0),
MATCH(CR$2,'Attendance Dump'!$E$1:$AI$1,0)
),
INDEX('Active Hour''s Dump'!$D$3:$AH$337,
MATCH($C51,'Active Hour''s Dump'!$A$3:$A$337,0),
MATCH(CR$2,'Active Hour''s Dump'!$D$2:$AH$2,0)
))),"")</f>
        <v>0</v>
      </c>
      <c r="CS51" s="54">
        <f>_xlfn.IFNA(IF(CS$3="Productivity",
INDEX('Productivity Dump'!$E$4:$AJ$500,
MATCH($A51,'Productivity Dump'!$A$4:$A$500,0),
MATCH(CS$2,'Productivity Dump'!$E$3:$AJ$3,0)
),
IF(CS$3="Attendance",
INDEX('Attendance Dump'!$E$2:$AI$400,
MATCH($A51,'Attendance Dump'!$B$2:$B$400,0),
MATCH(CS$2,'Attendance Dump'!$E$1:$AI$1,0)
),
INDEX('Active Hour''s Dump'!$D$3:$AH$337,
MATCH($C51,'Active Hour''s Dump'!$A$3:$A$337,0),
MATCH(CS$2,'Active Hour''s Dump'!$D$2:$AH$2,0)
))),"")</f>
        <v>0</v>
      </c>
      <c r="CT51" s="13">
        <f>_xlfn.IFNA(IF(CT$3="Productivity",
INDEX('Productivity Dump'!$E$4:$AJ$500,
MATCH($A51,'Productivity Dump'!$A$4:$A$500,0),
MATCH(CT$2,'Productivity Dump'!$E$3:$AJ$3,0)
),
IF(CT$3="Attendance",
INDEX('Attendance Dump'!$E$2:$AI$400,
MATCH($A51,'Attendance Dump'!$B$2:$B$400,0),
MATCH(CT$2,'Attendance Dump'!$E$1:$AI$1,0)
),
INDEX('Active Hour''s Dump'!$D$3:$AH$337,
MATCH($C51,'Active Hour''s Dump'!$A$3:$A$337,0),
MATCH(CT$2,'Active Hour''s Dump'!$D$2:$AH$2,0)
))),"")</f>
        <v>0</v>
      </c>
      <c r="CU51" s="13">
        <f>_xlfn.IFNA(IF(CU$3="Productivity",
INDEX('Productivity Dump'!$E$4:$AJ$500,
MATCH($A51,'Productivity Dump'!$A$4:$A$500,0),
MATCH(CU$2,'Productivity Dump'!$E$3:$AJ$3,0)
),
IF(CU$3="Attendance",
INDEX('Attendance Dump'!$E$2:$AI$400,
MATCH($A51,'Attendance Dump'!$B$2:$B$400,0),
MATCH(CU$2,'Attendance Dump'!$E$1:$AI$1,0)
),
INDEX('Active Hour''s Dump'!$D$3:$AH$337,
MATCH($C51,'Active Hour''s Dump'!$A$3:$A$337,0),
MATCH(CU$2,'Active Hour''s Dump'!$D$2:$AH$2,0)
))),"")</f>
        <v>0</v>
      </c>
      <c r="CV51" s="54">
        <f>_xlfn.IFNA(IF(CV$3="Productivity",
INDEX('Productivity Dump'!$E$4:$AJ$500,
MATCH($A51,'Productivity Dump'!$A$4:$A$500,0),
MATCH(CV$2,'Productivity Dump'!$E$3:$AJ$3,0)
),
IF(CV$3="Attendance",
INDEX('Attendance Dump'!$E$2:$AI$400,
MATCH($A51,'Attendance Dump'!$B$2:$B$400,0),
MATCH(CV$2,'Attendance Dump'!$E$1:$AI$1,0)
),
INDEX('Active Hour''s Dump'!$D$3:$AH$337,
MATCH($C51,'Active Hour''s Dump'!$A$3:$A$337,0),
MATCH(CV$2,'Active Hour''s Dump'!$D$2:$AH$2,0)
))),"")</f>
        <v>0</v>
      </c>
      <c r="CW51" s="13"/>
      <c r="CX51" s="13"/>
      <c r="CY51" s="54"/>
      <c r="DA51" s="57">
        <f t="shared" si="59"/>
        <v>142.50000000000003</v>
      </c>
      <c r="DB51" s="35">
        <f t="shared" si="63"/>
        <v>19026.675999999992</v>
      </c>
      <c r="DC51" s="35">
        <f t="shared" si="64"/>
        <v>4473.3240000000078</v>
      </c>
      <c r="DD51" s="35">
        <f t="shared" ca="1" si="60"/>
        <v>0</v>
      </c>
      <c r="DF51" s="32" cm="1">
        <f t="array" ref="DF51">SUMPRODUCT(
    (MOD(COLUMN(H51:CV51) - COLUMN(H51), 3) = 0) *
    (H51:CV51 = 0) *
    (I51:CW51 = "P") *
    (COUNTIF(UKHoliday, H$2:CV$2) = 0)
)</f>
        <v>0</v>
      </c>
      <c r="DG51" s="33" cm="1">
        <f t="array" ref="DG51">SUMPRODUCT(
  (MOD(COLUMN(H51:CV51) - COLUMN(H51), 3) = 0) *
  (H51:CV51 &gt; 0) *
  (H51:CV51 &lt; 0.5 * IF(((WEEKDAY(H$2:CV$2, 2) = 1) + (WEEKDAY(H$2:CV$2, 2) = 6)), G51, F51)) *
  (I51:CW51 = "P") *
  (COUNTIF(UKHoliday, H$2:CV$2) = 0)
)</f>
        <v>3</v>
      </c>
      <c r="DH51" s="33" cm="1">
        <f t="array" ref="DH51">SUMPRODUCT(
  (MOD(COLUMN(H51:CV51) - COLUMN(H51), 3) = 0) *
  (H51:CV51 &gt; 0.5 * IF(((WEEKDAY(H$2:CV$2, 2) = 1) + (WEEKDAY(H$2:CV$2, 2) = 6)), $G51, $F51)) *
  (H51:CV51 &lt; 0.8 * IF(((WEEKDAY(H$2:CV$2, 2) = 1) + (WEEKDAY(H$2:CV$2, 2) = 6)), $G51, $F51)) *
  (I51:CW51 = "P") *
  (COUNTIF(UKHoliday, H$2:CV$2) = 0)
)</f>
        <v>3</v>
      </c>
      <c r="DI51" s="33" cm="1">
        <f t="array" ref="DI51">SUMPRODUCT(
  (MOD(COLUMN(H51:CV51) - COLUMN(H51), 3) = 0) *
  (H51:CV51 &gt; 0.8 * IF(((WEEKDAY(H$2:CV$2, 2) = 1) + (WEEKDAY(H$2:CV$2, 2) = 6)), $G51, $F51)) *
  (H51:CV51 &lt; 1 * IF(((WEEKDAY(H$2:CV$2, 2) = 1) + (WEEKDAY(H$2:CV$2, 2) = 6)), $G51, $F51)) *
  (I51:CW51 = "P") *
  (COUNTIF(UKHoliday, H$2:CV$2) = 0)
)</f>
        <v>8</v>
      </c>
    </row>
    <row r="52" spans="1:113" x14ac:dyDescent="0.3">
      <c r="A52" s="8" t="s">
        <v>78</v>
      </c>
      <c r="B52" s="8" t="s">
        <v>908</v>
      </c>
      <c r="C52" s="9" t="s">
        <v>620</v>
      </c>
      <c r="D52" s="62" t="s">
        <v>1058</v>
      </c>
      <c r="E52" s="35">
        <v>18600</v>
      </c>
      <c r="F52" s="35">
        <f t="shared" si="61"/>
        <v>930</v>
      </c>
      <c r="G52" s="35">
        <f t="shared" si="62"/>
        <v>465</v>
      </c>
      <c r="H52" s="13">
        <f>_xlfn.IFNA(IF(H$3="Productivity",
INDEX('Productivity Dump'!$E$4:$AJ$500,
MATCH($A52,'Productivity Dump'!$A$4:$A$500,0),
MATCH(H$2,'Productivity Dump'!$E$3:$AJ$3,0)
),
IF(H$3="Attendance",
INDEX('Attendance Dump'!$E$2:$AI$400,
MATCH($A52,'Attendance Dump'!$B$2:$B$400,0),
MATCH(H$2,'Attendance Dump'!$E$1:$AI$1,0)
),
INDEX('Active Hour''s Dump'!$D$3:$AH$337,
MATCH($C52,'Active Hour''s Dump'!$A$3:$A$337,0),
MATCH(H$2,'Active Hour''s Dump'!$D$2:$AH$2,0)
))),"")</f>
        <v>1019.3259999999999</v>
      </c>
      <c r="I52" s="13" t="str">
        <f>_xlfn.IFNA(IF(I$3="Productivity",
INDEX('Productivity Dump'!$E$4:$AJ$500,
MATCH($A52,'Productivity Dump'!$A$4:$A$500,0),
MATCH(I$2,'Productivity Dump'!$E$3:$AJ$3,0)
),
IF(I$3="Attendance",
INDEX('Attendance Dump'!$E$2:$AI$400,
MATCH($A52,'Attendance Dump'!$B$2:$B$400,0),
MATCH(I$2,'Attendance Dump'!$E$1:$AI$1,0)
),
INDEX('Active Hour''s Dump'!$D$3:$AH$337,
MATCH($C52,'Active Hour''s Dump'!$A$3:$A$337,0),
MATCH(I$2,'Active Hour''s Dump'!$D$2:$AH$2,0)
))),"")</f>
        <v>P</v>
      </c>
      <c r="J52" s="54">
        <f>_xlfn.IFNA(IF(J$3="Productivity",
INDEX('Productivity Dump'!$E$4:$AJ$500,
MATCH($A52,'Productivity Dump'!$A$4:$A$500,0),
MATCH(J$2,'Productivity Dump'!$E$3:$AJ$3,0)
),
IF(J$3="Attendance",
INDEX('Attendance Dump'!$E$2:$AI$400,
MATCH($A52,'Attendance Dump'!$B$2:$B$400,0),
MATCH(J$2,'Attendance Dump'!$E$1:$AI$1,0)
),
INDEX('Active Hour''s Dump'!$D$3:$AH$337,
MATCH($C52,'Active Hour''s Dump'!$A$3:$A$337,0),
MATCH(J$2,'Active Hour''s Dump'!$D$2:$AH$2,0)
))),"")</f>
        <v>5.75</v>
      </c>
      <c r="K52" s="13">
        <f>_xlfn.IFNA(IF(K$3="Productivity",
INDEX('Productivity Dump'!$E$4:$AJ$500,
MATCH($A52,'Productivity Dump'!$A$4:$A$500,0),
MATCH(K$2,'Productivity Dump'!$E$3:$AJ$3,0)
),
IF(K$3="Attendance",
INDEX('Attendance Dump'!$E$2:$AI$400,
MATCH($A52,'Attendance Dump'!$B$2:$B$400,0),
MATCH(K$2,'Attendance Dump'!$E$1:$AI$1,0)
),
INDEX('Active Hour''s Dump'!$D$3:$AH$337,
MATCH($C52,'Active Hour''s Dump'!$A$3:$A$337,0),
MATCH(K$2,'Active Hour''s Dump'!$D$2:$AH$2,0)
))),"")</f>
        <v>1023.5940000000002</v>
      </c>
      <c r="L52" s="13" t="str">
        <f>_xlfn.IFNA(IF(L$3="Productivity",
INDEX('Productivity Dump'!$E$4:$AJ$500,
MATCH($A52,'Productivity Dump'!$A$4:$A$500,0),
MATCH(L$2,'Productivity Dump'!$E$3:$AJ$3,0)
),
IF(L$3="Attendance",
INDEX('Attendance Dump'!$E$2:$AI$400,
MATCH($A52,'Attendance Dump'!$B$2:$B$400,0),
MATCH(L$2,'Attendance Dump'!$E$1:$AI$1,0)
),
INDEX('Active Hour''s Dump'!$D$3:$AH$337,
MATCH($C52,'Active Hour''s Dump'!$A$3:$A$337,0),
MATCH(L$2,'Active Hour''s Dump'!$D$2:$AH$2,0)
))),"")</f>
        <v>P</v>
      </c>
      <c r="M52" s="54">
        <f>_xlfn.IFNA(IF(M$3="Productivity",
INDEX('Productivity Dump'!$E$4:$AJ$500,
MATCH($A52,'Productivity Dump'!$A$4:$A$500,0),
MATCH(M$2,'Productivity Dump'!$E$3:$AJ$3,0)
),
IF(M$3="Attendance",
INDEX('Attendance Dump'!$E$2:$AI$400,
MATCH($A52,'Attendance Dump'!$B$2:$B$400,0),
MATCH(M$2,'Attendance Dump'!$E$1:$AI$1,0)
),
INDEX('Active Hour''s Dump'!$D$3:$AH$337,
MATCH($C52,'Active Hour''s Dump'!$A$3:$A$337,0),
MATCH(M$2,'Active Hour''s Dump'!$D$2:$AH$2,0)
))),"")</f>
        <v>5</v>
      </c>
      <c r="N52" s="13">
        <f>_xlfn.IFNA(IF(N$3="Productivity",
INDEX('Productivity Dump'!$E$4:$AJ$500,
MATCH($A52,'Productivity Dump'!$A$4:$A$500,0),
MATCH(N$2,'Productivity Dump'!$E$3:$AJ$3,0)
),
IF(N$3="Attendance",
INDEX('Attendance Dump'!$E$2:$AI$400,
MATCH($A52,'Attendance Dump'!$B$2:$B$400,0),
MATCH(N$2,'Attendance Dump'!$E$1:$AI$1,0)
),
INDEX('Active Hour''s Dump'!$D$3:$AH$337,
MATCH($C52,'Active Hour''s Dump'!$A$3:$A$337,0),
MATCH(N$2,'Active Hour''s Dump'!$D$2:$AH$2,0)
))),"")</f>
        <v>586.35100000000011</v>
      </c>
      <c r="O52" s="13" t="str">
        <f>_xlfn.IFNA(IF(O$3="Productivity",
INDEX('Productivity Dump'!$E$4:$AJ$500,
MATCH($A52,'Productivity Dump'!$A$4:$A$500,0),
MATCH(O$2,'Productivity Dump'!$E$3:$AJ$3,0)
),
IF(O$3="Attendance",
INDEX('Attendance Dump'!$E$2:$AI$400,
MATCH($A52,'Attendance Dump'!$B$2:$B$400,0),
MATCH(O$2,'Attendance Dump'!$E$1:$AI$1,0)
),
INDEX('Active Hour''s Dump'!$D$3:$AH$337,
MATCH($C52,'Active Hour''s Dump'!$A$3:$A$337,0),
MATCH(O$2,'Active Hour''s Dump'!$D$2:$AH$2,0)
))),"")</f>
        <v>PL</v>
      </c>
      <c r="P52" s="54">
        <f>_xlfn.IFNA(IF(P$3="Productivity",
INDEX('Productivity Dump'!$E$4:$AJ$500,
MATCH($A52,'Productivity Dump'!$A$4:$A$500,0),
MATCH(P$2,'Productivity Dump'!$E$3:$AJ$3,0)
),
IF(P$3="Attendance",
INDEX('Attendance Dump'!$E$2:$AI$400,
MATCH($A52,'Attendance Dump'!$B$2:$B$400,0),
MATCH(P$2,'Attendance Dump'!$E$1:$AI$1,0)
),
INDEX('Active Hour''s Dump'!$D$3:$AH$337,
MATCH($C52,'Active Hour''s Dump'!$A$3:$A$337,0),
MATCH(P$2,'Active Hour''s Dump'!$D$2:$AH$2,0)
))),"")</f>
        <v>3.4166666666666701</v>
      </c>
      <c r="Q52" s="13">
        <f>_xlfn.IFNA(IF(Q$3="Productivity",
INDEX('Productivity Dump'!$E$4:$AJ$500,
MATCH($A52,'Productivity Dump'!$A$4:$A$500,0),
MATCH(Q$2,'Productivity Dump'!$E$3:$AJ$3,0)
),
IF(Q$3="Attendance",
INDEX('Attendance Dump'!$E$2:$AI$400,
MATCH($A52,'Attendance Dump'!$B$2:$B$400,0),
MATCH(Q$2,'Attendance Dump'!$E$1:$AI$1,0)
),
INDEX('Active Hour''s Dump'!$D$3:$AH$337,
MATCH($C52,'Active Hour''s Dump'!$A$3:$A$337,0),
MATCH(Q$2,'Active Hour''s Dump'!$D$2:$AH$2,0)
))),"")</f>
        <v>264.39699999999999</v>
      </c>
      <c r="R52" s="13" t="str">
        <f>_xlfn.IFNA(IF(R$3="Productivity",
INDEX('Productivity Dump'!$E$4:$AJ$500,
MATCH($A52,'Productivity Dump'!$A$4:$A$500,0),
MATCH(R$2,'Productivity Dump'!$E$3:$AJ$3,0)
),
IF(R$3="Attendance",
INDEX('Attendance Dump'!$E$2:$AI$400,
MATCH($A52,'Attendance Dump'!$B$2:$B$400,0),
MATCH(R$2,'Attendance Dump'!$E$1:$AI$1,0)
),
INDEX('Active Hour''s Dump'!$D$3:$AH$337,
MATCH($C52,'Active Hour''s Dump'!$A$3:$A$337,0),
MATCH(R$2,'Active Hour''s Dump'!$D$2:$AH$2,0)
))),"")</f>
        <v>WO</v>
      </c>
      <c r="S52" s="54">
        <f>_xlfn.IFNA(IF(S$3="Productivity",
INDEX('Productivity Dump'!$E$4:$AJ$500,
MATCH($A52,'Productivity Dump'!$A$4:$A$500,0),
MATCH(S$2,'Productivity Dump'!$E$3:$AJ$3,0)
),
IF(S$3="Attendance",
INDEX('Attendance Dump'!$E$2:$AI$400,
MATCH($A52,'Attendance Dump'!$B$2:$B$400,0),
MATCH(S$2,'Attendance Dump'!$E$1:$AI$1,0)
),
INDEX('Active Hour''s Dump'!$D$3:$AH$337,
MATCH($C52,'Active Hour''s Dump'!$A$3:$A$337,0),
MATCH(S$2,'Active Hour''s Dump'!$D$2:$AH$2,0)
))),"")</f>
        <v>1.1666666666666701</v>
      </c>
      <c r="T52" s="13">
        <f>_xlfn.IFNA(IF(T$3="Productivity",
INDEX('Productivity Dump'!$E$4:$AJ$500,
MATCH($A52,'Productivity Dump'!$A$4:$A$500,0),
MATCH(T$2,'Productivity Dump'!$E$3:$AJ$3,0)
),
IF(T$3="Attendance",
INDEX('Attendance Dump'!$E$2:$AI$400,
MATCH($A52,'Attendance Dump'!$B$2:$B$400,0),
MATCH(T$2,'Attendance Dump'!$E$1:$AI$1,0)
),
INDEX('Active Hour''s Dump'!$D$3:$AH$337,
MATCH($C52,'Active Hour''s Dump'!$A$3:$A$337,0),
MATCH(T$2,'Active Hour''s Dump'!$D$2:$AH$2,0)
))),"")</f>
        <v>598.005</v>
      </c>
      <c r="U52" s="13" t="str">
        <f>_xlfn.IFNA(IF(U$3="Productivity",
INDEX('Productivity Dump'!$E$4:$AJ$500,
MATCH($A52,'Productivity Dump'!$A$4:$A$500,0),
MATCH(U$2,'Productivity Dump'!$E$3:$AJ$3,0)
),
IF(U$3="Attendance",
INDEX('Attendance Dump'!$E$2:$AI$400,
MATCH($A52,'Attendance Dump'!$B$2:$B$400,0),
MATCH(U$2,'Attendance Dump'!$E$1:$AI$1,0)
),
INDEX('Active Hour''s Dump'!$D$3:$AH$337,
MATCH($C52,'Active Hour''s Dump'!$A$3:$A$337,0),
MATCH(U$2,'Active Hour''s Dump'!$D$2:$AH$2,0)
))),"")</f>
        <v>P</v>
      </c>
      <c r="V52" s="54">
        <f>_xlfn.IFNA(IF(V$3="Productivity",
INDEX('Productivity Dump'!$E$4:$AJ$500,
MATCH($A52,'Productivity Dump'!$A$4:$A$500,0),
MATCH(V$2,'Productivity Dump'!$E$3:$AJ$3,0)
),
IF(V$3="Attendance",
INDEX('Attendance Dump'!$E$2:$AI$400,
MATCH($A52,'Attendance Dump'!$B$2:$B$400,0),
MATCH(V$2,'Attendance Dump'!$E$1:$AI$1,0)
),
INDEX('Active Hour''s Dump'!$D$3:$AH$337,
MATCH($C52,'Active Hour''s Dump'!$A$3:$A$337,0),
MATCH(V$2,'Active Hour''s Dump'!$D$2:$AH$2,0)
))),"")</f>
        <v>3.0833333333333299</v>
      </c>
      <c r="W52" s="13">
        <f>_xlfn.IFNA(IF(W$3="Productivity",
INDEX('Productivity Dump'!$E$4:$AJ$500,
MATCH($A52,'Productivity Dump'!$A$4:$A$500,0),
MATCH(W$2,'Productivity Dump'!$E$3:$AJ$3,0)
),
IF(W$3="Attendance",
INDEX('Attendance Dump'!$E$2:$AI$400,
MATCH($A52,'Attendance Dump'!$B$2:$B$400,0),
MATCH(W$2,'Attendance Dump'!$E$1:$AI$1,0)
),
INDEX('Active Hour''s Dump'!$D$3:$AH$337,
MATCH($C52,'Active Hour''s Dump'!$A$3:$A$337,0),
MATCH(W$2,'Active Hour''s Dump'!$D$2:$AH$2,0)
))),"")</f>
        <v>0</v>
      </c>
      <c r="X52" s="13" t="str">
        <f>_xlfn.IFNA(IF(X$3="Productivity",
INDEX('Productivity Dump'!$E$4:$AJ$500,
MATCH($A52,'Productivity Dump'!$A$4:$A$500,0),
MATCH(X$2,'Productivity Dump'!$E$3:$AJ$3,0)
),
IF(X$3="Attendance",
INDEX('Attendance Dump'!$E$2:$AI$400,
MATCH($A52,'Attendance Dump'!$B$2:$B$400,0),
MATCH(X$2,'Attendance Dump'!$E$1:$AI$1,0)
),
INDEX('Active Hour''s Dump'!$D$3:$AH$337,
MATCH($C52,'Active Hour''s Dump'!$A$3:$A$337,0),
MATCH(X$2,'Active Hour''s Dump'!$D$2:$AH$2,0)
))),"")</f>
        <v>BL</v>
      </c>
      <c r="Y52" s="54">
        <f>_xlfn.IFNA(IF(Y$3="Productivity",
INDEX('Productivity Dump'!$E$4:$AJ$500,
MATCH($A52,'Productivity Dump'!$A$4:$A$500,0),
MATCH(Y$2,'Productivity Dump'!$E$3:$AJ$3,0)
),
IF(Y$3="Attendance",
INDEX('Attendance Dump'!$E$2:$AI$400,
MATCH($A52,'Attendance Dump'!$B$2:$B$400,0),
MATCH(Y$2,'Attendance Dump'!$E$1:$AI$1,0)
),
INDEX('Active Hour''s Dump'!$D$3:$AH$337,
MATCH($C52,'Active Hour''s Dump'!$A$3:$A$337,0),
MATCH(Y$2,'Active Hour''s Dump'!$D$2:$AH$2,0)
))),"")</f>
        <v>0</v>
      </c>
      <c r="Z52" s="13">
        <f>_xlfn.IFNA(IF(Z$3="Productivity",
INDEX('Productivity Dump'!$E$4:$AJ$500,
MATCH($A52,'Productivity Dump'!$A$4:$A$500,0),
MATCH(Z$2,'Productivity Dump'!$E$3:$AJ$3,0)
),
IF(Z$3="Attendance",
INDEX('Attendance Dump'!$E$2:$AI$400,
MATCH($A52,'Attendance Dump'!$B$2:$B$400,0),
MATCH(Z$2,'Attendance Dump'!$E$1:$AI$1,0)
),
INDEX('Active Hour''s Dump'!$D$3:$AH$337,
MATCH($C52,'Active Hour''s Dump'!$A$3:$A$337,0),
MATCH(Z$2,'Active Hour''s Dump'!$D$2:$AH$2,0)
))),"")</f>
        <v>0</v>
      </c>
      <c r="AA52" s="13" t="str">
        <f>_xlfn.IFNA(IF(AA$3="Productivity",
INDEX('Productivity Dump'!$E$4:$AJ$500,
MATCH($A52,'Productivity Dump'!$A$4:$A$500,0),
MATCH(AA$2,'Productivity Dump'!$E$3:$AJ$3,0)
),
IF(AA$3="Attendance",
INDEX('Attendance Dump'!$E$2:$AI$400,
MATCH($A52,'Attendance Dump'!$B$2:$B$400,0),
MATCH(AA$2,'Attendance Dump'!$E$1:$AI$1,0)
),
INDEX('Active Hour''s Dump'!$D$3:$AH$337,
MATCH($C52,'Active Hour''s Dump'!$A$3:$A$337,0),
MATCH(AA$2,'Active Hour''s Dump'!$D$2:$AH$2,0)
))),"")</f>
        <v>BL</v>
      </c>
      <c r="AB52" s="54">
        <f>_xlfn.IFNA(IF(AB$3="Productivity",
INDEX('Productivity Dump'!$E$4:$AJ$500,
MATCH($A52,'Productivity Dump'!$A$4:$A$500,0),
MATCH(AB$2,'Productivity Dump'!$E$3:$AJ$3,0)
),
IF(AB$3="Attendance",
INDEX('Attendance Dump'!$E$2:$AI$400,
MATCH($A52,'Attendance Dump'!$B$2:$B$400,0),
MATCH(AB$2,'Attendance Dump'!$E$1:$AI$1,0)
),
INDEX('Active Hour''s Dump'!$D$3:$AH$337,
MATCH($C52,'Active Hour''s Dump'!$A$3:$A$337,0),
MATCH(AB$2,'Active Hour''s Dump'!$D$2:$AH$2,0)
))),"")</f>
        <v>0</v>
      </c>
      <c r="AC52" s="13">
        <f>_xlfn.IFNA(IF(AC$3="Productivity",
INDEX('Productivity Dump'!$E$4:$AJ$500,
MATCH($A52,'Productivity Dump'!$A$4:$A$500,0),
MATCH(AC$2,'Productivity Dump'!$E$3:$AJ$3,0)
),
IF(AC$3="Attendance",
INDEX('Attendance Dump'!$E$2:$AI$400,
MATCH($A52,'Attendance Dump'!$B$2:$B$400,0),
MATCH(AC$2,'Attendance Dump'!$E$1:$AI$1,0)
),
INDEX('Active Hour''s Dump'!$D$3:$AH$337,
MATCH($C52,'Active Hour''s Dump'!$A$3:$A$337,0),
MATCH(AC$2,'Active Hour''s Dump'!$D$2:$AH$2,0)
))),"")</f>
        <v>0</v>
      </c>
      <c r="AD52" s="13" t="str">
        <f>_xlfn.IFNA(IF(AD$3="Productivity",
INDEX('Productivity Dump'!$E$4:$AJ$500,
MATCH($A52,'Productivity Dump'!$A$4:$A$500,0),
MATCH(AD$2,'Productivity Dump'!$E$3:$AJ$3,0)
),
IF(AD$3="Attendance",
INDEX('Attendance Dump'!$E$2:$AI$400,
MATCH($A52,'Attendance Dump'!$B$2:$B$400,0),
MATCH(AD$2,'Attendance Dump'!$E$1:$AI$1,0)
),
INDEX('Active Hour''s Dump'!$D$3:$AH$337,
MATCH($C52,'Active Hour''s Dump'!$A$3:$A$337,0),
MATCH(AD$2,'Active Hour''s Dump'!$D$2:$AH$2,0)
))),"")</f>
        <v>BL</v>
      </c>
      <c r="AE52" s="54">
        <f>_xlfn.IFNA(IF(AE$3="Productivity",
INDEX('Productivity Dump'!$E$4:$AJ$500,
MATCH($A52,'Productivity Dump'!$A$4:$A$500,0),
MATCH(AE$2,'Productivity Dump'!$E$3:$AJ$3,0)
),
IF(AE$3="Attendance",
INDEX('Attendance Dump'!$E$2:$AI$400,
MATCH($A52,'Attendance Dump'!$B$2:$B$400,0),
MATCH(AE$2,'Attendance Dump'!$E$1:$AI$1,0)
),
INDEX('Active Hour''s Dump'!$D$3:$AH$337,
MATCH($C52,'Active Hour''s Dump'!$A$3:$A$337,0),
MATCH(AE$2,'Active Hour''s Dump'!$D$2:$AH$2,0)
))),"")</f>
        <v>0</v>
      </c>
      <c r="AF52" s="13">
        <f>_xlfn.IFNA(IF(AF$3="Productivity",
INDEX('Productivity Dump'!$E$4:$AJ$500,
MATCH($A52,'Productivity Dump'!$A$4:$A$500,0),
MATCH(AF$2,'Productivity Dump'!$E$3:$AJ$3,0)
),
IF(AF$3="Attendance",
INDEX('Attendance Dump'!$E$2:$AI$400,
MATCH($A52,'Attendance Dump'!$B$2:$B$400,0),
MATCH(AF$2,'Attendance Dump'!$E$1:$AI$1,0)
),
INDEX('Active Hour''s Dump'!$D$3:$AH$337,
MATCH($C52,'Active Hour''s Dump'!$A$3:$A$337,0),
MATCH(AF$2,'Active Hour''s Dump'!$D$2:$AH$2,0)
))),"")</f>
        <v>0</v>
      </c>
      <c r="AG52" s="13" t="str">
        <f>_xlfn.IFNA(IF(AG$3="Productivity",
INDEX('Productivity Dump'!$E$4:$AJ$500,
MATCH($A52,'Productivity Dump'!$A$4:$A$500,0),
MATCH(AG$2,'Productivity Dump'!$E$3:$AJ$3,0)
),
IF(AG$3="Attendance",
INDEX('Attendance Dump'!$E$2:$AI$400,
MATCH($A52,'Attendance Dump'!$B$2:$B$400,0),
MATCH(AG$2,'Attendance Dump'!$E$1:$AI$1,0)
),
INDEX('Active Hour''s Dump'!$D$3:$AH$337,
MATCH($C52,'Active Hour''s Dump'!$A$3:$A$337,0),
MATCH(AG$2,'Active Hour''s Dump'!$D$2:$AH$2,0)
))),"")</f>
        <v>BL</v>
      </c>
      <c r="AH52" s="54">
        <f>_xlfn.IFNA(IF(AH$3="Productivity",
INDEX('Productivity Dump'!$E$4:$AJ$500,
MATCH($A52,'Productivity Dump'!$A$4:$A$500,0),
MATCH(AH$2,'Productivity Dump'!$E$3:$AJ$3,0)
),
IF(AH$3="Attendance",
INDEX('Attendance Dump'!$E$2:$AI$400,
MATCH($A52,'Attendance Dump'!$B$2:$B$400,0),
MATCH(AH$2,'Attendance Dump'!$E$1:$AI$1,0)
),
INDEX('Active Hour''s Dump'!$D$3:$AH$337,
MATCH($C52,'Active Hour''s Dump'!$A$3:$A$337,0),
MATCH(AH$2,'Active Hour''s Dump'!$D$2:$AH$2,0)
))),"")</f>
        <v>0</v>
      </c>
      <c r="AI52" s="13">
        <f>_xlfn.IFNA(IF(AI$3="Productivity",
INDEX('Productivity Dump'!$E$4:$AJ$500,
MATCH($A52,'Productivity Dump'!$A$4:$A$500,0),
MATCH(AI$2,'Productivity Dump'!$E$3:$AJ$3,0)
),
IF(AI$3="Attendance",
INDEX('Attendance Dump'!$E$2:$AI$400,
MATCH($A52,'Attendance Dump'!$B$2:$B$400,0),
MATCH(AI$2,'Attendance Dump'!$E$1:$AI$1,0)
),
INDEX('Active Hour''s Dump'!$D$3:$AH$337,
MATCH($C52,'Active Hour''s Dump'!$A$3:$A$337,0),
MATCH(AI$2,'Active Hour''s Dump'!$D$2:$AH$2,0)
))),"")</f>
        <v>0</v>
      </c>
      <c r="AJ52" s="13" t="str">
        <f>_xlfn.IFNA(IF(AJ$3="Productivity",
INDEX('Productivity Dump'!$E$4:$AJ$500,
MATCH($A52,'Productivity Dump'!$A$4:$A$500,0),
MATCH(AJ$2,'Productivity Dump'!$E$3:$AJ$3,0)
),
IF(AJ$3="Attendance",
INDEX('Attendance Dump'!$E$2:$AI$400,
MATCH($A52,'Attendance Dump'!$B$2:$B$400,0),
MATCH(AJ$2,'Attendance Dump'!$E$1:$AI$1,0)
),
INDEX('Active Hour''s Dump'!$D$3:$AH$337,
MATCH($C52,'Active Hour''s Dump'!$A$3:$A$337,0),
MATCH(AJ$2,'Active Hour''s Dump'!$D$2:$AH$2,0)
))),"")</f>
        <v>PL</v>
      </c>
      <c r="AK52" s="54">
        <f>_xlfn.IFNA(IF(AK$3="Productivity",
INDEX('Productivity Dump'!$E$4:$AJ$500,
MATCH($A52,'Productivity Dump'!$A$4:$A$500,0),
MATCH(AK$2,'Productivity Dump'!$E$3:$AJ$3,0)
),
IF(AK$3="Attendance",
INDEX('Attendance Dump'!$E$2:$AI$400,
MATCH($A52,'Attendance Dump'!$B$2:$B$400,0),
MATCH(AK$2,'Attendance Dump'!$E$1:$AI$1,0)
),
INDEX('Active Hour''s Dump'!$D$3:$AH$337,
MATCH($C52,'Active Hour''s Dump'!$A$3:$A$337,0),
MATCH(AK$2,'Active Hour''s Dump'!$D$2:$AH$2,0)
))),"")</f>
        <v>0</v>
      </c>
      <c r="AL52" s="13">
        <f>_xlfn.IFNA(IF(AL$3="Productivity",
INDEX('Productivity Dump'!$E$4:$AJ$500,
MATCH($A52,'Productivity Dump'!$A$4:$A$500,0),
MATCH(AL$2,'Productivity Dump'!$E$3:$AJ$3,0)
),
IF(AL$3="Attendance",
INDEX('Attendance Dump'!$E$2:$AI$400,
MATCH($A52,'Attendance Dump'!$B$2:$B$400,0),
MATCH(AL$2,'Attendance Dump'!$E$1:$AI$1,0)
),
INDEX('Active Hour''s Dump'!$D$3:$AH$337,
MATCH($C52,'Active Hour''s Dump'!$A$3:$A$337,0),
MATCH(AL$2,'Active Hour''s Dump'!$D$2:$AH$2,0)
))),"")</f>
        <v>0</v>
      </c>
      <c r="AM52" s="13" t="str">
        <f>_xlfn.IFNA(IF(AM$3="Productivity",
INDEX('Productivity Dump'!$E$4:$AJ$500,
MATCH($A52,'Productivity Dump'!$A$4:$A$500,0),
MATCH(AM$2,'Productivity Dump'!$E$3:$AJ$3,0)
),
IF(AM$3="Attendance",
INDEX('Attendance Dump'!$E$2:$AI$400,
MATCH($A52,'Attendance Dump'!$B$2:$B$400,0),
MATCH(AM$2,'Attendance Dump'!$E$1:$AI$1,0)
),
INDEX('Active Hour''s Dump'!$D$3:$AH$337,
MATCH($C52,'Active Hour''s Dump'!$A$3:$A$337,0),
MATCH(AM$2,'Active Hour''s Dump'!$D$2:$AH$2,0)
))),"")</f>
        <v>PL</v>
      </c>
      <c r="AN52" s="54">
        <f>_xlfn.IFNA(IF(AN$3="Productivity",
INDEX('Productivity Dump'!$E$4:$AJ$500,
MATCH($A52,'Productivity Dump'!$A$4:$A$500,0),
MATCH(AN$2,'Productivity Dump'!$E$3:$AJ$3,0)
),
IF(AN$3="Attendance",
INDEX('Attendance Dump'!$E$2:$AI$400,
MATCH($A52,'Attendance Dump'!$B$2:$B$400,0),
MATCH(AN$2,'Attendance Dump'!$E$1:$AI$1,0)
),
INDEX('Active Hour''s Dump'!$D$3:$AH$337,
MATCH($C52,'Active Hour''s Dump'!$A$3:$A$337,0),
MATCH(AN$2,'Active Hour''s Dump'!$D$2:$AH$2,0)
))),"")</f>
        <v>0</v>
      </c>
      <c r="AO52" s="13">
        <f>_xlfn.IFNA(IF(AO$3="Productivity",
INDEX('Productivity Dump'!$E$4:$AJ$500,
MATCH($A52,'Productivity Dump'!$A$4:$A$500,0),
MATCH(AO$2,'Productivity Dump'!$E$3:$AJ$3,0)
),
IF(AO$3="Attendance",
INDEX('Attendance Dump'!$E$2:$AI$400,
MATCH($A52,'Attendance Dump'!$B$2:$B$400,0),
MATCH(AO$2,'Attendance Dump'!$E$1:$AI$1,0)
),
INDEX('Active Hour''s Dump'!$D$3:$AH$337,
MATCH($C52,'Active Hour''s Dump'!$A$3:$A$337,0),
MATCH(AO$2,'Active Hour''s Dump'!$D$2:$AH$2,0)
))),"")</f>
        <v>0</v>
      </c>
      <c r="AP52" s="13" t="str">
        <f>_xlfn.IFNA(IF(AP$3="Productivity",
INDEX('Productivity Dump'!$E$4:$AJ$500,
MATCH($A52,'Productivity Dump'!$A$4:$A$500,0),
MATCH(AP$2,'Productivity Dump'!$E$3:$AJ$3,0)
),
IF(AP$3="Attendance",
INDEX('Attendance Dump'!$E$2:$AI$400,
MATCH($A52,'Attendance Dump'!$B$2:$B$400,0),
MATCH(AP$2,'Attendance Dump'!$E$1:$AI$1,0)
),
INDEX('Active Hour''s Dump'!$D$3:$AH$337,
MATCH($C52,'Active Hour''s Dump'!$A$3:$A$337,0),
MATCH(AP$2,'Active Hour''s Dump'!$D$2:$AH$2,0)
))),"")</f>
        <v>PL</v>
      </c>
      <c r="AQ52" s="54">
        <f>_xlfn.IFNA(IF(AQ$3="Productivity",
INDEX('Productivity Dump'!$E$4:$AJ$500,
MATCH($A52,'Productivity Dump'!$A$4:$A$500,0),
MATCH(AQ$2,'Productivity Dump'!$E$3:$AJ$3,0)
),
IF(AQ$3="Attendance",
INDEX('Attendance Dump'!$E$2:$AI$400,
MATCH($A52,'Attendance Dump'!$B$2:$B$400,0),
MATCH(AQ$2,'Attendance Dump'!$E$1:$AI$1,0)
),
INDEX('Active Hour''s Dump'!$D$3:$AH$337,
MATCH($C52,'Active Hour''s Dump'!$A$3:$A$337,0),
MATCH(AQ$2,'Active Hour''s Dump'!$D$2:$AH$2,0)
))),"")</f>
        <v>0</v>
      </c>
      <c r="AR52" s="13">
        <f>_xlfn.IFNA(IF(AR$3="Productivity",
INDEX('Productivity Dump'!$E$4:$AJ$500,
MATCH($A52,'Productivity Dump'!$A$4:$A$500,0),
MATCH(AR$2,'Productivity Dump'!$E$3:$AJ$3,0)
),
IF(AR$3="Attendance",
INDEX('Attendance Dump'!$E$2:$AI$400,
MATCH($A52,'Attendance Dump'!$B$2:$B$400,0),
MATCH(AR$2,'Attendance Dump'!$E$1:$AI$1,0)
),
INDEX('Active Hour''s Dump'!$D$3:$AH$337,
MATCH($C52,'Active Hour''s Dump'!$A$3:$A$337,0),
MATCH(AR$2,'Active Hour''s Dump'!$D$2:$AH$2,0)
))),"")</f>
        <v>0</v>
      </c>
      <c r="AS52" s="13" t="str">
        <f>_xlfn.IFNA(IF(AS$3="Productivity",
INDEX('Productivity Dump'!$E$4:$AJ$500,
MATCH($A52,'Productivity Dump'!$A$4:$A$500,0),
MATCH(AS$2,'Productivity Dump'!$E$3:$AJ$3,0)
),
IF(AS$3="Attendance",
INDEX('Attendance Dump'!$E$2:$AI$400,
MATCH($A52,'Attendance Dump'!$B$2:$B$400,0),
MATCH(AS$2,'Attendance Dump'!$E$1:$AI$1,0)
),
INDEX('Active Hour''s Dump'!$D$3:$AH$337,
MATCH($C52,'Active Hour''s Dump'!$A$3:$A$337,0),
MATCH(AS$2,'Active Hour''s Dump'!$D$2:$AH$2,0)
))),"")</f>
        <v>PL</v>
      </c>
      <c r="AT52" s="54">
        <f>_xlfn.IFNA(IF(AT$3="Productivity",
INDEX('Productivity Dump'!$E$4:$AJ$500,
MATCH($A52,'Productivity Dump'!$A$4:$A$500,0),
MATCH(AT$2,'Productivity Dump'!$E$3:$AJ$3,0)
),
IF(AT$3="Attendance",
INDEX('Attendance Dump'!$E$2:$AI$400,
MATCH($A52,'Attendance Dump'!$B$2:$B$400,0),
MATCH(AT$2,'Attendance Dump'!$E$1:$AI$1,0)
),
INDEX('Active Hour''s Dump'!$D$3:$AH$337,
MATCH($C52,'Active Hour''s Dump'!$A$3:$A$337,0),
MATCH(AT$2,'Active Hour''s Dump'!$D$2:$AH$2,0)
))),"")</f>
        <v>0.16666666666666699</v>
      </c>
      <c r="AU52" s="13">
        <f>_xlfn.IFNA(IF(AU$3="Productivity",
INDEX('Productivity Dump'!$E$4:$AJ$500,
MATCH($A52,'Productivity Dump'!$A$4:$A$500,0),
MATCH(AU$2,'Productivity Dump'!$E$3:$AJ$3,0)
),
IF(AU$3="Attendance",
INDEX('Attendance Dump'!$E$2:$AI$400,
MATCH($A52,'Attendance Dump'!$B$2:$B$400,0),
MATCH(AU$2,'Attendance Dump'!$E$1:$AI$1,0)
),
INDEX('Active Hour''s Dump'!$D$3:$AH$337,
MATCH($C52,'Active Hour''s Dump'!$A$3:$A$337,0),
MATCH(AU$2,'Active Hour''s Dump'!$D$2:$AH$2,0)
))),"")</f>
        <v>1041.3040000000003</v>
      </c>
      <c r="AV52" s="13" t="str">
        <f>_xlfn.IFNA(IF(AV$3="Productivity",
INDEX('Productivity Dump'!$E$4:$AJ$500,
MATCH($A52,'Productivity Dump'!$A$4:$A$500,0),
MATCH(AV$2,'Productivity Dump'!$E$3:$AJ$3,0)
),
IF(AV$3="Attendance",
INDEX('Attendance Dump'!$E$2:$AI$400,
MATCH($A52,'Attendance Dump'!$B$2:$B$400,0),
MATCH(AV$2,'Attendance Dump'!$E$1:$AI$1,0)
),
INDEX('Active Hour''s Dump'!$D$3:$AH$337,
MATCH($C52,'Active Hour''s Dump'!$A$3:$A$337,0),
MATCH(AV$2,'Active Hour''s Dump'!$D$2:$AH$2,0)
))),"")</f>
        <v>P</v>
      </c>
      <c r="AW52" s="54">
        <f>_xlfn.IFNA(IF(AW$3="Productivity",
INDEX('Productivity Dump'!$E$4:$AJ$500,
MATCH($A52,'Productivity Dump'!$A$4:$A$500,0),
MATCH(AW$2,'Productivity Dump'!$E$3:$AJ$3,0)
),
IF(AW$3="Attendance",
INDEX('Attendance Dump'!$E$2:$AI$400,
MATCH($A52,'Attendance Dump'!$B$2:$B$400,0),
MATCH(AW$2,'Attendance Dump'!$E$1:$AI$1,0)
),
INDEX('Active Hour''s Dump'!$D$3:$AH$337,
MATCH($C52,'Active Hour''s Dump'!$A$3:$A$337,0),
MATCH(AW$2,'Active Hour''s Dump'!$D$2:$AH$2,0)
))),"")</f>
        <v>5.5</v>
      </c>
      <c r="AX52" s="13">
        <f>_xlfn.IFNA(IF(AX$3="Productivity",
INDEX('Productivity Dump'!$E$4:$AJ$500,
MATCH($A52,'Productivity Dump'!$A$4:$A$500,0),
MATCH(AX$2,'Productivity Dump'!$E$3:$AJ$3,0)
),
IF(AX$3="Attendance",
INDEX('Attendance Dump'!$E$2:$AI$400,
MATCH($A52,'Attendance Dump'!$B$2:$B$400,0),
MATCH(AX$2,'Attendance Dump'!$E$1:$AI$1,0)
),
INDEX('Active Hour''s Dump'!$D$3:$AH$337,
MATCH($C52,'Active Hour''s Dump'!$A$3:$A$337,0),
MATCH(AX$2,'Active Hour''s Dump'!$D$2:$AH$2,0)
))),"")</f>
        <v>1017.6819999999998</v>
      </c>
      <c r="AY52" s="13" t="str">
        <f>_xlfn.IFNA(IF(AY$3="Productivity",
INDEX('Productivity Dump'!$E$4:$AJ$500,
MATCH($A52,'Productivity Dump'!$A$4:$A$500,0),
MATCH(AY$2,'Productivity Dump'!$E$3:$AJ$3,0)
),
IF(AY$3="Attendance",
INDEX('Attendance Dump'!$E$2:$AI$400,
MATCH($A52,'Attendance Dump'!$B$2:$B$400,0),
MATCH(AY$2,'Attendance Dump'!$E$1:$AI$1,0)
),
INDEX('Active Hour''s Dump'!$D$3:$AH$337,
MATCH($C52,'Active Hour''s Dump'!$A$3:$A$337,0),
MATCH(AY$2,'Active Hour''s Dump'!$D$2:$AH$2,0)
))),"")</f>
        <v>P</v>
      </c>
      <c r="AZ52" s="54">
        <f>_xlfn.IFNA(IF(AZ$3="Productivity",
INDEX('Productivity Dump'!$E$4:$AJ$500,
MATCH($A52,'Productivity Dump'!$A$4:$A$500,0),
MATCH(AZ$2,'Productivity Dump'!$E$3:$AJ$3,0)
),
IF(AZ$3="Attendance",
INDEX('Attendance Dump'!$E$2:$AI$400,
MATCH($A52,'Attendance Dump'!$B$2:$B$400,0),
MATCH(AZ$2,'Attendance Dump'!$E$1:$AI$1,0)
),
INDEX('Active Hour''s Dump'!$D$3:$AH$337,
MATCH($C52,'Active Hour''s Dump'!$A$3:$A$337,0),
MATCH(AZ$2,'Active Hour''s Dump'!$D$2:$AH$2,0)
))),"")</f>
        <v>6</v>
      </c>
      <c r="BA52" s="13">
        <f>_xlfn.IFNA(IF(BA$3="Productivity",
INDEX('Productivity Dump'!$E$4:$AJ$500,
MATCH($A52,'Productivity Dump'!$A$4:$A$500,0),
MATCH(BA$2,'Productivity Dump'!$E$3:$AJ$3,0)
),
IF(BA$3="Attendance",
INDEX('Attendance Dump'!$E$2:$AI$400,
MATCH($A52,'Attendance Dump'!$B$2:$B$400,0),
MATCH(BA$2,'Attendance Dump'!$E$1:$AI$1,0)
),
INDEX('Active Hour''s Dump'!$D$3:$AH$337,
MATCH($C52,'Active Hour''s Dump'!$A$3:$A$337,0),
MATCH(BA$2,'Active Hour''s Dump'!$D$2:$AH$2,0)
))),"")</f>
        <v>1067.8110000000001</v>
      </c>
      <c r="BB52" s="13" t="str">
        <f>_xlfn.IFNA(IF(BB$3="Productivity",
INDEX('Productivity Dump'!$E$4:$AJ$500,
MATCH($A52,'Productivity Dump'!$A$4:$A$500,0),
MATCH(BB$2,'Productivity Dump'!$E$3:$AJ$3,0)
),
IF(BB$3="Attendance",
INDEX('Attendance Dump'!$E$2:$AI$400,
MATCH($A52,'Attendance Dump'!$B$2:$B$400,0),
MATCH(BB$2,'Attendance Dump'!$E$1:$AI$1,0)
),
INDEX('Active Hour''s Dump'!$D$3:$AH$337,
MATCH($C52,'Active Hour''s Dump'!$A$3:$A$337,0),
MATCH(BB$2,'Active Hour''s Dump'!$D$2:$AH$2,0)
))),"")</f>
        <v>P</v>
      </c>
      <c r="BC52" s="54">
        <f>_xlfn.IFNA(IF(BC$3="Productivity",
INDEX('Productivity Dump'!$E$4:$AJ$500,
MATCH($A52,'Productivity Dump'!$A$4:$A$500,0),
MATCH(BC$2,'Productivity Dump'!$E$3:$AJ$3,0)
),
IF(BC$3="Attendance",
INDEX('Attendance Dump'!$E$2:$AI$400,
MATCH($A52,'Attendance Dump'!$B$2:$B$400,0),
MATCH(BC$2,'Attendance Dump'!$E$1:$AI$1,0)
),
INDEX('Active Hour''s Dump'!$D$3:$AH$337,
MATCH($C52,'Active Hour''s Dump'!$A$3:$A$337,0),
MATCH(BC$2,'Active Hour''s Dump'!$D$2:$AH$2,0)
))),"")</f>
        <v>6.25</v>
      </c>
      <c r="BD52" s="13">
        <f>_xlfn.IFNA(IF(BD$3="Productivity",
INDEX('Productivity Dump'!$E$4:$AJ$500,
MATCH($A52,'Productivity Dump'!$A$4:$A$500,0),
MATCH(BD$2,'Productivity Dump'!$E$3:$AJ$3,0)
),
IF(BD$3="Attendance",
INDEX('Attendance Dump'!$E$2:$AI$400,
MATCH($A52,'Attendance Dump'!$B$2:$B$400,0),
MATCH(BD$2,'Attendance Dump'!$E$1:$AI$1,0)
),
INDEX('Active Hour''s Dump'!$D$3:$AH$337,
MATCH($C52,'Active Hour''s Dump'!$A$3:$A$337,0),
MATCH(BD$2,'Active Hour''s Dump'!$D$2:$AH$2,0)
))),"")</f>
        <v>461.67499999999995</v>
      </c>
      <c r="BE52" s="13" t="str">
        <f>_xlfn.IFNA(IF(BE$3="Productivity",
INDEX('Productivity Dump'!$E$4:$AJ$500,
MATCH($A52,'Productivity Dump'!$A$4:$A$500,0),
MATCH(BE$2,'Productivity Dump'!$E$3:$AJ$3,0)
),
IF(BE$3="Attendance",
INDEX('Attendance Dump'!$E$2:$AI$400,
MATCH($A52,'Attendance Dump'!$B$2:$B$400,0),
MATCH(BE$2,'Attendance Dump'!$E$1:$AI$1,0)
),
INDEX('Active Hour''s Dump'!$D$3:$AH$337,
MATCH($C52,'Active Hour''s Dump'!$A$3:$A$337,0),
MATCH(BE$2,'Active Hour''s Dump'!$D$2:$AH$2,0)
))),"")</f>
        <v>P</v>
      </c>
      <c r="BF52" s="54">
        <f>_xlfn.IFNA(IF(BF$3="Productivity",
INDEX('Productivity Dump'!$E$4:$AJ$500,
MATCH($A52,'Productivity Dump'!$A$4:$A$500,0),
MATCH(BF$2,'Productivity Dump'!$E$3:$AJ$3,0)
),
IF(BF$3="Attendance",
INDEX('Attendance Dump'!$E$2:$AI$400,
MATCH($A52,'Attendance Dump'!$B$2:$B$400,0),
MATCH(BF$2,'Attendance Dump'!$E$1:$AI$1,0)
),
INDEX('Active Hour''s Dump'!$D$3:$AH$337,
MATCH($C52,'Active Hour''s Dump'!$A$3:$A$337,0),
MATCH(BF$2,'Active Hour''s Dump'!$D$2:$AH$2,0)
))),"")</f>
        <v>2.0833333333333299</v>
      </c>
      <c r="BG52" s="13">
        <f>_xlfn.IFNA(IF(BG$3="Productivity",
INDEX('Productivity Dump'!$E$4:$AJ$500,
MATCH($A52,'Productivity Dump'!$A$4:$A$500,0),
MATCH(BG$2,'Productivity Dump'!$E$3:$AJ$3,0)
),
IF(BG$3="Attendance",
INDEX('Attendance Dump'!$E$2:$AI$400,
MATCH($A52,'Attendance Dump'!$B$2:$B$400,0),
MATCH(BG$2,'Attendance Dump'!$E$1:$AI$1,0)
),
INDEX('Active Hour''s Dump'!$D$3:$AH$337,
MATCH($C52,'Active Hour''s Dump'!$A$3:$A$337,0),
MATCH(BG$2,'Active Hour''s Dump'!$D$2:$AH$2,0)
))),"")</f>
        <v>0</v>
      </c>
      <c r="BH52" s="13" t="str">
        <f>_xlfn.IFNA(IF(BH$3="Productivity",
INDEX('Productivity Dump'!$E$4:$AJ$500,
MATCH($A52,'Productivity Dump'!$A$4:$A$500,0),
MATCH(BH$2,'Productivity Dump'!$E$3:$AJ$3,0)
),
IF(BH$3="Attendance",
INDEX('Attendance Dump'!$E$2:$AI$400,
MATCH($A52,'Attendance Dump'!$B$2:$B$400,0),
MATCH(BH$2,'Attendance Dump'!$E$1:$AI$1,0)
),
INDEX('Active Hour''s Dump'!$D$3:$AH$337,
MATCH($C52,'Active Hour''s Dump'!$A$3:$A$337,0),
MATCH(BH$2,'Active Hour''s Dump'!$D$2:$AH$2,0)
))),"")</f>
        <v>WO</v>
      </c>
      <c r="BI52" s="54">
        <f>_xlfn.IFNA(IF(BI$3="Productivity",
INDEX('Productivity Dump'!$E$4:$AJ$500,
MATCH($A52,'Productivity Dump'!$A$4:$A$500,0),
MATCH(BI$2,'Productivity Dump'!$E$3:$AJ$3,0)
),
IF(BI$3="Attendance",
INDEX('Attendance Dump'!$E$2:$AI$400,
MATCH($A52,'Attendance Dump'!$B$2:$B$400,0),
MATCH(BI$2,'Attendance Dump'!$E$1:$AI$1,0)
),
INDEX('Active Hour''s Dump'!$D$3:$AH$337,
MATCH($C52,'Active Hour''s Dump'!$A$3:$A$337,0),
MATCH(BI$2,'Active Hour''s Dump'!$D$2:$AH$2,0)
))),"")</f>
        <v>0</v>
      </c>
      <c r="BJ52" s="13">
        <f>_xlfn.IFNA(IF(BJ$3="Productivity",
INDEX('Productivity Dump'!$E$4:$AJ$500,
MATCH($A52,'Productivity Dump'!$A$4:$A$500,0),
MATCH(BJ$2,'Productivity Dump'!$E$3:$AJ$3,0)
),
IF(BJ$3="Attendance",
INDEX('Attendance Dump'!$E$2:$AI$400,
MATCH($A52,'Attendance Dump'!$B$2:$B$400,0),
MATCH(BJ$2,'Attendance Dump'!$E$1:$AI$1,0)
),
INDEX('Active Hour''s Dump'!$D$3:$AH$337,
MATCH($C52,'Active Hour''s Dump'!$A$3:$A$337,0),
MATCH(BJ$2,'Active Hour''s Dump'!$D$2:$AH$2,0)
))),"")</f>
        <v>458.99399999999997</v>
      </c>
      <c r="BK52" s="13" t="str">
        <f>_xlfn.IFNA(IF(BK$3="Productivity",
INDEX('Productivity Dump'!$E$4:$AJ$500,
MATCH($A52,'Productivity Dump'!$A$4:$A$500,0),
MATCH(BK$2,'Productivity Dump'!$E$3:$AJ$3,0)
),
IF(BK$3="Attendance",
INDEX('Attendance Dump'!$E$2:$AI$400,
MATCH($A52,'Attendance Dump'!$B$2:$B$400,0),
MATCH(BK$2,'Attendance Dump'!$E$1:$AI$1,0)
),
INDEX('Active Hour''s Dump'!$D$3:$AH$337,
MATCH($C52,'Active Hour''s Dump'!$A$3:$A$337,0),
MATCH(BK$2,'Active Hour''s Dump'!$D$2:$AH$2,0)
))),"")</f>
        <v>P</v>
      </c>
      <c r="BL52" s="54">
        <f>_xlfn.IFNA(IF(BL$3="Productivity",
INDEX('Productivity Dump'!$E$4:$AJ$500,
MATCH($A52,'Productivity Dump'!$A$4:$A$500,0),
MATCH(BL$2,'Productivity Dump'!$E$3:$AJ$3,0)
),
IF(BL$3="Attendance",
INDEX('Attendance Dump'!$E$2:$AI$400,
MATCH($A52,'Attendance Dump'!$B$2:$B$400,0),
MATCH(BL$2,'Attendance Dump'!$E$1:$AI$1,0)
),
INDEX('Active Hour''s Dump'!$D$3:$AH$337,
MATCH($C52,'Active Hour''s Dump'!$A$3:$A$337,0),
MATCH(BL$2,'Active Hour''s Dump'!$D$2:$AH$2,0)
))),"")</f>
        <v>2.5</v>
      </c>
      <c r="BM52" s="13">
        <f>_xlfn.IFNA(IF(BM$3="Productivity",
INDEX('Productivity Dump'!$E$4:$AJ$500,
MATCH($A52,'Productivity Dump'!$A$4:$A$500,0),
MATCH(BM$2,'Productivity Dump'!$E$3:$AJ$3,0)
),
IF(BM$3="Attendance",
INDEX('Attendance Dump'!$E$2:$AI$400,
MATCH($A52,'Attendance Dump'!$B$2:$B$400,0),
MATCH(BM$2,'Attendance Dump'!$E$1:$AI$1,0)
),
INDEX('Active Hour''s Dump'!$D$3:$AH$337,
MATCH($C52,'Active Hour''s Dump'!$A$3:$A$337,0),
MATCH(BM$2,'Active Hour''s Dump'!$D$2:$AH$2,0)
))),"")</f>
        <v>0</v>
      </c>
      <c r="BN52" s="13" t="str">
        <f>_xlfn.IFNA(IF(BN$3="Productivity",
INDEX('Productivity Dump'!$E$4:$AJ$500,
MATCH($A52,'Productivity Dump'!$A$4:$A$500,0),
MATCH(BN$2,'Productivity Dump'!$E$3:$AJ$3,0)
),
IF(BN$3="Attendance",
INDEX('Attendance Dump'!$E$2:$AI$400,
MATCH($A52,'Attendance Dump'!$B$2:$B$400,0),
MATCH(BN$2,'Attendance Dump'!$E$1:$AI$1,0)
),
INDEX('Active Hour''s Dump'!$D$3:$AH$337,
MATCH($C52,'Active Hour''s Dump'!$A$3:$A$337,0),
MATCH(BN$2,'Active Hour''s Dump'!$D$2:$AH$2,0)
))),"")</f>
        <v>PL</v>
      </c>
      <c r="BO52" s="54">
        <f>_xlfn.IFNA(IF(BO$3="Productivity",
INDEX('Productivity Dump'!$E$4:$AJ$500,
MATCH($A52,'Productivity Dump'!$A$4:$A$500,0),
MATCH(BO$2,'Productivity Dump'!$E$3:$AJ$3,0)
),
IF(BO$3="Attendance",
INDEX('Attendance Dump'!$E$2:$AI$400,
MATCH($A52,'Attendance Dump'!$B$2:$B$400,0),
MATCH(BO$2,'Attendance Dump'!$E$1:$AI$1,0)
),
INDEX('Active Hour''s Dump'!$D$3:$AH$337,
MATCH($C52,'Active Hour''s Dump'!$A$3:$A$337,0),
MATCH(BO$2,'Active Hour''s Dump'!$D$2:$AH$2,0)
))),"")</f>
        <v>0</v>
      </c>
      <c r="BP52" s="13">
        <f>_xlfn.IFNA(IF(BP$3="Productivity",
INDEX('Productivity Dump'!$E$4:$AJ$500,
MATCH($A52,'Productivity Dump'!$A$4:$A$500,0),
MATCH(BP$2,'Productivity Dump'!$E$3:$AJ$3,0)
),
IF(BP$3="Attendance",
INDEX('Attendance Dump'!$E$2:$AI$400,
MATCH($A52,'Attendance Dump'!$B$2:$B$400,0),
MATCH(BP$2,'Attendance Dump'!$E$1:$AI$1,0)
),
INDEX('Active Hour''s Dump'!$D$3:$AH$337,
MATCH($C52,'Active Hour''s Dump'!$A$3:$A$337,0),
MATCH(BP$2,'Active Hour''s Dump'!$D$2:$AH$2,0)
))),"")</f>
        <v>0</v>
      </c>
      <c r="BQ52" s="13" t="str">
        <f>_xlfn.IFNA(IF(BQ$3="Productivity",
INDEX('Productivity Dump'!$E$4:$AJ$500,
MATCH($A52,'Productivity Dump'!$A$4:$A$500,0),
MATCH(BQ$2,'Productivity Dump'!$E$3:$AJ$3,0)
),
IF(BQ$3="Attendance",
INDEX('Attendance Dump'!$E$2:$AI$400,
MATCH($A52,'Attendance Dump'!$B$2:$B$400,0),
MATCH(BQ$2,'Attendance Dump'!$E$1:$AI$1,0)
),
INDEX('Active Hour''s Dump'!$D$3:$AH$337,
MATCH($C52,'Active Hour''s Dump'!$A$3:$A$337,0),
MATCH(BQ$2,'Active Hour''s Dump'!$D$2:$AH$2,0)
))),"")</f>
        <v>PL</v>
      </c>
      <c r="BR52" s="54">
        <f>_xlfn.IFNA(IF(BR$3="Productivity",
INDEX('Productivity Dump'!$E$4:$AJ$500,
MATCH($A52,'Productivity Dump'!$A$4:$A$500,0),
MATCH(BR$2,'Productivity Dump'!$E$3:$AJ$3,0)
),
IF(BR$3="Attendance",
INDEX('Attendance Dump'!$E$2:$AI$400,
MATCH($A52,'Attendance Dump'!$B$2:$B$400,0),
MATCH(BR$2,'Attendance Dump'!$E$1:$AI$1,0)
),
INDEX('Active Hour''s Dump'!$D$3:$AH$337,
MATCH($C52,'Active Hour''s Dump'!$A$3:$A$337,0),
MATCH(BR$2,'Active Hour''s Dump'!$D$2:$AH$2,0)
))),"")</f>
        <v>0</v>
      </c>
      <c r="BS52" s="13">
        <f>_xlfn.IFNA(IF(BS$3="Productivity",
INDEX('Productivity Dump'!$E$4:$AJ$500,
MATCH($A52,'Productivity Dump'!$A$4:$A$500,0),
MATCH(BS$2,'Productivity Dump'!$E$3:$AJ$3,0)
),
IF(BS$3="Attendance",
INDEX('Attendance Dump'!$E$2:$AI$400,
MATCH($A52,'Attendance Dump'!$B$2:$B$400,0),
MATCH(BS$2,'Attendance Dump'!$E$1:$AI$1,0)
),
INDEX('Active Hour''s Dump'!$D$3:$AH$337,
MATCH($C52,'Active Hour''s Dump'!$A$3:$A$337,0),
MATCH(BS$2,'Active Hour''s Dump'!$D$2:$AH$2,0)
))),"")</f>
        <v>0</v>
      </c>
      <c r="BT52" s="13" t="str">
        <f>_xlfn.IFNA(IF(BT$3="Productivity",
INDEX('Productivity Dump'!$E$4:$AJ$500,
MATCH($A52,'Productivity Dump'!$A$4:$A$500,0),
MATCH(BT$2,'Productivity Dump'!$E$3:$AJ$3,0)
),
IF(BT$3="Attendance",
INDEX('Attendance Dump'!$E$2:$AI$400,
MATCH($A52,'Attendance Dump'!$B$2:$B$400,0),
MATCH(BT$2,'Attendance Dump'!$E$1:$AI$1,0)
),
INDEX('Active Hour''s Dump'!$D$3:$AH$337,
MATCH($C52,'Active Hour''s Dump'!$A$3:$A$337,0),
MATCH(BT$2,'Active Hour''s Dump'!$D$2:$AH$2,0)
))),"")</f>
        <v>H</v>
      </c>
      <c r="BU52" s="54">
        <f>_xlfn.IFNA(IF(BU$3="Productivity",
INDEX('Productivity Dump'!$E$4:$AJ$500,
MATCH($A52,'Productivity Dump'!$A$4:$A$500,0),
MATCH(BU$2,'Productivity Dump'!$E$3:$AJ$3,0)
),
IF(BU$3="Attendance",
INDEX('Attendance Dump'!$E$2:$AI$400,
MATCH($A52,'Attendance Dump'!$B$2:$B$400,0),
MATCH(BU$2,'Attendance Dump'!$E$1:$AI$1,0)
),
INDEX('Active Hour''s Dump'!$D$3:$AH$337,
MATCH($C52,'Active Hour''s Dump'!$A$3:$A$337,0),
MATCH(BU$2,'Active Hour''s Dump'!$D$2:$AH$2,0)
))),"")</f>
        <v>0.33333333333333298</v>
      </c>
      <c r="BV52" s="13">
        <f>_xlfn.IFNA(IF(BV$3="Productivity",
INDEX('Productivity Dump'!$E$4:$AJ$500,
MATCH($A52,'Productivity Dump'!$A$4:$A$500,0),
MATCH(BV$2,'Productivity Dump'!$E$3:$AJ$3,0)
),
IF(BV$3="Attendance",
INDEX('Attendance Dump'!$E$2:$AI$400,
MATCH($A52,'Attendance Dump'!$B$2:$B$400,0),
MATCH(BV$2,'Attendance Dump'!$E$1:$AI$1,0)
),
INDEX('Active Hour''s Dump'!$D$3:$AH$337,
MATCH($C52,'Active Hour''s Dump'!$A$3:$A$337,0),
MATCH(BV$2,'Active Hour''s Dump'!$D$2:$AH$2,0)
))),"")</f>
        <v>1004.6230000000002</v>
      </c>
      <c r="BW52" s="13" t="str">
        <f>_xlfn.IFNA(IF(BW$3="Productivity",
INDEX('Productivity Dump'!$E$4:$AJ$500,
MATCH($A52,'Productivity Dump'!$A$4:$A$500,0),
MATCH(BW$2,'Productivity Dump'!$E$3:$AJ$3,0)
),
IF(BW$3="Attendance",
INDEX('Attendance Dump'!$E$2:$AI$400,
MATCH($A52,'Attendance Dump'!$B$2:$B$400,0),
MATCH(BW$2,'Attendance Dump'!$E$1:$AI$1,0)
),
INDEX('Active Hour''s Dump'!$D$3:$AH$337,
MATCH($C52,'Active Hour''s Dump'!$A$3:$A$337,0),
MATCH(BW$2,'Active Hour''s Dump'!$D$2:$AH$2,0)
))),"")</f>
        <v>P</v>
      </c>
      <c r="BX52" s="54">
        <f>_xlfn.IFNA(IF(BX$3="Productivity",
INDEX('Productivity Dump'!$E$4:$AJ$500,
MATCH($A52,'Productivity Dump'!$A$4:$A$500,0),
MATCH(BX$2,'Productivity Dump'!$E$3:$AJ$3,0)
),
IF(BX$3="Attendance",
INDEX('Attendance Dump'!$E$2:$AI$400,
MATCH($A52,'Attendance Dump'!$B$2:$B$400,0),
MATCH(BX$2,'Attendance Dump'!$E$1:$AI$1,0)
),
INDEX('Active Hour''s Dump'!$D$3:$AH$337,
MATCH($C52,'Active Hour''s Dump'!$A$3:$A$337,0),
MATCH(BX$2,'Active Hour''s Dump'!$D$2:$AH$2,0)
))),"")</f>
        <v>4.9166666666666696</v>
      </c>
      <c r="BY52" s="13">
        <f>_xlfn.IFNA(IF(BY$3="Productivity",
INDEX('Productivity Dump'!$E$4:$AJ$500,
MATCH($A52,'Productivity Dump'!$A$4:$A$500,0),
MATCH(BY$2,'Productivity Dump'!$E$3:$AJ$3,0)
),
IF(BY$3="Attendance",
INDEX('Attendance Dump'!$E$2:$AI$400,
MATCH($A52,'Attendance Dump'!$B$2:$B$400,0),
MATCH(BY$2,'Attendance Dump'!$E$1:$AI$1,0)
),
INDEX('Active Hour''s Dump'!$D$3:$AH$337,
MATCH($C52,'Active Hour''s Dump'!$A$3:$A$337,0),
MATCH(BY$2,'Active Hour''s Dump'!$D$2:$AH$2,0)
))),"")</f>
        <v>484.596</v>
      </c>
      <c r="BZ52" s="13" t="str">
        <f>_xlfn.IFNA(IF(BZ$3="Productivity",
INDEX('Productivity Dump'!$E$4:$AJ$500,
MATCH($A52,'Productivity Dump'!$A$4:$A$500,0),
MATCH(BZ$2,'Productivity Dump'!$E$3:$AJ$3,0)
),
IF(BZ$3="Attendance",
INDEX('Attendance Dump'!$E$2:$AI$400,
MATCH($A52,'Attendance Dump'!$B$2:$B$400,0),
MATCH(BZ$2,'Attendance Dump'!$E$1:$AI$1,0)
),
INDEX('Active Hour''s Dump'!$D$3:$AH$337,
MATCH($C52,'Active Hour''s Dump'!$A$3:$A$337,0),
MATCH(BZ$2,'Active Hour''s Dump'!$D$2:$AH$2,0)
))),"")</f>
        <v>P</v>
      </c>
      <c r="CA52" s="54">
        <f>_xlfn.IFNA(IF(CA$3="Productivity",
INDEX('Productivity Dump'!$E$4:$AJ$500,
MATCH($A52,'Productivity Dump'!$A$4:$A$500,0),
MATCH(CA$2,'Productivity Dump'!$E$3:$AJ$3,0)
),
IF(CA$3="Attendance",
INDEX('Attendance Dump'!$E$2:$AI$400,
MATCH($A52,'Attendance Dump'!$B$2:$B$400,0),
MATCH(CA$2,'Attendance Dump'!$E$1:$AI$1,0)
),
INDEX('Active Hour''s Dump'!$D$3:$AH$337,
MATCH($C52,'Active Hour''s Dump'!$A$3:$A$337,0),
MATCH(CA$2,'Active Hour''s Dump'!$D$2:$AH$2,0)
))),"")</f>
        <v>3.0833333333333299</v>
      </c>
      <c r="CB52" s="13">
        <f>_xlfn.IFNA(IF(CB$3="Productivity",
INDEX('Productivity Dump'!$E$4:$AJ$500,
MATCH($A52,'Productivity Dump'!$A$4:$A$500,0),
MATCH(CB$2,'Productivity Dump'!$E$3:$AJ$3,0)
),
IF(CB$3="Attendance",
INDEX('Attendance Dump'!$E$2:$AI$400,
MATCH($A52,'Attendance Dump'!$B$2:$B$400,0),
MATCH(CB$2,'Attendance Dump'!$E$1:$AI$1,0)
),
INDEX('Active Hour''s Dump'!$D$3:$AH$337,
MATCH($C52,'Active Hour''s Dump'!$A$3:$A$337,0),
MATCH(CB$2,'Active Hour''s Dump'!$D$2:$AH$2,0)
))),"")</f>
        <v>0</v>
      </c>
      <c r="CC52" s="13" t="str">
        <f>_xlfn.IFNA(IF(CC$3="Productivity",
INDEX('Productivity Dump'!$E$4:$AJ$500,
MATCH($A52,'Productivity Dump'!$A$4:$A$500,0),
MATCH(CC$2,'Productivity Dump'!$E$3:$AJ$3,0)
),
IF(CC$3="Attendance",
INDEX('Attendance Dump'!$E$2:$AI$400,
MATCH($A52,'Attendance Dump'!$B$2:$B$400,0),
MATCH(CC$2,'Attendance Dump'!$E$1:$AI$1,0)
),
INDEX('Active Hour''s Dump'!$D$3:$AH$337,
MATCH($C52,'Active Hour''s Dump'!$A$3:$A$337,0),
MATCH(CC$2,'Active Hour''s Dump'!$D$2:$AH$2,0)
))),"")</f>
        <v>WO</v>
      </c>
      <c r="CD52" s="54">
        <f>_xlfn.IFNA(IF(CD$3="Productivity",
INDEX('Productivity Dump'!$E$4:$AJ$500,
MATCH($A52,'Productivity Dump'!$A$4:$A$500,0),
MATCH(CD$2,'Productivity Dump'!$E$3:$AJ$3,0)
),
IF(CD$3="Attendance",
INDEX('Attendance Dump'!$E$2:$AI$400,
MATCH($A52,'Attendance Dump'!$B$2:$B$400,0),
MATCH(CD$2,'Attendance Dump'!$E$1:$AI$1,0)
),
INDEX('Active Hour''s Dump'!$D$3:$AH$337,
MATCH($C52,'Active Hour''s Dump'!$A$3:$A$337,0),
MATCH(CD$2,'Active Hour''s Dump'!$D$2:$AH$2,0)
))),"")</f>
        <v>0</v>
      </c>
      <c r="CE52" s="13">
        <f>_xlfn.IFNA(IF(CE$3="Productivity",
INDEX('Productivity Dump'!$E$4:$AJ$500,
MATCH($A52,'Productivity Dump'!$A$4:$A$500,0),
MATCH(CE$2,'Productivity Dump'!$E$3:$AJ$3,0)
),
IF(CE$3="Attendance",
INDEX('Attendance Dump'!$E$2:$AI$400,
MATCH($A52,'Attendance Dump'!$B$2:$B$400,0),
MATCH(CE$2,'Attendance Dump'!$E$1:$AI$1,0)
),
INDEX('Active Hour''s Dump'!$D$3:$AH$337,
MATCH($C52,'Active Hour''s Dump'!$A$3:$A$337,0),
MATCH(CE$2,'Active Hour''s Dump'!$D$2:$AH$2,0)
))),"")</f>
        <v>756.28500000000031</v>
      </c>
      <c r="CF52" s="13" t="str">
        <f>_xlfn.IFNA(IF(CF$3="Productivity",
INDEX('Productivity Dump'!$E$4:$AJ$500,
MATCH($A52,'Productivity Dump'!$A$4:$A$500,0),
MATCH(CF$2,'Productivity Dump'!$E$3:$AJ$3,0)
),
IF(CF$3="Attendance",
INDEX('Attendance Dump'!$E$2:$AI$400,
MATCH($A52,'Attendance Dump'!$B$2:$B$400,0),
MATCH(CF$2,'Attendance Dump'!$E$1:$AI$1,0)
),
INDEX('Active Hour''s Dump'!$D$3:$AH$337,
MATCH($C52,'Active Hour''s Dump'!$A$3:$A$337,0),
MATCH(CF$2,'Active Hour''s Dump'!$D$2:$AH$2,0)
))),"")</f>
        <v>P</v>
      </c>
      <c r="CG52" s="54">
        <f>_xlfn.IFNA(IF(CG$3="Productivity",
INDEX('Productivity Dump'!$E$4:$AJ$500,
MATCH($A52,'Productivity Dump'!$A$4:$A$500,0),
MATCH(CG$2,'Productivity Dump'!$E$3:$AJ$3,0)
),
IF(CG$3="Attendance",
INDEX('Attendance Dump'!$E$2:$AI$400,
MATCH($A52,'Attendance Dump'!$B$2:$B$400,0),
MATCH(CG$2,'Attendance Dump'!$E$1:$AI$1,0)
),
INDEX('Active Hour''s Dump'!$D$3:$AH$337,
MATCH($C52,'Active Hour''s Dump'!$A$3:$A$337,0),
MATCH(CG$2,'Active Hour''s Dump'!$D$2:$AH$2,0)
))),"")</f>
        <v>3.1666666666666701</v>
      </c>
      <c r="CH52" s="13">
        <f>_xlfn.IFNA(IF(CH$3="Productivity",
INDEX('Productivity Dump'!$E$4:$AJ$500,
MATCH($A52,'Productivity Dump'!$A$4:$A$500,0),
MATCH(CH$2,'Productivity Dump'!$E$3:$AJ$3,0)
),
IF(CH$3="Attendance",
INDEX('Attendance Dump'!$E$2:$AI$400,
MATCH($A52,'Attendance Dump'!$B$2:$B$400,0),
MATCH(CH$2,'Attendance Dump'!$E$1:$AI$1,0)
),
INDEX('Active Hour''s Dump'!$D$3:$AH$337,
MATCH($C52,'Active Hour''s Dump'!$A$3:$A$337,0),
MATCH(CH$2,'Active Hour''s Dump'!$D$2:$AH$2,0)
))),"")</f>
        <v>1059.9589999999996</v>
      </c>
      <c r="CI52" s="13" t="str">
        <f>_xlfn.IFNA(IF(CI$3="Productivity",
INDEX('Productivity Dump'!$E$4:$AJ$500,
MATCH($A52,'Productivity Dump'!$A$4:$A$500,0),
MATCH(CI$2,'Productivity Dump'!$E$3:$AJ$3,0)
),
IF(CI$3="Attendance",
INDEX('Attendance Dump'!$E$2:$AI$400,
MATCH($A52,'Attendance Dump'!$B$2:$B$400,0),
MATCH(CI$2,'Attendance Dump'!$E$1:$AI$1,0)
),
INDEX('Active Hour''s Dump'!$D$3:$AH$337,
MATCH($C52,'Active Hour''s Dump'!$A$3:$A$337,0),
MATCH(CI$2,'Active Hour''s Dump'!$D$2:$AH$2,0)
))),"")</f>
        <v>P</v>
      </c>
      <c r="CJ52" s="54">
        <f>_xlfn.IFNA(IF(CJ$3="Productivity",
INDEX('Productivity Dump'!$E$4:$AJ$500,
MATCH($A52,'Productivity Dump'!$A$4:$A$500,0),
MATCH(CJ$2,'Productivity Dump'!$E$3:$AJ$3,0)
),
IF(CJ$3="Attendance",
INDEX('Attendance Dump'!$E$2:$AI$400,
MATCH($A52,'Attendance Dump'!$B$2:$B$400,0),
MATCH(CJ$2,'Attendance Dump'!$E$1:$AI$1,0)
),
INDEX('Active Hour''s Dump'!$D$3:$AH$337,
MATCH($C52,'Active Hour''s Dump'!$A$3:$A$337,0),
MATCH(CJ$2,'Active Hour''s Dump'!$D$2:$AH$2,0)
))),"")</f>
        <v>5.3333333333333304</v>
      </c>
      <c r="CK52" s="13">
        <f>_xlfn.IFNA(IF(CK$3="Productivity",
INDEX('Productivity Dump'!$E$4:$AJ$500,
MATCH($A52,'Productivity Dump'!$A$4:$A$500,0),
MATCH(CK$2,'Productivity Dump'!$E$3:$AJ$3,0)
),
IF(CK$3="Attendance",
INDEX('Attendance Dump'!$E$2:$AI$400,
MATCH($A52,'Attendance Dump'!$B$2:$B$400,0),
MATCH(CK$2,'Attendance Dump'!$E$1:$AI$1,0)
),
INDEX('Active Hour''s Dump'!$D$3:$AH$337,
MATCH($C52,'Active Hour''s Dump'!$A$3:$A$337,0),
MATCH(CK$2,'Active Hour''s Dump'!$D$2:$AH$2,0)
))),"")</f>
        <v>1026.394</v>
      </c>
      <c r="CL52" s="13" t="str">
        <f>_xlfn.IFNA(IF(CL$3="Productivity",
INDEX('Productivity Dump'!$E$4:$AJ$500,
MATCH($A52,'Productivity Dump'!$A$4:$A$500,0),
MATCH(CL$2,'Productivity Dump'!$E$3:$AJ$3,0)
),
IF(CL$3="Attendance",
INDEX('Attendance Dump'!$E$2:$AI$400,
MATCH($A52,'Attendance Dump'!$B$2:$B$400,0),
MATCH(CL$2,'Attendance Dump'!$E$1:$AI$1,0)
),
INDEX('Active Hour''s Dump'!$D$3:$AH$337,
MATCH($C52,'Active Hour''s Dump'!$A$3:$A$337,0),
MATCH(CL$2,'Active Hour''s Dump'!$D$2:$AH$2,0)
))),"")</f>
        <v>P</v>
      </c>
      <c r="CM52" s="54">
        <f>_xlfn.IFNA(IF(CM$3="Productivity",
INDEX('Productivity Dump'!$E$4:$AJ$500,
MATCH($A52,'Productivity Dump'!$A$4:$A$500,0),
MATCH(CM$2,'Productivity Dump'!$E$3:$AJ$3,0)
),
IF(CM$3="Attendance",
INDEX('Attendance Dump'!$E$2:$AI$400,
MATCH($A52,'Attendance Dump'!$B$2:$B$400,0),
MATCH(CM$2,'Attendance Dump'!$E$1:$AI$1,0)
),
INDEX('Active Hour''s Dump'!$D$3:$AH$337,
MATCH($C52,'Active Hour''s Dump'!$A$3:$A$337,0),
MATCH(CM$2,'Active Hour''s Dump'!$D$2:$AH$2,0)
))),"")</f>
        <v>5.5833333333333304</v>
      </c>
      <c r="CN52" s="13">
        <f>_xlfn.IFNA(IF(CN$3="Productivity",
INDEX('Productivity Dump'!$E$4:$AJ$500,
MATCH($A52,'Productivity Dump'!$A$4:$A$500,0),
MATCH(CN$2,'Productivity Dump'!$E$3:$AJ$3,0)
),
IF(CN$3="Attendance",
INDEX('Attendance Dump'!$E$2:$AI$400,
MATCH($A52,'Attendance Dump'!$B$2:$B$400,0),
MATCH(CN$2,'Attendance Dump'!$E$1:$AI$1,0)
),
INDEX('Active Hour''s Dump'!$D$3:$AH$337,
MATCH($C52,'Active Hour''s Dump'!$A$3:$A$337,0),
MATCH(CN$2,'Active Hour''s Dump'!$D$2:$AH$2,0)
))),"")</f>
        <v>0</v>
      </c>
      <c r="CO52" s="13">
        <f>_xlfn.IFNA(IF(CO$3="Productivity",
INDEX('Productivity Dump'!$E$4:$AJ$500,
MATCH($A52,'Productivity Dump'!$A$4:$A$500,0),
MATCH(CO$2,'Productivity Dump'!$E$3:$AJ$3,0)
),
IF(CO$3="Attendance",
INDEX('Attendance Dump'!$E$2:$AI$400,
MATCH($A52,'Attendance Dump'!$B$2:$B$400,0),
MATCH(CO$2,'Attendance Dump'!$E$1:$AI$1,0)
),
INDEX('Active Hour''s Dump'!$D$3:$AH$337,
MATCH($C52,'Active Hour''s Dump'!$A$3:$A$337,0),
MATCH(CO$2,'Active Hour''s Dump'!$D$2:$AH$2,0)
))),"")</f>
        <v>0</v>
      </c>
      <c r="CP52" s="54">
        <f>_xlfn.IFNA(IF(CP$3="Productivity",
INDEX('Productivity Dump'!$E$4:$AJ$500,
MATCH($A52,'Productivity Dump'!$A$4:$A$500,0),
MATCH(CP$2,'Productivity Dump'!$E$3:$AJ$3,0)
),
IF(CP$3="Attendance",
INDEX('Attendance Dump'!$E$2:$AI$400,
MATCH($A52,'Attendance Dump'!$B$2:$B$400,0),
MATCH(CP$2,'Attendance Dump'!$E$1:$AI$1,0)
),
INDEX('Active Hour''s Dump'!$D$3:$AH$337,
MATCH($C52,'Active Hour''s Dump'!$A$3:$A$337,0),
MATCH(CP$2,'Active Hour''s Dump'!$D$2:$AH$2,0)
))),"")</f>
        <v>0</v>
      </c>
      <c r="CQ52" s="13">
        <f>_xlfn.IFNA(IF(CQ$3="Productivity",
INDEX('Productivity Dump'!$E$4:$AJ$500,
MATCH($A52,'Productivity Dump'!$A$4:$A$500,0),
MATCH(CQ$2,'Productivity Dump'!$E$3:$AJ$3,0)
),
IF(CQ$3="Attendance",
INDEX('Attendance Dump'!$E$2:$AI$400,
MATCH($A52,'Attendance Dump'!$B$2:$B$400,0),
MATCH(CQ$2,'Attendance Dump'!$E$1:$AI$1,0)
),
INDEX('Active Hour''s Dump'!$D$3:$AH$337,
MATCH($C52,'Active Hour''s Dump'!$A$3:$A$337,0),
MATCH(CQ$2,'Active Hour''s Dump'!$D$2:$AH$2,0)
))),"")</f>
        <v>0</v>
      </c>
      <c r="CR52" s="13">
        <f>_xlfn.IFNA(IF(CR$3="Productivity",
INDEX('Productivity Dump'!$E$4:$AJ$500,
MATCH($A52,'Productivity Dump'!$A$4:$A$500,0),
MATCH(CR$2,'Productivity Dump'!$E$3:$AJ$3,0)
),
IF(CR$3="Attendance",
INDEX('Attendance Dump'!$E$2:$AI$400,
MATCH($A52,'Attendance Dump'!$B$2:$B$400,0),
MATCH(CR$2,'Attendance Dump'!$E$1:$AI$1,0)
),
INDEX('Active Hour''s Dump'!$D$3:$AH$337,
MATCH($C52,'Active Hour''s Dump'!$A$3:$A$337,0),
MATCH(CR$2,'Active Hour''s Dump'!$D$2:$AH$2,0)
))),"")</f>
        <v>0</v>
      </c>
      <c r="CS52" s="54">
        <f>_xlfn.IFNA(IF(CS$3="Productivity",
INDEX('Productivity Dump'!$E$4:$AJ$500,
MATCH($A52,'Productivity Dump'!$A$4:$A$500,0),
MATCH(CS$2,'Productivity Dump'!$E$3:$AJ$3,0)
),
IF(CS$3="Attendance",
INDEX('Attendance Dump'!$E$2:$AI$400,
MATCH($A52,'Attendance Dump'!$B$2:$B$400,0),
MATCH(CS$2,'Attendance Dump'!$E$1:$AI$1,0)
),
INDEX('Active Hour''s Dump'!$D$3:$AH$337,
MATCH($C52,'Active Hour''s Dump'!$A$3:$A$337,0),
MATCH(CS$2,'Active Hour''s Dump'!$D$2:$AH$2,0)
))),"")</f>
        <v>0</v>
      </c>
      <c r="CT52" s="13">
        <f>_xlfn.IFNA(IF(CT$3="Productivity",
INDEX('Productivity Dump'!$E$4:$AJ$500,
MATCH($A52,'Productivity Dump'!$A$4:$A$500,0),
MATCH(CT$2,'Productivity Dump'!$E$3:$AJ$3,0)
),
IF(CT$3="Attendance",
INDEX('Attendance Dump'!$E$2:$AI$400,
MATCH($A52,'Attendance Dump'!$B$2:$B$400,0),
MATCH(CT$2,'Attendance Dump'!$E$1:$AI$1,0)
),
INDEX('Active Hour''s Dump'!$D$3:$AH$337,
MATCH($C52,'Active Hour''s Dump'!$A$3:$A$337,0),
MATCH(CT$2,'Active Hour''s Dump'!$D$2:$AH$2,0)
))),"")</f>
        <v>0</v>
      </c>
      <c r="CU52" s="13">
        <f>_xlfn.IFNA(IF(CU$3="Productivity",
INDEX('Productivity Dump'!$E$4:$AJ$500,
MATCH($A52,'Productivity Dump'!$A$4:$A$500,0),
MATCH(CU$2,'Productivity Dump'!$E$3:$AJ$3,0)
),
IF(CU$3="Attendance",
INDEX('Attendance Dump'!$E$2:$AI$400,
MATCH($A52,'Attendance Dump'!$B$2:$B$400,0),
MATCH(CU$2,'Attendance Dump'!$E$1:$AI$1,0)
),
INDEX('Active Hour''s Dump'!$D$3:$AH$337,
MATCH($C52,'Active Hour''s Dump'!$A$3:$A$337,0),
MATCH(CU$2,'Active Hour''s Dump'!$D$2:$AH$2,0)
))),"")</f>
        <v>0</v>
      </c>
      <c r="CV52" s="54">
        <f>_xlfn.IFNA(IF(CV$3="Productivity",
INDEX('Productivity Dump'!$E$4:$AJ$500,
MATCH($A52,'Productivity Dump'!$A$4:$A$500,0),
MATCH(CV$2,'Productivity Dump'!$E$3:$AJ$3,0)
),
IF(CV$3="Attendance",
INDEX('Attendance Dump'!$E$2:$AI$400,
MATCH($A52,'Attendance Dump'!$B$2:$B$400,0),
MATCH(CV$2,'Attendance Dump'!$E$1:$AI$1,0)
),
INDEX('Active Hour''s Dump'!$D$3:$AH$337,
MATCH($C52,'Active Hour''s Dump'!$A$3:$A$337,0),
MATCH(CV$2,'Active Hour''s Dump'!$D$2:$AH$2,0)
))),"")</f>
        <v>0</v>
      </c>
      <c r="CW52" s="13"/>
      <c r="CX52" s="13"/>
      <c r="CY52" s="54"/>
      <c r="DA52" s="57">
        <f t="shared" si="59"/>
        <v>63.333333333333329</v>
      </c>
      <c r="DB52" s="35">
        <f t="shared" si="63"/>
        <v>11870.995999999999</v>
      </c>
      <c r="DC52" s="35">
        <f t="shared" si="64"/>
        <v>6729.0040000000008</v>
      </c>
      <c r="DD52" s="35">
        <f t="shared" ca="1" si="60"/>
        <v>0</v>
      </c>
      <c r="DF52" s="32" cm="1">
        <f t="array" ref="DF52">SUMPRODUCT(
    (MOD(COLUMN(H52:CV52) - COLUMN(H52), 3) = 0) *
    (H52:CV52 = 0) *
    (I52:CW52 = "P") *
    (COUNTIF(UKHoliday, H$2:CV$2) = 0)
)</f>
        <v>0</v>
      </c>
      <c r="DG52" s="33" cm="1">
        <f t="array" ref="DG52">SUMPRODUCT(
  (MOD(COLUMN(H52:CV52) - COLUMN(H52), 3) = 0) *
  (H52:CV52 &gt; 0) *
  (H52:CV52 &lt; 0.5 * IF(((WEEKDAY(H$2:CV$2, 2) = 1) + (WEEKDAY(H$2:CV$2, 2) = 6)), G52, F52)) *
  (I52:CW52 = "P") *
  (COUNTIF(UKHoliday, H$2:CV$2) = 0)
)</f>
        <v>0</v>
      </c>
      <c r="DH52" s="33" cm="1">
        <f t="array" ref="DH52">SUMPRODUCT(
  (MOD(COLUMN(H52:CV52) - COLUMN(H52), 3) = 0) *
  (H52:CV52 &gt; 0.5 * IF(((WEEKDAY(H$2:CV$2, 2) = 1) + (WEEKDAY(H$2:CV$2, 2) = 6)), $G52, $F52)) *
  (H52:CV52 &lt; 0.8 * IF(((WEEKDAY(H$2:CV$2, 2) = 1) + (WEEKDAY(H$2:CV$2, 2) = 6)), $G52, $F52)) *
  (I52:CW52 = "P") *
  (COUNTIF(UKHoliday, H$2:CV$2) = 0)
)</f>
        <v>0</v>
      </c>
      <c r="DI52" s="33" cm="1">
        <f t="array" ref="DI52">SUMPRODUCT(
  (MOD(COLUMN(H52:CV52) - COLUMN(H52), 3) = 0) *
  (H52:CV52 &gt; 0.8 * IF(((WEEKDAY(H$2:CV$2, 2) = 1) + (WEEKDAY(H$2:CV$2, 2) = 6)), $G52, $F52)) *
  (H52:CV52 &lt; 1 * IF(((WEEKDAY(H$2:CV$2, 2) = 1) + (WEEKDAY(H$2:CV$2, 2) = 6)), $G52, $F52)) *
  (I52:CW52 = "P") *
  (COUNTIF(UKHoliday, H$2:CV$2) = 0)
)</f>
        <v>2</v>
      </c>
    </row>
    <row r="53" spans="1:113" x14ac:dyDescent="0.3">
      <c r="A53" s="8" t="s">
        <v>94</v>
      </c>
      <c r="B53" s="8" t="s">
        <v>93</v>
      </c>
      <c r="C53" s="9" t="s">
        <v>630</v>
      </c>
      <c r="D53" s="62" t="s">
        <v>555</v>
      </c>
      <c r="E53" s="35">
        <v>29000</v>
      </c>
      <c r="F53" s="35">
        <f t="shared" si="61"/>
        <v>1450</v>
      </c>
      <c r="G53" s="35">
        <f t="shared" si="62"/>
        <v>725</v>
      </c>
      <c r="H53" s="13">
        <f>_xlfn.IFNA(IF(H$3="Productivity",
INDEX('Productivity Dump'!$E$4:$AJ$500,
MATCH($A53,'Productivity Dump'!$A$4:$A$500,0),
MATCH(H$2,'Productivity Dump'!$E$3:$AJ$3,0)
),
IF(H$3="Attendance",
INDEX('Attendance Dump'!$E$2:$AI$400,
MATCH($A53,'Attendance Dump'!$B$2:$B$400,0),
MATCH(H$2,'Attendance Dump'!$E$1:$AI$1,0)
),
INDEX('Active Hour''s Dump'!$D$3:$AH$337,
MATCH($C53,'Active Hour''s Dump'!$A$3:$A$337,0),
MATCH(H$2,'Active Hour''s Dump'!$D$2:$AH$2,0)
))),"")</f>
        <v>1526.4490000000003</v>
      </c>
      <c r="I53" s="13" t="str">
        <f>_xlfn.IFNA(IF(I$3="Productivity",
INDEX('Productivity Dump'!$E$4:$AJ$500,
MATCH($A53,'Productivity Dump'!$A$4:$A$500,0),
MATCH(I$2,'Productivity Dump'!$E$3:$AJ$3,0)
),
IF(I$3="Attendance",
INDEX('Attendance Dump'!$E$2:$AI$400,
MATCH($A53,'Attendance Dump'!$B$2:$B$400,0),
MATCH(I$2,'Attendance Dump'!$E$1:$AI$1,0)
),
INDEX('Active Hour''s Dump'!$D$3:$AH$337,
MATCH($C53,'Active Hour''s Dump'!$A$3:$A$337,0),
MATCH(I$2,'Active Hour''s Dump'!$D$2:$AH$2,0)
))),"")</f>
        <v>P</v>
      </c>
      <c r="J53" s="54">
        <f>_xlfn.IFNA(IF(J$3="Productivity",
INDEX('Productivity Dump'!$E$4:$AJ$500,
MATCH($A53,'Productivity Dump'!$A$4:$A$500,0),
MATCH(J$2,'Productivity Dump'!$E$3:$AJ$3,0)
),
IF(J$3="Attendance",
INDEX('Attendance Dump'!$E$2:$AI$400,
MATCH($A53,'Attendance Dump'!$B$2:$B$400,0),
MATCH(J$2,'Attendance Dump'!$E$1:$AI$1,0)
),
INDEX('Active Hour''s Dump'!$D$3:$AH$337,
MATCH($C53,'Active Hour''s Dump'!$A$3:$A$337,0),
MATCH(J$2,'Active Hour''s Dump'!$D$2:$AH$2,0)
))),"")</f>
        <v>6.4166666666666696</v>
      </c>
      <c r="K53" s="13">
        <f>_xlfn.IFNA(IF(K$3="Productivity",
INDEX('Productivity Dump'!$E$4:$AJ$500,
MATCH($A53,'Productivity Dump'!$A$4:$A$500,0),
MATCH(K$2,'Productivity Dump'!$E$3:$AJ$3,0)
),
IF(K$3="Attendance",
INDEX('Attendance Dump'!$E$2:$AI$400,
MATCH($A53,'Attendance Dump'!$B$2:$B$400,0),
MATCH(K$2,'Attendance Dump'!$E$1:$AI$1,0)
),
INDEX('Active Hour''s Dump'!$D$3:$AH$337,
MATCH($C53,'Active Hour''s Dump'!$A$3:$A$337,0),
MATCH(K$2,'Active Hour''s Dump'!$D$2:$AH$2,0)
))),"")</f>
        <v>1900.4970000000005</v>
      </c>
      <c r="L53" s="13" t="str">
        <f>_xlfn.IFNA(IF(L$3="Productivity",
INDEX('Productivity Dump'!$E$4:$AJ$500,
MATCH($A53,'Productivity Dump'!$A$4:$A$500,0),
MATCH(L$2,'Productivity Dump'!$E$3:$AJ$3,0)
),
IF(L$3="Attendance",
INDEX('Attendance Dump'!$E$2:$AI$400,
MATCH($A53,'Attendance Dump'!$B$2:$B$400,0),
MATCH(L$2,'Attendance Dump'!$E$1:$AI$1,0)
),
INDEX('Active Hour''s Dump'!$D$3:$AH$337,
MATCH($C53,'Active Hour''s Dump'!$A$3:$A$337,0),
MATCH(L$2,'Active Hour''s Dump'!$D$2:$AH$2,0)
))),"")</f>
        <v>P</v>
      </c>
      <c r="M53" s="54">
        <f>_xlfn.IFNA(IF(M$3="Productivity",
INDEX('Productivity Dump'!$E$4:$AJ$500,
MATCH($A53,'Productivity Dump'!$A$4:$A$500,0),
MATCH(M$2,'Productivity Dump'!$E$3:$AJ$3,0)
),
IF(M$3="Attendance",
INDEX('Attendance Dump'!$E$2:$AI$400,
MATCH($A53,'Attendance Dump'!$B$2:$B$400,0),
MATCH(M$2,'Attendance Dump'!$E$1:$AI$1,0)
),
INDEX('Active Hour''s Dump'!$D$3:$AH$337,
MATCH($C53,'Active Hour''s Dump'!$A$3:$A$337,0),
MATCH(M$2,'Active Hour''s Dump'!$D$2:$AH$2,0)
))),"")</f>
        <v>7</v>
      </c>
      <c r="N53" s="13">
        <f>_xlfn.IFNA(IF(N$3="Productivity",
INDEX('Productivity Dump'!$E$4:$AJ$500,
MATCH($A53,'Productivity Dump'!$A$4:$A$500,0),
MATCH(N$2,'Productivity Dump'!$E$3:$AJ$3,0)
),
IF(N$3="Attendance",
INDEX('Attendance Dump'!$E$2:$AI$400,
MATCH($A53,'Attendance Dump'!$B$2:$B$400,0),
MATCH(N$2,'Attendance Dump'!$E$1:$AI$1,0)
),
INDEX('Active Hour''s Dump'!$D$3:$AH$337,
MATCH($C53,'Active Hour''s Dump'!$A$3:$A$337,0),
MATCH(N$2,'Active Hour''s Dump'!$D$2:$AH$2,0)
))),"")</f>
        <v>547.78200000000004</v>
      </c>
      <c r="O53" s="13" t="str">
        <f>_xlfn.IFNA(IF(O$3="Productivity",
INDEX('Productivity Dump'!$E$4:$AJ$500,
MATCH($A53,'Productivity Dump'!$A$4:$A$500,0),
MATCH(O$2,'Productivity Dump'!$E$3:$AJ$3,0)
),
IF(O$3="Attendance",
INDEX('Attendance Dump'!$E$2:$AI$400,
MATCH($A53,'Attendance Dump'!$B$2:$B$400,0),
MATCH(O$2,'Attendance Dump'!$E$1:$AI$1,0)
),
INDEX('Active Hour''s Dump'!$D$3:$AH$337,
MATCH($C53,'Active Hour''s Dump'!$A$3:$A$337,0),
MATCH(O$2,'Active Hour''s Dump'!$D$2:$AH$2,0)
))),"")</f>
        <v>P</v>
      </c>
      <c r="P53" s="54">
        <f>_xlfn.IFNA(IF(P$3="Productivity",
INDEX('Productivity Dump'!$E$4:$AJ$500,
MATCH($A53,'Productivity Dump'!$A$4:$A$500,0),
MATCH(P$2,'Productivity Dump'!$E$3:$AJ$3,0)
),
IF(P$3="Attendance",
INDEX('Attendance Dump'!$E$2:$AI$400,
MATCH($A53,'Attendance Dump'!$B$2:$B$400,0),
MATCH(P$2,'Attendance Dump'!$E$1:$AI$1,0)
),
INDEX('Active Hour''s Dump'!$D$3:$AH$337,
MATCH($C53,'Active Hour''s Dump'!$A$3:$A$337,0),
MATCH(P$2,'Active Hour''s Dump'!$D$2:$AH$2,0)
))),"")</f>
        <v>2.5</v>
      </c>
      <c r="Q53" s="13">
        <f>_xlfn.IFNA(IF(Q$3="Productivity",
INDEX('Productivity Dump'!$E$4:$AJ$500,
MATCH($A53,'Productivity Dump'!$A$4:$A$500,0),
MATCH(Q$2,'Productivity Dump'!$E$3:$AJ$3,0)
),
IF(Q$3="Attendance",
INDEX('Attendance Dump'!$E$2:$AI$400,
MATCH($A53,'Attendance Dump'!$B$2:$B$400,0),
MATCH(Q$2,'Attendance Dump'!$E$1:$AI$1,0)
),
INDEX('Active Hour''s Dump'!$D$3:$AH$337,
MATCH($C53,'Active Hour''s Dump'!$A$3:$A$337,0),
MATCH(Q$2,'Active Hour''s Dump'!$D$2:$AH$2,0)
))),"")</f>
        <v>0</v>
      </c>
      <c r="R53" s="13" t="str">
        <f>_xlfn.IFNA(IF(R$3="Productivity",
INDEX('Productivity Dump'!$E$4:$AJ$500,
MATCH($A53,'Productivity Dump'!$A$4:$A$500,0),
MATCH(R$2,'Productivity Dump'!$E$3:$AJ$3,0)
),
IF(R$3="Attendance",
INDEX('Attendance Dump'!$E$2:$AI$400,
MATCH($A53,'Attendance Dump'!$B$2:$B$400,0),
MATCH(R$2,'Attendance Dump'!$E$1:$AI$1,0)
),
INDEX('Active Hour''s Dump'!$D$3:$AH$337,
MATCH($C53,'Active Hour''s Dump'!$A$3:$A$337,0),
MATCH(R$2,'Active Hour''s Dump'!$D$2:$AH$2,0)
))),"")</f>
        <v>WO</v>
      </c>
      <c r="S53" s="54">
        <f>_xlfn.IFNA(IF(S$3="Productivity",
INDEX('Productivity Dump'!$E$4:$AJ$500,
MATCH($A53,'Productivity Dump'!$A$4:$A$500,0),
MATCH(S$2,'Productivity Dump'!$E$3:$AJ$3,0)
),
IF(S$3="Attendance",
INDEX('Attendance Dump'!$E$2:$AI$400,
MATCH($A53,'Attendance Dump'!$B$2:$B$400,0),
MATCH(S$2,'Attendance Dump'!$E$1:$AI$1,0)
),
INDEX('Active Hour''s Dump'!$D$3:$AH$337,
MATCH($C53,'Active Hour''s Dump'!$A$3:$A$337,0),
MATCH(S$2,'Active Hour''s Dump'!$D$2:$AH$2,0)
))),"")</f>
        <v>0</v>
      </c>
      <c r="T53" s="13">
        <f>_xlfn.IFNA(IF(T$3="Productivity",
INDEX('Productivity Dump'!$E$4:$AJ$500,
MATCH($A53,'Productivity Dump'!$A$4:$A$500,0),
MATCH(T$2,'Productivity Dump'!$E$3:$AJ$3,0)
),
IF(T$3="Attendance",
INDEX('Attendance Dump'!$E$2:$AI$400,
MATCH($A53,'Attendance Dump'!$B$2:$B$400,0),
MATCH(T$2,'Attendance Dump'!$E$1:$AI$1,0)
),
INDEX('Active Hour''s Dump'!$D$3:$AH$337,
MATCH($C53,'Active Hour''s Dump'!$A$3:$A$337,0),
MATCH(T$2,'Active Hour''s Dump'!$D$2:$AH$2,0)
))),"")</f>
        <v>754.36400000000015</v>
      </c>
      <c r="U53" s="13" t="str">
        <f>_xlfn.IFNA(IF(U$3="Productivity",
INDEX('Productivity Dump'!$E$4:$AJ$500,
MATCH($A53,'Productivity Dump'!$A$4:$A$500,0),
MATCH(U$2,'Productivity Dump'!$E$3:$AJ$3,0)
),
IF(U$3="Attendance",
INDEX('Attendance Dump'!$E$2:$AI$400,
MATCH($A53,'Attendance Dump'!$B$2:$B$400,0),
MATCH(U$2,'Attendance Dump'!$E$1:$AI$1,0)
),
INDEX('Active Hour''s Dump'!$D$3:$AH$337,
MATCH($C53,'Active Hour''s Dump'!$A$3:$A$337,0),
MATCH(U$2,'Active Hour''s Dump'!$D$2:$AH$2,0)
))),"")</f>
        <v>P</v>
      </c>
      <c r="V53" s="54">
        <f>_xlfn.IFNA(IF(V$3="Productivity",
INDEX('Productivity Dump'!$E$4:$AJ$500,
MATCH($A53,'Productivity Dump'!$A$4:$A$500,0),
MATCH(V$2,'Productivity Dump'!$E$3:$AJ$3,0)
),
IF(V$3="Attendance",
INDEX('Attendance Dump'!$E$2:$AI$400,
MATCH($A53,'Attendance Dump'!$B$2:$B$400,0),
MATCH(V$2,'Attendance Dump'!$E$1:$AI$1,0)
),
INDEX('Active Hour''s Dump'!$D$3:$AH$337,
MATCH($C53,'Active Hour''s Dump'!$A$3:$A$337,0),
MATCH(V$2,'Active Hour''s Dump'!$D$2:$AH$2,0)
))),"")</f>
        <v>3.5833333333333299</v>
      </c>
      <c r="W53" s="13">
        <f>_xlfn.IFNA(IF(W$3="Productivity",
INDEX('Productivity Dump'!$E$4:$AJ$500,
MATCH($A53,'Productivity Dump'!$A$4:$A$500,0),
MATCH(W$2,'Productivity Dump'!$E$3:$AJ$3,0)
),
IF(W$3="Attendance",
INDEX('Attendance Dump'!$E$2:$AI$400,
MATCH($A53,'Attendance Dump'!$B$2:$B$400,0),
MATCH(W$2,'Attendance Dump'!$E$1:$AI$1,0)
),
INDEX('Active Hour''s Dump'!$D$3:$AH$337,
MATCH($C53,'Active Hour''s Dump'!$A$3:$A$337,0),
MATCH(W$2,'Active Hour''s Dump'!$D$2:$AH$2,0)
))),"")</f>
        <v>1487.9520000000007</v>
      </c>
      <c r="X53" s="13" t="str">
        <f>_xlfn.IFNA(IF(X$3="Productivity",
INDEX('Productivity Dump'!$E$4:$AJ$500,
MATCH($A53,'Productivity Dump'!$A$4:$A$500,0),
MATCH(X$2,'Productivity Dump'!$E$3:$AJ$3,0)
),
IF(X$3="Attendance",
INDEX('Attendance Dump'!$E$2:$AI$400,
MATCH($A53,'Attendance Dump'!$B$2:$B$400,0),
MATCH(X$2,'Attendance Dump'!$E$1:$AI$1,0)
),
INDEX('Active Hour''s Dump'!$D$3:$AH$337,
MATCH($C53,'Active Hour''s Dump'!$A$3:$A$337,0),
MATCH(X$2,'Active Hour''s Dump'!$D$2:$AH$2,0)
))),"")</f>
        <v>P</v>
      </c>
      <c r="Y53" s="54">
        <f>_xlfn.IFNA(IF(Y$3="Productivity",
INDEX('Productivity Dump'!$E$4:$AJ$500,
MATCH($A53,'Productivity Dump'!$A$4:$A$500,0),
MATCH(Y$2,'Productivity Dump'!$E$3:$AJ$3,0)
),
IF(Y$3="Attendance",
INDEX('Attendance Dump'!$E$2:$AI$400,
MATCH($A53,'Attendance Dump'!$B$2:$B$400,0),
MATCH(Y$2,'Attendance Dump'!$E$1:$AI$1,0)
),
INDEX('Active Hour''s Dump'!$D$3:$AH$337,
MATCH($C53,'Active Hour''s Dump'!$A$3:$A$337,0),
MATCH(Y$2,'Active Hour''s Dump'!$D$2:$AH$2,0)
))),"")</f>
        <v>4.9166666666666696</v>
      </c>
      <c r="Z53" s="13">
        <f>_xlfn.IFNA(IF(Z$3="Productivity",
INDEX('Productivity Dump'!$E$4:$AJ$500,
MATCH($A53,'Productivity Dump'!$A$4:$A$500,0),
MATCH(Z$2,'Productivity Dump'!$E$3:$AJ$3,0)
),
IF(Z$3="Attendance",
INDEX('Attendance Dump'!$E$2:$AI$400,
MATCH($A53,'Attendance Dump'!$B$2:$B$400,0),
MATCH(Z$2,'Attendance Dump'!$E$1:$AI$1,0)
),
INDEX('Active Hour''s Dump'!$D$3:$AH$337,
MATCH($C53,'Active Hour''s Dump'!$A$3:$A$337,0),
MATCH(Z$2,'Active Hour''s Dump'!$D$2:$AH$2,0)
))),"")</f>
        <v>0</v>
      </c>
      <c r="AA53" s="13" t="str">
        <f>_xlfn.IFNA(IF(AA$3="Productivity",
INDEX('Productivity Dump'!$E$4:$AJ$500,
MATCH($A53,'Productivity Dump'!$A$4:$A$500,0),
MATCH(AA$2,'Productivity Dump'!$E$3:$AJ$3,0)
),
IF(AA$3="Attendance",
INDEX('Attendance Dump'!$E$2:$AI$400,
MATCH($A53,'Attendance Dump'!$B$2:$B$400,0),
MATCH(AA$2,'Attendance Dump'!$E$1:$AI$1,0)
),
INDEX('Active Hour''s Dump'!$D$3:$AH$337,
MATCH($C53,'Active Hour''s Dump'!$A$3:$A$337,0),
MATCH(AA$2,'Active Hour''s Dump'!$D$2:$AH$2,0)
))),"")</f>
        <v>SL</v>
      </c>
      <c r="AB53" s="54">
        <f>_xlfn.IFNA(IF(AB$3="Productivity",
INDEX('Productivity Dump'!$E$4:$AJ$500,
MATCH($A53,'Productivity Dump'!$A$4:$A$500,0),
MATCH(AB$2,'Productivity Dump'!$E$3:$AJ$3,0)
),
IF(AB$3="Attendance",
INDEX('Attendance Dump'!$E$2:$AI$400,
MATCH($A53,'Attendance Dump'!$B$2:$B$400,0),
MATCH(AB$2,'Attendance Dump'!$E$1:$AI$1,0)
),
INDEX('Active Hour''s Dump'!$D$3:$AH$337,
MATCH($C53,'Active Hour''s Dump'!$A$3:$A$337,0),
MATCH(AB$2,'Active Hour''s Dump'!$D$2:$AH$2,0)
))),"")</f>
        <v>0</v>
      </c>
      <c r="AC53" s="13">
        <f>_xlfn.IFNA(IF(AC$3="Productivity",
INDEX('Productivity Dump'!$E$4:$AJ$500,
MATCH($A53,'Productivity Dump'!$A$4:$A$500,0),
MATCH(AC$2,'Productivity Dump'!$E$3:$AJ$3,0)
),
IF(AC$3="Attendance",
INDEX('Attendance Dump'!$E$2:$AI$400,
MATCH($A53,'Attendance Dump'!$B$2:$B$400,0),
MATCH(AC$2,'Attendance Dump'!$E$1:$AI$1,0)
),
INDEX('Active Hour''s Dump'!$D$3:$AH$337,
MATCH($C53,'Active Hour''s Dump'!$A$3:$A$337,0),
MATCH(AC$2,'Active Hour''s Dump'!$D$2:$AH$2,0)
))),"")</f>
        <v>1670.973</v>
      </c>
      <c r="AD53" s="13" t="str">
        <f>_xlfn.IFNA(IF(AD$3="Productivity",
INDEX('Productivity Dump'!$E$4:$AJ$500,
MATCH($A53,'Productivity Dump'!$A$4:$A$500,0),
MATCH(AD$2,'Productivity Dump'!$E$3:$AJ$3,0)
),
IF(AD$3="Attendance",
INDEX('Attendance Dump'!$E$2:$AI$400,
MATCH($A53,'Attendance Dump'!$B$2:$B$400,0),
MATCH(AD$2,'Attendance Dump'!$E$1:$AI$1,0)
),
INDEX('Active Hour''s Dump'!$D$3:$AH$337,
MATCH($C53,'Active Hour''s Dump'!$A$3:$A$337,0),
MATCH(AD$2,'Active Hour''s Dump'!$D$2:$AH$2,0)
))),"")</f>
        <v>P</v>
      </c>
      <c r="AE53" s="54">
        <f>_xlfn.IFNA(IF(AE$3="Productivity",
INDEX('Productivity Dump'!$E$4:$AJ$500,
MATCH($A53,'Productivity Dump'!$A$4:$A$500,0),
MATCH(AE$2,'Productivity Dump'!$E$3:$AJ$3,0)
),
IF(AE$3="Attendance",
INDEX('Attendance Dump'!$E$2:$AI$400,
MATCH($A53,'Attendance Dump'!$B$2:$B$400,0),
MATCH(AE$2,'Attendance Dump'!$E$1:$AI$1,0)
),
INDEX('Active Hour''s Dump'!$D$3:$AH$337,
MATCH($C53,'Active Hour''s Dump'!$A$3:$A$337,0),
MATCH(AE$2,'Active Hour''s Dump'!$D$2:$AH$2,0)
))),"")</f>
        <v>6.5</v>
      </c>
      <c r="AF53" s="13">
        <f>_xlfn.IFNA(IF(AF$3="Productivity",
INDEX('Productivity Dump'!$E$4:$AJ$500,
MATCH($A53,'Productivity Dump'!$A$4:$A$500,0),
MATCH(AF$2,'Productivity Dump'!$E$3:$AJ$3,0)
),
IF(AF$3="Attendance",
INDEX('Attendance Dump'!$E$2:$AI$400,
MATCH($A53,'Attendance Dump'!$B$2:$B$400,0),
MATCH(AF$2,'Attendance Dump'!$E$1:$AI$1,0)
),
INDEX('Active Hour''s Dump'!$D$3:$AH$337,
MATCH($C53,'Active Hour''s Dump'!$A$3:$A$337,0),
MATCH(AF$2,'Active Hour''s Dump'!$D$2:$AH$2,0)
))),"")</f>
        <v>1678.588</v>
      </c>
      <c r="AG53" s="13" t="str">
        <f>_xlfn.IFNA(IF(AG$3="Productivity",
INDEX('Productivity Dump'!$E$4:$AJ$500,
MATCH($A53,'Productivity Dump'!$A$4:$A$500,0),
MATCH(AG$2,'Productivity Dump'!$E$3:$AJ$3,0)
),
IF(AG$3="Attendance",
INDEX('Attendance Dump'!$E$2:$AI$400,
MATCH($A53,'Attendance Dump'!$B$2:$B$400,0),
MATCH(AG$2,'Attendance Dump'!$E$1:$AI$1,0)
),
INDEX('Active Hour''s Dump'!$D$3:$AH$337,
MATCH($C53,'Active Hour''s Dump'!$A$3:$A$337,0),
MATCH(AG$2,'Active Hour''s Dump'!$D$2:$AH$2,0)
))),"")</f>
        <v>P</v>
      </c>
      <c r="AH53" s="54">
        <f>_xlfn.IFNA(IF(AH$3="Productivity",
INDEX('Productivity Dump'!$E$4:$AJ$500,
MATCH($A53,'Productivity Dump'!$A$4:$A$500,0),
MATCH(AH$2,'Productivity Dump'!$E$3:$AJ$3,0)
),
IF(AH$3="Attendance",
INDEX('Attendance Dump'!$E$2:$AI$400,
MATCH($A53,'Attendance Dump'!$B$2:$B$400,0),
MATCH(AH$2,'Attendance Dump'!$E$1:$AI$1,0)
),
INDEX('Active Hour''s Dump'!$D$3:$AH$337,
MATCH($C53,'Active Hour''s Dump'!$A$3:$A$337,0),
MATCH(AH$2,'Active Hour''s Dump'!$D$2:$AH$2,0)
))),"")</f>
        <v>6.5833333333333304</v>
      </c>
      <c r="AI53" s="13">
        <f>_xlfn.IFNA(IF(AI$3="Productivity",
INDEX('Productivity Dump'!$E$4:$AJ$500,
MATCH($A53,'Productivity Dump'!$A$4:$A$500,0),
MATCH(AI$2,'Productivity Dump'!$E$3:$AJ$3,0)
),
IF(AI$3="Attendance",
INDEX('Attendance Dump'!$E$2:$AI$400,
MATCH($A53,'Attendance Dump'!$B$2:$B$400,0),
MATCH(AI$2,'Attendance Dump'!$E$1:$AI$1,0)
),
INDEX('Active Hour''s Dump'!$D$3:$AH$337,
MATCH($C53,'Active Hour''s Dump'!$A$3:$A$337,0),
MATCH(AI$2,'Active Hour''s Dump'!$D$2:$AH$2,0)
))),"")</f>
        <v>594.0569999999999</v>
      </c>
      <c r="AJ53" s="13" t="str">
        <f>_xlfn.IFNA(IF(AJ$3="Productivity",
INDEX('Productivity Dump'!$E$4:$AJ$500,
MATCH($A53,'Productivity Dump'!$A$4:$A$500,0),
MATCH(AJ$2,'Productivity Dump'!$E$3:$AJ$3,0)
),
IF(AJ$3="Attendance",
INDEX('Attendance Dump'!$E$2:$AI$400,
MATCH($A53,'Attendance Dump'!$B$2:$B$400,0),
MATCH(AJ$2,'Attendance Dump'!$E$1:$AI$1,0)
),
INDEX('Active Hour''s Dump'!$D$3:$AH$337,
MATCH($C53,'Active Hour''s Dump'!$A$3:$A$337,0),
MATCH(AJ$2,'Active Hour''s Dump'!$D$2:$AH$2,0)
))),"")</f>
        <v>P</v>
      </c>
      <c r="AK53" s="54">
        <f>_xlfn.IFNA(IF(AK$3="Productivity",
INDEX('Productivity Dump'!$E$4:$AJ$500,
MATCH($A53,'Productivity Dump'!$A$4:$A$500,0),
MATCH(AK$2,'Productivity Dump'!$E$3:$AJ$3,0)
),
IF(AK$3="Attendance",
INDEX('Attendance Dump'!$E$2:$AI$400,
MATCH($A53,'Attendance Dump'!$B$2:$B$400,0),
MATCH(AK$2,'Attendance Dump'!$E$1:$AI$1,0)
),
INDEX('Active Hour''s Dump'!$D$3:$AH$337,
MATCH($C53,'Active Hour''s Dump'!$A$3:$A$337,0),
MATCH(AK$2,'Active Hour''s Dump'!$D$2:$AH$2,0)
))),"")</f>
        <v>2.8333333333333299</v>
      </c>
      <c r="AL53" s="13">
        <f>_xlfn.IFNA(IF(AL$3="Productivity",
INDEX('Productivity Dump'!$E$4:$AJ$500,
MATCH($A53,'Productivity Dump'!$A$4:$A$500,0),
MATCH(AL$2,'Productivity Dump'!$E$3:$AJ$3,0)
),
IF(AL$3="Attendance",
INDEX('Attendance Dump'!$E$2:$AI$400,
MATCH($A53,'Attendance Dump'!$B$2:$B$400,0),
MATCH(AL$2,'Attendance Dump'!$E$1:$AI$1,0)
),
INDEX('Active Hour''s Dump'!$D$3:$AH$337,
MATCH($C53,'Active Hour''s Dump'!$A$3:$A$337,0),
MATCH(AL$2,'Active Hour''s Dump'!$D$2:$AH$2,0)
))),"")</f>
        <v>0</v>
      </c>
      <c r="AM53" s="13" t="str">
        <f>_xlfn.IFNA(IF(AM$3="Productivity",
INDEX('Productivity Dump'!$E$4:$AJ$500,
MATCH($A53,'Productivity Dump'!$A$4:$A$500,0),
MATCH(AM$2,'Productivity Dump'!$E$3:$AJ$3,0)
),
IF(AM$3="Attendance",
INDEX('Attendance Dump'!$E$2:$AI$400,
MATCH($A53,'Attendance Dump'!$B$2:$B$400,0),
MATCH(AM$2,'Attendance Dump'!$E$1:$AI$1,0)
),
INDEX('Active Hour''s Dump'!$D$3:$AH$337,
MATCH($C53,'Active Hour''s Dump'!$A$3:$A$337,0),
MATCH(AM$2,'Active Hour''s Dump'!$D$2:$AH$2,0)
))),"")</f>
        <v>WO</v>
      </c>
      <c r="AN53" s="54">
        <f>_xlfn.IFNA(IF(AN$3="Productivity",
INDEX('Productivity Dump'!$E$4:$AJ$500,
MATCH($A53,'Productivity Dump'!$A$4:$A$500,0),
MATCH(AN$2,'Productivity Dump'!$E$3:$AJ$3,0)
),
IF(AN$3="Attendance",
INDEX('Attendance Dump'!$E$2:$AI$400,
MATCH($A53,'Attendance Dump'!$B$2:$B$400,0),
MATCH(AN$2,'Attendance Dump'!$E$1:$AI$1,0)
),
INDEX('Active Hour''s Dump'!$D$3:$AH$337,
MATCH($C53,'Active Hour''s Dump'!$A$3:$A$337,0),
MATCH(AN$2,'Active Hour''s Dump'!$D$2:$AH$2,0)
))),"")</f>
        <v>0</v>
      </c>
      <c r="AO53" s="13">
        <f>_xlfn.IFNA(IF(AO$3="Productivity",
INDEX('Productivity Dump'!$E$4:$AJ$500,
MATCH($A53,'Productivity Dump'!$A$4:$A$500,0),
MATCH(AO$2,'Productivity Dump'!$E$3:$AJ$3,0)
),
IF(AO$3="Attendance",
INDEX('Attendance Dump'!$E$2:$AI$400,
MATCH($A53,'Attendance Dump'!$B$2:$B$400,0),
MATCH(AO$2,'Attendance Dump'!$E$1:$AI$1,0)
),
INDEX('Active Hour''s Dump'!$D$3:$AH$337,
MATCH($C53,'Active Hour''s Dump'!$A$3:$A$337,0),
MATCH(AO$2,'Active Hour''s Dump'!$D$2:$AH$2,0)
))),"")</f>
        <v>778.73699999999985</v>
      </c>
      <c r="AP53" s="13" t="str">
        <f>_xlfn.IFNA(IF(AP$3="Productivity",
INDEX('Productivity Dump'!$E$4:$AJ$500,
MATCH($A53,'Productivity Dump'!$A$4:$A$500,0),
MATCH(AP$2,'Productivity Dump'!$E$3:$AJ$3,0)
),
IF(AP$3="Attendance",
INDEX('Attendance Dump'!$E$2:$AI$400,
MATCH($A53,'Attendance Dump'!$B$2:$B$400,0),
MATCH(AP$2,'Attendance Dump'!$E$1:$AI$1,0)
),
INDEX('Active Hour''s Dump'!$D$3:$AH$337,
MATCH($C53,'Active Hour''s Dump'!$A$3:$A$337,0),
MATCH(AP$2,'Active Hour''s Dump'!$D$2:$AH$2,0)
))),"")</f>
        <v>P</v>
      </c>
      <c r="AQ53" s="54">
        <f>_xlfn.IFNA(IF(AQ$3="Productivity",
INDEX('Productivity Dump'!$E$4:$AJ$500,
MATCH($A53,'Productivity Dump'!$A$4:$A$500,0),
MATCH(AQ$2,'Productivity Dump'!$E$3:$AJ$3,0)
),
IF(AQ$3="Attendance",
INDEX('Attendance Dump'!$E$2:$AI$400,
MATCH($A53,'Attendance Dump'!$B$2:$B$400,0),
MATCH(AQ$2,'Attendance Dump'!$E$1:$AI$1,0)
),
INDEX('Active Hour''s Dump'!$D$3:$AH$337,
MATCH($C53,'Active Hour''s Dump'!$A$3:$A$337,0),
MATCH(AQ$2,'Active Hour''s Dump'!$D$2:$AH$2,0)
))),"")</f>
        <v>3.4166666666666701</v>
      </c>
      <c r="AR53" s="13">
        <f>_xlfn.IFNA(IF(AR$3="Productivity",
INDEX('Productivity Dump'!$E$4:$AJ$500,
MATCH($A53,'Productivity Dump'!$A$4:$A$500,0),
MATCH(AR$2,'Productivity Dump'!$E$3:$AJ$3,0)
),
IF(AR$3="Attendance",
INDEX('Attendance Dump'!$E$2:$AI$400,
MATCH($A53,'Attendance Dump'!$B$2:$B$400,0),
MATCH(AR$2,'Attendance Dump'!$E$1:$AI$1,0)
),
INDEX('Active Hour''s Dump'!$D$3:$AH$337,
MATCH($C53,'Active Hour''s Dump'!$A$3:$A$337,0),
MATCH(AR$2,'Active Hour''s Dump'!$D$2:$AH$2,0)
))),"")</f>
        <v>1412.4799999999998</v>
      </c>
      <c r="AS53" s="13" t="str">
        <f>_xlfn.IFNA(IF(AS$3="Productivity",
INDEX('Productivity Dump'!$E$4:$AJ$500,
MATCH($A53,'Productivity Dump'!$A$4:$A$500,0),
MATCH(AS$2,'Productivity Dump'!$E$3:$AJ$3,0)
),
IF(AS$3="Attendance",
INDEX('Attendance Dump'!$E$2:$AI$400,
MATCH($A53,'Attendance Dump'!$B$2:$B$400,0),
MATCH(AS$2,'Attendance Dump'!$E$1:$AI$1,0)
),
INDEX('Active Hour''s Dump'!$D$3:$AH$337,
MATCH($C53,'Active Hour''s Dump'!$A$3:$A$337,0),
MATCH(AS$2,'Active Hour''s Dump'!$D$2:$AH$2,0)
))),"")</f>
        <v>P</v>
      </c>
      <c r="AT53" s="54">
        <f>_xlfn.IFNA(IF(AT$3="Productivity",
INDEX('Productivity Dump'!$E$4:$AJ$500,
MATCH($A53,'Productivity Dump'!$A$4:$A$500,0),
MATCH(AT$2,'Productivity Dump'!$E$3:$AJ$3,0)
),
IF(AT$3="Attendance",
INDEX('Attendance Dump'!$E$2:$AI$400,
MATCH($A53,'Attendance Dump'!$B$2:$B$400,0),
MATCH(AT$2,'Attendance Dump'!$E$1:$AI$1,0)
),
INDEX('Active Hour''s Dump'!$D$3:$AH$337,
MATCH($C53,'Active Hour''s Dump'!$A$3:$A$337,0),
MATCH(AT$2,'Active Hour''s Dump'!$D$2:$AH$2,0)
))),"")</f>
        <v>5.3333333333333304</v>
      </c>
      <c r="AU53" s="13">
        <f>_xlfn.IFNA(IF(AU$3="Productivity",
INDEX('Productivity Dump'!$E$4:$AJ$500,
MATCH($A53,'Productivity Dump'!$A$4:$A$500,0),
MATCH(AU$2,'Productivity Dump'!$E$3:$AJ$3,0)
),
IF(AU$3="Attendance",
INDEX('Attendance Dump'!$E$2:$AI$400,
MATCH($A53,'Attendance Dump'!$B$2:$B$400,0),
MATCH(AU$2,'Attendance Dump'!$E$1:$AI$1,0)
),
INDEX('Active Hour''s Dump'!$D$3:$AH$337,
MATCH($C53,'Active Hour''s Dump'!$A$3:$A$337,0),
MATCH(AU$2,'Active Hour''s Dump'!$D$2:$AH$2,0)
))),"")</f>
        <v>1883.7540000000006</v>
      </c>
      <c r="AV53" s="13" t="str">
        <f>_xlfn.IFNA(IF(AV$3="Productivity",
INDEX('Productivity Dump'!$E$4:$AJ$500,
MATCH($A53,'Productivity Dump'!$A$4:$A$500,0),
MATCH(AV$2,'Productivity Dump'!$E$3:$AJ$3,0)
),
IF(AV$3="Attendance",
INDEX('Attendance Dump'!$E$2:$AI$400,
MATCH($A53,'Attendance Dump'!$B$2:$B$400,0),
MATCH(AV$2,'Attendance Dump'!$E$1:$AI$1,0)
),
INDEX('Active Hour''s Dump'!$D$3:$AH$337,
MATCH($C53,'Active Hour''s Dump'!$A$3:$A$337,0),
MATCH(AV$2,'Active Hour''s Dump'!$D$2:$AH$2,0)
))),"")</f>
        <v>P</v>
      </c>
      <c r="AW53" s="54">
        <f>_xlfn.IFNA(IF(AW$3="Productivity",
INDEX('Productivity Dump'!$E$4:$AJ$500,
MATCH($A53,'Productivity Dump'!$A$4:$A$500,0),
MATCH(AW$2,'Productivity Dump'!$E$3:$AJ$3,0)
),
IF(AW$3="Attendance",
INDEX('Attendance Dump'!$E$2:$AI$400,
MATCH($A53,'Attendance Dump'!$B$2:$B$400,0),
MATCH(AW$2,'Attendance Dump'!$E$1:$AI$1,0)
),
INDEX('Active Hour''s Dump'!$D$3:$AH$337,
MATCH($C53,'Active Hour''s Dump'!$A$3:$A$337,0),
MATCH(AW$2,'Active Hour''s Dump'!$D$2:$AH$2,0)
))),"")</f>
        <v>8</v>
      </c>
      <c r="AX53" s="13">
        <f>_xlfn.IFNA(IF(AX$3="Productivity",
INDEX('Productivity Dump'!$E$4:$AJ$500,
MATCH($A53,'Productivity Dump'!$A$4:$A$500,0),
MATCH(AX$2,'Productivity Dump'!$E$3:$AJ$3,0)
),
IF(AX$3="Attendance",
INDEX('Attendance Dump'!$E$2:$AI$400,
MATCH($A53,'Attendance Dump'!$B$2:$B$400,0),
MATCH(AX$2,'Attendance Dump'!$E$1:$AI$1,0)
),
INDEX('Active Hour''s Dump'!$D$3:$AH$337,
MATCH($C53,'Active Hour''s Dump'!$A$3:$A$337,0),
MATCH(AX$2,'Active Hour''s Dump'!$D$2:$AH$2,0)
))),"")</f>
        <v>1979.1459999999995</v>
      </c>
      <c r="AY53" s="13" t="str">
        <f>_xlfn.IFNA(IF(AY$3="Productivity",
INDEX('Productivity Dump'!$E$4:$AJ$500,
MATCH($A53,'Productivity Dump'!$A$4:$A$500,0),
MATCH(AY$2,'Productivity Dump'!$E$3:$AJ$3,0)
),
IF(AY$3="Attendance",
INDEX('Attendance Dump'!$E$2:$AI$400,
MATCH($A53,'Attendance Dump'!$B$2:$B$400,0),
MATCH(AY$2,'Attendance Dump'!$E$1:$AI$1,0)
),
INDEX('Active Hour''s Dump'!$D$3:$AH$337,
MATCH($C53,'Active Hour''s Dump'!$A$3:$A$337,0),
MATCH(AY$2,'Active Hour''s Dump'!$D$2:$AH$2,0)
))),"")</f>
        <v>P</v>
      </c>
      <c r="AZ53" s="54">
        <f>_xlfn.IFNA(IF(AZ$3="Productivity",
INDEX('Productivity Dump'!$E$4:$AJ$500,
MATCH($A53,'Productivity Dump'!$A$4:$A$500,0),
MATCH(AZ$2,'Productivity Dump'!$E$3:$AJ$3,0)
),
IF(AZ$3="Attendance",
INDEX('Attendance Dump'!$E$2:$AI$400,
MATCH($A53,'Attendance Dump'!$B$2:$B$400,0),
MATCH(AZ$2,'Attendance Dump'!$E$1:$AI$1,0)
),
INDEX('Active Hour''s Dump'!$D$3:$AH$337,
MATCH($C53,'Active Hour''s Dump'!$A$3:$A$337,0),
MATCH(AZ$2,'Active Hour''s Dump'!$D$2:$AH$2,0)
))),"")</f>
        <v>8.3333333333333304</v>
      </c>
      <c r="BA53" s="13">
        <f>_xlfn.IFNA(IF(BA$3="Productivity",
INDEX('Productivity Dump'!$E$4:$AJ$500,
MATCH($A53,'Productivity Dump'!$A$4:$A$500,0),
MATCH(BA$2,'Productivity Dump'!$E$3:$AJ$3,0)
),
IF(BA$3="Attendance",
INDEX('Attendance Dump'!$E$2:$AI$400,
MATCH($A53,'Attendance Dump'!$B$2:$B$400,0),
MATCH(BA$2,'Attendance Dump'!$E$1:$AI$1,0)
),
INDEX('Active Hour''s Dump'!$D$3:$AH$337,
MATCH($C53,'Active Hour''s Dump'!$A$3:$A$337,0),
MATCH(BA$2,'Active Hour''s Dump'!$D$2:$AH$2,0)
))),"")</f>
        <v>1753.5450000000005</v>
      </c>
      <c r="BB53" s="13" t="str">
        <f>_xlfn.IFNA(IF(BB$3="Productivity",
INDEX('Productivity Dump'!$E$4:$AJ$500,
MATCH($A53,'Productivity Dump'!$A$4:$A$500,0),
MATCH(BB$2,'Productivity Dump'!$E$3:$AJ$3,0)
),
IF(BB$3="Attendance",
INDEX('Attendance Dump'!$E$2:$AI$400,
MATCH($A53,'Attendance Dump'!$B$2:$B$400,0),
MATCH(BB$2,'Attendance Dump'!$E$1:$AI$1,0)
),
INDEX('Active Hour''s Dump'!$D$3:$AH$337,
MATCH($C53,'Active Hour''s Dump'!$A$3:$A$337,0),
MATCH(BB$2,'Active Hour''s Dump'!$D$2:$AH$2,0)
))),"")</f>
        <v>P</v>
      </c>
      <c r="BC53" s="54">
        <f>_xlfn.IFNA(IF(BC$3="Productivity",
INDEX('Productivity Dump'!$E$4:$AJ$500,
MATCH($A53,'Productivity Dump'!$A$4:$A$500,0),
MATCH(BC$2,'Productivity Dump'!$E$3:$AJ$3,0)
),
IF(BC$3="Attendance",
INDEX('Attendance Dump'!$E$2:$AI$400,
MATCH($A53,'Attendance Dump'!$B$2:$B$400,0),
MATCH(BC$2,'Attendance Dump'!$E$1:$AI$1,0)
),
INDEX('Active Hour''s Dump'!$D$3:$AH$337,
MATCH($C53,'Active Hour''s Dump'!$A$3:$A$337,0),
MATCH(BC$2,'Active Hour''s Dump'!$D$2:$AH$2,0)
))),"")</f>
        <v>7.9166666666666696</v>
      </c>
      <c r="BD53" s="13">
        <f>_xlfn.IFNA(IF(BD$3="Productivity",
INDEX('Productivity Dump'!$E$4:$AJ$500,
MATCH($A53,'Productivity Dump'!$A$4:$A$500,0),
MATCH(BD$2,'Productivity Dump'!$E$3:$AJ$3,0)
),
IF(BD$3="Attendance",
INDEX('Attendance Dump'!$E$2:$AI$400,
MATCH($A53,'Attendance Dump'!$B$2:$B$400,0),
MATCH(BD$2,'Attendance Dump'!$E$1:$AI$1,0)
),
INDEX('Active Hour''s Dump'!$D$3:$AH$337,
MATCH($C53,'Active Hour''s Dump'!$A$3:$A$337,0),
MATCH(BD$2,'Active Hour''s Dump'!$D$2:$AH$2,0)
))),"")</f>
        <v>519.73699999999997</v>
      </c>
      <c r="BE53" s="13" t="str">
        <f>_xlfn.IFNA(IF(BE$3="Productivity",
INDEX('Productivity Dump'!$E$4:$AJ$500,
MATCH($A53,'Productivity Dump'!$A$4:$A$500,0),
MATCH(BE$2,'Productivity Dump'!$E$3:$AJ$3,0)
),
IF(BE$3="Attendance",
INDEX('Attendance Dump'!$E$2:$AI$400,
MATCH($A53,'Attendance Dump'!$B$2:$B$400,0),
MATCH(BE$2,'Attendance Dump'!$E$1:$AI$1,0)
),
INDEX('Active Hour''s Dump'!$D$3:$AH$337,
MATCH($C53,'Active Hour''s Dump'!$A$3:$A$337,0),
MATCH(BE$2,'Active Hour''s Dump'!$D$2:$AH$2,0)
))),"")</f>
        <v>P</v>
      </c>
      <c r="BF53" s="54">
        <f>_xlfn.IFNA(IF(BF$3="Productivity",
INDEX('Productivity Dump'!$E$4:$AJ$500,
MATCH($A53,'Productivity Dump'!$A$4:$A$500,0),
MATCH(BF$2,'Productivity Dump'!$E$3:$AJ$3,0)
),
IF(BF$3="Attendance",
INDEX('Attendance Dump'!$E$2:$AI$400,
MATCH($A53,'Attendance Dump'!$B$2:$B$400,0),
MATCH(BF$2,'Attendance Dump'!$E$1:$AI$1,0)
),
INDEX('Active Hour''s Dump'!$D$3:$AH$337,
MATCH($C53,'Active Hour''s Dump'!$A$3:$A$337,0),
MATCH(BF$2,'Active Hour''s Dump'!$D$2:$AH$2,0)
))),"")</f>
        <v>1.6666666666666701</v>
      </c>
      <c r="BG53" s="13">
        <f>_xlfn.IFNA(IF(BG$3="Productivity",
INDEX('Productivity Dump'!$E$4:$AJ$500,
MATCH($A53,'Productivity Dump'!$A$4:$A$500,0),
MATCH(BG$2,'Productivity Dump'!$E$3:$AJ$3,0)
),
IF(BG$3="Attendance",
INDEX('Attendance Dump'!$E$2:$AI$400,
MATCH($A53,'Attendance Dump'!$B$2:$B$400,0),
MATCH(BG$2,'Attendance Dump'!$E$1:$AI$1,0)
),
INDEX('Active Hour''s Dump'!$D$3:$AH$337,
MATCH($C53,'Active Hour''s Dump'!$A$3:$A$337,0),
MATCH(BG$2,'Active Hour''s Dump'!$D$2:$AH$2,0)
))),"")</f>
        <v>0</v>
      </c>
      <c r="BH53" s="13" t="str">
        <f>_xlfn.IFNA(IF(BH$3="Productivity",
INDEX('Productivity Dump'!$E$4:$AJ$500,
MATCH($A53,'Productivity Dump'!$A$4:$A$500,0),
MATCH(BH$2,'Productivity Dump'!$E$3:$AJ$3,0)
),
IF(BH$3="Attendance",
INDEX('Attendance Dump'!$E$2:$AI$400,
MATCH($A53,'Attendance Dump'!$B$2:$B$400,0),
MATCH(BH$2,'Attendance Dump'!$E$1:$AI$1,0)
),
INDEX('Active Hour''s Dump'!$D$3:$AH$337,
MATCH($C53,'Active Hour''s Dump'!$A$3:$A$337,0),
MATCH(BH$2,'Active Hour''s Dump'!$D$2:$AH$2,0)
))),"")</f>
        <v>WO</v>
      </c>
      <c r="BI53" s="54">
        <f>_xlfn.IFNA(IF(BI$3="Productivity",
INDEX('Productivity Dump'!$E$4:$AJ$500,
MATCH($A53,'Productivity Dump'!$A$4:$A$500,0),
MATCH(BI$2,'Productivity Dump'!$E$3:$AJ$3,0)
),
IF(BI$3="Attendance",
INDEX('Attendance Dump'!$E$2:$AI$400,
MATCH($A53,'Attendance Dump'!$B$2:$B$400,0),
MATCH(BI$2,'Attendance Dump'!$E$1:$AI$1,0)
),
INDEX('Active Hour''s Dump'!$D$3:$AH$337,
MATCH($C53,'Active Hour''s Dump'!$A$3:$A$337,0),
MATCH(BI$2,'Active Hour''s Dump'!$D$2:$AH$2,0)
))),"")</f>
        <v>0</v>
      </c>
      <c r="BJ53" s="13">
        <f>_xlfn.IFNA(IF(BJ$3="Productivity",
INDEX('Productivity Dump'!$E$4:$AJ$500,
MATCH($A53,'Productivity Dump'!$A$4:$A$500,0),
MATCH(BJ$2,'Productivity Dump'!$E$3:$AJ$3,0)
),
IF(BJ$3="Attendance",
INDEX('Attendance Dump'!$E$2:$AI$400,
MATCH($A53,'Attendance Dump'!$B$2:$B$400,0),
MATCH(BJ$2,'Attendance Dump'!$E$1:$AI$1,0)
),
INDEX('Active Hour''s Dump'!$D$3:$AH$337,
MATCH($C53,'Active Hour''s Dump'!$A$3:$A$337,0),
MATCH(BJ$2,'Active Hour''s Dump'!$D$2:$AH$2,0)
))),"")</f>
        <v>888.5920000000001</v>
      </c>
      <c r="BK53" s="13" t="str">
        <f>_xlfn.IFNA(IF(BK$3="Productivity",
INDEX('Productivity Dump'!$E$4:$AJ$500,
MATCH($A53,'Productivity Dump'!$A$4:$A$500,0),
MATCH(BK$2,'Productivity Dump'!$E$3:$AJ$3,0)
),
IF(BK$3="Attendance",
INDEX('Attendance Dump'!$E$2:$AI$400,
MATCH($A53,'Attendance Dump'!$B$2:$B$400,0),
MATCH(BK$2,'Attendance Dump'!$E$1:$AI$1,0)
),
INDEX('Active Hour''s Dump'!$D$3:$AH$337,
MATCH($C53,'Active Hour''s Dump'!$A$3:$A$337,0),
MATCH(BK$2,'Active Hour''s Dump'!$D$2:$AH$2,0)
))),"")</f>
        <v>P</v>
      </c>
      <c r="BL53" s="54">
        <f>_xlfn.IFNA(IF(BL$3="Productivity",
INDEX('Productivity Dump'!$E$4:$AJ$500,
MATCH($A53,'Productivity Dump'!$A$4:$A$500,0),
MATCH(BL$2,'Productivity Dump'!$E$3:$AJ$3,0)
),
IF(BL$3="Attendance",
INDEX('Attendance Dump'!$E$2:$AI$400,
MATCH($A53,'Attendance Dump'!$B$2:$B$400,0),
MATCH(BL$2,'Attendance Dump'!$E$1:$AI$1,0)
),
INDEX('Active Hour''s Dump'!$D$3:$AH$337,
MATCH($C53,'Active Hour''s Dump'!$A$3:$A$337,0),
MATCH(BL$2,'Active Hour''s Dump'!$D$2:$AH$2,0)
))),"")</f>
        <v>3.9166666666666701</v>
      </c>
      <c r="BM53" s="13">
        <f>_xlfn.IFNA(IF(BM$3="Productivity",
INDEX('Productivity Dump'!$E$4:$AJ$500,
MATCH($A53,'Productivity Dump'!$A$4:$A$500,0),
MATCH(BM$2,'Productivity Dump'!$E$3:$AJ$3,0)
),
IF(BM$3="Attendance",
INDEX('Attendance Dump'!$E$2:$AI$400,
MATCH($A53,'Attendance Dump'!$B$2:$B$400,0),
MATCH(BM$2,'Attendance Dump'!$E$1:$AI$1,0)
),
INDEX('Active Hour''s Dump'!$D$3:$AH$337,
MATCH($C53,'Active Hour''s Dump'!$A$3:$A$337,0),
MATCH(BM$2,'Active Hour''s Dump'!$D$2:$AH$2,0)
))),"")</f>
        <v>1509.9549999999997</v>
      </c>
      <c r="BN53" s="13" t="str">
        <f>_xlfn.IFNA(IF(BN$3="Productivity",
INDEX('Productivity Dump'!$E$4:$AJ$500,
MATCH($A53,'Productivity Dump'!$A$4:$A$500,0),
MATCH(BN$2,'Productivity Dump'!$E$3:$AJ$3,0)
),
IF(BN$3="Attendance",
INDEX('Attendance Dump'!$E$2:$AI$400,
MATCH($A53,'Attendance Dump'!$B$2:$B$400,0),
MATCH(BN$2,'Attendance Dump'!$E$1:$AI$1,0)
),
INDEX('Active Hour''s Dump'!$D$3:$AH$337,
MATCH($C53,'Active Hour''s Dump'!$A$3:$A$337,0),
MATCH(BN$2,'Active Hour''s Dump'!$D$2:$AH$2,0)
))),"")</f>
        <v>P</v>
      </c>
      <c r="BO53" s="54">
        <f>_xlfn.IFNA(IF(BO$3="Productivity",
INDEX('Productivity Dump'!$E$4:$AJ$500,
MATCH($A53,'Productivity Dump'!$A$4:$A$500,0),
MATCH(BO$2,'Productivity Dump'!$E$3:$AJ$3,0)
),
IF(BO$3="Attendance",
INDEX('Attendance Dump'!$E$2:$AI$400,
MATCH($A53,'Attendance Dump'!$B$2:$B$400,0),
MATCH(BO$2,'Attendance Dump'!$E$1:$AI$1,0)
),
INDEX('Active Hour''s Dump'!$D$3:$AH$337,
MATCH($C53,'Active Hour''s Dump'!$A$3:$A$337,0),
MATCH(BO$2,'Active Hour''s Dump'!$D$2:$AH$2,0)
))),"")</f>
        <v>7</v>
      </c>
      <c r="BP53" s="13">
        <f>_xlfn.IFNA(IF(BP$3="Productivity",
INDEX('Productivity Dump'!$E$4:$AJ$500,
MATCH($A53,'Productivity Dump'!$A$4:$A$500,0),
MATCH(BP$2,'Productivity Dump'!$E$3:$AJ$3,0)
),
IF(BP$3="Attendance",
INDEX('Attendance Dump'!$E$2:$AI$400,
MATCH($A53,'Attendance Dump'!$B$2:$B$400,0),
MATCH(BP$2,'Attendance Dump'!$E$1:$AI$1,0)
),
INDEX('Active Hour''s Dump'!$D$3:$AH$337,
MATCH($C53,'Active Hour''s Dump'!$A$3:$A$337,0),
MATCH(BP$2,'Active Hour''s Dump'!$D$2:$AH$2,0)
))),"")</f>
        <v>1681.0440000000012</v>
      </c>
      <c r="BQ53" s="13" t="str">
        <f>_xlfn.IFNA(IF(BQ$3="Productivity",
INDEX('Productivity Dump'!$E$4:$AJ$500,
MATCH($A53,'Productivity Dump'!$A$4:$A$500,0),
MATCH(BQ$2,'Productivity Dump'!$E$3:$AJ$3,0)
),
IF(BQ$3="Attendance",
INDEX('Attendance Dump'!$E$2:$AI$400,
MATCH($A53,'Attendance Dump'!$B$2:$B$400,0),
MATCH(BQ$2,'Attendance Dump'!$E$1:$AI$1,0)
),
INDEX('Active Hour''s Dump'!$D$3:$AH$337,
MATCH($C53,'Active Hour''s Dump'!$A$3:$A$337,0),
MATCH(BQ$2,'Active Hour''s Dump'!$D$2:$AH$2,0)
))),"")</f>
        <v>P</v>
      </c>
      <c r="BR53" s="54">
        <f>_xlfn.IFNA(IF(BR$3="Productivity",
INDEX('Productivity Dump'!$E$4:$AJ$500,
MATCH($A53,'Productivity Dump'!$A$4:$A$500,0),
MATCH(BR$2,'Productivity Dump'!$E$3:$AJ$3,0)
),
IF(BR$3="Attendance",
INDEX('Attendance Dump'!$E$2:$AI$400,
MATCH($A53,'Attendance Dump'!$B$2:$B$400,0),
MATCH(BR$2,'Attendance Dump'!$E$1:$AI$1,0)
),
INDEX('Active Hour''s Dump'!$D$3:$AH$337,
MATCH($C53,'Active Hour''s Dump'!$A$3:$A$337,0),
MATCH(BR$2,'Active Hour''s Dump'!$D$2:$AH$2,0)
))),"")</f>
        <v>5.9166666666666696</v>
      </c>
      <c r="BS53" s="13">
        <f>_xlfn.IFNA(IF(BS$3="Productivity",
INDEX('Productivity Dump'!$E$4:$AJ$500,
MATCH($A53,'Productivity Dump'!$A$4:$A$500,0),
MATCH(BS$2,'Productivity Dump'!$E$3:$AJ$3,0)
),
IF(BS$3="Attendance",
INDEX('Attendance Dump'!$E$2:$AI$400,
MATCH($A53,'Attendance Dump'!$B$2:$B$400,0),
MATCH(BS$2,'Attendance Dump'!$E$1:$AI$1,0)
),
INDEX('Active Hour''s Dump'!$D$3:$AH$337,
MATCH($C53,'Active Hour''s Dump'!$A$3:$A$337,0),
MATCH(BS$2,'Active Hour''s Dump'!$D$2:$AH$2,0)
))),"")</f>
        <v>0</v>
      </c>
      <c r="BT53" s="13" t="str">
        <f>_xlfn.IFNA(IF(BT$3="Productivity",
INDEX('Productivity Dump'!$E$4:$AJ$500,
MATCH($A53,'Productivity Dump'!$A$4:$A$500,0),
MATCH(BT$2,'Productivity Dump'!$E$3:$AJ$3,0)
),
IF(BT$3="Attendance",
INDEX('Attendance Dump'!$E$2:$AI$400,
MATCH($A53,'Attendance Dump'!$B$2:$B$400,0),
MATCH(BT$2,'Attendance Dump'!$E$1:$AI$1,0)
),
INDEX('Active Hour''s Dump'!$D$3:$AH$337,
MATCH($C53,'Active Hour''s Dump'!$A$3:$A$337,0),
MATCH(BT$2,'Active Hour''s Dump'!$D$2:$AH$2,0)
))),"")</f>
        <v>H</v>
      </c>
      <c r="BU53" s="54">
        <f>_xlfn.IFNA(IF(BU$3="Productivity",
INDEX('Productivity Dump'!$E$4:$AJ$500,
MATCH($A53,'Productivity Dump'!$A$4:$A$500,0),
MATCH(BU$2,'Productivity Dump'!$E$3:$AJ$3,0)
),
IF(BU$3="Attendance",
INDEX('Attendance Dump'!$E$2:$AI$400,
MATCH($A53,'Attendance Dump'!$B$2:$B$400,0),
MATCH(BU$2,'Attendance Dump'!$E$1:$AI$1,0)
),
INDEX('Active Hour''s Dump'!$D$3:$AH$337,
MATCH($C53,'Active Hour''s Dump'!$A$3:$A$337,0),
MATCH(BU$2,'Active Hour''s Dump'!$D$2:$AH$2,0)
))),"")</f>
        <v>0</v>
      </c>
      <c r="BV53" s="13">
        <f>_xlfn.IFNA(IF(BV$3="Productivity",
INDEX('Productivity Dump'!$E$4:$AJ$500,
MATCH($A53,'Productivity Dump'!$A$4:$A$500,0),
MATCH(BV$2,'Productivity Dump'!$E$3:$AJ$3,0)
),
IF(BV$3="Attendance",
INDEX('Attendance Dump'!$E$2:$AI$400,
MATCH($A53,'Attendance Dump'!$B$2:$B$400,0),
MATCH(BV$2,'Attendance Dump'!$E$1:$AI$1,0)
),
INDEX('Active Hour''s Dump'!$D$3:$AH$337,
MATCH($C53,'Active Hour''s Dump'!$A$3:$A$337,0),
MATCH(BV$2,'Active Hour''s Dump'!$D$2:$AH$2,0)
))),"")</f>
        <v>1341.0670000000007</v>
      </c>
      <c r="BW53" s="13" t="str">
        <f>_xlfn.IFNA(IF(BW$3="Productivity",
INDEX('Productivity Dump'!$E$4:$AJ$500,
MATCH($A53,'Productivity Dump'!$A$4:$A$500,0),
MATCH(BW$2,'Productivity Dump'!$E$3:$AJ$3,0)
),
IF(BW$3="Attendance",
INDEX('Attendance Dump'!$E$2:$AI$400,
MATCH($A53,'Attendance Dump'!$B$2:$B$400,0),
MATCH(BW$2,'Attendance Dump'!$E$1:$AI$1,0)
),
INDEX('Active Hour''s Dump'!$D$3:$AH$337,
MATCH($C53,'Active Hour''s Dump'!$A$3:$A$337,0),
MATCH(BW$2,'Active Hour''s Dump'!$D$2:$AH$2,0)
))),"")</f>
        <v>P</v>
      </c>
      <c r="BX53" s="54">
        <f>_xlfn.IFNA(IF(BX$3="Productivity",
INDEX('Productivity Dump'!$E$4:$AJ$500,
MATCH($A53,'Productivity Dump'!$A$4:$A$500,0),
MATCH(BX$2,'Productivity Dump'!$E$3:$AJ$3,0)
),
IF(BX$3="Attendance",
INDEX('Attendance Dump'!$E$2:$AI$400,
MATCH($A53,'Attendance Dump'!$B$2:$B$400,0),
MATCH(BX$2,'Attendance Dump'!$E$1:$AI$1,0)
),
INDEX('Active Hour''s Dump'!$D$3:$AH$337,
MATCH($C53,'Active Hour''s Dump'!$A$3:$A$337,0),
MATCH(BX$2,'Active Hour''s Dump'!$D$2:$AH$2,0)
))),"")</f>
        <v>6.6666666666666696</v>
      </c>
      <c r="BY53" s="13">
        <f>_xlfn.IFNA(IF(BY$3="Productivity",
INDEX('Productivity Dump'!$E$4:$AJ$500,
MATCH($A53,'Productivity Dump'!$A$4:$A$500,0),
MATCH(BY$2,'Productivity Dump'!$E$3:$AJ$3,0)
),
IF(BY$3="Attendance",
INDEX('Attendance Dump'!$E$2:$AI$400,
MATCH($A53,'Attendance Dump'!$B$2:$B$400,0),
MATCH(BY$2,'Attendance Dump'!$E$1:$AI$1,0)
),
INDEX('Active Hour''s Dump'!$D$3:$AH$337,
MATCH($C53,'Active Hour''s Dump'!$A$3:$A$337,0),
MATCH(BY$2,'Active Hour''s Dump'!$D$2:$AH$2,0)
))),"")</f>
        <v>0</v>
      </c>
      <c r="BZ53" s="13" t="str">
        <f>_xlfn.IFNA(IF(BZ$3="Productivity",
INDEX('Productivity Dump'!$E$4:$AJ$500,
MATCH($A53,'Productivity Dump'!$A$4:$A$500,0),
MATCH(BZ$2,'Productivity Dump'!$E$3:$AJ$3,0)
),
IF(BZ$3="Attendance",
INDEX('Attendance Dump'!$E$2:$AI$400,
MATCH($A53,'Attendance Dump'!$B$2:$B$400,0),
MATCH(BZ$2,'Attendance Dump'!$E$1:$AI$1,0)
),
INDEX('Active Hour''s Dump'!$D$3:$AH$337,
MATCH($C53,'Active Hour''s Dump'!$A$3:$A$337,0),
MATCH(BZ$2,'Active Hour''s Dump'!$D$2:$AH$2,0)
))),"")</f>
        <v>P</v>
      </c>
      <c r="CA53" s="54">
        <f>_xlfn.IFNA(IF(CA$3="Productivity",
INDEX('Productivity Dump'!$E$4:$AJ$500,
MATCH($A53,'Productivity Dump'!$A$4:$A$500,0),
MATCH(CA$2,'Productivity Dump'!$E$3:$AJ$3,0)
),
IF(CA$3="Attendance",
INDEX('Attendance Dump'!$E$2:$AI$400,
MATCH($A53,'Attendance Dump'!$B$2:$B$400,0),
MATCH(CA$2,'Attendance Dump'!$E$1:$AI$1,0)
),
INDEX('Active Hour''s Dump'!$D$3:$AH$337,
MATCH($C53,'Active Hour''s Dump'!$A$3:$A$337,0),
MATCH(CA$2,'Active Hour''s Dump'!$D$2:$AH$2,0)
))),"")</f>
        <v>0</v>
      </c>
      <c r="CB53" s="13">
        <f>_xlfn.IFNA(IF(CB$3="Productivity",
INDEX('Productivity Dump'!$E$4:$AJ$500,
MATCH($A53,'Productivity Dump'!$A$4:$A$500,0),
MATCH(CB$2,'Productivity Dump'!$E$3:$AJ$3,0)
),
IF(CB$3="Attendance",
INDEX('Attendance Dump'!$E$2:$AI$400,
MATCH($A53,'Attendance Dump'!$B$2:$B$400,0),
MATCH(CB$2,'Attendance Dump'!$E$1:$AI$1,0)
),
INDEX('Active Hour''s Dump'!$D$3:$AH$337,
MATCH($C53,'Active Hour''s Dump'!$A$3:$A$337,0),
MATCH(CB$2,'Active Hour''s Dump'!$D$2:$AH$2,0)
))),"")</f>
        <v>0</v>
      </c>
      <c r="CC53" s="13" t="str">
        <f>_xlfn.IFNA(IF(CC$3="Productivity",
INDEX('Productivity Dump'!$E$4:$AJ$500,
MATCH($A53,'Productivity Dump'!$A$4:$A$500,0),
MATCH(CC$2,'Productivity Dump'!$E$3:$AJ$3,0)
),
IF(CC$3="Attendance",
INDEX('Attendance Dump'!$E$2:$AI$400,
MATCH($A53,'Attendance Dump'!$B$2:$B$400,0),
MATCH(CC$2,'Attendance Dump'!$E$1:$AI$1,0)
),
INDEX('Active Hour''s Dump'!$D$3:$AH$337,
MATCH($C53,'Active Hour''s Dump'!$A$3:$A$337,0),
MATCH(CC$2,'Active Hour''s Dump'!$D$2:$AH$2,0)
))),"")</f>
        <v>WO</v>
      </c>
      <c r="CD53" s="54">
        <f>_xlfn.IFNA(IF(CD$3="Productivity",
INDEX('Productivity Dump'!$E$4:$AJ$500,
MATCH($A53,'Productivity Dump'!$A$4:$A$500,0),
MATCH(CD$2,'Productivity Dump'!$E$3:$AJ$3,0)
),
IF(CD$3="Attendance",
INDEX('Attendance Dump'!$E$2:$AI$400,
MATCH($A53,'Attendance Dump'!$B$2:$B$400,0),
MATCH(CD$2,'Attendance Dump'!$E$1:$AI$1,0)
),
INDEX('Active Hour''s Dump'!$D$3:$AH$337,
MATCH($C53,'Active Hour''s Dump'!$A$3:$A$337,0),
MATCH(CD$2,'Active Hour''s Dump'!$D$2:$AH$2,0)
))),"")</f>
        <v>0</v>
      </c>
      <c r="CE53" s="13">
        <f>_xlfn.IFNA(IF(CE$3="Productivity",
INDEX('Productivity Dump'!$E$4:$AJ$500,
MATCH($A53,'Productivity Dump'!$A$4:$A$500,0),
MATCH(CE$2,'Productivity Dump'!$E$3:$AJ$3,0)
),
IF(CE$3="Attendance",
INDEX('Attendance Dump'!$E$2:$AI$400,
MATCH($A53,'Attendance Dump'!$B$2:$B$400,0),
MATCH(CE$2,'Attendance Dump'!$E$1:$AI$1,0)
),
INDEX('Active Hour''s Dump'!$D$3:$AH$337,
MATCH($C53,'Active Hour''s Dump'!$A$3:$A$337,0),
MATCH(CE$2,'Active Hour''s Dump'!$D$2:$AH$2,0)
))),"")</f>
        <v>822.98199999999997</v>
      </c>
      <c r="CF53" s="13" t="str">
        <f>_xlfn.IFNA(IF(CF$3="Productivity",
INDEX('Productivity Dump'!$E$4:$AJ$500,
MATCH($A53,'Productivity Dump'!$A$4:$A$500,0),
MATCH(CF$2,'Productivity Dump'!$E$3:$AJ$3,0)
),
IF(CF$3="Attendance",
INDEX('Attendance Dump'!$E$2:$AI$400,
MATCH($A53,'Attendance Dump'!$B$2:$B$400,0),
MATCH(CF$2,'Attendance Dump'!$E$1:$AI$1,0)
),
INDEX('Active Hour''s Dump'!$D$3:$AH$337,
MATCH($C53,'Active Hour''s Dump'!$A$3:$A$337,0),
MATCH(CF$2,'Active Hour''s Dump'!$D$2:$AH$2,0)
))),"")</f>
        <v>P</v>
      </c>
      <c r="CG53" s="54">
        <f>_xlfn.IFNA(IF(CG$3="Productivity",
INDEX('Productivity Dump'!$E$4:$AJ$500,
MATCH($A53,'Productivity Dump'!$A$4:$A$500,0),
MATCH(CG$2,'Productivity Dump'!$E$3:$AJ$3,0)
),
IF(CG$3="Attendance",
INDEX('Attendance Dump'!$E$2:$AI$400,
MATCH($A53,'Attendance Dump'!$B$2:$B$400,0),
MATCH(CG$2,'Attendance Dump'!$E$1:$AI$1,0)
),
INDEX('Active Hour''s Dump'!$D$3:$AH$337,
MATCH($C53,'Active Hour''s Dump'!$A$3:$A$337,0),
MATCH(CG$2,'Active Hour''s Dump'!$D$2:$AH$2,0)
))),"")</f>
        <v>3.0833333333333299</v>
      </c>
      <c r="CH53" s="13">
        <f>_xlfn.IFNA(IF(CH$3="Productivity",
INDEX('Productivity Dump'!$E$4:$AJ$500,
MATCH($A53,'Productivity Dump'!$A$4:$A$500,0),
MATCH(CH$2,'Productivity Dump'!$E$3:$AJ$3,0)
),
IF(CH$3="Attendance",
INDEX('Attendance Dump'!$E$2:$AI$400,
MATCH($A53,'Attendance Dump'!$B$2:$B$400,0),
MATCH(CH$2,'Attendance Dump'!$E$1:$AI$1,0)
),
INDEX('Active Hour''s Dump'!$D$3:$AH$337,
MATCH($C53,'Active Hour''s Dump'!$A$3:$A$337,0),
MATCH(CH$2,'Active Hour''s Dump'!$D$2:$AH$2,0)
))),"")</f>
        <v>1485.7620000000002</v>
      </c>
      <c r="CI53" s="13" t="str">
        <f>_xlfn.IFNA(IF(CI$3="Productivity",
INDEX('Productivity Dump'!$E$4:$AJ$500,
MATCH($A53,'Productivity Dump'!$A$4:$A$500,0),
MATCH(CI$2,'Productivity Dump'!$E$3:$AJ$3,0)
),
IF(CI$3="Attendance",
INDEX('Attendance Dump'!$E$2:$AI$400,
MATCH($A53,'Attendance Dump'!$B$2:$B$400,0),
MATCH(CI$2,'Attendance Dump'!$E$1:$AI$1,0)
),
INDEX('Active Hour''s Dump'!$D$3:$AH$337,
MATCH($C53,'Active Hour''s Dump'!$A$3:$A$337,0),
MATCH(CI$2,'Active Hour''s Dump'!$D$2:$AH$2,0)
))),"")</f>
        <v>P</v>
      </c>
      <c r="CJ53" s="54">
        <f>_xlfn.IFNA(IF(CJ$3="Productivity",
INDEX('Productivity Dump'!$E$4:$AJ$500,
MATCH($A53,'Productivity Dump'!$A$4:$A$500,0),
MATCH(CJ$2,'Productivity Dump'!$E$3:$AJ$3,0)
),
IF(CJ$3="Attendance",
INDEX('Attendance Dump'!$E$2:$AI$400,
MATCH($A53,'Attendance Dump'!$B$2:$B$400,0),
MATCH(CJ$2,'Attendance Dump'!$E$1:$AI$1,0)
),
INDEX('Active Hour''s Dump'!$D$3:$AH$337,
MATCH($C53,'Active Hour''s Dump'!$A$3:$A$337,0),
MATCH(CJ$2,'Active Hour''s Dump'!$D$2:$AH$2,0)
))),"")</f>
        <v>5.8333333333333304</v>
      </c>
      <c r="CK53" s="13">
        <f>_xlfn.IFNA(IF(CK$3="Productivity",
INDEX('Productivity Dump'!$E$4:$AJ$500,
MATCH($A53,'Productivity Dump'!$A$4:$A$500,0),
MATCH(CK$2,'Productivity Dump'!$E$3:$AJ$3,0)
),
IF(CK$3="Attendance",
INDEX('Attendance Dump'!$E$2:$AI$400,
MATCH($A53,'Attendance Dump'!$B$2:$B$400,0),
MATCH(CK$2,'Attendance Dump'!$E$1:$AI$1,0)
),
INDEX('Active Hour''s Dump'!$D$3:$AH$337,
MATCH($C53,'Active Hour''s Dump'!$A$3:$A$337,0),
MATCH(CK$2,'Active Hour''s Dump'!$D$2:$AH$2,0)
))),"")</f>
        <v>1646.4009999999998</v>
      </c>
      <c r="CL53" s="13" t="str">
        <f>_xlfn.IFNA(IF(CL$3="Productivity",
INDEX('Productivity Dump'!$E$4:$AJ$500,
MATCH($A53,'Productivity Dump'!$A$4:$A$500,0),
MATCH(CL$2,'Productivity Dump'!$E$3:$AJ$3,0)
),
IF(CL$3="Attendance",
INDEX('Attendance Dump'!$E$2:$AI$400,
MATCH($A53,'Attendance Dump'!$B$2:$B$400,0),
MATCH(CL$2,'Attendance Dump'!$E$1:$AI$1,0)
),
INDEX('Active Hour''s Dump'!$D$3:$AH$337,
MATCH($C53,'Active Hour''s Dump'!$A$3:$A$337,0),
MATCH(CL$2,'Active Hour''s Dump'!$D$2:$AH$2,0)
))),"")</f>
        <v>P</v>
      </c>
      <c r="CM53" s="54">
        <f>_xlfn.IFNA(IF(CM$3="Productivity",
INDEX('Productivity Dump'!$E$4:$AJ$500,
MATCH($A53,'Productivity Dump'!$A$4:$A$500,0),
MATCH(CM$2,'Productivity Dump'!$E$3:$AJ$3,0)
),
IF(CM$3="Attendance",
INDEX('Attendance Dump'!$E$2:$AI$400,
MATCH($A53,'Attendance Dump'!$B$2:$B$400,0),
MATCH(CM$2,'Attendance Dump'!$E$1:$AI$1,0)
),
INDEX('Active Hour''s Dump'!$D$3:$AH$337,
MATCH($C53,'Active Hour''s Dump'!$A$3:$A$337,0),
MATCH(CM$2,'Active Hour''s Dump'!$D$2:$AH$2,0)
))),"")</f>
        <v>6.6666666666666696</v>
      </c>
      <c r="CN53" s="13">
        <f>_xlfn.IFNA(IF(CN$3="Productivity",
INDEX('Productivity Dump'!$E$4:$AJ$500,
MATCH($A53,'Productivity Dump'!$A$4:$A$500,0),
MATCH(CN$2,'Productivity Dump'!$E$3:$AJ$3,0)
),
IF(CN$3="Attendance",
INDEX('Attendance Dump'!$E$2:$AI$400,
MATCH($A53,'Attendance Dump'!$B$2:$B$400,0),
MATCH(CN$2,'Attendance Dump'!$E$1:$AI$1,0)
),
INDEX('Active Hour''s Dump'!$D$3:$AH$337,
MATCH($C53,'Active Hour''s Dump'!$A$3:$A$337,0),
MATCH(CN$2,'Active Hour''s Dump'!$D$2:$AH$2,0)
))),"")</f>
        <v>0</v>
      </c>
      <c r="CO53" s="13">
        <f>_xlfn.IFNA(IF(CO$3="Productivity",
INDEX('Productivity Dump'!$E$4:$AJ$500,
MATCH($A53,'Productivity Dump'!$A$4:$A$500,0),
MATCH(CO$2,'Productivity Dump'!$E$3:$AJ$3,0)
),
IF(CO$3="Attendance",
INDEX('Attendance Dump'!$E$2:$AI$400,
MATCH($A53,'Attendance Dump'!$B$2:$B$400,0),
MATCH(CO$2,'Attendance Dump'!$E$1:$AI$1,0)
),
INDEX('Active Hour''s Dump'!$D$3:$AH$337,
MATCH($C53,'Active Hour''s Dump'!$A$3:$A$337,0),
MATCH(CO$2,'Active Hour''s Dump'!$D$2:$AH$2,0)
))),"")</f>
        <v>0</v>
      </c>
      <c r="CP53" s="54">
        <f>_xlfn.IFNA(IF(CP$3="Productivity",
INDEX('Productivity Dump'!$E$4:$AJ$500,
MATCH($A53,'Productivity Dump'!$A$4:$A$500,0),
MATCH(CP$2,'Productivity Dump'!$E$3:$AJ$3,0)
),
IF(CP$3="Attendance",
INDEX('Attendance Dump'!$E$2:$AI$400,
MATCH($A53,'Attendance Dump'!$B$2:$B$400,0),
MATCH(CP$2,'Attendance Dump'!$E$1:$AI$1,0)
),
INDEX('Active Hour''s Dump'!$D$3:$AH$337,
MATCH($C53,'Active Hour''s Dump'!$A$3:$A$337,0),
MATCH(CP$2,'Active Hour''s Dump'!$D$2:$AH$2,0)
))),"")</f>
        <v>0</v>
      </c>
      <c r="CQ53" s="13">
        <f>_xlfn.IFNA(IF(CQ$3="Productivity",
INDEX('Productivity Dump'!$E$4:$AJ$500,
MATCH($A53,'Productivity Dump'!$A$4:$A$500,0),
MATCH(CQ$2,'Productivity Dump'!$E$3:$AJ$3,0)
),
IF(CQ$3="Attendance",
INDEX('Attendance Dump'!$E$2:$AI$400,
MATCH($A53,'Attendance Dump'!$B$2:$B$400,0),
MATCH(CQ$2,'Attendance Dump'!$E$1:$AI$1,0)
),
INDEX('Active Hour''s Dump'!$D$3:$AH$337,
MATCH($C53,'Active Hour''s Dump'!$A$3:$A$337,0),
MATCH(CQ$2,'Active Hour''s Dump'!$D$2:$AH$2,0)
))),"")</f>
        <v>0</v>
      </c>
      <c r="CR53" s="13">
        <f>_xlfn.IFNA(IF(CR$3="Productivity",
INDEX('Productivity Dump'!$E$4:$AJ$500,
MATCH($A53,'Productivity Dump'!$A$4:$A$500,0),
MATCH(CR$2,'Productivity Dump'!$E$3:$AJ$3,0)
),
IF(CR$3="Attendance",
INDEX('Attendance Dump'!$E$2:$AI$400,
MATCH($A53,'Attendance Dump'!$B$2:$B$400,0),
MATCH(CR$2,'Attendance Dump'!$E$1:$AI$1,0)
),
INDEX('Active Hour''s Dump'!$D$3:$AH$337,
MATCH($C53,'Active Hour''s Dump'!$A$3:$A$337,0),
MATCH(CR$2,'Active Hour''s Dump'!$D$2:$AH$2,0)
))),"")</f>
        <v>0</v>
      </c>
      <c r="CS53" s="54">
        <f>_xlfn.IFNA(IF(CS$3="Productivity",
INDEX('Productivity Dump'!$E$4:$AJ$500,
MATCH($A53,'Productivity Dump'!$A$4:$A$500,0),
MATCH(CS$2,'Productivity Dump'!$E$3:$AJ$3,0)
),
IF(CS$3="Attendance",
INDEX('Attendance Dump'!$E$2:$AI$400,
MATCH($A53,'Attendance Dump'!$B$2:$B$400,0),
MATCH(CS$2,'Attendance Dump'!$E$1:$AI$1,0)
),
INDEX('Active Hour''s Dump'!$D$3:$AH$337,
MATCH($C53,'Active Hour''s Dump'!$A$3:$A$337,0),
MATCH(CS$2,'Active Hour''s Dump'!$D$2:$AH$2,0)
))),"")</f>
        <v>0</v>
      </c>
      <c r="CT53" s="13">
        <f>_xlfn.IFNA(IF(CT$3="Productivity",
INDEX('Productivity Dump'!$E$4:$AJ$500,
MATCH($A53,'Productivity Dump'!$A$4:$A$500,0),
MATCH(CT$2,'Productivity Dump'!$E$3:$AJ$3,0)
),
IF(CT$3="Attendance",
INDEX('Attendance Dump'!$E$2:$AI$400,
MATCH($A53,'Attendance Dump'!$B$2:$B$400,0),
MATCH(CT$2,'Attendance Dump'!$E$1:$AI$1,0)
),
INDEX('Active Hour''s Dump'!$D$3:$AH$337,
MATCH($C53,'Active Hour''s Dump'!$A$3:$A$337,0),
MATCH(CT$2,'Active Hour''s Dump'!$D$2:$AH$2,0)
))),"")</f>
        <v>0</v>
      </c>
      <c r="CU53" s="13">
        <f>_xlfn.IFNA(IF(CU$3="Productivity",
INDEX('Productivity Dump'!$E$4:$AJ$500,
MATCH($A53,'Productivity Dump'!$A$4:$A$500,0),
MATCH(CU$2,'Productivity Dump'!$E$3:$AJ$3,0)
),
IF(CU$3="Attendance",
INDEX('Attendance Dump'!$E$2:$AI$400,
MATCH($A53,'Attendance Dump'!$B$2:$B$400,0),
MATCH(CU$2,'Attendance Dump'!$E$1:$AI$1,0)
),
INDEX('Active Hour''s Dump'!$D$3:$AH$337,
MATCH($C53,'Active Hour''s Dump'!$A$3:$A$337,0),
MATCH(CU$2,'Active Hour''s Dump'!$D$2:$AH$2,0)
))),"")</f>
        <v>0</v>
      </c>
      <c r="CV53" s="54">
        <f>_xlfn.IFNA(IF(CV$3="Productivity",
INDEX('Productivity Dump'!$E$4:$AJ$500,
MATCH($A53,'Productivity Dump'!$A$4:$A$500,0),
MATCH(CV$2,'Productivity Dump'!$E$3:$AJ$3,0)
),
IF(CV$3="Attendance",
INDEX('Attendance Dump'!$E$2:$AI$400,
MATCH($A53,'Attendance Dump'!$B$2:$B$400,0),
MATCH(CV$2,'Attendance Dump'!$E$1:$AI$1,0)
),
INDEX('Active Hour''s Dump'!$D$3:$AH$337,
MATCH($C53,'Active Hour''s Dump'!$A$3:$A$337,0),
MATCH(CV$2,'Active Hour''s Dump'!$D$2:$AH$2,0)
))),"")</f>
        <v>0</v>
      </c>
      <c r="CW53" s="13"/>
      <c r="CX53" s="13"/>
      <c r="CY53" s="54"/>
      <c r="DA53" s="57">
        <f t="shared" si="59"/>
        <v>114.08333333333334</v>
      </c>
      <c r="DB53" s="35">
        <f t="shared" si="63"/>
        <v>27863.864000000001</v>
      </c>
      <c r="DC53" s="35">
        <f t="shared" si="64"/>
        <v>1136.1359999999986</v>
      </c>
      <c r="DD53" s="35">
        <f t="shared" ca="1" si="60"/>
        <v>0</v>
      </c>
      <c r="DF53" s="32" cm="1">
        <f t="array" ref="DF53">SUMPRODUCT(
    (MOD(COLUMN(H53:CV53) - COLUMN(H53), 3) = 0) *
    (H53:CV53 = 0) *
    (I53:CW53 = "P") *
    (COUNTIF(UKHoliday, H$2:CV$2) = 0)
)</f>
        <v>1</v>
      </c>
      <c r="DG53" s="33" cm="1">
        <f t="array" ref="DG53">SUMPRODUCT(
  (MOD(COLUMN(H53:CV53) - COLUMN(H53), 3) = 0) *
  (H53:CV53 &gt; 0) *
  (H53:CV53 &lt; 0.5 * IF(((WEEKDAY(H$2:CV$2, 2) = 1) + (WEEKDAY(H$2:CV$2, 2) = 6)), G53, F53)) *
  (I53:CW53 = "P") *
  (COUNTIF(UKHoliday, H$2:CV$2) = 0)
)</f>
        <v>0</v>
      </c>
      <c r="DH53" s="33" cm="1">
        <f t="array" ref="DH53">SUMPRODUCT(
  (MOD(COLUMN(H53:CV53) - COLUMN(H53), 3) = 0) *
  (H53:CV53 &gt; 0.5 * IF(((WEEKDAY(H$2:CV$2, 2) = 1) + (WEEKDAY(H$2:CV$2, 2) = 6)), $G53, $F53)) *
  (H53:CV53 &lt; 0.8 * IF(((WEEKDAY(H$2:CV$2, 2) = 1) + (WEEKDAY(H$2:CV$2, 2) = 6)), $G53, $F53)) *
  (I53:CW53 = "P") *
  (COUNTIF(UKHoliday, H$2:CV$2) = 0)
)</f>
        <v>2</v>
      </c>
      <c r="DI53" s="33" cm="1">
        <f t="array" ref="DI53">SUMPRODUCT(
  (MOD(COLUMN(H53:CV53) - COLUMN(H53), 3) = 0) *
  (H53:CV53 &gt; 0.8 * IF(((WEEKDAY(H$2:CV$2, 2) = 1) + (WEEKDAY(H$2:CV$2, 2) = 6)), $G53, $F53)) *
  (H53:CV53 &lt; 1 * IF(((WEEKDAY(H$2:CV$2, 2) = 1) + (WEEKDAY(H$2:CV$2, 2) = 6)), $G53, $F53)) *
  (I53:CW53 = "P") *
  (COUNTIF(UKHoliday, H$2:CV$2) = 0)
)</f>
        <v>3</v>
      </c>
    </row>
    <row r="54" spans="1:113" x14ac:dyDescent="0.3">
      <c r="A54" s="8" t="s">
        <v>58</v>
      </c>
      <c r="B54" s="8" t="s">
        <v>57</v>
      </c>
      <c r="C54" s="9" t="s">
        <v>610</v>
      </c>
      <c r="D54" s="62" t="s">
        <v>944</v>
      </c>
      <c r="E54" s="35">
        <v>25000</v>
      </c>
      <c r="F54" s="35">
        <f t="shared" si="61"/>
        <v>1250</v>
      </c>
      <c r="G54" s="35">
        <f t="shared" si="62"/>
        <v>625</v>
      </c>
      <c r="H54" s="13">
        <f>_xlfn.IFNA(IF(H$3="Productivity",
INDEX('Productivity Dump'!$E$4:$AJ$500,
MATCH($A54,'Productivity Dump'!$A$4:$A$500,0),
MATCH(H$2,'Productivity Dump'!$E$3:$AJ$3,0)
),
IF(H$3="Attendance",
INDEX('Attendance Dump'!$E$2:$AI$400,
MATCH($A54,'Attendance Dump'!$B$2:$B$400,0),
MATCH(H$2,'Attendance Dump'!$E$1:$AI$1,0)
),
INDEX('Active Hour''s Dump'!$D$3:$AH$337,
MATCH($C54,'Active Hour''s Dump'!$A$3:$A$337,0),
MATCH(H$2,'Active Hour''s Dump'!$D$2:$AH$2,0)
))),"")</f>
        <v>1288.4280000000001</v>
      </c>
      <c r="I54" s="13" t="str">
        <f>_xlfn.IFNA(IF(I$3="Productivity",
INDEX('Productivity Dump'!$E$4:$AJ$500,
MATCH($A54,'Productivity Dump'!$A$4:$A$500,0),
MATCH(I$2,'Productivity Dump'!$E$3:$AJ$3,0)
),
IF(I$3="Attendance",
INDEX('Attendance Dump'!$E$2:$AI$400,
MATCH($A54,'Attendance Dump'!$B$2:$B$400,0),
MATCH(I$2,'Attendance Dump'!$E$1:$AI$1,0)
),
INDEX('Active Hour''s Dump'!$D$3:$AH$337,
MATCH($C54,'Active Hour''s Dump'!$A$3:$A$337,0),
MATCH(I$2,'Active Hour''s Dump'!$D$2:$AH$2,0)
))),"")</f>
        <v>P</v>
      </c>
      <c r="J54" s="54">
        <f>_xlfn.IFNA(IF(J$3="Productivity",
INDEX('Productivity Dump'!$E$4:$AJ$500,
MATCH($A54,'Productivity Dump'!$A$4:$A$500,0),
MATCH(J$2,'Productivity Dump'!$E$3:$AJ$3,0)
),
IF(J$3="Attendance",
INDEX('Attendance Dump'!$E$2:$AI$400,
MATCH($A54,'Attendance Dump'!$B$2:$B$400,0),
MATCH(J$2,'Attendance Dump'!$E$1:$AI$1,0)
),
INDEX('Active Hour''s Dump'!$D$3:$AH$337,
MATCH($C54,'Active Hour''s Dump'!$A$3:$A$337,0),
MATCH(J$2,'Active Hour''s Dump'!$D$2:$AH$2,0)
))),"")</f>
        <v>6.5</v>
      </c>
      <c r="K54" s="13">
        <f>_xlfn.IFNA(IF(K$3="Productivity",
INDEX('Productivity Dump'!$E$4:$AJ$500,
MATCH($A54,'Productivity Dump'!$A$4:$A$500,0),
MATCH(K$2,'Productivity Dump'!$E$3:$AJ$3,0)
),
IF(K$3="Attendance",
INDEX('Attendance Dump'!$E$2:$AI$400,
MATCH($A54,'Attendance Dump'!$B$2:$B$400,0),
MATCH(K$2,'Attendance Dump'!$E$1:$AI$1,0)
),
INDEX('Active Hour''s Dump'!$D$3:$AH$337,
MATCH($C54,'Active Hour''s Dump'!$A$3:$A$337,0),
MATCH(K$2,'Active Hour''s Dump'!$D$2:$AH$2,0)
))),"")</f>
        <v>1273.4780000000001</v>
      </c>
      <c r="L54" s="13" t="str">
        <f>_xlfn.IFNA(IF(L$3="Productivity",
INDEX('Productivity Dump'!$E$4:$AJ$500,
MATCH($A54,'Productivity Dump'!$A$4:$A$500,0),
MATCH(L$2,'Productivity Dump'!$E$3:$AJ$3,0)
),
IF(L$3="Attendance",
INDEX('Attendance Dump'!$E$2:$AI$400,
MATCH($A54,'Attendance Dump'!$B$2:$B$400,0),
MATCH(L$2,'Attendance Dump'!$E$1:$AI$1,0)
),
INDEX('Active Hour''s Dump'!$D$3:$AH$337,
MATCH($C54,'Active Hour''s Dump'!$A$3:$A$337,0),
MATCH(L$2,'Active Hour''s Dump'!$D$2:$AH$2,0)
))),"")</f>
        <v>P</v>
      </c>
      <c r="M54" s="54">
        <f>_xlfn.IFNA(IF(M$3="Productivity",
INDEX('Productivity Dump'!$E$4:$AJ$500,
MATCH($A54,'Productivity Dump'!$A$4:$A$500,0),
MATCH(M$2,'Productivity Dump'!$E$3:$AJ$3,0)
),
IF(M$3="Attendance",
INDEX('Attendance Dump'!$E$2:$AI$400,
MATCH($A54,'Attendance Dump'!$B$2:$B$400,0),
MATCH(M$2,'Attendance Dump'!$E$1:$AI$1,0)
),
INDEX('Active Hour''s Dump'!$D$3:$AH$337,
MATCH($C54,'Active Hour''s Dump'!$A$3:$A$337,0),
MATCH(M$2,'Active Hour''s Dump'!$D$2:$AH$2,0)
))),"")</f>
        <v>6.6666666666666696</v>
      </c>
      <c r="N54" s="13">
        <f>_xlfn.IFNA(IF(N$3="Productivity",
INDEX('Productivity Dump'!$E$4:$AJ$500,
MATCH($A54,'Productivity Dump'!$A$4:$A$500,0),
MATCH(N$2,'Productivity Dump'!$E$3:$AJ$3,0)
),
IF(N$3="Attendance",
INDEX('Attendance Dump'!$E$2:$AI$400,
MATCH($A54,'Attendance Dump'!$B$2:$B$400,0),
MATCH(N$2,'Attendance Dump'!$E$1:$AI$1,0)
),
INDEX('Active Hour''s Dump'!$D$3:$AH$337,
MATCH($C54,'Active Hour''s Dump'!$A$3:$A$337,0),
MATCH(N$2,'Active Hour''s Dump'!$D$2:$AH$2,0)
))),"")</f>
        <v>1311.18</v>
      </c>
      <c r="O54" s="13" t="str">
        <f>_xlfn.IFNA(IF(O$3="Productivity",
INDEX('Productivity Dump'!$E$4:$AJ$500,
MATCH($A54,'Productivity Dump'!$A$4:$A$500,0),
MATCH(O$2,'Productivity Dump'!$E$3:$AJ$3,0)
),
IF(O$3="Attendance",
INDEX('Attendance Dump'!$E$2:$AI$400,
MATCH($A54,'Attendance Dump'!$B$2:$B$400,0),
MATCH(O$2,'Attendance Dump'!$E$1:$AI$1,0)
),
INDEX('Active Hour''s Dump'!$D$3:$AH$337,
MATCH($C54,'Active Hour''s Dump'!$A$3:$A$337,0),
MATCH(O$2,'Active Hour''s Dump'!$D$2:$AH$2,0)
))),"")</f>
        <v>P</v>
      </c>
      <c r="P54" s="54">
        <f>_xlfn.IFNA(IF(P$3="Productivity",
INDEX('Productivity Dump'!$E$4:$AJ$500,
MATCH($A54,'Productivity Dump'!$A$4:$A$500,0),
MATCH(P$2,'Productivity Dump'!$E$3:$AJ$3,0)
),
IF(P$3="Attendance",
INDEX('Attendance Dump'!$E$2:$AI$400,
MATCH($A54,'Attendance Dump'!$B$2:$B$400,0),
MATCH(P$2,'Attendance Dump'!$E$1:$AI$1,0)
),
INDEX('Active Hour''s Dump'!$D$3:$AH$337,
MATCH($C54,'Active Hour''s Dump'!$A$3:$A$337,0),
MATCH(P$2,'Active Hour''s Dump'!$D$2:$AH$2,0)
))),"")</f>
        <v>5.75</v>
      </c>
      <c r="Q54" s="13">
        <f>_xlfn.IFNA(IF(Q$3="Productivity",
INDEX('Productivity Dump'!$E$4:$AJ$500,
MATCH($A54,'Productivity Dump'!$A$4:$A$500,0),
MATCH(Q$2,'Productivity Dump'!$E$3:$AJ$3,0)
),
IF(Q$3="Attendance",
INDEX('Attendance Dump'!$E$2:$AI$400,
MATCH($A54,'Attendance Dump'!$B$2:$B$400,0),
MATCH(Q$2,'Attendance Dump'!$E$1:$AI$1,0)
),
INDEX('Active Hour''s Dump'!$D$3:$AH$337,
MATCH($C54,'Active Hour''s Dump'!$A$3:$A$337,0),
MATCH(Q$2,'Active Hour''s Dump'!$D$2:$AH$2,0)
))),"")</f>
        <v>0</v>
      </c>
      <c r="R54" s="13" t="str">
        <f>_xlfn.IFNA(IF(R$3="Productivity",
INDEX('Productivity Dump'!$E$4:$AJ$500,
MATCH($A54,'Productivity Dump'!$A$4:$A$500,0),
MATCH(R$2,'Productivity Dump'!$E$3:$AJ$3,0)
),
IF(R$3="Attendance",
INDEX('Attendance Dump'!$E$2:$AI$400,
MATCH($A54,'Attendance Dump'!$B$2:$B$400,0),
MATCH(R$2,'Attendance Dump'!$E$1:$AI$1,0)
),
INDEX('Active Hour''s Dump'!$D$3:$AH$337,
MATCH($C54,'Active Hour''s Dump'!$A$3:$A$337,0),
MATCH(R$2,'Active Hour''s Dump'!$D$2:$AH$2,0)
))),"")</f>
        <v>WO</v>
      </c>
      <c r="S54" s="54">
        <f>_xlfn.IFNA(IF(S$3="Productivity",
INDEX('Productivity Dump'!$E$4:$AJ$500,
MATCH($A54,'Productivity Dump'!$A$4:$A$500,0),
MATCH(S$2,'Productivity Dump'!$E$3:$AJ$3,0)
),
IF(S$3="Attendance",
INDEX('Attendance Dump'!$E$2:$AI$400,
MATCH($A54,'Attendance Dump'!$B$2:$B$400,0),
MATCH(S$2,'Attendance Dump'!$E$1:$AI$1,0)
),
INDEX('Active Hour''s Dump'!$D$3:$AH$337,
MATCH($C54,'Active Hour''s Dump'!$A$3:$A$337,0),
MATCH(S$2,'Active Hour''s Dump'!$D$2:$AH$2,0)
))),"")</f>
        <v>0</v>
      </c>
      <c r="T54" s="13">
        <f>_xlfn.IFNA(IF(T$3="Productivity",
INDEX('Productivity Dump'!$E$4:$AJ$500,
MATCH($A54,'Productivity Dump'!$A$4:$A$500,0),
MATCH(T$2,'Productivity Dump'!$E$3:$AJ$3,0)
),
IF(T$3="Attendance",
INDEX('Attendance Dump'!$E$2:$AI$400,
MATCH($A54,'Attendance Dump'!$B$2:$B$400,0),
MATCH(T$2,'Attendance Dump'!$E$1:$AI$1,0)
),
INDEX('Active Hour''s Dump'!$D$3:$AH$337,
MATCH($C54,'Active Hour''s Dump'!$A$3:$A$337,0),
MATCH(T$2,'Active Hour''s Dump'!$D$2:$AH$2,0)
))),"")</f>
        <v>942.3839999999999</v>
      </c>
      <c r="U54" s="13" t="str">
        <f>_xlfn.IFNA(IF(U$3="Productivity",
INDEX('Productivity Dump'!$E$4:$AJ$500,
MATCH($A54,'Productivity Dump'!$A$4:$A$500,0),
MATCH(U$2,'Productivity Dump'!$E$3:$AJ$3,0)
),
IF(U$3="Attendance",
INDEX('Attendance Dump'!$E$2:$AI$400,
MATCH($A54,'Attendance Dump'!$B$2:$B$400,0),
MATCH(U$2,'Attendance Dump'!$E$1:$AI$1,0)
),
INDEX('Active Hour''s Dump'!$D$3:$AH$337,
MATCH($C54,'Active Hour''s Dump'!$A$3:$A$337,0),
MATCH(U$2,'Active Hour''s Dump'!$D$2:$AH$2,0)
))),"")</f>
        <v>P</v>
      </c>
      <c r="V54" s="54">
        <f>_xlfn.IFNA(IF(V$3="Productivity",
INDEX('Productivity Dump'!$E$4:$AJ$500,
MATCH($A54,'Productivity Dump'!$A$4:$A$500,0),
MATCH(V$2,'Productivity Dump'!$E$3:$AJ$3,0)
),
IF(V$3="Attendance",
INDEX('Attendance Dump'!$E$2:$AI$400,
MATCH($A54,'Attendance Dump'!$B$2:$B$400,0),
MATCH(V$2,'Attendance Dump'!$E$1:$AI$1,0)
),
INDEX('Active Hour''s Dump'!$D$3:$AH$337,
MATCH($C54,'Active Hour''s Dump'!$A$3:$A$337,0),
MATCH(V$2,'Active Hour''s Dump'!$D$2:$AH$2,0)
))),"")</f>
        <v>5.4166666666666696</v>
      </c>
      <c r="W54" s="13">
        <f>_xlfn.IFNA(IF(W$3="Productivity",
INDEX('Productivity Dump'!$E$4:$AJ$500,
MATCH($A54,'Productivity Dump'!$A$4:$A$500,0),
MATCH(W$2,'Productivity Dump'!$E$3:$AJ$3,0)
),
IF(W$3="Attendance",
INDEX('Attendance Dump'!$E$2:$AI$400,
MATCH($A54,'Attendance Dump'!$B$2:$B$400,0),
MATCH(W$2,'Attendance Dump'!$E$1:$AI$1,0)
),
INDEX('Active Hour''s Dump'!$D$3:$AH$337,
MATCH($C54,'Active Hour''s Dump'!$A$3:$A$337,0),
MATCH(W$2,'Active Hour''s Dump'!$D$2:$AH$2,0)
))),"")</f>
        <v>1267.9859999999999</v>
      </c>
      <c r="X54" s="13" t="str">
        <f>_xlfn.IFNA(IF(X$3="Productivity",
INDEX('Productivity Dump'!$E$4:$AJ$500,
MATCH($A54,'Productivity Dump'!$A$4:$A$500,0),
MATCH(X$2,'Productivity Dump'!$E$3:$AJ$3,0)
),
IF(X$3="Attendance",
INDEX('Attendance Dump'!$E$2:$AI$400,
MATCH($A54,'Attendance Dump'!$B$2:$B$400,0),
MATCH(X$2,'Attendance Dump'!$E$1:$AI$1,0)
),
INDEX('Active Hour''s Dump'!$D$3:$AH$337,
MATCH($C54,'Active Hour''s Dump'!$A$3:$A$337,0),
MATCH(X$2,'Active Hour''s Dump'!$D$2:$AH$2,0)
))),"")</f>
        <v>P</v>
      </c>
      <c r="Y54" s="54">
        <f>_xlfn.IFNA(IF(Y$3="Productivity",
INDEX('Productivity Dump'!$E$4:$AJ$500,
MATCH($A54,'Productivity Dump'!$A$4:$A$500,0),
MATCH(Y$2,'Productivity Dump'!$E$3:$AJ$3,0)
),
IF(Y$3="Attendance",
INDEX('Attendance Dump'!$E$2:$AI$400,
MATCH($A54,'Attendance Dump'!$B$2:$B$400,0),
MATCH(Y$2,'Attendance Dump'!$E$1:$AI$1,0)
),
INDEX('Active Hour''s Dump'!$D$3:$AH$337,
MATCH($C54,'Active Hour''s Dump'!$A$3:$A$337,0),
MATCH(Y$2,'Active Hour''s Dump'!$D$2:$AH$2,0)
))),"")</f>
        <v>6.75</v>
      </c>
      <c r="Z54" s="13">
        <f>_xlfn.IFNA(IF(Z$3="Productivity",
INDEX('Productivity Dump'!$E$4:$AJ$500,
MATCH($A54,'Productivity Dump'!$A$4:$A$500,0),
MATCH(Z$2,'Productivity Dump'!$E$3:$AJ$3,0)
),
IF(Z$3="Attendance",
INDEX('Attendance Dump'!$E$2:$AI$400,
MATCH($A54,'Attendance Dump'!$B$2:$B$400,0),
MATCH(Z$2,'Attendance Dump'!$E$1:$AI$1,0)
),
INDEX('Active Hour''s Dump'!$D$3:$AH$337,
MATCH($C54,'Active Hour''s Dump'!$A$3:$A$337,0),
MATCH(Z$2,'Active Hour''s Dump'!$D$2:$AH$2,0)
))),"")</f>
        <v>1261.9699999999998</v>
      </c>
      <c r="AA54" s="13" t="str">
        <f>_xlfn.IFNA(IF(AA$3="Productivity",
INDEX('Productivity Dump'!$E$4:$AJ$500,
MATCH($A54,'Productivity Dump'!$A$4:$A$500,0),
MATCH(AA$2,'Productivity Dump'!$E$3:$AJ$3,0)
),
IF(AA$3="Attendance",
INDEX('Attendance Dump'!$E$2:$AI$400,
MATCH($A54,'Attendance Dump'!$B$2:$B$400,0),
MATCH(AA$2,'Attendance Dump'!$E$1:$AI$1,0)
),
INDEX('Active Hour''s Dump'!$D$3:$AH$337,
MATCH($C54,'Active Hour''s Dump'!$A$3:$A$337,0),
MATCH(AA$2,'Active Hour''s Dump'!$D$2:$AH$2,0)
))),"")</f>
        <v>P</v>
      </c>
      <c r="AB54" s="54">
        <f>_xlfn.IFNA(IF(AB$3="Productivity",
INDEX('Productivity Dump'!$E$4:$AJ$500,
MATCH($A54,'Productivity Dump'!$A$4:$A$500,0),
MATCH(AB$2,'Productivity Dump'!$E$3:$AJ$3,0)
),
IF(AB$3="Attendance",
INDEX('Attendance Dump'!$E$2:$AI$400,
MATCH($A54,'Attendance Dump'!$B$2:$B$400,0),
MATCH(AB$2,'Attendance Dump'!$E$1:$AI$1,0)
),
INDEX('Active Hour''s Dump'!$D$3:$AH$337,
MATCH($C54,'Active Hour''s Dump'!$A$3:$A$337,0),
MATCH(AB$2,'Active Hour''s Dump'!$D$2:$AH$2,0)
))),"")</f>
        <v>6.6666666666666696</v>
      </c>
      <c r="AC54" s="13">
        <f>_xlfn.IFNA(IF(AC$3="Productivity",
INDEX('Productivity Dump'!$E$4:$AJ$500,
MATCH($A54,'Productivity Dump'!$A$4:$A$500,0),
MATCH(AC$2,'Productivity Dump'!$E$3:$AJ$3,0)
),
IF(AC$3="Attendance",
INDEX('Attendance Dump'!$E$2:$AI$400,
MATCH($A54,'Attendance Dump'!$B$2:$B$400,0),
MATCH(AC$2,'Attendance Dump'!$E$1:$AI$1,0)
),
INDEX('Active Hour''s Dump'!$D$3:$AH$337,
MATCH($C54,'Active Hour''s Dump'!$A$3:$A$337,0),
MATCH(AC$2,'Active Hour''s Dump'!$D$2:$AH$2,0)
))),"")</f>
        <v>1280.8429999999996</v>
      </c>
      <c r="AD54" s="13" t="str">
        <f>_xlfn.IFNA(IF(AD$3="Productivity",
INDEX('Productivity Dump'!$E$4:$AJ$500,
MATCH($A54,'Productivity Dump'!$A$4:$A$500,0),
MATCH(AD$2,'Productivity Dump'!$E$3:$AJ$3,0)
),
IF(AD$3="Attendance",
INDEX('Attendance Dump'!$E$2:$AI$400,
MATCH($A54,'Attendance Dump'!$B$2:$B$400,0),
MATCH(AD$2,'Attendance Dump'!$E$1:$AI$1,0)
),
INDEX('Active Hour''s Dump'!$D$3:$AH$337,
MATCH($C54,'Active Hour''s Dump'!$A$3:$A$337,0),
MATCH(AD$2,'Active Hour''s Dump'!$D$2:$AH$2,0)
))),"")</f>
        <v>P</v>
      </c>
      <c r="AE54" s="54">
        <f>_xlfn.IFNA(IF(AE$3="Productivity",
INDEX('Productivity Dump'!$E$4:$AJ$500,
MATCH($A54,'Productivity Dump'!$A$4:$A$500,0),
MATCH(AE$2,'Productivity Dump'!$E$3:$AJ$3,0)
),
IF(AE$3="Attendance",
INDEX('Attendance Dump'!$E$2:$AI$400,
MATCH($A54,'Attendance Dump'!$B$2:$B$400,0),
MATCH(AE$2,'Attendance Dump'!$E$1:$AI$1,0)
),
INDEX('Active Hour''s Dump'!$D$3:$AH$337,
MATCH($C54,'Active Hour''s Dump'!$A$3:$A$337,0),
MATCH(AE$2,'Active Hour''s Dump'!$D$2:$AH$2,0)
))),"")</f>
        <v>6.75</v>
      </c>
      <c r="AF54" s="13">
        <f>_xlfn.IFNA(IF(AF$3="Productivity",
INDEX('Productivity Dump'!$E$4:$AJ$500,
MATCH($A54,'Productivity Dump'!$A$4:$A$500,0),
MATCH(AF$2,'Productivity Dump'!$E$3:$AJ$3,0)
),
IF(AF$3="Attendance",
INDEX('Attendance Dump'!$E$2:$AI$400,
MATCH($A54,'Attendance Dump'!$B$2:$B$400,0),
MATCH(AF$2,'Attendance Dump'!$E$1:$AI$1,0)
),
INDEX('Active Hour''s Dump'!$D$3:$AH$337,
MATCH($C54,'Active Hour''s Dump'!$A$3:$A$337,0),
MATCH(AF$2,'Active Hour''s Dump'!$D$2:$AH$2,0)
))),"")</f>
        <v>1259.5239999999999</v>
      </c>
      <c r="AG54" s="13" t="str">
        <f>_xlfn.IFNA(IF(AG$3="Productivity",
INDEX('Productivity Dump'!$E$4:$AJ$500,
MATCH($A54,'Productivity Dump'!$A$4:$A$500,0),
MATCH(AG$2,'Productivity Dump'!$E$3:$AJ$3,0)
),
IF(AG$3="Attendance",
INDEX('Attendance Dump'!$E$2:$AI$400,
MATCH($A54,'Attendance Dump'!$B$2:$B$400,0),
MATCH(AG$2,'Attendance Dump'!$E$1:$AI$1,0)
),
INDEX('Active Hour''s Dump'!$D$3:$AH$337,
MATCH($C54,'Active Hour''s Dump'!$A$3:$A$337,0),
MATCH(AG$2,'Active Hour''s Dump'!$D$2:$AH$2,0)
))),"")</f>
        <v>P</v>
      </c>
      <c r="AH54" s="54">
        <f>_xlfn.IFNA(IF(AH$3="Productivity",
INDEX('Productivity Dump'!$E$4:$AJ$500,
MATCH($A54,'Productivity Dump'!$A$4:$A$500,0),
MATCH(AH$2,'Productivity Dump'!$E$3:$AJ$3,0)
),
IF(AH$3="Attendance",
INDEX('Attendance Dump'!$E$2:$AI$400,
MATCH($A54,'Attendance Dump'!$B$2:$B$400,0),
MATCH(AH$2,'Attendance Dump'!$E$1:$AI$1,0)
),
INDEX('Active Hour''s Dump'!$D$3:$AH$337,
MATCH($C54,'Active Hour''s Dump'!$A$3:$A$337,0),
MATCH(AH$2,'Active Hour''s Dump'!$D$2:$AH$2,0)
))),"")</f>
        <v>6.9166666666666696</v>
      </c>
      <c r="AI54" s="13">
        <f>_xlfn.IFNA(IF(AI$3="Productivity",
INDEX('Productivity Dump'!$E$4:$AJ$500,
MATCH($A54,'Productivity Dump'!$A$4:$A$500,0),
MATCH(AI$2,'Productivity Dump'!$E$3:$AJ$3,0)
),
IF(AI$3="Attendance",
INDEX('Attendance Dump'!$E$2:$AI$400,
MATCH($A54,'Attendance Dump'!$B$2:$B$400,0),
MATCH(AI$2,'Attendance Dump'!$E$1:$AI$1,0)
),
INDEX('Active Hour''s Dump'!$D$3:$AH$337,
MATCH($C54,'Active Hour''s Dump'!$A$3:$A$337,0),
MATCH(AI$2,'Active Hour''s Dump'!$D$2:$AH$2,0)
))),"")</f>
        <v>1287.521</v>
      </c>
      <c r="AJ54" s="13" t="str">
        <f>_xlfn.IFNA(IF(AJ$3="Productivity",
INDEX('Productivity Dump'!$E$4:$AJ$500,
MATCH($A54,'Productivity Dump'!$A$4:$A$500,0),
MATCH(AJ$2,'Productivity Dump'!$E$3:$AJ$3,0)
),
IF(AJ$3="Attendance",
INDEX('Attendance Dump'!$E$2:$AI$400,
MATCH($A54,'Attendance Dump'!$B$2:$B$400,0),
MATCH(AJ$2,'Attendance Dump'!$E$1:$AI$1,0)
),
INDEX('Active Hour''s Dump'!$D$3:$AH$337,
MATCH($C54,'Active Hour''s Dump'!$A$3:$A$337,0),
MATCH(AJ$2,'Active Hour''s Dump'!$D$2:$AH$2,0)
))),"")</f>
        <v>P</v>
      </c>
      <c r="AK54" s="54">
        <f>_xlfn.IFNA(IF(AK$3="Productivity",
INDEX('Productivity Dump'!$E$4:$AJ$500,
MATCH($A54,'Productivity Dump'!$A$4:$A$500,0),
MATCH(AK$2,'Productivity Dump'!$E$3:$AJ$3,0)
),
IF(AK$3="Attendance",
INDEX('Attendance Dump'!$E$2:$AI$400,
MATCH($A54,'Attendance Dump'!$B$2:$B$400,0),
MATCH(AK$2,'Attendance Dump'!$E$1:$AI$1,0)
),
INDEX('Active Hour''s Dump'!$D$3:$AH$337,
MATCH($C54,'Active Hour''s Dump'!$A$3:$A$337,0),
MATCH(AK$2,'Active Hour''s Dump'!$D$2:$AH$2,0)
))),"")</f>
        <v>6.1666666666666696</v>
      </c>
      <c r="AL54" s="13">
        <f>_xlfn.IFNA(IF(AL$3="Productivity",
INDEX('Productivity Dump'!$E$4:$AJ$500,
MATCH($A54,'Productivity Dump'!$A$4:$A$500,0),
MATCH(AL$2,'Productivity Dump'!$E$3:$AJ$3,0)
),
IF(AL$3="Attendance",
INDEX('Attendance Dump'!$E$2:$AI$400,
MATCH($A54,'Attendance Dump'!$B$2:$B$400,0),
MATCH(AL$2,'Attendance Dump'!$E$1:$AI$1,0)
),
INDEX('Active Hour''s Dump'!$D$3:$AH$337,
MATCH($C54,'Active Hour''s Dump'!$A$3:$A$337,0),
MATCH(AL$2,'Active Hour''s Dump'!$D$2:$AH$2,0)
))),"")</f>
        <v>0</v>
      </c>
      <c r="AM54" s="13" t="str">
        <f>_xlfn.IFNA(IF(AM$3="Productivity",
INDEX('Productivity Dump'!$E$4:$AJ$500,
MATCH($A54,'Productivity Dump'!$A$4:$A$500,0),
MATCH(AM$2,'Productivity Dump'!$E$3:$AJ$3,0)
),
IF(AM$3="Attendance",
INDEX('Attendance Dump'!$E$2:$AI$400,
MATCH($A54,'Attendance Dump'!$B$2:$B$400,0),
MATCH(AM$2,'Attendance Dump'!$E$1:$AI$1,0)
),
INDEX('Active Hour''s Dump'!$D$3:$AH$337,
MATCH($C54,'Active Hour''s Dump'!$A$3:$A$337,0),
MATCH(AM$2,'Active Hour''s Dump'!$D$2:$AH$2,0)
))),"")</f>
        <v>WO</v>
      </c>
      <c r="AN54" s="54">
        <f>_xlfn.IFNA(IF(AN$3="Productivity",
INDEX('Productivity Dump'!$E$4:$AJ$500,
MATCH($A54,'Productivity Dump'!$A$4:$A$500,0),
MATCH(AN$2,'Productivity Dump'!$E$3:$AJ$3,0)
),
IF(AN$3="Attendance",
INDEX('Attendance Dump'!$E$2:$AI$400,
MATCH($A54,'Attendance Dump'!$B$2:$B$400,0),
MATCH(AN$2,'Attendance Dump'!$E$1:$AI$1,0)
),
INDEX('Active Hour''s Dump'!$D$3:$AH$337,
MATCH($C54,'Active Hour''s Dump'!$A$3:$A$337,0),
MATCH(AN$2,'Active Hour''s Dump'!$D$2:$AH$2,0)
))),"")</f>
        <v>0</v>
      </c>
      <c r="AO54" s="13">
        <f>_xlfn.IFNA(IF(AO$3="Productivity",
INDEX('Productivity Dump'!$E$4:$AJ$500,
MATCH($A54,'Productivity Dump'!$A$4:$A$500,0),
MATCH(AO$2,'Productivity Dump'!$E$3:$AJ$3,0)
),
IF(AO$3="Attendance",
INDEX('Attendance Dump'!$E$2:$AI$400,
MATCH($A54,'Attendance Dump'!$B$2:$B$400,0),
MATCH(AO$2,'Attendance Dump'!$E$1:$AI$1,0)
),
INDEX('Active Hour''s Dump'!$D$3:$AH$337,
MATCH($C54,'Active Hour''s Dump'!$A$3:$A$337,0),
MATCH(AO$2,'Active Hour''s Dump'!$D$2:$AH$2,0)
))),"")</f>
        <v>950.93099999999993</v>
      </c>
      <c r="AP54" s="13" t="str">
        <f>_xlfn.IFNA(IF(AP$3="Productivity",
INDEX('Productivity Dump'!$E$4:$AJ$500,
MATCH($A54,'Productivity Dump'!$A$4:$A$500,0),
MATCH(AP$2,'Productivity Dump'!$E$3:$AJ$3,0)
),
IF(AP$3="Attendance",
INDEX('Attendance Dump'!$E$2:$AI$400,
MATCH($A54,'Attendance Dump'!$B$2:$B$400,0),
MATCH(AP$2,'Attendance Dump'!$E$1:$AI$1,0)
),
INDEX('Active Hour''s Dump'!$D$3:$AH$337,
MATCH($C54,'Active Hour''s Dump'!$A$3:$A$337,0),
MATCH(AP$2,'Active Hour''s Dump'!$D$2:$AH$2,0)
))),"")</f>
        <v>P</v>
      </c>
      <c r="AQ54" s="54">
        <f>_xlfn.IFNA(IF(AQ$3="Productivity",
INDEX('Productivity Dump'!$E$4:$AJ$500,
MATCH($A54,'Productivity Dump'!$A$4:$A$500,0),
MATCH(AQ$2,'Productivity Dump'!$E$3:$AJ$3,0)
),
IF(AQ$3="Attendance",
INDEX('Attendance Dump'!$E$2:$AI$400,
MATCH($A54,'Attendance Dump'!$B$2:$B$400,0),
MATCH(AQ$2,'Attendance Dump'!$E$1:$AI$1,0)
),
INDEX('Active Hour''s Dump'!$D$3:$AH$337,
MATCH($C54,'Active Hour''s Dump'!$A$3:$A$337,0),
MATCH(AQ$2,'Active Hour''s Dump'!$D$2:$AH$2,0)
))),"")</f>
        <v>6.3333333333333304</v>
      </c>
      <c r="AR54" s="13">
        <f>_xlfn.IFNA(IF(AR$3="Productivity",
INDEX('Productivity Dump'!$E$4:$AJ$500,
MATCH($A54,'Productivity Dump'!$A$4:$A$500,0),
MATCH(AR$2,'Productivity Dump'!$E$3:$AJ$3,0)
),
IF(AR$3="Attendance",
INDEX('Attendance Dump'!$E$2:$AI$400,
MATCH($A54,'Attendance Dump'!$B$2:$B$400,0),
MATCH(AR$2,'Attendance Dump'!$E$1:$AI$1,0)
),
INDEX('Active Hour''s Dump'!$D$3:$AH$337,
MATCH($C54,'Active Hour''s Dump'!$A$3:$A$337,0),
MATCH(AR$2,'Active Hour''s Dump'!$D$2:$AH$2,0)
))),"")</f>
        <v>1280.038</v>
      </c>
      <c r="AS54" s="13" t="str">
        <f>_xlfn.IFNA(IF(AS$3="Productivity",
INDEX('Productivity Dump'!$E$4:$AJ$500,
MATCH($A54,'Productivity Dump'!$A$4:$A$500,0),
MATCH(AS$2,'Productivity Dump'!$E$3:$AJ$3,0)
),
IF(AS$3="Attendance",
INDEX('Attendance Dump'!$E$2:$AI$400,
MATCH($A54,'Attendance Dump'!$B$2:$B$400,0),
MATCH(AS$2,'Attendance Dump'!$E$1:$AI$1,0)
),
INDEX('Active Hour''s Dump'!$D$3:$AH$337,
MATCH($C54,'Active Hour''s Dump'!$A$3:$A$337,0),
MATCH(AS$2,'Active Hour''s Dump'!$D$2:$AH$2,0)
))),"")</f>
        <v>P</v>
      </c>
      <c r="AT54" s="54">
        <f>_xlfn.IFNA(IF(AT$3="Productivity",
INDEX('Productivity Dump'!$E$4:$AJ$500,
MATCH($A54,'Productivity Dump'!$A$4:$A$500,0),
MATCH(AT$2,'Productivity Dump'!$E$3:$AJ$3,0)
),
IF(AT$3="Attendance",
INDEX('Attendance Dump'!$E$2:$AI$400,
MATCH($A54,'Attendance Dump'!$B$2:$B$400,0),
MATCH(AT$2,'Attendance Dump'!$E$1:$AI$1,0)
),
INDEX('Active Hour''s Dump'!$D$3:$AH$337,
MATCH($C54,'Active Hour''s Dump'!$A$3:$A$337,0),
MATCH(AT$2,'Active Hour''s Dump'!$D$2:$AH$2,0)
))),"")</f>
        <v>6.3333333333333304</v>
      </c>
      <c r="AU54" s="13">
        <f>_xlfn.IFNA(IF(AU$3="Productivity",
INDEX('Productivity Dump'!$E$4:$AJ$500,
MATCH($A54,'Productivity Dump'!$A$4:$A$500,0),
MATCH(AU$2,'Productivity Dump'!$E$3:$AJ$3,0)
),
IF(AU$3="Attendance",
INDEX('Attendance Dump'!$E$2:$AI$400,
MATCH($A54,'Attendance Dump'!$B$2:$B$400,0),
MATCH(AU$2,'Attendance Dump'!$E$1:$AI$1,0)
),
INDEX('Active Hour''s Dump'!$D$3:$AH$337,
MATCH($C54,'Active Hour''s Dump'!$A$3:$A$337,0),
MATCH(AU$2,'Active Hour''s Dump'!$D$2:$AH$2,0)
))),"")</f>
        <v>1318.5970000000007</v>
      </c>
      <c r="AV54" s="13" t="str">
        <f>_xlfn.IFNA(IF(AV$3="Productivity",
INDEX('Productivity Dump'!$E$4:$AJ$500,
MATCH($A54,'Productivity Dump'!$A$4:$A$500,0),
MATCH(AV$2,'Productivity Dump'!$E$3:$AJ$3,0)
),
IF(AV$3="Attendance",
INDEX('Attendance Dump'!$E$2:$AI$400,
MATCH($A54,'Attendance Dump'!$B$2:$B$400,0),
MATCH(AV$2,'Attendance Dump'!$E$1:$AI$1,0)
),
INDEX('Active Hour''s Dump'!$D$3:$AH$337,
MATCH($C54,'Active Hour''s Dump'!$A$3:$A$337,0),
MATCH(AV$2,'Active Hour''s Dump'!$D$2:$AH$2,0)
))),"")</f>
        <v>P</v>
      </c>
      <c r="AW54" s="54">
        <f>_xlfn.IFNA(IF(AW$3="Productivity",
INDEX('Productivity Dump'!$E$4:$AJ$500,
MATCH($A54,'Productivity Dump'!$A$4:$A$500,0),
MATCH(AW$2,'Productivity Dump'!$E$3:$AJ$3,0)
),
IF(AW$3="Attendance",
INDEX('Attendance Dump'!$E$2:$AI$400,
MATCH($A54,'Attendance Dump'!$B$2:$B$400,0),
MATCH(AW$2,'Attendance Dump'!$E$1:$AI$1,0)
),
INDEX('Active Hour''s Dump'!$D$3:$AH$337,
MATCH($C54,'Active Hour''s Dump'!$A$3:$A$337,0),
MATCH(AW$2,'Active Hour''s Dump'!$D$2:$AH$2,0)
))),"")</f>
        <v>7.0833333333333304</v>
      </c>
      <c r="AX54" s="13">
        <f>_xlfn.IFNA(IF(AX$3="Productivity",
INDEX('Productivity Dump'!$E$4:$AJ$500,
MATCH($A54,'Productivity Dump'!$A$4:$A$500,0),
MATCH(AX$2,'Productivity Dump'!$E$3:$AJ$3,0)
),
IF(AX$3="Attendance",
INDEX('Attendance Dump'!$E$2:$AI$400,
MATCH($A54,'Attendance Dump'!$B$2:$B$400,0),
MATCH(AX$2,'Attendance Dump'!$E$1:$AI$1,0)
),
INDEX('Active Hour''s Dump'!$D$3:$AH$337,
MATCH($C54,'Active Hour''s Dump'!$A$3:$A$337,0),
MATCH(AX$2,'Active Hour''s Dump'!$D$2:$AH$2,0)
))),"")</f>
        <v>1289.4119999999998</v>
      </c>
      <c r="AY54" s="13" t="str">
        <f>_xlfn.IFNA(IF(AY$3="Productivity",
INDEX('Productivity Dump'!$E$4:$AJ$500,
MATCH($A54,'Productivity Dump'!$A$4:$A$500,0),
MATCH(AY$2,'Productivity Dump'!$E$3:$AJ$3,0)
),
IF(AY$3="Attendance",
INDEX('Attendance Dump'!$E$2:$AI$400,
MATCH($A54,'Attendance Dump'!$B$2:$B$400,0),
MATCH(AY$2,'Attendance Dump'!$E$1:$AI$1,0)
),
INDEX('Active Hour''s Dump'!$D$3:$AH$337,
MATCH($C54,'Active Hour''s Dump'!$A$3:$A$337,0),
MATCH(AY$2,'Active Hour''s Dump'!$D$2:$AH$2,0)
))),"")</f>
        <v>P</v>
      </c>
      <c r="AZ54" s="54">
        <f>_xlfn.IFNA(IF(AZ$3="Productivity",
INDEX('Productivity Dump'!$E$4:$AJ$500,
MATCH($A54,'Productivity Dump'!$A$4:$A$500,0),
MATCH(AZ$2,'Productivity Dump'!$E$3:$AJ$3,0)
),
IF(AZ$3="Attendance",
INDEX('Attendance Dump'!$E$2:$AI$400,
MATCH($A54,'Attendance Dump'!$B$2:$B$400,0),
MATCH(AZ$2,'Attendance Dump'!$E$1:$AI$1,0)
),
INDEX('Active Hour''s Dump'!$D$3:$AH$337,
MATCH($C54,'Active Hour''s Dump'!$A$3:$A$337,0),
MATCH(AZ$2,'Active Hour''s Dump'!$D$2:$AH$2,0)
))),"")</f>
        <v>6.75</v>
      </c>
      <c r="BA54" s="13">
        <f>_xlfn.IFNA(IF(BA$3="Productivity",
INDEX('Productivity Dump'!$E$4:$AJ$500,
MATCH($A54,'Productivity Dump'!$A$4:$A$500,0),
MATCH(BA$2,'Productivity Dump'!$E$3:$AJ$3,0)
),
IF(BA$3="Attendance",
INDEX('Attendance Dump'!$E$2:$AI$400,
MATCH($A54,'Attendance Dump'!$B$2:$B$400,0),
MATCH(BA$2,'Attendance Dump'!$E$1:$AI$1,0)
),
INDEX('Active Hour''s Dump'!$D$3:$AH$337,
MATCH($C54,'Active Hour''s Dump'!$A$3:$A$337,0),
MATCH(BA$2,'Active Hour''s Dump'!$D$2:$AH$2,0)
))),"")</f>
        <v>1282.2730000000004</v>
      </c>
      <c r="BB54" s="13" t="str">
        <f>_xlfn.IFNA(IF(BB$3="Productivity",
INDEX('Productivity Dump'!$E$4:$AJ$500,
MATCH($A54,'Productivity Dump'!$A$4:$A$500,0),
MATCH(BB$2,'Productivity Dump'!$E$3:$AJ$3,0)
),
IF(BB$3="Attendance",
INDEX('Attendance Dump'!$E$2:$AI$400,
MATCH($A54,'Attendance Dump'!$B$2:$B$400,0),
MATCH(BB$2,'Attendance Dump'!$E$1:$AI$1,0)
),
INDEX('Active Hour''s Dump'!$D$3:$AH$337,
MATCH($C54,'Active Hour''s Dump'!$A$3:$A$337,0),
MATCH(BB$2,'Active Hour''s Dump'!$D$2:$AH$2,0)
))),"")</f>
        <v>P</v>
      </c>
      <c r="BC54" s="54">
        <f>_xlfn.IFNA(IF(BC$3="Productivity",
INDEX('Productivity Dump'!$E$4:$AJ$500,
MATCH($A54,'Productivity Dump'!$A$4:$A$500,0),
MATCH(BC$2,'Productivity Dump'!$E$3:$AJ$3,0)
),
IF(BC$3="Attendance",
INDEX('Attendance Dump'!$E$2:$AI$400,
MATCH($A54,'Attendance Dump'!$B$2:$B$400,0),
MATCH(BC$2,'Attendance Dump'!$E$1:$AI$1,0)
),
INDEX('Active Hour''s Dump'!$D$3:$AH$337,
MATCH($C54,'Active Hour''s Dump'!$A$3:$A$337,0),
MATCH(BC$2,'Active Hour''s Dump'!$D$2:$AH$2,0)
))),"")</f>
        <v>7.0833333333333304</v>
      </c>
      <c r="BD54" s="13">
        <f>_xlfn.IFNA(IF(BD$3="Productivity",
INDEX('Productivity Dump'!$E$4:$AJ$500,
MATCH($A54,'Productivity Dump'!$A$4:$A$500,0),
MATCH(BD$2,'Productivity Dump'!$E$3:$AJ$3,0)
),
IF(BD$3="Attendance",
INDEX('Attendance Dump'!$E$2:$AI$400,
MATCH($A54,'Attendance Dump'!$B$2:$B$400,0),
MATCH(BD$2,'Attendance Dump'!$E$1:$AI$1,0)
),
INDEX('Active Hour''s Dump'!$D$3:$AH$337,
MATCH($C54,'Active Hour''s Dump'!$A$3:$A$337,0),
MATCH(BD$2,'Active Hour''s Dump'!$D$2:$AH$2,0)
))),"")</f>
        <v>1283.0159999999998</v>
      </c>
      <c r="BE54" s="13" t="str">
        <f>_xlfn.IFNA(IF(BE$3="Productivity",
INDEX('Productivity Dump'!$E$4:$AJ$500,
MATCH($A54,'Productivity Dump'!$A$4:$A$500,0),
MATCH(BE$2,'Productivity Dump'!$E$3:$AJ$3,0)
),
IF(BE$3="Attendance",
INDEX('Attendance Dump'!$E$2:$AI$400,
MATCH($A54,'Attendance Dump'!$B$2:$B$400,0),
MATCH(BE$2,'Attendance Dump'!$E$1:$AI$1,0)
),
INDEX('Active Hour''s Dump'!$D$3:$AH$337,
MATCH($C54,'Active Hour''s Dump'!$A$3:$A$337,0),
MATCH(BE$2,'Active Hour''s Dump'!$D$2:$AH$2,0)
))),"")</f>
        <v>P</v>
      </c>
      <c r="BF54" s="54">
        <f>_xlfn.IFNA(IF(BF$3="Productivity",
INDEX('Productivity Dump'!$E$4:$AJ$500,
MATCH($A54,'Productivity Dump'!$A$4:$A$500,0),
MATCH(BF$2,'Productivity Dump'!$E$3:$AJ$3,0)
),
IF(BF$3="Attendance",
INDEX('Attendance Dump'!$E$2:$AI$400,
MATCH($A54,'Attendance Dump'!$B$2:$B$400,0),
MATCH(BF$2,'Attendance Dump'!$E$1:$AI$1,0)
),
INDEX('Active Hour''s Dump'!$D$3:$AH$337,
MATCH($C54,'Active Hour''s Dump'!$A$3:$A$337,0),
MATCH(BF$2,'Active Hour''s Dump'!$D$2:$AH$2,0)
))),"")</f>
        <v>6.8333333333333304</v>
      </c>
      <c r="BG54" s="13">
        <f>_xlfn.IFNA(IF(BG$3="Productivity",
INDEX('Productivity Dump'!$E$4:$AJ$500,
MATCH($A54,'Productivity Dump'!$A$4:$A$500,0),
MATCH(BG$2,'Productivity Dump'!$E$3:$AJ$3,0)
),
IF(BG$3="Attendance",
INDEX('Attendance Dump'!$E$2:$AI$400,
MATCH($A54,'Attendance Dump'!$B$2:$B$400,0),
MATCH(BG$2,'Attendance Dump'!$E$1:$AI$1,0)
),
INDEX('Active Hour''s Dump'!$D$3:$AH$337,
MATCH($C54,'Active Hour''s Dump'!$A$3:$A$337,0),
MATCH(BG$2,'Active Hour''s Dump'!$D$2:$AH$2,0)
))),"")</f>
        <v>0</v>
      </c>
      <c r="BH54" s="13" t="str">
        <f>_xlfn.IFNA(IF(BH$3="Productivity",
INDEX('Productivity Dump'!$E$4:$AJ$500,
MATCH($A54,'Productivity Dump'!$A$4:$A$500,0),
MATCH(BH$2,'Productivity Dump'!$E$3:$AJ$3,0)
),
IF(BH$3="Attendance",
INDEX('Attendance Dump'!$E$2:$AI$400,
MATCH($A54,'Attendance Dump'!$B$2:$B$400,0),
MATCH(BH$2,'Attendance Dump'!$E$1:$AI$1,0)
),
INDEX('Active Hour''s Dump'!$D$3:$AH$337,
MATCH($C54,'Active Hour''s Dump'!$A$3:$A$337,0),
MATCH(BH$2,'Active Hour''s Dump'!$D$2:$AH$2,0)
))),"")</f>
        <v>WO</v>
      </c>
      <c r="BI54" s="54">
        <f>_xlfn.IFNA(IF(BI$3="Productivity",
INDEX('Productivity Dump'!$E$4:$AJ$500,
MATCH($A54,'Productivity Dump'!$A$4:$A$500,0),
MATCH(BI$2,'Productivity Dump'!$E$3:$AJ$3,0)
),
IF(BI$3="Attendance",
INDEX('Attendance Dump'!$E$2:$AI$400,
MATCH($A54,'Attendance Dump'!$B$2:$B$400,0),
MATCH(BI$2,'Attendance Dump'!$E$1:$AI$1,0)
),
INDEX('Active Hour''s Dump'!$D$3:$AH$337,
MATCH($C54,'Active Hour''s Dump'!$A$3:$A$337,0),
MATCH(BI$2,'Active Hour''s Dump'!$D$2:$AH$2,0)
))),"")</f>
        <v>0</v>
      </c>
      <c r="BJ54" s="13">
        <f>_xlfn.IFNA(IF(BJ$3="Productivity",
INDEX('Productivity Dump'!$E$4:$AJ$500,
MATCH($A54,'Productivity Dump'!$A$4:$A$500,0),
MATCH(BJ$2,'Productivity Dump'!$E$3:$AJ$3,0)
),
IF(BJ$3="Attendance",
INDEX('Attendance Dump'!$E$2:$AI$400,
MATCH($A54,'Attendance Dump'!$B$2:$B$400,0),
MATCH(BJ$2,'Attendance Dump'!$E$1:$AI$1,0)
),
INDEX('Active Hour''s Dump'!$D$3:$AH$337,
MATCH($C54,'Active Hour''s Dump'!$A$3:$A$337,0),
MATCH(BJ$2,'Active Hour''s Dump'!$D$2:$AH$2,0)
))),"")</f>
        <v>1106.3220000000001</v>
      </c>
      <c r="BK54" s="13" t="str">
        <f>_xlfn.IFNA(IF(BK$3="Productivity",
INDEX('Productivity Dump'!$E$4:$AJ$500,
MATCH($A54,'Productivity Dump'!$A$4:$A$500,0),
MATCH(BK$2,'Productivity Dump'!$E$3:$AJ$3,0)
),
IF(BK$3="Attendance",
INDEX('Attendance Dump'!$E$2:$AI$400,
MATCH($A54,'Attendance Dump'!$B$2:$B$400,0),
MATCH(BK$2,'Attendance Dump'!$E$1:$AI$1,0)
),
INDEX('Active Hour''s Dump'!$D$3:$AH$337,
MATCH($C54,'Active Hour''s Dump'!$A$3:$A$337,0),
MATCH(BK$2,'Active Hour''s Dump'!$D$2:$AH$2,0)
))),"")</f>
        <v>P</v>
      </c>
      <c r="BL54" s="54">
        <f>_xlfn.IFNA(IF(BL$3="Productivity",
INDEX('Productivity Dump'!$E$4:$AJ$500,
MATCH($A54,'Productivity Dump'!$A$4:$A$500,0),
MATCH(BL$2,'Productivity Dump'!$E$3:$AJ$3,0)
),
IF(BL$3="Attendance",
INDEX('Attendance Dump'!$E$2:$AI$400,
MATCH($A54,'Attendance Dump'!$B$2:$B$400,0),
MATCH(BL$2,'Attendance Dump'!$E$1:$AI$1,0)
),
INDEX('Active Hour''s Dump'!$D$3:$AH$337,
MATCH($C54,'Active Hour''s Dump'!$A$3:$A$337,0),
MATCH(BL$2,'Active Hour''s Dump'!$D$2:$AH$2,0)
))),"")</f>
        <v>5.3333333333333304</v>
      </c>
      <c r="BM54" s="13">
        <f>_xlfn.IFNA(IF(BM$3="Productivity",
INDEX('Productivity Dump'!$E$4:$AJ$500,
MATCH($A54,'Productivity Dump'!$A$4:$A$500,0),
MATCH(BM$2,'Productivity Dump'!$E$3:$AJ$3,0)
),
IF(BM$3="Attendance",
INDEX('Attendance Dump'!$E$2:$AI$400,
MATCH($A54,'Attendance Dump'!$B$2:$B$400,0),
MATCH(BM$2,'Attendance Dump'!$E$1:$AI$1,0)
),
INDEX('Active Hour''s Dump'!$D$3:$AH$337,
MATCH($C54,'Active Hour''s Dump'!$A$3:$A$337,0),
MATCH(BM$2,'Active Hour''s Dump'!$D$2:$AH$2,0)
))),"")</f>
        <v>1298.6909999999998</v>
      </c>
      <c r="BN54" s="13" t="str">
        <f>_xlfn.IFNA(IF(BN$3="Productivity",
INDEX('Productivity Dump'!$E$4:$AJ$500,
MATCH($A54,'Productivity Dump'!$A$4:$A$500,0),
MATCH(BN$2,'Productivity Dump'!$E$3:$AJ$3,0)
),
IF(BN$3="Attendance",
INDEX('Attendance Dump'!$E$2:$AI$400,
MATCH($A54,'Attendance Dump'!$B$2:$B$400,0),
MATCH(BN$2,'Attendance Dump'!$E$1:$AI$1,0)
),
INDEX('Active Hour''s Dump'!$D$3:$AH$337,
MATCH($C54,'Active Hour''s Dump'!$A$3:$A$337,0),
MATCH(BN$2,'Active Hour''s Dump'!$D$2:$AH$2,0)
))),"")</f>
        <v>P</v>
      </c>
      <c r="BO54" s="54">
        <f>_xlfn.IFNA(IF(BO$3="Productivity",
INDEX('Productivity Dump'!$E$4:$AJ$500,
MATCH($A54,'Productivity Dump'!$A$4:$A$500,0),
MATCH(BO$2,'Productivity Dump'!$E$3:$AJ$3,0)
),
IF(BO$3="Attendance",
INDEX('Attendance Dump'!$E$2:$AI$400,
MATCH($A54,'Attendance Dump'!$B$2:$B$400,0),
MATCH(BO$2,'Attendance Dump'!$E$1:$AI$1,0)
),
INDEX('Active Hour''s Dump'!$D$3:$AH$337,
MATCH($C54,'Active Hour''s Dump'!$A$3:$A$337,0),
MATCH(BO$2,'Active Hour''s Dump'!$D$2:$AH$2,0)
))),"")</f>
        <v>6.8333333333333304</v>
      </c>
      <c r="BP54" s="13">
        <f>_xlfn.IFNA(IF(BP$3="Productivity",
INDEX('Productivity Dump'!$E$4:$AJ$500,
MATCH($A54,'Productivity Dump'!$A$4:$A$500,0),
MATCH(BP$2,'Productivity Dump'!$E$3:$AJ$3,0)
),
IF(BP$3="Attendance",
INDEX('Attendance Dump'!$E$2:$AI$400,
MATCH($A54,'Attendance Dump'!$B$2:$B$400,0),
MATCH(BP$2,'Attendance Dump'!$E$1:$AI$1,0)
),
INDEX('Active Hour''s Dump'!$D$3:$AH$337,
MATCH($C54,'Active Hour''s Dump'!$A$3:$A$337,0),
MATCH(BP$2,'Active Hour''s Dump'!$D$2:$AH$2,0)
))),"")</f>
        <v>1300.5099999999998</v>
      </c>
      <c r="BQ54" s="13" t="str">
        <f>_xlfn.IFNA(IF(BQ$3="Productivity",
INDEX('Productivity Dump'!$E$4:$AJ$500,
MATCH($A54,'Productivity Dump'!$A$4:$A$500,0),
MATCH(BQ$2,'Productivity Dump'!$E$3:$AJ$3,0)
),
IF(BQ$3="Attendance",
INDEX('Attendance Dump'!$E$2:$AI$400,
MATCH($A54,'Attendance Dump'!$B$2:$B$400,0),
MATCH(BQ$2,'Attendance Dump'!$E$1:$AI$1,0)
),
INDEX('Active Hour''s Dump'!$D$3:$AH$337,
MATCH($C54,'Active Hour''s Dump'!$A$3:$A$337,0),
MATCH(BQ$2,'Active Hour''s Dump'!$D$2:$AH$2,0)
))),"")</f>
        <v>P</v>
      </c>
      <c r="BR54" s="54">
        <f>_xlfn.IFNA(IF(BR$3="Productivity",
INDEX('Productivity Dump'!$E$4:$AJ$500,
MATCH($A54,'Productivity Dump'!$A$4:$A$500,0),
MATCH(BR$2,'Productivity Dump'!$E$3:$AJ$3,0)
),
IF(BR$3="Attendance",
INDEX('Attendance Dump'!$E$2:$AI$400,
MATCH($A54,'Attendance Dump'!$B$2:$B$400,0),
MATCH(BR$2,'Attendance Dump'!$E$1:$AI$1,0)
),
INDEX('Active Hour''s Dump'!$D$3:$AH$337,
MATCH($C54,'Active Hour''s Dump'!$A$3:$A$337,0),
MATCH(BR$2,'Active Hour''s Dump'!$D$2:$AH$2,0)
))),"")</f>
        <v>7.0833333333333304</v>
      </c>
      <c r="BS54" s="13">
        <f>_xlfn.IFNA(IF(BS$3="Productivity",
INDEX('Productivity Dump'!$E$4:$AJ$500,
MATCH($A54,'Productivity Dump'!$A$4:$A$500,0),
MATCH(BS$2,'Productivity Dump'!$E$3:$AJ$3,0)
),
IF(BS$3="Attendance",
INDEX('Attendance Dump'!$E$2:$AI$400,
MATCH($A54,'Attendance Dump'!$B$2:$B$400,0),
MATCH(BS$2,'Attendance Dump'!$E$1:$AI$1,0)
),
INDEX('Active Hour''s Dump'!$D$3:$AH$337,
MATCH($C54,'Active Hour''s Dump'!$A$3:$A$337,0),
MATCH(BS$2,'Active Hour''s Dump'!$D$2:$AH$2,0)
))),"")</f>
        <v>1252.8589999999999</v>
      </c>
      <c r="BT54" s="13" t="str">
        <f>_xlfn.IFNA(IF(BT$3="Productivity",
INDEX('Productivity Dump'!$E$4:$AJ$500,
MATCH($A54,'Productivity Dump'!$A$4:$A$500,0),
MATCH(BT$2,'Productivity Dump'!$E$3:$AJ$3,0)
),
IF(BT$3="Attendance",
INDEX('Attendance Dump'!$E$2:$AI$400,
MATCH($A54,'Attendance Dump'!$B$2:$B$400,0),
MATCH(BT$2,'Attendance Dump'!$E$1:$AI$1,0)
),
INDEX('Active Hour''s Dump'!$D$3:$AH$337,
MATCH($C54,'Active Hour''s Dump'!$A$3:$A$337,0),
MATCH(BT$2,'Active Hour''s Dump'!$D$2:$AH$2,0)
))),"")</f>
        <v>H(P)</v>
      </c>
      <c r="BU54" s="54">
        <f>_xlfn.IFNA(IF(BU$3="Productivity",
INDEX('Productivity Dump'!$E$4:$AJ$500,
MATCH($A54,'Productivity Dump'!$A$4:$A$500,0),
MATCH(BU$2,'Productivity Dump'!$E$3:$AJ$3,0)
),
IF(BU$3="Attendance",
INDEX('Attendance Dump'!$E$2:$AI$400,
MATCH($A54,'Attendance Dump'!$B$2:$B$400,0),
MATCH(BU$2,'Attendance Dump'!$E$1:$AI$1,0)
),
INDEX('Active Hour''s Dump'!$D$3:$AH$337,
MATCH($C54,'Active Hour''s Dump'!$A$3:$A$337,0),
MATCH(BU$2,'Active Hour''s Dump'!$D$2:$AH$2,0)
))),"")</f>
        <v>7.1666666666666696</v>
      </c>
      <c r="BV54" s="13">
        <f>_xlfn.IFNA(IF(BV$3="Productivity",
INDEX('Productivity Dump'!$E$4:$AJ$500,
MATCH($A54,'Productivity Dump'!$A$4:$A$500,0),
MATCH(BV$2,'Productivity Dump'!$E$3:$AJ$3,0)
),
IF(BV$3="Attendance",
INDEX('Attendance Dump'!$E$2:$AI$400,
MATCH($A54,'Attendance Dump'!$B$2:$B$400,0),
MATCH(BV$2,'Attendance Dump'!$E$1:$AI$1,0)
),
INDEX('Active Hour''s Dump'!$D$3:$AH$337,
MATCH($C54,'Active Hour''s Dump'!$A$3:$A$337,0),
MATCH(BV$2,'Active Hour''s Dump'!$D$2:$AH$2,0)
))),"")</f>
        <v>1258.6680000000003</v>
      </c>
      <c r="BW54" s="13" t="str">
        <f>_xlfn.IFNA(IF(BW$3="Productivity",
INDEX('Productivity Dump'!$E$4:$AJ$500,
MATCH($A54,'Productivity Dump'!$A$4:$A$500,0),
MATCH(BW$2,'Productivity Dump'!$E$3:$AJ$3,0)
),
IF(BW$3="Attendance",
INDEX('Attendance Dump'!$E$2:$AI$400,
MATCH($A54,'Attendance Dump'!$B$2:$B$400,0),
MATCH(BW$2,'Attendance Dump'!$E$1:$AI$1,0)
),
INDEX('Active Hour''s Dump'!$D$3:$AH$337,
MATCH($C54,'Active Hour''s Dump'!$A$3:$A$337,0),
MATCH(BW$2,'Active Hour''s Dump'!$D$2:$AH$2,0)
))),"")</f>
        <v>P</v>
      </c>
      <c r="BX54" s="54">
        <f>_xlfn.IFNA(IF(BX$3="Productivity",
INDEX('Productivity Dump'!$E$4:$AJ$500,
MATCH($A54,'Productivity Dump'!$A$4:$A$500,0),
MATCH(BX$2,'Productivity Dump'!$E$3:$AJ$3,0)
),
IF(BX$3="Attendance",
INDEX('Attendance Dump'!$E$2:$AI$400,
MATCH($A54,'Attendance Dump'!$B$2:$B$400,0),
MATCH(BX$2,'Attendance Dump'!$E$1:$AI$1,0)
),
INDEX('Active Hour''s Dump'!$D$3:$AH$337,
MATCH($C54,'Active Hour''s Dump'!$A$3:$A$337,0),
MATCH(BX$2,'Active Hour''s Dump'!$D$2:$AH$2,0)
))),"")</f>
        <v>6.4166666666666696</v>
      </c>
      <c r="BY54" s="13">
        <f>_xlfn.IFNA(IF(BY$3="Productivity",
INDEX('Productivity Dump'!$E$4:$AJ$500,
MATCH($A54,'Productivity Dump'!$A$4:$A$500,0),
MATCH(BY$2,'Productivity Dump'!$E$3:$AJ$3,0)
),
IF(BY$3="Attendance",
INDEX('Attendance Dump'!$E$2:$AI$400,
MATCH($A54,'Attendance Dump'!$B$2:$B$400,0),
MATCH(BY$2,'Attendance Dump'!$E$1:$AI$1,0)
),
INDEX('Active Hour''s Dump'!$D$3:$AH$337,
MATCH($C54,'Active Hour''s Dump'!$A$3:$A$337,0),
MATCH(BY$2,'Active Hour''s Dump'!$D$2:$AH$2,0)
))),"")</f>
        <v>0</v>
      </c>
      <c r="BZ54" s="13" t="str">
        <f>_xlfn.IFNA(IF(BZ$3="Productivity",
INDEX('Productivity Dump'!$E$4:$AJ$500,
MATCH($A54,'Productivity Dump'!$A$4:$A$500,0),
MATCH(BZ$2,'Productivity Dump'!$E$3:$AJ$3,0)
),
IF(BZ$3="Attendance",
INDEX('Attendance Dump'!$E$2:$AI$400,
MATCH($A54,'Attendance Dump'!$B$2:$B$400,0),
MATCH(BZ$2,'Attendance Dump'!$E$1:$AI$1,0)
),
INDEX('Active Hour''s Dump'!$D$3:$AH$337,
MATCH($C54,'Active Hour''s Dump'!$A$3:$A$337,0),
MATCH(BZ$2,'Active Hour''s Dump'!$D$2:$AH$2,0)
))),"")</f>
        <v>DL</v>
      </c>
      <c r="CA54" s="54">
        <f>_xlfn.IFNA(IF(CA$3="Productivity",
INDEX('Productivity Dump'!$E$4:$AJ$500,
MATCH($A54,'Productivity Dump'!$A$4:$A$500,0),
MATCH(CA$2,'Productivity Dump'!$E$3:$AJ$3,0)
),
IF(CA$3="Attendance",
INDEX('Attendance Dump'!$E$2:$AI$400,
MATCH($A54,'Attendance Dump'!$B$2:$B$400,0),
MATCH(CA$2,'Attendance Dump'!$E$1:$AI$1,0)
),
INDEX('Active Hour''s Dump'!$D$3:$AH$337,
MATCH($C54,'Active Hour''s Dump'!$A$3:$A$337,0),
MATCH(CA$2,'Active Hour''s Dump'!$D$2:$AH$2,0)
))),"")</f>
        <v>0</v>
      </c>
      <c r="CB54" s="13">
        <f>_xlfn.IFNA(IF(CB$3="Productivity",
INDEX('Productivity Dump'!$E$4:$AJ$500,
MATCH($A54,'Productivity Dump'!$A$4:$A$500,0),
MATCH(CB$2,'Productivity Dump'!$E$3:$AJ$3,0)
),
IF(CB$3="Attendance",
INDEX('Attendance Dump'!$E$2:$AI$400,
MATCH($A54,'Attendance Dump'!$B$2:$B$400,0),
MATCH(CB$2,'Attendance Dump'!$E$1:$AI$1,0)
),
INDEX('Active Hour''s Dump'!$D$3:$AH$337,
MATCH($C54,'Active Hour''s Dump'!$A$3:$A$337,0),
MATCH(CB$2,'Active Hour''s Dump'!$D$2:$AH$2,0)
))),"")</f>
        <v>0</v>
      </c>
      <c r="CC54" s="13" t="str">
        <f>_xlfn.IFNA(IF(CC$3="Productivity",
INDEX('Productivity Dump'!$E$4:$AJ$500,
MATCH($A54,'Productivity Dump'!$A$4:$A$500,0),
MATCH(CC$2,'Productivity Dump'!$E$3:$AJ$3,0)
),
IF(CC$3="Attendance",
INDEX('Attendance Dump'!$E$2:$AI$400,
MATCH($A54,'Attendance Dump'!$B$2:$B$400,0),
MATCH(CC$2,'Attendance Dump'!$E$1:$AI$1,0)
),
INDEX('Active Hour''s Dump'!$D$3:$AH$337,
MATCH($C54,'Active Hour''s Dump'!$A$3:$A$337,0),
MATCH(CC$2,'Active Hour''s Dump'!$D$2:$AH$2,0)
))),"")</f>
        <v>WO</v>
      </c>
      <c r="CD54" s="54">
        <f>_xlfn.IFNA(IF(CD$3="Productivity",
INDEX('Productivity Dump'!$E$4:$AJ$500,
MATCH($A54,'Productivity Dump'!$A$4:$A$500,0),
MATCH(CD$2,'Productivity Dump'!$E$3:$AJ$3,0)
),
IF(CD$3="Attendance",
INDEX('Attendance Dump'!$E$2:$AI$400,
MATCH($A54,'Attendance Dump'!$B$2:$B$400,0),
MATCH(CD$2,'Attendance Dump'!$E$1:$AI$1,0)
),
INDEX('Active Hour''s Dump'!$D$3:$AH$337,
MATCH($C54,'Active Hour''s Dump'!$A$3:$A$337,0),
MATCH(CD$2,'Active Hour''s Dump'!$D$2:$AH$2,0)
))),"")</f>
        <v>0</v>
      </c>
      <c r="CE54" s="13">
        <f>_xlfn.IFNA(IF(CE$3="Productivity",
INDEX('Productivity Dump'!$E$4:$AJ$500,
MATCH($A54,'Productivity Dump'!$A$4:$A$500,0),
MATCH(CE$2,'Productivity Dump'!$E$3:$AJ$3,0)
),
IF(CE$3="Attendance",
INDEX('Attendance Dump'!$E$2:$AI$400,
MATCH($A54,'Attendance Dump'!$B$2:$B$400,0),
MATCH(CE$2,'Attendance Dump'!$E$1:$AI$1,0)
),
INDEX('Active Hour''s Dump'!$D$3:$AH$337,
MATCH($C54,'Active Hour''s Dump'!$A$3:$A$337,0),
MATCH(CE$2,'Active Hour''s Dump'!$D$2:$AH$2,0)
))),"")</f>
        <v>929.74999999999977</v>
      </c>
      <c r="CF54" s="13" t="str">
        <f>_xlfn.IFNA(IF(CF$3="Productivity",
INDEX('Productivity Dump'!$E$4:$AJ$500,
MATCH($A54,'Productivity Dump'!$A$4:$A$500,0),
MATCH(CF$2,'Productivity Dump'!$E$3:$AJ$3,0)
),
IF(CF$3="Attendance",
INDEX('Attendance Dump'!$E$2:$AI$400,
MATCH($A54,'Attendance Dump'!$B$2:$B$400,0),
MATCH(CF$2,'Attendance Dump'!$E$1:$AI$1,0)
),
INDEX('Active Hour''s Dump'!$D$3:$AH$337,
MATCH($C54,'Active Hour''s Dump'!$A$3:$A$337,0),
MATCH(CF$2,'Active Hour''s Dump'!$D$2:$AH$2,0)
))),"")</f>
        <v>P</v>
      </c>
      <c r="CG54" s="54">
        <f>_xlfn.IFNA(IF(CG$3="Productivity",
INDEX('Productivity Dump'!$E$4:$AJ$500,
MATCH($A54,'Productivity Dump'!$A$4:$A$500,0),
MATCH(CG$2,'Productivity Dump'!$E$3:$AJ$3,0)
),
IF(CG$3="Attendance",
INDEX('Attendance Dump'!$E$2:$AI$400,
MATCH($A54,'Attendance Dump'!$B$2:$B$400,0),
MATCH(CG$2,'Attendance Dump'!$E$1:$AI$1,0)
),
INDEX('Active Hour''s Dump'!$D$3:$AH$337,
MATCH($C54,'Active Hour''s Dump'!$A$3:$A$337,0),
MATCH(CG$2,'Active Hour''s Dump'!$D$2:$AH$2,0)
))),"")</f>
        <v>4.8333333333333304</v>
      </c>
      <c r="CH54" s="13">
        <f>_xlfn.IFNA(IF(CH$3="Productivity",
INDEX('Productivity Dump'!$E$4:$AJ$500,
MATCH($A54,'Productivity Dump'!$A$4:$A$500,0),
MATCH(CH$2,'Productivity Dump'!$E$3:$AJ$3,0)
),
IF(CH$3="Attendance",
INDEX('Attendance Dump'!$E$2:$AI$400,
MATCH($A54,'Attendance Dump'!$B$2:$B$400,0),
MATCH(CH$2,'Attendance Dump'!$E$1:$AI$1,0)
),
INDEX('Active Hour''s Dump'!$D$3:$AH$337,
MATCH($C54,'Active Hour''s Dump'!$A$3:$A$337,0),
MATCH(CH$2,'Active Hour''s Dump'!$D$2:$AH$2,0)
))),"")</f>
        <v>1280.691</v>
      </c>
      <c r="CI54" s="13" t="str">
        <f>_xlfn.IFNA(IF(CI$3="Productivity",
INDEX('Productivity Dump'!$E$4:$AJ$500,
MATCH($A54,'Productivity Dump'!$A$4:$A$500,0),
MATCH(CI$2,'Productivity Dump'!$E$3:$AJ$3,0)
),
IF(CI$3="Attendance",
INDEX('Attendance Dump'!$E$2:$AI$400,
MATCH($A54,'Attendance Dump'!$B$2:$B$400,0),
MATCH(CI$2,'Attendance Dump'!$E$1:$AI$1,0)
),
INDEX('Active Hour''s Dump'!$D$3:$AH$337,
MATCH($C54,'Active Hour''s Dump'!$A$3:$A$337,0),
MATCH(CI$2,'Active Hour''s Dump'!$D$2:$AH$2,0)
))),"")</f>
        <v>P</v>
      </c>
      <c r="CJ54" s="54">
        <f>_xlfn.IFNA(IF(CJ$3="Productivity",
INDEX('Productivity Dump'!$E$4:$AJ$500,
MATCH($A54,'Productivity Dump'!$A$4:$A$500,0),
MATCH(CJ$2,'Productivity Dump'!$E$3:$AJ$3,0)
),
IF(CJ$3="Attendance",
INDEX('Attendance Dump'!$E$2:$AI$400,
MATCH($A54,'Attendance Dump'!$B$2:$B$400,0),
MATCH(CJ$2,'Attendance Dump'!$E$1:$AI$1,0)
),
INDEX('Active Hour''s Dump'!$D$3:$AH$337,
MATCH($C54,'Active Hour''s Dump'!$A$3:$A$337,0),
MATCH(CJ$2,'Active Hour''s Dump'!$D$2:$AH$2,0)
))),"")</f>
        <v>6.75</v>
      </c>
      <c r="CK54" s="13">
        <f>_xlfn.IFNA(IF(CK$3="Productivity",
INDEX('Productivity Dump'!$E$4:$AJ$500,
MATCH($A54,'Productivity Dump'!$A$4:$A$500,0),
MATCH(CK$2,'Productivity Dump'!$E$3:$AJ$3,0)
),
IF(CK$3="Attendance",
INDEX('Attendance Dump'!$E$2:$AI$400,
MATCH($A54,'Attendance Dump'!$B$2:$B$400,0),
MATCH(CK$2,'Attendance Dump'!$E$1:$AI$1,0)
),
INDEX('Active Hour''s Dump'!$D$3:$AH$337,
MATCH($C54,'Active Hour''s Dump'!$A$3:$A$337,0),
MATCH(CK$2,'Active Hour''s Dump'!$D$2:$AH$2,0)
))),"")</f>
        <v>1268.5360000000003</v>
      </c>
      <c r="CL54" s="13" t="str">
        <f>_xlfn.IFNA(IF(CL$3="Productivity",
INDEX('Productivity Dump'!$E$4:$AJ$500,
MATCH($A54,'Productivity Dump'!$A$4:$A$500,0),
MATCH(CL$2,'Productivity Dump'!$E$3:$AJ$3,0)
),
IF(CL$3="Attendance",
INDEX('Attendance Dump'!$E$2:$AI$400,
MATCH($A54,'Attendance Dump'!$B$2:$B$400,0),
MATCH(CL$2,'Attendance Dump'!$E$1:$AI$1,0)
),
INDEX('Active Hour''s Dump'!$D$3:$AH$337,
MATCH($C54,'Active Hour''s Dump'!$A$3:$A$337,0),
MATCH(CL$2,'Active Hour''s Dump'!$D$2:$AH$2,0)
))),"")</f>
        <v>P</v>
      </c>
      <c r="CM54" s="54">
        <f>_xlfn.IFNA(IF(CM$3="Productivity",
INDEX('Productivity Dump'!$E$4:$AJ$500,
MATCH($A54,'Productivity Dump'!$A$4:$A$500,0),
MATCH(CM$2,'Productivity Dump'!$E$3:$AJ$3,0)
),
IF(CM$3="Attendance",
INDEX('Attendance Dump'!$E$2:$AI$400,
MATCH($A54,'Attendance Dump'!$B$2:$B$400,0),
MATCH(CM$2,'Attendance Dump'!$E$1:$AI$1,0)
),
INDEX('Active Hour''s Dump'!$D$3:$AH$337,
MATCH($C54,'Active Hour''s Dump'!$A$3:$A$337,0),
MATCH(CM$2,'Active Hour''s Dump'!$D$2:$AH$2,0)
))),"")</f>
        <v>7.75</v>
      </c>
      <c r="CN54" s="13">
        <f>_xlfn.IFNA(IF(CN$3="Productivity",
INDEX('Productivity Dump'!$E$4:$AJ$500,
MATCH($A54,'Productivity Dump'!$A$4:$A$500,0),
MATCH(CN$2,'Productivity Dump'!$E$3:$AJ$3,0)
),
IF(CN$3="Attendance",
INDEX('Attendance Dump'!$E$2:$AI$400,
MATCH($A54,'Attendance Dump'!$B$2:$B$400,0),
MATCH(CN$2,'Attendance Dump'!$E$1:$AI$1,0)
),
INDEX('Active Hour''s Dump'!$D$3:$AH$337,
MATCH($C54,'Active Hour''s Dump'!$A$3:$A$337,0),
MATCH(CN$2,'Active Hour''s Dump'!$D$2:$AH$2,0)
))),"")</f>
        <v>0</v>
      </c>
      <c r="CO54" s="13">
        <f>_xlfn.IFNA(IF(CO$3="Productivity",
INDEX('Productivity Dump'!$E$4:$AJ$500,
MATCH($A54,'Productivity Dump'!$A$4:$A$500,0),
MATCH(CO$2,'Productivity Dump'!$E$3:$AJ$3,0)
),
IF(CO$3="Attendance",
INDEX('Attendance Dump'!$E$2:$AI$400,
MATCH($A54,'Attendance Dump'!$B$2:$B$400,0),
MATCH(CO$2,'Attendance Dump'!$E$1:$AI$1,0)
),
INDEX('Active Hour''s Dump'!$D$3:$AH$337,
MATCH($C54,'Active Hour''s Dump'!$A$3:$A$337,0),
MATCH(CO$2,'Active Hour''s Dump'!$D$2:$AH$2,0)
))),"")</f>
        <v>0</v>
      </c>
      <c r="CP54" s="54">
        <f>_xlfn.IFNA(IF(CP$3="Productivity",
INDEX('Productivity Dump'!$E$4:$AJ$500,
MATCH($A54,'Productivity Dump'!$A$4:$A$500,0),
MATCH(CP$2,'Productivity Dump'!$E$3:$AJ$3,0)
),
IF(CP$3="Attendance",
INDEX('Attendance Dump'!$E$2:$AI$400,
MATCH($A54,'Attendance Dump'!$B$2:$B$400,0),
MATCH(CP$2,'Attendance Dump'!$E$1:$AI$1,0)
),
INDEX('Active Hour''s Dump'!$D$3:$AH$337,
MATCH($C54,'Active Hour''s Dump'!$A$3:$A$337,0),
MATCH(CP$2,'Active Hour''s Dump'!$D$2:$AH$2,0)
))),"")</f>
        <v>0</v>
      </c>
      <c r="CQ54" s="13">
        <f>_xlfn.IFNA(IF(CQ$3="Productivity",
INDEX('Productivity Dump'!$E$4:$AJ$500,
MATCH($A54,'Productivity Dump'!$A$4:$A$500,0),
MATCH(CQ$2,'Productivity Dump'!$E$3:$AJ$3,0)
),
IF(CQ$3="Attendance",
INDEX('Attendance Dump'!$E$2:$AI$400,
MATCH($A54,'Attendance Dump'!$B$2:$B$400,0),
MATCH(CQ$2,'Attendance Dump'!$E$1:$AI$1,0)
),
INDEX('Active Hour''s Dump'!$D$3:$AH$337,
MATCH($C54,'Active Hour''s Dump'!$A$3:$A$337,0),
MATCH(CQ$2,'Active Hour''s Dump'!$D$2:$AH$2,0)
))),"")</f>
        <v>0</v>
      </c>
      <c r="CR54" s="13">
        <f>_xlfn.IFNA(IF(CR$3="Productivity",
INDEX('Productivity Dump'!$E$4:$AJ$500,
MATCH($A54,'Productivity Dump'!$A$4:$A$500,0),
MATCH(CR$2,'Productivity Dump'!$E$3:$AJ$3,0)
),
IF(CR$3="Attendance",
INDEX('Attendance Dump'!$E$2:$AI$400,
MATCH($A54,'Attendance Dump'!$B$2:$B$400,0),
MATCH(CR$2,'Attendance Dump'!$E$1:$AI$1,0)
),
INDEX('Active Hour''s Dump'!$D$3:$AH$337,
MATCH($C54,'Active Hour''s Dump'!$A$3:$A$337,0),
MATCH(CR$2,'Active Hour''s Dump'!$D$2:$AH$2,0)
))),"")</f>
        <v>0</v>
      </c>
      <c r="CS54" s="54">
        <f>_xlfn.IFNA(IF(CS$3="Productivity",
INDEX('Productivity Dump'!$E$4:$AJ$500,
MATCH($A54,'Productivity Dump'!$A$4:$A$500,0),
MATCH(CS$2,'Productivity Dump'!$E$3:$AJ$3,0)
),
IF(CS$3="Attendance",
INDEX('Attendance Dump'!$E$2:$AI$400,
MATCH($A54,'Attendance Dump'!$B$2:$B$400,0),
MATCH(CS$2,'Attendance Dump'!$E$1:$AI$1,0)
),
INDEX('Active Hour''s Dump'!$D$3:$AH$337,
MATCH($C54,'Active Hour''s Dump'!$A$3:$A$337,0),
MATCH(CS$2,'Active Hour''s Dump'!$D$2:$AH$2,0)
))),"")</f>
        <v>0</v>
      </c>
      <c r="CT54" s="13">
        <f>_xlfn.IFNA(IF(CT$3="Productivity",
INDEX('Productivity Dump'!$E$4:$AJ$500,
MATCH($A54,'Productivity Dump'!$A$4:$A$500,0),
MATCH(CT$2,'Productivity Dump'!$E$3:$AJ$3,0)
),
IF(CT$3="Attendance",
INDEX('Attendance Dump'!$E$2:$AI$400,
MATCH($A54,'Attendance Dump'!$B$2:$B$400,0),
MATCH(CT$2,'Attendance Dump'!$E$1:$AI$1,0)
),
INDEX('Active Hour''s Dump'!$D$3:$AH$337,
MATCH($C54,'Active Hour''s Dump'!$A$3:$A$337,0),
MATCH(CT$2,'Active Hour''s Dump'!$D$2:$AH$2,0)
))),"")</f>
        <v>0</v>
      </c>
      <c r="CU54" s="13">
        <f>_xlfn.IFNA(IF(CU$3="Productivity",
INDEX('Productivity Dump'!$E$4:$AJ$500,
MATCH($A54,'Productivity Dump'!$A$4:$A$500,0),
MATCH(CU$2,'Productivity Dump'!$E$3:$AJ$3,0)
),
IF(CU$3="Attendance",
INDEX('Attendance Dump'!$E$2:$AI$400,
MATCH($A54,'Attendance Dump'!$B$2:$B$400,0),
MATCH(CU$2,'Attendance Dump'!$E$1:$AI$1,0)
),
INDEX('Active Hour''s Dump'!$D$3:$AH$337,
MATCH($C54,'Active Hour''s Dump'!$A$3:$A$337,0),
MATCH(CU$2,'Active Hour''s Dump'!$D$2:$AH$2,0)
))),"")</f>
        <v>0</v>
      </c>
      <c r="CV54" s="54">
        <f>_xlfn.IFNA(IF(CV$3="Productivity",
INDEX('Productivity Dump'!$E$4:$AJ$500,
MATCH($A54,'Productivity Dump'!$A$4:$A$500,0),
MATCH(CV$2,'Productivity Dump'!$E$3:$AJ$3,0)
),
IF(CV$3="Attendance",
INDEX('Attendance Dump'!$E$2:$AI$400,
MATCH($A54,'Attendance Dump'!$B$2:$B$400,0),
MATCH(CV$2,'Attendance Dump'!$E$1:$AI$1,0)
),
INDEX('Active Hour''s Dump'!$D$3:$AH$337,
MATCH($C54,'Active Hour''s Dump'!$A$3:$A$337,0),
MATCH(CV$2,'Active Hour''s Dump'!$D$2:$AH$2,0)
))),"")</f>
        <v>0</v>
      </c>
      <c r="CW54" s="13"/>
      <c r="CX54" s="13"/>
      <c r="CY54" s="54"/>
      <c r="DA54" s="57">
        <f t="shared" si="59"/>
        <v>150.16666666666666</v>
      </c>
      <c r="DB54" s="35">
        <f t="shared" si="63"/>
        <v>28273.608</v>
      </c>
      <c r="DC54" s="35">
        <f t="shared" si="64"/>
        <v>0</v>
      </c>
      <c r="DD54" s="35">
        <f t="shared" ca="1" si="60"/>
        <v>0</v>
      </c>
      <c r="DF54" s="32" cm="1">
        <f t="array" ref="DF54">SUMPRODUCT(
    (MOD(COLUMN(H54:CV54) - COLUMN(H54), 3) = 0) *
    (H54:CV54 = 0) *
    (I54:CW54 = "P") *
    (COUNTIF(UKHoliday, H$2:CV$2) = 0)
)</f>
        <v>0</v>
      </c>
      <c r="DG54" s="33" cm="1">
        <f t="array" ref="DG54">SUMPRODUCT(
  (MOD(COLUMN(H54:CV54) - COLUMN(H54), 3) = 0) *
  (H54:CV54 &gt; 0) *
  (H54:CV54 &lt; 0.5 * IF(((WEEKDAY(H$2:CV$2, 2) = 1) + (WEEKDAY(H$2:CV$2, 2) = 6)), G54, F54)) *
  (I54:CW54 = "P") *
  (COUNTIF(UKHoliday, H$2:CV$2) = 0)
)</f>
        <v>0</v>
      </c>
      <c r="DH54" s="33" cm="1">
        <f t="array" ref="DH54">SUMPRODUCT(
  (MOD(COLUMN(H54:CV54) - COLUMN(H54), 3) = 0) *
  (H54:CV54 &gt; 0.5 * IF(((WEEKDAY(H$2:CV$2, 2) = 1) + (WEEKDAY(H$2:CV$2, 2) = 6)), $G54, $F54)) *
  (H54:CV54 &lt; 0.8 * IF(((WEEKDAY(H$2:CV$2, 2) = 1) + (WEEKDAY(H$2:CV$2, 2) = 6)), $G54, $F54)) *
  (I54:CW54 = "P") *
  (COUNTIF(UKHoliday, H$2:CV$2) = 0)
)</f>
        <v>0</v>
      </c>
      <c r="DI54" s="33" cm="1">
        <f t="array" ref="DI54">SUMPRODUCT(
  (MOD(COLUMN(H54:CV54) - COLUMN(H54), 3) = 0) *
  (H54:CV54 &gt; 0.8 * IF(((WEEKDAY(H$2:CV$2, 2) = 1) + (WEEKDAY(H$2:CV$2, 2) = 6)), $G54, $F54)) *
  (H54:CV54 &lt; 1 * IF(((WEEKDAY(H$2:CV$2, 2) = 1) + (WEEKDAY(H$2:CV$2, 2) = 6)), $G54, $F54)) *
  (I54:CW54 = "P") *
  (COUNTIF(UKHoliday, H$2:CV$2) = 0)
)</f>
        <v>0</v>
      </c>
    </row>
    <row r="55" spans="1:113" x14ac:dyDescent="0.3">
      <c r="A55" s="8" t="s">
        <v>208</v>
      </c>
      <c r="B55" s="8" t="s">
        <v>207</v>
      </c>
      <c r="C55" s="9" t="s">
        <v>684</v>
      </c>
      <c r="D55" s="62" t="s">
        <v>944</v>
      </c>
      <c r="E55" s="35">
        <v>21500</v>
      </c>
      <c r="F55" s="35">
        <f t="shared" si="61"/>
        <v>1075</v>
      </c>
      <c r="G55" s="35">
        <f t="shared" si="62"/>
        <v>537.5</v>
      </c>
      <c r="H55" s="13">
        <f>_xlfn.IFNA(IF(H$3="Productivity",
INDEX('Productivity Dump'!$E$4:$AJ$500,
MATCH($A55,'Productivity Dump'!$A$4:$A$500,0),
MATCH(H$2,'Productivity Dump'!$E$3:$AJ$3,0)
),
IF(H$3="Attendance",
INDEX('Attendance Dump'!$E$2:$AI$400,
MATCH($A55,'Attendance Dump'!$B$2:$B$400,0),
MATCH(H$2,'Attendance Dump'!$E$1:$AI$1,0)
),
INDEX('Active Hour''s Dump'!$D$3:$AH$337,
MATCH($C55,'Active Hour''s Dump'!$A$3:$A$337,0),
MATCH(H$2,'Active Hour''s Dump'!$D$2:$AH$2,0)
))),"")</f>
        <v>1178.123</v>
      </c>
      <c r="I55" s="13" t="str">
        <f>_xlfn.IFNA(IF(I$3="Productivity",
INDEX('Productivity Dump'!$E$4:$AJ$500,
MATCH($A55,'Productivity Dump'!$A$4:$A$500,0),
MATCH(I$2,'Productivity Dump'!$E$3:$AJ$3,0)
),
IF(I$3="Attendance",
INDEX('Attendance Dump'!$E$2:$AI$400,
MATCH($A55,'Attendance Dump'!$B$2:$B$400,0),
MATCH(I$2,'Attendance Dump'!$E$1:$AI$1,0)
),
INDEX('Active Hour''s Dump'!$D$3:$AH$337,
MATCH($C55,'Active Hour''s Dump'!$A$3:$A$337,0),
MATCH(I$2,'Active Hour''s Dump'!$D$2:$AH$2,0)
))),"")</f>
        <v>P</v>
      </c>
      <c r="J55" s="54">
        <f>_xlfn.IFNA(IF(J$3="Productivity",
INDEX('Productivity Dump'!$E$4:$AJ$500,
MATCH($A55,'Productivity Dump'!$A$4:$A$500,0),
MATCH(J$2,'Productivity Dump'!$E$3:$AJ$3,0)
),
IF(J$3="Attendance",
INDEX('Attendance Dump'!$E$2:$AI$400,
MATCH($A55,'Attendance Dump'!$B$2:$B$400,0),
MATCH(J$2,'Attendance Dump'!$E$1:$AI$1,0)
),
INDEX('Active Hour''s Dump'!$D$3:$AH$337,
MATCH($C55,'Active Hour''s Dump'!$A$3:$A$337,0),
MATCH(J$2,'Active Hour''s Dump'!$D$2:$AH$2,0)
))),"")</f>
        <v>10.75</v>
      </c>
      <c r="K55" s="13">
        <f>_xlfn.IFNA(IF(K$3="Productivity",
INDEX('Productivity Dump'!$E$4:$AJ$500,
MATCH($A55,'Productivity Dump'!$A$4:$A$500,0),
MATCH(K$2,'Productivity Dump'!$E$3:$AJ$3,0)
),
IF(K$3="Attendance",
INDEX('Attendance Dump'!$E$2:$AI$400,
MATCH($A55,'Attendance Dump'!$B$2:$B$400,0),
MATCH(K$2,'Attendance Dump'!$E$1:$AI$1,0)
),
INDEX('Active Hour''s Dump'!$D$3:$AH$337,
MATCH($C55,'Active Hour''s Dump'!$A$3:$A$337,0),
MATCH(K$2,'Active Hour''s Dump'!$D$2:$AH$2,0)
))),"")</f>
        <v>1030.6410000000001</v>
      </c>
      <c r="L55" s="13" t="str">
        <f>_xlfn.IFNA(IF(L$3="Productivity",
INDEX('Productivity Dump'!$E$4:$AJ$500,
MATCH($A55,'Productivity Dump'!$A$4:$A$500,0),
MATCH(L$2,'Productivity Dump'!$E$3:$AJ$3,0)
),
IF(L$3="Attendance",
INDEX('Attendance Dump'!$E$2:$AI$400,
MATCH($A55,'Attendance Dump'!$B$2:$B$400,0),
MATCH(L$2,'Attendance Dump'!$E$1:$AI$1,0)
),
INDEX('Active Hour''s Dump'!$D$3:$AH$337,
MATCH($C55,'Active Hour''s Dump'!$A$3:$A$337,0),
MATCH(L$2,'Active Hour''s Dump'!$D$2:$AH$2,0)
))),"")</f>
        <v>P</v>
      </c>
      <c r="M55" s="54">
        <f>_xlfn.IFNA(IF(M$3="Productivity",
INDEX('Productivity Dump'!$E$4:$AJ$500,
MATCH($A55,'Productivity Dump'!$A$4:$A$500,0),
MATCH(M$2,'Productivity Dump'!$E$3:$AJ$3,0)
),
IF(M$3="Attendance",
INDEX('Attendance Dump'!$E$2:$AI$400,
MATCH($A55,'Attendance Dump'!$B$2:$B$400,0),
MATCH(M$2,'Attendance Dump'!$E$1:$AI$1,0)
),
INDEX('Active Hour''s Dump'!$D$3:$AH$337,
MATCH($C55,'Active Hour''s Dump'!$A$3:$A$337,0),
MATCH(M$2,'Active Hour''s Dump'!$D$2:$AH$2,0)
))),"")</f>
        <v>11.6666666666667</v>
      </c>
      <c r="N55" s="13">
        <f>_xlfn.IFNA(IF(N$3="Productivity",
INDEX('Productivity Dump'!$E$4:$AJ$500,
MATCH($A55,'Productivity Dump'!$A$4:$A$500,0),
MATCH(N$2,'Productivity Dump'!$E$3:$AJ$3,0)
),
IF(N$3="Attendance",
INDEX('Attendance Dump'!$E$2:$AI$400,
MATCH($A55,'Attendance Dump'!$B$2:$B$400,0),
MATCH(N$2,'Attendance Dump'!$E$1:$AI$1,0)
),
INDEX('Active Hour''s Dump'!$D$3:$AH$337,
MATCH($C55,'Active Hour''s Dump'!$A$3:$A$337,0),
MATCH(N$2,'Active Hour''s Dump'!$D$2:$AH$2,0)
))),"")</f>
        <v>609.28499999999997</v>
      </c>
      <c r="O55" s="13" t="str">
        <f>_xlfn.IFNA(IF(O$3="Productivity",
INDEX('Productivity Dump'!$E$4:$AJ$500,
MATCH($A55,'Productivity Dump'!$A$4:$A$500,0),
MATCH(O$2,'Productivity Dump'!$E$3:$AJ$3,0)
),
IF(O$3="Attendance",
INDEX('Attendance Dump'!$E$2:$AI$400,
MATCH($A55,'Attendance Dump'!$B$2:$B$400,0),
MATCH(O$2,'Attendance Dump'!$E$1:$AI$1,0)
),
INDEX('Active Hour''s Dump'!$D$3:$AH$337,
MATCH($C55,'Active Hour''s Dump'!$A$3:$A$337,0),
MATCH(O$2,'Active Hour''s Dump'!$D$2:$AH$2,0)
))),"")</f>
        <v>P</v>
      </c>
      <c r="P55" s="54">
        <f>_xlfn.IFNA(IF(P$3="Productivity",
INDEX('Productivity Dump'!$E$4:$AJ$500,
MATCH($A55,'Productivity Dump'!$A$4:$A$500,0),
MATCH(P$2,'Productivity Dump'!$E$3:$AJ$3,0)
),
IF(P$3="Attendance",
INDEX('Attendance Dump'!$E$2:$AI$400,
MATCH($A55,'Attendance Dump'!$B$2:$B$400,0),
MATCH(P$2,'Attendance Dump'!$E$1:$AI$1,0)
),
INDEX('Active Hour''s Dump'!$D$3:$AH$337,
MATCH($C55,'Active Hour''s Dump'!$A$3:$A$337,0),
MATCH(P$2,'Active Hour''s Dump'!$D$2:$AH$2,0)
))),"")</f>
        <v>7.3333333333333304</v>
      </c>
      <c r="Q55" s="13">
        <f>_xlfn.IFNA(IF(Q$3="Productivity",
INDEX('Productivity Dump'!$E$4:$AJ$500,
MATCH($A55,'Productivity Dump'!$A$4:$A$500,0),
MATCH(Q$2,'Productivity Dump'!$E$3:$AJ$3,0)
),
IF(Q$3="Attendance",
INDEX('Attendance Dump'!$E$2:$AI$400,
MATCH($A55,'Attendance Dump'!$B$2:$B$400,0),
MATCH(Q$2,'Attendance Dump'!$E$1:$AI$1,0)
),
INDEX('Active Hour''s Dump'!$D$3:$AH$337,
MATCH($C55,'Active Hour''s Dump'!$A$3:$A$337,0),
MATCH(Q$2,'Active Hour''s Dump'!$D$2:$AH$2,0)
))),"")</f>
        <v>0</v>
      </c>
      <c r="R55" s="13" t="str">
        <f>_xlfn.IFNA(IF(R$3="Productivity",
INDEX('Productivity Dump'!$E$4:$AJ$500,
MATCH($A55,'Productivity Dump'!$A$4:$A$500,0),
MATCH(R$2,'Productivity Dump'!$E$3:$AJ$3,0)
),
IF(R$3="Attendance",
INDEX('Attendance Dump'!$E$2:$AI$400,
MATCH($A55,'Attendance Dump'!$B$2:$B$400,0),
MATCH(R$2,'Attendance Dump'!$E$1:$AI$1,0)
),
INDEX('Active Hour''s Dump'!$D$3:$AH$337,
MATCH($C55,'Active Hour''s Dump'!$A$3:$A$337,0),
MATCH(R$2,'Active Hour''s Dump'!$D$2:$AH$2,0)
))),"")</f>
        <v>WO</v>
      </c>
      <c r="S55" s="54">
        <f>_xlfn.IFNA(IF(S$3="Productivity",
INDEX('Productivity Dump'!$E$4:$AJ$500,
MATCH($A55,'Productivity Dump'!$A$4:$A$500,0),
MATCH(S$2,'Productivity Dump'!$E$3:$AJ$3,0)
),
IF(S$3="Attendance",
INDEX('Attendance Dump'!$E$2:$AI$400,
MATCH($A55,'Attendance Dump'!$B$2:$B$400,0),
MATCH(S$2,'Attendance Dump'!$E$1:$AI$1,0)
),
INDEX('Active Hour''s Dump'!$D$3:$AH$337,
MATCH($C55,'Active Hour''s Dump'!$A$3:$A$337,0),
MATCH(S$2,'Active Hour''s Dump'!$D$2:$AH$2,0)
))),"")</f>
        <v>0</v>
      </c>
      <c r="T55" s="13">
        <f>_xlfn.IFNA(IF(T$3="Productivity",
INDEX('Productivity Dump'!$E$4:$AJ$500,
MATCH($A55,'Productivity Dump'!$A$4:$A$500,0),
MATCH(T$2,'Productivity Dump'!$E$3:$AJ$3,0)
),
IF(T$3="Attendance",
INDEX('Attendance Dump'!$E$2:$AI$400,
MATCH($A55,'Attendance Dump'!$B$2:$B$400,0),
MATCH(T$2,'Attendance Dump'!$E$1:$AI$1,0)
),
INDEX('Active Hour''s Dump'!$D$3:$AH$337,
MATCH($C55,'Active Hour''s Dump'!$A$3:$A$337,0),
MATCH(T$2,'Active Hour''s Dump'!$D$2:$AH$2,0)
))),"")</f>
        <v>560.78399999999999</v>
      </c>
      <c r="U55" s="13" t="str">
        <f>_xlfn.IFNA(IF(U$3="Productivity",
INDEX('Productivity Dump'!$E$4:$AJ$500,
MATCH($A55,'Productivity Dump'!$A$4:$A$500,0),
MATCH(U$2,'Productivity Dump'!$E$3:$AJ$3,0)
),
IF(U$3="Attendance",
INDEX('Attendance Dump'!$E$2:$AI$400,
MATCH($A55,'Attendance Dump'!$B$2:$B$400,0),
MATCH(U$2,'Attendance Dump'!$E$1:$AI$1,0)
),
INDEX('Active Hour''s Dump'!$D$3:$AH$337,
MATCH($C55,'Active Hour''s Dump'!$A$3:$A$337,0),
MATCH(U$2,'Active Hour''s Dump'!$D$2:$AH$2,0)
))),"")</f>
        <v>P</v>
      </c>
      <c r="V55" s="54">
        <f>_xlfn.IFNA(IF(V$3="Productivity",
INDEX('Productivity Dump'!$E$4:$AJ$500,
MATCH($A55,'Productivity Dump'!$A$4:$A$500,0),
MATCH(V$2,'Productivity Dump'!$E$3:$AJ$3,0)
),
IF(V$3="Attendance",
INDEX('Attendance Dump'!$E$2:$AI$400,
MATCH($A55,'Attendance Dump'!$B$2:$B$400,0),
MATCH(V$2,'Attendance Dump'!$E$1:$AI$1,0)
),
INDEX('Active Hour''s Dump'!$D$3:$AH$337,
MATCH($C55,'Active Hour''s Dump'!$A$3:$A$337,0),
MATCH(V$2,'Active Hour''s Dump'!$D$2:$AH$2,0)
))),"")</f>
        <v>7.1666666666666696</v>
      </c>
      <c r="W55" s="13">
        <f>_xlfn.IFNA(IF(W$3="Productivity",
INDEX('Productivity Dump'!$E$4:$AJ$500,
MATCH($A55,'Productivity Dump'!$A$4:$A$500,0),
MATCH(W$2,'Productivity Dump'!$E$3:$AJ$3,0)
),
IF(W$3="Attendance",
INDEX('Attendance Dump'!$E$2:$AI$400,
MATCH($A55,'Attendance Dump'!$B$2:$B$400,0),
MATCH(W$2,'Attendance Dump'!$E$1:$AI$1,0)
),
INDEX('Active Hour''s Dump'!$D$3:$AH$337,
MATCH($C55,'Active Hour''s Dump'!$A$3:$A$337,0),
MATCH(W$2,'Active Hour''s Dump'!$D$2:$AH$2,0)
))),"")</f>
        <v>1089.873</v>
      </c>
      <c r="X55" s="13" t="str">
        <f>_xlfn.IFNA(IF(X$3="Productivity",
INDEX('Productivity Dump'!$E$4:$AJ$500,
MATCH($A55,'Productivity Dump'!$A$4:$A$500,0),
MATCH(X$2,'Productivity Dump'!$E$3:$AJ$3,0)
),
IF(X$3="Attendance",
INDEX('Attendance Dump'!$E$2:$AI$400,
MATCH($A55,'Attendance Dump'!$B$2:$B$400,0),
MATCH(X$2,'Attendance Dump'!$E$1:$AI$1,0)
),
INDEX('Active Hour''s Dump'!$D$3:$AH$337,
MATCH($C55,'Active Hour''s Dump'!$A$3:$A$337,0),
MATCH(X$2,'Active Hour''s Dump'!$D$2:$AH$2,0)
))),"")</f>
        <v>P</v>
      </c>
      <c r="Y55" s="54">
        <f>_xlfn.IFNA(IF(Y$3="Productivity",
INDEX('Productivity Dump'!$E$4:$AJ$500,
MATCH($A55,'Productivity Dump'!$A$4:$A$500,0),
MATCH(Y$2,'Productivity Dump'!$E$3:$AJ$3,0)
),
IF(Y$3="Attendance",
INDEX('Attendance Dump'!$E$2:$AI$400,
MATCH($A55,'Attendance Dump'!$B$2:$B$400,0),
MATCH(Y$2,'Attendance Dump'!$E$1:$AI$1,0)
),
INDEX('Active Hour''s Dump'!$D$3:$AH$337,
MATCH($C55,'Active Hour''s Dump'!$A$3:$A$337,0),
MATCH(Y$2,'Active Hour''s Dump'!$D$2:$AH$2,0)
))),"")</f>
        <v>11.25</v>
      </c>
      <c r="Z55" s="13">
        <f>_xlfn.IFNA(IF(Z$3="Productivity",
INDEX('Productivity Dump'!$E$4:$AJ$500,
MATCH($A55,'Productivity Dump'!$A$4:$A$500,0),
MATCH(Z$2,'Productivity Dump'!$E$3:$AJ$3,0)
),
IF(Z$3="Attendance",
INDEX('Attendance Dump'!$E$2:$AI$400,
MATCH($A55,'Attendance Dump'!$B$2:$B$400,0),
MATCH(Z$2,'Attendance Dump'!$E$1:$AI$1,0)
),
INDEX('Active Hour''s Dump'!$D$3:$AH$337,
MATCH($C55,'Active Hour''s Dump'!$A$3:$A$337,0),
MATCH(Z$2,'Active Hour''s Dump'!$D$2:$AH$2,0)
))),"")</f>
        <v>0</v>
      </c>
      <c r="AA55" s="13" t="str">
        <f>_xlfn.IFNA(IF(AA$3="Productivity",
INDEX('Productivity Dump'!$E$4:$AJ$500,
MATCH($A55,'Productivity Dump'!$A$4:$A$500,0),
MATCH(AA$2,'Productivity Dump'!$E$3:$AJ$3,0)
),
IF(AA$3="Attendance",
INDEX('Attendance Dump'!$E$2:$AI$400,
MATCH($A55,'Attendance Dump'!$B$2:$B$400,0),
MATCH(AA$2,'Attendance Dump'!$E$1:$AI$1,0)
),
INDEX('Active Hour''s Dump'!$D$3:$AH$337,
MATCH($C55,'Active Hour''s Dump'!$A$3:$A$337,0),
MATCH(AA$2,'Active Hour''s Dump'!$D$2:$AH$2,0)
))),"")</f>
        <v>PL</v>
      </c>
      <c r="AB55" s="54">
        <f>_xlfn.IFNA(IF(AB$3="Productivity",
INDEX('Productivity Dump'!$E$4:$AJ$500,
MATCH($A55,'Productivity Dump'!$A$4:$A$500,0),
MATCH(AB$2,'Productivity Dump'!$E$3:$AJ$3,0)
),
IF(AB$3="Attendance",
INDEX('Attendance Dump'!$E$2:$AI$400,
MATCH($A55,'Attendance Dump'!$B$2:$B$400,0),
MATCH(AB$2,'Attendance Dump'!$E$1:$AI$1,0)
),
INDEX('Active Hour''s Dump'!$D$3:$AH$337,
MATCH($C55,'Active Hour''s Dump'!$A$3:$A$337,0),
MATCH(AB$2,'Active Hour''s Dump'!$D$2:$AH$2,0)
))),"")</f>
        <v>0</v>
      </c>
      <c r="AC55" s="13">
        <f>_xlfn.IFNA(IF(AC$3="Productivity",
INDEX('Productivity Dump'!$E$4:$AJ$500,
MATCH($A55,'Productivity Dump'!$A$4:$A$500,0),
MATCH(AC$2,'Productivity Dump'!$E$3:$AJ$3,0)
),
IF(AC$3="Attendance",
INDEX('Attendance Dump'!$E$2:$AI$400,
MATCH($A55,'Attendance Dump'!$B$2:$B$400,0),
MATCH(AC$2,'Attendance Dump'!$E$1:$AI$1,0)
),
INDEX('Active Hour''s Dump'!$D$3:$AH$337,
MATCH($C55,'Active Hour''s Dump'!$A$3:$A$337,0),
MATCH(AC$2,'Active Hour''s Dump'!$D$2:$AH$2,0)
))),"")</f>
        <v>1049.4620000000002</v>
      </c>
      <c r="AD55" s="13" t="str">
        <f>_xlfn.IFNA(IF(AD$3="Productivity",
INDEX('Productivity Dump'!$E$4:$AJ$500,
MATCH($A55,'Productivity Dump'!$A$4:$A$500,0),
MATCH(AD$2,'Productivity Dump'!$E$3:$AJ$3,0)
),
IF(AD$3="Attendance",
INDEX('Attendance Dump'!$E$2:$AI$400,
MATCH($A55,'Attendance Dump'!$B$2:$B$400,0),
MATCH(AD$2,'Attendance Dump'!$E$1:$AI$1,0)
),
INDEX('Active Hour''s Dump'!$D$3:$AH$337,
MATCH($C55,'Active Hour''s Dump'!$A$3:$A$337,0),
MATCH(AD$2,'Active Hour''s Dump'!$D$2:$AH$2,0)
))),"")</f>
        <v>P</v>
      </c>
      <c r="AE55" s="54">
        <f>_xlfn.IFNA(IF(AE$3="Productivity",
INDEX('Productivity Dump'!$E$4:$AJ$500,
MATCH($A55,'Productivity Dump'!$A$4:$A$500,0),
MATCH(AE$2,'Productivity Dump'!$E$3:$AJ$3,0)
),
IF(AE$3="Attendance",
INDEX('Attendance Dump'!$E$2:$AI$400,
MATCH($A55,'Attendance Dump'!$B$2:$B$400,0),
MATCH(AE$2,'Attendance Dump'!$E$1:$AI$1,0)
),
INDEX('Active Hour''s Dump'!$D$3:$AH$337,
MATCH($C55,'Active Hour''s Dump'!$A$3:$A$337,0),
MATCH(AE$2,'Active Hour''s Dump'!$D$2:$AH$2,0)
))),"")</f>
        <v>11</v>
      </c>
      <c r="AF55" s="13">
        <f>_xlfn.IFNA(IF(AF$3="Productivity",
INDEX('Productivity Dump'!$E$4:$AJ$500,
MATCH($A55,'Productivity Dump'!$A$4:$A$500,0),
MATCH(AF$2,'Productivity Dump'!$E$3:$AJ$3,0)
),
IF(AF$3="Attendance",
INDEX('Attendance Dump'!$E$2:$AI$400,
MATCH($A55,'Attendance Dump'!$B$2:$B$400,0),
MATCH(AF$2,'Attendance Dump'!$E$1:$AI$1,0)
),
INDEX('Active Hour''s Dump'!$D$3:$AH$337,
MATCH($C55,'Active Hour''s Dump'!$A$3:$A$337,0),
MATCH(AF$2,'Active Hour''s Dump'!$D$2:$AH$2,0)
))),"")</f>
        <v>1080.5829999999999</v>
      </c>
      <c r="AG55" s="13" t="str">
        <f>_xlfn.IFNA(IF(AG$3="Productivity",
INDEX('Productivity Dump'!$E$4:$AJ$500,
MATCH($A55,'Productivity Dump'!$A$4:$A$500,0),
MATCH(AG$2,'Productivity Dump'!$E$3:$AJ$3,0)
),
IF(AG$3="Attendance",
INDEX('Attendance Dump'!$E$2:$AI$400,
MATCH($A55,'Attendance Dump'!$B$2:$B$400,0),
MATCH(AG$2,'Attendance Dump'!$E$1:$AI$1,0)
),
INDEX('Active Hour''s Dump'!$D$3:$AH$337,
MATCH($C55,'Active Hour''s Dump'!$A$3:$A$337,0),
MATCH(AG$2,'Active Hour''s Dump'!$D$2:$AH$2,0)
))),"")</f>
        <v>P</v>
      </c>
      <c r="AH55" s="54">
        <f>_xlfn.IFNA(IF(AH$3="Productivity",
INDEX('Productivity Dump'!$E$4:$AJ$500,
MATCH($A55,'Productivity Dump'!$A$4:$A$500,0),
MATCH(AH$2,'Productivity Dump'!$E$3:$AJ$3,0)
),
IF(AH$3="Attendance",
INDEX('Attendance Dump'!$E$2:$AI$400,
MATCH($A55,'Attendance Dump'!$B$2:$B$400,0),
MATCH(AH$2,'Attendance Dump'!$E$1:$AI$1,0)
),
INDEX('Active Hour''s Dump'!$D$3:$AH$337,
MATCH($C55,'Active Hour''s Dump'!$A$3:$A$337,0),
MATCH(AH$2,'Active Hour''s Dump'!$D$2:$AH$2,0)
))),"")</f>
        <v>12.5</v>
      </c>
      <c r="AI55" s="13">
        <f>_xlfn.IFNA(IF(AI$3="Productivity",
INDEX('Productivity Dump'!$E$4:$AJ$500,
MATCH($A55,'Productivity Dump'!$A$4:$A$500,0),
MATCH(AI$2,'Productivity Dump'!$E$3:$AJ$3,0)
),
IF(AI$3="Attendance",
INDEX('Attendance Dump'!$E$2:$AI$400,
MATCH($A55,'Attendance Dump'!$B$2:$B$400,0),
MATCH(AI$2,'Attendance Dump'!$E$1:$AI$1,0)
),
INDEX('Active Hour''s Dump'!$D$3:$AH$337,
MATCH($C55,'Active Hour''s Dump'!$A$3:$A$337,0),
MATCH(AI$2,'Active Hour''s Dump'!$D$2:$AH$2,0)
))),"")</f>
        <v>645.59899999999993</v>
      </c>
      <c r="AJ55" s="13" t="str">
        <f>_xlfn.IFNA(IF(AJ$3="Productivity",
INDEX('Productivity Dump'!$E$4:$AJ$500,
MATCH($A55,'Productivity Dump'!$A$4:$A$500,0),
MATCH(AJ$2,'Productivity Dump'!$E$3:$AJ$3,0)
),
IF(AJ$3="Attendance",
INDEX('Attendance Dump'!$E$2:$AI$400,
MATCH($A55,'Attendance Dump'!$B$2:$B$400,0),
MATCH(AJ$2,'Attendance Dump'!$E$1:$AI$1,0)
),
INDEX('Active Hour''s Dump'!$D$3:$AH$337,
MATCH($C55,'Active Hour''s Dump'!$A$3:$A$337,0),
MATCH(AJ$2,'Active Hour''s Dump'!$D$2:$AH$2,0)
))),"")</f>
        <v>P</v>
      </c>
      <c r="AK55" s="54">
        <f>_xlfn.IFNA(IF(AK$3="Productivity",
INDEX('Productivity Dump'!$E$4:$AJ$500,
MATCH($A55,'Productivity Dump'!$A$4:$A$500,0),
MATCH(AK$2,'Productivity Dump'!$E$3:$AJ$3,0)
),
IF(AK$3="Attendance",
INDEX('Attendance Dump'!$E$2:$AI$400,
MATCH($A55,'Attendance Dump'!$B$2:$B$400,0),
MATCH(AK$2,'Attendance Dump'!$E$1:$AI$1,0)
),
INDEX('Active Hour''s Dump'!$D$3:$AH$337,
MATCH($C55,'Active Hour''s Dump'!$A$3:$A$337,0),
MATCH(AK$2,'Active Hour''s Dump'!$D$2:$AH$2,0)
))),"")</f>
        <v>7.5833333333333304</v>
      </c>
      <c r="AL55" s="13">
        <f>_xlfn.IFNA(IF(AL$3="Productivity",
INDEX('Productivity Dump'!$E$4:$AJ$500,
MATCH($A55,'Productivity Dump'!$A$4:$A$500,0),
MATCH(AL$2,'Productivity Dump'!$E$3:$AJ$3,0)
),
IF(AL$3="Attendance",
INDEX('Attendance Dump'!$E$2:$AI$400,
MATCH($A55,'Attendance Dump'!$B$2:$B$400,0),
MATCH(AL$2,'Attendance Dump'!$E$1:$AI$1,0)
),
INDEX('Active Hour''s Dump'!$D$3:$AH$337,
MATCH($C55,'Active Hour''s Dump'!$A$3:$A$337,0),
MATCH(AL$2,'Active Hour''s Dump'!$D$2:$AH$2,0)
))),"")</f>
        <v>0</v>
      </c>
      <c r="AM55" s="13" t="str">
        <f>_xlfn.IFNA(IF(AM$3="Productivity",
INDEX('Productivity Dump'!$E$4:$AJ$500,
MATCH($A55,'Productivity Dump'!$A$4:$A$500,0),
MATCH(AM$2,'Productivity Dump'!$E$3:$AJ$3,0)
),
IF(AM$3="Attendance",
INDEX('Attendance Dump'!$E$2:$AI$400,
MATCH($A55,'Attendance Dump'!$B$2:$B$400,0),
MATCH(AM$2,'Attendance Dump'!$E$1:$AI$1,0)
),
INDEX('Active Hour''s Dump'!$D$3:$AH$337,
MATCH($C55,'Active Hour''s Dump'!$A$3:$A$337,0),
MATCH(AM$2,'Active Hour''s Dump'!$D$2:$AH$2,0)
))),"")</f>
        <v>WO</v>
      </c>
      <c r="AN55" s="54">
        <f>_xlfn.IFNA(IF(AN$3="Productivity",
INDEX('Productivity Dump'!$E$4:$AJ$500,
MATCH($A55,'Productivity Dump'!$A$4:$A$500,0),
MATCH(AN$2,'Productivity Dump'!$E$3:$AJ$3,0)
),
IF(AN$3="Attendance",
INDEX('Attendance Dump'!$E$2:$AI$400,
MATCH($A55,'Attendance Dump'!$B$2:$B$400,0),
MATCH(AN$2,'Attendance Dump'!$E$1:$AI$1,0)
),
INDEX('Active Hour''s Dump'!$D$3:$AH$337,
MATCH($C55,'Active Hour''s Dump'!$A$3:$A$337,0),
MATCH(AN$2,'Active Hour''s Dump'!$D$2:$AH$2,0)
))),"")</f>
        <v>0</v>
      </c>
      <c r="AO55" s="13">
        <f>_xlfn.IFNA(IF(AO$3="Productivity",
INDEX('Productivity Dump'!$E$4:$AJ$500,
MATCH($A55,'Productivity Dump'!$A$4:$A$500,0),
MATCH(AO$2,'Productivity Dump'!$E$3:$AJ$3,0)
),
IF(AO$3="Attendance",
INDEX('Attendance Dump'!$E$2:$AI$400,
MATCH($A55,'Attendance Dump'!$B$2:$B$400,0),
MATCH(AO$2,'Attendance Dump'!$E$1:$AI$1,0)
),
INDEX('Active Hour''s Dump'!$D$3:$AH$337,
MATCH($C55,'Active Hour''s Dump'!$A$3:$A$337,0),
MATCH(AO$2,'Active Hour''s Dump'!$D$2:$AH$2,0)
))),"")</f>
        <v>579.85599999999999</v>
      </c>
      <c r="AP55" s="13" t="str">
        <f>_xlfn.IFNA(IF(AP$3="Productivity",
INDEX('Productivity Dump'!$E$4:$AJ$500,
MATCH($A55,'Productivity Dump'!$A$4:$A$500,0),
MATCH(AP$2,'Productivity Dump'!$E$3:$AJ$3,0)
),
IF(AP$3="Attendance",
INDEX('Attendance Dump'!$E$2:$AI$400,
MATCH($A55,'Attendance Dump'!$B$2:$B$400,0),
MATCH(AP$2,'Attendance Dump'!$E$1:$AI$1,0)
),
INDEX('Active Hour''s Dump'!$D$3:$AH$337,
MATCH($C55,'Active Hour''s Dump'!$A$3:$A$337,0),
MATCH(AP$2,'Active Hour''s Dump'!$D$2:$AH$2,0)
))),"")</f>
        <v>P</v>
      </c>
      <c r="AQ55" s="54">
        <f>_xlfn.IFNA(IF(AQ$3="Productivity",
INDEX('Productivity Dump'!$E$4:$AJ$500,
MATCH($A55,'Productivity Dump'!$A$4:$A$500,0),
MATCH(AQ$2,'Productivity Dump'!$E$3:$AJ$3,0)
),
IF(AQ$3="Attendance",
INDEX('Attendance Dump'!$E$2:$AI$400,
MATCH($A55,'Attendance Dump'!$B$2:$B$400,0),
MATCH(AQ$2,'Attendance Dump'!$E$1:$AI$1,0)
),
INDEX('Active Hour''s Dump'!$D$3:$AH$337,
MATCH($C55,'Active Hour''s Dump'!$A$3:$A$337,0),
MATCH(AQ$2,'Active Hour''s Dump'!$D$2:$AH$2,0)
))),"")</f>
        <v>7.8333333333333304</v>
      </c>
      <c r="AR55" s="13">
        <f>_xlfn.IFNA(IF(AR$3="Productivity",
INDEX('Productivity Dump'!$E$4:$AJ$500,
MATCH($A55,'Productivity Dump'!$A$4:$A$500,0),
MATCH(AR$2,'Productivity Dump'!$E$3:$AJ$3,0)
),
IF(AR$3="Attendance",
INDEX('Attendance Dump'!$E$2:$AI$400,
MATCH($A55,'Attendance Dump'!$B$2:$B$400,0),
MATCH(AR$2,'Attendance Dump'!$E$1:$AI$1,0)
),
INDEX('Active Hour''s Dump'!$D$3:$AH$337,
MATCH($C55,'Active Hour''s Dump'!$A$3:$A$337,0),
MATCH(AR$2,'Active Hour''s Dump'!$D$2:$AH$2,0)
))),"")</f>
        <v>1052.9029999999998</v>
      </c>
      <c r="AS55" s="13" t="str">
        <f>_xlfn.IFNA(IF(AS$3="Productivity",
INDEX('Productivity Dump'!$E$4:$AJ$500,
MATCH($A55,'Productivity Dump'!$A$4:$A$500,0),
MATCH(AS$2,'Productivity Dump'!$E$3:$AJ$3,0)
),
IF(AS$3="Attendance",
INDEX('Attendance Dump'!$E$2:$AI$400,
MATCH($A55,'Attendance Dump'!$B$2:$B$400,0),
MATCH(AS$2,'Attendance Dump'!$E$1:$AI$1,0)
),
INDEX('Active Hour''s Dump'!$D$3:$AH$337,
MATCH($C55,'Active Hour''s Dump'!$A$3:$A$337,0),
MATCH(AS$2,'Active Hour''s Dump'!$D$2:$AH$2,0)
))),"")</f>
        <v>P</v>
      </c>
      <c r="AT55" s="54">
        <f>_xlfn.IFNA(IF(AT$3="Productivity",
INDEX('Productivity Dump'!$E$4:$AJ$500,
MATCH($A55,'Productivity Dump'!$A$4:$A$500,0),
MATCH(AT$2,'Productivity Dump'!$E$3:$AJ$3,0)
),
IF(AT$3="Attendance",
INDEX('Attendance Dump'!$E$2:$AI$400,
MATCH($A55,'Attendance Dump'!$B$2:$B$400,0),
MATCH(AT$2,'Attendance Dump'!$E$1:$AI$1,0)
),
INDEX('Active Hour''s Dump'!$D$3:$AH$337,
MATCH($C55,'Active Hour''s Dump'!$A$3:$A$337,0),
MATCH(AT$2,'Active Hour''s Dump'!$D$2:$AH$2,0)
))),"")</f>
        <v>11.4166666666667</v>
      </c>
      <c r="AU55" s="13">
        <f>_xlfn.IFNA(IF(AU$3="Productivity",
INDEX('Productivity Dump'!$E$4:$AJ$500,
MATCH($A55,'Productivity Dump'!$A$4:$A$500,0),
MATCH(AU$2,'Productivity Dump'!$E$3:$AJ$3,0)
),
IF(AU$3="Attendance",
INDEX('Attendance Dump'!$E$2:$AI$400,
MATCH($A55,'Attendance Dump'!$B$2:$B$400,0),
MATCH(AU$2,'Attendance Dump'!$E$1:$AI$1,0)
),
INDEX('Active Hour''s Dump'!$D$3:$AH$337,
MATCH($C55,'Active Hour''s Dump'!$A$3:$A$337,0),
MATCH(AU$2,'Active Hour''s Dump'!$D$2:$AH$2,0)
))),"")</f>
        <v>1073.2410000000002</v>
      </c>
      <c r="AV55" s="13" t="str">
        <f>_xlfn.IFNA(IF(AV$3="Productivity",
INDEX('Productivity Dump'!$E$4:$AJ$500,
MATCH($A55,'Productivity Dump'!$A$4:$A$500,0),
MATCH(AV$2,'Productivity Dump'!$E$3:$AJ$3,0)
),
IF(AV$3="Attendance",
INDEX('Attendance Dump'!$E$2:$AI$400,
MATCH($A55,'Attendance Dump'!$B$2:$B$400,0),
MATCH(AV$2,'Attendance Dump'!$E$1:$AI$1,0)
),
INDEX('Active Hour''s Dump'!$D$3:$AH$337,
MATCH($C55,'Active Hour''s Dump'!$A$3:$A$337,0),
MATCH(AV$2,'Active Hour''s Dump'!$D$2:$AH$2,0)
))),"")</f>
        <v>P</v>
      </c>
      <c r="AW55" s="54">
        <f>_xlfn.IFNA(IF(AW$3="Productivity",
INDEX('Productivity Dump'!$E$4:$AJ$500,
MATCH($A55,'Productivity Dump'!$A$4:$A$500,0),
MATCH(AW$2,'Productivity Dump'!$E$3:$AJ$3,0)
),
IF(AW$3="Attendance",
INDEX('Attendance Dump'!$E$2:$AI$400,
MATCH($A55,'Attendance Dump'!$B$2:$B$400,0),
MATCH(AW$2,'Attendance Dump'!$E$1:$AI$1,0)
),
INDEX('Active Hour''s Dump'!$D$3:$AH$337,
MATCH($C55,'Active Hour''s Dump'!$A$3:$A$337,0),
MATCH(AW$2,'Active Hour''s Dump'!$D$2:$AH$2,0)
))),"")</f>
        <v>11.4166666666667</v>
      </c>
      <c r="AX55" s="13">
        <f>_xlfn.IFNA(IF(AX$3="Productivity",
INDEX('Productivity Dump'!$E$4:$AJ$500,
MATCH($A55,'Productivity Dump'!$A$4:$A$500,0),
MATCH(AX$2,'Productivity Dump'!$E$3:$AJ$3,0)
),
IF(AX$3="Attendance",
INDEX('Attendance Dump'!$E$2:$AI$400,
MATCH($A55,'Attendance Dump'!$B$2:$B$400,0),
MATCH(AX$2,'Attendance Dump'!$E$1:$AI$1,0)
),
INDEX('Active Hour''s Dump'!$D$3:$AH$337,
MATCH($C55,'Active Hour''s Dump'!$A$3:$A$337,0),
MATCH(AX$2,'Active Hour''s Dump'!$D$2:$AH$2,0)
))),"")</f>
        <v>1056.6300000000001</v>
      </c>
      <c r="AY55" s="13" t="str">
        <f>_xlfn.IFNA(IF(AY$3="Productivity",
INDEX('Productivity Dump'!$E$4:$AJ$500,
MATCH($A55,'Productivity Dump'!$A$4:$A$500,0),
MATCH(AY$2,'Productivity Dump'!$E$3:$AJ$3,0)
),
IF(AY$3="Attendance",
INDEX('Attendance Dump'!$E$2:$AI$400,
MATCH($A55,'Attendance Dump'!$B$2:$B$400,0),
MATCH(AY$2,'Attendance Dump'!$E$1:$AI$1,0)
),
INDEX('Active Hour''s Dump'!$D$3:$AH$337,
MATCH($C55,'Active Hour''s Dump'!$A$3:$A$337,0),
MATCH(AY$2,'Active Hour''s Dump'!$D$2:$AH$2,0)
))),"")</f>
        <v>P</v>
      </c>
      <c r="AZ55" s="54">
        <f>_xlfn.IFNA(IF(AZ$3="Productivity",
INDEX('Productivity Dump'!$E$4:$AJ$500,
MATCH($A55,'Productivity Dump'!$A$4:$A$500,0),
MATCH(AZ$2,'Productivity Dump'!$E$3:$AJ$3,0)
),
IF(AZ$3="Attendance",
INDEX('Attendance Dump'!$E$2:$AI$400,
MATCH($A55,'Attendance Dump'!$B$2:$B$400,0),
MATCH(AZ$2,'Attendance Dump'!$E$1:$AI$1,0)
),
INDEX('Active Hour''s Dump'!$D$3:$AH$337,
MATCH($C55,'Active Hour''s Dump'!$A$3:$A$337,0),
MATCH(AZ$2,'Active Hour''s Dump'!$D$2:$AH$2,0)
))),"")</f>
        <v>12</v>
      </c>
      <c r="BA55" s="13">
        <f>_xlfn.IFNA(IF(BA$3="Productivity",
INDEX('Productivity Dump'!$E$4:$AJ$500,
MATCH($A55,'Productivity Dump'!$A$4:$A$500,0),
MATCH(BA$2,'Productivity Dump'!$E$3:$AJ$3,0)
),
IF(BA$3="Attendance",
INDEX('Attendance Dump'!$E$2:$AI$400,
MATCH($A55,'Attendance Dump'!$B$2:$B$400,0),
MATCH(BA$2,'Attendance Dump'!$E$1:$AI$1,0)
),
INDEX('Active Hour''s Dump'!$D$3:$AH$337,
MATCH($C55,'Active Hour''s Dump'!$A$3:$A$337,0),
MATCH(BA$2,'Active Hour''s Dump'!$D$2:$AH$2,0)
))),"")</f>
        <v>1043.2430000000002</v>
      </c>
      <c r="BB55" s="13" t="str">
        <f>_xlfn.IFNA(IF(BB$3="Productivity",
INDEX('Productivity Dump'!$E$4:$AJ$500,
MATCH($A55,'Productivity Dump'!$A$4:$A$500,0),
MATCH(BB$2,'Productivity Dump'!$E$3:$AJ$3,0)
),
IF(BB$3="Attendance",
INDEX('Attendance Dump'!$E$2:$AI$400,
MATCH($A55,'Attendance Dump'!$B$2:$B$400,0),
MATCH(BB$2,'Attendance Dump'!$E$1:$AI$1,0)
),
INDEX('Active Hour''s Dump'!$D$3:$AH$337,
MATCH($C55,'Active Hour''s Dump'!$A$3:$A$337,0),
MATCH(BB$2,'Active Hour''s Dump'!$D$2:$AH$2,0)
))),"")</f>
        <v>P</v>
      </c>
      <c r="BC55" s="54">
        <f>_xlfn.IFNA(IF(BC$3="Productivity",
INDEX('Productivity Dump'!$E$4:$AJ$500,
MATCH($A55,'Productivity Dump'!$A$4:$A$500,0),
MATCH(BC$2,'Productivity Dump'!$E$3:$AJ$3,0)
),
IF(BC$3="Attendance",
INDEX('Attendance Dump'!$E$2:$AI$400,
MATCH($A55,'Attendance Dump'!$B$2:$B$400,0),
MATCH(BC$2,'Attendance Dump'!$E$1:$AI$1,0)
),
INDEX('Active Hour''s Dump'!$D$3:$AH$337,
MATCH($C55,'Active Hour''s Dump'!$A$3:$A$337,0),
MATCH(BC$2,'Active Hour''s Dump'!$D$2:$AH$2,0)
))),"")</f>
        <v>10.3333333333333</v>
      </c>
      <c r="BD55" s="13">
        <f>_xlfn.IFNA(IF(BD$3="Productivity",
INDEX('Productivity Dump'!$E$4:$AJ$500,
MATCH($A55,'Productivity Dump'!$A$4:$A$500,0),
MATCH(BD$2,'Productivity Dump'!$E$3:$AJ$3,0)
),
IF(BD$3="Attendance",
INDEX('Attendance Dump'!$E$2:$AI$400,
MATCH($A55,'Attendance Dump'!$B$2:$B$400,0),
MATCH(BD$2,'Attendance Dump'!$E$1:$AI$1,0)
),
INDEX('Active Hour''s Dump'!$D$3:$AH$337,
MATCH($C55,'Active Hour''s Dump'!$A$3:$A$337,0),
MATCH(BD$2,'Active Hour''s Dump'!$D$2:$AH$2,0)
))),"")</f>
        <v>449.93399999999997</v>
      </c>
      <c r="BE55" s="13" t="str">
        <f>_xlfn.IFNA(IF(BE$3="Productivity",
INDEX('Productivity Dump'!$E$4:$AJ$500,
MATCH($A55,'Productivity Dump'!$A$4:$A$500,0),
MATCH(BE$2,'Productivity Dump'!$E$3:$AJ$3,0)
),
IF(BE$3="Attendance",
INDEX('Attendance Dump'!$E$2:$AI$400,
MATCH($A55,'Attendance Dump'!$B$2:$B$400,0),
MATCH(BE$2,'Attendance Dump'!$E$1:$AI$1,0)
),
INDEX('Active Hour''s Dump'!$D$3:$AH$337,
MATCH($C55,'Active Hour''s Dump'!$A$3:$A$337,0),
MATCH(BE$2,'Active Hour''s Dump'!$D$2:$AH$2,0)
))),"")</f>
        <v>P</v>
      </c>
      <c r="BF55" s="54">
        <f>_xlfn.IFNA(IF(BF$3="Productivity",
INDEX('Productivity Dump'!$E$4:$AJ$500,
MATCH($A55,'Productivity Dump'!$A$4:$A$500,0),
MATCH(BF$2,'Productivity Dump'!$E$3:$AJ$3,0)
),
IF(BF$3="Attendance",
INDEX('Attendance Dump'!$E$2:$AI$400,
MATCH($A55,'Attendance Dump'!$B$2:$B$400,0),
MATCH(BF$2,'Attendance Dump'!$E$1:$AI$1,0)
),
INDEX('Active Hour''s Dump'!$D$3:$AH$337,
MATCH($C55,'Active Hour''s Dump'!$A$3:$A$337,0),
MATCH(BF$2,'Active Hour''s Dump'!$D$2:$AH$2,0)
))),"")</f>
        <v>4.5833333333333304</v>
      </c>
      <c r="BG55" s="13">
        <f>_xlfn.IFNA(IF(BG$3="Productivity",
INDEX('Productivity Dump'!$E$4:$AJ$500,
MATCH($A55,'Productivity Dump'!$A$4:$A$500,0),
MATCH(BG$2,'Productivity Dump'!$E$3:$AJ$3,0)
),
IF(BG$3="Attendance",
INDEX('Attendance Dump'!$E$2:$AI$400,
MATCH($A55,'Attendance Dump'!$B$2:$B$400,0),
MATCH(BG$2,'Attendance Dump'!$E$1:$AI$1,0)
),
INDEX('Active Hour''s Dump'!$D$3:$AH$337,
MATCH($C55,'Active Hour''s Dump'!$A$3:$A$337,0),
MATCH(BG$2,'Active Hour''s Dump'!$D$2:$AH$2,0)
))),"")</f>
        <v>0</v>
      </c>
      <c r="BH55" s="13" t="str">
        <f>_xlfn.IFNA(IF(BH$3="Productivity",
INDEX('Productivity Dump'!$E$4:$AJ$500,
MATCH($A55,'Productivity Dump'!$A$4:$A$500,0),
MATCH(BH$2,'Productivity Dump'!$E$3:$AJ$3,0)
),
IF(BH$3="Attendance",
INDEX('Attendance Dump'!$E$2:$AI$400,
MATCH($A55,'Attendance Dump'!$B$2:$B$400,0),
MATCH(BH$2,'Attendance Dump'!$E$1:$AI$1,0)
),
INDEX('Active Hour''s Dump'!$D$3:$AH$337,
MATCH($C55,'Active Hour''s Dump'!$A$3:$A$337,0),
MATCH(BH$2,'Active Hour''s Dump'!$D$2:$AH$2,0)
))),"")</f>
        <v>WO</v>
      </c>
      <c r="BI55" s="54">
        <f>_xlfn.IFNA(IF(BI$3="Productivity",
INDEX('Productivity Dump'!$E$4:$AJ$500,
MATCH($A55,'Productivity Dump'!$A$4:$A$500,0),
MATCH(BI$2,'Productivity Dump'!$E$3:$AJ$3,0)
),
IF(BI$3="Attendance",
INDEX('Attendance Dump'!$E$2:$AI$400,
MATCH($A55,'Attendance Dump'!$B$2:$B$400,0),
MATCH(BI$2,'Attendance Dump'!$E$1:$AI$1,0)
),
INDEX('Active Hour''s Dump'!$D$3:$AH$337,
MATCH($C55,'Active Hour''s Dump'!$A$3:$A$337,0),
MATCH(BI$2,'Active Hour''s Dump'!$D$2:$AH$2,0)
))),"")</f>
        <v>0</v>
      </c>
      <c r="BJ55" s="13">
        <f>_xlfn.IFNA(IF(BJ$3="Productivity",
INDEX('Productivity Dump'!$E$4:$AJ$500,
MATCH($A55,'Productivity Dump'!$A$4:$A$500,0),
MATCH(BJ$2,'Productivity Dump'!$E$3:$AJ$3,0)
),
IF(BJ$3="Attendance",
INDEX('Attendance Dump'!$E$2:$AI$400,
MATCH($A55,'Attendance Dump'!$B$2:$B$400,0),
MATCH(BJ$2,'Attendance Dump'!$E$1:$AI$1,0)
),
INDEX('Active Hour''s Dump'!$D$3:$AH$337,
MATCH($C55,'Active Hour''s Dump'!$A$3:$A$337,0),
MATCH(BJ$2,'Active Hour''s Dump'!$D$2:$AH$2,0)
))),"")</f>
        <v>467.62800000000004</v>
      </c>
      <c r="BK55" s="13" t="str">
        <f>_xlfn.IFNA(IF(BK$3="Productivity",
INDEX('Productivity Dump'!$E$4:$AJ$500,
MATCH($A55,'Productivity Dump'!$A$4:$A$500,0),
MATCH(BK$2,'Productivity Dump'!$E$3:$AJ$3,0)
),
IF(BK$3="Attendance",
INDEX('Attendance Dump'!$E$2:$AI$400,
MATCH($A55,'Attendance Dump'!$B$2:$B$400,0),
MATCH(BK$2,'Attendance Dump'!$E$1:$AI$1,0)
),
INDEX('Active Hour''s Dump'!$D$3:$AH$337,
MATCH($C55,'Active Hour''s Dump'!$A$3:$A$337,0),
MATCH(BK$2,'Active Hour''s Dump'!$D$2:$AH$2,0)
))),"")</f>
        <v>P</v>
      </c>
      <c r="BL55" s="54">
        <f>_xlfn.IFNA(IF(BL$3="Productivity",
INDEX('Productivity Dump'!$E$4:$AJ$500,
MATCH($A55,'Productivity Dump'!$A$4:$A$500,0),
MATCH(BL$2,'Productivity Dump'!$E$3:$AJ$3,0)
),
IF(BL$3="Attendance",
INDEX('Attendance Dump'!$E$2:$AI$400,
MATCH($A55,'Attendance Dump'!$B$2:$B$400,0),
MATCH(BL$2,'Attendance Dump'!$E$1:$AI$1,0)
),
INDEX('Active Hour''s Dump'!$D$3:$AH$337,
MATCH($C55,'Active Hour''s Dump'!$A$3:$A$337,0),
MATCH(BL$2,'Active Hour''s Dump'!$D$2:$AH$2,0)
))),"")</f>
        <v>7.8333333333333304</v>
      </c>
      <c r="BM55" s="13">
        <f>_xlfn.IFNA(IF(BM$3="Productivity",
INDEX('Productivity Dump'!$E$4:$AJ$500,
MATCH($A55,'Productivity Dump'!$A$4:$A$500,0),
MATCH(BM$2,'Productivity Dump'!$E$3:$AJ$3,0)
),
IF(BM$3="Attendance",
INDEX('Attendance Dump'!$E$2:$AI$400,
MATCH($A55,'Attendance Dump'!$B$2:$B$400,0),
MATCH(BM$2,'Attendance Dump'!$E$1:$AI$1,0)
),
INDEX('Active Hour''s Dump'!$D$3:$AH$337,
MATCH($C55,'Active Hour''s Dump'!$A$3:$A$337,0),
MATCH(BM$2,'Active Hour''s Dump'!$D$2:$AH$2,0)
))),"")</f>
        <v>1114.097</v>
      </c>
      <c r="BN55" s="13" t="str">
        <f>_xlfn.IFNA(IF(BN$3="Productivity",
INDEX('Productivity Dump'!$E$4:$AJ$500,
MATCH($A55,'Productivity Dump'!$A$4:$A$500,0),
MATCH(BN$2,'Productivity Dump'!$E$3:$AJ$3,0)
),
IF(BN$3="Attendance",
INDEX('Attendance Dump'!$E$2:$AI$400,
MATCH($A55,'Attendance Dump'!$B$2:$B$400,0),
MATCH(BN$2,'Attendance Dump'!$E$1:$AI$1,0)
),
INDEX('Active Hour''s Dump'!$D$3:$AH$337,
MATCH($C55,'Active Hour''s Dump'!$A$3:$A$337,0),
MATCH(BN$2,'Active Hour''s Dump'!$D$2:$AH$2,0)
))),"")</f>
        <v>P</v>
      </c>
      <c r="BO55" s="54">
        <f>_xlfn.IFNA(IF(BO$3="Productivity",
INDEX('Productivity Dump'!$E$4:$AJ$500,
MATCH($A55,'Productivity Dump'!$A$4:$A$500,0),
MATCH(BO$2,'Productivity Dump'!$E$3:$AJ$3,0)
),
IF(BO$3="Attendance",
INDEX('Attendance Dump'!$E$2:$AI$400,
MATCH($A55,'Attendance Dump'!$B$2:$B$400,0),
MATCH(BO$2,'Attendance Dump'!$E$1:$AI$1,0)
),
INDEX('Active Hour''s Dump'!$D$3:$AH$337,
MATCH($C55,'Active Hour''s Dump'!$A$3:$A$337,0),
MATCH(BO$2,'Active Hour''s Dump'!$D$2:$AH$2,0)
))),"")</f>
        <v>11.3333333333333</v>
      </c>
      <c r="BP55" s="13">
        <f>_xlfn.IFNA(IF(BP$3="Productivity",
INDEX('Productivity Dump'!$E$4:$AJ$500,
MATCH($A55,'Productivity Dump'!$A$4:$A$500,0),
MATCH(BP$2,'Productivity Dump'!$E$3:$AJ$3,0)
),
IF(BP$3="Attendance",
INDEX('Attendance Dump'!$E$2:$AI$400,
MATCH($A55,'Attendance Dump'!$B$2:$B$400,0),
MATCH(BP$2,'Attendance Dump'!$E$1:$AI$1,0)
),
INDEX('Active Hour''s Dump'!$D$3:$AH$337,
MATCH($C55,'Active Hour''s Dump'!$A$3:$A$337,0),
MATCH(BP$2,'Active Hour''s Dump'!$D$2:$AH$2,0)
))),"")</f>
        <v>1041.491</v>
      </c>
      <c r="BQ55" s="13" t="str">
        <f>_xlfn.IFNA(IF(BQ$3="Productivity",
INDEX('Productivity Dump'!$E$4:$AJ$500,
MATCH($A55,'Productivity Dump'!$A$4:$A$500,0),
MATCH(BQ$2,'Productivity Dump'!$E$3:$AJ$3,0)
),
IF(BQ$3="Attendance",
INDEX('Attendance Dump'!$E$2:$AI$400,
MATCH($A55,'Attendance Dump'!$B$2:$B$400,0),
MATCH(BQ$2,'Attendance Dump'!$E$1:$AI$1,0)
),
INDEX('Active Hour''s Dump'!$D$3:$AH$337,
MATCH($C55,'Active Hour''s Dump'!$A$3:$A$337,0),
MATCH(BQ$2,'Active Hour''s Dump'!$D$2:$AH$2,0)
))),"")</f>
        <v>P</v>
      </c>
      <c r="BR55" s="54">
        <f>_xlfn.IFNA(IF(BR$3="Productivity",
INDEX('Productivity Dump'!$E$4:$AJ$500,
MATCH($A55,'Productivity Dump'!$A$4:$A$500,0),
MATCH(BR$2,'Productivity Dump'!$E$3:$AJ$3,0)
),
IF(BR$3="Attendance",
INDEX('Attendance Dump'!$E$2:$AI$400,
MATCH($A55,'Attendance Dump'!$B$2:$B$400,0),
MATCH(BR$2,'Attendance Dump'!$E$1:$AI$1,0)
),
INDEX('Active Hour''s Dump'!$D$3:$AH$337,
MATCH($C55,'Active Hour''s Dump'!$A$3:$A$337,0),
MATCH(BR$2,'Active Hour''s Dump'!$D$2:$AH$2,0)
))),"")</f>
        <v>10.5</v>
      </c>
      <c r="BS55" s="13">
        <f>_xlfn.IFNA(IF(BS$3="Productivity",
INDEX('Productivity Dump'!$E$4:$AJ$500,
MATCH($A55,'Productivity Dump'!$A$4:$A$500,0),
MATCH(BS$2,'Productivity Dump'!$E$3:$AJ$3,0)
),
IF(BS$3="Attendance",
INDEX('Attendance Dump'!$E$2:$AI$400,
MATCH($A55,'Attendance Dump'!$B$2:$B$400,0),
MATCH(BS$2,'Attendance Dump'!$E$1:$AI$1,0)
),
INDEX('Active Hour''s Dump'!$D$3:$AH$337,
MATCH($C55,'Active Hour''s Dump'!$A$3:$A$337,0),
MATCH(BS$2,'Active Hour''s Dump'!$D$2:$AH$2,0)
))),"")</f>
        <v>932.96600000000001</v>
      </c>
      <c r="BT55" s="13" t="str">
        <f>_xlfn.IFNA(IF(BT$3="Productivity",
INDEX('Productivity Dump'!$E$4:$AJ$500,
MATCH($A55,'Productivity Dump'!$A$4:$A$500,0),
MATCH(BT$2,'Productivity Dump'!$E$3:$AJ$3,0)
),
IF(BT$3="Attendance",
INDEX('Attendance Dump'!$E$2:$AI$400,
MATCH($A55,'Attendance Dump'!$B$2:$B$400,0),
MATCH(BT$2,'Attendance Dump'!$E$1:$AI$1,0)
),
INDEX('Active Hour''s Dump'!$D$3:$AH$337,
MATCH($C55,'Active Hour''s Dump'!$A$3:$A$337,0),
MATCH(BT$2,'Active Hour''s Dump'!$D$2:$AH$2,0)
))),"")</f>
        <v>H(P)</v>
      </c>
      <c r="BU55" s="54">
        <f>_xlfn.IFNA(IF(BU$3="Productivity",
INDEX('Productivity Dump'!$E$4:$AJ$500,
MATCH($A55,'Productivity Dump'!$A$4:$A$500,0),
MATCH(BU$2,'Productivity Dump'!$E$3:$AJ$3,0)
),
IF(BU$3="Attendance",
INDEX('Attendance Dump'!$E$2:$AI$400,
MATCH($A55,'Attendance Dump'!$B$2:$B$400,0),
MATCH(BU$2,'Attendance Dump'!$E$1:$AI$1,0)
),
INDEX('Active Hour''s Dump'!$D$3:$AH$337,
MATCH($C55,'Active Hour''s Dump'!$A$3:$A$337,0),
MATCH(BU$2,'Active Hour''s Dump'!$D$2:$AH$2,0)
))),"")</f>
        <v>10.5833333333333</v>
      </c>
      <c r="BV55" s="13">
        <f>_xlfn.IFNA(IF(BV$3="Productivity",
INDEX('Productivity Dump'!$E$4:$AJ$500,
MATCH($A55,'Productivity Dump'!$A$4:$A$500,0),
MATCH(BV$2,'Productivity Dump'!$E$3:$AJ$3,0)
),
IF(BV$3="Attendance",
INDEX('Attendance Dump'!$E$2:$AI$400,
MATCH($A55,'Attendance Dump'!$B$2:$B$400,0),
MATCH(BV$2,'Attendance Dump'!$E$1:$AI$1,0)
),
INDEX('Active Hour''s Dump'!$D$3:$AH$337,
MATCH($C55,'Active Hour''s Dump'!$A$3:$A$337,0),
MATCH(BV$2,'Active Hour''s Dump'!$D$2:$AH$2,0)
))),"")</f>
        <v>768.84100000000001</v>
      </c>
      <c r="BW55" s="13" t="str">
        <f>_xlfn.IFNA(IF(BW$3="Productivity",
INDEX('Productivity Dump'!$E$4:$AJ$500,
MATCH($A55,'Productivity Dump'!$A$4:$A$500,0),
MATCH(BW$2,'Productivity Dump'!$E$3:$AJ$3,0)
),
IF(BW$3="Attendance",
INDEX('Attendance Dump'!$E$2:$AI$400,
MATCH($A55,'Attendance Dump'!$B$2:$B$400,0),
MATCH(BW$2,'Attendance Dump'!$E$1:$AI$1,0)
),
INDEX('Active Hour''s Dump'!$D$3:$AH$337,
MATCH($C55,'Active Hour''s Dump'!$A$3:$A$337,0),
MATCH(BW$2,'Active Hour''s Dump'!$D$2:$AH$2,0)
))),"")</f>
        <v>P</v>
      </c>
      <c r="BX55" s="54">
        <f>_xlfn.IFNA(IF(BX$3="Productivity",
INDEX('Productivity Dump'!$E$4:$AJ$500,
MATCH($A55,'Productivity Dump'!$A$4:$A$500,0),
MATCH(BX$2,'Productivity Dump'!$E$3:$AJ$3,0)
),
IF(BX$3="Attendance",
INDEX('Attendance Dump'!$E$2:$AI$400,
MATCH($A55,'Attendance Dump'!$B$2:$B$400,0),
MATCH(BX$2,'Attendance Dump'!$E$1:$AI$1,0)
),
INDEX('Active Hour''s Dump'!$D$3:$AH$337,
MATCH($C55,'Active Hour''s Dump'!$A$3:$A$337,0),
MATCH(BX$2,'Active Hour''s Dump'!$D$2:$AH$2,0)
))),"")</f>
        <v>10.25</v>
      </c>
      <c r="BY55" s="13">
        <f>_xlfn.IFNA(IF(BY$3="Productivity",
INDEX('Productivity Dump'!$E$4:$AJ$500,
MATCH($A55,'Productivity Dump'!$A$4:$A$500,0),
MATCH(BY$2,'Productivity Dump'!$E$3:$AJ$3,0)
),
IF(BY$3="Attendance",
INDEX('Attendance Dump'!$E$2:$AI$400,
MATCH($A55,'Attendance Dump'!$B$2:$B$400,0),
MATCH(BY$2,'Attendance Dump'!$E$1:$AI$1,0)
),
INDEX('Active Hour''s Dump'!$D$3:$AH$337,
MATCH($C55,'Active Hour''s Dump'!$A$3:$A$337,0),
MATCH(BY$2,'Active Hour''s Dump'!$D$2:$AH$2,0)
))),"")</f>
        <v>222.029</v>
      </c>
      <c r="BZ55" s="13" t="str">
        <f>_xlfn.IFNA(IF(BZ$3="Productivity",
INDEX('Productivity Dump'!$E$4:$AJ$500,
MATCH($A55,'Productivity Dump'!$A$4:$A$500,0),
MATCH(BZ$2,'Productivity Dump'!$E$3:$AJ$3,0)
),
IF(BZ$3="Attendance",
INDEX('Attendance Dump'!$E$2:$AI$400,
MATCH($A55,'Attendance Dump'!$B$2:$B$400,0),
MATCH(BZ$2,'Attendance Dump'!$E$1:$AI$1,0)
),
INDEX('Active Hour''s Dump'!$D$3:$AH$337,
MATCH($C55,'Active Hour''s Dump'!$A$3:$A$337,0),
MATCH(BZ$2,'Active Hour''s Dump'!$D$2:$AH$2,0)
))),"")</f>
        <v>P</v>
      </c>
      <c r="CA55" s="54">
        <f>_xlfn.IFNA(IF(CA$3="Productivity",
INDEX('Productivity Dump'!$E$4:$AJ$500,
MATCH($A55,'Productivity Dump'!$A$4:$A$500,0),
MATCH(CA$2,'Productivity Dump'!$E$3:$AJ$3,0)
),
IF(CA$3="Attendance",
INDEX('Attendance Dump'!$E$2:$AI$400,
MATCH($A55,'Attendance Dump'!$B$2:$B$400,0),
MATCH(CA$2,'Attendance Dump'!$E$1:$AI$1,0)
),
INDEX('Active Hour''s Dump'!$D$3:$AH$337,
MATCH($C55,'Active Hour''s Dump'!$A$3:$A$337,0),
MATCH(CA$2,'Active Hour''s Dump'!$D$2:$AH$2,0)
))),"")</f>
        <v>3.0833333333333299</v>
      </c>
      <c r="CB55" s="13">
        <f>_xlfn.IFNA(IF(CB$3="Productivity",
INDEX('Productivity Dump'!$E$4:$AJ$500,
MATCH($A55,'Productivity Dump'!$A$4:$A$500,0),
MATCH(CB$2,'Productivity Dump'!$E$3:$AJ$3,0)
),
IF(CB$3="Attendance",
INDEX('Attendance Dump'!$E$2:$AI$400,
MATCH($A55,'Attendance Dump'!$B$2:$B$400,0),
MATCH(CB$2,'Attendance Dump'!$E$1:$AI$1,0)
),
INDEX('Active Hour''s Dump'!$D$3:$AH$337,
MATCH($C55,'Active Hour''s Dump'!$A$3:$A$337,0),
MATCH(CB$2,'Active Hour''s Dump'!$D$2:$AH$2,0)
))),"")</f>
        <v>0</v>
      </c>
      <c r="CC55" s="13" t="str">
        <f>_xlfn.IFNA(IF(CC$3="Productivity",
INDEX('Productivity Dump'!$E$4:$AJ$500,
MATCH($A55,'Productivity Dump'!$A$4:$A$500,0),
MATCH(CC$2,'Productivity Dump'!$E$3:$AJ$3,0)
),
IF(CC$3="Attendance",
INDEX('Attendance Dump'!$E$2:$AI$400,
MATCH($A55,'Attendance Dump'!$B$2:$B$400,0),
MATCH(CC$2,'Attendance Dump'!$E$1:$AI$1,0)
),
INDEX('Active Hour''s Dump'!$D$3:$AH$337,
MATCH($C55,'Active Hour''s Dump'!$A$3:$A$337,0),
MATCH(CC$2,'Active Hour''s Dump'!$D$2:$AH$2,0)
))),"")</f>
        <v>WO</v>
      </c>
      <c r="CD55" s="54">
        <f>_xlfn.IFNA(IF(CD$3="Productivity",
INDEX('Productivity Dump'!$E$4:$AJ$500,
MATCH($A55,'Productivity Dump'!$A$4:$A$500,0),
MATCH(CD$2,'Productivity Dump'!$E$3:$AJ$3,0)
),
IF(CD$3="Attendance",
INDEX('Attendance Dump'!$E$2:$AI$400,
MATCH($A55,'Attendance Dump'!$B$2:$B$400,0),
MATCH(CD$2,'Attendance Dump'!$E$1:$AI$1,0)
),
INDEX('Active Hour''s Dump'!$D$3:$AH$337,
MATCH($C55,'Active Hour''s Dump'!$A$3:$A$337,0),
MATCH(CD$2,'Active Hour''s Dump'!$D$2:$AH$2,0)
))),"")</f>
        <v>0</v>
      </c>
      <c r="CE55" s="13">
        <f>_xlfn.IFNA(IF(CE$3="Productivity",
INDEX('Productivity Dump'!$E$4:$AJ$500,
MATCH($A55,'Productivity Dump'!$A$4:$A$500,0),
MATCH(CE$2,'Productivity Dump'!$E$3:$AJ$3,0)
),
IF(CE$3="Attendance",
INDEX('Attendance Dump'!$E$2:$AI$400,
MATCH($A55,'Attendance Dump'!$B$2:$B$400,0),
MATCH(CE$2,'Attendance Dump'!$E$1:$AI$1,0)
),
INDEX('Active Hour''s Dump'!$D$3:$AH$337,
MATCH($C55,'Active Hour''s Dump'!$A$3:$A$337,0),
MATCH(CE$2,'Active Hour''s Dump'!$D$2:$AH$2,0)
))),"")</f>
        <v>548.27500000000009</v>
      </c>
      <c r="CF55" s="13" t="str">
        <f>_xlfn.IFNA(IF(CF$3="Productivity",
INDEX('Productivity Dump'!$E$4:$AJ$500,
MATCH($A55,'Productivity Dump'!$A$4:$A$500,0),
MATCH(CF$2,'Productivity Dump'!$E$3:$AJ$3,0)
),
IF(CF$3="Attendance",
INDEX('Attendance Dump'!$E$2:$AI$400,
MATCH($A55,'Attendance Dump'!$B$2:$B$400,0),
MATCH(CF$2,'Attendance Dump'!$E$1:$AI$1,0)
),
INDEX('Active Hour''s Dump'!$D$3:$AH$337,
MATCH($C55,'Active Hour''s Dump'!$A$3:$A$337,0),
MATCH(CF$2,'Active Hour''s Dump'!$D$2:$AH$2,0)
))),"")</f>
        <v>P</v>
      </c>
      <c r="CG55" s="54">
        <f>_xlfn.IFNA(IF(CG$3="Productivity",
INDEX('Productivity Dump'!$E$4:$AJ$500,
MATCH($A55,'Productivity Dump'!$A$4:$A$500,0),
MATCH(CG$2,'Productivity Dump'!$E$3:$AJ$3,0)
),
IF(CG$3="Attendance",
INDEX('Attendance Dump'!$E$2:$AI$400,
MATCH($A55,'Attendance Dump'!$B$2:$B$400,0),
MATCH(CG$2,'Attendance Dump'!$E$1:$AI$1,0)
),
INDEX('Active Hour''s Dump'!$D$3:$AH$337,
MATCH($C55,'Active Hour''s Dump'!$A$3:$A$337,0),
MATCH(CG$2,'Active Hour''s Dump'!$D$2:$AH$2,0)
))),"")</f>
        <v>6.25</v>
      </c>
      <c r="CH55" s="13">
        <f>_xlfn.IFNA(IF(CH$3="Productivity",
INDEX('Productivity Dump'!$E$4:$AJ$500,
MATCH($A55,'Productivity Dump'!$A$4:$A$500,0),
MATCH(CH$2,'Productivity Dump'!$E$3:$AJ$3,0)
),
IF(CH$3="Attendance",
INDEX('Attendance Dump'!$E$2:$AI$400,
MATCH($A55,'Attendance Dump'!$B$2:$B$400,0),
MATCH(CH$2,'Attendance Dump'!$E$1:$AI$1,0)
),
INDEX('Active Hour''s Dump'!$D$3:$AH$337,
MATCH($C55,'Active Hour''s Dump'!$A$3:$A$337,0),
MATCH(CH$2,'Active Hour''s Dump'!$D$2:$AH$2,0)
))),"")</f>
        <v>898.31799999999987</v>
      </c>
      <c r="CI55" s="13" t="str">
        <f>_xlfn.IFNA(IF(CI$3="Productivity",
INDEX('Productivity Dump'!$E$4:$AJ$500,
MATCH($A55,'Productivity Dump'!$A$4:$A$500,0),
MATCH(CI$2,'Productivity Dump'!$E$3:$AJ$3,0)
),
IF(CI$3="Attendance",
INDEX('Attendance Dump'!$E$2:$AI$400,
MATCH($A55,'Attendance Dump'!$B$2:$B$400,0),
MATCH(CI$2,'Attendance Dump'!$E$1:$AI$1,0)
),
INDEX('Active Hour''s Dump'!$D$3:$AH$337,
MATCH($C55,'Active Hour''s Dump'!$A$3:$A$337,0),
MATCH(CI$2,'Active Hour''s Dump'!$D$2:$AH$2,0)
))),"")</f>
        <v>P</v>
      </c>
      <c r="CJ55" s="54">
        <f>_xlfn.IFNA(IF(CJ$3="Productivity",
INDEX('Productivity Dump'!$E$4:$AJ$500,
MATCH($A55,'Productivity Dump'!$A$4:$A$500,0),
MATCH(CJ$2,'Productivity Dump'!$E$3:$AJ$3,0)
),
IF(CJ$3="Attendance",
INDEX('Attendance Dump'!$E$2:$AI$400,
MATCH($A55,'Attendance Dump'!$B$2:$B$400,0),
MATCH(CJ$2,'Attendance Dump'!$E$1:$AI$1,0)
),
INDEX('Active Hour''s Dump'!$D$3:$AH$337,
MATCH($C55,'Active Hour''s Dump'!$A$3:$A$337,0),
MATCH(CJ$2,'Active Hour''s Dump'!$D$2:$AH$2,0)
))),"")</f>
        <v>10.4166666666667</v>
      </c>
      <c r="CK55" s="13">
        <f>_xlfn.IFNA(IF(CK$3="Productivity",
INDEX('Productivity Dump'!$E$4:$AJ$500,
MATCH($A55,'Productivity Dump'!$A$4:$A$500,0),
MATCH(CK$2,'Productivity Dump'!$E$3:$AJ$3,0)
),
IF(CK$3="Attendance",
INDEX('Attendance Dump'!$E$2:$AI$400,
MATCH($A55,'Attendance Dump'!$B$2:$B$400,0),
MATCH(CK$2,'Attendance Dump'!$E$1:$AI$1,0)
),
INDEX('Active Hour''s Dump'!$D$3:$AH$337,
MATCH($C55,'Active Hour''s Dump'!$A$3:$A$337,0),
MATCH(CK$2,'Active Hour''s Dump'!$D$2:$AH$2,0)
))),"")</f>
        <v>1035.8229999999999</v>
      </c>
      <c r="CL55" s="13" t="str">
        <f>_xlfn.IFNA(IF(CL$3="Productivity",
INDEX('Productivity Dump'!$E$4:$AJ$500,
MATCH($A55,'Productivity Dump'!$A$4:$A$500,0),
MATCH(CL$2,'Productivity Dump'!$E$3:$AJ$3,0)
),
IF(CL$3="Attendance",
INDEX('Attendance Dump'!$E$2:$AI$400,
MATCH($A55,'Attendance Dump'!$B$2:$B$400,0),
MATCH(CL$2,'Attendance Dump'!$E$1:$AI$1,0)
),
INDEX('Active Hour''s Dump'!$D$3:$AH$337,
MATCH($C55,'Active Hour''s Dump'!$A$3:$A$337,0),
MATCH(CL$2,'Active Hour''s Dump'!$D$2:$AH$2,0)
))),"")</f>
        <v>P</v>
      </c>
      <c r="CM55" s="54">
        <f>_xlfn.IFNA(IF(CM$3="Productivity",
INDEX('Productivity Dump'!$E$4:$AJ$500,
MATCH($A55,'Productivity Dump'!$A$4:$A$500,0),
MATCH(CM$2,'Productivity Dump'!$E$3:$AJ$3,0)
),
IF(CM$3="Attendance",
INDEX('Attendance Dump'!$E$2:$AI$400,
MATCH($A55,'Attendance Dump'!$B$2:$B$400,0),
MATCH(CM$2,'Attendance Dump'!$E$1:$AI$1,0)
),
INDEX('Active Hour''s Dump'!$D$3:$AH$337,
MATCH($C55,'Active Hour''s Dump'!$A$3:$A$337,0),
MATCH(CM$2,'Active Hour''s Dump'!$D$2:$AH$2,0)
))),"")</f>
        <v>10.9166666666667</v>
      </c>
      <c r="CN55" s="13">
        <f>_xlfn.IFNA(IF(CN$3="Productivity",
INDEX('Productivity Dump'!$E$4:$AJ$500,
MATCH($A55,'Productivity Dump'!$A$4:$A$500,0),
MATCH(CN$2,'Productivity Dump'!$E$3:$AJ$3,0)
),
IF(CN$3="Attendance",
INDEX('Attendance Dump'!$E$2:$AI$400,
MATCH($A55,'Attendance Dump'!$B$2:$B$400,0),
MATCH(CN$2,'Attendance Dump'!$E$1:$AI$1,0)
),
INDEX('Active Hour''s Dump'!$D$3:$AH$337,
MATCH($C55,'Active Hour''s Dump'!$A$3:$A$337,0),
MATCH(CN$2,'Active Hour''s Dump'!$D$2:$AH$2,0)
))),"")</f>
        <v>0</v>
      </c>
      <c r="CO55" s="13">
        <f>_xlfn.IFNA(IF(CO$3="Productivity",
INDEX('Productivity Dump'!$E$4:$AJ$500,
MATCH($A55,'Productivity Dump'!$A$4:$A$500,0),
MATCH(CO$2,'Productivity Dump'!$E$3:$AJ$3,0)
),
IF(CO$3="Attendance",
INDEX('Attendance Dump'!$E$2:$AI$400,
MATCH($A55,'Attendance Dump'!$B$2:$B$400,0),
MATCH(CO$2,'Attendance Dump'!$E$1:$AI$1,0)
),
INDEX('Active Hour''s Dump'!$D$3:$AH$337,
MATCH($C55,'Active Hour''s Dump'!$A$3:$A$337,0),
MATCH(CO$2,'Active Hour''s Dump'!$D$2:$AH$2,0)
))),"")</f>
        <v>0</v>
      </c>
      <c r="CP55" s="54">
        <f>_xlfn.IFNA(IF(CP$3="Productivity",
INDEX('Productivity Dump'!$E$4:$AJ$500,
MATCH($A55,'Productivity Dump'!$A$4:$A$500,0),
MATCH(CP$2,'Productivity Dump'!$E$3:$AJ$3,0)
),
IF(CP$3="Attendance",
INDEX('Attendance Dump'!$E$2:$AI$400,
MATCH($A55,'Attendance Dump'!$B$2:$B$400,0),
MATCH(CP$2,'Attendance Dump'!$E$1:$AI$1,0)
),
INDEX('Active Hour''s Dump'!$D$3:$AH$337,
MATCH($C55,'Active Hour''s Dump'!$A$3:$A$337,0),
MATCH(CP$2,'Active Hour''s Dump'!$D$2:$AH$2,0)
))),"")</f>
        <v>0</v>
      </c>
      <c r="CQ55" s="13">
        <f>_xlfn.IFNA(IF(CQ$3="Productivity",
INDEX('Productivity Dump'!$E$4:$AJ$500,
MATCH($A55,'Productivity Dump'!$A$4:$A$500,0),
MATCH(CQ$2,'Productivity Dump'!$E$3:$AJ$3,0)
),
IF(CQ$3="Attendance",
INDEX('Attendance Dump'!$E$2:$AI$400,
MATCH($A55,'Attendance Dump'!$B$2:$B$400,0),
MATCH(CQ$2,'Attendance Dump'!$E$1:$AI$1,0)
),
INDEX('Active Hour''s Dump'!$D$3:$AH$337,
MATCH($C55,'Active Hour''s Dump'!$A$3:$A$337,0),
MATCH(CQ$2,'Active Hour''s Dump'!$D$2:$AH$2,0)
))),"")</f>
        <v>0</v>
      </c>
      <c r="CR55" s="13">
        <f>_xlfn.IFNA(IF(CR$3="Productivity",
INDEX('Productivity Dump'!$E$4:$AJ$500,
MATCH($A55,'Productivity Dump'!$A$4:$A$500,0),
MATCH(CR$2,'Productivity Dump'!$E$3:$AJ$3,0)
),
IF(CR$3="Attendance",
INDEX('Attendance Dump'!$E$2:$AI$400,
MATCH($A55,'Attendance Dump'!$B$2:$B$400,0),
MATCH(CR$2,'Attendance Dump'!$E$1:$AI$1,0)
),
INDEX('Active Hour''s Dump'!$D$3:$AH$337,
MATCH($C55,'Active Hour''s Dump'!$A$3:$A$337,0),
MATCH(CR$2,'Active Hour''s Dump'!$D$2:$AH$2,0)
))),"")</f>
        <v>0</v>
      </c>
      <c r="CS55" s="54">
        <f>_xlfn.IFNA(IF(CS$3="Productivity",
INDEX('Productivity Dump'!$E$4:$AJ$500,
MATCH($A55,'Productivity Dump'!$A$4:$A$500,0),
MATCH(CS$2,'Productivity Dump'!$E$3:$AJ$3,0)
),
IF(CS$3="Attendance",
INDEX('Attendance Dump'!$E$2:$AI$400,
MATCH($A55,'Attendance Dump'!$B$2:$B$400,0),
MATCH(CS$2,'Attendance Dump'!$E$1:$AI$1,0)
),
INDEX('Active Hour''s Dump'!$D$3:$AH$337,
MATCH($C55,'Active Hour''s Dump'!$A$3:$A$337,0),
MATCH(CS$2,'Active Hour''s Dump'!$D$2:$AH$2,0)
))),"")</f>
        <v>0</v>
      </c>
      <c r="CT55" s="13">
        <f>_xlfn.IFNA(IF(CT$3="Productivity",
INDEX('Productivity Dump'!$E$4:$AJ$500,
MATCH($A55,'Productivity Dump'!$A$4:$A$500,0),
MATCH(CT$2,'Productivity Dump'!$E$3:$AJ$3,0)
),
IF(CT$3="Attendance",
INDEX('Attendance Dump'!$E$2:$AI$400,
MATCH($A55,'Attendance Dump'!$B$2:$B$400,0),
MATCH(CT$2,'Attendance Dump'!$E$1:$AI$1,0)
),
INDEX('Active Hour''s Dump'!$D$3:$AH$337,
MATCH($C55,'Active Hour''s Dump'!$A$3:$A$337,0),
MATCH(CT$2,'Active Hour''s Dump'!$D$2:$AH$2,0)
))),"")</f>
        <v>0</v>
      </c>
      <c r="CU55" s="13">
        <f>_xlfn.IFNA(IF(CU$3="Productivity",
INDEX('Productivity Dump'!$E$4:$AJ$500,
MATCH($A55,'Productivity Dump'!$A$4:$A$500,0),
MATCH(CU$2,'Productivity Dump'!$E$3:$AJ$3,0)
),
IF(CU$3="Attendance",
INDEX('Attendance Dump'!$E$2:$AI$400,
MATCH($A55,'Attendance Dump'!$B$2:$B$400,0),
MATCH(CU$2,'Attendance Dump'!$E$1:$AI$1,0)
),
INDEX('Active Hour''s Dump'!$D$3:$AH$337,
MATCH($C55,'Active Hour''s Dump'!$A$3:$A$337,0),
MATCH(CU$2,'Active Hour''s Dump'!$D$2:$AH$2,0)
))),"")</f>
        <v>0</v>
      </c>
      <c r="CV55" s="54">
        <f>_xlfn.IFNA(IF(CV$3="Productivity",
INDEX('Productivity Dump'!$E$4:$AJ$500,
MATCH($A55,'Productivity Dump'!$A$4:$A$500,0),
MATCH(CV$2,'Productivity Dump'!$E$3:$AJ$3,0)
),
IF(CV$3="Attendance",
INDEX('Attendance Dump'!$E$2:$AI$400,
MATCH($A55,'Attendance Dump'!$B$2:$B$400,0),
MATCH(CV$2,'Attendance Dump'!$E$1:$AI$1,0)
),
INDEX('Active Hour''s Dump'!$D$3:$AH$337,
MATCH($C55,'Active Hour''s Dump'!$A$3:$A$337,0),
MATCH(CV$2,'Active Hour''s Dump'!$D$2:$AH$2,0)
))),"")</f>
        <v>0</v>
      </c>
      <c r="CW55" s="13"/>
      <c r="CX55" s="13"/>
      <c r="CY55" s="54"/>
      <c r="DA55" s="57">
        <f t="shared" si="59"/>
        <v>218.00000000000011</v>
      </c>
      <c r="DB55" s="35">
        <f t="shared" si="63"/>
        <v>19529.625</v>
      </c>
      <c r="DC55" s="35">
        <f t="shared" si="64"/>
        <v>1970.375</v>
      </c>
      <c r="DD55" s="35">
        <f t="shared" ca="1" si="60"/>
        <v>0</v>
      </c>
      <c r="DF55" s="32" cm="1">
        <f t="array" ref="DF55">SUMPRODUCT(
    (MOD(COLUMN(H55:CV55) - COLUMN(H55), 3) = 0) *
    (H55:CV55 = 0) *
    (I55:CW55 = "P") *
    (COUNTIF(UKHoliday, H$2:CV$2) = 0)
)</f>
        <v>0</v>
      </c>
      <c r="DG55" s="33" cm="1">
        <f t="array" ref="DG55">SUMPRODUCT(
  (MOD(COLUMN(H55:CV55) - COLUMN(H55), 3) = 0) *
  (H55:CV55 &gt; 0) *
  (H55:CV55 &lt; 0.5 * IF(((WEEKDAY(H$2:CV$2, 2) = 1) + (WEEKDAY(H$2:CV$2, 2) = 6)), G55, F55)) *
  (I55:CW55 = "P") *
  (COUNTIF(UKHoliday, H$2:CV$2) = 0)
)</f>
        <v>1</v>
      </c>
      <c r="DH55" s="33" cm="1">
        <f t="array" ref="DH55">SUMPRODUCT(
  (MOD(COLUMN(H55:CV55) - COLUMN(H55), 3) = 0) *
  (H55:CV55 &gt; 0.5 * IF(((WEEKDAY(H$2:CV$2, 2) = 1) + (WEEKDAY(H$2:CV$2, 2) = 6)), $G55, $F55)) *
  (H55:CV55 &lt; 0.8 * IF(((WEEKDAY(H$2:CV$2, 2) = 1) + (WEEKDAY(H$2:CV$2, 2) = 6)), $G55, $F55)) *
  (I55:CW55 = "P") *
  (COUNTIF(UKHoliday, H$2:CV$2) = 0)
)</f>
        <v>1</v>
      </c>
      <c r="DI55" s="33" cm="1">
        <f t="array" ref="DI55">SUMPRODUCT(
  (MOD(COLUMN(H55:CV55) - COLUMN(H55), 3) = 0) *
  (H55:CV55 &gt; 0.8 * IF(((WEEKDAY(H$2:CV$2, 2) = 1) + (WEEKDAY(H$2:CV$2, 2) = 6)), $G55, $F55)) *
  (H55:CV55 &lt; 1 * IF(((WEEKDAY(H$2:CV$2, 2) = 1) + (WEEKDAY(H$2:CV$2, 2) = 6)), $G55, $F55)) *
  (I55:CW55 = "P") *
  (COUNTIF(UKHoliday, H$2:CV$2) = 0)
)</f>
        <v>11</v>
      </c>
    </row>
    <row r="56" spans="1:113" x14ac:dyDescent="0.3">
      <c r="A56" s="8" t="s">
        <v>185</v>
      </c>
      <c r="B56" s="8" t="s">
        <v>557</v>
      </c>
      <c r="C56" s="9" t="s">
        <v>674</v>
      </c>
      <c r="D56" s="62" t="s">
        <v>555</v>
      </c>
      <c r="E56" s="35">
        <v>36000</v>
      </c>
      <c r="F56" s="35">
        <f t="shared" si="61"/>
        <v>1800</v>
      </c>
      <c r="G56" s="35">
        <f t="shared" si="62"/>
        <v>900</v>
      </c>
      <c r="H56" s="13">
        <f>_xlfn.IFNA(IF(H$3="Productivity",
INDEX('Productivity Dump'!$E$4:$AJ$500,
MATCH($A56,'Productivity Dump'!$A$4:$A$500,0),
MATCH(H$2,'Productivity Dump'!$E$3:$AJ$3,0)
),
IF(H$3="Attendance",
INDEX('Attendance Dump'!$E$2:$AI$400,
MATCH($A56,'Attendance Dump'!$B$2:$B$400,0),
MATCH(H$2,'Attendance Dump'!$E$1:$AI$1,0)
),
INDEX('Active Hour''s Dump'!$D$3:$AH$337,
MATCH($C56,'Active Hour''s Dump'!$A$3:$A$337,0),
MATCH(H$2,'Active Hour''s Dump'!$D$2:$AH$2,0)
))),"")</f>
        <v>2007.421</v>
      </c>
      <c r="I56" s="13" t="str">
        <f>_xlfn.IFNA(IF(I$3="Productivity",
INDEX('Productivity Dump'!$E$4:$AJ$500,
MATCH($A56,'Productivity Dump'!$A$4:$A$500,0),
MATCH(I$2,'Productivity Dump'!$E$3:$AJ$3,0)
),
IF(I$3="Attendance",
INDEX('Attendance Dump'!$E$2:$AI$400,
MATCH($A56,'Attendance Dump'!$B$2:$B$400,0),
MATCH(I$2,'Attendance Dump'!$E$1:$AI$1,0)
),
INDEX('Active Hour''s Dump'!$D$3:$AH$337,
MATCH($C56,'Active Hour''s Dump'!$A$3:$A$337,0),
MATCH(I$2,'Active Hour''s Dump'!$D$2:$AH$2,0)
))),"")</f>
        <v>P</v>
      </c>
      <c r="J56" s="54">
        <f>_xlfn.IFNA(IF(J$3="Productivity",
INDEX('Productivity Dump'!$E$4:$AJ$500,
MATCH($A56,'Productivity Dump'!$A$4:$A$500,0),
MATCH(J$2,'Productivity Dump'!$E$3:$AJ$3,0)
),
IF(J$3="Attendance",
INDEX('Attendance Dump'!$E$2:$AI$400,
MATCH($A56,'Attendance Dump'!$B$2:$B$400,0),
MATCH(J$2,'Attendance Dump'!$E$1:$AI$1,0)
),
INDEX('Active Hour''s Dump'!$D$3:$AH$337,
MATCH($C56,'Active Hour''s Dump'!$A$3:$A$337,0),
MATCH(J$2,'Active Hour''s Dump'!$D$2:$AH$2,0)
))),"")</f>
        <v>10.9166666666667</v>
      </c>
      <c r="K56" s="13">
        <f>_xlfn.IFNA(IF(K$3="Productivity",
INDEX('Productivity Dump'!$E$4:$AJ$500,
MATCH($A56,'Productivity Dump'!$A$4:$A$500,0),
MATCH(K$2,'Productivity Dump'!$E$3:$AJ$3,0)
),
IF(K$3="Attendance",
INDEX('Attendance Dump'!$E$2:$AI$400,
MATCH($A56,'Attendance Dump'!$B$2:$B$400,0),
MATCH(K$2,'Attendance Dump'!$E$1:$AI$1,0)
),
INDEX('Active Hour''s Dump'!$D$3:$AH$337,
MATCH($C56,'Active Hour''s Dump'!$A$3:$A$337,0),
MATCH(K$2,'Active Hour''s Dump'!$D$2:$AH$2,0)
))),"")</f>
        <v>2042.7229999999995</v>
      </c>
      <c r="L56" s="13" t="str">
        <f>_xlfn.IFNA(IF(L$3="Productivity",
INDEX('Productivity Dump'!$E$4:$AJ$500,
MATCH($A56,'Productivity Dump'!$A$4:$A$500,0),
MATCH(L$2,'Productivity Dump'!$E$3:$AJ$3,0)
),
IF(L$3="Attendance",
INDEX('Attendance Dump'!$E$2:$AI$400,
MATCH($A56,'Attendance Dump'!$B$2:$B$400,0),
MATCH(L$2,'Attendance Dump'!$E$1:$AI$1,0)
),
INDEX('Active Hour''s Dump'!$D$3:$AH$337,
MATCH($C56,'Active Hour''s Dump'!$A$3:$A$337,0),
MATCH(L$2,'Active Hour''s Dump'!$D$2:$AH$2,0)
))),"")</f>
        <v>P</v>
      </c>
      <c r="M56" s="54">
        <f>_xlfn.IFNA(IF(M$3="Productivity",
INDEX('Productivity Dump'!$E$4:$AJ$500,
MATCH($A56,'Productivity Dump'!$A$4:$A$500,0),
MATCH(M$2,'Productivity Dump'!$E$3:$AJ$3,0)
),
IF(M$3="Attendance",
INDEX('Attendance Dump'!$E$2:$AI$400,
MATCH($A56,'Attendance Dump'!$B$2:$B$400,0),
MATCH(M$2,'Attendance Dump'!$E$1:$AI$1,0)
),
INDEX('Active Hour''s Dump'!$D$3:$AH$337,
MATCH($C56,'Active Hour''s Dump'!$A$3:$A$337,0),
MATCH(M$2,'Active Hour''s Dump'!$D$2:$AH$2,0)
))),"")</f>
        <v>10.75</v>
      </c>
      <c r="N56" s="13">
        <f>_xlfn.IFNA(IF(N$3="Productivity",
INDEX('Productivity Dump'!$E$4:$AJ$500,
MATCH($A56,'Productivity Dump'!$A$4:$A$500,0),
MATCH(N$2,'Productivity Dump'!$E$3:$AJ$3,0)
),
IF(N$3="Attendance",
INDEX('Attendance Dump'!$E$2:$AI$400,
MATCH($A56,'Attendance Dump'!$B$2:$B$400,0),
MATCH(N$2,'Attendance Dump'!$E$1:$AI$1,0)
),
INDEX('Active Hour''s Dump'!$D$3:$AH$337,
MATCH($C56,'Active Hour''s Dump'!$A$3:$A$337,0),
MATCH(N$2,'Active Hour''s Dump'!$D$2:$AH$2,0)
))),"")</f>
        <v>1646.8380000000002</v>
      </c>
      <c r="O56" s="13" t="str">
        <f>_xlfn.IFNA(IF(O$3="Productivity",
INDEX('Productivity Dump'!$E$4:$AJ$500,
MATCH($A56,'Productivity Dump'!$A$4:$A$500,0),
MATCH(O$2,'Productivity Dump'!$E$3:$AJ$3,0)
),
IF(O$3="Attendance",
INDEX('Attendance Dump'!$E$2:$AI$400,
MATCH($A56,'Attendance Dump'!$B$2:$B$400,0),
MATCH(O$2,'Attendance Dump'!$E$1:$AI$1,0)
),
INDEX('Active Hour''s Dump'!$D$3:$AH$337,
MATCH($C56,'Active Hour''s Dump'!$A$3:$A$337,0),
MATCH(O$2,'Active Hour''s Dump'!$D$2:$AH$2,0)
))),"")</f>
        <v>P</v>
      </c>
      <c r="P56" s="54">
        <f>_xlfn.IFNA(IF(P$3="Productivity",
INDEX('Productivity Dump'!$E$4:$AJ$500,
MATCH($A56,'Productivity Dump'!$A$4:$A$500,0),
MATCH(P$2,'Productivity Dump'!$E$3:$AJ$3,0)
),
IF(P$3="Attendance",
INDEX('Attendance Dump'!$E$2:$AI$400,
MATCH($A56,'Attendance Dump'!$B$2:$B$400,0),
MATCH(P$2,'Attendance Dump'!$E$1:$AI$1,0)
),
INDEX('Active Hour''s Dump'!$D$3:$AH$337,
MATCH($C56,'Active Hour''s Dump'!$A$3:$A$337,0),
MATCH(P$2,'Active Hour''s Dump'!$D$2:$AH$2,0)
))),"")</f>
        <v>9.6666666666666696</v>
      </c>
      <c r="Q56" s="13">
        <f>_xlfn.IFNA(IF(Q$3="Productivity",
INDEX('Productivity Dump'!$E$4:$AJ$500,
MATCH($A56,'Productivity Dump'!$A$4:$A$500,0),
MATCH(Q$2,'Productivity Dump'!$E$3:$AJ$3,0)
),
IF(Q$3="Attendance",
INDEX('Attendance Dump'!$E$2:$AI$400,
MATCH($A56,'Attendance Dump'!$B$2:$B$400,0),
MATCH(Q$2,'Attendance Dump'!$E$1:$AI$1,0)
),
INDEX('Active Hour''s Dump'!$D$3:$AH$337,
MATCH($C56,'Active Hour''s Dump'!$A$3:$A$337,0),
MATCH(Q$2,'Active Hour''s Dump'!$D$2:$AH$2,0)
))),"")</f>
        <v>0</v>
      </c>
      <c r="R56" s="13" t="str">
        <f>_xlfn.IFNA(IF(R$3="Productivity",
INDEX('Productivity Dump'!$E$4:$AJ$500,
MATCH($A56,'Productivity Dump'!$A$4:$A$500,0),
MATCH(R$2,'Productivity Dump'!$E$3:$AJ$3,0)
),
IF(R$3="Attendance",
INDEX('Attendance Dump'!$E$2:$AI$400,
MATCH($A56,'Attendance Dump'!$B$2:$B$400,0),
MATCH(R$2,'Attendance Dump'!$E$1:$AI$1,0)
),
INDEX('Active Hour''s Dump'!$D$3:$AH$337,
MATCH($C56,'Active Hour''s Dump'!$A$3:$A$337,0),
MATCH(R$2,'Active Hour''s Dump'!$D$2:$AH$2,0)
))),"")</f>
        <v>WO</v>
      </c>
      <c r="S56" s="54">
        <f>_xlfn.IFNA(IF(S$3="Productivity",
INDEX('Productivity Dump'!$E$4:$AJ$500,
MATCH($A56,'Productivity Dump'!$A$4:$A$500,0),
MATCH(S$2,'Productivity Dump'!$E$3:$AJ$3,0)
),
IF(S$3="Attendance",
INDEX('Attendance Dump'!$E$2:$AI$400,
MATCH($A56,'Attendance Dump'!$B$2:$B$400,0),
MATCH(S$2,'Attendance Dump'!$E$1:$AI$1,0)
),
INDEX('Active Hour''s Dump'!$D$3:$AH$337,
MATCH($C56,'Active Hour''s Dump'!$A$3:$A$337,0),
MATCH(S$2,'Active Hour''s Dump'!$D$2:$AH$2,0)
))),"")</f>
        <v>0</v>
      </c>
      <c r="T56" s="13">
        <f>_xlfn.IFNA(IF(T$3="Productivity",
INDEX('Productivity Dump'!$E$4:$AJ$500,
MATCH($A56,'Productivity Dump'!$A$4:$A$500,0),
MATCH(T$2,'Productivity Dump'!$E$3:$AJ$3,0)
),
IF(T$3="Attendance",
INDEX('Attendance Dump'!$E$2:$AI$400,
MATCH($A56,'Attendance Dump'!$B$2:$B$400,0),
MATCH(T$2,'Attendance Dump'!$E$1:$AI$1,0)
),
INDEX('Active Hour''s Dump'!$D$3:$AH$337,
MATCH($C56,'Active Hour''s Dump'!$A$3:$A$337,0),
MATCH(T$2,'Active Hour''s Dump'!$D$2:$AH$2,0)
))),"")</f>
        <v>1112.6090000000002</v>
      </c>
      <c r="U56" s="13" t="str">
        <f>_xlfn.IFNA(IF(U$3="Productivity",
INDEX('Productivity Dump'!$E$4:$AJ$500,
MATCH($A56,'Productivity Dump'!$A$4:$A$500,0),
MATCH(U$2,'Productivity Dump'!$E$3:$AJ$3,0)
),
IF(U$3="Attendance",
INDEX('Attendance Dump'!$E$2:$AI$400,
MATCH($A56,'Attendance Dump'!$B$2:$B$400,0),
MATCH(U$2,'Attendance Dump'!$E$1:$AI$1,0)
),
INDEX('Active Hour''s Dump'!$D$3:$AH$337,
MATCH($C56,'Active Hour''s Dump'!$A$3:$A$337,0),
MATCH(U$2,'Active Hour''s Dump'!$D$2:$AH$2,0)
))),"")</f>
        <v>P</v>
      </c>
      <c r="V56" s="54">
        <f>_xlfn.IFNA(IF(V$3="Productivity",
INDEX('Productivity Dump'!$E$4:$AJ$500,
MATCH($A56,'Productivity Dump'!$A$4:$A$500,0),
MATCH(V$2,'Productivity Dump'!$E$3:$AJ$3,0)
),
IF(V$3="Attendance",
INDEX('Attendance Dump'!$E$2:$AI$400,
MATCH($A56,'Attendance Dump'!$B$2:$B$400,0),
MATCH(V$2,'Attendance Dump'!$E$1:$AI$1,0)
),
INDEX('Active Hour''s Dump'!$D$3:$AH$337,
MATCH($C56,'Active Hour''s Dump'!$A$3:$A$337,0),
MATCH(V$2,'Active Hour''s Dump'!$D$2:$AH$2,0)
))),"")</f>
        <v>5.75</v>
      </c>
      <c r="W56" s="13">
        <f>_xlfn.IFNA(IF(W$3="Productivity",
INDEX('Productivity Dump'!$E$4:$AJ$500,
MATCH($A56,'Productivity Dump'!$A$4:$A$500,0),
MATCH(W$2,'Productivity Dump'!$E$3:$AJ$3,0)
),
IF(W$3="Attendance",
INDEX('Attendance Dump'!$E$2:$AI$400,
MATCH($A56,'Attendance Dump'!$B$2:$B$400,0),
MATCH(W$2,'Attendance Dump'!$E$1:$AI$1,0)
),
INDEX('Active Hour''s Dump'!$D$3:$AH$337,
MATCH($C56,'Active Hour''s Dump'!$A$3:$A$337,0),
MATCH(W$2,'Active Hour''s Dump'!$D$2:$AH$2,0)
))),"")</f>
        <v>2007.1160000000004</v>
      </c>
      <c r="X56" s="13" t="str">
        <f>_xlfn.IFNA(IF(X$3="Productivity",
INDEX('Productivity Dump'!$E$4:$AJ$500,
MATCH($A56,'Productivity Dump'!$A$4:$A$500,0),
MATCH(X$2,'Productivity Dump'!$E$3:$AJ$3,0)
),
IF(X$3="Attendance",
INDEX('Attendance Dump'!$E$2:$AI$400,
MATCH($A56,'Attendance Dump'!$B$2:$B$400,0),
MATCH(X$2,'Attendance Dump'!$E$1:$AI$1,0)
),
INDEX('Active Hour''s Dump'!$D$3:$AH$337,
MATCH($C56,'Active Hour''s Dump'!$A$3:$A$337,0),
MATCH(X$2,'Active Hour''s Dump'!$D$2:$AH$2,0)
))),"")</f>
        <v>P</v>
      </c>
      <c r="Y56" s="54">
        <f>_xlfn.IFNA(IF(Y$3="Productivity",
INDEX('Productivity Dump'!$E$4:$AJ$500,
MATCH($A56,'Productivity Dump'!$A$4:$A$500,0),
MATCH(Y$2,'Productivity Dump'!$E$3:$AJ$3,0)
),
IF(Y$3="Attendance",
INDEX('Attendance Dump'!$E$2:$AI$400,
MATCH($A56,'Attendance Dump'!$B$2:$B$400,0),
MATCH(Y$2,'Attendance Dump'!$E$1:$AI$1,0)
),
INDEX('Active Hour''s Dump'!$D$3:$AH$337,
MATCH($C56,'Active Hour''s Dump'!$A$3:$A$337,0),
MATCH(Y$2,'Active Hour''s Dump'!$D$2:$AH$2,0)
))),"")</f>
        <v>10.8333333333333</v>
      </c>
      <c r="Z56" s="13">
        <f>_xlfn.IFNA(IF(Z$3="Productivity",
INDEX('Productivity Dump'!$E$4:$AJ$500,
MATCH($A56,'Productivity Dump'!$A$4:$A$500,0),
MATCH(Z$2,'Productivity Dump'!$E$3:$AJ$3,0)
),
IF(Z$3="Attendance",
INDEX('Attendance Dump'!$E$2:$AI$400,
MATCH($A56,'Attendance Dump'!$B$2:$B$400,0),
MATCH(Z$2,'Attendance Dump'!$E$1:$AI$1,0)
),
INDEX('Active Hour''s Dump'!$D$3:$AH$337,
MATCH($C56,'Active Hour''s Dump'!$A$3:$A$337,0),
MATCH(Z$2,'Active Hour''s Dump'!$D$2:$AH$2,0)
))),"")</f>
        <v>2002.4160000000002</v>
      </c>
      <c r="AA56" s="13" t="str">
        <f>_xlfn.IFNA(IF(AA$3="Productivity",
INDEX('Productivity Dump'!$E$4:$AJ$500,
MATCH($A56,'Productivity Dump'!$A$4:$A$500,0),
MATCH(AA$2,'Productivity Dump'!$E$3:$AJ$3,0)
),
IF(AA$3="Attendance",
INDEX('Attendance Dump'!$E$2:$AI$400,
MATCH($A56,'Attendance Dump'!$B$2:$B$400,0),
MATCH(AA$2,'Attendance Dump'!$E$1:$AI$1,0)
),
INDEX('Active Hour''s Dump'!$D$3:$AH$337,
MATCH($C56,'Active Hour''s Dump'!$A$3:$A$337,0),
MATCH(AA$2,'Active Hour''s Dump'!$D$2:$AH$2,0)
))),"")</f>
        <v>P</v>
      </c>
      <c r="AB56" s="54">
        <f>_xlfn.IFNA(IF(AB$3="Productivity",
INDEX('Productivity Dump'!$E$4:$AJ$500,
MATCH($A56,'Productivity Dump'!$A$4:$A$500,0),
MATCH(AB$2,'Productivity Dump'!$E$3:$AJ$3,0)
),
IF(AB$3="Attendance",
INDEX('Attendance Dump'!$E$2:$AI$400,
MATCH($A56,'Attendance Dump'!$B$2:$B$400,0),
MATCH(AB$2,'Attendance Dump'!$E$1:$AI$1,0)
),
INDEX('Active Hour''s Dump'!$D$3:$AH$337,
MATCH($C56,'Active Hour''s Dump'!$A$3:$A$337,0),
MATCH(AB$2,'Active Hour''s Dump'!$D$2:$AH$2,0)
))),"")</f>
        <v>10.3333333333333</v>
      </c>
      <c r="AC56" s="13">
        <f>_xlfn.IFNA(IF(AC$3="Productivity",
INDEX('Productivity Dump'!$E$4:$AJ$500,
MATCH($A56,'Productivity Dump'!$A$4:$A$500,0),
MATCH(AC$2,'Productivity Dump'!$E$3:$AJ$3,0)
),
IF(AC$3="Attendance",
INDEX('Attendance Dump'!$E$2:$AI$400,
MATCH($A56,'Attendance Dump'!$B$2:$B$400,0),
MATCH(AC$2,'Attendance Dump'!$E$1:$AI$1,0)
),
INDEX('Active Hour''s Dump'!$D$3:$AH$337,
MATCH($C56,'Active Hour''s Dump'!$A$3:$A$337,0),
MATCH(AC$2,'Active Hour''s Dump'!$D$2:$AH$2,0)
))),"")</f>
        <v>1906.7770000000005</v>
      </c>
      <c r="AD56" s="13" t="str">
        <f>_xlfn.IFNA(IF(AD$3="Productivity",
INDEX('Productivity Dump'!$E$4:$AJ$500,
MATCH($A56,'Productivity Dump'!$A$4:$A$500,0),
MATCH(AD$2,'Productivity Dump'!$E$3:$AJ$3,0)
),
IF(AD$3="Attendance",
INDEX('Attendance Dump'!$E$2:$AI$400,
MATCH($A56,'Attendance Dump'!$B$2:$B$400,0),
MATCH(AD$2,'Attendance Dump'!$E$1:$AI$1,0)
),
INDEX('Active Hour''s Dump'!$D$3:$AH$337,
MATCH($C56,'Active Hour''s Dump'!$A$3:$A$337,0),
MATCH(AD$2,'Active Hour''s Dump'!$D$2:$AH$2,0)
))),"")</f>
        <v>P</v>
      </c>
      <c r="AE56" s="54">
        <f>_xlfn.IFNA(IF(AE$3="Productivity",
INDEX('Productivity Dump'!$E$4:$AJ$500,
MATCH($A56,'Productivity Dump'!$A$4:$A$500,0),
MATCH(AE$2,'Productivity Dump'!$E$3:$AJ$3,0)
),
IF(AE$3="Attendance",
INDEX('Attendance Dump'!$E$2:$AI$400,
MATCH($A56,'Attendance Dump'!$B$2:$B$400,0),
MATCH(AE$2,'Attendance Dump'!$E$1:$AI$1,0)
),
INDEX('Active Hour''s Dump'!$D$3:$AH$337,
MATCH($C56,'Active Hour''s Dump'!$A$3:$A$337,0),
MATCH(AE$2,'Active Hour''s Dump'!$D$2:$AH$2,0)
))),"")</f>
        <v>10.6666666666667</v>
      </c>
      <c r="AF56" s="13">
        <f>_xlfn.IFNA(IF(AF$3="Productivity",
INDEX('Productivity Dump'!$E$4:$AJ$500,
MATCH($A56,'Productivity Dump'!$A$4:$A$500,0),
MATCH(AF$2,'Productivity Dump'!$E$3:$AJ$3,0)
),
IF(AF$3="Attendance",
INDEX('Attendance Dump'!$E$2:$AI$400,
MATCH($A56,'Attendance Dump'!$B$2:$B$400,0),
MATCH(AF$2,'Attendance Dump'!$E$1:$AI$1,0)
),
INDEX('Active Hour''s Dump'!$D$3:$AH$337,
MATCH($C56,'Active Hour''s Dump'!$A$3:$A$337,0),
MATCH(AF$2,'Active Hour''s Dump'!$D$2:$AH$2,0)
))),"")</f>
        <v>2016.3210000000001</v>
      </c>
      <c r="AG56" s="13" t="str">
        <f>_xlfn.IFNA(IF(AG$3="Productivity",
INDEX('Productivity Dump'!$E$4:$AJ$500,
MATCH($A56,'Productivity Dump'!$A$4:$A$500,0),
MATCH(AG$2,'Productivity Dump'!$E$3:$AJ$3,0)
),
IF(AG$3="Attendance",
INDEX('Attendance Dump'!$E$2:$AI$400,
MATCH($A56,'Attendance Dump'!$B$2:$B$400,0),
MATCH(AG$2,'Attendance Dump'!$E$1:$AI$1,0)
),
INDEX('Active Hour''s Dump'!$D$3:$AH$337,
MATCH($C56,'Active Hour''s Dump'!$A$3:$A$337,0),
MATCH(AG$2,'Active Hour''s Dump'!$D$2:$AH$2,0)
))),"")</f>
        <v>P</v>
      </c>
      <c r="AH56" s="54">
        <f>_xlfn.IFNA(IF(AH$3="Productivity",
INDEX('Productivity Dump'!$E$4:$AJ$500,
MATCH($A56,'Productivity Dump'!$A$4:$A$500,0),
MATCH(AH$2,'Productivity Dump'!$E$3:$AJ$3,0)
),
IF(AH$3="Attendance",
INDEX('Attendance Dump'!$E$2:$AI$400,
MATCH($A56,'Attendance Dump'!$B$2:$B$400,0),
MATCH(AH$2,'Attendance Dump'!$E$1:$AI$1,0)
),
INDEX('Active Hour''s Dump'!$D$3:$AH$337,
MATCH($C56,'Active Hour''s Dump'!$A$3:$A$337,0),
MATCH(AH$2,'Active Hour''s Dump'!$D$2:$AH$2,0)
))),"")</f>
        <v>11.25</v>
      </c>
      <c r="AI56" s="13">
        <f>_xlfn.IFNA(IF(AI$3="Productivity",
INDEX('Productivity Dump'!$E$4:$AJ$500,
MATCH($A56,'Productivity Dump'!$A$4:$A$500,0),
MATCH(AI$2,'Productivity Dump'!$E$3:$AJ$3,0)
),
IF(AI$3="Attendance",
INDEX('Attendance Dump'!$E$2:$AI$400,
MATCH($A56,'Attendance Dump'!$B$2:$B$400,0),
MATCH(AI$2,'Attendance Dump'!$E$1:$AI$1,0)
),
INDEX('Active Hour''s Dump'!$D$3:$AH$337,
MATCH($C56,'Active Hour''s Dump'!$A$3:$A$337,0),
MATCH(AI$2,'Active Hour''s Dump'!$D$2:$AH$2,0)
))),"")</f>
        <v>992.89100000000019</v>
      </c>
      <c r="AJ56" s="13" t="str">
        <f>_xlfn.IFNA(IF(AJ$3="Productivity",
INDEX('Productivity Dump'!$E$4:$AJ$500,
MATCH($A56,'Productivity Dump'!$A$4:$A$500,0),
MATCH(AJ$2,'Productivity Dump'!$E$3:$AJ$3,0)
),
IF(AJ$3="Attendance",
INDEX('Attendance Dump'!$E$2:$AI$400,
MATCH($A56,'Attendance Dump'!$B$2:$B$400,0),
MATCH(AJ$2,'Attendance Dump'!$E$1:$AI$1,0)
),
INDEX('Active Hour''s Dump'!$D$3:$AH$337,
MATCH($C56,'Active Hour''s Dump'!$A$3:$A$337,0),
MATCH(AJ$2,'Active Hour''s Dump'!$D$2:$AH$2,0)
))),"")</f>
        <v>P</v>
      </c>
      <c r="AK56" s="54">
        <f>_xlfn.IFNA(IF(AK$3="Productivity",
INDEX('Productivity Dump'!$E$4:$AJ$500,
MATCH($A56,'Productivity Dump'!$A$4:$A$500,0),
MATCH(AK$2,'Productivity Dump'!$E$3:$AJ$3,0)
),
IF(AK$3="Attendance",
INDEX('Attendance Dump'!$E$2:$AI$400,
MATCH($A56,'Attendance Dump'!$B$2:$B$400,0),
MATCH(AK$2,'Attendance Dump'!$E$1:$AI$1,0)
),
INDEX('Active Hour''s Dump'!$D$3:$AH$337,
MATCH($C56,'Active Hour''s Dump'!$A$3:$A$337,0),
MATCH(AK$2,'Active Hour''s Dump'!$D$2:$AH$2,0)
))),"")</f>
        <v>6</v>
      </c>
      <c r="AL56" s="13">
        <f>_xlfn.IFNA(IF(AL$3="Productivity",
INDEX('Productivity Dump'!$E$4:$AJ$500,
MATCH($A56,'Productivity Dump'!$A$4:$A$500,0),
MATCH(AL$2,'Productivity Dump'!$E$3:$AJ$3,0)
),
IF(AL$3="Attendance",
INDEX('Attendance Dump'!$E$2:$AI$400,
MATCH($A56,'Attendance Dump'!$B$2:$B$400,0),
MATCH(AL$2,'Attendance Dump'!$E$1:$AI$1,0)
),
INDEX('Active Hour''s Dump'!$D$3:$AH$337,
MATCH($C56,'Active Hour''s Dump'!$A$3:$A$337,0),
MATCH(AL$2,'Active Hour''s Dump'!$D$2:$AH$2,0)
))),"")</f>
        <v>0</v>
      </c>
      <c r="AM56" s="13" t="str">
        <f>_xlfn.IFNA(IF(AM$3="Productivity",
INDEX('Productivity Dump'!$E$4:$AJ$500,
MATCH($A56,'Productivity Dump'!$A$4:$A$500,0),
MATCH(AM$2,'Productivity Dump'!$E$3:$AJ$3,0)
),
IF(AM$3="Attendance",
INDEX('Attendance Dump'!$E$2:$AI$400,
MATCH($A56,'Attendance Dump'!$B$2:$B$400,0),
MATCH(AM$2,'Attendance Dump'!$E$1:$AI$1,0)
),
INDEX('Active Hour''s Dump'!$D$3:$AH$337,
MATCH($C56,'Active Hour''s Dump'!$A$3:$A$337,0),
MATCH(AM$2,'Active Hour''s Dump'!$D$2:$AH$2,0)
))),"")</f>
        <v>WO</v>
      </c>
      <c r="AN56" s="54">
        <f>_xlfn.IFNA(IF(AN$3="Productivity",
INDEX('Productivity Dump'!$E$4:$AJ$500,
MATCH($A56,'Productivity Dump'!$A$4:$A$500,0),
MATCH(AN$2,'Productivity Dump'!$E$3:$AJ$3,0)
),
IF(AN$3="Attendance",
INDEX('Attendance Dump'!$E$2:$AI$400,
MATCH($A56,'Attendance Dump'!$B$2:$B$400,0),
MATCH(AN$2,'Attendance Dump'!$E$1:$AI$1,0)
),
INDEX('Active Hour''s Dump'!$D$3:$AH$337,
MATCH($C56,'Active Hour''s Dump'!$A$3:$A$337,0),
MATCH(AN$2,'Active Hour''s Dump'!$D$2:$AH$2,0)
))),"")</f>
        <v>0</v>
      </c>
      <c r="AO56" s="13">
        <f>_xlfn.IFNA(IF(AO$3="Productivity",
INDEX('Productivity Dump'!$E$4:$AJ$500,
MATCH($A56,'Productivity Dump'!$A$4:$A$500,0),
MATCH(AO$2,'Productivity Dump'!$E$3:$AJ$3,0)
),
IF(AO$3="Attendance",
INDEX('Attendance Dump'!$E$2:$AI$400,
MATCH($A56,'Attendance Dump'!$B$2:$B$400,0),
MATCH(AO$2,'Attendance Dump'!$E$1:$AI$1,0)
),
INDEX('Active Hour''s Dump'!$D$3:$AH$337,
MATCH($C56,'Active Hour''s Dump'!$A$3:$A$337,0),
MATCH(AO$2,'Active Hour''s Dump'!$D$2:$AH$2,0)
))),"")</f>
        <v>1215.6689999999999</v>
      </c>
      <c r="AP56" s="13" t="str">
        <f>_xlfn.IFNA(IF(AP$3="Productivity",
INDEX('Productivity Dump'!$E$4:$AJ$500,
MATCH($A56,'Productivity Dump'!$A$4:$A$500,0),
MATCH(AP$2,'Productivity Dump'!$E$3:$AJ$3,0)
),
IF(AP$3="Attendance",
INDEX('Attendance Dump'!$E$2:$AI$400,
MATCH($A56,'Attendance Dump'!$B$2:$B$400,0),
MATCH(AP$2,'Attendance Dump'!$E$1:$AI$1,0)
),
INDEX('Active Hour''s Dump'!$D$3:$AH$337,
MATCH($C56,'Active Hour''s Dump'!$A$3:$A$337,0),
MATCH(AP$2,'Active Hour''s Dump'!$D$2:$AH$2,0)
))),"")</f>
        <v>P</v>
      </c>
      <c r="AQ56" s="54">
        <f>_xlfn.IFNA(IF(AQ$3="Productivity",
INDEX('Productivity Dump'!$E$4:$AJ$500,
MATCH($A56,'Productivity Dump'!$A$4:$A$500,0),
MATCH(AQ$2,'Productivity Dump'!$E$3:$AJ$3,0)
),
IF(AQ$3="Attendance",
INDEX('Attendance Dump'!$E$2:$AI$400,
MATCH($A56,'Attendance Dump'!$B$2:$B$400,0),
MATCH(AQ$2,'Attendance Dump'!$E$1:$AI$1,0)
),
INDEX('Active Hour''s Dump'!$D$3:$AH$337,
MATCH($C56,'Active Hour''s Dump'!$A$3:$A$337,0),
MATCH(AQ$2,'Active Hour''s Dump'!$D$2:$AH$2,0)
))),"")</f>
        <v>8</v>
      </c>
      <c r="AR56" s="13">
        <f>_xlfn.IFNA(IF(AR$3="Productivity",
INDEX('Productivity Dump'!$E$4:$AJ$500,
MATCH($A56,'Productivity Dump'!$A$4:$A$500,0),
MATCH(AR$2,'Productivity Dump'!$E$3:$AJ$3,0)
),
IF(AR$3="Attendance",
INDEX('Attendance Dump'!$E$2:$AI$400,
MATCH($A56,'Attendance Dump'!$B$2:$B$400,0),
MATCH(AR$2,'Attendance Dump'!$E$1:$AI$1,0)
),
INDEX('Active Hour''s Dump'!$D$3:$AH$337,
MATCH($C56,'Active Hour''s Dump'!$A$3:$A$337,0),
MATCH(AR$2,'Active Hour''s Dump'!$D$2:$AH$2,0)
))),"")</f>
        <v>2008.6179999999999</v>
      </c>
      <c r="AS56" s="13" t="str">
        <f>_xlfn.IFNA(IF(AS$3="Productivity",
INDEX('Productivity Dump'!$E$4:$AJ$500,
MATCH($A56,'Productivity Dump'!$A$4:$A$500,0),
MATCH(AS$2,'Productivity Dump'!$E$3:$AJ$3,0)
),
IF(AS$3="Attendance",
INDEX('Attendance Dump'!$E$2:$AI$400,
MATCH($A56,'Attendance Dump'!$B$2:$B$400,0),
MATCH(AS$2,'Attendance Dump'!$E$1:$AI$1,0)
),
INDEX('Active Hour''s Dump'!$D$3:$AH$337,
MATCH($C56,'Active Hour''s Dump'!$A$3:$A$337,0),
MATCH(AS$2,'Active Hour''s Dump'!$D$2:$AH$2,0)
))),"")</f>
        <v>P</v>
      </c>
      <c r="AT56" s="54">
        <f>_xlfn.IFNA(IF(AT$3="Productivity",
INDEX('Productivity Dump'!$E$4:$AJ$500,
MATCH($A56,'Productivity Dump'!$A$4:$A$500,0),
MATCH(AT$2,'Productivity Dump'!$E$3:$AJ$3,0)
),
IF(AT$3="Attendance",
INDEX('Attendance Dump'!$E$2:$AI$400,
MATCH($A56,'Attendance Dump'!$B$2:$B$400,0),
MATCH(AT$2,'Attendance Dump'!$E$1:$AI$1,0)
),
INDEX('Active Hour''s Dump'!$D$3:$AH$337,
MATCH($C56,'Active Hour''s Dump'!$A$3:$A$337,0),
MATCH(AT$2,'Active Hour''s Dump'!$D$2:$AH$2,0)
))),"")</f>
        <v>10.6666666666667</v>
      </c>
      <c r="AU56" s="13">
        <f>_xlfn.IFNA(IF(AU$3="Productivity",
INDEX('Productivity Dump'!$E$4:$AJ$500,
MATCH($A56,'Productivity Dump'!$A$4:$A$500,0),
MATCH(AU$2,'Productivity Dump'!$E$3:$AJ$3,0)
),
IF(AU$3="Attendance",
INDEX('Attendance Dump'!$E$2:$AI$400,
MATCH($A56,'Attendance Dump'!$B$2:$B$400,0),
MATCH(AU$2,'Attendance Dump'!$E$1:$AI$1,0)
),
INDEX('Active Hour''s Dump'!$D$3:$AH$337,
MATCH($C56,'Active Hour''s Dump'!$A$3:$A$337,0),
MATCH(AU$2,'Active Hour''s Dump'!$D$2:$AH$2,0)
))),"")</f>
        <v>1813.9080000000001</v>
      </c>
      <c r="AV56" s="13" t="str">
        <f>_xlfn.IFNA(IF(AV$3="Productivity",
INDEX('Productivity Dump'!$E$4:$AJ$500,
MATCH($A56,'Productivity Dump'!$A$4:$A$500,0),
MATCH(AV$2,'Productivity Dump'!$E$3:$AJ$3,0)
),
IF(AV$3="Attendance",
INDEX('Attendance Dump'!$E$2:$AI$400,
MATCH($A56,'Attendance Dump'!$B$2:$B$400,0),
MATCH(AV$2,'Attendance Dump'!$E$1:$AI$1,0)
),
INDEX('Active Hour''s Dump'!$D$3:$AH$337,
MATCH($C56,'Active Hour''s Dump'!$A$3:$A$337,0),
MATCH(AV$2,'Active Hour''s Dump'!$D$2:$AH$2,0)
))),"")</f>
        <v>P</v>
      </c>
      <c r="AW56" s="54">
        <f>_xlfn.IFNA(IF(AW$3="Productivity",
INDEX('Productivity Dump'!$E$4:$AJ$500,
MATCH($A56,'Productivity Dump'!$A$4:$A$500,0),
MATCH(AW$2,'Productivity Dump'!$E$3:$AJ$3,0)
),
IF(AW$3="Attendance",
INDEX('Attendance Dump'!$E$2:$AI$400,
MATCH($A56,'Attendance Dump'!$B$2:$B$400,0),
MATCH(AW$2,'Attendance Dump'!$E$1:$AI$1,0)
),
INDEX('Active Hour''s Dump'!$D$3:$AH$337,
MATCH($C56,'Active Hour''s Dump'!$A$3:$A$337,0),
MATCH(AW$2,'Active Hour''s Dump'!$D$2:$AH$2,0)
))),"")</f>
        <v>9.3333333333333304</v>
      </c>
      <c r="AX56" s="13">
        <f>_xlfn.IFNA(IF(AX$3="Productivity",
INDEX('Productivity Dump'!$E$4:$AJ$500,
MATCH($A56,'Productivity Dump'!$A$4:$A$500,0),
MATCH(AX$2,'Productivity Dump'!$E$3:$AJ$3,0)
),
IF(AX$3="Attendance",
INDEX('Attendance Dump'!$E$2:$AI$400,
MATCH($A56,'Attendance Dump'!$B$2:$B$400,0),
MATCH(AX$2,'Attendance Dump'!$E$1:$AI$1,0)
),
INDEX('Active Hour''s Dump'!$D$3:$AH$337,
MATCH($C56,'Active Hour''s Dump'!$A$3:$A$337,0),
MATCH(AX$2,'Active Hour''s Dump'!$D$2:$AH$2,0)
))),"")</f>
        <v>1833.3409999999999</v>
      </c>
      <c r="AY56" s="13" t="str">
        <f>_xlfn.IFNA(IF(AY$3="Productivity",
INDEX('Productivity Dump'!$E$4:$AJ$500,
MATCH($A56,'Productivity Dump'!$A$4:$A$500,0),
MATCH(AY$2,'Productivity Dump'!$E$3:$AJ$3,0)
),
IF(AY$3="Attendance",
INDEX('Attendance Dump'!$E$2:$AI$400,
MATCH($A56,'Attendance Dump'!$B$2:$B$400,0),
MATCH(AY$2,'Attendance Dump'!$E$1:$AI$1,0)
),
INDEX('Active Hour''s Dump'!$D$3:$AH$337,
MATCH($C56,'Active Hour''s Dump'!$A$3:$A$337,0),
MATCH(AY$2,'Active Hour''s Dump'!$D$2:$AH$2,0)
))),"")</f>
        <v>P</v>
      </c>
      <c r="AZ56" s="54">
        <f>_xlfn.IFNA(IF(AZ$3="Productivity",
INDEX('Productivity Dump'!$E$4:$AJ$500,
MATCH($A56,'Productivity Dump'!$A$4:$A$500,0),
MATCH(AZ$2,'Productivity Dump'!$E$3:$AJ$3,0)
),
IF(AZ$3="Attendance",
INDEX('Attendance Dump'!$E$2:$AI$400,
MATCH($A56,'Attendance Dump'!$B$2:$B$400,0),
MATCH(AZ$2,'Attendance Dump'!$E$1:$AI$1,0)
),
INDEX('Active Hour''s Dump'!$D$3:$AH$337,
MATCH($C56,'Active Hour''s Dump'!$A$3:$A$337,0),
MATCH(AZ$2,'Active Hour''s Dump'!$D$2:$AH$2,0)
))),"")</f>
        <v>10.75</v>
      </c>
      <c r="BA56" s="13">
        <f>_xlfn.IFNA(IF(BA$3="Productivity",
INDEX('Productivity Dump'!$E$4:$AJ$500,
MATCH($A56,'Productivity Dump'!$A$4:$A$500,0),
MATCH(BA$2,'Productivity Dump'!$E$3:$AJ$3,0)
),
IF(BA$3="Attendance",
INDEX('Attendance Dump'!$E$2:$AI$400,
MATCH($A56,'Attendance Dump'!$B$2:$B$400,0),
MATCH(BA$2,'Attendance Dump'!$E$1:$AI$1,0)
),
INDEX('Active Hour''s Dump'!$D$3:$AH$337,
MATCH($C56,'Active Hour''s Dump'!$A$3:$A$337,0),
MATCH(BA$2,'Active Hour''s Dump'!$D$2:$AH$2,0)
))),"")</f>
        <v>1828.1989999999996</v>
      </c>
      <c r="BB56" s="13" t="str">
        <f>_xlfn.IFNA(IF(BB$3="Productivity",
INDEX('Productivity Dump'!$E$4:$AJ$500,
MATCH($A56,'Productivity Dump'!$A$4:$A$500,0),
MATCH(BB$2,'Productivity Dump'!$E$3:$AJ$3,0)
),
IF(BB$3="Attendance",
INDEX('Attendance Dump'!$E$2:$AI$400,
MATCH($A56,'Attendance Dump'!$B$2:$B$400,0),
MATCH(BB$2,'Attendance Dump'!$E$1:$AI$1,0)
),
INDEX('Active Hour''s Dump'!$D$3:$AH$337,
MATCH($C56,'Active Hour''s Dump'!$A$3:$A$337,0),
MATCH(BB$2,'Active Hour''s Dump'!$D$2:$AH$2,0)
))),"")</f>
        <v>P</v>
      </c>
      <c r="BC56" s="54">
        <f>_xlfn.IFNA(IF(BC$3="Productivity",
INDEX('Productivity Dump'!$E$4:$AJ$500,
MATCH($A56,'Productivity Dump'!$A$4:$A$500,0),
MATCH(BC$2,'Productivity Dump'!$E$3:$AJ$3,0)
),
IF(BC$3="Attendance",
INDEX('Attendance Dump'!$E$2:$AI$400,
MATCH($A56,'Attendance Dump'!$B$2:$B$400,0),
MATCH(BC$2,'Attendance Dump'!$E$1:$AI$1,0)
),
INDEX('Active Hour''s Dump'!$D$3:$AH$337,
MATCH($C56,'Active Hour''s Dump'!$A$3:$A$337,0),
MATCH(BC$2,'Active Hour''s Dump'!$D$2:$AH$2,0)
))),"")</f>
        <v>10.6666666666667</v>
      </c>
      <c r="BD56" s="13">
        <f>_xlfn.IFNA(IF(BD$3="Productivity",
INDEX('Productivity Dump'!$E$4:$AJ$500,
MATCH($A56,'Productivity Dump'!$A$4:$A$500,0),
MATCH(BD$2,'Productivity Dump'!$E$3:$AJ$3,0)
),
IF(BD$3="Attendance",
INDEX('Attendance Dump'!$E$2:$AI$400,
MATCH($A56,'Attendance Dump'!$B$2:$B$400,0),
MATCH(BD$2,'Attendance Dump'!$E$1:$AI$1,0)
),
INDEX('Active Hour''s Dump'!$D$3:$AH$337,
MATCH($C56,'Active Hour''s Dump'!$A$3:$A$337,0),
MATCH(BD$2,'Active Hour''s Dump'!$D$2:$AH$2,0)
))),"")</f>
        <v>1064.0180000000003</v>
      </c>
      <c r="BE56" s="13" t="str">
        <f>_xlfn.IFNA(IF(BE$3="Productivity",
INDEX('Productivity Dump'!$E$4:$AJ$500,
MATCH($A56,'Productivity Dump'!$A$4:$A$500,0),
MATCH(BE$2,'Productivity Dump'!$E$3:$AJ$3,0)
),
IF(BE$3="Attendance",
INDEX('Attendance Dump'!$E$2:$AI$400,
MATCH($A56,'Attendance Dump'!$B$2:$B$400,0),
MATCH(BE$2,'Attendance Dump'!$E$1:$AI$1,0)
),
INDEX('Active Hour''s Dump'!$D$3:$AH$337,
MATCH($C56,'Active Hour''s Dump'!$A$3:$A$337,0),
MATCH(BE$2,'Active Hour''s Dump'!$D$2:$AH$2,0)
))),"")</f>
        <v>P</v>
      </c>
      <c r="BF56" s="54">
        <f>_xlfn.IFNA(IF(BF$3="Productivity",
INDEX('Productivity Dump'!$E$4:$AJ$500,
MATCH($A56,'Productivity Dump'!$A$4:$A$500,0),
MATCH(BF$2,'Productivity Dump'!$E$3:$AJ$3,0)
),
IF(BF$3="Attendance",
INDEX('Attendance Dump'!$E$2:$AI$400,
MATCH($A56,'Attendance Dump'!$B$2:$B$400,0),
MATCH(BF$2,'Attendance Dump'!$E$1:$AI$1,0)
),
INDEX('Active Hour''s Dump'!$D$3:$AH$337,
MATCH($C56,'Active Hour''s Dump'!$A$3:$A$337,0),
MATCH(BF$2,'Active Hour''s Dump'!$D$2:$AH$2,0)
))),"")</f>
        <v>8.0833333333333304</v>
      </c>
      <c r="BG56" s="13">
        <f>_xlfn.IFNA(IF(BG$3="Productivity",
INDEX('Productivity Dump'!$E$4:$AJ$500,
MATCH($A56,'Productivity Dump'!$A$4:$A$500,0),
MATCH(BG$2,'Productivity Dump'!$E$3:$AJ$3,0)
),
IF(BG$3="Attendance",
INDEX('Attendance Dump'!$E$2:$AI$400,
MATCH($A56,'Attendance Dump'!$B$2:$B$400,0),
MATCH(BG$2,'Attendance Dump'!$E$1:$AI$1,0)
),
INDEX('Active Hour''s Dump'!$D$3:$AH$337,
MATCH($C56,'Active Hour''s Dump'!$A$3:$A$337,0),
MATCH(BG$2,'Active Hour''s Dump'!$D$2:$AH$2,0)
))),"")</f>
        <v>566.53700000000015</v>
      </c>
      <c r="BH56" s="13" t="str">
        <f>_xlfn.IFNA(IF(BH$3="Productivity",
INDEX('Productivity Dump'!$E$4:$AJ$500,
MATCH($A56,'Productivity Dump'!$A$4:$A$500,0),
MATCH(BH$2,'Productivity Dump'!$E$3:$AJ$3,0)
),
IF(BH$3="Attendance",
INDEX('Attendance Dump'!$E$2:$AI$400,
MATCH($A56,'Attendance Dump'!$B$2:$B$400,0),
MATCH(BH$2,'Attendance Dump'!$E$1:$AI$1,0)
),
INDEX('Active Hour''s Dump'!$D$3:$AH$337,
MATCH($C56,'Active Hour''s Dump'!$A$3:$A$337,0),
MATCH(BH$2,'Active Hour''s Dump'!$D$2:$AH$2,0)
))),"")</f>
        <v>WO</v>
      </c>
      <c r="BI56" s="54">
        <f>_xlfn.IFNA(IF(BI$3="Productivity",
INDEX('Productivity Dump'!$E$4:$AJ$500,
MATCH($A56,'Productivity Dump'!$A$4:$A$500,0),
MATCH(BI$2,'Productivity Dump'!$E$3:$AJ$3,0)
),
IF(BI$3="Attendance",
INDEX('Attendance Dump'!$E$2:$AI$400,
MATCH($A56,'Attendance Dump'!$B$2:$B$400,0),
MATCH(BI$2,'Attendance Dump'!$E$1:$AI$1,0)
),
INDEX('Active Hour''s Dump'!$D$3:$AH$337,
MATCH($C56,'Active Hour''s Dump'!$A$3:$A$337,0),
MATCH(BI$2,'Active Hour''s Dump'!$D$2:$AH$2,0)
))),"")</f>
        <v>3.1666666666666701</v>
      </c>
      <c r="BJ56" s="13">
        <f>_xlfn.IFNA(IF(BJ$3="Productivity",
INDEX('Productivity Dump'!$E$4:$AJ$500,
MATCH($A56,'Productivity Dump'!$A$4:$A$500,0),
MATCH(BJ$2,'Productivity Dump'!$E$3:$AJ$3,0)
),
IF(BJ$3="Attendance",
INDEX('Attendance Dump'!$E$2:$AI$400,
MATCH($A56,'Attendance Dump'!$B$2:$B$400,0),
MATCH(BJ$2,'Attendance Dump'!$E$1:$AI$1,0)
),
INDEX('Active Hour''s Dump'!$D$3:$AH$337,
MATCH($C56,'Active Hour''s Dump'!$A$3:$A$337,0),
MATCH(BJ$2,'Active Hour''s Dump'!$D$2:$AH$2,0)
))),"")</f>
        <v>1099.4659999999999</v>
      </c>
      <c r="BK56" s="13" t="str">
        <f>_xlfn.IFNA(IF(BK$3="Productivity",
INDEX('Productivity Dump'!$E$4:$AJ$500,
MATCH($A56,'Productivity Dump'!$A$4:$A$500,0),
MATCH(BK$2,'Productivity Dump'!$E$3:$AJ$3,0)
),
IF(BK$3="Attendance",
INDEX('Attendance Dump'!$E$2:$AI$400,
MATCH($A56,'Attendance Dump'!$B$2:$B$400,0),
MATCH(BK$2,'Attendance Dump'!$E$1:$AI$1,0)
),
INDEX('Active Hour''s Dump'!$D$3:$AH$337,
MATCH($C56,'Active Hour''s Dump'!$A$3:$A$337,0),
MATCH(BK$2,'Active Hour''s Dump'!$D$2:$AH$2,0)
))),"")</f>
        <v>P</v>
      </c>
      <c r="BL56" s="54">
        <f>_xlfn.IFNA(IF(BL$3="Productivity",
INDEX('Productivity Dump'!$E$4:$AJ$500,
MATCH($A56,'Productivity Dump'!$A$4:$A$500,0),
MATCH(BL$2,'Productivity Dump'!$E$3:$AJ$3,0)
),
IF(BL$3="Attendance",
INDEX('Attendance Dump'!$E$2:$AI$400,
MATCH($A56,'Attendance Dump'!$B$2:$B$400,0),
MATCH(BL$2,'Attendance Dump'!$E$1:$AI$1,0)
),
INDEX('Active Hour''s Dump'!$D$3:$AH$337,
MATCH($C56,'Active Hour''s Dump'!$A$3:$A$337,0),
MATCH(BL$2,'Active Hour''s Dump'!$D$2:$AH$2,0)
))),"")</f>
        <v>6.6666666666666696</v>
      </c>
      <c r="BM56" s="13">
        <f>_xlfn.IFNA(IF(BM$3="Productivity",
INDEX('Productivity Dump'!$E$4:$AJ$500,
MATCH($A56,'Productivity Dump'!$A$4:$A$500,0),
MATCH(BM$2,'Productivity Dump'!$E$3:$AJ$3,0)
),
IF(BM$3="Attendance",
INDEX('Attendance Dump'!$E$2:$AI$400,
MATCH($A56,'Attendance Dump'!$B$2:$B$400,0),
MATCH(BM$2,'Attendance Dump'!$E$1:$AI$1,0)
),
INDEX('Active Hour''s Dump'!$D$3:$AH$337,
MATCH($C56,'Active Hour''s Dump'!$A$3:$A$337,0),
MATCH(BM$2,'Active Hour''s Dump'!$D$2:$AH$2,0)
))),"")</f>
        <v>1714.7369999999989</v>
      </c>
      <c r="BN56" s="13" t="str">
        <f>_xlfn.IFNA(IF(BN$3="Productivity",
INDEX('Productivity Dump'!$E$4:$AJ$500,
MATCH($A56,'Productivity Dump'!$A$4:$A$500,0),
MATCH(BN$2,'Productivity Dump'!$E$3:$AJ$3,0)
),
IF(BN$3="Attendance",
INDEX('Attendance Dump'!$E$2:$AI$400,
MATCH($A56,'Attendance Dump'!$B$2:$B$400,0),
MATCH(BN$2,'Attendance Dump'!$E$1:$AI$1,0)
),
INDEX('Active Hour''s Dump'!$D$3:$AH$337,
MATCH($C56,'Active Hour''s Dump'!$A$3:$A$337,0),
MATCH(BN$2,'Active Hour''s Dump'!$D$2:$AH$2,0)
))),"")</f>
        <v>P</v>
      </c>
      <c r="BO56" s="54">
        <f>_xlfn.IFNA(IF(BO$3="Productivity",
INDEX('Productivity Dump'!$E$4:$AJ$500,
MATCH($A56,'Productivity Dump'!$A$4:$A$500,0),
MATCH(BO$2,'Productivity Dump'!$E$3:$AJ$3,0)
),
IF(BO$3="Attendance",
INDEX('Attendance Dump'!$E$2:$AI$400,
MATCH($A56,'Attendance Dump'!$B$2:$B$400,0),
MATCH(BO$2,'Attendance Dump'!$E$1:$AI$1,0)
),
INDEX('Active Hour''s Dump'!$D$3:$AH$337,
MATCH($C56,'Active Hour''s Dump'!$A$3:$A$337,0),
MATCH(BO$2,'Active Hour''s Dump'!$D$2:$AH$2,0)
))),"")</f>
        <v>10.5</v>
      </c>
      <c r="BP56" s="13">
        <f>_xlfn.IFNA(IF(BP$3="Productivity",
INDEX('Productivity Dump'!$E$4:$AJ$500,
MATCH($A56,'Productivity Dump'!$A$4:$A$500,0),
MATCH(BP$2,'Productivity Dump'!$E$3:$AJ$3,0)
),
IF(BP$3="Attendance",
INDEX('Attendance Dump'!$E$2:$AI$400,
MATCH($A56,'Attendance Dump'!$B$2:$B$400,0),
MATCH(BP$2,'Attendance Dump'!$E$1:$AI$1,0)
),
INDEX('Active Hour''s Dump'!$D$3:$AH$337,
MATCH($C56,'Active Hour''s Dump'!$A$3:$A$337,0),
MATCH(BP$2,'Active Hour''s Dump'!$D$2:$AH$2,0)
))),"")</f>
        <v>1762.489</v>
      </c>
      <c r="BQ56" s="13" t="str">
        <f>_xlfn.IFNA(IF(BQ$3="Productivity",
INDEX('Productivity Dump'!$E$4:$AJ$500,
MATCH($A56,'Productivity Dump'!$A$4:$A$500,0),
MATCH(BQ$2,'Productivity Dump'!$E$3:$AJ$3,0)
),
IF(BQ$3="Attendance",
INDEX('Attendance Dump'!$E$2:$AI$400,
MATCH($A56,'Attendance Dump'!$B$2:$B$400,0),
MATCH(BQ$2,'Attendance Dump'!$E$1:$AI$1,0)
),
INDEX('Active Hour''s Dump'!$D$3:$AH$337,
MATCH($C56,'Active Hour''s Dump'!$A$3:$A$337,0),
MATCH(BQ$2,'Active Hour''s Dump'!$D$2:$AH$2,0)
))),"")</f>
        <v>P</v>
      </c>
      <c r="BR56" s="54">
        <f>_xlfn.IFNA(IF(BR$3="Productivity",
INDEX('Productivity Dump'!$E$4:$AJ$500,
MATCH($A56,'Productivity Dump'!$A$4:$A$500,0),
MATCH(BR$2,'Productivity Dump'!$E$3:$AJ$3,0)
),
IF(BR$3="Attendance",
INDEX('Attendance Dump'!$E$2:$AI$400,
MATCH($A56,'Attendance Dump'!$B$2:$B$400,0),
MATCH(BR$2,'Attendance Dump'!$E$1:$AI$1,0)
),
INDEX('Active Hour''s Dump'!$D$3:$AH$337,
MATCH($C56,'Active Hour''s Dump'!$A$3:$A$337,0),
MATCH(BR$2,'Active Hour''s Dump'!$D$2:$AH$2,0)
))),"")</f>
        <v>11.4166666666667</v>
      </c>
      <c r="BS56" s="13">
        <f>_xlfn.IFNA(IF(BS$3="Productivity",
INDEX('Productivity Dump'!$E$4:$AJ$500,
MATCH($A56,'Productivity Dump'!$A$4:$A$500,0),
MATCH(BS$2,'Productivity Dump'!$E$3:$AJ$3,0)
),
IF(BS$3="Attendance",
INDEX('Attendance Dump'!$E$2:$AI$400,
MATCH($A56,'Attendance Dump'!$B$2:$B$400,0),
MATCH(BS$2,'Attendance Dump'!$E$1:$AI$1,0)
),
INDEX('Active Hour''s Dump'!$D$3:$AH$337,
MATCH($C56,'Active Hour''s Dump'!$A$3:$A$337,0),
MATCH(BS$2,'Active Hour''s Dump'!$D$2:$AH$2,0)
))),"")</f>
        <v>1633.0720000000001</v>
      </c>
      <c r="BT56" s="13" t="str">
        <f>_xlfn.IFNA(IF(BT$3="Productivity",
INDEX('Productivity Dump'!$E$4:$AJ$500,
MATCH($A56,'Productivity Dump'!$A$4:$A$500,0),
MATCH(BT$2,'Productivity Dump'!$E$3:$AJ$3,0)
),
IF(BT$3="Attendance",
INDEX('Attendance Dump'!$E$2:$AI$400,
MATCH($A56,'Attendance Dump'!$B$2:$B$400,0),
MATCH(BT$2,'Attendance Dump'!$E$1:$AI$1,0)
),
INDEX('Active Hour''s Dump'!$D$3:$AH$337,
MATCH($C56,'Active Hour''s Dump'!$A$3:$A$337,0),
MATCH(BT$2,'Active Hour''s Dump'!$D$2:$AH$2,0)
))),"")</f>
        <v>H(P)</v>
      </c>
      <c r="BU56" s="54">
        <f>_xlfn.IFNA(IF(BU$3="Productivity",
INDEX('Productivity Dump'!$E$4:$AJ$500,
MATCH($A56,'Productivity Dump'!$A$4:$A$500,0),
MATCH(BU$2,'Productivity Dump'!$E$3:$AJ$3,0)
),
IF(BU$3="Attendance",
INDEX('Attendance Dump'!$E$2:$AI$400,
MATCH($A56,'Attendance Dump'!$B$2:$B$400,0),
MATCH(BU$2,'Attendance Dump'!$E$1:$AI$1,0)
),
INDEX('Active Hour''s Dump'!$D$3:$AH$337,
MATCH($C56,'Active Hour''s Dump'!$A$3:$A$337,0),
MATCH(BU$2,'Active Hour''s Dump'!$D$2:$AH$2,0)
))),"")</f>
        <v>9.9166666666666696</v>
      </c>
      <c r="BV56" s="13">
        <f>_xlfn.IFNA(IF(BV$3="Productivity",
INDEX('Productivity Dump'!$E$4:$AJ$500,
MATCH($A56,'Productivity Dump'!$A$4:$A$500,0),
MATCH(BV$2,'Productivity Dump'!$E$3:$AJ$3,0)
),
IF(BV$3="Attendance",
INDEX('Attendance Dump'!$E$2:$AI$400,
MATCH($A56,'Attendance Dump'!$B$2:$B$400,0),
MATCH(BV$2,'Attendance Dump'!$E$1:$AI$1,0)
),
INDEX('Active Hour''s Dump'!$D$3:$AH$337,
MATCH($C56,'Active Hour''s Dump'!$A$3:$A$337,0),
MATCH(BV$2,'Active Hour''s Dump'!$D$2:$AH$2,0)
))),"")</f>
        <v>1440.6840000000004</v>
      </c>
      <c r="BW56" s="13" t="str">
        <f>_xlfn.IFNA(IF(BW$3="Productivity",
INDEX('Productivity Dump'!$E$4:$AJ$500,
MATCH($A56,'Productivity Dump'!$A$4:$A$500,0),
MATCH(BW$2,'Productivity Dump'!$E$3:$AJ$3,0)
),
IF(BW$3="Attendance",
INDEX('Attendance Dump'!$E$2:$AI$400,
MATCH($A56,'Attendance Dump'!$B$2:$B$400,0),
MATCH(BW$2,'Attendance Dump'!$E$1:$AI$1,0)
),
INDEX('Active Hour''s Dump'!$D$3:$AH$337,
MATCH($C56,'Active Hour''s Dump'!$A$3:$A$337,0),
MATCH(BW$2,'Active Hour''s Dump'!$D$2:$AH$2,0)
))),"")</f>
        <v>P</v>
      </c>
      <c r="BX56" s="54">
        <f>_xlfn.IFNA(IF(BX$3="Productivity",
INDEX('Productivity Dump'!$E$4:$AJ$500,
MATCH($A56,'Productivity Dump'!$A$4:$A$500,0),
MATCH(BX$2,'Productivity Dump'!$E$3:$AJ$3,0)
),
IF(BX$3="Attendance",
INDEX('Attendance Dump'!$E$2:$AI$400,
MATCH($A56,'Attendance Dump'!$B$2:$B$400,0),
MATCH(BX$2,'Attendance Dump'!$E$1:$AI$1,0)
),
INDEX('Active Hour''s Dump'!$D$3:$AH$337,
MATCH($C56,'Active Hour''s Dump'!$A$3:$A$337,0),
MATCH(BX$2,'Active Hour''s Dump'!$D$2:$AH$2,0)
))),"")</f>
        <v>8.9166666666666696</v>
      </c>
      <c r="BY56" s="13">
        <f>_xlfn.IFNA(IF(BY$3="Productivity",
INDEX('Productivity Dump'!$E$4:$AJ$500,
MATCH($A56,'Productivity Dump'!$A$4:$A$500,0),
MATCH(BY$2,'Productivity Dump'!$E$3:$AJ$3,0)
),
IF(BY$3="Attendance",
INDEX('Attendance Dump'!$E$2:$AI$400,
MATCH($A56,'Attendance Dump'!$B$2:$B$400,0),
MATCH(BY$2,'Attendance Dump'!$E$1:$AI$1,0)
),
INDEX('Active Hour''s Dump'!$D$3:$AH$337,
MATCH($C56,'Active Hour''s Dump'!$A$3:$A$337,0),
MATCH(BY$2,'Active Hour''s Dump'!$D$2:$AH$2,0)
))),"")</f>
        <v>116.706</v>
      </c>
      <c r="BZ56" s="13" t="str">
        <f>_xlfn.IFNA(IF(BZ$3="Productivity",
INDEX('Productivity Dump'!$E$4:$AJ$500,
MATCH($A56,'Productivity Dump'!$A$4:$A$500,0),
MATCH(BZ$2,'Productivity Dump'!$E$3:$AJ$3,0)
),
IF(BZ$3="Attendance",
INDEX('Attendance Dump'!$E$2:$AI$400,
MATCH($A56,'Attendance Dump'!$B$2:$B$400,0),
MATCH(BZ$2,'Attendance Dump'!$E$1:$AI$1,0)
),
INDEX('Active Hour''s Dump'!$D$3:$AH$337,
MATCH($C56,'Active Hour''s Dump'!$A$3:$A$337,0),
MATCH(BZ$2,'Active Hour''s Dump'!$D$2:$AH$2,0)
))),"")</f>
        <v>P</v>
      </c>
      <c r="CA56" s="54">
        <f>_xlfn.IFNA(IF(CA$3="Productivity",
INDEX('Productivity Dump'!$E$4:$AJ$500,
MATCH($A56,'Productivity Dump'!$A$4:$A$500,0),
MATCH(CA$2,'Productivity Dump'!$E$3:$AJ$3,0)
),
IF(CA$3="Attendance",
INDEX('Attendance Dump'!$E$2:$AI$400,
MATCH($A56,'Attendance Dump'!$B$2:$B$400,0),
MATCH(CA$2,'Attendance Dump'!$E$1:$AI$1,0)
),
INDEX('Active Hour''s Dump'!$D$3:$AH$337,
MATCH($C56,'Active Hour''s Dump'!$A$3:$A$337,0),
MATCH(CA$2,'Active Hour''s Dump'!$D$2:$AH$2,0)
))),"")</f>
        <v>0.75</v>
      </c>
      <c r="CB56" s="13">
        <f>_xlfn.IFNA(IF(CB$3="Productivity",
INDEX('Productivity Dump'!$E$4:$AJ$500,
MATCH($A56,'Productivity Dump'!$A$4:$A$500,0),
MATCH(CB$2,'Productivity Dump'!$E$3:$AJ$3,0)
),
IF(CB$3="Attendance",
INDEX('Attendance Dump'!$E$2:$AI$400,
MATCH($A56,'Attendance Dump'!$B$2:$B$400,0),
MATCH(CB$2,'Attendance Dump'!$E$1:$AI$1,0)
),
INDEX('Active Hour''s Dump'!$D$3:$AH$337,
MATCH($C56,'Active Hour''s Dump'!$A$3:$A$337,0),
MATCH(CB$2,'Active Hour''s Dump'!$D$2:$AH$2,0)
))),"")</f>
        <v>0</v>
      </c>
      <c r="CC56" s="13" t="str">
        <f>_xlfn.IFNA(IF(CC$3="Productivity",
INDEX('Productivity Dump'!$E$4:$AJ$500,
MATCH($A56,'Productivity Dump'!$A$4:$A$500,0),
MATCH(CC$2,'Productivity Dump'!$E$3:$AJ$3,0)
),
IF(CC$3="Attendance",
INDEX('Attendance Dump'!$E$2:$AI$400,
MATCH($A56,'Attendance Dump'!$B$2:$B$400,0),
MATCH(CC$2,'Attendance Dump'!$E$1:$AI$1,0)
),
INDEX('Active Hour''s Dump'!$D$3:$AH$337,
MATCH($C56,'Active Hour''s Dump'!$A$3:$A$337,0),
MATCH(CC$2,'Active Hour''s Dump'!$D$2:$AH$2,0)
))),"")</f>
        <v>WO</v>
      </c>
      <c r="CD56" s="54">
        <f>_xlfn.IFNA(IF(CD$3="Productivity",
INDEX('Productivity Dump'!$E$4:$AJ$500,
MATCH($A56,'Productivity Dump'!$A$4:$A$500,0),
MATCH(CD$2,'Productivity Dump'!$E$3:$AJ$3,0)
),
IF(CD$3="Attendance",
INDEX('Attendance Dump'!$E$2:$AI$400,
MATCH($A56,'Attendance Dump'!$B$2:$B$400,0),
MATCH(CD$2,'Attendance Dump'!$E$1:$AI$1,0)
),
INDEX('Active Hour''s Dump'!$D$3:$AH$337,
MATCH($C56,'Active Hour''s Dump'!$A$3:$A$337,0),
MATCH(CD$2,'Active Hour''s Dump'!$D$2:$AH$2,0)
))),"")</f>
        <v>0</v>
      </c>
      <c r="CE56" s="13">
        <f>_xlfn.IFNA(IF(CE$3="Productivity",
INDEX('Productivity Dump'!$E$4:$AJ$500,
MATCH($A56,'Productivity Dump'!$A$4:$A$500,0),
MATCH(CE$2,'Productivity Dump'!$E$3:$AJ$3,0)
),
IF(CE$3="Attendance",
INDEX('Attendance Dump'!$E$2:$AI$400,
MATCH($A56,'Attendance Dump'!$B$2:$B$400,0),
MATCH(CE$2,'Attendance Dump'!$E$1:$AI$1,0)
),
INDEX('Active Hour''s Dump'!$D$3:$AH$337,
MATCH($C56,'Active Hour''s Dump'!$A$3:$A$337,0),
MATCH(CE$2,'Active Hour''s Dump'!$D$2:$AH$2,0)
))),"")</f>
        <v>1048.6609999999998</v>
      </c>
      <c r="CF56" s="13" t="str">
        <f>_xlfn.IFNA(IF(CF$3="Productivity",
INDEX('Productivity Dump'!$E$4:$AJ$500,
MATCH($A56,'Productivity Dump'!$A$4:$A$500,0),
MATCH(CF$2,'Productivity Dump'!$E$3:$AJ$3,0)
),
IF(CF$3="Attendance",
INDEX('Attendance Dump'!$E$2:$AI$400,
MATCH($A56,'Attendance Dump'!$B$2:$B$400,0),
MATCH(CF$2,'Attendance Dump'!$E$1:$AI$1,0)
),
INDEX('Active Hour''s Dump'!$D$3:$AH$337,
MATCH($C56,'Active Hour''s Dump'!$A$3:$A$337,0),
MATCH(CF$2,'Active Hour''s Dump'!$D$2:$AH$2,0)
))),"")</f>
        <v>P</v>
      </c>
      <c r="CG56" s="54">
        <f>_xlfn.IFNA(IF(CG$3="Productivity",
INDEX('Productivity Dump'!$E$4:$AJ$500,
MATCH($A56,'Productivity Dump'!$A$4:$A$500,0),
MATCH(CG$2,'Productivity Dump'!$E$3:$AJ$3,0)
),
IF(CG$3="Attendance",
INDEX('Attendance Dump'!$E$2:$AI$400,
MATCH($A56,'Attendance Dump'!$B$2:$B$400,0),
MATCH(CG$2,'Attendance Dump'!$E$1:$AI$1,0)
),
INDEX('Active Hour''s Dump'!$D$3:$AH$337,
MATCH($C56,'Active Hour''s Dump'!$A$3:$A$337,0),
MATCH(CG$2,'Active Hour''s Dump'!$D$2:$AH$2,0)
))),"")</f>
        <v>6.75</v>
      </c>
      <c r="CH56" s="13">
        <f>_xlfn.IFNA(IF(CH$3="Productivity",
INDEX('Productivity Dump'!$E$4:$AJ$500,
MATCH($A56,'Productivity Dump'!$A$4:$A$500,0),
MATCH(CH$2,'Productivity Dump'!$E$3:$AJ$3,0)
),
IF(CH$3="Attendance",
INDEX('Attendance Dump'!$E$2:$AI$400,
MATCH($A56,'Attendance Dump'!$B$2:$B$400,0),
MATCH(CH$2,'Attendance Dump'!$E$1:$AI$1,0)
),
INDEX('Active Hour''s Dump'!$D$3:$AH$337,
MATCH($C56,'Active Hour''s Dump'!$A$3:$A$337,0),
MATCH(CH$2,'Active Hour''s Dump'!$D$2:$AH$2,0)
))),"")</f>
        <v>1630.8579999999993</v>
      </c>
      <c r="CI56" s="13" t="str">
        <f>_xlfn.IFNA(IF(CI$3="Productivity",
INDEX('Productivity Dump'!$E$4:$AJ$500,
MATCH($A56,'Productivity Dump'!$A$4:$A$500,0),
MATCH(CI$2,'Productivity Dump'!$E$3:$AJ$3,0)
),
IF(CI$3="Attendance",
INDEX('Attendance Dump'!$E$2:$AI$400,
MATCH($A56,'Attendance Dump'!$B$2:$B$400,0),
MATCH(CI$2,'Attendance Dump'!$E$1:$AI$1,0)
),
INDEX('Active Hour''s Dump'!$D$3:$AH$337,
MATCH($C56,'Active Hour''s Dump'!$A$3:$A$337,0),
MATCH(CI$2,'Active Hour''s Dump'!$D$2:$AH$2,0)
))),"")</f>
        <v>P</v>
      </c>
      <c r="CJ56" s="54">
        <f>_xlfn.IFNA(IF(CJ$3="Productivity",
INDEX('Productivity Dump'!$E$4:$AJ$500,
MATCH($A56,'Productivity Dump'!$A$4:$A$500,0),
MATCH(CJ$2,'Productivity Dump'!$E$3:$AJ$3,0)
),
IF(CJ$3="Attendance",
INDEX('Attendance Dump'!$E$2:$AI$400,
MATCH($A56,'Attendance Dump'!$B$2:$B$400,0),
MATCH(CJ$2,'Attendance Dump'!$E$1:$AI$1,0)
),
INDEX('Active Hour''s Dump'!$D$3:$AH$337,
MATCH($C56,'Active Hour''s Dump'!$A$3:$A$337,0),
MATCH(CJ$2,'Active Hour''s Dump'!$D$2:$AH$2,0)
))),"")</f>
        <v>9.1666666666666696</v>
      </c>
      <c r="CK56" s="13">
        <f>_xlfn.IFNA(IF(CK$3="Productivity",
INDEX('Productivity Dump'!$E$4:$AJ$500,
MATCH($A56,'Productivity Dump'!$A$4:$A$500,0),
MATCH(CK$2,'Productivity Dump'!$E$3:$AJ$3,0)
),
IF(CK$3="Attendance",
INDEX('Attendance Dump'!$E$2:$AI$400,
MATCH($A56,'Attendance Dump'!$B$2:$B$400,0),
MATCH(CK$2,'Attendance Dump'!$E$1:$AI$1,0)
),
INDEX('Active Hour''s Dump'!$D$3:$AH$337,
MATCH($C56,'Active Hour''s Dump'!$A$3:$A$337,0),
MATCH(CK$2,'Active Hour''s Dump'!$D$2:$AH$2,0)
))),"")</f>
        <v>1754.2180000000001</v>
      </c>
      <c r="CL56" s="13" t="str">
        <f>_xlfn.IFNA(IF(CL$3="Productivity",
INDEX('Productivity Dump'!$E$4:$AJ$500,
MATCH($A56,'Productivity Dump'!$A$4:$A$500,0),
MATCH(CL$2,'Productivity Dump'!$E$3:$AJ$3,0)
),
IF(CL$3="Attendance",
INDEX('Attendance Dump'!$E$2:$AI$400,
MATCH($A56,'Attendance Dump'!$B$2:$B$400,0),
MATCH(CL$2,'Attendance Dump'!$E$1:$AI$1,0)
),
INDEX('Active Hour''s Dump'!$D$3:$AH$337,
MATCH($C56,'Active Hour''s Dump'!$A$3:$A$337,0),
MATCH(CL$2,'Active Hour''s Dump'!$D$2:$AH$2,0)
))),"")</f>
        <v>P</v>
      </c>
      <c r="CM56" s="54">
        <f>_xlfn.IFNA(IF(CM$3="Productivity",
INDEX('Productivity Dump'!$E$4:$AJ$500,
MATCH($A56,'Productivity Dump'!$A$4:$A$500,0),
MATCH(CM$2,'Productivity Dump'!$E$3:$AJ$3,0)
),
IF(CM$3="Attendance",
INDEX('Attendance Dump'!$E$2:$AI$400,
MATCH($A56,'Attendance Dump'!$B$2:$B$400,0),
MATCH(CM$2,'Attendance Dump'!$E$1:$AI$1,0)
),
INDEX('Active Hour''s Dump'!$D$3:$AH$337,
MATCH($C56,'Active Hour''s Dump'!$A$3:$A$337,0),
MATCH(CM$2,'Active Hour''s Dump'!$D$2:$AH$2,0)
))),"")</f>
        <v>10.6666666666667</v>
      </c>
      <c r="CN56" s="13">
        <f>_xlfn.IFNA(IF(CN$3="Productivity",
INDEX('Productivity Dump'!$E$4:$AJ$500,
MATCH($A56,'Productivity Dump'!$A$4:$A$500,0),
MATCH(CN$2,'Productivity Dump'!$E$3:$AJ$3,0)
),
IF(CN$3="Attendance",
INDEX('Attendance Dump'!$E$2:$AI$400,
MATCH($A56,'Attendance Dump'!$B$2:$B$400,0),
MATCH(CN$2,'Attendance Dump'!$E$1:$AI$1,0)
),
INDEX('Active Hour''s Dump'!$D$3:$AH$337,
MATCH($C56,'Active Hour''s Dump'!$A$3:$A$337,0),
MATCH(CN$2,'Active Hour''s Dump'!$D$2:$AH$2,0)
))),"")</f>
        <v>0</v>
      </c>
      <c r="CO56" s="13">
        <f>_xlfn.IFNA(IF(CO$3="Productivity",
INDEX('Productivity Dump'!$E$4:$AJ$500,
MATCH($A56,'Productivity Dump'!$A$4:$A$500,0),
MATCH(CO$2,'Productivity Dump'!$E$3:$AJ$3,0)
),
IF(CO$3="Attendance",
INDEX('Attendance Dump'!$E$2:$AI$400,
MATCH($A56,'Attendance Dump'!$B$2:$B$400,0),
MATCH(CO$2,'Attendance Dump'!$E$1:$AI$1,0)
),
INDEX('Active Hour''s Dump'!$D$3:$AH$337,
MATCH($C56,'Active Hour''s Dump'!$A$3:$A$337,0),
MATCH(CO$2,'Active Hour''s Dump'!$D$2:$AH$2,0)
))),"")</f>
        <v>0</v>
      </c>
      <c r="CP56" s="54">
        <f>_xlfn.IFNA(IF(CP$3="Productivity",
INDEX('Productivity Dump'!$E$4:$AJ$500,
MATCH($A56,'Productivity Dump'!$A$4:$A$500,0),
MATCH(CP$2,'Productivity Dump'!$E$3:$AJ$3,0)
),
IF(CP$3="Attendance",
INDEX('Attendance Dump'!$E$2:$AI$400,
MATCH($A56,'Attendance Dump'!$B$2:$B$400,0),
MATCH(CP$2,'Attendance Dump'!$E$1:$AI$1,0)
),
INDEX('Active Hour''s Dump'!$D$3:$AH$337,
MATCH($C56,'Active Hour''s Dump'!$A$3:$A$337,0),
MATCH(CP$2,'Active Hour''s Dump'!$D$2:$AH$2,0)
))),"")</f>
        <v>0</v>
      </c>
      <c r="CQ56" s="13">
        <f>_xlfn.IFNA(IF(CQ$3="Productivity",
INDEX('Productivity Dump'!$E$4:$AJ$500,
MATCH($A56,'Productivity Dump'!$A$4:$A$500,0),
MATCH(CQ$2,'Productivity Dump'!$E$3:$AJ$3,0)
),
IF(CQ$3="Attendance",
INDEX('Attendance Dump'!$E$2:$AI$400,
MATCH($A56,'Attendance Dump'!$B$2:$B$400,0),
MATCH(CQ$2,'Attendance Dump'!$E$1:$AI$1,0)
),
INDEX('Active Hour''s Dump'!$D$3:$AH$337,
MATCH($C56,'Active Hour''s Dump'!$A$3:$A$337,0),
MATCH(CQ$2,'Active Hour''s Dump'!$D$2:$AH$2,0)
))),"")</f>
        <v>0</v>
      </c>
      <c r="CR56" s="13">
        <f>_xlfn.IFNA(IF(CR$3="Productivity",
INDEX('Productivity Dump'!$E$4:$AJ$500,
MATCH($A56,'Productivity Dump'!$A$4:$A$500,0),
MATCH(CR$2,'Productivity Dump'!$E$3:$AJ$3,0)
),
IF(CR$3="Attendance",
INDEX('Attendance Dump'!$E$2:$AI$400,
MATCH($A56,'Attendance Dump'!$B$2:$B$400,0),
MATCH(CR$2,'Attendance Dump'!$E$1:$AI$1,0)
),
INDEX('Active Hour''s Dump'!$D$3:$AH$337,
MATCH($C56,'Active Hour''s Dump'!$A$3:$A$337,0),
MATCH(CR$2,'Active Hour''s Dump'!$D$2:$AH$2,0)
))),"")</f>
        <v>0</v>
      </c>
      <c r="CS56" s="54">
        <f>_xlfn.IFNA(IF(CS$3="Productivity",
INDEX('Productivity Dump'!$E$4:$AJ$500,
MATCH($A56,'Productivity Dump'!$A$4:$A$500,0),
MATCH(CS$2,'Productivity Dump'!$E$3:$AJ$3,0)
),
IF(CS$3="Attendance",
INDEX('Attendance Dump'!$E$2:$AI$400,
MATCH($A56,'Attendance Dump'!$B$2:$B$400,0),
MATCH(CS$2,'Attendance Dump'!$E$1:$AI$1,0)
),
INDEX('Active Hour''s Dump'!$D$3:$AH$337,
MATCH($C56,'Active Hour''s Dump'!$A$3:$A$337,0),
MATCH(CS$2,'Active Hour''s Dump'!$D$2:$AH$2,0)
))),"")</f>
        <v>0</v>
      </c>
      <c r="CT56" s="13">
        <f>_xlfn.IFNA(IF(CT$3="Productivity",
INDEX('Productivity Dump'!$E$4:$AJ$500,
MATCH($A56,'Productivity Dump'!$A$4:$A$500,0),
MATCH(CT$2,'Productivity Dump'!$E$3:$AJ$3,0)
),
IF(CT$3="Attendance",
INDEX('Attendance Dump'!$E$2:$AI$400,
MATCH($A56,'Attendance Dump'!$B$2:$B$400,0),
MATCH(CT$2,'Attendance Dump'!$E$1:$AI$1,0)
),
INDEX('Active Hour''s Dump'!$D$3:$AH$337,
MATCH($C56,'Active Hour''s Dump'!$A$3:$A$337,0),
MATCH(CT$2,'Active Hour''s Dump'!$D$2:$AH$2,0)
))),"")</f>
        <v>0</v>
      </c>
      <c r="CU56" s="13">
        <f>_xlfn.IFNA(IF(CU$3="Productivity",
INDEX('Productivity Dump'!$E$4:$AJ$500,
MATCH($A56,'Productivity Dump'!$A$4:$A$500,0),
MATCH(CU$2,'Productivity Dump'!$E$3:$AJ$3,0)
),
IF(CU$3="Attendance",
INDEX('Attendance Dump'!$E$2:$AI$400,
MATCH($A56,'Attendance Dump'!$B$2:$B$400,0),
MATCH(CU$2,'Attendance Dump'!$E$1:$AI$1,0)
),
INDEX('Active Hour''s Dump'!$D$3:$AH$337,
MATCH($C56,'Active Hour''s Dump'!$A$3:$A$337,0),
MATCH(CU$2,'Active Hour''s Dump'!$D$2:$AH$2,0)
))),"")</f>
        <v>0</v>
      </c>
      <c r="CV56" s="54">
        <f>_xlfn.IFNA(IF(CV$3="Productivity",
INDEX('Productivity Dump'!$E$4:$AJ$500,
MATCH($A56,'Productivity Dump'!$A$4:$A$500,0),
MATCH(CV$2,'Productivity Dump'!$E$3:$AJ$3,0)
),
IF(CV$3="Attendance",
INDEX('Attendance Dump'!$E$2:$AI$400,
MATCH($A56,'Attendance Dump'!$B$2:$B$400,0),
MATCH(CV$2,'Attendance Dump'!$E$1:$AI$1,0)
),
INDEX('Active Hour''s Dump'!$D$3:$AH$337,
MATCH($C56,'Active Hour''s Dump'!$A$3:$A$337,0),
MATCH(CV$2,'Active Hour''s Dump'!$D$2:$AH$2,0)
))),"")</f>
        <v>0</v>
      </c>
      <c r="CW56" s="13"/>
      <c r="CX56" s="13"/>
      <c r="CY56" s="54"/>
      <c r="DA56" s="57">
        <f t="shared" si="59"/>
        <v>221.58333333333343</v>
      </c>
      <c r="DB56" s="35">
        <f t="shared" si="63"/>
        <v>38266.292999999998</v>
      </c>
      <c r="DC56" s="35">
        <f t="shared" si="64"/>
        <v>0</v>
      </c>
      <c r="DD56" s="35">
        <f t="shared" ca="1" si="60"/>
        <v>0</v>
      </c>
      <c r="DF56" s="32" cm="1">
        <f t="array" ref="DF56">SUMPRODUCT(
    (MOD(COLUMN(H56:CV56) - COLUMN(H56), 3) = 0) *
    (H56:CV56 = 0) *
    (I56:CW56 = "P") *
    (COUNTIF(UKHoliday, H$2:CV$2) = 0)
)</f>
        <v>0</v>
      </c>
      <c r="DG56" s="33" cm="1">
        <f t="array" ref="DG56">SUMPRODUCT(
  (MOD(COLUMN(H56:CV56) - COLUMN(H56), 3) = 0) *
  (H56:CV56 &gt; 0) *
  (H56:CV56 &lt; 0.5 * IF(((WEEKDAY(H$2:CV$2, 2) = 1) + (WEEKDAY(H$2:CV$2, 2) = 6)), G56, F56)) *
  (I56:CW56 = "P") *
  (COUNTIF(UKHoliday, H$2:CV$2) = 0)
)</f>
        <v>1</v>
      </c>
      <c r="DH56" s="33" cm="1">
        <f t="array" ref="DH56">SUMPRODUCT(
  (MOD(COLUMN(H56:CV56) - COLUMN(H56), 3) = 0) *
  (H56:CV56 &gt; 0.5 * IF(((WEEKDAY(H$2:CV$2, 2) = 1) + (WEEKDAY(H$2:CV$2, 2) = 6)), $G56, $F56)) *
  (H56:CV56 &lt; 0.8 * IF(((WEEKDAY(H$2:CV$2, 2) = 1) + (WEEKDAY(H$2:CV$2, 2) = 6)), $G56, $F56)) *
  (I56:CW56 = "P") *
  (COUNTIF(UKHoliday, H$2:CV$2) = 0)
)</f>
        <v>0</v>
      </c>
      <c r="DI56" s="33" cm="1">
        <f t="array" ref="DI56">SUMPRODUCT(
  (MOD(COLUMN(H56:CV56) - COLUMN(H56), 3) = 0) *
  (H56:CV56 &gt; 0.8 * IF(((WEEKDAY(H$2:CV$2, 2) = 1) + (WEEKDAY(H$2:CV$2, 2) = 6)), $G56, $F56)) *
  (H56:CV56 &lt; 1 * IF(((WEEKDAY(H$2:CV$2, 2) = 1) + (WEEKDAY(H$2:CV$2, 2) = 6)), $G56, $F56)) *
  (I56:CW56 = "P") *
  (COUNTIF(UKHoliday, H$2:CV$2) = 0)
)</f>
        <v>5</v>
      </c>
    </row>
    <row r="57" spans="1:113" x14ac:dyDescent="0.3">
      <c r="A57" s="8" t="s">
        <v>276</v>
      </c>
      <c r="B57" s="8" t="s">
        <v>275</v>
      </c>
      <c r="C57" s="9" t="s">
        <v>716</v>
      </c>
      <c r="D57" s="62" t="s">
        <v>555</v>
      </c>
      <c r="E57" s="35">
        <v>18600</v>
      </c>
      <c r="F57" s="35">
        <f t="shared" si="61"/>
        <v>930</v>
      </c>
      <c r="G57" s="35">
        <f t="shared" si="62"/>
        <v>465</v>
      </c>
      <c r="H57" s="13">
        <f>_xlfn.IFNA(IF(H$3="Productivity",
INDEX('Productivity Dump'!$E$4:$AJ$500,
MATCH($A57,'Productivity Dump'!$A$4:$A$500,0),
MATCH(H$2,'Productivity Dump'!$E$3:$AJ$3,0)
),
IF(H$3="Attendance",
INDEX('Attendance Dump'!$E$2:$AI$400,
MATCH($A57,'Attendance Dump'!$B$2:$B$400,0),
MATCH(H$2,'Attendance Dump'!$E$1:$AI$1,0)
),
INDEX('Active Hour''s Dump'!$D$3:$AH$337,
MATCH($C57,'Active Hour''s Dump'!$A$3:$A$337,0),
MATCH(H$2,'Active Hour''s Dump'!$D$2:$AH$2,0)
))),"")</f>
        <v>896.37299999999993</v>
      </c>
      <c r="I57" s="13" t="str">
        <f>_xlfn.IFNA(IF(I$3="Productivity",
INDEX('Productivity Dump'!$E$4:$AJ$500,
MATCH($A57,'Productivity Dump'!$A$4:$A$500,0),
MATCH(I$2,'Productivity Dump'!$E$3:$AJ$3,0)
),
IF(I$3="Attendance",
INDEX('Attendance Dump'!$E$2:$AI$400,
MATCH($A57,'Attendance Dump'!$B$2:$B$400,0),
MATCH(I$2,'Attendance Dump'!$E$1:$AI$1,0)
),
INDEX('Active Hour''s Dump'!$D$3:$AH$337,
MATCH($C57,'Active Hour''s Dump'!$A$3:$A$337,0),
MATCH(I$2,'Active Hour''s Dump'!$D$2:$AH$2,0)
))),"")</f>
        <v>P</v>
      </c>
      <c r="J57" s="54">
        <f>_xlfn.IFNA(IF(J$3="Productivity",
INDEX('Productivity Dump'!$E$4:$AJ$500,
MATCH($A57,'Productivity Dump'!$A$4:$A$500,0),
MATCH(J$2,'Productivity Dump'!$E$3:$AJ$3,0)
),
IF(J$3="Attendance",
INDEX('Attendance Dump'!$E$2:$AI$400,
MATCH($A57,'Attendance Dump'!$B$2:$B$400,0),
MATCH(J$2,'Attendance Dump'!$E$1:$AI$1,0)
),
INDEX('Active Hour''s Dump'!$D$3:$AH$337,
MATCH($C57,'Active Hour''s Dump'!$A$3:$A$337,0),
MATCH(J$2,'Active Hour''s Dump'!$D$2:$AH$2,0)
))),"")</f>
        <v>13.0833333333333</v>
      </c>
      <c r="K57" s="13">
        <f>_xlfn.IFNA(IF(K$3="Productivity",
INDEX('Productivity Dump'!$E$4:$AJ$500,
MATCH($A57,'Productivity Dump'!$A$4:$A$500,0),
MATCH(K$2,'Productivity Dump'!$E$3:$AJ$3,0)
),
IF(K$3="Attendance",
INDEX('Attendance Dump'!$E$2:$AI$400,
MATCH($A57,'Attendance Dump'!$B$2:$B$400,0),
MATCH(K$2,'Attendance Dump'!$E$1:$AI$1,0)
),
INDEX('Active Hour''s Dump'!$D$3:$AH$337,
MATCH($C57,'Active Hour''s Dump'!$A$3:$A$337,0),
MATCH(K$2,'Active Hour''s Dump'!$D$2:$AH$2,0)
))),"")</f>
        <v>858.04200000000014</v>
      </c>
      <c r="L57" s="13" t="str">
        <f>_xlfn.IFNA(IF(L$3="Productivity",
INDEX('Productivity Dump'!$E$4:$AJ$500,
MATCH($A57,'Productivity Dump'!$A$4:$A$500,0),
MATCH(L$2,'Productivity Dump'!$E$3:$AJ$3,0)
),
IF(L$3="Attendance",
INDEX('Attendance Dump'!$E$2:$AI$400,
MATCH($A57,'Attendance Dump'!$B$2:$B$400,0),
MATCH(L$2,'Attendance Dump'!$E$1:$AI$1,0)
),
INDEX('Active Hour''s Dump'!$D$3:$AH$337,
MATCH($C57,'Active Hour''s Dump'!$A$3:$A$337,0),
MATCH(L$2,'Active Hour''s Dump'!$D$2:$AH$2,0)
))),"")</f>
        <v>P</v>
      </c>
      <c r="M57" s="54">
        <f>_xlfn.IFNA(IF(M$3="Productivity",
INDEX('Productivity Dump'!$E$4:$AJ$500,
MATCH($A57,'Productivity Dump'!$A$4:$A$500,0),
MATCH(M$2,'Productivity Dump'!$E$3:$AJ$3,0)
),
IF(M$3="Attendance",
INDEX('Attendance Dump'!$E$2:$AI$400,
MATCH($A57,'Attendance Dump'!$B$2:$B$400,0),
MATCH(M$2,'Attendance Dump'!$E$1:$AI$1,0)
),
INDEX('Active Hour''s Dump'!$D$3:$AH$337,
MATCH($C57,'Active Hour''s Dump'!$A$3:$A$337,0),
MATCH(M$2,'Active Hour''s Dump'!$D$2:$AH$2,0)
))),"")</f>
        <v>12.75</v>
      </c>
      <c r="N57" s="13">
        <f>_xlfn.IFNA(IF(N$3="Productivity",
INDEX('Productivity Dump'!$E$4:$AJ$500,
MATCH($A57,'Productivity Dump'!$A$4:$A$500,0),
MATCH(N$2,'Productivity Dump'!$E$3:$AJ$3,0)
),
IF(N$3="Attendance",
INDEX('Attendance Dump'!$E$2:$AI$400,
MATCH($A57,'Attendance Dump'!$B$2:$B$400,0),
MATCH(N$2,'Attendance Dump'!$E$1:$AI$1,0)
),
INDEX('Active Hour''s Dump'!$D$3:$AH$337,
MATCH($C57,'Active Hour''s Dump'!$A$3:$A$337,0),
MATCH(N$2,'Active Hour''s Dump'!$D$2:$AH$2,0)
))),"")</f>
        <v>454.04200000000003</v>
      </c>
      <c r="O57" s="13" t="str">
        <f>_xlfn.IFNA(IF(O$3="Productivity",
INDEX('Productivity Dump'!$E$4:$AJ$500,
MATCH($A57,'Productivity Dump'!$A$4:$A$500,0),
MATCH(O$2,'Productivity Dump'!$E$3:$AJ$3,0)
),
IF(O$3="Attendance",
INDEX('Attendance Dump'!$E$2:$AI$400,
MATCH($A57,'Attendance Dump'!$B$2:$B$400,0),
MATCH(O$2,'Attendance Dump'!$E$1:$AI$1,0)
),
INDEX('Active Hour''s Dump'!$D$3:$AH$337,
MATCH($C57,'Active Hour''s Dump'!$A$3:$A$337,0),
MATCH(O$2,'Active Hour''s Dump'!$D$2:$AH$2,0)
))),"")</f>
        <v>P</v>
      </c>
      <c r="P57" s="54">
        <f>_xlfn.IFNA(IF(P$3="Productivity",
INDEX('Productivity Dump'!$E$4:$AJ$500,
MATCH($A57,'Productivity Dump'!$A$4:$A$500,0),
MATCH(P$2,'Productivity Dump'!$E$3:$AJ$3,0)
),
IF(P$3="Attendance",
INDEX('Attendance Dump'!$E$2:$AI$400,
MATCH($A57,'Attendance Dump'!$B$2:$B$400,0),
MATCH(P$2,'Attendance Dump'!$E$1:$AI$1,0)
),
INDEX('Active Hour''s Dump'!$D$3:$AH$337,
MATCH($C57,'Active Hour''s Dump'!$A$3:$A$337,0),
MATCH(P$2,'Active Hour''s Dump'!$D$2:$AH$2,0)
))),"")</f>
        <v>4.6666666666666696</v>
      </c>
      <c r="Q57" s="13">
        <f>_xlfn.IFNA(IF(Q$3="Productivity",
INDEX('Productivity Dump'!$E$4:$AJ$500,
MATCH($A57,'Productivity Dump'!$A$4:$A$500,0),
MATCH(Q$2,'Productivity Dump'!$E$3:$AJ$3,0)
),
IF(Q$3="Attendance",
INDEX('Attendance Dump'!$E$2:$AI$400,
MATCH($A57,'Attendance Dump'!$B$2:$B$400,0),
MATCH(Q$2,'Attendance Dump'!$E$1:$AI$1,0)
),
INDEX('Active Hour''s Dump'!$D$3:$AH$337,
MATCH($C57,'Active Hour''s Dump'!$A$3:$A$337,0),
MATCH(Q$2,'Active Hour''s Dump'!$D$2:$AH$2,0)
))),"")</f>
        <v>0</v>
      </c>
      <c r="R57" s="13" t="str">
        <f>_xlfn.IFNA(IF(R$3="Productivity",
INDEX('Productivity Dump'!$E$4:$AJ$500,
MATCH($A57,'Productivity Dump'!$A$4:$A$500,0),
MATCH(R$2,'Productivity Dump'!$E$3:$AJ$3,0)
),
IF(R$3="Attendance",
INDEX('Attendance Dump'!$E$2:$AI$400,
MATCH($A57,'Attendance Dump'!$B$2:$B$400,0),
MATCH(R$2,'Attendance Dump'!$E$1:$AI$1,0)
),
INDEX('Active Hour''s Dump'!$D$3:$AH$337,
MATCH($C57,'Active Hour''s Dump'!$A$3:$A$337,0),
MATCH(R$2,'Active Hour''s Dump'!$D$2:$AH$2,0)
))),"")</f>
        <v>WO</v>
      </c>
      <c r="S57" s="54">
        <f>_xlfn.IFNA(IF(S$3="Productivity",
INDEX('Productivity Dump'!$E$4:$AJ$500,
MATCH($A57,'Productivity Dump'!$A$4:$A$500,0),
MATCH(S$2,'Productivity Dump'!$E$3:$AJ$3,0)
),
IF(S$3="Attendance",
INDEX('Attendance Dump'!$E$2:$AI$400,
MATCH($A57,'Attendance Dump'!$B$2:$B$400,0),
MATCH(S$2,'Attendance Dump'!$E$1:$AI$1,0)
),
INDEX('Active Hour''s Dump'!$D$3:$AH$337,
MATCH($C57,'Active Hour''s Dump'!$A$3:$A$337,0),
MATCH(S$2,'Active Hour''s Dump'!$D$2:$AH$2,0)
))),"")</f>
        <v>0</v>
      </c>
      <c r="T57" s="13">
        <f>_xlfn.IFNA(IF(T$3="Productivity",
INDEX('Productivity Dump'!$E$4:$AJ$500,
MATCH($A57,'Productivity Dump'!$A$4:$A$500,0),
MATCH(T$2,'Productivity Dump'!$E$3:$AJ$3,0)
),
IF(T$3="Attendance",
INDEX('Attendance Dump'!$E$2:$AI$400,
MATCH($A57,'Attendance Dump'!$B$2:$B$400,0),
MATCH(T$2,'Attendance Dump'!$E$1:$AI$1,0)
),
INDEX('Active Hour''s Dump'!$D$3:$AH$337,
MATCH($C57,'Active Hour''s Dump'!$A$3:$A$337,0),
MATCH(T$2,'Active Hour''s Dump'!$D$2:$AH$2,0)
))),"")</f>
        <v>0</v>
      </c>
      <c r="U57" s="13" t="str">
        <f>_xlfn.IFNA(IF(U$3="Productivity",
INDEX('Productivity Dump'!$E$4:$AJ$500,
MATCH($A57,'Productivity Dump'!$A$4:$A$500,0),
MATCH(U$2,'Productivity Dump'!$E$3:$AJ$3,0)
),
IF(U$3="Attendance",
INDEX('Attendance Dump'!$E$2:$AI$400,
MATCH($A57,'Attendance Dump'!$B$2:$B$400,0),
MATCH(U$2,'Attendance Dump'!$E$1:$AI$1,0)
),
INDEX('Active Hour''s Dump'!$D$3:$AH$337,
MATCH($C57,'Active Hour''s Dump'!$A$3:$A$337,0),
MATCH(U$2,'Active Hour''s Dump'!$D$2:$AH$2,0)
))),"")</f>
        <v>PL</v>
      </c>
      <c r="V57" s="54">
        <f>_xlfn.IFNA(IF(V$3="Productivity",
INDEX('Productivity Dump'!$E$4:$AJ$500,
MATCH($A57,'Productivity Dump'!$A$4:$A$500,0),
MATCH(V$2,'Productivity Dump'!$E$3:$AJ$3,0)
),
IF(V$3="Attendance",
INDEX('Attendance Dump'!$E$2:$AI$400,
MATCH($A57,'Attendance Dump'!$B$2:$B$400,0),
MATCH(V$2,'Attendance Dump'!$E$1:$AI$1,0)
),
INDEX('Active Hour''s Dump'!$D$3:$AH$337,
MATCH($C57,'Active Hour''s Dump'!$A$3:$A$337,0),
MATCH(V$2,'Active Hour''s Dump'!$D$2:$AH$2,0)
))),"")</f>
        <v>0</v>
      </c>
      <c r="W57" s="13">
        <f>_xlfn.IFNA(IF(W$3="Productivity",
INDEX('Productivity Dump'!$E$4:$AJ$500,
MATCH($A57,'Productivity Dump'!$A$4:$A$500,0),
MATCH(W$2,'Productivity Dump'!$E$3:$AJ$3,0)
),
IF(W$3="Attendance",
INDEX('Attendance Dump'!$E$2:$AI$400,
MATCH($A57,'Attendance Dump'!$B$2:$B$400,0),
MATCH(W$2,'Attendance Dump'!$E$1:$AI$1,0)
),
INDEX('Active Hour''s Dump'!$D$3:$AH$337,
MATCH($C57,'Active Hour''s Dump'!$A$3:$A$337,0),
MATCH(W$2,'Active Hour''s Dump'!$D$2:$AH$2,0)
))),"")</f>
        <v>0</v>
      </c>
      <c r="X57" s="13" t="str">
        <f>_xlfn.IFNA(IF(X$3="Productivity",
INDEX('Productivity Dump'!$E$4:$AJ$500,
MATCH($A57,'Productivity Dump'!$A$4:$A$500,0),
MATCH(X$2,'Productivity Dump'!$E$3:$AJ$3,0)
),
IF(X$3="Attendance",
INDEX('Attendance Dump'!$E$2:$AI$400,
MATCH($A57,'Attendance Dump'!$B$2:$B$400,0),
MATCH(X$2,'Attendance Dump'!$E$1:$AI$1,0)
),
INDEX('Active Hour''s Dump'!$D$3:$AH$337,
MATCH($C57,'Active Hour''s Dump'!$A$3:$A$337,0),
MATCH(X$2,'Active Hour''s Dump'!$D$2:$AH$2,0)
))),"")</f>
        <v>PL</v>
      </c>
      <c r="Y57" s="54">
        <f>_xlfn.IFNA(IF(Y$3="Productivity",
INDEX('Productivity Dump'!$E$4:$AJ$500,
MATCH($A57,'Productivity Dump'!$A$4:$A$500,0),
MATCH(Y$2,'Productivity Dump'!$E$3:$AJ$3,0)
),
IF(Y$3="Attendance",
INDEX('Attendance Dump'!$E$2:$AI$400,
MATCH($A57,'Attendance Dump'!$B$2:$B$400,0),
MATCH(Y$2,'Attendance Dump'!$E$1:$AI$1,0)
),
INDEX('Active Hour''s Dump'!$D$3:$AH$337,
MATCH($C57,'Active Hour''s Dump'!$A$3:$A$337,0),
MATCH(Y$2,'Active Hour''s Dump'!$D$2:$AH$2,0)
))),"")</f>
        <v>0</v>
      </c>
      <c r="Z57" s="13">
        <f>_xlfn.IFNA(IF(Z$3="Productivity",
INDEX('Productivity Dump'!$E$4:$AJ$500,
MATCH($A57,'Productivity Dump'!$A$4:$A$500,0),
MATCH(Z$2,'Productivity Dump'!$E$3:$AJ$3,0)
),
IF(Z$3="Attendance",
INDEX('Attendance Dump'!$E$2:$AI$400,
MATCH($A57,'Attendance Dump'!$B$2:$B$400,0),
MATCH(Z$2,'Attendance Dump'!$E$1:$AI$1,0)
),
INDEX('Active Hour''s Dump'!$D$3:$AH$337,
MATCH($C57,'Active Hour''s Dump'!$A$3:$A$337,0),
MATCH(Z$2,'Active Hour''s Dump'!$D$2:$AH$2,0)
))),"")</f>
        <v>0</v>
      </c>
      <c r="AA57" s="13" t="str">
        <f>_xlfn.IFNA(IF(AA$3="Productivity",
INDEX('Productivity Dump'!$E$4:$AJ$500,
MATCH($A57,'Productivity Dump'!$A$4:$A$500,0),
MATCH(AA$2,'Productivity Dump'!$E$3:$AJ$3,0)
),
IF(AA$3="Attendance",
INDEX('Attendance Dump'!$E$2:$AI$400,
MATCH($A57,'Attendance Dump'!$B$2:$B$400,0),
MATCH(AA$2,'Attendance Dump'!$E$1:$AI$1,0)
),
INDEX('Active Hour''s Dump'!$D$3:$AH$337,
MATCH($C57,'Active Hour''s Dump'!$A$3:$A$337,0),
MATCH(AA$2,'Active Hour''s Dump'!$D$2:$AH$2,0)
))),"")</f>
        <v>LWP-LWP</v>
      </c>
      <c r="AB57" s="54">
        <f>_xlfn.IFNA(IF(AB$3="Productivity",
INDEX('Productivity Dump'!$E$4:$AJ$500,
MATCH($A57,'Productivity Dump'!$A$4:$A$500,0),
MATCH(AB$2,'Productivity Dump'!$E$3:$AJ$3,0)
),
IF(AB$3="Attendance",
INDEX('Attendance Dump'!$E$2:$AI$400,
MATCH($A57,'Attendance Dump'!$B$2:$B$400,0),
MATCH(AB$2,'Attendance Dump'!$E$1:$AI$1,0)
),
INDEX('Active Hour''s Dump'!$D$3:$AH$337,
MATCH($C57,'Active Hour''s Dump'!$A$3:$A$337,0),
MATCH(AB$2,'Active Hour''s Dump'!$D$2:$AH$2,0)
))),"")</f>
        <v>0</v>
      </c>
      <c r="AC57" s="13">
        <f>_xlfn.IFNA(IF(AC$3="Productivity",
INDEX('Productivity Dump'!$E$4:$AJ$500,
MATCH($A57,'Productivity Dump'!$A$4:$A$500,0),
MATCH(AC$2,'Productivity Dump'!$E$3:$AJ$3,0)
),
IF(AC$3="Attendance",
INDEX('Attendance Dump'!$E$2:$AI$400,
MATCH($A57,'Attendance Dump'!$B$2:$B$400,0),
MATCH(AC$2,'Attendance Dump'!$E$1:$AI$1,0)
),
INDEX('Active Hour''s Dump'!$D$3:$AH$337,
MATCH($C57,'Active Hour''s Dump'!$A$3:$A$337,0),
MATCH(AC$2,'Active Hour''s Dump'!$D$2:$AH$2,0)
))),"")</f>
        <v>1018.4129999999999</v>
      </c>
      <c r="AD57" s="13" t="str">
        <f>_xlfn.IFNA(IF(AD$3="Productivity",
INDEX('Productivity Dump'!$E$4:$AJ$500,
MATCH($A57,'Productivity Dump'!$A$4:$A$500,0),
MATCH(AD$2,'Productivity Dump'!$E$3:$AJ$3,0)
),
IF(AD$3="Attendance",
INDEX('Attendance Dump'!$E$2:$AI$400,
MATCH($A57,'Attendance Dump'!$B$2:$B$400,0),
MATCH(AD$2,'Attendance Dump'!$E$1:$AI$1,0)
),
INDEX('Active Hour''s Dump'!$D$3:$AH$337,
MATCH($C57,'Active Hour''s Dump'!$A$3:$A$337,0),
MATCH(AD$2,'Active Hour''s Dump'!$D$2:$AH$2,0)
))),"")</f>
        <v>P</v>
      </c>
      <c r="AE57" s="54">
        <f>_xlfn.IFNA(IF(AE$3="Productivity",
INDEX('Productivity Dump'!$E$4:$AJ$500,
MATCH($A57,'Productivity Dump'!$A$4:$A$500,0),
MATCH(AE$2,'Productivity Dump'!$E$3:$AJ$3,0)
),
IF(AE$3="Attendance",
INDEX('Attendance Dump'!$E$2:$AI$400,
MATCH($A57,'Attendance Dump'!$B$2:$B$400,0),
MATCH(AE$2,'Attendance Dump'!$E$1:$AI$1,0)
),
INDEX('Active Hour''s Dump'!$D$3:$AH$337,
MATCH($C57,'Active Hour''s Dump'!$A$3:$A$337,0),
MATCH(AE$2,'Active Hour''s Dump'!$D$2:$AH$2,0)
))),"")</f>
        <v>11.6666666666667</v>
      </c>
      <c r="AF57" s="13">
        <f>_xlfn.IFNA(IF(AF$3="Productivity",
INDEX('Productivity Dump'!$E$4:$AJ$500,
MATCH($A57,'Productivity Dump'!$A$4:$A$500,0),
MATCH(AF$2,'Productivity Dump'!$E$3:$AJ$3,0)
),
IF(AF$3="Attendance",
INDEX('Attendance Dump'!$E$2:$AI$400,
MATCH($A57,'Attendance Dump'!$B$2:$B$400,0),
MATCH(AF$2,'Attendance Dump'!$E$1:$AI$1,0)
),
INDEX('Active Hour''s Dump'!$D$3:$AH$337,
MATCH($C57,'Active Hour''s Dump'!$A$3:$A$337,0),
MATCH(AF$2,'Active Hour''s Dump'!$D$2:$AH$2,0)
))),"")</f>
        <v>1097.5509999999999</v>
      </c>
      <c r="AG57" s="13" t="str">
        <f>_xlfn.IFNA(IF(AG$3="Productivity",
INDEX('Productivity Dump'!$E$4:$AJ$500,
MATCH($A57,'Productivity Dump'!$A$4:$A$500,0),
MATCH(AG$2,'Productivity Dump'!$E$3:$AJ$3,0)
),
IF(AG$3="Attendance",
INDEX('Attendance Dump'!$E$2:$AI$400,
MATCH($A57,'Attendance Dump'!$B$2:$B$400,0),
MATCH(AG$2,'Attendance Dump'!$E$1:$AI$1,0)
),
INDEX('Active Hour''s Dump'!$D$3:$AH$337,
MATCH($C57,'Active Hour''s Dump'!$A$3:$A$337,0),
MATCH(AG$2,'Active Hour''s Dump'!$D$2:$AH$2,0)
))),"")</f>
        <v>P</v>
      </c>
      <c r="AH57" s="54">
        <f>_xlfn.IFNA(IF(AH$3="Productivity",
INDEX('Productivity Dump'!$E$4:$AJ$500,
MATCH($A57,'Productivity Dump'!$A$4:$A$500,0),
MATCH(AH$2,'Productivity Dump'!$E$3:$AJ$3,0)
),
IF(AH$3="Attendance",
INDEX('Attendance Dump'!$E$2:$AI$400,
MATCH($A57,'Attendance Dump'!$B$2:$B$400,0),
MATCH(AH$2,'Attendance Dump'!$E$1:$AI$1,0)
),
INDEX('Active Hour''s Dump'!$D$3:$AH$337,
MATCH($C57,'Active Hour''s Dump'!$A$3:$A$337,0),
MATCH(AH$2,'Active Hour''s Dump'!$D$2:$AH$2,0)
))),"")</f>
        <v>11.75</v>
      </c>
      <c r="AI57" s="13">
        <f>_xlfn.IFNA(IF(AI$3="Productivity",
INDEX('Productivity Dump'!$E$4:$AJ$500,
MATCH($A57,'Productivity Dump'!$A$4:$A$500,0),
MATCH(AI$2,'Productivity Dump'!$E$3:$AJ$3,0)
),
IF(AI$3="Attendance",
INDEX('Attendance Dump'!$E$2:$AI$400,
MATCH($A57,'Attendance Dump'!$B$2:$B$400,0),
MATCH(AI$2,'Attendance Dump'!$E$1:$AI$1,0)
),
INDEX('Active Hour''s Dump'!$D$3:$AH$337,
MATCH($C57,'Active Hour''s Dump'!$A$3:$A$337,0),
MATCH(AI$2,'Active Hour''s Dump'!$D$2:$AH$2,0)
))),"")</f>
        <v>540.12</v>
      </c>
      <c r="AJ57" s="13" t="str">
        <f>_xlfn.IFNA(IF(AJ$3="Productivity",
INDEX('Productivity Dump'!$E$4:$AJ$500,
MATCH($A57,'Productivity Dump'!$A$4:$A$500,0),
MATCH(AJ$2,'Productivity Dump'!$E$3:$AJ$3,0)
),
IF(AJ$3="Attendance",
INDEX('Attendance Dump'!$E$2:$AI$400,
MATCH($A57,'Attendance Dump'!$B$2:$B$400,0),
MATCH(AJ$2,'Attendance Dump'!$E$1:$AI$1,0)
),
INDEX('Active Hour''s Dump'!$D$3:$AH$337,
MATCH($C57,'Active Hour''s Dump'!$A$3:$A$337,0),
MATCH(AJ$2,'Active Hour''s Dump'!$D$2:$AH$2,0)
))),"")</f>
        <v>P</v>
      </c>
      <c r="AK57" s="54">
        <f>_xlfn.IFNA(IF(AK$3="Productivity",
INDEX('Productivity Dump'!$E$4:$AJ$500,
MATCH($A57,'Productivity Dump'!$A$4:$A$500,0),
MATCH(AK$2,'Productivity Dump'!$E$3:$AJ$3,0)
),
IF(AK$3="Attendance",
INDEX('Attendance Dump'!$E$2:$AI$400,
MATCH($A57,'Attendance Dump'!$B$2:$B$400,0),
MATCH(AK$2,'Attendance Dump'!$E$1:$AI$1,0)
),
INDEX('Active Hour''s Dump'!$D$3:$AH$337,
MATCH($C57,'Active Hour''s Dump'!$A$3:$A$337,0),
MATCH(AK$2,'Active Hour''s Dump'!$D$2:$AH$2,0)
))),"")</f>
        <v>7</v>
      </c>
      <c r="AL57" s="13">
        <f>_xlfn.IFNA(IF(AL$3="Productivity",
INDEX('Productivity Dump'!$E$4:$AJ$500,
MATCH($A57,'Productivity Dump'!$A$4:$A$500,0),
MATCH(AL$2,'Productivity Dump'!$E$3:$AJ$3,0)
),
IF(AL$3="Attendance",
INDEX('Attendance Dump'!$E$2:$AI$400,
MATCH($A57,'Attendance Dump'!$B$2:$B$400,0),
MATCH(AL$2,'Attendance Dump'!$E$1:$AI$1,0)
),
INDEX('Active Hour''s Dump'!$D$3:$AH$337,
MATCH($C57,'Active Hour''s Dump'!$A$3:$A$337,0),
MATCH(AL$2,'Active Hour''s Dump'!$D$2:$AH$2,0)
))),"")</f>
        <v>0</v>
      </c>
      <c r="AM57" s="13" t="str">
        <f>_xlfn.IFNA(IF(AM$3="Productivity",
INDEX('Productivity Dump'!$E$4:$AJ$500,
MATCH($A57,'Productivity Dump'!$A$4:$A$500,0),
MATCH(AM$2,'Productivity Dump'!$E$3:$AJ$3,0)
),
IF(AM$3="Attendance",
INDEX('Attendance Dump'!$E$2:$AI$400,
MATCH($A57,'Attendance Dump'!$B$2:$B$400,0),
MATCH(AM$2,'Attendance Dump'!$E$1:$AI$1,0)
),
INDEX('Active Hour''s Dump'!$D$3:$AH$337,
MATCH($C57,'Active Hour''s Dump'!$A$3:$A$337,0),
MATCH(AM$2,'Active Hour''s Dump'!$D$2:$AH$2,0)
))),"")</f>
        <v>WO</v>
      </c>
      <c r="AN57" s="54">
        <f>_xlfn.IFNA(IF(AN$3="Productivity",
INDEX('Productivity Dump'!$E$4:$AJ$500,
MATCH($A57,'Productivity Dump'!$A$4:$A$500,0),
MATCH(AN$2,'Productivity Dump'!$E$3:$AJ$3,0)
),
IF(AN$3="Attendance",
INDEX('Attendance Dump'!$E$2:$AI$400,
MATCH($A57,'Attendance Dump'!$B$2:$B$400,0),
MATCH(AN$2,'Attendance Dump'!$E$1:$AI$1,0)
),
INDEX('Active Hour''s Dump'!$D$3:$AH$337,
MATCH($C57,'Active Hour''s Dump'!$A$3:$A$337,0),
MATCH(AN$2,'Active Hour''s Dump'!$D$2:$AH$2,0)
))),"")</f>
        <v>0</v>
      </c>
      <c r="AO57" s="13">
        <f>_xlfn.IFNA(IF(AO$3="Productivity",
INDEX('Productivity Dump'!$E$4:$AJ$500,
MATCH($A57,'Productivity Dump'!$A$4:$A$500,0),
MATCH(AO$2,'Productivity Dump'!$E$3:$AJ$3,0)
),
IF(AO$3="Attendance",
INDEX('Attendance Dump'!$E$2:$AI$400,
MATCH($A57,'Attendance Dump'!$B$2:$B$400,0),
MATCH(AO$2,'Attendance Dump'!$E$1:$AI$1,0)
),
INDEX('Active Hour''s Dump'!$D$3:$AH$337,
MATCH($C57,'Active Hour''s Dump'!$A$3:$A$337,0),
MATCH(AO$2,'Active Hour''s Dump'!$D$2:$AH$2,0)
))),"")</f>
        <v>582.19600000000003</v>
      </c>
      <c r="AP57" s="13" t="str">
        <f>_xlfn.IFNA(IF(AP$3="Productivity",
INDEX('Productivity Dump'!$E$4:$AJ$500,
MATCH($A57,'Productivity Dump'!$A$4:$A$500,0),
MATCH(AP$2,'Productivity Dump'!$E$3:$AJ$3,0)
),
IF(AP$3="Attendance",
INDEX('Attendance Dump'!$E$2:$AI$400,
MATCH($A57,'Attendance Dump'!$B$2:$B$400,0),
MATCH(AP$2,'Attendance Dump'!$E$1:$AI$1,0)
),
INDEX('Active Hour''s Dump'!$D$3:$AH$337,
MATCH($C57,'Active Hour''s Dump'!$A$3:$A$337,0),
MATCH(AP$2,'Active Hour''s Dump'!$D$2:$AH$2,0)
))),"")</f>
        <v>P</v>
      </c>
      <c r="AQ57" s="54">
        <f>_xlfn.IFNA(IF(AQ$3="Productivity",
INDEX('Productivity Dump'!$E$4:$AJ$500,
MATCH($A57,'Productivity Dump'!$A$4:$A$500,0),
MATCH(AQ$2,'Productivity Dump'!$E$3:$AJ$3,0)
),
IF(AQ$3="Attendance",
INDEX('Attendance Dump'!$E$2:$AI$400,
MATCH($A57,'Attendance Dump'!$B$2:$B$400,0),
MATCH(AQ$2,'Attendance Dump'!$E$1:$AI$1,0)
),
INDEX('Active Hour''s Dump'!$D$3:$AH$337,
MATCH($C57,'Active Hour''s Dump'!$A$3:$A$337,0),
MATCH(AQ$2,'Active Hour''s Dump'!$D$2:$AH$2,0)
))),"")</f>
        <v>6.9166666666666696</v>
      </c>
      <c r="AR57" s="13">
        <f>_xlfn.IFNA(IF(AR$3="Productivity",
INDEX('Productivity Dump'!$E$4:$AJ$500,
MATCH($A57,'Productivity Dump'!$A$4:$A$500,0),
MATCH(AR$2,'Productivity Dump'!$E$3:$AJ$3,0)
),
IF(AR$3="Attendance",
INDEX('Attendance Dump'!$E$2:$AI$400,
MATCH($A57,'Attendance Dump'!$B$2:$B$400,0),
MATCH(AR$2,'Attendance Dump'!$E$1:$AI$1,0)
),
INDEX('Active Hour''s Dump'!$D$3:$AH$337,
MATCH($C57,'Active Hour''s Dump'!$A$3:$A$337,0),
MATCH(AR$2,'Active Hour''s Dump'!$D$2:$AH$2,0)
))),"")</f>
        <v>946.82699999999977</v>
      </c>
      <c r="AS57" s="13" t="str">
        <f>_xlfn.IFNA(IF(AS$3="Productivity",
INDEX('Productivity Dump'!$E$4:$AJ$500,
MATCH($A57,'Productivity Dump'!$A$4:$A$500,0),
MATCH(AS$2,'Productivity Dump'!$E$3:$AJ$3,0)
),
IF(AS$3="Attendance",
INDEX('Attendance Dump'!$E$2:$AI$400,
MATCH($A57,'Attendance Dump'!$B$2:$B$400,0),
MATCH(AS$2,'Attendance Dump'!$E$1:$AI$1,0)
),
INDEX('Active Hour''s Dump'!$D$3:$AH$337,
MATCH($C57,'Active Hour''s Dump'!$A$3:$A$337,0),
MATCH(AS$2,'Active Hour''s Dump'!$D$2:$AH$2,0)
))),"")</f>
        <v>P</v>
      </c>
      <c r="AT57" s="54">
        <f>_xlfn.IFNA(IF(AT$3="Productivity",
INDEX('Productivity Dump'!$E$4:$AJ$500,
MATCH($A57,'Productivity Dump'!$A$4:$A$500,0),
MATCH(AT$2,'Productivity Dump'!$E$3:$AJ$3,0)
),
IF(AT$3="Attendance",
INDEX('Attendance Dump'!$E$2:$AI$400,
MATCH($A57,'Attendance Dump'!$B$2:$B$400,0),
MATCH(AT$2,'Attendance Dump'!$E$1:$AI$1,0)
),
INDEX('Active Hour''s Dump'!$D$3:$AH$337,
MATCH($C57,'Active Hour''s Dump'!$A$3:$A$337,0),
MATCH(AT$2,'Active Hour''s Dump'!$D$2:$AH$2,0)
))),"")</f>
        <v>12.0833333333333</v>
      </c>
      <c r="AU57" s="13">
        <f>_xlfn.IFNA(IF(AU$3="Productivity",
INDEX('Productivity Dump'!$E$4:$AJ$500,
MATCH($A57,'Productivity Dump'!$A$4:$A$500,0),
MATCH(AU$2,'Productivity Dump'!$E$3:$AJ$3,0)
),
IF(AU$3="Attendance",
INDEX('Attendance Dump'!$E$2:$AI$400,
MATCH($A57,'Attendance Dump'!$B$2:$B$400,0),
MATCH(AU$2,'Attendance Dump'!$E$1:$AI$1,0)
),
INDEX('Active Hour''s Dump'!$D$3:$AH$337,
MATCH($C57,'Active Hour''s Dump'!$A$3:$A$337,0),
MATCH(AU$2,'Active Hour''s Dump'!$D$2:$AH$2,0)
))),"")</f>
        <v>1043.0740000000001</v>
      </c>
      <c r="AV57" s="13" t="str">
        <f>_xlfn.IFNA(IF(AV$3="Productivity",
INDEX('Productivity Dump'!$E$4:$AJ$500,
MATCH($A57,'Productivity Dump'!$A$4:$A$500,0),
MATCH(AV$2,'Productivity Dump'!$E$3:$AJ$3,0)
),
IF(AV$3="Attendance",
INDEX('Attendance Dump'!$E$2:$AI$400,
MATCH($A57,'Attendance Dump'!$B$2:$B$400,0),
MATCH(AV$2,'Attendance Dump'!$E$1:$AI$1,0)
),
INDEX('Active Hour''s Dump'!$D$3:$AH$337,
MATCH($C57,'Active Hour''s Dump'!$A$3:$A$337,0),
MATCH(AV$2,'Active Hour''s Dump'!$D$2:$AH$2,0)
))),"")</f>
        <v>P</v>
      </c>
      <c r="AW57" s="54">
        <f>_xlfn.IFNA(IF(AW$3="Productivity",
INDEX('Productivity Dump'!$E$4:$AJ$500,
MATCH($A57,'Productivity Dump'!$A$4:$A$500,0),
MATCH(AW$2,'Productivity Dump'!$E$3:$AJ$3,0)
),
IF(AW$3="Attendance",
INDEX('Attendance Dump'!$E$2:$AI$400,
MATCH($A57,'Attendance Dump'!$B$2:$B$400,0),
MATCH(AW$2,'Attendance Dump'!$E$1:$AI$1,0)
),
INDEX('Active Hour''s Dump'!$D$3:$AH$337,
MATCH($C57,'Active Hour''s Dump'!$A$3:$A$337,0),
MATCH(AW$2,'Active Hour''s Dump'!$D$2:$AH$2,0)
))),"")</f>
        <v>11.25</v>
      </c>
      <c r="AX57" s="13">
        <f>_xlfn.IFNA(IF(AX$3="Productivity",
INDEX('Productivity Dump'!$E$4:$AJ$500,
MATCH($A57,'Productivity Dump'!$A$4:$A$500,0),
MATCH(AX$2,'Productivity Dump'!$E$3:$AJ$3,0)
),
IF(AX$3="Attendance",
INDEX('Attendance Dump'!$E$2:$AI$400,
MATCH($A57,'Attendance Dump'!$B$2:$B$400,0),
MATCH(AX$2,'Attendance Dump'!$E$1:$AI$1,0)
),
INDEX('Active Hour''s Dump'!$D$3:$AH$337,
MATCH($C57,'Active Hour''s Dump'!$A$3:$A$337,0),
MATCH(AX$2,'Active Hour''s Dump'!$D$2:$AH$2,0)
))),"")</f>
        <v>882.03199999999993</v>
      </c>
      <c r="AY57" s="13" t="str">
        <f>_xlfn.IFNA(IF(AY$3="Productivity",
INDEX('Productivity Dump'!$E$4:$AJ$500,
MATCH($A57,'Productivity Dump'!$A$4:$A$500,0),
MATCH(AY$2,'Productivity Dump'!$E$3:$AJ$3,0)
),
IF(AY$3="Attendance",
INDEX('Attendance Dump'!$E$2:$AI$400,
MATCH($A57,'Attendance Dump'!$B$2:$B$400,0),
MATCH(AY$2,'Attendance Dump'!$E$1:$AI$1,0)
),
INDEX('Active Hour''s Dump'!$D$3:$AH$337,
MATCH($C57,'Active Hour''s Dump'!$A$3:$A$337,0),
MATCH(AY$2,'Active Hour''s Dump'!$D$2:$AH$2,0)
))),"")</f>
        <v>P</v>
      </c>
      <c r="AZ57" s="54">
        <f>_xlfn.IFNA(IF(AZ$3="Productivity",
INDEX('Productivity Dump'!$E$4:$AJ$500,
MATCH($A57,'Productivity Dump'!$A$4:$A$500,0),
MATCH(AZ$2,'Productivity Dump'!$E$3:$AJ$3,0)
),
IF(AZ$3="Attendance",
INDEX('Attendance Dump'!$E$2:$AI$400,
MATCH($A57,'Attendance Dump'!$B$2:$B$400,0),
MATCH(AZ$2,'Attendance Dump'!$E$1:$AI$1,0)
),
INDEX('Active Hour''s Dump'!$D$3:$AH$337,
MATCH($C57,'Active Hour''s Dump'!$A$3:$A$337,0),
MATCH(AZ$2,'Active Hour''s Dump'!$D$2:$AH$2,0)
))),"")</f>
        <v>12.4166666666667</v>
      </c>
      <c r="BA57" s="13">
        <f>_xlfn.IFNA(IF(BA$3="Productivity",
INDEX('Productivity Dump'!$E$4:$AJ$500,
MATCH($A57,'Productivity Dump'!$A$4:$A$500,0),
MATCH(BA$2,'Productivity Dump'!$E$3:$AJ$3,0)
),
IF(BA$3="Attendance",
INDEX('Attendance Dump'!$E$2:$AI$400,
MATCH($A57,'Attendance Dump'!$B$2:$B$400,0),
MATCH(BA$2,'Attendance Dump'!$E$1:$AI$1,0)
),
INDEX('Active Hour''s Dump'!$D$3:$AH$337,
MATCH($C57,'Active Hour''s Dump'!$A$3:$A$337,0),
MATCH(BA$2,'Active Hour''s Dump'!$D$2:$AH$2,0)
))),"")</f>
        <v>939.71500000000015</v>
      </c>
      <c r="BB57" s="13" t="str">
        <f>_xlfn.IFNA(IF(BB$3="Productivity",
INDEX('Productivity Dump'!$E$4:$AJ$500,
MATCH($A57,'Productivity Dump'!$A$4:$A$500,0),
MATCH(BB$2,'Productivity Dump'!$E$3:$AJ$3,0)
),
IF(BB$3="Attendance",
INDEX('Attendance Dump'!$E$2:$AI$400,
MATCH($A57,'Attendance Dump'!$B$2:$B$400,0),
MATCH(BB$2,'Attendance Dump'!$E$1:$AI$1,0)
),
INDEX('Active Hour''s Dump'!$D$3:$AH$337,
MATCH($C57,'Active Hour''s Dump'!$A$3:$A$337,0),
MATCH(BB$2,'Active Hour''s Dump'!$D$2:$AH$2,0)
))),"")</f>
        <v>P</v>
      </c>
      <c r="BC57" s="54">
        <f>_xlfn.IFNA(IF(BC$3="Productivity",
INDEX('Productivity Dump'!$E$4:$AJ$500,
MATCH($A57,'Productivity Dump'!$A$4:$A$500,0),
MATCH(BC$2,'Productivity Dump'!$E$3:$AJ$3,0)
),
IF(BC$3="Attendance",
INDEX('Attendance Dump'!$E$2:$AI$400,
MATCH($A57,'Attendance Dump'!$B$2:$B$400,0),
MATCH(BC$2,'Attendance Dump'!$E$1:$AI$1,0)
),
INDEX('Active Hour''s Dump'!$D$3:$AH$337,
MATCH($C57,'Active Hour''s Dump'!$A$3:$A$337,0),
MATCH(BC$2,'Active Hour''s Dump'!$D$2:$AH$2,0)
))),"")</f>
        <v>12.8333333333333</v>
      </c>
      <c r="BD57" s="13">
        <f>_xlfn.IFNA(IF(BD$3="Productivity",
INDEX('Productivity Dump'!$E$4:$AJ$500,
MATCH($A57,'Productivity Dump'!$A$4:$A$500,0),
MATCH(BD$2,'Productivity Dump'!$E$3:$AJ$3,0)
),
IF(BD$3="Attendance",
INDEX('Attendance Dump'!$E$2:$AI$400,
MATCH($A57,'Attendance Dump'!$B$2:$B$400,0),
MATCH(BD$2,'Attendance Dump'!$E$1:$AI$1,0)
),
INDEX('Active Hour''s Dump'!$D$3:$AH$337,
MATCH($C57,'Active Hour''s Dump'!$A$3:$A$337,0),
MATCH(BD$2,'Active Hour''s Dump'!$D$2:$AH$2,0)
))),"")</f>
        <v>467.38399999999996</v>
      </c>
      <c r="BE57" s="13" t="str">
        <f>_xlfn.IFNA(IF(BE$3="Productivity",
INDEX('Productivity Dump'!$E$4:$AJ$500,
MATCH($A57,'Productivity Dump'!$A$4:$A$500,0),
MATCH(BE$2,'Productivity Dump'!$E$3:$AJ$3,0)
),
IF(BE$3="Attendance",
INDEX('Attendance Dump'!$E$2:$AI$400,
MATCH($A57,'Attendance Dump'!$B$2:$B$400,0),
MATCH(BE$2,'Attendance Dump'!$E$1:$AI$1,0)
),
INDEX('Active Hour''s Dump'!$D$3:$AH$337,
MATCH($C57,'Active Hour''s Dump'!$A$3:$A$337,0),
MATCH(BE$2,'Active Hour''s Dump'!$D$2:$AH$2,0)
))),"")</f>
        <v>P</v>
      </c>
      <c r="BF57" s="54">
        <f>_xlfn.IFNA(IF(BF$3="Productivity",
INDEX('Productivity Dump'!$E$4:$AJ$500,
MATCH($A57,'Productivity Dump'!$A$4:$A$500,0),
MATCH(BF$2,'Productivity Dump'!$E$3:$AJ$3,0)
),
IF(BF$3="Attendance",
INDEX('Attendance Dump'!$E$2:$AI$400,
MATCH($A57,'Attendance Dump'!$B$2:$B$400,0),
MATCH(BF$2,'Attendance Dump'!$E$1:$AI$1,0)
),
INDEX('Active Hour''s Dump'!$D$3:$AH$337,
MATCH($C57,'Active Hour''s Dump'!$A$3:$A$337,0),
MATCH(BF$2,'Active Hour''s Dump'!$D$2:$AH$2,0)
))),"")</f>
        <v>7.8333333333333304</v>
      </c>
      <c r="BG57" s="13">
        <f>_xlfn.IFNA(IF(BG$3="Productivity",
INDEX('Productivity Dump'!$E$4:$AJ$500,
MATCH($A57,'Productivity Dump'!$A$4:$A$500,0),
MATCH(BG$2,'Productivity Dump'!$E$3:$AJ$3,0)
),
IF(BG$3="Attendance",
INDEX('Attendance Dump'!$E$2:$AI$400,
MATCH($A57,'Attendance Dump'!$B$2:$B$400,0),
MATCH(BG$2,'Attendance Dump'!$E$1:$AI$1,0)
),
INDEX('Active Hour''s Dump'!$D$3:$AH$337,
MATCH($C57,'Active Hour''s Dump'!$A$3:$A$337,0),
MATCH(BG$2,'Active Hour''s Dump'!$D$2:$AH$2,0)
))),"")</f>
        <v>383.505</v>
      </c>
      <c r="BH57" s="13" t="str">
        <f>_xlfn.IFNA(IF(BH$3="Productivity",
INDEX('Productivity Dump'!$E$4:$AJ$500,
MATCH($A57,'Productivity Dump'!$A$4:$A$500,0),
MATCH(BH$2,'Productivity Dump'!$E$3:$AJ$3,0)
),
IF(BH$3="Attendance",
INDEX('Attendance Dump'!$E$2:$AI$400,
MATCH($A57,'Attendance Dump'!$B$2:$B$400,0),
MATCH(BH$2,'Attendance Dump'!$E$1:$AI$1,0)
),
INDEX('Active Hour''s Dump'!$D$3:$AH$337,
MATCH($C57,'Active Hour''s Dump'!$A$3:$A$337,0),
MATCH(BH$2,'Active Hour''s Dump'!$D$2:$AH$2,0)
))),"")</f>
        <v>WO</v>
      </c>
      <c r="BI57" s="54">
        <f>_xlfn.IFNA(IF(BI$3="Productivity",
INDEX('Productivity Dump'!$E$4:$AJ$500,
MATCH($A57,'Productivity Dump'!$A$4:$A$500,0),
MATCH(BI$2,'Productivity Dump'!$E$3:$AJ$3,0)
),
IF(BI$3="Attendance",
INDEX('Attendance Dump'!$E$2:$AI$400,
MATCH($A57,'Attendance Dump'!$B$2:$B$400,0),
MATCH(BI$2,'Attendance Dump'!$E$1:$AI$1,0)
),
INDEX('Active Hour''s Dump'!$D$3:$AH$337,
MATCH($C57,'Active Hour''s Dump'!$A$3:$A$337,0),
MATCH(BI$2,'Active Hour''s Dump'!$D$2:$AH$2,0)
))),"")</f>
        <v>6.25</v>
      </c>
      <c r="BJ57" s="13">
        <f>_xlfn.IFNA(IF(BJ$3="Productivity",
INDEX('Productivity Dump'!$E$4:$AJ$500,
MATCH($A57,'Productivity Dump'!$A$4:$A$500,0),
MATCH(BJ$2,'Productivity Dump'!$E$3:$AJ$3,0)
),
IF(BJ$3="Attendance",
INDEX('Attendance Dump'!$E$2:$AI$400,
MATCH($A57,'Attendance Dump'!$B$2:$B$400,0),
MATCH(BJ$2,'Attendance Dump'!$E$1:$AI$1,0)
),
INDEX('Active Hour''s Dump'!$D$3:$AH$337,
MATCH($C57,'Active Hour''s Dump'!$A$3:$A$337,0),
MATCH(BJ$2,'Active Hour''s Dump'!$D$2:$AH$2,0)
))),"")</f>
        <v>419.39600000000002</v>
      </c>
      <c r="BK57" s="13" t="str">
        <f>_xlfn.IFNA(IF(BK$3="Productivity",
INDEX('Productivity Dump'!$E$4:$AJ$500,
MATCH($A57,'Productivity Dump'!$A$4:$A$500,0),
MATCH(BK$2,'Productivity Dump'!$E$3:$AJ$3,0)
),
IF(BK$3="Attendance",
INDEX('Attendance Dump'!$E$2:$AI$400,
MATCH($A57,'Attendance Dump'!$B$2:$B$400,0),
MATCH(BK$2,'Attendance Dump'!$E$1:$AI$1,0)
),
INDEX('Active Hour''s Dump'!$D$3:$AH$337,
MATCH($C57,'Active Hour''s Dump'!$A$3:$A$337,0),
MATCH(BK$2,'Active Hour''s Dump'!$D$2:$AH$2,0)
))),"")</f>
        <v>P</v>
      </c>
      <c r="BL57" s="54">
        <f>_xlfn.IFNA(IF(BL$3="Productivity",
INDEX('Productivity Dump'!$E$4:$AJ$500,
MATCH($A57,'Productivity Dump'!$A$4:$A$500,0),
MATCH(BL$2,'Productivity Dump'!$E$3:$AJ$3,0)
),
IF(BL$3="Attendance",
INDEX('Attendance Dump'!$E$2:$AI$400,
MATCH($A57,'Attendance Dump'!$B$2:$B$400,0),
MATCH(BL$2,'Attendance Dump'!$E$1:$AI$1,0)
),
INDEX('Active Hour''s Dump'!$D$3:$AH$337,
MATCH($C57,'Active Hour''s Dump'!$A$3:$A$337,0),
MATCH(BL$2,'Active Hour''s Dump'!$D$2:$AH$2,0)
))),"")</f>
        <v>7.5833333333333304</v>
      </c>
      <c r="BM57" s="13">
        <f>_xlfn.IFNA(IF(BM$3="Productivity",
INDEX('Productivity Dump'!$E$4:$AJ$500,
MATCH($A57,'Productivity Dump'!$A$4:$A$500,0),
MATCH(BM$2,'Productivity Dump'!$E$3:$AJ$3,0)
),
IF(BM$3="Attendance",
INDEX('Attendance Dump'!$E$2:$AI$400,
MATCH($A57,'Attendance Dump'!$B$2:$B$400,0),
MATCH(BM$2,'Attendance Dump'!$E$1:$AI$1,0)
),
INDEX('Active Hour''s Dump'!$D$3:$AH$337,
MATCH($C57,'Active Hour''s Dump'!$A$3:$A$337,0),
MATCH(BM$2,'Active Hour''s Dump'!$D$2:$AH$2,0)
))),"")</f>
        <v>1007.3469999999999</v>
      </c>
      <c r="BN57" s="13" t="str">
        <f>_xlfn.IFNA(IF(BN$3="Productivity",
INDEX('Productivity Dump'!$E$4:$AJ$500,
MATCH($A57,'Productivity Dump'!$A$4:$A$500,0),
MATCH(BN$2,'Productivity Dump'!$E$3:$AJ$3,0)
),
IF(BN$3="Attendance",
INDEX('Attendance Dump'!$E$2:$AI$400,
MATCH($A57,'Attendance Dump'!$B$2:$B$400,0),
MATCH(BN$2,'Attendance Dump'!$E$1:$AI$1,0)
),
INDEX('Active Hour''s Dump'!$D$3:$AH$337,
MATCH($C57,'Active Hour''s Dump'!$A$3:$A$337,0),
MATCH(BN$2,'Active Hour''s Dump'!$D$2:$AH$2,0)
))),"")</f>
        <v>P</v>
      </c>
      <c r="BO57" s="54">
        <f>_xlfn.IFNA(IF(BO$3="Productivity",
INDEX('Productivity Dump'!$E$4:$AJ$500,
MATCH($A57,'Productivity Dump'!$A$4:$A$500,0),
MATCH(BO$2,'Productivity Dump'!$E$3:$AJ$3,0)
),
IF(BO$3="Attendance",
INDEX('Attendance Dump'!$E$2:$AI$400,
MATCH($A57,'Attendance Dump'!$B$2:$B$400,0),
MATCH(BO$2,'Attendance Dump'!$E$1:$AI$1,0)
),
INDEX('Active Hour''s Dump'!$D$3:$AH$337,
MATCH($C57,'Active Hour''s Dump'!$A$3:$A$337,0),
MATCH(BO$2,'Active Hour''s Dump'!$D$2:$AH$2,0)
))),"")</f>
        <v>13.5833333333333</v>
      </c>
      <c r="BP57" s="13">
        <f>_xlfn.IFNA(IF(BP$3="Productivity",
INDEX('Productivity Dump'!$E$4:$AJ$500,
MATCH($A57,'Productivity Dump'!$A$4:$A$500,0),
MATCH(BP$2,'Productivity Dump'!$E$3:$AJ$3,0)
),
IF(BP$3="Attendance",
INDEX('Attendance Dump'!$E$2:$AI$400,
MATCH($A57,'Attendance Dump'!$B$2:$B$400,0),
MATCH(BP$2,'Attendance Dump'!$E$1:$AI$1,0)
),
INDEX('Active Hour''s Dump'!$D$3:$AH$337,
MATCH($C57,'Active Hour''s Dump'!$A$3:$A$337,0),
MATCH(BP$2,'Active Hour''s Dump'!$D$2:$AH$2,0)
))),"")</f>
        <v>1008.4579999999999</v>
      </c>
      <c r="BQ57" s="13" t="str">
        <f>_xlfn.IFNA(IF(BQ$3="Productivity",
INDEX('Productivity Dump'!$E$4:$AJ$500,
MATCH($A57,'Productivity Dump'!$A$4:$A$500,0),
MATCH(BQ$2,'Productivity Dump'!$E$3:$AJ$3,0)
),
IF(BQ$3="Attendance",
INDEX('Attendance Dump'!$E$2:$AI$400,
MATCH($A57,'Attendance Dump'!$B$2:$B$400,0),
MATCH(BQ$2,'Attendance Dump'!$E$1:$AI$1,0)
),
INDEX('Active Hour''s Dump'!$D$3:$AH$337,
MATCH($C57,'Active Hour''s Dump'!$A$3:$A$337,0),
MATCH(BQ$2,'Active Hour''s Dump'!$D$2:$AH$2,0)
))),"")</f>
        <v>P</v>
      </c>
      <c r="BR57" s="54">
        <f>_xlfn.IFNA(IF(BR$3="Productivity",
INDEX('Productivity Dump'!$E$4:$AJ$500,
MATCH($A57,'Productivity Dump'!$A$4:$A$500,0),
MATCH(BR$2,'Productivity Dump'!$E$3:$AJ$3,0)
),
IF(BR$3="Attendance",
INDEX('Attendance Dump'!$E$2:$AI$400,
MATCH($A57,'Attendance Dump'!$B$2:$B$400,0),
MATCH(BR$2,'Attendance Dump'!$E$1:$AI$1,0)
),
INDEX('Active Hour''s Dump'!$D$3:$AH$337,
MATCH($C57,'Active Hour''s Dump'!$A$3:$A$337,0),
MATCH(BR$2,'Active Hour''s Dump'!$D$2:$AH$2,0)
))),"")</f>
        <v>13</v>
      </c>
      <c r="BS57" s="13">
        <f>_xlfn.IFNA(IF(BS$3="Productivity",
INDEX('Productivity Dump'!$E$4:$AJ$500,
MATCH($A57,'Productivity Dump'!$A$4:$A$500,0),
MATCH(BS$2,'Productivity Dump'!$E$3:$AJ$3,0)
),
IF(BS$3="Attendance",
INDEX('Attendance Dump'!$E$2:$AI$400,
MATCH($A57,'Attendance Dump'!$B$2:$B$400,0),
MATCH(BS$2,'Attendance Dump'!$E$1:$AI$1,0)
),
INDEX('Active Hour''s Dump'!$D$3:$AH$337,
MATCH($C57,'Active Hour''s Dump'!$A$3:$A$337,0),
MATCH(BS$2,'Active Hour''s Dump'!$D$2:$AH$2,0)
))),"")</f>
        <v>875.96100000000013</v>
      </c>
      <c r="BT57" s="13" t="str">
        <f>_xlfn.IFNA(IF(BT$3="Productivity",
INDEX('Productivity Dump'!$E$4:$AJ$500,
MATCH($A57,'Productivity Dump'!$A$4:$A$500,0),
MATCH(BT$2,'Productivity Dump'!$E$3:$AJ$3,0)
),
IF(BT$3="Attendance",
INDEX('Attendance Dump'!$E$2:$AI$400,
MATCH($A57,'Attendance Dump'!$B$2:$B$400,0),
MATCH(BT$2,'Attendance Dump'!$E$1:$AI$1,0)
),
INDEX('Active Hour''s Dump'!$D$3:$AH$337,
MATCH($C57,'Active Hour''s Dump'!$A$3:$A$337,0),
MATCH(BT$2,'Active Hour''s Dump'!$D$2:$AH$2,0)
))),"")</f>
        <v>H(P)</v>
      </c>
      <c r="BU57" s="54">
        <f>_xlfn.IFNA(IF(BU$3="Productivity",
INDEX('Productivity Dump'!$E$4:$AJ$500,
MATCH($A57,'Productivity Dump'!$A$4:$A$500,0),
MATCH(BU$2,'Productivity Dump'!$E$3:$AJ$3,0)
),
IF(BU$3="Attendance",
INDEX('Attendance Dump'!$E$2:$AI$400,
MATCH($A57,'Attendance Dump'!$B$2:$B$400,0),
MATCH(BU$2,'Attendance Dump'!$E$1:$AI$1,0)
),
INDEX('Active Hour''s Dump'!$D$3:$AH$337,
MATCH($C57,'Active Hour''s Dump'!$A$3:$A$337,0),
MATCH(BU$2,'Active Hour''s Dump'!$D$2:$AH$2,0)
))),"")</f>
        <v>12.8333333333333</v>
      </c>
      <c r="BV57" s="13">
        <f>_xlfn.IFNA(IF(BV$3="Productivity",
INDEX('Productivity Dump'!$E$4:$AJ$500,
MATCH($A57,'Productivity Dump'!$A$4:$A$500,0),
MATCH(BV$2,'Productivity Dump'!$E$3:$AJ$3,0)
),
IF(BV$3="Attendance",
INDEX('Attendance Dump'!$E$2:$AI$400,
MATCH($A57,'Attendance Dump'!$B$2:$B$400,0),
MATCH(BV$2,'Attendance Dump'!$E$1:$AI$1,0)
),
INDEX('Active Hour''s Dump'!$D$3:$AH$337,
MATCH($C57,'Active Hour''s Dump'!$A$3:$A$337,0),
MATCH(BV$2,'Active Hour''s Dump'!$D$2:$AH$2,0)
))),"")</f>
        <v>769.88699999999994</v>
      </c>
      <c r="BW57" s="13" t="str">
        <f>_xlfn.IFNA(IF(BW$3="Productivity",
INDEX('Productivity Dump'!$E$4:$AJ$500,
MATCH($A57,'Productivity Dump'!$A$4:$A$500,0),
MATCH(BW$2,'Productivity Dump'!$E$3:$AJ$3,0)
),
IF(BW$3="Attendance",
INDEX('Attendance Dump'!$E$2:$AI$400,
MATCH($A57,'Attendance Dump'!$B$2:$B$400,0),
MATCH(BW$2,'Attendance Dump'!$E$1:$AI$1,0)
),
INDEX('Active Hour''s Dump'!$D$3:$AH$337,
MATCH($C57,'Active Hour''s Dump'!$A$3:$A$337,0),
MATCH(BW$2,'Active Hour''s Dump'!$D$2:$AH$2,0)
))),"")</f>
        <v>P</v>
      </c>
      <c r="BX57" s="54">
        <f>_xlfn.IFNA(IF(BX$3="Productivity",
INDEX('Productivity Dump'!$E$4:$AJ$500,
MATCH($A57,'Productivity Dump'!$A$4:$A$500,0),
MATCH(BX$2,'Productivity Dump'!$E$3:$AJ$3,0)
),
IF(BX$3="Attendance",
INDEX('Attendance Dump'!$E$2:$AI$400,
MATCH($A57,'Attendance Dump'!$B$2:$B$400,0),
MATCH(BX$2,'Attendance Dump'!$E$1:$AI$1,0)
),
INDEX('Active Hour''s Dump'!$D$3:$AH$337,
MATCH($C57,'Active Hour''s Dump'!$A$3:$A$337,0),
MATCH(BX$2,'Active Hour''s Dump'!$D$2:$AH$2,0)
))),"")</f>
        <v>9.75</v>
      </c>
      <c r="BY57" s="13">
        <f>_xlfn.IFNA(IF(BY$3="Productivity",
INDEX('Productivity Dump'!$E$4:$AJ$500,
MATCH($A57,'Productivity Dump'!$A$4:$A$500,0),
MATCH(BY$2,'Productivity Dump'!$E$3:$AJ$3,0)
),
IF(BY$3="Attendance",
INDEX('Attendance Dump'!$E$2:$AI$400,
MATCH($A57,'Attendance Dump'!$B$2:$B$400,0),
MATCH(BY$2,'Attendance Dump'!$E$1:$AI$1,0)
),
INDEX('Active Hour''s Dump'!$D$3:$AH$337,
MATCH($C57,'Active Hour''s Dump'!$A$3:$A$337,0),
MATCH(BY$2,'Active Hour''s Dump'!$D$2:$AH$2,0)
))),"")</f>
        <v>284.84300000000002</v>
      </c>
      <c r="BZ57" s="13" t="str">
        <f>_xlfn.IFNA(IF(BZ$3="Productivity",
INDEX('Productivity Dump'!$E$4:$AJ$500,
MATCH($A57,'Productivity Dump'!$A$4:$A$500,0),
MATCH(BZ$2,'Productivity Dump'!$E$3:$AJ$3,0)
),
IF(BZ$3="Attendance",
INDEX('Attendance Dump'!$E$2:$AI$400,
MATCH($A57,'Attendance Dump'!$B$2:$B$400,0),
MATCH(BZ$2,'Attendance Dump'!$E$1:$AI$1,0)
),
INDEX('Active Hour''s Dump'!$D$3:$AH$337,
MATCH($C57,'Active Hour''s Dump'!$A$3:$A$337,0),
MATCH(BZ$2,'Active Hour''s Dump'!$D$2:$AH$2,0)
))),"")</f>
        <v>P</v>
      </c>
      <c r="CA57" s="54">
        <f>_xlfn.IFNA(IF(CA$3="Productivity",
INDEX('Productivity Dump'!$E$4:$AJ$500,
MATCH($A57,'Productivity Dump'!$A$4:$A$500,0),
MATCH(CA$2,'Productivity Dump'!$E$3:$AJ$3,0)
),
IF(CA$3="Attendance",
INDEX('Attendance Dump'!$E$2:$AI$400,
MATCH($A57,'Attendance Dump'!$B$2:$B$400,0),
MATCH(CA$2,'Attendance Dump'!$E$1:$AI$1,0)
),
INDEX('Active Hour''s Dump'!$D$3:$AH$337,
MATCH($C57,'Active Hour''s Dump'!$A$3:$A$337,0),
MATCH(CA$2,'Active Hour''s Dump'!$D$2:$AH$2,0)
))),"")</f>
        <v>4.75</v>
      </c>
      <c r="CB57" s="13">
        <f>_xlfn.IFNA(IF(CB$3="Productivity",
INDEX('Productivity Dump'!$E$4:$AJ$500,
MATCH($A57,'Productivity Dump'!$A$4:$A$500,0),
MATCH(CB$2,'Productivity Dump'!$E$3:$AJ$3,0)
),
IF(CB$3="Attendance",
INDEX('Attendance Dump'!$E$2:$AI$400,
MATCH($A57,'Attendance Dump'!$B$2:$B$400,0),
MATCH(CB$2,'Attendance Dump'!$E$1:$AI$1,0)
),
INDEX('Active Hour''s Dump'!$D$3:$AH$337,
MATCH($C57,'Active Hour''s Dump'!$A$3:$A$337,0),
MATCH(CB$2,'Active Hour''s Dump'!$D$2:$AH$2,0)
))),"")</f>
        <v>507.51300000000009</v>
      </c>
      <c r="CC57" s="13" t="str">
        <f>_xlfn.IFNA(IF(CC$3="Productivity",
INDEX('Productivity Dump'!$E$4:$AJ$500,
MATCH($A57,'Productivity Dump'!$A$4:$A$500,0),
MATCH(CC$2,'Productivity Dump'!$E$3:$AJ$3,0)
),
IF(CC$3="Attendance",
INDEX('Attendance Dump'!$E$2:$AI$400,
MATCH($A57,'Attendance Dump'!$B$2:$B$400,0),
MATCH(CC$2,'Attendance Dump'!$E$1:$AI$1,0)
),
INDEX('Active Hour''s Dump'!$D$3:$AH$337,
MATCH($C57,'Active Hour''s Dump'!$A$3:$A$337,0),
MATCH(CC$2,'Active Hour''s Dump'!$D$2:$AH$2,0)
))),"")</f>
        <v>WO</v>
      </c>
      <c r="CD57" s="54">
        <f>_xlfn.IFNA(IF(CD$3="Productivity",
INDEX('Productivity Dump'!$E$4:$AJ$500,
MATCH($A57,'Productivity Dump'!$A$4:$A$500,0),
MATCH(CD$2,'Productivity Dump'!$E$3:$AJ$3,0)
),
IF(CD$3="Attendance",
INDEX('Attendance Dump'!$E$2:$AI$400,
MATCH($A57,'Attendance Dump'!$B$2:$B$400,0),
MATCH(CD$2,'Attendance Dump'!$E$1:$AI$1,0)
),
INDEX('Active Hour''s Dump'!$D$3:$AH$337,
MATCH($C57,'Active Hour''s Dump'!$A$3:$A$337,0),
MATCH(CD$2,'Active Hour''s Dump'!$D$2:$AH$2,0)
))),"")</f>
        <v>6.3333333333333304</v>
      </c>
      <c r="CE57" s="13">
        <f>_xlfn.IFNA(IF(CE$3="Productivity",
INDEX('Productivity Dump'!$E$4:$AJ$500,
MATCH($A57,'Productivity Dump'!$A$4:$A$500,0),
MATCH(CE$2,'Productivity Dump'!$E$3:$AJ$3,0)
),
IF(CE$3="Attendance",
INDEX('Attendance Dump'!$E$2:$AI$400,
MATCH($A57,'Attendance Dump'!$B$2:$B$400,0),
MATCH(CE$2,'Attendance Dump'!$E$1:$AI$1,0)
),
INDEX('Active Hour''s Dump'!$D$3:$AH$337,
MATCH($C57,'Active Hour''s Dump'!$A$3:$A$337,0),
MATCH(CE$2,'Active Hour''s Dump'!$D$2:$AH$2,0)
))),"")</f>
        <v>624.28899999999999</v>
      </c>
      <c r="CF57" s="13" t="str">
        <f>_xlfn.IFNA(IF(CF$3="Productivity",
INDEX('Productivity Dump'!$E$4:$AJ$500,
MATCH($A57,'Productivity Dump'!$A$4:$A$500,0),
MATCH(CF$2,'Productivity Dump'!$E$3:$AJ$3,0)
),
IF(CF$3="Attendance",
INDEX('Attendance Dump'!$E$2:$AI$400,
MATCH($A57,'Attendance Dump'!$B$2:$B$400,0),
MATCH(CF$2,'Attendance Dump'!$E$1:$AI$1,0)
),
INDEX('Active Hour''s Dump'!$D$3:$AH$337,
MATCH($C57,'Active Hour''s Dump'!$A$3:$A$337,0),
MATCH(CF$2,'Active Hour''s Dump'!$D$2:$AH$2,0)
))),"")</f>
        <v>P</v>
      </c>
      <c r="CG57" s="54">
        <f>_xlfn.IFNA(IF(CG$3="Productivity",
INDEX('Productivity Dump'!$E$4:$AJ$500,
MATCH($A57,'Productivity Dump'!$A$4:$A$500,0),
MATCH(CG$2,'Productivity Dump'!$E$3:$AJ$3,0)
),
IF(CG$3="Attendance",
INDEX('Attendance Dump'!$E$2:$AI$400,
MATCH($A57,'Attendance Dump'!$B$2:$B$400,0),
MATCH(CG$2,'Attendance Dump'!$E$1:$AI$1,0)
),
INDEX('Active Hour''s Dump'!$D$3:$AH$337,
MATCH($C57,'Active Hour''s Dump'!$A$3:$A$337,0),
MATCH(CG$2,'Active Hour''s Dump'!$D$2:$AH$2,0)
))),"")</f>
        <v>7.3333333333333304</v>
      </c>
      <c r="CH57" s="13">
        <f>_xlfn.IFNA(IF(CH$3="Productivity",
INDEX('Productivity Dump'!$E$4:$AJ$500,
MATCH($A57,'Productivity Dump'!$A$4:$A$500,0),
MATCH(CH$2,'Productivity Dump'!$E$3:$AJ$3,0)
),
IF(CH$3="Attendance",
INDEX('Attendance Dump'!$E$2:$AI$400,
MATCH($A57,'Attendance Dump'!$B$2:$B$400,0),
MATCH(CH$2,'Attendance Dump'!$E$1:$AI$1,0)
),
INDEX('Active Hour''s Dump'!$D$3:$AH$337,
MATCH($C57,'Active Hour''s Dump'!$A$3:$A$337,0),
MATCH(CH$2,'Active Hour''s Dump'!$D$2:$AH$2,0)
))),"")</f>
        <v>877.93700000000001</v>
      </c>
      <c r="CI57" s="13" t="str">
        <f>_xlfn.IFNA(IF(CI$3="Productivity",
INDEX('Productivity Dump'!$E$4:$AJ$500,
MATCH($A57,'Productivity Dump'!$A$4:$A$500,0),
MATCH(CI$2,'Productivity Dump'!$E$3:$AJ$3,0)
),
IF(CI$3="Attendance",
INDEX('Attendance Dump'!$E$2:$AI$400,
MATCH($A57,'Attendance Dump'!$B$2:$B$400,0),
MATCH(CI$2,'Attendance Dump'!$E$1:$AI$1,0)
),
INDEX('Active Hour''s Dump'!$D$3:$AH$337,
MATCH($C57,'Active Hour''s Dump'!$A$3:$A$337,0),
MATCH(CI$2,'Active Hour''s Dump'!$D$2:$AH$2,0)
))),"")</f>
        <v>P</v>
      </c>
      <c r="CJ57" s="54">
        <f>_xlfn.IFNA(IF(CJ$3="Productivity",
INDEX('Productivity Dump'!$E$4:$AJ$500,
MATCH($A57,'Productivity Dump'!$A$4:$A$500,0),
MATCH(CJ$2,'Productivity Dump'!$E$3:$AJ$3,0)
),
IF(CJ$3="Attendance",
INDEX('Attendance Dump'!$E$2:$AI$400,
MATCH($A57,'Attendance Dump'!$B$2:$B$400,0),
MATCH(CJ$2,'Attendance Dump'!$E$1:$AI$1,0)
),
INDEX('Active Hour''s Dump'!$D$3:$AH$337,
MATCH($C57,'Active Hour''s Dump'!$A$3:$A$337,0),
MATCH(CJ$2,'Active Hour''s Dump'!$D$2:$AH$2,0)
))),"")</f>
        <v>10.75</v>
      </c>
      <c r="CK57" s="13">
        <f>_xlfn.IFNA(IF(CK$3="Productivity",
INDEX('Productivity Dump'!$E$4:$AJ$500,
MATCH($A57,'Productivity Dump'!$A$4:$A$500,0),
MATCH(CK$2,'Productivity Dump'!$E$3:$AJ$3,0)
),
IF(CK$3="Attendance",
INDEX('Attendance Dump'!$E$2:$AI$400,
MATCH($A57,'Attendance Dump'!$B$2:$B$400,0),
MATCH(CK$2,'Attendance Dump'!$E$1:$AI$1,0)
),
INDEX('Active Hour''s Dump'!$D$3:$AH$337,
MATCH($C57,'Active Hour''s Dump'!$A$3:$A$337,0),
MATCH(CK$2,'Active Hour''s Dump'!$D$2:$AH$2,0)
))),"")</f>
        <v>871.57000000000028</v>
      </c>
      <c r="CL57" s="13" t="str">
        <f>_xlfn.IFNA(IF(CL$3="Productivity",
INDEX('Productivity Dump'!$E$4:$AJ$500,
MATCH($A57,'Productivity Dump'!$A$4:$A$500,0),
MATCH(CL$2,'Productivity Dump'!$E$3:$AJ$3,0)
),
IF(CL$3="Attendance",
INDEX('Attendance Dump'!$E$2:$AI$400,
MATCH($A57,'Attendance Dump'!$B$2:$B$400,0),
MATCH(CL$2,'Attendance Dump'!$E$1:$AI$1,0)
),
INDEX('Active Hour''s Dump'!$D$3:$AH$337,
MATCH($C57,'Active Hour''s Dump'!$A$3:$A$337,0),
MATCH(CL$2,'Active Hour''s Dump'!$D$2:$AH$2,0)
))),"")</f>
        <v>P</v>
      </c>
      <c r="CM57" s="54">
        <f>_xlfn.IFNA(IF(CM$3="Productivity",
INDEX('Productivity Dump'!$E$4:$AJ$500,
MATCH($A57,'Productivity Dump'!$A$4:$A$500,0),
MATCH(CM$2,'Productivity Dump'!$E$3:$AJ$3,0)
),
IF(CM$3="Attendance",
INDEX('Attendance Dump'!$E$2:$AI$400,
MATCH($A57,'Attendance Dump'!$B$2:$B$400,0),
MATCH(CM$2,'Attendance Dump'!$E$1:$AI$1,0)
),
INDEX('Active Hour''s Dump'!$D$3:$AH$337,
MATCH($C57,'Active Hour''s Dump'!$A$3:$A$337,0),
MATCH(CM$2,'Active Hour''s Dump'!$D$2:$AH$2,0)
))),"")</f>
        <v>12</v>
      </c>
      <c r="CN57" s="13">
        <f>_xlfn.IFNA(IF(CN$3="Productivity",
INDEX('Productivity Dump'!$E$4:$AJ$500,
MATCH($A57,'Productivity Dump'!$A$4:$A$500,0),
MATCH(CN$2,'Productivity Dump'!$E$3:$AJ$3,0)
),
IF(CN$3="Attendance",
INDEX('Attendance Dump'!$E$2:$AI$400,
MATCH($A57,'Attendance Dump'!$B$2:$B$400,0),
MATCH(CN$2,'Attendance Dump'!$E$1:$AI$1,0)
),
INDEX('Active Hour''s Dump'!$D$3:$AH$337,
MATCH($C57,'Active Hour''s Dump'!$A$3:$A$337,0),
MATCH(CN$2,'Active Hour''s Dump'!$D$2:$AH$2,0)
))),"")</f>
        <v>0</v>
      </c>
      <c r="CO57" s="13">
        <f>_xlfn.IFNA(IF(CO$3="Productivity",
INDEX('Productivity Dump'!$E$4:$AJ$500,
MATCH($A57,'Productivity Dump'!$A$4:$A$500,0),
MATCH(CO$2,'Productivity Dump'!$E$3:$AJ$3,0)
),
IF(CO$3="Attendance",
INDEX('Attendance Dump'!$E$2:$AI$400,
MATCH($A57,'Attendance Dump'!$B$2:$B$400,0),
MATCH(CO$2,'Attendance Dump'!$E$1:$AI$1,0)
),
INDEX('Active Hour''s Dump'!$D$3:$AH$337,
MATCH($C57,'Active Hour''s Dump'!$A$3:$A$337,0),
MATCH(CO$2,'Active Hour''s Dump'!$D$2:$AH$2,0)
))),"")</f>
        <v>0</v>
      </c>
      <c r="CP57" s="54">
        <f>_xlfn.IFNA(IF(CP$3="Productivity",
INDEX('Productivity Dump'!$E$4:$AJ$500,
MATCH($A57,'Productivity Dump'!$A$4:$A$500,0),
MATCH(CP$2,'Productivity Dump'!$E$3:$AJ$3,0)
),
IF(CP$3="Attendance",
INDEX('Attendance Dump'!$E$2:$AI$400,
MATCH($A57,'Attendance Dump'!$B$2:$B$400,0),
MATCH(CP$2,'Attendance Dump'!$E$1:$AI$1,0)
),
INDEX('Active Hour''s Dump'!$D$3:$AH$337,
MATCH($C57,'Active Hour''s Dump'!$A$3:$A$337,0),
MATCH(CP$2,'Active Hour''s Dump'!$D$2:$AH$2,0)
))),"")</f>
        <v>0</v>
      </c>
      <c r="CQ57" s="13">
        <f>_xlfn.IFNA(IF(CQ$3="Productivity",
INDEX('Productivity Dump'!$E$4:$AJ$500,
MATCH($A57,'Productivity Dump'!$A$4:$A$500,0),
MATCH(CQ$2,'Productivity Dump'!$E$3:$AJ$3,0)
),
IF(CQ$3="Attendance",
INDEX('Attendance Dump'!$E$2:$AI$400,
MATCH($A57,'Attendance Dump'!$B$2:$B$400,0),
MATCH(CQ$2,'Attendance Dump'!$E$1:$AI$1,0)
),
INDEX('Active Hour''s Dump'!$D$3:$AH$337,
MATCH($C57,'Active Hour''s Dump'!$A$3:$A$337,0),
MATCH(CQ$2,'Active Hour''s Dump'!$D$2:$AH$2,0)
))),"")</f>
        <v>0</v>
      </c>
      <c r="CR57" s="13">
        <f>_xlfn.IFNA(IF(CR$3="Productivity",
INDEX('Productivity Dump'!$E$4:$AJ$500,
MATCH($A57,'Productivity Dump'!$A$4:$A$500,0),
MATCH(CR$2,'Productivity Dump'!$E$3:$AJ$3,0)
),
IF(CR$3="Attendance",
INDEX('Attendance Dump'!$E$2:$AI$400,
MATCH($A57,'Attendance Dump'!$B$2:$B$400,0),
MATCH(CR$2,'Attendance Dump'!$E$1:$AI$1,0)
),
INDEX('Active Hour''s Dump'!$D$3:$AH$337,
MATCH($C57,'Active Hour''s Dump'!$A$3:$A$337,0),
MATCH(CR$2,'Active Hour''s Dump'!$D$2:$AH$2,0)
))),"")</f>
        <v>0</v>
      </c>
      <c r="CS57" s="54">
        <f>_xlfn.IFNA(IF(CS$3="Productivity",
INDEX('Productivity Dump'!$E$4:$AJ$500,
MATCH($A57,'Productivity Dump'!$A$4:$A$500,0),
MATCH(CS$2,'Productivity Dump'!$E$3:$AJ$3,0)
),
IF(CS$3="Attendance",
INDEX('Attendance Dump'!$E$2:$AI$400,
MATCH($A57,'Attendance Dump'!$B$2:$B$400,0),
MATCH(CS$2,'Attendance Dump'!$E$1:$AI$1,0)
),
INDEX('Active Hour''s Dump'!$D$3:$AH$337,
MATCH($C57,'Active Hour''s Dump'!$A$3:$A$337,0),
MATCH(CS$2,'Active Hour''s Dump'!$D$2:$AH$2,0)
))),"")</f>
        <v>0</v>
      </c>
      <c r="CT57" s="13">
        <f>_xlfn.IFNA(IF(CT$3="Productivity",
INDEX('Productivity Dump'!$E$4:$AJ$500,
MATCH($A57,'Productivity Dump'!$A$4:$A$500,0),
MATCH(CT$2,'Productivity Dump'!$E$3:$AJ$3,0)
),
IF(CT$3="Attendance",
INDEX('Attendance Dump'!$E$2:$AI$400,
MATCH($A57,'Attendance Dump'!$B$2:$B$400,0),
MATCH(CT$2,'Attendance Dump'!$E$1:$AI$1,0)
),
INDEX('Active Hour''s Dump'!$D$3:$AH$337,
MATCH($C57,'Active Hour''s Dump'!$A$3:$A$337,0),
MATCH(CT$2,'Active Hour''s Dump'!$D$2:$AH$2,0)
))),"")</f>
        <v>0</v>
      </c>
      <c r="CU57" s="13">
        <f>_xlfn.IFNA(IF(CU$3="Productivity",
INDEX('Productivity Dump'!$E$4:$AJ$500,
MATCH($A57,'Productivity Dump'!$A$4:$A$500,0),
MATCH(CU$2,'Productivity Dump'!$E$3:$AJ$3,0)
),
IF(CU$3="Attendance",
INDEX('Attendance Dump'!$E$2:$AI$400,
MATCH($A57,'Attendance Dump'!$B$2:$B$400,0),
MATCH(CU$2,'Attendance Dump'!$E$1:$AI$1,0)
),
INDEX('Active Hour''s Dump'!$D$3:$AH$337,
MATCH($C57,'Active Hour''s Dump'!$A$3:$A$337,0),
MATCH(CU$2,'Active Hour''s Dump'!$D$2:$AH$2,0)
))),"")</f>
        <v>0</v>
      </c>
      <c r="CV57" s="54">
        <f>_xlfn.IFNA(IF(CV$3="Productivity",
INDEX('Productivity Dump'!$E$4:$AJ$500,
MATCH($A57,'Productivity Dump'!$A$4:$A$500,0),
MATCH(CV$2,'Productivity Dump'!$E$3:$AJ$3,0)
),
IF(CV$3="Attendance",
INDEX('Attendance Dump'!$E$2:$AI$400,
MATCH($A57,'Attendance Dump'!$B$2:$B$400,0),
MATCH(CV$2,'Attendance Dump'!$E$1:$AI$1,0)
),
INDEX('Active Hour''s Dump'!$D$3:$AH$337,
MATCH($C57,'Active Hour''s Dump'!$A$3:$A$337,0),
MATCH(CV$2,'Active Hour''s Dump'!$D$2:$AH$2,0)
))),"")</f>
        <v>0</v>
      </c>
      <c r="CW57" s="13"/>
      <c r="CX57" s="13"/>
      <c r="CY57" s="54"/>
      <c r="DA57" s="57">
        <f t="shared" si="59"/>
        <v>228.41666666666663</v>
      </c>
      <c r="DB57" s="35">
        <f t="shared" si="63"/>
        <v>17356.475000000002</v>
      </c>
      <c r="DC57" s="35">
        <f t="shared" si="64"/>
        <v>1243.5249999999978</v>
      </c>
      <c r="DD57" s="35">
        <f t="shared" ca="1" si="60"/>
        <v>0</v>
      </c>
      <c r="DF57" s="32" cm="1">
        <f t="array" ref="DF57">SUMPRODUCT(
    (MOD(COLUMN(H57:CV57) - COLUMN(H57), 3) = 0) *
    (H57:CV57 = 0) *
    (I57:CW57 = "P") *
    (COUNTIF(UKHoliday, H$2:CV$2) = 0)
)</f>
        <v>0</v>
      </c>
      <c r="DG57" s="33" cm="1">
        <f t="array" ref="DG57">SUMPRODUCT(
  (MOD(COLUMN(H57:CV57) - COLUMN(H57), 3) = 0) *
  (H57:CV57 &gt; 0) *
  (H57:CV57 &lt; 0.5 * IF(((WEEKDAY(H$2:CV$2, 2) = 1) + (WEEKDAY(H$2:CV$2, 2) = 6)), G57, F57)) *
  (I57:CW57 = "P") *
  (COUNTIF(UKHoliday, H$2:CV$2) = 0)
)</f>
        <v>0</v>
      </c>
      <c r="DH57" s="33" cm="1">
        <f t="array" ref="DH57">SUMPRODUCT(
  (MOD(COLUMN(H57:CV57) - COLUMN(H57), 3) = 0) *
  (H57:CV57 &gt; 0.5 * IF(((WEEKDAY(H$2:CV$2, 2) = 1) + (WEEKDAY(H$2:CV$2, 2) = 6)), $G57, $F57)) *
  (H57:CV57 &lt; 0.8 * IF(((WEEKDAY(H$2:CV$2, 2) = 1) + (WEEKDAY(H$2:CV$2, 2) = 6)), $G57, $F57)) *
  (I57:CW57 = "P") *
  (COUNTIF(UKHoliday, H$2:CV$2) = 0)
)</f>
        <v>1</v>
      </c>
      <c r="DI57" s="33" cm="1">
        <f t="array" ref="DI57">SUMPRODUCT(
  (MOD(COLUMN(H57:CV57) - COLUMN(H57), 3) = 0) *
  (H57:CV57 &gt; 0.8 * IF(((WEEKDAY(H$2:CV$2, 2) = 1) + (WEEKDAY(H$2:CV$2, 2) = 6)), $G57, $F57)) *
  (H57:CV57 &lt; 1 * IF(((WEEKDAY(H$2:CV$2, 2) = 1) + (WEEKDAY(H$2:CV$2, 2) = 6)), $G57, $F57)) *
  (I57:CW57 = "P") *
  (COUNTIF(UKHoliday, H$2:CV$2) = 0)
)</f>
        <v>8</v>
      </c>
    </row>
    <row r="58" spans="1:113" x14ac:dyDescent="0.3">
      <c r="A58" s="8" t="s">
        <v>469</v>
      </c>
      <c r="B58" s="8" t="s">
        <v>554</v>
      </c>
      <c r="C58" s="9" t="s">
        <v>800</v>
      </c>
      <c r="D58" s="62" t="s">
        <v>945</v>
      </c>
      <c r="E58" s="35">
        <v>19240</v>
      </c>
      <c r="F58" s="35">
        <f t="shared" ref="F58:F110" si="65">E58/$C$1</f>
        <v>962</v>
      </c>
      <c r="G58" s="35">
        <f t="shared" ref="G58:G110" si="66">F58*0.5</f>
        <v>481</v>
      </c>
      <c r="H58" s="13">
        <f>_xlfn.IFNA(IF(H$3="Productivity",
INDEX('Productivity Dump'!$E$4:$AJ$500,
MATCH($A58,'Productivity Dump'!$A$4:$A$500,0),
MATCH(H$2,'Productivity Dump'!$E$3:$AJ$3,0)
),
IF(H$3="Attendance",
INDEX('Attendance Dump'!$E$2:$AI$400,
MATCH($A58,'Attendance Dump'!$B$2:$B$400,0),
MATCH(H$2,'Attendance Dump'!$E$1:$AI$1,0)
),
INDEX('Active Hour''s Dump'!$D$3:$AH$337,
MATCH($C58,'Active Hour''s Dump'!$A$3:$A$337,0),
MATCH(H$2,'Active Hour''s Dump'!$D$2:$AH$2,0)
))),"")</f>
        <v>1046.0529999999997</v>
      </c>
      <c r="I58" s="13" t="str">
        <f>_xlfn.IFNA(IF(I$3="Productivity",
INDEX('Productivity Dump'!$E$4:$AJ$500,
MATCH($A58,'Productivity Dump'!$A$4:$A$500,0),
MATCH(I$2,'Productivity Dump'!$E$3:$AJ$3,0)
),
IF(I$3="Attendance",
INDEX('Attendance Dump'!$E$2:$AI$400,
MATCH($A58,'Attendance Dump'!$B$2:$B$400,0),
MATCH(I$2,'Attendance Dump'!$E$1:$AI$1,0)
),
INDEX('Active Hour''s Dump'!$D$3:$AH$337,
MATCH($C58,'Active Hour''s Dump'!$A$3:$A$337,0),
MATCH(I$2,'Active Hour''s Dump'!$D$2:$AH$2,0)
))),"")</f>
        <v>P</v>
      </c>
      <c r="J58" s="54">
        <f>_xlfn.IFNA(IF(J$3="Productivity",
INDEX('Productivity Dump'!$E$4:$AJ$500,
MATCH($A58,'Productivity Dump'!$A$4:$A$500,0),
MATCH(J$2,'Productivity Dump'!$E$3:$AJ$3,0)
),
IF(J$3="Attendance",
INDEX('Attendance Dump'!$E$2:$AI$400,
MATCH($A58,'Attendance Dump'!$B$2:$B$400,0),
MATCH(J$2,'Attendance Dump'!$E$1:$AI$1,0)
),
INDEX('Active Hour''s Dump'!$D$3:$AH$337,
MATCH($C58,'Active Hour''s Dump'!$A$3:$A$337,0),
MATCH(J$2,'Active Hour''s Dump'!$D$2:$AH$2,0)
))),"")</f>
        <v>7.9166666666666696</v>
      </c>
      <c r="K58" s="13">
        <f>_xlfn.IFNA(IF(K$3="Productivity",
INDEX('Productivity Dump'!$E$4:$AJ$500,
MATCH($A58,'Productivity Dump'!$A$4:$A$500,0),
MATCH(K$2,'Productivity Dump'!$E$3:$AJ$3,0)
),
IF(K$3="Attendance",
INDEX('Attendance Dump'!$E$2:$AI$400,
MATCH($A58,'Attendance Dump'!$B$2:$B$400,0),
MATCH(K$2,'Attendance Dump'!$E$1:$AI$1,0)
),
INDEX('Active Hour''s Dump'!$D$3:$AH$337,
MATCH($C58,'Active Hour''s Dump'!$A$3:$A$337,0),
MATCH(K$2,'Active Hour''s Dump'!$D$2:$AH$2,0)
))),"")</f>
        <v>1111.1479999999999</v>
      </c>
      <c r="L58" s="13" t="str">
        <f>_xlfn.IFNA(IF(L$3="Productivity",
INDEX('Productivity Dump'!$E$4:$AJ$500,
MATCH($A58,'Productivity Dump'!$A$4:$A$500,0),
MATCH(L$2,'Productivity Dump'!$E$3:$AJ$3,0)
),
IF(L$3="Attendance",
INDEX('Attendance Dump'!$E$2:$AI$400,
MATCH($A58,'Attendance Dump'!$B$2:$B$400,0),
MATCH(L$2,'Attendance Dump'!$E$1:$AI$1,0)
),
INDEX('Active Hour''s Dump'!$D$3:$AH$337,
MATCH($C58,'Active Hour''s Dump'!$A$3:$A$337,0),
MATCH(L$2,'Active Hour''s Dump'!$D$2:$AH$2,0)
))),"")</f>
        <v>P</v>
      </c>
      <c r="M58" s="54">
        <f>_xlfn.IFNA(IF(M$3="Productivity",
INDEX('Productivity Dump'!$E$4:$AJ$500,
MATCH($A58,'Productivity Dump'!$A$4:$A$500,0),
MATCH(M$2,'Productivity Dump'!$E$3:$AJ$3,0)
),
IF(M$3="Attendance",
INDEX('Attendance Dump'!$E$2:$AI$400,
MATCH($A58,'Attendance Dump'!$B$2:$B$400,0),
MATCH(M$2,'Attendance Dump'!$E$1:$AI$1,0)
),
INDEX('Active Hour''s Dump'!$D$3:$AH$337,
MATCH($C58,'Active Hour''s Dump'!$A$3:$A$337,0),
MATCH(M$2,'Active Hour''s Dump'!$D$2:$AH$2,0)
))),"")</f>
        <v>8.5</v>
      </c>
      <c r="N58" s="13">
        <f>_xlfn.IFNA(IF(N$3="Productivity",
INDEX('Productivity Dump'!$E$4:$AJ$500,
MATCH($A58,'Productivity Dump'!$A$4:$A$500,0),
MATCH(N$2,'Productivity Dump'!$E$3:$AJ$3,0)
),
IF(N$3="Attendance",
INDEX('Attendance Dump'!$E$2:$AI$400,
MATCH($A58,'Attendance Dump'!$B$2:$B$400,0),
MATCH(N$2,'Attendance Dump'!$E$1:$AI$1,0)
),
INDEX('Active Hour''s Dump'!$D$3:$AH$337,
MATCH($C58,'Active Hour''s Dump'!$A$3:$A$337,0),
MATCH(N$2,'Active Hour''s Dump'!$D$2:$AH$2,0)
))),"")</f>
        <v>955.36699999999996</v>
      </c>
      <c r="O58" s="13" t="str">
        <f>_xlfn.IFNA(IF(O$3="Productivity",
INDEX('Productivity Dump'!$E$4:$AJ$500,
MATCH($A58,'Productivity Dump'!$A$4:$A$500,0),
MATCH(O$2,'Productivity Dump'!$E$3:$AJ$3,0)
),
IF(O$3="Attendance",
INDEX('Attendance Dump'!$E$2:$AI$400,
MATCH($A58,'Attendance Dump'!$B$2:$B$400,0),
MATCH(O$2,'Attendance Dump'!$E$1:$AI$1,0)
),
INDEX('Active Hour''s Dump'!$D$3:$AH$337,
MATCH($C58,'Active Hour''s Dump'!$A$3:$A$337,0),
MATCH(O$2,'Active Hour''s Dump'!$D$2:$AH$2,0)
))),"")</f>
        <v>P</v>
      </c>
      <c r="P58" s="54">
        <f>_xlfn.IFNA(IF(P$3="Productivity",
INDEX('Productivity Dump'!$E$4:$AJ$500,
MATCH($A58,'Productivity Dump'!$A$4:$A$500,0),
MATCH(P$2,'Productivity Dump'!$E$3:$AJ$3,0)
),
IF(P$3="Attendance",
INDEX('Attendance Dump'!$E$2:$AI$400,
MATCH($A58,'Attendance Dump'!$B$2:$B$400,0),
MATCH(P$2,'Attendance Dump'!$E$1:$AI$1,0)
),
INDEX('Active Hour''s Dump'!$D$3:$AH$337,
MATCH($C58,'Active Hour''s Dump'!$A$3:$A$337,0),
MATCH(P$2,'Active Hour''s Dump'!$D$2:$AH$2,0)
))),"")</f>
        <v>6.5</v>
      </c>
      <c r="Q58" s="13">
        <f>_xlfn.IFNA(IF(Q$3="Productivity",
INDEX('Productivity Dump'!$E$4:$AJ$500,
MATCH($A58,'Productivity Dump'!$A$4:$A$500,0),
MATCH(Q$2,'Productivity Dump'!$E$3:$AJ$3,0)
),
IF(Q$3="Attendance",
INDEX('Attendance Dump'!$E$2:$AI$400,
MATCH($A58,'Attendance Dump'!$B$2:$B$400,0),
MATCH(Q$2,'Attendance Dump'!$E$1:$AI$1,0)
),
INDEX('Active Hour''s Dump'!$D$3:$AH$337,
MATCH($C58,'Active Hour''s Dump'!$A$3:$A$337,0),
MATCH(Q$2,'Active Hour''s Dump'!$D$2:$AH$2,0)
))),"")</f>
        <v>45.923000000000002</v>
      </c>
      <c r="R58" s="13" t="str">
        <f>_xlfn.IFNA(IF(R$3="Productivity",
INDEX('Productivity Dump'!$E$4:$AJ$500,
MATCH($A58,'Productivity Dump'!$A$4:$A$500,0),
MATCH(R$2,'Productivity Dump'!$E$3:$AJ$3,0)
),
IF(R$3="Attendance",
INDEX('Attendance Dump'!$E$2:$AI$400,
MATCH($A58,'Attendance Dump'!$B$2:$B$400,0),
MATCH(R$2,'Attendance Dump'!$E$1:$AI$1,0)
),
INDEX('Active Hour''s Dump'!$D$3:$AH$337,
MATCH($C58,'Active Hour''s Dump'!$A$3:$A$337,0),
MATCH(R$2,'Active Hour''s Dump'!$D$2:$AH$2,0)
))),"")</f>
        <v>WO</v>
      </c>
      <c r="S58" s="54">
        <f>_xlfn.IFNA(IF(S$3="Productivity",
INDEX('Productivity Dump'!$E$4:$AJ$500,
MATCH($A58,'Productivity Dump'!$A$4:$A$500,0),
MATCH(S$2,'Productivity Dump'!$E$3:$AJ$3,0)
),
IF(S$3="Attendance",
INDEX('Attendance Dump'!$E$2:$AI$400,
MATCH($A58,'Attendance Dump'!$B$2:$B$400,0),
MATCH(S$2,'Attendance Dump'!$E$1:$AI$1,0)
),
INDEX('Active Hour''s Dump'!$D$3:$AH$337,
MATCH($C58,'Active Hour''s Dump'!$A$3:$A$337,0),
MATCH(S$2,'Active Hour''s Dump'!$D$2:$AH$2,0)
))),"")</f>
        <v>0.5</v>
      </c>
      <c r="T58" s="13">
        <f>_xlfn.IFNA(IF(T$3="Productivity",
INDEX('Productivity Dump'!$E$4:$AJ$500,
MATCH($A58,'Productivity Dump'!$A$4:$A$500,0),
MATCH(T$2,'Productivity Dump'!$E$3:$AJ$3,0)
),
IF(T$3="Attendance",
INDEX('Attendance Dump'!$E$2:$AI$400,
MATCH($A58,'Attendance Dump'!$B$2:$B$400,0),
MATCH(T$2,'Attendance Dump'!$E$1:$AI$1,0)
),
INDEX('Active Hour''s Dump'!$D$3:$AH$337,
MATCH($C58,'Active Hour''s Dump'!$A$3:$A$337,0),
MATCH(T$2,'Active Hour''s Dump'!$D$2:$AH$2,0)
))),"")</f>
        <v>470.99900000000002</v>
      </c>
      <c r="U58" s="13" t="str">
        <f>_xlfn.IFNA(IF(U$3="Productivity",
INDEX('Productivity Dump'!$E$4:$AJ$500,
MATCH($A58,'Productivity Dump'!$A$4:$A$500,0),
MATCH(U$2,'Productivity Dump'!$E$3:$AJ$3,0)
),
IF(U$3="Attendance",
INDEX('Attendance Dump'!$E$2:$AI$400,
MATCH($A58,'Attendance Dump'!$B$2:$B$400,0),
MATCH(U$2,'Attendance Dump'!$E$1:$AI$1,0)
),
INDEX('Active Hour''s Dump'!$D$3:$AH$337,
MATCH($C58,'Active Hour''s Dump'!$A$3:$A$337,0),
MATCH(U$2,'Active Hour''s Dump'!$D$2:$AH$2,0)
))),"")</f>
        <v>P</v>
      </c>
      <c r="V58" s="54">
        <f>_xlfn.IFNA(IF(V$3="Productivity",
INDEX('Productivity Dump'!$E$4:$AJ$500,
MATCH($A58,'Productivity Dump'!$A$4:$A$500,0),
MATCH(V$2,'Productivity Dump'!$E$3:$AJ$3,0)
),
IF(V$3="Attendance",
INDEX('Attendance Dump'!$E$2:$AI$400,
MATCH($A58,'Attendance Dump'!$B$2:$B$400,0),
MATCH(V$2,'Attendance Dump'!$E$1:$AI$1,0)
),
INDEX('Active Hour''s Dump'!$D$3:$AH$337,
MATCH($C58,'Active Hour''s Dump'!$A$3:$A$337,0),
MATCH(V$2,'Active Hour''s Dump'!$D$2:$AH$2,0)
))),"")</f>
        <v>4</v>
      </c>
      <c r="W58" s="13">
        <f>_xlfn.IFNA(IF(W$3="Productivity",
INDEX('Productivity Dump'!$E$4:$AJ$500,
MATCH($A58,'Productivity Dump'!$A$4:$A$500,0),
MATCH(W$2,'Productivity Dump'!$E$3:$AJ$3,0)
),
IF(W$3="Attendance",
INDEX('Attendance Dump'!$E$2:$AI$400,
MATCH($A58,'Attendance Dump'!$B$2:$B$400,0),
MATCH(W$2,'Attendance Dump'!$E$1:$AI$1,0)
),
INDEX('Active Hour''s Dump'!$D$3:$AH$337,
MATCH($C58,'Active Hour''s Dump'!$A$3:$A$337,0),
MATCH(W$2,'Active Hour''s Dump'!$D$2:$AH$2,0)
))),"")</f>
        <v>1080.857</v>
      </c>
      <c r="X58" s="13" t="str">
        <f>_xlfn.IFNA(IF(X$3="Productivity",
INDEX('Productivity Dump'!$E$4:$AJ$500,
MATCH($A58,'Productivity Dump'!$A$4:$A$500,0),
MATCH(X$2,'Productivity Dump'!$E$3:$AJ$3,0)
),
IF(X$3="Attendance",
INDEX('Attendance Dump'!$E$2:$AI$400,
MATCH($A58,'Attendance Dump'!$B$2:$B$400,0),
MATCH(X$2,'Attendance Dump'!$E$1:$AI$1,0)
),
INDEX('Active Hour''s Dump'!$D$3:$AH$337,
MATCH($C58,'Active Hour''s Dump'!$A$3:$A$337,0),
MATCH(X$2,'Active Hour''s Dump'!$D$2:$AH$2,0)
))),"")</f>
        <v>P</v>
      </c>
      <c r="Y58" s="54">
        <f>_xlfn.IFNA(IF(Y$3="Productivity",
INDEX('Productivity Dump'!$E$4:$AJ$500,
MATCH($A58,'Productivity Dump'!$A$4:$A$500,0),
MATCH(Y$2,'Productivity Dump'!$E$3:$AJ$3,0)
),
IF(Y$3="Attendance",
INDEX('Attendance Dump'!$E$2:$AI$400,
MATCH($A58,'Attendance Dump'!$B$2:$B$400,0),
MATCH(Y$2,'Attendance Dump'!$E$1:$AI$1,0)
),
INDEX('Active Hour''s Dump'!$D$3:$AH$337,
MATCH($C58,'Active Hour''s Dump'!$A$3:$A$337,0),
MATCH(Y$2,'Active Hour''s Dump'!$D$2:$AH$2,0)
))),"")</f>
        <v>9.9166666666666696</v>
      </c>
      <c r="Z58" s="13">
        <f>_xlfn.IFNA(IF(Z$3="Productivity",
INDEX('Productivity Dump'!$E$4:$AJ$500,
MATCH($A58,'Productivity Dump'!$A$4:$A$500,0),
MATCH(Z$2,'Productivity Dump'!$E$3:$AJ$3,0)
),
IF(Z$3="Attendance",
INDEX('Attendance Dump'!$E$2:$AI$400,
MATCH($A58,'Attendance Dump'!$B$2:$B$400,0),
MATCH(Z$2,'Attendance Dump'!$E$1:$AI$1,0)
),
INDEX('Active Hour''s Dump'!$D$3:$AH$337,
MATCH($C58,'Active Hour''s Dump'!$A$3:$A$337,0),
MATCH(Z$2,'Active Hour''s Dump'!$D$2:$AH$2,0)
))),"")</f>
        <v>1268.8660000000004</v>
      </c>
      <c r="AA58" s="13" t="str">
        <f>_xlfn.IFNA(IF(AA$3="Productivity",
INDEX('Productivity Dump'!$E$4:$AJ$500,
MATCH($A58,'Productivity Dump'!$A$4:$A$500,0),
MATCH(AA$2,'Productivity Dump'!$E$3:$AJ$3,0)
),
IF(AA$3="Attendance",
INDEX('Attendance Dump'!$E$2:$AI$400,
MATCH($A58,'Attendance Dump'!$B$2:$B$400,0),
MATCH(AA$2,'Attendance Dump'!$E$1:$AI$1,0)
),
INDEX('Active Hour''s Dump'!$D$3:$AH$337,
MATCH($C58,'Active Hour''s Dump'!$A$3:$A$337,0),
MATCH(AA$2,'Active Hour''s Dump'!$D$2:$AH$2,0)
))),"")</f>
        <v>P</v>
      </c>
      <c r="AB58" s="54">
        <f>_xlfn.IFNA(IF(AB$3="Productivity",
INDEX('Productivity Dump'!$E$4:$AJ$500,
MATCH($A58,'Productivity Dump'!$A$4:$A$500,0),
MATCH(AB$2,'Productivity Dump'!$E$3:$AJ$3,0)
),
IF(AB$3="Attendance",
INDEX('Attendance Dump'!$E$2:$AI$400,
MATCH($A58,'Attendance Dump'!$B$2:$B$400,0),
MATCH(AB$2,'Attendance Dump'!$E$1:$AI$1,0)
),
INDEX('Active Hour''s Dump'!$D$3:$AH$337,
MATCH($C58,'Active Hour''s Dump'!$A$3:$A$337,0),
MATCH(AB$2,'Active Hour''s Dump'!$D$2:$AH$2,0)
))),"")</f>
        <v>9.4166666666666696</v>
      </c>
      <c r="AC58" s="13">
        <f>_xlfn.IFNA(IF(AC$3="Productivity",
INDEX('Productivity Dump'!$E$4:$AJ$500,
MATCH($A58,'Productivity Dump'!$A$4:$A$500,0),
MATCH(AC$2,'Productivity Dump'!$E$3:$AJ$3,0)
),
IF(AC$3="Attendance",
INDEX('Attendance Dump'!$E$2:$AI$400,
MATCH($A58,'Attendance Dump'!$B$2:$B$400,0),
MATCH(AC$2,'Attendance Dump'!$E$1:$AI$1,0)
),
INDEX('Active Hour''s Dump'!$D$3:$AH$337,
MATCH($C58,'Active Hour''s Dump'!$A$3:$A$337,0),
MATCH(AC$2,'Active Hour''s Dump'!$D$2:$AH$2,0)
))),"")</f>
        <v>1006.5649999999998</v>
      </c>
      <c r="AD58" s="13" t="str">
        <f>_xlfn.IFNA(IF(AD$3="Productivity",
INDEX('Productivity Dump'!$E$4:$AJ$500,
MATCH($A58,'Productivity Dump'!$A$4:$A$500,0),
MATCH(AD$2,'Productivity Dump'!$E$3:$AJ$3,0)
),
IF(AD$3="Attendance",
INDEX('Attendance Dump'!$E$2:$AI$400,
MATCH($A58,'Attendance Dump'!$B$2:$B$400,0),
MATCH(AD$2,'Attendance Dump'!$E$1:$AI$1,0)
),
INDEX('Active Hour''s Dump'!$D$3:$AH$337,
MATCH($C58,'Active Hour''s Dump'!$A$3:$A$337,0),
MATCH(AD$2,'Active Hour''s Dump'!$D$2:$AH$2,0)
))),"")</f>
        <v>P</v>
      </c>
      <c r="AE58" s="54">
        <f>_xlfn.IFNA(IF(AE$3="Productivity",
INDEX('Productivity Dump'!$E$4:$AJ$500,
MATCH($A58,'Productivity Dump'!$A$4:$A$500,0),
MATCH(AE$2,'Productivity Dump'!$E$3:$AJ$3,0)
),
IF(AE$3="Attendance",
INDEX('Attendance Dump'!$E$2:$AI$400,
MATCH($A58,'Attendance Dump'!$B$2:$B$400,0),
MATCH(AE$2,'Attendance Dump'!$E$1:$AI$1,0)
),
INDEX('Active Hour''s Dump'!$D$3:$AH$337,
MATCH($C58,'Active Hour''s Dump'!$A$3:$A$337,0),
MATCH(AE$2,'Active Hour''s Dump'!$D$2:$AH$2,0)
))),"")</f>
        <v>8.0833333333333304</v>
      </c>
      <c r="AF58" s="13">
        <f>_xlfn.IFNA(IF(AF$3="Productivity",
INDEX('Productivity Dump'!$E$4:$AJ$500,
MATCH($A58,'Productivity Dump'!$A$4:$A$500,0),
MATCH(AF$2,'Productivity Dump'!$E$3:$AJ$3,0)
),
IF(AF$3="Attendance",
INDEX('Attendance Dump'!$E$2:$AI$400,
MATCH($A58,'Attendance Dump'!$B$2:$B$400,0),
MATCH(AF$2,'Attendance Dump'!$E$1:$AI$1,0)
),
INDEX('Active Hour''s Dump'!$D$3:$AH$337,
MATCH($C58,'Active Hour''s Dump'!$A$3:$A$337,0),
MATCH(AF$2,'Active Hour''s Dump'!$D$2:$AH$2,0)
))),"")</f>
        <v>1035.5160000000003</v>
      </c>
      <c r="AG58" s="13" t="str">
        <f>_xlfn.IFNA(IF(AG$3="Productivity",
INDEX('Productivity Dump'!$E$4:$AJ$500,
MATCH($A58,'Productivity Dump'!$A$4:$A$500,0),
MATCH(AG$2,'Productivity Dump'!$E$3:$AJ$3,0)
),
IF(AG$3="Attendance",
INDEX('Attendance Dump'!$E$2:$AI$400,
MATCH($A58,'Attendance Dump'!$B$2:$B$400,0),
MATCH(AG$2,'Attendance Dump'!$E$1:$AI$1,0)
),
INDEX('Active Hour''s Dump'!$D$3:$AH$337,
MATCH($C58,'Active Hour''s Dump'!$A$3:$A$337,0),
MATCH(AG$2,'Active Hour''s Dump'!$D$2:$AH$2,0)
))),"")</f>
        <v>P</v>
      </c>
      <c r="AH58" s="54">
        <f>_xlfn.IFNA(IF(AH$3="Productivity",
INDEX('Productivity Dump'!$E$4:$AJ$500,
MATCH($A58,'Productivity Dump'!$A$4:$A$500,0),
MATCH(AH$2,'Productivity Dump'!$E$3:$AJ$3,0)
),
IF(AH$3="Attendance",
INDEX('Attendance Dump'!$E$2:$AI$400,
MATCH($A58,'Attendance Dump'!$B$2:$B$400,0),
MATCH(AH$2,'Attendance Dump'!$E$1:$AI$1,0)
),
INDEX('Active Hour''s Dump'!$D$3:$AH$337,
MATCH($C58,'Active Hour''s Dump'!$A$3:$A$337,0),
MATCH(AH$2,'Active Hour''s Dump'!$D$2:$AH$2,0)
))),"")</f>
        <v>7.75</v>
      </c>
      <c r="AI58" s="13">
        <f>_xlfn.IFNA(IF(AI$3="Productivity",
INDEX('Productivity Dump'!$E$4:$AJ$500,
MATCH($A58,'Productivity Dump'!$A$4:$A$500,0),
MATCH(AI$2,'Productivity Dump'!$E$3:$AJ$3,0)
),
IF(AI$3="Attendance",
INDEX('Attendance Dump'!$E$2:$AI$400,
MATCH($A58,'Attendance Dump'!$B$2:$B$400,0),
MATCH(AI$2,'Attendance Dump'!$E$1:$AI$1,0)
),
INDEX('Active Hour''s Dump'!$D$3:$AH$337,
MATCH($C58,'Active Hour''s Dump'!$A$3:$A$337,0),
MATCH(AI$2,'Active Hour''s Dump'!$D$2:$AH$2,0)
))),"")</f>
        <v>1006.3499999999999</v>
      </c>
      <c r="AJ58" s="13" t="str">
        <f>_xlfn.IFNA(IF(AJ$3="Productivity",
INDEX('Productivity Dump'!$E$4:$AJ$500,
MATCH($A58,'Productivity Dump'!$A$4:$A$500,0),
MATCH(AJ$2,'Productivity Dump'!$E$3:$AJ$3,0)
),
IF(AJ$3="Attendance",
INDEX('Attendance Dump'!$E$2:$AI$400,
MATCH($A58,'Attendance Dump'!$B$2:$B$400,0),
MATCH(AJ$2,'Attendance Dump'!$E$1:$AI$1,0)
),
INDEX('Active Hour''s Dump'!$D$3:$AH$337,
MATCH($C58,'Active Hour''s Dump'!$A$3:$A$337,0),
MATCH(AJ$2,'Active Hour''s Dump'!$D$2:$AH$2,0)
))),"")</f>
        <v>P</v>
      </c>
      <c r="AK58" s="54">
        <f>_xlfn.IFNA(IF(AK$3="Productivity",
INDEX('Productivity Dump'!$E$4:$AJ$500,
MATCH($A58,'Productivity Dump'!$A$4:$A$500,0),
MATCH(AK$2,'Productivity Dump'!$E$3:$AJ$3,0)
),
IF(AK$3="Attendance",
INDEX('Attendance Dump'!$E$2:$AI$400,
MATCH($A58,'Attendance Dump'!$B$2:$B$400,0),
MATCH(AK$2,'Attendance Dump'!$E$1:$AI$1,0)
),
INDEX('Active Hour''s Dump'!$D$3:$AH$337,
MATCH($C58,'Active Hour''s Dump'!$A$3:$A$337,0),
MATCH(AK$2,'Active Hour''s Dump'!$D$2:$AH$2,0)
))),"")</f>
        <v>7.0833333333333304</v>
      </c>
      <c r="AL58" s="13">
        <f>_xlfn.IFNA(IF(AL$3="Productivity",
INDEX('Productivity Dump'!$E$4:$AJ$500,
MATCH($A58,'Productivity Dump'!$A$4:$A$500,0),
MATCH(AL$2,'Productivity Dump'!$E$3:$AJ$3,0)
),
IF(AL$3="Attendance",
INDEX('Attendance Dump'!$E$2:$AI$400,
MATCH($A58,'Attendance Dump'!$B$2:$B$400,0),
MATCH(AL$2,'Attendance Dump'!$E$1:$AI$1,0)
),
INDEX('Active Hour''s Dump'!$D$3:$AH$337,
MATCH($C58,'Active Hour''s Dump'!$A$3:$A$337,0),
MATCH(AL$2,'Active Hour''s Dump'!$D$2:$AH$2,0)
))),"")</f>
        <v>123.50800000000001</v>
      </c>
      <c r="AM58" s="13" t="str">
        <f>_xlfn.IFNA(IF(AM$3="Productivity",
INDEX('Productivity Dump'!$E$4:$AJ$500,
MATCH($A58,'Productivity Dump'!$A$4:$A$500,0),
MATCH(AM$2,'Productivity Dump'!$E$3:$AJ$3,0)
),
IF(AM$3="Attendance",
INDEX('Attendance Dump'!$E$2:$AI$400,
MATCH($A58,'Attendance Dump'!$B$2:$B$400,0),
MATCH(AM$2,'Attendance Dump'!$E$1:$AI$1,0)
),
INDEX('Active Hour''s Dump'!$D$3:$AH$337,
MATCH($C58,'Active Hour''s Dump'!$A$3:$A$337,0),
MATCH(AM$2,'Active Hour''s Dump'!$D$2:$AH$2,0)
))),"")</f>
        <v>WO</v>
      </c>
      <c r="AN58" s="54">
        <f>_xlfn.IFNA(IF(AN$3="Productivity",
INDEX('Productivity Dump'!$E$4:$AJ$500,
MATCH($A58,'Productivity Dump'!$A$4:$A$500,0),
MATCH(AN$2,'Productivity Dump'!$E$3:$AJ$3,0)
),
IF(AN$3="Attendance",
INDEX('Attendance Dump'!$E$2:$AI$400,
MATCH($A58,'Attendance Dump'!$B$2:$B$400,0),
MATCH(AN$2,'Attendance Dump'!$E$1:$AI$1,0)
),
INDEX('Active Hour''s Dump'!$D$3:$AH$337,
MATCH($C58,'Active Hour''s Dump'!$A$3:$A$337,0),
MATCH(AN$2,'Active Hour''s Dump'!$D$2:$AH$2,0)
))),"")</f>
        <v>0.91666666666666696</v>
      </c>
      <c r="AO58" s="13">
        <f>_xlfn.IFNA(IF(AO$3="Productivity",
INDEX('Productivity Dump'!$E$4:$AJ$500,
MATCH($A58,'Productivity Dump'!$A$4:$A$500,0),
MATCH(AO$2,'Productivity Dump'!$E$3:$AJ$3,0)
),
IF(AO$3="Attendance",
INDEX('Attendance Dump'!$E$2:$AI$400,
MATCH($A58,'Attendance Dump'!$B$2:$B$400,0),
MATCH(AO$2,'Attendance Dump'!$E$1:$AI$1,0)
),
INDEX('Active Hour''s Dump'!$D$3:$AH$337,
MATCH($C58,'Active Hour''s Dump'!$A$3:$A$337,0),
MATCH(AO$2,'Active Hour''s Dump'!$D$2:$AH$2,0)
))),"")</f>
        <v>536.995</v>
      </c>
      <c r="AP58" s="13" t="str">
        <f>_xlfn.IFNA(IF(AP$3="Productivity",
INDEX('Productivity Dump'!$E$4:$AJ$500,
MATCH($A58,'Productivity Dump'!$A$4:$A$500,0),
MATCH(AP$2,'Productivity Dump'!$E$3:$AJ$3,0)
),
IF(AP$3="Attendance",
INDEX('Attendance Dump'!$E$2:$AI$400,
MATCH($A58,'Attendance Dump'!$B$2:$B$400,0),
MATCH(AP$2,'Attendance Dump'!$E$1:$AI$1,0)
),
INDEX('Active Hour''s Dump'!$D$3:$AH$337,
MATCH($C58,'Active Hour''s Dump'!$A$3:$A$337,0),
MATCH(AP$2,'Active Hour''s Dump'!$D$2:$AH$2,0)
))),"")</f>
        <v>P</v>
      </c>
      <c r="AQ58" s="54">
        <f>_xlfn.IFNA(IF(AQ$3="Productivity",
INDEX('Productivity Dump'!$E$4:$AJ$500,
MATCH($A58,'Productivity Dump'!$A$4:$A$500,0),
MATCH(AQ$2,'Productivity Dump'!$E$3:$AJ$3,0)
),
IF(AQ$3="Attendance",
INDEX('Attendance Dump'!$E$2:$AI$400,
MATCH($A58,'Attendance Dump'!$B$2:$B$400,0),
MATCH(AQ$2,'Attendance Dump'!$E$1:$AI$1,0)
),
INDEX('Active Hour''s Dump'!$D$3:$AH$337,
MATCH($C58,'Active Hour''s Dump'!$A$3:$A$337,0),
MATCH(AQ$2,'Active Hour''s Dump'!$D$2:$AH$2,0)
))),"")</f>
        <v>3.8333333333333299</v>
      </c>
      <c r="AR58" s="13">
        <f>_xlfn.IFNA(IF(AR$3="Productivity",
INDEX('Productivity Dump'!$E$4:$AJ$500,
MATCH($A58,'Productivity Dump'!$A$4:$A$500,0),
MATCH(AR$2,'Productivity Dump'!$E$3:$AJ$3,0)
),
IF(AR$3="Attendance",
INDEX('Attendance Dump'!$E$2:$AI$400,
MATCH($A58,'Attendance Dump'!$B$2:$B$400,0),
MATCH(AR$2,'Attendance Dump'!$E$1:$AI$1,0)
),
INDEX('Active Hour''s Dump'!$D$3:$AH$337,
MATCH($C58,'Active Hour''s Dump'!$A$3:$A$337,0),
MATCH(AR$2,'Active Hour''s Dump'!$D$2:$AH$2,0)
))),"")</f>
        <v>965.88400000000013</v>
      </c>
      <c r="AS58" s="13" t="str">
        <f>_xlfn.IFNA(IF(AS$3="Productivity",
INDEX('Productivity Dump'!$E$4:$AJ$500,
MATCH($A58,'Productivity Dump'!$A$4:$A$500,0),
MATCH(AS$2,'Productivity Dump'!$E$3:$AJ$3,0)
),
IF(AS$3="Attendance",
INDEX('Attendance Dump'!$E$2:$AI$400,
MATCH($A58,'Attendance Dump'!$B$2:$B$400,0),
MATCH(AS$2,'Attendance Dump'!$E$1:$AI$1,0)
),
INDEX('Active Hour''s Dump'!$D$3:$AH$337,
MATCH($C58,'Active Hour''s Dump'!$A$3:$A$337,0),
MATCH(AS$2,'Active Hour''s Dump'!$D$2:$AH$2,0)
))),"")</f>
        <v>P</v>
      </c>
      <c r="AT58" s="54">
        <f>_xlfn.IFNA(IF(AT$3="Productivity",
INDEX('Productivity Dump'!$E$4:$AJ$500,
MATCH($A58,'Productivity Dump'!$A$4:$A$500,0),
MATCH(AT$2,'Productivity Dump'!$E$3:$AJ$3,0)
),
IF(AT$3="Attendance",
INDEX('Attendance Dump'!$E$2:$AI$400,
MATCH($A58,'Attendance Dump'!$B$2:$B$400,0),
MATCH(AT$2,'Attendance Dump'!$E$1:$AI$1,0)
),
INDEX('Active Hour''s Dump'!$D$3:$AH$337,
MATCH($C58,'Active Hour''s Dump'!$A$3:$A$337,0),
MATCH(AT$2,'Active Hour''s Dump'!$D$2:$AH$2,0)
))),"")</f>
        <v>7</v>
      </c>
      <c r="AU58" s="13">
        <f>_xlfn.IFNA(IF(AU$3="Productivity",
INDEX('Productivity Dump'!$E$4:$AJ$500,
MATCH($A58,'Productivity Dump'!$A$4:$A$500,0),
MATCH(AU$2,'Productivity Dump'!$E$3:$AJ$3,0)
),
IF(AU$3="Attendance",
INDEX('Attendance Dump'!$E$2:$AI$400,
MATCH($A58,'Attendance Dump'!$B$2:$B$400,0),
MATCH(AU$2,'Attendance Dump'!$E$1:$AI$1,0)
),
INDEX('Active Hour''s Dump'!$D$3:$AH$337,
MATCH($C58,'Active Hour''s Dump'!$A$3:$A$337,0),
MATCH(AU$2,'Active Hour''s Dump'!$D$2:$AH$2,0)
))),"")</f>
        <v>1005.7670000000001</v>
      </c>
      <c r="AV58" s="13" t="str">
        <f>_xlfn.IFNA(IF(AV$3="Productivity",
INDEX('Productivity Dump'!$E$4:$AJ$500,
MATCH($A58,'Productivity Dump'!$A$4:$A$500,0),
MATCH(AV$2,'Productivity Dump'!$E$3:$AJ$3,0)
),
IF(AV$3="Attendance",
INDEX('Attendance Dump'!$E$2:$AI$400,
MATCH($A58,'Attendance Dump'!$B$2:$B$400,0),
MATCH(AV$2,'Attendance Dump'!$E$1:$AI$1,0)
),
INDEX('Active Hour''s Dump'!$D$3:$AH$337,
MATCH($C58,'Active Hour''s Dump'!$A$3:$A$337,0),
MATCH(AV$2,'Active Hour''s Dump'!$D$2:$AH$2,0)
))),"")</f>
        <v>P</v>
      </c>
      <c r="AW58" s="54">
        <f>_xlfn.IFNA(IF(AW$3="Productivity",
INDEX('Productivity Dump'!$E$4:$AJ$500,
MATCH($A58,'Productivity Dump'!$A$4:$A$500,0),
MATCH(AW$2,'Productivity Dump'!$E$3:$AJ$3,0)
),
IF(AW$3="Attendance",
INDEX('Attendance Dump'!$E$2:$AI$400,
MATCH($A58,'Attendance Dump'!$B$2:$B$400,0),
MATCH(AW$2,'Attendance Dump'!$E$1:$AI$1,0)
),
INDEX('Active Hour''s Dump'!$D$3:$AH$337,
MATCH($C58,'Active Hour''s Dump'!$A$3:$A$337,0),
MATCH(AW$2,'Active Hour''s Dump'!$D$2:$AH$2,0)
))),"")</f>
        <v>7.5833333333333304</v>
      </c>
      <c r="AX58" s="13">
        <f>_xlfn.IFNA(IF(AX$3="Productivity",
INDEX('Productivity Dump'!$E$4:$AJ$500,
MATCH($A58,'Productivity Dump'!$A$4:$A$500,0),
MATCH(AX$2,'Productivity Dump'!$E$3:$AJ$3,0)
),
IF(AX$3="Attendance",
INDEX('Attendance Dump'!$E$2:$AI$400,
MATCH($A58,'Attendance Dump'!$B$2:$B$400,0),
MATCH(AX$2,'Attendance Dump'!$E$1:$AI$1,0)
),
INDEX('Active Hour''s Dump'!$D$3:$AH$337,
MATCH($C58,'Active Hour''s Dump'!$A$3:$A$337,0),
MATCH(AX$2,'Active Hour''s Dump'!$D$2:$AH$2,0)
))),"")</f>
        <v>934.72900000000004</v>
      </c>
      <c r="AY58" s="13" t="str">
        <f>_xlfn.IFNA(IF(AY$3="Productivity",
INDEX('Productivity Dump'!$E$4:$AJ$500,
MATCH($A58,'Productivity Dump'!$A$4:$A$500,0),
MATCH(AY$2,'Productivity Dump'!$E$3:$AJ$3,0)
),
IF(AY$3="Attendance",
INDEX('Attendance Dump'!$E$2:$AI$400,
MATCH($A58,'Attendance Dump'!$B$2:$B$400,0),
MATCH(AY$2,'Attendance Dump'!$E$1:$AI$1,0)
),
INDEX('Active Hour''s Dump'!$D$3:$AH$337,
MATCH($C58,'Active Hour''s Dump'!$A$3:$A$337,0),
MATCH(AY$2,'Active Hour''s Dump'!$D$2:$AH$2,0)
))),"")</f>
        <v>P</v>
      </c>
      <c r="AZ58" s="54">
        <f>_xlfn.IFNA(IF(AZ$3="Productivity",
INDEX('Productivity Dump'!$E$4:$AJ$500,
MATCH($A58,'Productivity Dump'!$A$4:$A$500,0),
MATCH(AZ$2,'Productivity Dump'!$E$3:$AJ$3,0)
),
IF(AZ$3="Attendance",
INDEX('Attendance Dump'!$E$2:$AI$400,
MATCH($A58,'Attendance Dump'!$B$2:$B$400,0),
MATCH(AZ$2,'Attendance Dump'!$E$1:$AI$1,0)
),
INDEX('Active Hour''s Dump'!$D$3:$AH$337,
MATCH($C58,'Active Hour''s Dump'!$A$3:$A$337,0),
MATCH(AZ$2,'Active Hour''s Dump'!$D$2:$AH$2,0)
))),"")</f>
        <v>7.75</v>
      </c>
      <c r="BA58" s="13">
        <f>_xlfn.IFNA(IF(BA$3="Productivity",
INDEX('Productivity Dump'!$E$4:$AJ$500,
MATCH($A58,'Productivity Dump'!$A$4:$A$500,0),
MATCH(BA$2,'Productivity Dump'!$E$3:$AJ$3,0)
),
IF(BA$3="Attendance",
INDEX('Attendance Dump'!$E$2:$AI$400,
MATCH($A58,'Attendance Dump'!$B$2:$B$400,0),
MATCH(BA$2,'Attendance Dump'!$E$1:$AI$1,0)
),
INDEX('Active Hour''s Dump'!$D$3:$AH$337,
MATCH($C58,'Active Hour''s Dump'!$A$3:$A$337,0),
MATCH(BA$2,'Active Hour''s Dump'!$D$2:$AH$2,0)
))),"")</f>
        <v>1079.2980000000002</v>
      </c>
      <c r="BB58" s="13" t="str">
        <f>_xlfn.IFNA(IF(BB$3="Productivity",
INDEX('Productivity Dump'!$E$4:$AJ$500,
MATCH($A58,'Productivity Dump'!$A$4:$A$500,0),
MATCH(BB$2,'Productivity Dump'!$E$3:$AJ$3,0)
),
IF(BB$3="Attendance",
INDEX('Attendance Dump'!$E$2:$AI$400,
MATCH($A58,'Attendance Dump'!$B$2:$B$400,0),
MATCH(BB$2,'Attendance Dump'!$E$1:$AI$1,0)
),
INDEX('Active Hour''s Dump'!$D$3:$AH$337,
MATCH($C58,'Active Hour''s Dump'!$A$3:$A$337,0),
MATCH(BB$2,'Active Hour''s Dump'!$D$2:$AH$2,0)
))),"")</f>
        <v>P</v>
      </c>
      <c r="BC58" s="54">
        <f>_xlfn.IFNA(IF(BC$3="Productivity",
INDEX('Productivity Dump'!$E$4:$AJ$500,
MATCH($A58,'Productivity Dump'!$A$4:$A$500,0),
MATCH(BC$2,'Productivity Dump'!$E$3:$AJ$3,0)
),
IF(BC$3="Attendance",
INDEX('Attendance Dump'!$E$2:$AI$400,
MATCH($A58,'Attendance Dump'!$B$2:$B$400,0),
MATCH(BC$2,'Attendance Dump'!$E$1:$AI$1,0)
),
INDEX('Active Hour''s Dump'!$D$3:$AH$337,
MATCH($C58,'Active Hour''s Dump'!$A$3:$A$337,0),
MATCH(BC$2,'Active Hour''s Dump'!$D$2:$AH$2,0)
))),"")</f>
        <v>7.75</v>
      </c>
      <c r="BD58" s="13">
        <f>_xlfn.IFNA(IF(BD$3="Productivity",
INDEX('Productivity Dump'!$E$4:$AJ$500,
MATCH($A58,'Productivity Dump'!$A$4:$A$500,0),
MATCH(BD$2,'Productivity Dump'!$E$3:$AJ$3,0)
),
IF(BD$3="Attendance",
INDEX('Attendance Dump'!$E$2:$AI$400,
MATCH($A58,'Attendance Dump'!$B$2:$B$400,0),
MATCH(BD$2,'Attendance Dump'!$E$1:$AI$1,0)
),
INDEX('Active Hour''s Dump'!$D$3:$AH$337,
MATCH($C58,'Active Hour''s Dump'!$A$3:$A$337,0),
MATCH(BD$2,'Active Hour''s Dump'!$D$2:$AH$2,0)
))),"")</f>
        <v>802.99499999999989</v>
      </c>
      <c r="BE58" s="13" t="str">
        <f>_xlfn.IFNA(IF(BE$3="Productivity",
INDEX('Productivity Dump'!$E$4:$AJ$500,
MATCH($A58,'Productivity Dump'!$A$4:$A$500,0),
MATCH(BE$2,'Productivity Dump'!$E$3:$AJ$3,0)
),
IF(BE$3="Attendance",
INDEX('Attendance Dump'!$E$2:$AI$400,
MATCH($A58,'Attendance Dump'!$B$2:$B$400,0),
MATCH(BE$2,'Attendance Dump'!$E$1:$AI$1,0)
),
INDEX('Active Hour''s Dump'!$D$3:$AH$337,
MATCH($C58,'Active Hour''s Dump'!$A$3:$A$337,0),
MATCH(BE$2,'Active Hour''s Dump'!$D$2:$AH$2,0)
))),"")</f>
        <v>P</v>
      </c>
      <c r="BF58" s="54">
        <f>_xlfn.IFNA(IF(BF$3="Productivity",
INDEX('Productivity Dump'!$E$4:$AJ$500,
MATCH($A58,'Productivity Dump'!$A$4:$A$500,0),
MATCH(BF$2,'Productivity Dump'!$E$3:$AJ$3,0)
),
IF(BF$3="Attendance",
INDEX('Attendance Dump'!$E$2:$AI$400,
MATCH($A58,'Attendance Dump'!$B$2:$B$400,0),
MATCH(BF$2,'Attendance Dump'!$E$1:$AI$1,0)
),
INDEX('Active Hour''s Dump'!$D$3:$AH$337,
MATCH($C58,'Active Hour''s Dump'!$A$3:$A$337,0),
MATCH(BF$2,'Active Hour''s Dump'!$D$2:$AH$2,0)
))),"")</f>
        <v>6.5</v>
      </c>
      <c r="BG58" s="13">
        <f>_xlfn.IFNA(IF(BG$3="Productivity",
INDEX('Productivity Dump'!$E$4:$AJ$500,
MATCH($A58,'Productivity Dump'!$A$4:$A$500,0),
MATCH(BG$2,'Productivity Dump'!$E$3:$AJ$3,0)
),
IF(BG$3="Attendance",
INDEX('Attendance Dump'!$E$2:$AI$400,
MATCH($A58,'Attendance Dump'!$B$2:$B$400,0),
MATCH(BG$2,'Attendance Dump'!$E$1:$AI$1,0)
),
INDEX('Active Hour''s Dump'!$D$3:$AH$337,
MATCH($C58,'Active Hour''s Dump'!$A$3:$A$337,0),
MATCH(BG$2,'Active Hour''s Dump'!$D$2:$AH$2,0)
))),"")</f>
        <v>0</v>
      </c>
      <c r="BH58" s="13" t="str">
        <f>_xlfn.IFNA(IF(BH$3="Productivity",
INDEX('Productivity Dump'!$E$4:$AJ$500,
MATCH($A58,'Productivity Dump'!$A$4:$A$500,0),
MATCH(BH$2,'Productivity Dump'!$E$3:$AJ$3,0)
),
IF(BH$3="Attendance",
INDEX('Attendance Dump'!$E$2:$AI$400,
MATCH($A58,'Attendance Dump'!$B$2:$B$400,0),
MATCH(BH$2,'Attendance Dump'!$E$1:$AI$1,0)
),
INDEX('Active Hour''s Dump'!$D$3:$AH$337,
MATCH($C58,'Active Hour''s Dump'!$A$3:$A$337,0),
MATCH(BH$2,'Active Hour''s Dump'!$D$2:$AH$2,0)
))),"")</f>
        <v>WO</v>
      </c>
      <c r="BI58" s="54">
        <f>_xlfn.IFNA(IF(BI$3="Productivity",
INDEX('Productivity Dump'!$E$4:$AJ$500,
MATCH($A58,'Productivity Dump'!$A$4:$A$500,0),
MATCH(BI$2,'Productivity Dump'!$E$3:$AJ$3,0)
),
IF(BI$3="Attendance",
INDEX('Attendance Dump'!$E$2:$AI$400,
MATCH($A58,'Attendance Dump'!$B$2:$B$400,0),
MATCH(BI$2,'Attendance Dump'!$E$1:$AI$1,0)
),
INDEX('Active Hour''s Dump'!$D$3:$AH$337,
MATCH($C58,'Active Hour''s Dump'!$A$3:$A$337,0),
MATCH(BI$2,'Active Hour''s Dump'!$D$2:$AH$2,0)
))),"")</f>
        <v>0</v>
      </c>
      <c r="BJ58" s="13">
        <f>_xlfn.IFNA(IF(BJ$3="Productivity",
INDEX('Productivity Dump'!$E$4:$AJ$500,
MATCH($A58,'Productivity Dump'!$A$4:$A$500,0),
MATCH(BJ$2,'Productivity Dump'!$E$3:$AJ$3,0)
),
IF(BJ$3="Attendance",
INDEX('Attendance Dump'!$E$2:$AI$400,
MATCH($A58,'Attendance Dump'!$B$2:$B$400,0),
MATCH(BJ$2,'Attendance Dump'!$E$1:$AI$1,0)
),
INDEX('Active Hour''s Dump'!$D$3:$AH$337,
MATCH($C58,'Active Hour''s Dump'!$A$3:$A$337,0),
MATCH(BJ$2,'Active Hour''s Dump'!$D$2:$AH$2,0)
))),"")</f>
        <v>605.09099999999989</v>
      </c>
      <c r="BK58" s="13" t="str">
        <f>_xlfn.IFNA(IF(BK$3="Productivity",
INDEX('Productivity Dump'!$E$4:$AJ$500,
MATCH($A58,'Productivity Dump'!$A$4:$A$500,0),
MATCH(BK$2,'Productivity Dump'!$E$3:$AJ$3,0)
),
IF(BK$3="Attendance",
INDEX('Attendance Dump'!$E$2:$AI$400,
MATCH($A58,'Attendance Dump'!$B$2:$B$400,0),
MATCH(BK$2,'Attendance Dump'!$E$1:$AI$1,0)
),
INDEX('Active Hour''s Dump'!$D$3:$AH$337,
MATCH($C58,'Active Hour''s Dump'!$A$3:$A$337,0),
MATCH(BK$2,'Active Hour''s Dump'!$D$2:$AH$2,0)
))),"")</f>
        <v>P</v>
      </c>
      <c r="BL58" s="54">
        <f>_xlfn.IFNA(IF(BL$3="Productivity",
INDEX('Productivity Dump'!$E$4:$AJ$500,
MATCH($A58,'Productivity Dump'!$A$4:$A$500,0),
MATCH(BL$2,'Productivity Dump'!$E$3:$AJ$3,0)
),
IF(BL$3="Attendance",
INDEX('Attendance Dump'!$E$2:$AI$400,
MATCH($A58,'Attendance Dump'!$B$2:$B$400,0),
MATCH(BL$2,'Attendance Dump'!$E$1:$AI$1,0)
),
INDEX('Active Hour''s Dump'!$D$3:$AH$337,
MATCH($C58,'Active Hour''s Dump'!$A$3:$A$337,0),
MATCH(BL$2,'Active Hour''s Dump'!$D$2:$AH$2,0)
))),"")</f>
        <v>4.8333333333333304</v>
      </c>
      <c r="BM58" s="13">
        <f>_xlfn.IFNA(IF(BM$3="Productivity",
INDEX('Productivity Dump'!$E$4:$AJ$500,
MATCH($A58,'Productivity Dump'!$A$4:$A$500,0),
MATCH(BM$2,'Productivity Dump'!$E$3:$AJ$3,0)
),
IF(BM$3="Attendance",
INDEX('Attendance Dump'!$E$2:$AI$400,
MATCH($A58,'Attendance Dump'!$B$2:$B$400,0),
MATCH(BM$2,'Attendance Dump'!$E$1:$AI$1,0)
),
INDEX('Active Hour''s Dump'!$D$3:$AH$337,
MATCH($C58,'Active Hour''s Dump'!$A$3:$A$337,0),
MATCH(BM$2,'Active Hour''s Dump'!$D$2:$AH$2,0)
))),"")</f>
        <v>1243.6770000000004</v>
      </c>
      <c r="BN58" s="13" t="str">
        <f>_xlfn.IFNA(IF(BN$3="Productivity",
INDEX('Productivity Dump'!$E$4:$AJ$500,
MATCH($A58,'Productivity Dump'!$A$4:$A$500,0),
MATCH(BN$2,'Productivity Dump'!$E$3:$AJ$3,0)
),
IF(BN$3="Attendance",
INDEX('Attendance Dump'!$E$2:$AI$400,
MATCH($A58,'Attendance Dump'!$B$2:$B$400,0),
MATCH(BN$2,'Attendance Dump'!$E$1:$AI$1,0)
),
INDEX('Active Hour''s Dump'!$D$3:$AH$337,
MATCH($C58,'Active Hour''s Dump'!$A$3:$A$337,0),
MATCH(BN$2,'Active Hour''s Dump'!$D$2:$AH$2,0)
))),"")</f>
        <v>P</v>
      </c>
      <c r="BO58" s="54">
        <f>_xlfn.IFNA(IF(BO$3="Productivity",
INDEX('Productivity Dump'!$E$4:$AJ$500,
MATCH($A58,'Productivity Dump'!$A$4:$A$500,0),
MATCH(BO$2,'Productivity Dump'!$E$3:$AJ$3,0)
),
IF(BO$3="Attendance",
INDEX('Attendance Dump'!$E$2:$AI$400,
MATCH($A58,'Attendance Dump'!$B$2:$B$400,0),
MATCH(BO$2,'Attendance Dump'!$E$1:$AI$1,0)
),
INDEX('Active Hour''s Dump'!$D$3:$AH$337,
MATCH($C58,'Active Hour''s Dump'!$A$3:$A$337,0),
MATCH(BO$2,'Active Hour''s Dump'!$D$2:$AH$2,0)
))),"")</f>
        <v>9</v>
      </c>
      <c r="BP58" s="13">
        <f>_xlfn.IFNA(IF(BP$3="Productivity",
INDEX('Productivity Dump'!$E$4:$AJ$500,
MATCH($A58,'Productivity Dump'!$A$4:$A$500,0),
MATCH(BP$2,'Productivity Dump'!$E$3:$AJ$3,0)
),
IF(BP$3="Attendance",
INDEX('Attendance Dump'!$E$2:$AI$400,
MATCH($A58,'Attendance Dump'!$B$2:$B$400,0),
MATCH(BP$2,'Attendance Dump'!$E$1:$AI$1,0)
),
INDEX('Active Hour''s Dump'!$D$3:$AH$337,
MATCH($C58,'Active Hour''s Dump'!$A$3:$A$337,0),
MATCH(BP$2,'Active Hour''s Dump'!$D$2:$AH$2,0)
))),"")</f>
        <v>1036.1949999999999</v>
      </c>
      <c r="BQ58" s="13" t="str">
        <f>_xlfn.IFNA(IF(BQ$3="Productivity",
INDEX('Productivity Dump'!$E$4:$AJ$500,
MATCH($A58,'Productivity Dump'!$A$4:$A$500,0),
MATCH(BQ$2,'Productivity Dump'!$E$3:$AJ$3,0)
),
IF(BQ$3="Attendance",
INDEX('Attendance Dump'!$E$2:$AI$400,
MATCH($A58,'Attendance Dump'!$B$2:$B$400,0),
MATCH(BQ$2,'Attendance Dump'!$E$1:$AI$1,0)
),
INDEX('Active Hour''s Dump'!$D$3:$AH$337,
MATCH($C58,'Active Hour''s Dump'!$A$3:$A$337,0),
MATCH(BQ$2,'Active Hour''s Dump'!$D$2:$AH$2,0)
))),"")</f>
        <v>P</v>
      </c>
      <c r="BR58" s="54">
        <f>_xlfn.IFNA(IF(BR$3="Productivity",
INDEX('Productivity Dump'!$E$4:$AJ$500,
MATCH($A58,'Productivity Dump'!$A$4:$A$500,0),
MATCH(BR$2,'Productivity Dump'!$E$3:$AJ$3,0)
),
IF(BR$3="Attendance",
INDEX('Attendance Dump'!$E$2:$AI$400,
MATCH($A58,'Attendance Dump'!$B$2:$B$400,0),
MATCH(BR$2,'Attendance Dump'!$E$1:$AI$1,0)
),
INDEX('Active Hour''s Dump'!$D$3:$AH$337,
MATCH($C58,'Active Hour''s Dump'!$A$3:$A$337,0),
MATCH(BR$2,'Active Hour''s Dump'!$D$2:$AH$2,0)
))),"")</f>
        <v>8.6666666666666696</v>
      </c>
      <c r="BS58" s="13">
        <f>_xlfn.IFNA(IF(BS$3="Productivity",
INDEX('Productivity Dump'!$E$4:$AJ$500,
MATCH($A58,'Productivity Dump'!$A$4:$A$500,0),
MATCH(BS$2,'Productivity Dump'!$E$3:$AJ$3,0)
),
IF(BS$3="Attendance",
INDEX('Attendance Dump'!$E$2:$AI$400,
MATCH($A58,'Attendance Dump'!$B$2:$B$400,0),
MATCH(BS$2,'Attendance Dump'!$E$1:$AI$1,0)
),
INDEX('Active Hour''s Dump'!$D$3:$AH$337,
MATCH($C58,'Active Hour''s Dump'!$A$3:$A$337,0),
MATCH(BS$2,'Active Hour''s Dump'!$D$2:$AH$2,0)
))),"")</f>
        <v>1176.3009999999997</v>
      </c>
      <c r="BT58" s="13" t="str">
        <f>_xlfn.IFNA(IF(BT$3="Productivity",
INDEX('Productivity Dump'!$E$4:$AJ$500,
MATCH($A58,'Productivity Dump'!$A$4:$A$500,0),
MATCH(BT$2,'Productivity Dump'!$E$3:$AJ$3,0)
),
IF(BT$3="Attendance",
INDEX('Attendance Dump'!$E$2:$AI$400,
MATCH($A58,'Attendance Dump'!$B$2:$B$400,0),
MATCH(BT$2,'Attendance Dump'!$E$1:$AI$1,0)
),
INDEX('Active Hour''s Dump'!$D$3:$AH$337,
MATCH($C58,'Active Hour''s Dump'!$A$3:$A$337,0),
MATCH(BT$2,'Active Hour''s Dump'!$D$2:$AH$2,0)
))),"")</f>
        <v>H(P)</v>
      </c>
      <c r="BU58" s="54">
        <f>_xlfn.IFNA(IF(BU$3="Productivity",
INDEX('Productivity Dump'!$E$4:$AJ$500,
MATCH($A58,'Productivity Dump'!$A$4:$A$500,0),
MATCH(BU$2,'Productivity Dump'!$E$3:$AJ$3,0)
),
IF(BU$3="Attendance",
INDEX('Attendance Dump'!$E$2:$AI$400,
MATCH($A58,'Attendance Dump'!$B$2:$B$400,0),
MATCH(BU$2,'Attendance Dump'!$E$1:$AI$1,0)
),
INDEX('Active Hour''s Dump'!$D$3:$AH$337,
MATCH($C58,'Active Hour''s Dump'!$A$3:$A$337,0),
MATCH(BU$2,'Active Hour''s Dump'!$D$2:$AH$2,0)
))),"")</f>
        <v>9</v>
      </c>
      <c r="BV58" s="13">
        <f>_xlfn.IFNA(IF(BV$3="Productivity",
INDEX('Productivity Dump'!$E$4:$AJ$500,
MATCH($A58,'Productivity Dump'!$A$4:$A$500,0),
MATCH(BV$2,'Productivity Dump'!$E$3:$AJ$3,0)
),
IF(BV$3="Attendance",
INDEX('Attendance Dump'!$E$2:$AI$400,
MATCH($A58,'Attendance Dump'!$B$2:$B$400,0),
MATCH(BV$2,'Attendance Dump'!$E$1:$AI$1,0)
),
INDEX('Active Hour''s Dump'!$D$3:$AH$337,
MATCH($C58,'Active Hour''s Dump'!$A$3:$A$337,0),
MATCH(BV$2,'Active Hour''s Dump'!$D$2:$AH$2,0)
))),"")</f>
        <v>1047.425</v>
      </c>
      <c r="BW58" s="13" t="str">
        <f>_xlfn.IFNA(IF(BW$3="Productivity",
INDEX('Productivity Dump'!$E$4:$AJ$500,
MATCH($A58,'Productivity Dump'!$A$4:$A$500,0),
MATCH(BW$2,'Productivity Dump'!$E$3:$AJ$3,0)
),
IF(BW$3="Attendance",
INDEX('Attendance Dump'!$E$2:$AI$400,
MATCH($A58,'Attendance Dump'!$B$2:$B$400,0),
MATCH(BW$2,'Attendance Dump'!$E$1:$AI$1,0)
),
INDEX('Active Hour''s Dump'!$D$3:$AH$337,
MATCH($C58,'Active Hour''s Dump'!$A$3:$A$337,0),
MATCH(BW$2,'Active Hour''s Dump'!$D$2:$AH$2,0)
))),"")</f>
        <v>P</v>
      </c>
      <c r="BX58" s="54">
        <f>_xlfn.IFNA(IF(BX$3="Productivity",
INDEX('Productivity Dump'!$E$4:$AJ$500,
MATCH($A58,'Productivity Dump'!$A$4:$A$500,0),
MATCH(BX$2,'Productivity Dump'!$E$3:$AJ$3,0)
),
IF(BX$3="Attendance",
INDEX('Attendance Dump'!$E$2:$AI$400,
MATCH($A58,'Attendance Dump'!$B$2:$B$400,0),
MATCH(BX$2,'Attendance Dump'!$E$1:$AI$1,0)
),
INDEX('Active Hour''s Dump'!$D$3:$AH$337,
MATCH($C58,'Active Hour''s Dump'!$A$3:$A$337,0),
MATCH(BX$2,'Active Hour''s Dump'!$D$2:$AH$2,0)
))),"")</f>
        <v>9.6666666666666696</v>
      </c>
      <c r="BY58" s="13">
        <f>_xlfn.IFNA(IF(BY$3="Productivity",
INDEX('Productivity Dump'!$E$4:$AJ$500,
MATCH($A58,'Productivity Dump'!$A$4:$A$500,0),
MATCH(BY$2,'Productivity Dump'!$E$3:$AJ$3,0)
),
IF(BY$3="Attendance",
INDEX('Attendance Dump'!$E$2:$AI$400,
MATCH($A58,'Attendance Dump'!$B$2:$B$400,0),
MATCH(BY$2,'Attendance Dump'!$E$1:$AI$1,0)
),
INDEX('Active Hour''s Dump'!$D$3:$AH$337,
MATCH($C58,'Active Hour''s Dump'!$A$3:$A$337,0),
MATCH(BY$2,'Active Hour''s Dump'!$D$2:$AH$2,0)
))),"")</f>
        <v>645.71700000000021</v>
      </c>
      <c r="BZ58" s="13" t="str">
        <f>_xlfn.IFNA(IF(BZ$3="Productivity",
INDEX('Productivity Dump'!$E$4:$AJ$500,
MATCH($A58,'Productivity Dump'!$A$4:$A$500,0),
MATCH(BZ$2,'Productivity Dump'!$E$3:$AJ$3,0)
),
IF(BZ$3="Attendance",
INDEX('Attendance Dump'!$E$2:$AI$400,
MATCH($A58,'Attendance Dump'!$B$2:$B$400,0),
MATCH(BZ$2,'Attendance Dump'!$E$1:$AI$1,0)
),
INDEX('Active Hour''s Dump'!$D$3:$AH$337,
MATCH($C58,'Active Hour''s Dump'!$A$3:$A$337,0),
MATCH(BZ$2,'Active Hour''s Dump'!$D$2:$AH$2,0)
))),"")</f>
        <v>P</v>
      </c>
      <c r="CA58" s="54">
        <f>_xlfn.IFNA(IF(CA$3="Productivity",
INDEX('Productivity Dump'!$E$4:$AJ$500,
MATCH($A58,'Productivity Dump'!$A$4:$A$500,0),
MATCH(CA$2,'Productivity Dump'!$E$3:$AJ$3,0)
),
IF(CA$3="Attendance",
INDEX('Attendance Dump'!$E$2:$AI$400,
MATCH($A58,'Attendance Dump'!$B$2:$B$400,0),
MATCH(CA$2,'Attendance Dump'!$E$1:$AI$1,0)
),
INDEX('Active Hour''s Dump'!$D$3:$AH$337,
MATCH($C58,'Active Hour''s Dump'!$A$3:$A$337,0),
MATCH(CA$2,'Active Hour''s Dump'!$D$2:$AH$2,0)
))),"")</f>
        <v>4.0833333333333304</v>
      </c>
      <c r="CB58" s="13">
        <f>_xlfn.IFNA(IF(CB$3="Productivity",
INDEX('Productivity Dump'!$E$4:$AJ$500,
MATCH($A58,'Productivity Dump'!$A$4:$A$500,0),
MATCH(CB$2,'Productivity Dump'!$E$3:$AJ$3,0)
),
IF(CB$3="Attendance",
INDEX('Attendance Dump'!$E$2:$AI$400,
MATCH($A58,'Attendance Dump'!$B$2:$B$400,0),
MATCH(CB$2,'Attendance Dump'!$E$1:$AI$1,0)
),
INDEX('Active Hour''s Dump'!$D$3:$AH$337,
MATCH($C58,'Active Hour''s Dump'!$A$3:$A$337,0),
MATCH(CB$2,'Active Hour''s Dump'!$D$2:$AH$2,0)
))),"")</f>
        <v>80.984000000000009</v>
      </c>
      <c r="CC58" s="13" t="str">
        <f>_xlfn.IFNA(IF(CC$3="Productivity",
INDEX('Productivity Dump'!$E$4:$AJ$500,
MATCH($A58,'Productivity Dump'!$A$4:$A$500,0),
MATCH(CC$2,'Productivity Dump'!$E$3:$AJ$3,0)
),
IF(CC$3="Attendance",
INDEX('Attendance Dump'!$E$2:$AI$400,
MATCH($A58,'Attendance Dump'!$B$2:$B$400,0),
MATCH(CC$2,'Attendance Dump'!$E$1:$AI$1,0)
),
INDEX('Active Hour''s Dump'!$D$3:$AH$337,
MATCH($C58,'Active Hour''s Dump'!$A$3:$A$337,0),
MATCH(CC$2,'Active Hour''s Dump'!$D$2:$AH$2,0)
))),"")</f>
        <v>WO</v>
      </c>
      <c r="CD58" s="54">
        <f>_xlfn.IFNA(IF(CD$3="Productivity",
INDEX('Productivity Dump'!$E$4:$AJ$500,
MATCH($A58,'Productivity Dump'!$A$4:$A$500,0),
MATCH(CD$2,'Productivity Dump'!$E$3:$AJ$3,0)
),
IF(CD$3="Attendance",
INDEX('Attendance Dump'!$E$2:$AI$400,
MATCH($A58,'Attendance Dump'!$B$2:$B$400,0),
MATCH(CD$2,'Attendance Dump'!$E$1:$AI$1,0)
),
INDEX('Active Hour''s Dump'!$D$3:$AH$337,
MATCH($C58,'Active Hour''s Dump'!$A$3:$A$337,0),
MATCH(CD$2,'Active Hour''s Dump'!$D$2:$AH$2,0)
))),"")</f>
        <v>0.5</v>
      </c>
      <c r="CE58" s="13">
        <f>_xlfn.IFNA(IF(CE$3="Productivity",
INDEX('Productivity Dump'!$E$4:$AJ$500,
MATCH($A58,'Productivity Dump'!$A$4:$A$500,0),
MATCH(CE$2,'Productivity Dump'!$E$3:$AJ$3,0)
),
IF(CE$3="Attendance",
INDEX('Attendance Dump'!$E$2:$AI$400,
MATCH($A58,'Attendance Dump'!$B$2:$B$400,0),
MATCH(CE$2,'Attendance Dump'!$E$1:$AI$1,0)
),
INDEX('Active Hour''s Dump'!$D$3:$AH$337,
MATCH($C58,'Active Hour''s Dump'!$A$3:$A$337,0),
MATCH(CE$2,'Active Hour''s Dump'!$D$2:$AH$2,0)
))),"")</f>
        <v>716.13499999999999</v>
      </c>
      <c r="CF58" s="13" t="str">
        <f>_xlfn.IFNA(IF(CF$3="Productivity",
INDEX('Productivity Dump'!$E$4:$AJ$500,
MATCH($A58,'Productivity Dump'!$A$4:$A$500,0),
MATCH(CF$2,'Productivity Dump'!$E$3:$AJ$3,0)
),
IF(CF$3="Attendance",
INDEX('Attendance Dump'!$E$2:$AI$400,
MATCH($A58,'Attendance Dump'!$B$2:$B$400,0),
MATCH(CF$2,'Attendance Dump'!$E$1:$AI$1,0)
),
INDEX('Active Hour''s Dump'!$D$3:$AH$337,
MATCH($C58,'Active Hour''s Dump'!$A$3:$A$337,0),
MATCH(CF$2,'Active Hour''s Dump'!$D$2:$AH$2,0)
))),"")</f>
        <v>P</v>
      </c>
      <c r="CG58" s="54">
        <f>_xlfn.IFNA(IF(CG$3="Productivity",
INDEX('Productivity Dump'!$E$4:$AJ$500,
MATCH($A58,'Productivity Dump'!$A$4:$A$500,0),
MATCH(CG$2,'Productivity Dump'!$E$3:$AJ$3,0)
),
IF(CG$3="Attendance",
INDEX('Attendance Dump'!$E$2:$AI$400,
MATCH($A58,'Attendance Dump'!$B$2:$B$400,0),
MATCH(CG$2,'Attendance Dump'!$E$1:$AI$1,0)
),
INDEX('Active Hour''s Dump'!$D$3:$AH$337,
MATCH($C58,'Active Hour''s Dump'!$A$3:$A$337,0),
MATCH(CG$2,'Active Hour''s Dump'!$D$2:$AH$2,0)
))),"")</f>
        <v>5.5</v>
      </c>
      <c r="CH58" s="13">
        <f>_xlfn.IFNA(IF(CH$3="Productivity",
INDEX('Productivity Dump'!$E$4:$AJ$500,
MATCH($A58,'Productivity Dump'!$A$4:$A$500,0),
MATCH(CH$2,'Productivity Dump'!$E$3:$AJ$3,0)
),
IF(CH$3="Attendance",
INDEX('Attendance Dump'!$E$2:$AI$400,
MATCH($A58,'Attendance Dump'!$B$2:$B$400,0),
MATCH(CH$2,'Attendance Dump'!$E$1:$AI$1,0)
),
INDEX('Active Hour''s Dump'!$D$3:$AH$337,
MATCH($C58,'Active Hour''s Dump'!$A$3:$A$337,0),
MATCH(CH$2,'Active Hour''s Dump'!$D$2:$AH$2,0)
))),"")</f>
        <v>951.57900000000018</v>
      </c>
      <c r="CI58" s="13" t="str">
        <f>_xlfn.IFNA(IF(CI$3="Productivity",
INDEX('Productivity Dump'!$E$4:$AJ$500,
MATCH($A58,'Productivity Dump'!$A$4:$A$500,0),
MATCH(CI$2,'Productivity Dump'!$E$3:$AJ$3,0)
),
IF(CI$3="Attendance",
INDEX('Attendance Dump'!$E$2:$AI$400,
MATCH($A58,'Attendance Dump'!$B$2:$B$400,0),
MATCH(CI$2,'Attendance Dump'!$E$1:$AI$1,0)
),
INDEX('Active Hour''s Dump'!$D$3:$AH$337,
MATCH($C58,'Active Hour''s Dump'!$A$3:$A$337,0),
MATCH(CI$2,'Active Hour''s Dump'!$D$2:$AH$2,0)
))),"")</f>
        <v>P</v>
      </c>
      <c r="CJ58" s="54">
        <f>_xlfn.IFNA(IF(CJ$3="Productivity",
INDEX('Productivity Dump'!$E$4:$AJ$500,
MATCH($A58,'Productivity Dump'!$A$4:$A$500,0),
MATCH(CJ$2,'Productivity Dump'!$E$3:$AJ$3,0)
),
IF(CJ$3="Attendance",
INDEX('Attendance Dump'!$E$2:$AI$400,
MATCH($A58,'Attendance Dump'!$B$2:$B$400,0),
MATCH(CJ$2,'Attendance Dump'!$E$1:$AI$1,0)
),
INDEX('Active Hour''s Dump'!$D$3:$AH$337,
MATCH($C58,'Active Hour''s Dump'!$A$3:$A$337,0),
MATCH(CJ$2,'Active Hour''s Dump'!$D$2:$AH$2,0)
))),"")</f>
        <v>9.0833333333333304</v>
      </c>
      <c r="CK58" s="13">
        <f>_xlfn.IFNA(IF(CK$3="Productivity",
INDEX('Productivity Dump'!$E$4:$AJ$500,
MATCH($A58,'Productivity Dump'!$A$4:$A$500,0),
MATCH(CK$2,'Productivity Dump'!$E$3:$AJ$3,0)
),
IF(CK$3="Attendance",
INDEX('Attendance Dump'!$E$2:$AI$400,
MATCH($A58,'Attendance Dump'!$B$2:$B$400,0),
MATCH(CK$2,'Attendance Dump'!$E$1:$AI$1,0)
),
INDEX('Active Hour''s Dump'!$D$3:$AH$337,
MATCH($C58,'Active Hour''s Dump'!$A$3:$A$337,0),
MATCH(CK$2,'Active Hour''s Dump'!$D$2:$AH$2,0)
))),"")</f>
        <v>1043.8410000000001</v>
      </c>
      <c r="CL58" s="13" t="str">
        <f>_xlfn.IFNA(IF(CL$3="Productivity",
INDEX('Productivity Dump'!$E$4:$AJ$500,
MATCH($A58,'Productivity Dump'!$A$4:$A$500,0),
MATCH(CL$2,'Productivity Dump'!$E$3:$AJ$3,0)
),
IF(CL$3="Attendance",
INDEX('Attendance Dump'!$E$2:$AI$400,
MATCH($A58,'Attendance Dump'!$B$2:$B$400,0),
MATCH(CL$2,'Attendance Dump'!$E$1:$AI$1,0)
),
INDEX('Active Hour''s Dump'!$D$3:$AH$337,
MATCH($C58,'Active Hour''s Dump'!$A$3:$A$337,0),
MATCH(CL$2,'Active Hour''s Dump'!$D$2:$AH$2,0)
))),"")</f>
        <v>P</v>
      </c>
      <c r="CM58" s="54">
        <f>_xlfn.IFNA(IF(CM$3="Productivity",
INDEX('Productivity Dump'!$E$4:$AJ$500,
MATCH($A58,'Productivity Dump'!$A$4:$A$500,0),
MATCH(CM$2,'Productivity Dump'!$E$3:$AJ$3,0)
),
IF(CM$3="Attendance",
INDEX('Attendance Dump'!$E$2:$AI$400,
MATCH($A58,'Attendance Dump'!$B$2:$B$400,0),
MATCH(CM$2,'Attendance Dump'!$E$1:$AI$1,0)
),
INDEX('Active Hour''s Dump'!$D$3:$AH$337,
MATCH($C58,'Active Hour''s Dump'!$A$3:$A$337,0),
MATCH(CM$2,'Active Hour''s Dump'!$D$2:$AH$2,0)
))),"")</f>
        <v>9.25</v>
      </c>
      <c r="CN58" s="13">
        <f>_xlfn.IFNA(IF(CN$3="Productivity",
INDEX('Productivity Dump'!$E$4:$AJ$500,
MATCH($A58,'Productivity Dump'!$A$4:$A$500,0),
MATCH(CN$2,'Productivity Dump'!$E$3:$AJ$3,0)
),
IF(CN$3="Attendance",
INDEX('Attendance Dump'!$E$2:$AI$400,
MATCH($A58,'Attendance Dump'!$B$2:$B$400,0),
MATCH(CN$2,'Attendance Dump'!$E$1:$AI$1,0)
),
INDEX('Active Hour''s Dump'!$D$3:$AH$337,
MATCH($C58,'Active Hour''s Dump'!$A$3:$A$337,0),
MATCH(CN$2,'Active Hour''s Dump'!$D$2:$AH$2,0)
))),"")</f>
        <v>0</v>
      </c>
      <c r="CO58" s="13">
        <f>_xlfn.IFNA(IF(CO$3="Productivity",
INDEX('Productivity Dump'!$E$4:$AJ$500,
MATCH($A58,'Productivity Dump'!$A$4:$A$500,0),
MATCH(CO$2,'Productivity Dump'!$E$3:$AJ$3,0)
),
IF(CO$3="Attendance",
INDEX('Attendance Dump'!$E$2:$AI$400,
MATCH($A58,'Attendance Dump'!$B$2:$B$400,0),
MATCH(CO$2,'Attendance Dump'!$E$1:$AI$1,0)
),
INDEX('Active Hour''s Dump'!$D$3:$AH$337,
MATCH($C58,'Active Hour''s Dump'!$A$3:$A$337,0),
MATCH(CO$2,'Active Hour''s Dump'!$D$2:$AH$2,0)
))),"")</f>
        <v>0</v>
      </c>
      <c r="CP58" s="54">
        <f>_xlfn.IFNA(IF(CP$3="Productivity",
INDEX('Productivity Dump'!$E$4:$AJ$500,
MATCH($A58,'Productivity Dump'!$A$4:$A$500,0),
MATCH(CP$2,'Productivity Dump'!$E$3:$AJ$3,0)
),
IF(CP$3="Attendance",
INDEX('Attendance Dump'!$E$2:$AI$400,
MATCH($A58,'Attendance Dump'!$B$2:$B$400,0),
MATCH(CP$2,'Attendance Dump'!$E$1:$AI$1,0)
),
INDEX('Active Hour''s Dump'!$D$3:$AH$337,
MATCH($C58,'Active Hour''s Dump'!$A$3:$A$337,0),
MATCH(CP$2,'Active Hour''s Dump'!$D$2:$AH$2,0)
))),"")</f>
        <v>0</v>
      </c>
      <c r="CQ58" s="13">
        <f>_xlfn.IFNA(IF(CQ$3="Productivity",
INDEX('Productivity Dump'!$E$4:$AJ$500,
MATCH($A58,'Productivity Dump'!$A$4:$A$500,0),
MATCH(CQ$2,'Productivity Dump'!$E$3:$AJ$3,0)
),
IF(CQ$3="Attendance",
INDEX('Attendance Dump'!$E$2:$AI$400,
MATCH($A58,'Attendance Dump'!$B$2:$B$400,0),
MATCH(CQ$2,'Attendance Dump'!$E$1:$AI$1,0)
),
INDEX('Active Hour''s Dump'!$D$3:$AH$337,
MATCH($C58,'Active Hour''s Dump'!$A$3:$A$337,0),
MATCH(CQ$2,'Active Hour''s Dump'!$D$2:$AH$2,0)
))),"")</f>
        <v>0</v>
      </c>
      <c r="CR58" s="13">
        <f>_xlfn.IFNA(IF(CR$3="Productivity",
INDEX('Productivity Dump'!$E$4:$AJ$500,
MATCH($A58,'Productivity Dump'!$A$4:$A$500,0),
MATCH(CR$2,'Productivity Dump'!$E$3:$AJ$3,0)
),
IF(CR$3="Attendance",
INDEX('Attendance Dump'!$E$2:$AI$400,
MATCH($A58,'Attendance Dump'!$B$2:$B$400,0),
MATCH(CR$2,'Attendance Dump'!$E$1:$AI$1,0)
),
INDEX('Active Hour''s Dump'!$D$3:$AH$337,
MATCH($C58,'Active Hour''s Dump'!$A$3:$A$337,0),
MATCH(CR$2,'Active Hour''s Dump'!$D$2:$AH$2,0)
))),"")</f>
        <v>0</v>
      </c>
      <c r="CS58" s="54">
        <f>_xlfn.IFNA(IF(CS$3="Productivity",
INDEX('Productivity Dump'!$E$4:$AJ$500,
MATCH($A58,'Productivity Dump'!$A$4:$A$500,0),
MATCH(CS$2,'Productivity Dump'!$E$3:$AJ$3,0)
),
IF(CS$3="Attendance",
INDEX('Attendance Dump'!$E$2:$AI$400,
MATCH($A58,'Attendance Dump'!$B$2:$B$400,0),
MATCH(CS$2,'Attendance Dump'!$E$1:$AI$1,0)
),
INDEX('Active Hour''s Dump'!$D$3:$AH$337,
MATCH($C58,'Active Hour''s Dump'!$A$3:$A$337,0),
MATCH(CS$2,'Active Hour''s Dump'!$D$2:$AH$2,0)
))),"")</f>
        <v>0</v>
      </c>
      <c r="CT58" s="13">
        <f>_xlfn.IFNA(IF(CT$3="Productivity",
INDEX('Productivity Dump'!$E$4:$AJ$500,
MATCH($A58,'Productivity Dump'!$A$4:$A$500,0),
MATCH(CT$2,'Productivity Dump'!$E$3:$AJ$3,0)
),
IF(CT$3="Attendance",
INDEX('Attendance Dump'!$E$2:$AI$400,
MATCH($A58,'Attendance Dump'!$B$2:$B$400,0),
MATCH(CT$2,'Attendance Dump'!$E$1:$AI$1,0)
),
INDEX('Active Hour''s Dump'!$D$3:$AH$337,
MATCH($C58,'Active Hour''s Dump'!$A$3:$A$337,0),
MATCH(CT$2,'Active Hour''s Dump'!$D$2:$AH$2,0)
))),"")</f>
        <v>0</v>
      </c>
      <c r="CU58" s="13">
        <f>_xlfn.IFNA(IF(CU$3="Productivity",
INDEX('Productivity Dump'!$E$4:$AJ$500,
MATCH($A58,'Productivity Dump'!$A$4:$A$500,0),
MATCH(CU$2,'Productivity Dump'!$E$3:$AJ$3,0)
),
IF(CU$3="Attendance",
INDEX('Attendance Dump'!$E$2:$AI$400,
MATCH($A58,'Attendance Dump'!$B$2:$B$400,0),
MATCH(CU$2,'Attendance Dump'!$E$1:$AI$1,0)
),
INDEX('Active Hour''s Dump'!$D$3:$AH$337,
MATCH($C58,'Active Hour''s Dump'!$A$3:$A$337,0),
MATCH(CU$2,'Active Hour''s Dump'!$D$2:$AH$2,0)
))),"")</f>
        <v>0</v>
      </c>
      <c r="CV58" s="54">
        <f>_xlfn.IFNA(IF(CV$3="Productivity",
INDEX('Productivity Dump'!$E$4:$AJ$500,
MATCH($A58,'Productivity Dump'!$A$4:$A$500,0),
MATCH(CV$2,'Productivity Dump'!$E$3:$AJ$3,0)
),
IF(CV$3="Attendance",
INDEX('Attendance Dump'!$E$2:$AI$400,
MATCH($A58,'Attendance Dump'!$B$2:$B$400,0),
MATCH(CV$2,'Attendance Dump'!$E$1:$AI$1,0)
),
INDEX('Active Hour''s Dump'!$D$3:$AH$337,
MATCH($C58,'Active Hour''s Dump'!$A$3:$A$337,0),
MATCH(CV$2,'Active Hour''s Dump'!$D$2:$AH$2,0)
))),"")</f>
        <v>0</v>
      </c>
      <c r="CW58" s="13"/>
      <c r="CX58" s="13"/>
      <c r="CY58" s="54"/>
      <c r="DA58" s="57">
        <f t="shared" si="59"/>
        <v>180.58333333333334</v>
      </c>
      <c r="DB58" s="35">
        <f t="shared" si="63"/>
        <v>23023.764999999999</v>
      </c>
      <c r="DC58" s="35">
        <f t="shared" ref="DC58:DC109" si="67">MAX(0,E58-DB58)</f>
        <v>0</v>
      </c>
      <c r="DD58" s="35">
        <f t="shared" ref="DD58:DD110" ca="1" si="68">IFERROR(MAX(0,DC58/$DC$2),DC58)</f>
        <v>0</v>
      </c>
      <c r="DF58" s="32" cm="1">
        <f t="array" ref="DF58">SUMPRODUCT(
    (MOD(COLUMN(H58:CV58) - COLUMN(H58), 3) = 0) *
    (H58:CV58 = 0) *
    (I58:CW58 = "P") *
    (COUNTIF(UKHoliday, H$2:CV$2) = 0)
)</f>
        <v>0</v>
      </c>
      <c r="DG58" s="33" cm="1">
        <f t="array" ref="DG58">SUMPRODUCT(
  (MOD(COLUMN(H58:CV58) - COLUMN(H58), 3) = 0) *
  (H58:CV58 &gt; 0) *
  (H58:CV58 &lt; 0.5 * IF(((WEEKDAY(H$2:CV$2, 2) = 1) + (WEEKDAY(H$2:CV$2, 2) = 6)), G58, F58)) *
  (I58:CW58 = "P") *
  (COUNTIF(UKHoliday, H$2:CV$2) = 0)
)</f>
        <v>0</v>
      </c>
      <c r="DH58" s="33" cm="1">
        <f t="array" ref="DH58">SUMPRODUCT(
  (MOD(COLUMN(H58:CV58) - COLUMN(H58), 3) = 0) *
  (H58:CV58 &gt; 0.5 * IF(((WEEKDAY(H$2:CV$2, 2) = 1) + (WEEKDAY(H$2:CV$2, 2) = 6)), $G58, $F58)) *
  (H58:CV58 &lt; 0.8 * IF(((WEEKDAY(H$2:CV$2, 2) = 1) + (WEEKDAY(H$2:CV$2, 2) = 6)), $G58, $F58)) *
  (I58:CW58 = "P") *
  (COUNTIF(UKHoliday, H$2:CV$2) = 0)
)</f>
        <v>0</v>
      </c>
      <c r="DI58" s="33" cm="1">
        <f t="array" ref="DI58">SUMPRODUCT(
  (MOD(COLUMN(H58:CV58) - COLUMN(H58), 3) = 0) *
  (H58:CV58 &gt; 0.8 * IF(((WEEKDAY(H$2:CV$2, 2) = 1) + (WEEKDAY(H$2:CV$2, 2) = 6)), $G58, $F58)) *
  (H58:CV58 &lt; 1 * IF(((WEEKDAY(H$2:CV$2, 2) = 1) + (WEEKDAY(H$2:CV$2, 2) = 6)), $G58, $F58)) *
  (I58:CW58 = "P") *
  (COUNTIF(UKHoliday, H$2:CV$2) = 0)
)</f>
        <v>3</v>
      </c>
    </row>
    <row r="59" spans="1:113" x14ac:dyDescent="0.3">
      <c r="A59" s="8" t="s">
        <v>142</v>
      </c>
      <c r="B59" s="8" t="s">
        <v>909</v>
      </c>
      <c r="C59" s="9" t="s">
        <v>653</v>
      </c>
      <c r="D59" s="62" t="s">
        <v>1058</v>
      </c>
      <c r="E59" s="35">
        <v>24000</v>
      </c>
      <c r="F59" s="35">
        <f t="shared" si="65"/>
        <v>1200</v>
      </c>
      <c r="G59" s="35">
        <f t="shared" si="66"/>
        <v>600</v>
      </c>
      <c r="H59" s="13">
        <f>_xlfn.IFNA(IF(H$3="Productivity",
INDEX('Productivity Dump'!$E$4:$AJ$500,
MATCH($A59,'Productivity Dump'!$A$4:$A$500,0),
MATCH(H$2,'Productivity Dump'!$E$3:$AJ$3,0)
),
IF(H$3="Attendance",
INDEX('Attendance Dump'!$E$2:$AI$400,
MATCH($A59,'Attendance Dump'!$B$2:$B$400,0),
MATCH(H$2,'Attendance Dump'!$E$1:$AI$1,0)
),
INDEX('Active Hour''s Dump'!$D$3:$AH$337,
MATCH($C59,'Active Hour''s Dump'!$A$3:$A$337,0),
MATCH(H$2,'Active Hour''s Dump'!$D$2:$AH$2,0)
))),"")</f>
        <v>1328.9650000000001</v>
      </c>
      <c r="I59" s="13" t="str">
        <f>_xlfn.IFNA(IF(I$3="Productivity",
INDEX('Productivity Dump'!$E$4:$AJ$500,
MATCH($A59,'Productivity Dump'!$A$4:$A$500,0),
MATCH(I$2,'Productivity Dump'!$E$3:$AJ$3,0)
),
IF(I$3="Attendance",
INDEX('Attendance Dump'!$E$2:$AI$400,
MATCH($A59,'Attendance Dump'!$B$2:$B$400,0),
MATCH(I$2,'Attendance Dump'!$E$1:$AI$1,0)
),
INDEX('Active Hour''s Dump'!$D$3:$AH$337,
MATCH($C59,'Active Hour''s Dump'!$A$3:$A$337,0),
MATCH(I$2,'Active Hour''s Dump'!$D$2:$AH$2,0)
))),"")</f>
        <v>P</v>
      </c>
      <c r="J59" s="54">
        <f>_xlfn.IFNA(IF(J$3="Productivity",
INDEX('Productivity Dump'!$E$4:$AJ$500,
MATCH($A59,'Productivity Dump'!$A$4:$A$500,0),
MATCH(J$2,'Productivity Dump'!$E$3:$AJ$3,0)
),
IF(J$3="Attendance",
INDEX('Attendance Dump'!$E$2:$AI$400,
MATCH($A59,'Attendance Dump'!$B$2:$B$400,0),
MATCH(J$2,'Attendance Dump'!$E$1:$AI$1,0)
),
INDEX('Active Hour''s Dump'!$D$3:$AH$337,
MATCH($C59,'Active Hour''s Dump'!$A$3:$A$337,0),
MATCH(J$2,'Active Hour''s Dump'!$D$2:$AH$2,0)
))),"")</f>
        <v>8</v>
      </c>
      <c r="K59" s="13">
        <f>_xlfn.IFNA(IF(K$3="Productivity",
INDEX('Productivity Dump'!$E$4:$AJ$500,
MATCH($A59,'Productivity Dump'!$A$4:$A$500,0),
MATCH(K$2,'Productivity Dump'!$E$3:$AJ$3,0)
),
IF(K$3="Attendance",
INDEX('Attendance Dump'!$E$2:$AI$400,
MATCH($A59,'Attendance Dump'!$B$2:$B$400,0),
MATCH(K$2,'Attendance Dump'!$E$1:$AI$1,0)
),
INDEX('Active Hour''s Dump'!$D$3:$AH$337,
MATCH($C59,'Active Hour''s Dump'!$A$3:$A$337,0),
MATCH(K$2,'Active Hour''s Dump'!$D$2:$AH$2,0)
))),"")</f>
        <v>1355.8590000000002</v>
      </c>
      <c r="L59" s="13" t="str">
        <f>_xlfn.IFNA(IF(L$3="Productivity",
INDEX('Productivity Dump'!$E$4:$AJ$500,
MATCH($A59,'Productivity Dump'!$A$4:$A$500,0),
MATCH(L$2,'Productivity Dump'!$E$3:$AJ$3,0)
),
IF(L$3="Attendance",
INDEX('Attendance Dump'!$E$2:$AI$400,
MATCH($A59,'Attendance Dump'!$B$2:$B$400,0),
MATCH(L$2,'Attendance Dump'!$E$1:$AI$1,0)
),
INDEX('Active Hour''s Dump'!$D$3:$AH$337,
MATCH($C59,'Active Hour''s Dump'!$A$3:$A$337,0),
MATCH(L$2,'Active Hour''s Dump'!$D$2:$AH$2,0)
))),"")</f>
        <v>P</v>
      </c>
      <c r="M59" s="54">
        <f>_xlfn.IFNA(IF(M$3="Productivity",
INDEX('Productivity Dump'!$E$4:$AJ$500,
MATCH($A59,'Productivity Dump'!$A$4:$A$500,0),
MATCH(M$2,'Productivity Dump'!$E$3:$AJ$3,0)
),
IF(M$3="Attendance",
INDEX('Attendance Dump'!$E$2:$AI$400,
MATCH($A59,'Attendance Dump'!$B$2:$B$400,0),
MATCH(M$2,'Attendance Dump'!$E$1:$AI$1,0)
),
INDEX('Active Hour''s Dump'!$D$3:$AH$337,
MATCH($C59,'Active Hour''s Dump'!$A$3:$A$337,0),
MATCH(M$2,'Active Hour''s Dump'!$D$2:$AH$2,0)
))),"")</f>
        <v>7.4166666666666696</v>
      </c>
      <c r="N59" s="13">
        <f>_xlfn.IFNA(IF(N$3="Productivity",
INDEX('Productivity Dump'!$E$4:$AJ$500,
MATCH($A59,'Productivity Dump'!$A$4:$A$500,0),
MATCH(N$2,'Productivity Dump'!$E$3:$AJ$3,0)
),
IF(N$3="Attendance",
INDEX('Attendance Dump'!$E$2:$AI$400,
MATCH($A59,'Attendance Dump'!$B$2:$B$400,0),
MATCH(N$2,'Attendance Dump'!$E$1:$AI$1,0)
),
INDEX('Active Hour''s Dump'!$D$3:$AH$337,
MATCH($C59,'Active Hour''s Dump'!$A$3:$A$337,0),
MATCH(N$2,'Active Hour''s Dump'!$D$2:$AH$2,0)
))),"")</f>
        <v>1119.8110000000001</v>
      </c>
      <c r="O59" s="13" t="str">
        <f>_xlfn.IFNA(IF(O$3="Productivity",
INDEX('Productivity Dump'!$E$4:$AJ$500,
MATCH($A59,'Productivity Dump'!$A$4:$A$500,0),
MATCH(O$2,'Productivity Dump'!$E$3:$AJ$3,0)
),
IF(O$3="Attendance",
INDEX('Attendance Dump'!$E$2:$AI$400,
MATCH($A59,'Attendance Dump'!$B$2:$B$400,0),
MATCH(O$2,'Attendance Dump'!$E$1:$AI$1,0)
),
INDEX('Active Hour''s Dump'!$D$3:$AH$337,
MATCH($C59,'Active Hour''s Dump'!$A$3:$A$337,0),
MATCH(O$2,'Active Hour''s Dump'!$D$2:$AH$2,0)
))),"")</f>
        <v>P</v>
      </c>
      <c r="P59" s="54">
        <f>_xlfn.IFNA(IF(P$3="Productivity",
INDEX('Productivity Dump'!$E$4:$AJ$500,
MATCH($A59,'Productivity Dump'!$A$4:$A$500,0),
MATCH(P$2,'Productivity Dump'!$E$3:$AJ$3,0)
),
IF(P$3="Attendance",
INDEX('Attendance Dump'!$E$2:$AI$400,
MATCH($A59,'Attendance Dump'!$B$2:$B$400,0),
MATCH(P$2,'Attendance Dump'!$E$1:$AI$1,0)
),
INDEX('Active Hour''s Dump'!$D$3:$AH$337,
MATCH($C59,'Active Hour''s Dump'!$A$3:$A$337,0),
MATCH(P$2,'Active Hour''s Dump'!$D$2:$AH$2,0)
))),"")</f>
        <v>6.4166666666666696</v>
      </c>
      <c r="Q59" s="13">
        <f>_xlfn.IFNA(IF(Q$3="Productivity",
INDEX('Productivity Dump'!$E$4:$AJ$500,
MATCH($A59,'Productivity Dump'!$A$4:$A$500,0),
MATCH(Q$2,'Productivity Dump'!$E$3:$AJ$3,0)
),
IF(Q$3="Attendance",
INDEX('Attendance Dump'!$E$2:$AI$400,
MATCH($A59,'Attendance Dump'!$B$2:$B$400,0),
MATCH(Q$2,'Attendance Dump'!$E$1:$AI$1,0)
),
INDEX('Active Hour''s Dump'!$D$3:$AH$337,
MATCH($C59,'Active Hour''s Dump'!$A$3:$A$337,0),
MATCH(Q$2,'Active Hour''s Dump'!$D$2:$AH$2,0)
))),"")</f>
        <v>0</v>
      </c>
      <c r="R59" s="13" t="str">
        <f>_xlfn.IFNA(IF(R$3="Productivity",
INDEX('Productivity Dump'!$E$4:$AJ$500,
MATCH($A59,'Productivity Dump'!$A$4:$A$500,0),
MATCH(R$2,'Productivity Dump'!$E$3:$AJ$3,0)
),
IF(R$3="Attendance",
INDEX('Attendance Dump'!$E$2:$AI$400,
MATCH($A59,'Attendance Dump'!$B$2:$B$400,0),
MATCH(R$2,'Attendance Dump'!$E$1:$AI$1,0)
),
INDEX('Active Hour''s Dump'!$D$3:$AH$337,
MATCH($C59,'Active Hour''s Dump'!$A$3:$A$337,0),
MATCH(R$2,'Active Hour''s Dump'!$D$2:$AH$2,0)
))),"")</f>
        <v>WO</v>
      </c>
      <c r="S59" s="54">
        <f>_xlfn.IFNA(IF(S$3="Productivity",
INDEX('Productivity Dump'!$E$4:$AJ$500,
MATCH($A59,'Productivity Dump'!$A$4:$A$500,0),
MATCH(S$2,'Productivity Dump'!$E$3:$AJ$3,0)
),
IF(S$3="Attendance",
INDEX('Attendance Dump'!$E$2:$AI$400,
MATCH($A59,'Attendance Dump'!$B$2:$B$400,0),
MATCH(S$2,'Attendance Dump'!$E$1:$AI$1,0)
),
INDEX('Active Hour''s Dump'!$D$3:$AH$337,
MATCH($C59,'Active Hour''s Dump'!$A$3:$A$337,0),
MATCH(S$2,'Active Hour''s Dump'!$D$2:$AH$2,0)
))),"")</f>
        <v>0</v>
      </c>
      <c r="T59" s="13">
        <f>_xlfn.IFNA(IF(T$3="Productivity",
INDEX('Productivity Dump'!$E$4:$AJ$500,
MATCH($A59,'Productivity Dump'!$A$4:$A$500,0),
MATCH(T$2,'Productivity Dump'!$E$3:$AJ$3,0)
),
IF(T$3="Attendance",
INDEX('Attendance Dump'!$E$2:$AI$400,
MATCH($A59,'Attendance Dump'!$B$2:$B$400,0),
MATCH(T$2,'Attendance Dump'!$E$1:$AI$1,0)
),
INDEX('Active Hour''s Dump'!$D$3:$AH$337,
MATCH($C59,'Active Hour''s Dump'!$A$3:$A$337,0),
MATCH(T$2,'Active Hour''s Dump'!$D$2:$AH$2,0)
))),"")</f>
        <v>655.721</v>
      </c>
      <c r="U59" s="13" t="str">
        <f>_xlfn.IFNA(IF(U$3="Productivity",
INDEX('Productivity Dump'!$E$4:$AJ$500,
MATCH($A59,'Productivity Dump'!$A$4:$A$500,0),
MATCH(U$2,'Productivity Dump'!$E$3:$AJ$3,0)
),
IF(U$3="Attendance",
INDEX('Attendance Dump'!$E$2:$AI$400,
MATCH($A59,'Attendance Dump'!$B$2:$B$400,0),
MATCH(U$2,'Attendance Dump'!$E$1:$AI$1,0)
),
INDEX('Active Hour''s Dump'!$D$3:$AH$337,
MATCH($C59,'Active Hour''s Dump'!$A$3:$A$337,0),
MATCH(U$2,'Active Hour''s Dump'!$D$2:$AH$2,0)
))),"")</f>
        <v>P</v>
      </c>
      <c r="V59" s="54">
        <f>_xlfn.IFNA(IF(V$3="Productivity",
INDEX('Productivity Dump'!$E$4:$AJ$500,
MATCH($A59,'Productivity Dump'!$A$4:$A$500,0),
MATCH(V$2,'Productivity Dump'!$E$3:$AJ$3,0)
),
IF(V$3="Attendance",
INDEX('Attendance Dump'!$E$2:$AI$400,
MATCH($A59,'Attendance Dump'!$B$2:$B$400,0),
MATCH(V$2,'Attendance Dump'!$E$1:$AI$1,0)
),
INDEX('Active Hour''s Dump'!$D$3:$AH$337,
MATCH($C59,'Active Hour''s Dump'!$A$3:$A$337,0),
MATCH(V$2,'Active Hour''s Dump'!$D$2:$AH$2,0)
))),"")</f>
        <v>4</v>
      </c>
      <c r="W59" s="13">
        <f>_xlfn.IFNA(IF(W$3="Productivity",
INDEX('Productivity Dump'!$E$4:$AJ$500,
MATCH($A59,'Productivity Dump'!$A$4:$A$500,0),
MATCH(W$2,'Productivity Dump'!$E$3:$AJ$3,0)
),
IF(W$3="Attendance",
INDEX('Attendance Dump'!$E$2:$AI$400,
MATCH($A59,'Attendance Dump'!$B$2:$B$400,0),
MATCH(W$2,'Attendance Dump'!$E$1:$AI$1,0)
),
INDEX('Active Hour''s Dump'!$D$3:$AH$337,
MATCH($C59,'Active Hour''s Dump'!$A$3:$A$337,0),
MATCH(W$2,'Active Hour''s Dump'!$D$2:$AH$2,0)
))),"")</f>
        <v>1394.5800000000002</v>
      </c>
      <c r="X59" s="13" t="str">
        <f>_xlfn.IFNA(IF(X$3="Productivity",
INDEX('Productivity Dump'!$E$4:$AJ$500,
MATCH($A59,'Productivity Dump'!$A$4:$A$500,0),
MATCH(X$2,'Productivity Dump'!$E$3:$AJ$3,0)
),
IF(X$3="Attendance",
INDEX('Attendance Dump'!$E$2:$AI$400,
MATCH($A59,'Attendance Dump'!$B$2:$B$400,0),
MATCH(X$2,'Attendance Dump'!$E$1:$AI$1,0)
),
INDEX('Active Hour''s Dump'!$D$3:$AH$337,
MATCH($C59,'Active Hour''s Dump'!$A$3:$A$337,0),
MATCH(X$2,'Active Hour''s Dump'!$D$2:$AH$2,0)
))),"")</f>
        <v>P</v>
      </c>
      <c r="Y59" s="54">
        <f>_xlfn.IFNA(IF(Y$3="Productivity",
INDEX('Productivity Dump'!$E$4:$AJ$500,
MATCH($A59,'Productivity Dump'!$A$4:$A$500,0),
MATCH(Y$2,'Productivity Dump'!$E$3:$AJ$3,0)
),
IF(Y$3="Attendance",
INDEX('Attendance Dump'!$E$2:$AI$400,
MATCH($A59,'Attendance Dump'!$B$2:$B$400,0),
MATCH(Y$2,'Attendance Dump'!$E$1:$AI$1,0)
),
INDEX('Active Hour''s Dump'!$D$3:$AH$337,
MATCH($C59,'Active Hour''s Dump'!$A$3:$A$337,0),
MATCH(Y$2,'Active Hour''s Dump'!$D$2:$AH$2,0)
))),"")</f>
        <v>7.5833333333333304</v>
      </c>
      <c r="Z59" s="13">
        <f>_xlfn.IFNA(IF(Z$3="Productivity",
INDEX('Productivity Dump'!$E$4:$AJ$500,
MATCH($A59,'Productivity Dump'!$A$4:$A$500,0),
MATCH(Z$2,'Productivity Dump'!$E$3:$AJ$3,0)
),
IF(Z$3="Attendance",
INDEX('Attendance Dump'!$E$2:$AI$400,
MATCH($A59,'Attendance Dump'!$B$2:$B$400,0),
MATCH(Z$2,'Attendance Dump'!$E$1:$AI$1,0)
),
INDEX('Active Hour''s Dump'!$D$3:$AH$337,
MATCH($C59,'Active Hour''s Dump'!$A$3:$A$337,0),
MATCH(Z$2,'Active Hour''s Dump'!$D$2:$AH$2,0)
))),"")</f>
        <v>1161.192</v>
      </c>
      <c r="AA59" s="13" t="str">
        <f>_xlfn.IFNA(IF(AA$3="Productivity",
INDEX('Productivity Dump'!$E$4:$AJ$500,
MATCH($A59,'Productivity Dump'!$A$4:$A$500,0),
MATCH(AA$2,'Productivity Dump'!$E$3:$AJ$3,0)
),
IF(AA$3="Attendance",
INDEX('Attendance Dump'!$E$2:$AI$400,
MATCH($A59,'Attendance Dump'!$B$2:$B$400,0),
MATCH(AA$2,'Attendance Dump'!$E$1:$AI$1,0)
),
INDEX('Active Hour''s Dump'!$D$3:$AH$337,
MATCH($C59,'Active Hour''s Dump'!$A$3:$A$337,0),
MATCH(AA$2,'Active Hour''s Dump'!$D$2:$AH$2,0)
))),"")</f>
        <v>P</v>
      </c>
      <c r="AB59" s="54">
        <f>_xlfn.IFNA(IF(AB$3="Productivity",
INDEX('Productivity Dump'!$E$4:$AJ$500,
MATCH($A59,'Productivity Dump'!$A$4:$A$500,0),
MATCH(AB$2,'Productivity Dump'!$E$3:$AJ$3,0)
),
IF(AB$3="Attendance",
INDEX('Attendance Dump'!$E$2:$AI$400,
MATCH($A59,'Attendance Dump'!$B$2:$B$400,0),
MATCH(AB$2,'Attendance Dump'!$E$1:$AI$1,0)
),
INDEX('Active Hour''s Dump'!$D$3:$AH$337,
MATCH($C59,'Active Hour''s Dump'!$A$3:$A$337,0),
MATCH(AB$2,'Active Hour''s Dump'!$D$2:$AH$2,0)
))),"")</f>
        <v>7.4166666666666696</v>
      </c>
      <c r="AC59" s="13">
        <f>_xlfn.IFNA(IF(AC$3="Productivity",
INDEX('Productivity Dump'!$E$4:$AJ$500,
MATCH($A59,'Productivity Dump'!$A$4:$A$500,0),
MATCH(AC$2,'Productivity Dump'!$E$3:$AJ$3,0)
),
IF(AC$3="Attendance",
INDEX('Attendance Dump'!$E$2:$AI$400,
MATCH($A59,'Attendance Dump'!$B$2:$B$400,0),
MATCH(AC$2,'Attendance Dump'!$E$1:$AI$1,0)
),
INDEX('Active Hour''s Dump'!$D$3:$AH$337,
MATCH($C59,'Active Hour''s Dump'!$A$3:$A$337,0),
MATCH(AC$2,'Active Hour''s Dump'!$D$2:$AH$2,0)
))),"")</f>
        <v>1302.9060000000002</v>
      </c>
      <c r="AD59" s="13" t="str">
        <f>_xlfn.IFNA(IF(AD$3="Productivity",
INDEX('Productivity Dump'!$E$4:$AJ$500,
MATCH($A59,'Productivity Dump'!$A$4:$A$500,0),
MATCH(AD$2,'Productivity Dump'!$E$3:$AJ$3,0)
),
IF(AD$3="Attendance",
INDEX('Attendance Dump'!$E$2:$AI$400,
MATCH($A59,'Attendance Dump'!$B$2:$B$400,0),
MATCH(AD$2,'Attendance Dump'!$E$1:$AI$1,0)
),
INDEX('Active Hour''s Dump'!$D$3:$AH$337,
MATCH($C59,'Active Hour''s Dump'!$A$3:$A$337,0),
MATCH(AD$2,'Active Hour''s Dump'!$D$2:$AH$2,0)
))),"")</f>
        <v>P</v>
      </c>
      <c r="AE59" s="54">
        <f>_xlfn.IFNA(IF(AE$3="Productivity",
INDEX('Productivity Dump'!$E$4:$AJ$500,
MATCH($A59,'Productivity Dump'!$A$4:$A$500,0),
MATCH(AE$2,'Productivity Dump'!$E$3:$AJ$3,0)
),
IF(AE$3="Attendance",
INDEX('Attendance Dump'!$E$2:$AI$400,
MATCH($A59,'Attendance Dump'!$B$2:$B$400,0),
MATCH(AE$2,'Attendance Dump'!$E$1:$AI$1,0)
),
INDEX('Active Hour''s Dump'!$D$3:$AH$337,
MATCH($C59,'Active Hour''s Dump'!$A$3:$A$337,0),
MATCH(AE$2,'Active Hour''s Dump'!$D$2:$AH$2,0)
))),"")</f>
        <v>6.75</v>
      </c>
      <c r="AF59" s="13">
        <f>_xlfn.IFNA(IF(AF$3="Productivity",
INDEX('Productivity Dump'!$E$4:$AJ$500,
MATCH($A59,'Productivity Dump'!$A$4:$A$500,0),
MATCH(AF$2,'Productivity Dump'!$E$3:$AJ$3,0)
),
IF(AF$3="Attendance",
INDEX('Attendance Dump'!$E$2:$AI$400,
MATCH($A59,'Attendance Dump'!$B$2:$B$400,0),
MATCH(AF$2,'Attendance Dump'!$E$1:$AI$1,0)
),
INDEX('Active Hour''s Dump'!$D$3:$AH$337,
MATCH($C59,'Active Hour''s Dump'!$A$3:$A$337,0),
MATCH(AF$2,'Active Hour''s Dump'!$D$2:$AH$2,0)
))),"")</f>
        <v>1292.92</v>
      </c>
      <c r="AG59" s="13" t="str">
        <f>_xlfn.IFNA(IF(AG$3="Productivity",
INDEX('Productivity Dump'!$E$4:$AJ$500,
MATCH($A59,'Productivity Dump'!$A$4:$A$500,0),
MATCH(AG$2,'Productivity Dump'!$E$3:$AJ$3,0)
),
IF(AG$3="Attendance",
INDEX('Attendance Dump'!$E$2:$AI$400,
MATCH($A59,'Attendance Dump'!$B$2:$B$400,0),
MATCH(AG$2,'Attendance Dump'!$E$1:$AI$1,0)
),
INDEX('Active Hour''s Dump'!$D$3:$AH$337,
MATCH($C59,'Active Hour''s Dump'!$A$3:$A$337,0),
MATCH(AG$2,'Active Hour''s Dump'!$D$2:$AH$2,0)
))),"")</f>
        <v>P</v>
      </c>
      <c r="AH59" s="54">
        <f>_xlfn.IFNA(IF(AH$3="Productivity",
INDEX('Productivity Dump'!$E$4:$AJ$500,
MATCH($A59,'Productivity Dump'!$A$4:$A$500,0),
MATCH(AH$2,'Productivity Dump'!$E$3:$AJ$3,0)
),
IF(AH$3="Attendance",
INDEX('Attendance Dump'!$E$2:$AI$400,
MATCH($A59,'Attendance Dump'!$B$2:$B$400,0),
MATCH(AH$2,'Attendance Dump'!$E$1:$AI$1,0)
),
INDEX('Active Hour''s Dump'!$D$3:$AH$337,
MATCH($C59,'Active Hour''s Dump'!$A$3:$A$337,0),
MATCH(AH$2,'Active Hour''s Dump'!$D$2:$AH$2,0)
))),"")</f>
        <v>7.5833333333333304</v>
      </c>
      <c r="AI59" s="13">
        <f>_xlfn.IFNA(IF(AI$3="Productivity",
INDEX('Productivity Dump'!$E$4:$AJ$500,
MATCH($A59,'Productivity Dump'!$A$4:$A$500,0),
MATCH(AI$2,'Productivity Dump'!$E$3:$AJ$3,0)
),
IF(AI$3="Attendance",
INDEX('Attendance Dump'!$E$2:$AI$400,
MATCH($A59,'Attendance Dump'!$B$2:$B$400,0),
MATCH(AI$2,'Attendance Dump'!$E$1:$AI$1,0)
),
INDEX('Active Hour''s Dump'!$D$3:$AH$337,
MATCH($C59,'Active Hour''s Dump'!$A$3:$A$337,0),
MATCH(AI$2,'Active Hour''s Dump'!$D$2:$AH$2,0)
))),"")</f>
        <v>0</v>
      </c>
      <c r="AJ59" s="13" t="str">
        <f>_xlfn.IFNA(IF(AJ$3="Productivity",
INDEX('Productivity Dump'!$E$4:$AJ$500,
MATCH($A59,'Productivity Dump'!$A$4:$A$500,0),
MATCH(AJ$2,'Productivity Dump'!$E$3:$AJ$3,0)
),
IF(AJ$3="Attendance",
INDEX('Attendance Dump'!$E$2:$AI$400,
MATCH($A59,'Attendance Dump'!$B$2:$B$400,0),
MATCH(AJ$2,'Attendance Dump'!$E$1:$AI$1,0)
),
INDEX('Active Hour''s Dump'!$D$3:$AH$337,
MATCH($C59,'Active Hour''s Dump'!$A$3:$A$337,0),
MATCH(AJ$2,'Active Hour''s Dump'!$D$2:$AH$2,0)
))),"")</f>
        <v>PL</v>
      </c>
      <c r="AK59" s="54">
        <f>_xlfn.IFNA(IF(AK$3="Productivity",
INDEX('Productivity Dump'!$E$4:$AJ$500,
MATCH($A59,'Productivity Dump'!$A$4:$A$500,0),
MATCH(AK$2,'Productivity Dump'!$E$3:$AJ$3,0)
),
IF(AK$3="Attendance",
INDEX('Attendance Dump'!$E$2:$AI$400,
MATCH($A59,'Attendance Dump'!$B$2:$B$400,0),
MATCH(AK$2,'Attendance Dump'!$E$1:$AI$1,0)
),
INDEX('Active Hour''s Dump'!$D$3:$AH$337,
MATCH($C59,'Active Hour''s Dump'!$A$3:$A$337,0),
MATCH(AK$2,'Active Hour''s Dump'!$D$2:$AH$2,0)
))),"")</f>
        <v>0</v>
      </c>
      <c r="AL59" s="13">
        <f>_xlfn.IFNA(IF(AL$3="Productivity",
INDEX('Productivity Dump'!$E$4:$AJ$500,
MATCH($A59,'Productivity Dump'!$A$4:$A$500,0),
MATCH(AL$2,'Productivity Dump'!$E$3:$AJ$3,0)
),
IF(AL$3="Attendance",
INDEX('Attendance Dump'!$E$2:$AI$400,
MATCH($A59,'Attendance Dump'!$B$2:$B$400,0),
MATCH(AL$2,'Attendance Dump'!$E$1:$AI$1,0)
),
INDEX('Active Hour''s Dump'!$D$3:$AH$337,
MATCH($C59,'Active Hour''s Dump'!$A$3:$A$337,0),
MATCH(AL$2,'Active Hour''s Dump'!$D$2:$AH$2,0)
))),"")</f>
        <v>0</v>
      </c>
      <c r="AM59" s="13" t="str">
        <f>_xlfn.IFNA(IF(AM$3="Productivity",
INDEX('Productivity Dump'!$E$4:$AJ$500,
MATCH($A59,'Productivity Dump'!$A$4:$A$500,0),
MATCH(AM$2,'Productivity Dump'!$E$3:$AJ$3,0)
),
IF(AM$3="Attendance",
INDEX('Attendance Dump'!$E$2:$AI$400,
MATCH($A59,'Attendance Dump'!$B$2:$B$400,0),
MATCH(AM$2,'Attendance Dump'!$E$1:$AI$1,0)
),
INDEX('Active Hour''s Dump'!$D$3:$AH$337,
MATCH($C59,'Active Hour''s Dump'!$A$3:$A$337,0),
MATCH(AM$2,'Active Hour''s Dump'!$D$2:$AH$2,0)
))),"")</f>
        <v>WO</v>
      </c>
      <c r="AN59" s="54">
        <f>_xlfn.IFNA(IF(AN$3="Productivity",
INDEX('Productivity Dump'!$E$4:$AJ$500,
MATCH($A59,'Productivity Dump'!$A$4:$A$500,0),
MATCH(AN$2,'Productivity Dump'!$E$3:$AJ$3,0)
),
IF(AN$3="Attendance",
INDEX('Attendance Dump'!$E$2:$AI$400,
MATCH($A59,'Attendance Dump'!$B$2:$B$400,0),
MATCH(AN$2,'Attendance Dump'!$E$1:$AI$1,0)
),
INDEX('Active Hour''s Dump'!$D$3:$AH$337,
MATCH($C59,'Active Hour''s Dump'!$A$3:$A$337,0),
MATCH(AN$2,'Active Hour''s Dump'!$D$2:$AH$2,0)
))),"")</f>
        <v>0</v>
      </c>
      <c r="AO59" s="13">
        <f>_xlfn.IFNA(IF(AO$3="Productivity",
INDEX('Productivity Dump'!$E$4:$AJ$500,
MATCH($A59,'Productivity Dump'!$A$4:$A$500,0),
MATCH(AO$2,'Productivity Dump'!$E$3:$AJ$3,0)
),
IF(AO$3="Attendance",
INDEX('Attendance Dump'!$E$2:$AI$400,
MATCH($A59,'Attendance Dump'!$B$2:$B$400,0),
MATCH(AO$2,'Attendance Dump'!$E$1:$AI$1,0)
),
INDEX('Active Hour''s Dump'!$D$3:$AH$337,
MATCH($C59,'Active Hour''s Dump'!$A$3:$A$337,0),
MATCH(AO$2,'Active Hour''s Dump'!$D$2:$AH$2,0)
))),"")</f>
        <v>676.61400000000003</v>
      </c>
      <c r="AP59" s="13" t="str">
        <f>_xlfn.IFNA(IF(AP$3="Productivity",
INDEX('Productivity Dump'!$E$4:$AJ$500,
MATCH($A59,'Productivity Dump'!$A$4:$A$500,0),
MATCH(AP$2,'Productivity Dump'!$E$3:$AJ$3,0)
),
IF(AP$3="Attendance",
INDEX('Attendance Dump'!$E$2:$AI$400,
MATCH($A59,'Attendance Dump'!$B$2:$B$400,0),
MATCH(AP$2,'Attendance Dump'!$E$1:$AI$1,0)
),
INDEX('Active Hour''s Dump'!$D$3:$AH$337,
MATCH($C59,'Active Hour''s Dump'!$A$3:$A$337,0),
MATCH(AP$2,'Active Hour''s Dump'!$D$2:$AH$2,0)
))),"")</f>
        <v>P</v>
      </c>
      <c r="AQ59" s="54">
        <f>_xlfn.IFNA(IF(AQ$3="Productivity",
INDEX('Productivity Dump'!$E$4:$AJ$500,
MATCH($A59,'Productivity Dump'!$A$4:$A$500,0),
MATCH(AQ$2,'Productivity Dump'!$E$3:$AJ$3,0)
),
IF(AQ$3="Attendance",
INDEX('Attendance Dump'!$E$2:$AI$400,
MATCH($A59,'Attendance Dump'!$B$2:$B$400,0),
MATCH(AQ$2,'Attendance Dump'!$E$1:$AI$1,0)
),
INDEX('Active Hour''s Dump'!$D$3:$AH$337,
MATCH($C59,'Active Hour''s Dump'!$A$3:$A$337,0),
MATCH(AQ$2,'Active Hour''s Dump'!$D$2:$AH$2,0)
))),"")</f>
        <v>5.0833333333333304</v>
      </c>
      <c r="AR59" s="13">
        <f>_xlfn.IFNA(IF(AR$3="Productivity",
INDEX('Productivity Dump'!$E$4:$AJ$500,
MATCH($A59,'Productivity Dump'!$A$4:$A$500,0),
MATCH(AR$2,'Productivity Dump'!$E$3:$AJ$3,0)
),
IF(AR$3="Attendance",
INDEX('Attendance Dump'!$E$2:$AI$400,
MATCH($A59,'Attendance Dump'!$B$2:$B$400,0),
MATCH(AR$2,'Attendance Dump'!$E$1:$AI$1,0)
),
INDEX('Active Hour''s Dump'!$D$3:$AH$337,
MATCH($C59,'Active Hour''s Dump'!$A$3:$A$337,0),
MATCH(AR$2,'Active Hour''s Dump'!$D$2:$AH$2,0)
))),"")</f>
        <v>1513.6839999999997</v>
      </c>
      <c r="AS59" s="13" t="str">
        <f>_xlfn.IFNA(IF(AS$3="Productivity",
INDEX('Productivity Dump'!$E$4:$AJ$500,
MATCH($A59,'Productivity Dump'!$A$4:$A$500,0),
MATCH(AS$2,'Productivity Dump'!$E$3:$AJ$3,0)
),
IF(AS$3="Attendance",
INDEX('Attendance Dump'!$E$2:$AI$400,
MATCH($A59,'Attendance Dump'!$B$2:$B$400,0),
MATCH(AS$2,'Attendance Dump'!$E$1:$AI$1,0)
),
INDEX('Active Hour''s Dump'!$D$3:$AH$337,
MATCH($C59,'Active Hour''s Dump'!$A$3:$A$337,0),
MATCH(AS$2,'Active Hour''s Dump'!$D$2:$AH$2,0)
))),"")</f>
        <v>P</v>
      </c>
      <c r="AT59" s="54">
        <f>_xlfn.IFNA(IF(AT$3="Productivity",
INDEX('Productivity Dump'!$E$4:$AJ$500,
MATCH($A59,'Productivity Dump'!$A$4:$A$500,0),
MATCH(AT$2,'Productivity Dump'!$E$3:$AJ$3,0)
),
IF(AT$3="Attendance",
INDEX('Attendance Dump'!$E$2:$AI$400,
MATCH($A59,'Attendance Dump'!$B$2:$B$400,0),
MATCH(AT$2,'Attendance Dump'!$E$1:$AI$1,0)
),
INDEX('Active Hour''s Dump'!$D$3:$AH$337,
MATCH($C59,'Active Hour''s Dump'!$A$3:$A$337,0),
MATCH(AT$2,'Active Hour''s Dump'!$D$2:$AH$2,0)
))),"")</f>
        <v>7.8333333333333304</v>
      </c>
      <c r="AU59" s="13">
        <f>_xlfn.IFNA(IF(AU$3="Productivity",
INDEX('Productivity Dump'!$E$4:$AJ$500,
MATCH($A59,'Productivity Dump'!$A$4:$A$500,0),
MATCH(AU$2,'Productivity Dump'!$E$3:$AJ$3,0)
),
IF(AU$3="Attendance",
INDEX('Attendance Dump'!$E$2:$AI$400,
MATCH($A59,'Attendance Dump'!$B$2:$B$400,0),
MATCH(AU$2,'Attendance Dump'!$E$1:$AI$1,0)
),
INDEX('Active Hour''s Dump'!$D$3:$AH$337,
MATCH($C59,'Active Hour''s Dump'!$A$3:$A$337,0),
MATCH(AU$2,'Active Hour''s Dump'!$D$2:$AH$2,0)
))),"")</f>
        <v>1205.1150000000005</v>
      </c>
      <c r="AV59" s="13" t="str">
        <f>_xlfn.IFNA(IF(AV$3="Productivity",
INDEX('Productivity Dump'!$E$4:$AJ$500,
MATCH($A59,'Productivity Dump'!$A$4:$A$500,0),
MATCH(AV$2,'Productivity Dump'!$E$3:$AJ$3,0)
),
IF(AV$3="Attendance",
INDEX('Attendance Dump'!$E$2:$AI$400,
MATCH($A59,'Attendance Dump'!$B$2:$B$400,0),
MATCH(AV$2,'Attendance Dump'!$E$1:$AI$1,0)
),
INDEX('Active Hour''s Dump'!$D$3:$AH$337,
MATCH($C59,'Active Hour''s Dump'!$A$3:$A$337,0),
MATCH(AV$2,'Active Hour''s Dump'!$D$2:$AH$2,0)
))),"")</f>
        <v>P</v>
      </c>
      <c r="AW59" s="54">
        <f>_xlfn.IFNA(IF(AW$3="Productivity",
INDEX('Productivity Dump'!$E$4:$AJ$500,
MATCH($A59,'Productivity Dump'!$A$4:$A$500,0),
MATCH(AW$2,'Productivity Dump'!$E$3:$AJ$3,0)
),
IF(AW$3="Attendance",
INDEX('Attendance Dump'!$E$2:$AI$400,
MATCH($A59,'Attendance Dump'!$B$2:$B$400,0),
MATCH(AW$2,'Attendance Dump'!$E$1:$AI$1,0)
),
INDEX('Active Hour''s Dump'!$D$3:$AH$337,
MATCH($C59,'Active Hour''s Dump'!$A$3:$A$337,0),
MATCH(AW$2,'Active Hour''s Dump'!$D$2:$AH$2,0)
))),"")</f>
        <v>6.75</v>
      </c>
      <c r="AX59" s="13">
        <f>_xlfn.IFNA(IF(AX$3="Productivity",
INDEX('Productivity Dump'!$E$4:$AJ$500,
MATCH($A59,'Productivity Dump'!$A$4:$A$500,0),
MATCH(AX$2,'Productivity Dump'!$E$3:$AJ$3,0)
),
IF(AX$3="Attendance",
INDEX('Attendance Dump'!$E$2:$AI$400,
MATCH($A59,'Attendance Dump'!$B$2:$B$400,0),
MATCH(AX$2,'Attendance Dump'!$E$1:$AI$1,0)
),
INDEX('Active Hour''s Dump'!$D$3:$AH$337,
MATCH($C59,'Active Hour''s Dump'!$A$3:$A$337,0),
MATCH(AX$2,'Active Hour''s Dump'!$D$2:$AH$2,0)
))),"")</f>
        <v>1450.827</v>
      </c>
      <c r="AY59" s="13" t="str">
        <f>_xlfn.IFNA(IF(AY$3="Productivity",
INDEX('Productivity Dump'!$E$4:$AJ$500,
MATCH($A59,'Productivity Dump'!$A$4:$A$500,0),
MATCH(AY$2,'Productivity Dump'!$E$3:$AJ$3,0)
),
IF(AY$3="Attendance",
INDEX('Attendance Dump'!$E$2:$AI$400,
MATCH($A59,'Attendance Dump'!$B$2:$B$400,0),
MATCH(AY$2,'Attendance Dump'!$E$1:$AI$1,0)
),
INDEX('Active Hour''s Dump'!$D$3:$AH$337,
MATCH($C59,'Active Hour''s Dump'!$A$3:$A$337,0),
MATCH(AY$2,'Active Hour''s Dump'!$D$2:$AH$2,0)
))),"")</f>
        <v>P</v>
      </c>
      <c r="AZ59" s="54">
        <f>_xlfn.IFNA(IF(AZ$3="Productivity",
INDEX('Productivity Dump'!$E$4:$AJ$500,
MATCH($A59,'Productivity Dump'!$A$4:$A$500,0),
MATCH(AZ$2,'Productivity Dump'!$E$3:$AJ$3,0)
),
IF(AZ$3="Attendance",
INDEX('Attendance Dump'!$E$2:$AI$400,
MATCH($A59,'Attendance Dump'!$B$2:$B$400,0),
MATCH(AZ$2,'Attendance Dump'!$E$1:$AI$1,0)
),
INDEX('Active Hour''s Dump'!$D$3:$AH$337,
MATCH($C59,'Active Hour''s Dump'!$A$3:$A$337,0),
MATCH(AZ$2,'Active Hour''s Dump'!$D$2:$AH$2,0)
))),"")</f>
        <v>7.5</v>
      </c>
      <c r="BA59" s="13">
        <f>_xlfn.IFNA(IF(BA$3="Productivity",
INDEX('Productivity Dump'!$E$4:$AJ$500,
MATCH($A59,'Productivity Dump'!$A$4:$A$500,0),
MATCH(BA$2,'Productivity Dump'!$E$3:$AJ$3,0)
),
IF(BA$3="Attendance",
INDEX('Attendance Dump'!$E$2:$AI$400,
MATCH($A59,'Attendance Dump'!$B$2:$B$400,0),
MATCH(BA$2,'Attendance Dump'!$E$1:$AI$1,0)
),
INDEX('Active Hour''s Dump'!$D$3:$AH$337,
MATCH($C59,'Active Hour''s Dump'!$A$3:$A$337,0),
MATCH(BA$2,'Active Hour''s Dump'!$D$2:$AH$2,0)
))),"")</f>
        <v>1497.6320000000001</v>
      </c>
      <c r="BB59" s="13" t="str">
        <f>_xlfn.IFNA(IF(BB$3="Productivity",
INDEX('Productivity Dump'!$E$4:$AJ$500,
MATCH($A59,'Productivity Dump'!$A$4:$A$500,0),
MATCH(BB$2,'Productivity Dump'!$E$3:$AJ$3,0)
),
IF(BB$3="Attendance",
INDEX('Attendance Dump'!$E$2:$AI$400,
MATCH($A59,'Attendance Dump'!$B$2:$B$400,0),
MATCH(BB$2,'Attendance Dump'!$E$1:$AI$1,0)
),
INDEX('Active Hour''s Dump'!$D$3:$AH$337,
MATCH($C59,'Active Hour''s Dump'!$A$3:$A$337,0),
MATCH(BB$2,'Active Hour''s Dump'!$D$2:$AH$2,0)
))),"")</f>
        <v>P</v>
      </c>
      <c r="BC59" s="54">
        <f>_xlfn.IFNA(IF(BC$3="Productivity",
INDEX('Productivity Dump'!$E$4:$AJ$500,
MATCH($A59,'Productivity Dump'!$A$4:$A$500,0),
MATCH(BC$2,'Productivity Dump'!$E$3:$AJ$3,0)
),
IF(BC$3="Attendance",
INDEX('Attendance Dump'!$E$2:$AI$400,
MATCH($A59,'Attendance Dump'!$B$2:$B$400,0),
MATCH(BC$2,'Attendance Dump'!$E$1:$AI$1,0)
),
INDEX('Active Hour''s Dump'!$D$3:$AH$337,
MATCH($C59,'Active Hour''s Dump'!$A$3:$A$337,0),
MATCH(BC$2,'Active Hour''s Dump'!$D$2:$AH$2,0)
))),"")</f>
        <v>8.4166666666666696</v>
      </c>
      <c r="BD59" s="13">
        <f>_xlfn.IFNA(IF(BD$3="Productivity",
INDEX('Productivity Dump'!$E$4:$AJ$500,
MATCH($A59,'Productivity Dump'!$A$4:$A$500,0),
MATCH(BD$2,'Productivity Dump'!$E$3:$AJ$3,0)
),
IF(BD$3="Attendance",
INDEX('Attendance Dump'!$E$2:$AI$400,
MATCH($A59,'Attendance Dump'!$B$2:$B$400,0),
MATCH(BD$2,'Attendance Dump'!$E$1:$AI$1,0)
),
INDEX('Active Hour''s Dump'!$D$3:$AH$337,
MATCH($C59,'Active Hour''s Dump'!$A$3:$A$337,0),
MATCH(BD$2,'Active Hour''s Dump'!$D$2:$AH$2,0)
))),"")</f>
        <v>777.97999999999979</v>
      </c>
      <c r="BE59" s="13" t="str">
        <f>_xlfn.IFNA(IF(BE$3="Productivity",
INDEX('Productivity Dump'!$E$4:$AJ$500,
MATCH($A59,'Productivity Dump'!$A$4:$A$500,0),
MATCH(BE$2,'Productivity Dump'!$E$3:$AJ$3,0)
),
IF(BE$3="Attendance",
INDEX('Attendance Dump'!$E$2:$AI$400,
MATCH($A59,'Attendance Dump'!$B$2:$B$400,0),
MATCH(BE$2,'Attendance Dump'!$E$1:$AI$1,0)
),
INDEX('Active Hour''s Dump'!$D$3:$AH$337,
MATCH($C59,'Active Hour''s Dump'!$A$3:$A$337,0),
MATCH(BE$2,'Active Hour''s Dump'!$D$2:$AH$2,0)
))),"")</f>
        <v>P</v>
      </c>
      <c r="BF59" s="54">
        <f>_xlfn.IFNA(IF(BF$3="Productivity",
INDEX('Productivity Dump'!$E$4:$AJ$500,
MATCH($A59,'Productivity Dump'!$A$4:$A$500,0),
MATCH(BF$2,'Productivity Dump'!$E$3:$AJ$3,0)
),
IF(BF$3="Attendance",
INDEX('Attendance Dump'!$E$2:$AI$400,
MATCH($A59,'Attendance Dump'!$B$2:$B$400,0),
MATCH(BF$2,'Attendance Dump'!$E$1:$AI$1,0)
),
INDEX('Active Hour''s Dump'!$D$3:$AH$337,
MATCH($C59,'Active Hour''s Dump'!$A$3:$A$337,0),
MATCH(BF$2,'Active Hour''s Dump'!$D$2:$AH$2,0)
))),"")</f>
        <v>4.5</v>
      </c>
      <c r="BG59" s="13">
        <f>_xlfn.IFNA(IF(BG$3="Productivity",
INDEX('Productivity Dump'!$E$4:$AJ$500,
MATCH($A59,'Productivity Dump'!$A$4:$A$500,0),
MATCH(BG$2,'Productivity Dump'!$E$3:$AJ$3,0)
),
IF(BG$3="Attendance",
INDEX('Attendance Dump'!$E$2:$AI$400,
MATCH($A59,'Attendance Dump'!$B$2:$B$400,0),
MATCH(BG$2,'Attendance Dump'!$E$1:$AI$1,0)
),
INDEX('Active Hour''s Dump'!$D$3:$AH$337,
MATCH($C59,'Active Hour''s Dump'!$A$3:$A$337,0),
MATCH(BG$2,'Active Hour''s Dump'!$D$2:$AH$2,0)
))),"")</f>
        <v>0</v>
      </c>
      <c r="BH59" s="13" t="str">
        <f>_xlfn.IFNA(IF(BH$3="Productivity",
INDEX('Productivity Dump'!$E$4:$AJ$500,
MATCH($A59,'Productivity Dump'!$A$4:$A$500,0),
MATCH(BH$2,'Productivity Dump'!$E$3:$AJ$3,0)
),
IF(BH$3="Attendance",
INDEX('Attendance Dump'!$E$2:$AI$400,
MATCH($A59,'Attendance Dump'!$B$2:$B$400,0),
MATCH(BH$2,'Attendance Dump'!$E$1:$AI$1,0)
),
INDEX('Active Hour''s Dump'!$D$3:$AH$337,
MATCH($C59,'Active Hour''s Dump'!$A$3:$A$337,0),
MATCH(BH$2,'Active Hour''s Dump'!$D$2:$AH$2,0)
))),"")</f>
        <v>WO</v>
      </c>
      <c r="BI59" s="54">
        <f>_xlfn.IFNA(IF(BI$3="Productivity",
INDEX('Productivity Dump'!$E$4:$AJ$500,
MATCH($A59,'Productivity Dump'!$A$4:$A$500,0),
MATCH(BI$2,'Productivity Dump'!$E$3:$AJ$3,0)
),
IF(BI$3="Attendance",
INDEX('Attendance Dump'!$E$2:$AI$400,
MATCH($A59,'Attendance Dump'!$B$2:$B$400,0),
MATCH(BI$2,'Attendance Dump'!$E$1:$AI$1,0)
),
INDEX('Active Hour''s Dump'!$D$3:$AH$337,
MATCH($C59,'Active Hour''s Dump'!$A$3:$A$337,0),
MATCH(BI$2,'Active Hour''s Dump'!$D$2:$AH$2,0)
))),"")</f>
        <v>0</v>
      </c>
      <c r="BJ59" s="13">
        <f>_xlfn.IFNA(IF(BJ$3="Productivity",
INDEX('Productivity Dump'!$E$4:$AJ$500,
MATCH($A59,'Productivity Dump'!$A$4:$A$500,0),
MATCH(BJ$2,'Productivity Dump'!$E$3:$AJ$3,0)
),
IF(BJ$3="Attendance",
INDEX('Attendance Dump'!$E$2:$AI$400,
MATCH($A59,'Attendance Dump'!$B$2:$B$400,0),
MATCH(BJ$2,'Attendance Dump'!$E$1:$AI$1,0)
),
INDEX('Active Hour''s Dump'!$D$3:$AH$337,
MATCH($C59,'Active Hour''s Dump'!$A$3:$A$337,0),
MATCH(BJ$2,'Active Hour''s Dump'!$D$2:$AH$2,0)
))),"")</f>
        <v>749.87399999999968</v>
      </c>
      <c r="BK59" s="13" t="str">
        <f>_xlfn.IFNA(IF(BK$3="Productivity",
INDEX('Productivity Dump'!$E$4:$AJ$500,
MATCH($A59,'Productivity Dump'!$A$4:$A$500,0),
MATCH(BK$2,'Productivity Dump'!$E$3:$AJ$3,0)
),
IF(BK$3="Attendance",
INDEX('Attendance Dump'!$E$2:$AI$400,
MATCH($A59,'Attendance Dump'!$B$2:$B$400,0),
MATCH(BK$2,'Attendance Dump'!$E$1:$AI$1,0)
),
INDEX('Active Hour''s Dump'!$D$3:$AH$337,
MATCH($C59,'Active Hour''s Dump'!$A$3:$A$337,0),
MATCH(BK$2,'Active Hour''s Dump'!$D$2:$AH$2,0)
))),"")</f>
        <v>P</v>
      </c>
      <c r="BL59" s="54">
        <f>_xlfn.IFNA(IF(BL$3="Productivity",
INDEX('Productivity Dump'!$E$4:$AJ$500,
MATCH($A59,'Productivity Dump'!$A$4:$A$500,0),
MATCH(BL$2,'Productivity Dump'!$E$3:$AJ$3,0)
),
IF(BL$3="Attendance",
INDEX('Attendance Dump'!$E$2:$AI$400,
MATCH($A59,'Attendance Dump'!$B$2:$B$400,0),
MATCH(BL$2,'Attendance Dump'!$E$1:$AI$1,0)
),
INDEX('Active Hour''s Dump'!$D$3:$AH$337,
MATCH($C59,'Active Hour''s Dump'!$A$3:$A$337,0),
MATCH(BL$2,'Active Hour''s Dump'!$D$2:$AH$2,0)
))),"")</f>
        <v>4.25</v>
      </c>
      <c r="BM59" s="13">
        <f>_xlfn.IFNA(IF(BM$3="Productivity",
INDEX('Productivity Dump'!$E$4:$AJ$500,
MATCH($A59,'Productivity Dump'!$A$4:$A$500,0),
MATCH(BM$2,'Productivity Dump'!$E$3:$AJ$3,0)
),
IF(BM$3="Attendance",
INDEX('Attendance Dump'!$E$2:$AI$400,
MATCH($A59,'Attendance Dump'!$B$2:$B$400,0),
MATCH(BM$2,'Attendance Dump'!$E$1:$AI$1,0)
),
INDEX('Active Hour''s Dump'!$D$3:$AH$337,
MATCH($C59,'Active Hour''s Dump'!$A$3:$A$337,0),
MATCH(BM$2,'Active Hour''s Dump'!$D$2:$AH$2,0)
))),"")</f>
        <v>1511.3940000000002</v>
      </c>
      <c r="BN59" s="13" t="str">
        <f>_xlfn.IFNA(IF(BN$3="Productivity",
INDEX('Productivity Dump'!$E$4:$AJ$500,
MATCH($A59,'Productivity Dump'!$A$4:$A$500,0),
MATCH(BN$2,'Productivity Dump'!$E$3:$AJ$3,0)
),
IF(BN$3="Attendance",
INDEX('Attendance Dump'!$E$2:$AI$400,
MATCH($A59,'Attendance Dump'!$B$2:$B$400,0),
MATCH(BN$2,'Attendance Dump'!$E$1:$AI$1,0)
),
INDEX('Active Hour''s Dump'!$D$3:$AH$337,
MATCH($C59,'Active Hour''s Dump'!$A$3:$A$337,0),
MATCH(BN$2,'Active Hour''s Dump'!$D$2:$AH$2,0)
))),"")</f>
        <v>P</v>
      </c>
      <c r="BO59" s="54">
        <f>_xlfn.IFNA(IF(BO$3="Productivity",
INDEX('Productivity Dump'!$E$4:$AJ$500,
MATCH($A59,'Productivity Dump'!$A$4:$A$500,0),
MATCH(BO$2,'Productivity Dump'!$E$3:$AJ$3,0)
),
IF(BO$3="Attendance",
INDEX('Attendance Dump'!$E$2:$AI$400,
MATCH($A59,'Attendance Dump'!$B$2:$B$400,0),
MATCH(BO$2,'Attendance Dump'!$E$1:$AI$1,0)
),
INDEX('Active Hour''s Dump'!$D$3:$AH$337,
MATCH($C59,'Active Hour''s Dump'!$A$3:$A$337,0),
MATCH(BO$2,'Active Hour''s Dump'!$D$2:$AH$2,0)
))),"")</f>
        <v>7.8333333333333304</v>
      </c>
      <c r="BP59" s="13">
        <f>_xlfn.IFNA(IF(BP$3="Productivity",
INDEX('Productivity Dump'!$E$4:$AJ$500,
MATCH($A59,'Productivity Dump'!$A$4:$A$500,0),
MATCH(BP$2,'Productivity Dump'!$E$3:$AJ$3,0)
),
IF(BP$3="Attendance",
INDEX('Attendance Dump'!$E$2:$AI$400,
MATCH($A59,'Attendance Dump'!$B$2:$B$400,0),
MATCH(BP$2,'Attendance Dump'!$E$1:$AI$1,0)
),
INDEX('Active Hour''s Dump'!$D$3:$AH$337,
MATCH($C59,'Active Hour''s Dump'!$A$3:$A$337,0),
MATCH(BP$2,'Active Hour''s Dump'!$D$2:$AH$2,0)
))),"")</f>
        <v>1508.5299999999995</v>
      </c>
      <c r="BQ59" s="13" t="str">
        <f>_xlfn.IFNA(IF(BQ$3="Productivity",
INDEX('Productivity Dump'!$E$4:$AJ$500,
MATCH($A59,'Productivity Dump'!$A$4:$A$500,0),
MATCH(BQ$2,'Productivity Dump'!$E$3:$AJ$3,0)
),
IF(BQ$3="Attendance",
INDEX('Attendance Dump'!$E$2:$AI$400,
MATCH($A59,'Attendance Dump'!$B$2:$B$400,0),
MATCH(BQ$2,'Attendance Dump'!$E$1:$AI$1,0)
),
INDEX('Active Hour''s Dump'!$D$3:$AH$337,
MATCH($C59,'Active Hour''s Dump'!$A$3:$A$337,0),
MATCH(BQ$2,'Active Hour''s Dump'!$D$2:$AH$2,0)
))),"")</f>
        <v>P</v>
      </c>
      <c r="BR59" s="54">
        <f>_xlfn.IFNA(IF(BR$3="Productivity",
INDEX('Productivity Dump'!$E$4:$AJ$500,
MATCH($A59,'Productivity Dump'!$A$4:$A$500,0),
MATCH(BR$2,'Productivity Dump'!$E$3:$AJ$3,0)
),
IF(BR$3="Attendance",
INDEX('Attendance Dump'!$E$2:$AI$400,
MATCH($A59,'Attendance Dump'!$B$2:$B$400,0),
MATCH(BR$2,'Attendance Dump'!$E$1:$AI$1,0)
),
INDEX('Active Hour''s Dump'!$D$3:$AH$337,
MATCH($C59,'Active Hour''s Dump'!$A$3:$A$337,0),
MATCH(BR$2,'Active Hour''s Dump'!$D$2:$AH$2,0)
))),"")</f>
        <v>8.5833333333333304</v>
      </c>
      <c r="BS59" s="13">
        <f>_xlfn.IFNA(IF(BS$3="Productivity",
INDEX('Productivity Dump'!$E$4:$AJ$500,
MATCH($A59,'Productivity Dump'!$A$4:$A$500,0),
MATCH(BS$2,'Productivity Dump'!$E$3:$AJ$3,0)
),
IF(BS$3="Attendance",
INDEX('Attendance Dump'!$E$2:$AI$400,
MATCH($A59,'Attendance Dump'!$B$2:$B$400,0),
MATCH(BS$2,'Attendance Dump'!$E$1:$AI$1,0)
),
INDEX('Active Hour''s Dump'!$D$3:$AH$337,
MATCH($C59,'Active Hour''s Dump'!$A$3:$A$337,0),
MATCH(BS$2,'Active Hour''s Dump'!$D$2:$AH$2,0)
))),"")</f>
        <v>1505.5450000000003</v>
      </c>
      <c r="BT59" s="13" t="str">
        <f>_xlfn.IFNA(IF(BT$3="Productivity",
INDEX('Productivity Dump'!$E$4:$AJ$500,
MATCH($A59,'Productivity Dump'!$A$4:$A$500,0),
MATCH(BT$2,'Productivity Dump'!$E$3:$AJ$3,0)
),
IF(BT$3="Attendance",
INDEX('Attendance Dump'!$E$2:$AI$400,
MATCH($A59,'Attendance Dump'!$B$2:$B$400,0),
MATCH(BT$2,'Attendance Dump'!$E$1:$AI$1,0)
),
INDEX('Active Hour''s Dump'!$D$3:$AH$337,
MATCH($C59,'Active Hour''s Dump'!$A$3:$A$337,0),
MATCH(BT$2,'Active Hour''s Dump'!$D$2:$AH$2,0)
))),"")</f>
        <v>H(P)</v>
      </c>
      <c r="BU59" s="54">
        <f>_xlfn.IFNA(IF(BU$3="Productivity",
INDEX('Productivity Dump'!$E$4:$AJ$500,
MATCH($A59,'Productivity Dump'!$A$4:$A$500,0),
MATCH(BU$2,'Productivity Dump'!$E$3:$AJ$3,0)
),
IF(BU$3="Attendance",
INDEX('Attendance Dump'!$E$2:$AI$400,
MATCH($A59,'Attendance Dump'!$B$2:$B$400,0),
MATCH(BU$2,'Attendance Dump'!$E$1:$AI$1,0)
),
INDEX('Active Hour''s Dump'!$D$3:$AH$337,
MATCH($C59,'Active Hour''s Dump'!$A$3:$A$337,0),
MATCH(BU$2,'Active Hour''s Dump'!$D$2:$AH$2,0)
))),"")</f>
        <v>8.25</v>
      </c>
      <c r="BV59" s="13">
        <f>_xlfn.IFNA(IF(BV$3="Productivity",
INDEX('Productivity Dump'!$E$4:$AJ$500,
MATCH($A59,'Productivity Dump'!$A$4:$A$500,0),
MATCH(BV$2,'Productivity Dump'!$E$3:$AJ$3,0)
),
IF(BV$3="Attendance",
INDEX('Attendance Dump'!$E$2:$AI$400,
MATCH($A59,'Attendance Dump'!$B$2:$B$400,0),
MATCH(BV$2,'Attendance Dump'!$E$1:$AI$1,0)
),
INDEX('Active Hour''s Dump'!$D$3:$AH$337,
MATCH($C59,'Active Hour''s Dump'!$A$3:$A$337,0),
MATCH(BV$2,'Active Hour''s Dump'!$D$2:$AH$2,0)
))),"")</f>
        <v>1503.5549999999994</v>
      </c>
      <c r="BW59" s="13" t="str">
        <f>_xlfn.IFNA(IF(BW$3="Productivity",
INDEX('Productivity Dump'!$E$4:$AJ$500,
MATCH($A59,'Productivity Dump'!$A$4:$A$500,0),
MATCH(BW$2,'Productivity Dump'!$E$3:$AJ$3,0)
),
IF(BW$3="Attendance",
INDEX('Attendance Dump'!$E$2:$AI$400,
MATCH($A59,'Attendance Dump'!$B$2:$B$400,0),
MATCH(BW$2,'Attendance Dump'!$E$1:$AI$1,0)
),
INDEX('Active Hour''s Dump'!$D$3:$AH$337,
MATCH($C59,'Active Hour''s Dump'!$A$3:$A$337,0),
MATCH(BW$2,'Active Hour''s Dump'!$D$2:$AH$2,0)
))),"")</f>
        <v>P</v>
      </c>
      <c r="BX59" s="54">
        <f>_xlfn.IFNA(IF(BX$3="Productivity",
INDEX('Productivity Dump'!$E$4:$AJ$500,
MATCH($A59,'Productivity Dump'!$A$4:$A$500,0),
MATCH(BX$2,'Productivity Dump'!$E$3:$AJ$3,0)
),
IF(BX$3="Attendance",
INDEX('Attendance Dump'!$E$2:$AI$400,
MATCH($A59,'Attendance Dump'!$B$2:$B$400,0),
MATCH(BX$2,'Attendance Dump'!$E$1:$AI$1,0)
),
INDEX('Active Hour''s Dump'!$D$3:$AH$337,
MATCH($C59,'Active Hour''s Dump'!$A$3:$A$337,0),
MATCH(BX$2,'Active Hour''s Dump'!$D$2:$AH$2,0)
))),"")</f>
        <v>7.6666666666666696</v>
      </c>
      <c r="BY59" s="13">
        <f>_xlfn.IFNA(IF(BY$3="Productivity",
INDEX('Productivity Dump'!$E$4:$AJ$500,
MATCH($A59,'Productivity Dump'!$A$4:$A$500,0),
MATCH(BY$2,'Productivity Dump'!$E$3:$AJ$3,0)
),
IF(BY$3="Attendance",
INDEX('Attendance Dump'!$E$2:$AI$400,
MATCH($A59,'Attendance Dump'!$B$2:$B$400,0),
MATCH(BY$2,'Attendance Dump'!$E$1:$AI$1,0)
),
INDEX('Active Hour''s Dump'!$D$3:$AH$337,
MATCH($C59,'Active Hour''s Dump'!$A$3:$A$337,0),
MATCH(BY$2,'Active Hour''s Dump'!$D$2:$AH$2,0)
))),"")</f>
        <v>606.55000000000007</v>
      </c>
      <c r="BZ59" s="13" t="str">
        <f>_xlfn.IFNA(IF(BZ$3="Productivity",
INDEX('Productivity Dump'!$E$4:$AJ$500,
MATCH($A59,'Productivity Dump'!$A$4:$A$500,0),
MATCH(BZ$2,'Productivity Dump'!$E$3:$AJ$3,0)
),
IF(BZ$3="Attendance",
INDEX('Attendance Dump'!$E$2:$AI$400,
MATCH($A59,'Attendance Dump'!$B$2:$B$400,0),
MATCH(BZ$2,'Attendance Dump'!$E$1:$AI$1,0)
),
INDEX('Active Hour''s Dump'!$D$3:$AH$337,
MATCH($C59,'Active Hour''s Dump'!$A$3:$A$337,0),
MATCH(BZ$2,'Active Hour''s Dump'!$D$2:$AH$2,0)
))),"")</f>
        <v>P</v>
      </c>
      <c r="CA59" s="54">
        <f>_xlfn.IFNA(IF(CA$3="Productivity",
INDEX('Productivity Dump'!$E$4:$AJ$500,
MATCH($A59,'Productivity Dump'!$A$4:$A$500,0),
MATCH(CA$2,'Productivity Dump'!$E$3:$AJ$3,0)
),
IF(CA$3="Attendance",
INDEX('Attendance Dump'!$E$2:$AI$400,
MATCH($A59,'Attendance Dump'!$B$2:$B$400,0),
MATCH(CA$2,'Attendance Dump'!$E$1:$AI$1,0)
),
INDEX('Active Hour''s Dump'!$D$3:$AH$337,
MATCH($C59,'Active Hour''s Dump'!$A$3:$A$337,0),
MATCH(CA$2,'Active Hour''s Dump'!$D$2:$AH$2,0)
))),"")</f>
        <v>4.4166666666666696</v>
      </c>
      <c r="CB59" s="13">
        <f>_xlfn.IFNA(IF(CB$3="Productivity",
INDEX('Productivity Dump'!$E$4:$AJ$500,
MATCH($A59,'Productivity Dump'!$A$4:$A$500,0),
MATCH(CB$2,'Productivity Dump'!$E$3:$AJ$3,0)
),
IF(CB$3="Attendance",
INDEX('Attendance Dump'!$E$2:$AI$400,
MATCH($A59,'Attendance Dump'!$B$2:$B$400,0),
MATCH(CB$2,'Attendance Dump'!$E$1:$AI$1,0)
),
INDEX('Active Hour''s Dump'!$D$3:$AH$337,
MATCH($C59,'Active Hour''s Dump'!$A$3:$A$337,0),
MATCH(CB$2,'Active Hour''s Dump'!$D$2:$AH$2,0)
))),"")</f>
        <v>0</v>
      </c>
      <c r="CC59" s="13" t="str">
        <f>_xlfn.IFNA(IF(CC$3="Productivity",
INDEX('Productivity Dump'!$E$4:$AJ$500,
MATCH($A59,'Productivity Dump'!$A$4:$A$500,0),
MATCH(CC$2,'Productivity Dump'!$E$3:$AJ$3,0)
),
IF(CC$3="Attendance",
INDEX('Attendance Dump'!$E$2:$AI$400,
MATCH($A59,'Attendance Dump'!$B$2:$B$400,0),
MATCH(CC$2,'Attendance Dump'!$E$1:$AI$1,0)
),
INDEX('Active Hour''s Dump'!$D$3:$AH$337,
MATCH($C59,'Active Hour''s Dump'!$A$3:$A$337,0),
MATCH(CC$2,'Active Hour''s Dump'!$D$2:$AH$2,0)
))),"")</f>
        <v>WO</v>
      </c>
      <c r="CD59" s="54">
        <f>_xlfn.IFNA(IF(CD$3="Productivity",
INDEX('Productivity Dump'!$E$4:$AJ$500,
MATCH($A59,'Productivity Dump'!$A$4:$A$500,0),
MATCH(CD$2,'Productivity Dump'!$E$3:$AJ$3,0)
),
IF(CD$3="Attendance",
INDEX('Attendance Dump'!$E$2:$AI$400,
MATCH($A59,'Attendance Dump'!$B$2:$B$400,0),
MATCH(CD$2,'Attendance Dump'!$E$1:$AI$1,0)
),
INDEX('Active Hour''s Dump'!$D$3:$AH$337,
MATCH($C59,'Active Hour''s Dump'!$A$3:$A$337,0),
MATCH(CD$2,'Active Hour''s Dump'!$D$2:$AH$2,0)
))),"")</f>
        <v>0</v>
      </c>
      <c r="CE59" s="13">
        <f>_xlfn.IFNA(IF(CE$3="Productivity",
INDEX('Productivity Dump'!$E$4:$AJ$500,
MATCH($A59,'Productivity Dump'!$A$4:$A$500,0),
MATCH(CE$2,'Productivity Dump'!$E$3:$AJ$3,0)
),
IF(CE$3="Attendance",
INDEX('Attendance Dump'!$E$2:$AI$400,
MATCH($A59,'Attendance Dump'!$B$2:$B$400,0),
MATCH(CE$2,'Attendance Dump'!$E$1:$AI$1,0)
),
INDEX('Active Hour''s Dump'!$D$3:$AH$337,
MATCH($C59,'Active Hour''s Dump'!$A$3:$A$337,0),
MATCH(CE$2,'Active Hour''s Dump'!$D$2:$AH$2,0)
))),"")</f>
        <v>892.69200000000001</v>
      </c>
      <c r="CF59" s="13" t="str">
        <f>_xlfn.IFNA(IF(CF$3="Productivity",
INDEX('Productivity Dump'!$E$4:$AJ$500,
MATCH($A59,'Productivity Dump'!$A$4:$A$500,0),
MATCH(CF$2,'Productivity Dump'!$E$3:$AJ$3,0)
),
IF(CF$3="Attendance",
INDEX('Attendance Dump'!$E$2:$AI$400,
MATCH($A59,'Attendance Dump'!$B$2:$B$400,0),
MATCH(CF$2,'Attendance Dump'!$E$1:$AI$1,0)
),
INDEX('Active Hour''s Dump'!$D$3:$AH$337,
MATCH($C59,'Active Hour''s Dump'!$A$3:$A$337,0),
MATCH(CF$2,'Active Hour''s Dump'!$D$2:$AH$2,0)
))),"")</f>
        <v>P</v>
      </c>
      <c r="CG59" s="54">
        <f>_xlfn.IFNA(IF(CG$3="Productivity",
INDEX('Productivity Dump'!$E$4:$AJ$500,
MATCH($A59,'Productivity Dump'!$A$4:$A$500,0),
MATCH(CG$2,'Productivity Dump'!$E$3:$AJ$3,0)
),
IF(CG$3="Attendance",
INDEX('Attendance Dump'!$E$2:$AI$400,
MATCH($A59,'Attendance Dump'!$B$2:$B$400,0),
MATCH(CG$2,'Attendance Dump'!$E$1:$AI$1,0)
),
INDEX('Active Hour''s Dump'!$D$3:$AH$337,
MATCH($C59,'Active Hour''s Dump'!$A$3:$A$337,0),
MATCH(CG$2,'Active Hour''s Dump'!$D$2:$AH$2,0)
))),"")</f>
        <v>5.1666666666666696</v>
      </c>
      <c r="CH59" s="13">
        <f>_xlfn.IFNA(IF(CH$3="Productivity",
INDEX('Productivity Dump'!$E$4:$AJ$500,
MATCH($A59,'Productivity Dump'!$A$4:$A$500,0),
MATCH(CH$2,'Productivity Dump'!$E$3:$AJ$3,0)
),
IF(CH$3="Attendance",
INDEX('Attendance Dump'!$E$2:$AI$400,
MATCH($A59,'Attendance Dump'!$B$2:$B$400,0),
MATCH(CH$2,'Attendance Dump'!$E$1:$AI$1,0)
),
INDEX('Active Hour''s Dump'!$D$3:$AH$337,
MATCH($C59,'Active Hour''s Dump'!$A$3:$A$337,0),
MATCH(CH$2,'Active Hour''s Dump'!$D$2:$AH$2,0)
))),"")</f>
        <v>1506.4719999999995</v>
      </c>
      <c r="CI59" s="13" t="str">
        <f>_xlfn.IFNA(IF(CI$3="Productivity",
INDEX('Productivity Dump'!$E$4:$AJ$500,
MATCH($A59,'Productivity Dump'!$A$4:$A$500,0),
MATCH(CI$2,'Productivity Dump'!$E$3:$AJ$3,0)
),
IF(CI$3="Attendance",
INDEX('Attendance Dump'!$E$2:$AI$400,
MATCH($A59,'Attendance Dump'!$B$2:$B$400,0),
MATCH(CI$2,'Attendance Dump'!$E$1:$AI$1,0)
),
INDEX('Active Hour''s Dump'!$D$3:$AH$337,
MATCH($C59,'Active Hour''s Dump'!$A$3:$A$337,0),
MATCH(CI$2,'Active Hour''s Dump'!$D$2:$AH$2,0)
))),"")</f>
        <v>P</v>
      </c>
      <c r="CJ59" s="54">
        <f>_xlfn.IFNA(IF(CJ$3="Productivity",
INDEX('Productivity Dump'!$E$4:$AJ$500,
MATCH($A59,'Productivity Dump'!$A$4:$A$500,0),
MATCH(CJ$2,'Productivity Dump'!$E$3:$AJ$3,0)
),
IF(CJ$3="Attendance",
INDEX('Attendance Dump'!$E$2:$AI$400,
MATCH($A59,'Attendance Dump'!$B$2:$B$400,0),
MATCH(CJ$2,'Attendance Dump'!$E$1:$AI$1,0)
),
INDEX('Active Hour''s Dump'!$D$3:$AH$337,
MATCH($C59,'Active Hour''s Dump'!$A$3:$A$337,0),
MATCH(CJ$2,'Active Hour''s Dump'!$D$2:$AH$2,0)
))),"")</f>
        <v>8.25</v>
      </c>
      <c r="CK59" s="13">
        <f>_xlfn.IFNA(IF(CK$3="Productivity",
INDEX('Productivity Dump'!$E$4:$AJ$500,
MATCH($A59,'Productivity Dump'!$A$4:$A$500,0),
MATCH(CK$2,'Productivity Dump'!$E$3:$AJ$3,0)
),
IF(CK$3="Attendance",
INDEX('Attendance Dump'!$E$2:$AI$400,
MATCH($A59,'Attendance Dump'!$B$2:$B$400,0),
MATCH(CK$2,'Attendance Dump'!$E$1:$AI$1,0)
),
INDEX('Active Hour''s Dump'!$D$3:$AH$337,
MATCH($C59,'Active Hour''s Dump'!$A$3:$A$337,0),
MATCH(CK$2,'Active Hour''s Dump'!$D$2:$AH$2,0)
))),"")</f>
        <v>1537.7169999999999</v>
      </c>
      <c r="CL59" s="13" t="str">
        <f>_xlfn.IFNA(IF(CL$3="Productivity",
INDEX('Productivity Dump'!$E$4:$AJ$500,
MATCH($A59,'Productivity Dump'!$A$4:$A$500,0),
MATCH(CL$2,'Productivity Dump'!$E$3:$AJ$3,0)
),
IF(CL$3="Attendance",
INDEX('Attendance Dump'!$E$2:$AI$400,
MATCH($A59,'Attendance Dump'!$B$2:$B$400,0),
MATCH(CL$2,'Attendance Dump'!$E$1:$AI$1,0)
),
INDEX('Active Hour''s Dump'!$D$3:$AH$337,
MATCH($C59,'Active Hour''s Dump'!$A$3:$A$337,0),
MATCH(CL$2,'Active Hour''s Dump'!$D$2:$AH$2,0)
))),"")</f>
        <v>P</v>
      </c>
      <c r="CM59" s="54">
        <f>_xlfn.IFNA(IF(CM$3="Productivity",
INDEX('Productivity Dump'!$E$4:$AJ$500,
MATCH($A59,'Productivity Dump'!$A$4:$A$500,0),
MATCH(CM$2,'Productivity Dump'!$E$3:$AJ$3,0)
),
IF(CM$3="Attendance",
INDEX('Attendance Dump'!$E$2:$AI$400,
MATCH($A59,'Attendance Dump'!$B$2:$B$400,0),
MATCH(CM$2,'Attendance Dump'!$E$1:$AI$1,0)
),
INDEX('Active Hour''s Dump'!$D$3:$AH$337,
MATCH($C59,'Active Hour''s Dump'!$A$3:$A$337,0),
MATCH(CM$2,'Active Hour''s Dump'!$D$2:$AH$2,0)
))),"")</f>
        <v>7.75</v>
      </c>
      <c r="CN59" s="13">
        <f>_xlfn.IFNA(IF(CN$3="Productivity",
INDEX('Productivity Dump'!$E$4:$AJ$500,
MATCH($A59,'Productivity Dump'!$A$4:$A$500,0),
MATCH(CN$2,'Productivity Dump'!$E$3:$AJ$3,0)
),
IF(CN$3="Attendance",
INDEX('Attendance Dump'!$E$2:$AI$400,
MATCH($A59,'Attendance Dump'!$B$2:$B$400,0),
MATCH(CN$2,'Attendance Dump'!$E$1:$AI$1,0)
),
INDEX('Active Hour''s Dump'!$D$3:$AH$337,
MATCH($C59,'Active Hour''s Dump'!$A$3:$A$337,0),
MATCH(CN$2,'Active Hour''s Dump'!$D$2:$AH$2,0)
))),"")</f>
        <v>0</v>
      </c>
      <c r="CO59" s="13">
        <f>_xlfn.IFNA(IF(CO$3="Productivity",
INDEX('Productivity Dump'!$E$4:$AJ$500,
MATCH($A59,'Productivity Dump'!$A$4:$A$500,0),
MATCH(CO$2,'Productivity Dump'!$E$3:$AJ$3,0)
),
IF(CO$3="Attendance",
INDEX('Attendance Dump'!$E$2:$AI$400,
MATCH($A59,'Attendance Dump'!$B$2:$B$400,0),
MATCH(CO$2,'Attendance Dump'!$E$1:$AI$1,0)
),
INDEX('Active Hour''s Dump'!$D$3:$AH$337,
MATCH($C59,'Active Hour''s Dump'!$A$3:$A$337,0),
MATCH(CO$2,'Active Hour''s Dump'!$D$2:$AH$2,0)
))),"")</f>
        <v>0</v>
      </c>
      <c r="CP59" s="54">
        <f>_xlfn.IFNA(IF(CP$3="Productivity",
INDEX('Productivity Dump'!$E$4:$AJ$500,
MATCH($A59,'Productivity Dump'!$A$4:$A$500,0),
MATCH(CP$2,'Productivity Dump'!$E$3:$AJ$3,0)
),
IF(CP$3="Attendance",
INDEX('Attendance Dump'!$E$2:$AI$400,
MATCH($A59,'Attendance Dump'!$B$2:$B$400,0),
MATCH(CP$2,'Attendance Dump'!$E$1:$AI$1,0)
),
INDEX('Active Hour''s Dump'!$D$3:$AH$337,
MATCH($C59,'Active Hour''s Dump'!$A$3:$A$337,0),
MATCH(CP$2,'Active Hour''s Dump'!$D$2:$AH$2,0)
))),"")</f>
        <v>0</v>
      </c>
      <c r="CQ59" s="13">
        <f>_xlfn.IFNA(IF(CQ$3="Productivity",
INDEX('Productivity Dump'!$E$4:$AJ$500,
MATCH($A59,'Productivity Dump'!$A$4:$A$500,0),
MATCH(CQ$2,'Productivity Dump'!$E$3:$AJ$3,0)
),
IF(CQ$3="Attendance",
INDEX('Attendance Dump'!$E$2:$AI$400,
MATCH($A59,'Attendance Dump'!$B$2:$B$400,0),
MATCH(CQ$2,'Attendance Dump'!$E$1:$AI$1,0)
),
INDEX('Active Hour''s Dump'!$D$3:$AH$337,
MATCH($C59,'Active Hour''s Dump'!$A$3:$A$337,0),
MATCH(CQ$2,'Active Hour''s Dump'!$D$2:$AH$2,0)
))),"")</f>
        <v>0</v>
      </c>
      <c r="CR59" s="13">
        <f>_xlfn.IFNA(IF(CR$3="Productivity",
INDEX('Productivity Dump'!$E$4:$AJ$500,
MATCH($A59,'Productivity Dump'!$A$4:$A$500,0),
MATCH(CR$2,'Productivity Dump'!$E$3:$AJ$3,0)
),
IF(CR$3="Attendance",
INDEX('Attendance Dump'!$E$2:$AI$400,
MATCH($A59,'Attendance Dump'!$B$2:$B$400,0),
MATCH(CR$2,'Attendance Dump'!$E$1:$AI$1,0)
),
INDEX('Active Hour''s Dump'!$D$3:$AH$337,
MATCH($C59,'Active Hour''s Dump'!$A$3:$A$337,0),
MATCH(CR$2,'Active Hour''s Dump'!$D$2:$AH$2,0)
))),"")</f>
        <v>0</v>
      </c>
      <c r="CS59" s="54">
        <f>_xlfn.IFNA(IF(CS$3="Productivity",
INDEX('Productivity Dump'!$E$4:$AJ$500,
MATCH($A59,'Productivity Dump'!$A$4:$A$500,0),
MATCH(CS$2,'Productivity Dump'!$E$3:$AJ$3,0)
),
IF(CS$3="Attendance",
INDEX('Attendance Dump'!$E$2:$AI$400,
MATCH($A59,'Attendance Dump'!$B$2:$B$400,0),
MATCH(CS$2,'Attendance Dump'!$E$1:$AI$1,0)
),
INDEX('Active Hour''s Dump'!$D$3:$AH$337,
MATCH($C59,'Active Hour''s Dump'!$A$3:$A$337,0),
MATCH(CS$2,'Active Hour''s Dump'!$D$2:$AH$2,0)
))),"")</f>
        <v>0</v>
      </c>
      <c r="CT59" s="13">
        <f>_xlfn.IFNA(IF(CT$3="Productivity",
INDEX('Productivity Dump'!$E$4:$AJ$500,
MATCH($A59,'Productivity Dump'!$A$4:$A$500,0),
MATCH(CT$2,'Productivity Dump'!$E$3:$AJ$3,0)
),
IF(CT$3="Attendance",
INDEX('Attendance Dump'!$E$2:$AI$400,
MATCH($A59,'Attendance Dump'!$B$2:$B$400,0),
MATCH(CT$2,'Attendance Dump'!$E$1:$AI$1,0)
),
INDEX('Active Hour''s Dump'!$D$3:$AH$337,
MATCH($C59,'Active Hour''s Dump'!$A$3:$A$337,0),
MATCH(CT$2,'Active Hour''s Dump'!$D$2:$AH$2,0)
))),"")</f>
        <v>0</v>
      </c>
      <c r="CU59" s="13">
        <f>_xlfn.IFNA(IF(CU$3="Productivity",
INDEX('Productivity Dump'!$E$4:$AJ$500,
MATCH($A59,'Productivity Dump'!$A$4:$A$500,0),
MATCH(CU$2,'Productivity Dump'!$E$3:$AJ$3,0)
),
IF(CU$3="Attendance",
INDEX('Attendance Dump'!$E$2:$AI$400,
MATCH($A59,'Attendance Dump'!$B$2:$B$400,0),
MATCH(CU$2,'Attendance Dump'!$E$1:$AI$1,0)
),
INDEX('Active Hour''s Dump'!$D$3:$AH$337,
MATCH($C59,'Active Hour''s Dump'!$A$3:$A$337,0),
MATCH(CU$2,'Active Hour''s Dump'!$D$2:$AH$2,0)
))),"")</f>
        <v>0</v>
      </c>
      <c r="CV59" s="54">
        <f>_xlfn.IFNA(IF(CV$3="Productivity",
INDEX('Productivity Dump'!$E$4:$AJ$500,
MATCH($A59,'Productivity Dump'!$A$4:$A$500,0),
MATCH(CV$2,'Productivity Dump'!$E$3:$AJ$3,0)
),
IF(CV$3="Attendance",
INDEX('Attendance Dump'!$E$2:$AI$400,
MATCH($A59,'Attendance Dump'!$B$2:$B$400,0),
MATCH(CV$2,'Attendance Dump'!$E$1:$AI$1,0)
),
INDEX('Active Hour''s Dump'!$D$3:$AH$337,
MATCH($C59,'Active Hour''s Dump'!$A$3:$A$337,0),
MATCH(CV$2,'Active Hour''s Dump'!$D$2:$AH$2,0)
))),"")</f>
        <v>0</v>
      </c>
      <c r="CW59" s="13"/>
      <c r="CX59" s="13"/>
      <c r="CY59" s="54"/>
      <c r="DA59" s="57">
        <f t="shared" ref="DA59:DA111" si="69">SUMIFS($H59:$CY59,$H$3:$CY$3,"Active Hours")</f>
        <v>157.41666666666663</v>
      </c>
      <c r="DB59" s="35">
        <f t="shared" si="63"/>
        <v>28056.134999999998</v>
      </c>
      <c r="DC59" s="35">
        <f t="shared" si="67"/>
        <v>0</v>
      </c>
      <c r="DD59" s="35">
        <f t="shared" ca="1" si="68"/>
        <v>0</v>
      </c>
      <c r="DF59" s="32" cm="1">
        <f t="array" ref="DF59">SUMPRODUCT(
    (MOD(COLUMN(H59:CV59) - COLUMN(H59), 3) = 0) *
    (H59:CV59 = 0) *
    (I59:CW59 = "P") *
    (COUNTIF(UKHoliday, H$2:CV$2) = 0)
)</f>
        <v>0</v>
      </c>
      <c r="DG59" s="33" cm="1">
        <f t="array" ref="DG59">SUMPRODUCT(
  (MOD(COLUMN(H59:CV59) - COLUMN(H59), 3) = 0) *
  (H59:CV59 &gt; 0) *
  (H59:CV59 &lt; 0.5 * IF(((WEEKDAY(H$2:CV$2, 2) = 1) + (WEEKDAY(H$2:CV$2, 2) = 6)), G59, F59)) *
  (I59:CW59 = "P") *
  (COUNTIF(UKHoliday, H$2:CV$2) = 0)
)</f>
        <v>0</v>
      </c>
      <c r="DH59" s="33" cm="1">
        <f t="array" ref="DH59">SUMPRODUCT(
  (MOD(COLUMN(H59:CV59) - COLUMN(H59), 3) = 0) *
  (H59:CV59 &gt; 0.5 * IF(((WEEKDAY(H$2:CV$2, 2) = 1) + (WEEKDAY(H$2:CV$2, 2) = 6)), $G59, $F59)) *
  (H59:CV59 &lt; 0.8 * IF(((WEEKDAY(H$2:CV$2, 2) = 1) + (WEEKDAY(H$2:CV$2, 2) = 6)), $G59, $F59)) *
  (I59:CW59 = "P") *
  (COUNTIF(UKHoliday, H$2:CV$2) = 0)
)</f>
        <v>0</v>
      </c>
      <c r="DI59" s="33" cm="1">
        <f t="array" ref="DI59">SUMPRODUCT(
  (MOD(COLUMN(H59:CV59) - COLUMN(H59), 3) = 0) *
  (H59:CV59 &gt; 0.8 * IF(((WEEKDAY(H$2:CV$2, 2) = 1) + (WEEKDAY(H$2:CV$2, 2) = 6)), $G59, $F59)) *
  (H59:CV59 &lt; 1 * IF(((WEEKDAY(H$2:CV$2, 2) = 1) + (WEEKDAY(H$2:CV$2, 2) = 6)), $G59, $F59)) *
  (I59:CW59 = "P") *
  (COUNTIF(UKHoliday, H$2:CV$2) = 0)
)</f>
        <v>1</v>
      </c>
    </row>
    <row r="60" spans="1:113" x14ac:dyDescent="0.3">
      <c r="A60" s="8" t="s">
        <v>410</v>
      </c>
      <c r="B60" s="8" t="s">
        <v>409</v>
      </c>
      <c r="C60" s="9" t="s">
        <v>774</v>
      </c>
      <c r="D60" s="62" t="s">
        <v>944</v>
      </c>
      <c r="E60" s="35">
        <v>21000</v>
      </c>
      <c r="F60" s="35">
        <f t="shared" si="65"/>
        <v>1050</v>
      </c>
      <c r="G60" s="35">
        <f t="shared" si="66"/>
        <v>525</v>
      </c>
      <c r="H60" s="13">
        <f>_xlfn.IFNA(IF(H$3="Productivity",
INDEX('Productivity Dump'!$E$4:$AJ$500,
MATCH($A60,'Productivity Dump'!$A$4:$A$500,0),
MATCH(H$2,'Productivity Dump'!$E$3:$AJ$3,0)
),
IF(H$3="Attendance",
INDEX('Attendance Dump'!$E$2:$AI$400,
MATCH($A60,'Attendance Dump'!$B$2:$B$400,0),
MATCH(H$2,'Attendance Dump'!$E$1:$AI$1,0)
),
INDEX('Active Hour''s Dump'!$D$3:$AH$337,
MATCH($C60,'Active Hour''s Dump'!$A$3:$A$337,0),
MATCH(H$2,'Active Hour''s Dump'!$D$2:$AH$2,0)
))),"")</f>
        <v>1147.6970000000001</v>
      </c>
      <c r="I60" s="13" t="str">
        <f>_xlfn.IFNA(IF(I$3="Productivity",
INDEX('Productivity Dump'!$E$4:$AJ$500,
MATCH($A60,'Productivity Dump'!$A$4:$A$500,0),
MATCH(I$2,'Productivity Dump'!$E$3:$AJ$3,0)
),
IF(I$3="Attendance",
INDEX('Attendance Dump'!$E$2:$AI$400,
MATCH($A60,'Attendance Dump'!$B$2:$B$400,0),
MATCH(I$2,'Attendance Dump'!$E$1:$AI$1,0)
),
INDEX('Active Hour''s Dump'!$D$3:$AH$337,
MATCH($C60,'Active Hour''s Dump'!$A$3:$A$337,0),
MATCH(I$2,'Active Hour''s Dump'!$D$2:$AH$2,0)
))),"")</f>
        <v>P</v>
      </c>
      <c r="J60" s="54">
        <f>_xlfn.IFNA(IF(J$3="Productivity",
INDEX('Productivity Dump'!$E$4:$AJ$500,
MATCH($A60,'Productivity Dump'!$A$4:$A$500,0),
MATCH(J$2,'Productivity Dump'!$E$3:$AJ$3,0)
),
IF(J$3="Attendance",
INDEX('Attendance Dump'!$E$2:$AI$400,
MATCH($A60,'Attendance Dump'!$B$2:$B$400,0),
MATCH(J$2,'Attendance Dump'!$E$1:$AI$1,0)
),
INDEX('Active Hour''s Dump'!$D$3:$AH$337,
MATCH($C60,'Active Hour''s Dump'!$A$3:$A$337,0),
MATCH(J$2,'Active Hour''s Dump'!$D$2:$AH$2,0)
))),"")</f>
        <v>7.9166666666666696</v>
      </c>
      <c r="K60" s="13">
        <f>_xlfn.IFNA(IF(K$3="Productivity",
INDEX('Productivity Dump'!$E$4:$AJ$500,
MATCH($A60,'Productivity Dump'!$A$4:$A$500,0),
MATCH(K$2,'Productivity Dump'!$E$3:$AJ$3,0)
),
IF(K$3="Attendance",
INDEX('Attendance Dump'!$E$2:$AI$400,
MATCH($A60,'Attendance Dump'!$B$2:$B$400,0),
MATCH(K$2,'Attendance Dump'!$E$1:$AI$1,0)
),
INDEX('Active Hour''s Dump'!$D$3:$AH$337,
MATCH($C60,'Active Hour''s Dump'!$A$3:$A$337,0),
MATCH(K$2,'Active Hour''s Dump'!$D$2:$AH$2,0)
))),"")</f>
        <v>1210.7190000000003</v>
      </c>
      <c r="L60" s="13" t="str">
        <f>_xlfn.IFNA(IF(L$3="Productivity",
INDEX('Productivity Dump'!$E$4:$AJ$500,
MATCH($A60,'Productivity Dump'!$A$4:$A$500,0),
MATCH(L$2,'Productivity Dump'!$E$3:$AJ$3,0)
),
IF(L$3="Attendance",
INDEX('Attendance Dump'!$E$2:$AI$400,
MATCH($A60,'Attendance Dump'!$B$2:$B$400,0),
MATCH(L$2,'Attendance Dump'!$E$1:$AI$1,0)
),
INDEX('Active Hour''s Dump'!$D$3:$AH$337,
MATCH($C60,'Active Hour''s Dump'!$A$3:$A$337,0),
MATCH(L$2,'Active Hour''s Dump'!$D$2:$AH$2,0)
))),"")</f>
        <v>P</v>
      </c>
      <c r="M60" s="54">
        <f>_xlfn.IFNA(IF(M$3="Productivity",
INDEX('Productivity Dump'!$E$4:$AJ$500,
MATCH($A60,'Productivity Dump'!$A$4:$A$500,0),
MATCH(M$2,'Productivity Dump'!$E$3:$AJ$3,0)
),
IF(M$3="Attendance",
INDEX('Attendance Dump'!$E$2:$AI$400,
MATCH($A60,'Attendance Dump'!$B$2:$B$400,0),
MATCH(M$2,'Attendance Dump'!$E$1:$AI$1,0)
),
INDEX('Active Hour''s Dump'!$D$3:$AH$337,
MATCH($C60,'Active Hour''s Dump'!$A$3:$A$337,0),
MATCH(M$2,'Active Hour''s Dump'!$D$2:$AH$2,0)
))),"")</f>
        <v>6.9166666666666696</v>
      </c>
      <c r="N60" s="13">
        <f>_xlfn.IFNA(IF(N$3="Productivity",
INDEX('Productivity Dump'!$E$4:$AJ$500,
MATCH($A60,'Productivity Dump'!$A$4:$A$500,0),
MATCH(N$2,'Productivity Dump'!$E$3:$AJ$3,0)
),
IF(N$3="Attendance",
INDEX('Attendance Dump'!$E$2:$AI$400,
MATCH($A60,'Attendance Dump'!$B$2:$B$400,0),
MATCH(N$2,'Attendance Dump'!$E$1:$AI$1,0)
),
INDEX('Active Hour''s Dump'!$D$3:$AH$337,
MATCH($C60,'Active Hour''s Dump'!$A$3:$A$337,0),
MATCH(N$2,'Active Hour''s Dump'!$D$2:$AH$2,0)
))),"")</f>
        <v>1162.6999999999998</v>
      </c>
      <c r="O60" s="13" t="str">
        <f>_xlfn.IFNA(IF(O$3="Productivity",
INDEX('Productivity Dump'!$E$4:$AJ$500,
MATCH($A60,'Productivity Dump'!$A$4:$A$500,0),
MATCH(O$2,'Productivity Dump'!$E$3:$AJ$3,0)
),
IF(O$3="Attendance",
INDEX('Attendance Dump'!$E$2:$AI$400,
MATCH($A60,'Attendance Dump'!$B$2:$B$400,0),
MATCH(O$2,'Attendance Dump'!$E$1:$AI$1,0)
),
INDEX('Active Hour''s Dump'!$D$3:$AH$337,
MATCH($C60,'Active Hour''s Dump'!$A$3:$A$337,0),
MATCH(O$2,'Active Hour''s Dump'!$D$2:$AH$2,0)
))),"")</f>
        <v>P</v>
      </c>
      <c r="P60" s="54">
        <f>_xlfn.IFNA(IF(P$3="Productivity",
INDEX('Productivity Dump'!$E$4:$AJ$500,
MATCH($A60,'Productivity Dump'!$A$4:$A$500,0),
MATCH(P$2,'Productivity Dump'!$E$3:$AJ$3,0)
),
IF(P$3="Attendance",
INDEX('Attendance Dump'!$E$2:$AI$400,
MATCH($A60,'Attendance Dump'!$B$2:$B$400,0),
MATCH(P$2,'Attendance Dump'!$E$1:$AI$1,0)
),
INDEX('Active Hour''s Dump'!$D$3:$AH$337,
MATCH($C60,'Active Hour''s Dump'!$A$3:$A$337,0),
MATCH(P$2,'Active Hour''s Dump'!$D$2:$AH$2,0)
))),"")</f>
        <v>7.0833333333333304</v>
      </c>
      <c r="Q60" s="13">
        <f>_xlfn.IFNA(IF(Q$3="Productivity",
INDEX('Productivity Dump'!$E$4:$AJ$500,
MATCH($A60,'Productivity Dump'!$A$4:$A$500,0),
MATCH(Q$2,'Productivity Dump'!$E$3:$AJ$3,0)
),
IF(Q$3="Attendance",
INDEX('Attendance Dump'!$E$2:$AI$400,
MATCH($A60,'Attendance Dump'!$B$2:$B$400,0),
MATCH(Q$2,'Attendance Dump'!$E$1:$AI$1,0)
),
INDEX('Active Hour''s Dump'!$D$3:$AH$337,
MATCH($C60,'Active Hour''s Dump'!$A$3:$A$337,0),
MATCH(Q$2,'Active Hour''s Dump'!$D$2:$AH$2,0)
))),"")</f>
        <v>0</v>
      </c>
      <c r="R60" s="13" t="str">
        <f>_xlfn.IFNA(IF(R$3="Productivity",
INDEX('Productivity Dump'!$E$4:$AJ$500,
MATCH($A60,'Productivity Dump'!$A$4:$A$500,0),
MATCH(R$2,'Productivity Dump'!$E$3:$AJ$3,0)
),
IF(R$3="Attendance",
INDEX('Attendance Dump'!$E$2:$AI$400,
MATCH($A60,'Attendance Dump'!$B$2:$B$400,0),
MATCH(R$2,'Attendance Dump'!$E$1:$AI$1,0)
),
INDEX('Active Hour''s Dump'!$D$3:$AH$337,
MATCH($C60,'Active Hour''s Dump'!$A$3:$A$337,0),
MATCH(R$2,'Active Hour''s Dump'!$D$2:$AH$2,0)
))),"")</f>
        <v>WO</v>
      </c>
      <c r="S60" s="54">
        <f>_xlfn.IFNA(IF(S$3="Productivity",
INDEX('Productivity Dump'!$E$4:$AJ$500,
MATCH($A60,'Productivity Dump'!$A$4:$A$500,0),
MATCH(S$2,'Productivity Dump'!$E$3:$AJ$3,0)
),
IF(S$3="Attendance",
INDEX('Attendance Dump'!$E$2:$AI$400,
MATCH($A60,'Attendance Dump'!$B$2:$B$400,0),
MATCH(S$2,'Attendance Dump'!$E$1:$AI$1,0)
),
INDEX('Active Hour''s Dump'!$D$3:$AH$337,
MATCH($C60,'Active Hour''s Dump'!$A$3:$A$337,0),
MATCH(S$2,'Active Hour''s Dump'!$D$2:$AH$2,0)
))),"")</f>
        <v>0</v>
      </c>
      <c r="T60" s="13">
        <f>_xlfn.IFNA(IF(T$3="Productivity",
INDEX('Productivity Dump'!$E$4:$AJ$500,
MATCH($A60,'Productivity Dump'!$A$4:$A$500,0),
MATCH(T$2,'Productivity Dump'!$E$3:$AJ$3,0)
),
IF(T$3="Attendance",
INDEX('Attendance Dump'!$E$2:$AI$400,
MATCH($A60,'Attendance Dump'!$B$2:$B$400,0),
MATCH(T$2,'Attendance Dump'!$E$1:$AI$1,0)
),
INDEX('Active Hour''s Dump'!$D$3:$AH$337,
MATCH($C60,'Active Hour''s Dump'!$A$3:$A$337,0),
MATCH(T$2,'Active Hour''s Dump'!$D$2:$AH$2,0)
))),"")</f>
        <v>1410.2849999999999</v>
      </c>
      <c r="U60" s="13" t="str">
        <f>_xlfn.IFNA(IF(U$3="Productivity",
INDEX('Productivity Dump'!$E$4:$AJ$500,
MATCH($A60,'Productivity Dump'!$A$4:$A$500,0),
MATCH(U$2,'Productivity Dump'!$E$3:$AJ$3,0)
),
IF(U$3="Attendance",
INDEX('Attendance Dump'!$E$2:$AI$400,
MATCH($A60,'Attendance Dump'!$B$2:$B$400,0),
MATCH(U$2,'Attendance Dump'!$E$1:$AI$1,0)
),
INDEX('Active Hour''s Dump'!$D$3:$AH$337,
MATCH($C60,'Active Hour''s Dump'!$A$3:$A$337,0),
MATCH(U$2,'Active Hour''s Dump'!$D$2:$AH$2,0)
))),"")</f>
        <v>P</v>
      </c>
      <c r="V60" s="54">
        <f>_xlfn.IFNA(IF(V$3="Productivity",
INDEX('Productivity Dump'!$E$4:$AJ$500,
MATCH($A60,'Productivity Dump'!$A$4:$A$500,0),
MATCH(V$2,'Productivity Dump'!$E$3:$AJ$3,0)
),
IF(V$3="Attendance",
INDEX('Attendance Dump'!$E$2:$AI$400,
MATCH($A60,'Attendance Dump'!$B$2:$B$400,0),
MATCH(V$2,'Attendance Dump'!$E$1:$AI$1,0)
),
INDEX('Active Hour''s Dump'!$D$3:$AH$337,
MATCH($C60,'Active Hour''s Dump'!$A$3:$A$337,0),
MATCH(V$2,'Active Hour''s Dump'!$D$2:$AH$2,0)
))),"")</f>
        <v>6.5833333333333304</v>
      </c>
      <c r="W60" s="13">
        <f>_xlfn.IFNA(IF(W$3="Productivity",
INDEX('Productivity Dump'!$E$4:$AJ$500,
MATCH($A60,'Productivity Dump'!$A$4:$A$500,0),
MATCH(W$2,'Productivity Dump'!$E$3:$AJ$3,0)
),
IF(W$3="Attendance",
INDEX('Attendance Dump'!$E$2:$AI$400,
MATCH($A60,'Attendance Dump'!$B$2:$B$400,0),
MATCH(W$2,'Attendance Dump'!$E$1:$AI$1,0)
),
INDEX('Active Hour''s Dump'!$D$3:$AH$337,
MATCH($C60,'Active Hour''s Dump'!$A$3:$A$337,0),
MATCH(W$2,'Active Hour''s Dump'!$D$2:$AH$2,0)
))),"")</f>
        <v>1206.9830000000002</v>
      </c>
      <c r="X60" s="13" t="str">
        <f>_xlfn.IFNA(IF(X$3="Productivity",
INDEX('Productivity Dump'!$E$4:$AJ$500,
MATCH($A60,'Productivity Dump'!$A$4:$A$500,0),
MATCH(X$2,'Productivity Dump'!$E$3:$AJ$3,0)
),
IF(X$3="Attendance",
INDEX('Attendance Dump'!$E$2:$AI$400,
MATCH($A60,'Attendance Dump'!$B$2:$B$400,0),
MATCH(X$2,'Attendance Dump'!$E$1:$AI$1,0)
),
INDEX('Active Hour''s Dump'!$D$3:$AH$337,
MATCH($C60,'Active Hour''s Dump'!$A$3:$A$337,0),
MATCH(X$2,'Active Hour''s Dump'!$D$2:$AH$2,0)
))),"")</f>
        <v>P</v>
      </c>
      <c r="Y60" s="54">
        <f>_xlfn.IFNA(IF(Y$3="Productivity",
INDEX('Productivity Dump'!$E$4:$AJ$500,
MATCH($A60,'Productivity Dump'!$A$4:$A$500,0),
MATCH(Y$2,'Productivity Dump'!$E$3:$AJ$3,0)
),
IF(Y$3="Attendance",
INDEX('Attendance Dump'!$E$2:$AI$400,
MATCH($A60,'Attendance Dump'!$B$2:$B$400,0),
MATCH(Y$2,'Attendance Dump'!$E$1:$AI$1,0)
),
INDEX('Active Hour''s Dump'!$D$3:$AH$337,
MATCH($C60,'Active Hour''s Dump'!$A$3:$A$337,0),
MATCH(Y$2,'Active Hour''s Dump'!$D$2:$AH$2,0)
))),"")</f>
        <v>8.6666666666666696</v>
      </c>
      <c r="Z60" s="13">
        <f>_xlfn.IFNA(IF(Z$3="Productivity",
INDEX('Productivity Dump'!$E$4:$AJ$500,
MATCH($A60,'Productivity Dump'!$A$4:$A$500,0),
MATCH(Z$2,'Productivity Dump'!$E$3:$AJ$3,0)
),
IF(Z$3="Attendance",
INDEX('Attendance Dump'!$E$2:$AI$400,
MATCH($A60,'Attendance Dump'!$B$2:$B$400,0),
MATCH(Z$2,'Attendance Dump'!$E$1:$AI$1,0)
),
INDEX('Active Hour''s Dump'!$D$3:$AH$337,
MATCH($C60,'Active Hour''s Dump'!$A$3:$A$337,0),
MATCH(Z$2,'Active Hour''s Dump'!$D$2:$AH$2,0)
))),"")</f>
        <v>1197.818</v>
      </c>
      <c r="AA60" s="13" t="str">
        <f>_xlfn.IFNA(IF(AA$3="Productivity",
INDEX('Productivity Dump'!$E$4:$AJ$500,
MATCH($A60,'Productivity Dump'!$A$4:$A$500,0),
MATCH(AA$2,'Productivity Dump'!$E$3:$AJ$3,0)
),
IF(AA$3="Attendance",
INDEX('Attendance Dump'!$E$2:$AI$400,
MATCH($A60,'Attendance Dump'!$B$2:$B$400,0),
MATCH(AA$2,'Attendance Dump'!$E$1:$AI$1,0)
),
INDEX('Active Hour''s Dump'!$D$3:$AH$337,
MATCH($C60,'Active Hour''s Dump'!$A$3:$A$337,0),
MATCH(AA$2,'Active Hour''s Dump'!$D$2:$AH$2,0)
))),"")</f>
        <v>P</v>
      </c>
      <c r="AB60" s="54">
        <f>_xlfn.IFNA(IF(AB$3="Productivity",
INDEX('Productivity Dump'!$E$4:$AJ$500,
MATCH($A60,'Productivity Dump'!$A$4:$A$500,0),
MATCH(AB$2,'Productivity Dump'!$E$3:$AJ$3,0)
),
IF(AB$3="Attendance",
INDEX('Attendance Dump'!$E$2:$AI$400,
MATCH($A60,'Attendance Dump'!$B$2:$B$400,0),
MATCH(AB$2,'Attendance Dump'!$E$1:$AI$1,0)
),
INDEX('Active Hour''s Dump'!$D$3:$AH$337,
MATCH($C60,'Active Hour''s Dump'!$A$3:$A$337,0),
MATCH(AB$2,'Active Hour''s Dump'!$D$2:$AH$2,0)
))),"")</f>
        <v>7.3333333333333304</v>
      </c>
      <c r="AC60" s="13">
        <f>_xlfn.IFNA(IF(AC$3="Productivity",
INDEX('Productivity Dump'!$E$4:$AJ$500,
MATCH($A60,'Productivity Dump'!$A$4:$A$500,0),
MATCH(AC$2,'Productivity Dump'!$E$3:$AJ$3,0)
),
IF(AC$3="Attendance",
INDEX('Attendance Dump'!$E$2:$AI$400,
MATCH($A60,'Attendance Dump'!$B$2:$B$400,0),
MATCH(AC$2,'Attendance Dump'!$E$1:$AI$1,0)
),
INDEX('Active Hour''s Dump'!$D$3:$AH$337,
MATCH($C60,'Active Hour''s Dump'!$A$3:$A$337,0),
MATCH(AC$2,'Active Hour''s Dump'!$D$2:$AH$2,0)
))),"")</f>
        <v>1280.8179999999995</v>
      </c>
      <c r="AD60" s="13" t="str">
        <f>_xlfn.IFNA(IF(AD$3="Productivity",
INDEX('Productivity Dump'!$E$4:$AJ$500,
MATCH($A60,'Productivity Dump'!$A$4:$A$500,0),
MATCH(AD$2,'Productivity Dump'!$E$3:$AJ$3,0)
),
IF(AD$3="Attendance",
INDEX('Attendance Dump'!$E$2:$AI$400,
MATCH($A60,'Attendance Dump'!$B$2:$B$400,0),
MATCH(AD$2,'Attendance Dump'!$E$1:$AI$1,0)
),
INDEX('Active Hour''s Dump'!$D$3:$AH$337,
MATCH($C60,'Active Hour''s Dump'!$A$3:$A$337,0),
MATCH(AD$2,'Active Hour''s Dump'!$D$2:$AH$2,0)
))),"")</f>
        <v>P</v>
      </c>
      <c r="AE60" s="54">
        <f>_xlfn.IFNA(IF(AE$3="Productivity",
INDEX('Productivity Dump'!$E$4:$AJ$500,
MATCH($A60,'Productivity Dump'!$A$4:$A$500,0),
MATCH(AE$2,'Productivity Dump'!$E$3:$AJ$3,0)
),
IF(AE$3="Attendance",
INDEX('Attendance Dump'!$E$2:$AI$400,
MATCH($A60,'Attendance Dump'!$B$2:$B$400,0),
MATCH(AE$2,'Attendance Dump'!$E$1:$AI$1,0)
),
INDEX('Active Hour''s Dump'!$D$3:$AH$337,
MATCH($C60,'Active Hour''s Dump'!$A$3:$A$337,0),
MATCH(AE$2,'Active Hour''s Dump'!$D$2:$AH$2,0)
))),"")</f>
        <v>7.6666666666666696</v>
      </c>
      <c r="AF60" s="13">
        <f>_xlfn.IFNA(IF(AF$3="Productivity",
INDEX('Productivity Dump'!$E$4:$AJ$500,
MATCH($A60,'Productivity Dump'!$A$4:$A$500,0),
MATCH(AF$2,'Productivity Dump'!$E$3:$AJ$3,0)
),
IF(AF$3="Attendance",
INDEX('Attendance Dump'!$E$2:$AI$400,
MATCH($A60,'Attendance Dump'!$B$2:$B$400,0),
MATCH(AF$2,'Attendance Dump'!$E$1:$AI$1,0)
),
INDEX('Active Hour''s Dump'!$D$3:$AH$337,
MATCH($C60,'Active Hour''s Dump'!$A$3:$A$337,0),
MATCH(AF$2,'Active Hour''s Dump'!$D$2:$AH$2,0)
))),"")</f>
        <v>1236.2269999999999</v>
      </c>
      <c r="AG60" s="13" t="str">
        <f>_xlfn.IFNA(IF(AG$3="Productivity",
INDEX('Productivity Dump'!$E$4:$AJ$500,
MATCH($A60,'Productivity Dump'!$A$4:$A$500,0),
MATCH(AG$2,'Productivity Dump'!$E$3:$AJ$3,0)
),
IF(AG$3="Attendance",
INDEX('Attendance Dump'!$E$2:$AI$400,
MATCH($A60,'Attendance Dump'!$B$2:$B$400,0),
MATCH(AG$2,'Attendance Dump'!$E$1:$AI$1,0)
),
INDEX('Active Hour''s Dump'!$D$3:$AH$337,
MATCH($C60,'Active Hour''s Dump'!$A$3:$A$337,0),
MATCH(AG$2,'Active Hour''s Dump'!$D$2:$AH$2,0)
))),"")</f>
        <v>P</v>
      </c>
      <c r="AH60" s="54">
        <f>_xlfn.IFNA(IF(AH$3="Productivity",
INDEX('Productivity Dump'!$E$4:$AJ$500,
MATCH($A60,'Productivity Dump'!$A$4:$A$500,0),
MATCH(AH$2,'Productivity Dump'!$E$3:$AJ$3,0)
),
IF(AH$3="Attendance",
INDEX('Attendance Dump'!$E$2:$AI$400,
MATCH($A60,'Attendance Dump'!$B$2:$B$400,0),
MATCH(AH$2,'Attendance Dump'!$E$1:$AI$1,0)
),
INDEX('Active Hour''s Dump'!$D$3:$AH$337,
MATCH($C60,'Active Hour''s Dump'!$A$3:$A$337,0),
MATCH(AH$2,'Active Hour''s Dump'!$D$2:$AH$2,0)
))),"")</f>
        <v>6.75</v>
      </c>
      <c r="AI60" s="13">
        <f>_xlfn.IFNA(IF(AI$3="Productivity",
INDEX('Productivity Dump'!$E$4:$AJ$500,
MATCH($A60,'Productivity Dump'!$A$4:$A$500,0),
MATCH(AI$2,'Productivity Dump'!$E$3:$AJ$3,0)
),
IF(AI$3="Attendance",
INDEX('Attendance Dump'!$E$2:$AI$400,
MATCH($A60,'Attendance Dump'!$B$2:$B$400,0),
MATCH(AI$2,'Attendance Dump'!$E$1:$AI$1,0)
),
INDEX('Active Hour''s Dump'!$D$3:$AH$337,
MATCH($C60,'Active Hour''s Dump'!$A$3:$A$337,0),
MATCH(AI$2,'Active Hour''s Dump'!$D$2:$AH$2,0)
))),"")</f>
        <v>1215.4280000000001</v>
      </c>
      <c r="AJ60" s="13" t="str">
        <f>_xlfn.IFNA(IF(AJ$3="Productivity",
INDEX('Productivity Dump'!$E$4:$AJ$500,
MATCH($A60,'Productivity Dump'!$A$4:$A$500,0),
MATCH(AJ$2,'Productivity Dump'!$E$3:$AJ$3,0)
),
IF(AJ$3="Attendance",
INDEX('Attendance Dump'!$E$2:$AI$400,
MATCH($A60,'Attendance Dump'!$B$2:$B$400,0),
MATCH(AJ$2,'Attendance Dump'!$E$1:$AI$1,0)
),
INDEX('Active Hour''s Dump'!$D$3:$AH$337,
MATCH($C60,'Active Hour''s Dump'!$A$3:$A$337,0),
MATCH(AJ$2,'Active Hour''s Dump'!$D$2:$AH$2,0)
))),"")</f>
        <v>P</v>
      </c>
      <c r="AK60" s="54">
        <f>_xlfn.IFNA(IF(AK$3="Productivity",
INDEX('Productivity Dump'!$E$4:$AJ$500,
MATCH($A60,'Productivity Dump'!$A$4:$A$500,0),
MATCH(AK$2,'Productivity Dump'!$E$3:$AJ$3,0)
),
IF(AK$3="Attendance",
INDEX('Attendance Dump'!$E$2:$AI$400,
MATCH($A60,'Attendance Dump'!$B$2:$B$400,0),
MATCH(AK$2,'Attendance Dump'!$E$1:$AI$1,0)
),
INDEX('Active Hour''s Dump'!$D$3:$AH$337,
MATCH($C60,'Active Hour''s Dump'!$A$3:$A$337,0),
MATCH(AK$2,'Active Hour''s Dump'!$D$2:$AH$2,0)
))),"")</f>
        <v>9.1666666666666696</v>
      </c>
      <c r="AL60" s="13">
        <f>_xlfn.IFNA(IF(AL$3="Productivity",
INDEX('Productivity Dump'!$E$4:$AJ$500,
MATCH($A60,'Productivity Dump'!$A$4:$A$500,0),
MATCH(AL$2,'Productivity Dump'!$E$3:$AJ$3,0)
),
IF(AL$3="Attendance",
INDEX('Attendance Dump'!$E$2:$AI$400,
MATCH($A60,'Attendance Dump'!$B$2:$B$400,0),
MATCH(AL$2,'Attendance Dump'!$E$1:$AI$1,0)
),
INDEX('Active Hour''s Dump'!$D$3:$AH$337,
MATCH($C60,'Active Hour''s Dump'!$A$3:$A$337,0),
MATCH(AL$2,'Active Hour''s Dump'!$D$2:$AH$2,0)
))),"")</f>
        <v>33.537999999999997</v>
      </c>
      <c r="AM60" s="13" t="str">
        <f>_xlfn.IFNA(IF(AM$3="Productivity",
INDEX('Productivity Dump'!$E$4:$AJ$500,
MATCH($A60,'Productivity Dump'!$A$4:$A$500,0),
MATCH(AM$2,'Productivity Dump'!$E$3:$AJ$3,0)
),
IF(AM$3="Attendance",
INDEX('Attendance Dump'!$E$2:$AI$400,
MATCH($A60,'Attendance Dump'!$B$2:$B$400,0),
MATCH(AM$2,'Attendance Dump'!$E$1:$AI$1,0)
),
INDEX('Active Hour''s Dump'!$D$3:$AH$337,
MATCH($C60,'Active Hour''s Dump'!$A$3:$A$337,0),
MATCH(AM$2,'Active Hour''s Dump'!$D$2:$AH$2,0)
))),"")</f>
        <v>WO</v>
      </c>
      <c r="AN60" s="54">
        <f>_xlfn.IFNA(IF(AN$3="Productivity",
INDEX('Productivity Dump'!$E$4:$AJ$500,
MATCH($A60,'Productivity Dump'!$A$4:$A$500,0),
MATCH(AN$2,'Productivity Dump'!$E$3:$AJ$3,0)
),
IF(AN$3="Attendance",
INDEX('Attendance Dump'!$E$2:$AI$400,
MATCH($A60,'Attendance Dump'!$B$2:$B$400,0),
MATCH(AN$2,'Attendance Dump'!$E$1:$AI$1,0)
),
INDEX('Active Hour''s Dump'!$D$3:$AH$337,
MATCH($C60,'Active Hour''s Dump'!$A$3:$A$337,0),
MATCH(AN$2,'Active Hour''s Dump'!$D$2:$AH$2,0)
))),"")</f>
        <v>0</v>
      </c>
      <c r="AO60" s="13">
        <f>_xlfn.IFNA(IF(AO$3="Productivity",
INDEX('Productivity Dump'!$E$4:$AJ$500,
MATCH($A60,'Productivity Dump'!$A$4:$A$500,0),
MATCH(AO$2,'Productivity Dump'!$E$3:$AJ$3,0)
),
IF(AO$3="Attendance",
INDEX('Attendance Dump'!$E$2:$AI$400,
MATCH($A60,'Attendance Dump'!$B$2:$B$400,0),
MATCH(AO$2,'Attendance Dump'!$E$1:$AI$1,0)
),
INDEX('Active Hour''s Dump'!$D$3:$AH$337,
MATCH($C60,'Active Hour''s Dump'!$A$3:$A$337,0),
MATCH(AO$2,'Active Hour''s Dump'!$D$2:$AH$2,0)
))),"")</f>
        <v>1474.02</v>
      </c>
      <c r="AP60" s="13" t="str">
        <f>_xlfn.IFNA(IF(AP$3="Productivity",
INDEX('Productivity Dump'!$E$4:$AJ$500,
MATCH($A60,'Productivity Dump'!$A$4:$A$500,0),
MATCH(AP$2,'Productivity Dump'!$E$3:$AJ$3,0)
),
IF(AP$3="Attendance",
INDEX('Attendance Dump'!$E$2:$AI$400,
MATCH($A60,'Attendance Dump'!$B$2:$B$400,0),
MATCH(AP$2,'Attendance Dump'!$E$1:$AI$1,0)
),
INDEX('Active Hour''s Dump'!$D$3:$AH$337,
MATCH($C60,'Active Hour''s Dump'!$A$3:$A$337,0),
MATCH(AP$2,'Active Hour''s Dump'!$D$2:$AH$2,0)
))),"")</f>
        <v>P</v>
      </c>
      <c r="AQ60" s="54">
        <f>_xlfn.IFNA(IF(AQ$3="Productivity",
INDEX('Productivity Dump'!$E$4:$AJ$500,
MATCH($A60,'Productivity Dump'!$A$4:$A$500,0),
MATCH(AQ$2,'Productivity Dump'!$E$3:$AJ$3,0)
),
IF(AQ$3="Attendance",
INDEX('Attendance Dump'!$E$2:$AI$400,
MATCH($A60,'Attendance Dump'!$B$2:$B$400,0),
MATCH(AQ$2,'Attendance Dump'!$E$1:$AI$1,0)
),
INDEX('Active Hour''s Dump'!$D$3:$AH$337,
MATCH($C60,'Active Hour''s Dump'!$A$3:$A$337,0),
MATCH(AQ$2,'Active Hour''s Dump'!$D$2:$AH$2,0)
))),"")</f>
        <v>7.1666666666666696</v>
      </c>
      <c r="AR60" s="13">
        <f>_xlfn.IFNA(IF(AR$3="Productivity",
INDEX('Productivity Dump'!$E$4:$AJ$500,
MATCH($A60,'Productivity Dump'!$A$4:$A$500,0),
MATCH(AR$2,'Productivity Dump'!$E$3:$AJ$3,0)
),
IF(AR$3="Attendance",
INDEX('Attendance Dump'!$E$2:$AI$400,
MATCH($A60,'Attendance Dump'!$B$2:$B$400,0),
MATCH(AR$2,'Attendance Dump'!$E$1:$AI$1,0)
),
INDEX('Active Hour''s Dump'!$D$3:$AH$337,
MATCH($C60,'Active Hour''s Dump'!$A$3:$A$337,0),
MATCH(AR$2,'Active Hour''s Dump'!$D$2:$AH$2,0)
))),"")</f>
        <v>1267.7249999999999</v>
      </c>
      <c r="AS60" s="13" t="str">
        <f>_xlfn.IFNA(IF(AS$3="Productivity",
INDEX('Productivity Dump'!$E$4:$AJ$500,
MATCH($A60,'Productivity Dump'!$A$4:$A$500,0),
MATCH(AS$2,'Productivity Dump'!$E$3:$AJ$3,0)
),
IF(AS$3="Attendance",
INDEX('Attendance Dump'!$E$2:$AI$400,
MATCH($A60,'Attendance Dump'!$B$2:$B$400,0),
MATCH(AS$2,'Attendance Dump'!$E$1:$AI$1,0)
),
INDEX('Active Hour''s Dump'!$D$3:$AH$337,
MATCH($C60,'Active Hour''s Dump'!$A$3:$A$337,0),
MATCH(AS$2,'Active Hour''s Dump'!$D$2:$AH$2,0)
))),"")</f>
        <v>P</v>
      </c>
      <c r="AT60" s="54">
        <f>_xlfn.IFNA(IF(AT$3="Productivity",
INDEX('Productivity Dump'!$E$4:$AJ$500,
MATCH($A60,'Productivity Dump'!$A$4:$A$500,0),
MATCH(AT$2,'Productivity Dump'!$E$3:$AJ$3,0)
),
IF(AT$3="Attendance",
INDEX('Attendance Dump'!$E$2:$AI$400,
MATCH($A60,'Attendance Dump'!$B$2:$B$400,0),
MATCH(AT$2,'Attendance Dump'!$E$1:$AI$1,0)
),
INDEX('Active Hour''s Dump'!$D$3:$AH$337,
MATCH($C60,'Active Hour''s Dump'!$A$3:$A$337,0),
MATCH(AT$2,'Active Hour''s Dump'!$D$2:$AH$2,0)
))),"")</f>
        <v>8.0833333333333304</v>
      </c>
      <c r="AU60" s="13">
        <f>_xlfn.IFNA(IF(AU$3="Productivity",
INDEX('Productivity Dump'!$E$4:$AJ$500,
MATCH($A60,'Productivity Dump'!$A$4:$A$500,0),
MATCH(AU$2,'Productivity Dump'!$E$3:$AJ$3,0)
),
IF(AU$3="Attendance",
INDEX('Attendance Dump'!$E$2:$AI$400,
MATCH($A60,'Attendance Dump'!$B$2:$B$400,0),
MATCH(AU$2,'Attendance Dump'!$E$1:$AI$1,0)
),
INDEX('Active Hour''s Dump'!$D$3:$AH$337,
MATCH($C60,'Active Hour''s Dump'!$A$3:$A$337,0),
MATCH(AU$2,'Active Hour''s Dump'!$D$2:$AH$2,0)
))),"")</f>
        <v>1194.587</v>
      </c>
      <c r="AV60" s="13" t="str">
        <f>_xlfn.IFNA(IF(AV$3="Productivity",
INDEX('Productivity Dump'!$E$4:$AJ$500,
MATCH($A60,'Productivity Dump'!$A$4:$A$500,0),
MATCH(AV$2,'Productivity Dump'!$E$3:$AJ$3,0)
),
IF(AV$3="Attendance",
INDEX('Attendance Dump'!$E$2:$AI$400,
MATCH($A60,'Attendance Dump'!$B$2:$B$400,0),
MATCH(AV$2,'Attendance Dump'!$E$1:$AI$1,0)
),
INDEX('Active Hour''s Dump'!$D$3:$AH$337,
MATCH($C60,'Active Hour''s Dump'!$A$3:$A$337,0),
MATCH(AV$2,'Active Hour''s Dump'!$D$2:$AH$2,0)
))),"")</f>
        <v>P</v>
      </c>
      <c r="AW60" s="54">
        <f>_xlfn.IFNA(IF(AW$3="Productivity",
INDEX('Productivity Dump'!$E$4:$AJ$500,
MATCH($A60,'Productivity Dump'!$A$4:$A$500,0),
MATCH(AW$2,'Productivity Dump'!$E$3:$AJ$3,0)
),
IF(AW$3="Attendance",
INDEX('Attendance Dump'!$E$2:$AI$400,
MATCH($A60,'Attendance Dump'!$B$2:$B$400,0),
MATCH(AW$2,'Attendance Dump'!$E$1:$AI$1,0)
),
INDEX('Active Hour''s Dump'!$D$3:$AH$337,
MATCH($C60,'Active Hour''s Dump'!$A$3:$A$337,0),
MATCH(AW$2,'Active Hour''s Dump'!$D$2:$AH$2,0)
))),"")</f>
        <v>8.4166666666666696</v>
      </c>
      <c r="AX60" s="13">
        <f>_xlfn.IFNA(IF(AX$3="Productivity",
INDEX('Productivity Dump'!$E$4:$AJ$500,
MATCH($A60,'Productivity Dump'!$A$4:$A$500,0),
MATCH(AX$2,'Productivity Dump'!$E$3:$AJ$3,0)
),
IF(AX$3="Attendance",
INDEX('Attendance Dump'!$E$2:$AI$400,
MATCH($A60,'Attendance Dump'!$B$2:$B$400,0),
MATCH(AX$2,'Attendance Dump'!$E$1:$AI$1,0)
),
INDEX('Active Hour''s Dump'!$D$3:$AH$337,
MATCH($C60,'Active Hour''s Dump'!$A$3:$A$337,0),
MATCH(AX$2,'Active Hour''s Dump'!$D$2:$AH$2,0)
))),"")</f>
        <v>1129.0149999999999</v>
      </c>
      <c r="AY60" s="13" t="str">
        <f>_xlfn.IFNA(IF(AY$3="Productivity",
INDEX('Productivity Dump'!$E$4:$AJ$500,
MATCH($A60,'Productivity Dump'!$A$4:$A$500,0),
MATCH(AY$2,'Productivity Dump'!$E$3:$AJ$3,0)
),
IF(AY$3="Attendance",
INDEX('Attendance Dump'!$E$2:$AI$400,
MATCH($A60,'Attendance Dump'!$B$2:$B$400,0),
MATCH(AY$2,'Attendance Dump'!$E$1:$AI$1,0)
),
INDEX('Active Hour''s Dump'!$D$3:$AH$337,
MATCH($C60,'Active Hour''s Dump'!$A$3:$A$337,0),
MATCH(AY$2,'Active Hour''s Dump'!$D$2:$AH$2,0)
))),"")</f>
        <v>P</v>
      </c>
      <c r="AZ60" s="54">
        <f>_xlfn.IFNA(IF(AZ$3="Productivity",
INDEX('Productivity Dump'!$E$4:$AJ$500,
MATCH($A60,'Productivity Dump'!$A$4:$A$500,0),
MATCH(AZ$2,'Productivity Dump'!$E$3:$AJ$3,0)
),
IF(AZ$3="Attendance",
INDEX('Attendance Dump'!$E$2:$AI$400,
MATCH($A60,'Attendance Dump'!$B$2:$B$400,0),
MATCH(AZ$2,'Attendance Dump'!$E$1:$AI$1,0)
),
INDEX('Active Hour''s Dump'!$D$3:$AH$337,
MATCH($C60,'Active Hour''s Dump'!$A$3:$A$337,0),
MATCH(AZ$2,'Active Hour''s Dump'!$D$2:$AH$2,0)
))),"")</f>
        <v>8.3333333333333304</v>
      </c>
      <c r="BA60" s="13">
        <f>_xlfn.IFNA(IF(BA$3="Productivity",
INDEX('Productivity Dump'!$E$4:$AJ$500,
MATCH($A60,'Productivity Dump'!$A$4:$A$500,0),
MATCH(BA$2,'Productivity Dump'!$E$3:$AJ$3,0)
),
IF(BA$3="Attendance",
INDEX('Attendance Dump'!$E$2:$AI$400,
MATCH($A60,'Attendance Dump'!$B$2:$B$400,0),
MATCH(BA$2,'Attendance Dump'!$E$1:$AI$1,0)
),
INDEX('Active Hour''s Dump'!$D$3:$AH$337,
MATCH($C60,'Active Hour''s Dump'!$A$3:$A$337,0),
MATCH(BA$2,'Active Hour''s Dump'!$D$2:$AH$2,0)
))),"")</f>
        <v>1312.8260000000002</v>
      </c>
      <c r="BB60" s="13" t="str">
        <f>_xlfn.IFNA(IF(BB$3="Productivity",
INDEX('Productivity Dump'!$E$4:$AJ$500,
MATCH($A60,'Productivity Dump'!$A$4:$A$500,0),
MATCH(BB$2,'Productivity Dump'!$E$3:$AJ$3,0)
),
IF(BB$3="Attendance",
INDEX('Attendance Dump'!$E$2:$AI$400,
MATCH($A60,'Attendance Dump'!$B$2:$B$400,0),
MATCH(BB$2,'Attendance Dump'!$E$1:$AI$1,0)
),
INDEX('Active Hour''s Dump'!$D$3:$AH$337,
MATCH($C60,'Active Hour''s Dump'!$A$3:$A$337,0),
MATCH(BB$2,'Active Hour''s Dump'!$D$2:$AH$2,0)
))),"")</f>
        <v>P</v>
      </c>
      <c r="BC60" s="54">
        <f>_xlfn.IFNA(IF(BC$3="Productivity",
INDEX('Productivity Dump'!$E$4:$AJ$500,
MATCH($A60,'Productivity Dump'!$A$4:$A$500,0),
MATCH(BC$2,'Productivity Dump'!$E$3:$AJ$3,0)
),
IF(BC$3="Attendance",
INDEX('Attendance Dump'!$E$2:$AI$400,
MATCH($A60,'Attendance Dump'!$B$2:$B$400,0),
MATCH(BC$2,'Attendance Dump'!$E$1:$AI$1,0)
),
INDEX('Active Hour''s Dump'!$D$3:$AH$337,
MATCH($C60,'Active Hour''s Dump'!$A$3:$A$337,0),
MATCH(BC$2,'Active Hour''s Dump'!$D$2:$AH$2,0)
))),"")</f>
        <v>7.6666666666666696</v>
      </c>
      <c r="BD60" s="13">
        <f>_xlfn.IFNA(IF(BD$3="Productivity",
INDEX('Productivity Dump'!$E$4:$AJ$500,
MATCH($A60,'Productivity Dump'!$A$4:$A$500,0),
MATCH(BD$2,'Productivity Dump'!$E$3:$AJ$3,0)
),
IF(BD$3="Attendance",
INDEX('Attendance Dump'!$E$2:$AI$400,
MATCH($A60,'Attendance Dump'!$B$2:$B$400,0),
MATCH(BD$2,'Attendance Dump'!$E$1:$AI$1,0)
),
INDEX('Active Hour''s Dump'!$D$3:$AH$337,
MATCH($C60,'Active Hour''s Dump'!$A$3:$A$337,0),
MATCH(BD$2,'Active Hour''s Dump'!$D$2:$AH$2,0)
))),"")</f>
        <v>1036.875</v>
      </c>
      <c r="BE60" s="13" t="str">
        <f>_xlfn.IFNA(IF(BE$3="Productivity",
INDEX('Productivity Dump'!$E$4:$AJ$500,
MATCH($A60,'Productivity Dump'!$A$4:$A$500,0),
MATCH(BE$2,'Productivity Dump'!$E$3:$AJ$3,0)
),
IF(BE$3="Attendance",
INDEX('Attendance Dump'!$E$2:$AI$400,
MATCH($A60,'Attendance Dump'!$B$2:$B$400,0),
MATCH(BE$2,'Attendance Dump'!$E$1:$AI$1,0)
),
INDEX('Active Hour''s Dump'!$D$3:$AH$337,
MATCH($C60,'Active Hour''s Dump'!$A$3:$A$337,0),
MATCH(BE$2,'Active Hour''s Dump'!$D$2:$AH$2,0)
))),"")</f>
        <v>P</v>
      </c>
      <c r="BF60" s="54">
        <f>_xlfn.IFNA(IF(BF$3="Productivity",
INDEX('Productivity Dump'!$E$4:$AJ$500,
MATCH($A60,'Productivity Dump'!$A$4:$A$500,0),
MATCH(BF$2,'Productivity Dump'!$E$3:$AJ$3,0)
),
IF(BF$3="Attendance",
INDEX('Attendance Dump'!$E$2:$AI$400,
MATCH($A60,'Attendance Dump'!$B$2:$B$400,0),
MATCH(BF$2,'Attendance Dump'!$E$1:$AI$1,0)
),
INDEX('Active Hour''s Dump'!$D$3:$AH$337,
MATCH($C60,'Active Hour''s Dump'!$A$3:$A$337,0),
MATCH(BF$2,'Active Hour''s Dump'!$D$2:$AH$2,0)
))),"")</f>
        <v>5.1666666666666696</v>
      </c>
      <c r="BG60" s="13">
        <f>_xlfn.IFNA(IF(BG$3="Productivity",
INDEX('Productivity Dump'!$E$4:$AJ$500,
MATCH($A60,'Productivity Dump'!$A$4:$A$500,0),
MATCH(BG$2,'Productivity Dump'!$E$3:$AJ$3,0)
),
IF(BG$3="Attendance",
INDEX('Attendance Dump'!$E$2:$AI$400,
MATCH($A60,'Attendance Dump'!$B$2:$B$400,0),
MATCH(BG$2,'Attendance Dump'!$E$1:$AI$1,0)
),
INDEX('Active Hour''s Dump'!$D$3:$AH$337,
MATCH($C60,'Active Hour''s Dump'!$A$3:$A$337,0),
MATCH(BG$2,'Active Hour''s Dump'!$D$2:$AH$2,0)
))),"")</f>
        <v>0</v>
      </c>
      <c r="BH60" s="13" t="str">
        <f>_xlfn.IFNA(IF(BH$3="Productivity",
INDEX('Productivity Dump'!$E$4:$AJ$500,
MATCH($A60,'Productivity Dump'!$A$4:$A$500,0),
MATCH(BH$2,'Productivity Dump'!$E$3:$AJ$3,0)
),
IF(BH$3="Attendance",
INDEX('Attendance Dump'!$E$2:$AI$400,
MATCH($A60,'Attendance Dump'!$B$2:$B$400,0),
MATCH(BH$2,'Attendance Dump'!$E$1:$AI$1,0)
),
INDEX('Active Hour''s Dump'!$D$3:$AH$337,
MATCH($C60,'Active Hour''s Dump'!$A$3:$A$337,0),
MATCH(BH$2,'Active Hour''s Dump'!$D$2:$AH$2,0)
))),"")</f>
        <v>WO</v>
      </c>
      <c r="BI60" s="54">
        <f>_xlfn.IFNA(IF(BI$3="Productivity",
INDEX('Productivity Dump'!$E$4:$AJ$500,
MATCH($A60,'Productivity Dump'!$A$4:$A$500,0),
MATCH(BI$2,'Productivity Dump'!$E$3:$AJ$3,0)
),
IF(BI$3="Attendance",
INDEX('Attendance Dump'!$E$2:$AI$400,
MATCH($A60,'Attendance Dump'!$B$2:$B$400,0),
MATCH(BI$2,'Attendance Dump'!$E$1:$AI$1,0)
),
INDEX('Active Hour''s Dump'!$D$3:$AH$337,
MATCH($C60,'Active Hour''s Dump'!$A$3:$A$337,0),
MATCH(BI$2,'Active Hour''s Dump'!$D$2:$AH$2,0)
))),"")</f>
        <v>0</v>
      </c>
      <c r="BJ60" s="13">
        <f>_xlfn.IFNA(IF(BJ$3="Productivity",
INDEX('Productivity Dump'!$E$4:$AJ$500,
MATCH($A60,'Productivity Dump'!$A$4:$A$500,0),
MATCH(BJ$2,'Productivity Dump'!$E$3:$AJ$3,0)
),
IF(BJ$3="Attendance",
INDEX('Attendance Dump'!$E$2:$AI$400,
MATCH($A60,'Attendance Dump'!$B$2:$B$400,0),
MATCH(BJ$2,'Attendance Dump'!$E$1:$AI$1,0)
),
INDEX('Active Hour''s Dump'!$D$3:$AH$337,
MATCH($C60,'Active Hour''s Dump'!$A$3:$A$337,0),
MATCH(BJ$2,'Active Hour''s Dump'!$D$2:$AH$2,0)
))),"")</f>
        <v>963.68100000000004</v>
      </c>
      <c r="BK60" s="13" t="str">
        <f>_xlfn.IFNA(IF(BK$3="Productivity",
INDEX('Productivity Dump'!$E$4:$AJ$500,
MATCH($A60,'Productivity Dump'!$A$4:$A$500,0),
MATCH(BK$2,'Productivity Dump'!$E$3:$AJ$3,0)
),
IF(BK$3="Attendance",
INDEX('Attendance Dump'!$E$2:$AI$400,
MATCH($A60,'Attendance Dump'!$B$2:$B$400,0),
MATCH(BK$2,'Attendance Dump'!$E$1:$AI$1,0)
),
INDEX('Active Hour''s Dump'!$D$3:$AH$337,
MATCH($C60,'Active Hour''s Dump'!$A$3:$A$337,0),
MATCH(BK$2,'Active Hour''s Dump'!$D$2:$AH$2,0)
))),"")</f>
        <v>P</v>
      </c>
      <c r="BL60" s="54">
        <f>_xlfn.IFNA(IF(BL$3="Productivity",
INDEX('Productivity Dump'!$E$4:$AJ$500,
MATCH($A60,'Productivity Dump'!$A$4:$A$500,0),
MATCH(BL$2,'Productivity Dump'!$E$3:$AJ$3,0)
),
IF(BL$3="Attendance",
INDEX('Attendance Dump'!$E$2:$AI$400,
MATCH($A60,'Attendance Dump'!$B$2:$B$400,0),
MATCH(BL$2,'Attendance Dump'!$E$1:$AI$1,0)
),
INDEX('Active Hour''s Dump'!$D$3:$AH$337,
MATCH($C60,'Active Hour''s Dump'!$A$3:$A$337,0),
MATCH(BL$2,'Active Hour''s Dump'!$D$2:$AH$2,0)
))),"")</f>
        <v>6.1666666666666696</v>
      </c>
      <c r="BM60" s="13">
        <f>_xlfn.IFNA(IF(BM$3="Productivity",
INDEX('Productivity Dump'!$E$4:$AJ$500,
MATCH($A60,'Productivity Dump'!$A$4:$A$500,0),
MATCH(BM$2,'Productivity Dump'!$E$3:$AJ$3,0)
),
IF(BM$3="Attendance",
INDEX('Attendance Dump'!$E$2:$AI$400,
MATCH($A60,'Attendance Dump'!$B$2:$B$400,0),
MATCH(BM$2,'Attendance Dump'!$E$1:$AI$1,0)
),
INDEX('Active Hour''s Dump'!$D$3:$AH$337,
MATCH($C60,'Active Hour''s Dump'!$A$3:$A$337,0),
MATCH(BM$2,'Active Hour''s Dump'!$D$2:$AH$2,0)
))),"")</f>
        <v>1125.0520000000001</v>
      </c>
      <c r="BN60" s="13" t="str">
        <f>_xlfn.IFNA(IF(BN$3="Productivity",
INDEX('Productivity Dump'!$E$4:$AJ$500,
MATCH($A60,'Productivity Dump'!$A$4:$A$500,0),
MATCH(BN$2,'Productivity Dump'!$E$3:$AJ$3,0)
),
IF(BN$3="Attendance",
INDEX('Attendance Dump'!$E$2:$AI$400,
MATCH($A60,'Attendance Dump'!$B$2:$B$400,0),
MATCH(BN$2,'Attendance Dump'!$E$1:$AI$1,0)
),
INDEX('Active Hour''s Dump'!$D$3:$AH$337,
MATCH($C60,'Active Hour''s Dump'!$A$3:$A$337,0),
MATCH(BN$2,'Active Hour''s Dump'!$D$2:$AH$2,0)
))),"")</f>
        <v>P</v>
      </c>
      <c r="BO60" s="54">
        <f>_xlfn.IFNA(IF(BO$3="Productivity",
INDEX('Productivity Dump'!$E$4:$AJ$500,
MATCH($A60,'Productivity Dump'!$A$4:$A$500,0),
MATCH(BO$2,'Productivity Dump'!$E$3:$AJ$3,0)
),
IF(BO$3="Attendance",
INDEX('Attendance Dump'!$E$2:$AI$400,
MATCH($A60,'Attendance Dump'!$B$2:$B$400,0),
MATCH(BO$2,'Attendance Dump'!$E$1:$AI$1,0)
),
INDEX('Active Hour''s Dump'!$D$3:$AH$337,
MATCH($C60,'Active Hour''s Dump'!$A$3:$A$337,0),
MATCH(BO$2,'Active Hour''s Dump'!$D$2:$AH$2,0)
))),"")</f>
        <v>8.3333333333333304</v>
      </c>
      <c r="BP60" s="13">
        <f>_xlfn.IFNA(IF(BP$3="Productivity",
INDEX('Productivity Dump'!$E$4:$AJ$500,
MATCH($A60,'Productivity Dump'!$A$4:$A$500,0),
MATCH(BP$2,'Productivity Dump'!$E$3:$AJ$3,0)
),
IF(BP$3="Attendance",
INDEX('Attendance Dump'!$E$2:$AI$400,
MATCH($A60,'Attendance Dump'!$B$2:$B$400,0),
MATCH(BP$2,'Attendance Dump'!$E$1:$AI$1,0)
),
INDEX('Active Hour''s Dump'!$D$3:$AH$337,
MATCH($C60,'Active Hour''s Dump'!$A$3:$A$337,0),
MATCH(BP$2,'Active Hour''s Dump'!$D$2:$AH$2,0)
))),"")</f>
        <v>1219.8529999999998</v>
      </c>
      <c r="BQ60" s="13" t="str">
        <f>_xlfn.IFNA(IF(BQ$3="Productivity",
INDEX('Productivity Dump'!$E$4:$AJ$500,
MATCH($A60,'Productivity Dump'!$A$4:$A$500,0),
MATCH(BQ$2,'Productivity Dump'!$E$3:$AJ$3,0)
),
IF(BQ$3="Attendance",
INDEX('Attendance Dump'!$E$2:$AI$400,
MATCH($A60,'Attendance Dump'!$B$2:$B$400,0),
MATCH(BQ$2,'Attendance Dump'!$E$1:$AI$1,0)
),
INDEX('Active Hour''s Dump'!$D$3:$AH$337,
MATCH($C60,'Active Hour''s Dump'!$A$3:$A$337,0),
MATCH(BQ$2,'Active Hour''s Dump'!$D$2:$AH$2,0)
))),"")</f>
        <v>P</v>
      </c>
      <c r="BR60" s="54">
        <f>_xlfn.IFNA(IF(BR$3="Productivity",
INDEX('Productivity Dump'!$E$4:$AJ$500,
MATCH($A60,'Productivity Dump'!$A$4:$A$500,0),
MATCH(BR$2,'Productivity Dump'!$E$3:$AJ$3,0)
),
IF(BR$3="Attendance",
INDEX('Attendance Dump'!$E$2:$AI$400,
MATCH($A60,'Attendance Dump'!$B$2:$B$400,0),
MATCH(BR$2,'Attendance Dump'!$E$1:$AI$1,0)
),
INDEX('Active Hour''s Dump'!$D$3:$AH$337,
MATCH($C60,'Active Hour''s Dump'!$A$3:$A$337,0),
MATCH(BR$2,'Active Hour''s Dump'!$D$2:$AH$2,0)
))),"")</f>
        <v>8.3333333333333304</v>
      </c>
      <c r="BS60" s="13">
        <f>_xlfn.IFNA(IF(BS$3="Productivity",
INDEX('Productivity Dump'!$E$4:$AJ$500,
MATCH($A60,'Productivity Dump'!$A$4:$A$500,0),
MATCH(BS$2,'Productivity Dump'!$E$3:$AJ$3,0)
),
IF(BS$3="Attendance",
INDEX('Attendance Dump'!$E$2:$AI$400,
MATCH($A60,'Attendance Dump'!$B$2:$B$400,0),
MATCH(BS$2,'Attendance Dump'!$E$1:$AI$1,0)
),
INDEX('Active Hour''s Dump'!$D$3:$AH$337,
MATCH($C60,'Active Hour''s Dump'!$A$3:$A$337,0),
MATCH(BS$2,'Active Hour''s Dump'!$D$2:$AH$2,0)
))),"")</f>
        <v>1221.3059999999998</v>
      </c>
      <c r="BT60" s="13" t="str">
        <f>_xlfn.IFNA(IF(BT$3="Productivity",
INDEX('Productivity Dump'!$E$4:$AJ$500,
MATCH($A60,'Productivity Dump'!$A$4:$A$500,0),
MATCH(BT$2,'Productivity Dump'!$E$3:$AJ$3,0)
),
IF(BT$3="Attendance",
INDEX('Attendance Dump'!$E$2:$AI$400,
MATCH($A60,'Attendance Dump'!$B$2:$B$400,0),
MATCH(BT$2,'Attendance Dump'!$E$1:$AI$1,0)
),
INDEX('Active Hour''s Dump'!$D$3:$AH$337,
MATCH($C60,'Active Hour''s Dump'!$A$3:$A$337,0),
MATCH(BT$2,'Active Hour''s Dump'!$D$2:$AH$2,0)
))),"")</f>
        <v>H(P)</v>
      </c>
      <c r="BU60" s="54">
        <f>_xlfn.IFNA(IF(BU$3="Productivity",
INDEX('Productivity Dump'!$E$4:$AJ$500,
MATCH($A60,'Productivity Dump'!$A$4:$A$500,0),
MATCH(BU$2,'Productivity Dump'!$E$3:$AJ$3,0)
),
IF(BU$3="Attendance",
INDEX('Attendance Dump'!$E$2:$AI$400,
MATCH($A60,'Attendance Dump'!$B$2:$B$400,0),
MATCH(BU$2,'Attendance Dump'!$E$1:$AI$1,0)
),
INDEX('Active Hour''s Dump'!$D$3:$AH$337,
MATCH($C60,'Active Hour''s Dump'!$A$3:$A$337,0),
MATCH(BU$2,'Active Hour''s Dump'!$D$2:$AH$2,0)
))),"")</f>
        <v>8.1666666666666696</v>
      </c>
      <c r="BV60" s="13">
        <f>_xlfn.IFNA(IF(BV$3="Productivity",
INDEX('Productivity Dump'!$E$4:$AJ$500,
MATCH($A60,'Productivity Dump'!$A$4:$A$500,0),
MATCH(BV$2,'Productivity Dump'!$E$3:$AJ$3,0)
),
IF(BV$3="Attendance",
INDEX('Attendance Dump'!$E$2:$AI$400,
MATCH($A60,'Attendance Dump'!$B$2:$B$400,0),
MATCH(BV$2,'Attendance Dump'!$E$1:$AI$1,0)
),
INDEX('Active Hour''s Dump'!$D$3:$AH$337,
MATCH($C60,'Active Hour''s Dump'!$A$3:$A$337,0),
MATCH(BV$2,'Active Hour''s Dump'!$D$2:$AH$2,0)
))),"")</f>
        <v>1156.5719999999997</v>
      </c>
      <c r="BW60" s="13" t="str">
        <f>_xlfn.IFNA(IF(BW$3="Productivity",
INDEX('Productivity Dump'!$E$4:$AJ$500,
MATCH($A60,'Productivity Dump'!$A$4:$A$500,0),
MATCH(BW$2,'Productivity Dump'!$E$3:$AJ$3,0)
),
IF(BW$3="Attendance",
INDEX('Attendance Dump'!$E$2:$AI$400,
MATCH($A60,'Attendance Dump'!$B$2:$B$400,0),
MATCH(BW$2,'Attendance Dump'!$E$1:$AI$1,0)
),
INDEX('Active Hour''s Dump'!$D$3:$AH$337,
MATCH($C60,'Active Hour''s Dump'!$A$3:$A$337,0),
MATCH(BW$2,'Active Hour''s Dump'!$D$2:$AH$2,0)
))),"")</f>
        <v>P</v>
      </c>
      <c r="BX60" s="54">
        <f>_xlfn.IFNA(IF(BX$3="Productivity",
INDEX('Productivity Dump'!$E$4:$AJ$500,
MATCH($A60,'Productivity Dump'!$A$4:$A$500,0),
MATCH(BX$2,'Productivity Dump'!$E$3:$AJ$3,0)
),
IF(BX$3="Attendance",
INDEX('Attendance Dump'!$E$2:$AI$400,
MATCH($A60,'Attendance Dump'!$B$2:$B$400,0),
MATCH(BX$2,'Attendance Dump'!$E$1:$AI$1,0)
),
INDEX('Active Hour''s Dump'!$D$3:$AH$337,
MATCH($C60,'Active Hour''s Dump'!$A$3:$A$337,0),
MATCH(BX$2,'Active Hour''s Dump'!$D$2:$AH$2,0)
))),"")</f>
        <v>8.1666666666666696</v>
      </c>
      <c r="BY60" s="13">
        <f>_xlfn.IFNA(IF(BY$3="Productivity",
INDEX('Productivity Dump'!$E$4:$AJ$500,
MATCH($A60,'Productivity Dump'!$A$4:$A$500,0),
MATCH(BY$2,'Productivity Dump'!$E$3:$AJ$3,0)
),
IF(BY$3="Attendance",
INDEX('Attendance Dump'!$E$2:$AI$400,
MATCH($A60,'Attendance Dump'!$B$2:$B$400,0),
MATCH(BY$2,'Attendance Dump'!$E$1:$AI$1,0)
),
INDEX('Active Hour''s Dump'!$D$3:$AH$337,
MATCH($C60,'Active Hour''s Dump'!$A$3:$A$337,0),
MATCH(BY$2,'Active Hour''s Dump'!$D$2:$AH$2,0)
))),"")</f>
        <v>1127.8740000000003</v>
      </c>
      <c r="BZ60" s="13" t="str">
        <f>_xlfn.IFNA(IF(BZ$3="Productivity",
INDEX('Productivity Dump'!$E$4:$AJ$500,
MATCH($A60,'Productivity Dump'!$A$4:$A$500,0),
MATCH(BZ$2,'Productivity Dump'!$E$3:$AJ$3,0)
),
IF(BZ$3="Attendance",
INDEX('Attendance Dump'!$E$2:$AI$400,
MATCH($A60,'Attendance Dump'!$B$2:$B$400,0),
MATCH(BZ$2,'Attendance Dump'!$E$1:$AI$1,0)
),
INDEX('Active Hour''s Dump'!$D$3:$AH$337,
MATCH($C60,'Active Hour''s Dump'!$A$3:$A$337,0),
MATCH(BZ$2,'Active Hour''s Dump'!$D$2:$AH$2,0)
))),"")</f>
        <v>P</v>
      </c>
      <c r="CA60" s="54">
        <f>_xlfn.IFNA(IF(CA$3="Productivity",
INDEX('Productivity Dump'!$E$4:$AJ$500,
MATCH($A60,'Productivity Dump'!$A$4:$A$500,0),
MATCH(CA$2,'Productivity Dump'!$E$3:$AJ$3,0)
),
IF(CA$3="Attendance",
INDEX('Attendance Dump'!$E$2:$AI$400,
MATCH($A60,'Attendance Dump'!$B$2:$B$400,0),
MATCH(CA$2,'Attendance Dump'!$E$1:$AI$1,0)
),
INDEX('Active Hour''s Dump'!$D$3:$AH$337,
MATCH($C60,'Active Hour''s Dump'!$A$3:$A$337,0),
MATCH(CA$2,'Active Hour''s Dump'!$D$2:$AH$2,0)
))),"")</f>
        <v>6.9166666666666696</v>
      </c>
      <c r="CB60" s="13">
        <f>_xlfn.IFNA(IF(CB$3="Productivity",
INDEX('Productivity Dump'!$E$4:$AJ$500,
MATCH($A60,'Productivity Dump'!$A$4:$A$500,0),
MATCH(CB$2,'Productivity Dump'!$E$3:$AJ$3,0)
),
IF(CB$3="Attendance",
INDEX('Attendance Dump'!$E$2:$AI$400,
MATCH($A60,'Attendance Dump'!$B$2:$B$400,0),
MATCH(CB$2,'Attendance Dump'!$E$1:$AI$1,0)
),
INDEX('Active Hour''s Dump'!$D$3:$AH$337,
MATCH($C60,'Active Hour''s Dump'!$A$3:$A$337,0),
MATCH(CB$2,'Active Hour''s Dump'!$D$2:$AH$2,0)
))),"")</f>
        <v>0</v>
      </c>
      <c r="CC60" s="13" t="str">
        <f>_xlfn.IFNA(IF(CC$3="Productivity",
INDEX('Productivity Dump'!$E$4:$AJ$500,
MATCH($A60,'Productivity Dump'!$A$4:$A$500,0),
MATCH(CC$2,'Productivity Dump'!$E$3:$AJ$3,0)
),
IF(CC$3="Attendance",
INDEX('Attendance Dump'!$E$2:$AI$400,
MATCH($A60,'Attendance Dump'!$B$2:$B$400,0),
MATCH(CC$2,'Attendance Dump'!$E$1:$AI$1,0)
),
INDEX('Active Hour''s Dump'!$D$3:$AH$337,
MATCH($C60,'Active Hour''s Dump'!$A$3:$A$337,0),
MATCH(CC$2,'Active Hour''s Dump'!$D$2:$AH$2,0)
))),"")</f>
        <v>WO</v>
      </c>
      <c r="CD60" s="54">
        <f>_xlfn.IFNA(IF(CD$3="Productivity",
INDEX('Productivity Dump'!$E$4:$AJ$500,
MATCH($A60,'Productivity Dump'!$A$4:$A$500,0),
MATCH(CD$2,'Productivity Dump'!$E$3:$AJ$3,0)
),
IF(CD$3="Attendance",
INDEX('Attendance Dump'!$E$2:$AI$400,
MATCH($A60,'Attendance Dump'!$B$2:$B$400,0),
MATCH(CD$2,'Attendance Dump'!$E$1:$AI$1,0)
),
INDEX('Active Hour''s Dump'!$D$3:$AH$337,
MATCH($C60,'Active Hour''s Dump'!$A$3:$A$337,0),
MATCH(CD$2,'Active Hour''s Dump'!$D$2:$AH$2,0)
))),"")</f>
        <v>0</v>
      </c>
      <c r="CE60" s="13">
        <f>_xlfn.IFNA(IF(CE$3="Productivity",
INDEX('Productivity Dump'!$E$4:$AJ$500,
MATCH($A60,'Productivity Dump'!$A$4:$A$500,0),
MATCH(CE$2,'Productivity Dump'!$E$3:$AJ$3,0)
),
IF(CE$3="Attendance",
INDEX('Attendance Dump'!$E$2:$AI$400,
MATCH($A60,'Attendance Dump'!$B$2:$B$400,0),
MATCH(CE$2,'Attendance Dump'!$E$1:$AI$1,0)
),
INDEX('Active Hour''s Dump'!$D$3:$AH$337,
MATCH($C60,'Active Hour''s Dump'!$A$3:$A$337,0),
MATCH(CE$2,'Active Hour''s Dump'!$D$2:$AH$2,0)
))),"")</f>
        <v>1230.1080000000002</v>
      </c>
      <c r="CF60" s="13" t="str">
        <f>_xlfn.IFNA(IF(CF$3="Productivity",
INDEX('Productivity Dump'!$E$4:$AJ$500,
MATCH($A60,'Productivity Dump'!$A$4:$A$500,0),
MATCH(CF$2,'Productivity Dump'!$E$3:$AJ$3,0)
),
IF(CF$3="Attendance",
INDEX('Attendance Dump'!$E$2:$AI$400,
MATCH($A60,'Attendance Dump'!$B$2:$B$400,0),
MATCH(CF$2,'Attendance Dump'!$E$1:$AI$1,0)
),
INDEX('Active Hour''s Dump'!$D$3:$AH$337,
MATCH($C60,'Active Hour''s Dump'!$A$3:$A$337,0),
MATCH(CF$2,'Active Hour''s Dump'!$D$2:$AH$2,0)
))),"")</f>
        <v>P</v>
      </c>
      <c r="CG60" s="54">
        <f>_xlfn.IFNA(IF(CG$3="Productivity",
INDEX('Productivity Dump'!$E$4:$AJ$500,
MATCH($A60,'Productivity Dump'!$A$4:$A$500,0),
MATCH(CG$2,'Productivity Dump'!$E$3:$AJ$3,0)
),
IF(CG$3="Attendance",
INDEX('Attendance Dump'!$E$2:$AI$400,
MATCH($A60,'Attendance Dump'!$B$2:$B$400,0),
MATCH(CG$2,'Attendance Dump'!$E$1:$AI$1,0)
),
INDEX('Active Hour''s Dump'!$D$3:$AH$337,
MATCH($C60,'Active Hour''s Dump'!$A$3:$A$337,0),
MATCH(CG$2,'Active Hour''s Dump'!$D$2:$AH$2,0)
))),"")</f>
        <v>7</v>
      </c>
      <c r="CH60" s="13">
        <f>_xlfn.IFNA(IF(CH$3="Productivity",
INDEX('Productivity Dump'!$E$4:$AJ$500,
MATCH($A60,'Productivity Dump'!$A$4:$A$500,0),
MATCH(CH$2,'Productivity Dump'!$E$3:$AJ$3,0)
),
IF(CH$3="Attendance",
INDEX('Attendance Dump'!$E$2:$AI$400,
MATCH($A60,'Attendance Dump'!$B$2:$B$400,0),
MATCH(CH$2,'Attendance Dump'!$E$1:$AI$1,0)
),
INDEX('Active Hour''s Dump'!$D$3:$AH$337,
MATCH($C60,'Active Hour''s Dump'!$A$3:$A$337,0),
MATCH(CH$2,'Active Hour''s Dump'!$D$2:$AH$2,0)
))),"")</f>
        <v>1053.4779999999998</v>
      </c>
      <c r="CI60" s="13" t="str">
        <f>_xlfn.IFNA(IF(CI$3="Productivity",
INDEX('Productivity Dump'!$E$4:$AJ$500,
MATCH($A60,'Productivity Dump'!$A$4:$A$500,0),
MATCH(CI$2,'Productivity Dump'!$E$3:$AJ$3,0)
),
IF(CI$3="Attendance",
INDEX('Attendance Dump'!$E$2:$AI$400,
MATCH($A60,'Attendance Dump'!$B$2:$B$400,0),
MATCH(CI$2,'Attendance Dump'!$E$1:$AI$1,0)
),
INDEX('Active Hour''s Dump'!$D$3:$AH$337,
MATCH($C60,'Active Hour''s Dump'!$A$3:$A$337,0),
MATCH(CI$2,'Active Hour''s Dump'!$D$2:$AH$2,0)
))),"")</f>
        <v>P</v>
      </c>
      <c r="CJ60" s="54">
        <f>_xlfn.IFNA(IF(CJ$3="Productivity",
INDEX('Productivity Dump'!$E$4:$AJ$500,
MATCH($A60,'Productivity Dump'!$A$4:$A$500,0),
MATCH(CJ$2,'Productivity Dump'!$E$3:$AJ$3,0)
),
IF(CJ$3="Attendance",
INDEX('Attendance Dump'!$E$2:$AI$400,
MATCH($A60,'Attendance Dump'!$B$2:$B$400,0),
MATCH(CJ$2,'Attendance Dump'!$E$1:$AI$1,0)
),
INDEX('Active Hour''s Dump'!$D$3:$AH$337,
MATCH($C60,'Active Hour''s Dump'!$A$3:$A$337,0),
MATCH(CJ$2,'Active Hour''s Dump'!$D$2:$AH$2,0)
))),"")</f>
        <v>9.0833333333333304</v>
      </c>
      <c r="CK60" s="13">
        <f>_xlfn.IFNA(IF(CK$3="Productivity",
INDEX('Productivity Dump'!$E$4:$AJ$500,
MATCH($A60,'Productivity Dump'!$A$4:$A$500,0),
MATCH(CK$2,'Productivity Dump'!$E$3:$AJ$3,0)
),
IF(CK$3="Attendance",
INDEX('Attendance Dump'!$E$2:$AI$400,
MATCH($A60,'Attendance Dump'!$B$2:$B$400,0),
MATCH(CK$2,'Attendance Dump'!$E$1:$AI$1,0)
),
INDEX('Active Hour''s Dump'!$D$3:$AH$337,
MATCH($C60,'Active Hour''s Dump'!$A$3:$A$337,0),
MATCH(CK$2,'Active Hour''s Dump'!$D$2:$AH$2,0)
))),"")</f>
        <v>1417.4319999999996</v>
      </c>
      <c r="CL60" s="13" t="str">
        <f>_xlfn.IFNA(IF(CL$3="Productivity",
INDEX('Productivity Dump'!$E$4:$AJ$500,
MATCH($A60,'Productivity Dump'!$A$4:$A$500,0),
MATCH(CL$2,'Productivity Dump'!$E$3:$AJ$3,0)
),
IF(CL$3="Attendance",
INDEX('Attendance Dump'!$E$2:$AI$400,
MATCH($A60,'Attendance Dump'!$B$2:$B$400,0),
MATCH(CL$2,'Attendance Dump'!$E$1:$AI$1,0)
),
INDEX('Active Hour''s Dump'!$D$3:$AH$337,
MATCH($C60,'Active Hour''s Dump'!$A$3:$A$337,0),
MATCH(CL$2,'Active Hour''s Dump'!$D$2:$AH$2,0)
))),"")</f>
        <v>P</v>
      </c>
      <c r="CM60" s="54">
        <f>_xlfn.IFNA(IF(CM$3="Productivity",
INDEX('Productivity Dump'!$E$4:$AJ$500,
MATCH($A60,'Productivity Dump'!$A$4:$A$500,0),
MATCH(CM$2,'Productivity Dump'!$E$3:$AJ$3,0)
),
IF(CM$3="Attendance",
INDEX('Attendance Dump'!$E$2:$AI$400,
MATCH($A60,'Attendance Dump'!$B$2:$B$400,0),
MATCH(CM$2,'Attendance Dump'!$E$1:$AI$1,0)
),
INDEX('Active Hour''s Dump'!$D$3:$AH$337,
MATCH($C60,'Active Hour''s Dump'!$A$3:$A$337,0),
MATCH(CM$2,'Active Hour''s Dump'!$D$2:$AH$2,0)
))),"")</f>
        <v>8.3333333333333304</v>
      </c>
      <c r="CN60" s="13">
        <f>_xlfn.IFNA(IF(CN$3="Productivity",
INDEX('Productivity Dump'!$E$4:$AJ$500,
MATCH($A60,'Productivity Dump'!$A$4:$A$500,0),
MATCH(CN$2,'Productivity Dump'!$E$3:$AJ$3,0)
),
IF(CN$3="Attendance",
INDEX('Attendance Dump'!$E$2:$AI$400,
MATCH($A60,'Attendance Dump'!$B$2:$B$400,0),
MATCH(CN$2,'Attendance Dump'!$E$1:$AI$1,0)
),
INDEX('Active Hour''s Dump'!$D$3:$AH$337,
MATCH($C60,'Active Hour''s Dump'!$A$3:$A$337,0),
MATCH(CN$2,'Active Hour''s Dump'!$D$2:$AH$2,0)
))),"")</f>
        <v>0</v>
      </c>
      <c r="CO60" s="13">
        <f>_xlfn.IFNA(IF(CO$3="Productivity",
INDEX('Productivity Dump'!$E$4:$AJ$500,
MATCH($A60,'Productivity Dump'!$A$4:$A$500,0),
MATCH(CO$2,'Productivity Dump'!$E$3:$AJ$3,0)
),
IF(CO$3="Attendance",
INDEX('Attendance Dump'!$E$2:$AI$400,
MATCH($A60,'Attendance Dump'!$B$2:$B$400,0),
MATCH(CO$2,'Attendance Dump'!$E$1:$AI$1,0)
),
INDEX('Active Hour''s Dump'!$D$3:$AH$337,
MATCH($C60,'Active Hour''s Dump'!$A$3:$A$337,0),
MATCH(CO$2,'Active Hour''s Dump'!$D$2:$AH$2,0)
))),"")</f>
        <v>0</v>
      </c>
      <c r="CP60" s="54">
        <f>_xlfn.IFNA(IF(CP$3="Productivity",
INDEX('Productivity Dump'!$E$4:$AJ$500,
MATCH($A60,'Productivity Dump'!$A$4:$A$500,0),
MATCH(CP$2,'Productivity Dump'!$E$3:$AJ$3,0)
),
IF(CP$3="Attendance",
INDEX('Attendance Dump'!$E$2:$AI$400,
MATCH($A60,'Attendance Dump'!$B$2:$B$400,0),
MATCH(CP$2,'Attendance Dump'!$E$1:$AI$1,0)
),
INDEX('Active Hour''s Dump'!$D$3:$AH$337,
MATCH($C60,'Active Hour''s Dump'!$A$3:$A$337,0),
MATCH(CP$2,'Active Hour''s Dump'!$D$2:$AH$2,0)
))),"")</f>
        <v>0</v>
      </c>
      <c r="CQ60" s="13">
        <f>_xlfn.IFNA(IF(CQ$3="Productivity",
INDEX('Productivity Dump'!$E$4:$AJ$500,
MATCH($A60,'Productivity Dump'!$A$4:$A$500,0),
MATCH(CQ$2,'Productivity Dump'!$E$3:$AJ$3,0)
),
IF(CQ$3="Attendance",
INDEX('Attendance Dump'!$E$2:$AI$400,
MATCH($A60,'Attendance Dump'!$B$2:$B$400,0),
MATCH(CQ$2,'Attendance Dump'!$E$1:$AI$1,0)
),
INDEX('Active Hour''s Dump'!$D$3:$AH$337,
MATCH($C60,'Active Hour''s Dump'!$A$3:$A$337,0),
MATCH(CQ$2,'Active Hour''s Dump'!$D$2:$AH$2,0)
))),"")</f>
        <v>0</v>
      </c>
      <c r="CR60" s="13">
        <f>_xlfn.IFNA(IF(CR$3="Productivity",
INDEX('Productivity Dump'!$E$4:$AJ$500,
MATCH($A60,'Productivity Dump'!$A$4:$A$500,0),
MATCH(CR$2,'Productivity Dump'!$E$3:$AJ$3,0)
),
IF(CR$3="Attendance",
INDEX('Attendance Dump'!$E$2:$AI$400,
MATCH($A60,'Attendance Dump'!$B$2:$B$400,0),
MATCH(CR$2,'Attendance Dump'!$E$1:$AI$1,0)
),
INDEX('Active Hour''s Dump'!$D$3:$AH$337,
MATCH($C60,'Active Hour''s Dump'!$A$3:$A$337,0),
MATCH(CR$2,'Active Hour''s Dump'!$D$2:$AH$2,0)
))),"")</f>
        <v>0</v>
      </c>
      <c r="CS60" s="54">
        <f>_xlfn.IFNA(IF(CS$3="Productivity",
INDEX('Productivity Dump'!$E$4:$AJ$500,
MATCH($A60,'Productivity Dump'!$A$4:$A$500,0),
MATCH(CS$2,'Productivity Dump'!$E$3:$AJ$3,0)
),
IF(CS$3="Attendance",
INDEX('Attendance Dump'!$E$2:$AI$400,
MATCH($A60,'Attendance Dump'!$B$2:$B$400,0),
MATCH(CS$2,'Attendance Dump'!$E$1:$AI$1,0)
),
INDEX('Active Hour''s Dump'!$D$3:$AH$337,
MATCH($C60,'Active Hour''s Dump'!$A$3:$A$337,0),
MATCH(CS$2,'Active Hour''s Dump'!$D$2:$AH$2,0)
))),"")</f>
        <v>0</v>
      </c>
      <c r="CT60" s="13">
        <f>_xlfn.IFNA(IF(CT$3="Productivity",
INDEX('Productivity Dump'!$E$4:$AJ$500,
MATCH($A60,'Productivity Dump'!$A$4:$A$500,0),
MATCH(CT$2,'Productivity Dump'!$E$3:$AJ$3,0)
),
IF(CT$3="Attendance",
INDEX('Attendance Dump'!$E$2:$AI$400,
MATCH($A60,'Attendance Dump'!$B$2:$B$400,0),
MATCH(CT$2,'Attendance Dump'!$E$1:$AI$1,0)
),
INDEX('Active Hour''s Dump'!$D$3:$AH$337,
MATCH($C60,'Active Hour''s Dump'!$A$3:$A$337,0),
MATCH(CT$2,'Active Hour''s Dump'!$D$2:$AH$2,0)
))),"")</f>
        <v>0</v>
      </c>
      <c r="CU60" s="13">
        <f>_xlfn.IFNA(IF(CU$3="Productivity",
INDEX('Productivity Dump'!$E$4:$AJ$500,
MATCH($A60,'Productivity Dump'!$A$4:$A$500,0),
MATCH(CU$2,'Productivity Dump'!$E$3:$AJ$3,0)
),
IF(CU$3="Attendance",
INDEX('Attendance Dump'!$E$2:$AI$400,
MATCH($A60,'Attendance Dump'!$B$2:$B$400,0),
MATCH(CU$2,'Attendance Dump'!$E$1:$AI$1,0)
),
INDEX('Active Hour''s Dump'!$D$3:$AH$337,
MATCH($C60,'Active Hour''s Dump'!$A$3:$A$337,0),
MATCH(CU$2,'Active Hour''s Dump'!$D$2:$AH$2,0)
))),"")</f>
        <v>0</v>
      </c>
      <c r="CV60" s="54">
        <f>_xlfn.IFNA(IF(CV$3="Productivity",
INDEX('Productivity Dump'!$E$4:$AJ$500,
MATCH($A60,'Productivity Dump'!$A$4:$A$500,0),
MATCH(CV$2,'Productivity Dump'!$E$3:$AJ$3,0)
),
IF(CV$3="Attendance",
INDEX('Attendance Dump'!$E$2:$AI$400,
MATCH($A60,'Attendance Dump'!$B$2:$B$400,0),
MATCH(CV$2,'Attendance Dump'!$E$1:$AI$1,0)
),
INDEX('Active Hour''s Dump'!$D$3:$AH$337,
MATCH($C60,'Active Hour''s Dump'!$A$3:$A$337,0),
MATCH(CV$2,'Active Hour''s Dump'!$D$2:$AH$2,0)
))),"")</f>
        <v>0</v>
      </c>
      <c r="CW60" s="13"/>
      <c r="CX60" s="13"/>
      <c r="CY60" s="54"/>
      <c r="DA60" s="57">
        <f t="shared" si="69"/>
        <v>183.41666666666669</v>
      </c>
      <c r="DB60" s="35">
        <f t="shared" ref="DB60:DB112" si="70">SUMIFS($H60:$CY60,$H$3:$CY$3,"Productivity")</f>
        <v>29032.616999999998</v>
      </c>
      <c r="DC60" s="35">
        <f t="shared" si="67"/>
        <v>0</v>
      </c>
      <c r="DD60" s="35">
        <f t="shared" ca="1" si="68"/>
        <v>0</v>
      </c>
      <c r="DF60" s="32" cm="1">
        <f t="array" ref="DF60">SUMPRODUCT(
    (MOD(COLUMN(H60:CV60) - COLUMN(H60), 3) = 0) *
    (H60:CV60 = 0) *
    (I60:CW60 = "P") *
    (COUNTIF(UKHoliday, H$2:CV$2) = 0)
)</f>
        <v>0</v>
      </c>
      <c r="DG60" s="33" cm="1">
        <f t="array" ref="DG60">SUMPRODUCT(
  (MOD(COLUMN(H60:CV60) - COLUMN(H60), 3) = 0) *
  (H60:CV60 &gt; 0) *
  (H60:CV60 &lt; 0.5 * IF(((WEEKDAY(H$2:CV$2, 2) = 1) + (WEEKDAY(H$2:CV$2, 2) = 6)), G60, F60)) *
  (I60:CW60 = "P") *
  (COUNTIF(UKHoliday, H$2:CV$2) = 0)
)</f>
        <v>0</v>
      </c>
      <c r="DH60" s="33" cm="1">
        <f t="array" ref="DH60">SUMPRODUCT(
  (MOD(COLUMN(H60:CV60) - COLUMN(H60), 3) = 0) *
  (H60:CV60 &gt; 0.5 * IF(((WEEKDAY(H$2:CV$2, 2) = 1) + (WEEKDAY(H$2:CV$2, 2) = 6)), $G60, $F60)) *
  (H60:CV60 &lt; 0.8 * IF(((WEEKDAY(H$2:CV$2, 2) = 1) + (WEEKDAY(H$2:CV$2, 2) = 6)), $G60, $F60)) *
  (I60:CW60 = "P") *
  (COUNTIF(UKHoliday, H$2:CV$2) = 0)
)</f>
        <v>0</v>
      </c>
      <c r="DI60" s="33" cm="1">
        <f t="array" ref="DI60">SUMPRODUCT(
  (MOD(COLUMN(H60:CV60) - COLUMN(H60), 3) = 0) *
  (H60:CV60 &gt; 0.8 * IF(((WEEKDAY(H$2:CV$2, 2) = 1) + (WEEKDAY(H$2:CV$2, 2) = 6)), $G60, $F60)) *
  (H60:CV60 &lt; 1 * IF(((WEEKDAY(H$2:CV$2, 2) = 1) + (WEEKDAY(H$2:CV$2, 2) = 6)), $G60, $F60)) *
  (I60:CW60 = "P") *
  (COUNTIF(UKHoliday, H$2:CV$2) = 0)
)</f>
        <v>0</v>
      </c>
    </row>
    <row r="61" spans="1:113" x14ac:dyDescent="0.3">
      <c r="A61" s="8" t="s">
        <v>486</v>
      </c>
      <c r="B61" s="8" t="s">
        <v>533</v>
      </c>
      <c r="C61" s="9" t="s">
        <v>808</v>
      </c>
      <c r="D61" s="62" t="s">
        <v>944</v>
      </c>
      <c r="E61" s="35">
        <v>25299.999999999996</v>
      </c>
      <c r="F61" s="35">
        <f t="shared" si="65"/>
        <v>1264.9999999999998</v>
      </c>
      <c r="G61" s="35">
        <f t="shared" si="66"/>
        <v>632.49999999999989</v>
      </c>
      <c r="H61" s="13">
        <f>_xlfn.IFNA(IF(H$3="Productivity",
INDEX('Productivity Dump'!$E$4:$AJ$500,
MATCH($A61,'Productivity Dump'!$A$4:$A$500,0),
MATCH(H$2,'Productivity Dump'!$E$3:$AJ$3,0)
),
IF(H$3="Attendance",
INDEX('Attendance Dump'!$E$2:$AI$400,
MATCH($A61,'Attendance Dump'!$B$2:$B$400,0),
MATCH(H$2,'Attendance Dump'!$E$1:$AI$1,0)
),
INDEX('Active Hour''s Dump'!$D$3:$AH$337,
MATCH($C61,'Active Hour''s Dump'!$A$3:$A$337,0),
MATCH(H$2,'Active Hour''s Dump'!$D$2:$AH$2,0)
))),"")</f>
        <v>1271.2590000000005</v>
      </c>
      <c r="I61" s="13" t="str">
        <f>_xlfn.IFNA(IF(I$3="Productivity",
INDEX('Productivity Dump'!$E$4:$AJ$500,
MATCH($A61,'Productivity Dump'!$A$4:$A$500,0),
MATCH(I$2,'Productivity Dump'!$E$3:$AJ$3,0)
),
IF(I$3="Attendance",
INDEX('Attendance Dump'!$E$2:$AI$400,
MATCH($A61,'Attendance Dump'!$B$2:$B$400,0),
MATCH(I$2,'Attendance Dump'!$E$1:$AI$1,0)
),
INDEX('Active Hour''s Dump'!$D$3:$AH$337,
MATCH($C61,'Active Hour''s Dump'!$A$3:$A$337,0),
MATCH(I$2,'Active Hour''s Dump'!$D$2:$AH$2,0)
))),"")</f>
        <v>P</v>
      </c>
      <c r="J61" s="54">
        <f>_xlfn.IFNA(IF(J$3="Productivity",
INDEX('Productivity Dump'!$E$4:$AJ$500,
MATCH($A61,'Productivity Dump'!$A$4:$A$500,0),
MATCH(J$2,'Productivity Dump'!$E$3:$AJ$3,0)
),
IF(J$3="Attendance",
INDEX('Attendance Dump'!$E$2:$AI$400,
MATCH($A61,'Attendance Dump'!$B$2:$B$400,0),
MATCH(J$2,'Attendance Dump'!$E$1:$AI$1,0)
),
INDEX('Active Hour''s Dump'!$D$3:$AH$337,
MATCH($C61,'Active Hour''s Dump'!$A$3:$A$337,0),
MATCH(J$2,'Active Hour''s Dump'!$D$2:$AH$2,0)
))),"")</f>
        <v>8.75</v>
      </c>
      <c r="K61" s="13">
        <f>_xlfn.IFNA(IF(K$3="Productivity",
INDEX('Productivity Dump'!$E$4:$AJ$500,
MATCH($A61,'Productivity Dump'!$A$4:$A$500,0),
MATCH(K$2,'Productivity Dump'!$E$3:$AJ$3,0)
),
IF(K$3="Attendance",
INDEX('Attendance Dump'!$E$2:$AI$400,
MATCH($A61,'Attendance Dump'!$B$2:$B$400,0),
MATCH(K$2,'Attendance Dump'!$E$1:$AI$1,0)
),
INDEX('Active Hour''s Dump'!$D$3:$AH$337,
MATCH($C61,'Active Hour''s Dump'!$A$3:$A$337,0),
MATCH(K$2,'Active Hour''s Dump'!$D$2:$AH$2,0)
))),"")</f>
        <v>1270.952</v>
      </c>
      <c r="L61" s="13" t="str">
        <f>_xlfn.IFNA(IF(L$3="Productivity",
INDEX('Productivity Dump'!$E$4:$AJ$500,
MATCH($A61,'Productivity Dump'!$A$4:$A$500,0),
MATCH(L$2,'Productivity Dump'!$E$3:$AJ$3,0)
),
IF(L$3="Attendance",
INDEX('Attendance Dump'!$E$2:$AI$400,
MATCH($A61,'Attendance Dump'!$B$2:$B$400,0),
MATCH(L$2,'Attendance Dump'!$E$1:$AI$1,0)
),
INDEX('Active Hour''s Dump'!$D$3:$AH$337,
MATCH($C61,'Active Hour''s Dump'!$A$3:$A$337,0),
MATCH(L$2,'Active Hour''s Dump'!$D$2:$AH$2,0)
))),"")</f>
        <v>P</v>
      </c>
      <c r="M61" s="54">
        <f>_xlfn.IFNA(IF(M$3="Productivity",
INDEX('Productivity Dump'!$E$4:$AJ$500,
MATCH($A61,'Productivity Dump'!$A$4:$A$500,0),
MATCH(M$2,'Productivity Dump'!$E$3:$AJ$3,0)
),
IF(M$3="Attendance",
INDEX('Attendance Dump'!$E$2:$AI$400,
MATCH($A61,'Attendance Dump'!$B$2:$B$400,0),
MATCH(M$2,'Attendance Dump'!$E$1:$AI$1,0)
),
INDEX('Active Hour''s Dump'!$D$3:$AH$337,
MATCH($C61,'Active Hour''s Dump'!$A$3:$A$337,0),
MATCH(M$2,'Active Hour''s Dump'!$D$2:$AH$2,0)
))),"")</f>
        <v>9</v>
      </c>
      <c r="N61" s="13">
        <f>_xlfn.IFNA(IF(N$3="Productivity",
INDEX('Productivity Dump'!$E$4:$AJ$500,
MATCH($A61,'Productivity Dump'!$A$4:$A$500,0),
MATCH(N$2,'Productivity Dump'!$E$3:$AJ$3,0)
),
IF(N$3="Attendance",
INDEX('Attendance Dump'!$E$2:$AI$400,
MATCH($A61,'Attendance Dump'!$B$2:$B$400,0),
MATCH(N$2,'Attendance Dump'!$E$1:$AI$1,0)
),
INDEX('Active Hour''s Dump'!$D$3:$AH$337,
MATCH($C61,'Active Hour''s Dump'!$A$3:$A$337,0),
MATCH(N$2,'Active Hour''s Dump'!$D$2:$AH$2,0)
))),"")</f>
        <v>726.36599999999999</v>
      </c>
      <c r="O61" s="13" t="str">
        <f>_xlfn.IFNA(IF(O$3="Productivity",
INDEX('Productivity Dump'!$E$4:$AJ$500,
MATCH($A61,'Productivity Dump'!$A$4:$A$500,0),
MATCH(O$2,'Productivity Dump'!$E$3:$AJ$3,0)
),
IF(O$3="Attendance",
INDEX('Attendance Dump'!$E$2:$AI$400,
MATCH($A61,'Attendance Dump'!$B$2:$B$400,0),
MATCH(O$2,'Attendance Dump'!$E$1:$AI$1,0)
),
INDEX('Active Hour''s Dump'!$D$3:$AH$337,
MATCH($C61,'Active Hour''s Dump'!$A$3:$A$337,0),
MATCH(O$2,'Active Hour''s Dump'!$D$2:$AH$2,0)
))),"")</f>
        <v>P</v>
      </c>
      <c r="P61" s="54">
        <f>_xlfn.IFNA(IF(P$3="Productivity",
INDEX('Productivity Dump'!$E$4:$AJ$500,
MATCH($A61,'Productivity Dump'!$A$4:$A$500,0),
MATCH(P$2,'Productivity Dump'!$E$3:$AJ$3,0)
),
IF(P$3="Attendance",
INDEX('Attendance Dump'!$E$2:$AI$400,
MATCH($A61,'Attendance Dump'!$B$2:$B$400,0),
MATCH(P$2,'Attendance Dump'!$E$1:$AI$1,0)
),
INDEX('Active Hour''s Dump'!$D$3:$AH$337,
MATCH($C61,'Active Hour''s Dump'!$A$3:$A$337,0),
MATCH(P$2,'Active Hour''s Dump'!$D$2:$AH$2,0)
))),"")</f>
        <v>5.75</v>
      </c>
      <c r="Q61" s="13">
        <f>_xlfn.IFNA(IF(Q$3="Productivity",
INDEX('Productivity Dump'!$E$4:$AJ$500,
MATCH($A61,'Productivity Dump'!$A$4:$A$500,0),
MATCH(Q$2,'Productivity Dump'!$E$3:$AJ$3,0)
),
IF(Q$3="Attendance",
INDEX('Attendance Dump'!$E$2:$AI$400,
MATCH($A61,'Attendance Dump'!$B$2:$B$400,0),
MATCH(Q$2,'Attendance Dump'!$E$1:$AI$1,0)
),
INDEX('Active Hour''s Dump'!$D$3:$AH$337,
MATCH($C61,'Active Hour''s Dump'!$A$3:$A$337,0),
MATCH(Q$2,'Active Hour''s Dump'!$D$2:$AH$2,0)
))),"")</f>
        <v>0</v>
      </c>
      <c r="R61" s="13" t="str">
        <f>_xlfn.IFNA(IF(R$3="Productivity",
INDEX('Productivity Dump'!$E$4:$AJ$500,
MATCH($A61,'Productivity Dump'!$A$4:$A$500,0),
MATCH(R$2,'Productivity Dump'!$E$3:$AJ$3,0)
),
IF(R$3="Attendance",
INDEX('Attendance Dump'!$E$2:$AI$400,
MATCH($A61,'Attendance Dump'!$B$2:$B$400,0),
MATCH(R$2,'Attendance Dump'!$E$1:$AI$1,0)
),
INDEX('Active Hour''s Dump'!$D$3:$AH$337,
MATCH($C61,'Active Hour''s Dump'!$A$3:$A$337,0),
MATCH(R$2,'Active Hour''s Dump'!$D$2:$AH$2,0)
))),"")</f>
        <v>WO</v>
      </c>
      <c r="S61" s="54">
        <f>_xlfn.IFNA(IF(S$3="Productivity",
INDEX('Productivity Dump'!$E$4:$AJ$500,
MATCH($A61,'Productivity Dump'!$A$4:$A$500,0),
MATCH(S$2,'Productivity Dump'!$E$3:$AJ$3,0)
),
IF(S$3="Attendance",
INDEX('Attendance Dump'!$E$2:$AI$400,
MATCH($A61,'Attendance Dump'!$B$2:$B$400,0),
MATCH(S$2,'Attendance Dump'!$E$1:$AI$1,0)
),
INDEX('Active Hour''s Dump'!$D$3:$AH$337,
MATCH($C61,'Active Hour''s Dump'!$A$3:$A$337,0),
MATCH(S$2,'Active Hour''s Dump'!$D$2:$AH$2,0)
))),"")</f>
        <v>0</v>
      </c>
      <c r="T61" s="13">
        <f>_xlfn.IFNA(IF(T$3="Productivity",
INDEX('Productivity Dump'!$E$4:$AJ$500,
MATCH($A61,'Productivity Dump'!$A$4:$A$500,0),
MATCH(T$2,'Productivity Dump'!$E$3:$AJ$3,0)
),
IF(T$3="Attendance",
INDEX('Attendance Dump'!$E$2:$AI$400,
MATCH($A61,'Attendance Dump'!$B$2:$B$400,0),
MATCH(T$2,'Attendance Dump'!$E$1:$AI$1,0)
),
INDEX('Active Hour''s Dump'!$D$3:$AH$337,
MATCH($C61,'Active Hour''s Dump'!$A$3:$A$337,0),
MATCH(T$2,'Active Hour''s Dump'!$D$2:$AH$2,0)
))),"")</f>
        <v>1161.4939999999999</v>
      </c>
      <c r="U61" s="13" t="str">
        <f>_xlfn.IFNA(IF(U$3="Productivity",
INDEX('Productivity Dump'!$E$4:$AJ$500,
MATCH($A61,'Productivity Dump'!$A$4:$A$500,0),
MATCH(U$2,'Productivity Dump'!$E$3:$AJ$3,0)
),
IF(U$3="Attendance",
INDEX('Attendance Dump'!$E$2:$AI$400,
MATCH($A61,'Attendance Dump'!$B$2:$B$400,0),
MATCH(U$2,'Attendance Dump'!$E$1:$AI$1,0)
),
INDEX('Active Hour''s Dump'!$D$3:$AH$337,
MATCH($C61,'Active Hour''s Dump'!$A$3:$A$337,0),
MATCH(U$2,'Active Hour''s Dump'!$D$2:$AH$2,0)
))),"")</f>
        <v>P</v>
      </c>
      <c r="V61" s="54">
        <f>_xlfn.IFNA(IF(V$3="Productivity",
INDEX('Productivity Dump'!$E$4:$AJ$500,
MATCH($A61,'Productivity Dump'!$A$4:$A$500,0),
MATCH(V$2,'Productivity Dump'!$E$3:$AJ$3,0)
),
IF(V$3="Attendance",
INDEX('Attendance Dump'!$E$2:$AI$400,
MATCH($A61,'Attendance Dump'!$B$2:$B$400,0),
MATCH(V$2,'Attendance Dump'!$E$1:$AI$1,0)
),
INDEX('Active Hour''s Dump'!$D$3:$AH$337,
MATCH($C61,'Active Hour''s Dump'!$A$3:$A$337,0),
MATCH(V$2,'Active Hour''s Dump'!$D$2:$AH$2,0)
))),"")</f>
        <v>8.25</v>
      </c>
      <c r="W61" s="13">
        <f>_xlfn.IFNA(IF(W$3="Productivity",
INDEX('Productivity Dump'!$E$4:$AJ$500,
MATCH($A61,'Productivity Dump'!$A$4:$A$500,0),
MATCH(W$2,'Productivity Dump'!$E$3:$AJ$3,0)
),
IF(W$3="Attendance",
INDEX('Attendance Dump'!$E$2:$AI$400,
MATCH($A61,'Attendance Dump'!$B$2:$B$400,0),
MATCH(W$2,'Attendance Dump'!$E$1:$AI$1,0)
),
INDEX('Active Hour''s Dump'!$D$3:$AH$337,
MATCH($C61,'Active Hour''s Dump'!$A$3:$A$337,0),
MATCH(W$2,'Active Hour''s Dump'!$D$2:$AH$2,0)
))),"")</f>
        <v>1266.998</v>
      </c>
      <c r="X61" s="13" t="str">
        <f>_xlfn.IFNA(IF(X$3="Productivity",
INDEX('Productivity Dump'!$E$4:$AJ$500,
MATCH($A61,'Productivity Dump'!$A$4:$A$500,0),
MATCH(X$2,'Productivity Dump'!$E$3:$AJ$3,0)
),
IF(X$3="Attendance",
INDEX('Attendance Dump'!$E$2:$AI$400,
MATCH($A61,'Attendance Dump'!$B$2:$B$400,0),
MATCH(X$2,'Attendance Dump'!$E$1:$AI$1,0)
),
INDEX('Active Hour''s Dump'!$D$3:$AH$337,
MATCH($C61,'Active Hour''s Dump'!$A$3:$A$337,0),
MATCH(X$2,'Active Hour''s Dump'!$D$2:$AH$2,0)
))),"")</f>
        <v>P</v>
      </c>
      <c r="Y61" s="54">
        <f>_xlfn.IFNA(IF(Y$3="Productivity",
INDEX('Productivity Dump'!$E$4:$AJ$500,
MATCH($A61,'Productivity Dump'!$A$4:$A$500,0),
MATCH(Y$2,'Productivity Dump'!$E$3:$AJ$3,0)
),
IF(Y$3="Attendance",
INDEX('Attendance Dump'!$E$2:$AI$400,
MATCH($A61,'Attendance Dump'!$B$2:$B$400,0),
MATCH(Y$2,'Attendance Dump'!$E$1:$AI$1,0)
),
INDEX('Active Hour''s Dump'!$D$3:$AH$337,
MATCH($C61,'Active Hour''s Dump'!$A$3:$A$337,0),
MATCH(Y$2,'Active Hour''s Dump'!$D$2:$AH$2,0)
))),"")</f>
        <v>8.6666666666666696</v>
      </c>
      <c r="Z61" s="13">
        <f>_xlfn.IFNA(IF(Z$3="Productivity",
INDEX('Productivity Dump'!$E$4:$AJ$500,
MATCH($A61,'Productivity Dump'!$A$4:$A$500,0),
MATCH(Z$2,'Productivity Dump'!$E$3:$AJ$3,0)
),
IF(Z$3="Attendance",
INDEX('Attendance Dump'!$E$2:$AI$400,
MATCH($A61,'Attendance Dump'!$B$2:$B$400,0),
MATCH(Z$2,'Attendance Dump'!$E$1:$AI$1,0)
),
INDEX('Active Hour''s Dump'!$D$3:$AH$337,
MATCH($C61,'Active Hour''s Dump'!$A$3:$A$337,0),
MATCH(Z$2,'Active Hour''s Dump'!$D$2:$AH$2,0)
))),"")</f>
        <v>1261.6149999999998</v>
      </c>
      <c r="AA61" s="13" t="str">
        <f>_xlfn.IFNA(IF(AA$3="Productivity",
INDEX('Productivity Dump'!$E$4:$AJ$500,
MATCH($A61,'Productivity Dump'!$A$4:$A$500,0),
MATCH(AA$2,'Productivity Dump'!$E$3:$AJ$3,0)
),
IF(AA$3="Attendance",
INDEX('Attendance Dump'!$E$2:$AI$400,
MATCH($A61,'Attendance Dump'!$B$2:$B$400,0),
MATCH(AA$2,'Attendance Dump'!$E$1:$AI$1,0)
),
INDEX('Active Hour''s Dump'!$D$3:$AH$337,
MATCH($C61,'Active Hour''s Dump'!$A$3:$A$337,0),
MATCH(AA$2,'Active Hour''s Dump'!$D$2:$AH$2,0)
))),"")</f>
        <v>P</v>
      </c>
      <c r="AB61" s="54">
        <f>_xlfn.IFNA(IF(AB$3="Productivity",
INDEX('Productivity Dump'!$E$4:$AJ$500,
MATCH($A61,'Productivity Dump'!$A$4:$A$500,0),
MATCH(AB$2,'Productivity Dump'!$E$3:$AJ$3,0)
),
IF(AB$3="Attendance",
INDEX('Attendance Dump'!$E$2:$AI$400,
MATCH($A61,'Attendance Dump'!$B$2:$B$400,0),
MATCH(AB$2,'Attendance Dump'!$E$1:$AI$1,0)
),
INDEX('Active Hour''s Dump'!$D$3:$AH$337,
MATCH($C61,'Active Hour''s Dump'!$A$3:$A$337,0),
MATCH(AB$2,'Active Hour''s Dump'!$D$2:$AH$2,0)
))),"")</f>
        <v>8.6666666666666696</v>
      </c>
      <c r="AC61" s="13">
        <f>_xlfn.IFNA(IF(AC$3="Productivity",
INDEX('Productivity Dump'!$E$4:$AJ$500,
MATCH($A61,'Productivity Dump'!$A$4:$A$500,0),
MATCH(AC$2,'Productivity Dump'!$E$3:$AJ$3,0)
),
IF(AC$3="Attendance",
INDEX('Attendance Dump'!$E$2:$AI$400,
MATCH($A61,'Attendance Dump'!$B$2:$B$400,0),
MATCH(AC$2,'Attendance Dump'!$E$1:$AI$1,0)
),
INDEX('Active Hour''s Dump'!$D$3:$AH$337,
MATCH($C61,'Active Hour''s Dump'!$A$3:$A$337,0),
MATCH(AC$2,'Active Hour''s Dump'!$D$2:$AH$2,0)
))),"")</f>
        <v>1263.1420000000003</v>
      </c>
      <c r="AD61" s="13" t="str">
        <f>_xlfn.IFNA(IF(AD$3="Productivity",
INDEX('Productivity Dump'!$E$4:$AJ$500,
MATCH($A61,'Productivity Dump'!$A$4:$A$500,0),
MATCH(AD$2,'Productivity Dump'!$E$3:$AJ$3,0)
),
IF(AD$3="Attendance",
INDEX('Attendance Dump'!$E$2:$AI$400,
MATCH($A61,'Attendance Dump'!$B$2:$B$400,0),
MATCH(AD$2,'Attendance Dump'!$E$1:$AI$1,0)
),
INDEX('Active Hour''s Dump'!$D$3:$AH$337,
MATCH($C61,'Active Hour''s Dump'!$A$3:$A$337,0),
MATCH(AD$2,'Active Hour''s Dump'!$D$2:$AH$2,0)
))),"")</f>
        <v>P</v>
      </c>
      <c r="AE61" s="54">
        <f>_xlfn.IFNA(IF(AE$3="Productivity",
INDEX('Productivity Dump'!$E$4:$AJ$500,
MATCH($A61,'Productivity Dump'!$A$4:$A$500,0),
MATCH(AE$2,'Productivity Dump'!$E$3:$AJ$3,0)
),
IF(AE$3="Attendance",
INDEX('Attendance Dump'!$E$2:$AI$400,
MATCH($A61,'Attendance Dump'!$B$2:$B$400,0),
MATCH(AE$2,'Attendance Dump'!$E$1:$AI$1,0)
),
INDEX('Active Hour''s Dump'!$D$3:$AH$337,
MATCH($C61,'Active Hour''s Dump'!$A$3:$A$337,0),
MATCH(AE$2,'Active Hour''s Dump'!$D$2:$AH$2,0)
))),"")</f>
        <v>8.9166666666666696</v>
      </c>
      <c r="AF61" s="13">
        <f>_xlfn.IFNA(IF(AF$3="Productivity",
INDEX('Productivity Dump'!$E$4:$AJ$500,
MATCH($A61,'Productivity Dump'!$A$4:$A$500,0),
MATCH(AF$2,'Productivity Dump'!$E$3:$AJ$3,0)
),
IF(AF$3="Attendance",
INDEX('Attendance Dump'!$E$2:$AI$400,
MATCH($A61,'Attendance Dump'!$B$2:$B$400,0),
MATCH(AF$2,'Attendance Dump'!$E$1:$AI$1,0)
),
INDEX('Active Hour''s Dump'!$D$3:$AH$337,
MATCH($C61,'Active Hour''s Dump'!$A$3:$A$337,0),
MATCH(AF$2,'Active Hour''s Dump'!$D$2:$AH$2,0)
))),"")</f>
        <v>1257.4110000000005</v>
      </c>
      <c r="AG61" s="13" t="str">
        <f>_xlfn.IFNA(IF(AG$3="Productivity",
INDEX('Productivity Dump'!$E$4:$AJ$500,
MATCH($A61,'Productivity Dump'!$A$4:$A$500,0),
MATCH(AG$2,'Productivity Dump'!$E$3:$AJ$3,0)
),
IF(AG$3="Attendance",
INDEX('Attendance Dump'!$E$2:$AI$400,
MATCH($A61,'Attendance Dump'!$B$2:$B$400,0),
MATCH(AG$2,'Attendance Dump'!$E$1:$AI$1,0)
),
INDEX('Active Hour''s Dump'!$D$3:$AH$337,
MATCH($C61,'Active Hour''s Dump'!$A$3:$A$337,0),
MATCH(AG$2,'Active Hour''s Dump'!$D$2:$AH$2,0)
))),"")</f>
        <v>P</v>
      </c>
      <c r="AH61" s="54">
        <f>_xlfn.IFNA(IF(AH$3="Productivity",
INDEX('Productivity Dump'!$E$4:$AJ$500,
MATCH($A61,'Productivity Dump'!$A$4:$A$500,0),
MATCH(AH$2,'Productivity Dump'!$E$3:$AJ$3,0)
),
IF(AH$3="Attendance",
INDEX('Attendance Dump'!$E$2:$AI$400,
MATCH($A61,'Attendance Dump'!$B$2:$B$400,0),
MATCH(AH$2,'Attendance Dump'!$E$1:$AI$1,0)
),
INDEX('Active Hour''s Dump'!$D$3:$AH$337,
MATCH($C61,'Active Hour''s Dump'!$A$3:$A$337,0),
MATCH(AH$2,'Active Hour''s Dump'!$D$2:$AH$2,0)
))),"")</f>
        <v>8.5</v>
      </c>
      <c r="AI61" s="13">
        <f>_xlfn.IFNA(IF(AI$3="Productivity",
INDEX('Productivity Dump'!$E$4:$AJ$500,
MATCH($A61,'Productivity Dump'!$A$4:$A$500,0),
MATCH(AI$2,'Productivity Dump'!$E$3:$AJ$3,0)
),
IF(AI$3="Attendance",
INDEX('Attendance Dump'!$E$2:$AI$400,
MATCH($A61,'Attendance Dump'!$B$2:$B$400,0),
MATCH(AI$2,'Attendance Dump'!$E$1:$AI$1,0)
),
INDEX('Active Hour''s Dump'!$D$3:$AH$337,
MATCH($C61,'Active Hour''s Dump'!$A$3:$A$337,0),
MATCH(AI$2,'Active Hour''s Dump'!$D$2:$AH$2,0)
))),"")</f>
        <v>375.03099999999995</v>
      </c>
      <c r="AJ61" s="13" t="str">
        <f>_xlfn.IFNA(IF(AJ$3="Productivity",
INDEX('Productivity Dump'!$E$4:$AJ$500,
MATCH($A61,'Productivity Dump'!$A$4:$A$500,0),
MATCH(AJ$2,'Productivity Dump'!$E$3:$AJ$3,0)
),
IF(AJ$3="Attendance",
INDEX('Attendance Dump'!$E$2:$AI$400,
MATCH($A61,'Attendance Dump'!$B$2:$B$400,0),
MATCH(AJ$2,'Attendance Dump'!$E$1:$AI$1,0)
),
INDEX('Active Hour''s Dump'!$D$3:$AH$337,
MATCH($C61,'Active Hour''s Dump'!$A$3:$A$337,0),
MATCH(AJ$2,'Active Hour''s Dump'!$D$2:$AH$2,0)
))),"")</f>
        <v>PL</v>
      </c>
      <c r="AK61" s="54">
        <f>_xlfn.IFNA(IF(AK$3="Productivity",
INDEX('Productivity Dump'!$E$4:$AJ$500,
MATCH($A61,'Productivity Dump'!$A$4:$A$500,0),
MATCH(AK$2,'Productivity Dump'!$E$3:$AJ$3,0)
),
IF(AK$3="Attendance",
INDEX('Attendance Dump'!$E$2:$AI$400,
MATCH($A61,'Attendance Dump'!$B$2:$B$400,0),
MATCH(AK$2,'Attendance Dump'!$E$1:$AI$1,0)
),
INDEX('Active Hour''s Dump'!$D$3:$AH$337,
MATCH($C61,'Active Hour''s Dump'!$A$3:$A$337,0),
MATCH(AK$2,'Active Hour''s Dump'!$D$2:$AH$2,0)
))),"")</f>
        <v>2.9166666666666701</v>
      </c>
      <c r="AL61" s="13">
        <f>_xlfn.IFNA(IF(AL$3="Productivity",
INDEX('Productivity Dump'!$E$4:$AJ$500,
MATCH($A61,'Productivity Dump'!$A$4:$A$500,0),
MATCH(AL$2,'Productivity Dump'!$E$3:$AJ$3,0)
),
IF(AL$3="Attendance",
INDEX('Attendance Dump'!$E$2:$AI$400,
MATCH($A61,'Attendance Dump'!$B$2:$B$400,0),
MATCH(AL$2,'Attendance Dump'!$E$1:$AI$1,0)
),
INDEX('Active Hour''s Dump'!$D$3:$AH$337,
MATCH($C61,'Active Hour''s Dump'!$A$3:$A$337,0),
MATCH(AL$2,'Active Hour''s Dump'!$D$2:$AH$2,0)
))),"")</f>
        <v>181.15399999999997</v>
      </c>
      <c r="AM61" s="13" t="str">
        <f>_xlfn.IFNA(IF(AM$3="Productivity",
INDEX('Productivity Dump'!$E$4:$AJ$500,
MATCH($A61,'Productivity Dump'!$A$4:$A$500,0),
MATCH(AM$2,'Productivity Dump'!$E$3:$AJ$3,0)
),
IF(AM$3="Attendance",
INDEX('Attendance Dump'!$E$2:$AI$400,
MATCH($A61,'Attendance Dump'!$B$2:$B$400,0),
MATCH(AM$2,'Attendance Dump'!$E$1:$AI$1,0)
),
INDEX('Active Hour''s Dump'!$D$3:$AH$337,
MATCH($C61,'Active Hour''s Dump'!$A$3:$A$337,0),
MATCH(AM$2,'Active Hour''s Dump'!$D$2:$AH$2,0)
))),"")</f>
        <v>WO</v>
      </c>
      <c r="AN61" s="54">
        <f>_xlfn.IFNA(IF(AN$3="Productivity",
INDEX('Productivity Dump'!$E$4:$AJ$500,
MATCH($A61,'Productivity Dump'!$A$4:$A$500,0),
MATCH(AN$2,'Productivity Dump'!$E$3:$AJ$3,0)
),
IF(AN$3="Attendance",
INDEX('Attendance Dump'!$E$2:$AI$400,
MATCH($A61,'Attendance Dump'!$B$2:$B$400,0),
MATCH(AN$2,'Attendance Dump'!$E$1:$AI$1,0)
),
INDEX('Active Hour''s Dump'!$D$3:$AH$337,
MATCH($C61,'Active Hour''s Dump'!$A$3:$A$337,0),
MATCH(AN$2,'Active Hour''s Dump'!$D$2:$AH$2,0)
))),"")</f>
        <v>1.75</v>
      </c>
      <c r="AO61" s="13">
        <f>_xlfn.IFNA(IF(AO$3="Productivity",
INDEX('Productivity Dump'!$E$4:$AJ$500,
MATCH($A61,'Productivity Dump'!$A$4:$A$500,0),
MATCH(AO$2,'Productivity Dump'!$E$3:$AJ$3,0)
),
IF(AO$3="Attendance",
INDEX('Attendance Dump'!$E$2:$AI$400,
MATCH($A61,'Attendance Dump'!$B$2:$B$400,0),
MATCH(AO$2,'Attendance Dump'!$E$1:$AI$1,0)
),
INDEX('Active Hour''s Dump'!$D$3:$AH$337,
MATCH($C61,'Active Hour''s Dump'!$A$3:$A$337,0),
MATCH(AO$2,'Active Hour''s Dump'!$D$2:$AH$2,0)
))),"")</f>
        <v>1188.2909999999997</v>
      </c>
      <c r="AP61" s="13" t="str">
        <f>_xlfn.IFNA(IF(AP$3="Productivity",
INDEX('Productivity Dump'!$E$4:$AJ$500,
MATCH($A61,'Productivity Dump'!$A$4:$A$500,0),
MATCH(AP$2,'Productivity Dump'!$E$3:$AJ$3,0)
),
IF(AP$3="Attendance",
INDEX('Attendance Dump'!$E$2:$AI$400,
MATCH($A61,'Attendance Dump'!$B$2:$B$400,0),
MATCH(AP$2,'Attendance Dump'!$E$1:$AI$1,0)
),
INDEX('Active Hour''s Dump'!$D$3:$AH$337,
MATCH($C61,'Active Hour''s Dump'!$A$3:$A$337,0),
MATCH(AP$2,'Active Hour''s Dump'!$D$2:$AH$2,0)
))),"")</f>
        <v>P</v>
      </c>
      <c r="AQ61" s="54">
        <f>_xlfn.IFNA(IF(AQ$3="Productivity",
INDEX('Productivity Dump'!$E$4:$AJ$500,
MATCH($A61,'Productivity Dump'!$A$4:$A$500,0),
MATCH(AQ$2,'Productivity Dump'!$E$3:$AJ$3,0)
),
IF(AQ$3="Attendance",
INDEX('Attendance Dump'!$E$2:$AI$400,
MATCH($A61,'Attendance Dump'!$B$2:$B$400,0),
MATCH(AQ$2,'Attendance Dump'!$E$1:$AI$1,0)
),
INDEX('Active Hour''s Dump'!$D$3:$AH$337,
MATCH($C61,'Active Hour''s Dump'!$A$3:$A$337,0),
MATCH(AQ$2,'Active Hour''s Dump'!$D$2:$AH$2,0)
))),"")</f>
        <v>8.75</v>
      </c>
      <c r="AR61" s="13">
        <f>_xlfn.IFNA(IF(AR$3="Productivity",
INDEX('Productivity Dump'!$E$4:$AJ$500,
MATCH($A61,'Productivity Dump'!$A$4:$A$500,0),
MATCH(AR$2,'Productivity Dump'!$E$3:$AJ$3,0)
),
IF(AR$3="Attendance",
INDEX('Attendance Dump'!$E$2:$AI$400,
MATCH($A61,'Attendance Dump'!$B$2:$B$400,0),
MATCH(AR$2,'Attendance Dump'!$E$1:$AI$1,0)
),
INDEX('Active Hour''s Dump'!$D$3:$AH$337,
MATCH($C61,'Active Hour''s Dump'!$A$3:$A$337,0),
MATCH(AR$2,'Active Hour''s Dump'!$D$2:$AH$2,0)
))),"")</f>
        <v>1257.9209999999998</v>
      </c>
      <c r="AS61" s="13" t="str">
        <f>_xlfn.IFNA(IF(AS$3="Productivity",
INDEX('Productivity Dump'!$E$4:$AJ$500,
MATCH($A61,'Productivity Dump'!$A$4:$A$500,0),
MATCH(AS$2,'Productivity Dump'!$E$3:$AJ$3,0)
),
IF(AS$3="Attendance",
INDEX('Attendance Dump'!$E$2:$AI$400,
MATCH($A61,'Attendance Dump'!$B$2:$B$400,0),
MATCH(AS$2,'Attendance Dump'!$E$1:$AI$1,0)
),
INDEX('Active Hour''s Dump'!$D$3:$AH$337,
MATCH($C61,'Active Hour''s Dump'!$A$3:$A$337,0),
MATCH(AS$2,'Active Hour''s Dump'!$D$2:$AH$2,0)
))),"")</f>
        <v>P</v>
      </c>
      <c r="AT61" s="54">
        <f>_xlfn.IFNA(IF(AT$3="Productivity",
INDEX('Productivity Dump'!$E$4:$AJ$500,
MATCH($A61,'Productivity Dump'!$A$4:$A$500,0),
MATCH(AT$2,'Productivity Dump'!$E$3:$AJ$3,0)
),
IF(AT$3="Attendance",
INDEX('Attendance Dump'!$E$2:$AI$400,
MATCH($A61,'Attendance Dump'!$B$2:$B$400,0),
MATCH(AT$2,'Attendance Dump'!$E$1:$AI$1,0)
),
INDEX('Active Hour''s Dump'!$D$3:$AH$337,
MATCH($C61,'Active Hour''s Dump'!$A$3:$A$337,0),
MATCH(AT$2,'Active Hour''s Dump'!$D$2:$AH$2,0)
))),"")</f>
        <v>8.4166666666666696</v>
      </c>
      <c r="AU61" s="13">
        <f>_xlfn.IFNA(IF(AU$3="Productivity",
INDEX('Productivity Dump'!$E$4:$AJ$500,
MATCH($A61,'Productivity Dump'!$A$4:$A$500,0),
MATCH(AU$2,'Productivity Dump'!$E$3:$AJ$3,0)
),
IF(AU$3="Attendance",
INDEX('Attendance Dump'!$E$2:$AI$400,
MATCH($A61,'Attendance Dump'!$B$2:$B$400,0),
MATCH(AU$2,'Attendance Dump'!$E$1:$AI$1,0)
),
INDEX('Active Hour''s Dump'!$D$3:$AH$337,
MATCH($C61,'Active Hour''s Dump'!$A$3:$A$337,0),
MATCH(AU$2,'Active Hour''s Dump'!$D$2:$AH$2,0)
))),"")</f>
        <v>1264.6599999999999</v>
      </c>
      <c r="AV61" s="13" t="str">
        <f>_xlfn.IFNA(IF(AV$3="Productivity",
INDEX('Productivity Dump'!$E$4:$AJ$500,
MATCH($A61,'Productivity Dump'!$A$4:$A$500,0),
MATCH(AV$2,'Productivity Dump'!$E$3:$AJ$3,0)
),
IF(AV$3="Attendance",
INDEX('Attendance Dump'!$E$2:$AI$400,
MATCH($A61,'Attendance Dump'!$B$2:$B$400,0),
MATCH(AV$2,'Attendance Dump'!$E$1:$AI$1,0)
),
INDEX('Active Hour''s Dump'!$D$3:$AH$337,
MATCH($C61,'Active Hour''s Dump'!$A$3:$A$337,0),
MATCH(AV$2,'Active Hour''s Dump'!$D$2:$AH$2,0)
))),"")</f>
        <v>P</v>
      </c>
      <c r="AW61" s="54">
        <f>_xlfn.IFNA(IF(AW$3="Productivity",
INDEX('Productivity Dump'!$E$4:$AJ$500,
MATCH($A61,'Productivity Dump'!$A$4:$A$500,0),
MATCH(AW$2,'Productivity Dump'!$E$3:$AJ$3,0)
),
IF(AW$3="Attendance",
INDEX('Attendance Dump'!$E$2:$AI$400,
MATCH($A61,'Attendance Dump'!$B$2:$B$400,0),
MATCH(AW$2,'Attendance Dump'!$E$1:$AI$1,0)
),
INDEX('Active Hour''s Dump'!$D$3:$AH$337,
MATCH($C61,'Active Hour''s Dump'!$A$3:$A$337,0),
MATCH(AW$2,'Active Hour''s Dump'!$D$2:$AH$2,0)
))),"")</f>
        <v>9.9166666666666696</v>
      </c>
      <c r="AX61" s="13">
        <f>_xlfn.IFNA(IF(AX$3="Productivity",
INDEX('Productivity Dump'!$E$4:$AJ$500,
MATCH($A61,'Productivity Dump'!$A$4:$A$500,0),
MATCH(AX$2,'Productivity Dump'!$E$3:$AJ$3,0)
),
IF(AX$3="Attendance",
INDEX('Attendance Dump'!$E$2:$AI$400,
MATCH($A61,'Attendance Dump'!$B$2:$B$400,0),
MATCH(AX$2,'Attendance Dump'!$E$1:$AI$1,0)
),
INDEX('Active Hour''s Dump'!$D$3:$AH$337,
MATCH($C61,'Active Hour''s Dump'!$A$3:$A$337,0),
MATCH(AX$2,'Active Hour''s Dump'!$D$2:$AH$2,0)
))),"")</f>
        <v>1270.0310000000002</v>
      </c>
      <c r="AY61" s="13" t="str">
        <f>_xlfn.IFNA(IF(AY$3="Productivity",
INDEX('Productivity Dump'!$E$4:$AJ$500,
MATCH($A61,'Productivity Dump'!$A$4:$A$500,0),
MATCH(AY$2,'Productivity Dump'!$E$3:$AJ$3,0)
),
IF(AY$3="Attendance",
INDEX('Attendance Dump'!$E$2:$AI$400,
MATCH($A61,'Attendance Dump'!$B$2:$B$400,0),
MATCH(AY$2,'Attendance Dump'!$E$1:$AI$1,0)
),
INDEX('Active Hour''s Dump'!$D$3:$AH$337,
MATCH($C61,'Active Hour''s Dump'!$A$3:$A$337,0),
MATCH(AY$2,'Active Hour''s Dump'!$D$2:$AH$2,0)
))),"")</f>
        <v>P</v>
      </c>
      <c r="AZ61" s="54">
        <f>_xlfn.IFNA(IF(AZ$3="Productivity",
INDEX('Productivity Dump'!$E$4:$AJ$500,
MATCH($A61,'Productivity Dump'!$A$4:$A$500,0),
MATCH(AZ$2,'Productivity Dump'!$E$3:$AJ$3,0)
),
IF(AZ$3="Attendance",
INDEX('Attendance Dump'!$E$2:$AI$400,
MATCH($A61,'Attendance Dump'!$B$2:$B$400,0),
MATCH(AZ$2,'Attendance Dump'!$E$1:$AI$1,0)
),
INDEX('Active Hour''s Dump'!$D$3:$AH$337,
MATCH($C61,'Active Hour''s Dump'!$A$3:$A$337,0),
MATCH(AZ$2,'Active Hour''s Dump'!$D$2:$AH$2,0)
))),"")</f>
        <v>8.75</v>
      </c>
      <c r="BA61" s="13">
        <f>_xlfn.IFNA(IF(BA$3="Productivity",
INDEX('Productivity Dump'!$E$4:$AJ$500,
MATCH($A61,'Productivity Dump'!$A$4:$A$500,0),
MATCH(BA$2,'Productivity Dump'!$E$3:$AJ$3,0)
),
IF(BA$3="Attendance",
INDEX('Attendance Dump'!$E$2:$AI$400,
MATCH($A61,'Attendance Dump'!$B$2:$B$400,0),
MATCH(BA$2,'Attendance Dump'!$E$1:$AI$1,0)
),
INDEX('Active Hour''s Dump'!$D$3:$AH$337,
MATCH($C61,'Active Hour''s Dump'!$A$3:$A$337,0),
MATCH(BA$2,'Active Hour''s Dump'!$D$2:$AH$2,0)
))),"")</f>
        <v>1258.9280000000003</v>
      </c>
      <c r="BB61" s="13" t="str">
        <f>_xlfn.IFNA(IF(BB$3="Productivity",
INDEX('Productivity Dump'!$E$4:$AJ$500,
MATCH($A61,'Productivity Dump'!$A$4:$A$500,0),
MATCH(BB$2,'Productivity Dump'!$E$3:$AJ$3,0)
),
IF(BB$3="Attendance",
INDEX('Attendance Dump'!$E$2:$AI$400,
MATCH($A61,'Attendance Dump'!$B$2:$B$400,0),
MATCH(BB$2,'Attendance Dump'!$E$1:$AI$1,0)
),
INDEX('Active Hour''s Dump'!$D$3:$AH$337,
MATCH($C61,'Active Hour''s Dump'!$A$3:$A$337,0),
MATCH(BB$2,'Active Hour''s Dump'!$D$2:$AH$2,0)
))),"")</f>
        <v>P</v>
      </c>
      <c r="BC61" s="54">
        <f>_xlfn.IFNA(IF(BC$3="Productivity",
INDEX('Productivity Dump'!$E$4:$AJ$500,
MATCH($A61,'Productivity Dump'!$A$4:$A$500,0),
MATCH(BC$2,'Productivity Dump'!$E$3:$AJ$3,0)
),
IF(BC$3="Attendance",
INDEX('Attendance Dump'!$E$2:$AI$400,
MATCH($A61,'Attendance Dump'!$B$2:$B$400,0),
MATCH(BC$2,'Attendance Dump'!$E$1:$AI$1,0)
),
INDEX('Active Hour''s Dump'!$D$3:$AH$337,
MATCH($C61,'Active Hour''s Dump'!$A$3:$A$337,0),
MATCH(BC$2,'Active Hour''s Dump'!$D$2:$AH$2,0)
))),"")</f>
        <v>9.75</v>
      </c>
      <c r="BD61" s="13">
        <f>_xlfn.IFNA(IF(BD$3="Productivity",
INDEX('Productivity Dump'!$E$4:$AJ$500,
MATCH($A61,'Productivity Dump'!$A$4:$A$500,0),
MATCH(BD$2,'Productivity Dump'!$E$3:$AJ$3,0)
),
IF(BD$3="Attendance",
INDEX('Attendance Dump'!$E$2:$AI$400,
MATCH($A61,'Attendance Dump'!$B$2:$B$400,0),
MATCH(BD$2,'Attendance Dump'!$E$1:$AI$1,0)
),
INDEX('Active Hour''s Dump'!$D$3:$AH$337,
MATCH($C61,'Active Hour''s Dump'!$A$3:$A$337,0),
MATCH(BD$2,'Active Hour''s Dump'!$D$2:$AH$2,0)
))),"")</f>
        <v>444.93899999999996</v>
      </c>
      <c r="BE61" s="13" t="str">
        <f>_xlfn.IFNA(IF(BE$3="Productivity",
INDEX('Productivity Dump'!$E$4:$AJ$500,
MATCH($A61,'Productivity Dump'!$A$4:$A$500,0),
MATCH(BE$2,'Productivity Dump'!$E$3:$AJ$3,0)
),
IF(BE$3="Attendance",
INDEX('Attendance Dump'!$E$2:$AI$400,
MATCH($A61,'Attendance Dump'!$B$2:$B$400,0),
MATCH(BE$2,'Attendance Dump'!$E$1:$AI$1,0)
),
INDEX('Active Hour''s Dump'!$D$3:$AH$337,
MATCH($C61,'Active Hour''s Dump'!$A$3:$A$337,0),
MATCH(BE$2,'Active Hour''s Dump'!$D$2:$AH$2,0)
))),"")</f>
        <v>PL</v>
      </c>
      <c r="BF61" s="54">
        <f>_xlfn.IFNA(IF(BF$3="Productivity",
INDEX('Productivity Dump'!$E$4:$AJ$500,
MATCH($A61,'Productivity Dump'!$A$4:$A$500,0),
MATCH(BF$2,'Productivity Dump'!$E$3:$AJ$3,0)
),
IF(BF$3="Attendance",
INDEX('Attendance Dump'!$E$2:$AI$400,
MATCH($A61,'Attendance Dump'!$B$2:$B$400,0),
MATCH(BF$2,'Attendance Dump'!$E$1:$AI$1,0)
),
INDEX('Active Hour''s Dump'!$D$3:$AH$337,
MATCH($C61,'Active Hour''s Dump'!$A$3:$A$337,0),
MATCH(BF$2,'Active Hour''s Dump'!$D$2:$AH$2,0)
))),"")</f>
        <v>2.9166666666666701</v>
      </c>
      <c r="BG61" s="13">
        <f>_xlfn.IFNA(IF(BG$3="Productivity",
INDEX('Productivity Dump'!$E$4:$AJ$500,
MATCH($A61,'Productivity Dump'!$A$4:$A$500,0),
MATCH(BG$2,'Productivity Dump'!$E$3:$AJ$3,0)
),
IF(BG$3="Attendance",
INDEX('Attendance Dump'!$E$2:$AI$400,
MATCH($A61,'Attendance Dump'!$B$2:$B$400,0),
MATCH(BG$2,'Attendance Dump'!$E$1:$AI$1,0)
),
INDEX('Active Hour''s Dump'!$D$3:$AH$337,
MATCH($C61,'Active Hour''s Dump'!$A$3:$A$337,0),
MATCH(BG$2,'Active Hour''s Dump'!$D$2:$AH$2,0)
))),"")</f>
        <v>654.75800000000004</v>
      </c>
      <c r="BH61" s="13" t="str">
        <f>_xlfn.IFNA(IF(BH$3="Productivity",
INDEX('Productivity Dump'!$E$4:$AJ$500,
MATCH($A61,'Productivity Dump'!$A$4:$A$500,0),
MATCH(BH$2,'Productivity Dump'!$E$3:$AJ$3,0)
),
IF(BH$3="Attendance",
INDEX('Attendance Dump'!$E$2:$AI$400,
MATCH($A61,'Attendance Dump'!$B$2:$B$400,0),
MATCH(BH$2,'Attendance Dump'!$E$1:$AI$1,0)
),
INDEX('Active Hour''s Dump'!$D$3:$AH$337,
MATCH($C61,'Active Hour''s Dump'!$A$3:$A$337,0),
MATCH(BH$2,'Active Hour''s Dump'!$D$2:$AH$2,0)
))),"")</f>
        <v>WO</v>
      </c>
      <c r="BI61" s="54">
        <f>_xlfn.IFNA(IF(BI$3="Productivity",
INDEX('Productivity Dump'!$E$4:$AJ$500,
MATCH($A61,'Productivity Dump'!$A$4:$A$500,0),
MATCH(BI$2,'Productivity Dump'!$E$3:$AJ$3,0)
),
IF(BI$3="Attendance",
INDEX('Attendance Dump'!$E$2:$AI$400,
MATCH($A61,'Attendance Dump'!$B$2:$B$400,0),
MATCH(BI$2,'Attendance Dump'!$E$1:$AI$1,0)
),
INDEX('Active Hour''s Dump'!$D$3:$AH$337,
MATCH($C61,'Active Hour''s Dump'!$A$3:$A$337,0),
MATCH(BI$2,'Active Hour''s Dump'!$D$2:$AH$2,0)
))),"")</f>
        <v>3.75</v>
      </c>
      <c r="BJ61" s="13">
        <f>_xlfn.IFNA(IF(BJ$3="Productivity",
INDEX('Productivity Dump'!$E$4:$AJ$500,
MATCH($A61,'Productivity Dump'!$A$4:$A$500,0),
MATCH(BJ$2,'Productivity Dump'!$E$3:$AJ$3,0)
),
IF(BJ$3="Attendance",
INDEX('Attendance Dump'!$E$2:$AI$400,
MATCH($A61,'Attendance Dump'!$B$2:$B$400,0),
MATCH(BJ$2,'Attendance Dump'!$E$1:$AI$1,0)
),
INDEX('Active Hour''s Dump'!$D$3:$AH$337,
MATCH($C61,'Active Hour''s Dump'!$A$3:$A$337,0),
MATCH(BJ$2,'Active Hour''s Dump'!$D$2:$AH$2,0)
))),"")</f>
        <v>1001.4280000000001</v>
      </c>
      <c r="BK61" s="13" t="str">
        <f>_xlfn.IFNA(IF(BK$3="Productivity",
INDEX('Productivity Dump'!$E$4:$AJ$500,
MATCH($A61,'Productivity Dump'!$A$4:$A$500,0),
MATCH(BK$2,'Productivity Dump'!$E$3:$AJ$3,0)
),
IF(BK$3="Attendance",
INDEX('Attendance Dump'!$E$2:$AI$400,
MATCH($A61,'Attendance Dump'!$B$2:$B$400,0),
MATCH(BK$2,'Attendance Dump'!$E$1:$AI$1,0)
),
INDEX('Active Hour''s Dump'!$D$3:$AH$337,
MATCH($C61,'Active Hour''s Dump'!$A$3:$A$337,0),
MATCH(BK$2,'Active Hour''s Dump'!$D$2:$AH$2,0)
))),"")</f>
        <v>P</v>
      </c>
      <c r="BL61" s="54">
        <f>_xlfn.IFNA(IF(BL$3="Productivity",
INDEX('Productivity Dump'!$E$4:$AJ$500,
MATCH($A61,'Productivity Dump'!$A$4:$A$500,0),
MATCH(BL$2,'Productivity Dump'!$E$3:$AJ$3,0)
),
IF(BL$3="Attendance",
INDEX('Attendance Dump'!$E$2:$AI$400,
MATCH($A61,'Attendance Dump'!$B$2:$B$400,0),
MATCH(BL$2,'Attendance Dump'!$E$1:$AI$1,0)
),
INDEX('Active Hour''s Dump'!$D$3:$AH$337,
MATCH($C61,'Active Hour''s Dump'!$A$3:$A$337,0),
MATCH(BL$2,'Active Hour''s Dump'!$D$2:$AH$2,0)
))),"")</f>
        <v>7.1666666666666696</v>
      </c>
      <c r="BM61" s="13">
        <f>_xlfn.IFNA(IF(BM$3="Productivity",
INDEX('Productivity Dump'!$E$4:$AJ$500,
MATCH($A61,'Productivity Dump'!$A$4:$A$500,0),
MATCH(BM$2,'Productivity Dump'!$E$3:$AJ$3,0)
),
IF(BM$3="Attendance",
INDEX('Attendance Dump'!$E$2:$AI$400,
MATCH($A61,'Attendance Dump'!$B$2:$B$400,0),
MATCH(BM$2,'Attendance Dump'!$E$1:$AI$1,0)
),
INDEX('Active Hour''s Dump'!$D$3:$AH$337,
MATCH($C61,'Active Hour''s Dump'!$A$3:$A$337,0),
MATCH(BM$2,'Active Hour''s Dump'!$D$2:$AH$2,0)
))),"")</f>
        <v>1281.3230000000001</v>
      </c>
      <c r="BN61" s="13" t="str">
        <f>_xlfn.IFNA(IF(BN$3="Productivity",
INDEX('Productivity Dump'!$E$4:$AJ$500,
MATCH($A61,'Productivity Dump'!$A$4:$A$500,0),
MATCH(BN$2,'Productivity Dump'!$E$3:$AJ$3,0)
),
IF(BN$3="Attendance",
INDEX('Attendance Dump'!$E$2:$AI$400,
MATCH($A61,'Attendance Dump'!$B$2:$B$400,0),
MATCH(BN$2,'Attendance Dump'!$E$1:$AI$1,0)
),
INDEX('Active Hour''s Dump'!$D$3:$AH$337,
MATCH($C61,'Active Hour''s Dump'!$A$3:$A$337,0),
MATCH(BN$2,'Active Hour''s Dump'!$D$2:$AH$2,0)
))),"")</f>
        <v>P</v>
      </c>
      <c r="BO61" s="54">
        <f>_xlfn.IFNA(IF(BO$3="Productivity",
INDEX('Productivity Dump'!$E$4:$AJ$500,
MATCH($A61,'Productivity Dump'!$A$4:$A$500,0),
MATCH(BO$2,'Productivity Dump'!$E$3:$AJ$3,0)
),
IF(BO$3="Attendance",
INDEX('Attendance Dump'!$E$2:$AI$400,
MATCH($A61,'Attendance Dump'!$B$2:$B$400,0),
MATCH(BO$2,'Attendance Dump'!$E$1:$AI$1,0)
),
INDEX('Active Hour''s Dump'!$D$3:$AH$337,
MATCH($C61,'Active Hour''s Dump'!$A$3:$A$337,0),
MATCH(BO$2,'Active Hour''s Dump'!$D$2:$AH$2,0)
))),"")</f>
        <v>8.1666666666666696</v>
      </c>
      <c r="BP61" s="13">
        <f>_xlfn.IFNA(IF(BP$3="Productivity",
INDEX('Productivity Dump'!$E$4:$AJ$500,
MATCH($A61,'Productivity Dump'!$A$4:$A$500,0),
MATCH(BP$2,'Productivity Dump'!$E$3:$AJ$3,0)
),
IF(BP$3="Attendance",
INDEX('Attendance Dump'!$E$2:$AI$400,
MATCH($A61,'Attendance Dump'!$B$2:$B$400,0),
MATCH(BP$2,'Attendance Dump'!$E$1:$AI$1,0)
),
INDEX('Active Hour''s Dump'!$D$3:$AH$337,
MATCH($C61,'Active Hour''s Dump'!$A$3:$A$337,0),
MATCH(BP$2,'Active Hour''s Dump'!$D$2:$AH$2,0)
))),"")</f>
        <v>1302.7279999999998</v>
      </c>
      <c r="BQ61" s="13" t="str">
        <f>_xlfn.IFNA(IF(BQ$3="Productivity",
INDEX('Productivity Dump'!$E$4:$AJ$500,
MATCH($A61,'Productivity Dump'!$A$4:$A$500,0),
MATCH(BQ$2,'Productivity Dump'!$E$3:$AJ$3,0)
),
IF(BQ$3="Attendance",
INDEX('Attendance Dump'!$E$2:$AI$400,
MATCH($A61,'Attendance Dump'!$B$2:$B$400,0),
MATCH(BQ$2,'Attendance Dump'!$E$1:$AI$1,0)
),
INDEX('Active Hour''s Dump'!$D$3:$AH$337,
MATCH($C61,'Active Hour''s Dump'!$A$3:$A$337,0),
MATCH(BQ$2,'Active Hour''s Dump'!$D$2:$AH$2,0)
))),"")</f>
        <v>P</v>
      </c>
      <c r="BR61" s="54">
        <f>_xlfn.IFNA(IF(BR$3="Productivity",
INDEX('Productivity Dump'!$E$4:$AJ$500,
MATCH($A61,'Productivity Dump'!$A$4:$A$500,0),
MATCH(BR$2,'Productivity Dump'!$E$3:$AJ$3,0)
),
IF(BR$3="Attendance",
INDEX('Attendance Dump'!$E$2:$AI$400,
MATCH($A61,'Attendance Dump'!$B$2:$B$400,0),
MATCH(BR$2,'Attendance Dump'!$E$1:$AI$1,0)
),
INDEX('Active Hour''s Dump'!$D$3:$AH$337,
MATCH($C61,'Active Hour''s Dump'!$A$3:$A$337,0),
MATCH(BR$2,'Active Hour''s Dump'!$D$2:$AH$2,0)
))),"")</f>
        <v>9.0833333333333304</v>
      </c>
      <c r="BS61" s="13">
        <f>_xlfn.IFNA(IF(BS$3="Productivity",
INDEX('Productivity Dump'!$E$4:$AJ$500,
MATCH($A61,'Productivity Dump'!$A$4:$A$500,0),
MATCH(BS$2,'Productivity Dump'!$E$3:$AJ$3,0)
),
IF(BS$3="Attendance",
INDEX('Attendance Dump'!$E$2:$AI$400,
MATCH($A61,'Attendance Dump'!$B$2:$B$400,0),
MATCH(BS$2,'Attendance Dump'!$E$1:$AI$1,0)
),
INDEX('Active Hour''s Dump'!$D$3:$AH$337,
MATCH($C61,'Active Hour''s Dump'!$A$3:$A$337,0),
MATCH(BS$2,'Active Hour''s Dump'!$D$2:$AH$2,0)
))),"")</f>
        <v>1271.0489999999998</v>
      </c>
      <c r="BT61" s="13" t="str">
        <f>_xlfn.IFNA(IF(BT$3="Productivity",
INDEX('Productivity Dump'!$E$4:$AJ$500,
MATCH($A61,'Productivity Dump'!$A$4:$A$500,0),
MATCH(BT$2,'Productivity Dump'!$E$3:$AJ$3,0)
),
IF(BT$3="Attendance",
INDEX('Attendance Dump'!$E$2:$AI$400,
MATCH($A61,'Attendance Dump'!$B$2:$B$400,0),
MATCH(BT$2,'Attendance Dump'!$E$1:$AI$1,0)
),
INDEX('Active Hour''s Dump'!$D$3:$AH$337,
MATCH($C61,'Active Hour''s Dump'!$A$3:$A$337,0),
MATCH(BT$2,'Active Hour''s Dump'!$D$2:$AH$2,0)
))),"")</f>
        <v>H(P)</v>
      </c>
      <c r="BU61" s="54">
        <f>_xlfn.IFNA(IF(BU$3="Productivity",
INDEX('Productivity Dump'!$E$4:$AJ$500,
MATCH($A61,'Productivity Dump'!$A$4:$A$500,0),
MATCH(BU$2,'Productivity Dump'!$E$3:$AJ$3,0)
),
IF(BU$3="Attendance",
INDEX('Attendance Dump'!$E$2:$AI$400,
MATCH($A61,'Attendance Dump'!$B$2:$B$400,0),
MATCH(BU$2,'Attendance Dump'!$E$1:$AI$1,0)
),
INDEX('Active Hour''s Dump'!$D$3:$AH$337,
MATCH($C61,'Active Hour''s Dump'!$A$3:$A$337,0),
MATCH(BU$2,'Active Hour''s Dump'!$D$2:$AH$2,0)
))),"")</f>
        <v>8.6666666666666696</v>
      </c>
      <c r="BV61" s="13">
        <f>_xlfn.IFNA(IF(BV$3="Productivity",
INDEX('Productivity Dump'!$E$4:$AJ$500,
MATCH($A61,'Productivity Dump'!$A$4:$A$500,0),
MATCH(BV$2,'Productivity Dump'!$E$3:$AJ$3,0)
),
IF(BV$3="Attendance",
INDEX('Attendance Dump'!$E$2:$AI$400,
MATCH($A61,'Attendance Dump'!$B$2:$B$400,0),
MATCH(BV$2,'Attendance Dump'!$E$1:$AI$1,0)
),
INDEX('Active Hour''s Dump'!$D$3:$AH$337,
MATCH($C61,'Active Hour''s Dump'!$A$3:$A$337,0),
MATCH(BV$2,'Active Hour''s Dump'!$D$2:$AH$2,0)
))),"")</f>
        <v>1258.6019999999999</v>
      </c>
      <c r="BW61" s="13" t="str">
        <f>_xlfn.IFNA(IF(BW$3="Productivity",
INDEX('Productivity Dump'!$E$4:$AJ$500,
MATCH($A61,'Productivity Dump'!$A$4:$A$500,0),
MATCH(BW$2,'Productivity Dump'!$E$3:$AJ$3,0)
),
IF(BW$3="Attendance",
INDEX('Attendance Dump'!$E$2:$AI$400,
MATCH($A61,'Attendance Dump'!$B$2:$B$400,0),
MATCH(BW$2,'Attendance Dump'!$E$1:$AI$1,0)
),
INDEX('Active Hour''s Dump'!$D$3:$AH$337,
MATCH($C61,'Active Hour''s Dump'!$A$3:$A$337,0),
MATCH(BW$2,'Active Hour''s Dump'!$D$2:$AH$2,0)
))),"")</f>
        <v>P</v>
      </c>
      <c r="BX61" s="54">
        <f>_xlfn.IFNA(IF(BX$3="Productivity",
INDEX('Productivity Dump'!$E$4:$AJ$500,
MATCH($A61,'Productivity Dump'!$A$4:$A$500,0),
MATCH(BX$2,'Productivity Dump'!$E$3:$AJ$3,0)
),
IF(BX$3="Attendance",
INDEX('Attendance Dump'!$E$2:$AI$400,
MATCH($A61,'Attendance Dump'!$B$2:$B$400,0),
MATCH(BX$2,'Attendance Dump'!$E$1:$AI$1,0)
),
INDEX('Active Hour''s Dump'!$D$3:$AH$337,
MATCH($C61,'Active Hour''s Dump'!$A$3:$A$337,0),
MATCH(BX$2,'Active Hour''s Dump'!$D$2:$AH$2,0)
))),"")</f>
        <v>10.1666666666667</v>
      </c>
      <c r="BY61" s="13">
        <f>_xlfn.IFNA(IF(BY$3="Productivity",
INDEX('Productivity Dump'!$E$4:$AJ$500,
MATCH($A61,'Productivity Dump'!$A$4:$A$500,0),
MATCH(BY$2,'Productivity Dump'!$E$3:$AJ$3,0)
),
IF(BY$3="Attendance",
INDEX('Attendance Dump'!$E$2:$AI$400,
MATCH($A61,'Attendance Dump'!$B$2:$B$400,0),
MATCH(BY$2,'Attendance Dump'!$E$1:$AI$1,0)
),
INDEX('Active Hour''s Dump'!$D$3:$AH$337,
MATCH($C61,'Active Hour''s Dump'!$A$3:$A$337,0),
MATCH(BY$2,'Active Hour''s Dump'!$D$2:$AH$2,0)
))),"")</f>
        <v>354.84400000000005</v>
      </c>
      <c r="BZ61" s="13" t="str">
        <f>_xlfn.IFNA(IF(BZ$3="Productivity",
INDEX('Productivity Dump'!$E$4:$AJ$500,
MATCH($A61,'Productivity Dump'!$A$4:$A$500,0),
MATCH(BZ$2,'Productivity Dump'!$E$3:$AJ$3,0)
),
IF(BZ$3="Attendance",
INDEX('Attendance Dump'!$E$2:$AI$400,
MATCH($A61,'Attendance Dump'!$B$2:$B$400,0),
MATCH(BZ$2,'Attendance Dump'!$E$1:$AI$1,0)
),
INDEX('Active Hour''s Dump'!$D$3:$AH$337,
MATCH($C61,'Active Hour''s Dump'!$A$3:$A$337,0),
MATCH(BZ$2,'Active Hour''s Dump'!$D$2:$AH$2,0)
))),"")</f>
        <v>P</v>
      </c>
      <c r="CA61" s="54">
        <f>_xlfn.IFNA(IF(CA$3="Productivity",
INDEX('Productivity Dump'!$E$4:$AJ$500,
MATCH($A61,'Productivity Dump'!$A$4:$A$500,0),
MATCH(CA$2,'Productivity Dump'!$E$3:$AJ$3,0)
),
IF(CA$3="Attendance",
INDEX('Attendance Dump'!$E$2:$AI$400,
MATCH($A61,'Attendance Dump'!$B$2:$B$400,0),
MATCH(CA$2,'Attendance Dump'!$E$1:$AI$1,0)
),
INDEX('Active Hour''s Dump'!$D$3:$AH$337,
MATCH($C61,'Active Hour''s Dump'!$A$3:$A$337,0),
MATCH(CA$2,'Active Hour''s Dump'!$D$2:$AH$2,0)
))),"")</f>
        <v>3.1666666666666701</v>
      </c>
      <c r="CB61" s="13">
        <f>_xlfn.IFNA(IF(CB$3="Productivity",
INDEX('Productivity Dump'!$E$4:$AJ$500,
MATCH($A61,'Productivity Dump'!$A$4:$A$500,0),
MATCH(CB$2,'Productivity Dump'!$E$3:$AJ$3,0)
),
IF(CB$3="Attendance",
INDEX('Attendance Dump'!$E$2:$AI$400,
MATCH($A61,'Attendance Dump'!$B$2:$B$400,0),
MATCH(CB$2,'Attendance Dump'!$E$1:$AI$1,0)
),
INDEX('Active Hour''s Dump'!$D$3:$AH$337,
MATCH($C61,'Active Hour''s Dump'!$A$3:$A$337,0),
MATCH(CB$2,'Active Hour''s Dump'!$D$2:$AH$2,0)
))),"")</f>
        <v>190.66099999999997</v>
      </c>
      <c r="CC61" s="13" t="str">
        <f>_xlfn.IFNA(IF(CC$3="Productivity",
INDEX('Productivity Dump'!$E$4:$AJ$500,
MATCH($A61,'Productivity Dump'!$A$4:$A$500,0),
MATCH(CC$2,'Productivity Dump'!$E$3:$AJ$3,0)
),
IF(CC$3="Attendance",
INDEX('Attendance Dump'!$E$2:$AI$400,
MATCH($A61,'Attendance Dump'!$B$2:$B$400,0),
MATCH(CC$2,'Attendance Dump'!$E$1:$AI$1,0)
),
INDEX('Active Hour''s Dump'!$D$3:$AH$337,
MATCH($C61,'Active Hour''s Dump'!$A$3:$A$337,0),
MATCH(CC$2,'Active Hour''s Dump'!$D$2:$AH$2,0)
))),"")</f>
        <v>WO</v>
      </c>
      <c r="CD61" s="54">
        <f>_xlfn.IFNA(IF(CD$3="Productivity",
INDEX('Productivity Dump'!$E$4:$AJ$500,
MATCH($A61,'Productivity Dump'!$A$4:$A$500,0),
MATCH(CD$2,'Productivity Dump'!$E$3:$AJ$3,0)
),
IF(CD$3="Attendance",
INDEX('Attendance Dump'!$E$2:$AI$400,
MATCH($A61,'Attendance Dump'!$B$2:$B$400,0),
MATCH(CD$2,'Attendance Dump'!$E$1:$AI$1,0)
),
INDEX('Active Hour''s Dump'!$D$3:$AH$337,
MATCH($C61,'Active Hour''s Dump'!$A$3:$A$337,0),
MATCH(CD$2,'Active Hour''s Dump'!$D$2:$AH$2,0)
))),"")</f>
        <v>2.25</v>
      </c>
      <c r="CE61" s="13">
        <f>_xlfn.IFNA(IF(CE$3="Productivity",
INDEX('Productivity Dump'!$E$4:$AJ$500,
MATCH($A61,'Productivity Dump'!$A$4:$A$500,0),
MATCH(CE$2,'Productivity Dump'!$E$3:$AJ$3,0)
),
IF(CE$3="Attendance",
INDEX('Attendance Dump'!$E$2:$AI$400,
MATCH($A61,'Attendance Dump'!$B$2:$B$400,0),
MATCH(CE$2,'Attendance Dump'!$E$1:$AI$1,0)
),
INDEX('Active Hour''s Dump'!$D$3:$AH$337,
MATCH($C61,'Active Hour''s Dump'!$A$3:$A$337,0),
MATCH(CE$2,'Active Hour''s Dump'!$D$2:$AH$2,0)
))),"")</f>
        <v>1044.662</v>
      </c>
      <c r="CF61" s="13" t="str">
        <f>_xlfn.IFNA(IF(CF$3="Productivity",
INDEX('Productivity Dump'!$E$4:$AJ$500,
MATCH($A61,'Productivity Dump'!$A$4:$A$500,0),
MATCH(CF$2,'Productivity Dump'!$E$3:$AJ$3,0)
),
IF(CF$3="Attendance",
INDEX('Attendance Dump'!$E$2:$AI$400,
MATCH($A61,'Attendance Dump'!$B$2:$B$400,0),
MATCH(CF$2,'Attendance Dump'!$E$1:$AI$1,0)
),
INDEX('Active Hour''s Dump'!$D$3:$AH$337,
MATCH($C61,'Active Hour''s Dump'!$A$3:$A$337,0),
MATCH(CF$2,'Active Hour''s Dump'!$D$2:$AH$2,0)
))),"")</f>
        <v>P</v>
      </c>
      <c r="CG61" s="54">
        <f>_xlfn.IFNA(IF(CG$3="Productivity",
INDEX('Productivity Dump'!$E$4:$AJ$500,
MATCH($A61,'Productivity Dump'!$A$4:$A$500,0),
MATCH(CG$2,'Productivity Dump'!$E$3:$AJ$3,0)
),
IF(CG$3="Attendance",
INDEX('Attendance Dump'!$E$2:$AI$400,
MATCH($A61,'Attendance Dump'!$B$2:$B$400,0),
MATCH(CG$2,'Attendance Dump'!$E$1:$AI$1,0)
),
INDEX('Active Hour''s Dump'!$D$3:$AH$337,
MATCH($C61,'Active Hour''s Dump'!$A$3:$A$337,0),
MATCH(CG$2,'Active Hour''s Dump'!$D$2:$AH$2,0)
))),"")</f>
        <v>7.8333333333333304</v>
      </c>
      <c r="CH61" s="13">
        <f>_xlfn.IFNA(IF(CH$3="Productivity",
INDEX('Productivity Dump'!$E$4:$AJ$500,
MATCH($A61,'Productivity Dump'!$A$4:$A$500,0),
MATCH(CH$2,'Productivity Dump'!$E$3:$AJ$3,0)
),
IF(CH$3="Attendance",
INDEX('Attendance Dump'!$E$2:$AI$400,
MATCH($A61,'Attendance Dump'!$B$2:$B$400,0),
MATCH(CH$2,'Attendance Dump'!$E$1:$AI$1,0)
),
INDEX('Active Hour''s Dump'!$D$3:$AH$337,
MATCH($C61,'Active Hour''s Dump'!$A$3:$A$337,0),
MATCH(CH$2,'Active Hour''s Dump'!$D$2:$AH$2,0)
))),"")</f>
        <v>1279.152</v>
      </c>
      <c r="CI61" s="13" t="str">
        <f>_xlfn.IFNA(IF(CI$3="Productivity",
INDEX('Productivity Dump'!$E$4:$AJ$500,
MATCH($A61,'Productivity Dump'!$A$4:$A$500,0),
MATCH(CI$2,'Productivity Dump'!$E$3:$AJ$3,0)
),
IF(CI$3="Attendance",
INDEX('Attendance Dump'!$E$2:$AI$400,
MATCH($A61,'Attendance Dump'!$B$2:$B$400,0),
MATCH(CI$2,'Attendance Dump'!$E$1:$AI$1,0)
),
INDEX('Active Hour''s Dump'!$D$3:$AH$337,
MATCH($C61,'Active Hour''s Dump'!$A$3:$A$337,0),
MATCH(CI$2,'Active Hour''s Dump'!$D$2:$AH$2,0)
))),"")</f>
        <v>P</v>
      </c>
      <c r="CJ61" s="54">
        <f>_xlfn.IFNA(IF(CJ$3="Productivity",
INDEX('Productivity Dump'!$E$4:$AJ$500,
MATCH($A61,'Productivity Dump'!$A$4:$A$500,0),
MATCH(CJ$2,'Productivity Dump'!$E$3:$AJ$3,0)
),
IF(CJ$3="Attendance",
INDEX('Attendance Dump'!$E$2:$AI$400,
MATCH($A61,'Attendance Dump'!$B$2:$B$400,0),
MATCH(CJ$2,'Attendance Dump'!$E$1:$AI$1,0)
),
INDEX('Active Hour''s Dump'!$D$3:$AH$337,
MATCH($C61,'Active Hour''s Dump'!$A$3:$A$337,0),
MATCH(CJ$2,'Active Hour''s Dump'!$D$2:$AH$2,0)
))),"")</f>
        <v>8.0833333333333304</v>
      </c>
      <c r="CK61" s="13">
        <f>_xlfn.IFNA(IF(CK$3="Productivity",
INDEX('Productivity Dump'!$E$4:$AJ$500,
MATCH($A61,'Productivity Dump'!$A$4:$A$500,0),
MATCH(CK$2,'Productivity Dump'!$E$3:$AJ$3,0)
),
IF(CK$3="Attendance",
INDEX('Attendance Dump'!$E$2:$AI$400,
MATCH($A61,'Attendance Dump'!$B$2:$B$400,0),
MATCH(CK$2,'Attendance Dump'!$E$1:$AI$1,0)
),
INDEX('Active Hour''s Dump'!$D$3:$AH$337,
MATCH($C61,'Active Hour''s Dump'!$A$3:$A$337,0),
MATCH(CK$2,'Active Hour''s Dump'!$D$2:$AH$2,0)
))),"")</f>
        <v>1291.9509999999998</v>
      </c>
      <c r="CL61" s="13" t="str">
        <f>_xlfn.IFNA(IF(CL$3="Productivity",
INDEX('Productivity Dump'!$E$4:$AJ$500,
MATCH($A61,'Productivity Dump'!$A$4:$A$500,0),
MATCH(CL$2,'Productivity Dump'!$E$3:$AJ$3,0)
),
IF(CL$3="Attendance",
INDEX('Attendance Dump'!$E$2:$AI$400,
MATCH($A61,'Attendance Dump'!$B$2:$B$400,0),
MATCH(CL$2,'Attendance Dump'!$E$1:$AI$1,0)
),
INDEX('Active Hour''s Dump'!$D$3:$AH$337,
MATCH($C61,'Active Hour''s Dump'!$A$3:$A$337,0),
MATCH(CL$2,'Active Hour''s Dump'!$D$2:$AH$2,0)
))),"")</f>
        <v>P</v>
      </c>
      <c r="CM61" s="54">
        <f>_xlfn.IFNA(IF(CM$3="Productivity",
INDEX('Productivity Dump'!$E$4:$AJ$500,
MATCH($A61,'Productivity Dump'!$A$4:$A$500,0),
MATCH(CM$2,'Productivity Dump'!$E$3:$AJ$3,0)
),
IF(CM$3="Attendance",
INDEX('Attendance Dump'!$E$2:$AI$400,
MATCH($A61,'Attendance Dump'!$B$2:$B$400,0),
MATCH(CM$2,'Attendance Dump'!$E$1:$AI$1,0)
),
INDEX('Active Hour''s Dump'!$D$3:$AH$337,
MATCH($C61,'Active Hour''s Dump'!$A$3:$A$337,0),
MATCH(CM$2,'Active Hour''s Dump'!$D$2:$AH$2,0)
))),"")</f>
        <v>8.8333333333333304</v>
      </c>
      <c r="CN61" s="13">
        <f>_xlfn.IFNA(IF(CN$3="Productivity",
INDEX('Productivity Dump'!$E$4:$AJ$500,
MATCH($A61,'Productivity Dump'!$A$4:$A$500,0),
MATCH(CN$2,'Productivity Dump'!$E$3:$AJ$3,0)
),
IF(CN$3="Attendance",
INDEX('Attendance Dump'!$E$2:$AI$400,
MATCH($A61,'Attendance Dump'!$B$2:$B$400,0),
MATCH(CN$2,'Attendance Dump'!$E$1:$AI$1,0)
),
INDEX('Active Hour''s Dump'!$D$3:$AH$337,
MATCH($C61,'Active Hour''s Dump'!$A$3:$A$337,0),
MATCH(CN$2,'Active Hour''s Dump'!$D$2:$AH$2,0)
))),"")</f>
        <v>0</v>
      </c>
      <c r="CO61" s="13">
        <f>_xlfn.IFNA(IF(CO$3="Productivity",
INDEX('Productivity Dump'!$E$4:$AJ$500,
MATCH($A61,'Productivity Dump'!$A$4:$A$500,0),
MATCH(CO$2,'Productivity Dump'!$E$3:$AJ$3,0)
),
IF(CO$3="Attendance",
INDEX('Attendance Dump'!$E$2:$AI$400,
MATCH($A61,'Attendance Dump'!$B$2:$B$400,0),
MATCH(CO$2,'Attendance Dump'!$E$1:$AI$1,0)
),
INDEX('Active Hour''s Dump'!$D$3:$AH$337,
MATCH($C61,'Active Hour''s Dump'!$A$3:$A$337,0),
MATCH(CO$2,'Active Hour''s Dump'!$D$2:$AH$2,0)
))),"")</f>
        <v>0</v>
      </c>
      <c r="CP61" s="54">
        <f>_xlfn.IFNA(IF(CP$3="Productivity",
INDEX('Productivity Dump'!$E$4:$AJ$500,
MATCH($A61,'Productivity Dump'!$A$4:$A$500,0),
MATCH(CP$2,'Productivity Dump'!$E$3:$AJ$3,0)
),
IF(CP$3="Attendance",
INDEX('Attendance Dump'!$E$2:$AI$400,
MATCH($A61,'Attendance Dump'!$B$2:$B$400,0),
MATCH(CP$2,'Attendance Dump'!$E$1:$AI$1,0)
),
INDEX('Active Hour''s Dump'!$D$3:$AH$337,
MATCH($C61,'Active Hour''s Dump'!$A$3:$A$337,0),
MATCH(CP$2,'Active Hour''s Dump'!$D$2:$AH$2,0)
))),"")</f>
        <v>0</v>
      </c>
      <c r="CQ61" s="13">
        <f>_xlfn.IFNA(IF(CQ$3="Productivity",
INDEX('Productivity Dump'!$E$4:$AJ$500,
MATCH($A61,'Productivity Dump'!$A$4:$A$500,0),
MATCH(CQ$2,'Productivity Dump'!$E$3:$AJ$3,0)
),
IF(CQ$3="Attendance",
INDEX('Attendance Dump'!$E$2:$AI$400,
MATCH($A61,'Attendance Dump'!$B$2:$B$400,0),
MATCH(CQ$2,'Attendance Dump'!$E$1:$AI$1,0)
),
INDEX('Active Hour''s Dump'!$D$3:$AH$337,
MATCH($C61,'Active Hour''s Dump'!$A$3:$A$337,0),
MATCH(CQ$2,'Active Hour''s Dump'!$D$2:$AH$2,0)
))),"")</f>
        <v>0</v>
      </c>
      <c r="CR61" s="13">
        <f>_xlfn.IFNA(IF(CR$3="Productivity",
INDEX('Productivity Dump'!$E$4:$AJ$500,
MATCH($A61,'Productivity Dump'!$A$4:$A$500,0),
MATCH(CR$2,'Productivity Dump'!$E$3:$AJ$3,0)
),
IF(CR$3="Attendance",
INDEX('Attendance Dump'!$E$2:$AI$400,
MATCH($A61,'Attendance Dump'!$B$2:$B$400,0),
MATCH(CR$2,'Attendance Dump'!$E$1:$AI$1,0)
),
INDEX('Active Hour''s Dump'!$D$3:$AH$337,
MATCH($C61,'Active Hour''s Dump'!$A$3:$A$337,0),
MATCH(CR$2,'Active Hour''s Dump'!$D$2:$AH$2,0)
))),"")</f>
        <v>0</v>
      </c>
      <c r="CS61" s="54">
        <f>_xlfn.IFNA(IF(CS$3="Productivity",
INDEX('Productivity Dump'!$E$4:$AJ$500,
MATCH($A61,'Productivity Dump'!$A$4:$A$500,0),
MATCH(CS$2,'Productivity Dump'!$E$3:$AJ$3,0)
),
IF(CS$3="Attendance",
INDEX('Attendance Dump'!$E$2:$AI$400,
MATCH($A61,'Attendance Dump'!$B$2:$B$400,0),
MATCH(CS$2,'Attendance Dump'!$E$1:$AI$1,0)
),
INDEX('Active Hour''s Dump'!$D$3:$AH$337,
MATCH($C61,'Active Hour''s Dump'!$A$3:$A$337,0),
MATCH(CS$2,'Active Hour''s Dump'!$D$2:$AH$2,0)
))),"")</f>
        <v>0</v>
      </c>
      <c r="CT61" s="13">
        <f>_xlfn.IFNA(IF(CT$3="Productivity",
INDEX('Productivity Dump'!$E$4:$AJ$500,
MATCH($A61,'Productivity Dump'!$A$4:$A$500,0),
MATCH(CT$2,'Productivity Dump'!$E$3:$AJ$3,0)
),
IF(CT$3="Attendance",
INDEX('Attendance Dump'!$E$2:$AI$400,
MATCH($A61,'Attendance Dump'!$B$2:$B$400,0),
MATCH(CT$2,'Attendance Dump'!$E$1:$AI$1,0)
),
INDEX('Active Hour''s Dump'!$D$3:$AH$337,
MATCH($C61,'Active Hour''s Dump'!$A$3:$A$337,0),
MATCH(CT$2,'Active Hour''s Dump'!$D$2:$AH$2,0)
))),"")</f>
        <v>0</v>
      </c>
      <c r="CU61" s="13">
        <f>_xlfn.IFNA(IF(CU$3="Productivity",
INDEX('Productivity Dump'!$E$4:$AJ$500,
MATCH($A61,'Productivity Dump'!$A$4:$A$500,0),
MATCH(CU$2,'Productivity Dump'!$E$3:$AJ$3,0)
),
IF(CU$3="Attendance",
INDEX('Attendance Dump'!$E$2:$AI$400,
MATCH($A61,'Attendance Dump'!$B$2:$B$400,0),
MATCH(CU$2,'Attendance Dump'!$E$1:$AI$1,0)
),
INDEX('Active Hour''s Dump'!$D$3:$AH$337,
MATCH($C61,'Active Hour''s Dump'!$A$3:$A$337,0),
MATCH(CU$2,'Active Hour''s Dump'!$D$2:$AH$2,0)
))),"")</f>
        <v>0</v>
      </c>
      <c r="CV61" s="54">
        <f>_xlfn.IFNA(IF(CV$3="Productivity",
INDEX('Productivity Dump'!$E$4:$AJ$500,
MATCH($A61,'Productivity Dump'!$A$4:$A$500,0),
MATCH(CV$2,'Productivity Dump'!$E$3:$AJ$3,0)
),
IF(CV$3="Attendance",
INDEX('Attendance Dump'!$E$2:$AI$400,
MATCH($A61,'Attendance Dump'!$B$2:$B$400,0),
MATCH(CV$2,'Attendance Dump'!$E$1:$AI$1,0)
),
INDEX('Active Hour''s Dump'!$D$3:$AH$337,
MATCH($C61,'Active Hour''s Dump'!$A$3:$A$337,0),
MATCH(CV$2,'Active Hour''s Dump'!$D$2:$AH$2,0)
))),"")</f>
        <v>0</v>
      </c>
      <c r="CW61" s="13"/>
      <c r="CX61" s="13"/>
      <c r="CY61" s="54"/>
      <c r="DA61" s="57">
        <f t="shared" si="69"/>
        <v>196.83333333333343</v>
      </c>
      <c r="DB61" s="35">
        <f t="shared" si="70"/>
        <v>27651.35</v>
      </c>
      <c r="DC61" s="35">
        <f t="shared" si="67"/>
        <v>0</v>
      </c>
      <c r="DD61" s="35">
        <f t="shared" ca="1" si="68"/>
        <v>0</v>
      </c>
      <c r="DF61" s="32" cm="1">
        <f t="array" ref="DF61">SUMPRODUCT(
    (MOD(COLUMN(H61:CV61) - COLUMN(H61), 3) = 0) *
    (H61:CV61 = 0) *
    (I61:CW61 = "P") *
    (COUNTIF(UKHoliday, H$2:CV$2) = 0)
)</f>
        <v>0</v>
      </c>
      <c r="DG61" s="33" cm="1">
        <f t="array" ref="DG61">SUMPRODUCT(
  (MOD(COLUMN(H61:CV61) - COLUMN(H61), 3) = 0) *
  (H61:CV61 &gt; 0) *
  (H61:CV61 &lt; 0.5 * IF(((WEEKDAY(H$2:CV$2, 2) = 1) + (WEEKDAY(H$2:CV$2, 2) = 6)), G61, F61)) *
  (I61:CW61 = "P") *
  (COUNTIF(UKHoliday, H$2:CV$2) = 0)
)</f>
        <v>0</v>
      </c>
      <c r="DH61" s="33" cm="1">
        <f t="array" ref="DH61">SUMPRODUCT(
  (MOD(COLUMN(H61:CV61) - COLUMN(H61), 3) = 0) *
  (H61:CV61 &gt; 0.5 * IF(((WEEKDAY(H$2:CV$2, 2) = 1) + (WEEKDAY(H$2:CV$2, 2) = 6)), $G61, $F61)) *
  (H61:CV61 &lt; 0.8 * IF(((WEEKDAY(H$2:CV$2, 2) = 1) + (WEEKDAY(H$2:CV$2, 2) = 6)), $G61, $F61)) *
  (I61:CW61 = "P") *
  (COUNTIF(UKHoliday, H$2:CV$2) = 0)
)</f>
        <v>1</v>
      </c>
      <c r="DI61" s="33" cm="1">
        <f t="array" ref="DI61">SUMPRODUCT(
  (MOD(COLUMN(H61:CV61) - COLUMN(H61), 3) = 0) *
  (H61:CV61 &gt; 0.8 * IF(((WEEKDAY(H$2:CV$2, 2) = 1) + (WEEKDAY(H$2:CV$2, 2) = 6)), $G61, $F61)) *
  (H61:CV61 &lt; 1 * IF(((WEEKDAY(H$2:CV$2, 2) = 1) + (WEEKDAY(H$2:CV$2, 2) = 6)), $G61, $F61)) *
  (I61:CW61 = "P") *
  (COUNTIF(UKHoliday, H$2:CV$2) = 0)
)</f>
        <v>7</v>
      </c>
    </row>
    <row r="62" spans="1:113" x14ac:dyDescent="0.3">
      <c r="A62" s="8" t="s">
        <v>466</v>
      </c>
      <c r="B62" s="8" t="s">
        <v>465</v>
      </c>
      <c r="C62" s="9" t="s">
        <v>799</v>
      </c>
      <c r="D62" s="62" t="s">
        <v>944</v>
      </c>
      <c r="E62" s="35">
        <v>19411.764705882353</v>
      </c>
      <c r="F62" s="35">
        <f t="shared" si="65"/>
        <v>970.58823529411768</v>
      </c>
      <c r="G62" s="35">
        <f t="shared" si="66"/>
        <v>485.29411764705884</v>
      </c>
      <c r="H62" s="13">
        <f>_xlfn.IFNA(IF(H$3="Productivity",
INDEX('Productivity Dump'!$E$4:$AJ$500,
MATCH($A62,'Productivity Dump'!$A$4:$A$500,0),
MATCH(H$2,'Productivity Dump'!$E$3:$AJ$3,0)
),
IF(H$3="Attendance",
INDEX('Attendance Dump'!$E$2:$AI$400,
MATCH($A62,'Attendance Dump'!$B$2:$B$400,0),
MATCH(H$2,'Attendance Dump'!$E$1:$AI$1,0)
),
INDEX('Active Hour''s Dump'!$D$3:$AH$337,
MATCH($C62,'Active Hour''s Dump'!$A$3:$A$337,0),
MATCH(H$2,'Active Hour''s Dump'!$D$2:$AH$2,0)
))),"")</f>
        <v>948.66000000000031</v>
      </c>
      <c r="I62" s="13" t="str">
        <f>_xlfn.IFNA(IF(I$3="Productivity",
INDEX('Productivity Dump'!$E$4:$AJ$500,
MATCH($A62,'Productivity Dump'!$A$4:$A$500,0),
MATCH(I$2,'Productivity Dump'!$E$3:$AJ$3,0)
),
IF(I$3="Attendance",
INDEX('Attendance Dump'!$E$2:$AI$400,
MATCH($A62,'Attendance Dump'!$B$2:$B$400,0),
MATCH(I$2,'Attendance Dump'!$E$1:$AI$1,0)
),
INDEX('Active Hour''s Dump'!$D$3:$AH$337,
MATCH($C62,'Active Hour''s Dump'!$A$3:$A$337,0),
MATCH(I$2,'Active Hour''s Dump'!$D$2:$AH$2,0)
))),"")</f>
        <v>P</v>
      </c>
      <c r="J62" s="54">
        <f>_xlfn.IFNA(IF(J$3="Productivity",
INDEX('Productivity Dump'!$E$4:$AJ$500,
MATCH($A62,'Productivity Dump'!$A$4:$A$500,0),
MATCH(J$2,'Productivity Dump'!$E$3:$AJ$3,0)
),
IF(J$3="Attendance",
INDEX('Attendance Dump'!$E$2:$AI$400,
MATCH($A62,'Attendance Dump'!$B$2:$B$400,0),
MATCH(J$2,'Attendance Dump'!$E$1:$AI$1,0)
),
INDEX('Active Hour''s Dump'!$D$3:$AH$337,
MATCH($C62,'Active Hour''s Dump'!$A$3:$A$337,0),
MATCH(J$2,'Active Hour''s Dump'!$D$2:$AH$2,0)
))),"")</f>
        <v>7.6666666666666696</v>
      </c>
      <c r="K62" s="13">
        <f>_xlfn.IFNA(IF(K$3="Productivity",
INDEX('Productivity Dump'!$E$4:$AJ$500,
MATCH($A62,'Productivity Dump'!$A$4:$A$500,0),
MATCH(K$2,'Productivity Dump'!$E$3:$AJ$3,0)
),
IF(K$3="Attendance",
INDEX('Attendance Dump'!$E$2:$AI$400,
MATCH($A62,'Attendance Dump'!$B$2:$B$400,0),
MATCH(K$2,'Attendance Dump'!$E$1:$AI$1,0)
),
INDEX('Active Hour''s Dump'!$D$3:$AH$337,
MATCH($C62,'Active Hour''s Dump'!$A$3:$A$337,0),
MATCH(K$2,'Active Hour''s Dump'!$D$2:$AH$2,0)
))),"")</f>
        <v>847.38599999999997</v>
      </c>
      <c r="L62" s="13" t="str">
        <f>_xlfn.IFNA(IF(L$3="Productivity",
INDEX('Productivity Dump'!$E$4:$AJ$500,
MATCH($A62,'Productivity Dump'!$A$4:$A$500,0),
MATCH(L$2,'Productivity Dump'!$E$3:$AJ$3,0)
),
IF(L$3="Attendance",
INDEX('Attendance Dump'!$E$2:$AI$400,
MATCH($A62,'Attendance Dump'!$B$2:$B$400,0),
MATCH(L$2,'Attendance Dump'!$E$1:$AI$1,0)
),
INDEX('Active Hour''s Dump'!$D$3:$AH$337,
MATCH($C62,'Active Hour''s Dump'!$A$3:$A$337,0),
MATCH(L$2,'Active Hour''s Dump'!$D$2:$AH$2,0)
))),"")</f>
        <v>P</v>
      </c>
      <c r="M62" s="54">
        <f>_xlfn.IFNA(IF(M$3="Productivity",
INDEX('Productivity Dump'!$E$4:$AJ$500,
MATCH($A62,'Productivity Dump'!$A$4:$A$500,0),
MATCH(M$2,'Productivity Dump'!$E$3:$AJ$3,0)
),
IF(M$3="Attendance",
INDEX('Attendance Dump'!$E$2:$AI$400,
MATCH($A62,'Attendance Dump'!$B$2:$B$400,0),
MATCH(M$2,'Attendance Dump'!$E$1:$AI$1,0)
),
INDEX('Active Hour''s Dump'!$D$3:$AH$337,
MATCH($C62,'Active Hour''s Dump'!$A$3:$A$337,0),
MATCH(M$2,'Active Hour''s Dump'!$D$2:$AH$2,0)
))),"")</f>
        <v>7.75</v>
      </c>
      <c r="N62" s="13">
        <f>_xlfn.IFNA(IF(N$3="Productivity",
INDEX('Productivity Dump'!$E$4:$AJ$500,
MATCH($A62,'Productivity Dump'!$A$4:$A$500,0),
MATCH(N$2,'Productivity Dump'!$E$3:$AJ$3,0)
),
IF(N$3="Attendance",
INDEX('Attendance Dump'!$E$2:$AI$400,
MATCH($A62,'Attendance Dump'!$B$2:$B$400,0),
MATCH(N$2,'Attendance Dump'!$E$1:$AI$1,0)
),
INDEX('Active Hour''s Dump'!$D$3:$AH$337,
MATCH($C62,'Active Hour''s Dump'!$A$3:$A$337,0),
MATCH(N$2,'Active Hour''s Dump'!$D$2:$AH$2,0)
))),"")</f>
        <v>407.62799999999993</v>
      </c>
      <c r="O62" s="13" t="str">
        <f>_xlfn.IFNA(IF(O$3="Productivity",
INDEX('Productivity Dump'!$E$4:$AJ$500,
MATCH($A62,'Productivity Dump'!$A$4:$A$500,0),
MATCH(O$2,'Productivity Dump'!$E$3:$AJ$3,0)
),
IF(O$3="Attendance",
INDEX('Attendance Dump'!$E$2:$AI$400,
MATCH($A62,'Attendance Dump'!$B$2:$B$400,0),
MATCH(O$2,'Attendance Dump'!$E$1:$AI$1,0)
),
INDEX('Active Hour''s Dump'!$D$3:$AH$337,
MATCH($C62,'Active Hour''s Dump'!$A$3:$A$337,0),
MATCH(O$2,'Active Hour''s Dump'!$D$2:$AH$2,0)
))),"")</f>
        <v>P</v>
      </c>
      <c r="P62" s="54">
        <f>_xlfn.IFNA(IF(P$3="Productivity",
INDEX('Productivity Dump'!$E$4:$AJ$500,
MATCH($A62,'Productivity Dump'!$A$4:$A$500,0),
MATCH(P$2,'Productivity Dump'!$E$3:$AJ$3,0)
),
IF(P$3="Attendance",
INDEX('Attendance Dump'!$E$2:$AI$400,
MATCH($A62,'Attendance Dump'!$B$2:$B$400,0),
MATCH(P$2,'Attendance Dump'!$E$1:$AI$1,0)
),
INDEX('Active Hour''s Dump'!$D$3:$AH$337,
MATCH($C62,'Active Hour''s Dump'!$A$3:$A$337,0),
MATCH(P$2,'Active Hour''s Dump'!$D$2:$AH$2,0)
))),"")</f>
        <v>4.0833333333333304</v>
      </c>
      <c r="Q62" s="13">
        <f>_xlfn.IFNA(IF(Q$3="Productivity",
INDEX('Productivity Dump'!$E$4:$AJ$500,
MATCH($A62,'Productivity Dump'!$A$4:$A$500,0),
MATCH(Q$2,'Productivity Dump'!$E$3:$AJ$3,0)
),
IF(Q$3="Attendance",
INDEX('Attendance Dump'!$E$2:$AI$400,
MATCH($A62,'Attendance Dump'!$B$2:$B$400,0),
MATCH(Q$2,'Attendance Dump'!$E$1:$AI$1,0)
),
INDEX('Active Hour''s Dump'!$D$3:$AH$337,
MATCH($C62,'Active Hour''s Dump'!$A$3:$A$337,0),
MATCH(Q$2,'Active Hour''s Dump'!$D$2:$AH$2,0)
))),"")</f>
        <v>0</v>
      </c>
      <c r="R62" s="13" t="str">
        <f>_xlfn.IFNA(IF(R$3="Productivity",
INDEX('Productivity Dump'!$E$4:$AJ$500,
MATCH($A62,'Productivity Dump'!$A$4:$A$500,0),
MATCH(R$2,'Productivity Dump'!$E$3:$AJ$3,0)
),
IF(R$3="Attendance",
INDEX('Attendance Dump'!$E$2:$AI$400,
MATCH($A62,'Attendance Dump'!$B$2:$B$400,0),
MATCH(R$2,'Attendance Dump'!$E$1:$AI$1,0)
),
INDEX('Active Hour''s Dump'!$D$3:$AH$337,
MATCH($C62,'Active Hour''s Dump'!$A$3:$A$337,0),
MATCH(R$2,'Active Hour''s Dump'!$D$2:$AH$2,0)
))),"")</f>
        <v>WO</v>
      </c>
      <c r="S62" s="54">
        <f>_xlfn.IFNA(IF(S$3="Productivity",
INDEX('Productivity Dump'!$E$4:$AJ$500,
MATCH($A62,'Productivity Dump'!$A$4:$A$500,0),
MATCH(S$2,'Productivity Dump'!$E$3:$AJ$3,0)
),
IF(S$3="Attendance",
INDEX('Attendance Dump'!$E$2:$AI$400,
MATCH($A62,'Attendance Dump'!$B$2:$B$400,0),
MATCH(S$2,'Attendance Dump'!$E$1:$AI$1,0)
),
INDEX('Active Hour''s Dump'!$D$3:$AH$337,
MATCH($C62,'Active Hour''s Dump'!$A$3:$A$337,0),
MATCH(S$2,'Active Hour''s Dump'!$D$2:$AH$2,0)
))),"")</f>
        <v>0</v>
      </c>
      <c r="T62" s="13">
        <f>_xlfn.IFNA(IF(T$3="Productivity",
INDEX('Productivity Dump'!$E$4:$AJ$500,
MATCH($A62,'Productivity Dump'!$A$4:$A$500,0),
MATCH(T$2,'Productivity Dump'!$E$3:$AJ$3,0)
),
IF(T$3="Attendance",
INDEX('Attendance Dump'!$E$2:$AI$400,
MATCH($A62,'Attendance Dump'!$B$2:$B$400,0),
MATCH(T$2,'Attendance Dump'!$E$1:$AI$1,0)
),
INDEX('Active Hour''s Dump'!$D$3:$AH$337,
MATCH($C62,'Active Hour''s Dump'!$A$3:$A$337,0),
MATCH(T$2,'Active Hour''s Dump'!$D$2:$AH$2,0)
))),"")</f>
        <v>674.78399999999999</v>
      </c>
      <c r="U62" s="13" t="str">
        <f>_xlfn.IFNA(IF(U$3="Productivity",
INDEX('Productivity Dump'!$E$4:$AJ$500,
MATCH($A62,'Productivity Dump'!$A$4:$A$500,0),
MATCH(U$2,'Productivity Dump'!$E$3:$AJ$3,0)
),
IF(U$3="Attendance",
INDEX('Attendance Dump'!$E$2:$AI$400,
MATCH($A62,'Attendance Dump'!$B$2:$B$400,0),
MATCH(U$2,'Attendance Dump'!$E$1:$AI$1,0)
),
INDEX('Active Hour''s Dump'!$D$3:$AH$337,
MATCH($C62,'Active Hour''s Dump'!$A$3:$A$337,0),
MATCH(U$2,'Active Hour''s Dump'!$D$2:$AH$2,0)
))),"")</f>
        <v>P</v>
      </c>
      <c r="V62" s="54">
        <f>_xlfn.IFNA(IF(V$3="Productivity",
INDEX('Productivity Dump'!$E$4:$AJ$500,
MATCH($A62,'Productivity Dump'!$A$4:$A$500,0),
MATCH(V$2,'Productivity Dump'!$E$3:$AJ$3,0)
),
IF(V$3="Attendance",
INDEX('Attendance Dump'!$E$2:$AI$400,
MATCH($A62,'Attendance Dump'!$B$2:$B$400,0),
MATCH(V$2,'Attendance Dump'!$E$1:$AI$1,0)
),
INDEX('Active Hour''s Dump'!$D$3:$AH$337,
MATCH($C62,'Active Hour''s Dump'!$A$3:$A$337,0),
MATCH(V$2,'Active Hour''s Dump'!$D$2:$AH$2,0)
))),"")</f>
        <v>6.0833333333333304</v>
      </c>
      <c r="W62" s="13">
        <f>_xlfn.IFNA(IF(W$3="Productivity",
INDEX('Productivity Dump'!$E$4:$AJ$500,
MATCH($A62,'Productivity Dump'!$A$4:$A$500,0),
MATCH(W$2,'Productivity Dump'!$E$3:$AJ$3,0)
),
IF(W$3="Attendance",
INDEX('Attendance Dump'!$E$2:$AI$400,
MATCH($A62,'Attendance Dump'!$B$2:$B$400,0),
MATCH(W$2,'Attendance Dump'!$E$1:$AI$1,0)
),
INDEX('Active Hour''s Dump'!$D$3:$AH$337,
MATCH($C62,'Active Hour''s Dump'!$A$3:$A$337,0),
MATCH(W$2,'Active Hour''s Dump'!$D$2:$AH$2,0)
))),"")</f>
        <v>942.97500000000002</v>
      </c>
      <c r="X62" s="13" t="str">
        <f>_xlfn.IFNA(IF(X$3="Productivity",
INDEX('Productivity Dump'!$E$4:$AJ$500,
MATCH($A62,'Productivity Dump'!$A$4:$A$500,0),
MATCH(X$2,'Productivity Dump'!$E$3:$AJ$3,0)
),
IF(X$3="Attendance",
INDEX('Attendance Dump'!$E$2:$AI$400,
MATCH($A62,'Attendance Dump'!$B$2:$B$400,0),
MATCH(X$2,'Attendance Dump'!$E$1:$AI$1,0)
),
INDEX('Active Hour''s Dump'!$D$3:$AH$337,
MATCH($C62,'Active Hour''s Dump'!$A$3:$A$337,0),
MATCH(X$2,'Active Hour''s Dump'!$D$2:$AH$2,0)
))),"")</f>
        <v>P</v>
      </c>
      <c r="Y62" s="54">
        <f>_xlfn.IFNA(IF(Y$3="Productivity",
INDEX('Productivity Dump'!$E$4:$AJ$500,
MATCH($A62,'Productivity Dump'!$A$4:$A$500,0),
MATCH(Y$2,'Productivity Dump'!$E$3:$AJ$3,0)
),
IF(Y$3="Attendance",
INDEX('Attendance Dump'!$E$2:$AI$400,
MATCH($A62,'Attendance Dump'!$B$2:$B$400,0),
MATCH(Y$2,'Attendance Dump'!$E$1:$AI$1,0)
),
INDEX('Active Hour''s Dump'!$D$3:$AH$337,
MATCH($C62,'Active Hour''s Dump'!$A$3:$A$337,0),
MATCH(Y$2,'Active Hour''s Dump'!$D$2:$AH$2,0)
))),"")</f>
        <v>8.5833333333333304</v>
      </c>
      <c r="Z62" s="13">
        <f>_xlfn.IFNA(IF(Z$3="Productivity",
INDEX('Productivity Dump'!$E$4:$AJ$500,
MATCH($A62,'Productivity Dump'!$A$4:$A$500,0),
MATCH(Z$2,'Productivity Dump'!$E$3:$AJ$3,0)
),
IF(Z$3="Attendance",
INDEX('Attendance Dump'!$E$2:$AI$400,
MATCH($A62,'Attendance Dump'!$B$2:$B$400,0),
MATCH(Z$2,'Attendance Dump'!$E$1:$AI$1,0)
),
INDEX('Active Hour''s Dump'!$D$3:$AH$337,
MATCH($C62,'Active Hour''s Dump'!$A$3:$A$337,0),
MATCH(Z$2,'Active Hour''s Dump'!$D$2:$AH$2,0)
))),"")</f>
        <v>968.24200000000019</v>
      </c>
      <c r="AA62" s="13" t="str">
        <f>_xlfn.IFNA(IF(AA$3="Productivity",
INDEX('Productivity Dump'!$E$4:$AJ$500,
MATCH($A62,'Productivity Dump'!$A$4:$A$500,0),
MATCH(AA$2,'Productivity Dump'!$E$3:$AJ$3,0)
),
IF(AA$3="Attendance",
INDEX('Attendance Dump'!$E$2:$AI$400,
MATCH($A62,'Attendance Dump'!$B$2:$B$400,0),
MATCH(AA$2,'Attendance Dump'!$E$1:$AI$1,0)
),
INDEX('Active Hour''s Dump'!$D$3:$AH$337,
MATCH($C62,'Active Hour''s Dump'!$A$3:$A$337,0),
MATCH(AA$2,'Active Hour''s Dump'!$D$2:$AH$2,0)
))),"")</f>
        <v>P</v>
      </c>
      <c r="AB62" s="54">
        <f>_xlfn.IFNA(IF(AB$3="Productivity",
INDEX('Productivity Dump'!$E$4:$AJ$500,
MATCH($A62,'Productivity Dump'!$A$4:$A$500,0),
MATCH(AB$2,'Productivity Dump'!$E$3:$AJ$3,0)
),
IF(AB$3="Attendance",
INDEX('Attendance Dump'!$E$2:$AI$400,
MATCH($A62,'Attendance Dump'!$B$2:$B$400,0),
MATCH(AB$2,'Attendance Dump'!$E$1:$AI$1,0)
),
INDEX('Active Hour''s Dump'!$D$3:$AH$337,
MATCH($C62,'Active Hour''s Dump'!$A$3:$A$337,0),
MATCH(AB$2,'Active Hour''s Dump'!$D$2:$AH$2,0)
))),"")</f>
        <v>8.25</v>
      </c>
      <c r="AC62" s="13">
        <f>_xlfn.IFNA(IF(AC$3="Productivity",
INDEX('Productivity Dump'!$E$4:$AJ$500,
MATCH($A62,'Productivity Dump'!$A$4:$A$500,0),
MATCH(AC$2,'Productivity Dump'!$E$3:$AJ$3,0)
),
IF(AC$3="Attendance",
INDEX('Attendance Dump'!$E$2:$AI$400,
MATCH($A62,'Attendance Dump'!$B$2:$B$400,0),
MATCH(AC$2,'Attendance Dump'!$E$1:$AI$1,0)
),
INDEX('Active Hour''s Dump'!$D$3:$AH$337,
MATCH($C62,'Active Hour''s Dump'!$A$3:$A$337,0),
MATCH(AC$2,'Active Hour''s Dump'!$D$2:$AH$2,0)
))),"")</f>
        <v>945.58199999999988</v>
      </c>
      <c r="AD62" s="13" t="str">
        <f>_xlfn.IFNA(IF(AD$3="Productivity",
INDEX('Productivity Dump'!$E$4:$AJ$500,
MATCH($A62,'Productivity Dump'!$A$4:$A$500,0),
MATCH(AD$2,'Productivity Dump'!$E$3:$AJ$3,0)
),
IF(AD$3="Attendance",
INDEX('Attendance Dump'!$E$2:$AI$400,
MATCH($A62,'Attendance Dump'!$B$2:$B$400,0),
MATCH(AD$2,'Attendance Dump'!$E$1:$AI$1,0)
),
INDEX('Active Hour''s Dump'!$D$3:$AH$337,
MATCH($C62,'Active Hour''s Dump'!$A$3:$A$337,0),
MATCH(AD$2,'Active Hour''s Dump'!$D$2:$AH$2,0)
))),"")</f>
        <v>P</v>
      </c>
      <c r="AE62" s="54">
        <f>_xlfn.IFNA(IF(AE$3="Productivity",
INDEX('Productivity Dump'!$E$4:$AJ$500,
MATCH($A62,'Productivity Dump'!$A$4:$A$500,0),
MATCH(AE$2,'Productivity Dump'!$E$3:$AJ$3,0)
),
IF(AE$3="Attendance",
INDEX('Attendance Dump'!$E$2:$AI$400,
MATCH($A62,'Attendance Dump'!$B$2:$B$400,0),
MATCH(AE$2,'Attendance Dump'!$E$1:$AI$1,0)
),
INDEX('Active Hour''s Dump'!$D$3:$AH$337,
MATCH($C62,'Active Hour''s Dump'!$A$3:$A$337,0),
MATCH(AE$2,'Active Hour''s Dump'!$D$2:$AH$2,0)
))),"")</f>
        <v>8.3333333333333304</v>
      </c>
      <c r="AF62" s="13">
        <f>_xlfn.IFNA(IF(AF$3="Productivity",
INDEX('Productivity Dump'!$E$4:$AJ$500,
MATCH($A62,'Productivity Dump'!$A$4:$A$500,0),
MATCH(AF$2,'Productivity Dump'!$E$3:$AJ$3,0)
),
IF(AF$3="Attendance",
INDEX('Attendance Dump'!$E$2:$AI$400,
MATCH($A62,'Attendance Dump'!$B$2:$B$400,0),
MATCH(AF$2,'Attendance Dump'!$E$1:$AI$1,0)
),
INDEX('Active Hour''s Dump'!$D$3:$AH$337,
MATCH($C62,'Active Hour''s Dump'!$A$3:$A$337,0),
MATCH(AF$2,'Active Hour''s Dump'!$D$2:$AH$2,0)
))),"")</f>
        <v>973.04299999999989</v>
      </c>
      <c r="AG62" s="13" t="str">
        <f>_xlfn.IFNA(IF(AG$3="Productivity",
INDEX('Productivity Dump'!$E$4:$AJ$500,
MATCH($A62,'Productivity Dump'!$A$4:$A$500,0),
MATCH(AG$2,'Productivity Dump'!$E$3:$AJ$3,0)
),
IF(AG$3="Attendance",
INDEX('Attendance Dump'!$E$2:$AI$400,
MATCH($A62,'Attendance Dump'!$B$2:$B$400,0),
MATCH(AG$2,'Attendance Dump'!$E$1:$AI$1,0)
),
INDEX('Active Hour''s Dump'!$D$3:$AH$337,
MATCH($C62,'Active Hour''s Dump'!$A$3:$A$337,0),
MATCH(AG$2,'Active Hour''s Dump'!$D$2:$AH$2,0)
))),"")</f>
        <v>P</v>
      </c>
      <c r="AH62" s="54">
        <f>_xlfn.IFNA(IF(AH$3="Productivity",
INDEX('Productivity Dump'!$E$4:$AJ$500,
MATCH($A62,'Productivity Dump'!$A$4:$A$500,0),
MATCH(AH$2,'Productivity Dump'!$E$3:$AJ$3,0)
),
IF(AH$3="Attendance",
INDEX('Attendance Dump'!$E$2:$AI$400,
MATCH($A62,'Attendance Dump'!$B$2:$B$400,0),
MATCH(AH$2,'Attendance Dump'!$E$1:$AI$1,0)
),
INDEX('Active Hour''s Dump'!$D$3:$AH$337,
MATCH($C62,'Active Hour''s Dump'!$A$3:$A$337,0),
MATCH(AH$2,'Active Hour''s Dump'!$D$2:$AH$2,0)
))),"")</f>
        <v>7.6666666666666696</v>
      </c>
      <c r="AI62" s="13">
        <f>_xlfn.IFNA(IF(AI$3="Productivity",
INDEX('Productivity Dump'!$E$4:$AJ$500,
MATCH($A62,'Productivity Dump'!$A$4:$A$500,0),
MATCH(AI$2,'Productivity Dump'!$E$3:$AJ$3,0)
),
IF(AI$3="Attendance",
INDEX('Attendance Dump'!$E$2:$AI$400,
MATCH($A62,'Attendance Dump'!$B$2:$B$400,0),
MATCH(AI$2,'Attendance Dump'!$E$1:$AI$1,0)
),
INDEX('Active Hour''s Dump'!$D$3:$AH$337,
MATCH($C62,'Active Hour''s Dump'!$A$3:$A$337,0),
MATCH(AI$2,'Active Hour''s Dump'!$D$2:$AH$2,0)
))),"")</f>
        <v>765.92200000000003</v>
      </c>
      <c r="AJ62" s="13" t="str">
        <f>_xlfn.IFNA(IF(AJ$3="Productivity",
INDEX('Productivity Dump'!$E$4:$AJ$500,
MATCH($A62,'Productivity Dump'!$A$4:$A$500,0),
MATCH(AJ$2,'Productivity Dump'!$E$3:$AJ$3,0)
),
IF(AJ$3="Attendance",
INDEX('Attendance Dump'!$E$2:$AI$400,
MATCH($A62,'Attendance Dump'!$B$2:$B$400,0),
MATCH(AJ$2,'Attendance Dump'!$E$1:$AI$1,0)
),
INDEX('Active Hour''s Dump'!$D$3:$AH$337,
MATCH($C62,'Active Hour''s Dump'!$A$3:$A$337,0),
MATCH(AJ$2,'Active Hour''s Dump'!$D$2:$AH$2,0)
))),"")</f>
        <v>P</v>
      </c>
      <c r="AK62" s="54">
        <f>_xlfn.IFNA(IF(AK$3="Productivity",
INDEX('Productivity Dump'!$E$4:$AJ$500,
MATCH($A62,'Productivity Dump'!$A$4:$A$500,0),
MATCH(AK$2,'Productivity Dump'!$E$3:$AJ$3,0)
),
IF(AK$3="Attendance",
INDEX('Attendance Dump'!$E$2:$AI$400,
MATCH($A62,'Attendance Dump'!$B$2:$B$400,0),
MATCH(AK$2,'Attendance Dump'!$E$1:$AI$1,0)
),
INDEX('Active Hour''s Dump'!$D$3:$AH$337,
MATCH($C62,'Active Hour''s Dump'!$A$3:$A$337,0),
MATCH(AK$2,'Active Hour''s Dump'!$D$2:$AH$2,0)
))),"")</f>
        <v>7.75</v>
      </c>
      <c r="AL62" s="13">
        <f>_xlfn.IFNA(IF(AL$3="Productivity",
INDEX('Productivity Dump'!$E$4:$AJ$500,
MATCH($A62,'Productivity Dump'!$A$4:$A$500,0),
MATCH(AL$2,'Productivity Dump'!$E$3:$AJ$3,0)
),
IF(AL$3="Attendance",
INDEX('Attendance Dump'!$E$2:$AI$400,
MATCH($A62,'Attendance Dump'!$B$2:$B$400,0),
MATCH(AL$2,'Attendance Dump'!$E$1:$AI$1,0)
),
INDEX('Active Hour''s Dump'!$D$3:$AH$337,
MATCH($C62,'Active Hour''s Dump'!$A$3:$A$337,0),
MATCH(AL$2,'Active Hour''s Dump'!$D$2:$AH$2,0)
))),"")</f>
        <v>0</v>
      </c>
      <c r="AM62" s="13" t="str">
        <f>_xlfn.IFNA(IF(AM$3="Productivity",
INDEX('Productivity Dump'!$E$4:$AJ$500,
MATCH($A62,'Productivity Dump'!$A$4:$A$500,0),
MATCH(AM$2,'Productivity Dump'!$E$3:$AJ$3,0)
),
IF(AM$3="Attendance",
INDEX('Attendance Dump'!$E$2:$AI$400,
MATCH($A62,'Attendance Dump'!$B$2:$B$400,0),
MATCH(AM$2,'Attendance Dump'!$E$1:$AI$1,0)
),
INDEX('Active Hour''s Dump'!$D$3:$AH$337,
MATCH($C62,'Active Hour''s Dump'!$A$3:$A$337,0),
MATCH(AM$2,'Active Hour''s Dump'!$D$2:$AH$2,0)
))),"")</f>
        <v>WO</v>
      </c>
      <c r="AN62" s="54">
        <f>_xlfn.IFNA(IF(AN$3="Productivity",
INDEX('Productivity Dump'!$E$4:$AJ$500,
MATCH($A62,'Productivity Dump'!$A$4:$A$500,0),
MATCH(AN$2,'Productivity Dump'!$E$3:$AJ$3,0)
),
IF(AN$3="Attendance",
INDEX('Attendance Dump'!$E$2:$AI$400,
MATCH($A62,'Attendance Dump'!$B$2:$B$400,0),
MATCH(AN$2,'Attendance Dump'!$E$1:$AI$1,0)
),
INDEX('Active Hour''s Dump'!$D$3:$AH$337,
MATCH($C62,'Active Hour''s Dump'!$A$3:$A$337,0),
MATCH(AN$2,'Active Hour''s Dump'!$D$2:$AH$2,0)
))),"")</f>
        <v>0</v>
      </c>
      <c r="AO62" s="13">
        <f>_xlfn.IFNA(IF(AO$3="Productivity",
INDEX('Productivity Dump'!$E$4:$AJ$500,
MATCH($A62,'Productivity Dump'!$A$4:$A$500,0),
MATCH(AO$2,'Productivity Dump'!$E$3:$AJ$3,0)
),
IF(AO$3="Attendance",
INDEX('Attendance Dump'!$E$2:$AI$400,
MATCH($A62,'Attendance Dump'!$B$2:$B$400,0),
MATCH(AO$2,'Attendance Dump'!$E$1:$AI$1,0)
),
INDEX('Active Hour''s Dump'!$D$3:$AH$337,
MATCH($C62,'Active Hour''s Dump'!$A$3:$A$337,0),
MATCH(AO$2,'Active Hour''s Dump'!$D$2:$AH$2,0)
))),"")</f>
        <v>528.10900000000004</v>
      </c>
      <c r="AP62" s="13" t="str">
        <f>_xlfn.IFNA(IF(AP$3="Productivity",
INDEX('Productivity Dump'!$E$4:$AJ$500,
MATCH($A62,'Productivity Dump'!$A$4:$A$500,0),
MATCH(AP$2,'Productivity Dump'!$E$3:$AJ$3,0)
),
IF(AP$3="Attendance",
INDEX('Attendance Dump'!$E$2:$AI$400,
MATCH($A62,'Attendance Dump'!$B$2:$B$400,0),
MATCH(AP$2,'Attendance Dump'!$E$1:$AI$1,0)
),
INDEX('Active Hour''s Dump'!$D$3:$AH$337,
MATCH($C62,'Active Hour''s Dump'!$A$3:$A$337,0),
MATCH(AP$2,'Active Hour''s Dump'!$D$2:$AH$2,0)
))),"")</f>
        <v>P</v>
      </c>
      <c r="AQ62" s="54">
        <f>_xlfn.IFNA(IF(AQ$3="Productivity",
INDEX('Productivity Dump'!$E$4:$AJ$500,
MATCH($A62,'Productivity Dump'!$A$4:$A$500,0),
MATCH(AQ$2,'Productivity Dump'!$E$3:$AJ$3,0)
),
IF(AQ$3="Attendance",
INDEX('Attendance Dump'!$E$2:$AI$400,
MATCH($A62,'Attendance Dump'!$B$2:$B$400,0),
MATCH(AQ$2,'Attendance Dump'!$E$1:$AI$1,0)
),
INDEX('Active Hour''s Dump'!$D$3:$AH$337,
MATCH($C62,'Active Hour''s Dump'!$A$3:$A$337,0),
MATCH(AQ$2,'Active Hour''s Dump'!$D$2:$AH$2,0)
))),"")</f>
        <v>6</v>
      </c>
      <c r="AR62" s="13">
        <f>_xlfn.IFNA(IF(AR$3="Productivity",
INDEX('Productivity Dump'!$E$4:$AJ$500,
MATCH($A62,'Productivity Dump'!$A$4:$A$500,0),
MATCH(AR$2,'Productivity Dump'!$E$3:$AJ$3,0)
),
IF(AR$3="Attendance",
INDEX('Attendance Dump'!$E$2:$AI$400,
MATCH($A62,'Attendance Dump'!$B$2:$B$400,0),
MATCH(AR$2,'Attendance Dump'!$E$1:$AI$1,0)
),
INDEX('Active Hour''s Dump'!$D$3:$AH$337,
MATCH($C62,'Active Hour''s Dump'!$A$3:$A$337,0),
MATCH(AR$2,'Active Hour''s Dump'!$D$2:$AH$2,0)
))),"")</f>
        <v>1004.7819999999998</v>
      </c>
      <c r="AS62" s="13" t="str">
        <f>_xlfn.IFNA(IF(AS$3="Productivity",
INDEX('Productivity Dump'!$E$4:$AJ$500,
MATCH($A62,'Productivity Dump'!$A$4:$A$500,0),
MATCH(AS$2,'Productivity Dump'!$E$3:$AJ$3,0)
),
IF(AS$3="Attendance",
INDEX('Attendance Dump'!$E$2:$AI$400,
MATCH($A62,'Attendance Dump'!$B$2:$B$400,0),
MATCH(AS$2,'Attendance Dump'!$E$1:$AI$1,0)
),
INDEX('Active Hour''s Dump'!$D$3:$AH$337,
MATCH($C62,'Active Hour''s Dump'!$A$3:$A$337,0),
MATCH(AS$2,'Active Hour''s Dump'!$D$2:$AH$2,0)
))),"")</f>
        <v>P</v>
      </c>
      <c r="AT62" s="54">
        <f>_xlfn.IFNA(IF(AT$3="Productivity",
INDEX('Productivity Dump'!$E$4:$AJ$500,
MATCH($A62,'Productivity Dump'!$A$4:$A$500,0),
MATCH(AT$2,'Productivity Dump'!$E$3:$AJ$3,0)
),
IF(AT$3="Attendance",
INDEX('Attendance Dump'!$E$2:$AI$400,
MATCH($A62,'Attendance Dump'!$B$2:$B$400,0),
MATCH(AT$2,'Attendance Dump'!$E$1:$AI$1,0)
),
INDEX('Active Hour''s Dump'!$D$3:$AH$337,
MATCH($C62,'Active Hour''s Dump'!$A$3:$A$337,0),
MATCH(AT$2,'Active Hour''s Dump'!$D$2:$AH$2,0)
))),"")</f>
        <v>8.5</v>
      </c>
      <c r="AU62" s="13">
        <f>_xlfn.IFNA(IF(AU$3="Productivity",
INDEX('Productivity Dump'!$E$4:$AJ$500,
MATCH($A62,'Productivity Dump'!$A$4:$A$500,0),
MATCH(AU$2,'Productivity Dump'!$E$3:$AJ$3,0)
),
IF(AU$3="Attendance",
INDEX('Attendance Dump'!$E$2:$AI$400,
MATCH($A62,'Attendance Dump'!$B$2:$B$400,0),
MATCH(AU$2,'Attendance Dump'!$E$1:$AI$1,0)
),
INDEX('Active Hour''s Dump'!$D$3:$AH$337,
MATCH($C62,'Active Hour''s Dump'!$A$3:$A$337,0),
MATCH(AU$2,'Active Hour''s Dump'!$D$2:$AH$2,0)
))),"")</f>
        <v>961.79600000000005</v>
      </c>
      <c r="AV62" s="13" t="str">
        <f>_xlfn.IFNA(IF(AV$3="Productivity",
INDEX('Productivity Dump'!$E$4:$AJ$500,
MATCH($A62,'Productivity Dump'!$A$4:$A$500,0),
MATCH(AV$2,'Productivity Dump'!$E$3:$AJ$3,0)
),
IF(AV$3="Attendance",
INDEX('Attendance Dump'!$E$2:$AI$400,
MATCH($A62,'Attendance Dump'!$B$2:$B$400,0),
MATCH(AV$2,'Attendance Dump'!$E$1:$AI$1,0)
),
INDEX('Active Hour''s Dump'!$D$3:$AH$337,
MATCH($C62,'Active Hour''s Dump'!$A$3:$A$337,0),
MATCH(AV$2,'Active Hour''s Dump'!$D$2:$AH$2,0)
))),"")</f>
        <v>P</v>
      </c>
      <c r="AW62" s="54">
        <f>_xlfn.IFNA(IF(AW$3="Productivity",
INDEX('Productivity Dump'!$E$4:$AJ$500,
MATCH($A62,'Productivity Dump'!$A$4:$A$500,0),
MATCH(AW$2,'Productivity Dump'!$E$3:$AJ$3,0)
),
IF(AW$3="Attendance",
INDEX('Attendance Dump'!$E$2:$AI$400,
MATCH($A62,'Attendance Dump'!$B$2:$B$400,0),
MATCH(AW$2,'Attendance Dump'!$E$1:$AI$1,0)
),
INDEX('Active Hour''s Dump'!$D$3:$AH$337,
MATCH($C62,'Active Hour''s Dump'!$A$3:$A$337,0),
MATCH(AW$2,'Active Hour''s Dump'!$D$2:$AH$2,0)
))),"")</f>
        <v>8.0833333333333304</v>
      </c>
      <c r="AX62" s="13">
        <f>_xlfn.IFNA(IF(AX$3="Productivity",
INDEX('Productivity Dump'!$E$4:$AJ$500,
MATCH($A62,'Productivity Dump'!$A$4:$A$500,0),
MATCH(AX$2,'Productivity Dump'!$E$3:$AJ$3,0)
),
IF(AX$3="Attendance",
INDEX('Attendance Dump'!$E$2:$AI$400,
MATCH($A62,'Attendance Dump'!$B$2:$B$400,0),
MATCH(AX$2,'Attendance Dump'!$E$1:$AI$1,0)
),
INDEX('Active Hour''s Dump'!$D$3:$AH$337,
MATCH($C62,'Active Hour''s Dump'!$A$3:$A$337,0),
MATCH(AX$2,'Active Hour''s Dump'!$D$2:$AH$2,0)
))),"")</f>
        <v>951.67599999999959</v>
      </c>
      <c r="AY62" s="13" t="str">
        <f>_xlfn.IFNA(IF(AY$3="Productivity",
INDEX('Productivity Dump'!$E$4:$AJ$500,
MATCH($A62,'Productivity Dump'!$A$4:$A$500,0),
MATCH(AY$2,'Productivity Dump'!$E$3:$AJ$3,0)
),
IF(AY$3="Attendance",
INDEX('Attendance Dump'!$E$2:$AI$400,
MATCH($A62,'Attendance Dump'!$B$2:$B$400,0),
MATCH(AY$2,'Attendance Dump'!$E$1:$AI$1,0)
),
INDEX('Active Hour''s Dump'!$D$3:$AH$337,
MATCH($C62,'Active Hour''s Dump'!$A$3:$A$337,0),
MATCH(AY$2,'Active Hour''s Dump'!$D$2:$AH$2,0)
))),"")</f>
        <v>P</v>
      </c>
      <c r="AZ62" s="54">
        <f>_xlfn.IFNA(IF(AZ$3="Productivity",
INDEX('Productivity Dump'!$E$4:$AJ$500,
MATCH($A62,'Productivity Dump'!$A$4:$A$500,0),
MATCH(AZ$2,'Productivity Dump'!$E$3:$AJ$3,0)
),
IF(AZ$3="Attendance",
INDEX('Attendance Dump'!$E$2:$AI$400,
MATCH($A62,'Attendance Dump'!$B$2:$B$400,0),
MATCH(AZ$2,'Attendance Dump'!$E$1:$AI$1,0)
),
INDEX('Active Hour''s Dump'!$D$3:$AH$337,
MATCH($C62,'Active Hour''s Dump'!$A$3:$A$337,0),
MATCH(AZ$2,'Active Hour''s Dump'!$D$2:$AH$2,0)
))),"")</f>
        <v>8.1666666666666696</v>
      </c>
      <c r="BA62" s="13">
        <f>_xlfn.IFNA(IF(BA$3="Productivity",
INDEX('Productivity Dump'!$E$4:$AJ$500,
MATCH($A62,'Productivity Dump'!$A$4:$A$500,0),
MATCH(BA$2,'Productivity Dump'!$E$3:$AJ$3,0)
),
IF(BA$3="Attendance",
INDEX('Attendance Dump'!$E$2:$AI$400,
MATCH($A62,'Attendance Dump'!$B$2:$B$400,0),
MATCH(BA$2,'Attendance Dump'!$E$1:$AI$1,0)
),
INDEX('Active Hour''s Dump'!$D$3:$AH$337,
MATCH($C62,'Active Hour''s Dump'!$A$3:$A$337,0),
MATCH(BA$2,'Active Hour''s Dump'!$D$2:$AH$2,0)
))),"")</f>
        <v>943.04300000000023</v>
      </c>
      <c r="BB62" s="13" t="str">
        <f>_xlfn.IFNA(IF(BB$3="Productivity",
INDEX('Productivity Dump'!$E$4:$AJ$500,
MATCH($A62,'Productivity Dump'!$A$4:$A$500,0),
MATCH(BB$2,'Productivity Dump'!$E$3:$AJ$3,0)
),
IF(BB$3="Attendance",
INDEX('Attendance Dump'!$E$2:$AI$400,
MATCH($A62,'Attendance Dump'!$B$2:$B$400,0),
MATCH(BB$2,'Attendance Dump'!$E$1:$AI$1,0)
),
INDEX('Active Hour''s Dump'!$D$3:$AH$337,
MATCH($C62,'Active Hour''s Dump'!$A$3:$A$337,0),
MATCH(BB$2,'Active Hour''s Dump'!$D$2:$AH$2,0)
))),"")</f>
        <v>P</v>
      </c>
      <c r="BC62" s="54">
        <f>_xlfn.IFNA(IF(BC$3="Productivity",
INDEX('Productivity Dump'!$E$4:$AJ$500,
MATCH($A62,'Productivity Dump'!$A$4:$A$500,0),
MATCH(BC$2,'Productivity Dump'!$E$3:$AJ$3,0)
),
IF(BC$3="Attendance",
INDEX('Attendance Dump'!$E$2:$AI$400,
MATCH($A62,'Attendance Dump'!$B$2:$B$400,0),
MATCH(BC$2,'Attendance Dump'!$E$1:$AI$1,0)
),
INDEX('Active Hour''s Dump'!$D$3:$AH$337,
MATCH($C62,'Active Hour''s Dump'!$A$3:$A$337,0),
MATCH(BC$2,'Active Hour''s Dump'!$D$2:$AH$2,0)
))),"")</f>
        <v>9.5</v>
      </c>
      <c r="BD62" s="13">
        <f>_xlfn.IFNA(IF(BD$3="Productivity",
INDEX('Productivity Dump'!$E$4:$AJ$500,
MATCH($A62,'Productivity Dump'!$A$4:$A$500,0),
MATCH(BD$2,'Productivity Dump'!$E$3:$AJ$3,0)
),
IF(BD$3="Attendance",
INDEX('Attendance Dump'!$E$2:$AI$400,
MATCH($A62,'Attendance Dump'!$B$2:$B$400,0),
MATCH(BD$2,'Attendance Dump'!$E$1:$AI$1,0)
),
INDEX('Active Hour''s Dump'!$D$3:$AH$337,
MATCH($C62,'Active Hour''s Dump'!$A$3:$A$337,0),
MATCH(BD$2,'Active Hour''s Dump'!$D$2:$AH$2,0)
))),"")</f>
        <v>633.0440000000001</v>
      </c>
      <c r="BE62" s="13" t="str">
        <f>_xlfn.IFNA(IF(BE$3="Productivity",
INDEX('Productivity Dump'!$E$4:$AJ$500,
MATCH($A62,'Productivity Dump'!$A$4:$A$500,0),
MATCH(BE$2,'Productivity Dump'!$E$3:$AJ$3,0)
),
IF(BE$3="Attendance",
INDEX('Attendance Dump'!$E$2:$AI$400,
MATCH($A62,'Attendance Dump'!$B$2:$B$400,0),
MATCH(BE$2,'Attendance Dump'!$E$1:$AI$1,0)
),
INDEX('Active Hour''s Dump'!$D$3:$AH$337,
MATCH($C62,'Active Hour''s Dump'!$A$3:$A$337,0),
MATCH(BE$2,'Active Hour''s Dump'!$D$2:$AH$2,0)
))),"")</f>
        <v>P</v>
      </c>
      <c r="BF62" s="54">
        <f>_xlfn.IFNA(IF(BF$3="Productivity",
INDEX('Productivity Dump'!$E$4:$AJ$500,
MATCH($A62,'Productivity Dump'!$A$4:$A$500,0),
MATCH(BF$2,'Productivity Dump'!$E$3:$AJ$3,0)
),
IF(BF$3="Attendance",
INDEX('Attendance Dump'!$E$2:$AI$400,
MATCH($A62,'Attendance Dump'!$B$2:$B$400,0),
MATCH(BF$2,'Attendance Dump'!$E$1:$AI$1,0)
),
INDEX('Active Hour''s Dump'!$D$3:$AH$337,
MATCH($C62,'Active Hour''s Dump'!$A$3:$A$337,0),
MATCH(BF$2,'Active Hour''s Dump'!$D$2:$AH$2,0)
))),"")</f>
        <v>6.25</v>
      </c>
      <c r="BG62" s="13">
        <f>_xlfn.IFNA(IF(BG$3="Productivity",
INDEX('Productivity Dump'!$E$4:$AJ$500,
MATCH($A62,'Productivity Dump'!$A$4:$A$500,0),
MATCH(BG$2,'Productivity Dump'!$E$3:$AJ$3,0)
),
IF(BG$3="Attendance",
INDEX('Attendance Dump'!$E$2:$AI$400,
MATCH($A62,'Attendance Dump'!$B$2:$B$400,0),
MATCH(BG$2,'Attendance Dump'!$E$1:$AI$1,0)
),
INDEX('Active Hour''s Dump'!$D$3:$AH$337,
MATCH($C62,'Active Hour''s Dump'!$A$3:$A$337,0),
MATCH(BG$2,'Active Hour''s Dump'!$D$2:$AH$2,0)
))),"")</f>
        <v>0</v>
      </c>
      <c r="BH62" s="13" t="str">
        <f>_xlfn.IFNA(IF(BH$3="Productivity",
INDEX('Productivity Dump'!$E$4:$AJ$500,
MATCH($A62,'Productivity Dump'!$A$4:$A$500,0),
MATCH(BH$2,'Productivity Dump'!$E$3:$AJ$3,0)
),
IF(BH$3="Attendance",
INDEX('Attendance Dump'!$E$2:$AI$400,
MATCH($A62,'Attendance Dump'!$B$2:$B$400,0),
MATCH(BH$2,'Attendance Dump'!$E$1:$AI$1,0)
),
INDEX('Active Hour''s Dump'!$D$3:$AH$337,
MATCH($C62,'Active Hour''s Dump'!$A$3:$A$337,0),
MATCH(BH$2,'Active Hour''s Dump'!$D$2:$AH$2,0)
))),"")</f>
        <v>WO</v>
      </c>
      <c r="BI62" s="54">
        <f>_xlfn.IFNA(IF(BI$3="Productivity",
INDEX('Productivity Dump'!$E$4:$AJ$500,
MATCH($A62,'Productivity Dump'!$A$4:$A$500,0),
MATCH(BI$2,'Productivity Dump'!$E$3:$AJ$3,0)
),
IF(BI$3="Attendance",
INDEX('Attendance Dump'!$E$2:$AI$400,
MATCH($A62,'Attendance Dump'!$B$2:$B$400,0),
MATCH(BI$2,'Attendance Dump'!$E$1:$AI$1,0)
),
INDEX('Active Hour''s Dump'!$D$3:$AH$337,
MATCH($C62,'Active Hour''s Dump'!$A$3:$A$337,0),
MATCH(BI$2,'Active Hour''s Dump'!$D$2:$AH$2,0)
))),"")</f>
        <v>0</v>
      </c>
      <c r="BJ62" s="13">
        <f>_xlfn.IFNA(IF(BJ$3="Productivity",
INDEX('Productivity Dump'!$E$4:$AJ$500,
MATCH($A62,'Productivity Dump'!$A$4:$A$500,0),
MATCH(BJ$2,'Productivity Dump'!$E$3:$AJ$3,0)
),
IF(BJ$3="Attendance",
INDEX('Attendance Dump'!$E$2:$AI$400,
MATCH($A62,'Attendance Dump'!$B$2:$B$400,0),
MATCH(BJ$2,'Attendance Dump'!$E$1:$AI$1,0)
),
INDEX('Active Hour''s Dump'!$D$3:$AH$337,
MATCH($C62,'Active Hour''s Dump'!$A$3:$A$337,0),
MATCH(BJ$2,'Active Hour''s Dump'!$D$2:$AH$2,0)
))),"")</f>
        <v>571.70699999999999</v>
      </c>
      <c r="BK62" s="13" t="str">
        <f>_xlfn.IFNA(IF(BK$3="Productivity",
INDEX('Productivity Dump'!$E$4:$AJ$500,
MATCH($A62,'Productivity Dump'!$A$4:$A$500,0),
MATCH(BK$2,'Productivity Dump'!$E$3:$AJ$3,0)
),
IF(BK$3="Attendance",
INDEX('Attendance Dump'!$E$2:$AI$400,
MATCH($A62,'Attendance Dump'!$B$2:$B$400,0),
MATCH(BK$2,'Attendance Dump'!$E$1:$AI$1,0)
),
INDEX('Active Hour''s Dump'!$D$3:$AH$337,
MATCH($C62,'Active Hour''s Dump'!$A$3:$A$337,0),
MATCH(BK$2,'Active Hour''s Dump'!$D$2:$AH$2,0)
))),"")</f>
        <v>P</v>
      </c>
      <c r="BL62" s="54">
        <f>_xlfn.IFNA(IF(BL$3="Productivity",
INDEX('Productivity Dump'!$E$4:$AJ$500,
MATCH($A62,'Productivity Dump'!$A$4:$A$500,0),
MATCH(BL$2,'Productivity Dump'!$E$3:$AJ$3,0)
),
IF(BL$3="Attendance",
INDEX('Attendance Dump'!$E$2:$AI$400,
MATCH($A62,'Attendance Dump'!$B$2:$B$400,0),
MATCH(BL$2,'Attendance Dump'!$E$1:$AI$1,0)
),
INDEX('Active Hour''s Dump'!$D$3:$AH$337,
MATCH($C62,'Active Hour''s Dump'!$A$3:$A$337,0),
MATCH(BL$2,'Active Hour''s Dump'!$D$2:$AH$2,0)
))),"")</f>
        <v>5.3333333333333304</v>
      </c>
      <c r="BM62" s="13">
        <f>_xlfn.IFNA(IF(BM$3="Productivity",
INDEX('Productivity Dump'!$E$4:$AJ$500,
MATCH($A62,'Productivity Dump'!$A$4:$A$500,0),
MATCH(BM$2,'Productivity Dump'!$E$3:$AJ$3,0)
),
IF(BM$3="Attendance",
INDEX('Attendance Dump'!$E$2:$AI$400,
MATCH($A62,'Attendance Dump'!$B$2:$B$400,0),
MATCH(BM$2,'Attendance Dump'!$E$1:$AI$1,0)
),
INDEX('Active Hour''s Dump'!$D$3:$AH$337,
MATCH($C62,'Active Hour''s Dump'!$A$3:$A$337,0),
MATCH(BM$2,'Active Hour''s Dump'!$D$2:$AH$2,0)
))),"")</f>
        <v>941.12299999999993</v>
      </c>
      <c r="BN62" s="13" t="str">
        <f>_xlfn.IFNA(IF(BN$3="Productivity",
INDEX('Productivity Dump'!$E$4:$AJ$500,
MATCH($A62,'Productivity Dump'!$A$4:$A$500,0),
MATCH(BN$2,'Productivity Dump'!$E$3:$AJ$3,0)
),
IF(BN$3="Attendance",
INDEX('Attendance Dump'!$E$2:$AI$400,
MATCH($A62,'Attendance Dump'!$B$2:$B$400,0),
MATCH(BN$2,'Attendance Dump'!$E$1:$AI$1,0)
),
INDEX('Active Hour''s Dump'!$D$3:$AH$337,
MATCH($C62,'Active Hour''s Dump'!$A$3:$A$337,0),
MATCH(BN$2,'Active Hour''s Dump'!$D$2:$AH$2,0)
))),"")</f>
        <v>PL</v>
      </c>
      <c r="BO62" s="54">
        <f>_xlfn.IFNA(IF(BO$3="Productivity",
INDEX('Productivity Dump'!$E$4:$AJ$500,
MATCH($A62,'Productivity Dump'!$A$4:$A$500,0),
MATCH(BO$2,'Productivity Dump'!$E$3:$AJ$3,0)
),
IF(BO$3="Attendance",
INDEX('Attendance Dump'!$E$2:$AI$400,
MATCH($A62,'Attendance Dump'!$B$2:$B$400,0),
MATCH(BO$2,'Attendance Dump'!$E$1:$AI$1,0)
),
INDEX('Active Hour''s Dump'!$D$3:$AH$337,
MATCH($C62,'Active Hour''s Dump'!$A$3:$A$337,0),
MATCH(BO$2,'Active Hour''s Dump'!$D$2:$AH$2,0)
))),"")</f>
        <v>7.8333333333333304</v>
      </c>
      <c r="BP62" s="13">
        <f>_xlfn.IFNA(IF(BP$3="Productivity",
INDEX('Productivity Dump'!$E$4:$AJ$500,
MATCH($A62,'Productivity Dump'!$A$4:$A$500,0),
MATCH(BP$2,'Productivity Dump'!$E$3:$AJ$3,0)
),
IF(BP$3="Attendance",
INDEX('Attendance Dump'!$E$2:$AI$400,
MATCH($A62,'Attendance Dump'!$B$2:$B$400,0),
MATCH(BP$2,'Attendance Dump'!$E$1:$AI$1,0)
),
INDEX('Active Hour''s Dump'!$D$3:$AH$337,
MATCH($C62,'Active Hour''s Dump'!$A$3:$A$337,0),
MATCH(BP$2,'Active Hour''s Dump'!$D$2:$AH$2,0)
))),"")</f>
        <v>955.03199999999981</v>
      </c>
      <c r="BQ62" s="13" t="str">
        <f>_xlfn.IFNA(IF(BQ$3="Productivity",
INDEX('Productivity Dump'!$E$4:$AJ$500,
MATCH($A62,'Productivity Dump'!$A$4:$A$500,0),
MATCH(BQ$2,'Productivity Dump'!$E$3:$AJ$3,0)
),
IF(BQ$3="Attendance",
INDEX('Attendance Dump'!$E$2:$AI$400,
MATCH($A62,'Attendance Dump'!$B$2:$B$400,0),
MATCH(BQ$2,'Attendance Dump'!$E$1:$AI$1,0)
),
INDEX('Active Hour''s Dump'!$D$3:$AH$337,
MATCH($C62,'Active Hour''s Dump'!$A$3:$A$337,0),
MATCH(BQ$2,'Active Hour''s Dump'!$D$2:$AH$2,0)
))),"")</f>
        <v>P</v>
      </c>
      <c r="BR62" s="54">
        <f>_xlfn.IFNA(IF(BR$3="Productivity",
INDEX('Productivity Dump'!$E$4:$AJ$500,
MATCH($A62,'Productivity Dump'!$A$4:$A$500,0),
MATCH(BR$2,'Productivity Dump'!$E$3:$AJ$3,0)
),
IF(BR$3="Attendance",
INDEX('Attendance Dump'!$E$2:$AI$400,
MATCH($A62,'Attendance Dump'!$B$2:$B$400,0),
MATCH(BR$2,'Attendance Dump'!$E$1:$AI$1,0)
),
INDEX('Active Hour''s Dump'!$D$3:$AH$337,
MATCH($C62,'Active Hour''s Dump'!$A$3:$A$337,0),
MATCH(BR$2,'Active Hour''s Dump'!$D$2:$AH$2,0)
))),"")</f>
        <v>9.0833333333333304</v>
      </c>
      <c r="BS62" s="13">
        <f>_xlfn.IFNA(IF(BS$3="Productivity",
INDEX('Productivity Dump'!$E$4:$AJ$500,
MATCH($A62,'Productivity Dump'!$A$4:$A$500,0),
MATCH(BS$2,'Productivity Dump'!$E$3:$AJ$3,0)
),
IF(BS$3="Attendance",
INDEX('Attendance Dump'!$E$2:$AI$400,
MATCH($A62,'Attendance Dump'!$B$2:$B$400,0),
MATCH(BS$2,'Attendance Dump'!$E$1:$AI$1,0)
),
INDEX('Active Hour''s Dump'!$D$3:$AH$337,
MATCH($C62,'Active Hour''s Dump'!$A$3:$A$337,0),
MATCH(BS$2,'Active Hour''s Dump'!$D$2:$AH$2,0)
))),"")</f>
        <v>953.90800000000002</v>
      </c>
      <c r="BT62" s="13" t="str">
        <f>_xlfn.IFNA(IF(BT$3="Productivity",
INDEX('Productivity Dump'!$E$4:$AJ$500,
MATCH($A62,'Productivity Dump'!$A$4:$A$500,0),
MATCH(BT$2,'Productivity Dump'!$E$3:$AJ$3,0)
),
IF(BT$3="Attendance",
INDEX('Attendance Dump'!$E$2:$AI$400,
MATCH($A62,'Attendance Dump'!$B$2:$B$400,0),
MATCH(BT$2,'Attendance Dump'!$E$1:$AI$1,0)
),
INDEX('Active Hour''s Dump'!$D$3:$AH$337,
MATCH($C62,'Active Hour''s Dump'!$A$3:$A$337,0),
MATCH(BT$2,'Active Hour''s Dump'!$D$2:$AH$2,0)
))),"")</f>
        <v>H(P)</v>
      </c>
      <c r="BU62" s="54">
        <f>_xlfn.IFNA(IF(BU$3="Productivity",
INDEX('Productivity Dump'!$E$4:$AJ$500,
MATCH($A62,'Productivity Dump'!$A$4:$A$500,0),
MATCH(BU$2,'Productivity Dump'!$E$3:$AJ$3,0)
),
IF(BU$3="Attendance",
INDEX('Attendance Dump'!$E$2:$AI$400,
MATCH($A62,'Attendance Dump'!$B$2:$B$400,0),
MATCH(BU$2,'Attendance Dump'!$E$1:$AI$1,0)
),
INDEX('Active Hour''s Dump'!$D$3:$AH$337,
MATCH($C62,'Active Hour''s Dump'!$A$3:$A$337,0),
MATCH(BU$2,'Active Hour''s Dump'!$D$2:$AH$2,0)
))),"")</f>
        <v>8.75</v>
      </c>
      <c r="BV62" s="13">
        <f>_xlfn.IFNA(IF(BV$3="Productivity",
INDEX('Productivity Dump'!$E$4:$AJ$500,
MATCH($A62,'Productivity Dump'!$A$4:$A$500,0),
MATCH(BV$2,'Productivity Dump'!$E$3:$AJ$3,0)
),
IF(BV$3="Attendance",
INDEX('Attendance Dump'!$E$2:$AI$400,
MATCH($A62,'Attendance Dump'!$B$2:$B$400,0),
MATCH(BV$2,'Attendance Dump'!$E$1:$AI$1,0)
),
INDEX('Active Hour''s Dump'!$D$3:$AH$337,
MATCH($C62,'Active Hour''s Dump'!$A$3:$A$337,0),
MATCH(BV$2,'Active Hour''s Dump'!$D$2:$AH$2,0)
))),"")</f>
        <v>887.13100000000009</v>
      </c>
      <c r="BW62" s="13" t="str">
        <f>_xlfn.IFNA(IF(BW$3="Productivity",
INDEX('Productivity Dump'!$E$4:$AJ$500,
MATCH($A62,'Productivity Dump'!$A$4:$A$500,0),
MATCH(BW$2,'Productivity Dump'!$E$3:$AJ$3,0)
),
IF(BW$3="Attendance",
INDEX('Attendance Dump'!$E$2:$AI$400,
MATCH($A62,'Attendance Dump'!$B$2:$B$400,0),
MATCH(BW$2,'Attendance Dump'!$E$1:$AI$1,0)
),
INDEX('Active Hour''s Dump'!$D$3:$AH$337,
MATCH($C62,'Active Hour''s Dump'!$A$3:$A$337,0),
MATCH(BW$2,'Active Hour''s Dump'!$D$2:$AH$2,0)
))),"")</f>
        <v>PL</v>
      </c>
      <c r="BX62" s="54">
        <f>_xlfn.IFNA(IF(BX$3="Productivity",
INDEX('Productivity Dump'!$E$4:$AJ$500,
MATCH($A62,'Productivity Dump'!$A$4:$A$500,0),
MATCH(BX$2,'Productivity Dump'!$E$3:$AJ$3,0)
),
IF(BX$3="Attendance",
INDEX('Attendance Dump'!$E$2:$AI$400,
MATCH($A62,'Attendance Dump'!$B$2:$B$400,0),
MATCH(BX$2,'Attendance Dump'!$E$1:$AI$1,0)
),
INDEX('Active Hour''s Dump'!$D$3:$AH$337,
MATCH($C62,'Active Hour''s Dump'!$A$3:$A$337,0),
MATCH(BX$2,'Active Hour''s Dump'!$D$2:$AH$2,0)
))),"")</f>
        <v>8.75</v>
      </c>
      <c r="BY62" s="13">
        <f>_xlfn.IFNA(IF(BY$3="Productivity",
INDEX('Productivity Dump'!$E$4:$AJ$500,
MATCH($A62,'Productivity Dump'!$A$4:$A$500,0),
MATCH(BY$2,'Productivity Dump'!$E$3:$AJ$3,0)
),
IF(BY$3="Attendance",
INDEX('Attendance Dump'!$E$2:$AI$400,
MATCH($A62,'Attendance Dump'!$B$2:$B$400,0),
MATCH(BY$2,'Attendance Dump'!$E$1:$AI$1,0)
),
INDEX('Active Hour''s Dump'!$D$3:$AH$337,
MATCH($C62,'Active Hour''s Dump'!$A$3:$A$337,0),
MATCH(BY$2,'Active Hour''s Dump'!$D$2:$AH$2,0)
))),"")</f>
        <v>0</v>
      </c>
      <c r="BZ62" s="13" t="str">
        <f>_xlfn.IFNA(IF(BZ$3="Productivity",
INDEX('Productivity Dump'!$E$4:$AJ$500,
MATCH($A62,'Productivity Dump'!$A$4:$A$500,0),
MATCH(BZ$2,'Productivity Dump'!$E$3:$AJ$3,0)
),
IF(BZ$3="Attendance",
INDEX('Attendance Dump'!$E$2:$AI$400,
MATCH($A62,'Attendance Dump'!$B$2:$B$400,0),
MATCH(BZ$2,'Attendance Dump'!$E$1:$AI$1,0)
),
INDEX('Active Hour''s Dump'!$D$3:$AH$337,
MATCH($C62,'Active Hour''s Dump'!$A$3:$A$337,0),
MATCH(BZ$2,'Active Hour''s Dump'!$D$2:$AH$2,0)
))),"")</f>
        <v>PL</v>
      </c>
      <c r="CA62" s="54">
        <f>_xlfn.IFNA(IF(CA$3="Productivity",
INDEX('Productivity Dump'!$E$4:$AJ$500,
MATCH($A62,'Productivity Dump'!$A$4:$A$500,0),
MATCH(CA$2,'Productivity Dump'!$E$3:$AJ$3,0)
),
IF(CA$3="Attendance",
INDEX('Attendance Dump'!$E$2:$AI$400,
MATCH($A62,'Attendance Dump'!$B$2:$B$400,0),
MATCH(CA$2,'Attendance Dump'!$E$1:$AI$1,0)
),
INDEX('Active Hour''s Dump'!$D$3:$AH$337,
MATCH($C62,'Active Hour''s Dump'!$A$3:$A$337,0),
MATCH(CA$2,'Active Hour''s Dump'!$D$2:$AH$2,0)
))),"")</f>
        <v>0</v>
      </c>
      <c r="CB62" s="13">
        <f>_xlfn.IFNA(IF(CB$3="Productivity",
INDEX('Productivity Dump'!$E$4:$AJ$500,
MATCH($A62,'Productivity Dump'!$A$4:$A$500,0),
MATCH(CB$2,'Productivity Dump'!$E$3:$AJ$3,0)
),
IF(CB$3="Attendance",
INDEX('Attendance Dump'!$E$2:$AI$400,
MATCH($A62,'Attendance Dump'!$B$2:$B$400,0),
MATCH(CB$2,'Attendance Dump'!$E$1:$AI$1,0)
),
INDEX('Active Hour''s Dump'!$D$3:$AH$337,
MATCH($C62,'Active Hour''s Dump'!$A$3:$A$337,0),
MATCH(CB$2,'Active Hour''s Dump'!$D$2:$AH$2,0)
))),"")</f>
        <v>0</v>
      </c>
      <c r="CC62" s="13" t="str">
        <f>_xlfn.IFNA(IF(CC$3="Productivity",
INDEX('Productivity Dump'!$E$4:$AJ$500,
MATCH($A62,'Productivity Dump'!$A$4:$A$500,0),
MATCH(CC$2,'Productivity Dump'!$E$3:$AJ$3,0)
),
IF(CC$3="Attendance",
INDEX('Attendance Dump'!$E$2:$AI$400,
MATCH($A62,'Attendance Dump'!$B$2:$B$400,0),
MATCH(CC$2,'Attendance Dump'!$E$1:$AI$1,0)
),
INDEX('Active Hour''s Dump'!$D$3:$AH$337,
MATCH($C62,'Active Hour''s Dump'!$A$3:$A$337,0),
MATCH(CC$2,'Active Hour''s Dump'!$D$2:$AH$2,0)
))),"")</f>
        <v>WO</v>
      </c>
      <c r="CD62" s="54">
        <f>_xlfn.IFNA(IF(CD$3="Productivity",
INDEX('Productivity Dump'!$E$4:$AJ$500,
MATCH($A62,'Productivity Dump'!$A$4:$A$500,0),
MATCH(CD$2,'Productivity Dump'!$E$3:$AJ$3,0)
),
IF(CD$3="Attendance",
INDEX('Attendance Dump'!$E$2:$AI$400,
MATCH($A62,'Attendance Dump'!$B$2:$B$400,0),
MATCH(CD$2,'Attendance Dump'!$E$1:$AI$1,0)
),
INDEX('Active Hour''s Dump'!$D$3:$AH$337,
MATCH($C62,'Active Hour''s Dump'!$A$3:$A$337,0),
MATCH(CD$2,'Active Hour''s Dump'!$D$2:$AH$2,0)
))),"")</f>
        <v>0</v>
      </c>
      <c r="CE62" s="13">
        <f>_xlfn.IFNA(IF(CE$3="Productivity",
INDEX('Productivity Dump'!$E$4:$AJ$500,
MATCH($A62,'Productivity Dump'!$A$4:$A$500,0),
MATCH(CE$2,'Productivity Dump'!$E$3:$AJ$3,0)
),
IF(CE$3="Attendance",
INDEX('Attendance Dump'!$E$2:$AI$400,
MATCH($A62,'Attendance Dump'!$B$2:$B$400,0),
MATCH(CE$2,'Attendance Dump'!$E$1:$AI$1,0)
),
INDEX('Active Hour''s Dump'!$D$3:$AH$337,
MATCH($C62,'Active Hour''s Dump'!$A$3:$A$337,0),
MATCH(CE$2,'Active Hour''s Dump'!$D$2:$AH$2,0)
))),"")</f>
        <v>566.79700000000003</v>
      </c>
      <c r="CF62" s="13" t="str">
        <f>_xlfn.IFNA(IF(CF$3="Productivity",
INDEX('Productivity Dump'!$E$4:$AJ$500,
MATCH($A62,'Productivity Dump'!$A$4:$A$500,0),
MATCH(CF$2,'Productivity Dump'!$E$3:$AJ$3,0)
),
IF(CF$3="Attendance",
INDEX('Attendance Dump'!$E$2:$AI$400,
MATCH($A62,'Attendance Dump'!$B$2:$B$400,0),
MATCH(CF$2,'Attendance Dump'!$E$1:$AI$1,0)
),
INDEX('Active Hour''s Dump'!$D$3:$AH$337,
MATCH($C62,'Active Hour''s Dump'!$A$3:$A$337,0),
MATCH(CF$2,'Active Hour''s Dump'!$D$2:$AH$2,0)
))),"")</f>
        <v>P</v>
      </c>
      <c r="CG62" s="54">
        <f>_xlfn.IFNA(IF(CG$3="Productivity",
INDEX('Productivity Dump'!$E$4:$AJ$500,
MATCH($A62,'Productivity Dump'!$A$4:$A$500,0),
MATCH(CG$2,'Productivity Dump'!$E$3:$AJ$3,0)
),
IF(CG$3="Attendance",
INDEX('Attendance Dump'!$E$2:$AI$400,
MATCH($A62,'Attendance Dump'!$B$2:$B$400,0),
MATCH(CG$2,'Attendance Dump'!$E$1:$AI$1,0)
),
INDEX('Active Hour''s Dump'!$D$3:$AH$337,
MATCH($C62,'Active Hour''s Dump'!$A$3:$A$337,0),
MATCH(CG$2,'Active Hour''s Dump'!$D$2:$AH$2,0)
))),"")</f>
        <v>6</v>
      </c>
      <c r="CH62" s="13">
        <f>_xlfn.IFNA(IF(CH$3="Productivity",
INDEX('Productivity Dump'!$E$4:$AJ$500,
MATCH($A62,'Productivity Dump'!$A$4:$A$500,0),
MATCH(CH$2,'Productivity Dump'!$E$3:$AJ$3,0)
),
IF(CH$3="Attendance",
INDEX('Attendance Dump'!$E$2:$AI$400,
MATCH($A62,'Attendance Dump'!$B$2:$B$400,0),
MATCH(CH$2,'Attendance Dump'!$E$1:$AI$1,0)
),
INDEX('Active Hour''s Dump'!$D$3:$AH$337,
MATCH($C62,'Active Hour''s Dump'!$A$3:$A$337,0),
MATCH(CH$2,'Active Hour''s Dump'!$D$2:$AH$2,0)
))),"")</f>
        <v>1054.395</v>
      </c>
      <c r="CI62" s="13" t="str">
        <f>_xlfn.IFNA(IF(CI$3="Productivity",
INDEX('Productivity Dump'!$E$4:$AJ$500,
MATCH($A62,'Productivity Dump'!$A$4:$A$500,0),
MATCH(CI$2,'Productivity Dump'!$E$3:$AJ$3,0)
),
IF(CI$3="Attendance",
INDEX('Attendance Dump'!$E$2:$AI$400,
MATCH($A62,'Attendance Dump'!$B$2:$B$400,0),
MATCH(CI$2,'Attendance Dump'!$E$1:$AI$1,0)
),
INDEX('Active Hour''s Dump'!$D$3:$AH$337,
MATCH($C62,'Active Hour''s Dump'!$A$3:$A$337,0),
MATCH(CI$2,'Active Hour''s Dump'!$D$2:$AH$2,0)
))),"")</f>
        <v>P</v>
      </c>
      <c r="CJ62" s="54">
        <f>_xlfn.IFNA(IF(CJ$3="Productivity",
INDEX('Productivity Dump'!$E$4:$AJ$500,
MATCH($A62,'Productivity Dump'!$A$4:$A$500,0),
MATCH(CJ$2,'Productivity Dump'!$E$3:$AJ$3,0)
),
IF(CJ$3="Attendance",
INDEX('Attendance Dump'!$E$2:$AI$400,
MATCH($A62,'Attendance Dump'!$B$2:$B$400,0),
MATCH(CJ$2,'Attendance Dump'!$E$1:$AI$1,0)
),
INDEX('Active Hour''s Dump'!$D$3:$AH$337,
MATCH($C62,'Active Hour''s Dump'!$A$3:$A$337,0),
MATCH(CJ$2,'Active Hour''s Dump'!$D$2:$AH$2,0)
))),"")</f>
        <v>8.5</v>
      </c>
      <c r="CK62" s="13">
        <f>_xlfn.IFNA(IF(CK$3="Productivity",
INDEX('Productivity Dump'!$E$4:$AJ$500,
MATCH($A62,'Productivity Dump'!$A$4:$A$500,0),
MATCH(CK$2,'Productivity Dump'!$E$3:$AJ$3,0)
),
IF(CK$3="Attendance",
INDEX('Attendance Dump'!$E$2:$AI$400,
MATCH($A62,'Attendance Dump'!$B$2:$B$400,0),
MATCH(CK$2,'Attendance Dump'!$E$1:$AI$1,0)
),
INDEX('Active Hour''s Dump'!$D$3:$AH$337,
MATCH($C62,'Active Hour''s Dump'!$A$3:$A$337,0),
MATCH(CK$2,'Active Hour''s Dump'!$D$2:$AH$2,0)
))),"")</f>
        <v>985.79400000000021</v>
      </c>
      <c r="CL62" s="13" t="str">
        <f>_xlfn.IFNA(IF(CL$3="Productivity",
INDEX('Productivity Dump'!$E$4:$AJ$500,
MATCH($A62,'Productivity Dump'!$A$4:$A$500,0),
MATCH(CL$2,'Productivity Dump'!$E$3:$AJ$3,0)
),
IF(CL$3="Attendance",
INDEX('Attendance Dump'!$E$2:$AI$400,
MATCH($A62,'Attendance Dump'!$B$2:$B$400,0),
MATCH(CL$2,'Attendance Dump'!$E$1:$AI$1,0)
),
INDEX('Active Hour''s Dump'!$D$3:$AH$337,
MATCH($C62,'Active Hour''s Dump'!$A$3:$A$337,0),
MATCH(CL$2,'Active Hour''s Dump'!$D$2:$AH$2,0)
))),"")</f>
        <v>P</v>
      </c>
      <c r="CM62" s="54">
        <f>_xlfn.IFNA(IF(CM$3="Productivity",
INDEX('Productivity Dump'!$E$4:$AJ$500,
MATCH($A62,'Productivity Dump'!$A$4:$A$500,0),
MATCH(CM$2,'Productivity Dump'!$E$3:$AJ$3,0)
),
IF(CM$3="Attendance",
INDEX('Attendance Dump'!$E$2:$AI$400,
MATCH($A62,'Attendance Dump'!$B$2:$B$400,0),
MATCH(CM$2,'Attendance Dump'!$E$1:$AI$1,0)
),
INDEX('Active Hour''s Dump'!$D$3:$AH$337,
MATCH($C62,'Active Hour''s Dump'!$A$3:$A$337,0),
MATCH(CM$2,'Active Hour''s Dump'!$D$2:$AH$2,0)
))),"")</f>
        <v>8.8333333333333304</v>
      </c>
      <c r="CN62" s="13">
        <f>_xlfn.IFNA(IF(CN$3="Productivity",
INDEX('Productivity Dump'!$E$4:$AJ$500,
MATCH($A62,'Productivity Dump'!$A$4:$A$500,0),
MATCH(CN$2,'Productivity Dump'!$E$3:$AJ$3,0)
),
IF(CN$3="Attendance",
INDEX('Attendance Dump'!$E$2:$AI$400,
MATCH($A62,'Attendance Dump'!$B$2:$B$400,0),
MATCH(CN$2,'Attendance Dump'!$E$1:$AI$1,0)
),
INDEX('Active Hour''s Dump'!$D$3:$AH$337,
MATCH($C62,'Active Hour''s Dump'!$A$3:$A$337,0),
MATCH(CN$2,'Active Hour''s Dump'!$D$2:$AH$2,0)
))),"")</f>
        <v>0</v>
      </c>
      <c r="CO62" s="13">
        <f>_xlfn.IFNA(IF(CO$3="Productivity",
INDEX('Productivity Dump'!$E$4:$AJ$500,
MATCH($A62,'Productivity Dump'!$A$4:$A$500,0),
MATCH(CO$2,'Productivity Dump'!$E$3:$AJ$3,0)
),
IF(CO$3="Attendance",
INDEX('Attendance Dump'!$E$2:$AI$400,
MATCH($A62,'Attendance Dump'!$B$2:$B$400,0),
MATCH(CO$2,'Attendance Dump'!$E$1:$AI$1,0)
),
INDEX('Active Hour''s Dump'!$D$3:$AH$337,
MATCH($C62,'Active Hour''s Dump'!$A$3:$A$337,0),
MATCH(CO$2,'Active Hour''s Dump'!$D$2:$AH$2,0)
))),"")</f>
        <v>0</v>
      </c>
      <c r="CP62" s="54">
        <f>_xlfn.IFNA(IF(CP$3="Productivity",
INDEX('Productivity Dump'!$E$4:$AJ$500,
MATCH($A62,'Productivity Dump'!$A$4:$A$500,0),
MATCH(CP$2,'Productivity Dump'!$E$3:$AJ$3,0)
),
IF(CP$3="Attendance",
INDEX('Attendance Dump'!$E$2:$AI$400,
MATCH($A62,'Attendance Dump'!$B$2:$B$400,0),
MATCH(CP$2,'Attendance Dump'!$E$1:$AI$1,0)
),
INDEX('Active Hour''s Dump'!$D$3:$AH$337,
MATCH($C62,'Active Hour''s Dump'!$A$3:$A$337,0),
MATCH(CP$2,'Active Hour''s Dump'!$D$2:$AH$2,0)
))),"")</f>
        <v>0</v>
      </c>
      <c r="CQ62" s="13">
        <f>_xlfn.IFNA(IF(CQ$3="Productivity",
INDEX('Productivity Dump'!$E$4:$AJ$500,
MATCH($A62,'Productivity Dump'!$A$4:$A$500,0),
MATCH(CQ$2,'Productivity Dump'!$E$3:$AJ$3,0)
),
IF(CQ$3="Attendance",
INDEX('Attendance Dump'!$E$2:$AI$400,
MATCH($A62,'Attendance Dump'!$B$2:$B$400,0),
MATCH(CQ$2,'Attendance Dump'!$E$1:$AI$1,0)
),
INDEX('Active Hour''s Dump'!$D$3:$AH$337,
MATCH($C62,'Active Hour''s Dump'!$A$3:$A$337,0),
MATCH(CQ$2,'Active Hour''s Dump'!$D$2:$AH$2,0)
))),"")</f>
        <v>0</v>
      </c>
      <c r="CR62" s="13">
        <f>_xlfn.IFNA(IF(CR$3="Productivity",
INDEX('Productivity Dump'!$E$4:$AJ$500,
MATCH($A62,'Productivity Dump'!$A$4:$A$500,0),
MATCH(CR$2,'Productivity Dump'!$E$3:$AJ$3,0)
),
IF(CR$3="Attendance",
INDEX('Attendance Dump'!$E$2:$AI$400,
MATCH($A62,'Attendance Dump'!$B$2:$B$400,0),
MATCH(CR$2,'Attendance Dump'!$E$1:$AI$1,0)
),
INDEX('Active Hour''s Dump'!$D$3:$AH$337,
MATCH($C62,'Active Hour''s Dump'!$A$3:$A$337,0),
MATCH(CR$2,'Active Hour''s Dump'!$D$2:$AH$2,0)
))),"")</f>
        <v>0</v>
      </c>
      <c r="CS62" s="54">
        <f>_xlfn.IFNA(IF(CS$3="Productivity",
INDEX('Productivity Dump'!$E$4:$AJ$500,
MATCH($A62,'Productivity Dump'!$A$4:$A$500,0),
MATCH(CS$2,'Productivity Dump'!$E$3:$AJ$3,0)
),
IF(CS$3="Attendance",
INDEX('Attendance Dump'!$E$2:$AI$400,
MATCH($A62,'Attendance Dump'!$B$2:$B$400,0),
MATCH(CS$2,'Attendance Dump'!$E$1:$AI$1,0)
),
INDEX('Active Hour''s Dump'!$D$3:$AH$337,
MATCH($C62,'Active Hour''s Dump'!$A$3:$A$337,0),
MATCH(CS$2,'Active Hour''s Dump'!$D$2:$AH$2,0)
))),"")</f>
        <v>0</v>
      </c>
      <c r="CT62" s="13">
        <f>_xlfn.IFNA(IF(CT$3="Productivity",
INDEX('Productivity Dump'!$E$4:$AJ$500,
MATCH($A62,'Productivity Dump'!$A$4:$A$500,0),
MATCH(CT$2,'Productivity Dump'!$E$3:$AJ$3,0)
),
IF(CT$3="Attendance",
INDEX('Attendance Dump'!$E$2:$AI$400,
MATCH($A62,'Attendance Dump'!$B$2:$B$400,0),
MATCH(CT$2,'Attendance Dump'!$E$1:$AI$1,0)
),
INDEX('Active Hour''s Dump'!$D$3:$AH$337,
MATCH($C62,'Active Hour''s Dump'!$A$3:$A$337,0),
MATCH(CT$2,'Active Hour''s Dump'!$D$2:$AH$2,0)
))),"")</f>
        <v>0</v>
      </c>
      <c r="CU62" s="13">
        <f>_xlfn.IFNA(IF(CU$3="Productivity",
INDEX('Productivity Dump'!$E$4:$AJ$500,
MATCH($A62,'Productivity Dump'!$A$4:$A$500,0),
MATCH(CU$2,'Productivity Dump'!$E$3:$AJ$3,0)
),
IF(CU$3="Attendance",
INDEX('Attendance Dump'!$E$2:$AI$400,
MATCH($A62,'Attendance Dump'!$B$2:$B$400,0),
MATCH(CU$2,'Attendance Dump'!$E$1:$AI$1,0)
),
INDEX('Active Hour''s Dump'!$D$3:$AH$337,
MATCH($C62,'Active Hour''s Dump'!$A$3:$A$337,0),
MATCH(CU$2,'Active Hour''s Dump'!$D$2:$AH$2,0)
))),"")</f>
        <v>0</v>
      </c>
      <c r="CV62" s="54">
        <f>_xlfn.IFNA(IF(CV$3="Productivity",
INDEX('Productivity Dump'!$E$4:$AJ$500,
MATCH($A62,'Productivity Dump'!$A$4:$A$500,0),
MATCH(CV$2,'Productivity Dump'!$E$3:$AJ$3,0)
),
IF(CV$3="Attendance",
INDEX('Attendance Dump'!$E$2:$AI$400,
MATCH($A62,'Attendance Dump'!$B$2:$B$400,0),
MATCH(CV$2,'Attendance Dump'!$E$1:$AI$1,0)
),
INDEX('Active Hour''s Dump'!$D$3:$AH$337,
MATCH($C62,'Active Hour''s Dump'!$A$3:$A$337,0),
MATCH(CV$2,'Active Hour''s Dump'!$D$2:$AH$2,0)
))),"")</f>
        <v>0</v>
      </c>
      <c r="CW62" s="13"/>
      <c r="CX62" s="13"/>
      <c r="CY62" s="54"/>
      <c r="DA62" s="57">
        <f t="shared" si="69"/>
        <v>175.75</v>
      </c>
      <c r="DB62" s="35">
        <f t="shared" si="70"/>
        <v>19412.558999999997</v>
      </c>
      <c r="DC62" s="35">
        <f t="shared" si="67"/>
        <v>0</v>
      </c>
      <c r="DD62" s="35">
        <f t="shared" ca="1" si="68"/>
        <v>0</v>
      </c>
      <c r="DF62" s="32" cm="1">
        <f t="array" ref="DF62">SUMPRODUCT(
    (MOD(COLUMN(H62:CV62) - COLUMN(H62), 3) = 0) *
    (H62:CV62 = 0) *
    (I62:CW62 = "P") *
    (COUNTIF(UKHoliday, H$2:CV$2) = 0)
)</f>
        <v>0</v>
      </c>
      <c r="DG62" s="33" cm="1">
        <f t="array" ref="DG62">SUMPRODUCT(
  (MOD(COLUMN(H62:CV62) - COLUMN(H62), 3) = 0) *
  (H62:CV62 &gt; 0) *
  (H62:CV62 &lt; 0.5 * IF(((WEEKDAY(H$2:CV$2, 2) = 1) + (WEEKDAY(H$2:CV$2, 2) = 6)), G62, F62)) *
  (I62:CW62 = "P") *
  (COUNTIF(UKHoliday, H$2:CV$2) = 0)
)</f>
        <v>0</v>
      </c>
      <c r="DH62" s="33" cm="1">
        <f t="array" ref="DH62">SUMPRODUCT(
  (MOD(COLUMN(H62:CV62) - COLUMN(H62), 3) = 0) *
  (H62:CV62 &gt; 0.5 * IF(((WEEKDAY(H$2:CV$2, 2) = 1) + (WEEKDAY(H$2:CV$2, 2) = 6)), $G62, $F62)) *
  (H62:CV62 &lt; 0.8 * IF(((WEEKDAY(H$2:CV$2, 2) = 1) + (WEEKDAY(H$2:CV$2, 2) = 6)), $G62, $F62)) *
  (I62:CW62 = "P") *
  (COUNTIF(UKHoliday, H$2:CV$2) = 0)
)</f>
        <v>0</v>
      </c>
      <c r="DI62" s="33" cm="1">
        <f t="array" ref="DI62">SUMPRODUCT(
  (MOD(COLUMN(H62:CV62) - COLUMN(H62), 3) = 0) *
  (H62:CV62 &gt; 0.8 * IF(((WEEKDAY(H$2:CV$2, 2) = 1) + (WEEKDAY(H$2:CV$2, 2) = 6)), $G62, $F62)) *
  (H62:CV62 &lt; 1 * IF(((WEEKDAY(H$2:CV$2, 2) = 1) + (WEEKDAY(H$2:CV$2, 2) = 6)), $G62, $F62)) *
  (I62:CW62 = "P") *
  (COUNTIF(UKHoliday, H$2:CV$2) = 0)
)</f>
        <v>10</v>
      </c>
    </row>
    <row r="63" spans="1:113" x14ac:dyDescent="0.3">
      <c r="A63" s="8" t="s">
        <v>135</v>
      </c>
      <c r="B63" s="8" t="s">
        <v>134</v>
      </c>
      <c r="C63" s="9" t="s">
        <v>649</v>
      </c>
      <c r="D63" s="62" t="s">
        <v>945</v>
      </c>
      <c r="E63" s="35">
        <v>21000</v>
      </c>
      <c r="F63" s="35">
        <f t="shared" si="65"/>
        <v>1050</v>
      </c>
      <c r="G63" s="35">
        <f t="shared" si="66"/>
        <v>525</v>
      </c>
      <c r="H63" s="13">
        <f>_xlfn.IFNA(IF(H$3="Productivity",
INDEX('Productivity Dump'!$E$4:$AJ$500,
MATCH($A63,'Productivity Dump'!$A$4:$A$500,0),
MATCH(H$2,'Productivity Dump'!$E$3:$AJ$3,0)
),
IF(H$3="Attendance",
INDEX('Attendance Dump'!$E$2:$AI$400,
MATCH($A63,'Attendance Dump'!$B$2:$B$400,0),
MATCH(H$2,'Attendance Dump'!$E$1:$AI$1,0)
),
INDEX('Active Hour''s Dump'!$D$3:$AH$337,
MATCH($C63,'Active Hour''s Dump'!$A$3:$A$337,0),
MATCH(H$2,'Active Hour''s Dump'!$D$2:$AH$2,0)
))),"")</f>
        <v>1132.8290000000002</v>
      </c>
      <c r="I63" s="13" t="str">
        <f>_xlfn.IFNA(IF(I$3="Productivity",
INDEX('Productivity Dump'!$E$4:$AJ$500,
MATCH($A63,'Productivity Dump'!$A$4:$A$500,0),
MATCH(I$2,'Productivity Dump'!$E$3:$AJ$3,0)
),
IF(I$3="Attendance",
INDEX('Attendance Dump'!$E$2:$AI$400,
MATCH($A63,'Attendance Dump'!$B$2:$B$400,0),
MATCH(I$2,'Attendance Dump'!$E$1:$AI$1,0)
),
INDEX('Active Hour''s Dump'!$D$3:$AH$337,
MATCH($C63,'Active Hour''s Dump'!$A$3:$A$337,0),
MATCH(I$2,'Active Hour''s Dump'!$D$2:$AH$2,0)
))),"")</f>
        <v>P</v>
      </c>
      <c r="J63" s="54">
        <f>_xlfn.IFNA(IF(J$3="Productivity",
INDEX('Productivity Dump'!$E$4:$AJ$500,
MATCH($A63,'Productivity Dump'!$A$4:$A$500,0),
MATCH(J$2,'Productivity Dump'!$E$3:$AJ$3,0)
),
IF(J$3="Attendance",
INDEX('Attendance Dump'!$E$2:$AI$400,
MATCH($A63,'Attendance Dump'!$B$2:$B$400,0),
MATCH(J$2,'Attendance Dump'!$E$1:$AI$1,0)
),
INDEX('Active Hour''s Dump'!$D$3:$AH$337,
MATCH($C63,'Active Hour''s Dump'!$A$3:$A$337,0),
MATCH(J$2,'Active Hour''s Dump'!$D$2:$AH$2,0)
))),"")</f>
        <v>9.8333333333333304</v>
      </c>
      <c r="K63" s="13">
        <f>_xlfn.IFNA(IF(K$3="Productivity",
INDEX('Productivity Dump'!$E$4:$AJ$500,
MATCH($A63,'Productivity Dump'!$A$4:$A$500,0),
MATCH(K$2,'Productivity Dump'!$E$3:$AJ$3,0)
),
IF(K$3="Attendance",
INDEX('Attendance Dump'!$E$2:$AI$400,
MATCH($A63,'Attendance Dump'!$B$2:$B$400,0),
MATCH(K$2,'Attendance Dump'!$E$1:$AI$1,0)
),
INDEX('Active Hour''s Dump'!$D$3:$AH$337,
MATCH($C63,'Active Hour''s Dump'!$A$3:$A$337,0),
MATCH(K$2,'Active Hour''s Dump'!$D$2:$AH$2,0)
))),"")</f>
        <v>1135.826</v>
      </c>
      <c r="L63" s="13" t="str">
        <f>_xlfn.IFNA(IF(L$3="Productivity",
INDEX('Productivity Dump'!$E$4:$AJ$500,
MATCH($A63,'Productivity Dump'!$A$4:$A$500,0),
MATCH(L$2,'Productivity Dump'!$E$3:$AJ$3,0)
),
IF(L$3="Attendance",
INDEX('Attendance Dump'!$E$2:$AI$400,
MATCH($A63,'Attendance Dump'!$B$2:$B$400,0),
MATCH(L$2,'Attendance Dump'!$E$1:$AI$1,0)
),
INDEX('Active Hour''s Dump'!$D$3:$AH$337,
MATCH($C63,'Active Hour''s Dump'!$A$3:$A$337,0),
MATCH(L$2,'Active Hour''s Dump'!$D$2:$AH$2,0)
))),"")</f>
        <v>P</v>
      </c>
      <c r="M63" s="54">
        <f>_xlfn.IFNA(IF(M$3="Productivity",
INDEX('Productivity Dump'!$E$4:$AJ$500,
MATCH($A63,'Productivity Dump'!$A$4:$A$500,0),
MATCH(M$2,'Productivity Dump'!$E$3:$AJ$3,0)
),
IF(M$3="Attendance",
INDEX('Attendance Dump'!$E$2:$AI$400,
MATCH($A63,'Attendance Dump'!$B$2:$B$400,0),
MATCH(M$2,'Attendance Dump'!$E$1:$AI$1,0)
),
INDEX('Active Hour''s Dump'!$D$3:$AH$337,
MATCH($C63,'Active Hour''s Dump'!$A$3:$A$337,0),
MATCH(M$2,'Active Hour''s Dump'!$D$2:$AH$2,0)
))),"")</f>
        <v>9.5</v>
      </c>
      <c r="N63" s="13">
        <f>_xlfn.IFNA(IF(N$3="Productivity",
INDEX('Productivity Dump'!$E$4:$AJ$500,
MATCH($A63,'Productivity Dump'!$A$4:$A$500,0),
MATCH(N$2,'Productivity Dump'!$E$3:$AJ$3,0)
),
IF(N$3="Attendance",
INDEX('Attendance Dump'!$E$2:$AI$400,
MATCH($A63,'Attendance Dump'!$B$2:$B$400,0),
MATCH(N$2,'Attendance Dump'!$E$1:$AI$1,0)
),
INDEX('Active Hour''s Dump'!$D$3:$AH$337,
MATCH($C63,'Active Hour''s Dump'!$A$3:$A$337,0),
MATCH(N$2,'Active Hour''s Dump'!$D$2:$AH$2,0)
))),"")</f>
        <v>860.05700000000024</v>
      </c>
      <c r="O63" s="13" t="str">
        <f>_xlfn.IFNA(IF(O$3="Productivity",
INDEX('Productivity Dump'!$E$4:$AJ$500,
MATCH($A63,'Productivity Dump'!$A$4:$A$500,0),
MATCH(O$2,'Productivity Dump'!$E$3:$AJ$3,0)
),
IF(O$3="Attendance",
INDEX('Attendance Dump'!$E$2:$AI$400,
MATCH($A63,'Attendance Dump'!$B$2:$B$400,0),
MATCH(O$2,'Attendance Dump'!$E$1:$AI$1,0)
),
INDEX('Active Hour''s Dump'!$D$3:$AH$337,
MATCH($C63,'Active Hour''s Dump'!$A$3:$A$337,0),
MATCH(O$2,'Active Hour''s Dump'!$D$2:$AH$2,0)
))),"")</f>
        <v>P</v>
      </c>
      <c r="P63" s="54">
        <f>_xlfn.IFNA(IF(P$3="Productivity",
INDEX('Productivity Dump'!$E$4:$AJ$500,
MATCH($A63,'Productivity Dump'!$A$4:$A$500,0),
MATCH(P$2,'Productivity Dump'!$E$3:$AJ$3,0)
),
IF(P$3="Attendance",
INDEX('Attendance Dump'!$E$2:$AI$400,
MATCH($A63,'Attendance Dump'!$B$2:$B$400,0),
MATCH(P$2,'Attendance Dump'!$E$1:$AI$1,0)
),
INDEX('Active Hour''s Dump'!$D$3:$AH$337,
MATCH($C63,'Active Hour''s Dump'!$A$3:$A$337,0),
MATCH(P$2,'Active Hour''s Dump'!$D$2:$AH$2,0)
))),"")</f>
        <v>7.9166666666666696</v>
      </c>
      <c r="Q63" s="13">
        <f>_xlfn.IFNA(IF(Q$3="Productivity",
INDEX('Productivity Dump'!$E$4:$AJ$500,
MATCH($A63,'Productivity Dump'!$A$4:$A$500,0),
MATCH(Q$2,'Productivity Dump'!$E$3:$AJ$3,0)
),
IF(Q$3="Attendance",
INDEX('Attendance Dump'!$E$2:$AI$400,
MATCH($A63,'Attendance Dump'!$B$2:$B$400,0),
MATCH(Q$2,'Attendance Dump'!$E$1:$AI$1,0)
),
INDEX('Active Hour''s Dump'!$D$3:$AH$337,
MATCH($C63,'Active Hour''s Dump'!$A$3:$A$337,0),
MATCH(Q$2,'Active Hour''s Dump'!$D$2:$AH$2,0)
))),"")</f>
        <v>0</v>
      </c>
      <c r="R63" s="13" t="str">
        <f>_xlfn.IFNA(IF(R$3="Productivity",
INDEX('Productivity Dump'!$E$4:$AJ$500,
MATCH($A63,'Productivity Dump'!$A$4:$A$500,0),
MATCH(R$2,'Productivity Dump'!$E$3:$AJ$3,0)
),
IF(R$3="Attendance",
INDEX('Attendance Dump'!$E$2:$AI$400,
MATCH($A63,'Attendance Dump'!$B$2:$B$400,0),
MATCH(R$2,'Attendance Dump'!$E$1:$AI$1,0)
),
INDEX('Active Hour''s Dump'!$D$3:$AH$337,
MATCH($C63,'Active Hour''s Dump'!$A$3:$A$337,0),
MATCH(R$2,'Active Hour''s Dump'!$D$2:$AH$2,0)
))),"")</f>
        <v>WO</v>
      </c>
      <c r="S63" s="54">
        <f>_xlfn.IFNA(IF(S$3="Productivity",
INDEX('Productivity Dump'!$E$4:$AJ$500,
MATCH($A63,'Productivity Dump'!$A$4:$A$500,0),
MATCH(S$2,'Productivity Dump'!$E$3:$AJ$3,0)
),
IF(S$3="Attendance",
INDEX('Attendance Dump'!$E$2:$AI$400,
MATCH($A63,'Attendance Dump'!$B$2:$B$400,0),
MATCH(S$2,'Attendance Dump'!$E$1:$AI$1,0)
),
INDEX('Active Hour''s Dump'!$D$3:$AH$337,
MATCH($C63,'Active Hour''s Dump'!$A$3:$A$337,0),
MATCH(S$2,'Active Hour''s Dump'!$D$2:$AH$2,0)
))),"")</f>
        <v>0</v>
      </c>
      <c r="T63" s="13">
        <f>_xlfn.IFNA(IF(T$3="Productivity",
INDEX('Productivity Dump'!$E$4:$AJ$500,
MATCH($A63,'Productivity Dump'!$A$4:$A$500,0),
MATCH(T$2,'Productivity Dump'!$E$3:$AJ$3,0)
),
IF(T$3="Attendance",
INDEX('Attendance Dump'!$E$2:$AI$400,
MATCH($A63,'Attendance Dump'!$B$2:$B$400,0),
MATCH(T$2,'Attendance Dump'!$E$1:$AI$1,0)
),
INDEX('Active Hour''s Dump'!$D$3:$AH$337,
MATCH($C63,'Active Hour''s Dump'!$A$3:$A$337,0),
MATCH(T$2,'Active Hour''s Dump'!$D$2:$AH$2,0)
))),"")</f>
        <v>609.56700000000012</v>
      </c>
      <c r="U63" s="13" t="str">
        <f>_xlfn.IFNA(IF(U$3="Productivity",
INDEX('Productivity Dump'!$E$4:$AJ$500,
MATCH($A63,'Productivity Dump'!$A$4:$A$500,0),
MATCH(U$2,'Productivity Dump'!$E$3:$AJ$3,0)
),
IF(U$3="Attendance",
INDEX('Attendance Dump'!$E$2:$AI$400,
MATCH($A63,'Attendance Dump'!$B$2:$B$400,0),
MATCH(U$2,'Attendance Dump'!$E$1:$AI$1,0)
),
INDEX('Active Hour''s Dump'!$D$3:$AH$337,
MATCH($C63,'Active Hour''s Dump'!$A$3:$A$337,0),
MATCH(U$2,'Active Hour''s Dump'!$D$2:$AH$2,0)
))),"")</f>
        <v>P</v>
      </c>
      <c r="V63" s="54">
        <f>_xlfn.IFNA(IF(V$3="Productivity",
INDEX('Productivity Dump'!$E$4:$AJ$500,
MATCH($A63,'Productivity Dump'!$A$4:$A$500,0),
MATCH(V$2,'Productivity Dump'!$E$3:$AJ$3,0)
),
IF(V$3="Attendance",
INDEX('Attendance Dump'!$E$2:$AI$400,
MATCH($A63,'Attendance Dump'!$B$2:$B$400,0),
MATCH(V$2,'Attendance Dump'!$E$1:$AI$1,0)
),
INDEX('Active Hour''s Dump'!$D$3:$AH$337,
MATCH($C63,'Active Hour''s Dump'!$A$3:$A$337,0),
MATCH(V$2,'Active Hour''s Dump'!$D$2:$AH$2,0)
))),"")</f>
        <v>6.0833333333333304</v>
      </c>
      <c r="W63" s="13">
        <f>_xlfn.IFNA(IF(W$3="Productivity",
INDEX('Productivity Dump'!$E$4:$AJ$500,
MATCH($A63,'Productivity Dump'!$A$4:$A$500,0),
MATCH(W$2,'Productivity Dump'!$E$3:$AJ$3,0)
),
IF(W$3="Attendance",
INDEX('Attendance Dump'!$E$2:$AI$400,
MATCH($A63,'Attendance Dump'!$B$2:$B$400,0),
MATCH(W$2,'Attendance Dump'!$E$1:$AI$1,0)
),
INDEX('Active Hour''s Dump'!$D$3:$AH$337,
MATCH($C63,'Active Hour''s Dump'!$A$3:$A$337,0),
MATCH(W$2,'Active Hour''s Dump'!$D$2:$AH$2,0)
))),"")</f>
        <v>1118.8379999999997</v>
      </c>
      <c r="X63" s="13" t="str">
        <f>_xlfn.IFNA(IF(X$3="Productivity",
INDEX('Productivity Dump'!$E$4:$AJ$500,
MATCH($A63,'Productivity Dump'!$A$4:$A$500,0),
MATCH(X$2,'Productivity Dump'!$E$3:$AJ$3,0)
),
IF(X$3="Attendance",
INDEX('Attendance Dump'!$E$2:$AI$400,
MATCH($A63,'Attendance Dump'!$B$2:$B$400,0),
MATCH(X$2,'Attendance Dump'!$E$1:$AI$1,0)
),
INDEX('Active Hour''s Dump'!$D$3:$AH$337,
MATCH($C63,'Active Hour''s Dump'!$A$3:$A$337,0),
MATCH(X$2,'Active Hour''s Dump'!$D$2:$AH$2,0)
))),"")</f>
        <v>P</v>
      </c>
      <c r="Y63" s="54">
        <f>_xlfn.IFNA(IF(Y$3="Productivity",
INDEX('Productivity Dump'!$E$4:$AJ$500,
MATCH($A63,'Productivity Dump'!$A$4:$A$500,0),
MATCH(Y$2,'Productivity Dump'!$E$3:$AJ$3,0)
),
IF(Y$3="Attendance",
INDEX('Attendance Dump'!$E$2:$AI$400,
MATCH($A63,'Attendance Dump'!$B$2:$B$400,0),
MATCH(Y$2,'Attendance Dump'!$E$1:$AI$1,0)
),
INDEX('Active Hour''s Dump'!$D$3:$AH$337,
MATCH($C63,'Active Hour''s Dump'!$A$3:$A$337,0),
MATCH(Y$2,'Active Hour''s Dump'!$D$2:$AH$2,0)
))),"")</f>
        <v>10.0833333333333</v>
      </c>
      <c r="Z63" s="13">
        <f>_xlfn.IFNA(IF(Z$3="Productivity",
INDEX('Productivity Dump'!$E$4:$AJ$500,
MATCH($A63,'Productivity Dump'!$A$4:$A$500,0),
MATCH(Z$2,'Productivity Dump'!$E$3:$AJ$3,0)
),
IF(Z$3="Attendance",
INDEX('Attendance Dump'!$E$2:$AI$400,
MATCH($A63,'Attendance Dump'!$B$2:$B$400,0),
MATCH(Z$2,'Attendance Dump'!$E$1:$AI$1,0)
),
INDEX('Active Hour''s Dump'!$D$3:$AH$337,
MATCH($C63,'Active Hour''s Dump'!$A$3:$A$337,0),
MATCH(Z$2,'Active Hour''s Dump'!$D$2:$AH$2,0)
))),"")</f>
        <v>1125.9799999999998</v>
      </c>
      <c r="AA63" s="13" t="str">
        <f>_xlfn.IFNA(IF(AA$3="Productivity",
INDEX('Productivity Dump'!$E$4:$AJ$500,
MATCH($A63,'Productivity Dump'!$A$4:$A$500,0),
MATCH(AA$2,'Productivity Dump'!$E$3:$AJ$3,0)
),
IF(AA$3="Attendance",
INDEX('Attendance Dump'!$E$2:$AI$400,
MATCH($A63,'Attendance Dump'!$B$2:$B$400,0),
MATCH(AA$2,'Attendance Dump'!$E$1:$AI$1,0)
),
INDEX('Active Hour''s Dump'!$D$3:$AH$337,
MATCH($C63,'Active Hour''s Dump'!$A$3:$A$337,0),
MATCH(AA$2,'Active Hour''s Dump'!$D$2:$AH$2,0)
))),"")</f>
        <v>P</v>
      </c>
      <c r="AB63" s="54">
        <f>_xlfn.IFNA(IF(AB$3="Productivity",
INDEX('Productivity Dump'!$E$4:$AJ$500,
MATCH($A63,'Productivity Dump'!$A$4:$A$500,0),
MATCH(AB$2,'Productivity Dump'!$E$3:$AJ$3,0)
),
IF(AB$3="Attendance",
INDEX('Attendance Dump'!$E$2:$AI$400,
MATCH($A63,'Attendance Dump'!$B$2:$B$400,0),
MATCH(AB$2,'Attendance Dump'!$E$1:$AI$1,0)
),
INDEX('Active Hour''s Dump'!$D$3:$AH$337,
MATCH($C63,'Active Hour''s Dump'!$A$3:$A$337,0),
MATCH(AB$2,'Active Hour''s Dump'!$D$2:$AH$2,0)
))),"")</f>
        <v>10.9166666666667</v>
      </c>
      <c r="AC63" s="13">
        <f>_xlfn.IFNA(IF(AC$3="Productivity",
INDEX('Productivity Dump'!$E$4:$AJ$500,
MATCH($A63,'Productivity Dump'!$A$4:$A$500,0),
MATCH(AC$2,'Productivity Dump'!$E$3:$AJ$3,0)
),
IF(AC$3="Attendance",
INDEX('Attendance Dump'!$E$2:$AI$400,
MATCH($A63,'Attendance Dump'!$B$2:$B$400,0),
MATCH(AC$2,'Attendance Dump'!$E$1:$AI$1,0)
),
INDEX('Active Hour''s Dump'!$D$3:$AH$337,
MATCH($C63,'Active Hour''s Dump'!$A$3:$A$337,0),
MATCH(AC$2,'Active Hour''s Dump'!$D$2:$AH$2,0)
))),"")</f>
        <v>1138.8910000000001</v>
      </c>
      <c r="AD63" s="13" t="str">
        <f>_xlfn.IFNA(IF(AD$3="Productivity",
INDEX('Productivity Dump'!$E$4:$AJ$500,
MATCH($A63,'Productivity Dump'!$A$4:$A$500,0),
MATCH(AD$2,'Productivity Dump'!$E$3:$AJ$3,0)
),
IF(AD$3="Attendance",
INDEX('Attendance Dump'!$E$2:$AI$400,
MATCH($A63,'Attendance Dump'!$B$2:$B$400,0),
MATCH(AD$2,'Attendance Dump'!$E$1:$AI$1,0)
),
INDEX('Active Hour''s Dump'!$D$3:$AH$337,
MATCH($C63,'Active Hour''s Dump'!$A$3:$A$337,0),
MATCH(AD$2,'Active Hour''s Dump'!$D$2:$AH$2,0)
))),"")</f>
        <v>P</v>
      </c>
      <c r="AE63" s="54">
        <f>_xlfn.IFNA(IF(AE$3="Productivity",
INDEX('Productivity Dump'!$E$4:$AJ$500,
MATCH($A63,'Productivity Dump'!$A$4:$A$500,0),
MATCH(AE$2,'Productivity Dump'!$E$3:$AJ$3,0)
),
IF(AE$3="Attendance",
INDEX('Attendance Dump'!$E$2:$AI$400,
MATCH($A63,'Attendance Dump'!$B$2:$B$400,0),
MATCH(AE$2,'Attendance Dump'!$E$1:$AI$1,0)
),
INDEX('Active Hour''s Dump'!$D$3:$AH$337,
MATCH($C63,'Active Hour''s Dump'!$A$3:$A$337,0),
MATCH(AE$2,'Active Hour''s Dump'!$D$2:$AH$2,0)
))),"")</f>
        <v>9.9166666666666696</v>
      </c>
      <c r="AF63" s="13">
        <f>_xlfn.IFNA(IF(AF$3="Productivity",
INDEX('Productivity Dump'!$E$4:$AJ$500,
MATCH($A63,'Productivity Dump'!$A$4:$A$500,0),
MATCH(AF$2,'Productivity Dump'!$E$3:$AJ$3,0)
),
IF(AF$3="Attendance",
INDEX('Attendance Dump'!$E$2:$AI$400,
MATCH($A63,'Attendance Dump'!$B$2:$B$400,0),
MATCH(AF$2,'Attendance Dump'!$E$1:$AI$1,0)
),
INDEX('Active Hour''s Dump'!$D$3:$AH$337,
MATCH($C63,'Active Hour''s Dump'!$A$3:$A$337,0),
MATCH(AF$2,'Active Hour''s Dump'!$D$2:$AH$2,0)
))),"")</f>
        <v>1134.4460000000001</v>
      </c>
      <c r="AG63" s="13" t="str">
        <f>_xlfn.IFNA(IF(AG$3="Productivity",
INDEX('Productivity Dump'!$E$4:$AJ$500,
MATCH($A63,'Productivity Dump'!$A$4:$A$500,0),
MATCH(AG$2,'Productivity Dump'!$E$3:$AJ$3,0)
),
IF(AG$3="Attendance",
INDEX('Attendance Dump'!$E$2:$AI$400,
MATCH($A63,'Attendance Dump'!$B$2:$B$400,0),
MATCH(AG$2,'Attendance Dump'!$E$1:$AI$1,0)
),
INDEX('Active Hour''s Dump'!$D$3:$AH$337,
MATCH($C63,'Active Hour''s Dump'!$A$3:$A$337,0),
MATCH(AG$2,'Active Hour''s Dump'!$D$2:$AH$2,0)
))),"")</f>
        <v>P</v>
      </c>
      <c r="AH63" s="54">
        <f>_xlfn.IFNA(IF(AH$3="Productivity",
INDEX('Productivity Dump'!$E$4:$AJ$500,
MATCH($A63,'Productivity Dump'!$A$4:$A$500,0),
MATCH(AH$2,'Productivity Dump'!$E$3:$AJ$3,0)
),
IF(AH$3="Attendance",
INDEX('Attendance Dump'!$E$2:$AI$400,
MATCH($A63,'Attendance Dump'!$B$2:$B$400,0),
MATCH(AH$2,'Attendance Dump'!$E$1:$AI$1,0)
),
INDEX('Active Hour''s Dump'!$D$3:$AH$337,
MATCH($C63,'Active Hour''s Dump'!$A$3:$A$337,0),
MATCH(AH$2,'Active Hour''s Dump'!$D$2:$AH$2,0)
))),"")</f>
        <v>9.4166666666666696</v>
      </c>
      <c r="AI63" s="13">
        <f>_xlfn.IFNA(IF(AI$3="Productivity",
INDEX('Productivity Dump'!$E$4:$AJ$500,
MATCH($A63,'Productivity Dump'!$A$4:$A$500,0),
MATCH(AI$2,'Productivity Dump'!$E$3:$AJ$3,0)
),
IF(AI$3="Attendance",
INDEX('Attendance Dump'!$E$2:$AI$400,
MATCH($A63,'Attendance Dump'!$B$2:$B$400,0),
MATCH(AI$2,'Attendance Dump'!$E$1:$AI$1,0)
),
INDEX('Active Hour''s Dump'!$D$3:$AH$337,
MATCH($C63,'Active Hour''s Dump'!$A$3:$A$337,0),
MATCH(AI$2,'Active Hour''s Dump'!$D$2:$AH$2,0)
))),"")</f>
        <v>1134.9790000000003</v>
      </c>
      <c r="AJ63" s="13" t="str">
        <f>_xlfn.IFNA(IF(AJ$3="Productivity",
INDEX('Productivity Dump'!$E$4:$AJ$500,
MATCH($A63,'Productivity Dump'!$A$4:$A$500,0),
MATCH(AJ$2,'Productivity Dump'!$E$3:$AJ$3,0)
),
IF(AJ$3="Attendance",
INDEX('Attendance Dump'!$E$2:$AI$400,
MATCH($A63,'Attendance Dump'!$B$2:$B$400,0),
MATCH(AJ$2,'Attendance Dump'!$E$1:$AI$1,0)
),
INDEX('Active Hour''s Dump'!$D$3:$AH$337,
MATCH($C63,'Active Hour''s Dump'!$A$3:$A$337,0),
MATCH(AJ$2,'Active Hour''s Dump'!$D$2:$AH$2,0)
))),"")</f>
        <v>P</v>
      </c>
      <c r="AK63" s="54">
        <f>_xlfn.IFNA(IF(AK$3="Productivity",
INDEX('Productivity Dump'!$E$4:$AJ$500,
MATCH($A63,'Productivity Dump'!$A$4:$A$500,0),
MATCH(AK$2,'Productivity Dump'!$E$3:$AJ$3,0)
),
IF(AK$3="Attendance",
INDEX('Attendance Dump'!$E$2:$AI$400,
MATCH($A63,'Attendance Dump'!$B$2:$B$400,0),
MATCH(AK$2,'Attendance Dump'!$E$1:$AI$1,0)
),
INDEX('Active Hour''s Dump'!$D$3:$AH$337,
MATCH($C63,'Active Hour''s Dump'!$A$3:$A$337,0),
MATCH(AK$2,'Active Hour''s Dump'!$D$2:$AH$2,0)
))),"")</f>
        <v>8.25</v>
      </c>
      <c r="AL63" s="13">
        <f>_xlfn.IFNA(IF(AL$3="Productivity",
INDEX('Productivity Dump'!$E$4:$AJ$500,
MATCH($A63,'Productivity Dump'!$A$4:$A$500,0),
MATCH(AL$2,'Productivity Dump'!$E$3:$AJ$3,0)
),
IF(AL$3="Attendance",
INDEX('Attendance Dump'!$E$2:$AI$400,
MATCH($A63,'Attendance Dump'!$B$2:$B$400,0),
MATCH(AL$2,'Attendance Dump'!$E$1:$AI$1,0)
),
INDEX('Active Hour''s Dump'!$D$3:$AH$337,
MATCH($C63,'Active Hour''s Dump'!$A$3:$A$337,0),
MATCH(AL$2,'Active Hour''s Dump'!$D$2:$AH$2,0)
))),"")</f>
        <v>0</v>
      </c>
      <c r="AM63" s="13" t="str">
        <f>_xlfn.IFNA(IF(AM$3="Productivity",
INDEX('Productivity Dump'!$E$4:$AJ$500,
MATCH($A63,'Productivity Dump'!$A$4:$A$500,0),
MATCH(AM$2,'Productivity Dump'!$E$3:$AJ$3,0)
),
IF(AM$3="Attendance",
INDEX('Attendance Dump'!$E$2:$AI$400,
MATCH($A63,'Attendance Dump'!$B$2:$B$400,0),
MATCH(AM$2,'Attendance Dump'!$E$1:$AI$1,0)
),
INDEX('Active Hour''s Dump'!$D$3:$AH$337,
MATCH($C63,'Active Hour''s Dump'!$A$3:$A$337,0),
MATCH(AM$2,'Active Hour''s Dump'!$D$2:$AH$2,0)
))),"")</f>
        <v>WO</v>
      </c>
      <c r="AN63" s="54">
        <f>_xlfn.IFNA(IF(AN$3="Productivity",
INDEX('Productivity Dump'!$E$4:$AJ$500,
MATCH($A63,'Productivity Dump'!$A$4:$A$500,0),
MATCH(AN$2,'Productivity Dump'!$E$3:$AJ$3,0)
),
IF(AN$3="Attendance",
INDEX('Attendance Dump'!$E$2:$AI$400,
MATCH($A63,'Attendance Dump'!$B$2:$B$400,0),
MATCH(AN$2,'Attendance Dump'!$E$1:$AI$1,0)
),
INDEX('Active Hour''s Dump'!$D$3:$AH$337,
MATCH($C63,'Active Hour''s Dump'!$A$3:$A$337,0),
MATCH(AN$2,'Active Hour''s Dump'!$D$2:$AH$2,0)
))),"")</f>
        <v>0</v>
      </c>
      <c r="AO63" s="13">
        <f>_xlfn.IFNA(IF(AO$3="Productivity",
INDEX('Productivity Dump'!$E$4:$AJ$500,
MATCH($A63,'Productivity Dump'!$A$4:$A$500,0),
MATCH(AO$2,'Productivity Dump'!$E$3:$AJ$3,0)
),
IF(AO$3="Attendance",
INDEX('Attendance Dump'!$E$2:$AI$400,
MATCH($A63,'Attendance Dump'!$B$2:$B$400,0),
MATCH(AO$2,'Attendance Dump'!$E$1:$AI$1,0)
),
INDEX('Active Hour''s Dump'!$D$3:$AH$337,
MATCH($C63,'Active Hour''s Dump'!$A$3:$A$337,0),
MATCH(AO$2,'Active Hour''s Dump'!$D$2:$AH$2,0)
))),"")</f>
        <v>917.06100000000015</v>
      </c>
      <c r="AP63" s="13" t="str">
        <f>_xlfn.IFNA(IF(AP$3="Productivity",
INDEX('Productivity Dump'!$E$4:$AJ$500,
MATCH($A63,'Productivity Dump'!$A$4:$A$500,0),
MATCH(AP$2,'Productivity Dump'!$E$3:$AJ$3,0)
),
IF(AP$3="Attendance",
INDEX('Attendance Dump'!$E$2:$AI$400,
MATCH($A63,'Attendance Dump'!$B$2:$B$400,0),
MATCH(AP$2,'Attendance Dump'!$E$1:$AI$1,0)
),
INDEX('Active Hour''s Dump'!$D$3:$AH$337,
MATCH($C63,'Active Hour''s Dump'!$A$3:$A$337,0),
MATCH(AP$2,'Active Hour''s Dump'!$D$2:$AH$2,0)
))),"")</f>
        <v>P</v>
      </c>
      <c r="AQ63" s="54">
        <f>_xlfn.IFNA(IF(AQ$3="Productivity",
INDEX('Productivity Dump'!$E$4:$AJ$500,
MATCH($A63,'Productivity Dump'!$A$4:$A$500,0),
MATCH(AQ$2,'Productivity Dump'!$E$3:$AJ$3,0)
),
IF(AQ$3="Attendance",
INDEX('Attendance Dump'!$E$2:$AI$400,
MATCH($A63,'Attendance Dump'!$B$2:$B$400,0),
MATCH(AQ$2,'Attendance Dump'!$E$1:$AI$1,0)
),
INDEX('Active Hour''s Dump'!$D$3:$AH$337,
MATCH($C63,'Active Hour''s Dump'!$A$3:$A$337,0),
MATCH(AQ$2,'Active Hour''s Dump'!$D$2:$AH$2,0)
))),"")</f>
        <v>7.5833333333333304</v>
      </c>
      <c r="AR63" s="13">
        <f>_xlfn.IFNA(IF(AR$3="Productivity",
INDEX('Productivity Dump'!$E$4:$AJ$500,
MATCH($A63,'Productivity Dump'!$A$4:$A$500,0),
MATCH(AR$2,'Productivity Dump'!$E$3:$AJ$3,0)
),
IF(AR$3="Attendance",
INDEX('Attendance Dump'!$E$2:$AI$400,
MATCH($A63,'Attendance Dump'!$B$2:$B$400,0),
MATCH(AR$2,'Attendance Dump'!$E$1:$AI$1,0)
),
INDEX('Active Hour''s Dump'!$D$3:$AH$337,
MATCH($C63,'Active Hour''s Dump'!$A$3:$A$337,0),
MATCH(AR$2,'Active Hour''s Dump'!$D$2:$AH$2,0)
))),"")</f>
        <v>1147.0120000000002</v>
      </c>
      <c r="AS63" s="13" t="str">
        <f>_xlfn.IFNA(IF(AS$3="Productivity",
INDEX('Productivity Dump'!$E$4:$AJ$500,
MATCH($A63,'Productivity Dump'!$A$4:$A$500,0),
MATCH(AS$2,'Productivity Dump'!$E$3:$AJ$3,0)
),
IF(AS$3="Attendance",
INDEX('Attendance Dump'!$E$2:$AI$400,
MATCH($A63,'Attendance Dump'!$B$2:$B$400,0),
MATCH(AS$2,'Attendance Dump'!$E$1:$AI$1,0)
),
INDEX('Active Hour''s Dump'!$D$3:$AH$337,
MATCH($C63,'Active Hour''s Dump'!$A$3:$A$337,0),
MATCH(AS$2,'Active Hour''s Dump'!$D$2:$AH$2,0)
))),"")</f>
        <v>P</v>
      </c>
      <c r="AT63" s="54">
        <f>_xlfn.IFNA(IF(AT$3="Productivity",
INDEX('Productivity Dump'!$E$4:$AJ$500,
MATCH($A63,'Productivity Dump'!$A$4:$A$500,0),
MATCH(AT$2,'Productivity Dump'!$E$3:$AJ$3,0)
),
IF(AT$3="Attendance",
INDEX('Attendance Dump'!$E$2:$AI$400,
MATCH($A63,'Attendance Dump'!$B$2:$B$400,0),
MATCH(AT$2,'Attendance Dump'!$E$1:$AI$1,0)
),
INDEX('Active Hour''s Dump'!$D$3:$AH$337,
MATCH($C63,'Active Hour''s Dump'!$A$3:$A$337,0),
MATCH(AT$2,'Active Hour''s Dump'!$D$2:$AH$2,0)
))),"")</f>
        <v>10.0833333333333</v>
      </c>
      <c r="AU63" s="13">
        <f>_xlfn.IFNA(IF(AU$3="Productivity",
INDEX('Productivity Dump'!$E$4:$AJ$500,
MATCH($A63,'Productivity Dump'!$A$4:$A$500,0),
MATCH(AU$2,'Productivity Dump'!$E$3:$AJ$3,0)
),
IF(AU$3="Attendance",
INDEX('Attendance Dump'!$E$2:$AI$400,
MATCH($A63,'Attendance Dump'!$B$2:$B$400,0),
MATCH(AU$2,'Attendance Dump'!$E$1:$AI$1,0)
),
INDEX('Active Hour''s Dump'!$D$3:$AH$337,
MATCH($C63,'Active Hour''s Dump'!$A$3:$A$337,0),
MATCH(AU$2,'Active Hour''s Dump'!$D$2:$AH$2,0)
))),"")</f>
        <v>1237.1529999999998</v>
      </c>
      <c r="AV63" s="13" t="str">
        <f>_xlfn.IFNA(IF(AV$3="Productivity",
INDEX('Productivity Dump'!$E$4:$AJ$500,
MATCH($A63,'Productivity Dump'!$A$4:$A$500,0),
MATCH(AV$2,'Productivity Dump'!$E$3:$AJ$3,0)
),
IF(AV$3="Attendance",
INDEX('Attendance Dump'!$E$2:$AI$400,
MATCH($A63,'Attendance Dump'!$B$2:$B$400,0),
MATCH(AV$2,'Attendance Dump'!$E$1:$AI$1,0)
),
INDEX('Active Hour''s Dump'!$D$3:$AH$337,
MATCH($C63,'Active Hour''s Dump'!$A$3:$A$337,0),
MATCH(AV$2,'Active Hour''s Dump'!$D$2:$AH$2,0)
))),"")</f>
        <v>P</v>
      </c>
      <c r="AW63" s="54">
        <f>_xlfn.IFNA(IF(AW$3="Productivity",
INDEX('Productivity Dump'!$E$4:$AJ$500,
MATCH($A63,'Productivity Dump'!$A$4:$A$500,0),
MATCH(AW$2,'Productivity Dump'!$E$3:$AJ$3,0)
),
IF(AW$3="Attendance",
INDEX('Attendance Dump'!$E$2:$AI$400,
MATCH($A63,'Attendance Dump'!$B$2:$B$400,0),
MATCH(AW$2,'Attendance Dump'!$E$1:$AI$1,0)
),
INDEX('Active Hour''s Dump'!$D$3:$AH$337,
MATCH($C63,'Active Hour''s Dump'!$A$3:$A$337,0),
MATCH(AW$2,'Active Hour''s Dump'!$D$2:$AH$2,0)
))),"")</f>
        <v>10.25</v>
      </c>
      <c r="AX63" s="13">
        <f>_xlfn.IFNA(IF(AX$3="Productivity",
INDEX('Productivity Dump'!$E$4:$AJ$500,
MATCH($A63,'Productivity Dump'!$A$4:$A$500,0),
MATCH(AX$2,'Productivity Dump'!$E$3:$AJ$3,0)
),
IF(AX$3="Attendance",
INDEX('Attendance Dump'!$E$2:$AI$400,
MATCH($A63,'Attendance Dump'!$B$2:$B$400,0),
MATCH(AX$2,'Attendance Dump'!$E$1:$AI$1,0)
),
INDEX('Active Hour''s Dump'!$D$3:$AH$337,
MATCH($C63,'Active Hour''s Dump'!$A$3:$A$337,0),
MATCH(AX$2,'Active Hour''s Dump'!$D$2:$AH$2,0)
))),"")</f>
        <v>1129.443</v>
      </c>
      <c r="AY63" s="13" t="str">
        <f>_xlfn.IFNA(IF(AY$3="Productivity",
INDEX('Productivity Dump'!$E$4:$AJ$500,
MATCH($A63,'Productivity Dump'!$A$4:$A$500,0),
MATCH(AY$2,'Productivity Dump'!$E$3:$AJ$3,0)
),
IF(AY$3="Attendance",
INDEX('Attendance Dump'!$E$2:$AI$400,
MATCH($A63,'Attendance Dump'!$B$2:$B$400,0),
MATCH(AY$2,'Attendance Dump'!$E$1:$AI$1,0)
),
INDEX('Active Hour''s Dump'!$D$3:$AH$337,
MATCH($C63,'Active Hour''s Dump'!$A$3:$A$337,0),
MATCH(AY$2,'Active Hour''s Dump'!$D$2:$AH$2,0)
))),"")</f>
        <v>P</v>
      </c>
      <c r="AZ63" s="54">
        <f>_xlfn.IFNA(IF(AZ$3="Productivity",
INDEX('Productivity Dump'!$E$4:$AJ$500,
MATCH($A63,'Productivity Dump'!$A$4:$A$500,0),
MATCH(AZ$2,'Productivity Dump'!$E$3:$AJ$3,0)
),
IF(AZ$3="Attendance",
INDEX('Attendance Dump'!$E$2:$AI$400,
MATCH($A63,'Attendance Dump'!$B$2:$B$400,0),
MATCH(AZ$2,'Attendance Dump'!$E$1:$AI$1,0)
),
INDEX('Active Hour''s Dump'!$D$3:$AH$337,
MATCH($C63,'Active Hour''s Dump'!$A$3:$A$337,0),
MATCH(AZ$2,'Active Hour''s Dump'!$D$2:$AH$2,0)
))),"")</f>
        <v>10.1666666666667</v>
      </c>
      <c r="BA63" s="13">
        <f>_xlfn.IFNA(IF(BA$3="Productivity",
INDEX('Productivity Dump'!$E$4:$AJ$500,
MATCH($A63,'Productivity Dump'!$A$4:$A$500,0),
MATCH(BA$2,'Productivity Dump'!$E$3:$AJ$3,0)
),
IF(BA$3="Attendance",
INDEX('Attendance Dump'!$E$2:$AI$400,
MATCH($A63,'Attendance Dump'!$B$2:$B$400,0),
MATCH(BA$2,'Attendance Dump'!$E$1:$AI$1,0)
),
INDEX('Active Hour''s Dump'!$D$3:$AH$337,
MATCH($C63,'Active Hour''s Dump'!$A$3:$A$337,0),
MATCH(BA$2,'Active Hour''s Dump'!$D$2:$AH$2,0)
))),"")</f>
        <v>1124.0480000000002</v>
      </c>
      <c r="BB63" s="13" t="str">
        <f>_xlfn.IFNA(IF(BB$3="Productivity",
INDEX('Productivity Dump'!$E$4:$AJ$500,
MATCH($A63,'Productivity Dump'!$A$4:$A$500,0),
MATCH(BB$2,'Productivity Dump'!$E$3:$AJ$3,0)
),
IF(BB$3="Attendance",
INDEX('Attendance Dump'!$E$2:$AI$400,
MATCH($A63,'Attendance Dump'!$B$2:$B$400,0),
MATCH(BB$2,'Attendance Dump'!$E$1:$AI$1,0)
),
INDEX('Active Hour''s Dump'!$D$3:$AH$337,
MATCH($C63,'Active Hour''s Dump'!$A$3:$A$337,0),
MATCH(BB$2,'Active Hour''s Dump'!$D$2:$AH$2,0)
))),"")</f>
        <v>P</v>
      </c>
      <c r="BC63" s="54">
        <f>_xlfn.IFNA(IF(BC$3="Productivity",
INDEX('Productivity Dump'!$E$4:$AJ$500,
MATCH($A63,'Productivity Dump'!$A$4:$A$500,0),
MATCH(BC$2,'Productivity Dump'!$E$3:$AJ$3,0)
),
IF(BC$3="Attendance",
INDEX('Attendance Dump'!$E$2:$AI$400,
MATCH($A63,'Attendance Dump'!$B$2:$B$400,0),
MATCH(BC$2,'Attendance Dump'!$E$1:$AI$1,0)
),
INDEX('Active Hour''s Dump'!$D$3:$AH$337,
MATCH($C63,'Active Hour''s Dump'!$A$3:$A$337,0),
MATCH(BC$2,'Active Hour''s Dump'!$D$2:$AH$2,0)
))),"")</f>
        <v>9.0833333333333304</v>
      </c>
      <c r="BD63" s="13">
        <f>_xlfn.IFNA(IF(BD$3="Productivity",
INDEX('Productivity Dump'!$E$4:$AJ$500,
MATCH($A63,'Productivity Dump'!$A$4:$A$500,0),
MATCH(BD$2,'Productivity Dump'!$E$3:$AJ$3,0)
),
IF(BD$3="Attendance",
INDEX('Attendance Dump'!$E$2:$AI$400,
MATCH($A63,'Attendance Dump'!$B$2:$B$400,0),
MATCH(BD$2,'Attendance Dump'!$E$1:$AI$1,0)
),
INDEX('Active Hour''s Dump'!$D$3:$AH$337,
MATCH($C63,'Active Hour''s Dump'!$A$3:$A$337,0),
MATCH(BD$2,'Active Hour''s Dump'!$D$2:$AH$2,0)
))),"")</f>
        <v>605.7059999999999</v>
      </c>
      <c r="BE63" s="13" t="str">
        <f>_xlfn.IFNA(IF(BE$3="Productivity",
INDEX('Productivity Dump'!$E$4:$AJ$500,
MATCH($A63,'Productivity Dump'!$A$4:$A$500,0),
MATCH(BE$2,'Productivity Dump'!$E$3:$AJ$3,0)
),
IF(BE$3="Attendance",
INDEX('Attendance Dump'!$E$2:$AI$400,
MATCH($A63,'Attendance Dump'!$B$2:$B$400,0),
MATCH(BE$2,'Attendance Dump'!$E$1:$AI$1,0)
),
INDEX('Active Hour''s Dump'!$D$3:$AH$337,
MATCH($C63,'Active Hour''s Dump'!$A$3:$A$337,0),
MATCH(BE$2,'Active Hour''s Dump'!$D$2:$AH$2,0)
))),"")</f>
        <v>P</v>
      </c>
      <c r="BF63" s="54">
        <f>_xlfn.IFNA(IF(BF$3="Productivity",
INDEX('Productivity Dump'!$E$4:$AJ$500,
MATCH($A63,'Productivity Dump'!$A$4:$A$500,0),
MATCH(BF$2,'Productivity Dump'!$E$3:$AJ$3,0)
),
IF(BF$3="Attendance",
INDEX('Attendance Dump'!$E$2:$AI$400,
MATCH($A63,'Attendance Dump'!$B$2:$B$400,0),
MATCH(BF$2,'Attendance Dump'!$E$1:$AI$1,0)
),
INDEX('Active Hour''s Dump'!$D$3:$AH$337,
MATCH($C63,'Active Hour''s Dump'!$A$3:$A$337,0),
MATCH(BF$2,'Active Hour''s Dump'!$D$2:$AH$2,0)
))),"")</f>
        <v>6.3333333333333304</v>
      </c>
      <c r="BG63" s="13">
        <f>_xlfn.IFNA(IF(BG$3="Productivity",
INDEX('Productivity Dump'!$E$4:$AJ$500,
MATCH($A63,'Productivity Dump'!$A$4:$A$500,0),
MATCH(BG$2,'Productivity Dump'!$E$3:$AJ$3,0)
),
IF(BG$3="Attendance",
INDEX('Attendance Dump'!$E$2:$AI$400,
MATCH($A63,'Attendance Dump'!$B$2:$B$400,0),
MATCH(BG$2,'Attendance Dump'!$E$1:$AI$1,0)
),
INDEX('Active Hour''s Dump'!$D$3:$AH$337,
MATCH($C63,'Active Hour''s Dump'!$A$3:$A$337,0),
MATCH(BG$2,'Active Hour''s Dump'!$D$2:$AH$2,0)
))),"")</f>
        <v>0</v>
      </c>
      <c r="BH63" s="13" t="str">
        <f>_xlfn.IFNA(IF(BH$3="Productivity",
INDEX('Productivity Dump'!$E$4:$AJ$500,
MATCH($A63,'Productivity Dump'!$A$4:$A$500,0),
MATCH(BH$2,'Productivity Dump'!$E$3:$AJ$3,0)
),
IF(BH$3="Attendance",
INDEX('Attendance Dump'!$E$2:$AI$400,
MATCH($A63,'Attendance Dump'!$B$2:$B$400,0),
MATCH(BH$2,'Attendance Dump'!$E$1:$AI$1,0)
),
INDEX('Active Hour''s Dump'!$D$3:$AH$337,
MATCH($C63,'Active Hour''s Dump'!$A$3:$A$337,0),
MATCH(BH$2,'Active Hour''s Dump'!$D$2:$AH$2,0)
))),"")</f>
        <v>WO</v>
      </c>
      <c r="BI63" s="54">
        <f>_xlfn.IFNA(IF(BI$3="Productivity",
INDEX('Productivity Dump'!$E$4:$AJ$500,
MATCH($A63,'Productivity Dump'!$A$4:$A$500,0),
MATCH(BI$2,'Productivity Dump'!$E$3:$AJ$3,0)
),
IF(BI$3="Attendance",
INDEX('Attendance Dump'!$E$2:$AI$400,
MATCH($A63,'Attendance Dump'!$B$2:$B$400,0),
MATCH(BI$2,'Attendance Dump'!$E$1:$AI$1,0)
),
INDEX('Active Hour''s Dump'!$D$3:$AH$337,
MATCH($C63,'Active Hour''s Dump'!$A$3:$A$337,0),
MATCH(BI$2,'Active Hour''s Dump'!$D$2:$AH$2,0)
))),"")</f>
        <v>0</v>
      </c>
      <c r="BJ63" s="13">
        <f>_xlfn.IFNA(IF(BJ$3="Productivity",
INDEX('Productivity Dump'!$E$4:$AJ$500,
MATCH($A63,'Productivity Dump'!$A$4:$A$500,0),
MATCH(BJ$2,'Productivity Dump'!$E$3:$AJ$3,0)
),
IF(BJ$3="Attendance",
INDEX('Attendance Dump'!$E$2:$AI$400,
MATCH($A63,'Attendance Dump'!$B$2:$B$400,0),
MATCH(BJ$2,'Attendance Dump'!$E$1:$AI$1,0)
),
INDEX('Active Hour''s Dump'!$D$3:$AH$337,
MATCH($C63,'Active Hour''s Dump'!$A$3:$A$337,0),
MATCH(BJ$2,'Active Hour''s Dump'!$D$2:$AH$2,0)
))),"")</f>
        <v>605.72199999999998</v>
      </c>
      <c r="BK63" s="13" t="str">
        <f>_xlfn.IFNA(IF(BK$3="Productivity",
INDEX('Productivity Dump'!$E$4:$AJ$500,
MATCH($A63,'Productivity Dump'!$A$4:$A$500,0),
MATCH(BK$2,'Productivity Dump'!$E$3:$AJ$3,0)
),
IF(BK$3="Attendance",
INDEX('Attendance Dump'!$E$2:$AI$400,
MATCH($A63,'Attendance Dump'!$B$2:$B$400,0),
MATCH(BK$2,'Attendance Dump'!$E$1:$AI$1,0)
),
INDEX('Active Hour''s Dump'!$D$3:$AH$337,
MATCH($C63,'Active Hour''s Dump'!$A$3:$A$337,0),
MATCH(BK$2,'Active Hour''s Dump'!$D$2:$AH$2,0)
))),"")</f>
        <v>P</v>
      </c>
      <c r="BL63" s="54">
        <f>_xlfn.IFNA(IF(BL$3="Productivity",
INDEX('Productivity Dump'!$E$4:$AJ$500,
MATCH($A63,'Productivity Dump'!$A$4:$A$500,0),
MATCH(BL$2,'Productivity Dump'!$E$3:$AJ$3,0)
),
IF(BL$3="Attendance",
INDEX('Attendance Dump'!$E$2:$AI$400,
MATCH($A63,'Attendance Dump'!$B$2:$B$400,0),
MATCH(BL$2,'Attendance Dump'!$E$1:$AI$1,0)
),
INDEX('Active Hour''s Dump'!$D$3:$AH$337,
MATCH($C63,'Active Hour''s Dump'!$A$3:$A$337,0),
MATCH(BL$2,'Active Hour''s Dump'!$D$2:$AH$2,0)
))),"")</f>
        <v>5.6666666666666696</v>
      </c>
      <c r="BM63" s="13">
        <f>_xlfn.IFNA(IF(BM$3="Productivity",
INDEX('Productivity Dump'!$E$4:$AJ$500,
MATCH($A63,'Productivity Dump'!$A$4:$A$500,0),
MATCH(BM$2,'Productivity Dump'!$E$3:$AJ$3,0)
),
IF(BM$3="Attendance",
INDEX('Attendance Dump'!$E$2:$AI$400,
MATCH($A63,'Attendance Dump'!$B$2:$B$400,0),
MATCH(BM$2,'Attendance Dump'!$E$1:$AI$1,0)
),
INDEX('Active Hour''s Dump'!$D$3:$AH$337,
MATCH($C63,'Active Hour''s Dump'!$A$3:$A$337,0),
MATCH(BM$2,'Active Hour''s Dump'!$D$2:$AH$2,0)
))),"")</f>
        <v>1055.8899999999999</v>
      </c>
      <c r="BN63" s="13" t="str">
        <f>_xlfn.IFNA(IF(BN$3="Productivity",
INDEX('Productivity Dump'!$E$4:$AJ$500,
MATCH($A63,'Productivity Dump'!$A$4:$A$500,0),
MATCH(BN$2,'Productivity Dump'!$E$3:$AJ$3,0)
),
IF(BN$3="Attendance",
INDEX('Attendance Dump'!$E$2:$AI$400,
MATCH($A63,'Attendance Dump'!$B$2:$B$400,0),
MATCH(BN$2,'Attendance Dump'!$E$1:$AI$1,0)
),
INDEX('Active Hour''s Dump'!$D$3:$AH$337,
MATCH($C63,'Active Hour''s Dump'!$A$3:$A$337,0),
MATCH(BN$2,'Active Hour''s Dump'!$D$2:$AH$2,0)
))),"")</f>
        <v>P</v>
      </c>
      <c r="BO63" s="54">
        <f>_xlfn.IFNA(IF(BO$3="Productivity",
INDEX('Productivity Dump'!$E$4:$AJ$500,
MATCH($A63,'Productivity Dump'!$A$4:$A$500,0),
MATCH(BO$2,'Productivity Dump'!$E$3:$AJ$3,0)
),
IF(BO$3="Attendance",
INDEX('Attendance Dump'!$E$2:$AI$400,
MATCH($A63,'Attendance Dump'!$B$2:$B$400,0),
MATCH(BO$2,'Attendance Dump'!$E$1:$AI$1,0)
),
INDEX('Active Hour''s Dump'!$D$3:$AH$337,
MATCH($C63,'Active Hour''s Dump'!$A$3:$A$337,0),
MATCH(BO$2,'Active Hour''s Dump'!$D$2:$AH$2,0)
))),"")</f>
        <v>10</v>
      </c>
      <c r="BP63" s="13">
        <f>_xlfn.IFNA(IF(BP$3="Productivity",
INDEX('Productivity Dump'!$E$4:$AJ$500,
MATCH($A63,'Productivity Dump'!$A$4:$A$500,0),
MATCH(BP$2,'Productivity Dump'!$E$3:$AJ$3,0)
),
IF(BP$3="Attendance",
INDEX('Attendance Dump'!$E$2:$AI$400,
MATCH($A63,'Attendance Dump'!$B$2:$B$400,0),
MATCH(BP$2,'Attendance Dump'!$E$1:$AI$1,0)
),
INDEX('Active Hour''s Dump'!$D$3:$AH$337,
MATCH($C63,'Active Hour''s Dump'!$A$3:$A$337,0),
MATCH(BP$2,'Active Hour''s Dump'!$D$2:$AH$2,0)
))),"")</f>
        <v>1118.0900000000001</v>
      </c>
      <c r="BQ63" s="13" t="str">
        <f>_xlfn.IFNA(IF(BQ$3="Productivity",
INDEX('Productivity Dump'!$E$4:$AJ$500,
MATCH($A63,'Productivity Dump'!$A$4:$A$500,0),
MATCH(BQ$2,'Productivity Dump'!$E$3:$AJ$3,0)
),
IF(BQ$3="Attendance",
INDEX('Attendance Dump'!$E$2:$AI$400,
MATCH($A63,'Attendance Dump'!$B$2:$B$400,0),
MATCH(BQ$2,'Attendance Dump'!$E$1:$AI$1,0)
),
INDEX('Active Hour''s Dump'!$D$3:$AH$337,
MATCH($C63,'Active Hour''s Dump'!$A$3:$A$337,0),
MATCH(BQ$2,'Active Hour''s Dump'!$D$2:$AH$2,0)
))),"")</f>
        <v>P</v>
      </c>
      <c r="BR63" s="54">
        <f>_xlfn.IFNA(IF(BR$3="Productivity",
INDEX('Productivity Dump'!$E$4:$AJ$500,
MATCH($A63,'Productivity Dump'!$A$4:$A$500,0),
MATCH(BR$2,'Productivity Dump'!$E$3:$AJ$3,0)
),
IF(BR$3="Attendance",
INDEX('Attendance Dump'!$E$2:$AI$400,
MATCH($A63,'Attendance Dump'!$B$2:$B$400,0),
MATCH(BR$2,'Attendance Dump'!$E$1:$AI$1,0)
),
INDEX('Active Hour''s Dump'!$D$3:$AH$337,
MATCH($C63,'Active Hour''s Dump'!$A$3:$A$337,0),
MATCH(BR$2,'Active Hour''s Dump'!$D$2:$AH$2,0)
))),"")</f>
        <v>10.6666666666667</v>
      </c>
      <c r="BS63" s="13">
        <f>_xlfn.IFNA(IF(BS$3="Productivity",
INDEX('Productivity Dump'!$E$4:$AJ$500,
MATCH($A63,'Productivity Dump'!$A$4:$A$500,0),
MATCH(BS$2,'Productivity Dump'!$E$3:$AJ$3,0)
),
IF(BS$3="Attendance",
INDEX('Attendance Dump'!$E$2:$AI$400,
MATCH($A63,'Attendance Dump'!$B$2:$B$400,0),
MATCH(BS$2,'Attendance Dump'!$E$1:$AI$1,0)
),
INDEX('Active Hour''s Dump'!$D$3:$AH$337,
MATCH($C63,'Active Hour''s Dump'!$A$3:$A$337,0),
MATCH(BS$2,'Active Hour''s Dump'!$D$2:$AH$2,0)
))),"")</f>
        <v>1119.443</v>
      </c>
      <c r="BT63" s="13" t="str">
        <f>_xlfn.IFNA(IF(BT$3="Productivity",
INDEX('Productivity Dump'!$E$4:$AJ$500,
MATCH($A63,'Productivity Dump'!$A$4:$A$500,0),
MATCH(BT$2,'Productivity Dump'!$E$3:$AJ$3,0)
),
IF(BT$3="Attendance",
INDEX('Attendance Dump'!$E$2:$AI$400,
MATCH($A63,'Attendance Dump'!$B$2:$B$400,0),
MATCH(BT$2,'Attendance Dump'!$E$1:$AI$1,0)
),
INDEX('Active Hour''s Dump'!$D$3:$AH$337,
MATCH($C63,'Active Hour''s Dump'!$A$3:$A$337,0),
MATCH(BT$2,'Active Hour''s Dump'!$D$2:$AH$2,0)
))),"")</f>
        <v>H(P)</v>
      </c>
      <c r="BU63" s="54">
        <f>_xlfn.IFNA(IF(BU$3="Productivity",
INDEX('Productivity Dump'!$E$4:$AJ$500,
MATCH($A63,'Productivity Dump'!$A$4:$A$500,0),
MATCH(BU$2,'Productivity Dump'!$E$3:$AJ$3,0)
),
IF(BU$3="Attendance",
INDEX('Attendance Dump'!$E$2:$AI$400,
MATCH($A63,'Attendance Dump'!$B$2:$B$400,0),
MATCH(BU$2,'Attendance Dump'!$E$1:$AI$1,0)
),
INDEX('Active Hour''s Dump'!$D$3:$AH$337,
MATCH($C63,'Active Hour''s Dump'!$A$3:$A$337,0),
MATCH(BU$2,'Active Hour''s Dump'!$D$2:$AH$2,0)
))),"")</f>
        <v>11</v>
      </c>
      <c r="BV63" s="13">
        <f>_xlfn.IFNA(IF(BV$3="Productivity",
INDEX('Productivity Dump'!$E$4:$AJ$500,
MATCH($A63,'Productivity Dump'!$A$4:$A$500,0),
MATCH(BV$2,'Productivity Dump'!$E$3:$AJ$3,0)
),
IF(BV$3="Attendance",
INDEX('Attendance Dump'!$E$2:$AI$400,
MATCH($A63,'Attendance Dump'!$B$2:$B$400,0),
MATCH(BV$2,'Attendance Dump'!$E$1:$AI$1,0)
),
INDEX('Active Hour''s Dump'!$D$3:$AH$337,
MATCH($C63,'Active Hour''s Dump'!$A$3:$A$337,0),
MATCH(BV$2,'Active Hour''s Dump'!$D$2:$AH$2,0)
))),"")</f>
        <v>1120.7650000000001</v>
      </c>
      <c r="BW63" s="13" t="str">
        <f>_xlfn.IFNA(IF(BW$3="Productivity",
INDEX('Productivity Dump'!$E$4:$AJ$500,
MATCH($A63,'Productivity Dump'!$A$4:$A$500,0),
MATCH(BW$2,'Productivity Dump'!$E$3:$AJ$3,0)
),
IF(BW$3="Attendance",
INDEX('Attendance Dump'!$E$2:$AI$400,
MATCH($A63,'Attendance Dump'!$B$2:$B$400,0),
MATCH(BW$2,'Attendance Dump'!$E$1:$AI$1,0)
),
INDEX('Active Hour''s Dump'!$D$3:$AH$337,
MATCH($C63,'Active Hour''s Dump'!$A$3:$A$337,0),
MATCH(BW$2,'Active Hour''s Dump'!$D$2:$AH$2,0)
))),"")</f>
        <v>P</v>
      </c>
      <c r="BX63" s="54">
        <f>_xlfn.IFNA(IF(BX$3="Productivity",
INDEX('Productivity Dump'!$E$4:$AJ$500,
MATCH($A63,'Productivity Dump'!$A$4:$A$500,0),
MATCH(BX$2,'Productivity Dump'!$E$3:$AJ$3,0)
),
IF(BX$3="Attendance",
INDEX('Attendance Dump'!$E$2:$AI$400,
MATCH($A63,'Attendance Dump'!$B$2:$B$400,0),
MATCH(BX$2,'Attendance Dump'!$E$1:$AI$1,0)
),
INDEX('Active Hour''s Dump'!$D$3:$AH$337,
MATCH($C63,'Active Hour''s Dump'!$A$3:$A$337,0),
MATCH(BX$2,'Active Hour''s Dump'!$D$2:$AH$2,0)
))),"")</f>
        <v>9.9166666666666696</v>
      </c>
      <c r="BY63" s="13">
        <f>_xlfn.IFNA(IF(BY$3="Productivity",
INDEX('Productivity Dump'!$E$4:$AJ$500,
MATCH($A63,'Productivity Dump'!$A$4:$A$500,0),
MATCH(BY$2,'Productivity Dump'!$E$3:$AJ$3,0)
),
IF(BY$3="Attendance",
INDEX('Attendance Dump'!$E$2:$AI$400,
MATCH($A63,'Attendance Dump'!$B$2:$B$400,0),
MATCH(BY$2,'Attendance Dump'!$E$1:$AI$1,0)
),
INDEX('Active Hour''s Dump'!$D$3:$AH$337,
MATCH($C63,'Active Hour''s Dump'!$A$3:$A$337,0),
MATCH(BY$2,'Active Hour''s Dump'!$D$2:$AH$2,0)
))),"")</f>
        <v>452.89099999999996</v>
      </c>
      <c r="BZ63" s="13" t="str">
        <f>_xlfn.IFNA(IF(BZ$3="Productivity",
INDEX('Productivity Dump'!$E$4:$AJ$500,
MATCH($A63,'Productivity Dump'!$A$4:$A$500,0),
MATCH(BZ$2,'Productivity Dump'!$E$3:$AJ$3,0)
),
IF(BZ$3="Attendance",
INDEX('Attendance Dump'!$E$2:$AI$400,
MATCH($A63,'Attendance Dump'!$B$2:$B$400,0),
MATCH(BZ$2,'Attendance Dump'!$E$1:$AI$1,0)
),
INDEX('Active Hour''s Dump'!$D$3:$AH$337,
MATCH($C63,'Active Hour''s Dump'!$A$3:$A$337,0),
MATCH(BZ$2,'Active Hour''s Dump'!$D$2:$AH$2,0)
))),"")</f>
        <v>P</v>
      </c>
      <c r="CA63" s="54">
        <f>_xlfn.IFNA(IF(CA$3="Productivity",
INDEX('Productivity Dump'!$E$4:$AJ$500,
MATCH($A63,'Productivity Dump'!$A$4:$A$500,0),
MATCH(CA$2,'Productivity Dump'!$E$3:$AJ$3,0)
),
IF(CA$3="Attendance",
INDEX('Attendance Dump'!$E$2:$AI$400,
MATCH($A63,'Attendance Dump'!$B$2:$B$400,0),
MATCH(CA$2,'Attendance Dump'!$E$1:$AI$1,0)
),
INDEX('Active Hour''s Dump'!$D$3:$AH$337,
MATCH($C63,'Active Hour''s Dump'!$A$3:$A$337,0),
MATCH(CA$2,'Active Hour''s Dump'!$D$2:$AH$2,0)
))),"")</f>
        <v>3.8333333333333299</v>
      </c>
      <c r="CB63" s="13">
        <f>_xlfn.IFNA(IF(CB$3="Productivity",
INDEX('Productivity Dump'!$E$4:$AJ$500,
MATCH($A63,'Productivity Dump'!$A$4:$A$500,0),
MATCH(CB$2,'Productivity Dump'!$E$3:$AJ$3,0)
),
IF(CB$3="Attendance",
INDEX('Attendance Dump'!$E$2:$AI$400,
MATCH($A63,'Attendance Dump'!$B$2:$B$400,0),
MATCH(CB$2,'Attendance Dump'!$E$1:$AI$1,0)
),
INDEX('Active Hour''s Dump'!$D$3:$AH$337,
MATCH($C63,'Active Hour''s Dump'!$A$3:$A$337,0),
MATCH(CB$2,'Active Hour''s Dump'!$D$2:$AH$2,0)
))),"")</f>
        <v>0</v>
      </c>
      <c r="CC63" s="13" t="str">
        <f>_xlfn.IFNA(IF(CC$3="Productivity",
INDEX('Productivity Dump'!$E$4:$AJ$500,
MATCH($A63,'Productivity Dump'!$A$4:$A$500,0),
MATCH(CC$2,'Productivity Dump'!$E$3:$AJ$3,0)
),
IF(CC$3="Attendance",
INDEX('Attendance Dump'!$E$2:$AI$400,
MATCH($A63,'Attendance Dump'!$B$2:$B$400,0),
MATCH(CC$2,'Attendance Dump'!$E$1:$AI$1,0)
),
INDEX('Active Hour''s Dump'!$D$3:$AH$337,
MATCH($C63,'Active Hour''s Dump'!$A$3:$A$337,0),
MATCH(CC$2,'Active Hour''s Dump'!$D$2:$AH$2,0)
))),"")</f>
        <v>WO</v>
      </c>
      <c r="CD63" s="54">
        <f>_xlfn.IFNA(IF(CD$3="Productivity",
INDEX('Productivity Dump'!$E$4:$AJ$500,
MATCH($A63,'Productivity Dump'!$A$4:$A$500,0),
MATCH(CD$2,'Productivity Dump'!$E$3:$AJ$3,0)
),
IF(CD$3="Attendance",
INDEX('Attendance Dump'!$E$2:$AI$400,
MATCH($A63,'Attendance Dump'!$B$2:$B$400,0),
MATCH(CD$2,'Attendance Dump'!$E$1:$AI$1,0)
),
INDEX('Active Hour''s Dump'!$D$3:$AH$337,
MATCH($C63,'Active Hour''s Dump'!$A$3:$A$337,0),
MATCH(CD$2,'Active Hour''s Dump'!$D$2:$AH$2,0)
))),"")</f>
        <v>0</v>
      </c>
      <c r="CE63" s="13">
        <f>_xlfn.IFNA(IF(CE$3="Productivity",
INDEX('Productivity Dump'!$E$4:$AJ$500,
MATCH($A63,'Productivity Dump'!$A$4:$A$500,0),
MATCH(CE$2,'Productivity Dump'!$E$3:$AJ$3,0)
),
IF(CE$3="Attendance",
INDEX('Attendance Dump'!$E$2:$AI$400,
MATCH($A63,'Attendance Dump'!$B$2:$B$400,0),
MATCH(CE$2,'Attendance Dump'!$E$1:$AI$1,0)
),
INDEX('Active Hour''s Dump'!$D$3:$AH$337,
MATCH($C63,'Active Hour''s Dump'!$A$3:$A$337,0),
MATCH(CE$2,'Active Hour''s Dump'!$D$2:$AH$2,0)
))),"")</f>
        <v>0</v>
      </c>
      <c r="CF63" s="13" t="str">
        <f>_xlfn.IFNA(IF(CF$3="Productivity",
INDEX('Productivity Dump'!$E$4:$AJ$500,
MATCH($A63,'Productivity Dump'!$A$4:$A$500,0),
MATCH(CF$2,'Productivity Dump'!$E$3:$AJ$3,0)
),
IF(CF$3="Attendance",
INDEX('Attendance Dump'!$E$2:$AI$400,
MATCH($A63,'Attendance Dump'!$B$2:$B$400,0),
MATCH(CF$2,'Attendance Dump'!$E$1:$AI$1,0)
),
INDEX('Active Hour''s Dump'!$D$3:$AH$337,
MATCH($C63,'Active Hour''s Dump'!$A$3:$A$337,0),
MATCH(CF$2,'Active Hour''s Dump'!$D$2:$AH$2,0)
))),"")</f>
        <v>PL</v>
      </c>
      <c r="CG63" s="54">
        <f>_xlfn.IFNA(IF(CG$3="Productivity",
INDEX('Productivity Dump'!$E$4:$AJ$500,
MATCH($A63,'Productivity Dump'!$A$4:$A$500,0),
MATCH(CG$2,'Productivity Dump'!$E$3:$AJ$3,0)
),
IF(CG$3="Attendance",
INDEX('Attendance Dump'!$E$2:$AI$400,
MATCH($A63,'Attendance Dump'!$B$2:$B$400,0),
MATCH(CG$2,'Attendance Dump'!$E$1:$AI$1,0)
),
INDEX('Active Hour''s Dump'!$D$3:$AH$337,
MATCH($C63,'Active Hour''s Dump'!$A$3:$A$337,0),
MATCH(CG$2,'Active Hour''s Dump'!$D$2:$AH$2,0)
))),"")</f>
        <v>0</v>
      </c>
      <c r="CH63" s="13">
        <f>_xlfn.IFNA(IF(CH$3="Productivity",
INDEX('Productivity Dump'!$E$4:$AJ$500,
MATCH($A63,'Productivity Dump'!$A$4:$A$500,0),
MATCH(CH$2,'Productivity Dump'!$E$3:$AJ$3,0)
),
IF(CH$3="Attendance",
INDEX('Attendance Dump'!$E$2:$AI$400,
MATCH($A63,'Attendance Dump'!$B$2:$B$400,0),
MATCH(CH$2,'Attendance Dump'!$E$1:$AI$1,0)
),
INDEX('Active Hour''s Dump'!$D$3:$AH$337,
MATCH($C63,'Active Hour''s Dump'!$A$3:$A$337,0),
MATCH(CH$2,'Active Hour''s Dump'!$D$2:$AH$2,0)
))),"")</f>
        <v>1121.8140000000003</v>
      </c>
      <c r="CI63" s="13" t="str">
        <f>_xlfn.IFNA(IF(CI$3="Productivity",
INDEX('Productivity Dump'!$E$4:$AJ$500,
MATCH($A63,'Productivity Dump'!$A$4:$A$500,0),
MATCH(CI$2,'Productivity Dump'!$E$3:$AJ$3,0)
),
IF(CI$3="Attendance",
INDEX('Attendance Dump'!$E$2:$AI$400,
MATCH($A63,'Attendance Dump'!$B$2:$B$400,0),
MATCH(CI$2,'Attendance Dump'!$E$1:$AI$1,0)
),
INDEX('Active Hour''s Dump'!$D$3:$AH$337,
MATCH($C63,'Active Hour''s Dump'!$A$3:$A$337,0),
MATCH(CI$2,'Active Hour''s Dump'!$D$2:$AH$2,0)
))),"")</f>
        <v>P</v>
      </c>
      <c r="CJ63" s="54">
        <f>_xlfn.IFNA(IF(CJ$3="Productivity",
INDEX('Productivity Dump'!$E$4:$AJ$500,
MATCH($A63,'Productivity Dump'!$A$4:$A$500,0),
MATCH(CJ$2,'Productivity Dump'!$E$3:$AJ$3,0)
),
IF(CJ$3="Attendance",
INDEX('Attendance Dump'!$E$2:$AI$400,
MATCH($A63,'Attendance Dump'!$B$2:$B$400,0),
MATCH(CJ$2,'Attendance Dump'!$E$1:$AI$1,0)
),
INDEX('Active Hour''s Dump'!$D$3:$AH$337,
MATCH($C63,'Active Hour''s Dump'!$A$3:$A$337,0),
MATCH(CJ$2,'Active Hour''s Dump'!$D$2:$AH$2,0)
))),"")</f>
        <v>9.25</v>
      </c>
      <c r="CK63" s="13">
        <f>_xlfn.IFNA(IF(CK$3="Productivity",
INDEX('Productivity Dump'!$E$4:$AJ$500,
MATCH($A63,'Productivity Dump'!$A$4:$A$500,0),
MATCH(CK$2,'Productivity Dump'!$E$3:$AJ$3,0)
),
IF(CK$3="Attendance",
INDEX('Attendance Dump'!$E$2:$AI$400,
MATCH($A63,'Attendance Dump'!$B$2:$B$400,0),
MATCH(CK$2,'Attendance Dump'!$E$1:$AI$1,0)
),
INDEX('Active Hour''s Dump'!$D$3:$AH$337,
MATCH($C63,'Active Hour''s Dump'!$A$3:$A$337,0),
MATCH(CK$2,'Active Hour''s Dump'!$D$2:$AH$2,0)
))),"")</f>
        <v>1010.7359999999999</v>
      </c>
      <c r="CL63" s="13" t="str">
        <f>_xlfn.IFNA(IF(CL$3="Productivity",
INDEX('Productivity Dump'!$E$4:$AJ$500,
MATCH($A63,'Productivity Dump'!$A$4:$A$500,0),
MATCH(CL$2,'Productivity Dump'!$E$3:$AJ$3,0)
),
IF(CL$3="Attendance",
INDEX('Attendance Dump'!$E$2:$AI$400,
MATCH($A63,'Attendance Dump'!$B$2:$B$400,0),
MATCH(CL$2,'Attendance Dump'!$E$1:$AI$1,0)
),
INDEX('Active Hour''s Dump'!$D$3:$AH$337,
MATCH($C63,'Active Hour''s Dump'!$A$3:$A$337,0),
MATCH(CL$2,'Active Hour''s Dump'!$D$2:$AH$2,0)
))),"")</f>
        <v>P</v>
      </c>
      <c r="CM63" s="54">
        <f>_xlfn.IFNA(IF(CM$3="Productivity",
INDEX('Productivity Dump'!$E$4:$AJ$500,
MATCH($A63,'Productivity Dump'!$A$4:$A$500,0),
MATCH(CM$2,'Productivity Dump'!$E$3:$AJ$3,0)
),
IF(CM$3="Attendance",
INDEX('Attendance Dump'!$E$2:$AI$400,
MATCH($A63,'Attendance Dump'!$B$2:$B$400,0),
MATCH(CM$2,'Attendance Dump'!$E$1:$AI$1,0)
),
INDEX('Active Hour''s Dump'!$D$3:$AH$337,
MATCH($C63,'Active Hour''s Dump'!$A$3:$A$337,0),
MATCH(CM$2,'Active Hour''s Dump'!$D$2:$AH$2,0)
))),"")</f>
        <v>7.5833333333333304</v>
      </c>
      <c r="CN63" s="13">
        <f>_xlfn.IFNA(IF(CN$3="Productivity",
INDEX('Productivity Dump'!$E$4:$AJ$500,
MATCH($A63,'Productivity Dump'!$A$4:$A$500,0),
MATCH(CN$2,'Productivity Dump'!$E$3:$AJ$3,0)
),
IF(CN$3="Attendance",
INDEX('Attendance Dump'!$E$2:$AI$400,
MATCH($A63,'Attendance Dump'!$B$2:$B$400,0),
MATCH(CN$2,'Attendance Dump'!$E$1:$AI$1,0)
),
INDEX('Active Hour''s Dump'!$D$3:$AH$337,
MATCH($C63,'Active Hour''s Dump'!$A$3:$A$337,0),
MATCH(CN$2,'Active Hour''s Dump'!$D$2:$AH$2,0)
))),"")</f>
        <v>0</v>
      </c>
      <c r="CO63" s="13">
        <f>_xlfn.IFNA(IF(CO$3="Productivity",
INDEX('Productivity Dump'!$E$4:$AJ$500,
MATCH($A63,'Productivity Dump'!$A$4:$A$500,0),
MATCH(CO$2,'Productivity Dump'!$E$3:$AJ$3,0)
),
IF(CO$3="Attendance",
INDEX('Attendance Dump'!$E$2:$AI$400,
MATCH($A63,'Attendance Dump'!$B$2:$B$400,0),
MATCH(CO$2,'Attendance Dump'!$E$1:$AI$1,0)
),
INDEX('Active Hour''s Dump'!$D$3:$AH$337,
MATCH($C63,'Active Hour''s Dump'!$A$3:$A$337,0),
MATCH(CO$2,'Active Hour''s Dump'!$D$2:$AH$2,0)
))),"")</f>
        <v>0</v>
      </c>
      <c r="CP63" s="54">
        <f>_xlfn.IFNA(IF(CP$3="Productivity",
INDEX('Productivity Dump'!$E$4:$AJ$500,
MATCH($A63,'Productivity Dump'!$A$4:$A$500,0),
MATCH(CP$2,'Productivity Dump'!$E$3:$AJ$3,0)
),
IF(CP$3="Attendance",
INDEX('Attendance Dump'!$E$2:$AI$400,
MATCH($A63,'Attendance Dump'!$B$2:$B$400,0),
MATCH(CP$2,'Attendance Dump'!$E$1:$AI$1,0)
),
INDEX('Active Hour''s Dump'!$D$3:$AH$337,
MATCH($C63,'Active Hour''s Dump'!$A$3:$A$337,0),
MATCH(CP$2,'Active Hour''s Dump'!$D$2:$AH$2,0)
))),"")</f>
        <v>0</v>
      </c>
      <c r="CQ63" s="13">
        <f>_xlfn.IFNA(IF(CQ$3="Productivity",
INDEX('Productivity Dump'!$E$4:$AJ$500,
MATCH($A63,'Productivity Dump'!$A$4:$A$500,0),
MATCH(CQ$2,'Productivity Dump'!$E$3:$AJ$3,0)
),
IF(CQ$3="Attendance",
INDEX('Attendance Dump'!$E$2:$AI$400,
MATCH($A63,'Attendance Dump'!$B$2:$B$400,0),
MATCH(CQ$2,'Attendance Dump'!$E$1:$AI$1,0)
),
INDEX('Active Hour''s Dump'!$D$3:$AH$337,
MATCH($C63,'Active Hour''s Dump'!$A$3:$A$337,0),
MATCH(CQ$2,'Active Hour''s Dump'!$D$2:$AH$2,0)
))),"")</f>
        <v>0</v>
      </c>
      <c r="CR63" s="13">
        <f>_xlfn.IFNA(IF(CR$3="Productivity",
INDEX('Productivity Dump'!$E$4:$AJ$500,
MATCH($A63,'Productivity Dump'!$A$4:$A$500,0),
MATCH(CR$2,'Productivity Dump'!$E$3:$AJ$3,0)
),
IF(CR$3="Attendance",
INDEX('Attendance Dump'!$E$2:$AI$400,
MATCH($A63,'Attendance Dump'!$B$2:$B$400,0),
MATCH(CR$2,'Attendance Dump'!$E$1:$AI$1,0)
),
INDEX('Active Hour''s Dump'!$D$3:$AH$337,
MATCH($C63,'Active Hour''s Dump'!$A$3:$A$337,0),
MATCH(CR$2,'Active Hour''s Dump'!$D$2:$AH$2,0)
))),"")</f>
        <v>0</v>
      </c>
      <c r="CS63" s="54">
        <f>_xlfn.IFNA(IF(CS$3="Productivity",
INDEX('Productivity Dump'!$E$4:$AJ$500,
MATCH($A63,'Productivity Dump'!$A$4:$A$500,0),
MATCH(CS$2,'Productivity Dump'!$E$3:$AJ$3,0)
),
IF(CS$3="Attendance",
INDEX('Attendance Dump'!$E$2:$AI$400,
MATCH($A63,'Attendance Dump'!$B$2:$B$400,0),
MATCH(CS$2,'Attendance Dump'!$E$1:$AI$1,0)
),
INDEX('Active Hour''s Dump'!$D$3:$AH$337,
MATCH($C63,'Active Hour''s Dump'!$A$3:$A$337,0),
MATCH(CS$2,'Active Hour''s Dump'!$D$2:$AH$2,0)
))),"")</f>
        <v>0</v>
      </c>
      <c r="CT63" s="13">
        <f>_xlfn.IFNA(IF(CT$3="Productivity",
INDEX('Productivity Dump'!$E$4:$AJ$500,
MATCH($A63,'Productivity Dump'!$A$4:$A$500,0),
MATCH(CT$2,'Productivity Dump'!$E$3:$AJ$3,0)
),
IF(CT$3="Attendance",
INDEX('Attendance Dump'!$E$2:$AI$400,
MATCH($A63,'Attendance Dump'!$B$2:$B$400,0),
MATCH(CT$2,'Attendance Dump'!$E$1:$AI$1,0)
),
INDEX('Active Hour''s Dump'!$D$3:$AH$337,
MATCH($C63,'Active Hour''s Dump'!$A$3:$A$337,0),
MATCH(CT$2,'Active Hour''s Dump'!$D$2:$AH$2,0)
))),"")</f>
        <v>0</v>
      </c>
      <c r="CU63" s="13">
        <f>_xlfn.IFNA(IF(CU$3="Productivity",
INDEX('Productivity Dump'!$E$4:$AJ$500,
MATCH($A63,'Productivity Dump'!$A$4:$A$500,0),
MATCH(CU$2,'Productivity Dump'!$E$3:$AJ$3,0)
),
IF(CU$3="Attendance",
INDEX('Attendance Dump'!$E$2:$AI$400,
MATCH($A63,'Attendance Dump'!$B$2:$B$400,0),
MATCH(CU$2,'Attendance Dump'!$E$1:$AI$1,0)
),
INDEX('Active Hour''s Dump'!$D$3:$AH$337,
MATCH($C63,'Active Hour''s Dump'!$A$3:$A$337,0),
MATCH(CU$2,'Active Hour''s Dump'!$D$2:$AH$2,0)
))),"")</f>
        <v>0</v>
      </c>
      <c r="CV63" s="54">
        <f>_xlfn.IFNA(IF(CV$3="Productivity",
INDEX('Productivity Dump'!$E$4:$AJ$500,
MATCH($A63,'Productivity Dump'!$A$4:$A$500,0),
MATCH(CV$2,'Productivity Dump'!$E$3:$AJ$3,0)
),
IF(CV$3="Attendance",
INDEX('Attendance Dump'!$E$2:$AI$400,
MATCH($A63,'Attendance Dump'!$B$2:$B$400,0),
MATCH(CV$2,'Attendance Dump'!$E$1:$AI$1,0)
),
INDEX('Active Hour''s Dump'!$D$3:$AH$337,
MATCH($C63,'Active Hour''s Dump'!$A$3:$A$337,0),
MATCH(CV$2,'Active Hour''s Dump'!$D$2:$AH$2,0)
))),"")</f>
        <v>0</v>
      </c>
      <c r="CW63" s="13"/>
      <c r="CX63" s="13"/>
      <c r="CY63" s="54"/>
      <c r="DA63" s="57">
        <f t="shared" si="69"/>
        <v>203.3333333333334</v>
      </c>
      <c r="DB63" s="35">
        <f t="shared" si="70"/>
        <v>23157.187000000002</v>
      </c>
      <c r="DC63" s="35">
        <f t="shared" si="67"/>
        <v>0</v>
      </c>
      <c r="DD63" s="35">
        <f t="shared" ca="1" si="68"/>
        <v>0</v>
      </c>
      <c r="DF63" s="32" cm="1">
        <f t="array" ref="DF63">SUMPRODUCT(
    (MOD(COLUMN(H63:CV63) - COLUMN(H63), 3) = 0) *
    (H63:CV63 = 0) *
    (I63:CW63 = "P") *
    (COUNTIF(UKHoliday, H$2:CV$2) = 0)
)</f>
        <v>0</v>
      </c>
      <c r="DG63" s="33" cm="1">
        <f t="array" ref="DG63">SUMPRODUCT(
  (MOD(COLUMN(H63:CV63) - COLUMN(H63), 3) = 0) *
  (H63:CV63 &gt; 0) *
  (H63:CV63 &lt; 0.5 * IF(((WEEKDAY(H$2:CV$2, 2) = 1) + (WEEKDAY(H$2:CV$2, 2) = 6)), G63, F63)) *
  (I63:CW63 = "P") *
  (COUNTIF(UKHoliday, H$2:CV$2) = 0)
)</f>
        <v>0</v>
      </c>
      <c r="DH63" s="33" cm="1">
        <f t="array" ref="DH63">SUMPRODUCT(
  (MOD(COLUMN(H63:CV63) - COLUMN(H63), 3) = 0) *
  (H63:CV63 &gt; 0.5 * IF(((WEEKDAY(H$2:CV$2, 2) = 1) + (WEEKDAY(H$2:CV$2, 2) = 6)), $G63, $F63)) *
  (H63:CV63 &lt; 0.8 * IF(((WEEKDAY(H$2:CV$2, 2) = 1) + (WEEKDAY(H$2:CV$2, 2) = 6)), $G63, $F63)) *
  (I63:CW63 = "P") *
  (COUNTIF(UKHoliday, H$2:CV$2) = 0)
)</f>
        <v>0</v>
      </c>
      <c r="DI63" s="33" cm="1">
        <f t="array" ref="DI63">SUMPRODUCT(
  (MOD(COLUMN(H63:CV63) - COLUMN(H63), 3) = 0) *
  (H63:CV63 &gt; 0.8 * IF(((WEEKDAY(H$2:CV$2, 2) = 1) + (WEEKDAY(H$2:CV$2, 2) = 6)), $G63, $F63)) *
  (H63:CV63 &lt; 1 * IF(((WEEKDAY(H$2:CV$2, 2) = 1) + (WEEKDAY(H$2:CV$2, 2) = 6)), $G63, $F63)) *
  (I63:CW63 = "P") *
  (COUNTIF(UKHoliday, H$2:CV$2) = 0)
)</f>
        <v>2</v>
      </c>
    </row>
    <row r="64" spans="1:113" x14ac:dyDescent="0.3">
      <c r="A64" s="8" t="s">
        <v>5</v>
      </c>
      <c r="B64" s="8" t="s">
        <v>4</v>
      </c>
      <c r="C64" s="9" t="s">
        <v>585</v>
      </c>
      <c r="D64" s="62" t="s">
        <v>1058</v>
      </c>
      <c r="E64" s="35">
        <v>19127.47920000002</v>
      </c>
      <c r="F64" s="35">
        <f t="shared" si="65"/>
        <v>956.37396000000103</v>
      </c>
      <c r="G64" s="35">
        <f t="shared" si="66"/>
        <v>478.18698000000052</v>
      </c>
      <c r="H64" s="13">
        <f>_xlfn.IFNA(IF(H$3="Productivity",
INDEX('Productivity Dump'!$E$4:$AJ$500,
MATCH($A64,'Productivity Dump'!$A$4:$A$500,0),
MATCH(H$2,'Productivity Dump'!$E$3:$AJ$3,0)
),
IF(H$3="Attendance",
INDEX('Attendance Dump'!$E$2:$AI$400,
MATCH($A64,'Attendance Dump'!$B$2:$B$400,0),
MATCH(H$2,'Attendance Dump'!$E$1:$AI$1,0)
),
INDEX('Active Hour''s Dump'!$D$3:$AH$337,
MATCH($C64,'Active Hour''s Dump'!$A$3:$A$337,0),
MATCH(H$2,'Active Hour''s Dump'!$D$2:$AH$2,0)
))),"")</f>
        <v>1002.266</v>
      </c>
      <c r="I64" s="13" t="str">
        <f>_xlfn.IFNA(IF(I$3="Productivity",
INDEX('Productivity Dump'!$E$4:$AJ$500,
MATCH($A64,'Productivity Dump'!$A$4:$A$500,0),
MATCH(I$2,'Productivity Dump'!$E$3:$AJ$3,0)
),
IF(I$3="Attendance",
INDEX('Attendance Dump'!$E$2:$AI$400,
MATCH($A64,'Attendance Dump'!$B$2:$B$400,0),
MATCH(I$2,'Attendance Dump'!$E$1:$AI$1,0)
),
INDEX('Active Hour''s Dump'!$D$3:$AH$337,
MATCH($C64,'Active Hour''s Dump'!$A$3:$A$337,0),
MATCH(I$2,'Active Hour''s Dump'!$D$2:$AH$2,0)
))),"")</f>
        <v>P</v>
      </c>
      <c r="J64" s="54">
        <f>_xlfn.IFNA(IF(J$3="Productivity",
INDEX('Productivity Dump'!$E$4:$AJ$500,
MATCH($A64,'Productivity Dump'!$A$4:$A$500,0),
MATCH(J$2,'Productivity Dump'!$E$3:$AJ$3,0)
),
IF(J$3="Attendance",
INDEX('Attendance Dump'!$E$2:$AI$400,
MATCH($A64,'Attendance Dump'!$B$2:$B$400,0),
MATCH(J$2,'Attendance Dump'!$E$1:$AI$1,0)
),
INDEX('Active Hour''s Dump'!$D$3:$AH$337,
MATCH($C64,'Active Hour''s Dump'!$A$3:$A$337,0),
MATCH(J$2,'Active Hour''s Dump'!$D$2:$AH$2,0)
))),"")</f>
        <v>6.75</v>
      </c>
      <c r="K64" s="13">
        <f>_xlfn.IFNA(IF(K$3="Productivity",
INDEX('Productivity Dump'!$E$4:$AJ$500,
MATCH($A64,'Productivity Dump'!$A$4:$A$500,0),
MATCH(K$2,'Productivity Dump'!$E$3:$AJ$3,0)
),
IF(K$3="Attendance",
INDEX('Attendance Dump'!$E$2:$AI$400,
MATCH($A64,'Attendance Dump'!$B$2:$B$400,0),
MATCH(K$2,'Attendance Dump'!$E$1:$AI$1,0)
),
INDEX('Active Hour''s Dump'!$D$3:$AH$337,
MATCH($C64,'Active Hour''s Dump'!$A$3:$A$337,0),
MATCH(K$2,'Active Hour''s Dump'!$D$2:$AH$2,0)
))),"")</f>
        <v>1083.3220000000001</v>
      </c>
      <c r="L64" s="13" t="str">
        <f>_xlfn.IFNA(IF(L$3="Productivity",
INDEX('Productivity Dump'!$E$4:$AJ$500,
MATCH($A64,'Productivity Dump'!$A$4:$A$500,0),
MATCH(L$2,'Productivity Dump'!$E$3:$AJ$3,0)
),
IF(L$3="Attendance",
INDEX('Attendance Dump'!$E$2:$AI$400,
MATCH($A64,'Attendance Dump'!$B$2:$B$400,0),
MATCH(L$2,'Attendance Dump'!$E$1:$AI$1,0)
),
INDEX('Active Hour''s Dump'!$D$3:$AH$337,
MATCH($C64,'Active Hour''s Dump'!$A$3:$A$337,0),
MATCH(L$2,'Active Hour''s Dump'!$D$2:$AH$2,0)
))),"")</f>
        <v>P</v>
      </c>
      <c r="M64" s="54">
        <f>_xlfn.IFNA(IF(M$3="Productivity",
INDEX('Productivity Dump'!$E$4:$AJ$500,
MATCH($A64,'Productivity Dump'!$A$4:$A$500,0),
MATCH(M$2,'Productivity Dump'!$E$3:$AJ$3,0)
),
IF(M$3="Attendance",
INDEX('Attendance Dump'!$E$2:$AI$400,
MATCH($A64,'Attendance Dump'!$B$2:$B$400,0),
MATCH(M$2,'Attendance Dump'!$E$1:$AI$1,0)
),
INDEX('Active Hour''s Dump'!$D$3:$AH$337,
MATCH($C64,'Active Hour''s Dump'!$A$3:$A$337,0),
MATCH(M$2,'Active Hour''s Dump'!$D$2:$AH$2,0)
))),"")</f>
        <v>6.9166666666666696</v>
      </c>
      <c r="N64" s="13">
        <f>_xlfn.IFNA(IF(N$3="Productivity",
INDEX('Productivity Dump'!$E$4:$AJ$500,
MATCH($A64,'Productivity Dump'!$A$4:$A$500,0),
MATCH(N$2,'Productivity Dump'!$E$3:$AJ$3,0)
),
IF(N$3="Attendance",
INDEX('Attendance Dump'!$E$2:$AI$400,
MATCH($A64,'Attendance Dump'!$B$2:$B$400,0),
MATCH(N$2,'Attendance Dump'!$E$1:$AI$1,0)
),
INDEX('Active Hour''s Dump'!$D$3:$AH$337,
MATCH($C64,'Active Hour''s Dump'!$A$3:$A$337,0),
MATCH(N$2,'Active Hour''s Dump'!$D$2:$AH$2,0)
))),"")</f>
        <v>682.6880000000001</v>
      </c>
      <c r="O64" s="13" t="str">
        <f>_xlfn.IFNA(IF(O$3="Productivity",
INDEX('Productivity Dump'!$E$4:$AJ$500,
MATCH($A64,'Productivity Dump'!$A$4:$A$500,0),
MATCH(O$2,'Productivity Dump'!$E$3:$AJ$3,0)
),
IF(O$3="Attendance",
INDEX('Attendance Dump'!$E$2:$AI$400,
MATCH($A64,'Attendance Dump'!$B$2:$B$400,0),
MATCH(O$2,'Attendance Dump'!$E$1:$AI$1,0)
),
INDEX('Active Hour''s Dump'!$D$3:$AH$337,
MATCH($C64,'Active Hour''s Dump'!$A$3:$A$337,0),
MATCH(O$2,'Active Hour''s Dump'!$D$2:$AH$2,0)
))),"")</f>
        <v>P</v>
      </c>
      <c r="P64" s="54">
        <f>_xlfn.IFNA(IF(P$3="Productivity",
INDEX('Productivity Dump'!$E$4:$AJ$500,
MATCH($A64,'Productivity Dump'!$A$4:$A$500,0),
MATCH(P$2,'Productivity Dump'!$E$3:$AJ$3,0)
),
IF(P$3="Attendance",
INDEX('Attendance Dump'!$E$2:$AI$400,
MATCH($A64,'Attendance Dump'!$B$2:$B$400,0),
MATCH(P$2,'Attendance Dump'!$E$1:$AI$1,0)
),
INDEX('Active Hour''s Dump'!$D$3:$AH$337,
MATCH($C64,'Active Hour''s Dump'!$A$3:$A$337,0),
MATCH(P$2,'Active Hour''s Dump'!$D$2:$AH$2,0)
))),"")</f>
        <v>5.5</v>
      </c>
      <c r="Q64" s="13">
        <f>_xlfn.IFNA(IF(Q$3="Productivity",
INDEX('Productivity Dump'!$E$4:$AJ$500,
MATCH($A64,'Productivity Dump'!$A$4:$A$500,0),
MATCH(Q$2,'Productivity Dump'!$E$3:$AJ$3,0)
),
IF(Q$3="Attendance",
INDEX('Attendance Dump'!$E$2:$AI$400,
MATCH($A64,'Attendance Dump'!$B$2:$B$400,0),
MATCH(Q$2,'Attendance Dump'!$E$1:$AI$1,0)
),
INDEX('Active Hour''s Dump'!$D$3:$AH$337,
MATCH($C64,'Active Hour''s Dump'!$A$3:$A$337,0),
MATCH(Q$2,'Active Hour''s Dump'!$D$2:$AH$2,0)
))),"")</f>
        <v>0</v>
      </c>
      <c r="R64" s="13" t="str">
        <f>_xlfn.IFNA(IF(R$3="Productivity",
INDEX('Productivity Dump'!$E$4:$AJ$500,
MATCH($A64,'Productivity Dump'!$A$4:$A$500,0),
MATCH(R$2,'Productivity Dump'!$E$3:$AJ$3,0)
),
IF(R$3="Attendance",
INDEX('Attendance Dump'!$E$2:$AI$400,
MATCH($A64,'Attendance Dump'!$B$2:$B$400,0),
MATCH(R$2,'Attendance Dump'!$E$1:$AI$1,0)
),
INDEX('Active Hour''s Dump'!$D$3:$AH$337,
MATCH($C64,'Active Hour''s Dump'!$A$3:$A$337,0),
MATCH(R$2,'Active Hour''s Dump'!$D$2:$AH$2,0)
))),"")</f>
        <v>WO</v>
      </c>
      <c r="S64" s="54">
        <f>_xlfn.IFNA(IF(S$3="Productivity",
INDEX('Productivity Dump'!$E$4:$AJ$500,
MATCH($A64,'Productivity Dump'!$A$4:$A$500,0),
MATCH(S$2,'Productivity Dump'!$E$3:$AJ$3,0)
),
IF(S$3="Attendance",
INDEX('Attendance Dump'!$E$2:$AI$400,
MATCH($A64,'Attendance Dump'!$B$2:$B$400,0),
MATCH(S$2,'Attendance Dump'!$E$1:$AI$1,0)
),
INDEX('Active Hour''s Dump'!$D$3:$AH$337,
MATCH($C64,'Active Hour''s Dump'!$A$3:$A$337,0),
MATCH(S$2,'Active Hour''s Dump'!$D$2:$AH$2,0)
))),"")</f>
        <v>0</v>
      </c>
      <c r="T64" s="13">
        <f>_xlfn.IFNA(IF(T$3="Productivity",
INDEX('Productivity Dump'!$E$4:$AJ$500,
MATCH($A64,'Productivity Dump'!$A$4:$A$500,0),
MATCH(T$2,'Productivity Dump'!$E$3:$AJ$3,0)
),
IF(T$3="Attendance",
INDEX('Attendance Dump'!$E$2:$AI$400,
MATCH($A64,'Attendance Dump'!$B$2:$B$400,0),
MATCH(T$2,'Attendance Dump'!$E$1:$AI$1,0)
),
INDEX('Active Hour''s Dump'!$D$3:$AH$337,
MATCH($C64,'Active Hour''s Dump'!$A$3:$A$337,0),
MATCH(T$2,'Active Hour''s Dump'!$D$2:$AH$2,0)
))),"")</f>
        <v>0</v>
      </c>
      <c r="U64" s="13" t="str">
        <f>_xlfn.IFNA(IF(U$3="Productivity",
INDEX('Productivity Dump'!$E$4:$AJ$500,
MATCH($A64,'Productivity Dump'!$A$4:$A$500,0),
MATCH(U$2,'Productivity Dump'!$E$3:$AJ$3,0)
),
IF(U$3="Attendance",
INDEX('Attendance Dump'!$E$2:$AI$400,
MATCH($A64,'Attendance Dump'!$B$2:$B$400,0),
MATCH(U$2,'Attendance Dump'!$E$1:$AI$1,0)
),
INDEX('Active Hour''s Dump'!$D$3:$AH$337,
MATCH($C64,'Active Hour''s Dump'!$A$3:$A$337,0),
MATCH(U$2,'Active Hour''s Dump'!$D$2:$AH$2,0)
))),"")</f>
        <v>PL</v>
      </c>
      <c r="V64" s="54">
        <f>_xlfn.IFNA(IF(V$3="Productivity",
INDEX('Productivity Dump'!$E$4:$AJ$500,
MATCH($A64,'Productivity Dump'!$A$4:$A$500,0),
MATCH(V$2,'Productivity Dump'!$E$3:$AJ$3,0)
),
IF(V$3="Attendance",
INDEX('Attendance Dump'!$E$2:$AI$400,
MATCH($A64,'Attendance Dump'!$B$2:$B$400,0),
MATCH(V$2,'Attendance Dump'!$E$1:$AI$1,0)
),
INDEX('Active Hour''s Dump'!$D$3:$AH$337,
MATCH($C64,'Active Hour''s Dump'!$A$3:$A$337,0),
MATCH(V$2,'Active Hour''s Dump'!$D$2:$AH$2,0)
))),"")</f>
        <v>0</v>
      </c>
      <c r="W64" s="13">
        <f>_xlfn.IFNA(IF(W$3="Productivity",
INDEX('Productivity Dump'!$E$4:$AJ$500,
MATCH($A64,'Productivity Dump'!$A$4:$A$500,0),
MATCH(W$2,'Productivity Dump'!$E$3:$AJ$3,0)
),
IF(W$3="Attendance",
INDEX('Attendance Dump'!$E$2:$AI$400,
MATCH($A64,'Attendance Dump'!$B$2:$B$400,0),
MATCH(W$2,'Attendance Dump'!$E$1:$AI$1,0)
),
INDEX('Active Hour''s Dump'!$D$3:$AH$337,
MATCH($C64,'Active Hour''s Dump'!$A$3:$A$337,0),
MATCH(W$2,'Active Hour''s Dump'!$D$2:$AH$2,0)
))),"")</f>
        <v>1033.0629999999999</v>
      </c>
      <c r="X64" s="13" t="str">
        <f>_xlfn.IFNA(IF(X$3="Productivity",
INDEX('Productivity Dump'!$E$4:$AJ$500,
MATCH($A64,'Productivity Dump'!$A$4:$A$500,0),
MATCH(X$2,'Productivity Dump'!$E$3:$AJ$3,0)
),
IF(X$3="Attendance",
INDEX('Attendance Dump'!$E$2:$AI$400,
MATCH($A64,'Attendance Dump'!$B$2:$B$400,0),
MATCH(X$2,'Attendance Dump'!$E$1:$AI$1,0)
),
INDEX('Active Hour''s Dump'!$D$3:$AH$337,
MATCH($C64,'Active Hour''s Dump'!$A$3:$A$337,0),
MATCH(X$2,'Active Hour''s Dump'!$D$2:$AH$2,0)
))),"")</f>
        <v>P</v>
      </c>
      <c r="Y64" s="54">
        <f>_xlfn.IFNA(IF(Y$3="Productivity",
INDEX('Productivity Dump'!$E$4:$AJ$500,
MATCH($A64,'Productivity Dump'!$A$4:$A$500,0),
MATCH(Y$2,'Productivity Dump'!$E$3:$AJ$3,0)
),
IF(Y$3="Attendance",
INDEX('Attendance Dump'!$E$2:$AI$400,
MATCH($A64,'Attendance Dump'!$B$2:$B$400,0),
MATCH(Y$2,'Attendance Dump'!$E$1:$AI$1,0)
),
INDEX('Active Hour''s Dump'!$D$3:$AH$337,
MATCH($C64,'Active Hour''s Dump'!$A$3:$A$337,0),
MATCH(Y$2,'Active Hour''s Dump'!$D$2:$AH$2,0)
))),"")</f>
        <v>7.0833333333333304</v>
      </c>
      <c r="Z64" s="13">
        <f>_xlfn.IFNA(IF(Z$3="Productivity",
INDEX('Productivity Dump'!$E$4:$AJ$500,
MATCH($A64,'Productivity Dump'!$A$4:$A$500,0),
MATCH(Z$2,'Productivity Dump'!$E$3:$AJ$3,0)
),
IF(Z$3="Attendance",
INDEX('Attendance Dump'!$E$2:$AI$400,
MATCH($A64,'Attendance Dump'!$B$2:$B$400,0),
MATCH(Z$2,'Attendance Dump'!$E$1:$AI$1,0)
),
INDEX('Active Hour''s Dump'!$D$3:$AH$337,
MATCH($C64,'Active Hour''s Dump'!$A$3:$A$337,0),
MATCH(Z$2,'Active Hour''s Dump'!$D$2:$AH$2,0)
))),"")</f>
        <v>1084.6199999999997</v>
      </c>
      <c r="AA64" s="13" t="str">
        <f>_xlfn.IFNA(IF(AA$3="Productivity",
INDEX('Productivity Dump'!$E$4:$AJ$500,
MATCH($A64,'Productivity Dump'!$A$4:$A$500,0),
MATCH(AA$2,'Productivity Dump'!$E$3:$AJ$3,0)
),
IF(AA$3="Attendance",
INDEX('Attendance Dump'!$E$2:$AI$400,
MATCH($A64,'Attendance Dump'!$B$2:$B$400,0),
MATCH(AA$2,'Attendance Dump'!$E$1:$AI$1,0)
),
INDEX('Active Hour''s Dump'!$D$3:$AH$337,
MATCH($C64,'Active Hour''s Dump'!$A$3:$A$337,0),
MATCH(AA$2,'Active Hour''s Dump'!$D$2:$AH$2,0)
))),"")</f>
        <v>P</v>
      </c>
      <c r="AB64" s="54">
        <f>_xlfn.IFNA(IF(AB$3="Productivity",
INDEX('Productivity Dump'!$E$4:$AJ$500,
MATCH($A64,'Productivity Dump'!$A$4:$A$500,0),
MATCH(AB$2,'Productivity Dump'!$E$3:$AJ$3,0)
),
IF(AB$3="Attendance",
INDEX('Attendance Dump'!$E$2:$AI$400,
MATCH($A64,'Attendance Dump'!$B$2:$B$400,0),
MATCH(AB$2,'Attendance Dump'!$E$1:$AI$1,0)
),
INDEX('Active Hour''s Dump'!$D$3:$AH$337,
MATCH($C64,'Active Hour''s Dump'!$A$3:$A$337,0),
MATCH(AB$2,'Active Hour''s Dump'!$D$2:$AH$2,0)
))),"")</f>
        <v>6.5833333333333304</v>
      </c>
      <c r="AC64" s="13">
        <f>_xlfn.IFNA(IF(AC$3="Productivity",
INDEX('Productivity Dump'!$E$4:$AJ$500,
MATCH($A64,'Productivity Dump'!$A$4:$A$500,0),
MATCH(AC$2,'Productivity Dump'!$E$3:$AJ$3,0)
),
IF(AC$3="Attendance",
INDEX('Attendance Dump'!$E$2:$AI$400,
MATCH($A64,'Attendance Dump'!$B$2:$B$400,0),
MATCH(AC$2,'Attendance Dump'!$E$1:$AI$1,0)
),
INDEX('Active Hour''s Dump'!$D$3:$AH$337,
MATCH($C64,'Active Hour''s Dump'!$A$3:$A$337,0),
MATCH(AC$2,'Active Hour''s Dump'!$D$2:$AH$2,0)
))),"")</f>
        <v>1056.2649999999999</v>
      </c>
      <c r="AD64" s="13" t="str">
        <f>_xlfn.IFNA(IF(AD$3="Productivity",
INDEX('Productivity Dump'!$E$4:$AJ$500,
MATCH($A64,'Productivity Dump'!$A$4:$A$500,0),
MATCH(AD$2,'Productivity Dump'!$E$3:$AJ$3,0)
),
IF(AD$3="Attendance",
INDEX('Attendance Dump'!$E$2:$AI$400,
MATCH($A64,'Attendance Dump'!$B$2:$B$400,0),
MATCH(AD$2,'Attendance Dump'!$E$1:$AI$1,0)
),
INDEX('Active Hour''s Dump'!$D$3:$AH$337,
MATCH($C64,'Active Hour''s Dump'!$A$3:$A$337,0),
MATCH(AD$2,'Active Hour''s Dump'!$D$2:$AH$2,0)
))),"")</f>
        <v>P</v>
      </c>
      <c r="AE64" s="54">
        <f>_xlfn.IFNA(IF(AE$3="Productivity",
INDEX('Productivity Dump'!$E$4:$AJ$500,
MATCH($A64,'Productivity Dump'!$A$4:$A$500,0),
MATCH(AE$2,'Productivity Dump'!$E$3:$AJ$3,0)
),
IF(AE$3="Attendance",
INDEX('Attendance Dump'!$E$2:$AI$400,
MATCH($A64,'Attendance Dump'!$B$2:$B$400,0),
MATCH(AE$2,'Attendance Dump'!$E$1:$AI$1,0)
),
INDEX('Active Hour''s Dump'!$D$3:$AH$337,
MATCH($C64,'Active Hour''s Dump'!$A$3:$A$337,0),
MATCH(AE$2,'Active Hour''s Dump'!$D$2:$AH$2,0)
))),"")</f>
        <v>6.0833333333333304</v>
      </c>
      <c r="AF64" s="13">
        <f>_xlfn.IFNA(IF(AF$3="Productivity",
INDEX('Productivity Dump'!$E$4:$AJ$500,
MATCH($A64,'Productivity Dump'!$A$4:$A$500,0),
MATCH(AF$2,'Productivity Dump'!$E$3:$AJ$3,0)
),
IF(AF$3="Attendance",
INDEX('Attendance Dump'!$E$2:$AI$400,
MATCH($A64,'Attendance Dump'!$B$2:$B$400,0),
MATCH(AF$2,'Attendance Dump'!$E$1:$AI$1,0)
),
INDEX('Active Hour''s Dump'!$D$3:$AH$337,
MATCH($C64,'Active Hour''s Dump'!$A$3:$A$337,0),
MATCH(AF$2,'Active Hour''s Dump'!$D$2:$AH$2,0)
))),"")</f>
        <v>1008.0210000000002</v>
      </c>
      <c r="AG64" s="13" t="str">
        <f>_xlfn.IFNA(IF(AG$3="Productivity",
INDEX('Productivity Dump'!$E$4:$AJ$500,
MATCH($A64,'Productivity Dump'!$A$4:$A$500,0),
MATCH(AG$2,'Productivity Dump'!$E$3:$AJ$3,0)
),
IF(AG$3="Attendance",
INDEX('Attendance Dump'!$E$2:$AI$400,
MATCH($A64,'Attendance Dump'!$B$2:$B$400,0),
MATCH(AG$2,'Attendance Dump'!$E$1:$AI$1,0)
),
INDEX('Active Hour''s Dump'!$D$3:$AH$337,
MATCH($C64,'Active Hour''s Dump'!$A$3:$A$337,0),
MATCH(AG$2,'Active Hour''s Dump'!$D$2:$AH$2,0)
))),"")</f>
        <v>P</v>
      </c>
      <c r="AH64" s="54">
        <f>_xlfn.IFNA(IF(AH$3="Productivity",
INDEX('Productivity Dump'!$E$4:$AJ$500,
MATCH($A64,'Productivity Dump'!$A$4:$A$500,0),
MATCH(AH$2,'Productivity Dump'!$E$3:$AJ$3,0)
),
IF(AH$3="Attendance",
INDEX('Attendance Dump'!$E$2:$AI$400,
MATCH($A64,'Attendance Dump'!$B$2:$B$400,0),
MATCH(AH$2,'Attendance Dump'!$E$1:$AI$1,0)
),
INDEX('Active Hour''s Dump'!$D$3:$AH$337,
MATCH($C64,'Active Hour''s Dump'!$A$3:$A$337,0),
MATCH(AH$2,'Active Hour''s Dump'!$D$2:$AH$2,0)
))),"")</f>
        <v>8</v>
      </c>
      <c r="AI64" s="13">
        <f>_xlfn.IFNA(IF(AI$3="Productivity",
INDEX('Productivity Dump'!$E$4:$AJ$500,
MATCH($A64,'Productivity Dump'!$A$4:$A$500,0),
MATCH(AI$2,'Productivity Dump'!$E$3:$AJ$3,0)
),
IF(AI$3="Attendance",
INDEX('Attendance Dump'!$E$2:$AI$400,
MATCH($A64,'Attendance Dump'!$B$2:$B$400,0),
MATCH(AI$2,'Attendance Dump'!$E$1:$AI$1,0)
),
INDEX('Active Hour''s Dump'!$D$3:$AH$337,
MATCH($C64,'Active Hour''s Dump'!$A$3:$A$337,0),
MATCH(AI$2,'Active Hour''s Dump'!$D$2:$AH$2,0)
))),"")</f>
        <v>1099.2439999999997</v>
      </c>
      <c r="AJ64" s="13" t="str">
        <f>_xlfn.IFNA(IF(AJ$3="Productivity",
INDEX('Productivity Dump'!$E$4:$AJ$500,
MATCH($A64,'Productivity Dump'!$A$4:$A$500,0),
MATCH(AJ$2,'Productivity Dump'!$E$3:$AJ$3,0)
),
IF(AJ$3="Attendance",
INDEX('Attendance Dump'!$E$2:$AI$400,
MATCH($A64,'Attendance Dump'!$B$2:$B$400,0),
MATCH(AJ$2,'Attendance Dump'!$E$1:$AI$1,0)
),
INDEX('Active Hour''s Dump'!$D$3:$AH$337,
MATCH($C64,'Active Hour''s Dump'!$A$3:$A$337,0),
MATCH(AJ$2,'Active Hour''s Dump'!$D$2:$AH$2,0)
))),"")</f>
        <v>P</v>
      </c>
      <c r="AK64" s="54">
        <f>_xlfn.IFNA(IF(AK$3="Productivity",
INDEX('Productivity Dump'!$E$4:$AJ$500,
MATCH($A64,'Productivity Dump'!$A$4:$A$500,0),
MATCH(AK$2,'Productivity Dump'!$E$3:$AJ$3,0)
),
IF(AK$3="Attendance",
INDEX('Attendance Dump'!$E$2:$AI$400,
MATCH($A64,'Attendance Dump'!$B$2:$B$400,0),
MATCH(AK$2,'Attendance Dump'!$E$1:$AI$1,0)
),
INDEX('Active Hour''s Dump'!$D$3:$AH$337,
MATCH($C64,'Active Hour''s Dump'!$A$3:$A$337,0),
MATCH(AK$2,'Active Hour''s Dump'!$D$2:$AH$2,0)
))),"")</f>
        <v>6.5</v>
      </c>
      <c r="AL64" s="13">
        <f>_xlfn.IFNA(IF(AL$3="Productivity",
INDEX('Productivity Dump'!$E$4:$AJ$500,
MATCH($A64,'Productivity Dump'!$A$4:$A$500,0),
MATCH(AL$2,'Productivity Dump'!$E$3:$AJ$3,0)
),
IF(AL$3="Attendance",
INDEX('Attendance Dump'!$E$2:$AI$400,
MATCH($A64,'Attendance Dump'!$B$2:$B$400,0),
MATCH(AL$2,'Attendance Dump'!$E$1:$AI$1,0)
),
INDEX('Active Hour''s Dump'!$D$3:$AH$337,
MATCH($C64,'Active Hour''s Dump'!$A$3:$A$337,0),
MATCH(AL$2,'Active Hour''s Dump'!$D$2:$AH$2,0)
))),"")</f>
        <v>0</v>
      </c>
      <c r="AM64" s="13" t="str">
        <f>_xlfn.IFNA(IF(AM$3="Productivity",
INDEX('Productivity Dump'!$E$4:$AJ$500,
MATCH($A64,'Productivity Dump'!$A$4:$A$500,0),
MATCH(AM$2,'Productivity Dump'!$E$3:$AJ$3,0)
),
IF(AM$3="Attendance",
INDEX('Attendance Dump'!$E$2:$AI$400,
MATCH($A64,'Attendance Dump'!$B$2:$B$400,0),
MATCH(AM$2,'Attendance Dump'!$E$1:$AI$1,0)
),
INDEX('Active Hour''s Dump'!$D$3:$AH$337,
MATCH($C64,'Active Hour''s Dump'!$A$3:$A$337,0),
MATCH(AM$2,'Active Hour''s Dump'!$D$2:$AH$2,0)
))),"")</f>
        <v>WO</v>
      </c>
      <c r="AN64" s="54">
        <f>_xlfn.IFNA(IF(AN$3="Productivity",
INDEX('Productivity Dump'!$E$4:$AJ$500,
MATCH($A64,'Productivity Dump'!$A$4:$A$500,0),
MATCH(AN$2,'Productivity Dump'!$E$3:$AJ$3,0)
),
IF(AN$3="Attendance",
INDEX('Attendance Dump'!$E$2:$AI$400,
MATCH($A64,'Attendance Dump'!$B$2:$B$400,0),
MATCH(AN$2,'Attendance Dump'!$E$1:$AI$1,0)
),
INDEX('Active Hour''s Dump'!$D$3:$AH$337,
MATCH($C64,'Active Hour''s Dump'!$A$3:$A$337,0),
MATCH(AN$2,'Active Hour''s Dump'!$D$2:$AH$2,0)
))),"")</f>
        <v>0</v>
      </c>
      <c r="AO64" s="13">
        <f>_xlfn.IFNA(IF(AO$3="Productivity",
INDEX('Productivity Dump'!$E$4:$AJ$500,
MATCH($A64,'Productivity Dump'!$A$4:$A$500,0),
MATCH(AO$2,'Productivity Dump'!$E$3:$AJ$3,0)
),
IF(AO$3="Attendance",
INDEX('Attendance Dump'!$E$2:$AI$400,
MATCH($A64,'Attendance Dump'!$B$2:$B$400,0),
MATCH(AO$2,'Attendance Dump'!$E$1:$AI$1,0)
),
INDEX('Active Hour''s Dump'!$D$3:$AH$337,
MATCH($C64,'Active Hour''s Dump'!$A$3:$A$337,0),
MATCH(AO$2,'Active Hour''s Dump'!$D$2:$AH$2,0)
))),"")</f>
        <v>340.16499999999996</v>
      </c>
      <c r="AP64" s="13" t="str">
        <f>_xlfn.IFNA(IF(AP$3="Productivity",
INDEX('Productivity Dump'!$E$4:$AJ$500,
MATCH($A64,'Productivity Dump'!$A$4:$A$500,0),
MATCH(AP$2,'Productivity Dump'!$E$3:$AJ$3,0)
),
IF(AP$3="Attendance",
INDEX('Attendance Dump'!$E$2:$AI$400,
MATCH($A64,'Attendance Dump'!$B$2:$B$400,0),
MATCH(AP$2,'Attendance Dump'!$E$1:$AI$1,0)
),
INDEX('Active Hour''s Dump'!$D$3:$AH$337,
MATCH($C64,'Active Hour''s Dump'!$A$3:$A$337,0),
MATCH(AP$2,'Active Hour''s Dump'!$D$2:$AH$2,0)
))),"")</f>
        <v>P</v>
      </c>
      <c r="AQ64" s="54">
        <f>_xlfn.IFNA(IF(AQ$3="Productivity",
INDEX('Productivity Dump'!$E$4:$AJ$500,
MATCH($A64,'Productivity Dump'!$A$4:$A$500,0),
MATCH(AQ$2,'Productivity Dump'!$E$3:$AJ$3,0)
),
IF(AQ$3="Attendance",
INDEX('Attendance Dump'!$E$2:$AI$400,
MATCH($A64,'Attendance Dump'!$B$2:$B$400,0),
MATCH(AQ$2,'Attendance Dump'!$E$1:$AI$1,0)
),
INDEX('Active Hour''s Dump'!$D$3:$AH$337,
MATCH($C64,'Active Hour''s Dump'!$A$3:$A$337,0),
MATCH(AQ$2,'Active Hour''s Dump'!$D$2:$AH$2,0)
))),"")</f>
        <v>2.8333333333333299</v>
      </c>
      <c r="AR64" s="13">
        <f>_xlfn.IFNA(IF(AR$3="Productivity",
INDEX('Productivity Dump'!$E$4:$AJ$500,
MATCH($A64,'Productivity Dump'!$A$4:$A$500,0),
MATCH(AR$2,'Productivity Dump'!$E$3:$AJ$3,0)
),
IF(AR$3="Attendance",
INDEX('Attendance Dump'!$E$2:$AI$400,
MATCH($A64,'Attendance Dump'!$B$2:$B$400,0),
MATCH(AR$2,'Attendance Dump'!$E$1:$AI$1,0)
),
INDEX('Active Hour''s Dump'!$D$3:$AH$337,
MATCH($C64,'Active Hour''s Dump'!$A$3:$A$337,0),
MATCH(AR$2,'Active Hour''s Dump'!$D$2:$AH$2,0)
))),"")</f>
        <v>1012.0329999999998</v>
      </c>
      <c r="AS64" s="13" t="str">
        <f>_xlfn.IFNA(IF(AS$3="Productivity",
INDEX('Productivity Dump'!$E$4:$AJ$500,
MATCH($A64,'Productivity Dump'!$A$4:$A$500,0),
MATCH(AS$2,'Productivity Dump'!$E$3:$AJ$3,0)
),
IF(AS$3="Attendance",
INDEX('Attendance Dump'!$E$2:$AI$400,
MATCH($A64,'Attendance Dump'!$B$2:$B$400,0),
MATCH(AS$2,'Attendance Dump'!$E$1:$AI$1,0)
),
INDEX('Active Hour''s Dump'!$D$3:$AH$337,
MATCH($C64,'Active Hour''s Dump'!$A$3:$A$337,0),
MATCH(AS$2,'Active Hour''s Dump'!$D$2:$AH$2,0)
))),"")</f>
        <v>P</v>
      </c>
      <c r="AT64" s="54">
        <f>_xlfn.IFNA(IF(AT$3="Productivity",
INDEX('Productivity Dump'!$E$4:$AJ$500,
MATCH($A64,'Productivity Dump'!$A$4:$A$500,0),
MATCH(AT$2,'Productivity Dump'!$E$3:$AJ$3,0)
),
IF(AT$3="Attendance",
INDEX('Attendance Dump'!$E$2:$AI$400,
MATCH($A64,'Attendance Dump'!$B$2:$B$400,0),
MATCH(AT$2,'Attendance Dump'!$E$1:$AI$1,0)
),
INDEX('Active Hour''s Dump'!$D$3:$AH$337,
MATCH($C64,'Active Hour''s Dump'!$A$3:$A$337,0),
MATCH(AT$2,'Active Hour''s Dump'!$D$2:$AH$2,0)
))),"")</f>
        <v>6.4166666666666696</v>
      </c>
      <c r="AU64" s="13">
        <f>_xlfn.IFNA(IF(AU$3="Productivity",
INDEX('Productivity Dump'!$E$4:$AJ$500,
MATCH($A64,'Productivity Dump'!$A$4:$A$500,0),
MATCH(AU$2,'Productivity Dump'!$E$3:$AJ$3,0)
),
IF(AU$3="Attendance",
INDEX('Attendance Dump'!$E$2:$AI$400,
MATCH($A64,'Attendance Dump'!$B$2:$B$400,0),
MATCH(AU$2,'Attendance Dump'!$E$1:$AI$1,0)
),
INDEX('Active Hour''s Dump'!$D$3:$AH$337,
MATCH($C64,'Active Hour''s Dump'!$A$3:$A$337,0),
MATCH(AU$2,'Active Hour''s Dump'!$D$2:$AH$2,0)
))),"")</f>
        <v>1043.3879999999999</v>
      </c>
      <c r="AV64" s="13" t="str">
        <f>_xlfn.IFNA(IF(AV$3="Productivity",
INDEX('Productivity Dump'!$E$4:$AJ$500,
MATCH($A64,'Productivity Dump'!$A$4:$A$500,0),
MATCH(AV$2,'Productivity Dump'!$E$3:$AJ$3,0)
),
IF(AV$3="Attendance",
INDEX('Attendance Dump'!$E$2:$AI$400,
MATCH($A64,'Attendance Dump'!$B$2:$B$400,0),
MATCH(AV$2,'Attendance Dump'!$E$1:$AI$1,0)
),
INDEX('Active Hour''s Dump'!$D$3:$AH$337,
MATCH($C64,'Active Hour''s Dump'!$A$3:$A$337,0),
MATCH(AV$2,'Active Hour''s Dump'!$D$2:$AH$2,0)
))),"")</f>
        <v>P</v>
      </c>
      <c r="AW64" s="54">
        <f>_xlfn.IFNA(IF(AW$3="Productivity",
INDEX('Productivity Dump'!$E$4:$AJ$500,
MATCH($A64,'Productivity Dump'!$A$4:$A$500,0),
MATCH(AW$2,'Productivity Dump'!$E$3:$AJ$3,0)
),
IF(AW$3="Attendance",
INDEX('Attendance Dump'!$E$2:$AI$400,
MATCH($A64,'Attendance Dump'!$B$2:$B$400,0),
MATCH(AW$2,'Attendance Dump'!$E$1:$AI$1,0)
),
INDEX('Active Hour''s Dump'!$D$3:$AH$337,
MATCH($C64,'Active Hour''s Dump'!$A$3:$A$337,0),
MATCH(AW$2,'Active Hour''s Dump'!$D$2:$AH$2,0)
))),"")</f>
        <v>6.25</v>
      </c>
      <c r="AX64" s="13">
        <f>_xlfn.IFNA(IF(AX$3="Productivity",
INDEX('Productivity Dump'!$E$4:$AJ$500,
MATCH($A64,'Productivity Dump'!$A$4:$A$500,0),
MATCH(AX$2,'Productivity Dump'!$E$3:$AJ$3,0)
),
IF(AX$3="Attendance",
INDEX('Attendance Dump'!$E$2:$AI$400,
MATCH($A64,'Attendance Dump'!$B$2:$B$400,0),
MATCH(AX$2,'Attendance Dump'!$E$1:$AI$1,0)
),
INDEX('Active Hour''s Dump'!$D$3:$AH$337,
MATCH($C64,'Active Hour''s Dump'!$A$3:$A$337,0),
MATCH(AX$2,'Active Hour''s Dump'!$D$2:$AH$2,0)
))),"")</f>
        <v>1001.2520000000001</v>
      </c>
      <c r="AY64" s="13" t="str">
        <f>_xlfn.IFNA(IF(AY$3="Productivity",
INDEX('Productivity Dump'!$E$4:$AJ$500,
MATCH($A64,'Productivity Dump'!$A$4:$A$500,0),
MATCH(AY$2,'Productivity Dump'!$E$3:$AJ$3,0)
),
IF(AY$3="Attendance",
INDEX('Attendance Dump'!$E$2:$AI$400,
MATCH($A64,'Attendance Dump'!$B$2:$B$400,0),
MATCH(AY$2,'Attendance Dump'!$E$1:$AI$1,0)
),
INDEX('Active Hour''s Dump'!$D$3:$AH$337,
MATCH($C64,'Active Hour''s Dump'!$A$3:$A$337,0),
MATCH(AY$2,'Active Hour''s Dump'!$D$2:$AH$2,0)
))),"")</f>
        <v>P</v>
      </c>
      <c r="AZ64" s="54">
        <f>_xlfn.IFNA(IF(AZ$3="Productivity",
INDEX('Productivity Dump'!$E$4:$AJ$500,
MATCH($A64,'Productivity Dump'!$A$4:$A$500,0),
MATCH(AZ$2,'Productivity Dump'!$E$3:$AJ$3,0)
),
IF(AZ$3="Attendance",
INDEX('Attendance Dump'!$E$2:$AI$400,
MATCH($A64,'Attendance Dump'!$B$2:$B$400,0),
MATCH(AZ$2,'Attendance Dump'!$E$1:$AI$1,0)
),
INDEX('Active Hour''s Dump'!$D$3:$AH$337,
MATCH($C64,'Active Hour''s Dump'!$A$3:$A$337,0),
MATCH(AZ$2,'Active Hour''s Dump'!$D$2:$AH$2,0)
))),"")</f>
        <v>6.1666666666666696</v>
      </c>
      <c r="BA64" s="13">
        <f>_xlfn.IFNA(IF(BA$3="Productivity",
INDEX('Productivity Dump'!$E$4:$AJ$500,
MATCH($A64,'Productivity Dump'!$A$4:$A$500,0),
MATCH(BA$2,'Productivity Dump'!$E$3:$AJ$3,0)
),
IF(BA$3="Attendance",
INDEX('Attendance Dump'!$E$2:$AI$400,
MATCH($A64,'Attendance Dump'!$B$2:$B$400,0),
MATCH(BA$2,'Attendance Dump'!$E$1:$AI$1,0)
),
INDEX('Active Hour''s Dump'!$D$3:$AH$337,
MATCH($C64,'Active Hour''s Dump'!$A$3:$A$337,0),
MATCH(BA$2,'Active Hour''s Dump'!$D$2:$AH$2,0)
))),"")</f>
        <v>1022.3740000000003</v>
      </c>
      <c r="BB64" s="13" t="str">
        <f>_xlfn.IFNA(IF(BB$3="Productivity",
INDEX('Productivity Dump'!$E$4:$AJ$500,
MATCH($A64,'Productivity Dump'!$A$4:$A$500,0),
MATCH(BB$2,'Productivity Dump'!$E$3:$AJ$3,0)
),
IF(BB$3="Attendance",
INDEX('Attendance Dump'!$E$2:$AI$400,
MATCH($A64,'Attendance Dump'!$B$2:$B$400,0),
MATCH(BB$2,'Attendance Dump'!$E$1:$AI$1,0)
),
INDEX('Active Hour''s Dump'!$D$3:$AH$337,
MATCH($C64,'Active Hour''s Dump'!$A$3:$A$337,0),
MATCH(BB$2,'Active Hour''s Dump'!$D$2:$AH$2,0)
))),"")</f>
        <v>P</v>
      </c>
      <c r="BC64" s="54">
        <f>_xlfn.IFNA(IF(BC$3="Productivity",
INDEX('Productivity Dump'!$E$4:$AJ$500,
MATCH($A64,'Productivity Dump'!$A$4:$A$500,0),
MATCH(BC$2,'Productivity Dump'!$E$3:$AJ$3,0)
),
IF(BC$3="Attendance",
INDEX('Attendance Dump'!$E$2:$AI$400,
MATCH($A64,'Attendance Dump'!$B$2:$B$400,0),
MATCH(BC$2,'Attendance Dump'!$E$1:$AI$1,0)
),
INDEX('Active Hour''s Dump'!$D$3:$AH$337,
MATCH($C64,'Active Hour''s Dump'!$A$3:$A$337,0),
MATCH(BC$2,'Active Hour''s Dump'!$D$2:$AH$2,0)
))),"")</f>
        <v>6.0833333333333304</v>
      </c>
      <c r="BD64" s="13">
        <f>_xlfn.IFNA(IF(BD$3="Productivity",
INDEX('Productivity Dump'!$E$4:$AJ$500,
MATCH($A64,'Productivity Dump'!$A$4:$A$500,0),
MATCH(BD$2,'Productivity Dump'!$E$3:$AJ$3,0)
),
IF(BD$3="Attendance",
INDEX('Attendance Dump'!$E$2:$AI$400,
MATCH($A64,'Attendance Dump'!$B$2:$B$400,0),
MATCH(BD$2,'Attendance Dump'!$E$1:$AI$1,0)
),
INDEX('Active Hour''s Dump'!$D$3:$AH$337,
MATCH($C64,'Active Hour''s Dump'!$A$3:$A$337,0),
MATCH(BD$2,'Active Hour''s Dump'!$D$2:$AH$2,0)
))),"")</f>
        <v>762.13199999999995</v>
      </c>
      <c r="BE64" s="13" t="str">
        <f>_xlfn.IFNA(IF(BE$3="Productivity",
INDEX('Productivity Dump'!$E$4:$AJ$500,
MATCH($A64,'Productivity Dump'!$A$4:$A$500,0),
MATCH(BE$2,'Productivity Dump'!$E$3:$AJ$3,0)
),
IF(BE$3="Attendance",
INDEX('Attendance Dump'!$E$2:$AI$400,
MATCH($A64,'Attendance Dump'!$B$2:$B$400,0),
MATCH(BE$2,'Attendance Dump'!$E$1:$AI$1,0)
),
INDEX('Active Hour''s Dump'!$D$3:$AH$337,
MATCH($C64,'Active Hour''s Dump'!$A$3:$A$337,0),
MATCH(BE$2,'Active Hour''s Dump'!$D$2:$AH$2,0)
))),"")</f>
        <v>P</v>
      </c>
      <c r="BF64" s="54">
        <f>_xlfn.IFNA(IF(BF$3="Productivity",
INDEX('Productivity Dump'!$E$4:$AJ$500,
MATCH($A64,'Productivity Dump'!$A$4:$A$500,0),
MATCH(BF$2,'Productivity Dump'!$E$3:$AJ$3,0)
),
IF(BF$3="Attendance",
INDEX('Attendance Dump'!$E$2:$AI$400,
MATCH($A64,'Attendance Dump'!$B$2:$B$400,0),
MATCH(BF$2,'Attendance Dump'!$E$1:$AI$1,0)
),
INDEX('Active Hour''s Dump'!$D$3:$AH$337,
MATCH($C64,'Active Hour''s Dump'!$A$3:$A$337,0),
MATCH(BF$2,'Active Hour''s Dump'!$D$2:$AH$2,0)
))),"")</f>
        <v>3.9166666666666701</v>
      </c>
      <c r="BG64" s="13">
        <f>_xlfn.IFNA(IF(BG$3="Productivity",
INDEX('Productivity Dump'!$E$4:$AJ$500,
MATCH($A64,'Productivity Dump'!$A$4:$A$500,0),
MATCH(BG$2,'Productivity Dump'!$E$3:$AJ$3,0)
),
IF(BG$3="Attendance",
INDEX('Attendance Dump'!$E$2:$AI$400,
MATCH($A64,'Attendance Dump'!$B$2:$B$400,0),
MATCH(BG$2,'Attendance Dump'!$E$1:$AI$1,0)
),
INDEX('Active Hour''s Dump'!$D$3:$AH$337,
MATCH($C64,'Active Hour''s Dump'!$A$3:$A$337,0),
MATCH(BG$2,'Active Hour''s Dump'!$D$2:$AH$2,0)
))),"")</f>
        <v>516.01200000000006</v>
      </c>
      <c r="BH64" s="13" t="str">
        <f>_xlfn.IFNA(IF(BH$3="Productivity",
INDEX('Productivity Dump'!$E$4:$AJ$500,
MATCH($A64,'Productivity Dump'!$A$4:$A$500,0),
MATCH(BH$2,'Productivity Dump'!$E$3:$AJ$3,0)
),
IF(BH$3="Attendance",
INDEX('Attendance Dump'!$E$2:$AI$400,
MATCH($A64,'Attendance Dump'!$B$2:$B$400,0),
MATCH(BH$2,'Attendance Dump'!$E$1:$AI$1,0)
),
INDEX('Active Hour''s Dump'!$D$3:$AH$337,
MATCH($C64,'Active Hour''s Dump'!$A$3:$A$337,0),
MATCH(BH$2,'Active Hour''s Dump'!$D$2:$AH$2,0)
))),"")</f>
        <v>WO</v>
      </c>
      <c r="BI64" s="54">
        <f>_xlfn.IFNA(IF(BI$3="Productivity",
INDEX('Productivity Dump'!$E$4:$AJ$500,
MATCH($A64,'Productivity Dump'!$A$4:$A$500,0),
MATCH(BI$2,'Productivity Dump'!$E$3:$AJ$3,0)
),
IF(BI$3="Attendance",
INDEX('Attendance Dump'!$E$2:$AI$400,
MATCH($A64,'Attendance Dump'!$B$2:$B$400,0),
MATCH(BI$2,'Attendance Dump'!$E$1:$AI$1,0)
),
INDEX('Active Hour''s Dump'!$D$3:$AH$337,
MATCH($C64,'Active Hour''s Dump'!$A$3:$A$337,0),
MATCH(BI$2,'Active Hour''s Dump'!$D$2:$AH$2,0)
))),"")</f>
        <v>2.5833333333333299</v>
      </c>
      <c r="BJ64" s="13">
        <f>_xlfn.IFNA(IF(BJ$3="Productivity",
INDEX('Productivity Dump'!$E$4:$AJ$500,
MATCH($A64,'Productivity Dump'!$A$4:$A$500,0),
MATCH(BJ$2,'Productivity Dump'!$E$3:$AJ$3,0)
),
IF(BJ$3="Attendance",
INDEX('Attendance Dump'!$E$2:$AI$400,
MATCH($A64,'Attendance Dump'!$B$2:$B$400,0),
MATCH(BJ$2,'Attendance Dump'!$E$1:$AI$1,0)
),
INDEX('Active Hour''s Dump'!$D$3:$AH$337,
MATCH($C64,'Active Hour''s Dump'!$A$3:$A$337,0),
MATCH(BJ$2,'Active Hour''s Dump'!$D$2:$AH$2,0)
))),"")</f>
        <v>628.47399999999982</v>
      </c>
      <c r="BK64" s="13" t="str">
        <f>_xlfn.IFNA(IF(BK$3="Productivity",
INDEX('Productivity Dump'!$E$4:$AJ$500,
MATCH($A64,'Productivity Dump'!$A$4:$A$500,0),
MATCH(BK$2,'Productivity Dump'!$E$3:$AJ$3,0)
),
IF(BK$3="Attendance",
INDEX('Attendance Dump'!$E$2:$AI$400,
MATCH($A64,'Attendance Dump'!$B$2:$B$400,0),
MATCH(BK$2,'Attendance Dump'!$E$1:$AI$1,0)
),
INDEX('Active Hour''s Dump'!$D$3:$AH$337,
MATCH($C64,'Active Hour''s Dump'!$A$3:$A$337,0),
MATCH(BK$2,'Active Hour''s Dump'!$D$2:$AH$2,0)
))),"")</f>
        <v>P</v>
      </c>
      <c r="BL64" s="54">
        <f>_xlfn.IFNA(IF(BL$3="Productivity",
INDEX('Productivity Dump'!$E$4:$AJ$500,
MATCH($A64,'Productivity Dump'!$A$4:$A$500,0),
MATCH(BL$2,'Productivity Dump'!$E$3:$AJ$3,0)
),
IF(BL$3="Attendance",
INDEX('Attendance Dump'!$E$2:$AI$400,
MATCH($A64,'Attendance Dump'!$B$2:$B$400,0),
MATCH(BL$2,'Attendance Dump'!$E$1:$AI$1,0)
),
INDEX('Active Hour''s Dump'!$D$3:$AH$337,
MATCH($C64,'Active Hour''s Dump'!$A$3:$A$337,0),
MATCH(BL$2,'Active Hour''s Dump'!$D$2:$AH$2,0)
))),"")</f>
        <v>2.75</v>
      </c>
      <c r="BM64" s="13">
        <f>_xlfn.IFNA(IF(BM$3="Productivity",
INDEX('Productivity Dump'!$E$4:$AJ$500,
MATCH($A64,'Productivity Dump'!$A$4:$A$500,0),
MATCH(BM$2,'Productivity Dump'!$E$3:$AJ$3,0)
),
IF(BM$3="Attendance",
INDEX('Attendance Dump'!$E$2:$AI$400,
MATCH($A64,'Attendance Dump'!$B$2:$B$400,0),
MATCH(BM$2,'Attendance Dump'!$E$1:$AI$1,0)
),
INDEX('Active Hour''s Dump'!$D$3:$AH$337,
MATCH($C64,'Active Hour''s Dump'!$A$3:$A$337,0),
MATCH(BM$2,'Active Hour''s Dump'!$D$2:$AH$2,0)
))),"")</f>
        <v>1018.569</v>
      </c>
      <c r="BN64" s="13" t="str">
        <f>_xlfn.IFNA(IF(BN$3="Productivity",
INDEX('Productivity Dump'!$E$4:$AJ$500,
MATCH($A64,'Productivity Dump'!$A$4:$A$500,0),
MATCH(BN$2,'Productivity Dump'!$E$3:$AJ$3,0)
),
IF(BN$3="Attendance",
INDEX('Attendance Dump'!$E$2:$AI$400,
MATCH($A64,'Attendance Dump'!$B$2:$B$400,0),
MATCH(BN$2,'Attendance Dump'!$E$1:$AI$1,0)
),
INDEX('Active Hour''s Dump'!$D$3:$AH$337,
MATCH($C64,'Active Hour''s Dump'!$A$3:$A$337,0),
MATCH(BN$2,'Active Hour''s Dump'!$D$2:$AH$2,0)
))),"")</f>
        <v>P</v>
      </c>
      <c r="BO64" s="54">
        <f>_xlfn.IFNA(IF(BO$3="Productivity",
INDEX('Productivity Dump'!$E$4:$AJ$500,
MATCH($A64,'Productivity Dump'!$A$4:$A$500,0),
MATCH(BO$2,'Productivity Dump'!$E$3:$AJ$3,0)
),
IF(BO$3="Attendance",
INDEX('Attendance Dump'!$E$2:$AI$400,
MATCH($A64,'Attendance Dump'!$B$2:$B$400,0),
MATCH(BO$2,'Attendance Dump'!$E$1:$AI$1,0)
),
INDEX('Active Hour''s Dump'!$D$3:$AH$337,
MATCH($C64,'Active Hour''s Dump'!$A$3:$A$337,0),
MATCH(BO$2,'Active Hour''s Dump'!$D$2:$AH$2,0)
))),"")</f>
        <v>7.3333333333333304</v>
      </c>
      <c r="BP64" s="13">
        <f>_xlfn.IFNA(IF(BP$3="Productivity",
INDEX('Productivity Dump'!$E$4:$AJ$500,
MATCH($A64,'Productivity Dump'!$A$4:$A$500,0),
MATCH(BP$2,'Productivity Dump'!$E$3:$AJ$3,0)
),
IF(BP$3="Attendance",
INDEX('Attendance Dump'!$E$2:$AI$400,
MATCH($A64,'Attendance Dump'!$B$2:$B$400,0),
MATCH(BP$2,'Attendance Dump'!$E$1:$AI$1,0)
),
INDEX('Active Hour''s Dump'!$D$3:$AH$337,
MATCH($C64,'Active Hour''s Dump'!$A$3:$A$337,0),
MATCH(BP$2,'Active Hour''s Dump'!$D$2:$AH$2,0)
))),"")</f>
        <v>1091.6930000000004</v>
      </c>
      <c r="BQ64" s="13" t="str">
        <f>_xlfn.IFNA(IF(BQ$3="Productivity",
INDEX('Productivity Dump'!$E$4:$AJ$500,
MATCH($A64,'Productivity Dump'!$A$4:$A$500,0),
MATCH(BQ$2,'Productivity Dump'!$E$3:$AJ$3,0)
),
IF(BQ$3="Attendance",
INDEX('Attendance Dump'!$E$2:$AI$400,
MATCH($A64,'Attendance Dump'!$B$2:$B$400,0),
MATCH(BQ$2,'Attendance Dump'!$E$1:$AI$1,0)
),
INDEX('Active Hour''s Dump'!$D$3:$AH$337,
MATCH($C64,'Active Hour''s Dump'!$A$3:$A$337,0),
MATCH(BQ$2,'Active Hour''s Dump'!$D$2:$AH$2,0)
))),"")</f>
        <v>P</v>
      </c>
      <c r="BR64" s="54">
        <f>_xlfn.IFNA(IF(BR$3="Productivity",
INDEX('Productivity Dump'!$E$4:$AJ$500,
MATCH($A64,'Productivity Dump'!$A$4:$A$500,0),
MATCH(BR$2,'Productivity Dump'!$E$3:$AJ$3,0)
),
IF(BR$3="Attendance",
INDEX('Attendance Dump'!$E$2:$AI$400,
MATCH($A64,'Attendance Dump'!$B$2:$B$400,0),
MATCH(BR$2,'Attendance Dump'!$E$1:$AI$1,0)
),
INDEX('Active Hour''s Dump'!$D$3:$AH$337,
MATCH($C64,'Active Hour''s Dump'!$A$3:$A$337,0),
MATCH(BR$2,'Active Hour''s Dump'!$D$2:$AH$2,0)
))),"")</f>
        <v>6.5833333333333304</v>
      </c>
      <c r="BS64" s="13">
        <f>_xlfn.IFNA(IF(BS$3="Productivity",
INDEX('Productivity Dump'!$E$4:$AJ$500,
MATCH($A64,'Productivity Dump'!$A$4:$A$500,0),
MATCH(BS$2,'Productivity Dump'!$E$3:$AJ$3,0)
),
IF(BS$3="Attendance",
INDEX('Attendance Dump'!$E$2:$AI$400,
MATCH($A64,'Attendance Dump'!$B$2:$B$400,0),
MATCH(BS$2,'Attendance Dump'!$E$1:$AI$1,0)
),
INDEX('Active Hour''s Dump'!$D$3:$AH$337,
MATCH($C64,'Active Hour''s Dump'!$A$3:$A$337,0),
MATCH(BS$2,'Active Hour''s Dump'!$D$2:$AH$2,0)
))),"")</f>
        <v>1053.0770000000002</v>
      </c>
      <c r="BT64" s="13" t="str">
        <f>_xlfn.IFNA(IF(BT$3="Productivity",
INDEX('Productivity Dump'!$E$4:$AJ$500,
MATCH($A64,'Productivity Dump'!$A$4:$A$500,0),
MATCH(BT$2,'Productivity Dump'!$E$3:$AJ$3,0)
),
IF(BT$3="Attendance",
INDEX('Attendance Dump'!$E$2:$AI$400,
MATCH($A64,'Attendance Dump'!$B$2:$B$400,0),
MATCH(BT$2,'Attendance Dump'!$E$1:$AI$1,0)
),
INDEX('Active Hour''s Dump'!$D$3:$AH$337,
MATCH($C64,'Active Hour''s Dump'!$A$3:$A$337,0),
MATCH(BT$2,'Active Hour''s Dump'!$D$2:$AH$2,0)
))),"")</f>
        <v>H(P)</v>
      </c>
      <c r="BU64" s="54">
        <f>_xlfn.IFNA(IF(BU$3="Productivity",
INDEX('Productivity Dump'!$E$4:$AJ$500,
MATCH($A64,'Productivity Dump'!$A$4:$A$500,0),
MATCH(BU$2,'Productivity Dump'!$E$3:$AJ$3,0)
),
IF(BU$3="Attendance",
INDEX('Attendance Dump'!$E$2:$AI$400,
MATCH($A64,'Attendance Dump'!$B$2:$B$400,0),
MATCH(BU$2,'Attendance Dump'!$E$1:$AI$1,0)
),
INDEX('Active Hour''s Dump'!$D$3:$AH$337,
MATCH($C64,'Active Hour''s Dump'!$A$3:$A$337,0),
MATCH(BU$2,'Active Hour''s Dump'!$D$2:$AH$2,0)
))),"")</f>
        <v>6.1666666666666696</v>
      </c>
      <c r="BV64" s="13">
        <f>_xlfn.IFNA(IF(BV$3="Productivity",
INDEX('Productivity Dump'!$E$4:$AJ$500,
MATCH($A64,'Productivity Dump'!$A$4:$A$500,0),
MATCH(BV$2,'Productivity Dump'!$E$3:$AJ$3,0)
),
IF(BV$3="Attendance",
INDEX('Attendance Dump'!$E$2:$AI$400,
MATCH($A64,'Attendance Dump'!$B$2:$B$400,0),
MATCH(BV$2,'Attendance Dump'!$E$1:$AI$1,0)
),
INDEX('Active Hour''s Dump'!$D$3:$AH$337,
MATCH($C64,'Active Hour''s Dump'!$A$3:$A$337,0),
MATCH(BV$2,'Active Hour''s Dump'!$D$2:$AH$2,0)
))),"")</f>
        <v>0</v>
      </c>
      <c r="BW64" s="13" t="str">
        <f>_xlfn.IFNA(IF(BW$3="Productivity",
INDEX('Productivity Dump'!$E$4:$AJ$500,
MATCH($A64,'Productivity Dump'!$A$4:$A$500,0),
MATCH(BW$2,'Productivity Dump'!$E$3:$AJ$3,0)
),
IF(BW$3="Attendance",
INDEX('Attendance Dump'!$E$2:$AI$400,
MATCH($A64,'Attendance Dump'!$B$2:$B$400,0),
MATCH(BW$2,'Attendance Dump'!$E$1:$AI$1,0)
),
INDEX('Active Hour''s Dump'!$D$3:$AH$337,
MATCH($C64,'Active Hour''s Dump'!$A$3:$A$337,0),
MATCH(BW$2,'Active Hour''s Dump'!$D$2:$AH$2,0)
))),"")</f>
        <v>PL</v>
      </c>
      <c r="BX64" s="54">
        <f>_xlfn.IFNA(IF(BX$3="Productivity",
INDEX('Productivity Dump'!$E$4:$AJ$500,
MATCH($A64,'Productivity Dump'!$A$4:$A$500,0),
MATCH(BX$2,'Productivity Dump'!$E$3:$AJ$3,0)
),
IF(BX$3="Attendance",
INDEX('Attendance Dump'!$E$2:$AI$400,
MATCH($A64,'Attendance Dump'!$B$2:$B$400,0),
MATCH(BX$2,'Attendance Dump'!$E$1:$AI$1,0)
),
INDEX('Active Hour''s Dump'!$D$3:$AH$337,
MATCH($C64,'Active Hour''s Dump'!$A$3:$A$337,0),
MATCH(BX$2,'Active Hour''s Dump'!$D$2:$AH$2,0)
))),"")</f>
        <v>0</v>
      </c>
      <c r="BY64" s="13">
        <f>_xlfn.IFNA(IF(BY$3="Productivity",
INDEX('Productivity Dump'!$E$4:$AJ$500,
MATCH($A64,'Productivity Dump'!$A$4:$A$500,0),
MATCH(BY$2,'Productivity Dump'!$E$3:$AJ$3,0)
),
IF(BY$3="Attendance",
INDEX('Attendance Dump'!$E$2:$AI$400,
MATCH($A64,'Attendance Dump'!$B$2:$B$400,0),
MATCH(BY$2,'Attendance Dump'!$E$1:$AI$1,0)
),
INDEX('Active Hour''s Dump'!$D$3:$AH$337,
MATCH($C64,'Active Hour''s Dump'!$A$3:$A$337,0),
MATCH(BY$2,'Active Hour''s Dump'!$D$2:$AH$2,0)
))),"")</f>
        <v>0</v>
      </c>
      <c r="BZ64" s="13" t="str">
        <f>_xlfn.IFNA(IF(BZ$3="Productivity",
INDEX('Productivity Dump'!$E$4:$AJ$500,
MATCH($A64,'Productivity Dump'!$A$4:$A$500,0),
MATCH(BZ$2,'Productivity Dump'!$E$3:$AJ$3,0)
),
IF(BZ$3="Attendance",
INDEX('Attendance Dump'!$E$2:$AI$400,
MATCH($A64,'Attendance Dump'!$B$2:$B$400,0),
MATCH(BZ$2,'Attendance Dump'!$E$1:$AI$1,0)
),
INDEX('Active Hour''s Dump'!$D$3:$AH$337,
MATCH($C64,'Active Hour''s Dump'!$A$3:$A$337,0),
MATCH(BZ$2,'Active Hour''s Dump'!$D$2:$AH$2,0)
))),"")</f>
        <v>PL</v>
      </c>
      <c r="CA64" s="54">
        <f>_xlfn.IFNA(IF(CA$3="Productivity",
INDEX('Productivity Dump'!$E$4:$AJ$500,
MATCH($A64,'Productivity Dump'!$A$4:$A$500,0),
MATCH(CA$2,'Productivity Dump'!$E$3:$AJ$3,0)
),
IF(CA$3="Attendance",
INDEX('Attendance Dump'!$E$2:$AI$400,
MATCH($A64,'Attendance Dump'!$B$2:$B$400,0),
MATCH(CA$2,'Attendance Dump'!$E$1:$AI$1,0)
),
INDEX('Active Hour''s Dump'!$D$3:$AH$337,
MATCH($C64,'Active Hour''s Dump'!$A$3:$A$337,0),
MATCH(CA$2,'Active Hour''s Dump'!$D$2:$AH$2,0)
))),"")</f>
        <v>0</v>
      </c>
      <c r="CB64" s="13">
        <f>_xlfn.IFNA(IF(CB$3="Productivity",
INDEX('Productivity Dump'!$E$4:$AJ$500,
MATCH($A64,'Productivity Dump'!$A$4:$A$500,0),
MATCH(CB$2,'Productivity Dump'!$E$3:$AJ$3,0)
),
IF(CB$3="Attendance",
INDEX('Attendance Dump'!$E$2:$AI$400,
MATCH($A64,'Attendance Dump'!$B$2:$B$400,0),
MATCH(CB$2,'Attendance Dump'!$E$1:$AI$1,0)
),
INDEX('Active Hour''s Dump'!$D$3:$AH$337,
MATCH($C64,'Active Hour''s Dump'!$A$3:$A$337,0),
MATCH(CB$2,'Active Hour''s Dump'!$D$2:$AH$2,0)
))),"")</f>
        <v>0</v>
      </c>
      <c r="CC64" s="13" t="str">
        <f>_xlfn.IFNA(IF(CC$3="Productivity",
INDEX('Productivity Dump'!$E$4:$AJ$500,
MATCH($A64,'Productivity Dump'!$A$4:$A$500,0),
MATCH(CC$2,'Productivity Dump'!$E$3:$AJ$3,0)
),
IF(CC$3="Attendance",
INDEX('Attendance Dump'!$E$2:$AI$400,
MATCH($A64,'Attendance Dump'!$B$2:$B$400,0),
MATCH(CC$2,'Attendance Dump'!$E$1:$AI$1,0)
),
INDEX('Active Hour''s Dump'!$D$3:$AH$337,
MATCH($C64,'Active Hour''s Dump'!$A$3:$A$337,0),
MATCH(CC$2,'Active Hour''s Dump'!$D$2:$AH$2,0)
))),"")</f>
        <v>WO</v>
      </c>
      <c r="CD64" s="54">
        <f>_xlfn.IFNA(IF(CD$3="Productivity",
INDEX('Productivity Dump'!$E$4:$AJ$500,
MATCH($A64,'Productivity Dump'!$A$4:$A$500,0),
MATCH(CD$2,'Productivity Dump'!$E$3:$AJ$3,0)
),
IF(CD$3="Attendance",
INDEX('Attendance Dump'!$E$2:$AI$400,
MATCH($A64,'Attendance Dump'!$B$2:$B$400,0),
MATCH(CD$2,'Attendance Dump'!$E$1:$AI$1,0)
),
INDEX('Active Hour''s Dump'!$D$3:$AH$337,
MATCH($C64,'Active Hour''s Dump'!$A$3:$A$337,0),
MATCH(CD$2,'Active Hour''s Dump'!$D$2:$AH$2,0)
))),"")</f>
        <v>0</v>
      </c>
      <c r="CE64" s="13">
        <f>_xlfn.IFNA(IF(CE$3="Productivity",
INDEX('Productivity Dump'!$E$4:$AJ$500,
MATCH($A64,'Productivity Dump'!$A$4:$A$500,0),
MATCH(CE$2,'Productivity Dump'!$E$3:$AJ$3,0)
),
IF(CE$3="Attendance",
INDEX('Attendance Dump'!$E$2:$AI$400,
MATCH($A64,'Attendance Dump'!$B$2:$B$400,0),
MATCH(CE$2,'Attendance Dump'!$E$1:$AI$1,0)
),
INDEX('Active Hour''s Dump'!$D$3:$AH$337,
MATCH($C64,'Active Hour''s Dump'!$A$3:$A$337,0),
MATCH(CE$2,'Active Hour''s Dump'!$D$2:$AH$2,0)
))),"")</f>
        <v>604.05599999999993</v>
      </c>
      <c r="CF64" s="13" t="str">
        <f>_xlfn.IFNA(IF(CF$3="Productivity",
INDEX('Productivity Dump'!$E$4:$AJ$500,
MATCH($A64,'Productivity Dump'!$A$4:$A$500,0),
MATCH(CF$2,'Productivity Dump'!$E$3:$AJ$3,0)
),
IF(CF$3="Attendance",
INDEX('Attendance Dump'!$E$2:$AI$400,
MATCH($A64,'Attendance Dump'!$B$2:$B$400,0),
MATCH(CF$2,'Attendance Dump'!$E$1:$AI$1,0)
),
INDEX('Active Hour''s Dump'!$D$3:$AH$337,
MATCH($C64,'Active Hour''s Dump'!$A$3:$A$337,0),
MATCH(CF$2,'Active Hour''s Dump'!$D$2:$AH$2,0)
))),"")</f>
        <v>P</v>
      </c>
      <c r="CG64" s="54">
        <f>_xlfn.IFNA(IF(CG$3="Productivity",
INDEX('Productivity Dump'!$E$4:$AJ$500,
MATCH($A64,'Productivity Dump'!$A$4:$A$500,0),
MATCH(CG$2,'Productivity Dump'!$E$3:$AJ$3,0)
),
IF(CG$3="Attendance",
INDEX('Attendance Dump'!$E$2:$AI$400,
MATCH($A64,'Attendance Dump'!$B$2:$B$400,0),
MATCH(CG$2,'Attendance Dump'!$E$1:$AI$1,0)
),
INDEX('Active Hour''s Dump'!$D$3:$AH$337,
MATCH($C64,'Active Hour''s Dump'!$A$3:$A$337,0),
MATCH(CG$2,'Active Hour''s Dump'!$D$2:$AH$2,0)
))),"")</f>
        <v>3.5833333333333299</v>
      </c>
      <c r="CH64" s="13">
        <f>_xlfn.IFNA(IF(CH$3="Productivity",
INDEX('Productivity Dump'!$E$4:$AJ$500,
MATCH($A64,'Productivity Dump'!$A$4:$A$500,0),
MATCH(CH$2,'Productivity Dump'!$E$3:$AJ$3,0)
),
IF(CH$3="Attendance",
INDEX('Attendance Dump'!$E$2:$AI$400,
MATCH($A64,'Attendance Dump'!$B$2:$B$400,0),
MATCH(CH$2,'Attendance Dump'!$E$1:$AI$1,0)
),
INDEX('Active Hour''s Dump'!$D$3:$AH$337,
MATCH($C64,'Active Hour''s Dump'!$A$3:$A$337,0),
MATCH(CH$2,'Active Hour''s Dump'!$D$2:$AH$2,0)
))),"")</f>
        <v>1011.389</v>
      </c>
      <c r="CI64" s="13" t="str">
        <f>_xlfn.IFNA(IF(CI$3="Productivity",
INDEX('Productivity Dump'!$E$4:$AJ$500,
MATCH($A64,'Productivity Dump'!$A$4:$A$500,0),
MATCH(CI$2,'Productivity Dump'!$E$3:$AJ$3,0)
),
IF(CI$3="Attendance",
INDEX('Attendance Dump'!$E$2:$AI$400,
MATCH($A64,'Attendance Dump'!$B$2:$B$400,0),
MATCH(CI$2,'Attendance Dump'!$E$1:$AI$1,0)
),
INDEX('Active Hour''s Dump'!$D$3:$AH$337,
MATCH($C64,'Active Hour''s Dump'!$A$3:$A$337,0),
MATCH(CI$2,'Active Hour''s Dump'!$D$2:$AH$2,0)
))),"")</f>
        <v>P</v>
      </c>
      <c r="CJ64" s="54">
        <f>_xlfn.IFNA(IF(CJ$3="Productivity",
INDEX('Productivity Dump'!$E$4:$AJ$500,
MATCH($A64,'Productivity Dump'!$A$4:$A$500,0),
MATCH(CJ$2,'Productivity Dump'!$E$3:$AJ$3,0)
),
IF(CJ$3="Attendance",
INDEX('Attendance Dump'!$E$2:$AI$400,
MATCH($A64,'Attendance Dump'!$B$2:$B$400,0),
MATCH(CJ$2,'Attendance Dump'!$E$1:$AI$1,0)
),
INDEX('Active Hour''s Dump'!$D$3:$AH$337,
MATCH($C64,'Active Hour''s Dump'!$A$3:$A$337,0),
MATCH(CJ$2,'Active Hour''s Dump'!$D$2:$AH$2,0)
))),"")</f>
        <v>6.5</v>
      </c>
      <c r="CK64" s="13">
        <f>_xlfn.IFNA(IF(CK$3="Productivity",
INDEX('Productivity Dump'!$E$4:$AJ$500,
MATCH($A64,'Productivity Dump'!$A$4:$A$500,0),
MATCH(CK$2,'Productivity Dump'!$E$3:$AJ$3,0)
),
IF(CK$3="Attendance",
INDEX('Attendance Dump'!$E$2:$AI$400,
MATCH($A64,'Attendance Dump'!$B$2:$B$400,0),
MATCH(CK$2,'Attendance Dump'!$E$1:$AI$1,0)
),
INDEX('Active Hour''s Dump'!$D$3:$AH$337,
MATCH($C64,'Active Hour''s Dump'!$A$3:$A$337,0),
MATCH(CK$2,'Active Hour''s Dump'!$D$2:$AH$2,0)
))),"")</f>
        <v>1003.8179999999999</v>
      </c>
      <c r="CL64" s="13" t="str">
        <f>_xlfn.IFNA(IF(CL$3="Productivity",
INDEX('Productivity Dump'!$E$4:$AJ$500,
MATCH($A64,'Productivity Dump'!$A$4:$A$500,0),
MATCH(CL$2,'Productivity Dump'!$E$3:$AJ$3,0)
),
IF(CL$3="Attendance",
INDEX('Attendance Dump'!$E$2:$AI$400,
MATCH($A64,'Attendance Dump'!$B$2:$B$400,0),
MATCH(CL$2,'Attendance Dump'!$E$1:$AI$1,0)
),
INDEX('Active Hour''s Dump'!$D$3:$AH$337,
MATCH($C64,'Active Hour''s Dump'!$A$3:$A$337,0),
MATCH(CL$2,'Active Hour''s Dump'!$D$2:$AH$2,0)
))),"")</f>
        <v>P</v>
      </c>
      <c r="CM64" s="54">
        <f>_xlfn.IFNA(IF(CM$3="Productivity",
INDEX('Productivity Dump'!$E$4:$AJ$500,
MATCH($A64,'Productivity Dump'!$A$4:$A$500,0),
MATCH(CM$2,'Productivity Dump'!$E$3:$AJ$3,0)
),
IF(CM$3="Attendance",
INDEX('Attendance Dump'!$E$2:$AI$400,
MATCH($A64,'Attendance Dump'!$B$2:$B$400,0),
MATCH(CM$2,'Attendance Dump'!$E$1:$AI$1,0)
),
INDEX('Active Hour''s Dump'!$D$3:$AH$337,
MATCH($C64,'Active Hour''s Dump'!$A$3:$A$337,0),
MATCH(CM$2,'Active Hour''s Dump'!$D$2:$AH$2,0)
))),"")</f>
        <v>7.25</v>
      </c>
      <c r="CN64" s="13">
        <f>_xlfn.IFNA(IF(CN$3="Productivity",
INDEX('Productivity Dump'!$E$4:$AJ$500,
MATCH($A64,'Productivity Dump'!$A$4:$A$500,0),
MATCH(CN$2,'Productivity Dump'!$E$3:$AJ$3,0)
),
IF(CN$3="Attendance",
INDEX('Attendance Dump'!$E$2:$AI$400,
MATCH($A64,'Attendance Dump'!$B$2:$B$400,0),
MATCH(CN$2,'Attendance Dump'!$E$1:$AI$1,0)
),
INDEX('Active Hour''s Dump'!$D$3:$AH$337,
MATCH($C64,'Active Hour''s Dump'!$A$3:$A$337,0),
MATCH(CN$2,'Active Hour''s Dump'!$D$2:$AH$2,0)
))),"")</f>
        <v>0</v>
      </c>
      <c r="CO64" s="13">
        <f>_xlfn.IFNA(IF(CO$3="Productivity",
INDEX('Productivity Dump'!$E$4:$AJ$500,
MATCH($A64,'Productivity Dump'!$A$4:$A$500,0),
MATCH(CO$2,'Productivity Dump'!$E$3:$AJ$3,0)
),
IF(CO$3="Attendance",
INDEX('Attendance Dump'!$E$2:$AI$400,
MATCH($A64,'Attendance Dump'!$B$2:$B$400,0),
MATCH(CO$2,'Attendance Dump'!$E$1:$AI$1,0)
),
INDEX('Active Hour''s Dump'!$D$3:$AH$337,
MATCH($C64,'Active Hour''s Dump'!$A$3:$A$337,0),
MATCH(CO$2,'Active Hour''s Dump'!$D$2:$AH$2,0)
))),"")</f>
        <v>0</v>
      </c>
      <c r="CP64" s="54">
        <f>_xlfn.IFNA(IF(CP$3="Productivity",
INDEX('Productivity Dump'!$E$4:$AJ$500,
MATCH($A64,'Productivity Dump'!$A$4:$A$500,0),
MATCH(CP$2,'Productivity Dump'!$E$3:$AJ$3,0)
),
IF(CP$3="Attendance",
INDEX('Attendance Dump'!$E$2:$AI$400,
MATCH($A64,'Attendance Dump'!$B$2:$B$400,0),
MATCH(CP$2,'Attendance Dump'!$E$1:$AI$1,0)
),
INDEX('Active Hour''s Dump'!$D$3:$AH$337,
MATCH($C64,'Active Hour''s Dump'!$A$3:$A$337,0),
MATCH(CP$2,'Active Hour''s Dump'!$D$2:$AH$2,0)
))),"")</f>
        <v>0</v>
      </c>
      <c r="CQ64" s="13">
        <f>_xlfn.IFNA(IF(CQ$3="Productivity",
INDEX('Productivity Dump'!$E$4:$AJ$500,
MATCH($A64,'Productivity Dump'!$A$4:$A$500,0),
MATCH(CQ$2,'Productivity Dump'!$E$3:$AJ$3,0)
),
IF(CQ$3="Attendance",
INDEX('Attendance Dump'!$E$2:$AI$400,
MATCH($A64,'Attendance Dump'!$B$2:$B$400,0),
MATCH(CQ$2,'Attendance Dump'!$E$1:$AI$1,0)
),
INDEX('Active Hour''s Dump'!$D$3:$AH$337,
MATCH($C64,'Active Hour''s Dump'!$A$3:$A$337,0),
MATCH(CQ$2,'Active Hour''s Dump'!$D$2:$AH$2,0)
))),"")</f>
        <v>0</v>
      </c>
      <c r="CR64" s="13">
        <f>_xlfn.IFNA(IF(CR$3="Productivity",
INDEX('Productivity Dump'!$E$4:$AJ$500,
MATCH($A64,'Productivity Dump'!$A$4:$A$500,0),
MATCH(CR$2,'Productivity Dump'!$E$3:$AJ$3,0)
),
IF(CR$3="Attendance",
INDEX('Attendance Dump'!$E$2:$AI$400,
MATCH($A64,'Attendance Dump'!$B$2:$B$400,0),
MATCH(CR$2,'Attendance Dump'!$E$1:$AI$1,0)
),
INDEX('Active Hour''s Dump'!$D$3:$AH$337,
MATCH($C64,'Active Hour''s Dump'!$A$3:$A$337,0),
MATCH(CR$2,'Active Hour''s Dump'!$D$2:$AH$2,0)
))),"")</f>
        <v>0</v>
      </c>
      <c r="CS64" s="54">
        <f>_xlfn.IFNA(IF(CS$3="Productivity",
INDEX('Productivity Dump'!$E$4:$AJ$500,
MATCH($A64,'Productivity Dump'!$A$4:$A$500,0),
MATCH(CS$2,'Productivity Dump'!$E$3:$AJ$3,0)
),
IF(CS$3="Attendance",
INDEX('Attendance Dump'!$E$2:$AI$400,
MATCH($A64,'Attendance Dump'!$B$2:$B$400,0),
MATCH(CS$2,'Attendance Dump'!$E$1:$AI$1,0)
),
INDEX('Active Hour''s Dump'!$D$3:$AH$337,
MATCH($C64,'Active Hour''s Dump'!$A$3:$A$337,0),
MATCH(CS$2,'Active Hour''s Dump'!$D$2:$AH$2,0)
))),"")</f>
        <v>0</v>
      </c>
      <c r="CT64" s="13">
        <f>_xlfn.IFNA(IF(CT$3="Productivity",
INDEX('Productivity Dump'!$E$4:$AJ$500,
MATCH($A64,'Productivity Dump'!$A$4:$A$500,0),
MATCH(CT$2,'Productivity Dump'!$E$3:$AJ$3,0)
),
IF(CT$3="Attendance",
INDEX('Attendance Dump'!$E$2:$AI$400,
MATCH($A64,'Attendance Dump'!$B$2:$B$400,0),
MATCH(CT$2,'Attendance Dump'!$E$1:$AI$1,0)
),
INDEX('Active Hour''s Dump'!$D$3:$AH$337,
MATCH($C64,'Active Hour''s Dump'!$A$3:$A$337,0),
MATCH(CT$2,'Active Hour''s Dump'!$D$2:$AH$2,0)
))),"")</f>
        <v>0</v>
      </c>
      <c r="CU64" s="13">
        <f>_xlfn.IFNA(IF(CU$3="Productivity",
INDEX('Productivity Dump'!$E$4:$AJ$500,
MATCH($A64,'Productivity Dump'!$A$4:$A$500,0),
MATCH(CU$2,'Productivity Dump'!$E$3:$AJ$3,0)
),
IF(CU$3="Attendance",
INDEX('Attendance Dump'!$E$2:$AI$400,
MATCH($A64,'Attendance Dump'!$B$2:$B$400,0),
MATCH(CU$2,'Attendance Dump'!$E$1:$AI$1,0)
),
INDEX('Active Hour''s Dump'!$D$3:$AH$337,
MATCH($C64,'Active Hour''s Dump'!$A$3:$A$337,0),
MATCH(CU$2,'Active Hour''s Dump'!$D$2:$AH$2,0)
))),"")</f>
        <v>0</v>
      </c>
      <c r="CV64" s="54">
        <f>_xlfn.IFNA(IF(CV$3="Productivity",
INDEX('Productivity Dump'!$E$4:$AJ$500,
MATCH($A64,'Productivity Dump'!$A$4:$A$500,0),
MATCH(CV$2,'Productivity Dump'!$E$3:$AJ$3,0)
),
IF(CV$3="Attendance",
INDEX('Attendance Dump'!$E$2:$AI$400,
MATCH($A64,'Attendance Dump'!$B$2:$B$400,0),
MATCH(CV$2,'Attendance Dump'!$E$1:$AI$1,0)
),
INDEX('Active Hour''s Dump'!$D$3:$AH$337,
MATCH($C64,'Active Hour''s Dump'!$A$3:$A$337,0),
MATCH(CV$2,'Active Hour''s Dump'!$D$2:$AH$2,0)
))),"")</f>
        <v>0</v>
      </c>
      <c r="CW64" s="13"/>
      <c r="CX64" s="13"/>
      <c r="CY64" s="54"/>
      <c r="DA64" s="57">
        <f t="shared" si="69"/>
        <v>127.83333333333331</v>
      </c>
      <c r="DB64" s="35">
        <f t="shared" si="70"/>
        <v>20157.921000000002</v>
      </c>
      <c r="DC64" s="35">
        <f t="shared" si="67"/>
        <v>0</v>
      </c>
      <c r="DD64" s="35">
        <f t="shared" ca="1" si="68"/>
        <v>0</v>
      </c>
      <c r="DF64" s="32" cm="1">
        <f t="array" ref="DF64">SUMPRODUCT(
    (MOD(COLUMN(H64:CV64) - COLUMN(H64), 3) = 0) *
    (H64:CV64 = 0) *
    (I64:CW64 = "P") *
    (COUNTIF(UKHoliday, H$2:CV$2) = 0)
)</f>
        <v>0</v>
      </c>
      <c r="DG64" s="33" cm="1">
        <f t="array" ref="DG64">SUMPRODUCT(
  (MOD(COLUMN(H64:CV64) - COLUMN(H64), 3) = 0) *
  (H64:CV64 &gt; 0) *
  (H64:CV64 &lt; 0.5 * IF(((WEEKDAY(H$2:CV$2, 2) = 1) + (WEEKDAY(H$2:CV$2, 2) = 6)), G64, F64)) *
  (I64:CW64 = "P") *
  (COUNTIF(UKHoliday, H$2:CV$2) = 0)
)</f>
        <v>0</v>
      </c>
      <c r="DH64" s="33" cm="1">
        <f t="array" ref="DH64">SUMPRODUCT(
  (MOD(COLUMN(H64:CV64) - COLUMN(H64), 3) = 0) *
  (H64:CV64 &gt; 0.5 * IF(((WEEKDAY(H$2:CV$2, 2) = 1) + (WEEKDAY(H$2:CV$2, 2) = 6)), $G64, $F64)) *
  (H64:CV64 &lt; 0.8 * IF(((WEEKDAY(H$2:CV$2, 2) = 1) + (WEEKDAY(H$2:CV$2, 2) = 6)), $G64, $F64)) *
  (I64:CW64 = "P") *
  (COUNTIF(UKHoliday, H$2:CV$2) = 0)
)</f>
        <v>1</v>
      </c>
      <c r="DI64" s="33" cm="1">
        <f t="array" ref="DI64">SUMPRODUCT(
  (MOD(COLUMN(H64:CV64) - COLUMN(H64), 3) = 0) *
  (H64:CV64 &gt; 0.8 * IF(((WEEKDAY(H$2:CV$2, 2) = 1) + (WEEKDAY(H$2:CV$2, 2) = 6)), $G64, $F64)) *
  (H64:CV64 &lt; 1 * IF(((WEEKDAY(H$2:CV$2, 2) = 1) + (WEEKDAY(H$2:CV$2, 2) = 6)), $G64, $F64)) *
  (I64:CW64 = "P") *
  (COUNTIF(UKHoliday, H$2:CV$2) = 0)
)</f>
        <v>0</v>
      </c>
    </row>
    <row r="65" spans="1:113" x14ac:dyDescent="0.3">
      <c r="A65" s="8" t="s">
        <v>319</v>
      </c>
      <c r="B65" s="8" t="s">
        <v>558</v>
      </c>
      <c r="C65" s="9" t="s">
        <v>737</v>
      </c>
      <c r="D65" s="62" t="s">
        <v>555</v>
      </c>
      <c r="E65" s="35">
        <v>19800</v>
      </c>
      <c r="F65" s="35">
        <f t="shared" si="65"/>
        <v>990</v>
      </c>
      <c r="G65" s="35">
        <f t="shared" si="66"/>
        <v>495</v>
      </c>
      <c r="H65" s="13">
        <f>_xlfn.IFNA(IF(H$3="Productivity",
INDEX('Productivity Dump'!$E$4:$AJ$500,
MATCH($A65,'Productivity Dump'!$A$4:$A$500,0),
MATCH(H$2,'Productivity Dump'!$E$3:$AJ$3,0)
),
IF(H$3="Attendance",
INDEX('Attendance Dump'!$E$2:$AI$400,
MATCH($A65,'Attendance Dump'!$B$2:$B$400,0),
MATCH(H$2,'Attendance Dump'!$E$1:$AI$1,0)
),
INDEX('Active Hour''s Dump'!$D$3:$AH$337,
MATCH($C65,'Active Hour''s Dump'!$A$3:$A$337,0),
MATCH(H$2,'Active Hour''s Dump'!$D$2:$AH$2,0)
))),"")</f>
        <v>1018.1280000000003</v>
      </c>
      <c r="I65" s="13" t="str">
        <f>_xlfn.IFNA(IF(I$3="Productivity",
INDEX('Productivity Dump'!$E$4:$AJ$500,
MATCH($A65,'Productivity Dump'!$A$4:$A$500,0),
MATCH(I$2,'Productivity Dump'!$E$3:$AJ$3,0)
),
IF(I$3="Attendance",
INDEX('Attendance Dump'!$E$2:$AI$400,
MATCH($A65,'Attendance Dump'!$B$2:$B$400,0),
MATCH(I$2,'Attendance Dump'!$E$1:$AI$1,0)
),
INDEX('Active Hour''s Dump'!$D$3:$AH$337,
MATCH($C65,'Active Hour''s Dump'!$A$3:$A$337,0),
MATCH(I$2,'Active Hour''s Dump'!$D$2:$AH$2,0)
))),"")</f>
        <v>P</v>
      </c>
      <c r="J65" s="54">
        <f>_xlfn.IFNA(IF(J$3="Productivity",
INDEX('Productivity Dump'!$E$4:$AJ$500,
MATCH($A65,'Productivity Dump'!$A$4:$A$500,0),
MATCH(J$2,'Productivity Dump'!$E$3:$AJ$3,0)
),
IF(J$3="Attendance",
INDEX('Attendance Dump'!$E$2:$AI$400,
MATCH($A65,'Attendance Dump'!$B$2:$B$400,0),
MATCH(J$2,'Attendance Dump'!$E$1:$AI$1,0)
),
INDEX('Active Hour''s Dump'!$D$3:$AH$337,
MATCH($C65,'Active Hour''s Dump'!$A$3:$A$337,0),
MATCH(J$2,'Active Hour''s Dump'!$D$2:$AH$2,0)
))),"")</f>
        <v>5.3333333333333304</v>
      </c>
      <c r="K65" s="13">
        <f>_xlfn.IFNA(IF(K$3="Productivity",
INDEX('Productivity Dump'!$E$4:$AJ$500,
MATCH($A65,'Productivity Dump'!$A$4:$A$500,0),
MATCH(K$2,'Productivity Dump'!$E$3:$AJ$3,0)
),
IF(K$3="Attendance",
INDEX('Attendance Dump'!$E$2:$AI$400,
MATCH($A65,'Attendance Dump'!$B$2:$B$400,0),
MATCH(K$2,'Attendance Dump'!$E$1:$AI$1,0)
),
INDEX('Active Hour''s Dump'!$D$3:$AH$337,
MATCH($C65,'Active Hour''s Dump'!$A$3:$A$337,0),
MATCH(K$2,'Active Hour''s Dump'!$D$2:$AH$2,0)
))),"")</f>
        <v>1002.8629999999998</v>
      </c>
      <c r="L65" s="13" t="str">
        <f>_xlfn.IFNA(IF(L$3="Productivity",
INDEX('Productivity Dump'!$E$4:$AJ$500,
MATCH($A65,'Productivity Dump'!$A$4:$A$500,0),
MATCH(L$2,'Productivity Dump'!$E$3:$AJ$3,0)
),
IF(L$3="Attendance",
INDEX('Attendance Dump'!$E$2:$AI$400,
MATCH($A65,'Attendance Dump'!$B$2:$B$400,0),
MATCH(L$2,'Attendance Dump'!$E$1:$AI$1,0)
),
INDEX('Active Hour''s Dump'!$D$3:$AH$337,
MATCH($C65,'Active Hour''s Dump'!$A$3:$A$337,0),
MATCH(L$2,'Active Hour''s Dump'!$D$2:$AH$2,0)
))),"")</f>
        <v>P</v>
      </c>
      <c r="M65" s="54">
        <f>_xlfn.IFNA(IF(M$3="Productivity",
INDEX('Productivity Dump'!$E$4:$AJ$500,
MATCH($A65,'Productivity Dump'!$A$4:$A$500,0),
MATCH(M$2,'Productivity Dump'!$E$3:$AJ$3,0)
),
IF(M$3="Attendance",
INDEX('Attendance Dump'!$E$2:$AI$400,
MATCH($A65,'Attendance Dump'!$B$2:$B$400,0),
MATCH(M$2,'Attendance Dump'!$E$1:$AI$1,0)
),
INDEX('Active Hour''s Dump'!$D$3:$AH$337,
MATCH($C65,'Active Hour''s Dump'!$A$3:$A$337,0),
MATCH(M$2,'Active Hour''s Dump'!$D$2:$AH$2,0)
))),"")</f>
        <v>6</v>
      </c>
      <c r="N65" s="13">
        <f>_xlfn.IFNA(IF(N$3="Productivity",
INDEX('Productivity Dump'!$E$4:$AJ$500,
MATCH($A65,'Productivity Dump'!$A$4:$A$500,0),
MATCH(N$2,'Productivity Dump'!$E$3:$AJ$3,0)
),
IF(N$3="Attendance",
INDEX('Attendance Dump'!$E$2:$AI$400,
MATCH($A65,'Attendance Dump'!$B$2:$B$400,0),
MATCH(N$2,'Attendance Dump'!$E$1:$AI$1,0)
),
INDEX('Active Hour''s Dump'!$D$3:$AH$337,
MATCH($C65,'Active Hour''s Dump'!$A$3:$A$337,0),
MATCH(N$2,'Active Hour''s Dump'!$D$2:$AH$2,0)
))),"")</f>
        <v>470.51599999999996</v>
      </c>
      <c r="O65" s="13" t="str">
        <f>_xlfn.IFNA(IF(O$3="Productivity",
INDEX('Productivity Dump'!$E$4:$AJ$500,
MATCH($A65,'Productivity Dump'!$A$4:$A$500,0),
MATCH(O$2,'Productivity Dump'!$E$3:$AJ$3,0)
),
IF(O$3="Attendance",
INDEX('Attendance Dump'!$E$2:$AI$400,
MATCH($A65,'Attendance Dump'!$B$2:$B$400,0),
MATCH(O$2,'Attendance Dump'!$E$1:$AI$1,0)
),
INDEX('Active Hour''s Dump'!$D$3:$AH$337,
MATCH($C65,'Active Hour''s Dump'!$A$3:$A$337,0),
MATCH(O$2,'Active Hour''s Dump'!$D$2:$AH$2,0)
))),"")</f>
        <v>P</v>
      </c>
      <c r="P65" s="54">
        <f>_xlfn.IFNA(IF(P$3="Productivity",
INDEX('Productivity Dump'!$E$4:$AJ$500,
MATCH($A65,'Productivity Dump'!$A$4:$A$500,0),
MATCH(P$2,'Productivity Dump'!$E$3:$AJ$3,0)
),
IF(P$3="Attendance",
INDEX('Attendance Dump'!$E$2:$AI$400,
MATCH($A65,'Attendance Dump'!$B$2:$B$400,0),
MATCH(P$2,'Attendance Dump'!$E$1:$AI$1,0)
),
INDEX('Active Hour''s Dump'!$D$3:$AH$337,
MATCH($C65,'Active Hour''s Dump'!$A$3:$A$337,0),
MATCH(P$2,'Active Hour''s Dump'!$D$2:$AH$2,0)
))),"")</f>
        <v>3.1666666666666701</v>
      </c>
      <c r="Q65" s="13">
        <f>_xlfn.IFNA(IF(Q$3="Productivity",
INDEX('Productivity Dump'!$E$4:$AJ$500,
MATCH($A65,'Productivity Dump'!$A$4:$A$500,0),
MATCH(Q$2,'Productivity Dump'!$E$3:$AJ$3,0)
),
IF(Q$3="Attendance",
INDEX('Attendance Dump'!$E$2:$AI$400,
MATCH($A65,'Attendance Dump'!$B$2:$B$400,0),
MATCH(Q$2,'Attendance Dump'!$E$1:$AI$1,0)
),
INDEX('Active Hour''s Dump'!$D$3:$AH$337,
MATCH($C65,'Active Hour''s Dump'!$A$3:$A$337,0),
MATCH(Q$2,'Active Hour''s Dump'!$D$2:$AH$2,0)
))),"")</f>
        <v>0</v>
      </c>
      <c r="R65" s="13" t="str">
        <f>_xlfn.IFNA(IF(R$3="Productivity",
INDEX('Productivity Dump'!$E$4:$AJ$500,
MATCH($A65,'Productivity Dump'!$A$4:$A$500,0),
MATCH(R$2,'Productivity Dump'!$E$3:$AJ$3,0)
),
IF(R$3="Attendance",
INDEX('Attendance Dump'!$E$2:$AI$400,
MATCH($A65,'Attendance Dump'!$B$2:$B$400,0),
MATCH(R$2,'Attendance Dump'!$E$1:$AI$1,0)
),
INDEX('Active Hour''s Dump'!$D$3:$AH$337,
MATCH($C65,'Active Hour''s Dump'!$A$3:$A$337,0),
MATCH(R$2,'Active Hour''s Dump'!$D$2:$AH$2,0)
))),"")</f>
        <v>WO</v>
      </c>
      <c r="S65" s="54">
        <f>_xlfn.IFNA(IF(S$3="Productivity",
INDEX('Productivity Dump'!$E$4:$AJ$500,
MATCH($A65,'Productivity Dump'!$A$4:$A$500,0),
MATCH(S$2,'Productivity Dump'!$E$3:$AJ$3,0)
),
IF(S$3="Attendance",
INDEX('Attendance Dump'!$E$2:$AI$400,
MATCH($A65,'Attendance Dump'!$B$2:$B$400,0),
MATCH(S$2,'Attendance Dump'!$E$1:$AI$1,0)
),
INDEX('Active Hour''s Dump'!$D$3:$AH$337,
MATCH($C65,'Active Hour''s Dump'!$A$3:$A$337,0),
MATCH(S$2,'Active Hour''s Dump'!$D$2:$AH$2,0)
))),"")</f>
        <v>0</v>
      </c>
      <c r="T65" s="13">
        <f>_xlfn.IFNA(IF(T$3="Productivity",
INDEX('Productivity Dump'!$E$4:$AJ$500,
MATCH($A65,'Productivity Dump'!$A$4:$A$500,0),
MATCH(T$2,'Productivity Dump'!$E$3:$AJ$3,0)
),
IF(T$3="Attendance",
INDEX('Attendance Dump'!$E$2:$AI$400,
MATCH($A65,'Attendance Dump'!$B$2:$B$400,0),
MATCH(T$2,'Attendance Dump'!$E$1:$AI$1,0)
),
INDEX('Active Hour''s Dump'!$D$3:$AH$337,
MATCH($C65,'Active Hour''s Dump'!$A$3:$A$337,0),
MATCH(T$2,'Active Hour''s Dump'!$D$2:$AH$2,0)
))),"")</f>
        <v>0</v>
      </c>
      <c r="U65" s="13" t="str">
        <f>_xlfn.IFNA(IF(U$3="Productivity",
INDEX('Productivity Dump'!$E$4:$AJ$500,
MATCH($A65,'Productivity Dump'!$A$4:$A$500,0),
MATCH(U$2,'Productivity Dump'!$E$3:$AJ$3,0)
),
IF(U$3="Attendance",
INDEX('Attendance Dump'!$E$2:$AI$400,
MATCH($A65,'Attendance Dump'!$B$2:$B$400,0),
MATCH(U$2,'Attendance Dump'!$E$1:$AI$1,0)
),
INDEX('Active Hour''s Dump'!$D$3:$AH$337,
MATCH($C65,'Active Hour''s Dump'!$A$3:$A$337,0),
MATCH(U$2,'Active Hour''s Dump'!$D$2:$AH$2,0)
))),"")</f>
        <v>PL</v>
      </c>
      <c r="V65" s="54">
        <f>_xlfn.IFNA(IF(V$3="Productivity",
INDEX('Productivity Dump'!$E$4:$AJ$500,
MATCH($A65,'Productivity Dump'!$A$4:$A$500,0),
MATCH(V$2,'Productivity Dump'!$E$3:$AJ$3,0)
),
IF(V$3="Attendance",
INDEX('Attendance Dump'!$E$2:$AI$400,
MATCH($A65,'Attendance Dump'!$B$2:$B$400,0),
MATCH(V$2,'Attendance Dump'!$E$1:$AI$1,0)
),
INDEX('Active Hour''s Dump'!$D$3:$AH$337,
MATCH($C65,'Active Hour''s Dump'!$A$3:$A$337,0),
MATCH(V$2,'Active Hour''s Dump'!$D$2:$AH$2,0)
))),"")</f>
        <v>0</v>
      </c>
      <c r="W65" s="13">
        <f>_xlfn.IFNA(IF(W$3="Productivity",
INDEX('Productivity Dump'!$E$4:$AJ$500,
MATCH($A65,'Productivity Dump'!$A$4:$A$500,0),
MATCH(W$2,'Productivity Dump'!$E$3:$AJ$3,0)
),
IF(W$3="Attendance",
INDEX('Attendance Dump'!$E$2:$AI$400,
MATCH($A65,'Attendance Dump'!$B$2:$B$400,0),
MATCH(W$2,'Attendance Dump'!$E$1:$AI$1,0)
),
INDEX('Active Hour''s Dump'!$D$3:$AH$337,
MATCH($C65,'Active Hour''s Dump'!$A$3:$A$337,0),
MATCH(W$2,'Active Hour''s Dump'!$D$2:$AH$2,0)
))),"")</f>
        <v>1016.1779999999998</v>
      </c>
      <c r="X65" s="13" t="str">
        <f>_xlfn.IFNA(IF(X$3="Productivity",
INDEX('Productivity Dump'!$E$4:$AJ$500,
MATCH($A65,'Productivity Dump'!$A$4:$A$500,0),
MATCH(X$2,'Productivity Dump'!$E$3:$AJ$3,0)
),
IF(X$3="Attendance",
INDEX('Attendance Dump'!$E$2:$AI$400,
MATCH($A65,'Attendance Dump'!$B$2:$B$400,0),
MATCH(X$2,'Attendance Dump'!$E$1:$AI$1,0)
),
INDEX('Active Hour''s Dump'!$D$3:$AH$337,
MATCH($C65,'Active Hour''s Dump'!$A$3:$A$337,0),
MATCH(X$2,'Active Hour''s Dump'!$D$2:$AH$2,0)
))),"")</f>
        <v>P</v>
      </c>
      <c r="Y65" s="54">
        <f>_xlfn.IFNA(IF(Y$3="Productivity",
INDEX('Productivity Dump'!$E$4:$AJ$500,
MATCH($A65,'Productivity Dump'!$A$4:$A$500,0),
MATCH(Y$2,'Productivity Dump'!$E$3:$AJ$3,0)
),
IF(Y$3="Attendance",
INDEX('Attendance Dump'!$E$2:$AI$400,
MATCH($A65,'Attendance Dump'!$B$2:$B$400,0),
MATCH(Y$2,'Attendance Dump'!$E$1:$AI$1,0)
),
INDEX('Active Hour''s Dump'!$D$3:$AH$337,
MATCH($C65,'Active Hour''s Dump'!$A$3:$A$337,0),
MATCH(Y$2,'Active Hour''s Dump'!$D$2:$AH$2,0)
))),"")</f>
        <v>6.1666666666666696</v>
      </c>
      <c r="Z65" s="13">
        <f>_xlfn.IFNA(IF(Z$3="Productivity",
INDEX('Productivity Dump'!$E$4:$AJ$500,
MATCH($A65,'Productivity Dump'!$A$4:$A$500,0),
MATCH(Z$2,'Productivity Dump'!$E$3:$AJ$3,0)
),
IF(Z$3="Attendance",
INDEX('Attendance Dump'!$E$2:$AI$400,
MATCH($A65,'Attendance Dump'!$B$2:$B$400,0),
MATCH(Z$2,'Attendance Dump'!$E$1:$AI$1,0)
),
INDEX('Active Hour''s Dump'!$D$3:$AH$337,
MATCH($C65,'Active Hour''s Dump'!$A$3:$A$337,0),
MATCH(Z$2,'Active Hour''s Dump'!$D$2:$AH$2,0)
))),"")</f>
        <v>1012.3150000000002</v>
      </c>
      <c r="AA65" s="13" t="str">
        <f>_xlfn.IFNA(IF(AA$3="Productivity",
INDEX('Productivity Dump'!$E$4:$AJ$500,
MATCH($A65,'Productivity Dump'!$A$4:$A$500,0),
MATCH(AA$2,'Productivity Dump'!$E$3:$AJ$3,0)
),
IF(AA$3="Attendance",
INDEX('Attendance Dump'!$E$2:$AI$400,
MATCH($A65,'Attendance Dump'!$B$2:$B$400,0),
MATCH(AA$2,'Attendance Dump'!$E$1:$AI$1,0)
),
INDEX('Active Hour''s Dump'!$D$3:$AH$337,
MATCH($C65,'Active Hour''s Dump'!$A$3:$A$337,0),
MATCH(AA$2,'Active Hour''s Dump'!$D$2:$AH$2,0)
))),"")</f>
        <v>P</v>
      </c>
      <c r="AB65" s="54">
        <f>_xlfn.IFNA(IF(AB$3="Productivity",
INDEX('Productivity Dump'!$E$4:$AJ$500,
MATCH($A65,'Productivity Dump'!$A$4:$A$500,0),
MATCH(AB$2,'Productivity Dump'!$E$3:$AJ$3,0)
),
IF(AB$3="Attendance",
INDEX('Attendance Dump'!$E$2:$AI$400,
MATCH($A65,'Attendance Dump'!$B$2:$B$400,0),
MATCH(AB$2,'Attendance Dump'!$E$1:$AI$1,0)
),
INDEX('Active Hour''s Dump'!$D$3:$AH$337,
MATCH($C65,'Active Hour''s Dump'!$A$3:$A$337,0),
MATCH(AB$2,'Active Hour''s Dump'!$D$2:$AH$2,0)
))),"")</f>
        <v>5.25</v>
      </c>
      <c r="AC65" s="13">
        <f>_xlfn.IFNA(IF(AC$3="Productivity",
INDEX('Productivity Dump'!$E$4:$AJ$500,
MATCH($A65,'Productivity Dump'!$A$4:$A$500,0),
MATCH(AC$2,'Productivity Dump'!$E$3:$AJ$3,0)
),
IF(AC$3="Attendance",
INDEX('Attendance Dump'!$E$2:$AI$400,
MATCH($A65,'Attendance Dump'!$B$2:$B$400,0),
MATCH(AC$2,'Attendance Dump'!$E$1:$AI$1,0)
),
INDEX('Active Hour''s Dump'!$D$3:$AH$337,
MATCH($C65,'Active Hour''s Dump'!$A$3:$A$337,0),
MATCH(AC$2,'Active Hour''s Dump'!$D$2:$AH$2,0)
))),"")</f>
        <v>1008.2679999999998</v>
      </c>
      <c r="AD65" s="13" t="str">
        <f>_xlfn.IFNA(IF(AD$3="Productivity",
INDEX('Productivity Dump'!$E$4:$AJ$500,
MATCH($A65,'Productivity Dump'!$A$4:$A$500,0),
MATCH(AD$2,'Productivity Dump'!$E$3:$AJ$3,0)
),
IF(AD$3="Attendance",
INDEX('Attendance Dump'!$E$2:$AI$400,
MATCH($A65,'Attendance Dump'!$B$2:$B$400,0),
MATCH(AD$2,'Attendance Dump'!$E$1:$AI$1,0)
),
INDEX('Active Hour''s Dump'!$D$3:$AH$337,
MATCH($C65,'Active Hour''s Dump'!$A$3:$A$337,0),
MATCH(AD$2,'Active Hour''s Dump'!$D$2:$AH$2,0)
))),"")</f>
        <v>P</v>
      </c>
      <c r="AE65" s="54">
        <f>_xlfn.IFNA(IF(AE$3="Productivity",
INDEX('Productivity Dump'!$E$4:$AJ$500,
MATCH($A65,'Productivity Dump'!$A$4:$A$500,0),
MATCH(AE$2,'Productivity Dump'!$E$3:$AJ$3,0)
),
IF(AE$3="Attendance",
INDEX('Attendance Dump'!$E$2:$AI$400,
MATCH($A65,'Attendance Dump'!$B$2:$B$400,0),
MATCH(AE$2,'Attendance Dump'!$E$1:$AI$1,0)
),
INDEX('Active Hour''s Dump'!$D$3:$AH$337,
MATCH($C65,'Active Hour''s Dump'!$A$3:$A$337,0),
MATCH(AE$2,'Active Hour''s Dump'!$D$2:$AH$2,0)
))),"")</f>
        <v>5.5833333333333304</v>
      </c>
      <c r="AF65" s="13">
        <f>_xlfn.IFNA(IF(AF$3="Productivity",
INDEX('Productivity Dump'!$E$4:$AJ$500,
MATCH($A65,'Productivity Dump'!$A$4:$A$500,0),
MATCH(AF$2,'Productivity Dump'!$E$3:$AJ$3,0)
),
IF(AF$3="Attendance",
INDEX('Attendance Dump'!$E$2:$AI$400,
MATCH($A65,'Attendance Dump'!$B$2:$B$400,0),
MATCH(AF$2,'Attendance Dump'!$E$1:$AI$1,0)
),
INDEX('Active Hour''s Dump'!$D$3:$AH$337,
MATCH($C65,'Active Hour''s Dump'!$A$3:$A$337,0),
MATCH(AF$2,'Active Hour''s Dump'!$D$2:$AH$2,0)
))),"")</f>
        <v>1009.9929999999998</v>
      </c>
      <c r="AG65" s="13" t="str">
        <f>_xlfn.IFNA(IF(AG$3="Productivity",
INDEX('Productivity Dump'!$E$4:$AJ$500,
MATCH($A65,'Productivity Dump'!$A$4:$A$500,0),
MATCH(AG$2,'Productivity Dump'!$E$3:$AJ$3,0)
),
IF(AG$3="Attendance",
INDEX('Attendance Dump'!$E$2:$AI$400,
MATCH($A65,'Attendance Dump'!$B$2:$B$400,0),
MATCH(AG$2,'Attendance Dump'!$E$1:$AI$1,0)
),
INDEX('Active Hour''s Dump'!$D$3:$AH$337,
MATCH($C65,'Active Hour''s Dump'!$A$3:$A$337,0),
MATCH(AG$2,'Active Hour''s Dump'!$D$2:$AH$2,0)
))),"")</f>
        <v>P</v>
      </c>
      <c r="AH65" s="54">
        <f>_xlfn.IFNA(IF(AH$3="Productivity",
INDEX('Productivity Dump'!$E$4:$AJ$500,
MATCH($A65,'Productivity Dump'!$A$4:$A$500,0),
MATCH(AH$2,'Productivity Dump'!$E$3:$AJ$3,0)
),
IF(AH$3="Attendance",
INDEX('Attendance Dump'!$E$2:$AI$400,
MATCH($A65,'Attendance Dump'!$B$2:$B$400,0),
MATCH(AH$2,'Attendance Dump'!$E$1:$AI$1,0)
),
INDEX('Active Hour''s Dump'!$D$3:$AH$337,
MATCH($C65,'Active Hour''s Dump'!$A$3:$A$337,0),
MATCH(AH$2,'Active Hour''s Dump'!$D$2:$AH$2,0)
))),"")</f>
        <v>6.25</v>
      </c>
      <c r="AI65" s="13">
        <f>_xlfn.IFNA(IF(AI$3="Productivity",
INDEX('Productivity Dump'!$E$4:$AJ$500,
MATCH($A65,'Productivity Dump'!$A$4:$A$500,0),
MATCH(AI$2,'Productivity Dump'!$E$3:$AJ$3,0)
),
IF(AI$3="Attendance",
INDEX('Attendance Dump'!$E$2:$AI$400,
MATCH($A65,'Attendance Dump'!$B$2:$B$400,0),
MATCH(AI$2,'Attendance Dump'!$E$1:$AI$1,0)
),
INDEX('Active Hour''s Dump'!$D$3:$AH$337,
MATCH($C65,'Active Hour''s Dump'!$A$3:$A$337,0),
MATCH(AI$2,'Active Hour''s Dump'!$D$2:$AH$2,0)
))),"")</f>
        <v>0</v>
      </c>
      <c r="AJ65" s="13" t="str">
        <f>_xlfn.IFNA(IF(AJ$3="Productivity",
INDEX('Productivity Dump'!$E$4:$AJ$500,
MATCH($A65,'Productivity Dump'!$A$4:$A$500,0),
MATCH(AJ$2,'Productivity Dump'!$E$3:$AJ$3,0)
),
IF(AJ$3="Attendance",
INDEX('Attendance Dump'!$E$2:$AI$400,
MATCH($A65,'Attendance Dump'!$B$2:$B$400,0),
MATCH(AJ$2,'Attendance Dump'!$E$1:$AI$1,0)
),
INDEX('Active Hour''s Dump'!$D$3:$AH$337,
MATCH($C65,'Active Hour''s Dump'!$A$3:$A$337,0),
MATCH(AJ$2,'Active Hour''s Dump'!$D$2:$AH$2,0)
))),"")</f>
        <v>PL</v>
      </c>
      <c r="AK65" s="54">
        <f>_xlfn.IFNA(IF(AK$3="Productivity",
INDEX('Productivity Dump'!$E$4:$AJ$500,
MATCH($A65,'Productivity Dump'!$A$4:$A$500,0),
MATCH(AK$2,'Productivity Dump'!$E$3:$AJ$3,0)
),
IF(AK$3="Attendance",
INDEX('Attendance Dump'!$E$2:$AI$400,
MATCH($A65,'Attendance Dump'!$B$2:$B$400,0),
MATCH(AK$2,'Attendance Dump'!$E$1:$AI$1,0)
),
INDEX('Active Hour''s Dump'!$D$3:$AH$337,
MATCH($C65,'Active Hour''s Dump'!$A$3:$A$337,0),
MATCH(AK$2,'Active Hour''s Dump'!$D$2:$AH$2,0)
))),"")</f>
        <v>0</v>
      </c>
      <c r="AL65" s="13">
        <f>_xlfn.IFNA(IF(AL$3="Productivity",
INDEX('Productivity Dump'!$E$4:$AJ$500,
MATCH($A65,'Productivity Dump'!$A$4:$A$500,0),
MATCH(AL$2,'Productivity Dump'!$E$3:$AJ$3,0)
),
IF(AL$3="Attendance",
INDEX('Attendance Dump'!$E$2:$AI$400,
MATCH($A65,'Attendance Dump'!$B$2:$B$400,0),
MATCH(AL$2,'Attendance Dump'!$E$1:$AI$1,0)
),
INDEX('Active Hour''s Dump'!$D$3:$AH$337,
MATCH($C65,'Active Hour''s Dump'!$A$3:$A$337,0),
MATCH(AL$2,'Active Hour''s Dump'!$D$2:$AH$2,0)
))),"")</f>
        <v>0</v>
      </c>
      <c r="AM65" s="13" t="str">
        <f>_xlfn.IFNA(IF(AM$3="Productivity",
INDEX('Productivity Dump'!$E$4:$AJ$500,
MATCH($A65,'Productivity Dump'!$A$4:$A$500,0),
MATCH(AM$2,'Productivity Dump'!$E$3:$AJ$3,0)
),
IF(AM$3="Attendance",
INDEX('Attendance Dump'!$E$2:$AI$400,
MATCH($A65,'Attendance Dump'!$B$2:$B$400,0),
MATCH(AM$2,'Attendance Dump'!$E$1:$AI$1,0)
),
INDEX('Active Hour''s Dump'!$D$3:$AH$337,
MATCH($C65,'Active Hour''s Dump'!$A$3:$A$337,0),
MATCH(AM$2,'Active Hour''s Dump'!$D$2:$AH$2,0)
))),"")</f>
        <v>WO</v>
      </c>
      <c r="AN65" s="54">
        <f>_xlfn.IFNA(IF(AN$3="Productivity",
INDEX('Productivity Dump'!$E$4:$AJ$500,
MATCH($A65,'Productivity Dump'!$A$4:$A$500,0),
MATCH(AN$2,'Productivity Dump'!$E$3:$AJ$3,0)
),
IF(AN$3="Attendance",
INDEX('Attendance Dump'!$E$2:$AI$400,
MATCH($A65,'Attendance Dump'!$B$2:$B$400,0),
MATCH(AN$2,'Attendance Dump'!$E$1:$AI$1,0)
),
INDEX('Active Hour''s Dump'!$D$3:$AH$337,
MATCH($C65,'Active Hour''s Dump'!$A$3:$A$337,0),
MATCH(AN$2,'Active Hour''s Dump'!$D$2:$AH$2,0)
))),"")</f>
        <v>0</v>
      </c>
      <c r="AO65" s="13">
        <f>_xlfn.IFNA(IF(AO$3="Productivity",
INDEX('Productivity Dump'!$E$4:$AJ$500,
MATCH($A65,'Productivity Dump'!$A$4:$A$500,0),
MATCH(AO$2,'Productivity Dump'!$E$3:$AJ$3,0)
),
IF(AO$3="Attendance",
INDEX('Attendance Dump'!$E$2:$AI$400,
MATCH($A65,'Attendance Dump'!$B$2:$B$400,0),
MATCH(AO$2,'Attendance Dump'!$E$1:$AI$1,0)
),
INDEX('Active Hour''s Dump'!$D$3:$AH$337,
MATCH($C65,'Active Hour''s Dump'!$A$3:$A$337,0),
MATCH(AO$2,'Active Hour''s Dump'!$D$2:$AH$2,0)
))),"")</f>
        <v>561.60000000000014</v>
      </c>
      <c r="AP65" s="13" t="str">
        <f>_xlfn.IFNA(IF(AP$3="Productivity",
INDEX('Productivity Dump'!$E$4:$AJ$500,
MATCH($A65,'Productivity Dump'!$A$4:$A$500,0),
MATCH(AP$2,'Productivity Dump'!$E$3:$AJ$3,0)
),
IF(AP$3="Attendance",
INDEX('Attendance Dump'!$E$2:$AI$400,
MATCH($A65,'Attendance Dump'!$B$2:$B$400,0),
MATCH(AP$2,'Attendance Dump'!$E$1:$AI$1,0)
),
INDEX('Active Hour''s Dump'!$D$3:$AH$337,
MATCH($C65,'Active Hour''s Dump'!$A$3:$A$337,0),
MATCH(AP$2,'Active Hour''s Dump'!$D$2:$AH$2,0)
))),"")</f>
        <v>P</v>
      </c>
      <c r="AQ65" s="54">
        <f>_xlfn.IFNA(IF(AQ$3="Productivity",
INDEX('Productivity Dump'!$E$4:$AJ$500,
MATCH($A65,'Productivity Dump'!$A$4:$A$500,0),
MATCH(AQ$2,'Productivity Dump'!$E$3:$AJ$3,0)
),
IF(AQ$3="Attendance",
INDEX('Attendance Dump'!$E$2:$AI$400,
MATCH($A65,'Attendance Dump'!$B$2:$B$400,0),
MATCH(AQ$2,'Attendance Dump'!$E$1:$AI$1,0)
),
INDEX('Active Hour''s Dump'!$D$3:$AH$337,
MATCH($C65,'Active Hour''s Dump'!$A$3:$A$337,0),
MATCH(AQ$2,'Active Hour''s Dump'!$D$2:$AH$2,0)
))),"")</f>
        <v>3.5</v>
      </c>
      <c r="AR65" s="13">
        <f>_xlfn.IFNA(IF(AR$3="Productivity",
INDEX('Productivity Dump'!$E$4:$AJ$500,
MATCH($A65,'Productivity Dump'!$A$4:$A$500,0),
MATCH(AR$2,'Productivity Dump'!$E$3:$AJ$3,0)
),
IF(AR$3="Attendance",
INDEX('Attendance Dump'!$E$2:$AI$400,
MATCH($A65,'Attendance Dump'!$B$2:$B$400,0),
MATCH(AR$2,'Attendance Dump'!$E$1:$AI$1,0)
),
INDEX('Active Hour''s Dump'!$D$3:$AH$337,
MATCH($C65,'Active Hour''s Dump'!$A$3:$A$337,0),
MATCH(AR$2,'Active Hour''s Dump'!$D$2:$AH$2,0)
))),"")</f>
        <v>1029.3120000000001</v>
      </c>
      <c r="AS65" s="13" t="str">
        <f>_xlfn.IFNA(IF(AS$3="Productivity",
INDEX('Productivity Dump'!$E$4:$AJ$500,
MATCH($A65,'Productivity Dump'!$A$4:$A$500,0),
MATCH(AS$2,'Productivity Dump'!$E$3:$AJ$3,0)
),
IF(AS$3="Attendance",
INDEX('Attendance Dump'!$E$2:$AI$400,
MATCH($A65,'Attendance Dump'!$B$2:$B$400,0),
MATCH(AS$2,'Attendance Dump'!$E$1:$AI$1,0)
),
INDEX('Active Hour''s Dump'!$D$3:$AH$337,
MATCH($C65,'Active Hour''s Dump'!$A$3:$A$337,0),
MATCH(AS$2,'Active Hour''s Dump'!$D$2:$AH$2,0)
))),"")</f>
        <v>P</v>
      </c>
      <c r="AT65" s="54">
        <f>_xlfn.IFNA(IF(AT$3="Productivity",
INDEX('Productivity Dump'!$E$4:$AJ$500,
MATCH($A65,'Productivity Dump'!$A$4:$A$500,0),
MATCH(AT$2,'Productivity Dump'!$E$3:$AJ$3,0)
),
IF(AT$3="Attendance",
INDEX('Attendance Dump'!$E$2:$AI$400,
MATCH($A65,'Attendance Dump'!$B$2:$B$400,0),
MATCH(AT$2,'Attendance Dump'!$E$1:$AI$1,0)
),
INDEX('Active Hour''s Dump'!$D$3:$AH$337,
MATCH($C65,'Active Hour''s Dump'!$A$3:$A$337,0),
MATCH(AT$2,'Active Hour''s Dump'!$D$2:$AH$2,0)
))),"")</f>
        <v>5.6666666666666696</v>
      </c>
      <c r="AU65" s="13">
        <f>_xlfn.IFNA(IF(AU$3="Productivity",
INDEX('Productivity Dump'!$E$4:$AJ$500,
MATCH($A65,'Productivity Dump'!$A$4:$A$500,0),
MATCH(AU$2,'Productivity Dump'!$E$3:$AJ$3,0)
),
IF(AU$3="Attendance",
INDEX('Attendance Dump'!$E$2:$AI$400,
MATCH($A65,'Attendance Dump'!$B$2:$B$400,0),
MATCH(AU$2,'Attendance Dump'!$E$1:$AI$1,0)
),
INDEX('Active Hour''s Dump'!$D$3:$AH$337,
MATCH($C65,'Active Hour''s Dump'!$A$3:$A$337,0),
MATCH(AU$2,'Active Hour''s Dump'!$D$2:$AH$2,0)
))),"")</f>
        <v>1009.2260000000001</v>
      </c>
      <c r="AV65" s="13" t="str">
        <f>_xlfn.IFNA(IF(AV$3="Productivity",
INDEX('Productivity Dump'!$E$4:$AJ$500,
MATCH($A65,'Productivity Dump'!$A$4:$A$500,0),
MATCH(AV$2,'Productivity Dump'!$E$3:$AJ$3,0)
),
IF(AV$3="Attendance",
INDEX('Attendance Dump'!$E$2:$AI$400,
MATCH($A65,'Attendance Dump'!$B$2:$B$400,0),
MATCH(AV$2,'Attendance Dump'!$E$1:$AI$1,0)
),
INDEX('Active Hour''s Dump'!$D$3:$AH$337,
MATCH($C65,'Active Hour''s Dump'!$A$3:$A$337,0),
MATCH(AV$2,'Active Hour''s Dump'!$D$2:$AH$2,0)
))),"")</f>
        <v>P</v>
      </c>
      <c r="AW65" s="54">
        <f>_xlfn.IFNA(IF(AW$3="Productivity",
INDEX('Productivity Dump'!$E$4:$AJ$500,
MATCH($A65,'Productivity Dump'!$A$4:$A$500,0),
MATCH(AW$2,'Productivity Dump'!$E$3:$AJ$3,0)
),
IF(AW$3="Attendance",
INDEX('Attendance Dump'!$E$2:$AI$400,
MATCH($A65,'Attendance Dump'!$B$2:$B$400,0),
MATCH(AW$2,'Attendance Dump'!$E$1:$AI$1,0)
),
INDEX('Active Hour''s Dump'!$D$3:$AH$337,
MATCH($C65,'Active Hour''s Dump'!$A$3:$A$337,0),
MATCH(AW$2,'Active Hour''s Dump'!$D$2:$AH$2,0)
))),"")</f>
        <v>5.3333333333333304</v>
      </c>
      <c r="AX65" s="13">
        <f>_xlfn.IFNA(IF(AX$3="Productivity",
INDEX('Productivity Dump'!$E$4:$AJ$500,
MATCH($A65,'Productivity Dump'!$A$4:$A$500,0),
MATCH(AX$2,'Productivity Dump'!$E$3:$AJ$3,0)
),
IF(AX$3="Attendance",
INDEX('Attendance Dump'!$E$2:$AI$400,
MATCH($A65,'Attendance Dump'!$B$2:$B$400,0),
MATCH(AX$2,'Attendance Dump'!$E$1:$AI$1,0)
),
INDEX('Active Hour''s Dump'!$D$3:$AH$337,
MATCH($C65,'Active Hour''s Dump'!$A$3:$A$337,0),
MATCH(AX$2,'Active Hour''s Dump'!$D$2:$AH$2,0)
))),"")</f>
        <v>1005.8049999999999</v>
      </c>
      <c r="AY65" s="13" t="str">
        <f>_xlfn.IFNA(IF(AY$3="Productivity",
INDEX('Productivity Dump'!$E$4:$AJ$500,
MATCH($A65,'Productivity Dump'!$A$4:$A$500,0),
MATCH(AY$2,'Productivity Dump'!$E$3:$AJ$3,0)
),
IF(AY$3="Attendance",
INDEX('Attendance Dump'!$E$2:$AI$400,
MATCH($A65,'Attendance Dump'!$B$2:$B$400,0),
MATCH(AY$2,'Attendance Dump'!$E$1:$AI$1,0)
),
INDEX('Active Hour''s Dump'!$D$3:$AH$337,
MATCH($C65,'Active Hour''s Dump'!$A$3:$A$337,0),
MATCH(AY$2,'Active Hour''s Dump'!$D$2:$AH$2,0)
))),"")</f>
        <v>P</v>
      </c>
      <c r="AZ65" s="54">
        <f>_xlfn.IFNA(IF(AZ$3="Productivity",
INDEX('Productivity Dump'!$E$4:$AJ$500,
MATCH($A65,'Productivity Dump'!$A$4:$A$500,0),
MATCH(AZ$2,'Productivity Dump'!$E$3:$AJ$3,0)
),
IF(AZ$3="Attendance",
INDEX('Attendance Dump'!$E$2:$AI$400,
MATCH($A65,'Attendance Dump'!$B$2:$B$400,0),
MATCH(AZ$2,'Attendance Dump'!$E$1:$AI$1,0)
),
INDEX('Active Hour''s Dump'!$D$3:$AH$337,
MATCH($C65,'Active Hour''s Dump'!$A$3:$A$337,0),
MATCH(AZ$2,'Active Hour''s Dump'!$D$2:$AH$2,0)
))),"")</f>
        <v>5.0833333333333304</v>
      </c>
      <c r="BA65" s="13">
        <f>_xlfn.IFNA(IF(BA$3="Productivity",
INDEX('Productivity Dump'!$E$4:$AJ$500,
MATCH($A65,'Productivity Dump'!$A$4:$A$500,0),
MATCH(BA$2,'Productivity Dump'!$E$3:$AJ$3,0)
),
IF(BA$3="Attendance",
INDEX('Attendance Dump'!$E$2:$AI$400,
MATCH($A65,'Attendance Dump'!$B$2:$B$400,0),
MATCH(BA$2,'Attendance Dump'!$E$1:$AI$1,0)
),
INDEX('Active Hour''s Dump'!$D$3:$AH$337,
MATCH($C65,'Active Hour''s Dump'!$A$3:$A$337,0),
MATCH(BA$2,'Active Hour''s Dump'!$D$2:$AH$2,0)
))),"")</f>
        <v>1023.3289999999998</v>
      </c>
      <c r="BB65" s="13" t="str">
        <f>_xlfn.IFNA(IF(BB$3="Productivity",
INDEX('Productivity Dump'!$E$4:$AJ$500,
MATCH($A65,'Productivity Dump'!$A$4:$A$500,0),
MATCH(BB$2,'Productivity Dump'!$E$3:$AJ$3,0)
),
IF(BB$3="Attendance",
INDEX('Attendance Dump'!$E$2:$AI$400,
MATCH($A65,'Attendance Dump'!$B$2:$B$400,0),
MATCH(BB$2,'Attendance Dump'!$E$1:$AI$1,0)
),
INDEX('Active Hour''s Dump'!$D$3:$AH$337,
MATCH($C65,'Active Hour''s Dump'!$A$3:$A$337,0),
MATCH(BB$2,'Active Hour''s Dump'!$D$2:$AH$2,0)
))),"")</f>
        <v>P</v>
      </c>
      <c r="BC65" s="54">
        <f>_xlfn.IFNA(IF(BC$3="Productivity",
INDEX('Productivity Dump'!$E$4:$AJ$500,
MATCH($A65,'Productivity Dump'!$A$4:$A$500,0),
MATCH(BC$2,'Productivity Dump'!$E$3:$AJ$3,0)
),
IF(BC$3="Attendance",
INDEX('Attendance Dump'!$E$2:$AI$400,
MATCH($A65,'Attendance Dump'!$B$2:$B$400,0),
MATCH(BC$2,'Attendance Dump'!$E$1:$AI$1,0)
),
INDEX('Active Hour''s Dump'!$D$3:$AH$337,
MATCH($C65,'Active Hour''s Dump'!$A$3:$A$337,0),
MATCH(BC$2,'Active Hour''s Dump'!$D$2:$AH$2,0)
))),"")</f>
        <v>5</v>
      </c>
      <c r="BD65" s="13">
        <f>_xlfn.IFNA(IF(BD$3="Productivity",
INDEX('Productivity Dump'!$E$4:$AJ$500,
MATCH($A65,'Productivity Dump'!$A$4:$A$500,0),
MATCH(BD$2,'Productivity Dump'!$E$3:$AJ$3,0)
),
IF(BD$3="Attendance",
INDEX('Attendance Dump'!$E$2:$AI$400,
MATCH($A65,'Attendance Dump'!$B$2:$B$400,0),
MATCH(BD$2,'Attendance Dump'!$E$1:$AI$1,0)
),
INDEX('Active Hour''s Dump'!$D$3:$AH$337,
MATCH($C65,'Active Hour''s Dump'!$A$3:$A$337,0),
MATCH(BD$2,'Active Hour''s Dump'!$D$2:$AH$2,0)
))),"")</f>
        <v>225.167</v>
      </c>
      <c r="BE65" s="13" t="str">
        <f>_xlfn.IFNA(IF(BE$3="Productivity",
INDEX('Productivity Dump'!$E$4:$AJ$500,
MATCH($A65,'Productivity Dump'!$A$4:$A$500,0),
MATCH(BE$2,'Productivity Dump'!$E$3:$AJ$3,0)
),
IF(BE$3="Attendance",
INDEX('Attendance Dump'!$E$2:$AI$400,
MATCH($A65,'Attendance Dump'!$B$2:$B$400,0),
MATCH(BE$2,'Attendance Dump'!$E$1:$AI$1,0)
),
INDEX('Active Hour''s Dump'!$D$3:$AH$337,
MATCH($C65,'Active Hour''s Dump'!$A$3:$A$337,0),
MATCH(BE$2,'Active Hour''s Dump'!$D$2:$AH$2,0)
))),"")</f>
        <v>P</v>
      </c>
      <c r="BF65" s="54">
        <f>_xlfn.IFNA(IF(BF$3="Productivity",
INDEX('Productivity Dump'!$E$4:$AJ$500,
MATCH($A65,'Productivity Dump'!$A$4:$A$500,0),
MATCH(BF$2,'Productivity Dump'!$E$3:$AJ$3,0)
),
IF(BF$3="Attendance",
INDEX('Attendance Dump'!$E$2:$AI$400,
MATCH($A65,'Attendance Dump'!$B$2:$B$400,0),
MATCH(BF$2,'Attendance Dump'!$E$1:$AI$1,0)
),
INDEX('Active Hour''s Dump'!$D$3:$AH$337,
MATCH($C65,'Active Hour''s Dump'!$A$3:$A$337,0),
MATCH(BF$2,'Active Hour''s Dump'!$D$2:$AH$2,0)
))),"")</f>
        <v>1.9166666666666701</v>
      </c>
      <c r="BG65" s="13">
        <f>_xlfn.IFNA(IF(BG$3="Productivity",
INDEX('Productivity Dump'!$E$4:$AJ$500,
MATCH($A65,'Productivity Dump'!$A$4:$A$500,0),
MATCH(BG$2,'Productivity Dump'!$E$3:$AJ$3,0)
),
IF(BG$3="Attendance",
INDEX('Attendance Dump'!$E$2:$AI$400,
MATCH($A65,'Attendance Dump'!$B$2:$B$400,0),
MATCH(BG$2,'Attendance Dump'!$E$1:$AI$1,0)
),
INDEX('Active Hour''s Dump'!$D$3:$AH$337,
MATCH($C65,'Active Hour''s Dump'!$A$3:$A$337,0),
MATCH(BG$2,'Active Hour''s Dump'!$D$2:$AH$2,0)
))),"")</f>
        <v>0</v>
      </c>
      <c r="BH65" s="13" t="str">
        <f>_xlfn.IFNA(IF(BH$3="Productivity",
INDEX('Productivity Dump'!$E$4:$AJ$500,
MATCH($A65,'Productivity Dump'!$A$4:$A$500,0),
MATCH(BH$2,'Productivity Dump'!$E$3:$AJ$3,0)
),
IF(BH$3="Attendance",
INDEX('Attendance Dump'!$E$2:$AI$400,
MATCH($A65,'Attendance Dump'!$B$2:$B$400,0),
MATCH(BH$2,'Attendance Dump'!$E$1:$AI$1,0)
),
INDEX('Active Hour''s Dump'!$D$3:$AH$337,
MATCH($C65,'Active Hour''s Dump'!$A$3:$A$337,0),
MATCH(BH$2,'Active Hour''s Dump'!$D$2:$AH$2,0)
))),"")</f>
        <v>WO</v>
      </c>
      <c r="BI65" s="54">
        <f>_xlfn.IFNA(IF(BI$3="Productivity",
INDEX('Productivity Dump'!$E$4:$AJ$500,
MATCH($A65,'Productivity Dump'!$A$4:$A$500,0),
MATCH(BI$2,'Productivity Dump'!$E$3:$AJ$3,0)
),
IF(BI$3="Attendance",
INDEX('Attendance Dump'!$E$2:$AI$400,
MATCH($A65,'Attendance Dump'!$B$2:$B$400,0),
MATCH(BI$2,'Attendance Dump'!$E$1:$AI$1,0)
),
INDEX('Active Hour''s Dump'!$D$3:$AH$337,
MATCH($C65,'Active Hour''s Dump'!$A$3:$A$337,0),
MATCH(BI$2,'Active Hour''s Dump'!$D$2:$AH$2,0)
))),"")</f>
        <v>0</v>
      </c>
      <c r="BJ65" s="13">
        <f>_xlfn.IFNA(IF(BJ$3="Productivity",
INDEX('Productivity Dump'!$E$4:$AJ$500,
MATCH($A65,'Productivity Dump'!$A$4:$A$500,0),
MATCH(BJ$2,'Productivity Dump'!$E$3:$AJ$3,0)
),
IF(BJ$3="Attendance",
INDEX('Attendance Dump'!$E$2:$AI$400,
MATCH($A65,'Attendance Dump'!$B$2:$B$400,0),
MATCH(BJ$2,'Attendance Dump'!$E$1:$AI$1,0)
),
INDEX('Active Hour''s Dump'!$D$3:$AH$337,
MATCH($C65,'Active Hour''s Dump'!$A$3:$A$337,0),
MATCH(BJ$2,'Active Hour''s Dump'!$D$2:$AH$2,0)
))),"")</f>
        <v>513.53100000000006</v>
      </c>
      <c r="BK65" s="13" t="str">
        <f>_xlfn.IFNA(IF(BK$3="Productivity",
INDEX('Productivity Dump'!$E$4:$AJ$500,
MATCH($A65,'Productivity Dump'!$A$4:$A$500,0),
MATCH(BK$2,'Productivity Dump'!$E$3:$AJ$3,0)
),
IF(BK$3="Attendance",
INDEX('Attendance Dump'!$E$2:$AI$400,
MATCH($A65,'Attendance Dump'!$B$2:$B$400,0),
MATCH(BK$2,'Attendance Dump'!$E$1:$AI$1,0)
),
INDEX('Active Hour''s Dump'!$D$3:$AH$337,
MATCH($C65,'Active Hour''s Dump'!$A$3:$A$337,0),
MATCH(BK$2,'Active Hour''s Dump'!$D$2:$AH$2,0)
))),"")</f>
        <v>P</v>
      </c>
      <c r="BL65" s="54">
        <f>_xlfn.IFNA(IF(BL$3="Productivity",
INDEX('Productivity Dump'!$E$4:$AJ$500,
MATCH($A65,'Productivity Dump'!$A$4:$A$500,0),
MATCH(BL$2,'Productivity Dump'!$E$3:$AJ$3,0)
),
IF(BL$3="Attendance",
INDEX('Attendance Dump'!$E$2:$AI$400,
MATCH($A65,'Attendance Dump'!$B$2:$B$400,0),
MATCH(BL$2,'Attendance Dump'!$E$1:$AI$1,0)
),
INDEX('Active Hour''s Dump'!$D$3:$AH$337,
MATCH($C65,'Active Hour''s Dump'!$A$3:$A$337,0),
MATCH(BL$2,'Active Hour''s Dump'!$D$2:$AH$2,0)
))),"")</f>
        <v>3.0833333333333299</v>
      </c>
      <c r="BM65" s="13">
        <f>_xlfn.IFNA(IF(BM$3="Productivity",
INDEX('Productivity Dump'!$E$4:$AJ$500,
MATCH($A65,'Productivity Dump'!$A$4:$A$500,0),
MATCH(BM$2,'Productivity Dump'!$E$3:$AJ$3,0)
),
IF(BM$3="Attendance",
INDEX('Attendance Dump'!$E$2:$AI$400,
MATCH($A65,'Attendance Dump'!$B$2:$B$400,0),
MATCH(BM$2,'Attendance Dump'!$E$1:$AI$1,0)
),
INDEX('Active Hour''s Dump'!$D$3:$AH$337,
MATCH($C65,'Active Hour''s Dump'!$A$3:$A$337,0),
MATCH(BM$2,'Active Hour''s Dump'!$D$2:$AH$2,0)
))),"")</f>
        <v>1012.9749999999999</v>
      </c>
      <c r="BN65" s="13" t="str">
        <f>_xlfn.IFNA(IF(BN$3="Productivity",
INDEX('Productivity Dump'!$E$4:$AJ$500,
MATCH($A65,'Productivity Dump'!$A$4:$A$500,0),
MATCH(BN$2,'Productivity Dump'!$E$3:$AJ$3,0)
),
IF(BN$3="Attendance",
INDEX('Attendance Dump'!$E$2:$AI$400,
MATCH($A65,'Attendance Dump'!$B$2:$B$400,0),
MATCH(BN$2,'Attendance Dump'!$E$1:$AI$1,0)
),
INDEX('Active Hour''s Dump'!$D$3:$AH$337,
MATCH($C65,'Active Hour''s Dump'!$A$3:$A$337,0),
MATCH(BN$2,'Active Hour''s Dump'!$D$2:$AH$2,0)
))),"")</f>
        <v>P</v>
      </c>
      <c r="BO65" s="54">
        <f>_xlfn.IFNA(IF(BO$3="Productivity",
INDEX('Productivity Dump'!$E$4:$AJ$500,
MATCH($A65,'Productivity Dump'!$A$4:$A$500,0),
MATCH(BO$2,'Productivity Dump'!$E$3:$AJ$3,0)
),
IF(BO$3="Attendance",
INDEX('Attendance Dump'!$E$2:$AI$400,
MATCH($A65,'Attendance Dump'!$B$2:$B$400,0),
MATCH(BO$2,'Attendance Dump'!$E$1:$AI$1,0)
),
INDEX('Active Hour''s Dump'!$D$3:$AH$337,
MATCH($C65,'Active Hour''s Dump'!$A$3:$A$337,0),
MATCH(BO$2,'Active Hour''s Dump'!$D$2:$AH$2,0)
))),"")</f>
        <v>5.5</v>
      </c>
      <c r="BP65" s="13">
        <f>_xlfn.IFNA(IF(BP$3="Productivity",
INDEX('Productivity Dump'!$E$4:$AJ$500,
MATCH($A65,'Productivity Dump'!$A$4:$A$500,0),
MATCH(BP$2,'Productivity Dump'!$E$3:$AJ$3,0)
),
IF(BP$3="Attendance",
INDEX('Attendance Dump'!$E$2:$AI$400,
MATCH($A65,'Attendance Dump'!$B$2:$B$400,0),
MATCH(BP$2,'Attendance Dump'!$E$1:$AI$1,0)
),
INDEX('Active Hour''s Dump'!$D$3:$AH$337,
MATCH($C65,'Active Hour''s Dump'!$A$3:$A$337,0),
MATCH(BP$2,'Active Hour''s Dump'!$D$2:$AH$2,0)
))),"")</f>
        <v>1012.7670000000003</v>
      </c>
      <c r="BQ65" s="13" t="str">
        <f>_xlfn.IFNA(IF(BQ$3="Productivity",
INDEX('Productivity Dump'!$E$4:$AJ$500,
MATCH($A65,'Productivity Dump'!$A$4:$A$500,0),
MATCH(BQ$2,'Productivity Dump'!$E$3:$AJ$3,0)
),
IF(BQ$3="Attendance",
INDEX('Attendance Dump'!$E$2:$AI$400,
MATCH($A65,'Attendance Dump'!$B$2:$B$400,0),
MATCH(BQ$2,'Attendance Dump'!$E$1:$AI$1,0)
),
INDEX('Active Hour''s Dump'!$D$3:$AH$337,
MATCH($C65,'Active Hour''s Dump'!$A$3:$A$337,0),
MATCH(BQ$2,'Active Hour''s Dump'!$D$2:$AH$2,0)
))),"")</f>
        <v>P</v>
      </c>
      <c r="BR65" s="54">
        <f>_xlfn.IFNA(IF(BR$3="Productivity",
INDEX('Productivity Dump'!$E$4:$AJ$500,
MATCH($A65,'Productivity Dump'!$A$4:$A$500,0),
MATCH(BR$2,'Productivity Dump'!$E$3:$AJ$3,0)
),
IF(BR$3="Attendance",
INDEX('Attendance Dump'!$E$2:$AI$400,
MATCH($A65,'Attendance Dump'!$B$2:$B$400,0),
MATCH(BR$2,'Attendance Dump'!$E$1:$AI$1,0)
),
INDEX('Active Hour''s Dump'!$D$3:$AH$337,
MATCH($C65,'Active Hour''s Dump'!$A$3:$A$337,0),
MATCH(BR$2,'Active Hour''s Dump'!$D$2:$AH$2,0)
))),"")</f>
        <v>5.1666666666666696</v>
      </c>
      <c r="BS65" s="13">
        <f>_xlfn.IFNA(IF(BS$3="Productivity",
INDEX('Productivity Dump'!$E$4:$AJ$500,
MATCH($A65,'Productivity Dump'!$A$4:$A$500,0),
MATCH(BS$2,'Productivity Dump'!$E$3:$AJ$3,0)
),
IF(BS$3="Attendance",
INDEX('Attendance Dump'!$E$2:$AI$400,
MATCH($A65,'Attendance Dump'!$B$2:$B$400,0),
MATCH(BS$2,'Attendance Dump'!$E$1:$AI$1,0)
),
INDEX('Active Hour''s Dump'!$D$3:$AH$337,
MATCH($C65,'Active Hour''s Dump'!$A$3:$A$337,0),
MATCH(BS$2,'Active Hour''s Dump'!$D$2:$AH$2,0)
))),"")</f>
        <v>1004.0029999999998</v>
      </c>
      <c r="BT65" s="13" t="str">
        <f>_xlfn.IFNA(IF(BT$3="Productivity",
INDEX('Productivity Dump'!$E$4:$AJ$500,
MATCH($A65,'Productivity Dump'!$A$4:$A$500,0),
MATCH(BT$2,'Productivity Dump'!$E$3:$AJ$3,0)
),
IF(BT$3="Attendance",
INDEX('Attendance Dump'!$E$2:$AI$400,
MATCH($A65,'Attendance Dump'!$B$2:$B$400,0),
MATCH(BT$2,'Attendance Dump'!$E$1:$AI$1,0)
),
INDEX('Active Hour''s Dump'!$D$3:$AH$337,
MATCH($C65,'Active Hour''s Dump'!$A$3:$A$337,0),
MATCH(BT$2,'Active Hour''s Dump'!$D$2:$AH$2,0)
))),"")</f>
        <v>H(P)</v>
      </c>
      <c r="BU65" s="54">
        <f>_xlfn.IFNA(IF(BU$3="Productivity",
INDEX('Productivity Dump'!$E$4:$AJ$500,
MATCH($A65,'Productivity Dump'!$A$4:$A$500,0),
MATCH(BU$2,'Productivity Dump'!$E$3:$AJ$3,0)
),
IF(BU$3="Attendance",
INDEX('Attendance Dump'!$E$2:$AI$400,
MATCH($A65,'Attendance Dump'!$B$2:$B$400,0),
MATCH(BU$2,'Attendance Dump'!$E$1:$AI$1,0)
),
INDEX('Active Hour''s Dump'!$D$3:$AH$337,
MATCH($C65,'Active Hour''s Dump'!$A$3:$A$337,0),
MATCH(BU$2,'Active Hour''s Dump'!$D$2:$AH$2,0)
))),"")</f>
        <v>4.75</v>
      </c>
      <c r="BV65" s="13">
        <f>_xlfn.IFNA(IF(BV$3="Productivity",
INDEX('Productivity Dump'!$E$4:$AJ$500,
MATCH($A65,'Productivity Dump'!$A$4:$A$500,0),
MATCH(BV$2,'Productivity Dump'!$E$3:$AJ$3,0)
),
IF(BV$3="Attendance",
INDEX('Attendance Dump'!$E$2:$AI$400,
MATCH($A65,'Attendance Dump'!$B$2:$B$400,0),
MATCH(BV$2,'Attendance Dump'!$E$1:$AI$1,0)
),
INDEX('Active Hour''s Dump'!$D$3:$AH$337,
MATCH($C65,'Active Hour''s Dump'!$A$3:$A$337,0),
MATCH(BV$2,'Active Hour''s Dump'!$D$2:$AH$2,0)
))),"")</f>
        <v>1004.6209999999999</v>
      </c>
      <c r="BW65" s="13" t="str">
        <f>_xlfn.IFNA(IF(BW$3="Productivity",
INDEX('Productivity Dump'!$E$4:$AJ$500,
MATCH($A65,'Productivity Dump'!$A$4:$A$500,0),
MATCH(BW$2,'Productivity Dump'!$E$3:$AJ$3,0)
),
IF(BW$3="Attendance",
INDEX('Attendance Dump'!$E$2:$AI$400,
MATCH($A65,'Attendance Dump'!$B$2:$B$400,0),
MATCH(BW$2,'Attendance Dump'!$E$1:$AI$1,0)
),
INDEX('Active Hour''s Dump'!$D$3:$AH$337,
MATCH($C65,'Active Hour''s Dump'!$A$3:$A$337,0),
MATCH(BW$2,'Active Hour''s Dump'!$D$2:$AH$2,0)
))),"")</f>
        <v>P</v>
      </c>
      <c r="BX65" s="54">
        <f>_xlfn.IFNA(IF(BX$3="Productivity",
INDEX('Productivity Dump'!$E$4:$AJ$500,
MATCH($A65,'Productivity Dump'!$A$4:$A$500,0),
MATCH(BX$2,'Productivity Dump'!$E$3:$AJ$3,0)
),
IF(BX$3="Attendance",
INDEX('Attendance Dump'!$E$2:$AI$400,
MATCH($A65,'Attendance Dump'!$B$2:$B$400,0),
MATCH(BX$2,'Attendance Dump'!$E$1:$AI$1,0)
),
INDEX('Active Hour''s Dump'!$D$3:$AH$337,
MATCH($C65,'Active Hour''s Dump'!$A$3:$A$337,0),
MATCH(BX$2,'Active Hour''s Dump'!$D$2:$AH$2,0)
))),"")</f>
        <v>5.3333333333333304</v>
      </c>
      <c r="BY65" s="13">
        <f>_xlfn.IFNA(IF(BY$3="Productivity",
INDEX('Productivity Dump'!$E$4:$AJ$500,
MATCH($A65,'Productivity Dump'!$A$4:$A$500,0),
MATCH(BY$2,'Productivity Dump'!$E$3:$AJ$3,0)
),
IF(BY$3="Attendance",
INDEX('Attendance Dump'!$E$2:$AI$400,
MATCH($A65,'Attendance Dump'!$B$2:$B$400,0),
MATCH(BY$2,'Attendance Dump'!$E$1:$AI$1,0)
),
INDEX('Active Hour''s Dump'!$D$3:$AH$337,
MATCH($C65,'Active Hour''s Dump'!$A$3:$A$337,0),
MATCH(BY$2,'Active Hour''s Dump'!$D$2:$AH$2,0)
))),"")</f>
        <v>0</v>
      </c>
      <c r="BZ65" s="13" t="str">
        <f>_xlfn.IFNA(IF(BZ$3="Productivity",
INDEX('Productivity Dump'!$E$4:$AJ$500,
MATCH($A65,'Productivity Dump'!$A$4:$A$500,0),
MATCH(BZ$2,'Productivity Dump'!$E$3:$AJ$3,0)
),
IF(BZ$3="Attendance",
INDEX('Attendance Dump'!$E$2:$AI$400,
MATCH($A65,'Attendance Dump'!$B$2:$B$400,0),
MATCH(BZ$2,'Attendance Dump'!$E$1:$AI$1,0)
),
INDEX('Active Hour''s Dump'!$D$3:$AH$337,
MATCH($C65,'Active Hour''s Dump'!$A$3:$A$337,0),
MATCH(BZ$2,'Active Hour''s Dump'!$D$2:$AH$2,0)
))),"")</f>
        <v>P</v>
      </c>
      <c r="CA65" s="54">
        <f>_xlfn.IFNA(IF(CA$3="Productivity",
INDEX('Productivity Dump'!$E$4:$AJ$500,
MATCH($A65,'Productivity Dump'!$A$4:$A$500,0),
MATCH(CA$2,'Productivity Dump'!$E$3:$AJ$3,0)
),
IF(CA$3="Attendance",
INDEX('Attendance Dump'!$E$2:$AI$400,
MATCH($A65,'Attendance Dump'!$B$2:$B$400,0),
MATCH(CA$2,'Attendance Dump'!$E$1:$AI$1,0)
),
INDEX('Active Hour''s Dump'!$D$3:$AH$337,
MATCH($C65,'Active Hour''s Dump'!$A$3:$A$337,0),
MATCH(CA$2,'Active Hour''s Dump'!$D$2:$AH$2,0)
))),"")</f>
        <v>0</v>
      </c>
      <c r="CB65" s="13">
        <f>_xlfn.IFNA(IF(CB$3="Productivity",
INDEX('Productivity Dump'!$E$4:$AJ$500,
MATCH($A65,'Productivity Dump'!$A$4:$A$500,0),
MATCH(CB$2,'Productivity Dump'!$E$3:$AJ$3,0)
),
IF(CB$3="Attendance",
INDEX('Attendance Dump'!$E$2:$AI$400,
MATCH($A65,'Attendance Dump'!$B$2:$B$400,0),
MATCH(CB$2,'Attendance Dump'!$E$1:$AI$1,0)
),
INDEX('Active Hour''s Dump'!$D$3:$AH$337,
MATCH($C65,'Active Hour''s Dump'!$A$3:$A$337,0),
MATCH(CB$2,'Active Hour''s Dump'!$D$2:$AH$2,0)
))),"")</f>
        <v>0</v>
      </c>
      <c r="CC65" s="13" t="str">
        <f>_xlfn.IFNA(IF(CC$3="Productivity",
INDEX('Productivity Dump'!$E$4:$AJ$500,
MATCH($A65,'Productivity Dump'!$A$4:$A$500,0),
MATCH(CC$2,'Productivity Dump'!$E$3:$AJ$3,0)
),
IF(CC$3="Attendance",
INDEX('Attendance Dump'!$E$2:$AI$400,
MATCH($A65,'Attendance Dump'!$B$2:$B$400,0),
MATCH(CC$2,'Attendance Dump'!$E$1:$AI$1,0)
),
INDEX('Active Hour''s Dump'!$D$3:$AH$337,
MATCH($C65,'Active Hour''s Dump'!$A$3:$A$337,0),
MATCH(CC$2,'Active Hour''s Dump'!$D$2:$AH$2,0)
))),"")</f>
        <v>WO</v>
      </c>
      <c r="CD65" s="54">
        <f>_xlfn.IFNA(IF(CD$3="Productivity",
INDEX('Productivity Dump'!$E$4:$AJ$500,
MATCH($A65,'Productivity Dump'!$A$4:$A$500,0),
MATCH(CD$2,'Productivity Dump'!$E$3:$AJ$3,0)
),
IF(CD$3="Attendance",
INDEX('Attendance Dump'!$E$2:$AI$400,
MATCH($A65,'Attendance Dump'!$B$2:$B$400,0),
MATCH(CD$2,'Attendance Dump'!$E$1:$AI$1,0)
),
INDEX('Active Hour''s Dump'!$D$3:$AH$337,
MATCH($C65,'Active Hour''s Dump'!$A$3:$A$337,0),
MATCH(CD$2,'Active Hour''s Dump'!$D$2:$AH$2,0)
))),"")</f>
        <v>0</v>
      </c>
      <c r="CE65" s="13">
        <f>_xlfn.IFNA(IF(CE$3="Productivity",
INDEX('Productivity Dump'!$E$4:$AJ$500,
MATCH($A65,'Productivity Dump'!$A$4:$A$500,0),
MATCH(CE$2,'Productivity Dump'!$E$3:$AJ$3,0)
),
IF(CE$3="Attendance",
INDEX('Attendance Dump'!$E$2:$AI$400,
MATCH($A65,'Attendance Dump'!$B$2:$B$400,0),
MATCH(CE$2,'Attendance Dump'!$E$1:$AI$1,0)
),
INDEX('Active Hour''s Dump'!$D$3:$AH$337,
MATCH($C65,'Active Hour''s Dump'!$A$3:$A$337,0),
MATCH(CE$2,'Active Hour''s Dump'!$D$2:$AH$2,0)
))),"")</f>
        <v>524.96500000000015</v>
      </c>
      <c r="CF65" s="13" t="str">
        <f>_xlfn.IFNA(IF(CF$3="Productivity",
INDEX('Productivity Dump'!$E$4:$AJ$500,
MATCH($A65,'Productivity Dump'!$A$4:$A$500,0),
MATCH(CF$2,'Productivity Dump'!$E$3:$AJ$3,0)
),
IF(CF$3="Attendance",
INDEX('Attendance Dump'!$E$2:$AI$400,
MATCH($A65,'Attendance Dump'!$B$2:$B$400,0),
MATCH(CF$2,'Attendance Dump'!$E$1:$AI$1,0)
),
INDEX('Active Hour''s Dump'!$D$3:$AH$337,
MATCH($C65,'Active Hour''s Dump'!$A$3:$A$337,0),
MATCH(CF$2,'Active Hour''s Dump'!$D$2:$AH$2,0)
))),"")</f>
        <v>P</v>
      </c>
      <c r="CG65" s="54">
        <f>_xlfn.IFNA(IF(CG$3="Productivity",
INDEX('Productivity Dump'!$E$4:$AJ$500,
MATCH($A65,'Productivity Dump'!$A$4:$A$500,0),
MATCH(CG$2,'Productivity Dump'!$E$3:$AJ$3,0)
),
IF(CG$3="Attendance",
INDEX('Attendance Dump'!$E$2:$AI$400,
MATCH($A65,'Attendance Dump'!$B$2:$B$400,0),
MATCH(CG$2,'Attendance Dump'!$E$1:$AI$1,0)
),
INDEX('Active Hour''s Dump'!$D$3:$AH$337,
MATCH($C65,'Active Hour''s Dump'!$A$3:$A$337,0),
MATCH(CG$2,'Active Hour''s Dump'!$D$2:$AH$2,0)
))),"")</f>
        <v>2.6666666666666701</v>
      </c>
      <c r="CH65" s="13">
        <f>_xlfn.IFNA(IF(CH$3="Productivity",
INDEX('Productivity Dump'!$E$4:$AJ$500,
MATCH($A65,'Productivity Dump'!$A$4:$A$500,0),
MATCH(CH$2,'Productivity Dump'!$E$3:$AJ$3,0)
),
IF(CH$3="Attendance",
INDEX('Attendance Dump'!$E$2:$AI$400,
MATCH($A65,'Attendance Dump'!$B$2:$B$400,0),
MATCH(CH$2,'Attendance Dump'!$E$1:$AI$1,0)
),
INDEX('Active Hour''s Dump'!$D$3:$AH$337,
MATCH($C65,'Active Hour''s Dump'!$A$3:$A$337,0),
MATCH(CH$2,'Active Hour''s Dump'!$D$2:$AH$2,0)
))),"")</f>
        <v>1003.8519999999999</v>
      </c>
      <c r="CI65" s="13" t="str">
        <f>_xlfn.IFNA(IF(CI$3="Productivity",
INDEX('Productivity Dump'!$E$4:$AJ$500,
MATCH($A65,'Productivity Dump'!$A$4:$A$500,0),
MATCH(CI$2,'Productivity Dump'!$E$3:$AJ$3,0)
),
IF(CI$3="Attendance",
INDEX('Attendance Dump'!$E$2:$AI$400,
MATCH($A65,'Attendance Dump'!$B$2:$B$400,0),
MATCH(CI$2,'Attendance Dump'!$E$1:$AI$1,0)
),
INDEX('Active Hour''s Dump'!$D$3:$AH$337,
MATCH($C65,'Active Hour''s Dump'!$A$3:$A$337,0),
MATCH(CI$2,'Active Hour''s Dump'!$D$2:$AH$2,0)
))),"")</f>
        <v>P</v>
      </c>
      <c r="CJ65" s="54">
        <f>_xlfn.IFNA(IF(CJ$3="Productivity",
INDEX('Productivity Dump'!$E$4:$AJ$500,
MATCH($A65,'Productivity Dump'!$A$4:$A$500,0),
MATCH(CJ$2,'Productivity Dump'!$E$3:$AJ$3,0)
),
IF(CJ$3="Attendance",
INDEX('Attendance Dump'!$E$2:$AI$400,
MATCH($A65,'Attendance Dump'!$B$2:$B$400,0),
MATCH(CJ$2,'Attendance Dump'!$E$1:$AI$1,0)
),
INDEX('Active Hour''s Dump'!$D$3:$AH$337,
MATCH($C65,'Active Hour''s Dump'!$A$3:$A$337,0),
MATCH(CJ$2,'Active Hour''s Dump'!$D$2:$AH$2,0)
))),"")</f>
        <v>5.3333333333333304</v>
      </c>
      <c r="CK65" s="13">
        <f>_xlfn.IFNA(IF(CK$3="Productivity",
INDEX('Productivity Dump'!$E$4:$AJ$500,
MATCH($A65,'Productivity Dump'!$A$4:$A$500,0),
MATCH(CK$2,'Productivity Dump'!$E$3:$AJ$3,0)
),
IF(CK$3="Attendance",
INDEX('Attendance Dump'!$E$2:$AI$400,
MATCH($A65,'Attendance Dump'!$B$2:$B$400,0),
MATCH(CK$2,'Attendance Dump'!$E$1:$AI$1,0)
),
INDEX('Active Hour''s Dump'!$D$3:$AH$337,
MATCH($C65,'Active Hour''s Dump'!$A$3:$A$337,0),
MATCH(CK$2,'Active Hour''s Dump'!$D$2:$AH$2,0)
))),"")</f>
        <v>1033.452</v>
      </c>
      <c r="CL65" s="13" t="str">
        <f>_xlfn.IFNA(IF(CL$3="Productivity",
INDEX('Productivity Dump'!$E$4:$AJ$500,
MATCH($A65,'Productivity Dump'!$A$4:$A$500,0),
MATCH(CL$2,'Productivity Dump'!$E$3:$AJ$3,0)
),
IF(CL$3="Attendance",
INDEX('Attendance Dump'!$E$2:$AI$400,
MATCH($A65,'Attendance Dump'!$B$2:$B$400,0),
MATCH(CL$2,'Attendance Dump'!$E$1:$AI$1,0)
),
INDEX('Active Hour''s Dump'!$D$3:$AH$337,
MATCH($C65,'Active Hour''s Dump'!$A$3:$A$337,0),
MATCH(CL$2,'Active Hour''s Dump'!$D$2:$AH$2,0)
))),"")</f>
        <v>P</v>
      </c>
      <c r="CM65" s="54">
        <f>_xlfn.IFNA(IF(CM$3="Productivity",
INDEX('Productivity Dump'!$E$4:$AJ$500,
MATCH($A65,'Productivity Dump'!$A$4:$A$500,0),
MATCH(CM$2,'Productivity Dump'!$E$3:$AJ$3,0)
),
IF(CM$3="Attendance",
INDEX('Attendance Dump'!$E$2:$AI$400,
MATCH($A65,'Attendance Dump'!$B$2:$B$400,0),
MATCH(CM$2,'Attendance Dump'!$E$1:$AI$1,0)
),
INDEX('Active Hour''s Dump'!$D$3:$AH$337,
MATCH($C65,'Active Hour''s Dump'!$A$3:$A$337,0),
MATCH(CM$2,'Active Hour''s Dump'!$D$2:$AH$2,0)
))),"")</f>
        <v>5.6666666666666696</v>
      </c>
      <c r="CN65" s="13">
        <f>_xlfn.IFNA(IF(CN$3="Productivity",
INDEX('Productivity Dump'!$E$4:$AJ$500,
MATCH($A65,'Productivity Dump'!$A$4:$A$500,0),
MATCH(CN$2,'Productivity Dump'!$E$3:$AJ$3,0)
),
IF(CN$3="Attendance",
INDEX('Attendance Dump'!$E$2:$AI$400,
MATCH($A65,'Attendance Dump'!$B$2:$B$400,0),
MATCH(CN$2,'Attendance Dump'!$E$1:$AI$1,0)
),
INDEX('Active Hour''s Dump'!$D$3:$AH$337,
MATCH($C65,'Active Hour''s Dump'!$A$3:$A$337,0),
MATCH(CN$2,'Active Hour''s Dump'!$D$2:$AH$2,0)
))),"")</f>
        <v>0</v>
      </c>
      <c r="CO65" s="13">
        <f>_xlfn.IFNA(IF(CO$3="Productivity",
INDEX('Productivity Dump'!$E$4:$AJ$500,
MATCH($A65,'Productivity Dump'!$A$4:$A$500,0),
MATCH(CO$2,'Productivity Dump'!$E$3:$AJ$3,0)
),
IF(CO$3="Attendance",
INDEX('Attendance Dump'!$E$2:$AI$400,
MATCH($A65,'Attendance Dump'!$B$2:$B$400,0),
MATCH(CO$2,'Attendance Dump'!$E$1:$AI$1,0)
),
INDEX('Active Hour''s Dump'!$D$3:$AH$337,
MATCH($C65,'Active Hour''s Dump'!$A$3:$A$337,0),
MATCH(CO$2,'Active Hour''s Dump'!$D$2:$AH$2,0)
))),"")</f>
        <v>0</v>
      </c>
      <c r="CP65" s="54">
        <f>_xlfn.IFNA(IF(CP$3="Productivity",
INDEX('Productivity Dump'!$E$4:$AJ$500,
MATCH($A65,'Productivity Dump'!$A$4:$A$500,0),
MATCH(CP$2,'Productivity Dump'!$E$3:$AJ$3,0)
),
IF(CP$3="Attendance",
INDEX('Attendance Dump'!$E$2:$AI$400,
MATCH($A65,'Attendance Dump'!$B$2:$B$400,0),
MATCH(CP$2,'Attendance Dump'!$E$1:$AI$1,0)
),
INDEX('Active Hour''s Dump'!$D$3:$AH$337,
MATCH($C65,'Active Hour''s Dump'!$A$3:$A$337,0),
MATCH(CP$2,'Active Hour''s Dump'!$D$2:$AH$2,0)
))),"")</f>
        <v>0</v>
      </c>
      <c r="CQ65" s="13">
        <f>_xlfn.IFNA(IF(CQ$3="Productivity",
INDEX('Productivity Dump'!$E$4:$AJ$500,
MATCH($A65,'Productivity Dump'!$A$4:$A$500,0),
MATCH(CQ$2,'Productivity Dump'!$E$3:$AJ$3,0)
),
IF(CQ$3="Attendance",
INDEX('Attendance Dump'!$E$2:$AI$400,
MATCH($A65,'Attendance Dump'!$B$2:$B$400,0),
MATCH(CQ$2,'Attendance Dump'!$E$1:$AI$1,0)
),
INDEX('Active Hour''s Dump'!$D$3:$AH$337,
MATCH($C65,'Active Hour''s Dump'!$A$3:$A$337,0),
MATCH(CQ$2,'Active Hour''s Dump'!$D$2:$AH$2,0)
))),"")</f>
        <v>0</v>
      </c>
      <c r="CR65" s="13">
        <f>_xlfn.IFNA(IF(CR$3="Productivity",
INDEX('Productivity Dump'!$E$4:$AJ$500,
MATCH($A65,'Productivity Dump'!$A$4:$A$500,0),
MATCH(CR$2,'Productivity Dump'!$E$3:$AJ$3,0)
),
IF(CR$3="Attendance",
INDEX('Attendance Dump'!$E$2:$AI$400,
MATCH($A65,'Attendance Dump'!$B$2:$B$400,0),
MATCH(CR$2,'Attendance Dump'!$E$1:$AI$1,0)
),
INDEX('Active Hour''s Dump'!$D$3:$AH$337,
MATCH($C65,'Active Hour''s Dump'!$A$3:$A$337,0),
MATCH(CR$2,'Active Hour''s Dump'!$D$2:$AH$2,0)
))),"")</f>
        <v>0</v>
      </c>
      <c r="CS65" s="54">
        <f>_xlfn.IFNA(IF(CS$3="Productivity",
INDEX('Productivity Dump'!$E$4:$AJ$500,
MATCH($A65,'Productivity Dump'!$A$4:$A$500,0),
MATCH(CS$2,'Productivity Dump'!$E$3:$AJ$3,0)
),
IF(CS$3="Attendance",
INDEX('Attendance Dump'!$E$2:$AI$400,
MATCH($A65,'Attendance Dump'!$B$2:$B$400,0),
MATCH(CS$2,'Attendance Dump'!$E$1:$AI$1,0)
),
INDEX('Active Hour''s Dump'!$D$3:$AH$337,
MATCH($C65,'Active Hour''s Dump'!$A$3:$A$337,0),
MATCH(CS$2,'Active Hour''s Dump'!$D$2:$AH$2,0)
))),"")</f>
        <v>0</v>
      </c>
      <c r="CT65" s="13">
        <f>_xlfn.IFNA(IF(CT$3="Productivity",
INDEX('Productivity Dump'!$E$4:$AJ$500,
MATCH($A65,'Productivity Dump'!$A$4:$A$500,0),
MATCH(CT$2,'Productivity Dump'!$E$3:$AJ$3,0)
),
IF(CT$3="Attendance",
INDEX('Attendance Dump'!$E$2:$AI$400,
MATCH($A65,'Attendance Dump'!$B$2:$B$400,0),
MATCH(CT$2,'Attendance Dump'!$E$1:$AI$1,0)
),
INDEX('Active Hour''s Dump'!$D$3:$AH$337,
MATCH($C65,'Active Hour''s Dump'!$A$3:$A$337,0),
MATCH(CT$2,'Active Hour''s Dump'!$D$2:$AH$2,0)
))),"")</f>
        <v>0</v>
      </c>
      <c r="CU65" s="13">
        <f>_xlfn.IFNA(IF(CU$3="Productivity",
INDEX('Productivity Dump'!$E$4:$AJ$500,
MATCH($A65,'Productivity Dump'!$A$4:$A$500,0),
MATCH(CU$2,'Productivity Dump'!$E$3:$AJ$3,0)
),
IF(CU$3="Attendance",
INDEX('Attendance Dump'!$E$2:$AI$400,
MATCH($A65,'Attendance Dump'!$B$2:$B$400,0),
MATCH(CU$2,'Attendance Dump'!$E$1:$AI$1,0)
),
INDEX('Active Hour''s Dump'!$D$3:$AH$337,
MATCH($C65,'Active Hour''s Dump'!$A$3:$A$337,0),
MATCH(CU$2,'Active Hour''s Dump'!$D$2:$AH$2,0)
))),"")</f>
        <v>0</v>
      </c>
      <c r="CV65" s="54">
        <f>_xlfn.IFNA(IF(CV$3="Productivity",
INDEX('Productivity Dump'!$E$4:$AJ$500,
MATCH($A65,'Productivity Dump'!$A$4:$A$500,0),
MATCH(CV$2,'Productivity Dump'!$E$3:$AJ$3,0)
),
IF(CV$3="Attendance",
INDEX('Attendance Dump'!$E$2:$AI$400,
MATCH($A65,'Attendance Dump'!$B$2:$B$400,0),
MATCH(CV$2,'Attendance Dump'!$E$1:$AI$1,0)
),
INDEX('Active Hour''s Dump'!$D$3:$AH$337,
MATCH($C65,'Active Hour''s Dump'!$A$3:$A$337,0),
MATCH(CV$2,'Active Hour''s Dump'!$D$2:$AH$2,0)
))),"")</f>
        <v>0</v>
      </c>
      <c r="CW65" s="13"/>
      <c r="CX65" s="13"/>
      <c r="CY65" s="54"/>
      <c r="DA65" s="57">
        <f t="shared" si="69"/>
        <v>101.75</v>
      </c>
      <c r="DB65" s="35">
        <f t="shared" si="70"/>
        <v>18502.865999999998</v>
      </c>
      <c r="DC65" s="35">
        <f t="shared" si="67"/>
        <v>1297.1340000000018</v>
      </c>
      <c r="DD65" s="35">
        <f t="shared" ca="1" si="68"/>
        <v>0</v>
      </c>
      <c r="DF65" s="32" cm="1">
        <f t="array" ref="DF65">SUMPRODUCT(
    (MOD(COLUMN(H65:CV65) - COLUMN(H65), 3) = 0) *
    (H65:CV65 = 0) *
    (I65:CW65 = "P") *
    (COUNTIF(UKHoliday, H$2:CV$2) = 0)
)</f>
        <v>1</v>
      </c>
      <c r="DG65" s="33" cm="1">
        <f t="array" ref="DG65">SUMPRODUCT(
  (MOD(COLUMN(H65:CV65) - COLUMN(H65), 3) = 0) *
  (H65:CV65 &gt; 0) *
  (H65:CV65 &lt; 0.5 * IF(((WEEKDAY(H$2:CV$2, 2) = 1) + (WEEKDAY(H$2:CV$2, 2) = 6)), G65, F65)) *
  (I65:CW65 = "P") *
  (COUNTIF(UKHoliday, H$2:CV$2) = 0)
)</f>
        <v>1</v>
      </c>
      <c r="DH65" s="33" cm="1">
        <f t="array" ref="DH65">SUMPRODUCT(
  (MOD(COLUMN(H65:CV65) - COLUMN(H65), 3) = 0) *
  (H65:CV65 &gt; 0.5 * IF(((WEEKDAY(H$2:CV$2, 2) = 1) + (WEEKDAY(H$2:CV$2, 2) = 6)), $G65, $F65)) *
  (H65:CV65 &lt; 0.8 * IF(((WEEKDAY(H$2:CV$2, 2) = 1) + (WEEKDAY(H$2:CV$2, 2) = 6)), $G65, $F65)) *
  (I65:CW65 = "P") *
  (COUNTIF(UKHoliday, H$2:CV$2) = 0)
)</f>
        <v>0</v>
      </c>
      <c r="DI65" s="33" cm="1">
        <f t="array" ref="DI65">SUMPRODUCT(
  (MOD(COLUMN(H65:CV65) - COLUMN(H65), 3) = 0) *
  (H65:CV65 &gt; 0.8 * IF(((WEEKDAY(H$2:CV$2, 2) = 1) + (WEEKDAY(H$2:CV$2, 2) = 6)), $G65, $F65)) *
  (H65:CV65 &lt; 1 * IF(((WEEKDAY(H$2:CV$2, 2) = 1) + (WEEKDAY(H$2:CV$2, 2) = 6)), $G65, $F65)) *
  (I65:CW65 = "P") *
  (COUNTIF(UKHoliday, H$2:CV$2) = 0)
)</f>
        <v>1</v>
      </c>
    </row>
    <row r="66" spans="1:113" x14ac:dyDescent="0.3">
      <c r="A66" s="8" t="s">
        <v>317</v>
      </c>
      <c r="B66" s="8" t="s">
        <v>316</v>
      </c>
      <c r="C66" s="9" t="s">
        <v>736</v>
      </c>
      <c r="D66" s="62" t="s">
        <v>555</v>
      </c>
      <c r="E66" s="35">
        <v>20900</v>
      </c>
      <c r="F66" s="35">
        <f t="shared" si="65"/>
        <v>1045</v>
      </c>
      <c r="G66" s="35">
        <f t="shared" si="66"/>
        <v>522.5</v>
      </c>
      <c r="H66" s="13">
        <f>_xlfn.IFNA(IF(H$3="Productivity",
INDEX('Productivity Dump'!$E$4:$AJ$500,
MATCH($A66,'Productivity Dump'!$A$4:$A$500,0),
MATCH(H$2,'Productivity Dump'!$E$3:$AJ$3,0)
),
IF(H$3="Attendance",
INDEX('Attendance Dump'!$E$2:$AI$400,
MATCH($A66,'Attendance Dump'!$B$2:$B$400,0),
MATCH(H$2,'Attendance Dump'!$E$1:$AI$1,0)
),
INDEX('Active Hour''s Dump'!$D$3:$AH$337,
MATCH($C66,'Active Hour''s Dump'!$A$3:$A$337,0),
MATCH(H$2,'Active Hour''s Dump'!$D$2:$AH$2,0)
))),"")</f>
        <v>1021.796</v>
      </c>
      <c r="I66" s="13" t="str">
        <f>_xlfn.IFNA(IF(I$3="Productivity",
INDEX('Productivity Dump'!$E$4:$AJ$500,
MATCH($A66,'Productivity Dump'!$A$4:$A$500,0),
MATCH(I$2,'Productivity Dump'!$E$3:$AJ$3,0)
),
IF(I$3="Attendance",
INDEX('Attendance Dump'!$E$2:$AI$400,
MATCH($A66,'Attendance Dump'!$B$2:$B$400,0),
MATCH(I$2,'Attendance Dump'!$E$1:$AI$1,0)
),
INDEX('Active Hour''s Dump'!$D$3:$AH$337,
MATCH($C66,'Active Hour''s Dump'!$A$3:$A$337,0),
MATCH(I$2,'Active Hour''s Dump'!$D$2:$AH$2,0)
))),"")</f>
        <v>P</v>
      </c>
      <c r="J66" s="54">
        <f>_xlfn.IFNA(IF(J$3="Productivity",
INDEX('Productivity Dump'!$E$4:$AJ$500,
MATCH($A66,'Productivity Dump'!$A$4:$A$500,0),
MATCH(J$2,'Productivity Dump'!$E$3:$AJ$3,0)
),
IF(J$3="Attendance",
INDEX('Attendance Dump'!$E$2:$AI$400,
MATCH($A66,'Attendance Dump'!$B$2:$B$400,0),
MATCH(J$2,'Attendance Dump'!$E$1:$AI$1,0)
),
INDEX('Active Hour''s Dump'!$D$3:$AH$337,
MATCH($C66,'Active Hour''s Dump'!$A$3:$A$337,0),
MATCH(J$2,'Active Hour''s Dump'!$D$2:$AH$2,0)
))),"")</f>
        <v>4.5</v>
      </c>
      <c r="K66" s="13">
        <f>_xlfn.IFNA(IF(K$3="Productivity",
INDEX('Productivity Dump'!$E$4:$AJ$500,
MATCH($A66,'Productivity Dump'!$A$4:$A$500,0),
MATCH(K$2,'Productivity Dump'!$E$3:$AJ$3,0)
),
IF(K$3="Attendance",
INDEX('Attendance Dump'!$E$2:$AI$400,
MATCH($A66,'Attendance Dump'!$B$2:$B$400,0),
MATCH(K$2,'Attendance Dump'!$E$1:$AI$1,0)
),
INDEX('Active Hour''s Dump'!$D$3:$AH$337,
MATCH($C66,'Active Hour''s Dump'!$A$3:$A$337,0),
MATCH(K$2,'Active Hour''s Dump'!$D$2:$AH$2,0)
))),"")</f>
        <v>1037.5640000000001</v>
      </c>
      <c r="L66" s="13" t="str">
        <f>_xlfn.IFNA(IF(L$3="Productivity",
INDEX('Productivity Dump'!$E$4:$AJ$500,
MATCH($A66,'Productivity Dump'!$A$4:$A$500,0),
MATCH(L$2,'Productivity Dump'!$E$3:$AJ$3,0)
),
IF(L$3="Attendance",
INDEX('Attendance Dump'!$E$2:$AI$400,
MATCH($A66,'Attendance Dump'!$B$2:$B$400,0),
MATCH(L$2,'Attendance Dump'!$E$1:$AI$1,0)
),
INDEX('Active Hour''s Dump'!$D$3:$AH$337,
MATCH($C66,'Active Hour''s Dump'!$A$3:$A$337,0),
MATCH(L$2,'Active Hour''s Dump'!$D$2:$AH$2,0)
))),"")</f>
        <v>P</v>
      </c>
      <c r="M66" s="54">
        <f>_xlfn.IFNA(IF(M$3="Productivity",
INDEX('Productivity Dump'!$E$4:$AJ$500,
MATCH($A66,'Productivity Dump'!$A$4:$A$500,0),
MATCH(M$2,'Productivity Dump'!$E$3:$AJ$3,0)
),
IF(M$3="Attendance",
INDEX('Attendance Dump'!$E$2:$AI$400,
MATCH($A66,'Attendance Dump'!$B$2:$B$400,0),
MATCH(M$2,'Attendance Dump'!$E$1:$AI$1,0)
),
INDEX('Active Hour''s Dump'!$D$3:$AH$337,
MATCH($C66,'Active Hour''s Dump'!$A$3:$A$337,0),
MATCH(M$2,'Active Hour''s Dump'!$D$2:$AH$2,0)
))),"")</f>
        <v>4.6666666666666696</v>
      </c>
      <c r="N66" s="13">
        <f>_xlfn.IFNA(IF(N$3="Productivity",
INDEX('Productivity Dump'!$E$4:$AJ$500,
MATCH($A66,'Productivity Dump'!$A$4:$A$500,0),
MATCH(N$2,'Productivity Dump'!$E$3:$AJ$3,0)
),
IF(N$3="Attendance",
INDEX('Attendance Dump'!$E$2:$AI$400,
MATCH($A66,'Attendance Dump'!$B$2:$B$400,0),
MATCH(N$2,'Attendance Dump'!$E$1:$AI$1,0)
),
INDEX('Active Hour''s Dump'!$D$3:$AH$337,
MATCH($C66,'Active Hour''s Dump'!$A$3:$A$337,0),
MATCH(N$2,'Active Hour''s Dump'!$D$2:$AH$2,0)
))),"")</f>
        <v>576.61</v>
      </c>
      <c r="O66" s="13" t="str">
        <f>_xlfn.IFNA(IF(O$3="Productivity",
INDEX('Productivity Dump'!$E$4:$AJ$500,
MATCH($A66,'Productivity Dump'!$A$4:$A$500,0),
MATCH(O$2,'Productivity Dump'!$E$3:$AJ$3,0)
),
IF(O$3="Attendance",
INDEX('Attendance Dump'!$E$2:$AI$400,
MATCH($A66,'Attendance Dump'!$B$2:$B$400,0),
MATCH(O$2,'Attendance Dump'!$E$1:$AI$1,0)
),
INDEX('Active Hour''s Dump'!$D$3:$AH$337,
MATCH($C66,'Active Hour''s Dump'!$A$3:$A$337,0),
MATCH(O$2,'Active Hour''s Dump'!$D$2:$AH$2,0)
))),"")</f>
        <v>P</v>
      </c>
      <c r="P66" s="54">
        <f>_xlfn.IFNA(IF(P$3="Productivity",
INDEX('Productivity Dump'!$E$4:$AJ$500,
MATCH($A66,'Productivity Dump'!$A$4:$A$500,0),
MATCH(P$2,'Productivity Dump'!$E$3:$AJ$3,0)
),
IF(P$3="Attendance",
INDEX('Attendance Dump'!$E$2:$AI$400,
MATCH($A66,'Attendance Dump'!$B$2:$B$400,0),
MATCH(P$2,'Attendance Dump'!$E$1:$AI$1,0)
),
INDEX('Active Hour''s Dump'!$D$3:$AH$337,
MATCH($C66,'Active Hour''s Dump'!$A$3:$A$337,0),
MATCH(P$2,'Active Hour''s Dump'!$D$2:$AH$2,0)
))),"")</f>
        <v>3.4166666666666701</v>
      </c>
      <c r="Q66" s="13">
        <f>_xlfn.IFNA(IF(Q$3="Productivity",
INDEX('Productivity Dump'!$E$4:$AJ$500,
MATCH($A66,'Productivity Dump'!$A$4:$A$500,0),
MATCH(Q$2,'Productivity Dump'!$E$3:$AJ$3,0)
),
IF(Q$3="Attendance",
INDEX('Attendance Dump'!$E$2:$AI$400,
MATCH($A66,'Attendance Dump'!$B$2:$B$400,0),
MATCH(Q$2,'Attendance Dump'!$E$1:$AI$1,0)
),
INDEX('Active Hour''s Dump'!$D$3:$AH$337,
MATCH($C66,'Active Hour''s Dump'!$A$3:$A$337,0),
MATCH(Q$2,'Active Hour''s Dump'!$D$2:$AH$2,0)
))),"")</f>
        <v>0</v>
      </c>
      <c r="R66" s="13" t="str">
        <f>_xlfn.IFNA(IF(R$3="Productivity",
INDEX('Productivity Dump'!$E$4:$AJ$500,
MATCH($A66,'Productivity Dump'!$A$4:$A$500,0),
MATCH(R$2,'Productivity Dump'!$E$3:$AJ$3,0)
),
IF(R$3="Attendance",
INDEX('Attendance Dump'!$E$2:$AI$400,
MATCH($A66,'Attendance Dump'!$B$2:$B$400,0),
MATCH(R$2,'Attendance Dump'!$E$1:$AI$1,0)
),
INDEX('Active Hour''s Dump'!$D$3:$AH$337,
MATCH($C66,'Active Hour''s Dump'!$A$3:$A$337,0),
MATCH(R$2,'Active Hour''s Dump'!$D$2:$AH$2,0)
))),"")</f>
        <v>WO</v>
      </c>
      <c r="S66" s="54">
        <f>_xlfn.IFNA(IF(S$3="Productivity",
INDEX('Productivity Dump'!$E$4:$AJ$500,
MATCH($A66,'Productivity Dump'!$A$4:$A$500,0),
MATCH(S$2,'Productivity Dump'!$E$3:$AJ$3,0)
),
IF(S$3="Attendance",
INDEX('Attendance Dump'!$E$2:$AI$400,
MATCH($A66,'Attendance Dump'!$B$2:$B$400,0),
MATCH(S$2,'Attendance Dump'!$E$1:$AI$1,0)
),
INDEX('Active Hour''s Dump'!$D$3:$AH$337,
MATCH($C66,'Active Hour''s Dump'!$A$3:$A$337,0),
MATCH(S$2,'Active Hour''s Dump'!$D$2:$AH$2,0)
))),"")</f>
        <v>0</v>
      </c>
      <c r="T66" s="13">
        <f>_xlfn.IFNA(IF(T$3="Productivity",
INDEX('Productivity Dump'!$E$4:$AJ$500,
MATCH($A66,'Productivity Dump'!$A$4:$A$500,0),
MATCH(T$2,'Productivity Dump'!$E$3:$AJ$3,0)
),
IF(T$3="Attendance",
INDEX('Attendance Dump'!$E$2:$AI$400,
MATCH($A66,'Attendance Dump'!$B$2:$B$400,0),
MATCH(T$2,'Attendance Dump'!$E$1:$AI$1,0)
),
INDEX('Active Hour''s Dump'!$D$3:$AH$337,
MATCH($C66,'Active Hour''s Dump'!$A$3:$A$337,0),
MATCH(T$2,'Active Hour''s Dump'!$D$2:$AH$2,0)
))),"")</f>
        <v>455.62700000000007</v>
      </c>
      <c r="U66" s="13" t="str">
        <f>_xlfn.IFNA(IF(U$3="Productivity",
INDEX('Productivity Dump'!$E$4:$AJ$500,
MATCH($A66,'Productivity Dump'!$A$4:$A$500,0),
MATCH(U$2,'Productivity Dump'!$E$3:$AJ$3,0)
),
IF(U$3="Attendance",
INDEX('Attendance Dump'!$E$2:$AI$400,
MATCH($A66,'Attendance Dump'!$B$2:$B$400,0),
MATCH(U$2,'Attendance Dump'!$E$1:$AI$1,0)
),
INDEX('Active Hour''s Dump'!$D$3:$AH$337,
MATCH($C66,'Active Hour''s Dump'!$A$3:$A$337,0),
MATCH(U$2,'Active Hour''s Dump'!$D$2:$AH$2,0)
))),"")</f>
        <v>P</v>
      </c>
      <c r="V66" s="54">
        <f>_xlfn.IFNA(IF(V$3="Productivity",
INDEX('Productivity Dump'!$E$4:$AJ$500,
MATCH($A66,'Productivity Dump'!$A$4:$A$500,0),
MATCH(V$2,'Productivity Dump'!$E$3:$AJ$3,0)
),
IF(V$3="Attendance",
INDEX('Attendance Dump'!$E$2:$AI$400,
MATCH($A66,'Attendance Dump'!$B$2:$B$400,0),
MATCH(V$2,'Attendance Dump'!$E$1:$AI$1,0)
),
INDEX('Active Hour''s Dump'!$D$3:$AH$337,
MATCH($C66,'Active Hour''s Dump'!$A$3:$A$337,0),
MATCH(V$2,'Active Hour''s Dump'!$D$2:$AH$2,0)
))),"")</f>
        <v>2.1666666666666701</v>
      </c>
      <c r="W66" s="13">
        <f>_xlfn.IFNA(IF(W$3="Productivity",
INDEX('Productivity Dump'!$E$4:$AJ$500,
MATCH($A66,'Productivity Dump'!$A$4:$A$500,0),
MATCH(W$2,'Productivity Dump'!$E$3:$AJ$3,0)
),
IF(W$3="Attendance",
INDEX('Attendance Dump'!$E$2:$AI$400,
MATCH($A66,'Attendance Dump'!$B$2:$B$400,0),
MATCH(W$2,'Attendance Dump'!$E$1:$AI$1,0)
),
INDEX('Active Hour''s Dump'!$D$3:$AH$337,
MATCH($C66,'Active Hour''s Dump'!$A$3:$A$337,0),
MATCH(W$2,'Active Hour''s Dump'!$D$2:$AH$2,0)
))),"")</f>
        <v>1107.7919999999999</v>
      </c>
      <c r="X66" s="13" t="str">
        <f>_xlfn.IFNA(IF(X$3="Productivity",
INDEX('Productivity Dump'!$E$4:$AJ$500,
MATCH($A66,'Productivity Dump'!$A$4:$A$500,0),
MATCH(X$2,'Productivity Dump'!$E$3:$AJ$3,0)
),
IF(X$3="Attendance",
INDEX('Attendance Dump'!$E$2:$AI$400,
MATCH($A66,'Attendance Dump'!$B$2:$B$400,0),
MATCH(X$2,'Attendance Dump'!$E$1:$AI$1,0)
),
INDEX('Active Hour''s Dump'!$D$3:$AH$337,
MATCH($C66,'Active Hour''s Dump'!$A$3:$A$337,0),
MATCH(X$2,'Active Hour''s Dump'!$D$2:$AH$2,0)
))),"")</f>
        <v>P</v>
      </c>
      <c r="Y66" s="54">
        <f>_xlfn.IFNA(IF(Y$3="Productivity",
INDEX('Productivity Dump'!$E$4:$AJ$500,
MATCH($A66,'Productivity Dump'!$A$4:$A$500,0),
MATCH(Y$2,'Productivity Dump'!$E$3:$AJ$3,0)
),
IF(Y$3="Attendance",
INDEX('Attendance Dump'!$E$2:$AI$400,
MATCH($A66,'Attendance Dump'!$B$2:$B$400,0),
MATCH(Y$2,'Attendance Dump'!$E$1:$AI$1,0)
),
INDEX('Active Hour''s Dump'!$D$3:$AH$337,
MATCH($C66,'Active Hour''s Dump'!$A$3:$A$337,0),
MATCH(Y$2,'Active Hour''s Dump'!$D$2:$AH$2,0)
))),"")</f>
        <v>4.75</v>
      </c>
      <c r="Z66" s="13">
        <f>_xlfn.IFNA(IF(Z$3="Productivity",
INDEX('Productivity Dump'!$E$4:$AJ$500,
MATCH($A66,'Productivity Dump'!$A$4:$A$500,0),
MATCH(Z$2,'Productivity Dump'!$E$3:$AJ$3,0)
),
IF(Z$3="Attendance",
INDEX('Attendance Dump'!$E$2:$AI$400,
MATCH($A66,'Attendance Dump'!$B$2:$B$400,0),
MATCH(Z$2,'Attendance Dump'!$E$1:$AI$1,0)
),
INDEX('Active Hour''s Dump'!$D$3:$AH$337,
MATCH($C66,'Active Hour''s Dump'!$A$3:$A$337,0),
MATCH(Z$2,'Active Hour''s Dump'!$D$2:$AH$2,0)
))),"")</f>
        <v>1082.4709999999998</v>
      </c>
      <c r="AA66" s="13" t="str">
        <f>_xlfn.IFNA(IF(AA$3="Productivity",
INDEX('Productivity Dump'!$E$4:$AJ$500,
MATCH($A66,'Productivity Dump'!$A$4:$A$500,0),
MATCH(AA$2,'Productivity Dump'!$E$3:$AJ$3,0)
),
IF(AA$3="Attendance",
INDEX('Attendance Dump'!$E$2:$AI$400,
MATCH($A66,'Attendance Dump'!$B$2:$B$400,0),
MATCH(AA$2,'Attendance Dump'!$E$1:$AI$1,0)
),
INDEX('Active Hour''s Dump'!$D$3:$AH$337,
MATCH($C66,'Active Hour''s Dump'!$A$3:$A$337,0),
MATCH(AA$2,'Active Hour''s Dump'!$D$2:$AH$2,0)
))),"")</f>
        <v>P</v>
      </c>
      <c r="AB66" s="54">
        <f>_xlfn.IFNA(IF(AB$3="Productivity",
INDEX('Productivity Dump'!$E$4:$AJ$500,
MATCH($A66,'Productivity Dump'!$A$4:$A$500,0),
MATCH(AB$2,'Productivity Dump'!$E$3:$AJ$3,0)
),
IF(AB$3="Attendance",
INDEX('Attendance Dump'!$E$2:$AI$400,
MATCH($A66,'Attendance Dump'!$B$2:$B$400,0),
MATCH(AB$2,'Attendance Dump'!$E$1:$AI$1,0)
),
INDEX('Active Hour''s Dump'!$D$3:$AH$337,
MATCH($C66,'Active Hour''s Dump'!$A$3:$A$337,0),
MATCH(AB$2,'Active Hour''s Dump'!$D$2:$AH$2,0)
))),"")</f>
        <v>5.5833333333333304</v>
      </c>
      <c r="AC66" s="13">
        <f>_xlfn.IFNA(IF(AC$3="Productivity",
INDEX('Productivity Dump'!$E$4:$AJ$500,
MATCH($A66,'Productivity Dump'!$A$4:$A$500,0),
MATCH(AC$2,'Productivity Dump'!$E$3:$AJ$3,0)
),
IF(AC$3="Attendance",
INDEX('Attendance Dump'!$E$2:$AI$400,
MATCH($A66,'Attendance Dump'!$B$2:$B$400,0),
MATCH(AC$2,'Attendance Dump'!$E$1:$AI$1,0)
),
INDEX('Active Hour''s Dump'!$D$3:$AH$337,
MATCH($C66,'Active Hour''s Dump'!$A$3:$A$337,0),
MATCH(AC$2,'Active Hour''s Dump'!$D$2:$AH$2,0)
))),"")</f>
        <v>1007.299</v>
      </c>
      <c r="AD66" s="13" t="str">
        <f>_xlfn.IFNA(IF(AD$3="Productivity",
INDEX('Productivity Dump'!$E$4:$AJ$500,
MATCH($A66,'Productivity Dump'!$A$4:$A$500,0),
MATCH(AD$2,'Productivity Dump'!$E$3:$AJ$3,0)
),
IF(AD$3="Attendance",
INDEX('Attendance Dump'!$E$2:$AI$400,
MATCH($A66,'Attendance Dump'!$B$2:$B$400,0),
MATCH(AD$2,'Attendance Dump'!$E$1:$AI$1,0)
),
INDEX('Active Hour''s Dump'!$D$3:$AH$337,
MATCH($C66,'Active Hour''s Dump'!$A$3:$A$337,0),
MATCH(AD$2,'Active Hour''s Dump'!$D$2:$AH$2,0)
))),"")</f>
        <v>P</v>
      </c>
      <c r="AE66" s="54">
        <f>_xlfn.IFNA(IF(AE$3="Productivity",
INDEX('Productivity Dump'!$E$4:$AJ$500,
MATCH($A66,'Productivity Dump'!$A$4:$A$500,0),
MATCH(AE$2,'Productivity Dump'!$E$3:$AJ$3,0)
),
IF(AE$3="Attendance",
INDEX('Attendance Dump'!$E$2:$AI$400,
MATCH($A66,'Attendance Dump'!$B$2:$B$400,0),
MATCH(AE$2,'Attendance Dump'!$E$1:$AI$1,0)
),
INDEX('Active Hour''s Dump'!$D$3:$AH$337,
MATCH($C66,'Active Hour''s Dump'!$A$3:$A$337,0),
MATCH(AE$2,'Active Hour''s Dump'!$D$2:$AH$2,0)
))),"")</f>
        <v>5.3333333333333304</v>
      </c>
      <c r="AF66" s="13">
        <f>_xlfn.IFNA(IF(AF$3="Productivity",
INDEX('Productivity Dump'!$E$4:$AJ$500,
MATCH($A66,'Productivity Dump'!$A$4:$A$500,0),
MATCH(AF$2,'Productivity Dump'!$E$3:$AJ$3,0)
),
IF(AF$3="Attendance",
INDEX('Attendance Dump'!$E$2:$AI$400,
MATCH($A66,'Attendance Dump'!$B$2:$B$400,0),
MATCH(AF$2,'Attendance Dump'!$E$1:$AI$1,0)
),
INDEX('Active Hour''s Dump'!$D$3:$AH$337,
MATCH($C66,'Active Hour''s Dump'!$A$3:$A$337,0),
MATCH(AF$2,'Active Hour''s Dump'!$D$2:$AH$2,0)
))),"")</f>
        <v>882.06000000000006</v>
      </c>
      <c r="AG66" s="13" t="str">
        <f>_xlfn.IFNA(IF(AG$3="Productivity",
INDEX('Productivity Dump'!$E$4:$AJ$500,
MATCH($A66,'Productivity Dump'!$A$4:$A$500,0),
MATCH(AG$2,'Productivity Dump'!$E$3:$AJ$3,0)
),
IF(AG$3="Attendance",
INDEX('Attendance Dump'!$E$2:$AI$400,
MATCH($A66,'Attendance Dump'!$B$2:$B$400,0),
MATCH(AG$2,'Attendance Dump'!$E$1:$AI$1,0)
),
INDEX('Active Hour''s Dump'!$D$3:$AH$337,
MATCH($C66,'Active Hour''s Dump'!$A$3:$A$337,0),
MATCH(AG$2,'Active Hour''s Dump'!$D$2:$AH$2,0)
))),"")</f>
        <v>P</v>
      </c>
      <c r="AH66" s="54">
        <f>_xlfn.IFNA(IF(AH$3="Productivity",
INDEX('Productivity Dump'!$E$4:$AJ$500,
MATCH($A66,'Productivity Dump'!$A$4:$A$500,0),
MATCH(AH$2,'Productivity Dump'!$E$3:$AJ$3,0)
),
IF(AH$3="Attendance",
INDEX('Attendance Dump'!$E$2:$AI$400,
MATCH($A66,'Attendance Dump'!$B$2:$B$400,0),
MATCH(AH$2,'Attendance Dump'!$E$1:$AI$1,0)
),
INDEX('Active Hour''s Dump'!$D$3:$AH$337,
MATCH($C66,'Active Hour''s Dump'!$A$3:$A$337,0),
MATCH(AH$2,'Active Hour''s Dump'!$D$2:$AH$2,0)
))),"")</f>
        <v>4.6666666666666696</v>
      </c>
      <c r="AI66" s="13">
        <f>_xlfn.IFNA(IF(AI$3="Productivity",
INDEX('Productivity Dump'!$E$4:$AJ$500,
MATCH($A66,'Productivity Dump'!$A$4:$A$500,0),
MATCH(AI$2,'Productivity Dump'!$E$3:$AJ$3,0)
),
IF(AI$3="Attendance",
INDEX('Attendance Dump'!$E$2:$AI$400,
MATCH($A66,'Attendance Dump'!$B$2:$B$400,0),
MATCH(AI$2,'Attendance Dump'!$E$1:$AI$1,0)
),
INDEX('Active Hour''s Dump'!$D$3:$AH$337,
MATCH($C66,'Active Hour''s Dump'!$A$3:$A$337,0),
MATCH(AI$2,'Active Hour''s Dump'!$D$2:$AH$2,0)
))),"")</f>
        <v>605.41099999999983</v>
      </c>
      <c r="AJ66" s="13" t="str">
        <f>_xlfn.IFNA(IF(AJ$3="Productivity",
INDEX('Productivity Dump'!$E$4:$AJ$500,
MATCH($A66,'Productivity Dump'!$A$4:$A$500,0),
MATCH(AJ$2,'Productivity Dump'!$E$3:$AJ$3,0)
),
IF(AJ$3="Attendance",
INDEX('Attendance Dump'!$E$2:$AI$400,
MATCH($A66,'Attendance Dump'!$B$2:$B$400,0),
MATCH(AJ$2,'Attendance Dump'!$E$1:$AI$1,0)
),
INDEX('Active Hour''s Dump'!$D$3:$AH$337,
MATCH($C66,'Active Hour''s Dump'!$A$3:$A$337,0),
MATCH(AJ$2,'Active Hour''s Dump'!$D$2:$AH$2,0)
))),"")</f>
        <v>P</v>
      </c>
      <c r="AK66" s="54">
        <f>_xlfn.IFNA(IF(AK$3="Productivity",
INDEX('Productivity Dump'!$E$4:$AJ$500,
MATCH($A66,'Productivity Dump'!$A$4:$A$500,0),
MATCH(AK$2,'Productivity Dump'!$E$3:$AJ$3,0)
),
IF(AK$3="Attendance",
INDEX('Attendance Dump'!$E$2:$AI$400,
MATCH($A66,'Attendance Dump'!$B$2:$B$400,0),
MATCH(AK$2,'Attendance Dump'!$E$1:$AI$1,0)
),
INDEX('Active Hour''s Dump'!$D$3:$AH$337,
MATCH($C66,'Active Hour''s Dump'!$A$3:$A$337,0),
MATCH(AK$2,'Active Hour''s Dump'!$D$2:$AH$2,0)
))),"")</f>
        <v>3.0833333333333299</v>
      </c>
      <c r="AL66" s="13">
        <f>_xlfn.IFNA(IF(AL$3="Productivity",
INDEX('Productivity Dump'!$E$4:$AJ$500,
MATCH($A66,'Productivity Dump'!$A$4:$A$500,0),
MATCH(AL$2,'Productivity Dump'!$E$3:$AJ$3,0)
),
IF(AL$3="Attendance",
INDEX('Attendance Dump'!$E$2:$AI$400,
MATCH($A66,'Attendance Dump'!$B$2:$B$400,0),
MATCH(AL$2,'Attendance Dump'!$E$1:$AI$1,0)
),
INDEX('Active Hour''s Dump'!$D$3:$AH$337,
MATCH($C66,'Active Hour''s Dump'!$A$3:$A$337,0),
MATCH(AL$2,'Active Hour''s Dump'!$D$2:$AH$2,0)
))),"")</f>
        <v>0</v>
      </c>
      <c r="AM66" s="13" t="str">
        <f>_xlfn.IFNA(IF(AM$3="Productivity",
INDEX('Productivity Dump'!$E$4:$AJ$500,
MATCH($A66,'Productivity Dump'!$A$4:$A$500,0),
MATCH(AM$2,'Productivity Dump'!$E$3:$AJ$3,0)
),
IF(AM$3="Attendance",
INDEX('Attendance Dump'!$E$2:$AI$400,
MATCH($A66,'Attendance Dump'!$B$2:$B$400,0),
MATCH(AM$2,'Attendance Dump'!$E$1:$AI$1,0)
),
INDEX('Active Hour''s Dump'!$D$3:$AH$337,
MATCH($C66,'Active Hour''s Dump'!$A$3:$A$337,0),
MATCH(AM$2,'Active Hour''s Dump'!$D$2:$AH$2,0)
))),"")</f>
        <v>WO</v>
      </c>
      <c r="AN66" s="54">
        <f>_xlfn.IFNA(IF(AN$3="Productivity",
INDEX('Productivity Dump'!$E$4:$AJ$500,
MATCH($A66,'Productivity Dump'!$A$4:$A$500,0),
MATCH(AN$2,'Productivity Dump'!$E$3:$AJ$3,0)
),
IF(AN$3="Attendance",
INDEX('Attendance Dump'!$E$2:$AI$400,
MATCH($A66,'Attendance Dump'!$B$2:$B$400,0),
MATCH(AN$2,'Attendance Dump'!$E$1:$AI$1,0)
),
INDEX('Active Hour''s Dump'!$D$3:$AH$337,
MATCH($C66,'Active Hour''s Dump'!$A$3:$A$337,0),
MATCH(AN$2,'Active Hour''s Dump'!$D$2:$AH$2,0)
))),"")</f>
        <v>0</v>
      </c>
      <c r="AO66" s="13">
        <f>_xlfn.IFNA(IF(AO$3="Productivity",
INDEX('Productivity Dump'!$E$4:$AJ$500,
MATCH($A66,'Productivity Dump'!$A$4:$A$500,0),
MATCH(AO$2,'Productivity Dump'!$E$3:$AJ$3,0)
),
IF(AO$3="Attendance",
INDEX('Attendance Dump'!$E$2:$AI$400,
MATCH($A66,'Attendance Dump'!$B$2:$B$400,0),
MATCH(AO$2,'Attendance Dump'!$E$1:$AI$1,0)
),
INDEX('Active Hour''s Dump'!$D$3:$AH$337,
MATCH($C66,'Active Hour''s Dump'!$A$3:$A$337,0),
MATCH(AO$2,'Active Hour''s Dump'!$D$2:$AH$2,0)
))),"")</f>
        <v>478.38200000000001</v>
      </c>
      <c r="AP66" s="13" t="str">
        <f>_xlfn.IFNA(IF(AP$3="Productivity",
INDEX('Productivity Dump'!$E$4:$AJ$500,
MATCH($A66,'Productivity Dump'!$A$4:$A$500,0),
MATCH(AP$2,'Productivity Dump'!$E$3:$AJ$3,0)
),
IF(AP$3="Attendance",
INDEX('Attendance Dump'!$E$2:$AI$400,
MATCH($A66,'Attendance Dump'!$B$2:$B$400,0),
MATCH(AP$2,'Attendance Dump'!$E$1:$AI$1,0)
),
INDEX('Active Hour''s Dump'!$D$3:$AH$337,
MATCH($C66,'Active Hour''s Dump'!$A$3:$A$337,0),
MATCH(AP$2,'Active Hour''s Dump'!$D$2:$AH$2,0)
))),"")</f>
        <v>P</v>
      </c>
      <c r="AQ66" s="54">
        <f>_xlfn.IFNA(IF(AQ$3="Productivity",
INDEX('Productivity Dump'!$E$4:$AJ$500,
MATCH($A66,'Productivity Dump'!$A$4:$A$500,0),
MATCH(AQ$2,'Productivity Dump'!$E$3:$AJ$3,0)
),
IF(AQ$3="Attendance",
INDEX('Attendance Dump'!$E$2:$AI$400,
MATCH($A66,'Attendance Dump'!$B$2:$B$400,0),
MATCH(AQ$2,'Attendance Dump'!$E$1:$AI$1,0)
),
INDEX('Active Hour''s Dump'!$D$3:$AH$337,
MATCH($C66,'Active Hour''s Dump'!$A$3:$A$337,0),
MATCH(AQ$2,'Active Hour''s Dump'!$D$2:$AH$2,0)
))),"")</f>
        <v>2</v>
      </c>
      <c r="AR66" s="13">
        <f>_xlfn.IFNA(IF(AR$3="Productivity",
INDEX('Productivity Dump'!$E$4:$AJ$500,
MATCH($A66,'Productivity Dump'!$A$4:$A$500,0),
MATCH(AR$2,'Productivity Dump'!$E$3:$AJ$3,0)
),
IF(AR$3="Attendance",
INDEX('Attendance Dump'!$E$2:$AI$400,
MATCH($A66,'Attendance Dump'!$B$2:$B$400,0),
MATCH(AR$2,'Attendance Dump'!$E$1:$AI$1,0)
),
INDEX('Active Hour''s Dump'!$D$3:$AH$337,
MATCH($C66,'Active Hour''s Dump'!$A$3:$A$337,0),
MATCH(AR$2,'Active Hour''s Dump'!$D$2:$AH$2,0)
))),"")</f>
        <v>995.97600000000023</v>
      </c>
      <c r="AS66" s="13" t="str">
        <f>_xlfn.IFNA(IF(AS$3="Productivity",
INDEX('Productivity Dump'!$E$4:$AJ$500,
MATCH($A66,'Productivity Dump'!$A$4:$A$500,0),
MATCH(AS$2,'Productivity Dump'!$E$3:$AJ$3,0)
),
IF(AS$3="Attendance",
INDEX('Attendance Dump'!$E$2:$AI$400,
MATCH($A66,'Attendance Dump'!$B$2:$B$400,0),
MATCH(AS$2,'Attendance Dump'!$E$1:$AI$1,0)
),
INDEX('Active Hour''s Dump'!$D$3:$AH$337,
MATCH($C66,'Active Hour''s Dump'!$A$3:$A$337,0),
MATCH(AS$2,'Active Hour''s Dump'!$D$2:$AH$2,0)
))),"")</f>
        <v>P</v>
      </c>
      <c r="AT66" s="54">
        <f>_xlfn.IFNA(IF(AT$3="Productivity",
INDEX('Productivity Dump'!$E$4:$AJ$500,
MATCH($A66,'Productivity Dump'!$A$4:$A$500,0),
MATCH(AT$2,'Productivity Dump'!$E$3:$AJ$3,0)
),
IF(AT$3="Attendance",
INDEX('Attendance Dump'!$E$2:$AI$400,
MATCH($A66,'Attendance Dump'!$B$2:$B$400,0),
MATCH(AT$2,'Attendance Dump'!$E$1:$AI$1,0)
),
INDEX('Active Hour''s Dump'!$D$3:$AH$337,
MATCH($C66,'Active Hour''s Dump'!$A$3:$A$337,0),
MATCH(AT$2,'Active Hour''s Dump'!$D$2:$AH$2,0)
))),"")</f>
        <v>4.1666666666666696</v>
      </c>
      <c r="AU66" s="13">
        <f>_xlfn.IFNA(IF(AU$3="Productivity",
INDEX('Productivity Dump'!$E$4:$AJ$500,
MATCH($A66,'Productivity Dump'!$A$4:$A$500,0),
MATCH(AU$2,'Productivity Dump'!$E$3:$AJ$3,0)
),
IF(AU$3="Attendance",
INDEX('Attendance Dump'!$E$2:$AI$400,
MATCH($A66,'Attendance Dump'!$B$2:$B$400,0),
MATCH(AU$2,'Attendance Dump'!$E$1:$AI$1,0)
),
INDEX('Active Hour''s Dump'!$D$3:$AH$337,
MATCH($C66,'Active Hour''s Dump'!$A$3:$A$337,0),
MATCH(AU$2,'Active Hour''s Dump'!$D$2:$AH$2,0)
))),"")</f>
        <v>1009.8409999999999</v>
      </c>
      <c r="AV66" s="13" t="str">
        <f>_xlfn.IFNA(IF(AV$3="Productivity",
INDEX('Productivity Dump'!$E$4:$AJ$500,
MATCH($A66,'Productivity Dump'!$A$4:$A$500,0),
MATCH(AV$2,'Productivity Dump'!$E$3:$AJ$3,0)
),
IF(AV$3="Attendance",
INDEX('Attendance Dump'!$E$2:$AI$400,
MATCH($A66,'Attendance Dump'!$B$2:$B$400,0),
MATCH(AV$2,'Attendance Dump'!$E$1:$AI$1,0)
),
INDEX('Active Hour''s Dump'!$D$3:$AH$337,
MATCH($C66,'Active Hour''s Dump'!$A$3:$A$337,0),
MATCH(AV$2,'Active Hour''s Dump'!$D$2:$AH$2,0)
))),"")</f>
        <v>P</v>
      </c>
      <c r="AW66" s="54">
        <f>_xlfn.IFNA(IF(AW$3="Productivity",
INDEX('Productivity Dump'!$E$4:$AJ$500,
MATCH($A66,'Productivity Dump'!$A$4:$A$500,0),
MATCH(AW$2,'Productivity Dump'!$E$3:$AJ$3,0)
),
IF(AW$3="Attendance",
INDEX('Attendance Dump'!$E$2:$AI$400,
MATCH($A66,'Attendance Dump'!$B$2:$B$400,0),
MATCH(AW$2,'Attendance Dump'!$E$1:$AI$1,0)
),
INDEX('Active Hour''s Dump'!$D$3:$AH$337,
MATCH($C66,'Active Hour''s Dump'!$A$3:$A$337,0),
MATCH(AW$2,'Active Hour''s Dump'!$D$2:$AH$2,0)
))),"")</f>
        <v>4.3333333333333304</v>
      </c>
      <c r="AX66" s="13">
        <f>_xlfn.IFNA(IF(AX$3="Productivity",
INDEX('Productivity Dump'!$E$4:$AJ$500,
MATCH($A66,'Productivity Dump'!$A$4:$A$500,0),
MATCH(AX$2,'Productivity Dump'!$E$3:$AJ$3,0)
),
IF(AX$3="Attendance",
INDEX('Attendance Dump'!$E$2:$AI$400,
MATCH($A66,'Attendance Dump'!$B$2:$B$400,0),
MATCH(AX$2,'Attendance Dump'!$E$1:$AI$1,0)
),
INDEX('Active Hour''s Dump'!$D$3:$AH$337,
MATCH($C66,'Active Hour''s Dump'!$A$3:$A$337,0),
MATCH(AX$2,'Active Hour''s Dump'!$D$2:$AH$2,0)
))),"")</f>
        <v>1015.8059999999999</v>
      </c>
      <c r="AY66" s="13" t="str">
        <f>_xlfn.IFNA(IF(AY$3="Productivity",
INDEX('Productivity Dump'!$E$4:$AJ$500,
MATCH($A66,'Productivity Dump'!$A$4:$A$500,0),
MATCH(AY$2,'Productivity Dump'!$E$3:$AJ$3,0)
),
IF(AY$3="Attendance",
INDEX('Attendance Dump'!$E$2:$AI$400,
MATCH($A66,'Attendance Dump'!$B$2:$B$400,0),
MATCH(AY$2,'Attendance Dump'!$E$1:$AI$1,0)
),
INDEX('Active Hour''s Dump'!$D$3:$AH$337,
MATCH($C66,'Active Hour''s Dump'!$A$3:$A$337,0),
MATCH(AY$2,'Active Hour''s Dump'!$D$2:$AH$2,0)
))),"")</f>
        <v>P</v>
      </c>
      <c r="AZ66" s="54">
        <f>_xlfn.IFNA(IF(AZ$3="Productivity",
INDEX('Productivity Dump'!$E$4:$AJ$500,
MATCH($A66,'Productivity Dump'!$A$4:$A$500,0),
MATCH(AZ$2,'Productivity Dump'!$E$3:$AJ$3,0)
),
IF(AZ$3="Attendance",
INDEX('Attendance Dump'!$E$2:$AI$400,
MATCH($A66,'Attendance Dump'!$B$2:$B$400,0),
MATCH(AZ$2,'Attendance Dump'!$E$1:$AI$1,0)
),
INDEX('Active Hour''s Dump'!$D$3:$AH$337,
MATCH($C66,'Active Hour''s Dump'!$A$3:$A$337,0),
MATCH(AZ$2,'Active Hour''s Dump'!$D$2:$AH$2,0)
))),"")</f>
        <v>4.3333333333333304</v>
      </c>
      <c r="BA66" s="13">
        <f>_xlfn.IFNA(IF(BA$3="Productivity",
INDEX('Productivity Dump'!$E$4:$AJ$500,
MATCH($A66,'Productivity Dump'!$A$4:$A$500,0),
MATCH(BA$2,'Productivity Dump'!$E$3:$AJ$3,0)
),
IF(BA$3="Attendance",
INDEX('Attendance Dump'!$E$2:$AI$400,
MATCH($A66,'Attendance Dump'!$B$2:$B$400,0),
MATCH(BA$2,'Attendance Dump'!$E$1:$AI$1,0)
),
INDEX('Active Hour''s Dump'!$D$3:$AH$337,
MATCH($C66,'Active Hour''s Dump'!$A$3:$A$337,0),
MATCH(BA$2,'Active Hour''s Dump'!$D$2:$AH$2,0)
))),"")</f>
        <v>1035.777</v>
      </c>
      <c r="BB66" s="13" t="str">
        <f>_xlfn.IFNA(IF(BB$3="Productivity",
INDEX('Productivity Dump'!$E$4:$AJ$500,
MATCH($A66,'Productivity Dump'!$A$4:$A$500,0),
MATCH(BB$2,'Productivity Dump'!$E$3:$AJ$3,0)
),
IF(BB$3="Attendance",
INDEX('Attendance Dump'!$E$2:$AI$400,
MATCH($A66,'Attendance Dump'!$B$2:$B$400,0),
MATCH(BB$2,'Attendance Dump'!$E$1:$AI$1,0)
),
INDEX('Active Hour''s Dump'!$D$3:$AH$337,
MATCH($C66,'Active Hour''s Dump'!$A$3:$A$337,0),
MATCH(BB$2,'Active Hour''s Dump'!$D$2:$AH$2,0)
))),"")</f>
        <v>P</v>
      </c>
      <c r="BC66" s="54">
        <f>_xlfn.IFNA(IF(BC$3="Productivity",
INDEX('Productivity Dump'!$E$4:$AJ$500,
MATCH($A66,'Productivity Dump'!$A$4:$A$500,0),
MATCH(BC$2,'Productivity Dump'!$E$3:$AJ$3,0)
),
IF(BC$3="Attendance",
INDEX('Attendance Dump'!$E$2:$AI$400,
MATCH($A66,'Attendance Dump'!$B$2:$B$400,0),
MATCH(BC$2,'Attendance Dump'!$E$1:$AI$1,0)
),
INDEX('Active Hour''s Dump'!$D$3:$AH$337,
MATCH($C66,'Active Hour''s Dump'!$A$3:$A$337,0),
MATCH(BC$2,'Active Hour''s Dump'!$D$2:$AH$2,0)
))),"")</f>
        <v>5.4166666666666696</v>
      </c>
      <c r="BD66" s="13">
        <f>_xlfn.IFNA(IF(BD$3="Productivity",
INDEX('Productivity Dump'!$E$4:$AJ$500,
MATCH($A66,'Productivity Dump'!$A$4:$A$500,0),
MATCH(BD$2,'Productivity Dump'!$E$3:$AJ$3,0)
),
IF(BD$3="Attendance",
INDEX('Attendance Dump'!$E$2:$AI$400,
MATCH($A66,'Attendance Dump'!$B$2:$B$400,0),
MATCH(BD$2,'Attendance Dump'!$E$1:$AI$1,0)
),
INDEX('Active Hour''s Dump'!$D$3:$AH$337,
MATCH($C66,'Active Hour''s Dump'!$A$3:$A$337,0),
MATCH(BD$2,'Active Hour''s Dump'!$D$2:$AH$2,0)
))),"")</f>
        <v>424.59700000000009</v>
      </c>
      <c r="BE66" s="13" t="str">
        <f>_xlfn.IFNA(IF(BE$3="Productivity",
INDEX('Productivity Dump'!$E$4:$AJ$500,
MATCH($A66,'Productivity Dump'!$A$4:$A$500,0),
MATCH(BE$2,'Productivity Dump'!$E$3:$AJ$3,0)
),
IF(BE$3="Attendance",
INDEX('Attendance Dump'!$E$2:$AI$400,
MATCH($A66,'Attendance Dump'!$B$2:$B$400,0),
MATCH(BE$2,'Attendance Dump'!$E$1:$AI$1,0)
),
INDEX('Active Hour''s Dump'!$D$3:$AH$337,
MATCH($C66,'Active Hour''s Dump'!$A$3:$A$337,0),
MATCH(BE$2,'Active Hour''s Dump'!$D$2:$AH$2,0)
))),"")</f>
        <v>P</v>
      </c>
      <c r="BF66" s="54">
        <f>_xlfn.IFNA(IF(BF$3="Productivity",
INDEX('Productivity Dump'!$E$4:$AJ$500,
MATCH($A66,'Productivity Dump'!$A$4:$A$500,0),
MATCH(BF$2,'Productivity Dump'!$E$3:$AJ$3,0)
),
IF(BF$3="Attendance",
INDEX('Attendance Dump'!$E$2:$AI$400,
MATCH($A66,'Attendance Dump'!$B$2:$B$400,0),
MATCH(BF$2,'Attendance Dump'!$E$1:$AI$1,0)
),
INDEX('Active Hour''s Dump'!$D$3:$AH$337,
MATCH($C66,'Active Hour''s Dump'!$A$3:$A$337,0),
MATCH(BF$2,'Active Hour''s Dump'!$D$2:$AH$2,0)
))),"")</f>
        <v>2</v>
      </c>
      <c r="BG66" s="13">
        <f>_xlfn.IFNA(IF(BG$3="Productivity",
INDEX('Productivity Dump'!$E$4:$AJ$500,
MATCH($A66,'Productivity Dump'!$A$4:$A$500,0),
MATCH(BG$2,'Productivity Dump'!$E$3:$AJ$3,0)
),
IF(BG$3="Attendance",
INDEX('Attendance Dump'!$E$2:$AI$400,
MATCH($A66,'Attendance Dump'!$B$2:$B$400,0),
MATCH(BG$2,'Attendance Dump'!$E$1:$AI$1,0)
),
INDEX('Active Hour''s Dump'!$D$3:$AH$337,
MATCH($C66,'Active Hour''s Dump'!$A$3:$A$337,0),
MATCH(BG$2,'Active Hour''s Dump'!$D$2:$AH$2,0)
))),"")</f>
        <v>0</v>
      </c>
      <c r="BH66" s="13" t="str">
        <f>_xlfn.IFNA(IF(BH$3="Productivity",
INDEX('Productivity Dump'!$E$4:$AJ$500,
MATCH($A66,'Productivity Dump'!$A$4:$A$500,0),
MATCH(BH$2,'Productivity Dump'!$E$3:$AJ$3,0)
),
IF(BH$3="Attendance",
INDEX('Attendance Dump'!$E$2:$AI$400,
MATCH($A66,'Attendance Dump'!$B$2:$B$400,0),
MATCH(BH$2,'Attendance Dump'!$E$1:$AI$1,0)
),
INDEX('Active Hour''s Dump'!$D$3:$AH$337,
MATCH($C66,'Active Hour''s Dump'!$A$3:$A$337,0),
MATCH(BH$2,'Active Hour''s Dump'!$D$2:$AH$2,0)
))),"")</f>
        <v>WO</v>
      </c>
      <c r="BI66" s="54">
        <f>_xlfn.IFNA(IF(BI$3="Productivity",
INDEX('Productivity Dump'!$E$4:$AJ$500,
MATCH($A66,'Productivity Dump'!$A$4:$A$500,0),
MATCH(BI$2,'Productivity Dump'!$E$3:$AJ$3,0)
),
IF(BI$3="Attendance",
INDEX('Attendance Dump'!$E$2:$AI$400,
MATCH($A66,'Attendance Dump'!$B$2:$B$400,0),
MATCH(BI$2,'Attendance Dump'!$E$1:$AI$1,0)
),
INDEX('Active Hour''s Dump'!$D$3:$AH$337,
MATCH($C66,'Active Hour''s Dump'!$A$3:$A$337,0),
MATCH(BI$2,'Active Hour''s Dump'!$D$2:$AH$2,0)
))),"")</f>
        <v>0</v>
      </c>
      <c r="BJ66" s="13">
        <f>_xlfn.IFNA(IF(BJ$3="Productivity",
INDEX('Productivity Dump'!$E$4:$AJ$500,
MATCH($A66,'Productivity Dump'!$A$4:$A$500,0),
MATCH(BJ$2,'Productivity Dump'!$E$3:$AJ$3,0)
),
IF(BJ$3="Attendance",
INDEX('Attendance Dump'!$E$2:$AI$400,
MATCH($A66,'Attendance Dump'!$B$2:$B$400,0),
MATCH(BJ$2,'Attendance Dump'!$E$1:$AI$1,0)
),
INDEX('Active Hour''s Dump'!$D$3:$AH$337,
MATCH($C66,'Active Hour''s Dump'!$A$3:$A$337,0),
MATCH(BJ$2,'Active Hour''s Dump'!$D$2:$AH$2,0)
))),"")</f>
        <v>523.11799999999994</v>
      </c>
      <c r="BK66" s="13" t="str">
        <f>_xlfn.IFNA(IF(BK$3="Productivity",
INDEX('Productivity Dump'!$E$4:$AJ$500,
MATCH($A66,'Productivity Dump'!$A$4:$A$500,0),
MATCH(BK$2,'Productivity Dump'!$E$3:$AJ$3,0)
),
IF(BK$3="Attendance",
INDEX('Attendance Dump'!$E$2:$AI$400,
MATCH($A66,'Attendance Dump'!$B$2:$B$400,0),
MATCH(BK$2,'Attendance Dump'!$E$1:$AI$1,0)
),
INDEX('Active Hour''s Dump'!$D$3:$AH$337,
MATCH($C66,'Active Hour''s Dump'!$A$3:$A$337,0),
MATCH(BK$2,'Active Hour''s Dump'!$D$2:$AH$2,0)
))),"")</f>
        <v>P</v>
      </c>
      <c r="BL66" s="54">
        <f>_xlfn.IFNA(IF(BL$3="Productivity",
INDEX('Productivity Dump'!$E$4:$AJ$500,
MATCH($A66,'Productivity Dump'!$A$4:$A$500,0),
MATCH(BL$2,'Productivity Dump'!$E$3:$AJ$3,0)
),
IF(BL$3="Attendance",
INDEX('Attendance Dump'!$E$2:$AI$400,
MATCH($A66,'Attendance Dump'!$B$2:$B$400,0),
MATCH(BL$2,'Attendance Dump'!$E$1:$AI$1,0)
),
INDEX('Active Hour''s Dump'!$D$3:$AH$337,
MATCH($C66,'Active Hour''s Dump'!$A$3:$A$337,0),
MATCH(BL$2,'Active Hour''s Dump'!$D$2:$AH$2,0)
))),"")</f>
        <v>2.5</v>
      </c>
      <c r="BM66" s="13">
        <f>_xlfn.IFNA(IF(BM$3="Productivity",
INDEX('Productivity Dump'!$E$4:$AJ$500,
MATCH($A66,'Productivity Dump'!$A$4:$A$500,0),
MATCH(BM$2,'Productivity Dump'!$E$3:$AJ$3,0)
),
IF(BM$3="Attendance",
INDEX('Attendance Dump'!$E$2:$AI$400,
MATCH($A66,'Attendance Dump'!$B$2:$B$400,0),
MATCH(BM$2,'Attendance Dump'!$E$1:$AI$1,0)
),
INDEX('Active Hour''s Dump'!$D$3:$AH$337,
MATCH($C66,'Active Hour''s Dump'!$A$3:$A$337,0),
MATCH(BM$2,'Active Hour''s Dump'!$D$2:$AH$2,0)
))),"")</f>
        <v>1190.1089999999999</v>
      </c>
      <c r="BN66" s="13" t="str">
        <f>_xlfn.IFNA(IF(BN$3="Productivity",
INDEX('Productivity Dump'!$E$4:$AJ$500,
MATCH($A66,'Productivity Dump'!$A$4:$A$500,0),
MATCH(BN$2,'Productivity Dump'!$E$3:$AJ$3,0)
),
IF(BN$3="Attendance",
INDEX('Attendance Dump'!$E$2:$AI$400,
MATCH($A66,'Attendance Dump'!$B$2:$B$400,0),
MATCH(BN$2,'Attendance Dump'!$E$1:$AI$1,0)
),
INDEX('Active Hour''s Dump'!$D$3:$AH$337,
MATCH($C66,'Active Hour''s Dump'!$A$3:$A$337,0),
MATCH(BN$2,'Active Hour''s Dump'!$D$2:$AH$2,0)
))),"")</f>
        <v>P</v>
      </c>
      <c r="BO66" s="54">
        <f>_xlfn.IFNA(IF(BO$3="Productivity",
INDEX('Productivity Dump'!$E$4:$AJ$500,
MATCH($A66,'Productivity Dump'!$A$4:$A$500,0),
MATCH(BO$2,'Productivity Dump'!$E$3:$AJ$3,0)
),
IF(BO$3="Attendance",
INDEX('Attendance Dump'!$E$2:$AI$400,
MATCH($A66,'Attendance Dump'!$B$2:$B$400,0),
MATCH(BO$2,'Attendance Dump'!$E$1:$AI$1,0)
),
INDEX('Active Hour''s Dump'!$D$3:$AH$337,
MATCH($C66,'Active Hour''s Dump'!$A$3:$A$337,0),
MATCH(BO$2,'Active Hour''s Dump'!$D$2:$AH$2,0)
))),"")</f>
        <v>4.8333333333333304</v>
      </c>
      <c r="BP66" s="13">
        <f>_xlfn.IFNA(IF(BP$3="Productivity",
INDEX('Productivity Dump'!$E$4:$AJ$500,
MATCH($A66,'Productivity Dump'!$A$4:$A$500,0),
MATCH(BP$2,'Productivity Dump'!$E$3:$AJ$3,0)
),
IF(BP$3="Attendance",
INDEX('Attendance Dump'!$E$2:$AI$400,
MATCH($A66,'Attendance Dump'!$B$2:$B$400,0),
MATCH(BP$2,'Attendance Dump'!$E$1:$AI$1,0)
),
INDEX('Active Hour''s Dump'!$D$3:$AH$337,
MATCH($C66,'Active Hour''s Dump'!$A$3:$A$337,0),
MATCH(BP$2,'Active Hour''s Dump'!$D$2:$AH$2,0)
))),"")</f>
        <v>1014.1960000000003</v>
      </c>
      <c r="BQ66" s="13" t="str">
        <f>_xlfn.IFNA(IF(BQ$3="Productivity",
INDEX('Productivity Dump'!$E$4:$AJ$500,
MATCH($A66,'Productivity Dump'!$A$4:$A$500,0),
MATCH(BQ$2,'Productivity Dump'!$E$3:$AJ$3,0)
),
IF(BQ$3="Attendance",
INDEX('Attendance Dump'!$E$2:$AI$400,
MATCH($A66,'Attendance Dump'!$B$2:$B$400,0),
MATCH(BQ$2,'Attendance Dump'!$E$1:$AI$1,0)
),
INDEX('Active Hour''s Dump'!$D$3:$AH$337,
MATCH($C66,'Active Hour''s Dump'!$A$3:$A$337,0),
MATCH(BQ$2,'Active Hour''s Dump'!$D$2:$AH$2,0)
))),"")</f>
        <v>P</v>
      </c>
      <c r="BR66" s="54">
        <f>_xlfn.IFNA(IF(BR$3="Productivity",
INDEX('Productivity Dump'!$E$4:$AJ$500,
MATCH($A66,'Productivity Dump'!$A$4:$A$500,0),
MATCH(BR$2,'Productivity Dump'!$E$3:$AJ$3,0)
),
IF(BR$3="Attendance",
INDEX('Attendance Dump'!$E$2:$AI$400,
MATCH($A66,'Attendance Dump'!$B$2:$B$400,0),
MATCH(BR$2,'Attendance Dump'!$E$1:$AI$1,0)
),
INDEX('Active Hour''s Dump'!$D$3:$AH$337,
MATCH($C66,'Active Hour''s Dump'!$A$3:$A$337,0),
MATCH(BR$2,'Active Hour''s Dump'!$D$2:$AH$2,0)
))),"")</f>
        <v>4.25</v>
      </c>
      <c r="BS66" s="13">
        <f>_xlfn.IFNA(IF(BS$3="Productivity",
INDEX('Productivity Dump'!$E$4:$AJ$500,
MATCH($A66,'Productivity Dump'!$A$4:$A$500,0),
MATCH(BS$2,'Productivity Dump'!$E$3:$AJ$3,0)
),
IF(BS$3="Attendance",
INDEX('Attendance Dump'!$E$2:$AI$400,
MATCH($A66,'Attendance Dump'!$B$2:$B$400,0),
MATCH(BS$2,'Attendance Dump'!$E$1:$AI$1,0)
),
INDEX('Active Hour''s Dump'!$D$3:$AH$337,
MATCH($C66,'Active Hour''s Dump'!$A$3:$A$337,0),
MATCH(BS$2,'Active Hour''s Dump'!$D$2:$AH$2,0)
))),"")</f>
        <v>1031.3630000000001</v>
      </c>
      <c r="BT66" s="13" t="str">
        <f>_xlfn.IFNA(IF(BT$3="Productivity",
INDEX('Productivity Dump'!$E$4:$AJ$500,
MATCH($A66,'Productivity Dump'!$A$4:$A$500,0),
MATCH(BT$2,'Productivity Dump'!$E$3:$AJ$3,0)
),
IF(BT$3="Attendance",
INDEX('Attendance Dump'!$E$2:$AI$400,
MATCH($A66,'Attendance Dump'!$B$2:$B$400,0),
MATCH(BT$2,'Attendance Dump'!$E$1:$AI$1,0)
),
INDEX('Active Hour''s Dump'!$D$3:$AH$337,
MATCH($C66,'Active Hour''s Dump'!$A$3:$A$337,0),
MATCH(BT$2,'Active Hour''s Dump'!$D$2:$AH$2,0)
))),"")</f>
        <v>H(P)</v>
      </c>
      <c r="BU66" s="54">
        <f>_xlfn.IFNA(IF(BU$3="Productivity",
INDEX('Productivity Dump'!$E$4:$AJ$500,
MATCH($A66,'Productivity Dump'!$A$4:$A$500,0),
MATCH(BU$2,'Productivity Dump'!$E$3:$AJ$3,0)
),
IF(BU$3="Attendance",
INDEX('Attendance Dump'!$E$2:$AI$400,
MATCH($A66,'Attendance Dump'!$B$2:$B$400,0),
MATCH(BU$2,'Attendance Dump'!$E$1:$AI$1,0)
),
INDEX('Active Hour''s Dump'!$D$3:$AH$337,
MATCH($C66,'Active Hour''s Dump'!$A$3:$A$337,0),
MATCH(BU$2,'Active Hour''s Dump'!$D$2:$AH$2,0)
))),"")</f>
        <v>5.1666666666666696</v>
      </c>
      <c r="BV66" s="13">
        <f>_xlfn.IFNA(IF(BV$3="Productivity",
INDEX('Productivity Dump'!$E$4:$AJ$500,
MATCH($A66,'Productivity Dump'!$A$4:$A$500,0),
MATCH(BV$2,'Productivity Dump'!$E$3:$AJ$3,0)
),
IF(BV$3="Attendance",
INDEX('Attendance Dump'!$E$2:$AI$400,
MATCH($A66,'Attendance Dump'!$B$2:$B$400,0),
MATCH(BV$2,'Attendance Dump'!$E$1:$AI$1,0)
),
INDEX('Active Hour''s Dump'!$D$3:$AH$337,
MATCH($C66,'Active Hour''s Dump'!$A$3:$A$337,0),
MATCH(BV$2,'Active Hour''s Dump'!$D$2:$AH$2,0)
))),"")</f>
        <v>1024.4949999999997</v>
      </c>
      <c r="BW66" s="13" t="str">
        <f>_xlfn.IFNA(IF(BW$3="Productivity",
INDEX('Productivity Dump'!$E$4:$AJ$500,
MATCH($A66,'Productivity Dump'!$A$4:$A$500,0),
MATCH(BW$2,'Productivity Dump'!$E$3:$AJ$3,0)
),
IF(BW$3="Attendance",
INDEX('Attendance Dump'!$E$2:$AI$400,
MATCH($A66,'Attendance Dump'!$B$2:$B$400,0),
MATCH(BW$2,'Attendance Dump'!$E$1:$AI$1,0)
),
INDEX('Active Hour''s Dump'!$D$3:$AH$337,
MATCH($C66,'Active Hour''s Dump'!$A$3:$A$337,0),
MATCH(BW$2,'Active Hour''s Dump'!$D$2:$AH$2,0)
))),"")</f>
        <v>P</v>
      </c>
      <c r="BX66" s="54">
        <f>_xlfn.IFNA(IF(BX$3="Productivity",
INDEX('Productivity Dump'!$E$4:$AJ$500,
MATCH($A66,'Productivity Dump'!$A$4:$A$500,0),
MATCH(BX$2,'Productivity Dump'!$E$3:$AJ$3,0)
),
IF(BX$3="Attendance",
INDEX('Attendance Dump'!$E$2:$AI$400,
MATCH($A66,'Attendance Dump'!$B$2:$B$400,0),
MATCH(BX$2,'Attendance Dump'!$E$1:$AI$1,0)
),
INDEX('Active Hour''s Dump'!$D$3:$AH$337,
MATCH($C66,'Active Hour''s Dump'!$A$3:$A$337,0),
MATCH(BX$2,'Active Hour''s Dump'!$D$2:$AH$2,0)
))),"")</f>
        <v>4.4166666666666696</v>
      </c>
      <c r="BY66" s="13">
        <f>_xlfn.IFNA(IF(BY$3="Productivity",
INDEX('Productivity Dump'!$E$4:$AJ$500,
MATCH($A66,'Productivity Dump'!$A$4:$A$500,0),
MATCH(BY$2,'Productivity Dump'!$E$3:$AJ$3,0)
),
IF(BY$3="Attendance",
INDEX('Attendance Dump'!$E$2:$AI$400,
MATCH($A66,'Attendance Dump'!$B$2:$B$400,0),
MATCH(BY$2,'Attendance Dump'!$E$1:$AI$1,0)
),
INDEX('Active Hour''s Dump'!$D$3:$AH$337,
MATCH($C66,'Active Hour''s Dump'!$A$3:$A$337,0),
MATCH(BY$2,'Active Hour''s Dump'!$D$2:$AH$2,0)
))),"")</f>
        <v>175.53800000000001</v>
      </c>
      <c r="BZ66" s="13" t="str">
        <f>_xlfn.IFNA(IF(BZ$3="Productivity",
INDEX('Productivity Dump'!$E$4:$AJ$500,
MATCH($A66,'Productivity Dump'!$A$4:$A$500,0),
MATCH(BZ$2,'Productivity Dump'!$E$3:$AJ$3,0)
),
IF(BZ$3="Attendance",
INDEX('Attendance Dump'!$E$2:$AI$400,
MATCH($A66,'Attendance Dump'!$B$2:$B$400,0),
MATCH(BZ$2,'Attendance Dump'!$E$1:$AI$1,0)
),
INDEX('Active Hour''s Dump'!$D$3:$AH$337,
MATCH($C66,'Active Hour''s Dump'!$A$3:$A$337,0),
MATCH(BZ$2,'Active Hour''s Dump'!$D$2:$AH$2,0)
))),"")</f>
        <v>P</v>
      </c>
      <c r="CA66" s="54">
        <f>_xlfn.IFNA(IF(CA$3="Productivity",
INDEX('Productivity Dump'!$E$4:$AJ$500,
MATCH($A66,'Productivity Dump'!$A$4:$A$500,0),
MATCH(CA$2,'Productivity Dump'!$E$3:$AJ$3,0)
),
IF(CA$3="Attendance",
INDEX('Attendance Dump'!$E$2:$AI$400,
MATCH($A66,'Attendance Dump'!$B$2:$B$400,0),
MATCH(CA$2,'Attendance Dump'!$E$1:$AI$1,0)
),
INDEX('Active Hour''s Dump'!$D$3:$AH$337,
MATCH($C66,'Active Hour''s Dump'!$A$3:$A$337,0),
MATCH(CA$2,'Active Hour''s Dump'!$D$2:$AH$2,0)
))),"")</f>
        <v>0.83333333333333304</v>
      </c>
      <c r="CB66" s="13">
        <f>_xlfn.IFNA(IF(CB$3="Productivity",
INDEX('Productivity Dump'!$E$4:$AJ$500,
MATCH($A66,'Productivity Dump'!$A$4:$A$500,0),
MATCH(CB$2,'Productivity Dump'!$E$3:$AJ$3,0)
),
IF(CB$3="Attendance",
INDEX('Attendance Dump'!$E$2:$AI$400,
MATCH($A66,'Attendance Dump'!$B$2:$B$400,0),
MATCH(CB$2,'Attendance Dump'!$E$1:$AI$1,0)
),
INDEX('Active Hour''s Dump'!$D$3:$AH$337,
MATCH($C66,'Active Hour''s Dump'!$A$3:$A$337,0),
MATCH(CB$2,'Active Hour''s Dump'!$D$2:$AH$2,0)
))),"")</f>
        <v>0</v>
      </c>
      <c r="CC66" s="13" t="str">
        <f>_xlfn.IFNA(IF(CC$3="Productivity",
INDEX('Productivity Dump'!$E$4:$AJ$500,
MATCH($A66,'Productivity Dump'!$A$4:$A$500,0),
MATCH(CC$2,'Productivity Dump'!$E$3:$AJ$3,0)
),
IF(CC$3="Attendance",
INDEX('Attendance Dump'!$E$2:$AI$400,
MATCH($A66,'Attendance Dump'!$B$2:$B$400,0),
MATCH(CC$2,'Attendance Dump'!$E$1:$AI$1,0)
),
INDEX('Active Hour''s Dump'!$D$3:$AH$337,
MATCH($C66,'Active Hour''s Dump'!$A$3:$A$337,0),
MATCH(CC$2,'Active Hour''s Dump'!$D$2:$AH$2,0)
))),"")</f>
        <v>WO</v>
      </c>
      <c r="CD66" s="54">
        <f>_xlfn.IFNA(IF(CD$3="Productivity",
INDEX('Productivity Dump'!$E$4:$AJ$500,
MATCH($A66,'Productivity Dump'!$A$4:$A$500,0),
MATCH(CD$2,'Productivity Dump'!$E$3:$AJ$3,0)
),
IF(CD$3="Attendance",
INDEX('Attendance Dump'!$E$2:$AI$400,
MATCH($A66,'Attendance Dump'!$B$2:$B$400,0),
MATCH(CD$2,'Attendance Dump'!$E$1:$AI$1,0)
),
INDEX('Active Hour''s Dump'!$D$3:$AH$337,
MATCH($C66,'Active Hour''s Dump'!$A$3:$A$337,0),
MATCH(CD$2,'Active Hour''s Dump'!$D$2:$AH$2,0)
))),"")</f>
        <v>0</v>
      </c>
      <c r="CE66" s="13">
        <f>_xlfn.IFNA(IF(CE$3="Productivity",
INDEX('Productivity Dump'!$E$4:$AJ$500,
MATCH($A66,'Productivity Dump'!$A$4:$A$500,0),
MATCH(CE$2,'Productivity Dump'!$E$3:$AJ$3,0)
),
IF(CE$3="Attendance",
INDEX('Attendance Dump'!$E$2:$AI$400,
MATCH($A66,'Attendance Dump'!$B$2:$B$400,0),
MATCH(CE$2,'Attendance Dump'!$E$1:$AI$1,0)
),
INDEX('Active Hour''s Dump'!$D$3:$AH$337,
MATCH($C66,'Active Hour''s Dump'!$A$3:$A$337,0),
MATCH(CE$2,'Active Hour''s Dump'!$D$2:$AH$2,0)
))),"")</f>
        <v>640.07199999999978</v>
      </c>
      <c r="CF66" s="13" t="str">
        <f>_xlfn.IFNA(IF(CF$3="Productivity",
INDEX('Productivity Dump'!$E$4:$AJ$500,
MATCH($A66,'Productivity Dump'!$A$4:$A$500,0),
MATCH(CF$2,'Productivity Dump'!$E$3:$AJ$3,0)
),
IF(CF$3="Attendance",
INDEX('Attendance Dump'!$E$2:$AI$400,
MATCH($A66,'Attendance Dump'!$B$2:$B$400,0),
MATCH(CF$2,'Attendance Dump'!$E$1:$AI$1,0)
),
INDEX('Active Hour''s Dump'!$D$3:$AH$337,
MATCH($C66,'Active Hour''s Dump'!$A$3:$A$337,0),
MATCH(CF$2,'Active Hour''s Dump'!$D$2:$AH$2,0)
))),"")</f>
        <v>P</v>
      </c>
      <c r="CG66" s="54">
        <f>_xlfn.IFNA(IF(CG$3="Productivity",
INDEX('Productivity Dump'!$E$4:$AJ$500,
MATCH($A66,'Productivity Dump'!$A$4:$A$500,0),
MATCH(CG$2,'Productivity Dump'!$E$3:$AJ$3,0)
),
IF(CG$3="Attendance",
INDEX('Attendance Dump'!$E$2:$AI$400,
MATCH($A66,'Attendance Dump'!$B$2:$B$400,0),
MATCH(CG$2,'Attendance Dump'!$E$1:$AI$1,0)
),
INDEX('Active Hour''s Dump'!$D$3:$AH$337,
MATCH($C66,'Active Hour''s Dump'!$A$3:$A$337,0),
MATCH(CG$2,'Active Hour''s Dump'!$D$2:$AH$2,0)
))),"")</f>
        <v>2.5833333333333299</v>
      </c>
      <c r="CH66" s="13">
        <f>_xlfn.IFNA(IF(CH$3="Productivity",
INDEX('Productivity Dump'!$E$4:$AJ$500,
MATCH($A66,'Productivity Dump'!$A$4:$A$500,0),
MATCH(CH$2,'Productivity Dump'!$E$3:$AJ$3,0)
),
IF(CH$3="Attendance",
INDEX('Attendance Dump'!$E$2:$AI$400,
MATCH($A66,'Attendance Dump'!$B$2:$B$400,0),
MATCH(CH$2,'Attendance Dump'!$E$1:$AI$1,0)
),
INDEX('Active Hour''s Dump'!$D$3:$AH$337,
MATCH($C66,'Active Hour''s Dump'!$A$3:$A$337,0),
MATCH(CH$2,'Active Hour''s Dump'!$D$2:$AH$2,0)
))),"")</f>
        <v>1107.9199999999996</v>
      </c>
      <c r="CI66" s="13" t="str">
        <f>_xlfn.IFNA(IF(CI$3="Productivity",
INDEX('Productivity Dump'!$E$4:$AJ$500,
MATCH($A66,'Productivity Dump'!$A$4:$A$500,0),
MATCH(CI$2,'Productivity Dump'!$E$3:$AJ$3,0)
),
IF(CI$3="Attendance",
INDEX('Attendance Dump'!$E$2:$AI$400,
MATCH($A66,'Attendance Dump'!$B$2:$B$400,0),
MATCH(CI$2,'Attendance Dump'!$E$1:$AI$1,0)
),
INDEX('Active Hour''s Dump'!$D$3:$AH$337,
MATCH($C66,'Active Hour''s Dump'!$A$3:$A$337,0),
MATCH(CI$2,'Active Hour''s Dump'!$D$2:$AH$2,0)
))),"")</f>
        <v>P</v>
      </c>
      <c r="CJ66" s="54">
        <f>_xlfn.IFNA(IF(CJ$3="Productivity",
INDEX('Productivity Dump'!$E$4:$AJ$500,
MATCH($A66,'Productivity Dump'!$A$4:$A$500,0),
MATCH(CJ$2,'Productivity Dump'!$E$3:$AJ$3,0)
),
IF(CJ$3="Attendance",
INDEX('Attendance Dump'!$E$2:$AI$400,
MATCH($A66,'Attendance Dump'!$B$2:$B$400,0),
MATCH(CJ$2,'Attendance Dump'!$E$1:$AI$1,0)
),
INDEX('Active Hour''s Dump'!$D$3:$AH$337,
MATCH($C66,'Active Hour''s Dump'!$A$3:$A$337,0),
MATCH(CJ$2,'Active Hour''s Dump'!$D$2:$AH$2,0)
))),"")</f>
        <v>4.75</v>
      </c>
      <c r="CK66" s="13">
        <f>_xlfn.IFNA(IF(CK$3="Productivity",
INDEX('Productivity Dump'!$E$4:$AJ$500,
MATCH($A66,'Productivity Dump'!$A$4:$A$500,0),
MATCH(CK$2,'Productivity Dump'!$E$3:$AJ$3,0)
),
IF(CK$3="Attendance",
INDEX('Attendance Dump'!$E$2:$AI$400,
MATCH($A66,'Attendance Dump'!$B$2:$B$400,0),
MATCH(CK$2,'Attendance Dump'!$E$1:$AI$1,0)
),
INDEX('Active Hour''s Dump'!$D$3:$AH$337,
MATCH($C66,'Active Hour''s Dump'!$A$3:$A$337,0),
MATCH(CK$2,'Active Hour''s Dump'!$D$2:$AH$2,0)
))),"")</f>
        <v>1039.73</v>
      </c>
      <c r="CL66" s="13" t="str">
        <f>_xlfn.IFNA(IF(CL$3="Productivity",
INDEX('Productivity Dump'!$E$4:$AJ$500,
MATCH($A66,'Productivity Dump'!$A$4:$A$500,0),
MATCH(CL$2,'Productivity Dump'!$E$3:$AJ$3,0)
),
IF(CL$3="Attendance",
INDEX('Attendance Dump'!$E$2:$AI$400,
MATCH($A66,'Attendance Dump'!$B$2:$B$400,0),
MATCH(CL$2,'Attendance Dump'!$E$1:$AI$1,0)
),
INDEX('Active Hour''s Dump'!$D$3:$AH$337,
MATCH($C66,'Active Hour''s Dump'!$A$3:$A$337,0),
MATCH(CL$2,'Active Hour''s Dump'!$D$2:$AH$2,0)
))),"")</f>
        <v>P</v>
      </c>
      <c r="CM66" s="54">
        <f>_xlfn.IFNA(IF(CM$3="Productivity",
INDEX('Productivity Dump'!$E$4:$AJ$500,
MATCH($A66,'Productivity Dump'!$A$4:$A$500,0),
MATCH(CM$2,'Productivity Dump'!$E$3:$AJ$3,0)
),
IF(CM$3="Attendance",
INDEX('Attendance Dump'!$E$2:$AI$400,
MATCH($A66,'Attendance Dump'!$B$2:$B$400,0),
MATCH(CM$2,'Attendance Dump'!$E$1:$AI$1,0)
),
INDEX('Active Hour''s Dump'!$D$3:$AH$337,
MATCH($C66,'Active Hour''s Dump'!$A$3:$A$337,0),
MATCH(CM$2,'Active Hour''s Dump'!$D$2:$AH$2,0)
))),"")</f>
        <v>4.5</v>
      </c>
      <c r="CN66" s="13">
        <f>_xlfn.IFNA(IF(CN$3="Productivity",
INDEX('Productivity Dump'!$E$4:$AJ$500,
MATCH($A66,'Productivity Dump'!$A$4:$A$500,0),
MATCH(CN$2,'Productivity Dump'!$E$3:$AJ$3,0)
),
IF(CN$3="Attendance",
INDEX('Attendance Dump'!$E$2:$AI$400,
MATCH($A66,'Attendance Dump'!$B$2:$B$400,0),
MATCH(CN$2,'Attendance Dump'!$E$1:$AI$1,0)
),
INDEX('Active Hour''s Dump'!$D$3:$AH$337,
MATCH($C66,'Active Hour''s Dump'!$A$3:$A$337,0),
MATCH(CN$2,'Active Hour''s Dump'!$D$2:$AH$2,0)
))),"")</f>
        <v>0</v>
      </c>
      <c r="CO66" s="13">
        <f>_xlfn.IFNA(IF(CO$3="Productivity",
INDEX('Productivity Dump'!$E$4:$AJ$500,
MATCH($A66,'Productivity Dump'!$A$4:$A$500,0),
MATCH(CO$2,'Productivity Dump'!$E$3:$AJ$3,0)
),
IF(CO$3="Attendance",
INDEX('Attendance Dump'!$E$2:$AI$400,
MATCH($A66,'Attendance Dump'!$B$2:$B$400,0),
MATCH(CO$2,'Attendance Dump'!$E$1:$AI$1,0)
),
INDEX('Active Hour''s Dump'!$D$3:$AH$337,
MATCH($C66,'Active Hour''s Dump'!$A$3:$A$337,0),
MATCH(CO$2,'Active Hour''s Dump'!$D$2:$AH$2,0)
))),"")</f>
        <v>0</v>
      </c>
      <c r="CP66" s="54">
        <f>_xlfn.IFNA(IF(CP$3="Productivity",
INDEX('Productivity Dump'!$E$4:$AJ$500,
MATCH($A66,'Productivity Dump'!$A$4:$A$500,0),
MATCH(CP$2,'Productivity Dump'!$E$3:$AJ$3,0)
),
IF(CP$3="Attendance",
INDEX('Attendance Dump'!$E$2:$AI$400,
MATCH($A66,'Attendance Dump'!$B$2:$B$400,0),
MATCH(CP$2,'Attendance Dump'!$E$1:$AI$1,0)
),
INDEX('Active Hour''s Dump'!$D$3:$AH$337,
MATCH($C66,'Active Hour''s Dump'!$A$3:$A$337,0),
MATCH(CP$2,'Active Hour''s Dump'!$D$2:$AH$2,0)
))),"")</f>
        <v>0</v>
      </c>
      <c r="CQ66" s="13">
        <f>_xlfn.IFNA(IF(CQ$3="Productivity",
INDEX('Productivity Dump'!$E$4:$AJ$500,
MATCH($A66,'Productivity Dump'!$A$4:$A$500,0),
MATCH(CQ$2,'Productivity Dump'!$E$3:$AJ$3,0)
),
IF(CQ$3="Attendance",
INDEX('Attendance Dump'!$E$2:$AI$400,
MATCH($A66,'Attendance Dump'!$B$2:$B$400,0),
MATCH(CQ$2,'Attendance Dump'!$E$1:$AI$1,0)
),
INDEX('Active Hour''s Dump'!$D$3:$AH$337,
MATCH($C66,'Active Hour''s Dump'!$A$3:$A$337,0),
MATCH(CQ$2,'Active Hour''s Dump'!$D$2:$AH$2,0)
))),"")</f>
        <v>0</v>
      </c>
      <c r="CR66" s="13">
        <f>_xlfn.IFNA(IF(CR$3="Productivity",
INDEX('Productivity Dump'!$E$4:$AJ$500,
MATCH($A66,'Productivity Dump'!$A$4:$A$500,0),
MATCH(CR$2,'Productivity Dump'!$E$3:$AJ$3,0)
),
IF(CR$3="Attendance",
INDEX('Attendance Dump'!$E$2:$AI$400,
MATCH($A66,'Attendance Dump'!$B$2:$B$400,0),
MATCH(CR$2,'Attendance Dump'!$E$1:$AI$1,0)
),
INDEX('Active Hour''s Dump'!$D$3:$AH$337,
MATCH($C66,'Active Hour''s Dump'!$A$3:$A$337,0),
MATCH(CR$2,'Active Hour''s Dump'!$D$2:$AH$2,0)
))),"")</f>
        <v>0</v>
      </c>
      <c r="CS66" s="54">
        <f>_xlfn.IFNA(IF(CS$3="Productivity",
INDEX('Productivity Dump'!$E$4:$AJ$500,
MATCH($A66,'Productivity Dump'!$A$4:$A$500,0),
MATCH(CS$2,'Productivity Dump'!$E$3:$AJ$3,0)
),
IF(CS$3="Attendance",
INDEX('Attendance Dump'!$E$2:$AI$400,
MATCH($A66,'Attendance Dump'!$B$2:$B$400,0),
MATCH(CS$2,'Attendance Dump'!$E$1:$AI$1,0)
),
INDEX('Active Hour''s Dump'!$D$3:$AH$337,
MATCH($C66,'Active Hour''s Dump'!$A$3:$A$337,0),
MATCH(CS$2,'Active Hour''s Dump'!$D$2:$AH$2,0)
))),"")</f>
        <v>0</v>
      </c>
      <c r="CT66" s="13">
        <f>_xlfn.IFNA(IF(CT$3="Productivity",
INDEX('Productivity Dump'!$E$4:$AJ$500,
MATCH($A66,'Productivity Dump'!$A$4:$A$500,0),
MATCH(CT$2,'Productivity Dump'!$E$3:$AJ$3,0)
),
IF(CT$3="Attendance",
INDEX('Attendance Dump'!$E$2:$AI$400,
MATCH($A66,'Attendance Dump'!$B$2:$B$400,0),
MATCH(CT$2,'Attendance Dump'!$E$1:$AI$1,0)
),
INDEX('Active Hour''s Dump'!$D$3:$AH$337,
MATCH($C66,'Active Hour''s Dump'!$A$3:$A$337,0),
MATCH(CT$2,'Active Hour''s Dump'!$D$2:$AH$2,0)
))),"")</f>
        <v>0</v>
      </c>
      <c r="CU66" s="13">
        <f>_xlfn.IFNA(IF(CU$3="Productivity",
INDEX('Productivity Dump'!$E$4:$AJ$500,
MATCH($A66,'Productivity Dump'!$A$4:$A$500,0),
MATCH(CU$2,'Productivity Dump'!$E$3:$AJ$3,0)
),
IF(CU$3="Attendance",
INDEX('Attendance Dump'!$E$2:$AI$400,
MATCH($A66,'Attendance Dump'!$B$2:$B$400,0),
MATCH(CU$2,'Attendance Dump'!$E$1:$AI$1,0)
),
INDEX('Active Hour''s Dump'!$D$3:$AH$337,
MATCH($C66,'Active Hour''s Dump'!$A$3:$A$337,0),
MATCH(CU$2,'Active Hour''s Dump'!$D$2:$AH$2,0)
))),"")</f>
        <v>0</v>
      </c>
      <c r="CV66" s="54">
        <f>_xlfn.IFNA(IF(CV$3="Productivity",
INDEX('Productivity Dump'!$E$4:$AJ$500,
MATCH($A66,'Productivity Dump'!$A$4:$A$500,0),
MATCH(CV$2,'Productivity Dump'!$E$3:$AJ$3,0)
),
IF(CV$3="Attendance",
INDEX('Attendance Dump'!$E$2:$AI$400,
MATCH($A66,'Attendance Dump'!$B$2:$B$400,0),
MATCH(CV$2,'Attendance Dump'!$E$1:$AI$1,0)
),
INDEX('Active Hour''s Dump'!$D$3:$AH$337,
MATCH($C66,'Active Hour''s Dump'!$A$3:$A$337,0),
MATCH(CV$2,'Active Hour''s Dump'!$D$2:$AH$2,0)
))),"")</f>
        <v>0</v>
      </c>
      <c r="CW66" s="13"/>
      <c r="CX66" s="13"/>
      <c r="CY66" s="54"/>
      <c r="DA66" s="57">
        <f t="shared" si="69"/>
        <v>94.25</v>
      </c>
      <c r="DB66" s="35">
        <f t="shared" si="70"/>
        <v>20483.55</v>
      </c>
      <c r="DC66" s="35">
        <f t="shared" si="67"/>
        <v>416.45000000000073</v>
      </c>
      <c r="DD66" s="35">
        <f t="shared" ca="1" si="68"/>
        <v>0</v>
      </c>
      <c r="DF66" s="32" cm="1">
        <f t="array" ref="DF66">SUMPRODUCT(
    (MOD(COLUMN(H66:CV66) - COLUMN(H66), 3) = 0) *
    (H66:CV66 = 0) *
    (I66:CW66 = "P") *
    (COUNTIF(UKHoliday, H$2:CV$2) = 0)
)</f>
        <v>0</v>
      </c>
      <c r="DG66" s="33" cm="1">
        <f t="array" ref="DG66">SUMPRODUCT(
  (MOD(COLUMN(H66:CV66) - COLUMN(H66), 3) = 0) *
  (H66:CV66 &gt; 0) *
  (H66:CV66 &lt; 0.5 * IF(((WEEKDAY(H$2:CV$2, 2) = 1) + (WEEKDAY(H$2:CV$2, 2) = 6)), G66, F66)) *
  (I66:CW66 = "P") *
  (COUNTIF(UKHoliday, H$2:CV$2) = 0)
)</f>
        <v>1</v>
      </c>
      <c r="DH66" s="33" cm="1">
        <f t="array" ref="DH66">SUMPRODUCT(
  (MOD(COLUMN(H66:CV66) - COLUMN(H66), 3) = 0) *
  (H66:CV66 &gt; 0.5 * IF(((WEEKDAY(H$2:CV$2, 2) = 1) + (WEEKDAY(H$2:CV$2, 2) = 6)), $G66, $F66)) *
  (H66:CV66 &lt; 0.8 * IF(((WEEKDAY(H$2:CV$2, 2) = 1) + (WEEKDAY(H$2:CV$2, 2) = 6)), $G66, $F66)) *
  (I66:CW66 = "P") *
  (COUNTIF(UKHoliday, H$2:CV$2) = 0)
)</f>
        <v>0</v>
      </c>
      <c r="DI66" s="33" cm="1">
        <f t="array" ref="DI66">SUMPRODUCT(
  (MOD(COLUMN(H66:CV66) - COLUMN(H66), 3) = 0) *
  (H66:CV66 &gt; 0.8 * IF(((WEEKDAY(H$2:CV$2, 2) = 1) + (WEEKDAY(H$2:CV$2, 2) = 6)), $G66, $F66)) *
  (H66:CV66 &lt; 1 * IF(((WEEKDAY(H$2:CV$2, 2) = 1) + (WEEKDAY(H$2:CV$2, 2) = 6)), $G66, $F66)) *
  (I66:CW66 = "P") *
  (COUNTIF(UKHoliday, H$2:CV$2) = 0)
)</f>
        <v>14</v>
      </c>
    </row>
    <row r="67" spans="1:113" x14ac:dyDescent="0.3">
      <c r="A67" s="8" t="s">
        <v>495</v>
      </c>
      <c r="B67" s="8" t="s">
        <v>910</v>
      </c>
      <c r="C67" s="9" t="s">
        <v>812</v>
      </c>
      <c r="D67" s="62" t="s">
        <v>945</v>
      </c>
      <c r="E67" s="35">
        <v>19800</v>
      </c>
      <c r="F67" s="35">
        <f t="shared" si="65"/>
        <v>990</v>
      </c>
      <c r="G67" s="35">
        <f t="shared" si="66"/>
        <v>495</v>
      </c>
      <c r="H67" s="13">
        <f>_xlfn.IFNA(IF(H$3="Productivity",
INDEX('Productivity Dump'!$E$4:$AJ$500,
MATCH($A67,'Productivity Dump'!$A$4:$A$500,0),
MATCH(H$2,'Productivity Dump'!$E$3:$AJ$3,0)
),
IF(H$3="Attendance",
INDEX('Attendance Dump'!$E$2:$AI$400,
MATCH($A67,'Attendance Dump'!$B$2:$B$400,0),
MATCH(H$2,'Attendance Dump'!$E$1:$AI$1,0)
),
INDEX('Active Hour''s Dump'!$D$3:$AH$337,
MATCH($C67,'Active Hour''s Dump'!$A$3:$A$337,0),
MATCH(H$2,'Active Hour''s Dump'!$D$2:$AH$2,0)
))),"")</f>
        <v>1026.5990000000002</v>
      </c>
      <c r="I67" s="13" t="str">
        <f>_xlfn.IFNA(IF(I$3="Productivity",
INDEX('Productivity Dump'!$E$4:$AJ$500,
MATCH($A67,'Productivity Dump'!$A$4:$A$500,0),
MATCH(I$2,'Productivity Dump'!$E$3:$AJ$3,0)
),
IF(I$3="Attendance",
INDEX('Attendance Dump'!$E$2:$AI$400,
MATCH($A67,'Attendance Dump'!$B$2:$B$400,0),
MATCH(I$2,'Attendance Dump'!$E$1:$AI$1,0)
),
INDEX('Active Hour''s Dump'!$D$3:$AH$337,
MATCH($C67,'Active Hour''s Dump'!$A$3:$A$337,0),
MATCH(I$2,'Active Hour''s Dump'!$D$2:$AH$2,0)
))),"")</f>
        <v>P</v>
      </c>
      <c r="J67" s="54">
        <f>_xlfn.IFNA(IF(J$3="Productivity",
INDEX('Productivity Dump'!$E$4:$AJ$500,
MATCH($A67,'Productivity Dump'!$A$4:$A$500,0),
MATCH(J$2,'Productivity Dump'!$E$3:$AJ$3,0)
),
IF(J$3="Attendance",
INDEX('Attendance Dump'!$E$2:$AI$400,
MATCH($A67,'Attendance Dump'!$B$2:$B$400,0),
MATCH(J$2,'Attendance Dump'!$E$1:$AI$1,0)
),
INDEX('Active Hour''s Dump'!$D$3:$AH$337,
MATCH($C67,'Active Hour''s Dump'!$A$3:$A$337,0),
MATCH(J$2,'Active Hour''s Dump'!$D$2:$AH$2,0)
))),"")</f>
        <v>11.5</v>
      </c>
      <c r="K67" s="13">
        <f>_xlfn.IFNA(IF(K$3="Productivity",
INDEX('Productivity Dump'!$E$4:$AJ$500,
MATCH($A67,'Productivity Dump'!$A$4:$A$500,0),
MATCH(K$2,'Productivity Dump'!$E$3:$AJ$3,0)
),
IF(K$3="Attendance",
INDEX('Attendance Dump'!$E$2:$AI$400,
MATCH($A67,'Attendance Dump'!$B$2:$B$400,0),
MATCH(K$2,'Attendance Dump'!$E$1:$AI$1,0)
),
INDEX('Active Hour''s Dump'!$D$3:$AH$337,
MATCH($C67,'Active Hour''s Dump'!$A$3:$A$337,0),
MATCH(K$2,'Active Hour''s Dump'!$D$2:$AH$2,0)
))),"")</f>
        <v>1110.6980000000001</v>
      </c>
      <c r="L67" s="13" t="str">
        <f>_xlfn.IFNA(IF(L$3="Productivity",
INDEX('Productivity Dump'!$E$4:$AJ$500,
MATCH($A67,'Productivity Dump'!$A$4:$A$500,0),
MATCH(L$2,'Productivity Dump'!$E$3:$AJ$3,0)
),
IF(L$3="Attendance",
INDEX('Attendance Dump'!$E$2:$AI$400,
MATCH($A67,'Attendance Dump'!$B$2:$B$400,0),
MATCH(L$2,'Attendance Dump'!$E$1:$AI$1,0)
),
INDEX('Active Hour''s Dump'!$D$3:$AH$337,
MATCH($C67,'Active Hour''s Dump'!$A$3:$A$337,0),
MATCH(L$2,'Active Hour''s Dump'!$D$2:$AH$2,0)
))),"")</f>
        <v>P</v>
      </c>
      <c r="M67" s="54">
        <f>_xlfn.IFNA(IF(M$3="Productivity",
INDEX('Productivity Dump'!$E$4:$AJ$500,
MATCH($A67,'Productivity Dump'!$A$4:$A$500,0),
MATCH(M$2,'Productivity Dump'!$E$3:$AJ$3,0)
),
IF(M$3="Attendance",
INDEX('Attendance Dump'!$E$2:$AI$400,
MATCH($A67,'Attendance Dump'!$B$2:$B$400,0),
MATCH(M$2,'Attendance Dump'!$E$1:$AI$1,0)
),
INDEX('Active Hour''s Dump'!$D$3:$AH$337,
MATCH($C67,'Active Hour''s Dump'!$A$3:$A$337,0),
MATCH(M$2,'Active Hour''s Dump'!$D$2:$AH$2,0)
))),"")</f>
        <v>10.9166666666667</v>
      </c>
      <c r="N67" s="13">
        <f>_xlfn.IFNA(IF(N$3="Productivity",
INDEX('Productivity Dump'!$E$4:$AJ$500,
MATCH($A67,'Productivity Dump'!$A$4:$A$500,0),
MATCH(N$2,'Productivity Dump'!$E$3:$AJ$3,0)
),
IF(N$3="Attendance",
INDEX('Attendance Dump'!$E$2:$AI$400,
MATCH($A67,'Attendance Dump'!$B$2:$B$400,0),
MATCH(N$2,'Attendance Dump'!$E$1:$AI$1,0)
),
INDEX('Active Hour''s Dump'!$D$3:$AH$337,
MATCH($C67,'Active Hour''s Dump'!$A$3:$A$337,0),
MATCH(N$2,'Active Hour''s Dump'!$D$2:$AH$2,0)
))),"")</f>
        <v>1095.3030000000001</v>
      </c>
      <c r="O67" s="13" t="str">
        <f>_xlfn.IFNA(IF(O$3="Productivity",
INDEX('Productivity Dump'!$E$4:$AJ$500,
MATCH($A67,'Productivity Dump'!$A$4:$A$500,0),
MATCH(O$2,'Productivity Dump'!$E$3:$AJ$3,0)
),
IF(O$3="Attendance",
INDEX('Attendance Dump'!$E$2:$AI$400,
MATCH($A67,'Attendance Dump'!$B$2:$B$400,0),
MATCH(O$2,'Attendance Dump'!$E$1:$AI$1,0)
),
INDEX('Active Hour''s Dump'!$D$3:$AH$337,
MATCH($C67,'Active Hour''s Dump'!$A$3:$A$337,0),
MATCH(O$2,'Active Hour''s Dump'!$D$2:$AH$2,0)
))),"")</f>
        <v>P</v>
      </c>
      <c r="P67" s="54">
        <f>_xlfn.IFNA(IF(P$3="Productivity",
INDEX('Productivity Dump'!$E$4:$AJ$500,
MATCH($A67,'Productivity Dump'!$A$4:$A$500,0),
MATCH(P$2,'Productivity Dump'!$E$3:$AJ$3,0)
),
IF(P$3="Attendance",
INDEX('Attendance Dump'!$E$2:$AI$400,
MATCH($A67,'Attendance Dump'!$B$2:$B$400,0),
MATCH(P$2,'Attendance Dump'!$E$1:$AI$1,0)
),
INDEX('Active Hour''s Dump'!$D$3:$AH$337,
MATCH($C67,'Active Hour''s Dump'!$A$3:$A$337,0),
MATCH(P$2,'Active Hour''s Dump'!$D$2:$AH$2,0)
))),"")</f>
        <v>10.8333333333333</v>
      </c>
      <c r="Q67" s="13">
        <f>_xlfn.IFNA(IF(Q$3="Productivity",
INDEX('Productivity Dump'!$E$4:$AJ$500,
MATCH($A67,'Productivity Dump'!$A$4:$A$500,0),
MATCH(Q$2,'Productivity Dump'!$E$3:$AJ$3,0)
),
IF(Q$3="Attendance",
INDEX('Attendance Dump'!$E$2:$AI$400,
MATCH($A67,'Attendance Dump'!$B$2:$B$400,0),
MATCH(Q$2,'Attendance Dump'!$E$1:$AI$1,0)
),
INDEX('Active Hour''s Dump'!$D$3:$AH$337,
MATCH($C67,'Active Hour''s Dump'!$A$3:$A$337,0),
MATCH(Q$2,'Active Hour''s Dump'!$D$2:$AH$2,0)
))),"")</f>
        <v>0</v>
      </c>
      <c r="R67" s="13" t="str">
        <f>_xlfn.IFNA(IF(R$3="Productivity",
INDEX('Productivity Dump'!$E$4:$AJ$500,
MATCH($A67,'Productivity Dump'!$A$4:$A$500,0),
MATCH(R$2,'Productivity Dump'!$E$3:$AJ$3,0)
),
IF(R$3="Attendance",
INDEX('Attendance Dump'!$E$2:$AI$400,
MATCH($A67,'Attendance Dump'!$B$2:$B$400,0),
MATCH(R$2,'Attendance Dump'!$E$1:$AI$1,0)
),
INDEX('Active Hour''s Dump'!$D$3:$AH$337,
MATCH($C67,'Active Hour''s Dump'!$A$3:$A$337,0),
MATCH(R$2,'Active Hour''s Dump'!$D$2:$AH$2,0)
))),"")</f>
        <v>WO</v>
      </c>
      <c r="S67" s="54">
        <f>_xlfn.IFNA(IF(S$3="Productivity",
INDEX('Productivity Dump'!$E$4:$AJ$500,
MATCH($A67,'Productivity Dump'!$A$4:$A$500,0),
MATCH(S$2,'Productivity Dump'!$E$3:$AJ$3,0)
),
IF(S$3="Attendance",
INDEX('Attendance Dump'!$E$2:$AI$400,
MATCH($A67,'Attendance Dump'!$B$2:$B$400,0),
MATCH(S$2,'Attendance Dump'!$E$1:$AI$1,0)
),
INDEX('Active Hour''s Dump'!$D$3:$AH$337,
MATCH($C67,'Active Hour''s Dump'!$A$3:$A$337,0),
MATCH(S$2,'Active Hour''s Dump'!$D$2:$AH$2,0)
))),"")</f>
        <v>0</v>
      </c>
      <c r="T67" s="13">
        <f>_xlfn.IFNA(IF(T$3="Productivity",
INDEX('Productivity Dump'!$E$4:$AJ$500,
MATCH($A67,'Productivity Dump'!$A$4:$A$500,0),
MATCH(T$2,'Productivity Dump'!$E$3:$AJ$3,0)
),
IF(T$3="Attendance",
INDEX('Attendance Dump'!$E$2:$AI$400,
MATCH($A67,'Attendance Dump'!$B$2:$B$400,0),
MATCH(T$2,'Attendance Dump'!$E$1:$AI$1,0)
),
INDEX('Active Hour''s Dump'!$D$3:$AH$337,
MATCH($C67,'Active Hour''s Dump'!$A$3:$A$337,0),
MATCH(T$2,'Active Hour''s Dump'!$D$2:$AH$2,0)
))),"")</f>
        <v>530.08799999999997</v>
      </c>
      <c r="U67" s="13" t="str">
        <f>_xlfn.IFNA(IF(U$3="Productivity",
INDEX('Productivity Dump'!$E$4:$AJ$500,
MATCH($A67,'Productivity Dump'!$A$4:$A$500,0),
MATCH(U$2,'Productivity Dump'!$E$3:$AJ$3,0)
),
IF(U$3="Attendance",
INDEX('Attendance Dump'!$E$2:$AI$400,
MATCH($A67,'Attendance Dump'!$B$2:$B$400,0),
MATCH(U$2,'Attendance Dump'!$E$1:$AI$1,0)
),
INDEX('Active Hour''s Dump'!$D$3:$AH$337,
MATCH($C67,'Active Hour''s Dump'!$A$3:$A$337,0),
MATCH(U$2,'Active Hour''s Dump'!$D$2:$AH$2,0)
))),"")</f>
        <v>P</v>
      </c>
      <c r="V67" s="54">
        <f>_xlfn.IFNA(IF(V$3="Productivity",
INDEX('Productivity Dump'!$E$4:$AJ$500,
MATCH($A67,'Productivity Dump'!$A$4:$A$500,0),
MATCH(V$2,'Productivity Dump'!$E$3:$AJ$3,0)
),
IF(V$3="Attendance",
INDEX('Attendance Dump'!$E$2:$AI$400,
MATCH($A67,'Attendance Dump'!$B$2:$B$400,0),
MATCH(V$2,'Attendance Dump'!$E$1:$AI$1,0)
),
INDEX('Active Hour''s Dump'!$D$3:$AH$337,
MATCH($C67,'Active Hour''s Dump'!$A$3:$A$337,0),
MATCH(V$2,'Active Hour''s Dump'!$D$2:$AH$2,0)
))),"")</f>
        <v>5.6666666666666696</v>
      </c>
      <c r="W67" s="13">
        <f>_xlfn.IFNA(IF(W$3="Productivity",
INDEX('Productivity Dump'!$E$4:$AJ$500,
MATCH($A67,'Productivity Dump'!$A$4:$A$500,0),
MATCH(W$2,'Productivity Dump'!$E$3:$AJ$3,0)
),
IF(W$3="Attendance",
INDEX('Attendance Dump'!$E$2:$AI$400,
MATCH($A67,'Attendance Dump'!$B$2:$B$400,0),
MATCH(W$2,'Attendance Dump'!$E$1:$AI$1,0)
),
INDEX('Active Hour''s Dump'!$D$3:$AH$337,
MATCH($C67,'Active Hour''s Dump'!$A$3:$A$337,0),
MATCH(W$2,'Active Hour''s Dump'!$D$2:$AH$2,0)
))),"")</f>
        <v>1042.2729999999999</v>
      </c>
      <c r="X67" s="13" t="str">
        <f>_xlfn.IFNA(IF(X$3="Productivity",
INDEX('Productivity Dump'!$E$4:$AJ$500,
MATCH($A67,'Productivity Dump'!$A$4:$A$500,0),
MATCH(X$2,'Productivity Dump'!$E$3:$AJ$3,0)
),
IF(X$3="Attendance",
INDEX('Attendance Dump'!$E$2:$AI$400,
MATCH($A67,'Attendance Dump'!$B$2:$B$400,0),
MATCH(X$2,'Attendance Dump'!$E$1:$AI$1,0)
),
INDEX('Active Hour''s Dump'!$D$3:$AH$337,
MATCH($C67,'Active Hour''s Dump'!$A$3:$A$337,0),
MATCH(X$2,'Active Hour''s Dump'!$D$2:$AH$2,0)
))),"")</f>
        <v>P</v>
      </c>
      <c r="Y67" s="54">
        <f>_xlfn.IFNA(IF(Y$3="Productivity",
INDEX('Productivity Dump'!$E$4:$AJ$500,
MATCH($A67,'Productivity Dump'!$A$4:$A$500,0),
MATCH(Y$2,'Productivity Dump'!$E$3:$AJ$3,0)
),
IF(Y$3="Attendance",
INDEX('Attendance Dump'!$E$2:$AI$400,
MATCH($A67,'Attendance Dump'!$B$2:$B$400,0),
MATCH(Y$2,'Attendance Dump'!$E$1:$AI$1,0)
),
INDEX('Active Hour''s Dump'!$D$3:$AH$337,
MATCH($C67,'Active Hour''s Dump'!$A$3:$A$337,0),
MATCH(Y$2,'Active Hour''s Dump'!$D$2:$AH$2,0)
))),"")</f>
        <v>11.1666666666667</v>
      </c>
      <c r="Z67" s="13">
        <f>_xlfn.IFNA(IF(Z$3="Productivity",
INDEX('Productivity Dump'!$E$4:$AJ$500,
MATCH($A67,'Productivity Dump'!$A$4:$A$500,0),
MATCH(Z$2,'Productivity Dump'!$E$3:$AJ$3,0)
),
IF(Z$3="Attendance",
INDEX('Attendance Dump'!$E$2:$AI$400,
MATCH($A67,'Attendance Dump'!$B$2:$B$400,0),
MATCH(Z$2,'Attendance Dump'!$E$1:$AI$1,0)
),
INDEX('Active Hour''s Dump'!$D$3:$AH$337,
MATCH($C67,'Active Hour''s Dump'!$A$3:$A$337,0),
MATCH(Z$2,'Active Hour''s Dump'!$D$2:$AH$2,0)
))),"")</f>
        <v>1155.3989999999999</v>
      </c>
      <c r="AA67" s="13" t="str">
        <f>_xlfn.IFNA(IF(AA$3="Productivity",
INDEX('Productivity Dump'!$E$4:$AJ$500,
MATCH($A67,'Productivity Dump'!$A$4:$A$500,0),
MATCH(AA$2,'Productivity Dump'!$E$3:$AJ$3,0)
),
IF(AA$3="Attendance",
INDEX('Attendance Dump'!$E$2:$AI$400,
MATCH($A67,'Attendance Dump'!$B$2:$B$400,0),
MATCH(AA$2,'Attendance Dump'!$E$1:$AI$1,0)
),
INDEX('Active Hour''s Dump'!$D$3:$AH$337,
MATCH($C67,'Active Hour''s Dump'!$A$3:$A$337,0),
MATCH(AA$2,'Active Hour''s Dump'!$D$2:$AH$2,0)
))),"")</f>
        <v>P</v>
      </c>
      <c r="AB67" s="54">
        <f>_xlfn.IFNA(IF(AB$3="Productivity",
INDEX('Productivity Dump'!$E$4:$AJ$500,
MATCH($A67,'Productivity Dump'!$A$4:$A$500,0),
MATCH(AB$2,'Productivity Dump'!$E$3:$AJ$3,0)
),
IF(AB$3="Attendance",
INDEX('Attendance Dump'!$E$2:$AI$400,
MATCH($A67,'Attendance Dump'!$B$2:$B$400,0),
MATCH(AB$2,'Attendance Dump'!$E$1:$AI$1,0)
),
INDEX('Active Hour''s Dump'!$D$3:$AH$337,
MATCH($C67,'Active Hour''s Dump'!$A$3:$A$337,0),
MATCH(AB$2,'Active Hour''s Dump'!$D$2:$AH$2,0)
))),"")</f>
        <v>11.3333333333333</v>
      </c>
      <c r="AC67" s="13">
        <f>_xlfn.IFNA(IF(AC$3="Productivity",
INDEX('Productivity Dump'!$E$4:$AJ$500,
MATCH($A67,'Productivity Dump'!$A$4:$A$500,0),
MATCH(AC$2,'Productivity Dump'!$E$3:$AJ$3,0)
),
IF(AC$3="Attendance",
INDEX('Attendance Dump'!$E$2:$AI$400,
MATCH($A67,'Attendance Dump'!$B$2:$B$400,0),
MATCH(AC$2,'Attendance Dump'!$E$1:$AI$1,0)
),
INDEX('Active Hour''s Dump'!$D$3:$AH$337,
MATCH($C67,'Active Hour''s Dump'!$A$3:$A$337,0),
MATCH(AC$2,'Active Hour''s Dump'!$D$2:$AH$2,0)
))),"")</f>
        <v>1136.7550000000001</v>
      </c>
      <c r="AD67" s="13" t="str">
        <f>_xlfn.IFNA(IF(AD$3="Productivity",
INDEX('Productivity Dump'!$E$4:$AJ$500,
MATCH($A67,'Productivity Dump'!$A$4:$A$500,0),
MATCH(AD$2,'Productivity Dump'!$E$3:$AJ$3,0)
),
IF(AD$3="Attendance",
INDEX('Attendance Dump'!$E$2:$AI$400,
MATCH($A67,'Attendance Dump'!$B$2:$B$400,0),
MATCH(AD$2,'Attendance Dump'!$E$1:$AI$1,0)
),
INDEX('Active Hour''s Dump'!$D$3:$AH$337,
MATCH($C67,'Active Hour''s Dump'!$A$3:$A$337,0),
MATCH(AD$2,'Active Hour''s Dump'!$D$2:$AH$2,0)
))),"")</f>
        <v>P</v>
      </c>
      <c r="AE67" s="54">
        <f>_xlfn.IFNA(IF(AE$3="Productivity",
INDEX('Productivity Dump'!$E$4:$AJ$500,
MATCH($A67,'Productivity Dump'!$A$4:$A$500,0),
MATCH(AE$2,'Productivity Dump'!$E$3:$AJ$3,0)
),
IF(AE$3="Attendance",
INDEX('Attendance Dump'!$E$2:$AI$400,
MATCH($A67,'Attendance Dump'!$B$2:$B$400,0),
MATCH(AE$2,'Attendance Dump'!$E$1:$AI$1,0)
),
INDEX('Active Hour''s Dump'!$D$3:$AH$337,
MATCH($C67,'Active Hour''s Dump'!$A$3:$A$337,0),
MATCH(AE$2,'Active Hour''s Dump'!$D$2:$AH$2,0)
))),"")</f>
        <v>12</v>
      </c>
      <c r="AF67" s="13">
        <f>_xlfn.IFNA(IF(AF$3="Productivity",
INDEX('Productivity Dump'!$E$4:$AJ$500,
MATCH($A67,'Productivity Dump'!$A$4:$A$500,0),
MATCH(AF$2,'Productivity Dump'!$E$3:$AJ$3,0)
),
IF(AF$3="Attendance",
INDEX('Attendance Dump'!$E$2:$AI$400,
MATCH($A67,'Attendance Dump'!$B$2:$B$400,0),
MATCH(AF$2,'Attendance Dump'!$E$1:$AI$1,0)
),
INDEX('Active Hour''s Dump'!$D$3:$AH$337,
MATCH($C67,'Active Hour''s Dump'!$A$3:$A$337,0),
MATCH(AF$2,'Active Hour''s Dump'!$D$2:$AH$2,0)
))),"")</f>
        <v>1232.1200000000006</v>
      </c>
      <c r="AG67" s="13" t="str">
        <f>_xlfn.IFNA(IF(AG$3="Productivity",
INDEX('Productivity Dump'!$E$4:$AJ$500,
MATCH($A67,'Productivity Dump'!$A$4:$A$500,0),
MATCH(AG$2,'Productivity Dump'!$E$3:$AJ$3,0)
),
IF(AG$3="Attendance",
INDEX('Attendance Dump'!$E$2:$AI$400,
MATCH($A67,'Attendance Dump'!$B$2:$B$400,0),
MATCH(AG$2,'Attendance Dump'!$E$1:$AI$1,0)
),
INDEX('Active Hour''s Dump'!$D$3:$AH$337,
MATCH($C67,'Active Hour''s Dump'!$A$3:$A$337,0),
MATCH(AG$2,'Active Hour''s Dump'!$D$2:$AH$2,0)
))),"")</f>
        <v>P</v>
      </c>
      <c r="AH67" s="54">
        <f>_xlfn.IFNA(IF(AH$3="Productivity",
INDEX('Productivity Dump'!$E$4:$AJ$500,
MATCH($A67,'Productivity Dump'!$A$4:$A$500,0),
MATCH(AH$2,'Productivity Dump'!$E$3:$AJ$3,0)
),
IF(AH$3="Attendance",
INDEX('Attendance Dump'!$E$2:$AI$400,
MATCH($A67,'Attendance Dump'!$B$2:$B$400,0),
MATCH(AH$2,'Attendance Dump'!$E$1:$AI$1,0)
),
INDEX('Active Hour''s Dump'!$D$3:$AH$337,
MATCH($C67,'Active Hour''s Dump'!$A$3:$A$337,0),
MATCH(AH$2,'Active Hour''s Dump'!$D$2:$AH$2,0)
))),"")</f>
        <v>12.6666666666667</v>
      </c>
      <c r="AI67" s="13">
        <f>_xlfn.IFNA(IF(AI$3="Productivity",
INDEX('Productivity Dump'!$E$4:$AJ$500,
MATCH($A67,'Productivity Dump'!$A$4:$A$500,0),
MATCH(AI$2,'Productivity Dump'!$E$3:$AJ$3,0)
),
IF(AI$3="Attendance",
INDEX('Attendance Dump'!$E$2:$AI$400,
MATCH($A67,'Attendance Dump'!$B$2:$B$400,0),
MATCH(AI$2,'Attendance Dump'!$E$1:$AI$1,0)
),
INDEX('Active Hour''s Dump'!$D$3:$AH$337,
MATCH($C67,'Active Hour''s Dump'!$A$3:$A$337,0),
MATCH(AI$2,'Active Hour''s Dump'!$D$2:$AH$2,0)
))),"")</f>
        <v>1201.06</v>
      </c>
      <c r="AJ67" s="13" t="str">
        <f>_xlfn.IFNA(IF(AJ$3="Productivity",
INDEX('Productivity Dump'!$E$4:$AJ$500,
MATCH($A67,'Productivity Dump'!$A$4:$A$500,0),
MATCH(AJ$2,'Productivity Dump'!$E$3:$AJ$3,0)
),
IF(AJ$3="Attendance",
INDEX('Attendance Dump'!$E$2:$AI$400,
MATCH($A67,'Attendance Dump'!$B$2:$B$400,0),
MATCH(AJ$2,'Attendance Dump'!$E$1:$AI$1,0)
),
INDEX('Active Hour''s Dump'!$D$3:$AH$337,
MATCH($C67,'Active Hour''s Dump'!$A$3:$A$337,0),
MATCH(AJ$2,'Active Hour''s Dump'!$D$2:$AH$2,0)
))),"")</f>
        <v>P</v>
      </c>
      <c r="AK67" s="54">
        <f>_xlfn.IFNA(IF(AK$3="Productivity",
INDEX('Productivity Dump'!$E$4:$AJ$500,
MATCH($A67,'Productivity Dump'!$A$4:$A$500,0),
MATCH(AK$2,'Productivity Dump'!$E$3:$AJ$3,0)
),
IF(AK$3="Attendance",
INDEX('Attendance Dump'!$E$2:$AI$400,
MATCH($A67,'Attendance Dump'!$B$2:$B$400,0),
MATCH(AK$2,'Attendance Dump'!$E$1:$AI$1,0)
),
INDEX('Active Hour''s Dump'!$D$3:$AH$337,
MATCH($C67,'Active Hour''s Dump'!$A$3:$A$337,0),
MATCH(AK$2,'Active Hour''s Dump'!$D$2:$AH$2,0)
))),"")</f>
        <v>12.1666666666667</v>
      </c>
      <c r="AL67" s="13">
        <f>_xlfn.IFNA(IF(AL$3="Productivity",
INDEX('Productivity Dump'!$E$4:$AJ$500,
MATCH($A67,'Productivity Dump'!$A$4:$A$500,0),
MATCH(AL$2,'Productivity Dump'!$E$3:$AJ$3,0)
),
IF(AL$3="Attendance",
INDEX('Attendance Dump'!$E$2:$AI$400,
MATCH($A67,'Attendance Dump'!$B$2:$B$400,0),
MATCH(AL$2,'Attendance Dump'!$E$1:$AI$1,0)
),
INDEX('Active Hour''s Dump'!$D$3:$AH$337,
MATCH($C67,'Active Hour''s Dump'!$A$3:$A$337,0),
MATCH(AL$2,'Active Hour''s Dump'!$D$2:$AH$2,0)
))),"")</f>
        <v>0</v>
      </c>
      <c r="AM67" s="13" t="str">
        <f>_xlfn.IFNA(IF(AM$3="Productivity",
INDEX('Productivity Dump'!$E$4:$AJ$500,
MATCH($A67,'Productivity Dump'!$A$4:$A$500,0),
MATCH(AM$2,'Productivity Dump'!$E$3:$AJ$3,0)
),
IF(AM$3="Attendance",
INDEX('Attendance Dump'!$E$2:$AI$400,
MATCH($A67,'Attendance Dump'!$B$2:$B$400,0),
MATCH(AM$2,'Attendance Dump'!$E$1:$AI$1,0)
),
INDEX('Active Hour''s Dump'!$D$3:$AH$337,
MATCH($C67,'Active Hour''s Dump'!$A$3:$A$337,0),
MATCH(AM$2,'Active Hour''s Dump'!$D$2:$AH$2,0)
))),"")</f>
        <v>WO</v>
      </c>
      <c r="AN67" s="54">
        <f>_xlfn.IFNA(IF(AN$3="Productivity",
INDEX('Productivity Dump'!$E$4:$AJ$500,
MATCH($A67,'Productivity Dump'!$A$4:$A$500,0),
MATCH(AN$2,'Productivity Dump'!$E$3:$AJ$3,0)
),
IF(AN$3="Attendance",
INDEX('Attendance Dump'!$E$2:$AI$400,
MATCH($A67,'Attendance Dump'!$B$2:$B$400,0),
MATCH(AN$2,'Attendance Dump'!$E$1:$AI$1,0)
),
INDEX('Active Hour''s Dump'!$D$3:$AH$337,
MATCH($C67,'Active Hour''s Dump'!$A$3:$A$337,0),
MATCH(AN$2,'Active Hour''s Dump'!$D$2:$AH$2,0)
))),"")</f>
        <v>0</v>
      </c>
      <c r="AO67" s="13">
        <f>_xlfn.IFNA(IF(AO$3="Productivity",
INDEX('Productivity Dump'!$E$4:$AJ$500,
MATCH($A67,'Productivity Dump'!$A$4:$A$500,0),
MATCH(AO$2,'Productivity Dump'!$E$3:$AJ$3,0)
),
IF(AO$3="Attendance",
INDEX('Attendance Dump'!$E$2:$AI$400,
MATCH($A67,'Attendance Dump'!$B$2:$B$400,0),
MATCH(AO$2,'Attendance Dump'!$E$1:$AI$1,0)
),
INDEX('Active Hour''s Dump'!$D$3:$AH$337,
MATCH($C67,'Active Hour''s Dump'!$A$3:$A$337,0),
MATCH(AO$2,'Active Hour''s Dump'!$D$2:$AH$2,0)
))),"")</f>
        <v>804.1959999999998</v>
      </c>
      <c r="AP67" s="13" t="str">
        <f>_xlfn.IFNA(IF(AP$3="Productivity",
INDEX('Productivity Dump'!$E$4:$AJ$500,
MATCH($A67,'Productivity Dump'!$A$4:$A$500,0),
MATCH(AP$2,'Productivity Dump'!$E$3:$AJ$3,0)
),
IF(AP$3="Attendance",
INDEX('Attendance Dump'!$E$2:$AI$400,
MATCH($A67,'Attendance Dump'!$B$2:$B$400,0),
MATCH(AP$2,'Attendance Dump'!$E$1:$AI$1,0)
),
INDEX('Active Hour''s Dump'!$D$3:$AH$337,
MATCH($C67,'Active Hour''s Dump'!$A$3:$A$337,0),
MATCH(AP$2,'Active Hour''s Dump'!$D$2:$AH$2,0)
))),"")</f>
        <v>P</v>
      </c>
      <c r="AQ67" s="54">
        <f>_xlfn.IFNA(IF(AQ$3="Productivity",
INDEX('Productivity Dump'!$E$4:$AJ$500,
MATCH($A67,'Productivity Dump'!$A$4:$A$500,0),
MATCH(AQ$2,'Productivity Dump'!$E$3:$AJ$3,0)
),
IF(AQ$3="Attendance",
INDEX('Attendance Dump'!$E$2:$AI$400,
MATCH($A67,'Attendance Dump'!$B$2:$B$400,0),
MATCH(AQ$2,'Attendance Dump'!$E$1:$AI$1,0)
),
INDEX('Active Hour''s Dump'!$D$3:$AH$337,
MATCH($C67,'Active Hour''s Dump'!$A$3:$A$337,0),
MATCH(AQ$2,'Active Hour''s Dump'!$D$2:$AH$2,0)
))),"")</f>
        <v>8.0833333333333304</v>
      </c>
      <c r="AR67" s="13">
        <f>_xlfn.IFNA(IF(AR$3="Productivity",
INDEX('Productivity Dump'!$E$4:$AJ$500,
MATCH($A67,'Productivity Dump'!$A$4:$A$500,0),
MATCH(AR$2,'Productivity Dump'!$E$3:$AJ$3,0)
),
IF(AR$3="Attendance",
INDEX('Attendance Dump'!$E$2:$AI$400,
MATCH($A67,'Attendance Dump'!$B$2:$B$400,0),
MATCH(AR$2,'Attendance Dump'!$E$1:$AI$1,0)
),
INDEX('Active Hour''s Dump'!$D$3:$AH$337,
MATCH($C67,'Active Hour''s Dump'!$A$3:$A$337,0),
MATCH(AR$2,'Active Hour''s Dump'!$D$2:$AH$2,0)
))),"")</f>
        <v>1068.7510000000002</v>
      </c>
      <c r="AS67" s="13" t="str">
        <f>_xlfn.IFNA(IF(AS$3="Productivity",
INDEX('Productivity Dump'!$E$4:$AJ$500,
MATCH($A67,'Productivity Dump'!$A$4:$A$500,0),
MATCH(AS$2,'Productivity Dump'!$E$3:$AJ$3,0)
),
IF(AS$3="Attendance",
INDEX('Attendance Dump'!$E$2:$AI$400,
MATCH($A67,'Attendance Dump'!$B$2:$B$400,0),
MATCH(AS$2,'Attendance Dump'!$E$1:$AI$1,0)
),
INDEX('Active Hour''s Dump'!$D$3:$AH$337,
MATCH($C67,'Active Hour''s Dump'!$A$3:$A$337,0),
MATCH(AS$2,'Active Hour''s Dump'!$D$2:$AH$2,0)
))),"")</f>
        <v>P</v>
      </c>
      <c r="AT67" s="54">
        <f>_xlfn.IFNA(IF(AT$3="Productivity",
INDEX('Productivity Dump'!$E$4:$AJ$500,
MATCH($A67,'Productivity Dump'!$A$4:$A$500,0),
MATCH(AT$2,'Productivity Dump'!$E$3:$AJ$3,0)
),
IF(AT$3="Attendance",
INDEX('Attendance Dump'!$E$2:$AI$400,
MATCH($A67,'Attendance Dump'!$B$2:$B$400,0),
MATCH(AT$2,'Attendance Dump'!$E$1:$AI$1,0)
),
INDEX('Active Hour''s Dump'!$D$3:$AH$337,
MATCH($C67,'Active Hour''s Dump'!$A$3:$A$337,0),
MATCH(AT$2,'Active Hour''s Dump'!$D$2:$AH$2,0)
))),"")</f>
        <v>11.25</v>
      </c>
      <c r="AU67" s="13">
        <f>_xlfn.IFNA(IF(AU$3="Productivity",
INDEX('Productivity Dump'!$E$4:$AJ$500,
MATCH($A67,'Productivity Dump'!$A$4:$A$500,0),
MATCH(AU$2,'Productivity Dump'!$E$3:$AJ$3,0)
),
IF(AU$3="Attendance",
INDEX('Attendance Dump'!$E$2:$AI$400,
MATCH($A67,'Attendance Dump'!$B$2:$B$400,0),
MATCH(AU$2,'Attendance Dump'!$E$1:$AI$1,0)
),
INDEX('Active Hour''s Dump'!$D$3:$AH$337,
MATCH($C67,'Active Hour''s Dump'!$A$3:$A$337,0),
MATCH(AU$2,'Active Hour''s Dump'!$D$2:$AH$2,0)
))),"")</f>
        <v>1319.38</v>
      </c>
      <c r="AV67" s="13" t="str">
        <f>_xlfn.IFNA(IF(AV$3="Productivity",
INDEX('Productivity Dump'!$E$4:$AJ$500,
MATCH($A67,'Productivity Dump'!$A$4:$A$500,0),
MATCH(AV$2,'Productivity Dump'!$E$3:$AJ$3,0)
),
IF(AV$3="Attendance",
INDEX('Attendance Dump'!$E$2:$AI$400,
MATCH($A67,'Attendance Dump'!$B$2:$B$400,0),
MATCH(AV$2,'Attendance Dump'!$E$1:$AI$1,0)
),
INDEX('Active Hour''s Dump'!$D$3:$AH$337,
MATCH($C67,'Active Hour''s Dump'!$A$3:$A$337,0),
MATCH(AV$2,'Active Hour''s Dump'!$D$2:$AH$2,0)
))),"")</f>
        <v>P</v>
      </c>
      <c r="AW67" s="54">
        <f>_xlfn.IFNA(IF(AW$3="Productivity",
INDEX('Productivity Dump'!$E$4:$AJ$500,
MATCH($A67,'Productivity Dump'!$A$4:$A$500,0),
MATCH(AW$2,'Productivity Dump'!$E$3:$AJ$3,0)
),
IF(AW$3="Attendance",
INDEX('Attendance Dump'!$E$2:$AI$400,
MATCH($A67,'Attendance Dump'!$B$2:$B$400,0),
MATCH(AW$2,'Attendance Dump'!$E$1:$AI$1,0)
),
INDEX('Active Hour''s Dump'!$D$3:$AH$337,
MATCH($C67,'Active Hour''s Dump'!$A$3:$A$337,0),
MATCH(AW$2,'Active Hour''s Dump'!$D$2:$AH$2,0)
))),"")</f>
        <v>11.8333333333333</v>
      </c>
      <c r="AX67" s="13">
        <f>_xlfn.IFNA(IF(AX$3="Productivity",
INDEX('Productivity Dump'!$E$4:$AJ$500,
MATCH($A67,'Productivity Dump'!$A$4:$A$500,0),
MATCH(AX$2,'Productivity Dump'!$E$3:$AJ$3,0)
),
IF(AX$3="Attendance",
INDEX('Attendance Dump'!$E$2:$AI$400,
MATCH($A67,'Attendance Dump'!$B$2:$B$400,0),
MATCH(AX$2,'Attendance Dump'!$E$1:$AI$1,0)
),
INDEX('Active Hour''s Dump'!$D$3:$AH$337,
MATCH($C67,'Active Hour''s Dump'!$A$3:$A$337,0),
MATCH(AX$2,'Active Hour''s Dump'!$D$2:$AH$2,0)
))),"")</f>
        <v>1131.5680000000002</v>
      </c>
      <c r="AY67" s="13" t="str">
        <f>_xlfn.IFNA(IF(AY$3="Productivity",
INDEX('Productivity Dump'!$E$4:$AJ$500,
MATCH($A67,'Productivity Dump'!$A$4:$A$500,0),
MATCH(AY$2,'Productivity Dump'!$E$3:$AJ$3,0)
),
IF(AY$3="Attendance",
INDEX('Attendance Dump'!$E$2:$AI$400,
MATCH($A67,'Attendance Dump'!$B$2:$B$400,0),
MATCH(AY$2,'Attendance Dump'!$E$1:$AI$1,0)
),
INDEX('Active Hour''s Dump'!$D$3:$AH$337,
MATCH($C67,'Active Hour''s Dump'!$A$3:$A$337,0),
MATCH(AY$2,'Active Hour''s Dump'!$D$2:$AH$2,0)
))),"")</f>
        <v>P</v>
      </c>
      <c r="AZ67" s="54">
        <f>_xlfn.IFNA(IF(AZ$3="Productivity",
INDEX('Productivity Dump'!$E$4:$AJ$500,
MATCH($A67,'Productivity Dump'!$A$4:$A$500,0),
MATCH(AZ$2,'Productivity Dump'!$E$3:$AJ$3,0)
),
IF(AZ$3="Attendance",
INDEX('Attendance Dump'!$E$2:$AI$400,
MATCH($A67,'Attendance Dump'!$B$2:$B$400,0),
MATCH(AZ$2,'Attendance Dump'!$E$1:$AI$1,0)
),
INDEX('Active Hour''s Dump'!$D$3:$AH$337,
MATCH($C67,'Active Hour''s Dump'!$A$3:$A$337,0),
MATCH(AZ$2,'Active Hour''s Dump'!$D$2:$AH$2,0)
))),"")</f>
        <v>11</v>
      </c>
      <c r="BA67" s="13">
        <f>_xlfn.IFNA(IF(BA$3="Productivity",
INDEX('Productivity Dump'!$E$4:$AJ$500,
MATCH($A67,'Productivity Dump'!$A$4:$A$500,0),
MATCH(BA$2,'Productivity Dump'!$E$3:$AJ$3,0)
),
IF(BA$3="Attendance",
INDEX('Attendance Dump'!$E$2:$AI$400,
MATCH($A67,'Attendance Dump'!$B$2:$B$400,0),
MATCH(BA$2,'Attendance Dump'!$E$1:$AI$1,0)
),
INDEX('Active Hour''s Dump'!$D$3:$AH$337,
MATCH($C67,'Active Hour''s Dump'!$A$3:$A$337,0),
MATCH(BA$2,'Active Hour''s Dump'!$D$2:$AH$2,0)
))),"")</f>
        <v>1223.6580000000001</v>
      </c>
      <c r="BB67" s="13" t="str">
        <f>_xlfn.IFNA(IF(BB$3="Productivity",
INDEX('Productivity Dump'!$E$4:$AJ$500,
MATCH($A67,'Productivity Dump'!$A$4:$A$500,0),
MATCH(BB$2,'Productivity Dump'!$E$3:$AJ$3,0)
),
IF(BB$3="Attendance",
INDEX('Attendance Dump'!$E$2:$AI$400,
MATCH($A67,'Attendance Dump'!$B$2:$B$400,0),
MATCH(BB$2,'Attendance Dump'!$E$1:$AI$1,0)
),
INDEX('Active Hour''s Dump'!$D$3:$AH$337,
MATCH($C67,'Active Hour''s Dump'!$A$3:$A$337,0),
MATCH(BB$2,'Active Hour''s Dump'!$D$2:$AH$2,0)
))),"")</f>
        <v>P</v>
      </c>
      <c r="BC67" s="54">
        <f>_xlfn.IFNA(IF(BC$3="Productivity",
INDEX('Productivity Dump'!$E$4:$AJ$500,
MATCH($A67,'Productivity Dump'!$A$4:$A$500,0),
MATCH(BC$2,'Productivity Dump'!$E$3:$AJ$3,0)
),
IF(BC$3="Attendance",
INDEX('Attendance Dump'!$E$2:$AI$400,
MATCH($A67,'Attendance Dump'!$B$2:$B$400,0),
MATCH(BC$2,'Attendance Dump'!$E$1:$AI$1,0)
),
INDEX('Active Hour''s Dump'!$D$3:$AH$337,
MATCH($C67,'Active Hour''s Dump'!$A$3:$A$337,0),
MATCH(BC$2,'Active Hour''s Dump'!$D$2:$AH$2,0)
))),"")</f>
        <v>10.9166666666667</v>
      </c>
      <c r="BD67" s="13">
        <f>_xlfn.IFNA(IF(BD$3="Productivity",
INDEX('Productivity Dump'!$E$4:$AJ$500,
MATCH($A67,'Productivity Dump'!$A$4:$A$500,0),
MATCH(BD$2,'Productivity Dump'!$E$3:$AJ$3,0)
),
IF(BD$3="Attendance",
INDEX('Attendance Dump'!$E$2:$AI$400,
MATCH($A67,'Attendance Dump'!$B$2:$B$400,0),
MATCH(BD$2,'Attendance Dump'!$E$1:$AI$1,0)
),
INDEX('Active Hour''s Dump'!$D$3:$AH$337,
MATCH($C67,'Active Hour''s Dump'!$A$3:$A$337,0),
MATCH(BD$2,'Active Hour''s Dump'!$D$2:$AH$2,0)
))),"")</f>
        <v>1174.335</v>
      </c>
      <c r="BE67" s="13" t="str">
        <f>_xlfn.IFNA(IF(BE$3="Productivity",
INDEX('Productivity Dump'!$E$4:$AJ$500,
MATCH($A67,'Productivity Dump'!$A$4:$A$500,0),
MATCH(BE$2,'Productivity Dump'!$E$3:$AJ$3,0)
),
IF(BE$3="Attendance",
INDEX('Attendance Dump'!$E$2:$AI$400,
MATCH($A67,'Attendance Dump'!$B$2:$B$400,0),
MATCH(BE$2,'Attendance Dump'!$E$1:$AI$1,0)
),
INDEX('Active Hour''s Dump'!$D$3:$AH$337,
MATCH($C67,'Active Hour''s Dump'!$A$3:$A$337,0),
MATCH(BE$2,'Active Hour''s Dump'!$D$2:$AH$2,0)
))),"")</f>
        <v>P</v>
      </c>
      <c r="BF67" s="54">
        <f>_xlfn.IFNA(IF(BF$3="Productivity",
INDEX('Productivity Dump'!$E$4:$AJ$500,
MATCH($A67,'Productivity Dump'!$A$4:$A$500,0),
MATCH(BF$2,'Productivity Dump'!$E$3:$AJ$3,0)
),
IF(BF$3="Attendance",
INDEX('Attendance Dump'!$E$2:$AI$400,
MATCH($A67,'Attendance Dump'!$B$2:$B$400,0),
MATCH(BF$2,'Attendance Dump'!$E$1:$AI$1,0)
),
INDEX('Active Hour''s Dump'!$D$3:$AH$337,
MATCH($C67,'Active Hour''s Dump'!$A$3:$A$337,0),
MATCH(BF$2,'Active Hour''s Dump'!$D$2:$AH$2,0)
))),"")</f>
        <v>9.3333333333333304</v>
      </c>
      <c r="BG67" s="13">
        <f>_xlfn.IFNA(IF(BG$3="Productivity",
INDEX('Productivity Dump'!$E$4:$AJ$500,
MATCH($A67,'Productivity Dump'!$A$4:$A$500,0),
MATCH(BG$2,'Productivity Dump'!$E$3:$AJ$3,0)
),
IF(BG$3="Attendance",
INDEX('Attendance Dump'!$E$2:$AI$400,
MATCH($A67,'Attendance Dump'!$B$2:$B$400,0),
MATCH(BG$2,'Attendance Dump'!$E$1:$AI$1,0)
),
INDEX('Active Hour''s Dump'!$D$3:$AH$337,
MATCH($C67,'Active Hour''s Dump'!$A$3:$A$337,0),
MATCH(BG$2,'Active Hour''s Dump'!$D$2:$AH$2,0)
))),"")</f>
        <v>0</v>
      </c>
      <c r="BH67" s="13" t="str">
        <f>_xlfn.IFNA(IF(BH$3="Productivity",
INDEX('Productivity Dump'!$E$4:$AJ$500,
MATCH($A67,'Productivity Dump'!$A$4:$A$500,0),
MATCH(BH$2,'Productivity Dump'!$E$3:$AJ$3,0)
),
IF(BH$3="Attendance",
INDEX('Attendance Dump'!$E$2:$AI$400,
MATCH($A67,'Attendance Dump'!$B$2:$B$400,0),
MATCH(BH$2,'Attendance Dump'!$E$1:$AI$1,0)
),
INDEX('Active Hour''s Dump'!$D$3:$AH$337,
MATCH($C67,'Active Hour''s Dump'!$A$3:$A$337,0),
MATCH(BH$2,'Active Hour''s Dump'!$D$2:$AH$2,0)
))),"")</f>
        <v>WO</v>
      </c>
      <c r="BI67" s="54">
        <f>_xlfn.IFNA(IF(BI$3="Productivity",
INDEX('Productivity Dump'!$E$4:$AJ$500,
MATCH($A67,'Productivity Dump'!$A$4:$A$500,0),
MATCH(BI$2,'Productivity Dump'!$E$3:$AJ$3,0)
),
IF(BI$3="Attendance",
INDEX('Attendance Dump'!$E$2:$AI$400,
MATCH($A67,'Attendance Dump'!$B$2:$B$400,0),
MATCH(BI$2,'Attendance Dump'!$E$1:$AI$1,0)
),
INDEX('Active Hour''s Dump'!$D$3:$AH$337,
MATCH($C67,'Active Hour''s Dump'!$A$3:$A$337,0),
MATCH(BI$2,'Active Hour''s Dump'!$D$2:$AH$2,0)
))),"")</f>
        <v>0</v>
      </c>
      <c r="BJ67" s="13">
        <f>_xlfn.IFNA(IF(BJ$3="Productivity",
INDEX('Productivity Dump'!$E$4:$AJ$500,
MATCH($A67,'Productivity Dump'!$A$4:$A$500,0),
MATCH(BJ$2,'Productivity Dump'!$E$3:$AJ$3,0)
),
IF(BJ$3="Attendance",
INDEX('Attendance Dump'!$E$2:$AI$400,
MATCH($A67,'Attendance Dump'!$B$2:$B$400,0),
MATCH(BJ$2,'Attendance Dump'!$E$1:$AI$1,0)
),
INDEX('Active Hour''s Dump'!$D$3:$AH$337,
MATCH($C67,'Active Hour''s Dump'!$A$3:$A$337,0),
MATCH(BJ$2,'Active Hour''s Dump'!$D$2:$AH$2,0)
))),"")</f>
        <v>622.08600000000001</v>
      </c>
      <c r="BK67" s="13" t="str">
        <f>_xlfn.IFNA(IF(BK$3="Productivity",
INDEX('Productivity Dump'!$E$4:$AJ$500,
MATCH($A67,'Productivity Dump'!$A$4:$A$500,0),
MATCH(BK$2,'Productivity Dump'!$E$3:$AJ$3,0)
),
IF(BK$3="Attendance",
INDEX('Attendance Dump'!$E$2:$AI$400,
MATCH($A67,'Attendance Dump'!$B$2:$B$400,0),
MATCH(BK$2,'Attendance Dump'!$E$1:$AI$1,0)
),
INDEX('Active Hour''s Dump'!$D$3:$AH$337,
MATCH($C67,'Active Hour''s Dump'!$A$3:$A$337,0),
MATCH(BK$2,'Active Hour''s Dump'!$D$2:$AH$2,0)
))),"")</f>
        <v>P</v>
      </c>
      <c r="BL67" s="54">
        <f>_xlfn.IFNA(IF(BL$3="Productivity",
INDEX('Productivity Dump'!$E$4:$AJ$500,
MATCH($A67,'Productivity Dump'!$A$4:$A$500,0),
MATCH(BL$2,'Productivity Dump'!$E$3:$AJ$3,0)
),
IF(BL$3="Attendance",
INDEX('Attendance Dump'!$E$2:$AI$400,
MATCH($A67,'Attendance Dump'!$B$2:$B$400,0),
MATCH(BL$2,'Attendance Dump'!$E$1:$AI$1,0)
),
INDEX('Active Hour''s Dump'!$D$3:$AH$337,
MATCH($C67,'Active Hour''s Dump'!$A$3:$A$337,0),
MATCH(BL$2,'Active Hour''s Dump'!$D$2:$AH$2,0)
))),"")</f>
        <v>6.1666666666666696</v>
      </c>
      <c r="BM67" s="13">
        <f>_xlfn.IFNA(IF(BM$3="Productivity",
INDEX('Productivity Dump'!$E$4:$AJ$500,
MATCH($A67,'Productivity Dump'!$A$4:$A$500,0),
MATCH(BM$2,'Productivity Dump'!$E$3:$AJ$3,0)
),
IF(BM$3="Attendance",
INDEX('Attendance Dump'!$E$2:$AI$400,
MATCH($A67,'Attendance Dump'!$B$2:$B$400,0),
MATCH(BM$2,'Attendance Dump'!$E$1:$AI$1,0)
),
INDEX('Active Hour''s Dump'!$D$3:$AH$337,
MATCH($C67,'Active Hour''s Dump'!$A$3:$A$337,0),
MATCH(BM$2,'Active Hour''s Dump'!$D$2:$AH$2,0)
))),"")</f>
        <v>1136.54</v>
      </c>
      <c r="BN67" s="13" t="str">
        <f>_xlfn.IFNA(IF(BN$3="Productivity",
INDEX('Productivity Dump'!$E$4:$AJ$500,
MATCH($A67,'Productivity Dump'!$A$4:$A$500,0),
MATCH(BN$2,'Productivity Dump'!$E$3:$AJ$3,0)
),
IF(BN$3="Attendance",
INDEX('Attendance Dump'!$E$2:$AI$400,
MATCH($A67,'Attendance Dump'!$B$2:$B$400,0),
MATCH(BN$2,'Attendance Dump'!$E$1:$AI$1,0)
),
INDEX('Active Hour''s Dump'!$D$3:$AH$337,
MATCH($C67,'Active Hour''s Dump'!$A$3:$A$337,0),
MATCH(BN$2,'Active Hour''s Dump'!$D$2:$AH$2,0)
))),"")</f>
        <v>P</v>
      </c>
      <c r="BO67" s="54">
        <f>_xlfn.IFNA(IF(BO$3="Productivity",
INDEX('Productivity Dump'!$E$4:$AJ$500,
MATCH($A67,'Productivity Dump'!$A$4:$A$500,0),
MATCH(BO$2,'Productivity Dump'!$E$3:$AJ$3,0)
),
IF(BO$3="Attendance",
INDEX('Attendance Dump'!$E$2:$AI$400,
MATCH($A67,'Attendance Dump'!$B$2:$B$400,0),
MATCH(BO$2,'Attendance Dump'!$E$1:$AI$1,0)
),
INDEX('Active Hour''s Dump'!$D$3:$AH$337,
MATCH($C67,'Active Hour''s Dump'!$A$3:$A$337,0),
MATCH(BO$2,'Active Hour''s Dump'!$D$2:$AH$2,0)
))),"")</f>
        <v>10.6666666666667</v>
      </c>
      <c r="BP67" s="13">
        <f>_xlfn.IFNA(IF(BP$3="Productivity",
INDEX('Productivity Dump'!$E$4:$AJ$500,
MATCH($A67,'Productivity Dump'!$A$4:$A$500,0),
MATCH(BP$2,'Productivity Dump'!$E$3:$AJ$3,0)
),
IF(BP$3="Attendance",
INDEX('Attendance Dump'!$E$2:$AI$400,
MATCH($A67,'Attendance Dump'!$B$2:$B$400,0),
MATCH(BP$2,'Attendance Dump'!$E$1:$AI$1,0)
),
INDEX('Active Hour''s Dump'!$D$3:$AH$337,
MATCH($C67,'Active Hour''s Dump'!$A$3:$A$337,0),
MATCH(BP$2,'Active Hour''s Dump'!$D$2:$AH$2,0)
))),"")</f>
        <v>1185.7830000000001</v>
      </c>
      <c r="BQ67" s="13" t="str">
        <f>_xlfn.IFNA(IF(BQ$3="Productivity",
INDEX('Productivity Dump'!$E$4:$AJ$500,
MATCH($A67,'Productivity Dump'!$A$4:$A$500,0),
MATCH(BQ$2,'Productivity Dump'!$E$3:$AJ$3,0)
),
IF(BQ$3="Attendance",
INDEX('Attendance Dump'!$E$2:$AI$400,
MATCH($A67,'Attendance Dump'!$B$2:$B$400,0),
MATCH(BQ$2,'Attendance Dump'!$E$1:$AI$1,0)
),
INDEX('Active Hour''s Dump'!$D$3:$AH$337,
MATCH($C67,'Active Hour''s Dump'!$A$3:$A$337,0),
MATCH(BQ$2,'Active Hour''s Dump'!$D$2:$AH$2,0)
))),"")</f>
        <v>P</v>
      </c>
      <c r="BR67" s="54">
        <f>_xlfn.IFNA(IF(BR$3="Productivity",
INDEX('Productivity Dump'!$E$4:$AJ$500,
MATCH($A67,'Productivity Dump'!$A$4:$A$500,0),
MATCH(BR$2,'Productivity Dump'!$E$3:$AJ$3,0)
),
IF(BR$3="Attendance",
INDEX('Attendance Dump'!$E$2:$AI$400,
MATCH($A67,'Attendance Dump'!$B$2:$B$400,0),
MATCH(BR$2,'Attendance Dump'!$E$1:$AI$1,0)
),
INDEX('Active Hour''s Dump'!$D$3:$AH$337,
MATCH($C67,'Active Hour''s Dump'!$A$3:$A$337,0),
MATCH(BR$2,'Active Hour''s Dump'!$D$2:$AH$2,0)
))),"")</f>
        <v>11.25</v>
      </c>
      <c r="BS67" s="13">
        <f>_xlfn.IFNA(IF(BS$3="Productivity",
INDEX('Productivity Dump'!$E$4:$AJ$500,
MATCH($A67,'Productivity Dump'!$A$4:$A$500,0),
MATCH(BS$2,'Productivity Dump'!$E$3:$AJ$3,0)
),
IF(BS$3="Attendance",
INDEX('Attendance Dump'!$E$2:$AI$400,
MATCH($A67,'Attendance Dump'!$B$2:$B$400,0),
MATCH(BS$2,'Attendance Dump'!$E$1:$AI$1,0)
),
INDEX('Active Hour''s Dump'!$D$3:$AH$337,
MATCH($C67,'Active Hour''s Dump'!$A$3:$A$337,0),
MATCH(BS$2,'Active Hour''s Dump'!$D$2:$AH$2,0)
))),"")</f>
        <v>1079.4109999999998</v>
      </c>
      <c r="BT67" s="13" t="str">
        <f>_xlfn.IFNA(IF(BT$3="Productivity",
INDEX('Productivity Dump'!$E$4:$AJ$500,
MATCH($A67,'Productivity Dump'!$A$4:$A$500,0),
MATCH(BT$2,'Productivity Dump'!$E$3:$AJ$3,0)
),
IF(BT$3="Attendance",
INDEX('Attendance Dump'!$E$2:$AI$400,
MATCH($A67,'Attendance Dump'!$B$2:$B$400,0),
MATCH(BT$2,'Attendance Dump'!$E$1:$AI$1,0)
),
INDEX('Active Hour''s Dump'!$D$3:$AH$337,
MATCH($C67,'Active Hour''s Dump'!$A$3:$A$337,0),
MATCH(BT$2,'Active Hour''s Dump'!$D$2:$AH$2,0)
))),"")</f>
        <v>H(P)</v>
      </c>
      <c r="BU67" s="54">
        <f>_xlfn.IFNA(IF(BU$3="Productivity",
INDEX('Productivity Dump'!$E$4:$AJ$500,
MATCH($A67,'Productivity Dump'!$A$4:$A$500,0),
MATCH(BU$2,'Productivity Dump'!$E$3:$AJ$3,0)
),
IF(BU$3="Attendance",
INDEX('Attendance Dump'!$E$2:$AI$400,
MATCH($A67,'Attendance Dump'!$B$2:$B$400,0),
MATCH(BU$2,'Attendance Dump'!$E$1:$AI$1,0)
),
INDEX('Active Hour''s Dump'!$D$3:$AH$337,
MATCH($C67,'Active Hour''s Dump'!$A$3:$A$337,0),
MATCH(BU$2,'Active Hour''s Dump'!$D$2:$AH$2,0)
))),"")</f>
        <v>10.25</v>
      </c>
      <c r="BV67" s="13">
        <f>_xlfn.IFNA(IF(BV$3="Productivity",
INDEX('Productivity Dump'!$E$4:$AJ$500,
MATCH($A67,'Productivity Dump'!$A$4:$A$500,0),
MATCH(BV$2,'Productivity Dump'!$E$3:$AJ$3,0)
),
IF(BV$3="Attendance",
INDEX('Attendance Dump'!$E$2:$AI$400,
MATCH($A67,'Attendance Dump'!$B$2:$B$400,0),
MATCH(BV$2,'Attendance Dump'!$E$1:$AI$1,0)
),
INDEX('Active Hour''s Dump'!$D$3:$AH$337,
MATCH($C67,'Active Hour''s Dump'!$A$3:$A$337,0),
MATCH(BV$2,'Active Hour''s Dump'!$D$2:$AH$2,0)
))),"")</f>
        <v>1203.7179999999998</v>
      </c>
      <c r="BW67" s="13" t="str">
        <f>_xlfn.IFNA(IF(BW$3="Productivity",
INDEX('Productivity Dump'!$E$4:$AJ$500,
MATCH($A67,'Productivity Dump'!$A$4:$A$500,0),
MATCH(BW$2,'Productivity Dump'!$E$3:$AJ$3,0)
),
IF(BW$3="Attendance",
INDEX('Attendance Dump'!$E$2:$AI$400,
MATCH($A67,'Attendance Dump'!$B$2:$B$400,0),
MATCH(BW$2,'Attendance Dump'!$E$1:$AI$1,0)
),
INDEX('Active Hour''s Dump'!$D$3:$AH$337,
MATCH($C67,'Active Hour''s Dump'!$A$3:$A$337,0),
MATCH(BW$2,'Active Hour''s Dump'!$D$2:$AH$2,0)
))),"")</f>
        <v>P</v>
      </c>
      <c r="BX67" s="54">
        <f>_xlfn.IFNA(IF(BX$3="Productivity",
INDEX('Productivity Dump'!$E$4:$AJ$500,
MATCH($A67,'Productivity Dump'!$A$4:$A$500,0),
MATCH(BX$2,'Productivity Dump'!$E$3:$AJ$3,0)
),
IF(BX$3="Attendance",
INDEX('Attendance Dump'!$E$2:$AI$400,
MATCH($A67,'Attendance Dump'!$B$2:$B$400,0),
MATCH(BX$2,'Attendance Dump'!$E$1:$AI$1,0)
),
INDEX('Active Hour''s Dump'!$D$3:$AH$337,
MATCH($C67,'Active Hour''s Dump'!$A$3:$A$337,0),
MATCH(BX$2,'Active Hour''s Dump'!$D$2:$AH$2,0)
))),"")</f>
        <v>12.0833333333333</v>
      </c>
      <c r="BY67" s="13">
        <f>_xlfn.IFNA(IF(BY$3="Productivity",
INDEX('Productivity Dump'!$E$4:$AJ$500,
MATCH($A67,'Productivity Dump'!$A$4:$A$500,0),
MATCH(BY$2,'Productivity Dump'!$E$3:$AJ$3,0)
),
IF(BY$3="Attendance",
INDEX('Attendance Dump'!$E$2:$AI$400,
MATCH($A67,'Attendance Dump'!$B$2:$B$400,0),
MATCH(BY$2,'Attendance Dump'!$E$1:$AI$1,0)
),
INDEX('Active Hour''s Dump'!$D$3:$AH$337,
MATCH($C67,'Active Hour''s Dump'!$A$3:$A$337,0),
MATCH(BY$2,'Active Hour''s Dump'!$D$2:$AH$2,0)
))),"")</f>
        <v>213.16699999999997</v>
      </c>
      <c r="BZ67" s="13" t="str">
        <f>_xlfn.IFNA(IF(BZ$3="Productivity",
INDEX('Productivity Dump'!$E$4:$AJ$500,
MATCH($A67,'Productivity Dump'!$A$4:$A$500,0),
MATCH(BZ$2,'Productivity Dump'!$E$3:$AJ$3,0)
),
IF(BZ$3="Attendance",
INDEX('Attendance Dump'!$E$2:$AI$400,
MATCH($A67,'Attendance Dump'!$B$2:$B$400,0),
MATCH(BZ$2,'Attendance Dump'!$E$1:$AI$1,0)
),
INDEX('Active Hour''s Dump'!$D$3:$AH$337,
MATCH($C67,'Active Hour''s Dump'!$A$3:$A$337,0),
MATCH(BZ$2,'Active Hour''s Dump'!$D$2:$AH$2,0)
))),"")</f>
        <v>LWP-HL(LWP)</v>
      </c>
      <c r="CA67" s="54">
        <f>_xlfn.IFNA(IF(CA$3="Productivity",
INDEX('Productivity Dump'!$E$4:$AJ$500,
MATCH($A67,'Productivity Dump'!$A$4:$A$500,0),
MATCH(CA$2,'Productivity Dump'!$E$3:$AJ$3,0)
),
IF(CA$3="Attendance",
INDEX('Attendance Dump'!$E$2:$AI$400,
MATCH($A67,'Attendance Dump'!$B$2:$B$400,0),
MATCH(CA$2,'Attendance Dump'!$E$1:$AI$1,0)
),
INDEX('Active Hour''s Dump'!$D$3:$AH$337,
MATCH($C67,'Active Hour''s Dump'!$A$3:$A$337,0),
MATCH(CA$2,'Active Hour''s Dump'!$D$2:$AH$2,0)
))),"")</f>
        <v>2.4166666666666701</v>
      </c>
      <c r="CB67" s="13">
        <f>_xlfn.IFNA(IF(CB$3="Productivity",
INDEX('Productivity Dump'!$E$4:$AJ$500,
MATCH($A67,'Productivity Dump'!$A$4:$A$500,0),
MATCH(CB$2,'Productivity Dump'!$E$3:$AJ$3,0)
),
IF(CB$3="Attendance",
INDEX('Attendance Dump'!$E$2:$AI$400,
MATCH($A67,'Attendance Dump'!$B$2:$B$400,0),
MATCH(CB$2,'Attendance Dump'!$E$1:$AI$1,0)
),
INDEX('Active Hour''s Dump'!$D$3:$AH$337,
MATCH($C67,'Active Hour''s Dump'!$A$3:$A$337,0),
MATCH(CB$2,'Active Hour''s Dump'!$D$2:$AH$2,0)
))),"")</f>
        <v>0</v>
      </c>
      <c r="CC67" s="13" t="str">
        <f>_xlfn.IFNA(IF(CC$3="Productivity",
INDEX('Productivity Dump'!$E$4:$AJ$500,
MATCH($A67,'Productivity Dump'!$A$4:$A$500,0),
MATCH(CC$2,'Productivity Dump'!$E$3:$AJ$3,0)
),
IF(CC$3="Attendance",
INDEX('Attendance Dump'!$E$2:$AI$400,
MATCH($A67,'Attendance Dump'!$B$2:$B$400,0),
MATCH(CC$2,'Attendance Dump'!$E$1:$AI$1,0)
),
INDEX('Active Hour''s Dump'!$D$3:$AH$337,
MATCH($C67,'Active Hour''s Dump'!$A$3:$A$337,0),
MATCH(CC$2,'Active Hour''s Dump'!$D$2:$AH$2,0)
))),"")</f>
        <v>WO</v>
      </c>
      <c r="CD67" s="54">
        <f>_xlfn.IFNA(IF(CD$3="Productivity",
INDEX('Productivity Dump'!$E$4:$AJ$500,
MATCH($A67,'Productivity Dump'!$A$4:$A$500,0),
MATCH(CD$2,'Productivity Dump'!$E$3:$AJ$3,0)
),
IF(CD$3="Attendance",
INDEX('Attendance Dump'!$E$2:$AI$400,
MATCH($A67,'Attendance Dump'!$B$2:$B$400,0),
MATCH(CD$2,'Attendance Dump'!$E$1:$AI$1,0)
),
INDEX('Active Hour''s Dump'!$D$3:$AH$337,
MATCH($C67,'Active Hour''s Dump'!$A$3:$A$337,0),
MATCH(CD$2,'Active Hour''s Dump'!$D$2:$AH$2,0)
))),"")</f>
        <v>0</v>
      </c>
      <c r="CE67" s="13">
        <f>_xlfn.IFNA(IF(CE$3="Productivity",
INDEX('Productivity Dump'!$E$4:$AJ$500,
MATCH($A67,'Productivity Dump'!$A$4:$A$500,0),
MATCH(CE$2,'Productivity Dump'!$E$3:$AJ$3,0)
),
IF(CE$3="Attendance",
INDEX('Attendance Dump'!$E$2:$AI$400,
MATCH($A67,'Attendance Dump'!$B$2:$B$400,0),
MATCH(CE$2,'Attendance Dump'!$E$1:$AI$1,0)
),
INDEX('Active Hour''s Dump'!$D$3:$AH$337,
MATCH($C67,'Active Hour''s Dump'!$A$3:$A$337,0),
MATCH(CE$2,'Active Hour''s Dump'!$D$2:$AH$2,0)
))),"")</f>
        <v>690.10899999999992</v>
      </c>
      <c r="CF67" s="13" t="str">
        <f>_xlfn.IFNA(IF(CF$3="Productivity",
INDEX('Productivity Dump'!$E$4:$AJ$500,
MATCH($A67,'Productivity Dump'!$A$4:$A$500,0),
MATCH(CF$2,'Productivity Dump'!$E$3:$AJ$3,0)
),
IF(CF$3="Attendance",
INDEX('Attendance Dump'!$E$2:$AI$400,
MATCH($A67,'Attendance Dump'!$B$2:$B$400,0),
MATCH(CF$2,'Attendance Dump'!$E$1:$AI$1,0)
),
INDEX('Active Hour''s Dump'!$D$3:$AH$337,
MATCH($C67,'Active Hour''s Dump'!$A$3:$A$337,0),
MATCH(CF$2,'Active Hour''s Dump'!$D$2:$AH$2,0)
))),"")</f>
        <v>P</v>
      </c>
      <c r="CG67" s="54">
        <f>_xlfn.IFNA(IF(CG$3="Productivity",
INDEX('Productivity Dump'!$E$4:$AJ$500,
MATCH($A67,'Productivity Dump'!$A$4:$A$500,0),
MATCH(CG$2,'Productivity Dump'!$E$3:$AJ$3,0)
),
IF(CG$3="Attendance",
INDEX('Attendance Dump'!$E$2:$AI$400,
MATCH($A67,'Attendance Dump'!$B$2:$B$400,0),
MATCH(CG$2,'Attendance Dump'!$E$1:$AI$1,0)
),
INDEX('Active Hour''s Dump'!$D$3:$AH$337,
MATCH($C67,'Active Hour''s Dump'!$A$3:$A$337,0),
MATCH(CG$2,'Active Hour''s Dump'!$D$2:$AH$2,0)
))),"")</f>
        <v>6.1666666666666696</v>
      </c>
      <c r="CH67" s="13">
        <f>_xlfn.IFNA(IF(CH$3="Productivity",
INDEX('Productivity Dump'!$E$4:$AJ$500,
MATCH($A67,'Productivity Dump'!$A$4:$A$500,0),
MATCH(CH$2,'Productivity Dump'!$E$3:$AJ$3,0)
),
IF(CH$3="Attendance",
INDEX('Attendance Dump'!$E$2:$AI$400,
MATCH($A67,'Attendance Dump'!$B$2:$B$400,0),
MATCH(CH$2,'Attendance Dump'!$E$1:$AI$1,0)
),
INDEX('Active Hour''s Dump'!$D$3:$AH$337,
MATCH($C67,'Active Hour''s Dump'!$A$3:$A$337,0),
MATCH(CH$2,'Active Hour''s Dump'!$D$2:$AH$2,0)
))),"")</f>
        <v>1085.3850000000002</v>
      </c>
      <c r="CI67" s="13" t="str">
        <f>_xlfn.IFNA(IF(CI$3="Productivity",
INDEX('Productivity Dump'!$E$4:$AJ$500,
MATCH($A67,'Productivity Dump'!$A$4:$A$500,0),
MATCH(CI$2,'Productivity Dump'!$E$3:$AJ$3,0)
),
IF(CI$3="Attendance",
INDEX('Attendance Dump'!$E$2:$AI$400,
MATCH($A67,'Attendance Dump'!$B$2:$B$400,0),
MATCH(CI$2,'Attendance Dump'!$E$1:$AI$1,0)
),
INDEX('Active Hour''s Dump'!$D$3:$AH$337,
MATCH($C67,'Active Hour''s Dump'!$A$3:$A$337,0),
MATCH(CI$2,'Active Hour''s Dump'!$D$2:$AH$2,0)
))),"")</f>
        <v>P</v>
      </c>
      <c r="CJ67" s="54">
        <f>_xlfn.IFNA(IF(CJ$3="Productivity",
INDEX('Productivity Dump'!$E$4:$AJ$500,
MATCH($A67,'Productivity Dump'!$A$4:$A$500,0),
MATCH(CJ$2,'Productivity Dump'!$E$3:$AJ$3,0)
),
IF(CJ$3="Attendance",
INDEX('Attendance Dump'!$E$2:$AI$400,
MATCH($A67,'Attendance Dump'!$B$2:$B$400,0),
MATCH(CJ$2,'Attendance Dump'!$E$1:$AI$1,0)
),
INDEX('Active Hour''s Dump'!$D$3:$AH$337,
MATCH($C67,'Active Hour''s Dump'!$A$3:$A$337,0),
MATCH(CJ$2,'Active Hour''s Dump'!$D$2:$AH$2,0)
))),"")</f>
        <v>12.25</v>
      </c>
      <c r="CK67" s="13">
        <f>_xlfn.IFNA(IF(CK$3="Productivity",
INDEX('Productivity Dump'!$E$4:$AJ$500,
MATCH($A67,'Productivity Dump'!$A$4:$A$500,0),
MATCH(CK$2,'Productivity Dump'!$E$3:$AJ$3,0)
),
IF(CK$3="Attendance",
INDEX('Attendance Dump'!$E$2:$AI$400,
MATCH($A67,'Attendance Dump'!$B$2:$B$400,0),
MATCH(CK$2,'Attendance Dump'!$E$1:$AI$1,0)
),
INDEX('Active Hour''s Dump'!$D$3:$AH$337,
MATCH($C67,'Active Hour''s Dump'!$A$3:$A$337,0),
MATCH(CK$2,'Active Hour''s Dump'!$D$2:$AH$2,0)
))),"")</f>
        <v>1188.704</v>
      </c>
      <c r="CL67" s="13" t="str">
        <f>_xlfn.IFNA(IF(CL$3="Productivity",
INDEX('Productivity Dump'!$E$4:$AJ$500,
MATCH($A67,'Productivity Dump'!$A$4:$A$500,0),
MATCH(CL$2,'Productivity Dump'!$E$3:$AJ$3,0)
),
IF(CL$3="Attendance",
INDEX('Attendance Dump'!$E$2:$AI$400,
MATCH($A67,'Attendance Dump'!$B$2:$B$400,0),
MATCH(CL$2,'Attendance Dump'!$E$1:$AI$1,0)
),
INDEX('Active Hour''s Dump'!$D$3:$AH$337,
MATCH($C67,'Active Hour''s Dump'!$A$3:$A$337,0),
MATCH(CL$2,'Active Hour''s Dump'!$D$2:$AH$2,0)
))),"")</f>
        <v>P</v>
      </c>
      <c r="CM67" s="54">
        <f>_xlfn.IFNA(IF(CM$3="Productivity",
INDEX('Productivity Dump'!$E$4:$AJ$500,
MATCH($A67,'Productivity Dump'!$A$4:$A$500,0),
MATCH(CM$2,'Productivity Dump'!$E$3:$AJ$3,0)
),
IF(CM$3="Attendance",
INDEX('Attendance Dump'!$E$2:$AI$400,
MATCH($A67,'Attendance Dump'!$B$2:$B$400,0),
MATCH(CM$2,'Attendance Dump'!$E$1:$AI$1,0)
),
INDEX('Active Hour''s Dump'!$D$3:$AH$337,
MATCH($C67,'Active Hour''s Dump'!$A$3:$A$337,0),
MATCH(CM$2,'Active Hour''s Dump'!$D$2:$AH$2,0)
))),"")</f>
        <v>11.9166666666667</v>
      </c>
      <c r="CN67" s="13">
        <f>_xlfn.IFNA(IF(CN$3="Productivity",
INDEX('Productivity Dump'!$E$4:$AJ$500,
MATCH($A67,'Productivity Dump'!$A$4:$A$500,0),
MATCH(CN$2,'Productivity Dump'!$E$3:$AJ$3,0)
),
IF(CN$3="Attendance",
INDEX('Attendance Dump'!$E$2:$AI$400,
MATCH($A67,'Attendance Dump'!$B$2:$B$400,0),
MATCH(CN$2,'Attendance Dump'!$E$1:$AI$1,0)
),
INDEX('Active Hour''s Dump'!$D$3:$AH$337,
MATCH($C67,'Active Hour''s Dump'!$A$3:$A$337,0),
MATCH(CN$2,'Active Hour''s Dump'!$D$2:$AH$2,0)
))),"")</f>
        <v>0</v>
      </c>
      <c r="CO67" s="13">
        <f>_xlfn.IFNA(IF(CO$3="Productivity",
INDEX('Productivity Dump'!$E$4:$AJ$500,
MATCH($A67,'Productivity Dump'!$A$4:$A$500,0),
MATCH(CO$2,'Productivity Dump'!$E$3:$AJ$3,0)
),
IF(CO$3="Attendance",
INDEX('Attendance Dump'!$E$2:$AI$400,
MATCH($A67,'Attendance Dump'!$B$2:$B$400,0),
MATCH(CO$2,'Attendance Dump'!$E$1:$AI$1,0)
),
INDEX('Active Hour''s Dump'!$D$3:$AH$337,
MATCH($C67,'Active Hour''s Dump'!$A$3:$A$337,0),
MATCH(CO$2,'Active Hour''s Dump'!$D$2:$AH$2,0)
))),"")</f>
        <v>0</v>
      </c>
      <c r="CP67" s="54">
        <f>_xlfn.IFNA(IF(CP$3="Productivity",
INDEX('Productivity Dump'!$E$4:$AJ$500,
MATCH($A67,'Productivity Dump'!$A$4:$A$500,0),
MATCH(CP$2,'Productivity Dump'!$E$3:$AJ$3,0)
),
IF(CP$3="Attendance",
INDEX('Attendance Dump'!$E$2:$AI$400,
MATCH($A67,'Attendance Dump'!$B$2:$B$400,0),
MATCH(CP$2,'Attendance Dump'!$E$1:$AI$1,0)
),
INDEX('Active Hour''s Dump'!$D$3:$AH$337,
MATCH($C67,'Active Hour''s Dump'!$A$3:$A$337,0),
MATCH(CP$2,'Active Hour''s Dump'!$D$2:$AH$2,0)
))),"")</f>
        <v>0</v>
      </c>
      <c r="CQ67" s="13">
        <f>_xlfn.IFNA(IF(CQ$3="Productivity",
INDEX('Productivity Dump'!$E$4:$AJ$500,
MATCH($A67,'Productivity Dump'!$A$4:$A$500,0),
MATCH(CQ$2,'Productivity Dump'!$E$3:$AJ$3,0)
),
IF(CQ$3="Attendance",
INDEX('Attendance Dump'!$E$2:$AI$400,
MATCH($A67,'Attendance Dump'!$B$2:$B$400,0),
MATCH(CQ$2,'Attendance Dump'!$E$1:$AI$1,0)
),
INDEX('Active Hour''s Dump'!$D$3:$AH$337,
MATCH($C67,'Active Hour''s Dump'!$A$3:$A$337,0),
MATCH(CQ$2,'Active Hour''s Dump'!$D$2:$AH$2,0)
))),"")</f>
        <v>0</v>
      </c>
      <c r="CR67" s="13">
        <f>_xlfn.IFNA(IF(CR$3="Productivity",
INDEX('Productivity Dump'!$E$4:$AJ$500,
MATCH($A67,'Productivity Dump'!$A$4:$A$500,0),
MATCH(CR$2,'Productivity Dump'!$E$3:$AJ$3,0)
),
IF(CR$3="Attendance",
INDEX('Attendance Dump'!$E$2:$AI$400,
MATCH($A67,'Attendance Dump'!$B$2:$B$400,0),
MATCH(CR$2,'Attendance Dump'!$E$1:$AI$1,0)
),
INDEX('Active Hour''s Dump'!$D$3:$AH$337,
MATCH($C67,'Active Hour''s Dump'!$A$3:$A$337,0),
MATCH(CR$2,'Active Hour''s Dump'!$D$2:$AH$2,0)
))),"")</f>
        <v>0</v>
      </c>
      <c r="CS67" s="54">
        <f>_xlfn.IFNA(IF(CS$3="Productivity",
INDEX('Productivity Dump'!$E$4:$AJ$500,
MATCH($A67,'Productivity Dump'!$A$4:$A$500,0),
MATCH(CS$2,'Productivity Dump'!$E$3:$AJ$3,0)
),
IF(CS$3="Attendance",
INDEX('Attendance Dump'!$E$2:$AI$400,
MATCH($A67,'Attendance Dump'!$B$2:$B$400,0),
MATCH(CS$2,'Attendance Dump'!$E$1:$AI$1,0)
),
INDEX('Active Hour''s Dump'!$D$3:$AH$337,
MATCH($C67,'Active Hour''s Dump'!$A$3:$A$337,0),
MATCH(CS$2,'Active Hour''s Dump'!$D$2:$AH$2,0)
))),"")</f>
        <v>0</v>
      </c>
      <c r="CT67" s="13">
        <f>_xlfn.IFNA(IF(CT$3="Productivity",
INDEX('Productivity Dump'!$E$4:$AJ$500,
MATCH($A67,'Productivity Dump'!$A$4:$A$500,0),
MATCH(CT$2,'Productivity Dump'!$E$3:$AJ$3,0)
),
IF(CT$3="Attendance",
INDEX('Attendance Dump'!$E$2:$AI$400,
MATCH($A67,'Attendance Dump'!$B$2:$B$400,0),
MATCH(CT$2,'Attendance Dump'!$E$1:$AI$1,0)
),
INDEX('Active Hour''s Dump'!$D$3:$AH$337,
MATCH($C67,'Active Hour''s Dump'!$A$3:$A$337,0),
MATCH(CT$2,'Active Hour''s Dump'!$D$2:$AH$2,0)
))),"")</f>
        <v>0</v>
      </c>
      <c r="CU67" s="13">
        <f>_xlfn.IFNA(IF(CU$3="Productivity",
INDEX('Productivity Dump'!$E$4:$AJ$500,
MATCH($A67,'Productivity Dump'!$A$4:$A$500,0),
MATCH(CU$2,'Productivity Dump'!$E$3:$AJ$3,0)
),
IF(CU$3="Attendance",
INDEX('Attendance Dump'!$E$2:$AI$400,
MATCH($A67,'Attendance Dump'!$B$2:$B$400,0),
MATCH(CU$2,'Attendance Dump'!$E$1:$AI$1,0)
),
INDEX('Active Hour''s Dump'!$D$3:$AH$337,
MATCH($C67,'Active Hour''s Dump'!$A$3:$A$337,0),
MATCH(CU$2,'Active Hour''s Dump'!$D$2:$AH$2,0)
))),"")</f>
        <v>0</v>
      </c>
      <c r="CV67" s="54">
        <f>_xlfn.IFNA(IF(CV$3="Productivity",
INDEX('Productivity Dump'!$E$4:$AJ$500,
MATCH($A67,'Productivity Dump'!$A$4:$A$500,0),
MATCH(CV$2,'Productivity Dump'!$E$3:$AJ$3,0)
),
IF(CV$3="Attendance",
INDEX('Attendance Dump'!$E$2:$AI$400,
MATCH($A67,'Attendance Dump'!$B$2:$B$400,0),
MATCH(CV$2,'Attendance Dump'!$E$1:$AI$1,0)
),
INDEX('Active Hour''s Dump'!$D$3:$AH$337,
MATCH($C67,'Active Hour''s Dump'!$A$3:$A$337,0),
MATCH(CV$2,'Active Hour''s Dump'!$D$2:$AH$2,0)
))),"")</f>
        <v>0</v>
      </c>
      <c r="CW67" s="13"/>
      <c r="CX67" s="13"/>
      <c r="CY67" s="54"/>
      <c r="DA67" s="57">
        <f t="shared" si="69"/>
        <v>243.83333333333337</v>
      </c>
      <c r="DB67" s="35">
        <f t="shared" si="70"/>
        <v>24657.085999999999</v>
      </c>
      <c r="DC67" s="35">
        <f t="shared" si="67"/>
        <v>0</v>
      </c>
      <c r="DD67" s="35">
        <f t="shared" ca="1" si="68"/>
        <v>0</v>
      </c>
      <c r="DF67" s="32" cm="1">
        <f t="array" ref="DF67">SUMPRODUCT(
    (MOD(COLUMN(H67:CV67) - COLUMN(H67), 3) = 0) *
    (H67:CV67 = 0) *
    (I67:CW67 = "P") *
    (COUNTIF(UKHoliday, H$2:CV$2) = 0)
)</f>
        <v>0</v>
      </c>
      <c r="DG67" s="33" cm="1">
        <f t="array" ref="DG67">SUMPRODUCT(
  (MOD(COLUMN(H67:CV67) - COLUMN(H67), 3) = 0) *
  (H67:CV67 &gt; 0) *
  (H67:CV67 &lt; 0.5 * IF(((WEEKDAY(H$2:CV$2, 2) = 1) + (WEEKDAY(H$2:CV$2, 2) = 6)), G67, F67)) *
  (I67:CW67 = "P") *
  (COUNTIF(UKHoliday, H$2:CV$2) = 0)
)</f>
        <v>0</v>
      </c>
      <c r="DH67" s="33" cm="1">
        <f t="array" ref="DH67">SUMPRODUCT(
  (MOD(COLUMN(H67:CV67) - COLUMN(H67), 3) = 0) *
  (H67:CV67 &gt; 0.5 * IF(((WEEKDAY(H$2:CV$2, 2) = 1) + (WEEKDAY(H$2:CV$2, 2) = 6)), $G67, $F67)) *
  (H67:CV67 &lt; 0.8 * IF(((WEEKDAY(H$2:CV$2, 2) = 1) + (WEEKDAY(H$2:CV$2, 2) = 6)), $G67, $F67)) *
  (I67:CW67 = "P") *
  (COUNTIF(UKHoliday, H$2:CV$2) = 0)
)</f>
        <v>0</v>
      </c>
      <c r="DI67" s="33" cm="1">
        <f t="array" ref="DI67">SUMPRODUCT(
  (MOD(COLUMN(H67:CV67) - COLUMN(H67), 3) = 0) *
  (H67:CV67 &gt; 0.8 * IF(((WEEKDAY(H$2:CV$2, 2) = 1) + (WEEKDAY(H$2:CV$2, 2) = 6)), $G67, $F67)) *
  (H67:CV67 &lt; 1 * IF(((WEEKDAY(H$2:CV$2, 2) = 1) + (WEEKDAY(H$2:CV$2, 2) = 6)), $G67, $F67)) *
  (I67:CW67 = "P") *
  (COUNTIF(UKHoliday, H$2:CV$2) = 0)
)</f>
        <v>0</v>
      </c>
    </row>
    <row r="68" spans="1:113" x14ac:dyDescent="0.3">
      <c r="A68" s="8" t="s">
        <v>199</v>
      </c>
      <c r="B68" s="8" t="s">
        <v>198</v>
      </c>
      <c r="C68" s="9" t="s">
        <v>681</v>
      </c>
      <c r="D68" s="62" t="s">
        <v>945</v>
      </c>
      <c r="E68" s="35">
        <v>18600</v>
      </c>
      <c r="F68" s="35">
        <f t="shared" si="65"/>
        <v>930</v>
      </c>
      <c r="G68" s="35">
        <f t="shared" si="66"/>
        <v>465</v>
      </c>
      <c r="H68" s="13">
        <f>_xlfn.IFNA(IF(H$3="Productivity",
INDEX('Productivity Dump'!$E$4:$AJ$500,
MATCH($A68,'Productivity Dump'!$A$4:$A$500,0),
MATCH(H$2,'Productivity Dump'!$E$3:$AJ$3,0)
),
IF(H$3="Attendance",
INDEX('Attendance Dump'!$E$2:$AI$400,
MATCH($A68,'Attendance Dump'!$B$2:$B$400,0),
MATCH(H$2,'Attendance Dump'!$E$1:$AI$1,0)
),
INDEX('Active Hour''s Dump'!$D$3:$AH$337,
MATCH($C68,'Active Hour''s Dump'!$A$3:$A$337,0),
MATCH(H$2,'Active Hour''s Dump'!$D$2:$AH$2,0)
))),"")</f>
        <v>914.39800000000037</v>
      </c>
      <c r="I68" s="13" t="str">
        <f>_xlfn.IFNA(IF(I$3="Productivity",
INDEX('Productivity Dump'!$E$4:$AJ$500,
MATCH($A68,'Productivity Dump'!$A$4:$A$500,0),
MATCH(I$2,'Productivity Dump'!$E$3:$AJ$3,0)
),
IF(I$3="Attendance",
INDEX('Attendance Dump'!$E$2:$AI$400,
MATCH($A68,'Attendance Dump'!$B$2:$B$400,0),
MATCH(I$2,'Attendance Dump'!$E$1:$AI$1,0)
),
INDEX('Active Hour''s Dump'!$D$3:$AH$337,
MATCH($C68,'Active Hour''s Dump'!$A$3:$A$337,0),
MATCH(I$2,'Active Hour''s Dump'!$D$2:$AH$2,0)
))),"")</f>
        <v>P</v>
      </c>
      <c r="J68" s="54">
        <f>_xlfn.IFNA(IF(J$3="Productivity",
INDEX('Productivity Dump'!$E$4:$AJ$500,
MATCH($A68,'Productivity Dump'!$A$4:$A$500,0),
MATCH(J$2,'Productivity Dump'!$E$3:$AJ$3,0)
),
IF(J$3="Attendance",
INDEX('Attendance Dump'!$E$2:$AI$400,
MATCH($A68,'Attendance Dump'!$B$2:$B$400,0),
MATCH(J$2,'Attendance Dump'!$E$1:$AI$1,0)
),
INDEX('Active Hour''s Dump'!$D$3:$AH$337,
MATCH($C68,'Active Hour''s Dump'!$A$3:$A$337,0),
MATCH(J$2,'Active Hour''s Dump'!$D$2:$AH$2,0)
))),"")</f>
        <v>8.75</v>
      </c>
      <c r="K68" s="13">
        <f>_xlfn.IFNA(IF(K$3="Productivity",
INDEX('Productivity Dump'!$E$4:$AJ$500,
MATCH($A68,'Productivity Dump'!$A$4:$A$500,0),
MATCH(K$2,'Productivity Dump'!$E$3:$AJ$3,0)
),
IF(K$3="Attendance",
INDEX('Attendance Dump'!$E$2:$AI$400,
MATCH($A68,'Attendance Dump'!$B$2:$B$400,0),
MATCH(K$2,'Attendance Dump'!$E$1:$AI$1,0)
),
INDEX('Active Hour''s Dump'!$D$3:$AH$337,
MATCH($C68,'Active Hour''s Dump'!$A$3:$A$337,0),
MATCH(K$2,'Active Hour''s Dump'!$D$2:$AH$2,0)
))),"")</f>
        <v>913.3839999999999</v>
      </c>
      <c r="L68" s="13" t="str">
        <f>_xlfn.IFNA(IF(L$3="Productivity",
INDEX('Productivity Dump'!$E$4:$AJ$500,
MATCH($A68,'Productivity Dump'!$A$4:$A$500,0),
MATCH(L$2,'Productivity Dump'!$E$3:$AJ$3,0)
),
IF(L$3="Attendance",
INDEX('Attendance Dump'!$E$2:$AI$400,
MATCH($A68,'Attendance Dump'!$B$2:$B$400,0),
MATCH(L$2,'Attendance Dump'!$E$1:$AI$1,0)
),
INDEX('Active Hour''s Dump'!$D$3:$AH$337,
MATCH($C68,'Active Hour''s Dump'!$A$3:$A$337,0),
MATCH(L$2,'Active Hour''s Dump'!$D$2:$AH$2,0)
))),"")</f>
        <v>P</v>
      </c>
      <c r="M68" s="54">
        <f>_xlfn.IFNA(IF(M$3="Productivity",
INDEX('Productivity Dump'!$E$4:$AJ$500,
MATCH($A68,'Productivity Dump'!$A$4:$A$500,0),
MATCH(M$2,'Productivity Dump'!$E$3:$AJ$3,0)
),
IF(M$3="Attendance",
INDEX('Attendance Dump'!$E$2:$AI$400,
MATCH($A68,'Attendance Dump'!$B$2:$B$400,0),
MATCH(M$2,'Attendance Dump'!$E$1:$AI$1,0)
),
INDEX('Active Hour''s Dump'!$D$3:$AH$337,
MATCH($C68,'Active Hour''s Dump'!$A$3:$A$337,0),
MATCH(M$2,'Active Hour''s Dump'!$D$2:$AH$2,0)
))),"")</f>
        <v>10.8333333333333</v>
      </c>
      <c r="N68" s="13">
        <f>_xlfn.IFNA(IF(N$3="Productivity",
INDEX('Productivity Dump'!$E$4:$AJ$500,
MATCH($A68,'Productivity Dump'!$A$4:$A$500,0),
MATCH(N$2,'Productivity Dump'!$E$3:$AJ$3,0)
),
IF(N$3="Attendance",
INDEX('Attendance Dump'!$E$2:$AI$400,
MATCH($A68,'Attendance Dump'!$B$2:$B$400,0),
MATCH(N$2,'Attendance Dump'!$E$1:$AI$1,0)
),
INDEX('Active Hour''s Dump'!$D$3:$AH$337,
MATCH($C68,'Active Hour''s Dump'!$A$3:$A$337,0),
MATCH(N$2,'Active Hour''s Dump'!$D$2:$AH$2,0)
))),"")</f>
        <v>902.91999999999973</v>
      </c>
      <c r="O68" s="13" t="str">
        <f>_xlfn.IFNA(IF(O$3="Productivity",
INDEX('Productivity Dump'!$E$4:$AJ$500,
MATCH($A68,'Productivity Dump'!$A$4:$A$500,0),
MATCH(O$2,'Productivity Dump'!$E$3:$AJ$3,0)
),
IF(O$3="Attendance",
INDEX('Attendance Dump'!$E$2:$AI$400,
MATCH($A68,'Attendance Dump'!$B$2:$B$400,0),
MATCH(O$2,'Attendance Dump'!$E$1:$AI$1,0)
),
INDEX('Active Hour''s Dump'!$D$3:$AH$337,
MATCH($C68,'Active Hour''s Dump'!$A$3:$A$337,0),
MATCH(O$2,'Active Hour''s Dump'!$D$2:$AH$2,0)
))),"")</f>
        <v>P</v>
      </c>
      <c r="P68" s="54">
        <f>_xlfn.IFNA(IF(P$3="Productivity",
INDEX('Productivity Dump'!$E$4:$AJ$500,
MATCH($A68,'Productivity Dump'!$A$4:$A$500,0),
MATCH(P$2,'Productivity Dump'!$E$3:$AJ$3,0)
),
IF(P$3="Attendance",
INDEX('Attendance Dump'!$E$2:$AI$400,
MATCH($A68,'Attendance Dump'!$B$2:$B$400,0),
MATCH(P$2,'Attendance Dump'!$E$1:$AI$1,0)
),
INDEX('Active Hour''s Dump'!$D$3:$AH$337,
MATCH($C68,'Active Hour''s Dump'!$A$3:$A$337,0),
MATCH(P$2,'Active Hour''s Dump'!$D$2:$AH$2,0)
))),"")</f>
        <v>8.25</v>
      </c>
      <c r="Q68" s="13">
        <f>_xlfn.IFNA(IF(Q$3="Productivity",
INDEX('Productivity Dump'!$E$4:$AJ$500,
MATCH($A68,'Productivity Dump'!$A$4:$A$500,0),
MATCH(Q$2,'Productivity Dump'!$E$3:$AJ$3,0)
),
IF(Q$3="Attendance",
INDEX('Attendance Dump'!$E$2:$AI$400,
MATCH($A68,'Attendance Dump'!$B$2:$B$400,0),
MATCH(Q$2,'Attendance Dump'!$E$1:$AI$1,0)
),
INDEX('Active Hour''s Dump'!$D$3:$AH$337,
MATCH($C68,'Active Hour''s Dump'!$A$3:$A$337,0),
MATCH(Q$2,'Active Hour''s Dump'!$D$2:$AH$2,0)
))),"")</f>
        <v>0</v>
      </c>
      <c r="R68" s="13" t="str">
        <f>_xlfn.IFNA(IF(R$3="Productivity",
INDEX('Productivity Dump'!$E$4:$AJ$500,
MATCH($A68,'Productivity Dump'!$A$4:$A$500,0),
MATCH(R$2,'Productivity Dump'!$E$3:$AJ$3,0)
),
IF(R$3="Attendance",
INDEX('Attendance Dump'!$E$2:$AI$400,
MATCH($A68,'Attendance Dump'!$B$2:$B$400,0),
MATCH(R$2,'Attendance Dump'!$E$1:$AI$1,0)
),
INDEX('Active Hour''s Dump'!$D$3:$AH$337,
MATCH($C68,'Active Hour''s Dump'!$A$3:$A$337,0),
MATCH(R$2,'Active Hour''s Dump'!$D$2:$AH$2,0)
))),"")</f>
        <v>WO</v>
      </c>
      <c r="S68" s="54">
        <f>_xlfn.IFNA(IF(S$3="Productivity",
INDEX('Productivity Dump'!$E$4:$AJ$500,
MATCH($A68,'Productivity Dump'!$A$4:$A$500,0),
MATCH(S$2,'Productivity Dump'!$E$3:$AJ$3,0)
),
IF(S$3="Attendance",
INDEX('Attendance Dump'!$E$2:$AI$400,
MATCH($A68,'Attendance Dump'!$B$2:$B$400,0),
MATCH(S$2,'Attendance Dump'!$E$1:$AI$1,0)
),
INDEX('Active Hour''s Dump'!$D$3:$AH$337,
MATCH($C68,'Active Hour''s Dump'!$A$3:$A$337,0),
MATCH(S$2,'Active Hour''s Dump'!$D$2:$AH$2,0)
))),"")</f>
        <v>0</v>
      </c>
      <c r="T68" s="13">
        <f>_xlfn.IFNA(IF(T$3="Productivity",
INDEX('Productivity Dump'!$E$4:$AJ$500,
MATCH($A68,'Productivity Dump'!$A$4:$A$500,0),
MATCH(T$2,'Productivity Dump'!$E$3:$AJ$3,0)
),
IF(T$3="Attendance",
INDEX('Attendance Dump'!$E$2:$AI$400,
MATCH($A68,'Attendance Dump'!$B$2:$B$400,0),
MATCH(T$2,'Attendance Dump'!$E$1:$AI$1,0)
),
INDEX('Active Hour''s Dump'!$D$3:$AH$337,
MATCH($C68,'Active Hour''s Dump'!$A$3:$A$337,0),
MATCH(T$2,'Active Hour''s Dump'!$D$2:$AH$2,0)
))),"")</f>
        <v>506.86300000000006</v>
      </c>
      <c r="U68" s="13" t="str">
        <f>_xlfn.IFNA(IF(U$3="Productivity",
INDEX('Productivity Dump'!$E$4:$AJ$500,
MATCH($A68,'Productivity Dump'!$A$4:$A$500,0),
MATCH(U$2,'Productivity Dump'!$E$3:$AJ$3,0)
),
IF(U$3="Attendance",
INDEX('Attendance Dump'!$E$2:$AI$400,
MATCH($A68,'Attendance Dump'!$B$2:$B$400,0),
MATCH(U$2,'Attendance Dump'!$E$1:$AI$1,0)
),
INDEX('Active Hour''s Dump'!$D$3:$AH$337,
MATCH($C68,'Active Hour''s Dump'!$A$3:$A$337,0),
MATCH(U$2,'Active Hour''s Dump'!$D$2:$AH$2,0)
))),"")</f>
        <v>P</v>
      </c>
      <c r="V68" s="54">
        <f>_xlfn.IFNA(IF(V$3="Productivity",
INDEX('Productivity Dump'!$E$4:$AJ$500,
MATCH($A68,'Productivity Dump'!$A$4:$A$500,0),
MATCH(V$2,'Productivity Dump'!$E$3:$AJ$3,0)
),
IF(V$3="Attendance",
INDEX('Attendance Dump'!$E$2:$AI$400,
MATCH($A68,'Attendance Dump'!$B$2:$B$400,0),
MATCH(V$2,'Attendance Dump'!$E$1:$AI$1,0)
),
INDEX('Active Hour''s Dump'!$D$3:$AH$337,
MATCH($C68,'Active Hour''s Dump'!$A$3:$A$337,0),
MATCH(V$2,'Active Hour''s Dump'!$D$2:$AH$2,0)
))),"")</f>
        <v>5.8333333333333304</v>
      </c>
      <c r="W68" s="13">
        <f>_xlfn.IFNA(IF(W$3="Productivity",
INDEX('Productivity Dump'!$E$4:$AJ$500,
MATCH($A68,'Productivity Dump'!$A$4:$A$500,0),
MATCH(W$2,'Productivity Dump'!$E$3:$AJ$3,0)
),
IF(W$3="Attendance",
INDEX('Attendance Dump'!$E$2:$AI$400,
MATCH($A68,'Attendance Dump'!$B$2:$B$400,0),
MATCH(W$2,'Attendance Dump'!$E$1:$AI$1,0)
),
INDEX('Active Hour''s Dump'!$D$3:$AH$337,
MATCH($C68,'Active Hour''s Dump'!$A$3:$A$337,0),
MATCH(W$2,'Active Hour''s Dump'!$D$2:$AH$2,0)
))),"")</f>
        <v>901.25999999999988</v>
      </c>
      <c r="X68" s="13" t="str">
        <f>_xlfn.IFNA(IF(X$3="Productivity",
INDEX('Productivity Dump'!$E$4:$AJ$500,
MATCH($A68,'Productivity Dump'!$A$4:$A$500,0),
MATCH(X$2,'Productivity Dump'!$E$3:$AJ$3,0)
),
IF(X$3="Attendance",
INDEX('Attendance Dump'!$E$2:$AI$400,
MATCH($A68,'Attendance Dump'!$B$2:$B$400,0),
MATCH(X$2,'Attendance Dump'!$E$1:$AI$1,0)
),
INDEX('Active Hour''s Dump'!$D$3:$AH$337,
MATCH($C68,'Active Hour''s Dump'!$A$3:$A$337,0),
MATCH(X$2,'Active Hour''s Dump'!$D$2:$AH$2,0)
))),"")</f>
        <v>P</v>
      </c>
      <c r="Y68" s="54">
        <f>_xlfn.IFNA(IF(Y$3="Productivity",
INDEX('Productivity Dump'!$E$4:$AJ$500,
MATCH($A68,'Productivity Dump'!$A$4:$A$500,0),
MATCH(Y$2,'Productivity Dump'!$E$3:$AJ$3,0)
),
IF(Y$3="Attendance",
INDEX('Attendance Dump'!$E$2:$AI$400,
MATCH($A68,'Attendance Dump'!$B$2:$B$400,0),
MATCH(Y$2,'Attendance Dump'!$E$1:$AI$1,0)
),
INDEX('Active Hour''s Dump'!$D$3:$AH$337,
MATCH($C68,'Active Hour''s Dump'!$A$3:$A$337,0),
MATCH(Y$2,'Active Hour''s Dump'!$D$2:$AH$2,0)
))),"")</f>
        <v>9.75</v>
      </c>
      <c r="Z68" s="13">
        <f>_xlfn.IFNA(IF(Z$3="Productivity",
INDEX('Productivity Dump'!$E$4:$AJ$500,
MATCH($A68,'Productivity Dump'!$A$4:$A$500,0),
MATCH(Z$2,'Productivity Dump'!$E$3:$AJ$3,0)
),
IF(Z$3="Attendance",
INDEX('Attendance Dump'!$E$2:$AI$400,
MATCH($A68,'Attendance Dump'!$B$2:$B$400,0),
MATCH(Z$2,'Attendance Dump'!$E$1:$AI$1,0)
),
INDEX('Active Hour''s Dump'!$D$3:$AH$337,
MATCH($C68,'Active Hour''s Dump'!$A$3:$A$337,0),
MATCH(Z$2,'Active Hour''s Dump'!$D$2:$AH$2,0)
))),"")</f>
        <v>833.77999999999986</v>
      </c>
      <c r="AA68" s="13" t="str">
        <f>_xlfn.IFNA(IF(AA$3="Productivity",
INDEX('Productivity Dump'!$E$4:$AJ$500,
MATCH($A68,'Productivity Dump'!$A$4:$A$500,0),
MATCH(AA$2,'Productivity Dump'!$E$3:$AJ$3,0)
),
IF(AA$3="Attendance",
INDEX('Attendance Dump'!$E$2:$AI$400,
MATCH($A68,'Attendance Dump'!$B$2:$B$400,0),
MATCH(AA$2,'Attendance Dump'!$E$1:$AI$1,0)
),
INDEX('Active Hour''s Dump'!$D$3:$AH$337,
MATCH($C68,'Active Hour''s Dump'!$A$3:$A$337,0),
MATCH(AA$2,'Active Hour''s Dump'!$D$2:$AH$2,0)
))),"")</f>
        <v>P</v>
      </c>
      <c r="AB68" s="54">
        <f>_xlfn.IFNA(IF(AB$3="Productivity",
INDEX('Productivity Dump'!$E$4:$AJ$500,
MATCH($A68,'Productivity Dump'!$A$4:$A$500,0),
MATCH(AB$2,'Productivity Dump'!$E$3:$AJ$3,0)
),
IF(AB$3="Attendance",
INDEX('Attendance Dump'!$E$2:$AI$400,
MATCH($A68,'Attendance Dump'!$B$2:$B$400,0),
MATCH(AB$2,'Attendance Dump'!$E$1:$AI$1,0)
),
INDEX('Active Hour''s Dump'!$D$3:$AH$337,
MATCH($C68,'Active Hour''s Dump'!$A$3:$A$337,0),
MATCH(AB$2,'Active Hour''s Dump'!$D$2:$AH$2,0)
))),"")</f>
        <v>7.9166666666666696</v>
      </c>
      <c r="AC68" s="13">
        <f>_xlfn.IFNA(IF(AC$3="Productivity",
INDEX('Productivity Dump'!$E$4:$AJ$500,
MATCH($A68,'Productivity Dump'!$A$4:$A$500,0),
MATCH(AC$2,'Productivity Dump'!$E$3:$AJ$3,0)
),
IF(AC$3="Attendance",
INDEX('Attendance Dump'!$E$2:$AI$400,
MATCH($A68,'Attendance Dump'!$B$2:$B$400,0),
MATCH(AC$2,'Attendance Dump'!$E$1:$AI$1,0)
),
INDEX('Active Hour''s Dump'!$D$3:$AH$337,
MATCH($C68,'Active Hour''s Dump'!$A$3:$A$337,0),
MATCH(AC$2,'Active Hour''s Dump'!$D$2:$AH$2,0)
))),"")</f>
        <v>903.96900000000005</v>
      </c>
      <c r="AD68" s="13" t="str">
        <f>_xlfn.IFNA(IF(AD$3="Productivity",
INDEX('Productivity Dump'!$E$4:$AJ$500,
MATCH($A68,'Productivity Dump'!$A$4:$A$500,0),
MATCH(AD$2,'Productivity Dump'!$E$3:$AJ$3,0)
),
IF(AD$3="Attendance",
INDEX('Attendance Dump'!$E$2:$AI$400,
MATCH($A68,'Attendance Dump'!$B$2:$B$400,0),
MATCH(AD$2,'Attendance Dump'!$E$1:$AI$1,0)
),
INDEX('Active Hour''s Dump'!$D$3:$AH$337,
MATCH($C68,'Active Hour''s Dump'!$A$3:$A$337,0),
MATCH(AD$2,'Active Hour''s Dump'!$D$2:$AH$2,0)
))),"")</f>
        <v>P</v>
      </c>
      <c r="AE68" s="54">
        <f>_xlfn.IFNA(IF(AE$3="Productivity",
INDEX('Productivity Dump'!$E$4:$AJ$500,
MATCH($A68,'Productivity Dump'!$A$4:$A$500,0),
MATCH(AE$2,'Productivity Dump'!$E$3:$AJ$3,0)
),
IF(AE$3="Attendance",
INDEX('Attendance Dump'!$E$2:$AI$400,
MATCH($A68,'Attendance Dump'!$B$2:$B$400,0),
MATCH(AE$2,'Attendance Dump'!$E$1:$AI$1,0)
),
INDEX('Active Hour''s Dump'!$D$3:$AH$337,
MATCH($C68,'Active Hour''s Dump'!$A$3:$A$337,0),
MATCH(AE$2,'Active Hour''s Dump'!$D$2:$AH$2,0)
))),"")</f>
        <v>8</v>
      </c>
      <c r="AF68" s="13">
        <f>_xlfn.IFNA(IF(AF$3="Productivity",
INDEX('Productivity Dump'!$E$4:$AJ$500,
MATCH($A68,'Productivity Dump'!$A$4:$A$500,0),
MATCH(AF$2,'Productivity Dump'!$E$3:$AJ$3,0)
),
IF(AF$3="Attendance",
INDEX('Attendance Dump'!$E$2:$AI$400,
MATCH($A68,'Attendance Dump'!$B$2:$B$400,0),
MATCH(AF$2,'Attendance Dump'!$E$1:$AI$1,0)
),
INDEX('Active Hour''s Dump'!$D$3:$AH$337,
MATCH($C68,'Active Hour''s Dump'!$A$3:$A$337,0),
MATCH(AF$2,'Active Hour''s Dump'!$D$2:$AH$2,0)
))),"")</f>
        <v>928.58199999999999</v>
      </c>
      <c r="AG68" s="13" t="str">
        <f>_xlfn.IFNA(IF(AG$3="Productivity",
INDEX('Productivity Dump'!$E$4:$AJ$500,
MATCH($A68,'Productivity Dump'!$A$4:$A$500,0),
MATCH(AG$2,'Productivity Dump'!$E$3:$AJ$3,0)
),
IF(AG$3="Attendance",
INDEX('Attendance Dump'!$E$2:$AI$400,
MATCH($A68,'Attendance Dump'!$B$2:$B$400,0),
MATCH(AG$2,'Attendance Dump'!$E$1:$AI$1,0)
),
INDEX('Active Hour''s Dump'!$D$3:$AH$337,
MATCH($C68,'Active Hour''s Dump'!$A$3:$A$337,0),
MATCH(AG$2,'Active Hour''s Dump'!$D$2:$AH$2,0)
))),"")</f>
        <v>P</v>
      </c>
      <c r="AH68" s="54">
        <f>_xlfn.IFNA(IF(AH$3="Productivity",
INDEX('Productivity Dump'!$E$4:$AJ$500,
MATCH($A68,'Productivity Dump'!$A$4:$A$500,0),
MATCH(AH$2,'Productivity Dump'!$E$3:$AJ$3,0)
),
IF(AH$3="Attendance",
INDEX('Attendance Dump'!$E$2:$AI$400,
MATCH($A68,'Attendance Dump'!$B$2:$B$400,0),
MATCH(AH$2,'Attendance Dump'!$E$1:$AI$1,0)
),
INDEX('Active Hour''s Dump'!$D$3:$AH$337,
MATCH($C68,'Active Hour''s Dump'!$A$3:$A$337,0),
MATCH(AH$2,'Active Hour''s Dump'!$D$2:$AH$2,0)
))),"")</f>
        <v>9.75</v>
      </c>
      <c r="AI68" s="13">
        <f>_xlfn.IFNA(IF(AI$3="Productivity",
INDEX('Productivity Dump'!$E$4:$AJ$500,
MATCH($A68,'Productivity Dump'!$A$4:$A$500,0),
MATCH(AI$2,'Productivity Dump'!$E$3:$AJ$3,0)
),
IF(AI$3="Attendance",
INDEX('Attendance Dump'!$E$2:$AI$400,
MATCH($A68,'Attendance Dump'!$B$2:$B$400,0),
MATCH(AI$2,'Attendance Dump'!$E$1:$AI$1,0)
),
INDEX('Active Hour''s Dump'!$D$3:$AH$337,
MATCH($C68,'Active Hour''s Dump'!$A$3:$A$337,0),
MATCH(AI$2,'Active Hour''s Dump'!$D$2:$AH$2,0)
))),"")</f>
        <v>902.65600000000018</v>
      </c>
      <c r="AJ68" s="13" t="str">
        <f>_xlfn.IFNA(IF(AJ$3="Productivity",
INDEX('Productivity Dump'!$E$4:$AJ$500,
MATCH($A68,'Productivity Dump'!$A$4:$A$500,0),
MATCH(AJ$2,'Productivity Dump'!$E$3:$AJ$3,0)
),
IF(AJ$3="Attendance",
INDEX('Attendance Dump'!$E$2:$AI$400,
MATCH($A68,'Attendance Dump'!$B$2:$B$400,0),
MATCH(AJ$2,'Attendance Dump'!$E$1:$AI$1,0)
),
INDEX('Active Hour''s Dump'!$D$3:$AH$337,
MATCH($C68,'Active Hour''s Dump'!$A$3:$A$337,0),
MATCH(AJ$2,'Active Hour''s Dump'!$D$2:$AH$2,0)
))),"")</f>
        <v>P</v>
      </c>
      <c r="AK68" s="54">
        <f>_xlfn.IFNA(IF(AK$3="Productivity",
INDEX('Productivity Dump'!$E$4:$AJ$500,
MATCH($A68,'Productivity Dump'!$A$4:$A$500,0),
MATCH(AK$2,'Productivity Dump'!$E$3:$AJ$3,0)
),
IF(AK$3="Attendance",
INDEX('Attendance Dump'!$E$2:$AI$400,
MATCH($A68,'Attendance Dump'!$B$2:$B$400,0),
MATCH(AK$2,'Attendance Dump'!$E$1:$AI$1,0)
),
INDEX('Active Hour''s Dump'!$D$3:$AH$337,
MATCH($C68,'Active Hour''s Dump'!$A$3:$A$337,0),
MATCH(AK$2,'Active Hour''s Dump'!$D$2:$AH$2,0)
))),"")</f>
        <v>9.4166666666666696</v>
      </c>
      <c r="AL68" s="13">
        <f>_xlfn.IFNA(IF(AL$3="Productivity",
INDEX('Productivity Dump'!$E$4:$AJ$500,
MATCH($A68,'Productivity Dump'!$A$4:$A$500,0),
MATCH(AL$2,'Productivity Dump'!$E$3:$AJ$3,0)
),
IF(AL$3="Attendance",
INDEX('Attendance Dump'!$E$2:$AI$400,
MATCH($A68,'Attendance Dump'!$B$2:$B$400,0),
MATCH(AL$2,'Attendance Dump'!$E$1:$AI$1,0)
),
INDEX('Active Hour''s Dump'!$D$3:$AH$337,
MATCH($C68,'Active Hour''s Dump'!$A$3:$A$337,0),
MATCH(AL$2,'Active Hour''s Dump'!$D$2:$AH$2,0)
))),"")</f>
        <v>0</v>
      </c>
      <c r="AM68" s="13" t="str">
        <f>_xlfn.IFNA(IF(AM$3="Productivity",
INDEX('Productivity Dump'!$E$4:$AJ$500,
MATCH($A68,'Productivity Dump'!$A$4:$A$500,0),
MATCH(AM$2,'Productivity Dump'!$E$3:$AJ$3,0)
),
IF(AM$3="Attendance",
INDEX('Attendance Dump'!$E$2:$AI$400,
MATCH($A68,'Attendance Dump'!$B$2:$B$400,0),
MATCH(AM$2,'Attendance Dump'!$E$1:$AI$1,0)
),
INDEX('Active Hour''s Dump'!$D$3:$AH$337,
MATCH($C68,'Active Hour''s Dump'!$A$3:$A$337,0),
MATCH(AM$2,'Active Hour''s Dump'!$D$2:$AH$2,0)
))),"")</f>
        <v>WO</v>
      </c>
      <c r="AN68" s="54">
        <f>_xlfn.IFNA(IF(AN$3="Productivity",
INDEX('Productivity Dump'!$E$4:$AJ$500,
MATCH($A68,'Productivity Dump'!$A$4:$A$500,0),
MATCH(AN$2,'Productivity Dump'!$E$3:$AJ$3,0)
),
IF(AN$3="Attendance",
INDEX('Attendance Dump'!$E$2:$AI$400,
MATCH($A68,'Attendance Dump'!$B$2:$B$400,0),
MATCH(AN$2,'Attendance Dump'!$E$1:$AI$1,0)
),
INDEX('Active Hour''s Dump'!$D$3:$AH$337,
MATCH($C68,'Active Hour''s Dump'!$A$3:$A$337,0),
MATCH(AN$2,'Active Hour''s Dump'!$D$2:$AH$2,0)
))),"")</f>
        <v>0</v>
      </c>
      <c r="AO68" s="13">
        <f>_xlfn.IFNA(IF(AO$3="Productivity",
INDEX('Productivity Dump'!$E$4:$AJ$500,
MATCH($A68,'Productivity Dump'!$A$4:$A$500,0),
MATCH(AO$2,'Productivity Dump'!$E$3:$AJ$3,0)
),
IF(AO$3="Attendance",
INDEX('Attendance Dump'!$E$2:$AI$400,
MATCH($A68,'Attendance Dump'!$B$2:$B$400,0),
MATCH(AO$2,'Attendance Dump'!$E$1:$AI$1,0)
),
INDEX('Active Hour''s Dump'!$D$3:$AH$337,
MATCH($C68,'Active Hour''s Dump'!$A$3:$A$337,0),
MATCH(AO$2,'Active Hour''s Dump'!$D$2:$AH$2,0)
))),"")</f>
        <v>510.70399999999995</v>
      </c>
      <c r="AP68" s="13" t="str">
        <f>_xlfn.IFNA(IF(AP$3="Productivity",
INDEX('Productivity Dump'!$E$4:$AJ$500,
MATCH($A68,'Productivity Dump'!$A$4:$A$500,0),
MATCH(AP$2,'Productivity Dump'!$E$3:$AJ$3,0)
),
IF(AP$3="Attendance",
INDEX('Attendance Dump'!$E$2:$AI$400,
MATCH($A68,'Attendance Dump'!$B$2:$B$400,0),
MATCH(AP$2,'Attendance Dump'!$E$1:$AI$1,0)
),
INDEX('Active Hour''s Dump'!$D$3:$AH$337,
MATCH($C68,'Active Hour''s Dump'!$A$3:$A$337,0),
MATCH(AP$2,'Active Hour''s Dump'!$D$2:$AH$2,0)
))),"")</f>
        <v>P</v>
      </c>
      <c r="AQ68" s="54">
        <f>_xlfn.IFNA(IF(AQ$3="Productivity",
INDEX('Productivity Dump'!$E$4:$AJ$500,
MATCH($A68,'Productivity Dump'!$A$4:$A$500,0),
MATCH(AQ$2,'Productivity Dump'!$E$3:$AJ$3,0)
),
IF(AQ$3="Attendance",
INDEX('Attendance Dump'!$E$2:$AI$400,
MATCH($A68,'Attendance Dump'!$B$2:$B$400,0),
MATCH(AQ$2,'Attendance Dump'!$E$1:$AI$1,0)
),
INDEX('Active Hour''s Dump'!$D$3:$AH$337,
MATCH($C68,'Active Hour''s Dump'!$A$3:$A$337,0),
MATCH(AQ$2,'Active Hour''s Dump'!$D$2:$AH$2,0)
))),"")</f>
        <v>5.75</v>
      </c>
      <c r="AR68" s="13">
        <f>_xlfn.IFNA(IF(AR$3="Productivity",
INDEX('Productivity Dump'!$E$4:$AJ$500,
MATCH($A68,'Productivity Dump'!$A$4:$A$500,0),
MATCH(AR$2,'Productivity Dump'!$E$3:$AJ$3,0)
),
IF(AR$3="Attendance",
INDEX('Attendance Dump'!$E$2:$AI$400,
MATCH($A68,'Attendance Dump'!$B$2:$B$400,0),
MATCH(AR$2,'Attendance Dump'!$E$1:$AI$1,0)
),
INDEX('Active Hour''s Dump'!$D$3:$AH$337,
MATCH($C68,'Active Hour''s Dump'!$A$3:$A$337,0),
MATCH(AR$2,'Active Hour''s Dump'!$D$2:$AH$2,0)
))),"")</f>
        <v>547.64599999999996</v>
      </c>
      <c r="AS68" s="13" t="str">
        <f>_xlfn.IFNA(IF(AS$3="Productivity",
INDEX('Productivity Dump'!$E$4:$AJ$500,
MATCH($A68,'Productivity Dump'!$A$4:$A$500,0),
MATCH(AS$2,'Productivity Dump'!$E$3:$AJ$3,0)
),
IF(AS$3="Attendance",
INDEX('Attendance Dump'!$E$2:$AI$400,
MATCH($A68,'Attendance Dump'!$B$2:$B$400,0),
MATCH(AS$2,'Attendance Dump'!$E$1:$AI$1,0)
),
INDEX('Active Hour''s Dump'!$D$3:$AH$337,
MATCH($C68,'Active Hour''s Dump'!$A$3:$A$337,0),
MATCH(AS$2,'Active Hour''s Dump'!$D$2:$AH$2,0)
))),"")</f>
        <v>SL-HL</v>
      </c>
      <c r="AT68" s="54">
        <f>_xlfn.IFNA(IF(AT$3="Productivity",
INDEX('Productivity Dump'!$E$4:$AJ$500,
MATCH($A68,'Productivity Dump'!$A$4:$A$500,0),
MATCH(AT$2,'Productivity Dump'!$E$3:$AJ$3,0)
),
IF(AT$3="Attendance",
INDEX('Attendance Dump'!$E$2:$AI$400,
MATCH($A68,'Attendance Dump'!$B$2:$B$400,0),
MATCH(AT$2,'Attendance Dump'!$E$1:$AI$1,0)
),
INDEX('Active Hour''s Dump'!$D$3:$AH$337,
MATCH($C68,'Active Hour''s Dump'!$A$3:$A$337,0),
MATCH(AT$2,'Active Hour''s Dump'!$D$2:$AH$2,0)
))),"")</f>
        <v>6.6666666666666696</v>
      </c>
      <c r="AU68" s="13">
        <f>_xlfn.IFNA(IF(AU$3="Productivity",
INDEX('Productivity Dump'!$E$4:$AJ$500,
MATCH($A68,'Productivity Dump'!$A$4:$A$500,0),
MATCH(AU$2,'Productivity Dump'!$E$3:$AJ$3,0)
),
IF(AU$3="Attendance",
INDEX('Attendance Dump'!$E$2:$AI$400,
MATCH($A68,'Attendance Dump'!$B$2:$B$400,0),
MATCH(AU$2,'Attendance Dump'!$E$1:$AI$1,0)
),
INDEX('Active Hour''s Dump'!$D$3:$AH$337,
MATCH($C68,'Active Hour''s Dump'!$A$3:$A$337,0),
MATCH(AU$2,'Active Hour''s Dump'!$D$2:$AH$2,0)
))),"")</f>
        <v>822.99599999999975</v>
      </c>
      <c r="AV68" s="13" t="str">
        <f>_xlfn.IFNA(IF(AV$3="Productivity",
INDEX('Productivity Dump'!$E$4:$AJ$500,
MATCH($A68,'Productivity Dump'!$A$4:$A$500,0),
MATCH(AV$2,'Productivity Dump'!$E$3:$AJ$3,0)
),
IF(AV$3="Attendance",
INDEX('Attendance Dump'!$E$2:$AI$400,
MATCH($A68,'Attendance Dump'!$B$2:$B$400,0),
MATCH(AV$2,'Attendance Dump'!$E$1:$AI$1,0)
),
INDEX('Active Hour''s Dump'!$D$3:$AH$337,
MATCH($C68,'Active Hour''s Dump'!$A$3:$A$337,0),
MATCH(AV$2,'Active Hour''s Dump'!$D$2:$AH$2,0)
))),"")</f>
        <v>P</v>
      </c>
      <c r="AW68" s="54">
        <f>_xlfn.IFNA(IF(AW$3="Productivity",
INDEX('Productivity Dump'!$E$4:$AJ$500,
MATCH($A68,'Productivity Dump'!$A$4:$A$500,0),
MATCH(AW$2,'Productivity Dump'!$E$3:$AJ$3,0)
),
IF(AW$3="Attendance",
INDEX('Attendance Dump'!$E$2:$AI$400,
MATCH($A68,'Attendance Dump'!$B$2:$B$400,0),
MATCH(AW$2,'Attendance Dump'!$E$1:$AI$1,0)
),
INDEX('Active Hour''s Dump'!$D$3:$AH$337,
MATCH($C68,'Active Hour''s Dump'!$A$3:$A$337,0),
MATCH(AW$2,'Active Hour''s Dump'!$D$2:$AH$2,0)
))),"")</f>
        <v>8.8333333333333304</v>
      </c>
      <c r="AX68" s="13">
        <f>_xlfn.IFNA(IF(AX$3="Productivity",
INDEX('Productivity Dump'!$E$4:$AJ$500,
MATCH($A68,'Productivity Dump'!$A$4:$A$500,0),
MATCH(AX$2,'Productivity Dump'!$E$3:$AJ$3,0)
),
IF(AX$3="Attendance",
INDEX('Attendance Dump'!$E$2:$AI$400,
MATCH($A68,'Attendance Dump'!$B$2:$B$400,0),
MATCH(AX$2,'Attendance Dump'!$E$1:$AI$1,0)
),
INDEX('Active Hour''s Dump'!$D$3:$AH$337,
MATCH($C68,'Active Hour''s Dump'!$A$3:$A$337,0),
MATCH(AX$2,'Active Hour''s Dump'!$D$2:$AH$2,0)
))),"")</f>
        <v>901.32100000000014</v>
      </c>
      <c r="AY68" s="13" t="str">
        <f>_xlfn.IFNA(IF(AY$3="Productivity",
INDEX('Productivity Dump'!$E$4:$AJ$500,
MATCH($A68,'Productivity Dump'!$A$4:$A$500,0),
MATCH(AY$2,'Productivity Dump'!$E$3:$AJ$3,0)
),
IF(AY$3="Attendance",
INDEX('Attendance Dump'!$E$2:$AI$400,
MATCH($A68,'Attendance Dump'!$B$2:$B$400,0),
MATCH(AY$2,'Attendance Dump'!$E$1:$AI$1,0)
),
INDEX('Active Hour''s Dump'!$D$3:$AH$337,
MATCH($C68,'Active Hour''s Dump'!$A$3:$A$337,0),
MATCH(AY$2,'Active Hour''s Dump'!$D$2:$AH$2,0)
))),"")</f>
        <v>P</v>
      </c>
      <c r="AZ68" s="54">
        <f>_xlfn.IFNA(IF(AZ$3="Productivity",
INDEX('Productivity Dump'!$E$4:$AJ$500,
MATCH($A68,'Productivity Dump'!$A$4:$A$500,0),
MATCH(AZ$2,'Productivity Dump'!$E$3:$AJ$3,0)
),
IF(AZ$3="Attendance",
INDEX('Attendance Dump'!$E$2:$AI$400,
MATCH($A68,'Attendance Dump'!$B$2:$B$400,0),
MATCH(AZ$2,'Attendance Dump'!$E$1:$AI$1,0)
),
INDEX('Active Hour''s Dump'!$D$3:$AH$337,
MATCH($C68,'Active Hour''s Dump'!$A$3:$A$337,0),
MATCH(AZ$2,'Active Hour''s Dump'!$D$2:$AH$2,0)
))),"")</f>
        <v>8.1666666666666696</v>
      </c>
      <c r="BA68" s="13">
        <f>_xlfn.IFNA(IF(BA$3="Productivity",
INDEX('Productivity Dump'!$E$4:$AJ$500,
MATCH($A68,'Productivity Dump'!$A$4:$A$500,0),
MATCH(BA$2,'Productivity Dump'!$E$3:$AJ$3,0)
),
IF(BA$3="Attendance",
INDEX('Attendance Dump'!$E$2:$AI$400,
MATCH($A68,'Attendance Dump'!$B$2:$B$400,0),
MATCH(BA$2,'Attendance Dump'!$E$1:$AI$1,0)
),
INDEX('Active Hour''s Dump'!$D$3:$AH$337,
MATCH($C68,'Active Hour''s Dump'!$A$3:$A$337,0),
MATCH(BA$2,'Active Hour''s Dump'!$D$2:$AH$2,0)
))),"")</f>
        <v>823.36400000000015</v>
      </c>
      <c r="BB68" s="13" t="str">
        <f>_xlfn.IFNA(IF(BB$3="Productivity",
INDEX('Productivity Dump'!$E$4:$AJ$500,
MATCH($A68,'Productivity Dump'!$A$4:$A$500,0),
MATCH(BB$2,'Productivity Dump'!$E$3:$AJ$3,0)
),
IF(BB$3="Attendance",
INDEX('Attendance Dump'!$E$2:$AI$400,
MATCH($A68,'Attendance Dump'!$B$2:$B$400,0),
MATCH(BB$2,'Attendance Dump'!$E$1:$AI$1,0)
),
INDEX('Active Hour''s Dump'!$D$3:$AH$337,
MATCH($C68,'Active Hour''s Dump'!$A$3:$A$337,0),
MATCH(BB$2,'Active Hour''s Dump'!$D$2:$AH$2,0)
))),"")</f>
        <v>P</v>
      </c>
      <c r="BC68" s="54">
        <f>_xlfn.IFNA(IF(BC$3="Productivity",
INDEX('Productivity Dump'!$E$4:$AJ$500,
MATCH($A68,'Productivity Dump'!$A$4:$A$500,0),
MATCH(BC$2,'Productivity Dump'!$E$3:$AJ$3,0)
),
IF(BC$3="Attendance",
INDEX('Attendance Dump'!$E$2:$AI$400,
MATCH($A68,'Attendance Dump'!$B$2:$B$400,0),
MATCH(BC$2,'Attendance Dump'!$E$1:$AI$1,0)
),
INDEX('Active Hour''s Dump'!$D$3:$AH$337,
MATCH($C68,'Active Hour''s Dump'!$A$3:$A$337,0),
MATCH(BC$2,'Active Hour''s Dump'!$D$2:$AH$2,0)
))),"")</f>
        <v>9.9166666666666696</v>
      </c>
      <c r="BD68" s="13">
        <f>_xlfn.IFNA(IF(BD$3="Productivity",
INDEX('Productivity Dump'!$E$4:$AJ$500,
MATCH($A68,'Productivity Dump'!$A$4:$A$500,0),
MATCH(BD$2,'Productivity Dump'!$E$3:$AJ$3,0)
),
IF(BD$3="Attendance",
INDEX('Attendance Dump'!$E$2:$AI$400,
MATCH($A68,'Attendance Dump'!$B$2:$B$400,0),
MATCH(BD$2,'Attendance Dump'!$E$1:$AI$1,0)
),
INDEX('Active Hour''s Dump'!$D$3:$AH$337,
MATCH($C68,'Active Hour''s Dump'!$A$3:$A$337,0),
MATCH(BD$2,'Active Hour''s Dump'!$D$2:$AH$2,0)
))),"")</f>
        <v>502.85900000000009</v>
      </c>
      <c r="BE68" s="13" t="str">
        <f>_xlfn.IFNA(IF(BE$3="Productivity",
INDEX('Productivity Dump'!$E$4:$AJ$500,
MATCH($A68,'Productivity Dump'!$A$4:$A$500,0),
MATCH(BE$2,'Productivity Dump'!$E$3:$AJ$3,0)
),
IF(BE$3="Attendance",
INDEX('Attendance Dump'!$E$2:$AI$400,
MATCH($A68,'Attendance Dump'!$B$2:$B$400,0),
MATCH(BE$2,'Attendance Dump'!$E$1:$AI$1,0)
),
INDEX('Active Hour''s Dump'!$D$3:$AH$337,
MATCH($C68,'Active Hour''s Dump'!$A$3:$A$337,0),
MATCH(BE$2,'Active Hour''s Dump'!$D$2:$AH$2,0)
))),"")</f>
        <v>P</v>
      </c>
      <c r="BF68" s="54">
        <f>_xlfn.IFNA(IF(BF$3="Productivity",
INDEX('Productivity Dump'!$E$4:$AJ$500,
MATCH($A68,'Productivity Dump'!$A$4:$A$500,0),
MATCH(BF$2,'Productivity Dump'!$E$3:$AJ$3,0)
),
IF(BF$3="Attendance",
INDEX('Attendance Dump'!$E$2:$AI$400,
MATCH($A68,'Attendance Dump'!$B$2:$B$400,0),
MATCH(BF$2,'Attendance Dump'!$E$1:$AI$1,0)
),
INDEX('Active Hour''s Dump'!$D$3:$AH$337,
MATCH($C68,'Active Hour''s Dump'!$A$3:$A$337,0),
MATCH(BF$2,'Active Hour''s Dump'!$D$2:$AH$2,0)
))),"")</f>
        <v>5.8333333333333304</v>
      </c>
      <c r="BG68" s="13">
        <f>_xlfn.IFNA(IF(BG$3="Productivity",
INDEX('Productivity Dump'!$E$4:$AJ$500,
MATCH($A68,'Productivity Dump'!$A$4:$A$500,0),
MATCH(BG$2,'Productivity Dump'!$E$3:$AJ$3,0)
),
IF(BG$3="Attendance",
INDEX('Attendance Dump'!$E$2:$AI$400,
MATCH($A68,'Attendance Dump'!$B$2:$B$400,0),
MATCH(BG$2,'Attendance Dump'!$E$1:$AI$1,0)
),
INDEX('Active Hour''s Dump'!$D$3:$AH$337,
MATCH($C68,'Active Hour''s Dump'!$A$3:$A$337,0),
MATCH(BG$2,'Active Hour''s Dump'!$D$2:$AH$2,0)
))),"")</f>
        <v>0</v>
      </c>
      <c r="BH68" s="13" t="str">
        <f>_xlfn.IFNA(IF(BH$3="Productivity",
INDEX('Productivity Dump'!$E$4:$AJ$500,
MATCH($A68,'Productivity Dump'!$A$4:$A$500,0),
MATCH(BH$2,'Productivity Dump'!$E$3:$AJ$3,0)
),
IF(BH$3="Attendance",
INDEX('Attendance Dump'!$E$2:$AI$400,
MATCH($A68,'Attendance Dump'!$B$2:$B$400,0),
MATCH(BH$2,'Attendance Dump'!$E$1:$AI$1,0)
),
INDEX('Active Hour''s Dump'!$D$3:$AH$337,
MATCH($C68,'Active Hour''s Dump'!$A$3:$A$337,0),
MATCH(BH$2,'Active Hour''s Dump'!$D$2:$AH$2,0)
))),"")</f>
        <v>WO</v>
      </c>
      <c r="BI68" s="54">
        <f>_xlfn.IFNA(IF(BI$3="Productivity",
INDEX('Productivity Dump'!$E$4:$AJ$500,
MATCH($A68,'Productivity Dump'!$A$4:$A$500,0),
MATCH(BI$2,'Productivity Dump'!$E$3:$AJ$3,0)
),
IF(BI$3="Attendance",
INDEX('Attendance Dump'!$E$2:$AI$400,
MATCH($A68,'Attendance Dump'!$B$2:$B$400,0),
MATCH(BI$2,'Attendance Dump'!$E$1:$AI$1,0)
),
INDEX('Active Hour''s Dump'!$D$3:$AH$337,
MATCH($C68,'Active Hour''s Dump'!$A$3:$A$337,0),
MATCH(BI$2,'Active Hour''s Dump'!$D$2:$AH$2,0)
))),"")</f>
        <v>0</v>
      </c>
      <c r="BJ68" s="13">
        <f>_xlfn.IFNA(IF(BJ$3="Productivity",
INDEX('Productivity Dump'!$E$4:$AJ$500,
MATCH($A68,'Productivity Dump'!$A$4:$A$500,0),
MATCH(BJ$2,'Productivity Dump'!$E$3:$AJ$3,0)
),
IF(BJ$3="Attendance",
INDEX('Attendance Dump'!$E$2:$AI$400,
MATCH($A68,'Attendance Dump'!$B$2:$B$400,0),
MATCH(BJ$2,'Attendance Dump'!$E$1:$AI$1,0)
),
INDEX('Active Hour''s Dump'!$D$3:$AH$337,
MATCH($C68,'Active Hour''s Dump'!$A$3:$A$337,0),
MATCH(BJ$2,'Active Hour''s Dump'!$D$2:$AH$2,0)
))),"")</f>
        <v>510.40200000000004</v>
      </c>
      <c r="BK68" s="13" t="str">
        <f>_xlfn.IFNA(IF(BK$3="Productivity",
INDEX('Productivity Dump'!$E$4:$AJ$500,
MATCH($A68,'Productivity Dump'!$A$4:$A$500,0),
MATCH(BK$2,'Productivity Dump'!$E$3:$AJ$3,0)
),
IF(BK$3="Attendance",
INDEX('Attendance Dump'!$E$2:$AI$400,
MATCH($A68,'Attendance Dump'!$B$2:$B$400,0),
MATCH(BK$2,'Attendance Dump'!$E$1:$AI$1,0)
),
INDEX('Active Hour''s Dump'!$D$3:$AH$337,
MATCH($C68,'Active Hour''s Dump'!$A$3:$A$337,0),
MATCH(BK$2,'Active Hour''s Dump'!$D$2:$AH$2,0)
))),"")</f>
        <v>P</v>
      </c>
      <c r="BL68" s="54">
        <f>_xlfn.IFNA(IF(BL$3="Productivity",
INDEX('Productivity Dump'!$E$4:$AJ$500,
MATCH($A68,'Productivity Dump'!$A$4:$A$500,0),
MATCH(BL$2,'Productivity Dump'!$E$3:$AJ$3,0)
),
IF(BL$3="Attendance",
INDEX('Attendance Dump'!$E$2:$AI$400,
MATCH($A68,'Attendance Dump'!$B$2:$B$400,0),
MATCH(BL$2,'Attendance Dump'!$E$1:$AI$1,0)
),
INDEX('Active Hour''s Dump'!$D$3:$AH$337,
MATCH($C68,'Active Hour''s Dump'!$A$3:$A$337,0),
MATCH(BL$2,'Active Hour''s Dump'!$D$2:$AH$2,0)
))),"")</f>
        <v>5.25</v>
      </c>
      <c r="BM68" s="13">
        <f>_xlfn.IFNA(IF(BM$3="Productivity",
INDEX('Productivity Dump'!$E$4:$AJ$500,
MATCH($A68,'Productivity Dump'!$A$4:$A$500,0),
MATCH(BM$2,'Productivity Dump'!$E$3:$AJ$3,0)
),
IF(BM$3="Attendance",
INDEX('Attendance Dump'!$E$2:$AI$400,
MATCH($A68,'Attendance Dump'!$B$2:$B$400,0),
MATCH(BM$2,'Attendance Dump'!$E$1:$AI$1,0)
),
INDEX('Active Hour''s Dump'!$D$3:$AH$337,
MATCH($C68,'Active Hour''s Dump'!$A$3:$A$337,0),
MATCH(BM$2,'Active Hour''s Dump'!$D$2:$AH$2,0)
))),"")</f>
        <v>935.33399999999983</v>
      </c>
      <c r="BN68" s="13" t="str">
        <f>_xlfn.IFNA(IF(BN$3="Productivity",
INDEX('Productivity Dump'!$E$4:$AJ$500,
MATCH($A68,'Productivity Dump'!$A$4:$A$500,0),
MATCH(BN$2,'Productivity Dump'!$E$3:$AJ$3,0)
),
IF(BN$3="Attendance",
INDEX('Attendance Dump'!$E$2:$AI$400,
MATCH($A68,'Attendance Dump'!$B$2:$B$400,0),
MATCH(BN$2,'Attendance Dump'!$E$1:$AI$1,0)
),
INDEX('Active Hour''s Dump'!$D$3:$AH$337,
MATCH($C68,'Active Hour''s Dump'!$A$3:$A$337,0),
MATCH(BN$2,'Active Hour''s Dump'!$D$2:$AH$2,0)
))),"")</f>
        <v>P</v>
      </c>
      <c r="BO68" s="54">
        <f>_xlfn.IFNA(IF(BO$3="Productivity",
INDEX('Productivity Dump'!$E$4:$AJ$500,
MATCH($A68,'Productivity Dump'!$A$4:$A$500,0),
MATCH(BO$2,'Productivity Dump'!$E$3:$AJ$3,0)
),
IF(BO$3="Attendance",
INDEX('Attendance Dump'!$E$2:$AI$400,
MATCH($A68,'Attendance Dump'!$B$2:$B$400,0),
MATCH(BO$2,'Attendance Dump'!$E$1:$AI$1,0)
),
INDEX('Active Hour''s Dump'!$D$3:$AH$337,
MATCH($C68,'Active Hour''s Dump'!$A$3:$A$337,0),
MATCH(BO$2,'Active Hour''s Dump'!$D$2:$AH$2,0)
))),"")</f>
        <v>8.3333333333333304</v>
      </c>
      <c r="BP68" s="13">
        <f>_xlfn.IFNA(IF(BP$3="Productivity",
INDEX('Productivity Dump'!$E$4:$AJ$500,
MATCH($A68,'Productivity Dump'!$A$4:$A$500,0),
MATCH(BP$2,'Productivity Dump'!$E$3:$AJ$3,0)
),
IF(BP$3="Attendance",
INDEX('Attendance Dump'!$E$2:$AI$400,
MATCH($A68,'Attendance Dump'!$B$2:$B$400,0),
MATCH(BP$2,'Attendance Dump'!$E$1:$AI$1,0)
),
INDEX('Active Hour''s Dump'!$D$3:$AH$337,
MATCH($C68,'Active Hour''s Dump'!$A$3:$A$337,0),
MATCH(BP$2,'Active Hour''s Dump'!$D$2:$AH$2,0)
))),"")</f>
        <v>910.97400000000016</v>
      </c>
      <c r="BQ68" s="13" t="str">
        <f>_xlfn.IFNA(IF(BQ$3="Productivity",
INDEX('Productivity Dump'!$E$4:$AJ$500,
MATCH($A68,'Productivity Dump'!$A$4:$A$500,0),
MATCH(BQ$2,'Productivity Dump'!$E$3:$AJ$3,0)
),
IF(BQ$3="Attendance",
INDEX('Attendance Dump'!$E$2:$AI$400,
MATCH($A68,'Attendance Dump'!$B$2:$B$400,0),
MATCH(BQ$2,'Attendance Dump'!$E$1:$AI$1,0)
),
INDEX('Active Hour''s Dump'!$D$3:$AH$337,
MATCH($C68,'Active Hour''s Dump'!$A$3:$A$337,0),
MATCH(BQ$2,'Active Hour''s Dump'!$D$2:$AH$2,0)
))),"")</f>
        <v>P</v>
      </c>
      <c r="BR68" s="54">
        <f>_xlfn.IFNA(IF(BR$3="Productivity",
INDEX('Productivity Dump'!$E$4:$AJ$500,
MATCH($A68,'Productivity Dump'!$A$4:$A$500,0),
MATCH(BR$2,'Productivity Dump'!$E$3:$AJ$3,0)
),
IF(BR$3="Attendance",
INDEX('Attendance Dump'!$E$2:$AI$400,
MATCH($A68,'Attendance Dump'!$B$2:$B$400,0),
MATCH(BR$2,'Attendance Dump'!$E$1:$AI$1,0)
),
INDEX('Active Hour''s Dump'!$D$3:$AH$337,
MATCH($C68,'Active Hour''s Dump'!$A$3:$A$337,0),
MATCH(BR$2,'Active Hour''s Dump'!$D$2:$AH$2,0)
))),"")</f>
        <v>8.6666666666666696</v>
      </c>
      <c r="BS68" s="13">
        <f>_xlfn.IFNA(IF(BS$3="Productivity",
INDEX('Productivity Dump'!$E$4:$AJ$500,
MATCH($A68,'Productivity Dump'!$A$4:$A$500,0),
MATCH(BS$2,'Productivity Dump'!$E$3:$AJ$3,0)
),
IF(BS$3="Attendance",
INDEX('Attendance Dump'!$E$2:$AI$400,
MATCH($A68,'Attendance Dump'!$B$2:$B$400,0),
MATCH(BS$2,'Attendance Dump'!$E$1:$AI$1,0)
),
INDEX('Active Hour''s Dump'!$D$3:$AH$337,
MATCH($C68,'Active Hour''s Dump'!$A$3:$A$337,0),
MATCH(BS$2,'Active Hour''s Dump'!$D$2:$AH$2,0)
))),"")</f>
        <v>909.42700000000013</v>
      </c>
      <c r="BT68" s="13" t="str">
        <f>_xlfn.IFNA(IF(BT$3="Productivity",
INDEX('Productivity Dump'!$E$4:$AJ$500,
MATCH($A68,'Productivity Dump'!$A$4:$A$500,0),
MATCH(BT$2,'Productivity Dump'!$E$3:$AJ$3,0)
),
IF(BT$3="Attendance",
INDEX('Attendance Dump'!$E$2:$AI$400,
MATCH($A68,'Attendance Dump'!$B$2:$B$400,0),
MATCH(BT$2,'Attendance Dump'!$E$1:$AI$1,0)
),
INDEX('Active Hour''s Dump'!$D$3:$AH$337,
MATCH($C68,'Active Hour''s Dump'!$A$3:$A$337,0),
MATCH(BT$2,'Active Hour''s Dump'!$D$2:$AH$2,0)
))),"")</f>
        <v>H(P)</v>
      </c>
      <c r="BU68" s="54">
        <f>_xlfn.IFNA(IF(BU$3="Productivity",
INDEX('Productivity Dump'!$E$4:$AJ$500,
MATCH($A68,'Productivity Dump'!$A$4:$A$500,0),
MATCH(BU$2,'Productivity Dump'!$E$3:$AJ$3,0)
),
IF(BU$3="Attendance",
INDEX('Attendance Dump'!$E$2:$AI$400,
MATCH($A68,'Attendance Dump'!$B$2:$B$400,0),
MATCH(BU$2,'Attendance Dump'!$E$1:$AI$1,0)
),
INDEX('Active Hour''s Dump'!$D$3:$AH$337,
MATCH($C68,'Active Hour''s Dump'!$A$3:$A$337,0),
MATCH(BU$2,'Active Hour''s Dump'!$D$2:$AH$2,0)
))),"")</f>
        <v>8.0833333333333304</v>
      </c>
      <c r="BV68" s="13">
        <f>_xlfn.IFNA(IF(BV$3="Productivity",
INDEX('Productivity Dump'!$E$4:$AJ$500,
MATCH($A68,'Productivity Dump'!$A$4:$A$500,0),
MATCH(BV$2,'Productivity Dump'!$E$3:$AJ$3,0)
),
IF(BV$3="Attendance",
INDEX('Attendance Dump'!$E$2:$AI$400,
MATCH($A68,'Attendance Dump'!$B$2:$B$400,0),
MATCH(BV$2,'Attendance Dump'!$E$1:$AI$1,0)
),
INDEX('Active Hour''s Dump'!$D$3:$AH$337,
MATCH($C68,'Active Hour''s Dump'!$A$3:$A$337,0),
MATCH(BV$2,'Active Hour''s Dump'!$D$2:$AH$2,0)
))),"")</f>
        <v>942.27499999999986</v>
      </c>
      <c r="BW68" s="13" t="str">
        <f>_xlfn.IFNA(IF(BW$3="Productivity",
INDEX('Productivity Dump'!$E$4:$AJ$500,
MATCH($A68,'Productivity Dump'!$A$4:$A$500,0),
MATCH(BW$2,'Productivity Dump'!$E$3:$AJ$3,0)
),
IF(BW$3="Attendance",
INDEX('Attendance Dump'!$E$2:$AI$400,
MATCH($A68,'Attendance Dump'!$B$2:$B$400,0),
MATCH(BW$2,'Attendance Dump'!$E$1:$AI$1,0)
),
INDEX('Active Hour''s Dump'!$D$3:$AH$337,
MATCH($C68,'Active Hour''s Dump'!$A$3:$A$337,0),
MATCH(BW$2,'Active Hour''s Dump'!$D$2:$AH$2,0)
))),"")</f>
        <v>P</v>
      </c>
      <c r="BX68" s="54">
        <f>_xlfn.IFNA(IF(BX$3="Productivity",
INDEX('Productivity Dump'!$E$4:$AJ$500,
MATCH($A68,'Productivity Dump'!$A$4:$A$500,0),
MATCH(BX$2,'Productivity Dump'!$E$3:$AJ$3,0)
),
IF(BX$3="Attendance",
INDEX('Attendance Dump'!$E$2:$AI$400,
MATCH($A68,'Attendance Dump'!$B$2:$B$400,0),
MATCH(BX$2,'Attendance Dump'!$E$1:$AI$1,0)
),
INDEX('Active Hour''s Dump'!$D$3:$AH$337,
MATCH($C68,'Active Hour''s Dump'!$A$3:$A$337,0),
MATCH(BX$2,'Active Hour''s Dump'!$D$2:$AH$2,0)
))),"")</f>
        <v>8</v>
      </c>
      <c r="BY68" s="13">
        <f>_xlfn.IFNA(IF(BY$3="Productivity",
INDEX('Productivity Dump'!$E$4:$AJ$500,
MATCH($A68,'Productivity Dump'!$A$4:$A$500,0),
MATCH(BY$2,'Productivity Dump'!$E$3:$AJ$3,0)
),
IF(BY$3="Attendance",
INDEX('Attendance Dump'!$E$2:$AI$400,
MATCH($A68,'Attendance Dump'!$B$2:$B$400,0),
MATCH(BY$2,'Attendance Dump'!$E$1:$AI$1,0)
),
INDEX('Active Hour''s Dump'!$D$3:$AH$337,
MATCH($C68,'Active Hour''s Dump'!$A$3:$A$337,0),
MATCH(BY$2,'Active Hour''s Dump'!$D$2:$AH$2,0)
))),"")</f>
        <v>502.90300000000008</v>
      </c>
      <c r="BZ68" s="13" t="str">
        <f>_xlfn.IFNA(IF(BZ$3="Productivity",
INDEX('Productivity Dump'!$E$4:$AJ$500,
MATCH($A68,'Productivity Dump'!$A$4:$A$500,0),
MATCH(BZ$2,'Productivity Dump'!$E$3:$AJ$3,0)
),
IF(BZ$3="Attendance",
INDEX('Attendance Dump'!$E$2:$AI$400,
MATCH($A68,'Attendance Dump'!$B$2:$B$400,0),
MATCH(BZ$2,'Attendance Dump'!$E$1:$AI$1,0)
),
INDEX('Active Hour''s Dump'!$D$3:$AH$337,
MATCH($C68,'Active Hour''s Dump'!$A$3:$A$337,0),
MATCH(BZ$2,'Active Hour''s Dump'!$D$2:$AH$2,0)
))),"")</f>
        <v>P</v>
      </c>
      <c r="CA68" s="54">
        <f>_xlfn.IFNA(IF(CA$3="Productivity",
INDEX('Productivity Dump'!$E$4:$AJ$500,
MATCH($A68,'Productivity Dump'!$A$4:$A$500,0),
MATCH(CA$2,'Productivity Dump'!$E$3:$AJ$3,0)
),
IF(CA$3="Attendance",
INDEX('Attendance Dump'!$E$2:$AI$400,
MATCH($A68,'Attendance Dump'!$B$2:$B$400,0),
MATCH(CA$2,'Attendance Dump'!$E$1:$AI$1,0)
),
INDEX('Active Hour''s Dump'!$D$3:$AH$337,
MATCH($C68,'Active Hour''s Dump'!$A$3:$A$337,0),
MATCH(CA$2,'Active Hour''s Dump'!$D$2:$AH$2,0)
))),"")</f>
        <v>5.3333333333333304</v>
      </c>
      <c r="CB68" s="13">
        <f>_xlfn.IFNA(IF(CB$3="Productivity",
INDEX('Productivity Dump'!$E$4:$AJ$500,
MATCH($A68,'Productivity Dump'!$A$4:$A$500,0),
MATCH(CB$2,'Productivity Dump'!$E$3:$AJ$3,0)
),
IF(CB$3="Attendance",
INDEX('Attendance Dump'!$E$2:$AI$400,
MATCH($A68,'Attendance Dump'!$B$2:$B$400,0),
MATCH(CB$2,'Attendance Dump'!$E$1:$AI$1,0)
),
INDEX('Active Hour''s Dump'!$D$3:$AH$337,
MATCH($C68,'Active Hour''s Dump'!$A$3:$A$337,0),
MATCH(CB$2,'Active Hour''s Dump'!$D$2:$AH$2,0)
))),"")</f>
        <v>0</v>
      </c>
      <c r="CC68" s="13" t="str">
        <f>_xlfn.IFNA(IF(CC$3="Productivity",
INDEX('Productivity Dump'!$E$4:$AJ$500,
MATCH($A68,'Productivity Dump'!$A$4:$A$500,0),
MATCH(CC$2,'Productivity Dump'!$E$3:$AJ$3,0)
),
IF(CC$3="Attendance",
INDEX('Attendance Dump'!$E$2:$AI$400,
MATCH($A68,'Attendance Dump'!$B$2:$B$400,0),
MATCH(CC$2,'Attendance Dump'!$E$1:$AI$1,0)
),
INDEX('Active Hour''s Dump'!$D$3:$AH$337,
MATCH($C68,'Active Hour''s Dump'!$A$3:$A$337,0),
MATCH(CC$2,'Active Hour''s Dump'!$D$2:$AH$2,0)
))),"")</f>
        <v>WO</v>
      </c>
      <c r="CD68" s="54">
        <f>_xlfn.IFNA(IF(CD$3="Productivity",
INDEX('Productivity Dump'!$E$4:$AJ$500,
MATCH($A68,'Productivity Dump'!$A$4:$A$500,0),
MATCH(CD$2,'Productivity Dump'!$E$3:$AJ$3,0)
),
IF(CD$3="Attendance",
INDEX('Attendance Dump'!$E$2:$AI$400,
MATCH($A68,'Attendance Dump'!$B$2:$B$400,0),
MATCH(CD$2,'Attendance Dump'!$E$1:$AI$1,0)
),
INDEX('Active Hour''s Dump'!$D$3:$AH$337,
MATCH($C68,'Active Hour''s Dump'!$A$3:$A$337,0),
MATCH(CD$2,'Active Hour''s Dump'!$D$2:$AH$2,0)
))),"")</f>
        <v>0</v>
      </c>
      <c r="CE68" s="13">
        <f>_xlfn.IFNA(IF(CE$3="Productivity",
INDEX('Productivity Dump'!$E$4:$AJ$500,
MATCH($A68,'Productivity Dump'!$A$4:$A$500,0),
MATCH(CE$2,'Productivity Dump'!$E$3:$AJ$3,0)
),
IF(CE$3="Attendance",
INDEX('Attendance Dump'!$E$2:$AI$400,
MATCH($A68,'Attendance Dump'!$B$2:$B$400,0),
MATCH(CE$2,'Attendance Dump'!$E$1:$AI$1,0)
),
INDEX('Active Hour''s Dump'!$D$3:$AH$337,
MATCH($C68,'Active Hour''s Dump'!$A$3:$A$337,0),
MATCH(CE$2,'Active Hour''s Dump'!$D$2:$AH$2,0)
))),"")</f>
        <v>503.53699999999992</v>
      </c>
      <c r="CF68" s="13" t="str">
        <f>_xlfn.IFNA(IF(CF$3="Productivity",
INDEX('Productivity Dump'!$E$4:$AJ$500,
MATCH($A68,'Productivity Dump'!$A$4:$A$500,0),
MATCH(CF$2,'Productivity Dump'!$E$3:$AJ$3,0)
),
IF(CF$3="Attendance",
INDEX('Attendance Dump'!$E$2:$AI$400,
MATCH($A68,'Attendance Dump'!$B$2:$B$400,0),
MATCH(CF$2,'Attendance Dump'!$E$1:$AI$1,0)
),
INDEX('Active Hour''s Dump'!$D$3:$AH$337,
MATCH($C68,'Active Hour''s Dump'!$A$3:$A$337,0),
MATCH(CF$2,'Active Hour''s Dump'!$D$2:$AH$2,0)
))),"")</f>
        <v>P</v>
      </c>
      <c r="CG68" s="54">
        <f>_xlfn.IFNA(IF(CG$3="Productivity",
INDEX('Productivity Dump'!$E$4:$AJ$500,
MATCH($A68,'Productivity Dump'!$A$4:$A$500,0),
MATCH(CG$2,'Productivity Dump'!$E$3:$AJ$3,0)
),
IF(CG$3="Attendance",
INDEX('Attendance Dump'!$E$2:$AI$400,
MATCH($A68,'Attendance Dump'!$B$2:$B$400,0),
MATCH(CG$2,'Attendance Dump'!$E$1:$AI$1,0)
),
INDEX('Active Hour''s Dump'!$D$3:$AH$337,
MATCH($C68,'Active Hour''s Dump'!$A$3:$A$337,0),
MATCH(CG$2,'Active Hour''s Dump'!$D$2:$AH$2,0)
))),"")</f>
        <v>5</v>
      </c>
      <c r="CH68" s="13">
        <f>_xlfn.IFNA(IF(CH$3="Productivity",
INDEX('Productivity Dump'!$E$4:$AJ$500,
MATCH($A68,'Productivity Dump'!$A$4:$A$500,0),
MATCH(CH$2,'Productivity Dump'!$E$3:$AJ$3,0)
),
IF(CH$3="Attendance",
INDEX('Attendance Dump'!$E$2:$AI$400,
MATCH($A68,'Attendance Dump'!$B$2:$B$400,0),
MATCH(CH$2,'Attendance Dump'!$E$1:$AI$1,0)
),
INDEX('Active Hour''s Dump'!$D$3:$AH$337,
MATCH($C68,'Active Hour''s Dump'!$A$3:$A$337,0),
MATCH(CH$2,'Active Hour''s Dump'!$D$2:$AH$2,0)
))),"")</f>
        <v>915.79199999999992</v>
      </c>
      <c r="CI68" s="13" t="str">
        <f>_xlfn.IFNA(IF(CI$3="Productivity",
INDEX('Productivity Dump'!$E$4:$AJ$500,
MATCH($A68,'Productivity Dump'!$A$4:$A$500,0),
MATCH(CI$2,'Productivity Dump'!$E$3:$AJ$3,0)
),
IF(CI$3="Attendance",
INDEX('Attendance Dump'!$E$2:$AI$400,
MATCH($A68,'Attendance Dump'!$B$2:$B$400,0),
MATCH(CI$2,'Attendance Dump'!$E$1:$AI$1,0)
),
INDEX('Active Hour''s Dump'!$D$3:$AH$337,
MATCH($C68,'Active Hour''s Dump'!$A$3:$A$337,0),
MATCH(CI$2,'Active Hour''s Dump'!$D$2:$AH$2,0)
))),"")</f>
        <v>P</v>
      </c>
      <c r="CJ68" s="54">
        <f>_xlfn.IFNA(IF(CJ$3="Productivity",
INDEX('Productivity Dump'!$E$4:$AJ$500,
MATCH($A68,'Productivity Dump'!$A$4:$A$500,0),
MATCH(CJ$2,'Productivity Dump'!$E$3:$AJ$3,0)
),
IF(CJ$3="Attendance",
INDEX('Attendance Dump'!$E$2:$AI$400,
MATCH($A68,'Attendance Dump'!$B$2:$B$400,0),
MATCH(CJ$2,'Attendance Dump'!$E$1:$AI$1,0)
),
INDEX('Active Hour''s Dump'!$D$3:$AH$337,
MATCH($C68,'Active Hour''s Dump'!$A$3:$A$337,0),
MATCH(CJ$2,'Active Hour''s Dump'!$D$2:$AH$2,0)
))),"")</f>
        <v>7.75</v>
      </c>
      <c r="CK68" s="13">
        <f>_xlfn.IFNA(IF(CK$3="Productivity",
INDEX('Productivity Dump'!$E$4:$AJ$500,
MATCH($A68,'Productivity Dump'!$A$4:$A$500,0),
MATCH(CK$2,'Productivity Dump'!$E$3:$AJ$3,0)
),
IF(CK$3="Attendance",
INDEX('Attendance Dump'!$E$2:$AI$400,
MATCH($A68,'Attendance Dump'!$B$2:$B$400,0),
MATCH(CK$2,'Attendance Dump'!$E$1:$AI$1,0)
),
INDEX('Active Hour''s Dump'!$D$3:$AH$337,
MATCH($C68,'Active Hour''s Dump'!$A$3:$A$337,0),
MATCH(CK$2,'Active Hour''s Dump'!$D$2:$AH$2,0)
))),"")</f>
        <v>806.12</v>
      </c>
      <c r="CL68" s="13" t="str">
        <f>_xlfn.IFNA(IF(CL$3="Productivity",
INDEX('Productivity Dump'!$E$4:$AJ$500,
MATCH($A68,'Productivity Dump'!$A$4:$A$500,0),
MATCH(CL$2,'Productivity Dump'!$E$3:$AJ$3,0)
),
IF(CL$3="Attendance",
INDEX('Attendance Dump'!$E$2:$AI$400,
MATCH($A68,'Attendance Dump'!$B$2:$B$400,0),
MATCH(CL$2,'Attendance Dump'!$E$1:$AI$1,0)
),
INDEX('Active Hour''s Dump'!$D$3:$AH$337,
MATCH($C68,'Active Hour''s Dump'!$A$3:$A$337,0),
MATCH(CL$2,'Active Hour''s Dump'!$D$2:$AH$2,0)
))),"")</f>
        <v>P</v>
      </c>
      <c r="CM68" s="54">
        <f>_xlfn.IFNA(IF(CM$3="Productivity",
INDEX('Productivity Dump'!$E$4:$AJ$500,
MATCH($A68,'Productivity Dump'!$A$4:$A$500,0),
MATCH(CM$2,'Productivity Dump'!$E$3:$AJ$3,0)
),
IF(CM$3="Attendance",
INDEX('Attendance Dump'!$E$2:$AI$400,
MATCH($A68,'Attendance Dump'!$B$2:$B$400,0),
MATCH(CM$2,'Attendance Dump'!$E$1:$AI$1,0)
),
INDEX('Active Hour''s Dump'!$D$3:$AH$337,
MATCH($C68,'Active Hour''s Dump'!$A$3:$A$337,0),
MATCH(CM$2,'Active Hour''s Dump'!$D$2:$AH$2,0)
))),"")</f>
        <v>8</v>
      </c>
      <c r="CN68" s="13">
        <f>_xlfn.IFNA(IF(CN$3="Productivity",
INDEX('Productivity Dump'!$E$4:$AJ$500,
MATCH($A68,'Productivity Dump'!$A$4:$A$500,0),
MATCH(CN$2,'Productivity Dump'!$E$3:$AJ$3,0)
),
IF(CN$3="Attendance",
INDEX('Attendance Dump'!$E$2:$AI$400,
MATCH($A68,'Attendance Dump'!$B$2:$B$400,0),
MATCH(CN$2,'Attendance Dump'!$E$1:$AI$1,0)
),
INDEX('Active Hour''s Dump'!$D$3:$AH$337,
MATCH($C68,'Active Hour''s Dump'!$A$3:$A$337,0),
MATCH(CN$2,'Active Hour''s Dump'!$D$2:$AH$2,0)
))),"")</f>
        <v>0</v>
      </c>
      <c r="CO68" s="13">
        <f>_xlfn.IFNA(IF(CO$3="Productivity",
INDEX('Productivity Dump'!$E$4:$AJ$500,
MATCH($A68,'Productivity Dump'!$A$4:$A$500,0),
MATCH(CO$2,'Productivity Dump'!$E$3:$AJ$3,0)
),
IF(CO$3="Attendance",
INDEX('Attendance Dump'!$E$2:$AI$400,
MATCH($A68,'Attendance Dump'!$B$2:$B$400,0),
MATCH(CO$2,'Attendance Dump'!$E$1:$AI$1,0)
),
INDEX('Active Hour''s Dump'!$D$3:$AH$337,
MATCH($C68,'Active Hour''s Dump'!$A$3:$A$337,0),
MATCH(CO$2,'Active Hour''s Dump'!$D$2:$AH$2,0)
))),"")</f>
        <v>0</v>
      </c>
      <c r="CP68" s="54">
        <f>_xlfn.IFNA(IF(CP$3="Productivity",
INDEX('Productivity Dump'!$E$4:$AJ$500,
MATCH($A68,'Productivity Dump'!$A$4:$A$500,0),
MATCH(CP$2,'Productivity Dump'!$E$3:$AJ$3,0)
),
IF(CP$3="Attendance",
INDEX('Attendance Dump'!$E$2:$AI$400,
MATCH($A68,'Attendance Dump'!$B$2:$B$400,0),
MATCH(CP$2,'Attendance Dump'!$E$1:$AI$1,0)
),
INDEX('Active Hour''s Dump'!$D$3:$AH$337,
MATCH($C68,'Active Hour''s Dump'!$A$3:$A$337,0),
MATCH(CP$2,'Active Hour''s Dump'!$D$2:$AH$2,0)
))),"")</f>
        <v>0</v>
      </c>
      <c r="CQ68" s="13">
        <f>_xlfn.IFNA(IF(CQ$3="Productivity",
INDEX('Productivity Dump'!$E$4:$AJ$500,
MATCH($A68,'Productivity Dump'!$A$4:$A$500,0),
MATCH(CQ$2,'Productivity Dump'!$E$3:$AJ$3,0)
),
IF(CQ$3="Attendance",
INDEX('Attendance Dump'!$E$2:$AI$400,
MATCH($A68,'Attendance Dump'!$B$2:$B$400,0),
MATCH(CQ$2,'Attendance Dump'!$E$1:$AI$1,0)
),
INDEX('Active Hour''s Dump'!$D$3:$AH$337,
MATCH($C68,'Active Hour''s Dump'!$A$3:$A$337,0),
MATCH(CQ$2,'Active Hour''s Dump'!$D$2:$AH$2,0)
))),"")</f>
        <v>0</v>
      </c>
      <c r="CR68" s="13">
        <f>_xlfn.IFNA(IF(CR$3="Productivity",
INDEX('Productivity Dump'!$E$4:$AJ$500,
MATCH($A68,'Productivity Dump'!$A$4:$A$500,0),
MATCH(CR$2,'Productivity Dump'!$E$3:$AJ$3,0)
),
IF(CR$3="Attendance",
INDEX('Attendance Dump'!$E$2:$AI$400,
MATCH($A68,'Attendance Dump'!$B$2:$B$400,0),
MATCH(CR$2,'Attendance Dump'!$E$1:$AI$1,0)
),
INDEX('Active Hour''s Dump'!$D$3:$AH$337,
MATCH($C68,'Active Hour''s Dump'!$A$3:$A$337,0),
MATCH(CR$2,'Active Hour''s Dump'!$D$2:$AH$2,0)
))),"")</f>
        <v>0</v>
      </c>
      <c r="CS68" s="54">
        <f>_xlfn.IFNA(IF(CS$3="Productivity",
INDEX('Productivity Dump'!$E$4:$AJ$500,
MATCH($A68,'Productivity Dump'!$A$4:$A$500,0),
MATCH(CS$2,'Productivity Dump'!$E$3:$AJ$3,0)
),
IF(CS$3="Attendance",
INDEX('Attendance Dump'!$E$2:$AI$400,
MATCH($A68,'Attendance Dump'!$B$2:$B$400,0),
MATCH(CS$2,'Attendance Dump'!$E$1:$AI$1,0)
),
INDEX('Active Hour''s Dump'!$D$3:$AH$337,
MATCH($C68,'Active Hour''s Dump'!$A$3:$A$337,0),
MATCH(CS$2,'Active Hour''s Dump'!$D$2:$AH$2,0)
))),"")</f>
        <v>0</v>
      </c>
      <c r="CT68" s="13">
        <f>_xlfn.IFNA(IF(CT$3="Productivity",
INDEX('Productivity Dump'!$E$4:$AJ$500,
MATCH($A68,'Productivity Dump'!$A$4:$A$500,0),
MATCH(CT$2,'Productivity Dump'!$E$3:$AJ$3,0)
),
IF(CT$3="Attendance",
INDEX('Attendance Dump'!$E$2:$AI$400,
MATCH($A68,'Attendance Dump'!$B$2:$B$400,0),
MATCH(CT$2,'Attendance Dump'!$E$1:$AI$1,0)
),
INDEX('Active Hour''s Dump'!$D$3:$AH$337,
MATCH($C68,'Active Hour''s Dump'!$A$3:$A$337,0),
MATCH(CT$2,'Active Hour''s Dump'!$D$2:$AH$2,0)
))),"")</f>
        <v>0</v>
      </c>
      <c r="CU68" s="13">
        <f>_xlfn.IFNA(IF(CU$3="Productivity",
INDEX('Productivity Dump'!$E$4:$AJ$500,
MATCH($A68,'Productivity Dump'!$A$4:$A$500,0),
MATCH(CU$2,'Productivity Dump'!$E$3:$AJ$3,0)
),
IF(CU$3="Attendance",
INDEX('Attendance Dump'!$E$2:$AI$400,
MATCH($A68,'Attendance Dump'!$B$2:$B$400,0),
MATCH(CU$2,'Attendance Dump'!$E$1:$AI$1,0)
),
INDEX('Active Hour''s Dump'!$D$3:$AH$337,
MATCH($C68,'Active Hour''s Dump'!$A$3:$A$337,0),
MATCH(CU$2,'Active Hour''s Dump'!$D$2:$AH$2,0)
))),"")</f>
        <v>0</v>
      </c>
      <c r="CV68" s="54">
        <f>_xlfn.IFNA(IF(CV$3="Productivity",
INDEX('Productivity Dump'!$E$4:$AJ$500,
MATCH($A68,'Productivity Dump'!$A$4:$A$500,0),
MATCH(CV$2,'Productivity Dump'!$E$3:$AJ$3,0)
),
IF(CV$3="Attendance",
INDEX('Attendance Dump'!$E$2:$AI$400,
MATCH($A68,'Attendance Dump'!$B$2:$B$400,0),
MATCH(CV$2,'Attendance Dump'!$E$1:$AI$1,0)
),
INDEX('Active Hour''s Dump'!$D$3:$AH$337,
MATCH($C68,'Active Hour''s Dump'!$A$3:$A$337,0),
MATCH(CV$2,'Active Hour''s Dump'!$D$2:$AH$2,0)
))),"")</f>
        <v>0</v>
      </c>
      <c r="CW68" s="13"/>
      <c r="CX68" s="13"/>
      <c r="CY68" s="54"/>
      <c r="DA68" s="57">
        <f t="shared" si="69"/>
        <v>188.08333333333331</v>
      </c>
      <c r="DB68" s="35">
        <f t="shared" si="70"/>
        <v>18753.465999999997</v>
      </c>
      <c r="DC68" s="35">
        <f t="shared" si="67"/>
        <v>0</v>
      </c>
      <c r="DD68" s="35">
        <f t="shared" ca="1" si="68"/>
        <v>0</v>
      </c>
      <c r="DF68" s="32" cm="1">
        <f t="array" ref="DF68">SUMPRODUCT(
    (MOD(COLUMN(H68:CV68) - COLUMN(H68), 3) = 0) *
    (H68:CV68 = 0) *
    (I68:CW68 = "P") *
    (COUNTIF(UKHoliday, H$2:CV$2) = 0)
)</f>
        <v>0</v>
      </c>
      <c r="DG68" s="33" cm="1">
        <f t="array" ref="DG68">SUMPRODUCT(
  (MOD(COLUMN(H68:CV68) - COLUMN(H68), 3) = 0) *
  (H68:CV68 &gt; 0) *
  (H68:CV68 &lt; 0.5 * IF(((WEEKDAY(H$2:CV$2, 2) = 1) + (WEEKDAY(H$2:CV$2, 2) = 6)), G68, F68)) *
  (I68:CW68 = "P") *
  (COUNTIF(UKHoliday, H$2:CV$2) = 0)
)</f>
        <v>0</v>
      </c>
      <c r="DH68" s="33" cm="1">
        <f t="array" ref="DH68">SUMPRODUCT(
  (MOD(COLUMN(H68:CV68) - COLUMN(H68), 3) = 0) *
  (H68:CV68 &gt; 0.5 * IF(((WEEKDAY(H$2:CV$2, 2) = 1) + (WEEKDAY(H$2:CV$2, 2) = 6)), $G68, $F68)) *
  (H68:CV68 &lt; 0.8 * IF(((WEEKDAY(H$2:CV$2, 2) = 1) + (WEEKDAY(H$2:CV$2, 2) = 6)), $G68, $F68)) *
  (I68:CW68 = "P") *
  (COUNTIF(UKHoliday, H$2:CV$2) = 0)
)</f>
        <v>0</v>
      </c>
      <c r="DI68" s="33" cm="1">
        <f t="array" ref="DI68">SUMPRODUCT(
  (MOD(COLUMN(H68:CV68) - COLUMN(H68), 3) = 0) *
  (H68:CV68 &gt; 0.8 * IF(((WEEKDAY(H$2:CV$2, 2) = 1) + (WEEKDAY(H$2:CV$2, 2) = 6)), $G68, $F68)) *
  (H68:CV68 &lt; 1 * IF(((WEEKDAY(H$2:CV$2, 2) = 1) + (WEEKDAY(H$2:CV$2, 2) = 6)), $G68, $F68)) *
  (I68:CW68 = "P") *
  (COUNTIF(UKHoliday, H$2:CV$2) = 0)
)</f>
        <v>12</v>
      </c>
    </row>
    <row r="69" spans="1:113" x14ac:dyDescent="0.3">
      <c r="A69" s="8" t="s">
        <v>35</v>
      </c>
      <c r="B69" s="8" t="s">
        <v>34</v>
      </c>
      <c r="C69" s="9" t="s">
        <v>599</v>
      </c>
      <c r="D69" s="62" t="s">
        <v>555</v>
      </c>
      <c r="E69" s="35">
        <v>30000</v>
      </c>
      <c r="F69" s="35">
        <f t="shared" si="65"/>
        <v>1500</v>
      </c>
      <c r="G69" s="35">
        <f t="shared" si="66"/>
        <v>750</v>
      </c>
      <c r="H69" s="13">
        <f>_xlfn.IFNA(IF(H$3="Productivity",
INDEX('Productivity Dump'!$E$4:$AJ$500,
MATCH($A69,'Productivity Dump'!$A$4:$A$500,0),
MATCH(H$2,'Productivity Dump'!$E$3:$AJ$3,0)
),
IF(H$3="Attendance",
INDEX('Attendance Dump'!$E$2:$AI$400,
MATCH($A69,'Attendance Dump'!$B$2:$B$400,0),
MATCH(H$2,'Attendance Dump'!$E$1:$AI$1,0)
),
INDEX('Active Hour''s Dump'!$D$3:$AH$337,
MATCH($C69,'Active Hour''s Dump'!$A$3:$A$337,0),
MATCH(H$2,'Active Hour''s Dump'!$D$2:$AH$2,0)
))),"")</f>
        <v>1606.653</v>
      </c>
      <c r="I69" s="13" t="str">
        <f>_xlfn.IFNA(IF(I$3="Productivity",
INDEX('Productivity Dump'!$E$4:$AJ$500,
MATCH($A69,'Productivity Dump'!$A$4:$A$500,0),
MATCH(I$2,'Productivity Dump'!$E$3:$AJ$3,0)
),
IF(I$3="Attendance",
INDEX('Attendance Dump'!$E$2:$AI$400,
MATCH($A69,'Attendance Dump'!$B$2:$B$400,0),
MATCH(I$2,'Attendance Dump'!$E$1:$AI$1,0)
),
INDEX('Active Hour''s Dump'!$D$3:$AH$337,
MATCH($C69,'Active Hour''s Dump'!$A$3:$A$337,0),
MATCH(I$2,'Active Hour''s Dump'!$D$2:$AH$2,0)
))),"")</f>
        <v>P</v>
      </c>
      <c r="J69" s="54">
        <f>_xlfn.IFNA(IF(J$3="Productivity",
INDEX('Productivity Dump'!$E$4:$AJ$500,
MATCH($A69,'Productivity Dump'!$A$4:$A$500,0),
MATCH(J$2,'Productivity Dump'!$E$3:$AJ$3,0)
),
IF(J$3="Attendance",
INDEX('Attendance Dump'!$E$2:$AI$400,
MATCH($A69,'Attendance Dump'!$B$2:$B$400,0),
MATCH(J$2,'Attendance Dump'!$E$1:$AI$1,0)
),
INDEX('Active Hour''s Dump'!$D$3:$AH$337,
MATCH($C69,'Active Hour''s Dump'!$A$3:$A$337,0),
MATCH(J$2,'Active Hour''s Dump'!$D$2:$AH$2,0)
))),"")</f>
        <v>7</v>
      </c>
      <c r="K69" s="13">
        <f>_xlfn.IFNA(IF(K$3="Productivity",
INDEX('Productivity Dump'!$E$4:$AJ$500,
MATCH($A69,'Productivity Dump'!$A$4:$A$500,0),
MATCH(K$2,'Productivity Dump'!$E$3:$AJ$3,0)
),
IF(K$3="Attendance",
INDEX('Attendance Dump'!$E$2:$AI$400,
MATCH($A69,'Attendance Dump'!$B$2:$B$400,0),
MATCH(K$2,'Attendance Dump'!$E$1:$AI$1,0)
),
INDEX('Active Hour''s Dump'!$D$3:$AH$337,
MATCH($C69,'Active Hour''s Dump'!$A$3:$A$337,0),
MATCH(K$2,'Active Hour''s Dump'!$D$2:$AH$2,0)
))),"")</f>
        <v>1542.2729999999999</v>
      </c>
      <c r="L69" s="13" t="str">
        <f>_xlfn.IFNA(IF(L$3="Productivity",
INDEX('Productivity Dump'!$E$4:$AJ$500,
MATCH($A69,'Productivity Dump'!$A$4:$A$500,0),
MATCH(L$2,'Productivity Dump'!$E$3:$AJ$3,0)
),
IF(L$3="Attendance",
INDEX('Attendance Dump'!$E$2:$AI$400,
MATCH($A69,'Attendance Dump'!$B$2:$B$400,0),
MATCH(L$2,'Attendance Dump'!$E$1:$AI$1,0)
),
INDEX('Active Hour''s Dump'!$D$3:$AH$337,
MATCH($C69,'Active Hour''s Dump'!$A$3:$A$337,0),
MATCH(L$2,'Active Hour''s Dump'!$D$2:$AH$2,0)
))),"")</f>
        <v>P</v>
      </c>
      <c r="M69" s="54">
        <f>_xlfn.IFNA(IF(M$3="Productivity",
INDEX('Productivity Dump'!$E$4:$AJ$500,
MATCH($A69,'Productivity Dump'!$A$4:$A$500,0),
MATCH(M$2,'Productivity Dump'!$E$3:$AJ$3,0)
),
IF(M$3="Attendance",
INDEX('Attendance Dump'!$E$2:$AI$400,
MATCH($A69,'Attendance Dump'!$B$2:$B$400,0),
MATCH(M$2,'Attendance Dump'!$E$1:$AI$1,0)
),
INDEX('Active Hour''s Dump'!$D$3:$AH$337,
MATCH($C69,'Active Hour''s Dump'!$A$3:$A$337,0),
MATCH(M$2,'Active Hour''s Dump'!$D$2:$AH$2,0)
))),"")</f>
        <v>7</v>
      </c>
      <c r="N69" s="13">
        <f>_xlfn.IFNA(IF(N$3="Productivity",
INDEX('Productivity Dump'!$E$4:$AJ$500,
MATCH($A69,'Productivity Dump'!$A$4:$A$500,0),
MATCH(N$2,'Productivity Dump'!$E$3:$AJ$3,0)
),
IF(N$3="Attendance",
INDEX('Attendance Dump'!$E$2:$AI$400,
MATCH($A69,'Attendance Dump'!$B$2:$B$400,0),
MATCH(N$2,'Attendance Dump'!$E$1:$AI$1,0)
),
INDEX('Active Hour''s Dump'!$D$3:$AH$337,
MATCH($C69,'Active Hour''s Dump'!$A$3:$A$337,0),
MATCH(N$2,'Active Hour''s Dump'!$D$2:$AH$2,0)
))),"")</f>
        <v>607.38699999999983</v>
      </c>
      <c r="O69" s="13" t="str">
        <f>_xlfn.IFNA(IF(O$3="Productivity",
INDEX('Productivity Dump'!$E$4:$AJ$500,
MATCH($A69,'Productivity Dump'!$A$4:$A$500,0),
MATCH(O$2,'Productivity Dump'!$E$3:$AJ$3,0)
),
IF(O$3="Attendance",
INDEX('Attendance Dump'!$E$2:$AI$400,
MATCH($A69,'Attendance Dump'!$B$2:$B$400,0),
MATCH(O$2,'Attendance Dump'!$E$1:$AI$1,0)
),
INDEX('Active Hour''s Dump'!$D$3:$AH$337,
MATCH($C69,'Active Hour''s Dump'!$A$3:$A$337,0),
MATCH(O$2,'Active Hour''s Dump'!$D$2:$AH$2,0)
))),"")</f>
        <v>P</v>
      </c>
      <c r="P69" s="54">
        <f>_xlfn.IFNA(IF(P$3="Productivity",
INDEX('Productivity Dump'!$E$4:$AJ$500,
MATCH($A69,'Productivity Dump'!$A$4:$A$500,0),
MATCH(P$2,'Productivity Dump'!$E$3:$AJ$3,0)
),
IF(P$3="Attendance",
INDEX('Attendance Dump'!$E$2:$AI$400,
MATCH($A69,'Attendance Dump'!$B$2:$B$400,0),
MATCH(P$2,'Attendance Dump'!$E$1:$AI$1,0)
),
INDEX('Active Hour''s Dump'!$D$3:$AH$337,
MATCH($C69,'Active Hour''s Dump'!$A$3:$A$337,0),
MATCH(P$2,'Active Hour''s Dump'!$D$2:$AH$2,0)
))),"")</f>
        <v>3.3333333333333299</v>
      </c>
      <c r="Q69" s="13">
        <f>_xlfn.IFNA(IF(Q$3="Productivity",
INDEX('Productivity Dump'!$E$4:$AJ$500,
MATCH($A69,'Productivity Dump'!$A$4:$A$500,0),
MATCH(Q$2,'Productivity Dump'!$E$3:$AJ$3,0)
),
IF(Q$3="Attendance",
INDEX('Attendance Dump'!$E$2:$AI$400,
MATCH($A69,'Attendance Dump'!$B$2:$B$400,0),
MATCH(Q$2,'Attendance Dump'!$E$1:$AI$1,0)
),
INDEX('Active Hour''s Dump'!$D$3:$AH$337,
MATCH($C69,'Active Hour''s Dump'!$A$3:$A$337,0),
MATCH(Q$2,'Active Hour''s Dump'!$D$2:$AH$2,0)
))),"")</f>
        <v>0</v>
      </c>
      <c r="R69" s="13" t="str">
        <f>_xlfn.IFNA(IF(R$3="Productivity",
INDEX('Productivity Dump'!$E$4:$AJ$500,
MATCH($A69,'Productivity Dump'!$A$4:$A$500,0),
MATCH(R$2,'Productivity Dump'!$E$3:$AJ$3,0)
),
IF(R$3="Attendance",
INDEX('Attendance Dump'!$E$2:$AI$400,
MATCH($A69,'Attendance Dump'!$B$2:$B$400,0),
MATCH(R$2,'Attendance Dump'!$E$1:$AI$1,0)
),
INDEX('Active Hour''s Dump'!$D$3:$AH$337,
MATCH($C69,'Active Hour''s Dump'!$A$3:$A$337,0),
MATCH(R$2,'Active Hour''s Dump'!$D$2:$AH$2,0)
))),"")</f>
        <v>WO</v>
      </c>
      <c r="S69" s="54">
        <f>_xlfn.IFNA(IF(S$3="Productivity",
INDEX('Productivity Dump'!$E$4:$AJ$500,
MATCH($A69,'Productivity Dump'!$A$4:$A$500,0),
MATCH(S$2,'Productivity Dump'!$E$3:$AJ$3,0)
),
IF(S$3="Attendance",
INDEX('Attendance Dump'!$E$2:$AI$400,
MATCH($A69,'Attendance Dump'!$B$2:$B$400,0),
MATCH(S$2,'Attendance Dump'!$E$1:$AI$1,0)
),
INDEX('Active Hour''s Dump'!$D$3:$AH$337,
MATCH($C69,'Active Hour''s Dump'!$A$3:$A$337,0),
MATCH(S$2,'Active Hour''s Dump'!$D$2:$AH$2,0)
))),"")</f>
        <v>0</v>
      </c>
      <c r="T69" s="13">
        <f>_xlfn.IFNA(IF(T$3="Productivity",
INDEX('Productivity Dump'!$E$4:$AJ$500,
MATCH($A69,'Productivity Dump'!$A$4:$A$500,0),
MATCH(T$2,'Productivity Dump'!$E$3:$AJ$3,0)
),
IF(T$3="Attendance",
INDEX('Attendance Dump'!$E$2:$AI$400,
MATCH($A69,'Attendance Dump'!$B$2:$B$400,0),
MATCH(T$2,'Attendance Dump'!$E$1:$AI$1,0)
),
INDEX('Active Hour''s Dump'!$D$3:$AH$337,
MATCH($C69,'Active Hour''s Dump'!$A$3:$A$337,0),
MATCH(T$2,'Active Hour''s Dump'!$D$2:$AH$2,0)
))),"")</f>
        <v>755.44599999999991</v>
      </c>
      <c r="U69" s="13" t="str">
        <f>_xlfn.IFNA(IF(U$3="Productivity",
INDEX('Productivity Dump'!$E$4:$AJ$500,
MATCH($A69,'Productivity Dump'!$A$4:$A$500,0),
MATCH(U$2,'Productivity Dump'!$E$3:$AJ$3,0)
),
IF(U$3="Attendance",
INDEX('Attendance Dump'!$E$2:$AI$400,
MATCH($A69,'Attendance Dump'!$B$2:$B$400,0),
MATCH(U$2,'Attendance Dump'!$E$1:$AI$1,0)
),
INDEX('Active Hour''s Dump'!$D$3:$AH$337,
MATCH($C69,'Active Hour''s Dump'!$A$3:$A$337,0),
MATCH(U$2,'Active Hour''s Dump'!$D$2:$AH$2,0)
))),"")</f>
        <v>P</v>
      </c>
      <c r="V69" s="54">
        <f>_xlfn.IFNA(IF(V$3="Productivity",
INDEX('Productivity Dump'!$E$4:$AJ$500,
MATCH($A69,'Productivity Dump'!$A$4:$A$500,0),
MATCH(V$2,'Productivity Dump'!$E$3:$AJ$3,0)
),
IF(V$3="Attendance",
INDEX('Attendance Dump'!$E$2:$AI$400,
MATCH($A69,'Attendance Dump'!$B$2:$B$400,0),
MATCH(V$2,'Attendance Dump'!$E$1:$AI$1,0)
),
INDEX('Active Hour''s Dump'!$D$3:$AH$337,
MATCH($C69,'Active Hour''s Dump'!$A$3:$A$337,0),
MATCH(V$2,'Active Hour''s Dump'!$D$2:$AH$2,0)
))),"")</f>
        <v>4.0833333333333304</v>
      </c>
      <c r="W69" s="13">
        <f>_xlfn.IFNA(IF(W$3="Productivity",
INDEX('Productivity Dump'!$E$4:$AJ$500,
MATCH($A69,'Productivity Dump'!$A$4:$A$500,0),
MATCH(W$2,'Productivity Dump'!$E$3:$AJ$3,0)
),
IF(W$3="Attendance",
INDEX('Attendance Dump'!$E$2:$AI$400,
MATCH($A69,'Attendance Dump'!$B$2:$B$400,0),
MATCH(W$2,'Attendance Dump'!$E$1:$AI$1,0)
),
INDEX('Active Hour''s Dump'!$D$3:$AH$337,
MATCH($C69,'Active Hour''s Dump'!$A$3:$A$337,0),
MATCH(W$2,'Active Hour''s Dump'!$D$2:$AH$2,0)
))),"")</f>
        <v>1645.8330000000001</v>
      </c>
      <c r="X69" s="13" t="str">
        <f>_xlfn.IFNA(IF(X$3="Productivity",
INDEX('Productivity Dump'!$E$4:$AJ$500,
MATCH($A69,'Productivity Dump'!$A$4:$A$500,0),
MATCH(X$2,'Productivity Dump'!$E$3:$AJ$3,0)
),
IF(X$3="Attendance",
INDEX('Attendance Dump'!$E$2:$AI$400,
MATCH($A69,'Attendance Dump'!$B$2:$B$400,0),
MATCH(X$2,'Attendance Dump'!$E$1:$AI$1,0)
),
INDEX('Active Hour''s Dump'!$D$3:$AH$337,
MATCH($C69,'Active Hour''s Dump'!$A$3:$A$337,0),
MATCH(X$2,'Active Hour''s Dump'!$D$2:$AH$2,0)
))),"")</f>
        <v>P</v>
      </c>
      <c r="Y69" s="54">
        <f>_xlfn.IFNA(IF(Y$3="Productivity",
INDEX('Productivity Dump'!$E$4:$AJ$500,
MATCH($A69,'Productivity Dump'!$A$4:$A$500,0),
MATCH(Y$2,'Productivity Dump'!$E$3:$AJ$3,0)
),
IF(Y$3="Attendance",
INDEX('Attendance Dump'!$E$2:$AI$400,
MATCH($A69,'Attendance Dump'!$B$2:$B$400,0),
MATCH(Y$2,'Attendance Dump'!$E$1:$AI$1,0)
),
INDEX('Active Hour''s Dump'!$D$3:$AH$337,
MATCH($C69,'Active Hour''s Dump'!$A$3:$A$337,0),
MATCH(Y$2,'Active Hour''s Dump'!$D$2:$AH$2,0)
))),"")</f>
        <v>7.5</v>
      </c>
      <c r="Z69" s="13">
        <f>_xlfn.IFNA(IF(Z$3="Productivity",
INDEX('Productivity Dump'!$E$4:$AJ$500,
MATCH($A69,'Productivity Dump'!$A$4:$A$500,0),
MATCH(Z$2,'Productivity Dump'!$E$3:$AJ$3,0)
),
IF(Z$3="Attendance",
INDEX('Attendance Dump'!$E$2:$AI$400,
MATCH($A69,'Attendance Dump'!$B$2:$B$400,0),
MATCH(Z$2,'Attendance Dump'!$E$1:$AI$1,0)
),
INDEX('Active Hour''s Dump'!$D$3:$AH$337,
MATCH($C69,'Active Hour''s Dump'!$A$3:$A$337,0),
MATCH(Z$2,'Active Hour''s Dump'!$D$2:$AH$2,0)
))),"")</f>
        <v>1532.0239999999994</v>
      </c>
      <c r="AA69" s="13" t="str">
        <f>_xlfn.IFNA(IF(AA$3="Productivity",
INDEX('Productivity Dump'!$E$4:$AJ$500,
MATCH($A69,'Productivity Dump'!$A$4:$A$500,0),
MATCH(AA$2,'Productivity Dump'!$E$3:$AJ$3,0)
),
IF(AA$3="Attendance",
INDEX('Attendance Dump'!$E$2:$AI$400,
MATCH($A69,'Attendance Dump'!$B$2:$B$400,0),
MATCH(AA$2,'Attendance Dump'!$E$1:$AI$1,0)
),
INDEX('Active Hour''s Dump'!$D$3:$AH$337,
MATCH($C69,'Active Hour''s Dump'!$A$3:$A$337,0),
MATCH(AA$2,'Active Hour''s Dump'!$D$2:$AH$2,0)
))),"")</f>
        <v>P</v>
      </c>
      <c r="AB69" s="54">
        <f>_xlfn.IFNA(IF(AB$3="Productivity",
INDEX('Productivity Dump'!$E$4:$AJ$500,
MATCH($A69,'Productivity Dump'!$A$4:$A$500,0),
MATCH(AB$2,'Productivity Dump'!$E$3:$AJ$3,0)
),
IF(AB$3="Attendance",
INDEX('Attendance Dump'!$E$2:$AI$400,
MATCH($A69,'Attendance Dump'!$B$2:$B$400,0),
MATCH(AB$2,'Attendance Dump'!$E$1:$AI$1,0)
),
INDEX('Active Hour''s Dump'!$D$3:$AH$337,
MATCH($C69,'Active Hour''s Dump'!$A$3:$A$337,0),
MATCH(AB$2,'Active Hour''s Dump'!$D$2:$AH$2,0)
))),"")</f>
        <v>7.3333333333333304</v>
      </c>
      <c r="AC69" s="13">
        <f>_xlfn.IFNA(IF(AC$3="Productivity",
INDEX('Productivity Dump'!$E$4:$AJ$500,
MATCH($A69,'Productivity Dump'!$A$4:$A$500,0),
MATCH(AC$2,'Productivity Dump'!$E$3:$AJ$3,0)
),
IF(AC$3="Attendance",
INDEX('Attendance Dump'!$E$2:$AI$400,
MATCH($A69,'Attendance Dump'!$B$2:$B$400,0),
MATCH(AC$2,'Attendance Dump'!$E$1:$AI$1,0)
),
INDEX('Active Hour''s Dump'!$D$3:$AH$337,
MATCH($C69,'Active Hour''s Dump'!$A$3:$A$337,0),
MATCH(AC$2,'Active Hour''s Dump'!$D$2:$AH$2,0)
))),"")</f>
        <v>1309.9760000000001</v>
      </c>
      <c r="AD69" s="13" t="str">
        <f>_xlfn.IFNA(IF(AD$3="Productivity",
INDEX('Productivity Dump'!$E$4:$AJ$500,
MATCH($A69,'Productivity Dump'!$A$4:$A$500,0),
MATCH(AD$2,'Productivity Dump'!$E$3:$AJ$3,0)
),
IF(AD$3="Attendance",
INDEX('Attendance Dump'!$E$2:$AI$400,
MATCH($A69,'Attendance Dump'!$B$2:$B$400,0),
MATCH(AD$2,'Attendance Dump'!$E$1:$AI$1,0)
),
INDEX('Active Hour''s Dump'!$D$3:$AH$337,
MATCH($C69,'Active Hour''s Dump'!$A$3:$A$337,0),
MATCH(AD$2,'Active Hour''s Dump'!$D$2:$AH$2,0)
))),"")</f>
        <v>P</v>
      </c>
      <c r="AE69" s="54">
        <f>_xlfn.IFNA(IF(AE$3="Productivity",
INDEX('Productivity Dump'!$E$4:$AJ$500,
MATCH($A69,'Productivity Dump'!$A$4:$A$500,0),
MATCH(AE$2,'Productivity Dump'!$E$3:$AJ$3,0)
),
IF(AE$3="Attendance",
INDEX('Attendance Dump'!$E$2:$AI$400,
MATCH($A69,'Attendance Dump'!$B$2:$B$400,0),
MATCH(AE$2,'Attendance Dump'!$E$1:$AI$1,0)
),
INDEX('Active Hour''s Dump'!$D$3:$AH$337,
MATCH($C69,'Active Hour''s Dump'!$A$3:$A$337,0),
MATCH(AE$2,'Active Hour''s Dump'!$D$2:$AH$2,0)
))),"")</f>
        <v>7.25</v>
      </c>
      <c r="AF69" s="13">
        <f>_xlfn.IFNA(IF(AF$3="Productivity",
INDEX('Productivity Dump'!$E$4:$AJ$500,
MATCH($A69,'Productivity Dump'!$A$4:$A$500,0),
MATCH(AF$2,'Productivity Dump'!$E$3:$AJ$3,0)
),
IF(AF$3="Attendance",
INDEX('Attendance Dump'!$E$2:$AI$400,
MATCH($A69,'Attendance Dump'!$B$2:$B$400,0),
MATCH(AF$2,'Attendance Dump'!$E$1:$AI$1,0)
),
INDEX('Active Hour''s Dump'!$D$3:$AH$337,
MATCH($C69,'Active Hour''s Dump'!$A$3:$A$337,0),
MATCH(AF$2,'Active Hour''s Dump'!$D$2:$AH$2,0)
))),"")</f>
        <v>1283.4660000000006</v>
      </c>
      <c r="AG69" s="13" t="str">
        <f>_xlfn.IFNA(IF(AG$3="Productivity",
INDEX('Productivity Dump'!$E$4:$AJ$500,
MATCH($A69,'Productivity Dump'!$A$4:$A$500,0),
MATCH(AG$2,'Productivity Dump'!$E$3:$AJ$3,0)
),
IF(AG$3="Attendance",
INDEX('Attendance Dump'!$E$2:$AI$400,
MATCH($A69,'Attendance Dump'!$B$2:$B$400,0),
MATCH(AG$2,'Attendance Dump'!$E$1:$AI$1,0)
),
INDEX('Active Hour''s Dump'!$D$3:$AH$337,
MATCH($C69,'Active Hour''s Dump'!$A$3:$A$337,0),
MATCH(AG$2,'Active Hour''s Dump'!$D$2:$AH$2,0)
))),"")</f>
        <v>P</v>
      </c>
      <c r="AH69" s="54">
        <f>_xlfn.IFNA(IF(AH$3="Productivity",
INDEX('Productivity Dump'!$E$4:$AJ$500,
MATCH($A69,'Productivity Dump'!$A$4:$A$500,0),
MATCH(AH$2,'Productivity Dump'!$E$3:$AJ$3,0)
),
IF(AH$3="Attendance",
INDEX('Attendance Dump'!$E$2:$AI$400,
MATCH($A69,'Attendance Dump'!$B$2:$B$400,0),
MATCH(AH$2,'Attendance Dump'!$E$1:$AI$1,0)
),
INDEX('Active Hour''s Dump'!$D$3:$AH$337,
MATCH($C69,'Active Hour''s Dump'!$A$3:$A$337,0),
MATCH(AH$2,'Active Hour''s Dump'!$D$2:$AH$2,0)
))),"")</f>
        <v>6.8333333333333304</v>
      </c>
      <c r="AI69" s="13">
        <f>_xlfn.IFNA(IF(AI$3="Productivity",
INDEX('Productivity Dump'!$E$4:$AJ$500,
MATCH($A69,'Productivity Dump'!$A$4:$A$500,0),
MATCH(AI$2,'Productivity Dump'!$E$3:$AJ$3,0)
),
IF(AI$3="Attendance",
INDEX('Attendance Dump'!$E$2:$AI$400,
MATCH($A69,'Attendance Dump'!$B$2:$B$400,0),
MATCH(AI$2,'Attendance Dump'!$E$1:$AI$1,0)
),
INDEX('Active Hour''s Dump'!$D$3:$AH$337,
MATCH($C69,'Active Hour''s Dump'!$A$3:$A$337,0),
MATCH(AI$2,'Active Hour''s Dump'!$D$2:$AH$2,0)
))),"")</f>
        <v>174.33799999999999</v>
      </c>
      <c r="AJ69" s="13" t="str">
        <f>_xlfn.IFNA(IF(AJ$3="Productivity",
INDEX('Productivity Dump'!$E$4:$AJ$500,
MATCH($A69,'Productivity Dump'!$A$4:$A$500,0),
MATCH(AJ$2,'Productivity Dump'!$E$3:$AJ$3,0)
),
IF(AJ$3="Attendance",
INDEX('Attendance Dump'!$E$2:$AI$400,
MATCH($A69,'Attendance Dump'!$B$2:$B$400,0),
MATCH(AJ$2,'Attendance Dump'!$E$1:$AI$1,0)
),
INDEX('Active Hour''s Dump'!$D$3:$AH$337,
MATCH($C69,'Active Hour''s Dump'!$A$3:$A$337,0),
MATCH(AJ$2,'Active Hour''s Dump'!$D$2:$AH$2,0)
))),"")</f>
        <v>PL</v>
      </c>
      <c r="AK69" s="54">
        <f>_xlfn.IFNA(IF(AK$3="Productivity",
INDEX('Productivity Dump'!$E$4:$AJ$500,
MATCH($A69,'Productivity Dump'!$A$4:$A$500,0),
MATCH(AK$2,'Productivity Dump'!$E$3:$AJ$3,0)
),
IF(AK$3="Attendance",
INDEX('Attendance Dump'!$E$2:$AI$400,
MATCH($A69,'Attendance Dump'!$B$2:$B$400,0),
MATCH(AK$2,'Attendance Dump'!$E$1:$AI$1,0)
),
INDEX('Active Hour''s Dump'!$D$3:$AH$337,
MATCH($C69,'Active Hour''s Dump'!$A$3:$A$337,0),
MATCH(AK$2,'Active Hour''s Dump'!$D$2:$AH$2,0)
))),"")</f>
        <v>0.83333333333333304</v>
      </c>
      <c r="AL69" s="13">
        <f>_xlfn.IFNA(IF(AL$3="Productivity",
INDEX('Productivity Dump'!$E$4:$AJ$500,
MATCH($A69,'Productivity Dump'!$A$4:$A$500,0),
MATCH(AL$2,'Productivity Dump'!$E$3:$AJ$3,0)
),
IF(AL$3="Attendance",
INDEX('Attendance Dump'!$E$2:$AI$400,
MATCH($A69,'Attendance Dump'!$B$2:$B$400,0),
MATCH(AL$2,'Attendance Dump'!$E$1:$AI$1,0)
),
INDEX('Active Hour''s Dump'!$D$3:$AH$337,
MATCH($C69,'Active Hour''s Dump'!$A$3:$A$337,0),
MATCH(AL$2,'Active Hour''s Dump'!$D$2:$AH$2,0)
))),"")</f>
        <v>0</v>
      </c>
      <c r="AM69" s="13" t="str">
        <f>_xlfn.IFNA(IF(AM$3="Productivity",
INDEX('Productivity Dump'!$E$4:$AJ$500,
MATCH($A69,'Productivity Dump'!$A$4:$A$500,0),
MATCH(AM$2,'Productivity Dump'!$E$3:$AJ$3,0)
),
IF(AM$3="Attendance",
INDEX('Attendance Dump'!$E$2:$AI$400,
MATCH($A69,'Attendance Dump'!$B$2:$B$400,0),
MATCH(AM$2,'Attendance Dump'!$E$1:$AI$1,0)
),
INDEX('Active Hour''s Dump'!$D$3:$AH$337,
MATCH($C69,'Active Hour''s Dump'!$A$3:$A$337,0),
MATCH(AM$2,'Active Hour''s Dump'!$D$2:$AH$2,0)
))),"")</f>
        <v>WO</v>
      </c>
      <c r="AN69" s="54">
        <f>_xlfn.IFNA(IF(AN$3="Productivity",
INDEX('Productivity Dump'!$E$4:$AJ$500,
MATCH($A69,'Productivity Dump'!$A$4:$A$500,0),
MATCH(AN$2,'Productivity Dump'!$E$3:$AJ$3,0)
),
IF(AN$3="Attendance",
INDEX('Attendance Dump'!$E$2:$AI$400,
MATCH($A69,'Attendance Dump'!$B$2:$B$400,0),
MATCH(AN$2,'Attendance Dump'!$E$1:$AI$1,0)
),
INDEX('Active Hour''s Dump'!$D$3:$AH$337,
MATCH($C69,'Active Hour''s Dump'!$A$3:$A$337,0),
MATCH(AN$2,'Active Hour''s Dump'!$D$2:$AH$2,0)
))),"")</f>
        <v>0</v>
      </c>
      <c r="AO69" s="13">
        <f>_xlfn.IFNA(IF(AO$3="Productivity",
INDEX('Productivity Dump'!$E$4:$AJ$500,
MATCH($A69,'Productivity Dump'!$A$4:$A$500,0),
MATCH(AO$2,'Productivity Dump'!$E$3:$AJ$3,0)
),
IF(AO$3="Attendance",
INDEX('Attendance Dump'!$E$2:$AI$400,
MATCH($A69,'Attendance Dump'!$B$2:$B$400,0),
MATCH(AO$2,'Attendance Dump'!$E$1:$AI$1,0)
),
INDEX('Active Hour''s Dump'!$D$3:$AH$337,
MATCH($C69,'Active Hour''s Dump'!$A$3:$A$337,0),
MATCH(AO$2,'Active Hour''s Dump'!$D$2:$AH$2,0)
))),"")</f>
        <v>807.31900000000019</v>
      </c>
      <c r="AP69" s="13" t="str">
        <f>_xlfn.IFNA(IF(AP$3="Productivity",
INDEX('Productivity Dump'!$E$4:$AJ$500,
MATCH($A69,'Productivity Dump'!$A$4:$A$500,0),
MATCH(AP$2,'Productivity Dump'!$E$3:$AJ$3,0)
),
IF(AP$3="Attendance",
INDEX('Attendance Dump'!$E$2:$AI$400,
MATCH($A69,'Attendance Dump'!$B$2:$B$400,0),
MATCH(AP$2,'Attendance Dump'!$E$1:$AI$1,0)
),
INDEX('Active Hour''s Dump'!$D$3:$AH$337,
MATCH($C69,'Active Hour''s Dump'!$A$3:$A$337,0),
MATCH(AP$2,'Active Hour''s Dump'!$D$2:$AH$2,0)
))),"")</f>
        <v>P</v>
      </c>
      <c r="AQ69" s="54">
        <f>_xlfn.IFNA(IF(AQ$3="Productivity",
INDEX('Productivity Dump'!$E$4:$AJ$500,
MATCH($A69,'Productivity Dump'!$A$4:$A$500,0),
MATCH(AQ$2,'Productivity Dump'!$E$3:$AJ$3,0)
),
IF(AQ$3="Attendance",
INDEX('Attendance Dump'!$E$2:$AI$400,
MATCH($A69,'Attendance Dump'!$B$2:$B$400,0),
MATCH(AQ$2,'Attendance Dump'!$E$1:$AI$1,0)
),
INDEX('Active Hour''s Dump'!$D$3:$AH$337,
MATCH($C69,'Active Hour''s Dump'!$A$3:$A$337,0),
MATCH(AQ$2,'Active Hour''s Dump'!$D$2:$AH$2,0)
))),"")</f>
        <v>4.6666666666666696</v>
      </c>
      <c r="AR69" s="13">
        <f>_xlfn.IFNA(IF(AR$3="Productivity",
INDEX('Productivity Dump'!$E$4:$AJ$500,
MATCH($A69,'Productivity Dump'!$A$4:$A$500,0),
MATCH(AR$2,'Productivity Dump'!$E$3:$AJ$3,0)
),
IF(AR$3="Attendance",
INDEX('Attendance Dump'!$E$2:$AI$400,
MATCH($A69,'Attendance Dump'!$B$2:$B$400,0),
MATCH(AR$2,'Attendance Dump'!$E$1:$AI$1,0)
),
INDEX('Active Hour''s Dump'!$D$3:$AH$337,
MATCH($C69,'Active Hour''s Dump'!$A$3:$A$337,0),
MATCH(AR$2,'Active Hour''s Dump'!$D$2:$AH$2,0)
))),"")</f>
        <v>1413.7040000000004</v>
      </c>
      <c r="AS69" s="13" t="str">
        <f>_xlfn.IFNA(IF(AS$3="Productivity",
INDEX('Productivity Dump'!$E$4:$AJ$500,
MATCH($A69,'Productivity Dump'!$A$4:$A$500,0),
MATCH(AS$2,'Productivity Dump'!$E$3:$AJ$3,0)
),
IF(AS$3="Attendance",
INDEX('Attendance Dump'!$E$2:$AI$400,
MATCH($A69,'Attendance Dump'!$B$2:$B$400,0),
MATCH(AS$2,'Attendance Dump'!$E$1:$AI$1,0)
),
INDEX('Active Hour''s Dump'!$D$3:$AH$337,
MATCH($C69,'Active Hour''s Dump'!$A$3:$A$337,0),
MATCH(AS$2,'Active Hour''s Dump'!$D$2:$AH$2,0)
))),"")</f>
        <v>P</v>
      </c>
      <c r="AT69" s="54">
        <f>_xlfn.IFNA(IF(AT$3="Productivity",
INDEX('Productivity Dump'!$E$4:$AJ$500,
MATCH($A69,'Productivity Dump'!$A$4:$A$500,0),
MATCH(AT$2,'Productivity Dump'!$E$3:$AJ$3,0)
),
IF(AT$3="Attendance",
INDEX('Attendance Dump'!$E$2:$AI$400,
MATCH($A69,'Attendance Dump'!$B$2:$B$400,0),
MATCH(AT$2,'Attendance Dump'!$E$1:$AI$1,0)
),
INDEX('Active Hour''s Dump'!$D$3:$AH$337,
MATCH($C69,'Active Hour''s Dump'!$A$3:$A$337,0),
MATCH(AT$2,'Active Hour''s Dump'!$D$2:$AH$2,0)
))),"")</f>
        <v>8.25</v>
      </c>
      <c r="AU69" s="13">
        <f>_xlfn.IFNA(IF(AU$3="Productivity",
INDEX('Productivity Dump'!$E$4:$AJ$500,
MATCH($A69,'Productivity Dump'!$A$4:$A$500,0),
MATCH(AU$2,'Productivity Dump'!$E$3:$AJ$3,0)
),
IF(AU$3="Attendance",
INDEX('Attendance Dump'!$E$2:$AI$400,
MATCH($A69,'Attendance Dump'!$B$2:$B$400,0),
MATCH(AU$2,'Attendance Dump'!$E$1:$AI$1,0)
),
INDEX('Active Hour''s Dump'!$D$3:$AH$337,
MATCH($C69,'Active Hour''s Dump'!$A$3:$A$337,0),
MATCH(AU$2,'Active Hour''s Dump'!$D$2:$AH$2,0)
))),"")</f>
        <v>1207.7900000000004</v>
      </c>
      <c r="AV69" s="13" t="str">
        <f>_xlfn.IFNA(IF(AV$3="Productivity",
INDEX('Productivity Dump'!$E$4:$AJ$500,
MATCH($A69,'Productivity Dump'!$A$4:$A$500,0),
MATCH(AV$2,'Productivity Dump'!$E$3:$AJ$3,0)
),
IF(AV$3="Attendance",
INDEX('Attendance Dump'!$E$2:$AI$400,
MATCH($A69,'Attendance Dump'!$B$2:$B$400,0),
MATCH(AV$2,'Attendance Dump'!$E$1:$AI$1,0)
),
INDEX('Active Hour''s Dump'!$D$3:$AH$337,
MATCH($C69,'Active Hour''s Dump'!$A$3:$A$337,0),
MATCH(AV$2,'Active Hour''s Dump'!$D$2:$AH$2,0)
))),"")</f>
        <v>P</v>
      </c>
      <c r="AW69" s="54">
        <f>_xlfn.IFNA(IF(AW$3="Productivity",
INDEX('Productivity Dump'!$E$4:$AJ$500,
MATCH($A69,'Productivity Dump'!$A$4:$A$500,0),
MATCH(AW$2,'Productivity Dump'!$E$3:$AJ$3,0)
),
IF(AW$3="Attendance",
INDEX('Attendance Dump'!$E$2:$AI$400,
MATCH($A69,'Attendance Dump'!$B$2:$B$400,0),
MATCH(AW$2,'Attendance Dump'!$E$1:$AI$1,0)
),
INDEX('Active Hour''s Dump'!$D$3:$AH$337,
MATCH($C69,'Active Hour''s Dump'!$A$3:$A$337,0),
MATCH(AW$2,'Active Hour''s Dump'!$D$2:$AH$2,0)
))),"")</f>
        <v>8.1666666666666696</v>
      </c>
      <c r="AX69" s="13">
        <f>_xlfn.IFNA(IF(AX$3="Productivity",
INDEX('Productivity Dump'!$E$4:$AJ$500,
MATCH($A69,'Productivity Dump'!$A$4:$A$500,0),
MATCH(AX$2,'Productivity Dump'!$E$3:$AJ$3,0)
),
IF(AX$3="Attendance",
INDEX('Attendance Dump'!$E$2:$AI$400,
MATCH($A69,'Attendance Dump'!$B$2:$B$400,0),
MATCH(AX$2,'Attendance Dump'!$E$1:$AI$1,0)
),
INDEX('Active Hour''s Dump'!$D$3:$AH$337,
MATCH($C69,'Active Hour''s Dump'!$A$3:$A$337,0),
MATCH(AX$2,'Active Hour''s Dump'!$D$2:$AH$2,0)
))),"")</f>
        <v>1397.5400000000002</v>
      </c>
      <c r="AY69" s="13" t="str">
        <f>_xlfn.IFNA(IF(AY$3="Productivity",
INDEX('Productivity Dump'!$E$4:$AJ$500,
MATCH($A69,'Productivity Dump'!$A$4:$A$500,0),
MATCH(AY$2,'Productivity Dump'!$E$3:$AJ$3,0)
),
IF(AY$3="Attendance",
INDEX('Attendance Dump'!$E$2:$AI$400,
MATCH($A69,'Attendance Dump'!$B$2:$B$400,0),
MATCH(AY$2,'Attendance Dump'!$E$1:$AI$1,0)
),
INDEX('Active Hour''s Dump'!$D$3:$AH$337,
MATCH($C69,'Active Hour''s Dump'!$A$3:$A$337,0),
MATCH(AY$2,'Active Hour''s Dump'!$D$2:$AH$2,0)
))),"")</f>
        <v>P</v>
      </c>
      <c r="AZ69" s="54">
        <f>_xlfn.IFNA(IF(AZ$3="Productivity",
INDEX('Productivity Dump'!$E$4:$AJ$500,
MATCH($A69,'Productivity Dump'!$A$4:$A$500,0),
MATCH(AZ$2,'Productivity Dump'!$E$3:$AJ$3,0)
),
IF(AZ$3="Attendance",
INDEX('Attendance Dump'!$E$2:$AI$400,
MATCH($A69,'Attendance Dump'!$B$2:$B$400,0),
MATCH(AZ$2,'Attendance Dump'!$E$1:$AI$1,0)
),
INDEX('Active Hour''s Dump'!$D$3:$AH$337,
MATCH($C69,'Active Hour''s Dump'!$A$3:$A$337,0),
MATCH(AZ$2,'Active Hour''s Dump'!$D$2:$AH$2,0)
))),"")</f>
        <v>8.3333333333333304</v>
      </c>
      <c r="BA69" s="13">
        <f>_xlfn.IFNA(IF(BA$3="Productivity",
INDEX('Productivity Dump'!$E$4:$AJ$500,
MATCH($A69,'Productivity Dump'!$A$4:$A$500,0),
MATCH(BA$2,'Productivity Dump'!$E$3:$AJ$3,0)
),
IF(BA$3="Attendance",
INDEX('Attendance Dump'!$E$2:$AI$400,
MATCH($A69,'Attendance Dump'!$B$2:$B$400,0),
MATCH(BA$2,'Attendance Dump'!$E$1:$AI$1,0)
),
INDEX('Active Hour''s Dump'!$D$3:$AH$337,
MATCH($C69,'Active Hour''s Dump'!$A$3:$A$337,0),
MATCH(BA$2,'Active Hour''s Dump'!$D$2:$AH$2,0)
))),"")</f>
        <v>1307.5709999999999</v>
      </c>
      <c r="BB69" s="13" t="str">
        <f>_xlfn.IFNA(IF(BB$3="Productivity",
INDEX('Productivity Dump'!$E$4:$AJ$500,
MATCH($A69,'Productivity Dump'!$A$4:$A$500,0),
MATCH(BB$2,'Productivity Dump'!$E$3:$AJ$3,0)
),
IF(BB$3="Attendance",
INDEX('Attendance Dump'!$E$2:$AI$400,
MATCH($A69,'Attendance Dump'!$B$2:$B$400,0),
MATCH(BB$2,'Attendance Dump'!$E$1:$AI$1,0)
),
INDEX('Active Hour''s Dump'!$D$3:$AH$337,
MATCH($C69,'Active Hour''s Dump'!$A$3:$A$337,0),
MATCH(BB$2,'Active Hour''s Dump'!$D$2:$AH$2,0)
))),"")</f>
        <v>P</v>
      </c>
      <c r="BC69" s="54">
        <f>_xlfn.IFNA(IF(BC$3="Productivity",
INDEX('Productivity Dump'!$E$4:$AJ$500,
MATCH($A69,'Productivity Dump'!$A$4:$A$500,0),
MATCH(BC$2,'Productivity Dump'!$E$3:$AJ$3,0)
),
IF(BC$3="Attendance",
INDEX('Attendance Dump'!$E$2:$AI$400,
MATCH($A69,'Attendance Dump'!$B$2:$B$400,0),
MATCH(BC$2,'Attendance Dump'!$E$1:$AI$1,0)
),
INDEX('Active Hour''s Dump'!$D$3:$AH$337,
MATCH($C69,'Active Hour''s Dump'!$A$3:$A$337,0),
MATCH(BC$2,'Active Hour''s Dump'!$D$2:$AH$2,0)
))),"")</f>
        <v>7.3333333333333304</v>
      </c>
      <c r="BD69" s="13">
        <f>_xlfn.IFNA(IF(BD$3="Productivity",
INDEX('Productivity Dump'!$E$4:$AJ$500,
MATCH($A69,'Productivity Dump'!$A$4:$A$500,0),
MATCH(BD$2,'Productivity Dump'!$E$3:$AJ$3,0)
),
IF(BD$3="Attendance",
INDEX('Attendance Dump'!$E$2:$AI$400,
MATCH($A69,'Attendance Dump'!$B$2:$B$400,0),
MATCH(BD$2,'Attendance Dump'!$E$1:$AI$1,0)
),
INDEX('Active Hour''s Dump'!$D$3:$AH$337,
MATCH($C69,'Active Hour''s Dump'!$A$3:$A$337,0),
MATCH(BD$2,'Active Hour''s Dump'!$D$2:$AH$2,0)
))),"")</f>
        <v>588.93499999999995</v>
      </c>
      <c r="BE69" s="13" t="str">
        <f>_xlfn.IFNA(IF(BE$3="Productivity",
INDEX('Productivity Dump'!$E$4:$AJ$500,
MATCH($A69,'Productivity Dump'!$A$4:$A$500,0),
MATCH(BE$2,'Productivity Dump'!$E$3:$AJ$3,0)
),
IF(BE$3="Attendance",
INDEX('Attendance Dump'!$E$2:$AI$400,
MATCH($A69,'Attendance Dump'!$B$2:$B$400,0),
MATCH(BE$2,'Attendance Dump'!$E$1:$AI$1,0)
),
INDEX('Active Hour''s Dump'!$D$3:$AH$337,
MATCH($C69,'Active Hour''s Dump'!$A$3:$A$337,0),
MATCH(BE$2,'Active Hour''s Dump'!$D$2:$AH$2,0)
))),"")</f>
        <v>P</v>
      </c>
      <c r="BF69" s="54">
        <f>_xlfn.IFNA(IF(BF$3="Productivity",
INDEX('Productivity Dump'!$E$4:$AJ$500,
MATCH($A69,'Productivity Dump'!$A$4:$A$500,0),
MATCH(BF$2,'Productivity Dump'!$E$3:$AJ$3,0)
),
IF(BF$3="Attendance",
INDEX('Attendance Dump'!$E$2:$AI$400,
MATCH($A69,'Attendance Dump'!$B$2:$B$400,0),
MATCH(BF$2,'Attendance Dump'!$E$1:$AI$1,0)
),
INDEX('Active Hour''s Dump'!$D$3:$AH$337,
MATCH($C69,'Active Hour''s Dump'!$A$3:$A$337,0),
MATCH(BF$2,'Active Hour''s Dump'!$D$2:$AH$2,0)
))),"")</f>
        <v>2.9166666666666701</v>
      </c>
      <c r="BG69" s="13">
        <f>_xlfn.IFNA(IF(BG$3="Productivity",
INDEX('Productivity Dump'!$E$4:$AJ$500,
MATCH($A69,'Productivity Dump'!$A$4:$A$500,0),
MATCH(BG$2,'Productivity Dump'!$E$3:$AJ$3,0)
),
IF(BG$3="Attendance",
INDEX('Attendance Dump'!$E$2:$AI$400,
MATCH($A69,'Attendance Dump'!$B$2:$B$400,0),
MATCH(BG$2,'Attendance Dump'!$E$1:$AI$1,0)
),
INDEX('Active Hour''s Dump'!$D$3:$AH$337,
MATCH($C69,'Active Hour''s Dump'!$A$3:$A$337,0),
MATCH(BG$2,'Active Hour''s Dump'!$D$2:$AH$2,0)
))),"")</f>
        <v>0</v>
      </c>
      <c r="BH69" s="13" t="str">
        <f>_xlfn.IFNA(IF(BH$3="Productivity",
INDEX('Productivity Dump'!$E$4:$AJ$500,
MATCH($A69,'Productivity Dump'!$A$4:$A$500,0),
MATCH(BH$2,'Productivity Dump'!$E$3:$AJ$3,0)
),
IF(BH$3="Attendance",
INDEX('Attendance Dump'!$E$2:$AI$400,
MATCH($A69,'Attendance Dump'!$B$2:$B$400,0),
MATCH(BH$2,'Attendance Dump'!$E$1:$AI$1,0)
),
INDEX('Active Hour''s Dump'!$D$3:$AH$337,
MATCH($C69,'Active Hour''s Dump'!$A$3:$A$337,0),
MATCH(BH$2,'Active Hour''s Dump'!$D$2:$AH$2,0)
))),"")</f>
        <v>WO</v>
      </c>
      <c r="BI69" s="54">
        <f>_xlfn.IFNA(IF(BI$3="Productivity",
INDEX('Productivity Dump'!$E$4:$AJ$500,
MATCH($A69,'Productivity Dump'!$A$4:$A$500,0),
MATCH(BI$2,'Productivity Dump'!$E$3:$AJ$3,0)
),
IF(BI$3="Attendance",
INDEX('Attendance Dump'!$E$2:$AI$400,
MATCH($A69,'Attendance Dump'!$B$2:$B$400,0),
MATCH(BI$2,'Attendance Dump'!$E$1:$AI$1,0)
),
INDEX('Active Hour''s Dump'!$D$3:$AH$337,
MATCH($C69,'Active Hour''s Dump'!$A$3:$A$337,0),
MATCH(BI$2,'Active Hour''s Dump'!$D$2:$AH$2,0)
))),"")</f>
        <v>0</v>
      </c>
      <c r="BJ69" s="13">
        <f>_xlfn.IFNA(IF(BJ$3="Productivity",
INDEX('Productivity Dump'!$E$4:$AJ$500,
MATCH($A69,'Productivity Dump'!$A$4:$A$500,0),
MATCH(BJ$2,'Productivity Dump'!$E$3:$AJ$3,0)
),
IF(BJ$3="Attendance",
INDEX('Attendance Dump'!$E$2:$AI$400,
MATCH($A69,'Attendance Dump'!$B$2:$B$400,0),
MATCH(BJ$2,'Attendance Dump'!$E$1:$AI$1,0)
),
INDEX('Active Hour''s Dump'!$D$3:$AH$337,
MATCH($C69,'Active Hour''s Dump'!$A$3:$A$337,0),
MATCH(BJ$2,'Active Hour''s Dump'!$D$2:$AH$2,0)
))),"")</f>
        <v>754.178</v>
      </c>
      <c r="BK69" s="13" t="str">
        <f>_xlfn.IFNA(IF(BK$3="Productivity",
INDEX('Productivity Dump'!$E$4:$AJ$500,
MATCH($A69,'Productivity Dump'!$A$4:$A$500,0),
MATCH(BK$2,'Productivity Dump'!$E$3:$AJ$3,0)
),
IF(BK$3="Attendance",
INDEX('Attendance Dump'!$E$2:$AI$400,
MATCH($A69,'Attendance Dump'!$B$2:$B$400,0),
MATCH(BK$2,'Attendance Dump'!$E$1:$AI$1,0)
),
INDEX('Active Hour''s Dump'!$D$3:$AH$337,
MATCH($C69,'Active Hour''s Dump'!$A$3:$A$337,0),
MATCH(BK$2,'Active Hour''s Dump'!$D$2:$AH$2,0)
))),"")</f>
        <v>P</v>
      </c>
      <c r="BL69" s="54">
        <f>_xlfn.IFNA(IF(BL$3="Productivity",
INDEX('Productivity Dump'!$E$4:$AJ$500,
MATCH($A69,'Productivity Dump'!$A$4:$A$500,0),
MATCH(BL$2,'Productivity Dump'!$E$3:$AJ$3,0)
),
IF(BL$3="Attendance",
INDEX('Attendance Dump'!$E$2:$AI$400,
MATCH($A69,'Attendance Dump'!$B$2:$B$400,0),
MATCH(BL$2,'Attendance Dump'!$E$1:$AI$1,0)
),
INDEX('Active Hour''s Dump'!$D$3:$AH$337,
MATCH($C69,'Active Hour''s Dump'!$A$3:$A$337,0),
MATCH(BL$2,'Active Hour''s Dump'!$D$2:$AH$2,0)
))),"")</f>
        <v>5.0833333333333304</v>
      </c>
      <c r="BM69" s="13">
        <f>_xlfn.IFNA(IF(BM$3="Productivity",
INDEX('Productivity Dump'!$E$4:$AJ$500,
MATCH($A69,'Productivity Dump'!$A$4:$A$500,0),
MATCH(BM$2,'Productivity Dump'!$E$3:$AJ$3,0)
),
IF(BM$3="Attendance",
INDEX('Attendance Dump'!$E$2:$AI$400,
MATCH($A69,'Attendance Dump'!$B$2:$B$400,0),
MATCH(BM$2,'Attendance Dump'!$E$1:$AI$1,0)
),
INDEX('Active Hour''s Dump'!$D$3:$AH$337,
MATCH($C69,'Active Hour''s Dump'!$A$3:$A$337,0),
MATCH(BM$2,'Active Hour''s Dump'!$D$2:$AH$2,0)
))),"")</f>
        <v>1530.8059999999996</v>
      </c>
      <c r="BN69" s="13" t="str">
        <f>_xlfn.IFNA(IF(BN$3="Productivity",
INDEX('Productivity Dump'!$E$4:$AJ$500,
MATCH($A69,'Productivity Dump'!$A$4:$A$500,0),
MATCH(BN$2,'Productivity Dump'!$E$3:$AJ$3,0)
),
IF(BN$3="Attendance",
INDEX('Attendance Dump'!$E$2:$AI$400,
MATCH($A69,'Attendance Dump'!$B$2:$B$400,0),
MATCH(BN$2,'Attendance Dump'!$E$1:$AI$1,0)
),
INDEX('Active Hour''s Dump'!$D$3:$AH$337,
MATCH($C69,'Active Hour''s Dump'!$A$3:$A$337,0),
MATCH(BN$2,'Active Hour''s Dump'!$D$2:$AH$2,0)
))),"")</f>
        <v>P</v>
      </c>
      <c r="BO69" s="54">
        <f>_xlfn.IFNA(IF(BO$3="Productivity",
INDEX('Productivity Dump'!$E$4:$AJ$500,
MATCH($A69,'Productivity Dump'!$A$4:$A$500,0),
MATCH(BO$2,'Productivity Dump'!$E$3:$AJ$3,0)
),
IF(BO$3="Attendance",
INDEX('Attendance Dump'!$E$2:$AI$400,
MATCH($A69,'Attendance Dump'!$B$2:$B$400,0),
MATCH(BO$2,'Attendance Dump'!$E$1:$AI$1,0)
),
INDEX('Active Hour''s Dump'!$D$3:$AH$337,
MATCH($C69,'Active Hour''s Dump'!$A$3:$A$337,0),
MATCH(BO$2,'Active Hour''s Dump'!$D$2:$AH$2,0)
))),"")</f>
        <v>7.1666666666666696</v>
      </c>
      <c r="BP69" s="13">
        <f>_xlfn.IFNA(IF(BP$3="Productivity",
INDEX('Productivity Dump'!$E$4:$AJ$500,
MATCH($A69,'Productivity Dump'!$A$4:$A$500,0),
MATCH(BP$2,'Productivity Dump'!$E$3:$AJ$3,0)
),
IF(BP$3="Attendance",
INDEX('Attendance Dump'!$E$2:$AI$400,
MATCH($A69,'Attendance Dump'!$B$2:$B$400,0),
MATCH(BP$2,'Attendance Dump'!$E$1:$AI$1,0)
),
INDEX('Active Hour''s Dump'!$D$3:$AH$337,
MATCH($C69,'Active Hour''s Dump'!$A$3:$A$337,0),
MATCH(BP$2,'Active Hour''s Dump'!$D$2:$AH$2,0)
))),"")</f>
        <v>1491.2910000000002</v>
      </c>
      <c r="BQ69" s="13" t="str">
        <f>_xlfn.IFNA(IF(BQ$3="Productivity",
INDEX('Productivity Dump'!$E$4:$AJ$500,
MATCH($A69,'Productivity Dump'!$A$4:$A$500,0),
MATCH(BQ$2,'Productivity Dump'!$E$3:$AJ$3,0)
),
IF(BQ$3="Attendance",
INDEX('Attendance Dump'!$E$2:$AI$400,
MATCH($A69,'Attendance Dump'!$B$2:$B$400,0),
MATCH(BQ$2,'Attendance Dump'!$E$1:$AI$1,0)
),
INDEX('Active Hour''s Dump'!$D$3:$AH$337,
MATCH($C69,'Active Hour''s Dump'!$A$3:$A$337,0),
MATCH(BQ$2,'Active Hour''s Dump'!$D$2:$AH$2,0)
))),"")</f>
        <v>P</v>
      </c>
      <c r="BR69" s="54">
        <f>_xlfn.IFNA(IF(BR$3="Productivity",
INDEX('Productivity Dump'!$E$4:$AJ$500,
MATCH($A69,'Productivity Dump'!$A$4:$A$500,0),
MATCH(BR$2,'Productivity Dump'!$E$3:$AJ$3,0)
),
IF(BR$3="Attendance",
INDEX('Attendance Dump'!$E$2:$AI$400,
MATCH($A69,'Attendance Dump'!$B$2:$B$400,0),
MATCH(BR$2,'Attendance Dump'!$E$1:$AI$1,0)
),
INDEX('Active Hour''s Dump'!$D$3:$AH$337,
MATCH($C69,'Active Hour''s Dump'!$A$3:$A$337,0),
MATCH(BR$2,'Active Hour''s Dump'!$D$2:$AH$2,0)
))),"")</f>
        <v>7.75</v>
      </c>
      <c r="BS69" s="13">
        <f>_xlfn.IFNA(IF(BS$3="Productivity",
INDEX('Productivity Dump'!$E$4:$AJ$500,
MATCH($A69,'Productivity Dump'!$A$4:$A$500,0),
MATCH(BS$2,'Productivity Dump'!$E$3:$AJ$3,0)
),
IF(BS$3="Attendance",
INDEX('Attendance Dump'!$E$2:$AI$400,
MATCH($A69,'Attendance Dump'!$B$2:$B$400,0),
MATCH(BS$2,'Attendance Dump'!$E$1:$AI$1,0)
),
INDEX('Active Hour''s Dump'!$D$3:$AH$337,
MATCH($C69,'Active Hour''s Dump'!$A$3:$A$337,0),
MATCH(BS$2,'Active Hour''s Dump'!$D$2:$AH$2,0)
))),"")</f>
        <v>1240.9770000000003</v>
      </c>
      <c r="BT69" s="13" t="str">
        <f>_xlfn.IFNA(IF(BT$3="Productivity",
INDEX('Productivity Dump'!$E$4:$AJ$500,
MATCH($A69,'Productivity Dump'!$A$4:$A$500,0),
MATCH(BT$2,'Productivity Dump'!$E$3:$AJ$3,0)
),
IF(BT$3="Attendance",
INDEX('Attendance Dump'!$E$2:$AI$400,
MATCH($A69,'Attendance Dump'!$B$2:$B$400,0),
MATCH(BT$2,'Attendance Dump'!$E$1:$AI$1,0)
),
INDEX('Active Hour''s Dump'!$D$3:$AH$337,
MATCH($C69,'Active Hour''s Dump'!$A$3:$A$337,0),
MATCH(BT$2,'Active Hour''s Dump'!$D$2:$AH$2,0)
))),"")</f>
        <v>H(P)</v>
      </c>
      <c r="BU69" s="54">
        <f>_xlfn.IFNA(IF(BU$3="Productivity",
INDEX('Productivity Dump'!$E$4:$AJ$500,
MATCH($A69,'Productivity Dump'!$A$4:$A$500,0),
MATCH(BU$2,'Productivity Dump'!$E$3:$AJ$3,0)
),
IF(BU$3="Attendance",
INDEX('Attendance Dump'!$E$2:$AI$400,
MATCH($A69,'Attendance Dump'!$B$2:$B$400,0),
MATCH(BU$2,'Attendance Dump'!$E$1:$AI$1,0)
),
INDEX('Active Hour''s Dump'!$D$3:$AH$337,
MATCH($C69,'Active Hour''s Dump'!$A$3:$A$337,0),
MATCH(BU$2,'Active Hour''s Dump'!$D$2:$AH$2,0)
))),"")</f>
        <v>6.8333333333333304</v>
      </c>
      <c r="BV69" s="13">
        <f>_xlfn.IFNA(IF(BV$3="Productivity",
INDEX('Productivity Dump'!$E$4:$AJ$500,
MATCH($A69,'Productivity Dump'!$A$4:$A$500,0),
MATCH(BV$2,'Productivity Dump'!$E$3:$AJ$3,0)
),
IF(BV$3="Attendance",
INDEX('Attendance Dump'!$E$2:$AI$400,
MATCH($A69,'Attendance Dump'!$B$2:$B$400,0),
MATCH(BV$2,'Attendance Dump'!$E$1:$AI$1,0)
),
INDEX('Active Hour''s Dump'!$D$3:$AH$337,
MATCH($C69,'Active Hour''s Dump'!$A$3:$A$337,0),
MATCH(BV$2,'Active Hour''s Dump'!$D$2:$AH$2,0)
))),"")</f>
        <v>1284.3869999999999</v>
      </c>
      <c r="BW69" s="13" t="str">
        <f>_xlfn.IFNA(IF(BW$3="Productivity",
INDEX('Productivity Dump'!$E$4:$AJ$500,
MATCH($A69,'Productivity Dump'!$A$4:$A$500,0),
MATCH(BW$2,'Productivity Dump'!$E$3:$AJ$3,0)
),
IF(BW$3="Attendance",
INDEX('Attendance Dump'!$E$2:$AI$400,
MATCH($A69,'Attendance Dump'!$B$2:$B$400,0),
MATCH(BW$2,'Attendance Dump'!$E$1:$AI$1,0)
),
INDEX('Active Hour''s Dump'!$D$3:$AH$337,
MATCH($C69,'Active Hour''s Dump'!$A$3:$A$337,0),
MATCH(BW$2,'Active Hour''s Dump'!$D$2:$AH$2,0)
))),"")</f>
        <v>P</v>
      </c>
      <c r="BX69" s="54">
        <f>_xlfn.IFNA(IF(BX$3="Productivity",
INDEX('Productivity Dump'!$E$4:$AJ$500,
MATCH($A69,'Productivity Dump'!$A$4:$A$500,0),
MATCH(BX$2,'Productivity Dump'!$E$3:$AJ$3,0)
),
IF(BX$3="Attendance",
INDEX('Attendance Dump'!$E$2:$AI$400,
MATCH($A69,'Attendance Dump'!$B$2:$B$400,0),
MATCH(BX$2,'Attendance Dump'!$E$1:$AI$1,0)
),
INDEX('Active Hour''s Dump'!$D$3:$AH$337,
MATCH($C69,'Active Hour''s Dump'!$A$3:$A$337,0),
MATCH(BX$2,'Active Hour''s Dump'!$D$2:$AH$2,0)
))),"")</f>
        <v>7</v>
      </c>
      <c r="BY69" s="13">
        <f>_xlfn.IFNA(IF(BY$3="Productivity",
INDEX('Productivity Dump'!$E$4:$AJ$500,
MATCH($A69,'Productivity Dump'!$A$4:$A$500,0),
MATCH(BY$2,'Productivity Dump'!$E$3:$AJ$3,0)
),
IF(BY$3="Attendance",
INDEX('Attendance Dump'!$E$2:$AI$400,
MATCH($A69,'Attendance Dump'!$B$2:$B$400,0),
MATCH(BY$2,'Attendance Dump'!$E$1:$AI$1,0)
),
INDEX('Active Hour''s Dump'!$D$3:$AH$337,
MATCH($C69,'Active Hour''s Dump'!$A$3:$A$337,0),
MATCH(BY$2,'Active Hour''s Dump'!$D$2:$AH$2,0)
))),"")</f>
        <v>60.600999999999999</v>
      </c>
      <c r="BZ69" s="13" t="str">
        <f>_xlfn.IFNA(IF(BZ$3="Productivity",
INDEX('Productivity Dump'!$E$4:$AJ$500,
MATCH($A69,'Productivity Dump'!$A$4:$A$500,0),
MATCH(BZ$2,'Productivity Dump'!$E$3:$AJ$3,0)
),
IF(BZ$3="Attendance",
INDEX('Attendance Dump'!$E$2:$AI$400,
MATCH($A69,'Attendance Dump'!$B$2:$B$400,0),
MATCH(BZ$2,'Attendance Dump'!$E$1:$AI$1,0)
),
INDEX('Active Hour''s Dump'!$D$3:$AH$337,
MATCH($C69,'Active Hour''s Dump'!$A$3:$A$337,0),
MATCH(BZ$2,'Active Hour''s Dump'!$D$2:$AH$2,0)
))),"")</f>
        <v>P</v>
      </c>
      <c r="CA69" s="54">
        <f>_xlfn.IFNA(IF(CA$3="Productivity",
INDEX('Productivity Dump'!$E$4:$AJ$500,
MATCH($A69,'Productivity Dump'!$A$4:$A$500,0),
MATCH(CA$2,'Productivity Dump'!$E$3:$AJ$3,0)
),
IF(CA$3="Attendance",
INDEX('Attendance Dump'!$E$2:$AI$400,
MATCH($A69,'Attendance Dump'!$B$2:$B$400,0),
MATCH(CA$2,'Attendance Dump'!$E$1:$AI$1,0)
),
INDEX('Active Hour''s Dump'!$D$3:$AH$337,
MATCH($C69,'Active Hour''s Dump'!$A$3:$A$337,0),
MATCH(CA$2,'Active Hour''s Dump'!$D$2:$AH$2,0)
))),"")</f>
        <v>0.5</v>
      </c>
      <c r="CB69" s="13">
        <f>_xlfn.IFNA(IF(CB$3="Productivity",
INDEX('Productivity Dump'!$E$4:$AJ$500,
MATCH($A69,'Productivity Dump'!$A$4:$A$500,0),
MATCH(CB$2,'Productivity Dump'!$E$3:$AJ$3,0)
),
IF(CB$3="Attendance",
INDEX('Attendance Dump'!$E$2:$AI$400,
MATCH($A69,'Attendance Dump'!$B$2:$B$400,0),
MATCH(CB$2,'Attendance Dump'!$E$1:$AI$1,0)
),
INDEX('Active Hour''s Dump'!$D$3:$AH$337,
MATCH($C69,'Active Hour''s Dump'!$A$3:$A$337,0),
MATCH(CB$2,'Active Hour''s Dump'!$D$2:$AH$2,0)
))),"")</f>
        <v>0</v>
      </c>
      <c r="CC69" s="13" t="str">
        <f>_xlfn.IFNA(IF(CC$3="Productivity",
INDEX('Productivity Dump'!$E$4:$AJ$500,
MATCH($A69,'Productivity Dump'!$A$4:$A$500,0),
MATCH(CC$2,'Productivity Dump'!$E$3:$AJ$3,0)
),
IF(CC$3="Attendance",
INDEX('Attendance Dump'!$E$2:$AI$400,
MATCH($A69,'Attendance Dump'!$B$2:$B$400,0),
MATCH(CC$2,'Attendance Dump'!$E$1:$AI$1,0)
),
INDEX('Active Hour''s Dump'!$D$3:$AH$337,
MATCH($C69,'Active Hour''s Dump'!$A$3:$A$337,0),
MATCH(CC$2,'Active Hour''s Dump'!$D$2:$AH$2,0)
))),"")</f>
        <v>WO</v>
      </c>
      <c r="CD69" s="54">
        <f>_xlfn.IFNA(IF(CD$3="Productivity",
INDEX('Productivity Dump'!$E$4:$AJ$500,
MATCH($A69,'Productivity Dump'!$A$4:$A$500,0),
MATCH(CD$2,'Productivity Dump'!$E$3:$AJ$3,0)
),
IF(CD$3="Attendance",
INDEX('Attendance Dump'!$E$2:$AI$400,
MATCH($A69,'Attendance Dump'!$B$2:$B$400,0),
MATCH(CD$2,'Attendance Dump'!$E$1:$AI$1,0)
),
INDEX('Active Hour''s Dump'!$D$3:$AH$337,
MATCH($C69,'Active Hour''s Dump'!$A$3:$A$337,0),
MATCH(CD$2,'Active Hour''s Dump'!$D$2:$AH$2,0)
))),"")</f>
        <v>0</v>
      </c>
      <c r="CE69" s="13">
        <f>_xlfn.IFNA(IF(CE$3="Productivity",
INDEX('Productivity Dump'!$E$4:$AJ$500,
MATCH($A69,'Productivity Dump'!$A$4:$A$500,0),
MATCH(CE$2,'Productivity Dump'!$E$3:$AJ$3,0)
),
IF(CE$3="Attendance",
INDEX('Attendance Dump'!$E$2:$AI$400,
MATCH($A69,'Attendance Dump'!$B$2:$B$400,0),
MATCH(CE$2,'Attendance Dump'!$E$1:$AI$1,0)
),
INDEX('Active Hour''s Dump'!$D$3:$AH$337,
MATCH($C69,'Active Hour''s Dump'!$A$3:$A$337,0),
MATCH(CE$2,'Active Hour''s Dump'!$D$2:$AH$2,0)
))),"")</f>
        <v>0</v>
      </c>
      <c r="CF69" s="13" t="str">
        <f>_xlfn.IFNA(IF(CF$3="Productivity",
INDEX('Productivity Dump'!$E$4:$AJ$500,
MATCH($A69,'Productivity Dump'!$A$4:$A$500,0),
MATCH(CF$2,'Productivity Dump'!$E$3:$AJ$3,0)
),
IF(CF$3="Attendance",
INDEX('Attendance Dump'!$E$2:$AI$400,
MATCH($A69,'Attendance Dump'!$B$2:$B$400,0),
MATCH(CF$2,'Attendance Dump'!$E$1:$AI$1,0)
),
INDEX('Active Hour''s Dump'!$D$3:$AH$337,
MATCH($C69,'Active Hour''s Dump'!$A$3:$A$337,0),
MATCH(CF$2,'Active Hour''s Dump'!$D$2:$AH$2,0)
))),"")</f>
        <v>PL</v>
      </c>
      <c r="CG69" s="54">
        <f>_xlfn.IFNA(IF(CG$3="Productivity",
INDEX('Productivity Dump'!$E$4:$AJ$500,
MATCH($A69,'Productivity Dump'!$A$4:$A$500,0),
MATCH(CG$2,'Productivity Dump'!$E$3:$AJ$3,0)
),
IF(CG$3="Attendance",
INDEX('Attendance Dump'!$E$2:$AI$400,
MATCH($A69,'Attendance Dump'!$B$2:$B$400,0),
MATCH(CG$2,'Attendance Dump'!$E$1:$AI$1,0)
),
INDEX('Active Hour''s Dump'!$D$3:$AH$337,
MATCH($C69,'Active Hour''s Dump'!$A$3:$A$337,0),
MATCH(CG$2,'Active Hour''s Dump'!$D$2:$AH$2,0)
))),"")</f>
        <v>0</v>
      </c>
      <c r="CH69" s="13">
        <f>_xlfn.IFNA(IF(CH$3="Productivity",
INDEX('Productivity Dump'!$E$4:$AJ$500,
MATCH($A69,'Productivity Dump'!$A$4:$A$500,0),
MATCH(CH$2,'Productivity Dump'!$E$3:$AJ$3,0)
),
IF(CH$3="Attendance",
INDEX('Attendance Dump'!$E$2:$AI$400,
MATCH($A69,'Attendance Dump'!$B$2:$B$400,0),
MATCH(CH$2,'Attendance Dump'!$E$1:$AI$1,0)
),
INDEX('Active Hour''s Dump'!$D$3:$AH$337,
MATCH($C69,'Active Hour''s Dump'!$A$3:$A$337,0),
MATCH(CH$2,'Active Hour''s Dump'!$D$2:$AH$2,0)
))),"")</f>
        <v>1057.7729999999999</v>
      </c>
      <c r="CI69" s="13" t="str">
        <f>_xlfn.IFNA(IF(CI$3="Productivity",
INDEX('Productivity Dump'!$E$4:$AJ$500,
MATCH($A69,'Productivity Dump'!$A$4:$A$500,0),
MATCH(CI$2,'Productivity Dump'!$E$3:$AJ$3,0)
),
IF(CI$3="Attendance",
INDEX('Attendance Dump'!$E$2:$AI$400,
MATCH($A69,'Attendance Dump'!$B$2:$B$400,0),
MATCH(CI$2,'Attendance Dump'!$E$1:$AI$1,0)
),
INDEX('Active Hour''s Dump'!$D$3:$AH$337,
MATCH($C69,'Active Hour''s Dump'!$A$3:$A$337,0),
MATCH(CI$2,'Active Hour''s Dump'!$D$2:$AH$2,0)
))),"")</f>
        <v>P</v>
      </c>
      <c r="CJ69" s="54">
        <f>_xlfn.IFNA(IF(CJ$3="Productivity",
INDEX('Productivity Dump'!$E$4:$AJ$500,
MATCH($A69,'Productivity Dump'!$A$4:$A$500,0),
MATCH(CJ$2,'Productivity Dump'!$E$3:$AJ$3,0)
),
IF(CJ$3="Attendance",
INDEX('Attendance Dump'!$E$2:$AI$400,
MATCH($A69,'Attendance Dump'!$B$2:$B$400,0),
MATCH(CJ$2,'Attendance Dump'!$E$1:$AI$1,0)
),
INDEX('Active Hour''s Dump'!$D$3:$AH$337,
MATCH($C69,'Active Hour''s Dump'!$A$3:$A$337,0),
MATCH(CJ$2,'Active Hour''s Dump'!$D$2:$AH$2,0)
))),"")</f>
        <v>6</v>
      </c>
      <c r="CK69" s="13">
        <f>_xlfn.IFNA(IF(CK$3="Productivity",
INDEX('Productivity Dump'!$E$4:$AJ$500,
MATCH($A69,'Productivity Dump'!$A$4:$A$500,0),
MATCH(CK$2,'Productivity Dump'!$E$3:$AJ$3,0)
),
IF(CK$3="Attendance",
INDEX('Attendance Dump'!$E$2:$AI$400,
MATCH($A69,'Attendance Dump'!$B$2:$B$400,0),
MATCH(CK$2,'Attendance Dump'!$E$1:$AI$1,0)
),
INDEX('Active Hour''s Dump'!$D$3:$AH$337,
MATCH($C69,'Active Hour''s Dump'!$A$3:$A$337,0),
MATCH(CK$2,'Active Hour''s Dump'!$D$2:$AH$2,0)
))),"")</f>
        <v>1277.9319999999998</v>
      </c>
      <c r="CL69" s="13" t="str">
        <f>_xlfn.IFNA(IF(CL$3="Productivity",
INDEX('Productivity Dump'!$E$4:$AJ$500,
MATCH($A69,'Productivity Dump'!$A$4:$A$500,0),
MATCH(CL$2,'Productivity Dump'!$E$3:$AJ$3,0)
),
IF(CL$3="Attendance",
INDEX('Attendance Dump'!$E$2:$AI$400,
MATCH($A69,'Attendance Dump'!$B$2:$B$400,0),
MATCH(CL$2,'Attendance Dump'!$E$1:$AI$1,0)
),
INDEX('Active Hour''s Dump'!$D$3:$AH$337,
MATCH($C69,'Active Hour''s Dump'!$A$3:$A$337,0),
MATCH(CL$2,'Active Hour''s Dump'!$D$2:$AH$2,0)
))),"")</f>
        <v>P</v>
      </c>
      <c r="CM69" s="54">
        <f>_xlfn.IFNA(IF(CM$3="Productivity",
INDEX('Productivity Dump'!$E$4:$AJ$500,
MATCH($A69,'Productivity Dump'!$A$4:$A$500,0),
MATCH(CM$2,'Productivity Dump'!$E$3:$AJ$3,0)
),
IF(CM$3="Attendance",
INDEX('Attendance Dump'!$E$2:$AI$400,
MATCH($A69,'Attendance Dump'!$B$2:$B$400,0),
MATCH(CM$2,'Attendance Dump'!$E$1:$AI$1,0)
),
INDEX('Active Hour''s Dump'!$D$3:$AH$337,
MATCH($C69,'Active Hour''s Dump'!$A$3:$A$337,0),
MATCH(CM$2,'Active Hour''s Dump'!$D$2:$AH$2,0)
))),"")</f>
        <v>6.8333333333333304</v>
      </c>
      <c r="CN69" s="13">
        <f>_xlfn.IFNA(IF(CN$3="Productivity",
INDEX('Productivity Dump'!$E$4:$AJ$500,
MATCH($A69,'Productivity Dump'!$A$4:$A$500,0),
MATCH(CN$2,'Productivity Dump'!$E$3:$AJ$3,0)
),
IF(CN$3="Attendance",
INDEX('Attendance Dump'!$E$2:$AI$400,
MATCH($A69,'Attendance Dump'!$B$2:$B$400,0),
MATCH(CN$2,'Attendance Dump'!$E$1:$AI$1,0)
),
INDEX('Active Hour''s Dump'!$D$3:$AH$337,
MATCH($C69,'Active Hour''s Dump'!$A$3:$A$337,0),
MATCH(CN$2,'Active Hour''s Dump'!$D$2:$AH$2,0)
))),"")</f>
        <v>0</v>
      </c>
      <c r="CO69" s="13">
        <f>_xlfn.IFNA(IF(CO$3="Productivity",
INDEX('Productivity Dump'!$E$4:$AJ$500,
MATCH($A69,'Productivity Dump'!$A$4:$A$500,0),
MATCH(CO$2,'Productivity Dump'!$E$3:$AJ$3,0)
),
IF(CO$3="Attendance",
INDEX('Attendance Dump'!$E$2:$AI$400,
MATCH($A69,'Attendance Dump'!$B$2:$B$400,0),
MATCH(CO$2,'Attendance Dump'!$E$1:$AI$1,0)
),
INDEX('Active Hour''s Dump'!$D$3:$AH$337,
MATCH($C69,'Active Hour''s Dump'!$A$3:$A$337,0),
MATCH(CO$2,'Active Hour''s Dump'!$D$2:$AH$2,0)
))),"")</f>
        <v>0</v>
      </c>
      <c r="CP69" s="54">
        <f>_xlfn.IFNA(IF(CP$3="Productivity",
INDEX('Productivity Dump'!$E$4:$AJ$500,
MATCH($A69,'Productivity Dump'!$A$4:$A$500,0),
MATCH(CP$2,'Productivity Dump'!$E$3:$AJ$3,0)
),
IF(CP$3="Attendance",
INDEX('Attendance Dump'!$E$2:$AI$400,
MATCH($A69,'Attendance Dump'!$B$2:$B$400,0),
MATCH(CP$2,'Attendance Dump'!$E$1:$AI$1,0)
),
INDEX('Active Hour''s Dump'!$D$3:$AH$337,
MATCH($C69,'Active Hour''s Dump'!$A$3:$A$337,0),
MATCH(CP$2,'Active Hour''s Dump'!$D$2:$AH$2,0)
))),"")</f>
        <v>0</v>
      </c>
      <c r="CQ69" s="13">
        <f>_xlfn.IFNA(IF(CQ$3="Productivity",
INDEX('Productivity Dump'!$E$4:$AJ$500,
MATCH($A69,'Productivity Dump'!$A$4:$A$500,0),
MATCH(CQ$2,'Productivity Dump'!$E$3:$AJ$3,0)
),
IF(CQ$3="Attendance",
INDEX('Attendance Dump'!$E$2:$AI$400,
MATCH($A69,'Attendance Dump'!$B$2:$B$400,0),
MATCH(CQ$2,'Attendance Dump'!$E$1:$AI$1,0)
),
INDEX('Active Hour''s Dump'!$D$3:$AH$337,
MATCH($C69,'Active Hour''s Dump'!$A$3:$A$337,0),
MATCH(CQ$2,'Active Hour''s Dump'!$D$2:$AH$2,0)
))),"")</f>
        <v>0</v>
      </c>
      <c r="CR69" s="13">
        <f>_xlfn.IFNA(IF(CR$3="Productivity",
INDEX('Productivity Dump'!$E$4:$AJ$500,
MATCH($A69,'Productivity Dump'!$A$4:$A$500,0),
MATCH(CR$2,'Productivity Dump'!$E$3:$AJ$3,0)
),
IF(CR$3="Attendance",
INDEX('Attendance Dump'!$E$2:$AI$400,
MATCH($A69,'Attendance Dump'!$B$2:$B$400,0),
MATCH(CR$2,'Attendance Dump'!$E$1:$AI$1,0)
),
INDEX('Active Hour''s Dump'!$D$3:$AH$337,
MATCH($C69,'Active Hour''s Dump'!$A$3:$A$337,0),
MATCH(CR$2,'Active Hour''s Dump'!$D$2:$AH$2,0)
))),"")</f>
        <v>0</v>
      </c>
      <c r="CS69" s="54">
        <f>_xlfn.IFNA(IF(CS$3="Productivity",
INDEX('Productivity Dump'!$E$4:$AJ$500,
MATCH($A69,'Productivity Dump'!$A$4:$A$500,0),
MATCH(CS$2,'Productivity Dump'!$E$3:$AJ$3,0)
),
IF(CS$3="Attendance",
INDEX('Attendance Dump'!$E$2:$AI$400,
MATCH($A69,'Attendance Dump'!$B$2:$B$400,0),
MATCH(CS$2,'Attendance Dump'!$E$1:$AI$1,0)
),
INDEX('Active Hour''s Dump'!$D$3:$AH$337,
MATCH($C69,'Active Hour''s Dump'!$A$3:$A$337,0),
MATCH(CS$2,'Active Hour''s Dump'!$D$2:$AH$2,0)
))),"")</f>
        <v>0</v>
      </c>
      <c r="CT69" s="13">
        <f>_xlfn.IFNA(IF(CT$3="Productivity",
INDEX('Productivity Dump'!$E$4:$AJ$500,
MATCH($A69,'Productivity Dump'!$A$4:$A$500,0),
MATCH(CT$2,'Productivity Dump'!$E$3:$AJ$3,0)
),
IF(CT$3="Attendance",
INDEX('Attendance Dump'!$E$2:$AI$400,
MATCH($A69,'Attendance Dump'!$B$2:$B$400,0),
MATCH(CT$2,'Attendance Dump'!$E$1:$AI$1,0)
),
INDEX('Active Hour''s Dump'!$D$3:$AH$337,
MATCH($C69,'Active Hour''s Dump'!$A$3:$A$337,0),
MATCH(CT$2,'Active Hour''s Dump'!$D$2:$AH$2,0)
))),"")</f>
        <v>0</v>
      </c>
      <c r="CU69" s="13">
        <f>_xlfn.IFNA(IF(CU$3="Productivity",
INDEX('Productivity Dump'!$E$4:$AJ$500,
MATCH($A69,'Productivity Dump'!$A$4:$A$500,0),
MATCH(CU$2,'Productivity Dump'!$E$3:$AJ$3,0)
),
IF(CU$3="Attendance",
INDEX('Attendance Dump'!$E$2:$AI$400,
MATCH($A69,'Attendance Dump'!$B$2:$B$400,0),
MATCH(CU$2,'Attendance Dump'!$E$1:$AI$1,0)
),
INDEX('Active Hour''s Dump'!$D$3:$AH$337,
MATCH($C69,'Active Hour''s Dump'!$A$3:$A$337,0),
MATCH(CU$2,'Active Hour''s Dump'!$D$2:$AH$2,0)
))),"")</f>
        <v>0</v>
      </c>
      <c r="CV69" s="54">
        <f>_xlfn.IFNA(IF(CV$3="Productivity",
INDEX('Productivity Dump'!$E$4:$AJ$500,
MATCH($A69,'Productivity Dump'!$A$4:$A$500,0),
MATCH(CV$2,'Productivity Dump'!$E$3:$AJ$3,0)
),
IF(CV$3="Attendance",
INDEX('Attendance Dump'!$E$2:$AI$400,
MATCH($A69,'Attendance Dump'!$B$2:$B$400,0),
MATCH(CV$2,'Attendance Dump'!$E$1:$AI$1,0)
),
INDEX('Active Hour''s Dump'!$D$3:$AH$337,
MATCH($C69,'Active Hour''s Dump'!$A$3:$A$337,0),
MATCH(CV$2,'Active Hour''s Dump'!$D$2:$AH$2,0)
))),"")</f>
        <v>0</v>
      </c>
      <c r="CW69" s="13"/>
      <c r="CX69" s="13"/>
      <c r="CY69" s="54"/>
      <c r="DA69" s="57">
        <f t="shared" si="69"/>
        <v>137.99999999999997</v>
      </c>
      <c r="DB69" s="35">
        <f t="shared" si="70"/>
        <v>25878.2</v>
      </c>
      <c r="DC69" s="35">
        <f t="shared" si="67"/>
        <v>4121.7999999999993</v>
      </c>
      <c r="DD69" s="35">
        <f t="shared" ca="1" si="68"/>
        <v>0</v>
      </c>
      <c r="DF69" s="32" cm="1">
        <f t="array" ref="DF69">SUMPRODUCT(
    (MOD(COLUMN(H69:CV69) - COLUMN(H69), 3) = 0) *
    (H69:CV69 = 0) *
    (I69:CW69 = "P") *
    (COUNTIF(UKHoliday, H$2:CV$2) = 0)
)</f>
        <v>0</v>
      </c>
      <c r="DG69" s="33" cm="1">
        <f t="array" ref="DG69">SUMPRODUCT(
  (MOD(COLUMN(H69:CV69) - COLUMN(H69), 3) = 0) *
  (H69:CV69 &gt; 0) *
  (H69:CV69 &lt; 0.5 * IF(((WEEKDAY(H$2:CV$2, 2) = 1) + (WEEKDAY(H$2:CV$2, 2) = 6)), G69, F69)) *
  (I69:CW69 = "P") *
  (COUNTIF(UKHoliday, H$2:CV$2) = 0)
)</f>
        <v>1</v>
      </c>
      <c r="DH69" s="33" cm="1">
        <f t="array" ref="DH69">SUMPRODUCT(
  (MOD(COLUMN(H69:CV69) - COLUMN(H69), 3) = 0) *
  (H69:CV69 &gt; 0.5 * IF(((WEEKDAY(H$2:CV$2, 2) = 1) + (WEEKDAY(H$2:CV$2, 2) = 6)), $G69, $F69)) *
  (H69:CV69 &lt; 0.8 * IF(((WEEKDAY(H$2:CV$2, 2) = 1) + (WEEKDAY(H$2:CV$2, 2) = 6)), $G69, $F69)) *
  (I69:CW69 = "P") *
  (COUNTIF(UKHoliday, H$2:CV$2) = 0)
)</f>
        <v>2</v>
      </c>
      <c r="DI69" s="33" cm="1">
        <f t="array" ref="DI69">SUMPRODUCT(
  (MOD(COLUMN(H69:CV69) - COLUMN(H69), 3) = 0) *
  (H69:CV69 &gt; 0.8 * IF(((WEEKDAY(H$2:CV$2, 2) = 1) + (WEEKDAY(H$2:CV$2, 2) = 6)), $G69, $F69)) *
  (H69:CV69 &lt; 1 * IF(((WEEKDAY(H$2:CV$2, 2) = 1) + (WEEKDAY(H$2:CV$2, 2) = 6)), $G69, $F69)) *
  (I69:CW69 = "P") *
  (COUNTIF(UKHoliday, H$2:CV$2) = 0)
)</f>
        <v>10</v>
      </c>
    </row>
    <row r="70" spans="1:113" x14ac:dyDescent="0.3">
      <c r="A70" s="8" t="s">
        <v>361</v>
      </c>
      <c r="B70" s="8" t="s">
        <v>360</v>
      </c>
      <c r="C70" s="9" t="s">
        <v>752</v>
      </c>
      <c r="D70" s="62" t="s">
        <v>944</v>
      </c>
      <c r="E70" s="35">
        <v>18600</v>
      </c>
      <c r="F70" s="35">
        <f t="shared" si="65"/>
        <v>930</v>
      </c>
      <c r="G70" s="35">
        <f t="shared" si="66"/>
        <v>465</v>
      </c>
      <c r="H70" s="13">
        <f>_xlfn.IFNA(IF(H$3="Productivity",
INDEX('Productivity Dump'!$E$4:$AJ$500,
MATCH($A70,'Productivity Dump'!$A$4:$A$500,0),
MATCH(H$2,'Productivity Dump'!$E$3:$AJ$3,0)
),
IF(H$3="Attendance",
INDEX('Attendance Dump'!$E$2:$AI$400,
MATCH($A70,'Attendance Dump'!$B$2:$B$400,0),
MATCH(H$2,'Attendance Dump'!$E$1:$AI$1,0)
),
INDEX('Active Hour''s Dump'!$D$3:$AH$337,
MATCH($C70,'Active Hour''s Dump'!$A$3:$A$337,0),
MATCH(H$2,'Active Hour''s Dump'!$D$2:$AH$2,0)
))),"")</f>
        <v>928.66100000000006</v>
      </c>
      <c r="I70" s="13" t="str">
        <f>_xlfn.IFNA(IF(I$3="Productivity",
INDEX('Productivity Dump'!$E$4:$AJ$500,
MATCH($A70,'Productivity Dump'!$A$4:$A$500,0),
MATCH(I$2,'Productivity Dump'!$E$3:$AJ$3,0)
),
IF(I$3="Attendance",
INDEX('Attendance Dump'!$E$2:$AI$400,
MATCH($A70,'Attendance Dump'!$B$2:$B$400,0),
MATCH(I$2,'Attendance Dump'!$E$1:$AI$1,0)
),
INDEX('Active Hour''s Dump'!$D$3:$AH$337,
MATCH($C70,'Active Hour''s Dump'!$A$3:$A$337,0),
MATCH(I$2,'Active Hour''s Dump'!$D$2:$AH$2,0)
))),"")</f>
        <v>P</v>
      </c>
      <c r="J70" s="54">
        <f>_xlfn.IFNA(IF(J$3="Productivity",
INDEX('Productivity Dump'!$E$4:$AJ$500,
MATCH($A70,'Productivity Dump'!$A$4:$A$500,0),
MATCH(J$2,'Productivity Dump'!$E$3:$AJ$3,0)
),
IF(J$3="Attendance",
INDEX('Attendance Dump'!$E$2:$AI$400,
MATCH($A70,'Attendance Dump'!$B$2:$B$400,0),
MATCH(J$2,'Attendance Dump'!$E$1:$AI$1,0)
),
INDEX('Active Hour''s Dump'!$D$3:$AH$337,
MATCH($C70,'Active Hour''s Dump'!$A$3:$A$337,0),
MATCH(J$2,'Active Hour''s Dump'!$D$2:$AH$2,0)
))),"")</f>
        <v>11.8333333333333</v>
      </c>
      <c r="K70" s="13">
        <f>_xlfn.IFNA(IF(K$3="Productivity",
INDEX('Productivity Dump'!$E$4:$AJ$500,
MATCH($A70,'Productivity Dump'!$A$4:$A$500,0),
MATCH(K$2,'Productivity Dump'!$E$3:$AJ$3,0)
),
IF(K$3="Attendance",
INDEX('Attendance Dump'!$E$2:$AI$400,
MATCH($A70,'Attendance Dump'!$B$2:$B$400,0),
MATCH(K$2,'Attendance Dump'!$E$1:$AI$1,0)
),
INDEX('Active Hour''s Dump'!$D$3:$AH$337,
MATCH($C70,'Active Hour''s Dump'!$A$3:$A$337,0),
MATCH(K$2,'Active Hour''s Dump'!$D$2:$AH$2,0)
))),"")</f>
        <v>854.64300000000014</v>
      </c>
      <c r="L70" s="13" t="str">
        <f>_xlfn.IFNA(IF(L$3="Productivity",
INDEX('Productivity Dump'!$E$4:$AJ$500,
MATCH($A70,'Productivity Dump'!$A$4:$A$500,0),
MATCH(L$2,'Productivity Dump'!$E$3:$AJ$3,0)
),
IF(L$3="Attendance",
INDEX('Attendance Dump'!$E$2:$AI$400,
MATCH($A70,'Attendance Dump'!$B$2:$B$400,0),
MATCH(L$2,'Attendance Dump'!$E$1:$AI$1,0)
),
INDEX('Active Hour''s Dump'!$D$3:$AH$337,
MATCH($C70,'Active Hour''s Dump'!$A$3:$A$337,0),
MATCH(L$2,'Active Hour''s Dump'!$D$2:$AH$2,0)
))),"")</f>
        <v>P</v>
      </c>
      <c r="M70" s="54">
        <f>_xlfn.IFNA(IF(M$3="Productivity",
INDEX('Productivity Dump'!$E$4:$AJ$500,
MATCH($A70,'Productivity Dump'!$A$4:$A$500,0),
MATCH(M$2,'Productivity Dump'!$E$3:$AJ$3,0)
),
IF(M$3="Attendance",
INDEX('Attendance Dump'!$E$2:$AI$400,
MATCH($A70,'Attendance Dump'!$B$2:$B$400,0),
MATCH(M$2,'Attendance Dump'!$E$1:$AI$1,0)
),
INDEX('Active Hour''s Dump'!$D$3:$AH$337,
MATCH($C70,'Active Hour''s Dump'!$A$3:$A$337,0),
MATCH(M$2,'Active Hour''s Dump'!$D$2:$AH$2,0)
))),"")</f>
        <v>12</v>
      </c>
      <c r="N70" s="13">
        <f>_xlfn.IFNA(IF(N$3="Productivity",
INDEX('Productivity Dump'!$E$4:$AJ$500,
MATCH($A70,'Productivity Dump'!$A$4:$A$500,0),
MATCH(N$2,'Productivity Dump'!$E$3:$AJ$3,0)
),
IF(N$3="Attendance",
INDEX('Attendance Dump'!$E$2:$AI$400,
MATCH($A70,'Attendance Dump'!$B$2:$B$400,0),
MATCH(N$2,'Attendance Dump'!$E$1:$AI$1,0)
),
INDEX('Active Hour''s Dump'!$D$3:$AH$337,
MATCH($C70,'Active Hour''s Dump'!$A$3:$A$337,0),
MATCH(N$2,'Active Hour''s Dump'!$D$2:$AH$2,0)
))),"")</f>
        <v>268.96600000000001</v>
      </c>
      <c r="O70" s="13" t="str">
        <f>_xlfn.IFNA(IF(O$3="Productivity",
INDEX('Productivity Dump'!$E$4:$AJ$500,
MATCH($A70,'Productivity Dump'!$A$4:$A$500,0),
MATCH(O$2,'Productivity Dump'!$E$3:$AJ$3,0)
),
IF(O$3="Attendance",
INDEX('Attendance Dump'!$E$2:$AI$400,
MATCH($A70,'Attendance Dump'!$B$2:$B$400,0),
MATCH(O$2,'Attendance Dump'!$E$1:$AI$1,0)
),
INDEX('Active Hour''s Dump'!$D$3:$AH$337,
MATCH($C70,'Active Hour''s Dump'!$A$3:$A$337,0),
MATCH(O$2,'Active Hour''s Dump'!$D$2:$AH$2,0)
))),"")</f>
        <v>P</v>
      </c>
      <c r="P70" s="54">
        <f>_xlfn.IFNA(IF(P$3="Productivity",
INDEX('Productivity Dump'!$E$4:$AJ$500,
MATCH($A70,'Productivity Dump'!$A$4:$A$500,0),
MATCH(P$2,'Productivity Dump'!$E$3:$AJ$3,0)
),
IF(P$3="Attendance",
INDEX('Attendance Dump'!$E$2:$AI$400,
MATCH($A70,'Attendance Dump'!$B$2:$B$400,0),
MATCH(P$2,'Attendance Dump'!$E$1:$AI$1,0)
),
INDEX('Active Hour''s Dump'!$D$3:$AH$337,
MATCH($C70,'Active Hour''s Dump'!$A$3:$A$337,0),
MATCH(P$2,'Active Hour''s Dump'!$D$2:$AH$2,0)
))),"")</f>
        <v>5.0833333333333304</v>
      </c>
      <c r="Q70" s="13">
        <f>_xlfn.IFNA(IF(Q$3="Productivity",
INDEX('Productivity Dump'!$E$4:$AJ$500,
MATCH($A70,'Productivity Dump'!$A$4:$A$500,0),
MATCH(Q$2,'Productivity Dump'!$E$3:$AJ$3,0)
),
IF(Q$3="Attendance",
INDEX('Attendance Dump'!$E$2:$AI$400,
MATCH($A70,'Attendance Dump'!$B$2:$B$400,0),
MATCH(Q$2,'Attendance Dump'!$E$1:$AI$1,0)
),
INDEX('Active Hour''s Dump'!$D$3:$AH$337,
MATCH($C70,'Active Hour''s Dump'!$A$3:$A$337,0),
MATCH(Q$2,'Active Hour''s Dump'!$D$2:$AH$2,0)
))),"")</f>
        <v>0</v>
      </c>
      <c r="R70" s="13" t="str">
        <f>_xlfn.IFNA(IF(R$3="Productivity",
INDEX('Productivity Dump'!$E$4:$AJ$500,
MATCH($A70,'Productivity Dump'!$A$4:$A$500,0),
MATCH(R$2,'Productivity Dump'!$E$3:$AJ$3,0)
),
IF(R$3="Attendance",
INDEX('Attendance Dump'!$E$2:$AI$400,
MATCH($A70,'Attendance Dump'!$B$2:$B$400,0),
MATCH(R$2,'Attendance Dump'!$E$1:$AI$1,0)
),
INDEX('Active Hour''s Dump'!$D$3:$AH$337,
MATCH($C70,'Active Hour''s Dump'!$A$3:$A$337,0),
MATCH(R$2,'Active Hour''s Dump'!$D$2:$AH$2,0)
))),"")</f>
        <v>WO</v>
      </c>
      <c r="S70" s="54">
        <f>_xlfn.IFNA(IF(S$3="Productivity",
INDEX('Productivity Dump'!$E$4:$AJ$500,
MATCH($A70,'Productivity Dump'!$A$4:$A$500,0),
MATCH(S$2,'Productivity Dump'!$E$3:$AJ$3,0)
),
IF(S$3="Attendance",
INDEX('Attendance Dump'!$E$2:$AI$400,
MATCH($A70,'Attendance Dump'!$B$2:$B$400,0),
MATCH(S$2,'Attendance Dump'!$E$1:$AI$1,0)
),
INDEX('Active Hour''s Dump'!$D$3:$AH$337,
MATCH($C70,'Active Hour''s Dump'!$A$3:$A$337,0),
MATCH(S$2,'Active Hour''s Dump'!$D$2:$AH$2,0)
))),"")</f>
        <v>0.41666666666666702</v>
      </c>
      <c r="T70" s="13">
        <f>_xlfn.IFNA(IF(T$3="Productivity",
INDEX('Productivity Dump'!$E$4:$AJ$500,
MATCH($A70,'Productivity Dump'!$A$4:$A$500,0),
MATCH(T$2,'Productivity Dump'!$E$3:$AJ$3,0)
),
IF(T$3="Attendance",
INDEX('Attendance Dump'!$E$2:$AI$400,
MATCH($A70,'Attendance Dump'!$B$2:$B$400,0),
MATCH(T$2,'Attendance Dump'!$E$1:$AI$1,0)
),
INDEX('Active Hour''s Dump'!$D$3:$AH$337,
MATCH($C70,'Active Hour''s Dump'!$A$3:$A$337,0),
MATCH(T$2,'Active Hour''s Dump'!$D$2:$AH$2,0)
))),"")</f>
        <v>562.42700000000002</v>
      </c>
      <c r="U70" s="13" t="str">
        <f>_xlfn.IFNA(IF(U$3="Productivity",
INDEX('Productivity Dump'!$E$4:$AJ$500,
MATCH($A70,'Productivity Dump'!$A$4:$A$500,0),
MATCH(U$2,'Productivity Dump'!$E$3:$AJ$3,0)
),
IF(U$3="Attendance",
INDEX('Attendance Dump'!$E$2:$AI$400,
MATCH($A70,'Attendance Dump'!$B$2:$B$400,0),
MATCH(U$2,'Attendance Dump'!$E$1:$AI$1,0)
),
INDEX('Active Hour''s Dump'!$D$3:$AH$337,
MATCH($C70,'Active Hour''s Dump'!$A$3:$A$337,0),
MATCH(U$2,'Active Hour''s Dump'!$D$2:$AH$2,0)
))),"")</f>
        <v>P</v>
      </c>
      <c r="V70" s="54">
        <f>_xlfn.IFNA(IF(V$3="Productivity",
INDEX('Productivity Dump'!$E$4:$AJ$500,
MATCH($A70,'Productivity Dump'!$A$4:$A$500,0),
MATCH(V$2,'Productivity Dump'!$E$3:$AJ$3,0)
),
IF(V$3="Attendance",
INDEX('Attendance Dump'!$E$2:$AI$400,
MATCH($A70,'Attendance Dump'!$B$2:$B$400,0),
MATCH(V$2,'Attendance Dump'!$E$1:$AI$1,0)
),
INDEX('Active Hour''s Dump'!$D$3:$AH$337,
MATCH($C70,'Active Hour''s Dump'!$A$3:$A$337,0),
MATCH(V$2,'Active Hour''s Dump'!$D$2:$AH$2,0)
))),"")</f>
        <v>7.5833333333333304</v>
      </c>
      <c r="W70" s="13">
        <f>_xlfn.IFNA(IF(W$3="Productivity",
INDEX('Productivity Dump'!$E$4:$AJ$500,
MATCH($A70,'Productivity Dump'!$A$4:$A$500,0),
MATCH(W$2,'Productivity Dump'!$E$3:$AJ$3,0)
),
IF(W$3="Attendance",
INDEX('Attendance Dump'!$E$2:$AI$400,
MATCH($A70,'Attendance Dump'!$B$2:$B$400,0),
MATCH(W$2,'Attendance Dump'!$E$1:$AI$1,0)
),
INDEX('Active Hour''s Dump'!$D$3:$AH$337,
MATCH($C70,'Active Hour''s Dump'!$A$3:$A$337,0),
MATCH(W$2,'Active Hour''s Dump'!$D$2:$AH$2,0)
))),"")</f>
        <v>930.10199999999998</v>
      </c>
      <c r="X70" s="13" t="str">
        <f>_xlfn.IFNA(IF(X$3="Productivity",
INDEX('Productivity Dump'!$E$4:$AJ$500,
MATCH($A70,'Productivity Dump'!$A$4:$A$500,0),
MATCH(X$2,'Productivity Dump'!$E$3:$AJ$3,0)
),
IF(X$3="Attendance",
INDEX('Attendance Dump'!$E$2:$AI$400,
MATCH($A70,'Attendance Dump'!$B$2:$B$400,0),
MATCH(X$2,'Attendance Dump'!$E$1:$AI$1,0)
),
INDEX('Active Hour''s Dump'!$D$3:$AH$337,
MATCH($C70,'Active Hour''s Dump'!$A$3:$A$337,0),
MATCH(X$2,'Active Hour''s Dump'!$D$2:$AH$2,0)
))),"")</f>
        <v>P</v>
      </c>
      <c r="Y70" s="54">
        <f>_xlfn.IFNA(IF(Y$3="Productivity",
INDEX('Productivity Dump'!$E$4:$AJ$500,
MATCH($A70,'Productivity Dump'!$A$4:$A$500,0),
MATCH(Y$2,'Productivity Dump'!$E$3:$AJ$3,0)
),
IF(Y$3="Attendance",
INDEX('Attendance Dump'!$E$2:$AI$400,
MATCH($A70,'Attendance Dump'!$B$2:$B$400,0),
MATCH(Y$2,'Attendance Dump'!$E$1:$AI$1,0)
),
INDEX('Active Hour''s Dump'!$D$3:$AH$337,
MATCH($C70,'Active Hour''s Dump'!$A$3:$A$337,0),
MATCH(Y$2,'Active Hour''s Dump'!$D$2:$AH$2,0)
))),"")</f>
        <v>12.6666666666667</v>
      </c>
      <c r="Z70" s="13">
        <f>_xlfn.IFNA(IF(Z$3="Productivity",
INDEX('Productivity Dump'!$E$4:$AJ$500,
MATCH($A70,'Productivity Dump'!$A$4:$A$500,0),
MATCH(Z$2,'Productivity Dump'!$E$3:$AJ$3,0)
),
IF(Z$3="Attendance",
INDEX('Attendance Dump'!$E$2:$AI$400,
MATCH($A70,'Attendance Dump'!$B$2:$B$400,0),
MATCH(Z$2,'Attendance Dump'!$E$1:$AI$1,0)
),
INDEX('Active Hour''s Dump'!$D$3:$AH$337,
MATCH($C70,'Active Hour''s Dump'!$A$3:$A$337,0),
MATCH(Z$2,'Active Hour''s Dump'!$D$2:$AH$2,0)
))),"")</f>
        <v>929.22199999999987</v>
      </c>
      <c r="AA70" s="13" t="str">
        <f>_xlfn.IFNA(IF(AA$3="Productivity",
INDEX('Productivity Dump'!$E$4:$AJ$500,
MATCH($A70,'Productivity Dump'!$A$4:$A$500,0),
MATCH(AA$2,'Productivity Dump'!$E$3:$AJ$3,0)
),
IF(AA$3="Attendance",
INDEX('Attendance Dump'!$E$2:$AI$400,
MATCH($A70,'Attendance Dump'!$B$2:$B$400,0),
MATCH(AA$2,'Attendance Dump'!$E$1:$AI$1,0)
),
INDEX('Active Hour''s Dump'!$D$3:$AH$337,
MATCH($C70,'Active Hour''s Dump'!$A$3:$A$337,0),
MATCH(AA$2,'Active Hour''s Dump'!$D$2:$AH$2,0)
))),"")</f>
        <v>P</v>
      </c>
      <c r="AB70" s="54">
        <f>_xlfn.IFNA(IF(AB$3="Productivity",
INDEX('Productivity Dump'!$E$4:$AJ$500,
MATCH($A70,'Productivity Dump'!$A$4:$A$500,0),
MATCH(AB$2,'Productivity Dump'!$E$3:$AJ$3,0)
),
IF(AB$3="Attendance",
INDEX('Attendance Dump'!$E$2:$AI$400,
MATCH($A70,'Attendance Dump'!$B$2:$B$400,0),
MATCH(AB$2,'Attendance Dump'!$E$1:$AI$1,0)
),
INDEX('Active Hour''s Dump'!$D$3:$AH$337,
MATCH($C70,'Active Hour''s Dump'!$A$3:$A$337,0),
MATCH(AB$2,'Active Hour''s Dump'!$D$2:$AH$2,0)
))),"")</f>
        <v>11.8333333333333</v>
      </c>
      <c r="AC70" s="13">
        <f>_xlfn.IFNA(IF(AC$3="Productivity",
INDEX('Productivity Dump'!$E$4:$AJ$500,
MATCH($A70,'Productivity Dump'!$A$4:$A$500,0),
MATCH(AC$2,'Productivity Dump'!$E$3:$AJ$3,0)
),
IF(AC$3="Attendance",
INDEX('Attendance Dump'!$E$2:$AI$400,
MATCH($A70,'Attendance Dump'!$B$2:$B$400,0),
MATCH(AC$2,'Attendance Dump'!$E$1:$AI$1,0)
),
INDEX('Active Hour''s Dump'!$D$3:$AH$337,
MATCH($C70,'Active Hour''s Dump'!$A$3:$A$337,0),
MATCH(AC$2,'Active Hour''s Dump'!$D$2:$AH$2,0)
))),"")</f>
        <v>889.07600000000002</v>
      </c>
      <c r="AD70" s="13" t="str">
        <f>_xlfn.IFNA(IF(AD$3="Productivity",
INDEX('Productivity Dump'!$E$4:$AJ$500,
MATCH($A70,'Productivity Dump'!$A$4:$A$500,0),
MATCH(AD$2,'Productivity Dump'!$E$3:$AJ$3,0)
),
IF(AD$3="Attendance",
INDEX('Attendance Dump'!$E$2:$AI$400,
MATCH($A70,'Attendance Dump'!$B$2:$B$400,0),
MATCH(AD$2,'Attendance Dump'!$E$1:$AI$1,0)
),
INDEX('Active Hour''s Dump'!$D$3:$AH$337,
MATCH($C70,'Active Hour''s Dump'!$A$3:$A$337,0),
MATCH(AD$2,'Active Hour''s Dump'!$D$2:$AH$2,0)
))),"")</f>
        <v>P</v>
      </c>
      <c r="AE70" s="54">
        <f>_xlfn.IFNA(IF(AE$3="Productivity",
INDEX('Productivity Dump'!$E$4:$AJ$500,
MATCH($A70,'Productivity Dump'!$A$4:$A$500,0),
MATCH(AE$2,'Productivity Dump'!$E$3:$AJ$3,0)
),
IF(AE$3="Attendance",
INDEX('Attendance Dump'!$E$2:$AI$400,
MATCH($A70,'Attendance Dump'!$B$2:$B$400,0),
MATCH(AE$2,'Attendance Dump'!$E$1:$AI$1,0)
),
INDEX('Active Hour''s Dump'!$D$3:$AH$337,
MATCH($C70,'Active Hour''s Dump'!$A$3:$A$337,0),
MATCH(AE$2,'Active Hour''s Dump'!$D$2:$AH$2,0)
))),"")</f>
        <v>12</v>
      </c>
      <c r="AF70" s="13">
        <f>_xlfn.IFNA(IF(AF$3="Productivity",
INDEX('Productivity Dump'!$E$4:$AJ$500,
MATCH($A70,'Productivity Dump'!$A$4:$A$500,0),
MATCH(AF$2,'Productivity Dump'!$E$3:$AJ$3,0)
),
IF(AF$3="Attendance",
INDEX('Attendance Dump'!$E$2:$AI$400,
MATCH($A70,'Attendance Dump'!$B$2:$B$400,0),
MATCH(AF$2,'Attendance Dump'!$E$1:$AI$1,0)
),
INDEX('Active Hour''s Dump'!$D$3:$AH$337,
MATCH($C70,'Active Hour''s Dump'!$A$3:$A$337,0),
MATCH(AF$2,'Active Hour''s Dump'!$D$2:$AH$2,0)
))),"")</f>
        <v>994.06000000000017</v>
      </c>
      <c r="AG70" s="13" t="str">
        <f>_xlfn.IFNA(IF(AG$3="Productivity",
INDEX('Productivity Dump'!$E$4:$AJ$500,
MATCH($A70,'Productivity Dump'!$A$4:$A$500,0),
MATCH(AG$2,'Productivity Dump'!$E$3:$AJ$3,0)
),
IF(AG$3="Attendance",
INDEX('Attendance Dump'!$E$2:$AI$400,
MATCH($A70,'Attendance Dump'!$B$2:$B$400,0),
MATCH(AG$2,'Attendance Dump'!$E$1:$AI$1,0)
),
INDEX('Active Hour''s Dump'!$D$3:$AH$337,
MATCH($C70,'Active Hour''s Dump'!$A$3:$A$337,0),
MATCH(AG$2,'Active Hour''s Dump'!$D$2:$AH$2,0)
))),"")</f>
        <v>P</v>
      </c>
      <c r="AH70" s="54">
        <f>_xlfn.IFNA(IF(AH$3="Productivity",
INDEX('Productivity Dump'!$E$4:$AJ$500,
MATCH($A70,'Productivity Dump'!$A$4:$A$500,0),
MATCH(AH$2,'Productivity Dump'!$E$3:$AJ$3,0)
),
IF(AH$3="Attendance",
INDEX('Attendance Dump'!$E$2:$AI$400,
MATCH($A70,'Attendance Dump'!$B$2:$B$400,0),
MATCH(AH$2,'Attendance Dump'!$E$1:$AI$1,0)
),
INDEX('Active Hour''s Dump'!$D$3:$AH$337,
MATCH($C70,'Active Hour''s Dump'!$A$3:$A$337,0),
MATCH(AH$2,'Active Hour''s Dump'!$D$2:$AH$2,0)
))),"")</f>
        <v>12.9166666666667</v>
      </c>
      <c r="AI70" s="13">
        <f>_xlfn.IFNA(IF(AI$3="Productivity",
INDEX('Productivity Dump'!$E$4:$AJ$500,
MATCH($A70,'Productivity Dump'!$A$4:$A$500,0),
MATCH(AI$2,'Productivity Dump'!$E$3:$AJ$3,0)
),
IF(AI$3="Attendance",
INDEX('Attendance Dump'!$E$2:$AI$400,
MATCH($A70,'Attendance Dump'!$B$2:$B$400,0),
MATCH(AI$2,'Attendance Dump'!$E$1:$AI$1,0)
),
INDEX('Active Hour''s Dump'!$D$3:$AH$337,
MATCH($C70,'Active Hour''s Dump'!$A$3:$A$337,0),
MATCH(AI$2,'Active Hour''s Dump'!$D$2:$AH$2,0)
))),"")</f>
        <v>0</v>
      </c>
      <c r="AJ70" s="13" t="str">
        <f>_xlfn.IFNA(IF(AJ$3="Productivity",
INDEX('Productivity Dump'!$E$4:$AJ$500,
MATCH($A70,'Productivity Dump'!$A$4:$A$500,0),
MATCH(AJ$2,'Productivity Dump'!$E$3:$AJ$3,0)
),
IF(AJ$3="Attendance",
INDEX('Attendance Dump'!$E$2:$AI$400,
MATCH($A70,'Attendance Dump'!$B$2:$B$400,0),
MATCH(AJ$2,'Attendance Dump'!$E$1:$AI$1,0)
),
INDEX('Active Hour''s Dump'!$D$3:$AH$337,
MATCH($C70,'Active Hour''s Dump'!$A$3:$A$337,0),
MATCH(AJ$2,'Active Hour''s Dump'!$D$2:$AH$2,0)
))),"")</f>
        <v>PL</v>
      </c>
      <c r="AK70" s="54">
        <f>_xlfn.IFNA(IF(AK$3="Productivity",
INDEX('Productivity Dump'!$E$4:$AJ$500,
MATCH($A70,'Productivity Dump'!$A$4:$A$500,0),
MATCH(AK$2,'Productivity Dump'!$E$3:$AJ$3,0)
),
IF(AK$3="Attendance",
INDEX('Attendance Dump'!$E$2:$AI$400,
MATCH($A70,'Attendance Dump'!$B$2:$B$400,0),
MATCH(AK$2,'Attendance Dump'!$E$1:$AI$1,0)
),
INDEX('Active Hour''s Dump'!$D$3:$AH$337,
MATCH($C70,'Active Hour''s Dump'!$A$3:$A$337,0),
MATCH(AK$2,'Active Hour''s Dump'!$D$2:$AH$2,0)
))),"")</f>
        <v>0</v>
      </c>
      <c r="AL70" s="13">
        <f>_xlfn.IFNA(IF(AL$3="Productivity",
INDEX('Productivity Dump'!$E$4:$AJ$500,
MATCH($A70,'Productivity Dump'!$A$4:$A$500,0),
MATCH(AL$2,'Productivity Dump'!$E$3:$AJ$3,0)
),
IF(AL$3="Attendance",
INDEX('Attendance Dump'!$E$2:$AI$400,
MATCH($A70,'Attendance Dump'!$B$2:$B$400,0),
MATCH(AL$2,'Attendance Dump'!$E$1:$AI$1,0)
),
INDEX('Active Hour''s Dump'!$D$3:$AH$337,
MATCH($C70,'Active Hour''s Dump'!$A$3:$A$337,0),
MATCH(AL$2,'Active Hour''s Dump'!$D$2:$AH$2,0)
))),"")</f>
        <v>0</v>
      </c>
      <c r="AM70" s="13" t="str">
        <f>_xlfn.IFNA(IF(AM$3="Productivity",
INDEX('Productivity Dump'!$E$4:$AJ$500,
MATCH($A70,'Productivity Dump'!$A$4:$A$500,0),
MATCH(AM$2,'Productivity Dump'!$E$3:$AJ$3,0)
),
IF(AM$3="Attendance",
INDEX('Attendance Dump'!$E$2:$AI$400,
MATCH($A70,'Attendance Dump'!$B$2:$B$400,0),
MATCH(AM$2,'Attendance Dump'!$E$1:$AI$1,0)
),
INDEX('Active Hour''s Dump'!$D$3:$AH$337,
MATCH($C70,'Active Hour''s Dump'!$A$3:$A$337,0),
MATCH(AM$2,'Active Hour''s Dump'!$D$2:$AH$2,0)
))),"")</f>
        <v>WO</v>
      </c>
      <c r="AN70" s="54">
        <f>_xlfn.IFNA(IF(AN$3="Productivity",
INDEX('Productivity Dump'!$E$4:$AJ$500,
MATCH($A70,'Productivity Dump'!$A$4:$A$500,0),
MATCH(AN$2,'Productivity Dump'!$E$3:$AJ$3,0)
),
IF(AN$3="Attendance",
INDEX('Attendance Dump'!$E$2:$AI$400,
MATCH($A70,'Attendance Dump'!$B$2:$B$400,0),
MATCH(AN$2,'Attendance Dump'!$E$1:$AI$1,0)
),
INDEX('Active Hour''s Dump'!$D$3:$AH$337,
MATCH($C70,'Active Hour''s Dump'!$A$3:$A$337,0),
MATCH(AN$2,'Active Hour''s Dump'!$D$2:$AH$2,0)
))),"")</f>
        <v>0</v>
      </c>
      <c r="AO70" s="13">
        <f>_xlfn.IFNA(IF(AO$3="Productivity",
INDEX('Productivity Dump'!$E$4:$AJ$500,
MATCH($A70,'Productivity Dump'!$A$4:$A$500,0),
MATCH(AO$2,'Productivity Dump'!$E$3:$AJ$3,0)
),
IF(AO$3="Attendance",
INDEX('Attendance Dump'!$E$2:$AI$400,
MATCH($A70,'Attendance Dump'!$B$2:$B$400,0),
MATCH(AO$2,'Attendance Dump'!$E$1:$AI$1,0)
),
INDEX('Active Hour''s Dump'!$D$3:$AH$337,
MATCH($C70,'Active Hour''s Dump'!$A$3:$A$337,0),
MATCH(AO$2,'Active Hour''s Dump'!$D$2:$AH$2,0)
))),"")</f>
        <v>513.00099999999998</v>
      </c>
      <c r="AP70" s="13" t="str">
        <f>_xlfn.IFNA(IF(AP$3="Productivity",
INDEX('Productivity Dump'!$E$4:$AJ$500,
MATCH($A70,'Productivity Dump'!$A$4:$A$500,0),
MATCH(AP$2,'Productivity Dump'!$E$3:$AJ$3,0)
),
IF(AP$3="Attendance",
INDEX('Attendance Dump'!$E$2:$AI$400,
MATCH($A70,'Attendance Dump'!$B$2:$B$400,0),
MATCH(AP$2,'Attendance Dump'!$E$1:$AI$1,0)
),
INDEX('Active Hour''s Dump'!$D$3:$AH$337,
MATCH($C70,'Active Hour''s Dump'!$A$3:$A$337,0),
MATCH(AP$2,'Active Hour''s Dump'!$D$2:$AH$2,0)
))),"")</f>
        <v>P</v>
      </c>
      <c r="AQ70" s="54">
        <f>_xlfn.IFNA(IF(AQ$3="Productivity",
INDEX('Productivity Dump'!$E$4:$AJ$500,
MATCH($A70,'Productivity Dump'!$A$4:$A$500,0),
MATCH(AQ$2,'Productivity Dump'!$E$3:$AJ$3,0)
),
IF(AQ$3="Attendance",
INDEX('Attendance Dump'!$E$2:$AI$400,
MATCH($A70,'Attendance Dump'!$B$2:$B$400,0),
MATCH(AQ$2,'Attendance Dump'!$E$1:$AI$1,0)
),
INDEX('Active Hour''s Dump'!$D$3:$AH$337,
MATCH($C70,'Active Hour''s Dump'!$A$3:$A$337,0),
MATCH(AQ$2,'Active Hour''s Dump'!$D$2:$AH$2,0)
))),"")</f>
        <v>8.5833333333333304</v>
      </c>
      <c r="AR70" s="13">
        <f>_xlfn.IFNA(IF(AR$3="Productivity",
INDEX('Productivity Dump'!$E$4:$AJ$500,
MATCH($A70,'Productivity Dump'!$A$4:$A$500,0),
MATCH(AR$2,'Productivity Dump'!$E$3:$AJ$3,0)
),
IF(AR$3="Attendance",
INDEX('Attendance Dump'!$E$2:$AI$400,
MATCH($A70,'Attendance Dump'!$B$2:$B$400,0),
MATCH(AR$2,'Attendance Dump'!$E$1:$AI$1,0)
),
INDEX('Active Hour''s Dump'!$D$3:$AH$337,
MATCH($C70,'Active Hour''s Dump'!$A$3:$A$337,0),
MATCH(AR$2,'Active Hour''s Dump'!$D$2:$AH$2,0)
))),"")</f>
        <v>949.39800000000025</v>
      </c>
      <c r="AS70" s="13" t="str">
        <f>_xlfn.IFNA(IF(AS$3="Productivity",
INDEX('Productivity Dump'!$E$4:$AJ$500,
MATCH($A70,'Productivity Dump'!$A$4:$A$500,0),
MATCH(AS$2,'Productivity Dump'!$E$3:$AJ$3,0)
),
IF(AS$3="Attendance",
INDEX('Attendance Dump'!$E$2:$AI$400,
MATCH($A70,'Attendance Dump'!$B$2:$B$400,0),
MATCH(AS$2,'Attendance Dump'!$E$1:$AI$1,0)
),
INDEX('Active Hour''s Dump'!$D$3:$AH$337,
MATCH($C70,'Active Hour''s Dump'!$A$3:$A$337,0),
MATCH(AS$2,'Active Hour''s Dump'!$D$2:$AH$2,0)
))),"")</f>
        <v>P</v>
      </c>
      <c r="AT70" s="54">
        <f>_xlfn.IFNA(IF(AT$3="Productivity",
INDEX('Productivity Dump'!$E$4:$AJ$500,
MATCH($A70,'Productivity Dump'!$A$4:$A$500,0),
MATCH(AT$2,'Productivity Dump'!$E$3:$AJ$3,0)
),
IF(AT$3="Attendance",
INDEX('Attendance Dump'!$E$2:$AI$400,
MATCH($A70,'Attendance Dump'!$B$2:$B$400,0),
MATCH(AT$2,'Attendance Dump'!$E$1:$AI$1,0)
),
INDEX('Active Hour''s Dump'!$D$3:$AH$337,
MATCH($C70,'Active Hour''s Dump'!$A$3:$A$337,0),
MATCH(AT$2,'Active Hour''s Dump'!$D$2:$AH$2,0)
))),"")</f>
        <v>12.8333333333333</v>
      </c>
      <c r="AU70" s="13">
        <f>_xlfn.IFNA(IF(AU$3="Productivity",
INDEX('Productivity Dump'!$E$4:$AJ$500,
MATCH($A70,'Productivity Dump'!$A$4:$A$500,0),
MATCH(AU$2,'Productivity Dump'!$E$3:$AJ$3,0)
),
IF(AU$3="Attendance",
INDEX('Attendance Dump'!$E$2:$AI$400,
MATCH($A70,'Attendance Dump'!$B$2:$B$400,0),
MATCH(AU$2,'Attendance Dump'!$E$1:$AI$1,0)
),
INDEX('Active Hour''s Dump'!$D$3:$AH$337,
MATCH($C70,'Active Hour''s Dump'!$A$3:$A$337,0),
MATCH(AU$2,'Active Hour''s Dump'!$D$2:$AH$2,0)
))),"")</f>
        <v>758.45799999999986</v>
      </c>
      <c r="AV70" s="13" t="str">
        <f>_xlfn.IFNA(IF(AV$3="Productivity",
INDEX('Productivity Dump'!$E$4:$AJ$500,
MATCH($A70,'Productivity Dump'!$A$4:$A$500,0),
MATCH(AV$2,'Productivity Dump'!$E$3:$AJ$3,0)
),
IF(AV$3="Attendance",
INDEX('Attendance Dump'!$E$2:$AI$400,
MATCH($A70,'Attendance Dump'!$B$2:$B$400,0),
MATCH(AV$2,'Attendance Dump'!$E$1:$AI$1,0)
),
INDEX('Active Hour''s Dump'!$D$3:$AH$337,
MATCH($C70,'Active Hour''s Dump'!$A$3:$A$337,0),
MATCH(AV$2,'Active Hour''s Dump'!$D$2:$AH$2,0)
))),"")</f>
        <v>P</v>
      </c>
      <c r="AW70" s="54">
        <f>_xlfn.IFNA(IF(AW$3="Productivity",
INDEX('Productivity Dump'!$E$4:$AJ$500,
MATCH($A70,'Productivity Dump'!$A$4:$A$500,0),
MATCH(AW$2,'Productivity Dump'!$E$3:$AJ$3,0)
),
IF(AW$3="Attendance",
INDEX('Attendance Dump'!$E$2:$AI$400,
MATCH($A70,'Attendance Dump'!$B$2:$B$400,0),
MATCH(AW$2,'Attendance Dump'!$E$1:$AI$1,0)
),
INDEX('Active Hour''s Dump'!$D$3:$AH$337,
MATCH($C70,'Active Hour''s Dump'!$A$3:$A$337,0),
MATCH(AW$2,'Active Hour''s Dump'!$D$2:$AH$2,0)
))),"")</f>
        <v>10.5833333333333</v>
      </c>
      <c r="AX70" s="13">
        <f>_xlfn.IFNA(IF(AX$3="Productivity",
INDEX('Productivity Dump'!$E$4:$AJ$500,
MATCH($A70,'Productivity Dump'!$A$4:$A$500,0),
MATCH(AX$2,'Productivity Dump'!$E$3:$AJ$3,0)
),
IF(AX$3="Attendance",
INDEX('Attendance Dump'!$E$2:$AI$400,
MATCH($A70,'Attendance Dump'!$B$2:$B$400,0),
MATCH(AX$2,'Attendance Dump'!$E$1:$AI$1,0)
),
INDEX('Active Hour''s Dump'!$D$3:$AH$337,
MATCH($C70,'Active Hour''s Dump'!$A$3:$A$337,0),
MATCH(AX$2,'Active Hour''s Dump'!$D$2:$AH$2,0)
))),"")</f>
        <v>939.02799999999979</v>
      </c>
      <c r="AY70" s="13" t="str">
        <f>_xlfn.IFNA(IF(AY$3="Productivity",
INDEX('Productivity Dump'!$E$4:$AJ$500,
MATCH($A70,'Productivity Dump'!$A$4:$A$500,0),
MATCH(AY$2,'Productivity Dump'!$E$3:$AJ$3,0)
),
IF(AY$3="Attendance",
INDEX('Attendance Dump'!$E$2:$AI$400,
MATCH($A70,'Attendance Dump'!$B$2:$B$400,0),
MATCH(AY$2,'Attendance Dump'!$E$1:$AI$1,0)
),
INDEX('Active Hour''s Dump'!$D$3:$AH$337,
MATCH($C70,'Active Hour''s Dump'!$A$3:$A$337,0),
MATCH(AY$2,'Active Hour''s Dump'!$D$2:$AH$2,0)
))),"")</f>
        <v>P</v>
      </c>
      <c r="AZ70" s="54">
        <f>_xlfn.IFNA(IF(AZ$3="Productivity",
INDEX('Productivity Dump'!$E$4:$AJ$500,
MATCH($A70,'Productivity Dump'!$A$4:$A$500,0),
MATCH(AZ$2,'Productivity Dump'!$E$3:$AJ$3,0)
),
IF(AZ$3="Attendance",
INDEX('Attendance Dump'!$E$2:$AI$400,
MATCH($A70,'Attendance Dump'!$B$2:$B$400,0),
MATCH(AZ$2,'Attendance Dump'!$E$1:$AI$1,0)
),
INDEX('Active Hour''s Dump'!$D$3:$AH$337,
MATCH($C70,'Active Hour''s Dump'!$A$3:$A$337,0),
MATCH(AZ$2,'Active Hour''s Dump'!$D$2:$AH$2,0)
))),"")</f>
        <v>11.75</v>
      </c>
      <c r="BA70" s="13">
        <f>_xlfn.IFNA(IF(BA$3="Productivity",
INDEX('Productivity Dump'!$E$4:$AJ$500,
MATCH($A70,'Productivity Dump'!$A$4:$A$500,0),
MATCH(BA$2,'Productivity Dump'!$E$3:$AJ$3,0)
),
IF(BA$3="Attendance",
INDEX('Attendance Dump'!$E$2:$AI$400,
MATCH($A70,'Attendance Dump'!$B$2:$B$400,0),
MATCH(BA$2,'Attendance Dump'!$E$1:$AI$1,0)
),
INDEX('Active Hour''s Dump'!$D$3:$AH$337,
MATCH($C70,'Active Hour''s Dump'!$A$3:$A$337,0),
MATCH(BA$2,'Active Hour''s Dump'!$D$2:$AH$2,0)
))),"")</f>
        <v>925.59300000000019</v>
      </c>
      <c r="BB70" s="13" t="str">
        <f>_xlfn.IFNA(IF(BB$3="Productivity",
INDEX('Productivity Dump'!$E$4:$AJ$500,
MATCH($A70,'Productivity Dump'!$A$4:$A$500,0),
MATCH(BB$2,'Productivity Dump'!$E$3:$AJ$3,0)
),
IF(BB$3="Attendance",
INDEX('Attendance Dump'!$E$2:$AI$400,
MATCH($A70,'Attendance Dump'!$B$2:$B$400,0),
MATCH(BB$2,'Attendance Dump'!$E$1:$AI$1,0)
),
INDEX('Active Hour''s Dump'!$D$3:$AH$337,
MATCH($C70,'Active Hour''s Dump'!$A$3:$A$337,0),
MATCH(BB$2,'Active Hour''s Dump'!$D$2:$AH$2,0)
))),"")</f>
        <v>P</v>
      </c>
      <c r="BC70" s="54">
        <f>_xlfn.IFNA(IF(BC$3="Productivity",
INDEX('Productivity Dump'!$E$4:$AJ$500,
MATCH($A70,'Productivity Dump'!$A$4:$A$500,0),
MATCH(BC$2,'Productivity Dump'!$E$3:$AJ$3,0)
),
IF(BC$3="Attendance",
INDEX('Attendance Dump'!$E$2:$AI$400,
MATCH($A70,'Attendance Dump'!$B$2:$B$400,0),
MATCH(BC$2,'Attendance Dump'!$E$1:$AI$1,0)
),
INDEX('Active Hour''s Dump'!$D$3:$AH$337,
MATCH($C70,'Active Hour''s Dump'!$A$3:$A$337,0),
MATCH(BC$2,'Active Hour''s Dump'!$D$2:$AH$2,0)
))),"")</f>
        <v>12.25</v>
      </c>
      <c r="BD70" s="13">
        <f>_xlfn.IFNA(IF(BD$3="Productivity",
INDEX('Productivity Dump'!$E$4:$AJ$500,
MATCH($A70,'Productivity Dump'!$A$4:$A$500,0),
MATCH(BD$2,'Productivity Dump'!$E$3:$AJ$3,0)
),
IF(BD$3="Attendance",
INDEX('Attendance Dump'!$E$2:$AI$400,
MATCH($A70,'Attendance Dump'!$B$2:$B$400,0),
MATCH(BD$2,'Attendance Dump'!$E$1:$AI$1,0)
),
INDEX('Active Hour''s Dump'!$D$3:$AH$337,
MATCH($C70,'Active Hour''s Dump'!$A$3:$A$337,0),
MATCH(BD$2,'Active Hour''s Dump'!$D$2:$AH$2,0)
))),"")</f>
        <v>559.79700000000003</v>
      </c>
      <c r="BE70" s="13" t="str">
        <f>_xlfn.IFNA(IF(BE$3="Productivity",
INDEX('Productivity Dump'!$E$4:$AJ$500,
MATCH($A70,'Productivity Dump'!$A$4:$A$500,0),
MATCH(BE$2,'Productivity Dump'!$E$3:$AJ$3,0)
),
IF(BE$3="Attendance",
INDEX('Attendance Dump'!$E$2:$AI$400,
MATCH($A70,'Attendance Dump'!$B$2:$B$400,0),
MATCH(BE$2,'Attendance Dump'!$E$1:$AI$1,0)
),
INDEX('Active Hour''s Dump'!$D$3:$AH$337,
MATCH($C70,'Active Hour''s Dump'!$A$3:$A$337,0),
MATCH(BE$2,'Active Hour''s Dump'!$D$2:$AH$2,0)
))),"")</f>
        <v>P</v>
      </c>
      <c r="BF70" s="54">
        <f>_xlfn.IFNA(IF(BF$3="Productivity",
INDEX('Productivity Dump'!$E$4:$AJ$500,
MATCH($A70,'Productivity Dump'!$A$4:$A$500,0),
MATCH(BF$2,'Productivity Dump'!$E$3:$AJ$3,0)
),
IF(BF$3="Attendance",
INDEX('Attendance Dump'!$E$2:$AI$400,
MATCH($A70,'Attendance Dump'!$B$2:$B$400,0),
MATCH(BF$2,'Attendance Dump'!$E$1:$AI$1,0)
),
INDEX('Active Hour''s Dump'!$D$3:$AH$337,
MATCH($C70,'Active Hour''s Dump'!$A$3:$A$337,0),
MATCH(BF$2,'Active Hour''s Dump'!$D$2:$AH$2,0)
))),"")</f>
        <v>8.1666666666666696</v>
      </c>
      <c r="BG70" s="13">
        <f>_xlfn.IFNA(IF(BG$3="Productivity",
INDEX('Productivity Dump'!$E$4:$AJ$500,
MATCH($A70,'Productivity Dump'!$A$4:$A$500,0),
MATCH(BG$2,'Productivity Dump'!$E$3:$AJ$3,0)
),
IF(BG$3="Attendance",
INDEX('Attendance Dump'!$E$2:$AI$400,
MATCH($A70,'Attendance Dump'!$B$2:$B$400,0),
MATCH(BG$2,'Attendance Dump'!$E$1:$AI$1,0)
),
INDEX('Active Hour''s Dump'!$D$3:$AH$337,
MATCH($C70,'Active Hour''s Dump'!$A$3:$A$337,0),
MATCH(BG$2,'Active Hour''s Dump'!$D$2:$AH$2,0)
))),"")</f>
        <v>0</v>
      </c>
      <c r="BH70" s="13" t="str">
        <f>_xlfn.IFNA(IF(BH$3="Productivity",
INDEX('Productivity Dump'!$E$4:$AJ$500,
MATCH($A70,'Productivity Dump'!$A$4:$A$500,0),
MATCH(BH$2,'Productivity Dump'!$E$3:$AJ$3,0)
),
IF(BH$3="Attendance",
INDEX('Attendance Dump'!$E$2:$AI$400,
MATCH($A70,'Attendance Dump'!$B$2:$B$400,0),
MATCH(BH$2,'Attendance Dump'!$E$1:$AI$1,0)
),
INDEX('Active Hour''s Dump'!$D$3:$AH$337,
MATCH($C70,'Active Hour''s Dump'!$A$3:$A$337,0),
MATCH(BH$2,'Active Hour''s Dump'!$D$2:$AH$2,0)
))),"")</f>
        <v>WO</v>
      </c>
      <c r="BI70" s="54">
        <f>_xlfn.IFNA(IF(BI$3="Productivity",
INDEX('Productivity Dump'!$E$4:$AJ$500,
MATCH($A70,'Productivity Dump'!$A$4:$A$500,0),
MATCH(BI$2,'Productivity Dump'!$E$3:$AJ$3,0)
),
IF(BI$3="Attendance",
INDEX('Attendance Dump'!$E$2:$AI$400,
MATCH($A70,'Attendance Dump'!$B$2:$B$400,0),
MATCH(BI$2,'Attendance Dump'!$E$1:$AI$1,0)
),
INDEX('Active Hour''s Dump'!$D$3:$AH$337,
MATCH($C70,'Active Hour''s Dump'!$A$3:$A$337,0),
MATCH(BI$2,'Active Hour''s Dump'!$D$2:$AH$2,0)
))),"")</f>
        <v>0</v>
      </c>
      <c r="BJ70" s="13">
        <f>_xlfn.IFNA(IF(BJ$3="Productivity",
INDEX('Productivity Dump'!$E$4:$AJ$500,
MATCH($A70,'Productivity Dump'!$A$4:$A$500,0),
MATCH(BJ$2,'Productivity Dump'!$E$3:$AJ$3,0)
),
IF(BJ$3="Attendance",
INDEX('Attendance Dump'!$E$2:$AI$400,
MATCH($A70,'Attendance Dump'!$B$2:$B$400,0),
MATCH(BJ$2,'Attendance Dump'!$E$1:$AI$1,0)
),
INDEX('Active Hour''s Dump'!$D$3:$AH$337,
MATCH($C70,'Active Hour''s Dump'!$A$3:$A$337,0),
MATCH(BJ$2,'Active Hour''s Dump'!$D$2:$AH$2,0)
))),"")</f>
        <v>572.02700000000004</v>
      </c>
      <c r="BK70" s="13" t="str">
        <f>_xlfn.IFNA(IF(BK$3="Productivity",
INDEX('Productivity Dump'!$E$4:$AJ$500,
MATCH($A70,'Productivity Dump'!$A$4:$A$500,0),
MATCH(BK$2,'Productivity Dump'!$E$3:$AJ$3,0)
),
IF(BK$3="Attendance",
INDEX('Attendance Dump'!$E$2:$AI$400,
MATCH($A70,'Attendance Dump'!$B$2:$B$400,0),
MATCH(BK$2,'Attendance Dump'!$E$1:$AI$1,0)
),
INDEX('Active Hour''s Dump'!$D$3:$AH$337,
MATCH($C70,'Active Hour''s Dump'!$A$3:$A$337,0),
MATCH(BK$2,'Active Hour''s Dump'!$D$2:$AH$2,0)
))),"")</f>
        <v>P</v>
      </c>
      <c r="BL70" s="54">
        <f>_xlfn.IFNA(IF(BL$3="Productivity",
INDEX('Productivity Dump'!$E$4:$AJ$500,
MATCH($A70,'Productivity Dump'!$A$4:$A$500,0),
MATCH(BL$2,'Productivity Dump'!$E$3:$AJ$3,0)
),
IF(BL$3="Attendance",
INDEX('Attendance Dump'!$E$2:$AI$400,
MATCH($A70,'Attendance Dump'!$B$2:$B$400,0),
MATCH(BL$2,'Attendance Dump'!$E$1:$AI$1,0)
),
INDEX('Active Hour''s Dump'!$D$3:$AH$337,
MATCH($C70,'Active Hour''s Dump'!$A$3:$A$337,0),
MATCH(BL$2,'Active Hour''s Dump'!$D$2:$AH$2,0)
))),"")</f>
        <v>7.1666666666666696</v>
      </c>
      <c r="BM70" s="13">
        <f>_xlfn.IFNA(IF(BM$3="Productivity",
INDEX('Productivity Dump'!$E$4:$AJ$500,
MATCH($A70,'Productivity Dump'!$A$4:$A$500,0),
MATCH(BM$2,'Productivity Dump'!$E$3:$AJ$3,0)
),
IF(BM$3="Attendance",
INDEX('Attendance Dump'!$E$2:$AI$400,
MATCH($A70,'Attendance Dump'!$B$2:$B$400,0),
MATCH(BM$2,'Attendance Dump'!$E$1:$AI$1,0)
),
INDEX('Active Hour''s Dump'!$D$3:$AH$337,
MATCH($C70,'Active Hour''s Dump'!$A$3:$A$337,0),
MATCH(BM$2,'Active Hour''s Dump'!$D$2:$AH$2,0)
))),"")</f>
        <v>704.82799999999997</v>
      </c>
      <c r="BN70" s="13" t="str">
        <f>_xlfn.IFNA(IF(BN$3="Productivity",
INDEX('Productivity Dump'!$E$4:$AJ$500,
MATCH($A70,'Productivity Dump'!$A$4:$A$500,0),
MATCH(BN$2,'Productivity Dump'!$E$3:$AJ$3,0)
),
IF(BN$3="Attendance",
INDEX('Attendance Dump'!$E$2:$AI$400,
MATCH($A70,'Attendance Dump'!$B$2:$B$400,0),
MATCH(BN$2,'Attendance Dump'!$E$1:$AI$1,0)
),
INDEX('Active Hour''s Dump'!$D$3:$AH$337,
MATCH($C70,'Active Hour''s Dump'!$A$3:$A$337,0),
MATCH(BN$2,'Active Hour''s Dump'!$D$2:$AH$2,0)
))),"")</f>
        <v>P</v>
      </c>
      <c r="BO70" s="54">
        <f>_xlfn.IFNA(IF(BO$3="Productivity",
INDEX('Productivity Dump'!$E$4:$AJ$500,
MATCH($A70,'Productivity Dump'!$A$4:$A$500,0),
MATCH(BO$2,'Productivity Dump'!$E$3:$AJ$3,0)
),
IF(BO$3="Attendance",
INDEX('Attendance Dump'!$E$2:$AI$400,
MATCH($A70,'Attendance Dump'!$B$2:$B$400,0),
MATCH(BO$2,'Attendance Dump'!$E$1:$AI$1,0)
),
INDEX('Active Hour''s Dump'!$D$3:$AH$337,
MATCH($C70,'Active Hour''s Dump'!$A$3:$A$337,0),
MATCH(BO$2,'Active Hour''s Dump'!$D$2:$AH$2,0)
))),"")</f>
        <v>9.4166666666666696</v>
      </c>
      <c r="BP70" s="13">
        <f>_xlfn.IFNA(IF(BP$3="Productivity",
INDEX('Productivity Dump'!$E$4:$AJ$500,
MATCH($A70,'Productivity Dump'!$A$4:$A$500,0),
MATCH(BP$2,'Productivity Dump'!$E$3:$AJ$3,0)
),
IF(BP$3="Attendance",
INDEX('Attendance Dump'!$E$2:$AI$400,
MATCH($A70,'Attendance Dump'!$B$2:$B$400,0),
MATCH(BP$2,'Attendance Dump'!$E$1:$AI$1,0)
),
INDEX('Active Hour''s Dump'!$D$3:$AH$337,
MATCH($C70,'Active Hour''s Dump'!$A$3:$A$337,0),
MATCH(BP$2,'Active Hour''s Dump'!$D$2:$AH$2,0)
))),"")</f>
        <v>956.49900000000025</v>
      </c>
      <c r="BQ70" s="13" t="str">
        <f>_xlfn.IFNA(IF(BQ$3="Productivity",
INDEX('Productivity Dump'!$E$4:$AJ$500,
MATCH($A70,'Productivity Dump'!$A$4:$A$500,0),
MATCH(BQ$2,'Productivity Dump'!$E$3:$AJ$3,0)
),
IF(BQ$3="Attendance",
INDEX('Attendance Dump'!$E$2:$AI$400,
MATCH($A70,'Attendance Dump'!$B$2:$B$400,0),
MATCH(BQ$2,'Attendance Dump'!$E$1:$AI$1,0)
),
INDEX('Active Hour''s Dump'!$D$3:$AH$337,
MATCH($C70,'Active Hour''s Dump'!$A$3:$A$337,0),
MATCH(BQ$2,'Active Hour''s Dump'!$D$2:$AH$2,0)
))),"")</f>
        <v>P</v>
      </c>
      <c r="BR70" s="54">
        <f>_xlfn.IFNA(IF(BR$3="Productivity",
INDEX('Productivity Dump'!$E$4:$AJ$500,
MATCH($A70,'Productivity Dump'!$A$4:$A$500,0),
MATCH(BR$2,'Productivity Dump'!$E$3:$AJ$3,0)
),
IF(BR$3="Attendance",
INDEX('Attendance Dump'!$E$2:$AI$400,
MATCH($A70,'Attendance Dump'!$B$2:$B$400,0),
MATCH(BR$2,'Attendance Dump'!$E$1:$AI$1,0)
),
INDEX('Active Hour''s Dump'!$D$3:$AH$337,
MATCH($C70,'Active Hour''s Dump'!$A$3:$A$337,0),
MATCH(BR$2,'Active Hour''s Dump'!$D$2:$AH$2,0)
))),"")</f>
        <v>14.0833333333333</v>
      </c>
      <c r="BS70" s="13">
        <f>_xlfn.IFNA(IF(BS$3="Productivity",
INDEX('Productivity Dump'!$E$4:$AJ$500,
MATCH($A70,'Productivity Dump'!$A$4:$A$500,0),
MATCH(BS$2,'Productivity Dump'!$E$3:$AJ$3,0)
),
IF(BS$3="Attendance",
INDEX('Attendance Dump'!$E$2:$AI$400,
MATCH($A70,'Attendance Dump'!$B$2:$B$400,0),
MATCH(BS$2,'Attendance Dump'!$E$1:$AI$1,0)
),
INDEX('Active Hour''s Dump'!$D$3:$AH$337,
MATCH($C70,'Active Hour''s Dump'!$A$3:$A$337,0),
MATCH(BS$2,'Active Hour''s Dump'!$D$2:$AH$2,0)
))),"")</f>
        <v>746.91899999999998</v>
      </c>
      <c r="BT70" s="13" t="str">
        <f>_xlfn.IFNA(IF(BT$3="Productivity",
INDEX('Productivity Dump'!$E$4:$AJ$500,
MATCH($A70,'Productivity Dump'!$A$4:$A$500,0),
MATCH(BT$2,'Productivity Dump'!$E$3:$AJ$3,0)
),
IF(BT$3="Attendance",
INDEX('Attendance Dump'!$E$2:$AI$400,
MATCH($A70,'Attendance Dump'!$B$2:$B$400,0),
MATCH(BT$2,'Attendance Dump'!$E$1:$AI$1,0)
),
INDEX('Active Hour''s Dump'!$D$3:$AH$337,
MATCH($C70,'Active Hour''s Dump'!$A$3:$A$337,0),
MATCH(BT$2,'Active Hour''s Dump'!$D$2:$AH$2,0)
))),"")</f>
        <v>H(P)</v>
      </c>
      <c r="BU70" s="54">
        <f>_xlfn.IFNA(IF(BU$3="Productivity",
INDEX('Productivity Dump'!$E$4:$AJ$500,
MATCH($A70,'Productivity Dump'!$A$4:$A$500,0),
MATCH(BU$2,'Productivity Dump'!$E$3:$AJ$3,0)
),
IF(BU$3="Attendance",
INDEX('Attendance Dump'!$E$2:$AI$400,
MATCH($A70,'Attendance Dump'!$B$2:$B$400,0),
MATCH(BU$2,'Attendance Dump'!$E$1:$AI$1,0)
),
INDEX('Active Hour''s Dump'!$D$3:$AH$337,
MATCH($C70,'Active Hour''s Dump'!$A$3:$A$337,0),
MATCH(BU$2,'Active Hour''s Dump'!$D$2:$AH$2,0)
))),"")</f>
        <v>11.3333333333333</v>
      </c>
      <c r="BV70" s="13">
        <f>_xlfn.IFNA(IF(BV$3="Productivity",
INDEX('Productivity Dump'!$E$4:$AJ$500,
MATCH($A70,'Productivity Dump'!$A$4:$A$500,0),
MATCH(BV$2,'Productivity Dump'!$E$3:$AJ$3,0)
),
IF(BV$3="Attendance",
INDEX('Attendance Dump'!$E$2:$AI$400,
MATCH($A70,'Attendance Dump'!$B$2:$B$400,0),
MATCH(BV$2,'Attendance Dump'!$E$1:$AI$1,0)
),
INDEX('Active Hour''s Dump'!$D$3:$AH$337,
MATCH($C70,'Active Hour''s Dump'!$A$3:$A$337,0),
MATCH(BV$2,'Active Hour''s Dump'!$D$2:$AH$2,0)
))),"")</f>
        <v>437.70400000000001</v>
      </c>
      <c r="BW70" s="13" t="str">
        <f>_xlfn.IFNA(IF(BW$3="Productivity",
INDEX('Productivity Dump'!$E$4:$AJ$500,
MATCH($A70,'Productivity Dump'!$A$4:$A$500,0),
MATCH(BW$2,'Productivity Dump'!$E$3:$AJ$3,0)
),
IF(BW$3="Attendance",
INDEX('Attendance Dump'!$E$2:$AI$400,
MATCH($A70,'Attendance Dump'!$B$2:$B$400,0),
MATCH(BW$2,'Attendance Dump'!$E$1:$AI$1,0)
),
INDEX('Active Hour''s Dump'!$D$3:$AH$337,
MATCH($C70,'Active Hour''s Dump'!$A$3:$A$337,0),
MATCH(BW$2,'Active Hour''s Dump'!$D$2:$AH$2,0)
))),"")</f>
        <v>P</v>
      </c>
      <c r="BX70" s="54">
        <f>_xlfn.IFNA(IF(BX$3="Productivity",
INDEX('Productivity Dump'!$E$4:$AJ$500,
MATCH($A70,'Productivity Dump'!$A$4:$A$500,0),
MATCH(BX$2,'Productivity Dump'!$E$3:$AJ$3,0)
),
IF(BX$3="Attendance",
INDEX('Attendance Dump'!$E$2:$AI$400,
MATCH($A70,'Attendance Dump'!$B$2:$B$400,0),
MATCH(BX$2,'Attendance Dump'!$E$1:$AI$1,0)
),
INDEX('Active Hour''s Dump'!$D$3:$AH$337,
MATCH($C70,'Active Hour''s Dump'!$A$3:$A$337,0),
MATCH(BX$2,'Active Hour''s Dump'!$D$2:$AH$2,0)
))),"")</f>
        <v>7.75</v>
      </c>
      <c r="BY70" s="13">
        <f>_xlfn.IFNA(IF(BY$3="Productivity",
INDEX('Productivity Dump'!$E$4:$AJ$500,
MATCH($A70,'Productivity Dump'!$A$4:$A$500,0),
MATCH(BY$2,'Productivity Dump'!$E$3:$AJ$3,0)
),
IF(BY$3="Attendance",
INDEX('Attendance Dump'!$E$2:$AI$400,
MATCH($A70,'Attendance Dump'!$B$2:$B$400,0),
MATCH(BY$2,'Attendance Dump'!$E$1:$AI$1,0)
),
INDEX('Active Hour''s Dump'!$D$3:$AH$337,
MATCH($C70,'Active Hour''s Dump'!$A$3:$A$337,0),
MATCH(BY$2,'Active Hour''s Dump'!$D$2:$AH$2,0)
))),"")</f>
        <v>163.47500000000002</v>
      </c>
      <c r="BZ70" s="13" t="str">
        <f>_xlfn.IFNA(IF(BZ$3="Productivity",
INDEX('Productivity Dump'!$E$4:$AJ$500,
MATCH($A70,'Productivity Dump'!$A$4:$A$500,0),
MATCH(BZ$2,'Productivity Dump'!$E$3:$AJ$3,0)
),
IF(BZ$3="Attendance",
INDEX('Attendance Dump'!$E$2:$AI$400,
MATCH($A70,'Attendance Dump'!$B$2:$B$400,0),
MATCH(BZ$2,'Attendance Dump'!$E$1:$AI$1,0)
),
INDEX('Active Hour''s Dump'!$D$3:$AH$337,
MATCH($C70,'Active Hour''s Dump'!$A$3:$A$337,0),
MATCH(BZ$2,'Active Hour''s Dump'!$D$2:$AH$2,0)
))),"")</f>
        <v>P</v>
      </c>
      <c r="CA70" s="54">
        <f>_xlfn.IFNA(IF(CA$3="Productivity",
INDEX('Productivity Dump'!$E$4:$AJ$500,
MATCH($A70,'Productivity Dump'!$A$4:$A$500,0),
MATCH(CA$2,'Productivity Dump'!$E$3:$AJ$3,0)
),
IF(CA$3="Attendance",
INDEX('Attendance Dump'!$E$2:$AI$400,
MATCH($A70,'Attendance Dump'!$B$2:$B$400,0),
MATCH(CA$2,'Attendance Dump'!$E$1:$AI$1,0)
),
INDEX('Active Hour''s Dump'!$D$3:$AH$337,
MATCH($C70,'Active Hour''s Dump'!$A$3:$A$337,0),
MATCH(CA$2,'Active Hour''s Dump'!$D$2:$AH$2,0)
))),"")</f>
        <v>4</v>
      </c>
      <c r="CB70" s="13">
        <f>_xlfn.IFNA(IF(CB$3="Productivity",
INDEX('Productivity Dump'!$E$4:$AJ$500,
MATCH($A70,'Productivity Dump'!$A$4:$A$500,0),
MATCH(CB$2,'Productivity Dump'!$E$3:$AJ$3,0)
),
IF(CB$3="Attendance",
INDEX('Attendance Dump'!$E$2:$AI$400,
MATCH($A70,'Attendance Dump'!$B$2:$B$400,0),
MATCH(CB$2,'Attendance Dump'!$E$1:$AI$1,0)
),
INDEX('Active Hour''s Dump'!$D$3:$AH$337,
MATCH($C70,'Active Hour''s Dump'!$A$3:$A$337,0),
MATCH(CB$2,'Active Hour''s Dump'!$D$2:$AH$2,0)
))),"")</f>
        <v>203.83199999999999</v>
      </c>
      <c r="CC70" s="13" t="str">
        <f>_xlfn.IFNA(IF(CC$3="Productivity",
INDEX('Productivity Dump'!$E$4:$AJ$500,
MATCH($A70,'Productivity Dump'!$A$4:$A$500,0),
MATCH(CC$2,'Productivity Dump'!$E$3:$AJ$3,0)
),
IF(CC$3="Attendance",
INDEX('Attendance Dump'!$E$2:$AI$400,
MATCH($A70,'Attendance Dump'!$B$2:$B$400,0),
MATCH(CC$2,'Attendance Dump'!$E$1:$AI$1,0)
),
INDEX('Active Hour''s Dump'!$D$3:$AH$337,
MATCH($C70,'Active Hour''s Dump'!$A$3:$A$337,0),
MATCH(CC$2,'Active Hour''s Dump'!$D$2:$AH$2,0)
))),"")</f>
        <v>WO</v>
      </c>
      <c r="CD70" s="54">
        <f>_xlfn.IFNA(IF(CD$3="Productivity",
INDEX('Productivity Dump'!$E$4:$AJ$500,
MATCH($A70,'Productivity Dump'!$A$4:$A$500,0),
MATCH(CD$2,'Productivity Dump'!$E$3:$AJ$3,0)
),
IF(CD$3="Attendance",
INDEX('Attendance Dump'!$E$2:$AI$400,
MATCH($A70,'Attendance Dump'!$B$2:$B$400,0),
MATCH(CD$2,'Attendance Dump'!$E$1:$AI$1,0)
),
INDEX('Active Hour''s Dump'!$D$3:$AH$337,
MATCH($C70,'Active Hour''s Dump'!$A$3:$A$337,0),
MATCH(CD$2,'Active Hour''s Dump'!$D$2:$AH$2,0)
))),"")</f>
        <v>4.25</v>
      </c>
      <c r="CE70" s="13">
        <f>_xlfn.IFNA(IF(CE$3="Productivity",
INDEX('Productivity Dump'!$E$4:$AJ$500,
MATCH($A70,'Productivity Dump'!$A$4:$A$500,0),
MATCH(CE$2,'Productivity Dump'!$E$3:$AJ$3,0)
),
IF(CE$3="Attendance",
INDEX('Attendance Dump'!$E$2:$AI$400,
MATCH($A70,'Attendance Dump'!$B$2:$B$400,0),
MATCH(CE$2,'Attendance Dump'!$E$1:$AI$1,0)
),
INDEX('Active Hour''s Dump'!$D$3:$AH$337,
MATCH($C70,'Active Hour''s Dump'!$A$3:$A$337,0),
MATCH(CE$2,'Active Hour''s Dump'!$D$2:$AH$2,0)
))),"")</f>
        <v>653.87700000000018</v>
      </c>
      <c r="CF70" s="13" t="str">
        <f>_xlfn.IFNA(IF(CF$3="Productivity",
INDEX('Productivity Dump'!$E$4:$AJ$500,
MATCH($A70,'Productivity Dump'!$A$4:$A$500,0),
MATCH(CF$2,'Productivity Dump'!$E$3:$AJ$3,0)
),
IF(CF$3="Attendance",
INDEX('Attendance Dump'!$E$2:$AI$400,
MATCH($A70,'Attendance Dump'!$B$2:$B$400,0),
MATCH(CF$2,'Attendance Dump'!$E$1:$AI$1,0)
),
INDEX('Active Hour''s Dump'!$D$3:$AH$337,
MATCH($C70,'Active Hour''s Dump'!$A$3:$A$337,0),
MATCH(CF$2,'Active Hour''s Dump'!$D$2:$AH$2,0)
))),"")</f>
        <v>P</v>
      </c>
      <c r="CG70" s="54">
        <f>_xlfn.IFNA(IF(CG$3="Productivity",
INDEX('Productivity Dump'!$E$4:$AJ$500,
MATCH($A70,'Productivity Dump'!$A$4:$A$500,0),
MATCH(CG$2,'Productivity Dump'!$E$3:$AJ$3,0)
),
IF(CG$3="Attendance",
INDEX('Attendance Dump'!$E$2:$AI$400,
MATCH($A70,'Attendance Dump'!$B$2:$B$400,0),
MATCH(CG$2,'Attendance Dump'!$E$1:$AI$1,0)
),
INDEX('Active Hour''s Dump'!$D$3:$AH$337,
MATCH($C70,'Active Hour''s Dump'!$A$3:$A$337,0),
MATCH(CG$2,'Active Hour''s Dump'!$D$2:$AH$2,0)
))),"")</f>
        <v>8.75</v>
      </c>
      <c r="CH70" s="13">
        <f>_xlfn.IFNA(IF(CH$3="Productivity",
INDEX('Productivity Dump'!$E$4:$AJ$500,
MATCH($A70,'Productivity Dump'!$A$4:$A$500,0),
MATCH(CH$2,'Productivity Dump'!$E$3:$AJ$3,0)
),
IF(CH$3="Attendance",
INDEX('Attendance Dump'!$E$2:$AI$400,
MATCH($A70,'Attendance Dump'!$B$2:$B$400,0),
MATCH(CH$2,'Attendance Dump'!$E$1:$AI$1,0)
),
INDEX('Active Hour''s Dump'!$D$3:$AH$337,
MATCH($C70,'Active Hour''s Dump'!$A$3:$A$337,0),
MATCH(CH$2,'Active Hour''s Dump'!$D$2:$AH$2,0)
))),"")</f>
        <v>952.28399999999999</v>
      </c>
      <c r="CI70" s="13" t="str">
        <f>_xlfn.IFNA(IF(CI$3="Productivity",
INDEX('Productivity Dump'!$E$4:$AJ$500,
MATCH($A70,'Productivity Dump'!$A$4:$A$500,0),
MATCH(CI$2,'Productivity Dump'!$E$3:$AJ$3,0)
),
IF(CI$3="Attendance",
INDEX('Attendance Dump'!$E$2:$AI$400,
MATCH($A70,'Attendance Dump'!$B$2:$B$400,0),
MATCH(CI$2,'Attendance Dump'!$E$1:$AI$1,0)
),
INDEX('Active Hour''s Dump'!$D$3:$AH$337,
MATCH($C70,'Active Hour''s Dump'!$A$3:$A$337,0),
MATCH(CI$2,'Active Hour''s Dump'!$D$2:$AH$2,0)
))),"")</f>
        <v>P</v>
      </c>
      <c r="CJ70" s="54">
        <f>_xlfn.IFNA(IF(CJ$3="Productivity",
INDEX('Productivity Dump'!$E$4:$AJ$500,
MATCH($A70,'Productivity Dump'!$A$4:$A$500,0),
MATCH(CJ$2,'Productivity Dump'!$E$3:$AJ$3,0)
),
IF(CJ$3="Attendance",
INDEX('Attendance Dump'!$E$2:$AI$400,
MATCH($A70,'Attendance Dump'!$B$2:$B$400,0),
MATCH(CJ$2,'Attendance Dump'!$E$1:$AI$1,0)
),
INDEX('Active Hour''s Dump'!$D$3:$AH$337,
MATCH($C70,'Active Hour''s Dump'!$A$3:$A$337,0),
MATCH(CJ$2,'Active Hour''s Dump'!$D$2:$AH$2,0)
))),"")</f>
        <v>13.25</v>
      </c>
      <c r="CK70" s="13">
        <f>_xlfn.IFNA(IF(CK$3="Productivity",
INDEX('Productivity Dump'!$E$4:$AJ$500,
MATCH($A70,'Productivity Dump'!$A$4:$A$500,0),
MATCH(CK$2,'Productivity Dump'!$E$3:$AJ$3,0)
),
IF(CK$3="Attendance",
INDEX('Attendance Dump'!$E$2:$AI$400,
MATCH($A70,'Attendance Dump'!$B$2:$B$400,0),
MATCH(CK$2,'Attendance Dump'!$E$1:$AI$1,0)
),
INDEX('Active Hour''s Dump'!$D$3:$AH$337,
MATCH($C70,'Active Hour''s Dump'!$A$3:$A$337,0),
MATCH(CK$2,'Active Hour''s Dump'!$D$2:$AH$2,0)
))),"")</f>
        <v>862.07299999999998</v>
      </c>
      <c r="CL70" s="13" t="str">
        <f>_xlfn.IFNA(IF(CL$3="Productivity",
INDEX('Productivity Dump'!$E$4:$AJ$500,
MATCH($A70,'Productivity Dump'!$A$4:$A$500,0),
MATCH(CL$2,'Productivity Dump'!$E$3:$AJ$3,0)
),
IF(CL$3="Attendance",
INDEX('Attendance Dump'!$E$2:$AI$400,
MATCH($A70,'Attendance Dump'!$B$2:$B$400,0),
MATCH(CL$2,'Attendance Dump'!$E$1:$AI$1,0)
),
INDEX('Active Hour''s Dump'!$D$3:$AH$337,
MATCH($C70,'Active Hour''s Dump'!$A$3:$A$337,0),
MATCH(CL$2,'Active Hour''s Dump'!$D$2:$AH$2,0)
))),"")</f>
        <v>P</v>
      </c>
      <c r="CM70" s="54">
        <f>_xlfn.IFNA(IF(CM$3="Productivity",
INDEX('Productivity Dump'!$E$4:$AJ$500,
MATCH($A70,'Productivity Dump'!$A$4:$A$500,0),
MATCH(CM$2,'Productivity Dump'!$E$3:$AJ$3,0)
),
IF(CM$3="Attendance",
INDEX('Attendance Dump'!$E$2:$AI$400,
MATCH($A70,'Attendance Dump'!$B$2:$B$400,0),
MATCH(CM$2,'Attendance Dump'!$E$1:$AI$1,0)
),
INDEX('Active Hour''s Dump'!$D$3:$AH$337,
MATCH($C70,'Active Hour''s Dump'!$A$3:$A$337,0),
MATCH(CM$2,'Active Hour''s Dump'!$D$2:$AH$2,0)
))),"")</f>
        <v>12.8333333333333</v>
      </c>
      <c r="CN70" s="13">
        <f>_xlfn.IFNA(IF(CN$3="Productivity",
INDEX('Productivity Dump'!$E$4:$AJ$500,
MATCH($A70,'Productivity Dump'!$A$4:$A$500,0),
MATCH(CN$2,'Productivity Dump'!$E$3:$AJ$3,0)
),
IF(CN$3="Attendance",
INDEX('Attendance Dump'!$E$2:$AI$400,
MATCH($A70,'Attendance Dump'!$B$2:$B$400,0),
MATCH(CN$2,'Attendance Dump'!$E$1:$AI$1,0)
),
INDEX('Active Hour''s Dump'!$D$3:$AH$337,
MATCH($C70,'Active Hour''s Dump'!$A$3:$A$337,0),
MATCH(CN$2,'Active Hour''s Dump'!$D$2:$AH$2,0)
))),"")</f>
        <v>0</v>
      </c>
      <c r="CO70" s="13">
        <f>_xlfn.IFNA(IF(CO$3="Productivity",
INDEX('Productivity Dump'!$E$4:$AJ$500,
MATCH($A70,'Productivity Dump'!$A$4:$A$500,0),
MATCH(CO$2,'Productivity Dump'!$E$3:$AJ$3,0)
),
IF(CO$3="Attendance",
INDEX('Attendance Dump'!$E$2:$AI$400,
MATCH($A70,'Attendance Dump'!$B$2:$B$400,0),
MATCH(CO$2,'Attendance Dump'!$E$1:$AI$1,0)
),
INDEX('Active Hour''s Dump'!$D$3:$AH$337,
MATCH($C70,'Active Hour''s Dump'!$A$3:$A$337,0),
MATCH(CO$2,'Active Hour''s Dump'!$D$2:$AH$2,0)
))),"")</f>
        <v>0</v>
      </c>
      <c r="CP70" s="54">
        <f>_xlfn.IFNA(IF(CP$3="Productivity",
INDEX('Productivity Dump'!$E$4:$AJ$500,
MATCH($A70,'Productivity Dump'!$A$4:$A$500,0),
MATCH(CP$2,'Productivity Dump'!$E$3:$AJ$3,0)
),
IF(CP$3="Attendance",
INDEX('Attendance Dump'!$E$2:$AI$400,
MATCH($A70,'Attendance Dump'!$B$2:$B$400,0),
MATCH(CP$2,'Attendance Dump'!$E$1:$AI$1,0)
),
INDEX('Active Hour''s Dump'!$D$3:$AH$337,
MATCH($C70,'Active Hour''s Dump'!$A$3:$A$337,0),
MATCH(CP$2,'Active Hour''s Dump'!$D$2:$AH$2,0)
))),"")</f>
        <v>0</v>
      </c>
      <c r="CQ70" s="13">
        <f>_xlfn.IFNA(IF(CQ$3="Productivity",
INDEX('Productivity Dump'!$E$4:$AJ$500,
MATCH($A70,'Productivity Dump'!$A$4:$A$500,0),
MATCH(CQ$2,'Productivity Dump'!$E$3:$AJ$3,0)
),
IF(CQ$3="Attendance",
INDEX('Attendance Dump'!$E$2:$AI$400,
MATCH($A70,'Attendance Dump'!$B$2:$B$400,0),
MATCH(CQ$2,'Attendance Dump'!$E$1:$AI$1,0)
),
INDEX('Active Hour''s Dump'!$D$3:$AH$337,
MATCH($C70,'Active Hour''s Dump'!$A$3:$A$337,0),
MATCH(CQ$2,'Active Hour''s Dump'!$D$2:$AH$2,0)
))),"")</f>
        <v>0</v>
      </c>
      <c r="CR70" s="13">
        <f>_xlfn.IFNA(IF(CR$3="Productivity",
INDEX('Productivity Dump'!$E$4:$AJ$500,
MATCH($A70,'Productivity Dump'!$A$4:$A$500,0),
MATCH(CR$2,'Productivity Dump'!$E$3:$AJ$3,0)
),
IF(CR$3="Attendance",
INDEX('Attendance Dump'!$E$2:$AI$400,
MATCH($A70,'Attendance Dump'!$B$2:$B$400,0),
MATCH(CR$2,'Attendance Dump'!$E$1:$AI$1,0)
),
INDEX('Active Hour''s Dump'!$D$3:$AH$337,
MATCH($C70,'Active Hour''s Dump'!$A$3:$A$337,0),
MATCH(CR$2,'Active Hour''s Dump'!$D$2:$AH$2,0)
))),"")</f>
        <v>0</v>
      </c>
      <c r="CS70" s="54">
        <f>_xlfn.IFNA(IF(CS$3="Productivity",
INDEX('Productivity Dump'!$E$4:$AJ$500,
MATCH($A70,'Productivity Dump'!$A$4:$A$500,0),
MATCH(CS$2,'Productivity Dump'!$E$3:$AJ$3,0)
),
IF(CS$3="Attendance",
INDEX('Attendance Dump'!$E$2:$AI$400,
MATCH($A70,'Attendance Dump'!$B$2:$B$400,0),
MATCH(CS$2,'Attendance Dump'!$E$1:$AI$1,0)
),
INDEX('Active Hour''s Dump'!$D$3:$AH$337,
MATCH($C70,'Active Hour''s Dump'!$A$3:$A$337,0),
MATCH(CS$2,'Active Hour''s Dump'!$D$2:$AH$2,0)
))),"")</f>
        <v>0</v>
      </c>
      <c r="CT70" s="13">
        <f>_xlfn.IFNA(IF(CT$3="Productivity",
INDEX('Productivity Dump'!$E$4:$AJ$500,
MATCH($A70,'Productivity Dump'!$A$4:$A$500,0),
MATCH(CT$2,'Productivity Dump'!$E$3:$AJ$3,0)
),
IF(CT$3="Attendance",
INDEX('Attendance Dump'!$E$2:$AI$400,
MATCH($A70,'Attendance Dump'!$B$2:$B$400,0),
MATCH(CT$2,'Attendance Dump'!$E$1:$AI$1,0)
),
INDEX('Active Hour''s Dump'!$D$3:$AH$337,
MATCH($C70,'Active Hour''s Dump'!$A$3:$A$337,0),
MATCH(CT$2,'Active Hour''s Dump'!$D$2:$AH$2,0)
))),"")</f>
        <v>0</v>
      </c>
      <c r="CU70" s="13">
        <f>_xlfn.IFNA(IF(CU$3="Productivity",
INDEX('Productivity Dump'!$E$4:$AJ$500,
MATCH($A70,'Productivity Dump'!$A$4:$A$500,0),
MATCH(CU$2,'Productivity Dump'!$E$3:$AJ$3,0)
),
IF(CU$3="Attendance",
INDEX('Attendance Dump'!$E$2:$AI$400,
MATCH($A70,'Attendance Dump'!$B$2:$B$400,0),
MATCH(CU$2,'Attendance Dump'!$E$1:$AI$1,0)
),
INDEX('Active Hour''s Dump'!$D$3:$AH$337,
MATCH($C70,'Active Hour''s Dump'!$A$3:$A$337,0),
MATCH(CU$2,'Active Hour''s Dump'!$D$2:$AH$2,0)
))),"")</f>
        <v>0</v>
      </c>
      <c r="CV70" s="54">
        <f>_xlfn.IFNA(IF(CV$3="Productivity",
INDEX('Productivity Dump'!$E$4:$AJ$500,
MATCH($A70,'Productivity Dump'!$A$4:$A$500,0),
MATCH(CV$2,'Productivity Dump'!$E$3:$AJ$3,0)
),
IF(CV$3="Attendance",
INDEX('Attendance Dump'!$E$2:$AI$400,
MATCH($A70,'Attendance Dump'!$B$2:$B$400,0),
MATCH(CV$2,'Attendance Dump'!$E$1:$AI$1,0)
),
INDEX('Active Hour''s Dump'!$D$3:$AH$337,
MATCH($C70,'Active Hour''s Dump'!$A$3:$A$337,0),
MATCH(CV$2,'Active Hour''s Dump'!$D$2:$AH$2,0)
))),"")</f>
        <v>0</v>
      </c>
      <c r="CW70" s="13"/>
      <c r="CX70" s="13"/>
      <c r="CY70" s="54"/>
      <c r="DA70" s="57">
        <f t="shared" si="69"/>
        <v>243.33333333333314</v>
      </c>
      <c r="DB70" s="35">
        <f t="shared" si="70"/>
        <v>17255.950000000004</v>
      </c>
      <c r="DC70" s="35">
        <f t="shared" si="67"/>
        <v>1344.0499999999956</v>
      </c>
      <c r="DD70" s="35">
        <f t="shared" ca="1" si="68"/>
        <v>0</v>
      </c>
      <c r="DF70" s="32" cm="1">
        <f t="array" ref="DF70">SUMPRODUCT(
    (MOD(COLUMN(H70:CV70) - COLUMN(H70), 3) = 0) *
    (H70:CV70 = 0) *
    (I70:CW70 = "P") *
    (COUNTIF(UKHoliday, H$2:CV$2) = 0)
)</f>
        <v>0</v>
      </c>
      <c r="DG70" s="33" cm="1">
        <f t="array" ref="DG70">SUMPRODUCT(
  (MOD(COLUMN(H70:CV70) - COLUMN(H70), 3) = 0) *
  (H70:CV70 &gt; 0) *
  (H70:CV70 &lt; 0.5 * IF(((WEEKDAY(H$2:CV$2, 2) = 1) + (WEEKDAY(H$2:CV$2, 2) = 6)), G70, F70)) *
  (I70:CW70 = "P") *
  (COUNTIF(UKHoliday, H$2:CV$2) = 0)
)</f>
        <v>2</v>
      </c>
      <c r="DH70" s="33" cm="1">
        <f t="array" ref="DH70">SUMPRODUCT(
  (MOD(COLUMN(H70:CV70) - COLUMN(H70), 3) = 0) *
  (H70:CV70 &gt; 0.5 * IF(((WEEKDAY(H$2:CV$2, 2) = 1) + (WEEKDAY(H$2:CV$2, 2) = 6)), $G70, $F70)) *
  (H70:CV70 &lt; 0.8 * IF(((WEEKDAY(H$2:CV$2, 2) = 1) + (WEEKDAY(H$2:CV$2, 2) = 6)), $G70, $F70)) *
  (I70:CW70 = "P") *
  (COUNTIF(UKHoliday, H$2:CV$2) = 0)
)</f>
        <v>2</v>
      </c>
      <c r="DI70" s="33" cm="1">
        <f t="array" ref="DI70">SUMPRODUCT(
  (MOD(COLUMN(H70:CV70) - COLUMN(H70), 3) = 0) *
  (H70:CV70 &gt; 0.8 * IF(((WEEKDAY(H$2:CV$2, 2) = 1) + (WEEKDAY(H$2:CV$2, 2) = 6)), $G70, $F70)) *
  (H70:CV70 &lt; 1 * IF(((WEEKDAY(H$2:CV$2, 2) = 1) + (WEEKDAY(H$2:CV$2, 2) = 6)), $G70, $F70)) *
  (I70:CW70 = "P") *
  (COUNTIF(UKHoliday, H$2:CV$2) = 0)
)</f>
        <v>7</v>
      </c>
    </row>
    <row r="71" spans="1:113" x14ac:dyDescent="0.3">
      <c r="A71" s="8" t="s">
        <v>257</v>
      </c>
      <c r="B71" s="8" t="s">
        <v>911</v>
      </c>
      <c r="C71" s="9" t="s">
        <v>706</v>
      </c>
      <c r="D71" s="62" t="s">
        <v>945</v>
      </c>
      <c r="E71" s="35">
        <v>20000</v>
      </c>
      <c r="F71" s="35">
        <f t="shared" si="65"/>
        <v>1000</v>
      </c>
      <c r="G71" s="35">
        <f t="shared" si="66"/>
        <v>500</v>
      </c>
      <c r="H71" s="13">
        <f>_xlfn.IFNA(IF(H$3="Productivity",
INDEX('Productivity Dump'!$E$4:$AJ$500,
MATCH($A71,'Productivity Dump'!$A$4:$A$500,0),
MATCH(H$2,'Productivity Dump'!$E$3:$AJ$3,0)
),
IF(H$3="Attendance",
INDEX('Attendance Dump'!$E$2:$AI$400,
MATCH($A71,'Attendance Dump'!$B$2:$B$400,0),
MATCH(H$2,'Attendance Dump'!$E$1:$AI$1,0)
),
INDEX('Active Hour''s Dump'!$D$3:$AH$337,
MATCH($C71,'Active Hour''s Dump'!$A$3:$A$337,0),
MATCH(H$2,'Active Hour''s Dump'!$D$2:$AH$2,0)
))),"")</f>
        <v>1222.9819999999997</v>
      </c>
      <c r="I71" s="13" t="str">
        <f>_xlfn.IFNA(IF(I$3="Productivity",
INDEX('Productivity Dump'!$E$4:$AJ$500,
MATCH($A71,'Productivity Dump'!$A$4:$A$500,0),
MATCH(I$2,'Productivity Dump'!$E$3:$AJ$3,0)
),
IF(I$3="Attendance",
INDEX('Attendance Dump'!$E$2:$AI$400,
MATCH($A71,'Attendance Dump'!$B$2:$B$400,0),
MATCH(I$2,'Attendance Dump'!$E$1:$AI$1,0)
),
INDEX('Active Hour''s Dump'!$D$3:$AH$337,
MATCH($C71,'Active Hour''s Dump'!$A$3:$A$337,0),
MATCH(I$2,'Active Hour''s Dump'!$D$2:$AH$2,0)
))),"")</f>
        <v>P</v>
      </c>
      <c r="J71" s="54">
        <f>_xlfn.IFNA(IF(J$3="Productivity",
INDEX('Productivity Dump'!$E$4:$AJ$500,
MATCH($A71,'Productivity Dump'!$A$4:$A$500,0),
MATCH(J$2,'Productivity Dump'!$E$3:$AJ$3,0)
),
IF(J$3="Attendance",
INDEX('Attendance Dump'!$E$2:$AI$400,
MATCH($A71,'Attendance Dump'!$B$2:$B$400,0),
MATCH(J$2,'Attendance Dump'!$E$1:$AI$1,0)
),
INDEX('Active Hour''s Dump'!$D$3:$AH$337,
MATCH($C71,'Active Hour''s Dump'!$A$3:$A$337,0),
MATCH(J$2,'Active Hour''s Dump'!$D$2:$AH$2,0)
))),"")</f>
        <v>5.5833333333333304</v>
      </c>
      <c r="K71" s="13">
        <f>_xlfn.IFNA(IF(K$3="Productivity",
INDEX('Productivity Dump'!$E$4:$AJ$500,
MATCH($A71,'Productivity Dump'!$A$4:$A$500,0),
MATCH(K$2,'Productivity Dump'!$E$3:$AJ$3,0)
),
IF(K$3="Attendance",
INDEX('Attendance Dump'!$E$2:$AI$400,
MATCH($A71,'Attendance Dump'!$B$2:$B$400,0),
MATCH(K$2,'Attendance Dump'!$E$1:$AI$1,0)
),
INDEX('Active Hour''s Dump'!$D$3:$AH$337,
MATCH($C71,'Active Hour''s Dump'!$A$3:$A$337,0),
MATCH(K$2,'Active Hour''s Dump'!$D$2:$AH$2,0)
))),"")</f>
        <v>1100.8910000000001</v>
      </c>
      <c r="L71" s="13" t="str">
        <f>_xlfn.IFNA(IF(L$3="Productivity",
INDEX('Productivity Dump'!$E$4:$AJ$500,
MATCH($A71,'Productivity Dump'!$A$4:$A$500,0),
MATCH(L$2,'Productivity Dump'!$E$3:$AJ$3,0)
),
IF(L$3="Attendance",
INDEX('Attendance Dump'!$E$2:$AI$400,
MATCH($A71,'Attendance Dump'!$B$2:$B$400,0),
MATCH(L$2,'Attendance Dump'!$E$1:$AI$1,0)
),
INDEX('Active Hour''s Dump'!$D$3:$AH$337,
MATCH($C71,'Active Hour''s Dump'!$A$3:$A$337,0),
MATCH(L$2,'Active Hour''s Dump'!$D$2:$AH$2,0)
))),"")</f>
        <v>P</v>
      </c>
      <c r="M71" s="54">
        <f>_xlfn.IFNA(IF(M$3="Productivity",
INDEX('Productivity Dump'!$E$4:$AJ$500,
MATCH($A71,'Productivity Dump'!$A$4:$A$500,0),
MATCH(M$2,'Productivity Dump'!$E$3:$AJ$3,0)
),
IF(M$3="Attendance",
INDEX('Attendance Dump'!$E$2:$AI$400,
MATCH($A71,'Attendance Dump'!$B$2:$B$400,0),
MATCH(M$2,'Attendance Dump'!$E$1:$AI$1,0)
),
INDEX('Active Hour''s Dump'!$D$3:$AH$337,
MATCH($C71,'Active Hour''s Dump'!$A$3:$A$337,0),
MATCH(M$2,'Active Hour''s Dump'!$D$2:$AH$2,0)
))),"")</f>
        <v>4.75</v>
      </c>
      <c r="N71" s="13">
        <f>_xlfn.IFNA(IF(N$3="Productivity",
INDEX('Productivity Dump'!$E$4:$AJ$500,
MATCH($A71,'Productivity Dump'!$A$4:$A$500,0),
MATCH(N$2,'Productivity Dump'!$E$3:$AJ$3,0)
),
IF(N$3="Attendance",
INDEX('Attendance Dump'!$E$2:$AI$400,
MATCH($A71,'Attendance Dump'!$B$2:$B$400,0),
MATCH(N$2,'Attendance Dump'!$E$1:$AI$1,0)
),
INDEX('Active Hour''s Dump'!$D$3:$AH$337,
MATCH($C71,'Active Hour''s Dump'!$A$3:$A$337,0),
MATCH(N$2,'Active Hour''s Dump'!$D$2:$AH$2,0)
))),"")</f>
        <v>509.51399999999995</v>
      </c>
      <c r="O71" s="13" t="str">
        <f>_xlfn.IFNA(IF(O$3="Productivity",
INDEX('Productivity Dump'!$E$4:$AJ$500,
MATCH($A71,'Productivity Dump'!$A$4:$A$500,0),
MATCH(O$2,'Productivity Dump'!$E$3:$AJ$3,0)
),
IF(O$3="Attendance",
INDEX('Attendance Dump'!$E$2:$AI$400,
MATCH($A71,'Attendance Dump'!$B$2:$B$400,0),
MATCH(O$2,'Attendance Dump'!$E$1:$AI$1,0)
),
INDEX('Active Hour''s Dump'!$D$3:$AH$337,
MATCH($C71,'Active Hour''s Dump'!$A$3:$A$337,0),
MATCH(O$2,'Active Hour''s Dump'!$D$2:$AH$2,0)
))),"")</f>
        <v>P</v>
      </c>
      <c r="P71" s="54">
        <f>_xlfn.IFNA(IF(P$3="Productivity",
INDEX('Productivity Dump'!$E$4:$AJ$500,
MATCH($A71,'Productivity Dump'!$A$4:$A$500,0),
MATCH(P$2,'Productivity Dump'!$E$3:$AJ$3,0)
),
IF(P$3="Attendance",
INDEX('Attendance Dump'!$E$2:$AI$400,
MATCH($A71,'Attendance Dump'!$B$2:$B$400,0),
MATCH(P$2,'Attendance Dump'!$E$1:$AI$1,0)
),
INDEX('Active Hour''s Dump'!$D$3:$AH$337,
MATCH($C71,'Active Hour''s Dump'!$A$3:$A$337,0),
MATCH(P$2,'Active Hour''s Dump'!$D$2:$AH$2,0)
))),"")</f>
        <v>2.0833333333333299</v>
      </c>
      <c r="Q71" s="13">
        <f>_xlfn.IFNA(IF(Q$3="Productivity",
INDEX('Productivity Dump'!$E$4:$AJ$500,
MATCH($A71,'Productivity Dump'!$A$4:$A$500,0),
MATCH(Q$2,'Productivity Dump'!$E$3:$AJ$3,0)
),
IF(Q$3="Attendance",
INDEX('Attendance Dump'!$E$2:$AI$400,
MATCH($A71,'Attendance Dump'!$B$2:$B$400,0),
MATCH(Q$2,'Attendance Dump'!$E$1:$AI$1,0)
),
INDEX('Active Hour''s Dump'!$D$3:$AH$337,
MATCH($C71,'Active Hour''s Dump'!$A$3:$A$337,0),
MATCH(Q$2,'Active Hour''s Dump'!$D$2:$AH$2,0)
))),"")</f>
        <v>0</v>
      </c>
      <c r="R71" s="13" t="str">
        <f>_xlfn.IFNA(IF(R$3="Productivity",
INDEX('Productivity Dump'!$E$4:$AJ$500,
MATCH($A71,'Productivity Dump'!$A$4:$A$500,0),
MATCH(R$2,'Productivity Dump'!$E$3:$AJ$3,0)
),
IF(R$3="Attendance",
INDEX('Attendance Dump'!$E$2:$AI$400,
MATCH($A71,'Attendance Dump'!$B$2:$B$400,0),
MATCH(R$2,'Attendance Dump'!$E$1:$AI$1,0)
),
INDEX('Active Hour''s Dump'!$D$3:$AH$337,
MATCH($C71,'Active Hour''s Dump'!$A$3:$A$337,0),
MATCH(R$2,'Active Hour''s Dump'!$D$2:$AH$2,0)
))),"")</f>
        <v>WO</v>
      </c>
      <c r="S71" s="54">
        <f>_xlfn.IFNA(IF(S$3="Productivity",
INDEX('Productivity Dump'!$E$4:$AJ$500,
MATCH($A71,'Productivity Dump'!$A$4:$A$500,0),
MATCH(S$2,'Productivity Dump'!$E$3:$AJ$3,0)
),
IF(S$3="Attendance",
INDEX('Attendance Dump'!$E$2:$AI$400,
MATCH($A71,'Attendance Dump'!$B$2:$B$400,0),
MATCH(S$2,'Attendance Dump'!$E$1:$AI$1,0)
),
INDEX('Active Hour''s Dump'!$D$3:$AH$337,
MATCH($C71,'Active Hour''s Dump'!$A$3:$A$337,0),
MATCH(S$2,'Active Hour''s Dump'!$D$2:$AH$2,0)
))),"")</f>
        <v>0</v>
      </c>
      <c r="T71" s="13">
        <f>_xlfn.IFNA(IF(T$3="Productivity",
INDEX('Productivity Dump'!$E$4:$AJ$500,
MATCH($A71,'Productivity Dump'!$A$4:$A$500,0),
MATCH(T$2,'Productivity Dump'!$E$3:$AJ$3,0)
),
IF(T$3="Attendance",
INDEX('Attendance Dump'!$E$2:$AI$400,
MATCH($A71,'Attendance Dump'!$B$2:$B$400,0),
MATCH(T$2,'Attendance Dump'!$E$1:$AI$1,0)
),
INDEX('Active Hour''s Dump'!$D$3:$AH$337,
MATCH($C71,'Active Hour''s Dump'!$A$3:$A$337,0),
MATCH(T$2,'Active Hour''s Dump'!$D$2:$AH$2,0)
))),"")</f>
        <v>603.85299999999984</v>
      </c>
      <c r="U71" s="13" t="str">
        <f>_xlfn.IFNA(IF(U$3="Productivity",
INDEX('Productivity Dump'!$E$4:$AJ$500,
MATCH($A71,'Productivity Dump'!$A$4:$A$500,0),
MATCH(U$2,'Productivity Dump'!$E$3:$AJ$3,0)
),
IF(U$3="Attendance",
INDEX('Attendance Dump'!$E$2:$AI$400,
MATCH($A71,'Attendance Dump'!$B$2:$B$400,0),
MATCH(U$2,'Attendance Dump'!$E$1:$AI$1,0)
),
INDEX('Active Hour''s Dump'!$D$3:$AH$337,
MATCH($C71,'Active Hour''s Dump'!$A$3:$A$337,0),
MATCH(U$2,'Active Hour''s Dump'!$D$2:$AH$2,0)
))),"")</f>
        <v>P</v>
      </c>
      <c r="V71" s="54">
        <f>_xlfn.IFNA(IF(V$3="Productivity",
INDEX('Productivity Dump'!$E$4:$AJ$500,
MATCH($A71,'Productivity Dump'!$A$4:$A$500,0),
MATCH(V$2,'Productivity Dump'!$E$3:$AJ$3,0)
),
IF(V$3="Attendance",
INDEX('Attendance Dump'!$E$2:$AI$400,
MATCH($A71,'Attendance Dump'!$B$2:$B$400,0),
MATCH(V$2,'Attendance Dump'!$E$1:$AI$1,0)
),
INDEX('Active Hour''s Dump'!$D$3:$AH$337,
MATCH($C71,'Active Hour''s Dump'!$A$3:$A$337,0),
MATCH(V$2,'Active Hour''s Dump'!$D$2:$AH$2,0)
))),"")</f>
        <v>2.9166666666666701</v>
      </c>
      <c r="W71" s="13">
        <f>_xlfn.IFNA(IF(W$3="Productivity",
INDEX('Productivity Dump'!$E$4:$AJ$500,
MATCH($A71,'Productivity Dump'!$A$4:$A$500,0),
MATCH(W$2,'Productivity Dump'!$E$3:$AJ$3,0)
),
IF(W$3="Attendance",
INDEX('Attendance Dump'!$E$2:$AI$400,
MATCH($A71,'Attendance Dump'!$B$2:$B$400,0),
MATCH(W$2,'Attendance Dump'!$E$1:$AI$1,0)
),
INDEX('Active Hour''s Dump'!$D$3:$AH$337,
MATCH($C71,'Active Hour''s Dump'!$A$3:$A$337,0),
MATCH(W$2,'Active Hour''s Dump'!$D$2:$AH$2,0)
))),"")</f>
        <v>1164.319</v>
      </c>
      <c r="X71" s="13" t="str">
        <f>_xlfn.IFNA(IF(X$3="Productivity",
INDEX('Productivity Dump'!$E$4:$AJ$500,
MATCH($A71,'Productivity Dump'!$A$4:$A$500,0),
MATCH(X$2,'Productivity Dump'!$E$3:$AJ$3,0)
),
IF(X$3="Attendance",
INDEX('Attendance Dump'!$E$2:$AI$400,
MATCH($A71,'Attendance Dump'!$B$2:$B$400,0),
MATCH(X$2,'Attendance Dump'!$E$1:$AI$1,0)
),
INDEX('Active Hour''s Dump'!$D$3:$AH$337,
MATCH($C71,'Active Hour''s Dump'!$A$3:$A$337,0),
MATCH(X$2,'Active Hour''s Dump'!$D$2:$AH$2,0)
))),"")</f>
        <v>P</v>
      </c>
      <c r="Y71" s="54">
        <f>_xlfn.IFNA(IF(Y$3="Productivity",
INDEX('Productivity Dump'!$E$4:$AJ$500,
MATCH($A71,'Productivity Dump'!$A$4:$A$500,0),
MATCH(Y$2,'Productivity Dump'!$E$3:$AJ$3,0)
),
IF(Y$3="Attendance",
INDEX('Attendance Dump'!$E$2:$AI$400,
MATCH($A71,'Attendance Dump'!$B$2:$B$400,0),
MATCH(Y$2,'Attendance Dump'!$E$1:$AI$1,0)
),
INDEX('Active Hour''s Dump'!$D$3:$AH$337,
MATCH($C71,'Active Hour''s Dump'!$A$3:$A$337,0),
MATCH(Y$2,'Active Hour''s Dump'!$D$2:$AH$2,0)
))),"")</f>
        <v>5.25</v>
      </c>
      <c r="Z71" s="13">
        <f>_xlfn.IFNA(IF(Z$3="Productivity",
INDEX('Productivity Dump'!$E$4:$AJ$500,
MATCH($A71,'Productivity Dump'!$A$4:$A$500,0),
MATCH(Z$2,'Productivity Dump'!$E$3:$AJ$3,0)
),
IF(Z$3="Attendance",
INDEX('Attendance Dump'!$E$2:$AI$400,
MATCH($A71,'Attendance Dump'!$B$2:$B$400,0),
MATCH(Z$2,'Attendance Dump'!$E$1:$AI$1,0)
),
INDEX('Active Hour''s Dump'!$D$3:$AH$337,
MATCH($C71,'Active Hour''s Dump'!$A$3:$A$337,0),
MATCH(Z$2,'Active Hour''s Dump'!$D$2:$AH$2,0)
))),"")</f>
        <v>1232.5389999999998</v>
      </c>
      <c r="AA71" s="13" t="str">
        <f>_xlfn.IFNA(IF(AA$3="Productivity",
INDEX('Productivity Dump'!$E$4:$AJ$500,
MATCH($A71,'Productivity Dump'!$A$4:$A$500,0),
MATCH(AA$2,'Productivity Dump'!$E$3:$AJ$3,0)
),
IF(AA$3="Attendance",
INDEX('Attendance Dump'!$E$2:$AI$400,
MATCH($A71,'Attendance Dump'!$B$2:$B$400,0),
MATCH(AA$2,'Attendance Dump'!$E$1:$AI$1,0)
),
INDEX('Active Hour''s Dump'!$D$3:$AH$337,
MATCH($C71,'Active Hour''s Dump'!$A$3:$A$337,0),
MATCH(AA$2,'Active Hour''s Dump'!$D$2:$AH$2,0)
))),"")</f>
        <v>P</v>
      </c>
      <c r="AB71" s="54">
        <f>_xlfn.IFNA(IF(AB$3="Productivity",
INDEX('Productivity Dump'!$E$4:$AJ$500,
MATCH($A71,'Productivity Dump'!$A$4:$A$500,0),
MATCH(AB$2,'Productivity Dump'!$E$3:$AJ$3,0)
),
IF(AB$3="Attendance",
INDEX('Attendance Dump'!$E$2:$AI$400,
MATCH($A71,'Attendance Dump'!$B$2:$B$400,0),
MATCH(AB$2,'Attendance Dump'!$E$1:$AI$1,0)
),
INDEX('Active Hour''s Dump'!$D$3:$AH$337,
MATCH($C71,'Active Hour''s Dump'!$A$3:$A$337,0),
MATCH(AB$2,'Active Hour''s Dump'!$D$2:$AH$2,0)
))),"")</f>
        <v>4.9166666666666696</v>
      </c>
      <c r="AC71" s="13">
        <f>_xlfn.IFNA(IF(AC$3="Productivity",
INDEX('Productivity Dump'!$E$4:$AJ$500,
MATCH($A71,'Productivity Dump'!$A$4:$A$500,0),
MATCH(AC$2,'Productivity Dump'!$E$3:$AJ$3,0)
),
IF(AC$3="Attendance",
INDEX('Attendance Dump'!$E$2:$AI$400,
MATCH($A71,'Attendance Dump'!$B$2:$B$400,0),
MATCH(AC$2,'Attendance Dump'!$E$1:$AI$1,0)
),
INDEX('Active Hour''s Dump'!$D$3:$AH$337,
MATCH($C71,'Active Hour''s Dump'!$A$3:$A$337,0),
MATCH(AC$2,'Active Hour''s Dump'!$D$2:$AH$2,0)
))),"")</f>
        <v>1225.0580000000002</v>
      </c>
      <c r="AD71" s="13" t="str">
        <f>_xlfn.IFNA(IF(AD$3="Productivity",
INDEX('Productivity Dump'!$E$4:$AJ$500,
MATCH($A71,'Productivity Dump'!$A$4:$A$500,0),
MATCH(AD$2,'Productivity Dump'!$E$3:$AJ$3,0)
),
IF(AD$3="Attendance",
INDEX('Attendance Dump'!$E$2:$AI$400,
MATCH($A71,'Attendance Dump'!$B$2:$B$400,0),
MATCH(AD$2,'Attendance Dump'!$E$1:$AI$1,0)
),
INDEX('Active Hour''s Dump'!$D$3:$AH$337,
MATCH($C71,'Active Hour''s Dump'!$A$3:$A$337,0),
MATCH(AD$2,'Active Hour''s Dump'!$D$2:$AH$2,0)
))),"")</f>
        <v>P</v>
      </c>
      <c r="AE71" s="54">
        <f>_xlfn.IFNA(IF(AE$3="Productivity",
INDEX('Productivity Dump'!$E$4:$AJ$500,
MATCH($A71,'Productivity Dump'!$A$4:$A$500,0),
MATCH(AE$2,'Productivity Dump'!$E$3:$AJ$3,0)
),
IF(AE$3="Attendance",
INDEX('Attendance Dump'!$E$2:$AI$400,
MATCH($A71,'Attendance Dump'!$B$2:$B$400,0),
MATCH(AE$2,'Attendance Dump'!$E$1:$AI$1,0)
),
INDEX('Active Hour''s Dump'!$D$3:$AH$337,
MATCH($C71,'Active Hour''s Dump'!$A$3:$A$337,0),
MATCH(AE$2,'Active Hour''s Dump'!$D$2:$AH$2,0)
))),"")</f>
        <v>5.5833333333333304</v>
      </c>
      <c r="AF71" s="13">
        <f>_xlfn.IFNA(IF(AF$3="Productivity",
INDEX('Productivity Dump'!$E$4:$AJ$500,
MATCH($A71,'Productivity Dump'!$A$4:$A$500,0),
MATCH(AF$2,'Productivity Dump'!$E$3:$AJ$3,0)
),
IF(AF$3="Attendance",
INDEX('Attendance Dump'!$E$2:$AI$400,
MATCH($A71,'Attendance Dump'!$B$2:$B$400,0),
MATCH(AF$2,'Attendance Dump'!$E$1:$AI$1,0)
),
INDEX('Active Hour''s Dump'!$D$3:$AH$337,
MATCH($C71,'Active Hour''s Dump'!$A$3:$A$337,0),
MATCH(AF$2,'Active Hour''s Dump'!$D$2:$AH$2,0)
))),"")</f>
        <v>907.59499999999991</v>
      </c>
      <c r="AG71" s="13" t="str">
        <f>_xlfn.IFNA(IF(AG$3="Productivity",
INDEX('Productivity Dump'!$E$4:$AJ$500,
MATCH($A71,'Productivity Dump'!$A$4:$A$500,0),
MATCH(AG$2,'Productivity Dump'!$E$3:$AJ$3,0)
),
IF(AG$3="Attendance",
INDEX('Attendance Dump'!$E$2:$AI$400,
MATCH($A71,'Attendance Dump'!$B$2:$B$400,0),
MATCH(AG$2,'Attendance Dump'!$E$1:$AI$1,0)
),
INDEX('Active Hour''s Dump'!$D$3:$AH$337,
MATCH($C71,'Active Hour''s Dump'!$A$3:$A$337,0),
MATCH(AG$2,'Active Hour''s Dump'!$D$2:$AH$2,0)
))),"")</f>
        <v>P</v>
      </c>
      <c r="AH71" s="54">
        <f>_xlfn.IFNA(IF(AH$3="Productivity",
INDEX('Productivity Dump'!$E$4:$AJ$500,
MATCH($A71,'Productivity Dump'!$A$4:$A$500,0),
MATCH(AH$2,'Productivity Dump'!$E$3:$AJ$3,0)
),
IF(AH$3="Attendance",
INDEX('Attendance Dump'!$E$2:$AI$400,
MATCH($A71,'Attendance Dump'!$B$2:$B$400,0),
MATCH(AH$2,'Attendance Dump'!$E$1:$AI$1,0)
),
INDEX('Active Hour''s Dump'!$D$3:$AH$337,
MATCH($C71,'Active Hour''s Dump'!$A$3:$A$337,0),
MATCH(AH$2,'Active Hour''s Dump'!$D$2:$AH$2,0)
))),"")</f>
        <v>4.6666666666666696</v>
      </c>
      <c r="AI71" s="13">
        <f>_xlfn.IFNA(IF(AI$3="Productivity",
INDEX('Productivity Dump'!$E$4:$AJ$500,
MATCH($A71,'Productivity Dump'!$A$4:$A$500,0),
MATCH(AI$2,'Productivity Dump'!$E$3:$AJ$3,0)
),
IF(AI$3="Attendance",
INDEX('Attendance Dump'!$E$2:$AI$400,
MATCH($A71,'Attendance Dump'!$B$2:$B$400,0),
MATCH(AI$2,'Attendance Dump'!$E$1:$AI$1,0)
),
INDEX('Active Hour''s Dump'!$D$3:$AH$337,
MATCH($C71,'Active Hour''s Dump'!$A$3:$A$337,0),
MATCH(AI$2,'Active Hour''s Dump'!$D$2:$AH$2,0)
))),"")</f>
        <v>0</v>
      </c>
      <c r="AJ71" s="13" t="str">
        <f>_xlfn.IFNA(IF(AJ$3="Productivity",
INDEX('Productivity Dump'!$E$4:$AJ$500,
MATCH($A71,'Productivity Dump'!$A$4:$A$500,0),
MATCH(AJ$2,'Productivity Dump'!$E$3:$AJ$3,0)
),
IF(AJ$3="Attendance",
INDEX('Attendance Dump'!$E$2:$AI$400,
MATCH($A71,'Attendance Dump'!$B$2:$B$400,0),
MATCH(AJ$2,'Attendance Dump'!$E$1:$AI$1,0)
),
INDEX('Active Hour''s Dump'!$D$3:$AH$337,
MATCH($C71,'Active Hour''s Dump'!$A$3:$A$337,0),
MATCH(AJ$2,'Active Hour''s Dump'!$D$2:$AH$2,0)
))),"")</f>
        <v>SL</v>
      </c>
      <c r="AK71" s="54">
        <f>_xlfn.IFNA(IF(AK$3="Productivity",
INDEX('Productivity Dump'!$E$4:$AJ$500,
MATCH($A71,'Productivity Dump'!$A$4:$A$500,0),
MATCH(AK$2,'Productivity Dump'!$E$3:$AJ$3,0)
),
IF(AK$3="Attendance",
INDEX('Attendance Dump'!$E$2:$AI$400,
MATCH($A71,'Attendance Dump'!$B$2:$B$400,0),
MATCH(AK$2,'Attendance Dump'!$E$1:$AI$1,0)
),
INDEX('Active Hour''s Dump'!$D$3:$AH$337,
MATCH($C71,'Active Hour''s Dump'!$A$3:$A$337,0),
MATCH(AK$2,'Active Hour''s Dump'!$D$2:$AH$2,0)
))),"")</f>
        <v>0</v>
      </c>
      <c r="AL71" s="13">
        <f>_xlfn.IFNA(IF(AL$3="Productivity",
INDEX('Productivity Dump'!$E$4:$AJ$500,
MATCH($A71,'Productivity Dump'!$A$4:$A$500,0),
MATCH(AL$2,'Productivity Dump'!$E$3:$AJ$3,0)
),
IF(AL$3="Attendance",
INDEX('Attendance Dump'!$E$2:$AI$400,
MATCH($A71,'Attendance Dump'!$B$2:$B$400,0),
MATCH(AL$2,'Attendance Dump'!$E$1:$AI$1,0)
),
INDEX('Active Hour''s Dump'!$D$3:$AH$337,
MATCH($C71,'Active Hour''s Dump'!$A$3:$A$337,0),
MATCH(AL$2,'Active Hour''s Dump'!$D$2:$AH$2,0)
))),"")</f>
        <v>0</v>
      </c>
      <c r="AM71" s="13" t="str">
        <f>_xlfn.IFNA(IF(AM$3="Productivity",
INDEX('Productivity Dump'!$E$4:$AJ$500,
MATCH($A71,'Productivity Dump'!$A$4:$A$500,0),
MATCH(AM$2,'Productivity Dump'!$E$3:$AJ$3,0)
),
IF(AM$3="Attendance",
INDEX('Attendance Dump'!$E$2:$AI$400,
MATCH($A71,'Attendance Dump'!$B$2:$B$400,0),
MATCH(AM$2,'Attendance Dump'!$E$1:$AI$1,0)
),
INDEX('Active Hour''s Dump'!$D$3:$AH$337,
MATCH($C71,'Active Hour''s Dump'!$A$3:$A$337,0),
MATCH(AM$2,'Active Hour''s Dump'!$D$2:$AH$2,0)
))),"")</f>
        <v>WO</v>
      </c>
      <c r="AN71" s="54">
        <f>_xlfn.IFNA(IF(AN$3="Productivity",
INDEX('Productivity Dump'!$E$4:$AJ$500,
MATCH($A71,'Productivity Dump'!$A$4:$A$500,0),
MATCH(AN$2,'Productivity Dump'!$E$3:$AJ$3,0)
),
IF(AN$3="Attendance",
INDEX('Attendance Dump'!$E$2:$AI$400,
MATCH($A71,'Attendance Dump'!$B$2:$B$400,0),
MATCH(AN$2,'Attendance Dump'!$E$1:$AI$1,0)
),
INDEX('Active Hour''s Dump'!$D$3:$AH$337,
MATCH($C71,'Active Hour''s Dump'!$A$3:$A$337,0),
MATCH(AN$2,'Active Hour''s Dump'!$D$2:$AH$2,0)
))),"")</f>
        <v>0</v>
      </c>
      <c r="AO71" s="13">
        <f>_xlfn.IFNA(IF(AO$3="Productivity",
INDEX('Productivity Dump'!$E$4:$AJ$500,
MATCH($A71,'Productivity Dump'!$A$4:$A$500,0),
MATCH(AO$2,'Productivity Dump'!$E$3:$AJ$3,0)
),
IF(AO$3="Attendance",
INDEX('Attendance Dump'!$E$2:$AI$400,
MATCH($A71,'Attendance Dump'!$B$2:$B$400,0),
MATCH(AO$2,'Attendance Dump'!$E$1:$AI$1,0)
),
INDEX('Active Hour''s Dump'!$D$3:$AH$337,
MATCH($C71,'Active Hour''s Dump'!$A$3:$A$337,0),
MATCH(AO$2,'Active Hour''s Dump'!$D$2:$AH$2,0)
))),"")</f>
        <v>602.45600000000002</v>
      </c>
      <c r="AP71" s="13" t="str">
        <f>_xlfn.IFNA(IF(AP$3="Productivity",
INDEX('Productivity Dump'!$E$4:$AJ$500,
MATCH($A71,'Productivity Dump'!$A$4:$A$500,0),
MATCH(AP$2,'Productivity Dump'!$E$3:$AJ$3,0)
),
IF(AP$3="Attendance",
INDEX('Attendance Dump'!$E$2:$AI$400,
MATCH($A71,'Attendance Dump'!$B$2:$B$400,0),
MATCH(AP$2,'Attendance Dump'!$E$1:$AI$1,0)
),
INDEX('Active Hour''s Dump'!$D$3:$AH$337,
MATCH($C71,'Active Hour''s Dump'!$A$3:$A$337,0),
MATCH(AP$2,'Active Hour''s Dump'!$D$2:$AH$2,0)
))),"")</f>
        <v>P</v>
      </c>
      <c r="AQ71" s="54">
        <f>_xlfn.IFNA(IF(AQ$3="Productivity",
INDEX('Productivity Dump'!$E$4:$AJ$500,
MATCH($A71,'Productivity Dump'!$A$4:$A$500,0),
MATCH(AQ$2,'Productivity Dump'!$E$3:$AJ$3,0)
),
IF(AQ$3="Attendance",
INDEX('Attendance Dump'!$E$2:$AI$400,
MATCH($A71,'Attendance Dump'!$B$2:$B$400,0),
MATCH(AQ$2,'Attendance Dump'!$E$1:$AI$1,0)
),
INDEX('Active Hour''s Dump'!$D$3:$AH$337,
MATCH($C71,'Active Hour''s Dump'!$A$3:$A$337,0),
MATCH(AQ$2,'Active Hour''s Dump'!$D$2:$AH$2,0)
))),"")</f>
        <v>2.8333333333333299</v>
      </c>
      <c r="AR71" s="13">
        <f>_xlfn.IFNA(IF(AR$3="Productivity",
INDEX('Productivity Dump'!$E$4:$AJ$500,
MATCH($A71,'Productivity Dump'!$A$4:$A$500,0),
MATCH(AR$2,'Productivity Dump'!$E$3:$AJ$3,0)
),
IF(AR$3="Attendance",
INDEX('Attendance Dump'!$E$2:$AI$400,
MATCH($A71,'Attendance Dump'!$B$2:$B$400,0),
MATCH(AR$2,'Attendance Dump'!$E$1:$AI$1,0)
),
INDEX('Active Hour''s Dump'!$D$3:$AH$337,
MATCH($C71,'Active Hour''s Dump'!$A$3:$A$337,0),
MATCH(AR$2,'Active Hour''s Dump'!$D$2:$AH$2,0)
))),"")</f>
        <v>1200.0449999999998</v>
      </c>
      <c r="AS71" s="13" t="str">
        <f>_xlfn.IFNA(IF(AS$3="Productivity",
INDEX('Productivity Dump'!$E$4:$AJ$500,
MATCH($A71,'Productivity Dump'!$A$4:$A$500,0),
MATCH(AS$2,'Productivity Dump'!$E$3:$AJ$3,0)
),
IF(AS$3="Attendance",
INDEX('Attendance Dump'!$E$2:$AI$400,
MATCH($A71,'Attendance Dump'!$B$2:$B$400,0),
MATCH(AS$2,'Attendance Dump'!$E$1:$AI$1,0)
),
INDEX('Active Hour''s Dump'!$D$3:$AH$337,
MATCH($C71,'Active Hour''s Dump'!$A$3:$A$337,0),
MATCH(AS$2,'Active Hour''s Dump'!$D$2:$AH$2,0)
))),"")</f>
        <v>P</v>
      </c>
      <c r="AT71" s="54">
        <f>_xlfn.IFNA(IF(AT$3="Productivity",
INDEX('Productivity Dump'!$E$4:$AJ$500,
MATCH($A71,'Productivity Dump'!$A$4:$A$500,0),
MATCH(AT$2,'Productivity Dump'!$E$3:$AJ$3,0)
),
IF(AT$3="Attendance",
INDEX('Attendance Dump'!$E$2:$AI$400,
MATCH($A71,'Attendance Dump'!$B$2:$B$400,0),
MATCH(AT$2,'Attendance Dump'!$E$1:$AI$1,0)
),
INDEX('Active Hour''s Dump'!$D$3:$AH$337,
MATCH($C71,'Active Hour''s Dump'!$A$3:$A$337,0),
MATCH(AT$2,'Active Hour''s Dump'!$D$2:$AH$2,0)
))),"")</f>
        <v>4.9166666666666696</v>
      </c>
      <c r="AU71" s="13">
        <f>_xlfn.IFNA(IF(AU$3="Productivity",
INDEX('Productivity Dump'!$E$4:$AJ$500,
MATCH($A71,'Productivity Dump'!$A$4:$A$500,0),
MATCH(AU$2,'Productivity Dump'!$E$3:$AJ$3,0)
),
IF(AU$3="Attendance",
INDEX('Attendance Dump'!$E$2:$AI$400,
MATCH($A71,'Attendance Dump'!$B$2:$B$400,0),
MATCH(AU$2,'Attendance Dump'!$E$1:$AI$1,0)
),
INDEX('Active Hour''s Dump'!$D$3:$AH$337,
MATCH($C71,'Active Hour''s Dump'!$A$3:$A$337,0),
MATCH(AU$2,'Active Hour''s Dump'!$D$2:$AH$2,0)
))),"")</f>
        <v>1114.7370000000001</v>
      </c>
      <c r="AV71" s="13" t="str">
        <f>_xlfn.IFNA(IF(AV$3="Productivity",
INDEX('Productivity Dump'!$E$4:$AJ$500,
MATCH($A71,'Productivity Dump'!$A$4:$A$500,0),
MATCH(AV$2,'Productivity Dump'!$E$3:$AJ$3,0)
),
IF(AV$3="Attendance",
INDEX('Attendance Dump'!$E$2:$AI$400,
MATCH($A71,'Attendance Dump'!$B$2:$B$400,0),
MATCH(AV$2,'Attendance Dump'!$E$1:$AI$1,0)
),
INDEX('Active Hour''s Dump'!$D$3:$AH$337,
MATCH($C71,'Active Hour''s Dump'!$A$3:$A$337,0),
MATCH(AV$2,'Active Hour''s Dump'!$D$2:$AH$2,0)
))),"")</f>
        <v>P</v>
      </c>
      <c r="AW71" s="54">
        <f>_xlfn.IFNA(IF(AW$3="Productivity",
INDEX('Productivity Dump'!$E$4:$AJ$500,
MATCH($A71,'Productivity Dump'!$A$4:$A$500,0),
MATCH(AW$2,'Productivity Dump'!$E$3:$AJ$3,0)
),
IF(AW$3="Attendance",
INDEX('Attendance Dump'!$E$2:$AI$400,
MATCH($A71,'Attendance Dump'!$B$2:$B$400,0),
MATCH(AW$2,'Attendance Dump'!$E$1:$AI$1,0)
),
INDEX('Active Hour''s Dump'!$D$3:$AH$337,
MATCH($C71,'Active Hour''s Dump'!$A$3:$A$337,0),
MATCH(AW$2,'Active Hour''s Dump'!$D$2:$AH$2,0)
))),"")</f>
        <v>4.6666666666666696</v>
      </c>
      <c r="AX71" s="13">
        <f>_xlfn.IFNA(IF(AX$3="Productivity",
INDEX('Productivity Dump'!$E$4:$AJ$500,
MATCH($A71,'Productivity Dump'!$A$4:$A$500,0),
MATCH(AX$2,'Productivity Dump'!$E$3:$AJ$3,0)
),
IF(AX$3="Attendance",
INDEX('Attendance Dump'!$E$2:$AI$400,
MATCH($A71,'Attendance Dump'!$B$2:$B$400,0),
MATCH(AX$2,'Attendance Dump'!$E$1:$AI$1,0)
),
INDEX('Active Hour''s Dump'!$D$3:$AH$337,
MATCH($C71,'Active Hour''s Dump'!$A$3:$A$337,0),
MATCH(AX$2,'Active Hour''s Dump'!$D$2:$AH$2,0)
))),"")</f>
        <v>1220.0470000000003</v>
      </c>
      <c r="AY71" s="13" t="str">
        <f>_xlfn.IFNA(IF(AY$3="Productivity",
INDEX('Productivity Dump'!$E$4:$AJ$500,
MATCH($A71,'Productivity Dump'!$A$4:$A$500,0),
MATCH(AY$2,'Productivity Dump'!$E$3:$AJ$3,0)
),
IF(AY$3="Attendance",
INDEX('Attendance Dump'!$E$2:$AI$400,
MATCH($A71,'Attendance Dump'!$B$2:$B$400,0),
MATCH(AY$2,'Attendance Dump'!$E$1:$AI$1,0)
),
INDEX('Active Hour''s Dump'!$D$3:$AH$337,
MATCH($C71,'Active Hour''s Dump'!$A$3:$A$337,0),
MATCH(AY$2,'Active Hour''s Dump'!$D$2:$AH$2,0)
))),"")</f>
        <v>P</v>
      </c>
      <c r="AZ71" s="54">
        <f>_xlfn.IFNA(IF(AZ$3="Productivity",
INDEX('Productivity Dump'!$E$4:$AJ$500,
MATCH($A71,'Productivity Dump'!$A$4:$A$500,0),
MATCH(AZ$2,'Productivity Dump'!$E$3:$AJ$3,0)
),
IF(AZ$3="Attendance",
INDEX('Attendance Dump'!$E$2:$AI$400,
MATCH($A71,'Attendance Dump'!$B$2:$B$400,0),
MATCH(AZ$2,'Attendance Dump'!$E$1:$AI$1,0)
),
INDEX('Active Hour''s Dump'!$D$3:$AH$337,
MATCH($C71,'Active Hour''s Dump'!$A$3:$A$337,0),
MATCH(AZ$2,'Active Hour''s Dump'!$D$2:$AH$2,0)
))),"")</f>
        <v>4.8333333333333304</v>
      </c>
      <c r="BA71" s="13">
        <f>_xlfn.IFNA(IF(BA$3="Productivity",
INDEX('Productivity Dump'!$E$4:$AJ$500,
MATCH($A71,'Productivity Dump'!$A$4:$A$500,0),
MATCH(BA$2,'Productivity Dump'!$E$3:$AJ$3,0)
),
IF(BA$3="Attendance",
INDEX('Attendance Dump'!$E$2:$AI$400,
MATCH($A71,'Attendance Dump'!$B$2:$B$400,0),
MATCH(BA$2,'Attendance Dump'!$E$1:$AI$1,0)
),
INDEX('Active Hour''s Dump'!$D$3:$AH$337,
MATCH($C71,'Active Hour''s Dump'!$A$3:$A$337,0),
MATCH(BA$2,'Active Hour''s Dump'!$D$2:$AH$2,0)
))),"")</f>
        <v>1006.2299999999998</v>
      </c>
      <c r="BB71" s="13" t="str">
        <f>_xlfn.IFNA(IF(BB$3="Productivity",
INDEX('Productivity Dump'!$E$4:$AJ$500,
MATCH($A71,'Productivity Dump'!$A$4:$A$500,0),
MATCH(BB$2,'Productivity Dump'!$E$3:$AJ$3,0)
),
IF(BB$3="Attendance",
INDEX('Attendance Dump'!$E$2:$AI$400,
MATCH($A71,'Attendance Dump'!$B$2:$B$400,0),
MATCH(BB$2,'Attendance Dump'!$E$1:$AI$1,0)
),
INDEX('Active Hour''s Dump'!$D$3:$AH$337,
MATCH($C71,'Active Hour''s Dump'!$A$3:$A$337,0),
MATCH(BB$2,'Active Hour''s Dump'!$D$2:$AH$2,0)
))),"")</f>
        <v>P</v>
      </c>
      <c r="BC71" s="54">
        <f>_xlfn.IFNA(IF(BC$3="Productivity",
INDEX('Productivity Dump'!$E$4:$AJ$500,
MATCH($A71,'Productivity Dump'!$A$4:$A$500,0),
MATCH(BC$2,'Productivity Dump'!$E$3:$AJ$3,0)
),
IF(BC$3="Attendance",
INDEX('Attendance Dump'!$E$2:$AI$400,
MATCH($A71,'Attendance Dump'!$B$2:$B$400,0),
MATCH(BC$2,'Attendance Dump'!$E$1:$AI$1,0)
),
INDEX('Active Hour''s Dump'!$D$3:$AH$337,
MATCH($C71,'Active Hour''s Dump'!$A$3:$A$337,0),
MATCH(BC$2,'Active Hour''s Dump'!$D$2:$AH$2,0)
))),"")</f>
        <v>4</v>
      </c>
      <c r="BD71" s="13">
        <f>_xlfn.IFNA(IF(BD$3="Productivity",
INDEX('Productivity Dump'!$E$4:$AJ$500,
MATCH($A71,'Productivity Dump'!$A$4:$A$500,0),
MATCH(BD$2,'Productivity Dump'!$E$3:$AJ$3,0)
),
IF(BD$3="Attendance",
INDEX('Attendance Dump'!$E$2:$AI$400,
MATCH($A71,'Attendance Dump'!$B$2:$B$400,0),
MATCH(BD$2,'Attendance Dump'!$E$1:$AI$1,0)
),
INDEX('Active Hour''s Dump'!$D$3:$AH$337,
MATCH($C71,'Active Hour''s Dump'!$A$3:$A$337,0),
MATCH(BD$2,'Active Hour''s Dump'!$D$2:$AH$2,0)
))),"")</f>
        <v>449.35899999999992</v>
      </c>
      <c r="BE71" s="13" t="str">
        <f>_xlfn.IFNA(IF(BE$3="Productivity",
INDEX('Productivity Dump'!$E$4:$AJ$500,
MATCH($A71,'Productivity Dump'!$A$4:$A$500,0),
MATCH(BE$2,'Productivity Dump'!$E$3:$AJ$3,0)
),
IF(BE$3="Attendance",
INDEX('Attendance Dump'!$E$2:$AI$400,
MATCH($A71,'Attendance Dump'!$B$2:$B$400,0),
MATCH(BE$2,'Attendance Dump'!$E$1:$AI$1,0)
),
INDEX('Active Hour''s Dump'!$D$3:$AH$337,
MATCH($C71,'Active Hour''s Dump'!$A$3:$A$337,0),
MATCH(BE$2,'Active Hour''s Dump'!$D$2:$AH$2,0)
))),"")</f>
        <v>P</v>
      </c>
      <c r="BF71" s="54">
        <f>_xlfn.IFNA(IF(BF$3="Productivity",
INDEX('Productivity Dump'!$E$4:$AJ$500,
MATCH($A71,'Productivity Dump'!$A$4:$A$500,0),
MATCH(BF$2,'Productivity Dump'!$E$3:$AJ$3,0)
),
IF(BF$3="Attendance",
INDEX('Attendance Dump'!$E$2:$AI$400,
MATCH($A71,'Attendance Dump'!$B$2:$B$400,0),
MATCH(BF$2,'Attendance Dump'!$E$1:$AI$1,0)
),
INDEX('Active Hour''s Dump'!$D$3:$AH$337,
MATCH($C71,'Active Hour''s Dump'!$A$3:$A$337,0),
MATCH(BF$2,'Active Hour''s Dump'!$D$2:$AH$2,0)
))),"")</f>
        <v>2</v>
      </c>
      <c r="BG71" s="13">
        <f>_xlfn.IFNA(IF(BG$3="Productivity",
INDEX('Productivity Dump'!$E$4:$AJ$500,
MATCH($A71,'Productivity Dump'!$A$4:$A$500,0),
MATCH(BG$2,'Productivity Dump'!$E$3:$AJ$3,0)
),
IF(BG$3="Attendance",
INDEX('Attendance Dump'!$E$2:$AI$400,
MATCH($A71,'Attendance Dump'!$B$2:$B$400,0),
MATCH(BG$2,'Attendance Dump'!$E$1:$AI$1,0)
),
INDEX('Active Hour''s Dump'!$D$3:$AH$337,
MATCH($C71,'Active Hour''s Dump'!$A$3:$A$337,0),
MATCH(BG$2,'Active Hour''s Dump'!$D$2:$AH$2,0)
))),"")</f>
        <v>0</v>
      </c>
      <c r="BH71" s="13" t="str">
        <f>_xlfn.IFNA(IF(BH$3="Productivity",
INDEX('Productivity Dump'!$E$4:$AJ$500,
MATCH($A71,'Productivity Dump'!$A$4:$A$500,0),
MATCH(BH$2,'Productivity Dump'!$E$3:$AJ$3,0)
),
IF(BH$3="Attendance",
INDEX('Attendance Dump'!$E$2:$AI$400,
MATCH($A71,'Attendance Dump'!$B$2:$B$400,0),
MATCH(BH$2,'Attendance Dump'!$E$1:$AI$1,0)
),
INDEX('Active Hour''s Dump'!$D$3:$AH$337,
MATCH($C71,'Active Hour''s Dump'!$A$3:$A$337,0),
MATCH(BH$2,'Active Hour''s Dump'!$D$2:$AH$2,0)
))),"")</f>
        <v>WO</v>
      </c>
      <c r="BI71" s="54">
        <f>_xlfn.IFNA(IF(BI$3="Productivity",
INDEX('Productivity Dump'!$E$4:$AJ$500,
MATCH($A71,'Productivity Dump'!$A$4:$A$500,0),
MATCH(BI$2,'Productivity Dump'!$E$3:$AJ$3,0)
),
IF(BI$3="Attendance",
INDEX('Attendance Dump'!$E$2:$AI$400,
MATCH($A71,'Attendance Dump'!$B$2:$B$400,0),
MATCH(BI$2,'Attendance Dump'!$E$1:$AI$1,0)
),
INDEX('Active Hour''s Dump'!$D$3:$AH$337,
MATCH($C71,'Active Hour''s Dump'!$A$3:$A$337,0),
MATCH(BI$2,'Active Hour''s Dump'!$D$2:$AH$2,0)
))),"")</f>
        <v>0</v>
      </c>
      <c r="BJ71" s="13">
        <f>_xlfn.IFNA(IF(BJ$3="Productivity",
INDEX('Productivity Dump'!$E$4:$AJ$500,
MATCH($A71,'Productivity Dump'!$A$4:$A$500,0),
MATCH(BJ$2,'Productivity Dump'!$E$3:$AJ$3,0)
),
IF(BJ$3="Attendance",
INDEX('Attendance Dump'!$E$2:$AI$400,
MATCH($A71,'Attendance Dump'!$B$2:$B$400,0),
MATCH(BJ$2,'Attendance Dump'!$E$1:$AI$1,0)
),
INDEX('Active Hour''s Dump'!$D$3:$AH$337,
MATCH($C71,'Active Hour''s Dump'!$A$3:$A$337,0),
MATCH(BJ$2,'Active Hour''s Dump'!$D$2:$AH$2,0)
))),"")</f>
        <v>615.88600000000008</v>
      </c>
      <c r="BK71" s="13" t="str">
        <f>_xlfn.IFNA(IF(BK$3="Productivity",
INDEX('Productivity Dump'!$E$4:$AJ$500,
MATCH($A71,'Productivity Dump'!$A$4:$A$500,0),
MATCH(BK$2,'Productivity Dump'!$E$3:$AJ$3,0)
),
IF(BK$3="Attendance",
INDEX('Attendance Dump'!$E$2:$AI$400,
MATCH($A71,'Attendance Dump'!$B$2:$B$400,0),
MATCH(BK$2,'Attendance Dump'!$E$1:$AI$1,0)
),
INDEX('Active Hour''s Dump'!$D$3:$AH$337,
MATCH($C71,'Active Hour''s Dump'!$A$3:$A$337,0),
MATCH(BK$2,'Active Hour''s Dump'!$D$2:$AH$2,0)
))),"")</f>
        <v>P</v>
      </c>
      <c r="BL71" s="54">
        <f>_xlfn.IFNA(IF(BL$3="Productivity",
INDEX('Productivity Dump'!$E$4:$AJ$500,
MATCH($A71,'Productivity Dump'!$A$4:$A$500,0),
MATCH(BL$2,'Productivity Dump'!$E$3:$AJ$3,0)
),
IF(BL$3="Attendance",
INDEX('Attendance Dump'!$E$2:$AI$400,
MATCH($A71,'Attendance Dump'!$B$2:$B$400,0),
MATCH(BL$2,'Attendance Dump'!$E$1:$AI$1,0)
),
INDEX('Active Hour''s Dump'!$D$3:$AH$337,
MATCH($C71,'Active Hour''s Dump'!$A$3:$A$337,0),
MATCH(BL$2,'Active Hour''s Dump'!$D$2:$AH$2,0)
))),"")</f>
        <v>2.6666666666666701</v>
      </c>
      <c r="BM71" s="13">
        <f>_xlfn.IFNA(IF(BM$3="Productivity",
INDEX('Productivity Dump'!$E$4:$AJ$500,
MATCH($A71,'Productivity Dump'!$A$4:$A$500,0),
MATCH(BM$2,'Productivity Dump'!$E$3:$AJ$3,0)
),
IF(BM$3="Attendance",
INDEX('Attendance Dump'!$E$2:$AI$400,
MATCH($A71,'Attendance Dump'!$B$2:$B$400,0),
MATCH(BM$2,'Attendance Dump'!$E$1:$AI$1,0)
),
INDEX('Active Hour''s Dump'!$D$3:$AH$337,
MATCH($C71,'Active Hour''s Dump'!$A$3:$A$337,0),
MATCH(BM$2,'Active Hour''s Dump'!$D$2:$AH$2,0)
))),"")</f>
        <v>1112.146</v>
      </c>
      <c r="BN71" s="13" t="str">
        <f>_xlfn.IFNA(IF(BN$3="Productivity",
INDEX('Productivity Dump'!$E$4:$AJ$500,
MATCH($A71,'Productivity Dump'!$A$4:$A$500,0),
MATCH(BN$2,'Productivity Dump'!$E$3:$AJ$3,0)
),
IF(BN$3="Attendance",
INDEX('Attendance Dump'!$E$2:$AI$400,
MATCH($A71,'Attendance Dump'!$B$2:$B$400,0),
MATCH(BN$2,'Attendance Dump'!$E$1:$AI$1,0)
),
INDEX('Active Hour''s Dump'!$D$3:$AH$337,
MATCH($C71,'Active Hour''s Dump'!$A$3:$A$337,0),
MATCH(BN$2,'Active Hour''s Dump'!$D$2:$AH$2,0)
))),"")</f>
        <v>P</v>
      </c>
      <c r="BO71" s="54">
        <f>_xlfn.IFNA(IF(BO$3="Productivity",
INDEX('Productivity Dump'!$E$4:$AJ$500,
MATCH($A71,'Productivity Dump'!$A$4:$A$500,0),
MATCH(BO$2,'Productivity Dump'!$E$3:$AJ$3,0)
),
IF(BO$3="Attendance",
INDEX('Attendance Dump'!$E$2:$AI$400,
MATCH($A71,'Attendance Dump'!$B$2:$B$400,0),
MATCH(BO$2,'Attendance Dump'!$E$1:$AI$1,0)
),
INDEX('Active Hour''s Dump'!$D$3:$AH$337,
MATCH($C71,'Active Hour''s Dump'!$A$3:$A$337,0),
MATCH(BO$2,'Active Hour''s Dump'!$D$2:$AH$2,0)
))),"")</f>
        <v>4.8333333333333304</v>
      </c>
      <c r="BP71" s="13">
        <f>_xlfn.IFNA(IF(BP$3="Productivity",
INDEX('Productivity Dump'!$E$4:$AJ$500,
MATCH($A71,'Productivity Dump'!$A$4:$A$500,0),
MATCH(BP$2,'Productivity Dump'!$E$3:$AJ$3,0)
),
IF(BP$3="Attendance",
INDEX('Attendance Dump'!$E$2:$AI$400,
MATCH($A71,'Attendance Dump'!$B$2:$B$400,0),
MATCH(BP$2,'Attendance Dump'!$E$1:$AI$1,0)
),
INDEX('Active Hour''s Dump'!$D$3:$AH$337,
MATCH($C71,'Active Hour''s Dump'!$A$3:$A$337,0),
MATCH(BP$2,'Active Hour''s Dump'!$D$2:$AH$2,0)
))),"")</f>
        <v>235.20100000000002</v>
      </c>
      <c r="BQ71" s="13" t="str">
        <f>_xlfn.IFNA(IF(BQ$3="Productivity",
INDEX('Productivity Dump'!$E$4:$AJ$500,
MATCH($A71,'Productivity Dump'!$A$4:$A$500,0),
MATCH(BQ$2,'Productivity Dump'!$E$3:$AJ$3,0)
),
IF(BQ$3="Attendance",
INDEX('Attendance Dump'!$E$2:$AI$400,
MATCH($A71,'Attendance Dump'!$B$2:$B$400,0),
MATCH(BQ$2,'Attendance Dump'!$E$1:$AI$1,0)
),
INDEX('Active Hour''s Dump'!$D$3:$AH$337,
MATCH($C71,'Active Hour''s Dump'!$A$3:$A$337,0),
MATCH(BQ$2,'Active Hour''s Dump'!$D$2:$AH$2,0)
))),"")</f>
        <v>SL</v>
      </c>
      <c r="BR71" s="54">
        <f>_xlfn.IFNA(IF(BR$3="Productivity",
INDEX('Productivity Dump'!$E$4:$AJ$500,
MATCH($A71,'Productivity Dump'!$A$4:$A$500,0),
MATCH(BR$2,'Productivity Dump'!$E$3:$AJ$3,0)
),
IF(BR$3="Attendance",
INDEX('Attendance Dump'!$E$2:$AI$400,
MATCH($A71,'Attendance Dump'!$B$2:$B$400,0),
MATCH(BR$2,'Attendance Dump'!$E$1:$AI$1,0)
),
INDEX('Active Hour''s Dump'!$D$3:$AH$337,
MATCH($C71,'Active Hour''s Dump'!$A$3:$A$337,0),
MATCH(BR$2,'Active Hour''s Dump'!$D$2:$AH$2,0)
))),"")</f>
        <v>1.5</v>
      </c>
      <c r="BS71" s="13">
        <f>_xlfn.IFNA(IF(BS$3="Productivity",
INDEX('Productivity Dump'!$E$4:$AJ$500,
MATCH($A71,'Productivity Dump'!$A$4:$A$500,0),
MATCH(BS$2,'Productivity Dump'!$E$3:$AJ$3,0)
),
IF(BS$3="Attendance",
INDEX('Attendance Dump'!$E$2:$AI$400,
MATCH($A71,'Attendance Dump'!$B$2:$B$400,0),
MATCH(BS$2,'Attendance Dump'!$E$1:$AI$1,0)
),
INDEX('Active Hour''s Dump'!$D$3:$AH$337,
MATCH($C71,'Active Hour''s Dump'!$A$3:$A$337,0),
MATCH(BS$2,'Active Hour''s Dump'!$D$2:$AH$2,0)
))),"")</f>
        <v>1027.1969999999999</v>
      </c>
      <c r="BT71" s="13" t="str">
        <f>_xlfn.IFNA(IF(BT$3="Productivity",
INDEX('Productivity Dump'!$E$4:$AJ$500,
MATCH($A71,'Productivity Dump'!$A$4:$A$500,0),
MATCH(BT$2,'Productivity Dump'!$E$3:$AJ$3,0)
),
IF(BT$3="Attendance",
INDEX('Attendance Dump'!$E$2:$AI$400,
MATCH($A71,'Attendance Dump'!$B$2:$B$400,0),
MATCH(BT$2,'Attendance Dump'!$E$1:$AI$1,0)
),
INDEX('Active Hour''s Dump'!$D$3:$AH$337,
MATCH($C71,'Active Hour''s Dump'!$A$3:$A$337,0),
MATCH(BT$2,'Active Hour''s Dump'!$D$2:$AH$2,0)
))),"")</f>
        <v>H(P)</v>
      </c>
      <c r="BU71" s="54">
        <f>_xlfn.IFNA(IF(BU$3="Productivity",
INDEX('Productivity Dump'!$E$4:$AJ$500,
MATCH($A71,'Productivity Dump'!$A$4:$A$500,0),
MATCH(BU$2,'Productivity Dump'!$E$3:$AJ$3,0)
),
IF(BU$3="Attendance",
INDEX('Attendance Dump'!$E$2:$AI$400,
MATCH($A71,'Attendance Dump'!$B$2:$B$400,0),
MATCH(BU$2,'Attendance Dump'!$E$1:$AI$1,0)
),
INDEX('Active Hour''s Dump'!$D$3:$AH$337,
MATCH($C71,'Active Hour''s Dump'!$A$3:$A$337,0),
MATCH(BU$2,'Active Hour''s Dump'!$D$2:$AH$2,0)
))),"")</f>
        <v>4.1666666666666696</v>
      </c>
      <c r="BV71" s="13">
        <f>_xlfn.IFNA(IF(BV$3="Productivity",
INDEX('Productivity Dump'!$E$4:$AJ$500,
MATCH($A71,'Productivity Dump'!$A$4:$A$500,0),
MATCH(BV$2,'Productivity Dump'!$E$3:$AJ$3,0)
),
IF(BV$3="Attendance",
INDEX('Attendance Dump'!$E$2:$AI$400,
MATCH($A71,'Attendance Dump'!$B$2:$B$400,0),
MATCH(BV$2,'Attendance Dump'!$E$1:$AI$1,0)
),
INDEX('Active Hour''s Dump'!$D$3:$AH$337,
MATCH($C71,'Active Hour''s Dump'!$A$3:$A$337,0),
MATCH(BV$2,'Active Hour''s Dump'!$D$2:$AH$2,0)
))),"")</f>
        <v>1050.5850000000003</v>
      </c>
      <c r="BW71" s="13" t="str">
        <f>_xlfn.IFNA(IF(BW$3="Productivity",
INDEX('Productivity Dump'!$E$4:$AJ$500,
MATCH($A71,'Productivity Dump'!$A$4:$A$500,0),
MATCH(BW$2,'Productivity Dump'!$E$3:$AJ$3,0)
),
IF(BW$3="Attendance",
INDEX('Attendance Dump'!$E$2:$AI$400,
MATCH($A71,'Attendance Dump'!$B$2:$B$400,0),
MATCH(BW$2,'Attendance Dump'!$E$1:$AI$1,0)
),
INDEX('Active Hour''s Dump'!$D$3:$AH$337,
MATCH($C71,'Active Hour''s Dump'!$A$3:$A$337,0),
MATCH(BW$2,'Active Hour''s Dump'!$D$2:$AH$2,0)
))),"")</f>
        <v>P</v>
      </c>
      <c r="BX71" s="54">
        <f>_xlfn.IFNA(IF(BX$3="Productivity",
INDEX('Productivity Dump'!$E$4:$AJ$500,
MATCH($A71,'Productivity Dump'!$A$4:$A$500,0),
MATCH(BX$2,'Productivity Dump'!$E$3:$AJ$3,0)
),
IF(BX$3="Attendance",
INDEX('Attendance Dump'!$E$2:$AI$400,
MATCH($A71,'Attendance Dump'!$B$2:$B$400,0),
MATCH(BX$2,'Attendance Dump'!$E$1:$AI$1,0)
),
INDEX('Active Hour''s Dump'!$D$3:$AH$337,
MATCH($C71,'Active Hour''s Dump'!$A$3:$A$337,0),
MATCH(BX$2,'Active Hour''s Dump'!$D$2:$AH$2,0)
))),"")</f>
        <v>4.4166666666666696</v>
      </c>
      <c r="BY71" s="13">
        <f>_xlfn.IFNA(IF(BY$3="Productivity",
INDEX('Productivity Dump'!$E$4:$AJ$500,
MATCH($A71,'Productivity Dump'!$A$4:$A$500,0),
MATCH(BY$2,'Productivity Dump'!$E$3:$AJ$3,0)
),
IF(BY$3="Attendance",
INDEX('Attendance Dump'!$E$2:$AI$400,
MATCH($A71,'Attendance Dump'!$B$2:$B$400,0),
MATCH(BY$2,'Attendance Dump'!$E$1:$AI$1,0)
),
INDEX('Active Hour''s Dump'!$D$3:$AH$337,
MATCH($C71,'Active Hour''s Dump'!$A$3:$A$337,0),
MATCH(BY$2,'Active Hour''s Dump'!$D$2:$AH$2,0)
))),"")</f>
        <v>165.46300000000002</v>
      </c>
      <c r="BZ71" s="13" t="str">
        <f>_xlfn.IFNA(IF(BZ$3="Productivity",
INDEX('Productivity Dump'!$E$4:$AJ$500,
MATCH($A71,'Productivity Dump'!$A$4:$A$500,0),
MATCH(BZ$2,'Productivity Dump'!$E$3:$AJ$3,0)
),
IF(BZ$3="Attendance",
INDEX('Attendance Dump'!$E$2:$AI$400,
MATCH($A71,'Attendance Dump'!$B$2:$B$400,0),
MATCH(BZ$2,'Attendance Dump'!$E$1:$AI$1,0)
),
INDEX('Active Hour''s Dump'!$D$3:$AH$337,
MATCH($C71,'Active Hour''s Dump'!$A$3:$A$337,0),
MATCH(BZ$2,'Active Hour''s Dump'!$D$2:$AH$2,0)
))),"")</f>
        <v>LWP-LWP</v>
      </c>
      <c r="CA71" s="54">
        <f>_xlfn.IFNA(IF(CA$3="Productivity",
INDEX('Productivity Dump'!$E$4:$AJ$500,
MATCH($A71,'Productivity Dump'!$A$4:$A$500,0),
MATCH(CA$2,'Productivity Dump'!$E$3:$AJ$3,0)
),
IF(CA$3="Attendance",
INDEX('Attendance Dump'!$E$2:$AI$400,
MATCH($A71,'Attendance Dump'!$B$2:$B$400,0),
MATCH(CA$2,'Attendance Dump'!$E$1:$AI$1,0)
),
INDEX('Active Hour''s Dump'!$D$3:$AH$337,
MATCH($C71,'Active Hour''s Dump'!$A$3:$A$337,0),
MATCH(CA$2,'Active Hour''s Dump'!$D$2:$AH$2,0)
))),"")</f>
        <v>1.0833333333333299</v>
      </c>
      <c r="CB71" s="13">
        <f>_xlfn.IFNA(IF(CB$3="Productivity",
INDEX('Productivity Dump'!$E$4:$AJ$500,
MATCH($A71,'Productivity Dump'!$A$4:$A$500,0),
MATCH(CB$2,'Productivity Dump'!$E$3:$AJ$3,0)
),
IF(CB$3="Attendance",
INDEX('Attendance Dump'!$E$2:$AI$400,
MATCH($A71,'Attendance Dump'!$B$2:$B$400,0),
MATCH(CB$2,'Attendance Dump'!$E$1:$AI$1,0)
),
INDEX('Active Hour''s Dump'!$D$3:$AH$337,
MATCH($C71,'Active Hour''s Dump'!$A$3:$A$337,0),
MATCH(CB$2,'Active Hour''s Dump'!$D$2:$AH$2,0)
))),"")</f>
        <v>0</v>
      </c>
      <c r="CC71" s="13" t="str">
        <f>_xlfn.IFNA(IF(CC$3="Productivity",
INDEX('Productivity Dump'!$E$4:$AJ$500,
MATCH($A71,'Productivity Dump'!$A$4:$A$500,0),
MATCH(CC$2,'Productivity Dump'!$E$3:$AJ$3,0)
),
IF(CC$3="Attendance",
INDEX('Attendance Dump'!$E$2:$AI$400,
MATCH($A71,'Attendance Dump'!$B$2:$B$400,0),
MATCH(CC$2,'Attendance Dump'!$E$1:$AI$1,0)
),
INDEX('Active Hour''s Dump'!$D$3:$AH$337,
MATCH($C71,'Active Hour''s Dump'!$A$3:$A$337,0),
MATCH(CC$2,'Active Hour''s Dump'!$D$2:$AH$2,0)
))),"")</f>
        <v>WO</v>
      </c>
      <c r="CD71" s="54">
        <f>_xlfn.IFNA(IF(CD$3="Productivity",
INDEX('Productivity Dump'!$E$4:$AJ$500,
MATCH($A71,'Productivity Dump'!$A$4:$A$500,0),
MATCH(CD$2,'Productivity Dump'!$E$3:$AJ$3,0)
),
IF(CD$3="Attendance",
INDEX('Attendance Dump'!$E$2:$AI$400,
MATCH($A71,'Attendance Dump'!$B$2:$B$400,0),
MATCH(CD$2,'Attendance Dump'!$E$1:$AI$1,0)
),
INDEX('Active Hour''s Dump'!$D$3:$AH$337,
MATCH($C71,'Active Hour''s Dump'!$A$3:$A$337,0),
MATCH(CD$2,'Active Hour''s Dump'!$D$2:$AH$2,0)
))),"")</f>
        <v>0</v>
      </c>
      <c r="CE71" s="13">
        <f>_xlfn.IFNA(IF(CE$3="Productivity",
INDEX('Productivity Dump'!$E$4:$AJ$500,
MATCH($A71,'Productivity Dump'!$A$4:$A$500,0),
MATCH(CE$2,'Productivity Dump'!$E$3:$AJ$3,0)
),
IF(CE$3="Attendance",
INDEX('Attendance Dump'!$E$2:$AI$400,
MATCH($A71,'Attendance Dump'!$B$2:$B$400,0),
MATCH(CE$2,'Attendance Dump'!$E$1:$AI$1,0)
),
INDEX('Active Hour''s Dump'!$D$3:$AH$337,
MATCH($C71,'Active Hour''s Dump'!$A$3:$A$337,0),
MATCH(CE$2,'Active Hour''s Dump'!$D$2:$AH$2,0)
))),"")</f>
        <v>508.3300000000001</v>
      </c>
      <c r="CF71" s="13" t="str">
        <f>_xlfn.IFNA(IF(CF$3="Productivity",
INDEX('Productivity Dump'!$E$4:$AJ$500,
MATCH($A71,'Productivity Dump'!$A$4:$A$500,0),
MATCH(CF$2,'Productivity Dump'!$E$3:$AJ$3,0)
),
IF(CF$3="Attendance",
INDEX('Attendance Dump'!$E$2:$AI$400,
MATCH($A71,'Attendance Dump'!$B$2:$B$400,0),
MATCH(CF$2,'Attendance Dump'!$E$1:$AI$1,0)
),
INDEX('Active Hour''s Dump'!$D$3:$AH$337,
MATCH($C71,'Active Hour''s Dump'!$A$3:$A$337,0),
MATCH(CF$2,'Active Hour''s Dump'!$D$2:$AH$2,0)
))),"")</f>
        <v>P</v>
      </c>
      <c r="CG71" s="54">
        <f>_xlfn.IFNA(IF(CG$3="Productivity",
INDEX('Productivity Dump'!$E$4:$AJ$500,
MATCH($A71,'Productivity Dump'!$A$4:$A$500,0),
MATCH(CG$2,'Productivity Dump'!$E$3:$AJ$3,0)
),
IF(CG$3="Attendance",
INDEX('Attendance Dump'!$E$2:$AI$400,
MATCH($A71,'Attendance Dump'!$B$2:$B$400,0),
MATCH(CG$2,'Attendance Dump'!$E$1:$AI$1,0)
),
INDEX('Active Hour''s Dump'!$D$3:$AH$337,
MATCH($C71,'Active Hour''s Dump'!$A$3:$A$337,0),
MATCH(CG$2,'Active Hour''s Dump'!$D$2:$AH$2,0)
))),"")</f>
        <v>2.8333333333333299</v>
      </c>
      <c r="CH71" s="13">
        <f>_xlfn.IFNA(IF(CH$3="Productivity",
INDEX('Productivity Dump'!$E$4:$AJ$500,
MATCH($A71,'Productivity Dump'!$A$4:$A$500,0),
MATCH(CH$2,'Productivity Dump'!$E$3:$AJ$3,0)
),
IF(CH$3="Attendance",
INDEX('Attendance Dump'!$E$2:$AI$400,
MATCH($A71,'Attendance Dump'!$B$2:$B$400,0),
MATCH(CH$2,'Attendance Dump'!$E$1:$AI$1,0)
),
INDEX('Active Hour''s Dump'!$D$3:$AH$337,
MATCH($C71,'Active Hour''s Dump'!$A$3:$A$337,0),
MATCH(CH$2,'Active Hour''s Dump'!$D$2:$AH$2,0)
))),"")</f>
        <v>927.76400000000012</v>
      </c>
      <c r="CI71" s="13" t="str">
        <f>_xlfn.IFNA(IF(CI$3="Productivity",
INDEX('Productivity Dump'!$E$4:$AJ$500,
MATCH($A71,'Productivity Dump'!$A$4:$A$500,0),
MATCH(CI$2,'Productivity Dump'!$E$3:$AJ$3,0)
),
IF(CI$3="Attendance",
INDEX('Attendance Dump'!$E$2:$AI$400,
MATCH($A71,'Attendance Dump'!$B$2:$B$400,0),
MATCH(CI$2,'Attendance Dump'!$E$1:$AI$1,0)
),
INDEX('Active Hour''s Dump'!$D$3:$AH$337,
MATCH($C71,'Active Hour''s Dump'!$A$3:$A$337,0),
MATCH(CI$2,'Active Hour''s Dump'!$D$2:$AH$2,0)
))),"")</f>
        <v>P</v>
      </c>
      <c r="CJ71" s="54">
        <f>_xlfn.IFNA(IF(CJ$3="Productivity",
INDEX('Productivity Dump'!$E$4:$AJ$500,
MATCH($A71,'Productivity Dump'!$A$4:$A$500,0),
MATCH(CJ$2,'Productivity Dump'!$E$3:$AJ$3,0)
),
IF(CJ$3="Attendance",
INDEX('Attendance Dump'!$E$2:$AI$400,
MATCH($A71,'Attendance Dump'!$B$2:$B$400,0),
MATCH(CJ$2,'Attendance Dump'!$E$1:$AI$1,0)
),
INDEX('Active Hour''s Dump'!$D$3:$AH$337,
MATCH($C71,'Active Hour''s Dump'!$A$3:$A$337,0),
MATCH(CJ$2,'Active Hour''s Dump'!$D$2:$AH$2,0)
))),"")</f>
        <v>4.0833333333333304</v>
      </c>
      <c r="CK71" s="13">
        <f>_xlfn.IFNA(IF(CK$3="Productivity",
INDEX('Productivity Dump'!$E$4:$AJ$500,
MATCH($A71,'Productivity Dump'!$A$4:$A$500,0),
MATCH(CK$2,'Productivity Dump'!$E$3:$AJ$3,0)
),
IF(CK$3="Attendance",
INDEX('Attendance Dump'!$E$2:$AI$400,
MATCH($A71,'Attendance Dump'!$B$2:$B$400,0),
MATCH(CK$2,'Attendance Dump'!$E$1:$AI$1,0)
),
INDEX('Active Hour''s Dump'!$D$3:$AH$337,
MATCH($C71,'Active Hour''s Dump'!$A$3:$A$337,0),
MATCH(CK$2,'Active Hour''s Dump'!$D$2:$AH$2,0)
))),"")</f>
        <v>966.3610000000001</v>
      </c>
      <c r="CL71" s="13" t="str">
        <f>_xlfn.IFNA(IF(CL$3="Productivity",
INDEX('Productivity Dump'!$E$4:$AJ$500,
MATCH($A71,'Productivity Dump'!$A$4:$A$500,0),
MATCH(CL$2,'Productivity Dump'!$E$3:$AJ$3,0)
),
IF(CL$3="Attendance",
INDEX('Attendance Dump'!$E$2:$AI$400,
MATCH($A71,'Attendance Dump'!$B$2:$B$400,0),
MATCH(CL$2,'Attendance Dump'!$E$1:$AI$1,0)
),
INDEX('Active Hour''s Dump'!$D$3:$AH$337,
MATCH($C71,'Active Hour''s Dump'!$A$3:$A$337,0),
MATCH(CL$2,'Active Hour''s Dump'!$D$2:$AH$2,0)
))),"")</f>
        <v>P</v>
      </c>
      <c r="CM71" s="54">
        <f>_xlfn.IFNA(IF(CM$3="Productivity",
INDEX('Productivity Dump'!$E$4:$AJ$500,
MATCH($A71,'Productivity Dump'!$A$4:$A$500,0),
MATCH(CM$2,'Productivity Dump'!$E$3:$AJ$3,0)
),
IF(CM$3="Attendance",
INDEX('Attendance Dump'!$E$2:$AI$400,
MATCH($A71,'Attendance Dump'!$B$2:$B$400,0),
MATCH(CM$2,'Attendance Dump'!$E$1:$AI$1,0)
),
INDEX('Active Hour''s Dump'!$D$3:$AH$337,
MATCH($C71,'Active Hour''s Dump'!$A$3:$A$337,0),
MATCH(CM$2,'Active Hour''s Dump'!$D$2:$AH$2,0)
))),"")</f>
        <v>3.9166666666666701</v>
      </c>
      <c r="CN71" s="13">
        <f>_xlfn.IFNA(IF(CN$3="Productivity",
INDEX('Productivity Dump'!$E$4:$AJ$500,
MATCH($A71,'Productivity Dump'!$A$4:$A$500,0),
MATCH(CN$2,'Productivity Dump'!$E$3:$AJ$3,0)
),
IF(CN$3="Attendance",
INDEX('Attendance Dump'!$E$2:$AI$400,
MATCH($A71,'Attendance Dump'!$B$2:$B$400,0),
MATCH(CN$2,'Attendance Dump'!$E$1:$AI$1,0)
),
INDEX('Active Hour''s Dump'!$D$3:$AH$337,
MATCH($C71,'Active Hour''s Dump'!$A$3:$A$337,0),
MATCH(CN$2,'Active Hour''s Dump'!$D$2:$AH$2,0)
))),"")</f>
        <v>0</v>
      </c>
      <c r="CO71" s="13">
        <f>_xlfn.IFNA(IF(CO$3="Productivity",
INDEX('Productivity Dump'!$E$4:$AJ$500,
MATCH($A71,'Productivity Dump'!$A$4:$A$500,0),
MATCH(CO$2,'Productivity Dump'!$E$3:$AJ$3,0)
),
IF(CO$3="Attendance",
INDEX('Attendance Dump'!$E$2:$AI$400,
MATCH($A71,'Attendance Dump'!$B$2:$B$400,0),
MATCH(CO$2,'Attendance Dump'!$E$1:$AI$1,0)
),
INDEX('Active Hour''s Dump'!$D$3:$AH$337,
MATCH($C71,'Active Hour''s Dump'!$A$3:$A$337,0),
MATCH(CO$2,'Active Hour''s Dump'!$D$2:$AH$2,0)
))),"")</f>
        <v>0</v>
      </c>
      <c r="CP71" s="54">
        <f>_xlfn.IFNA(IF(CP$3="Productivity",
INDEX('Productivity Dump'!$E$4:$AJ$500,
MATCH($A71,'Productivity Dump'!$A$4:$A$500,0),
MATCH(CP$2,'Productivity Dump'!$E$3:$AJ$3,0)
),
IF(CP$3="Attendance",
INDEX('Attendance Dump'!$E$2:$AI$400,
MATCH($A71,'Attendance Dump'!$B$2:$B$400,0),
MATCH(CP$2,'Attendance Dump'!$E$1:$AI$1,0)
),
INDEX('Active Hour''s Dump'!$D$3:$AH$337,
MATCH($C71,'Active Hour''s Dump'!$A$3:$A$337,0),
MATCH(CP$2,'Active Hour''s Dump'!$D$2:$AH$2,0)
))),"")</f>
        <v>0</v>
      </c>
      <c r="CQ71" s="13">
        <f>_xlfn.IFNA(IF(CQ$3="Productivity",
INDEX('Productivity Dump'!$E$4:$AJ$500,
MATCH($A71,'Productivity Dump'!$A$4:$A$500,0),
MATCH(CQ$2,'Productivity Dump'!$E$3:$AJ$3,0)
),
IF(CQ$3="Attendance",
INDEX('Attendance Dump'!$E$2:$AI$400,
MATCH($A71,'Attendance Dump'!$B$2:$B$400,0),
MATCH(CQ$2,'Attendance Dump'!$E$1:$AI$1,0)
),
INDEX('Active Hour''s Dump'!$D$3:$AH$337,
MATCH($C71,'Active Hour''s Dump'!$A$3:$A$337,0),
MATCH(CQ$2,'Active Hour''s Dump'!$D$2:$AH$2,0)
))),"")</f>
        <v>0</v>
      </c>
      <c r="CR71" s="13">
        <f>_xlfn.IFNA(IF(CR$3="Productivity",
INDEX('Productivity Dump'!$E$4:$AJ$500,
MATCH($A71,'Productivity Dump'!$A$4:$A$500,0),
MATCH(CR$2,'Productivity Dump'!$E$3:$AJ$3,0)
),
IF(CR$3="Attendance",
INDEX('Attendance Dump'!$E$2:$AI$400,
MATCH($A71,'Attendance Dump'!$B$2:$B$400,0),
MATCH(CR$2,'Attendance Dump'!$E$1:$AI$1,0)
),
INDEX('Active Hour''s Dump'!$D$3:$AH$337,
MATCH($C71,'Active Hour''s Dump'!$A$3:$A$337,0),
MATCH(CR$2,'Active Hour''s Dump'!$D$2:$AH$2,0)
))),"")</f>
        <v>0</v>
      </c>
      <c r="CS71" s="54">
        <f>_xlfn.IFNA(IF(CS$3="Productivity",
INDEX('Productivity Dump'!$E$4:$AJ$500,
MATCH($A71,'Productivity Dump'!$A$4:$A$500,0),
MATCH(CS$2,'Productivity Dump'!$E$3:$AJ$3,0)
),
IF(CS$3="Attendance",
INDEX('Attendance Dump'!$E$2:$AI$400,
MATCH($A71,'Attendance Dump'!$B$2:$B$400,0),
MATCH(CS$2,'Attendance Dump'!$E$1:$AI$1,0)
),
INDEX('Active Hour''s Dump'!$D$3:$AH$337,
MATCH($C71,'Active Hour''s Dump'!$A$3:$A$337,0),
MATCH(CS$2,'Active Hour''s Dump'!$D$2:$AH$2,0)
))),"")</f>
        <v>0</v>
      </c>
      <c r="CT71" s="13">
        <f>_xlfn.IFNA(IF(CT$3="Productivity",
INDEX('Productivity Dump'!$E$4:$AJ$500,
MATCH($A71,'Productivity Dump'!$A$4:$A$500,0),
MATCH(CT$2,'Productivity Dump'!$E$3:$AJ$3,0)
),
IF(CT$3="Attendance",
INDEX('Attendance Dump'!$E$2:$AI$400,
MATCH($A71,'Attendance Dump'!$B$2:$B$400,0),
MATCH(CT$2,'Attendance Dump'!$E$1:$AI$1,0)
),
INDEX('Active Hour''s Dump'!$D$3:$AH$337,
MATCH($C71,'Active Hour''s Dump'!$A$3:$A$337,0),
MATCH(CT$2,'Active Hour''s Dump'!$D$2:$AH$2,0)
))),"")</f>
        <v>0</v>
      </c>
      <c r="CU71" s="13">
        <f>_xlfn.IFNA(IF(CU$3="Productivity",
INDEX('Productivity Dump'!$E$4:$AJ$500,
MATCH($A71,'Productivity Dump'!$A$4:$A$500,0),
MATCH(CU$2,'Productivity Dump'!$E$3:$AJ$3,0)
),
IF(CU$3="Attendance",
INDEX('Attendance Dump'!$E$2:$AI$400,
MATCH($A71,'Attendance Dump'!$B$2:$B$400,0),
MATCH(CU$2,'Attendance Dump'!$E$1:$AI$1,0)
),
INDEX('Active Hour''s Dump'!$D$3:$AH$337,
MATCH($C71,'Active Hour''s Dump'!$A$3:$A$337,0),
MATCH(CU$2,'Active Hour''s Dump'!$D$2:$AH$2,0)
))),"")</f>
        <v>0</v>
      </c>
      <c r="CV71" s="54">
        <f>_xlfn.IFNA(IF(CV$3="Productivity",
INDEX('Productivity Dump'!$E$4:$AJ$500,
MATCH($A71,'Productivity Dump'!$A$4:$A$500,0),
MATCH(CV$2,'Productivity Dump'!$E$3:$AJ$3,0)
),
IF(CV$3="Attendance",
INDEX('Attendance Dump'!$E$2:$AI$400,
MATCH($A71,'Attendance Dump'!$B$2:$B$400,0),
MATCH(CV$2,'Attendance Dump'!$E$1:$AI$1,0)
),
INDEX('Active Hour''s Dump'!$D$3:$AH$337,
MATCH($C71,'Active Hour''s Dump'!$A$3:$A$337,0),
MATCH(CV$2,'Active Hour''s Dump'!$D$2:$AH$2,0)
))),"")</f>
        <v>0</v>
      </c>
      <c r="CW71" s="13"/>
      <c r="CX71" s="13"/>
      <c r="CY71" s="54"/>
      <c r="DA71" s="57">
        <f t="shared" si="69"/>
        <v>88.5</v>
      </c>
      <c r="DB71" s="35">
        <f t="shared" si="70"/>
        <v>20168.558000000001</v>
      </c>
      <c r="DC71" s="35">
        <f t="shared" si="67"/>
        <v>0</v>
      </c>
      <c r="DD71" s="35">
        <f t="shared" ca="1" si="68"/>
        <v>0</v>
      </c>
      <c r="DF71" s="32" cm="1">
        <f t="array" ref="DF71">SUMPRODUCT(
    (MOD(COLUMN(H71:CV71) - COLUMN(H71), 3) = 0) *
    (H71:CV71 = 0) *
    (I71:CW71 = "P") *
    (COUNTIF(UKHoliday, H$2:CV$2) = 0)
)</f>
        <v>0</v>
      </c>
      <c r="DG71" s="33" cm="1">
        <f t="array" ref="DG71">SUMPRODUCT(
  (MOD(COLUMN(H71:CV71) - COLUMN(H71), 3) = 0) *
  (H71:CV71 &gt; 0) *
  (H71:CV71 &lt; 0.5 * IF(((WEEKDAY(H$2:CV$2, 2) = 1) + (WEEKDAY(H$2:CV$2, 2) = 6)), G71, F71)) *
  (I71:CW71 = "P") *
  (COUNTIF(UKHoliday, H$2:CV$2) = 0)
)</f>
        <v>0</v>
      </c>
      <c r="DH71" s="33" cm="1">
        <f t="array" ref="DH71">SUMPRODUCT(
  (MOD(COLUMN(H71:CV71) - COLUMN(H71), 3) = 0) *
  (H71:CV71 &gt; 0.5 * IF(((WEEKDAY(H$2:CV$2, 2) = 1) + (WEEKDAY(H$2:CV$2, 2) = 6)), $G71, $F71)) *
  (H71:CV71 &lt; 0.8 * IF(((WEEKDAY(H$2:CV$2, 2) = 1) + (WEEKDAY(H$2:CV$2, 2) = 6)), $G71, $F71)) *
  (I71:CW71 = "P") *
  (COUNTIF(UKHoliday, H$2:CV$2) = 0)
)</f>
        <v>0</v>
      </c>
      <c r="DI71" s="33" cm="1">
        <f t="array" ref="DI71">SUMPRODUCT(
  (MOD(COLUMN(H71:CV71) - COLUMN(H71), 3) = 0) *
  (H71:CV71 &gt; 0.8 * IF(((WEEKDAY(H$2:CV$2, 2) = 1) + (WEEKDAY(H$2:CV$2, 2) = 6)), $G71, $F71)) *
  (H71:CV71 &lt; 1 * IF(((WEEKDAY(H$2:CV$2, 2) = 1) + (WEEKDAY(H$2:CV$2, 2) = 6)), $G71, $F71)) *
  (I71:CW71 = "P") *
  (COUNTIF(UKHoliday, H$2:CV$2) = 0)
)</f>
        <v>4</v>
      </c>
    </row>
    <row r="72" spans="1:113" x14ac:dyDescent="0.3">
      <c r="A72" s="8" t="s">
        <v>40</v>
      </c>
      <c r="B72" s="8" t="s">
        <v>39</v>
      </c>
      <c r="C72" s="9" t="s">
        <v>602</v>
      </c>
      <c r="D72" s="62" t="s">
        <v>555</v>
      </c>
      <c r="E72" s="35">
        <v>38000</v>
      </c>
      <c r="F72" s="35">
        <f t="shared" si="65"/>
        <v>1900</v>
      </c>
      <c r="G72" s="35">
        <f t="shared" si="66"/>
        <v>950</v>
      </c>
      <c r="H72" s="13">
        <f>_xlfn.IFNA(IF(H$3="Productivity",
INDEX('Productivity Dump'!$E$4:$AJ$500,
MATCH($A72,'Productivity Dump'!$A$4:$A$500,0),
MATCH(H$2,'Productivity Dump'!$E$3:$AJ$3,0)
),
IF(H$3="Attendance",
INDEX('Attendance Dump'!$E$2:$AI$400,
MATCH($A72,'Attendance Dump'!$B$2:$B$400,0),
MATCH(H$2,'Attendance Dump'!$E$1:$AI$1,0)
),
INDEX('Active Hour''s Dump'!$D$3:$AH$337,
MATCH($C72,'Active Hour''s Dump'!$A$3:$A$337,0),
MATCH(H$2,'Active Hour''s Dump'!$D$2:$AH$2,0)
))),"")</f>
        <v>1974.154</v>
      </c>
      <c r="I72" s="13" t="str">
        <f>_xlfn.IFNA(IF(I$3="Productivity",
INDEX('Productivity Dump'!$E$4:$AJ$500,
MATCH($A72,'Productivity Dump'!$A$4:$A$500,0),
MATCH(I$2,'Productivity Dump'!$E$3:$AJ$3,0)
),
IF(I$3="Attendance",
INDEX('Attendance Dump'!$E$2:$AI$400,
MATCH($A72,'Attendance Dump'!$B$2:$B$400,0),
MATCH(I$2,'Attendance Dump'!$E$1:$AI$1,0)
),
INDEX('Active Hour''s Dump'!$D$3:$AH$337,
MATCH($C72,'Active Hour''s Dump'!$A$3:$A$337,0),
MATCH(I$2,'Active Hour''s Dump'!$D$2:$AH$2,0)
))),"")</f>
        <v>P</v>
      </c>
      <c r="J72" s="54">
        <f>_xlfn.IFNA(IF(J$3="Productivity",
INDEX('Productivity Dump'!$E$4:$AJ$500,
MATCH($A72,'Productivity Dump'!$A$4:$A$500,0),
MATCH(J$2,'Productivity Dump'!$E$3:$AJ$3,0)
),
IF(J$3="Attendance",
INDEX('Attendance Dump'!$E$2:$AI$400,
MATCH($A72,'Attendance Dump'!$B$2:$B$400,0),
MATCH(J$2,'Attendance Dump'!$E$1:$AI$1,0)
),
INDEX('Active Hour''s Dump'!$D$3:$AH$337,
MATCH($C72,'Active Hour''s Dump'!$A$3:$A$337,0),
MATCH(J$2,'Active Hour''s Dump'!$D$2:$AH$2,0)
))),"")</f>
        <v>12.8333333333333</v>
      </c>
      <c r="K72" s="13">
        <f>_xlfn.IFNA(IF(K$3="Productivity",
INDEX('Productivity Dump'!$E$4:$AJ$500,
MATCH($A72,'Productivity Dump'!$A$4:$A$500,0),
MATCH(K$2,'Productivity Dump'!$E$3:$AJ$3,0)
),
IF(K$3="Attendance",
INDEX('Attendance Dump'!$E$2:$AI$400,
MATCH($A72,'Attendance Dump'!$B$2:$B$400,0),
MATCH(K$2,'Attendance Dump'!$E$1:$AI$1,0)
),
INDEX('Active Hour''s Dump'!$D$3:$AH$337,
MATCH($C72,'Active Hour''s Dump'!$A$3:$A$337,0),
MATCH(K$2,'Active Hour''s Dump'!$D$2:$AH$2,0)
))),"")</f>
        <v>1963.9770000000001</v>
      </c>
      <c r="L72" s="13" t="str">
        <f>_xlfn.IFNA(IF(L$3="Productivity",
INDEX('Productivity Dump'!$E$4:$AJ$500,
MATCH($A72,'Productivity Dump'!$A$4:$A$500,0),
MATCH(L$2,'Productivity Dump'!$E$3:$AJ$3,0)
),
IF(L$3="Attendance",
INDEX('Attendance Dump'!$E$2:$AI$400,
MATCH($A72,'Attendance Dump'!$B$2:$B$400,0),
MATCH(L$2,'Attendance Dump'!$E$1:$AI$1,0)
),
INDEX('Active Hour''s Dump'!$D$3:$AH$337,
MATCH($C72,'Active Hour''s Dump'!$A$3:$A$337,0),
MATCH(L$2,'Active Hour''s Dump'!$D$2:$AH$2,0)
))),"")</f>
        <v>P</v>
      </c>
      <c r="M72" s="54">
        <f>_xlfn.IFNA(IF(M$3="Productivity",
INDEX('Productivity Dump'!$E$4:$AJ$500,
MATCH($A72,'Productivity Dump'!$A$4:$A$500,0),
MATCH(M$2,'Productivity Dump'!$E$3:$AJ$3,0)
),
IF(M$3="Attendance",
INDEX('Attendance Dump'!$E$2:$AI$400,
MATCH($A72,'Attendance Dump'!$B$2:$B$400,0),
MATCH(M$2,'Attendance Dump'!$E$1:$AI$1,0)
),
INDEX('Active Hour''s Dump'!$D$3:$AH$337,
MATCH($C72,'Active Hour''s Dump'!$A$3:$A$337,0),
MATCH(M$2,'Active Hour''s Dump'!$D$2:$AH$2,0)
))),"")</f>
        <v>12.1666666666667</v>
      </c>
      <c r="N72" s="13">
        <f>_xlfn.IFNA(IF(N$3="Productivity",
INDEX('Productivity Dump'!$E$4:$AJ$500,
MATCH($A72,'Productivity Dump'!$A$4:$A$500,0),
MATCH(N$2,'Productivity Dump'!$E$3:$AJ$3,0)
),
IF(N$3="Attendance",
INDEX('Attendance Dump'!$E$2:$AI$400,
MATCH($A72,'Attendance Dump'!$B$2:$B$400,0),
MATCH(N$2,'Attendance Dump'!$E$1:$AI$1,0)
),
INDEX('Active Hour''s Dump'!$D$3:$AH$337,
MATCH($C72,'Active Hour''s Dump'!$A$3:$A$337,0),
MATCH(N$2,'Active Hour''s Dump'!$D$2:$AH$2,0)
))),"")</f>
        <v>1226.0370000000003</v>
      </c>
      <c r="O72" s="13" t="str">
        <f>_xlfn.IFNA(IF(O$3="Productivity",
INDEX('Productivity Dump'!$E$4:$AJ$500,
MATCH($A72,'Productivity Dump'!$A$4:$A$500,0),
MATCH(O$2,'Productivity Dump'!$E$3:$AJ$3,0)
),
IF(O$3="Attendance",
INDEX('Attendance Dump'!$E$2:$AI$400,
MATCH($A72,'Attendance Dump'!$B$2:$B$400,0),
MATCH(O$2,'Attendance Dump'!$E$1:$AI$1,0)
),
INDEX('Active Hour''s Dump'!$D$3:$AH$337,
MATCH($C72,'Active Hour''s Dump'!$A$3:$A$337,0),
MATCH(O$2,'Active Hour''s Dump'!$D$2:$AH$2,0)
))),"")</f>
        <v>P</v>
      </c>
      <c r="P72" s="54">
        <f>_xlfn.IFNA(IF(P$3="Productivity",
INDEX('Productivity Dump'!$E$4:$AJ$500,
MATCH($A72,'Productivity Dump'!$A$4:$A$500,0),
MATCH(P$2,'Productivity Dump'!$E$3:$AJ$3,0)
),
IF(P$3="Attendance",
INDEX('Attendance Dump'!$E$2:$AI$400,
MATCH($A72,'Attendance Dump'!$B$2:$B$400,0),
MATCH(P$2,'Attendance Dump'!$E$1:$AI$1,0)
),
INDEX('Active Hour''s Dump'!$D$3:$AH$337,
MATCH($C72,'Active Hour''s Dump'!$A$3:$A$337,0),
MATCH(P$2,'Active Hour''s Dump'!$D$2:$AH$2,0)
))),"")</f>
        <v>6.25</v>
      </c>
      <c r="Q72" s="13">
        <f>_xlfn.IFNA(IF(Q$3="Productivity",
INDEX('Productivity Dump'!$E$4:$AJ$500,
MATCH($A72,'Productivity Dump'!$A$4:$A$500,0),
MATCH(Q$2,'Productivity Dump'!$E$3:$AJ$3,0)
),
IF(Q$3="Attendance",
INDEX('Attendance Dump'!$E$2:$AI$400,
MATCH($A72,'Attendance Dump'!$B$2:$B$400,0),
MATCH(Q$2,'Attendance Dump'!$E$1:$AI$1,0)
),
INDEX('Active Hour''s Dump'!$D$3:$AH$337,
MATCH($C72,'Active Hour''s Dump'!$A$3:$A$337,0),
MATCH(Q$2,'Active Hour''s Dump'!$D$2:$AH$2,0)
))),"")</f>
        <v>444.67400000000004</v>
      </c>
      <c r="R72" s="13" t="str">
        <f>_xlfn.IFNA(IF(R$3="Productivity",
INDEX('Productivity Dump'!$E$4:$AJ$500,
MATCH($A72,'Productivity Dump'!$A$4:$A$500,0),
MATCH(R$2,'Productivity Dump'!$E$3:$AJ$3,0)
),
IF(R$3="Attendance",
INDEX('Attendance Dump'!$E$2:$AI$400,
MATCH($A72,'Attendance Dump'!$B$2:$B$400,0),
MATCH(R$2,'Attendance Dump'!$E$1:$AI$1,0)
),
INDEX('Active Hour''s Dump'!$D$3:$AH$337,
MATCH($C72,'Active Hour''s Dump'!$A$3:$A$337,0),
MATCH(R$2,'Active Hour''s Dump'!$D$2:$AH$2,0)
))),"")</f>
        <v>WO</v>
      </c>
      <c r="S72" s="54">
        <f>_xlfn.IFNA(IF(S$3="Productivity",
INDEX('Productivity Dump'!$E$4:$AJ$500,
MATCH($A72,'Productivity Dump'!$A$4:$A$500,0),
MATCH(S$2,'Productivity Dump'!$E$3:$AJ$3,0)
),
IF(S$3="Attendance",
INDEX('Attendance Dump'!$E$2:$AI$400,
MATCH($A72,'Attendance Dump'!$B$2:$B$400,0),
MATCH(S$2,'Attendance Dump'!$E$1:$AI$1,0)
),
INDEX('Active Hour''s Dump'!$D$3:$AH$337,
MATCH($C72,'Active Hour''s Dump'!$A$3:$A$337,0),
MATCH(S$2,'Active Hour''s Dump'!$D$2:$AH$2,0)
))),"")</f>
        <v>2.75</v>
      </c>
      <c r="T72" s="13">
        <f>_xlfn.IFNA(IF(T$3="Productivity",
INDEX('Productivity Dump'!$E$4:$AJ$500,
MATCH($A72,'Productivity Dump'!$A$4:$A$500,0),
MATCH(T$2,'Productivity Dump'!$E$3:$AJ$3,0)
),
IF(T$3="Attendance",
INDEX('Attendance Dump'!$E$2:$AI$400,
MATCH($A72,'Attendance Dump'!$B$2:$B$400,0),
MATCH(T$2,'Attendance Dump'!$E$1:$AI$1,0)
),
INDEX('Active Hour''s Dump'!$D$3:$AH$337,
MATCH($C72,'Active Hour''s Dump'!$A$3:$A$337,0),
MATCH(T$2,'Active Hour''s Dump'!$D$2:$AH$2,0)
))),"")</f>
        <v>1177.2559999999999</v>
      </c>
      <c r="U72" s="13" t="str">
        <f>_xlfn.IFNA(IF(U$3="Productivity",
INDEX('Productivity Dump'!$E$4:$AJ$500,
MATCH($A72,'Productivity Dump'!$A$4:$A$500,0),
MATCH(U$2,'Productivity Dump'!$E$3:$AJ$3,0)
),
IF(U$3="Attendance",
INDEX('Attendance Dump'!$E$2:$AI$400,
MATCH($A72,'Attendance Dump'!$B$2:$B$400,0),
MATCH(U$2,'Attendance Dump'!$E$1:$AI$1,0)
),
INDEX('Active Hour''s Dump'!$D$3:$AH$337,
MATCH($C72,'Active Hour''s Dump'!$A$3:$A$337,0),
MATCH(U$2,'Active Hour''s Dump'!$D$2:$AH$2,0)
))),"")</f>
        <v>P</v>
      </c>
      <c r="V72" s="54">
        <f>_xlfn.IFNA(IF(V$3="Productivity",
INDEX('Productivity Dump'!$E$4:$AJ$500,
MATCH($A72,'Productivity Dump'!$A$4:$A$500,0),
MATCH(V$2,'Productivity Dump'!$E$3:$AJ$3,0)
),
IF(V$3="Attendance",
INDEX('Attendance Dump'!$E$2:$AI$400,
MATCH($A72,'Attendance Dump'!$B$2:$B$400,0),
MATCH(V$2,'Attendance Dump'!$E$1:$AI$1,0)
),
INDEX('Active Hour''s Dump'!$D$3:$AH$337,
MATCH($C72,'Active Hour''s Dump'!$A$3:$A$337,0),
MATCH(V$2,'Active Hour''s Dump'!$D$2:$AH$2,0)
))),"")</f>
        <v>6.4166666666666696</v>
      </c>
      <c r="W72" s="13">
        <f>_xlfn.IFNA(IF(W$3="Productivity",
INDEX('Productivity Dump'!$E$4:$AJ$500,
MATCH($A72,'Productivity Dump'!$A$4:$A$500,0),
MATCH(W$2,'Productivity Dump'!$E$3:$AJ$3,0)
),
IF(W$3="Attendance",
INDEX('Attendance Dump'!$E$2:$AI$400,
MATCH($A72,'Attendance Dump'!$B$2:$B$400,0),
MATCH(W$2,'Attendance Dump'!$E$1:$AI$1,0)
),
INDEX('Active Hour''s Dump'!$D$3:$AH$337,
MATCH($C72,'Active Hour''s Dump'!$A$3:$A$337,0),
MATCH(W$2,'Active Hour''s Dump'!$D$2:$AH$2,0)
))),"")</f>
        <v>1638.6760000000008</v>
      </c>
      <c r="X72" s="13" t="str">
        <f>_xlfn.IFNA(IF(X$3="Productivity",
INDEX('Productivity Dump'!$E$4:$AJ$500,
MATCH($A72,'Productivity Dump'!$A$4:$A$500,0),
MATCH(X$2,'Productivity Dump'!$E$3:$AJ$3,0)
),
IF(X$3="Attendance",
INDEX('Attendance Dump'!$E$2:$AI$400,
MATCH($A72,'Attendance Dump'!$B$2:$B$400,0),
MATCH(X$2,'Attendance Dump'!$E$1:$AI$1,0)
),
INDEX('Active Hour''s Dump'!$D$3:$AH$337,
MATCH($C72,'Active Hour''s Dump'!$A$3:$A$337,0),
MATCH(X$2,'Active Hour''s Dump'!$D$2:$AH$2,0)
))),"")</f>
        <v>P</v>
      </c>
      <c r="Y72" s="54">
        <f>_xlfn.IFNA(IF(Y$3="Productivity",
INDEX('Productivity Dump'!$E$4:$AJ$500,
MATCH($A72,'Productivity Dump'!$A$4:$A$500,0),
MATCH(Y$2,'Productivity Dump'!$E$3:$AJ$3,0)
),
IF(Y$3="Attendance",
INDEX('Attendance Dump'!$E$2:$AI$400,
MATCH($A72,'Attendance Dump'!$B$2:$B$400,0),
MATCH(Y$2,'Attendance Dump'!$E$1:$AI$1,0)
),
INDEX('Active Hour''s Dump'!$D$3:$AH$337,
MATCH($C72,'Active Hour''s Dump'!$A$3:$A$337,0),
MATCH(Y$2,'Active Hour''s Dump'!$D$2:$AH$2,0)
))),"")</f>
        <v>11.4166666666667</v>
      </c>
      <c r="Z72" s="13">
        <f>_xlfn.IFNA(IF(Z$3="Productivity",
INDEX('Productivity Dump'!$E$4:$AJ$500,
MATCH($A72,'Productivity Dump'!$A$4:$A$500,0),
MATCH(Z$2,'Productivity Dump'!$E$3:$AJ$3,0)
),
IF(Z$3="Attendance",
INDEX('Attendance Dump'!$E$2:$AI$400,
MATCH($A72,'Attendance Dump'!$B$2:$B$400,0),
MATCH(Z$2,'Attendance Dump'!$E$1:$AI$1,0)
),
INDEX('Active Hour''s Dump'!$D$3:$AH$337,
MATCH($C72,'Active Hour''s Dump'!$A$3:$A$337,0),
MATCH(Z$2,'Active Hour''s Dump'!$D$2:$AH$2,0)
))),"")</f>
        <v>1739.2530000000002</v>
      </c>
      <c r="AA72" s="13" t="str">
        <f>_xlfn.IFNA(IF(AA$3="Productivity",
INDEX('Productivity Dump'!$E$4:$AJ$500,
MATCH($A72,'Productivity Dump'!$A$4:$A$500,0),
MATCH(AA$2,'Productivity Dump'!$E$3:$AJ$3,0)
),
IF(AA$3="Attendance",
INDEX('Attendance Dump'!$E$2:$AI$400,
MATCH($A72,'Attendance Dump'!$B$2:$B$400,0),
MATCH(AA$2,'Attendance Dump'!$E$1:$AI$1,0)
),
INDEX('Active Hour''s Dump'!$D$3:$AH$337,
MATCH($C72,'Active Hour''s Dump'!$A$3:$A$337,0),
MATCH(AA$2,'Active Hour''s Dump'!$D$2:$AH$2,0)
))),"")</f>
        <v>P</v>
      </c>
      <c r="AB72" s="54">
        <f>_xlfn.IFNA(IF(AB$3="Productivity",
INDEX('Productivity Dump'!$E$4:$AJ$500,
MATCH($A72,'Productivity Dump'!$A$4:$A$500,0),
MATCH(AB$2,'Productivity Dump'!$E$3:$AJ$3,0)
),
IF(AB$3="Attendance",
INDEX('Attendance Dump'!$E$2:$AI$400,
MATCH($A72,'Attendance Dump'!$B$2:$B$400,0),
MATCH(AB$2,'Attendance Dump'!$E$1:$AI$1,0)
),
INDEX('Active Hour''s Dump'!$D$3:$AH$337,
MATCH($C72,'Active Hour''s Dump'!$A$3:$A$337,0),
MATCH(AB$2,'Active Hour''s Dump'!$D$2:$AH$2,0)
))),"")</f>
        <v>10.8333333333333</v>
      </c>
      <c r="AC72" s="13">
        <f>_xlfn.IFNA(IF(AC$3="Productivity",
INDEX('Productivity Dump'!$E$4:$AJ$500,
MATCH($A72,'Productivity Dump'!$A$4:$A$500,0),
MATCH(AC$2,'Productivity Dump'!$E$3:$AJ$3,0)
),
IF(AC$3="Attendance",
INDEX('Attendance Dump'!$E$2:$AI$400,
MATCH($A72,'Attendance Dump'!$B$2:$B$400,0),
MATCH(AC$2,'Attendance Dump'!$E$1:$AI$1,0)
),
INDEX('Active Hour''s Dump'!$D$3:$AH$337,
MATCH($C72,'Active Hour''s Dump'!$A$3:$A$337,0),
MATCH(AC$2,'Active Hour''s Dump'!$D$2:$AH$2,0)
))),"")</f>
        <v>1859.501</v>
      </c>
      <c r="AD72" s="13" t="str">
        <f>_xlfn.IFNA(IF(AD$3="Productivity",
INDEX('Productivity Dump'!$E$4:$AJ$500,
MATCH($A72,'Productivity Dump'!$A$4:$A$500,0),
MATCH(AD$2,'Productivity Dump'!$E$3:$AJ$3,0)
),
IF(AD$3="Attendance",
INDEX('Attendance Dump'!$E$2:$AI$400,
MATCH($A72,'Attendance Dump'!$B$2:$B$400,0),
MATCH(AD$2,'Attendance Dump'!$E$1:$AI$1,0)
),
INDEX('Active Hour''s Dump'!$D$3:$AH$337,
MATCH($C72,'Active Hour''s Dump'!$A$3:$A$337,0),
MATCH(AD$2,'Active Hour''s Dump'!$D$2:$AH$2,0)
))),"")</f>
        <v>P</v>
      </c>
      <c r="AE72" s="54">
        <f>_xlfn.IFNA(IF(AE$3="Productivity",
INDEX('Productivity Dump'!$E$4:$AJ$500,
MATCH($A72,'Productivity Dump'!$A$4:$A$500,0),
MATCH(AE$2,'Productivity Dump'!$E$3:$AJ$3,0)
),
IF(AE$3="Attendance",
INDEX('Attendance Dump'!$E$2:$AI$400,
MATCH($A72,'Attendance Dump'!$B$2:$B$400,0),
MATCH(AE$2,'Attendance Dump'!$E$1:$AI$1,0)
),
INDEX('Active Hour''s Dump'!$D$3:$AH$337,
MATCH($C72,'Active Hour''s Dump'!$A$3:$A$337,0),
MATCH(AE$2,'Active Hour''s Dump'!$D$2:$AH$2,0)
))),"")</f>
        <v>11.1666666666667</v>
      </c>
      <c r="AF72" s="13">
        <f>_xlfn.IFNA(IF(AF$3="Productivity",
INDEX('Productivity Dump'!$E$4:$AJ$500,
MATCH($A72,'Productivity Dump'!$A$4:$A$500,0),
MATCH(AF$2,'Productivity Dump'!$E$3:$AJ$3,0)
),
IF(AF$3="Attendance",
INDEX('Attendance Dump'!$E$2:$AI$400,
MATCH($A72,'Attendance Dump'!$B$2:$B$400,0),
MATCH(AF$2,'Attendance Dump'!$E$1:$AI$1,0)
),
INDEX('Active Hour''s Dump'!$D$3:$AH$337,
MATCH($C72,'Active Hour''s Dump'!$A$3:$A$337,0),
MATCH(AF$2,'Active Hour''s Dump'!$D$2:$AH$2,0)
))),"")</f>
        <v>1699.4800000000002</v>
      </c>
      <c r="AG72" s="13" t="str">
        <f>_xlfn.IFNA(IF(AG$3="Productivity",
INDEX('Productivity Dump'!$E$4:$AJ$500,
MATCH($A72,'Productivity Dump'!$A$4:$A$500,0),
MATCH(AG$2,'Productivity Dump'!$E$3:$AJ$3,0)
),
IF(AG$3="Attendance",
INDEX('Attendance Dump'!$E$2:$AI$400,
MATCH($A72,'Attendance Dump'!$B$2:$B$400,0),
MATCH(AG$2,'Attendance Dump'!$E$1:$AI$1,0)
),
INDEX('Active Hour''s Dump'!$D$3:$AH$337,
MATCH($C72,'Active Hour''s Dump'!$A$3:$A$337,0),
MATCH(AG$2,'Active Hour''s Dump'!$D$2:$AH$2,0)
))),"")</f>
        <v>P</v>
      </c>
      <c r="AH72" s="54">
        <f>_xlfn.IFNA(IF(AH$3="Productivity",
INDEX('Productivity Dump'!$E$4:$AJ$500,
MATCH($A72,'Productivity Dump'!$A$4:$A$500,0),
MATCH(AH$2,'Productivity Dump'!$E$3:$AJ$3,0)
),
IF(AH$3="Attendance",
INDEX('Attendance Dump'!$E$2:$AI$400,
MATCH($A72,'Attendance Dump'!$B$2:$B$400,0),
MATCH(AH$2,'Attendance Dump'!$E$1:$AI$1,0)
),
INDEX('Active Hour''s Dump'!$D$3:$AH$337,
MATCH($C72,'Active Hour''s Dump'!$A$3:$A$337,0),
MATCH(AH$2,'Active Hour''s Dump'!$D$2:$AH$2,0)
))),"")</f>
        <v>10.6666666666667</v>
      </c>
      <c r="AI72" s="13">
        <f>_xlfn.IFNA(IF(AI$3="Productivity",
INDEX('Productivity Dump'!$E$4:$AJ$500,
MATCH($A72,'Productivity Dump'!$A$4:$A$500,0),
MATCH(AI$2,'Productivity Dump'!$E$3:$AJ$3,0)
),
IF(AI$3="Attendance",
INDEX('Attendance Dump'!$E$2:$AI$400,
MATCH($A72,'Attendance Dump'!$B$2:$B$400,0),
MATCH(AI$2,'Attendance Dump'!$E$1:$AI$1,0)
),
INDEX('Active Hour''s Dump'!$D$3:$AH$337,
MATCH($C72,'Active Hour''s Dump'!$A$3:$A$337,0),
MATCH(AI$2,'Active Hour''s Dump'!$D$2:$AH$2,0)
))),"")</f>
        <v>1485.3440000000001</v>
      </c>
      <c r="AJ72" s="13" t="str">
        <f>_xlfn.IFNA(IF(AJ$3="Productivity",
INDEX('Productivity Dump'!$E$4:$AJ$500,
MATCH($A72,'Productivity Dump'!$A$4:$A$500,0),
MATCH(AJ$2,'Productivity Dump'!$E$3:$AJ$3,0)
),
IF(AJ$3="Attendance",
INDEX('Attendance Dump'!$E$2:$AI$400,
MATCH($A72,'Attendance Dump'!$B$2:$B$400,0),
MATCH(AJ$2,'Attendance Dump'!$E$1:$AI$1,0)
),
INDEX('Active Hour''s Dump'!$D$3:$AH$337,
MATCH($C72,'Active Hour''s Dump'!$A$3:$A$337,0),
MATCH(AJ$2,'Active Hour''s Dump'!$D$2:$AH$2,0)
))),"")</f>
        <v>P</v>
      </c>
      <c r="AK72" s="54">
        <f>_xlfn.IFNA(IF(AK$3="Productivity",
INDEX('Productivity Dump'!$E$4:$AJ$500,
MATCH($A72,'Productivity Dump'!$A$4:$A$500,0),
MATCH(AK$2,'Productivity Dump'!$E$3:$AJ$3,0)
),
IF(AK$3="Attendance",
INDEX('Attendance Dump'!$E$2:$AI$400,
MATCH($A72,'Attendance Dump'!$B$2:$B$400,0),
MATCH(AK$2,'Attendance Dump'!$E$1:$AI$1,0)
),
INDEX('Active Hour''s Dump'!$D$3:$AH$337,
MATCH($C72,'Active Hour''s Dump'!$A$3:$A$337,0),
MATCH(AK$2,'Active Hour''s Dump'!$D$2:$AH$2,0)
))),"")</f>
        <v>9.5833333333333304</v>
      </c>
      <c r="AL72" s="13">
        <f>_xlfn.IFNA(IF(AL$3="Productivity",
INDEX('Productivity Dump'!$E$4:$AJ$500,
MATCH($A72,'Productivity Dump'!$A$4:$A$500,0),
MATCH(AL$2,'Productivity Dump'!$E$3:$AJ$3,0)
),
IF(AL$3="Attendance",
INDEX('Attendance Dump'!$E$2:$AI$400,
MATCH($A72,'Attendance Dump'!$B$2:$B$400,0),
MATCH(AL$2,'Attendance Dump'!$E$1:$AI$1,0)
),
INDEX('Active Hour''s Dump'!$D$3:$AH$337,
MATCH($C72,'Active Hour''s Dump'!$A$3:$A$337,0),
MATCH(AL$2,'Active Hour''s Dump'!$D$2:$AH$2,0)
))),"")</f>
        <v>686.39000000000021</v>
      </c>
      <c r="AM72" s="13" t="str">
        <f>_xlfn.IFNA(IF(AM$3="Productivity",
INDEX('Productivity Dump'!$E$4:$AJ$500,
MATCH($A72,'Productivity Dump'!$A$4:$A$500,0),
MATCH(AM$2,'Productivity Dump'!$E$3:$AJ$3,0)
),
IF(AM$3="Attendance",
INDEX('Attendance Dump'!$E$2:$AI$400,
MATCH($A72,'Attendance Dump'!$B$2:$B$400,0),
MATCH(AM$2,'Attendance Dump'!$E$1:$AI$1,0)
),
INDEX('Active Hour''s Dump'!$D$3:$AH$337,
MATCH($C72,'Active Hour''s Dump'!$A$3:$A$337,0),
MATCH(AM$2,'Active Hour''s Dump'!$D$2:$AH$2,0)
))),"")</f>
        <v>WO</v>
      </c>
      <c r="AN72" s="54">
        <f>_xlfn.IFNA(IF(AN$3="Productivity",
INDEX('Productivity Dump'!$E$4:$AJ$500,
MATCH($A72,'Productivity Dump'!$A$4:$A$500,0),
MATCH(AN$2,'Productivity Dump'!$E$3:$AJ$3,0)
),
IF(AN$3="Attendance",
INDEX('Attendance Dump'!$E$2:$AI$400,
MATCH($A72,'Attendance Dump'!$B$2:$B$400,0),
MATCH(AN$2,'Attendance Dump'!$E$1:$AI$1,0)
),
INDEX('Active Hour''s Dump'!$D$3:$AH$337,
MATCH($C72,'Active Hour''s Dump'!$A$3:$A$337,0),
MATCH(AN$2,'Active Hour''s Dump'!$D$2:$AH$2,0)
))),"")</f>
        <v>3.5</v>
      </c>
      <c r="AO72" s="13">
        <f>_xlfn.IFNA(IF(AO$3="Productivity",
INDEX('Productivity Dump'!$E$4:$AJ$500,
MATCH($A72,'Productivity Dump'!$A$4:$A$500,0),
MATCH(AO$2,'Productivity Dump'!$E$3:$AJ$3,0)
),
IF(AO$3="Attendance",
INDEX('Attendance Dump'!$E$2:$AI$400,
MATCH($A72,'Attendance Dump'!$B$2:$B$400,0),
MATCH(AO$2,'Attendance Dump'!$E$1:$AI$1,0)
),
INDEX('Active Hour''s Dump'!$D$3:$AH$337,
MATCH($C72,'Active Hour''s Dump'!$A$3:$A$337,0),
MATCH(AO$2,'Active Hour''s Dump'!$D$2:$AH$2,0)
))),"")</f>
        <v>1826.5520000000006</v>
      </c>
      <c r="AP72" s="13" t="str">
        <f>_xlfn.IFNA(IF(AP$3="Productivity",
INDEX('Productivity Dump'!$E$4:$AJ$500,
MATCH($A72,'Productivity Dump'!$A$4:$A$500,0),
MATCH(AP$2,'Productivity Dump'!$E$3:$AJ$3,0)
),
IF(AP$3="Attendance",
INDEX('Attendance Dump'!$E$2:$AI$400,
MATCH($A72,'Attendance Dump'!$B$2:$B$400,0),
MATCH(AP$2,'Attendance Dump'!$E$1:$AI$1,0)
),
INDEX('Active Hour''s Dump'!$D$3:$AH$337,
MATCH($C72,'Active Hour''s Dump'!$A$3:$A$337,0),
MATCH(AP$2,'Active Hour''s Dump'!$D$2:$AH$2,0)
))),"")</f>
        <v>P</v>
      </c>
      <c r="AQ72" s="54">
        <f>_xlfn.IFNA(IF(AQ$3="Productivity",
INDEX('Productivity Dump'!$E$4:$AJ$500,
MATCH($A72,'Productivity Dump'!$A$4:$A$500,0),
MATCH(AQ$2,'Productivity Dump'!$E$3:$AJ$3,0)
),
IF(AQ$3="Attendance",
INDEX('Attendance Dump'!$E$2:$AI$400,
MATCH($A72,'Attendance Dump'!$B$2:$B$400,0),
MATCH(AQ$2,'Attendance Dump'!$E$1:$AI$1,0)
),
INDEX('Active Hour''s Dump'!$D$3:$AH$337,
MATCH($C72,'Active Hour''s Dump'!$A$3:$A$337,0),
MATCH(AQ$2,'Active Hour''s Dump'!$D$2:$AH$2,0)
))),"")</f>
        <v>9.5</v>
      </c>
      <c r="AR72" s="13">
        <f>_xlfn.IFNA(IF(AR$3="Productivity",
INDEX('Productivity Dump'!$E$4:$AJ$500,
MATCH($A72,'Productivity Dump'!$A$4:$A$500,0),
MATCH(AR$2,'Productivity Dump'!$E$3:$AJ$3,0)
),
IF(AR$3="Attendance",
INDEX('Attendance Dump'!$E$2:$AI$400,
MATCH($A72,'Attendance Dump'!$B$2:$B$400,0),
MATCH(AR$2,'Attendance Dump'!$E$1:$AI$1,0)
),
INDEX('Active Hour''s Dump'!$D$3:$AH$337,
MATCH($C72,'Active Hour''s Dump'!$A$3:$A$337,0),
MATCH(AR$2,'Active Hour''s Dump'!$D$2:$AH$2,0)
))),"")</f>
        <v>1758.528</v>
      </c>
      <c r="AS72" s="13" t="str">
        <f>_xlfn.IFNA(IF(AS$3="Productivity",
INDEX('Productivity Dump'!$E$4:$AJ$500,
MATCH($A72,'Productivity Dump'!$A$4:$A$500,0),
MATCH(AS$2,'Productivity Dump'!$E$3:$AJ$3,0)
),
IF(AS$3="Attendance",
INDEX('Attendance Dump'!$E$2:$AI$400,
MATCH($A72,'Attendance Dump'!$B$2:$B$400,0),
MATCH(AS$2,'Attendance Dump'!$E$1:$AI$1,0)
),
INDEX('Active Hour''s Dump'!$D$3:$AH$337,
MATCH($C72,'Active Hour''s Dump'!$A$3:$A$337,0),
MATCH(AS$2,'Active Hour''s Dump'!$D$2:$AH$2,0)
))),"")</f>
        <v>P</v>
      </c>
      <c r="AT72" s="54">
        <f>_xlfn.IFNA(IF(AT$3="Productivity",
INDEX('Productivity Dump'!$E$4:$AJ$500,
MATCH($A72,'Productivity Dump'!$A$4:$A$500,0),
MATCH(AT$2,'Productivity Dump'!$E$3:$AJ$3,0)
),
IF(AT$3="Attendance",
INDEX('Attendance Dump'!$E$2:$AI$400,
MATCH($A72,'Attendance Dump'!$B$2:$B$400,0),
MATCH(AT$2,'Attendance Dump'!$E$1:$AI$1,0)
),
INDEX('Active Hour''s Dump'!$D$3:$AH$337,
MATCH($C72,'Active Hour''s Dump'!$A$3:$A$337,0),
MATCH(AT$2,'Active Hour''s Dump'!$D$2:$AH$2,0)
))),"")</f>
        <v>10.1666666666667</v>
      </c>
      <c r="AU72" s="13">
        <f>_xlfn.IFNA(IF(AU$3="Productivity",
INDEX('Productivity Dump'!$E$4:$AJ$500,
MATCH($A72,'Productivity Dump'!$A$4:$A$500,0),
MATCH(AU$2,'Productivity Dump'!$E$3:$AJ$3,0)
),
IF(AU$3="Attendance",
INDEX('Attendance Dump'!$E$2:$AI$400,
MATCH($A72,'Attendance Dump'!$B$2:$B$400,0),
MATCH(AU$2,'Attendance Dump'!$E$1:$AI$1,0)
),
INDEX('Active Hour''s Dump'!$D$3:$AH$337,
MATCH($C72,'Active Hour''s Dump'!$A$3:$A$337,0),
MATCH(AU$2,'Active Hour''s Dump'!$D$2:$AH$2,0)
))),"")</f>
        <v>1640.6030000000003</v>
      </c>
      <c r="AV72" s="13" t="str">
        <f>_xlfn.IFNA(IF(AV$3="Productivity",
INDEX('Productivity Dump'!$E$4:$AJ$500,
MATCH($A72,'Productivity Dump'!$A$4:$A$500,0),
MATCH(AV$2,'Productivity Dump'!$E$3:$AJ$3,0)
),
IF(AV$3="Attendance",
INDEX('Attendance Dump'!$E$2:$AI$400,
MATCH($A72,'Attendance Dump'!$B$2:$B$400,0),
MATCH(AV$2,'Attendance Dump'!$E$1:$AI$1,0)
),
INDEX('Active Hour''s Dump'!$D$3:$AH$337,
MATCH($C72,'Active Hour''s Dump'!$A$3:$A$337,0),
MATCH(AV$2,'Active Hour''s Dump'!$D$2:$AH$2,0)
))),"")</f>
        <v>P</v>
      </c>
      <c r="AW72" s="54">
        <f>_xlfn.IFNA(IF(AW$3="Productivity",
INDEX('Productivity Dump'!$E$4:$AJ$500,
MATCH($A72,'Productivity Dump'!$A$4:$A$500,0),
MATCH(AW$2,'Productivity Dump'!$E$3:$AJ$3,0)
),
IF(AW$3="Attendance",
INDEX('Attendance Dump'!$E$2:$AI$400,
MATCH($A72,'Attendance Dump'!$B$2:$B$400,0),
MATCH(AW$2,'Attendance Dump'!$E$1:$AI$1,0)
),
INDEX('Active Hour''s Dump'!$D$3:$AH$337,
MATCH($C72,'Active Hour''s Dump'!$A$3:$A$337,0),
MATCH(AW$2,'Active Hour''s Dump'!$D$2:$AH$2,0)
))),"")</f>
        <v>10.3333333333333</v>
      </c>
      <c r="AX72" s="13">
        <f>_xlfn.IFNA(IF(AX$3="Productivity",
INDEX('Productivity Dump'!$E$4:$AJ$500,
MATCH($A72,'Productivity Dump'!$A$4:$A$500,0),
MATCH(AX$2,'Productivity Dump'!$E$3:$AJ$3,0)
),
IF(AX$3="Attendance",
INDEX('Attendance Dump'!$E$2:$AI$400,
MATCH($A72,'Attendance Dump'!$B$2:$B$400,0),
MATCH(AX$2,'Attendance Dump'!$E$1:$AI$1,0)
),
INDEX('Active Hour''s Dump'!$D$3:$AH$337,
MATCH($C72,'Active Hour''s Dump'!$A$3:$A$337,0),
MATCH(AX$2,'Active Hour''s Dump'!$D$2:$AH$2,0)
))),"")</f>
        <v>1813.8000000000004</v>
      </c>
      <c r="AY72" s="13" t="str">
        <f>_xlfn.IFNA(IF(AY$3="Productivity",
INDEX('Productivity Dump'!$E$4:$AJ$500,
MATCH($A72,'Productivity Dump'!$A$4:$A$500,0),
MATCH(AY$2,'Productivity Dump'!$E$3:$AJ$3,0)
),
IF(AY$3="Attendance",
INDEX('Attendance Dump'!$E$2:$AI$400,
MATCH($A72,'Attendance Dump'!$B$2:$B$400,0),
MATCH(AY$2,'Attendance Dump'!$E$1:$AI$1,0)
),
INDEX('Active Hour''s Dump'!$D$3:$AH$337,
MATCH($C72,'Active Hour''s Dump'!$A$3:$A$337,0),
MATCH(AY$2,'Active Hour''s Dump'!$D$2:$AH$2,0)
))),"")</f>
        <v>P</v>
      </c>
      <c r="AZ72" s="54">
        <f>_xlfn.IFNA(IF(AZ$3="Productivity",
INDEX('Productivity Dump'!$E$4:$AJ$500,
MATCH($A72,'Productivity Dump'!$A$4:$A$500,0),
MATCH(AZ$2,'Productivity Dump'!$E$3:$AJ$3,0)
),
IF(AZ$3="Attendance",
INDEX('Attendance Dump'!$E$2:$AI$400,
MATCH($A72,'Attendance Dump'!$B$2:$B$400,0),
MATCH(AZ$2,'Attendance Dump'!$E$1:$AI$1,0)
),
INDEX('Active Hour''s Dump'!$D$3:$AH$337,
MATCH($C72,'Active Hour''s Dump'!$A$3:$A$337,0),
MATCH(AZ$2,'Active Hour''s Dump'!$D$2:$AH$2,0)
))),"")</f>
        <v>11.4166666666667</v>
      </c>
      <c r="BA72" s="13">
        <f>_xlfn.IFNA(IF(BA$3="Productivity",
INDEX('Productivity Dump'!$E$4:$AJ$500,
MATCH($A72,'Productivity Dump'!$A$4:$A$500,0),
MATCH(BA$2,'Productivity Dump'!$E$3:$AJ$3,0)
),
IF(BA$3="Attendance",
INDEX('Attendance Dump'!$E$2:$AI$400,
MATCH($A72,'Attendance Dump'!$B$2:$B$400,0),
MATCH(BA$2,'Attendance Dump'!$E$1:$AI$1,0)
),
INDEX('Active Hour''s Dump'!$D$3:$AH$337,
MATCH($C72,'Active Hour''s Dump'!$A$3:$A$337,0),
MATCH(BA$2,'Active Hour''s Dump'!$D$2:$AH$2,0)
))),"")</f>
        <v>1895.8059999999998</v>
      </c>
      <c r="BB72" s="13" t="str">
        <f>_xlfn.IFNA(IF(BB$3="Productivity",
INDEX('Productivity Dump'!$E$4:$AJ$500,
MATCH($A72,'Productivity Dump'!$A$4:$A$500,0),
MATCH(BB$2,'Productivity Dump'!$E$3:$AJ$3,0)
),
IF(BB$3="Attendance",
INDEX('Attendance Dump'!$E$2:$AI$400,
MATCH($A72,'Attendance Dump'!$B$2:$B$400,0),
MATCH(BB$2,'Attendance Dump'!$E$1:$AI$1,0)
),
INDEX('Active Hour''s Dump'!$D$3:$AH$337,
MATCH($C72,'Active Hour''s Dump'!$A$3:$A$337,0),
MATCH(BB$2,'Active Hour''s Dump'!$D$2:$AH$2,0)
))),"")</f>
        <v>P</v>
      </c>
      <c r="BC72" s="54">
        <f>_xlfn.IFNA(IF(BC$3="Productivity",
INDEX('Productivity Dump'!$E$4:$AJ$500,
MATCH($A72,'Productivity Dump'!$A$4:$A$500,0),
MATCH(BC$2,'Productivity Dump'!$E$3:$AJ$3,0)
),
IF(BC$3="Attendance",
INDEX('Attendance Dump'!$E$2:$AI$400,
MATCH($A72,'Attendance Dump'!$B$2:$B$400,0),
MATCH(BC$2,'Attendance Dump'!$E$1:$AI$1,0)
),
INDEX('Active Hour''s Dump'!$D$3:$AH$337,
MATCH($C72,'Active Hour''s Dump'!$A$3:$A$337,0),
MATCH(BC$2,'Active Hour''s Dump'!$D$2:$AH$2,0)
))),"")</f>
        <v>10.1666666666667</v>
      </c>
      <c r="BD72" s="13">
        <f>_xlfn.IFNA(IF(BD$3="Productivity",
INDEX('Productivity Dump'!$E$4:$AJ$500,
MATCH($A72,'Productivity Dump'!$A$4:$A$500,0),
MATCH(BD$2,'Productivity Dump'!$E$3:$AJ$3,0)
),
IF(BD$3="Attendance",
INDEX('Attendance Dump'!$E$2:$AI$400,
MATCH($A72,'Attendance Dump'!$B$2:$B$400,0),
MATCH(BD$2,'Attendance Dump'!$E$1:$AI$1,0)
),
INDEX('Active Hour''s Dump'!$D$3:$AH$337,
MATCH($C72,'Active Hour''s Dump'!$A$3:$A$337,0),
MATCH(BD$2,'Active Hour''s Dump'!$D$2:$AH$2,0)
))),"")</f>
        <v>1266.8179999999998</v>
      </c>
      <c r="BE72" s="13" t="str">
        <f>_xlfn.IFNA(IF(BE$3="Productivity",
INDEX('Productivity Dump'!$E$4:$AJ$500,
MATCH($A72,'Productivity Dump'!$A$4:$A$500,0),
MATCH(BE$2,'Productivity Dump'!$E$3:$AJ$3,0)
),
IF(BE$3="Attendance",
INDEX('Attendance Dump'!$E$2:$AI$400,
MATCH($A72,'Attendance Dump'!$B$2:$B$400,0),
MATCH(BE$2,'Attendance Dump'!$E$1:$AI$1,0)
),
INDEX('Active Hour''s Dump'!$D$3:$AH$337,
MATCH($C72,'Active Hour''s Dump'!$A$3:$A$337,0),
MATCH(BE$2,'Active Hour''s Dump'!$D$2:$AH$2,0)
))),"")</f>
        <v>P</v>
      </c>
      <c r="BF72" s="54">
        <f>_xlfn.IFNA(IF(BF$3="Productivity",
INDEX('Productivity Dump'!$E$4:$AJ$500,
MATCH($A72,'Productivity Dump'!$A$4:$A$500,0),
MATCH(BF$2,'Productivity Dump'!$E$3:$AJ$3,0)
),
IF(BF$3="Attendance",
INDEX('Attendance Dump'!$E$2:$AI$400,
MATCH($A72,'Attendance Dump'!$B$2:$B$400,0),
MATCH(BF$2,'Attendance Dump'!$E$1:$AI$1,0)
),
INDEX('Active Hour''s Dump'!$D$3:$AH$337,
MATCH($C72,'Active Hour''s Dump'!$A$3:$A$337,0),
MATCH(BF$2,'Active Hour''s Dump'!$D$2:$AH$2,0)
))),"")</f>
        <v>6.75</v>
      </c>
      <c r="BG72" s="13">
        <f>_xlfn.IFNA(IF(BG$3="Productivity",
INDEX('Productivity Dump'!$E$4:$AJ$500,
MATCH($A72,'Productivity Dump'!$A$4:$A$500,0),
MATCH(BG$2,'Productivity Dump'!$E$3:$AJ$3,0)
),
IF(BG$3="Attendance",
INDEX('Attendance Dump'!$E$2:$AI$400,
MATCH($A72,'Attendance Dump'!$B$2:$B$400,0),
MATCH(BG$2,'Attendance Dump'!$E$1:$AI$1,0)
),
INDEX('Active Hour''s Dump'!$D$3:$AH$337,
MATCH($C72,'Active Hour''s Dump'!$A$3:$A$337,0),
MATCH(BG$2,'Active Hour''s Dump'!$D$2:$AH$2,0)
))),"")</f>
        <v>0</v>
      </c>
      <c r="BH72" s="13" t="str">
        <f>_xlfn.IFNA(IF(BH$3="Productivity",
INDEX('Productivity Dump'!$E$4:$AJ$500,
MATCH($A72,'Productivity Dump'!$A$4:$A$500,0),
MATCH(BH$2,'Productivity Dump'!$E$3:$AJ$3,0)
),
IF(BH$3="Attendance",
INDEX('Attendance Dump'!$E$2:$AI$400,
MATCH($A72,'Attendance Dump'!$B$2:$B$400,0),
MATCH(BH$2,'Attendance Dump'!$E$1:$AI$1,0)
),
INDEX('Active Hour''s Dump'!$D$3:$AH$337,
MATCH($C72,'Active Hour''s Dump'!$A$3:$A$337,0),
MATCH(BH$2,'Active Hour''s Dump'!$D$2:$AH$2,0)
))),"")</f>
        <v>WO</v>
      </c>
      <c r="BI72" s="54">
        <f>_xlfn.IFNA(IF(BI$3="Productivity",
INDEX('Productivity Dump'!$E$4:$AJ$500,
MATCH($A72,'Productivity Dump'!$A$4:$A$500,0),
MATCH(BI$2,'Productivity Dump'!$E$3:$AJ$3,0)
),
IF(BI$3="Attendance",
INDEX('Attendance Dump'!$E$2:$AI$400,
MATCH($A72,'Attendance Dump'!$B$2:$B$400,0),
MATCH(BI$2,'Attendance Dump'!$E$1:$AI$1,0)
),
INDEX('Active Hour''s Dump'!$D$3:$AH$337,
MATCH($C72,'Active Hour''s Dump'!$A$3:$A$337,0),
MATCH(BI$2,'Active Hour''s Dump'!$D$2:$AH$2,0)
))),"")</f>
        <v>0</v>
      </c>
      <c r="BJ72" s="13">
        <f>_xlfn.IFNA(IF(BJ$3="Productivity",
INDEX('Productivity Dump'!$E$4:$AJ$500,
MATCH($A72,'Productivity Dump'!$A$4:$A$500,0),
MATCH(BJ$2,'Productivity Dump'!$E$3:$AJ$3,0)
),
IF(BJ$3="Attendance",
INDEX('Attendance Dump'!$E$2:$AI$400,
MATCH($A72,'Attendance Dump'!$B$2:$B$400,0),
MATCH(BJ$2,'Attendance Dump'!$E$1:$AI$1,0)
),
INDEX('Active Hour''s Dump'!$D$3:$AH$337,
MATCH($C72,'Active Hour''s Dump'!$A$3:$A$337,0),
MATCH(BJ$2,'Active Hour''s Dump'!$D$2:$AH$2,0)
))),"")</f>
        <v>1057.2350000000001</v>
      </c>
      <c r="BK72" s="13" t="str">
        <f>_xlfn.IFNA(IF(BK$3="Productivity",
INDEX('Productivity Dump'!$E$4:$AJ$500,
MATCH($A72,'Productivity Dump'!$A$4:$A$500,0),
MATCH(BK$2,'Productivity Dump'!$E$3:$AJ$3,0)
),
IF(BK$3="Attendance",
INDEX('Attendance Dump'!$E$2:$AI$400,
MATCH($A72,'Attendance Dump'!$B$2:$B$400,0),
MATCH(BK$2,'Attendance Dump'!$E$1:$AI$1,0)
),
INDEX('Active Hour''s Dump'!$D$3:$AH$337,
MATCH($C72,'Active Hour''s Dump'!$A$3:$A$337,0),
MATCH(BK$2,'Active Hour''s Dump'!$D$2:$AH$2,0)
))),"")</f>
        <v>P</v>
      </c>
      <c r="BL72" s="54">
        <f>_xlfn.IFNA(IF(BL$3="Productivity",
INDEX('Productivity Dump'!$E$4:$AJ$500,
MATCH($A72,'Productivity Dump'!$A$4:$A$500,0),
MATCH(BL$2,'Productivity Dump'!$E$3:$AJ$3,0)
),
IF(BL$3="Attendance",
INDEX('Attendance Dump'!$E$2:$AI$400,
MATCH($A72,'Attendance Dump'!$B$2:$B$400,0),
MATCH(BL$2,'Attendance Dump'!$E$1:$AI$1,0)
),
INDEX('Active Hour''s Dump'!$D$3:$AH$337,
MATCH($C72,'Active Hour''s Dump'!$A$3:$A$337,0),
MATCH(BL$2,'Active Hour''s Dump'!$D$2:$AH$2,0)
))),"")</f>
        <v>5.75</v>
      </c>
      <c r="BM72" s="13">
        <f>_xlfn.IFNA(IF(BM$3="Productivity",
INDEX('Productivity Dump'!$E$4:$AJ$500,
MATCH($A72,'Productivity Dump'!$A$4:$A$500,0),
MATCH(BM$2,'Productivity Dump'!$E$3:$AJ$3,0)
),
IF(BM$3="Attendance",
INDEX('Attendance Dump'!$E$2:$AI$400,
MATCH($A72,'Attendance Dump'!$B$2:$B$400,0),
MATCH(BM$2,'Attendance Dump'!$E$1:$AI$1,0)
),
INDEX('Active Hour''s Dump'!$D$3:$AH$337,
MATCH($C72,'Active Hour''s Dump'!$A$3:$A$337,0),
MATCH(BM$2,'Active Hour''s Dump'!$D$2:$AH$2,0)
))),"")</f>
        <v>1712.4989999999998</v>
      </c>
      <c r="BN72" s="13" t="str">
        <f>_xlfn.IFNA(IF(BN$3="Productivity",
INDEX('Productivity Dump'!$E$4:$AJ$500,
MATCH($A72,'Productivity Dump'!$A$4:$A$500,0),
MATCH(BN$2,'Productivity Dump'!$E$3:$AJ$3,0)
),
IF(BN$3="Attendance",
INDEX('Attendance Dump'!$E$2:$AI$400,
MATCH($A72,'Attendance Dump'!$B$2:$B$400,0),
MATCH(BN$2,'Attendance Dump'!$E$1:$AI$1,0)
),
INDEX('Active Hour''s Dump'!$D$3:$AH$337,
MATCH($C72,'Active Hour''s Dump'!$A$3:$A$337,0),
MATCH(BN$2,'Active Hour''s Dump'!$D$2:$AH$2,0)
))),"")</f>
        <v>P</v>
      </c>
      <c r="BO72" s="54">
        <f>_xlfn.IFNA(IF(BO$3="Productivity",
INDEX('Productivity Dump'!$E$4:$AJ$500,
MATCH($A72,'Productivity Dump'!$A$4:$A$500,0),
MATCH(BO$2,'Productivity Dump'!$E$3:$AJ$3,0)
),
IF(BO$3="Attendance",
INDEX('Attendance Dump'!$E$2:$AI$400,
MATCH($A72,'Attendance Dump'!$B$2:$B$400,0),
MATCH(BO$2,'Attendance Dump'!$E$1:$AI$1,0)
),
INDEX('Active Hour''s Dump'!$D$3:$AH$337,
MATCH($C72,'Active Hour''s Dump'!$A$3:$A$337,0),
MATCH(BO$2,'Active Hour''s Dump'!$D$2:$AH$2,0)
))),"")</f>
        <v>9.4166666666666696</v>
      </c>
      <c r="BP72" s="13">
        <f>_xlfn.IFNA(IF(BP$3="Productivity",
INDEX('Productivity Dump'!$E$4:$AJ$500,
MATCH($A72,'Productivity Dump'!$A$4:$A$500,0),
MATCH(BP$2,'Productivity Dump'!$E$3:$AJ$3,0)
),
IF(BP$3="Attendance",
INDEX('Attendance Dump'!$E$2:$AI$400,
MATCH($A72,'Attendance Dump'!$B$2:$B$400,0),
MATCH(BP$2,'Attendance Dump'!$E$1:$AI$1,0)
),
INDEX('Active Hour''s Dump'!$D$3:$AH$337,
MATCH($C72,'Active Hour''s Dump'!$A$3:$A$337,0),
MATCH(BP$2,'Active Hour''s Dump'!$D$2:$AH$2,0)
))),"")</f>
        <v>1844.4920000000002</v>
      </c>
      <c r="BQ72" s="13" t="str">
        <f>_xlfn.IFNA(IF(BQ$3="Productivity",
INDEX('Productivity Dump'!$E$4:$AJ$500,
MATCH($A72,'Productivity Dump'!$A$4:$A$500,0),
MATCH(BQ$2,'Productivity Dump'!$E$3:$AJ$3,0)
),
IF(BQ$3="Attendance",
INDEX('Attendance Dump'!$E$2:$AI$400,
MATCH($A72,'Attendance Dump'!$B$2:$B$400,0),
MATCH(BQ$2,'Attendance Dump'!$E$1:$AI$1,0)
),
INDEX('Active Hour''s Dump'!$D$3:$AH$337,
MATCH($C72,'Active Hour''s Dump'!$A$3:$A$337,0),
MATCH(BQ$2,'Active Hour''s Dump'!$D$2:$AH$2,0)
))),"")</f>
        <v>P</v>
      </c>
      <c r="BR72" s="54">
        <f>_xlfn.IFNA(IF(BR$3="Productivity",
INDEX('Productivity Dump'!$E$4:$AJ$500,
MATCH($A72,'Productivity Dump'!$A$4:$A$500,0),
MATCH(BR$2,'Productivity Dump'!$E$3:$AJ$3,0)
),
IF(BR$3="Attendance",
INDEX('Attendance Dump'!$E$2:$AI$400,
MATCH($A72,'Attendance Dump'!$B$2:$B$400,0),
MATCH(BR$2,'Attendance Dump'!$E$1:$AI$1,0)
),
INDEX('Active Hour''s Dump'!$D$3:$AH$337,
MATCH($C72,'Active Hour''s Dump'!$A$3:$A$337,0),
MATCH(BR$2,'Active Hour''s Dump'!$D$2:$AH$2,0)
))),"")</f>
        <v>8.9166666666666696</v>
      </c>
      <c r="BS72" s="13">
        <f>_xlfn.IFNA(IF(BS$3="Productivity",
INDEX('Productivity Dump'!$E$4:$AJ$500,
MATCH($A72,'Productivity Dump'!$A$4:$A$500,0),
MATCH(BS$2,'Productivity Dump'!$E$3:$AJ$3,0)
),
IF(BS$3="Attendance",
INDEX('Attendance Dump'!$E$2:$AI$400,
MATCH($A72,'Attendance Dump'!$B$2:$B$400,0),
MATCH(BS$2,'Attendance Dump'!$E$1:$AI$1,0)
),
INDEX('Active Hour''s Dump'!$D$3:$AH$337,
MATCH($C72,'Active Hour''s Dump'!$A$3:$A$337,0),
MATCH(BS$2,'Active Hour''s Dump'!$D$2:$AH$2,0)
))),"")</f>
        <v>770.04399999999998</v>
      </c>
      <c r="BT72" s="13" t="str">
        <f>_xlfn.IFNA(IF(BT$3="Productivity",
INDEX('Productivity Dump'!$E$4:$AJ$500,
MATCH($A72,'Productivity Dump'!$A$4:$A$500,0),
MATCH(BT$2,'Productivity Dump'!$E$3:$AJ$3,0)
),
IF(BT$3="Attendance",
INDEX('Attendance Dump'!$E$2:$AI$400,
MATCH($A72,'Attendance Dump'!$B$2:$B$400,0),
MATCH(BT$2,'Attendance Dump'!$E$1:$AI$1,0)
),
INDEX('Active Hour''s Dump'!$D$3:$AH$337,
MATCH($C72,'Active Hour''s Dump'!$A$3:$A$337,0),
MATCH(BT$2,'Active Hour''s Dump'!$D$2:$AH$2,0)
))),"")</f>
        <v>H(P)</v>
      </c>
      <c r="BU72" s="54">
        <f>_xlfn.IFNA(IF(BU$3="Productivity",
INDEX('Productivity Dump'!$E$4:$AJ$500,
MATCH($A72,'Productivity Dump'!$A$4:$A$500,0),
MATCH(BU$2,'Productivity Dump'!$E$3:$AJ$3,0)
),
IF(BU$3="Attendance",
INDEX('Attendance Dump'!$E$2:$AI$400,
MATCH($A72,'Attendance Dump'!$B$2:$B$400,0),
MATCH(BU$2,'Attendance Dump'!$E$1:$AI$1,0)
),
INDEX('Active Hour''s Dump'!$D$3:$AH$337,
MATCH($C72,'Active Hour''s Dump'!$A$3:$A$337,0),
MATCH(BU$2,'Active Hour''s Dump'!$D$2:$AH$2,0)
))),"")</f>
        <v>5.1666666666666696</v>
      </c>
      <c r="BV72" s="13">
        <f>_xlfn.IFNA(IF(BV$3="Productivity",
INDEX('Productivity Dump'!$E$4:$AJ$500,
MATCH($A72,'Productivity Dump'!$A$4:$A$500,0),
MATCH(BV$2,'Productivity Dump'!$E$3:$AJ$3,0)
),
IF(BV$3="Attendance",
INDEX('Attendance Dump'!$E$2:$AI$400,
MATCH($A72,'Attendance Dump'!$B$2:$B$400,0),
MATCH(BV$2,'Attendance Dump'!$E$1:$AI$1,0)
),
INDEX('Active Hour''s Dump'!$D$3:$AH$337,
MATCH($C72,'Active Hour''s Dump'!$A$3:$A$337,0),
MATCH(BV$2,'Active Hour''s Dump'!$D$2:$AH$2,0)
))),"")</f>
        <v>1540.6810000000005</v>
      </c>
      <c r="BW72" s="13" t="str">
        <f>_xlfn.IFNA(IF(BW$3="Productivity",
INDEX('Productivity Dump'!$E$4:$AJ$500,
MATCH($A72,'Productivity Dump'!$A$4:$A$500,0),
MATCH(BW$2,'Productivity Dump'!$E$3:$AJ$3,0)
),
IF(BW$3="Attendance",
INDEX('Attendance Dump'!$E$2:$AI$400,
MATCH($A72,'Attendance Dump'!$B$2:$B$400,0),
MATCH(BW$2,'Attendance Dump'!$E$1:$AI$1,0)
),
INDEX('Active Hour''s Dump'!$D$3:$AH$337,
MATCH($C72,'Active Hour''s Dump'!$A$3:$A$337,0),
MATCH(BW$2,'Active Hour''s Dump'!$D$2:$AH$2,0)
))),"")</f>
        <v>P</v>
      </c>
      <c r="BX72" s="54">
        <f>_xlfn.IFNA(IF(BX$3="Productivity",
INDEX('Productivity Dump'!$E$4:$AJ$500,
MATCH($A72,'Productivity Dump'!$A$4:$A$500,0),
MATCH(BX$2,'Productivity Dump'!$E$3:$AJ$3,0)
),
IF(BX$3="Attendance",
INDEX('Attendance Dump'!$E$2:$AI$400,
MATCH($A72,'Attendance Dump'!$B$2:$B$400,0),
MATCH(BX$2,'Attendance Dump'!$E$1:$AI$1,0)
),
INDEX('Active Hour''s Dump'!$D$3:$AH$337,
MATCH($C72,'Active Hour''s Dump'!$A$3:$A$337,0),
MATCH(BX$2,'Active Hour''s Dump'!$D$2:$AH$2,0)
))),"")</f>
        <v>8.9166666666666696</v>
      </c>
      <c r="BY72" s="13">
        <f>_xlfn.IFNA(IF(BY$3="Productivity",
INDEX('Productivity Dump'!$E$4:$AJ$500,
MATCH($A72,'Productivity Dump'!$A$4:$A$500,0),
MATCH(BY$2,'Productivity Dump'!$E$3:$AJ$3,0)
),
IF(BY$3="Attendance",
INDEX('Attendance Dump'!$E$2:$AI$400,
MATCH($A72,'Attendance Dump'!$B$2:$B$400,0),
MATCH(BY$2,'Attendance Dump'!$E$1:$AI$1,0)
),
INDEX('Active Hour''s Dump'!$D$3:$AH$337,
MATCH($C72,'Active Hour''s Dump'!$A$3:$A$337,0),
MATCH(BY$2,'Active Hour''s Dump'!$D$2:$AH$2,0)
))),"")</f>
        <v>97.37</v>
      </c>
      <c r="BZ72" s="13" t="str">
        <f>_xlfn.IFNA(IF(BZ$3="Productivity",
INDEX('Productivity Dump'!$E$4:$AJ$500,
MATCH($A72,'Productivity Dump'!$A$4:$A$500,0),
MATCH(BZ$2,'Productivity Dump'!$E$3:$AJ$3,0)
),
IF(BZ$3="Attendance",
INDEX('Attendance Dump'!$E$2:$AI$400,
MATCH($A72,'Attendance Dump'!$B$2:$B$400,0),
MATCH(BZ$2,'Attendance Dump'!$E$1:$AI$1,0)
),
INDEX('Active Hour''s Dump'!$D$3:$AH$337,
MATCH($C72,'Active Hour''s Dump'!$A$3:$A$337,0),
MATCH(BZ$2,'Active Hour''s Dump'!$D$2:$AH$2,0)
))),"")</f>
        <v>P</v>
      </c>
      <c r="CA72" s="54">
        <f>_xlfn.IFNA(IF(CA$3="Productivity",
INDEX('Productivity Dump'!$E$4:$AJ$500,
MATCH($A72,'Productivity Dump'!$A$4:$A$500,0),
MATCH(CA$2,'Productivity Dump'!$E$3:$AJ$3,0)
),
IF(CA$3="Attendance",
INDEX('Attendance Dump'!$E$2:$AI$400,
MATCH($A72,'Attendance Dump'!$B$2:$B$400,0),
MATCH(CA$2,'Attendance Dump'!$E$1:$AI$1,0)
),
INDEX('Active Hour''s Dump'!$D$3:$AH$337,
MATCH($C72,'Active Hour''s Dump'!$A$3:$A$337,0),
MATCH(CA$2,'Active Hour''s Dump'!$D$2:$AH$2,0)
))),"")</f>
        <v>0.5</v>
      </c>
      <c r="CB72" s="13">
        <f>_xlfn.IFNA(IF(CB$3="Productivity",
INDEX('Productivity Dump'!$E$4:$AJ$500,
MATCH($A72,'Productivity Dump'!$A$4:$A$500,0),
MATCH(CB$2,'Productivity Dump'!$E$3:$AJ$3,0)
),
IF(CB$3="Attendance",
INDEX('Attendance Dump'!$E$2:$AI$400,
MATCH($A72,'Attendance Dump'!$B$2:$B$400,0),
MATCH(CB$2,'Attendance Dump'!$E$1:$AI$1,0)
),
INDEX('Active Hour''s Dump'!$D$3:$AH$337,
MATCH($C72,'Active Hour''s Dump'!$A$3:$A$337,0),
MATCH(CB$2,'Active Hour''s Dump'!$D$2:$AH$2,0)
))),"")</f>
        <v>0</v>
      </c>
      <c r="CC72" s="13" t="str">
        <f>_xlfn.IFNA(IF(CC$3="Productivity",
INDEX('Productivity Dump'!$E$4:$AJ$500,
MATCH($A72,'Productivity Dump'!$A$4:$A$500,0),
MATCH(CC$2,'Productivity Dump'!$E$3:$AJ$3,0)
),
IF(CC$3="Attendance",
INDEX('Attendance Dump'!$E$2:$AI$400,
MATCH($A72,'Attendance Dump'!$B$2:$B$400,0),
MATCH(CC$2,'Attendance Dump'!$E$1:$AI$1,0)
),
INDEX('Active Hour''s Dump'!$D$3:$AH$337,
MATCH($C72,'Active Hour''s Dump'!$A$3:$A$337,0),
MATCH(CC$2,'Active Hour''s Dump'!$D$2:$AH$2,0)
))),"")</f>
        <v>WO</v>
      </c>
      <c r="CD72" s="54">
        <f>_xlfn.IFNA(IF(CD$3="Productivity",
INDEX('Productivity Dump'!$E$4:$AJ$500,
MATCH($A72,'Productivity Dump'!$A$4:$A$500,0),
MATCH(CD$2,'Productivity Dump'!$E$3:$AJ$3,0)
),
IF(CD$3="Attendance",
INDEX('Attendance Dump'!$E$2:$AI$400,
MATCH($A72,'Attendance Dump'!$B$2:$B$400,0),
MATCH(CD$2,'Attendance Dump'!$E$1:$AI$1,0)
),
INDEX('Active Hour''s Dump'!$D$3:$AH$337,
MATCH($C72,'Active Hour''s Dump'!$A$3:$A$337,0),
MATCH(CD$2,'Active Hour''s Dump'!$D$2:$AH$2,0)
))),"")</f>
        <v>0</v>
      </c>
      <c r="CE72" s="13">
        <f>_xlfn.IFNA(IF(CE$3="Productivity",
INDEX('Productivity Dump'!$E$4:$AJ$500,
MATCH($A72,'Productivity Dump'!$A$4:$A$500,0),
MATCH(CE$2,'Productivity Dump'!$E$3:$AJ$3,0)
),
IF(CE$3="Attendance",
INDEX('Attendance Dump'!$E$2:$AI$400,
MATCH($A72,'Attendance Dump'!$B$2:$B$400,0),
MATCH(CE$2,'Attendance Dump'!$E$1:$AI$1,0)
),
INDEX('Active Hour''s Dump'!$D$3:$AH$337,
MATCH($C72,'Active Hour''s Dump'!$A$3:$A$337,0),
MATCH(CE$2,'Active Hour''s Dump'!$D$2:$AH$2,0)
))),"")</f>
        <v>941.56800000000021</v>
      </c>
      <c r="CF72" s="13" t="str">
        <f>_xlfn.IFNA(IF(CF$3="Productivity",
INDEX('Productivity Dump'!$E$4:$AJ$500,
MATCH($A72,'Productivity Dump'!$A$4:$A$500,0),
MATCH(CF$2,'Productivity Dump'!$E$3:$AJ$3,0)
),
IF(CF$3="Attendance",
INDEX('Attendance Dump'!$E$2:$AI$400,
MATCH($A72,'Attendance Dump'!$B$2:$B$400,0),
MATCH(CF$2,'Attendance Dump'!$E$1:$AI$1,0)
),
INDEX('Active Hour''s Dump'!$D$3:$AH$337,
MATCH($C72,'Active Hour''s Dump'!$A$3:$A$337,0),
MATCH(CF$2,'Active Hour''s Dump'!$D$2:$AH$2,0)
))),"")</f>
        <v>P</v>
      </c>
      <c r="CG72" s="54">
        <f>_xlfn.IFNA(IF(CG$3="Productivity",
INDEX('Productivity Dump'!$E$4:$AJ$500,
MATCH($A72,'Productivity Dump'!$A$4:$A$500,0),
MATCH(CG$2,'Productivity Dump'!$E$3:$AJ$3,0)
),
IF(CG$3="Attendance",
INDEX('Attendance Dump'!$E$2:$AI$400,
MATCH($A72,'Attendance Dump'!$B$2:$B$400,0),
MATCH(CG$2,'Attendance Dump'!$E$1:$AI$1,0)
),
INDEX('Active Hour''s Dump'!$D$3:$AH$337,
MATCH($C72,'Active Hour''s Dump'!$A$3:$A$337,0),
MATCH(CG$2,'Active Hour''s Dump'!$D$2:$AH$2,0)
))),"")</f>
        <v>6.1666666666666696</v>
      </c>
      <c r="CH72" s="13">
        <f>_xlfn.IFNA(IF(CH$3="Productivity",
INDEX('Productivity Dump'!$E$4:$AJ$500,
MATCH($A72,'Productivity Dump'!$A$4:$A$500,0),
MATCH(CH$2,'Productivity Dump'!$E$3:$AJ$3,0)
),
IF(CH$3="Attendance",
INDEX('Attendance Dump'!$E$2:$AI$400,
MATCH($A72,'Attendance Dump'!$B$2:$B$400,0),
MATCH(CH$2,'Attendance Dump'!$E$1:$AI$1,0)
),
INDEX('Active Hour''s Dump'!$D$3:$AH$337,
MATCH($C72,'Active Hour''s Dump'!$A$3:$A$337,0),
MATCH(CH$2,'Active Hour''s Dump'!$D$2:$AH$2,0)
))),"")</f>
        <v>1260.356</v>
      </c>
      <c r="CI72" s="13" t="str">
        <f>_xlfn.IFNA(IF(CI$3="Productivity",
INDEX('Productivity Dump'!$E$4:$AJ$500,
MATCH($A72,'Productivity Dump'!$A$4:$A$500,0),
MATCH(CI$2,'Productivity Dump'!$E$3:$AJ$3,0)
),
IF(CI$3="Attendance",
INDEX('Attendance Dump'!$E$2:$AI$400,
MATCH($A72,'Attendance Dump'!$B$2:$B$400,0),
MATCH(CI$2,'Attendance Dump'!$E$1:$AI$1,0)
),
INDEX('Active Hour''s Dump'!$D$3:$AH$337,
MATCH($C72,'Active Hour''s Dump'!$A$3:$A$337,0),
MATCH(CI$2,'Active Hour''s Dump'!$D$2:$AH$2,0)
))),"")</f>
        <v>P</v>
      </c>
      <c r="CJ72" s="54">
        <f>_xlfn.IFNA(IF(CJ$3="Productivity",
INDEX('Productivity Dump'!$E$4:$AJ$500,
MATCH($A72,'Productivity Dump'!$A$4:$A$500,0),
MATCH(CJ$2,'Productivity Dump'!$E$3:$AJ$3,0)
),
IF(CJ$3="Attendance",
INDEX('Attendance Dump'!$E$2:$AI$400,
MATCH($A72,'Attendance Dump'!$B$2:$B$400,0),
MATCH(CJ$2,'Attendance Dump'!$E$1:$AI$1,0)
),
INDEX('Active Hour''s Dump'!$D$3:$AH$337,
MATCH($C72,'Active Hour''s Dump'!$A$3:$A$337,0),
MATCH(CJ$2,'Active Hour''s Dump'!$D$2:$AH$2,0)
))),"")</f>
        <v>7.8333333333333304</v>
      </c>
      <c r="CK72" s="13">
        <f>_xlfn.IFNA(IF(CK$3="Productivity",
INDEX('Productivity Dump'!$E$4:$AJ$500,
MATCH($A72,'Productivity Dump'!$A$4:$A$500,0),
MATCH(CK$2,'Productivity Dump'!$E$3:$AJ$3,0)
),
IF(CK$3="Attendance",
INDEX('Attendance Dump'!$E$2:$AI$400,
MATCH($A72,'Attendance Dump'!$B$2:$B$400,0),
MATCH(CK$2,'Attendance Dump'!$E$1:$AI$1,0)
),
INDEX('Active Hour''s Dump'!$D$3:$AH$337,
MATCH($C72,'Active Hour''s Dump'!$A$3:$A$337,0),
MATCH(CK$2,'Active Hour''s Dump'!$D$2:$AH$2,0)
))),"")</f>
        <v>1794.3569999999997</v>
      </c>
      <c r="CL72" s="13" t="str">
        <f>_xlfn.IFNA(IF(CL$3="Productivity",
INDEX('Productivity Dump'!$E$4:$AJ$500,
MATCH($A72,'Productivity Dump'!$A$4:$A$500,0),
MATCH(CL$2,'Productivity Dump'!$E$3:$AJ$3,0)
),
IF(CL$3="Attendance",
INDEX('Attendance Dump'!$E$2:$AI$400,
MATCH($A72,'Attendance Dump'!$B$2:$B$400,0),
MATCH(CL$2,'Attendance Dump'!$E$1:$AI$1,0)
),
INDEX('Active Hour''s Dump'!$D$3:$AH$337,
MATCH($C72,'Active Hour''s Dump'!$A$3:$A$337,0),
MATCH(CL$2,'Active Hour''s Dump'!$D$2:$AH$2,0)
))),"")</f>
        <v>P</v>
      </c>
      <c r="CM72" s="54">
        <f>_xlfn.IFNA(IF(CM$3="Productivity",
INDEX('Productivity Dump'!$E$4:$AJ$500,
MATCH($A72,'Productivity Dump'!$A$4:$A$500,0),
MATCH(CM$2,'Productivity Dump'!$E$3:$AJ$3,0)
),
IF(CM$3="Attendance",
INDEX('Attendance Dump'!$E$2:$AI$400,
MATCH($A72,'Attendance Dump'!$B$2:$B$400,0),
MATCH(CM$2,'Attendance Dump'!$E$1:$AI$1,0)
),
INDEX('Active Hour''s Dump'!$D$3:$AH$337,
MATCH($C72,'Active Hour''s Dump'!$A$3:$A$337,0),
MATCH(CM$2,'Active Hour''s Dump'!$D$2:$AH$2,0)
))),"")</f>
        <v>11.0833333333333</v>
      </c>
      <c r="CN72" s="13">
        <f>_xlfn.IFNA(IF(CN$3="Productivity",
INDEX('Productivity Dump'!$E$4:$AJ$500,
MATCH($A72,'Productivity Dump'!$A$4:$A$500,0),
MATCH(CN$2,'Productivity Dump'!$E$3:$AJ$3,0)
),
IF(CN$3="Attendance",
INDEX('Attendance Dump'!$E$2:$AI$400,
MATCH($A72,'Attendance Dump'!$B$2:$B$400,0),
MATCH(CN$2,'Attendance Dump'!$E$1:$AI$1,0)
),
INDEX('Active Hour''s Dump'!$D$3:$AH$337,
MATCH($C72,'Active Hour''s Dump'!$A$3:$A$337,0),
MATCH(CN$2,'Active Hour''s Dump'!$D$2:$AH$2,0)
))),"")</f>
        <v>0</v>
      </c>
      <c r="CO72" s="13">
        <f>_xlfn.IFNA(IF(CO$3="Productivity",
INDEX('Productivity Dump'!$E$4:$AJ$500,
MATCH($A72,'Productivity Dump'!$A$4:$A$500,0),
MATCH(CO$2,'Productivity Dump'!$E$3:$AJ$3,0)
),
IF(CO$3="Attendance",
INDEX('Attendance Dump'!$E$2:$AI$400,
MATCH($A72,'Attendance Dump'!$B$2:$B$400,0),
MATCH(CO$2,'Attendance Dump'!$E$1:$AI$1,0)
),
INDEX('Active Hour''s Dump'!$D$3:$AH$337,
MATCH($C72,'Active Hour''s Dump'!$A$3:$A$337,0),
MATCH(CO$2,'Active Hour''s Dump'!$D$2:$AH$2,0)
))),"")</f>
        <v>0</v>
      </c>
      <c r="CP72" s="54">
        <f>_xlfn.IFNA(IF(CP$3="Productivity",
INDEX('Productivity Dump'!$E$4:$AJ$500,
MATCH($A72,'Productivity Dump'!$A$4:$A$500,0),
MATCH(CP$2,'Productivity Dump'!$E$3:$AJ$3,0)
),
IF(CP$3="Attendance",
INDEX('Attendance Dump'!$E$2:$AI$400,
MATCH($A72,'Attendance Dump'!$B$2:$B$400,0),
MATCH(CP$2,'Attendance Dump'!$E$1:$AI$1,0)
),
INDEX('Active Hour''s Dump'!$D$3:$AH$337,
MATCH($C72,'Active Hour''s Dump'!$A$3:$A$337,0),
MATCH(CP$2,'Active Hour''s Dump'!$D$2:$AH$2,0)
))),"")</f>
        <v>0</v>
      </c>
      <c r="CQ72" s="13">
        <f>_xlfn.IFNA(IF(CQ$3="Productivity",
INDEX('Productivity Dump'!$E$4:$AJ$500,
MATCH($A72,'Productivity Dump'!$A$4:$A$500,0),
MATCH(CQ$2,'Productivity Dump'!$E$3:$AJ$3,0)
),
IF(CQ$3="Attendance",
INDEX('Attendance Dump'!$E$2:$AI$400,
MATCH($A72,'Attendance Dump'!$B$2:$B$400,0),
MATCH(CQ$2,'Attendance Dump'!$E$1:$AI$1,0)
),
INDEX('Active Hour''s Dump'!$D$3:$AH$337,
MATCH($C72,'Active Hour''s Dump'!$A$3:$A$337,0),
MATCH(CQ$2,'Active Hour''s Dump'!$D$2:$AH$2,0)
))),"")</f>
        <v>0</v>
      </c>
      <c r="CR72" s="13">
        <f>_xlfn.IFNA(IF(CR$3="Productivity",
INDEX('Productivity Dump'!$E$4:$AJ$500,
MATCH($A72,'Productivity Dump'!$A$4:$A$500,0),
MATCH(CR$2,'Productivity Dump'!$E$3:$AJ$3,0)
),
IF(CR$3="Attendance",
INDEX('Attendance Dump'!$E$2:$AI$400,
MATCH($A72,'Attendance Dump'!$B$2:$B$400,0),
MATCH(CR$2,'Attendance Dump'!$E$1:$AI$1,0)
),
INDEX('Active Hour''s Dump'!$D$3:$AH$337,
MATCH($C72,'Active Hour''s Dump'!$A$3:$A$337,0),
MATCH(CR$2,'Active Hour''s Dump'!$D$2:$AH$2,0)
))),"")</f>
        <v>0</v>
      </c>
      <c r="CS72" s="54">
        <f>_xlfn.IFNA(IF(CS$3="Productivity",
INDEX('Productivity Dump'!$E$4:$AJ$500,
MATCH($A72,'Productivity Dump'!$A$4:$A$500,0),
MATCH(CS$2,'Productivity Dump'!$E$3:$AJ$3,0)
),
IF(CS$3="Attendance",
INDEX('Attendance Dump'!$E$2:$AI$400,
MATCH($A72,'Attendance Dump'!$B$2:$B$400,0),
MATCH(CS$2,'Attendance Dump'!$E$1:$AI$1,0)
),
INDEX('Active Hour''s Dump'!$D$3:$AH$337,
MATCH($C72,'Active Hour''s Dump'!$A$3:$A$337,0),
MATCH(CS$2,'Active Hour''s Dump'!$D$2:$AH$2,0)
))),"")</f>
        <v>0</v>
      </c>
      <c r="CT72" s="13">
        <f>_xlfn.IFNA(IF(CT$3="Productivity",
INDEX('Productivity Dump'!$E$4:$AJ$500,
MATCH($A72,'Productivity Dump'!$A$4:$A$500,0),
MATCH(CT$2,'Productivity Dump'!$E$3:$AJ$3,0)
),
IF(CT$3="Attendance",
INDEX('Attendance Dump'!$E$2:$AI$400,
MATCH($A72,'Attendance Dump'!$B$2:$B$400,0),
MATCH(CT$2,'Attendance Dump'!$E$1:$AI$1,0)
),
INDEX('Active Hour''s Dump'!$D$3:$AH$337,
MATCH($C72,'Active Hour''s Dump'!$A$3:$A$337,0),
MATCH(CT$2,'Active Hour''s Dump'!$D$2:$AH$2,0)
))),"")</f>
        <v>0</v>
      </c>
      <c r="CU72" s="13">
        <f>_xlfn.IFNA(IF(CU$3="Productivity",
INDEX('Productivity Dump'!$E$4:$AJ$500,
MATCH($A72,'Productivity Dump'!$A$4:$A$500,0),
MATCH(CU$2,'Productivity Dump'!$E$3:$AJ$3,0)
),
IF(CU$3="Attendance",
INDEX('Attendance Dump'!$E$2:$AI$400,
MATCH($A72,'Attendance Dump'!$B$2:$B$400,0),
MATCH(CU$2,'Attendance Dump'!$E$1:$AI$1,0)
),
INDEX('Active Hour''s Dump'!$D$3:$AH$337,
MATCH($C72,'Active Hour''s Dump'!$A$3:$A$337,0),
MATCH(CU$2,'Active Hour''s Dump'!$D$2:$AH$2,0)
))),"")</f>
        <v>0</v>
      </c>
      <c r="CV72" s="54">
        <f>_xlfn.IFNA(IF(CV$3="Productivity",
INDEX('Productivity Dump'!$E$4:$AJ$500,
MATCH($A72,'Productivity Dump'!$A$4:$A$500,0),
MATCH(CV$2,'Productivity Dump'!$E$3:$AJ$3,0)
),
IF(CV$3="Attendance",
INDEX('Attendance Dump'!$E$2:$AI$400,
MATCH($A72,'Attendance Dump'!$B$2:$B$400,0),
MATCH(CV$2,'Attendance Dump'!$E$1:$AI$1,0)
),
INDEX('Active Hour''s Dump'!$D$3:$AH$337,
MATCH($C72,'Active Hour''s Dump'!$A$3:$A$337,0),
MATCH(CV$2,'Active Hour''s Dump'!$D$2:$AH$2,0)
))),"")</f>
        <v>0</v>
      </c>
      <c r="CW72" s="13"/>
      <c r="CX72" s="13"/>
      <c r="CY72" s="54"/>
      <c r="DA72" s="57">
        <f t="shared" si="69"/>
        <v>219.66666666666674</v>
      </c>
      <c r="DB72" s="35">
        <f t="shared" si="70"/>
        <v>37115.451000000001</v>
      </c>
      <c r="DC72" s="35">
        <f t="shared" si="67"/>
        <v>884.54899999999907</v>
      </c>
      <c r="DD72" s="35">
        <f t="shared" ca="1" si="68"/>
        <v>0</v>
      </c>
      <c r="DF72" s="32" cm="1">
        <f t="array" ref="DF72">SUMPRODUCT(
    (MOD(COLUMN(H72:CV72) - COLUMN(H72), 3) = 0) *
    (H72:CV72 = 0) *
    (I72:CW72 = "P") *
    (COUNTIF(UKHoliday, H$2:CV$2) = 0)
)</f>
        <v>0</v>
      </c>
      <c r="DG72" s="33" cm="1">
        <f t="array" ref="DG72">SUMPRODUCT(
  (MOD(COLUMN(H72:CV72) - COLUMN(H72), 3) = 0) *
  (H72:CV72 &gt; 0) *
  (H72:CV72 &lt; 0.5 * IF(((WEEKDAY(H$2:CV$2, 2) = 1) + (WEEKDAY(H$2:CV$2, 2) = 6)), G72, F72)) *
  (I72:CW72 = "P") *
  (COUNTIF(UKHoliday, H$2:CV$2) = 0)
)</f>
        <v>1</v>
      </c>
      <c r="DH72" s="33" cm="1">
        <f t="array" ref="DH72">SUMPRODUCT(
  (MOD(COLUMN(H72:CV72) - COLUMN(H72), 3) = 0) *
  (H72:CV72 &gt; 0.5 * IF(((WEEKDAY(H$2:CV$2, 2) = 1) + (WEEKDAY(H$2:CV$2, 2) = 6)), $G72, $F72)) *
  (H72:CV72 &lt; 0.8 * IF(((WEEKDAY(H$2:CV$2, 2) = 1) + (WEEKDAY(H$2:CV$2, 2) = 6)), $G72, $F72)) *
  (I72:CW72 = "P") *
  (COUNTIF(UKHoliday, H$2:CV$2) = 0)
)</f>
        <v>1</v>
      </c>
      <c r="DI72" s="33" cm="1">
        <f t="array" ref="DI72">SUMPRODUCT(
  (MOD(COLUMN(H72:CV72) - COLUMN(H72), 3) = 0) *
  (H72:CV72 &gt; 0.8 * IF(((WEEKDAY(H$2:CV$2, 2) = 1) + (WEEKDAY(H$2:CV$2, 2) = 6)), $G72, $F72)) *
  (H72:CV72 &lt; 1 * IF(((WEEKDAY(H$2:CV$2, 2) = 1) + (WEEKDAY(H$2:CV$2, 2) = 6)), $G72, $F72)) *
  (I72:CW72 = "P") *
  (COUNTIF(UKHoliday, H$2:CV$2) = 0)
)</f>
        <v>13</v>
      </c>
    </row>
    <row r="73" spans="1:113" x14ac:dyDescent="0.3">
      <c r="A73" s="8" t="s">
        <v>473</v>
      </c>
      <c r="B73" s="8" t="s">
        <v>472</v>
      </c>
      <c r="C73" s="9" t="s">
        <v>802</v>
      </c>
      <c r="D73" s="62" t="s">
        <v>1058</v>
      </c>
      <c r="E73" s="35">
        <v>18600</v>
      </c>
      <c r="F73" s="35">
        <f t="shared" si="65"/>
        <v>930</v>
      </c>
      <c r="G73" s="35">
        <f t="shared" si="66"/>
        <v>465</v>
      </c>
      <c r="H73" s="13">
        <f>_xlfn.IFNA(IF(H$3="Productivity",
INDEX('Productivity Dump'!$E$4:$AJ$500,
MATCH($A73,'Productivity Dump'!$A$4:$A$500,0),
MATCH(H$2,'Productivity Dump'!$E$3:$AJ$3,0)
),
IF(H$3="Attendance",
INDEX('Attendance Dump'!$E$2:$AI$400,
MATCH($A73,'Attendance Dump'!$B$2:$B$400,0),
MATCH(H$2,'Attendance Dump'!$E$1:$AI$1,0)
),
INDEX('Active Hour''s Dump'!$D$3:$AH$337,
MATCH($C73,'Active Hour''s Dump'!$A$3:$A$337,0),
MATCH(H$2,'Active Hour''s Dump'!$D$2:$AH$2,0)
))),"")</f>
        <v>821.36900000000014</v>
      </c>
      <c r="I73" s="13" t="str">
        <f>_xlfn.IFNA(IF(I$3="Productivity",
INDEX('Productivity Dump'!$E$4:$AJ$500,
MATCH($A73,'Productivity Dump'!$A$4:$A$500,0),
MATCH(I$2,'Productivity Dump'!$E$3:$AJ$3,0)
),
IF(I$3="Attendance",
INDEX('Attendance Dump'!$E$2:$AI$400,
MATCH($A73,'Attendance Dump'!$B$2:$B$400,0),
MATCH(I$2,'Attendance Dump'!$E$1:$AI$1,0)
),
INDEX('Active Hour''s Dump'!$D$3:$AH$337,
MATCH($C73,'Active Hour''s Dump'!$A$3:$A$337,0),
MATCH(I$2,'Active Hour''s Dump'!$D$2:$AH$2,0)
))),"")</f>
        <v>P</v>
      </c>
      <c r="J73" s="54">
        <f>_xlfn.IFNA(IF(J$3="Productivity",
INDEX('Productivity Dump'!$E$4:$AJ$500,
MATCH($A73,'Productivity Dump'!$A$4:$A$500,0),
MATCH(J$2,'Productivity Dump'!$E$3:$AJ$3,0)
),
IF(J$3="Attendance",
INDEX('Attendance Dump'!$E$2:$AI$400,
MATCH($A73,'Attendance Dump'!$B$2:$B$400,0),
MATCH(J$2,'Attendance Dump'!$E$1:$AI$1,0)
),
INDEX('Active Hour''s Dump'!$D$3:$AH$337,
MATCH($C73,'Active Hour''s Dump'!$A$3:$A$337,0),
MATCH(J$2,'Active Hour''s Dump'!$D$2:$AH$2,0)
))),"")</f>
        <v>7.8333333333333304</v>
      </c>
      <c r="K73" s="13">
        <f>_xlfn.IFNA(IF(K$3="Productivity",
INDEX('Productivity Dump'!$E$4:$AJ$500,
MATCH($A73,'Productivity Dump'!$A$4:$A$500,0),
MATCH(K$2,'Productivity Dump'!$E$3:$AJ$3,0)
),
IF(K$3="Attendance",
INDEX('Attendance Dump'!$E$2:$AI$400,
MATCH($A73,'Attendance Dump'!$B$2:$B$400,0),
MATCH(K$2,'Attendance Dump'!$E$1:$AI$1,0)
),
INDEX('Active Hour''s Dump'!$D$3:$AH$337,
MATCH($C73,'Active Hour''s Dump'!$A$3:$A$337,0),
MATCH(K$2,'Active Hour''s Dump'!$D$2:$AH$2,0)
))),"")</f>
        <v>1030.3220000000001</v>
      </c>
      <c r="L73" s="13" t="str">
        <f>_xlfn.IFNA(IF(L$3="Productivity",
INDEX('Productivity Dump'!$E$4:$AJ$500,
MATCH($A73,'Productivity Dump'!$A$4:$A$500,0),
MATCH(L$2,'Productivity Dump'!$E$3:$AJ$3,0)
),
IF(L$3="Attendance",
INDEX('Attendance Dump'!$E$2:$AI$400,
MATCH($A73,'Attendance Dump'!$B$2:$B$400,0),
MATCH(L$2,'Attendance Dump'!$E$1:$AI$1,0)
),
INDEX('Active Hour''s Dump'!$D$3:$AH$337,
MATCH($C73,'Active Hour''s Dump'!$A$3:$A$337,0),
MATCH(L$2,'Active Hour''s Dump'!$D$2:$AH$2,0)
))),"")</f>
        <v>P</v>
      </c>
      <c r="M73" s="54">
        <f>_xlfn.IFNA(IF(M$3="Productivity",
INDEX('Productivity Dump'!$E$4:$AJ$500,
MATCH($A73,'Productivity Dump'!$A$4:$A$500,0),
MATCH(M$2,'Productivity Dump'!$E$3:$AJ$3,0)
),
IF(M$3="Attendance",
INDEX('Attendance Dump'!$E$2:$AI$400,
MATCH($A73,'Attendance Dump'!$B$2:$B$400,0),
MATCH(M$2,'Attendance Dump'!$E$1:$AI$1,0)
),
INDEX('Active Hour''s Dump'!$D$3:$AH$337,
MATCH($C73,'Active Hour''s Dump'!$A$3:$A$337,0),
MATCH(M$2,'Active Hour''s Dump'!$D$2:$AH$2,0)
))),"")</f>
        <v>8.9166666666666696</v>
      </c>
      <c r="N73" s="13">
        <f>_xlfn.IFNA(IF(N$3="Productivity",
INDEX('Productivity Dump'!$E$4:$AJ$500,
MATCH($A73,'Productivity Dump'!$A$4:$A$500,0),
MATCH(N$2,'Productivity Dump'!$E$3:$AJ$3,0)
),
IF(N$3="Attendance",
INDEX('Attendance Dump'!$E$2:$AI$400,
MATCH($A73,'Attendance Dump'!$B$2:$B$400,0),
MATCH(N$2,'Attendance Dump'!$E$1:$AI$1,0)
),
INDEX('Active Hour''s Dump'!$D$3:$AH$337,
MATCH($C73,'Active Hour''s Dump'!$A$3:$A$337,0),
MATCH(N$2,'Active Hour''s Dump'!$D$2:$AH$2,0)
))),"")</f>
        <v>449.16699999999997</v>
      </c>
      <c r="O73" s="13" t="str">
        <f>_xlfn.IFNA(IF(O$3="Productivity",
INDEX('Productivity Dump'!$E$4:$AJ$500,
MATCH($A73,'Productivity Dump'!$A$4:$A$500,0),
MATCH(O$2,'Productivity Dump'!$E$3:$AJ$3,0)
),
IF(O$3="Attendance",
INDEX('Attendance Dump'!$E$2:$AI$400,
MATCH($A73,'Attendance Dump'!$B$2:$B$400,0),
MATCH(O$2,'Attendance Dump'!$E$1:$AI$1,0)
),
INDEX('Active Hour''s Dump'!$D$3:$AH$337,
MATCH($C73,'Active Hour''s Dump'!$A$3:$A$337,0),
MATCH(O$2,'Active Hour''s Dump'!$D$2:$AH$2,0)
))),"")</f>
        <v>P</v>
      </c>
      <c r="P73" s="54">
        <f>_xlfn.IFNA(IF(P$3="Productivity",
INDEX('Productivity Dump'!$E$4:$AJ$500,
MATCH($A73,'Productivity Dump'!$A$4:$A$500,0),
MATCH(P$2,'Productivity Dump'!$E$3:$AJ$3,0)
),
IF(P$3="Attendance",
INDEX('Attendance Dump'!$E$2:$AI$400,
MATCH($A73,'Attendance Dump'!$B$2:$B$400,0),
MATCH(P$2,'Attendance Dump'!$E$1:$AI$1,0)
),
INDEX('Active Hour''s Dump'!$D$3:$AH$337,
MATCH($C73,'Active Hour''s Dump'!$A$3:$A$337,0),
MATCH(P$2,'Active Hour''s Dump'!$D$2:$AH$2,0)
))),"")</f>
        <v>5.9166666666666696</v>
      </c>
      <c r="Q73" s="13">
        <f>_xlfn.IFNA(IF(Q$3="Productivity",
INDEX('Productivity Dump'!$E$4:$AJ$500,
MATCH($A73,'Productivity Dump'!$A$4:$A$500,0),
MATCH(Q$2,'Productivity Dump'!$E$3:$AJ$3,0)
),
IF(Q$3="Attendance",
INDEX('Attendance Dump'!$E$2:$AI$400,
MATCH($A73,'Attendance Dump'!$B$2:$B$400,0),
MATCH(Q$2,'Attendance Dump'!$E$1:$AI$1,0)
),
INDEX('Active Hour''s Dump'!$D$3:$AH$337,
MATCH($C73,'Active Hour''s Dump'!$A$3:$A$337,0),
MATCH(Q$2,'Active Hour''s Dump'!$D$2:$AH$2,0)
))),"")</f>
        <v>0</v>
      </c>
      <c r="R73" s="13" t="str">
        <f>_xlfn.IFNA(IF(R$3="Productivity",
INDEX('Productivity Dump'!$E$4:$AJ$500,
MATCH($A73,'Productivity Dump'!$A$4:$A$500,0),
MATCH(R$2,'Productivity Dump'!$E$3:$AJ$3,0)
),
IF(R$3="Attendance",
INDEX('Attendance Dump'!$E$2:$AI$400,
MATCH($A73,'Attendance Dump'!$B$2:$B$400,0),
MATCH(R$2,'Attendance Dump'!$E$1:$AI$1,0)
),
INDEX('Active Hour''s Dump'!$D$3:$AH$337,
MATCH($C73,'Active Hour''s Dump'!$A$3:$A$337,0),
MATCH(R$2,'Active Hour''s Dump'!$D$2:$AH$2,0)
))),"")</f>
        <v>WO</v>
      </c>
      <c r="S73" s="54">
        <f>_xlfn.IFNA(IF(S$3="Productivity",
INDEX('Productivity Dump'!$E$4:$AJ$500,
MATCH($A73,'Productivity Dump'!$A$4:$A$500,0),
MATCH(S$2,'Productivity Dump'!$E$3:$AJ$3,0)
),
IF(S$3="Attendance",
INDEX('Attendance Dump'!$E$2:$AI$400,
MATCH($A73,'Attendance Dump'!$B$2:$B$400,0),
MATCH(S$2,'Attendance Dump'!$E$1:$AI$1,0)
),
INDEX('Active Hour''s Dump'!$D$3:$AH$337,
MATCH($C73,'Active Hour''s Dump'!$A$3:$A$337,0),
MATCH(S$2,'Active Hour''s Dump'!$D$2:$AH$2,0)
))),"")</f>
        <v>0</v>
      </c>
      <c r="T73" s="13">
        <f>_xlfn.IFNA(IF(T$3="Productivity",
INDEX('Productivity Dump'!$E$4:$AJ$500,
MATCH($A73,'Productivity Dump'!$A$4:$A$500,0),
MATCH(T$2,'Productivity Dump'!$E$3:$AJ$3,0)
),
IF(T$3="Attendance",
INDEX('Attendance Dump'!$E$2:$AI$400,
MATCH($A73,'Attendance Dump'!$B$2:$B$400,0),
MATCH(T$2,'Attendance Dump'!$E$1:$AI$1,0)
),
INDEX('Active Hour''s Dump'!$D$3:$AH$337,
MATCH($C73,'Active Hour''s Dump'!$A$3:$A$337,0),
MATCH(T$2,'Active Hour''s Dump'!$D$2:$AH$2,0)
))),"")</f>
        <v>347.279</v>
      </c>
      <c r="U73" s="13" t="str">
        <f>_xlfn.IFNA(IF(U$3="Productivity",
INDEX('Productivity Dump'!$E$4:$AJ$500,
MATCH($A73,'Productivity Dump'!$A$4:$A$500,0),
MATCH(U$2,'Productivity Dump'!$E$3:$AJ$3,0)
),
IF(U$3="Attendance",
INDEX('Attendance Dump'!$E$2:$AI$400,
MATCH($A73,'Attendance Dump'!$B$2:$B$400,0),
MATCH(U$2,'Attendance Dump'!$E$1:$AI$1,0)
),
INDEX('Active Hour''s Dump'!$D$3:$AH$337,
MATCH($C73,'Active Hour''s Dump'!$A$3:$A$337,0),
MATCH(U$2,'Active Hour''s Dump'!$D$2:$AH$2,0)
))),"")</f>
        <v>P</v>
      </c>
      <c r="V73" s="54">
        <f>_xlfn.IFNA(IF(V$3="Productivity",
INDEX('Productivity Dump'!$E$4:$AJ$500,
MATCH($A73,'Productivity Dump'!$A$4:$A$500,0),
MATCH(V$2,'Productivity Dump'!$E$3:$AJ$3,0)
),
IF(V$3="Attendance",
INDEX('Attendance Dump'!$E$2:$AI$400,
MATCH($A73,'Attendance Dump'!$B$2:$B$400,0),
MATCH(V$2,'Attendance Dump'!$E$1:$AI$1,0)
),
INDEX('Active Hour''s Dump'!$D$3:$AH$337,
MATCH($C73,'Active Hour''s Dump'!$A$3:$A$337,0),
MATCH(V$2,'Active Hour''s Dump'!$D$2:$AH$2,0)
))),"")</f>
        <v>3.4166666666666701</v>
      </c>
      <c r="W73" s="13">
        <f>_xlfn.IFNA(IF(W$3="Productivity",
INDEX('Productivity Dump'!$E$4:$AJ$500,
MATCH($A73,'Productivity Dump'!$A$4:$A$500,0),
MATCH(W$2,'Productivity Dump'!$E$3:$AJ$3,0)
),
IF(W$3="Attendance",
INDEX('Attendance Dump'!$E$2:$AI$400,
MATCH($A73,'Attendance Dump'!$B$2:$B$400,0),
MATCH(W$2,'Attendance Dump'!$E$1:$AI$1,0)
),
INDEX('Active Hour''s Dump'!$D$3:$AH$337,
MATCH($C73,'Active Hour''s Dump'!$A$3:$A$337,0),
MATCH(W$2,'Active Hour''s Dump'!$D$2:$AH$2,0)
))),"")</f>
        <v>994.76800000000003</v>
      </c>
      <c r="X73" s="13" t="str">
        <f>_xlfn.IFNA(IF(X$3="Productivity",
INDEX('Productivity Dump'!$E$4:$AJ$500,
MATCH($A73,'Productivity Dump'!$A$4:$A$500,0),
MATCH(X$2,'Productivity Dump'!$E$3:$AJ$3,0)
),
IF(X$3="Attendance",
INDEX('Attendance Dump'!$E$2:$AI$400,
MATCH($A73,'Attendance Dump'!$B$2:$B$400,0),
MATCH(X$2,'Attendance Dump'!$E$1:$AI$1,0)
),
INDEX('Active Hour''s Dump'!$D$3:$AH$337,
MATCH($C73,'Active Hour''s Dump'!$A$3:$A$337,0),
MATCH(X$2,'Active Hour''s Dump'!$D$2:$AH$2,0)
))),"")</f>
        <v>P</v>
      </c>
      <c r="Y73" s="54">
        <f>_xlfn.IFNA(IF(Y$3="Productivity",
INDEX('Productivity Dump'!$E$4:$AJ$500,
MATCH($A73,'Productivity Dump'!$A$4:$A$500,0),
MATCH(Y$2,'Productivity Dump'!$E$3:$AJ$3,0)
),
IF(Y$3="Attendance",
INDEX('Attendance Dump'!$E$2:$AI$400,
MATCH($A73,'Attendance Dump'!$B$2:$B$400,0),
MATCH(Y$2,'Attendance Dump'!$E$1:$AI$1,0)
),
INDEX('Active Hour''s Dump'!$D$3:$AH$337,
MATCH($C73,'Active Hour''s Dump'!$A$3:$A$337,0),
MATCH(Y$2,'Active Hour''s Dump'!$D$2:$AH$2,0)
))),"")</f>
        <v>10.25</v>
      </c>
      <c r="Z73" s="13">
        <f>_xlfn.IFNA(IF(Z$3="Productivity",
INDEX('Productivity Dump'!$E$4:$AJ$500,
MATCH($A73,'Productivity Dump'!$A$4:$A$500,0),
MATCH(Z$2,'Productivity Dump'!$E$3:$AJ$3,0)
),
IF(Z$3="Attendance",
INDEX('Attendance Dump'!$E$2:$AI$400,
MATCH($A73,'Attendance Dump'!$B$2:$B$400,0),
MATCH(Z$2,'Attendance Dump'!$E$1:$AI$1,0)
),
INDEX('Active Hour''s Dump'!$D$3:$AH$337,
MATCH($C73,'Active Hour''s Dump'!$A$3:$A$337,0),
MATCH(Z$2,'Active Hour''s Dump'!$D$2:$AH$2,0)
))),"")</f>
        <v>995.95699999999965</v>
      </c>
      <c r="AA73" s="13" t="str">
        <f>_xlfn.IFNA(IF(AA$3="Productivity",
INDEX('Productivity Dump'!$E$4:$AJ$500,
MATCH($A73,'Productivity Dump'!$A$4:$A$500,0),
MATCH(AA$2,'Productivity Dump'!$E$3:$AJ$3,0)
),
IF(AA$3="Attendance",
INDEX('Attendance Dump'!$E$2:$AI$400,
MATCH($A73,'Attendance Dump'!$B$2:$B$400,0),
MATCH(AA$2,'Attendance Dump'!$E$1:$AI$1,0)
),
INDEX('Active Hour''s Dump'!$D$3:$AH$337,
MATCH($C73,'Active Hour''s Dump'!$A$3:$A$337,0),
MATCH(AA$2,'Active Hour''s Dump'!$D$2:$AH$2,0)
))),"")</f>
        <v>P</v>
      </c>
      <c r="AB73" s="54">
        <f>_xlfn.IFNA(IF(AB$3="Productivity",
INDEX('Productivity Dump'!$E$4:$AJ$500,
MATCH($A73,'Productivity Dump'!$A$4:$A$500,0),
MATCH(AB$2,'Productivity Dump'!$E$3:$AJ$3,0)
),
IF(AB$3="Attendance",
INDEX('Attendance Dump'!$E$2:$AI$400,
MATCH($A73,'Attendance Dump'!$B$2:$B$400,0),
MATCH(AB$2,'Attendance Dump'!$E$1:$AI$1,0)
),
INDEX('Active Hour''s Dump'!$D$3:$AH$337,
MATCH($C73,'Active Hour''s Dump'!$A$3:$A$337,0),
MATCH(AB$2,'Active Hour''s Dump'!$D$2:$AH$2,0)
))),"")</f>
        <v>9.1666666666666696</v>
      </c>
      <c r="AC73" s="13">
        <f>_xlfn.IFNA(IF(AC$3="Productivity",
INDEX('Productivity Dump'!$E$4:$AJ$500,
MATCH($A73,'Productivity Dump'!$A$4:$A$500,0),
MATCH(AC$2,'Productivity Dump'!$E$3:$AJ$3,0)
),
IF(AC$3="Attendance",
INDEX('Attendance Dump'!$E$2:$AI$400,
MATCH($A73,'Attendance Dump'!$B$2:$B$400,0),
MATCH(AC$2,'Attendance Dump'!$E$1:$AI$1,0)
),
INDEX('Active Hour''s Dump'!$D$3:$AH$337,
MATCH($C73,'Active Hour''s Dump'!$A$3:$A$337,0),
MATCH(AC$2,'Active Hour''s Dump'!$D$2:$AH$2,0)
))),"")</f>
        <v>923.30799999999999</v>
      </c>
      <c r="AD73" s="13" t="str">
        <f>_xlfn.IFNA(IF(AD$3="Productivity",
INDEX('Productivity Dump'!$E$4:$AJ$500,
MATCH($A73,'Productivity Dump'!$A$4:$A$500,0),
MATCH(AD$2,'Productivity Dump'!$E$3:$AJ$3,0)
),
IF(AD$3="Attendance",
INDEX('Attendance Dump'!$E$2:$AI$400,
MATCH($A73,'Attendance Dump'!$B$2:$B$400,0),
MATCH(AD$2,'Attendance Dump'!$E$1:$AI$1,0)
),
INDEX('Active Hour''s Dump'!$D$3:$AH$337,
MATCH($C73,'Active Hour''s Dump'!$A$3:$A$337,0),
MATCH(AD$2,'Active Hour''s Dump'!$D$2:$AH$2,0)
))),"")</f>
        <v>P</v>
      </c>
      <c r="AE73" s="54">
        <f>_xlfn.IFNA(IF(AE$3="Productivity",
INDEX('Productivity Dump'!$E$4:$AJ$500,
MATCH($A73,'Productivity Dump'!$A$4:$A$500,0),
MATCH(AE$2,'Productivity Dump'!$E$3:$AJ$3,0)
),
IF(AE$3="Attendance",
INDEX('Attendance Dump'!$E$2:$AI$400,
MATCH($A73,'Attendance Dump'!$B$2:$B$400,0),
MATCH(AE$2,'Attendance Dump'!$E$1:$AI$1,0)
),
INDEX('Active Hour''s Dump'!$D$3:$AH$337,
MATCH($C73,'Active Hour''s Dump'!$A$3:$A$337,0),
MATCH(AE$2,'Active Hour''s Dump'!$D$2:$AH$2,0)
))),"")</f>
        <v>9.1666666666666696</v>
      </c>
      <c r="AF73" s="13">
        <f>_xlfn.IFNA(IF(AF$3="Productivity",
INDEX('Productivity Dump'!$E$4:$AJ$500,
MATCH($A73,'Productivity Dump'!$A$4:$A$500,0),
MATCH(AF$2,'Productivity Dump'!$E$3:$AJ$3,0)
),
IF(AF$3="Attendance",
INDEX('Attendance Dump'!$E$2:$AI$400,
MATCH($A73,'Attendance Dump'!$B$2:$B$400,0),
MATCH(AF$2,'Attendance Dump'!$E$1:$AI$1,0)
),
INDEX('Active Hour''s Dump'!$D$3:$AH$337,
MATCH($C73,'Active Hour''s Dump'!$A$3:$A$337,0),
MATCH(AF$2,'Active Hour''s Dump'!$D$2:$AH$2,0)
))),"")</f>
        <v>976.72199999999998</v>
      </c>
      <c r="AG73" s="13" t="str">
        <f>_xlfn.IFNA(IF(AG$3="Productivity",
INDEX('Productivity Dump'!$E$4:$AJ$500,
MATCH($A73,'Productivity Dump'!$A$4:$A$500,0),
MATCH(AG$2,'Productivity Dump'!$E$3:$AJ$3,0)
),
IF(AG$3="Attendance",
INDEX('Attendance Dump'!$E$2:$AI$400,
MATCH($A73,'Attendance Dump'!$B$2:$B$400,0),
MATCH(AG$2,'Attendance Dump'!$E$1:$AI$1,0)
),
INDEX('Active Hour''s Dump'!$D$3:$AH$337,
MATCH($C73,'Active Hour''s Dump'!$A$3:$A$337,0),
MATCH(AG$2,'Active Hour''s Dump'!$D$2:$AH$2,0)
))),"")</f>
        <v>P</v>
      </c>
      <c r="AH73" s="54">
        <f>_xlfn.IFNA(IF(AH$3="Productivity",
INDEX('Productivity Dump'!$E$4:$AJ$500,
MATCH($A73,'Productivity Dump'!$A$4:$A$500,0),
MATCH(AH$2,'Productivity Dump'!$E$3:$AJ$3,0)
),
IF(AH$3="Attendance",
INDEX('Attendance Dump'!$E$2:$AI$400,
MATCH($A73,'Attendance Dump'!$B$2:$B$400,0),
MATCH(AH$2,'Attendance Dump'!$E$1:$AI$1,0)
),
INDEX('Active Hour''s Dump'!$D$3:$AH$337,
MATCH($C73,'Active Hour''s Dump'!$A$3:$A$337,0),
MATCH(AH$2,'Active Hour''s Dump'!$D$2:$AH$2,0)
))),"")</f>
        <v>9.0833333333333304</v>
      </c>
      <c r="AI73" s="13">
        <f>_xlfn.IFNA(IF(AI$3="Productivity",
INDEX('Productivity Dump'!$E$4:$AJ$500,
MATCH($A73,'Productivity Dump'!$A$4:$A$500,0),
MATCH(AI$2,'Productivity Dump'!$E$3:$AJ$3,0)
),
IF(AI$3="Attendance",
INDEX('Attendance Dump'!$E$2:$AI$400,
MATCH($A73,'Attendance Dump'!$B$2:$B$400,0),
MATCH(AI$2,'Attendance Dump'!$E$1:$AI$1,0)
),
INDEX('Active Hour''s Dump'!$D$3:$AH$337,
MATCH($C73,'Active Hour''s Dump'!$A$3:$A$337,0),
MATCH(AI$2,'Active Hour''s Dump'!$D$2:$AH$2,0)
))),"")</f>
        <v>733.98300000000006</v>
      </c>
      <c r="AJ73" s="13" t="str">
        <f>_xlfn.IFNA(IF(AJ$3="Productivity",
INDEX('Productivity Dump'!$E$4:$AJ$500,
MATCH($A73,'Productivity Dump'!$A$4:$A$500,0),
MATCH(AJ$2,'Productivity Dump'!$E$3:$AJ$3,0)
),
IF(AJ$3="Attendance",
INDEX('Attendance Dump'!$E$2:$AI$400,
MATCH($A73,'Attendance Dump'!$B$2:$B$400,0),
MATCH(AJ$2,'Attendance Dump'!$E$1:$AI$1,0)
),
INDEX('Active Hour''s Dump'!$D$3:$AH$337,
MATCH($C73,'Active Hour''s Dump'!$A$3:$A$337,0),
MATCH(AJ$2,'Active Hour''s Dump'!$D$2:$AH$2,0)
))),"")</f>
        <v>P</v>
      </c>
      <c r="AK73" s="54">
        <f>_xlfn.IFNA(IF(AK$3="Productivity",
INDEX('Productivity Dump'!$E$4:$AJ$500,
MATCH($A73,'Productivity Dump'!$A$4:$A$500,0),
MATCH(AK$2,'Productivity Dump'!$E$3:$AJ$3,0)
),
IF(AK$3="Attendance",
INDEX('Attendance Dump'!$E$2:$AI$400,
MATCH($A73,'Attendance Dump'!$B$2:$B$400,0),
MATCH(AK$2,'Attendance Dump'!$E$1:$AI$1,0)
),
INDEX('Active Hour''s Dump'!$D$3:$AH$337,
MATCH($C73,'Active Hour''s Dump'!$A$3:$A$337,0),
MATCH(AK$2,'Active Hour''s Dump'!$D$2:$AH$2,0)
))),"")</f>
        <v>9.6666666666666696</v>
      </c>
      <c r="AL73" s="13">
        <f>_xlfn.IFNA(IF(AL$3="Productivity",
INDEX('Productivity Dump'!$E$4:$AJ$500,
MATCH($A73,'Productivity Dump'!$A$4:$A$500,0),
MATCH(AL$2,'Productivity Dump'!$E$3:$AJ$3,0)
),
IF(AL$3="Attendance",
INDEX('Attendance Dump'!$E$2:$AI$400,
MATCH($A73,'Attendance Dump'!$B$2:$B$400,0),
MATCH(AL$2,'Attendance Dump'!$E$1:$AI$1,0)
),
INDEX('Active Hour''s Dump'!$D$3:$AH$337,
MATCH($C73,'Active Hour''s Dump'!$A$3:$A$337,0),
MATCH(AL$2,'Active Hour''s Dump'!$D$2:$AH$2,0)
))),"")</f>
        <v>47.216000000000001</v>
      </c>
      <c r="AM73" s="13" t="str">
        <f>_xlfn.IFNA(IF(AM$3="Productivity",
INDEX('Productivity Dump'!$E$4:$AJ$500,
MATCH($A73,'Productivity Dump'!$A$4:$A$500,0),
MATCH(AM$2,'Productivity Dump'!$E$3:$AJ$3,0)
),
IF(AM$3="Attendance",
INDEX('Attendance Dump'!$E$2:$AI$400,
MATCH($A73,'Attendance Dump'!$B$2:$B$400,0),
MATCH(AM$2,'Attendance Dump'!$E$1:$AI$1,0)
),
INDEX('Active Hour''s Dump'!$D$3:$AH$337,
MATCH($C73,'Active Hour''s Dump'!$A$3:$A$337,0),
MATCH(AM$2,'Active Hour''s Dump'!$D$2:$AH$2,0)
))),"")</f>
        <v>WO</v>
      </c>
      <c r="AN73" s="54">
        <f>_xlfn.IFNA(IF(AN$3="Productivity",
INDEX('Productivity Dump'!$E$4:$AJ$500,
MATCH($A73,'Productivity Dump'!$A$4:$A$500,0),
MATCH(AN$2,'Productivity Dump'!$E$3:$AJ$3,0)
),
IF(AN$3="Attendance",
INDEX('Attendance Dump'!$E$2:$AI$400,
MATCH($A73,'Attendance Dump'!$B$2:$B$400,0),
MATCH(AN$2,'Attendance Dump'!$E$1:$AI$1,0)
),
INDEX('Active Hour''s Dump'!$D$3:$AH$337,
MATCH($C73,'Active Hour''s Dump'!$A$3:$A$337,0),
MATCH(AN$2,'Active Hour''s Dump'!$D$2:$AH$2,0)
))),"")</f>
        <v>8.3333333333333301E-2</v>
      </c>
      <c r="AO73" s="13">
        <f>_xlfn.IFNA(IF(AO$3="Productivity",
INDEX('Productivity Dump'!$E$4:$AJ$500,
MATCH($A73,'Productivity Dump'!$A$4:$A$500,0),
MATCH(AO$2,'Productivity Dump'!$E$3:$AJ$3,0)
),
IF(AO$3="Attendance",
INDEX('Attendance Dump'!$E$2:$AI$400,
MATCH($A73,'Attendance Dump'!$B$2:$B$400,0),
MATCH(AO$2,'Attendance Dump'!$E$1:$AI$1,0)
),
INDEX('Active Hour''s Dump'!$D$3:$AH$337,
MATCH($C73,'Active Hour''s Dump'!$A$3:$A$337,0),
MATCH(AO$2,'Active Hour''s Dump'!$D$2:$AH$2,0)
))),"")</f>
        <v>348.77</v>
      </c>
      <c r="AP73" s="13" t="str">
        <f>_xlfn.IFNA(IF(AP$3="Productivity",
INDEX('Productivity Dump'!$E$4:$AJ$500,
MATCH($A73,'Productivity Dump'!$A$4:$A$500,0),
MATCH(AP$2,'Productivity Dump'!$E$3:$AJ$3,0)
),
IF(AP$3="Attendance",
INDEX('Attendance Dump'!$E$2:$AI$400,
MATCH($A73,'Attendance Dump'!$B$2:$B$400,0),
MATCH(AP$2,'Attendance Dump'!$E$1:$AI$1,0)
),
INDEX('Active Hour''s Dump'!$D$3:$AH$337,
MATCH($C73,'Active Hour''s Dump'!$A$3:$A$337,0),
MATCH(AP$2,'Active Hour''s Dump'!$D$2:$AH$2,0)
))),"")</f>
        <v>P</v>
      </c>
      <c r="AQ73" s="54">
        <f>_xlfn.IFNA(IF(AQ$3="Productivity",
INDEX('Productivity Dump'!$E$4:$AJ$500,
MATCH($A73,'Productivity Dump'!$A$4:$A$500,0),
MATCH(AQ$2,'Productivity Dump'!$E$3:$AJ$3,0)
),
IF(AQ$3="Attendance",
INDEX('Attendance Dump'!$E$2:$AI$400,
MATCH($A73,'Attendance Dump'!$B$2:$B$400,0),
MATCH(AQ$2,'Attendance Dump'!$E$1:$AI$1,0)
),
INDEX('Active Hour''s Dump'!$D$3:$AH$337,
MATCH($C73,'Active Hour''s Dump'!$A$3:$A$337,0),
MATCH(AQ$2,'Active Hour''s Dump'!$D$2:$AH$2,0)
))),"")</f>
        <v>3.9166666666666701</v>
      </c>
      <c r="AR73" s="13">
        <f>_xlfn.IFNA(IF(AR$3="Productivity",
INDEX('Productivity Dump'!$E$4:$AJ$500,
MATCH($A73,'Productivity Dump'!$A$4:$A$500,0),
MATCH(AR$2,'Productivity Dump'!$E$3:$AJ$3,0)
),
IF(AR$3="Attendance",
INDEX('Attendance Dump'!$E$2:$AI$400,
MATCH($A73,'Attendance Dump'!$B$2:$B$400,0),
MATCH(AR$2,'Attendance Dump'!$E$1:$AI$1,0)
),
INDEX('Active Hour''s Dump'!$D$3:$AH$337,
MATCH($C73,'Active Hour''s Dump'!$A$3:$A$337,0),
MATCH(AR$2,'Active Hour''s Dump'!$D$2:$AH$2,0)
))),"")</f>
        <v>634.23099999999999</v>
      </c>
      <c r="AS73" s="13" t="str">
        <f>_xlfn.IFNA(IF(AS$3="Productivity",
INDEX('Productivity Dump'!$E$4:$AJ$500,
MATCH($A73,'Productivity Dump'!$A$4:$A$500,0),
MATCH(AS$2,'Productivity Dump'!$E$3:$AJ$3,0)
),
IF(AS$3="Attendance",
INDEX('Attendance Dump'!$E$2:$AI$400,
MATCH($A73,'Attendance Dump'!$B$2:$B$400,0),
MATCH(AS$2,'Attendance Dump'!$E$1:$AI$1,0)
),
INDEX('Active Hour''s Dump'!$D$3:$AH$337,
MATCH($C73,'Active Hour''s Dump'!$A$3:$A$337,0),
MATCH(AS$2,'Active Hour''s Dump'!$D$2:$AH$2,0)
))),"")</f>
        <v>SL-HL</v>
      </c>
      <c r="AT73" s="54">
        <f>_xlfn.IFNA(IF(AT$3="Productivity",
INDEX('Productivity Dump'!$E$4:$AJ$500,
MATCH($A73,'Productivity Dump'!$A$4:$A$500,0),
MATCH(AT$2,'Productivity Dump'!$E$3:$AJ$3,0)
),
IF(AT$3="Attendance",
INDEX('Attendance Dump'!$E$2:$AI$400,
MATCH($A73,'Attendance Dump'!$B$2:$B$400,0),
MATCH(AT$2,'Attendance Dump'!$E$1:$AI$1,0)
),
INDEX('Active Hour''s Dump'!$D$3:$AH$337,
MATCH($C73,'Active Hour''s Dump'!$A$3:$A$337,0),
MATCH(AT$2,'Active Hour''s Dump'!$D$2:$AH$2,0)
))),"")</f>
        <v>7.9166666666666696</v>
      </c>
      <c r="AU73" s="13">
        <f>_xlfn.IFNA(IF(AU$3="Productivity",
INDEX('Productivity Dump'!$E$4:$AJ$500,
MATCH($A73,'Productivity Dump'!$A$4:$A$500,0),
MATCH(AU$2,'Productivity Dump'!$E$3:$AJ$3,0)
),
IF(AU$3="Attendance",
INDEX('Attendance Dump'!$E$2:$AI$400,
MATCH($A73,'Attendance Dump'!$B$2:$B$400,0),
MATCH(AU$2,'Attendance Dump'!$E$1:$AI$1,0)
),
INDEX('Active Hour''s Dump'!$D$3:$AH$337,
MATCH($C73,'Active Hour''s Dump'!$A$3:$A$337,0),
MATCH(AU$2,'Active Hour''s Dump'!$D$2:$AH$2,0)
))),"")</f>
        <v>614.76900000000001</v>
      </c>
      <c r="AV73" s="13" t="str">
        <f>_xlfn.IFNA(IF(AV$3="Productivity",
INDEX('Productivity Dump'!$E$4:$AJ$500,
MATCH($A73,'Productivity Dump'!$A$4:$A$500,0),
MATCH(AV$2,'Productivity Dump'!$E$3:$AJ$3,0)
),
IF(AV$3="Attendance",
INDEX('Attendance Dump'!$E$2:$AI$400,
MATCH($A73,'Attendance Dump'!$B$2:$B$400,0),
MATCH(AV$2,'Attendance Dump'!$E$1:$AI$1,0)
),
INDEX('Active Hour''s Dump'!$D$3:$AH$337,
MATCH($C73,'Active Hour''s Dump'!$A$3:$A$337,0),
MATCH(AV$2,'Active Hour''s Dump'!$D$2:$AH$2,0)
))),"")</f>
        <v>SL-HL</v>
      </c>
      <c r="AW73" s="54">
        <f>_xlfn.IFNA(IF(AW$3="Productivity",
INDEX('Productivity Dump'!$E$4:$AJ$500,
MATCH($A73,'Productivity Dump'!$A$4:$A$500,0),
MATCH(AW$2,'Productivity Dump'!$E$3:$AJ$3,0)
),
IF(AW$3="Attendance",
INDEX('Attendance Dump'!$E$2:$AI$400,
MATCH($A73,'Attendance Dump'!$B$2:$B$400,0),
MATCH(AW$2,'Attendance Dump'!$E$1:$AI$1,0)
),
INDEX('Active Hour''s Dump'!$D$3:$AH$337,
MATCH($C73,'Active Hour''s Dump'!$A$3:$A$337,0),
MATCH(AW$2,'Active Hour''s Dump'!$D$2:$AH$2,0)
))),"")</f>
        <v>6.75</v>
      </c>
      <c r="AX73" s="13">
        <f>_xlfn.IFNA(IF(AX$3="Productivity",
INDEX('Productivity Dump'!$E$4:$AJ$500,
MATCH($A73,'Productivity Dump'!$A$4:$A$500,0),
MATCH(AX$2,'Productivity Dump'!$E$3:$AJ$3,0)
),
IF(AX$3="Attendance",
INDEX('Attendance Dump'!$E$2:$AI$400,
MATCH($A73,'Attendance Dump'!$B$2:$B$400,0),
MATCH(AX$2,'Attendance Dump'!$E$1:$AI$1,0)
),
INDEX('Active Hour''s Dump'!$D$3:$AH$337,
MATCH($C73,'Active Hour''s Dump'!$A$3:$A$337,0),
MATCH(AX$2,'Active Hour''s Dump'!$D$2:$AH$2,0)
))),"")</f>
        <v>898.553</v>
      </c>
      <c r="AY73" s="13" t="str">
        <f>_xlfn.IFNA(IF(AY$3="Productivity",
INDEX('Productivity Dump'!$E$4:$AJ$500,
MATCH($A73,'Productivity Dump'!$A$4:$A$500,0),
MATCH(AY$2,'Productivity Dump'!$E$3:$AJ$3,0)
),
IF(AY$3="Attendance",
INDEX('Attendance Dump'!$E$2:$AI$400,
MATCH($A73,'Attendance Dump'!$B$2:$B$400,0),
MATCH(AY$2,'Attendance Dump'!$E$1:$AI$1,0)
),
INDEX('Active Hour''s Dump'!$D$3:$AH$337,
MATCH($C73,'Active Hour''s Dump'!$A$3:$A$337,0),
MATCH(AY$2,'Active Hour''s Dump'!$D$2:$AH$2,0)
))),"")</f>
        <v>P</v>
      </c>
      <c r="AZ73" s="54">
        <f>_xlfn.IFNA(IF(AZ$3="Productivity",
INDEX('Productivity Dump'!$E$4:$AJ$500,
MATCH($A73,'Productivity Dump'!$A$4:$A$500,0),
MATCH(AZ$2,'Productivity Dump'!$E$3:$AJ$3,0)
),
IF(AZ$3="Attendance",
INDEX('Attendance Dump'!$E$2:$AI$400,
MATCH($A73,'Attendance Dump'!$B$2:$B$400,0),
MATCH(AZ$2,'Attendance Dump'!$E$1:$AI$1,0)
),
INDEX('Active Hour''s Dump'!$D$3:$AH$337,
MATCH($C73,'Active Hour''s Dump'!$A$3:$A$337,0),
MATCH(AZ$2,'Active Hour''s Dump'!$D$2:$AH$2,0)
))),"")</f>
        <v>8.0833333333333304</v>
      </c>
      <c r="BA73" s="13">
        <f>_xlfn.IFNA(IF(BA$3="Productivity",
INDEX('Productivity Dump'!$E$4:$AJ$500,
MATCH($A73,'Productivity Dump'!$A$4:$A$500,0),
MATCH(BA$2,'Productivity Dump'!$E$3:$AJ$3,0)
),
IF(BA$3="Attendance",
INDEX('Attendance Dump'!$E$2:$AI$400,
MATCH($A73,'Attendance Dump'!$B$2:$B$400,0),
MATCH(BA$2,'Attendance Dump'!$E$1:$AI$1,0)
),
INDEX('Active Hour''s Dump'!$D$3:$AH$337,
MATCH($C73,'Active Hour''s Dump'!$A$3:$A$337,0),
MATCH(BA$2,'Active Hour''s Dump'!$D$2:$AH$2,0)
))),"")</f>
        <v>784.40300000000002</v>
      </c>
      <c r="BB73" s="13" t="str">
        <f>_xlfn.IFNA(IF(BB$3="Productivity",
INDEX('Productivity Dump'!$E$4:$AJ$500,
MATCH($A73,'Productivity Dump'!$A$4:$A$500,0),
MATCH(BB$2,'Productivity Dump'!$E$3:$AJ$3,0)
),
IF(BB$3="Attendance",
INDEX('Attendance Dump'!$E$2:$AI$400,
MATCH($A73,'Attendance Dump'!$B$2:$B$400,0),
MATCH(BB$2,'Attendance Dump'!$E$1:$AI$1,0)
),
INDEX('Active Hour''s Dump'!$D$3:$AH$337,
MATCH($C73,'Active Hour''s Dump'!$A$3:$A$337,0),
MATCH(BB$2,'Active Hour''s Dump'!$D$2:$AH$2,0)
))),"")</f>
        <v>P</v>
      </c>
      <c r="BC73" s="54">
        <f>_xlfn.IFNA(IF(BC$3="Productivity",
INDEX('Productivity Dump'!$E$4:$AJ$500,
MATCH($A73,'Productivity Dump'!$A$4:$A$500,0),
MATCH(BC$2,'Productivity Dump'!$E$3:$AJ$3,0)
),
IF(BC$3="Attendance",
INDEX('Attendance Dump'!$E$2:$AI$400,
MATCH($A73,'Attendance Dump'!$B$2:$B$400,0),
MATCH(BC$2,'Attendance Dump'!$E$1:$AI$1,0)
),
INDEX('Active Hour''s Dump'!$D$3:$AH$337,
MATCH($C73,'Active Hour''s Dump'!$A$3:$A$337,0),
MATCH(BC$2,'Active Hour''s Dump'!$D$2:$AH$2,0)
))),"")</f>
        <v>7.25</v>
      </c>
      <c r="BD73" s="13">
        <f>_xlfn.IFNA(IF(BD$3="Productivity",
INDEX('Productivity Dump'!$E$4:$AJ$500,
MATCH($A73,'Productivity Dump'!$A$4:$A$500,0),
MATCH(BD$2,'Productivity Dump'!$E$3:$AJ$3,0)
),
IF(BD$3="Attendance",
INDEX('Attendance Dump'!$E$2:$AI$400,
MATCH($A73,'Attendance Dump'!$B$2:$B$400,0),
MATCH(BD$2,'Attendance Dump'!$E$1:$AI$1,0)
),
INDEX('Active Hour''s Dump'!$D$3:$AH$337,
MATCH($C73,'Active Hour''s Dump'!$A$3:$A$337,0),
MATCH(BD$2,'Active Hour''s Dump'!$D$2:$AH$2,0)
))),"")</f>
        <v>475.01299999999992</v>
      </c>
      <c r="BE73" s="13" t="str">
        <f>_xlfn.IFNA(IF(BE$3="Productivity",
INDEX('Productivity Dump'!$E$4:$AJ$500,
MATCH($A73,'Productivity Dump'!$A$4:$A$500,0),
MATCH(BE$2,'Productivity Dump'!$E$3:$AJ$3,0)
),
IF(BE$3="Attendance",
INDEX('Attendance Dump'!$E$2:$AI$400,
MATCH($A73,'Attendance Dump'!$B$2:$B$400,0),
MATCH(BE$2,'Attendance Dump'!$E$1:$AI$1,0)
),
INDEX('Active Hour''s Dump'!$D$3:$AH$337,
MATCH($C73,'Active Hour''s Dump'!$A$3:$A$337,0),
MATCH(BE$2,'Active Hour''s Dump'!$D$2:$AH$2,0)
))),"")</f>
        <v>P</v>
      </c>
      <c r="BF73" s="54">
        <f>_xlfn.IFNA(IF(BF$3="Productivity",
INDEX('Productivity Dump'!$E$4:$AJ$500,
MATCH($A73,'Productivity Dump'!$A$4:$A$500,0),
MATCH(BF$2,'Productivity Dump'!$E$3:$AJ$3,0)
),
IF(BF$3="Attendance",
INDEX('Attendance Dump'!$E$2:$AI$400,
MATCH($A73,'Attendance Dump'!$B$2:$B$400,0),
MATCH(BF$2,'Attendance Dump'!$E$1:$AI$1,0)
),
INDEX('Active Hour''s Dump'!$D$3:$AH$337,
MATCH($C73,'Active Hour''s Dump'!$A$3:$A$337,0),
MATCH(BF$2,'Active Hour''s Dump'!$D$2:$AH$2,0)
))),"")</f>
        <v>5.5833333333333304</v>
      </c>
      <c r="BG73" s="13">
        <f>_xlfn.IFNA(IF(BG$3="Productivity",
INDEX('Productivity Dump'!$E$4:$AJ$500,
MATCH($A73,'Productivity Dump'!$A$4:$A$500,0),
MATCH(BG$2,'Productivity Dump'!$E$3:$AJ$3,0)
),
IF(BG$3="Attendance",
INDEX('Attendance Dump'!$E$2:$AI$400,
MATCH($A73,'Attendance Dump'!$B$2:$B$400,0),
MATCH(BG$2,'Attendance Dump'!$E$1:$AI$1,0)
),
INDEX('Active Hour''s Dump'!$D$3:$AH$337,
MATCH($C73,'Active Hour''s Dump'!$A$3:$A$337,0),
MATCH(BG$2,'Active Hour''s Dump'!$D$2:$AH$2,0)
))),"")</f>
        <v>0</v>
      </c>
      <c r="BH73" s="13" t="str">
        <f>_xlfn.IFNA(IF(BH$3="Productivity",
INDEX('Productivity Dump'!$E$4:$AJ$500,
MATCH($A73,'Productivity Dump'!$A$4:$A$500,0),
MATCH(BH$2,'Productivity Dump'!$E$3:$AJ$3,0)
),
IF(BH$3="Attendance",
INDEX('Attendance Dump'!$E$2:$AI$400,
MATCH($A73,'Attendance Dump'!$B$2:$B$400,0),
MATCH(BH$2,'Attendance Dump'!$E$1:$AI$1,0)
),
INDEX('Active Hour''s Dump'!$D$3:$AH$337,
MATCH($C73,'Active Hour''s Dump'!$A$3:$A$337,0),
MATCH(BH$2,'Active Hour''s Dump'!$D$2:$AH$2,0)
))),"")</f>
        <v>WO</v>
      </c>
      <c r="BI73" s="54">
        <f>_xlfn.IFNA(IF(BI$3="Productivity",
INDEX('Productivity Dump'!$E$4:$AJ$500,
MATCH($A73,'Productivity Dump'!$A$4:$A$500,0),
MATCH(BI$2,'Productivity Dump'!$E$3:$AJ$3,0)
),
IF(BI$3="Attendance",
INDEX('Attendance Dump'!$E$2:$AI$400,
MATCH($A73,'Attendance Dump'!$B$2:$B$400,0),
MATCH(BI$2,'Attendance Dump'!$E$1:$AI$1,0)
),
INDEX('Active Hour''s Dump'!$D$3:$AH$337,
MATCH($C73,'Active Hour''s Dump'!$A$3:$A$337,0),
MATCH(BI$2,'Active Hour''s Dump'!$D$2:$AH$2,0)
))),"")</f>
        <v>0</v>
      </c>
      <c r="BJ73" s="13">
        <f>_xlfn.IFNA(IF(BJ$3="Productivity",
INDEX('Productivity Dump'!$E$4:$AJ$500,
MATCH($A73,'Productivity Dump'!$A$4:$A$500,0),
MATCH(BJ$2,'Productivity Dump'!$E$3:$AJ$3,0)
),
IF(BJ$3="Attendance",
INDEX('Attendance Dump'!$E$2:$AI$400,
MATCH($A73,'Attendance Dump'!$B$2:$B$400,0),
MATCH(BJ$2,'Attendance Dump'!$E$1:$AI$1,0)
),
INDEX('Active Hour''s Dump'!$D$3:$AH$337,
MATCH($C73,'Active Hour''s Dump'!$A$3:$A$337,0),
MATCH(BJ$2,'Active Hour''s Dump'!$D$2:$AH$2,0)
))),"")</f>
        <v>364.17</v>
      </c>
      <c r="BK73" s="13" t="str">
        <f>_xlfn.IFNA(IF(BK$3="Productivity",
INDEX('Productivity Dump'!$E$4:$AJ$500,
MATCH($A73,'Productivity Dump'!$A$4:$A$500,0),
MATCH(BK$2,'Productivity Dump'!$E$3:$AJ$3,0)
),
IF(BK$3="Attendance",
INDEX('Attendance Dump'!$E$2:$AI$400,
MATCH($A73,'Attendance Dump'!$B$2:$B$400,0),
MATCH(BK$2,'Attendance Dump'!$E$1:$AI$1,0)
),
INDEX('Active Hour''s Dump'!$D$3:$AH$337,
MATCH($C73,'Active Hour''s Dump'!$A$3:$A$337,0),
MATCH(BK$2,'Active Hour''s Dump'!$D$2:$AH$2,0)
))),"")</f>
        <v>P</v>
      </c>
      <c r="BL73" s="54">
        <f>_xlfn.IFNA(IF(BL$3="Productivity",
INDEX('Productivity Dump'!$E$4:$AJ$500,
MATCH($A73,'Productivity Dump'!$A$4:$A$500,0),
MATCH(BL$2,'Productivity Dump'!$E$3:$AJ$3,0)
),
IF(BL$3="Attendance",
INDEX('Attendance Dump'!$E$2:$AI$400,
MATCH($A73,'Attendance Dump'!$B$2:$B$400,0),
MATCH(BL$2,'Attendance Dump'!$E$1:$AI$1,0)
),
INDEX('Active Hour''s Dump'!$D$3:$AH$337,
MATCH($C73,'Active Hour''s Dump'!$A$3:$A$337,0),
MATCH(BL$2,'Active Hour''s Dump'!$D$2:$AH$2,0)
))),"")</f>
        <v>3.75</v>
      </c>
      <c r="BM73" s="13">
        <f>_xlfn.IFNA(IF(BM$3="Productivity",
INDEX('Productivity Dump'!$E$4:$AJ$500,
MATCH($A73,'Productivity Dump'!$A$4:$A$500,0),
MATCH(BM$2,'Productivity Dump'!$E$3:$AJ$3,0)
),
IF(BM$3="Attendance",
INDEX('Attendance Dump'!$E$2:$AI$400,
MATCH($A73,'Attendance Dump'!$B$2:$B$400,0),
MATCH(BM$2,'Attendance Dump'!$E$1:$AI$1,0)
),
INDEX('Active Hour''s Dump'!$D$3:$AH$337,
MATCH($C73,'Active Hour''s Dump'!$A$3:$A$337,0),
MATCH(BM$2,'Active Hour''s Dump'!$D$2:$AH$2,0)
))),"")</f>
        <v>882.077</v>
      </c>
      <c r="BN73" s="13" t="str">
        <f>_xlfn.IFNA(IF(BN$3="Productivity",
INDEX('Productivity Dump'!$E$4:$AJ$500,
MATCH($A73,'Productivity Dump'!$A$4:$A$500,0),
MATCH(BN$2,'Productivity Dump'!$E$3:$AJ$3,0)
),
IF(BN$3="Attendance",
INDEX('Attendance Dump'!$E$2:$AI$400,
MATCH($A73,'Attendance Dump'!$B$2:$B$400,0),
MATCH(BN$2,'Attendance Dump'!$E$1:$AI$1,0)
),
INDEX('Active Hour''s Dump'!$D$3:$AH$337,
MATCH($C73,'Active Hour''s Dump'!$A$3:$A$337,0),
MATCH(BN$2,'Active Hour''s Dump'!$D$2:$AH$2,0)
))),"")</f>
        <v>P</v>
      </c>
      <c r="BO73" s="54">
        <f>_xlfn.IFNA(IF(BO$3="Productivity",
INDEX('Productivity Dump'!$E$4:$AJ$500,
MATCH($A73,'Productivity Dump'!$A$4:$A$500,0),
MATCH(BO$2,'Productivity Dump'!$E$3:$AJ$3,0)
),
IF(BO$3="Attendance",
INDEX('Attendance Dump'!$E$2:$AI$400,
MATCH($A73,'Attendance Dump'!$B$2:$B$400,0),
MATCH(BO$2,'Attendance Dump'!$E$1:$AI$1,0)
),
INDEX('Active Hour''s Dump'!$D$3:$AH$337,
MATCH($C73,'Active Hour''s Dump'!$A$3:$A$337,0),
MATCH(BO$2,'Active Hour''s Dump'!$D$2:$AH$2,0)
))),"")</f>
        <v>8.5</v>
      </c>
      <c r="BP73" s="13">
        <f>_xlfn.IFNA(IF(BP$3="Productivity",
INDEX('Productivity Dump'!$E$4:$AJ$500,
MATCH($A73,'Productivity Dump'!$A$4:$A$500,0),
MATCH(BP$2,'Productivity Dump'!$E$3:$AJ$3,0)
),
IF(BP$3="Attendance",
INDEX('Attendance Dump'!$E$2:$AI$400,
MATCH($A73,'Attendance Dump'!$B$2:$B$400,0),
MATCH(BP$2,'Attendance Dump'!$E$1:$AI$1,0)
),
INDEX('Active Hour''s Dump'!$D$3:$AH$337,
MATCH($C73,'Active Hour''s Dump'!$A$3:$A$337,0),
MATCH(BP$2,'Active Hour''s Dump'!$D$2:$AH$2,0)
))),"")</f>
        <v>887.6149999999999</v>
      </c>
      <c r="BQ73" s="13" t="str">
        <f>_xlfn.IFNA(IF(BQ$3="Productivity",
INDEX('Productivity Dump'!$E$4:$AJ$500,
MATCH($A73,'Productivity Dump'!$A$4:$A$500,0),
MATCH(BQ$2,'Productivity Dump'!$E$3:$AJ$3,0)
),
IF(BQ$3="Attendance",
INDEX('Attendance Dump'!$E$2:$AI$400,
MATCH($A73,'Attendance Dump'!$B$2:$B$400,0),
MATCH(BQ$2,'Attendance Dump'!$E$1:$AI$1,0)
),
INDEX('Active Hour''s Dump'!$D$3:$AH$337,
MATCH($C73,'Active Hour''s Dump'!$A$3:$A$337,0),
MATCH(BQ$2,'Active Hour''s Dump'!$D$2:$AH$2,0)
))),"")</f>
        <v>P</v>
      </c>
      <c r="BR73" s="54">
        <f>_xlfn.IFNA(IF(BR$3="Productivity",
INDEX('Productivity Dump'!$E$4:$AJ$500,
MATCH($A73,'Productivity Dump'!$A$4:$A$500,0),
MATCH(BR$2,'Productivity Dump'!$E$3:$AJ$3,0)
),
IF(BR$3="Attendance",
INDEX('Attendance Dump'!$E$2:$AI$400,
MATCH($A73,'Attendance Dump'!$B$2:$B$400,0),
MATCH(BR$2,'Attendance Dump'!$E$1:$AI$1,0)
),
INDEX('Active Hour''s Dump'!$D$3:$AH$337,
MATCH($C73,'Active Hour''s Dump'!$A$3:$A$337,0),
MATCH(BR$2,'Active Hour''s Dump'!$D$2:$AH$2,0)
))),"")</f>
        <v>7.9166666666666696</v>
      </c>
      <c r="BS73" s="13">
        <f>_xlfn.IFNA(IF(BS$3="Productivity",
INDEX('Productivity Dump'!$E$4:$AJ$500,
MATCH($A73,'Productivity Dump'!$A$4:$A$500,0),
MATCH(BS$2,'Productivity Dump'!$E$3:$AJ$3,0)
),
IF(BS$3="Attendance",
INDEX('Attendance Dump'!$E$2:$AI$400,
MATCH($A73,'Attendance Dump'!$B$2:$B$400,0),
MATCH(BS$2,'Attendance Dump'!$E$1:$AI$1,0)
),
INDEX('Active Hour''s Dump'!$D$3:$AH$337,
MATCH($C73,'Active Hour''s Dump'!$A$3:$A$337,0),
MATCH(BS$2,'Active Hour''s Dump'!$D$2:$AH$2,0)
))),"")</f>
        <v>702.721</v>
      </c>
      <c r="BT73" s="13" t="str">
        <f>_xlfn.IFNA(IF(BT$3="Productivity",
INDEX('Productivity Dump'!$E$4:$AJ$500,
MATCH($A73,'Productivity Dump'!$A$4:$A$500,0),
MATCH(BT$2,'Productivity Dump'!$E$3:$AJ$3,0)
),
IF(BT$3="Attendance",
INDEX('Attendance Dump'!$E$2:$AI$400,
MATCH($A73,'Attendance Dump'!$B$2:$B$400,0),
MATCH(BT$2,'Attendance Dump'!$E$1:$AI$1,0)
),
INDEX('Active Hour''s Dump'!$D$3:$AH$337,
MATCH($C73,'Active Hour''s Dump'!$A$3:$A$337,0),
MATCH(BT$2,'Active Hour''s Dump'!$D$2:$AH$2,0)
))),"")</f>
        <v>H</v>
      </c>
      <c r="BU73" s="54">
        <f>_xlfn.IFNA(IF(BU$3="Productivity",
INDEX('Productivity Dump'!$E$4:$AJ$500,
MATCH($A73,'Productivity Dump'!$A$4:$A$500,0),
MATCH(BU$2,'Productivity Dump'!$E$3:$AJ$3,0)
),
IF(BU$3="Attendance",
INDEX('Attendance Dump'!$E$2:$AI$400,
MATCH($A73,'Attendance Dump'!$B$2:$B$400,0),
MATCH(BU$2,'Attendance Dump'!$E$1:$AI$1,0)
),
INDEX('Active Hour''s Dump'!$D$3:$AH$337,
MATCH($C73,'Active Hour''s Dump'!$A$3:$A$337,0),
MATCH(BU$2,'Active Hour''s Dump'!$D$2:$AH$2,0)
))),"")</f>
        <v>8.3333333333333304</v>
      </c>
      <c r="BV73" s="13">
        <f>_xlfn.IFNA(IF(BV$3="Productivity",
INDEX('Productivity Dump'!$E$4:$AJ$500,
MATCH($A73,'Productivity Dump'!$A$4:$A$500,0),
MATCH(BV$2,'Productivity Dump'!$E$3:$AJ$3,0)
),
IF(BV$3="Attendance",
INDEX('Attendance Dump'!$E$2:$AI$400,
MATCH($A73,'Attendance Dump'!$B$2:$B$400,0),
MATCH(BV$2,'Attendance Dump'!$E$1:$AI$1,0)
),
INDEX('Active Hour''s Dump'!$D$3:$AH$337,
MATCH($C73,'Active Hour''s Dump'!$A$3:$A$337,0),
MATCH(BV$2,'Active Hour''s Dump'!$D$2:$AH$2,0)
))),"")</f>
        <v>1016.4159999999997</v>
      </c>
      <c r="BW73" s="13" t="str">
        <f>_xlfn.IFNA(IF(BW$3="Productivity",
INDEX('Productivity Dump'!$E$4:$AJ$500,
MATCH($A73,'Productivity Dump'!$A$4:$A$500,0),
MATCH(BW$2,'Productivity Dump'!$E$3:$AJ$3,0)
),
IF(BW$3="Attendance",
INDEX('Attendance Dump'!$E$2:$AI$400,
MATCH($A73,'Attendance Dump'!$B$2:$B$400,0),
MATCH(BW$2,'Attendance Dump'!$E$1:$AI$1,0)
),
INDEX('Active Hour''s Dump'!$D$3:$AH$337,
MATCH($C73,'Active Hour''s Dump'!$A$3:$A$337,0),
MATCH(BW$2,'Active Hour''s Dump'!$D$2:$AH$2,0)
))),"")</f>
        <v>P</v>
      </c>
      <c r="BX73" s="54">
        <f>_xlfn.IFNA(IF(BX$3="Productivity",
INDEX('Productivity Dump'!$E$4:$AJ$500,
MATCH($A73,'Productivity Dump'!$A$4:$A$500,0),
MATCH(BX$2,'Productivity Dump'!$E$3:$AJ$3,0)
),
IF(BX$3="Attendance",
INDEX('Attendance Dump'!$E$2:$AI$400,
MATCH($A73,'Attendance Dump'!$B$2:$B$400,0),
MATCH(BX$2,'Attendance Dump'!$E$1:$AI$1,0)
),
INDEX('Active Hour''s Dump'!$D$3:$AH$337,
MATCH($C73,'Active Hour''s Dump'!$A$3:$A$337,0),
MATCH(BX$2,'Active Hour''s Dump'!$D$2:$AH$2,0)
))),"")</f>
        <v>10.0833333333333</v>
      </c>
      <c r="BY73" s="13">
        <f>_xlfn.IFNA(IF(BY$3="Productivity",
INDEX('Productivity Dump'!$E$4:$AJ$500,
MATCH($A73,'Productivity Dump'!$A$4:$A$500,0),
MATCH(BY$2,'Productivity Dump'!$E$3:$AJ$3,0)
),
IF(BY$3="Attendance",
INDEX('Attendance Dump'!$E$2:$AI$400,
MATCH($A73,'Attendance Dump'!$B$2:$B$400,0),
MATCH(BY$2,'Attendance Dump'!$E$1:$AI$1,0)
),
INDEX('Active Hour''s Dump'!$D$3:$AH$337,
MATCH($C73,'Active Hour''s Dump'!$A$3:$A$337,0),
MATCH(BY$2,'Active Hour''s Dump'!$D$2:$AH$2,0)
))),"")</f>
        <v>475.75400000000002</v>
      </c>
      <c r="BZ73" s="13" t="str">
        <f>_xlfn.IFNA(IF(BZ$3="Productivity",
INDEX('Productivity Dump'!$E$4:$AJ$500,
MATCH($A73,'Productivity Dump'!$A$4:$A$500,0),
MATCH(BZ$2,'Productivity Dump'!$E$3:$AJ$3,0)
),
IF(BZ$3="Attendance",
INDEX('Attendance Dump'!$E$2:$AI$400,
MATCH($A73,'Attendance Dump'!$B$2:$B$400,0),
MATCH(BZ$2,'Attendance Dump'!$E$1:$AI$1,0)
),
INDEX('Active Hour''s Dump'!$D$3:$AH$337,
MATCH($C73,'Active Hour''s Dump'!$A$3:$A$337,0),
MATCH(BZ$2,'Active Hour''s Dump'!$D$2:$AH$2,0)
))),"")</f>
        <v>P</v>
      </c>
      <c r="CA73" s="54">
        <f>_xlfn.IFNA(IF(CA$3="Productivity",
INDEX('Productivity Dump'!$E$4:$AJ$500,
MATCH($A73,'Productivity Dump'!$A$4:$A$500,0),
MATCH(CA$2,'Productivity Dump'!$E$3:$AJ$3,0)
),
IF(CA$3="Attendance",
INDEX('Attendance Dump'!$E$2:$AI$400,
MATCH($A73,'Attendance Dump'!$B$2:$B$400,0),
MATCH(CA$2,'Attendance Dump'!$E$1:$AI$1,0)
),
INDEX('Active Hour''s Dump'!$D$3:$AH$337,
MATCH($C73,'Active Hour''s Dump'!$A$3:$A$337,0),
MATCH(CA$2,'Active Hour''s Dump'!$D$2:$AH$2,0)
))),"")</f>
        <v>5.8333333333333304</v>
      </c>
      <c r="CB73" s="13">
        <f>_xlfn.IFNA(IF(CB$3="Productivity",
INDEX('Productivity Dump'!$E$4:$AJ$500,
MATCH($A73,'Productivity Dump'!$A$4:$A$500,0),
MATCH(CB$2,'Productivity Dump'!$E$3:$AJ$3,0)
),
IF(CB$3="Attendance",
INDEX('Attendance Dump'!$E$2:$AI$400,
MATCH($A73,'Attendance Dump'!$B$2:$B$400,0),
MATCH(CB$2,'Attendance Dump'!$E$1:$AI$1,0)
),
INDEX('Active Hour''s Dump'!$D$3:$AH$337,
MATCH($C73,'Active Hour''s Dump'!$A$3:$A$337,0),
MATCH(CB$2,'Active Hour''s Dump'!$D$2:$AH$2,0)
))),"")</f>
        <v>0</v>
      </c>
      <c r="CC73" s="13" t="str">
        <f>_xlfn.IFNA(IF(CC$3="Productivity",
INDEX('Productivity Dump'!$E$4:$AJ$500,
MATCH($A73,'Productivity Dump'!$A$4:$A$500,0),
MATCH(CC$2,'Productivity Dump'!$E$3:$AJ$3,0)
),
IF(CC$3="Attendance",
INDEX('Attendance Dump'!$E$2:$AI$400,
MATCH($A73,'Attendance Dump'!$B$2:$B$400,0),
MATCH(CC$2,'Attendance Dump'!$E$1:$AI$1,0)
),
INDEX('Active Hour''s Dump'!$D$3:$AH$337,
MATCH($C73,'Active Hour''s Dump'!$A$3:$A$337,0),
MATCH(CC$2,'Active Hour''s Dump'!$D$2:$AH$2,0)
))),"")</f>
        <v>WO</v>
      </c>
      <c r="CD73" s="54">
        <f>_xlfn.IFNA(IF(CD$3="Productivity",
INDEX('Productivity Dump'!$E$4:$AJ$500,
MATCH($A73,'Productivity Dump'!$A$4:$A$500,0),
MATCH(CD$2,'Productivity Dump'!$E$3:$AJ$3,0)
),
IF(CD$3="Attendance",
INDEX('Attendance Dump'!$E$2:$AI$400,
MATCH($A73,'Attendance Dump'!$B$2:$B$400,0),
MATCH(CD$2,'Attendance Dump'!$E$1:$AI$1,0)
),
INDEX('Active Hour''s Dump'!$D$3:$AH$337,
MATCH($C73,'Active Hour''s Dump'!$A$3:$A$337,0),
MATCH(CD$2,'Active Hour''s Dump'!$D$2:$AH$2,0)
))),"")</f>
        <v>8.3333333333333301E-2</v>
      </c>
      <c r="CE73" s="13">
        <f>_xlfn.IFNA(IF(CE$3="Productivity",
INDEX('Productivity Dump'!$E$4:$AJ$500,
MATCH($A73,'Productivity Dump'!$A$4:$A$500,0),
MATCH(CE$2,'Productivity Dump'!$E$3:$AJ$3,0)
),
IF(CE$3="Attendance",
INDEX('Attendance Dump'!$E$2:$AI$400,
MATCH($A73,'Attendance Dump'!$B$2:$B$400,0),
MATCH(CE$2,'Attendance Dump'!$E$1:$AI$1,0)
),
INDEX('Active Hour''s Dump'!$D$3:$AH$337,
MATCH($C73,'Active Hour''s Dump'!$A$3:$A$337,0),
MATCH(CE$2,'Active Hour''s Dump'!$D$2:$AH$2,0)
))),"")</f>
        <v>363.05899999999997</v>
      </c>
      <c r="CF73" s="13" t="str">
        <f>_xlfn.IFNA(IF(CF$3="Productivity",
INDEX('Productivity Dump'!$E$4:$AJ$500,
MATCH($A73,'Productivity Dump'!$A$4:$A$500,0),
MATCH(CF$2,'Productivity Dump'!$E$3:$AJ$3,0)
),
IF(CF$3="Attendance",
INDEX('Attendance Dump'!$E$2:$AI$400,
MATCH($A73,'Attendance Dump'!$B$2:$B$400,0),
MATCH(CF$2,'Attendance Dump'!$E$1:$AI$1,0)
),
INDEX('Active Hour''s Dump'!$D$3:$AH$337,
MATCH($C73,'Active Hour''s Dump'!$A$3:$A$337,0),
MATCH(CF$2,'Active Hour''s Dump'!$D$2:$AH$2,0)
))),"")</f>
        <v>P</v>
      </c>
      <c r="CG73" s="54">
        <f>_xlfn.IFNA(IF(CG$3="Productivity",
INDEX('Productivity Dump'!$E$4:$AJ$500,
MATCH($A73,'Productivity Dump'!$A$4:$A$500,0),
MATCH(CG$2,'Productivity Dump'!$E$3:$AJ$3,0)
),
IF(CG$3="Attendance",
INDEX('Attendance Dump'!$E$2:$AI$400,
MATCH($A73,'Attendance Dump'!$B$2:$B$400,0),
MATCH(CG$2,'Attendance Dump'!$E$1:$AI$1,0)
),
INDEX('Active Hour''s Dump'!$D$3:$AH$337,
MATCH($C73,'Active Hour''s Dump'!$A$3:$A$337,0),
MATCH(CG$2,'Active Hour''s Dump'!$D$2:$AH$2,0)
))),"")</f>
        <v>4.5833333333333304</v>
      </c>
      <c r="CH73" s="13">
        <f>_xlfn.IFNA(IF(CH$3="Productivity",
INDEX('Productivity Dump'!$E$4:$AJ$500,
MATCH($A73,'Productivity Dump'!$A$4:$A$500,0),
MATCH(CH$2,'Productivity Dump'!$E$3:$AJ$3,0)
),
IF(CH$3="Attendance",
INDEX('Attendance Dump'!$E$2:$AI$400,
MATCH($A73,'Attendance Dump'!$B$2:$B$400,0),
MATCH(CH$2,'Attendance Dump'!$E$1:$AI$1,0)
),
INDEX('Active Hour''s Dump'!$D$3:$AH$337,
MATCH($C73,'Active Hour''s Dump'!$A$3:$A$337,0),
MATCH(CH$2,'Active Hour''s Dump'!$D$2:$AH$2,0)
))),"")</f>
        <v>817.83200000000011</v>
      </c>
      <c r="CI73" s="13" t="str">
        <f>_xlfn.IFNA(IF(CI$3="Productivity",
INDEX('Productivity Dump'!$E$4:$AJ$500,
MATCH($A73,'Productivity Dump'!$A$4:$A$500,0),
MATCH(CI$2,'Productivity Dump'!$E$3:$AJ$3,0)
),
IF(CI$3="Attendance",
INDEX('Attendance Dump'!$E$2:$AI$400,
MATCH($A73,'Attendance Dump'!$B$2:$B$400,0),
MATCH(CI$2,'Attendance Dump'!$E$1:$AI$1,0)
),
INDEX('Active Hour''s Dump'!$D$3:$AH$337,
MATCH($C73,'Active Hour''s Dump'!$A$3:$A$337,0),
MATCH(CI$2,'Active Hour''s Dump'!$D$2:$AH$2,0)
))),"")</f>
        <v>P</v>
      </c>
      <c r="CJ73" s="54">
        <f>_xlfn.IFNA(IF(CJ$3="Productivity",
INDEX('Productivity Dump'!$E$4:$AJ$500,
MATCH($A73,'Productivity Dump'!$A$4:$A$500,0),
MATCH(CJ$2,'Productivity Dump'!$E$3:$AJ$3,0)
),
IF(CJ$3="Attendance",
INDEX('Attendance Dump'!$E$2:$AI$400,
MATCH($A73,'Attendance Dump'!$B$2:$B$400,0),
MATCH(CJ$2,'Attendance Dump'!$E$1:$AI$1,0)
),
INDEX('Active Hour''s Dump'!$D$3:$AH$337,
MATCH($C73,'Active Hour''s Dump'!$A$3:$A$337,0),
MATCH(CJ$2,'Active Hour''s Dump'!$D$2:$AH$2,0)
))),"")</f>
        <v>8.5</v>
      </c>
      <c r="CK73" s="13">
        <f>_xlfn.IFNA(IF(CK$3="Productivity",
INDEX('Productivity Dump'!$E$4:$AJ$500,
MATCH($A73,'Productivity Dump'!$A$4:$A$500,0),
MATCH(CK$2,'Productivity Dump'!$E$3:$AJ$3,0)
),
IF(CK$3="Attendance",
INDEX('Attendance Dump'!$E$2:$AI$400,
MATCH($A73,'Attendance Dump'!$B$2:$B$400,0),
MATCH(CK$2,'Attendance Dump'!$E$1:$AI$1,0)
),
INDEX('Active Hour''s Dump'!$D$3:$AH$337,
MATCH($C73,'Active Hour''s Dump'!$A$3:$A$337,0),
MATCH(CK$2,'Active Hour''s Dump'!$D$2:$AH$2,0)
))),"")</f>
        <v>906.80900000000008</v>
      </c>
      <c r="CL73" s="13" t="str">
        <f>_xlfn.IFNA(IF(CL$3="Productivity",
INDEX('Productivity Dump'!$E$4:$AJ$500,
MATCH($A73,'Productivity Dump'!$A$4:$A$500,0),
MATCH(CL$2,'Productivity Dump'!$E$3:$AJ$3,0)
),
IF(CL$3="Attendance",
INDEX('Attendance Dump'!$E$2:$AI$400,
MATCH($A73,'Attendance Dump'!$B$2:$B$400,0),
MATCH(CL$2,'Attendance Dump'!$E$1:$AI$1,0)
),
INDEX('Active Hour''s Dump'!$D$3:$AH$337,
MATCH($C73,'Active Hour''s Dump'!$A$3:$A$337,0),
MATCH(CL$2,'Active Hour''s Dump'!$D$2:$AH$2,0)
))),"")</f>
        <v>P</v>
      </c>
      <c r="CM73" s="54">
        <f>_xlfn.IFNA(IF(CM$3="Productivity",
INDEX('Productivity Dump'!$E$4:$AJ$500,
MATCH($A73,'Productivity Dump'!$A$4:$A$500,0),
MATCH(CM$2,'Productivity Dump'!$E$3:$AJ$3,0)
),
IF(CM$3="Attendance",
INDEX('Attendance Dump'!$E$2:$AI$400,
MATCH($A73,'Attendance Dump'!$B$2:$B$400,0),
MATCH(CM$2,'Attendance Dump'!$E$1:$AI$1,0)
),
INDEX('Active Hour''s Dump'!$D$3:$AH$337,
MATCH($C73,'Active Hour''s Dump'!$A$3:$A$337,0),
MATCH(CM$2,'Active Hour''s Dump'!$D$2:$AH$2,0)
))),"")</f>
        <v>8.9166666666666696</v>
      </c>
      <c r="CN73" s="13">
        <f>_xlfn.IFNA(IF(CN$3="Productivity",
INDEX('Productivity Dump'!$E$4:$AJ$500,
MATCH($A73,'Productivity Dump'!$A$4:$A$500,0),
MATCH(CN$2,'Productivity Dump'!$E$3:$AJ$3,0)
),
IF(CN$3="Attendance",
INDEX('Attendance Dump'!$E$2:$AI$400,
MATCH($A73,'Attendance Dump'!$B$2:$B$400,0),
MATCH(CN$2,'Attendance Dump'!$E$1:$AI$1,0)
),
INDEX('Active Hour''s Dump'!$D$3:$AH$337,
MATCH($C73,'Active Hour''s Dump'!$A$3:$A$337,0),
MATCH(CN$2,'Active Hour''s Dump'!$D$2:$AH$2,0)
))),"")</f>
        <v>0</v>
      </c>
      <c r="CO73" s="13">
        <f>_xlfn.IFNA(IF(CO$3="Productivity",
INDEX('Productivity Dump'!$E$4:$AJ$500,
MATCH($A73,'Productivity Dump'!$A$4:$A$500,0),
MATCH(CO$2,'Productivity Dump'!$E$3:$AJ$3,0)
),
IF(CO$3="Attendance",
INDEX('Attendance Dump'!$E$2:$AI$400,
MATCH($A73,'Attendance Dump'!$B$2:$B$400,0),
MATCH(CO$2,'Attendance Dump'!$E$1:$AI$1,0)
),
INDEX('Active Hour''s Dump'!$D$3:$AH$337,
MATCH($C73,'Active Hour''s Dump'!$A$3:$A$337,0),
MATCH(CO$2,'Active Hour''s Dump'!$D$2:$AH$2,0)
))),"")</f>
        <v>0</v>
      </c>
      <c r="CP73" s="54">
        <f>_xlfn.IFNA(IF(CP$3="Productivity",
INDEX('Productivity Dump'!$E$4:$AJ$500,
MATCH($A73,'Productivity Dump'!$A$4:$A$500,0),
MATCH(CP$2,'Productivity Dump'!$E$3:$AJ$3,0)
),
IF(CP$3="Attendance",
INDEX('Attendance Dump'!$E$2:$AI$400,
MATCH($A73,'Attendance Dump'!$B$2:$B$400,0),
MATCH(CP$2,'Attendance Dump'!$E$1:$AI$1,0)
),
INDEX('Active Hour''s Dump'!$D$3:$AH$337,
MATCH($C73,'Active Hour''s Dump'!$A$3:$A$337,0),
MATCH(CP$2,'Active Hour''s Dump'!$D$2:$AH$2,0)
))),"")</f>
        <v>0</v>
      </c>
      <c r="CQ73" s="13">
        <f>_xlfn.IFNA(IF(CQ$3="Productivity",
INDEX('Productivity Dump'!$E$4:$AJ$500,
MATCH($A73,'Productivity Dump'!$A$4:$A$500,0),
MATCH(CQ$2,'Productivity Dump'!$E$3:$AJ$3,0)
),
IF(CQ$3="Attendance",
INDEX('Attendance Dump'!$E$2:$AI$400,
MATCH($A73,'Attendance Dump'!$B$2:$B$400,0),
MATCH(CQ$2,'Attendance Dump'!$E$1:$AI$1,0)
),
INDEX('Active Hour''s Dump'!$D$3:$AH$337,
MATCH($C73,'Active Hour''s Dump'!$A$3:$A$337,0),
MATCH(CQ$2,'Active Hour''s Dump'!$D$2:$AH$2,0)
))),"")</f>
        <v>0</v>
      </c>
      <c r="CR73" s="13">
        <f>_xlfn.IFNA(IF(CR$3="Productivity",
INDEX('Productivity Dump'!$E$4:$AJ$500,
MATCH($A73,'Productivity Dump'!$A$4:$A$500,0),
MATCH(CR$2,'Productivity Dump'!$E$3:$AJ$3,0)
),
IF(CR$3="Attendance",
INDEX('Attendance Dump'!$E$2:$AI$400,
MATCH($A73,'Attendance Dump'!$B$2:$B$400,0),
MATCH(CR$2,'Attendance Dump'!$E$1:$AI$1,0)
),
INDEX('Active Hour''s Dump'!$D$3:$AH$337,
MATCH($C73,'Active Hour''s Dump'!$A$3:$A$337,0),
MATCH(CR$2,'Active Hour''s Dump'!$D$2:$AH$2,0)
))),"")</f>
        <v>0</v>
      </c>
      <c r="CS73" s="54">
        <f>_xlfn.IFNA(IF(CS$3="Productivity",
INDEX('Productivity Dump'!$E$4:$AJ$500,
MATCH($A73,'Productivity Dump'!$A$4:$A$500,0),
MATCH(CS$2,'Productivity Dump'!$E$3:$AJ$3,0)
),
IF(CS$3="Attendance",
INDEX('Attendance Dump'!$E$2:$AI$400,
MATCH($A73,'Attendance Dump'!$B$2:$B$400,0),
MATCH(CS$2,'Attendance Dump'!$E$1:$AI$1,0)
),
INDEX('Active Hour''s Dump'!$D$3:$AH$337,
MATCH($C73,'Active Hour''s Dump'!$A$3:$A$337,0),
MATCH(CS$2,'Active Hour''s Dump'!$D$2:$AH$2,0)
))),"")</f>
        <v>0</v>
      </c>
      <c r="CT73" s="13">
        <f>_xlfn.IFNA(IF(CT$3="Productivity",
INDEX('Productivity Dump'!$E$4:$AJ$500,
MATCH($A73,'Productivity Dump'!$A$4:$A$500,0),
MATCH(CT$2,'Productivity Dump'!$E$3:$AJ$3,0)
),
IF(CT$3="Attendance",
INDEX('Attendance Dump'!$E$2:$AI$400,
MATCH($A73,'Attendance Dump'!$B$2:$B$400,0),
MATCH(CT$2,'Attendance Dump'!$E$1:$AI$1,0)
),
INDEX('Active Hour''s Dump'!$D$3:$AH$337,
MATCH($C73,'Active Hour''s Dump'!$A$3:$A$337,0),
MATCH(CT$2,'Active Hour''s Dump'!$D$2:$AH$2,0)
))),"")</f>
        <v>0</v>
      </c>
      <c r="CU73" s="13">
        <f>_xlfn.IFNA(IF(CU$3="Productivity",
INDEX('Productivity Dump'!$E$4:$AJ$500,
MATCH($A73,'Productivity Dump'!$A$4:$A$500,0),
MATCH(CU$2,'Productivity Dump'!$E$3:$AJ$3,0)
),
IF(CU$3="Attendance",
INDEX('Attendance Dump'!$E$2:$AI$400,
MATCH($A73,'Attendance Dump'!$B$2:$B$400,0),
MATCH(CU$2,'Attendance Dump'!$E$1:$AI$1,0)
),
INDEX('Active Hour''s Dump'!$D$3:$AH$337,
MATCH($C73,'Active Hour''s Dump'!$A$3:$A$337,0),
MATCH(CU$2,'Active Hour''s Dump'!$D$2:$AH$2,0)
))),"")</f>
        <v>0</v>
      </c>
      <c r="CV73" s="54">
        <f>_xlfn.IFNA(IF(CV$3="Productivity",
INDEX('Productivity Dump'!$E$4:$AJ$500,
MATCH($A73,'Productivity Dump'!$A$4:$A$500,0),
MATCH(CV$2,'Productivity Dump'!$E$3:$AJ$3,0)
),
IF(CV$3="Attendance",
INDEX('Attendance Dump'!$E$2:$AI$400,
MATCH($A73,'Attendance Dump'!$B$2:$B$400,0),
MATCH(CV$2,'Attendance Dump'!$E$1:$AI$1,0)
),
INDEX('Active Hour''s Dump'!$D$3:$AH$337,
MATCH($C73,'Active Hour''s Dump'!$A$3:$A$337,0),
MATCH(CV$2,'Active Hour''s Dump'!$D$2:$AH$2,0)
))),"")</f>
        <v>0</v>
      </c>
      <c r="CW73" s="13"/>
      <c r="CX73" s="13"/>
      <c r="CY73" s="54"/>
      <c r="DA73" s="57">
        <f t="shared" si="69"/>
        <v>179.5</v>
      </c>
      <c r="DB73" s="35">
        <f t="shared" si="70"/>
        <v>17492.282999999999</v>
      </c>
      <c r="DC73" s="35">
        <f t="shared" si="67"/>
        <v>1107.7170000000006</v>
      </c>
      <c r="DD73" s="35">
        <f t="shared" ca="1" si="68"/>
        <v>0</v>
      </c>
      <c r="DF73" s="32" cm="1">
        <f t="array" ref="DF73">SUMPRODUCT(
    (MOD(COLUMN(H73:CV73) - COLUMN(H73), 3) = 0) *
    (H73:CV73 = 0) *
    (I73:CW73 = "P") *
    (COUNTIF(UKHoliday, H$2:CV$2) = 0)
)</f>
        <v>0</v>
      </c>
      <c r="DG73" s="33" cm="1">
        <f t="array" ref="DG73">SUMPRODUCT(
  (MOD(COLUMN(H73:CV73) - COLUMN(H73), 3) = 0) *
  (H73:CV73 &gt; 0) *
  (H73:CV73 &lt; 0.5 * IF(((WEEKDAY(H$2:CV$2, 2) = 1) + (WEEKDAY(H$2:CV$2, 2) = 6)), G73, F73)) *
  (I73:CW73 = "P") *
  (COUNTIF(UKHoliday, H$2:CV$2) = 0)
)</f>
        <v>0</v>
      </c>
      <c r="DH73" s="33" cm="1">
        <f t="array" ref="DH73">SUMPRODUCT(
  (MOD(COLUMN(H73:CV73) - COLUMN(H73), 3) = 0) *
  (H73:CV73 &gt; 0.5 * IF(((WEEKDAY(H$2:CV$2, 2) = 1) + (WEEKDAY(H$2:CV$2, 2) = 6)), $G73, $F73)) *
  (H73:CV73 &lt; 0.8 * IF(((WEEKDAY(H$2:CV$2, 2) = 1) + (WEEKDAY(H$2:CV$2, 2) = 6)), $G73, $F73)) *
  (I73:CW73 = "P") *
  (COUNTIF(UKHoliday, H$2:CV$2) = 0)
)</f>
        <v>4</v>
      </c>
      <c r="DI73" s="33" cm="1">
        <f t="array" ref="DI73">SUMPRODUCT(
  (MOD(COLUMN(H73:CV73) - COLUMN(H73), 3) = 0) *
  (H73:CV73 &gt; 0.8 * IF(((WEEKDAY(H$2:CV$2, 2) = 1) + (WEEKDAY(H$2:CV$2, 2) = 6)), $G73, $F73)) *
  (H73:CV73 &lt; 1 * IF(((WEEKDAY(H$2:CV$2, 2) = 1) + (WEEKDAY(H$2:CV$2, 2) = 6)), $G73, $F73)) *
  (I73:CW73 = "P") *
  (COUNTIF(UKHoliday, H$2:CV$2) = 0)
)</f>
        <v>9</v>
      </c>
    </row>
    <row r="74" spans="1:113" x14ac:dyDescent="0.3">
      <c r="A74" s="8" t="s">
        <v>425</v>
      </c>
      <c r="B74" s="8" t="s">
        <v>424</v>
      </c>
      <c r="C74" s="9" t="s">
        <v>780</v>
      </c>
      <c r="D74" s="62" t="s">
        <v>944</v>
      </c>
      <c r="E74" s="35">
        <v>22000</v>
      </c>
      <c r="F74" s="35">
        <f t="shared" si="65"/>
        <v>1100</v>
      </c>
      <c r="G74" s="35">
        <f t="shared" si="66"/>
        <v>550</v>
      </c>
      <c r="H74" s="13">
        <f>_xlfn.IFNA(IF(H$3="Productivity",
INDEX('Productivity Dump'!$E$4:$AJ$500,
MATCH($A74,'Productivity Dump'!$A$4:$A$500,0),
MATCH(H$2,'Productivity Dump'!$E$3:$AJ$3,0)
),
IF(H$3="Attendance",
INDEX('Attendance Dump'!$E$2:$AI$400,
MATCH($A74,'Attendance Dump'!$B$2:$B$400,0),
MATCH(H$2,'Attendance Dump'!$E$1:$AI$1,0)
),
INDEX('Active Hour''s Dump'!$D$3:$AH$337,
MATCH($C74,'Active Hour''s Dump'!$A$3:$A$337,0),
MATCH(H$2,'Active Hour''s Dump'!$D$2:$AH$2,0)
))),"")</f>
        <v>1284.8530000000001</v>
      </c>
      <c r="I74" s="13" t="str">
        <f>_xlfn.IFNA(IF(I$3="Productivity",
INDEX('Productivity Dump'!$E$4:$AJ$500,
MATCH($A74,'Productivity Dump'!$A$4:$A$500,0),
MATCH(I$2,'Productivity Dump'!$E$3:$AJ$3,0)
),
IF(I$3="Attendance",
INDEX('Attendance Dump'!$E$2:$AI$400,
MATCH($A74,'Attendance Dump'!$B$2:$B$400,0),
MATCH(I$2,'Attendance Dump'!$E$1:$AI$1,0)
),
INDEX('Active Hour''s Dump'!$D$3:$AH$337,
MATCH($C74,'Active Hour''s Dump'!$A$3:$A$337,0),
MATCH(I$2,'Active Hour''s Dump'!$D$2:$AH$2,0)
))),"")</f>
        <v>P</v>
      </c>
      <c r="J74" s="54">
        <f>_xlfn.IFNA(IF(J$3="Productivity",
INDEX('Productivity Dump'!$E$4:$AJ$500,
MATCH($A74,'Productivity Dump'!$A$4:$A$500,0),
MATCH(J$2,'Productivity Dump'!$E$3:$AJ$3,0)
),
IF(J$3="Attendance",
INDEX('Attendance Dump'!$E$2:$AI$400,
MATCH($A74,'Attendance Dump'!$B$2:$B$400,0),
MATCH(J$2,'Attendance Dump'!$E$1:$AI$1,0)
),
INDEX('Active Hour''s Dump'!$D$3:$AH$337,
MATCH($C74,'Active Hour''s Dump'!$A$3:$A$337,0),
MATCH(J$2,'Active Hour''s Dump'!$D$2:$AH$2,0)
))),"")</f>
        <v>6.4166666666666696</v>
      </c>
      <c r="K74" s="13">
        <f>_xlfn.IFNA(IF(K$3="Productivity",
INDEX('Productivity Dump'!$E$4:$AJ$500,
MATCH($A74,'Productivity Dump'!$A$4:$A$500,0),
MATCH(K$2,'Productivity Dump'!$E$3:$AJ$3,0)
),
IF(K$3="Attendance",
INDEX('Attendance Dump'!$E$2:$AI$400,
MATCH($A74,'Attendance Dump'!$B$2:$B$400,0),
MATCH(K$2,'Attendance Dump'!$E$1:$AI$1,0)
),
INDEX('Active Hour''s Dump'!$D$3:$AH$337,
MATCH($C74,'Active Hour''s Dump'!$A$3:$A$337,0),
MATCH(K$2,'Active Hour''s Dump'!$D$2:$AH$2,0)
))),"")</f>
        <v>1204.2560000000001</v>
      </c>
      <c r="L74" s="13" t="str">
        <f>_xlfn.IFNA(IF(L$3="Productivity",
INDEX('Productivity Dump'!$E$4:$AJ$500,
MATCH($A74,'Productivity Dump'!$A$4:$A$500,0),
MATCH(L$2,'Productivity Dump'!$E$3:$AJ$3,0)
),
IF(L$3="Attendance",
INDEX('Attendance Dump'!$E$2:$AI$400,
MATCH($A74,'Attendance Dump'!$B$2:$B$400,0),
MATCH(L$2,'Attendance Dump'!$E$1:$AI$1,0)
),
INDEX('Active Hour''s Dump'!$D$3:$AH$337,
MATCH($C74,'Active Hour''s Dump'!$A$3:$A$337,0),
MATCH(L$2,'Active Hour''s Dump'!$D$2:$AH$2,0)
))),"")</f>
        <v>P</v>
      </c>
      <c r="M74" s="54">
        <f>_xlfn.IFNA(IF(M$3="Productivity",
INDEX('Productivity Dump'!$E$4:$AJ$500,
MATCH($A74,'Productivity Dump'!$A$4:$A$500,0),
MATCH(M$2,'Productivity Dump'!$E$3:$AJ$3,0)
),
IF(M$3="Attendance",
INDEX('Attendance Dump'!$E$2:$AI$400,
MATCH($A74,'Attendance Dump'!$B$2:$B$400,0),
MATCH(M$2,'Attendance Dump'!$E$1:$AI$1,0)
),
INDEX('Active Hour''s Dump'!$D$3:$AH$337,
MATCH($C74,'Active Hour''s Dump'!$A$3:$A$337,0),
MATCH(M$2,'Active Hour''s Dump'!$D$2:$AH$2,0)
))),"")</f>
        <v>6.9166666666666696</v>
      </c>
      <c r="N74" s="13">
        <f>_xlfn.IFNA(IF(N$3="Productivity",
INDEX('Productivity Dump'!$E$4:$AJ$500,
MATCH($A74,'Productivity Dump'!$A$4:$A$500,0),
MATCH(N$2,'Productivity Dump'!$E$3:$AJ$3,0)
),
IF(N$3="Attendance",
INDEX('Attendance Dump'!$E$2:$AI$400,
MATCH($A74,'Attendance Dump'!$B$2:$B$400,0),
MATCH(N$2,'Attendance Dump'!$E$1:$AI$1,0)
),
INDEX('Active Hour''s Dump'!$D$3:$AH$337,
MATCH($C74,'Active Hour''s Dump'!$A$3:$A$337,0),
MATCH(N$2,'Active Hour''s Dump'!$D$2:$AH$2,0)
))),"")</f>
        <v>506.62799999999999</v>
      </c>
      <c r="O74" s="13" t="str">
        <f>_xlfn.IFNA(IF(O$3="Productivity",
INDEX('Productivity Dump'!$E$4:$AJ$500,
MATCH($A74,'Productivity Dump'!$A$4:$A$500,0),
MATCH(O$2,'Productivity Dump'!$E$3:$AJ$3,0)
),
IF(O$3="Attendance",
INDEX('Attendance Dump'!$E$2:$AI$400,
MATCH($A74,'Attendance Dump'!$B$2:$B$400,0),
MATCH(O$2,'Attendance Dump'!$E$1:$AI$1,0)
),
INDEX('Active Hour''s Dump'!$D$3:$AH$337,
MATCH($C74,'Active Hour''s Dump'!$A$3:$A$337,0),
MATCH(O$2,'Active Hour''s Dump'!$D$2:$AH$2,0)
))),"")</f>
        <v>P</v>
      </c>
      <c r="P74" s="54">
        <f>_xlfn.IFNA(IF(P$3="Productivity",
INDEX('Productivity Dump'!$E$4:$AJ$500,
MATCH($A74,'Productivity Dump'!$A$4:$A$500,0),
MATCH(P$2,'Productivity Dump'!$E$3:$AJ$3,0)
),
IF(P$3="Attendance",
INDEX('Attendance Dump'!$E$2:$AI$400,
MATCH($A74,'Attendance Dump'!$B$2:$B$400,0),
MATCH(P$2,'Attendance Dump'!$E$1:$AI$1,0)
),
INDEX('Active Hour''s Dump'!$D$3:$AH$337,
MATCH($C74,'Active Hour''s Dump'!$A$3:$A$337,0),
MATCH(P$2,'Active Hour''s Dump'!$D$2:$AH$2,0)
))),"")</f>
        <v>3.0833333333333299</v>
      </c>
      <c r="Q74" s="13">
        <f>_xlfn.IFNA(IF(Q$3="Productivity",
INDEX('Productivity Dump'!$E$4:$AJ$500,
MATCH($A74,'Productivity Dump'!$A$4:$A$500,0),
MATCH(Q$2,'Productivity Dump'!$E$3:$AJ$3,0)
),
IF(Q$3="Attendance",
INDEX('Attendance Dump'!$E$2:$AI$400,
MATCH($A74,'Attendance Dump'!$B$2:$B$400,0),
MATCH(Q$2,'Attendance Dump'!$E$1:$AI$1,0)
),
INDEX('Active Hour''s Dump'!$D$3:$AH$337,
MATCH($C74,'Active Hour''s Dump'!$A$3:$A$337,0),
MATCH(Q$2,'Active Hour''s Dump'!$D$2:$AH$2,0)
))),"")</f>
        <v>0</v>
      </c>
      <c r="R74" s="13" t="str">
        <f>_xlfn.IFNA(IF(R$3="Productivity",
INDEX('Productivity Dump'!$E$4:$AJ$500,
MATCH($A74,'Productivity Dump'!$A$4:$A$500,0),
MATCH(R$2,'Productivity Dump'!$E$3:$AJ$3,0)
),
IF(R$3="Attendance",
INDEX('Attendance Dump'!$E$2:$AI$400,
MATCH($A74,'Attendance Dump'!$B$2:$B$400,0),
MATCH(R$2,'Attendance Dump'!$E$1:$AI$1,0)
),
INDEX('Active Hour''s Dump'!$D$3:$AH$337,
MATCH($C74,'Active Hour''s Dump'!$A$3:$A$337,0),
MATCH(R$2,'Active Hour''s Dump'!$D$2:$AH$2,0)
))),"")</f>
        <v>WO</v>
      </c>
      <c r="S74" s="54">
        <f>_xlfn.IFNA(IF(S$3="Productivity",
INDEX('Productivity Dump'!$E$4:$AJ$500,
MATCH($A74,'Productivity Dump'!$A$4:$A$500,0),
MATCH(S$2,'Productivity Dump'!$E$3:$AJ$3,0)
),
IF(S$3="Attendance",
INDEX('Attendance Dump'!$E$2:$AI$400,
MATCH($A74,'Attendance Dump'!$B$2:$B$400,0),
MATCH(S$2,'Attendance Dump'!$E$1:$AI$1,0)
),
INDEX('Active Hour''s Dump'!$D$3:$AH$337,
MATCH($C74,'Active Hour''s Dump'!$A$3:$A$337,0),
MATCH(S$2,'Active Hour''s Dump'!$D$2:$AH$2,0)
))),"")</f>
        <v>0</v>
      </c>
      <c r="T74" s="13">
        <f>_xlfn.IFNA(IF(T$3="Productivity",
INDEX('Productivity Dump'!$E$4:$AJ$500,
MATCH($A74,'Productivity Dump'!$A$4:$A$500,0),
MATCH(T$2,'Productivity Dump'!$E$3:$AJ$3,0)
),
IF(T$3="Attendance",
INDEX('Attendance Dump'!$E$2:$AI$400,
MATCH($A74,'Attendance Dump'!$B$2:$B$400,0),
MATCH(T$2,'Attendance Dump'!$E$1:$AI$1,0)
),
INDEX('Active Hour''s Dump'!$D$3:$AH$337,
MATCH($C74,'Active Hour''s Dump'!$A$3:$A$337,0),
MATCH(T$2,'Active Hour''s Dump'!$D$2:$AH$2,0)
))),"")</f>
        <v>0</v>
      </c>
      <c r="U74" s="13" t="str">
        <f>_xlfn.IFNA(IF(U$3="Productivity",
INDEX('Productivity Dump'!$E$4:$AJ$500,
MATCH($A74,'Productivity Dump'!$A$4:$A$500,0),
MATCH(U$2,'Productivity Dump'!$E$3:$AJ$3,0)
),
IF(U$3="Attendance",
INDEX('Attendance Dump'!$E$2:$AI$400,
MATCH($A74,'Attendance Dump'!$B$2:$B$400,0),
MATCH(U$2,'Attendance Dump'!$E$1:$AI$1,0)
),
INDEX('Active Hour''s Dump'!$D$3:$AH$337,
MATCH($C74,'Active Hour''s Dump'!$A$3:$A$337,0),
MATCH(U$2,'Active Hour''s Dump'!$D$2:$AH$2,0)
))),"")</f>
        <v>PL</v>
      </c>
      <c r="V74" s="54">
        <f>_xlfn.IFNA(IF(V$3="Productivity",
INDEX('Productivity Dump'!$E$4:$AJ$500,
MATCH($A74,'Productivity Dump'!$A$4:$A$500,0),
MATCH(V$2,'Productivity Dump'!$E$3:$AJ$3,0)
),
IF(V$3="Attendance",
INDEX('Attendance Dump'!$E$2:$AI$400,
MATCH($A74,'Attendance Dump'!$B$2:$B$400,0),
MATCH(V$2,'Attendance Dump'!$E$1:$AI$1,0)
),
INDEX('Active Hour''s Dump'!$D$3:$AH$337,
MATCH($C74,'Active Hour''s Dump'!$A$3:$A$337,0),
MATCH(V$2,'Active Hour''s Dump'!$D$2:$AH$2,0)
))),"")</f>
        <v>0</v>
      </c>
      <c r="W74" s="13">
        <f>_xlfn.IFNA(IF(W$3="Productivity",
INDEX('Productivity Dump'!$E$4:$AJ$500,
MATCH($A74,'Productivity Dump'!$A$4:$A$500,0),
MATCH(W$2,'Productivity Dump'!$E$3:$AJ$3,0)
),
IF(W$3="Attendance",
INDEX('Attendance Dump'!$E$2:$AI$400,
MATCH($A74,'Attendance Dump'!$B$2:$B$400,0),
MATCH(W$2,'Attendance Dump'!$E$1:$AI$1,0)
),
INDEX('Active Hour''s Dump'!$D$3:$AH$337,
MATCH($C74,'Active Hour''s Dump'!$A$3:$A$337,0),
MATCH(W$2,'Active Hour''s Dump'!$D$2:$AH$2,0)
))),"")</f>
        <v>1231.1109999999999</v>
      </c>
      <c r="X74" s="13" t="str">
        <f>_xlfn.IFNA(IF(X$3="Productivity",
INDEX('Productivity Dump'!$E$4:$AJ$500,
MATCH($A74,'Productivity Dump'!$A$4:$A$500,0),
MATCH(X$2,'Productivity Dump'!$E$3:$AJ$3,0)
),
IF(X$3="Attendance",
INDEX('Attendance Dump'!$E$2:$AI$400,
MATCH($A74,'Attendance Dump'!$B$2:$B$400,0),
MATCH(X$2,'Attendance Dump'!$E$1:$AI$1,0)
),
INDEX('Active Hour''s Dump'!$D$3:$AH$337,
MATCH($C74,'Active Hour''s Dump'!$A$3:$A$337,0),
MATCH(X$2,'Active Hour''s Dump'!$D$2:$AH$2,0)
))),"")</f>
        <v>P</v>
      </c>
      <c r="Y74" s="54">
        <f>_xlfn.IFNA(IF(Y$3="Productivity",
INDEX('Productivity Dump'!$E$4:$AJ$500,
MATCH($A74,'Productivity Dump'!$A$4:$A$500,0),
MATCH(Y$2,'Productivity Dump'!$E$3:$AJ$3,0)
),
IF(Y$3="Attendance",
INDEX('Attendance Dump'!$E$2:$AI$400,
MATCH($A74,'Attendance Dump'!$B$2:$B$400,0),
MATCH(Y$2,'Attendance Dump'!$E$1:$AI$1,0)
),
INDEX('Active Hour''s Dump'!$D$3:$AH$337,
MATCH($C74,'Active Hour''s Dump'!$A$3:$A$337,0),
MATCH(Y$2,'Active Hour''s Dump'!$D$2:$AH$2,0)
))),"")</f>
        <v>8.4166666666666696</v>
      </c>
      <c r="Z74" s="13">
        <f>_xlfn.IFNA(IF(Z$3="Productivity",
INDEX('Productivity Dump'!$E$4:$AJ$500,
MATCH($A74,'Productivity Dump'!$A$4:$A$500,0),
MATCH(Z$2,'Productivity Dump'!$E$3:$AJ$3,0)
),
IF(Z$3="Attendance",
INDEX('Attendance Dump'!$E$2:$AI$400,
MATCH($A74,'Attendance Dump'!$B$2:$B$400,0),
MATCH(Z$2,'Attendance Dump'!$E$1:$AI$1,0)
),
INDEX('Active Hour''s Dump'!$D$3:$AH$337,
MATCH($C74,'Active Hour''s Dump'!$A$3:$A$337,0),
MATCH(Z$2,'Active Hour''s Dump'!$D$2:$AH$2,0)
))),"")</f>
        <v>1268.8519999999999</v>
      </c>
      <c r="AA74" s="13" t="str">
        <f>_xlfn.IFNA(IF(AA$3="Productivity",
INDEX('Productivity Dump'!$E$4:$AJ$500,
MATCH($A74,'Productivity Dump'!$A$4:$A$500,0),
MATCH(AA$2,'Productivity Dump'!$E$3:$AJ$3,0)
),
IF(AA$3="Attendance",
INDEX('Attendance Dump'!$E$2:$AI$400,
MATCH($A74,'Attendance Dump'!$B$2:$B$400,0),
MATCH(AA$2,'Attendance Dump'!$E$1:$AI$1,0)
),
INDEX('Active Hour''s Dump'!$D$3:$AH$337,
MATCH($C74,'Active Hour''s Dump'!$A$3:$A$337,0),
MATCH(AA$2,'Active Hour''s Dump'!$D$2:$AH$2,0)
))),"")</f>
        <v>P</v>
      </c>
      <c r="AB74" s="54">
        <f>_xlfn.IFNA(IF(AB$3="Productivity",
INDEX('Productivity Dump'!$E$4:$AJ$500,
MATCH($A74,'Productivity Dump'!$A$4:$A$500,0),
MATCH(AB$2,'Productivity Dump'!$E$3:$AJ$3,0)
),
IF(AB$3="Attendance",
INDEX('Attendance Dump'!$E$2:$AI$400,
MATCH($A74,'Attendance Dump'!$B$2:$B$400,0),
MATCH(AB$2,'Attendance Dump'!$E$1:$AI$1,0)
),
INDEX('Active Hour''s Dump'!$D$3:$AH$337,
MATCH($C74,'Active Hour''s Dump'!$A$3:$A$337,0),
MATCH(AB$2,'Active Hour''s Dump'!$D$2:$AH$2,0)
))),"")</f>
        <v>7.5</v>
      </c>
      <c r="AC74" s="13">
        <f>_xlfn.IFNA(IF(AC$3="Productivity",
INDEX('Productivity Dump'!$E$4:$AJ$500,
MATCH($A74,'Productivity Dump'!$A$4:$A$500,0),
MATCH(AC$2,'Productivity Dump'!$E$3:$AJ$3,0)
),
IF(AC$3="Attendance",
INDEX('Attendance Dump'!$E$2:$AI$400,
MATCH($A74,'Attendance Dump'!$B$2:$B$400,0),
MATCH(AC$2,'Attendance Dump'!$E$1:$AI$1,0)
),
INDEX('Active Hour''s Dump'!$D$3:$AH$337,
MATCH($C74,'Active Hour''s Dump'!$A$3:$A$337,0),
MATCH(AC$2,'Active Hour''s Dump'!$D$2:$AH$2,0)
))),"")</f>
        <v>1202.4989999999998</v>
      </c>
      <c r="AD74" s="13" t="str">
        <f>_xlfn.IFNA(IF(AD$3="Productivity",
INDEX('Productivity Dump'!$E$4:$AJ$500,
MATCH($A74,'Productivity Dump'!$A$4:$A$500,0),
MATCH(AD$2,'Productivity Dump'!$E$3:$AJ$3,0)
),
IF(AD$3="Attendance",
INDEX('Attendance Dump'!$E$2:$AI$400,
MATCH($A74,'Attendance Dump'!$B$2:$B$400,0),
MATCH(AD$2,'Attendance Dump'!$E$1:$AI$1,0)
),
INDEX('Active Hour''s Dump'!$D$3:$AH$337,
MATCH($C74,'Active Hour''s Dump'!$A$3:$A$337,0),
MATCH(AD$2,'Active Hour''s Dump'!$D$2:$AH$2,0)
))),"")</f>
        <v>P</v>
      </c>
      <c r="AE74" s="54">
        <f>_xlfn.IFNA(IF(AE$3="Productivity",
INDEX('Productivity Dump'!$E$4:$AJ$500,
MATCH($A74,'Productivity Dump'!$A$4:$A$500,0),
MATCH(AE$2,'Productivity Dump'!$E$3:$AJ$3,0)
),
IF(AE$3="Attendance",
INDEX('Attendance Dump'!$E$2:$AI$400,
MATCH($A74,'Attendance Dump'!$B$2:$B$400,0),
MATCH(AE$2,'Attendance Dump'!$E$1:$AI$1,0)
),
INDEX('Active Hour''s Dump'!$D$3:$AH$337,
MATCH($C74,'Active Hour''s Dump'!$A$3:$A$337,0),
MATCH(AE$2,'Active Hour''s Dump'!$D$2:$AH$2,0)
))),"")</f>
        <v>7.6666666666666696</v>
      </c>
      <c r="AF74" s="13">
        <f>_xlfn.IFNA(IF(AF$3="Productivity",
INDEX('Productivity Dump'!$E$4:$AJ$500,
MATCH($A74,'Productivity Dump'!$A$4:$A$500,0),
MATCH(AF$2,'Productivity Dump'!$E$3:$AJ$3,0)
),
IF(AF$3="Attendance",
INDEX('Attendance Dump'!$E$2:$AI$400,
MATCH($A74,'Attendance Dump'!$B$2:$B$400,0),
MATCH(AF$2,'Attendance Dump'!$E$1:$AI$1,0)
),
INDEX('Active Hour''s Dump'!$D$3:$AH$337,
MATCH($C74,'Active Hour''s Dump'!$A$3:$A$337,0),
MATCH(AF$2,'Active Hour''s Dump'!$D$2:$AH$2,0)
))),"")</f>
        <v>1217.931</v>
      </c>
      <c r="AG74" s="13" t="str">
        <f>_xlfn.IFNA(IF(AG$3="Productivity",
INDEX('Productivity Dump'!$E$4:$AJ$500,
MATCH($A74,'Productivity Dump'!$A$4:$A$500,0),
MATCH(AG$2,'Productivity Dump'!$E$3:$AJ$3,0)
),
IF(AG$3="Attendance",
INDEX('Attendance Dump'!$E$2:$AI$400,
MATCH($A74,'Attendance Dump'!$B$2:$B$400,0),
MATCH(AG$2,'Attendance Dump'!$E$1:$AI$1,0)
),
INDEX('Active Hour''s Dump'!$D$3:$AH$337,
MATCH($C74,'Active Hour''s Dump'!$A$3:$A$337,0),
MATCH(AG$2,'Active Hour''s Dump'!$D$2:$AH$2,0)
))),"")</f>
        <v>P</v>
      </c>
      <c r="AH74" s="54">
        <f>_xlfn.IFNA(IF(AH$3="Productivity",
INDEX('Productivity Dump'!$E$4:$AJ$500,
MATCH($A74,'Productivity Dump'!$A$4:$A$500,0),
MATCH(AH$2,'Productivity Dump'!$E$3:$AJ$3,0)
),
IF(AH$3="Attendance",
INDEX('Attendance Dump'!$E$2:$AI$400,
MATCH($A74,'Attendance Dump'!$B$2:$B$400,0),
MATCH(AH$2,'Attendance Dump'!$E$1:$AI$1,0)
),
INDEX('Active Hour''s Dump'!$D$3:$AH$337,
MATCH($C74,'Active Hour''s Dump'!$A$3:$A$337,0),
MATCH(AH$2,'Active Hour''s Dump'!$D$2:$AH$2,0)
))),"")</f>
        <v>6.5</v>
      </c>
      <c r="AI74" s="13">
        <f>_xlfn.IFNA(IF(AI$3="Productivity",
INDEX('Productivity Dump'!$E$4:$AJ$500,
MATCH($A74,'Productivity Dump'!$A$4:$A$500,0),
MATCH(AI$2,'Productivity Dump'!$E$3:$AJ$3,0)
),
IF(AI$3="Attendance",
INDEX('Attendance Dump'!$E$2:$AI$400,
MATCH($A74,'Attendance Dump'!$B$2:$B$400,0),
MATCH(AI$2,'Attendance Dump'!$E$1:$AI$1,0)
),
INDEX('Active Hour''s Dump'!$D$3:$AH$337,
MATCH($C74,'Active Hour''s Dump'!$A$3:$A$337,0),
MATCH(AI$2,'Active Hour''s Dump'!$D$2:$AH$2,0)
))),"")</f>
        <v>1116.0980000000004</v>
      </c>
      <c r="AJ74" s="13" t="str">
        <f>_xlfn.IFNA(IF(AJ$3="Productivity",
INDEX('Productivity Dump'!$E$4:$AJ$500,
MATCH($A74,'Productivity Dump'!$A$4:$A$500,0),
MATCH(AJ$2,'Productivity Dump'!$E$3:$AJ$3,0)
),
IF(AJ$3="Attendance",
INDEX('Attendance Dump'!$E$2:$AI$400,
MATCH($A74,'Attendance Dump'!$B$2:$B$400,0),
MATCH(AJ$2,'Attendance Dump'!$E$1:$AI$1,0)
),
INDEX('Active Hour''s Dump'!$D$3:$AH$337,
MATCH($C74,'Active Hour''s Dump'!$A$3:$A$337,0),
MATCH(AJ$2,'Active Hour''s Dump'!$D$2:$AH$2,0)
))),"")</f>
        <v>P</v>
      </c>
      <c r="AK74" s="54">
        <f>_xlfn.IFNA(IF(AK$3="Productivity",
INDEX('Productivity Dump'!$E$4:$AJ$500,
MATCH($A74,'Productivity Dump'!$A$4:$A$500,0),
MATCH(AK$2,'Productivity Dump'!$E$3:$AJ$3,0)
),
IF(AK$3="Attendance",
INDEX('Attendance Dump'!$E$2:$AI$400,
MATCH($A74,'Attendance Dump'!$B$2:$B$400,0),
MATCH(AK$2,'Attendance Dump'!$E$1:$AI$1,0)
),
INDEX('Active Hour''s Dump'!$D$3:$AH$337,
MATCH($C74,'Active Hour''s Dump'!$A$3:$A$337,0),
MATCH(AK$2,'Active Hour''s Dump'!$D$2:$AH$2,0)
))),"")</f>
        <v>6.0833333333333304</v>
      </c>
      <c r="AL74" s="13">
        <f>_xlfn.IFNA(IF(AL$3="Productivity",
INDEX('Productivity Dump'!$E$4:$AJ$500,
MATCH($A74,'Productivity Dump'!$A$4:$A$500,0),
MATCH(AL$2,'Productivity Dump'!$E$3:$AJ$3,0)
),
IF(AL$3="Attendance",
INDEX('Attendance Dump'!$E$2:$AI$400,
MATCH($A74,'Attendance Dump'!$B$2:$B$400,0),
MATCH(AL$2,'Attendance Dump'!$E$1:$AI$1,0)
),
INDEX('Active Hour''s Dump'!$D$3:$AH$337,
MATCH($C74,'Active Hour''s Dump'!$A$3:$A$337,0),
MATCH(AL$2,'Active Hour''s Dump'!$D$2:$AH$2,0)
))),"")</f>
        <v>0</v>
      </c>
      <c r="AM74" s="13" t="str">
        <f>_xlfn.IFNA(IF(AM$3="Productivity",
INDEX('Productivity Dump'!$E$4:$AJ$500,
MATCH($A74,'Productivity Dump'!$A$4:$A$500,0),
MATCH(AM$2,'Productivity Dump'!$E$3:$AJ$3,0)
),
IF(AM$3="Attendance",
INDEX('Attendance Dump'!$E$2:$AI$400,
MATCH($A74,'Attendance Dump'!$B$2:$B$400,0),
MATCH(AM$2,'Attendance Dump'!$E$1:$AI$1,0)
),
INDEX('Active Hour''s Dump'!$D$3:$AH$337,
MATCH($C74,'Active Hour''s Dump'!$A$3:$A$337,0),
MATCH(AM$2,'Active Hour''s Dump'!$D$2:$AH$2,0)
))),"")</f>
        <v>WO</v>
      </c>
      <c r="AN74" s="54">
        <f>_xlfn.IFNA(IF(AN$3="Productivity",
INDEX('Productivity Dump'!$E$4:$AJ$500,
MATCH($A74,'Productivity Dump'!$A$4:$A$500,0),
MATCH(AN$2,'Productivity Dump'!$E$3:$AJ$3,0)
),
IF(AN$3="Attendance",
INDEX('Attendance Dump'!$E$2:$AI$400,
MATCH($A74,'Attendance Dump'!$B$2:$B$400,0),
MATCH(AN$2,'Attendance Dump'!$E$1:$AI$1,0)
),
INDEX('Active Hour''s Dump'!$D$3:$AH$337,
MATCH($C74,'Active Hour''s Dump'!$A$3:$A$337,0),
MATCH(AN$2,'Active Hour''s Dump'!$D$2:$AH$2,0)
))),"")</f>
        <v>0</v>
      </c>
      <c r="AO74" s="13">
        <f>_xlfn.IFNA(IF(AO$3="Productivity",
INDEX('Productivity Dump'!$E$4:$AJ$500,
MATCH($A74,'Productivity Dump'!$A$4:$A$500,0),
MATCH(AO$2,'Productivity Dump'!$E$3:$AJ$3,0)
),
IF(AO$3="Attendance",
INDEX('Attendance Dump'!$E$2:$AI$400,
MATCH($A74,'Attendance Dump'!$B$2:$B$400,0),
MATCH(AO$2,'Attendance Dump'!$E$1:$AI$1,0)
),
INDEX('Active Hour''s Dump'!$D$3:$AH$337,
MATCH($C74,'Active Hour''s Dump'!$A$3:$A$337,0),
MATCH(AO$2,'Active Hour''s Dump'!$D$2:$AH$2,0)
))),"")</f>
        <v>0</v>
      </c>
      <c r="AP74" s="13" t="str">
        <f>_xlfn.IFNA(IF(AP$3="Productivity",
INDEX('Productivity Dump'!$E$4:$AJ$500,
MATCH($A74,'Productivity Dump'!$A$4:$A$500,0),
MATCH(AP$2,'Productivity Dump'!$E$3:$AJ$3,0)
),
IF(AP$3="Attendance",
INDEX('Attendance Dump'!$E$2:$AI$400,
MATCH($A74,'Attendance Dump'!$B$2:$B$400,0),
MATCH(AP$2,'Attendance Dump'!$E$1:$AI$1,0)
),
INDEX('Active Hour''s Dump'!$D$3:$AH$337,
MATCH($C74,'Active Hour''s Dump'!$A$3:$A$337,0),
MATCH(AP$2,'Active Hour''s Dump'!$D$2:$AH$2,0)
))),"")</f>
        <v>PL</v>
      </c>
      <c r="AQ74" s="54">
        <f>_xlfn.IFNA(IF(AQ$3="Productivity",
INDEX('Productivity Dump'!$E$4:$AJ$500,
MATCH($A74,'Productivity Dump'!$A$4:$A$500,0),
MATCH(AQ$2,'Productivity Dump'!$E$3:$AJ$3,0)
),
IF(AQ$3="Attendance",
INDEX('Attendance Dump'!$E$2:$AI$400,
MATCH($A74,'Attendance Dump'!$B$2:$B$400,0),
MATCH(AQ$2,'Attendance Dump'!$E$1:$AI$1,0)
),
INDEX('Active Hour''s Dump'!$D$3:$AH$337,
MATCH($C74,'Active Hour''s Dump'!$A$3:$A$337,0),
MATCH(AQ$2,'Active Hour''s Dump'!$D$2:$AH$2,0)
))),"")</f>
        <v>0</v>
      </c>
      <c r="AR74" s="13">
        <f>_xlfn.IFNA(IF(AR$3="Productivity",
INDEX('Productivity Dump'!$E$4:$AJ$500,
MATCH($A74,'Productivity Dump'!$A$4:$A$500,0),
MATCH(AR$2,'Productivity Dump'!$E$3:$AJ$3,0)
),
IF(AR$3="Attendance",
INDEX('Attendance Dump'!$E$2:$AI$400,
MATCH($A74,'Attendance Dump'!$B$2:$B$400,0),
MATCH(AR$2,'Attendance Dump'!$E$1:$AI$1,0)
),
INDEX('Active Hour''s Dump'!$D$3:$AH$337,
MATCH($C74,'Active Hour''s Dump'!$A$3:$A$337,0),
MATCH(AR$2,'Active Hour''s Dump'!$D$2:$AH$2,0)
))),"")</f>
        <v>1263.4989999999998</v>
      </c>
      <c r="AS74" s="13" t="str">
        <f>_xlfn.IFNA(IF(AS$3="Productivity",
INDEX('Productivity Dump'!$E$4:$AJ$500,
MATCH($A74,'Productivity Dump'!$A$4:$A$500,0),
MATCH(AS$2,'Productivity Dump'!$E$3:$AJ$3,0)
),
IF(AS$3="Attendance",
INDEX('Attendance Dump'!$E$2:$AI$400,
MATCH($A74,'Attendance Dump'!$B$2:$B$400,0),
MATCH(AS$2,'Attendance Dump'!$E$1:$AI$1,0)
),
INDEX('Active Hour''s Dump'!$D$3:$AH$337,
MATCH($C74,'Active Hour''s Dump'!$A$3:$A$337,0),
MATCH(AS$2,'Active Hour''s Dump'!$D$2:$AH$2,0)
))),"")</f>
        <v>P</v>
      </c>
      <c r="AT74" s="54">
        <f>_xlfn.IFNA(IF(AT$3="Productivity",
INDEX('Productivity Dump'!$E$4:$AJ$500,
MATCH($A74,'Productivity Dump'!$A$4:$A$500,0),
MATCH(AT$2,'Productivity Dump'!$E$3:$AJ$3,0)
),
IF(AT$3="Attendance",
INDEX('Attendance Dump'!$E$2:$AI$400,
MATCH($A74,'Attendance Dump'!$B$2:$B$400,0),
MATCH(AT$2,'Attendance Dump'!$E$1:$AI$1,0)
),
INDEX('Active Hour''s Dump'!$D$3:$AH$337,
MATCH($C74,'Active Hour''s Dump'!$A$3:$A$337,0),
MATCH(AT$2,'Active Hour''s Dump'!$D$2:$AH$2,0)
))),"")</f>
        <v>8.1666666666666696</v>
      </c>
      <c r="AU74" s="13">
        <f>_xlfn.IFNA(IF(AU$3="Productivity",
INDEX('Productivity Dump'!$E$4:$AJ$500,
MATCH($A74,'Productivity Dump'!$A$4:$A$500,0),
MATCH(AU$2,'Productivity Dump'!$E$3:$AJ$3,0)
),
IF(AU$3="Attendance",
INDEX('Attendance Dump'!$E$2:$AI$400,
MATCH($A74,'Attendance Dump'!$B$2:$B$400,0),
MATCH(AU$2,'Attendance Dump'!$E$1:$AI$1,0)
),
INDEX('Active Hour''s Dump'!$D$3:$AH$337,
MATCH($C74,'Active Hour''s Dump'!$A$3:$A$337,0),
MATCH(AU$2,'Active Hour''s Dump'!$D$2:$AH$2,0)
))),"")</f>
        <v>1252.7570000000001</v>
      </c>
      <c r="AV74" s="13" t="str">
        <f>_xlfn.IFNA(IF(AV$3="Productivity",
INDEX('Productivity Dump'!$E$4:$AJ$500,
MATCH($A74,'Productivity Dump'!$A$4:$A$500,0),
MATCH(AV$2,'Productivity Dump'!$E$3:$AJ$3,0)
),
IF(AV$3="Attendance",
INDEX('Attendance Dump'!$E$2:$AI$400,
MATCH($A74,'Attendance Dump'!$B$2:$B$400,0),
MATCH(AV$2,'Attendance Dump'!$E$1:$AI$1,0)
),
INDEX('Active Hour''s Dump'!$D$3:$AH$337,
MATCH($C74,'Active Hour''s Dump'!$A$3:$A$337,0),
MATCH(AV$2,'Active Hour''s Dump'!$D$2:$AH$2,0)
))),"")</f>
        <v>P</v>
      </c>
      <c r="AW74" s="54">
        <f>_xlfn.IFNA(IF(AW$3="Productivity",
INDEX('Productivity Dump'!$E$4:$AJ$500,
MATCH($A74,'Productivity Dump'!$A$4:$A$500,0),
MATCH(AW$2,'Productivity Dump'!$E$3:$AJ$3,0)
),
IF(AW$3="Attendance",
INDEX('Attendance Dump'!$E$2:$AI$400,
MATCH($A74,'Attendance Dump'!$B$2:$B$400,0),
MATCH(AW$2,'Attendance Dump'!$E$1:$AI$1,0)
),
INDEX('Active Hour''s Dump'!$D$3:$AH$337,
MATCH($C74,'Active Hour''s Dump'!$A$3:$A$337,0),
MATCH(AW$2,'Active Hour''s Dump'!$D$2:$AH$2,0)
))),"")</f>
        <v>7.0833333333333304</v>
      </c>
      <c r="AX74" s="13">
        <f>_xlfn.IFNA(IF(AX$3="Productivity",
INDEX('Productivity Dump'!$E$4:$AJ$500,
MATCH($A74,'Productivity Dump'!$A$4:$A$500,0),
MATCH(AX$2,'Productivity Dump'!$E$3:$AJ$3,0)
),
IF(AX$3="Attendance",
INDEX('Attendance Dump'!$E$2:$AI$400,
MATCH($A74,'Attendance Dump'!$B$2:$B$400,0),
MATCH(AX$2,'Attendance Dump'!$E$1:$AI$1,0)
),
INDEX('Active Hour''s Dump'!$D$3:$AH$337,
MATCH($C74,'Active Hour''s Dump'!$A$3:$A$337,0),
MATCH(AX$2,'Active Hour''s Dump'!$D$2:$AH$2,0)
))),"")</f>
        <v>1262.29</v>
      </c>
      <c r="AY74" s="13" t="str">
        <f>_xlfn.IFNA(IF(AY$3="Productivity",
INDEX('Productivity Dump'!$E$4:$AJ$500,
MATCH($A74,'Productivity Dump'!$A$4:$A$500,0),
MATCH(AY$2,'Productivity Dump'!$E$3:$AJ$3,0)
),
IF(AY$3="Attendance",
INDEX('Attendance Dump'!$E$2:$AI$400,
MATCH($A74,'Attendance Dump'!$B$2:$B$400,0),
MATCH(AY$2,'Attendance Dump'!$E$1:$AI$1,0)
),
INDEX('Active Hour''s Dump'!$D$3:$AH$337,
MATCH($C74,'Active Hour''s Dump'!$A$3:$A$337,0),
MATCH(AY$2,'Active Hour''s Dump'!$D$2:$AH$2,0)
))),"")</f>
        <v>P</v>
      </c>
      <c r="AZ74" s="54">
        <f>_xlfn.IFNA(IF(AZ$3="Productivity",
INDEX('Productivity Dump'!$E$4:$AJ$500,
MATCH($A74,'Productivity Dump'!$A$4:$A$500,0),
MATCH(AZ$2,'Productivity Dump'!$E$3:$AJ$3,0)
),
IF(AZ$3="Attendance",
INDEX('Attendance Dump'!$E$2:$AI$400,
MATCH($A74,'Attendance Dump'!$B$2:$B$400,0),
MATCH(AZ$2,'Attendance Dump'!$E$1:$AI$1,0)
),
INDEX('Active Hour''s Dump'!$D$3:$AH$337,
MATCH($C74,'Active Hour''s Dump'!$A$3:$A$337,0),
MATCH(AZ$2,'Active Hour''s Dump'!$D$2:$AH$2,0)
))),"")</f>
        <v>8.4166666666666696</v>
      </c>
      <c r="BA74" s="13">
        <f>_xlfn.IFNA(IF(BA$3="Productivity",
INDEX('Productivity Dump'!$E$4:$AJ$500,
MATCH($A74,'Productivity Dump'!$A$4:$A$500,0),
MATCH(BA$2,'Productivity Dump'!$E$3:$AJ$3,0)
),
IF(BA$3="Attendance",
INDEX('Attendance Dump'!$E$2:$AI$400,
MATCH($A74,'Attendance Dump'!$B$2:$B$400,0),
MATCH(BA$2,'Attendance Dump'!$E$1:$AI$1,0)
),
INDEX('Active Hour''s Dump'!$D$3:$AH$337,
MATCH($C74,'Active Hour''s Dump'!$A$3:$A$337,0),
MATCH(BA$2,'Active Hour''s Dump'!$D$2:$AH$2,0)
))),"")</f>
        <v>1264.2340000000002</v>
      </c>
      <c r="BB74" s="13" t="str">
        <f>_xlfn.IFNA(IF(BB$3="Productivity",
INDEX('Productivity Dump'!$E$4:$AJ$500,
MATCH($A74,'Productivity Dump'!$A$4:$A$500,0),
MATCH(BB$2,'Productivity Dump'!$E$3:$AJ$3,0)
),
IF(BB$3="Attendance",
INDEX('Attendance Dump'!$E$2:$AI$400,
MATCH($A74,'Attendance Dump'!$B$2:$B$400,0),
MATCH(BB$2,'Attendance Dump'!$E$1:$AI$1,0)
),
INDEX('Active Hour''s Dump'!$D$3:$AH$337,
MATCH($C74,'Active Hour''s Dump'!$A$3:$A$337,0),
MATCH(BB$2,'Active Hour''s Dump'!$D$2:$AH$2,0)
))),"")</f>
        <v>P</v>
      </c>
      <c r="BC74" s="54">
        <f>_xlfn.IFNA(IF(BC$3="Productivity",
INDEX('Productivity Dump'!$E$4:$AJ$500,
MATCH($A74,'Productivity Dump'!$A$4:$A$500,0),
MATCH(BC$2,'Productivity Dump'!$E$3:$AJ$3,0)
),
IF(BC$3="Attendance",
INDEX('Attendance Dump'!$E$2:$AI$400,
MATCH($A74,'Attendance Dump'!$B$2:$B$400,0),
MATCH(BC$2,'Attendance Dump'!$E$1:$AI$1,0)
),
INDEX('Active Hour''s Dump'!$D$3:$AH$337,
MATCH($C74,'Active Hour''s Dump'!$A$3:$A$337,0),
MATCH(BC$2,'Active Hour''s Dump'!$D$2:$AH$2,0)
))),"")</f>
        <v>8.3333333333333304</v>
      </c>
      <c r="BD74" s="13">
        <f>_xlfn.IFNA(IF(BD$3="Productivity",
INDEX('Productivity Dump'!$E$4:$AJ$500,
MATCH($A74,'Productivity Dump'!$A$4:$A$500,0),
MATCH(BD$2,'Productivity Dump'!$E$3:$AJ$3,0)
),
IF(BD$3="Attendance",
INDEX('Attendance Dump'!$E$2:$AI$400,
MATCH($A74,'Attendance Dump'!$B$2:$B$400,0),
MATCH(BD$2,'Attendance Dump'!$E$1:$AI$1,0)
),
INDEX('Active Hour''s Dump'!$D$3:$AH$337,
MATCH($C74,'Active Hour''s Dump'!$A$3:$A$337,0),
MATCH(BD$2,'Active Hour''s Dump'!$D$2:$AH$2,0)
))),"")</f>
        <v>492.95000000000005</v>
      </c>
      <c r="BE74" s="13" t="str">
        <f>_xlfn.IFNA(IF(BE$3="Productivity",
INDEX('Productivity Dump'!$E$4:$AJ$500,
MATCH($A74,'Productivity Dump'!$A$4:$A$500,0),
MATCH(BE$2,'Productivity Dump'!$E$3:$AJ$3,0)
),
IF(BE$3="Attendance",
INDEX('Attendance Dump'!$E$2:$AI$400,
MATCH($A74,'Attendance Dump'!$B$2:$B$400,0),
MATCH(BE$2,'Attendance Dump'!$E$1:$AI$1,0)
),
INDEX('Active Hour''s Dump'!$D$3:$AH$337,
MATCH($C74,'Active Hour''s Dump'!$A$3:$A$337,0),
MATCH(BE$2,'Active Hour''s Dump'!$D$2:$AH$2,0)
))),"")</f>
        <v>P</v>
      </c>
      <c r="BF74" s="54">
        <f>_xlfn.IFNA(IF(BF$3="Productivity",
INDEX('Productivity Dump'!$E$4:$AJ$500,
MATCH($A74,'Productivity Dump'!$A$4:$A$500,0),
MATCH(BF$2,'Productivity Dump'!$E$3:$AJ$3,0)
),
IF(BF$3="Attendance",
INDEX('Attendance Dump'!$E$2:$AI$400,
MATCH($A74,'Attendance Dump'!$B$2:$B$400,0),
MATCH(BF$2,'Attendance Dump'!$E$1:$AI$1,0)
),
INDEX('Active Hour''s Dump'!$D$3:$AH$337,
MATCH($C74,'Active Hour''s Dump'!$A$3:$A$337,0),
MATCH(BF$2,'Active Hour''s Dump'!$D$2:$AH$2,0)
))),"")</f>
        <v>2.9166666666666701</v>
      </c>
      <c r="BG74" s="13">
        <f>_xlfn.IFNA(IF(BG$3="Productivity",
INDEX('Productivity Dump'!$E$4:$AJ$500,
MATCH($A74,'Productivity Dump'!$A$4:$A$500,0),
MATCH(BG$2,'Productivity Dump'!$E$3:$AJ$3,0)
),
IF(BG$3="Attendance",
INDEX('Attendance Dump'!$E$2:$AI$400,
MATCH($A74,'Attendance Dump'!$B$2:$B$400,0),
MATCH(BG$2,'Attendance Dump'!$E$1:$AI$1,0)
),
INDEX('Active Hour''s Dump'!$D$3:$AH$337,
MATCH($C74,'Active Hour''s Dump'!$A$3:$A$337,0),
MATCH(BG$2,'Active Hour''s Dump'!$D$2:$AH$2,0)
))),"")</f>
        <v>0</v>
      </c>
      <c r="BH74" s="13" t="str">
        <f>_xlfn.IFNA(IF(BH$3="Productivity",
INDEX('Productivity Dump'!$E$4:$AJ$500,
MATCH($A74,'Productivity Dump'!$A$4:$A$500,0),
MATCH(BH$2,'Productivity Dump'!$E$3:$AJ$3,0)
),
IF(BH$3="Attendance",
INDEX('Attendance Dump'!$E$2:$AI$400,
MATCH($A74,'Attendance Dump'!$B$2:$B$400,0),
MATCH(BH$2,'Attendance Dump'!$E$1:$AI$1,0)
),
INDEX('Active Hour''s Dump'!$D$3:$AH$337,
MATCH($C74,'Active Hour''s Dump'!$A$3:$A$337,0),
MATCH(BH$2,'Active Hour''s Dump'!$D$2:$AH$2,0)
))),"")</f>
        <v>WO</v>
      </c>
      <c r="BI74" s="54">
        <f>_xlfn.IFNA(IF(BI$3="Productivity",
INDEX('Productivity Dump'!$E$4:$AJ$500,
MATCH($A74,'Productivity Dump'!$A$4:$A$500,0),
MATCH(BI$2,'Productivity Dump'!$E$3:$AJ$3,0)
),
IF(BI$3="Attendance",
INDEX('Attendance Dump'!$E$2:$AI$400,
MATCH($A74,'Attendance Dump'!$B$2:$B$400,0),
MATCH(BI$2,'Attendance Dump'!$E$1:$AI$1,0)
),
INDEX('Active Hour''s Dump'!$D$3:$AH$337,
MATCH($C74,'Active Hour''s Dump'!$A$3:$A$337,0),
MATCH(BI$2,'Active Hour''s Dump'!$D$2:$AH$2,0)
))),"")</f>
        <v>0</v>
      </c>
      <c r="BJ74" s="13">
        <f>_xlfn.IFNA(IF(BJ$3="Productivity",
INDEX('Productivity Dump'!$E$4:$AJ$500,
MATCH($A74,'Productivity Dump'!$A$4:$A$500,0),
MATCH(BJ$2,'Productivity Dump'!$E$3:$AJ$3,0)
),
IF(BJ$3="Attendance",
INDEX('Attendance Dump'!$E$2:$AI$400,
MATCH($A74,'Attendance Dump'!$B$2:$B$400,0),
MATCH(BJ$2,'Attendance Dump'!$E$1:$AI$1,0)
),
INDEX('Active Hour''s Dump'!$D$3:$AH$337,
MATCH($C74,'Active Hour''s Dump'!$A$3:$A$337,0),
MATCH(BJ$2,'Active Hour''s Dump'!$D$2:$AH$2,0)
))),"")</f>
        <v>701.12</v>
      </c>
      <c r="BK74" s="13" t="str">
        <f>_xlfn.IFNA(IF(BK$3="Productivity",
INDEX('Productivity Dump'!$E$4:$AJ$500,
MATCH($A74,'Productivity Dump'!$A$4:$A$500,0),
MATCH(BK$2,'Productivity Dump'!$E$3:$AJ$3,0)
),
IF(BK$3="Attendance",
INDEX('Attendance Dump'!$E$2:$AI$400,
MATCH($A74,'Attendance Dump'!$B$2:$B$400,0),
MATCH(BK$2,'Attendance Dump'!$E$1:$AI$1,0)
),
INDEX('Active Hour''s Dump'!$D$3:$AH$337,
MATCH($C74,'Active Hour''s Dump'!$A$3:$A$337,0),
MATCH(BK$2,'Active Hour''s Dump'!$D$2:$AH$2,0)
))),"")</f>
        <v>P</v>
      </c>
      <c r="BL74" s="54">
        <f>_xlfn.IFNA(IF(BL$3="Productivity",
INDEX('Productivity Dump'!$E$4:$AJ$500,
MATCH($A74,'Productivity Dump'!$A$4:$A$500,0),
MATCH(BL$2,'Productivity Dump'!$E$3:$AJ$3,0)
),
IF(BL$3="Attendance",
INDEX('Attendance Dump'!$E$2:$AI$400,
MATCH($A74,'Attendance Dump'!$B$2:$B$400,0),
MATCH(BL$2,'Attendance Dump'!$E$1:$AI$1,0)
),
INDEX('Active Hour''s Dump'!$D$3:$AH$337,
MATCH($C74,'Active Hour''s Dump'!$A$3:$A$337,0),
MATCH(BL$2,'Active Hour''s Dump'!$D$2:$AH$2,0)
))),"")</f>
        <v>3.75</v>
      </c>
      <c r="BM74" s="13">
        <f>_xlfn.IFNA(IF(BM$3="Productivity",
INDEX('Productivity Dump'!$E$4:$AJ$500,
MATCH($A74,'Productivity Dump'!$A$4:$A$500,0),
MATCH(BM$2,'Productivity Dump'!$E$3:$AJ$3,0)
),
IF(BM$3="Attendance",
INDEX('Attendance Dump'!$E$2:$AI$400,
MATCH($A74,'Attendance Dump'!$B$2:$B$400,0),
MATCH(BM$2,'Attendance Dump'!$E$1:$AI$1,0)
),
INDEX('Active Hour''s Dump'!$D$3:$AH$337,
MATCH($C74,'Active Hour''s Dump'!$A$3:$A$337,0),
MATCH(BM$2,'Active Hour''s Dump'!$D$2:$AH$2,0)
))),"")</f>
        <v>732.41399999999999</v>
      </c>
      <c r="BN74" s="13" t="str">
        <f>_xlfn.IFNA(IF(BN$3="Productivity",
INDEX('Productivity Dump'!$E$4:$AJ$500,
MATCH($A74,'Productivity Dump'!$A$4:$A$500,0),
MATCH(BN$2,'Productivity Dump'!$E$3:$AJ$3,0)
),
IF(BN$3="Attendance",
INDEX('Attendance Dump'!$E$2:$AI$400,
MATCH($A74,'Attendance Dump'!$B$2:$B$400,0),
MATCH(BN$2,'Attendance Dump'!$E$1:$AI$1,0)
),
INDEX('Active Hour''s Dump'!$D$3:$AH$337,
MATCH($C74,'Active Hour''s Dump'!$A$3:$A$337,0),
MATCH(BN$2,'Active Hour''s Dump'!$D$2:$AH$2,0)
))),"")</f>
        <v>P</v>
      </c>
      <c r="BO74" s="54">
        <f>_xlfn.IFNA(IF(BO$3="Productivity",
INDEX('Productivity Dump'!$E$4:$AJ$500,
MATCH($A74,'Productivity Dump'!$A$4:$A$500,0),
MATCH(BO$2,'Productivity Dump'!$E$3:$AJ$3,0)
),
IF(BO$3="Attendance",
INDEX('Attendance Dump'!$E$2:$AI$400,
MATCH($A74,'Attendance Dump'!$B$2:$B$400,0),
MATCH(BO$2,'Attendance Dump'!$E$1:$AI$1,0)
),
INDEX('Active Hour''s Dump'!$D$3:$AH$337,
MATCH($C74,'Active Hour''s Dump'!$A$3:$A$337,0),
MATCH(BO$2,'Active Hour''s Dump'!$D$2:$AH$2,0)
))),"")</f>
        <v>5.25</v>
      </c>
      <c r="BP74" s="13">
        <f>_xlfn.IFNA(IF(BP$3="Productivity",
INDEX('Productivity Dump'!$E$4:$AJ$500,
MATCH($A74,'Productivity Dump'!$A$4:$A$500,0),
MATCH(BP$2,'Productivity Dump'!$E$3:$AJ$3,0)
),
IF(BP$3="Attendance",
INDEX('Attendance Dump'!$E$2:$AI$400,
MATCH($A74,'Attendance Dump'!$B$2:$B$400,0),
MATCH(BP$2,'Attendance Dump'!$E$1:$AI$1,0)
),
INDEX('Active Hour''s Dump'!$D$3:$AH$337,
MATCH($C74,'Active Hour''s Dump'!$A$3:$A$337,0),
MATCH(BP$2,'Active Hour''s Dump'!$D$2:$AH$2,0)
))),"")</f>
        <v>1261.117</v>
      </c>
      <c r="BQ74" s="13" t="str">
        <f>_xlfn.IFNA(IF(BQ$3="Productivity",
INDEX('Productivity Dump'!$E$4:$AJ$500,
MATCH($A74,'Productivity Dump'!$A$4:$A$500,0),
MATCH(BQ$2,'Productivity Dump'!$E$3:$AJ$3,0)
),
IF(BQ$3="Attendance",
INDEX('Attendance Dump'!$E$2:$AI$400,
MATCH($A74,'Attendance Dump'!$B$2:$B$400,0),
MATCH(BQ$2,'Attendance Dump'!$E$1:$AI$1,0)
),
INDEX('Active Hour''s Dump'!$D$3:$AH$337,
MATCH($C74,'Active Hour''s Dump'!$A$3:$A$337,0),
MATCH(BQ$2,'Active Hour''s Dump'!$D$2:$AH$2,0)
))),"")</f>
        <v>P</v>
      </c>
      <c r="BR74" s="54">
        <f>_xlfn.IFNA(IF(BR$3="Productivity",
INDEX('Productivity Dump'!$E$4:$AJ$500,
MATCH($A74,'Productivity Dump'!$A$4:$A$500,0),
MATCH(BR$2,'Productivity Dump'!$E$3:$AJ$3,0)
),
IF(BR$3="Attendance",
INDEX('Attendance Dump'!$E$2:$AI$400,
MATCH($A74,'Attendance Dump'!$B$2:$B$400,0),
MATCH(BR$2,'Attendance Dump'!$E$1:$AI$1,0)
),
INDEX('Active Hour''s Dump'!$D$3:$AH$337,
MATCH($C74,'Active Hour''s Dump'!$A$3:$A$337,0),
MATCH(BR$2,'Active Hour''s Dump'!$D$2:$AH$2,0)
))),"")</f>
        <v>6.9166666666666696</v>
      </c>
      <c r="BS74" s="13">
        <f>_xlfn.IFNA(IF(BS$3="Productivity",
INDEX('Productivity Dump'!$E$4:$AJ$500,
MATCH($A74,'Productivity Dump'!$A$4:$A$500,0),
MATCH(BS$2,'Productivity Dump'!$E$3:$AJ$3,0)
),
IF(BS$3="Attendance",
INDEX('Attendance Dump'!$E$2:$AI$400,
MATCH($A74,'Attendance Dump'!$B$2:$B$400,0),
MATCH(BS$2,'Attendance Dump'!$E$1:$AI$1,0)
),
INDEX('Active Hour''s Dump'!$D$3:$AH$337,
MATCH($C74,'Active Hour''s Dump'!$A$3:$A$337,0),
MATCH(BS$2,'Active Hour''s Dump'!$D$2:$AH$2,0)
))),"")</f>
        <v>993.70199999999977</v>
      </c>
      <c r="BT74" s="13" t="str">
        <f>_xlfn.IFNA(IF(BT$3="Productivity",
INDEX('Productivity Dump'!$E$4:$AJ$500,
MATCH($A74,'Productivity Dump'!$A$4:$A$500,0),
MATCH(BT$2,'Productivity Dump'!$E$3:$AJ$3,0)
),
IF(BT$3="Attendance",
INDEX('Attendance Dump'!$E$2:$AI$400,
MATCH($A74,'Attendance Dump'!$B$2:$B$400,0),
MATCH(BT$2,'Attendance Dump'!$E$1:$AI$1,0)
),
INDEX('Active Hour''s Dump'!$D$3:$AH$337,
MATCH($C74,'Active Hour''s Dump'!$A$3:$A$337,0),
MATCH(BT$2,'Active Hour''s Dump'!$D$2:$AH$2,0)
))),"")</f>
        <v>H(P)</v>
      </c>
      <c r="BU74" s="54">
        <f>_xlfn.IFNA(IF(BU$3="Productivity",
INDEX('Productivity Dump'!$E$4:$AJ$500,
MATCH($A74,'Productivity Dump'!$A$4:$A$500,0),
MATCH(BU$2,'Productivity Dump'!$E$3:$AJ$3,0)
),
IF(BU$3="Attendance",
INDEX('Attendance Dump'!$E$2:$AI$400,
MATCH($A74,'Attendance Dump'!$B$2:$B$400,0),
MATCH(BU$2,'Attendance Dump'!$E$1:$AI$1,0)
),
INDEX('Active Hour''s Dump'!$D$3:$AH$337,
MATCH($C74,'Active Hour''s Dump'!$A$3:$A$337,0),
MATCH(BU$2,'Active Hour''s Dump'!$D$2:$AH$2,0)
))),"")</f>
        <v>6.5833333333333304</v>
      </c>
      <c r="BV74" s="13">
        <f>_xlfn.IFNA(IF(BV$3="Productivity",
INDEX('Productivity Dump'!$E$4:$AJ$500,
MATCH($A74,'Productivity Dump'!$A$4:$A$500,0),
MATCH(BV$2,'Productivity Dump'!$E$3:$AJ$3,0)
),
IF(BV$3="Attendance",
INDEX('Attendance Dump'!$E$2:$AI$400,
MATCH($A74,'Attendance Dump'!$B$2:$B$400,0),
MATCH(BV$2,'Attendance Dump'!$E$1:$AI$1,0)
),
INDEX('Active Hour''s Dump'!$D$3:$AH$337,
MATCH($C74,'Active Hour''s Dump'!$A$3:$A$337,0),
MATCH(BV$2,'Active Hour''s Dump'!$D$2:$AH$2,0)
))),"")</f>
        <v>1006.9009999999998</v>
      </c>
      <c r="BW74" s="13" t="str">
        <f>_xlfn.IFNA(IF(BW$3="Productivity",
INDEX('Productivity Dump'!$E$4:$AJ$500,
MATCH($A74,'Productivity Dump'!$A$4:$A$500,0),
MATCH(BW$2,'Productivity Dump'!$E$3:$AJ$3,0)
),
IF(BW$3="Attendance",
INDEX('Attendance Dump'!$E$2:$AI$400,
MATCH($A74,'Attendance Dump'!$B$2:$B$400,0),
MATCH(BW$2,'Attendance Dump'!$E$1:$AI$1,0)
),
INDEX('Active Hour''s Dump'!$D$3:$AH$337,
MATCH($C74,'Active Hour''s Dump'!$A$3:$A$337,0),
MATCH(BW$2,'Active Hour''s Dump'!$D$2:$AH$2,0)
))),"")</f>
        <v>P</v>
      </c>
      <c r="BX74" s="54">
        <f>_xlfn.IFNA(IF(BX$3="Productivity",
INDEX('Productivity Dump'!$E$4:$AJ$500,
MATCH($A74,'Productivity Dump'!$A$4:$A$500,0),
MATCH(BX$2,'Productivity Dump'!$E$3:$AJ$3,0)
),
IF(BX$3="Attendance",
INDEX('Attendance Dump'!$E$2:$AI$400,
MATCH($A74,'Attendance Dump'!$B$2:$B$400,0),
MATCH(BX$2,'Attendance Dump'!$E$1:$AI$1,0)
),
INDEX('Active Hour''s Dump'!$D$3:$AH$337,
MATCH($C74,'Active Hour''s Dump'!$A$3:$A$337,0),
MATCH(BX$2,'Active Hour''s Dump'!$D$2:$AH$2,0)
))),"")</f>
        <v>6.75</v>
      </c>
      <c r="BY74" s="13">
        <f>_xlfn.IFNA(IF(BY$3="Productivity",
INDEX('Productivity Dump'!$E$4:$AJ$500,
MATCH($A74,'Productivity Dump'!$A$4:$A$500,0),
MATCH(BY$2,'Productivity Dump'!$E$3:$AJ$3,0)
),
IF(BY$3="Attendance",
INDEX('Attendance Dump'!$E$2:$AI$400,
MATCH($A74,'Attendance Dump'!$B$2:$B$400,0),
MATCH(BY$2,'Attendance Dump'!$E$1:$AI$1,0)
),
INDEX('Active Hour''s Dump'!$D$3:$AH$337,
MATCH($C74,'Active Hour''s Dump'!$A$3:$A$337,0),
MATCH(BY$2,'Active Hour''s Dump'!$D$2:$AH$2,0)
))),"")</f>
        <v>531.02599999999995</v>
      </c>
      <c r="BZ74" s="13" t="str">
        <f>_xlfn.IFNA(IF(BZ$3="Productivity",
INDEX('Productivity Dump'!$E$4:$AJ$500,
MATCH($A74,'Productivity Dump'!$A$4:$A$500,0),
MATCH(BZ$2,'Productivity Dump'!$E$3:$AJ$3,0)
),
IF(BZ$3="Attendance",
INDEX('Attendance Dump'!$E$2:$AI$400,
MATCH($A74,'Attendance Dump'!$B$2:$B$400,0),
MATCH(BZ$2,'Attendance Dump'!$E$1:$AI$1,0)
),
INDEX('Active Hour''s Dump'!$D$3:$AH$337,
MATCH($C74,'Active Hour''s Dump'!$A$3:$A$337,0),
MATCH(BZ$2,'Active Hour''s Dump'!$D$2:$AH$2,0)
))),"")</f>
        <v>P</v>
      </c>
      <c r="CA74" s="54">
        <f>_xlfn.IFNA(IF(CA$3="Productivity",
INDEX('Productivity Dump'!$E$4:$AJ$500,
MATCH($A74,'Productivity Dump'!$A$4:$A$500,0),
MATCH(CA$2,'Productivity Dump'!$E$3:$AJ$3,0)
),
IF(CA$3="Attendance",
INDEX('Attendance Dump'!$E$2:$AI$400,
MATCH($A74,'Attendance Dump'!$B$2:$B$400,0),
MATCH(CA$2,'Attendance Dump'!$E$1:$AI$1,0)
),
INDEX('Active Hour''s Dump'!$D$3:$AH$337,
MATCH($C74,'Active Hour''s Dump'!$A$3:$A$337,0),
MATCH(CA$2,'Active Hour''s Dump'!$D$2:$AH$2,0)
))),"")</f>
        <v>4</v>
      </c>
      <c r="CB74" s="13">
        <f>_xlfn.IFNA(IF(CB$3="Productivity",
INDEX('Productivity Dump'!$E$4:$AJ$500,
MATCH($A74,'Productivity Dump'!$A$4:$A$500,0),
MATCH(CB$2,'Productivity Dump'!$E$3:$AJ$3,0)
),
IF(CB$3="Attendance",
INDEX('Attendance Dump'!$E$2:$AI$400,
MATCH($A74,'Attendance Dump'!$B$2:$B$400,0),
MATCH(CB$2,'Attendance Dump'!$E$1:$AI$1,0)
),
INDEX('Active Hour''s Dump'!$D$3:$AH$337,
MATCH($C74,'Active Hour''s Dump'!$A$3:$A$337,0),
MATCH(CB$2,'Active Hour''s Dump'!$D$2:$AH$2,0)
))),"")</f>
        <v>377.36400000000003</v>
      </c>
      <c r="CC74" s="13" t="str">
        <f>_xlfn.IFNA(IF(CC$3="Productivity",
INDEX('Productivity Dump'!$E$4:$AJ$500,
MATCH($A74,'Productivity Dump'!$A$4:$A$500,0),
MATCH(CC$2,'Productivity Dump'!$E$3:$AJ$3,0)
),
IF(CC$3="Attendance",
INDEX('Attendance Dump'!$E$2:$AI$400,
MATCH($A74,'Attendance Dump'!$B$2:$B$400,0),
MATCH(CC$2,'Attendance Dump'!$E$1:$AI$1,0)
),
INDEX('Active Hour''s Dump'!$D$3:$AH$337,
MATCH($C74,'Active Hour''s Dump'!$A$3:$A$337,0),
MATCH(CC$2,'Active Hour''s Dump'!$D$2:$AH$2,0)
))),"")</f>
        <v>WO</v>
      </c>
      <c r="CD74" s="54">
        <f>_xlfn.IFNA(IF(CD$3="Productivity",
INDEX('Productivity Dump'!$E$4:$AJ$500,
MATCH($A74,'Productivity Dump'!$A$4:$A$500,0),
MATCH(CD$2,'Productivity Dump'!$E$3:$AJ$3,0)
),
IF(CD$3="Attendance",
INDEX('Attendance Dump'!$E$2:$AI$400,
MATCH($A74,'Attendance Dump'!$B$2:$B$400,0),
MATCH(CD$2,'Attendance Dump'!$E$1:$AI$1,0)
),
INDEX('Active Hour''s Dump'!$D$3:$AH$337,
MATCH($C74,'Active Hour''s Dump'!$A$3:$A$337,0),
MATCH(CD$2,'Active Hour''s Dump'!$D$2:$AH$2,0)
))),"")</f>
        <v>2.0833333333333299</v>
      </c>
      <c r="CE74" s="13">
        <f>_xlfn.IFNA(IF(CE$3="Productivity",
INDEX('Productivity Dump'!$E$4:$AJ$500,
MATCH($A74,'Productivity Dump'!$A$4:$A$500,0),
MATCH(CE$2,'Productivity Dump'!$E$3:$AJ$3,0)
),
IF(CE$3="Attendance",
INDEX('Attendance Dump'!$E$2:$AI$400,
MATCH($A74,'Attendance Dump'!$B$2:$B$400,0),
MATCH(CE$2,'Attendance Dump'!$E$1:$AI$1,0)
),
INDEX('Active Hour''s Dump'!$D$3:$AH$337,
MATCH($C74,'Active Hour''s Dump'!$A$3:$A$337,0),
MATCH(CE$2,'Active Hour''s Dump'!$D$2:$AH$2,0)
))),"")</f>
        <v>732.12199999999996</v>
      </c>
      <c r="CF74" s="13" t="str">
        <f>_xlfn.IFNA(IF(CF$3="Productivity",
INDEX('Productivity Dump'!$E$4:$AJ$500,
MATCH($A74,'Productivity Dump'!$A$4:$A$500,0),
MATCH(CF$2,'Productivity Dump'!$E$3:$AJ$3,0)
),
IF(CF$3="Attendance",
INDEX('Attendance Dump'!$E$2:$AI$400,
MATCH($A74,'Attendance Dump'!$B$2:$B$400,0),
MATCH(CF$2,'Attendance Dump'!$E$1:$AI$1,0)
),
INDEX('Active Hour''s Dump'!$D$3:$AH$337,
MATCH($C74,'Active Hour''s Dump'!$A$3:$A$337,0),
MATCH(CF$2,'Active Hour''s Dump'!$D$2:$AH$2,0)
))),"")</f>
        <v>P</v>
      </c>
      <c r="CG74" s="54">
        <f>_xlfn.IFNA(IF(CG$3="Productivity",
INDEX('Productivity Dump'!$E$4:$AJ$500,
MATCH($A74,'Productivity Dump'!$A$4:$A$500,0),
MATCH(CG$2,'Productivity Dump'!$E$3:$AJ$3,0)
),
IF(CG$3="Attendance",
INDEX('Attendance Dump'!$E$2:$AI$400,
MATCH($A74,'Attendance Dump'!$B$2:$B$400,0),
MATCH(CG$2,'Attendance Dump'!$E$1:$AI$1,0)
),
INDEX('Active Hour''s Dump'!$D$3:$AH$337,
MATCH($C74,'Active Hour''s Dump'!$A$3:$A$337,0),
MATCH(CG$2,'Active Hour''s Dump'!$D$2:$AH$2,0)
))),"")</f>
        <v>4.6666666666666696</v>
      </c>
      <c r="CH74" s="13">
        <f>_xlfn.IFNA(IF(CH$3="Productivity",
INDEX('Productivity Dump'!$E$4:$AJ$500,
MATCH($A74,'Productivity Dump'!$A$4:$A$500,0),
MATCH(CH$2,'Productivity Dump'!$E$3:$AJ$3,0)
),
IF(CH$3="Attendance",
INDEX('Attendance Dump'!$E$2:$AI$400,
MATCH($A74,'Attendance Dump'!$B$2:$B$400,0),
MATCH(CH$2,'Attendance Dump'!$E$1:$AI$1,0)
),
INDEX('Active Hour''s Dump'!$D$3:$AH$337,
MATCH($C74,'Active Hour''s Dump'!$A$3:$A$337,0),
MATCH(CH$2,'Active Hour''s Dump'!$D$2:$AH$2,0)
))),"")</f>
        <v>958.7199999999998</v>
      </c>
      <c r="CI74" s="13" t="str">
        <f>_xlfn.IFNA(IF(CI$3="Productivity",
INDEX('Productivity Dump'!$E$4:$AJ$500,
MATCH($A74,'Productivity Dump'!$A$4:$A$500,0),
MATCH(CI$2,'Productivity Dump'!$E$3:$AJ$3,0)
),
IF(CI$3="Attendance",
INDEX('Attendance Dump'!$E$2:$AI$400,
MATCH($A74,'Attendance Dump'!$B$2:$B$400,0),
MATCH(CI$2,'Attendance Dump'!$E$1:$AI$1,0)
),
INDEX('Active Hour''s Dump'!$D$3:$AH$337,
MATCH($C74,'Active Hour''s Dump'!$A$3:$A$337,0),
MATCH(CI$2,'Active Hour''s Dump'!$D$2:$AH$2,0)
))),"")</f>
        <v>P</v>
      </c>
      <c r="CJ74" s="54">
        <f>_xlfn.IFNA(IF(CJ$3="Productivity",
INDEX('Productivity Dump'!$E$4:$AJ$500,
MATCH($A74,'Productivity Dump'!$A$4:$A$500,0),
MATCH(CJ$2,'Productivity Dump'!$E$3:$AJ$3,0)
),
IF(CJ$3="Attendance",
INDEX('Attendance Dump'!$E$2:$AI$400,
MATCH($A74,'Attendance Dump'!$B$2:$B$400,0),
MATCH(CJ$2,'Attendance Dump'!$E$1:$AI$1,0)
),
INDEX('Active Hour''s Dump'!$D$3:$AH$337,
MATCH($C74,'Active Hour''s Dump'!$A$3:$A$337,0),
MATCH(CJ$2,'Active Hour''s Dump'!$D$2:$AH$2,0)
))),"")</f>
        <v>6.8333333333333304</v>
      </c>
      <c r="CK74" s="13">
        <f>_xlfn.IFNA(IF(CK$3="Productivity",
INDEX('Productivity Dump'!$E$4:$AJ$500,
MATCH($A74,'Productivity Dump'!$A$4:$A$500,0),
MATCH(CK$2,'Productivity Dump'!$E$3:$AJ$3,0)
),
IF(CK$3="Attendance",
INDEX('Attendance Dump'!$E$2:$AI$400,
MATCH($A74,'Attendance Dump'!$B$2:$B$400,0),
MATCH(CK$2,'Attendance Dump'!$E$1:$AI$1,0)
),
INDEX('Active Hour''s Dump'!$D$3:$AH$337,
MATCH($C74,'Active Hour''s Dump'!$A$3:$A$337,0),
MATCH(CK$2,'Active Hour''s Dump'!$D$2:$AH$2,0)
))),"")</f>
        <v>1257.069</v>
      </c>
      <c r="CL74" s="13" t="str">
        <f>_xlfn.IFNA(IF(CL$3="Productivity",
INDEX('Productivity Dump'!$E$4:$AJ$500,
MATCH($A74,'Productivity Dump'!$A$4:$A$500,0),
MATCH(CL$2,'Productivity Dump'!$E$3:$AJ$3,0)
),
IF(CL$3="Attendance",
INDEX('Attendance Dump'!$E$2:$AI$400,
MATCH($A74,'Attendance Dump'!$B$2:$B$400,0),
MATCH(CL$2,'Attendance Dump'!$E$1:$AI$1,0)
),
INDEX('Active Hour''s Dump'!$D$3:$AH$337,
MATCH($C74,'Active Hour''s Dump'!$A$3:$A$337,0),
MATCH(CL$2,'Active Hour''s Dump'!$D$2:$AH$2,0)
))),"")</f>
        <v>P</v>
      </c>
      <c r="CM74" s="54">
        <f>_xlfn.IFNA(IF(CM$3="Productivity",
INDEX('Productivity Dump'!$E$4:$AJ$500,
MATCH($A74,'Productivity Dump'!$A$4:$A$500,0),
MATCH(CM$2,'Productivity Dump'!$E$3:$AJ$3,0)
),
IF(CM$3="Attendance",
INDEX('Attendance Dump'!$E$2:$AI$400,
MATCH($A74,'Attendance Dump'!$B$2:$B$400,0),
MATCH(CM$2,'Attendance Dump'!$E$1:$AI$1,0)
),
INDEX('Active Hour''s Dump'!$D$3:$AH$337,
MATCH($C74,'Active Hour''s Dump'!$A$3:$A$337,0),
MATCH(CM$2,'Active Hour''s Dump'!$D$2:$AH$2,0)
))),"")</f>
        <v>6.75</v>
      </c>
      <c r="CN74" s="13">
        <f>_xlfn.IFNA(IF(CN$3="Productivity",
INDEX('Productivity Dump'!$E$4:$AJ$500,
MATCH($A74,'Productivity Dump'!$A$4:$A$500,0),
MATCH(CN$2,'Productivity Dump'!$E$3:$AJ$3,0)
),
IF(CN$3="Attendance",
INDEX('Attendance Dump'!$E$2:$AI$400,
MATCH($A74,'Attendance Dump'!$B$2:$B$400,0),
MATCH(CN$2,'Attendance Dump'!$E$1:$AI$1,0)
),
INDEX('Active Hour''s Dump'!$D$3:$AH$337,
MATCH($C74,'Active Hour''s Dump'!$A$3:$A$337,0),
MATCH(CN$2,'Active Hour''s Dump'!$D$2:$AH$2,0)
))),"")</f>
        <v>0</v>
      </c>
      <c r="CO74" s="13">
        <f>_xlfn.IFNA(IF(CO$3="Productivity",
INDEX('Productivity Dump'!$E$4:$AJ$500,
MATCH($A74,'Productivity Dump'!$A$4:$A$500,0),
MATCH(CO$2,'Productivity Dump'!$E$3:$AJ$3,0)
),
IF(CO$3="Attendance",
INDEX('Attendance Dump'!$E$2:$AI$400,
MATCH($A74,'Attendance Dump'!$B$2:$B$400,0),
MATCH(CO$2,'Attendance Dump'!$E$1:$AI$1,0)
),
INDEX('Active Hour''s Dump'!$D$3:$AH$337,
MATCH($C74,'Active Hour''s Dump'!$A$3:$A$337,0),
MATCH(CO$2,'Active Hour''s Dump'!$D$2:$AH$2,0)
))),"")</f>
        <v>0</v>
      </c>
      <c r="CP74" s="54">
        <f>_xlfn.IFNA(IF(CP$3="Productivity",
INDEX('Productivity Dump'!$E$4:$AJ$500,
MATCH($A74,'Productivity Dump'!$A$4:$A$500,0),
MATCH(CP$2,'Productivity Dump'!$E$3:$AJ$3,0)
),
IF(CP$3="Attendance",
INDEX('Attendance Dump'!$E$2:$AI$400,
MATCH($A74,'Attendance Dump'!$B$2:$B$400,0),
MATCH(CP$2,'Attendance Dump'!$E$1:$AI$1,0)
),
INDEX('Active Hour''s Dump'!$D$3:$AH$337,
MATCH($C74,'Active Hour''s Dump'!$A$3:$A$337,0),
MATCH(CP$2,'Active Hour''s Dump'!$D$2:$AH$2,0)
))),"")</f>
        <v>0</v>
      </c>
      <c r="CQ74" s="13">
        <f>_xlfn.IFNA(IF(CQ$3="Productivity",
INDEX('Productivity Dump'!$E$4:$AJ$500,
MATCH($A74,'Productivity Dump'!$A$4:$A$500,0),
MATCH(CQ$2,'Productivity Dump'!$E$3:$AJ$3,0)
),
IF(CQ$3="Attendance",
INDEX('Attendance Dump'!$E$2:$AI$400,
MATCH($A74,'Attendance Dump'!$B$2:$B$400,0),
MATCH(CQ$2,'Attendance Dump'!$E$1:$AI$1,0)
),
INDEX('Active Hour''s Dump'!$D$3:$AH$337,
MATCH($C74,'Active Hour''s Dump'!$A$3:$A$337,0),
MATCH(CQ$2,'Active Hour''s Dump'!$D$2:$AH$2,0)
))),"")</f>
        <v>0</v>
      </c>
      <c r="CR74" s="13">
        <f>_xlfn.IFNA(IF(CR$3="Productivity",
INDEX('Productivity Dump'!$E$4:$AJ$500,
MATCH($A74,'Productivity Dump'!$A$4:$A$500,0),
MATCH(CR$2,'Productivity Dump'!$E$3:$AJ$3,0)
),
IF(CR$3="Attendance",
INDEX('Attendance Dump'!$E$2:$AI$400,
MATCH($A74,'Attendance Dump'!$B$2:$B$400,0),
MATCH(CR$2,'Attendance Dump'!$E$1:$AI$1,0)
),
INDEX('Active Hour''s Dump'!$D$3:$AH$337,
MATCH($C74,'Active Hour''s Dump'!$A$3:$A$337,0),
MATCH(CR$2,'Active Hour''s Dump'!$D$2:$AH$2,0)
))),"")</f>
        <v>0</v>
      </c>
      <c r="CS74" s="54">
        <f>_xlfn.IFNA(IF(CS$3="Productivity",
INDEX('Productivity Dump'!$E$4:$AJ$500,
MATCH($A74,'Productivity Dump'!$A$4:$A$500,0),
MATCH(CS$2,'Productivity Dump'!$E$3:$AJ$3,0)
),
IF(CS$3="Attendance",
INDEX('Attendance Dump'!$E$2:$AI$400,
MATCH($A74,'Attendance Dump'!$B$2:$B$400,0),
MATCH(CS$2,'Attendance Dump'!$E$1:$AI$1,0)
),
INDEX('Active Hour''s Dump'!$D$3:$AH$337,
MATCH($C74,'Active Hour''s Dump'!$A$3:$A$337,0),
MATCH(CS$2,'Active Hour''s Dump'!$D$2:$AH$2,0)
))),"")</f>
        <v>0</v>
      </c>
      <c r="CT74" s="13">
        <f>_xlfn.IFNA(IF(CT$3="Productivity",
INDEX('Productivity Dump'!$E$4:$AJ$500,
MATCH($A74,'Productivity Dump'!$A$4:$A$500,0),
MATCH(CT$2,'Productivity Dump'!$E$3:$AJ$3,0)
),
IF(CT$3="Attendance",
INDEX('Attendance Dump'!$E$2:$AI$400,
MATCH($A74,'Attendance Dump'!$B$2:$B$400,0),
MATCH(CT$2,'Attendance Dump'!$E$1:$AI$1,0)
),
INDEX('Active Hour''s Dump'!$D$3:$AH$337,
MATCH($C74,'Active Hour''s Dump'!$A$3:$A$337,0),
MATCH(CT$2,'Active Hour''s Dump'!$D$2:$AH$2,0)
))),"")</f>
        <v>0</v>
      </c>
      <c r="CU74" s="13">
        <f>_xlfn.IFNA(IF(CU$3="Productivity",
INDEX('Productivity Dump'!$E$4:$AJ$500,
MATCH($A74,'Productivity Dump'!$A$4:$A$500,0),
MATCH(CU$2,'Productivity Dump'!$E$3:$AJ$3,0)
),
IF(CU$3="Attendance",
INDEX('Attendance Dump'!$E$2:$AI$400,
MATCH($A74,'Attendance Dump'!$B$2:$B$400,0),
MATCH(CU$2,'Attendance Dump'!$E$1:$AI$1,0)
),
INDEX('Active Hour''s Dump'!$D$3:$AH$337,
MATCH($C74,'Active Hour''s Dump'!$A$3:$A$337,0),
MATCH(CU$2,'Active Hour''s Dump'!$D$2:$AH$2,0)
))),"")</f>
        <v>0</v>
      </c>
      <c r="CV74" s="54">
        <f>_xlfn.IFNA(IF(CV$3="Productivity",
INDEX('Productivity Dump'!$E$4:$AJ$500,
MATCH($A74,'Productivity Dump'!$A$4:$A$500,0),
MATCH(CV$2,'Productivity Dump'!$E$3:$AJ$3,0)
),
IF(CV$3="Attendance",
INDEX('Attendance Dump'!$E$2:$AI$400,
MATCH($A74,'Attendance Dump'!$B$2:$B$400,0),
MATCH(CV$2,'Attendance Dump'!$E$1:$AI$1,0)
),
INDEX('Active Hour''s Dump'!$D$3:$AH$337,
MATCH($C74,'Active Hour''s Dump'!$A$3:$A$337,0),
MATCH(CV$2,'Active Hour''s Dump'!$D$2:$AH$2,0)
))),"")</f>
        <v>0</v>
      </c>
      <c r="CW74" s="13"/>
      <c r="CX74" s="13"/>
      <c r="CY74" s="54"/>
      <c r="DA74" s="57">
        <f t="shared" si="69"/>
        <v>141.08333333333334</v>
      </c>
      <c r="DB74" s="35">
        <f t="shared" si="70"/>
        <v>23119.513000000003</v>
      </c>
      <c r="DC74" s="35">
        <f t="shared" si="67"/>
        <v>0</v>
      </c>
      <c r="DD74" s="35">
        <f t="shared" ca="1" si="68"/>
        <v>0</v>
      </c>
      <c r="DF74" s="32" cm="1">
        <f t="array" ref="DF74">SUMPRODUCT(
    (MOD(COLUMN(H74:CV74) - COLUMN(H74), 3) = 0) *
    (H74:CV74 = 0) *
    (I74:CW74 = "P") *
    (COUNTIF(UKHoliday, H$2:CV$2) = 0)
)</f>
        <v>0</v>
      </c>
      <c r="DG74" s="33" cm="1">
        <f t="array" ref="DG74">SUMPRODUCT(
  (MOD(COLUMN(H74:CV74) - COLUMN(H74), 3) = 0) *
  (H74:CV74 &gt; 0) *
  (H74:CV74 &lt; 0.5 * IF(((WEEKDAY(H$2:CV$2, 2) = 1) + (WEEKDAY(H$2:CV$2, 2) = 6)), G74, F74)) *
  (I74:CW74 = "P") *
  (COUNTIF(UKHoliday, H$2:CV$2) = 0)
)</f>
        <v>0</v>
      </c>
      <c r="DH74" s="33" cm="1">
        <f t="array" ref="DH74">SUMPRODUCT(
  (MOD(COLUMN(H74:CV74) - COLUMN(H74), 3) = 0) *
  (H74:CV74 &gt; 0.5 * IF(((WEEKDAY(H$2:CV$2, 2) = 1) + (WEEKDAY(H$2:CV$2, 2) = 6)), $G74, $F74)) *
  (H74:CV74 &lt; 0.8 * IF(((WEEKDAY(H$2:CV$2, 2) = 1) + (WEEKDAY(H$2:CV$2, 2) = 6)), $G74, $F74)) *
  (I74:CW74 = "P") *
  (COUNTIF(UKHoliday, H$2:CV$2) = 0)
)</f>
        <v>1</v>
      </c>
      <c r="DI74" s="33" cm="1">
        <f t="array" ref="DI74">SUMPRODUCT(
  (MOD(COLUMN(H74:CV74) - COLUMN(H74), 3) = 0) *
  (H74:CV74 &gt; 0.8 * IF(((WEEKDAY(H$2:CV$2, 2) = 1) + (WEEKDAY(H$2:CV$2, 2) = 6)), $G74, $F74)) *
  (H74:CV74 &lt; 1 * IF(((WEEKDAY(H$2:CV$2, 2) = 1) + (WEEKDAY(H$2:CV$2, 2) = 6)), $G74, $F74)) *
  (I74:CW74 = "P") *
  (COUNTIF(UKHoliday, H$2:CV$2) = 0)
)</f>
        <v>5</v>
      </c>
    </row>
    <row r="75" spans="1:113" x14ac:dyDescent="0.3">
      <c r="A75" s="8" t="s">
        <v>178</v>
      </c>
      <c r="B75" s="8" t="s">
        <v>177</v>
      </c>
      <c r="C75" s="9" t="s">
        <v>670</v>
      </c>
      <c r="D75" s="62" t="s">
        <v>450</v>
      </c>
      <c r="E75" s="35">
        <v>22000</v>
      </c>
      <c r="F75" s="35">
        <f t="shared" si="65"/>
        <v>1100</v>
      </c>
      <c r="G75" s="35">
        <f t="shared" si="66"/>
        <v>550</v>
      </c>
      <c r="H75" s="13">
        <f>_xlfn.IFNA(IF(H$3="Productivity",
INDEX('Productivity Dump'!$E$4:$AJ$500,
MATCH($A75,'Productivity Dump'!$A$4:$A$500,0),
MATCH(H$2,'Productivity Dump'!$E$3:$AJ$3,0)
),
IF(H$3="Attendance",
INDEX('Attendance Dump'!$E$2:$AI$400,
MATCH($A75,'Attendance Dump'!$B$2:$B$400,0),
MATCH(H$2,'Attendance Dump'!$E$1:$AI$1,0)
),
INDEX('Active Hour''s Dump'!$D$3:$AH$337,
MATCH($C75,'Active Hour''s Dump'!$A$3:$A$337,0),
MATCH(H$2,'Active Hour''s Dump'!$D$2:$AH$2,0)
))),"")</f>
        <v>1036.4259999999997</v>
      </c>
      <c r="I75" s="13" t="str">
        <f>_xlfn.IFNA(IF(I$3="Productivity",
INDEX('Productivity Dump'!$E$4:$AJ$500,
MATCH($A75,'Productivity Dump'!$A$4:$A$500,0),
MATCH(I$2,'Productivity Dump'!$E$3:$AJ$3,0)
),
IF(I$3="Attendance",
INDEX('Attendance Dump'!$E$2:$AI$400,
MATCH($A75,'Attendance Dump'!$B$2:$B$400,0),
MATCH(I$2,'Attendance Dump'!$E$1:$AI$1,0)
),
INDEX('Active Hour''s Dump'!$D$3:$AH$337,
MATCH($C75,'Active Hour''s Dump'!$A$3:$A$337,0),
MATCH(I$2,'Active Hour''s Dump'!$D$2:$AH$2,0)
))),"")</f>
        <v>P</v>
      </c>
      <c r="J75" s="54">
        <f>_xlfn.IFNA(IF(J$3="Productivity",
INDEX('Productivity Dump'!$E$4:$AJ$500,
MATCH($A75,'Productivity Dump'!$A$4:$A$500,0),
MATCH(J$2,'Productivity Dump'!$E$3:$AJ$3,0)
),
IF(J$3="Attendance",
INDEX('Attendance Dump'!$E$2:$AI$400,
MATCH($A75,'Attendance Dump'!$B$2:$B$400,0),
MATCH(J$2,'Attendance Dump'!$E$1:$AI$1,0)
),
INDEX('Active Hour''s Dump'!$D$3:$AH$337,
MATCH($C75,'Active Hour''s Dump'!$A$3:$A$337,0),
MATCH(J$2,'Active Hour''s Dump'!$D$2:$AH$2,0)
))),"")</f>
        <v>7.3333333333333304</v>
      </c>
      <c r="K75" s="13">
        <f>_xlfn.IFNA(IF(K$3="Productivity",
INDEX('Productivity Dump'!$E$4:$AJ$500,
MATCH($A75,'Productivity Dump'!$A$4:$A$500,0),
MATCH(K$2,'Productivity Dump'!$E$3:$AJ$3,0)
),
IF(K$3="Attendance",
INDEX('Attendance Dump'!$E$2:$AI$400,
MATCH($A75,'Attendance Dump'!$B$2:$B$400,0),
MATCH(K$2,'Attendance Dump'!$E$1:$AI$1,0)
),
INDEX('Active Hour''s Dump'!$D$3:$AH$337,
MATCH($C75,'Active Hour''s Dump'!$A$3:$A$337,0),
MATCH(K$2,'Active Hour''s Dump'!$D$2:$AH$2,0)
))),"")</f>
        <v>1013.6920000000002</v>
      </c>
      <c r="L75" s="13" t="str">
        <f>_xlfn.IFNA(IF(L$3="Productivity",
INDEX('Productivity Dump'!$E$4:$AJ$500,
MATCH($A75,'Productivity Dump'!$A$4:$A$500,0),
MATCH(L$2,'Productivity Dump'!$E$3:$AJ$3,0)
),
IF(L$3="Attendance",
INDEX('Attendance Dump'!$E$2:$AI$400,
MATCH($A75,'Attendance Dump'!$B$2:$B$400,0),
MATCH(L$2,'Attendance Dump'!$E$1:$AI$1,0)
),
INDEX('Active Hour''s Dump'!$D$3:$AH$337,
MATCH($C75,'Active Hour''s Dump'!$A$3:$A$337,0),
MATCH(L$2,'Active Hour''s Dump'!$D$2:$AH$2,0)
))),"")</f>
        <v>P</v>
      </c>
      <c r="M75" s="54">
        <f>_xlfn.IFNA(IF(M$3="Productivity",
INDEX('Productivity Dump'!$E$4:$AJ$500,
MATCH($A75,'Productivity Dump'!$A$4:$A$500,0),
MATCH(M$2,'Productivity Dump'!$E$3:$AJ$3,0)
),
IF(M$3="Attendance",
INDEX('Attendance Dump'!$E$2:$AI$400,
MATCH($A75,'Attendance Dump'!$B$2:$B$400,0),
MATCH(M$2,'Attendance Dump'!$E$1:$AI$1,0)
),
INDEX('Active Hour''s Dump'!$D$3:$AH$337,
MATCH($C75,'Active Hour''s Dump'!$A$3:$A$337,0),
MATCH(M$2,'Active Hour''s Dump'!$D$2:$AH$2,0)
))),"")</f>
        <v>6</v>
      </c>
      <c r="N75" s="13">
        <f>_xlfn.IFNA(IF(N$3="Productivity",
INDEX('Productivity Dump'!$E$4:$AJ$500,
MATCH($A75,'Productivity Dump'!$A$4:$A$500,0),
MATCH(N$2,'Productivity Dump'!$E$3:$AJ$3,0)
),
IF(N$3="Attendance",
INDEX('Attendance Dump'!$E$2:$AI$400,
MATCH($A75,'Attendance Dump'!$B$2:$B$400,0),
MATCH(N$2,'Attendance Dump'!$E$1:$AI$1,0)
),
INDEX('Active Hour''s Dump'!$D$3:$AH$337,
MATCH($C75,'Active Hour''s Dump'!$A$3:$A$337,0),
MATCH(N$2,'Active Hour''s Dump'!$D$2:$AH$2,0)
))),"")</f>
        <v>322.17099999999999</v>
      </c>
      <c r="O75" s="13" t="str">
        <f>_xlfn.IFNA(IF(O$3="Productivity",
INDEX('Productivity Dump'!$E$4:$AJ$500,
MATCH($A75,'Productivity Dump'!$A$4:$A$500,0),
MATCH(O$2,'Productivity Dump'!$E$3:$AJ$3,0)
),
IF(O$3="Attendance",
INDEX('Attendance Dump'!$E$2:$AI$400,
MATCH($A75,'Attendance Dump'!$B$2:$B$400,0),
MATCH(O$2,'Attendance Dump'!$E$1:$AI$1,0)
),
INDEX('Active Hour''s Dump'!$D$3:$AH$337,
MATCH($C75,'Active Hour''s Dump'!$A$3:$A$337,0),
MATCH(O$2,'Active Hour''s Dump'!$D$2:$AH$2,0)
))),"")</f>
        <v>SL-HL</v>
      </c>
      <c r="P75" s="54">
        <f>_xlfn.IFNA(IF(P$3="Productivity",
INDEX('Productivity Dump'!$E$4:$AJ$500,
MATCH($A75,'Productivity Dump'!$A$4:$A$500,0),
MATCH(P$2,'Productivity Dump'!$E$3:$AJ$3,0)
),
IF(P$3="Attendance",
INDEX('Attendance Dump'!$E$2:$AI$400,
MATCH($A75,'Attendance Dump'!$B$2:$B$400,0),
MATCH(P$2,'Attendance Dump'!$E$1:$AI$1,0)
),
INDEX('Active Hour''s Dump'!$D$3:$AH$337,
MATCH($C75,'Active Hour''s Dump'!$A$3:$A$337,0),
MATCH(P$2,'Active Hour''s Dump'!$D$2:$AH$2,0)
))),"")</f>
        <v>3.25</v>
      </c>
      <c r="Q75" s="13">
        <f>_xlfn.IFNA(IF(Q$3="Productivity",
INDEX('Productivity Dump'!$E$4:$AJ$500,
MATCH($A75,'Productivity Dump'!$A$4:$A$500,0),
MATCH(Q$2,'Productivity Dump'!$E$3:$AJ$3,0)
),
IF(Q$3="Attendance",
INDEX('Attendance Dump'!$E$2:$AI$400,
MATCH($A75,'Attendance Dump'!$B$2:$B$400,0),
MATCH(Q$2,'Attendance Dump'!$E$1:$AI$1,0)
),
INDEX('Active Hour''s Dump'!$D$3:$AH$337,
MATCH($C75,'Active Hour''s Dump'!$A$3:$A$337,0),
MATCH(Q$2,'Active Hour''s Dump'!$D$2:$AH$2,0)
))),"")</f>
        <v>0</v>
      </c>
      <c r="R75" s="13" t="str">
        <f>_xlfn.IFNA(IF(R$3="Productivity",
INDEX('Productivity Dump'!$E$4:$AJ$500,
MATCH($A75,'Productivity Dump'!$A$4:$A$500,0),
MATCH(R$2,'Productivity Dump'!$E$3:$AJ$3,0)
),
IF(R$3="Attendance",
INDEX('Attendance Dump'!$E$2:$AI$400,
MATCH($A75,'Attendance Dump'!$B$2:$B$400,0),
MATCH(R$2,'Attendance Dump'!$E$1:$AI$1,0)
),
INDEX('Active Hour''s Dump'!$D$3:$AH$337,
MATCH($C75,'Active Hour''s Dump'!$A$3:$A$337,0),
MATCH(R$2,'Active Hour''s Dump'!$D$2:$AH$2,0)
))),"")</f>
        <v>WO</v>
      </c>
      <c r="S75" s="54">
        <f>_xlfn.IFNA(IF(S$3="Productivity",
INDEX('Productivity Dump'!$E$4:$AJ$500,
MATCH($A75,'Productivity Dump'!$A$4:$A$500,0),
MATCH(S$2,'Productivity Dump'!$E$3:$AJ$3,0)
),
IF(S$3="Attendance",
INDEX('Attendance Dump'!$E$2:$AI$400,
MATCH($A75,'Attendance Dump'!$B$2:$B$400,0),
MATCH(S$2,'Attendance Dump'!$E$1:$AI$1,0)
),
INDEX('Active Hour''s Dump'!$D$3:$AH$337,
MATCH($C75,'Active Hour''s Dump'!$A$3:$A$337,0),
MATCH(S$2,'Active Hour''s Dump'!$D$2:$AH$2,0)
))),"")</f>
        <v>0</v>
      </c>
      <c r="T75" s="13">
        <f>_xlfn.IFNA(IF(T$3="Productivity",
INDEX('Productivity Dump'!$E$4:$AJ$500,
MATCH($A75,'Productivity Dump'!$A$4:$A$500,0),
MATCH(T$2,'Productivity Dump'!$E$3:$AJ$3,0)
),
IF(T$3="Attendance",
INDEX('Attendance Dump'!$E$2:$AI$400,
MATCH($A75,'Attendance Dump'!$B$2:$B$400,0),
MATCH(T$2,'Attendance Dump'!$E$1:$AI$1,0)
),
INDEX('Active Hour''s Dump'!$D$3:$AH$337,
MATCH($C75,'Active Hour''s Dump'!$A$3:$A$337,0),
MATCH(T$2,'Active Hour''s Dump'!$D$2:$AH$2,0)
))),"")</f>
        <v>96.614999999999995</v>
      </c>
      <c r="U75" s="13" t="str">
        <f>_xlfn.IFNA(IF(U$3="Productivity",
INDEX('Productivity Dump'!$E$4:$AJ$500,
MATCH($A75,'Productivity Dump'!$A$4:$A$500,0),
MATCH(U$2,'Productivity Dump'!$E$3:$AJ$3,0)
),
IF(U$3="Attendance",
INDEX('Attendance Dump'!$E$2:$AI$400,
MATCH($A75,'Attendance Dump'!$B$2:$B$400,0),
MATCH(U$2,'Attendance Dump'!$E$1:$AI$1,0)
),
INDEX('Active Hour''s Dump'!$D$3:$AH$337,
MATCH($C75,'Active Hour''s Dump'!$A$3:$A$337,0),
MATCH(U$2,'Active Hour''s Dump'!$D$2:$AH$2,0)
))),"")</f>
        <v>SL</v>
      </c>
      <c r="V75" s="54">
        <f>_xlfn.IFNA(IF(V$3="Productivity",
INDEX('Productivity Dump'!$E$4:$AJ$500,
MATCH($A75,'Productivity Dump'!$A$4:$A$500,0),
MATCH(V$2,'Productivity Dump'!$E$3:$AJ$3,0)
),
IF(V$3="Attendance",
INDEX('Attendance Dump'!$E$2:$AI$400,
MATCH($A75,'Attendance Dump'!$B$2:$B$400,0),
MATCH(V$2,'Attendance Dump'!$E$1:$AI$1,0)
),
INDEX('Active Hour''s Dump'!$D$3:$AH$337,
MATCH($C75,'Active Hour''s Dump'!$A$3:$A$337,0),
MATCH(V$2,'Active Hour''s Dump'!$D$2:$AH$2,0)
))),"")</f>
        <v>1.8333333333333299</v>
      </c>
      <c r="W75" s="13">
        <f>_xlfn.IFNA(IF(W$3="Productivity",
INDEX('Productivity Dump'!$E$4:$AJ$500,
MATCH($A75,'Productivity Dump'!$A$4:$A$500,0),
MATCH(W$2,'Productivity Dump'!$E$3:$AJ$3,0)
),
IF(W$3="Attendance",
INDEX('Attendance Dump'!$E$2:$AI$400,
MATCH($A75,'Attendance Dump'!$B$2:$B$400,0),
MATCH(W$2,'Attendance Dump'!$E$1:$AI$1,0)
),
INDEX('Active Hour''s Dump'!$D$3:$AH$337,
MATCH($C75,'Active Hour''s Dump'!$A$3:$A$337,0),
MATCH(W$2,'Active Hour''s Dump'!$D$2:$AH$2,0)
))),"")</f>
        <v>886.65700000000015</v>
      </c>
      <c r="X75" s="13" t="str">
        <f>_xlfn.IFNA(IF(X$3="Productivity",
INDEX('Productivity Dump'!$E$4:$AJ$500,
MATCH($A75,'Productivity Dump'!$A$4:$A$500,0),
MATCH(X$2,'Productivity Dump'!$E$3:$AJ$3,0)
),
IF(X$3="Attendance",
INDEX('Attendance Dump'!$E$2:$AI$400,
MATCH($A75,'Attendance Dump'!$B$2:$B$400,0),
MATCH(X$2,'Attendance Dump'!$E$1:$AI$1,0)
),
INDEX('Active Hour''s Dump'!$D$3:$AH$337,
MATCH($C75,'Active Hour''s Dump'!$A$3:$A$337,0),
MATCH(X$2,'Active Hour''s Dump'!$D$2:$AH$2,0)
))),"")</f>
        <v>P</v>
      </c>
      <c r="Y75" s="54">
        <f>_xlfn.IFNA(IF(Y$3="Productivity",
INDEX('Productivity Dump'!$E$4:$AJ$500,
MATCH($A75,'Productivity Dump'!$A$4:$A$500,0),
MATCH(Y$2,'Productivity Dump'!$E$3:$AJ$3,0)
),
IF(Y$3="Attendance",
INDEX('Attendance Dump'!$E$2:$AI$400,
MATCH($A75,'Attendance Dump'!$B$2:$B$400,0),
MATCH(Y$2,'Attendance Dump'!$E$1:$AI$1,0)
),
INDEX('Active Hour''s Dump'!$D$3:$AH$337,
MATCH($C75,'Active Hour''s Dump'!$A$3:$A$337,0),
MATCH(Y$2,'Active Hour''s Dump'!$D$2:$AH$2,0)
))),"")</f>
        <v>6.4166666666666696</v>
      </c>
      <c r="Z75" s="13">
        <f>_xlfn.IFNA(IF(Z$3="Productivity",
INDEX('Productivity Dump'!$E$4:$AJ$500,
MATCH($A75,'Productivity Dump'!$A$4:$A$500,0),
MATCH(Z$2,'Productivity Dump'!$E$3:$AJ$3,0)
),
IF(Z$3="Attendance",
INDEX('Attendance Dump'!$E$2:$AI$400,
MATCH($A75,'Attendance Dump'!$B$2:$B$400,0),
MATCH(Z$2,'Attendance Dump'!$E$1:$AI$1,0)
),
INDEX('Active Hour''s Dump'!$D$3:$AH$337,
MATCH($C75,'Active Hour''s Dump'!$A$3:$A$337,0),
MATCH(Z$2,'Active Hour''s Dump'!$D$2:$AH$2,0)
))),"")</f>
        <v>1016.1699999999998</v>
      </c>
      <c r="AA75" s="13" t="str">
        <f>_xlfn.IFNA(IF(AA$3="Productivity",
INDEX('Productivity Dump'!$E$4:$AJ$500,
MATCH($A75,'Productivity Dump'!$A$4:$A$500,0),
MATCH(AA$2,'Productivity Dump'!$E$3:$AJ$3,0)
),
IF(AA$3="Attendance",
INDEX('Attendance Dump'!$E$2:$AI$400,
MATCH($A75,'Attendance Dump'!$B$2:$B$400,0),
MATCH(AA$2,'Attendance Dump'!$E$1:$AI$1,0)
),
INDEX('Active Hour''s Dump'!$D$3:$AH$337,
MATCH($C75,'Active Hour''s Dump'!$A$3:$A$337,0),
MATCH(AA$2,'Active Hour''s Dump'!$D$2:$AH$2,0)
))),"")</f>
        <v>P</v>
      </c>
      <c r="AB75" s="54">
        <f>_xlfn.IFNA(IF(AB$3="Productivity",
INDEX('Productivity Dump'!$E$4:$AJ$500,
MATCH($A75,'Productivity Dump'!$A$4:$A$500,0),
MATCH(AB$2,'Productivity Dump'!$E$3:$AJ$3,0)
),
IF(AB$3="Attendance",
INDEX('Attendance Dump'!$E$2:$AI$400,
MATCH($A75,'Attendance Dump'!$B$2:$B$400,0),
MATCH(AB$2,'Attendance Dump'!$E$1:$AI$1,0)
),
INDEX('Active Hour''s Dump'!$D$3:$AH$337,
MATCH($C75,'Active Hour''s Dump'!$A$3:$A$337,0),
MATCH(AB$2,'Active Hour''s Dump'!$D$2:$AH$2,0)
))),"")</f>
        <v>5.3333333333333304</v>
      </c>
      <c r="AC75" s="13">
        <f>_xlfn.IFNA(IF(AC$3="Productivity",
INDEX('Productivity Dump'!$E$4:$AJ$500,
MATCH($A75,'Productivity Dump'!$A$4:$A$500,0),
MATCH(AC$2,'Productivity Dump'!$E$3:$AJ$3,0)
),
IF(AC$3="Attendance",
INDEX('Attendance Dump'!$E$2:$AI$400,
MATCH($A75,'Attendance Dump'!$B$2:$B$400,0),
MATCH(AC$2,'Attendance Dump'!$E$1:$AI$1,0)
),
INDEX('Active Hour''s Dump'!$D$3:$AH$337,
MATCH($C75,'Active Hour''s Dump'!$A$3:$A$337,0),
MATCH(AC$2,'Active Hour''s Dump'!$D$2:$AH$2,0)
))),"")</f>
        <v>1016.9260000000002</v>
      </c>
      <c r="AD75" s="13" t="str">
        <f>_xlfn.IFNA(IF(AD$3="Productivity",
INDEX('Productivity Dump'!$E$4:$AJ$500,
MATCH($A75,'Productivity Dump'!$A$4:$A$500,0),
MATCH(AD$2,'Productivity Dump'!$E$3:$AJ$3,0)
),
IF(AD$3="Attendance",
INDEX('Attendance Dump'!$E$2:$AI$400,
MATCH($A75,'Attendance Dump'!$B$2:$B$400,0),
MATCH(AD$2,'Attendance Dump'!$E$1:$AI$1,0)
),
INDEX('Active Hour''s Dump'!$D$3:$AH$337,
MATCH($C75,'Active Hour''s Dump'!$A$3:$A$337,0),
MATCH(AD$2,'Active Hour''s Dump'!$D$2:$AH$2,0)
))),"")</f>
        <v>P</v>
      </c>
      <c r="AE75" s="54">
        <f>_xlfn.IFNA(IF(AE$3="Productivity",
INDEX('Productivity Dump'!$E$4:$AJ$500,
MATCH($A75,'Productivity Dump'!$A$4:$A$500,0),
MATCH(AE$2,'Productivity Dump'!$E$3:$AJ$3,0)
),
IF(AE$3="Attendance",
INDEX('Attendance Dump'!$E$2:$AI$400,
MATCH($A75,'Attendance Dump'!$B$2:$B$400,0),
MATCH(AE$2,'Attendance Dump'!$E$1:$AI$1,0)
),
INDEX('Active Hour''s Dump'!$D$3:$AH$337,
MATCH($C75,'Active Hour''s Dump'!$A$3:$A$337,0),
MATCH(AE$2,'Active Hour''s Dump'!$D$2:$AH$2,0)
))),"")</f>
        <v>5.3333333333333304</v>
      </c>
      <c r="AF75" s="13">
        <f>_xlfn.IFNA(IF(AF$3="Productivity",
INDEX('Productivity Dump'!$E$4:$AJ$500,
MATCH($A75,'Productivity Dump'!$A$4:$A$500,0),
MATCH(AF$2,'Productivity Dump'!$E$3:$AJ$3,0)
),
IF(AF$3="Attendance",
INDEX('Attendance Dump'!$E$2:$AI$400,
MATCH($A75,'Attendance Dump'!$B$2:$B$400,0),
MATCH(AF$2,'Attendance Dump'!$E$1:$AI$1,0)
),
INDEX('Active Hour''s Dump'!$D$3:$AH$337,
MATCH($C75,'Active Hour''s Dump'!$A$3:$A$337,0),
MATCH(AF$2,'Active Hour''s Dump'!$D$2:$AH$2,0)
))),"")</f>
        <v>1014.1939999999998</v>
      </c>
      <c r="AG75" s="13" t="str">
        <f>_xlfn.IFNA(IF(AG$3="Productivity",
INDEX('Productivity Dump'!$E$4:$AJ$500,
MATCH($A75,'Productivity Dump'!$A$4:$A$500,0),
MATCH(AG$2,'Productivity Dump'!$E$3:$AJ$3,0)
),
IF(AG$3="Attendance",
INDEX('Attendance Dump'!$E$2:$AI$400,
MATCH($A75,'Attendance Dump'!$B$2:$B$400,0),
MATCH(AG$2,'Attendance Dump'!$E$1:$AI$1,0)
),
INDEX('Active Hour''s Dump'!$D$3:$AH$337,
MATCH($C75,'Active Hour''s Dump'!$A$3:$A$337,0),
MATCH(AG$2,'Active Hour''s Dump'!$D$2:$AH$2,0)
))),"")</f>
        <v>P</v>
      </c>
      <c r="AH75" s="54">
        <f>_xlfn.IFNA(IF(AH$3="Productivity",
INDEX('Productivity Dump'!$E$4:$AJ$500,
MATCH($A75,'Productivity Dump'!$A$4:$A$500,0),
MATCH(AH$2,'Productivity Dump'!$E$3:$AJ$3,0)
),
IF(AH$3="Attendance",
INDEX('Attendance Dump'!$E$2:$AI$400,
MATCH($A75,'Attendance Dump'!$B$2:$B$400,0),
MATCH(AH$2,'Attendance Dump'!$E$1:$AI$1,0)
),
INDEX('Active Hour''s Dump'!$D$3:$AH$337,
MATCH($C75,'Active Hour''s Dump'!$A$3:$A$337,0),
MATCH(AH$2,'Active Hour''s Dump'!$D$2:$AH$2,0)
))),"")</f>
        <v>5.5833333333333304</v>
      </c>
      <c r="AI75" s="13">
        <f>_xlfn.IFNA(IF(AI$3="Productivity",
INDEX('Productivity Dump'!$E$4:$AJ$500,
MATCH($A75,'Productivity Dump'!$A$4:$A$500,0),
MATCH(AI$2,'Productivity Dump'!$E$3:$AJ$3,0)
),
IF(AI$3="Attendance",
INDEX('Attendance Dump'!$E$2:$AI$400,
MATCH($A75,'Attendance Dump'!$B$2:$B$400,0),
MATCH(AI$2,'Attendance Dump'!$E$1:$AI$1,0)
),
INDEX('Active Hour''s Dump'!$D$3:$AH$337,
MATCH($C75,'Active Hour''s Dump'!$A$3:$A$337,0),
MATCH(AI$2,'Active Hour''s Dump'!$D$2:$AH$2,0)
))),"")</f>
        <v>579.82599999999991</v>
      </c>
      <c r="AJ75" s="13" t="str">
        <f>_xlfn.IFNA(IF(AJ$3="Productivity",
INDEX('Productivity Dump'!$E$4:$AJ$500,
MATCH($A75,'Productivity Dump'!$A$4:$A$500,0),
MATCH(AJ$2,'Productivity Dump'!$E$3:$AJ$3,0)
),
IF(AJ$3="Attendance",
INDEX('Attendance Dump'!$E$2:$AI$400,
MATCH($A75,'Attendance Dump'!$B$2:$B$400,0),
MATCH(AJ$2,'Attendance Dump'!$E$1:$AI$1,0)
),
INDEX('Active Hour''s Dump'!$D$3:$AH$337,
MATCH($C75,'Active Hour''s Dump'!$A$3:$A$337,0),
MATCH(AJ$2,'Active Hour''s Dump'!$D$2:$AH$2,0)
))),"")</f>
        <v>P</v>
      </c>
      <c r="AK75" s="54">
        <f>_xlfn.IFNA(IF(AK$3="Productivity",
INDEX('Productivity Dump'!$E$4:$AJ$500,
MATCH($A75,'Productivity Dump'!$A$4:$A$500,0),
MATCH(AK$2,'Productivity Dump'!$E$3:$AJ$3,0)
),
IF(AK$3="Attendance",
INDEX('Attendance Dump'!$E$2:$AI$400,
MATCH($A75,'Attendance Dump'!$B$2:$B$400,0),
MATCH(AK$2,'Attendance Dump'!$E$1:$AI$1,0)
),
INDEX('Active Hour''s Dump'!$D$3:$AH$337,
MATCH($C75,'Active Hour''s Dump'!$A$3:$A$337,0),
MATCH(AK$2,'Active Hour''s Dump'!$D$2:$AH$2,0)
))),"")</f>
        <v>4.6666666666666696</v>
      </c>
      <c r="AL75" s="13">
        <f>_xlfn.IFNA(IF(AL$3="Productivity",
INDEX('Productivity Dump'!$E$4:$AJ$500,
MATCH($A75,'Productivity Dump'!$A$4:$A$500,0),
MATCH(AL$2,'Productivity Dump'!$E$3:$AJ$3,0)
),
IF(AL$3="Attendance",
INDEX('Attendance Dump'!$E$2:$AI$400,
MATCH($A75,'Attendance Dump'!$B$2:$B$400,0),
MATCH(AL$2,'Attendance Dump'!$E$1:$AI$1,0)
),
INDEX('Active Hour''s Dump'!$D$3:$AH$337,
MATCH($C75,'Active Hour''s Dump'!$A$3:$A$337,0),
MATCH(AL$2,'Active Hour''s Dump'!$D$2:$AH$2,0)
))),"")</f>
        <v>0</v>
      </c>
      <c r="AM75" s="13" t="str">
        <f>_xlfn.IFNA(IF(AM$3="Productivity",
INDEX('Productivity Dump'!$E$4:$AJ$500,
MATCH($A75,'Productivity Dump'!$A$4:$A$500,0),
MATCH(AM$2,'Productivity Dump'!$E$3:$AJ$3,0)
),
IF(AM$3="Attendance",
INDEX('Attendance Dump'!$E$2:$AI$400,
MATCH($A75,'Attendance Dump'!$B$2:$B$400,0),
MATCH(AM$2,'Attendance Dump'!$E$1:$AI$1,0)
),
INDEX('Active Hour''s Dump'!$D$3:$AH$337,
MATCH($C75,'Active Hour''s Dump'!$A$3:$A$337,0),
MATCH(AM$2,'Active Hour''s Dump'!$D$2:$AH$2,0)
))),"")</f>
        <v>WO</v>
      </c>
      <c r="AN75" s="54">
        <f>_xlfn.IFNA(IF(AN$3="Productivity",
INDEX('Productivity Dump'!$E$4:$AJ$500,
MATCH($A75,'Productivity Dump'!$A$4:$A$500,0),
MATCH(AN$2,'Productivity Dump'!$E$3:$AJ$3,0)
),
IF(AN$3="Attendance",
INDEX('Attendance Dump'!$E$2:$AI$400,
MATCH($A75,'Attendance Dump'!$B$2:$B$400,0),
MATCH(AN$2,'Attendance Dump'!$E$1:$AI$1,0)
),
INDEX('Active Hour''s Dump'!$D$3:$AH$337,
MATCH($C75,'Active Hour''s Dump'!$A$3:$A$337,0),
MATCH(AN$2,'Active Hour''s Dump'!$D$2:$AH$2,0)
))),"")</f>
        <v>0</v>
      </c>
      <c r="AO75" s="13">
        <f>_xlfn.IFNA(IF(AO$3="Productivity",
INDEX('Productivity Dump'!$E$4:$AJ$500,
MATCH($A75,'Productivity Dump'!$A$4:$A$500,0),
MATCH(AO$2,'Productivity Dump'!$E$3:$AJ$3,0)
),
IF(AO$3="Attendance",
INDEX('Attendance Dump'!$E$2:$AI$400,
MATCH($A75,'Attendance Dump'!$B$2:$B$400,0),
MATCH(AO$2,'Attendance Dump'!$E$1:$AI$1,0)
),
INDEX('Active Hour''s Dump'!$D$3:$AH$337,
MATCH($C75,'Active Hour''s Dump'!$A$3:$A$337,0),
MATCH(AO$2,'Active Hour''s Dump'!$D$2:$AH$2,0)
))),"")</f>
        <v>556.21600000000001</v>
      </c>
      <c r="AP75" s="13" t="str">
        <f>_xlfn.IFNA(IF(AP$3="Productivity",
INDEX('Productivity Dump'!$E$4:$AJ$500,
MATCH($A75,'Productivity Dump'!$A$4:$A$500,0),
MATCH(AP$2,'Productivity Dump'!$E$3:$AJ$3,0)
),
IF(AP$3="Attendance",
INDEX('Attendance Dump'!$E$2:$AI$400,
MATCH($A75,'Attendance Dump'!$B$2:$B$400,0),
MATCH(AP$2,'Attendance Dump'!$E$1:$AI$1,0)
),
INDEX('Active Hour''s Dump'!$D$3:$AH$337,
MATCH($C75,'Active Hour''s Dump'!$A$3:$A$337,0),
MATCH(AP$2,'Active Hour''s Dump'!$D$2:$AH$2,0)
))),"")</f>
        <v>P</v>
      </c>
      <c r="AQ75" s="54">
        <f>_xlfn.IFNA(IF(AQ$3="Productivity",
INDEX('Productivity Dump'!$E$4:$AJ$500,
MATCH($A75,'Productivity Dump'!$A$4:$A$500,0),
MATCH(AQ$2,'Productivity Dump'!$E$3:$AJ$3,0)
),
IF(AQ$3="Attendance",
INDEX('Attendance Dump'!$E$2:$AI$400,
MATCH($A75,'Attendance Dump'!$B$2:$B$400,0),
MATCH(AQ$2,'Attendance Dump'!$E$1:$AI$1,0)
),
INDEX('Active Hour''s Dump'!$D$3:$AH$337,
MATCH($C75,'Active Hour''s Dump'!$A$3:$A$337,0),
MATCH(AQ$2,'Active Hour''s Dump'!$D$2:$AH$2,0)
))),"")</f>
        <v>4.5</v>
      </c>
      <c r="AR75" s="13">
        <f>_xlfn.IFNA(IF(AR$3="Productivity",
INDEX('Productivity Dump'!$E$4:$AJ$500,
MATCH($A75,'Productivity Dump'!$A$4:$A$500,0),
MATCH(AR$2,'Productivity Dump'!$E$3:$AJ$3,0)
),
IF(AR$3="Attendance",
INDEX('Attendance Dump'!$E$2:$AI$400,
MATCH($A75,'Attendance Dump'!$B$2:$B$400,0),
MATCH(AR$2,'Attendance Dump'!$E$1:$AI$1,0)
),
INDEX('Active Hour''s Dump'!$D$3:$AH$337,
MATCH($C75,'Active Hour''s Dump'!$A$3:$A$337,0),
MATCH(AR$2,'Active Hour''s Dump'!$D$2:$AH$2,0)
))),"")</f>
        <v>1015.4899999999997</v>
      </c>
      <c r="AS75" s="13" t="str">
        <f>_xlfn.IFNA(IF(AS$3="Productivity",
INDEX('Productivity Dump'!$E$4:$AJ$500,
MATCH($A75,'Productivity Dump'!$A$4:$A$500,0),
MATCH(AS$2,'Productivity Dump'!$E$3:$AJ$3,0)
),
IF(AS$3="Attendance",
INDEX('Attendance Dump'!$E$2:$AI$400,
MATCH($A75,'Attendance Dump'!$B$2:$B$400,0),
MATCH(AS$2,'Attendance Dump'!$E$1:$AI$1,0)
),
INDEX('Active Hour''s Dump'!$D$3:$AH$337,
MATCH($C75,'Active Hour''s Dump'!$A$3:$A$337,0),
MATCH(AS$2,'Active Hour''s Dump'!$D$2:$AH$2,0)
))),"")</f>
        <v>P</v>
      </c>
      <c r="AT75" s="54">
        <f>_xlfn.IFNA(IF(AT$3="Productivity",
INDEX('Productivity Dump'!$E$4:$AJ$500,
MATCH($A75,'Productivity Dump'!$A$4:$A$500,0),
MATCH(AT$2,'Productivity Dump'!$E$3:$AJ$3,0)
),
IF(AT$3="Attendance",
INDEX('Attendance Dump'!$E$2:$AI$400,
MATCH($A75,'Attendance Dump'!$B$2:$B$400,0),
MATCH(AT$2,'Attendance Dump'!$E$1:$AI$1,0)
),
INDEX('Active Hour''s Dump'!$D$3:$AH$337,
MATCH($C75,'Active Hour''s Dump'!$A$3:$A$337,0),
MATCH(AT$2,'Active Hour''s Dump'!$D$2:$AH$2,0)
))),"")</f>
        <v>5.5</v>
      </c>
      <c r="AU75" s="13">
        <f>_xlfn.IFNA(IF(AU$3="Productivity",
INDEX('Productivity Dump'!$E$4:$AJ$500,
MATCH($A75,'Productivity Dump'!$A$4:$A$500,0),
MATCH(AU$2,'Productivity Dump'!$E$3:$AJ$3,0)
),
IF(AU$3="Attendance",
INDEX('Attendance Dump'!$E$2:$AI$400,
MATCH($A75,'Attendance Dump'!$B$2:$B$400,0),
MATCH(AU$2,'Attendance Dump'!$E$1:$AI$1,0)
),
INDEX('Active Hour''s Dump'!$D$3:$AH$337,
MATCH($C75,'Active Hour''s Dump'!$A$3:$A$337,0),
MATCH(AU$2,'Active Hour''s Dump'!$D$2:$AH$2,0)
))),"")</f>
        <v>1009.5470000000001</v>
      </c>
      <c r="AV75" s="13" t="str">
        <f>_xlfn.IFNA(IF(AV$3="Productivity",
INDEX('Productivity Dump'!$E$4:$AJ$500,
MATCH($A75,'Productivity Dump'!$A$4:$A$500,0),
MATCH(AV$2,'Productivity Dump'!$E$3:$AJ$3,0)
),
IF(AV$3="Attendance",
INDEX('Attendance Dump'!$E$2:$AI$400,
MATCH($A75,'Attendance Dump'!$B$2:$B$400,0),
MATCH(AV$2,'Attendance Dump'!$E$1:$AI$1,0)
),
INDEX('Active Hour''s Dump'!$D$3:$AH$337,
MATCH($C75,'Active Hour''s Dump'!$A$3:$A$337,0),
MATCH(AV$2,'Active Hour''s Dump'!$D$2:$AH$2,0)
))),"")</f>
        <v>P</v>
      </c>
      <c r="AW75" s="54">
        <f>_xlfn.IFNA(IF(AW$3="Productivity",
INDEX('Productivity Dump'!$E$4:$AJ$500,
MATCH($A75,'Productivity Dump'!$A$4:$A$500,0),
MATCH(AW$2,'Productivity Dump'!$E$3:$AJ$3,0)
),
IF(AW$3="Attendance",
INDEX('Attendance Dump'!$E$2:$AI$400,
MATCH($A75,'Attendance Dump'!$B$2:$B$400,0),
MATCH(AW$2,'Attendance Dump'!$E$1:$AI$1,0)
),
INDEX('Active Hour''s Dump'!$D$3:$AH$337,
MATCH($C75,'Active Hour''s Dump'!$A$3:$A$337,0),
MATCH(AW$2,'Active Hour''s Dump'!$D$2:$AH$2,0)
))),"")</f>
        <v>6</v>
      </c>
      <c r="AX75" s="13">
        <f>_xlfn.IFNA(IF(AX$3="Productivity",
INDEX('Productivity Dump'!$E$4:$AJ$500,
MATCH($A75,'Productivity Dump'!$A$4:$A$500,0),
MATCH(AX$2,'Productivity Dump'!$E$3:$AJ$3,0)
),
IF(AX$3="Attendance",
INDEX('Attendance Dump'!$E$2:$AI$400,
MATCH($A75,'Attendance Dump'!$B$2:$B$400,0),
MATCH(AX$2,'Attendance Dump'!$E$1:$AI$1,0)
),
INDEX('Active Hour''s Dump'!$D$3:$AH$337,
MATCH($C75,'Active Hour''s Dump'!$A$3:$A$337,0),
MATCH(AX$2,'Active Hour''s Dump'!$D$2:$AH$2,0)
))),"")</f>
        <v>484.76299999999998</v>
      </c>
      <c r="AY75" s="13" t="str">
        <f>_xlfn.IFNA(IF(AY$3="Productivity",
INDEX('Productivity Dump'!$E$4:$AJ$500,
MATCH($A75,'Productivity Dump'!$A$4:$A$500,0),
MATCH(AY$2,'Productivity Dump'!$E$3:$AJ$3,0)
),
IF(AY$3="Attendance",
INDEX('Attendance Dump'!$E$2:$AI$400,
MATCH($A75,'Attendance Dump'!$B$2:$B$400,0),
MATCH(AY$2,'Attendance Dump'!$E$1:$AI$1,0)
),
INDEX('Active Hour''s Dump'!$D$3:$AH$337,
MATCH($C75,'Active Hour''s Dump'!$A$3:$A$337,0),
MATCH(AY$2,'Active Hour''s Dump'!$D$2:$AH$2,0)
))),"")</f>
        <v>SL-HL</v>
      </c>
      <c r="AZ75" s="54">
        <f>_xlfn.IFNA(IF(AZ$3="Productivity",
INDEX('Productivity Dump'!$E$4:$AJ$500,
MATCH($A75,'Productivity Dump'!$A$4:$A$500,0),
MATCH(AZ$2,'Productivity Dump'!$E$3:$AJ$3,0)
),
IF(AZ$3="Attendance",
INDEX('Attendance Dump'!$E$2:$AI$400,
MATCH($A75,'Attendance Dump'!$B$2:$B$400,0),
MATCH(AZ$2,'Attendance Dump'!$E$1:$AI$1,0)
),
INDEX('Active Hour''s Dump'!$D$3:$AH$337,
MATCH($C75,'Active Hour''s Dump'!$A$3:$A$337,0),
MATCH(AZ$2,'Active Hour''s Dump'!$D$2:$AH$2,0)
))),"")</f>
        <v>4.5833333333333304</v>
      </c>
      <c r="BA75" s="13">
        <f>_xlfn.IFNA(IF(BA$3="Productivity",
INDEX('Productivity Dump'!$E$4:$AJ$500,
MATCH($A75,'Productivity Dump'!$A$4:$A$500,0),
MATCH(BA$2,'Productivity Dump'!$E$3:$AJ$3,0)
),
IF(BA$3="Attendance",
INDEX('Attendance Dump'!$E$2:$AI$400,
MATCH($A75,'Attendance Dump'!$B$2:$B$400,0),
MATCH(BA$2,'Attendance Dump'!$E$1:$AI$1,0)
),
INDEX('Active Hour''s Dump'!$D$3:$AH$337,
MATCH($C75,'Active Hour''s Dump'!$A$3:$A$337,0),
MATCH(BA$2,'Active Hour''s Dump'!$D$2:$AH$2,0)
))),"")</f>
        <v>741.90300000000013</v>
      </c>
      <c r="BB75" s="13" t="str">
        <f>_xlfn.IFNA(IF(BB$3="Productivity",
INDEX('Productivity Dump'!$E$4:$AJ$500,
MATCH($A75,'Productivity Dump'!$A$4:$A$500,0),
MATCH(BB$2,'Productivity Dump'!$E$3:$AJ$3,0)
),
IF(BB$3="Attendance",
INDEX('Attendance Dump'!$E$2:$AI$400,
MATCH($A75,'Attendance Dump'!$B$2:$B$400,0),
MATCH(BB$2,'Attendance Dump'!$E$1:$AI$1,0)
),
INDEX('Active Hour''s Dump'!$D$3:$AH$337,
MATCH($C75,'Active Hour''s Dump'!$A$3:$A$337,0),
MATCH(BB$2,'Active Hour''s Dump'!$D$2:$AH$2,0)
))),"")</f>
        <v>P</v>
      </c>
      <c r="BC75" s="54">
        <f>_xlfn.IFNA(IF(BC$3="Productivity",
INDEX('Productivity Dump'!$E$4:$AJ$500,
MATCH($A75,'Productivity Dump'!$A$4:$A$500,0),
MATCH(BC$2,'Productivity Dump'!$E$3:$AJ$3,0)
),
IF(BC$3="Attendance",
INDEX('Attendance Dump'!$E$2:$AI$400,
MATCH($A75,'Attendance Dump'!$B$2:$B$400,0),
MATCH(BC$2,'Attendance Dump'!$E$1:$AI$1,0)
),
INDEX('Active Hour''s Dump'!$D$3:$AH$337,
MATCH($C75,'Active Hour''s Dump'!$A$3:$A$337,0),
MATCH(BC$2,'Active Hour''s Dump'!$D$2:$AH$2,0)
))),"")</f>
        <v>6.1666666666666696</v>
      </c>
      <c r="BD75" s="13">
        <f>_xlfn.IFNA(IF(BD$3="Productivity",
INDEX('Productivity Dump'!$E$4:$AJ$500,
MATCH($A75,'Productivity Dump'!$A$4:$A$500,0),
MATCH(BD$2,'Productivity Dump'!$E$3:$AJ$3,0)
),
IF(BD$3="Attendance",
INDEX('Attendance Dump'!$E$2:$AI$400,
MATCH($A75,'Attendance Dump'!$B$2:$B$400,0),
MATCH(BD$2,'Attendance Dump'!$E$1:$AI$1,0)
),
INDEX('Active Hour''s Dump'!$D$3:$AH$337,
MATCH($C75,'Active Hour''s Dump'!$A$3:$A$337,0),
MATCH(BD$2,'Active Hour''s Dump'!$D$2:$AH$2,0)
))),"")</f>
        <v>479.44399999999996</v>
      </c>
      <c r="BE75" s="13" t="str">
        <f>_xlfn.IFNA(IF(BE$3="Productivity",
INDEX('Productivity Dump'!$E$4:$AJ$500,
MATCH($A75,'Productivity Dump'!$A$4:$A$500,0),
MATCH(BE$2,'Productivity Dump'!$E$3:$AJ$3,0)
),
IF(BE$3="Attendance",
INDEX('Attendance Dump'!$E$2:$AI$400,
MATCH($A75,'Attendance Dump'!$B$2:$B$400,0),
MATCH(BE$2,'Attendance Dump'!$E$1:$AI$1,0)
),
INDEX('Active Hour''s Dump'!$D$3:$AH$337,
MATCH($C75,'Active Hour''s Dump'!$A$3:$A$337,0),
MATCH(BE$2,'Active Hour''s Dump'!$D$2:$AH$2,0)
))),"")</f>
        <v>P</v>
      </c>
      <c r="BF75" s="54">
        <f>_xlfn.IFNA(IF(BF$3="Productivity",
INDEX('Productivity Dump'!$E$4:$AJ$500,
MATCH($A75,'Productivity Dump'!$A$4:$A$500,0),
MATCH(BF$2,'Productivity Dump'!$E$3:$AJ$3,0)
),
IF(BF$3="Attendance",
INDEX('Attendance Dump'!$E$2:$AI$400,
MATCH($A75,'Attendance Dump'!$B$2:$B$400,0),
MATCH(BF$2,'Attendance Dump'!$E$1:$AI$1,0)
),
INDEX('Active Hour''s Dump'!$D$3:$AH$337,
MATCH($C75,'Active Hour''s Dump'!$A$3:$A$337,0),
MATCH(BF$2,'Active Hour''s Dump'!$D$2:$AH$2,0)
))),"")</f>
        <v>3.9166666666666701</v>
      </c>
      <c r="BG75" s="13">
        <f>_xlfn.IFNA(IF(BG$3="Productivity",
INDEX('Productivity Dump'!$E$4:$AJ$500,
MATCH($A75,'Productivity Dump'!$A$4:$A$500,0),
MATCH(BG$2,'Productivity Dump'!$E$3:$AJ$3,0)
),
IF(BG$3="Attendance",
INDEX('Attendance Dump'!$E$2:$AI$400,
MATCH($A75,'Attendance Dump'!$B$2:$B$400,0),
MATCH(BG$2,'Attendance Dump'!$E$1:$AI$1,0)
),
INDEX('Active Hour''s Dump'!$D$3:$AH$337,
MATCH($C75,'Active Hour''s Dump'!$A$3:$A$337,0),
MATCH(BG$2,'Active Hour''s Dump'!$D$2:$AH$2,0)
))),"")</f>
        <v>0</v>
      </c>
      <c r="BH75" s="13" t="str">
        <f>_xlfn.IFNA(IF(BH$3="Productivity",
INDEX('Productivity Dump'!$E$4:$AJ$500,
MATCH($A75,'Productivity Dump'!$A$4:$A$500,0),
MATCH(BH$2,'Productivity Dump'!$E$3:$AJ$3,0)
),
IF(BH$3="Attendance",
INDEX('Attendance Dump'!$E$2:$AI$400,
MATCH($A75,'Attendance Dump'!$B$2:$B$400,0),
MATCH(BH$2,'Attendance Dump'!$E$1:$AI$1,0)
),
INDEX('Active Hour''s Dump'!$D$3:$AH$337,
MATCH($C75,'Active Hour''s Dump'!$A$3:$A$337,0),
MATCH(BH$2,'Active Hour''s Dump'!$D$2:$AH$2,0)
))),"")</f>
        <v>WO</v>
      </c>
      <c r="BI75" s="54">
        <f>_xlfn.IFNA(IF(BI$3="Productivity",
INDEX('Productivity Dump'!$E$4:$AJ$500,
MATCH($A75,'Productivity Dump'!$A$4:$A$500,0),
MATCH(BI$2,'Productivity Dump'!$E$3:$AJ$3,0)
),
IF(BI$3="Attendance",
INDEX('Attendance Dump'!$E$2:$AI$400,
MATCH($A75,'Attendance Dump'!$B$2:$B$400,0),
MATCH(BI$2,'Attendance Dump'!$E$1:$AI$1,0)
),
INDEX('Active Hour''s Dump'!$D$3:$AH$337,
MATCH($C75,'Active Hour''s Dump'!$A$3:$A$337,0),
MATCH(BI$2,'Active Hour''s Dump'!$D$2:$AH$2,0)
))),"")</f>
        <v>0</v>
      </c>
      <c r="BJ75" s="13">
        <f>_xlfn.IFNA(IF(BJ$3="Productivity",
INDEX('Productivity Dump'!$E$4:$AJ$500,
MATCH($A75,'Productivity Dump'!$A$4:$A$500,0),
MATCH(BJ$2,'Productivity Dump'!$E$3:$AJ$3,0)
),
IF(BJ$3="Attendance",
INDEX('Attendance Dump'!$E$2:$AI$400,
MATCH($A75,'Attendance Dump'!$B$2:$B$400,0),
MATCH(BJ$2,'Attendance Dump'!$E$1:$AI$1,0)
),
INDEX('Active Hour''s Dump'!$D$3:$AH$337,
MATCH($C75,'Active Hour''s Dump'!$A$3:$A$337,0),
MATCH(BJ$2,'Active Hour''s Dump'!$D$2:$AH$2,0)
))),"")</f>
        <v>403.83</v>
      </c>
      <c r="BK75" s="13" t="str">
        <f>_xlfn.IFNA(IF(BK$3="Productivity",
INDEX('Productivity Dump'!$E$4:$AJ$500,
MATCH($A75,'Productivity Dump'!$A$4:$A$500,0),
MATCH(BK$2,'Productivity Dump'!$E$3:$AJ$3,0)
),
IF(BK$3="Attendance",
INDEX('Attendance Dump'!$E$2:$AI$400,
MATCH($A75,'Attendance Dump'!$B$2:$B$400,0),
MATCH(BK$2,'Attendance Dump'!$E$1:$AI$1,0)
),
INDEX('Active Hour''s Dump'!$D$3:$AH$337,
MATCH($C75,'Active Hour''s Dump'!$A$3:$A$337,0),
MATCH(BK$2,'Active Hour''s Dump'!$D$2:$AH$2,0)
))),"")</f>
        <v>P</v>
      </c>
      <c r="BL75" s="54">
        <f>_xlfn.IFNA(IF(BL$3="Productivity",
INDEX('Productivity Dump'!$E$4:$AJ$500,
MATCH($A75,'Productivity Dump'!$A$4:$A$500,0),
MATCH(BL$2,'Productivity Dump'!$E$3:$AJ$3,0)
),
IF(BL$3="Attendance",
INDEX('Attendance Dump'!$E$2:$AI$400,
MATCH($A75,'Attendance Dump'!$B$2:$B$400,0),
MATCH(BL$2,'Attendance Dump'!$E$1:$AI$1,0)
),
INDEX('Active Hour''s Dump'!$D$3:$AH$337,
MATCH($C75,'Active Hour''s Dump'!$A$3:$A$337,0),
MATCH(BL$2,'Active Hour''s Dump'!$D$2:$AH$2,0)
))),"")</f>
        <v>3.3333333333333299</v>
      </c>
      <c r="BM75" s="13">
        <f>_xlfn.IFNA(IF(BM$3="Productivity",
INDEX('Productivity Dump'!$E$4:$AJ$500,
MATCH($A75,'Productivity Dump'!$A$4:$A$500,0),
MATCH(BM$2,'Productivity Dump'!$E$3:$AJ$3,0)
),
IF(BM$3="Attendance",
INDEX('Attendance Dump'!$E$2:$AI$400,
MATCH($A75,'Attendance Dump'!$B$2:$B$400,0),
MATCH(BM$2,'Attendance Dump'!$E$1:$AI$1,0)
),
INDEX('Active Hour''s Dump'!$D$3:$AH$337,
MATCH($C75,'Active Hour''s Dump'!$A$3:$A$337,0),
MATCH(BM$2,'Active Hour''s Dump'!$D$2:$AH$2,0)
))),"")</f>
        <v>1132.5249999999999</v>
      </c>
      <c r="BN75" s="13" t="str">
        <f>_xlfn.IFNA(IF(BN$3="Productivity",
INDEX('Productivity Dump'!$E$4:$AJ$500,
MATCH($A75,'Productivity Dump'!$A$4:$A$500,0),
MATCH(BN$2,'Productivity Dump'!$E$3:$AJ$3,0)
),
IF(BN$3="Attendance",
INDEX('Attendance Dump'!$E$2:$AI$400,
MATCH($A75,'Attendance Dump'!$B$2:$B$400,0),
MATCH(BN$2,'Attendance Dump'!$E$1:$AI$1,0)
),
INDEX('Active Hour''s Dump'!$D$3:$AH$337,
MATCH($C75,'Active Hour''s Dump'!$A$3:$A$337,0),
MATCH(BN$2,'Active Hour''s Dump'!$D$2:$AH$2,0)
))),"")</f>
        <v>P</v>
      </c>
      <c r="BO75" s="54">
        <f>_xlfn.IFNA(IF(BO$3="Productivity",
INDEX('Productivity Dump'!$E$4:$AJ$500,
MATCH($A75,'Productivity Dump'!$A$4:$A$500,0),
MATCH(BO$2,'Productivity Dump'!$E$3:$AJ$3,0)
),
IF(BO$3="Attendance",
INDEX('Attendance Dump'!$E$2:$AI$400,
MATCH($A75,'Attendance Dump'!$B$2:$B$400,0),
MATCH(BO$2,'Attendance Dump'!$E$1:$AI$1,0)
),
INDEX('Active Hour''s Dump'!$D$3:$AH$337,
MATCH($C75,'Active Hour''s Dump'!$A$3:$A$337,0),
MATCH(BO$2,'Active Hour''s Dump'!$D$2:$AH$2,0)
))),"")</f>
        <v>6.3333333333333304</v>
      </c>
      <c r="BP75" s="13">
        <f>_xlfn.IFNA(IF(BP$3="Productivity",
INDEX('Productivity Dump'!$E$4:$AJ$500,
MATCH($A75,'Productivity Dump'!$A$4:$A$500,0),
MATCH(BP$2,'Productivity Dump'!$E$3:$AJ$3,0)
),
IF(BP$3="Attendance",
INDEX('Attendance Dump'!$E$2:$AI$400,
MATCH($A75,'Attendance Dump'!$B$2:$B$400,0),
MATCH(BP$2,'Attendance Dump'!$E$1:$AI$1,0)
),
INDEX('Active Hour''s Dump'!$D$3:$AH$337,
MATCH($C75,'Active Hour''s Dump'!$A$3:$A$337,0),
MATCH(BP$2,'Active Hour''s Dump'!$D$2:$AH$2,0)
))),"")</f>
        <v>422.36599999999993</v>
      </c>
      <c r="BQ75" s="13" t="str">
        <f>_xlfn.IFNA(IF(BQ$3="Productivity",
INDEX('Productivity Dump'!$E$4:$AJ$500,
MATCH($A75,'Productivity Dump'!$A$4:$A$500,0),
MATCH(BQ$2,'Productivity Dump'!$E$3:$AJ$3,0)
),
IF(BQ$3="Attendance",
INDEX('Attendance Dump'!$E$2:$AI$400,
MATCH($A75,'Attendance Dump'!$B$2:$B$400,0),
MATCH(BQ$2,'Attendance Dump'!$E$1:$AI$1,0)
),
INDEX('Active Hour''s Dump'!$D$3:$AH$337,
MATCH($C75,'Active Hour''s Dump'!$A$3:$A$337,0),
MATCH(BQ$2,'Active Hour''s Dump'!$D$2:$AH$2,0)
))),"")</f>
        <v>SL-HL</v>
      </c>
      <c r="BR75" s="54">
        <f>_xlfn.IFNA(IF(BR$3="Productivity",
INDEX('Productivity Dump'!$E$4:$AJ$500,
MATCH($A75,'Productivity Dump'!$A$4:$A$500,0),
MATCH(BR$2,'Productivity Dump'!$E$3:$AJ$3,0)
),
IF(BR$3="Attendance",
INDEX('Attendance Dump'!$E$2:$AI$400,
MATCH($A75,'Attendance Dump'!$B$2:$B$400,0),
MATCH(BR$2,'Attendance Dump'!$E$1:$AI$1,0)
),
INDEX('Active Hour''s Dump'!$D$3:$AH$337,
MATCH($C75,'Active Hour''s Dump'!$A$3:$A$337,0),
MATCH(BR$2,'Active Hour''s Dump'!$D$2:$AH$2,0)
))),"")</f>
        <v>3.5833333333333299</v>
      </c>
      <c r="BS75" s="13">
        <f>_xlfn.IFNA(IF(BS$3="Productivity",
INDEX('Productivity Dump'!$E$4:$AJ$500,
MATCH($A75,'Productivity Dump'!$A$4:$A$500,0),
MATCH(BS$2,'Productivity Dump'!$E$3:$AJ$3,0)
),
IF(BS$3="Attendance",
INDEX('Attendance Dump'!$E$2:$AI$400,
MATCH($A75,'Attendance Dump'!$B$2:$B$400,0),
MATCH(BS$2,'Attendance Dump'!$E$1:$AI$1,0)
),
INDEX('Active Hour''s Dump'!$D$3:$AH$337,
MATCH($C75,'Active Hour''s Dump'!$A$3:$A$337,0),
MATCH(BS$2,'Active Hour''s Dump'!$D$2:$AH$2,0)
))),"")</f>
        <v>276.95100000000002</v>
      </c>
      <c r="BT75" s="13" t="str">
        <f>_xlfn.IFNA(IF(BT$3="Productivity",
INDEX('Productivity Dump'!$E$4:$AJ$500,
MATCH($A75,'Productivity Dump'!$A$4:$A$500,0),
MATCH(BT$2,'Productivity Dump'!$E$3:$AJ$3,0)
),
IF(BT$3="Attendance",
INDEX('Attendance Dump'!$E$2:$AI$400,
MATCH($A75,'Attendance Dump'!$B$2:$B$400,0),
MATCH(BT$2,'Attendance Dump'!$E$1:$AI$1,0)
),
INDEX('Active Hour''s Dump'!$D$3:$AH$337,
MATCH($C75,'Active Hour''s Dump'!$A$3:$A$337,0),
MATCH(BT$2,'Active Hour''s Dump'!$D$2:$AH$2,0)
))),"")</f>
        <v>H</v>
      </c>
      <c r="BU75" s="54">
        <f>_xlfn.IFNA(IF(BU$3="Productivity",
INDEX('Productivity Dump'!$E$4:$AJ$500,
MATCH($A75,'Productivity Dump'!$A$4:$A$500,0),
MATCH(BU$2,'Productivity Dump'!$E$3:$AJ$3,0)
),
IF(BU$3="Attendance",
INDEX('Attendance Dump'!$E$2:$AI$400,
MATCH($A75,'Attendance Dump'!$B$2:$B$400,0),
MATCH(BU$2,'Attendance Dump'!$E$1:$AI$1,0)
),
INDEX('Active Hour''s Dump'!$D$3:$AH$337,
MATCH($C75,'Active Hour''s Dump'!$A$3:$A$337,0),
MATCH(BU$2,'Active Hour''s Dump'!$D$2:$AH$2,0)
))),"")</f>
        <v>3</v>
      </c>
      <c r="BV75" s="13">
        <f>_xlfn.IFNA(IF(BV$3="Productivity",
INDEX('Productivity Dump'!$E$4:$AJ$500,
MATCH($A75,'Productivity Dump'!$A$4:$A$500,0),
MATCH(BV$2,'Productivity Dump'!$E$3:$AJ$3,0)
),
IF(BV$3="Attendance",
INDEX('Attendance Dump'!$E$2:$AI$400,
MATCH($A75,'Attendance Dump'!$B$2:$B$400,0),
MATCH(BV$2,'Attendance Dump'!$E$1:$AI$1,0)
),
INDEX('Active Hour''s Dump'!$D$3:$AH$337,
MATCH($C75,'Active Hour''s Dump'!$A$3:$A$337,0),
MATCH(BV$2,'Active Hour''s Dump'!$D$2:$AH$2,0)
))),"")</f>
        <v>1018.083</v>
      </c>
      <c r="BW75" s="13" t="str">
        <f>_xlfn.IFNA(IF(BW$3="Productivity",
INDEX('Productivity Dump'!$E$4:$AJ$500,
MATCH($A75,'Productivity Dump'!$A$4:$A$500,0),
MATCH(BW$2,'Productivity Dump'!$E$3:$AJ$3,0)
),
IF(BW$3="Attendance",
INDEX('Attendance Dump'!$E$2:$AI$400,
MATCH($A75,'Attendance Dump'!$B$2:$B$400,0),
MATCH(BW$2,'Attendance Dump'!$E$1:$AI$1,0)
),
INDEX('Active Hour''s Dump'!$D$3:$AH$337,
MATCH($C75,'Active Hour''s Dump'!$A$3:$A$337,0),
MATCH(BW$2,'Active Hour''s Dump'!$D$2:$AH$2,0)
))),"")</f>
        <v>P</v>
      </c>
      <c r="BX75" s="54">
        <f>_xlfn.IFNA(IF(BX$3="Productivity",
INDEX('Productivity Dump'!$E$4:$AJ$500,
MATCH($A75,'Productivity Dump'!$A$4:$A$500,0),
MATCH(BX$2,'Productivity Dump'!$E$3:$AJ$3,0)
),
IF(BX$3="Attendance",
INDEX('Attendance Dump'!$E$2:$AI$400,
MATCH($A75,'Attendance Dump'!$B$2:$B$400,0),
MATCH(BX$2,'Attendance Dump'!$E$1:$AI$1,0)
),
INDEX('Active Hour''s Dump'!$D$3:$AH$337,
MATCH($C75,'Active Hour''s Dump'!$A$3:$A$337,0),
MATCH(BX$2,'Active Hour''s Dump'!$D$2:$AH$2,0)
))),"")</f>
        <v>4.75</v>
      </c>
      <c r="BY75" s="13">
        <f>_xlfn.IFNA(IF(BY$3="Productivity",
INDEX('Productivity Dump'!$E$4:$AJ$500,
MATCH($A75,'Productivity Dump'!$A$4:$A$500,0),
MATCH(BY$2,'Productivity Dump'!$E$3:$AJ$3,0)
),
IF(BY$3="Attendance",
INDEX('Attendance Dump'!$E$2:$AI$400,
MATCH($A75,'Attendance Dump'!$B$2:$B$400,0),
MATCH(BY$2,'Attendance Dump'!$E$1:$AI$1,0)
),
INDEX('Active Hour''s Dump'!$D$3:$AH$337,
MATCH($C75,'Active Hour''s Dump'!$A$3:$A$337,0),
MATCH(BY$2,'Active Hour''s Dump'!$D$2:$AH$2,0)
))),"")</f>
        <v>0</v>
      </c>
      <c r="BZ75" s="13" t="str">
        <f>_xlfn.IFNA(IF(BZ$3="Productivity",
INDEX('Productivity Dump'!$E$4:$AJ$500,
MATCH($A75,'Productivity Dump'!$A$4:$A$500,0),
MATCH(BZ$2,'Productivity Dump'!$E$3:$AJ$3,0)
),
IF(BZ$3="Attendance",
INDEX('Attendance Dump'!$E$2:$AI$400,
MATCH($A75,'Attendance Dump'!$B$2:$B$400,0),
MATCH(BZ$2,'Attendance Dump'!$E$1:$AI$1,0)
),
INDEX('Active Hour''s Dump'!$D$3:$AH$337,
MATCH($C75,'Active Hour''s Dump'!$A$3:$A$337,0),
MATCH(BZ$2,'Active Hour''s Dump'!$D$2:$AH$2,0)
))),"")</f>
        <v>PL</v>
      </c>
      <c r="CA75" s="54">
        <f>_xlfn.IFNA(IF(CA$3="Productivity",
INDEX('Productivity Dump'!$E$4:$AJ$500,
MATCH($A75,'Productivity Dump'!$A$4:$A$500,0),
MATCH(CA$2,'Productivity Dump'!$E$3:$AJ$3,0)
),
IF(CA$3="Attendance",
INDEX('Attendance Dump'!$E$2:$AI$400,
MATCH($A75,'Attendance Dump'!$B$2:$B$400,0),
MATCH(CA$2,'Attendance Dump'!$E$1:$AI$1,0)
),
INDEX('Active Hour''s Dump'!$D$3:$AH$337,
MATCH($C75,'Active Hour''s Dump'!$A$3:$A$337,0),
MATCH(CA$2,'Active Hour''s Dump'!$D$2:$AH$2,0)
))),"")</f>
        <v>0</v>
      </c>
      <c r="CB75" s="13">
        <f>_xlfn.IFNA(IF(CB$3="Productivity",
INDEX('Productivity Dump'!$E$4:$AJ$500,
MATCH($A75,'Productivity Dump'!$A$4:$A$500,0),
MATCH(CB$2,'Productivity Dump'!$E$3:$AJ$3,0)
),
IF(CB$3="Attendance",
INDEX('Attendance Dump'!$E$2:$AI$400,
MATCH($A75,'Attendance Dump'!$B$2:$B$400,0),
MATCH(CB$2,'Attendance Dump'!$E$1:$AI$1,0)
),
INDEX('Active Hour''s Dump'!$D$3:$AH$337,
MATCH($C75,'Active Hour''s Dump'!$A$3:$A$337,0),
MATCH(CB$2,'Active Hour''s Dump'!$D$2:$AH$2,0)
))),"")</f>
        <v>0</v>
      </c>
      <c r="CC75" s="13" t="str">
        <f>_xlfn.IFNA(IF(CC$3="Productivity",
INDEX('Productivity Dump'!$E$4:$AJ$500,
MATCH($A75,'Productivity Dump'!$A$4:$A$500,0),
MATCH(CC$2,'Productivity Dump'!$E$3:$AJ$3,0)
),
IF(CC$3="Attendance",
INDEX('Attendance Dump'!$E$2:$AI$400,
MATCH($A75,'Attendance Dump'!$B$2:$B$400,0),
MATCH(CC$2,'Attendance Dump'!$E$1:$AI$1,0)
),
INDEX('Active Hour''s Dump'!$D$3:$AH$337,
MATCH($C75,'Active Hour''s Dump'!$A$3:$A$337,0),
MATCH(CC$2,'Active Hour''s Dump'!$D$2:$AH$2,0)
))),"")</f>
        <v>PL</v>
      </c>
      <c r="CD75" s="54">
        <f>_xlfn.IFNA(IF(CD$3="Productivity",
INDEX('Productivity Dump'!$E$4:$AJ$500,
MATCH($A75,'Productivity Dump'!$A$4:$A$500,0),
MATCH(CD$2,'Productivity Dump'!$E$3:$AJ$3,0)
),
IF(CD$3="Attendance",
INDEX('Attendance Dump'!$E$2:$AI$400,
MATCH($A75,'Attendance Dump'!$B$2:$B$400,0),
MATCH(CD$2,'Attendance Dump'!$E$1:$AI$1,0)
),
INDEX('Active Hour''s Dump'!$D$3:$AH$337,
MATCH($C75,'Active Hour''s Dump'!$A$3:$A$337,0),
MATCH(CD$2,'Active Hour''s Dump'!$D$2:$AH$2,0)
))),"")</f>
        <v>0</v>
      </c>
      <c r="CE75" s="13">
        <f>_xlfn.IFNA(IF(CE$3="Productivity",
INDEX('Productivity Dump'!$E$4:$AJ$500,
MATCH($A75,'Productivity Dump'!$A$4:$A$500,0),
MATCH(CE$2,'Productivity Dump'!$E$3:$AJ$3,0)
),
IF(CE$3="Attendance",
INDEX('Attendance Dump'!$E$2:$AI$400,
MATCH($A75,'Attendance Dump'!$B$2:$B$400,0),
MATCH(CE$2,'Attendance Dump'!$E$1:$AI$1,0)
),
INDEX('Active Hour''s Dump'!$D$3:$AH$337,
MATCH($C75,'Active Hour''s Dump'!$A$3:$A$337,0),
MATCH(CE$2,'Active Hour''s Dump'!$D$2:$AH$2,0)
))),"")</f>
        <v>0</v>
      </c>
      <c r="CF75" s="13" t="str">
        <f>_xlfn.IFNA(IF(CF$3="Productivity",
INDEX('Productivity Dump'!$E$4:$AJ$500,
MATCH($A75,'Productivity Dump'!$A$4:$A$500,0),
MATCH(CF$2,'Productivity Dump'!$E$3:$AJ$3,0)
),
IF(CF$3="Attendance",
INDEX('Attendance Dump'!$E$2:$AI$400,
MATCH($A75,'Attendance Dump'!$B$2:$B$400,0),
MATCH(CF$2,'Attendance Dump'!$E$1:$AI$1,0)
),
INDEX('Active Hour''s Dump'!$D$3:$AH$337,
MATCH($C75,'Active Hour''s Dump'!$A$3:$A$337,0),
MATCH(CF$2,'Active Hour''s Dump'!$D$2:$AH$2,0)
))),"")</f>
        <v>PL</v>
      </c>
      <c r="CG75" s="54">
        <f>_xlfn.IFNA(IF(CG$3="Productivity",
INDEX('Productivity Dump'!$E$4:$AJ$500,
MATCH($A75,'Productivity Dump'!$A$4:$A$500,0),
MATCH(CG$2,'Productivity Dump'!$E$3:$AJ$3,0)
),
IF(CG$3="Attendance",
INDEX('Attendance Dump'!$E$2:$AI$400,
MATCH($A75,'Attendance Dump'!$B$2:$B$400,0),
MATCH(CG$2,'Attendance Dump'!$E$1:$AI$1,0)
),
INDEX('Active Hour''s Dump'!$D$3:$AH$337,
MATCH($C75,'Active Hour''s Dump'!$A$3:$A$337,0),
MATCH(CG$2,'Active Hour''s Dump'!$D$2:$AH$2,0)
))),"")</f>
        <v>0</v>
      </c>
      <c r="CH75" s="13">
        <f>_xlfn.IFNA(IF(CH$3="Productivity",
INDEX('Productivity Dump'!$E$4:$AJ$500,
MATCH($A75,'Productivity Dump'!$A$4:$A$500,0),
MATCH(CH$2,'Productivity Dump'!$E$3:$AJ$3,0)
),
IF(CH$3="Attendance",
INDEX('Attendance Dump'!$E$2:$AI$400,
MATCH($A75,'Attendance Dump'!$B$2:$B$400,0),
MATCH(CH$2,'Attendance Dump'!$E$1:$AI$1,0)
),
INDEX('Active Hour''s Dump'!$D$3:$AH$337,
MATCH($C75,'Active Hour''s Dump'!$A$3:$A$337,0),
MATCH(CH$2,'Active Hour''s Dump'!$D$2:$AH$2,0)
))),"")</f>
        <v>0</v>
      </c>
      <c r="CI75" s="13" t="str">
        <f>_xlfn.IFNA(IF(CI$3="Productivity",
INDEX('Productivity Dump'!$E$4:$AJ$500,
MATCH($A75,'Productivity Dump'!$A$4:$A$500,0),
MATCH(CI$2,'Productivity Dump'!$E$3:$AJ$3,0)
),
IF(CI$3="Attendance",
INDEX('Attendance Dump'!$E$2:$AI$400,
MATCH($A75,'Attendance Dump'!$B$2:$B$400,0),
MATCH(CI$2,'Attendance Dump'!$E$1:$AI$1,0)
),
INDEX('Active Hour''s Dump'!$D$3:$AH$337,
MATCH($C75,'Active Hour''s Dump'!$A$3:$A$337,0),
MATCH(CI$2,'Active Hour''s Dump'!$D$2:$AH$2,0)
))),"")</f>
        <v>PL</v>
      </c>
      <c r="CJ75" s="54">
        <f>_xlfn.IFNA(IF(CJ$3="Productivity",
INDEX('Productivity Dump'!$E$4:$AJ$500,
MATCH($A75,'Productivity Dump'!$A$4:$A$500,0),
MATCH(CJ$2,'Productivity Dump'!$E$3:$AJ$3,0)
),
IF(CJ$3="Attendance",
INDEX('Attendance Dump'!$E$2:$AI$400,
MATCH($A75,'Attendance Dump'!$B$2:$B$400,0),
MATCH(CJ$2,'Attendance Dump'!$E$1:$AI$1,0)
),
INDEX('Active Hour''s Dump'!$D$3:$AH$337,
MATCH($C75,'Active Hour''s Dump'!$A$3:$A$337,0),
MATCH(CJ$2,'Active Hour''s Dump'!$D$2:$AH$2,0)
))),"")</f>
        <v>0</v>
      </c>
      <c r="CK75" s="13">
        <f>_xlfn.IFNA(IF(CK$3="Productivity",
INDEX('Productivity Dump'!$E$4:$AJ$500,
MATCH($A75,'Productivity Dump'!$A$4:$A$500,0),
MATCH(CK$2,'Productivity Dump'!$E$3:$AJ$3,0)
),
IF(CK$3="Attendance",
INDEX('Attendance Dump'!$E$2:$AI$400,
MATCH($A75,'Attendance Dump'!$B$2:$B$400,0),
MATCH(CK$2,'Attendance Dump'!$E$1:$AI$1,0)
),
INDEX('Active Hour''s Dump'!$D$3:$AH$337,
MATCH($C75,'Active Hour''s Dump'!$A$3:$A$337,0),
MATCH(CK$2,'Active Hour''s Dump'!$D$2:$AH$2,0)
))),"")</f>
        <v>0</v>
      </c>
      <c r="CL75" s="13" t="str">
        <f>_xlfn.IFNA(IF(CL$3="Productivity",
INDEX('Productivity Dump'!$E$4:$AJ$500,
MATCH($A75,'Productivity Dump'!$A$4:$A$500,0),
MATCH(CL$2,'Productivity Dump'!$E$3:$AJ$3,0)
),
IF(CL$3="Attendance",
INDEX('Attendance Dump'!$E$2:$AI$400,
MATCH($A75,'Attendance Dump'!$B$2:$B$400,0),
MATCH(CL$2,'Attendance Dump'!$E$1:$AI$1,0)
),
INDEX('Active Hour''s Dump'!$D$3:$AH$337,
MATCH($C75,'Active Hour''s Dump'!$A$3:$A$337,0),
MATCH(CL$2,'Active Hour''s Dump'!$D$2:$AH$2,0)
))),"")</f>
        <v>PL</v>
      </c>
      <c r="CM75" s="54">
        <f>_xlfn.IFNA(IF(CM$3="Productivity",
INDEX('Productivity Dump'!$E$4:$AJ$500,
MATCH($A75,'Productivity Dump'!$A$4:$A$500,0),
MATCH(CM$2,'Productivity Dump'!$E$3:$AJ$3,0)
),
IF(CM$3="Attendance",
INDEX('Attendance Dump'!$E$2:$AI$400,
MATCH($A75,'Attendance Dump'!$B$2:$B$400,0),
MATCH(CM$2,'Attendance Dump'!$E$1:$AI$1,0)
),
INDEX('Active Hour''s Dump'!$D$3:$AH$337,
MATCH($C75,'Active Hour''s Dump'!$A$3:$A$337,0),
MATCH(CM$2,'Active Hour''s Dump'!$D$2:$AH$2,0)
))),"")</f>
        <v>0</v>
      </c>
      <c r="CN75" s="13">
        <f>_xlfn.IFNA(IF(CN$3="Productivity",
INDEX('Productivity Dump'!$E$4:$AJ$500,
MATCH($A75,'Productivity Dump'!$A$4:$A$500,0),
MATCH(CN$2,'Productivity Dump'!$E$3:$AJ$3,0)
),
IF(CN$3="Attendance",
INDEX('Attendance Dump'!$E$2:$AI$400,
MATCH($A75,'Attendance Dump'!$B$2:$B$400,0),
MATCH(CN$2,'Attendance Dump'!$E$1:$AI$1,0)
),
INDEX('Active Hour''s Dump'!$D$3:$AH$337,
MATCH($C75,'Active Hour''s Dump'!$A$3:$A$337,0),
MATCH(CN$2,'Active Hour''s Dump'!$D$2:$AH$2,0)
))),"")</f>
        <v>0</v>
      </c>
      <c r="CO75" s="13">
        <f>_xlfn.IFNA(IF(CO$3="Productivity",
INDEX('Productivity Dump'!$E$4:$AJ$500,
MATCH($A75,'Productivity Dump'!$A$4:$A$500,0),
MATCH(CO$2,'Productivity Dump'!$E$3:$AJ$3,0)
),
IF(CO$3="Attendance",
INDEX('Attendance Dump'!$E$2:$AI$400,
MATCH($A75,'Attendance Dump'!$B$2:$B$400,0),
MATCH(CO$2,'Attendance Dump'!$E$1:$AI$1,0)
),
INDEX('Active Hour''s Dump'!$D$3:$AH$337,
MATCH($C75,'Active Hour''s Dump'!$A$3:$A$337,0),
MATCH(CO$2,'Active Hour''s Dump'!$D$2:$AH$2,0)
))),"")</f>
        <v>0</v>
      </c>
      <c r="CP75" s="54">
        <f>_xlfn.IFNA(IF(CP$3="Productivity",
INDEX('Productivity Dump'!$E$4:$AJ$500,
MATCH($A75,'Productivity Dump'!$A$4:$A$500,0),
MATCH(CP$2,'Productivity Dump'!$E$3:$AJ$3,0)
),
IF(CP$3="Attendance",
INDEX('Attendance Dump'!$E$2:$AI$400,
MATCH($A75,'Attendance Dump'!$B$2:$B$400,0),
MATCH(CP$2,'Attendance Dump'!$E$1:$AI$1,0)
),
INDEX('Active Hour''s Dump'!$D$3:$AH$337,
MATCH($C75,'Active Hour''s Dump'!$A$3:$A$337,0),
MATCH(CP$2,'Active Hour''s Dump'!$D$2:$AH$2,0)
))),"")</f>
        <v>0</v>
      </c>
      <c r="CQ75" s="13">
        <f>_xlfn.IFNA(IF(CQ$3="Productivity",
INDEX('Productivity Dump'!$E$4:$AJ$500,
MATCH($A75,'Productivity Dump'!$A$4:$A$500,0),
MATCH(CQ$2,'Productivity Dump'!$E$3:$AJ$3,0)
),
IF(CQ$3="Attendance",
INDEX('Attendance Dump'!$E$2:$AI$400,
MATCH($A75,'Attendance Dump'!$B$2:$B$400,0),
MATCH(CQ$2,'Attendance Dump'!$E$1:$AI$1,0)
),
INDEX('Active Hour''s Dump'!$D$3:$AH$337,
MATCH($C75,'Active Hour''s Dump'!$A$3:$A$337,0),
MATCH(CQ$2,'Active Hour''s Dump'!$D$2:$AH$2,0)
))),"")</f>
        <v>0</v>
      </c>
      <c r="CR75" s="13">
        <f>_xlfn.IFNA(IF(CR$3="Productivity",
INDEX('Productivity Dump'!$E$4:$AJ$500,
MATCH($A75,'Productivity Dump'!$A$4:$A$500,0),
MATCH(CR$2,'Productivity Dump'!$E$3:$AJ$3,0)
),
IF(CR$3="Attendance",
INDEX('Attendance Dump'!$E$2:$AI$400,
MATCH($A75,'Attendance Dump'!$B$2:$B$400,0),
MATCH(CR$2,'Attendance Dump'!$E$1:$AI$1,0)
),
INDEX('Active Hour''s Dump'!$D$3:$AH$337,
MATCH($C75,'Active Hour''s Dump'!$A$3:$A$337,0),
MATCH(CR$2,'Active Hour''s Dump'!$D$2:$AH$2,0)
))),"")</f>
        <v>0</v>
      </c>
      <c r="CS75" s="54">
        <f>_xlfn.IFNA(IF(CS$3="Productivity",
INDEX('Productivity Dump'!$E$4:$AJ$500,
MATCH($A75,'Productivity Dump'!$A$4:$A$500,0),
MATCH(CS$2,'Productivity Dump'!$E$3:$AJ$3,0)
),
IF(CS$3="Attendance",
INDEX('Attendance Dump'!$E$2:$AI$400,
MATCH($A75,'Attendance Dump'!$B$2:$B$400,0),
MATCH(CS$2,'Attendance Dump'!$E$1:$AI$1,0)
),
INDEX('Active Hour''s Dump'!$D$3:$AH$337,
MATCH($C75,'Active Hour''s Dump'!$A$3:$A$337,0),
MATCH(CS$2,'Active Hour''s Dump'!$D$2:$AH$2,0)
))),"")</f>
        <v>0</v>
      </c>
      <c r="CT75" s="13">
        <f>_xlfn.IFNA(IF(CT$3="Productivity",
INDEX('Productivity Dump'!$E$4:$AJ$500,
MATCH($A75,'Productivity Dump'!$A$4:$A$500,0),
MATCH(CT$2,'Productivity Dump'!$E$3:$AJ$3,0)
),
IF(CT$3="Attendance",
INDEX('Attendance Dump'!$E$2:$AI$400,
MATCH($A75,'Attendance Dump'!$B$2:$B$400,0),
MATCH(CT$2,'Attendance Dump'!$E$1:$AI$1,0)
),
INDEX('Active Hour''s Dump'!$D$3:$AH$337,
MATCH($C75,'Active Hour''s Dump'!$A$3:$A$337,0),
MATCH(CT$2,'Active Hour''s Dump'!$D$2:$AH$2,0)
))),"")</f>
        <v>0</v>
      </c>
      <c r="CU75" s="13">
        <f>_xlfn.IFNA(IF(CU$3="Productivity",
INDEX('Productivity Dump'!$E$4:$AJ$500,
MATCH($A75,'Productivity Dump'!$A$4:$A$500,0),
MATCH(CU$2,'Productivity Dump'!$E$3:$AJ$3,0)
),
IF(CU$3="Attendance",
INDEX('Attendance Dump'!$E$2:$AI$400,
MATCH($A75,'Attendance Dump'!$B$2:$B$400,0),
MATCH(CU$2,'Attendance Dump'!$E$1:$AI$1,0)
),
INDEX('Active Hour''s Dump'!$D$3:$AH$337,
MATCH($C75,'Active Hour''s Dump'!$A$3:$A$337,0),
MATCH(CU$2,'Active Hour''s Dump'!$D$2:$AH$2,0)
))),"")</f>
        <v>0</v>
      </c>
      <c r="CV75" s="54">
        <f>_xlfn.IFNA(IF(CV$3="Productivity",
INDEX('Productivity Dump'!$E$4:$AJ$500,
MATCH($A75,'Productivity Dump'!$A$4:$A$500,0),
MATCH(CV$2,'Productivity Dump'!$E$3:$AJ$3,0)
),
IF(CV$3="Attendance",
INDEX('Attendance Dump'!$E$2:$AI$400,
MATCH($A75,'Attendance Dump'!$B$2:$B$400,0),
MATCH(CV$2,'Attendance Dump'!$E$1:$AI$1,0)
),
INDEX('Active Hour''s Dump'!$D$3:$AH$337,
MATCH($C75,'Active Hour''s Dump'!$A$3:$A$337,0),
MATCH(CV$2,'Active Hour''s Dump'!$D$2:$AH$2,0)
))),"")</f>
        <v>0</v>
      </c>
      <c r="CW75" s="13"/>
      <c r="CX75" s="13"/>
      <c r="CY75" s="54"/>
      <c r="DA75" s="57">
        <f t="shared" si="69"/>
        <v>97.416666666666643</v>
      </c>
      <c r="DB75" s="35">
        <f t="shared" si="70"/>
        <v>14523.795</v>
      </c>
      <c r="DC75" s="35">
        <f t="shared" si="67"/>
        <v>7476.2049999999999</v>
      </c>
      <c r="DD75" s="35">
        <f t="shared" ca="1" si="68"/>
        <v>0</v>
      </c>
      <c r="DF75" s="32" cm="1">
        <f t="array" ref="DF75">SUMPRODUCT(
    (MOD(COLUMN(H75:CV75) - COLUMN(H75), 3) = 0) *
    (H75:CV75 = 0) *
    (I75:CW75 = "P") *
    (COUNTIF(UKHoliday, H$2:CV$2) = 0)
)</f>
        <v>0</v>
      </c>
      <c r="DG75" s="33" cm="1">
        <f t="array" ref="DG75">SUMPRODUCT(
  (MOD(COLUMN(H75:CV75) - COLUMN(H75), 3) = 0) *
  (H75:CV75 &gt; 0) *
  (H75:CV75 &lt; 0.5 * IF(((WEEKDAY(H$2:CV$2, 2) = 1) + (WEEKDAY(H$2:CV$2, 2) = 6)), G75, F75)) *
  (I75:CW75 = "P") *
  (COUNTIF(UKHoliday, H$2:CV$2) = 0)
)</f>
        <v>0</v>
      </c>
      <c r="DH75" s="33" cm="1">
        <f t="array" ref="DH75">SUMPRODUCT(
  (MOD(COLUMN(H75:CV75) - COLUMN(H75), 3) = 0) *
  (H75:CV75 &gt; 0.5 * IF(((WEEKDAY(H$2:CV$2, 2) = 1) + (WEEKDAY(H$2:CV$2, 2) = 6)), $G75, $F75)) *
  (H75:CV75 &lt; 0.8 * IF(((WEEKDAY(H$2:CV$2, 2) = 1) + (WEEKDAY(H$2:CV$2, 2) = 6)), $G75, $F75)) *
  (I75:CW75 = "P") *
  (COUNTIF(UKHoliday, H$2:CV$2) = 0)
)</f>
        <v>2</v>
      </c>
      <c r="DI75" s="33" cm="1">
        <f t="array" ref="DI75">SUMPRODUCT(
  (MOD(COLUMN(H75:CV75) - COLUMN(H75), 3) = 0) *
  (H75:CV75 &gt; 0.8 * IF(((WEEKDAY(H$2:CV$2, 2) = 1) + (WEEKDAY(H$2:CV$2, 2) = 6)), $G75, $F75)) *
  (H75:CV75 &lt; 1 * IF(((WEEKDAY(H$2:CV$2, 2) = 1) + (WEEKDAY(H$2:CV$2, 2) = 6)), $G75, $F75)) *
  (I75:CW75 = "P") *
  (COUNTIF(UKHoliday, H$2:CV$2) = 0)
)</f>
        <v>10</v>
      </c>
    </row>
    <row r="76" spans="1:113" x14ac:dyDescent="0.3">
      <c r="A76" s="8" t="s">
        <v>490</v>
      </c>
      <c r="B76" s="8" t="s">
        <v>489</v>
      </c>
      <c r="C76" s="9" t="s">
        <v>810</v>
      </c>
      <c r="D76" s="62" t="s">
        <v>555</v>
      </c>
      <c r="E76" s="35">
        <v>24500</v>
      </c>
      <c r="F76" s="35">
        <f t="shared" si="65"/>
        <v>1225</v>
      </c>
      <c r="G76" s="35">
        <f t="shared" si="66"/>
        <v>612.5</v>
      </c>
      <c r="H76" s="13">
        <f>_xlfn.IFNA(IF(H$3="Productivity",
INDEX('Productivity Dump'!$E$4:$AJ$500,
MATCH($A76,'Productivity Dump'!$A$4:$A$500,0),
MATCH(H$2,'Productivity Dump'!$E$3:$AJ$3,0)
),
IF(H$3="Attendance",
INDEX('Attendance Dump'!$E$2:$AI$400,
MATCH($A76,'Attendance Dump'!$B$2:$B$400,0),
MATCH(H$2,'Attendance Dump'!$E$1:$AI$1,0)
),
INDEX('Active Hour''s Dump'!$D$3:$AH$337,
MATCH($C76,'Active Hour''s Dump'!$A$3:$A$337,0),
MATCH(H$2,'Active Hour''s Dump'!$D$2:$AH$2,0)
))),"")</f>
        <v>983.95000000000016</v>
      </c>
      <c r="I76" s="13" t="str">
        <f>_xlfn.IFNA(IF(I$3="Productivity",
INDEX('Productivity Dump'!$E$4:$AJ$500,
MATCH($A76,'Productivity Dump'!$A$4:$A$500,0),
MATCH(I$2,'Productivity Dump'!$E$3:$AJ$3,0)
),
IF(I$3="Attendance",
INDEX('Attendance Dump'!$E$2:$AI$400,
MATCH($A76,'Attendance Dump'!$B$2:$B$400,0),
MATCH(I$2,'Attendance Dump'!$E$1:$AI$1,0)
),
INDEX('Active Hour''s Dump'!$D$3:$AH$337,
MATCH($C76,'Active Hour''s Dump'!$A$3:$A$337,0),
MATCH(I$2,'Active Hour''s Dump'!$D$2:$AH$2,0)
))),"")</f>
        <v>P</v>
      </c>
      <c r="J76" s="54">
        <f>_xlfn.IFNA(IF(J$3="Productivity",
INDEX('Productivity Dump'!$E$4:$AJ$500,
MATCH($A76,'Productivity Dump'!$A$4:$A$500,0),
MATCH(J$2,'Productivity Dump'!$E$3:$AJ$3,0)
),
IF(J$3="Attendance",
INDEX('Attendance Dump'!$E$2:$AI$400,
MATCH($A76,'Attendance Dump'!$B$2:$B$400,0),
MATCH(J$2,'Attendance Dump'!$E$1:$AI$1,0)
),
INDEX('Active Hour''s Dump'!$D$3:$AH$337,
MATCH($C76,'Active Hour''s Dump'!$A$3:$A$337,0),
MATCH(J$2,'Active Hour''s Dump'!$D$2:$AH$2,0)
))),"")</f>
        <v>5.3333333333333304</v>
      </c>
      <c r="K76" s="13">
        <f>_xlfn.IFNA(IF(K$3="Productivity",
INDEX('Productivity Dump'!$E$4:$AJ$500,
MATCH($A76,'Productivity Dump'!$A$4:$A$500,0),
MATCH(K$2,'Productivity Dump'!$E$3:$AJ$3,0)
),
IF(K$3="Attendance",
INDEX('Attendance Dump'!$E$2:$AI$400,
MATCH($A76,'Attendance Dump'!$B$2:$B$400,0),
MATCH(K$2,'Attendance Dump'!$E$1:$AI$1,0)
),
INDEX('Active Hour''s Dump'!$D$3:$AH$337,
MATCH($C76,'Active Hour''s Dump'!$A$3:$A$337,0),
MATCH(K$2,'Active Hour''s Dump'!$D$2:$AH$2,0)
))),"")</f>
        <v>1070.6909999999998</v>
      </c>
      <c r="L76" s="13" t="str">
        <f>_xlfn.IFNA(IF(L$3="Productivity",
INDEX('Productivity Dump'!$E$4:$AJ$500,
MATCH($A76,'Productivity Dump'!$A$4:$A$500,0),
MATCH(L$2,'Productivity Dump'!$E$3:$AJ$3,0)
),
IF(L$3="Attendance",
INDEX('Attendance Dump'!$E$2:$AI$400,
MATCH($A76,'Attendance Dump'!$B$2:$B$400,0),
MATCH(L$2,'Attendance Dump'!$E$1:$AI$1,0)
),
INDEX('Active Hour''s Dump'!$D$3:$AH$337,
MATCH($C76,'Active Hour''s Dump'!$A$3:$A$337,0),
MATCH(L$2,'Active Hour''s Dump'!$D$2:$AH$2,0)
))),"")</f>
        <v>P</v>
      </c>
      <c r="M76" s="54">
        <f>_xlfn.IFNA(IF(M$3="Productivity",
INDEX('Productivity Dump'!$E$4:$AJ$500,
MATCH($A76,'Productivity Dump'!$A$4:$A$500,0),
MATCH(M$2,'Productivity Dump'!$E$3:$AJ$3,0)
),
IF(M$3="Attendance",
INDEX('Attendance Dump'!$E$2:$AI$400,
MATCH($A76,'Attendance Dump'!$B$2:$B$400,0),
MATCH(M$2,'Attendance Dump'!$E$1:$AI$1,0)
),
INDEX('Active Hour''s Dump'!$D$3:$AH$337,
MATCH($C76,'Active Hour''s Dump'!$A$3:$A$337,0),
MATCH(M$2,'Active Hour''s Dump'!$D$2:$AH$2,0)
))),"")</f>
        <v>4.9166666666666696</v>
      </c>
      <c r="N76" s="13">
        <f>_xlfn.IFNA(IF(N$3="Productivity",
INDEX('Productivity Dump'!$E$4:$AJ$500,
MATCH($A76,'Productivity Dump'!$A$4:$A$500,0),
MATCH(N$2,'Productivity Dump'!$E$3:$AJ$3,0)
),
IF(N$3="Attendance",
INDEX('Attendance Dump'!$E$2:$AI$400,
MATCH($A76,'Attendance Dump'!$B$2:$B$400,0),
MATCH(N$2,'Attendance Dump'!$E$1:$AI$1,0)
),
INDEX('Active Hour''s Dump'!$D$3:$AH$337,
MATCH($C76,'Active Hour''s Dump'!$A$3:$A$337,0),
MATCH(N$2,'Active Hour''s Dump'!$D$2:$AH$2,0)
))),"")</f>
        <v>515.22300000000007</v>
      </c>
      <c r="O76" s="13" t="str">
        <f>_xlfn.IFNA(IF(O$3="Productivity",
INDEX('Productivity Dump'!$E$4:$AJ$500,
MATCH($A76,'Productivity Dump'!$A$4:$A$500,0),
MATCH(O$2,'Productivity Dump'!$E$3:$AJ$3,0)
),
IF(O$3="Attendance",
INDEX('Attendance Dump'!$E$2:$AI$400,
MATCH($A76,'Attendance Dump'!$B$2:$B$400,0),
MATCH(O$2,'Attendance Dump'!$E$1:$AI$1,0)
),
INDEX('Active Hour''s Dump'!$D$3:$AH$337,
MATCH($C76,'Active Hour''s Dump'!$A$3:$A$337,0),
MATCH(O$2,'Active Hour''s Dump'!$D$2:$AH$2,0)
))),"")</f>
        <v>P</v>
      </c>
      <c r="P76" s="54">
        <f>_xlfn.IFNA(IF(P$3="Productivity",
INDEX('Productivity Dump'!$E$4:$AJ$500,
MATCH($A76,'Productivity Dump'!$A$4:$A$500,0),
MATCH(P$2,'Productivity Dump'!$E$3:$AJ$3,0)
),
IF(P$3="Attendance",
INDEX('Attendance Dump'!$E$2:$AI$400,
MATCH($A76,'Attendance Dump'!$B$2:$B$400,0),
MATCH(P$2,'Attendance Dump'!$E$1:$AI$1,0)
),
INDEX('Active Hour''s Dump'!$D$3:$AH$337,
MATCH($C76,'Active Hour''s Dump'!$A$3:$A$337,0),
MATCH(P$2,'Active Hour''s Dump'!$D$2:$AH$2,0)
))),"")</f>
        <v>2.0833333333333299</v>
      </c>
      <c r="Q76" s="13">
        <f>_xlfn.IFNA(IF(Q$3="Productivity",
INDEX('Productivity Dump'!$E$4:$AJ$500,
MATCH($A76,'Productivity Dump'!$A$4:$A$500,0),
MATCH(Q$2,'Productivity Dump'!$E$3:$AJ$3,0)
),
IF(Q$3="Attendance",
INDEX('Attendance Dump'!$E$2:$AI$400,
MATCH($A76,'Attendance Dump'!$B$2:$B$400,0),
MATCH(Q$2,'Attendance Dump'!$E$1:$AI$1,0)
),
INDEX('Active Hour''s Dump'!$D$3:$AH$337,
MATCH($C76,'Active Hour''s Dump'!$A$3:$A$337,0),
MATCH(Q$2,'Active Hour''s Dump'!$D$2:$AH$2,0)
))),"")</f>
        <v>0</v>
      </c>
      <c r="R76" s="13" t="str">
        <f>_xlfn.IFNA(IF(R$3="Productivity",
INDEX('Productivity Dump'!$E$4:$AJ$500,
MATCH($A76,'Productivity Dump'!$A$4:$A$500,0),
MATCH(R$2,'Productivity Dump'!$E$3:$AJ$3,0)
),
IF(R$3="Attendance",
INDEX('Attendance Dump'!$E$2:$AI$400,
MATCH($A76,'Attendance Dump'!$B$2:$B$400,0),
MATCH(R$2,'Attendance Dump'!$E$1:$AI$1,0)
),
INDEX('Active Hour''s Dump'!$D$3:$AH$337,
MATCH($C76,'Active Hour''s Dump'!$A$3:$A$337,0),
MATCH(R$2,'Active Hour''s Dump'!$D$2:$AH$2,0)
))),"")</f>
        <v>WO</v>
      </c>
      <c r="S76" s="54">
        <f>_xlfn.IFNA(IF(S$3="Productivity",
INDEX('Productivity Dump'!$E$4:$AJ$500,
MATCH($A76,'Productivity Dump'!$A$4:$A$500,0),
MATCH(S$2,'Productivity Dump'!$E$3:$AJ$3,0)
),
IF(S$3="Attendance",
INDEX('Attendance Dump'!$E$2:$AI$400,
MATCH($A76,'Attendance Dump'!$B$2:$B$400,0),
MATCH(S$2,'Attendance Dump'!$E$1:$AI$1,0)
),
INDEX('Active Hour''s Dump'!$D$3:$AH$337,
MATCH($C76,'Active Hour''s Dump'!$A$3:$A$337,0),
MATCH(S$2,'Active Hour''s Dump'!$D$2:$AH$2,0)
))),"")</f>
        <v>0</v>
      </c>
      <c r="T76" s="13">
        <f>_xlfn.IFNA(IF(T$3="Productivity",
INDEX('Productivity Dump'!$E$4:$AJ$500,
MATCH($A76,'Productivity Dump'!$A$4:$A$500,0),
MATCH(T$2,'Productivity Dump'!$E$3:$AJ$3,0)
),
IF(T$3="Attendance",
INDEX('Attendance Dump'!$E$2:$AI$400,
MATCH($A76,'Attendance Dump'!$B$2:$B$400,0),
MATCH(T$2,'Attendance Dump'!$E$1:$AI$1,0)
),
INDEX('Active Hour''s Dump'!$D$3:$AH$337,
MATCH($C76,'Active Hour''s Dump'!$A$3:$A$337,0),
MATCH(T$2,'Active Hour''s Dump'!$D$2:$AH$2,0)
))),"")</f>
        <v>541.84699999999998</v>
      </c>
      <c r="U76" s="13" t="str">
        <f>_xlfn.IFNA(IF(U$3="Productivity",
INDEX('Productivity Dump'!$E$4:$AJ$500,
MATCH($A76,'Productivity Dump'!$A$4:$A$500,0),
MATCH(U$2,'Productivity Dump'!$E$3:$AJ$3,0)
),
IF(U$3="Attendance",
INDEX('Attendance Dump'!$E$2:$AI$400,
MATCH($A76,'Attendance Dump'!$B$2:$B$400,0),
MATCH(U$2,'Attendance Dump'!$E$1:$AI$1,0)
),
INDEX('Active Hour''s Dump'!$D$3:$AH$337,
MATCH($C76,'Active Hour''s Dump'!$A$3:$A$337,0),
MATCH(U$2,'Active Hour''s Dump'!$D$2:$AH$2,0)
))),"")</f>
        <v>P</v>
      </c>
      <c r="V76" s="54">
        <f>_xlfn.IFNA(IF(V$3="Productivity",
INDEX('Productivity Dump'!$E$4:$AJ$500,
MATCH($A76,'Productivity Dump'!$A$4:$A$500,0),
MATCH(V$2,'Productivity Dump'!$E$3:$AJ$3,0)
),
IF(V$3="Attendance",
INDEX('Attendance Dump'!$E$2:$AI$400,
MATCH($A76,'Attendance Dump'!$B$2:$B$400,0),
MATCH(V$2,'Attendance Dump'!$E$1:$AI$1,0)
),
INDEX('Active Hour''s Dump'!$D$3:$AH$337,
MATCH($C76,'Active Hour''s Dump'!$A$3:$A$337,0),
MATCH(V$2,'Active Hour''s Dump'!$D$2:$AH$2,0)
))),"")</f>
        <v>2.5833333333333299</v>
      </c>
      <c r="W76" s="13">
        <f>_xlfn.IFNA(IF(W$3="Productivity",
INDEX('Productivity Dump'!$E$4:$AJ$500,
MATCH($A76,'Productivity Dump'!$A$4:$A$500,0),
MATCH(W$2,'Productivity Dump'!$E$3:$AJ$3,0)
),
IF(W$3="Attendance",
INDEX('Attendance Dump'!$E$2:$AI$400,
MATCH($A76,'Attendance Dump'!$B$2:$B$400,0),
MATCH(W$2,'Attendance Dump'!$E$1:$AI$1,0)
),
INDEX('Active Hour''s Dump'!$D$3:$AH$337,
MATCH($C76,'Active Hour''s Dump'!$A$3:$A$337,0),
MATCH(W$2,'Active Hour''s Dump'!$D$2:$AH$2,0)
))),"")</f>
        <v>1083.9089999999999</v>
      </c>
      <c r="X76" s="13" t="str">
        <f>_xlfn.IFNA(IF(X$3="Productivity",
INDEX('Productivity Dump'!$E$4:$AJ$500,
MATCH($A76,'Productivity Dump'!$A$4:$A$500,0),
MATCH(X$2,'Productivity Dump'!$E$3:$AJ$3,0)
),
IF(X$3="Attendance",
INDEX('Attendance Dump'!$E$2:$AI$400,
MATCH($A76,'Attendance Dump'!$B$2:$B$400,0),
MATCH(X$2,'Attendance Dump'!$E$1:$AI$1,0)
),
INDEX('Active Hour''s Dump'!$D$3:$AH$337,
MATCH($C76,'Active Hour''s Dump'!$A$3:$A$337,0),
MATCH(X$2,'Active Hour''s Dump'!$D$2:$AH$2,0)
))),"")</f>
        <v>P</v>
      </c>
      <c r="Y76" s="54">
        <f>_xlfn.IFNA(IF(Y$3="Productivity",
INDEX('Productivity Dump'!$E$4:$AJ$500,
MATCH($A76,'Productivity Dump'!$A$4:$A$500,0),
MATCH(Y$2,'Productivity Dump'!$E$3:$AJ$3,0)
),
IF(Y$3="Attendance",
INDEX('Attendance Dump'!$E$2:$AI$400,
MATCH($A76,'Attendance Dump'!$B$2:$B$400,0),
MATCH(Y$2,'Attendance Dump'!$E$1:$AI$1,0)
),
INDEX('Active Hour''s Dump'!$D$3:$AH$337,
MATCH($C76,'Active Hour''s Dump'!$A$3:$A$337,0),
MATCH(Y$2,'Active Hour''s Dump'!$D$2:$AH$2,0)
))),"")</f>
        <v>4.75</v>
      </c>
      <c r="Z76" s="13">
        <f>_xlfn.IFNA(IF(Z$3="Productivity",
INDEX('Productivity Dump'!$E$4:$AJ$500,
MATCH($A76,'Productivity Dump'!$A$4:$A$500,0),
MATCH(Z$2,'Productivity Dump'!$E$3:$AJ$3,0)
),
IF(Z$3="Attendance",
INDEX('Attendance Dump'!$E$2:$AI$400,
MATCH($A76,'Attendance Dump'!$B$2:$B$400,0),
MATCH(Z$2,'Attendance Dump'!$E$1:$AI$1,0)
),
INDEX('Active Hour''s Dump'!$D$3:$AH$337,
MATCH($C76,'Active Hour''s Dump'!$A$3:$A$337,0),
MATCH(Z$2,'Active Hour''s Dump'!$D$2:$AH$2,0)
))),"")</f>
        <v>927.58299999999963</v>
      </c>
      <c r="AA76" s="13" t="str">
        <f>_xlfn.IFNA(IF(AA$3="Productivity",
INDEX('Productivity Dump'!$E$4:$AJ$500,
MATCH($A76,'Productivity Dump'!$A$4:$A$500,0),
MATCH(AA$2,'Productivity Dump'!$E$3:$AJ$3,0)
),
IF(AA$3="Attendance",
INDEX('Attendance Dump'!$E$2:$AI$400,
MATCH($A76,'Attendance Dump'!$B$2:$B$400,0),
MATCH(AA$2,'Attendance Dump'!$E$1:$AI$1,0)
),
INDEX('Active Hour''s Dump'!$D$3:$AH$337,
MATCH($C76,'Active Hour''s Dump'!$A$3:$A$337,0),
MATCH(AA$2,'Active Hour''s Dump'!$D$2:$AH$2,0)
))),"")</f>
        <v>P</v>
      </c>
      <c r="AB76" s="54">
        <f>_xlfn.IFNA(IF(AB$3="Productivity",
INDEX('Productivity Dump'!$E$4:$AJ$500,
MATCH($A76,'Productivity Dump'!$A$4:$A$500,0),
MATCH(AB$2,'Productivity Dump'!$E$3:$AJ$3,0)
),
IF(AB$3="Attendance",
INDEX('Attendance Dump'!$E$2:$AI$400,
MATCH($A76,'Attendance Dump'!$B$2:$B$400,0),
MATCH(AB$2,'Attendance Dump'!$E$1:$AI$1,0)
),
INDEX('Active Hour''s Dump'!$D$3:$AH$337,
MATCH($C76,'Active Hour''s Dump'!$A$3:$A$337,0),
MATCH(AB$2,'Active Hour''s Dump'!$D$2:$AH$2,0)
))),"")</f>
        <v>4.3333333333333304</v>
      </c>
      <c r="AC76" s="13">
        <f>_xlfn.IFNA(IF(AC$3="Productivity",
INDEX('Productivity Dump'!$E$4:$AJ$500,
MATCH($A76,'Productivity Dump'!$A$4:$A$500,0),
MATCH(AC$2,'Productivity Dump'!$E$3:$AJ$3,0)
),
IF(AC$3="Attendance",
INDEX('Attendance Dump'!$E$2:$AI$400,
MATCH($A76,'Attendance Dump'!$B$2:$B$400,0),
MATCH(AC$2,'Attendance Dump'!$E$1:$AI$1,0)
),
INDEX('Active Hour''s Dump'!$D$3:$AH$337,
MATCH($C76,'Active Hour''s Dump'!$A$3:$A$337,0),
MATCH(AC$2,'Active Hour''s Dump'!$D$2:$AH$2,0)
))),"")</f>
        <v>1294</v>
      </c>
      <c r="AD76" s="13" t="str">
        <f>_xlfn.IFNA(IF(AD$3="Productivity",
INDEX('Productivity Dump'!$E$4:$AJ$500,
MATCH($A76,'Productivity Dump'!$A$4:$A$500,0),
MATCH(AD$2,'Productivity Dump'!$E$3:$AJ$3,0)
),
IF(AD$3="Attendance",
INDEX('Attendance Dump'!$E$2:$AI$400,
MATCH($A76,'Attendance Dump'!$B$2:$B$400,0),
MATCH(AD$2,'Attendance Dump'!$E$1:$AI$1,0)
),
INDEX('Active Hour''s Dump'!$D$3:$AH$337,
MATCH($C76,'Active Hour''s Dump'!$A$3:$A$337,0),
MATCH(AD$2,'Active Hour''s Dump'!$D$2:$AH$2,0)
))),"")</f>
        <v>P</v>
      </c>
      <c r="AE76" s="54">
        <f>_xlfn.IFNA(IF(AE$3="Productivity",
INDEX('Productivity Dump'!$E$4:$AJ$500,
MATCH($A76,'Productivity Dump'!$A$4:$A$500,0),
MATCH(AE$2,'Productivity Dump'!$E$3:$AJ$3,0)
),
IF(AE$3="Attendance",
INDEX('Attendance Dump'!$E$2:$AI$400,
MATCH($A76,'Attendance Dump'!$B$2:$B$400,0),
MATCH(AE$2,'Attendance Dump'!$E$1:$AI$1,0)
),
INDEX('Active Hour''s Dump'!$D$3:$AH$337,
MATCH($C76,'Active Hour''s Dump'!$A$3:$A$337,0),
MATCH(AE$2,'Active Hour''s Dump'!$D$2:$AH$2,0)
))),"")</f>
        <v>5.25</v>
      </c>
      <c r="AF76" s="13">
        <f>_xlfn.IFNA(IF(AF$3="Productivity",
INDEX('Productivity Dump'!$E$4:$AJ$500,
MATCH($A76,'Productivity Dump'!$A$4:$A$500,0),
MATCH(AF$2,'Productivity Dump'!$E$3:$AJ$3,0)
),
IF(AF$3="Attendance",
INDEX('Attendance Dump'!$E$2:$AI$400,
MATCH($A76,'Attendance Dump'!$B$2:$B$400,0),
MATCH(AF$2,'Attendance Dump'!$E$1:$AI$1,0)
),
INDEX('Active Hour''s Dump'!$D$3:$AH$337,
MATCH($C76,'Active Hour''s Dump'!$A$3:$A$337,0),
MATCH(AF$2,'Active Hour''s Dump'!$D$2:$AH$2,0)
))),"")</f>
        <v>1060.6659999999999</v>
      </c>
      <c r="AG76" s="13" t="str">
        <f>_xlfn.IFNA(IF(AG$3="Productivity",
INDEX('Productivity Dump'!$E$4:$AJ$500,
MATCH($A76,'Productivity Dump'!$A$4:$A$500,0),
MATCH(AG$2,'Productivity Dump'!$E$3:$AJ$3,0)
),
IF(AG$3="Attendance",
INDEX('Attendance Dump'!$E$2:$AI$400,
MATCH($A76,'Attendance Dump'!$B$2:$B$400,0),
MATCH(AG$2,'Attendance Dump'!$E$1:$AI$1,0)
),
INDEX('Active Hour''s Dump'!$D$3:$AH$337,
MATCH($C76,'Active Hour''s Dump'!$A$3:$A$337,0),
MATCH(AG$2,'Active Hour''s Dump'!$D$2:$AH$2,0)
))),"")</f>
        <v>P</v>
      </c>
      <c r="AH76" s="54">
        <f>_xlfn.IFNA(IF(AH$3="Productivity",
INDEX('Productivity Dump'!$E$4:$AJ$500,
MATCH($A76,'Productivity Dump'!$A$4:$A$500,0),
MATCH(AH$2,'Productivity Dump'!$E$3:$AJ$3,0)
),
IF(AH$3="Attendance",
INDEX('Attendance Dump'!$E$2:$AI$400,
MATCH($A76,'Attendance Dump'!$B$2:$B$400,0),
MATCH(AH$2,'Attendance Dump'!$E$1:$AI$1,0)
),
INDEX('Active Hour''s Dump'!$D$3:$AH$337,
MATCH($C76,'Active Hour''s Dump'!$A$3:$A$337,0),
MATCH(AH$2,'Active Hour''s Dump'!$D$2:$AH$2,0)
))),"")</f>
        <v>4.25</v>
      </c>
      <c r="AI76" s="13">
        <f>_xlfn.IFNA(IF(AI$3="Productivity",
INDEX('Productivity Dump'!$E$4:$AJ$500,
MATCH($A76,'Productivity Dump'!$A$4:$A$500,0),
MATCH(AI$2,'Productivity Dump'!$E$3:$AJ$3,0)
),
IF(AI$3="Attendance",
INDEX('Attendance Dump'!$E$2:$AI$400,
MATCH($A76,'Attendance Dump'!$B$2:$B$400,0),
MATCH(AI$2,'Attendance Dump'!$E$1:$AI$1,0)
),
INDEX('Active Hour''s Dump'!$D$3:$AH$337,
MATCH($C76,'Active Hour''s Dump'!$A$3:$A$337,0),
MATCH(AI$2,'Active Hour''s Dump'!$D$2:$AH$2,0)
))),"")</f>
        <v>395.03300000000002</v>
      </c>
      <c r="AJ76" s="13" t="str">
        <f>_xlfn.IFNA(IF(AJ$3="Productivity",
INDEX('Productivity Dump'!$E$4:$AJ$500,
MATCH($A76,'Productivity Dump'!$A$4:$A$500,0),
MATCH(AJ$2,'Productivity Dump'!$E$3:$AJ$3,0)
),
IF(AJ$3="Attendance",
INDEX('Attendance Dump'!$E$2:$AI$400,
MATCH($A76,'Attendance Dump'!$B$2:$B$400,0),
MATCH(AJ$2,'Attendance Dump'!$E$1:$AI$1,0)
),
INDEX('Active Hour''s Dump'!$D$3:$AH$337,
MATCH($C76,'Active Hour''s Dump'!$A$3:$A$337,0),
MATCH(AJ$2,'Active Hour''s Dump'!$D$2:$AH$2,0)
))),"")</f>
        <v>P</v>
      </c>
      <c r="AK76" s="54">
        <f>_xlfn.IFNA(IF(AK$3="Productivity",
INDEX('Productivity Dump'!$E$4:$AJ$500,
MATCH($A76,'Productivity Dump'!$A$4:$A$500,0),
MATCH(AK$2,'Productivity Dump'!$E$3:$AJ$3,0)
),
IF(AK$3="Attendance",
INDEX('Attendance Dump'!$E$2:$AI$400,
MATCH($A76,'Attendance Dump'!$B$2:$B$400,0),
MATCH(AK$2,'Attendance Dump'!$E$1:$AI$1,0)
),
INDEX('Active Hour''s Dump'!$D$3:$AH$337,
MATCH($C76,'Active Hour''s Dump'!$A$3:$A$337,0),
MATCH(AK$2,'Active Hour''s Dump'!$D$2:$AH$2,0)
))),"")</f>
        <v>1.8333333333333299</v>
      </c>
      <c r="AL76" s="13">
        <f>_xlfn.IFNA(IF(AL$3="Productivity",
INDEX('Productivity Dump'!$E$4:$AJ$500,
MATCH($A76,'Productivity Dump'!$A$4:$A$500,0),
MATCH(AL$2,'Productivity Dump'!$E$3:$AJ$3,0)
),
IF(AL$3="Attendance",
INDEX('Attendance Dump'!$E$2:$AI$400,
MATCH($A76,'Attendance Dump'!$B$2:$B$400,0),
MATCH(AL$2,'Attendance Dump'!$E$1:$AI$1,0)
),
INDEX('Active Hour''s Dump'!$D$3:$AH$337,
MATCH($C76,'Active Hour''s Dump'!$A$3:$A$337,0),
MATCH(AL$2,'Active Hour''s Dump'!$D$2:$AH$2,0)
))),"")</f>
        <v>0</v>
      </c>
      <c r="AM76" s="13" t="str">
        <f>_xlfn.IFNA(IF(AM$3="Productivity",
INDEX('Productivity Dump'!$E$4:$AJ$500,
MATCH($A76,'Productivity Dump'!$A$4:$A$500,0),
MATCH(AM$2,'Productivity Dump'!$E$3:$AJ$3,0)
),
IF(AM$3="Attendance",
INDEX('Attendance Dump'!$E$2:$AI$400,
MATCH($A76,'Attendance Dump'!$B$2:$B$400,0),
MATCH(AM$2,'Attendance Dump'!$E$1:$AI$1,0)
),
INDEX('Active Hour''s Dump'!$D$3:$AH$337,
MATCH($C76,'Active Hour''s Dump'!$A$3:$A$337,0),
MATCH(AM$2,'Active Hour''s Dump'!$D$2:$AH$2,0)
))),"")</f>
        <v>WO</v>
      </c>
      <c r="AN76" s="54">
        <f>_xlfn.IFNA(IF(AN$3="Productivity",
INDEX('Productivity Dump'!$E$4:$AJ$500,
MATCH($A76,'Productivity Dump'!$A$4:$A$500,0),
MATCH(AN$2,'Productivity Dump'!$E$3:$AJ$3,0)
),
IF(AN$3="Attendance",
INDEX('Attendance Dump'!$E$2:$AI$400,
MATCH($A76,'Attendance Dump'!$B$2:$B$400,0),
MATCH(AN$2,'Attendance Dump'!$E$1:$AI$1,0)
),
INDEX('Active Hour''s Dump'!$D$3:$AH$337,
MATCH($C76,'Active Hour''s Dump'!$A$3:$A$337,0),
MATCH(AN$2,'Active Hour''s Dump'!$D$2:$AH$2,0)
))),"")</f>
        <v>0</v>
      </c>
      <c r="AO76" s="13">
        <f>_xlfn.IFNA(IF(AO$3="Productivity",
INDEX('Productivity Dump'!$E$4:$AJ$500,
MATCH($A76,'Productivity Dump'!$A$4:$A$500,0),
MATCH(AO$2,'Productivity Dump'!$E$3:$AJ$3,0)
),
IF(AO$3="Attendance",
INDEX('Attendance Dump'!$E$2:$AI$400,
MATCH($A76,'Attendance Dump'!$B$2:$B$400,0),
MATCH(AO$2,'Attendance Dump'!$E$1:$AI$1,0)
),
INDEX('Active Hour''s Dump'!$D$3:$AH$337,
MATCH($C76,'Active Hour''s Dump'!$A$3:$A$337,0),
MATCH(AO$2,'Active Hour''s Dump'!$D$2:$AH$2,0)
))),"")</f>
        <v>579.33200000000011</v>
      </c>
      <c r="AP76" s="13" t="str">
        <f>_xlfn.IFNA(IF(AP$3="Productivity",
INDEX('Productivity Dump'!$E$4:$AJ$500,
MATCH($A76,'Productivity Dump'!$A$4:$A$500,0),
MATCH(AP$2,'Productivity Dump'!$E$3:$AJ$3,0)
),
IF(AP$3="Attendance",
INDEX('Attendance Dump'!$E$2:$AI$400,
MATCH($A76,'Attendance Dump'!$B$2:$B$400,0),
MATCH(AP$2,'Attendance Dump'!$E$1:$AI$1,0)
),
INDEX('Active Hour''s Dump'!$D$3:$AH$337,
MATCH($C76,'Active Hour''s Dump'!$A$3:$A$337,0),
MATCH(AP$2,'Active Hour''s Dump'!$D$2:$AH$2,0)
))),"")</f>
        <v>P</v>
      </c>
      <c r="AQ76" s="54">
        <f>_xlfn.IFNA(IF(AQ$3="Productivity",
INDEX('Productivity Dump'!$E$4:$AJ$500,
MATCH($A76,'Productivity Dump'!$A$4:$A$500,0),
MATCH(AQ$2,'Productivity Dump'!$E$3:$AJ$3,0)
),
IF(AQ$3="Attendance",
INDEX('Attendance Dump'!$E$2:$AI$400,
MATCH($A76,'Attendance Dump'!$B$2:$B$400,0),
MATCH(AQ$2,'Attendance Dump'!$E$1:$AI$1,0)
),
INDEX('Active Hour''s Dump'!$D$3:$AH$337,
MATCH($C76,'Active Hour''s Dump'!$A$3:$A$337,0),
MATCH(AQ$2,'Active Hour''s Dump'!$D$2:$AH$2,0)
))),"")</f>
        <v>2.75</v>
      </c>
      <c r="AR76" s="13">
        <f>_xlfn.IFNA(IF(AR$3="Productivity",
INDEX('Productivity Dump'!$E$4:$AJ$500,
MATCH($A76,'Productivity Dump'!$A$4:$A$500,0),
MATCH(AR$2,'Productivity Dump'!$E$3:$AJ$3,0)
),
IF(AR$3="Attendance",
INDEX('Attendance Dump'!$E$2:$AI$400,
MATCH($A76,'Attendance Dump'!$B$2:$B$400,0),
MATCH(AR$2,'Attendance Dump'!$E$1:$AI$1,0)
),
INDEX('Active Hour''s Dump'!$D$3:$AH$337,
MATCH($C76,'Active Hour''s Dump'!$A$3:$A$337,0),
MATCH(AR$2,'Active Hour''s Dump'!$D$2:$AH$2,0)
))),"")</f>
        <v>1080.1029999999996</v>
      </c>
      <c r="AS76" s="13" t="str">
        <f>_xlfn.IFNA(IF(AS$3="Productivity",
INDEX('Productivity Dump'!$E$4:$AJ$500,
MATCH($A76,'Productivity Dump'!$A$4:$A$500,0),
MATCH(AS$2,'Productivity Dump'!$E$3:$AJ$3,0)
),
IF(AS$3="Attendance",
INDEX('Attendance Dump'!$E$2:$AI$400,
MATCH($A76,'Attendance Dump'!$B$2:$B$400,0),
MATCH(AS$2,'Attendance Dump'!$E$1:$AI$1,0)
),
INDEX('Active Hour''s Dump'!$D$3:$AH$337,
MATCH($C76,'Active Hour''s Dump'!$A$3:$A$337,0),
MATCH(AS$2,'Active Hour''s Dump'!$D$2:$AH$2,0)
))),"")</f>
        <v>P</v>
      </c>
      <c r="AT76" s="54">
        <f>_xlfn.IFNA(IF(AT$3="Productivity",
INDEX('Productivity Dump'!$E$4:$AJ$500,
MATCH($A76,'Productivity Dump'!$A$4:$A$500,0),
MATCH(AT$2,'Productivity Dump'!$E$3:$AJ$3,0)
),
IF(AT$3="Attendance",
INDEX('Attendance Dump'!$E$2:$AI$400,
MATCH($A76,'Attendance Dump'!$B$2:$B$400,0),
MATCH(AT$2,'Attendance Dump'!$E$1:$AI$1,0)
),
INDEX('Active Hour''s Dump'!$D$3:$AH$337,
MATCH($C76,'Active Hour''s Dump'!$A$3:$A$337,0),
MATCH(AT$2,'Active Hour''s Dump'!$D$2:$AH$2,0)
))),"")</f>
        <v>4.25</v>
      </c>
      <c r="AU76" s="13">
        <f>_xlfn.IFNA(IF(AU$3="Productivity",
INDEX('Productivity Dump'!$E$4:$AJ$500,
MATCH($A76,'Productivity Dump'!$A$4:$A$500,0),
MATCH(AU$2,'Productivity Dump'!$E$3:$AJ$3,0)
),
IF(AU$3="Attendance",
INDEX('Attendance Dump'!$E$2:$AI$400,
MATCH($A76,'Attendance Dump'!$B$2:$B$400,0),
MATCH(AU$2,'Attendance Dump'!$E$1:$AI$1,0)
),
INDEX('Active Hour''s Dump'!$D$3:$AH$337,
MATCH($C76,'Active Hour''s Dump'!$A$3:$A$337,0),
MATCH(AU$2,'Active Hour''s Dump'!$D$2:$AH$2,0)
))),"")</f>
        <v>1114.1400000000001</v>
      </c>
      <c r="AV76" s="13" t="str">
        <f>_xlfn.IFNA(IF(AV$3="Productivity",
INDEX('Productivity Dump'!$E$4:$AJ$500,
MATCH($A76,'Productivity Dump'!$A$4:$A$500,0),
MATCH(AV$2,'Productivity Dump'!$E$3:$AJ$3,0)
),
IF(AV$3="Attendance",
INDEX('Attendance Dump'!$E$2:$AI$400,
MATCH($A76,'Attendance Dump'!$B$2:$B$400,0),
MATCH(AV$2,'Attendance Dump'!$E$1:$AI$1,0)
),
INDEX('Active Hour''s Dump'!$D$3:$AH$337,
MATCH($C76,'Active Hour''s Dump'!$A$3:$A$337,0),
MATCH(AV$2,'Active Hour''s Dump'!$D$2:$AH$2,0)
))),"")</f>
        <v>P</v>
      </c>
      <c r="AW76" s="54">
        <f>_xlfn.IFNA(IF(AW$3="Productivity",
INDEX('Productivity Dump'!$E$4:$AJ$500,
MATCH($A76,'Productivity Dump'!$A$4:$A$500,0),
MATCH(AW$2,'Productivity Dump'!$E$3:$AJ$3,0)
),
IF(AW$3="Attendance",
INDEX('Attendance Dump'!$E$2:$AI$400,
MATCH($A76,'Attendance Dump'!$B$2:$B$400,0),
MATCH(AW$2,'Attendance Dump'!$E$1:$AI$1,0)
),
INDEX('Active Hour''s Dump'!$D$3:$AH$337,
MATCH($C76,'Active Hour''s Dump'!$A$3:$A$337,0),
MATCH(AW$2,'Active Hour''s Dump'!$D$2:$AH$2,0)
))),"")</f>
        <v>4.6666666666666696</v>
      </c>
      <c r="AX76" s="13">
        <f>_xlfn.IFNA(IF(AX$3="Productivity",
INDEX('Productivity Dump'!$E$4:$AJ$500,
MATCH($A76,'Productivity Dump'!$A$4:$A$500,0),
MATCH(AX$2,'Productivity Dump'!$E$3:$AJ$3,0)
),
IF(AX$3="Attendance",
INDEX('Attendance Dump'!$E$2:$AI$400,
MATCH($A76,'Attendance Dump'!$B$2:$B$400,0),
MATCH(AX$2,'Attendance Dump'!$E$1:$AI$1,0)
),
INDEX('Active Hour''s Dump'!$D$3:$AH$337,
MATCH($C76,'Active Hour''s Dump'!$A$3:$A$337,0),
MATCH(AX$2,'Active Hour''s Dump'!$D$2:$AH$2,0)
))),"")</f>
        <v>1057.3050000000001</v>
      </c>
      <c r="AY76" s="13" t="str">
        <f>_xlfn.IFNA(IF(AY$3="Productivity",
INDEX('Productivity Dump'!$E$4:$AJ$500,
MATCH($A76,'Productivity Dump'!$A$4:$A$500,0),
MATCH(AY$2,'Productivity Dump'!$E$3:$AJ$3,0)
),
IF(AY$3="Attendance",
INDEX('Attendance Dump'!$E$2:$AI$400,
MATCH($A76,'Attendance Dump'!$B$2:$B$400,0),
MATCH(AY$2,'Attendance Dump'!$E$1:$AI$1,0)
),
INDEX('Active Hour''s Dump'!$D$3:$AH$337,
MATCH($C76,'Active Hour''s Dump'!$A$3:$A$337,0),
MATCH(AY$2,'Active Hour''s Dump'!$D$2:$AH$2,0)
))),"")</f>
        <v>P</v>
      </c>
      <c r="AZ76" s="54">
        <f>_xlfn.IFNA(IF(AZ$3="Productivity",
INDEX('Productivity Dump'!$E$4:$AJ$500,
MATCH($A76,'Productivity Dump'!$A$4:$A$500,0),
MATCH(AZ$2,'Productivity Dump'!$E$3:$AJ$3,0)
),
IF(AZ$3="Attendance",
INDEX('Attendance Dump'!$E$2:$AI$400,
MATCH($A76,'Attendance Dump'!$B$2:$B$400,0),
MATCH(AZ$2,'Attendance Dump'!$E$1:$AI$1,0)
),
INDEX('Active Hour''s Dump'!$D$3:$AH$337,
MATCH($C76,'Active Hour''s Dump'!$A$3:$A$337,0),
MATCH(AZ$2,'Active Hour''s Dump'!$D$2:$AH$2,0)
))),"")</f>
        <v>4.5833333333333304</v>
      </c>
      <c r="BA76" s="13">
        <f>_xlfn.IFNA(IF(BA$3="Productivity",
INDEX('Productivity Dump'!$E$4:$AJ$500,
MATCH($A76,'Productivity Dump'!$A$4:$A$500,0),
MATCH(BA$2,'Productivity Dump'!$E$3:$AJ$3,0)
),
IF(BA$3="Attendance",
INDEX('Attendance Dump'!$E$2:$AI$400,
MATCH($A76,'Attendance Dump'!$B$2:$B$400,0),
MATCH(BA$2,'Attendance Dump'!$E$1:$AI$1,0)
),
INDEX('Active Hour''s Dump'!$D$3:$AH$337,
MATCH($C76,'Active Hour''s Dump'!$A$3:$A$337,0),
MATCH(BA$2,'Active Hour''s Dump'!$D$2:$AH$2,0)
))),"")</f>
        <v>1010.61</v>
      </c>
      <c r="BB76" s="13" t="str">
        <f>_xlfn.IFNA(IF(BB$3="Productivity",
INDEX('Productivity Dump'!$E$4:$AJ$500,
MATCH($A76,'Productivity Dump'!$A$4:$A$500,0),
MATCH(BB$2,'Productivity Dump'!$E$3:$AJ$3,0)
),
IF(BB$3="Attendance",
INDEX('Attendance Dump'!$E$2:$AI$400,
MATCH($A76,'Attendance Dump'!$B$2:$B$400,0),
MATCH(BB$2,'Attendance Dump'!$E$1:$AI$1,0)
),
INDEX('Active Hour''s Dump'!$D$3:$AH$337,
MATCH($C76,'Active Hour''s Dump'!$A$3:$A$337,0),
MATCH(BB$2,'Active Hour''s Dump'!$D$2:$AH$2,0)
))),"")</f>
        <v>P</v>
      </c>
      <c r="BC76" s="54">
        <f>_xlfn.IFNA(IF(BC$3="Productivity",
INDEX('Productivity Dump'!$E$4:$AJ$500,
MATCH($A76,'Productivity Dump'!$A$4:$A$500,0),
MATCH(BC$2,'Productivity Dump'!$E$3:$AJ$3,0)
),
IF(BC$3="Attendance",
INDEX('Attendance Dump'!$E$2:$AI$400,
MATCH($A76,'Attendance Dump'!$B$2:$B$400,0),
MATCH(BC$2,'Attendance Dump'!$E$1:$AI$1,0)
),
INDEX('Active Hour''s Dump'!$D$3:$AH$337,
MATCH($C76,'Active Hour''s Dump'!$A$3:$A$337,0),
MATCH(BC$2,'Active Hour''s Dump'!$D$2:$AH$2,0)
))),"")</f>
        <v>3.8333333333333299</v>
      </c>
      <c r="BD76" s="13">
        <f>_xlfn.IFNA(IF(BD$3="Productivity",
INDEX('Productivity Dump'!$E$4:$AJ$500,
MATCH($A76,'Productivity Dump'!$A$4:$A$500,0),
MATCH(BD$2,'Productivity Dump'!$E$3:$AJ$3,0)
),
IF(BD$3="Attendance",
INDEX('Attendance Dump'!$E$2:$AI$400,
MATCH($A76,'Attendance Dump'!$B$2:$B$400,0),
MATCH(BD$2,'Attendance Dump'!$E$1:$AI$1,0)
),
INDEX('Active Hour''s Dump'!$D$3:$AH$337,
MATCH($C76,'Active Hour''s Dump'!$A$3:$A$337,0),
MATCH(BD$2,'Active Hour''s Dump'!$D$2:$AH$2,0)
))),"")</f>
        <v>536.13000000000022</v>
      </c>
      <c r="BE76" s="13" t="str">
        <f>_xlfn.IFNA(IF(BE$3="Productivity",
INDEX('Productivity Dump'!$E$4:$AJ$500,
MATCH($A76,'Productivity Dump'!$A$4:$A$500,0),
MATCH(BE$2,'Productivity Dump'!$E$3:$AJ$3,0)
),
IF(BE$3="Attendance",
INDEX('Attendance Dump'!$E$2:$AI$400,
MATCH($A76,'Attendance Dump'!$B$2:$B$400,0),
MATCH(BE$2,'Attendance Dump'!$E$1:$AI$1,0)
),
INDEX('Active Hour''s Dump'!$D$3:$AH$337,
MATCH($C76,'Active Hour''s Dump'!$A$3:$A$337,0),
MATCH(BE$2,'Active Hour''s Dump'!$D$2:$AH$2,0)
))),"")</f>
        <v>P</v>
      </c>
      <c r="BF76" s="54">
        <f>_xlfn.IFNA(IF(BF$3="Productivity",
INDEX('Productivity Dump'!$E$4:$AJ$500,
MATCH($A76,'Productivity Dump'!$A$4:$A$500,0),
MATCH(BF$2,'Productivity Dump'!$E$3:$AJ$3,0)
),
IF(BF$3="Attendance",
INDEX('Attendance Dump'!$E$2:$AI$400,
MATCH($A76,'Attendance Dump'!$B$2:$B$400,0),
MATCH(BF$2,'Attendance Dump'!$E$1:$AI$1,0)
),
INDEX('Active Hour''s Dump'!$D$3:$AH$337,
MATCH($C76,'Active Hour''s Dump'!$A$3:$A$337,0),
MATCH(BF$2,'Active Hour''s Dump'!$D$2:$AH$2,0)
))),"")</f>
        <v>2.5</v>
      </c>
      <c r="BG76" s="13">
        <f>_xlfn.IFNA(IF(BG$3="Productivity",
INDEX('Productivity Dump'!$E$4:$AJ$500,
MATCH($A76,'Productivity Dump'!$A$4:$A$500,0),
MATCH(BG$2,'Productivity Dump'!$E$3:$AJ$3,0)
),
IF(BG$3="Attendance",
INDEX('Attendance Dump'!$E$2:$AI$400,
MATCH($A76,'Attendance Dump'!$B$2:$B$400,0),
MATCH(BG$2,'Attendance Dump'!$E$1:$AI$1,0)
),
INDEX('Active Hour''s Dump'!$D$3:$AH$337,
MATCH($C76,'Active Hour''s Dump'!$A$3:$A$337,0),
MATCH(BG$2,'Active Hour''s Dump'!$D$2:$AH$2,0)
))),"")</f>
        <v>0</v>
      </c>
      <c r="BH76" s="13" t="str">
        <f>_xlfn.IFNA(IF(BH$3="Productivity",
INDEX('Productivity Dump'!$E$4:$AJ$500,
MATCH($A76,'Productivity Dump'!$A$4:$A$500,0),
MATCH(BH$2,'Productivity Dump'!$E$3:$AJ$3,0)
),
IF(BH$3="Attendance",
INDEX('Attendance Dump'!$E$2:$AI$400,
MATCH($A76,'Attendance Dump'!$B$2:$B$400,0),
MATCH(BH$2,'Attendance Dump'!$E$1:$AI$1,0)
),
INDEX('Active Hour''s Dump'!$D$3:$AH$337,
MATCH($C76,'Active Hour''s Dump'!$A$3:$A$337,0),
MATCH(BH$2,'Active Hour''s Dump'!$D$2:$AH$2,0)
))),"")</f>
        <v>WO</v>
      </c>
      <c r="BI76" s="54">
        <f>_xlfn.IFNA(IF(BI$3="Productivity",
INDEX('Productivity Dump'!$E$4:$AJ$500,
MATCH($A76,'Productivity Dump'!$A$4:$A$500,0),
MATCH(BI$2,'Productivity Dump'!$E$3:$AJ$3,0)
),
IF(BI$3="Attendance",
INDEX('Attendance Dump'!$E$2:$AI$400,
MATCH($A76,'Attendance Dump'!$B$2:$B$400,0),
MATCH(BI$2,'Attendance Dump'!$E$1:$AI$1,0)
),
INDEX('Active Hour''s Dump'!$D$3:$AH$337,
MATCH($C76,'Active Hour''s Dump'!$A$3:$A$337,0),
MATCH(BI$2,'Active Hour''s Dump'!$D$2:$AH$2,0)
))),"")</f>
        <v>0</v>
      </c>
      <c r="BJ76" s="13">
        <f>_xlfn.IFNA(IF(BJ$3="Productivity",
INDEX('Productivity Dump'!$E$4:$AJ$500,
MATCH($A76,'Productivity Dump'!$A$4:$A$500,0),
MATCH(BJ$2,'Productivity Dump'!$E$3:$AJ$3,0)
),
IF(BJ$3="Attendance",
INDEX('Attendance Dump'!$E$2:$AI$400,
MATCH($A76,'Attendance Dump'!$B$2:$B$400,0),
MATCH(BJ$2,'Attendance Dump'!$E$1:$AI$1,0)
),
INDEX('Active Hour''s Dump'!$D$3:$AH$337,
MATCH($C76,'Active Hour''s Dump'!$A$3:$A$337,0),
MATCH(BJ$2,'Active Hour''s Dump'!$D$2:$AH$2,0)
))),"")</f>
        <v>594.91199999999992</v>
      </c>
      <c r="BK76" s="13" t="str">
        <f>_xlfn.IFNA(IF(BK$3="Productivity",
INDEX('Productivity Dump'!$E$4:$AJ$500,
MATCH($A76,'Productivity Dump'!$A$4:$A$500,0),
MATCH(BK$2,'Productivity Dump'!$E$3:$AJ$3,0)
),
IF(BK$3="Attendance",
INDEX('Attendance Dump'!$E$2:$AI$400,
MATCH($A76,'Attendance Dump'!$B$2:$B$400,0),
MATCH(BK$2,'Attendance Dump'!$E$1:$AI$1,0)
),
INDEX('Active Hour''s Dump'!$D$3:$AH$337,
MATCH($C76,'Active Hour''s Dump'!$A$3:$A$337,0),
MATCH(BK$2,'Active Hour''s Dump'!$D$2:$AH$2,0)
))),"")</f>
        <v>P</v>
      </c>
      <c r="BL76" s="54">
        <f>_xlfn.IFNA(IF(BL$3="Productivity",
INDEX('Productivity Dump'!$E$4:$AJ$500,
MATCH($A76,'Productivity Dump'!$A$4:$A$500,0),
MATCH(BL$2,'Productivity Dump'!$E$3:$AJ$3,0)
),
IF(BL$3="Attendance",
INDEX('Attendance Dump'!$E$2:$AI$400,
MATCH($A76,'Attendance Dump'!$B$2:$B$400,0),
MATCH(BL$2,'Attendance Dump'!$E$1:$AI$1,0)
),
INDEX('Active Hour''s Dump'!$D$3:$AH$337,
MATCH($C76,'Active Hour''s Dump'!$A$3:$A$337,0),
MATCH(BL$2,'Active Hour''s Dump'!$D$2:$AH$2,0)
))),"")</f>
        <v>2.4166666666666701</v>
      </c>
      <c r="BM76" s="13">
        <f>_xlfn.IFNA(IF(BM$3="Productivity",
INDEX('Productivity Dump'!$E$4:$AJ$500,
MATCH($A76,'Productivity Dump'!$A$4:$A$500,0),
MATCH(BM$2,'Productivity Dump'!$E$3:$AJ$3,0)
),
IF(BM$3="Attendance",
INDEX('Attendance Dump'!$E$2:$AI$400,
MATCH($A76,'Attendance Dump'!$B$2:$B$400,0),
MATCH(BM$2,'Attendance Dump'!$E$1:$AI$1,0)
),
INDEX('Active Hour''s Dump'!$D$3:$AH$337,
MATCH($C76,'Active Hour''s Dump'!$A$3:$A$337,0),
MATCH(BM$2,'Active Hour''s Dump'!$D$2:$AH$2,0)
))),"")</f>
        <v>1016.7920000000003</v>
      </c>
      <c r="BN76" s="13" t="str">
        <f>_xlfn.IFNA(IF(BN$3="Productivity",
INDEX('Productivity Dump'!$E$4:$AJ$500,
MATCH($A76,'Productivity Dump'!$A$4:$A$500,0),
MATCH(BN$2,'Productivity Dump'!$E$3:$AJ$3,0)
),
IF(BN$3="Attendance",
INDEX('Attendance Dump'!$E$2:$AI$400,
MATCH($A76,'Attendance Dump'!$B$2:$B$400,0),
MATCH(BN$2,'Attendance Dump'!$E$1:$AI$1,0)
),
INDEX('Active Hour''s Dump'!$D$3:$AH$337,
MATCH($C76,'Active Hour''s Dump'!$A$3:$A$337,0),
MATCH(BN$2,'Active Hour''s Dump'!$D$2:$AH$2,0)
))),"")</f>
        <v>P</v>
      </c>
      <c r="BO76" s="54">
        <f>_xlfn.IFNA(IF(BO$3="Productivity",
INDEX('Productivity Dump'!$E$4:$AJ$500,
MATCH($A76,'Productivity Dump'!$A$4:$A$500,0),
MATCH(BO$2,'Productivity Dump'!$E$3:$AJ$3,0)
),
IF(BO$3="Attendance",
INDEX('Attendance Dump'!$E$2:$AI$400,
MATCH($A76,'Attendance Dump'!$B$2:$B$400,0),
MATCH(BO$2,'Attendance Dump'!$E$1:$AI$1,0)
),
INDEX('Active Hour''s Dump'!$D$3:$AH$337,
MATCH($C76,'Active Hour''s Dump'!$A$3:$A$337,0),
MATCH(BO$2,'Active Hour''s Dump'!$D$2:$AH$2,0)
))),"")</f>
        <v>3.6666666666666701</v>
      </c>
      <c r="BP76" s="13">
        <f>_xlfn.IFNA(IF(BP$3="Productivity",
INDEX('Productivity Dump'!$E$4:$AJ$500,
MATCH($A76,'Productivity Dump'!$A$4:$A$500,0),
MATCH(BP$2,'Productivity Dump'!$E$3:$AJ$3,0)
),
IF(BP$3="Attendance",
INDEX('Attendance Dump'!$E$2:$AI$400,
MATCH($A76,'Attendance Dump'!$B$2:$B$400,0),
MATCH(BP$2,'Attendance Dump'!$E$1:$AI$1,0)
),
INDEX('Active Hour''s Dump'!$D$3:$AH$337,
MATCH($C76,'Active Hour''s Dump'!$A$3:$A$337,0),
MATCH(BP$2,'Active Hour''s Dump'!$D$2:$AH$2,0)
))),"")</f>
        <v>1029.0250000000001</v>
      </c>
      <c r="BQ76" s="13" t="str">
        <f>_xlfn.IFNA(IF(BQ$3="Productivity",
INDEX('Productivity Dump'!$E$4:$AJ$500,
MATCH($A76,'Productivity Dump'!$A$4:$A$500,0),
MATCH(BQ$2,'Productivity Dump'!$E$3:$AJ$3,0)
),
IF(BQ$3="Attendance",
INDEX('Attendance Dump'!$E$2:$AI$400,
MATCH($A76,'Attendance Dump'!$B$2:$B$400,0),
MATCH(BQ$2,'Attendance Dump'!$E$1:$AI$1,0)
),
INDEX('Active Hour''s Dump'!$D$3:$AH$337,
MATCH($C76,'Active Hour''s Dump'!$A$3:$A$337,0),
MATCH(BQ$2,'Active Hour''s Dump'!$D$2:$AH$2,0)
))),"")</f>
        <v>P</v>
      </c>
      <c r="BR76" s="54">
        <f>_xlfn.IFNA(IF(BR$3="Productivity",
INDEX('Productivity Dump'!$E$4:$AJ$500,
MATCH($A76,'Productivity Dump'!$A$4:$A$500,0),
MATCH(BR$2,'Productivity Dump'!$E$3:$AJ$3,0)
),
IF(BR$3="Attendance",
INDEX('Attendance Dump'!$E$2:$AI$400,
MATCH($A76,'Attendance Dump'!$B$2:$B$400,0),
MATCH(BR$2,'Attendance Dump'!$E$1:$AI$1,0)
),
INDEX('Active Hour''s Dump'!$D$3:$AH$337,
MATCH($C76,'Active Hour''s Dump'!$A$3:$A$337,0),
MATCH(BR$2,'Active Hour''s Dump'!$D$2:$AH$2,0)
))),"")</f>
        <v>4.5</v>
      </c>
      <c r="BS76" s="13">
        <f>_xlfn.IFNA(IF(BS$3="Productivity",
INDEX('Productivity Dump'!$E$4:$AJ$500,
MATCH($A76,'Productivity Dump'!$A$4:$A$500,0),
MATCH(BS$2,'Productivity Dump'!$E$3:$AJ$3,0)
),
IF(BS$3="Attendance",
INDEX('Attendance Dump'!$E$2:$AI$400,
MATCH($A76,'Attendance Dump'!$B$2:$B$400,0),
MATCH(BS$2,'Attendance Dump'!$E$1:$AI$1,0)
),
INDEX('Active Hour''s Dump'!$D$3:$AH$337,
MATCH($C76,'Active Hour''s Dump'!$A$3:$A$337,0),
MATCH(BS$2,'Active Hour''s Dump'!$D$2:$AH$2,0)
))),"")</f>
        <v>827.15100000000029</v>
      </c>
      <c r="BT76" s="13" t="str">
        <f>_xlfn.IFNA(IF(BT$3="Productivity",
INDEX('Productivity Dump'!$E$4:$AJ$500,
MATCH($A76,'Productivity Dump'!$A$4:$A$500,0),
MATCH(BT$2,'Productivity Dump'!$E$3:$AJ$3,0)
),
IF(BT$3="Attendance",
INDEX('Attendance Dump'!$E$2:$AI$400,
MATCH($A76,'Attendance Dump'!$B$2:$B$400,0),
MATCH(BT$2,'Attendance Dump'!$E$1:$AI$1,0)
),
INDEX('Active Hour''s Dump'!$D$3:$AH$337,
MATCH($C76,'Active Hour''s Dump'!$A$3:$A$337,0),
MATCH(BT$2,'Active Hour''s Dump'!$D$2:$AH$2,0)
))),"")</f>
        <v>H(P)</v>
      </c>
      <c r="BU76" s="54">
        <f>_xlfn.IFNA(IF(BU$3="Productivity",
INDEX('Productivity Dump'!$E$4:$AJ$500,
MATCH($A76,'Productivity Dump'!$A$4:$A$500,0),
MATCH(BU$2,'Productivity Dump'!$E$3:$AJ$3,0)
),
IF(BU$3="Attendance",
INDEX('Attendance Dump'!$E$2:$AI$400,
MATCH($A76,'Attendance Dump'!$B$2:$B$400,0),
MATCH(BU$2,'Attendance Dump'!$E$1:$AI$1,0)
),
INDEX('Active Hour''s Dump'!$D$3:$AH$337,
MATCH($C76,'Active Hour''s Dump'!$A$3:$A$337,0),
MATCH(BU$2,'Active Hour''s Dump'!$D$2:$AH$2,0)
))),"")</f>
        <v>3.6666666666666701</v>
      </c>
      <c r="BV76" s="13">
        <f>_xlfn.IFNA(IF(BV$3="Productivity",
INDEX('Productivity Dump'!$E$4:$AJ$500,
MATCH($A76,'Productivity Dump'!$A$4:$A$500,0),
MATCH(BV$2,'Productivity Dump'!$E$3:$AJ$3,0)
),
IF(BV$3="Attendance",
INDEX('Attendance Dump'!$E$2:$AI$400,
MATCH($A76,'Attendance Dump'!$B$2:$B$400,0),
MATCH(BV$2,'Attendance Dump'!$E$1:$AI$1,0)
),
INDEX('Active Hour''s Dump'!$D$3:$AH$337,
MATCH($C76,'Active Hour''s Dump'!$A$3:$A$337,0),
MATCH(BV$2,'Active Hour''s Dump'!$D$2:$AH$2,0)
))),"")</f>
        <v>0</v>
      </c>
      <c r="BW76" s="13" t="str">
        <f>_xlfn.IFNA(IF(BW$3="Productivity",
INDEX('Productivity Dump'!$E$4:$AJ$500,
MATCH($A76,'Productivity Dump'!$A$4:$A$500,0),
MATCH(BW$2,'Productivity Dump'!$E$3:$AJ$3,0)
),
IF(BW$3="Attendance",
INDEX('Attendance Dump'!$E$2:$AI$400,
MATCH($A76,'Attendance Dump'!$B$2:$B$400,0),
MATCH(BW$2,'Attendance Dump'!$E$1:$AI$1,0)
),
INDEX('Active Hour''s Dump'!$D$3:$AH$337,
MATCH($C76,'Active Hour''s Dump'!$A$3:$A$337,0),
MATCH(BW$2,'Active Hour''s Dump'!$D$2:$AH$2,0)
))),"")</f>
        <v>PL</v>
      </c>
      <c r="BX76" s="54">
        <f>_xlfn.IFNA(IF(BX$3="Productivity",
INDEX('Productivity Dump'!$E$4:$AJ$500,
MATCH($A76,'Productivity Dump'!$A$4:$A$500,0),
MATCH(BX$2,'Productivity Dump'!$E$3:$AJ$3,0)
),
IF(BX$3="Attendance",
INDEX('Attendance Dump'!$E$2:$AI$400,
MATCH($A76,'Attendance Dump'!$B$2:$B$400,0),
MATCH(BX$2,'Attendance Dump'!$E$1:$AI$1,0)
),
INDEX('Active Hour''s Dump'!$D$3:$AH$337,
MATCH($C76,'Active Hour''s Dump'!$A$3:$A$337,0),
MATCH(BX$2,'Active Hour''s Dump'!$D$2:$AH$2,0)
))),"")</f>
        <v>0</v>
      </c>
      <c r="BY76" s="13">
        <f>_xlfn.IFNA(IF(BY$3="Productivity",
INDEX('Productivity Dump'!$E$4:$AJ$500,
MATCH($A76,'Productivity Dump'!$A$4:$A$500,0),
MATCH(BY$2,'Productivity Dump'!$E$3:$AJ$3,0)
),
IF(BY$3="Attendance",
INDEX('Attendance Dump'!$E$2:$AI$400,
MATCH($A76,'Attendance Dump'!$B$2:$B$400,0),
MATCH(BY$2,'Attendance Dump'!$E$1:$AI$1,0)
),
INDEX('Active Hour''s Dump'!$D$3:$AH$337,
MATCH($C76,'Active Hour''s Dump'!$A$3:$A$337,0),
MATCH(BY$2,'Active Hour''s Dump'!$D$2:$AH$2,0)
))),"")</f>
        <v>0</v>
      </c>
      <c r="BZ76" s="13" t="str">
        <f>_xlfn.IFNA(IF(BZ$3="Productivity",
INDEX('Productivity Dump'!$E$4:$AJ$500,
MATCH($A76,'Productivity Dump'!$A$4:$A$500,0),
MATCH(BZ$2,'Productivity Dump'!$E$3:$AJ$3,0)
),
IF(BZ$3="Attendance",
INDEX('Attendance Dump'!$E$2:$AI$400,
MATCH($A76,'Attendance Dump'!$B$2:$B$400,0),
MATCH(BZ$2,'Attendance Dump'!$E$1:$AI$1,0)
),
INDEX('Active Hour''s Dump'!$D$3:$AH$337,
MATCH($C76,'Active Hour''s Dump'!$A$3:$A$337,0),
MATCH(BZ$2,'Active Hour''s Dump'!$D$2:$AH$2,0)
))),"")</f>
        <v>DL</v>
      </c>
      <c r="CA76" s="54">
        <f>_xlfn.IFNA(IF(CA$3="Productivity",
INDEX('Productivity Dump'!$E$4:$AJ$500,
MATCH($A76,'Productivity Dump'!$A$4:$A$500,0),
MATCH(CA$2,'Productivity Dump'!$E$3:$AJ$3,0)
),
IF(CA$3="Attendance",
INDEX('Attendance Dump'!$E$2:$AI$400,
MATCH($A76,'Attendance Dump'!$B$2:$B$400,0),
MATCH(CA$2,'Attendance Dump'!$E$1:$AI$1,0)
),
INDEX('Active Hour''s Dump'!$D$3:$AH$337,
MATCH($C76,'Active Hour''s Dump'!$A$3:$A$337,0),
MATCH(CA$2,'Active Hour''s Dump'!$D$2:$AH$2,0)
))),"")</f>
        <v>0</v>
      </c>
      <c r="CB76" s="13">
        <f>_xlfn.IFNA(IF(CB$3="Productivity",
INDEX('Productivity Dump'!$E$4:$AJ$500,
MATCH($A76,'Productivity Dump'!$A$4:$A$500,0),
MATCH(CB$2,'Productivity Dump'!$E$3:$AJ$3,0)
),
IF(CB$3="Attendance",
INDEX('Attendance Dump'!$E$2:$AI$400,
MATCH($A76,'Attendance Dump'!$B$2:$B$400,0),
MATCH(CB$2,'Attendance Dump'!$E$1:$AI$1,0)
),
INDEX('Active Hour''s Dump'!$D$3:$AH$337,
MATCH($C76,'Active Hour''s Dump'!$A$3:$A$337,0),
MATCH(CB$2,'Active Hour''s Dump'!$D$2:$AH$2,0)
))),"")</f>
        <v>0</v>
      </c>
      <c r="CC76" s="13" t="str">
        <f>_xlfn.IFNA(IF(CC$3="Productivity",
INDEX('Productivity Dump'!$E$4:$AJ$500,
MATCH($A76,'Productivity Dump'!$A$4:$A$500,0),
MATCH(CC$2,'Productivity Dump'!$E$3:$AJ$3,0)
),
IF(CC$3="Attendance",
INDEX('Attendance Dump'!$E$2:$AI$400,
MATCH($A76,'Attendance Dump'!$B$2:$B$400,0),
MATCH(CC$2,'Attendance Dump'!$E$1:$AI$1,0)
),
INDEX('Active Hour''s Dump'!$D$3:$AH$337,
MATCH($C76,'Active Hour''s Dump'!$A$3:$A$337,0),
MATCH(CC$2,'Active Hour''s Dump'!$D$2:$AH$2,0)
))),"")</f>
        <v>WO</v>
      </c>
      <c r="CD76" s="54">
        <f>_xlfn.IFNA(IF(CD$3="Productivity",
INDEX('Productivity Dump'!$E$4:$AJ$500,
MATCH($A76,'Productivity Dump'!$A$4:$A$500,0),
MATCH(CD$2,'Productivity Dump'!$E$3:$AJ$3,0)
),
IF(CD$3="Attendance",
INDEX('Attendance Dump'!$E$2:$AI$400,
MATCH($A76,'Attendance Dump'!$B$2:$B$400,0),
MATCH(CD$2,'Attendance Dump'!$E$1:$AI$1,0)
),
INDEX('Active Hour''s Dump'!$D$3:$AH$337,
MATCH($C76,'Active Hour''s Dump'!$A$3:$A$337,0),
MATCH(CD$2,'Active Hour''s Dump'!$D$2:$AH$2,0)
))),"")</f>
        <v>0</v>
      </c>
      <c r="CE76" s="13">
        <f>_xlfn.IFNA(IF(CE$3="Productivity",
INDEX('Productivity Dump'!$E$4:$AJ$500,
MATCH($A76,'Productivity Dump'!$A$4:$A$500,0),
MATCH(CE$2,'Productivity Dump'!$E$3:$AJ$3,0)
),
IF(CE$3="Attendance",
INDEX('Attendance Dump'!$E$2:$AI$400,
MATCH($A76,'Attendance Dump'!$B$2:$B$400,0),
MATCH(CE$2,'Attendance Dump'!$E$1:$AI$1,0)
),
INDEX('Active Hour''s Dump'!$D$3:$AH$337,
MATCH($C76,'Active Hour''s Dump'!$A$3:$A$337,0),
MATCH(CE$2,'Active Hour''s Dump'!$D$2:$AH$2,0)
))),"")</f>
        <v>640.05499999999984</v>
      </c>
      <c r="CF76" s="13" t="str">
        <f>_xlfn.IFNA(IF(CF$3="Productivity",
INDEX('Productivity Dump'!$E$4:$AJ$500,
MATCH($A76,'Productivity Dump'!$A$4:$A$500,0),
MATCH(CF$2,'Productivity Dump'!$E$3:$AJ$3,0)
),
IF(CF$3="Attendance",
INDEX('Attendance Dump'!$E$2:$AI$400,
MATCH($A76,'Attendance Dump'!$B$2:$B$400,0),
MATCH(CF$2,'Attendance Dump'!$E$1:$AI$1,0)
),
INDEX('Active Hour''s Dump'!$D$3:$AH$337,
MATCH($C76,'Active Hour''s Dump'!$A$3:$A$337,0),
MATCH(CF$2,'Active Hour''s Dump'!$D$2:$AH$2,0)
))),"")</f>
        <v>P</v>
      </c>
      <c r="CG76" s="54">
        <f>_xlfn.IFNA(IF(CG$3="Productivity",
INDEX('Productivity Dump'!$E$4:$AJ$500,
MATCH($A76,'Productivity Dump'!$A$4:$A$500,0),
MATCH(CG$2,'Productivity Dump'!$E$3:$AJ$3,0)
),
IF(CG$3="Attendance",
INDEX('Attendance Dump'!$E$2:$AI$400,
MATCH($A76,'Attendance Dump'!$B$2:$B$400,0),
MATCH(CG$2,'Attendance Dump'!$E$1:$AI$1,0)
),
INDEX('Active Hour''s Dump'!$D$3:$AH$337,
MATCH($C76,'Active Hour''s Dump'!$A$3:$A$337,0),
MATCH(CG$2,'Active Hour''s Dump'!$D$2:$AH$2,0)
))),"")</f>
        <v>3</v>
      </c>
      <c r="CH76" s="13">
        <f>_xlfn.IFNA(IF(CH$3="Productivity",
INDEX('Productivity Dump'!$E$4:$AJ$500,
MATCH($A76,'Productivity Dump'!$A$4:$A$500,0),
MATCH(CH$2,'Productivity Dump'!$E$3:$AJ$3,0)
),
IF(CH$3="Attendance",
INDEX('Attendance Dump'!$E$2:$AI$400,
MATCH($A76,'Attendance Dump'!$B$2:$B$400,0),
MATCH(CH$2,'Attendance Dump'!$E$1:$AI$1,0)
),
INDEX('Active Hour''s Dump'!$D$3:$AH$337,
MATCH($C76,'Active Hour''s Dump'!$A$3:$A$337,0),
MATCH(CH$2,'Active Hour''s Dump'!$D$2:$AH$2,0)
))),"")</f>
        <v>912.76</v>
      </c>
      <c r="CI76" s="13" t="str">
        <f>_xlfn.IFNA(IF(CI$3="Productivity",
INDEX('Productivity Dump'!$E$4:$AJ$500,
MATCH($A76,'Productivity Dump'!$A$4:$A$500,0),
MATCH(CI$2,'Productivity Dump'!$E$3:$AJ$3,0)
),
IF(CI$3="Attendance",
INDEX('Attendance Dump'!$E$2:$AI$400,
MATCH($A76,'Attendance Dump'!$B$2:$B$400,0),
MATCH(CI$2,'Attendance Dump'!$E$1:$AI$1,0)
),
INDEX('Active Hour''s Dump'!$D$3:$AH$337,
MATCH($C76,'Active Hour''s Dump'!$A$3:$A$337,0),
MATCH(CI$2,'Active Hour''s Dump'!$D$2:$AH$2,0)
))),"")</f>
        <v>P</v>
      </c>
      <c r="CJ76" s="54">
        <f>_xlfn.IFNA(IF(CJ$3="Productivity",
INDEX('Productivity Dump'!$E$4:$AJ$500,
MATCH($A76,'Productivity Dump'!$A$4:$A$500,0),
MATCH(CJ$2,'Productivity Dump'!$E$3:$AJ$3,0)
),
IF(CJ$3="Attendance",
INDEX('Attendance Dump'!$E$2:$AI$400,
MATCH($A76,'Attendance Dump'!$B$2:$B$400,0),
MATCH(CJ$2,'Attendance Dump'!$E$1:$AI$1,0)
),
INDEX('Active Hour''s Dump'!$D$3:$AH$337,
MATCH($C76,'Active Hour''s Dump'!$A$3:$A$337,0),
MATCH(CJ$2,'Active Hour''s Dump'!$D$2:$AH$2,0)
))),"")</f>
        <v>4</v>
      </c>
      <c r="CK76" s="13">
        <f>_xlfn.IFNA(IF(CK$3="Productivity",
INDEX('Productivity Dump'!$E$4:$AJ$500,
MATCH($A76,'Productivity Dump'!$A$4:$A$500,0),
MATCH(CK$2,'Productivity Dump'!$E$3:$AJ$3,0)
),
IF(CK$3="Attendance",
INDEX('Attendance Dump'!$E$2:$AI$400,
MATCH($A76,'Attendance Dump'!$B$2:$B$400,0),
MATCH(CK$2,'Attendance Dump'!$E$1:$AI$1,0)
),
INDEX('Active Hour''s Dump'!$D$3:$AH$337,
MATCH($C76,'Active Hour''s Dump'!$A$3:$A$337,0),
MATCH(CK$2,'Active Hour''s Dump'!$D$2:$AH$2,0)
))),"")</f>
        <v>606.81799999999998</v>
      </c>
      <c r="CL76" s="13" t="str">
        <f>_xlfn.IFNA(IF(CL$3="Productivity",
INDEX('Productivity Dump'!$E$4:$AJ$500,
MATCH($A76,'Productivity Dump'!$A$4:$A$500,0),
MATCH(CL$2,'Productivity Dump'!$E$3:$AJ$3,0)
),
IF(CL$3="Attendance",
INDEX('Attendance Dump'!$E$2:$AI$400,
MATCH($A76,'Attendance Dump'!$B$2:$B$400,0),
MATCH(CL$2,'Attendance Dump'!$E$1:$AI$1,0)
),
INDEX('Active Hour''s Dump'!$D$3:$AH$337,
MATCH($C76,'Active Hour''s Dump'!$A$3:$A$337,0),
MATCH(CL$2,'Active Hour''s Dump'!$D$2:$AH$2,0)
))),"")</f>
        <v>P</v>
      </c>
      <c r="CM76" s="54">
        <f>_xlfn.IFNA(IF(CM$3="Productivity",
INDEX('Productivity Dump'!$E$4:$AJ$500,
MATCH($A76,'Productivity Dump'!$A$4:$A$500,0),
MATCH(CM$2,'Productivity Dump'!$E$3:$AJ$3,0)
),
IF(CM$3="Attendance",
INDEX('Attendance Dump'!$E$2:$AI$400,
MATCH($A76,'Attendance Dump'!$B$2:$B$400,0),
MATCH(CM$2,'Attendance Dump'!$E$1:$AI$1,0)
),
INDEX('Active Hour''s Dump'!$D$3:$AH$337,
MATCH($C76,'Active Hour''s Dump'!$A$3:$A$337,0),
MATCH(CM$2,'Active Hour''s Dump'!$D$2:$AH$2,0)
))),"")</f>
        <v>3.3333333333333299</v>
      </c>
      <c r="CN76" s="13">
        <f>_xlfn.IFNA(IF(CN$3="Productivity",
INDEX('Productivity Dump'!$E$4:$AJ$500,
MATCH($A76,'Productivity Dump'!$A$4:$A$500,0),
MATCH(CN$2,'Productivity Dump'!$E$3:$AJ$3,0)
),
IF(CN$3="Attendance",
INDEX('Attendance Dump'!$E$2:$AI$400,
MATCH($A76,'Attendance Dump'!$B$2:$B$400,0),
MATCH(CN$2,'Attendance Dump'!$E$1:$AI$1,0)
),
INDEX('Active Hour''s Dump'!$D$3:$AH$337,
MATCH($C76,'Active Hour''s Dump'!$A$3:$A$337,0),
MATCH(CN$2,'Active Hour''s Dump'!$D$2:$AH$2,0)
))),"")</f>
        <v>0</v>
      </c>
      <c r="CO76" s="13">
        <f>_xlfn.IFNA(IF(CO$3="Productivity",
INDEX('Productivity Dump'!$E$4:$AJ$500,
MATCH($A76,'Productivity Dump'!$A$4:$A$500,0),
MATCH(CO$2,'Productivity Dump'!$E$3:$AJ$3,0)
),
IF(CO$3="Attendance",
INDEX('Attendance Dump'!$E$2:$AI$400,
MATCH($A76,'Attendance Dump'!$B$2:$B$400,0),
MATCH(CO$2,'Attendance Dump'!$E$1:$AI$1,0)
),
INDEX('Active Hour''s Dump'!$D$3:$AH$337,
MATCH($C76,'Active Hour''s Dump'!$A$3:$A$337,0),
MATCH(CO$2,'Active Hour''s Dump'!$D$2:$AH$2,0)
))),"")</f>
        <v>0</v>
      </c>
      <c r="CP76" s="54">
        <f>_xlfn.IFNA(IF(CP$3="Productivity",
INDEX('Productivity Dump'!$E$4:$AJ$500,
MATCH($A76,'Productivity Dump'!$A$4:$A$500,0),
MATCH(CP$2,'Productivity Dump'!$E$3:$AJ$3,0)
),
IF(CP$3="Attendance",
INDEX('Attendance Dump'!$E$2:$AI$400,
MATCH($A76,'Attendance Dump'!$B$2:$B$400,0),
MATCH(CP$2,'Attendance Dump'!$E$1:$AI$1,0)
),
INDEX('Active Hour''s Dump'!$D$3:$AH$337,
MATCH($C76,'Active Hour''s Dump'!$A$3:$A$337,0),
MATCH(CP$2,'Active Hour''s Dump'!$D$2:$AH$2,0)
))),"")</f>
        <v>0</v>
      </c>
      <c r="CQ76" s="13">
        <f>_xlfn.IFNA(IF(CQ$3="Productivity",
INDEX('Productivity Dump'!$E$4:$AJ$500,
MATCH($A76,'Productivity Dump'!$A$4:$A$500,0),
MATCH(CQ$2,'Productivity Dump'!$E$3:$AJ$3,0)
),
IF(CQ$3="Attendance",
INDEX('Attendance Dump'!$E$2:$AI$400,
MATCH($A76,'Attendance Dump'!$B$2:$B$400,0),
MATCH(CQ$2,'Attendance Dump'!$E$1:$AI$1,0)
),
INDEX('Active Hour''s Dump'!$D$3:$AH$337,
MATCH($C76,'Active Hour''s Dump'!$A$3:$A$337,0),
MATCH(CQ$2,'Active Hour''s Dump'!$D$2:$AH$2,0)
))),"")</f>
        <v>0</v>
      </c>
      <c r="CR76" s="13">
        <f>_xlfn.IFNA(IF(CR$3="Productivity",
INDEX('Productivity Dump'!$E$4:$AJ$500,
MATCH($A76,'Productivity Dump'!$A$4:$A$500,0),
MATCH(CR$2,'Productivity Dump'!$E$3:$AJ$3,0)
),
IF(CR$3="Attendance",
INDEX('Attendance Dump'!$E$2:$AI$400,
MATCH($A76,'Attendance Dump'!$B$2:$B$400,0),
MATCH(CR$2,'Attendance Dump'!$E$1:$AI$1,0)
),
INDEX('Active Hour''s Dump'!$D$3:$AH$337,
MATCH($C76,'Active Hour''s Dump'!$A$3:$A$337,0),
MATCH(CR$2,'Active Hour''s Dump'!$D$2:$AH$2,0)
))),"")</f>
        <v>0</v>
      </c>
      <c r="CS76" s="54">
        <f>_xlfn.IFNA(IF(CS$3="Productivity",
INDEX('Productivity Dump'!$E$4:$AJ$500,
MATCH($A76,'Productivity Dump'!$A$4:$A$500,0),
MATCH(CS$2,'Productivity Dump'!$E$3:$AJ$3,0)
),
IF(CS$3="Attendance",
INDEX('Attendance Dump'!$E$2:$AI$400,
MATCH($A76,'Attendance Dump'!$B$2:$B$400,0),
MATCH(CS$2,'Attendance Dump'!$E$1:$AI$1,0)
),
INDEX('Active Hour''s Dump'!$D$3:$AH$337,
MATCH($C76,'Active Hour''s Dump'!$A$3:$A$337,0),
MATCH(CS$2,'Active Hour''s Dump'!$D$2:$AH$2,0)
))),"")</f>
        <v>0</v>
      </c>
      <c r="CT76" s="13">
        <f>_xlfn.IFNA(IF(CT$3="Productivity",
INDEX('Productivity Dump'!$E$4:$AJ$500,
MATCH($A76,'Productivity Dump'!$A$4:$A$500,0),
MATCH(CT$2,'Productivity Dump'!$E$3:$AJ$3,0)
),
IF(CT$3="Attendance",
INDEX('Attendance Dump'!$E$2:$AI$400,
MATCH($A76,'Attendance Dump'!$B$2:$B$400,0),
MATCH(CT$2,'Attendance Dump'!$E$1:$AI$1,0)
),
INDEX('Active Hour''s Dump'!$D$3:$AH$337,
MATCH($C76,'Active Hour''s Dump'!$A$3:$A$337,0),
MATCH(CT$2,'Active Hour''s Dump'!$D$2:$AH$2,0)
))),"")</f>
        <v>0</v>
      </c>
      <c r="CU76" s="13">
        <f>_xlfn.IFNA(IF(CU$3="Productivity",
INDEX('Productivity Dump'!$E$4:$AJ$500,
MATCH($A76,'Productivity Dump'!$A$4:$A$500,0),
MATCH(CU$2,'Productivity Dump'!$E$3:$AJ$3,0)
),
IF(CU$3="Attendance",
INDEX('Attendance Dump'!$E$2:$AI$400,
MATCH($A76,'Attendance Dump'!$B$2:$B$400,0),
MATCH(CU$2,'Attendance Dump'!$E$1:$AI$1,0)
),
INDEX('Active Hour''s Dump'!$D$3:$AH$337,
MATCH($C76,'Active Hour''s Dump'!$A$3:$A$337,0),
MATCH(CU$2,'Active Hour''s Dump'!$D$2:$AH$2,0)
))),"")</f>
        <v>0</v>
      </c>
      <c r="CV76" s="54">
        <f>_xlfn.IFNA(IF(CV$3="Productivity",
INDEX('Productivity Dump'!$E$4:$AJ$500,
MATCH($A76,'Productivity Dump'!$A$4:$A$500,0),
MATCH(CV$2,'Productivity Dump'!$E$3:$AJ$3,0)
),
IF(CV$3="Attendance",
INDEX('Attendance Dump'!$E$2:$AI$400,
MATCH($A76,'Attendance Dump'!$B$2:$B$400,0),
MATCH(CV$2,'Attendance Dump'!$E$1:$AI$1,0)
),
INDEX('Active Hour''s Dump'!$D$3:$AH$337,
MATCH($C76,'Active Hour''s Dump'!$A$3:$A$337,0),
MATCH(CV$2,'Active Hour''s Dump'!$D$2:$AH$2,0)
))),"")</f>
        <v>0</v>
      </c>
      <c r="CW76" s="13"/>
      <c r="CX76" s="13"/>
      <c r="CY76" s="54"/>
      <c r="DA76" s="57">
        <f t="shared" si="69"/>
        <v>82.5</v>
      </c>
      <c r="DB76" s="35">
        <f t="shared" si="70"/>
        <v>18878.035</v>
      </c>
      <c r="DC76" s="35">
        <f t="shared" si="67"/>
        <v>5621.9650000000001</v>
      </c>
      <c r="DD76" s="35">
        <f t="shared" ca="1" si="68"/>
        <v>0</v>
      </c>
      <c r="DF76" s="32" cm="1">
        <f t="array" ref="DF76">SUMPRODUCT(
    (MOD(COLUMN(H76:CV76) - COLUMN(H76), 3) = 0) *
    (H76:CV76 = 0) *
    (I76:CW76 = "P") *
    (COUNTIF(UKHoliday, H$2:CV$2) = 0)
)</f>
        <v>0</v>
      </c>
      <c r="DG76" s="33" cm="1">
        <f t="array" ref="DG76">SUMPRODUCT(
  (MOD(COLUMN(H76:CV76) - COLUMN(H76), 3) = 0) *
  (H76:CV76 &gt; 0) *
  (H76:CV76 &lt; 0.5 * IF(((WEEKDAY(H$2:CV$2, 2) = 1) + (WEEKDAY(H$2:CV$2, 2) = 6)), G76, F76)) *
  (I76:CW76 = "P") *
  (COUNTIF(UKHoliday, H$2:CV$2) = 0)
)</f>
        <v>1</v>
      </c>
      <c r="DH76" s="33" cm="1">
        <f t="array" ref="DH76">SUMPRODUCT(
  (MOD(COLUMN(H76:CV76) - COLUMN(H76), 3) = 0) *
  (H76:CV76 &gt; 0.5 * IF(((WEEKDAY(H$2:CV$2, 2) = 1) + (WEEKDAY(H$2:CV$2, 2) = 6)), $G76, $F76)) *
  (H76:CV76 &lt; 0.8 * IF(((WEEKDAY(H$2:CV$2, 2) = 1) + (WEEKDAY(H$2:CV$2, 2) = 6)), $G76, $F76)) *
  (I76:CW76 = "P") *
  (COUNTIF(UKHoliday, H$2:CV$2) = 0)
)</f>
        <v>3</v>
      </c>
      <c r="DI76" s="33" cm="1">
        <f t="array" ref="DI76">SUMPRODUCT(
  (MOD(COLUMN(H76:CV76) - COLUMN(H76), 3) = 0) *
  (H76:CV76 &gt; 0.8 * IF(((WEEKDAY(H$2:CV$2, 2) = 1) + (WEEKDAY(H$2:CV$2, 2) = 6)), $G76, $F76)) *
  (H76:CV76 &lt; 1 * IF(((WEEKDAY(H$2:CV$2, 2) = 1) + (WEEKDAY(H$2:CV$2, 2) = 6)), $G76, $F76)) *
  (I76:CW76 = "P") *
  (COUNTIF(UKHoliday, H$2:CV$2) = 0)
)</f>
        <v>15</v>
      </c>
    </row>
    <row r="77" spans="1:113" x14ac:dyDescent="0.3">
      <c r="A77" s="8" t="s">
        <v>98</v>
      </c>
      <c r="B77" s="8" t="s">
        <v>97</v>
      </c>
      <c r="C77" s="9" t="s">
        <v>632</v>
      </c>
      <c r="D77" s="62" t="s">
        <v>450</v>
      </c>
      <c r="E77" s="35">
        <v>18600</v>
      </c>
      <c r="F77" s="35">
        <f t="shared" si="65"/>
        <v>930</v>
      </c>
      <c r="G77" s="35">
        <f t="shared" si="66"/>
        <v>465</v>
      </c>
      <c r="H77" s="13">
        <f>_xlfn.IFNA(IF(H$3="Productivity",
INDEX('Productivity Dump'!$E$4:$AJ$500,
MATCH($A77,'Productivity Dump'!$A$4:$A$500,0),
MATCH(H$2,'Productivity Dump'!$E$3:$AJ$3,0)
),
IF(H$3="Attendance",
INDEX('Attendance Dump'!$E$2:$AI$400,
MATCH($A77,'Attendance Dump'!$B$2:$B$400,0),
MATCH(H$2,'Attendance Dump'!$E$1:$AI$1,0)
),
INDEX('Active Hour''s Dump'!$D$3:$AH$337,
MATCH($C77,'Active Hour''s Dump'!$A$3:$A$337,0),
MATCH(H$2,'Active Hour''s Dump'!$D$2:$AH$2,0)
))),"")</f>
        <v>926.05000000000007</v>
      </c>
      <c r="I77" s="13" t="str">
        <f>_xlfn.IFNA(IF(I$3="Productivity",
INDEX('Productivity Dump'!$E$4:$AJ$500,
MATCH($A77,'Productivity Dump'!$A$4:$A$500,0),
MATCH(I$2,'Productivity Dump'!$E$3:$AJ$3,0)
),
IF(I$3="Attendance",
INDEX('Attendance Dump'!$E$2:$AI$400,
MATCH($A77,'Attendance Dump'!$B$2:$B$400,0),
MATCH(I$2,'Attendance Dump'!$E$1:$AI$1,0)
),
INDEX('Active Hour''s Dump'!$D$3:$AH$337,
MATCH($C77,'Active Hour''s Dump'!$A$3:$A$337,0),
MATCH(I$2,'Active Hour''s Dump'!$D$2:$AH$2,0)
))),"")</f>
        <v>P</v>
      </c>
      <c r="J77" s="54">
        <f>_xlfn.IFNA(IF(J$3="Productivity",
INDEX('Productivity Dump'!$E$4:$AJ$500,
MATCH($A77,'Productivity Dump'!$A$4:$A$500,0),
MATCH(J$2,'Productivity Dump'!$E$3:$AJ$3,0)
),
IF(J$3="Attendance",
INDEX('Attendance Dump'!$E$2:$AI$400,
MATCH($A77,'Attendance Dump'!$B$2:$B$400,0),
MATCH(J$2,'Attendance Dump'!$E$1:$AI$1,0)
),
INDEX('Active Hour''s Dump'!$D$3:$AH$337,
MATCH($C77,'Active Hour''s Dump'!$A$3:$A$337,0),
MATCH(J$2,'Active Hour''s Dump'!$D$2:$AH$2,0)
))),"")</f>
        <v>8.25</v>
      </c>
      <c r="K77" s="13">
        <f>_xlfn.IFNA(IF(K$3="Productivity",
INDEX('Productivity Dump'!$E$4:$AJ$500,
MATCH($A77,'Productivity Dump'!$A$4:$A$500,0),
MATCH(K$2,'Productivity Dump'!$E$3:$AJ$3,0)
),
IF(K$3="Attendance",
INDEX('Attendance Dump'!$E$2:$AI$400,
MATCH($A77,'Attendance Dump'!$B$2:$B$400,0),
MATCH(K$2,'Attendance Dump'!$E$1:$AI$1,0)
),
INDEX('Active Hour''s Dump'!$D$3:$AH$337,
MATCH($C77,'Active Hour''s Dump'!$A$3:$A$337,0),
MATCH(K$2,'Active Hour''s Dump'!$D$2:$AH$2,0)
))),"")</f>
        <v>974.89299999999992</v>
      </c>
      <c r="L77" s="13" t="str">
        <f>_xlfn.IFNA(IF(L$3="Productivity",
INDEX('Productivity Dump'!$E$4:$AJ$500,
MATCH($A77,'Productivity Dump'!$A$4:$A$500,0),
MATCH(L$2,'Productivity Dump'!$E$3:$AJ$3,0)
),
IF(L$3="Attendance",
INDEX('Attendance Dump'!$E$2:$AI$400,
MATCH($A77,'Attendance Dump'!$B$2:$B$400,0),
MATCH(L$2,'Attendance Dump'!$E$1:$AI$1,0)
),
INDEX('Active Hour''s Dump'!$D$3:$AH$337,
MATCH($C77,'Active Hour''s Dump'!$A$3:$A$337,0),
MATCH(L$2,'Active Hour''s Dump'!$D$2:$AH$2,0)
))),"")</f>
        <v>P</v>
      </c>
      <c r="M77" s="54">
        <f>_xlfn.IFNA(IF(M$3="Productivity",
INDEX('Productivity Dump'!$E$4:$AJ$500,
MATCH($A77,'Productivity Dump'!$A$4:$A$500,0),
MATCH(M$2,'Productivity Dump'!$E$3:$AJ$3,0)
),
IF(M$3="Attendance",
INDEX('Attendance Dump'!$E$2:$AI$400,
MATCH($A77,'Attendance Dump'!$B$2:$B$400,0),
MATCH(M$2,'Attendance Dump'!$E$1:$AI$1,0)
),
INDEX('Active Hour''s Dump'!$D$3:$AH$337,
MATCH($C77,'Active Hour''s Dump'!$A$3:$A$337,0),
MATCH(M$2,'Active Hour''s Dump'!$D$2:$AH$2,0)
))),"")</f>
        <v>8.5</v>
      </c>
      <c r="N77" s="13">
        <f>_xlfn.IFNA(IF(N$3="Productivity",
INDEX('Productivity Dump'!$E$4:$AJ$500,
MATCH($A77,'Productivity Dump'!$A$4:$A$500,0),
MATCH(N$2,'Productivity Dump'!$E$3:$AJ$3,0)
),
IF(N$3="Attendance",
INDEX('Attendance Dump'!$E$2:$AI$400,
MATCH($A77,'Attendance Dump'!$B$2:$B$400,0),
MATCH(N$2,'Attendance Dump'!$E$1:$AI$1,0)
),
INDEX('Active Hour''s Dump'!$D$3:$AH$337,
MATCH($C77,'Active Hour''s Dump'!$A$3:$A$337,0),
MATCH(N$2,'Active Hour''s Dump'!$D$2:$AH$2,0)
))),"")</f>
        <v>849.91700000000003</v>
      </c>
      <c r="O77" s="13" t="str">
        <f>_xlfn.IFNA(IF(O$3="Productivity",
INDEX('Productivity Dump'!$E$4:$AJ$500,
MATCH($A77,'Productivity Dump'!$A$4:$A$500,0),
MATCH(O$2,'Productivity Dump'!$E$3:$AJ$3,0)
),
IF(O$3="Attendance",
INDEX('Attendance Dump'!$E$2:$AI$400,
MATCH($A77,'Attendance Dump'!$B$2:$B$400,0),
MATCH(O$2,'Attendance Dump'!$E$1:$AI$1,0)
),
INDEX('Active Hour''s Dump'!$D$3:$AH$337,
MATCH($C77,'Active Hour''s Dump'!$A$3:$A$337,0),
MATCH(O$2,'Active Hour''s Dump'!$D$2:$AH$2,0)
))),"")</f>
        <v>P</v>
      </c>
      <c r="P77" s="54">
        <f>_xlfn.IFNA(IF(P$3="Productivity",
INDEX('Productivity Dump'!$E$4:$AJ$500,
MATCH($A77,'Productivity Dump'!$A$4:$A$500,0),
MATCH(P$2,'Productivity Dump'!$E$3:$AJ$3,0)
),
IF(P$3="Attendance",
INDEX('Attendance Dump'!$E$2:$AI$400,
MATCH($A77,'Attendance Dump'!$B$2:$B$400,0),
MATCH(P$2,'Attendance Dump'!$E$1:$AI$1,0)
),
INDEX('Active Hour''s Dump'!$D$3:$AH$337,
MATCH($C77,'Active Hour''s Dump'!$A$3:$A$337,0),
MATCH(P$2,'Active Hour''s Dump'!$D$2:$AH$2,0)
))),"")</f>
        <v>7.3333333333333304</v>
      </c>
      <c r="Q77" s="13">
        <f>_xlfn.IFNA(IF(Q$3="Productivity",
INDEX('Productivity Dump'!$E$4:$AJ$500,
MATCH($A77,'Productivity Dump'!$A$4:$A$500,0),
MATCH(Q$2,'Productivity Dump'!$E$3:$AJ$3,0)
),
IF(Q$3="Attendance",
INDEX('Attendance Dump'!$E$2:$AI$400,
MATCH($A77,'Attendance Dump'!$B$2:$B$400,0),
MATCH(Q$2,'Attendance Dump'!$E$1:$AI$1,0)
),
INDEX('Active Hour''s Dump'!$D$3:$AH$337,
MATCH($C77,'Active Hour''s Dump'!$A$3:$A$337,0),
MATCH(Q$2,'Active Hour''s Dump'!$D$2:$AH$2,0)
))),"")</f>
        <v>0</v>
      </c>
      <c r="R77" s="13" t="str">
        <f>_xlfn.IFNA(IF(R$3="Productivity",
INDEX('Productivity Dump'!$E$4:$AJ$500,
MATCH($A77,'Productivity Dump'!$A$4:$A$500,0),
MATCH(R$2,'Productivity Dump'!$E$3:$AJ$3,0)
),
IF(R$3="Attendance",
INDEX('Attendance Dump'!$E$2:$AI$400,
MATCH($A77,'Attendance Dump'!$B$2:$B$400,0),
MATCH(R$2,'Attendance Dump'!$E$1:$AI$1,0)
),
INDEX('Active Hour''s Dump'!$D$3:$AH$337,
MATCH($C77,'Active Hour''s Dump'!$A$3:$A$337,0),
MATCH(R$2,'Active Hour''s Dump'!$D$2:$AH$2,0)
))),"")</f>
        <v>WO</v>
      </c>
      <c r="S77" s="54">
        <f>_xlfn.IFNA(IF(S$3="Productivity",
INDEX('Productivity Dump'!$E$4:$AJ$500,
MATCH($A77,'Productivity Dump'!$A$4:$A$500,0),
MATCH(S$2,'Productivity Dump'!$E$3:$AJ$3,0)
),
IF(S$3="Attendance",
INDEX('Attendance Dump'!$E$2:$AI$400,
MATCH($A77,'Attendance Dump'!$B$2:$B$400,0),
MATCH(S$2,'Attendance Dump'!$E$1:$AI$1,0)
),
INDEX('Active Hour''s Dump'!$D$3:$AH$337,
MATCH($C77,'Active Hour''s Dump'!$A$3:$A$337,0),
MATCH(S$2,'Active Hour''s Dump'!$D$2:$AH$2,0)
))),"")</f>
        <v>0</v>
      </c>
      <c r="T77" s="13">
        <f>_xlfn.IFNA(IF(T$3="Productivity",
INDEX('Productivity Dump'!$E$4:$AJ$500,
MATCH($A77,'Productivity Dump'!$A$4:$A$500,0),
MATCH(T$2,'Productivity Dump'!$E$3:$AJ$3,0)
),
IF(T$3="Attendance",
INDEX('Attendance Dump'!$E$2:$AI$400,
MATCH($A77,'Attendance Dump'!$B$2:$B$400,0),
MATCH(T$2,'Attendance Dump'!$E$1:$AI$1,0)
),
INDEX('Active Hour''s Dump'!$D$3:$AH$337,
MATCH($C77,'Active Hour''s Dump'!$A$3:$A$337,0),
MATCH(T$2,'Active Hour''s Dump'!$D$2:$AH$2,0)
))),"")</f>
        <v>607.18000000000006</v>
      </c>
      <c r="U77" s="13" t="str">
        <f>_xlfn.IFNA(IF(U$3="Productivity",
INDEX('Productivity Dump'!$E$4:$AJ$500,
MATCH($A77,'Productivity Dump'!$A$4:$A$500,0),
MATCH(U$2,'Productivity Dump'!$E$3:$AJ$3,0)
),
IF(U$3="Attendance",
INDEX('Attendance Dump'!$E$2:$AI$400,
MATCH($A77,'Attendance Dump'!$B$2:$B$400,0),
MATCH(U$2,'Attendance Dump'!$E$1:$AI$1,0)
),
INDEX('Active Hour''s Dump'!$D$3:$AH$337,
MATCH($C77,'Active Hour''s Dump'!$A$3:$A$337,0),
MATCH(U$2,'Active Hour''s Dump'!$D$2:$AH$2,0)
))),"")</f>
        <v>P</v>
      </c>
      <c r="V77" s="54">
        <f>_xlfn.IFNA(IF(V$3="Productivity",
INDEX('Productivity Dump'!$E$4:$AJ$500,
MATCH($A77,'Productivity Dump'!$A$4:$A$500,0),
MATCH(V$2,'Productivity Dump'!$E$3:$AJ$3,0)
),
IF(V$3="Attendance",
INDEX('Attendance Dump'!$E$2:$AI$400,
MATCH($A77,'Attendance Dump'!$B$2:$B$400,0),
MATCH(V$2,'Attendance Dump'!$E$1:$AI$1,0)
),
INDEX('Active Hour''s Dump'!$D$3:$AH$337,
MATCH($C77,'Active Hour''s Dump'!$A$3:$A$337,0),
MATCH(V$2,'Active Hour''s Dump'!$D$2:$AH$2,0)
))),"")</f>
        <v>5.9166666666666696</v>
      </c>
      <c r="W77" s="13">
        <f>_xlfn.IFNA(IF(W$3="Productivity",
INDEX('Productivity Dump'!$E$4:$AJ$500,
MATCH($A77,'Productivity Dump'!$A$4:$A$500,0),
MATCH(W$2,'Productivity Dump'!$E$3:$AJ$3,0)
),
IF(W$3="Attendance",
INDEX('Attendance Dump'!$E$2:$AI$400,
MATCH($A77,'Attendance Dump'!$B$2:$B$400,0),
MATCH(W$2,'Attendance Dump'!$E$1:$AI$1,0)
),
INDEX('Active Hour''s Dump'!$D$3:$AH$337,
MATCH($C77,'Active Hour''s Dump'!$A$3:$A$337,0),
MATCH(W$2,'Active Hour''s Dump'!$D$2:$AH$2,0)
))),"")</f>
        <v>913.07499999999982</v>
      </c>
      <c r="X77" s="13" t="str">
        <f>_xlfn.IFNA(IF(X$3="Productivity",
INDEX('Productivity Dump'!$E$4:$AJ$500,
MATCH($A77,'Productivity Dump'!$A$4:$A$500,0),
MATCH(X$2,'Productivity Dump'!$E$3:$AJ$3,0)
),
IF(X$3="Attendance",
INDEX('Attendance Dump'!$E$2:$AI$400,
MATCH($A77,'Attendance Dump'!$B$2:$B$400,0),
MATCH(X$2,'Attendance Dump'!$E$1:$AI$1,0)
),
INDEX('Active Hour''s Dump'!$D$3:$AH$337,
MATCH($C77,'Active Hour''s Dump'!$A$3:$A$337,0),
MATCH(X$2,'Active Hour''s Dump'!$D$2:$AH$2,0)
))),"")</f>
        <v>P</v>
      </c>
      <c r="Y77" s="54">
        <f>_xlfn.IFNA(IF(Y$3="Productivity",
INDEX('Productivity Dump'!$E$4:$AJ$500,
MATCH($A77,'Productivity Dump'!$A$4:$A$500,0),
MATCH(Y$2,'Productivity Dump'!$E$3:$AJ$3,0)
),
IF(Y$3="Attendance",
INDEX('Attendance Dump'!$E$2:$AI$400,
MATCH($A77,'Attendance Dump'!$B$2:$B$400,0),
MATCH(Y$2,'Attendance Dump'!$E$1:$AI$1,0)
),
INDEX('Active Hour''s Dump'!$D$3:$AH$337,
MATCH($C77,'Active Hour''s Dump'!$A$3:$A$337,0),
MATCH(Y$2,'Active Hour''s Dump'!$D$2:$AH$2,0)
))),"")</f>
        <v>7.4166666666666696</v>
      </c>
      <c r="Z77" s="13">
        <f>_xlfn.IFNA(IF(Z$3="Productivity",
INDEX('Productivity Dump'!$E$4:$AJ$500,
MATCH($A77,'Productivity Dump'!$A$4:$A$500,0),
MATCH(Z$2,'Productivity Dump'!$E$3:$AJ$3,0)
),
IF(Z$3="Attendance",
INDEX('Attendance Dump'!$E$2:$AI$400,
MATCH($A77,'Attendance Dump'!$B$2:$B$400,0),
MATCH(Z$2,'Attendance Dump'!$E$1:$AI$1,0)
),
INDEX('Active Hour''s Dump'!$D$3:$AH$337,
MATCH($C77,'Active Hour''s Dump'!$A$3:$A$337,0),
MATCH(Z$2,'Active Hour''s Dump'!$D$2:$AH$2,0)
))),"")</f>
        <v>1040.4730000000002</v>
      </c>
      <c r="AA77" s="13" t="str">
        <f>_xlfn.IFNA(IF(AA$3="Productivity",
INDEX('Productivity Dump'!$E$4:$AJ$500,
MATCH($A77,'Productivity Dump'!$A$4:$A$500,0),
MATCH(AA$2,'Productivity Dump'!$E$3:$AJ$3,0)
),
IF(AA$3="Attendance",
INDEX('Attendance Dump'!$E$2:$AI$400,
MATCH($A77,'Attendance Dump'!$B$2:$B$400,0),
MATCH(AA$2,'Attendance Dump'!$E$1:$AI$1,0)
),
INDEX('Active Hour''s Dump'!$D$3:$AH$337,
MATCH($C77,'Active Hour''s Dump'!$A$3:$A$337,0),
MATCH(AA$2,'Active Hour''s Dump'!$D$2:$AH$2,0)
))),"")</f>
        <v>P</v>
      </c>
      <c r="AB77" s="54">
        <f>_xlfn.IFNA(IF(AB$3="Productivity",
INDEX('Productivity Dump'!$E$4:$AJ$500,
MATCH($A77,'Productivity Dump'!$A$4:$A$500,0),
MATCH(AB$2,'Productivity Dump'!$E$3:$AJ$3,0)
),
IF(AB$3="Attendance",
INDEX('Attendance Dump'!$E$2:$AI$400,
MATCH($A77,'Attendance Dump'!$B$2:$B$400,0),
MATCH(AB$2,'Attendance Dump'!$E$1:$AI$1,0)
),
INDEX('Active Hour''s Dump'!$D$3:$AH$337,
MATCH($C77,'Active Hour''s Dump'!$A$3:$A$337,0),
MATCH(AB$2,'Active Hour''s Dump'!$D$2:$AH$2,0)
))),"")</f>
        <v>7.8333333333333304</v>
      </c>
      <c r="AC77" s="13">
        <f>_xlfn.IFNA(IF(AC$3="Productivity",
INDEX('Productivity Dump'!$E$4:$AJ$500,
MATCH($A77,'Productivity Dump'!$A$4:$A$500,0),
MATCH(AC$2,'Productivity Dump'!$E$3:$AJ$3,0)
),
IF(AC$3="Attendance",
INDEX('Attendance Dump'!$E$2:$AI$400,
MATCH($A77,'Attendance Dump'!$B$2:$B$400,0),
MATCH(AC$2,'Attendance Dump'!$E$1:$AI$1,0)
),
INDEX('Active Hour''s Dump'!$D$3:$AH$337,
MATCH($C77,'Active Hour''s Dump'!$A$3:$A$337,0),
MATCH(AC$2,'Active Hour''s Dump'!$D$2:$AH$2,0)
))),"")</f>
        <v>921.51400000000001</v>
      </c>
      <c r="AD77" s="13" t="str">
        <f>_xlfn.IFNA(IF(AD$3="Productivity",
INDEX('Productivity Dump'!$E$4:$AJ$500,
MATCH($A77,'Productivity Dump'!$A$4:$A$500,0),
MATCH(AD$2,'Productivity Dump'!$E$3:$AJ$3,0)
),
IF(AD$3="Attendance",
INDEX('Attendance Dump'!$E$2:$AI$400,
MATCH($A77,'Attendance Dump'!$B$2:$B$400,0),
MATCH(AD$2,'Attendance Dump'!$E$1:$AI$1,0)
),
INDEX('Active Hour''s Dump'!$D$3:$AH$337,
MATCH($C77,'Active Hour''s Dump'!$A$3:$A$337,0),
MATCH(AD$2,'Active Hour''s Dump'!$D$2:$AH$2,0)
))),"")</f>
        <v>P</v>
      </c>
      <c r="AE77" s="54">
        <f>_xlfn.IFNA(IF(AE$3="Productivity",
INDEX('Productivity Dump'!$E$4:$AJ$500,
MATCH($A77,'Productivity Dump'!$A$4:$A$500,0),
MATCH(AE$2,'Productivity Dump'!$E$3:$AJ$3,0)
),
IF(AE$3="Attendance",
INDEX('Attendance Dump'!$E$2:$AI$400,
MATCH($A77,'Attendance Dump'!$B$2:$B$400,0),
MATCH(AE$2,'Attendance Dump'!$E$1:$AI$1,0)
),
INDEX('Active Hour''s Dump'!$D$3:$AH$337,
MATCH($C77,'Active Hour''s Dump'!$A$3:$A$337,0),
MATCH(AE$2,'Active Hour''s Dump'!$D$2:$AH$2,0)
))),"")</f>
        <v>6.9166666666666696</v>
      </c>
      <c r="AF77" s="13">
        <f>_xlfn.IFNA(IF(AF$3="Productivity",
INDEX('Productivity Dump'!$E$4:$AJ$500,
MATCH($A77,'Productivity Dump'!$A$4:$A$500,0),
MATCH(AF$2,'Productivity Dump'!$E$3:$AJ$3,0)
),
IF(AF$3="Attendance",
INDEX('Attendance Dump'!$E$2:$AI$400,
MATCH($A77,'Attendance Dump'!$B$2:$B$400,0),
MATCH(AF$2,'Attendance Dump'!$E$1:$AI$1,0)
),
INDEX('Active Hour''s Dump'!$D$3:$AH$337,
MATCH($C77,'Active Hour''s Dump'!$A$3:$A$337,0),
MATCH(AF$2,'Active Hour''s Dump'!$D$2:$AH$2,0)
))),"")</f>
        <v>966.26199999999994</v>
      </c>
      <c r="AG77" s="13" t="str">
        <f>_xlfn.IFNA(IF(AG$3="Productivity",
INDEX('Productivity Dump'!$E$4:$AJ$500,
MATCH($A77,'Productivity Dump'!$A$4:$A$500,0),
MATCH(AG$2,'Productivity Dump'!$E$3:$AJ$3,0)
),
IF(AG$3="Attendance",
INDEX('Attendance Dump'!$E$2:$AI$400,
MATCH($A77,'Attendance Dump'!$B$2:$B$400,0),
MATCH(AG$2,'Attendance Dump'!$E$1:$AI$1,0)
),
INDEX('Active Hour''s Dump'!$D$3:$AH$337,
MATCH($C77,'Active Hour''s Dump'!$A$3:$A$337,0),
MATCH(AG$2,'Active Hour''s Dump'!$D$2:$AH$2,0)
))),"")</f>
        <v>P</v>
      </c>
      <c r="AH77" s="54">
        <f>_xlfn.IFNA(IF(AH$3="Productivity",
INDEX('Productivity Dump'!$E$4:$AJ$500,
MATCH($A77,'Productivity Dump'!$A$4:$A$500,0),
MATCH(AH$2,'Productivity Dump'!$E$3:$AJ$3,0)
),
IF(AH$3="Attendance",
INDEX('Attendance Dump'!$E$2:$AI$400,
MATCH($A77,'Attendance Dump'!$B$2:$B$400,0),
MATCH(AH$2,'Attendance Dump'!$E$1:$AI$1,0)
),
INDEX('Active Hour''s Dump'!$D$3:$AH$337,
MATCH($C77,'Active Hour''s Dump'!$A$3:$A$337,0),
MATCH(AH$2,'Active Hour''s Dump'!$D$2:$AH$2,0)
))),"")</f>
        <v>7.4166666666666696</v>
      </c>
      <c r="AI77" s="13">
        <f>_xlfn.IFNA(IF(AI$3="Productivity",
INDEX('Productivity Dump'!$E$4:$AJ$500,
MATCH($A77,'Productivity Dump'!$A$4:$A$500,0),
MATCH(AI$2,'Productivity Dump'!$E$3:$AJ$3,0)
),
IF(AI$3="Attendance",
INDEX('Attendance Dump'!$E$2:$AI$400,
MATCH($A77,'Attendance Dump'!$B$2:$B$400,0),
MATCH(AI$2,'Attendance Dump'!$E$1:$AI$1,0)
),
INDEX('Active Hour''s Dump'!$D$3:$AH$337,
MATCH($C77,'Active Hour''s Dump'!$A$3:$A$337,0),
MATCH(AI$2,'Active Hour''s Dump'!$D$2:$AH$2,0)
))),"")</f>
        <v>964.52199999999982</v>
      </c>
      <c r="AJ77" s="13" t="str">
        <f>_xlfn.IFNA(IF(AJ$3="Productivity",
INDEX('Productivity Dump'!$E$4:$AJ$500,
MATCH($A77,'Productivity Dump'!$A$4:$A$500,0),
MATCH(AJ$2,'Productivity Dump'!$E$3:$AJ$3,0)
),
IF(AJ$3="Attendance",
INDEX('Attendance Dump'!$E$2:$AI$400,
MATCH($A77,'Attendance Dump'!$B$2:$B$400,0),
MATCH(AJ$2,'Attendance Dump'!$E$1:$AI$1,0)
),
INDEX('Active Hour''s Dump'!$D$3:$AH$337,
MATCH($C77,'Active Hour''s Dump'!$A$3:$A$337,0),
MATCH(AJ$2,'Active Hour''s Dump'!$D$2:$AH$2,0)
))),"")</f>
        <v>P</v>
      </c>
      <c r="AK77" s="54">
        <f>_xlfn.IFNA(IF(AK$3="Productivity",
INDEX('Productivity Dump'!$E$4:$AJ$500,
MATCH($A77,'Productivity Dump'!$A$4:$A$500,0),
MATCH(AK$2,'Productivity Dump'!$E$3:$AJ$3,0)
),
IF(AK$3="Attendance",
INDEX('Attendance Dump'!$E$2:$AI$400,
MATCH($A77,'Attendance Dump'!$B$2:$B$400,0),
MATCH(AK$2,'Attendance Dump'!$E$1:$AI$1,0)
),
INDEX('Active Hour''s Dump'!$D$3:$AH$337,
MATCH($C77,'Active Hour''s Dump'!$A$3:$A$337,0),
MATCH(AK$2,'Active Hour''s Dump'!$D$2:$AH$2,0)
))),"")</f>
        <v>6.9166666666666696</v>
      </c>
      <c r="AL77" s="13">
        <f>_xlfn.IFNA(IF(AL$3="Productivity",
INDEX('Productivity Dump'!$E$4:$AJ$500,
MATCH($A77,'Productivity Dump'!$A$4:$A$500,0),
MATCH(AL$2,'Productivity Dump'!$E$3:$AJ$3,0)
),
IF(AL$3="Attendance",
INDEX('Attendance Dump'!$E$2:$AI$400,
MATCH($A77,'Attendance Dump'!$B$2:$B$400,0),
MATCH(AL$2,'Attendance Dump'!$E$1:$AI$1,0)
),
INDEX('Active Hour''s Dump'!$D$3:$AH$337,
MATCH($C77,'Active Hour''s Dump'!$A$3:$A$337,0),
MATCH(AL$2,'Active Hour''s Dump'!$D$2:$AH$2,0)
))),"")</f>
        <v>0</v>
      </c>
      <c r="AM77" s="13" t="str">
        <f>_xlfn.IFNA(IF(AM$3="Productivity",
INDEX('Productivity Dump'!$E$4:$AJ$500,
MATCH($A77,'Productivity Dump'!$A$4:$A$500,0),
MATCH(AM$2,'Productivity Dump'!$E$3:$AJ$3,0)
),
IF(AM$3="Attendance",
INDEX('Attendance Dump'!$E$2:$AI$400,
MATCH($A77,'Attendance Dump'!$B$2:$B$400,0),
MATCH(AM$2,'Attendance Dump'!$E$1:$AI$1,0)
),
INDEX('Active Hour''s Dump'!$D$3:$AH$337,
MATCH($C77,'Active Hour''s Dump'!$A$3:$A$337,0),
MATCH(AM$2,'Active Hour''s Dump'!$D$2:$AH$2,0)
))),"")</f>
        <v>WO</v>
      </c>
      <c r="AN77" s="54">
        <f>_xlfn.IFNA(IF(AN$3="Productivity",
INDEX('Productivity Dump'!$E$4:$AJ$500,
MATCH($A77,'Productivity Dump'!$A$4:$A$500,0),
MATCH(AN$2,'Productivity Dump'!$E$3:$AJ$3,0)
),
IF(AN$3="Attendance",
INDEX('Attendance Dump'!$E$2:$AI$400,
MATCH($A77,'Attendance Dump'!$B$2:$B$400,0),
MATCH(AN$2,'Attendance Dump'!$E$1:$AI$1,0)
),
INDEX('Active Hour''s Dump'!$D$3:$AH$337,
MATCH($C77,'Active Hour''s Dump'!$A$3:$A$337,0),
MATCH(AN$2,'Active Hour''s Dump'!$D$2:$AH$2,0)
))),"")</f>
        <v>0</v>
      </c>
      <c r="AO77" s="13">
        <f>_xlfn.IFNA(IF(AO$3="Productivity",
INDEX('Productivity Dump'!$E$4:$AJ$500,
MATCH($A77,'Productivity Dump'!$A$4:$A$500,0),
MATCH(AO$2,'Productivity Dump'!$E$3:$AJ$3,0)
),
IF(AO$3="Attendance",
INDEX('Attendance Dump'!$E$2:$AI$400,
MATCH($A77,'Attendance Dump'!$B$2:$B$400,0),
MATCH(AO$2,'Attendance Dump'!$E$1:$AI$1,0)
),
INDEX('Active Hour''s Dump'!$D$3:$AH$337,
MATCH($C77,'Active Hour''s Dump'!$A$3:$A$337,0),
MATCH(AO$2,'Active Hour''s Dump'!$D$2:$AH$2,0)
))),"")</f>
        <v>683.67700000000002</v>
      </c>
      <c r="AP77" s="13" t="str">
        <f>_xlfn.IFNA(IF(AP$3="Productivity",
INDEX('Productivity Dump'!$E$4:$AJ$500,
MATCH($A77,'Productivity Dump'!$A$4:$A$500,0),
MATCH(AP$2,'Productivity Dump'!$E$3:$AJ$3,0)
),
IF(AP$3="Attendance",
INDEX('Attendance Dump'!$E$2:$AI$400,
MATCH($A77,'Attendance Dump'!$B$2:$B$400,0),
MATCH(AP$2,'Attendance Dump'!$E$1:$AI$1,0)
),
INDEX('Active Hour''s Dump'!$D$3:$AH$337,
MATCH($C77,'Active Hour''s Dump'!$A$3:$A$337,0),
MATCH(AP$2,'Active Hour''s Dump'!$D$2:$AH$2,0)
))),"")</f>
        <v>P</v>
      </c>
      <c r="AQ77" s="54">
        <f>_xlfn.IFNA(IF(AQ$3="Productivity",
INDEX('Productivity Dump'!$E$4:$AJ$500,
MATCH($A77,'Productivity Dump'!$A$4:$A$500,0),
MATCH(AQ$2,'Productivity Dump'!$E$3:$AJ$3,0)
),
IF(AQ$3="Attendance",
INDEX('Attendance Dump'!$E$2:$AI$400,
MATCH($A77,'Attendance Dump'!$B$2:$B$400,0),
MATCH(AQ$2,'Attendance Dump'!$E$1:$AI$1,0)
),
INDEX('Active Hour''s Dump'!$D$3:$AH$337,
MATCH($C77,'Active Hour''s Dump'!$A$3:$A$337,0),
MATCH(AQ$2,'Active Hour''s Dump'!$D$2:$AH$2,0)
))),"")</f>
        <v>6.4166666666666696</v>
      </c>
      <c r="AR77" s="13">
        <f>_xlfn.IFNA(IF(AR$3="Productivity",
INDEX('Productivity Dump'!$E$4:$AJ$500,
MATCH($A77,'Productivity Dump'!$A$4:$A$500,0),
MATCH(AR$2,'Productivity Dump'!$E$3:$AJ$3,0)
),
IF(AR$3="Attendance",
INDEX('Attendance Dump'!$E$2:$AI$400,
MATCH($A77,'Attendance Dump'!$B$2:$B$400,0),
MATCH(AR$2,'Attendance Dump'!$E$1:$AI$1,0)
),
INDEX('Active Hour''s Dump'!$D$3:$AH$337,
MATCH($C77,'Active Hour''s Dump'!$A$3:$A$337,0),
MATCH(AR$2,'Active Hour''s Dump'!$D$2:$AH$2,0)
))),"")</f>
        <v>974.33899999999994</v>
      </c>
      <c r="AS77" s="13" t="str">
        <f>_xlfn.IFNA(IF(AS$3="Productivity",
INDEX('Productivity Dump'!$E$4:$AJ$500,
MATCH($A77,'Productivity Dump'!$A$4:$A$500,0),
MATCH(AS$2,'Productivity Dump'!$E$3:$AJ$3,0)
),
IF(AS$3="Attendance",
INDEX('Attendance Dump'!$E$2:$AI$400,
MATCH($A77,'Attendance Dump'!$B$2:$B$400,0),
MATCH(AS$2,'Attendance Dump'!$E$1:$AI$1,0)
),
INDEX('Active Hour''s Dump'!$D$3:$AH$337,
MATCH($C77,'Active Hour''s Dump'!$A$3:$A$337,0),
MATCH(AS$2,'Active Hour''s Dump'!$D$2:$AH$2,0)
))),"")</f>
        <v>P</v>
      </c>
      <c r="AT77" s="54">
        <f>_xlfn.IFNA(IF(AT$3="Productivity",
INDEX('Productivity Dump'!$E$4:$AJ$500,
MATCH($A77,'Productivity Dump'!$A$4:$A$500,0),
MATCH(AT$2,'Productivity Dump'!$E$3:$AJ$3,0)
),
IF(AT$3="Attendance",
INDEX('Attendance Dump'!$E$2:$AI$400,
MATCH($A77,'Attendance Dump'!$B$2:$B$400,0),
MATCH(AT$2,'Attendance Dump'!$E$1:$AI$1,0)
),
INDEX('Active Hour''s Dump'!$D$3:$AH$337,
MATCH($C77,'Active Hour''s Dump'!$A$3:$A$337,0),
MATCH(AT$2,'Active Hour''s Dump'!$D$2:$AH$2,0)
))),"")</f>
        <v>7.3333333333333304</v>
      </c>
      <c r="AU77" s="13">
        <f>_xlfn.IFNA(IF(AU$3="Productivity",
INDEX('Productivity Dump'!$E$4:$AJ$500,
MATCH($A77,'Productivity Dump'!$A$4:$A$500,0),
MATCH(AU$2,'Productivity Dump'!$E$3:$AJ$3,0)
),
IF(AU$3="Attendance",
INDEX('Attendance Dump'!$E$2:$AI$400,
MATCH($A77,'Attendance Dump'!$B$2:$B$400,0),
MATCH(AU$2,'Attendance Dump'!$E$1:$AI$1,0)
),
INDEX('Active Hour''s Dump'!$D$3:$AH$337,
MATCH($C77,'Active Hour''s Dump'!$A$3:$A$337,0),
MATCH(AU$2,'Active Hour''s Dump'!$D$2:$AH$2,0)
))),"")</f>
        <v>824.31700000000001</v>
      </c>
      <c r="AV77" s="13" t="str">
        <f>_xlfn.IFNA(IF(AV$3="Productivity",
INDEX('Productivity Dump'!$E$4:$AJ$500,
MATCH($A77,'Productivity Dump'!$A$4:$A$500,0),
MATCH(AV$2,'Productivity Dump'!$E$3:$AJ$3,0)
),
IF(AV$3="Attendance",
INDEX('Attendance Dump'!$E$2:$AI$400,
MATCH($A77,'Attendance Dump'!$B$2:$B$400,0),
MATCH(AV$2,'Attendance Dump'!$E$1:$AI$1,0)
),
INDEX('Active Hour''s Dump'!$D$3:$AH$337,
MATCH($C77,'Active Hour''s Dump'!$A$3:$A$337,0),
MATCH(AV$2,'Active Hour''s Dump'!$D$2:$AH$2,0)
))),"")</f>
        <v>P</v>
      </c>
      <c r="AW77" s="54">
        <f>_xlfn.IFNA(IF(AW$3="Productivity",
INDEX('Productivity Dump'!$E$4:$AJ$500,
MATCH($A77,'Productivity Dump'!$A$4:$A$500,0),
MATCH(AW$2,'Productivity Dump'!$E$3:$AJ$3,0)
),
IF(AW$3="Attendance",
INDEX('Attendance Dump'!$E$2:$AI$400,
MATCH($A77,'Attendance Dump'!$B$2:$B$400,0),
MATCH(AW$2,'Attendance Dump'!$E$1:$AI$1,0)
),
INDEX('Active Hour''s Dump'!$D$3:$AH$337,
MATCH($C77,'Active Hour''s Dump'!$A$3:$A$337,0),
MATCH(AW$2,'Active Hour''s Dump'!$D$2:$AH$2,0)
))),"")</f>
        <v>6.6666666666666696</v>
      </c>
      <c r="AX77" s="13">
        <f>_xlfn.IFNA(IF(AX$3="Productivity",
INDEX('Productivity Dump'!$E$4:$AJ$500,
MATCH($A77,'Productivity Dump'!$A$4:$A$500,0),
MATCH(AX$2,'Productivity Dump'!$E$3:$AJ$3,0)
),
IF(AX$3="Attendance",
INDEX('Attendance Dump'!$E$2:$AI$400,
MATCH($A77,'Attendance Dump'!$B$2:$B$400,0),
MATCH(AX$2,'Attendance Dump'!$E$1:$AI$1,0)
),
INDEX('Active Hour''s Dump'!$D$3:$AH$337,
MATCH($C77,'Active Hour''s Dump'!$A$3:$A$337,0),
MATCH(AX$2,'Active Hour''s Dump'!$D$2:$AH$2,0)
))),"")</f>
        <v>1109.5509999999997</v>
      </c>
      <c r="AY77" s="13" t="str">
        <f>_xlfn.IFNA(IF(AY$3="Productivity",
INDEX('Productivity Dump'!$E$4:$AJ$500,
MATCH($A77,'Productivity Dump'!$A$4:$A$500,0),
MATCH(AY$2,'Productivity Dump'!$E$3:$AJ$3,0)
),
IF(AY$3="Attendance",
INDEX('Attendance Dump'!$E$2:$AI$400,
MATCH($A77,'Attendance Dump'!$B$2:$B$400,0),
MATCH(AY$2,'Attendance Dump'!$E$1:$AI$1,0)
),
INDEX('Active Hour''s Dump'!$D$3:$AH$337,
MATCH($C77,'Active Hour''s Dump'!$A$3:$A$337,0),
MATCH(AY$2,'Active Hour''s Dump'!$D$2:$AH$2,0)
))),"")</f>
        <v>P</v>
      </c>
      <c r="AZ77" s="54">
        <f>_xlfn.IFNA(IF(AZ$3="Productivity",
INDEX('Productivity Dump'!$E$4:$AJ$500,
MATCH($A77,'Productivity Dump'!$A$4:$A$500,0),
MATCH(AZ$2,'Productivity Dump'!$E$3:$AJ$3,0)
),
IF(AZ$3="Attendance",
INDEX('Attendance Dump'!$E$2:$AI$400,
MATCH($A77,'Attendance Dump'!$B$2:$B$400,0),
MATCH(AZ$2,'Attendance Dump'!$E$1:$AI$1,0)
),
INDEX('Active Hour''s Dump'!$D$3:$AH$337,
MATCH($C77,'Active Hour''s Dump'!$A$3:$A$337,0),
MATCH(AZ$2,'Active Hour''s Dump'!$D$2:$AH$2,0)
))),"")</f>
        <v>6.75</v>
      </c>
      <c r="BA77" s="13">
        <f>_xlfn.IFNA(IF(BA$3="Productivity",
INDEX('Productivity Dump'!$E$4:$AJ$500,
MATCH($A77,'Productivity Dump'!$A$4:$A$500,0),
MATCH(BA$2,'Productivity Dump'!$E$3:$AJ$3,0)
),
IF(BA$3="Attendance",
INDEX('Attendance Dump'!$E$2:$AI$400,
MATCH($A77,'Attendance Dump'!$B$2:$B$400,0),
MATCH(BA$2,'Attendance Dump'!$E$1:$AI$1,0)
),
INDEX('Active Hour''s Dump'!$D$3:$AH$337,
MATCH($C77,'Active Hour''s Dump'!$A$3:$A$337,0),
MATCH(BA$2,'Active Hour''s Dump'!$D$2:$AH$2,0)
))),"")</f>
        <v>821.92299999999966</v>
      </c>
      <c r="BB77" s="13" t="str">
        <f>_xlfn.IFNA(IF(BB$3="Productivity",
INDEX('Productivity Dump'!$E$4:$AJ$500,
MATCH($A77,'Productivity Dump'!$A$4:$A$500,0),
MATCH(BB$2,'Productivity Dump'!$E$3:$AJ$3,0)
),
IF(BB$3="Attendance",
INDEX('Attendance Dump'!$E$2:$AI$400,
MATCH($A77,'Attendance Dump'!$B$2:$B$400,0),
MATCH(BB$2,'Attendance Dump'!$E$1:$AI$1,0)
),
INDEX('Active Hour''s Dump'!$D$3:$AH$337,
MATCH($C77,'Active Hour''s Dump'!$A$3:$A$337,0),
MATCH(BB$2,'Active Hour''s Dump'!$D$2:$AH$2,0)
))),"")</f>
        <v>P</v>
      </c>
      <c r="BC77" s="54">
        <f>_xlfn.IFNA(IF(BC$3="Productivity",
INDEX('Productivity Dump'!$E$4:$AJ$500,
MATCH($A77,'Productivity Dump'!$A$4:$A$500,0),
MATCH(BC$2,'Productivity Dump'!$E$3:$AJ$3,0)
),
IF(BC$3="Attendance",
INDEX('Attendance Dump'!$E$2:$AI$400,
MATCH($A77,'Attendance Dump'!$B$2:$B$400,0),
MATCH(BC$2,'Attendance Dump'!$E$1:$AI$1,0)
),
INDEX('Active Hour''s Dump'!$D$3:$AH$337,
MATCH($C77,'Active Hour''s Dump'!$A$3:$A$337,0),
MATCH(BC$2,'Active Hour''s Dump'!$D$2:$AH$2,0)
))),"")</f>
        <v>7.4166666666666696</v>
      </c>
      <c r="BD77" s="13">
        <f>_xlfn.IFNA(IF(BD$3="Productivity",
INDEX('Productivity Dump'!$E$4:$AJ$500,
MATCH($A77,'Productivity Dump'!$A$4:$A$500,0),
MATCH(BD$2,'Productivity Dump'!$E$3:$AJ$3,0)
),
IF(BD$3="Attendance",
INDEX('Attendance Dump'!$E$2:$AI$400,
MATCH($A77,'Attendance Dump'!$B$2:$B$400,0),
MATCH(BD$2,'Attendance Dump'!$E$1:$AI$1,0)
),
INDEX('Active Hour''s Dump'!$D$3:$AH$337,
MATCH($C77,'Active Hour''s Dump'!$A$3:$A$337,0),
MATCH(BD$2,'Active Hour''s Dump'!$D$2:$AH$2,0)
))),"")</f>
        <v>723.79100000000005</v>
      </c>
      <c r="BE77" s="13" t="str">
        <f>_xlfn.IFNA(IF(BE$3="Productivity",
INDEX('Productivity Dump'!$E$4:$AJ$500,
MATCH($A77,'Productivity Dump'!$A$4:$A$500,0),
MATCH(BE$2,'Productivity Dump'!$E$3:$AJ$3,0)
),
IF(BE$3="Attendance",
INDEX('Attendance Dump'!$E$2:$AI$400,
MATCH($A77,'Attendance Dump'!$B$2:$B$400,0),
MATCH(BE$2,'Attendance Dump'!$E$1:$AI$1,0)
),
INDEX('Active Hour''s Dump'!$D$3:$AH$337,
MATCH($C77,'Active Hour''s Dump'!$A$3:$A$337,0),
MATCH(BE$2,'Active Hour''s Dump'!$D$2:$AH$2,0)
))),"")</f>
        <v>P</v>
      </c>
      <c r="BF77" s="54">
        <f>_xlfn.IFNA(IF(BF$3="Productivity",
INDEX('Productivity Dump'!$E$4:$AJ$500,
MATCH($A77,'Productivity Dump'!$A$4:$A$500,0),
MATCH(BF$2,'Productivity Dump'!$E$3:$AJ$3,0)
),
IF(BF$3="Attendance",
INDEX('Attendance Dump'!$E$2:$AI$400,
MATCH($A77,'Attendance Dump'!$B$2:$B$400,0),
MATCH(BF$2,'Attendance Dump'!$E$1:$AI$1,0)
),
INDEX('Active Hour''s Dump'!$D$3:$AH$337,
MATCH($C77,'Active Hour''s Dump'!$A$3:$A$337,0),
MATCH(BF$2,'Active Hour''s Dump'!$D$2:$AH$2,0)
))),"")</f>
        <v>5.3333333333333304</v>
      </c>
      <c r="BG77" s="13">
        <f>_xlfn.IFNA(IF(BG$3="Productivity",
INDEX('Productivity Dump'!$E$4:$AJ$500,
MATCH($A77,'Productivity Dump'!$A$4:$A$500,0),
MATCH(BG$2,'Productivity Dump'!$E$3:$AJ$3,0)
),
IF(BG$3="Attendance",
INDEX('Attendance Dump'!$E$2:$AI$400,
MATCH($A77,'Attendance Dump'!$B$2:$B$400,0),
MATCH(BG$2,'Attendance Dump'!$E$1:$AI$1,0)
),
INDEX('Active Hour''s Dump'!$D$3:$AH$337,
MATCH($C77,'Active Hour''s Dump'!$A$3:$A$337,0),
MATCH(BG$2,'Active Hour''s Dump'!$D$2:$AH$2,0)
))),"")</f>
        <v>0</v>
      </c>
      <c r="BH77" s="13" t="str">
        <f>_xlfn.IFNA(IF(BH$3="Productivity",
INDEX('Productivity Dump'!$E$4:$AJ$500,
MATCH($A77,'Productivity Dump'!$A$4:$A$500,0),
MATCH(BH$2,'Productivity Dump'!$E$3:$AJ$3,0)
),
IF(BH$3="Attendance",
INDEX('Attendance Dump'!$E$2:$AI$400,
MATCH($A77,'Attendance Dump'!$B$2:$B$400,0),
MATCH(BH$2,'Attendance Dump'!$E$1:$AI$1,0)
),
INDEX('Active Hour''s Dump'!$D$3:$AH$337,
MATCH($C77,'Active Hour''s Dump'!$A$3:$A$337,0),
MATCH(BH$2,'Active Hour''s Dump'!$D$2:$AH$2,0)
))),"")</f>
        <v>WO</v>
      </c>
      <c r="BI77" s="54">
        <f>_xlfn.IFNA(IF(BI$3="Productivity",
INDEX('Productivity Dump'!$E$4:$AJ$500,
MATCH($A77,'Productivity Dump'!$A$4:$A$500,0),
MATCH(BI$2,'Productivity Dump'!$E$3:$AJ$3,0)
),
IF(BI$3="Attendance",
INDEX('Attendance Dump'!$E$2:$AI$400,
MATCH($A77,'Attendance Dump'!$B$2:$B$400,0),
MATCH(BI$2,'Attendance Dump'!$E$1:$AI$1,0)
),
INDEX('Active Hour''s Dump'!$D$3:$AH$337,
MATCH($C77,'Active Hour''s Dump'!$A$3:$A$337,0),
MATCH(BI$2,'Active Hour''s Dump'!$D$2:$AH$2,0)
))),"")</f>
        <v>0</v>
      </c>
      <c r="BJ77" s="13">
        <f>_xlfn.IFNA(IF(BJ$3="Productivity",
INDEX('Productivity Dump'!$E$4:$AJ$500,
MATCH($A77,'Productivity Dump'!$A$4:$A$500,0),
MATCH(BJ$2,'Productivity Dump'!$E$3:$AJ$3,0)
),
IF(BJ$3="Attendance",
INDEX('Attendance Dump'!$E$2:$AI$400,
MATCH($A77,'Attendance Dump'!$B$2:$B$400,0),
MATCH(BJ$2,'Attendance Dump'!$E$1:$AI$1,0)
),
INDEX('Active Hour''s Dump'!$D$3:$AH$337,
MATCH($C77,'Active Hour''s Dump'!$A$3:$A$337,0),
MATCH(BJ$2,'Active Hour''s Dump'!$D$2:$AH$2,0)
))),"")</f>
        <v>588.4290000000002</v>
      </c>
      <c r="BK77" s="13" t="str">
        <f>_xlfn.IFNA(IF(BK$3="Productivity",
INDEX('Productivity Dump'!$E$4:$AJ$500,
MATCH($A77,'Productivity Dump'!$A$4:$A$500,0),
MATCH(BK$2,'Productivity Dump'!$E$3:$AJ$3,0)
),
IF(BK$3="Attendance",
INDEX('Attendance Dump'!$E$2:$AI$400,
MATCH($A77,'Attendance Dump'!$B$2:$B$400,0),
MATCH(BK$2,'Attendance Dump'!$E$1:$AI$1,0)
),
INDEX('Active Hour''s Dump'!$D$3:$AH$337,
MATCH($C77,'Active Hour''s Dump'!$A$3:$A$337,0),
MATCH(BK$2,'Active Hour''s Dump'!$D$2:$AH$2,0)
))),"")</f>
        <v>P</v>
      </c>
      <c r="BL77" s="54">
        <f>_xlfn.IFNA(IF(BL$3="Productivity",
INDEX('Productivity Dump'!$E$4:$AJ$500,
MATCH($A77,'Productivity Dump'!$A$4:$A$500,0),
MATCH(BL$2,'Productivity Dump'!$E$3:$AJ$3,0)
),
IF(BL$3="Attendance",
INDEX('Attendance Dump'!$E$2:$AI$400,
MATCH($A77,'Attendance Dump'!$B$2:$B$400,0),
MATCH(BL$2,'Attendance Dump'!$E$1:$AI$1,0)
),
INDEX('Active Hour''s Dump'!$D$3:$AH$337,
MATCH($C77,'Active Hour''s Dump'!$A$3:$A$337,0),
MATCH(BL$2,'Active Hour''s Dump'!$D$2:$AH$2,0)
))),"")</f>
        <v>4.25</v>
      </c>
      <c r="BM77" s="13">
        <f>_xlfn.IFNA(IF(BM$3="Productivity",
INDEX('Productivity Dump'!$E$4:$AJ$500,
MATCH($A77,'Productivity Dump'!$A$4:$A$500,0),
MATCH(BM$2,'Productivity Dump'!$E$3:$AJ$3,0)
),
IF(BM$3="Attendance",
INDEX('Attendance Dump'!$E$2:$AI$400,
MATCH($A77,'Attendance Dump'!$B$2:$B$400,0),
MATCH(BM$2,'Attendance Dump'!$E$1:$AI$1,0)
),
INDEX('Active Hour''s Dump'!$D$3:$AH$337,
MATCH($C77,'Active Hour''s Dump'!$A$3:$A$337,0),
MATCH(BM$2,'Active Hour''s Dump'!$D$2:$AH$2,0)
))),"")</f>
        <v>913.572</v>
      </c>
      <c r="BN77" s="13" t="str">
        <f>_xlfn.IFNA(IF(BN$3="Productivity",
INDEX('Productivity Dump'!$E$4:$AJ$500,
MATCH($A77,'Productivity Dump'!$A$4:$A$500,0),
MATCH(BN$2,'Productivity Dump'!$E$3:$AJ$3,0)
),
IF(BN$3="Attendance",
INDEX('Attendance Dump'!$E$2:$AI$400,
MATCH($A77,'Attendance Dump'!$B$2:$B$400,0),
MATCH(BN$2,'Attendance Dump'!$E$1:$AI$1,0)
),
INDEX('Active Hour''s Dump'!$D$3:$AH$337,
MATCH($C77,'Active Hour''s Dump'!$A$3:$A$337,0),
MATCH(BN$2,'Active Hour''s Dump'!$D$2:$AH$2,0)
))),"")</f>
        <v>P</v>
      </c>
      <c r="BO77" s="54">
        <f>_xlfn.IFNA(IF(BO$3="Productivity",
INDEX('Productivity Dump'!$E$4:$AJ$500,
MATCH($A77,'Productivity Dump'!$A$4:$A$500,0),
MATCH(BO$2,'Productivity Dump'!$E$3:$AJ$3,0)
),
IF(BO$3="Attendance",
INDEX('Attendance Dump'!$E$2:$AI$400,
MATCH($A77,'Attendance Dump'!$B$2:$B$400,0),
MATCH(BO$2,'Attendance Dump'!$E$1:$AI$1,0)
),
INDEX('Active Hour''s Dump'!$D$3:$AH$337,
MATCH($C77,'Active Hour''s Dump'!$A$3:$A$337,0),
MATCH(BO$2,'Active Hour''s Dump'!$D$2:$AH$2,0)
))),"")</f>
        <v>7.1666666666666696</v>
      </c>
      <c r="BP77" s="13">
        <f>_xlfn.IFNA(IF(BP$3="Productivity",
INDEX('Productivity Dump'!$E$4:$AJ$500,
MATCH($A77,'Productivity Dump'!$A$4:$A$500,0),
MATCH(BP$2,'Productivity Dump'!$E$3:$AJ$3,0)
),
IF(BP$3="Attendance",
INDEX('Attendance Dump'!$E$2:$AI$400,
MATCH($A77,'Attendance Dump'!$B$2:$B$400,0),
MATCH(BP$2,'Attendance Dump'!$E$1:$AI$1,0)
),
INDEX('Active Hour''s Dump'!$D$3:$AH$337,
MATCH($C77,'Active Hour''s Dump'!$A$3:$A$337,0),
MATCH(BP$2,'Active Hour''s Dump'!$D$2:$AH$2,0)
))),"")</f>
        <v>729.57900000000029</v>
      </c>
      <c r="BQ77" s="13" t="str">
        <f>_xlfn.IFNA(IF(BQ$3="Productivity",
INDEX('Productivity Dump'!$E$4:$AJ$500,
MATCH($A77,'Productivity Dump'!$A$4:$A$500,0),
MATCH(BQ$2,'Productivity Dump'!$E$3:$AJ$3,0)
),
IF(BQ$3="Attendance",
INDEX('Attendance Dump'!$E$2:$AI$400,
MATCH($A77,'Attendance Dump'!$B$2:$B$400,0),
MATCH(BQ$2,'Attendance Dump'!$E$1:$AI$1,0)
),
INDEX('Active Hour''s Dump'!$D$3:$AH$337,
MATCH($C77,'Active Hour''s Dump'!$A$3:$A$337,0),
MATCH(BQ$2,'Active Hour''s Dump'!$D$2:$AH$2,0)
))),"")</f>
        <v>P</v>
      </c>
      <c r="BR77" s="54">
        <f>_xlfn.IFNA(IF(BR$3="Productivity",
INDEX('Productivity Dump'!$E$4:$AJ$500,
MATCH($A77,'Productivity Dump'!$A$4:$A$500,0),
MATCH(BR$2,'Productivity Dump'!$E$3:$AJ$3,0)
),
IF(BR$3="Attendance",
INDEX('Attendance Dump'!$E$2:$AI$400,
MATCH($A77,'Attendance Dump'!$B$2:$B$400,0),
MATCH(BR$2,'Attendance Dump'!$E$1:$AI$1,0)
),
INDEX('Active Hour''s Dump'!$D$3:$AH$337,
MATCH($C77,'Active Hour''s Dump'!$A$3:$A$337,0),
MATCH(BR$2,'Active Hour''s Dump'!$D$2:$AH$2,0)
))),"")</f>
        <v>6.3333333333333304</v>
      </c>
      <c r="BS77" s="13">
        <f>_xlfn.IFNA(IF(BS$3="Productivity",
INDEX('Productivity Dump'!$E$4:$AJ$500,
MATCH($A77,'Productivity Dump'!$A$4:$A$500,0),
MATCH(BS$2,'Productivity Dump'!$E$3:$AJ$3,0)
),
IF(BS$3="Attendance",
INDEX('Attendance Dump'!$E$2:$AI$400,
MATCH($A77,'Attendance Dump'!$B$2:$B$400,0),
MATCH(BS$2,'Attendance Dump'!$E$1:$AI$1,0)
),
INDEX('Active Hour''s Dump'!$D$3:$AH$337,
MATCH($C77,'Active Hour''s Dump'!$A$3:$A$337,0),
MATCH(BS$2,'Active Hour''s Dump'!$D$2:$AH$2,0)
))),"")</f>
        <v>100.569</v>
      </c>
      <c r="BT77" s="13" t="str">
        <f>_xlfn.IFNA(IF(BT$3="Productivity",
INDEX('Productivity Dump'!$E$4:$AJ$500,
MATCH($A77,'Productivity Dump'!$A$4:$A$500,0),
MATCH(BT$2,'Productivity Dump'!$E$3:$AJ$3,0)
),
IF(BT$3="Attendance",
INDEX('Attendance Dump'!$E$2:$AI$400,
MATCH($A77,'Attendance Dump'!$B$2:$B$400,0),
MATCH(BT$2,'Attendance Dump'!$E$1:$AI$1,0)
),
INDEX('Active Hour''s Dump'!$D$3:$AH$337,
MATCH($C77,'Active Hour''s Dump'!$A$3:$A$337,0),
MATCH(BT$2,'Active Hour''s Dump'!$D$2:$AH$2,0)
))),"")</f>
        <v>H</v>
      </c>
      <c r="BU77" s="54">
        <f>_xlfn.IFNA(IF(BU$3="Productivity",
INDEX('Productivity Dump'!$E$4:$AJ$500,
MATCH($A77,'Productivity Dump'!$A$4:$A$500,0),
MATCH(BU$2,'Productivity Dump'!$E$3:$AJ$3,0)
),
IF(BU$3="Attendance",
INDEX('Attendance Dump'!$E$2:$AI$400,
MATCH($A77,'Attendance Dump'!$B$2:$B$400,0),
MATCH(BU$2,'Attendance Dump'!$E$1:$AI$1,0)
),
INDEX('Active Hour''s Dump'!$D$3:$AH$337,
MATCH($C77,'Active Hour''s Dump'!$A$3:$A$337,0),
MATCH(BU$2,'Active Hour''s Dump'!$D$2:$AH$2,0)
))),"")</f>
        <v>1.3333333333333299</v>
      </c>
      <c r="BV77" s="13">
        <f>_xlfn.IFNA(IF(BV$3="Productivity",
INDEX('Productivity Dump'!$E$4:$AJ$500,
MATCH($A77,'Productivity Dump'!$A$4:$A$500,0),
MATCH(BV$2,'Productivity Dump'!$E$3:$AJ$3,0)
),
IF(BV$3="Attendance",
INDEX('Attendance Dump'!$E$2:$AI$400,
MATCH($A77,'Attendance Dump'!$B$2:$B$400,0),
MATCH(BV$2,'Attendance Dump'!$E$1:$AI$1,0)
),
INDEX('Active Hour''s Dump'!$D$3:$AH$337,
MATCH($C77,'Active Hour''s Dump'!$A$3:$A$337,0),
MATCH(BV$2,'Active Hour''s Dump'!$D$2:$AH$2,0)
))),"")</f>
        <v>818.56700000000001</v>
      </c>
      <c r="BW77" s="13" t="str">
        <f>_xlfn.IFNA(IF(BW$3="Productivity",
INDEX('Productivity Dump'!$E$4:$AJ$500,
MATCH($A77,'Productivity Dump'!$A$4:$A$500,0),
MATCH(BW$2,'Productivity Dump'!$E$3:$AJ$3,0)
),
IF(BW$3="Attendance",
INDEX('Attendance Dump'!$E$2:$AI$400,
MATCH($A77,'Attendance Dump'!$B$2:$B$400,0),
MATCH(BW$2,'Attendance Dump'!$E$1:$AI$1,0)
),
INDEX('Active Hour''s Dump'!$D$3:$AH$337,
MATCH($C77,'Active Hour''s Dump'!$A$3:$A$337,0),
MATCH(BW$2,'Active Hour''s Dump'!$D$2:$AH$2,0)
))),"")</f>
        <v>P</v>
      </c>
      <c r="BX77" s="54">
        <f>_xlfn.IFNA(IF(BX$3="Productivity",
INDEX('Productivity Dump'!$E$4:$AJ$500,
MATCH($A77,'Productivity Dump'!$A$4:$A$500,0),
MATCH(BX$2,'Productivity Dump'!$E$3:$AJ$3,0)
),
IF(BX$3="Attendance",
INDEX('Attendance Dump'!$E$2:$AI$400,
MATCH($A77,'Attendance Dump'!$B$2:$B$400,0),
MATCH(BX$2,'Attendance Dump'!$E$1:$AI$1,0)
),
INDEX('Active Hour''s Dump'!$D$3:$AH$337,
MATCH($C77,'Active Hour''s Dump'!$A$3:$A$337,0),
MATCH(BX$2,'Active Hour''s Dump'!$D$2:$AH$2,0)
))),"")</f>
        <v>7.8333333333333304</v>
      </c>
      <c r="BY77" s="13">
        <f>_xlfn.IFNA(IF(BY$3="Productivity",
INDEX('Productivity Dump'!$E$4:$AJ$500,
MATCH($A77,'Productivity Dump'!$A$4:$A$500,0),
MATCH(BY$2,'Productivity Dump'!$E$3:$AJ$3,0)
),
IF(BY$3="Attendance",
INDEX('Attendance Dump'!$E$2:$AI$400,
MATCH($A77,'Attendance Dump'!$B$2:$B$400,0),
MATCH(BY$2,'Attendance Dump'!$E$1:$AI$1,0)
),
INDEX('Active Hour''s Dump'!$D$3:$AH$337,
MATCH($C77,'Active Hour''s Dump'!$A$3:$A$337,0),
MATCH(BY$2,'Active Hour''s Dump'!$D$2:$AH$2,0)
))),"")</f>
        <v>382.83500000000004</v>
      </c>
      <c r="BZ77" s="13" t="str">
        <f>_xlfn.IFNA(IF(BZ$3="Productivity",
INDEX('Productivity Dump'!$E$4:$AJ$500,
MATCH($A77,'Productivity Dump'!$A$4:$A$500,0),
MATCH(BZ$2,'Productivity Dump'!$E$3:$AJ$3,0)
),
IF(BZ$3="Attendance",
INDEX('Attendance Dump'!$E$2:$AI$400,
MATCH($A77,'Attendance Dump'!$B$2:$B$400,0),
MATCH(BZ$2,'Attendance Dump'!$E$1:$AI$1,0)
),
INDEX('Active Hour''s Dump'!$D$3:$AH$337,
MATCH($C77,'Active Hour''s Dump'!$A$3:$A$337,0),
MATCH(BZ$2,'Active Hour''s Dump'!$D$2:$AH$2,0)
))),"")</f>
        <v>P</v>
      </c>
      <c r="CA77" s="54">
        <f>_xlfn.IFNA(IF(CA$3="Productivity",
INDEX('Productivity Dump'!$E$4:$AJ$500,
MATCH($A77,'Productivity Dump'!$A$4:$A$500,0),
MATCH(CA$2,'Productivity Dump'!$E$3:$AJ$3,0)
),
IF(CA$3="Attendance",
INDEX('Attendance Dump'!$E$2:$AI$400,
MATCH($A77,'Attendance Dump'!$B$2:$B$400,0),
MATCH(CA$2,'Attendance Dump'!$E$1:$AI$1,0)
),
INDEX('Active Hour''s Dump'!$D$3:$AH$337,
MATCH($C77,'Active Hour''s Dump'!$A$3:$A$337,0),
MATCH(CA$2,'Active Hour''s Dump'!$D$2:$AH$2,0)
))),"")</f>
        <v>3.75</v>
      </c>
      <c r="CB77" s="13">
        <f>_xlfn.IFNA(IF(CB$3="Productivity",
INDEX('Productivity Dump'!$E$4:$AJ$500,
MATCH($A77,'Productivity Dump'!$A$4:$A$500,0),
MATCH(CB$2,'Productivity Dump'!$E$3:$AJ$3,0)
),
IF(CB$3="Attendance",
INDEX('Attendance Dump'!$E$2:$AI$400,
MATCH($A77,'Attendance Dump'!$B$2:$B$400,0),
MATCH(CB$2,'Attendance Dump'!$E$1:$AI$1,0)
),
INDEX('Active Hour''s Dump'!$D$3:$AH$337,
MATCH($C77,'Active Hour''s Dump'!$A$3:$A$337,0),
MATCH(CB$2,'Active Hour''s Dump'!$D$2:$AH$2,0)
))),"")</f>
        <v>0</v>
      </c>
      <c r="CC77" s="13" t="str">
        <f>_xlfn.IFNA(IF(CC$3="Productivity",
INDEX('Productivity Dump'!$E$4:$AJ$500,
MATCH($A77,'Productivity Dump'!$A$4:$A$500,0),
MATCH(CC$2,'Productivity Dump'!$E$3:$AJ$3,0)
),
IF(CC$3="Attendance",
INDEX('Attendance Dump'!$E$2:$AI$400,
MATCH($A77,'Attendance Dump'!$B$2:$B$400,0),
MATCH(CC$2,'Attendance Dump'!$E$1:$AI$1,0)
),
INDEX('Active Hour''s Dump'!$D$3:$AH$337,
MATCH($C77,'Active Hour''s Dump'!$A$3:$A$337,0),
MATCH(CC$2,'Active Hour''s Dump'!$D$2:$AH$2,0)
))),"")</f>
        <v>WO</v>
      </c>
      <c r="CD77" s="54">
        <f>_xlfn.IFNA(IF(CD$3="Productivity",
INDEX('Productivity Dump'!$E$4:$AJ$500,
MATCH($A77,'Productivity Dump'!$A$4:$A$500,0),
MATCH(CD$2,'Productivity Dump'!$E$3:$AJ$3,0)
),
IF(CD$3="Attendance",
INDEX('Attendance Dump'!$E$2:$AI$400,
MATCH($A77,'Attendance Dump'!$B$2:$B$400,0),
MATCH(CD$2,'Attendance Dump'!$E$1:$AI$1,0)
),
INDEX('Active Hour''s Dump'!$D$3:$AH$337,
MATCH($C77,'Active Hour''s Dump'!$A$3:$A$337,0),
MATCH(CD$2,'Active Hour''s Dump'!$D$2:$AH$2,0)
))),"")</f>
        <v>0</v>
      </c>
      <c r="CE77" s="13">
        <f>_xlfn.IFNA(IF(CE$3="Productivity",
INDEX('Productivity Dump'!$E$4:$AJ$500,
MATCH($A77,'Productivity Dump'!$A$4:$A$500,0),
MATCH(CE$2,'Productivity Dump'!$E$3:$AJ$3,0)
),
IF(CE$3="Attendance",
INDEX('Attendance Dump'!$E$2:$AI$400,
MATCH($A77,'Attendance Dump'!$B$2:$B$400,0),
MATCH(CE$2,'Attendance Dump'!$E$1:$AI$1,0)
),
INDEX('Active Hour''s Dump'!$D$3:$AH$337,
MATCH($C77,'Active Hour''s Dump'!$A$3:$A$337,0),
MATCH(CE$2,'Active Hour''s Dump'!$D$2:$AH$2,0)
))),"")</f>
        <v>459.44499999999994</v>
      </c>
      <c r="CF77" s="13" t="str">
        <f>_xlfn.IFNA(IF(CF$3="Productivity",
INDEX('Productivity Dump'!$E$4:$AJ$500,
MATCH($A77,'Productivity Dump'!$A$4:$A$500,0),
MATCH(CF$2,'Productivity Dump'!$E$3:$AJ$3,0)
),
IF(CF$3="Attendance",
INDEX('Attendance Dump'!$E$2:$AI$400,
MATCH($A77,'Attendance Dump'!$B$2:$B$400,0),
MATCH(CF$2,'Attendance Dump'!$E$1:$AI$1,0)
),
INDEX('Active Hour''s Dump'!$D$3:$AH$337,
MATCH($C77,'Active Hour''s Dump'!$A$3:$A$337,0),
MATCH(CF$2,'Active Hour''s Dump'!$D$2:$AH$2,0)
))),"")</f>
        <v>P</v>
      </c>
      <c r="CG77" s="54">
        <f>_xlfn.IFNA(IF(CG$3="Productivity",
INDEX('Productivity Dump'!$E$4:$AJ$500,
MATCH($A77,'Productivity Dump'!$A$4:$A$500,0),
MATCH(CG$2,'Productivity Dump'!$E$3:$AJ$3,0)
),
IF(CG$3="Attendance",
INDEX('Attendance Dump'!$E$2:$AI$400,
MATCH($A77,'Attendance Dump'!$B$2:$B$400,0),
MATCH(CG$2,'Attendance Dump'!$E$1:$AI$1,0)
),
INDEX('Active Hour''s Dump'!$D$3:$AH$337,
MATCH($C77,'Active Hour''s Dump'!$A$3:$A$337,0),
MATCH(CG$2,'Active Hour''s Dump'!$D$2:$AH$2,0)
))),"")</f>
        <v>3.3333333333333299</v>
      </c>
      <c r="CH77" s="13">
        <f>_xlfn.IFNA(IF(CH$3="Productivity",
INDEX('Productivity Dump'!$E$4:$AJ$500,
MATCH($A77,'Productivity Dump'!$A$4:$A$500,0),
MATCH(CH$2,'Productivity Dump'!$E$3:$AJ$3,0)
),
IF(CH$3="Attendance",
INDEX('Attendance Dump'!$E$2:$AI$400,
MATCH($A77,'Attendance Dump'!$B$2:$B$400,0),
MATCH(CH$2,'Attendance Dump'!$E$1:$AI$1,0)
),
INDEX('Active Hour''s Dump'!$D$3:$AH$337,
MATCH($C77,'Active Hour''s Dump'!$A$3:$A$337,0),
MATCH(CH$2,'Active Hour''s Dump'!$D$2:$AH$2,0)
))),"")</f>
        <v>663.39999999999975</v>
      </c>
      <c r="CI77" s="13" t="str">
        <f>_xlfn.IFNA(IF(CI$3="Productivity",
INDEX('Productivity Dump'!$E$4:$AJ$500,
MATCH($A77,'Productivity Dump'!$A$4:$A$500,0),
MATCH(CI$2,'Productivity Dump'!$E$3:$AJ$3,0)
),
IF(CI$3="Attendance",
INDEX('Attendance Dump'!$E$2:$AI$400,
MATCH($A77,'Attendance Dump'!$B$2:$B$400,0),
MATCH(CI$2,'Attendance Dump'!$E$1:$AI$1,0)
),
INDEX('Active Hour''s Dump'!$D$3:$AH$337,
MATCH($C77,'Active Hour''s Dump'!$A$3:$A$337,0),
MATCH(CI$2,'Active Hour''s Dump'!$D$2:$AH$2,0)
))),"")</f>
        <v>P</v>
      </c>
      <c r="CJ77" s="54">
        <f>_xlfn.IFNA(IF(CJ$3="Productivity",
INDEX('Productivity Dump'!$E$4:$AJ$500,
MATCH($A77,'Productivity Dump'!$A$4:$A$500,0),
MATCH(CJ$2,'Productivity Dump'!$E$3:$AJ$3,0)
),
IF(CJ$3="Attendance",
INDEX('Attendance Dump'!$E$2:$AI$400,
MATCH($A77,'Attendance Dump'!$B$2:$B$400,0),
MATCH(CJ$2,'Attendance Dump'!$E$1:$AI$1,0)
),
INDEX('Active Hour''s Dump'!$D$3:$AH$337,
MATCH($C77,'Active Hour''s Dump'!$A$3:$A$337,0),
MATCH(CJ$2,'Active Hour''s Dump'!$D$2:$AH$2,0)
))),"")</f>
        <v>7.1666666666666696</v>
      </c>
      <c r="CK77" s="13">
        <f>_xlfn.IFNA(IF(CK$3="Productivity",
INDEX('Productivity Dump'!$E$4:$AJ$500,
MATCH($A77,'Productivity Dump'!$A$4:$A$500,0),
MATCH(CK$2,'Productivity Dump'!$E$3:$AJ$3,0)
),
IF(CK$3="Attendance",
INDEX('Attendance Dump'!$E$2:$AI$400,
MATCH($A77,'Attendance Dump'!$B$2:$B$400,0),
MATCH(CK$2,'Attendance Dump'!$E$1:$AI$1,0)
),
INDEX('Active Hour''s Dump'!$D$3:$AH$337,
MATCH($C77,'Active Hour''s Dump'!$A$3:$A$337,0),
MATCH(CK$2,'Active Hour''s Dump'!$D$2:$AH$2,0)
))),"")</f>
        <v>666.38100000000009</v>
      </c>
      <c r="CL77" s="13" t="str">
        <f>_xlfn.IFNA(IF(CL$3="Productivity",
INDEX('Productivity Dump'!$E$4:$AJ$500,
MATCH($A77,'Productivity Dump'!$A$4:$A$500,0),
MATCH(CL$2,'Productivity Dump'!$E$3:$AJ$3,0)
),
IF(CL$3="Attendance",
INDEX('Attendance Dump'!$E$2:$AI$400,
MATCH($A77,'Attendance Dump'!$B$2:$B$400,0),
MATCH(CL$2,'Attendance Dump'!$E$1:$AI$1,0)
),
INDEX('Active Hour''s Dump'!$D$3:$AH$337,
MATCH($C77,'Active Hour''s Dump'!$A$3:$A$337,0),
MATCH(CL$2,'Active Hour''s Dump'!$D$2:$AH$2,0)
))),"")</f>
        <v>P</v>
      </c>
      <c r="CM77" s="54">
        <f>_xlfn.IFNA(IF(CM$3="Productivity",
INDEX('Productivity Dump'!$E$4:$AJ$500,
MATCH($A77,'Productivity Dump'!$A$4:$A$500,0),
MATCH(CM$2,'Productivity Dump'!$E$3:$AJ$3,0)
),
IF(CM$3="Attendance",
INDEX('Attendance Dump'!$E$2:$AI$400,
MATCH($A77,'Attendance Dump'!$B$2:$B$400,0),
MATCH(CM$2,'Attendance Dump'!$E$1:$AI$1,0)
),
INDEX('Active Hour''s Dump'!$D$3:$AH$337,
MATCH($C77,'Active Hour''s Dump'!$A$3:$A$337,0),
MATCH(CM$2,'Active Hour''s Dump'!$D$2:$AH$2,0)
))),"")</f>
        <v>5.6666666666666696</v>
      </c>
      <c r="CN77" s="13">
        <f>_xlfn.IFNA(IF(CN$3="Productivity",
INDEX('Productivity Dump'!$E$4:$AJ$500,
MATCH($A77,'Productivity Dump'!$A$4:$A$500,0),
MATCH(CN$2,'Productivity Dump'!$E$3:$AJ$3,0)
),
IF(CN$3="Attendance",
INDEX('Attendance Dump'!$E$2:$AI$400,
MATCH($A77,'Attendance Dump'!$B$2:$B$400,0),
MATCH(CN$2,'Attendance Dump'!$E$1:$AI$1,0)
),
INDEX('Active Hour''s Dump'!$D$3:$AH$337,
MATCH($C77,'Active Hour''s Dump'!$A$3:$A$337,0),
MATCH(CN$2,'Active Hour''s Dump'!$D$2:$AH$2,0)
))),"")</f>
        <v>0</v>
      </c>
      <c r="CO77" s="13">
        <f>_xlfn.IFNA(IF(CO$3="Productivity",
INDEX('Productivity Dump'!$E$4:$AJ$500,
MATCH($A77,'Productivity Dump'!$A$4:$A$500,0),
MATCH(CO$2,'Productivity Dump'!$E$3:$AJ$3,0)
),
IF(CO$3="Attendance",
INDEX('Attendance Dump'!$E$2:$AI$400,
MATCH($A77,'Attendance Dump'!$B$2:$B$400,0),
MATCH(CO$2,'Attendance Dump'!$E$1:$AI$1,0)
),
INDEX('Active Hour''s Dump'!$D$3:$AH$337,
MATCH($C77,'Active Hour''s Dump'!$A$3:$A$337,0),
MATCH(CO$2,'Active Hour''s Dump'!$D$2:$AH$2,0)
))),"")</f>
        <v>0</v>
      </c>
      <c r="CP77" s="54">
        <f>_xlfn.IFNA(IF(CP$3="Productivity",
INDEX('Productivity Dump'!$E$4:$AJ$500,
MATCH($A77,'Productivity Dump'!$A$4:$A$500,0),
MATCH(CP$2,'Productivity Dump'!$E$3:$AJ$3,0)
),
IF(CP$3="Attendance",
INDEX('Attendance Dump'!$E$2:$AI$400,
MATCH($A77,'Attendance Dump'!$B$2:$B$400,0),
MATCH(CP$2,'Attendance Dump'!$E$1:$AI$1,0)
),
INDEX('Active Hour''s Dump'!$D$3:$AH$337,
MATCH($C77,'Active Hour''s Dump'!$A$3:$A$337,0),
MATCH(CP$2,'Active Hour''s Dump'!$D$2:$AH$2,0)
))),"")</f>
        <v>0</v>
      </c>
      <c r="CQ77" s="13">
        <f>_xlfn.IFNA(IF(CQ$3="Productivity",
INDEX('Productivity Dump'!$E$4:$AJ$500,
MATCH($A77,'Productivity Dump'!$A$4:$A$500,0),
MATCH(CQ$2,'Productivity Dump'!$E$3:$AJ$3,0)
),
IF(CQ$3="Attendance",
INDEX('Attendance Dump'!$E$2:$AI$400,
MATCH($A77,'Attendance Dump'!$B$2:$B$400,0),
MATCH(CQ$2,'Attendance Dump'!$E$1:$AI$1,0)
),
INDEX('Active Hour''s Dump'!$D$3:$AH$337,
MATCH($C77,'Active Hour''s Dump'!$A$3:$A$337,0),
MATCH(CQ$2,'Active Hour''s Dump'!$D$2:$AH$2,0)
))),"")</f>
        <v>0</v>
      </c>
      <c r="CR77" s="13">
        <f>_xlfn.IFNA(IF(CR$3="Productivity",
INDEX('Productivity Dump'!$E$4:$AJ$500,
MATCH($A77,'Productivity Dump'!$A$4:$A$500,0),
MATCH(CR$2,'Productivity Dump'!$E$3:$AJ$3,0)
),
IF(CR$3="Attendance",
INDEX('Attendance Dump'!$E$2:$AI$400,
MATCH($A77,'Attendance Dump'!$B$2:$B$400,0),
MATCH(CR$2,'Attendance Dump'!$E$1:$AI$1,0)
),
INDEX('Active Hour''s Dump'!$D$3:$AH$337,
MATCH($C77,'Active Hour''s Dump'!$A$3:$A$337,0),
MATCH(CR$2,'Active Hour''s Dump'!$D$2:$AH$2,0)
))),"")</f>
        <v>0</v>
      </c>
      <c r="CS77" s="54">
        <f>_xlfn.IFNA(IF(CS$3="Productivity",
INDEX('Productivity Dump'!$E$4:$AJ$500,
MATCH($A77,'Productivity Dump'!$A$4:$A$500,0),
MATCH(CS$2,'Productivity Dump'!$E$3:$AJ$3,0)
),
IF(CS$3="Attendance",
INDEX('Attendance Dump'!$E$2:$AI$400,
MATCH($A77,'Attendance Dump'!$B$2:$B$400,0),
MATCH(CS$2,'Attendance Dump'!$E$1:$AI$1,0)
),
INDEX('Active Hour''s Dump'!$D$3:$AH$337,
MATCH($C77,'Active Hour''s Dump'!$A$3:$A$337,0),
MATCH(CS$2,'Active Hour''s Dump'!$D$2:$AH$2,0)
))),"")</f>
        <v>0</v>
      </c>
      <c r="CT77" s="13">
        <f>_xlfn.IFNA(IF(CT$3="Productivity",
INDEX('Productivity Dump'!$E$4:$AJ$500,
MATCH($A77,'Productivity Dump'!$A$4:$A$500,0),
MATCH(CT$2,'Productivity Dump'!$E$3:$AJ$3,0)
),
IF(CT$3="Attendance",
INDEX('Attendance Dump'!$E$2:$AI$400,
MATCH($A77,'Attendance Dump'!$B$2:$B$400,0),
MATCH(CT$2,'Attendance Dump'!$E$1:$AI$1,0)
),
INDEX('Active Hour''s Dump'!$D$3:$AH$337,
MATCH($C77,'Active Hour''s Dump'!$A$3:$A$337,0),
MATCH(CT$2,'Active Hour''s Dump'!$D$2:$AH$2,0)
))),"")</f>
        <v>0</v>
      </c>
      <c r="CU77" s="13">
        <f>_xlfn.IFNA(IF(CU$3="Productivity",
INDEX('Productivity Dump'!$E$4:$AJ$500,
MATCH($A77,'Productivity Dump'!$A$4:$A$500,0),
MATCH(CU$2,'Productivity Dump'!$E$3:$AJ$3,0)
),
IF(CU$3="Attendance",
INDEX('Attendance Dump'!$E$2:$AI$400,
MATCH($A77,'Attendance Dump'!$B$2:$B$400,0),
MATCH(CU$2,'Attendance Dump'!$E$1:$AI$1,0)
),
INDEX('Active Hour''s Dump'!$D$3:$AH$337,
MATCH($C77,'Active Hour''s Dump'!$A$3:$A$337,0),
MATCH(CU$2,'Active Hour''s Dump'!$D$2:$AH$2,0)
))),"")</f>
        <v>0</v>
      </c>
      <c r="CV77" s="54">
        <f>_xlfn.IFNA(IF(CV$3="Productivity",
INDEX('Productivity Dump'!$E$4:$AJ$500,
MATCH($A77,'Productivity Dump'!$A$4:$A$500,0),
MATCH(CV$2,'Productivity Dump'!$E$3:$AJ$3,0)
),
IF(CV$3="Attendance",
INDEX('Attendance Dump'!$E$2:$AI$400,
MATCH($A77,'Attendance Dump'!$B$2:$B$400,0),
MATCH(CV$2,'Attendance Dump'!$E$1:$AI$1,0)
),
INDEX('Active Hour''s Dump'!$D$3:$AH$337,
MATCH($C77,'Active Hour''s Dump'!$A$3:$A$337,0),
MATCH(CV$2,'Active Hour''s Dump'!$D$2:$AH$2,0)
))),"")</f>
        <v>0</v>
      </c>
      <c r="CW77" s="13"/>
      <c r="CX77" s="13"/>
      <c r="CY77" s="54"/>
      <c r="DA77" s="57">
        <f t="shared" si="69"/>
        <v>153.25</v>
      </c>
      <c r="DB77" s="35">
        <f t="shared" si="70"/>
        <v>18624.260999999999</v>
      </c>
      <c r="DC77" s="35">
        <f t="shared" si="67"/>
        <v>0</v>
      </c>
      <c r="DD77" s="35">
        <f t="shared" ca="1" si="68"/>
        <v>0</v>
      </c>
      <c r="DF77" s="32" cm="1">
        <f t="array" ref="DF77">SUMPRODUCT(
    (MOD(COLUMN(H77:CV77) - COLUMN(H77), 3) = 0) *
    (H77:CV77 = 0) *
    (I77:CW77 = "P") *
    (COUNTIF(UKHoliday, H$2:CV$2) = 0)
)</f>
        <v>0</v>
      </c>
      <c r="DG77" s="33" cm="1">
        <f t="array" ref="DG77">SUMPRODUCT(
  (MOD(COLUMN(H77:CV77) - COLUMN(H77), 3) = 0) *
  (H77:CV77 &gt; 0) *
  (H77:CV77 &lt; 0.5 * IF(((WEEKDAY(H$2:CV$2, 2) = 1) + (WEEKDAY(H$2:CV$2, 2) = 6)), G77, F77)) *
  (I77:CW77 = "P") *
  (COUNTIF(UKHoliday, H$2:CV$2) = 0)
)</f>
        <v>0</v>
      </c>
      <c r="DH77" s="33" cm="1">
        <f t="array" ref="DH77">SUMPRODUCT(
  (MOD(COLUMN(H77:CV77) - COLUMN(H77), 3) = 0) *
  (H77:CV77 &gt; 0.5 * IF(((WEEKDAY(H$2:CV$2, 2) = 1) + (WEEKDAY(H$2:CV$2, 2) = 6)), $G77, $F77)) *
  (H77:CV77 &lt; 0.8 * IF(((WEEKDAY(H$2:CV$2, 2) = 1) + (WEEKDAY(H$2:CV$2, 2) = 6)), $G77, $F77)) *
  (I77:CW77 = "P") *
  (COUNTIF(UKHoliday, H$2:CV$2) = 0)
)</f>
        <v>3</v>
      </c>
      <c r="DI77" s="33" cm="1">
        <f t="array" ref="DI77">SUMPRODUCT(
  (MOD(COLUMN(H77:CV77) - COLUMN(H77), 3) = 0) *
  (H77:CV77 &gt; 0.8 * IF(((WEEKDAY(H$2:CV$2, 2) = 1) + (WEEKDAY(H$2:CV$2, 2) = 6)), $G77, $F77)) *
  (H77:CV77 &lt; 1 * IF(((WEEKDAY(H$2:CV$2, 2) = 1) + (WEEKDAY(H$2:CV$2, 2) = 6)), $G77, $F77)) *
  (I77:CW77 = "P") *
  (COUNTIF(UKHoliday, H$2:CV$2) = 0)
)</f>
        <v>9</v>
      </c>
    </row>
    <row r="78" spans="1:113" x14ac:dyDescent="0.3">
      <c r="A78" s="8" t="s">
        <v>247</v>
      </c>
      <c r="B78" s="8" t="s">
        <v>570</v>
      </c>
      <c r="C78" s="9" t="s">
        <v>702</v>
      </c>
      <c r="D78" s="62" t="s">
        <v>555</v>
      </c>
      <c r="E78" s="35">
        <v>19000</v>
      </c>
      <c r="F78" s="35">
        <f t="shared" si="65"/>
        <v>950</v>
      </c>
      <c r="G78" s="35">
        <f t="shared" si="66"/>
        <v>475</v>
      </c>
      <c r="H78" s="13">
        <f>_xlfn.IFNA(IF(H$3="Productivity",
INDEX('Productivity Dump'!$E$4:$AJ$500,
MATCH($A78,'Productivity Dump'!$A$4:$A$500,0),
MATCH(H$2,'Productivity Dump'!$E$3:$AJ$3,0)
),
IF(H$3="Attendance",
INDEX('Attendance Dump'!$E$2:$AI$400,
MATCH($A78,'Attendance Dump'!$B$2:$B$400,0),
MATCH(H$2,'Attendance Dump'!$E$1:$AI$1,0)
),
INDEX('Active Hour''s Dump'!$D$3:$AH$337,
MATCH($C78,'Active Hour''s Dump'!$A$3:$A$337,0),
MATCH(H$2,'Active Hour''s Dump'!$D$2:$AH$2,0)
))),"")</f>
        <v>1020.2890000000002</v>
      </c>
      <c r="I78" s="13" t="str">
        <f>_xlfn.IFNA(IF(I$3="Productivity",
INDEX('Productivity Dump'!$E$4:$AJ$500,
MATCH($A78,'Productivity Dump'!$A$4:$A$500,0),
MATCH(I$2,'Productivity Dump'!$E$3:$AJ$3,0)
),
IF(I$3="Attendance",
INDEX('Attendance Dump'!$E$2:$AI$400,
MATCH($A78,'Attendance Dump'!$B$2:$B$400,0),
MATCH(I$2,'Attendance Dump'!$E$1:$AI$1,0)
),
INDEX('Active Hour''s Dump'!$D$3:$AH$337,
MATCH($C78,'Active Hour''s Dump'!$A$3:$A$337,0),
MATCH(I$2,'Active Hour''s Dump'!$D$2:$AH$2,0)
))),"")</f>
        <v>P</v>
      </c>
      <c r="J78" s="54">
        <f>_xlfn.IFNA(IF(J$3="Productivity",
INDEX('Productivity Dump'!$E$4:$AJ$500,
MATCH($A78,'Productivity Dump'!$A$4:$A$500,0),
MATCH(J$2,'Productivity Dump'!$E$3:$AJ$3,0)
),
IF(J$3="Attendance",
INDEX('Attendance Dump'!$E$2:$AI$400,
MATCH($A78,'Attendance Dump'!$B$2:$B$400,0),
MATCH(J$2,'Attendance Dump'!$E$1:$AI$1,0)
),
INDEX('Active Hour''s Dump'!$D$3:$AH$337,
MATCH($C78,'Active Hour''s Dump'!$A$3:$A$337,0),
MATCH(J$2,'Active Hour''s Dump'!$D$2:$AH$2,0)
))),"")</f>
        <v>11.8333333333333</v>
      </c>
      <c r="K78" s="13">
        <f>_xlfn.IFNA(IF(K$3="Productivity",
INDEX('Productivity Dump'!$E$4:$AJ$500,
MATCH($A78,'Productivity Dump'!$A$4:$A$500,0),
MATCH(K$2,'Productivity Dump'!$E$3:$AJ$3,0)
),
IF(K$3="Attendance",
INDEX('Attendance Dump'!$E$2:$AI$400,
MATCH($A78,'Attendance Dump'!$B$2:$B$400,0),
MATCH(K$2,'Attendance Dump'!$E$1:$AI$1,0)
),
INDEX('Active Hour''s Dump'!$D$3:$AH$337,
MATCH($C78,'Active Hour''s Dump'!$A$3:$A$337,0),
MATCH(K$2,'Active Hour''s Dump'!$D$2:$AH$2,0)
))),"")</f>
        <v>1009.4869999999997</v>
      </c>
      <c r="L78" s="13" t="str">
        <f>_xlfn.IFNA(IF(L$3="Productivity",
INDEX('Productivity Dump'!$E$4:$AJ$500,
MATCH($A78,'Productivity Dump'!$A$4:$A$500,0),
MATCH(L$2,'Productivity Dump'!$E$3:$AJ$3,0)
),
IF(L$3="Attendance",
INDEX('Attendance Dump'!$E$2:$AI$400,
MATCH($A78,'Attendance Dump'!$B$2:$B$400,0),
MATCH(L$2,'Attendance Dump'!$E$1:$AI$1,0)
),
INDEX('Active Hour''s Dump'!$D$3:$AH$337,
MATCH($C78,'Active Hour''s Dump'!$A$3:$A$337,0),
MATCH(L$2,'Active Hour''s Dump'!$D$2:$AH$2,0)
))),"")</f>
        <v>P</v>
      </c>
      <c r="M78" s="54">
        <f>_xlfn.IFNA(IF(M$3="Productivity",
INDEX('Productivity Dump'!$E$4:$AJ$500,
MATCH($A78,'Productivity Dump'!$A$4:$A$500,0),
MATCH(M$2,'Productivity Dump'!$E$3:$AJ$3,0)
),
IF(M$3="Attendance",
INDEX('Attendance Dump'!$E$2:$AI$400,
MATCH($A78,'Attendance Dump'!$B$2:$B$400,0),
MATCH(M$2,'Attendance Dump'!$E$1:$AI$1,0)
),
INDEX('Active Hour''s Dump'!$D$3:$AH$337,
MATCH($C78,'Active Hour''s Dump'!$A$3:$A$337,0),
MATCH(M$2,'Active Hour''s Dump'!$D$2:$AH$2,0)
))),"")</f>
        <v>11.75</v>
      </c>
      <c r="N78" s="13">
        <f>_xlfn.IFNA(IF(N$3="Productivity",
INDEX('Productivity Dump'!$E$4:$AJ$500,
MATCH($A78,'Productivity Dump'!$A$4:$A$500,0),
MATCH(N$2,'Productivity Dump'!$E$3:$AJ$3,0)
),
IF(N$3="Attendance",
INDEX('Attendance Dump'!$E$2:$AI$400,
MATCH($A78,'Attendance Dump'!$B$2:$B$400,0),
MATCH(N$2,'Attendance Dump'!$E$1:$AI$1,0)
),
INDEX('Active Hour''s Dump'!$D$3:$AH$337,
MATCH($C78,'Active Hour''s Dump'!$A$3:$A$337,0),
MATCH(N$2,'Active Hour''s Dump'!$D$2:$AH$2,0)
))),"")</f>
        <v>318.75699999999995</v>
      </c>
      <c r="O78" s="13" t="str">
        <f>_xlfn.IFNA(IF(O$3="Productivity",
INDEX('Productivity Dump'!$E$4:$AJ$500,
MATCH($A78,'Productivity Dump'!$A$4:$A$500,0),
MATCH(O$2,'Productivity Dump'!$E$3:$AJ$3,0)
),
IF(O$3="Attendance",
INDEX('Attendance Dump'!$E$2:$AI$400,
MATCH($A78,'Attendance Dump'!$B$2:$B$400,0),
MATCH(O$2,'Attendance Dump'!$E$1:$AI$1,0)
),
INDEX('Active Hour''s Dump'!$D$3:$AH$337,
MATCH($C78,'Active Hour''s Dump'!$A$3:$A$337,0),
MATCH(O$2,'Active Hour''s Dump'!$D$2:$AH$2,0)
))),"")</f>
        <v>P</v>
      </c>
      <c r="P78" s="54">
        <f>_xlfn.IFNA(IF(P$3="Productivity",
INDEX('Productivity Dump'!$E$4:$AJ$500,
MATCH($A78,'Productivity Dump'!$A$4:$A$500,0),
MATCH(P$2,'Productivity Dump'!$E$3:$AJ$3,0)
),
IF(P$3="Attendance",
INDEX('Attendance Dump'!$E$2:$AI$400,
MATCH($A78,'Attendance Dump'!$B$2:$B$400,0),
MATCH(P$2,'Attendance Dump'!$E$1:$AI$1,0)
),
INDEX('Active Hour''s Dump'!$D$3:$AH$337,
MATCH($C78,'Active Hour''s Dump'!$A$3:$A$337,0),
MATCH(P$2,'Active Hour''s Dump'!$D$2:$AH$2,0)
))),"")</f>
        <v>4.4166666666666696</v>
      </c>
      <c r="Q78" s="13">
        <f>_xlfn.IFNA(IF(Q$3="Productivity",
INDEX('Productivity Dump'!$E$4:$AJ$500,
MATCH($A78,'Productivity Dump'!$A$4:$A$500,0),
MATCH(Q$2,'Productivity Dump'!$E$3:$AJ$3,0)
),
IF(Q$3="Attendance",
INDEX('Attendance Dump'!$E$2:$AI$400,
MATCH($A78,'Attendance Dump'!$B$2:$B$400,0),
MATCH(Q$2,'Attendance Dump'!$E$1:$AI$1,0)
),
INDEX('Active Hour''s Dump'!$D$3:$AH$337,
MATCH($C78,'Active Hour''s Dump'!$A$3:$A$337,0),
MATCH(Q$2,'Active Hour''s Dump'!$D$2:$AH$2,0)
))),"")</f>
        <v>0</v>
      </c>
      <c r="R78" s="13" t="str">
        <f>_xlfn.IFNA(IF(R$3="Productivity",
INDEX('Productivity Dump'!$E$4:$AJ$500,
MATCH($A78,'Productivity Dump'!$A$4:$A$500,0),
MATCH(R$2,'Productivity Dump'!$E$3:$AJ$3,0)
),
IF(R$3="Attendance",
INDEX('Attendance Dump'!$E$2:$AI$400,
MATCH($A78,'Attendance Dump'!$B$2:$B$400,0),
MATCH(R$2,'Attendance Dump'!$E$1:$AI$1,0)
),
INDEX('Active Hour''s Dump'!$D$3:$AH$337,
MATCH($C78,'Active Hour''s Dump'!$A$3:$A$337,0),
MATCH(R$2,'Active Hour''s Dump'!$D$2:$AH$2,0)
))),"")</f>
        <v>WO</v>
      </c>
      <c r="S78" s="54">
        <f>_xlfn.IFNA(IF(S$3="Productivity",
INDEX('Productivity Dump'!$E$4:$AJ$500,
MATCH($A78,'Productivity Dump'!$A$4:$A$500,0),
MATCH(S$2,'Productivity Dump'!$E$3:$AJ$3,0)
),
IF(S$3="Attendance",
INDEX('Attendance Dump'!$E$2:$AI$400,
MATCH($A78,'Attendance Dump'!$B$2:$B$400,0),
MATCH(S$2,'Attendance Dump'!$E$1:$AI$1,0)
),
INDEX('Active Hour''s Dump'!$D$3:$AH$337,
MATCH($C78,'Active Hour''s Dump'!$A$3:$A$337,0),
MATCH(S$2,'Active Hour''s Dump'!$D$2:$AH$2,0)
))),"")</f>
        <v>0</v>
      </c>
      <c r="T78" s="13">
        <f>_xlfn.IFNA(IF(T$3="Productivity",
INDEX('Productivity Dump'!$E$4:$AJ$500,
MATCH($A78,'Productivity Dump'!$A$4:$A$500,0),
MATCH(T$2,'Productivity Dump'!$E$3:$AJ$3,0)
),
IF(T$3="Attendance",
INDEX('Attendance Dump'!$E$2:$AI$400,
MATCH($A78,'Attendance Dump'!$B$2:$B$400,0),
MATCH(T$2,'Attendance Dump'!$E$1:$AI$1,0)
),
INDEX('Active Hour''s Dump'!$D$3:$AH$337,
MATCH($C78,'Active Hour''s Dump'!$A$3:$A$337,0),
MATCH(T$2,'Active Hour''s Dump'!$D$2:$AH$2,0)
))),"")</f>
        <v>404.00099999999998</v>
      </c>
      <c r="U78" s="13" t="str">
        <f>_xlfn.IFNA(IF(U$3="Productivity",
INDEX('Productivity Dump'!$E$4:$AJ$500,
MATCH($A78,'Productivity Dump'!$A$4:$A$500,0),
MATCH(U$2,'Productivity Dump'!$E$3:$AJ$3,0)
),
IF(U$3="Attendance",
INDEX('Attendance Dump'!$E$2:$AI$400,
MATCH($A78,'Attendance Dump'!$B$2:$B$400,0),
MATCH(U$2,'Attendance Dump'!$E$1:$AI$1,0)
),
INDEX('Active Hour''s Dump'!$D$3:$AH$337,
MATCH($C78,'Active Hour''s Dump'!$A$3:$A$337,0),
MATCH(U$2,'Active Hour''s Dump'!$D$2:$AH$2,0)
))),"")</f>
        <v>P</v>
      </c>
      <c r="V78" s="54">
        <f>_xlfn.IFNA(IF(V$3="Productivity",
INDEX('Productivity Dump'!$E$4:$AJ$500,
MATCH($A78,'Productivity Dump'!$A$4:$A$500,0),
MATCH(V$2,'Productivity Dump'!$E$3:$AJ$3,0)
),
IF(V$3="Attendance",
INDEX('Attendance Dump'!$E$2:$AI$400,
MATCH($A78,'Attendance Dump'!$B$2:$B$400,0),
MATCH(V$2,'Attendance Dump'!$E$1:$AI$1,0)
),
INDEX('Active Hour''s Dump'!$D$3:$AH$337,
MATCH($C78,'Active Hour''s Dump'!$A$3:$A$337,0),
MATCH(V$2,'Active Hour''s Dump'!$D$2:$AH$2,0)
))),"")</f>
        <v>5.4166666666666696</v>
      </c>
      <c r="W78" s="13">
        <f>_xlfn.IFNA(IF(W$3="Productivity",
INDEX('Productivity Dump'!$E$4:$AJ$500,
MATCH($A78,'Productivity Dump'!$A$4:$A$500,0),
MATCH(W$2,'Productivity Dump'!$E$3:$AJ$3,0)
),
IF(W$3="Attendance",
INDEX('Attendance Dump'!$E$2:$AI$400,
MATCH($A78,'Attendance Dump'!$B$2:$B$400,0),
MATCH(W$2,'Attendance Dump'!$E$1:$AI$1,0)
),
INDEX('Active Hour''s Dump'!$D$3:$AH$337,
MATCH($C78,'Active Hour''s Dump'!$A$3:$A$337,0),
MATCH(W$2,'Active Hour''s Dump'!$D$2:$AH$2,0)
))),"")</f>
        <v>1017.503</v>
      </c>
      <c r="X78" s="13" t="str">
        <f>_xlfn.IFNA(IF(X$3="Productivity",
INDEX('Productivity Dump'!$E$4:$AJ$500,
MATCH($A78,'Productivity Dump'!$A$4:$A$500,0),
MATCH(X$2,'Productivity Dump'!$E$3:$AJ$3,0)
),
IF(X$3="Attendance",
INDEX('Attendance Dump'!$E$2:$AI$400,
MATCH($A78,'Attendance Dump'!$B$2:$B$400,0),
MATCH(X$2,'Attendance Dump'!$E$1:$AI$1,0)
),
INDEX('Active Hour''s Dump'!$D$3:$AH$337,
MATCH($C78,'Active Hour''s Dump'!$A$3:$A$337,0),
MATCH(X$2,'Active Hour''s Dump'!$D$2:$AH$2,0)
))),"")</f>
        <v>P</v>
      </c>
      <c r="Y78" s="54">
        <f>_xlfn.IFNA(IF(Y$3="Productivity",
INDEX('Productivity Dump'!$E$4:$AJ$500,
MATCH($A78,'Productivity Dump'!$A$4:$A$500,0),
MATCH(Y$2,'Productivity Dump'!$E$3:$AJ$3,0)
),
IF(Y$3="Attendance",
INDEX('Attendance Dump'!$E$2:$AI$400,
MATCH($A78,'Attendance Dump'!$B$2:$B$400,0),
MATCH(Y$2,'Attendance Dump'!$E$1:$AI$1,0)
),
INDEX('Active Hour''s Dump'!$D$3:$AH$337,
MATCH($C78,'Active Hour''s Dump'!$A$3:$A$337,0),
MATCH(Y$2,'Active Hour''s Dump'!$D$2:$AH$2,0)
))),"")</f>
        <v>11.0833333333333</v>
      </c>
      <c r="Z78" s="13">
        <f>_xlfn.IFNA(IF(Z$3="Productivity",
INDEX('Productivity Dump'!$E$4:$AJ$500,
MATCH($A78,'Productivity Dump'!$A$4:$A$500,0),
MATCH(Z$2,'Productivity Dump'!$E$3:$AJ$3,0)
),
IF(Z$3="Attendance",
INDEX('Attendance Dump'!$E$2:$AI$400,
MATCH($A78,'Attendance Dump'!$B$2:$B$400,0),
MATCH(Z$2,'Attendance Dump'!$E$1:$AI$1,0)
),
INDEX('Active Hour''s Dump'!$D$3:$AH$337,
MATCH($C78,'Active Hour''s Dump'!$A$3:$A$337,0),
MATCH(Z$2,'Active Hour''s Dump'!$D$2:$AH$2,0)
))),"")</f>
        <v>1014.1049999999997</v>
      </c>
      <c r="AA78" s="13" t="str">
        <f>_xlfn.IFNA(IF(AA$3="Productivity",
INDEX('Productivity Dump'!$E$4:$AJ$500,
MATCH($A78,'Productivity Dump'!$A$4:$A$500,0),
MATCH(AA$2,'Productivity Dump'!$E$3:$AJ$3,0)
),
IF(AA$3="Attendance",
INDEX('Attendance Dump'!$E$2:$AI$400,
MATCH($A78,'Attendance Dump'!$B$2:$B$400,0),
MATCH(AA$2,'Attendance Dump'!$E$1:$AI$1,0)
),
INDEX('Active Hour''s Dump'!$D$3:$AH$337,
MATCH($C78,'Active Hour''s Dump'!$A$3:$A$337,0),
MATCH(AA$2,'Active Hour''s Dump'!$D$2:$AH$2,0)
))),"")</f>
        <v>P</v>
      </c>
      <c r="AB78" s="54">
        <f>_xlfn.IFNA(IF(AB$3="Productivity",
INDEX('Productivity Dump'!$E$4:$AJ$500,
MATCH($A78,'Productivity Dump'!$A$4:$A$500,0),
MATCH(AB$2,'Productivity Dump'!$E$3:$AJ$3,0)
),
IF(AB$3="Attendance",
INDEX('Attendance Dump'!$E$2:$AI$400,
MATCH($A78,'Attendance Dump'!$B$2:$B$400,0),
MATCH(AB$2,'Attendance Dump'!$E$1:$AI$1,0)
),
INDEX('Active Hour''s Dump'!$D$3:$AH$337,
MATCH($C78,'Active Hour''s Dump'!$A$3:$A$337,0),
MATCH(AB$2,'Active Hour''s Dump'!$D$2:$AH$2,0)
))),"")</f>
        <v>10.75</v>
      </c>
      <c r="AC78" s="13">
        <f>_xlfn.IFNA(IF(AC$3="Productivity",
INDEX('Productivity Dump'!$E$4:$AJ$500,
MATCH($A78,'Productivity Dump'!$A$4:$A$500,0),
MATCH(AC$2,'Productivity Dump'!$E$3:$AJ$3,0)
),
IF(AC$3="Attendance",
INDEX('Attendance Dump'!$E$2:$AI$400,
MATCH($A78,'Attendance Dump'!$B$2:$B$400,0),
MATCH(AC$2,'Attendance Dump'!$E$1:$AI$1,0)
),
INDEX('Active Hour''s Dump'!$D$3:$AH$337,
MATCH($C78,'Active Hour''s Dump'!$A$3:$A$337,0),
MATCH(AC$2,'Active Hour''s Dump'!$D$2:$AH$2,0)
))),"")</f>
        <v>1017.6140000000001</v>
      </c>
      <c r="AD78" s="13" t="str">
        <f>_xlfn.IFNA(IF(AD$3="Productivity",
INDEX('Productivity Dump'!$E$4:$AJ$500,
MATCH($A78,'Productivity Dump'!$A$4:$A$500,0),
MATCH(AD$2,'Productivity Dump'!$E$3:$AJ$3,0)
),
IF(AD$3="Attendance",
INDEX('Attendance Dump'!$E$2:$AI$400,
MATCH($A78,'Attendance Dump'!$B$2:$B$400,0),
MATCH(AD$2,'Attendance Dump'!$E$1:$AI$1,0)
),
INDEX('Active Hour''s Dump'!$D$3:$AH$337,
MATCH($C78,'Active Hour''s Dump'!$A$3:$A$337,0),
MATCH(AD$2,'Active Hour''s Dump'!$D$2:$AH$2,0)
))),"")</f>
        <v>P</v>
      </c>
      <c r="AE78" s="54">
        <f>_xlfn.IFNA(IF(AE$3="Productivity",
INDEX('Productivity Dump'!$E$4:$AJ$500,
MATCH($A78,'Productivity Dump'!$A$4:$A$500,0),
MATCH(AE$2,'Productivity Dump'!$E$3:$AJ$3,0)
),
IF(AE$3="Attendance",
INDEX('Attendance Dump'!$E$2:$AI$400,
MATCH($A78,'Attendance Dump'!$B$2:$B$400,0),
MATCH(AE$2,'Attendance Dump'!$E$1:$AI$1,0)
),
INDEX('Active Hour''s Dump'!$D$3:$AH$337,
MATCH($C78,'Active Hour''s Dump'!$A$3:$A$337,0),
MATCH(AE$2,'Active Hour''s Dump'!$D$2:$AH$2,0)
))),"")</f>
        <v>9.8333333333333304</v>
      </c>
      <c r="AF78" s="13">
        <f>_xlfn.IFNA(IF(AF$3="Productivity",
INDEX('Productivity Dump'!$E$4:$AJ$500,
MATCH($A78,'Productivity Dump'!$A$4:$A$500,0),
MATCH(AF$2,'Productivity Dump'!$E$3:$AJ$3,0)
),
IF(AF$3="Attendance",
INDEX('Attendance Dump'!$E$2:$AI$400,
MATCH($A78,'Attendance Dump'!$B$2:$B$400,0),
MATCH(AF$2,'Attendance Dump'!$E$1:$AI$1,0)
),
INDEX('Active Hour''s Dump'!$D$3:$AH$337,
MATCH($C78,'Active Hour''s Dump'!$A$3:$A$337,0),
MATCH(AF$2,'Active Hour''s Dump'!$D$2:$AH$2,0)
))),"")</f>
        <v>1050.8570000000002</v>
      </c>
      <c r="AG78" s="13" t="str">
        <f>_xlfn.IFNA(IF(AG$3="Productivity",
INDEX('Productivity Dump'!$E$4:$AJ$500,
MATCH($A78,'Productivity Dump'!$A$4:$A$500,0),
MATCH(AG$2,'Productivity Dump'!$E$3:$AJ$3,0)
),
IF(AG$3="Attendance",
INDEX('Attendance Dump'!$E$2:$AI$400,
MATCH($A78,'Attendance Dump'!$B$2:$B$400,0),
MATCH(AG$2,'Attendance Dump'!$E$1:$AI$1,0)
),
INDEX('Active Hour''s Dump'!$D$3:$AH$337,
MATCH($C78,'Active Hour''s Dump'!$A$3:$A$337,0),
MATCH(AG$2,'Active Hour''s Dump'!$D$2:$AH$2,0)
))),"")</f>
        <v>P</v>
      </c>
      <c r="AH78" s="54">
        <f>_xlfn.IFNA(IF(AH$3="Productivity",
INDEX('Productivity Dump'!$E$4:$AJ$500,
MATCH($A78,'Productivity Dump'!$A$4:$A$500,0),
MATCH(AH$2,'Productivity Dump'!$E$3:$AJ$3,0)
),
IF(AH$3="Attendance",
INDEX('Attendance Dump'!$E$2:$AI$400,
MATCH($A78,'Attendance Dump'!$B$2:$B$400,0),
MATCH(AH$2,'Attendance Dump'!$E$1:$AI$1,0)
),
INDEX('Active Hour''s Dump'!$D$3:$AH$337,
MATCH($C78,'Active Hour''s Dump'!$A$3:$A$337,0),
MATCH(AH$2,'Active Hour''s Dump'!$D$2:$AH$2,0)
))),"")</f>
        <v>9.25</v>
      </c>
      <c r="AI78" s="13">
        <f>_xlfn.IFNA(IF(AI$3="Productivity",
INDEX('Productivity Dump'!$E$4:$AJ$500,
MATCH($A78,'Productivity Dump'!$A$4:$A$500,0),
MATCH(AI$2,'Productivity Dump'!$E$3:$AJ$3,0)
),
IF(AI$3="Attendance",
INDEX('Attendance Dump'!$E$2:$AI$400,
MATCH($A78,'Attendance Dump'!$B$2:$B$400,0),
MATCH(AI$2,'Attendance Dump'!$E$1:$AI$1,0)
),
INDEX('Active Hour''s Dump'!$D$3:$AH$337,
MATCH($C78,'Active Hour''s Dump'!$A$3:$A$337,0),
MATCH(AI$2,'Active Hour''s Dump'!$D$2:$AH$2,0)
))),"")</f>
        <v>259.12599999999992</v>
      </c>
      <c r="AJ78" s="13" t="str">
        <f>_xlfn.IFNA(IF(AJ$3="Productivity",
INDEX('Productivity Dump'!$E$4:$AJ$500,
MATCH($A78,'Productivity Dump'!$A$4:$A$500,0),
MATCH(AJ$2,'Productivity Dump'!$E$3:$AJ$3,0)
),
IF(AJ$3="Attendance",
INDEX('Attendance Dump'!$E$2:$AI$400,
MATCH($A78,'Attendance Dump'!$B$2:$B$400,0),
MATCH(AJ$2,'Attendance Dump'!$E$1:$AI$1,0)
),
INDEX('Active Hour''s Dump'!$D$3:$AH$337,
MATCH($C78,'Active Hour''s Dump'!$A$3:$A$337,0),
MATCH(AJ$2,'Active Hour''s Dump'!$D$2:$AH$2,0)
))),"")</f>
        <v>P</v>
      </c>
      <c r="AK78" s="54">
        <f>_xlfn.IFNA(IF(AK$3="Productivity",
INDEX('Productivity Dump'!$E$4:$AJ$500,
MATCH($A78,'Productivity Dump'!$A$4:$A$500,0),
MATCH(AK$2,'Productivity Dump'!$E$3:$AJ$3,0)
),
IF(AK$3="Attendance",
INDEX('Attendance Dump'!$E$2:$AI$400,
MATCH($A78,'Attendance Dump'!$B$2:$B$400,0),
MATCH(AK$2,'Attendance Dump'!$E$1:$AI$1,0)
),
INDEX('Active Hour''s Dump'!$D$3:$AH$337,
MATCH($C78,'Active Hour''s Dump'!$A$3:$A$337,0),
MATCH(AK$2,'Active Hour''s Dump'!$D$2:$AH$2,0)
))),"")</f>
        <v>1.9166666666666701</v>
      </c>
      <c r="AL78" s="13">
        <f>_xlfn.IFNA(IF(AL$3="Productivity",
INDEX('Productivity Dump'!$E$4:$AJ$500,
MATCH($A78,'Productivity Dump'!$A$4:$A$500,0),
MATCH(AL$2,'Productivity Dump'!$E$3:$AJ$3,0)
),
IF(AL$3="Attendance",
INDEX('Attendance Dump'!$E$2:$AI$400,
MATCH($A78,'Attendance Dump'!$B$2:$B$400,0),
MATCH(AL$2,'Attendance Dump'!$E$1:$AI$1,0)
),
INDEX('Active Hour''s Dump'!$D$3:$AH$337,
MATCH($C78,'Active Hour''s Dump'!$A$3:$A$337,0),
MATCH(AL$2,'Active Hour''s Dump'!$D$2:$AH$2,0)
))),"")</f>
        <v>0</v>
      </c>
      <c r="AM78" s="13" t="str">
        <f>_xlfn.IFNA(IF(AM$3="Productivity",
INDEX('Productivity Dump'!$E$4:$AJ$500,
MATCH($A78,'Productivity Dump'!$A$4:$A$500,0),
MATCH(AM$2,'Productivity Dump'!$E$3:$AJ$3,0)
),
IF(AM$3="Attendance",
INDEX('Attendance Dump'!$E$2:$AI$400,
MATCH($A78,'Attendance Dump'!$B$2:$B$400,0),
MATCH(AM$2,'Attendance Dump'!$E$1:$AI$1,0)
),
INDEX('Active Hour''s Dump'!$D$3:$AH$337,
MATCH($C78,'Active Hour''s Dump'!$A$3:$A$337,0),
MATCH(AM$2,'Active Hour''s Dump'!$D$2:$AH$2,0)
))),"")</f>
        <v>WO</v>
      </c>
      <c r="AN78" s="54">
        <f>_xlfn.IFNA(IF(AN$3="Productivity",
INDEX('Productivity Dump'!$E$4:$AJ$500,
MATCH($A78,'Productivity Dump'!$A$4:$A$500,0),
MATCH(AN$2,'Productivity Dump'!$E$3:$AJ$3,0)
),
IF(AN$3="Attendance",
INDEX('Attendance Dump'!$E$2:$AI$400,
MATCH($A78,'Attendance Dump'!$B$2:$B$400,0),
MATCH(AN$2,'Attendance Dump'!$E$1:$AI$1,0)
),
INDEX('Active Hour''s Dump'!$D$3:$AH$337,
MATCH($C78,'Active Hour''s Dump'!$A$3:$A$337,0),
MATCH(AN$2,'Active Hour''s Dump'!$D$2:$AH$2,0)
))),"")</f>
        <v>0</v>
      </c>
      <c r="AO78" s="13">
        <f>_xlfn.IFNA(IF(AO$3="Productivity",
INDEX('Productivity Dump'!$E$4:$AJ$500,
MATCH($A78,'Productivity Dump'!$A$4:$A$500,0),
MATCH(AO$2,'Productivity Dump'!$E$3:$AJ$3,0)
),
IF(AO$3="Attendance",
INDEX('Attendance Dump'!$E$2:$AI$400,
MATCH($A78,'Attendance Dump'!$B$2:$B$400,0),
MATCH(AO$2,'Attendance Dump'!$E$1:$AI$1,0)
),
INDEX('Active Hour''s Dump'!$D$3:$AH$337,
MATCH($C78,'Active Hour''s Dump'!$A$3:$A$337,0),
MATCH(AO$2,'Active Hour''s Dump'!$D$2:$AH$2,0)
))),"")</f>
        <v>501.55900000000008</v>
      </c>
      <c r="AP78" s="13" t="str">
        <f>_xlfn.IFNA(IF(AP$3="Productivity",
INDEX('Productivity Dump'!$E$4:$AJ$500,
MATCH($A78,'Productivity Dump'!$A$4:$A$500,0),
MATCH(AP$2,'Productivity Dump'!$E$3:$AJ$3,0)
),
IF(AP$3="Attendance",
INDEX('Attendance Dump'!$E$2:$AI$400,
MATCH($A78,'Attendance Dump'!$B$2:$B$400,0),
MATCH(AP$2,'Attendance Dump'!$E$1:$AI$1,0)
),
INDEX('Active Hour''s Dump'!$D$3:$AH$337,
MATCH($C78,'Active Hour''s Dump'!$A$3:$A$337,0),
MATCH(AP$2,'Active Hour''s Dump'!$D$2:$AH$2,0)
))),"")</f>
        <v>P</v>
      </c>
      <c r="AQ78" s="54">
        <f>_xlfn.IFNA(IF(AQ$3="Productivity",
INDEX('Productivity Dump'!$E$4:$AJ$500,
MATCH($A78,'Productivity Dump'!$A$4:$A$500,0),
MATCH(AQ$2,'Productivity Dump'!$E$3:$AJ$3,0)
),
IF(AQ$3="Attendance",
INDEX('Attendance Dump'!$E$2:$AI$400,
MATCH($A78,'Attendance Dump'!$B$2:$B$400,0),
MATCH(AQ$2,'Attendance Dump'!$E$1:$AI$1,0)
),
INDEX('Active Hour''s Dump'!$D$3:$AH$337,
MATCH($C78,'Active Hour''s Dump'!$A$3:$A$337,0),
MATCH(AQ$2,'Active Hour''s Dump'!$D$2:$AH$2,0)
))),"")</f>
        <v>7.25</v>
      </c>
      <c r="AR78" s="13">
        <f>_xlfn.IFNA(IF(AR$3="Productivity",
INDEX('Productivity Dump'!$E$4:$AJ$500,
MATCH($A78,'Productivity Dump'!$A$4:$A$500,0),
MATCH(AR$2,'Productivity Dump'!$E$3:$AJ$3,0)
),
IF(AR$3="Attendance",
INDEX('Attendance Dump'!$E$2:$AI$400,
MATCH($A78,'Attendance Dump'!$B$2:$B$400,0),
MATCH(AR$2,'Attendance Dump'!$E$1:$AI$1,0)
),
INDEX('Active Hour''s Dump'!$D$3:$AH$337,
MATCH($C78,'Active Hour''s Dump'!$A$3:$A$337,0),
MATCH(AR$2,'Active Hour''s Dump'!$D$2:$AH$2,0)
))),"")</f>
        <v>1006.2809999999998</v>
      </c>
      <c r="AS78" s="13" t="str">
        <f>_xlfn.IFNA(IF(AS$3="Productivity",
INDEX('Productivity Dump'!$E$4:$AJ$500,
MATCH($A78,'Productivity Dump'!$A$4:$A$500,0),
MATCH(AS$2,'Productivity Dump'!$E$3:$AJ$3,0)
),
IF(AS$3="Attendance",
INDEX('Attendance Dump'!$E$2:$AI$400,
MATCH($A78,'Attendance Dump'!$B$2:$B$400,0),
MATCH(AS$2,'Attendance Dump'!$E$1:$AI$1,0)
),
INDEX('Active Hour''s Dump'!$D$3:$AH$337,
MATCH($C78,'Active Hour''s Dump'!$A$3:$A$337,0),
MATCH(AS$2,'Active Hour''s Dump'!$D$2:$AH$2,0)
))),"")</f>
        <v>P</v>
      </c>
      <c r="AT78" s="54">
        <f>_xlfn.IFNA(IF(AT$3="Productivity",
INDEX('Productivity Dump'!$E$4:$AJ$500,
MATCH($A78,'Productivity Dump'!$A$4:$A$500,0),
MATCH(AT$2,'Productivity Dump'!$E$3:$AJ$3,0)
),
IF(AT$3="Attendance",
INDEX('Attendance Dump'!$E$2:$AI$400,
MATCH($A78,'Attendance Dump'!$B$2:$B$400,0),
MATCH(AT$2,'Attendance Dump'!$E$1:$AI$1,0)
),
INDEX('Active Hour''s Dump'!$D$3:$AH$337,
MATCH($C78,'Active Hour''s Dump'!$A$3:$A$337,0),
MATCH(AT$2,'Active Hour''s Dump'!$D$2:$AH$2,0)
))),"")</f>
        <v>11.3333333333333</v>
      </c>
      <c r="AU78" s="13">
        <f>_xlfn.IFNA(IF(AU$3="Productivity",
INDEX('Productivity Dump'!$E$4:$AJ$500,
MATCH($A78,'Productivity Dump'!$A$4:$A$500,0),
MATCH(AU$2,'Productivity Dump'!$E$3:$AJ$3,0)
),
IF(AU$3="Attendance",
INDEX('Attendance Dump'!$E$2:$AI$400,
MATCH($A78,'Attendance Dump'!$B$2:$B$400,0),
MATCH(AU$2,'Attendance Dump'!$E$1:$AI$1,0)
),
INDEX('Active Hour''s Dump'!$D$3:$AH$337,
MATCH($C78,'Active Hour''s Dump'!$A$3:$A$337,0),
MATCH(AU$2,'Active Hour''s Dump'!$D$2:$AH$2,0)
))),"")</f>
        <v>1020.5489999999996</v>
      </c>
      <c r="AV78" s="13" t="str">
        <f>_xlfn.IFNA(IF(AV$3="Productivity",
INDEX('Productivity Dump'!$E$4:$AJ$500,
MATCH($A78,'Productivity Dump'!$A$4:$A$500,0),
MATCH(AV$2,'Productivity Dump'!$E$3:$AJ$3,0)
),
IF(AV$3="Attendance",
INDEX('Attendance Dump'!$E$2:$AI$400,
MATCH($A78,'Attendance Dump'!$B$2:$B$400,0),
MATCH(AV$2,'Attendance Dump'!$E$1:$AI$1,0)
),
INDEX('Active Hour''s Dump'!$D$3:$AH$337,
MATCH($C78,'Active Hour''s Dump'!$A$3:$A$337,0),
MATCH(AV$2,'Active Hour''s Dump'!$D$2:$AH$2,0)
))),"")</f>
        <v>P</v>
      </c>
      <c r="AW78" s="54">
        <f>_xlfn.IFNA(IF(AW$3="Productivity",
INDEX('Productivity Dump'!$E$4:$AJ$500,
MATCH($A78,'Productivity Dump'!$A$4:$A$500,0),
MATCH(AW$2,'Productivity Dump'!$E$3:$AJ$3,0)
),
IF(AW$3="Attendance",
INDEX('Attendance Dump'!$E$2:$AI$400,
MATCH($A78,'Attendance Dump'!$B$2:$B$400,0),
MATCH(AW$2,'Attendance Dump'!$E$1:$AI$1,0)
),
INDEX('Active Hour''s Dump'!$D$3:$AH$337,
MATCH($C78,'Active Hour''s Dump'!$A$3:$A$337,0),
MATCH(AW$2,'Active Hour''s Dump'!$D$2:$AH$2,0)
))),"")</f>
        <v>10.75</v>
      </c>
      <c r="AX78" s="13">
        <f>_xlfn.IFNA(IF(AX$3="Productivity",
INDEX('Productivity Dump'!$E$4:$AJ$500,
MATCH($A78,'Productivity Dump'!$A$4:$A$500,0),
MATCH(AX$2,'Productivity Dump'!$E$3:$AJ$3,0)
),
IF(AX$3="Attendance",
INDEX('Attendance Dump'!$E$2:$AI$400,
MATCH($A78,'Attendance Dump'!$B$2:$B$400,0),
MATCH(AX$2,'Attendance Dump'!$E$1:$AI$1,0)
),
INDEX('Active Hour''s Dump'!$D$3:$AH$337,
MATCH($C78,'Active Hour''s Dump'!$A$3:$A$337,0),
MATCH(AX$2,'Active Hour''s Dump'!$D$2:$AH$2,0)
))),"")</f>
        <v>1043.9870000000001</v>
      </c>
      <c r="AY78" s="13" t="str">
        <f>_xlfn.IFNA(IF(AY$3="Productivity",
INDEX('Productivity Dump'!$E$4:$AJ$500,
MATCH($A78,'Productivity Dump'!$A$4:$A$500,0),
MATCH(AY$2,'Productivity Dump'!$E$3:$AJ$3,0)
),
IF(AY$3="Attendance",
INDEX('Attendance Dump'!$E$2:$AI$400,
MATCH($A78,'Attendance Dump'!$B$2:$B$400,0),
MATCH(AY$2,'Attendance Dump'!$E$1:$AI$1,0)
),
INDEX('Active Hour''s Dump'!$D$3:$AH$337,
MATCH($C78,'Active Hour''s Dump'!$A$3:$A$337,0),
MATCH(AY$2,'Active Hour''s Dump'!$D$2:$AH$2,0)
))),"")</f>
        <v>P</v>
      </c>
      <c r="AZ78" s="54">
        <f>_xlfn.IFNA(IF(AZ$3="Productivity",
INDEX('Productivity Dump'!$E$4:$AJ$500,
MATCH($A78,'Productivity Dump'!$A$4:$A$500,0),
MATCH(AZ$2,'Productivity Dump'!$E$3:$AJ$3,0)
),
IF(AZ$3="Attendance",
INDEX('Attendance Dump'!$E$2:$AI$400,
MATCH($A78,'Attendance Dump'!$B$2:$B$400,0),
MATCH(AZ$2,'Attendance Dump'!$E$1:$AI$1,0)
),
INDEX('Active Hour''s Dump'!$D$3:$AH$337,
MATCH($C78,'Active Hour''s Dump'!$A$3:$A$337,0),
MATCH(AZ$2,'Active Hour''s Dump'!$D$2:$AH$2,0)
))),"")</f>
        <v>12.0833333333333</v>
      </c>
      <c r="BA78" s="13">
        <f>_xlfn.IFNA(IF(BA$3="Productivity",
INDEX('Productivity Dump'!$E$4:$AJ$500,
MATCH($A78,'Productivity Dump'!$A$4:$A$500,0),
MATCH(BA$2,'Productivity Dump'!$E$3:$AJ$3,0)
),
IF(BA$3="Attendance",
INDEX('Attendance Dump'!$E$2:$AI$400,
MATCH($A78,'Attendance Dump'!$B$2:$B$400,0),
MATCH(BA$2,'Attendance Dump'!$E$1:$AI$1,0)
),
INDEX('Active Hour''s Dump'!$D$3:$AH$337,
MATCH($C78,'Active Hour''s Dump'!$A$3:$A$337,0),
MATCH(BA$2,'Active Hour''s Dump'!$D$2:$AH$2,0)
))),"")</f>
        <v>1027.43</v>
      </c>
      <c r="BB78" s="13" t="str">
        <f>_xlfn.IFNA(IF(BB$3="Productivity",
INDEX('Productivity Dump'!$E$4:$AJ$500,
MATCH($A78,'Productivity Dump'!$A$4:$A$500,0),
MATCH(BB$2,'Productivity Dump'!$E$3:$AJ$3,0)
),
IF(BB$3="Attendance",
INDEX('Attendance Dump'!$E$2:$AI$400,
MATCH($A78,'Attendance Dump'!$B$2:$B$400,0),
MATCH(BB$2,'Attendance Dump'!$E$1:$AI$1,0)
),
INDEX('Active Hour''s Dump'!$D$3:$AH$337,
MATCH($C78,'Active Hour''s Dump'!$A$3:$A$337,0),
MATCH(BB$2,'Active Hour''s Dump'!$D$2:$AH$2,0)
))),"")</f>
        <v>P</v>
      </c>
      <c r="BC78" s="54">
        <f>_xlfn.IFNA(IF(BC$3="Productivity",
INDEX('Productivity Dump'!$E$4:$AJ$500,
MATCH($A78,'Productivity Dump'!$A$4:$A$500,0),
MATCH(BC$2,'Productivity Dump'!$E$3:$AJ$3,0)
),
IF(BC$3="Attendance",
INDEX('Attendance Dump'!$E$2:$AI$400,
MATCH($A78,'Attendance Dump'!$B$2:$B$400,0),
MATCH(BC$2,'Attendance Dump'!$E$1:$AI$1,0)
),
INDEX('Active Hour''s Dump'!$D$3:$AH$337,
MATCH($C78,'Active Hour''s Dump'!$A$3:$A$337,0),
MATCH(BC$2,'Active Hour''s Dump'!$D$2:$AH$2,0)
))),"")</f>
        <v>10.6666666666667</v>
      </c>
      <c r="BD78" s="13">
        <f>_xlfn.IFNA(IF(BD$3="Productivity",
INDEX('Productivity Dump'!$E$4:$AJ$500,
MATCH($A78,'Productivity Dump'!$A$4:$A$500,0),
MATCH(BD$2,'Productivity Dump'!$E$3:$AJ$3,0)
),
IF(BD$3="Attendance",
INDEX('Attendance Dump'!$E$2:$AI$400,
MATCH($A78,'Attendance Dump'!$B$2:$B$400,0),
MATCH(BD$2,'Attendance Dump'!$E$1:$AI$1,0)
),
INDEX('Active Hour''s Dump'!$D$3:$AH$337,
MATCH($C78,'Active Hour''s Dump'!$A$3:$A$337,0),
MATCH(BD$2,'Active Hour''s Dump'!$D$2:$AH$2,0)
))),"")</f>
        <v>524.35400000000004</v>
      </c>
      <c r="BE78" s="13" t="str">
        <f>_xlfn.IFNA(IF(BE$3="Productivity",
INDEX('Productivity Dump'!$E$4:$AJ$500,
MATCH($A78,'Productivity Dump'!$A$4:$A$500,0),
MATCH(BE$2,'Productivity Dump'!$E$3:$AJ$3,0)
),
IF(BE$3="Attendance",
INDEX('Attendance Dump'!$E$2:$AI$400,
MATCH($A78,'Attendance Dump'!$B$2:$B$400,0),
MATCH(BE$2,'Attendance Dump'!$E$1:$AI$1,0)
),
INDEX('Active Hour''s Dump'!$D$3:$AH$337,
MATCH($C78,'Active Hour''s Dump'!$A$3:$A$337,0),
MATCH(BE$2,'Active Hour''s Dump'!$D$2:$AH$2,0)
))),"")</f>
        <v>P</v>
      </c>
      <c r="BF78" s="54">
        <f>_xlfn.IFNA(IF(BF$3="Productivity",
INDEX('Productivity Dump'!$E$4:$AJ$500,
MATCH($A78,'Productivity Dump'!$A$4:$A$500,0),
MATCH(BF$2,'Productivity Dump'!$E$3:$AJ$3,0)
),
IF(BF$3="Attendance",
INDEX('Attendance Dump'!$E$2:$AI$400,
MATCH($A78,'Attendance Dump'!$B$2:$B$400,0),
MATCH(BF$2,'Attendance Dump'!$E$1:$AI$1,0)
),
INDEX('Active Hour''s Dump'!$D$3:$AH$337,
MATCH($C78,'Active Hour''s Dump'!$A$3:$A$337,0),
MATCH(BF$2,'Active Hour''s Dump'!$D$2:$AH$2,0)
))),"")</f>
        <v>6.25</v>
      </c>
      <c r="BG78" s="13">
        <f>_xlfn.IFNA(IF(BG$3="Productivity",
INDEX('Productivity Dump'!$E$4:$AJ$500,
MATCH($A78,'Productivity Dump'!$A$4:$A$500,0),
MATCH(BG$2,'Productivity Dump'!$E$3:$AJ$3,0)
),
IF(BG$3="Attendance",
INDEX('Attendance Dump'!$E$2:$AI$400,
MATCH($A78,'Attendance Dump'!$B$2:$B$400,0),
MATCH(BG$2,'Attendance Dump'!$E$1:$AI$1,0)
),
INDEX('Active Hour''s Dump'!$D$3:$AH$337,
MATCH($C78,'Active Hour''s Dump'!$A$3:$A$337,0),
MATCH(BG$2,'Active Hour''s Dump'!$D$2:$AH$2,0)
))),"")</f>
        <v>0</v>
      </c>
      <c r="BH78" s="13" t="str">
        <f>_xlfn.IFNA(IF(BH$3="Productivity",
INDEX('Productivity Dump'!$E$4:$AJ$500,
MATCH($A78,'Productivity Dump'!$A$4:$A$500,0),
MATCH(BH$2,'Productivity Dump'!$E$3:$AJ$3,0)
),
IF(BH$3="Attendance",
INDEX('Attendance Dump'!$E$2:$AI$400,
MATCH($A78,'Attendance Dump'!$B$2:$B$400,0),
MATCH(BH$2,'Attendance Dump'!$E$1:$AI$1,0)
),
INDEX('Active Hour''s Dump'!$D$3:$AH$337,
MATCH($C78,'Active Hour''s Dump'!$A$3:$A$337,0),
MATCH(BH$2,'Active Hour''s Dump'!$D$2:$AH$2,0)
))),"")</f>
        <v>WO</v>
      </c>
      <c r="BI78" s="54">
        <f>_xlfn.IFNA(IF(BI$3="Productivity",
INDEX('Productivity Dump'!$E$4:$AJ$500,
MATCH($A78,'Productivity Dump'!$A$4:$A$500,0),
MATCH(BI$2,'Productivity Dump'!$E$3:$AJ$3,0)
),
IF(BI$3="Attendance",
INDEX('Attendance Dump'!$E$2:$AI$400,
MATCH($A78,'Attendance Dump'!$B$2:$B$400,0),
MATCH(BI$2,'Attendance Dump'!$E$1:$AI$1,0)
),
INDEX('Active Hour''s Dump'!$D$3:$AH$337,
MATCH($C78,'Active Hour''s Dump'!$A$3:$A$337,0),
MATCH(BI$2,'Active Hour''s Dump'!$D$2:$AH$2,0)
))),"")</f>
        <v>0</v>
      </c>
      <c r="BJ78" s="13">
        <f>_xlfn.IFNA(IF(BJ$3="Productivity",
INDEX('Productivity Dump'!$E$4:$AJ$500,
MATCH($A78,'Productivity Dump'!$A$4:$A$500,0),
MATCH(BJ$2,'Productivity Dump'!$E$3:$AJ$3,0)
),
IF(BJ$3="Attendance",
INDEX('Attendance Dump'!$E$2:$AI$400,
MATCH($A78,'Attendance Dump'!$B$2:$B$400,0),
MATCH(BJ$2,'Attendance Dump'!$E$1:$AI$1,0)
),
INDEX('Active Hour''s Dump'!$D$3:$AH$337,
MATCH($C78,'Active Hour''s Dump'!$A$3:$A$337,0),
MATCH(BJ$2,'Active Hour''s Dump'!$D$2:$AH$2,0)
))),"")</f>
        <v>535.32900000000018</v>
      </c>
      <c r="BK78" s="13" t="str">
        <f>_xlfn.IFNA(IF(BK$3="Productivity",
INDEX('Productivity Dump'!$E$4:$AJ$500,
MATCH($A78,'Productivity Dump'!$A$4:$A$500,0),
MATCH(BK$2,'Productivity Dump'!$E$3:$AJ$3,0)
),
IF(BK$3="Attendance",
INDEX('Attendance Dump'!$E$2:$AI$400,
MATCH($A78,'Attendance Dump'!$B$2:$B$400,0),
MATCH(BK$2,'Attendance Dump'!$E$1:$AI$1,0)
),
INDEX('Active Hour''s Dump'!$D$3:$AH$337,
MATCH($C78,'Active Hour''s Dump'!$A$3:$A$337,0),
MATCH(BK$2,'Active Hour''s Dump'!$D$2:$AH$2,0)
))),"")</f>
        <v>P</v>
      </c>
      <c r="BL78" s="54">
        <f>_xlfn.IFNA(IF(BL$3="Productivity",
INDEX('Productivity Dump'!$E$4:$AJ$500,
MATCH($A78,'Productivity Dump'!$A$4:$A$500,0),
MATCH(BL$2,'Productivity Dump'!$E$3:$AJ$3,0)
),
IF(BL$3="Attendance",
INDEX('Attendance Dump'!$E$2:$AI$400,
MATCH($A78,'Attendance Dump'!$B$2:$B$400,0),
MATCH(BL$2,'Attendance Dump'!$E$1:$AI$1,0)
),
INDEX('Active Hour''s Dump'!$D$3:$AH$337,
MATCH($C78,'Active Hour''s Dump'!$A$3:$A$337,0),
MATCH(BL$2,'Active Hour''s Dump'!$D$2:$AH$2,0)
))),"")</f>
        <v>5.6666666666666696</v>
      </c>
      <c r="BM78" s="13">
        <f>_xlfn.IFNA(IF(BM$3="Productivity",
INDEX('Productivity Dump'!$E$4:$AJ$500,
MATCH($A78,'Productivity Dump'!$A$4:$A$500,0),
MATCH(BM$2,'Productivity Dump'!$E$3:$AJ$3,0)
),
IF(BM$3="Attendance",
INDEX('Attendance Dump'!$E$2:$AI$400,
MATCH($A78,'Attendance Dump'!$B$2:$B$400,0),
MATCH(BM$2,'Attendance Dump'!$E$1:$AI$1,0)
),
INDEX('Active Hour''s Dump'!$D$3:$AH$337,
MATCH($C78,'Active Hour''s Dump'!$A$3:$A$337,0),
MATCH(BM$2,'Active Hour''s Dump'!$D$2:$AH$2,0)
))),"")</f>
        <v>1020.374</v>
      </c>
      <c r="BN78" s="13" t="str">
        <f>_xlfn.IFNA(IF(BN$3="Productivity",
INDEX('Productivity Dump'!$E$4:$AJ$500,
MATCH($A78,'Productivity Dump'!$A$4:$A$500,0),
MATCH(BN$2,'Productivity Dump'!$E$3:$AJ$3,0)
),
IF(BN$3="Attendance",
INDEX('Attendance Dump'!$E$2:$AI$400,
MATCH($A78,'Attendance Dump'!$B$2:$B$400,0),
MATCH(BN$2,'Attendance Dump'!$E$1:$AI$1,0)
),
INDEX('Active Hour''s Dump'!$D$3:$AH$337,
MATCH($C78,'Active Hour''s Dump'!$A$3:$A$337,0),
MATCH(BN$2,'Active Hour''s Dump'!$D$2:$AH$2,0)
))),"")</f>
        <v>P</v>
      </c>
      <c r="BO78" s="54">
        <f>_xlfn.IFNA(IF(BO$3="Productivity",
INDEX('Productivity Dump'!$E$4:$AJ$500,
MATCH($A78,'Productivity Dump'!$A$4:$A$500,0),
MATCH(BO$2,'Productivity Dump'!$E$3:$AJ$3,0)
),
IF(BO$3="Attendance",
INDEX('Attendance Dump'!$E$2:$AI$400,
MATCH($A78,'Attendance Dump'!$B$2:$B$400,0),
MATCH(BO$2,'Attendance Dump'!$E$1:$AI$1,0)
),
INDEX('Active Hour''s Dump'!$D$3:$AH$337,
MATCH($C78,'Active Hour''s Dump'!$A$3:$A$337,0),
MATCH(BO$2,'Active Hour''s Dump'!$D$2:$AH$2,0)
))),"")</f>
        <v>10.5833333333333</v>
      </c>
      <c r="BP78" s="13">
        <f>_xlfn.IFNA(IF(BP$3="Productivity",
INDEX('Productivity Dump'!$E$4:$AJ$500,
MATCH($A78,'Productivity Dump'!$A$4:$A$500,0),
MATCH(BP$2,'Productivity Dump'!$E$3:$AJ$3,0)
),
IF(BP$3="Attendance",
INDEX('Attendance Dump'!$E$2:$AI$400,
MATCH($A78,'Attendance Dump'!$B$2:$B$400,0),
MATCH(BP$2,'Attendance Dump'!$E$1:$AI$1,0)
),
INDEX('Active Hour''s Dump'!$D$3:$AH$337,
MATCH($C78,'Active Hour''s Dump'!$A$3:$A$337,0),
MATCH(BP$2,'Active Hour''s Dump'!$D$2:$AH$2,0)
))),"")</f>
        <v>1040.4759999999997</v>
      </c>
      <c r="BQ78" s="13" t="str">
        <f>_xlfn.IFNA(IF(BQ$3="Productivity",
INDEX('Productivity Dump'!$E$4:$AJ$500,
MATCH($A78,'Productivity Dump'!$A$4:$A$500,0),
MATCH(BQ$2,'Productivity Dump'!$E$3:$AJ$3,0)
),
IF(BQ$3="Attendance",
INDEX('Attendance Dump'!$E$2:$AI$400,
MATCH($A78,'Attendance Dump'!$B$2:$B$400,0),
MATCH(BQ$2,'Attendance Dump'!$E$1:$AI$1,0)
),
INDEX('Active Hour''s Dump'!$D$3:$AH$337,
MATCH($C78,'Active Hour''s Dump'!$A$3:$A$337,0),
MATCH(BQ$2,'Active Hour''s Dump'!$D$2:$AH$2,0)
))),"")</f>
        <v>P</v>
      </c>
      <c r="BR78" s="54">
        <f>_xlfn.IFNA(IF(BR$3="Productivity",
INDEX('Productivity Dump'!$E$4:$AJ$500,
MATCH($A78,'Productivity Dump'!$A$4:$A$500,0),
MATCH(BR$2,'Productivity Dump'!$E$3:$AJ$3,0)
),
IF(BR$3="Attendance",
INDEX('Attendance Dump'!$E$2:$AI$400,
MATCH($A78,'Attendance Dump'!$B$2:$B$400,0),
MATCH(BR$2,'Attendance Dump'!$E$1:$AI$1,0)
),
INDEX('Active Hour''s Dump'!$D$3:$AH$337,
MATCH($C78,'Active Hour''s Dump'!$A$3:$A$337,0),
MATCH(BR$2,'Active Hour''s Dump'!$D$2:$AH$2,0)
))),"")</f>
        <v>9.75</v>
      </c>
      <c r="BS78" s="13">
        <f>_xlfn.IFNA(IF(BS$3="Productivity",
INDEX('Productivity Dump'!$E$4:$AJ$500,
MATCH($A78,'Productivity Dump'!$A$4:$A$500,0),
MATCH(BS$2,'Productivity Dump'!$E$3:$AJ$3,0)
),
IF(BS$3="Attendance",
INDEX('Attendance Dump'!$E$2:$AI$400,
MATCH($A78,'Attendance Dump'!$B$2:$B$400,0),
MATCH(BS$2,'Attendance Dump'!$E$1:$AI$1,0)
),
INDEX('Active Hour''s Dump'!$D$3:$AH$337,
MATCH($C78,'Active Hour''s Dump'!$A$3:$A$337,0),
MATCH(BS$2,'Active Hour''s Dump'!$D$2:$AH$2,0)
))),"")</f>
        <v>506.05299999999994</v>
      </c>
      <c r="BT78" s="13" t="str">
        <f>_xlfn.IFNA(IF(BT$3="Productivity",
INDEX('Productivity Dump'!$E$4:$AJ$500,
MATCH($A78,'Productivity Dump'!$A$4:$A$500,0),
MATCH(BT$2,'Productivity Dump'!$E$3:$AJ$3,0)
),
IF(BT$3="Attendance",
INDEX('Attendance Dump'!$E$2:$AI$400,
MATCH($A78,'Attendance Dump'!$B$2:$B$400,0),
MATCH(BT$2,'Attendance Dump'!$E$1:$AI$1,0)
),
INDEX('Active Hour''s Dump'!$D$3:$AH$337,
MATCH($C78,'Active Hour''s Dump'!$A$3:$A$337,0),
MATCH(BT$2,'Active Hour''s Dump'!$D$2:$AH$2,0)
))),"")</f>
        <v>H</v>
      </c>
      <c r="BU78" s="54">
        <f>_xlfn.IFNA(IF(BU$3="Productivity",
INDEX('Productivity Dump'!$E$4:$AJ$500,
MATCH($A78,'Productivity Dump'!$A$4:$A$500,0),
MATCH(BU$2,'Productivity Dump'!$E$3:$AJ$3,0)
),
IF(BU$3="Attendance",
INDEX('Attendance Dump'!$E$2:$AI$400,
MATCH($A78,'Attendance Dump'!$B$2:$B$400,0),
MATCH(BU$2,'Attendance Dump'!$E$1:$AI$1,0)
),
INDEX('Active Hour''s Dump'!$D$3:$AH$337,
MATCH($C78,'Active Hour''s Dump'!$A$3:$A$337,0),
MATCH(BU$2,'Active Hour''s Dump'!$D$2:$AH$2,0)
))),"")</f>
        <v>3.25</v>
      </c>
      <c r="BV78" s="13">
        <f>_xlfn.IFNA(IF(BV$3="Productivity",
INDEX('Productivity Dump'!$E$4:$AJ$500,
MATCH($A78,'Productivity Dump'!$A$4:$A$500,0),
MATCH(BV$2,'Productivity Dump'!$E$3:$AJ$3,0)
),
IF(BV$3="Attendance",
INDEX('Attendance Dump'!$E$2:$AI$400,
MATCH($A78,'Attendance Dump'!$B$2:$B$400,0),
MATCH(BV$2,'Attendance Dump'!$E$1:$AI$1,0)
),
INDEX('Active Hour''s Dump'!$D$3:$AH$337,
MATCH($C78,'Active Hour''s Dump'!$A$3:$A$337,0),
MATCH(BV$2,'Active Hour''s Dump'!$D$2:$AH$2,0)
))),"")</f>
        <v>1095.0740000000001</v>
      </c>
      <c r="BW78" s="13" t="str">
        <f>_xlfn.IFNA(IF(BW$3="Productivity",
INDEX('Productivity Dump'!$E$4:$AJ$500,
MATCH($A78,'Productivity Dump'!$A$4:$A$500,0),
MATCH(BW$2,'Productivity Dump'!$E$3:$AJ$3,0)
),
IF(BW$3="Attendance",
INDEX('Attendance Dump'!$E$2:$AI$400,
MATCH($A78,'Attendance Dump'!$B$2:$B$400,0),
MATCH(BW$2,'Attendance Dump'!$E$1:$AI$1,0)
),
INDEX('Active Hour''s Dump'!$D$3:$AH$337,
MATCH($C78,'Active Hour''s Dump'!$A$3:$A$337,0),
MATCH(BW$2,'Active Hour''s Dump'!$D$2:$AH$2,0)
))),"")</f>
        <v>P</v>
      </c>
      <c r="BX78" s="54">
        <f>_xlfn.IFNA(IF(BX$3="Productivity",
INDEX('Productivity Dump'!$E$4:$AJ$500,
MATCH($A78,'Productivity Dump'!$A$4:$A$500,0),
MATCH(BX$2,'Productivity Dump'!$E$3:$AJ$3,0)
),
IF(BX$3="Attendance",
INDEX('Attendance Dump'!$E$2:$AI$400,
MATCH($A78,'Attendance Dump'!$B$2:$B$400,0),
MATCH(BX$2,'Attendance Dump'!$E$1:$AI$1,0)
),
INDEX('Active Hour''s Dump'!$D$3:$AH$337,
MATCH($C78,'Active Hour''s Dump'!$A$3:$A$337,0),
MATCH(BX$2,'Active Hour''s Dump'!$D$2:$AH$2,0)
))),"")</f>
        <v>10.5833333333333</v>
      </c>
      <c r="BY78" s="13">
        <f>_xlfn.IFNA(IF(BY$3="Productivity",
INDEX('Productivity Dump'!$E$4:$AJ$500,
MATCH($A78,'Productivity Dump'!$A$4:$A$500,0),
MATCH(BY$2,'Productivity Dump'!$E$3:$AJ$3,0)
),
IF(BY$3="Attendance",
INDEX('Attendance Dump'!$E$2:$AI$400,
MATCH($A78,'Attendance Dump'!$B$2:$B$400,0),
MATCH(BY$2,'Attendance Dump'!$E$1:$AI$1,0)
),
INDEX('Active Hour''s Dump'!$D$3:$AH$337,
MATCH($C78,'Active Hour''s Dump'!$A$3:$A$337,0),
MATCH(BY$2,'Active Hour''s Dump'!$D$2:$AH$2,0)
))),"")</f>
        <v>185.93799999999999</v>
      </c>
      <c r="BZ78" s="13" t="str">
        <f>_xlfn.IFNA(IF(BZ$3="Productivity",
INDEX('Productivity Dump'!$E$4:$AJ$500,
MATCH($A78,'Productivity Dump'!$A$4:$A$500,0),
MATCH(BZ$2,'Productivity Dump'!$E$3:$AJ$3,0)
),
IF(BZ$3="Attendance",
INDEX('Attendance Dump'!$E$2:$AI$400,
MATCH($A78,'Attendance Dump'!$B$2:$B$400,0),
MATCH(BZ$2,'Attendance Dump'!$E$1:$AI$1,0)
),
INDEX('Active Hour''s Dump'!$D$3:$AH$337,
MATCH($C78,'Active Hour''s Dump'!$A$3:$A$337,0),
MATCH(BZ$2,'Active Hour''s Dump'!$D$2:$AH$2,0)
))),"")</f>
        <v>P</v>
      </c>
      <c r="CA78" s="54">
        <f>_xlfn.IFNA(IF(CA$3="Productivity",
INDEX('Productivity Dump'!$E$4:$AJ$500,
MATCH($A78,'Productivity Dump'!$A$4:$A$500,0),
MATCH(CA$2,'Productivity Dump'!$E$3:$AJ$3,0)
),
IF(CA$3="Attendance",
INDEX('Attendance Dump'!$E$2:$AI$400,
MATCH($A78,'Attendance Dump'!$B$2:$B$400,0),
MATCH(CA$2,'Attendance Dump'!$E$1:$AI$1,0)
),
INDEX('Active Hour''s Dump'!$D$3:$AH$337,
MATCH($C78,'Active Hour''s Dump'!$A$3:$A$337,0),
MATCH(CA$2,'Active Hour''s Dump'!$D$2:$AH$2,0)
))),"")</f>
        <v>2.5</v>
      </c>
      <c r="CB78" s="13">
        <f>_xlfn.IFNA(IF(CB$3="Productivity",
INDEX('Productivity Dump'!$E$4:$AJ$500,
MATCH($A78,'Productivity Dump'!$A$4:$A$500,0),
MATCH(CB$2,'Productivity Dump'!$E$3:$AJ$3,0)
),
IF(CB$3="Attendance",
INDEX('Attendance Dump'!$E$2:$AI$400,
MATCH($A78,'Attendance Dump'!$B$2:$B$400,0),
MATCH(CB$2,'Attendance Dump'!$E$1:$AI$1,0)
),
INDEX('Active Hour''s Dump'!$D$3:$AH$337,
MATCH($C78,'Active Hour''s Dump'!$A$3:$A$337,0),
MATCH(CB$2,'Active Hour''s Dump'!$D$2:$AH$2,0)
))),"")</f>
        <v>0</v>
      </c>
      <c r="CC78" s="13" t="str">
        <f>_xlfn.IFNA(IF(CC$3="Productivity",
INDEX('Productivity Dump'!$E$4:$AJ$500,
MATCH($A78,'Productivity Dump'!$A$4:$A$500,0),
MATCH(CC$2,'Productivity Dump'!$E$3:$AJ$3,0)
),
IF(CC$3="Attendance",
INDEX('Attendance Dump'!$E$2:$AI$400,
MATCH($A78,'Attendance Dump'!$B$2:$B$400,0),
MATCH(CC$2,'Attendance Dump'!$E$1:$AI$1,0)
),
INDEX('Active Hour''s Dump'!$D$3:$AH$337,
MATCH($C78,'Active Hour''s Dump'!$A$3:$A$337,0),
MATCH(CC$2,'Active Hour''s Dump'!$D$2:$AH$2,0)
))),"")</f>
        <v>WO</v>
      </c>
      <c r="CD78" s="54">
        <f>_xlfn.IFNA(IF(CD$3="Productivity",
INDEX('Productivity Dump'!$E$4:$AJ$500,
MATCH($A78,'Productivity Dump'!$A$4:$A$500,0),
MATCH(CD$2,'Productivity Dump'!$E$3:$AJ$3,0)
),
IF(CD$3="Attendance",
INDEX('Attendance Dump'!$E$2:$AI$400,
MATCH($A78,'Attendance Dump'!$B$2:$B$400,0),
MATCH(CD$2,'Attendance Dump'!$E$1:$AI$1,0)
),
INDEX('Active Hour''s Dump'!$D$3:$AH$337,
MATCH($C78,'Active Hour''s Dump'!$A$3:$A$337,0),
MATCH(CD$2,'Active Hour''s Dump'!$D$2:$AH$2,0)
))),"")</f>
        <v>0</v>
      </c>
      <c r="CE78" s="13">
        <f>_xlfn.IFNA(IF(CE$3="Productivity",
INDEX('Productivity Dump'!$E$4:$AJ$500,
MATCH($A78,'Productivity Dump'!$A$4:$A$500,0),
MATCH(CE$2,'Productivity Dump'!$E$3:$AJ$3,0)
),
IF(CE$3="Attendance",
INDEX('Attendance Dump'!$E$2:$AI$400,
MATCH($A78,'Attendance Dump'!$B$2:$B$400,0),
MATCH(CE$2,'Attendance Dump'!$E$1:$AI$1,0)
),
INDEX('Active Hour''s Dump'!$D$3:$AH$337,
MATCH($C78,'Active Hour''s Dump'!$A$3:$A$337,0),
MATCH(CE$2,'Active Hour''s Dump'!$D$2:$AH$2,0)
))),"")</f>
        <v>501.23700000000008</v>
      </c>
      <c r="CF78" s="13" t="str">
        <f>_xlfn.IFNA(IF(CF$3="Productivity",
INDEX('Productivity Dump'!$E$4:$AJ$500,
MATCH($A78,'Productivity Dump'!$A$4:$A$500,0),
MATCH(CF$2,'Productivity Dump'!$E$3:$AJ$3,0)
),
IF(CF$3="Attendance",
INDEX('Attendance Dump'!$E$2:$AI$400,
MATCH($A78,'Attendance Dump'!$B$2:$B$400,0),
MATCH(CF$2,'Attendance Dump'!$E$1:$AI$1,0)
),
INDEX('Active Hour''s Dump'!$D$3:$AH$337,
MATCH($C78,'Active Hour''s Dump'!$A$3:$A$337,0),
MATCH(CF$2,'Active Hour''s Dump'!$D$2:$AH$2,0)
))),"")</f>
        <v>P</v>
      </c>
      <c r="CG78" s="54">
        <f>_xlfn.IFNA(IF(CG$3="Productivity",
INDEX('Productivity Dump'!$E$4:$AJ$500,
MATCH($A78,'Productivity Dump'!$A$4:$A$500,0),
MATCH(CG$2,'Productivity Dump'!$E$3:$AJ$3,0)
),
IF(CG$3="Attendance",
INDEX('Attendance Dump'!$E$2:$AI$400,
MATCH($A78,'Attendance Dump'!$B$2:$B$400,0),
MATCH(CG$2,'Attendance Dump'!$E$1:$AI$1,0)
),
INDEX('Active Hour''s Dump'!$D$3:$AH$337,
MATCH($C78,'Active Hour''s Dump'!$A$3:$A$337,0),
MATCH(CG$2,'Active Hour''s Dump'!$D$2:$AH$2,0)
))),"")</f>
        <v>5.1666666666666696</v>
      </c>
      <c r="CH78" s="13">
        <f>_xlfn.IFNA(IF(CH$3="Productivity",
INDEX('Productivity Dump'!$E$4:$AJ$500,
MATCH($A78,'Productivity Dump'!$A$4:$A$500,0),
MATCH(CH$2,'Productivity Dump'!$E$3:$AJ$3,0)
),
IF(CH$3="Attendance",
INDEX('Attendance Dump'!$E$2:$AI$400,
MATCH($A78,'Attendance Dump'!$B$2:$B$400,0),
MATCH(CH$2,'Attendance Dump'!$E$1:$AI$1,0)
),
INDEX('Active Hour''s Dump'!$D$3:$AH$337,
MATCH($C78,'Active Hour''s Dump'!$A$3:$A$337,0),
MATCH(CH$2,'Active Hour''s Dump'!$D$2:$AH$2,0)
))),"")</f>
        <v>1238.355</v>
      </c>
      <c r="CI78" s="13" t="str">
        <f>_xlfn.IFNA(IF(CI$3="Productivity",
INDEX('Productivity Dump'!$E$4:$AJ$500,
MATCH($A78,'Productivity Dump'!$A$4:$A$500,0),
MATCH(CI$2,'Productivity Dump'!$E$3:$AJ$3,0)
),
IF(CI$3="Attendance",
INDEX('Attendance Dump'!$E$2:$AI$400,
MATCH($A78,'Attendance Dump'!$B$2:$B$400,0),
MATCH(CI$2,'Attendance Dump'!$E$1:$AI$1,0)
),
INDEX('Active Hour''s Dump'!$D$3:$AH$337,
MATCH($C78,'Active Hour''s Dump'!$A$3:$A$337,0),
MATCH(CI$2,'Active Hour''s Dump'!$D$2:$AH$2,0)
))),"")</f>
        <v>P</v>
      </c>
      <c r="CJ78" s="54">
        <f>_xlfn.IFNA(IF(CJ$3="Productivity",
INDEX('Productivity Dump'!$E$4:$AJ$500,
MATCH($A78,'Productivity Dump'!$A$4:$A$500,0),
MATCH(CJ$2,'Productivity Dump'!$E$3:$AJ$3,0)
),
IF(CJ$3="Attendance",
INDEX('Attendance Dump'!$E$2:$AI$400,
MATCH($A78,'Attendance Dump'!$B$2:$B$400,0),
MATCH(CJ$2,'Attendance Dump'!$E$1:$AI$1,0)
),
INDEX('Active Hour''s Dump'!$D$3:$AH$337,
MATCH($C78,'Active Hour''s Dump'!$A$3:$A$337,0),
MATCH(CJ$2,'Active Hour''s Dump'!$D$2:$AH$2,0)
))),"")</f>
        <v>11.5</v>
      </c>
      <c r="CK78" s="13">
        <f>_xlfn.IFNA(IF(CK$3="Productivity",
INDEX('Productivity Dump'!$E$4:$AJ$500,
MATCH($A78,'Productivity Dump'!$A$4:$A$500,0),
MATCH(CK$2,'Productivity Dump'!$E$3:$AJ$3,0)
),
IF(CK$3="Attendance",
INDEX('Attendance Dump'!$E$2:$AI$400,
MATCH($A78,'Attendance Dump'!$B$2:$B$400,0),
MATCH(CK$2,'Attendance Dump'!$E$1:$AI$1,0)
),
INDEX('Active Hour''s Dump'!$D$3:$AH$337,
MATCH($C78,'Active Hour''s Dump'!$A$3:$A$337,0),
MATCH(CK$2,'Active Hour''s Dump'!$D$2:$AH$2,0)
))),"")</f>
        <v>1095.7930000000001</v>
      </c>
      <c r="CL78" s="13" t="str">
        <f>_xlfn.IFNA(IF(CL$3="Productivity",
INDEX('Productivity Dump'!$E$4:$AJ$500,
MATCH($A78,'Productivity Dump'!$A$4:$A$500,0),
MATCH(CL$2,'Productivity Dump'!$E$3:$AJ$3,0)
),
IF(CL$3="Attendance",
INDEX('Attendance Dump'!$E$2:$AI$400,
MATCH($A78,'Attendance Dump'!$B$2:$B$400,0),
MATCH(CL$2,'Attendance Dump'!$E$1:$AI$1,0)
),
INDEX('Active Hour''s Dump'!$D$3:$AH$337,
MATCH($C78,'Active Hour''s Dump'!$A$3:$A$337,0),
MATCH(CL$2,'Active Hour''s Dump'!$D$2:$AH$2,0)
))),"")</f>
        <v>P</v>
      </c>
      <c r="CM78" s="54">
        <f>_xlfn.IFNA(IF(CM$3="Productivity",
INDEX('Productivity Dump'!$E$4:$AJ$500,
MATCH($A78,'Productivity Dump'!$A$4:$A$500,0),
MATCH(CM$2,'Productivity Dump'!$E$3:$AJ$3,0)
),
IF(CM$3="Attendance",
INDEX('Attendance Dump'!$E$2:$AI$400,
MATCH($A78,'Attendance Dump'!$B$2:$B$400,0),
MATCH(CM$2,'Attendance Dump'!$E$1:$AI$1,0)
),
INDEX('Active Hour''s Dump'!$D$3:$AH$337,
MATCH($C78,'Active Hour''s Dump'!$A$3:$A$337,0),
MATCH(CM$2,'Active Hour''s Dump'!$D$2:$AH$2,0)
))),"")</f>
        <v>11.0833333333333</v>
      </c>
      <c r="CN78" s="13">
        <f>_xlfn.IFNA(IF(CN$3="Productivity",
INDEX('Productivity Dump'!$E$4:$AJ$500,
MATCH($A78,'Productivity Dump'!$A$4:$A$500,0),
MATCH(CN$2,'Productivity Dump'!$E$3:$AJ$3,0)
),
IF(CN$3="Attendance",
INDEX('Attendance Dump'!$E$2:$AI$400,
MATCH($A78,'Attendance Dump'!$B$2:$B$400,0),
MATCH(CN$2,'Attendance Dump'!$E$1:$AI$1,0)
),
INDEX('Active Hour''s Dump'!$D$3:$AH$337,
MATCH($C78,'Active Hour''s Dump'!$A$3:$A$337,0),
MATCH(CN$2,'Active Hour''s Dump'!$D$2:$AH$2,0)
))),"")</f>
        <v>0</v>
      </c>
      <c r="CO78" s="13">
        <f>_xlfn.IFNA(IF(CO$3="Productivity",
INDEX('Productivity Dump'!$E$4:$AJ$500,
MATCH($A78,'Productivity Dump'!$A$4:$A$500,0),
MATCH(CO$2,'Productivity Dump'!$E$3:$AJ$3,0)
),
IF(CO$3="Attendance",
INDEX('Attendance Dump'!$E$2:$AI$400,
MATCH($A78,'Attendance Dump'!$B$2:$B$400,0),
MATCH(CO$2,'Attendance Dump'!$E$1:$AI$1,0)
),
INDEX('Active Hour''s Dump'!$D$3:$AH$337,
MATCH($C78,'Active Hour''s Dump'!$A$3:$A$337,0),
MATCH(CO$2,'Active Hour''s Dump'!$D$2:$AH$2,0)
))),"")</f>
        <v>0</v>
      </c>
      <c r="CP78" s="54">
        <f>_xlfn.IFNA(IF(CP$3="Productivity",
INDEX('Productivity Dump'!$E$4:$AJ$500,
MATCH($A78,'Productivity Dump'!$A$4:$A$500,0),
MATCH(CP$2,'Productivity Dump'!$E$3:$AJ$3,0)
),
IF(CP$3="Attendance",
INDEX('Attendance Dump'!$E$2:$AI$400,
MATCH($A78,'Attendance Dump'!$B$2:$B$400,0),
MATCH(CP$2,'Attendance Dump'!$E$1:$AI$1,0)
),
INDEX('Active Hour''s Dump'!$D$3:$AH$337,
MATCH($C78,'Active Hour''s Dump'!$A$3:$A$337,0),
MATCH(CP$2,'Active Hour''s Dump'!$D$2:$AH$2,0)
))),"")</f>
        <v>0</v>
      </c>
      <c r="CQ78" s="13">
        <f>_xlfn.IFNA(IF(CQ$3="Productivity",
INDEX('Productivity Dump'!$E$4:$AJ$500,
MATCH($A78,'Productivity Dump'!$A$4:$A$500,0),
MATCH(CQ$2,'Productivity Dump'!$E$3:$AJ$3,0)
),
IF(CQ$3="Attendance",
INDEX('Attendance Dump'!$E$2:$AI$400,
MATCH($A78,'Attendance Dump'!$B$2:$B$400,0),
MATCH(CQ$2,'Attendance Dump'!$E$1:$AI$1,0)
),
INDEX('Active Hour''s Dump'!$D$3:$AH$337,
MATCH($C78,'Active Hour''s Dump'!$A$3:$A$337,0),
MATCH(CQ$2,'Active Hour''s Dump'!$D$2:$AH$2,0)
))),"")</f>
        <v>0</v>
      </c>
      <c r="CR78" s="13">
        <f>_xlfn.IFNA(IF(CR$3="Productivity",
INDEX('Productivity Dump'!$E$4:$AJ$500,
MATCH($A78,'Productivity Dump'!$A$4:$A$500,0),
MATCH(CR$2,'Productivity Dump'!$E$3:$AJ$3,0)
),
IF(CR$3="Attendance",
INDEX('Attendance Dump'!$E$2:$AI$400,
MATCH($A78,'Attendance Dump'!$B$2:$B$400,0),
MATCH(CR$2,'Attendance Dump'!$E$1:$AI$1,0)
),
INDEX('Active Hour''s Dump'!$D$3:$AH$337,
MATCH($C78,'Active Hour''s Dump'!$A$3:$A$337,0),
MATCH(CR$2,'Active Hour''s Dump'!$D$2:$AH$2,0)
))),"")</f>
        <v>0</v>
      </c>
      <c r="CS78" s="54">
        <f>_xlfn.IFNA(IF(CS$3="Productivity",
INDEX('Productivity Dump'!$E$4:$AJ$500,
MATCH($A78,'Productivity Dump'!$A$4:$A$500,0),
MATCH(CS$2,'Productivity Dump'!$E$3:$AJ$3,0)
),
IF(CS$3="Attendance",
INDEX('Attendance Dump'!$E$2:$AI$400,
MATCH($A78,'Attendance Dump'!$B$2:$B$400,0),
MATCH(CS$2,'Attendance Dump'!$E$1:$AI$1,0)
),
INDEX('Active Hour''s Dump'!$D$3:$AH$337,
MATCH($C78,'Active Hour''s Dump'!$A$3:$A$337,0),
MATCH(CS$2,'Active Hour''s Dump'!$D$2:$AH$2,0)
))),"")</f>
        <v>0</v>
      </c>
      <c r="CT78" s="13">
        <f>_xlfn.IFNA(IF(CT$3="Productivity",
INDEX('Productivity Dump'!$E$4:$AJ$500,
MATCH($A78,'Productivity Dump'!$A$4:$A$500,0),
MATCH(CT$2,'Productivity Dump'!$E$3:$AJ$3,0)
),
IF(CT$3="Attendance",
INDEX('Attendance Dump'!$E$2:$AI$400,
MATCH($A78,'Attendance Dump'!$B$2:$B$400,0),
MATCH(CT$2,'Attendance Dump'!$E$1:$AI$1,0)
),
INDEX('Active Hour''s Dump'!$D$3:$AH$337,
MATCH($C78,'Active Hour''s Dump'!$A$3:$A$337,0),
MATCH(CT$2,'Active Hour''s Dump'!$D$2:$AH$2,0)
))),"")</f>
        <v>0</v>
      </c>
      <c r="CU78" s="13">
        <f>_xlfn.IFNA(IF(CU$3="Productivity",
INDEX('Productivity Dump'!$E$4:$AJ$500,
MATCH($A78,'Productivity Dump'!$A$4:$A$500,0),
MATCH(CU$2,'Productivity Dump'!$E$3:$AJ$3,0)
),
IF(CU$3="Attendance",
INDEX('Attendance Dump'!$E$2:$AI$400,
MATCH($A78,'Attendance Dump'!$B$2:$B$400,0),
MATCH(CU$2,'Attendance Dump'!$E$1:$AI$1,0)
),
INDEX('Active Hour''s Dump'!$D$3:$AH$337,
MATCH($C78,'Active Hour''s Dump'!$A$3:$A$337,0),
MATCH(CU$2,'Active Hour''s Dump'!$D$2:$AH$2,0)
))),"")</f>
        <v>0</v>
      </c>
      <c r="CV78" s="54">
        <f>_xlfn.IFNA(IF(CV$3="Productivity",
INDEX('Productivity Dump'!$E$4:$AJ$500,
MATCH($A78,'Productivity Dump'!$A$4:$A$500,0),
MATCH(CV$2,'Productivity Dump'!$E$3:$AJ$3,0)
),
IF(CV$3="Attendance",
INDEX('Attendance Dump'!$E$2:$AI$400,
MATCH($A78,'Attendance Dump'!$B$2:$B$400,0),
MATCH(CV$2,'Attendance Dump'!$E$1:$AI$1,0)
),
INDEX('Active Hour''s Dump'!$D$3:$AH$337,
MATCH($C78,'Active Hour''s Dump'!$A$3:$A$337,0),
MATCH(CV$2,'Active Hour''s Dump'!$D$2:$AH$2,0)
))),"")</f>
        <v>0</v>
      </c>
      <c r="CW78" s="13"/>
      <c r="CX78" s="13"/>
      <c r="CY78" s="54"/>
      <c r="DA78" s="57">
        <f t="shared" si="69"/>
        <v>204.66666666666646</v>
      </c>
      <c r="DB78" s="35">
        <f t="shared" si="70"/>
        <v>19454.527999999998</v>
      </c>
      <c r="DC78" s="35">
        <f t="shared" si="67"/>
        <v>0</v>
      </c>
      <c r="DD78" s="35">
        <f t="shared" ca="1" si="68"/>
        <v>0</v>
      </c>
      <c r="DF78" s="32" cm="1">
        <f t="array" ref="DF78">SUMPRODUCT(
    (MOD(COLUMN(H78:CV78) - COLUMN(H78), 3) = 0) *
    (H78:CV78 = 0) *
    (I78:CW78 = "P") *
    (COUNTIF(UKHoliday, H$2:CV$2) = 0)
)</f>
        <v>0</v>
      </c>
      <c r="DG78" s="33" cm="1">
        <f t="array" ref="DG78">SUMPRODUCT(
  (MOD(COLUMN(H78:CV78) - COLUMN(H78), 3) = 0) *
  (H78:CV78 &gt; 0) *
  (H78:CV78 &lt; 0.5 * IF(((WEEKDAY(H$2:CV$2, 2) = 1) + (WEEKDAY(H$2:CV$2, 2) = 6)), G78, F78)) *
  (I78:CW78 = "P") *
  (COUNTIF(UKHoliday, H$2:CV$2) = 0)
)</f>
        <v>1</v>
      </c>
      <c r="DH78" s="33" cm="1">
        <f t="array" ref="DH78">SUMPRODUCT(
  (MOD(COLUMN(H78:CV78) - COLUMN(H78), 3) = 0) *
  (H78:CV78 &gt; 0.5 * IF(((WEEKDAY(H$2:CV$2, 2) = 1) + (WEEKDAY(H$2:CV$2, 2) = 6)), $G78, $F78)) *
  (H78:CV78 &lt; 0.8 * IF(((WEEKDAY(H$2:CV$2, 2) = 1) + (WEEKDAY(H$2:CV$2, 2) = 6)), $G78, $F78)) *
  (I78:CW78 = "P") *
  (COUNTIF(UKHoliday, H$2:CV$2) = 0)
)</f>
        <v>2</v>
      </c>
      <c r="DI78" s="33" cm="1">
        <f t="array" ref="DI78">SUMPRODUCT(
  (MOD(COLUMN(H78:CV78) - COLUMN(H78), 3) = 0) *
  (H78:CV78 &gt; 0.8 * IF(((WEEKDAY(H$2:CV$2, 2) = 1) + (WEEKDAY(H$2:CV$2, 2) = 6)), $G78, $F78)) *
  (H78:CV78 &lt; 1 * IF(((WEEKDAY(H$2:CV$2, 2) = 1) + (WEEKDAY(H$2:CV$2, 2) = 6)), $G78, $F78)) *
  (I78:CW78 = "P") *
  (COUNTIF(UKHoliday, H$2:CV$2) = 0)
)</f>
        <v>1</v>
      </c>
    </row>
    <row r="79" spans="1:113" x14ac:dyDescent="0.3">
      <c r="A79" s="8" t="s">
        <v>87</v>
      </c>
      <c r="B79" s="8" t="s">
        <v>912</v>
      </c>
      <c r="C79" s="9" t="s">
        <v>625</v>
      </c>
      <c r="D79" s="62" t="s">
        <v>945</v>
      </c>
      <c r="E79" s="35">
        <v>20000</v>
      </c>
      <c r="F79" s="35">
        <f t="shared" si="65"/>
        <v>1000</v>
      </c>
      <c r="G79" s="35">
        <f t="shared" si="66"/>
        <v>500</v>
      </c>
      <c r="H79" s="13">
        <f>_xlfn.IFNA(IF(H$3="Productivity",
INDEX('Productivity Dump'!$E$4:$AJ$500,
MATCH($A79,'Productivity Dump'!$A$4:$A$500,0),
MATCH(H$2,'Productivity Dump'!$E$3:$AJ$3,0)
),
IF(H$3="Attendance",
INDEX('Attendance Dump'!$E$2:$AI$400,
MATCH($A79,'Attendance Dump'!$B$2:$B$400,0),
MATCH(H$2,'Attendance Dump'!$E$1:$AI$1,0)
),
INDEX('Active Hour''s Dump'!$D$3:$AH$337,
MATCH($C79,'Active Hour''s Dump'!$A$3:$A$337,0),
MATCH(H$2,'Active Hour''s Dump'!$D$2:$AH$2,0)
))),"")</f>
        <v>1112.8589999999999</v>
      </c>
      <c r="I79" s="13" t="str">
        <f>_xlfn.IFNA(IF(I$3="Productivity",
INDEX('Productivity Dump'!$E$4:$AJ$500,
MATCH($A79,'Productivity Dump'!$A$4:$A$500,0),
MATCH(I$2,'Productivity Dump'!$E$3:$AJ$3,0)
),
IF(I$3="Attendance",
INDEX('Attendance Dump'!$E$2:$AI$400,
MATCH($A79,'Attendance Dump'!$B$2:$B$400,0),
MATCH(I$2,'Attendance Dump'!$E$1:$AI$1,0)
),
INDEX('Active Hour''s Dump'!$D$3:$AH$337,
MATCH($C79,'Active Hour''s Dump'!$A$3:$A$337,0),
MATCH(I$2,'Active Hour''s Dump'!$D$2:$AH$2,0)
))),"")</f>
        <v>P</v>
      </c>
      <c r="J79" s="54">
        <f>_xlfn.IFNA(IF(J$3="Productivity",
INDEX('Productivity Dump'!$E$4:$AJ$500,
MATCH($A79,'Productivity Dump'!$A$4:$A$500,0),
MATCH(J$2,'Productivity Dump'!$E$3:$AJ$3,0)
),
IF(J$3="Attendance",
INDEX('Attendance Dump'!$E$2:$AI$400,
MATCH($A79,'Attendance Dump'!$B$2:$B$400,0),
MATCH(J$2,'Attendance Dump'!$E$1:$AI$1,0)
),
INDEX('Active Hour''s Dump'!$D$3:$AH$337,
MATCH($C79,'Active Hour''s Dump'!$A$3:$A$337,0),
MATCH(J$2,'Active Hour''s Dump'!$D$2:$AH$2,0)
))),"")</f>
        <v>10.0833333333333</v>
      </c>
      <c r="K79" s="13">
        <f>_xlfn.IFNA(IF(K$3="Productivity",
INDEX('Productivity Dump'!$E$4:$AJ$500,
MATCH($A79,'Productivity Dump'!$A$4:$A$500,0),
MATCH(K$2,'Productivity Dump'!$E$3:$AJ$3,0)
),
IF(K$3="Attendance",
INDEX('Attendance Dump'!$E$2:$AI$400,
MATCH($A79,'Attendance Dump'!$B$2:$B$400,0),
MATCH(K$2,'Attendance Dump'!$E$1:$AI$1,0)
),
INDEX('Active Hour''s Dump'!$D$3:$AH$337,
MATCH($C79,'Active Hour''s Dump'!$A$3:$A$337,0),
MATCH(K$2,'Active Hour''s Dump'!$D$2:$AH$2,0)
))),"")</f>
        <v>1304.4420000000005</v>
      </c>
      <c r="L79" s="13" t="str">
        <f>_xlfn.IFNA(IF(L$3="Productivity",
INDEX('Productivity Dump'!$E$4:$AJ$500,
MATCH($A79,'Productivity Dump'!$A$4:$A$500,0),
MATCH(L$2,'Productivity Dump'!$E$3:$AJ$3,0)
),
IF(L$3="Attendance",
INDEX('Attendance Dump'!$E$2:$AI$400,
MATCH($A79,'Attendance Dump'!$B$2:$B$400,0),
MATCH(L$2,'Attendance Dump'!$E$1:$AI$1,0)
),
INDEX('Active Hour''s Dump'!$D$3:$AH$337,
MATCH($C79,'Active Hour''s Dump'!$A$3:$A$337,0),
MATCH(L$2,'Active Hour''s Dump'!$D$2:$AH$2,0)
))),"")</f>
        <v>P</v>
      </c>
      <c r="M79" s="54">
        <f>_xlfn.IFNA(IF(M$3="Productivity",
INDEX('Productivity Dump'!$E$4:$AJ$500,
MATCH($A79,'Productivity Dump'!$A$4:$A$500,0),
MATCH(M$2,'Productivity Dump'!$E$3:$AJ$3,0)
),
IF(M$3="Attendance",
INDEX('Attendance Dump'!$E$2:$AI$400,
MATCH($A79,'Attendance Dump'!$B$2:$B$400,0),
MATCH(M$2,'Attendance Dump'!$E$1:$AI$1,0)
),
INDEX('Active Hour''s Dump'!$D$3:$AH$337,
MATCH($C79,'Active Hour''s Dump'!$A$3:$A$337,0),
MATCH(M$2,'Active Hour''s Dump'!$D$2:$AH$2,0)
))),"")</f>
        <v>12.5</v>
      </c>
      <c r="N79" s="13">
        <f>_xlfn.IFNA(IF(N$3="Productivity",
INDEX('Productivity Dump'!$E$4:$AJ$500,
MATCH($A79,'Productivity Dump'!$A$4:$A$500,0),
MATCH(N$2,'Productivity Dump'!$E$3:$AJ$3,0)
),
IF(N$3="Attendance",
INDEX('Attendance Dump'!$E$2:$AI$400,
MATCH($A79,'Attendance Dump'!$B$2:$B$400,0),
MATCH(N$2,'Attendance Dump'!$E$1:$AI$1,0)
),
INDEX('Active Hour''s Dump'!$D$3:$AH$337,
MATCH($C79,'Active Hour''s Dump'!$A$3:$A$337,0),
MATCH(N$2,'Active Hour''s Dump'!$D$2:$AH$2,0)
))),"")</f>
        <v>1002.6289999999999</v>
      </c>
      <c r="O79" s="13" t="str">
        <f>_xlfn.IFNA(IF(O$3="Productivity",
INDEX('Productivity Dump'!$E$4:$AJ$500,
MATCH($A79,'Productivity Dump'!$A$4:$A$500,0),
MATCH(O$2,'Productivity Dump'!$E$3:$AJ$3,0)
),
IF(O$3="Attendance",
INDEX('Attendance Dump'!$E$2:$AI$400,
MATCH($A79,'Attendance Dump'!$B$2:$B$400,0),
MATCH(O$2,'Attendance Dump'!$E$1:$AI$1,0)
),
INDEX('Active Hour''s Dump'!$D$3:$AH$337,
MATCH($C79,'Active Hour''s Dump'!$A$3:$A$337,0),
MATCH(O$2,'Active Hour''s Dump'!$D$2:$AH$2,0)
))),"")</f>
        <v>P</v>
      </c>
      <c r="P79" s="54">
        <f>_xlfn.IFNA(IF(P$3="Productivity",
INDEX('Productivity Dump'!$E$4:$AJ$500,
MATCH($A79,'Productivity Dump'!$A$4:$A$500,0),
MATCH(P$2,'Productivity Dump'!$E$3:$AJ$3,0)
),
IF(P$3="Attendance",
INDEX('Attendance Dump'!$E$2:$AI$400,
MATCH($A79,'Attendance Dump'!$B$2:$B$400,0),
MATCH(P$2,'Attendance Dump'!$E$1:$AI$1,0)
),
INDEX('Active Hour''s Dump'!$D$3:$AH$337,
MATCH($C79,'Active Hour''s Dump'!$A$3:$A$337,0),
MATCH(P$2,'Active Hour''s Dump'!$D$2:$AH$2,0)
))),"")</f>
        <v>7.1666666666666696</v>
      </c>
      <c r="Q79" s="13">
        <f>_xlfn.IFNA(IF(Q$3="Productivity",
INDEX('Productivity Dump'!$E$4:$AJ$500,
MATCH($A79,'Productivity Dump'!$A$4:$A$500,0),
MATCH(Q$2,'Productivity Dump'!$E$3:$AJ$3,0)
),
IF(Q$3="Attendance",
INDEX('Attendance Dump'!$E$2:$AI$400,
MATCH($A79,'Attendance Dump'!$B$2:$B$400,0),
MATCH(Q$2,'Attendance Dump'!$E$1:$AI$1,0)
),
INDEX('Active Hour''s Dump'!$D$3:$AH$337,
MATCH($C79,'Active Hour''s Dump'!$A$3:$A$337,0),
MATCH(Q$2,'Active Hour''s Dump'!$D$2:$AH$2,0)
))),"")</f>
        <v>0</v>
      </c>
      <c r="R79" s="13" t="str">
        <f>_xlfn.IFNA(IF(R$3="Productivity",
INDEX('Productivity Dump'!$E$4:$AJ$500,
MATCH($A79,'Productivity Dump'!$A$4:$A$500,0),
MATCH(R$2,'Productivity Dump'!$E$3:$AJ$3,0)
),
IF(R$3="Attendance",
INDEX('Attendance Dump'!$E$2:$AI$400,
MATCH($A79,'Attendance Dump'!$B$2:$B$400,0),
MATCH(R$2,'Attendance Dump'!$E$1:$AI$1,0)
),
INDEX('Active Hour''s Dump'!$D$3:$AH$337,
MATCH($C79,'Active Hour''s Dump'!$A$3:$A$337,0),
MATCH(R$2,'Active Hour''s Dump'!$D$2:$AH$2,0)
))),"")</f>
        <v>WO</v>
      </c>
      <c r="S79" s="54">
        <f>_xlfn.IFNA(IF(S$3="Productivity",
INDEX('Productivity Dump'!$E$4:$AJ$500,
MATCH($A79,'Productivity Dump'!$A$4:$A$500,0),
MATCH(S$2,'Productivity Dump'!$E$3:$AJ$3,0)
),
IF(S$3="Attendance",
INDEX('Attendance Dump'!$E$2:$AI$400,
MATCH($A79,'Attendance Dump'!$B$2:$B$400,0),
MATCH(S$2,'Attendance Dump'!$E$1:$AI$1,0)
),
INDEX('Active Hour''s Dump'!$D$3:$AH$337,
MATCH($C79,'Active Hour''s Dump'!$A$3:$A$337,0),
MATCH(S$2,'Active Hour''s Dump'!$D$2:$AH$2,0)
))),"")</f>
        <v>0</v>
      </c>
      <c r="T79" s="13">
        <f>_xlfn.IFNA(IF(T$3="Productivity",
INDEX('Productivity Dump'!$E$4:$AJ$500,
MATCH($A79,'Productivity Dump'!$A$4:$A$500,0),
MATCH(T$2,'Productivity Dump'!$E$3:$AJ$3,0)
),
IF(T$3="Attendance",
INDEX('Attendance Dump'!$E$2:$AI$400,
MATCH($A79,'Attendance Dump'!$B$2:$B$400,0),
MATCH(T$2,'Attendance Dump'!$E$1:$AI$1,0)
),
INDEX('Active Hour''s Dump'!$D$3:$AH$337,
MATCH($C79,'Active Hour''s Dump'!$A$3:$A$337,0),
MATCH(T$2,'Active Hour''s Dump'!$D$2:$AH$2,0)
))),"")</f>
        <v>539.87099999999998</v>
      </c>
      <c r="U79" s="13" t="str">
        <f>_xlfn.IFNA(IF(U$3="Productivity",
INDEX('Productivity Dump'!$E$4:$AJ$500,
MATCH($A79,'Productivity Dump'!$A$4:$A$500,0),
MATCH(U$2,'Productivity Dump'!$E$3:$AJ$3,0)
),
IF(U$3="Attendance",
INDEX('Attendance Dump'!$E$2:$AI$400,
MATCH($A79,'Attendance Dump'!$B$2:$B$400,0),
MATCH(U$2,'Attendance Dump'!$E$1:$AI$1,0)
),
INDEX('Active Hour''s Dump'!$D$3:$AH$337,
MATCH($C79,'Active Hour''s Dump'!$A$3:$A$337,0),
MATCH(U$2,'Active Hour''s Dump'!$D$2:$AH$2,0)
))),"")</f>
        <v>P</v>
      </c>
      <c r="V79" s="54">
        <f>_xlfn.IFNA(IF(V$3="Productivity",
INDEX('Productivity Dump'!$E$4:$AJ$500,
MATCH($A79,'Productivity Dump'!$A$4:$A$500,0),
MATCH(V$2,'Productivity Dump'!$E$3:$AJ$3,0)
),
IF(V$3="Attendance",
INDEX('Attendance Dump'!$E$2:$AI$400,
MATCH($A79,'Attendance Dump'!$B$2:$B$400,0),
MATCH(V$2,'Attendance Dump'!$E$1:$AI$1,0)
),
INDEX('Active Hour''s Dump'!$D$3:$AH$337,
MATCH($C79,'Active Hour''s Dump'!$A$3:$A$337,0),
MATCH(V$2,'Active Hour''s Dump'!$D$2:$AH$2,0)
))),"")</f>
        <v>7.1666666666666696</v>
      </c>
      <c r="W79" s="13">
        <f>_xlfn.IFNA(IF(W$3="Productivity",
INDEX('Productivity Dump'!$E$4:$AJ$500,
MATCH($A79,'Productivity Dump'!$A$4:$A$500,0),
MATCH(W$2,'Productivity Dump'!$E$3:$AJ$3,0)
),
IF(W$3="Attendance",
INDEX('Attendance Dump'!$E$2:$AI$400,
MATCH($A79,'Attendance Dump'!$B$2:$B$400,0),
MATCH(W$2,'Attendance Dump'!$E$1:$AI$1,0)
),
INDEX('Active Hour''s Dump'!$D$3:$AH$337,
MATCH($C79,'Active Hour''s Dump'!$A$3:$A$337,0),
MATCH(W$2,'Active Hour''s Dump'!$D$2:$AH$2,0)
))),"")</f>
        <v>1005.6589999999998</v>
      </c>
      <c r="X79" s="13" t="str">
        <f>_xlfn.IFNA(IF(X$3="Productivity",
INDEX('Productivity Dump'!$E$4:$AJ$500,
MATCH($A79,'Productivity Dump'!$A$4:$A$500,0),
MATCH(X$2,'Productivity Dump'!$E$3:$AJ$3,0)
),
IF(X$3="Attendance",
INDEX('Attendance Dump'!$E$2:$AI$400,
MATCH($A79,'Attendance Dump'!$B$2:$B$400,0),
MATCH(X$2,'Attendance Dump'!$E$1:$AI$1,0)
),
INDEX('Active Hour''s Dump'!$D$3:$AH$337,
MATCH($C79,'Active Hour''s Dump'!$A$3:$A$337,0),
MATCH(X$2,'Active Hour''s Dump'!$D$2:$AH$2,0)
))),"")</f>
        <v>P</v>
      </c>
      <c r="Y79" s="54">
        <f>_xlfn.IFNA(IF(Y$3="Productivity",
INDEX('Productivity Dump'!$E$4:$AJ$500,
MATCH($A79,'Productivity Dump'!$A$4:$A$500,0),
MATCH(Y$2,'Productivity Dump'!$E$3:$AJ$3,0)
),
IF(Y$3="Attendance",
INDEX('Attendance Dump'!$E$2:$AI$400,
MATCH($A79,'Attendance Dump'!$B$2:$B$400,0),
MATCH(Y$2,'Attendance Dump'!$E$1:$AI$1,0)
),
INDEX('Active Hour''s Dump'!$D$3:$AH$337,
MATCH($C79,'Active Hour''s Dump'!$A$3:$A$337,0),
MATCH(Y$2,'Active Hour''s Dump'!$D$2:$AH$2,0)
))),"")</f>
        <v>8.5833333333333304</v>
      </c>
      <c r="Z79" s="13">
        <f>_xlfn.IFNA(IF(Z$3="Productivity",
INDEX('Productivity Dump'!$E$4:$AJ$500,
MATCH($A79,'Productivity Dump'!$A$4:$A$500,0),
MATCH(Z$2,'Productivity Dump'!$E$3:$AJ$3,0)
),
IF(Z$3="Attendance",
INDEX('Attendance Dump'!$E$2:$AI$400,
MATCH($A79,'Attendance Dump'!$B$2:$B$400,0),
MATCH(Z$2,'Attendance Dump'!$E$1:$AI$1,0)
),
INDEX('Active Hour''s Dump'!$D$3:$AH$337,
MATCH($C79,'Active Hour''s Dump'!$A$3:$A$337,0),
MATCH(Z$2,'Active Hour''s Dump'!$D$2:$AH$2,0)
))),"")</f>
        <v>1050.1179999999999</v>
      </c>
      <c r="AA79" s="13" t="str">
        <f>_xlfn.IFNA(IF(AA$3="Productivity",
INDEX('Productivity Dump'!$E$4:$AJ$500,
MATCH($A79,'Productivity Dump'!$A$4:$A$500,0),
MATCH(AA$2,'Productivity Dump'!$E$3:$AJ$3,0)
),
IF(AA$3="Attendance",
INDEX('Attendance Dump'!$E$2:$AI$400,
MATCH($A79,'Attendance Dump'!$B$2:$B$400,0),
MATCH(AA$2,'Attendance Dump'!$E$1:$AI$1,0)
),
INDEX('Active Hour''s Dump'!$D$3:$AH$337,
MATCH($C79,'Active Hour''s Dump'!$A$3:$A$337,0),
MATCH(AA$2,'Active Hour''s Dump'!$D$2:$AH$2,0)
))),"")</f>
        <v>P</v>
      </c>
      <c r="AB79" s="54">
        <f>_xlfn.IFNA(IF(AB$3="Productivity",
INDEX('Productivity Dump'!$E$4:$AJ$500,
MATCH($A79,'Productivity Dump'!$A$4:$A$500,0),
MATCH(AB$2,'Productivity Dump'!$E$3:$AJ$3,0)
),
IF(AB$3="Attendance",
INDEX('Attendance Dump'!$E$2:$AI$400,
MATCH($A79,'Attendance Dump'!$B$2:$B$400,0),
MATCH(AB$2,'Attendance Dump'!$E$1:$AI$1,0)
),
INDEX('Active Hour''s Dump'!$D$3:$AH$337,
MATCH($C79,'Active Hour''s Dump'!$A$3:$A$337,0),
MATCH(AB$2,'Active Hour''s Dump'!$D$2:$AH$2,0)
))),"")</f>
        <v>8.1666666666666696</v>
      </c>
      <c r="AC79" s="13">
        <f>_xlfn.IFNA(IF(AC$3="Productivity",
INDEX('Productivity Dump'!$E$4:$AJ$500,
MATCH($A79,'Productivity Dump'!$A$4:$A$500,0),
MATCH(AC$2,'Productivity Dump'!$E$3:$AJ$3,0)
),
IF(AC$3="Attendance",
INDEX('Attendance Dump'!$E$2:$AI$400,
MATCH($A79,'Attendance Dump'!$B$2:$B$400,0),
MATCH(AC$2,'Attendance Dump'!$E$1:$AI$1,0)
),
INDEX('Active Hour''s Dump'!$D$3:$AH$337,
MATCH($C79,'Active Hour''s Dump'!$A$3:$A$337,0),
MATCH(AC$2,'Active Hour''s Dump'!$D$2:$AH$2,0)
))),"")</f>
        <v>1003.1960000000001</v>
      </c>
      <c r="AD79" s="13" t="str">
        <f>_xlfn.IFNA(IF(AD$3="Productivity",
INDEX('Productivity Dump'!$E$4:$AJ$500,
MATCH($A79,'Productivity Dump'!$A$4:$A$500,0),
MATCH(AD$2,'Productivity Dump'!$E$3:$AJ$3,0)
),
IF(AD$3="Attendance",
INDEX('Attendance Dump'!$E$2:$AI$400,
MATCH($A79,'Attendance Dump'!$B$2:$B$400,0),
MATCH(AD$2,'Attendance Dump'!$E$1:$AI$1,0)
),
INDEX('Active Hour''s Dump'!$D$3:$AH$337,
MATCH($C79,'Active Hour''s Dump'!$A$3:$A$337,0),
MATCH(AD$2,'Active Hour''s Dump'!$D$2:$AH$2,0)
))),"")</f>
        <v>P</v>
      </c>
      <c r="AE79" s="54">
        <f>_xlfn.IFNA(IF(AE$3="Productivity",
INDEX('Productivity Dump'!$E$4:$AJ$500,
MATCH($A79,'Productivity Dump'!$A$4:$A$500,0),
MATCH(AE$2,'Productivity Dump'!$E$3:$AJ$3,0)
),
IF(AE$3="Attendance",
INDEX('Attendance Dump'!$E$2:$AI$400,
MATCH($A79,'Attendance Dump'!$B$2:$B$400,0),
MATCH(AE$2,'Attendance Dump'!$E$1:$AI$1,0)
),
INDEX('Active Hour''s Dump'!$D$3:$AH$337,
MATCH($C79,'Active Hour''s Dump'!$A$3:$A$337,0),
MATCH(AE$2,'Active Hour''s Dump'!$D$2:$AH$2,0)
))),"")</f>
        <v>8</v>
      </c>
      <c r="AF79" s="13">
        <f>_xlfn.IFNA(IF(AF$3="Productivity",
INDEX('Productivity Dump'!$E$4:$AJ$500,
MATCH($A79,'Productivity Dump'!$A$4:$A$500,0),
MATCH(AF$2,'Productivity Dump'!$E$3:$AJ$3,0)
),
IF(AF$3="Attendance",
INDEX('Attendance Dump'!$E$2:$AI$400,
MATCH($A79,'Attendance Dump'!$B$2:$B$400,0),
MATCH(AF$2,'Attendance Dump'!$E$1:$AI$1,0)
),
INDEX('Active Hour''s Dump'!$D$3:$AH$337,
MATCH($C79,'Active Hour''s Dump'!$A$3:$A$337,0),
MATCH(AF$2,'Active Hour''s Dump'!$D$2:$AH$2,0)
))),"")</f>
        <v>1015.2529999999998</v>
      </c>
      <c r="AG79" s="13" t="str">
        <f>_xlfn.IFNA(IF(AG$3="Productivity",
INDEX('Productivity Dump'!$E$4:$AJ$500,
MATCH($A79,'Productivity Dump'!$A$4:$A$500,0),
MATCH(AG$2,'Productivity Dump'!$E$3:$AJ$3,0)
),
IF(AG$3="Attendance",
INDEX('Attendance Dump'!$E$2:$AI$400,
MATCH($A79,'Attendance Dump'!$B$2:$B$400,0),
MATCH(AG$2,'Attendance Dump'!$E$1:$AI$1,0)
),
INDEX('Active Hour''s Dump'!$D$3:$AH$337,
MATCH($C79,'Active Hour''s Dump'!$A$3:$A$337,0),
MATCH(AG$2,'Active Hour''s Dump'!$D$2:$AH$2,0)
))),"")</f>
        <v>P</v>
      </c>
      <c r="AH79" s="54">
        <f>_xlfn.IFNA(IF(AH$3="Productivity",
INDEX('Productivity Dump'!$E$4:$AJ$500,
MATCH($A79,'Productivity Dump'!$A$4:$A$500,0),
MATCH(AH$2,'Productivity Dump'!$E$3:$AJ$3,0)
),
IF(AH$3="Attendance",
INDEX('Attendance Dump'!$E$2:$AI$400,
MATCH($A79,'Attendance Dump'!$B$2:$B$400,0),
MATCH(AH$2,'Attendance Dump'!$E$1:$AI$1,0)
),
INDEX('Active Hour''s Dump'!$D$3:$AH$337,
MATCH($C79,'Active Hour''s Dump'!$A$3:$A$337,0),
MATCH(AH$2,'Active Hour''s Dump'!$D$2:$AH$2,0)
))),"")</f>
        <v>9</v>
      </c>
      <c r="AI79" s="13">
        <f>_xlfn.IFNA(IF(AI$3="Productivity",
INDEX('Productivity Dump'!$E$4:$AJ$500,
MATCH($A79,'Productivity Dump'!$A$4:$A$500,0),
MATCH(AI$2,'Productivity Dump'!$E$3:$AJ$3,0)
),
IF(AI$3="Attendance",
INDEX('Attendance Dump'!$E$2:$AI$400,
MATCH($A79,'Attendance Dump'!$B$2:$B$400,0),
MATCH(AI$2,'Attendance Dump'!$E$1:$AI$1,0)
),
INDEX('Active Hour''s Dump'!$D$3:$AH$337,
MATCH($C79,'Active Hour''s Dump'!$A$3:$A$337,0),
MATCH(AI$2,'Active Hour''s Dump'!$D$2:$AH$2,0)
))),"")</f>
        <v>1000.2809999999999</v>
      </c>
      <c r="AJ79" s="13" t="str">
        <f>_xlfn.IFNA(IF(AJ$3="Productivity",
INDEX('Productivity Dump'!$E$4:$AJ$500,
MATCH($A79,'Productivity Dump'!$A$4:$A$500,0),
MATCH(AJ$2,'Productivity Dump'!$E$3:$AJ$3,0)
),
IF(AJ$3="Attendance",
INDEX('Attendance Dump'!$E$2:$AI$400,
MATCH($A79,'Attendance Dump'!$B$2:$B$400,0),
MATCH(AJ$2,'Attendance Dump'!$E$1:$AI$1,0)
),
INDEX('Active Hour''s Dump'!$D$3:$AH$337,
MATCH($C79,'Active Hour''s Dump'!$A$3:$A$337,0),
MATCH(AJ$2,'Active Hour''s Dump'!$D$2:$AH$2,0)
))),"")</f>
        <v>P</v>
      </c>
      <c r="AK79" s="54">
        <f>_xlfn.IFNA(IF(AK$3="Productivity",
INDEX('Productivity Dump'!$E$4:$AJ$500,
MATCH($A79,'Productivity Dump'!$A$4:$A$500,0),
MATCH(AK$2,'Productivity Dump'!$E$3:$AJ$3,0)
),
IF(AK$3="Attendance",
INDEX('Attendance Dump'!$E$2:$AI$400,
MATCH($A79,'Attendance Dump'!$B$2:$B$400,0),
MATCH(AK$2,'Attendance Dump'!$E$1:$AI$1,0)
),
INDEX('Active Hour''s Dump'!$D$3:$AH$337,
MATCH($C79,'Active Hour''s Dump'!$A$3:$A$337,0),
MATCH(AK$2,'Active Hour''s Dump'!$D$2:$AH$2,0)
))),"")</f>
        <v>8.5833333333333304</v>
      </c>
      <c r="AL79" s="13">
        <f>_xlfn.IFNA(IF(AL$3="Productivity",
INDEX('Productivity Dump'!$E$4:$AJ$500,
MATCH($A79,'Productivity Dump'!$A$4:$A$500,0),
MATCH(AL$2,'Productivity Dump'!$E$3:$AJ$3,0)
),
IF(AL$3="Attendance",
INDEX('Attendance Dump'!$E$2:$AI$400,
MATCH($A79,'Attendance Dump'!$B$2:$B$400,0),
MATCH(AL$2,'Attendance Dump'!$E$1:$AI$1,0)
),
INDEX('Active Hour''s Dump'!$D$3:$AH$337,
MATCH($C79,'Active Hour''s Dump'!$A$3:$A$337,0),
MATCH(AL$2,'Active Hour''s Dump'!$D$2:$AH$2,0)
))),"")</f>
        <v>0</v>
      </c>
      <c r="AM79" s="13" t="str">
        <f>_xlfn.IFNA(IF(AM$3="Productivity",
INDEX('Productivity Dump'!$E$4:$AJ$500,
MATCH($A79,'Productivity Dump'!$A$4:$A$500,0),
MATCH(AM$2,'Productivity Dump'!$E$3:$AJ$3,0)
),
IF(AM$3="Attendance",
INDEX('Attendance Dump'!$E$2:$AI$400,
MATCH($A79,'Attendance Dump'!$B$2:$B$400,0),
MATCH(AM$2,'Attendance Dump'!$E$1:$AI$1,0)
),
INDEX('Active Hour''s Dump'!$D$3:$AH$337,
MATCH($C79,'Active Hour''s Dump'!$A$3:$A$337,0),
MATCH(AM$2,'Active Hour''s Dump'!$D$2:$AH$2,0)
))),"")</f>
        <v>WO</v>
      </c>
      <c r="AN79" s="54">
        <f>_xlfn.IFNA(IF(AN$3="Productivity",
INDEX('Productivity Dump'!$E$4:$AJ$500,
MATCH($A79,'Productivity Dump'!$A$4:$A$500,0),
MATCH(AN$2,'Productivity Dump'!$E$3:$AJ$3,0)
),
IF(AN$3="Attendance",
INDEX('Attendance Dump'!$E$2:$AI$400,
MATCH($A79,'Attendance Dump'!$B$2:$B$400,0),
MATCH(AN$2,'Attendance Dump'!$E$1:$AI$1,0)
),
INDEX('Active Hour''s Dump'!$D$3:$AH$337,
MATCH($C79,'Active Hour''s Dump'!$A$3:$A$337,0),
MATCH(AN$2,'Active Hour''s Dump'!$D$2:$AH$2,0)
))),"")</f>
        <v>0</v>
      </c>
      <c r="AO79" s="13">
        <f>_xlfn.IFNA(IF(AO$3="Productivity",
INDEX('Productivity Dump'!$E$4:$AJ$500,
MATCH($A79,'Productivity Dump'!$A$4:$A$500,0),
MATCH(AO$2,'Productivity Dump'!$E$3:$AJ$3,0)
),
IF(AO$3="Attendance",
INDEX('Attendance Dump'!$E$2:$AI$400,
MATCH($A79,'Attendance Dump'!$B$2:$B$400,0),
MATCH(AO$2,'Attendance Dump'!$E$1:$AI$1,0)
),
INDEX('Active Hour''s Dump'!$D$3:$AH$337,
MATCH($C79,'Active Hour''s Dump'!$A$3:$A$337,0),
MATCH(AO$2,'Active Hour''s Dump'!$D$2:$AH$2,0)
))),"")</f>
        <v>0</v>
      </c>
      <c r="AP79" s="13" t="str">
        <f>_xlfn.IFNA(IF(AP$3="Productivity",
INDEX('Productivity Dump'!$E$4:$AJ$500,
MATCH($A79,'Productivity Dump'!$A$4:$A$500,0),
MATCH(AP$2,'Productivity Dump'!$E$3:$AJ$3,0)
),
IF(AP$3="Attendance",
INDEX('Attendance Dump'!$E$2:$AI$400,
MATCH($A79,'Attendance Dump'!$B$2:$B$400,0),
MATCH(AP$2,'Attendance Dump'!$E$1:$AI$1,0)
),
INDEX('Active Hour''s Dump'!$D$3:$AH$337,
MATCH($C79,'Active Hour''s Dump'!$A$3:$A$337,0),
MATCH(AP$2,'Active Hour''s Dump'!$D$2:$AH$2,0)
))),"")</f>
        <v>PL</v>
      </c>
      <c r="AQ79" s="54">
        <f>_xlfn.IFNA(IF(AQ$3="Productivity",
INDEX('Productivity Dump'!$E$4:$AJ$500,
MATCH($A79,'Productivity Dump'!$A$4:$A$500,0),
MATCH(AQ$2,'Productivity Dump'!$E$3:$AJ$3,0)
),
IF(AQ$3="Attendance",
INDEX('Attendance Dump'!$E$2:$AI$400,
MATCH($A79,'Attendance Dump'!$B$2:$B$400,0),
MATCH(AQ$2,'Attendance Dump'!$E$1:$AI$1,0)
),
INDEX('Active Hour''s Dump'!$D$3:$AH$337,
MATCH($C79,'Active Hour''s Dump'!$A$3:$A$337,0),
MATCH(AQ$2,'Active Hour''s Dump'!$D$2:$AH$2,0)
))),"")</f>
        <v>0</v>
      </c>
      <c r="AR79" s="13">
        <f>_xlfn.IFNA(IF(AR$3="Productivity",
INDEX('Productivity Dump'!$E$4:$AJ$500,
MATCH($A79,'Productivity Dump'!$A$4:$A$500,0),
MATCH(AR$2,'Productivity Dump'!$E$3:$AJ$3,0)
),
IF(AR$3="Attendance",
INDEX('Attendance Dump'!$E$2:$AI$400,
MATCH($A79,'Attendance Dump'!$B$2:$B$400,0),
MATCH(AR$2,'Attendance Dump'!$E$1:$AI$1,0)
),
INDEX('Active Hour''s Dump'!$D$3:$AH$337,
MATCH($C79,'Active Hour''s Dump'!$A$3:$A$337,0),
MATCH(AR$2,'Active Hour''s Dump'!$D$2:$AH$2,0)
))),"")</f>
        <v>1006.1540000000001</v>
      </c>
      <c r="AS79" s="13" t="str">
        <f>_xlfn.IFNA(IF(AS$3="Productivity",
INDEX('Productivity Dump'!$E$4:$AJ$500,
MATCH($A79,'Productivity Dump'!$A$4:$A$500,0),
MATCH(AS$2,'Productivity Dump'!$E$3:$AJ$3,0)
),
IF(AS$3="Attendance",
INDEX('Attendance Dump'!$E$2:$AI$400,
MATCH($A79,'Attendance Dump'!$B$2:$B$400,0),
MATCH(AS$2,'Attendance Dump'!$E$1:$AI$1,0)
),
INDEX('Active Hour''s Dump'!$D$3:$AH$337,
MATCH($C79,'Active Hour''s Dump'!$A$3:$A$337,0),
MATCH(AS$2,'Active Hour''s Dump'!$D$2:$AH$2,0)
))),"")</f>
        <v>P</v>
      </c>
      <c r="AT79" s="54">
        <f>_xlfn.IFNA(IF(AT$3="Productivity",
INDEX('Productivity Dump'!$E$4:$AJ$500,
MATCH($A79,'Productivity Dump'!$A$4:$A$500,0),
MATCH(AT$2,'Productivity Dump'!$E$3:$AJ$3,0)
),
IF(AT$3="Attendance",
INDEX('Attendance Dump'!$E$2:$AI$400,
MATCH($A79,'Attendance Dump'!$B$2:$B$400,0),
MATCH(AT$2,'Attendance Dump'!$E$1:$AI$1,0)
),
INDEX('Active Hour''s Dump'!$D$3:$AH$337,
MATCH($C79,'Active Hour''s Dump'!$A$3:$A$337,0),
MATCH(AT$2,'Active Hour''s Dump'!$D$2:$AH$2,0)
))),"")</f>
        <v>9.5</v>
      </c>
      <c r="AU79" s="13">
        <f>_xlfn.IFNA(IF(AU$3="Productivity",
INDEX('Productivity Dump'!$E$4:$AJ$500,
MATCH($A79,'Productivity Dump'!$A$4:$A$500,0),
MATCH(AU$2,'Productivity Dump'!$E$3:$AJ$3,0)
),
IF(AU$3="Attendance",
INDEX('Attendance Dump'!$E$2:$AI$400,
MATCH($A79,'Attendance Dump'!$B$2:$B$400,0),
MATCH(AU$2,'Attendance Dump'!$E$1:$AI$1,0)
),
INDEX('Active Hour''s Dump'!$D$3:$AH$337,
MATCH($C79,'Active Hour''s Dump'!$A$3:$A$337,0),
MATCH(AU$2,'Active Hour''s Dump'!$D$2:$AH$2,0)
))),"")</f>
        <v>1022.138</v>
      </c>
      <c r="AV79" s="13" t="str">
        <f>_xlfn.IFNA(IF(AV$3="Productivity",
INDEX('Productivity Dump'!$E$4:$AJ$500,
MATCH($A79,'Productivity Dump'!$A$4:$A$500,0),
MATCH(AV$2,'Productivity Dump'!$E$3:$AJ$3,0)
),
IF(AV$3="Attendance",
INDEX('Attendance Dump'!$E$2:$AI$400,
MATCH($A79,'Attendance Dump'!$B$2:$B$400,0),
MATCH(AV$2,'Attendance Dump'!$E$1:$AI$1,0)
),
INDEX('Active Hour''s Dump'!$D$3:$AH$337,
MATCH($C79,'Active Hour''s Dump'!$A$3:$A$337,0),
MATCH(AV$2,'Active Hour''s Dump'!$D$2:$AH$2,0)
))),"")</f>
        <v>P</v>
      </c>
      <c r="AW79" s="54">
        <f>_xlfn.IFNA(IF(AW$3="Productivity",
INDEX('Productivity Dump'!$E$4:$AJ$500,
MATCH($A79,'Productivity Dump'!$A$4:$A$500,0),
MATCH(AW$2,'Productivity Dump'!$E$3:$AJ$3,0)
),
IF(AW$3="Attendance",
INDEX('Attendance Dump'!$E$2:$AI$400,
MATCH($A79,'Attendance Dump'!$B$2:$B$400,0),
MATCH(AW$2,'Attendance Dump'!$E$1:$AI$1,0)
),
INDEX('Active Hour''s Dump'!$D$3:$AH$337,
MATCH($C79,'Active Hour''s Dump'!$A$3:$A$337,0),
MATCH(AW$2,'Active Hour''s Dump'!$D$2:$AH$2,0)
))),"")</f>
        <v>9.5833333333333304</v>
      </c>
      <c r="AX79" s="13">
        <f>_xlfn.IFNA(IF(AX$3="Productivity",
INDEX('Productivity Dump'!$E$4:$AJ$500,
MATCH($A79,'Productivity Dump'!$A$4:$A$500,0),
MATCH(AX$2,'Productivity Dump'!$E$3:$AJ$3,0)
),
IF(AX$3="Attendance",
INDEX('Attendance Dump'!$E$2:$AI$400,
MATCH($A79,'Attendance Dump'!$B$2:$B$400,0),
MATCH(AX$2,'Attendance Dump'!$E$1:$AI$1,0)
),
INDEX('Active Hour''s Dump'!$D$3:$AH$337,
MATCH($C79,'Active Hour''s Dump'!$A$3:$A$337,0),
MATCH(AX$2,'Active Hour''s Dump'!$D$2:$AH$2,0)
))),"")</f>
        <v>1017.826</v>
      </c>
      <c r="AY79" s="13" t="str">
        <f>_xlfn.IFNA(IF(AY$3="Productivity",
INDEX('Productivity Dump'!$E$4:$AJ$500,
MATCH($A79,'Productivity Dump'!$A$4:$A$500,0),
MATCH(AY$2,'Productivity Dump'!$E$3:$AJ$3,0)
),
IF(AY$3="Attendance",
INDEX('Attendance Dump'!$E$2:$AI$400,
MATCH($A79,'Attendance Dump'!$B$2:$B$400,0),
MATCH(AY$2,'Attendance Dump'!$E$1:$AI$1,0)
),
INDEX('Active Hour''s Dump'!$D$3:$AH$337,
MATCH($C79,'Active Hour''s Dump'!$A$3:$A$337,0),
MATCH(AY$2,'Active Hour''s Dump'!$D$2:$AH$2,0)
))),"")</f>
        <v>P</v>
      </c>
      <c r="AZ79" s="54">
        <f>_xlfn.IFNA(IF(AZ$3="Productivity",
INDEX('Productivity Dump'!$E$4:$AJ$500,
MATCH($A79,'Productivity Dump'!$A$4:$A$500,0),
MATCH(AZ$2,'Productivity Dump'!$E$3:$AJ$3,0)
),
IF(AZ$3="Attendance",
INDEX('Attendance Dump'!$E$2:$AI$400,
MATCH($A79,'Attendance Dump'!$B$2:$B$400,0),
MATCH(AZ$2,'Attendance Dump'!$E$1:$AI$1,0)
),
INDEX('Active Hour''s Dump'!$D$3:$AH$337,
MATCH($C79,'Active Hour''s Dump'!$A$3:$A$337,0),
MATCH(AZ$2,'Active Hour''s Dump'!$D$2:$AH$2,0)
))),"")</f>
        <v>8.75</v>
      </c>
      <c r="BA79" s="13">
        <f>_xlfn.IFNA(IF(BA$3="Productivity",
INDEX('Productivity Dump'!$E$4:$AJ$500,
MATCH($A79,'Productivity Dump'!$A$4:$A$500,0),
MATCH(BA$2,'Productivity Dump'!$E$3:$AJ$3,0)
),
IF(BA$3="Attendance",
INDEX('Attendance Dump'!$E$2:$AI$400,
MATCH($A79,'Attendance Dump'!$B$2:$B$400,0),
MATCH(BA$2,'Attendance Dump'!$E$1:$AI$1,0)
),
INDEX('Active Hour''s Dump'!$D$3:$AH$337,
MATCH($C79,'Active Hour''s Dump'!$A$3:$A$337,0),
MATCH(BA$2,'Active Hour''s Dump'!$D$2:$AH$2,0)
))),"")</f>
        <v>1024.2730000000001</v>
      </c>
      <c r="BB79" s="13" t="str">
        <f>_xlfn.IFNA(IF(BB$3="Productivity",
INDEX('Productivity Dump'!$E$4:$AJ$500,
MATCH($A79,'Productivity Dump'!$A$4:$A$500,0),
MATCH(BB$2,'Productivity Dump'!$E$3:$AJ$3,0)
),
IF(BB$3="Attendance",
INDEX('Attendance Dump'!$E$2:$AI$400,
MATCH($A79,'Attendance Dump'!$B$2:$B$400,0),
MATCH(BB$2,'Attendance Dump'!$E$1:$AI$1,0)
),
INDEX('Active Hour''s Dump'!$D$3:$AH$337,
MATCH($C79,'Active Hour''s Dump'!$A$3:$A$337,0),
MATCH(BB$2,'Active Hour''s Dump'!$D$2:$AH$2,0)
))),"")</f>
        <v>P</v>
      </c>
      <c r="BC79" s="54">
        <f>_xlfn.IFNA(IF(BC$3="Productivity",
INDEX('Productivity Dump'!$E$4:$AJ$500,
MATCH($A79,'Productivity Dump'!$A$4:$A$500,0),
MATCH(BC$2,'Productivity Dump'!$E$3:$AJ$3,0)
),
IF(BC$3="Attendance",
INDEX('Attendance Dump'!$E$2:$AI$400,
MATCH($A79,'Attendance Dump'!$B$2:$B$400,0),
MATCH(BC$2,'Attendance Dump'!$E$1:$AI$1,0)
),
INDEX('Active Hour''s Dump'!$D$3:$AH$337,
MATCH($C79,'Active Hour''s Dump'!$A$3:$A$337,0),
MATCH(BC$2,'Active Hour''s Dump'!$D$2:$AH$2,0)
))),"")</f>
        <v>8.5833333333333304</v>
      </c>
      <c r="BD79" s="13">
        <f>_xlfn.IFNA(IF(BD$3="Productivity",
INDEX('Productivity Dump'!$E$4:$AJ$500,
MATCH($A79,'Productivity Dump'!$A$4:$A$500,0),
MATCH(BD$2,'Productivity Dump'!$E$3:$AJ$3,0)
),
IF(BD$3="Attendance",
INDEX('Attendance Dump'!$E$2:$AI$400,
MATCH($A79,'Attendance Dump'!$B$2:$B$400,0),
MATCH(BD$2,'Attendance Dump'!$E$1:$AI$1,0)
),
INDEX('Active Hour''s Dump'!$D$3:$AH$337,
MATCH($C79,'Active Hour''s Dump'!$A$3:$A$337,0),
MATCH(BD$2,'Active Hour''s Dump'!$D$2:$AH$2,0)
))),"")</f>
        <v>776.77100000000019</v>
      </c>
      <c r="BE79" s="13" t="str">
        <f>_xlfn.IFNA(IF(BE$3="Productivity",
INDEX('Productivity Dump'!$E$4:$AJ$500,
MATCH($A79,'Productivity Dump'!$A$4:$A$500,0),
MATCH(BE$2,'Productivity Dump'!$E$3:$AJ$3,0)
),
IF(BE$3="Attendance",
INDEX('Attendance Dump'!$E$2:$AI$400,
MATCH($A79,'Attendance Dump'!$B$2:$B$400,0),
MATCH(BE$2,'Attendance Dump'!$E$1:$AI$1,0)
),
INDEX('Active Hour''s Dump'!$D$3:$AH$337,
MATCH($C79,'Active Hour''s Dump'!$A$3:$A$337,0),
MATCH(BE$2,'Active Hour''s Dump'!$D$2:$AH$2,0)
))),"")</f>
        <v>P</v>
      </c>
      <c r="BF79" s="54">
        <f>_xlfn.IFNA(IF(BF$3="Productivity",
INDEX('Productivity Dump'!$E$4:$AJ$500,
MATCH($A79,'Productivity Dump'!$A$4:$A$500,0),
MATCH(BF$2,'Productivity Dump'!$E$3:$AJ$3,0)
),
IF(BF$3="Attendance",
INDEX('Attendance Dump'!$E$2:$AI$400,
MATCH($A79,'Attendance Dump'!$B$2:$B$400,0),
MATCH(BF$2,'Attendance Dump'!$E$1:$AI$1,0)
),
INDEX('Active Hour''s Dump'!$D$3:$AH$337,
MATCH($C79,'Active Hour''s Dump'!$A$3:$A$337,0),
MATCH(BF$2,'Active Hour''s Dump'!$D$2:$AH$2,0)
))),"")</f>
        <v>6.6666666666666696</v>
      </c>
      <c r="BG79" s="13">
        <f>_xlfn.IFNA(IF(BG$3="Productivity",
INDEX('Productivity Dump'!$E$4:$AJ$500,
MATCH($A79,'Productivity Dump'!$A$4:$A$500,0),
MATCH(BG$2,'Productivity Dump'!$E$3:$AJ$3,0)
),
IF(BG$3="Attendance",
INDEX('Attendance Dump'!$E$2:$AI$400,
MATCH($A79,'Attendance Dump'!$B$2:$B$400,0),
MATCH(BG$2,'Attendance Dump'!$E$1:$AI$1,0)
),
INDEX('Active Hour''s Dump'!$D$3:$AH$337,
MATCH($C79,'Active Hour''s Dump'!$A$3:$A$337,0),
MATCH(BG$2,'Active Hour''s Dump'!$D$2:$AH$2,0)
))),"")</f>
        <v>0</v>
      </c>
      <c r="BH79" s="13" t="str">
        <f>_xlfn.IFNA(IF(BH$3="Productivity",
INDEX('Productivity Dump'!$E$4:$AJ$500,
MATCH($A79,'Productivity Dump'!$A$4:$A$500,0),
MATCH(BH$2,'Productivity Dump'!$E$3:$AJ$3,0)
),
IF(BH$3="Attendance",
INDEX('Attendance Dump'!$E$2:$AI$400,
MATCH($A79,'Attendance Dump'!$B$2:$B$400,0),
MATCH(BH$2,'Attendance Dump'!$E$1:$AI$1,0)
),
INDEX('Active Hour''s Dump'!$D$3:$AH$337,
MATCH($C79,'Active Hour''s Dump'!$A$3:$A$337,0),
MATCH(BH$2,'Active Hour''s Dump'!$D$2:$AH$2,0)
))),"")</f>
        <v>WO</v>
      </c>
      <c r="BI79" s="54">
        <f>_xlfn.IFNA(IF(BI$3="Productivity",
INDEX('Productivity Dump'!$E$4:$AJ$500,
MATCH($A79,'Productivity Dump'!$A$4:$A$500,0),
MATCH(BI$2,'Productivity Dump'!$E$3:$AJ$3,0)
),
IF(BI$3="Attendance",
INDEX('Attendance Dump'!$E$2:$AI$400,
MATCH($A79,'Attendance Dump'!$B$2:$B$400,0),
MATCH(BI$2,'Attendance Dump'!$E$1:$AI$1,0)
),
INDEX('Active Hour''s Dump'!$D$3:$AH$337,
MATCH($C79,'Active Hour''s Dump'!$A$3:$A$337,0),
MATCH(BI$2,'Active Hour''s Dump'!$D$2:$AH$2,0)
))),"")</f>
        <v>0</v>
      </c>
      <c r="BJ79" s="13">
        <f>_xlfn.IFNA(IF(BJ$3="Productivity",
INDEX('Productivity Dump'!$E$4:$AJ$500,
MATCH($A79,'Productivity Dump'!$A$4:$A$500,0),
MATCH(BJ$2,'Productivity Dump'!$E$3:$AJ$3,0)
),
IF(BJ$3="Attendance",
INDEX('Attendance Dump'!$E$2:$AI$400,
MATCH($A79,'Attendance Dump'!$B$2:$B$400,0),
MATCH(BJ$2,'Attendance Dump'!$E$1:$AI$1,0)
),
INDEX('Active Hour''s Dump'!$D$3:$AH$337,
MATCH($C79,'Active Hour''s Dump'!$A$3:$A$337,0),
MATCH(BJ$2,'Active Hour''s Dump'!$D$2:$AH$2,0)
))),"")</f>
        <v>506.09700000000009</v>
      </c>
      <c r="BK79" s="13" t="str">
        <f>_xlfn.IFNA(IF(BK$3="Productivity",
INDEX('Productivity Dump'!$E$4:$AJ$500,
MATCH($A79,'Productivity Dump'!$A$4:$A$500,0),
MATCH(BK$2,'Productivity Dump'!$E$3:$AJ$3,0)
),
IF(BK$3="Attendance",
INDEX('Attendance Dump'!$E$2:$AI$400,
MATCH($A79,'Attendance Dump'!$B$2:$B$400,0),
MATCH(BK$2,'Attendance Dump'!$E$1:$AI$1,0)
),
INDEX('Active Hour''s Dump'!$D$3:$AH$337,
MATCH($C79,'Active Hour''s Dump'!$A$3:$A$337,0),
MATCH(BK$2,'Active Hour''s Dump'!$D$2:$AH$2,0)
))),"")</f>
        <v>P</v>
      </c>
      <c r="BL79" s="54">
        <f>_xlfn.IFNA(IF(BL$3="Productivity",
INDEX('Productivity Dump'!$E$4:$AJ$500,
MATCH($A79,'Productivity Dump'!$A$4:$A$500,0),
MATCH(BL$2,'Productivity Dump'!$E$3:$AJ$3,0)
),
IF(BL$3="Attendance",
INDEX('Attendance Dump'!$E$2:$AI$400,
MATCH($A79,'Attendance Dump'!$B$2:$B$400,0),
MATCH(BL$2,'Attendance Dump'!$E$1:$AI$1,0)
),
INDEX('Active Hour''s Dump'!$D$3:$AH$337,
MATCH($C79,'Active Hour''s Dump'!$A$3:$A$337,0),
MATCH(BL$2,'Active Hour''s Dump'!$D$2:$AH$2,0)
))),"")</f>
        <v>5.4166666666666696</v>
      </c>
      <c r="BM79" s="13">
        <f>_xlfn.IFNA(IF(BM$3="Productivity",
INDEX('Productivity Dump'!$E$4:$AJ$500,
MATCH($A79,'Productivity Dump'!$A$4:$A$500,0),
MATCH(BM$2,'Productivity Dump'!$E$3:$AJ$3,0)
),
IF(BM$3="Attendance",
INDEX('Attendance Dump'!$E$2:$AI$400,
MATCH($A79,'Attendance Dump'!$B$2:$B$400,0),
MATCH(BM$2,'Attendance Dump'!$E$1:$AI$1,0)
),
INDEX('Active Hour''s Dump'!$D$3:$AH$337,
MATCH($C79,'Active Hour''s Dump'!$A$3:$A$337,0),
MATCH(BM$2,'Active Hour''s Dump'!$D$2:$AH$2,0)
))),"")</f>
        <v>1003.722</v>
      </c>
      <c r="BN79" s="13" t="str">
        <f>_xlfn.IFNA(IF(BN$3="Productivity",
INDEX('Productivity Dump'!$E$4:$AJ$500,
MATCH($A79,'Productivity Dump'!$A$4:$A$500,0),
MATCH(BN$2,'Productivity Dump'!$E$3:$AJ$3,0)
),
IF(BN$3="Attendance",
INDEX('Attendance Dump'!$E$2:$AI$400,
MATCH($A79,'Attendance Dump'!$B$2:$B$400,0),
MATCH(BN$2,'Attendance Dump'!$E$1:$AI$1,0)
),
INDEX('Active Hour''s Dump'!$D$3:$AH$337,
MATCH($C79,'Active Hour''s Dump'!$A$3:$A$337,0),
MATCH(BN$2,'Active Hour''s Dump'!$D$2:$AH$2,0)
))),"")</f>
        <v>P</v>
      </c>
      <c r="BO79" s="54">
        <f>_xlfn.IFNA(IF(BO$3="Productivity",
INDEX('Productivity Dump'!$E$4:$AJ$500,
MATCH($A79,'Productivity Dump'!$A$4:$A$500,0),
MATCH(BO$2,'Productivity Dump'!$E$3:$AJ$3,0)
),
IF(BO$3="Attendance",
INDEX('Attendance Dump'!$E$2:$AI$400,
MATCH($A79,'Attendance Dump'!$B$2:$B$400,0),
MATCH(BO$2,'Attendance Dump'!$E$1:$AI$1,0)
),
INDEX('Active Hour''s Dump'!$D$3:$AH$337,
MATCH($C79,'Active Hour''s Dump'!$A$3:$A$337,0),
MATCH(BO$2,'Active Hour''s Dump'!$D$2:$AH$2,0)
))),"")</f>
        <v>10.5</v>
      </c>
      <c r="BP79" s="13">
        <f>_xlfn.IFNA(IF(BP$3="Productivity",
INDEX('Productivity Dump'!$E$4:$AJ$500,
MATCH($A79,'Productivity Dump'!$A$4:$A$500,0),
MATCH(BP$2,'Productivity Dump'!$E$3:$AJ$3,0)
),
IF(BP$3="Attendance",
INDEX('Attendance Dump'!$E$2:$AI$400,
MATCH($A79,'Attendance Dump'!$B$2:$B$400,0),
MATCH(BP$2,'Attendance Dump'!$E$1:$AI$1,0)
),
INDEX('Active Hour''s Dump'!$D$3:$AH$337,
MATCH($C79,'Active Hour''s Dump'!$A$3:$A$337,0),
MATCH(BP$2,'Active Hour''s Dump'!$D$2:$AH$2,0)
))),"")</f>
        <v>1035.3040000000001</v>
      </c>
      <c r="BQ79" s="13" t="str">
        <f>_xlfn.IFNA(IF(BQ$3="Productivity",
INDEX('Productivity Dump'!$E$4:$AJ$500,
MATCH($A79,'Productivity Dump'!$A$4:$A$500,0),
MATCH(BQ$2,'Productivity Dump'!$E$3:$AJ$3,0)
),
IF(BQ$3="Attendance",
INDEX('Attendance Dump'!$E$2:$AI$400,
MATCH($A79,'Attendance Dump'!$B$2:$B$400,0),
MATCH(BQ$2,'Attendance Dump'!$E$1:$AI$1,0)
),
INDEX('Active Hour''s Dump'!$D$3:$AH$337,
MATCH($C79,'Active Hour''s Dump'!$A$3:$A$337,0),
MATCH(BQ$2,'Active Hour''s Dump'!$D$2:$AH$2,0)
))),"")</f>
        <v>P</v>
      </c>
      <c r="BR79" s="54">
        <f>_xlfn.IFNA(IF(BR$3="Productivity",
INDEX('Productivity Dump'!$E$4:$AJ$500,
MATCH($A79,'Productivity Dump'!$A$4:$A$500,0),
MATCH(BR$2,'Productivity Dump'!$E$3:$AJ$3,0)
),
IF(BR$3="Attendance",
INDEX('Attendance Dump'!$E$2:$AI$400,
MATCH($A79,'Attendance Dump'!$B$2:$B$400,0),
MATCH(BR$2,'Attendance Dump'!$E$1:$AI$1,0)
),
INDEX('Active Hour''s Dump'!$D$3:$AH$337,
MATCH($C79,'Active Hour''s Dump'!$A$3:$A$337,0),
MATCH(BR$2,'Active Hour''s Dump'!$D$2:$AH$2,0)
))),"")</f>
        <v>8.25</v>
      </c>
      <c r="BS79" s="13">
        <f>_xlfn.IFNA(IF(BS$3="Productivity",
INDEX('Productivity Dump'!$E$4:$AJ$500,
MATCH($A79,'Productivity Dump'!$A$4:$A$500,0),
MATCH(BS$2,'Productivity Dump'!$E$3:$AJ$3,0)
),
IF(BS$3="Attendance",
INDEX('Attendance Dump'!$E$2:$AI$400,
MATCH($A79,'Attendance Dump'!$B$2:$B$400,0),
MATCH(BS$2,'Attendance Dump'!$E$1:$AI$1,0)
),
INDEX('Active Hour''s Dump'!$D$3:$AH$337,
MATCH($C79,'Active Hour''s Dump'!$A$3:$A$337,0),
MATCH(BS$2,'Active Hour''s Dump'!$D$2:$AH$2,0)
))),"")</f>
        <v>1006.247</v>
      </c>
      <c r="BT79" s="13" t="str">
        <f>_xlfn.IFNA(IF(BT$3="Productivity",
INDEX('Productivity Dump'!$E$4:$AJ$500,
MATCH($A79,'Productivity Dump'!$A$4:$A$500,0),
MATCH(BT$2,'Productivity Dump'!$E$3:$AJ$3,0)
),
IF(BT$3="Attendance",
INDEX('Attendance Dump'!$E$2:$AI$400,
MATCH($A79,'Attendance Dump'!$B$2:$B$400,0),
MATCH(BT$2,'Attendance Dump'!$E$1:$AI$1,0)
),
INDEX('Active Hour''s Dump'!$D$3:$AH$337,
MATCH($C79,'Active Hour''s Dump'!$A$3:$A$337,0),
MATCH(BT$2,'Active Hour''s Dump'!$D$2:$AH$2,0)
))),"")</f>
        <v>H(P)</v>
      </c>
      <c r="BU79" s="54">
        <f>_xlfn.IFNA(IF(BU$3="Productivity",
INDEX('Productivity Dump'!$E$4:$AJ$500,
MATCH($A79,'Productivity Dump'!$A$4:$A$500,0),
MATCH(BU$2,'Productivity Dump'!$E$3:$AJ$3,0)
),
IF(BU$3="Attendance",
INDEX('Attendance Dump'!$E$2:$AI$400,
MATCH($A79,'Attendance Dump'!$B$2:$B$400,0),
MATCH(BU$2,'Attendance Dump'!$E$1:$AI$1,0)
),
INDEX('Active Hour''s Dump'!$D$3:$AH$337,
MATCH($C79,'Active Hour''s Dump'!$A$3:$A$337,0),
MATCH(BU$2,'Active Hour''s Dump'!$D$2:$AH$2,0)
))),"")</f>
        <v>9.25</v>
      </c>
      <c r="BV79" s="13">
        <f>_xlfn.IFNA(IF(BV$3="Productivity",
INDEX('Productivity Dump'!$E$4:$AJ$500,
MATCH($A79,'Productivity Dump'!$A$4:$A$500,0),
MATCH(BV$2,'Productivity Dump'!$E$3:$AJ$3,0)
),
IF(BV$3="Attendance",
INDEX('Attendance Dump'!$E$2:$AI$400,
MATCH($A79,'Attendance Dump'!$B$2:$B$400,0),
MATCH(BV$2,'Attendance Dump'!$E$1:$AI$1,0)
),
INDEX('Active Hour''s Dump'!$D$3:$AH$337,
MATCH($C79,'Active Hour''s Dump'!$A$3:$A$337,0),
MATCH(BV$2,'Active Hour''s Dump'!$D$2:$AH$2,0)
))),"")</f>
        <v>1006.2319999999999</v>
      </c>
      <c r="BW79" s="13" t="str">
        <f>_xlfn.IFNA(IF(BW$3="Productivity",
INDEX('Productivity Dump'!$E$4:$AJ$500,
MATCH($A79,'Productivity Dump'!$A$4:$A$500,0),
MATCH(BW$2,'Productivity Dump'!$E$3:$AJ$3,0)
),
IF(BW$3="Attendance",
INDEX('Attendance Dump'!$E$2:$AI$400,
MATCH($A79,'Attendance Dump'!$B$2:$B$400,0),
MATCH(BW$2,'Attendance Dump'!$E$1:$AI$1,0)
),
INDEX('Active Hour''s Dump'!$D$3:$AH$337,
MATCH($C79,'Active Hour''s Dump'!$A$3:$A$337,0),
MATCH(BW$2,'Active Hour''s Dump'!$D$2:$AH$2,0)
))),"")</f>
        <v>P</v>
      </c>
      <c r="BX79" s="54">
        <f>_xlfn.IFNA(IF(BX$3="Productivity",
INDEX('Productivity Dump'!$E$4:$AJ$500,
MATCH($A79,'Productivity Dump'!$A$4:$A$500,0),
MATCH(BX$2,'Productivity Dump'!$E$3:$AJ$3,0)
),
IF(BX$3="Attendance",
INDEX('Attendance Dump'!$E$2:$AI$400,
MATCH($A79,'Attendance Dump'!$B$2:$B$400,0),
MATCH(BX$2,'Attendance Dump'!$E$1:$AI$1,0)
),
INDEX('Active Hour''s Dump'!$D$3:$AH$337,
MATCH($C79,'Active Hour''s Dump'!$A$3:$A$337,0),
MATCH(BX$2,'Active Hour''s Dump'!$D$2:$AH$2,0)
))),"")</f>
        <v>9.5</v>
      </c>
      <c r="BY79" s="13">
        <f>_xlfn.IFNA(IF(BY$3="Productivity",
INDEX('Productivity Dump'!$E$4:$AJ$500,
MATCH($A79,'Productivity Dump'!$A$4:$A$500,0),
MATCH(BY$2,'Productivity Dump'!$E$3:$AJ$3,0)
),
IF(BY$3="Attendance",
INDEX('Attendance Dump'!$E$2:$AI$400,
MATCH($A79,'Attendance Dump'!$B$2:$B$400,0),
MATCH(BY$2,'Attendance Dump'!$E$1:$AI$1,0)
),
INDEX('Active Hour''s Dump'!$D$3:$AH$337,
MATCH($C79,'Active Hour''s Dump'!$A$3:$A$337,0),
MATCH(BY$2,'Active Hour''s Dump'!$D$2:$AH$2,0)
))),"")</f>
        <v>512.79599999999994</v>
      </c>
      <c r="BZ79" s="13" t="str">
        <f>_xlfn.IFNA(IF(BZ$3="Productivity",
INDEX('Productivity Dump'!$E$4:$AJ$500,
MATCH($A79,'Productivity Dump'!$A$4:$A$500,0),
MATCH(BZ$2,'Productivity Dump'!$E$3:$AJ$3,0)
),
IF(BZ$3="Attendance",
INDEX('Attendance Dump'!$E$2:$AI$400,
MATCH($A79,'Attendance Dump'!$B$2:$B$400,0),
MATCH(BZ$2,'Attendance Dump'!$E$1:$AI$1,0)
),
INDEX('Active Hour''s Dump'!$D$3:$AH$337,
MATCH($C79,'Active Hour''s Dump'!$A$3:$A$337,0),
MATCH(BZ$2,'Active Hour''s Dump'!$D$2:$AH$2,0)
))),"")</f>
        <v>P</v>
      </c>
      <c r="CA79" s="54">
        <f>_xlfn.IFNA(IF(CA$3="Productivity",
INDEX('Productivity Dump'!$E$4:$AJ$500,
MATCH($A79,'Productivity Dump'!$A$4:$A$500,0),
MATCH(CA$2,'Productivity Dump'!$E$3:$AJ$3,0)
),
IF(CA$3="Attendance",
INDEX('Attendance Dump'!$E$2:$AI$400,
MATCH($A79,'Attendance Dump'!$B$2:$B$400,0),
MATCH(CA$2,'Attendance Dump'!$E$1:$AI$1,0)
),
INDEX('Active Hour''s Dump'!$D$3:$AH$337,
MATCH($C79,'Active Hour''s Dump'!$A$3:$A$337,0),
MATCH(CA$2,'Active Hour''s Dump'!$D$2:$AH$2,0)
))),"")</f>
        <v>3.6666666666666701</v>
      </c>
      <c r="CB79" s="13">
        <f>_xlfn.IFNA(IF(CB$3="Productivity",
INDEX('Productivity Dump'!$E$4:$AJ$500,
MATCH($A79,'Productivity Dump'!$A$4:$A$500,0),
MATCH(CB$2,'Productivity Dump'!$E$3:$AJ$3,0)
),
IF(CB$3="Attendance",
INDEX('Attendance Dump'!$E$2:$AI$400,
MATCH($A79,'Attendance Dump'!$B$2:$B$400,0),
MATCH(CB$2,'Attendance Dump'!$E$1:$AI$1,0)
),
INDEX('Active Hour''s Dump'!$D$3:$AH$337,
MATCH($C79,'Active Hour''s Dump'!$A$3:$A$337,0),
MATCH(CB$2,'Active Hour''s Dump'!$D$2:$AH$2,0)
))),"")</f>
        <v>0</v>
      </c>
      <c r="CC79" s="13" t="str">
        <f>_xlfn.IFNA(IF(CC$3="Productivity",
INDEX('Productivity Dump'!$E$4:$AJ$500,
MATCH($A79,'Productivity Dump'!$A$4:$A$500,0),
MATCH(CC$2,'Productivity Dump'!$E$3:$AJ$3,0)
),
IF(CC$3="Attendance",
INDEX('Attendance Dump'!$E$2:$AI$400,
MATCH($A79,'Attendance Dump'!$B$2:$B$400,0),
MATCH(CC$2,'Attendance Dump'!$E$1:$AI$1,0)
),
INDEX('Active Hour''s Dump'!$D$3:$AH$337,
MATCH($C79,'Active Hour''s Dump'!$A$3:$A$337,0),
MATCH(CC$2,'Active Hour''s Dump'!$D$2:$AH$2,0)
))),"")</f>
        <v>WO</v>
      </c>
      <c r="CD79" s="54">
        <f>_xlfn.IFNA(IF(CD$3="Productivity",
INDEX('Productivity Dump'!$E$4:$AJ$500,
MATCH($A79,'Productivity Dump'!$A$4:$A$500,0),
MATCH(CD$2,'Productivity Dump'!$E$3:$AJ$3,0)
),
IF(CD$3="Attendance",
INDEX('Attendance Dump'!$E$2:$AI$400,
MATCH($A79,'Attendance Dump'!$B$2:$B$400,0),
MATCH(CD$2,'Attendance Dump'!$E$1:$AI$1,0)
),
INDEX('Active Hour''s Dump'!$D$3:$AH$337,
MATCH($C79,'Active Hour''s Dump'!$A$3:$A$337,0),
MATCH(CD$2,'Active Hour''s Dump'!$D$2:$AH$2,0)
))),"")</f>
        <v>0</v>
      </c>
      <c r="CE79" s="13">
        <f>_xlfn.IFNA(IF(CE$3="Productivity",
INDEX('Productivity Dump'!$E$4:$AJ$500,
MATCH($A79,'Productivity Dump'!$A$4:$A$500,0),
MATCH(CE$2,'Productivity Dump'!$E$3:$AJ$3,0)
),
IF(CE$3="Attendance",
INDEX('Attendance Dump'!$E$2:$AI$400,
MATCH($A79,'Attendance Dump'!$B$2:$B$400,0),
MATCH(CE$2,'Attendance Dump'!$E$1:$AI$1,0)
),
INDEX('Active Hour''s Dump'!$D$3:$AH$337,
MATCH($C79,'Active Hour''s Dump'!$A$3:$A$337,0),
MATCH(CE$2,'Active Hour''s Dump'!$D$2:$AH$2,0)
))),"")</f>
        <v>567.149</v>
      </c>
      <c r="CF79" s="13" t="str">
        <f>_xlfn.IFNA(IF(CF$3="Productivity",
INDEX('Productivity Dump'!$E$4:$AJ$500,
MATCH($A79,'Productivity Dump'!$A$4:$A$500,0),
MATCH(CF$2,'Productivity Dump'!$E$3:$AJ$3,0)
),
IF(CF$3="Attendance",
INDEX('Attendance Dump'!$E$2:$AI$400,
MATCH($A79,'Attendance Dump'!$B$2:$B$400,0),
MATCH(CF$2,'Attendance Dump'!$E$1:$AI$1,0)
),
INDEX('Active Hour''s Dump'!$D$3:$AH$337,
MATCH($C79,'Active Hour''s Dump'!$A$3:$A$337,0),
MATCH(CF$2,'Active Hour''s Dump'!$D$2:$AH$2,0)
))),"")</f>
        <v>P</v>
      </c>
      <c r="CG79" s="54">
        <f>_xlfn.IFNA(IF(CG$3="Productivity",
INDEX('Productivity Dump'!$E$4:$AJ$500,
MATCH($A79,'Productivity Dump'!$A$4:$A$500,0),
MATCH(CG$2,'Productivity Dump'!$E$3:$AJ$3,0)
),
IF(CG$3="Attendance",
INDEX('Attendance Dump'!$E$2:$AI$400,
MATCH($A79,'Attendance Dump'!$B$2:$B$400,0),
MATCH(CG$2,'Attendance Dump'!$E$1:$AI$1,0)
),
INDEX('Active Hour''s Dump'!$D$3:$AH$337,
MATCH($C79,'Active Hour''s Dump'!$A$3:$A$337,0),
MATCH(CG$2,'Active Hour''s Dump'!$D$2:$AH$2,0)
))),"")</f>
        <v>4.3333333333333304</v>
      </c>
      <c r="CH79" s="13">
        <f>_xlfn.IFNA(IF(CH$3="Productivity",
INDEX('Productivity Dump'!$E$4:$AJ$500,
MATCH($A79,'Productivity Dump'!$A$4:$A$500,0),
MATCH(CH$2,'Productivity Dump'!$E$3:$AJ$3,0)
),
IF(CH$3="Attendance",
INDEX('Attendance Dump'!$E$2:$AI$400,
MATCH($A79,'Attendance Dump'!$B$2:$B$400,0),
MATCH(CH$2,'Attendance Dump'!$E$1:$AI$1,0)
),
INDEX('Active Hour''s Dump'!$D$3:$AH$337,
MATCH($C79,'Active Hour''s Dump'!$A$3:$A$337,0),
MATCH(CH$2,'Active Hour''s Dump'!$D$2:$AH$2,0)
))),"")</f>
        <v>0</v>
      </c>
      <c r="CI79" s="13" t="str">
        <f>_xlfn.IFNA(IF(CI$3="Productivity",
INDEX('Productivity Dump'!$E$4:$AJ$500,
MATCH($A79,'Productivity Dump'!$A$4:$A$500,0),
MATCH(CI$2,'Productivity Dump'!$E$3:$AJ$3,0)
),
IF(CI$3="Attendance",
INDEX('Attendance Dump'!$E$2:$AI$400,
MATCH($A79,'Attendance Dump'!$B$2:$B$400,0),
MATCH(CI$2,'Attendance Dump'!$E$1:$AI$1,0)
),
INDEX('Active Hour''s Dump'!$D$3:$AH$337,
MATCH($C79,'Active Hour''s Dump'!$A$3:$A$337,0),
MATCH(CI$2,'Active Hour''s Dump'!$D$2:$AH$2,0)
))),"")</f>
        <v>CO</v>
      </c>
      <c r="CJ79" s="54">
        <f>_xlfn.IFNA(IF(CJ$3="Productivity",
INDEX('Productivity Dump'!$E$4:$AJ$500,
MATCH($A79,'Productivity Dump'!$A$4:$A$500,0),
MATCH(CJ$2,'Productivity Dump'!$E$3:$AJ$3,0)
),
IF(CJ$3="Attendance",
INDEX('Attendance Dump'!$E$2:$AI$400,
MATCH($A79,'Attendance Dump'!$B$2:$B$400,0),
MATCH(CJ$2,'Attendance Dump'!$E$1:$AI$1,0)
),
INDEX('Active Hour''s Dump'!$D$3:$AH$337,
MATCH($C79,'Active Hour''s Dump'!$A$3:$A$337,0),
MATCH(CJ$2,'Active Hour''s Dump'!$D$2:$AH$2,0)
))),"")</f>
        <v>0</v>
      </c>
      <c r="CK79" s="13">
        <f>_xlfn.IFNA(IF(CK$3="Productivity",
INDEX('Productivity Dump'!$E$4:$AJ$500,
MATCH($A79,'Productivity Dump'!$A$4:$A$500,0),
MATCH(CK$2,'Productivity Dump'!$E$3:$AJ$3,0)
),
IF(CK$3="Attendance",
INDEX('Attendance Dump'!$E$2:$AI$400,
MATCH($A79,'Attendance Dump'!$B$2:$B$400,0),
MATCH(CK$2,'Attendance Dump'!$E$1:$AI$1,0)
),
INDEX('Active Hour''s Dump'!$D$3:$AH$337,
MATCH($C79,'Active Hour''s Dump'!$A$3:$A$337,0),
MATCH(CK$2,'Active Hour''s Dump'!$D$2:$AH$2,0)
))),"")</f>
        <v>1032.626</v>
      </c>
      <c r="CL79" s="13" t="str">
        <f>_xlfn.IFNA(IF(CL$3="Productivity",
INDEX('Productivity Dump'!$E$4:$AJ$500,
MATCH($A79,'Productivity Dump'!$A$4:$A$500,0),
MATCH(CL$2,'Productivity Dump'!$E$3:$AJ$3,0)
),
IF(CL$3="Attendance",
INDEX('Attendance Dump'!$E$2:$AI$400,
MATCH($A79,'Attendance Dump'!$B$2:$B$400,0),
MATCH(CL$2,'Attendance Dump'!$E$1:$AI$1,0)
),
INDEX('Active Hour''s Dump'!$D$3:$AH$337,
MATCH($C79,'Active Hour''s Dump'!$A$3:$A$337,0),
MATCH(CL$2,'Active Hour''s Dump'!$D$2:$AH$2,0)
))),"")</f>
        <v>P</v>
      </c>
      <c r="CM79" s="54">
        <f>_xlfn.IFNA(IF(CM$3="Productivity",
INDEX('Productivity Dump'!$E$4:$AJ$500,
MATCH($A79,'Productivity Dump'!$A$4:$A$500,0),
MATCH(CM$2,'Productivity Dump'!$E$3:$AJ$3,0)
),
IF(CM$3="Attendance",
INDEX('Attendance Dump'!$E$2:$AI$400,
MATCH($A79,'Attendance Dump'!$B$2:$B$400,0),
MATCH(CM$2,'Attendance Dump'!$E$1:$AI$1,0)
),
INDEX('Active Hour''s Dump'!$D$3:$AH$337,
MATCH($C79,'Active Hour''s Dump'!$A$3:$A$337,0),
MATCH(CM$2,'Active Hour''s Dump'!$D$2:$AH$2,0)
))),"")</f>
        <v>8.5833333333333304</v>
      </c>
      <c r="CN79" s="13">
        <f>_xlfn.IFNA(IF(CN$3="Productivity",
INDEX('Productivity Dump'!$E$4:$AJ$500,
MATCH($A79,'Productivity Dump'!$A$4:$A$500,0),
MATCH(CN$2,'Productivity Dump'!$E$3:$AJ$3,0)
),
IF(CN$3="Attendance",
INDEX('Attendance Dump'!$E$2:$AI$400,
MATCH($A79,'Attendance Dump'!$B$2:$B$400,0),
MATCH(CN$2,'Attendance Dump'!$E$1:$AI$1,0)
),
INDEX('Active Hour''s Dump'!$D$3:$AH$337,
MATCH($C79,'Active Hour''s Dump'!$A$3:$A$337,0),
MATCH(CN$2,'Active Hour''s Dump'!$D$2:$AH$2,0)
))),"")</f>
        <v>0</v>
      </c>
      <c r="CO79" s="13">
        <f>_xlfn.IFNA(IF(CO$3="Productivity",
INDEX('Productivity Dump'!$E$4:$AJ$500,
MATCH($A79,'Productivity Dump'!$A$4:$A$500,0),
MATCH(CO$2,'Productivity Dump'!$E$3:$AJ$3,0)
),
IF(CO$3="Attendance",
INDEX('Attendance Dump'!$E$2:$AI$400,
MATCH($A79,'Attendance Dump'!$B$2:$B$400,0),
MATCH(CO$2,'Attendance Dump'!$E$1:$AI$1,0)
),
INDEX('Active Hour''s Dump'!$D$3:$AH$337,
MATCH($C79,'Active Hour''s Dump'!$A$3:$A$337,0),
MATCH(CO$2,'Active Hour''s Dump'!$D$2:$AH$2,0)
))),"")</f>
        <v>0</v>
      </c>
      <c r="CP79" s="54">
        <f>_xlfn.IFNA(IF(CP$3="Productivity",
INDEX('Productivity Dump'!$E$4:$AJ$500,
MATCH($A79,'Productivity Dump'!$A$4:$A$500,0),
MATCH(CP$2,'Productivity Dump'!$E$3:$AJ$3,0)
),
IF(CP$3="Attendance",
INDEX('Attendance Dump'!$E$2:$AI$400,
MATCH($A79,'Attendance Dump'!$B$2:$B$400,0),
MATCH(CP$2,'Attendance Dump'!$E$1:$AI$1,0)
),
INDEX('Active Hour''s Dump'!$D$3:$AH$337,
MATCH($C79,'Active Hour''s Dump'!$A$3:$A$337,0),
MATCH(CP$2,'Active Hour''s Dump'!$D$2:$AH$2,0)
))),"")</f>
        <v>0</v>
      </c>
      <c r="CQ79" s="13">
        <f>_xlfn.IFNA(IF(CQ$3="Productivity",
INDEX('Productivity Dump'!$E$4:$AJ$500,
MATCH($A79,'Productivity Dump'!$A$4:$A$500,0),
MATCH(CQ$2,'Productivity Dump'!$E$3:$AJ$3,0)
),
IF(CQ$3="Attendance",
INDEX('Attendance Dump'!$E$2:$AI$400,
MATCH($A79,'Attendance Dump'!$B$2:$B$400,0),
MATCH(CQ$2,'Attendance Dump'!$E$1:$AI$1,0)
),
INDEX('Active Hour''s Dump'!$D$3:$AH$337,
MATCH($C79,'Active Hour''s Dump'!$A$3:$A$337,0),
MATCH(CQ$2,'Active Hour''s Dump'!$D$2:$AH$2,0)
))),"")</f>
        <v>0</v>
      </c>
      <c r="CR79" s="13">
        <f>_xlfn.IFNA(IF(CR$3="Productivity",
INDEX('Productivity Dump'!$E$4:$AJ$500,
MATCH($A79,'Productivity Dump'!$A$4:$A$500,0),
MATCH(CR$2,'Productivity Dump'!$E$3:$AJ$3,0)
),
IF(CR$3="Attendance",
INDEX('Attendance Dump'!$E$2:$AI$400,
MATCH($A79,'Attendance Dump'!$B$2:$B$400,0),
MATCH(CR$2,'Attendance Dump'!$E$1:$AI$1,0)
),
INDEX('Active Hour''s Dump'!$D$3:$AH$337,
MATCH($C79,'Active Hour''s Dump'!$A$3:$A$337,0),
MATCH(CR$2,'Active Hour''s Dump'!$D$2:$AH$2,0)
))),"")</f>
        <v>0</v>
      </c>
      <c r="CS79" s="54">
        <f>_xlfn.IFNA(IF(CS$3="Productivity",
INDEX('Productivity Dump'!$E$4:$AJ$500,
MATCH($A79,'Productivity Dump'!$A$4:$A$500,0),
MATCH(CS$2,'Productivity Dump'!$E$3:$AJ$3,0)
),
IF(CS$3="Attendance",
INDEX('Attendance Dump'!$E$2:$AI$400,
MATCH($A79,'Attendance Dump'!$B$2:$B$400,0),
MATCH(CS$2,'Attendance Dump'!$E$1:$AI$1,0)
),
INDEX('Active Hour''s Dump'!$D$3:$AH$337,
MATCH($C79,'Active Hour''s Dump'!$A$3:$A$337,0),
MATCH(CS$2,'Active Hour''s Dump'!$D$2:$AH$2,0)
))),"")</f>
        <v>0</v>
      </c>
      <c r="CT79" s="13">
        <f>_xlfn.IFNA(IF(CT$3="Productivity",
INDEX('Productivity Dump'!$E$4:$AJ$500,
MATCH($A79,'Productivity Dump'!$A$4:$A$500,0),
MATCH(CT$2,'Productivity Dump'!$E$3:$AJ$3,0)
),
IF(CT$3="Attendance",
INDEX('Attendance Dump'!$E$2:$AI$400,
MATCH($A79,'Attendance Dump'!$B$2:$B$400,0),
MATCH(CT$2,'Attendance Dump'!$E$1:$AI$1,0)
),
INDEX('Active Hour''s Dump'!$D$3:$AH$337,
MATCH($C79,'Active Hour''s Dump'!$A$3:$A$337,0),
MATCH(CT$2,'Active Hour''s Dump'!$D$2:$AH$2,0)
))),"")</f>
        <v>0</v>
      </c>
      <c r="CU79" s="13">
        <f>_xlfn.IFNA(IF(CU$3="Productivity",
INDEX('Productivity Dump'!$E$4:$AJ$500,
MATCH($A79,'Productivity Dump'!$A$4:$A$500,0),
MATCH(CU$2,'Productivity Dump'!$E$3:$AJ$3,0)
),
IF(CU$3="Attendance",
INDEX('Attendance Dump'!$E$2:$AI$400,
MATCH($A79,'Attendance Dump'!$B$2:$B$400,0),
MATCH(CU$2,'Attendance Dump'!$E$1:$AI$1,0)
),
INDEX('Active Hour''s Dump'!$D$3:$AH$337,
MATCH($C79,'Active Hour''s Dump'!$A$3:$A$337,0),
MATCH(CU$2,'Active Hour''s Dump'!$D$2:$AH$2,0)
))),"")</f>
        <v>0</v>
      </c>
      <c r="CV79" s="54">
        <f>_xlfn.IFNA(IF(CV$3="Productivity",
INDEX('Productivity Dump'!$E$4:$AJ$500,
MATCH($A79,'Productivity Dump'!$A$4:$A$500,0),
MATCH(CV$2,'Productivity Dump'!$E$3:$AJ$3,0)
),
IF(CV$3="Attendance",
INDEX('Attendance Dump'!$E$2:$AI$400,
MATCH($A79,'Attendance Dump'!$B$2:$B$400,0),
MATCH(CV$2,'Attendance Dump'!$E$1:$AI$1,0)
),
INDEX('Active Hour''s Dump'!$D$3:$AH$337,
MATCH($C79,'Active Hour''s Dump'!$A$3:$A$337,0),
MATCH(CV$2,'Active Hour''s Dump'!$D$2:$AH$2,0)
))),"")</f>
        <v>0</v>
      </c>
      <c r="CW79" s="13"/>
      <c r="CX79" s="13"/>
      <c r="CY79" s="54"/>
      <c r="DA79" s="57">
        <f t="shared" si="69"/>
        <v>181.83333333333331</v>
      </c>
      <c r="DB79" s="35">
        <f t="shared" si="70"/>
        <v>20551.643</v>
      </c>
      <c r="DC79" s="35">
        <f t="shared" si="67"/>
        <v>0</v>
      </c>
      <c r="DD79" s="35">
        <f t="shared" ca="1" si="68"/>
        <v>0</v>
      </c>
      <c r="DF79" s="32" cm="1">
        <f t="array" ref="DF79">SUMPRODUCT(
    (MOD(COLUMN(H79:CV79) - COLUMN(H79), 3) = 0) *
    (H79:CV79 = 0) *
    (I79:CW79 = "P") *
    (COUNTIF(UKHoliday, H$2:CV$2) = 0)
)</f>
        <v>0</v>
      </c>
      <c r="DG79" s="33" cm="1">
        <f t="array" ref="DG79">SUMPRODUCT(
  (MOD(COLUMN(H79:CV79) - COLUMN(H79), 3) = 0) *
  (H79:CV79 &gt; 0) *
  (H79:CV79 &lt; 0.5 * IF(((WEEKDAY(H$2:CV$2, 2) = 1) + (WEEKDAY(H$2:CV$2, 2) = 6)), G79, F79)) *
  (I79:CW79 = "P") *
  (COUNTIF(UKHoliday, H$2:CV$2) = 0)
)</f>
        <v>0</v>
      </c>
      <c r="DH79" s="33" cm="1">
        <f t="array" ref="DH79">SUMPRODUCT(
  (MOD(COLUMN(H79:CV79) - COLUMN(H79), 3) = 0) *
  (H79:CV79 &gt; 0.5 * IF(((WEEKDAY(H$2:CV$2, 2) = 1) + (WEEKDAY(H$2:CV$2, 2) = 6)), $G79, $F79)) *
  (H79:CV79 &lt; 0.8 * IF(((WEEKDAY(H$2:CV$2, 2) = 1) + (WEEKDAY(H$2:CV$2, 2) = 6)), $G79, $F79)) *
  (I79:CW79 = "P") *
  (COUNTIF(UKHoliday, H$2:CV$2) = 0)
)</f>
        <v>0</v>
      </c>
      <c r="DI79" s="33" cm="1">
        <f t="array" ref="DI79">SUMPRODUCT(
  (MOD(COLUMN(H79:CV79) - COLUMN(H79), 3) = 0) *
  (H79:CV79 &gt; 0.8 * IF(((WEEKDAY(H$2:CV$2, 2) = 1) + (WEEKDAY(H$2:CV$2, 2) = 6)), $G79, $F79)) *
  (H79:CV79 &lt; 1 * IF(((WEEKDAY(H$2:CV$2, 2) = 1) + (WEEKDAY(H$2:CV$2, 2) = 6)), $G79, $F79)) *
  (I79:CW79 = "P") *
  (COUNTIF(UKHoliday, H$2:CV$2) = 0)
)</f>
        <v>0</v>
      </c>
    </row>
    <row r="80" spans="1:113" x14ac:dyDescent="0.3">
      <c r="A80" s="8" t="s">
        <v>89</v>
      </c>
      <c r="B80" s="8" t="s">
        <v>913</v>
      </c>
      <c r="C80" s="9" t="s">
        <v>626</v>
      </c>
      <c r="D80" s="62" t="s">
        <v>944</v>
      </c>
      <c r="E80" s="35">
        <v>20000</v>
      </c>
      <c r="F80" s="35">
        <f t="shared" si="65"/>
        <v>1000</v>
      </c>
      <c r="G80" s="35">
        <f t="shared" si="66"/>
        <v>500</v>
      </c>
      <c r="H80" s="13">
        <f>_xlfn.IFNA(IF(H$3="Productivity",
INDEX('Productivity Dump'!$E$4:$AJ$500,
MATCH($A80,'Productivity Dump'!$A$4:$A$500,0),
MATCH(H$2,'Productivity Dump'!$E$3:$AJ$3,0)
),
IF(H$3="Attendance",
INDEX('Attendance Dump'!$E$2:$AI$400,
MATCH($A80,'Attendance Dump'!$B$2:$B$400,0),
MATCH(H$2,'Attendance Dump'!$E$1:$AI$1,0)
),
INDEX('Active Hour''s Dump'!$D$3:$AH$337,
MATCH($C80,'Active Hour''s Dump'!$A$3:$A$337,0),
MATCH(H$2,'Active Hour''s Dump'!$D$2:$AH$2,0)
))),"")</f>
        <v>1126.2809999999999</v>
      </c>
      <c r="I80" s="13" t="str">
        <f>_xlfn.IFNA(IF(I$3="Productivity",
INDEX('Productivity Dump'!$E$4:$AJ$500,
MATCH($A80,'Productivity Dump'!$A$4:$A$500,0),
MATCH(I$2,'Productivity Dump'!$E$3:$AJ$3,0)
),
IF(I$3="Attendance",
INDEX('Attendance Dump'!$E$2:$AI$400,
MATCH($A80,'Attendance Dump'!$B$2:$B$400,0),
MATCH(I$2,'Attendance Dump'!$E$1:$AI$1,0)
),
INDEX('Active Hour''s Dump'!$D$3:$AH$337,
MATCH($C80,'Active Hour''s Dump'!$A$3:$A$337,0),
MATCH(I$2,'Active Hour''s Dump'!$D$2:$AH$2,0)
))),"")</f>
        <v>P</v>
      </c>
      <c r="J80" s="54">
        <f>_xlfn.IFNA(IF(J$3="Productivity",
INDEX('Productivity Dump'!$E$4:$AJ$500,
MATCH($A80,'Productivity Dump'!$A$4:$A$500,0),
MATCH(J$2,'Productivity Dump'!$E$3:$AJ$3,0)
),
IF(J$3="Attendance",
INDEX('Attendance Dump'!$E$2:$AI$400,
MATCH($A80,'Attendance Dump'!$B$2:$B$400,0),
MATCH(J$2,'Attendance Dump'!$E$1:$AI$1,0)
),
INDEX('Active Hour''s Dump'!$D$3:$AH$337,
MATCH($C80,'Active Hour''s Dump'!$A$3:$A$337,0),
MATCH(J$2,'Active Hour''s Dump'!$D$2:$AH$2,0)
))),"")</f>
        <v>8.25</v>
      </c>
      <c r="K80" s="13">
        <f>_xlfn.IFNA(IF(K$3="Productivity",
INDEX('Productivity Dump'!$E$4:$AJ$500,
MATCH($A80,'Productivity Dump'!$A$4:$A$500,0),
MATCH(K$2,'Productivity Dump'!$E$3:$AJ$3,0)
),
IF(K$3="Attendance",
INDEX('Attendance Dump'!$E$2:$AI$400,
MATCH($A80,'Attendance Dump'!$B$2:$B$400,0),
MATCH(K$2,'Attendance Dump'!$E$1:$AI$1,0)
),
INDEX('Active Hour''s Dump'!$D$3:$AH$337,
MATCH($C80,'Active Hour''s Dump'!$A$3:$A$337,0),
MATCH(K$2,'Active Hour''s Dump'!$D$2:$AH$2,0)
))),"")</f>
        <v>1031.172</v>
      </c>
      <c r="L80" s="13" t="str">
        <f>_xlfn.IFNA(IF(L$3="Productivity",
INDEX('Productivity Dump'!$E$4:$AJ$500,
MATCH($A80,'Productivity Dump'!$A$4:$A$500,0),
MATCH(L$2,'Productivity Dump'!$E$3:$AJ$3,0)
),
IF(L$3="Attendance",
INDEX('Attendance Dump'!$E$2:$AI$400,
MATCH($A80,'Attendance Dump'!$B$2:$B$400,0),
MATCH(L$2,'Attendance Dump'!$E$1:$AI$1,0)
),
INDEX('Active Hour''s Dump'!$D$3:$AH$337,
MATCH($C80,'Active Hour''s Dump'!$A$3:$A$337,0),
MATCH(L$2,'Active Hour''s Dump'!$D$2:$AH$2,0)
))),"")</f>
        <v>P</v>
      </c>
      <c r="M80" s="54">
        <f>_xlfn.IFNA(IF(M$3="Productivity",
INDEX('Productivity Dump'!$E$4:$AJ$500,
MATCH($A80,'Productivity Dump'!$A$4:$A$500,0),
MATCH(M$2,'Productivity Dump'!$E$3:$AJ$3,0)
),
IF(M$3="Attendance",
INDEX('Attendance Dump'!$E$2:$AI$400,
MATCH($A80,'Attendance Dump'!$B$2:$B$400,0),
MATCH(M$2,'Attendance Dump'!$E$1:$AI$1,0)
),
INDEX('Active Hour''s Dump'!$D$3:$AH$337,
MATCH($C80,'Active Hour''s Dump'!$A$3:$A$337,0),
MATCH(M$2,'Active Hour''s Dump'!$D$2:$AH$2,0)
))),"")</f>
        <v>8.25</v>
      </c>
      <c r="N80" s="13">
        <f>_xlfn.IFNA(IF(N$3="Productivity",
INDEX('Productivity Dump'!$E$4:$AJ$500,
MATCH($A80,'Productivity Dump'!$A$4:$A$500,0),
MATCH(N$2,'Productivity Dump'!$E$3:$AJ$3,0)
),
IF(N$3="Attendance",
INDEX('Attendance Dump'!$E$2:$AI$400,
MATCH($A80,'Attendance Dump'!$B$2:$B$400,0),
MATCH(N$2,'Attendance Dump'!$E$1:$AI$1,0)
),
INDEX('Active Hour''s Dump'!$D$3:$AH$337,
MATCH($C80,'Active Hour''s Dump'!$A$3:$A$337,0),
MATCH(N$2,'Active Hour''s Dump'!$D$2:$AH$2,0)
))),"")</f>
        <v>525.97899999999993</v>
      </c>
      <c r="O80" s="13" t="str">
        <f>_xlfn.IFNA(IF(O$3="Productivity",
INDEX('Productivity Dump'!$E$4:$AJ$500,
MATCH($A80,'Productivity Dump'!$A$4:$A$500,0),
MATCH(O$2,'Productivity Dump'!$E$3:$AJ$3,0)
),
IF(O$3="Attendance",
INDEX('Attendance Dump'!$E$2:$AI$400,
MATCH($A80,'Attendance Dump'!$B$2:$B$400,0),
MATCH(O$2,'Attendance Dump'!$E$1:$AI$1,0)
),
INDEX('Active Hour''s Dump'!$D$3:$AH$337,
MATCH($C80,'Active Hour''s Dump'!$A$3:$A$337,0),
MATCH(O$2,'Active Hour''s Dump'!$D$2:$AH$2,0)
))),"")</f>
        <v>P</v>
      </c>
      <c r="P80" s="54">
        <f>_xlfn.IFNA(IF(P$3="Productivity",
INDEX('Productivity Dump'!$E$4:$AJ$500,
MATCH($A80,'Productivity Dump'!$A$4:$A$500,0),
MATCH(P$2,'Productivity Dump'!$E$3:$AJ$3,0)
),
IF(P$3="Attendance",
INDEX('Attendance Dump'!$E$2:$AI$400,
MATCH($A80,'Attendance Dump'!$B$2:$B$400,0),
MATCH(P$2,'Attendance Dump'!$E$1:$AI$1,0)
),
INDEX('Active Hour''s Dump'!$D$3:$AH$337,
MATCH($C80,'Active Hour''s Dump'!$A$3:$A$337,0),
MATCH(P$2,'Active Hour''s Dump'!$D$2:$AH$2,0)
))),"")</f>
        <v>4.3333333333333304</v>
      </c>
      <c r="Q80" s="13">
        <f>_xlfn.IFNA(IF(Q$3="Productivity",
INDEX('Productivity Dump'!$E$4:$AJ$500,
MATCH($A80,'Productivity Dump'!$A$4:$A$500,0),
MATCH(Q$2,'Productivity Dump'!$E$3:$AJ$3,0)
),
IF(Q$3="Attendance",
INDEX('Attendance Dump'!$E$2:$AI$400,
MATCH($A80,'Attendance Dump'!$B$2:$B$400,0),
MATCH(Q$2,'Attendance Dump'!$E$1:$AI$1,0)
),
INDEX('Active Hour''s Dump'!$D$3:$AH$337,
MATCH($C80,'Active Hour''s Dump'!$A$3:$A$337,0),
MATCH(Q$2,'Active Hour''s Dump'!$D$2:$AH$2,0)
))),"")</f>
        <v>0</v>
      </c>
      <c r="R80" s="13" t="str">
        <f>_xlfn.IFNA(IF(R$3="Productivity",
INDEX('Productivity Dump'!$E$4:$AJ$500,
MATCH($A80,'Productivity Dump'!$A$4:$A$500,0),
MATCH(R$2,'Productivity Dump'!$E$3:$AJ$3,0)
),
IF(R$3="Attendance",
INDEX('Attendance Dump'!$E$2:$AI$400,
MATCH($A80,'Attendance Dump'!$B$2:$B$400,0),
MATCH(R$2,'Attendance Dump'!$E$1:$AI$1,0)
),
INDEX('Active Hour''s Dump'!$D$3:$AH$337,
MATCH($C80,'Active Hour''s Dump'!$A$3:$A$337,0),
MATCH(R$2,'Active Hour''s Dump'!$D$2:$AH$2,0)
))),"")</f>
        <v>WO</v>
      </c>
      <c r="S80" s="54">
        <f>_xlfn.IFNA(IF(S$3="Productivity",
INDEX('Productivity Dump'!$E$4:$AJ$500,
MATCH($A80,'Productivity Dump'!$A$4:$A$500,0),
MATCH(S$2,'Productivity Dump'!$E$3:$AJ$3,0)
),
IF(S$3="Attendance",
INDEX('Attendance Dump'!$E$2:$AI$400,
MATCH($A80,'Attendance Dump'!$B$2:$B$400,0),
MATCH(S$2,'Attendance Dump'!$E$1:$AI$1,0)
),
INDEX('Active Hour''s Dump'!$D$3:$AH$337,
MATCH($C80,'Active Hour''s Dump'!$A$3:$A$337,0),
MATCH(S$2,'Active Hour''s Dump'!$D$2:$AH$2,0)
))),"")</f>
        <v>0</v>
      </c>
      <c r="T80" s="13">
        <f>_xlfn.IFNA(IF(T$3="Productivity",
INDEX('Productivity Dump'!$E$4:$AJ$500,
MATCH($A80,'Productivity Dump'!$A$4:$A$500,0),
MATCH(T$2,'Productivity Dump'!$E$3:$AJ$3,0)
),
IF(T$3="Attendance",
INDEX('Attendance Dump'!$E$2:$AI$400,
MATCH($A80,'Attendance Dump'!$B$2:$B$400,0),
MATCH(T$2,'Attendance Dump'!$E$1:$AI$1,0)
),
INDEX('Active Hour''s Dump'!$D$3:$AH$337,
MATCH($C80,'Active Hour''s Dump'!$A$3:$A$337,0),
MATCH(T$2,'Active Hour''s Dump'!$D$2:$AH$2,0)
))),"")</f>
        <v>704.42499999999995</v>
      </c>
      <c r="U80" s="13" t="str">
        <f>_xlfn.IFNA(IF(U$3="Productivity",
INDEX('Productivity Dump'!$E$4:$AJ$500,
MATCH($A80,'Productivity Dump'!$A$4:$A$500,0),
MATCH(U$2,'Productivity Dump'!$E$3:$AJ$3,0)
),
IF(U$3="Attendance",
INDEX('Attendance Dump'!$E$2:$AI$400,
MATCH($A80,'Attendance Dump'!$B$2:$B$400,0),
MATCH(U$2,'Attendance Dump'!$E$1:$AI$1,0)
),
INDEX('Active Hour''s Dump'!$D$3:$AH$337,
MATCH($C80,'Active Hour''s Dump'!$A$3:$A$337,0),
MATCH(U$2,'Active Hour''s Dump'!$D$2:$AH$2,0)
))),"")</f>
        <v>P</v>
      </c>
      <c r="V80" s="54">
        <f>_xlfn.IFNA(IF(V$3="Productivity",
INDEX('Productivity Dump'!$E$4:$AJ$500,
MATCH($A80,'Productivity Dump'!$A$4:$A$500,0),
MATCH(V$2,'Productivity Dump'!$E$3:$AJ$3,0)
),
IF(V$3="Attendance",
INDEX('Attendance Dump'!$E$2:$AI$400,
MATCH($A80,'Attendance Dump'!$B$2:$B$400,0),
MATCH(V$2,'Attendance Dump'!$E$1:$AI$1,0)
),
INDEX('Active Hour''s Dump'!$D$3:$AH$337,
MATCH($C80,'Active Hour''s Dump'!$A$3:$A$337,0),
MATCH(V$2,'Active Hour''s Dump'!$D$2:$AH$2,0)
))),"")</f>
        <v>4</v>
      </c>
      <c r="W80" s="13">
        <f>_xlfn.IFNA(IF(W$3="Productivity",
INDEX('Productivity Dump'!$E$4:$AJ$500,
MATCH($A80,'Productivity Dump'!$A$4:$A$500,0),
MATCH(W$2,'Productivity Dump'!$E$3:$AJ$3,0)
),
IF(W$3="Attendance",
INDEX('Attendance Dump'!$E$2:$AI$400,
MATCH($A80,'Attendance Dump'!$B$2:$B$400,0),
MATCH(W$2,'Attendance Dump'!$E$1:$AI$1,0)
),
INDEX('Active Hour''s Dump'!$D$3:$AH$337,
MATCH($C80,'Active Hour''s Dump'!$A$3:$A$337,0),
MATCH(W$2,'Active Hour''s Dump'!$D$2:$AH$2,0)
))),"")</f>
        <v>1072.1569999999997</v>
      </c>
      <c r="X80" s="13" t="str">
        <f>_xlfn.IFNA(IF(X$3="Productivity",
INDEX('Productivity Dump'!$E$4:$AJ$500,
MATCH($A80,'Productivity Dump'!$A$4:$A$500,0),
MATCH(X$2,'Productivity Dump'!$E$3:$AJ$3,0)
),
IF(X$3="Attendance",
INDEX('Attendance Dump'!$E$2:$AI$400,
MATCH($A80,'Attendance Dump'!$B$2:$B$400,0),
MATCH(X$2,'Attendance Dump'!$E$1:$AI$1,0)
),
INDEX('Active Hour''s Dump'!$D$3:$AH$337,
MATCH($C80,'Active Hour''s Dump'!$A$3:$A$337,0),
MATCH(X$2,'Active Hour''s Dump'!$D$2:$AH$2,0)
))),"")</f>
        <v>P</v>
      </c>
      <c r="Y80" s="54">
        <f>_xlfn.IFNA(IF(Y$3="Productivity",
INDEX('Productivity Dump'!$E$4:$AJ$500,
MATCH($A80,'Productivity Dump'!$A$4:$A$500,0),
MATCH(Y$2,'Productivity Dump'!$E$3:$AJ$3,0)
),
IF(Y$3="Attendance",
INDEX('Attendance Dump'!$E$2:$AI$400,
MATCH($A80,'Attendance Dump'!$B$2:$B$400,0),
MATCH(Y$2,'Attendance Dump'!$E$1:$AI$1,0)
),
INDEX('Active Hour''s Dump'!$D$3:$AH$337,
MATCH($C80,'Active Hour''s Dump'!$A$3:$A$337,0),
MATCH(Y$2,'Active Hour''s Dump'!$D$2:$AH$2,0)
))),"")</f>
        <v>7.6666666666666696</v>
      </c>
      <c r="Z80" s="13">
        <f>_xlfn.IFNA(IF(Z$3="Productivity",
INDEX('Productivity Dump'!$E$4:$AJ$500,
MATCH($A80,'Productivity Dump'!$A$4:$A$500,0),
MATCH(Z$2,'Productivity Dump'!$E$3:$AJ$3,0)
),
IF(Z$3="Attendance",
INDEX('Attendance Dump'!$E$2:$AI$400,
MATCH($A80,'Attendance Dump'!$B$2:$B$400,0),
MATCH(Z$2,'Attendance Dump'!$E$1:$AI$1,0)
),
INDEX('Active Hour''s Dump'!$D$3:$AH$337,
MATCH($C80,'Active Hour''s Dump'!$A$3:$A$337,0),
MATCH(Z$2,'Active Hour''s Dump'!$D$2:$AH$2,0)
))),"")</f>
        <v>1049.1670000000004</v>
      </c>
      <c r="AA80" s="13" t="str">
        <f>_xlfn.IFNA(IF(AA$3="Productivity",
INDEX('Productivity Dump'!$E$4:$AJ$500,
MATCH($A80,'Productivity Dump'!$A$4:$A$500,0),
MATCH(AA$2,'Productivity Dump'!$E$3:$AJ$3,0)
),
IF(AA$3="Attendance",
INDEX('Attendance Dump'!$E$2:$AI$400,
MATCH($A80,'Attendance Dump'!$B$2:$B$400,0),
MATCH(AA$2,'Attendance Dump'!$E$1:$AI$1,0)
),
INDEX('Active Hour''s Dump'!$D$3:$AH$337,
MATCH($C80,'Active Hour''s Dump'!$A$3:$A$337,0),
MATCH(AA$2,'Active Hour''s Dump'!$D$2:$AH$2,0)
))),"")</f>
        <v>P</v>
      </c>
      <c r="AB80" s="54">
        <f>_xlfn.IFNA(IF(AB$3="Productivity",
INDEX('Productivity Dump'!$E$4:$AJ$500,
MATCH($A80,'Productivity Dump'!$A$4:$A$500,0),
MATCH(AB$2,'Productivity Dump'!$E$3:$AJ$3,0)
),
IF(AB$3="Attendance",
INDEX('Attendance Dump'!$E$2:$AI$400,
MATCH($A80,'Attendance Dump'!$B$2:$B$400,0),
MATCH(AB$2,'Attendance Dump'!$E$1:$AI$1,0)
),
INDEX('Active Hour''s Dump'!$D$3:$AH$337,
MATCH($C80,'Active Hour''s Dump'!$A$3:$A$337,0),
MATCH(AB$2,'Active Hour''s Dump'!$D$2:$AH$2,0)
))),"")</f>
        <v>7.4166666666666696</v>
      </c>
      <c r="AC80" s="13">
        <f>_xlfn.IFNA(IF(AC$3="Productivity",
INDEX('Productivity Dump'!$E$4:$AJ$500,
MATCH($A80,'Productivity Dump'!$A$4:$A$500,0),
MATCH(AC$2,'Productivity Dump'!$E$3:$AJ$3,0)
),
IF(AC$3="Attendance",
INDEX('Attendance Dump'!$E$2:$AI$400,
MATCH($A80,'Attendance Dump'!$B$2:$B$400,0),
MATCH(AC$2,'Attendance Dump'!$E$1:$AI$1,0)
),
INDEX('Active Hour''s Dump'!$D$3:$AH$337,
MATCH($C80,'Active Hour''s Dump'!$A$3:$A$337,0),
MATCH(AC$2,'Active Hour''s Dump'!$D$2:$AH$2,0)
))),"")</f>
        <v>1052.9730000000002</v>
      </c>
      <c r="AD80" s="13" t="str">
        <f>_xlfn.IFNA(IF(AD$3="Productivity",
INDEX('Productivity Dump'!$E$4:$AJ$500,
MATCH($A80,'Productivity Dump'!$A$4:$A$500,0),
MATCH(AD$2,'Productivity Dump'!$E$3:$AJ$3,0)
),
IF(AD$3="Attendance",
INDEX('Attendance Dump'!$E$2:$AI$400,
MATCH($A80,'Attendance Dump'!$B$2:$B$400,0),
MATCH(AD$2,'Attendance Dump'!$E$1:$AI$1,0)
),
INDEX('Active Hour''s Dump'!$D$3:$AH$337,
MATCH($C80,'Active Hour''s Dump'!$A$3:$A$337,0),
MATCH(AD$2,'Active Hour''s Dump'!$D$2:$AH$2,0)
))),"")</f>
        <v>P</v>
      </c>
      <c r="AE80" s="54">
        <f>_xlfn.IFNA(IF(AE$3="Productivity",
INDEX('Productivity Dump'!$E$4:$AJ$500,
MATCH($A80,'Productivity Dump'!$A$4:$A$500,0),
MATCH(AE$2,'Productivity Dump'!$E$3:$AJ$3,0)
),
IF(AE$3="Attendance",
INDEX('Attendance Dump'!$E$2:$AI$400,
MATCH($A80,'Attendance Dump'!$B$2:$B$400,0),
MATCH(AE$2,'Attendance Dump'!$E$1:$AI$1,0)
),
INDEX('Active Hour''s Dump'!$D$3:$AH$337,
MATCH($C80,'Active Hour''s Dump'!$A$3:$A$337,0),
MATCH(AE$2,'Active Hour''s Dump'!$D$2:$AH$2,0)
))),"")</f>
        <v>8.25</v>
      </c>
      <c r="AF80" s="13">
        <f>_xlfn.IFNA(IF(AF$3="Productivity",
INDEX('Productivity Dump'!$E$4:$AJ$500,
MATCH($A80,'Productivity Dump'!$A$4:$A$500,0),
MATCH(AF$2,'Productivity Dump'!$E$3:$AJ$3,0)
),
IF(AF$3="Attendance",
INDEX('Attendance Dump'!$E$2:$AI$400,
MATCH($A80,'Attendance Dump'!$B$2:$B$400,0),
MATCH(AF$2,'Attendance Dump'!$E$1:$AI$1,0)
),
INDEX('Active Hour''s Dump'!$D$3:$AH$337,
MATCH($C80,'Active Hour''s Dump'!$A$3:$A$337,0),
MATCH(AF$2,'Active Hour''s Dump'!$D$2:$AH$2,0)
))),"")</f>
        <v>1050.9899999999998</v>
      </c>
      <c r="AG80" s="13" t="str">
        <f>_xlfn.IFNA(IF(AG$3="Productivity",
INDEX('Productivity Dump'!$E$4:$AJ$500,
MATCH($A80,'Productivity Dump'!$A$4:$A$500,0),
MATCH(AG$2,'Productivity Dump'!$E$3:$AJ$3,0)
),
IF(AG$3="Attendance",
INDEX('Attendance Dump'!$E$2:$AI$400,
MATCH($A80,'Attendance Dump'!$B$2:$B$400,0),
MATCH(AG$2,'Attendance Dump'!$E$1:$AI$1,0)
),
INDEX('Active Hour''s Dump'!$D$3:$AH$337,
MATCH($C80,'Active Hour''s Dump'!$A$3:$A$337,0),
MATCH(AG$2,'Active Hour''s Dump'!$D$2:$AH$2,0)
))),"")</f>
        <v>P</v>
      </c>
      <c r="AH80" s="54">
        <f>_xlfn.IFNA(IF(AH$3="Productivity",
INDEX('Productivity Dump'!$E$4:$AJ$500,
MATCH($A80,'Productivity Dump'!$A$4:$A$500,0),
MATCH(AH$2,'Productivity Dump'!$E$3:$AJ$3,0)
),
IF(AH$3="Attendance",
INDEX('Attendance Dump'!$E$2:$AI$400,
MATCH($A80,'Attendance Dump'!$B$2:$B$400,0),
MATCH(AH$2,'Attendance Dump'!$E$1:$AI$1,0)
),
INDEX('Active Hour''s Dump'!$D$3:$AH$337,
MATCH($C80,'Active Hour''s Dump'!$A$3:$A$337,0),
MATCH(AH$2,'Active Hour''s Dump'!$D$2:$AH$2,0)
))),"")</f>
        <v>7.6666666666666696</v>
      </c>
      <c r="AI80" s="13">
        <f>_xlfn.IFNA(IF(AI$3="Productivity",
INDEX('Productivity Dump'!$E$4:$AJ$500,
MATCH($A80,'Productivity Dump'!$A$4:$A$500,0),
MATCH(AI$2,'Productivity Dump'!$E$3:$AJ$3,0)
),
IF(AI$3="Attendance",
INDEX('Attendance Dump'!$E$2:$AI$400,
MATCH($A80,'Attendance Dump'!$B$2:$B$400,0),
MATCH(AI$2,'Attendance Dump'!$E$1:$AI$1,0)
),
INDEX('Active Hour''s Dump'!$D$3:$AH$337,
MATCH($C80,'Active Hour''s Dump'!$A$3:$A$337,0),
MATCH(AI$2,'Active Hour''s Dump'!$D$2:$AH$2,0)
))),"")</f>
        <v>1037.7450000000003</v>
      </c>
      <c r="AJ80" s="13" t="str">
        <f>_xlfn.IFNA(IF(AJ$3="Productivity",
INDEX('Productivity Dump'!$E$4:$AJ$500,
MATCH($A80,'Productivity Dump'!$A$4:$A$500,0),
MATCH(AJ$2,'Productivity Dump'!$E$3:$AJ$3,0)
),
IF(AJ$3="Attendance",
INDEX('Attendance Dump'!$E$2:$AI$400,
MATCH($A80,'Attendance Dump'!$B$2:$B$400,0),
MATCH(AJ$2,'Attendance Dump'!$E$1:$AI$1,0)
),
INDEX('Active Hour''s Dump'!$D$3:$AH$337,
MATCH($C80,'Active Hour''s Dump'!$A$3:$A$337,0),
MATCH(AJ$2,'Active Hour''s Dump'!$D$2:$AH$2,0)
))),"")</f>
        <v>P</v>
      </c>
      <c r="AK80" s="54">
        <f>_xlfn.IFNA(IF(AK$3="Productivity",
INDEX('Productivity Dump'!$E$4:$AJ$500,
MATCH($A80,'Productivity Dump'!$A$4:$A$500,0),
MATCH(AK$2,'Productivity Dump'!$E$3:$AJ$3,0)
),
IF(AK$3="Attendance",
INDEX('Attendance Dump'!$E$2:$AI$400,
MATCH($A80,'Attendance Dump'!$B$2:$B$400,0),
MATCH(AK$2,'Attendance Dump'!$E$1:$AI$1,0)
),
INDEX('Active Hour''s Dump'!$D$3:$AH$337,
MATCH($C80,'Active Hour''s Dump'!$A$3:$A$337,0),
MATCH(AK$2,'Active Hour''s Dump'!$D$2:$AH$2,0)
))),"")</f>
        <v>7.9166666666666696</v>
      </c>
      <c r="AL80" s="13">
        <f>_xlfn.IFNA(IF(AL$3="Productivity",
INDEX('Productivity Dump'!$E$4:$AJ$500,
MATCH($A80,'Productivity Dump'!$A$4:$A$500,0),
MATCH(AL$2,'Productivity Dump'!$E$3:$AJ$3,0)
),
IF(AL$3="Attendance",
INDEX('Attendance Dump'!$E$2:$AI$400,
MATCH($A80,'Attendance Dump'!$B$2:$B$400,0),
MATCH(AL$2,'Attendance Dump'!$E$1:$AI$1,0)
),
INDEX('Active Hour''s Dump'!$D$3:$AH$337,
MATCH($C80,'Active Hour''s Dump'!$A$3:$A$337,0),
MATCH(AL$2,'Active Hour''s Dump'!$D$2:$AH$2,0)
))),"")</f>
        <v>0</v>
      </c>
      <c r="AM80" s="13" t="str">
        <f>_xlfn.IFNA(IF(AM$3="Productivity",
INDEX('Productivity Dump'!$E$4:$AJ$500,
MATCH($A80,'Productivity Dump'!$A$4:$A$500,0),
MATCH(AM$2,'Productivity Dump'!$E$3:$AJ$3,0)
),
IF(AM$3="Attendance",
INDEX('Attendance Dump'!$E$2:$AI$400,
MATCH($A80,'Attendance Dump'!$B$2:$B$400,0),
MATCH(AM$2,'Attendance Dump'!$E$1:$AI$1,0)
),
INDEX('Active Hour''s Dump'!$D$3:$AH$337,
MATCH($C80,'Active Hour''s Dump'!$A$3:$A$337,0),
MATCH(AM$2,'Active Hour''s Dump'!$D$2:$AH$2,0)
))),"")</f>
        <v>WO</v>
      </c>
      <c r="AN80" s="54">
        <f>_xlfn.IFNA(IF(AN$3="Productivity",
INDEX('Productivity Dump'!$E$4:$AJ$500,
MATCH($A80,'Productivity Dump'!$A$4:$A$500,0),
MATCH(AN$2,'Productivity Dump'!$E$3:$AJ$3,0)
),
IF(AN$3="Attendance",
INDEX('Attendance Dump'!$E$2:$AI$400,
MATCH($A80,'Attendance Dump'!$B$2:$B$400,0),
MATCH(AN$2,'Attendance Dump'!$E$1:$AI$1,0)
),
INDEX('Active Hour''s Dump'!$D$3:$AH$337,
MATCH($C80,'Active Hour''s Dump'!$A$3:$A$337,0),
MATCH(AN$2,'Active Hour''s Dump'!$D$2:$AH$2,0)
))),"")</f>
        <v>0</v>
      </c>
      <c r="AO80" s="13">
        <f>_xlfn.IFNA(IF(AO$3="Productivity",
INDEX('Productivity Dump'!$E$4:$AJ$500,
MATCH($A80,'Productivity Dump'!$A$4:$A$500,0),
MATCH(AO$2,'Productivity Dump'!$E$3:$AJ$3,0)
),
IF(AO$3="Attendance",
INDEX('Attendance Dump'!$E$2:$AI$400,
MATCH($A80,'Attendance Dump'!$B$2:$B$400,0),
MATCH(AO$2,'Attendance Dump'!$E$1:$AI$1,0)
),
INDEX('Active Hour''s Dump'!$D$3:$AH$337,
MATCH($C80,'Active Hour''s Dump'!$A$3:$A$337,0),
MATCH(AO$2,'Active Hour''s Dump'!$D$2:$AH$2,0)
))),"")</f>
        <v>595.51599999999996</v>
      </c>
      <c r="AP80" s="13" t="str">
        <f>_xlfn.IFNA(IF(AP$3="Productivity",
INDEX('Productivity Dump'!$E$4:$AJ$500,
MATCH($A80,'Productivity Dump'!$A$4:$A$500,0),
MATCH(AP$2,'Productivity Dump'!$E$3:$AJ$3,0)
),
IF(AP$3="Attendance",
INDEX('Attendance Dump'!$E$2:$AI$400,
MATCH($A80,'Attendance Dump'!$B$2:$B$400,0),
MATCH(AP$2,'Attendance Dump'!$E$1:$AI$1,0)
),
INDEX('Active Hour''s Dump'!$D$3:$AH$337,
MATCH($C80,'Active Hour''s Dump'!$A$3:$A$337,0),
MATCH(AP$2,'Active Hour''s Dump'!$D$2:$AH$2,0)
))),"")</f>
        <v>P</v>
      </c>
      <c r="AQ80" s="54">
        <f>_xlfn.IFNA(IF(AQ$3="Productivity",
INDEX('Productivity Dump'!$E$4:$AJ$500,
MATCH($A80,'Productivity Dump'!$A$4:$A$500,0),
MATCH(AQ$2,'Productivity Dump'!$E$3:$AJ$3,0)
),
IF(AQ$3="Attendance",
INDEX('Attendance Dump'!$E$2:$AI$400,
MATCH($A80,'Attendance Dump'!$B$2:$B$400,0),
MATCH(AQ$2,'Attendance Dump'!$E$1:$AI$1,0)
),
INDEX('Active Hour''s Dump'!$D$3:$AH$337,
MATCH($C80,'Active Hour''s Dump'!$A$3:$A$337,0),
MATCH(AQ$2,'Active Hour''s Dump'!$D$2:$AH$2,0)
))),"")</f>
        <v>4.4166666666666696</v>
      </c>
      <c r="AR80" s="13">
        <f>_xlfn.IFNA(IF(AR$3="Productivity",
INDEX('Productivity Dump'!$E$4:$AJ$500,
MATCH($A80,'Productivity Dump'!$A$4:$A$500,0),
MATCH(AR$2,'Productivity Dump'!$E$3:$AJ$3,0)
),
IF(AR$3="Attendance",
INDEX('Attendance Dump'!$E$2:$AI$400,
MATCH($A80,'Attendance Dump'!$B$2:$B$400,0),
MATCH(AR$2,'Attendance Dump'!$E$1:$AI$1,0)
),
INDEX('Active Hour''s Dump'!$D$3:$AH$337,
MATCH($C80,'Active Hour''s Dump'!$A$3:$A$337,0),
MATCH(AR$2,'Active Hour''s Dump'!$D$2:$AH$2,0)
))),"")</f>
        <v>1108.3720000000001</v>
      </c>
      <c r="AS80" s="13" t="str">
        <f>_xlfn.IFNA(IF(AS$3="Productivity",
INDEX('Productivity Dump'!$E$4:$AJ$500,
MATCH($A80,'Productivity Dump'!$A$4:$A$500,0),
MATCH(AS$2,'Productivity Dump'!$E$3:$AJ$3,0)
),
IF(AS$3="Attendance",
INDEX('Attendance Dump'!$E$2:$AI$400,
MATCH($A80,'Attendance Dump'!$B$2:$B$400,0),
MATCH(AS$2,'Attendance Dump'!$E$1:$AI$1,0)
),
INDEX('Active Hour''s Dump'!$D$3:$AH$337,
MATCH($C80,'Active Hour''s Dump'!$A$3:$A$337,0),
MATCH(AS$2,'Active Hour''s Dump'!$D$2:$AH$2,0)
))),"")</f>
        <v>P</v>
      </c>
      <c r="AT80" s="54">
        <f>_xlfn.IFNA(IF(AT$3="Productivity",
INDEX('Productivity Dump'!$E$4:$AJ$500,
MATCH($A80,'Productivity Dump'!$A$4:$A$500,0),
MATCH(AT$2,'Productivity Dump'!$E$3:$AJ$3,0)
),
IF(AT$3="Attendance",
INDEX('Attendance Dump'!$E$2:$AI$400,
MATCH($A80,'Attendance Dump'!$B$2:$B$400,0),
MATCH(AT$2,'Attendance Dump'!$E$1:$AI$1,0)
),
INDEX('Active Hour''s Dump'!$D$3:$AH$337,
MATCH($C80,'Active Hour''s Dump'!$A$3:$A$337,0),
MATCH(AT$2,'Active Hour''s Dump'!$D$2:$AH$2,0)
))),"")</f>
        <v>9</v>
      </c>
      <c r="AU80" s="13">
        <f>_xlfn.IFNA(IF(AU$3="Productivity",
INDEX('Productivity Dump'!$E$4:$AJ$500,
MATCH($A80,'Productivity Dump'!$A$4:$A$500,0),
MATCH(AU$2,'Productivity Dump'!$E$3:$AJ$3,0)
),
IF(AU$3="Attendance",
INDEX('Attendance Dump'!$E$2:$AI$400,
MATCH($A80,'Attendance Dump'!$B$2:$B$400,0),
MATCH(AU$2,'Attendance Dump'!$E$1:$AI$1,0)
),
INDEX('Active Hour''s Dump'!$D$3:$AH$337,
MATCH($C80,'Active Hour''s Dump'!$A$3:$A$337,0),
MATCH(AU$2,'Active Hour''s Dump'!$D$2:$AH$2,0)
))),"")</f>
        <v>1041.08</v>
      </c>
      <c r="AV80" s="13" t="str">
        <f>_xlfn.IFNA(IF(AV$3="Productivity",
INDEX('Productivity Dump'!$E$4:$AJ$500,
MATCH($A80,'Productivity Dump'!$A$4:$A$500,0),
MATCH(AV$2,'Productivity Dump'!$E$3:$AJ$3,0)
),
IF(AV$3="Attendance",
INDEX('Attendance Dump'!$E$2:$AI$400,
MATCH($A80,'Attendance Dump'!$B$2:$B$400,0),
MATCH(AV$2,'Attendance Dump'!$E$1:$AI$1,0)
),
INDEX('Active Hour''s Dump'!$D$3:$AH$337,
MATCH($C80,'Active Hour''s Dump'!$A$3:$A$337,0),
MATCH(AV$2,'Active Hour''s Dump'!$D$2:$AH$2,0)
))),"")</f>
        <v>P</v>
      </c>
      <c r="AW80" s="54">
        <f>_xlfn.IFNA(IF(AW$3="Productivity",
INDEX('Productivity Dump'!$E$4:$AJ$500,
MATCH($A80,'Productivity Dump'!$A$4:$A$500,0),
MATCH(AW$2,'Productivity Dump'!$E$3:$AJ$3,0)
),
IF(AW$3="Attendance",
INDEX('Attendance Dump'!$E$2:$AI$400,
MATCH($A80,'Attendance Dump'!$B$2:$B$400,0),
MATCH(AW$2,'Attendance Dump'!$E$1:$AI$1,0)
),
INDEX('Active Hour''s Dump'!$D$3:$AH$337,
MATCH($C80,'Active Hour''s Dump'!$A$3:$A$337,0),
MATCH(AW$2,'Active Hour''s Dump'!$D$2:$AH$2,0)
))),"")</f>
        <v>8.1666666666666696</v>
      </c>
      <c r="AX80" s="13">
        <f>_xlfn.IFNA(IF(AX$3="Productivity",
INDEX('Productivity Dump'!$E$4:$AJ$500,
MATCH($A80,'Productivity Dump'!$A$4:$A$500,0),
MATCH(AX$2,'Productivity Dump'!$E$3:$AJ$3,0)
),
IF(AX$3="Attendance",
INDEX('Attendance Dump'!$E$2:$AI$400,
MATCH($A80,'Attendance Dump'!$B$2:$B$400,0),
MATCH(AX$2,'Attendance Dump'!$E$1:$AI$1,0)
),
INDEX('Active Hour''s Dump'!$D$3:$AH$337,
MATCH($C80,'Active Hour''s Dump'!$A$3:$A$337,0),
MATCH(AX$2,'Active Hour''s Dump'!$D$2:$AH$2,0)
))),"")</f>
        <v>1047.0600000000002</v>
      </c>
      <c r="AY80" s="13" t="str">
        <f>_xlfn.IFNA(IF(AY$3="Productivity",
INDEX('Productivity Dump'!$E$4:$AJ$500,
MATCH($A80,'Productivity Dump'!$A$4:$A$500,0),
MATCH(AY$2,'Productivity Dump'!$E$3:$AJ$3,0)
),
IF(AY$3="Attendance",
INDEX('Attendance Dump'!$E$2:$AI$400,
MATCH($A80,'Attendance Dump'!$B$2:$B$400,0),
MATCH(AY$2,'Attendance Dump'!$E$1:$AI$1,0)
),
INDEX('Active Hour''s Dump'!$D$3:$AH$337,
MATCH($C80,'Active Hour''s Dump'!$A$3:$A$337,0),
MATCH(AY$2,'Active Hour''s Dump'!$D$2:$AH$2,0)
))),"")</f>
        <v>P</v>
      </c>
      <c r="AZ80" s="54">
        <f>_xlfn.IFNA(IF(AZ$3="Productivity",
INDEX('Productivity Dump'!$E$4:$AJ$500,
MATCH($A80,'Productivity Dump'!$A$4:$A$500,0),
MATCH(AZ$2,'Productivity Dump'!$E$3:$AJ$3,0)
),
IF(AZ$3="Attendance",
INDEX('Attendance Dump'!$E$2:$AI$400,
MATCH($A80,'Attendance Dump'!$B$2:$B$400,0),
MATCH(AZ$2,'Attendance Dump'!$E$1:$AI$1,0)
),
INDEX('Active Hour''s Dump'!$D$3:$AH$337,
MATCH($C80,'Active Hour''s Dump'!$A$3:$A$337,0),
MATCH(AZ$2,'Active Hour''s Dump'!$D$2:$AH$2,0)
))),"")</f>
        <v>8.1666666666666696</v>
      </c>
      <c r="BA80" s="13">
        <f>_xlfn.IFNA(IF(BA$3="Productivity",
INDEX('Productivity Dump'!$E$4:$AJ$500,
MATCH($A80,'Productivity Dump'!$A$4:$A$500,0),
MATCH(BA$2,'Productivity Dump'!$E$3:$AJ$3,0)
),
IF(BA$3="Attendance",
INDEX('Attendance Dump'!$E$2:$AI$400,
MATCH($A80,'Attendance Dump'!$B$2:$B$400,0),
MATCH(BA$2,'Attendance Dump'!$E$1:$AI$1,0)
),
INDEX('Active Hour''s Dump'!$D$3:$AH$337,
MATCH($C80,'Active Hour''s Dump'!$A$3:$A$337,0),
MATCH(BA$2,'Active Hour''s Dump'!$D$2:$AH$2,0)
))),"")</f>
        <v>1037.617</v>
      </c>
      <c r="BB80" s="13" t="str">
        <f>_xlfn.IFNA(IF(BB$3="Productivity",
INDEX('Productivity Dump'!$E$4:$AJ$500,
MATCH($A80,'Productivity Dump'!$A$4:$A$500,0),
MATCH(BB$2,'Productivity Dump'!$E$3:$AJ$3,0)
),
IF(BB$3="Attendance",
INDEX('Attendance Dump'!$E$2:$AI$400,
MATCH($A80,'Attendance Dump'!$B$2:$B$400,0),
MATCH(BB$2,'Attendance Dump'!$E$1:$AI$1,0)
),
INDEX('Active Hour''s Dump'!$D$3:$AH$337,
MATCH($C80,'Active Hour''s Dump'!$A$3:$A$337,0),
MATCH(BB$2,'Active Hour''s Dump'!$D$2:$AH$2,0)
))),"")</f>
        <v>P</v>
      </c>
      <c r="BC80" s="54">
        <f>_xlfn.IFNA(IF(BC$3="Productivity",
INDEX('Productivity Dump'!$E$4:$AJ$500,
MATCH($A80,'Productivity Dump'!$A$4:$A$500,0),
MATCH(BC$2,'Productivity Dump'!$E$3:$AJ$3,0)
),
IF(BC$3="Attendance",
INDEX('Attendance Dump'!$E$2:$AI$400,
MATCH($A80,'Attendance Dump'!$B$2:$B$400,0),
MATCH(BC$2,'Attendance Dump'!$E$1:$AI$1,0)
),
INDEX('Active Hour''s Dump'!$D$3:$AH$337,
MATCH($C80,'Active Hour''s Dump'!$A$3:$A$337,0),
MATCH(BC$2,'Active Hour''s Dump'!$D$2:$AH$2,0)
))),"")</f>
        <v>8.8333333333333304</v>
      </c>
      <c r="BD80" s="13">
        <f>_xlfn.IFNA(IF(BD$3="Productivity",
INDEX('Productivity Dump'!$E$4:$AJ$500,
MATCH($A80,'Productivity Dump'!$A$4:$A$500,0),
MATCH(BD$2,'Productivity Dump'!$E$3:$AJ$3,0)
),
IF(BD$3="Attendance",
INDEX('Attendance Dump'!$E$2:$AI$400,
MATCH($A80,'Attendance Dump'!$B$2:$B$400,0),
MATCH(BD$2,'Attendance Dump'!$E$1:$AI$1,0)
),
INDEX('Active Hour''s Dump'!$D$3:$AH$337,
MATCH($C80,'Active Hour''s Dump'!$A$3:$A$337,0),
MATCH(BD$2,'Active Hour''s Dump'!$D$2:$AH$2,0)
))),"")</f>
        <v>0</v>
      </c>
      <c r="BE80" s="13" t="str">
        <f>_xlfn.IFNA(IF(BE$3="Productivity",
INDEX('Productivity Dump'!$E$4:$AJ$500,
MATCH($A80,'Productivity Dump'!$A$4:$A$500,0),
MATCH(BE$2,'Productivity Dump'!$E$3:$AJ$3,0)
),
IF(BE$3="Attendance",
INDEX('Attendance Dump'!$E$2:$AI$400,
MATCH($A80,'Attendance Dump'!$B$2:$B$400,0),
MATCH(BE$2,'Attendance Dump'!$E$1:$AI$1,0)
),
INDEX('Active Hour''s Dump'!$D$3:$AH$337,
MATCH($C80,'Active Hour''s Dump'!$A$3:$A$337,0),
MATCH(BE$2,'Active Hour''s Dump'!$D$2:$AH$2,0)
))),"")</f>
        <v>PL</v>
      </c>
      <c r="BF80" s="54">
        <f>_xlfn.IFNA(IF(BF$3="Productivity",
INDEX('Productivity Dump'!$E$4:$AJ$500,
MATCH($A80,'Productivity Dump'!$A$4:$A$500,0),
MATCH(BF$2,'Productivity Dump'!$E$3:$AJ$3,0)
),
IF(BF$3="Attendance",
INDEX('Attendance Dump'!$E$2:$AI$400,
MATCH($A80,'Attendance Dump'!$B$2:$B$400,0),
MATCH(BF$2,'Attendance Dump'!$E$1:$AI$1,0)
),
INDEX('Active Hour''s Dump'!$D$3:$AH$337,
MATCH($C80,'Active Hour''s Dump'!$A$3:$A$337,0),
MATCH(BF$2,'Active Hour''s Dump'!$D$2:$AH$2,0)
))),"")</f>
        <v>0</v>
      </c>
      <c r="BG80" s="13">
        <f>_xlfn.IFNA(IF(BG$3="Productivity",
INDEX('Productivity Dump'!$E$4:$AJ$500,
MATCH($A80,'Productivity Dump'!$A$4:$A$500,0),
MATCH(BG$2,'Productivity Dump'!$E$3:$AJ$3,0)
),
IF(BG$3="Attendance",
INDEX('Attendance Dump'!$E$2:$AI$400,
MATCH($A80,'Attendance Dump'!$B$2:$B$400,0),
MATCH(BG$2,'Attendance Dump'!$E$1:$AI$1,0)
),
INDEX('Active Hour''s Dump'!$D$3:$AH$337,
MATCH($C80,'Active Hour''s Dump'!$A$3:$A$337,0),
MATCH(BG$2,'Active Hour''s Dump'!$D$2:$AH$2,0)
))),"")</f>
        <v>0</v>
      </c>
      <c r="BH80" s="13" t="str">
        <f>_xlfn.IFNA(IF(BH$3="Productivity",
INDEX('Productivity Dump'!$E$4:$AJ$500,
MATCH($A80,'Productivity Dump'!$A$4:$A$500,0),
MATCH(BH$2,'Productivity Dump'!$E$3:$AJ$3,0)
),
IF(BH$3="Attendance",
INDEX('Attendance Dump'!$E$2:$AI$400,
MATCH($A80,'Attendance Dump'!$B$2:$B$400,0),
MATCH(BH$2,'Attendance Dump'!$E$1:$AI$1,0)
),
INDEX('Active Hour''s Dump'!$D$3:$AH$337,
MATCH($C80,'Active Hour''s Dump'!$A$3:$A$337,0),
MATCH(BH$2,'Active Hour''s Dump'!$D$2:$AH$2,0)
))),"")</f>
        <v>WO</v>
      </c>
      <c r="BI80" s="54">
        <f>_xlfn.IFNA(IF(BI$3="Productivity",
INDEX('Productivity Dump'!$E$4:$AJ$500,
MATCH($A80,'Productivity Dump'!$A$4:$A$500,0),
MATCH(BI$2,'Productivity Dump'!$E$3:$AJ$3,0)
),
IF(BI$3="Attendance",
INDEX('Attendance Dump'!$E$2:$AI$400,
MATCH($A80,'Attendance Dump'!$B$2:$B$400,0),
MATCH(BI$2,'Attendance Dump'!$E$1:$AI$1,0)
),
INDEX('Active Hour''s Dump'!$D$3:$AH$337,
MATCH($C80,'Active Hour''s Dump'!$A$3:$A$337,0),
MATCH(BI$2,'Active Hour''s Dump'!$D$2:$AH$2,0)
))),"")</f>
        <v>0</v>
      </c>
      <c r="BJ80" s="13">
        <f>_xlfn.IFNA(IF(BJ$3="Productivity",
INDEX('Productivity Dump'!$E$4:$AJ$500,
MATCH($A80,'Productivity Dump'!$A$4:$A$500,0),
MATCH(BJ$2,'Productivity Dump'!$E$3:$AJ$3,0)
),
IF(BJ$3="Attendance",
INDEX('Attendance Dump'!$E$2:$AI$400,
MATCH($A80,'Attendance Dump'!$B$2:$B$400,0),
MATCH(BJ$2,'Attendance Dump'!$E$1:$AI$1,0)
),
INDEX('Active Hour''s Dump'!$D$3:$AH$337,
MATCH($C80,'Active Hour''s Dump'!$A$3:$A$337,0),
MATCH(BJ$2,'Active Hour''s Dump'!$D$2:$AH$2,0)
))),"")</f>
        <v>833.13000000000011</v>
      </c>
      <c r="BK80" s="13" t="str">
        <f>_xlfn.IFNA(IF(BK$3="Productivity",
INDEX('Productivity Dump'!$E$4:$AJ$500,
MATCH($A80,'Productivity Dump'!$A$4:$A$500,0),
MATCH(BK$2,'Productivity Dump'!$E$3:$AJ$3,0)
),
IF(BK$3="Attendance",
INDEX('Attendance Dump'!$E$2:$AI$400,
MATCH($A80,'Attendance Dump'!$B$2:$B$400,0),
MATCH(BK$2,'Attendance Dump'!$E$1:$AI$1,0)
),
INDEX('Active Hour''s Dump'!$D$3:$AH$337,
MATCH($C80,'Active Hour''s Dump'!$A$3:$A$337,0),
MATCH(BK$2,'Active Hour''s Dump'!$D$2:$AH$2,0)
))),"")</f>
        <v>P</v>
      </c>
      <c r="BL80" s="54">
        <f>_xlfn.IFNA(IF(BL$3="Productivity",
INDEX('Productivity Dump'!$E$4:$AJ$500,
MATCH($A80,'Productivity Dump'!$A$4:$A$500,0),
MATCH(BL$2,'Productivity Dump'!$E$3:$AJ$3,0)
),
IF(BL$3="Attendance",
INDEX('Attendance Dump'!$E$2:$AI$400,
MATCH($A80,'Attendance Dump'!$B$2:$B$400,0),
MATCH(BL$2,'Attendance Dump'!$E$1:$AI$1,0)
),
INDEX('Active Hour''s Dump'!$D$3:$AH$337,
MATCH($C80,'Active Hour''s Dump'!$A$3:$A$337,0),
MATCH(BL$2,'Active Hour''s Dump'!$D$2:$AH$2,0)
))),"")</f>
        <v>5.8333333333333304</v>
      </c>
      <c r="BM80" s="13">
        <f>_xlfn.IFNA(IF(BM$3="Productivity",
INDEX('Productivity Dump'!$E$4:$AJ$500,
MATCH($A80,'Productivity Dump'!$A$4:$A$500,0),
MATCH(BM$2,'Productivity Dump'!$E$3:$AJ$3,0)
),
IF(BM$3="Attendance",
INDEX('Attendance Dump'!$E$2:$AI$400,
MATCH($A80,'Attendance Dump'!$B$2:$B$400,0),
MATCH(BM$2,'Attendance Dump'!$E$1:$AI$1,0)
),
INDEX('Active Hour''s Dump'!$D$3:$AH$337,
MATCH($C80,'Active Hour''s Dump'!$A$3:$A$337,0),
MATCH(BM$2,'Active Hour''s Dump'!$D$2:$AH$2,0)
))),"")</f>
        <v>1048.633</v>
      </c>
      <c r="BN80" s="13" t="str">
        <f>_xlfn.IFNA(IF(BN$3="Productivity",
INDEX('Productivity Dump'!$E$4:$AJ$500,
MATCH($A80,'Productivity Dump'!$A$4:$A$500,0),
MATCH(BN$2,'Productivity Dump'!$E$3:$AJ$3,0)
),
IF(BN$3="Attendance",
INDEX('Attendance Dump'!$E$2:$AI$400,
MATCH($A80,'Attendance Dump'!$B$2:$B$400,0),
MATCH(BN$2,'Attendance Dump'!$E$1:$AI$1,0)
),
INDEX('Active Hour''s Dump'!$D$3:$AH$337,
MATCH($C80,'Active Hour''s Dump'!$A$3:$A$337,0),
MATCH(BN$2,'Active Hour''s Dump'!$D$2:$AH$2,0)
))),"")</f>
        <v>P</v>
      </c>
      <c r="BO80" s="54">
        <f>_xlfn.IFNA(IF(BO$3="Productivity",
INDEX('Productivity Dump'!$E$4:$AJ$500,
MATCH($A80,'Productivity Dump'!$A$4:$A$500,0),
MATCH(BO$2,'Productivity Dump'!$E$3:$AJ$3,0)
),
IF(BO$3="Attendance",
INDEX('Attendance Dump'!$E$2:$AI$400,
MATCH($A80,'Attendance Dump'!$B$2:$B$400,0),
MATCH(BO$2,'Attendance Dump'!$E$1:$AI$1,0)
),
INDEX('Active Hour''s Dump'!$D$3:$AH$337,
MATCH($C80,'Active Hour''s Dump'!$A$3:$A$337,0),
MATCH(BO$2,'Active Hour''s Dump'!$D$2:$AH$2,0)
))),"")</f>
        <v>7.6666666666666696</v>
      </c>
      <c r="BP80" s="13">
        <f>_xlfn.IFNA(IF(BP$3="Productivity",
INDEX('Productivity Dump'!$E$4:$AJ$500,
MATCH($A80,'Productivity Dump'!$A$4:$A$500,0),
MATCH(BP$2,'Productivity Dump'!$E$3:$AJ$3,0)
),
IF(BP$3="Attendance",
INDEX('Attendance Dump'!$E$2:$AI$400,
MATCH($A80,'Attendance Dump'!$B$2:$B$400,0),
MATCH(BP$2,'Attendance Dump'!$E$1:$AI$1,0)
),
INDEX('Active Hour''s Dump'!$D$3:$AH$337,
MATCH($C80,'Active Hour''s Dump'!$A$3:$A$337,0),
MATCH(BP$2,'Active Hour''s Dump'!$D$2:$AH$2,0)
))),"")</f>
        <v>1031.9269999999999</v>
      </c>
      <c r="BQ80" s="13" t="str">
        <f>_xlfn.IFNA(IF(BQ$3="Productivity",
INDEX('Productivity Dump'!$E$4:$AJ$500,
MATCH($A80,'Productivity Dump'!$A$4:$A$500,0),
MATCH(BQ$2,'Productivity Dump'!$E$3:$AJ$3,0)
),
IF(BQ$3="Attendance",
INDEX('Attendance Dump'!$E$2:$AI$400,
MATCH($A80,'Attendance Dump'!$B$2:$B$400,0),
MATCH(BQ$2,'Attendance Dump'!$E$1:$AI$1,0)
),
INDEX('Active Hour''s Dump'!$D$3:$AH$337,
MATCH($C80,'Active Hour''s Dump'!$A$3:$A$337,0),
MATCH(BQ$2,'Active Hour''s Dump'!$D$2:$AH$2,0)
))),"")</f>
        <v>P</v>
      </c>
      <c r="BR80" s="54">
        <f>_xlfn.IFNA(IF(BR$3="Productivity",
INDEX('Productivity Dump'!$E$4:$AJ$500,
MATCH($A80,'Productivity Dump'!$A$4:$A$500,0),
MATCH(BR$2,'Productivity Dump'!$E$3:$AJ$3,0)
),
IF(BR$3="Attendance",
INDEX('Attendance Dump'!$E$2:$AI$400,
MATCH($A80,'Attendance Dump'!$B$2:$B$400,0),
MATCH(BR$2,'Attendance Dump'!$E$1:$AI$1,0)
),
INDEX('Active Hour''s Dump'!$D$3:$AH$337,
MATCH($C80,'Active Hour''s Dump'!$A$3:$A$337,0),
MATCH(BR$2,'Active Hour''s Dump'!$D$2:$AH$2,0)
))),"")</f>
        <v>7.6666666666666696</v>
      </c>
      <c r="BS80" s="13">
        <f>_xlfn.IFNA(IF(BS$3="Productivity",
INDEX('Productivity Dump'!$E$4:$AJ$500,
MATCH($A80,'Productivity Dump'!$A$4:$A$500,0),
MATCH(BS$2,'Productivity Dump'!$E$3:$AJ$3,0)
),
IF(BS$3="Attendance",
INDEX('Attendance Dump'!$E$2:$AI$400,
MATCH($A80,'Attendance Dump'!$B$2:$B$400,0),
MATCH(BS$2,'Attendance Dump'!$E$1:$AI$1,0)
),
INDEX('Active Hour''s Dump'!$D$3:$AH$337,
MATCH($C80,'Active Hour''s Dump'!$A$3:$A$337,0),
MATCH(BS$2,'Active Hour''s Dump'!$D$2:$AH$2,0)
))),"")</f>
        <v>1064.886</v>
      </c>
      <c r="BT80" s="13" t="str">
        <f>_xlfn.IFNA(IF(BT$3="Productivity",
INDEX('Productivity Dump'!$E$4:$AJ$500,
MATCH($A80,'Productivity Dump'!$A$4:$A$500,0),
MATCH(BT$2,'Productivity Dump'!$E$3:$AJ$3,0)
),
IF(BT$3="Attendance",
INDEX('Attendance Dump'!$E$2:$AI$400,
MATCH($A80,'Attendance Dump'!$B$2:$B$400,0),
MATCH(BT$2,'Attendance Dump'!$E$1:$AI$1,0)
),
INDEX('Active Hour''s Dump'!$D$3:$AH$337,
MATCH($C80,'Active Hour''s Dump'!$A$3:$A$337,0),
MATCH(BT$2,'Active Hour''s Dump'!$D$2:$AH$2,0)
))),"")</f>
        <v>H(P)</v>
      </c>
      <c r="BU80" s="54">
        <f>_xlfn.IFNA(IF(BU$3="Productivity",
INDEX('Productivity Dump'!$E$4:$AJ$500,
MATCH($A80,'Productivity Dump'!$A$4:$A$500,0),
MATCH(BU$2,'Productivity Dump'!$E$3:$AJ$3,0)
),
IF(BU$3="Attendance",
INDEX('Attendance Dump'!$E$2:$AI$400,
MATCH($A80,'Attendance Dump'!$B$2:$B$400,0),
MATCH(BU$2,'Attendance Dump'!$E$1:$AI$1,0)
),
INDEX('Active Hour''s Dump'!$D$3:$AH$337,
MATCH($C80,'Active Hour''s Dump'!$A$3:$A$337,0),
MATCH(BU$2,'Active Hour''s Dump'!$D$2:$AH$2,0)
))),"")</f>
        <v>8.9166666666666696</v>
      </c>
      <c r="BV80" s="13">
        <f>_xlfn.IFNA(IF(BV$3="Productivity",
INDEX('Productivity Dump'!$E$4:$AJ$500,
MATCH($A80,'Productivity Dump'!$A$4:$A$500,0),
MATCH(BV$2,'Productivity Dump'!$E$3:$AJ$3,0)
),
IF(BV$3="Attendance",
INDEX('Attendance Dump'!$E$2:$AI$400,
MATCH($A80,'Attendance Dump'!$B$2:$B$400,0),
MATCH(BV$2,'Attendance Dump'!$E$1:$AI$1,0)
),
INDEX('Active Hour''s Dump'!$D$3:$AH$337,
MATCH($C80,'Active Hour''s Dump'!$A$3:$A$337,0),
MATCH(BV$2,'Active Hour''s Dump'!$D$2:$AH$2,0)
))),"")</f>
        <v>1017.3240000000001</v>
      </c>
      <c r="BW80" s="13" t="str">
        <f>_xlfn.IFNA(IF(BW$3="Productivity",
INDEX('Productivity Dump'!$E$4:$AJ$500,
MATCH($A80,'Productivity Dump'!$A$4:$A$500,0),
MATCH(BW$2,'Productivity Dump'!$E$3:$AJ$3,0)
),
IF(BW$3="Attendance",
INDEX('Attendance Dump'!$E$2:$AI$400,
MATCH($A80,'Attendance Dump'!$B$2:$B$400,0),
MATCH(BW$2,'Attendance Dump'!$E$1:$AI$1,0)
),
INDEX('Active Hour''s Dump'!$D$3:$AH$337,
MATCH($C80,'Active Hour''s Dump'!$A$3:$A$337,0),
MATCH(BW$2,'Active Hour''s Dump'!$D$2:$AH$2,0)
))),"")</f>
        <v>P</v>
      </c>
      <c r="BX80" s="54">
        <f>_xlfn.IFNA(IF(BX$3="Productivity",
INDEX('Productivity Dump'!$E$4:$AJ$500,
MATCH($A80,'Productivity Dump'!$A$4:$A$500,0),
MATCH(BX$2,'Productivity Dump'!$E$3:$AJ$3,0)
),
IF(BX$3="Attendance",
INDEX('Attendance Dump'!$E$2:$AI$400,
MATCH($A80,'Attendance Dump'!$B$2:$B$400,0),
MATCH(BX$2,'Attendance Dump'!$E$1:$AI$1,0)
),
INDEX('Active Hour''s Dump'!$D$3:$AH$337,
MATCH($C80,'Active Hour''s Dump'!$A$3:$A$337,0),
MATCH(BX$2,'Active Hour''s Dump'!$D$2:$AH$2,0)
))),"")</f>
        <v>7</v>
      </c>
      <c r="BY80" s="13">
        <f>_xlfn.IFNA(IF(BY$3="Productivity",
INDEX('Productivity Dump'!$E$4:$AJ$500,
MATCH($A80,'Productivity Dump'!$A$4:$A$500,0),
MATCH(BY$2,'Productivity Dump'!$E$3:$AJ$3,0)
),
IF(BY$3="Attendance",
INDEX('Attendance Dump'!$E$2:$AI$400,
MATCH($A80,'Attendance Dump'!$B$2:$B$400,0),
MATCH(BY$2,'Attendance Dump'!$E$1:$AI$1,0)
),
INDEX('Active Hour''s Dump'!$D$3:$AH$337,
MATCH($C80,'Active Hour''s Dump'!$A$3:$A$337,0),
MATCH(BY$2,'Active Hour''s Dump'!$D$2:$AH$2,0)
))),"")</f>
        <v>809.346</v>
      </c>
      <c r="BZ80" s="13" t="str">
        <f>_xlfn.IFNA(IF(BZ$3="Productivity",
INDEX('Productivity Dump'!$E$4:$AJ$500,
MATCH($A80,'Productivity Dump'!$A$4:$A$500,0),
MATCH(BZ$2,'Productivity Dump'!$E$3:$AJ$3,0)
),
IF(BZ$3="Attendance",
INDEX('Attendance Dump'!$E$2:$AI$400,
MATCH($A80,'Attendance Dump'!$B$2:$B$400,0),
MATCH(BZ$2,'Attendance Dump'!$E$1:$AI$1,0)
),
INDEX('Active Hour''s Dump'!$D$3:$AH$337,
MATCH($C80,'Active Hour''s Dump'!$A$3:$A$337,0),
MATCH(BZ$2,'Active Hour''s Dump'!$D$2:$AH$2,0)
))),"")</f>
        <v>P</v>
      </c>
      <c r="CA80" s="54">
        <f>_xlfn.IFNA(IF(CA$3="Productivity",
INDEX('Productivity Dump'!$E$4:$AJ$500,
MATCH($A80,'Productivity Dump'!$A$4:$A$500,0),
MATCH(CA$2,'Productivity Dump'!$E$3:$AJ$3,0)
),
IF(CA$3="Attendance",
INDEX('Attendance Dump'!$E$2:$AI$400,
MATCH($A80,'Attendance Dump'!$B$2:$B$400,0),
MATCH(CA$2,'Attendance Dump'!$E$1:$AI$1,0)
),
INDEX('Active Hour''s Dump'!$D$3:$AH$337,
MATCH($C80,'Active Hour''s Dump'!$A$3:$A$337,0),
MATCH(CA$2,'Active Hour''s Dump'!$D$2:$AH$2,0)
))),"")</f>
        <v>5.8333333333333304</v>
      </c>
      <c r="CB80" s="13">
        <f>_xlfn.IFNA(IF(CB$3="Productivity",
INDEX('Productivity Dump'!$E$4:$AJ$500,
MATCH($A80,'Productivity Dump'!$A$4:$A$500,0),
MATCH(CB$2,'Productivity Dump'!$E$3:$AJ$3,0)
),
IF(CB$3="Attendance",
INDEX('Attendance Dump'!$E$2:$AI$400,
MATCH($A80,'Attendance Dump'!$B$2:$B$400,0),
MATCH(CB$2,'Attendance Dump'!$E$1:$AI$1,0)
),
INDEX('Active Hour''s Dump'!$D$3:$AH$337,
MATCH($C80,'Active Hour''s Dump'!$A$3:$A$337,0),
MATCH(CB$2,'Active Hour''s Dump'!$D$2:$AH$2,0)
))),"")</f>
        <v>0</v>
      </c>
      <c r="CC80" s="13" t="str">
        <f>_xlfn.IFNA(IF(CC$3="Productivity",
INDEX('Productivity Dump'!$E$4:$AJ$500,
MATCH($A80,'Productivity Dump'!$A$4:$A$500,0),
MATCH(CC$2,'Productivity Dump'!$E$3:$AJ$3,0)
),
IF(CC$3="Attendance",
INDEX('Attendance Dump'!$E$2:$AI$400,
MATCH($A80,'Attendance Dump'!$B$2:$B$400,0),
MATCH(CC$2,'Attendance Dump'!$E$1:$AI$1,0)
),
INDEX('Active Hour''s Dump'!$D$3:$AH$337,
MATCH($C80,'Active Hour''s Dump'!$A$3:$A$337,0),
MATCH(CC$2,'Active Hour''s Dump'!$D$2:$AH$2,0)
))),"")</f>
        <v>WO</v>
      </c>
      <c r="CD80" s="54">
        <f>_xlfn.IFNA(IF(CD$3="Productivity",
INDEX('Productivity Dump'!$E$4:$AJ$500,
MATCH($A80,'Productivity Dump'!$A$4:$A$500,0),
MATCH(CD$2,'Productivity Dump'!$E$3:$AJ$3,0)
),
IF(CD$3="Attendance",
INDEX('Attendance Dump'!$E$2:$AI$400,
MATCH($A80,'Attendance Dump'!$B$2:$B$400,0),
MATCH(CD$2,'Attendance Dump'!$E$1:$AI$1,0)
),
INDEX('Active Hour''s Dump'!$D$3:$AH$337,
MATCH($C80,'Active Hour''s Dump'!$A$3:$A$337,0),
MATCH(CD$2,'Active Hour''s Dump'!$D$2:$AH$2,0)
))),"")</f>
        <v>0</v>
      </c>
      <c r="CE80" s="13">
        <f>_xlfn.IFNA(IF(CE$3="Productivity",
INDEX('Productivity Dump'!$E$4:$AJ$500,
MATCH($A80,'Productivity Dump'!$A$4:$A$500,0),
MATCH(CE$2,'Productivity Dump'!$E$3:$AJ$3,0)
),
IF(CE$3="Attendance",
INDEX('Attendance Dump'!$E$2:$AI$400,
MATCH($A80,'Attendance Dump'!$B$2:$B$400,0),
MATCH(CE$2,'Attendance Dump'!$E$1:$AI$1,0)
),
INDEX('Active Hour''s Dump'!$D$3:$AH$337,
MATCH($C80,'Active Hour''s Dump'!$A$3:$A$337,0),
MATCH(CE$2,'Active Hour''s Dump'!$D$2:$AH$2,0)
))),"")</f>
        <v>591.00999999999988</v>
      </c>
      <c r="CF80" s="13" t="str">
        <f>_xlfn.IFNA(IF(CF$3="Productivity",
INDEX('Productivity Dump'!$E$4:$AJ$500,
MATCH($A80,'Productivity Dump'!$A$4:$A$500,0),
MATCH(CF$2,'Productivity Dump'!$E$3:$AJ$3,0)
),
IF(CF$3="Attendance",
INDEX('Attendance Dump'!$E$2:$AI$400,
MATCH($A80,'Attendance Dump'!$B$2:$B$400,0),
MATCH(CF$2,'Attendance Dump'!$E$1:$AI$1,0)
),
INDEX('Active Hour''s Dump'!$D$3:$AH$337,
MATCH($C80,'Active Hour''s Dump'!$A$3:$A$337,0),
MATCH(CF$2,'Active Hour''s Dump'!$D$2:$AH$2,0)
))),"")</f>
        <v>P</v>
      </c>
      <c r="CG80" s="54">
        <f>_xlfn.IFNA(IF(CG$3="Productivity",
INDEX('Productivity Dump'!$E$4:$AJ$500,
MATCH($A80,'Productivity Dump'!$A$4:$A$500,0),
MATCH(CG$2,'Productivity Dump'!$E$3:$AJ$3,0)
),
IF(CG$3="Attendance",
INDEX('Attendance Dump'!$E$2:$AI$400,
MATCH($A80,'Attendance Dump'!$B$2:$B$400,0),
MATCH(CG$2,'Attendance Dump'!$E$1:$AI$1,0)
),
INDEX('Active Hour''s Dump'!$D$3:$AH$337,
MATCH($C80,'Active Hour''s Dump'!$A$3:$A$337,0),
MATCH(CG$2,'Active Hour''s Dump'!$D$2:$AH$2,0)
))),"")</f>
        <v>4.6666666666666696</v>
      </c>
      <c r="CH80" s="13">
        <f>_xlfn.IFNA(IF(CH$3="Productivity",
INDEX('Productivity Dump'!$E$4:$AJ$500,
MATCH($A80,'Productivity Dump'!$A$4:$A$500,0),
MATCH(CH$2,'Productivity Dump'!$E$3:$AJ$3,0)
),
IF(CH$3="Attendance",
INDEX('Attendance Dump'!$E$2:$AI$400,
MATCH($A80,'Attendance Dump'!$B$2:$B$400,0),
MATCH(CH$2,'Attendance Dump'!$E$1:$AI$1,0)
),
INDEX('Active Hour''s Dump'!$D$3:$AH$337,
MATCH($C80,'Active Hour''s Dump'!$A$3:$A$337,0),
MATCH(CH$2,'Active Hour''s Dump'!$D$2:$AH$2,0)
))),"")</f>
        <v>1066.7130000000002</v>
      </c>
      <c r="CI80" s="13" t="str">
        <f>_xlfn.IFNA(IF(CI$3="Productivity",
INDEX('Productivity Dump'!$E$4:$AJ$500,
MATCH($A80,'Productivity Dump'!$A$4:$A$500,0),
MATCH(CI$2,'Productivity Dump'!$E$3:$AJ$3,0)
),
IF(CI$3="Attendance",
INDEX('Attendance Dump'!$E$2:$AI$400,
MATCH($A80,'Attendance Dump'!$B$2:$B$400,0),
MATCH(CI$2,'Attendance Dump'!$E$1:$AI$1,0)
),
INDEX('Active Hour''s Dump'!$D$3:$AH$337,
MATCH($C80,'Active Hour''s Dump'!$A$3:$A$337,0),
MATCH(CI$2,'Active Hour''s Dump'!$D$2:$AH$2,0)
))),"")</f>
        <v>P</v>
      </c>
      <c r="CJ80" s="54">
        <f>_xlfn.IFNA(IF(CJ$3="Productivity",
INDEX('Productivity Dump'!$E$4:$AJ$500,
MATCH($A80,'Productivity Dump'!$A$4:$A$500,0),
MATCH(CJ$2,'Productivity Dump'!$E$3:$AJ$3,0)
),
IF(CJ$3="Attendance",
INDEX('Attendance Dump'!$E$2:$AI$400,
MATCH($A80,'Attendance Dump'!$B$2:$B$400,0),
MATCH(CJ$2,'Attendance Dump'!$E$1:$AI$1,0)
),
INDEX('Active Hour''s Dump'!$D$3:$AH$337,
MATCH($C80,'Active Hour''s Dump'!$A$3:$A$337,0),
MATCH(CJ$2,'Active Hour''s Dump'!$D$2:$AH$2,0)
))),"")</f>
        <v>7.75</v>
      </c>
      <c r="CK80" s="13">
        <f>_xlfn.IFNA(IF(CK$3="Productivity",
INDEX('Productivity Dump'!$E$4:$AJ$500,
MATCH($A80,'Productivity Dump'!$A$4:$A$500,0),
MATCH(CK$2,'Productivity Dump'!$E$3:$AJ$3,0)
),
IF(CK$3="Attendance",
INDEX('Attendance Dump'!$E$2:$AI$400,
MATCH($A80,'Attendance Dump'!$B$2:$B$400,0),
MATCH(CK$2,'Attendance Dump'!$E$1:$AI$1,0)
),
INDEX('Active Hour''s Dump'!$D$3:$AH$337,
MATCH($C80,'Active Hour''s Dump'!$A$3:$A$337,0),
MATCH(CK$2,'Active Hour''s Dump'!$D$2:$AH$2,0)
))),"")</f>
        <v>1089.615</v>
      </c>
      <c r="CL80" s="13" t="str">
        <f>_xlfn.IFNA(IF(CL$3="Productivity",
INDEX('Productivity Dump'!$E$4:$AJ$500,
MATCH($A80,'Productivity Dump'!$A$4:$A$500,0),
MATCH(CL$2,'Productivity Dump'!$E$3:$AJ$3,0)
),
IF(CL$3="Attendance",
INDEX('Attendance Dump'!$E$2:$AI$400,
MATCH($A80,'Attendance Dump'!$B$2:$B$400,0),
MATCH(CL$2,'Attendance Dump'!$E$1:$AI$1,0)
),
INDEX('Active Hour''s Dump'!$D$3:$AH$337,
MATCH($C80,'Active Hour''s Dump'!$A$3:$A$337,0),
MATCH(CL$2,'Active Hour''s Dump'!$D$2:$AH$2,0)
))),"")</f>
        <v>P</v>
      </c>
      <c r="CM80" s="54">
        <f>_xlfn.IFNA(IF(CM$3="Productivity",
INDEX('Productivity Dump'!$E$4:$AJ$500,
MATCH($A80,'Productivity Dump'!$A$4:$A$500,0),
MATCH(CM$2,'Productivity Dump'!$E$3:$AJ$3,0)
),
IF(CM$3="Attendance",
INDEX('Attendance Dump'!$E$2:$AI$400,
MATCH($A80,'Attendance Dump'!$B$2:$B$400,0),
MATCH(CM$2,'Attendance Dump'!$E$1:$AI$1,0)
),
INDEX('Active Hour''s Dump'!$D$3:$AH$337,
MATCH($C80,'Active Hour''s Dump'!$A$3:$A$337,0),
MATCH(CM$2,'Active Hour''s Dump'!$D$2:$AH$2,0)
))),"")</f>
        <v>7.9166666666666696</v>
      </c>
      <c r="CN80" s="13">
        <f>_xlfn.IFNA(IF(CN$3="Productivity",
INDEX('Productivity Dump'!$E$4:$AJ$500,
MATCH($A80,'Productivity Dump'!$A$4:$A$500,0),
MATCH(CN$2,'Productivity Dump'!$E$3:$AJ$3,0)
),
IF(CN$3="Attendance",
INDEX('Attendance Dump'!$E$2:$AI$400,
MATCH($A80,'Attendance Dump'!$B$2:$B$400,0),
MATCH(CN$2,'Attendance Dump'!$E$1:$AI$1,0)
),
INDEX('Active Hour''s Dump'!$D$3:$AH$337,
MATCH($C80,'Active Hour''s Dump'!$A$3:$A$337,0),
MATCH(CN$2,'Active Hour''s Dump'!$D$2:$AH$2,0)
))),"")</f>
        <v>0</v>
      </c>
      <c r="CO80" s="13">
        <f>_xlfn.IFNA(IF(CO$3="Productivity",
INDEX('Productivity Dump'!$E$4:$AJ$500,
MATCH($A80,'Productivity Dump'!$A$4:$A$500,0),
MATCH(CO$2,'Productivity Dump'!$E$3:$AJ$3,0)
),
IF(CO$3="Attendance",
INDEX('Attendance Dump'!$E$2:$AI$400,
MATCH($A80,'Attendance Dump'!$B$2:$B$400,0),
MATCH(CO$2,'Attendance Dump'!$E$1:$AI$1,0)
),
INDEX('Active Hour''s Dump'!$D$3:$AH$337,
MATCH($C80,'Active Hour''s Dump'!$A$3:$A$337,0),
MATCH(CO$2,'Active Hour''s Dump'!$D$2:$AH$2,0)
))),"")</f>
        <v>0</v>
      </c>
      <c r="CP80" s="54">
        <f>_xlfn.IFNA(IF(CP$3="Productivity",
INDEX('Productivity Dump'!$E$4:$AJ$500,
MATCH($A80,'Productivity Dump'!$A$4:$A$500,0),
MATCH(CP$2,'Productivity Dump'!$E$3:$AJ$3,0)
),
IF(CP$3="Attendance",
INDEX('Attendance Dump'!$E$2:$AI$400,
MATCH($A80,'Attendance Dump'!$B$2:$B$400,0),
MATCH(CP$2,'Attendance Dump'!$E$1:$AI$1,0)
),
INDEX('Active Hour''s Dump'!$D$3:$AH$337,
MATCH($C80,'Active Hour''s Dump'!$A$3:$A$337,0),
MATCH(CP$2,'Active Hour''s Dump'!$D$2:$AH$2,0)
))),"")</f>
        <v>0</v>
      </c>
      <c r="CQ80" s="13">
        <f>_xlfn.IFNA(IF(CQ$3="Productivity",
INDEX('Productivity Dump'!$E$4:$AJ$500,
MATCH($A80,'Productivity Dump'!$A$4:$A$500,0),
MATCH(CQ$2,'Productivity Dump'!$E$3:$AJ$3,0)
),
IF(CQ$3="Attendance",
INDEX('Attendance Dump'!$E$2:$AI$400,
MATCH($A80,'Attendance Dump'!$B$2:$B$400,0),
MATCH(CQ$2,'Attendance Dump'!$E$1:$AI$1,0)
),
INDEX('Active Hour''s Dump'!$D$3:$AH$337,
MATCH($C80,'Active Hour''s Dump'!$A$3:$A$337,0),
MATCH(CQ$2,'Active Hour''s Dump'!$D$2:$AH$2,0)
))),"")</f>
        <v>0</v>
      </c>
      <c r="CR80" s="13">
        <f>_xlfn.IFNA(IF(CR$3="Productivity",
INDEX('Productivity Dump'!$E$4:$AJ$500,
MATCH($A80,'Productivity Dump'!$A$4:$A$500,0),
MATCH(CR$2,'Productivity Dump'!$E$3:$AJ$3,0)
),
IF(CR$3="Attendance",
INDEX('Attendance Dump'!$E$2:$AI$400,
MATCH($A80,'Attendance Dump'!$B$2:$B$400,0),
MATCH(CR$2,'Attendance Dump'!$E$1:$AI$1,0)
),
INDEX('Active Hour''s Dump'!$D$3:$AH$337,
MATCH($C80,'Active Hour''s Dump'!$A$3:$A$337,0),
MATCH(CR$2,'Active Hour''s Dump'!$D$2:$AH$2,0)
))),"")</f>
        <v>0</v>
      </c>
      <c r="CS80" s="54">
        <f>_xlfn.IFNA(IF(CS$3="Productivity",
INDEX('Productivity Dump'!$E$4:$AJ$500,
MATCH($A80,'Productivity Dump'!$A$4:$A$500,0),
MATCH(CS$2,'Productivity Dump'!$E$3:$AJ$3,0)
),
IF(CS$3="Attendance",
INDEX('Attendance Dump'!$E$2:$AI$400,
MATCH($A80,'Attendance Dump'!$B$2:$B$400,0),
MATCH(CS$2,'Attendance Dump'!$E$1:$AI$1,0)
),
INDEX('Active Hour''s Dump'!$D$3:$AH$337,
MATCH($C80,'Active Hour''s Dump'!$A$3:$A$337,0),
MATCH(CS$2,'Active Hour''s Dump'!$D$2:$AH$2,0)
))),"")</f>
        <v>0</v>
      </c>
      <c r="CT80" s="13">
        <f>_xlfn.IFNA(IF(CT$3="Productivity",
INDEX('Productivity Dump'!$E$4:$AJ$500,
MATCH($A80,'Productivity Dump'!$A$4:$A$500,0),
MATCH(CT$2,'Productivity Dump'!$E$3:$AJ$3,0)
),
IF(CT$3="Attendance",
INDEX('Attendance Dump'!$E$2:$AI$400,
MATCH($A80,'Attendance Dump'!$B$2:$B$400,0),
MATCH(CT$2,'Attendance Dump'!$E$1:$AI$1,0)
),
INDEX('Active Hour''s Dump'!$D$3:$AH$337,
MATCH($C80,'Active Hour''s Dump'!$A$3:$A$337,0),
MATCH(CT$2,'Active Hour''s Dump'!$D$2:$AH$2,0)
))),"")</f>
        <v>0</v>
      </c>
      <c r="CU80" s="13">
        <f>_xlfn.IFNA(IF(CU$3="Productivity",
INDEX('Productivity Dump'!$E$4:$AJ$500,
MATCH($A80,'Productivity Dump'!$A$4:$A$500,0),
MATCH(CU$2,'Productivity Dump'!$E$3:$AJ$3,0)
),
IF(CU$3="Attendance",
INDEX('Attendance Dump'!$E$2:$AI$400,
MATCH($A80,'Attendance Dump'!$B$2:$B$400,0),
MATCH(CU$2,'Attendance Dump'!$E$1:$AI$1,0)
),
INDEX('Active Hour''s Dump'!$D$3:$AH$337,
MATCH($C80,'Active Hour''s Dump'!$A$3:$A$337,0),
MATCH(CU$2,'Active Hour''s Dump'!$D$2:$AH$2,0)
))),"")</f>
        <v>0</v>
      </c>
      <c r="CV80" s="54">
        <f>_xlfn.IFNA(IF(CV$3="Productivity",
INDEX('Productivity Dump'!$E$4:$AJ$500,
MATCH($A80,'Productivity Dump'!$A$4:$A$500,0),
MATCH(CV$2,'Productivity Dump'!$E$3:$AJ$3,0)
),
IF(CV$3="Attendance",
INDEX('Attendance Dump'!$E$2:$AI$400,
MATCH($A80,'Attendance Dump'!$B$2:$B$400,0),
MATCH(CV$2,'Attendance Dump'!$E$1:$AI$1,0)
),
INDEX('Active Hour''s Dump'!$D$3:$AH$337,
MATCH($C80,'Active Hour''s Dump'!$A$3:$A$337,0),
MATCH(CV$2,'Active Hour''s Dump'!$D$2:$AH$2,0)
))),"")</f>
        <v>0</v>
      </c>
      <c r="CW80" s="13"/>
      <c r="CX80" s="13"/>
      <c r="CY80" s="54"/>
      <c r="DA80" s="57">
        <f t="shared" si="69"/>
        <v>165.58333333333334</v>
      </c>
      <c r="DB80" s="35">
        <f t="shared" si="70"/>
        <v>22033.117999999999</v>
      </c>
      <c r="DC80" s="35">
        <f t="shared" si="67"/>
        <v>0</v>
      </c>
      <c r="DD80" s="35">
        <f t="shared" ca="1" si="68"/>
        <v>0</v>
      </c>
      <c r="DF80" s="32" cm="1">
        <f t="array" ref="DF80">SUMPRODUCT(
    (MOD(COLUMN(H80:CV80) - COLUMN(H80), 3) = 0) *
    (H80:CV80 = 0) *
    (I80:CW80 = "P") *
    (COUNTIF(UKHoliday, H$2:CV$2) = 0)
)</f>
        <v>0</v>
      </c>
      <c r="DG80" s="33" cm="1">
        <f t="array" ref="DG80">SUMPRODUCT(
  (MOD(COLUMN(H80:CV80) - COLUMN(H80), 3) = 0) *
  (H80:CV80 &gt; 0) *
  (H80:CV80 &lt; 0.5 * IF(((WEEKDAY(H$2:CV$2, 2) = 1) + (WEEKDAY(H$2:CV$2, 2) = 6)), G80, F80)) *
  (I80:CW80 = "P") *
  (COUNTIF(UKHoliday, H$2:CV$2) = 0)
)</f>
        <v>0</v>
      </c>
      <c r="DH80" s="33" cm="1">
        <f t="array" ref="DH80">SUMPRODUCT(
  (MOD(COLUMN(H80:CV80) - COLUMN(H80), 3) = 0) *
  (H80:CV80 &gt; 0.5 * IF(((WEEKDAY(H$2:CV$2, 2) = 1) + (WEEKDAY(H$2:CV$2, 2) = 6)), $G80, $F80)) *
  (H80:CV80 &lt; 0.8 * IF(((WEEKDAY(H$2:CV$2, 2) = 1) + (WEEKDAY(H$2:CV$2, 2) = 6)), $G80, $F80)) *
  (I80:CW80 = "P") *
  (COUNTIF(UKHoliday, H$2:CV$2) = 0)
)</f>
        <v>0</v>
      </c>
      <c r="DI80" s="33" cm="1">
        <f t="array" ref="DI80">SUMPRODUCT(
  (MOD(COLUMN(H80:CV80) - COLUMN(H80), 3) = 0) *
  (H80:CV80 &gt; 0.8 * IF(((WEEKDAY(H$2:CV$2, 2) = 1) + (WEEKDAY(H$2:CV$2, 2) = 6)), $G80, $F80)) *
  (H80:CV80 &lt; 1 * IF(((WEEKDAY(H$2:CV$2, 2) = 1) + (WEEKDAY(H$2:CV$2, 2) = 6)), $G80, $F80)) *
  (I80:CW80 = "P") *
  (COUNTIF(UKHoliday, H$2:CV$2) = 0)
)</f>
        <v>0</v>
      </c>
    </row>
    <row r="81" spans="1:113" x14ac:dyDescent="0.3">
      <c r="A81" s="8" t="s">
        <v>519</v>
      </c>
      <c r="B81" s="8" t="s">
        <v>518</v>
      </c>
      <c r="C81" s="9" t="s">
        <v>819</v>
      </c>
      <c r="D81" s="62" t="s">
        <v>944</v>
      </c>
      <c r="E81" s="35">
        <v>18600</v>
      </c>
      <c r="F81" s="35">
        <f t="shared" si="65"/>
        <v>930</v>
      </c>
      <c r="G81" s="35">
        <f t="shared" si="66"/>
        <v>465</v>
      </c>
      <c r="H81" s="13">
        <f>_xlfn.IFNA(IF(H$3="Productivity",
INDEX('Productivity Dump'!$E$4:$AJ$500,
MATCH($A81,'Productivity Dump'!$A$4:$A$500,0),
MATCH(H$2,'Productivity Dump'!$E$3:$AJ$3,0)
),
IF(H$3="Attendance",
INDEX('Attendance Dump'!$E$2:$AI$400,
MATCH($A81,'Attendance Dump'!$B$2:$B$400,0),
MATCH(H$2,'Attendance Dump'!$E$1:$AI$1,0)
),
INDEX('Active Hour''s Dump'!$D$3:$AH$337,
MATCH($C81,'Active Hour''s Dump'!$A$3:$A$337,0),
MATCH(H$2,'Active Hour''s Dump'!$D$2:$AH$2,0)
))),"")</f>
        <v>944.5</v>
      </c>
      <c r="I81" s="13" t="str">
        <f>_xlfn.IFNA(IF(I$3="Productivity",
INDEX('Productivity Dump'!$E$4:$AJ$500,
MATCH($A81,'Productivity Dump'!$A$4:$A$500,0),
MATCH(I$2,'Productivity Dump'!$E$3:$AJ$3,0)
),
IF(I$3="Attendance",
INDEX('Attendance Dump'!$E$2:$AI$400,
MATCH($A81,'Attendance Dump'!$B$2:$B$400,0),
MATCH(I$2,'Attendance Dump'!$E$1:$AI$1,0)
),
INDEX('Active Hour''s Dump'!$D$3:$AH$337,
MATCH($C81,'Active Hour''s Dump'!$A$3:$A$337,0),
MATCH(I$2,'Active Hour''s Dump'!$D$2:$AH$2,0)
))),"")</f>
        <v>P</v>
      </c>
      <c r="J81" s="54">
        <f>_xlfn.IFNA(IF(J$3="Productivity",
INDEX('Productivity Dump'!$E$4:$AJ$500,
MATCH($A81,'Productivity Dump'!$A$4:$A$500,0),
MATCH(J$2,'Productivity Dump'!$E$3:$AJ$3,0)
),
IF(J$3="Attendance",
INDEX('Attendance Dump'!$E$2:$AI$400,
MATCH($A81,'Attendance Dump'!$B$2:$B$400,0),
MATCH(J$2,'Attendance Dump'!$E$1:$AI$1,0)
),
INDEX('Active Hour''s Dump'!$D$3:$AH$337,
MATCH($C81,'Active Hour''s Dump'!$A$3:$A$337,0),
MATCH(J$2,'Active Hour''s Dump'!$D$2:$AH$2,0)
))),"")</f>
        <v>13.5</v>
      </c>
      <c r="K81" s="13">
        <f>_xlfn.IFNA(IF(K$3="Productivity",
INDEX('Productivity Dump'!$E$4:$AJ$500,
MATCH($A81,'Productivity Dump'!$A$4:$A$500,0),
MATCH(K$2,'Productivity Dump'!$E$3:$AJ$3,0)
),
IF(K$3="Attendance",
INDEX('Attendance Dump'!$E$2:$AI$400,
MATCH($A81,'Attendance Dump'!$B$2:$B$400,0),
MATCH(K$2,'Attendance Dump'!$E$1:$AI$1,0)
),
INDEX('Active Hour''s Dump'!$D$3:$AH$337,
MATCH($C81,'Active Hour''s Dump'!$A$3:$A$337,0),
MATCH(K$2,'Active Hour''s Dump'!$D$2:$AH$2,0)
))),"")</f>
        <v>912.44099999999992</v>
      </c>
      <c r="L81" s="13" t="str">
        <f>_xlfn.IFNA(IF(L$3="Productivity",
INDEX('Productivity Dump'!$E$4:$AJ$500,
MATCH($A81,'Productivity Dump'!$A$4:$A$500,0),
MATCH(L$2,'Productivity Dump'!$E$3:$AJ$3,0)
),
IF(L$3="Attendance",
INDEX('Attendance Dump'!$E$2:$AI$400,
MATCH($A81,'Attendance Dump'!$B$2:$B$400,0),
MATCH(L$2,'Attendance Dump'!$E$1:$AI$1,0)
),
INDEX('Active Hour''s Dump'!$D$3:$AH$337,
MATCH($C81,'Active Hour''s Dump'!$A$3:$A$337,0),
MATCH(L$2,'Active Hour''s Dump'!$D$2:$AH$2,0)
))),"")</f>
        <v>P</v>
      </c>
      <c r="M81" s="54">
        <f>_xlfn.IFNA(IF(M$3="Productivity",
INDEX('Productivity Dump'!$E$4:$AJ$500,
MATCH($A81,'Productivity Dump'!$A$4:$A$500,0),
MATCH(M$2,'Productivity Dump'!$E$3:$AJ$3,0)
),
IF(M$3="Attendance",
INDEX('Attendance Dump'!$E$2:$AI$400,
MATCH($A81,'Attendance Dump'!$B$2:$B$400,0),
MATCH(M$2,'Attendance Dump'!$E$1:$AI$1,0)
),
INDEX('Active Hour''s Dump'!$D$3:$AH$337,
MATCH($C81,'Active Hour''s Dump'!$A$3:$A$337,0),
MATCH(M$2,'Active Hour''s Dump'!$D$2:$AH$2,0)
))),"")</f>
        <v>14.0833333333333</v>
      </c>
      <c r="N81" s="13">
        <f>_xlfn.IFNA(IF(N$3="Productivity",
INDEX('Productivity Dump'!$E$4:$AJ$500,
MATCH($A81,'Productivity Dump'!$A$4:$A$500,0),
MATCH(N$2,'Productivity Dump'!$E$3:$AJ$3,0)
),
IF(N$3="Attendance",
INDEX('Attendance Dump'!$E$2:$AI$400,
MATCH($A81,'Attendance Dump'!$B$2:$B$400,0),
MATCH(N$2,'Attendance Dump'!$E$1:$AI$1,0)
),
INDEX('Active Hour''s Dump'!$D$3:$AH$337,
MATCH($C81,'Active Hour''s Dump'!$A$3:$A$337,0),
MATCH(N$2,'Active Hour''s Dump'!$D$2:$AH$2,0)
))),"")</f>
        <v>598.05599999999993</v>
      </c>
      <c r="O81" s="13" t="str">
        <f>_xlfn.IFNA(IF(O$3="Productivity",
INDEX('Productivity Dump'!$E$4:$AJ$500,
MATCH($A81,'Productivity Dump'!$A$4:$A$500,0),
MATCH(O$2,'Productivity Dump'!$E$3:$AJ$3,0)
),
IF(O$3="Attendance",
INDEX('Attendance Dump'!$E$2:$AI$400,
MATCH($A81,'Attendance Dump'!$B$2:$B$400,0),
MATCH(O$2,'Attendance Dump'!$E$1:$AI$1,0)
),
INDEX('Active Hour''s Dump'!$D$3:$AH$337,
MATCH($C81,'Active Hour''s Dump'!$A$3:$A$337,0),
MATCH(O$2,'Active Hour''s Dump'!$D$2:$AH$2,0)
))),"")</f>
        <v>P</v>
      </c>
      <c r="P81" s="54">
        <f>_xlfn.IFNA(IF(P$3="Productivity",
INDEX('Productivity Dump'!$E$4:$AJ$500,
MATCH($A81,'Productivity Dump'!$A$4:$A$500,0),
MATCH(P$2,'Productivity Dump'!$E$3:$AJ$3,0)
),
IF(P$3="Attendance",
INDEX('Attendance Dump'!$E$2:$AI$400,
MATCH($A81,'Attendance Dump'!$B$2:$B$400,0),
MATCH(P$2,'Attendance Dump'!$E$1:$AI$1,0)
),
INDEX('Active Hour''s Dump'!$D$3:$AH$337,
MATCH($C81,'Active Hour''s Dump'!$A$3:$A$337,0),
MATCH(P$2,'Active Hour''s Dump'!$D$2:$AH$2,0)
))),"")</f>
        <v>10</v>
      </c>
      <c r="Q81" s="13">
        <f>_xlfn.IFNA(IF(Q$3="Productivity",
INDEX('Productivity Dump'!$E$4:$AJ$500,
MATCH($A81,'Productivity Dump'!$A$4:$A$500,0),
MATCH(Q$2,'Productivity Dump'!$E$3:$AJ$3,0)
),
IF(Q$3="Attendance",
INDEX('Attendance Dump'!$E$2:$AI$400,
MATCH($A81,'Attendance Dump'!$B$2:$B$400,0),
MATCH(Q$2,'Attendance Dump'!$E$1:$AI$1,0)
),
INDEX('Active Hour''s Dump'!$D$3:$AH$337,
MATCH($C81,'Active Hour''s Dump'!$A$3:$A$337,0),
MATCH(Q$2,'Active Hour''s Dump'!$D$2:$AH$2,0)
))),"")</f>
        <v>0</v>
      </c>
      <c r="R81" s="13" t="str">
        <f>_xlfn.IFNA(IF(R$3="Productivity",
INDEX('Productivity Dump'!$E$4:$AJ$500,
MATCH($A81,'Productivity Dump'!$A$4:$A$500,0),
MATCH(R$2,'Productivity Dump'!$E$3:$AJ$3,0)
),
IF(R$3="Attendance",
INDEX('Attendance Dump'!$E$2:$AI$400,
MATCH($A81,'Attendance Dump'!$B$2:$B$400,0),
MATCH(R$2,'Attendance Dump'!$E$1:$AI$1,0)
),
INDEX('Active Hour''s Dump'!$D$3:$AH$337,
MATCH($C81,'Active Hour''s Dump'!$A$3:$A$337,0),
MATCH(R$2,'Active Hour''s Dump'!$D$2:$AH$2,0)
))),"")</f>
        <v>WO</v>
      </c>
      <c r="S81" s="54">
        <f>_xlfn.IFNA(IF(S$3="Productivity",
INDEX('Productivity Dump'!$E$4:$AJ$500,
MATCH($A81,'Productivity Dump'!$A$4:$A$500,0),
MATCH(S$2,'Productivity Dump'!$E$3:$AJ$3,0)
),
IF(S$3="Attendance",
INDEX('Attendance Dump'!$E$2:$AI$400,
MATCH($A81,'Attendance Dump'!$B$2:$B$400,0),
MATCH(S$2,'Attendance Dump'!$E$1:$AI$1,0)
),
INDEX('Active Hour''s Dump'!$D$3:$AH$337,
MATCH($C81,'Active Hour''s Dump'!$A$3:$A$337,0),
MATCH(S$2,'Active Hour''s Dump'!$D$2:$AH$2,0)
))),"")</f>
        <v>0</v>
      </c>
      <c r="T81" s="13">
        <f>_xlfn.IFNA(IF(T$3="Productivity",
INDEX('Productivity Dump'!$E$4:$AJ$500,
MATCH($A81,'Productivity Dump'!$A$4:$A$500,0),
MATCH(T$2,'Productivity Dump'!$E$3:$AJ$3,0)
),
IF(T$3="Attendance",
INDEX('Attendance Dump'!$E$2:$AI$400,
MATCH($A81,'Attendance Dump'!$B$2:$B$400,0),
MATCH(T$2,'Attendance Dump'!$E$1:$AI$1,0)
),
INDEX('Active Hour''s Dump'!$D$3:$AH$337,
MATCH($C81,'Active Hour''s Dump'!$A$3:$A$337,0),
MATCH(T$2,'Active Hour''s Dump'!$D$2:$AH$2,0)
))),"")</f>
        <v>650.34799999999996</v>
      </c>
      <c r="U81" s="13" t="str">
        <f>_xlfn.IFNA(IF(U$3="Productivity",
INDEX('Productivity Dump'!$E$4:$AJ$500,
MATCH($A81,'Productivity Dump'!$A$4:$A$500,0),
MATCH(U$2,'Productivity Dump'!$E$3:$AJ$3,0)
),
IF(U$3="Attendance",
INDEX('Attendance Dump'!$E$2:$AI$400,
MATCH($A81,'Attendance Dump'!$B$2:$B$400,0),
MATCH(U$2,'Attendance Dump'!$E$1:$AI$1,0)
),
INDEX('Active Hour''s Dump'!$D$3:$AH$337,
MATCH($C81,'Active Hour''s Dump'!$A$3:$A$337,0),
MATCH(U$2,'Active Hour''s Dump'!$D$2:$AH$2,0)
))),"")</f>
        <v>P</v>
      </c>
      <c r="V81" s="54">
        <f>_xlfn.IFNA(IF(V$3="Productivity",
INDEX('Productivity Dump'!$E$4:$AJ$500,
MATCH($A81,'Productivity Dump'!$A$4:$A$500,0),
MATCH(V$2,'Productivity Dump'!$E$3:$AJ$3,0)
),
IF(V$3="Attendance",
INDEX('Attendance Dump'!$E$2:$AI$400,
MATCH($A81,'Attendance Dump'!$B$2:$B$400,0),
MATCH(V$2,'Attendance Dump'!$E$1:$AI$1,0)
),
INDEX('Active Hour''s Dump'!$D$3:$AH$337,
MATCH($C81,'Active Hour''s Dump'!$A$3:$A$337,0),
MATCH(V$2,'Active Hour''s Dump'!$D$2:$AH$2,0)
))),"")</f>
        <v>9.8333333333333304</v>
      </c>
      <c r="W81" s="13">
        <f>_xlfn.IFNA(IF(W$3="Productivity",
INDEX('Productivity Dump'!$E$4:$AJ$500,
MATCH($A81,'Productivity Dump'!$A$4:$A$500,0),
MATCH(W$2,'Productivity Dump'!$E$3:$AJ$3,0)
),
IF(W$3="Attendance",
INDEX('Attendance Dump'!$E$2:$AI$400,
MATCH($A81,'Attendance Dump'!$B$2:$B$400,0),
MATCH(W$2,'Attendance Dump'!$E$1:$AI$1,0)
),
INDEX('Active Hour''s Dump'!$D$3:$AH$337,
MATCH($C81,'Active Hour''s Dump'!$A$3:$A$337,0),
MATCH(W$2,'Active Hour''s Dump'!$D$2:$AH$2,0)
))),"")</f>
        <v>939.99</v>
      </c>
      <c r="X81" s="13" t="str">
        <f>_xlfn.IFNA(IF(X$3="Productivity",
INDEX('Productivity Dump'!$E$4:$AJ$500,
MATCH($A81,'Productivity Dump'!$A$4:$A$500,0),
MATCH(X$2,'Productivity Dump'!$E$3:$AJ$3,0)
),
IF(X$3="Attendance",
INDEX('Attendance Dump'!$E$2:$AI$400,
MATCH($A81,'Attendance Dump'!$B$2:$B$400,0),
MATCH(X$2,'Attendance Dump'!$E$1:$AI$1,0)
),
INDEX('Active Hour''s Dump'!$D$3:$AH$337,
MATCH($C81,'Active Hour''s Dump'!$A$3:$A$337,0),
MATCH(X$2,'Active Hour''s Dump'!$D$2:$AH$2,0)
))),"")</f>
        <v>P</v>
      </c>
      <c r="Y81" s="54">
        <f>_xlfn.IFNA(IF(Y$3="Productivity",
INDEX('Productivity Dump'!$E$4:$AJ$500,
MATCH($A81,'Productivity Dump'!$A$4:$A$500,0),
MATCH(Y$2,'Productivity Dump'!$E$3:$AJ$3,0)
),
IF(Y$3="Attendance",
INDEX('Attendance Dump'!$E$2:$AI$400,
MATCH($A81,'Attendance Dump'!$B$2:$B$400,0),
MATCH(Y$2,'Attendance Dump'!$E$1:$AI$1,0)
),
INDEX('Active Hour''s Dump'!$D$3:$AH$337,
MATCH($C81,'Active Hour''s Dump'!$A$3:$A$337,0),
MATCH(Y$2,'Active Hour''s Dump'!$D$2:$AH$2,0)
))),"")</f>
        <v>13.6666666666667</v>
      </c>
      <c r="Z81" s="13">
        <f>_xlfn.IFNA(IF(Z$3="Productivity",
INDEX('Productivity Dump'!$E$4:$AJ$500,
MATCH($A81,'Productivity Dump'!$A$4:$A$500,0),
MATCH(Z$2,'Productivity Dump'!$E$3:$AJ$3,0)
),
IF(Z$3="Attendance",
INDEX('Attendance Dump'!$E$2:$AI$400,
MATCH($A81,'Attendance Dump'!$B$2:$B$400,0),
MATCH(Z$2,'Attendance Dump'!$E$1:$AI$1,0)
),
INDEX('Active Hour''s Dump'!$D$3:$AH$337,
MATCH($C81,'Active Hour''s Dump'!$A$3:$A$337,0),
MATCH(Z$2,'Active Hour''s Dump'!$D$2:$AH$2,0)
))),"")</f>
        <v>830.59099999999989</v>
      </c>
      <c r="AA81" s="13" t="str">
        <f>_xlfn.IFNA(IF(AA$3="Productivity",
INDEX('Productivity Dump'!$E$4:$AJ$500,
MATCH($A81,'Productivity Dump'!$A$4:$A$500,0),
MATCH(AA$2,'Productivity Dump'!$E$3:$AJ$3,0)
),
IF(AA$3="Attendance",
INDEX('Attendance Dump'!$E$2:$AI$400,
MATCH($A81,'Attendance Dump'!$B$2:$B$400,0),
MATCH(AA$2,'Attendance Dump'!$E$1:$AI$1,0)
),
INDEX('Active Hour''s Dump'!$D$3:$AH$337,
MATCH($C81,'Active Hour''s Dump'!$A$3:$A$337,0),
MATCH(AA$2,'Active Hour''s Dump'!$D$2:$AH$2,0)
))),"")</f>
        <v>P</v>
      </c>
      <c r="AB81" s="54">
        <f>_xlfn.IFNA(IF(AB$3="Productivity",
INDEX('Productivity Dump'!$E$4:$AJ$500,
MATCH($A81,'Productivity Dump'!$A$4:$A$500,0),
MATCH(AB$2,'Productivity Dump'!$E$3:$AJ$3,0)
),
IF(AB$3="Attendance",
INDEX('Attendance Dump'!$E$2:$AI$400,
MATCH($A81,'Attendance Dump'!$B$2:$B$400,0),
MATCH(AB$2,'Attendance Dump'!$E$1:$AI$1,0)
),
INDEX('Active Hour''s Dump'!$D$3:$AH$337,
MATCH($C81,'Active Hour''s Dump'!$A$3:$A$337,0),
MATCH(AB$2,'Active Hour''s Dump'!$D$2:$AH$2,0)
))),"")</f>
        <v>12.1666666666667</v>
      </c>
      <c r="AC81" s="13">
        <f>_xlfn.IFNA(IF(AC$3="Productivity",
INDEX('Productivity Dump'!$E$4:$AJ$500,
MATCH($A81,'Productivity Dump'!$A$4:$A$500,0),
MATCH(AC$2,'Productivity Dump'!$E$3:$AJ$3,0)
),
IF(AC$3="Attendance",
INDEX('Attendance Dump'!$E$2:$AI$400,
MATCH($A81,'Attendance Dump'!$B$2:$B$400,0),
MATCH(AC$2,'Attendance Dump'!$E$1:$AI$1,0)
),
INDEX('Active Hour''s Dump'!$D$3:$AH$337,
MATCH($C81,'Active Hour''s Dump'!$A$3:$A$337,0),
MATCH(AC$2,'Active Hour''s Dump'!$D$2:$AH$2,0)
))),"")</f>
        <v>1117.3580000000002</v>
      </c>
      <c r="AD81" s="13" t="str">
        <f>_xlfn.IFNA(IF(AD$3="Productivity",
INDEX('Productivity Dump'!$E$4:$AJ$500,
MATCH($A81,'Productivity Dump'!$A$4:$A$500,0),
MATCH(AD$2,'Productivity Dump'!$E$3:$AJ$3,0)
),
IF(AD$3="Attendance",
INDEX('Attendance Dump'!$E$2:$AI$400,
MATCH($A81,'Attendance Dump'!$B$2:$B$400,0),
MATCH(AD$2,'Attendance Dump'!$E$1:$AI$1,0)
),
INDEX('Active Hour''s Dump'!$D$3:$AH$337,
MATCH($C81,'Active Hour''s Dump'!$A$3:$A$337,0),
MATCH(AD$2,'Active Hour''s Dump'!$D$2:$AH$2,0)
))),"")</f>
        <v>P</v>
      </c>
      <c r="AE81" s="54">
        <f>_xlfn.IFNA(IF(AE$3="Productivity",
INDEX('Productivity Dump'!$E$4:$AJ$500,
MATCH($A81,'Productivity Dump'!$A$4:$A$500,0),
MATCH(AE$2,'Productivity Dump'!$E$3:$AJ$3,0)
),
IF(AE$3="Attendance",
INDEX('Attendance Dump'!$E$2:$AI$400,
MATCH($A81,'Attendance Dump'!$B$2:$B$400,0),
MATCH(AE$2,'Attendance Dump'!$E$1:$AI$1,0)
),
INDEX('Active Hour''s Dump'!$D$3:$AH$337,
MATCH($C81,'Active Hour''s Dump'!$A$3:$A$337,0),
MATCH(AE$2,'Active Hour''s Dump'!$D$2:$AH$2,0)
))),"")</f>
        <v>14.25</v>
      </c>
      <c r="AF81" s="13">
        <f>_xlfn.IFNA(IF(AF$3="Productivity",
INDEX('Productivity Dump'!$E$4:$AJ$500,
MATCH($A81,'Productivity Dump'!$A$4:$A$500,0),
MATCH(AF$2,'Productivity Dump'!$E$3:$AJ$3,0)
),
IF(AF$3="Attendance",
INDEX('Attendance Dump'!$E$2:$AI$400,
MATCH($A81,'Attendance Dump'!$B$2:$B$400,0),
MATCH(AF$2,'Attendance Dump'!$E$1:$AI$1,0)
),
INDEX('Active Hour''s Dump'!$D$3:$AH$337,
MATCH($C81,'Active Hour''s Dump'!$A$3:$A$337,0),
MATCH(AF$2,'Active Hour''s Dump'!$D$2:$AH$2,0)
))),"")</f>
        <v>926.18900000000008</v>
      </c>
      <c r="AG81" s="13" t="str">
        <f>_xlfn.IFNA(IF(AG$3="Productivity",
INDEX('Productivity Dump'!$E$4:$AJ$500,
MATCH($A81,'Productivity Dump'!$A$4:$A$500,0),
MATCH(AG$2,'Productivity Dump'!$E$3:$AJ$3,0)
),
IF(AG$3="Attendance",
INDEX('Attendance Dump'!$E$2:$AI$400,
MATCH($A81,'Attendance Dump'!$B$2:$B$400,0),
MATCH(AG$2,'Attendance Dump'!$E$1:$AI$1,0)
),
INDEX('Active Hour''s Dump'!$D$3:$AH$337,
MATCH($C81,'Active Hour''s Dump'!$A$3:$A$337,0),
MATCH(AG$2,'Active Hour''s Dump'!$D$2:$AH$2,0)
))),"")</f>
        <v>P</v>
      </c>
      <c r="AH81" s="54">
        <f>_xlfn.IFNA(IF(AH$3="Productivity",
INDEX('Productivity Dump'!$E$4:$AJ$500,
MATCH($A81,'Productivity Dump'!$A$4:$A$500,0),
MATCH(AH$2,'Productivity Dump'!$E$3:$AJ$3,0)
),
IF(AH$3="Attendance",
INDEX('Attendance Dump'!$E$2:$AI$400,
MATCH($A81,'Attendance Dump'!$B$2:$B$400,0),
MATCH(AH$2,'Attendance Dump'!$E$1:$AI$1,0)
),
INDEX('Active Hour''s Dump'!$D$3:$AH$337,
MATCH($C81,'Active Hour''s Dump'!$A$3:$A$337,0),
MATCH(AH$2,'Active Hour''s Dump'!$D$2:$AH$2,0)
))),"")</f>
        <v>13.75</v>
      </c>
      <c r="AI81" s="13">
        <f>_xlfn.IFNA(IF(AI$3="Productivity",
INDEX('Productivity Dump'!$E$4:$AJ$500,
MATCH($A81,'Productivity Dump'!$A$4:$A$500,0),
MATCH(AI$2,'Productivity Dump'!$E$3:$AJ$3,0)
),
IF(AI$3="Attendance",
INDEX('Attendance Dump'!$E$2:$AI$400,
MATCH($A81,'Attendance Dump'!$B$2:$B$400,0),
MATCH(AI$2,'Attendance Dump'!$E$1:$AI$1,0)
),
INDEX('Active Hour''s Dump'!$D$3:$AH$337,
MATCH($C81,'Active Hour''s Dump'!$A$3:$A$337,0),
MATCH(AI$2,'Active Hour''s Dump'!$D$2:$AH$2,0)
))),"")</f>
        <v>926.1260000000002</v>
      </c>
      <c r="AJ81" s="13" t="str">
        <f>_xlfn.IFNA(IF(AJ$3="Productivity",
INDEX('Productivity Dump'!$E$4:$AJ$500,
MATCH($A81,'Productivity Dump'!$A$4:$A$500,0),
MATCH(AJ$2,'Productivity Dump'!$E$3:$AJ$3,0)
),
IF(AJ$3="Attendance",
INDEX('Attendance Dump'!$E$2:$AI$400,
MATCH($A81,'Attendance Dump'!$B$2:$B$400,0),
MATCH(AJ$2,'Attendance Dump'!$E$1:$AI$1,0)
),
INDEX('Active Hour''s Dump'!$D$3:$AH$337,
MATCH($C81,'Active Hour''s Dump'!$A$3:$A$337,0),
MATCH(AJ$2,'Active Hour''s Dump'!$D$2:$AH$2,0)
))),"")</f>
        <v>P</v>
      </c>
      <c r="AK81" s="54">
        <f>_xlfn.IFNA(IF(AK$3="Productivity",
INDEX('Productivity Dump'!$E$4:$AJ$500,
MATCH($A81,'Productivity Dump'!$A$4:$A$500,0),
MATCH(AK$2,'Productivity Dump'!$E$3:$AJ$3,0)
),
IF(AK$3="Attendance",
INDEX('Attendance Dump'!$E$2:$AI$400,
MATCH($A81,'Attendance Dump'!$B$2:$B$400,0),
MATCH(AK$2,'Attendance Dump'!$E$1:$AI$1,0)
),
INDEX('Active Hour''s Dump'!$D$3:$AH$337,
MATCH($C81,'Active Hour''s Dump'!$A$3:$A$337,0),
MATCH(AK$2,'Active Hour''s Dump'!$D$2:$AH$2,0)
))),"")</f>
        <v>11.75</v>
      </c>
      <c r="AL81" s="13">
        <f>_xlfn.IFNA(IF(AL$3="Productivity",
INDEX('Productivity Dump'!$E$4:$AJ$500,
MATCH($A81,'Productivity Dump'!$A$4:$A$500,0),
MATCH(AL$2,'Productivity Dump'!$E$3:$AJ$3,0)
),
IF(AL$3="Attendance",
INDEX('Attendance Dump'!$E$2:$AI$400,
MATCH($A81,'Attendance Dump'!$B$2:$B$400,0),
MATCH(AL$2,'Attendance Dump'!$E$1:$AI$1,0)
),
INDEX('Active Hour''s Dump'!$D$3:$AH$337,
MATCH($C81,'Active Hour''s Dump'!$A$3:$A$337,0),
MATCH(AL$2,'Active Hour''s Dump'!$D$2:$AH$2,0)
))),"")</f>
        <v>0</v>
      </c>
      <c r="AM81" s="13" t="str">
        <f>_xlfn.IFNA(IF(AM$3="Productivity",
INDEX('Productivity Dump'!$E$4:$AJ$500,
MATCH($A81,'Productivity Dump'!$A$4:$A$500,0),
MATCH(AM$2,'Productivity Dump'!$E$3:$AJ$3,0)
),
IF(AM$3="Attendance",
INDEX('Attendance Dump'!$E$2:$AI$400,
MATCH($A81,'Attendance Dump'!$B$2:$B$400,0),
MATCH(AM$2,'Attendance Dump'!$E$1:$AI$1,0)
),
INDEX('Active Hour''s Dump'!$D$3:$AH$337,
MATCH($C81,'Active Hour''s Dump'!$A$3:$A$337,0),
MATCH(AM$2,'Active Hour''s Dump'!$D$2:$AH$2,0)
))),"")</f>
        <v>WO</v>
      </c>
      <c r="AN81" s="54">
        <f>_xlfn.IFNA(IF(AN$3="Productivity",
INDEX('Productivity Dump'!$E$4:$AJ$500,
MATCH($A81,'Productivity Dump'!$A$4:$A$500,0),
MATCH(AN$2,'Productivity Dump'!$E$3:$AJ$3,0)
),
IF(AN$3="Attendance",
INDEX('Attendance Dump'!$E$2:$AI$400,
MATCH($A81,'Attendance Dump'!$B$2:$B$400,0),
MATCH(AN$2,'Attendance Dump'!$E$1:$AI$1,0)
),
INDEX('Active Hour''s Dump'!$D$3:$AH$337,
MATCH($C81,'Active Hour''s Dump'!$A$3:$A$337,0),
MATCH(AN$2,'Active Hour''s Dump'!$D$2:$AH$2,0)
))),"")</f>
        <v>0</v>
      </c>
      <c r="AO81" s="13">
        <f>_xlfn.IFNA(IF(AO$3="Productivity",
INDEX('Productivity Dump'!$E$4:$AJ$500,
MATCH($A81,'Productivity Dump'!$A$4:$A$500,0),
MATCH(AO$2,'Productivity Dump'!$E$3:$AJ$3,0)
),
IF(AO$3="Attendance",
INDEX('Attendance Dump'!$E$2:$AI$400,
MATCH($A81,'Attendance Dump'!$B$2:$B$400,0),
MATCH(AO$2,'Attendance Dump'!$E$1:$AI$1,0)
),
INDEX('Active Hour''s Dump'!$D$3:$AH$337,
MATCH($C81,'Active Hour''s Dump'!$A$3:$A$337,0),
MATCH(AO$2,'Active Hour''s Dump'!$D$2:$AH$2,0)
))),"")</f>
        <v>519.0859999999999</v>
      </c>
      <c r="AP81" s="13" t="str">
        <f>_xlfn.IFNA(IF(AP$3="Productivity",
INDEX('Productivity Dump'!$E$4:$AJ$500,
MATCH($A81,'Productivity Dump'!$A$4:$A$500,0),
MATCH(AP$2,'Productivity Dump'!$E$3:$AJ$3,0)
),
IF(AP$3="Attendance",
INDEX('Attendance Dump'!$E$2:$AI$400,
MATCH($A81,'Attendance Dump'!$B$2:$B$400,0),
MATCH(AP$2,'Attendance Dump'!$E$1:$AI$1,0)
),
INDEX('Active Hour''s Dump'!$D$3:$AH$337,
MATCH($C81,'Active Hour''s Dump'!$A$3:$A$337,0),
MATCH(AP$2,'Active Hour''s Dump'!$D$2:$AH$2,0)
))),"")</f>
        <v>P</v>
      </c>
      <c r="AQ81" s="54">
        <f>_xlfn.IFNA(IF(AQ$3="Productivity",
INDEX('Productivity Dump'!$E$4:$AJ$500,
MATCH($A81,'Productivity Dump'!$A$4:$A$500,0),
MATCH(AQ$2,'Productivity Dump'!$E$3:$AJ$3,0)
),
IF(AQ$3="Attendance",
INDEX('Attendance Dump'!$E$2:$AI$400,
MATCH($A81,'Attendance Dump'!$B$2:$B$400,0),
MATCH(AQ$2,'Attendance Dump'!$E$1:$AI$1,0)
),
INDEX('Active Hour''s Dump'!$D$3:$AH$337,
MATCH($C81,'Active Hour''s Dump'!$A$3:$A$337,0),
MATCH(AQ$2,'Active Hour''s Dump'!$D$2:$AH$2,0)
))),"")</f>
        <v>8.0833333333333304</v>
      </c>
      <c r="AR81" s="13">
        <f>_xlfn.IFNA(IF(AR$3="Productivity",
INDEX('Productivity Dump'!$E$4:$AJ$500,
MATCH($A81,'Productivity Dump'!$A$4:$A$500,0),
MATCH(AR$2,'Productivity Dump'!$E$3:$AJ$3,0)
),
IF(AR$3="Attendance",
INDEX('Attendance Dump'!$E$2:$AI$400,
MATCH($A81,'Attendance Dump'!$B$2:$B$400,0),
MATCH(AR$2,'Attendance Dump'!$E$1:$AI$1,0)
),
INDEX('Active Hour''s Dump'!$D$3:$AH$337,
MATCH($C81,'Active Hour''s Dump'!$A$3:$A$337,0),
MATCH(AR$2,'Active Hour''s Dump'!$D$2:$AH$2,0)
))),"")</f>
        <v>935.77399999999989</v>
      </c>
      <c r="AS81" s="13" t="str">
        <f>_xlfn.IFNA(IF(AS$3="Productivity",
INDEX('Productivity Dump'!$E$4:$AJ$500,
MATCH($A81,'Productivity Dump'!$A$4:$A$500,0),
MATCH(AS$2,'Productivity Dump'!$E$3:$AJ$3,0)
),
IF(AS$3="Attendance",
INDEX('Attendance Dump'!$E$2:$AI$400,
MATCH($A81,'Attendance Dump'!$B$2:$B$400,0),
MATCH(AS$2,'Attendance Dump'!$E$1:$AI$1,0)
),
INDEX('Active Hour''s Dump'!$D$3:$AH$337,
MATCH($C81,'Active Hour''s Dump'!$A$3:$A$337,0),
MATCH(AS$2,'Active Hour''s Dump'!$D$2:$AH$2,0)
))),"")</f>
        <v>P</v>
      </c>
      <c r="AT81" s="54">
        <f>_xlfn.IFNA(IF(AT$3="Productivity",
INDEX('Productivity Dump'!$E$4:$AJ$500,
MATCH($A81,'Productivity Dump'!$A$4:$A$500,0),
MATCH(AT$2,'Productivity Dump'!$E$3:$AJ$3,0)
),
IF(AT$3="Attendance",
INDEX('Attendance Dump'!$E$2:$AI$400,
MATCH($A81,'Attendance Dump'!$B$2:$B$400,0),
MATCH(AT$2,'Attendance Dump'!$E$1:$AI$1,0)
),
INDEX('Active Hour''s Dump'!$D$3:$AH$337,
MATCH($C81,'Active Hour''s Dump'!$A$3:$A$337,0),
MATCH(AT$2,'Active Hour''s Dump'!$D$2:$AH$2,0)
))),"")</f>
        <v>14.1666666666667</v>
      </c>
      <c r="AU81" s="13">
        <f>_xlfn.IFNA(IF(AU$3="Productivity",
INDEX('Productivity Dump'!$E$4:$AJ$500,
MATCH($A81,'Productivity Dump'!$A$4:$A$500,0),
MATCH(AU$2,'Productivity Dump'!$E$3:$AJ$3,0)
),
IF(AU$3="Attendance",
INDEX('Attendance Dump'!$E$2:$AI$400,
MATCH($A81,'Attendance Dump'!$B$2:$B$400,0),
MATCH(AU$2,'Attendance Dump'!$E$1:$AI$1,0)
),
INDEX('Active Hour''s Dump'!$D$3:$AH$337,
MATCH($C81,'Active Hour''s Dump'!$A$3:$A$337,0),
MATCH(AU$2,'Active Hour''s Dump'!$D$2:$AH$2,0)
))),"")</f>
        <v>1013.3739999999999</v>
      </c>
      <c r="AV81" s="13" t="str">
        <f>_xlfn.IFNA(IF(AV$3="Productivity",
INDEX('Productivity Dump'!$E$4:$AJ$500,
MATCH($A81,'Productivity Dump'!$A$4:$A$500,0),
MATCH(AV$2,'Productivity Dump'!$E$3:$AJ$3,0)
),
IF(AV$3="Attendance",
INDEX('Attendance Dump'!$E$2:$AI$400,
MATCH($A81,'Attendance Dump'!$B$2:$B$400,0),
MATCH(AV$2,'Attendance Dump'!$E$1:$AI$1,0)
),
INDEX('Active Hour''s Dump'!$D$3:$AH$337,
MATCH($C81,'Active Hour''s Dump'!$A$3:$A$337,0),
MATCH(AV$2,'Active Hour''s Dump'!$D$2:$AH$2,0)
))),"")</f>
        <v>P</v>
      </c>
      <c r="AW81" s="54">
        <f>_xlfn.IFNA(IF(AW$3="Productivity",
INDEX('Productivity Dump'!$E$4:$AJ$500,
MATCH($A81,'Productivity Dump'!$A$4:$A$500,0),
MATCH(AW$2,'Productivity Dump'!$E$3:$AJ$3,0)
),
IF(AW$3="Attendance",
INDEX('Attendance Dump'!$E$2:$AI$400,
MATCH($A81,'Attendance Dump'!$B$2:$B$400,0),
MATCH(AW$2,'Attendance Dump'!$E$1:$AI$1,0)
),
INDEX('Active Hour''s Dump'!$D$3:$AH$337,
MATCH($C81,'Active Hour''s Dump'!$A$3:$A$337,0),
MATCH(AW$2,'Active Hour''s Dump'!$D$2:$AH$2,0)
))),"")</f>
        <v>14.25</v>
      </c>
      <c r="AX81" s="13">
        <f>_xlfn.IFNA(IF(AX$3="Productivity",
INDEX('Productivity Dump'!$E$4:$AJ$500,
MATCH($A81,'Productivity Dump'!$A$4:$A$500,0),
MATCH(AX$2,'Productivity Dump'!$E$3:$AJ$3,0)
),
IF(AX$3="Attendance",
INDEX('Attendance Dump'!$E$2:$AI$400,
MATCH($A81,'Attendance Dump'!$B$2:$B$400,0),
MATCH(AX$2,'Attendance Dump'!$E$1:$AI$1,0)
),
INDEX('Active Hour''s Dump'!$D$3:$AH$337,
MATCH($C81,'Active Hour''s Dump'!$A$3:$A$337,0),
MATCH(AX$2,'Active Hour''s Dump'!$D$2:$AH$2,0)
))),"")</f>
        <v>844.99200000000019</v>
      </c>
      <c r="AY81" s="13" t="str">
        <f>_xlfn.IFNA(IF(AY$3="Productivity",
INDEX('Productivity Dump'!$E$4:$AJ$500,
MATCH($A81,'Productivity Dump'!$A$4:$A$500,0),
MATCH(AY$2,'Productivity Dump'!$E$3:$AJ$3,0)
),
IF(AY$3="Attendance",
INDEX('Attendance Dump'!$E$2:$AI$400,
MATCH($A81,'Attendance Dump'!$B$2:$B$400,0),
MATCH(AY$2,'Attendance Dump'!$E$1:$AI$1,0)
),
INDEX('Active Hour''s Dump'!$D$3:$AH$337,
MATCH($C81,'Active Hour''s Dump'!$A$3:$A$337,0),
MATCH(AY$2,'Active Hour''s Dump'!$D$2:$AH$2,0)
))),"")</f>
        <v>P</v>
      </c>
      <c r="AZ81" s="54">
        <f>_xlfn.IFNA(IF(AZ$3="Productivity",
INDEX('Productivity Dump'!$E$4:$AJ$500,
MATCH($A81,'Productivity Dump'!$A$4:$A$500,0),
MATCH(AZ$2,'Productivity Dump'!$E$3:$AJ$3,0)
),
IF(AZ$3="Attendance",
INDEX('Attendance Dump'!$E$2:$AI$400,
MATCH($A81,'Attendance Dump'!$B$2:$B$400,0),
MATCH(AZ$2,'Attendance Dump'!$E$1:$AI$1,0)
),
INDEX('Active Hour''s Dump'!$D$3:$AH$337,
MATCH($C81,'Active Hour''s Dump'!$A$3:$A$337,0),
MATCH(AZ$2,'Active Hour''s Dump'!$D$2:$AH$2,0)
))),"")</f>
        <v>14.5833333333333</v>
      </c>
      <c r="BA81" s="13">
        <f>_xlfn.IFNA(IF(BA$3="Productivity",
INDEX('Productivity Dump'!$E$4:$AJ$500,
MATCH($A81,'Productivity Dump'!$A$4:$A$500,0),
MATCH(BA$2,'Productivity Dump'!$E$3:$AJ$3,0)
),
IF(BA$3="Attendance",
INDEX('Attendance Dump'!$E$2:$AI$400,
MATCH($A81,'Attendance Dump'!$B$2:$B$400,0),
MATCH(BA$2,'Attendance Dump'!$E$1:$AI$1,0)
),
INDEX('Active Hour''s Dump'!$D$3:$AH$337,
MATCH($C81,'Active Hour''s Dump'!$A$3:$A$337,0),
MATCH(BA$2,'Active Hour''s Dump'!$D$2:$AH$2,0)
))),"")</f>
        <v>918.91399999999976</v>
      </c>
      <c r="BB81" s="13" t="str">
        <f>_xlfn.IFNA(IF(BB$3="Productivity",
INDEX('Productivity Dump'!$E$4:$AJ$500,
MATCH($A81,'Productivity Dump'!$A$4:$A$500,0),
MATCH(BB$2,'Productivity Dump'!$E$3:$AJ$3,0)
),
IF(BB$3="Attendance",
INDEX('Attendance Dump'!$E$2:$AI$400,
MATCH($A81,'Attendance Dump'!$B$2:$B$400,0),
MATCH(BB$2,'Attendance Dump'!$E$1:$AI$1,0)
),
INDEX('Active Hour''s Dump'!$D$3:$AH$337,
MATCH($C81,'Active Hour''s Dump'!$A$3:$A$337,0),
MATCH(BB$2,'Active Hour''s Dump'!$D$2:$AH$2,0)
))),"")</f>
        <v>P</v>
      </c>
      <c r="BC81" s="54">
        <f>_xlfn.IFNA(IF(BC$3="Productivity",
INDEX('Productivity Dump'!$E$4:$AJ$500,
MATCH($A81,'Productivity Dump'!$A$4:$A$500,0),
MATCH(BC$2,'Productivity Dump'!$E$3:$AJ$3,0)
),
IF(BC$3="Attendance",
INDEX('Attendance Dump'!$E$2:$AI$400,
MATCH($A81,'Attendance Dump'!$B$2:$B$400,0),
MATCH(BC$2,'Attendance Dump'!$E$1:$AI$1,0)
),
INDEX('Active Hour''s Dump'!$D$3:$AH$337,
MATCH($C81,'Active Hour''s Dump'!$A$3:$A$337,0),
MATCH(BC$2,'Active Hour''s Dump'!$D$2:$AH$2,0)
))),"")</f>
        <v>13.8333333333333</v>
      </c>
      <c r="BD81" s="13">
        <f>_xlfn.IFNA(IF(BD$3="Productivity",
INDEX('Productivity Dump'!$E$4:$AJ$500,
MATCH($A81,'Productivity Dump'!$A$4:$A$500,0),
MATCH(BD$2,'Productivity Dump'!$E$3:$AJ$3,0)
),
IF(BD$3="Attendance",
INDEX('Attendance Dump'!$E$2:$AI$400,
MATCH($A81,'Attendance Dump'!$B$2:$B$400,0),
MATCH(BD$2,'Attendance Dump'!$E$1:$AI$1,0)
),
INDEX('Active Hour''s Dump'!$D$3:$AH$337,
MATCH($C81,'Active Hour''s Dump'!$A$3:$A$337,0),
MATCH(BD$2,'Active Hour''s Dump'!$D$2:$AH$2,0)
))),"")</f>
        <v>517.55999999999995</v>
      </c>
      <c r="BE81" s="13" t="str">
        <f>_xlfn.IFNA(IF(BE$3="Productivity",
INDEX('Productivity Dump'!$E$4:$AJ$500,
MATCH($A81,'Productivity Dump'!$A$4:$A$500,0),
MATCH(BE$2,'Productivity Dump'!$E$3:$AJ$3,0)
),
IF(BE$3="Attendance",
INDEX('Attendance Dump'!$E$2:$AI$400,
MATCH($A81,'Attendance Dump'!$B$2:$B$400,0),
MATCH(BE$2,'Attendance Dump'!$E$1:$AI$1,0)
),
INDEX('Active Hour''s Dump'!$D$3:$AH$337,
MATCH($C81,'Active Hour''s Dump'!$A$3:$A$337,0),
MATCH(BE$2,'Active Hour''s Dump'!$D$2:$AH$2,0)
))),"")</f>
        <v>P</v>
      </c>
      <c r="BF81" s="54">
        <f>_xlfn.IFNA(IF(BF$3="Productivity",
INDEX('Productivity Dump'!$E$4:$AJ$500,
MATCH($A81,'Productivity Dump'!$A$4:$A$500,0),
MATCH(BF$2,'Productivity Dump'!$E$3:$AJ$3,0)
),
IF(BF$3="Attendance",
INDEX('Attendance Dump'!$E$2:$AI$400,
MATCH($A81,'Attendance Dump'!$B$2:$B$400,0),
MATCH(BF$2,'Attendance Dump'!$E$1:$AI$1,0)
),
INDEX('Active Hour''s Dump'!$D$3:$AH$337,
MATCH($C81,'Active Hour''s Dump'!$A$3:$A$337,0),
MATCH(BF$2,'Active Hour''s Dump'!$D$2:$AH$2,0)
))),"")</f>
        <v>7.4166666666666696</v>
      </c>
      <c r="BG81" s="13">
        <f>_xlfn.IFNA(IF(BG$3="Productivity",
INDEX('Productivity Dump'!$E$4:$AJ$500,
MATCH($A81,'Productivity Dump'!$A$4:$A$500,0),
MATCH(BG$2,'Productivity Dump'!$E$3:$AJ$3,0)
),
IF(BG$3="Attendance",
INDEX('Attendance Dump'!$E$2:$AI$400,
MATCH($A81,'Attendance Dump'!$B$2:$B$400,0),
MATCH(BG$2,'Attendance Dump'!$E$1:$AI$1,0)
),
INDEX('Active Hour''s Dump'!$D$3:$AH$337,
MATCH($C81,'Active Hour''s Dump'!$A$3:$A$337,0),
MATCH(BG$2,'Active Hour''s Dump'!$D$2:$AH$2,0)
))),"")</f>
        <v>0</v>
      </c>
      <c r="BH81" s="13" t="str">
        <f>_xlfn.IFNA(IF(BH$3="Productivity",
INDEX('Productivity Dump'!$E$4:$AJ$500,
MATCH($A81,'Productivity Dump'!$A$4:$A$500,0),
MATCH(BH$2,'Productivity Dump'!$E$3:$AJ$3,0)
),
IF(BH$3="Attendance",
INDEX('Attendance Dump'!$E$2:$AI$400,
MATCH($A81,'Attendance Dump'!$B$2:$B$400,0),
MATCH(BH$2,'Attendance Dump'!$E$1:$AI$1,0)
),
INDEX('Active Hour''s Dump'!$D$3:$AH$337,
MATCH($C81,'Active Hour''s Dump'!$A$3:$A$337,0),
MATCH(BH$2,'Active Hour''s Dump'!$D$2:$AH$2,0)
))),"")</f>
        <v>WO</v>
      </c>
      <c r="BI81" s="54">
        <f>_xlfn.IFNA(IF(BI$3="Productivity",
INDEX('Productivity Dump'!$E$4:$AJ$500,
MATCH($A81,'Productivity Dump'!$A$4:$A$500,0),
MATCH(BI$2,'Productivity Dump'!$E$3:$AJ$3,0)
),
IF(BI$3="Attendance",
INDEX('Attendance Dump'!$E$2:$AI$400,
MATCH($A81,'Attendance Dump'!$B$2:$B$400,0),
MATCH(BI$2,'Attendance Dump'!$E$1:$AI$1,0)
),
INDEX('Active Hour''s Dump'!$D$3:$AH$337,
MATCH($C81,'Active Hour''s Dump'!$A$3:$A$337,0),
MATCH(BI$2,'Active Hour''s Dump'!$D$2:$AH$2,0)
))),"")</f>
        <v>0</v>
      </c>
      <c r="BJ81" s="13">
        <f>_xlfn.IFNA(IF(BJ$3="Productivity",
INDEX('Productivity Dump'!$E$4:$AJ$500,
MATCH($A81,'Productivity Dump'!$A$4:$A$500,0),
MATCH(BJ$2,'Productivity Dump'!$E$3:$AJ$3,0)
),
IF(BJ$3="Attendance",
INDEX('Attendance Dump'!$E$2:$AI$400,
MATCH($A81,'Attendance Dump'!$B$2:$B$400,0),
MATCH(BJ$2,'Attendance Dump'!$E$1:$AI$1,0)
),
INDEX('Active Hour''s Dump'!$D$3:$AH$337,
MATCH($C81,'Active Hour''s Dump'!$A$3:$A$337,0),
MATCH(BJ$2,'Active Hour''s Dump'!$D$2:$AH$2,0)
))),"")</f>
        <v>520.22299999999996</v>
      </c>
      <c r="BK81" s="13" t="str">
        <f>_xlfn.IFNA(IF(BK$3="Productivity",
INDEX('Productivity Dump'!$E$4:$AJ$500,
MATCH($A81,'Productivity Dump'!$A$4:$A$500,0),
MATCH(BK$2,'Productivity Dump'!$E$3:$AJ$3,0)
),
IF(BK$3="Attendance",
INDEX('Attendance Dump'!$E$2:$AI$400,
MATCH($A81,'Attendance Dump'!$B$2:$B$400,0),
MATCH(BK$2,'Attendance Dump'!$E$1:$AI$1,0)
),
INDEX('Active Hour''s Dump'!$D$3:$AH$337,
MATCH($C81,'Active Hour''s Dump'!$A$3:$A$337,0),
MATCH(BK$2,'Active Hour''s Dump'!$D$2:$AH$2,0)
))),"")</f>
        <v>P</v>
      </c>
      <c r="BL81" s="54">
        <f>_xlfn.IFNA(IF(BL$3="Productivity",
INDEX('Productivity Dump'!$E$4:$AJ$500,
MATCH($A81,'Productivity Dump'!$A$4:$A$500,0),
MATCH(BL$2,'Productivity Dump'!$E$3:$AJ$3,0)
),
IF(BL$3="Attendance",
INDEX('Attendance Dump'!$E$2:$AI$400,
MATCH($A81,'Attendance Dump'!$B$2:$B$400,0),
MATCH(BL$2,'Attendance Dump'!$E$1:$AI$1,0)
),
INDEX('Active Hour''s Dump'!$D$3:$AH$337,
MATCH($C81,'Active Hour''s Dump'!$A$3:$A$337,0),
MATCH(BL$2,'Active Hour''s Dump'!$D$2:$AH$2,0)
))),"")</f>
        <v>8.5833333333333304</v>
      </c>
      <c r="BM81" s="13">
        <f>_xlfn.IFNA(IF(BM$3="Productivity",
INDEX('Productivity Dump'!$E$4:$AJ$500,
MATCH($A81,'Productivity Dump'!$A$4:$A$500,0),
MATCH(BM$2,'Productivity Dump'!$E$3:$AJ$3,0)
),
IF(BM$3="Attendance",
INDEX('Attendance Dump'!$E$2:$AI$400,
MATCH($A81,'Attendance Dump'!$B$2:$B$400,0),
MATCH(BM$2,'Attendance Dump'!$E$1:$AI$1,0)
),
INDEX('Active Hour''s Dump'!$D$3:$AH$337,
MATCH($C81,'Active Hour''s Dump'!$A$3:$A$337,0),
MATCH(BM$2,'Active Hour''s Dump'!$D$2:$AH$2,0)
))),"")</f>
        <v>876.48500000000013</v>
      </c>
      <c r="BN81" s="13" t="str">
        <f>_xlfn.IFNA(IF(BN$3="Productivity",
INDEX('Productivity Dump'!$E$4:$AJ$500,
MATCH($A81,'Productivity Dump'!$A$4:$A$500,0),
MATCH(BN$2,'Productivity Dump'!$E$3:$AJ$3,0)
),
IF(BN$3="Attendance",
INDEX('Attendance Dump'!$E$2:$AI$400,
MATCH($A81,'Attendance Dump'!$B$2:$B$400,0),
MATCH(BN$2,'Attendance Dump'!$E$1:$AI$1,0)
),
INDEX('Active Hour''s Dump'!$D$3:$AH$337,
MATCH($C81,'Active Hour''s Dump'!$A$3:$A$337,0),
MATCH(BN$2,'Active Hour''s Dump'!$D$2:$AH$2,0)
))),"")</f>
        <v>P</v>
      </c>
      <c r="BO81" s="54">
        <f>_xlfn.IFNA(IF(BO$3="Productivity",
INDEX('Productivity Dump'!$E$4:$AJ$500,
MATCH($A81,'Productivity Dump'!$A$4:$A$500,0),
MATCH(BO$2,'Productivity Dump'!$E$3:$AJ$3,0)
),
IF(BO$3="Attendance",
INDEX('Attendance Dump'!$E$2:$AI$400,
MATCH($A81,'Attendance Dump'!$B$2:$B$400,0),
MATCH(BO$2,'Attendance Dump'!$E$1:$AI$1,0)
),
INDEX('Active Hour''s Dump'!$D$3:$AH$337,
MATCH($C81,'Active Hour''s Dump'!$A$3:$A$337,0),
MATCH(BO$2,'Active Hour''s Dump'!$D$2:$AH$2,0)
))),"")</f>
        <v>14.75</v>
      </c>
      <c r="BP81" s="13">
        <f>_xlfn.IFNA(IF(BP$3="Productivity",
INDEX('Productivity Dump'!$E$4:$AJ$500,
MATCH($A81,'Productivity Dump'!$A$4:$A$500,0),
MATCH(BP$2,'Productivity Dump'!$E$3:$AJ$3,0)
),
IF(BP$3="Attendance",
INDEX('Attendance Dump'!$E$2:$AI$400,
MATCH($A81,'Attendance Dump'!$B$2:$B$400,0),
MATCH(BP$2,'Attendance Dump'!$E$1:$AI$1,0)
),
INDEX('Active Hour''s Dump'!$D$3:$AH$337,
MATCH($C81,'Active Hour''s Dump'!$A$3:$A$337,0),
MATCH(BP$2,'Active Hour''s Dump'!$D$2:$AH$2,0)
))),"")</f>
        <v>1015.1430000000001</v>
      </c>
      <c r="BQ81" s="13" t="str">
        <f>_xlfn.IFNA(IF(BQ$3="Productivity",
INDEX('Productivity Dump'!$E$4:$AJ$500,
MATCH($A81,'Productivity Dump'!$A$4:$A$500,0),
MATCH(BQ$2,'Productivity Dump'!$E$3:$AJ$3,0)
),
IF(BQ$3="Attendance",
INDEX('Attendance Dump'!$E$2:$AI$400,
MATCH($A81,'Attendance Dump'!$B$2:$B$400,0),
MATCH(BQ$2,'Attendance Dump'!$E$1:$AI$1,0)
),
INDEX('Active Hour''s Dump'!$D$3:$AH$337,
MATCH($C81,'Active Hour''s Dump'!$A$3:$A$337,0),
MATCH(BQ$2,'Active Hour''s Dump'!$D$2:$AH$2,0)
))),"")</f>
        <v>P</v>
      </c>
      <c r="BR81" s="54">
        <f>_xlfn.IFNA(IF(BR$3="Productivity",
INDEX('Productivity Dump'!$E$4:$AJ$500,
MATCH($A81,'Productivity Dump'!$A$4:$A$500,0),
MATCH(BR$2,'Productivity Dump'!$E$3:$AJ$3,0)
),
IF(BR$3="Attendance",
INDEX('Attendance Dump'!$E$2:$AI$400,
MATCH($A81,'Attendance Dump'!$B$2:$B$400,0),
MATCH(BR$2,'Attendance Dump'!$E$1:$AI$1,0)
),
INDEX('Active Hour''s Dump'!$D$3:$AH$337,
MATCH($C81,'Active Hour''s Dump'!$A$3:$A$337,0),
MATCH(BR$2,'Active Hour''s Dump'!$D$2:$AH$2,0)
))),"")</f>
        <v>13.9166666666667</v>
      </c>
      <c r="BS81" s="13">
        <f>_xlfn.IFNA(IF(BS$3="Productivity",
INDEX('Productivity Dump'!$E$4:$AJ$500,
MATCH($A81,'Productivity Dump'!$A$4:$A$500,0),
MATCH(BS$2,'Productivity Dump'!$E$3:$AJ$3,0)
),
IF(BS$3="Attendance",
INDEX('Attendance Dump'!$E$2:$AI$400,
MATCH($A81,'Attendance Dump'!$B$2:$B$400,0),
MATCH(BS$2,'Attendance Dump'!$E$1:$AI$1,0)
),
INDEX('Active Hour''s Dump'!$D$3:$AH$337,
MATCH($C81,'Active Hour''s Dump'!$A$3:$A$337,0),
MATCH(BS$2,'Active Hour''s Dump'!$D$2:$AH$2,0)
))),"")</f>
        <v>1011.1919999999999</v>
      </c>
      <c r="BT81" s="13" t="str">
        <f>_xlfn.IFNA(IF(BT$3="Productivity",
INDEX('Productivity Dump'!$E$4:$AJ$500,
MATCH($A81,'Productivity Dump'!$A$4:$A$500,0),
MATCH(BT$2,'Productivity Dump'!$E$3:$AJ$3,0)
),
IF(BT$3="Attendance",
INDEX('Attendance Dump'!$E$2:$AI$400,
MATCH($A81,'Attendance Dump'!$B$2:$B$400,0),
MATCH(BT$2,'Attendance Dump'!$E$1:$AI$1,0)
),
INDEX('Active Hour''s Dump'!$D$3:$AH$337,
MATCH($C81,'Active Hour''s Dump'!$A$3:$A$337,0),
MATCH(BT$2,'Active Hour''s Dump'!$D$2:$AH$2,0)
))),"")</f>
        <v>H</v>
      </c>
      <c r="BU81" s="54">
        <f>_xlfn.IFNA(IF(BU$3="Productivity",
INDEX('Productivity Dump'!$E$4:$AJ$500,
MATCH($A81,'Productivity Dump'!$A$4:$A$500,0),
MATCH(BU$2,'Productivity Dump'!$E$3:$AJ$3,0)
),
IF(BU$3="Attendance",
INDEX('Attendance Dump'!$E$2:$AI$400,
MATCH($A81,'Attendance Dump'!$B$2:$B$400,0),
MATCH(BU$2,'Attendance Dump'!$E$1:$AI$1,0)
),
INDEX('Active Hour''s Dump'!$D$3:$AH$337,
MATCH($C81,'Active Hour''s Dump'!$A$3:$A$337,0),
MATCH(BU$2,'Active Hour''s Dump'!$D$2:$AH$2,0)
))),"")</f>
        <v>14.9166666666667</v>
      </c>
      <c r="BV81" s="13">
        <f>_xlfn.IFNA(IF(BV$3="Productivity",
INDEX('Productivity Dump'!$E$4:$AJ$500,
MATCH($A81,'Productivity Dump'!$A$4:$A$500,0),
MATCH(BV$2,'Productivity Dump'!$E$3:$AJ$3,0)
),
IF(BV$3="Attendance",
INDEX('Attendance Dump'!$E$2:$AI$400,
MATCH($A81,'Attendance Dump'!$B$2:$B$400,0),
MATCH(BV$2,'Attendance Dump'!$E$1:$AI$1,0)
),
INDEX('Active Hour''s Dump'!$D$3:$AH$337,
MATCH($C81,'Active Hour''s Dump'!$A$3:$A$337,0),
MATCH(BV$2,'Active Hour''s Dump'!$D$2:$AH$2,0)
))),"")</f>
        <v>18.152999999999999</v>
      </c>
      <c r="BW81" s="13" t="str">
        <f>_xlfn.IFNA(IF(BW$3="Productivity",
INDEX('Productivity Dump'!$E$4:$AJ$500,
MATCH($A81,'Productivity Dump'!$A$4:$A$500,0),
MATCH(BW$2,'Productivity Dump'!$E$3:$AJ$3,0)
),
IF(BW$3="Attendance",
INDEX('Attendance Dump'!$E$2:$AI$400,
MATCH($A81,'Attendance Dump'!$B$2:$B$400,0),
MATCH(BW$2,'Attendance Dump'!$E$1:$AI$1,0)
),
INDEX('Active Hour''s Dump'!$D$3:$AH$337,
MATCH($C81,'Active Hour''s Dump'!$A$3:$A$337,0),
MATCH(BW$2,'Active Hour''s Dump'!$D$2:$AH$2,0)
))),"")</f>
        <v>PL</v>
      </c>
      <c r="BX81" s="54">
        <f>_xlfn.IFNA(IF(BX$3="Productivity",
INDEX('Productivity Dump'!$E$4:$AJ$500,
MATCH($A81,'Productivity Dump'!$A$4:$A$500,0),
MATCH(BX$2,'Productivity Dump'!$E$3:$AJ$3,0)
),
IF(BX$3="Attendance",
INDEX('Attendance Dump'!$E$2:$AI$400,
MATCH($A81,'Attendance Dump'!$B$2:$B$400,0),
MATCH(BX$2,'Attendance Dump'!$E$1:$AI$1,0)
),
INDEX('Active Hour''s Dump'!$D$3:$AH$337,
MATCH($C81,'Active Hour''s Dump'!$A$3:$A$337,0),
MATCH(BX$2,'Active Hour''s Dump'!$D$2:$AH$2,0)
))),"")</f>
        <v>0.16666666666666699</v>
      </c>
      <c r="BY81" s="13">
        <f>_xlfn.IFNA(IF(BY$3="Productivity",
INDEX('Productivity Dump'!$E$4:$AJ$500,
MATCH($A81,'Productivity Dump'!$A$4:$A$500,0),
MATCH(BY$2,'Productivity Dump'!$E$3:$AJ$3,0)
),
IF(BY$3="Attendance",
INDEX('Attendance Dump'!$E$2:$AI$400,
MATCH($A81,'Attendance Dump'!$B$2:$B$400,0),
MATCH(BY$2,'Attendance Dump'!$E$1:$AI$1,0)
),
INDEX('Active Hour''s Dump'!$D$3:$AH$337,
MATCH($C81,'Active Hour''s Dump'!$A$3:$A$337,0),
MATCH(BY$2,'Active Hour''s Dump'!$D$2:$AH$2,0)
))),"")</f>
        <v>0</v>
      </c>
      <c r="BZ81" s="13" t="str">
        <f>_xlfn.IFNA(IF(BZ$3="Productivity",
INDEX('Productivity Dump'!$E$4:$AJ$500,
MATCH($A81,'Productivity Dump'!$A$4:$A$500,0),
MATCH(BZ$2,'Productivity Dump'!$E$3:$AJ$3,0)
),
IF(BZ$3="Attendance",
INDEX('Attendance Dump'!$E$2:$AI$400,
MATCH($A81,'Attendance Dump'!$B$2:$B$400,0),
MATCH(BZ$2,'Attendance Dump'!$E$1:$AI$1,0)
),
INDEX('Active Hour''s Dump'!$D$3:$AH$337,
MATCH($C81,'Active Hour''s Dump'!$A$3:$A$337,0),
MATCH(BZ$2,'Active Hour''s Dump'!$D$2:$AH$2,0)
))),"")</f>
        <v>PL</v>
      </c>
      <c r="CA81" s="54">
        <f>_xlfn.IFNA(IF(CA$3="Productivity",
INDEX('Productivity Dump'!$E$4:$AJ$500,
MATCH($A81,'Productivity Dump'!$A$4:$A$500,0),
MATCH(CA$2,'Productivity Dump'!$E$3:$AJ$3,0)
),
IF(CA$3="Attendance",
INDEX('Attendance Dump'!$E$2:$AI$400,
MATCH($A81,'Attendance Dump'!$B$2:$B$400,0),
MATCH(CA$2,'Attendance Dump'!$E$1:$AI$1,0)
),
INDEX('Active Hour''s Dump'!$D$3:$AH$337,
MATCH($C81,'Active Hour''s Dump'!$A$3:$A$337,0),
MATCH(CA$2,'Active Hour''s Dump'!$D$2:$AH$2,0)
))),"")</f>
        <v>0</v>
      </c>
      <c r="CB81" s="13">
        <f>_xlfn.IFNA(IF(CB$3="Productivity",
INDEX('Productivity Dump'!$E$4:$AJ$500,
MATCH($A81,'Productivity Dump'!$A$4:$A$500,0),
MATCH(CB$2,'Productivity Dump'!$E$3:$AJ$3,0)
),
IF(CB$3="Attendance",
INDEX('Attendance Dump'!$E$2:$AI$400,
MATCH($A81,'Attendance Dump'!$B$2:$B$400,0),
MATCH(CB$2,'Attendance Dump'!$E$1:$AI$1,0)
),
INDEX('Active Hour''s Dump'!$D$3:$AH$337,
MATCH($C81,'Active Hour''s Dump'!$A$3:$A$337,0),
MATCH(CB$2,'Active Hour''s Dump'!$D$2:$AH$2,0)
))),"")</f>
        <v>0</v>
      </c>
      <c r="CC81" s="13" t="str">
        <f>_xlfn.IFNA(IF(CC$3="Productivity",
INDEX('Productivity Dump'!$E$4:$AJ$500,
MATCH($A81,'Productivity Dump'!$A$4:$A$500,0),
MATCH(CC$2,'Productivity Dump'!$E$3:$AJ$3,0)
),
IF(CC$3="Attendance",
INDEX('Attendance Dump'!$E$2:$AI$400,
MATCH($A81,'Attendance Dump'!$B$2:$B$400,0),
MATCH(CC$2,'Attendance Dump'!$E$1:$AI$1,0)
),
INDEX('Active Hour''s Dump'!$D$3:$AH$337,
MATCH($C81,'Active Hour''s Dump'!$A$3:$A$337,0),
MATCH(CC$2,'Active Hour''s Dump'!$D$2:$AH$2,0)
))),"")</f>
        <v>WO</v>
      </c>
      <c r="CD81" s="54">
        <f>_xlfn.IFNA(IF(CD$3="Productivity",
INDEX('Productivity Dump'!$E$4:$AJ$500,
MATCH($A81,'Productivity Dump'!$A$4:$A$500,0),
MATCH(CD$2,'Productivity Dump'!$E$3:$AJ$3,0)
),
IF(CD$3="Attendance",
INDEX('Attendance Dump'!$E$2:$AI$400,
MATCH($A81,'Attendance Dump'!$B$2:$B$400,0),
MATCH(CD$2,'Attendance Dump'!$E$1:$AI$1,0)
),
INDEX('Active Hour''s Dump'!$D$3:$AH$337,
MATCH($C81,'Active Hour''s Dump'!$A$3:$A$337,0),
MATCH(CD$2,'Active Hour''s Dump'!$D$2:$AH$2,0)
))),"")</f>
        <v>0</v>
      </c>
      <c r="CE81" s="13">
        <f>_xlfn.IFNA(IF(CE$3="Productivity",
INDEX('Productivity Dump'!$E$4:$AJ$500,
MATCH($A81,'Productivity Dump'!$A$4:$A$500,0),
MATCH(CE$2,'Productivity Dump'!$E$3:$AJ$3,0)
),
IF(CE$3="Attendance",
INDEX('Attendance Dump'!$E$2:$AI$400,
MATCH($A81,'Attendance Dump'!$B$2:$B$400,0),
MATCH(CE$2,'Attendance Dump'!$E$1:$AI$1,0)
),
INDEX('Active Hour''s Dump'!$D$3:$AH$337,
MATCH($C81,'Active Hour''s Dump'!$A$3:$A$337,0),
MATCH(CE$2,'Active Hour''s Dump'!$D$2:$AH$2,0)
))),"")</f>
        <v>537.76200000000006</v>
      </c>
      <c r="CF81" s="13" t="str">
        <f>_xlfn.IFNA(IF(CF$3="Productivity",
INDEX('Productivity Dump'!$E$4:$AJ$500,
MATCH($A81,'Productivity Dump'!$A$4:$A$500,0),
MATCH(CF$2,'Productivity Dump'!$E$3:$AJ$3,0)
),
IF(CF$3="Attendance",
INDEX('Attendance Dump'!$E$2:$AI$400,
MATCH($A81,'Attendance Dump'!$B$2:$B$400,0),
MATCH(CF$2,'Attendance Dump'!$E$1:$AI$1,0)
),
INDEX('Active Hour''s Dump'!$D$3:$AH$337,
MATCH($C81,'Active Hour''s Dump'!$A$3:$A$337,0),
MATCH(CF$2,'Active Hour''s Dump'!$D$2:$AH$2,0)
))),"")</f>
        <v>P</v>
      </c>
      <c r="CG81" s="54">
        <f>_xlfn.IFNA(IF(CG$3="Productivity",
INDEX('Productivity Dump'!$E$4:$AJ$500,
MATCH($A81,'Productivity Dump'!$A$4:$A$500,0),
MATCH(CG$2,'Productivity Dump'!$E$3:$AJ$3,0)
),
IF(CG$3="Attendance",
INDEX('Attendance Dump'!$E$2:$AI$400,
MATCH($A81,'Attendance Dump'!$B$2:$B$400,0),
MATCH(CG$2,'Attendance Dump'!$E$1:$AI$1,0)
),
INDEX('Active Hour''s Dump'!$D$3:$AH$337,
MATCH($C81,'Active Hour''s Dump'!$A$3:$A$337,0),
MATCH(CG$2,'Active Hour''s Dump'!$D$2:$AH$2,0)
))),"")</f>
        <v>8.5833333333333304</v>
      </c>
      <c r="CH81" s="13">
        <f>_xlfn.IFNA(IF(CH$3="Productivity",
INDEX('Productivity Dump'!$E$4:$AJ$500,
MATCH($A81,'Productivity Dump'!$A$4:$A$500,0),
MATCH(CH$2,'Productivity Dump'!$E$3:$AJ$3,0)
),
IF(CH$3="Attendance",
INDEX('Attendance Dump'!$E$2:$AI$400,
MATCH($A81,'Attendance Dump'!$B$2:$B$400,0),
MATCH(CH$2,'Attendance Dump'!$E$1:$AI$1,0)
),
INDEX('Active Hour''s Dump'!$D$3:$AH$337,
MATCH($C81,'Active Hour''s Dump'!$A$3:$A$337,0),
MATCH(CH$2,'Active Hour''s Dump'!$D$2:$AH$2,0)
))),"")</f>
        <v>1020.4190000000001</v>
      </c>
      <c r="CI81" s="13" t="str">
        <f>_xlfn.IFNA(IF(CI$3="Productivity",
INDEX('Productivity Dump'!$E$4:$AJ$500,
MATCH($A81,'Productivity Dump'!$A$4:$A$500,0),
MATCH(CI$2,'Productivity Dump'!$E$3:$AJ$3,0)
),
IF(CI$3="Attendance",
INDEX('Attendance Dump'!$E$2:$AI$400,
MATCH($A81,'Attendance Dump'!$B$2:$B$400,0),
MATCH(CI$2,'Attendance Dump'!$E$1:$AI$1,0)
),
INDEX('Active Hour''s Dump'!$D$3:$AH$337,
MATCH($C81,'Active Hour''s Dump'!$A$3:$A$337,0),
MATCH(CI$2,'Active Hour''s Dump'!$D$2:$AH$2,0)
))),"")</f>
        <v>P</v>
      </c>
      <c r="CJ81" s="54">
        <f>_xlfn.IFNA(IF(CJ$3="Productivity",
INDEX('Productivity Dump'!$E$4:$AJ$500,
MATCH($A81,'Productivity Dump'!$A$4:$A$500,0),
MATCH(CJ$2,'Productivity Dump'!$E$3:$AJ$3,0)
),
IF(CJ$3="Attendance",
INDEX('Attendance Dump'!$E$2:$AI$400,
MATCH($A81,'Attendance Dump'!$B$2:$B$400,0),
MATCH(CJ$2,'Attendance Dump'!$E$1:$AI$1,0)
),
INDEX('Active Hour''s Dump'!$D$3:$AH$337,
MATCH($C81,'Active Hour''s Dump'!$A$3:$A$337,0),
MATCH(CJ$2,'Active Hour''s Dump'!$D$2:$AH$2,0)
))),"")</f>
        <v>14.5</v>
      </c>
      <c r="CK81" s="13">
        <f>_xlfn.IFNA(IF(CK$3="Productivity",
INDEX('Productivity Dump'!$E$4:$AJ$500,
MATCH($A81,'Productivity Dump'!$A$4:$A$500,0),
MATCH(CK$2,'Productivity Dump'!$E$3:$AJ$3,0)
),
IF(CK$3="Attendance",
INDEX('Attendance Dump'!$E$2:$AI$400,
MATCH($A81,'Attendance Dump'!$B$2:$B$400,0),
MATCH(CK$2,'Attendance Dump'!$E$1:$AI$1,0)
),
INDEX('Active Hour''s Dump'!$D$3:$AH$337,
MATCH($C81,'Active Hour''s Dump'!$A$3:$A$337,0),
MATCH(CK$2,'Active Hour''s Dump'!$D$2:$AH$2,0)
))),"")</f>
        <v>1012.407</v>
      </c>
      <c r="CL81" s="13" t="str">
        <f>_xlfn.IFNA(IF(CL$3="Productivity",
INDEX('Productivity Dump'!$E$4:$AJ$500,
MATCH($A81,'Productivity Dump'!$A$4:$A$500,0),
MATCH(CL$2,'Productivity Dump'!$E$3:$AJ$3,0)
),
IF(CL$3="Attendance",
INDEX('Attendance Dump'!$E$2:$AI$400,
MATCH($A81,'Attendance Dump'!$B$2:$B$400,0),
MATCH(CL$2,'Attendance Dump'!$E$1:$AI$1,0)
),
INDEX('Active Hour''s Dump'!$D$3:$AH$337,
MATCH($C81,'Active Hour''s Dump'!$A$3:$A$337,0),
MATCH(CL$2,'Active Hour''s Dump'!$D$2:$AH$2,0)
))),"")</f>
        <v>P</v>
      </c>
      <c r="CM81" s="54">
        <f>_xlfn.IFNA(IF(CM$3="Productivity",
INDEX('Productivity Dump'!$E$4:$AJ$500,
MATCH($A81,'Productivity Dump'!$A$4:$A$500,0),
MATCH(CM$2,'Productivity Dump'!$E$3:$AJ$3,0)
),
IF(CM$3="Attendance",
INDEX('Attendance Dump'!$E$2:$AI$400,
MATCH($A81,'Attendance Dump'!$B$2:$B$400,0),
MATCH(CM$2,'Attendance Dump'!$E$1:$AI$1,0)
),
INDEX('Active Hour''s Dump'!$D$3:$AH$337,
MATCH($C81,'Active Hour''s Dump'!$A$3:$A$337,0),
MATCH(CM$2,'Active Hour''s Dump'!$D$2:$AH$2,0)
))),"")</f>
        <v>13.5833333333333</v>
      </c>
      <c r="CN81" s="13">
        <f>_xlfn.IFNA(IF(CN$3="Productivity",
INDEX('Productivity Dump'!$E$4:$AJ$500,
MATCH($A81,'Productivity Dump'!$A$4:$A$500,0),
MATCH(CN$2,'Productivity Dump'!$E$3:$AJ$3,0)
),
IF(CN$3="Attendance",
INDEX('Attendance Dump'!$E$2:$AI$400,
MATCH($A81,'Attendance Dump'!$B$2:$B$400,0),
MATCH(CN$2,'Attendance Dump'!$E$1:$AI$1,0)
),
INDEX('Active Hour''s Dump'!$D$3:$AH$337,
MATCH($C81,'Active Hour''s Dump'!$A$3:$A$337,0),
MATCH(CN$2,'Active Hour''s Dump'!$D$2:$AH$2,0)
))),"")</f>
        <v>0</v>
      </c>
      <c r="CO81" s="13">
        <f>_xlfn.IFNA(IF(CO$3="Productivity",
INDEX('Productivity Dump'!$E$4:$AJ$500,
MATCH($A81,'Productivity Dump'!$A$4:$A$500,0),
MATCH(CO$2,'Productivity Dump'!$E$3:$AJ$3,0)
),
IF(CO$3="Attendance",
INDEX('Attendance Dump'!$E$2:$AI$400,
MATCH($A81,'Attendance Dump'!$B$2:$B$400,0),
MATCH(CO$2,'Attendance Dump'!$E$1:$AI$1,0)
),
INDEX('Active Hour''s Dump'!$D$3:$AH$337,
MATCH($C81,'Active Hour''s Dump'!$A$3:$A$337,0),
MATCH(CO$2,'Active Hour''s Dump'!$D$2:$AH$2,0)
))),"")</f>
        <v>0</v>
      </c>
      <c r="CP81" s="54">
        <f>_xlfn.IFNA(IF(CP$3="Productivity",
INDEX('Productivity Dump'!$E$4:$AJ$500,
MATCH($A81,'Productivity Dump'!$A$4:$A$500,0),
MATCH(CP$2,'Productivity Dump'!$E$3:$AJ$3,0)
),
IF(CP$3="Attendance",
INDEX('Attendance Dump'!$E$2:$AI$400,
MATCH($A81,'Attendance Dump'!$B$2:$B$400,0),
MATCH(CP$2,'Attendance Dump'!$E$1:$AI$1,0)
),
INDEX('Active Hour''s Dump'!$D$3:$AH$337,
MATCH($C81,'Active Hour''s Dump'!$A$3:$A$337,0),
MATCH(CP$2,'Active Hour''s Dump'!$D$2:$AH$2,0)
))),"")</f>
        <v>0</v>
      </c>
      <c r="CQ81" s="13">
        <f>_xlfn.IFNA(IF(CQ$3="Productivity",
INDEX('Productivity Dump'!$E$4:$AJ$500,
MATCH($A81,'Productivity Dump'!$A$4:$A$500,0),
MATCH(CQ$2,'Productivity Dump'!$E$3:$AJ$3,0)
),
IF(CQ$3="Attendance",
INDEX('Attendance Dump'!$E$2:$AI$400,
MATCH($A81,'Attendance Dump'!$B$2:$B$400,0),
MATCH(CQ$2,'Attendance Dump'!$E$1:$AI$1,0)
),
INDEX('Active Hour''s Dump'!$D$3:$AH$337,
MATCH($C81,'Active Hour''s Dump'!$A$3:$A$337,0),
MATCH(CQ$2,'Active Hour''s Dump'!$D$2:$AH$2,0)
))),"")</f>
        <v>0</v>
      </c>
      <c r="CR81" s="13">
        <f>_xlfn.IFNA(IF(CR$3="Productivity",
INDEX('Productivity Dump'!$E$4:$AJ$500,
MATCH($A81,'Productivity Dump'!$A$4:$A$500,0),
MATCH(CR$2,'Productivity Dump'!$E$3:$AJ$3,0)
),
IF(CR$3="Attendance",
INDEX('Attendance Dump'!$E$2:$AI$400,
MATCH($A81,'Attendance Dump'!$B$2:$B$400,0),
MATCH(CR$2,'Attendance Dump'!$E$1:$AI$1,0)
),
INDEX('Active Hour''s Dump'!$D$3:$AH$337,
MATCH($C81,'Active Hour''s Dump'!$A$3:$A$337,0),
MATCH(CR$2,'Active Hour''s Dump'!$D$2:$AH$2,0)
))),"")</f>
        <v>0</v>
      </c>
      <c r="CS81" s="54">
        <f>_xlfn.IFNA(IF(CS$3="Productivity",
INDEX('Productivity Dump'!$E$4:$AJ$500,
MATCH($A81,'Productivity Dump'!$A$4:$A$500,0),
MATCH(CS$2,'Productivity Dump'!$E$3:$AJ$3,0)
),
IF(CS$3="Attendance",
INDEX('Attendance Dump'!$E$2:$AI$400,
MATCH($A81,'Attendance Dump'!$B$2:$B$400,0),
MATCH(CS$2,'Attendance Dump'!$E$1:$AI$1,0)
),
INDEX('Active Hour''s Dump'!$D$3:$AH$337,
MATCH($C81,'Active Hour''s Dump'!$A$3:$A$337,0),
MATCH(CS$2,'Active Hour''s Dump'!$D$2:$AH$2,0)
))),"")</f>
        <v>0</v>
      </c>
      <c r="CT81" s="13">
        <f>_xlfn.IFNA(IF(CT$3="Productivity",
INDEX('Productivity Dump'!$E$4:$AJ$500,
MATCH($A81,'Productivity Dump'!$A$4:$A$500,0),
MATCH(CT$2,'Productivity Dump'!$E$3:$AJ$3,0)
),
IF(CT$3="Attendance",
INDEX('Attendance Dump'!$E$2:$AI$400,
MATCH($A81,'Attendance Dump'!$B$2:$B$400,0),
MATCH(CT$2,'Attendance Dump'!$E$1:$AI$1,0)
),
INDEX('Active Hour''s Dump'!$D$3:$AH$337,
MATCH($C81,'Active Hour''s Dump'!$A$3:$A$337,0),
MATCH(CT$2,'Active Hour''s Dump'!$D$2:$AH$2,0)
))),"")</f>
        <v>0</v>
      </c>
      <c r="CU81" s="13">
        <f>_xlfn.IFNA(IF(CU$3="Productivity",
INDEX('Productivity Dump'!$E$4:$AJ$500,
MATCH($A81,'Productivity Dump'!$A$4:$A$500,0),
MATCH(CU$2,'Productivity Dump'!$E$3:$AJ$3,0)
),
IF(CU$3="Attendance",
INDEX('Attendance Dump'!$E$2:$AI$400,
MATCH($A81,'Attendance Dump'!$B$2:$B$400,0),
MATCH(CU$2,'Attendance Dump'!$E$1:$AI$1,0)
),
INDEX('Active Hour''s Dump'!$D$3:$AH$337,
MATCH($C81,'Active Hour''s Dump'!$A$3:$A$337,0),
MATCH(CU$2,'Active Hour''s Dump'!$D$2:$AH$2,0)
))),"")</f>
        <v>0</v>
      </c>
      <c r="CV81" s="54">
        <f>_xlfn.IFNA(IF(CV$3="Productivity",
INDEX('Productivity Dump'!$E$4:$AJ$500,
MATCH($A81,'Productivity Dump'!$A$4:$A$500,0),
MATCH(CV$2,'Productivity Dump'!$E$3:$AJ$3,0)
),
IF(CV$3="Attendance",
INDEX('Attendance Dump'!$E$2:$AI$400,
MATCH($A81,'Attendance Dump'!$B$2:$B$400,0),
MATCH(CV$2,'Attendance Dump'!$E$1:$AI$1,0)
),
INDEX('Active Hour''s Dump'!$D$3:$AH$337,
MATCH($C81,'Active Hour''s Dump'!$A$3:$A$337,0),
MATCH(CV$2,'Active Hour''s Dump'!$D$2:$AH$2,0)
))),"")</f>
        <v>0</v>
      </c>
      <c r="CW81" s="13"/>
      <c r="CX81" s="13"/>
      <c r="CY81" s="54"/>
      <c r="DA81" s="57">
        <f t="shared" si="69"/>
        <v>274.33333333333337</v>
      </c>
      <c r="DB81" s="35">
        <f t="shared" si="70"/>
        <v>18607.082999999999</v>
      </c>
      <c r="DC81" s="35">
        <f t="shared" si="67"/>
        <v>0</v>
      </c>
      <c r="DD81" s="35">
        <f t="shared" ca="1" si="68"/>
        <v>0</v>
      </c>
      <c r="DF81" s="32" cm="1">
        <f t="array" ref="DF81">SUMPRODUCT(
    (MOD(COLUMN(H81:CV81) - COLUMN(H81), 3) = 0) *
    (H81:CV81 = 0) *
    (I81:CW81 = "P") *
    (COUNTIF(UKHoliday, H$2:CV$2) = 0)
)</f>
        <v>0</v>
      </c>
      <c r="DG81" s="33" cm="1">
        <f t="array" ref="DG81">SUMPRODUCT(
  (MOD(COLUMN(H81:CV81) - COLUMN(H81), 3) = 0) *
  (H81:CV81 &gt; 0) *
  (H81:CV81 &lt; 0.5 * IF(((WEEKDAY(H$2:CV$2, 2) = 1) + (WEEKDAY(H$2:CV$2, 2) = 6)), G81, F81)) *
  (I81:CW81 = "P") *
  (COUNTIF(UKHoliday, H$2:CV$2) = 0)
)</f>
        <v>0</v>
      </c>
      <c r="DH81" s="33" cm="1">
        <f t="array" ref="DH81">SUMPRODUCT(
  (MOD(COLUMN(H81:CV81) - COLUMN(H81), 3) = 0) *
  (H81:CV81 &gt; 0.5 * IF(((WEEKDAY(H$2:CV$2, 2) = 1) + (WEEKDAY(H$2:CV$2, 2) = 6)), $G81, $F81)) *
  (H81:CV81 &lt; 0.8 * IF(((WEEKDAY(H$2:CV$2, 2) = 1) + (WEEKDAY(H$2:CV$2, 2) = 6)), $G81, $F81)) *
  (I81:CW81 = "P") *
  (COUNTIF(UKHoliday, H$2:CV$2) = 0)
)</f>
        <v>0</v>
      </c>
      <c r="DI81" s="33" cm="1">
        <f t="array" ref="DI81">SUMPRODUCT(
  (MOD(COLUMN(H81:CV81) - COLUMN(H81), 3) = 0) *
  (H81:CV81 &gt; 0.8 * IF(((WEEKDAY(H$2:CV$2, 2) = 1) + (WEEKDAY(H$2:CV$2, 2) = 6)), $G81, $F81)) *
  (H81:CV81 &lt; 1 * IF(((WEEKDAY(H$2:CV$2, 2) = 1) + (WEEKDAY(H$2:CV$2, 2) = 6)), $G81, $F81)) *
  (I81:CW81 = "P") *
  (COUNTIF(UKHoliday, H$2:CV$2) = 0)
)</f>
        <v>6</v>
      </c>
    </row>
    <row r="82" spans="1:113" x14ac:dyDescent="0.3">
      <c r="A82" s="8" t="s">
        <v>102</v>
      </c>
      <c r="B82" s="8" t="s">
        <v>914</v>
      </c>
      <c r="C82" s="9" t="s">
        <v>634</v>
      </c>
      <c r="D82" s="62" t="s">
        <v>1058</v>
      </c>
      <c r="E82" s="35">
        <v>28000</v>
      </c>
      <c r="F82" s="35">
        <f t="shared" si="65"/>
        <v>1400</v>
      </c>
      <c r="G82" s="35">
        <f t="shared" si="66"/>
        <v>700</v>
      </c>
      <c r="H82" s="13">
        <f>_xlfn.IFNA(IF(H$3="Productivity",
INDEX('Productivity Dump'!$E$4:$AJ$500,
MATCH($A82,'Productivity Dump'!$A$4:$A$500,0),
MATCH(H$2,'Productivity Dump'!$E$3:$AJ$3,0)
),
IF(H$3="Attendance",
INDEX('Attendance Dump'!$E$2:$AI$400,
MATCH($A82,'Attendance Dump'!$B$2:$B$400,0),
MATCH(H$2,'Attendance Dump'!$E$1:$AI$1,0)
),
INDEX('Active Hour''s Dump'!$D$3:$AH$337,
MATCH($C82,'Active Hour''s Dump'!$A$3:$A$337,0),
MATCH(H$2,'Active Hour''s Dump'!$D$2:$AH$2,0)
))),"")</f>
        <v>1301.9720000000004</v>
      </c>
      <c r="I82" s="13" t="str">
        <f>_xlfn.IFNA(IF(I$3="Productivity",
INDEX('Productivity Dump'!$E$4:$AJ$500,
MATCH($A82,'Productivity Dump'!$A$4:$A$500,0),
MATCH(I$2,'Productivity Dump'!$E$3:$AJ$3,0)
),
IF(I$3="Attendance",
INDEX('Attendance Dump'!$E$2:$AI$400,
MATCH($A82,'Attendance Dump'!$B$2:$B$400,0),
MATCH(I$2,'Attendance Dump'!$E$1:$AI$1,0)
),
INDEX('Active Hour''s Dump'!$D$3:$AH$337,
MATCH($C82,'Active Hour''s Dump'!$A$3:$A$337,0),
MATCH(I$2,'Active Hour''s Dump'!$D$2:$AH$2,0)
))),"")</f>
        <v>P</v>
      </c>
      <c r="J82" s="54">
        <f>_xlfn.IFNA(IF(J$3="Productivity",
INDEX('Productivity Dump'!$E$4:$AJ$500,
MATCH($A82,'Productivity Dump'!$A$4:$A$500,0),
MATCH(J$2,'Productivity Dump'!$E$3:$AJ$3,0)
),
IF(J$3="Attendance",
INDEX('Attendance Dump'!$E$2:$AI$400,
MATCH($A82,'Attendance Dump'!$B$2:$B$400,0),
MATCH(J$2,'Attendance Dump'!$E$1:$AI$1,0)
),
INDEX('Active Hour''s Dump'!$D$3:$AH$337,
MATCH($C82,'Active Hour''s Dump'!$A$3:$A$337,0),
MATCH(J$2,'Active Hour''s Dump'!$D$2:$AH$2,0)
))),"")</f>
        <v>9.5</v>
      </c>
      <c r="K82" s="13">
        <f>_xlfn.IFNA(IF(K$3="Productivity",
INDEX('Productivity Dump'!$E$4:$AJ$500,
MATCH($A82,'Productivity Dump'!$A$4:$A$500,0),
MATCH(K$2,'Productivity Dump'!$E$3:$AJ$3,0)
),
IF(K$3="Attendance",
INDEX('Attendance Dump'!$E$2:$AI$400,
MATCH($A82,'Attendance Dump'!$B$2:$B$400,0),
MATCH(K$2,'Attendance Dump'!$E$1:$AI$1,0)
),
INDEX('Active Hour''s Dump'!$D$3:$AH$337,
MATCH($C82,'Active Hour''s Dump'!$A$3:$A$337,0),
MATCH(K$2,'Active Hour''s Dump'!$D$2:$AH$2,0)
))),"")</f>
        <v>1345.5979999999997</v>
      </c>
      <c r="L82" s="13" t="str">
        <f>_xlfn.IFNA(IF(L$3="Productivity",
INDEX('Productivity Dump'!$E$4:$AJ$500,
MATCH($A82,'Productivity Dump'!$A$4:$A$500,0),
MATCH(L$2,'Productivity Dump'!$E$3:$AJ$3,0)
),
IF(L$3="Attendance",
INDEX('Attendance Dump'!$E$2:$AI$400,
MATCH($A82,'Attendance Dump'!$B$2:$B$400,0),
MATCH(L$2,'Attendance Dump'!$E$1:$AI$1,0)
),
INDEX('Active Hour''s Dump'!$D$3:$AH$337,
MATCH($C82,'Active Hour''s Dump'!$A$3:$A$337,0),
MATCH(L$2,'Active Hour''s Dump'!$D$2:$AH$2,0)
))),"")</f>
        <v>P</v>
      </c>
      <c r="M82" s="54">
        <f>_xlfn.IFNA(IF(M$3="Productivity",
INDEX('Productivity Dump'!$E$4:$AJ$500,
MATCH($A82,'Productivity Dump'!$A$4:$A$500,0),
MATCH(M$2,'Productivity Dump'!$E$3:$AJ$3,0)
),
IF(M$3="Attendance",
INDEX('Attendance Dump'!$E$2:$AI$400,
MATCH($A82,'Attendance Dump'!$B$2:$B$400,0),
MATCH(M$2,'Attendance Dump'!$E$1:$AI$1,0)
),
INDEX('Active Hour''s Dump'!$D$3:$AH$337,
MATCH($C82,'Active Hour''s Dump'!$A$3:$A$337,0),
MATCH(M$2,'Active Hour''s Dump'!$D$2:$AH$2,0)
))),"")</f>
        <v>10.25</v>
      </c>
      <c r="N82" s="13">
        <f>_xlfn.IFNA(IF(N$3="Productivity",
INDEX('Productivity Dump'!$E$4:$AJ$500,
MATCH($A82,'Productivity Dump'!$A$4:$A$500,0),
MATCH(N$2,'Productivity Dump'!$E$3:$AJ$3,0)
),
IF(N$3="Attendance",
INDEX('Attendance Dump'!$E$2:$AI$400,
MATCH($A82,'Attendance Dump'!$B$2:$B$400,0),
MATCH(N$2,'Attendance Dump'!$E$1:$AI$1,0)
),
INDEX('Active Hour''s Dump'!$D$3:$AH$337,
MATCH($C82,'Active Hour''s Dump'!$A$3:$A$337,0),
MATCH(N$2,'Active Hour''s Dump'!$D$2:$AH$2,0)
))),"")</f>
        <v>814.45</v>
      </c>
      <c r="O82" s="13" t="str">
        <f>_xlfn.IFNA(IF(O$3="Productivity",
INDEX('Productivity Dump'!$E$4:$AJ$500,
MATCH($A82,'Productivity Dump'!$A$4:$A$500,0),
MATCH(O$2,'Productivity Dump'!$E$3:$AJ$3,0)
),
IF(O$3="Attendance",
INDEX('Attendance Dump'!$E$2:$AI$400,
MATCH($A82,'Attendance Dump'!$B$2:$B$400,0),
MATCH(O$2,'Attendance Dump'!$E$1:$AI$1,0)
),
INDEX('Active Hour''s Dump'!$D$3:$AH$337,
MATCH($C82,'Active Hour''s Dump'!$A$3:$A$337,0),
MATCH(O$2,'Active Hour''s Dump'!$D$2:$AH$2,0)
))),"")</f>
        <v>P</v>
      </c>
      <c r="P82" s="54">
        <f>_xlfn.IFNA(IF(P$3="Productivity",
INDEX('Productivity Dump'!$E$4:$AJ$500,
MATCH($A82,'Productivity Dump'!$A$4:$A$500,0),
MATCH(P$2,'Productivity Dump'!$E$3:$AJ$3,0)
),
IF(P$3="Attendance",
INDEX('Attendance Dump'!$E$2:$AI$400,
MATCH($A82,'Attendance Dump'!$B$2:$B$400,0),
MATCH(P$2,'Attendance Dump'!$E$1:$AI$1,0)
),
INDEX('Active Hour''s Dump'!$D$3:$AH$337,
MATCH($C82,'Active Hour''s Dump'!$A$3:$A$337,0),
MATCH(P$2,'Active Hour''s Dump'!$D$2:$AH$2,0)
))),"")</f>
        <v>5.6666666666666696</v>
      </c>
      <c r="Q82" s="13">
        <f>_xlfn.IFNA(IF(Q$3="Productivity",
INDEX('Productivity Dump'!$E$4:$AJ$500,
MATCH($A82,'Productivity Dump'!$A$4:$A$500,0),
MATCH(Q$2,'Productivity Dump'!$E$3:$AJ$3,0)
),
IF(Q$3="Attendance",
INDEX('Attendance Dump'!$E$2:$AI$400,
MATCH($A82,'Attendance Dump'!$B$2:$B$400,0),
MATCH(Q$2,'Attendance Dump'!$E$1:$AI$1,0)
),
INDEX('Active Hour''s Dump'!$D$3:$AH$337,
MATCH($C82,'Active Hour''s Dump'!$A$3:$A$337,0),
MATCH(Q$2,'Active Hour''s Dump'!$D$2:$AH$2,0)
))),"")</f>
        <v>0</v>
      </c>
      <c r="R82" s="13" t="str">
        <f>_xlfn.IFNA(IF(R$3="Productivity",
INDEX('Productivity Dump'!$E$4:$AJ$500,
MATCH($A82,'Productivity Dump'!$A$4:$A$500,0),
MATCH(R$2,'Productivity Dump'!$E$3:$AJ$3,0)
),
IF(R$3="Attendance",
INDEX('Attendance Dump'!$E$2:$AI$400,
MATCH($A82,'Attendance Dump'!$B$2:$B$400,0),
MATCH(R$2,'Attendance Dump'!$E$1:$AI$1,0)
),
INDEX('Active Hour''s Dump'!$D$3:$AH$337,
MATCH($C82,'Active Hour''s Dump'!$A$3:$A$337,0),
MATCH(R$2,'Active Hour''s Dump'!$D$2:$AH$2,0)
))),"")</f>
        <v>WO</v>
      </c>
      <c r="S82" s="54">
        <f>_xlfn.IFNA(IF(S$3="Productivity",
INDEX('Productivity Dump'!$E$4:$AJ$500,
MATCH($A82,'Productivity Dump'!$A$4:$A$500,0),
MATCH(S$2,'Productivity Dump'!$E$3:$AJ$3,0)
),
IF(S$3="Attendance",
INDEX('Attendance Dump'!$E$2:$AI$400,
MATCH($A82,'Attendance Dump'!$B$2:$B$400,0),
MATCH(S$2,'Attendance Dump'!$E$1:$AI$1,0)
),
INDEX('Active Hour''s Dump'!$D$3:$AH$337,
MATCH($C82,'Active Hour''s Dump'!$A$3:$A$337,0),
MATCH(S$2,'Active Hour''s Dump'!$D$2:$AH$2,0)
))),"")</f>
        <v>0</v>
      </c>
      <c r="T82" s="13">
        <f>_xlfn.IFNA(IF(T$3="Productivity",
INDEX('Productivity Dump'!$E$4:$AJ$500,
MATCH($A82,'Productivity Dump'!$A$4:$A$500,0),
MATCH(T$2,'Productivity Dump'!$E$3:$AJ$3,0)
),
IF(T$3="Attendance",
INDEX('Attendance Dump'!$E$2:$AI$400,
MATCH($A82,'Attendance Dump'!$B$2:$B$400,0),
MATCH(T$2,'Attendance Dump'!$E$1:$AI$1,0)
),
INDEX('Active Hour''s Dump'!$D$3:$AH$337,
MATCH($C82,'Active Hour''s Dump'!$A$3:$A$337,0),
MATCH(T$2,'Active Hour''s Dump'!$D$2:$AH$2,0)
))),"")</f>
        <v>899.31400000000019</v>
      </c>
      <c r="U82" s="13" t="str">
        <f>_xlfn.IFNA(IF(U$3="Productivity",
INDEX('Productivity Dump'!$E$4:$AJ$500,
MATCH($A82,'Productivity Dump'!$A$4:$A$500,0),
MATCH(U$2,'Productivity Dump'!$E$3:$AJ$3,0)
),
IF(U$3="Attendance",
INDEX('Attendance Dump'!$E$2:$AI$400,
MATCH($A82,'Attendance Dump'!$B$2:$B$400,0),
MATCH(U$2,'Attendance Dump'!$E$1:$AI$1,0)
),
INDEX('Active Hour''s Dump'!$D$3:$AH$337,
MATCH($C82,'Active Hour''s Dump'!$A$3:$A$337,0),
MATCH(U$2,'Active Hour''s Dump'!$D$2:$AH$2,0)
))),"")</f>
        <v>P</v>
      </c>
      <c r="V82" s="54">
        <f>_xlfn.IFNA(IF(V$3="Productivity",
INDEX('Productivity Dump'!$E$4:$AJ$500,
MATCH($A82,'Productivity Dump'!$A$4:$A$500,0),
MATCH(V$2,'Productivity Dump'!$E$3:$AJ$3,0)
),
IF(V$3="Attendance",
INDEX('Attendance Dump'!$E$2:$AI$400,
MATCH($A82,'Attendance Dump'!$B$2:$B$400,0),
MATCH(V$2,'Attendance Dump'!$E$1:$AI$1,0)
),
INDEX('Active Hour''s Dump'!$D$3:$AH$337,
MATCH($C82,'Active Hour''s Dump'!$A$3:$A$337,0),
MATCH(V$2,'Active Hour''s Dump'!$D$2:$AH$2,0)
))),"")</f>
        <v>5.5833333333333304</v>
      </c>
      <c r="W82" s="13">
        <f>_xlfn.IFNA(IF(W$3="Productivity",
INDEX('Productivity Dump'!$E$4:$AJ$500,
MATCH($A82,'Productivity Dump'!$A$4:$A$500,0),
MATCH(W$2,'Productivity Dump'!$E$3:$AJ$3,0)
),
IF(W$3="Attendance",
INDEX('Attendance Dump'!$E$2:$AI$400,
MATCH($A82,'Attendance Dump'!$B$2:$B$400,0),
MATCH(W$2,'Attendance Dump'!$E$1:$AI$1,0)
),
INDEX('Active Hour''s Dump'!$D$3:$AH$337,
MATCH($C82,'Active Hour''s Dump'!$A$3:$A$337,0),
MATCH(W$2,'Active Hour''s Dump'!$D$2:$AH$2,0)
))),"")</f>
        <v>1505.8650000000002</v>
      </c>
      <c r="X82" s="13" t="str">
        <f>_xlfn.IFNA(IF(X$3="Productivity",
INDEX('Productivity Dump'!$E$4:$AJ$500,
MATCH($A82,'Productivity Dump'!$A$4:$A$500,0),
MATCH(X$2,'Productivity Dump'!$E$3:$AJ$3,0)
),
IF(X$3="Attendance",
INDEX('Attendance Dump'!$E$2:$AI$400,
MATCH($A82,'Attendance Dump'!$B$2:$B$400,0),
MATCH(X$2,'Attendance Dump'!$E$1:$AI$1,0)
),
INDEX('Active Hour''s Dump'!$D$3:$AH$337,
MATCH($C82,'Active Hour''s Dump'!$A$3:$A$337,0),
MATCH(X$2,'Active Hour''s Dump'!$D$2:$AH$2,0)
))),"")</f>
        <v>P</v>
      </c>
      <c r="Y82" s="54">
        <f>_xlfn.IFNA(IF(Y$3="Productivity",
INDEX('Productivity Dump'!$E$4:$AJ$500,
MATCH($A82,'Productivity Dump'!$A$4:$A$500,0),
MATCH(Y$2,'Productivity Dump'!$E$3:$AJ$3,0)
),
IF(Y$3="Attendance",
INDEX('Attendance Dump'!$E$2:$AI$400,
MATCH($A82,'Attendance Dump'!$B$2:$B$400,0),
MATCH(Y$2,'Attendance Dump'!$E$1:$AI$1,0)
),
INDEX('Active Hour''s Dump'!$D$3:$AH$337,
MATCH($C82,'Active Hour''s Dump'!$A$3:$A$337,0),
MATCH(Y$2,'Active Hour''s Dump'!$D$2:$AH$2,0)
))),"")</f>
        <v>10.1666666666667</v>
      </c>
      <c r="Z82" s="13">
        <f>_xlfn.IFNA(IF(Z$3="Productivity",
INDEX('Productivity Dump'!$E$4:$AJ$500,
MATCH($A82,'Productivity Dump'!$A$4:$A$500,0),
MATCH(Z$2,'Productivity Dump'!$E$3:$AJ$3,0)
),
IF(Z$3="Attendance",
INDEX('Attendance Dump'!$E$2:$AI$400,
MATCH($A82,'Attendance Dump'!$B$2:$B$400,0),
MATCH(Z$2,'Attendance Dump'!$E$1:$AI$1,0)
),
INDEX('Active Hour''s Dump'!$D$3:$AH$337,
MATCH($C82,'Active Hour''s Dump'!$A$3:$A$337,0),
MATCH(Z$2,'Active Hour''s Dump'!$D$2:$AH$2,0)
))),"")</f>
        <v>1553.8290000000002</v>
      </c>
      <c r="AA82" s="13" t="str">
        <f>_xlfn.IFNA(IF(AA$3="Productivity",
INDEX('Productivity Dump'!$E$4:$AJ$500,
MATCH($A82,'Productivity Dump'!$A$4:$A$500,0),
MATCH(AA$2,'Productivity Dump'!$E$3:$AJ$3,0)
),
IF(AA$3="Attendance",
INDEX('Attendance Dump'!$E$2:$AI$400,
MATCH($A82,'Attendance Dump'!$B$2:$B$400,0),
MATCH(AA$2,'Attendance Dump'!$E$1:$AI$1,0)
),
INDEX('Active Hour''s Dump'!$D$3:$AH$337,
MATCH($C82,'Active Hour''s Dump'!$A$3:$A$337,0),
MATCH(AA$2,'Active Hour''s Dump'!$D$2:$AH$2,0)
))),"")</f>
        <v>P</v>
      </c>
      <c r="AB82" s="54">
        <f>_xlfn.IFNA(IF(AB$3="Productivity",
INDEX('Productivity Dump'!$E$4:$AJ$500,
MATCH($A82,'Productivity Dump'!$A$4:$A$500,0),
MATCH(AB$2,'Productivity Dump'!$E$3:$AJ$3,0)
),
IF(AB$3="Attendance",
INDEX('Attendance Dump'!$E$2:$AI$400,
MATCH($A82,'Attendance Dump'!$B$2:$B$400,0),
MATCH(AB$2,'Attendance Dump'!$E$1:$AI$1,0)
),
INDEX('Active Hour''s Dump'!$D$3:$AH$337,
MATCH($C82,'Active Hour''s Dump'!$A$3:$A$337,0),
MATCH(AB$2,'Active Hour''s Dump'!$D$2:$AH$2,0)
))),"")</f>
        <v>9.25</v>
      </c>
      <c r="AC82" s="13">
        <f>_xlfn.IFNA(IF(AC$3="Productivity",
INDEX('Productivity Dump'!$E$4:$AJ$500,
MATCH($A82,'Productivity Dump'!$A$4:$A$500,0),
MATCH(AC$2,'Productivity Dump'!$E$3:$AJ$3,0)
),
IF(AC$3="Attendance",
INDEX('Attendance Dump'!$E$2:$AI$400,
MATCH($A82,'Attendance Dump'!$B$2:$B$400,0),
MATCH(AC$2,'Attendance Dump'!$E$1:$AI$1,0)
),
INDEX('Active Hour''s Dump'!$D$3:$AH$337,
MATCH($C82,'Active Hour''s Dump'!$A$3:$A$337,0),
MATCH(AC$2,'Active Hour''s Dump'!$D$2:$AH$2,0)
))),"")</f>
        <v>1289.5069999999996</v>
      </c>
      <c r="AD82" s="13" t="str">
        <f>_xlfn.IFNA(IF(AD$3="Productivity",
INDEX('Productivity Dump'!$E$4:$AJ$500,
MATCH($A82,'Productivity Dump'!$A$4:$A$500,0),
MATCH(AD$2,'Productivity Dump'!$E$3:$AJ$3,0)
),
IF(AD$3="Attendance",
INDEX('Attendance Dump'!$E$2:$AI$400,
MATCH($A82,'Attendance Dump'!$B$2:$B$400,0),
MATCH(AD$2,'Attendance Dump'!$E$1:$AI$1,0)
),
INDEX('Active Hour''s Dump'!$D$3:$AH$337,
MATCH($C82,'Active Hour''s Dump'!$A$3:$A$337,0),
MATCH(AD$2,'Active Hour''s Dump'!$D$2:$AH$2,0)
))),"")</f>
        <v>P</v>
      </c>
      <c r="AE82" s="54">
        <f>_xlfn.IFNA(IF(AE$3="Productivity",
INDEX('Productivity Dump'!$E$4:$AJ$500,
MATCH($A82,'Productivity Dump'!$A$4:$A$500,0),
MATCH(AE$2,'Productivity Dump'!$E$3:$AJ$3,0)
),
IF(AE$3="Attendance",
INDEX('Attendance Dump'!$E$2:$AI$400,
MATCH($A82,'Attendance Dump'!$B$2:$B$400,0),
MATCH(AE$2,'Attendance Dump'!$E$1:$AI$1,0)
),
INDEX('Active Hour''s Dump'!$D$3:$AH$337,
MATCH($C82,'Active Hour''s Dump'!$A$3:$A$337,0),
MATCH(AE$2,'Active Hour''s Dump'!$D$2:$AH$2,0)
))),"")</f>
        <v>8.75</v>
      </c>
      <c r="AF82" s="13">
        <f>_xlfn.IFNA(IF(AF$3="Productivity",
INDEX('Productivity Dump'!$E$4:$AJ$500,
MATCH($A82,'Productivity Dump'!$A$4:$A$500,0),
MATCH(AF$2,'Productivity Dump'!$E$3:$AJ$3,0)
),
IF(AF$3="Attendance",
INDEX('Attendance Dump'!$E$2:$AI$400,
MATCH($A82,'Attendance Dump'!$B$2:$B$400,0),
MATCH(AF$2,'Attendance Dump'!$E$1:$AI$1,0)
),
INDEX('Active Hour''s Dump'!$D$3:$AH$337,
MATCH($C82,'Active Hour''s Dump'!$A$3:$A$337,0),
MATCH(AF$2,'Active Hour''s Dump'!$D$2:$AH$2,0)
))),"")</f>
        <v>1347.4560000000004</v>
      </c>
      <c r="AG82" s="13" t="str">
        <f>_xlfn.IFNA(IF(AG$3="Productivity",
INDEX('Productivity Dump'!$E$4:$AJ$500,
MATCH($A82,'Productivity Dump'!$A$4:$A$500,0),
MATCH(AG$2,'Productivity Dump'!$E$3:$AJ$3,0)
),
IF(AG$3="Attendance",
INDEX('Attendance Dump'!$E$2:$AI$400,
MATCH($A82,'Attendance Dump'!$B$2:$B$400,0),
MATCH(AG$2,'Attendance Dump'!$E$1:$AI$1,0)
),
INDEX('Active Hour''s Dump'!$D$3:$AH$337,
MATCH($C82,'Active Hour''s Dump'!$A$3:$A$337,0),
MATCH(AG$2,'Active Hour''s Dump'!$D$2:$AH$2,0)
))),"")</f>
        <v>P</v>
      </c>
      <c r="AH82" s="54">
        <f>_xlfn.IFNA(IF(AH$3="Productivity",
INDEX('Productivity Dump'!$E$4:$AJ$500,
MATCH($A82,'Productivity Dump'!$A$4:$A$500,0),
MATCH(AH$2,'Productivity Dump'!$E$3:$AJ$3,0)
),
IF(AH$3="Attendance",
INDEX('Attendance Dump'!$E$2:$AI$400,
MATCH($A82,'Attendance Dump'!$B$2:$B$400,0),
MATCH(AH$2,'Attendance Dump'!$E$1:$AI$1,0)
),
INDEX('Active Hour''s Dump'!$D$3:$AH$337,
MATCH($C82,'Active Hour''s Dump'!$A$3:$A$337,0),
MATCH(AH$2,'Active Hour''s Dump'!$D$2:$AH$2,0)
))),"")</f>
        <v>9.5</v>
      </c>
      <c r="AI82" s="13">
        <f>_xlfn.IFNA(IF(AI$3="Productivity",
INDEX('Productivity Dump'!$E$4:$AJ$500,
MATCH($A82,'Productivity Dump'!$A$4:$A$500,0),
MATCH(AI$2,'Productivity Dump'!$E$3:$AJ$3,0)
),
IF(AI$3="Attendance",
INDEX('Attendance Dump'!$E$2:$AI$400,
MATCH($A82,'Attendance Dump'!$B$2:$B$400,0),
MATCH(AI$2,'Attendance Dump'!$E$1:$AI$1,0)
),
INDEX('Active Hour''s Dump'!$D$3:$AH$337,
MATCH($C82,'Active Hour''s Dump'!$A$3:$A$337,0),
MATCH(AI$2,'Active Hour''s Dump'!$D$2:$AH$2,0)
))),"")</f>
        <v>1252.6870000000004</v>
      </c>
      <c r="AJ82" s="13" t="str">
        <f>_xlfn.IFNA(IF(AJ$3="Productivity",
INDEX('Productivity Dump'!$E$4:$AJ$500,
MATCH($A82,'Productivity Dump'!$A$4:$A$500,0),
MATCH(AJ$2,'Productivity Dump'!$E$3:$AJ$3,0)
),
IF(AJ$3="Attendance",
INDEX('Attendance Dump'!$E$2:$AI$400,
MATCH($A82,'Attendance Dump'!$B$2:$B$400,0),
MATCH(AJ$2,'Attendance Dump'!$E$1:$AI$1,0)
),
INDEX('Active Hour''s Dump'!$D$3:$AH$337,
MATCH($C82,'Active Hour''s Dump'!$A$3:$A$337,0),
MATCH(AJ$2,'Active Hour''s Dump'!$D$2:$AH$2,0)
))),"")</f>
        <v>P</v>
      </c>
      <c r="AK82" s="54">
        <f>_xlfn.IFNA(IF(AK$3="Productivity",
INDEX('Productivity Dump'!$E$4:$AJ$500,
MATCH($A82,'Productivity Dump'!$A$4:$A$500,0),
MATCH(AK$2,'Productivity Dump'!$E$3:$AJ$3,0)
),
IF(AK$3="Attendance",
INDEX('Attendance Dump'!$E$2:$AI$400,
MATCH($A82,'Attendance Dump'!$B$2:$B$400,0),
MATCH(AK$2,'Attendance Dump'!$E$1:$AI$1,0)
),
INDEX('Active Hour''s Dump'!$D$3:$AH$337,
MATCH($C82,'Active Hour''s Dump'!$A$3:$A$337,0),
MATCH(AK$2,'Active Hour''s Dump'!$D$2:$AH$2,0)
))),"")</f>
        <v>8.5833333333333304</v>
      </c>
      <c r="AL82" s="13">
        <f>_xlfn.IFNA(IF(AL$3="Productivity",
INDEX('Productivity Dump'!$E$4:$AJ$500,
MATCH($A82,'Productivity Dump'!$A$4:$A$500,0),
MATCH(AL$2,'Productivity Dump'!$E$3:$AJ$3,0)
),
IF(AL$3="Attendance",
INDEX('Attendance Dump'!$E$2:$AI$400,
MATCH($A82,'Attendance Dump'!$B$2:$B$400,0),
MATCH(AL$2,'Attendance Dump'!$E$1:$AI$1,0)
),
INDEX('Active Hour''s Dump'!$D$3:$AH$337,
MATCH($C82,'Active Hour''s Dump'!$A$3:$A$337,0),
MATCH(AL$2,'Active Hour''s Dump'!$D$2:$AH$2,0)
))),"")</f>
        <v>0</v>
      </c>
      <c r="AM82" s="13" t="str">
        <f>_xlfn.IFNA(IF(AM$3="Productivity",
INDEX('Productivity Dump'!$E$4:$AJ$500,
MATCH($A82,'Productivity Dump'!$A$4:$A$500,0),
MATCH(AM$2,'Productivity Dump'!$E$3:$AJ$3,0)
),
IF(AM$3="Attendance",
INDEX('Attendance Dump'!$E$2:$AI$400,
MATCH($A82,'Attendance Dump'!$B$2:$B$400,0),
MATCH(AM$2,'Attendance Dump'!$E$1:$AI$1,0)
),
INDEX('Active Hour''s Dump'!$D$3:$AH$337,
MATCH($C82,'Active Hour''s Dump'!$A$3:$A$337,0),
MATCH(AM$2,'Active Hour''s Dump'!$D$2:$AH$2,0)
))),"")</f>
        <v>WO</v>
      </c>
      <c r="AN82" s="54">
        <f>_xlfn.IFNA(IF(AN$3="Productivity",
INDEX('Productivity Dump'!$E$4:$AJ$500,
MATCH($A82,'Productivity Dump'!$A$4:$A$500,0),
MATCH(AN$2,'Productivity Dump'!$E$3:$AJ$3,0)
),
IF(AN$3="Attendance",
INDEX('Attendance Dump'!$E$2:$AI$400,
MATCH($A82,'Attendance Dump'!$B$2:$B$400,0),
MATCH(AN$2,'Attendance Dump'!$E$1:$AI$1,0)
),
INDEX('Active Hour''s Dump'!$D$3:$AH$337,
MATCH($C82,'Active Hour''s Dump'!$A$3:$A$337,0),
MATCH(AN$2,'Active Hour''s Dump'!$D$2:$AH$2,0)
))),"")</f>
        <v>0</v>
      </c>
      <c r="AO82" s="13">
        <f>_xlfn.IFNA(IF(AO$3="Productivity",
INDEX('Productivity Dump'!$E$4:$AJ$500,
MATCH($A82,'Productivity Dump'!$A$4:$A$500,0),
MATCH(AO$2,'Productivity Dump'!$E$3:$AJ$3,0)
),
IF(AO$3="Attendance",
INDEX('Attendance Dump'!$E$2:$AI$400,
MATCH($A82,'Attendance Dump'!$B$2:$B$400,0),
MATCH(AO$2,'Attendance Dump'!$E$1:$AI$1,0)
),
INDEX('Active Hour''s Dump'!$D$3:$AH$337,
MATCH($C82,'Active Hour''s Dump'!$A$3:$A$337,0),
MATCH(AO$2,'Active Hour''s Dump'!$D$2:$AH$2,0)
))),"")</f>
        <v>840.95100000000036</v>
      </c>
      <c r="AP82" s="13" t="str">
        <f>_xlfn.IFNA(IF(AP$3="Productivity",
INDEX('Productivity Dump'!$E$4:$AJ$500,
MATCH($A82,'Productivity Dump'!$A$4:$A$500,0),
MATCH(AP$2,'Productivity Dump'!$E$3:$AJ$3,0)
),
IF(AP$3="Attendance",
INDEX('Attendance Dump'!$E$2:$AI$400,
MATCH($A82,'Attendance Dump'!$B$2:$B$400,0),
MATCH(AP$2,'Attendance Dump'!$E$1:$AI$1,0)
),
INDEX('Active Hour''s Dump'!$D$3:$AH$337,
MATCH($C82,'Active Hour''s Dump'!$A$3:$A$337,0),
MATCH(AP$2,'Active Hour''s Dump'!$D$2:$AH$2,0)
))),"")</f>
        <v>P</v>
      </c>
      <c r="AQ82" s="54">
        <f>_xlfn.IFNA(IF(AQ$3="Productivity",
INDEX('Productivity Dump'!$E$4:$AJ$500,
MATCH($A82,'Productivity Dump'!$A$4:$A$500,0),
MATCH(AQ$2,'Productivity Dump'!$E$3:$AJ$3,0)
),
IF(AQ$3="Attendance",
INDEX('Attendance Dump'!$E$2:$AI$400,
MATCH($A82,'Attendance Dump'!$B$2:$B$400,0),
MATCH(AQ$2,'Attendance Dump'!$E$1:$AI$1,0)
),
INDEX('Active Hour''s Dump'!$D$3:$AH$337,
MATCH($C82,'Active Hour''s Dump'!$A$3:$A$337,0),
MATCH(AQ$2,'Active Hour''s Dump'!$D$2:$AH$2,0)
))),"")</f>
        <v>5.4166666666666696</v>
      </c>
      <c r="AR82" s="13">
        <f>_xlfn.IFNA(IF(AR$3="Productivity",
INDEX('Productivity Dump'!$E$4:$AJ$500,
MATCH($A82,'Productivity Dump'!$A$4:$A$500,0),
MATCH(AR$2,'Productivity Dump'!$E$3:$AJ$3,0)
),
IF(AR$3="Attendance",
INDEX('Attendance Dump'!$E$2:$AI$400,
MATCH($A82,'Attendance Dump'!$B$2:$B$400,0),
MATCH(AR$2,'Attendance Dump'!$E$1:$AI$1,0)
),
INDEX('Active Hour''s Dump'!$D$3:$AH$337,
MATCH($C82,'Active Hour''s Dump'!$A$3:$A$337,0),
MATCH(AR$2,'Active Hour''s Dump'!$D$2:$AH$2,0)
))),"")</f>
        <v>1274.3490000000004</v>
      </c>
      <c r="AS82" s="13" t="str">
        <f>_xlfn.IFNA(IF(AS$3="Productivity",
INDEX('Productivity Dump'!$E$4:$AJ$500,
MATCH($A82,'Productivity Dump'!$A$4:$A$500,0),
MATCH(AS$2,'Productivity Dump'!$E$3:$AJ$3,0)
),
IF(AS$3="Attendance",
INDEX('Attendance Dump'!$E$2:$AI$400,
MATCH($A82,'Attendance Dump'!$B$2:$B$400,0),
MATCH(AS$2,'Attendance Dump'!$E$1:$AI$1,0)
),
INDEX('Active Hour''s Dump'!$D$3:$AH$337,
MATCH($C82,'Active Hour''s Dump'!$A$3:$A$337,0),
MATCH(AS$2,'Active Hour''s Dump'!$D$2:$AH$2,0)
))),"")</f>
        <v>P</v>
      </c>
      <c r="AT82" s="54">
        <f>_xlfn.IFNA(IF(AT$3="Productivity",
INDEX('Productivity Dump'!$E$4:$AJ$500,
MATCH($A82,'Productivity Dump'!$A$4:$A$500,0),
MATCH(AT$2,'Productivity Dump'!$E$3:$AJ$3,0)
),
IF(AT$3="Attendance",
INDEX('Attendance Dump'!$E$2:$AI$400,
MATCH($A82,'Attendance Dump'!$B$2:$B$400,0),
MATCH(AT$2,'Attendance Dump'!$E$1:$AI$1,0)
),
INDEX('Active Hour''s Dump'!$D$3:$AH$337,
MATCH($C82,'Active Hour''s Dump'!$A$3:$A$337,0),
MATCH(AT$2,'Active Hour''s Dump'!$D$2:$AH$2,0)
))),"")</f>
        <v>8.8333333333333304</v>
      </c>
      <c r="AU82" s="13">
        <f>_xlfn.IFNA(IF(AU$3="Productivity",
INDEX('Productivity Dump'!$E$4:$AJ$500,
MATCH($A82,'Productivity Dump'!$A$4:$A$500,0),
MATCH(AU$2,'Productivity Dump'!$E$3:$AJ$3,0)
),
IF(AU$3="Attendance",
INDEX('Attendance Dump'!$E$2:$AI$400,
MATCH($A82,'Attendance Dump'!$B$2:$B$400,0),
MATCH(AU$2,'Attendance Dump'!$E$1:$AI$1,0)
),
INDEX('Active Hour''s Dump'!$D$3:$AH$337,
MATCH($C82,'Active Hour''s Dump'!$A$3:$A$337,0),
MATCH(AU$2,'Active Hour''s Dump'!$D$2:$AH$2,0)
))),"")</f>
        <v>0</v>
      </c>
      <c r="AV82" s="13" t="str">
        <f>_xlfn.IFNA(IF(AV$3="Productivity",
INDEX('Productivity Dump'!$E$4:$AJ$500,
MATCH($A82,'Productivity Dump'!$A$4:$A$500,0),
MATCH(AV$2,'Productivity Dump'!$E$3:$AJ$3,0)
),
IF(AV$3="Attendance",
INDEX('Attendance Dump'!$E$2:$AI$400,
MATCH($A82,'Attendance Dump'!$B$2:$B$400,0),
MATCH(AV$2,'Attendance Dump'!$E$1:$AI$1,0)
),
INDEX('Active Hour''s Dump'!$D$3:$AH$337,
MATCH($C82,'Active Hour''s Dump'!$A$3:$A$337,0),
MATCH(AV$2,'Active Hour''s Dump'!$D$2:$AH$2,0)
))),"")</f>
        <v>SL</v>
      </c>
      <c r="AW82" s="54">
        <f>_xlfn.IFNA(IF(AW$3="Productivity",
INDEX('Productivity Dump'!$E$4:$AJ$500,
MATCH($A82,'Productivity Dump'!$A$4:$A$500,0),
MATCH(AW$2,'Productivity Dump'!$E$3:$AJ$3,0)
),
IF(AW$3="Attendance",
INDEX('Attendance Dump'!$E$2:$AI$400,
MATCH($A82,'Attendance Dump'!$B$2:$B$400,0),
MATCH(AW$2,'Attendance Dump'!$E$1:$AI$1,0)
),
INDEX('Active Hour''s Dump'!$D$3:$AH$337,
MATCH($C82,'Active Hour''s Dump'!$A$3:$A$337,0),
MATCH(AW$2,'Active Hour''s Dump'!$D$2:$AH$2,0)
))),"")</f>
        <v>0</v>
      </c>
      <c r="AX82" s="13">
        <f>_xlfn.IFNA(IF(AX$3="Productivity",
INDEX('Productivity Dump'!$E$4:$AJ$500,
MATCH($A82,'Productivity Dump'!$A$4:$A$500,0),
MATCH(AX$2,'Productivity Dump'!$E$3:$AJ$3,0)
),
IF(AX$3="Attendance",
INDEX('Attendance Dump'!$E$2:$AI$400,
MATCH($A82,'Attendance Dump'!$B$2:$B$400,0),
MATCH(AX$2,'Attendance Dump'!$E$1:$AI$1,0)
),
INDEX('Active Hour''s Dump'!$D$3:$AH$337,
MATCH($C82,'Active Hour''s Dump'!$A$3:$A$337,0),
MATCH(AX$2,'Active Hour''s Dump'!$D$2:$AH$2,0)
))),"")</f>
        <v>1392.9679999999998</v>
      </c>
      <c r="AY82" s="13" t="str">
        <f>_xlfn.IFNA(IF(AY$3="Productivity",
INDEX('Productivity Dump'!$E$4:$AJ$500,
MATCH($A82,'Productivity Dump'!$A$4:$A$500,0),
MATCH(AY$2,'Productivity Dump'!$E$3:$AJ$3,0)
),
IF(AY$3="Attendance",
INDEX('Attendance Dump'!$E$2:$AI$400,
MATCH($A82,'Attendance Dump'!$B$2:$B$400,0),
MATCH(AY$2,'Attendance Dump'!$E$1:$AI$1,0)
),
INDEX('Active Hour''s Dump'!$D$3:$AH$337,
MATCH($C82,'Active Hour''s Dump'!$A$3:$A$337,0),
MATCH(AY$2,'Active Hour''s Dump'!$D$2:$AH$2,0)
))),"")</f>
        <v>P</v>
      </c>
      <c r="AZ82" s="54">
        <f>_xlfn.IFNA(IF(AZ$3="Productivity",
INDEX('Productivity Dump'!$E$4:$AJ$500,
MATCH($A82,'Productivity Dump'!$A$4:$A$500,0),
MATCH(AZ$2,'Productivity Dump'!$E$3:$AJ$3,0)
),
IF(AZ$3="Attendance",
INDEX('Attendance Dump'!$E$2:$AI$400,
MATCH($A82,'Attendance Dump'!$B$2:$B$400,0),
MATCH(AZ$2,'Attendance Dump'!$E$1:$AI$1,0)
),
INDEX('Active Hour''s Dump'!$D$3:$AH$337,
MATCH($C82,'Active Hour''s Dump'!$A$3:$A$337,0),
MATCH(AZ$2,'Active Hour''s Dump'!$D$2:$AH$2,0)
))),"")</f>
        <v>9.4166666666666696</v>
      </c>
      <c r="BA82" s="13">
        <f>_xlfn.IFNA(IF(BA$3="Productivity",
INDEX('Productivity Dump'!$E$4:$AJ$500,
MATCH($A82,'Productivity Dump'!$A$4:$A$500,0),
MATCH(BA$2,'Productivity Dump'!$E$3:$AJ$3,0)
),
IF(BA$3="Attendance",
INDEX('Attendance Dump'!$E$2:$AI$400,
MATCH($A82,'Attendance Dump'!$B$2:$B$400,0),
MATCH(BA$2,'Attendance Dump'!$E$1:$AI$1,0)
),
INDEX('Active Hour''s Dump'!$D$3:$AH$337,
MATCH($C82,'Active Hour''s Dump'!$A$3:$A$337,0),
MATCH(BA$2,'Active Hour''s Dump'!$D$2:$AH$2,0)
))),"")</f>
        <v>1282.7320000000002</v>
      </c>
      <c r="BB82" s="13" t="str">
        <f>_xlfn.IFNA(IF(BB$3="Productivity",
INDEX('Productivity Dump'!$E$4:$AJ$500,
MATCH($A82,'Productivity Dump'!$A$4:$A$500,0),
MATCH(BB$2,'Productivity Dump'!$E$3:$AJ$3,0)
),
IF(BB$3="Attendance",
INDEX('Attendance Dump'!$E$2:$AI$400,
MATCH($A82,'Attendance Dump'!$B$2:$B$400,0),
MATCH(BB$2,'Attendance Dump'!$E$1:$AI$1,0)
),
INDEX('Active Hour''s Dump'!$D$3:$AH$337,
MATCH($C82,'Active Hour''s Dump'!$A$3:$A$337,0),
MATCH(BB$2,'Active Hour''s Dump'!$D$2:$AH$2,0)
))),"")</f>
        <v>P</v>
      </c>
      <c r="BC82" s="54">
        <f>_xlfn.IFNA(IF(BC$3="Productivity",
INDEX('Productivity Dump'!$E$4:$AJ$500,
MATCH($A82,'Productivity Dump'!$A$4:$A$500,0),
MATCH(BC$2,'Productivity Dump'!$E$3:$AJ$3,0)
),
IF(BC$3="Attendance",
INDEX('Attendance Dump'!$E$2:$AI$400,
MATCH($A82,'Attendance Dump'!$B$2:$B$400,0),
MATCH(BC$2,'Attendance Dump'!$E$1:$AI$1,0)
),
INDEX('Active Hour''s Dump'!$D$3:$AH$337,
MATCH($C82,'Active Hour''s Dump'!$A$3:$A$337,0),
MATCH(BC$2,'Active Hour''s Dump'!$D$2:$AH$2,0)
))),"")</f>
        <v>8.6666666666666696</v>
      </c>
      <c r="BD82" s="13">
        <f>_xlfn.IFNA(IF(BD$3="Productivity",
INDEX('Productivity Dump'!$E$4:$AJ$500,
MATCH($A82,'Productivity Dump'!$A$4:$A$500,0),
MATCH(BD$2,'Productivity Dump'!$E$3:$AJ$3,0)
),
IF(BD$3="Attendance",
INDEX('Attendance Dump'!$E$2:$AI$400,
MATCH($A82,'Attendance Dump'!$B$2:$B$400,0),
MATCH(BD$2,'Attendance Dump'!$E$1:$AI$1,0)
),
INDEX('Active Hour''s Dump'!$D$3:$AH$337,
MATCH($C82,'Active Hour''s Dump'!$A$3:$A$337,0),
MATCH(BD$2,'Active Hour''s Dump'!$D$2:$AH$2,0)
))),"")</f>
        <v>599.05900000000008</v>
      </c>
      <c r="BE82" s="13" t="str">
        <f>_xlfn.IFNA(IF(BE$3="Productivity",
INDEX('Productivity Dump'!$E$4:$AJ$500,
MATCH($A82,'Productivity Dump'!$A$4:$A$500,0),
MATCH(BE$2,'Productivity Dump'!$E$3:$AJ$3,0)
),
IF(BE$3="Attendance",
INDEX('Attendance Dump'!$E$2:$AI$400,
MATCH($A82,'Attendance Dump'!$B$2:$B$400,0),
MATCH(BE$2,'Attendance Dump'!$E$1:$AI$1,0)
),
INDEX('Active Hour''s Dump'!$D$3:$AH$337,
MATCH($C82,'Active Hour''s Dump'!$A$3:$A$337,0),
MATCH(BE$2,'Active Hour''s Dump'!$D$2:$AH$2,0)
))),"")</f>
        <v>P</v>
      </c>
      <c r="BF82" s="54">
        <f>_xlfn.IFNA(IF(BF$3="Productivity",
INDEX('Productivity Dump'!$E$4:$AJ$500,
MATCH($A82,'Productivity Dump'!$A$4:$A$500,0),
MATCH(BF$2,'Productivity Dump'!$E$3:$AJ$3,0)
),
IF(BF$3="Attendance",
INDEX('Attendance Dump'!$E$2:$AI$400,
MATCH($A82,'Attendance Dump'!$B$2:$B$400,0),
MATCH(BF$2,'Attendance Dump'!$E$1:$AI$1,0)
),
INDEX('Active Hour''s Dump'!$D$3:$AH$337,
MATCH($C82,'Active Hour''s Dump'!$A$3:$A$337,0),
MATCH(BF$2,'Active Hour''s Dump'!$D$2:$AH$2,0)
))),"")</f>
        <v>4.25</v>
      </c>
      <c r="BG82" s="13">
        <f>_xlfn.IFNA(IF(BG$3="Productivity",
INDEX('Productivity Dump'!$E$4:$AJ$500,
MATCH($A82,'Productivity Dump'!$A$4:$A$500,0),
MATCH(BG$2,'Productivity Dump'!$E$3:$AJ$3,0)
),
IF(BG$3="Attendance",
INDEX('Attendance Dump'!$E$2:$AI$400,
MATCH($A82,'Attendance Dump'!$B$2:$B$400,0),
MATCH(BG$2,'Attendance Dump'!$E$1:$AI$1,0)
),
INDEX('Active Hour''s Dump'!$D$3:$AH$337,
MATCH($C82,'Active Hour''s Dump'!$A$3:$A$337,0),
MATCH(BG$2,'Active Hour''s Dump'!$D$2:$AH$2,0)
))),"")</f>
        <v>0</v>
      </c>
      <c r="BH82" s="13" t="str">
        <f>_xlfn.IFNA(IF(BH$3="Productivity",
INDEX('Productivity Dump'!$E$4:$AJ$500,
MATCH($A82,'Productivity Dump'!$A$4:$A$500,0),
MATCH(BH$2,'Productivity Dump'!$E$3:$AJ$3,0)
),
IF(BH$3="Attendance",
INDEX('Attendance Dump'!$E$2:$AI$400,
MATCH($A82,'Attendance Dump'!$B$2:$B$400,0),
MATCH(BH$2,'Attendance Dump'!$E$1:$AI$1,0)
),
INDEX('Active Hour''s Dump'!$D$3:$AH$337,
MATCH($C82,'Active Hour''s Dump'!$A$3:$A$337,0),
MATCH(BH$2,'Active Hour''s Dump'!$D$2:$AH$2,0)
))),"")</f>
        <v>WO</v>
      </c>
      <c r="BI82" s="54">
        <f>_xlfn.IFNA(IF(BI$3="Productivity",
INDEX('Productivity Dump'!$E$4:$AJ$500,
MATCH($A82,'Productivity Dump'!$A$4:$A$500,0),
MATCH(BI$2,'Productivity Dump'!$E$3:$AJ$3,0)
),
IF(BI$3="Attendance",
INDEX('Attendance Dump'!$E$2:$AI$400,
MATCH($A82,'Attendance Dump'!$B$2:$B$400,0),
MATCH(BI$2,'Attendance Dump'!$E$1:$AI$1,0)
),
INDEX('Active Hour''s Dump'!$D$3:$AH$337,
MATCH($C82,'Active Hour''s Dump'!$A$3:$A$337,0),
MATCH(BI$2,'Active Hour''s Dump'!$D$2:$AH$2,0)
))),"")</f>
        <v>0</v>
      </c>
      <c r="BJ82" s="13">
        <f>_xlfn.IFNA(IF(BJ$3="Productivity",
INDEX('Productivity Dump'!$E$4:$AJ$500,
MATCH($A82,'Productivity Dump'!$A$4:$A$500,0),
MATCH(BJ$2,'Productivity Dump'!$E$3:$AJ$3,0)
),
IF(BJ$3="Attendance",
INDEX('Attendance Dump'!$E$2:$AI$400,
MATCH($A82,'Attendance Dump'!$B$2:$B$400,0),
MATCH(BJ$2,'Attendance Dump'!$E$1:$AI$1,0)
),
INDEX('Active Hour''s Dump'!$D$3:$AH$337,
MATCH($C82,'Active Hour''s Dump'!$A$3:$A$337,0),
MATCH(BJ$2,'Active Hour''s Dump'!$D$2:$AH$2,0)
))),"")</f>
        <v>977.93799999999976</v>
      </c>
      <c r="BK82" s="13" t="str">
        <f>_xlfn.IFNA(IF(BK$3="Productivity",
INDEX('Productivity Dump'!$E$4:$AJ$500,
MATCH($A82,'Productivity Dump'!$A$4:$A$500,0),
MATCH(BK$2,'Productivity Dump'!$E$3:$AJ$3,0)
),
IF(BK$3="Attendance",
INDEX('Attendance Dump'!$E$2:$AI$400,
MATCH($A82,'Attendance Dump'!$B$2:$B$400,0),
MATCH(BK$2,'Attendance Dump'!$E$1:$AI$1,0)
),
INDEX('Active Hour''s Dump'!$D$3:$AH$337,
MATCH($C82,'Active Hour''s Dump'!$A$3:$A$337,0),
MATCH(BK$2,'Active Hour''s Dump'!$D$2:$AH$2,0)
))),"")</f>
        <v>P</v>
      </c>
      <c r="BL82" s="54">
        <f>_xlfn.IFNA(IF(BL$3="Productivity",
INDEX('Productivity Dump'!$E$4:$AJ$500,
MATCH($A82,'Productivity Dump'!$A$4:$A$500,0),
MATCH(BL$2,'Productivity Dump'!$E$3:$AJ$3,0)
),
IF(BL$3="Attendance",
INDEX('Attendance Dump'!$E$2:$AI$400,
MATCH($A82,'Attendance Dump'!$B$2:$B$400,0),
MATCH(BL$2,'Attendance Dump'!$E$1:$AI$1,0)
),
INDEX('Active Hour''s Dump'!$D$3:$AH$337,
MATCH($C82,'Active Hour''s Dump'!$A$3:$A$337,0),
MATCH(BL$2,'Active Hour''s Dump'!$D$2:$AH$2,0)
))),"")</f>
        <v>6.5</v>
      </c>
      <c r="BM82" s="13">
        <f>_xlfn.IFNA(IF(BM$3="Productivity",
INDEX('Productivity Dump'!$E$4:$AJ$500,
MATCH($A82,'Productivity Dump'!$A$4:$A$500,0),
MATCH(BM$2,'Productivity Dump'!$E$3:$AJ$3,0)
),
IF(BM$3="Attendance",
INDEX('Attendance Dump'!$E$2:$AI$400,
MATCH($A82,'Attendance Dump'!$B$2:$B$400,0),
MATCH(BM$2,'Attendance Dump'!$E$1:$AI$1,0)
),
INDEX('Active Hour''s Dump'!$D$3:$AH$337,
MATCH($C82,'Active Hour''s Dump'!$A$3:$A$337,0),
MATCH(BM$2,'Active Hour''s Dump'!$D$2:$AH$2,0)
))),"")</f>
        <v>1538.1230000000007</v>
      </c>
      <c r="BN82" s="13" t="str">
        <f>_xlfn.IFNA(IF(BN$3="Productivity",
INDEX('Productivity Dump'!$E$4:$AJ$500,
MATCH($A82,'Productivity Dump'!$A$4:$A$500,0),
MATCH(BN$2,'Productivity Dump'!$E$3:$AJ$3,0)
),
IF(BN$3="Attendance",
INDEX('Attendance Dump'!$E$2:$AI$400,
MATCH($A82,'Attendance Dump'!$B$2:$B$400,0),
MATCH(BN$2,'Attendance Dump'!$E$1:$AI$1,0)
),
INDEX('Active Hour''s Dump'!$D$3:$AH$337,
MATCH($C82,'Active Hour''s Dump'!$A$3:$A$337,0),
MATCH(BN$2,'Active Hour''s Dump'!$D$2:$AH$2,0)
))),"")</f>
        <v>P</v>
      </c>
      <c r="BO82" s="54">
        <f>_xlfn.IFNA(IF(BO$3="Productivity",
INDEX('Productivity Dump'!$E$4:$AJ$500,
MATCH($A82,'Productivity Dump'!$A$4:$A$500,0),
MATCH(BO$2,'Productivity Dump'!$E$3:$AJ$3,0)
),
IF(BO$3="Attendance",
INDEX('Attendance Dump'!$E$2:$AI$400,
MATCH($A82,'Attendance Dump'!$B$2:$B$400,0),
MATCH(BO$2,'Attendance Dump'!$E$1:$AI$1,0)
),
INDEX('Active Hour''s Dump'!$D$3:$AH$337,
MATCH($C82,'Active Hour''s Dump'!$A$3:$A$337,0),
MATCH(BO$2,'Active Hour''s Dump'!$D$2:$AH$2,0)
))),"")</f>
        <v>9.5</v>
      </c>
      <c r="BP82" s="13">
        <f>_xlfn.IFNA(IF(BP$3="Productivity",
INDEX('Productivity Dump'!$E$4:$AJ$500,
MATCH($A82,'Productivity Dump'!$A$4:$A$500,0),
MATCH(BP$2,'Productivity Dump'!$E$3:$AJ$3,0)
),
IF(BP$3="Attendance",
INDEX('Attendance Dump'!$E$2:$AI$400,
MATCH($A82,'Attendance Dump'!$B$2:$B$400,0),
MATCH(BP$2,'Attendance Dump'!$E$1:$AI$1,0)
),
INDEX('Active Hour''s Dump'!$D$3:$AH$337,
MATCH($C82,'Active Hour''s Dump'!$A$3:$A$337,0),
MATCH(BP$2,'Active Hour''s Dump'!$D$2:$AH$2,0)
))),"")</f>
        <v>1516.6370000000004</v>
      </c>
      <c r="BQ82" s="13" t="str">
        <f>_xlfn.IFNA(IF(BQ$3="Productivity",
INDEX('Productivity Dump'!$E$4:$AJ$500,
MATCH($A82,'Productivity Dump'!$A$4:$A$500,0),
MATCH(BQ$2,'Productivity Dump'!$E$3:$AJ$3,0)
),
IF(BQ$3="Attendance",
INDEX('Attendance Dump'!$E$2:$AI$400,
MATCH($A82,'Attendance Dump'!$B$2:$B$400,0),
MATCH(BQ$2,'Attendance Dump'!$E$1:$AI$1,0)
),
INDEX('Active Hour''s Dump'!$D$3:$AH$337,
MATCH($C82,'Active Hour''s Dump'!$A$3:$A$337,0),
MATCH(BQ$2,'Active Hour''s Dump'!$D$2:$AH$2,0)
))),"")</f>
        <v>P</v>
      </c>
      <c r="BR82" s="54">
        <f>_xlfn.IFNA(IF(BR$3="Productivity",
INDEX('Productivity Dump'!$E$4:$AJ$500,
MATCH($A82,'Productivity Dump'!$A$4:$A$500,0),
MATCH(BR$2,'Productivity Dump'!$E$3:$AJ$3,0)
),
IF(BR$3="Attendance",
INDEX('Attendance Dump'!$E$2:$AI$400,
MATCH($A82,'Attendance Dump'!$B$2:$B$400,0),
MATCH(BR$2,'Attendance Dump'!$E$1:$AI$1,0)
),
INDEX('Active Hour''s Dump'!$D$3:$AH$337,
MATCH($C82,'Active Hour''s Dump'!$A$3:$A$337,0),
MATCH(BR$2,'Active Hour''s Dump'!$D$2:$AH$2,0)
))),"")</f>
        <v>10</v>
      </c>
      <c r="BS82" s="13">
        <f>_xlfn.IFNA(IF(BS$3="Productivity",
INDEX('Productivity Dump'!$E$4:$AJ$500,
MATCH($A82,'Productivity Dump'!$A$4:$A$500,0),
MATCH(BS$2,'Productivity Dump'!$E$3:$AJ$3,0)
),
IF(BS$3="Attendance",
INDEX('Attendance Dump'!$E$2:$AI$400,
MATCH($A82,'Attendance Dump'!$B$2:$B$400,0),
MATCH(BS$2,'Attendance Dump'!$E$1:$AI$1,0)
),
INDEX('Active Hour''s Dump'!$D$3:$AH$337,
MATCH($C82,'Active Hour''s Dump'!$A$3:$A$337,0),
MATCH(BS$2,'Active Hour''s Dump'!$D$2:$AH$2,0)
))),"")</f>
        <v>1391.8479999999995</v>
      </c>
      <c r="BT82" s="13" t="str">
        <f>_xlfn.IFNA(IF(BT$3="Productivity",
INDEX('Productivity Dump'!$E$4:$AJ$500,
MATCH($A82,'Productivity Dump'!$A$4:$A$500,0),
MATCH(BT$2,'Productivity Dump'!$E$3:$AJ$3,0)
),
IF(BT$3="Attendance",
INDEX('Attendance Dump'!$E$2:$AI$400,
MATCH($A82,'Attendance Dump'!$B$2:$B$400,0),
MATCH(BT$2,'Attendance Dump'!$E$1:$AI$1,0)
),
INDEX('Active Hour''s Dump'!$D$3:$AH$337,
MATCH($C82,'Active Hour''s Dump'!$A$3:$A$337,0),
MATCH(BT$2,'Active Hour''s Dump'!$D$2:$AH$2,0)
))),"")</f>
        <v>H(P)</v>
      </c>
      <c r="BU82" s="54">
        <f>_xlfn.IFNA(IF(BU$3="Productivity",
INDEX('Productivity Dump'!$E$4:$AJ$500,
MATCH($A82,'Productivity Dump'!$A$4:$A$500,0),
MATCH(BU$2,'Productivity Dump'!$E$3:$AJ$3,0)
),
IF(BU$3="Attendance",
INDEX('Attendance Dump'!$E$2:$AI$400,
MATCH($A82,'Attendance Dump'!$B$2:$B$400,0),
MATCH(BU$2,'Attendance Dump'!$E$1:$AI$1,0)
),
INDEX('Active Hour''s Dump'!$D$3:$AH$337,
MATCH($C82,'Active Hour''s Dump'!$A$3:$A$337,0),
MATCH(BU$2,'Active Hour''s Dump'!$D$2:$AH$2,0)
))),"")</f>
        <v>9.8333333333333304</v>
      </c>
      <c r="BV82" s="13">
        <f>_xlfn.IFNA(IF(BV$3="Productivity",
INDEX('Productivity Dump'!$E$4:$AJ$500,
MATCH($A82,'Productivity Dump'!$A$4:$A$500,0),
MATCH(BV$2,'Productivity Dump'!$E$3:$AJ$3,0)
),
IF(BV$3="Attendance",
INDEX('Attendance Dump'!$E$2:$AI$400,
MATCH($A82,'Attendance Dump'!$B$2:$B$400,0),
MATCH(BV$2,'Attendance Dump'!$E$1:$AI$1,0)
),
INDEX('Active Hour''s Dump'!$D$3:$AH$337,
MATCH($C82,'Active Hour''s Dump'!$A$3:$A$337,0),
MATCH(BV$2,'Active Hour''s Dump'!$D$2:$AH$2,0)
))),"")</f>
        <v>1362.519</v>
      </c>
      <c r="BW82" s="13" t="str">
        <f>_xlfn.IFNA(IF(BW$3="Productivity",
INDEX('Productivity Dump'!$E$4:$AJ$500,
MATCH($A82,'Productivity Dump'!$A$4:$A$500,0),
MATCH(BW$2,'Productivity Dump'!$E$3:$AJ$3,0)
),
IF(BW$3="Attendance",
INDEX('Attendance Dump'!$E$2:$AI$400,
MATCH($A82,'Attendance Dump'!$B$2:$B$400,0),
MATCH(BW$2,'Attendance Dump'!$E$1:$AI$1,0)
),
INDEX('Active Hour''s Dump'!$D$3:$AH$337,
MATCH($C82,'Active Hour''s Dump'!$A$3:$A$337,0),
MATCH(BW$2,'Active Hour''s Dump'!$D$2:$AH$2,0)
))),"")</f>
        <v>P</v>
      </c>
      <c r="BX82" s="54">
        <f>_xlfn.IFNA(IF(BX$3="Productivity",
INDEX('Productivity Dump'!$E$4:$AJ$500,
MATCH($A82,'Productivity Dump'!$A$4:$A$500,0),
MATCH(BX$2,'Productivity Dump'!$E$3:$AJ$3,0)
),
IF(BX$3="Attendance",
INDEX('Attendance Dump'!$E$2:$AI$400,
MATCH($A82,'Attendance Dump'!$B$2:$B$400,0),
MATCH(BX$2,'Attendance Dump'!$E$1:$AI$1,0)
),
INDEX('Active Hour''s Dump'!$D$3:$AH$337,
MATCH($C82,'Active Hour''s Dump'!$A$3:$A$337,0),
MATCH(BX$2,'Active Hour''s Dump'!$D$2:$AH$2,0)
))),"")</f>
        <v>8.4166666666666696</v>
      </c>
      <c r="BY82" s="13">
        <f>_xlfn.IFNA(IF(BY$3="Productivity",
INDEX('Productivity Dump'!$E$4:$AJ$500,
MATCH($A82,'Productivity Dump'!$A$4:$A$500,0),
MATCH(BY$2,'Productivity Dump'!$E$3:$AJ$3,0)
),
IF(BY$3="Attendance",
INDEX('Attendance Dump'!$E$2:$AI$400,
MATCH($A82,'Attendance Dump'!$B$2:$B$400,0),
MATCH(BY$2,'Attendance Dump'!$E$1:$AI$1,0)
),
INDEX('Active Hour''s Dump'!$D$3:$AH$337,
MATCH($C82,'Active Hour''s Dump'!$A$3:$A$337,0),
MATCH(BY$2,'Active Hour''s Dump'!$D$2:$AH$2,0)
))),"")</f>
        <v>648.029</v>
      </c>
      <c r="BZ82" s="13" t="str">
        <f>_xlfn.IFNA(IF(BZ$3="Productivity",
INDEX('Productivity Dump'!$E$4:$AJ$500,
MATCH($A82,'Productivity Dump'!$A$4:$A$500,0),
MATCH(BZ$2,'Productivity Dump'!$E$3:$AJ$3,0)
),
IF(BZ$3="Attendance",
INDEX('Attendance Dump'!$E$2:$AI$400,
MATCH($A82,'Attendance Dump'!$B$2:$B$400,0),
MATCH(BZ$2,'Attendance Dump'!$E$1:$AI$1,0)
),
INDEX('Active Hour''s Dump'!$D$3:$AH$337,
MATCH($C82,'Active Hour''s Dump'!$A$3:$A$337,0),
MATCH(BZ$2,'Active Hour''s Dump'!$D$2:$AH$2,0)
))),"")</f>
        <v>P</v>
      </c>
      <c r="CA82" s="54">
        <f>_xlfn.IFNA(IF(CA$3="Productivity",
INDEX('Productivity Dump'!$E$4:$AJ$500,
MATCH($A82,'Productivity Dump'!$A$4:$A$500,0),
MATCH(CA$2,'Productivity Dump'!$E$3:$AJ$3,0)
),
IF(CA$3="Attendance",
INDEX('Attendance Dump'!$E$2:$AI$400,
MATCH($A82,'Attendance Dump'!$B$2:$B$400,0),
MATCH(CA$2,'Attendance Dump'!$E$1:$AI$1,0)
),
INDEX('Active Hour''s Dump'!$D$3:$AH$337,
MATCH($C82,'Active Hour''s Dump'!$A$3:$A$337,0),
MATCH(CA$2,'Active Hour''s Dump'!$D$2:$AH$2,0)
))),"")</f>
        <v>5.25</v>
      </c>
      <c r="CB82" s="13">
        <f>_xlfn.IFNA(IF(CB$3="Productivity",
INDEX('Productivity Dump'!$E$4:$AJ$500,
MATCH($A82,'Productivity Dump'!$A$4:$A$500,0),
MATCH(CB$2,'Productivity Dump'!$E$3:$AJ$3,0)
),
IF(CB$3="Attendance",
INDEX('Attendance Dump'!$E$2:$AI$400,
MATCH($A82,'Attendance Dump'!$B$2:$B$400,0),
MATCH(CB$2,'Attendance Dump'!$E$1:$AI$1,0)
),
INDEX('Active Hour''s Dump'!$D$3:$AH$337,
MATCH($C82,'Active Hour''s Dump'!$A$3:$A$337,0),
MATCH(CB$2,'Active Hour''s Dump'!$D$2:$AH$2,0)
))),"")</f>
        <v>828.94699999999989</v>
      </c>
      <c r="CC82" s="13" t="str">
        <f>_xlfn.IFNA(IF(CC$3="Productivity",
INDEX('Productivity Dump'!$E$4:$AJ$500,
MATCH($A82,'Productivity Dump'!$A$4:$A$500,0),
MATCH(CC$2,'Productivity Dump'!$E$3:$AJ$3,0)
),
IF(CC$3="Attendance",
INDEX('Attendance Dump'!$E$2:$AI$400,
MATCH($A82,'Attendance Dump'!$B$2:$B$400,0),
MATCH(CC$2,'Attendance Dump'!$E$1:$AI$1,0)
),
INDEX('Active Hour''s Dump'!$D$3:$AH$337,
MATCH($C82,'Active Hour''s Dump'!$A$3:$A$337,0),
MATCH(CC$2,'Active Hour''s Dump'!$D$2:$AH$2,0)
))),"")</f>
        <v>WO</v>
      </c>
      <c r="CD82" s="54">
        <f>_xlfn.IFNA(IF(CD$3="Productivity",
INDEX('Productivity Dump'!$E$4:$AJ$500,
MATCH($A82,'Productivity Dump'!$A$4:$A$500,0),
MATCH(CD$2,'Productivity Dump'!$E$3:$AJ$3,0)
),
IF(CD$3="Attendance",
INDEX('Attendance Dump'!$E$2:$AI$400,
MATCH($A82,'Attendance Dump'!$B$2:$B$400,0),
MATCH(CD$2,'Attendance Dump'!$E$1:$AI$1,0)
),
INDEX('Active Hour''s Dump'!$D$3:$AH$337,
MATCH($C82,'Active Hour''s Dump'!$A$3:$A$337,0),
MATCH(CD$2,'Active Hour''s Dump'!$D$2:$AH$2,0)
))),"")</f>
        <v>5.0833333333333304</v>
      </c>
      <c r="CE82" s="13">
        <f>_xlfn.IFNA(IF(CE$3="Productivity",
INDEX('Productivity Dump'!$E$4:$AJ$500,
MATCH($A82,'Productivity Dump'!$A$4:$A$500,0),
MATCH(CE$2,'Productivity Dump'!$E$3:$AJ$3,0)
),
IF(CE$3="Attendance",
INDEX('Attendance Dump'!$E$2:$AI$400,
MATCH($A82,'Attendance Dump'!$B$2:$B$400,0),
MATCH(CE$2,'Attendance Dump'!$E$1:$AI$1,0)
),
INDEX('Active Hour''s Dump'!$D$3:$AH$337,
MATCH($C82,'Active Hour''s Dump'!$A$3:$A$337,0),
MATCH(CE$2,'Active Hour''s Dump'!$D$2:$AH$2,0)
))),"")</f>
        <v>1030.1699999999998</v>
      </c>
      <c r="CF82" s="13" t="str">
        <f>_xlfn.IFNA(IF(CF$3="Productivity",
INDEX('Productivity Dump'!$E$4:$AJ$500,
MATCH($A82,'Productivity Dump'!$A$4:$A$500,0),
MATCH(CF$2,'Productivity Dump'!$E$3:$AJ$3,0)
),
IF(CF$3="Attendance",
INDEX('Attendance Dump'!$E$2:$AI$400,
MATCH($A82,'Attendance Dump'!$B$2:$B$400,0),
MATCH(CF$2,'Attendance Dump'!$E$1:$AI$1,0)
),
INDEX('Active Hour''s Dump'!$D$3:$AH$337,
MATCH($C82,'Active Hour''s Dump'!$A$3:$A$337,0),
MATCH(CF$2,'Active Hour''s Dump'!$D$2:$AH$2,0)
))),"")</f>
        <v>P</v>
      </c>
      <c r="CG82" s="54">
        <f>_xlfn.IFNA(IF(CG$3="Productivity",
INDEX('Productivity Dump'!$E$4:$AJ$500,
MATCH($A82,'Productivity Dump'!$A$4:$A$500,0),
MATCH(CG$2,'Productivity Dump'!$E$3:$AJ$3,0)
),
IF(CG$3="Attendance",
INDEX('Attendance Dump'!$E$2:$AI$400,
MATCH($A82,'Attendance Dump'!$B$2:$B$400,0),
MATCH(CG$2,'Attendance Dump'!$E$1:$AI$1,0)
),
INDEX('Active Hour''s Dump'!$D$3:$AH$337,
MATCH($C82,'Active Hour''s Dump'!$A$3:$A$337,0),
MATCH(CG$2,'Active Hour''s Dump'!$D$2:$AH$2,0)
))),"")</f>
        <v>6</v>
      </c>
      <c r="CH82" s="13">
        <f>_xlfn.IFNA(IF(CH$3="Productivity",
INDEX('Productivity Dump'!$E$4:$AJ$500,
MATCH($A82,'Productivity Dump'!$A$4:$A$500,0),
MATCH(CH$2,'Productivity Dump'!$E$3:$AJ$3,0)
),
IF(CH$3="Attendance",
INDEX('Attendance Dump'!$E$2:$AI$400,
MATCH($A82,'Attendance Dump'!$B$2:$B$400,0),
MATCH(CH$2,'Attendance Dump'!$E$1:$AI$1,0)
),
INDEX('Active Hour''s Dump'!$D$3:$AH$337,
MATCH($C82,'Active Hour''s Dump'!$A$3:$A$337,0),
MATCH(CH$2,'Active Hour''s Dump'!$D$2:$AH$2,0)
))),"")</f>
        <v>1535.5330000000001</v>
      </c>
      <c r="CI82" s="13" t="str">
        <f>_xlfn.IFNA(IF(CI$3="Productivity",
INDEX('Productivity Dump'!$E$4:$AJ$500,
MATCH($A82,'Productivity Dump'!$A$4:$A$500,0),
MATCH(CI$2,'Productivity Dump'!$E$3:$AJ$3,0)
),
IF(CI$3="Attendance",
INDEX('Attendance Dump'!$E$2:$AI$400,
MATCH($A82,'Attendance Dump'!$B$2:$B$400,0),
MATCH(CI$2,'Attendance Dump'!$E$1:$AI$1,0)
),
INDEX('Active Hour''s Dump'!$D$3:$AH$337,
MATCH($C82,'Active Hour''s Dump'!$A$3:$A$337,0),
MATCH(CI$2,'Active Hour''s Dump'!$D$2:$AH$2,0)
))),"")</f>
        <v>P</v>
      </c>
      <c r="CJ82" s="54">
        <f>_xlfn.IFNA(IF(CJ$3="Productivity",
INDEX('Productivity Dump'!$E$4:$AJ$500,
MATCH($A82,'Productivity Dump'!$A$4:$A$500,0),
MATCH(CJ$2,'Productivity Dump'!$E$3:$AJ$3,0)
),
IF(CJ$3="Attendance",
INDEX('Attendance Dump'!$E$2:$AI$400,
MATCH($A82,'Attendance Dump'!$B$2:$B$400,0),
MATCH(CJ$2,'Attendance Dump'!$E$1:$AI$1,0)
),
INDEX('Active Hour''s Dump'!$D$3:$AH$337,
MATCH($C82,'Active Hour''s Dump'!$A$3:$A$337,0),
MATCH(CJ$2,'Active Hour''s Dump'!$D$2:$AH$2,0)
))),"")</f>
        <v>9.8333333333333304</v>
      </c>
      <c r="CK82" s="13">
        <f>_xlfn.IFNA(IF(CK$3="Productivity",
INDEX('Productivity Dump'!$E$4:$AJ$500,
MATCH($A82,'Productivity Dump'!$A$4:$A$500,0),
MATCH(CK$2,'Productivity Dump'!$E$3:$AJ$3,0)
),
IF(CK$3="Attendance",
INDEX('Attendance Dump'!$E$2:$AI$400,
MATCH($A82,'Attendance Dump'!$B$2:$B$400,0),
MATCH(CK$2,'Attendance Dump'!$E$1:$AI$1,0)
),
INDEX('Active Hour''s Dump'!$D$3:$AH$337,
MATCH($C82,'Active Hour''s Dump'!$A$3:$A$337,0),
MATCH(CK$2,'Active Hour''s Dump'!$D$2:$AH$2,0)
))),"")</f>
        <v>1362.5989999999997</v>
      </c>
      <c r="CL82" s="13" t="str">
        <f>_xlfn.IFNA(IF(CL$3="Productivity",
INDEX('Productivity Dump'!$E$4:$AJ$500,
MATCH($A82,'Productivity Dump'!$A$4:$A$500,0),
MATCH(CL$2,'Productivity Dump'!$E$3:$AJ$3,0)
),
IF(CL$3="Attendance",
INDEX('Attendance Dump'!$E$2:$AI$400,
MATCH($A82,'Attendance Dump'!$B$2:$B$400,0),
MATCH(CL$2,'Attendance Dump'!$E$1:$AI$1,0)
),
INDEX('Active Hour''s Dump'!$D$3:$AH$337,
MATCH($C82,'Active Hour''s Dump'!$A$3:$A$337,0),
MATCH(CL$2,'Active Hour''s Dump'!$D$2:$AH$2,0)
))),"")</f>
        <v>P</v>
      </c>
      <c r="CM82" s="54">
        <f>_xlfn.IFNA(IF(CM$3="Productivity",
INDEX('Productivity Dump'!$E$4:$AJ$500,
MATCH($A82,'Productivity Dump'!$A$4:$A$500,0),
MATCH(CM$2,'Productivity Dump'!$E$3:$AJ$3,0)
),
IF(CM$3="Attendance",
INDEX('Attendance Dump'!$E$2:$AI$400,
MATCH($A82,'Attendance Dump'!$B$2:$B$400,0),
MATCH(CM$2,'Attendance Dump'!$E$1:$AI$1,0)
),
INDEX('Active Hour''s Dump'!$D$3:$AH$337,
MATCH($C82,'Active Hour''s Dump'!$A$3:$A$337,0),
MATCH(CM$2,'Active Hour''s Dump'!$D$2:$AH$2,0)
))),"")</f>
        <v>9.9166666666666696</v>
      </c>
      <c r="CN82" s="13">
        <f>_xlfn.IFNA(IF(CN$3="Productivity",
INDEX('Productivity Dump'!$E$4:$AJ$500,
MATCH($A82,'Productivity Dump'!$A$4:$A$500,0),
MATCH(CN$2,'Productivity Dump'!$E$3:$AJ$3,0)
),
IF(CN$3="Attendance",
INDEX('Attendance Dump'!$E$2:$AI$400,
MATCH($A82,'Attendance Dump'!$B$2:$B$400,0),
MATCH(CN$2,'Attendance Dump'!$E$1:$AI$1,0)
),
INDEX('Active Hour''s Dump'!$D$3:$AH$337,
MATCH($C82,'Active Hour''s Dump'!$A$3:$A$337,0),
MATCH(CN$2,'Active Hour''s Dump'!$D$2:$AH$2,0)
))),"")</f>
        <v>0</v>
      </c>
      <c r="CO82" s="13">
        <f>_xlfn.IFNA(IF(CO$3="Productivity",
INDEX('Productivity Dump'!$E$4:$AJ$500,
MATCH($A82,'Productivity Dump'!$A$4:$A$500,0),
MATCH(CO$2,'Productivity Dump'!$E$3:$AJ$3,0)
),
IF(CO$3="Attendance",
INDEX('Attendance Dump'!$E$2:$AI$400,
MATCH($A82,'Attendance Dump'!$B$2:$B$400,0),
MATCH(CO$2,'Attendance Dump'!$E$1:$AI$1,0)
),
INDEX('Active Hour''s Dump'!$D$3:$AH$337,
MATCH($C82,'Active Hour''s Dump'!$A$3:$A$337,0),
MATCH(CO$2,'Active Hour''s Dump'!$D$2:$AH$2,0)
))),"")</f>
        <v>0</v>
      </c>
      <c r="CP82" s="54">
        <f>_xlfn.IFNA(IF(CP$3="Productivity",
INDEX('Productivity Dump'!$E$4:$AJ$500,
MATCH($A82,'Productivity Dump'!$A$4:$A$500,0),
MATCH(CP$2,'Productivity Dump'!$E$3:$AJ$3,0)
),
IF(CP$3="Attendance",
INDEX('Attendance Dump'!$E$2:$AI$400,
MATCH($A82,'Attendance Dump'!$B$2:$B$400,0),
MATCH(CP$2,'Attendance Dump'!$E$1:$AI$1,0)
),
INDEX('Active Hour''s Dump'!$D$3:$AH$337,
MATCH($C82,'Active Hour''s Dump'!$A$3:$A$337,0),
MATCH(CP$2,'Active Hour''s Dump'!$D$2:$AH$2,0)
))),"")</f>
        <v>0</v>
      </c>
      <c r="CQ82" s="13">
        <f>_xlfn.IFNA(IF(CQ$3="Productivity",
INDEX('Productivity Dump'!$E$4:$AJ$500,
MATCH($A82,'Productivity Dump'!$A$4:$A$500,0),
MATCH(CQ$2,'Productivity Dump'!$E$3:$AJ$3,0)
),
IF(CQ$3="Attendance",
INDEX('Attendance Dump'!$E$2:$AI$400,
MATCH($A82,'Attendance Dump'!$B$2:$B$400,0),
MATCH(CQ$2,'Attendance Dump'!$E$1:$AI$1,0)
),
INDEX('Active Hour''s Dump'!$D$3:$AH$337,
MATCH($C82,'Active Hour''s Dump'!$A$3:$A$337,0),
MATCH(CQ$2,'Active Hour''s Dump'!$D$2:$AH$2,0)
))),"")</f>
        <v>0</v>
      </c>
      <c r="CR82" s="13">
        <f>_xlfn.IFNA(IF(CR$3="Productivity",
INDEX('Productivity Dump'!$E$4:$AJ$500,
MATCH($A82,'Productivity Dump'!$A$4:$A$500,0),
MATCH(CR$2,'Productivity Dump'!$E$3:$AJ$3,0)
),
IF(CR$3="Attendance",
INDEX('Attendance Dump'!$E$2:$AI$400,
MATCH($A82,'Attendance Dump'!$B$2:$B$400,0),
MATCH(CR$2,'Attendance Dump'!$E$1:$AI$1,0)
),
INDEX('Active Hour''s Dump'!$D$3:$AH$337,
MATCH($C82,'Active Hour''s Dump'!$A$3:$A$337,0),
MATCH(CR$2,'Active Hour''s Dump'!$D$2:$AH$2,0)
))),"")</f>
        <v>0</v>
      </c>
      <c r="CS82" s="54">
        <f>_xlfn.IFNA(IF(CS$3="Productivity",
INDEX('Productivity Dump'!$E$4:$AJ$500,
MATCH($A82,'Productivity Dump'!$A$4:$A$500,0),
MATCH(CS$2,'Productivity Dump'!$E$3:$AJ$3,0)
),
IF(CS$3="Attendance",
INDEX('Attendance Dump'!$E$2:$AI$400,
MATCH($A82,'Attendance Dump'!$B$2:$B$400,0),
MATCH(CS$2,'Attendance Dump'!$E$1:$AI$1,0)
),
INDEX('Active Hour''s Dump'!$D$3:$AH$337,
MATCH($C82,'Active Hour''s Dump'!$A$3:$A$337,0),
MATCH(CS$2,'Active Hour''s Dump'!$D$2:$AH$2,0)
))),"")</f>
        <v>0</v>
      </c>
      <c r="CT82" s="13">
        <f>_xlfn.IFNA(IF(CT$3="Productivity",
INDEX('Productivity Dump'!$E$4:$AJ$500,
MATCH($A82,'Productivity Dump'!$A$4:$A$500,0),
MATCH(CT$2,'Productivity Dump'!$E$3:$AJ$3,0)
),
IF(CT$3="Attendance",
INDEX('Attendance Dump'!$E$2:$AI$400,
MATCH($A82,'Attendance Dump'!$B$2:$B$400,0),
MATCH(CT$2,'Attendance Dump'!$E$1:$AI$1,0)
),
INDEX('Active Hour''s Dump'!$D$3:$AH$337,
MATCH($C82,'Active Hour''s Dump'!$A$3:$A$337,0),
MATCH(CT$2,'Active Hour''s Dump'!$D$2:$AH$2,0)
))),"")</f>
        <v>0</v>
      </c>
      <c r="CU82" s="13">
        <f>_xlfn.IFNA(IF(CU$3="Productivity",
INDEX('Productivity Dump'!$E$4:$AJ$500,
MATCH($A82,'Productivity Dump'!$A$4:$A$500,0),
MATCH(CU$2,'Productivity Dump'!$E$3:$AJ$3,0)
),
IF(CU$3="Attendance",
INDEX('Attendance Dump'!$E$2:$AI$400,
MATCH($A82,'Attendance Dump'!$B$2:$B$400,0),
MATCH(CU$2,'Attendance Dump'!$E$1:$AI$1,0)
),
INDEX('Active Hour''s Dump'!$D$3:$AH$337,
MATCH($C82,'Active Hour''s Dump'!$A$3:$A$337,0),
MATCH(CU$2,'Active Hour''s Dump'!$D$2:$AH$2,0)
))),"")</f>
        <v>0</v>
      </c>
      <c r="CV82" s="54">
        <f>_xlfn.IFNA(IF(CV$3="Productivity",
INDEX('Productivity Dump'!$E$4:$AJ$500,
MATCH($A82,'Productivity Dump'!$A$4:$A$500,0),
MATCH(CV$2,'Productivity Dump'!$E$3:$AJ$3,0)
),
IF(CV$3="Attendance",
INDEX('Attendance Dump'!$E$2:$AI$400,
MATCH($A82,'Attendance Dump'!$B$2:$B$400,0),
MATCH(CV$2,'Attendance Dump'!$E$1:$AI$1,0)
),
INDEX('Active Hour''s Dump'!$D$3:$AH$337,
MATCH($C82,'Active Hour''s Dump'!$A$3:$A$337,0),
MATCH(CV$2,'Active Hour''s Dump'!$D$2:$AH$2,0)
))),"")</f>
        <v>0</v>
      </c>
      <c r="CW82" s="13"/>
      <c r="CX82" s="13"/>
      <c r="CY82" s="54"/>
      <c r="DA82" s="57">
        <f t="shared" si="69"/>
        <v>194.16666666666671</v>
      </c>
      <c r="DB82" s="35">
        <f t="shared" si="70"/>
        <v>28893.079999999991</v>
      </c>
      <c r="DC82" s="35">
        <f t="shared" si="67"/>
        <v>0</v>
      </c>
      <c r="DD82" s="35">
        <f t="shared" ca="1" si="68"/>
        <v>0</v>
      </c>
      <c r="DF82" s="32" cm="1">
        <f t="array" ref="DF82">SUMPRODUCT(
    (MOD(COLUMN(H82:CV82) - COLUMN(H82), 3) = 0) *
    (H82:CV82 = 0) *
    (I82:CW82 = "P") *
    (COUNTIF(UKHoliday, H$2:CV$2) = 0)
)</f>
        <v>0</v>
      </c>
      <c r="DG82" s="33" cm="1">
        <f t="array" ref="DG82">SUMPRODUCT(
  (MOD(COLUMN(H82:CV82) - COLUMN(H82), 3) = 0) *
  (H82:CV82 &gt; 0) *
  (H82:CV82 &lt; 0.5 * IF(((WEEKDAY(H$2:CV$2, 2) = 1) + (WEEKDAY(H$2:CV$2, 2) = 6)), G82, F82)) *
  (I82:CW82 = "P") *
  (COUNTIF(UKHoliday, H$2:CV$2) = 0)
)</f>
        <v>0</v>
      </c>
      <c r="DH82" s="33" cm="1">
        <f t="array" ref="DH82">SUMPRODUCT(
  (MOD(COLUMN(H82:CV82) - COLUMN(H82), 3) = 0) *
  (H82:CV82 &gt; 0.5 * IF(((WEEKDAY(H$2:CV$2, 2) = 1) + (WEEKDAY(H$2:CV$2, 2) = 6)), $G82, $F82)) *
  (H82:CV82 &lt; 0.8 * IF(((WEEKDAY(H$2:CV$2, 2) = 1) + (WEEKDAY(H$2:CV$2, 2) = 6)), $G82, $F82)) *
  (I82:CW82 = "P") *
  (COUNTIF(UKHoliday, H$2:CV$2) = 0)
)</f>
        <v>0</v>
      </c>
      <c r="DI82" s="33" cm="1">
        <f t="array" ref="DI82">SUMPRODUCT(
  (MOD(COLUMN(H82:CV82) - COLUMN(H82), 3) = 0) *
  (H82:CV82 &gt; 0.8 * IF(((WEEKDAY(H$2:CV$2, 2) = 1) + (WEEKDAY(H$2:CV$2, 2) = 6)), $G82, $F82)) *
  (H82:CV82 &lt; 1 * IF(((WEEKDAY(H$2:CV$2, 2) = 1) + (WEEKDAY(H$2:CV$2, 2) = 6)), $G82, $F82)) *
  (I82:CW82 = "P") *
  (COUNTIF(UKHoliday, H$2:CV$2) = 0)
)</f>
        <v>11</v>
      </c>
    </row>
    <row r="83" spans="1:113" x14ac:dyDescent="0.3">
      <c r="A83" s="8" t="s">
        <v>100</v>
      </c>
      <c r="B83" s="8" t="s">
        <v>99</v>
      </c>
      <c r="C83" s="9" t="s">
        <v>633</v>
      </c>
      <c r="D83" s="62" t="s">
        <v>1058</v>
      </c>
      <c r="E83" s="35">
        <v>20000</v>
      </c>
      <c r="F83" s="35">
        <f t="shared" si="65"/>
        <v>1000</v>
      </c>
      <c r="G83" s="35">
        <f t="shared" si="66"/>
        <v>500</v>
      </c>
      <c r="H83" s="13">
        <f>_xlfn.IFNA(IF(H$3="Productivity",
INDEX('Productivity Dump'!$E$4:$AJ$500,
MATCH($A83,'Productivity Dump'!$A$4:$A$500,0),
MATCH(H$2,'Productivity Dump'!$E$3:$AJ$3,0)
),
IF(H$3="Attendance",
INDEX('Attendance Dump'!$E$2:$AI$400,
MATCH($A83,'Attendance Dump'!$B$2:$B$400,0),
MATCH(H$2,'Attendance Dump'!$E$1:$AI$1,0)
),
INDEX('Active Hour''s Dump'!$D$3:$AH$337,
MATCH($C83,'Active Hour''s Dump'!$A$3:$A$337,0),
MATCH(H$2,'Active Hour''s Dump'!$D$2:$AH$2,0)
))),"")</f>
        <v>1004.645</v>
      </c>
      <c r="I83" s="13" t="str">
        <f>_xlfn.IFNA(IF(I$3="Productivity",
INDEX('Productivity Dump'!$E$4:$AJ$500,
MATCH($A83,'Productivity Dump'!$A$4:$A$500,0),
MATCH(I$2,'Productivity Dump'!$E$3:$AJ$3,0)
),
IF(I$3="Attendance",
INDEX('Attendance Dump'!$E$2:$AI$400,
MATCH($A83,'Attendance Dump'!$B$2:$B$400,0),
MATCH(I$2,'Attendance Dump'!$E$1:$AI$1,0)
),
INDEX('Active Hour''s Dump'!$D$3:$AH$337,
MATCH($C83,'Active Hour''s Dump'!$A$3:$A$337,0),
MATCH(I$2,'Active Hour''s Dump'!$D$2:$AH$2,0)
))),"")</f>
        <v>P</v>
      </c>
      <c r="J83" s="54">
        <f>_xlfn.IFNA(IF(J$3="Productivity",
INDEX('Productivity Dump'!$E$4:$AJ$500,
MATCH($A83,'Productivity Dump'!$A$4:$A$500,0),
MATCH(J$2,'Productivity Dump'!$E$3:$AJ$3,0)
),
IF(J$3="Attendance",
INDEX('Attendance Dump'!$E$2:$AI$400,
MATCH($A83,'Attendance Dump'!$B$2:$B$400,0),
MATCH(J$2,'Attendance Dump'!$E$1:$AI$1,0)
),
INDEX('Active Hour''s Dump'!$D$3:$AH$337,
MATCH($C83,'Active Hour''s Dump'!$A$3:$A$337,0),
MATCH(J$2,'Active Hour''s Dump'!$D$2:$AH$2,0)
))),"")</f>
        <v>10.5</v>
      </c>
      <c r="K83" s="13">
        <f>_xlfn.IFNA(IF(K$3="Productivity",
INDEX('Productivity Dump'!$E$4:$AJ$500,
MATCH($A83,'Productivity Dump'!$A$4:$A$500,0),
MATCH(K$2,'Productivity Dump'!$E$3:$AJ$3,0)
),
IF(K$3="Attendance",
INDEX('Attendance Dump'!$E$2:$AI$400,
MATCH($A83,'Attendance Dump'!$B$2:$B$400,0),
MATCH(K$2,'Attendance Dump'!$E$1:$AI$1,0)
),
INDEX('Active Hour''s Dump'!$D$3:$AH$337,
MATCH($C83,'Active Hour''s Dump'!$A$3:$A$337,0),
MATCH(K$2,'Active Hour''s Dump'!$D$2:$AH$2,0)
))),"")</f>
        <v>1007.2619999999997</v>
      </c>
      <c r="L83" s="13" t="str">
        <f>_xlfn.IFNA(IF(L$3="Productivity",
INDEX('Productivity Dump'!$E$4:$AJ$500,
MATCH($A83,'Productivity Dump'!$A$4:$A$500,0),
MATCH(L$2,'Productivity Dump'!$E$3:$AJ$3,0)
),
IF(L$3="Attendance",
INDEX('Attendance Dump'!$E$2:$AI$400,
MATCH($A83,'Attendance Dump'!$B$2:$B$400,0),
MATCH(L$2,'Attendance Dump'!$E$1:$AI$1,0)
),
INDEX('Active Hour''s Dump'!$D$3:$AH$337,
MATCH($C83,'Active Hour''s Dump'!$A$3:$A$337,0),
MATCH(L$2,'Active Hour''s Dump'!$D$2:$AH$2,0)
))),"")</f>
        <v>P</v>
      </c>
      <c r="M83" s="54">
        <f>_xlfn.IFNA(IF(M$3="Productivity",
INDEX('Productivity Dump'!$E$4:$AJ$500,
MATCH($A83,'Productivity Dump'!$A$4:$A$500,0),
MATCH(M$2,'Productivity Dump'!$E$3:$AJ$3,0)
),
IF(M$3="Attendance",
INDEX('Attendance Dump'!$E$2:$AI$400,
MATCH($A83,'Attendance Dump'!$B$2:$B$400,0),
MATCH(M$2,'Attendance Dump'!$E$1:$AI$1,0)
),
INDEX('Active Hour''s Dump'!$D$3:$AH$337,
MATCH($C83,'Active Hour''s Dump'!$A$3:$A$337,0),
MATCH(M$2,'Active Hour''s Dump'!$D$2:$AH$2,0)
))),"")</f>
        <v>12.5</v>
      </c>
      <c r="N83" s="13">
        <f>_xlfn.IFNA(IF(N$3="Productivity",
INDEX('Productivity Dump'!$E$4:$AJ$500,
MATCH($A83,'Productivity Dump'!$A$4:$A$500,0),
MATCH(N$2,'Productivity Dump'!$E$3:$AJ$3,0)
),
IF(N$3="Attendance",
INDEX('Attendance Dump'!$E$2:$AI$400,
MATCH($A83,'Attendance Dump'!$B$2:$B$400,0),
MATCH(N$2,'Attendance Dump'!$E$1:$AI$1,0)
),
INDEX('Active Hour''s Dump'!$D$3:$AH$337,
MATCH($C83,'Active Hour''s Dump'!$A$3:$A$337,0),
MATCH(N$2,'Active Hour''s Dump'!$D$2:$AH$2,0)
))),"")</f>
        <v>798.44500000000016</v>
      </c>
      <c r="O83" s="13" t="str">
        <f>_xlfn.IFNA(IF(O$3="Productivity",
INDEX('Productivity Dump'!$E$4:$AJ$500,
MATCH($A83,'Productivity Dump'!$A$4:$A$500,0),
MATCH(O$2,'Productivity Dump'!$E$3:$AJ$3,0)
),
IF(O$3="Attendance",
INDEX('Attendance Dump'!$E$2:$AI$400,
MATCH($A83,'Attendance Dump'!$B$2:$B$400,0),
MATCH(O$2,'Attendance Dump'!$E$1:$AI$1,0)
),
INDEX('Active Hour''s Dump'!$D$3:$AH$337,
MATCH($C83,'Active Hour''s Dump'!$A$3:$A$337,0),
MATCH(O$2,'Active Hour''s Dump'!$D$2:$AH$2,0)
))),"")</f>
        <v>P</v>
      </c>
      <c r="P83" s="54">
        <f>_xlfn.IFNA(IF(P$3="Productivity",
INDEX('Productivity Dump'!$E$4:$AJ$500,
MATCH($A83,'Productivity Dump'!$A$4:$A$500,0),
MATCH(P$2,'Productivity Dump'!$E$3:$AJ$3,0)
),
IF(P$3="Attendance",
INDEX('Attendance Dump'!$E$2:$AI$400,
MATCH($A83,'Attendance Dump'!$B$2:$B$400,0),
MATCH(P$2,'Attendance Dump'!$E$1:$AI$1,0)
),
INDEX('Active Hour''s Dump'!$D$3:$AH$337,
MATCH($C83,'Active Hour''s Dump'!$A$3:$A$337,0),
MATCH(P$2,'Active Hour''s Dump'!$D$2:$AH$2,0)
))),"")</f>
        <v>8.4166666666666696</v>
      </c>
      <c r="Q83" s="13">
        <f>_xlfn.IFNA(IF(Q$3="Productivity",
INDEX('Productivity Dump'!$E$4:$AJ$500,
MATCH($A83,'Productivity Dump'!$A$4:$A$500,0),
MATCH(Q$2,'Productivity Dump'!$E$3:$AJ$3,0)
),
IF(Q$3="Attendance",
INDEX('Attendance Dump'!$E$2:$AI$400,
MATCH($A83,'Attendance Dump'!$B$2:$B$400,0),
MATCH(Q$2,'Attendance Dump'!$E$1:$AI$1,0)
),
INDEX('Active Hour''s Dump'!$D$3:$AH$337,
MATCH($C83,'Active Hour''s Dump'!$A$3:$A$337,0),
MATCH(Q$2,'Active Hour''s Dump'!$D$2:$AH$2,0)
))),"")</f>
        <v>0</v>
      </c>
      <c r="R83" s="13" t="str">
        <f>_xlfn.IFNA(IF(R$3="Productivity",
INDEX('Productivity Dump'!$E$4:$AJ$500,
MATCH($A83,'Productivity Dump'!$A$4:$A$500,0),
MATCH(R$2,'Productivity Dump'!$E$3:$AJ$3,0)
),
IF(R$3="Attendance",
INDEX('Attendance Dump'!$E$2:$AI$400,
MATCH($A83,'Attendance Dump'!$B$2:$B$400,0),
MATCH(R$2,'Attendance Dump'!$E$1:$AI$1,0)
),
INDEX('Active Hour''s Dump'!$D$3:$AH$337,
MATCH($C83,'Active Hour''s Dump'!$A$3:$A$337,0),
MATCH(R$2,'Active Hour''s Dump'!$D$2:$AH$2,0)
))),"")</f>
        <v>WO</v>
      </c>
      <c r="S83" s="54">
        <f>_xlfn.IFNA(IF(S$3="Productivity",
INDEX('Productivity Dump'!$E$4:$AJ$500,
MATCH($A83,'Productivity Dump'!$A$4:$A$500,0),
MATCH(S$2,'Productivity Dump'!$E$3:$AJ$3,0)
),
IF(S$3="Attendance",
INDEX('Attendance Dump'!$E$2:$AI$400,
MATCH($A83,'Attendance Dump'!$B$2:$B$400,0),
MATCH(S$2,'Attendance Dump'!$E$1:$AI$1,0)
),
INDEX('Active Hour''s Dump'!$D$3:$AH$337,
MATCH($C83,'Active Hour''s Dump'!$A$3:$A$337,0),
MATCH(S$2,'Active Hour''s Dump'!$D$2:$AH$2,0)
))),"")</f>
        <v>0</v>
      </c>
      <c r="T83" s="13">
        <f>_xlfn.IFNA(IF(T$3="Productivity",
INDEX('Productivity Dump'!$E$4:$AJ$500,
MATCH($A83,'Productivity Dump'!$A$4:$A$500,0),
MATCH(T$2,'Productivity Dump'!$E$3:$AJ$3,0)
),
IF(T$3="Attendance",
INDEX('Attendance Dump'!$E$2:$AI$400,
MATCH($A83,'Attendance Dump'!$B$2:$B$400,0),
MATCH(T$2,'Attendance Dump'!$E$1:$AI$1,0)
),
INDEX('Active Hour''s Dump'!$D$3:$AH$337,
MATCH($C83,'Active Hour''s Dump'!$A$3:$A$337,0),
MATCH(T$2,'Active Hour''s Dump'!$D$2:$AH$2,0)
))),"")</f>
        <v>405.98199999999997</v>
      </c>
      <c r="U83" s="13" t="str">
        <f>_xlfn.IFNA(IF(U$3="Productivity",
INDEX('Productivity Dump'!$E$4:$AJ$500,
MATCH($A83,'Productivity Dump'!$A$4:$A$500,0),
MATCH(U$2,'Productivity Dump'!$E$3:$AJ$3,0)
),
IF(U$3="Attendance",
INDEX('Attendance Dump'!$E$2:$AI$400,
MATCH($A83,'Attendance Dump'!$B$2:$B$400,0),
MATCH(U$2,'Attendance Dump'!$E$1:$AI$1,0)
),
INDEX('Active Hour''s Dump'!$D$3:$AH$337,
MATCH($C83,'Active Hour''s Dump'!$A$3:$A$337,0),
MATCH(U$2,'Active Hour''s Dump'!$D$2:$AH$2,0)
))),"")</f>
        <v>P</v>
      </c>
      <c r="V83" s="54">
        <f>_xlfn.IFNA(IF(V$3="Productivity",
INDEX('Productivity Dump'!$E$4:$AJ$500,
MATCH($A83,'Productivity Dump'!$A$4:$A$500,0),
MATCH(V$2,'Productivity Dump'!$E$3:$AJ$3,0)
),
IF(V$3="Attendance",
INDEX('Attendance Dump'!$E$2:$AI$400,
MATCH($A83,'Attendance Dump'!$B$2:$B$400,0),
MATCH(V$2,'Attendance Dump'!$E$1:$AI$1,0)
),
INDEX('Active Hour''s Dump'!$D$3:$AH$337,
MATCH($C83,'Active Hour''s Dump'!$A$3:$A$337,0),
MATCH(V$2,'Active Hour''s Dump'!$D$2:$AH$2,0)
))),"")</f>
        <v>6</v>
      </c>
      <c r="W83" s="13">
        <f>_xlfn.IFNA(IF(W$3="Productivity",
INDEX('Productivity Dump'!$E$4:$AJ$500,
MATCH($A83,'Productivity Dump'!$A$4:$A$500,0),
MATCH(W$2,'Productivity Dump'!$E$3:$AJ$3,0)
),
IF(W$3="Attendance",
INDEX('Attendance Dump'!$E$2:$AI$400,
MATCH($A83,'Attendance Dump'!$B$2:$B$400,0),
MATCH(W$2,'Attendance Dump'!$E$1:$AI$1,0)
),
INDEX('Active Hour''s Dump'!$D$3:$AH$337,
MATCH($C83,'Active Hour''s Dump'!$A$3:$A$337,0),
MATCH(W$2,'Active Hour''s Dump'!$D$2:$AH$2,0)
))),"")</f>
        <v>1008.8549999999998</v>
      </c>
      <c r="X83" s="13" t="str">
        <f>_xlfn.IFNA(IF(X$3="Productivity",
INDEX('Productivity Dump'!$E$4:$AJ$500,
MATCH($A83,'Productivity Dump'!$A$4:$A$500,0),
MATCH(X$2,'Productivity Dump'!$E$3:$AJ$3,0)
),
IF(X$3="Attendance",
INDEX('Attendance Dump'!$E$2:$AI$400,
MATCH($A83,'Attendance Dump'!$B$2:$B$400,0),
MATCH(X$2,'Attendance Dump'!$E$1:$AI$1,0)
),
INDEX('Active Hour''s Dump'!$D$3:$AH$337,
MATCH($C83,'Active Hour''s Dump'!$A$3:$A$337,0),
MATCH(X$2,'Active Hour''s Dump'!$D$2:$AH$2,0)
))),"")</f>
        <v>P</v>
      </c>
      <c r="Y83" s="54">
        <f>_xlfn.IFNA(IF(Y$3="Productivity",
INDEX('Productivity Dump'!$E$4:$AJ$500,
MATCH($A83,'Productivity Dump'!$A$4:$A$500,0),
MATCH(Y$2,'Productivity Dump'!$E$3:$AJ$3,0)
),
IF(Y$3="Attendance",
INDEX('Attendance Dump'!$E$2:$AI$400,
MATCH($A83,'Attendance Dump'!$B$2:$B$400,0),
MATCH(Y$2,'Attendance Dump'!$E$1:$AI$1,0)
),
INDEX('Active Hour''s Dump'!$D$3:$AH$337,
MATCH($C83,'Active Hour''s Dump'!$A$3:$A$337,0),
MATCH(Y$2,'Active Hour''s Dump'!$D$2:$AH$2,0)
))),"")</f>
        <v>11.5833333333333</v>
      </c>
      <c r="Z83" s="13">
        <f>_xlfn.IFNA(IF(Z$3="Productivity",
INDEX('Productivity Dump'!$E$4:$AJ$500,
MATCH($A83,'Productivity Dump'!$A$4:$A$500,0),
MATCH(Z$2,'Productivity Dump'!$E$3:$AJ$3,0)
),
IF(Z$3="Attendance",
INDEX('Attendance Dump'!$E$2:$AI$400,
MATCH($A83,'Attendance Dump'!$B$2:$B$400,0),
MATCH(Z$2,'Attendance Dump'!$E$1:$AI$1,0)
),
INDEX('Active Hour''s Dump'!$D$3:$AH$337,
MATCH($C83,'Active Hour''s Dump'!$A$3:$A$337,0),
MATCH(Z$2,'Active Hour''s Dump'!$D$2:$AH$2,0)
))),"")</f>
        <v>1001.2280000000001</v>
      </c>
      <c r="AA83" s="13" t="str">
        <f>_xlfn.IFNA(IF(AA$3="Productivity",
INDEX('Productivity Dump'!$E$4:$AJ$500,
MATCH($A83,'Productivity Dump'!$A$4:$A$500,0),
MATCH(AA$2,'Productivity Dump'!$E$3:$AJ$3,0)
),
IF(AA$3="Attendance",
INDEX('Attendance Dump'!$E$2:$AI$400,
MATCH($A83,'Attendance Dump'!$B$2:$B$400,0),
MATCH(AA$2,'Attendance Dump'!$E$1:$AI$1,0)
),
INDEX('Active Hour''s Dump'!$D$3:$AH$337,
MATCH($C83,'Active Hour''s Dump'!$A$3:$A$337,0),
MATCH(AA$2,'Active Hour''s Dump'!$D$2:$AH$2,0)
))),"")</f>
        <v>P</v>
      </c>
      <c r="AB83" s="54">
        <f>_xlfn.IFNA(IF(AB$3="Productivity",
INDEX('Productivity Dump'!$E$4:$AJ$500,
MATCH($A83,'Productivity Dump'!$A$4:$A$500,0),
MATCH(AB$2,'Productivity Dump'!$E$3:$AJ$3,0)
),
IF(AB$3="Attendance",
INDEX('Attendance Dump'!$E$2:$AI$400,
MATCH($A83,'Attendance Dump'!$B$2:$B$400,0),
MATCH(AB$2,'Attendance Dump'!$E$1:$AI$1,0)
),
INDEX('Active Hour''s Dump'!$D$3:$AH$337,
MATCH($C83,'Active Hour''s Dump'!$A$3:$A$337,0),
MATCH(AB$2,'Active Hour''s Dump'!$D$2:$AH$2,0)
))),"")</f>
        <v>10.9166666666667</v>
      </c>
      <c r="AC83" s="13">
        <f>_xlfn.IFNA(IF(AC$3="Productivity",
INDEX('Productivity Dump'!$E$4:$AJ$500,
MATCH($A83,'Productivity Dump'!$A$4:$A$500,0),
MATCH(AC$2,'Productivity Dump'!$E$3:$AJ$3,0)
),
IF(AC$3="Attendance",
INDEX('Attendance Dump'!$E$2:$AI$400,
MATCH($A83,'Attendance Dump'!$B$2:$B$400,0),
MATCH(AC$2,'Attendance Dump'!$E$1:$AI$1,0)
),
INDEX('Active Hour''s Dump'!$D$3:$AH$337,
MATCH($C83,'Active Hour''s Dump'!$A$3:$A$337,0),
MATCH(AC$2,'Active Hour''s Dump'!$D$2:$AH$2,0)
))),"")</f>
        <v>1006.371</v>
      </c>
      <c r="AD83" s="13" t="str">
        <f>_xlfn.IFNA(IF(AD$3="Productivity",
INDEX('Productivity Dump'!$E$4:$AJ$500,
MATCH($A83,'Productivity Dump'!$A$4:$A$500,0),
MATCH(AD$2,'Productivity Dump'!$E$3:$AJ$3,0)
),
IF(AD$3="Attendance",
INDEX('Attendance Dump'!$E$2:$AI$400,
MATCH($A83,'Attendance Dump'!$B$2:$B$400,0),
MATCH(AD$2,'Attendance Dump'!$E$1:$AI$1,0)
),
INDEX('Active Hour''s Dump'!$D$3:$AH$337,
MATCH($C83,'Active Hour''s Dump'!$A$3:$A$337,0),
MATCH(AD$2,'Active Hour''s Dump'!$D$2:$AH$2,0)
))),"")</f>
        <v>P</v>
      </c>
      <c r="AE83" s="54">
        <f>_xlfn.IFNA(IF(AE$3="Productivity",
INDEX('Productivity Dump'!$E$4:$AJ$500,
MATCH($A83,'Productivity Dump'!$A$4:$A$500,0),
MATCH(AE$2,'Productivity Dump'!$E$3:$AJ$3,0)
),
IF(AE$3="Attendance",
INDEX('Attendance Dump'!$E$2:$AI$400,
MATCH($A83,'Attendance Dump'!$B$2:$B$400,0),
MATCH(AE$2,'Attendance Dump'!$E$1:$AI$1,0)
),
INDEX('Active Hour''s Dump'!$D$3:$AH$337,
MATCH($C83,'Active Hour''s Dump'!$A$3:$A$337,0),
MATCH(AE$2,'Active Hour''s Dump'!$D$2:$AH$2,0)
))),"")</f>
        <v>11.75</v>
      </c>
      <c r="AF83" s="13">
        <f>_xlfn.IFNA(IF(AF$3="Productivity",
INDEX('Productivity Dump'!$E$4:$AJ$500,
MATCH($A83,'Productivity Dump'!$A$4:$A$500,0),
MATCH(AF$2,'Productivity Dump'!$E$3:$AJ$3,0)
),
IF(AF$3="Attendance",
INDEX('Attendance Dump'!$E$2:$AI$400,
MATCH($A83,'Attendance Dump'!$B$2:$B$400,0),
MATCH(AF$2,'Attendance Dump'!$E$1:$AI$1,0)
),
INDEX('Active Hour''s Dump'!$D$3:$AH$337,
MATCH($C83,'Active Hour''s Dump'!$A$3:$A$337,0),
MATCH(AF$2,'Active Hour''s Dump'!$D$2:$AH$2,0)
))),"")</f>
        <v>1001.307</v>
      </c>
      <c r="AG83" s="13" t="str">
        <f>_xlfn.IFNA(IF(AG$3="Productivity",
INDEX('Productivity Dump'!$E$4:$AJ$500,
MATCH($A83,'Productivity Dump'!$A$4:$A$500,0),
MATCH(AG$2,'Productivity Dump'!$E$3:$AJ$3,0)
),
IF(AG$3="Attendance",
INDEX('Attendance Dump'!$E$2:$AI$400,
MATCH($A83,'Attendance Dump'!$B$2:$B$400,0),
MATCH(AG$2,'Attendance Dump'!$E$1:$AI$1,0)
),
INDEX('Active Hour''s Dump'!$D$3:$AH$337,
MATCH($C83,'Active Hour''s Dump'!$A$3:$A$337,0),
MATCH(AG$2,'Active Hour''s Dump'!$D$2:$AH$2,0)
))),"")</f>
        <v>P</v>
      </c>
      <c r="AH83" s="54">
        <f>_xlfn.IFNA(IF(AH$3="Productivity",
INDEX('Productivity Dump'!$E$4:$AJ$500,
MATCH($A83,'Productivity Dump'!$A$4:$A$500,0),
MATCH(AH$2,'Productivity Dump'!$E$3:$AJ$3,0)
),
IF(AH$3="Attendance",
INDEX('Attendance Dump'!$E$2:$AI$400,
MATCH($A83,'Attendance Dump'!$B$2:$B$400,0),
MATCH(AH$2,'Attendance Dump'!$E$1:$AI$1,0)
),
INDEX('Active Hour''s Dump'!$D$3:$AH$337,
MATCH($C83,'Active Hour''s Dump'!$A$3:$A$337,0),
MATCH(AH$2,'Active Hour''s Dump'!$D$2:$AH$2,0)
))),"")</f>
        <v>12.4166666666667</v>
      </c>
      <c r="AI83" s="13">
        <f>_xlfn.IFNA(IF(AI$3="Productivity",
INDEX('Productivity Dump'!$E$4:$AJ$500,
MATCH($A83,'Productivity Dump'!$A$4:$A$500,0),
MATCH(AI$2,'Productivity Dump'!$E$3:$AJ$3,0)
),
IF(AI$3="Attendance",
INDEX('Attendance Dump'!$E$2:$AI$400,
MATCH($A83,'Attendance Dump'!$B$2:$B$400,0),
MATCH(AI$2,'Attendance Dump'!$E$1:$AI$1,0)
),
INDEX('Active Hour''s Dump'!$D$3:$AH$337,
MATCH($C83,'Active Hour''s Dump'!$A$3:$A$337,0),
MATCH(AI$2,'Active Hour''s Dump'!$D$2:$AH$2,0)
))),"")</f>
        <v>962.58200000000011</v>
      </c>
      <c r="AJ83" s="13" t="str">
        <f>_xlfn.IFNA(IF(AJ$3="Productivity",
INDEX('Productivity Dump'!$E$4:$AJ$500,
MATCH($A83,'Productivity Dump'!$A$4:$A$500,0),
MATCH(AJ$2,'Productivity Dump'!$E$3:$AJ$3,0)
),
IF(AJ$3="Attendance",
INDEX('Attendance Dump'!$E$2:$AI$400,
MATCH($A83,'Attendance Dump'!$B$2:$B$400,0),
MATCH(AJ$2,'Attendance Dump'!$E$1:$AI$1,0)
),
INDEX('Active Hour''s Dump'!$D$3:$AH$337,
MATCH($C83,'Active Hour''s Dump'!$A$3:$A$337,0),
MATCH(AJ$2,'Active Hour''s Dump'!$D$2:$AH$2,0)
))),"")</f>
        <v>P</v>
      </c>
      <c r="AK83" s="54">
        <f>_xlfn.IFNA(IF(AK$3="Productivity",
INDEX('Productivity Dump'!$E$4:$AJ$500,
MATCH($A83,'Productivity Dump'!$A$4:$A$500,0),
MATCH(AK$2,'Productivity Dump'!$E$3:$AJ$3,0)
),
IF(AK$3="Attendance",
INDEX('Attendance Dump'!$E$2:$AI$400,
MATCH($A83,'Attendance Dump'!$B$2:$B$400,0),
MATCH(AK$2,'Attendance Dump'!$E$1:$AI$1,0)
),
INDEX('Active Hour''s Dump'!$D$3:$AH$337,
MATCH($C83,'Active Hour''s Dump'!$A$3:$A$337,0),
MATCH(AK$2,'Active Hour''s Dump'!$D$2:$AH$2,0)
))),"")</f>
        <v>12.0833333333333</v>
      </c>
      <c r="AL83" s="13">
        <f>_xlfn.IFNA(IF(AL$3="Productivity",
INDEX('Productivity Dump'!$E$4:$AJ$500,
MATCH($A83,'Productivity Dump'!$A$4:$A$500,0),
MATCH(AL$2,'Productivity Dump'!$E$3:$AJ$3,0)
),
IF(AL$3="Attendance",
INDEX('Attendance Dump'!$E$2:$AI$400,
MATCH($A83,'Attendance Dump'!$B$2:$B$400,0),
MATCH(AL$2,'Attendance Dump'!$E$1:$AI$1,0)
),
INDEX('Active Hour''s Dump'!$D$3:$AH$337,
MATCH($C83,'Active Hour''s Dump'!$A$3:$A$337,0),
MATCH(AL$2,'Active Hour''s Dump'!$D$2:$AH$2,0)
))),"")</f>
        <v>0</v>
      </c>
      <c r="AM83" s="13" t="str">
        <f>_xlfn.IFNA(IF(AM$3="Productivity",
INDEX('Productivity Dump'!$E$4:$AJ$500,
MATCH($A83,'Productivity Dump'!$A$4:$A$500,0),
MATCH(AM$2,'Productivity Dump'!$E$3:$AJ$3,0)
),
IF(AM$3="Attendance",
INDEX('Attendance Dump'!$E$2:$AI$400,
MATCH($A83,'Attendance Dump'!$B$2:$B$400,0),
MATCH(AM$2,'Attendance Dump'!$E$1:$AI$1,0)
),
INDEX('Active Hour''s Dump'!$D$3:$AH$337,
MATCH($C83,'Active Hour''s Dump'!$A$3:$A$337,0),
MATCH(AM$2,'Active Hour''s Dump'!$D$2:$AH$2,0)
))),"")</f>
        <v>WO</v>
      </c>
      <c r="AN83" s="54">
        <f>_xlfn.IFNA(IF(AN$3="Productivity",
INDEX('Productivity Dump'!$E$4:$AJ$500,
MATCH($A83,'Productivity Dump'!$A$4:$A$500,0),
MATCH(AN$2,'Productivity Dump'!$E$3:$AJ$3,0)
),
IF(AN$3="Attendance",
INDEX('Attendance Dump'!$E$2:$AI$400,
MATCH($A83,'Attendance Dump'!$B$2:$B$400,0),
MATCH(AN$2,'Attendance Dump'!$E$1:$AI$1,0)
),
INDEX('Active Hour''s Dump'!$D$3:$AH$337,
MATCH($C83,'Active Hour''s Dump'!$A$3:$A$337,0),
MATCH(AN$2,'Active Hour''s Dump'!$D$2:$AH$2,0)
))),"")</f>
        <v>0</v>
      </c>
      <c r="AO83" s="13">
        <f>_xlfn.IFNA(IF(AO$3="Productivity",
INDEX('Productivity Dump'!$E$4:$AJ$500,
MATCH($A83,'Productivity Dump'!$A$4:$A$500,0),
MATCH(AO$2,'Productivity Dump'!$E$3:$AJ$3,0)
),
IF(AO$3="Attendance",
INDEX('Attendance Dump'!$E$2:$AI$400,
MATCH($A83,'Attendance Dump'!$B$2:$B$400,0),
MATCH(AO$2,'Attendance Dump'!$E$1:$AI$1,0)
),
INDEX('Active Hour''s Dump'!$D$3:$AH$337,
MATCH($C83,'Active Hour''s Dump'!$A$3:$A$337,0),
MATCH(AO$2,'Active Hour''s Dump'!$D$2:$AH$2,0)
))),"")</f>
        <v>601.97900000000004</v>
      </c>
      <c r="AP83" s="13" t="str">
        <f>_xlfn.IFNA(IF(AP$3="Productivity",
INDEX('Productivity Dump'!$E$4:$AJ$500,
MATCH($A83,'Productivity Dump'!$A$4:$A$500,0),
MATCH(AP$2,'Productivity Dump'!$E$3:$AJ$3,0)
),
IF(AP$3="Attendance",
INDEX('Attendance Dump'!$E$2:$AI$400,
MATCH($A83,'Attendance Dump'!$B$2:$B$400,0),
MATCH(AP$2,'Attendance Dump'!$E$1:$AI$1,0)
),
INDEX('Active Hour''s Dump'!$D$3:$AH$337,
MATCH($C83,'Active Hour''s Dump'!$A$3:$A$337,0),
MATCH(AP$2,'Active Hour''s Dump'!$D$2:$AH$2,0)
))),"")</f>
        <v>P</v>
      </c>
      <c r="AQ83" s="54">
        <f>_xlfn.IFNA(IF(AQ$3="Productivity",
INDEX('Productivity Dump'!$E$4:$AJ$500,
MATCH($A83,'Productivity Dump'!$A$4:$A$500,0),
MATCH(AQ$2,'Productivity Dump'!$E$3:$AJ$3,0)
),
IF(AQ$3="Attendance",
INDEX('Attendance Dump'!$E$2:$AI$400,
MATCH($A83,'Attendance Dump'!$B$2:$B$400,0),
MATCH(AQ$2,'Attendance Dump'!$E$1:$AI$1,0)
),
INDEX('Active Hour''s Dump'!$D$3:$AH$337,
MATCH($C83,'Active Hour''s Dump'!$A$3:$A$337,0),
MATCH(AQ$2,'Active Hour''s Dump'!$D$2:$AH$2,0)
))),"")</f>
        <v>8.4166666666666696</v>
      </c>
      <c r="AR83" s="13">
        <f>_xlfn.IFNA(IF(AR$3="Productivity",
INDEX('Productivity Dump'!$E$4:$AJ$500,
MATCH($A83,'Productivity Dump'!$A$4:$A$500,0),
MATCH(AR$2,'Productivity Dump'!$E$3:$AJ$3,0)
),
IF(AR$3="Attendance",
INDEX('Attendance Dump'!$E$2:$AI$400,
MATCH($A83,'Attendance Dump'!$B$2:$B$400,0),
MATCH(AR$2,'Attendance Dump'!$E$1:$AI$1,0)
),
INDEX('Active Hour''s Dump'!$D$3:$AH$337,
MATCH($C83,'Active Hour''s Dump'!$A$3:$A$337,0),
MATCH(AR$2,'Active Hour''s Dump'!$D$2:$AH$2,0)
))),"")</f>
        <v>1008.6630000000001</v>
      </c>
      <c r="AS83" s="13" t="str">
        <f>_xlfn.IFNA(IF(AS$3="Productivity",
INDEX('Productivity Dump'!$E$4:$AJ$500,
MATCH($A83,'Productivity Dump'!$A$4:$A$500,0),
MATCH(AS$2,'Productivity Dump'!$E$3:$AJ$3,0)
),
IF(AS$3="Attendance",
INDEX('Attendance Dump'!$E$2:$AI$400,
MATCH($A83,'Attendance Dump'!$B$2:$B$400,0),
MATCH(AS$2,'Attendance Dump'!$E$1:$AI$1,0)
),
INDEX('Active Hour''s Dump'!$D$3:$AH$337,
MATCH($C83,'Active Hour''s Dump'!$A$3:$A$337,0),
MATCH(AS$2,'Active Hour''s Dump'!$D$2:$AH$2,0)
))),"")</f>
        <v>P</v>
      </c>
      <c r="AT83" s="54">
        <f>_xlfn.IFNA(IF(AT$3="Productivity",
INDEX('Productivity Dump'!$E$4:$AJ$500,
MATCH($A83,'Productivity Dump'!$A$4:$A$500,0),
MATCH(AT$2,'Productivity Dump'!$E$3:$AJ$3,0)
),
IF(AT$3="Attendance",
INDEX('Attendance Dump'!$E$2:$AI$400,
MATCH($A83,'Attendance Dump'!$B$2:$B$400,0),
MATCH(AT$2,'Attendance Dump'!$E$1:$AI$1,0)
),
INDEX('Active Hour''s Dump'!$D$3:$AH$337,
MATCH($C83,'Active Hour''s Dump'!$A$3:$A$337,0),
MATCH(AT$2,'Active Hour''s Dump'!$D$2:$AH$2,0)
))),"")</f>
        <v>11.1666666666667</v>
      </c>
      <c r="AU83" s="13">
        <f>_xlfn.IFNA(IF(AU$3="Productivity",
INDEX('Productivity Dump'!$E$4:$AJ$500,
MATCH($A83,'Productivity Dump'!$A$4:$A$500,0),
MATCH(AU$2,'Productivity Dump'!$E$3:$AJ$3,0)
),
IF(AU$3="Attendance",
INDEX('Attendance Dump'!$E$2:$AI$400,
MATCH($A83,'Attendance Dump'!$B$2:$B$400,0),
MATCH(AU$2,'Attendance Dump'!$E$1:$AI$1,0)
),
INDEX('Active Hour''s Dump'!$D$3:$AH$337,
MATCH($C83,'Active Hour''s Dump'!$A$3:$A$337,0),
MATCH(AU$2,'Active Hour''s Dump'!$D$2:$AH$2,0)
))),"")</f>
        <v>1044.0459999999998</v>
      </c>
      <c r="AV83" s="13" t="str">
        <f>_xlfn.IFNA(IF(AV$3="Productivity",
INDEX('Productivity Dump'!$E$4:$AJ$500,
MATCH($A83,'Productivity Dump'!$A$4:$A$500,0),
MATCH(AV$2,'Productivity Dump'!$E$3:$AJ$3,0)
),
IF(AV$3="Attendance",
INDEX('Attendance Dump'!$E$2:$AI$400,
MATCH($A83,'Attendance Dump'!$B$2:$B$400,0),
MATCH(AV$2,'Attendance Dump'!$E$1:$AI$1,0)
),
INDEX('Active Hour''s Dump'!$D$3:$AH$337,
MATCH($C83,'Active Hour''s Dump'!$A$3:$A$337,0),
MATCH(AV$2,'Active Hour''s Dump'!$D$2:$AH$2,0)
))),"")</f>
        <v>P</v>
      </c>
      <c r="AW83" s="54">
        <f>_xlfn.IFNA(IF(AW$3="Productivity",
INDEX('Productivity Dump'!$E$4:$AJ$500,
MATCH($A83,'Productivity Dump'!$A$4:$A$500,0),
MATCH(AW$2,'Productivity Dump'!$E$3:$AJ$3,0)
),
IF(AW$3="Attendance",
INDEX('Attendance Dump'!$E$2:$AI$400,
MATCH($A83,'Attendance Dump'!$B$2:$B$400,0),
MATCH(AW$2,'Attendance Dump'!$E$1:$AI$1,0)
),
INDEX('Active Hour''s Dump'!$D$3:$AH$337,
MATCH($C83,'Active Hour''s Dump'!$A$3:$A$337,0),
MATCH(AW$2,'Active Hour''s Dump'!$D$2:$AH$2,0)
))),"")</f>
        <v>10.3333333333333</v>
      </c>
      <c r="AX83" s="13">
        <f>_xlfn.IFNA(IF(AX$3="Productivity",
INDEX('Productivity Dump'!$E$4:$AJ$500,
MATCH($A83,'Productivity Dump'!$A$4:$A$500,0),
MATCH(AX$2,'Productivity Dump'!$E$3:$AJ$3,0)
),
IF(AX$3="Attendance",
INDEX('Attendance Dump'!$E$2:$AI$400,
MATCH($A83,'Attendance Dump'!$B$2:$B$400,0),
MATCH(AX$2,'Attendance Dump'!$E$1:$AI$1,0)
),
INDEX('Active Hour''s Dump'!$D$3:$AH$337,
MATCH($C83,'Active Hour''s Dump'!$A$3:$A$337,0),
MATCH(AX$2,'Active Hour''s Dump'!$D$2:$AH$2,0)
))),"")</f>
        <v>1005.0140000000001</v>
      </c>
      <c r="AY83" s="13" t="str">
        <f>_xlfn.IFNA(IF(AY$3="Productivity",
INDEX('Productivity Dump'!$E$4:$AJ$500,
MATCH($A83,'Productivity Dump'!$A$4:$A$500,0),
MATCH(AY$2,'Productivity Dump'!$E$3:$AJ$3,0)
),
IF(AY$3="Attendance",
INDEX('Attendance Dump'!$E$2:$AI$400,
MATCH($A83,'Attendance Dump'!$B$2:$B$400,0),
MATCH(AY$2,'Attendance Dump'!$E$1:$AI$1,0)
),
INDEX('Active Hour''s Dump'!$D$3:$AH$337,
MATCH($C83,'Active Hour''s Dump'!$A$3:$A$337,0),
MATCH(AY$2,'Active Hour''s Dump'!$D$2:$AH$2,0)
))),"")</f>
        <v>P</v>
      </c>
      <c r="AZ83" s="54">
        <f>_xlfn.IFNA(IF(AZ$3="Productivity",
INDEX('Productivity Dump'!$E$4:$AJ$500,
MATCH($A83,'Productivity Dump'!$A$4:$A$500,0),
MATCH(AZ$2,'Productivity Dump'!$E$3:$AJ$3,0)
),
IF(AZ$3="Attendance",
INDEX('Attendance Dump'!$E$2:$AI$400,
MATCH($A83,'Attendance Dump'!$B$2:$B$400,0),
MATCH(AZ$2,'Attendance Dump'!$E$1:$AI$1,0)
),
INDEX('Active Hour''s Dump'!$D$3:$AH$337,
MATCH($C83,'Active Hour''s Dump'!$A$3:$A$337,0),
MATCH(AZ$2,'Active Hour''s Dump'!$D$2:$AH$2,0)
))),"")</f>
        <v>10.9166666666667</v>
      </c>
      <c r="BA83" s="13">
        <f>_xlfn.IFNA(IF(BA$3="Productivity",
INDEX('Productivity Dump'!$E$4:$AJ$500,
MATCH($A83,'Productivity Dump'!$A$4:$A$500,0),
MATCH(BA$2,'Productivity Dump'!$E$3:$AJ$3,0)
),
IF(BA$3="Attendance",
INDEX('Attendance Dump'!$E$2:$AI$400,
MATCH($A83,'Attendance Dump'!$B$2:$B$400,0),
MATCH(BA$2,'Attendance Dump'!$E$1:$AI$1,0)
),
INDEX('Active Hour''s Dump'!$D$3:$AH$337,
MATCH($C83,'Active Hour''s Dump'!$A$3:$A$337,0),
MATCH(BA$2,'Active Hour''s Dump'!$D$2:$AH$2,0)
))),"")</f>
        <v>1007.8779999999998</v>
      </c>
      <c r="BB83" s="13" t="str">
        <f>_xlfn.IFNA(IF(BB$3="Productivity",
INDEX('Productivity Dump'!$E$4:$AJ$500,
MATCH($A83,'Productivity Dump'!$A$4:$A$500,0),
MATCH(BB$2,'Productivity Dump'!$E$3:$AJ$3,0)
),
IF(BB$3="Attendance",
INDEX('Attendance Dump'!$E$2:$AI$400,
MATCH($A83,'Attendance Dump'!$B$2:$B$400,0),
MATCH(BB$2,'Attendance Dump'!$E$1:$AI$1,0)
),
INDEX('Active Hour''s Dump'!$D$3:$AH$337,
MATCH($C83,'Active Hour''s Dump'!$A$3:$A$337,0),
MATCH(BB$2,'Active Hour''s Dump'!$D$2:$AH$2,0)
))),"")</f>
        <v>P</v>
      </c>
      <c r="BC83" s="54">
        <f>_xlfn.IFNA(IF(BC$3="Productivity",
INDEX('Productivity Dump'!$E$4:$AJ$500,
MATCH($A83,'Productivity Dump'!$A$4:$A$500,0),
MATCH(BC$2,'Productivity Dump'!$E$3:$AJ$3,0)
),
IF(BC$3="Attendance",
INDEX('Attendance Dump'!$E$2:$AI$400,
MATCH($A83,'Attendance Dump'!$B$2:$B$400,0),
MATCH(BC$2,'Attendance Dump'!$E$1:$AI$1,0)
),
INDEX('Active Hour''s Dump'!$D$3:$AH$337,
MATCH($C83,'Active Hour''s Dump'!$A$3:$A$337,0),
MATCH(BC$2,'Active Hour''s Dump'!$D$2:$AH$2,0)
))),"")</f>
        <v>12.0833333333333</v>
      </c>
      <c r="BD83" s="13">
        <f>_xlfn.IFNA(IF(BD$3="Productivity",
INDEX('Productivity Dump'!$E$4:$AJ$500,
MATCH($A83,'Productivity Dump'!$A$4:$A$500,0),
MATCH(BD$2,'Productivity Dump'!$E$3:$AJ$3,0)
),
IF(BD$3="Attendance",
INDEX('Attendance Dump'!$E$2:$AI$400,
MATCH($A83,'Attendance Dump'!$B$2:$B$400,0),
MATCH(BD$2,'Attendance Dump'!$E$1:$AI$1,0)
),
INDEX('Active Hour''s Dump'!$D$3:$AH$337,
MATCH($C83,'Active Hour''s Dump'!$A$3:$A$337,0),
MATCH(BD$2,'Active Hour''s Dump'!$D$2:$AH$2,0)
))),"")</f>
        <v>548.5569999999999</v>
      </c>
      <c r="BE83" s="13" t="str">
        <f>_xlfn.IFNA(IF(BE$3="Productivity",
INDEX('Productivity Dump'!$E$4:$AJ$500,
MATCH($A83,'Productivity Dump'!$A$4:$A$500,0),
MATCH(BE$2,'Productivity Dump'!$E$3:$AJ$3,0)
),
IF(BE$3="Attendance",
INDEX('Attendance Dump'!$E$2:$AI$400,
MATCH($A83,'Attendance Dump'!$B$2:$B$400,0),
MATCH(BE$2,'Attendance Dump'!$E$1:$AI$1,0)
),
INDEX('Active Hour''s Dump'!$D$3:$AH$337,
MATCH($C83,'Active Hour''s Dump'!$A$3:$A$337,0),
MATCH(BE$2,'Active Hour''s Dump'!$D$2:$AH$2,0)
))),"")</f>
        <v>P</v>
      </c>
      <c r="BF83" s="54">
        <f>_xlfn.IFNA(IF(BF$3="Productivity",
INDEX('Productivity Dump'!$E$4:$AJ$500,
MATCH($A83,'Productivity Dump'!$A$4:$A$500,0),
MATCH(BF$2,'Productivity Dump'!$E$3:$AJ$3,0)
),
IF(BF$3="Attendance",
INDEX('Attendance Dump'!$E$2:$AI$400,
MATCH($A83,'Attendance Dump'!$B$2:$B$400,0),
MATCH(BF$2,'Attendance Dump'!$E$1:$AI$1,0)
),
INDEX('Active Hour''s Dump'!$D$3:$AH$337,
MATCH($C83,'Active Hour''s Dump'!$A$3:$A$337,0),
MATCH(BF$2,'Active Hour''s Dump'!$D$2:$AH$2,0)
))),"")</f>
        <v>7.3333333333333304</v>
      </c>
      <c r="BG83" s="13">
        <f>_xlfn.IFNA(IF(BG$3="Productivity",
INDEX('Productivity Dump'!$E$4:$AJ$500,
MATCH($A83,'Productivity Dump'!$A$4:$A$500,0),
MATCH(BG$2,'Productivity Dump'!$E$3:$AJ$3,0)
),
IF(BG$3="Attendance",
INDEX('Attendance Dump'!$E$2:$AI$400,
MATCH($A83,'Attendance Dump'!$B$2:$B$400,0),
MATCH(BG$2,'Attendance Dump'!$E$1:$AI$1,0)
),
INDEX('Active Hour''s Dump'!$D$3:$AH$337,
MATCH($C83,'Active Hour''s Dump'!$A$3:$A$337,0),
MATCH(BG$2,'Active Hour''s Dump'!$D$2:$AH$2,0)
))),"")</f>
        <v>0</v>
      </c>
      <c r="BH83" s="13" t="str">
        <f>_xlfn.IFNA(IF(BH$3="Productivity",
INDEX('Productivity Dump'!$E$4:$AJ$500,
MATCH($A83,'Productivity Dump'!$A$4:$A$500,0),
MATCH(BH$2,'Productivity Dump'!$E$3:$AJ$3,0)
),
IF(BH$3="Attendance",
INDEX('Attendance Dump'!$E$2:$AI$400,
MATCH($A83,'Attendance Dump'!$B$2:$B$400,0),
MATCH(BH$2,'Attendance Dump'!$E$1:$AI$1,0)
),
INDEX('Active Hour''s Dump'!$D$3:$AH$337,
MATCH($C83,'Active Hour''s Dump'!$A$3:$A$337,0),
MATCH(BH$2,'Active Hour''s Dump'!$D$2:$AH$2,0)
))),"")</f>
        <v>WO</v>
      </c>
      <c r="BI83" s="54">
        <f>_xlfn.IFNA(IF(BI$3="Productivity",
INDEX('Productivity Dump'!$E$4:$AJ$500,
MATCH($A83,'Productivity Dump'!$A$4:$A$500,0),
MATCH(BI$2,'Productivity Dump'!$E$3:$AJ$3,0)
),
IF(BI$3="Attendance",
INDEX('Attendance Dump'!$E$2:$AI$400,
MATCH($A83,'Attendance Dump'!$B$2:$B$400,0),
MATCH(BI$2,'Attendance Dump'!$E$1:$AI$1,0)
),
INDEX('Active Hour''s Dump'!$D$3:$AH$337,
MATCH($C83,'Active Hour''s Dump'!$A$3:$A$337,0),
MATCH(BI$2,'Active Hour''s Dump'!$D$2:$AH$2,0)
))),"")</f>
        <v>0</v>
      </c>
      <c r="BJ83" s="13">
        <f>_xlfn.IFNA(IF(BJ$3="Productivity",
INDEX('Productivity Dump'!$E$4:$AJ$500,
MATCH($A83,'Productivity Dump'!$A$4:$A$500,0),
MATCH(BJ$2,'Productivity Dump'!$E$3:$AJ$3,0)
),
IF(BJ$3="Attendance",
INDEX('Attendance Dump'!$E$2:$AI$400,
MATCH($A83,'Attendance Dump'!$B$2:$B$400,0),
MATCH(BJ$2,'Attendance Dump'!$E$1:$AI$1,0)
),
INDEX('Active Hour''s Dump'!$D$3:$AH$337,
MATCH($C83,'Active Hour''s Dump'!$A$3:$A$337,0),
MATCH(BJ$2,'Active Hour''s Dump'!$D$2:$AH$2,0)
))),"")</f>
        <v>511.95399999999995</v>
      </c>
      <c r="BK83" s="13" t="str">
        <f>_xlfn.IFNA(IF(BK$3="Productivity",
INDEX('Productivity Dump'!$E$4:$AJ$500,
MATCH($A83,'Productivity Dump'!$A$4:$A$500,0),
MATCH(BK$2,'Productivity Dump'!$E$3:$AJ$3,0)
),
IF(BK$3="Attendance",
INDEX('Attendance Dump'!$E$2:$AI$400,
MATCH($A83,'Attendance Dump'!$B$2:$B$400,0),
MATCH(BK$2,'Attendance Dump'!$E$1:$AI$1,0)
),
INDEX('Active Hour''s Dump'!$D$3:$AH$337,
MATCH($C83,'Active Hour''s Dump'!$A$3:$A$337,0),
MATCH(BK$2,'Active Hour''s Dump'!$D$2:$AH$2,0)
))),"")</f>
        <v>P</v>
      </c>
      <c r="BL83" s="54">
        <f>_xlfn.IFNA(IF(BL$3="Productivity",
INDEX('Productivity Dump'!$E$4:$AJ$500,
MATCH($A83,'Productivity Dump'!$A$4:$A$500,0),
MATCH(BL$2,'Productivity Dump'!$E$3:$AJ$3,0)
),
IF(BL$3="Attendance",
INDEX('Attendance Dump'!$E$2:$AI$400,
MATCH($A83,'Attendance Dump'!$B$2:$B$400,0),
MATCH(BL$2,'Attendance Dump'!$E$1:$AI$1,0)
),
INDEX('Active Hour''s Dump'!$D$3:$AH$337,
MATCH($C83,'Active Hour''s Dump'!$A$3:$A$337,0),
MATCH(BL$2,'Active Hour''s Dump'!$D$2:$AH$2,0)
))),"")</f>
        <v>6.0833333333333304</v>
      </c>
      <c r="BM83" s="13">
        <f>_xlfn.IFNA(IF(BM$3="Productivity",
INDEX('Productivity Dump'!$E$4:$AJ$500,
MATCH($A83,'Productivity Dump'!$A$4:$A$500,0),
MATCH(BM$2,'Productivity Dump'!$E$3:$AJ$3,0)
),
IF(BM$3="Attendance",
INDEX('Attendance Dump'!$E$2:$AI$400,
MATCH($A83,'Attendance Dump'!$B$2:$B$400,0),
MATCH(BM$2,'Attendance Dump'!$E$1:$AI$1,0)
),
INDEX('Active Hour''s Dump'!$D$3:$AH$337,
MATCH($C83,'Active Hour''s Dump'!$A$3:$A$337,0),
MATCH(BM$2,'Active Hour''s Dump'!$D$2:$AH$2,0)
))),"")</f>
        <v>1007.4460000000001</v>
      </c>
      <c r="BN83" s="13" t="str">
        <f>_xlfn.IFNA(IF(BN$3="Productivity",
INDEX('Productivity Dump'!$E$4:$AJ$500,
MATCH($A83,'Productivity Dump'!$A$4:$A$500,0),
MATCH(BN$2,'Productivity Dump'!$E$3:$AJ$3,0)
),
IF(BN$3="Attendance",
INDEX('Attendance Dump'!$E$2:$AI$400,
MATCH($A83,'Attendance Dump'!$B$2:$B$400,0),
MATCH(BN$2,'Attendance Dump'!$E$1:$AI$1,0)
),
INDEX('Active Hour''s Dump'!$D$3:$AH$337,
MATCH($C83,'Active Hour''s Dump'!$A$3:$A$337,0),
MATCH(BN$2,'Active Hour''s Dump'!$D$2:$AH$2,0)
))),"")</f>
        <v>P</v>
      </c>
      <c r="BO83" s="54">
        <f>_xlfn.IFNA(IF(BO$3="Productivity",
INDEX('Productivity Dump'!$E$4:$AJ$500,
MATCH($A83,'Productivity Dump'!$A$4:$A$500,0),
MATCH(BO$2,'Productivity Dump'!$E$3:$AJ$3,0)
),
IF(BO$3="Attendance",
INDEX('Attendance Dump'!$E$2:$AI$400,
MATCH($A83,'Attendance Dump'!$B$2:$B$400,0),
MATCH(BO$2,'Attendance Dump'!$E$1:$AI$1,0)
),
INDEX('Active Hour''s Dump'!$D$3:$AH$337,
MATCH($C83,'Active Hour''s Dump'!$A$3:$A$337,0),
MATCH(BO$2,'Active Hour''s Dump'!$D$2:$AH$2,0)
))),"")</f>
        <v>12.1666666666667</v>
      </c>
      <c r="BP83" s="13">
        <f>_xlfn.IFNA(IF(BP$3="Productivity",
INDEX('Productivity Dump'!$E$4:$AJ$500,
MATCH($A83,'Productivity Dump'!$A$4:$A$500,0),
MATCH(BP$2,'Productivity Dump'!$E$3:$AJ$3,0)
),
IF(BP$3="Attendance",
INDEX('Attendance Dump'!$E$2:$AI$400,
MATCH($A83,'Attendance Dump'!$B$2:$B$400,0),
MATCH(BP$2,'Attendance Dump'!$E$1:$AI$1,0)
),
INDEX('Active Hour''s Dump'!$D$3:$AH$337,
MATCH($C83,'Active Hour''s Dump'!$A$3:$A$337,0),
MATCH(BP$2,'Active Hour''s Dump'!$D$2:$AH$2,0)
))),"")</f>
        <v>1006.0939999999998</v>
      </c>
      <c r="BQ83" s="13" t="str">
        <f>_xlfn.IFNA(IF(BQ$3="Productivity",
INDEX('Productivity Dump'!$E$4:$AJ$500,
MATCH($A83,'Productivity Dump'!$A$4:$A$500,0),
MATCH(BQ$2,'Productivity Dump'!$E$3:$AJ$3,0)
),
IF(BQ$3="Attendance",
INDEX('Attendance Dump'!$E$2:$AI$400,
MATCH($A83,'Attendance Dump'!$B$2:$B$400,0),
MATCH(BQ$2,'Attendance Dump'!$E$1:$AI$1,0)
),
INDEX('Active Hour''s Dump'!$D$3:$AH$337,
MATCH($C83,'Active Hour''s Dump'!$A$3:$A$337,0),
MATCH(BQ$2,'Active Hour''s Dump'!$D$2:$AH$2,0)
))),"")</f>
        <v>P</v>
      </c>
      <c r="BR83" s="54">
        <f>_xlfn.IFNA(IF(BR$3="Productivity",
INDEX('Productivity Dump'!$E$4:$AJ$500,
MATCH($A83,'Productivity Dump'!$A$4:$A$500,0),
MATCH(BR$2,'Productivity Dump'!$E$3:$AJ$3,0)
),
IF(BR$3="Attendance",
INDEX('Attendance Dump'!$E$2:$AI$400,
MATCH($A83,'Attendance Dump'!$B$2:$B$400,0),
MATCH(BR$2,'Attendance Dump'!$E$1:$AI$1,0)
),
INDEX('Active Hour''s Dump'!$D$3:$AH$337,
MATCH($C83,'Active Hour''s Dump'!$A$3:$A$337,0),
MATCH(BR$2,'Active Hour''s Dump'!$D$2:$AH$2,0)
))),"")</f>
        <v>12.4166666666667</v>
      </c>
      <c r="BS83" s="13">
        <f>_xlfn.IFNA(IF(BS$3="Productivity",
INDEX('Productivity Dump'!$E$4:$AJ$500,
MATCH($A83,'Productivity Dump'!$A$4:$A$500,0),
MATCH(BS$2,'Productivity Dump'!$E$3:$AJ$3,0)
),
IF(BS$3="Attendance",
INDEX('Attendance Dump'!$E$2:$AI$400,
MATCH($A83,'Attendance Dump'!$B$2:$B$400,0),
MATCH(BS$2,'Attendance Dump'!$E$1:$AI$1,0)
),
INDEX('Active Hour''s Dump'!$D$3:$AH$337,
MATCH($C83,'Active Hour''s Dump'!$A$3:$A$337,0),
MATCH(BS$2,'Active Hour''s Dump'!$D$2:$AH$2,0)
))),"")</f>
        <v>1007.753</v>
      </c>
      <c r="BT83" s="13" t="str">
        <f>_xlfn.IFNA(IF(BT$3="Productivity",
INDEX('Productivity Dump'!$E$4:$AJ$500,
MATCH($A83,'Productivity Dump'!$A$4:$A$500,0),
MATCH(BT$2,'Productivity Dump'!$E$3:$AJ$3,0)
),
IF(BT$3="Attendance",
INDEX('Attendance Dump'!$E$2:$AI$400,
MATCH($A83,'Attendance Dump'!$B$2:$B$400,0),
MATCH(BT$2,'Attendance Dump'!$E$1:$AI$1,0)
),
INDEX('Active Hour''s Dump'!$D$3:$AH$337,
MATCH($C83,'Active Hour''s Dump'!$A$3:$A$337,0),
MATCH(BT$2,'Active Hour''s Dump'!$D$2:$AH$2,0)
))),"")</f>
        <v>H(P)</v>
      </c>
      <c r="BU83" s="54">
        <f>_xlfn.IFNA(IF(BU$3="Productivity",
INDEX('Productivity Dump'!$E$4:$AJ$500,
MATCH($A83,'Productivity Dump'!$A$4:$A$500,0),
MATCH(BU$2,'Productivity Dump'!$E$3:$AJ$3,0)
),
IF(BU$3="Attendance",
INDEX('Attendance Dump'!$E$2:$AI$400,
MATCH($A83,'Attendance Dump'!$B$2:$B$400,0),
MATCH(BU$2,'Attendance Dump'!$E$1:$AI$1,0)
),
INDEX('Active Hour''s Dump'!$D$3:$AH$337,
MATCH($C83,'Active Hour''s Dump'!$A$3:$A$337,0),
MATCH(BU$2,'Active Hour''s Dump'!$D$2:$AH$2,0)
))),"")</f>
        <v>11.6666666666667</v>
      </c>
      <c r="BV83" s="13">
        <f>_xlfn.IFNA(IF(BV$3="Productivity",
INDEX('Productivity Dump'!$E$4:$AJ$500,
MATCH($A83,'Productivity Dump'!$A$4:$A$500,0),
MATCH(BV$2,'Productivity Dump'!$E$3:$AJ$3,0)
),
IF(BV$3="Attendance",
INDEX('Attendance Dump'!$E$2:$AI$400,
MATCH($A83,'Attendance Dump'!$B$2:$B$400,0),
MATCH(BV$2,'Attendance Dump'!$E$1:$AI$1,0)
),
INDEX('Active Hour''s Dump'!$D$3:$AH$337,
MATCH($C83,'Active Hour''s Dump'!$A$3:$A$337,0),
MATCH(BV$2,'Active Hour''s Dump'!$D$2:$AH$2,0)
))),"")</f>
        <v>1007.0320000000002</v>
      </c>
      <c r="BW83" s="13" t="str">
        <f>_xlfn.IFNA(IF(BW$3="Productivity",
INDEX('Productivity Dump'!$E$4:$AJ$500,
MATCH($A83,'Productivity Dump'!$A$4:$A$500,0),
MATCH(BW$2,'Productivity Dump'!$E$3:$AJ$3,0)
),
IF(BW$3="Attendance",
INDEX('Attendance Dump'!$E$2:$AI$400,
MATCH($A83,'Attendance Dump'!$B$2:$B$400,0),
MATCH(BW$2,'Attendance Dump'!$E$1:$AI$1,0)
),
INDEX('Active Hour''s Dump'!$D$3:$AH$337,
MATCH($C83,'Active Hour''s Dump'!$A$3:$A$337,0),
MATCH(BW$2,'Active Hour''s Dump'!$D$2:$AH$2,0)
))),"")</f>
        <v>P</v>
      </c>
      <c r="BX83" s="54">
        <f>_xlfn.IFNA(IF(BX$3="Productivity",
INDEX('Productivity Dump'!$E$4:$AJ$500,
MATCH($A83,'Productivity Dump'!$A$4:$A$500,0),
MATCH(BX$2,'Productivity Dump'!$E$3:$AJ$3,0)
),
IF(BX$3="Attendance",
INDEX('Attendance Dump'!$E$2:$AI$400,
MATCH($A83,'Attendance Dump'!$B$2:$B$400,0),
MATCH(BX$2,'Attendance Dump'!$E$1:$AI$1,0)
),
INDEX('Active Hour''s Dump'!$D$3:$AH$337,
MATCH($C83,'Active Hour''s Dump'!$A$3:$A$337,0),
MATCH(BX$2,'Active Hour''s Dump'!$D$2:$AH$2,0)
))),"")</f>
        <v>11.75</v>
      </c>
      <c r="BY83" s="13">
        <f>_xlfn.IFNA(IF(BY$3="Productivity",
INDEX('Productivity Dump'!$E$4:$AJ$500,
MATCH($A83,'Productivity Dump'!$A$4:$A$500,0),
MATCH(BY$2,'Productivity Dump'!$E$3:$AJ$3,0)
),
IF(BY$3="Attendance",
INDEX('Attendance Dump'!$E$2:$AI$400,
MATCH($A83,'Attendance Dump'!$B$2:$B$400,0),
MATCH(BY$2,'Attendance Dump'!$E$1:$AI$1,0)
),
INDEX('Active Hour''s Dump'!$D$3:$AH$337,
MATCH($C83,'Active Hour''s Dump'!$A$3:$A$337,0),
MATCH(BY$2,'Active Hour''s Dump'!$D$2:$AH$2,0)
))),"")</f>
        <v>427.01400000000001</v>
      </c>
      <c r="BZ83" s="13" t="str">
        <f>_xlfn.IFNA(IF(BZ$3="Productivity",
INDEX('Productivity Dump'!$E$4:$AJ$500,
MATCH($A83,'Productivity Dump'!$A$4:$A$500,0),
MATCH(BZ$2,'Productivity Dump'!$E$3:$AJ$3,0)
),
IF(BZ$3="Attendance",
INDEX('Attendance Dump'!$E$2:$AI$400,
MATCH($A83,'Attendance Dump'!$B$2:$B$400,0),
MATCH(BZ$2,'Attendance Dump'!$E$1:$AI$1,0)
),
INDEX('Active Hour''s Dump'!$D$3:$AH$337,
MATCH($C83,'Active Hour''s Dump'!$A$3:$A$337,0),
MATCH(BZ$2,'Active Hour''s Dump'!$D$2:$AH$2,0)
))),"")</f>
        <v>P</v>
      </c>
      <c r="CA83" s="54">
        <f>_xlfn.IFNA(IF(CA$3="Productivity",
INDEX('Productivity Dump'!$E$4:$AJ$500,
MATCH($A83,'Productivity Dump'!$A$4:$A$500,0),
MATCH(CA$2,'Productivity Dump'!$E$3:$AJ$3,0)
),
IF(CA$3="Attendance",
INDEX('Attendance Dump'!$E$2:$AI$400,
MATCH($A83,'Attendance Dump'!$B$2:$B$400,0),
MATCH(CA$2,'Attendance Dump'!$E$1:$AI$1,0)
),
INDEX('Active Hour''s Dump'!$D$3:$AH$337,
MATCH($C83,'Active Hour''s Dump'!$A$3:$A$337,0),
MATCH(CA$2,'Active Hour''s Dump'!$D$2:$AH$2,0)
))),"")</f>
        <v>5.6666666666666696</v>
      </c>
      <c r="CB83" s="13">
        <f>_xlfn.IFNA(IF(CB$3="Productivity",
INDEX('Productivity Dump'!$E$4:$AJ$500,
MATCH($A83,'Productivity Dump'!$A$4:$A$500,0),
MATCH(CB$2,'Productivity Dump'!$E$3:$AJ$3,0)
),
IF(CB$3="Attendance",
INDEX('Attendance Dump'!$E$2:$AI$400,
MATCH($A83,'Attendance Dump'!$B$2:$B$400,0),
MATCH(CB$2,'Attendance Dump'!$E$1:$AI$1,0)
),
INDEX('Active Hour''s Dump'!$D$3:$AH$337,
MATCH($C83,'Active Hour''s Dump'!$A$3:$A$337,0),
MATCH(CB$2,'Active Hour''s Dump'!$D$2:$AH$2,0)
))),"")</f>
        <v>0</v>
      </c>
      <c r="CC83" s="13" t="str">
        <f>_xlfn.IFNA(IF(CC$3="Productivity",
INDEX('Productivity Dump'!$E$4:$AJ$500,
MATCH($A83,'Productivity Dump'!$A$4:$A$500,0),
MATCH(CC$2,'Productivity Dump'!$E$3:$AJ$3,0)
),
IF(CC$3="Attendance",
INDEX('Attendance Dump'!$E$2:$AI$400,
MATCH($A83,'Attendance Dump'!$B$2:$B$400,0),
MATCH(CC$2,'Attendance Dump'!$E$1:$AI$1,0)
),
INDEX('Active Hour''s Dump'!$D$3:$AH$337,
MATCH($C83,'Active Hour''s Dump'!$A$3:$A$337,0),
MATCH(CC$2,'Active Hour''s Dump'!$D$2:$AH$2,0)
))),"")</f>
        <v>WO</v>
      </c>
      <c r="CD83" s="54">
        <f>_xlfn.IFNA(IF(CD$3="Productivity",
INDEX('Productivity Dump'!$E$4:$AJ$500,
MATCH($A83,'Productivity Dump'!$A$4:$A$500,0),
MATCH(CD$2,'Productivity Dump'!$E$3:$AJ$3,0)
),
IF(CD$3="Attendance",
INDEX('Attendance Dump'!$E$2:$AI$400,
MATCH($A83,'Attendance Dump'!$B$2:$B$400,0),
MATCH(CD$2,'Attendance Dump'!$E$1:$AI$1,0)
),
INDEX('Active Hour''s Dump'!$D$3:$AH$337,
MATCH($C83,'Active Hour''s Dump'!$A$3:$A$337,0),
MATCH(CD$2,'Active Hour''s Dump'!$D$2:$AH$2,0)
))),"")</f>
        <v>0</v>
      </c>
      <c r="CE83" s="13">
        <f>_xlfn.IFNA(IF(CE$3="Productivity",
INDEX('Productivity Dump'!$E$4:$AJ$500,
MATCH($A83,'Productivity Dump'!$A$4:$A$500,0),
MATCH(CE$2,'Productivity Dump'!$E$3:$AJ$3,0)
),
IF(CE$3="Attendance",
INDEX('Attendance Dump'!$E$2:$AI$400,
MATCH($A83,'Attendance Dump'!$B$2:$B$400,0),
MATCH(CE$2,'Attendance Dump'!$E$1:$AI$1,0)
),
INDEX('Active Hour''s Dump'!$D$3:$AH$337,
MATCH($C83,'Active Hour''s Dump'!$A$3:$A$337,0),
MATCH(CE$2,'Active Hour''s Dump'!$D$2:$AH$2,0)
))),"")</f>
        <v>447.46099999999996</v>
      </c>
      <c r="CF83" s="13" t="str">
        <f>_xlfn.IFNA(IF(CF$3="Productivity",
INDEX('Productivity Dump'!$E$4:$AJ$500,
MATCH($A83,'Productivity Dump'!$A$4:$A$500,0),
MATCH(CF$2,'Productivity Dump'!$E$3:$AJ$3,0)
),
IF(CF$3="Attendance",
INDEX('Attendance Dump'!$E$2:$AI$400,
MATCH($A83,'Attendance Dump'!$B$2:$B$400,0),
MATCH(CF$2,'Attendance Dump'!$E$1:$AI$1,0)
),
INDEX('Active Hour''s Dump'!$D$3:$AH$337,
MATCH($C83,'Active Hour''s Dump'!$A$3:$A$337,0),
MATCH(CF$2,'Active Hour''s Dump'!$D$2:$AH$2,0)
))),"")</f>
        <v>P</v>
      </c>
      <c r="CG83" s="54">
        <f>_xlfn.IFNA(IF(CG$3="Productivity",
INDEX('Productivity Dump'!$E$4:$AJ$500,
MATCH($A83,'Productivity Dump'!$A$4:$A$500,0),
MATCH(CG$2,'Productivity Dump'!$E$3:$AJ$3,0)
),
IF(CG$3="Attendance",
INDEX('Attendance Dump'!$E$2:$AI$400,
MATCH($A83,'Attendance Dump'!$B$2:$B$400,0),
MATCH(CG$2,'Attendance Dump'!$E$1:$AI$1,0)
),
INDEX('Active Hour''s Dump'!$D$3:$AH$337,
MATCH($C83,'Active Hour''s Dump'!$A$3:$A$337,0),
MATCH(CG$2,'Active Hour''s Dump'!$D$2:$AH$2,0)
))),"")</f>
        <v>6.1666666666666696</v>
      </c>
      <c r="CH83" s="13">
        <f>_xlfn.IFNA(IF(CH$3="Productivity",
INDEX('Productivity Dump'!$E$4:$AJ$500,
MATCH($A83,'Productivity Dump'!$A$4:$A$500,0),
MATCH(CH$2,'Productivity Dump'!$E$3:$AJ$3,0)
),
IF(CH$3="Attendance",
INDEX('Attendance Dump'!$E$2:$AI$400,
MATCH($A83,'Attendance Dump'!$B$2:$B$400,0),
MATCH(CH$2,'Attendance Dump'!$E$1:$AI$1,0)
),
INDEX('Active Hour''s Dump'!$D$3:$AH$337,
MATCH($C83,'Active Hour''s Dump'!$A$3:$A$337,0),
MATCH(CH$2,'Active Hour''s Dump'!$D$2:$AH$2,0)
))),"")</f>
        <v>1000.3110000000001</v>
      </c>
      <c r="CI83" s="13" t="str">
        <f>_xlfn.IFNA(IF(CI$3="Productivity",
INDEX('Productivity Dump'!$E$4:$AJ$500,
MATCH($A83,'Productivity Dump'!$A$4:$A$500,0),
MATCH(CI$2,'Productivity Dump'!$E$3:$AJ$3,0)
),
IF(CI$3="Attendance",
INDEX('Attendance Dump'!$E$2:$AI$400,
MATCH($A83,'Attendance Dump'!$B$2:$B$400,0),
MATCH(CI$2,'Attendance Dump'!$E$1:$AI$1,0)
),
INDEX('Active Hour''s Dump'!$D$3:$AH$337,
MATCH($C83,'Active Hour''s Dump'!$A$3:$A$337,0),
MATCH(CI$2,'Active Hour''s Dump'!$D$2:$AH$2,0)
))),"")</f>
        <v>P</v>
      </c>
      <c r="CJ83" s="54">
        <f>_xlfn.IFNA(IF(CJ$3="Productivity",
INDEX('Productivity Dump'!$E$4:$AJ$500,
MATCH($A83,'Productivity Dump'!$A$4:$A$500,0),
MATCH(CJ$2,'Productivity Dump'!$E$3:$AJ$3,0)
),
IF(CJ$3="Attendance",
INDEX('Attendance Dump'!$E$2:$AI$400,
MATCH($A83,'Attendance Dump'!$B$2:$B$400,0),
MATCH(CJ$2,'Attendance Dump'!$E$1:$AI$1,0)
),
INDEX('Active Hour''s Dump'!$D$3:$AH$337,
MATCH($C83,'Active Hour''s Dump'!$A$3:$A$337,0),
MATCH(CJ$2,'Active Hour''s Dump'!$D$2:$AH$2,0)
))),"")</f>
        <v>11.9166666666667</v>
      </c>
      <c r="CK83" s="13">
        <f>_xlfn.IFNA(IF(CK$3="Productivity",
INDEX('Productivity Dump'!$E$4:$AJ$500,
MATCH($A83,'Productivity Dump'!$A$4:$A$500,0),
MATCH(CK$2,'Productivity Dump'!$E$3:$AJ$3,0)
),
IF(CK$3="Attendance",
INDEX('Attendance Dump'!$E$2:$AI$400,
MATCH($A83,'Attendance Dump'!$B$2:$B$400,0),
MATCH(CK$2,'Attendance Dump'!$E$1:$AI$1,0)
),
INDEX('Active Hour''s Dump'!$D$3:$AH$337,
MATCH($C83,'Active Hour''s Dump'!$A$3:$A$337,0),
MATCH(CK$2,'Active Hour''s Dump'!$D$2:$AH$2,0)
))),"")</f>
        <v>719.79700000000014</v>
      </c>
      <c r="CL83" s="13" t="str">
        <f>_xlfn.IFNA(IF(CL$3="Productivity",
INDEX('Productivity Dump'!$E$4:$AJ$500,
MATCH($A83,'Productivity Dump'!$A$4:$A$500,0),
MATCH(CL$2,'Productivity Dump'!$E$3:$AJ$3,0)
),
IF(CL$3="Attendance",
INDEX('Attendance Dump'!$E$2:$AI$400,
MATCH($A83,'Attendance Dump'!$B$2:$B$400,0),
MATCH(CL$2,'Attendance Dump'!$E$1:$AI$1,0)
),
INDEX('Active Hour''s Dump'!$D$3:$AH$337,
MATCH($C83,'Active Hour''s Dump'!$A$3:$A$337,0),
MATCH(CL$2,'Active Hour''s Dump'!$D$2:$AH$2,0)
))),"")</f>
        <v>P</v>
      </c>
      <c r="CM83" s="54">
        <f>_xlfn.IFNA(IF(CM$3="Productivity",
INDEX('Productivity Dump'!$E$4:$AJ$500,
MATCH($A83,'Productivity Dump'!$A$4:$A$500,0),
MATCH(CM$2,'Productivity Dump'!$E$3:$AJ$3,0)
),
IF(CM$3="Attendance",
INDEX('Attendance Dump'!$E$2:$AI$400,
MATCH($A83,'Attendance Dump'!$B$2:$B$400,0),
MATCH(CM$2,'Attendance Dump'!$E$1:$AI$1,0)
),
INDEX('Active Hour''s Dump'!$D$3:$AH$337,
MATCH($C83,'Active Hour''s Dump'!$A$3:$A$337,0),
MATCH(CM$2,'Active Hour''s Dump'!$D$2:$AH$2,0)
))),"")</f>
        <v>10.0833333333333</v>
      </c>
      <c r="CN83" s="13">
        <f>_xlfn.IFNA(IF(CN$3="Productivity",
INDEX('Productivity Dump'!$E$4:$AJ$500,
MATCH($A83,'Productivity Dump'!$A$4:$A$500,0),
MATCH(CN$2,'Productivity Dump'!$E$3:$AJ$3,0)
),
IF(CN$3="Attendance",
INDEX('Attendance Dump'!$E$2:$AI$400,
MATCH($A83,'Attendance Dump'!$B$2:$B$400,0),
MATCH(CN$2,'Attendance Dump'!$E$1:$AI$1,0)
),
INDEX('Active Hour''s Dump'!$D$3:$AH$337,
MATCH($C83,'Active Hour''s Dump'!$A$3:$A$337,0),
MATCH(CN$2,'Active Hour''s Dump'!$D$2:$AH$2,0)
))),"")</f>
        <v>0</v>
      </c>
      <c r="CO83" s="13">
        <f>_xlfn.IFNA(IF(CO$3="Productivity",
INDEX('Productivity Dump'!$E$4:$AJ$500,
MATCH($A83,'Productivity Dump'!$A$4:$A$500,0),
MATCH(CO$2,'Productivity Dump'!$E$3:$AJ$3,0)
),
IF(CO$3="Attendance",
INDEX('Attendance Dump'!$E$2:$AI$400,
MATCH($A83,'Attendance Dump'!$B$2:$B$400,0),
MATCH(CO$2,'Attendance Dump'!$E$1:$AI$1,0)
),
INDEX('Active Hour''s Dump'!$D$3:$AH$337,
MATCH($C83,'Active Hour''s Dump'!$A$3:$A$337,0),
MATCH(CO$2,'Active Hour''s Dump'!$D$2:$AH$2,0)
))),"")</f>
        <v>0</v>
      </c>
      <c r="CP83" s="54">
        <f>_xlfn.IFNA(IF(CP$3="Productivity",
INDEX('Productivity Dump'!$E$4:$AJ$500,
MATCH($A83,'Productivity Dump'!$A$4:$A$500,0),
MATCH(CP$2,'Productivity Dump'!$E$3:$AJ$3,0)
),
IF(CP$3="Attendance",
INDEX('Attendance Dump'!$E$2:$AI$400,
MATCH($A83,'Attendance Dump'!$B$2:$B$400,0),
MATCH(CP$2,'Attendance Dump'!$E$1:$AI$1,0)
),
INDEX('Active Hour''s Dump'!$D$3:$AH$337,
MATCH($C83,'Active Hour''s Dump'!$A$3:$A$337,0),
MATCH(CP$2,'Active Hour''s Dump'!$D$2:$AH$2,0)
))),"")</f>
        <v>0</v>
      </c>
      <c r="CQ83" s="13">
        <f>_xlfn.IFNA(IF(CQ$3="Productivity",
INDEX('Productivity Dump'!$E$4:$AJ$500,
MATCH($A83,'Productivity Dump'!$A$4:$A$500,0),
MATCH(CQ$2,'Productivity Dump'!$E$3:$AJ$3,0)
),
IF(CQ$3="Attendance",
INDEX('Attendance Dump'!$E$2:$AI$400,
MATCH($A83,'Attendance Dump'!$B$2:$B$400,0),
MATCH(CQ$2,'Attendance Dump'!$E$1:$AI$1,0)
),
INDEX('Active Hour''s Dump'!$D$3:$AH$337,
MATCH($C83,'Active Hour''s Dump'!$A$3:$A$337,0),
MATCH(CQ$2,'Active Hour''s Dump'!$D$2:$AH$2,0)
))),"")</f>
        <v>0</v>
      </c>
      <c r="CR83" s="13">
        <f>_xlfn.IFNA(IF(CR$3="Productivity",
INDEX('Productivity Dump'!$E$4:$AJ$500,
MATCH($A83,'Productivity Dump'!$A$4:$A$500,0),
MATCH(CR$2,'Productivity Dump'!$E$3:$AJ$3,0)
),
IF(CR$3="Attendance",
INDEX('Attendance Dump'!$E$2:$AI$400,
MATCH($A83,'Attendance Dump'!$B$2:$B$400,0),
MATCH(CR$2,'Attendance Dump'!$E$1:$AI$1,0)
),
INDEX('Active Hour''s Dump'!$D$3:$AH$337,
MATCH($C83,'Active Hour''s Dump'!$A$3:$A$337,0),
MATCH(CR$2,'Active Hour''s Dump'!$D$2:$AH$2,0)
))),"")</f>
        <v>0</v>
      </c>
      <c r="CS83" s="54">
        <f>_xlfn.IFNA(IF(CS$3="Productivity",
INDEX('Productivity Dump'!$E$4:$AJ$500,
MATCH($A83,'Productivity Dump'!$A$4:$A$500,0),
MATCH(CS$2,'Productivity Dump'!$E$3:$AJ$3,0)
),
IF(CS$3="Attendance",
INDEX('Attendance Dump'!$E$2:$AI$400,
MATCH($A83,'Attendance Dump'!$B$2:$B$400,0),
MATCH(CS$2,'Attendance Dump'!$E$1:$AI$1,0)
),
INDEX('Active Hour''s Dump'!$D$3:$AH$337,
MATCH($C83,'Active Hour''s Dump'!$A$3:$A$337,0),
MATCH(CS$2,'Active Hour''s Dump'!$D$2:$AH$2,0)
))),"")</f>
        <v>0</v>
      </c>
      <c r="CT83" s="13">
        <f>_xlfn.IFNA(IF(CT$3="Productivity",
INDEX('Productivity Dump'!$E$4:$AJ$500,
MATCH($A83,'Productivity Dump'!$A$4:$A$500,0),
MATCH(CT$2,'Productivity Dump'!$E$3:$AJ$3,0)
),
IF(CT$3="Attendance",
INDEX('Attendance Dump'!$E$2:$AI$400,
MATCH($A83,'Attendance Dump'!$B$2:$B$400,0),
MATCH(CT$2,'Attendance Dump'!$E$1:$AI$1,0)
),
INDEX('Active Hour''s Dump'!$D$3:$AH$337,
MATCH($C83,'Active Hour''s Dump'!$A$3:$A$337,0),
MATCH(CT$2,'Active Hour''s Dump'!$D$2:$AH$2,0)
))),"")</f>
        <v>0</v>
      </c>
      <c r="CU83" s="13">
        <f>_xlfn.IFNA(IF(CU$3="Productivity",
INDEX('Productivity Dump'!$E$4:$AJ$500,
MATCH($A83,'Productivity Dump'!$A$4:$A$500,0),
MATCH(CU$2,'Productivity Dump'!$E$3:$AJ$3,0)
),
IF(CU$3="Attendance",
INDEX('Attendance Dump'!$E$2:$AI$400,
MATCH($A83,'Attendance Dump'!$B$2:$B$400,0),
MATCH(CU$2,'Attendance Dump'!$E$1:$AI$1,0)
),
INDEX('Active Hour''s Dump'!$D$3:$AH$337,
MATCH($C83,'Active Hour''s Dump'!$A$3:$A$337,0),
MATCH(CU$2,'Active Hour''s Dump'!$D$2:$AH$2,0)
))),"")</f>
        <v>0</v>
      </c>
      <c r="CV83" s="54">
        <f>_xlfn.IFNA(IF(CV$3="Productivity",
INDEX('Productivity Dump'!$E$4:$AJ$500,
MATCH($A83,'Productivity Dump'!$A$4:$A$500,0),
MATCH(CV$2,'Productivity Dump'!$E$3:$AJ$3,0)
),
IF(CV$3="Attendance",
INDEX('Attendance Dump'!$E$2:$AI$400,
MATCH($A83,'Attendance Dump'!$B$2:$B$400,0),
MATCH(CV$2,'Attendance Dump'!$E$1:$AI$1,0)
),
INDEX('Active Hour''s Dump'!$D$3:$AH$337,
MATCH($C83,'Active Hour''s Dump'!$A$3:$A$337,0),
MATCH(CV$2,'Active Hour''s Dump'!$D$2:$AH$2,0)
))),"")</f>
        <v>0</v>
      </c>
      <c r="CW83" s="13"/>
      <c r="CX83" s="13"/>
      <c r="CY83" s="54"/>
      <c r="DA83" s="57">
        <f t="shared" si="69"/>
        <v>244.33333333333343</v>
      </c>
      <c r="DB83" s="35">
        <f t="shared" si="70"/>
        <v>20547.675999999999</v>
      </c>
      <c r="DC83" s="35">
        <f t="shared" si="67"/>
        <v>0</v>
      </c>
      <c r="DD83" s="35">
        <f t="shared" ca="1" si="68"/>
        <v>0</v>
      </c>
      <c r="DF83" s="32" cm="1">
        <f t="array" ref="DF83">SUMPRODUCT(
    (MOD(COLUMN(H83:CV83) - COLUMN(H83), 3) = 0) *
    (H83:CV83 = 0) *
    (I83:CW83 = "P") *
    (COUNTIF(UKHoliday, H$2:CV$2) = 0)
)</f>
        <v>0</v>
      </c>
      <c r="DG83" s="33" cm="1">
        <f t="array" ref="DG83">SUMPRODUCT(
  (MOD(COLUMN(H83:CV83) - COLUMN(H83), 3) = 0) *
  (H83:CV83 &gt; 0) *
  (H83:CV83 &lt; 0.5 * IF(((WEEKDAY(H$2:CV$2, 2) = 1) + (WEEKDAY(H$2:CV$2, 2) = 6)), G83, F83)) *
  (I83:CW83 = "P") *
  (COUNTIF(UKHoliday, H$2:CV$2) = 0)
)</f>
        <v>0</v>
      </c>
      <c r="DH83" s="33" cm="1">
        <f t="array" ref="DH83">SUMPRODUCT(
  (MOD(COLUMN(H83:CV83) - COLUMN(H83), 3) = 0) *
  (H83:CV83 &gt; 0.5 * IF(((WEEKDAY(H$2:CV$2, 2) = 1) + (WEEKDAY(H$2:CV$2, 2) = 6)), $G83, $F83)) *
  (H83:CV83 &lt; 0.8 * IF(((WEEKDAY(H$2:CV$2, 2) = 1) + (WEEKDAY(H$2:CV$2, 2) = 6)), $G83, $F83)) *
  (I83:CW83 = "P") *
  (COUNTIF(UKHoliday, H$2:CV$2) = 0)
)</f>
        <v>1</v>
      </c>
      <c r="DI83" s="33" cm="1">
        <f t="array" ref="DI83">SUMPRODUCT(
  (MOD(COLUMN(H83:CV83) - COLUMN(H83), 3) = 0) *
  (H83:CV83 &gt; 0.8 * IF(((WEEKDAY(H$2:CV$2, 2) = 1) + (WEEKDAY(H$2:CV$2, 2) = 6)), $G83, $F83)) *
  (H83:CV83 &lt; 1 * IF(((WEEKDAY(H$2:CV$2, 2) = 1) + (WEEKDAY(H$2:CV$2, 2) = 6)), $G83, $F83)) *
  (I83:CW83 = "P") *
  (COUNTIF(UKHoliday, H$2:CV$2) = 0)
)</f>
        <v>3</v>
      </c>
    </row>
    <row r="84" spans="1:113" x14ac:dyDescent="0.3">
      <c r="A84" s="8" t="s">
        <v>108</v>
      </c>
      <c r="B84" s="8" t="s">
        <v>572</v>
      </c>
      <c r="C84" s="9" t="s">
        <v>636</v>
      </c>
      <c r="D84" s="62" t="s">
        <v>555</v>
      </c>
      <c r="E84" s="35">
        <v>20000</v>
      </c>
      <c r="F84" s="35">
        <f t="shared" si="65"/>
        <v>1000</v>
      </c>
      <c r="G84" s="35">
        <f t="shared" si="66"/>
        <v>500</v>
      </c>
      <c r="H84" s="13">
        <f>_xlfn.IFNA(IF(H$3="Productivity",
INDEX('Productivity Dump'!$E$4:$AJ$500,
MATCH($A84,'Productivity Dump'!$A$4:$A$500,0),
MATCH(H$2,'Productivity Dump'!$E$3:$AJ$3,0)
),
IF(H$3="Attendance",
INDEX('Attendance Dump'!$E$2:$AI$400,
MATCH($A84,'Attendance Dump'!$B$2:$B$400,0),
MATCH(H$2,'Attendance Dump'!$E$1:$AI$1,0)
),
INDEX('Active Hour''s Dump'!$D$3:$AH$337,
MATCH($C84,'Active Hour''s Dump'!$A$3:$A$337,0),
MATCH(H$2,'Active Hour''s Dump'!$D$2:$AH$2,0)
))),"")</f>
        <v>1063.31</v>
      </c>
      <c r="I84" s="13" t="str">
        <f>_xlfn.IFNA(IF(I$3="Productivity",
INDEX('Productivity Dump'!$E$4:$AJ$500,
MATCH($A84,'Productivity Dump'!$A$4:$A$500,0),
MATCH(I$2,'Productivity Dump'!$E$3:$AJ$3,0)
),
IF(I$3="Attendance",
INDEX('Attendance Dump'!$E$2:$AI$400,
MATCH($A84,'Attendance Dump'!$B$2:$B$400,0),
MATCH(I$2,'Attendance Dump'!$E$1:$AI$1,0)
),
INDEX('Active Hour''s Dump'!$D$3:$AH$337,
MATCH($C84,'Active Hour''s Dump'!$A$3:$A$337,0),
MATCH(I$2,'Active Hour''s Dump'!$D$2:$AH$2,0)
))),"")</f>
        <v>P</v>
      </c>
      <c r="J84" s="54">
        <f>_xlfn.IFNA(IF(J$3="Productivity",
INDEX('Productivity Dump'!$E$4:$AJ$500,
MATCH($A84,'Productivity Dump'!$A$4:$A$500,0),
MATCH(J$2,'Productivity Dump'!$E$3:$AJ$3,0)
),
IF(J$3="Attendance",
INDEX('Attendance Dump'!$E$2:$AI$400,
MATCH($A84,'Attendance Dump'!$B$2:$B$400,0),
MATCH(J$2,'Attendance Dump'!$E$1:$AI$1,0)
),
INDEX('Active Hour''s Dump'!$D$3:$AH$337,
MATCH($C84,'Active Hour''s Dump'!$A$3:$A$337,0),
MATCH(J$2,'Active Hour''s Dump'!$D$2:$AH$2,0)
))),"")</f>
        <v>8.75</v>
      </c>
      <c r="K84" s="13">
        <f>_xlfn.IFNA(IF(K$3="Productivity",
INDEX('Productivity Dump'!$E$4:$AJ$500,
MATCH($A84,'Productivity Dump'!$A$4:$A$500,0),
MATCH(K$2,'Productivity Dump'!$E$3:$AJ$3,0)
),
IF(K$3="Attendance",
INDEX('Attendance Dump'!$E$2:$AI$400,
MATCH($A84,'Attendance Dump'!$B$2:$B$400,0),
MATCH(K$2,'Attendance Dump'!$E$1:$AI$1,0)
),
INDEX('Active Hour''s Dump'!$D$3:$AH$337,
MATCH($C84,'Active Hour''s Dump'!$A$3:$A$337,0),
MATCH(K$2,'Active Hour''s Dump'!$D$2:$AH$2,0)
))),"")</f>
        <v>1030.2810000000002</v>
      </c>
      <c r="L84" s="13" t="str">
        <f>_xlfn.IFNA(IF(L$3="Productivity",
INDEX('Productivity Dump'!$E$4:$AJ$500,
MATCH($A84,'Productivity Dump'!$A$4:$A$500,0),
MATCH(L$2,'Productivity Dump'!$E$3:$AJ$3,0)
),
IF(L$3="Attendance",
INDEX('Attendance Dump'!$E$2:$AI$400,
MATCH($A84,'Attendance Dump'!$B$2:$B$400,0),
MATCH(L$2,'Attendance Dump'!$E$1:$AI$1,0)
),
INDEX('Active Hour''s Dump'!$D$3:$AH$337,
MATCH($C84,'Active Hour''s Dump'!$A$3:$A$337,0),
MATCH(L$2,'Active Hour''s Dump'!$D$2:$AH$2,0)
))),"")</f>
        <v>P</v>
      </c>
      <c r="M84" s="54">
        <f>_xlfn.IFNA(IF(M$3="Productivity",
INDEX('Productivity Dump'!$E$4:$AJ$500,
MATCH($A84,'Productivity Dump'!$A$4:$A$500,0),
MATCH(M$2,'Productivity Dump'!$E$3:$AJ$3,0)
),
IF(M$3="Attendance",
INDEX('Attendance Dump'!$E$2:$AI$400,
MATCH($A84,'Attendance Dump'!$B$2:$B$400,0),
MATCH(M$2,'Attendance Dump'!$E$1:$AI$1,0)
),
INDEX('Active Hour''s Dump'!$D$3:$AH$337,
MATCH($C84,'Active Hour''s Dump'!$A$3:$A$337,0),
MATCH(M$2,'Active Hour''s Dump'!$D$2:$AH$2,0)
))),"")</f>
        <v>8</v>
      </c>
      <c r="N84" s="13">
        <f>_xlfn.IFNA(IF(N$3="Productivity",
INDEX('Productivity Dump'!$E$4:$AJ$500,
MATCH($A84,'Productivity Dump'!$A$4:$A$500,0),
MATCH(N$2,'Productivity Dump'!$E$3:$AJ$3,0)
),
IF(N$3="Attendance",
INDEX('Attendance Dump'!$E$2:$AI$400,
MATCH($A84,'Attendance Dump'!$B$2:$B$400,0),
MATCH(N$2,'Attendance Dump'!$E$1:$AI$1,0)
),
INDEX('Active Hour''s Dump'!$D$3:$AH$337,
MATCH($C84,'Active Hour''s Dump'!$A$3:$A$337,0),
MATCH(N$2,'Active Hour''s Dump'!$D$2:$AH$2,0)
))),"")</f>
        <v>542.005</v>
      </c>
      <c r="O84" s="13" t="str">
        <f>_xlfn.IFNA(IF(O$3="Productivity",
INDEX('Productivity Dump'!$E$4:$AJ$500,
MATCH($A84,'Productivity Dump'!$A$4:$A$500,0),
MATCH(O$2,'Productivity Dump'!$E$3:$AJ$3,0)
),
IF(O$3="Attendance",
INDEX('Attendance Dump'!$E$2:$AI$400,
MATCH($A84,'Attendance Dump'!$B$2:$B$400,0),
MATCH(O$2,'Attendance Dump'!$E$1:$AI$1,0)
),
INDEX('Active Hour''s Dump'!$D$3:$AH$337,
MATCH($C84,'Active Hour''s Dump'!$A$3:$A$337,0),
MATCH(O$2,'Active Hour''s Dump'!$D$2:$AH$2,0)
))),"")</f>
        <v>P</v>
      </c>
      <c r="P84" s="54">
        <f>_xlfn.IFNA(IF(P$3="Productivity",
INDEX('Productivity Dump'!$E$4:$AJ$500,
MATCH($A84,'Productivity Dump'!$A$4:$A$500,0),
MATCH(P$2,'Productivity Dump'!$E$3:$AJ$3,0)
),
IF(P$3="Attendance",
INDEX('Attendance Dump'!$E$2:$AI$400,
MATCH($A84,'Attendance Dump'!$B$2:$B$400,0),
MATCH(P$2,'Attendance Dump'!$E$1:$AI$1,0)
),
INDEX('Active Hour''s Dump'!$D$3:$AH$337,
MATCH($C84,'Active Hour''s Dump'!$A$3:$A$337,0),
MATCH(P$2,'Active Hour''s Dump'!$D$2:$AH$2,0)
))),"")</f>
        <v>4</v>
      </c>
      <c r="Q84" s="13">
        <f>_xlfn.IFNA(IF(Q$3="Productivity",
INDEX('Productivity Dump'!$E$4:$AJ$500,
MATCH($A84,'Productivity Dump'!$A$4:$A$500,0),
MATCH(Q$2,'Productivity Dump'!$E$3:$AJ$3,0)
),
IF(Q$3="Attendance",
INDEX('Attendance Dump'!$E$2:$AI$400,
MATCH($A84,'Attendance Dump'!$B$2:$B$400,0),
MATCH(Q$2,'Attendance Dump'!$E$1:$AI$1,0)
),
INDEX('Active Hour''s Dump'!$D$3:$AH$337,
MATCH($C84,'Active Hour''s Dump'!$A$3:$A$337,0),
MATCH(Q$2,'Active Hour''s Dump'!$D$2:$AH$2,0)
))),"")</f>
        <v>0</v>
      </c>
      <c r="R84" s="13" t="str">
        <f>_xlfn.IFNA(IF(R$3="Productivity",
INDEX('Productivity Dump'!$E$4:$AJ$500,
MATCH($A84,'Productivity Dump'!$A$4:$A$500,0),
MATCH(R$2,'Productivity Dump'!$E$3:$AJ$3,0)
),
IF(R$3="Attendance",
INDEX('Attendance Dump'!$E$2:$AI$400,
MATCH($A84,'Attendance Dump'!$B$2:$B$400,0),
MATCH(R$2,'Attendance Dump'!$E$1:$AI$1,0)
),
INDEX('Active Hour''s Dump'!$D$3:$AH$337,
MATCH($C84,'Active Hour''s Dump'!$A$3:$A$337,0),
MATCH(R$2,'Active Hour''s Dump'!$D$2:$AH$2,0)
))),"")</f>
        <v>WO</v>
      </c>
      <c r="S84" s="54">
        <f>_xlfn.IFNA(IF(S$3="Productivity",
INDEX('Productivity Dump'!$E$4:$AJ$500,
MATCH($A84,'Productivity Dump'!$A$4:$A$500,0),
MATCH(S$2,'Productivity Dump'!$E$3:$AJ$3,0)
),
IF(S$3="Attendance",
INDEX('Attendance Dump'!$E$2:$AI$400,
MATCH($A84,'Attendance Dump'!$B$2:$B$400,0),
MATCH(S$2,'Attendance Dump'!$E$1:$AI$1,0)
),
INDEX('Active Hour''s Dump'!$D$3:$AH$337,
MATCH($C84,'Active Hour''s Dump'!$A$3:$A$337,0),
MATCH(S$2,'Active Hour''s Dump'!$D$2:$AH$2,0)
))),"")</f>
        <v>0</v>
      </c>
      <c r="T84" s="13">
        <f>_xlfn.IFNA(IF(T$3="Productivity",
INDEX('Productivity Dump'!$E$4:$AJ$500,
MATCH($A84,'Productivity Dump'!$A$4:$A$500,0),
MATCH(T$2,'Productivity Dump'!$E$3:$AJ$3,0)
),
IF(T$3="Attendance",
INDEX('Attendance Dump'!$E$2:$AI$400,
MATCH($A84,'Attendance Dump'!$B$2:$B$400,0),
MATCH(T$2,'Attendance Dump'!$E$1:$AI$1,0)
),
INDEX('Active Hour''s Dump'!$D$3:$AH$337,
MATCH($C84,'Active Hour''s Dump'!$A$3:$A$337,0),
MATCH(T$2,'Active Hour''s Dump'!$D$2:$AH$2,0)
))),"")</f>
        <v>512.70900000000006</v>
      </c>
      <c r="U84" s="13" t="str">
        <f>_xlfn.IFNA(IF(U$3="Productivity",
INDEX('Productivity Dump'!$E$4:$AJ$500,
MATCH($A84,'Productivity Dump'!$A$4:$A$500,0),
MATCH(U$2,'Productivity Dump'!$E$3:$AJ$3,0)
),
IF(U$3="Attendance",
INDEX('Attendance Dump'!$E$2:$AI$400,
MATCH($A84,'Attendance Dump'!$B$2:$B$400,0),
MATCH(U$2,'Attendance Dump'!$E$1:$AI$1,0)
),
INDEX('Active Hour''s Dump'!$D$3:$AH$337,
MATCH($C84,'Active Hour''s Dump'!$A$3:$A$337,0),
MATCH(U$2,'Active Hour''s Dump'!$D$2:$AH$2,0)
))),"")</f>
        <v>P</v>
      </c>
      <c r="V84" s="54">
        <f>_xlfn.IFNA(IF(V$3="Productivity",
INDEX('Productivity Dump'!$E$4:$AJ$500,
MATCH($A84,'Productivity Dump'!$A$4:$A$500,0),
MATCH(V$2,'Productivity Dump'!$E$3:$AJ$3,0)
),
IF(V$3="Attendance",
INDEX('Attendance Dump'!$E$2:$AI$400,
MATCH($A84,'Attendance Dump'!$B$2:$B$400,0),
MATCH(V$2,'Attendance Dump'!$E$1:$AI$1,0)
),
INDEX('Active Hour''s Dump'!$D$3:$AH$337,
MATCH($C84,'Active Hour''s Dump'!$A$3:$A$337,0),
MATCH(V$2,'Active Hour''s Dump'!$D$2:$AH$2,0)
))),"")</f>
        <v>4.1666666666666696</v>
      </c>
      <c r="W84" s="13">
        <f>_xlfn.IFNA(IF(W$3="Productivity",
INDEX('Productivity Dump'!$E$4:$AJ$500,
MATCH($A84,'Productivity Dump'!$A$4:$A$500,0),
MATCH(W$2,'Productivity Dump'!$E$3:$AJ$3,0)
),
IF(W$3="Attendance",
INDEX('Attendance Dump'!$E$2:$AI$400,
MATCH($A84,'Attendance Dump'!$B$2:$B$400,0),
MATCH(W$2,'Attendance Dump'!$E$1:$AI$1,0)
),
INDEX('Active Hour''s Dump'!$D$3:$AH$337,
MATCH($C84,'Active Hour''s Dump'!$A$3:$A$337,0),
MATCH(W$2,'Active Hour''s Dump'!$D$2:$AH$2,0)
))),"")</f>
        <v>1014.1449999999998</v>
      </c>
      <c r="X84" s="13" t="str">
        <f>_xlfn.IFNA(IF(X$3="Productivity",
INDEX('Productivity Dump'!$E$4:$AJ$500,
MATCH($A84,'Productivity Dump'!$A$4:$A$500,0),
MATCH(X$2,'Productivity Dump'!$E$3:$AJ$3,0)
),
IF(X$3="Attendance",
INDEX('Attendance Dump'!$E$2:$AI$400,
MATCH($A84,'Attendance Dump'!$B$2:$B$400,0),
MATCH(X$2,'Attendance Dump'!$E$1:$AI$1,0)
),
INDEX('Active Hour''s Dump'!$D$3:$AH$337,
MATCH($C84,'Active Hour''s Dump'!$A$3:$A$337,0),
MATCH(X$2,'Active Hour''s Dump'!$D$2:$AH$2,0)
))),"")</f>
        <v>P</v>
      </c>
      <c r="Y84" s="54">
        <f>_xlfn.IFNA(IF(Y$3="Productivity",
INDEX('Productivity Dump'!$E$4:$AJ$500,
MATCH($A84,'Productivity Dump'!$A$4:$A$500,0),
MATCH(Y$2,'Productivity Dump'!$E$3:$AJ$3,0)
),
IF(Y$3="Attendance",
INDEX('Attendance Dump'!$E$2:$AI$400,
MATCH($A84,'Attendance Dump'!$B$2:$B$400,0),
MATCH(Y$2,'Attendance Dump'!$E$1:$AI$1,0)
),
INDEX('Active Hour''s Dump'!$D$3:$AH$337,
MATCH($C84,'Active Hour''s Dump'!$A$3:$A$337,0),
MATCH(Y$2,'Active Hour''s Dump'!$D$2:$AH$2,0)
))),"")</f>
        <v>6.9166666666666696</v>
      </c>
      <c r="Z84" s="13">
        <f>_xlfn.IFNA(IF(Z$3="Productivity",
INDEX('Productivity Dump'!$E$4:$AJ$500,
MATCH($A84,'Productivity Dump'!$A$4:$A$500,0),
MATCH(Z$2,'Productivity Dump'!$E$3:$AJ$3,0)
),
IF(Z$3="Attendance",
INDEX('Attendance Dump'!$E$2:$AI$400,
MATCH($A84,'Attendance Dump'!$B$2:$B$400,0),
MATCH(Z$2,'Attendance Dump'!$E$1:$AI$1,0)
),
INDEX('Active Hour''s Dump'!$D$3:$AH$337,
MATCH($C84,'Active Hour''s Dump'!$A$3:$A$337,0),
MATCH(Z$2,'Active Hour''s Dump'!$D$2:$AH$2,0)
))),"")</f>
        <v>1040.098</v>
      </c>
      <c r="AA84" s="13" t="str">
        <f>_xlfn.IFNA(IF(AA$3="Productivity",
INDEX('Productivity Dump'!$E$4:$AJ$500,
MATCH($A84,'Productivity Dump'!$A$4:$A$500,0),
MATCH(AA$2,'Productivity Dump'!$E$3:$AJ$3,0)
),
IF(AA$3="Attendance",
INDEX('Attendance Dump'!$E$2:$AI$400,
MATCH($A84,'Attendance Dump'!$B$2:$B$400,0),
MATCH(AA$2,'Attendance Dump'!$E$1:$AI$1,0)
),
INDEX('Active Hour''s Dump'!$D$3:$AH$337,
MATCH($C84,'Active Hour''s Dump'!$A$3:$A$337,0),
MATCH(AA$2,'Active Hour''s Dump'!$D$2:$AH$2,0)
))),"")</f>
        <v>P</v>
      </c>
      <c r="AB84" s="54">
        <f>_xlfn.IFNA(IF(AB$3="Productivity",
INDEX('Productivity Dump'!$E$4:$AJ$500,
MATCH($A84,'Productivity Dump'!$A$4:$A$500,0),
MATCH(AB$2,'Productivity Dump'!$E$3:$AJ$3,0)
),
IF(AB$3="Attendance",
INDEX('Attendance Dump'!$E$2:$AI$400,
MATCH($A84,'Attendance Dump'!$B$2:$B$400,0),
MATCH(AB$2,'Attendance Dump'!$E$1:$AI$1,0)
),
INDEX('Active Hour''s Dump'!$D$3:$AH$337,
MATCH($C84,'Active Hour''s Dump'!$A$3:$A$337,0),
MATCH(AB$2,'Active Hour''s Dump'!$D$2:$AH$2,0)
))),"")</f>
        <v>6.25</v>
      </c>
      <c r="AC84" s="13">
        <f>_xlfn.IFNA(IF(AC$3="Productivity",
INDEX('Productivity Dump'!$E$4:$AJ$500,
MATCH($A84,'Productivity Dump'!$A$4:$A$500,0),
MATCH(AC$2,'Productivity Dump'!$E$3:$AJ$3,0)
),
IF(AC$3="Attendance",
INDEX('Attendance Dump'!$E$2:$AI$400,
MATCH($A84,'Attendance Dump'!$B$2:$B$400,0),
MATCH(AC$2,'Attendance Dump'!$E$1:$AI$1,0)
),
INDEX('Active Hour''s Dump'!$D$3:$AH$337,
MATCH($C84,'Active Hour''s Dump'!$A$3:$A$337,0),
MATCH(AC$2,'Active Hour''s Dump'!$D$2:$AH$2,0)
))),"")</f>
        <v>1019.9580000000001</v>
      </c>
      <c r="AD84" s="13" t="str">
        <f>_xlfn.IFNA(IF(AD$3="Productivity",
INDEX('Productivity Dump'!$E$4:$AJ$500,
MATCH($A84,'Productivity Dump'!$A$4:$A$500,0),
MATCH(AD$2,'Productivity Dump'!$E$3:$AJ$3,0)
),
IF(AD$3="Attendance",
INDEX('Attendance Dump'!$E$2:$AI$400,
MATCH($A84,'Attendance Dump'!$B$2:$B$400,0),
MATCH(AD$2,'Attendance Dump'!$E$1:$AI$1,0)
),
INDEX('Active Hour''s Dump'!$D$3:$AH$337,
MATCH($C84,'Active Hour''s Dump'!$A$3:$A$337,0),
MATCH(AD$2,'Active Hour''s Dump'!$D$2:$AH$2,0)
))),"")</f>
        <v>P</v>
      </c>
      <c r="AE84" s="54">
        <f>_xlfn.IFNA(IF(AE$3="Productivity",
INDEX('Productivity Dump'!$E$4:$AJ$500,
MATCH($A84,'Productivity Dump'!$A$4:$A$500,0),
MATCH(AE$2,'Productivity Dump'!$E$3:$AJ$3,0)
),
IF(AE$3="Attendance",
INDEX('Attendance Dump'!$E$2:$AI$400,
MATCH($A84,'Attendance Dump'!$B$2:$B$400,0),
MATCH(AE$2,'Attendance Dump'!$E$1:$AI$1,0)
),
INDEX('Active Hour''s Dump'!$D$3:$AH$337,
MATCH($C84,'Active Hour''s Dump'!$A$3:$A$337,0),
MATCH(AE$2,'Active Hour''s Dump'!$D$2:$AH$2,0)
))),"")</f>
        <v>7.3333333333333304</v>
      </c>
      <c r="AF84" s="13">
        <f>_xlfn.IFNA(IF(AF$3="Productivity",
INDEX('Productivity Dump'!$E$4:$AJ$500,
MATCH($A84,'Productivity Dump'!$A$4:$A$500,0),
MATCH(AF$2,'Productivity Dump'!$E$3:$AJ$3,0)
),
IF(AF$3="Attendance",
INDEX('Attendance Dump'!$E$2:$AI$400,
MATCH($A84,'Attendance Dump'!$B$2:$B$400,0),
MATCH(AF$2,'Attendance Dump'!$E$1:$AI$1,0)
),
INDEX('Active Hour''s Dump'!$D$3:$AH$337,
MATCH($C84,'Active Hour''s Dump'!$A$3:$A$337,0),
MATCH(AF$2,'Active Hour''s Dump'!$D$2:$AH$2,0)
))),"")</f>
        <v>1043.0580000000002</v>
      </c>
      <c r="AG84" s="13" t="str">
        <f>_xlfn.IFNA(IF(AG$3="Productivity",
INDEX('Productivity Dump'!$E$4:$AJ$500,
MATCH($A84,'Productivity Dump'!$A$4:$A$500,0),
MATCH(AG$2,'Productivity Dump'!$E$3:$AJ$3,0)
),
IF(AG$3="Attendance",
INDEX('Attendance Dump'!$E$2:$AI$400,
MATCH($A84,'Attendance Dump'!$B$2:$B$400,0),
MATCH(AG$2,'Attendance Dump'!$E$1:$AI$1,0)
),
INDEX('Active Hour''s Dump'!$D$3:$AH$337,
MATCH($C84,'Active Hour''s Dump'!$A$3:$A$337,0),
MATCH(AG$2,'Active Hour''s Dump'!$D$2:$AH$2,0)
))),"")</f>
        <v>P</v>
      </c>
      <c r="AH84" s="54">
        <f>_xlfn.IFNA(IF(AH$3="Productivity",
INDEX('Productivity Dump'!$E$4:$AJ$500,
MATCH($A84,'Productivity Dump'!$A$4:$A$500,0),
MATCH(AH$2,'Productivity Dump'!$E$3:$AJ$3,0)
),
IF(AH$3="Attendance",
INDEX('Attendance Dump'!$E$2:$AI$400,
MATCH($A84,'Attendance Dump'!$B$2:$B$400,0),
MATCH(AH$2,'Attendance Dump'!$E$1:$AI$1,0)
),
INDEX('Active Hour''s Dump'!$D$3:$AH$337,
MATCH($C84,'Active Hour''s Dump'!$A$3:$A$337,0),
MATCH(AH$2,'Active Hour''s Dump'!$D$2:$AH$2,0)
))),"")</f>
        <v>7.3333333333333304</v>
      </c>
      <c r="AI84" s="13">
        <f>_xlfn.IFNA(IF(AI$3="Productivity",
INDEX('Productivity Dump'!$E$4:$AJ$500,
MATCH($A84,'Productivity Dump'!$A$4:$A$500,0),
MATCH(AI$2,'Productivity Dump'!$E$3:$AJ$3,0)
),
IF(AI$3="Attendance",
INDEX('Attendance Dump'!$E$2:$AI$400,
MATCH($A84,'Attendance Dump'!$B$2:$B$400,0),
MATCH(AI$2,'Attendance Dump'!$E$1:$AI$1,0)
),
INDEX('Active Hour''s Dump'!$D$3:$AH$337,
MATCH($C84,'Active Hour''s Dump'!$A$3:$A$337,0),
MATCH(AI$2,'Active Hour''s Dump'!$D$2:$AH$2,0)
))),"")</f>
        <v>487.03500000000003</v>
      </c>
      <c r="AJ84" s="13" t="str">
        <f>_xlfn.IFNA(IF(AJ$3="Productivity",
INDEX('Productivity Dump'!$E$4:$AJ$500,
MATCH($A84,'Productivity Dump'!$A$4:$A$500,0),
MATCH(AJ$2,'Productivity Dump'!$E$3:$AJ$3,0)
),
IF(AJ$3="Attendance",
INDEX('Attendance Dump'!$E$2:$AI$400,
MATCH($A84,'Attendance Dump'!$B$2:$B$400,0),
MATCH(AJ$2,'Attendance Dump'!$E$1:$AI$1,0)
),
INDEX('Active Hour''s Dump'!$D$3:$AH$337,
MATCH($C84,'Active Hour''s Dump'!$A$3:$A$337,0),
MATCH(AJ$2,'Active Hour''s Dump'!$D$2:$AH$2,0)
))),"")</f>
        <v>P</v>
      </c>
      <c r="AK84" s="54">
        <f>_xlfn.IFNA(IF(AK$3="Productivity",
INDEX('Productivity Dump'!$E$4:$AJ$500,
MATCH($A84,'Productivity Dump'!$A$4:$A$500,0),
MATCH(AK$2,'Productivity Dump'!$E$3:$AJ$3,0)
),
IF(AK$3="Attendance",
INDEX('Attendance Dump'!$E$2:$AI$400,
MATCH($A84,'Attendance Dump'!$B$2:$B$400,0),
MATCH(AK$2,'Attendance Dump'!$E$1:$AI$1,0)
),
INDEX('Active Hour''s Dump'!$D$3:$AH$337,
MATCH($C84,'Active Hour''s Dump'!$A$3:$A$337,0),
MATCH(AK$2,'Active Hour''s Dump'!$D$2:$AH$2,0)
))),"")</f>
        <v>4.25</v>
      </c>
      <c r="AL84" s="13">
        <f>_xlfn.IFNA(IF(AL$3="Productivity",
INDEX('Productivity Dump'!$E$4:$AJ$500,
MATCH($A84,'Productivity Dump'!$A$4:$A$500,0),
MATCH(AL$2,'Productivity Dump'!$E$3:$AJ$3,0)
),
IF(AL$3="Attendance",
INDEX('Attendance Dump'!$E$2:$AI$400,
MATCH($A84,'Attendance Dump'!$B$2:$B$400,0),
MATCH(AL$2,'Attendance Dump'!$E$1:$AI$1,0)
),
INDEX('Active Hour''s Dump'!$D$3:$AH$337,
MATCH($C84,'Active Hour''s Dump'!$A$3:$A$337,0),
MATCH(AL$2,'Active Hour''s Dump'!$D$2:$AH$2,0)
))),"")</f>
        <v>0</v>
      </c>
      <c r="AM84" s="13" t="str">
        <f>_xlfn.IFNA(IF(AM$3="Productivity",
INDEX('Productivity Dump'!$E$4:$AJ$500,
MATCH($A84,'Productivity Dump'!$A$4:$A$500,0),
MATCH(AM$2,'Productivity Dump'!$E$3:$AJ$3,0)
),
IF(AM$3="Attendance",
INDEX('Attendance Dump'!$E$2:$AI$400,
MATCH($A84,'Attendance Dump'!$B$2:$B$400,0),
MATCH(AM$2,'Attendance Dump'!$E$1:$AI$1,0)
),
INDEX('Active Hour''s Dump'!$D$3:$AH$337,
MATCH($C84,'Active Hour''s Dump'!$A$3:$A$337,0),
MATCH(AM$2,'Active Hour''s Dump'!$D$2:$AH$2,0)
))),"")</f>
        <v>WO</v>
      </c>
      <c r="AN84" s="54">
        <f>_xlfn.IFNA(IF(AN$3="Productivity",
INDEX('Productivity Dump'!$E$4:$AJ$500,
MATCH($A84,'Productivity Dump'!$A$4:$A$500,0),
MATCH(AN$2,'Productivity Dump'!$E$3:$AJ$3,0)
),
IF(AN$3="Attendance",
INDEX('Attendance Dump'!$E$2:$AI$400,
MATCH($A84,'Attendance Dump'!$B$2:$B$400,0),
MATCH(AN$2,'Attendance Dump'!$E$1:$AI$1,0)
),
INDEX('Active Hour''s Dump'!$D$3:$AH$337,
MATCH($C84,'Active Hour''s Dump'!$A$3:$A$337,0),
MATCH(AN$2,'Active Hour''s Dump'!$D$2:$AH$2,0)
))),"")</f>
        <v>0</v>
      </c>
      <c r="AO84" s="13">
        <f>_xlfn.IFNA(IF(AO$3="Productivity",
INDEX('Productivity Dump'!$E$4:$AJ$500,
MATCH($A84,'Productivity Dump'!$A$4:$A$500,0),
MATCH(AO$2,'Productivity Dump'!$E$3:$AJ$3,0)
),
IF(AO$3="Attendance",
INDEX('Attendance Dump'!$E$2:$AI$400,
MATCH($A84,'Attendance Dump'!$B$2:$B$400,0),
MATCH(AO$2,'Attendance Dump'!$E$1:$AI$1,0)
),
INDEX('Active Hour''s Dump'!$D$3:$AH$337,
MATCH($C84,'Active Hour''s Dump'!$A$3:$A$337,0),
MATCH(AO$2,'Active Hour''s Dump'!$D$2:$AH$2,0)
))),"")</f>
        <v>523.43100000000004</v>
      </c>
      <c r="AP84" s="13" t="str">
        <f>_xlfn.IFNA(IF(AP$3="Productivity",
INDEX('Productivity Dump'!$E$4:$AJ$500,
MATCH($A84,'Productivity Dump'!$A$4:$A$500,0),
MATCH(AP$2,'Productivity Dump'!$E$3:$AJ$3,0)
),
IF(AP$3="Attendance",
INDEX('Attendance Dump'!$E$2:$AI$400,
MATCH($A84,'Attendance Dump'!$B$2:$B$400,0),
MATCH(AP$2,'Attendance Dump'!$E$1:$AI$1,0)
),
INDEX('Active Hour''s Dump'!$D$3:$AH$337,
MATCH($C84,'Active Hour''s Dump'!$A$3:$A$337,0),
MATCH(AP$2,'Active Hour''s Dump'!$D$2:$AH$2,0)
))),"")</f>
        <v>P</v>
      </c>
      <c r="AQ84" s="54">
        <f>_xlfn.IFNA(IF(AQ$3="Productivity",
INDEX('Productivity Dump'!$E$4:$AJ$500,
MATCH($A84,'Productivity Dump'!$A$4:$A$500,0),
MATCH(AQ$2,'Productivity Dump'!$E$3:$AJ$3,0)
),
IF(AQ$3="Attendance",
INDEX('Attendance Dump'!$E$2:$AI$400,
MATCH($A84,'Attendance Dump'!$B$2:$B$400,0),
MATCH(AQ$2,'Attendance Dump'!$E$1:$AI$1,0)
),
INDEX('Active Hour''s Dump'!$D$3:$AH$337,
MATCH($C84,'Active Hour''s Dump'!$A$3:$A$337,0),
MATCH(AQ$2,'Active Hour''s Dump'!$D$2:$AH$2,0)
))),"")</f>
        <v>3.1666666666666701</v>
      </c>
      <c r="AR84" s="13">
        <f>_xlfn.IFNA(IF(AR$3="Productivity",
INDEX('Productivity Dump'!$E$4:$AJ$500,
MATCH($A84,'Productivity Dump'!$A$4:$A$500,0),
MATCH(AR$2,'Productivity Dump'!$E$3:$AJ$3,0)
),
IF(AR$3="Attendance",
INDEX('Attendance Dump'!$E$2:$AI$400,
MATCH($A84,'Attendance Dump'!$B$2:$B$400,0),
MATCH(AR$2,'Attendance Dump'!$E$1:$AI$1,0)
),
INDEX('Active Hour''s Dump'!$D$3:$AH$337,
MATCH($C84,'Active Hour''s Dump'!$A$3:$A$337,0),
MATCH(AR$2,'Active Hour''s Dump'!$D$2:$AH$2,0)
))),"")</f>
        <v>1031.624</v>
      </c>
      <c r="AS84" s="13" t="str">
        <f>_xlfn.IFNA(IF(AS$3="Productivity",
INDEX('Productivity Dump'!$E$4:$AJ$500,
MATCH($A84,'Productivity Dump'!$A$4:$A$500,0),
MATCH(AS$2,'Productivity Dump'!$E$3:$AJ$3,0)
),
IF(AS$3="Attendance",
INDEX('Attendance Dump'!$E$2:$AI$400,
MATCH($A84,'Attendance Dump'!$B$2:$B$400,0),
MATCH(AS$2,'Attendance Dump'!$E$1:$AI$1,0)
),
INDEX('Active Hour''s Dump'!$D$3:$AH$337,
MATCH($C84,'Active Hour''s Dump'!$A$3:$A$337,0),
MATCH(AS$2,'Active Hour''s Dump'!$D$2:$AH$2,0)
))),"")</f>
        <v>P</v>
      </c>
      <c r="AT84" s="54">
        <f>_xlfn.IFNA(IF(AT$3="Productivity",
INDEX('Productivity Dump'!$E$4:$AJ$500,
MATCH($A84,'Productivity Dump'!$A$4:$A$500,0),
MATCH(AT$2,'Productivity Dump'!$E$3:$AJ$3,0)
),
IF(AT$3="Attendance",
INDEX('Attendance Dump'!$E$2:$AI$400,
MATCH($A84,'Attendance Dump'!$B$2:$B$400,0),
MATCH(AT$2,'Attendance Dump'!$E$1:$AI$1,0)
),
INDEX('Active Hour''s Dump'!$D$3:$AH$337,
MATCH($C84,'Active Hour''s Dump'!$A$3:$A$337,0),
MATCH(AT$2,'Active Hour''s Dump'!$D$2:$AH$2,0)
))),"")</f>
        <v>7.9166666666666696</v>
      </c>
      <c r="AU84" s="13">
        <f>_xlfn.IFNA(IF(AU$3="Productivity",
INDEX('Productivity Dump'!$E$4:$AJ$500,
MATCH($A84,'Productivity Dump'!$A$4:$A$500,0),
MATCH(AU$2,'Productivity Dump'!$E$3:$AJ$3,0)
),
IF(AU$3="Attendance",
INDEX('Attendance Dump'!$E$2:$AI$400,
MATCH($A84,'Attendance Dump'!$B$2:$B$400,0),
MATCH(AU$2,'Attendance Dump'!$E$1:$AI$1,0)
),
INDEX('Active Hour''s Dump'!$D$3:$AH$337,
MATCH($C84,'Active Hour''s Dump'!$A$3:$A$337,0),
MATCH(AU$2,'Active Hour''s Dump'!$D$2:$AH$2,0)
))),"")</f>
        <v>1047.6969999999999</v>
      </c>
      <c r="AV84" s="13" t="str">
        <f>_xlfn.IFNA(IF(AV$3="Productivity",
INDEX('Productivity Dump'!$E$4:$AJ$500,
MATCH($A84,'Productivity Dump'!$A$4:$A$500,0),
MATCH(AV$2,'Productivity Dump'!$E$3:$AJ$3,0)
),
IF(AV$3="Attendance",
INDEX('Attendance Dump'!$E$2:$AI$400,
MATCH($A84,'Attendance Dump'!$B$2:$B$400,0),
MATCH(AV$2,'Attendance Dump'!$E$1:$AI$1,0)
),
INDEX('Active Hour''s Dump'!$D$3:$AH$337,
MATCH($C84,'Active Hour''s Dump'!$A$3:$A$337,0),
MATCH(AV$2,'Active Hour''s Dump'!$D$2:$AH$2,0)
))),"")</f>
        <v>P</v>
      </c>
      <c r="AW84" s="54">
        <f>_xlfn.IFNA(IF(AW$3="Productivity",
INDEX('Productivity Dump'!$E$4:$AJ$500,
MATCH($A84,'Productivity Dump'!$A$4:$A$500,0),
MATCH(AW$2,'Productivity Dump'!$E$3:$AJ$3,0)
),
IF(AW$3="Attendance",
INDEX('Attendance Dump'!$E$2:$AI$400,
MATCH($A84,'Attendance Dump'!$B$2:$B$400,0),
MATCH(AW$2,'Attendance Dump'!$E$1:$AI$1,0)
),
INDEX('Active Hour''s Dump'!$D$3:$AH$337,
MATCH($C84,'Active Hour''s Dump'!$A$3:$A$337,0),
MATCH(AW$2,'Active Hour''s Dump'!$D$2:$AH$2,0)
))),"")</f>
        <v>7.5</v>
      </c>
      <c r="AX84" s="13">
        <f>_xlfn.IFNA(IF(AX$3="Productivity",
INDEX('Productivity Dump'!$E$4:$AJ$500,
MATCH($A84,'Productivity Dump'!$A$4:$A$500,0),
MATCH(AX$2,'Productivity Dump'!$E$3:$AJ$3,0)
),
IF(AX$3="Attendance",
INDEX('Attendance Dump'!$E$2:$AI$400,
MATCH($A84,'Attendance Dump'!$B$2:$B$400,0),
MATCH(AX$2,'Attendance Dump'!$E$1:$AI$1,0)
),
INDEX('Active Hour''s Dump'!$D$3:$AH$337,
MATCH($C84,'Active Hour''s Dump'!$A$3:$A$337,0),
MATCH(AX$2,'Active Hour''s Dump'!$D$2:$AH$2,0)
))),"")</f>
        <v>1149.338</v>
      </c>
      <c r="AY84" s="13" t="str">
        <f>_xlfn.IFNA(IF(AY$3="Productivity",
INDEX('Productivity Dump'!$E$4:$AJ$500,
MATCH($A84,'Productivity Dump'!$A$4:$A$500,0),
MATCH(AY$2,'Productivity Dump'!$E$3:$AJ$3,0)
),
IF(AY$3="Attendance",
INDEX('Attendance Dump'!$E$2:$AI$400,
MATCH($A84,'Attendance Dump'!$B$2:$B$400,0),
MATCH(AY$2,'Attendance Dump'!$E$1:$AI$1,0)
),
INDEX('Active Hour''s Dump'!$D$3:$AH$337,
MATCH($C84,'Active Hour''s Dump'!$A$3:$A$337,0),
MATCH(AY$2,'Active Hour''s Dump'!$D$2:$AH$2,0)
))),"")</f>
        <v>P</v>
      </c>
      <c r="AZ84" s="54">
        <f>_xlfn.IFNA(IF(AZ$3="Productivity",
INDEX('Productivity Dump'!$E$4:$AJ$500,
MATCH($A84,'Productivity Dump'!$A$4:$A$500,0),
MATCH(AZ$2,'Productivity Dump'!$E$3:$AJ$3,0)
),
IF(AZ$3="Attendance",
INDEX('Attendance Dump'!$E$2:$AI$400,
MATCH($A84,'Attendance Dump'!$B$2:$B$400,0),
MATCH(AZ$2,'Attendance Dump'!$E$1:$AI$1,0)
),
INDEX('Active Hour''s Dump'!$D$3:$AH$337,
MATCH($C84,'Active Hour''s Dump'!$A$3:$A$337,0),
MATCH(AZ$2,'Active Hour''s Dump'!$D$2:$AH$2,0)
))),"")</f>
        <v>8.25</v>
      </c>
      <c r="BA84" s="13">
        <f>_xlfn.IFNA(IF(BA$3="Productivity",
INDEX('Productivity Dump'!$E$4:$AJ$500,
MATCH($A84,'Productivity Dump'!$A$4:$A$500,0),
MATCH(BA$2,'Productivity Dump'!$E$3:$AJ$3,0)
),
IF(BA$3="Attendance",
INDEX('Attendance Dump'!$E$2:$AI$400,
MATCH($A84,'Attendance Dump'!$B$2:$B$400,0),
MATCH(BA$2,'Attendance Dump'!$E$1:$AI$1,0)
),
INDEX('Active Hour''s Dump'!$D$3:$AH$337,
MATCH($C84,'Active Hour''s Dump'!$A$3:$A$337,0),
MATCH(BA$2,'Active Hour''s Dump'!$D$2:$AH$2,0)
))),"")</f>
        <v>1052.9599999999998</v>
      </c>
      <c r="BB84" s="13" t="str">
        <f>_xlfn.IFNA(IF(BB$3="Productivity",
INDEX('Productivity Dump'!$E$4:$AJ$500,
MATCH($A84,'Productivity Dump'!$A$4:$A$500,0),
MATCH(BB$2,'Productivity Dump'!$E$3:$AJ$3,0)
),
IF(BB$3="Attendance",
INDEX('Attendance Dump'!$E$2:$AI$400,
MATCH($A84,'Attendance Dump'!$B$2:$B$400,0),
MATCH(BB$2,'Attendance Dump'!$E$1:$AI$1,0)
),
INDEX('Active Hour''s Dump'!$D$3:$AH$337,
MATCH($C84,'Active Hour''s Dump'!$A$3:$A$337,0),
MATCH(BB$2,'Active Hour''s Dump'!$D$2:$AH$2,0)
))),"")</f>
        <v>P</v>
      </c>
      <c r="BC84" s="54">
        <f>_xlfn.IFNA(IF(BC$3="Productivity",
INDEX('Productivity Dump'!$E$4:$AJ$500,
MATCH($A84,'Productivity Dump'!$A$4:$A$500,0),
MATCH(BC$2,'Productivity Dump'!$E$3:$AJ$3,0)
),
IF(BC$3="Attendance",
INDEX('Attendance Dump'!$E$2:$AI$400,
MATCH($A84,'Attendance Dump'!$B$2:$B$400,0),
MATCH(BC$2,'Attendance Dump'!$E$1:$AI$1,0)
),
INDEX('Active Hour''s Dump'!$D$3:$AH$337,
MATCH($C84,'Active Hour''s Dump'!$A$3:$A$337,0),
MATCH(BC$2,'Active Hour''s Dump'!$D$2:$AH$2,0)
))),"")</f>
        <v>7.75</v>
      </c>
      <c r="BD84" s="13">
        <f>_xlfn.IFNA(IF(BD$3="Productivity",
INDEX('Productivity Dump'!$E$4:$AJ$500,
MATCH($A84,'Productivity Dump'!$A$4:$A$500,0),
MATCH(BD$2,'Productivity Dump'!$E$3:$AJ$3,0)
),
IF(BD$3="Attendance",
INDEX('Attendance Dump'!$E$2:$AI$400,
MATCH($A84,'Attendance Dump'!$B$2:$B$400,0),
MATCH(BD$2,'Attendance Dump'!$E$1:$AI$1,0)
),
INDEX('Active Hour''s Dump'!$D$3:$AH$337,
MATCH($C84,'Active Hour''s Dump'!$A$3:$A$337,0),
MATCH(BD$2,'Active Hour''s Dump'!$D$2:$AH$2,0)
))),"")</f>
        <v>583.0200000000001</v>
      </c>
      <c r="BE84" s="13" t="str">
        <f>_xlfn.IFNA(IF(BE$3="Productivity",
INDEX('Productivity Dump'!$E$4:$AJ$500,
MATCH($A84,'Productivity Dump'!$A$4:$A$500,0),
MATCH(BE$2,'Productivity Dump'!$E$3:$AJ$3,0)
),
IF(BE$3="Attendance",
INDEX('Attendance Dump'!$E$2:$AI$400,
MATCH($A84,'Attendance Dump'!$B$2:$B$400,0),
MATCH(BE$2,'Attendance Dump'!$E$1:$AI$1,0)
),
INDEX('Active Hour''s Dump'!$D$3:$AH$337,
MATCH($C84,'Active Hour''s Dump'!$A$3:$A$337,0),
MATCH(BE$2,'Active Hour''s Dump'!$D$2:$AH$2,0)
))),"")</f>
        <v>P</v>
      </c>
      <c r="BF84" s="54">
        <f>_xlfn.IFNA(IF(BF$3="Productivity",
INDEX('Productivity Dump'!$E$4:$AJ$500,
MATCH($A84,'Productivity Dump'!$A$4:$A$500,0),
MATCH(BF$2,'Productivity Dump'!$E$3:$AJ$3,0)
),
IF(BF$3="Attendance",
INDEX('Attendance Dump'!$E$2:$AI$400,
MATCH($A84,'Attendance Dump'!$B$2:$B$400,0),
MATCH(BF$2,'Attendance Dump'!$E$1:$AI$1,0)
),
INDEX('Active Hour''s Dump'!$D$3:$AH$337,
MATCH($C84,'Active Hour''s Dump'!$A$3:$A$337,0),
MATCH(BF$2,'Active Hour''s Dump'!$D$2:$AH$2,0)
))),"")</f>
        <v>4.25</v>
      </c>
      <c r="BG84" s="13">
        <f>_xlfn.IFNA(IF(BG$3="Productivity",
INDEX('Productivity Dump'!$E$4:$AJ$500,
MATCH($A84,'Productivity Dump'!$A$4:$A$500,0),
MATCH(BG$2,'Productivity Dump'!$E$3:$AJ$3,0)
),
IF(BG$3="Attendance",
INDEX('Attendance Dump'!$E$2:$AI$400,
MATCH($A84,'Attendance Dump'!$B$2:$B$400,0),
MATCH(BG$2,'Attendance Dump'!$E$1:$AI$1,0)
),
INDEX('Active Hour''s Dump'!$D$3:$AH$337,
MATCH($C84,'Active Hour''s Dump'!$A$3:$A$337,0),
MATCH(BG$2,'Active Hour''s Dump'!$D$2:$AH$2,0)
))),"")</f>
        <v>0</v>
      </c>
      <c r="BH84" s="13" t="str">
        <f>_xlfn.IFNA(IF(BH$3="Productivity",
INDEX('Productivity Dump'!$E$4:$AJ$500,
MATCH($A84,'Productivity Dump'!$A$4:$A$500,0),
MATCH(BH$2,'Productivity Dump'!$E$3:$AJ$3,0)
),
IF(BH$3="Attendance",
INDEX('Attendance Dump'!$E$2:$AI$400,
MATCH($A84,'Attendance Dump'!$B$2:$B$400,0),
MATCH(BH$2,'Attendance Dump'!$E$1:$AI$1,0)
),
INDEX('Active Hour''s Dump'!$D$3:$AH$337,
MATCH($C84,'Active Hour''s Dump'!$A$3:$A$337,0),
MATCH(BH$2,'Active Hour''s Dump'!$D$2:$AH$2,0)
))),"")</f>
        <v>WO</v>
      </c>
      <c r="BI84" s="54">
        <f>_xlfn.IFNA(IF(BI$3="Productivity",
INDEX('Productivity Dump'!$E$4:$AJ$500,
MATCH($A84,'Productivity Dump'!$A$4:$A$500,0),
MATCH(BI$2,'Productivity Dump'!$E$3:$AJ$3,0)
),
IF(BI$3="Attendance",
INDEX('Attendance Dump'!$E$2:$AI$400,
MATCH($A84,'Attendance Dump'!$B$2:$B$400,0),
MATCH(BI$2,'Attendance Dump'!$E$1:$AI$1,0)
),
INDEX('Active Hour''s Dump'!$D$3:$AH$337,
MATCH($C84,'Active Hour''s Dump'!$A$3:$A$337,0),
MATCH(BI$2,'Active Hour''s Dump'!$D$2:$AH$2,0)
))),"")</f>
        <v>0</v>
      </c>
      <c r="BJ84" s="13">
        <f>_xlfn.IFNA(IF(BJ$3="Productivity",
INDEX('Productivity Dump'!$E$4:$AJ$500,
MATCH($A84,'Productivity Dump'!$A$4:$A$500,0),
MATCH(BJ$2,'Productivity Dump'!$E$3:$AJ$3,0)
),
IF(BJ$3="Attendance",
INDEX('Attendance Dump'!$E$2:$AI$400,
MATCH($A84,'Attendance Dump'!$B$2:$B$400,0),
MATCH(BJ$2,'Attendance Dump'!$E$1:$AI$1,0)
),
INDEX('Active Hour''s Dump'!$D$3:$AH$337,
MATCH($C84,'Active Hour''s Dump'!$A$3:$A$337,0),
MATCH(BJ$2,'Active Hour''s Dump'!$D$2:$AH$2,0)
))),"")</f>
        <v>612.91200000000003</v>
      </c>
      <c r="BK84" s="13" t="str">
        <f>_xlfn.IFNA(IF(BK$3="Productivity",
INDEX('Productivity Dump'!$E$4:$AJ$500,
MATCH($A84,'Productivity Dump'!$A$4:$A$500,0),
MATCH(BK$2,'Productivity Dump'!$E$3:$AJ$3,0)
),
IF(BK$3="Attendance",
INDEX('Attendance Dump'!$E$2:$AI$400,
MATCH($A84,'Attendance Dump'!$B$2:$B$400,0),
MATCH(BK$2,'Attendance Dump'!$E$1:$AI$1,0)
),
INDEX('Active Hour''s Dump'!$D$3:$AH$337,
MATCH($C84,'Active Hour''s Dump'!$A$3:$A$337,0),
MATCH(BK$2,'Active Hour''s Dump'!$D$2:$AH$2,0)
))),"")</f>
        <v>P</v>
      </c>
      <c r="BL84" s="54">
        <f>_xlfn.IFNA(IF(BL$3="Productivity",
INDEX('Productivity Dump'!$E$4:$AJ$500,
MATCH($A84,'Productivity Dump'!$A$4:$A$500,0),
MATCH(BL$2,'Productivity Dump'!$E$3:$AJ$3,0)
),
IF(BL$3="Attendance",
INDEX('Attendance Dump'!$E$2:$AI$400,
MATCH($A84,'Attendance Dump'!$B$2:$B$400,0),
MATCH(BL$2,'Attendance Dump'!$E$1:$AI$1,0)
),
INDEX('Active Hour''s Dump'!$D$3:$AH$337,
MATCH($C84,'Active Hour''s Dump'!$A$3:$A$337,0),
MATCH(BL$2,'Active Hour''s Dump'!$D$2:$AH$2,0)
))),"")</f>
        <v>4.5</v>
      </c>
      <c r="BM84" s="13">
        <f>_xlfn.IFNA(IF(BM$3="Productivity",
INDEX('Productivity Dump'!$E$4:$AJ$500,
MATCH($A84,'Productivity Dump'!$A$4:$A$500,0),
MATCH(BM$2,'Productivity Dump'!$E$3:$AJ$3,0)
),
IF(BM$3="Attendance",
INDEX('Attendance Dump'!$E$2:$AI$400,
MATCH($A84,'Attendance Dump'!$B$2:$B$400,0),
MATCH(BM$2,'Attendance Dump'!$E$1:$AI$1,0)
),
INDEX('Active Hour''s Dump'!$D$3:$AH$337,
MATCH($C84,'Active Hour''s Dump'!$A$3:$A$337,0),
MATCH(BM$2,'Active Hour''s Dump'!$D$2:$AH$2,0)
))),"")</f>
        <v>1074.3890000000001</v>
      </c>
      <c r="BN84" s="13" t="str">
        <f>_xlfn.IFNA(IF(BN$3="Productivity",
INDEX('Productivity Dump'!$E$4:$AJ$500,
MATCH($A84,'Productivity Dump'!$A$4:$A$500,0),
MATCH(BN$2,'Productivity Dump'!$E$3:$AJ$3,0)
),
IF(BN$3="Attendance",
INDEX('Attendance Dump'!$E$2:$AI$400,
MATCH($A84,'Attendance Dump'!$B$2:$B$400,0),
MATCH(BN$2,'Attendance Dump'!$E$1:$AI$1,0)
),
INDEX('Active Hour''s Dump'!$D$3:$AH$337,
MATCH($C84,'Active Hour''s Dump'!$A$3:$A$337,0),
MATCH(BN$2,'Active Hour''s Dump'!$D$2:$AH$2,0)
))),"")</f>
        <v>P</v>
      </c>
      <c r="BO84" s="54">
        <f>_xlfn.IFNA(IF(BO$3="Productivity",
INDEX('Productivity Dump'!$E$4:$AJ$500,
MATCH($A84,'Productivity Dump'!$A$4:$A$500,0),
MATCH(BO$2,'Productivity Dump'!$E$3:$AJ$3,0)
),
IF(BO$3="Attendance",
INDEX('Attendance Dump'!$E$2:$AI$400,
MATCH($A84,'Attendance Dump'!$B$2:$B$400,0),
MATCH(BO$2,'Attendance Dump'!$E$1:$AI$1,0)
),
INDEX('Active Hour''s Dump'!$D$3:$AH$337,
MATCH($C84,'Active Hour''s Dump'!$A$3:$A$337,0),
MATCH(BO$2,'Active Hour''s Dump'!$D$2:$AH$2,0)
))),"")</f>
        <v>7.9166666666666696</v>
      </c>
      <c r="BP84" s="13">
        <f>_xlfn.IFNA(IF(BP$3="Productivity",
INDEX('Productivity Dump'!$E$4:$AJ$500,
MATCH($A84,'Productivity Dump'!$A$4:$A$500,0),
MATCH(BP$2,'Productivity Dump'!$E$3:$AJ$3,0)
),
IF(BP$3="Attendance",
INDEX('Attendance Dump'!$E$2:$AI$400,
MATCH($A84,'Attendance Dump'!$B$2:$B$400,0),
MATCH(BP$2,'Attendance Dump'!$E$1:$AI$1,0)
),
INDEX('Active Hour''s Dump'!$D$3:$AH$337,
MATCH($C84,'Active Hour''s Dump'!$A$3:$A$337,0),
MATCH(BP$2,'Active Hour''s Dump'!$D$2:$AH$2,0)
))),"")</f>
        <v>1035.4749999999999</v>
      </c>
      <c r="BQ84" s="13" t="str">
        <f>_xlfn.IFNA(IF(BQ$3="Productivity",
INDEX('Productivity Dump'!$E$4:$AJ$500,
MATCH($A84,'Productivity Dump'!$A$4:$A$500,0),
MATCH(BQ$2,'Productivity Dump'!$E$3:$AJ$3,0)
),
IF(BQ$3="Attendance",
INDEX('Attendance Dump'!$E$2:$AI$400,
MATCH($A84,'Attendance Dump'!$B$2:$B$400,0),
MATCH(BQ$2,'Attendance Dump'!$E$1:$AI$1,0)
),
INDEX('Active Hour''s Dump'!$D$3:$AH$337,
MATCH($C84,'Active Hour''s Dump'!$A$3:$A$337,0),
MATCH(BQ$2,'Active Hour''s Dump'!$D$2:$AH$2,0)
))),"")</f>
        <v>P</v>
      </c>
      <c r="BR84" s="54">
        <f>_xlfn.IFNA(IF(BR$3="Productivity",
INDEX('Productivity Dump'!$E$4:$AJ$500,
MATCH($A84,'Productivity Dump'!$A$4:$A$500,0),
MATCH(BR$2,'Productivity Dump'!$E$3:$AJ$3,0)
),
IF(BR$3="Attendance",
INDEX('Attendance Dump'!$E$2:$AI$400,
MATCH($A84,'Attendance Dump'!$B$2:$B$400,0),
MATCH(BR$2,'Attendance Dump'!$E$1:$AI$1,0)
),
INDEX('Active Hour''s Dump'!$D$3:$AH$337,
MATCH($C84,'Active Hour''s Dump'!$A$3:$A$337,0),
MATCH(BR$2,'Active Hour''s Dump'!$D$2:$AH$2,0)
))),"")</f>
        <v>8.3333333333333304</v>
      </c>
      <c r="BS84" s="13">
        <f>_xlfn.IFNA(IF(BS$3="Productivity",
INDEX('Productivity Dump'!$E$4:$AJ$500,
MATCH($A84,'Productivity Dump'!$A$4:$A$500,0),
MATCH(BS$2,'Productivity Dump'!$E$3:$AJ$3,0)
),
IF(BS$3="Attendance",
INDEX('Attendance Dump'!$E$2:$AI$400,
MATCH($A84,'Attendance Dump'!$B$2:$B$400,0),
MATCH(BS$2,'Attendance Dump'!$E$1:$AI$1,0)
),
INDEX('Active Hour''s Dump'!$D$3:$AH$337,
MATCH($C84,'Active Hour''s Dump'!$A$3:$A$337,0),
MATCH(BS$2,'Active Hour''s Dump'!$D$2:$AH$2,0)
))),"")</f>
        <v>1030.99</v>
      </c>
      <c r="BT84" s="13" t="str">
        <f>_xlfn.IFNA(IF(BT$3="Productivity",
INDEX('Productivity Dump'!$E$4:$AJ$500,
MATCH($A84,'Productivity Dump'!$A$4:$A$500,0),
MATCH(BT$2,'Productivity Dump'!$E$3:$AJ$3,0)
),
IF(BT$3="Attendance",
INDEX('Attendance Dump'!$E$2:$AI$400,
MATCH($A84,'Attendance Dump'!$B$2:$B$400,0),
MATCH(BT$2,'Attendance Dump'!$E$1:$AI$1,0)
),
INDEX('Active Hour''s Dump'!$D$3:$AH$337,
MATCH($C84,'Active Hour''s Dump'!$A$3:$A$337,0),
MATCH(BT$2,'Active Hour''s Dump'!$D$2:$AH$2,0)
))),"")</f>
        <v>H(P)</v>
      </c>
      <c r="BU84" s="54">
        <f>_xlfn.IFNA(IF(BU$3="Productivity",
INDEX('Productivity Dump'!$E$4:$AJ$500,
MATCH($A84,'Productivity Dump'!$A$4:$A$500,0),
MATCH(BU$2,'Productivity Dump'!$E$3:$AJ$3,0)
),
IF(BU$3="Attendance",
INDEX('Attendance Dump'!$E$2:$AI$400,
MATCH($A84,'Attendance Dump'!$B$2:$B$400,0),
MATCH(BU$2,'Attendance Dump'!$E$1:$AI$1,0)
),
INDEX('Active Hour''s Dump'!$D$3:$AH$337,
MATCH($C84,'Active Hour''s Dump'!$A$3:$A$337,0),
MATCH(BU$2,'Active Hour''s Dump'!$D$2:$AH$2,0)
))),"")</f>
        <v>7.3333333333333304</v>
      </c>
      <c r="BV84" s="13">
        <f>_xlfn.IFNA(IF(BV$3="Productivity",
INDEX('Productivity Dump'!$E$4:$AJ$500,
MATCH($A84,'Productivity Dump'!$A$4:$A$500,0),
MATCH(BV$2,'Productivity Dump'!$E$3:$AJ$3,0)
),
IF(BV$3="Attendance",
INDEX('Attendance Dump'!$E$2:$AI$400,
MATCH($A84,'Attendance Dump'!$B$2:$B$400,0),
MATCH(BV$2,'Attendance Dump'!$E$1:$AI$1,0)
),
INDEX('Active Hour''s Dump'!$D$3:$AH$337,
MATCH($C84,'Active Hour''s Dump'!$A$3:$A$337,0),
MATCH(BV$2,'Active Hour''s Dump'!$D$2:$AH$2,0)
))),"")</f>
        <v>1076.6450000000002</v>
      </c>
      <c r="BW84" s="13" t="str">
        <f>_xlfn.IFNA(IF(BW$3="Productivity",
INDEX('Productivity Dump'!$E$4:$AJ$500,
MATCH($A84,'Productivity Dump'!$A$4:$A$500,0),
MATCH(BW$2,'Productivity Dump'!$E$3:$AJ$3,0)
),
IF(BW$3="Attendance",
INDEX('Attendance Dump'!$E$2:$AI$400,
MATCH($A84,'Attendance Dump'!$B$2:$B$400,0),
MATCH(BW$2,'Attendance Dump'!$E$1:$AI$1,0)
),
INDEX('Active Hour''s Dump'!$D$3:$AH$337,
MATCH($C84,'Active Hour''s Dump'!$A$3:$A$337,0),
MATCH(BW$2,'Active Hour''s Dump'!$D$2:$AH$2,0)
))),"")</f>
        <v>P</v>
      </c>
      <c r="BX84" s="54">
        <f>_xlfn.IFNA(IF(BX$3="Productivity",
INDEX('Productivity Dump'!$E$4:$AJ$500,
MATCH($A84,'Productivity Dump'!$A$4:$A$500,0),
MATCH(BX$2,'Productivity Dump'!$E$3:$AJ$3,0)
),
IF(BX$3="Attendance",
INDEX('Attendance Dump'!$E$2:$AI$400,
MATCH($A84,'Attendance Dump'!$B$2:$B$400,0),
MATCH(BX$2,'Attendance Dump'!$E$1:$AI$1,0)
),
INDEX('Active Hour''s Dump'!$D$3:$AH$337,
MATCH($C84,'Active Hour''s Dump'!$A$3:$A$337,0),
MATCH(BX$2,'Active Hour''s Dump'!$D$2:$AH$2,0)
))),"")</f>
        <v>6.6666666666666696</v>
      </c>
      <c r="BY84" s="13">
        <f>_xlfn.IFNA(IF(BY$3="Productivity",
INDEX('Productivity Dump'!$E$4:$AJ$500,
MATCH($A84,'Productivity Dump'!$A$4:$A$500,0),
MATCH(BY$2,'Productivity Dump'!$E$3:$AJ$3,0)
),
IF(BY$3="Attendance",
INDEX('Attendance Dump'!$E$2:$AI$400,
MATCH($A84,'Attendance Dump'!$B$2:$B$400,0),
MATCH(BY$2,'Attendance Dump'!$E$1:$AI$1,0)
),
INDEX('Active Hour''s Dump'!$D$3:$AH$337,
MATCH($C84,'Active Hour''s Dump'!$A$3:$A$337,0),
MATCH(BY$2,'Active Hour''s Dump'!$D$2:$AH$2,0)
))),"")</f>
        <v>380.98899999999998</v>
      </c>
      <c r="BZ84" s="13" t="str">
        <f>_xlfn.IFNA(IF(BZ$3="Productivity",
INDEX('Productivity Dump'!$E$4:$AJ$500,
MATCH($A84,'Productivity Dump'!$A$4:$A$500,0),
MATCH(BZ$2,'Productivity Dump'!$E$3:$AJ$3,0)
),
IF(BZ$3="Attendance",
INDEX('Attendance Dump'!$E$2:$AI$400,
MATCH($A84,'Attendance Dump'!$B$2:$B$400,0),
MATCH(BZ$2,'Attendance Dump'!$E$1:$AI$1,0)
),
INDEX('Active Hour''s Dump'!$D$3:$AH$337,
MATCH($C84,'Active Hour''s Dump'!$A$3:$A$337,0),
MATCH(BZ$2,'Active Hour''s Dump'!$D$2:$AH$2,0)
))),"")</f>
        <v>P</v>
      </c>
      <c r="CA84" s="54">
        <f>_xlfn.IFNA(IF(CA$3="Productivity",
INDEX('Productivity Dump'!$E$4:$AJ$500,
MATCH($A84,'Productivity Dump'!$A$4:$A$500,0),
MATCH(CA$2,'Productivity Dump'!$E$3:$AJ$3,0)
),
IF(CA$3="Attendance",
INDEX('Attendance Dump'!$E$2:$AI$400,
MATCH($A84,'Attendance Dump'!$B$2:$B$400,0),
MATCH(CA$2,'Attendance Dump'!$E$1:$AI$1,0)
),
INDEX('Active Hour''s Dump'!$D$3:$AH$337,
MATCH($C84,'Active Hour''s Dump'!$A$3:$A$337,0),
MATCH(CA$2,'Active Hour''s Dump'!$D$2:$AH$2,0)
))),"")</f>
        <v>2.1666666666666701</v>
      </c>
      <c r="CB84" s="13">
        <f>_xlfn.IFNA(IF(CB$3="Productivity",
INDEX('Productivity Dump'!$E$4:$AJ$500,
MATCH($A84,'Productivity Dump'!$A$4:$A$500,0),
MATCH(CB$2,'Productivity Dump'!$E$3:$AJ$3,0)
),
IF(CB$3="Attendance",
INDEX('Attendance Dump'!$E$2:$AI$400,
MATCH($A84,'Attendance Dump'!$B$2:$B$400,0),
MATCH(CB$2,'Attendance Dump'!$E$1:$AI$1,0)
),
INDEX('Active Hour''s Dump'!$D$3:$AH$337,
MATCH($C84,'Active Hour''s Dump'!$A$3:$A$337,0),
MATCH(CB$2,'Active Hour''s Dump'!$D$2:$AH$2,0)
))),"")</f>
        <v>0</v>
      </c>
      <c r="CC84" s="13" t="str">
        <f>_xlfn.IFNA(IF(CC$3="Productivity",
INDEX('Productivity Dump'!$E$4:$AJ$500,
MATCH($A84,'Productivity Dump'!$A$4:$A$500,0),
MATCH(CC$2,'Productivity Dump'!$E$3:$AJ$3,0)
),
IF(CC$3="Attendance",
INDEX('Attendance Dump'!$E$2:$AI$400,
MATCH($A84,'Attendance Dump'!$B$2:$B$400,0),
MATCH(CC$2,'Attendance Dump'!$E$1:$AI$1,0)
),
INDEX('Active Hour''s Dump'!$D$3:$AH$337,
MATCH($C84,'Active Hour''s Dump'!$A$3:$A$337,0),
MATCH(CC$2,'Active Hour''s Dump'!$D$2:$AH$2,0)
))),"")</f>
        <v>WO</v>
      </c>
      <c r="CD84" s="54">
        <f>_xlfn.IFNA(IF(CD$3="Productivity",
INDEX('Productivity Dump'!$E$4:$AJ$500,
MATCH($A84,'Productivity Dump'!$A$4:$A$500,0),
MATCH(CD$2,'Productivity Dump'!$E$3:$AJ$3,0)
),
IF(CD$3="Attendance",
INDEX('Attendance Dump'!$E$2:$AI$400,
MATCH($A84,'Attendance Dump'!$B$2:$B$400,0),
MATCH(CD$2,'Attendance Dump'!$E$1:$AI$1,0)
),
INDEX('Active Hour''s Dump'!$D$3:$AH$337,
MATCH($C84,'Active Hour''s Dump'!$A$3:$A$337,0),
MATCH(CD$2,'Active Hour''s Dump'!$D$2:$AH$2,0)
))),"")</f>
        <v>0</v>
      </c>
      <c r="CE84" s="13">
        <f>_xlfn.IFNA(IF(CE$3="Productivity",
INDEX('Productivity Dump'!$E$4:$AJ$500,
MATCH($A84,'Productivity Dump'!$A$4:$A$500,0),
MATCH(CE$2,'Productivity Dump'!$E$3:$AJ$3,0)
),
IF(CE$3="Attendance",
INDEX('Attendance Dump'!$E$2:$AI$400,
MATCH($A84,'Attendance Dump'!$B$2:$B$400,0),
MATCH(CE$2,'Attendance Dump'!$E$1:$AI$1,0)
),
INDEX('Active Hour''s Dump'!$D$3:$AH$337,
MATCH($C84,'Active Hour''s Dump'!$A$3:$A$337,0),
MATCH(CE$2,'Active Hour''s Dump'!$D$2:$AH$2,0)
))),"")</f>
        <v>652.0830000000002</v>
      </c>
      <c r="CF84" s="13" t="str">
        <f>_xlfn.IFNA(IF(CF$3="Productivity",
INDEX('Productivity Dump'!$E$4:$AJ$500,
MATCH($A84,'Productivity Dump'!$A$4:$A$500,0),
MATCH(CF$2,'Productivity Dump'!$E$3:$AJ$3,0)
),
IF(CF$3="Attendance",
INDEX('Attendance Dump'!$E$2:$AI$400,
MATCH($A84,'Attendance Dump'!$B$2:$B$400,0),
MATCH(CF$2,'Attendance Dump'!$E$1:$AI$1,0)
),
INDEX('Active Hour''s Dump'!$D$3:$AH$337,
MATCH($C84,'Active Hour''s Dump'!$A$3:$A$337,0),
MATCH(CF$2,'Active Hour''s Dump'!$D$2:$AH$2,0)
))),"")</f>
        <v>P</v>
      </c>
      <c r="CG84" s="54">
        <f>_xlfn.IFNA(IF(CG$3="Productivity",
INDEX('Productivity Dump'!$E$4:$AJ$500,
MATCH($A84,'Productivity Dump'!$A$4:$A$500,0),
MATCH(CG$2,'Productivity Dump'!$E$3:$AJ$3,0)
),
IF(CG$3="Attendance",
INDEX('Attendance Dump'!$E$2:$AI$400,
MATCH($A84,'Attendance Dump'!$B$2:$B$400,0),
MATCH(CG$2,'Attendance Dump'!$E$1:$AI$1,0)
),
INDEX('Active Hour''s Dump'!$D$3:$AH$337,
MATCH($C84,'Active Hour''s Dump'!$A$3:$A$337,0),
MATCH(CG$2,'Active Hour''s Dump'!$D$2:$AH$2,0)
))),"")</f>
        <v>3.9166666666666701</v>
      </c>
      <c r="CH84" s="13">
        <f>_xlfn.IFNA(IF(CH$3="Productivity",
INDEX('Productivity Dump'!$E$4:$AJ$500,
MATCH($A84,'Productivity Dump'!$A$4:$A$500,0),
MATCH(CH$2,'Productivity Dump'!$E$3:$AJ$3,0)
),
IF(CH$3="Attendance",
INDEX('Attendance Dump'!$E$2:$AI$400,
MATCH($A84,'Attendance Dump'!$B$2:$B$400,0),
MATCH(CH$2,'Attendance Dump'!$E$1:$AI$1,0)
),
INDEX('Active Hour''s Dump'!$D$3:$AH$337,
MATCH($C84,'Active Hour''s Dump'!$A$3:$A$337,0),
MATCH(CH$2,'Active Hour''s Dump'!$D$2:$AH$2,0)
))),"")</f>
        <v>1044.1759999999999</v>
      </c>
      <c r="CI84" s="13" t="str">
        <f>_xlfn.IFNA(IF(CI$3="Productivity",
INDEX('Productivity Dump'!$E$4:$AJ$500,
MATCH($A84,'Productivity Dump'!$A$4:$A$500,0),
MATCH(CI$2,'Productivity Dump'!$E$3:$AJ$3,0)
),
IF(CI$3="Attendance",
INDEX('Attendance Dump'!$E$2:$AI$400,
MATCH($A84,'Attendance Dump'!$B$2:$B$400,0),
MATCH(CI$2,'Attendance Dump'!$E$1:$AI$1,0)
),
INDEX('Active Hour''s Dump'!$D$3:$AH$337,
MATCH($C84,'Active Hour''s Dump'!$A$3:$A$337,0),
MATCH(CI$2,'Active Hour''s Dump'!$D$2:$AH$2,0)
))),"")</f>
        <v>P</v>
      </c>
      <c r="CJ84" s="54">
        <f>_xlfn.IFNA(IF(CJ$3="Productivity",
INDEX('Productivity Dump'!$E$4:$AJ$500,
MATCH($A84,'Productivity Dump'!$A$4:$A$500,0),
MATCH(CJ$2,'Productivity Dump'!$E$3:$AJ$3,0)
),
IF(CJ$3="Attendance",
INDEX('Attendance Dump'!$E$2:$AI$400,
MATCH($A84,'Attendance Dump'!$B$2:$B$400,0),
MATCH(CJ$2,'Attendance Dump'!$E$1:$AI$1,0)
),
INDEX('Active Hour''s Dump'!$D$3:$AH$337,
MATCH($C84,'Active Hour''s Dump'!$A$3:$A$337,0),
MATCH(CJ$2,'Active Hour''s Dump'!$D$2:$AH$2,0)
))),"")</f>
        <v>7</v>
      </c>
      <c r="CK84" s="13">
        <f>_xlfn.IFNA(IF(CK$3="Productivity",
INDEX('Productivity Dump'!$E$4:$AJ$500,
MATCH($A84,'Productivity Dump'!$A$4:$A$500,0),
MATCH(CK$2,'Productivity Dump'!$E$3:$AJ$3,0)
),
IF(CK$3="Attendance",
INDEX('Attendance Dump'!$E$2:$AI$400,
MATCH($A84,'Attendance Dump'!$B$2:$B$400,0),
MATCH(CK$2,'Attendance Dump'!$E$1:$AI$1,0)
),
INDEX('Active Hour''s Dump'!$D$3:$AH$337,
MATCH($C84,'Active Hour''s Dump'!$A$3:$A$337,0),
MATCH(CK$2,'Active Hour''s Dump'!$D$2:$AH$2,0)
))),"")</f>
        <v>0</v>
      </c>
      <c r="CL84" s="13" t="str">
        <f>_xlfn.IFNA(IF(CL$3="Productivity",
INDEX('Productivity Dump'!$E$4:$AJ$500,
MATCH($A84,'Productivity Dump'!$A$4:$A$500,0),
MATCH(CL$2,'Productivity Dump'!$E$3:$AJ$3,0)
),
IF(CL$3="Attendance",
INDEX('Attendance Dump'!$E$2:$AI$400,
MATCH($A84,'Attendance Dump'!$B$2:$B$400,0),
MATCH(CL$2,'Attendance Dump'!$E$1:$AI$1,0)
),
INDEX('Active Hour''s Dump'!$D$3:$AH$337,
MATCH($C84,'Active Hour''s Dump'!$A$3:$A$337,0),
MATCH(CL$2,'Active Hour''s Dump'!$D$2:$AH$2,0)
))),"")</f>
        <v>BL</v>
      </c>
      <c r="CM84" s="54">
        <f>_xlfn.IFNA(IF(CM$3="Productivity",
INDEX('Productivity Dump'!$E$4:$AJ$500,
MATCH($A84,'Productivity Dump'!$A$4:$A$500,0),
MATCH(CM$2,'Productivity Dump'!$E$3:$AJ$3,0)
),
IF(CM$3="Attendance",
INDEX('Attendance Dump'!$E$2:$AI$400,
MATCH($A84,'Attendance Dump'!$B$2:$B$400,0),
MATCH(CM$2,'Attendance Dump'!$E$1:$AI$1,0)
),
INDEX('Active Hour''s Dump'!$D$3:$AH$337,
MATCH($C84,'Active Hour''s Dump'!$A$3:$A$337,0),
MATCH(CM$2,'Active Hour''s Dump'!$D$2:$AH$2,0)
))),"")</f>
        <v>0</v>
      </c>
      <c r="CN84" s="13">
        <f>_xlfn.IFNA(IF(CN$3="Productivity",
INDEX('Productivity Dump'!$E$4:$AJ$500,
MATCH($A84,'Productivity Dump'!$A$4:$A$500,0),
MATCH(CN$2,'Productivity Dump'!$E$3:$AJ$3,0)
),
IF(CN$3="Attendance",
INDEX('Attendance Dump'!$E$2:$AI$400,
MATCH($A84,'Attendance Dump'!$B$2:$B$400,0),
MATCH(CN$2,'Attendance Dump'!$E$1:$AI$1,0)
),
INDEX('Active Hour''s Dump'!$D$3:$AH$337,
MATCH($C84,'Active Hour''s Dump'!$A$3:$A$337,0),
MATCH(CN$2,'Active Hour''s Dump'!$D$2:$AH$2,0)
))),"")</f>
        <v>0</v>
      </c>
      <c r="CO84" s="13">
        <f>_xlfn.IFNA(IF(CO$3="Productivity",
INDEX('Productivity Dump'!$E$4:$AJ$500,
MATCH($A84,'Productivity Dump'!$A$4:$A$500,0),
MATCH(CO$2,'Productivity Dump'!$E$3:$AJ$3,0)
),
IF(CO$3="Attendance",
INDEX('Attendance Dump'!$E$2:$AI$400,
MATCH($A84,'Attendance Dump'!$B$2:$B$400,0),
MATCH(CO$2,'Attendance Dump'!$E$1:$AI$1,0)
),
INDEX('Active Hour''s Dump'!$D$3:$AH$337,
MATCH($C84,'Active Hour''s Dump'!$A$3:$A$337,0),
MATCH(CO$2,'Active Hour''s Dump'!$D$2:$AH$2,0)
))),"")</f>
        <v>0</v>
      </c>
      <c r="CP84" s="54">
        <f>_xlfn.IFNA(IF(CP$3="Productivity",
INDEX('Productivity Dump'!$E$4:$AJ$500,
MATCH($A84,'Productivity Dump'!$A$4:$A$500,0),
MATCH(CP$2,'Productivity Dump'!$E$3:$AJ$3,0)
),
IF(CP$3="Attendance",
INDEX('Attendance Dump'!$E$2:$AI$400,
MATCH($A84,'Attendance Dump'!$B$2:$B$400,0),
MATCH(CP$2,'Attendance Dump'!$E$1:$AI$1,0)
),
INDEX('Active Hour''s Dump'!$D$3:$AH$337,
MATCH($C84,'Active Hour''s Dump'!$A$3:$A$337,0),
MATCH(CP$2,'Active Hour''s Dump'!$D$2:$AH$2,0)
))),"")</f>
        <v>0</v>
      </c>
      <c r="CQ84" s="13">
        <f>_xlfn.IFNA(IF(CQ$3="Productivity",
INDEX('Productivity Dump'!$E$4:$AJ$500,
MATCH($A84,'Productivity Dump'!$A$4:$A$500,0),
MATCH(CQ$2,'Productivity Dump'!$E$3:$AJ$3,0)
),
IF(CQ$3="Attendance",
INDEX('Attendance Dump'!$E$2:$AI$400,
MATCH($A84,'Attendance Dump'!$B$2:$B$400,0),
MATCH(CQ$2,'Attendance Dump'!$E$1:$AI$1,0)
),
INDEX('Active Hour''s Dump'!$D$3:$AH$337,
MATCH($C84,'Active Hour''s Dump'!$A$3:$A$337,0),
MATCH(CQ$2,'Active Hour''s Dump'!$D$2:$AH$2,0)
))),"")</f>
        <v>0</v>
      </c>
      <c r="CR84" s="13">
        <f>_xlfn.IFNA(IF(CR$3="Productivity",
INDEX('Productivity Dump'!$E$4:$AJ$500,
MATCH($A84,'Productivity Dump'!$A$4:$A$500,0),
MATCH(CR$2,'Productivity Dump'!$E$3:$AJ$3,0)
),
IF(CR$3="Attendance",
INDEX('Attendance Dump'!$E$2:$AI$400,
MATCH($A84,'Attendance Dump'!$B$2:$B$400,0),
MATCH(CR$2,'Attendance Dump'!$E$1:$AI$1,0)
),
INDEX('Active Hour''s Dump'!$D$3:$AH$337,
MATCH($C84,'Active Hour''s Dump'!$A$3:$A$337,0),
MATCH(CR$2,'Active Hour''s Dump'!$D$2:$AH$2,0)
))),"")</f>
        <v>0</v>
      </c>
      <c r="CS84" s="54">
        <f>_xlfn.IFNA(IF(CS$3="Productivity",
INDEX('Productivity Dump'!$E$4:$AJ$500,
MATCH($A84,'Productivity Dump'!$A$4:$A$500,0),
MATCH(CS$2,'Productivity Dump'!$E$3:$AJ$3,0)
),
IF(CS$3="Attendance",
INDEX('Attendance Dump'!$E$2:$AI$400,
MATCH($A84,'Attendance Dump'!$B$2:$B$400,0),
MATCH(CS$2,'Attendance Dump'!$E$1:$AI$1,0)
),
INDEX('Active Hour''s Dump'!$D$3:$AH$337,
MATCH($C84,'Active Hour''s Dump'!$A$3:$A$337,0),
MATCH(CS$2,'Active Hour''s Dump'!$D$2:$AH$2,0)
))),"")</f>
        <v>0</v>
      </c>
      <c r="CT84" s="13">
        <f>_xlfn.IFNA(IF(CT$3="Productivity",
INDEX('Productivity Dump'!$E$4:$AJ$500,
MATCH($A84,'Productivity Dump'!$A$4:$A$500,0),
MATCH(CT$2,'Productivity Dump'!$E$3:$AJ$3,0)
),
IF(CT$3="Attendance",
INDEX('Attendance Dump'!$E$2:$AI$400,
MATCH($A84,'Attendance Dump'!$B$2:$B$400,0),
MATCH(CT$2,'Attendance Dump'!$E$1:$AI$1,0)
),
INDEX('Active Hour''s Dump'!$D$3:$AH$337,
MATCH($C84,'Active Hour''s Dump'!$A$3:$A$337,0),
MATCH(CT$2,'Active Hour''s Dump'!$D$2:$AH$2,0)
))),"")</f>
        <v>0</v>
      </c>
      <c r="CU84" s="13">
        <f>_xlfn.IFNA(IF(CU$3="Productivity",
INDEX('Productivity Dump'!$E$4:$AJ$500,
MATCH($A84,'Productivity Dump'!$A$4:$A$500,0),
MATCH(CU$2,'Productivity Dump'!$E$3:$AJ$3,0)
),
IF(CU$3="Attendance",
INDEX('Attendance Dump'!$E$2:$AI$400,
MATCH($A84,'Attendance Dump'!$B$2:$B$400,0),
MATCH(CU$2,'Attendance Dump'!$E$1:$AI$1,0)
),
INDEX('Active Hour''s Dump'!$D$3:$AH$337,
MATCH($C84,'Active Hour''s Dump'!$A$3:$A$337,0),
MATCH(CU$2,'Active Hour''s Dump'!$D$2:$AH$2,0)
))),"")</f>
        <v>0</v>
      </c>
      <c r="CV84" s="54">
        <f>_xlfn.IFNA(IF(CV$3="Productivity",
INDEX('Productivity Dump'!$E$4:$AJ$500,
MATCH($A84,'Productivity Dump'!$A$4:$A$500,0),
MATCH(CV$2,'Productivity Dump'!$E$3:$AJ$3,0)
),
IF(CV$3="Attendance",
INDEX('Attendance Dump'!$E$2:$AI$400,
MATCH($A84,'Attendance Dump'!$B$2:$B$400,0),
MATCH(CV$2,'Attendance Dump'!$E$1:$AI$1,0)
),
INDEX('Active Hour''s Dump'!$D$3:$AH$337,
MATCH($C84,'Active Hour''s Dump'!$A$3:$A$337,0),
MATCH(CV$2,'Active Hour''s Dump'!$D$2:$AH$2,0)
))),"")</f>
        <v>0</v>
      </c>
      <c r="CW84" s="13"/>
      <c r="CX84" s="13"/>
      <c r="CY84" s="54"/>
      <c r="DA84" s="57">
        <f t="shared" si="69"/>
        <v>143.66666666666666</v>
      </c>
      <c r="DB84" s="35">
        <f t="shared" si="70"/>
        <v>20048.327999999998</v>
      </c>
      <c r="DC84" s="35">
        <f t="shared" si="67"/>
        <v>0</v>
      </c>
      <c r="DD84" s="35">
        <f t="shared" ca="1" si="68"/>
        <v>0</v>
      </c>
      <c r="DF84" s="32" cm="1">
        <f t="array" ref="DF84">SUMPRODUCT(
    (MOD(COLUMN(H84:CV84) - COLUMN(H84), 3) = 0) *
    (H84:CV84 = 0) *
    (I84:CW84 = "P") *
    (COUNTIF(UKHoliday, H$2:CV$2) = 0)
)</f>
        <v>0</v>
      </c>
      <c r="DG84" s="33" cm="1">
        <f t="array" ref="DG84">SUMPRODUCT(
  (MOD(COLUMN(H84:CV84) - COLUMN(H84), 3) = 0) *
  (H84:CV84 &gt; 0) *
  (H84:CV84 &lt; 0.5 * IF(((WEEKDAY(H$2:CV$2, 2) = 1) + (WEEKDAY(H$2:CV$2, 2) = 6)), G84, F84)) *
  (I84:CW84 = "P") *
  (COUNTIF(UKHoliday, H$2:CV$2) = 0)
)</f>
        <v>0</v>
      </c>
      <c r="DH84" s="33" cm="1">
        <f t="array" ref="DH84">SUMPRODUCT(
  (MOD(COLUMN(H84:CV84) - COLUMN(H84), 3) = 0) *
  (H84:CV84 &gt; 0.5 * IF(((WEEKDAY(H$2:CV$2, 2) = 1) + (WEEKDAY(H$2:CV$2, 2) = 6)), $G84, $F84)) *
  (H84:CV84 &lt; 0.8 * IF(((WEEKDAY(H$2:CV$2, 2) = 1) + (WEEKDAY(H$2:CV$2, 2) = 6)), $G84, $F84)) *
  (I84:CW84 = "P") *
  (COUNTIF(UKHoliday, H$2:CV$2) = 0)
)</f>
        <v>1</v>
      </c>
      <c r="DI84" s="33" cm="1">
        <f t="array" ref="DI84">SUMPRODUCT(
  (MOD(COLUMN(H84:CV84) - COLUMN(H84), 3) = 0) *
  (H84:CV84 &gt; 0.8 * IF(((WEEKDAY(H$2:CV$2, 2) = 1) + (WEEKDAY(H$2:CV$2, 2) = 6)), $G84, $F84)) *
  (H84:CV84 &lt; 1 * IF(((WEEKDAY(H$2:CV$2, 2) = 1) + (WEEKDAY(H$2:CV$2, 2) = 6)), $G84, $F84)) *
  (I84:CW84 = "P") *
  (COUNTIF(UKHoliday, H$2:CV$2) = 0)
)</f>
        <v>1</v>
      </c>
    </row>
    <row r="85" spans="1:113" x14ac:dyDescent="0.3">
      <c r="A85" s="8" t="s">
        <v>13</v>
      </c>
      <c r="B85" s="8" t="s">
        <v>915</v>
      </c>
      <c r="C85" s="9" t="s">
        <v>589</v>
      </c>
      <c r="D85" s="62" t="s">
        <v>944</v>
      </c>
      <c r="E85" s="35">
        <v>33000</v>
      </c>
      <c r="F85" s="35">
        <f t="shared" si="65"/>
        <v>1650</v>
      </c>
      <c r="G85" s="35">
        <f t="shared" si="66"/>
        <v>825</v>
      </c>
      <c r="H85" s="13">
        <f>_xlfn.IFNA(IF(H$3="Productivity",
INDEX('Productivity Dump'!$E$4:$AJ$500,
MATCH($A85,'Productivity Dump'!$A$4:$A$500,0),
MATCH(H$2,'Productivity Dump'!$E$3:$AJ$3,0)
),
IF(H$3="Attendance",
INDEX('Attendance Dump'!$E$2:$AI$400,
MATCH($A85,'Attendance Dump'!$B$2:$B$400,0),
MATCH(H$2,'Attendance Dump'!$E$1:$AI$1,0)
),
INDEX('Active Hour''s Dump'!$D$3:$AH$337,
MATCH($C85,'Active Hour''s Dump'!$A$3:$A$337,0),
MATCH(H$2,'Active Hour''s Dump'!$D$2:$AH$2,0)
))),"")</f>
        <v>819.97899999999993</v>
      </c>
      <c r="I85" s="13" t="str">
        <f>_xlfn.IFNA(IF(I$3="Productivity",
INDEX('Productivity Dump'!$E$4:$AJ$500,
MATCH($A85,'Productivity Dump'!$A$4:$A$500,0),
MATCH(I$2,'Productivity Dump'!$E$3:$AJ$3,0)
),
IF(I$3="Attendance",
INDEX('Attendance Dump'!$E$2:$AI$400,
MATCH($A85,'Attendance Dump'!$B$2:$B$400,0),
MATCH(I$2,'Attendance Dump'!$E$1:$AI$1,0)
),
INDEX('Active Hour''s Dump'!$D$3:$AH$337,
MATCH($C85,'Active Hour''s Dump'!$A$3:$A$337,0),
MATCH(I$2,'Active Hour''s Dump'!$D$2:$AH$2,0)
))),"")</f>
        <v>PL-HL</v>
      </c>
      <c r="J85" s="54">
        <f>_xlfn.IFNA(IF(J$3="Productivity",
INDEX('Productivity Dump'!$E$4:$AJ$500,
MATCH($A85,'Productivity Dump'!$A$4:$A$500,0),
MATCH(J$2,'Productivity Dump'!$E$3:$AJ$3,0)
),
IF(J$3="Attendance",
INDEX('Attendance Dump'!$E$2:$AI$400,
MATCH($A85,'Attendance Dump'!$B$2:$B$400,0),
MATCH(J$2,'Attendance Dump'!$E$1:$AI$1,0)
),
INDEX('Active Hour''s Dump'!$D$3:$AH$337,
MATCH($C85,'Active Hour''s Dump'!$A$3:$A$337,0),
MATCH(J$2,'Active Hour''s Dump'!$D$2:$AH$2,0)
))),"")</f>
        <v>6.0833333333333304</v>
      </c>
      <c r="K85" s="13">
        <f>_xlfn.IFNA(IF(K$3="Productivity",
INDEX('Productivity Dump'!$E$4:$AJ$500,
MATCH($A85,'Productivity Dump'!$A$4:$A$500,0),
MATCH(K$2,'Productivity Dump'!$E$3:$AJ$3,0)
),
IF(K$3="Attendance",
INDEX('Attendance Dump'!$E$2:$AI$400,
MATCH($A85,'Attendance Dump'!$B$2:$B$400,0),
MATCH(K$2,'Attendance Dump'!$E$1:$AI$1,0)
),
INDEX('Active Hour''s Dump'!$D$3:$AH$337,
MATCH($C85,'Active Hour''s Dump'!$A$3:$A$337,0),
MATCH(K$2,'Active Hour''s Dump'!$D$2:$AH$2,0)
))),"")</f>
        <v>1759.5350000000001</v>
      </c>
      <c r="L85" s="13" t="str">
        <f>_xlfn.IFNA(IF(L$3="Productivity",
INDEX('Productivity Dump'!$E$4:$AJ$500,
MATCH($A85,'Productivity Dump'!$A$4:$A$500,0),
MATCH(L$2,'Productivity Dump'!$E$3:$AJ$3,0)
),
IF(L$3="Attendance",
INDEX('Attendance Dump'!$E$2:$AI$400,
MATCH($A85,'Attendance Dump'!$B$2:$B$400,0),
MATCH(L$2,'Attendance Dump'!$E$1:$AI$1,0)
),
INDEX('Active Hour''s Dump'!$D$3:$AH$337,
MATCH($C85,'Active Hour''s Dump'!$A$3:$A$337,0),
MATCH(L$2,'Active Hour''s Dump'!$D$2:$AH$2,0)
))),"")</f>
        <v>P</v>
      </c>
      <c r="M85" s="54">
        <f>_xlfn.IFNA(IF(M$3="Productivity",
INDEX('Productivity Dump'!$E$4:$AJ$500,
MATCH($A85,'Productivity Dump'!$A$4:$A$500,0),
MATCH(M$2,'Productivity Dump'!$E$3:$AJ$3,0)
),
IF(M$3="Attendance",
INDEX('Attendance Dump'!$E$2:$AI$400,
MATCH($A85,'Attendance Dump'!$B$2:$B$400,0),
MATCH(M$2,'Attendance Dump'!$E$1:$AI$1,0)
),
INDEX('Active Hour''s Dump'!$D$3:$AH$337,
MATCH($C85,'Active Hour''s Dump'!$A$3:$A$337,0),
MATCH(M$2,'Active Hour''s Dump'!$D$2:$AH$2,0)
))),"")</f>
        <v>12.0833333333333</v>
      </c>
      <c r="N85" s="13">
        <f>_xlfn.IFNA(IF(N$3="Productivity",
INDEX('Productivity Dump'!$E$4:$AJ$500,
MATCH($A85,'Productivity Dump'!$A$4:$A$500,0),
MATCH(N$2,'Productivity Dump'!$E$3:$AJ$3,0)
),
IF(N$3="Attendance",
INDEX('Attendance Dump'!$E$2:$AI$400,
MATCH($A85,'Attendance Dump'!$B$2:$B$400,0),
MATCH(N$2,'Attendance Dump'!$E$1:$AI$1,0)
),
INDEX('Active Hour''s Dump'!$D$3:$AH$337,
MATCH($C85,'Active Hour''s Dump'!$A$3:$A$337,0),
MATCH(N$2,'Active Hour''s Dump'!$D$2:$AH$2,0)
))),"")</f>
        <v>1533.636</v>
      </c>
      <c r="O85" s="13" t="str">
        <f>_xlfn.IFNA(IF(O$3="Productivity",
INDEX('Productivity Dump'!$E$4:$AJ$500,
MATCH($A85,'Productivity Dump'!$A$4:$A$500,0),
MATCH(O$2,'Productivity Dump'!$E$3:$AJ$3,0)
),
IF(O$3="Attendance",
INDEX('Attendance Dump'!$E$2:$AI$400,
MATCH($A85,'Attendance Dump'!$B$2:$B$400,0),
MATCH(O$2,'Attendance Dump'!$E$1:$AI$1,0)
),
INDEX('Active Hour''s Dump'!$D$3:$AH$337,
MATCH($C85,'Active Hour''s Dump'!$A$3:$A$337,0),
MATCH(O$2,'Active Hour''s Dump'!$D$2:$AH$2,0)
))),"")</f>
        <v>P</v>
      </c>
      <c r="P85" s="54">
        <f>_xlfn.IFNA(IF(P$3="Productivity",
INDEX('Productivity Dump'!$E$4:$AJ$500,
MATCH($A85,'Productivity Dump'!$A$4:$A$500,0),
MATCH(P$2,'Productivity Dump'!$E$3:$AJ$3,0)
),
IF(P$3="Attendance",
INDEX('Attendance Dump'!$E$2:$AI$400,
MATCH($A85,'Attendance Dump'!$B$2:$B$400,0),
MATCH(P$2,'Attendance Dump'!$E$1:$AI$1,0)
),
INDEX('Active Hour''s Dump'!$D$3:$AH$337,
MATCH($C85,'Active Hour''s Dump'!$A$3:$A$337,0),
MATCH(P$2,'Active Hour''s Dump'!$D$2:$AH$2,0)
))),"")</f>
        <v>9.0833333333333304</v>
      </c>
      <c r="Q85" s="13">
        <f>_xlfn.IFNA(IF(Q$3="Productivity",
INDEX('Productivity Dump'!$E$4:$AJ$500,
MATCH($A85,'Productivity Dump'!$A$4:$A$500,0),
MATCH(Q$2,'Productivity Dump'!$E$3:$AJ$3,0)
),
IF(Q$3="Attendance",
INDEX('Attendance Dump'!$E$2:$AI$400,
MATCH($A85,'Attendance Dump'!$B$2:$B$400,0),
MATCH(Q$2,'Attendance Dump'!$E$1:$AI$1,0)
),
INDEX('Active Hour''s Dump'!$D$3:$AH$337,
MATCH($C85,'Active Hour''s Dump'!$A$3:$A$337,0),
MATCH(Q$2,'Active Hour''s Dump'!$D$2:$AH$2,0)
))),"")</f>
        <v>9.1690000000000005</v>
      </c>
      <c r="R85" s="13" t="str">
        <f>_xlfn.IFNA(IF(R$3="Productivity",
INDEX('Productivity Dump'!$E$4:$AJ$500,
MATCH($A85,'Productivity Dump'!$A$4:$A$500,0),
MATCH(R$2,'Productivity Dump'!$E$3:$AJ$3,0)
),
IF(R$3="Attendance",
INDEX('Attendance Dump'!$E$2:$AI$400,
MATCH($A85,'Attendance Dump'!$B$2:$B$400,0),
MATCH(R$2,'Attendance Dump'!$E$1:$AI$1,0)
),
INDEX('Active Hour''s Dump'!$D$3:$AH$337,
MATCH($C85,'Active Hour''s Dump'!$A$3:$A$337,0),
MATCH(R$2,'Active Hour''s Dump'!$D$2:$AH$2,0)
))),"")</f>
        <v>WO</v>
      </c>
      <c r="S85" s="54">
        <f>_xlfn.IFNA(IF(S$3="Productivity",
INDEX('Productivity Dump'!$E$4:$AJ$500,
MATCH($A85,'Productivity Dump'!$A$4:$A$500,0),
MATCH(S$2,'Productivity Dump'!$E$3:$AJ$3,0)
),
IF(S$3="Attendance",
INDEX('Attendance Dump'!$E$2:$AI$400,
MATCH($A85,'Attendance Dump'!$B$2:$B$400,0),
MATCH(S$2,'Attendance Dump'!$E$1:$AI$1,0)
),
INDEX('Active Hour''s Dump'!$D$3:$AH$337,
MATCH($C85,'Active Hour''s Dump'!$A$3:$A$337,0),
MATCH(S$2,'Active Hour''s Dump'!$D$2:$AH$2,0)
))),"")</f>
        <v>0</v>
      </c>
      <c r="T85" s="13">
        <f>_xlfn.IFNA(IF(T$3="Productivity",
INDEX('Productivity Dump'!$E$4:$AJ$500,
MATCH($A85,'Productivity Dump'!$A$4:$A$500,0),
MATCH(T$2,'Productivity Dump'!$E$3:$AJ$3,0)
),
IF(T$3="Attendance",
INDEX('Attendance Dump'!$E$2:$AI$400,
MATCH($A85,'Attendance Dump'!$B$2:$B$400,0),
MATCH(T$2,'Attendance Dump'!$E$1:$AI$1,0)
),
INDEX('Active Hour''s Dump'!$D$3:$AH$337,
MATCH($C85,'Active Hour''s Dump'!$A$3:$A$337,0),
MATCH(T$2,'Active Hour''s Dump'!$D$2:$AH$2,0)
))),"")</f>
        <v>1938.6859999999995</v>
      </c>
      <c r="U85" s="13" t="str">
        <f>_xlfn.IFNA(IF(U$3="Productivity",
INDEX('Productivity Dump'!$E$4:$AJ$500,
MATCH($A85,'Productivity Dump'!$A$4:$A$500,0),
MATCH(U$2,'Productivity Dump'!$E$3:$AJ$3,0)
),
IF(U$3="Attendance",
INDEX('Attendance Dump'!$E$2:$AI$400,
MATCH($A85,'Attendance Dump'!$B$2:$B$400,0),
MATCH(U$2,'Attendance Dump'!$E$1:$AI$1,0)
),
INDEX('Active Hour''s Dump'!$D$3:$AH$337,
MATCH($C85,'Active Hour''s Dump'!$A$3:$A$337,0),
MATCH(U$2,'Active Hour''s Dump'!$D$2:$AH$2,0)
))),"")</f>
        <v>P</v>
      </c>
      <c r="V85" s="54">
        <f>_xlfn.IFNA(IF(V$3="Productivity",
INDEX('Productivity Dump'!$E$4:$AJ$500,
MATCH($A85,'Productivity Dump'!$A$4:$A$500,0),
MATCH(V$2,'Productivity Dump'!$E$3:$AJ$3,0)
),
IF(V$3="Attendance",
INDEX('Attendance Dump'!$E$2:$AI$400,
MATCH($A85,'Attendance Dump'!$B$2:$B$400,0),
MATCH(V$2,'Attendance Dump'!$E$1:$AI$1,0)
),
INDEX('Active Hour''s Dump'!$D$3:$AH$337,
MATCH($C85,'Active Hour''s Dump'!$A$3:$A$337,0),
MATCH(V$2,'Active Hour''s Dump'!$D$2:$AH$2,0)
))),"")</f>
        <v>11.5833333333333</v>
      </c>
      <c r="W85" s="13">
        <f>_xlfn.IFNA(IF(W$3="Productivity",
INDEX('Productivity Dump'!$E$4:$AJ$500,
MATCH($A85,'Productivity Dump'!$A$4:$A$500,0),
MATCH(W$2,'Productivity Dump'!$E$3:$AJ$3,0)
),
IF(W$3="Attendance",
INDEX('Attendance Dump'!$E$2:$AI$400,
MATCH($A85,'Attendance Dump'!$B$2:$B$400,0),
MATCH(W$2,'Attendance Dump'!$E$1:$AI$1,0)
),
INDEX('Active Hour''s Dump'!$D$3:$AH$337,
MATCH($C85,'Active Hour''s Dump'!$A$3:$A$337,0),
MATCH(W$2,'Active Hour''s Dump'!$D$2:$AH$2,0)
))),"")</f>
        <v>1726.0509999999999</v>
      </c>
      <c r="X85" s="13" t="str">
        <f>_xlfn.IFNA(IF(X$3="Productivity",
INDEX('Productivity Dump'!$E$4:$AJ$500,
MATCH($A85,'Productivity Dump'!$A$4:$A$500,0),
MATCH(X$2,'Productivity Dump'!$E$3:$AJ$3,0)
),
IF(X$3="Attendance",
INDEX('Attendance Dump'!$E$2:$AI$400,
MATCH($A85,'Attendance Dump'!$B$2:$B$400,0),
MATCH(X$2,'Attendance Dump'!$E$1:$AI$1,0)
),
INDEX('Active Hour''s Dump'!$D$3:$AH$337,
MATCH($C85,'Active Hour''s Dump'!$A$3:$A$337,0),
MATCH(X$2,'Active Hour''s Dump'!$D$2:$AH$2,0)
))),"")</f>
        <v>P</v>
      </c>
      <c r="Y85" s="54">
        <f>_xlfn.IFNA(IF(Y$3="Productivity",
INDEX('Productivity Dump'!$E$4:$AJ$500,
MATCH($A85,'Productivity Dump'!$A$4:$A$500,0),
MATCH(Y$2,'Productivity Dump'!$E$3:$AJ$3,0)
),
IF(Y$3="Attendance",
INDEX('Attendance Dump'!$E$2:$AI$400,
MATCH($A85,'Attendance Dump'!$B$2:$B$400,0),
MATCH(Y$2,'Attendance Dump'!$E$1:$AI$1,0)
),
INDEX('Active Hour''s Dump'!$D$3:$AH$337,
MATCH($C85,'Active Hour''s Dump'!$A$3:$A$337,0),
MATCH(Y$2,'Active Hour''s Dump'!$D$2:$AH$2,0)
))),"")</f>
        <v>13.5833333333333</v>
      </c>
      <c r="Z85" s="13">
        <f>_xlfn.IFNA(IF(Z$3="Productivity",
INDEX('Productivity Dump'!$E$4:$AJ$500,
MATCH($A85,'Productivity Dump'!$A$4:$A$500,0),
MATCH(Z$2,'Productivity Dump'!$E$3:$AJ$3,0)
),
IF(Z$3="Attendance",
INDEX('Attendance Dump'!$E$2:$AI$400,
MATCH($A85,'Attendance Dump'!$B$2:$B$400,0),
MATCH(Z$2,'Attendance Dump'!$E$1:$AI$1,0)
),
INDEX('Active Hour''s Dump'!$D$3:$AH$337,
MATCH($C85,'Active Hour''s Dump'!$A$3:$A$337,0),
MATCH(Z$2,'Active Hour''s Dump'!$D$2:$AH$2,0)
))),"")</f>
        <v>1983.239</v>
      </c>
      <c r="AA85" s="13" t="str">
        <f>_xlfn.IFNA(IF(AA$3="Productivity",
INDEX('Productivity Dump'!$E$4:$AJ$500,
MATCH($A85,'Productivity Dump'!$A$4:$A$500,0),
MATCH(AA$2,'Productivity Dump'!$E$3:$AJ$3,0)
),
IF(AA$3="Attendance",
INDEX('Attendance Dump'!$E$2:$AI$400,
MATCH($A85,'Attendance Dump'!$B$2:$B$400,0),
MATCH(AA$2,'Attendance Dump'!$E$1:$AI$1,0)
),
INDEX('Active Hour''s Dump'!$D$3:$AH$337,
MATCH($C85,'Active Hour''s Dump'!$A$3:$A$337,0),
MATCH(AA$2,'Active Hour''s Dump'!$D$2:$AH$2,0)
))),"")</f>
        <v>P</v>
      </c>
      <c r="AB85" s="54">
        <f>_xlfn.IFNA(IF(AB$3="Productivity",
INDEX('Productivity Dump'!$E$4:$AJ$500,
MATCH($A85,'Productivity Dump'!$A$4:$A$500,0),
MATCH(AB$2,'Productivity Dump'!$E$3:$AJ$3,0)
),
IF(AB$3="Attendance",
INDEX('Attendance Dump'!$E$2:$AI$400,
MATCH($A85,'Attendance Dump'!$B$2:$B$400,0),
MATCH(AB$2,'Attendance Dump'!$E$1:$AI$1,0)
),
INDEX('Active Hour''s Dump'!$D$3:$AH$337,
MATCH($C85,'Active Hour''s Dump'!$A$3:$A$337,0),
MATCH(AB$2,'Active Hour''s Dump'!$D$2:$AH$2,0)
))),"")</f>
        <v>13.25</v>
      </c>
      <c r="AC85" s="13">
        <f>_xlfn.IFNA(IF(AC$3="Productivity",
INDEX('Productivity Dump'!$E$4:$AJ$500,
MATCH($A85,'Productivity Dump'!$A$4:$A$500,0),
MATCH(AC$2,'Productivity Dump'!$E$3:$AJ$3,0)
),
IF(AC$3="Attendance",
INDEX('Attendance Dump'!$E$2:$AI$400,
MATCH($A85,'Attendance Dump'!$B$2:$B$400,0),
MATCH(AC$2,'Attendance Dump'!$E$1:$AI$1,0)
),
INDEX('Active Hour''s Dump'!$D$3:$AH$337,
MATCH($C85,'Active Hour''s Dump'!$A$3:$A$337,0),
MATCH(AC$2,'Active Hour''s Dump'!$D$2:$AH$2,0)
))),"")</f>
        <v>1389.8420000000001</v>
      </c>
      <c r="AD85" s="13" t="str">
        <f>_xlfn.IFNA(IF(AD$3="Productivity",
INDEX('Productivity Dump'!$E$4:$AJ$500,
MATCH($A85,'Productivity Dump'!$A$4:$A$500,0),
MATCH(AD$2,'Productivity Dump'!$E$3:$AJ$3,0)
),
IF(AD$3="Attendance",
INDEX('Attendance Dump'!$E$2:$AI$400,
MATCH($A85,'Attendance Dump'!$B$2:$B$400,0),
MATCH(AD$2,'Attendance Dump'!$E$1:$AI$1,0)
),
INDEX('Active Hour''s Dump'!$D$3:$AH$337,
MATCH($C85,'Active Hour''s Dump'!$A$3:$A$337,0),
MATCH(AD$2,'Active Hour''s Dump'!$D$2:$AH$2,0)
))),"")</f>
        <v>P</v>
      </c>
      <c r="AE85" s="54">
        <f>_xlfn.IFNA(IF(AE$3="Productivity",
INDEX('Productivity Dump'!$E$4:$AJ$500,
MATCH($A85,'Productivity Dump'!$A$4:$A$500,0),
MATCH(AE$2,'Productivity Dump'!$E$3:$AJ$3,0)
),
IF(AE$3="Attendance",
INDEX('Attendance Dump'!$E$2:$AI$400,
MATCH($A85,'Attendance Dump'!$B$2:$B$400,0),
MATCH(AE$2,'Attendance Dump'!$E$1:$AI$1,0)
),
INDEX('Active Hour''s Dump'!$D$3:$AH$337,
MATCH($C85,'Active Hour''s Dump'!$A$3:$A$337,0),
MATCH(AE$2,'Active Hour''s Dump'!$D$2:$AH$2,0)
))),"")</f>
        <v>13.3333333333333</v>
      </c>
      <c r="AF85" s="13">
        <f>_xlfn.IFNA(IF(AF$3="Productivity",
INDEX('Productivity Dump'!$E$4:$AJ$500,
MATCH($A85,'Productivity Dump'!$A$4:$A$500,0),
MATCH(AF$2,'Productivity Dump'!$E$3:$AJ$3,0)
),
IF(AF$3="Attendance",
INDEX('Attendance Dump'!$E$2:$AI$400,
MATCH($A85,'Attendance Dump'!$B$2:$B$400,0),
MATCH(AF$2,'Attendance Dump'!$E$1:$AI$1,0)
),
INDEX('Active Hour''s Dump'!$D$3:$AH$337,
MATCH($C85,'Active Hour''s Dump'!$A$3:$A$337,0),
MATCH(AF$2,'Active Hour''s Dump'!$D$2:$AH$2,0)
))),"")</f>
        <v>1719.1330000000003</v>
      </c>
      <c r="AG85" s="13" t="str">
        <f>_xlfn.IFNA(IF(AG$3="Productivity",
INDEX('Productivity Dump'!$E$4:$AJ$500,
MATCH($A85,'Productivity Dump'!$A$4:$A$500,0),
MATCH(AG$2,'Productivity Dump'!$E$3:$AJ$3,0)
),
IF(AG$3="Attendance",
INDEX('Attendance Dump'!$E$2:$AI$400,
MATCH($A85,'Attendance Dump'!$B$2:$B$400,0),
MATCH(AG$2,'Attendance Dump'!$E$1:$AI$1,0)
),
INDEX('Active Hour''s Dump'!$D$3:$AH$337,
MATCH($C85,'Active Hour''s Dump'!$A$3:$A$337,0),
MATCH(AG$2,'Active Hour''s Dump'!$D$2:$AH$2,0)
))),"")</f>
        <v>P</v>
      </c>
      <c r="AH85" s="54">
        <f>_xlfn.IFNA(IF(AH$3="Productivity",
INDEX('Productivity Dump'!$E$4:$AJ$500,
MATCH($A85,'Productivity Dump'!$A$4:$A$500,0),
MATCH(AH$2,'Productivity Dump'!$E$3:$AJ$3,0)
),
IF(AH$3="Attendance",
INDEX('Attendance Dump'!$E$2:$AI$400,
MATCH($A85,'Attendance Dump'!$B$2:$B$400,0),
MATCH(AH$2,'Attendance Dump'!$E$1:$AI$1,0)
),
INDEX('Active Hour''s Dump'!$D$3:$AH$337,
MATCH($C85,'Active Hour''s Dump'!$A$3:$A$337,0),
MATCH(AH$2,'Active Hour''s Dump'!$D$2:$AH$2,0)
))),"")</f>
        <v>13.3333333333333</v>
      </c>
      <c r="AI85" s="13">
        <f>_xlfn.IFNA(IF(AI$3="Productivity",
INDEX('Productivity Dump'!$E$4:$AJ$500,
MATCH($A85,'Productivity Dump'!$A$4:$A$500,0),
MATCH(AI$2,'Productivity Dump'!$E$3:$AJ$3,0)
),
IF(AI$3="Attendance",
INDEX('Attendance Dump'!$E$2:$AI$400,
MATCH($A85,'Attendance Dump'!$B$2:$B$400,0),
MATCH(AI$2,'Attendance Dump'!$E$1:$AI$1,0)
),
INDEX('Active Hour''s Dump'!$D$3:$AH$337,
MATCH($C85,'Active Hour''s Dump'!$A$3:$A$337,0),
MATCH(AI$2,'Active Hour''s Dump'!$D$2:$AH$2,0)
))),"")</f>
        <v>1323.4769999999996</v>
      </c>
      <c r="AJ85" s="13" t="str">
        <f>_xlfn.IFNA(IF(AJ$3="Productivity",
INDEX('Productivity Dump'!$E$4:$AJ$500,
MATCH($A85,'Productivity Dump'!$A$4:$A$500,0),
MATCH(AJ$2,'Productivity Dump'!$E$3:$AJ$3,0)
),
IF(AJ$3="Attendance",
INDEX('Attendance Dump'!$E$2:$AI$400,
MATCH($A85,'Attendance Dump'!$B$2:$B$400,0),
MATCH(AJ$2,'Attendance Dump'!$E$1:$AI$1,0)
),
INDEX('Active Hour''s Dump'!$D$3:$AH$337,
MATCH($C85,'Active Hour''s Dump'!$A$3:$A$337,0),
MATCH(AJ$2,'Active Hour''s Dump'!$D$2:$AH$2,0)
))),"")</f>
        <v>P</v>
      </c>
      <c r="AK85" s="54">
        <f>_xlfn.IFNA(IF(AK$3="Productivity",
INDEX('Productivity Dump'!$E$4:$AJ$500,
MATCH($A85,'Productivity Dump'!$A$4:$A$500,0),
MATCH(AK$2,'Productivity Dump'!$E$3:$AJ$3,0)
),
IF(AK$3="Attendance",
INDEX('Attendance Dump'!$E$2:$AI$400,
MATCH($A85,'Attendance Dump'!$B$2:$B$400,0),
MATCH(AK$2,'Attendance Dump'!$E$1:$AI$1,0)
),
INDEX('Active Hour''s Dump'!$D$3:$AH$337,
MATCH($C85,'Active Hour''s Dump'!$A$3:$A$337,0),
MATCH(AK$2,'Active Hour''s Dump'!$D$2:$AH$2,0)
))),"")</f>
        <v>10.0833333333333</v>
      </c>
      <c r="AL85" s="13">
        <f>_xlfn.IFNA(IF(AL$3="Productivity",
INDEX('Productivity Dump'!$E$4:$AJ$500,
MATCH($A85,'Productivity Dump'!$A$4:$A$500,0),
MATCH(AL$2,'Productivity Dump'!$E$3:$AJ$3,0)
),
IF(AL$3="Attendance",
INDEX('Attendance Dump'!$E$2:$AI$400,
MATCH($A85,'Attendance Dump'!$B$2:$B$400,0),
MATCH(AL$2,'Attendance Dump'!$E$1:$AI$1,0)
),
INDEX('Active Hour''s Dump'!$D$3:$AH$337,
MATCH($C85,'Active Hour''s Dump'!$A$3:$A$337,0),
MATCH(AL$2,'Active Hour''s Dump'!$D$2:$AH$2,0)
))),"")</f>
        <v>0</v>
      </c>
      <c r="AM85" s="13" t="str">
        <f>_xlfn.IFNA(IF(AM$3="Productivity",
INDEX('Productivity Dump'!$E$4:$AJ$500,
MATCH($A85,'Productivity Dump'!$A$4:$A$500,0),
MATCH(AM$2,'Productivity Dump'!$E$3:$AJ$3,0)
),
IF(AM$3="Attendance",
INDEX('Attendance Dump'!$E$2:$AI$400,
MATCH($A85,'Attendance Dump'!$B$2:$B$400,0),
MATCH(AM$2,'Attendance Dump'!$E$1:$AI$1,0)
),
INDEX('Active Hour''s Dump'!$D$3:$AH$337,
MATCH($C85,'Active Hour''s Dump'!$A$3:$A$337,0),
MATCH(AM$2,'Active Hour''s Dump'!$D$2:$AH$2,0)
))),"")</f>
        <v>WO</v>
      </c>
      <c r="AN85" s="54">
        <f>_xlfn.IFNA(IF(AN$3="Productivity",
INDEX('Productivity Dump'!$E$4:$AJ$500,
MATCH($A85,'Productivity Dump'!$A$4:$A$500,0),
MATCH(AN$2,'Productivity Dump'!$E$3:$AJ$3,0)
),
IF(AN$3="Attendance",
INDEX('Attendance Dump'!$E$2:$AI$400,
MATCH($A85,'Attendance Dump'!$B$2:$B$400,0),
MATCH(AN$2,'Attendance Dump'!$E$1:$AI$1,0)
),
INDEX('Active Hour''s Dump'!$D$3:$AH$337,
MATCH($C85,'Active Hour''s Dump'!$A$3:$A$337,0),
MATCH(AN$2,'Active Hour''s Dump'!$D$2:$AH$2,0)
))),"")</f>
        <v>0</v>
      </c>
      <c r="AO85" s="13">
        <f>_xlfn.IFNA(IF(AO$3="Productivity",
INDEX('Productivity Dump'!$E$4:$AJ$500,
MATCH($A85,'Productivity Dump'!$A$4:$A$500,0),
MATCH(AO$2,'Productivity Dump'!$E$3:$AJ$3,0)
),
IF(AO$3="Attendance",
INDEX('Attendance Dump'!$E$2:$AI$400,
MATCH($A85,'Attendance Dump'!$B$2:$B$400,0),
MATCH(AO$2,'Attendance Dump'!$E$1:$AI$1,0)
),
INDEX('Active Hour''s Dump'!$D$3:$AH$337,
MATCH($C85,'Active Hour''s Dump'!$A$3:$A$337,0),
MATCH(AO$2,'Active Hour''s Dump'!$D$2:$AH$2,0)
))),"")</f>
        <v>1716.2210000000002</v>
      </c>
      <c r="AP85" s="13" t="str">
        <f>_xlfn.IFNA(IF(AP$3="Productivity",
INDEX('Productivity Dump'!$E$4:$AJ$500,
MATCH($A85,'Productivity Dump'!$A$4:$A$500,0),
MATCH(AP$2,'Productivity Dump'!$E$3:$AJ$3,0)
),
IF(AP$3="Attendance",
INDEX('Attendance Dump'!$E$2:$AI$400,
MATCH($A85,'Attendance Dump'!$B$2:$B$400,0),
MATCH(AP$2,'Attendance Dump'!$E$1:$AI$1,0)
),
INDEX('Active Hour''s Dump'!$D$3:$AH$337,
MATCH($C85,'Active Hour''s Dump'!$A$3:$A$337,0),
MATCH(AP$2,'Active Hour''s Dump'!$D$2:$AH$2,0)
))),"")</f>
        <v>P</v>
      </c>
      <c r="AQ85" s="54">
        <f>_xlfn.IFNA(IF(AQ$3="Productivity",
INDEX('Productivity Dump'!$E$4:$AJ$500,
MATCH($A85,'Productivity Dump'!$A$4:$A$500,0),
MATCH(AQ$2,'Productivity Dump'!$E$3:$AJ$3,0)
),
IF(AQ$3="Attendance",
INDEX('Attendance Dump'!$E$2:$AI$400,
MATCH($A85,'Attendance Dump'!$B$2:$B$400,0),
MATCH(AQ$2,'Attendance Dump'!$E$1:$AI$1,0)
),
INDEX('Active Hour''s Dump'!$D$3:$AH$337,
MATCH($C85,'Active Hour''s Dump'!$A$3:$A$337,0),
MATCH(AQ$2,'Active Hour''s Dump'!$D$2:$AH$2,0)
))),"")</f>
        <v>11.6666666666667</v>
      </c>
      <c r="AR85" s="13">
        <f>_xlfn.IFNA(IF(AR$3="Productivity",
INDEX('Productivity Dump'!$E$4:$AJ$500,
MATCH($A85,'Productivity Dump'!$A$4:$A$500,0),
MATCH(AR$2,'Productivity Dump'!$E$3:$AJ$3,0)
),
IF(AR$3="Attendance",
INDEX('Attendance Dump'!$E$2:$AI$400,
MATCH($A85,'Attendance Dump'!$B$2:$B$400,0),
MATCH(AR$2,'Attendance Dump'!$E$1:$AI$1,0)
),
INDEX('Active Hour''s Dump'!$D$3:$AH$337,
MATCH($C85,'Active Hour''s Dump'!$A$3:$A$337,0),
MATCH(AR$2,'Active Hour''s Dump'!$D$2:$AH$2,0)
))),"")</f>
        <v>1714.0140000000001</v>
      </c>
      <c r="AS85" s="13" t="str">
        <f>_xlfn.IFNA(IF(AS$3="Productivity",
INDEX('Productivity Dump'!$E$4:$AJ$500,
MATCH($A85,'Productivity Dump'!$A$4:$A$500,0),
MATCH(AS$2,'Productivity Dump'!$E$3:$AJ$3,0)
),
IF(AS$3="Attendance",
INDEX('Attendance Dump'!$E$2:$AI$400,
MATCH($A85,'Attendance Dump'!$B$2:$B$400,0),
MATCH(AS$2,'Attendance Dump'!$E$1:$AI$1,0)
),
INDEX('Active Hour''s Dump'!$D$3:$AH$337,
MATCH($C85,'Active Hour''s Dump'!$A$3:$A$337,0),
MATCH(AS$2,'Active Hour''s Dump'!$D$2:$AH$2,0)
))),"")</f>
        <v>P</v>
      </c>
      <c r="AT85" s="54">
        <f>_xlfn.IFNA(IF(AT$3="Productivity",
INDEX('Productivity Dump'!$E$4:$AJ$500,
MATCH($A85,'Productivity Dump'!$A$4:$A$500,0),
MATCH(AT$2,'Productivity Dump'!$E$3:$AJ$3,0)
),
IF(AT$3="Attendance",
INDEX('Attendance Dump'!$E$2:$AI$400,
MATCH($A85,'Attendance Dump'!$B$2:$B$400,0),
MATCH(AT$2,'Attendance Dump'!$E$1:$AI$1,0)
),
INDEX('Active Hour''s Dump'!$D$3:$AH$337,
MATCH($C85,'Active Hour''s Dump'!$A$3:$A$337,0),
MATCH(AT$2,'Active Hour''s Dump'!$D$2:$AH$2,0)
))),"")</f>
        <v>12.5833333333333</v>
      </c>
      <c r="AU85" s="13">
        <f>_xlfn.IFNA(IF(AU$3="Productivity",
INDEX('Productivity Dump'!$E$4:$AJ$500,
MATCH($A85,'Productivity Dump'!$A$4:$A$500,0),
MATCH(AU$2,'Productivity Dump'!$E$3:$AJ$3,0)
),
IF(AU$3="Attendance",
INDEX('Attendance Dump'!$E$2:$AI$400,
MATCH($A85,'Attendance Dump'!$B$2:$B$400,0),
MATCH(AU$2,'Attendance Dump'!$E$1:$AI$1,0)
),
INDEX('Active Hour''s Dump'!$D$3:$AH$337,
MATCH($C85,'Active Hour''s Dump'!$A$3:$A$337,0),
MATCH(AU$2,'Active Hour''s Dump'!$D$2:$AH$2,0)
))),"")</f>
        <v>1739.6050000000002</v>
      </c>
      <c r="AV85" s="13" t="str">
        <f>_xlfn.IFNA(IF(AV$3="Productivity",
INDEX('Productivity Dump'!$E$4:$AJ$500,
MATCH($A85,'Productivity Dump'!$A$4:$A$500,0),
MATCH(AV$2,'Productivity Dump'!$E$3:$AJ$3,0)
),
IF(AV$3="Attendance",
INDEX('Attendance Dump'!$E$2:$AI$400,
MATCH($A85,'Attendance Dump'!$B$2:$B$400,0),
MATCH(AV$2,'Attendance Dump'!$E$1:$AI$1,0)
),
INDEX('Active Hour''s Dump'!$D$3:$AH$337,
MATCH($C85,'Active Hour''s Dump'!$A$3:$A$337,0),
MATCH(AV$2,'Active Hour''s Dump'!$D$2:$AH$2,0)
))),"")</f>
        <v>P</v>
      </c>
      <c r="AW85" s="54">
        <f>_xlfn.IFNA(IF(AW$3="Productivity",
INDEX('Productivity Dump'!$E$4:$AJ$500,
MATCH($A85,'Productivity Dump'!$A$4:$A$500,0),
MATCH(AW$2,'Productivity Dump'!$E$3:$AJ$3,0)
),
IF(AW$3="Attendance",
INDEX('Attendance Dump'!$E$2:$AI$400,
MATCH($A85,'Attendance Dump'!$B$2:$B$400,0),
MATCH(AW$2,'Attendance Dump'!$E$1:$AI$1,0)
),
INDEX('Active Hour''s Dump'!$D$3:$AH$337,
MATCH($C85,'Active Hour''s Dump'!$A$3:$A$337,0),
MATCH(AW$2,'Active Hour''s Dump'!$D$2:$AH$2,0)
))),"")</f>
        <v>13.5</v>
      </c>
      <c r="AX85" s="13">
        <f>_xlfn.IFNA(IF(AX$3="Productivity",
INDEX('Productivity Dump'!$E$4:$AJ$500,
MATCH($A85,'Productivity Dump'!$A$4:$A$500,0),
MATCH(AX$2,'Productivity Dump'!$E$3:$AJ$3,0)
),
IF(AX$3="Attendance",
INDEX('Attendance Dump'!$E$2:$AI$400,
MATCH($A85,'Attendance Dump'!$B$2:$B$400,0),
MATCH(AX$2,'Attendance Dump'!$E$1:$AI$1,0)
),
INDEX('Active Hour''s Dump'!$D$3:$AH$337,
MATCH($C85,'Active Hour''s Dump'!$A$3:$A$337,0),
MATCH(AX$2,'Active Hour''s Dump'!$D$2:$AH$2,0)
))),"")</f>
        <v>1663.6319999999998</v>
      </c>
      <c r="AY85" s="13" t="str">
        <f>_xlfn.IFNA(IF(AY$3="Productivity",
INDEX('Productivity Dump'!$E$4:$AJ$500,
MATCH($A85,'Productivity Dump'!$A$4:$A$500,0),
MATCH(AY$2,'Productivity Dump'!$E$3:$AJ$3,0)
),
IF(AY$3="Attendance",
INDEX('Attendance Dump'!$E$2:$AI$400,
MATCH($A85,'Attendance Dump'!$B$2:$B$400,0),
MATCH(AY$2,'Attendance Dump'!$E$1:$AI$1,0)
),
INDEX('Active Hour''s Dump'!$D$3:$AH$337,
MATCH($C85,'Active Hour''s Dump'!$A$3:$A$337,0),
MATCH(AY$2,'Active Hour''s Dump'!$D$2:$AH$2,0)
))),"")</f>
        <v>P</v>
      </c>
      <c r="AZ85" s="54">
        <f>_xlfn.IFNA(IF(AZ$3="Productivity",
INDEX('Productivity Dump'!$E$4:$AJ$500,
MATCH($A85,'Productivity Dump'!$A$4:$A$500,0),
MATCH(AZ$2,'Productivity Dump'!$E$3:$AJ$3,0)
),
IF(AZ$3="Attendance",
INDEX('Attendance Dump'!$E$2:$AI$400,
MATCH($A85,'Attendance Dump'!$B$2:$B$400,0),
MATCH(AZ$2,'Attendance Dump'!$E$1:$AI$1,0)
),
INDEX('Active Hour''s Dump'!$D$3:$AH$337,
MATCH($C85,'Active Hour''s Dump'!$A$3:$A$337,0),
MATCH(AZ$2,'Active Hour''s Dump'!$D$2:$AH$2,0)
))),"")</f>
        <v>13.0833333333333</v>
      </c>
      <c r="BA85" s="13">
        <f>_xlfn.IFNA(IF(BA$3="Productivity",
INDEX('Productivity Dump'!$E$4:$AJ$500,
MATCH($A85,'Productivity Dump'!$A$4:$A$500,0),
MATCH(BA$2,'Productivity Dump'!$E$3:$AJ$3,0)
),
IF(BA$3="Attendance",
INDEX('Attendance Dump'!$E$2:$AI$400,
MATCH($A85,'Attendance Dump'!$B$2:$B$400,0),
MATCH(BA$2,'Attendance Dump'!$E$1:$AI$1,0)
),
INDEX('Active Hour''s Dump'!$D$3:$AH$337,
MATCH($C85,'Active Hour''s Dump'!$A$3:$A$337,0),
MATCH(BA$2,'Active Hour''s Dump'!$D$2:$AH$2,0)
))),"")</f>
        <v>1651.4279999999997</v>
      </c>
      <c r="BB85" s="13" t="str">
        <f>_xlfn.IFNA(IF(BB$3="Productivity",
INDEX('Productivity Dump'!$E$4:$AJ$500,
MATCH($A85,'Productivity Dump'!$A$4:$A$500,0),
MATCH(BB$2,'Productivity Dump'!$E$3:$AJ$3,0)
),
IF(BB$3="Attendance",
INDEX('Attendance Dump'!$E$2:$AI$400,
MATCH($A85,'Attendance Dump'!$B$2:$B$400,0),
MATCH(BB$2,'Attendance Dump'!$E$1:$AI$1,0)
),
INDEX('Active Hour''s Dump'!$D$3:$AH$337,
MATCH($C85,'Active Hour''s Dump'!$A$3:$A$337,0),
MATCH(BB$2,'Active Hour''s Dump'!$D$2:$AH$2,0)
))),"")</f>
        <v>P</v>
      </c>
      <c r="BC85" s="54">
        <f>_xlfn.IFNA(IF(BC$3="Productivity",
INDEX('Productivity Dump'!$E$4:$AJ$500,
MATCH($A85,'Productivity Dump'!$A$4:$A$500,0),
MATCH(BC$2,'Productivity Dump'!$E$3:$AJ$3,0)
),
IF(BC$3="Attendance",
INDEX('Attendance Dump'!$E$2:$AI$400,
MATCH($A85,'Attendance Dump'!$B$2:$B$400,0),
MATCH(BC$2,'Attendance Dump'!$E$1:$AI$1,0)
),
INDEX('Active Hour''s Dump'!$D$3:$AH$337,
MATCH($C85,'Active Hour''s Dump'!$A$3:$A$337,0),
MATCH(BC$2,'Active Hour''s Dump'!$D$2:$AH$2,0)
))),"")</f>
        <v>12.6666666666667</v>
      </c>
      <c r="BD85" s="13">
        <f>_xlfn.IFNA(IF(BD$3="Productivity",
INDEX('Productivity Dump'!$E$4:$AJ$500,
MATCH($A85,'Productivity Dump'!$A$4:$A$500,0),
MATCH(BD$2,'Productivity Dump'!$E$3:$AJ$3,0)
),
IF(BD$3="Attendance",
INDEX('Attendance Dump'!$E$2:$AI$400,
MATCH($A85,'Attendance Dump'!$B$2:$B$400,0),
MATCH(BD$2,'Attendance Dump'!$E$1:$AI$1,0)
),
INDEX('Active Hour''s Dump'!$D$3:$AH$337,
MATCH($C85,'Active Hour''s Dump'!$A$3:$A$337,0),
MATCH(BD$2,'Active Hour''s Dump'!$D$2:$AH$2,0)
))),"")</f>
        <v>1335.5549999999998</v>
      </c>
      <c r="BE85" s="13" t="str">
        <f>_xlfn.IFNA(IF(BE$3="Productivity",
INDEX('Productivity Dump'!$E$4:$AJ$500,
MATCH($A85,'Productivity Dump'!$A$4:$A$500,0),
MATCH(BE$2,'Productivity Dump'!$E$3:$AJ$3,0)
),
IF(BE$3="Attendance",
INDEX('Attendance Dump'!$E$2:$AI$400,
MATCH($A85,'Attendance Dump'!$B$2:$B$400,0),
MATCH(BE$2,'Attendance Dump'!$E$1:$AI$1,0)
),
INDEX('Active Hour''s Dump'!$D$3:$AH$337,
MATCH($C85,'Active Hour''s Dump'!$A$3:$A$337,0),
MATCH(BE$2,'Active Hour''s Dump'!$D$2:$AH$2,0)
))),"")</f>
        <v>P</v>
      </c>
      <c r="BF85" s="54">
        <f>_xlfn.IFNA(IF(BF$3="Productivity",
INDEX('Productivity Dump'!$E$4:$AJ$500,
MATCH($A85,'Productivity Dump'!$A$4:$A$500,0),
MATCH(BF$2,'Productivity Dump'!$E$3:$AJ$3,0)
),
IF(BF$3="Attendance",
INDEX('Attendance Dump'!$E$2:$AI$400,
MATCH($A85,'Attendance Dump'!$B$2:$B$400,0),
MATCH(BF$2,'Attendance Dump'!$E$1:$AI$1,0)
),
INDEX('Active Hour''s Dump'!$D$3:$AH$337,
MATCH($C85,'Active Hour''s Dump'!$A$3:$A$337,0),
MATCH(BF$2,'Active Hour''s Dump'!$D$2:$AH$2,0)
))),"")</f>
        <v>9.0833333333333304</v>
      </c>
      <c r="BG85" s="13">
        <f>_xlfn.IFNA(IF(BG$3="Productivity",
INDEX('Productivity Dump'!$E$4:$AJ$500,
MATCH($A85,'Productivity Dump'!$A$4:$A$500,0),
MATCH(BG$2,'Productivity Dump'!$E$3:$AJ$3,0)
),
IF(BG$3="Attendance",
INDEX('Attendance Dump'!$E$2:$AI$400,
MATCH($A85,'Attendance Dump'!$B$2:$B$400,0),
MATCH(BG$2,'Attendance Dump'!$E$1:$AI$1,0)
),
INDEX('Active Hour''s Dump'!$D$3:$AH$337,
MATCH($C85,'Active Hour''s Dump'!$A$3:$A$337,0),
MATCH(BG$2,'Active Hour''s Dump'!$D$2:$AH$2,0)
))),"")</f>
        <v>0</v>
      </c>
      <c r="BH85" s="13" t="str">
        <f>_xlfn.IFNA(IF(BH$3="Productivity",
INDEX('Productivity Dump'!$E$4:$AJ$500,
MATCH($A85,'Productivity Dump'!$A$4:$A$500,0),
MATCH(BH$2,'Productivity Dump'!$E$3:$AJ$3,0)
),
IF(BH$3="Attendance",
INDEX('Attendance Dump'!$E$2:$AI$400,
MATCH($A85,'Attendance Dump'!$B$2:$B$400,0),
MATCH(BH$2,'Attendance Dump'!$E$1:$AI$1,0)
),
INDEX('Active Hour''s Dump'!$D$3:$AH$337,
MATCH($C85,'Active Hour''s Dump'!$A$3:$A$337,0),
MATCH(BH$2,'Active Hour''s Dump'!$D$2:$AH$2,0)
))),"")</f>
        <v>WO</v>
      </c>
      <c r="BI85" s="54">
        <f>_xlfn.IFNA(IF(BI$3="Productivity",
INDEX('Productivity Dump'!$E$4:$AJ$500,
MATCH($A85,'Productivity Dump'!$A$4:$A$500,0),
MATCH(BI$2,'Productivity Dump'!$E$3:$AJ$3,0)
),
IF(BI$3="Attendance",
INDEX('Attendance Dump'!$E$2:$AI$400,
MATCH($A85,'Attendance Dump'!$B$2:$B$400,0),
MATCH(BI$2,'Attendance Dump'!$E$1:$AI$1,0)
),
INDEX('Active Hour''s Dump'!$D$3:$AH$337,
MATCH($C85,'Active Hour''s Dump'!$A$3:$A$337,0),
MATCH(BI$2,'Active Hour''s Dump'!$D$2:$AH$2,0)
))),"")</f>
        <v>0</v>
      </c>
      <c r="BJ85" s="13">
        <f>_xlfn.IFNA(IF(BJ$3="Productivity",
INDEX('Productivity Dump'!$E$4:$AJ$500,
MATCH($A85,'Productivity Dump'!$A$4:$A$500,0),
MATCH(BJ$2,'Productivity Dump'!$E$3:$AJ$3,0)
),
IF(BJ$3="Attendance",
INDEX('Attendance Dump'!$E$2:$AI$400,
MATCH($A85,'Attendance Dump'!$B$2:$B$400,0),
MATCH(BJ$2,'Attendance Dump'!$E$1:$AI$1,0)
),
INDEX('Active Hour''s Dump'!$D$3:$AH$337,
MATCH($C85,'Active Hour''s Dump'!$A$3:$A$337,0),
MATCH(BJ$2,'Active Hour''s Dump'!$D$2:$AH$2,0)
))),"")</f>
        <v>1571.6479999999997</v>
      </c>
      <c r="BK85" s="13" t="str">
        <f>_xlfn.IFNA(IF(BK$3="Productivity",
INDEX('Productivity Dump'!$E$4:$AJ$500,
MATCH($A85,'Productivity Dump'!$A$4:$A$500,0),
MATCH(BK$2,'Productivity Dump'!$E$3:$AJ$3,0)
),
IF(BK$3="Attendance",
INDEX('Attendance Dump'!$E$2:$AI$400,
MATCH($A85,'Attendance Dump'!$B$2:$B$400,0),
MATCH(BK$2,'Attendance Dump'!$E$1:$AI$1,0)
),
INDEX('Active Hour''s Dump'!$D$3:$AH$337,
MATCH($C85,'Active Hour''s Dump'!$A$3:$A$337,0),
MATCH(BK$2,'Active Hour''s Dump'!$D$2:$AH$2,0)
))),"")</f>
        <v>P</v>
      </c>
      <c r="BL85" s="54">
        <f>_xlfn.IFNA(IF(BL$3="Productivity",
INDEX('Productivity Dump'!$E$4:$AJ$500,
MATCH($A85,'Productivity Dump'!$A$4:$A$500,0),
MATCH(BL$2,'Productivity Dump'!$E$3:$AJ$3,0)
),
IF(BL$3="Attendance",
INDEX('Attendance Dump'!$E$2:$AI$400,
MATCH($A85,'Attendance Dump'!$B$2:$B$400,0),
MATCH(BL$2,'Attendance Dump'!$E$1:$AI$1,0)
),
INDEX('Active Hour''s Dump'!$D$3:$AH$337,
MATCH($C85,'Active Hour''s Dump'!$A$3:$A$337,0),
MATCH(BL$2,'Active Hour''s Dump'!$D$2:$AH$2,0)
))),"")</f>
        <v>11.25</v>
      </c>
      <c r="BM85" s="13">
        <f>_xlfn.IFNA(IF(BM$3="Productivity",
INDEX('Productivity Dump'!$E$4:$AJ$500,
MATCH($A85,'Productivity Dump'!$A$4:$A$500,0),
MATCH(BM$2,'Productivity Dump'!$E$3:$AJ$3,0)
),
IF(BM$3="Attendance",
INDEX('Attendance Dump'!$E$2:$AI$400,
MATCH($A85,'Attendance Dump'!$B$2:$B$400,0),
MATCH(BM$2,'Attendance Dump'!$E$1:$AI$1,0)
),
INDEX('Active Hour''s Dump'!$D$3:$AH$337,
MATCH($C85,'Active Hour''s Dump'!$A$3:$A$337,0),
MATCH(BM$2,'Active Hour''s Dump'!$D$2:$AH$2,0)
))),"")</f>
        <v>1669.8129999999999</v>
      </c>
      <c r="BN85" s="13" t="str">
        <f>_xlfn.IFNA(IF(BN$3="Productivity",
INDEX('Productivity Dump'!$E$4:$AJ$500,
MATCH($A85,'Productivity Dump'!$A$4:$A$500,0),
MATCH(BN$2,'Productivity Dump'!$E$3:$AJ$3,0)
),
IF(BN$3="Attendance",
INDEX('Attendance Dump'!$E$2:$AI$400,
MATCH($A85,'Attendance Dump'!$B$2:$B$400,0),
MATCH(BN$2,'Attendance Dump'!$E$1:$AI$1,0)
),
INDEX('Active Hour''s Dump'!$D$3:$AH$337,
MATCH($C85,'Active Hour''s Dump'!$A$3:$A$337,0),
MATCH(BN$2,'Active Hour''s Dump'!$D$2:$AH$2,0)
))),"")</f>
        <v>P</v>
      </c>
      <c r="BO85" s="54">
        <f>_xlfn.IFNA(IF(BO$3="Productivity",
INDEX('Productivity Dump'!$E$4:$AJ$500,
MATCH($A85,'Productivity Dump'!$A$4:$A$500,0),
MATCH(BO$2,'Productivity Dump'!$E$3:$AJ$3,0)
),
IF(BO$3="Attendance",
INDEX('Attendance Dump'!$E$2:$AI$400,
MATCH($A85,'Attendance Dump'!$B$2:$B$400,0),
MATCH(BO$2,'Attendance Dump'!$E$1:$AI$1,0)
),
INDEX('Active Hour''s Dump'!$D$3:$AH$337,
MATCH($C85,'Active Hour''s Dump'!$A$3:$A$337,0),
MATCH(BO$2,'Active Hour''s Dump'!$D$2:$AH$2,0)
))),"")</f>
        <v>12.4166666666667</v>
      </c>
      <c r="BP85" s="13">
        <f>_xlfn.IFNA(IF(BP$3="Productivity",
INDEX('Productivity Dump'!$E$4:$AJ$500,
MATCH($A85,'Productivity Dump'!$A$4:$A$500,0),
MATCH(BP$2,'Productivity Dump'!$E$3:$AJ$3,0)
),
IF(BP$3="Attendance",
INDEX('Attendance Dump'!$E$2:$AI$400,
MATCH($A85,'Attendance Dump'!$B$2:$B$400,0),
MATCH(BP$2,'Attendance Dump'!$E$1:$AI$1,0)
),
INDEX('Active Hour''s Dump'!$D$3:$AH$337,
MATCH($C85,'Active Hour''s Dump'!$A$3:$A$337,0),
MATCH(BP$2,'Active Hour''s Dump'!$D$2:$AH$2,0)
))),"")</f>
        <v>1673.443</v>
      </c>
      <c r="BQ85" s="13" t="str">
        <f>_xlfn.IFNA(IF(BQ$3="Productivity",
INDEX('Productivity Dump'!$E$4:$AJ$500,
MATCH($A85,'Productivity Dump'!$A$4:$A$500,0),
MATCH(BQ$2,'Productivity Dump'!$E$3:$AJ$3,0)
),
IF(BQ$3="Attendance",
INDEX('Attendance Dump'!$E$2:$AI$400,
MATCH($A85,'Attendance Dump'!$B$2:$B$400,0),
MATCH(BQ$2,'Attendance Dump'!$E$1:$AI$1,0)
),
INDEX('Active Hour''s Dump'!$D$3:$AH$337,
MATCH($C85,'Active Hour''s Dump'!$A$3:$A$337,0),
MATCH(BQ$2,'Active Hour''s Dump'!$D$2:$AH$2,0)
))),"")</f>
        <v>P</v>
      </c>
      <c r="BR85" s="54">
        <f>_xlfn.IFNA(IF(BR$3="Productivity",
INDEX('Productivity Dump'!$E$4:$AJ$500,
MATCH($A85,'Productivity Dump'!$A$4:$A$500,0),
MATCH(BR$2,'Productivity Dump'!$E$3:$AJ$3,0)
),
IF(BR$3="Attendance",
INDEX('Attendance Dump'!$E$2:$AI$400,
MATCH($A85,'Attendance Dump'!$B$2:$B$400,0),
MATCH(BR$2,'Attendance Dump'!$E$1:$AI$1,0)
),
INDEX('Active Hour''s Dump'!$D$3:$AH$337,
MATCH($C85,'Active Hour''s Dump'!$A$3:$A$337,0),
MATCH(BR$2,'Active Hour''s Dump'!$D$2:$AH$2,0)
))),"")</f>
        <v>12.75</v>
      </c>
      <c r="BS85" s="13">
        <f>_xlfn.IFNA(IF(BS$3="Productivity",
INDEX('Productivity Dump'!$E$4:$AJ$500,
MATCH($A85,'Productivity Dump'!$A$4:$A$500,0),
MATCH(BS$2,'Productivity Dump'!$E$3:$AJ$3,0)
),
IF(BS$3="Attendance",
INDEX('Attendance Dump'!$E$2:$AI$400,
MATCH($A85,'Attendance Dump'!$B$2:$B$400,0),
MATCH(BS$2,'Attendance Dump'!$E$1:$AI$1,0)
),
INDEX('Active Hour''s Dump'!$D$3:$AH$337,
MATCH($C85,'Active Hour''s Dump'!$A$3:$A$337,0),
MATCH(BS$2,'Active Hour''s Dump'!$D$2:$AH$2,0)
))),"")</f>
        <v>1755.8350000000007</v>
      </c>
      <c r="BT85" s="13" t="str">
        <f>_xlfn.IFNA(IF(BT$3="Productivity",
INDEX('Productivity Dump'!$E$4:$AJ$500,
MATCH($A85,'Productivity Dump'!$A$4:$A$500,0),
MATCH(BT$2,'Productivity Dump'!$E$3:$AJ$3,0)
),
IF(BT$3="Attendance",
INDEX('Attendance Dump'!$E$2:$AI$400,
MATCH($A85,'Attendance Dump'!$B$2:$B$400,0),
MATCH(BT$2,'Attendance Dump'!$E$1:$AI$1,0)
),
INDEX('Active Hour''s Dump'!$D$3:$AH$337,
MATCH($C85,'Active Hour''s Dump'!$A$3:$A$337,0),
MATCH(BT$2,'Active Hour''s Dump'!$D$2:$AH$2,0)
))),"")</f>
        <v>H(P)</v>
      </c>
      <c r="BU85" s="54">
        <f>_xlfn.IFNA(IF(BU$3="Productivity",
INDEX('Productivity Dump'!$E$4:$AJ$500,
MATCH($A85,'Productivity Dump'!$A$4:$A$500,0),
MATCH(BU$2,'Productivity Dump'!$E$3:$AJ$3,0)
),
IF(BU$3="Attendance",
INDEX('Attendance Dump'!$E$2:$AI$400,
MATCH($A85,'Attendance Dump'!$B$2:$B$400,0),
MATCH(BU$2,'Attendance Dump'!$E$1:$AI$1,0)
),
INDEX('Active Hour''s Dump'!$D$3:$AH$337,
MATCH($C85,'Active Hour''s Dump'!$A$3:$A$337,0),
MATCH(BU$2,'Active Hour''s Dump'!$D$2:$AH$2,0)
))),"")</f>
        <v>12.5</v>
      </c>
      <c r="BV85" s="13">
        <f>_xlfn.IFNA(IF(BV$3="Productivity",
INDEX('Productivity Dump'!$E$4:$AJ$500,
MATCH($A85,'Productivity Dump'!$A$4:$A$500,0),
MATCH(BV$2,'Productivity Dump'!$E$3:$AJ$3,0)
),
IF(BV$3="Attendance",
INDEX('Attendance Dump'!$E$2:$AI$400,
MATCH($A85,'Attendance Dump'!$B$2:$B$400,0),
MATCH(BV$2,'Attendance Dump'!$E$1:$AI$1,0)
),
INDEX('Active Hour''s Dump'!$D$3:$AH$337,
MATCH($C85,'Active Hour''s Dump'!$A$3:$A$337,0),
MATCH(BV$2,'Active Hour''s Dump'!$D$2:$AH$2,0)
))),"")</f>
        <v>1346.876</v>
      </c>
      <c r="BW85" s="13" t="str">
        <f>_xlfn.IFNA(IF(BW$3="Productivity",
INDEX('Productivity Dump'!$E$4:$AJ$500,
MATCH($A85,'Productivity Dump'!$A$4:$A$500,0),
MATCH(BW$2,'Productivity Dump'!$E$3:$AJ$3,0)
),
IF(BW$3="Attendance",
INDEX('Attendance Dump'!$E$2:$AI$400,
MATCH($A85,'Attendance Dump'!$B$2:$B$400,0),
MATCH(BW$2,'Attendance Dump'!$E$1:$AI$1,0)
),
INDEX('Active Hour''s Dump'!$D$3:$AH$337,
MATCH($C85,'Active Hour''s Dump'!$A$3:$A$337,0),
MATCH(BW$2,'Active Hour''s Dump'!$D$2:$AH$2,0)
))),"")</f>
        <v>P</v>
      </c>
      <c r="BX85" s="54">
        <f>_xlfn.IFNA(IF(BX$3="Productivity",
INDEX('Productivity Dump'!$E$4:$AJ$500,
MATCH($A85,'Productivity Dump'!$A$4:$A$500,0),
MATCH(BX$2,'Productivity Dump'!$E$3:$AJ$3,0)
),
IF(BX$3="Attendance",
INDEX('Attendance Dump'!$E$2:$AI$400,
MATCH($A85,'Attendance Dump'!$B$2:$B$400,0),
MATCH(BX$2,'Attendance Dump'!$E$1:$AI$1,0)
),
INDEX('Active Hour''s Dump'!$D$3:$AH$337,
MATCH($C85,'Active Hour''s Dump'!$A$3:$A$337,0),
MATCH(BX$2,'Active Hour''s Dump'!$D$2:$AH$2,0)
))),"")</f>
        <v>10.1666666666667</v>
      </c>
      <c r="BY85" s="13">
        <f>_xlfn.IFNA(IF(BY$3="Productivity",
INDEX('Productivity Dump'!$E$4:$AJ$500,
MATCH($A85,'Productivity Dump'!$A$4:$A$500,0),
MATCH(BY$2,'Productivity Dump'!$E$3:$AJ$3,0)
),
IF(BY$3="Attendance",
INDEX('Attendance Dump'!$E$2:$AI$400,
MATCH($A85,'Attendance Dump'!$B$2:$B$400,0),
MATCH(BY$2,'Attendance Dump'!$E$1:$AI$1,0)
),
INDEX('Active Hour''s Dump'!$D$3:$AH$337,
MATCH($C85,'Active Hour''s Dump'!$A$3:$A$337,0),
MATCH(BY$2,'Active Hour''s Dump'!$D$2:$AH$2,0)
))),"")</f>
        <v>1084.405</v>
      </c>
      <c r="BZ85" s="13" t="str">
        <f>_xlfn.IFNA(IF(BZ$3="Productivity",
INDEX('Productivity Dump'!$E$4:$AJ$500,
MATCH($A85,'Productivity Dump'!$A$4:$A$500,0),
MATCH(BZ$2,'Productivity Dump'!$E$3:$AJ$3,0)
),
IF(BZ$3="Attendance",
INDEX('Attendance Dump'!$E$2:$AI$400,
MATCH($A85,'Attendance Dump'!$B$2:$B$400,0),
MATCH(BZ$2,'Attendance Dump'!$E$1:$AI$1,0)
),
INDEX('Active Hour''s Dump'!$D$3:$AH$337,
MATCH($C85,'Active Hour''s Dump'!$A$3:$A$337,0),
MATCH(BZ$2,'Active Hour''s Dump'!$D$2:$AH$2,0)
))),"")</f>
        <v>P</v>
      </c>
      <c r="CA85" s="54">
        <f>_xlfn.IFNA(IF(CA$3="Productivity",
INDEX('Productivity Dump'!$E$4:$AJ$500,
MATCH($A85,'Productivity Dump'!$A$4:$A$500,0),
MATCH(CA$2,'Productivity Dump'!$E$3:$AJ$3,0)
),
IF(CA$3="Attendance",
INDEX('Attendance Dump'!$E$2:$AI$400,
MATCH($A85,'Attendance Dump'!$B$2:$B$400,0),
MATCH(CA$2,'Attendance Dump'!$E$1:$AI$1,0)
),
INDEX('Active Hour''s Dump'!$D$3:$AH$337,
MATCH($C85,'Active Hour''s Dump'!$A$3:$A$337,0),
MATCH(CA$2,'Active Hour''s Dump'!$D$2:$AH$2,0)
))),"")</f>
        <v>6.9166666666666696</v>
      </c>
      <c r="CB85" s="13">
        <f>_xlfn.IFNA(IF(CB$3="Productivity",
INDEX('Productivity Dump'!$E$4:$AJ$500,
MATCH($A85,'Productivity Dump'!$A$4:$A$500,0),
MATCH(CB$2,'Productivity Dump'!$E$3:$AJ$3,0)
),
IF(CB$3="Attendance",
INDEX('Attendance Dump'!$E$2:$AI$400,
MATCH($A85,'Attendance Dump'!$B$2:$B$400,0),
MATCH(CB$2,'Attendance Dump'!$E$1:$AI$1,0)
),
INDEX('Active Hour''s Dump'!$D$3:$AH$337,
MATCH($C85,'Active Hour''s Dump'!$A$3:$A$337,0),
MATCH(CB$2,'Active Hour''s Dump'!$D$2:$AH$2,0)
))),"")</f>
        <v>0</v>
      </c>
      <c r="CC85" s="13" t="str">
        <f>_xlfn.IFNA(IF(CC$3="Productivity",
INDEX('Productivity Dump'!$E$4:$AJ$500,
MATCH($A85,'Productivity Dump'!$A$4:$A$500,0),
MATCH(CC$2,'Productivity Dump'!$E$3:$AJ$3,0)
),
IF(CC$3="Attendance",
INDEX('Attendance Dump'!$E$2:$AI$400,
MATCH($A85,'Attendance Dump'!$B$2:$B$400,0),
MATCH(CC$2,'Attendance Dump'!$E$1:$AI$1,0)
),
INDEX('Active Hour''s Dump'!$D$3:$AH$337,
MATCH($C85,'Active Hour''s Dump'!$A$3:$A$337,0),
MATCH(CC$2,'Active Hour''s Dump'!$D$2:$AH$2,0)
))),"")</f>
        <v>WO</v>
      </c>
      <c r="CD85" s="54">
        <f>_xlfn.IFNA(IF(CD$3="Productivity",
INDEX('Productivity Dump'!$E$4:$AJ$500,
MATCH($A85,'Productivity Dump'!$A$4:$A$500,0),
MATCH(CD$2,'Productivity Dump'!$E$3:$AJ$3,0)
),
IF(CD$3="Attendance",
INDEX('Attendance Dump'!$E$2:$AI$400,
MATCH($A85,'Attendance Dump'!$B$2:$B$400,0),
MATCH(CD$2,'Attendance Dump'!$E$1:$AI$1,0)
),
INDEX('Active Hour''s Dump'!$D$3:$AH$337,
MATCH($C85,'Active Hour''s Dump'!$A$3:$A$337,0),
MATCH(CD$2,'Active Hour''s Dump'!$D$2:$AH$2,0)
))),"")</f>
        <v>0</v>
      </c>
      <c r="CE85" s="13">
        <f>_xlfn.IFNA(IF(CE$3="Productivity",
INDEX('Productivity Dump'!$E$4:$AJ$500,
MATCH($A85,'Productivity Dump'!$A$4:$A$500,0),
MATCH(CE$2,'Productivity Dump'!$E$3:$AJ$3,0)
),
IF(CE$3="Attendance",
INDEX('Attendance Dump'!$E$2:$AI$400,
MATCH($A85,'Attendance Dump'!$B$2:$B$400,0),
MATCH(CE$2,'Attendance Dump'!$E$1:$AI$1,0)
),
INDEX('Active Hour''s Dump'!$D$3:$AH$337,
MATCH($C85,'Active Hour''s Dump'!$A$3:$A$337,0),
MATCH(CE$2,'Active Hour''s Dump'!$D$2:$AH$2,0)
))),"")</f>
        <v>1502.5450000000001</v>
      </c>
      <c r="CF85" s="13" t="str">
        <f>_xlfn.IFNA(IF(CF$3="Productivity",
INDEX('Productivity Dump'!$E$4:$AJ$500,
MATCH($A85,'Productivity Dump'!$A$4:$A$500,0),
MATCH(CF$2,'Productivity Dump'!$E$3:$AJ$3,0)
),
IF(CF$3="Attendance",
INDEX('Attendance Dump'!$E$2:$AI$400,
MATCH($A85,'Attendance Dump'!$B$2:$B$400,0),
MATCH(CF$2,'Attendance Dump'!$E$1:$AI$1,0)
),
INDEX('Active Hour''s Dump'!$D$3:$AH$337,
MATCH($C85,'Active Hour''s Dump'!$A$3:$A$337,0),
MATCH(CF$2,'Active Hour''s Dump'!$D$2:$AH$2,0)
))),"")</f>
        <v>P</v>
      </c>
      <c r="CG85" s="54">
        <f>_xlfn.IFNA(IF(CG$3="Productivity",
INDEX('Productivity Dump'!$E$4:$AJ$500,
MATCH($A85,'Productivity Dump'!$A$4:$A$500,0),
MATCH(CG$2,'Productivity Dump'!$E$3:$AJ$3,0)
),
IF(CG$3="Attendance",
INDEX('Attendance Dump'!$E$2:$AI$400,
MATCH($A85,'Attendance Dump'!$B$2:$B$400,0),
MATCH(CG$2,'Attendance Dump'!$E$1:$AI$1,0)
),
INDEX('Active Hour''s Dump'!$D$3:$AH$337,
MATCH($C85,'Active Hour''s Dump'!$A$3:$A$337,0),
MATCH(CG$2,'Active Hour''s Dump'!$D$2:$AH$2,0)
))),"")</f>
        <v>10.8333333333333</v>
      </c>
      <c r="CH85" s="13">
        <f>_xlfn.IFNA(IF(CH$3="Productivity",
INDEX('Productivity Dump'!$E$4:$AJ$500,
MATCH($A85,'Productivity Dump'!$A$4:$A$500,0),
MATCH(CH$2,'Productivity Dump'!$E$3:$AJ$3,0)
),
IF(CH$3="Attendance",
INDEX('Attendance Dump'!$E$2:$AI$400,
MATCH($A85,'Attendance Dump'!$B$2:$B$400,0),
MATCH(CH$2,'Attendance Dump'!$E$1:$AI$1,0)
),
INDEX('Active Hour''s Dump'!$D$3:$AH$337,
MATCH($C85,'Active Hour''s Dump'!$A$3:$A$337,0),
MATCH(CH$2,'Active Hour''s Dump'!$D$2:$AH$2,0)
))),"")</f>
        <v>1863.9820000000004</v>
      </c>
      <c r="CI85" s="13" t="str">
        <f>_xlfn.IFNA(IF(CI$3="Productivity",
INDEX('Productivity Dump'!$E$4:$AJ$500,
MATCH($A85,'Productivity Dump'!$A$4:$A$500,0),
MATCH(CI$2,'Productivity Dump'!$E$3:$AJ$3,0)
),
IF(CI$3="Attendance",
INDEX('Attendance Dump'!$E$2:$AI$400,
MATCH($A85,'Attendance Dump'!$B$2:$B$400,0),
MATCH(CI$2,'Attendance Dump'!$E$1:$AI$1,0)
),
INDEX('Active Hour''s Dump'!$D$3:$AH$337,
MATCH($C85,'Active Hour''s Dump'!$A$3:$A$337,0),
MATCH(CI$2,'Active Hour''s Dump'!$D$2:$AH$2,0)
))),"")</f>
        <v>P</v>
      </c>
      <c r="CJ85" s="54">
        <f>_xlfn.IFNA(IF(CJ$3="Productivity",
INDEX('Productivity Dump'!$E$4:$AJ$500,
MATCH($A85,'Productivity Dump'!$A$4:$A$500,0),
MATCH(CJ$2,'Productivity Dump'!$E$3:$AJ$3,0)
),
IF(CJ$3="Attendance",
INDEX('Attendance Dump'!$E$2:$AI$400,
MATCH($A85,'Attendance Dump'!$B$2:$B$400,0),
MATCH(CJ$2,'Attendance Dump'!$E$1:$AI$1,0)
),
INDEX('Active Hour''s Dump'!$D$3:$AH$337,
MATCH($C85,'Active Hour''s Dump'!$A$3:$A$337,0),
MATCH(CJ$2,'Active Hour''s Dump'!$D$2:$AH$2,0)
))),"")</f>
        <v>12.25</v>
      </c>
      <c r="CK85" s="13">
        <f>_xlfn.IFNA(IF(CK$3="Productivity",
INDEX('Productivity Dump'!$E$4:$AJ$500,
MATCH($A85,'Productivity Dump'!$A$4:$A$500,0),
MATCH(CK$2,'Productivity Dump'!$E$3:$AJ$3,0)
),
IF(CK$3="Attendance",
INDEX('Attendance Dump'!$E$2:$AI$400,
MATCH($A85,'Attendance Dump'!$B$2:$B$400,0),
MATCH(CK$2,'Attendance Dump'!$E$1:$AI$1,0)
),
INDEX('Active Hour''s Dump'!$D$3:$AH$337,
MATCH($C85,'Active Hour''s Dump'!$A$3:$A$337,0),
MATCH(CK$2,'Active Hour''s Dump'!$D$2:$AH$2,0)
))),"")</f>
        <v>1729.441</v>
      </c>
      <c r="CL85" s="13" t="str">
        <f>_xlfn.IFNA(IF(CL$3="Productivity",
INDEX('Productivity Dump'!$E$4:$AJ$500,
MATCH($A85,'Productivity Dump'!$A$4:$A$500,0),
MATCH(CL$2,'Productivity Dump'!$E$3:$AJ$3,0)
),
IF(CL$3="Attendance",
INDEX('Attendance Dump'!$E$2:$AI$400,
MATCH($A85,'Attendance Dump'!$B$2:$B$400,0),
MATCH(CL$2,'Attendance Dump'!$E$1:$AI$1,0)
),
INDEX('Active Hour''s Dump'!$D$3:$AH$337,
MATCH($C85,'Active Hour''s Dump'!$A$3:$A$337,0),
MATCH(CL$2,'Active Hour''s Dump'!$D$2:$AH$2,0)
))),"")</f>
        <v>P</v>
      </c>
      <c r="CM85" s="54">
        <f>_xlfn.IFNA(IF(CM$3="Productivity",
INDEX('Productivity Dump'!$E$4:$AJ$500,
MATCH($A85,'Productivity Dump'!$A$4:$A$500,0),
MATCH(CM$2,'Productivity Dump'!$E$3:$AJ$3,0)
),
IF(CM$3="Attendance",
INDEX('Attendance Dump'!$E$2:$AI$400,
MATCH($A85,'Attendance Dump'!$B$2:$B$400,0),
MATCH(CM$2,'Attendance Dump'!$E$1:$AI$1,0)
),
INDEX('Active Hour''s Dump'!$D$3:$AH$337,
MATCH($C85,'Active Hour''s Dump'!$A$3:$A$337,0),
MATCH(CM$2,'Active Hour''s Dump'!$D$2:$AH$2,0)
))),"")</f>
        <v>13.3333333333333</v>
      </c>
      <c r="CN85" s="13">
        <f>_xlfn.IFNA(IF(CN$3="Productivity",
INDEX('Productivity Dump'!$E$4:$AJ$500,
MATCH($A85,'Productivity Dump'!$A$4:$A$500,0),
MATCH(CN$2,'Productivity Dump'!$E$3:$AJ$3,0)
),
IF(CN$3="Attendance",
INDEX('Attendance Dump'!$E$2:$AI$400,
MATCH($A85,'Attendance Dump'!$B$2:$B$400,0),
MATCH(CN$2,'Attendance Dump'!$E$1:$AI$1,0)
),
INDEX('Active Hour''s Dump'!$D$3:$AH$337,
MATCH($C85,'Active Hour''s Dump'!$A$3:$A$337,0),
MATCH(CN$2,'Active Hour''s Dump'!$D$2:$AH$2,0)
))),"")</f>
        <v>0</v>
      </c>
      <c r="CO85" s="13">
        <f>_xlfn.IFNA(IF(CO$3="Productivity",
INDEX('Productivity Dump'!$E$4:$AJ$500,
MATCH($A85,'Productivity Dump'!$A$4:$A$500,0),
MATCH(CO$2,'Productivity Dump'!$E$3:$AJ$3,0)
),
IF(CO$3="Attendance",
INDEX('Attendance Dump'!$E$2:$AI$400,
MATCH($A85,'Attendance Dump'!$B$2:$B$400,0),
MATCH(CO$2,'Attendance Dump'!$E$1:$AI$1,0)
),
INDEX('Active Hour''s Dump'!$D$3:$AH$337,
MATCH($C85,'Active Hour''s Dump'!$A$3:$A$337,0),
MATCH(CO$2,'Active Hour''s Dump'!$D$2:$AH$2,0)
))),"")</f>
        <v>0</v>
      </c>
      <c r="CP85" s="54">
        <f>_xlfn.IFNA(IF(CP$3="Productivity",
INDEX('Productivity Dump'!$E$4:$AJ$500,
MATCH($A85,'Productivity Dump'!$A$4:$A$500,0),
MATCH(CP$2,'Productivity Dump'!$E$3:$AJ$3,0)
),
IF(CP$3="Attendance",
INDEX('Attendance Dump'!$E$2:$AI$400,
MATCH($A85,'Attendance Dump'!$B$2:$B$400,0),
MATCH(CP$2,'Attendance Dump'!$E$1:$AI$1,0)
),
INDEX('Active Hour''s Dump'!$D$3:$AH$337,
MATCH($C85,'Active Hour''s Dump'!$A$3:$A$337,0),
MATCH(CP$2,'Active Hour''s Dump'!$D$2:$AH$2,0)
))),"")</f>
        <v>0</v>
      </c>
      <c r="CQ85" s="13">
        <f>_xlfn.IFNA(IF(CQ$3="Productivity",
INDEX('Productivity Dump'!$E$4:$AJ$500,
MATCH($A85,'Productivity Dump'!$A$4:$A$500,0),
MATCH(CQ$2,'Productivity Dump'!$E$3:$AJ$3,0)
),
IF(CQ$3="Attendance",
INDEX('Attendance Dump'!$E$2:$AI$400,
MATCH($A85,'Attendance Dump'!$B$2:$B$400,0),
MATCH(CQ$2,'Attendance Dump'!$E$1:$AI$1,0)
),
INDEX('Active Hour''s Dump'!$D$3:$AH$337,
MATCH($C85,'Active Hour''s Dump'!$A$3:$A$337,0),
MATCH(CQ$2,'Active Hour''s Dump'!$D$2:$AH$2,0)
))),"")</f>
        <v>0</v>
      </c>
      <c r="CR85" s="13">
        <f>_xlfn.IFNA(IF(CR$3="Productivity",
INDEX('Productivity Dump'!$E$4:$AJ$500,
MATCH($A85,'Productivity Dump'!$A$4:$A$500,0),
MATCH(CR$2,'Productivity Dump'!$E$3:$AJ$3,0)
),
IF(CR$3="Attendance",
INDEX('Attendance Dump'!$E$2:$AI$400,
MATCH($A85,'Attendance Dump'!$B$2:$B$400,0),
MATCH(CR$2,'Attendance Dump'!$E$1:$AI$1,0)
),
INDEX('Active Hour''s Dump'!$D$3:$AH$337,
MATCH($C85,'Active Hour''s Dump'!$A$3:$A$337,0),
MATCH(CR$2,'Active Hour''s Dump'!$D$2:$AH$2,0)
))),"")</f>
        <v>0</v>
      </c>
      <c r="CS85" s="54">
        <f>_xlfn.IFNA(IF(CS$3="Productivity",
INDEX('Productivity Dump'!$E$4:$AJ$500,
MATCH($A85,'Productivity Dump'!$A$4:$A$500,0),
MATCH(CS$2,'Productivity Dump'!$E$3:$AJ$3,0)
),
IF(CS$3="Attendance",
INDEX('Attendance Dump'!$E$2:$AI$400,
MATCH($A85,'Attendance Dump'!$B$2:$B$400,0),
MATCH(CS$2,'Attendance Dump'!$E$1:$AI$1,0)
),
INDEX('Active Hour''s Dump'!$D$3:$AH$337,
MATCH($C85,'Active Hour''s Dump'!$A$3:$A$337,0),
MATCH(CS$2,'Active Hour''s Dump'!$D$2:$AH$2,0)
))),"")</f>
        <v>0</v>
      </c>
      <c r="CT85" s="13">
        <f>_xlfn.IFNA(IF(CT$3="Productivity",
INDEX('Productivity Dump'!$E$4:$AJ$500,
MATCH($A85,'Productivity Dump'!$A$4:$A$500,0),
MATCH(CT$2,'Productivity Dump'!$E$3:$AJ$3,0)
),
IF(CT$3="Attendance",
INDEX('Attendance Dump'!$E$2:$AI$400,
MATCH($A85,'Attendance Dump'!$B$2:$B$400,0),
MATCH(CT$2,'Attendance Dump'!$E$1:$AI$1,0)
),
INDEX('Active Hour''s Dump'!$D$3:$AH$337,
MATCH($C85,'Active Hour''s Dump'!$A$3:$A$337,0),
MATCH(CT$2,'Active Hour''s Dump'!$D$2:$AH$2,0)
))),"")</f>
        <v>0</v>
      </c>
      <c r="CU85" s="13">
        <f>_xlfn.IFNA(IF(CU$3="Productivity",
INDEX('Productivity Dump'!$E$4:$AJ$500,
MATCH($A85,'Productivity Dump'!$A$4:$A$500,0),
MATCH(CU$2,'Productivity Dump'!$E$3:$AJ$3,0)
),
IF(CU$3="Attendance",
INDEX('Attendance Dump'!$E$2:$AI$400,
MATCH($A85,'Attendance Dump'!$B$2:$B$400,0),
MATCH(CU$2,'Attendance Dump'!$E$1:$AI$1,0)
),
INDEX('Active Hour''s Dump'!$D$3:$AH$337,
MATCH($C85,'Active Hour''s Dump'!$A$3:$A$337,0),
MATCH(CU$2,'Active Hour''s Dump'!$D$2:$AH$2,0)
))),"")</f>
        <v>0</v>
      </c>
      <c r="CV85" s="54">
        <f>_xlfn.IFNA(IF(CV$3="Productivity",
INDEX('Productivity Dump'!$E$4:$AJ$500,
MATCH($A85,'Productivity Dump'!$A$4:$A$500,0),
MATCH(CV$2,'Productivity Dump'!$E$3:$AJ$3,0)
),
IF(CV$3="Attendance",
INDEX('Attendance Dump'!$E$2:$AI$400,
MATCH($A85,'Attendance Dump'!$B$2:$B$400,0),
MATCH(CV$2,'Attendance Dump'!$E$1:$AI$1,0)
),
INDEX('Active Hour''s Dump'!$D$3:$AH$337,
MATCH($C85,'Active Hour''s Dump'!$A$3:$A$337,0),
MATCH(CV$2,'Active Hour''s Dump'!$D$2:$AH$2,0)
))),"")</f>
        <v>0</v>
      </c>
      <c r="CW85" s="13"/>
      <c r="CX85" s="13"/>
      <c r="CY85" s="54"/>
      <c r="DA85" s="57">
        <f t="shared" si="69"/>
        <v>277.41666666666646</v>
      </c>
      <c r="DB85" s="35">
        <f t="shared" si="70"/>
        <v>38221.189999999995</v>
      </c>
      <c r="DC85" s="35">
        <f t="shared" si="67"/>
        <v>0</v>
      </c>
      <c r="DD85" s="35">
        <f t="shared" ca="1" si="68"/>
        <v>0</v>
      </c>
      <c r="DF85" s="32" cm="1">
        <f t="array" ref="DF85">SUMPRODUCT(
    (MOD(COLUMN(H85:CV85) - COLUMN(H85), 3) = 0) *
    (H85:CV85 = 0) *
    (I85:CW85 = "P") *
    (COUNTIF(UKHoliday, H$2:CV$2) = 0)
)</f>
        <v>0</v>
      </c>
      <c r="DG85" s="33" cm="1">
        <f t="array" ref="DG85">SUMPRODUCT(
  (MOD(COLUMN(H85:CV85) - COLUMN(H85), 3) = 0) *
  (H85:CV85 &gt; 0) *
  (H85:CV85 &lt; 0.5 * IF(((WEEKDAY(H$2:CV$2, 2) = 1) + (WEEKDAY(H$2:CV$2, 2) = 6)), G85, F85)) *
  (I85:CW85 = "P") *
  (COUNTIF(UKHoliday, H$2:CV$2) = 0)
)</f>
        <v>0</v>
      </c>
      <c r="DH85" s="33" cm="1">
        <f t="array" ref="DH85">SUMPRODUCT(
  (MOD(COLUMN(H85:CV85) - COLUMN(H85), 3) = 0) *
  (H85:CV85 &gt; 0.5 * IF(((WEEKDAY(H$2:CV$2, 2) = 1) + (WEEKDAY(H$2:CV$2, 2) = 6)), $G85, $F85)) *
  (H85:CV85 &lt; 0.8 * IF(((WEEKDAY(H$2:CV$2, 2) = 1) + (WEEKDAY(H$2:CV$2, 2) = 6)), $G85, $F85)) *
  (I85:CW85 = "P") *
  (COUNTIF(UKHoliday, H$2:CV$2) = 0)
)</f>
        <v>0</v>
      </c>
      <c r="DI85" s="33" cm="1">
        <f t="array" ref="DI85">SUMPRODUCT(
  (MOD(COLUMN(H85:CV85) - COLUMN(H85), 3) = 0) *
  (H85:CV85 &gt; 0.8 * IF(((WEEKDAY(H$2:CV$2, 2) = 1) + (WEEKDAY(H$2:CV$2, 2) = 6)), $G85, $F85)) *
  (H85:CV85 &lt; 1 * IF(((WEEKDAY(H$2:CV$2, 2) = 1) + (WEEKDAY(H$2:CV$2, 2) = 6)), $G85, $F85)) *
  (I85:CW85 = "P") *
  (COUNTIF(UKHoliday, H$2:CV$2) = 0)
)</f>
        <v>2</v>
      </c>
    </row>
    <row r="86" spans="1:113" x14ac:dyDescent="0.3">
      <c r="A86" s="8" t="s">
        <v>168</v>
      </c>
      <c r="B86" s="8" t="s">
        <v>167</v>
      </c>
      <c r="C86" s="9" t="s">
        <v>665</v>
      </c>
      <c r="D86" s="62" t="s">
        <v>555</v>
      </c>
      <c r="E86" s="35">
        <v>22000</v>
      </c>
      <c r="F86" s="35">
        <f t="shared" si="65"/>
        <v>1100</v>
      </c>
      <c r="G86" s="35">
        <f t="shared" si="66"/>
        <v>550</v>
      </c>
      <c r="H86" s="13">
        <f>_xlfn.IFNA(IF(H$3="Productivity",
INDEX('Productivity Dump'!$E$4:$AJ$500,
MATCH($A86,'Productivity Dump'!$A$4:$A$500,0),
MATCH(H$2,'Productivity Dump'!$E$3:$AJ$3,0)
),
IF(H$3="Attendance",
INDEX('Attendance Dump'!$E$2:$AI$400,
MATCH($A86,'Attendance Dump'!$B$2:$B$400,0),
MATCH(H$2,'Attendance Dump'!$E$1:$AI$1,0)
),
INDEX('Active Hour''s Dump'!$D$3:$AH$337,
MATCH($C86,'Active Hour''s Dump'!$A$3:$A$337,0),
MATCH(H$2,'Active Hour''s Dump'!$D$2:$AH$2,0)
))),"")</f>
        <v>1035.9290000000001</v>
      </c>
      <c r="I86" s="13" t="str">
        <f>_xlfn.IFNA(IF(I$3="Productivity",
INDEX('Productivity Dump'!$E$4:$AJ$500,
MATCH($A86,'Productivity Dump'!$A$4:$A$500,0),
MATCH(I$2,'Productivity Dump'!$E$3:$AJ$3,0)
),
IF(I$3="Attendance",
INDEX('Attendance Dump'!$E$2:$AI$400,
MATCH($A86,'Attendance Dump'!$B$2:$B$400,0),
MATCH(I$2,'Attendance Dump'!$E$1:$AI$1,0)
),
INDEX('Active Hour''s Dump'!$D$3:$AH$337,
MATCH($C86,'Active Hour''s Dump'!$A$3:$A$337,0),
MATCH(I$2,'Active Hour''s Dump'!$D$2:$AH$2,0)
))),"")</f>
        <v>P</v>
      </c>
      <c r="J86" s="54">
        <f>_xlfn.IFNA(IF(J$3="Productivity",
INDEX('Productivity Dump'!$E$4:$AJ$500,
MATCH($A86,'Productivity Dump'!$A$4:$A$500,0),
MATCH(J$2,'Productivity Dump'!$E$3:$AJ$3,0)
),
IF(J$3="Attendance",
INDEX('Attendance Dump'!$E$2:$AI$400,
MATCH($A86,'Attendance Dump'!$B$2:$B$400,0),
MATCH(J$2,'Attendance Dump'!$E$1:$AI$1,0)
),
INDEX('Active Hour''s Dump'!$D$3:$AH$337,
MATCH($C86,'Active Hour''s Dump'!$A$3:$A$337,0),
MATCH(J$2,'Active Hour''s Dump'!$D$2:$AH$2,0)
))),"")</f>
        <v>9.0833333333333304</v>
      </c>
      <c r="K86" s="13">
        <f>_xlfn.IFNA(IF(K$3="Productivity",
INDEX('Productivity Dump'!$E$4:$AJ$500,
MATCH($A86,'Productivity Dump'!$A$4:$A$500,0),
MATCH(K$2,'Productivity Dump'!$E$3:$AJ$3,0)
),
IF(K$3="Attendance",
INDEX('Attendance Dump'!$E$2:$AI$400,
MATCH($A86,'Attendance Dump'!$B$2:$B$400,0),
MATCH(K$2,'Attendance Dump'!$E$1:$AI$1,0)
),
INDEX('Active Hour''s Dump'!$D$3:$AH$337,
MATCH($C86,'Active Hour''s Dump'!$A$3:$A$337,0),
MATCH(K$2,'Active Hour''s Dump'!$D$2:$AH$2,0)
))),"")</f>
        <v>1015.7840000000001</v>
      </c>
      <c r="L86" s="13" t="str">
        <f>_xlfn.IFNA(IF(L$3="Productivity",
INDEX('Productivity Dump'!$E$4:$AJ$500,
MATCH($A86,'Productivity Dump'!$A$4:$A$500,0),
MATCH(L$2,'Productivity Dump'!$E$3:$AJ$3,0)
),
IF(L$3="Attendance",
INDEX('Attendance Dump'!$E$2:$AI$400,
MATCH($A86,'Attendance Dump'!$B$2:$B$400,0),
MATCH(L$2,'Attendance Dump'!$E$1:$AI$1,0)
),
INDEX('Active Hour''s Dump'!$D$3:$AH$337,
MATCH($C86,'Active Hour''s Dump'!$A$3:$A$337,0),
MATCH(L$2,'Active Hour''s Dump'!$D$2:$AH$2,0)
))),"")</f>
        <v>P</v>
      </c>
      <c r="M86" s="54">
        <f>_xlfn.IFNA(IF(M$3="Productivity",
INDEX('Productivity Dump'!$E$4:$AJ$500,
MATCH($A86,'Productivity Dump'!$A$4:$A$500,0),
MATCH(M$2,'Productivity Dump'!$E$3:$AJ$3,0)
),
IF(M$3="Attendance",
INDEX('Attendance Dump'!$E$2:$AI$400,
MATCH($A86,'Attendance Dump'!$B$2:$B$400,0),
MATCH(M$2,'Attendance Dump'!$E$1:$AI$1,0)
),
INDEX('Active Hour''s Dump'!$D$3:$AH$337,
MATCH($C86,'Active Hour''s Dump'!$A$3:$A$337,0),
MATCH(M$2,'Active Hour''s Dump'!$D$2:$AH$2,0)
))),"")</f>
        <v>11.1666666666667</v>
      </c>
      <c r="N86" s="13">
        <f>_xlfn.IFNA(IF(N$3="Productivity",
INDEX('Productivity Dump'!$E$4:$AJ$500,
MATCH($A86,'Productivity Dump'!$A$4:$A$500,0),
MATCH(N$2,'Productivity Dump'!$E$3:$AJ$3,0)
),
IF(N$3="Attendance",
INDEX('Attendance Dump'!$E$2:$AI$400,
MATCH($A86,'Attendance Dump'!$B$2:$B$400,0),
MATCH(N$2,'Attendance Dump'!$E$1:$AI$1,0)
),
INDEX('Active Hour''s Dump'!$D$3:$AH$337,
MATCH($C86,'Active Hour''s Dump'!$A$3:$A$337,0),
MATCH(N$2,'Active Hour''s Dump'!$D$2:$AH$2,0)
))),"")</f>
        <v>528.51599999999996</v>
      </c>
      <c r="O86" s="13" t="str">
        <f>_xlfn.IFNA(IF(O$3="Productivity",
INDEX('Productivity Dump'!$E$4:$AJ$500,
MATCH($A86,'Productivity Dump'!$A$4:$A$500,0),
MATCH(O$2,'Productivity Dump'!$E$3:$AJ$3,0)
),
IF(O$3="Attendance",
INDEX('Attendance Dump'!$E$2:$AI$400,
MATCH($A86,'Attendance Dump'!$B$2:$B$400,0),
MATCH(O$2,'Attendance Dump'!$E$1:$AI$1,0)
),
INDEX('Active Hour''s Dump'!$D$3:$AH$337,
MATCH($C86,'Active Hour''s Dump'!$A$3:$A$337,0),
MATCH(O$2,'Active Hour''s Dump'!$D$2:$AH$2,0)
))),"")</f>
        <v>P</v>
      </c>
      <c r="P86" s="54">
        <f>_xlfn.IFNA(IF(P$3="Productivity",
INDEX('Productivity Dump'!$E$4:$AJ$500,
MATCH($A86,'Productivity Dump'!$A$4:$A$500,0),
MATCH(P$2,'Productivity Dump'!$E$3:$AJ$3,0)
),
IF(P$3="Attendance",
INDEX('Attendance Dump'!$E$2:$AI$400,
MATCH($A86,'Attendance Dump'!$B$2:$B$400,0),
MATCH(P$2,'Attendance Dump'!$E$1:$AI$1,0)
),
INDEX('Active Hour''s Dump'!$D$3:$AH$337,
MATCH($C86,'Active Hour''s Dump'!$A$3:$A$337,0),
MATCH(P$2,'Active Hour''s Dump'!$D$2:$AH$2,0)
))),"")</f>
        <v>6</v>
      </c>
      <c r="Q86" s="13">
        <f>_xlfn.IFNA(IF(Q$3="Productivity",
INDEX('Productivity Dump'!$E$4:$AJ$500,
MATCH($A86,'Productivity Dump'!$A$4:$A$500,0),
MATCH(Q$2,'Productivity Dump'!$E$3:$AJ$3,0)
),
IF(Q$3="Attendance",
INDEX('Attendance Dump'!$E$2:$AI$400,
MATCH($A86,'Attendance Dump'!$B$2:$B$400,0),
MATCH(Q$2,'Attendance Dump'!$E$1:$AI$1,0)
),
INDEX('Active Hour''s Dump'!$D$3:$AH$337,
MATCH($C86,'Active Hour''s Dump'!$A$3:$A$337,0),
MATCH(Q$2,'Active Hour''s Dump'!$D$2:$AH$2,0)
))),"")</f>
        <v>0</v>
      </c>
      <c r="R86" s="13" t="str">
        <f>_xlfn.IFNA(IF(R$3="Productivity",
INDEX('Productivity Dump'!$E$4:$AJ$500,
MATCH($A86,'Productivity Dump'!$A$4:$A$500,0),
MATCH(R$2,'Productivity Dump'!$E$3:$AJ$3,0)
),
IF(R$3="Attendance",
INDEX('Attendance Dump'!$E$2:$AI$400,
MATCH($A86,'Attendance Dump'!$B$2:$B$400,0),
MATCH(R$2,'Attendance Dump'!$E$1:$AI$1,0)
),
INDEX('Active Hour''s Dump'!$D$3:$AH$337,
MATCH($C86,'Active Hour''s Dump'!$A$3:$A$337,0),
MATCH(R$2,'Active Hour''s Dump'!$D$2:$AH$2,0)
))),"")</f>
        <v>WO</v>
      </c>
      <c r="S86" s="54">
        <f>_xlfn.IFNA(IF(S$3="Productivity",
INDEX('Productivity Dump'!$E$4:$AJ$500,
MATCH($A86,'Productivity Dump'!$A$4:$A$500,0),
MATCH(S$2,'Productivity Dump'!$E$3:$AJ$3,0)
),
IF(S$3="Attendance",
INDEX('Attendance Dump'!$E$2:$AI$400,
MATCH($A86,'Attendance Dump'!$B$2:$B$400,0),
MATCH(S$2,'Attendance Dump'!$E$1:$AI$1,0)
),
INDEX('Active Hour''s Dump'!$D$3:$AH$337,
MATCH($C86,'Active Hour''s Dump'!$A$3:$A$337,0),
MATCH(S$2,'Active Hour''s Dump'!$D$2:$AH$2,0)
))),"")</f>
        <v>0</v>
      </c>
      <c r="T86" s="13">
        <f>_xlfn.IFNA(IF(T$3="Productivity",
INDEX('Productivity Dump'!$E$4:$AJ$500,
MATCH($A86,'Productivity Dump'!$A$4:$A$500,0),
MATCH(T$2,'Productivity Dump'!$E$3:$AJ$3,0)
),
IF(T$3="Attendance",
INDEX('Attendance Dump'!$E$2:$AI$400,
MATCH($A86,'Attendance Dump'!$B$2:$B$400,0),
MATCH(T$2,'Attendance Dump'!$E$1:$AI$1,0)
),
INDEX('Active Hour''s Dump'!$D$3:$AH$337,
MATCH($C86,'Active Hour''s Dump'!$A$3:$A$337,0),
MATCH(T$2,'Active Hour''s Dump'!$D$2:$AH$2,0)
))),"")</f>
        <v>515.19400000000019</v>
      </c>
      <c r="U86" s="13" t="str">
        <f>_xlfn.IFNA(IF(U$3="Productivity",
INDEX('Productivity Dump'!$E$4:$AJ$500,
MATCH($A86,'Productivity Dump'!$A$4:$A$500,0),
MATCH(U$2,'Productivity Dump'!$E$3:$AJ$3,0)
),
IF(U$3="Attendance",
INDEX('Attendance Dump'!$E$2:$AI$400,
MATCH($A86,'Attendance Dump'!$B$2:$B$400,0),
MATCH(U$2,'Attendance Dump'!$E$1:$AI$1,0)
),
INDEX('Active Hour''s Dump'!$D$3:$AH$337,
MATCH($C86,'Active Hour''s Dump'!$A$3:$A$337,0),
MATCH(U$2,'Active Hour''s Dump'!$D$2:$AH$2,0)
))),"")</f>
        <v>P</v>
      </c>
      <c r="V86" s="54">
        <f>_xlfn.IFNA(IF(V$3="Productivity",
INDEX('Productivity Dump'!$E$4:$AJ$500,
MATCH($A86,'Productivity Dump'!$A$4:$A$500,0),
MATCH(V$2,'Productivity Dump'!$E$3:$AJ$3,0)
),
IF(V$3="Attendance",
INDEX('Attendance Dump'!$E$2:$AI$400,
MATCH($A86,'Attendance Dump'!$B$2:$B$400,0),
MATCH(V$2,'Attendance Dump'!$E$1:$AI$1,0)
),
INDEX('Active Hour''s Dump'!$D$3:$AH$337,
MATCH($C86,'Active Hour''s Dump'!$A$3:$A$337,0),
MATCH(V$2,'Active Hour''s Dump'!$D$2:$AH$2,0)
))),"")</f>
        <v>4.8333333333333304</v>
      </c>
      <c r="W86" s="13">
        <f>_xlfn.IFNA(IF(W$3="Productivity",
INDEX('Productivity Dump'!$E$4:$AJ$500,
MATCH($A86,'Productivity Dump'!$A$4:$A$500,0),
MATCH(W$2,'Productivity Dump'!$E$3:$AJ$3,0)
),
IF(W$3="Attendance",
INDEX('Attendance Dump'!$E$2:$AI$400,
MATCH($A86,'Attendance Dump'!$B$2:$B$400,0),
MATCH(W$2,'Attendance Dump'!$E$1:$AI$1,0)
),
INDEX('Active Hour''s Dump'!$D$3:$AH$337,
MATCH($C86,'Active Hour''s Dump'!$A$3:$A$337,0),
MATCH(W$2,'Active Hour''s Dump'!$D$2:$AH$2,0)
))),"")</f>
        <v>0</v>
      </c>
      <c r="X86" s="13" t="str">
        <f>_xlfn.IFNA(IF(X$3="Productivity",
INDEX('Productivity Dump'!$E$4:$AJ$500,
MATCH($A86,'Productivity Dump'!$A$4:$A$500,0),
MATCH(X$2,'Productivity Dump'!$E$3:$AJ$3,0)
),
IF(X$3="Attendance",
INDEX('Attendance Dump'!$E$2:$AI$400,
MATCH($A86,'Attendance Dump'!$B$2:$B$400,0),
MATCH(X$2,'Attendance Dump'!$E$1:$AI$1,0)
),
INDEX('Active Hour''s Dump'!$D$3:$AH$337,
MATCH($C86,'Active Hour''s Dump'!$A$3:$A$337,0),
MATCH(X$2,'Active Hour''s Dump'!$D$2:$AH$2,0)
))),"")</f>
        <v>PL</v>
      </c>
      <c r="Y86" s="54">
        <f>_xlfn.IFNA(IF(Y$3="Productivity",
INDEX('Productivity Dump'!$E$4:$AJ$500,
MATCH($A86,'Productivity Dump'!$A$4:$A$500,0),
MATCH(Y$2,'Productivity Dump'!$E$3:$AJ$3,0)
),
IF(Y$3="Attendance",
INDEX('Attendance Dump'!$E$2:$AI$400,
MATCH($A86,'Attendance Dump'!$B$2:$B$400,0),
MATCH(Y$2,'Attendance Dump'!$E$1:$AI$1,0)
),
INDEX('Active Hour''s Dump'!$D$3:$AH$337,
MATCH($C86,'Active Hour''s Dump'!$A$3:$A$337,0),
MATCH(Y$2,'Active Hour''s Dump'!$D$2:$AH$2,0)
))),"")</f>
        <v>0</v>
      </c>
      <c r="Z86" s="13">
        <f>_xlfn.IFNA(IF(Z$3="Productivity",
INDEX('Productivity Dump'!$E$4:$AJ$500,
MATCH($A86,'Productivity Dump'!$A$4:$A$500,0),
MATCH(Z$2,'Productivity Dump'!$E$3:$AJ$3,0)
),
IF(Z$3="Attendance",
INDEX('Attendance Dump'!$E$2:$AI$400,
MATCH($A86,'Attendance Dump'!$B$2:$B$400,0),
MATCH(Z$2,'Attendance Dump'!$E$1:$AI$1,0)
),
INDEX('Active Hour''s Dump'!$D$3:$AH$337,
MATCH($C86,'Active Hour''s Dump'!$A$3:$A$337,0),
MATCH(Z$2,'Active Hour''s Dump'!$D$2:$AH$2,0)
))),"")</f>
        <v>1009.0669999999999</v>
      </c>
      <c r="AA86" s="13" t="str">
        <f>_xlfn.IFNA(IF(AA$3="Productivity",
INDEX('Productivity Dump'!$E$4:$AJ$500,
MATCH($A86,'Productivity Dump'!$A$4:$A$500,0),
MATCH(AA$2,'Productivity Dump'!$E$3:$AJ$3,0)
),
IF(AA$3="Attendance",
INDEX('Attendance Dump'!$E$2:$AI$400,
MATCH($A86,'Attendance Dump'!$B$2:$B$400,0),
MATCH(AA$2,'Attendance Dump'!$E$1:$AI$1,0)
),
INDEX('Active Hour''s Dump'!$D$3:$AH$337,
MATCH($C86,'Active Hour''s Dump'!$A$3:$A$337,0),
MATCH(AA$2,'Active Hour''s Dump'!$D$2:$AH$2,0)
))),"")</f>
        <v>P</v>
      </c>
      <c r="AB86" s="54">
        <f>_xlfn.IFNA(IF(AB$3="Productivity",
INDEX('Productivity Dump'!$E$4:$AJ$500,
MATCH($A86,'Productivity Dump'!$A$4:$A$500,0),
MATCH(AB$2,'Productivity Dump'!$E$3:$AJ$3,0)
),
IF(AB$3="Attendance",
INDEX('Attendance Dump'!$E$2:$AI$400,
MATCH($A86,'Attendance Dump'!$B$2:$B$400,0),
MATCH(AB$2,'Attendance Dump'!$E$1:$AI$1,0)
),
INDEX('Active Hour''s Dump'!$D$3:$AH$337,
MATCH($C86,'Active Hour''s Dump'!$A$3:$A$337,0),
MATCH(AB$2,'Active Hour''s Dump'!$D$2:$AH$2,0)
))),"")</f>
        <v>10.3333333333333</v>
      </c>
      <c r="AC86" s="13">
        <f>_xlfn.IFNA(IF(AC$3="Productivity",
INDEX('Productivity Dump'!$E$4:$AJ$500,
MATCH($A86,'Productivity Dump'!$A$4:$A$500,0),
MATCH(AC$2,'Productivity Dump'!$E$3:$AJ$3,0)
),
IF(AC$3="Attendance",
INDEX('Attendance Dump'!$E$2:$AI$400,
MATCH($A86,'Attendance Dump'!$B$2:$B$400,0),
MATCH(AC$2,'Attendance Dump'!$E$1:$AI$1,0)
),
INDEX('Active Hour''s Dump'!$D$3:$AH$337,
MATCH($C86,'Active Hour''s Dump'!$A$3:$A$337,0),
MATCH(AC$2,'Active Hour''s Dump'!$D$2:$AH$2,0)
))),"")</f>
        <v>1066.598</v>
      </c>
      <c r="AD86" s="13" t="str">
        <f>_xlfn.IFNA(IF(AD$3="Productivity",
INDEX('Productivity Dump'!$E$4:$AJ$500,
MATCH($A86,'Productivity Dump'!$A$4:$A$500,0),
MATCH(AD$2,'Productivity Dump'!$E$3:$AJ$3,0)
),
IF(AD$3="Attendance",
INDEX('Attendance Dump'!$E$2:$AI$400,
MATCH($A86,'Attendance Dump'!$B$2:$B$400,0),
MATCH(AD$2,'Attendance Dump'!$E$1:$AI$1,0)
),
INDEX('Active Hour''s Dump'!$D$3:$AH$337,
MATCH($C86,'Active Hour''s Dump'!$A$3:$A$337,0),
MATCH(AD$2,'Active Hour''s Dump'!$D$2:$AH$2,0)
))),"")</f>
        <v>P</v>
      </c>
      <c r="AE86" s="54">
        <f>_xlfn.IFNA(IF(AE$3="Productivity",
INDEX('Productivity Dump'!$E$4:$AJ$500,
MATCH($A86,'Productivity Dump'!$A$4:$A$500,0),
MATCH(AE$2,'Productivity Dump'!$E$3:$AJ$3,0)
),
IF(AE$3="Attendance",
INDEX('Attendance Dump'!$E$2:$AI$400,
MATCH($A86,'Attendance Dump'!$B$2:$B$400,0),
MATCH(AE$2,'Attendance Dump'!$E$1:$AI$1,0)
),
INDEX('Active Hour''s Dump'!$D$3:$AH$337,
MATCH($C86,'Active Hour''s Dump'!$A$3:$A$337,0),
MATCH(AE$2,'Active Hour''s Dump'!$D$2:$AH$2,0)
))),"")</f>
        <v>8.75</v>
      </c>
      <c r="AF86" s="13">
        <f>_xlfn.IFNA(IF(AF$3="Productivity",
INDEX('Productivity Dump'!$E$4:$AJ$500,
MATCH($A86,'Productivity Dump'!$A$4:$A$500,0),
MATCH(AF$2,'Productivity Dump'!$E$3:$AJ$3,0)
),
IF(AF$3="Attendance",
INDEX('Attendance Dump'!$E$2:$AI$400,
MATCH($A86,'Attendance Dump'!$B$2:$B$400,0),
MATCH(AF$2,'Attendance Dump'!$E$1:$AI$1,0)
),
INDEX('Active Hour''s Dump'!$D$3:$AH$337,
MATCH($C86,'Active Hour''s Dump'!$A$3:$A$337,0),
MATCH(AF$2,'Active Hour''s Dump'!$D$2:$AH$2,0)
))),"")</f>
        <v>1022.3269999999999</v>
      </c>
      <c r="AG86" s="13" t="str">
        <f>_xlfn.IFNA(IF(AG$3="Productivity",
INDEX('Productivity Dump'!$E$4:$AJ$500,
MATCH($A86,'Productivity Dump'!$A$4:$A$500,0),
MATCH(AG$2,'Productivity Dump'!$E$3:$AJ$3,0)
),
IF(AG$3="Attendance",
INDEX('Attendance Dump'!$E$2:$AI$400,
MATCH($A86,'Attendance Dump'!$B$2:$B$400,0),
MATCH(AG$2,'Attendance Dump'!$E$1:$AI$1,0)
),
INDEX('Active Hour''s Dump'!$D$3:$AH$337,
MATCH($C86,'Active Hour''s Dump'!$A$3:$A$337,0),
MATCH(AG$2,'Active Hour''s Dump'!$D$2:$AH$2,0)
))),"")</f>
        <v>P</v>
      </c>
      <c r="AH86" s="54">
        <f>_xlfn.IFNA(IF(AH$3="Productivity",
INDEX('Productivity Dump'!$E$4:$AJ$500,
MATCH($A86,'Productivity Dump'!$A$4:$A$500,0),
MATCH(AH$2,'Productivity Dump'!$E$3:$AJ$3,0)
),
IF(AH$3="Attendance",
INDEX('Attendance Dump'!$E$2:$AI$400,
MATCH($A86,'Attendance Dump'!$B$2:$B$400,0),
MATCH(AH$2,'Attendance Dump'!$E$1:$AI$1,0)
),
INDEX('Active Hour''s Dump'!$D$3:$AH$337,
MATCH($C86,'Active Hour''s Dump'!$A$3:$A$337,0),
MATCH(AH$2,'Active Hour''s Dump'!$D$2:$AH$2,0)
))),"")</f>
        <v>10.9166666666667</v>
      </c>
      <c r="AI86" s="13">
        <f>_xlfn.IFNA(IF(AI$3="Productivity",
INDEX('Productivity Dump'!$E$4:$AJ$500,
MATCH($A86,'Productivity Dump'!$A$4:$A$500,0),
MATCH(AI$2,'Productivity Dump'!$E$3:$AJ$3,0)
),
IF(AI$3="Attendance",
INDEX('Attendance Dump'!$E$2:$AI$400,
MATCH($A86,'Attendance Dump'!$B$2:$B$400,0),
MATCH(AI$2,'Attendance Dump'!$E$1:$AI$1,0)
),
INDEX('Active Hour''s Dump'!$D$3:$AH$337,
MATCH($C86,'Active Hour''s Dump'!$A$3:$A$337,0),
MATCH(AI$2,'Active Hour''s Dump'!$D$2:$AH$2,0)
))),"")</f>
        <v>360.66199999999998</v>
      </c>
      <c r="AJ86" s="13" t="str">
        <f>_xlfn.IFNA(IF(AJ$3="Productivity",
INDEX('Productivity Dump'!$E$4:$AJ$500,
MATCH($A86,'Productivity Dump'!$A$4:$A$500,0),
MATCH(AJ$2,'Productivity Dump'!$E$3:$AJ$3,0)
),
IF(AJ$3="Attendance",
INDEX('Attendance Dump'!$E$2:$AI$400,
MATCH($A86,'Attendance Dump'!$B$2:$B$400,0),
MATCH(AJ$2,'Attendance Dump'!$E$1:$AI$1,0)
),
INDEX('Active Hour''s Dump'!$D$3:$AH$337,
MATCH($C86,'Active Hour''s Dump'!$A$3:$A$337,0),
MATCH(AJ$2,'Active Hour''s Dump'!$D$2:$AH$2,0)
))),"")</f>
        <v>P</v>
      </c>
      <c r="AK86" s="54">
        <f>_xlfn.IFNA(IF(AK$3="Productivity",
INDEX('Productivity Dump'!$E$4:$AJ$500,
MATCH($A86,'Productivity Dump'!$A$4:$A$500,0),
MATCH(AK$2,'Productivity Dump'!$E$3:$AJ$3,0)
),
IF(AK$3="Attendance",
INDEX('Attendance Dump'!$E$2:$AI$400,
MATCH($A86,'Attendance Dump'!$B$2:$B$400,0),
MATCH(AK$2,'Attendance Dump'!$E$1:$AI$1,0)
),
INDEX('Active Hour''s Dump'!$D$3:$AH$337,
MATCH($C86,'Active Hour''s Dump'!$A$3:$A$337,0),
MATCH(AK$2,'Active Hour''s Dump'!$D$2:$AH$2,0)
))),"")</f>
        <v>3.5833333333333299</v>
      </c>
      <c r="AL86" s="13">
        <f>_xlfn.IFNA(IF(AL$3="Productivity",
INDEX('Productivity Dump'!$E$4:$AJ$500,
MATCH($A86,'Productivity Dump'!$A$4:$A$500,0),
MATCH(AL$2,'Productivity Dump'!$E$3:$AJ$3,0)
),
IF(AL$3="Attendance",
INDEX('Attendance Dump'!$E$2:$AI$400,
MATCH($A86,'Attendance Dump'!$B$2:$B$400,0),
MATCH(AL$2,'Attendance Dump'!$E$1:$AI$1,0)
),
INDEX('Active Hour''s Dump'!$D$3:$AH$337,
MATCH($C86,'Active Hour''s Dump'!$A$3:$A$337,0),
MATCH(AL$2,'Active Hour''s Dump'!$D$2:$AH$2,0)
))),"")</f>
        <v>0</v>
      </c>
      <c r="AM86" s="13" t="str">
        <f>_xlfn.IFNA(IF(AM$3="Productivity",
INDEX('Productivity Dump'!$E$4:$AJ$500,
MATCH($A86,'Productivity Dump'!$A$4:$A$500,0),
MATCH(AM$2,'Productivity Dump'!$E$3:$AJ$3,0)
),
IF(AM$3="Attendance",
INDEX('Attendance Dump'!$E$2:$AI$400,
MATCH($A86,'Attendance Dump'!$B$2:$B$400,0),
MATCH(AM$2,'Attendance Dump'!$E$1:$AI$1,0)
),
INDEX('Active Hour''s Dump'!$D$3:$AH$337,
MATCH($C86,'Active Hour''s Dump'!$A$3:$A$337,0),
MATCH(AM$2,'Active Hour''s Dump'!$D$2:$AH$2,0)
))),"")</f>
        <v>WO</v>
      </c>
      <c r="AN86" s="54">
        <f>_xlfn.IFNA(IF(AN$3="Productivity",
INDEX('Productivity Dump'!$E$4:$AJ$500,
MATCH($A86,'Productivity Dump'!$A$4:$A$500,0),
MATCH(AN$2,'Productivity Dump'!$E$3:$AJ$3,0)
),
IF(AN$3="Attendance",
INDEX('Attendance Dump'!$E$2:$AI$400,
MATCH($A86,'Attendance Dump'!$B$2:$B$400,0),
MATCH(AN$2,'Attendance Dump'!$E$1:$AI$1,0)
),
INDEX('Active Hour''s Dump'!$D$3:$AH$337,
MATCH($C86,'Active Hour''s Dump'!$A$3:$A$337,0),
MATCH(AN$2,'Active Hour''s Dump'!$D$2:$AH$2,0)
))),"")</f>
        <v>0</v>
      </c>
      <c r="AO86" s="13">
        <f>_xlfn.IFNA(IF(AO$3="Productivity",
INDEX('Productivity Dump'!$E$4:$AJ$500,
MATCH($A86,'Productivity Dump'!$A$4:$A$500,0),
MATCH(AO$2,'Productivity Dump'!$E$3:$AJ$3,0)
),
IF(AO$3="Attendance",
INDEX('Attendance Dump'!$E$2:$AI$400,
MATCH($A86,'Attendance Dump'!$B$2:$B$400,0),
MATCH(AO$2,'Attendance Dump'!$E$1:$AI$1,0)
),
INDEX('Active Hour''s Dump'!$D$3:$AH$337,
MATCH($C86,'Active Hour''s Dump'!$A$3:$A$337,0),
MATCH(AO$2,'Active Hour''s Dump'!$D$2:$AH$2,0)
))),"")</f>
        <v>504.40899999999993</v>
      </c>
      <c r="AP86" s="13" t="str">
        <f>_xlfn.IFNA(IF(AP$3="Productivity",
INDEX('Productivity Dump'!$E$4:$AJ$500,
MATCH($A86,'Productivity Dump'!$A$4:$A$500,0),
MATCH(AP$2,'Productivity Dump'!$E$3:$AJ$3,0)
),
IF(AP$3="Attendance",
INDEX('Attendance Dump'!$E$2:$AI$400,
MATCH($A86,'Attendance Dump'!$B$2:$B$400,0),
MATCH(AP$2,'Attendance Dump'!$E$1:$AI$1,0)
),
INDEX('Active Hour''s Dump'!$D$3:$AH$337,
MATCH($C86,'Active Hour''s Dump'!$A$3:$A$337,0),
MATCH(AP$2,'Active Hour''s Dump'!$D$2:$AH$2,0)
))),"")</f>
        <v>P</v>
      </c>
      <c r="AQ86" s="54">
        <f>_xlfn.IFNA(IF(AQ$3="Productivity",
INDEX('Productivity Dump'!$E$4:$AJ$500,
MATCH($A86,'Productivity Dump'!$A$4:$A$500,0),
MATCH(AQ$2,'Productivity Dump'!$E$3:$AJ$3,0)
),
IF(AQ$3="Attendance",
INDEX('Attendance Dump'!$E$2:$AI$400,
MATCH($A86,'Attendance Dump'!$B$2:$B$400,0),
MATCH(AQ$2,'Attendance Dump'!$E$1:$AI$1,0)
),
INDEX('Active Hour''s Dump'!$D$3:$AH$337,
MATCH($C86,'Active Hour''s Dump'!$A$3:$A$337,0),
MATCH(AQ$2,'Active Hour''s Dump'!$D$2:$AH$2,0)
))),"")</f>
        <v>4.9166666666666696</v>
      </c>
      <c r="AR86" s="13">
        <f>_xlfn.IFNA(IF(AR$3="Productivity",
INDEX('Productivity Dump'!$E$4:$AJ$500,
MATCH($A86,'Productivity Dump'!$A$4:$A$500,0),
MATCH(AR$2,'Productivity Dump'!$E$3:$AJ$3,0)
),
IF(AR$3="Attendance",
INDEX('Attendance Dump'!$E$2:$AI$400,
MATCH($A86,'Attendance Dump'!$B$2:$B$400,0),
MATCH(AR$2,'Attendance Dump'!$E$1:$AI$1,0)
),
INDEX('Active Hour''s Dump'!$D$3:$AH$337,
MATCH($C86,'Active Hour''s Dump'!$A$3:$A$337,0),
MATCH(AR$2,'Active Hour''s Dump'!$D$2:$AH$2,0)
))),"")</f>
        <v>1055.9620000000002</v>
      </c>
      <c r="AS86" s="13" t="str">
        <f>_xlfn.IFNA(IF(AS$3="Productivity",
INDEX('Productivity Dump'!$E$4:$AJ$500,
MATCH($A86,'Productivity Dump'!$A$4:$A$500,0),
MATCH(AS$2,'Productivity Dump'!$E$3:$AJ$3,0)
),
IF(AS$3="Attendance",
INDEX('Attendance Dump'!$E$2:$AI$400,
MATCH($A86,'Attendance Dump'!$B$2:$B$400,0),
MATCH(AS$2,'Attendance Dump'!$E$1:$AI$1,0)
),
INDEX('Active Hour''s Dump'!$D$3:$AH$337,
MATCH($C86,'Active Hour''s Dump'!$A$3:$A$337,0),
MATCH(AS$2,'Active Hour''s Dump'!$D$2:$AH$2,0)
))),"")</f>
        <v>P</v>
      </c>
      <c r="AT86" s="54">
        <f>_xlfn.IFNA(IF(AT$3="Productivity",
INDEX('Productivity Dump'!$E$4:$AJ$500,
MATCH($A86,'Productivity Dump'!$A$4:$A$500,0),
MATCH(AT$2,'Productivity Dump'!$E$3:$AJ$3,0)
),
IF(AT$3="Attendance",
INDEX('Attendance Dump'!$E$2:$AI$400,
MATCH($A86,'Attendance Dump'!$B$2:$B$400,0),
MATCH(AT$2,'Attendance Dump'!$E$1:$AI$1,0)
),
INDEX('Active Hour''s Dump'!$D$3:$AH$337,
MATCH($C86,'Active Hour''s Dump'!$A$3:$A$337,0),
MATCH(AT$2,'Active Hour''s Dump'!$D$2:$AH$2,0)
))),"")</f>
        <v>9.5</v>
      </c>
      <c r="AU86" s="13">
        <f>_xlfn.IFNA(IF(AU$3="Productivity",
INDEX('Productivity Dump'!$E$4:$AJ$500,
MATCH($A86,'Productivity Dump'!$A$4:$A$500,0),
MATCH(AU$2,'Productivity Dump'!$E$3:$AJ$3,0)
),
IF(AU$3="Attendance",
INDEX('Attendance Dump'!$E$2:$AI$400,
MATCH($A86,'Attendance Dump'!$B$2:$B$400,0),
MATCH(AU$2,'Attendance Dump'!$E$1:$AI$1,0)
),
INDEX('Active Hour''s Dump'!$D$3:$AH$337,
MATCH($C86,'Active Hour''s Dump'!$A$3:$A$337,0),
MATCH(AU$2,'Active Hour''s Dump'!$D$2:$AH$2,0)
))),"")</f>
        <v>991.99300000000005</v>
      </c>
      <c r="AV86" s="13" t="str">
        <f>_xlfn.IFNA(IF(AV$3="Productivity",
INDEX('Productivity Dump'!$E$4:$AJ$500,
MATCH($A86,'Productivity Dump'!$A$4:$A$500,0),
MATCH(AV$2,'Productivity Dump'!$E$3:$AJ$3,0)
),
IF(AV$3="Attendance",
INDEX('Attendance Dump'!$E$2:$AI$400,
MATCH($A86,'Attendance Dump'!$B$2:$B$400,0),
MATCH(AV$2,'Attendance Dump'!$E$1:$AI$1,0)
),
INDEX('Active Hour''s Dump'!$D$3:$AH$337,
MATCH($C86,'Active Hour''s Dump'!$A$3:$A$337,0),
MATCH(AV$2,'Active Hour''s Dump'!$D$2:$AH$2,0)
))),"")</f>
        <v>P</v>
      </c>
      <c r="AW86" s="54">
        <f>_xlfn.IFNA(IF(AW$3="Productivity",
INDEX('Productivity Dump'!$E$4:$AJ$500,
MATCH($A86,'Productivity Dump'!$A$4:$A$500,0),
MATCH(AW$2,'Productivity Dump'!$E$3:$AJ$3,0)
),
IF(AW$3="Attendance",
INDEX('Attendance Dump'!$E$2:$AI$400,
MATCH($A86,'Attendance Dump'!$B$2:$B$400,0),
MATCH(AW$2,'Attendance Dump'!$E$1:$AI$1,0)
),
INDEX('Active Hour''s Dump'!$D$3:$AH$337,
MATCH($C86,'Active Hour''s Dump'!$A$3:$A$337,0),
MATCH(AW$2,'Active Hour''s Dump'!$D$2:$AH$2,0)
))),"")</f>
        <v>8.8333333333333304</v>
      </c>
      <c r="AX86" s="13">
        <f>_xlfn.IFNA(IF(AX$3="Productivity",
INDEX('Productivity Dump'!$E$4:$AJ$500,
MATCH($A86,'Productivity Dump'!$A$4:$A$500,0),
MATCH(AX$2,'Productivity Dump'!$E$3:$AJ$3,0)
),
IF(AX$3="Attendance",
INDEX('Attendance Dump'!$E$2:$AI$400,
MATCH($A86,'Attendance Dump'!$B$2:$B$400,0),
MATCH(AX$2,'Attendance Dump'!$E$1:$AI$1,0)
),
INDEX('Active Hour''s Dump'!$D$3:$AH$337,
MATCH($C86,'Active Hour''s Dump'!$A$3:$A$337,0),
MATCH(AX$2,'Active Hour''s Dump'!$D$2:$AH$2,0)
))),"")</f>
        <v>1041.6550000000002</v>
      </c>
      <c r="AY86" s="13" t="str">
        <f>_xlfn.IFNA(IF(AY$3="Productivity",
INDEX('Productivity Dump'!$E$4:$AJ$500,
MATCH($A86,'Productivity Dump'!$A$4:$A$500,0),
MATCH(AY$2,'Productivity Dump'!$E$3:$AJ$3,0)
),
IF(AY$3="Attendance",
INDEX('Attendance Dump'!$E$2:$AI$400,
MATCH($A86,'Attendance Dump'!$B$2:$B$400,0),
MATCH(AY$2,'Attendance Dump'!$E$1:$AI$1,0)
),
INDEX('Active Hour''s Dump'!$D$3:$AH$337,
MATCH($C86,'Active Hour''s Dump'!$A$3:$A$337,0),
MATCH(AY$2,'Active Hour''s Dump'!$D$2:$AH$2,0)
))),"")</f>
        <v>P</v>
      </c>
      <c r="AZ86" s="54">
        <f>_xlfn.IFNA(IF(AZ$3="Productivity",
INDEX('Productivity Dump'!$E$4:$AJ$500,
MATCH($A86,'Productivity Dump'!$A$4:$A$500,0),
MATCH(AZ$2,'Productivity Dump'!$E$3:$AJ$3,0)
),
IF(AZ$3="Attendance",
INDEX('Attendance Dump'!$E$2:$AI$400,
MATCH($A86,'Attendance Dump'!$B$2:$B$400,0),
MATCH(AZ$2,'Attendance Dump'!$E$1:$AI$1,0)
),
INDEX('Active Hour''s Dump'!$D$3:$AH$337,
MATCH($C86,'Active Hour''s Dump'!$A$3:$A$337,0),
MATCH(AZ$2,'Active Hour''s Dump'!$D$2:$AH$2,0)
))),"")</f>
        <v>9.6666666666666696</v>
      </c>
      <c r="BA86" s="13">
        <f>_xlfn.IFNA(IF(BA$3="Productivity",
INDEX('Productivity Dump'!$E$4:$AJ$500,
MATCH($A86,'Productivity Dump'!$A$4:$A$500,0),
MATCH(BA$2,'Productivity Dump'!$E$3:$AJ$3,0)
),
IF(BA$3="Attendance",
INDEX('Attendance Dump'!$E$2:$AI$400,
MATCH($A86,'Attendance Dump'!$B$2:$B$400,0),
MATCH(BA$2,'Attendance Dump'!$E$1:$AI$1,0)
),
INDEX('Active Hour''s Dump'!$D$3:$AH$337,
MATCH($C86,'Active Hour''s Dump'!$A$3:$A$337,0),
MATCH(BA$2,'Active Hour''s Dump'!$D$2:$AH$2,0)
))),"")</f>
        <v>1048.4829999999999</v>
      </c>
      <c r="BB86" s="13" t="str">
        <f>_xlfn.IFNA(IF(BB$3="Productivity",
INDEX('Productivity Dump'!$E$4:$AJ$500,
MATCH($A86,'Productivity Dump'!$A$4:$A$500,0),
MATCH(BB$2,'Productivity Dump'!$E$3:$AJ$3,0)
),
IF(BB$3="Attendance",
INDEX('Attendance Dump'!$E$2:$AI$400,
MATCH($A86,'Attendance Dump'!$B$2:$B$400,0),
MATCH(BB$2,'Attendance Dump'!$E$1:$AI$1,0)
),
INDEX('Active Hour''s Dump'!$D$3:$AH$337,
MATCH($C86,'Active Hour''s Dump'!$A$3:$A$337,0),
MATCH(BB$2,'Active Hour''s Dump'!$D$2:$AH$2,0)
))),"")</f>
        <v>P</v>
      </c>
      <c r="BC86" s="54">
        <f>_xlfn.IFNA(IF(BC$3="Productivity",
INDEX('Productivity Dump'!$E$4:$AJ$500,
MATCH($A86,'Productivity Dump'!$A$4:$A$500,0),
MATCH(BC$2,'Productivity Dump'!$E$3:$AJ$3,0)
),
IF(BC$3="Attendance",
INDEX('Attendance Dump'!$E$2:$AI$400,
MATCH($A86,'Attendance Dump'!$B$2:$B$400,0),
MATCH(BC$2,'Attendance Dump'!$E$1:$AI$1,0)
),
INDEX('Active Hour''s Dump'!$D$3:$AH$337,
MATCH($C86,'Active Hour''s Dump'!$A$3:$A$337,0),
MATCH(BC$2,'Active Hour''s Dump'!$D$2:$AH$2,0)
))),"")</f>
        <v>9.25</v>
      </c>
      <c r="BD86" s="13">
        <f>_xlfn.IFNA(IF(BD$3="Productivity",
INDEX('Productivity Dump'!$E$4:$AJ$500,
MATCH($A86,'Productivity Dump'!$A$4:$A$500,0),
MATCH(BD$2,'Productivity Dump'!$E$3:$AJ$3,0)
),
IF(BD$3="Attendance",
INDEX('Attendance Dump'!$E$2:$AI$400,
MATCH($A86,'Attendance Dump'!$B$2:$B$400,0),
MATCH(BD$2,'Attendance Dump'!$E$1:$AI$1,0)
),
INDEX('Active Hour''s Dump'!$D$3:$AH$337,
MATCH($C86,'Active Hour''s Dump'!$A$3:$A$337,0),
MATCH(BD$2,'Active Hour''s Dump'!$D$2:$AH$2,0)
))),"")</f>
        <v>303.52000000000004</v>
      </c>
      <c r="BE86" s="13" t="str">
        <f>_xlfn.IFNA(IF(BE$3="Productivity",
INDEX('Productivity Dump'!$E$4:$AJ$500,
MATCH($A86,'Productivity Dump'!$A$4:$A$500,0),
MATCH(BE$2,'Productivity Dump'!$E$3:$AJ$3,0)
),
IF(BE$3="Attendance",
INDEX('Attendance Dump'!$E$2:$AI$400,
MATCH($A86,'Attendance Dump'!$B$2:$B$400,0),
MATCH(BE$2,'Attendance Dump'!$E$1:$AI$1,0)
),
INDEX('Active Hour''s Dump'!$D$3:$AH$337,
MATCH($C86,'Active Hour''s Dump'!$A$3:$A$337,0),
MATCH(BE$2,'Active Hour''s Dump'!$D$2:$AH$2,0)
))),"")</f>
        <v>P</v>
      </c>
      <c r="BF86" s="54">
        <f>_xlfn.IFNA(IF(BF$3="Productivity",
INDEX('Productivity Dump'!$E$4:$AJ$500,
MATCH($A86,'Productivity Dump'!$A$4:$A$500,0),
MATCH(BF$2,'Productivity Dump'!$E$3:$AJ$3,0)
),
IF(BF$3="Attendance",
INDEX('Attendance Dump'!$E$2:$AI$400,
MATCH($A86,'Attendance Dump'!$B$2:$B$400,0),
MATCH(BF$2,'Attendance Dump'!$E$1:$AI$1,0)
),
INDEX('Active Hour''s Dump'!$D$3:$AH$337,
MATCH($C86,'Active Hour''s Dump'!$A$3:$A$337,0),
MATCH(BF$2,'Active Hour''s Dump'!$D$2:$AH$2,0)
))),"")</f>
        <v>3.9166666666666701</v>
      </c>
      <c r="BG86" s="13">
        <f>_xlfn.IFNA(IF(BG$3="Productivity",
INDEX('Productivity Dump'!$E$4:$AJ$500,
MATCH($A86,'Productivity Dump'!$A$4:$A$500,0),
MATCH(BG$2,'Productivity Dump'!$E$3:$AJ$3,0)
),
IF(BG$3="Attendance",
INDEX('Attendance Dump'!$E$2:$AI$400,
MATCH($A86,'Attendance Dump'!$B$2:$B$400,0),
MATCH(BG$2,'Attendance Dump'!$E$1:$AI$1,0)
),
INDEX('Active Hour''s Dump'!$D$3:$AH$337,
MATCH($C86,'Active Hour''s Dump'!$A$3:$A$337,0),
MATCH(BG$2,'Active Hour''s Dump'!$D$2:$AH$2,0)
))),"")</f>
        <v>0</v>
      </c>
      <c r="BH86" s="13" t="str">
        <f>_xlfn.IFNA(IF(BH$3="Productivity",
INDEX('Productivity Dump'!$E$4:$AJ$500,
MATCH($A86,'Productivity Dump'!$A$4:$A$500,0),
MATCH(BH$2,'Productivity Dump'!$E$3:$AJ$3,0)
),
IF(BH$3="Attendance",
INDEX('Attendance Dump'!$E$2:$AI$400,
MATCH($A86,'Attendance Dump'!$B$2:$B$400,0),
MATCH(BH$2,'Attendance Dump'!$E$1:$AI$1,0)
),
INDEX('Active Hour''s Dump'!$D$3:$AH$337,
MATCH($C86,'Active Hour''s Dump'!$A$3:$A$337,0),
MATCH(BH$2,'Active Hour''s Dump'!$D$2:$AH$2,0)
))),"")</f>
        <v>WO</v>
      </c>
      <c r="BI86" s="54">
        <f>_xlfn.IFNA(IF(BI$3="Productivity",
INDEX('Productivity Dump'!$E$4:$AJ$500,
MATCH($A86,'Productivity Dump'!$A$4:$A$500,0),
MATCH(BI$2,'Productivity Dump'!$E$3:$AJ$3,0)
),
IF(BI$3="Attendance",
INDEX('Attendance Dump'!$E$2:$AI$400,
MATCH($A86,'Attendance Dump'!$B$2:$B$400,0),
MATCH(BI$2,'Attendance Dump'!$E$1:$AI$1,0)
),
INDEX('Active Hour''s Dump'!$D$3:$AH$337,
MATCH($C86,'Active Hour''s Dump'!$A$3:$A$337,0),
MATCH(BI$2,'Active Hour''s Dump'!$D$2:$AH$2,0)
))),"")</f>
        <v>0</v>
      </c>
      <c r="BJ86" s="13">
        <f>_xlfn.IFNA(IF(BJ$3="Productivity",
INDEX('Productivity Dump'!$E$4:$AJ$500,
MATCH($A86,'Productivity Dump'!$A$4:$A$500,0),
MATCH(BJ$2,'Productivity Dump'!$E$3:$AJ$3,0)
),
IF(BJ$3="Attendance",
INDEX('Attendance Dump'!$E$2:$AI$400,
MATCH($A86,'Attendance Dump'!$B$2:$B$400,0),
MATCH(BJ$2,'Attendance Dump'!$E$1:$AI$1,0)
),
INDEX('Active Hour''s Dump'!$D$3:$AH$337,
MATCH($C86,'Active Hour''s Dump'!$A$3:$A$337,0),
MATCH(BJ$2,'Active Hour''s Dump'!$D$2:$AH$2,0)
))),"")</f>
        <v>536.11800000000005</v>
      </c>
      <c r="BK86" s="13" t="str">
        <f>_xlfn.IFNA(IF(BK$3="Productivity",
INDEX('Productivity Dump'!$E$4:$AJ$500,
MATCH($A86,'Productivity Dump'!$A$4:$A$500,0),
MATCH(BK$2,'Productivity Dump'!$E$3:$AJ$3,0)
),
IF(BK$3="Attendance",
INDEX('Attendance Dump'!$E$2:$AI$400,
MATCH($A86,'Attendance Dump'!$B$2:$B$400,0),
MATCH(BK$2,'Attendance Dump'!$E$1:$AI$1,0)
),
INDEX('Active Hour''s Dump'!$D$3:$AH$337,
MATCH($C86,'Active Hour''s Dump'!$A$3:$A$337,0),
MATCH(BK$2,'Active Hour''s Dump'!$D$2:$AH$2,0)
))),"")</f>
        <v>P</v>
      </c>
      <c r="BL86" s="54">
        <f>_xlfn.IFNA(IF(BL$3="Productivity",
INDEX('Productivity Dump'!$E$4:$AJ$500,
MATCH($A86,'Productivity Dump'!$A$4:$A$500,0),
MATCH(BL$2,'Productivity Dump'!$E$3:$AJ$3,0)
),
IF(BL$3="Attendance",
INDEX('Attendance Dump'!$E$2:$AI$400,
MATCH($A86,'Attendance Dump'!$B$2:$B$400,0),
MATCH(BL$2,'Attendance Dump'!$E$1:$AI$1,0)
),
INDEX('Active Hour''s Dump'!$D$3:$AH$337,
MATCH($C86,'Active Hour''s Dump'!$A$3:$A$337,0),
MATCH(BL$2,'Active Hour''s Dump'!$D$2:$AH$2,0)
))),"")</f>
        <v>4.6666666666666696</v>
      </c>
      <c r="BM86" s="13">
        <f>_xlfn.IFNA(IF(BM$3="Productivity",
INDEX('Productivity Dump'!$E$4:$AJ$500,
MATCH($A86,'Productivity Dump'!$A$4:$A$500,0),
MATCH(BM$2,'Productivity Dump'!$E$3:$AJ$3,0)
),
IF(BM$3="Attendance",
INDEX('Attendance Dump'!$E$2:$AI$400,
MATCH($A86,'Attendance Dump'!$B$2:$B$400,0),
MATCH(BM$2,'Attendance Dump'!$E$1:$AI$1,0)
),
INDEX('Active Hour''s Dump'!$D$3:$AH$337,
MATCH($C86,'Active Hour''s Dump'!$A$3:$A$337,0),
MATCH(BM$2,'Active Hour''s Dump'!$D$2:$AH$2,0)
))),"")</f>
        <v>1063.7619999999999</v>
      </c>
      <c r="BN86" s="13" t="str">
        <f>_xlfn.IFNA(IF(BN$3="Productivity",
INDEX('Productivity Dump'!$E$4:$AJ$500,
MATCH($A86,'Productivity Dump'!$A$4:$A$500,0),
MATCH(BN$2,'Productivity Dump'!$E$3:$AJ$3,0)
),
IF(BN$3="Attendance",
INDEX('Attendance Dump'!$E$2:$AI$400,
MATCH($A86,'Attendance Dump'!$B$2:$B$400,0),
MATCH(BN$2,'Attendance Dump'!$E$1:$AI$1,0)
),
INDEX('Active Hour''s Dump'!$D$3:$AH$337,
MATCH($C86,'Active Hour''s Dump'!$A$3:$A$337,0),
MATCH(BN$2,'Active Hour''s Dump'!$D$2:$AH$2,0)
))),"")</f>
        <v>P</v>
      </c>
      <c r="BO86" s="54">
        <f>_xlfn.IFNA(IF(BO$3="Productivity",
INDEX('Productivity Dump'!$E$4:$AJ$500,
MATCH($A86,'Productivity Dump'!$A$4:$A$500,0),
MATCH(BO$2,'Productivity Dump'!$E$3:$AJ$3,0)
),
IF(BO$3="Attendance",
INDEX('Attendance Dump'!$E$2:$AI$400,
MATCH($A86,'Attendance Dump'!$B$2:$B$400,0),
MATCH(BO$2,'Attendance Dump'!$E$1:$AI$1,0)
),
INDEX('Active Hour''s Dump'!$D$3:$AH$337,
MATCH($C86,'Active Hour''s Dump'!$A$3:$A$337,0),
MATCH(BO$2,'Active Hour''s Dump'!$D$2:$AH$2,0)
))),"")</f>
        <v>8.25</v>
      </c>
      <c r="BP86" s="13">
        <f>_xlfn.IFNA(IF(BP$3="Productivity",
INDEX('Productivity Dump'!$E$4:$AJ$500,
MATCH($A86,'Productivity Dump'!$A$4:$A$500,0),
MATCH(BP$2,'Productivity Dump'!$E$3:$AJ$3,0)
),
IF(BP$3="Attendance",
INDEX('Attendance Dump'!$E$2:$AI$400,
MATCH($A86,'Attendance Dump'!$B$2:$B$400,0),
MATCH(BP$2,'Attendance Dump'!$E$1:$AI$1,0)
),
INDEX('Active Hour''s Dump'!$D$3:$AH$337,
MATCH($C86,'Active Hour''s Dump'!$A$3:$A$337,0),
MATCH(BP$2,'Active Hour''s Dump'!$D$2:$AH$2,0)
))),"")</f>
        <v>1074.9639999999999</v>
      </c>
      <c r="BQ86" s="13" t="str">
        <f>_xlfn.IFNA(IF(BQ$3="Productivity",
INDEX('Productivity Dump'!$E$4:$AJ$500,
MATCH($A86,'Productivity Dump'!$A$4:$A$500,0),
MATCH(BQ$2,'Productivity Dump'!$E$3:$AJ$3,0)
),
IF(BQ$3="Attendance",
INDEX('Attendance Dump'!$E$2:$AI$400,
MATCH($A86,'Attendance Dump'!$B$2:$B$400,0),
MATCH(BQ$2,'Attendance Dump'!$E$1:$AI$1,0)
),
INDEX('Active Hour''s Dump'!$D$3:$AH$337,
MATCH($C86,'Active Hour''s Dump'!$A$3:$A$337,0),
MATCH(BQ$2,'Active Hour''s Dump'!$D$2:$AH$2,0)
))),"")</f>
        <v>P</v>
      </c>
      <c r="BR86" s="54">
        <f>_xlfn.IFNA(IF(BR$3="Productivity",
INDEX('Productivity Dump'!$E$4:$AJ$500,
MATCH($A86,'Productivity Dump'!$A$4:$A$500,0),
MATCH(BR$2,'Productivity Dump'!$E$3:$AJ$3,0)
),
IF(BR$3="Attendance",
INDEX('Attendance Dump'!$E$2:$AI$400,
MATCH($A86,'Attendance Dump'!$B$2:$B$400,0),
MATCH(BR$2,'Attendance Dump'!$E$1:$AI$1,0)
),
INDEX('Active Hour''s Dump'!$D$3:$AH$337,
MATCH($C86,'Active Hour''s Dump'!$A$3:$A$337,0),
MATCH(BR$2,'Active Hour''s Dump'!$D$2:$AH$2,0)
))),"")</f>
        <v>8.8333333333333304</v>
      </c>
      <c r="BS86" s="13">
        <f>_xlfn.IFNA(IF(BS$3="Productivity",
INDEX('Productivity Dump'!$E$4:$AJ$500,
MATCH($A86,'Productivity Dump'!$A$4:$A$500,0),
MATCH(BS$2,'Productivity Dump'!$E$3:$AJ$3,0)
),
IF(BS$3="Attendance",
INDEX('Attendance Dump'!$E$2:$AI$400,
MATCH($A86,'Attendance Dump'!$B$2:$B$400,0),
MATCH(BS$2,'Attendance Dump'!$E$1:$AI$1,0)
),
INDEX('Active Hour''s Dump'!$D$3:$AH$337,
MATCH($C86,'Active Hour''s Dump'!$A$3:$A$337,0),
MATCH(BS$2,'Active Hour''s Dump'!$D$2:$AH$2,0)
))),"")</f>
        <v>1021.8950000000001</v>
      </c>
      <c r="BT86" s="13" t="str">
        <f>_xlfn.IFNA(IF(BT$3="Productivity",
INDEX('Productivity Dump'!$E$4:$AJ$500,
MATCH($A86,'Productivity Dump'!$A$4:$A$500,0),
MATCH(BT$2,'Productivity Dump'!$E$3:$AJ$3,0)
),
IF(BT$3="Attendance",
INDEX('Attendance Dump'!$E$2:$AI$400,
MATCH($A86,'Attendance Dump'!$B$2:$B$400,0),
MATCH(BT$2,'Attendance Dump'!$E$1:$AI$1,0)
),
INDEX('Active Hour''s Dump'!$D$3:$AH$337,
MATCH($C86,'Active Hour''s Dump'!$A$3:$A$337,0),
MATCH(BT$2,'Active Hour''s Dump'!$D$2:$AH$2,0)
))),"")</f>
        <v>H(P)</v>
      </c>
      <c r="BU86" s="54">
        <f>_xlfn.IFNA(IF(BU$3="Productivity",
INDEX('Productivity Dump'!$E$4:$AJ$500,
MATCH($A86,'Productivity Dump'!$A$4:$A$500,0),
MATCH(BU$2,'Productivity Dump'!$E$3:$AJ$3,0)
),
IF(BU$3="Attendance",
INDEX('Attendance Dump'!$E$2:$AI$400,
MATCH($A86,'Attendance Dump'!$B$2:$B$400,0),
MATCH(BU$2,'Attendance Dump'!$E$1:$AI$1,0)
),
INDEX('Active Hour''s Dump'!$D$3:$AH$337,
MATCH($C86,'Active Hour''s Dump'!$A$3:$A$337,0),
MATCH(BU$2,'Active Hour''s Dump'!$D$2:$AH$2,0)
))),"")</f>
        <v>8.9166666666666696</v>
      </c>
      <c r="BV86" s="13">
        <f>_xlfn.IFNA(IF(BV$3="Productivity",
INDEX('Productivity Dump'!$E$4:$AJ$500,
MATCH($A86,'Productivity Dump'!$A$4:$A$500,0),
MATCH(BV$2,'Productivity Dump'!$E$3:$AJ$3,0)
),
IF(BV$3="Attendance",
INDEX('Attendance Dump'!$E$2:$AI$400,
MATCH($A86,'Attendance Dump'!$B$2:$B$400,0),
MATCH(BV$2,'Attendance Dump'!$E$1:$AI$1,0)
),
INDEX('Active Hour''s Dump'!$D$3:$AH$337,
MATCH($C86,'Active Hour''s Dump'!$A$3:$A$337,0),
MATCH(BV$2,'Active Hour''s Dump'!$D$2:$AH$2,0)
))),"")</f>
        <v>1044.424</v>
      </c>
      <c r="BW86" s="13" t="str">
        <f>_xlfn.IFNA(IF(BW$3="Productivity",
INDEX('Productivity Dump'!$E$4:$AJ$500,
MATCH($A86,'Productivity Dump'!$A$4:$A$500,0),
MATCH(BW$2,'Productivity Dump'!$E$3:$AJ$3,0)
),
IF(BW$3="Attendance",
INDEX('Attendance Dump'!$E$2:$AI$400,
MATCH($A86,'Attendance Dump'!$B$2:$B$400,0),
MATCH(BW$2,'Attendance Dump'!$E$1:$AI$1,0)
),
INDEX('Active Hour''s Dump'!$D$3:$AH$337,
MATCH($C86,'Active Hour''s Dump'!$A$3:$A$337,0),
MATCH(BW$2,'Active Hour''s Dump'!$D$2:$AH$2,0)
))),"")</f>
        <v>P</v>
      </c>
      <c r="BX86" s="54">
        <f>_xlfn.IFNA(IF(BX$3="Productivity",
INDEX('Productivity Dump'!$E$4:$AJ$500,
MATCH($A86,'Productivity Dump'!$A$4:$A$500,0),
MATCH(BX$2,'Productivity Dump'!$E$3:$AJ$3,0)
),
IF(BX$3="Attendance",
INDEX('Attendance Dump'!$E$2:$AI$400,
MATCH($A86,'Attendance Dump'!$B$2:$B$400,0),
MATCH(BX$2,'Attendance Dump'!$E$1:$AI$1,0)
),
INDEX('Active Hour''s Dump'!$D$3:$AH$337,
MATCH($C86,'Active Hour''s Dump'!$A$3:$A$337,0),
MATCH(BX$2,'Active Hour''s Dump'!$D$2:$AH$2,0)
))),"")</f>
        <v>9.3333333333333304</v>
      </c>
      <c r="BY86" s="13">
        <f>_xlfn.IFNA(IF(BY$3="Productivity",
INDEX('Productivity Dump'!$E$4:$AJ$500,
MATCH($A86,'Productivity Dump'!$A$4:$A$500,0),
MATCH(BY$2,'Productivity Dump'!$E$3:$AJ$3,0)
),
IF(BY$3="Attendance",
INDEX('Attendance Dump'!$E$2:$AI$400,
MATCH($A86,'Attendance Dump'!$B$2:$B$400,0),
MATCH(BY$2,'Attendance Dump'!$E$1:$AI$1,0)
),
INDEX('Active Hour''s Dump'!$D$3:$AH$337,
MATCH($C86,'Active Hour''s Dump'!$A$3:$A$337,0),
MATCH(BY$2,'Active Hour''s Dump'!$D$2:$AH$2,0)
))),"")</f>
        <v>150.64699999999999</v>
      </c>
      <c r="BZ86" s="13" t="str">
        <f>_xlfn.IFNA(IF(BZ$3="Productivity",
INDEX('Productivity Dump'!$E$4:$AJ$500,
MATCH($A86,'Productivity Dump'!$A$4:$A$500,0),
MATCH(BZ$2,'Productivity Dump'!$E$3:$AJ$3,0)
),
IF(BZ$3="Attendance",
INDEX('Attendance Dump'!$E$2:$AI$400,
MATCH($A86,'Attendance Dump'!$B$2:$B$400,0),
MATCH(BZ$2,'Attendance Dump'!$E$1:$AI$1,0)
),
INDEX('Active Hour''s Dump'!$D$3:$AH$337,
MATCH($C86,'Active Hour''s Dump'!$A$3:$A$337,0),
MATCH(BZ$2,'Active Hour''s Dump'!$D$2:$AH$2,0)
))),"")</f>
        <v>P</v>
      </c>
      <c r="CA86" s="54">
        <f>_xlfn.IFNA(IF(CA$3="Productivity",
INDEX('Productivity Dump'!$E$4:$AJ$500,
MATCH($A86,'Productivity Dump'!$A$4:$A$500,0),
MATCH(CA$2,'Productivity Dump'!$E$3:$AJ$3,0)
),
IF(CA$3="Attendance",
INDEX('Attendance Dump'!$E$2:$AI$400,
MATCH($A86,'Attendance Dump'!$B$2:$B$400,0),
MATCH(CA$2,'Attendance Dump'!$E$1:$AI$1,0)
),
INDEX('Active Hour''s Dump'!$D$3:$AH$337,
MATCH($C86,'Active Hour''s Dump'!$A$3:$A$337,0),
MATCH(CA$2,'Active Hour''s Dump'!$D$2:$AH$2,0)
))),"")</f>
        <v>2.25</v>
      </c>
      <c r="CB86" s="13">
        <f>_xlfn.IFNA(IF(CB$3="Productivity",
INDEX('Productivity Dump'!$E$4:$AJ$500,
MATCH($A86,'Productivity Dump'!$A$4:$A$500,0),
MATCH(CB$2,'Productivity Dump'!$E$3:$AJ$3,0)
),
IF(CB$3="Attendance",
INDEX('Attendance Dump'!$E$2:$AI$400,
MATCH($A86,'Attendance Dump'!$B$2:$B$400,0),
MATCH(CB$2,'Attendance Dump'!$E$1:$AI$1,0)
),
INDEX('Active Hour''s Dump'!$D$3:$AH$337,
MATCH($C86,'Active Hour''s Dump'!$A$3:$A$337,0),
MATCH(CB$2,'Active Hour''s Dump'!$D$2:$AH$2,0)
))),"")</f>
        <v>67.353000000000009</v>
      </c>
      <c r="CC86" s="13" t="str">
        <f>_xlfn.IFNA(IF(CC$3="Productivity",
INDEX('Productivity Dump'!$E$4:$AJ$500,
MATCH($A86,'Productivity Dump'!$A$4:$A$500,0),
MATCH(CC$2,'Productivity Dump'!$E$3:$AJ$3,0)
),
IF(CC$3="Attendance",
INDEX('Attendance Dump'!$E$2:$AI$400,
MATCH($A86,'Attendance Dump'!$B$2:$B$400,0),
MATCH(CC$2,'Attendance Dump'!$E$1:$AI$1,0)
),
INDEX('Active Hour''s Dump'!$D$3:$AH$337,
MATCH($C86,'Active Hour''s Dump'!$A$3:$A$337,0),
MATCH(CC$2,'Active Hour''s Dump'!$D$2:$AH$2,0)
))),"")</f>
        <v>WO</v>
      </c>
      <c r="CD86" s="54">
        <f>_xlfn.IFNA(IF(CD$3="Productivity",
INDEX('Productivity Dump'!$E$4:$AJ$500,
MATCH($A86,'Productivity Dump'!$A$4:$A$500,0),
MATCH(CD$2,'Productivity Dump'!$E$3:$AJ$3,0)
),
IF(CD$3="Attendance",
INDEX('Attendance Dump'!$E$2:$AI$400,
MATCH($A86,'Attendance Dump'!$B$2:$B$400,0),
MATCH(CD$2,'Attendance Dump'!$E$1:$AI$1,0)
),
INDEX('Active Hour''s Dump'!$D$3:$AH$337,
MATCH($C86,'Active Hour''s Dump'!$A$3:$A$337,0),
MATCH(CD$2,'Active Hour''s Dump'!$D$2:$AH$2,0)
))),"")</f>
        <v>1.25</v>
      </c>
      <c r="CE86" s="13">
        <f>_xlfn.IFNA(IF(CE$3="Productivity",
INDEX('Productivity Dump'!$E$4:$AJ$500,
MATCH($A86,'Productivity Dump'!$A$4:$A$500,0),
MATCH(CE$2,'Productivity Dump'!$E$3:$AJ$3,0)
),
IF(CE$3="Attendance",
INDEX('Attendance Dump'!$E$2:$AI$400,
MATCH($A86,'Attendance Dump'!$B$2:$B$400,0),
MATCH(CE$2,'Attendance Dump'!$E$1:$AI$1,0)
),
INDEX('Active Hour''s Dump'!$D$3:$AH$337,
MATCH($C86,'Active Hour''s Dump'!$A$3:$A$337,0),
MATCH(CE$2,'Active Hour''s Dump'!$D$2:$AH$2,0)
))),"")</f>
        <v>521.029</v>
      </c>
      <c r="CF86" s="13" t="str">
        <f>_xlfn.IFNA(IF(CF$3="Productivity",
INDEX('Productivity Dump'!$E$4:$AJ$500,
MATCH($A86,'Productivity Dump'!$A$4:$A$500,0),
MATCH(CF$2,'Productivity Dump'!$E$3:$AJ$3,0)
),
IF(CF$3="Attendance",
INDEX('Attendance Dump'!$E$2:$AI$400,
MATCH($A86,'Attendance Dump'!$B$2:$B$400,0),
MATCH(CF$2,'Attendance Dump'!$E$1:$AI$1,0)
),
INDEX('Active Hour''s Dump'!$D$3:$AH$337,
MATCH($C86,'Active Hour''s Dump'!$A$3:$A$337,0),
MATCH(CF$2,'Active Hour''s Dump'!$D$2:$AH$2,0)
))),"")</f>
        <v>P</v>
      </c>
      <c r="CG86" s="54">
        <f>_xlfn.IFNA(IF(CG$3="Productivity",
INDEX('Productivity Dump'!$E$4:$AJ$500,
MATCH($A86,'Productivity Dump'!$A$4:$A$500,0),
MATCH(CG$2,'Productivity Dump'!$E$3:$AJ$3,0)
),
IF(CG$3="Attendance",
INDEX('Attendance Dump'!$E$2:$AI$400,
MATCH($A86,'Attendance Dump'!$B$2:$B$400,0),
MATCH(CG$2,'Attendance Dump'!$E$1:$AI$1,0)
),
INDEX('Active Hour''s Dump'!$D$3:$AH$337,
MATCH($C86,'Active Hour''s Dump'!$A$3:$A$337,0),
MATCH(CG$2,'Active Hour''s Dump'!$D$2:$AH$2,0)
))),"")</f>
        <v>5.4166666666666696</v>
      </c>
      <c r="CH86" s="13">
        <f>_xlfn.IFNA(IF(CH$3="Productivity",
INDEX('Productivity Dump'!$E$4:$AJ$500,
MATCH($A86,'Productivity Dump'!$A$4:$A$500,0),
MATCH(CH$2,'Productivity Dump'!$E$3:$AJ$3,0)
),
IF(CH$3="Attendance",
INDEX('Attendance Dump'!$E$2:$AI$400,
MATCH($A86,'Attendance Dump'!$B$2:$B$400,0),
MATCH(CH$2,'Attendance Dump'!$E$1:$AI$1,0)
),
INDEX('Active Hour''s Dump'!$D$3:$AH$337,
MATCH($C86,'Active Hour''s Dump'!$A$3:$A$337,0),
MATCH(CH$2,'Active Hour''s Dump'!$D$2:$AH$2,0)
))),"")</f>
        <v>996.81100000000026</v>
      </c>
      <c r="CI86" s="13" t="str">
        <f>_xlfn.IFNA(IF(CI$3="Productivity",
INDEX('Productivity Dump'!$E$4:$AJ$500,
MATCH($A86,'Productivity Dump'!$A$4:$A$500,0),
MATCH(CI$2,'Productivity Dump'!$E$3:$AJ$3,0)
),
IF(CI$3="Attendance",
INDEX('Attendance Dump'!$E$2:$AI$400,
MATCH($A86,'Attendance Dump'!$B$2:$B$400,0),
MATCH(CI$2,'Attendance Dump'!$E$1:$AI$1,0)
),
INDEX('Active Hour''s Dump'!$D$3:$AH$337,
MATCH($C86,'Active Hour''s Dump'!$A$3:$A$337,0),
MATCH(CI$2,'Active Hour''s Dump'!$D$2:$AH$2,0)
))),"")</f>
        <v>P</v>
      </c>
      <c r="CJ86" s="54">
        <f>_xlfn.IFNA(IF(CJ$3="Productivity",
INDEX('Productivity Dump'!$E$4:$AJ$500,
MATCH($A86,'Productivity Dump'!$A$4:$A$500,0),
MATCH(CJ$2,'Productivity Dump'!$E$3:$AJ$3,0)
),
IF(CJ$3="Attendance",
INDEX('Attendance Dump'!$E$2:$AI$400,
MATCH($A86,'Attendance Dump'!$B$2:$B$400,0),
MATCH(CJ$2,'Attendance Dump'!$E$1:$AI$1,0)
),
INDEX('Active Hour''s Dump'!$D$3:$AH$337,
MATCH($C86,'Active Hour''s Dump'!$A$3:$A$337,0),
MATCH(CJ$2,'Active Hour''s Dump'!$D$2:$AH$2,0)
))),"")</f>
        <v>8.6666666666666696</v>
      </c>
      <c r="CK86" s="13">
        <f>_xlfn.IFNA(IF(CK$3="Productivity",
INDEX('Productivity Dump'!$E$4:$AJ$500,
MATCH($A86,'Productivity Dump'!$A$4:$A$500,0),
MATCH(CK$2,'Productivity Dump'!$E$3:$AJ$3,0)
),
IF(CK$3="Attendance",
INDEX('Attendance Dump'!$E$2:$AI$400,
MATCH($A86,'Attendance Dump'!$B$2:$B$400,0),
MATCH(CK$2,'Attendance Dump'!$E$1:$AI$1,0)
),
INDEX('Active Hour''s Dump'!$D$3:$AH$337,
MATCH($C86,'Active Hour''s Dump'!$A$3:$A$337,0),
MATCH(CK$2,'Active Hour''s Dump'!$D$2:$AH$2,0)
))),"")</f>
        <v>1066.3990000000001</v>
      </c>
      <c r="CL86" s="13" t="str">
        <f>_xlfn.IFNA(IF(CL$3="Productivity",
INDEX('Productivity Dump'!$E$4:$AJ$500,
MATCH($A86,'Productivity Dump'!$A$4:$A$500,0),
MATCH(CL$2,'Productivity Dump'!$E$3:$AJ$3,0)
),
IF(CL$3="Attendance",
INDEX('Attendance Dump'!$E$2:$AI$400,
MATCH($A86,'Attendance Dump'!$B$2:$B$400,0),
MATCH(CL$2,'Attendance Dump'!$E$1:$AI$1,0)
),
INDEX('Active Hour''s Dump'!$D$3:$AH$337,
MATCH($C86,'Active Hour''s Dump'!$A$3:$A$337,0),
MATCH(CL$2,'Active Hour''s Dump'!$D$2:$AH$2,0)
))),"")</f>
        <v>P</v>
      </c>
      <c r="CM86" s="54">
        <f>_xlfn.IFNA(IF(CM$3="Productivity",
INDEX('Productivity Dump'!$E$4:$AJ$500,
MATCH($A86,'Productivity Dump'!$A$4:$A$500,0),
MATCH(CM$2,'Productivity Dump'!$E$3:$AJ$3,0)
),
IF(CM$3="Attendance",
INDEX('Attendance Dump'!$E$2:$AI$400,
MATCH($A86,'Attendance Dump'!$B$2:$B$400,0),
MATCH(CM$2,'Attendance Dump'!$E$1:$AI$1,0)
),
INDEX('Active Hour''s Dump'!$D$3:$AH$337,
MATCH($C86,'Active Hour''s Dump'!$A$3:$A$337,0),
MATCH(CM$2,'Active Hour''s Dump'!$D$2:$AH$2,0)
))),"")</f>
        <v>8.5</v>
      </c>
      <c r="CN86" s="13">
        <f>_xlfn.IFNA(IF(CN$3="Productivity",
INDEX('Productivity Dump'!$E$4:$AJ$500,
MATCH($A86,'Productivity Dump'!$A$4:$A$500,0),
MATCH(CN$2,'Productivity Dump'!$E$3:$AJ$3,0)
),
IF(CN$3="Attendance",
INDEX('Attendance Dump'!$E$2:$AI$400,
MATCH($A86,'Attendance Dump'!$B$2:$B$400,0),
MATCH(CN$2,'Attendance Dump'!$E$1:$AI$1,0)
),
INDEX('Active Hour''s Dump'!$D$3:$AH$337,
MATCH($C86,'Active Hour''s Dump'!$A$3:$A$337,0),
MATCH(CN$2,'Active Hour''s Dump'!$D$2:$AH$2,0)
))),"")</f>
        <v>0</v>
      </c>
      <c r="CO86" s="13">
        <f>_xlfn.IFNA(IF(CO$3="Productivity",
INDEX('Productivity Dump'!$E$4:$AJ$500,
MATCH($A86,'Productivity Dump'!$A$4:$A$500,0),
MATCH(CO$2,'Productivity Dump'!$E$3:$AJ$3,0)
),
IF(CO$3="Attendance",
INDEX('Attendance Dump'!$E$2:$AI$400,
MATCH($A86,'Attendance Dump'!$B$2:$B$400,0),
MATCH(CO$2,'Attendance Dump'!$E$1:$AI$1,0)
),
INDEX('Active Hour''s Dump'!$D$3:$AH$337,
MATCH($C86,'Active Hour''s Dump'!$A$3:$A$337,0),
MATCH(CO$2,'Active Hour''s Dump'!$D$2:$AH$2,0)
))),"")</f>
        <v>0</v>
      </c>
      <c r="CP86" s="54">
        <f>_xlfn.IFNA(IF(CP$3="Productivity",
INDEX('Productivity Dump'!$E$4:$AJ$500,
MATCH($A86,'Productivity Dump'!$A$4:$A$500,0),
MATCH(CP$2,'Productivity Dump'!$E$3:$AJ$3,0)
),
IF(CP$3="Attendance",
INDEX('Attendance Dump'!$E$2:$AI$400,
MATCH($A86,'Attendance Dump'!$B$2:$B$400,0),
MATCH(CP$2,'Attendance Dump'!$E$1:$AI$1,0)
),
INDEX('Active Hour''s Dump'!$D$3:$AH$337,
MATCH($C86,'Active Hour''s Dump'!$A$3:$A$337,0),
MATCH(CP$2,'Active Hour''s Dump'!$D$2:$AH$2,0)
))),"")</f>
        <v>0</v>
      </c>
      <c r="CQ86" s="13">
        <f>_xlfn.IFNA(IF(CQ$3="Productivity",
INDEX('Productivity Dump'!$E$4:$AJ$500,
MATCH($A86,'Productivity Dump'!$A$4:$A$500,0),
MATCH(CQ$2,'Productivity Dump'!$E$3:$AJ$3,0)
),
IF(CQ$3="Attendance",
INDEX('Attendance Dump'!$E$2:$AI$400,
MATCH($A86,'Attendance Dump'!$B$2:$B$400,0),
MATCH(CQ$2,'Attendance Dump'!$E$1:$AI$1,0)
),
INDEX('Active Hour''s Dump'!$D$3:$AH$337,
MATCH($C86,'Active Hour''s Dump'!$A$3:$A$337,0),
MATCH(CQ$2,'Active Hour''s Dump'!$D$2:$AH$2,0)
))),"")</f>
        <v>0</v>
      </c>
      <c r="CR86" s="13">
        <f>_xlfn.IFNA(IF(CR$3="Productivity",
INDEX('Productivity Dump'!$E$4:$AJ$500,
MATCH($A86,'Productivity Dump'!$A$4:$A$500,0),
MATCH(CR$2,'Productivity Dump'!$E$3:$AJ$3,0)
),
IF(CR$3="Attendance",
INDEX('Attendance Dump'!$E$2:$AI$400,
MATCH($A86,'Attendance Dump'!$B$2:$B$400,0),
MATCH(CR$2,'Attendance Dump'!$E$1:$AI$1,0)
),
INDEX('Active Hour''s Dump'!$D$3:$AH$337,
MATCH($C86,'Active Hour''s Dump'!$A$3:$A$337,0),
MATCH(CR$2,'Active Hour''s Dump'!$D$2:$AH$2,0)
))),"")</f>
        <v>0</v>
      </c>
      <c r="CS86" s="54">
        <f>_xlfn.IFNA(IF(CS$3="Productivity",
INDEX('Productivity Dump'!$E$4:$AJ$500,
MATCH($A86,'Productivity Dump'!$A$4:$A$500,0),
MATCH(CS$2,'Productivity Dump'!$E$3:$AJ$3,0)
),
IF(CS$3="Attendance",
INDEX('Attendance Dump'!$E$2:$AI$400,
MATCH($A86,'Attendance Dump'!$B$2:$B$400,0),
MATCH(CS$2,'Attendance Dump'!$E$1:$AI$1,0)
),
INDEX('Active Hour''s Dump'!$D$3:$AH$337,
MATCH($C86,'Active Hour''s Dump'!$A$3:$A$337,0),
MATCH(CS$2,'Active Hour''s Dump'!$D$2:$AH$2,0)
))),"")</f>
        <v>0</v>
      </c>
      <c r="CT86" s="13">
        <f>_xlfn.IFNA(IF(CT$3="Productivity",
INDEX('Productivity Dump'!$E$4:$AJ$500,
MATCH($A86,'Productivity Dump'!$A$4:$A$500,0),
MATCH(CT$2,'Productivity Dump'!$E$3:$AJ$3,0)
),
IF(CT$3="Attendance",
INDEX('Attendance Dump'!$E$2:$AI$400,
MATCH($A86,'Attendance Dump'!$B$2:$B$400,0),
MATCH(CT$2,'Attendance Dump'!$E$1:$AI$1,0)
),
INDEX('Active Hour''s Dump'!$D$3:$AH$337,
MATCH($C86,'Active Hour''s Dump'!$A$3:$A$337,0),
MATCH(CT$2,'Active Hour''s Dump'!$D$2:$AH$2,0)
))),"")</f>
        <v>0</v>
      </c>
      <c r="CU86" s="13">
        <f>_xlfn.IFNA(IF(CU$3="Productivity",
INDEX('Productivity Dump'!$E$4:$AJ$500,
MATCH($A86,'Productivity Dump'!$A$4:$A$500,0),
MATCH(CU$2,'Productivity Dump'!$E$3:$AJ$3,0)
),
IF(CU$3="Attendance",
INDEX('Attendance Dump'!$E$2:$AI$400,
MATCH($A86,'Attendance Dump'!$B$2:$B$400,0),
MATCH(CU$2,'Attendance Dump'!$E$1:$AI$1,0)
),
INDEX('Active Hour''s Dump'!$D$3:$AH$337,
MATCH($C86,'Active Hour''s Dump'!$A$3:$A$337,0),
MATCH(CU$2,'Active Hour''s Dump'!$D$2:$AH$2,0)
))),"")</f>
        <v>0</v>
      </c>
      <c r="CV86" s="54">
        <f>_xlfn.IFNA(IF(CV$3="Productivity",
INDEX('Productivity Dump'!$E$4:$AJ$500,
MATCH($A86,'Productivity Dump'!$A$4:$A$500,0),
MATCH(CV$2,'Productivity Dump'!$E$3:$AJ$3,0)
),
IF(CV$3="Attendance",
INDEX('Attendance Dump'!$E$2:$AI$400,
MATCH($A86,'Attendance Dump'!$B$2:$B$400,0),
MATCH(CV$2,'Attendance Dump'!$E$1:$AI$1,0)
),
INDEX('Active Hour''s Dump'!$D$3:$AH$337,
MATCH($C86,'Active Hour''s Dump'!$A$3:$A$337,0),
MATCH(CV$2,'Active Hour''s Dump'!$D$2:$AH$2,0)
))),"")</f>
        <v>0</v>
      </c>
      <c r="CW86" s="13"/>
      <c r="CX86" s="13"/>
      <c r="CY86" s="54"/>
      <c r="DA86" s="57">
        <f t="shared" si="69"/>
        <v>176.83333333333334</v>
      </c>
      <c r="DB86" s="35">
        <f t="shared" si="70"/>
        <v>19043.501000000004</v>
      </c>
      <c r="DC86" s="35">
        <f t="shared" si="67"/>
        <v>2956.4989999999962</v>
      </c>
      <c r="DD86" s="35">
        <f t="shared" ca="1" si="68"/>
        <v>0</v>
      </c>
      <c r="DF86" s="32" cm="1">
        <f t="array" ref="DF86">SUMPRODUCT(
    (MOD(COLUMN(H86:CV86) - COLUMN(H86), 3) = 0) *
    (H86:CV86 = 0) *
    (I86:CW86 = "P") *
    (COUNTIF(UKHoliday, H$2:CV$2) = 0)
)</f>
        <v>0</v>
      </c>
      <c r="DG86" s="33" cm="1">
        <f t="array" ref="DG86">SUMPRODUCT(
  (MOD(COLUMN(H86:CV86) - COLUMN(H86), 3) = 0) *
  (H86:CV86 &gt; 0) *
  (H86:CV86 &lt; 0.5 * IF(((WEEKDAY(H$2:CV$2, 2) = 1) + (WEEKDAY(H$2:CV$2, 2) = 6)), G86, F86)) *
  (I86:CW86 = "P") *
  (COUNTIF(UKHoliday, H$2:CV$2) = 0)
)</f>
        <v>1</v>
      </c>
      <c r="DH86" s="33" cm="1">
        <f t="array" ref="DH86">SUMPRODUCT(
  (MOD(COLUMN(H86:CV86) - COLUMN(H86), 3) = 0) *
  (H86:CV86 &gt; 0.5 * IF(((WEEKDAY(H$2:CV$2, 2) = 1) + (WEEKDAY(H$2:CV$2, 2) = 6)), $G86, $F86)) *
  (H86:CV86 &lt; 0.8 * IF(((WEEKDAY(H$2:CV$2, 2) = 1) + (WEEKDAY(H$2:CV$2, 2) = 6)), $G86, $F86)) *
  (I86:CW86 = "P") *
  (COUNTIF(UKHoliday, H$2:CV$2) = 0)
)</f>
        <v>2</v>
      </c>
      <c r="DI86" s="33" cm="1">
        <f t="array" ref="DI86">SUMPRODUCT(
  (MOD(COLUMN(H86:CV86) - COLUMN(H86), 3) = 0) *
  (H86:CV86 &gt; 0.8 * IF(((WEEKDAY(H$2:CV$2, 2) = 1) + (WEEKDAY(H$2:CV$2, 2) = 6)), $G86, $F86)) *
  (H86:CV86 &lt; 1 * IF(((WEEKDAY(H$2:CV$2, 2) = 1) + (WEEKDAY(H$2:CV$2, 2) = 6)), $G86, $F86)) *
  (I86:CW86 = "P") *
  (COUNTIF(UKHoliday, H$2:CV$2) = 0)
)</f>
        <v>19</v>
      </c>
    </row>
    <row r="87" spans="1:113" x14ac:dyDescent="0.3">
      <c r="A87" s="8" t="s">
        <v>131</v>
      </c>
      <c r="B87" s="8" t="s">
        <v>130</v>
      </c>
      <c r="C87" s="9" t="s">
        <v>647</v>
      </c>
      <c r="D87" s="62" t="s">
        <v>945</v>
      </c>
      <c r="E87" s="35">
        <v>18600</v>
      </c>
      <c r="F87" s="35">
        <f t="shared" si="65"/>
        <v>930</v>
      </c>
      <c r="G87" s="35">
        <f t="shared" si="66"/>
        <v>465</v>
      </c>
      <c r="H87" s="13">
        <f>_xlfn.IFNA(IF(H$3="Productivity",
INDEX('Productivity Dump'!$E$4:$AJ$500,
MATCH($A87,'Productivity Dump'!$A$4:$A$500,0),
MATCH(H$2,'Productivity Dump'!$E$3:$AJ$3,0)
),
IF(H$3="Attendance",
INDEX('Attendance Dump'!$E$2:$AI$400,
MATCH($A87,'Attendance Dump'!$B$2:$B$400,0),
MATCH(H$2,'Attendance Dump'!$E$1:$AI$1,0)
),
INDEX('Active Hour''s Dump'!$D$3:$AH$337,
MATCH($C87,'Active Hour''s Dump'!$A$3:$A$337,0),
MATCH(H$2,'Active Hour''s Dump'!$D$2:$AH$2,0)
))),"")</f>
        <v>823.82799999999997</v>
      </c>
      <c r="I87" s="13" t="str">
        <f>_xlfn.IFNA(IF(I$3="Productivity",
INDEX('Productivity Dump'!$E$4:$AJ$500,
MATCH($A87,'Productivity Dump'!$A$4:$A$500,0),
MATCH(I$2,'Productivity Dump'!$E$3:$AJ$3,0)
),
IF(I$3="Attendance",
INDEX('Attendance Dump'!$E$2:$AI$400,
MATCH($A87,'Attendance Dump'!$B$2:$B$400,0),
MATCH(I$2,'Attendance Dump'!$E$1:$AI$1,0)
),
INDEX('Active Hour''s Dump'!$D$3:$AH$337,
MATCH($C87,'Active Hour''s Dump'!$A$3:$A$337,0),
MATCH(I$2,'Active Hour''s Dump'!$D$2:$AH$2,0)
))),"")</f>
        <v>P</v>
      </c>
      <c r="J87" s="54">
        <f>_xlfn.IFNA(IF(J$3="Productivity",
INDEX('Productivity Dump'!$E$4:$AJ$500,
MATCH($A87,'Productivity Dump'!$A$4:$A$500,0),
MATCH(J$2,'Productivity Dump'!$E$3:$AJ$3,0)
),
IF(J$3="Attendance",
INDEX('Attendance Dump'!$E$2:$AI$400,
MATCH($A87,'Attendance Dump'!$B$2:$B$400,0),
MATCH(J$2,'Attendance Dump'!$E$1:$AI$1,0)
),
INDEX('Active Hour''s Dump'!$D$3:$AH$337,
MATCH($C87,'Active Hour''s Dump'!$A$3:$A$337,0),
MATCH(J$2,'Active Hour''s Dump'!$D$2:$AH$2,0)
))),"")</f>
        <v>8.75</v>
      </c>
      <c r="K87" s="13">
        <f>_xlfn.IFNA(IF(K$3="Productivity",
INDEX('Productivity Dump'!$E$4:$AJ$500,
MATCH($A87,'Productivity Dump'!$A$4:$A$500,0),
MATCH(K$2,'Productivity Dump'!$E$3:$AJ$3,0)
),
IF(K$3="Attendance",
INDEX('Attendance Dump'!$E$2:$AI$400,
MATCH($A87,'Attendance Dump'!$B$2:$B$400,0),
MATCH(K$2,'Attendance Dump'!$E$1:$AI$1,0)
),
INDEX('Active Hour''s Dump'!$D$3:$AH$337,
MATCH($C87,'Active Hour''s Dump'!$A$3:$A$337,0),
MATCH(K$2,'Active Hour''s Dump'!$D$2:$AH$2,0)
))),"")</f>
        <v>898.58300000000008</v>
      </c>
      <c r="L87" s="13" t="str">
        <f>_xlfn.IFNA(IF(L$3="Productivity",
INDEX('Productivity Dump'!$E$4:$AJ$500,
MATCH($A87,'Productivity Dump'!$A$4:$A$500,0),
MATCH(L$2,'Productivity Dump'!$E$3:$AJ$3,0)
),
IF(L$3="Attendance",
INDEX('Attendance Dump'!$E$2:$AI$400,
MATCH($A87,'Attendance Dump'!$B$2:$B$400,0),
MATCH(L$2,'Attendance Dump'!$E$1:$AI$1,0)
),
INDEX('Active Hour''s Dump'!$D$3:$AH$337,
MATCH($C87,'Active Hour''s Dump'!$A$3:$A$337,0),
MATCH(L$2,'Active Hour''s Dump'!$D$2:$AH$2,0)
))),"")</f>
        <v>P</v>
      </c>
      <c r="M87" s="54">
        <f>_xlfn.IFNA(IF(M$3="Productivity",
INDEX('Productivity Dump'!$E$4:$AJ$500,
MATCH($A87,'Productivity Dump'!$A$4:$A$500,0),
MATCH(M$2,'Productivity Dump'!$E$3:$AJ$3,0)
),
IF(M$3="Attendance",
INDEX('Attendance Dump'!$E$2:$AI$400,
MATCH($A87,'Attendance Dump'!$B$2:$B$400,0),
MATCH(M$2,'Attendance Dump'!$E$1:$AI$1,0)
),
INDEX('Active Hour''s Dump'!$D$3:$AH$337,
MATCH($C87,'Active Hour''s Dump'!$A$3:$A$337,0),
MATCH(M$2,'Active Hour''s Dump'!$D$2:$AH$2,0)
))),"")</f>
        <v>9.9166666666666696</v>
      </c>
      <c r="N87" s="13">
        <f>_xlfn.IFNA(IF(N$3="Productivity",
INDEX('Productivity Dump'!$E$4:$AJ$500,
MATCH($A87,'Productivity Dump'!$A$4:$A$500,0),
MATCH(N$2,'Productivity Dump'!$E$3:$AJ$3,0)
),
IF(N$3="Attendance",
INDEX('Attendance Dump'!$E$2:$AI$400,
MATCH($A87,'Attendance Dump'!$B$2:$B$400,0),
MATCH(N$2,'Attendance Dump'!$E$1:$AI$1,0)
),
INDEX('Active Hour''s Dump'!$D$3:$AH$337,
MATCH($C87,'Active Hour''s Dump'!$A$3:$A$337,0),
MATCH(N$2,'Active Hour''s Dump'!$D$2:$AH$2,0)
))),"")</f>
        <v>654.45899999999983</v>
      </c>
      <c r="O87" s="13" t="str">
        <f>_xlfn.IFNA(IF(O$3="Productivity",
INDEX('Productivity Dump'!$E$4:$AJ$500,
MATCH($A87,'Productivity Dump'!$A$4:$A$500,0),
MATCH(O$2,'Productivity Dump'!$E$3:$AJ$3,0)
),
IF(O$3="Attendance",
INDEX('Attendance Dump'!$E$2:$AI$400,
MATCH($A87,'Attendance Dump'!$B$2:$B$400,0),
MATCH(O$2,'Attendance Dump'!$E$1:$AI$1,0)
),
INDEX('Active Hour''s Dump'!$D$3:$AH$337,
MATCH($C87,'Active Hour''s Dump'!$A$3:$A$337,0),
MATCH(O$2,'Active Hour''s Dump'!$D$2:$AH$2,0)
))),"")</f>
        <v>P</v>
      </c>
      <c r="P87" s="54">
        <f>_xlfn.IFNA(IF(P$3="Productivity",
INDEX('Productivity Dump'!$E$4:$AJ$500,
MATCH($A87,'Productivity Dump'!$A$4:$A$500,0),
MATCH(P$2,'Productivity Dump'!$E$3:$AJ$3,0)
),
IF(P$3="Attendance",
INDEX('Attendance Dump'!$E$2:$AI$400,
MATCH($A87,'Attendance Dump'!$B$2:$B$400,0),
MATCH(P$2,'Attendance Dump'!$E$1:$AI$1,0)
),
INDEX('Active Hour''s Dump'!$D$3:$AH$337,
MATCH($C87,'Active Hour''s Dump'!$A$3:$A$337,0),
MATCH(P$2,'Active Hour''s Dump'!$D$2:$AH$2,0)
))),"")</f>
        <v>5.5833333333333304</v>
      </c>
      <c r="Q87" s="13">
        <f>_xlfn.IFNA(IF(Q$3="Productivity",
INDEX('Productivity Dump'!$E$4:$AJ$500,
MATCH($A87,'Productivity Dump'!$A$4:$A$500,0),
MATCH(Q$2,'Productivity Dump'!$E$3:$AJ$3,0)
),
IF(Q$3="Attendance",
INDEX('Attendance Dump'!$E$2:$AI$400,
MATCH($A87,'Attendance Dump'!$B$2:$B$400,0),
MATCH(Q$2,'Attendance Dump'!$E$1:$AI$1,0)
),
INDEX('Active Hour''s Dump'!$D$3:$AH$337,
MATCH($C87,'Active Hour''s Dump'!$A$3:$A$337,0),
MATCH(Q$2,'Active Hour''s Dump'!$D$2:$AH$2,0)
))),"")</f>
        <v>105.01500000000001</v>
      </c>
      <c r="R87" s="13" t="str">
        <f>_xlfn.IFNA(IF(R$3="Productivity",
INDEX('Productivity Dump'!$E$4:$AJ$500,
MATCH($A87,'Productivity Dump'!$A$4:$A$500,0),
MATCH(R$2,'Productivity Dump'!$E$3:$AJ$3,0)
),
IF(R$3="Attendance",
INDEX('Attendance Dump'!$E$2:$AI$400,
MATCH($A87,'Attendance Dump'!$B$2:$B$400,0),
MATCH(R$2,'Attendance Dump'!$E$1:$AI$1,0)
),
INDEX('Active Hour''s Dump'!$D$3:$AH$337,
MATCH($C87,'Active Hour''s Dump'!$A$3:$A$337,0),
MATCH(R$2,'Active Hour''s Dump'!$D$2:$AH$2,0)
))),"")</f>
        <v>WO</v>
      </c>
      <c r="S87" s="54">
        <f>_xlfn.IFNA(IF(S$3="Productivity",
INDEX('Productivity Dump'!$E$4:$AJ$500,
MATCH($A87,'Productivity Dump'!$A$4:$A$500,0),
MATCH(S$2,'Productivity Dump'!$E$3:$AJ$3,0)
),
IF(S$3="Attendance",
INDEX('Attendance Dump'!$E$2:$AI$400,
MATCH($A87,'Attendance Dump'!$B$2:$B$400,0),
MATCH(S$2,'Attendance Dump'!$E$1:$AI$1,0)
),
INDEX('Active Hour''s Dump'!$D$3:$AH$337,
MATCH($C87,'Active Hour''s Dump'!$A$3:$A$337,0),
MATCH(S$2,'Active Hour''s Dump'!$D$2:$AH$2,0)
))),"")</f>
        <v>0.91666666666666696</v>
      </c>
      <c r="T87" s="13">
        <f>_xlfn.IFNA(IF(T$3="Productivity",
INDEX('Productivity Dump'!$E$4:$AJ$500,
MATCH($A87,'Productivity Dump'!$A$4:$A$500,0),
MATCH(T$2,'Productivity Dump'!$E$3:$AJ$3,0)
),
IF(T$3="Attendance",
INDEX('Attendance Dump'!$E$2:$AI$400,
MATCH($A87,'Attendance Dump'!$B$2:$B$400,0),
MATCH(T$2,'Attendance Dump'!$E$1:$AI$1,0)
),
INDEX('Active Hour''s Dump'!$D$3:$AH$337,
MATCH($C87,'Active Hour''s Dump'!$A$3:$A$337,0),
MATCH(T$2,'Active Hour''s Dump'!$D$2:$AH$2,0)
))),"")</f>
        <v>292.70499999999998</v>
      </c>
      <c r="U87" s="13" t="str">
        <f>_xlfn.IFNA(IF(U$3="Productivity",
INDEX('Productivity Dump'!$E$4:$AJ$500,
MATCH($A87,'Productivity Dump'!$A$4:$A$500,0),
MATCH(U$2,'Productivity Dump'!$E$3:$AJ$3,0)
),
IF(U$3="Attendance",
INDEX('Attendance Dump'!$E$2:$AI$400,
MATCH($A87,'Attendance Dump'!$B$2:$B$400,0),
MATCH(U$2,'Attendance Dump'!$E$1:$AI$1,0)
),
INDEX('Active Hour''s Dump'!$D$3:$AH$337,
MATCH($C87,'Active Hour''s Dump'!$A$3:$A$337,0),
MATCH(U$2,'Active Hour''s Dump'!$D$2:$AH$2,0)
))),"")</f>
        <v>P</v>
      </c>
      <c r="V87" s="54">
        <f>_xlfn.IFNA(IF(V$3="Productivity",
INDEX('Productivity Dump'!$E$4:$AJ$500,
MATCH($A87,'Productivity Dump'!$A$4:$A$500,0),
MATCH(V$2,'Productivity Dump'!$E$3:$AJ$3,0)
),
IF(V$3="Attendance",
INDEX('Attendance Dump'!$E$2:$AI$400,
MATCH($A87,'Attendance Dump'!$B$2:$B$400,0),
MATCH(V$2,'Attendance Dump'!$E$1:$AI$1,0)
),
INDEX('Active Hour''s Dump'!$D$3:$AH$337,
MATCH($C87,'Active Hour''s Dump'!$A$3:$A$337,0),
MATCH(V$2,'Active Hour''s Dump'!$D$2:$AH$2,0)
))),"")</f>
        <v>5</v>
      </c>
      <c r="W87" s="13">
        <f>_xlfn.IFNA(IF(W$3="Productivity",
INDEX('Productivity Dump'!$E$4:$AJ$500,
MATCH($A87,'Productivity Dump'!$A$4:$A$500,0),
MATCH(W$2,'Productivity Dump'!$E$3:$AJ$3,0)
),
IF(W$3="Attendance",
INDEX('Attendance Dump'!$E$2:$AI$400,
MATCH($A87,'Attendance Dump'!$B$2:$B$400,0),
MATCH(W$2,'Attendance Dump'!$E$1:$AI$1,0)
),
INDEX('Active Hour''s Dump'!$D$3:$AH$337,
MATCH($C87,'Active Hour''s Dump'!$A$3:$A$337,0),
MATCH(W$2,'Active Hour''s Dump'!$D$2:$AH$2,0)
))),"")</f>
        <v>860.44399999999996</v>
      </c>
      <c r="X87" s="13" t="str">
        <f>_xlfn.IFNA(IF(X$3="Productivity",
INDEX('Productivity Dump'!$E$4:$AJ$500,
MATCH($A87,'Productivity Dump'!$A$4:$A$500,0),
MATCH(X$2,'Productivity Dump'!$E$3:$AJ$3,0)
),
IF(X$3="Attendance",
INDEX('Attendance Dump'!$E$2:$AI$400,
MATCH($A87,'Attendance Dump'!$B$2:$B$400,0),
MATCH(X$2,'Attendance Dump'!$E$1:$AI$1,0)
),
INDEX('Active Hour''s Dump'!$D$3:$AH$337,
MATCH($C87,'Active Hour''s Dump'!$A$3:$A$337,0),
MATCH(X$2,'Active Hour''s Dump'!$D$2:$AH$2,0)
))),"")</f>
        <v>P</v>
      </c>
      <c r="Y87" s="54">
        <f>_xlfn.IFNA(IF(Y$3="Productivity",
INDEX('Productivity Dump'!$E$4:$AJ$500,
MATCH($A87,'Productivity Dump'!$A$4:$A$500,0),
MATCH(Y$2,'Productivity Dump'!$E$3:$AJ$3,0)
),
IF(Y$3="Attendance",
INDEX('Attendance Dump'!$E$2:$AI$400,
MATCH($A87,'Attendance Dump'!$B$2:$B$400,0),
MATCH(Y$2,'Attendance Dump'!$E$1:$AI$1,0)
),
INDEX('Active Hour''s Dump'!$D$3:$AH$337,
MATCH($C87,'Active Hour''s Dump'!$A$3:$A$337,0),
MATCH(Y$2,'Active Hour''s Dump'!$D$2:$AH$2,0)
))),"")</f>
        <v>10.25</v>
      </c>
      <c r="Z87" s="13">
        <f>_xlfn.IFNA(IF(Z$3="Productivity",
INDEX('Productivity Dump'!$E$4:$AJ$500,
MATCH($A87,'Productivity Dump'!$A$4:$A$500,0),
MATCH(Z$2,'Productivity Dump'!$E$3:$AJ$3,0)
),
IF(Z$3="Attendance",
INDEX('Attendance Dump'!$E$2:$AI$400,
MATCH($A87,'Attendance Dump'!$B$2:$B$400,0),
MATCH(Z$2,'Attendance Dump'!$E$1:$AI$1,0)
),
INDEX('Active Hour''s Dump'!$D$3:$AH$337,
MATCH($C87,'Active Hour''s Dump'!$A$3:$A$337,0),
MATCH(Z$2,'Active Hour''s Dump'!$D$2:$AH$2,0)
))),"")</f>
        <v>903.3069999999999</v>
      </c>
      <c r="AA87" s="13" t="str">
        <f>_xlfn.IFNA(IF(AA$3="Productivity",
INDEX('Productivity Dump'!$E$4:$AJ$500,
MATCH($A87,'Productivity Dump'!$A$4:$A$500,0),
MATCH(AA$2,'Productivity Dump'!$E$3:$AJ$3,0)
),
IF(AA$3="Attendance",
INDEX('Attendance Dump'!$E$2:$AI$400,
MATCH($A87,'Attendance Dump'!$B$2:$B$400,0),
MATCH(AA$2,'Attendance Dump'!$E$1:$AI$1,0)
),
INDEX('Active Hour''s Dump'!$D$3:$AH$337,
MATCH($C87,'Active Hour''s Dump'!$A$3:$A$337,0),
MATCH(AA$2,'Active Hour''s Dump'!$D$2:$AH$2,0)
))),"")</f>
        <v>P</v>
      </c>
      <c r="AB87" s="54">
        <f>_xlfn.IFNA(IF(AB$3="Productivity",
INDEX('Productivity Dump'!$E$4:$AJ$500,
MATCH($A87,'Productivity Dump'!$A$4:$A$500,0),
MATCH(AB$2,'Productivity Dump'!$E$3:$AJ$3,0)
),
IF(AB$3="Attendance",
INDEX('Attendance Dump'!$E$2:$AI$400,
MATCH($A87,'Attendance Dump'!$B$2:$B$400,0),
MATCH(AB$2,'Attendance Dump'!$E$1:$AI$1,0)
),
INDEX('Active Hour''s Dump'!$D$3:$AH$337,
MATCH($C87,'Active Hour''s Dump'!$A$3:$A$337,0),
MATCH(AB$2,'Active Hour''s Dump'!$D$2:$AH$2,0)
))),"")</f>
        <v>8.5833333333333304</v>
      </c>
      <c r="AC87" s="13">
        <f>_xlfn.IFNA(IF(AC$3="Productivity",
INDEX('Productivity Dump'!$E$4:$AJ$500,
MATCH($A87,'Productivity Dump'!$A$4:$A$500,0),
MATCH(AC$2,'Productivity Dump'!$E$3:$AJ$3,0)
),
IF(AC$3="Attendance",
INDEX('Attendance Dump'!$E$2:$AI$400,
MATCH($A87,'Attendance Dump'!$B$2:$B$400,0),
MATCH(AC$2,'Attendance Dump'!$E$1:$AI$1,0)
),
INDEX('Active Hour''s Dump'!$D$3:$AH$337,
MATCH($C87,'Active Hour''s Dump'!$A$3:$A$337,0),
MATCH(AC$2,'Active Hour''s Dump'!$D$2:$AH$2,0)
))),"")</f>
        <v>903.38199999999995</v>
      </c>
      <c r="AD87" s="13" t="str">
        <f>_xlfn.IFNA(IF(AD$3="Productivity",
INDEX('Productivity Dump'!$E$4:$AJ$500,
MATCH($A87,'Productivity Dump'!$A$4:$A$500,0),
MATCH(AD$2,'Productivity Dump'!$E$3:$AJ$3,0)
),
IF(AD$3="Attendance",
INDEX('Attendance Dump'!$E$2:$AI$400,
MATCH($A87,'Attendance Dump'!$B$2:$B$400,0),
MATCH(AD$2,'Attendance Dump'!$E$1:$AI$1,0)
),
INDEX('Active Hour''s Dump'!$D$3:$AH$337,
MATCH($C87,'Active Hour''s Dump'!$A$3:$A$337,0),
MATCH(AD$2,'Active Hour''s Dump'!$D$2:$AH$2,0)
))),"")</f>
        <v>P</v>
      </c>
      <c r="AE87" s="54">
        <f>_xlfn.IFNA(IF(AE$3="Productivity",
INDEX('Productivity Dump'!$E$4:$AJ$500,
MATCH($A87,'Productivity Dump'!$A$4:$A$500,0),
MATCH(AE$2,'Productivity Dump'!$E$3:$AJ$3,0)
),
IF(AE$3="Attendance",
INDEX('Attendance Dump'!$E$2:$AI$400,
MATCH($A87,'Attendance Dump'!$B$2:$B$400,0),
MATCH(AE$2,'Attendance Dump'!$E$1:$AI$1,0)
),
INDEX('Active Hour''s Dump'!$D$3:$AH$337,
MATCH($C87,'Active Hour''s Dump'!$A$3:$A$337,0),
MATCH(AE$2,'Active Hour''s Dump'!$D$2:$AH$2,0)
))),"")</f>
        <v>9</v>
      </c>
      <c r="AF87" s="13">
        <f>_xlfn.IFNA(IF(AF$3="Productivity",
INDEX('Productivity Dump'!$E$4:$AJ$500,
MATCH($A87,'Productivity Dump'!$A$4:$A$500,0),
MATCH(AF$2,'Productivity Dump'!$E$3:$AJ$3,0)
),
IF(AF$3="Attendance",
INDEX('Attendance Dump'!$E$2:$AI$400,
MATCH($A87,'Attendance Dump'!$B$2:$B$400,0),
MATCH(AF$2,'Attendance Dump'!$E$1:$AI$1,0)
),
INDEX('Active Hour''s Dump'!$D$3:$AH$337,
MATCH($C87,'Active Hour''s Dump'!$A$3:$A$337,0),
MATCH(AF$2,'Active Hour''s Dump'!$D$2:$AH$2,0)
))),"")</f>
        <v>802.91000000000008</v>
      </c>
      <c r="AG87" s="13" t="str">
        <f>_xlfn.IFNA(IF(AG$3="Productivity",
INDEX('Productivity Dump'!$E$4:$AJ$500,
MATCH($A87,'Productivity Dump'!$A$4:$A$500,0),
MATCH(AG$2,'Productivity Dump'!$E$3:$AJ$3,0)
),
IF(AG$3="Attendance",
INDEX('Attendance Dump'!$E$2:$AI$400,
MATCH($A87,'Attendance Dump'!$B$2:$B$400,0),
MATCH(AG$2,'Attendance Dump'!$E$1:$AI$1,0)
),
INDEX('Active Hour''s Dump'!$D$3:$AH$337,
MATCH($C87,'Active Hour''s Dump'!$A$3:$A$337,0),
MATCH(AG$2,'Active Hour''s Dump'!$D$2:$AH$2,0)
))),"")</f>
        <v>P</v>
      </c>
      <c r="AH87" s="54">
        <f>_xlfn.IFNA(IF(AH$3="Productivity",
INDEX('Productivity Dump'!$E$4:$AJ$500,
MATCH($A87,'Productivity Dump'!$A$4:$A$500,0),
MATCH(AH$2,'Productivity Dump'!$E$3:$AJ$3,0)
),
IF(AH$3="Attendance",
INDEX('Attendance Dump'!$E$2:$AI$400,
MATCH($A87,'Attendance Dump'!$B$2:$B$400,0),
MATCH(AH$2,'Attendance Dump'!$E$1:$AI$1,0)
),
INDEX('Active Hour''s Dump'!$D$3:$AH$337,
MATCH($C87,'Active Hour''s Dump'!$A$3:$A$337,0),
MATCH(AH$2,'Active Hour''s Dump'!$D$2:$AH$2,0)
))),"")</f>
        <v>11</v>
      </c>
      <c r="AI87" s="13">
        <f>_xlfn.IFNA(IF(AI$3="Productivity",
INDEX('Productivity Dump'!$E$4:$AJ$500,
MATCH($A87,'Productivity Dump'!$A$4:$A$500,0),
MATCH(AI$2,'Productivity Dump'!$E$3:$AJ$3,0)
),
IF(AI$3="Attendance",
INDEX('Attendance Dump'!$E$2:$AI$400,
MATCH($A87,'Attendance Dump'!$B$2:$B$400,0),
MATCH(AI$2,'Attendance Dump'!$E$1:$AI$1,0)
),
INDEX('Active Hour''s Dump'!$D$3:$AH$337,
MATCH($C87,'Active Hour''s Dump'!$A$3:$A$337,0),
MATCH(AI$2,'Active Hour''s Dump'!$D$2:$AH$2,0)
))),"")</f>
        <v>51.969000000000001</v>
      </c>
      <c r="AJ87" s="13" t="str">
        <f>_xlfn.IFNA(IF(AJ$3="Productivity",
INDEX('Productivity Dump'!$E$4:$AJ$500,
MATCH($A87,'Productivity Dump'!$A$4:$A$500,0),
MATCH(AJ$2,'Productivity Dump'!$E$3:$AJ$3,0)
),
IF(AJ$3="Attendance",
INDEX('Attendance Dump'!$E$2:$AI$400,
MATCH($A87,'Attendance Dump'!$B$2:$B$400,0),
MATCH(AJ$2,'Attendance Dump'!$E$1:$AI$1,0)
),
INDEX('Active Hour''s Dump'!$D$3:$AH$337,
MATCH($C87,'Active Hour''s Dump'!$A$3:$A$337,0),
MATCH(AJ$2,'Active Hour''s Dump'!$D$2:$AH$2,0)
))),"")</f>
        <v>PL</v>
      </c>
      <c r="AK87" s="54">
        <f>_xlfn.IFNA(IF(AK$3="Productivity",
INDEX('Productivity Dump'!$E$4:$AJ$500,
MATCH($A87,'Productivity Dump'!$A$4:$A$500,0),
MATCH(AK$2,'Productivity Dump'!$E$3:$AJ$3,0)
),
IF(AK$3="Attendance",
INDEX('Attendance Dump'!$E$2:$AI$400,
MATCH($A87,'Attendance Dump'!$B$2:$B$400,0),
MATCH(AK$2,'Attendance Dump'!$E$1:$AI$1,0)
),
INDEX('Active Hour''s Dump'!$D$3:$AH$337,
MATCH($C87,'Active Hour''s Dump'!$A$3:$A$337,0),
MATCH(AK$2,'Active Hour''s Dump'!$D$2:$AH$2,0)
))),"")</f>
        <v>0</v>
      </c>
      <c r="AL87" s="13">
        <f>_xlfn.IFNA(IF(AL$3="Productivity",
INDEX('Productivity Dump'!$E$4:$AJ$500,
MATCH($A87,'Productivity Dump'!$A$4:$A$500,0),
MATCH(AL$2,'Productivity Dump'!$E$3:$AJ$3,0)
),
IF(AL$3="Attendance",
INDEX('Attendance Dump'!$E$2:$AI$400,
MATCH($A87,'Attendance Dump'!$B$2:$B$400,0),
MATCH(AL$2,'Attendance Dump'!$E$1:$AI$1,0)
),
INDEX('Active Hour''s Dump'!$D$3:$AH$337,
MATCH($C87,'Active Hour''s Dump'!$A$3:$A$337,0),
MATCH(AL$2,'Active Hour''s Dump'!$D$2:$AH$2,0)
))),"")</f>
        <v>0</v>
      </c>
      <c r="AM87" s="13" t="str">
        <f>_xlfn.IFNA(IF(AM$3="Productivity",
INDEX('Productivity Dump'!$E$4:$AJ$500,
MATCH($A87,'Productivity Dump'!$A$4:$A$500,0),
MATCH(AM$2,'Productivity Dump'!$E$3:$AJ$3,0)
),
IF(AM$3="Attendance",
INDEX('Attendance Dump'!$E$2:$AI$400,
MATCH($A87,'Attendance Dump'!$B$2:$B$400,0),
MATCH(AM$2,'Attendance Dump'!$E$1:$AI$1,0)
),
INDEX('Active Hour''s Dump'!$D$3:$AH$337,
MATCH($C87,'Active Hour''s Dump'!$A$3:$A$337,0),
MATCH(AM$2,'Active Hour''s Dump'!$D$2:$AH$2,0)
))),"")</f>
        <v>WO</v>
      </c>
      <c r="AN87" s="54">
        <f>_xlfn.IFNA(IF(AN$3="Productivity",
INDEX('Productivity Dump'!$E$4:$AJ$500,
MATCH($A87,'Productivity Dump'!$A$4:$A$500,0),
MATCH(AN$2,'Productivity Dump'!$E$3:$AJ$3,0)
),
IF(AN$3="Attendance",
INDEX('Attendance Dump'!$E$2:$AI$400,
MATCH($A87,'Attendance Dump'!$B$2:$B$400,0),
MATCH(AN$2,'Attendance Dump'!$E$1:$AI$1,0)
),
INDEX('Active Hour''s Dump'!$D$3:$AH$337,
MATCH($C87,'Active Hour''s Dump'!$A$3:$A$337,0),
MATCH(AN$2,'Active Hour''s Dump'!$D$2:$AH$2,0)
))),"")</f>
        <v>0</v>
      </c>
      <c r="AO87" s="13">
        <f>_xlfn.IFNA(IF(AO$3="Productivity",
INDEX('Productivity Dump'!$E$4:$AJ$500,
MATCH($A87,'Productivity Dump'!$A$4:$A$500,0),
MATCH(AO$2,'Productivity Dump'!$E$3:$AJ$3,0)
),
IF(AO$3="Attendance",
INDEX('Attendance Dump'!$E$2:$AI$400,
MATCH($A87,'Attendance Dump'!$B$2:$B$400,0),
MATCH(AO$2,'Attendance Dump'!$E$1:$AI$1,0)
),
INDEX('Active Hour''s Dump'!$D$3:$AH$337,
MATCH($C87,'Active Hour''s Dump'!$A$3:$A$337,0),
MATCH(AO$2,'Active Hour''s Dump'!$D$2:$AH$2,0)
))),"")</f>
        <v>406.53800000000007</v>
      </c>
      <c r="AP87" s="13" t="str">
        <f>_xlfn.IFNA(IF(AP$3="Productivity",
INDEX('Productivity Dump'!$E$4:$AJ$500,
MATCH($A87,'Productivity Dump'!$A$4:$A$500,0),
MATCH(AP$2,'Productivity Dump'!$E$3:$AJ$3,0)
),
IF(AP$3="Attendance",
INDEX('Attendance Dump'!$E$2:$AI$400,
MATCH($A87,'Attendance Dump'!$B$2:$B$400,0),
MATCH(AP$2,'Attendance Dump'!$E$1:$AI$1,0)
),
INDEX('Active Hour''s Dump'!$D$3:$AH$337,
MATCH($C87,'Active Hour''s Dump'!$A$3:$A$337,0),
MATCH(AP$2,'Active Hour''s Dump'!$D$2:$AH$2,0)
))),"")</f>
        <v>P</v>
      </c>
      <c r="AQ87" s="54">
        <f>_xlfn.IFNA(IF(AQ$3="Productivity",
INDEX('Productivity Dump'!$E$4:$AJ$500,
MATCH($A87,'Productivity Dump'!$A$4:$A$500,0),
MATCH(AQ$2,'Productivity Dump'!$E$3:$AJ$3,0)
),
IF(AQ$3="Attendance",
INDEX('Attendance Dump'!$E$2:$AI$400,
MATCH($A87,'Attendance Dump'!$B$2:$B$400,0),
MATCH(AQ$2,'Attendance Dump'!$E$1:$AI$1,0)
),
INDEX('Active Hour''s Dump'!$D$3:$AH$337,
MATCH($C87,'Active Hour''s Dump'!$A$3:$A$337,0),
MATCH(AQ$2,'Active Hour''s Dump'!$D$2:$AH$2,0)
))),"")</f>
        <v>6</v>
      </c>
      <c r="AR87" s="13">
        <f>_xlfn.IFNA(IF(AR$3="Productivity",
INDEX('Productivity Dump'!$E$4:$AJ$500,
MATCH($A87,'Productivity Dump'!$A$4:$A$500,0),
MATCH(AR$2,'Productivity Dump'!$E$3:$AJ$3,0)
),
IF(AR$3="Attendance",
INDEX('Attendance Dump'!$E$2:$AI$400,
MATCH($A87,'Attendance Dump'!$B$2:$B$400,0),
MATCH(AR$2,'Attendance Dump'!$E$1:$AI$1,0)
),
INDEX('Active Hour''s Dump'!$D$3:$AH$337,
MATCH($C87,'Active Hour''s Dump'!$A$3:$A$337,0),
MATCH(AR$2,'Active Hour''s Dump'!$D$2:$AH$2,0)
))),"")</f>
        <v>715.43000000000006</v>
      </c>
      <c r="AS87" s="13" t="str">
        <f>_xlfn.IFNA(IF(AS$3="Productivity",
INDEX('Productivity Dump'!$E$4:$AJ$500,
MATCH($A87,'Productivity Dump'!$A$4:$A$500,0),
MATCH(AS$2,'Productivity Dump'!$E$3:$AJ$3,0)
),
IF(AS$3="Attendance",
INDEX('Attendance Dump'!$E$2:$AI$400,
MATCH($A87,'Attendance Dump'!$B$2:$B$400,0),
MATCH(AS$2,'Attendance Dump'!$E$1:$AI$1,0)
),
INDEX('Active Hour''s Dump'!$D$3:$AH$337,
MATCH($C87,'Active Hour''s Dump'!$A$3:$A$337,0),
MATCH(AS$2,'Active Hour''s Dump'!$D$2:$AH$2,0)
))),"")</f>
        <v>LWP-HL(LWP)</v>
      </c>
      <c r="AT87" s="54">
        <f>_xlfn.IFNA(IF(AT$3="Productivity",
INDEX('Productivity Dump'!$E$4:$AJ$500,
MATCH($A87,'Productivity Dump'!$A$4:$A$500,0),
MATCH(AT$2,'Productivity Dump'!$E$3:$AJ$3,0)
),
IF(AT$3="Attendance",
INDEX('Attendance Dump'!$E$2:$AI$400,
MATCH($A87,'Attendance Dump'!$B$2:$B$400,0),
MATCH(AT$2,'Attendance Dump'!$E$1:$AI$1,0)
),
INDEX('Active Hour''s Dump'!$D$3:$AH$337,
MATCH($C87,'Active Hour''s Dump'!$A$3:$A$337,0),
MATCH(AT$2,'Active Hour''s Dump'!$D$2:$AH$2,0)
))),"")</f>
        <v>7.5</v>
      </c>
      <c r="AU87" s="13">
        <f>_xlfn.IFNA(IF(AU$3="Productivity",
INDEX('Productivity Dump'!$E$4:$AJ$500,
MATCH($A87,'Productivity Dump'!$A$4:$A$500,0),
MATCH(AU$2,'Productivity Dump'!$E$3:$AJ$3,0)
),
IF(AU$3="Attendance",
INDEX('Attendance Dump'!$E$2:$AI$400,
MATCH($A87,'Attendance Dump'!$B$2:$B$400,0),
MATCH(AU$2,'Attendance Dump'!$E$1:$AI$1,0)
),
INDEX('Active Hour''s Dump'!$D$3:$AH$337,
MATCH($C87,'Active Hour''s Dump'!$A$3:$A$337,0),
MATCH(AU$2,'Active Hour''s Dump'!$D$2:$AH$2,0)
))),"")</f>
        <v>830.24699999999996</v>
      </c>
      <c r="AV87" s="13" t="str">
        <f>_xlfn.IFNA(IF(AV$3="Productivity",
INDEX('Productivity Dump'!$E$4:$AJ$500,
MATCH($A87,'Productivity Dump'!$A$4:$A$500,0),
MATCH(AV$2,'Productivity Dump'!$E$3:$AJ$3,0)
),
IF(AV$3="Attendance",
INDEX('Attendance Dump'!$E$2:$AI$400,
MATCH($A87,'Attendance Dump'!$B$2:$B$400,0),
MATCH(AV$2,'Attendance Dump'!$E$1:$AI$1,0)
),
INDEX('Active Hour''s Dump'!$D$3:$AH$337,
MATCH($C87,'Active Hour''s Dump'!$A$3:$A$337,0),
MATCH(AV$2,'Active Hour''s Dump'!$D$2:$AH$2,0)
))),"")</f>
        <v>P</v>
      </c>
      <c r="AW87" s="54">
        <f>_xlfn.IFNA(IF(AW$3="Productivity",
INDEX('Productivity Dump'!$E$4:$AJ$500,
MATCH($A87,'Productivity Dump'!$A$4:$A$500,0),
MATCH(AW$2,'Productivity Dump'!$E$3:$AJ$3,0)
),
IF(AW$3="Attendance",
INDEX('Attendance Dump'!$E$2:$AI$400,
MATCH($A87,'Attendance Dump'!$B$2:$B$400,0),
MATCH(AW$2,'Attendance Dump'!$E$1:$AI$1,0)
),
INDEX('Active Hour''s Dump'!$D$3:$AH$337,
MATCH($C87,'Active Hour''s Dump'!$A$3:$A$337,0),
MATCH(AW$2,'Active Hour''s Dump'!$D$2:$AH$2,0)
))),"")</f>
        <v>7.8333333333333304</v>
      </c>
      <c r="AX87" s="13">
        <f>_xlfn.IFNA(IF(AX$3="Productivity",
INDEX('Productivity Dump'!$E$4:$AJ$500,
MATCH($A87,'Productivity Dump'!$A$4:$A$500,0),
MATCH(AX$2,'Productivity Dump'!$E$3:$AJ$3,0)
),
IF(AX$3="Attendance",
INDEX('Attendance Dump'!$E$2:$AI$400,
MATCH($A87,'Attendance Dump'!$B$2:$B$400,0),
MATCH(AX$2,'Attendance Dump'!$E$1:$AI$1,0)
),
INDEX('Active Hour''s Dump'!$D$3:$AH$337,
MATCH($C87,'Active Hour''s Dump'!$A$3:$A$337,0),
MATCH(AX$2,'Active Hour''s Dump'!$D$2:$AH$2,0)
))),"")</f>
        <v>720.68999999999994</v>
      </c>
      <c r="AY87" s="13" t="str">
        <f>_xlfn.IFNA(IF(AY$3="Productivity",
INDEX('Productivity Dump'!$E$4:$AJ$500,
MATCH($A87,'Productivity Dump'!$A$4:$A$500,0),
MATCH(AY$2,'Productivity Dump'!$E$3:$AJ$3,0)
),
IF(AY$3="Attendance",
INDEX('Attendance Dump'!$E$2:$AI$400,
MATCH($A87,'Attendance Dump'!$B$2:$B$400,0),
MATCH(AY$2,'Attendance Dump'!$E$1:$AI$1,0)
),
INDEX('Active Hour''s Dump'!$D$3:$AH$337,
MATCH($C87,'Active Hour''s Dump'!$A$3:$A$337,0),
MATCH(AY$2,'Active Hour''s Dump'!$D$2:$AH$2,0)
))),"")</f>
        <v>LWP-HL(LWP)</v>
      </c>
      <c r="AZ87" s="54">
        <f>_xlfn.IFNA(IF(AZ$3="Productivity",
INDEX('Productivity Dump'!$E$4:$AJ$500,
MATCH($A87,'Productivity Dump'!$A$4:$A$500,0),
MATCH(AZ$2,'Productivity Dump'!$E$3:$AJ$3,0)
),
IF(AZ$3="Attendance",
INDEX('Attendance Dump'!$E$2:$AI$400,
MATCH($A87,'Attendance Dump'!$B$2:$B$400,0),
MATCH(AZ$2,'Attendance Dump'!$E$1:$AI$1,0)
),
INDEX('Active Hour''s Dump'!$D$3:$AH$337,
MATCH($C87,'Active Hour''s Dump'!$A$3:$A$337,0),
MATCH(AZ$2,'Active Hour''s Dump'!$D$2:$AH$2,0)
))),"")</f>
        <v>9</v>
      </c>
      <c r="BA87" s="13">
        <f>_xlfn.IFNA(IF(BA$3="Productivity",
INDEX('Productivity Dump'!$E$4:$AJ$500,
MATCH($A87,'Productivity Dump'!$A$4:$A$500,0),
MATCH(BA$2,'Productivity Dump'!$E$3:$AJ$3,0)
),
IF(BA$3="Attendance",
INDEX('Attendance Dump'!$E$2:$AI$400,
MATCH($A87,'Attendance Dump'!$B$2:$B$400,0),
MATCH(BA$2,'Attendance Dump'!$E$1:$AI$1,0)
),
INDEX('Active Hour''s Dump'!$D$3:$AH$337,
MATCH($C87,'Active Hour''s Dump'!$A$3:$A$337,0),
MATCH(BA$2,'Active Hour''s Dump'!$D$2:$AH$2,0)
))),"")</f>
        <v>15.754</v>
      </c>
      <c r="BB87" s="13" t="str">
        <f>_xlfn.IFNA(IF(BB$3="Productivity",
INDEX('Productivity Dump'!$E$4:$AJ$500,
MATCH($A87,'Productivity Dump'!$A$4:$A$500,0),
MATCH(BB$2,'Productivity Dump'!$E$3:$AJ$3,0)
),
IF(BB$3="Attendance",
INDEX('Attendance Dump'!$E$2:$AI$400,
MATCH($A87,'Attendance Dump'!$B$2:$B$400,0),
MATCH(BB$2,'Attendance Dump'!$E$1:$AI$1,0)
),
INDEX('Active Hour''s Dump'!$D$3:$AH$337,
MATCH($C87,'Active Hour''s Dump'!$A$3:$A$337,0),
MATCH(BB$2,'Active Hour''s Dump'!$D$2:$AH$2,0)
))),"")</f>
        <v>PL</v>
      </c>
      <c r="BC87" s="54">
        <f>_xlfn.IFNA(IF(BC$3="Productivity",
INDEX('Productivity Dump'!$E$4:$AJ$500,
MATCH($A87,'Productivity Dump'!$A$4:$A$500,0),
MATCH(BC$2,'Productivity Dump'!$E$3:$AJ$3,0)
),
IF(BC$3="Attendance",
INDEX('Attendance Dump'!$E$2:$AI$400,
MATCH($A87,'Attendance Dump'!$B$2:$B$400,0),
MATCH(BC$2,'Attendance Dump'!$E$1:$AI$1,0)
),
INDEX('Active Hour''s Dump'!$D$3:$AH$337,
MATCH($C87,'Active Hour''s Dump'!$A$3:$A$337,0),
MATCH(BC$2,'Active Hour''s Dump'!$D$2:$AH$2,0)
))),"")</f>
        <v>8.3333333333333301E-2</v>
      </c>
      <c r="BD87" s="13">
        <f>_xlfn.IFNA(IF(BD$3="Productivity",
INDEX('Productivity Dump'!$E$4:$AJ$500,
MATCH($A87,'Productivity Dump'!$A$4:$A$500,0),
MATCH(BD$2,'Productivity Dump'!$E$3:$AJ$3,0)
),
IF(BD$3="Attendance",
INDEX('Attendance Dump'!$E$2:$AI$400,
MATCH($A87,'Attendance Dump'!$B$2:$B$400,0),
MATCH(BD$2,'Attendance Dump'!$E$1:$AI$1,0)
),
INDEX('Active Hour''s Dump'!$D$3:$AH$337,
MATCH($C87,'Active Hour''s Dump'!$A$3:$A$337,0),
MATCH(BD$2,'Active Hour''s Dump'!$D$2:$AH$2,0)
))),"")</f>
        <v>613.43100000000004</v>
      </c>
      <c r="BE87" s="13" t="str">
        <f>_xlfn.IFNA(IF(BE$3="Productivity",
INDEX('Productivity Dump'!$E$4:$AJ$500,
MATCH($A87,'Productivity Dump'!$A$4:$A$500,0),
MATCH(BE$2,'Productivity Dump'!$E$3:$AJ$3,0)
),
IF(BE$3="Attendance",
INDEX('Attendance Dump'!$E$2:$AI$400,
MATCH($A87,'Attendance Dump'!$B$2:$B$400,0),
MATCH(BE$2,'Attendance Dump'!$E$1:$AI$1,0)
),
INDEX('Active Hour''s Dump'!$D$3:$AH$337,
MATCH($C87,'Active Hour''s Dump'!$A$3:$A$337,0),
MATCH(BE$2,'Active Hour''s Dump'!$D$2:$AH$2,0)
))),"")</f>
        <v>P</v>
      </c>
      <c r="BF87" s="54">
        <f>_xlfn.IFNA(IF(BF$3="Productivity",
INDEX('Productivity Dump'!$E$4:$AJ$500,
MATCH($A87,'Productivity Dump'!$A$4:$A$500,0),
MATCH(BF$2,'Productivity Dump'!$E$3:$AJ$3,0)
),
IF(BF$3="Attendance",
INDEX('Attendance Dump'!$E$2:$AI$400,
MATCH($A87,'Attendance Dump'!$B$2:$B$400,0),
MATCH(BF$2,'Attendance Dump'!$E$1:$AI$1,0)
),
INDEX('Active Hour''s Dump'!$D$3:$AH$337,
MATCH($C87,'Active Hour''s Dump'!$A$3:$A$337,0),
MATCH(BF$2,'Active Hour''s Dump'!$D$2:$AH$2,0)
))),"")</f>
        <v>7.3333333333333304</v>
      </c>
      <c r="BG87" s="13">
        <f>_xlfn.IFNA(IF(BG$3="Productivity",
INDEX('Productivity Dump'!$E$4:$AJ$500,
MATCH($A87,'Productivity Dump'!$A$4:$A$500,0),
MATCH(BG$2,'Productivity Dump'!$E$3:$AJ$3,0)
),
IF(BG$3="Attendance",
INDEX('Attendance Dump'!$E$2:$AI$400,
MATCH($A87,'Attendance Dump'!$B$2:$B$400,0),
MATCH(BG$2,'Attendance Dump'!$E$1:$AI$1,0)
),
INDEX('Active Hour''s Dump'!$D$3:$AH$337,
MATCH($C87,'Active Hour''s Dump'!$A$3:$A$337,0),
MATCH(BG$2,'Active Hour''s Dump'!$D$2:$AH$2,0)
))),"")</f>
        <v>0</v>
      </c>
      <c r="BH87" s="13" t="str">
        <f>_xlfn.IFNA(IF(BH$3="Productivity",
INDEX('Productivity Dump'!$E$4:$AJ$500,
MATCH($A87,'Productivity Dump'!$A$4:$A$500,0),
MATCH(BH$2,'Productivity Dump'!$E$3:$AJ$3,0)
),
IF(BH$3="Attendance",
INDEX('Attendance Dump'!$E$2:$AI$400,
MATCH($A87,'Attendance Dump'!$B$2:$B$400,0),
MATCH(BH$2,'Attendance Dump'!$E$1:$AI$1,0)
),
INDEX('Active Hour''s Dump'!$D$3:$AH$337,
MATCH($C87,'Active Hour''s Dump'!$A$3:$A$337,0),
MATCH(BH$2,'Active Hour''s Dump'!$D$2:$AH$2,0)
))),"")</f>
        <v>WO</v>
      </c>
      <c r="BI87" s="54">
        <f>_xlfn.IFNA(IF(BI$3="Productivity",
INDEX('Productivity Dump'!$E$4:$AJ$500,
MATCH($A87,'Productivity Dump'!$A$4:$A$500,0),
MATCH(BI$2,'Productivity Dump'!$E$3:$AJ$3,0)
),
IF(BI$3="Attendance",
INDEX('Attendance Dump'!$E$2:$AI$400,
MATCH($A87,'Attendance Dump'!$B$2:$B$400,0),
MATCH(BI$2,'Attendance Dump'!$E$1:$AI$1,0)
),
INDEX('Active Hour''s Dump'!$D$3:$AH$337,
MATCH($C87,'Active Hour''s Dump'!$A$3:$A$337,0),
MATCH(BI$2,'Active Hour''s Dump'!$D$2:$AH$2,0)
))),"")</f>
        <v>0.33333333333333298</v>
      </c>
      <c r="BJ87" s="13">
        <f>_xlfn.IFNA(IF(BJ$3="Productivity",
INDEX('Productivity Dump'!$E$4:$AJ$500,
MATCH($A87,'Productivity Dump'!$A$4:$A$500,0),
MATCH(BJ$2,'Productivity Dump'!$E$3:$AJ$3,0)
),
IF(BJ$3="Attendance",
INDEX('Attendance Dump'!$E$2:$AI$400,
MATCH($A87,'Attendance Dump'!$B$2:$B$400,0),
MATCH(BJ$2,'Attendance Dump'!$E$1:$AI$1,0)
),
INDEX('Active Hour''s Dump'!$D$3:$AH$337,
MATCH($C87,'Active Hour''s Dump'!$A$3:$A$337,0),
MATCH(BJ$2,'Active Hour''s Dump'!$D$2:$AH$2,0)
))),"")</f>
        <v>427.00299999999999</v>
      </c>
      <c r="BK87" s="13" t="str">
        <f>_xlfn.IFNA(IF(BK$3="Productivity",
INDEX('Productivity Dump'!$E$4:$AJ$500,
MATCH($A87,'Productivity Dump'!$A$4:$A$500,0),
MATCH(BK$2,'Productivity Dump'!$E$3:$AJ$3,0)
),
IF(BK$3="Attendance",
INDEX('Attendance Dump'!$E$2:$AI$400,
MATCH($A87,'Attendance Dump'!$B$2:$B$400,0),
MATCH(BK$2,'Attendance Dump'!$E$1:$AI$1,0)
),
INDEX('Active Hour''s Dump'!$D$3:$AH$337,
MATCH($C87,'Active Hour''s Dump'!$A$3:$A$337,0),
MATCH(BK$2,'Active Hour''s Dump'!$D$2:$AH$2,0)
))),"")</f>
        <v>P</v>
      </c>
      <c r="BL87" s="54">
        <f>_xlfn.IFNA(IF(BL$3="Productivity",
INDEX('Productivity Dump'!$E$4:$AJ$500,
MATCH($A87,'Productivity Dump'!$A$4:$A$500,0),
MATCH(BL$2,'Productivity Dump'!$E$3:$AJ$3,0)
),
IF(BL$3="Attendance",
INDEX('Attendance Dump'!$E$2:$AI$400,
MATCH($A87,'Attendance Dump'!$B$2:$B$400,0),
MATCH(BL$2,'Attendance Dump'!$E$1:$AI$1,0)
),
INDEX('Active Hour''s Dump'!$D$3:$AH$337,
MATCH($C87,'Active Hour''s Dump'!$A$3:$A$337,0),
MATCH(BL$2,'Active Hour''s Dump'!$D$2:$AH$2,0)
))),"")</f>
        <v>5.5</v>
      </c>
      <c r="BM87" s="13">
        <f>_xlfn.IFNA(IF(BM$3="Productivity",
INDEX('Productivity Dump'!$E$4:$AJ$500,
MATCH($A87,'Productivity Dump'!$A$4:$A$500,0),
MATCH(BM$2,'Productivity Dump'!$E$3:$AJ$3,0)
),
IF(BM$3="Attendance",
INDEX('Attendance Dump'!$E$2:$AI$400,
MATCH($A87,'Attendance Dump'!$B$2:$B$400,0),
MATCH(BM$2,'Attendance Dump'!$E$1:$AI$1,0)
),
INDEX('Active Hour''s Dump'!$D$3:$AH$337,
MATCH($C87,'Active Hour''s Dump'!$A$3:$A$337,0),
MATCH(BM$2,'Active Hour''s Dump'!$D$2:$AH$2,0)
))),"")</f>
        <v>747.59500000000003</v>
      </c>
      <c r="BN87" s="13" t="str">
        <f>_xlfn.IFNA(IF(BN$3="Productivity",
INDEX('Productivity Dump'!$E$4:$AJ$500,
MATCH($A87,'Productivity Dump'!$A$4:$A$500,0),
MATCH(BN$2,'Productivity Dump'!$E$3:$AJ$3,0)
),
IF(BN$3="Attendance",
INDEX('Attendance Dump'!$E$2:$AI$400,
MATCH($A87,'Attendance Dump'!$B$2:$B$400,0),
MATCH(BN$2,'Attendance Dump'!$E$1:$AI$1,0)
),
INDEX('Active Hour''s Dump'!$D$3:$AH$337,
MATCH($C87,'Active Hour''s Dump'!$A$3:$A$337,0),
MATCH(BN$2,'Active Hour''s Dump'!$D$2:$AH$2,0)
))),"")</f>
        <v>P</v>
      </c>
      <c r="BO87" s="54">
        <f>_xlfn.IFNA(IF(BO$3="Productivity",
INDEX('Productivity Dump'!$E$4:$AJ$500,
MATCH($A87,'Productivity Dump'!$A$4:$A$500,0),
MATCH(BO$2,'Productivity Dump'!$E$3:$AJ$3,0)
),
IF(BO$3="Attendance",
INDEX('Attendance Dump'!$E$2:$AI$400,
MATCH($A87,'Attendance Dump'!$B$2:$B$400,0),
MATCH(BO$2,'Attendance Dump'!$E$1:$AI$1,0)
),
INDEX('Active Hour''s Dump'!$D$3:$AH$337,
MATCH($C87,'Active Hour''s Dump'!$A$3:$A$337,0),
MATCH(BO$2,'Active Hour''s Dump'!$D$2:$AH$2,0)
))),"")</f>
        <v>9.25</v>
      </c>
      <c r="BP87" s="13">
        <f>_xlfn.IFNA(IF(BP$3="Productivity",
INDEX('Productivity Dump'!$E$4:$AJ$500,
MATCH($A87,'Productivity Dump'!$A$4:$A$500,0),
MATCH(BP$2,'Productivity Dump'!$E$3:$AJ$3,0)
),
IF(BP$3="Attendance",
INDEX('Attendance Dump'!$E$2:$AI$400,
MATCH($A87,'Attendance Dump'!$B$2:$B$400,0),
MATCH(BP$2,'Attendance Dump'!$E$1:$AI$1,0)
),
INDEX('Active Hour''s Dump'!$D$3:$AH$337,
MATCH($C87,'Active Hour''s Dump'!$A$3:$A$337,0),
MATCH(BP$2,'Active Hour''s Dump'!$D$2:$AH$2,0)
))),"")</f>
        <v>843.75100000000009</v>
      </c>
      <c r="BQ87" s="13" t="str">
        <f>_xlfn.IFNA(IF(BQ$3="Productivity",
INDEX('Productivity Dump'!$E$4:$AJ$500,
MATCH($A87,'Productivity Dump'!$A$4:$A$500,0),
MATCH(BQ$2,'Productivity Dump'!$E$3:$AJ$3,0)
),
IF(BQ$3="Attendance",
INDEX('Attendance Dump'!$E$2:$AI$400,
MATCH($A87,'Attendance Dump'!$B$2:$B$400,0),
MATCH(BQ$2,'Attendance Dump'!$E$1:$AI$1,0)
),
INDEX('Active Hour''s Dump'!$D$3:$AH$337,
MATCH($C87,'Active Hour''s Dump'!$A$3:$A$337,0),
MATCH(BQ$2,'Active Hour''s Dump'!$D$2:$AH$2,0)
))),"")</f>
        <v>P</v>
      </c>
      <c r="BR87" s="54">
        <f>_xlfn.IFNA(IF(BR$3="Productivity",
INDEX('Productivity Dump'!$E$4:$AJ$500,
MATCH($A87,'Productivity Dump'!$A$4:$A$500,0),
MATCH(BR$2,'Productivity Dump'!$E$3:$AJ$3,0)
),
IF(BR$3="Attendance",
INDEX('Attendance Dump'!$E$2:$AI$400,
MATCH($A87,'Attendance Dump'!$B$2:$B$400,0),
MATCH(BR$2,'Attendance Dump'!$E$1:$AI$1,0)
),
INDEX('Active Hour''s Dump'!$D$3:$AH$337,
MATCH($C87,'Active Hour''s Dump'!$A$3:$A$337,0),
MATCH(BR$2,'Active Hour''s Dump'!$D$2:$AH$2,0)
))),"")</f>
        <v>9.3333333333333304</v>
      </c>
      <c r="BS87" s="13">
        <f>_xlfn.IFNA(IF(BS$3="Productivity",
INDEX('Productivity Dump'!$E$4:$AJ$500,
MATCH($A87,'Productivity Dump'!$A$4:$A$500,0),
MATCH(BS$2,'Productivity Dump'!$E$3:$AJ$3,0)
),
IF(BS$3="Attendance",
INDEX('Attendance Dump'!$E$2:$AI$400,
MATCH($A87,'Attendance Dump'!$B$2:$B$400,0),
MATCH(BS$2,'Attendance Dump'!$E$1:$AI$1,0)
),
INDEX('Active Hour''s Dump'!$D$3:$AH$337,
MATCH($C87,'Active Hour''s Dump'!$A$3:$A$337,0),
MATCH(BS$2,'Active Hour''s Dump'!$D$2:$AH$2,0)
))),"")</f>
        <v>923.0569999999999</v>
      </c>
      <c r="BT87" s="13" t="str">
        <f>_xlfn.IFNA(IF(BT$3="Productivity",
INDEX('Productivity Dump'!$E$4:$AJ$500,
MATCH($A87,'Productivity Dump'!$A$4:$A$500,0),
MATCH(BT$2,'Productivity Dump'!$E$3:$AJ$3,0)
),
IF(BT$3="Attendance",
INDEX('Attendance Dump'!$E$2:$AI$400,
MATCH($A87,'Attendance Dump'!$B$2:$B$400,0),
MATCH(BT$2,'Attendance Dump'!$E$1:$AI$1,0)
),
INDEX('Active Hour''s Dump'!$D$3:$AH$337,
MATCH($C87,'Active Hour''s Dump'!$A$3:$A$337,0),
MATCH(BT$2,'Active Hour''s Dump'!$D$2:$AH$2,0)
))),"")</f>
        <v>H(P)</v>
      </c>
      <c r="BU87" s="54">
        <f>_xlfn.IFNA(IF(BU$3="Productivity",
INDEX('Productivity Dump'!$E$4:$AJ$500,
MATCH($A87,'Productivity Dump'!$A$4:$A$500,0),
MATCH(BU$2,'Productivity Dump'!$E$3:$AJ$3,0)
),
IF(BU$3="Attendance",
INDEX('Attendance Dump'!$E$2:$AI$400,
MATCH($A87,'Attendance Dump'!$B$2:$B$400,0),
MATCH(BU$2,'Attendance Dump'!$E$1:$AI$1,0)
),
INDEX('Active Hour''s Dump'!$D$3:$AH$337,
MATCH($C87,'Active Hour''s Dump'!$A$3:$A$337,0),
MATCH(BU$2,'Active Hour''s Dump'!$D$2:$AH$2,0)
))),"")</f>
        <v>9.5833333333333304</v>
      </c>
      <c r="BV87" s="13">
        <f>_xlfn.IFNA(IF(BV$3="Productivity",
INDEX('Productivity Dump'!$E$4:$AJ$500,
MATCH($A87,'Productivity Dump'!$A$4:$A$500,0),
MATCH(BV$2,'Productivity Dump'!$E$3:$AJ$3,0)
),
IF(BV$3="Attendance",
INDEX('Attendance Dump'!$E$2:$AI$400,
MATCH($A87,'Attendance Dump'!$B$2:$B$400,0),
MATCH(BV$2,'Attendance Dump'!$E$1:$AI$1,0)
),
INDEX('Active Hour''s Dump'!$D$3:$AH$337,
MATCH($C87,'Active Hour''s Dump'!$A$3:$A$337,0),
MATCH(BV$2,'Active Hour''s Dump'!$D$2:$AH$2,0)
))),"")</f>
        <v>844.55400000000009</v>
      </c>
      <c r="BW87" s="13" t="str">
        <f>_xlfn.IFNA(IF(BW$3="Productivity",
INDEX('Productivity Dump'!$E$4:$AJ$500,
MATCH($A87,'Productivity Dump'!$A$4:$A$500,0),
MATCH(BW$2,'Productivity Dump'!$E$3:$AJ$3,0)
),
IF(BW$3="Attendance",
INDEX('Attendance Dump'!$E$2:$AI$400,
MATCH($A87,'Attendance Dump'!$B$2:$B$400,0),
MATCH(BW$2,'Attendance Dump'!$E$1:$AI$1,0)
),
INDEX('Active Hour''s Dump'!$D$3:$AH$337,
MATCH($C87,'Active Hour''s Dump'!$A$3:$A$337,0),
MATCH(BW$2,'Active Hour''s Dump'!$D$2:$AH$2,0)
))),"")</f>
        <v>P</v>
      </c>
      <c r="BX87" s="54">
        <f>_xlfn.IFNA(IF(BX$3="Productivity",
INDEX('Productivity Dump'!$E$4:$AJ$500,
MATCH($A87,'Productivity Dump'!$A$4:$A$500,0),
MATCH(BX$2,'Productivity Dump'!$E$3:$AJ$3,0)
),
IF(BX$3="Attendance",
INDEX('Attendance Dump'!$E$2:$AI$400,
MATCH($A87,'Attendance Dump'!$B$2:$B$400,0),
MATCH(BX$2,'Attendance Dump'!$E$1:$AI$1,0)
),
INDEX('Active Hour''s Dump'!$D$3:$AH$337,
MATCH($C87,'Active Hour''s Dump'!$A$3:$A$337,0),
MATCH(BX$2,'Active Hour''s Dump'!$D$2:$AH$2,0)
))),"")</f>
        <v>8.8333333333333304</v>
      </c>
      <c r="BY87" s="13">
        <f>_xlfn.IFNA(IF(BY$3="Productivity",
INDEX('Productivity Dump'!$E$4:$AJ$500,
MATCH($A87,'Productivity Dump'!$A$4:$A$500,0),
MATCH(BY$2,'Productivity Dump'!$E$3:$AJ$3,0)
),
IF(BY$3="Attendance",
INDEX('Attendance Dump'!$E$2:$AI$400,
MATCH($A87,'Attendance Dump'!$B$2:$B$400,0),
MATCH(BY$2,'Attendance Dump'!$E$1:$AI$1,0)
),
INDEX('Active Hour''s Dump'!$D$3:$AH$337,
MATCH($C87,'Active Hour''s Dump'!$A$3:$A$337,0),
MATCH(BY$2,'Active Hour''s Dump'!$D$2:$AH$2,0)
))),"")</f>
        <v>394.767</v>
      </c>
      <c r="BZ87" s="13" t="str">
        <f>_xlfn.IFNA(IF(BZ$3="Productivity",
INDEX('Productivity Dump'!$E$4:$AJ$500,
MATCH($A87,'Productivity Dump'!$A$4:$A$500,0),
MATCH(BZ$2,'Productivity Dump'!$E$3:$AJ$3,0)
),
IF(BZ$3="Attendance",
INDEX('Attendance Dump'!$E$2:$AI$400,
MATCH($A87,'Attendance Dump'!$B$2:$B$400,0),
MATCH(BZ$2,'Attendance Dump'!$E$1:$AI$1,0)
),
INDEX('Active Hour''s Dump'!$D$3:$AH$337,
MATCH($C87,'Active Hour''s Dump'!$A$3:$A$337,0),
MATCH(BZ$2,'Active Hour''s Dump'!$D$2:$AH$2,0)
))),"")</f>
        <v>P</v>
      </c>
      <c r="CA87" s="54">
        <f>_xlfn.IFNA(IF(CA$3="Productivity",
INDEX('Productivity Dump'!$E$4:$AJ$500,
MATCH($A87,'Productivity Dump'!$A$4:$A$500,0),
MATCH(CA$2,'Productivity Dump'!$E$3:$AJ$3,0)
),
IF(CA$3="Attendance",
INDEX('Attendance Dump'!$E$2:$AI$400,
MATCH($A87,'Attendance Dump'!$B$2:$B$400,0),
MATCH(CA$2,'Attendance Dump'!$E$1:$AI$1,0)
),
INDEX('Active Hour''s Dump'!$D$3:$AH$337,
MATCH($C87,'Active Hour''s Dump'!$A$3:$A$337,0),
MATCH(CA$2,'Active Hour''s Dump'!$D$2:$AH$2,0)
))),"")</f>
        <v>4.9166666666666696</v>
      </c>
      <c r="CB87" s="13">
        <f>_xlfn.IFNA(IF(CB$3="Productivity",
INDEX('Productivity Dump'!$E$4:$AJ$500,
MATCH($A87,'Productivity Dump'!$A$4:$A$500,0),
MATCH(CB$2,'Productivity Dump'!$E$3:$AJ$3,0)
),
IF(CB$3="Attendance",
INDEX('Attendance Dump'!$E$2:$AI$400,
MATCH($A87,'Attendance Dump'!$B$2:$B$400,0),
MATCH(CB$2,'Attendance Dump'!$E$1:$AI$1,0)
),
INDEX('Active Hour''s Dump'!$D$3:$AH$337,
MATCH($C87,'Active Hour''s Dump'!$A$3:$A$337,0),
MATCH(CB$2,'Active Hour''s Dump'!$D$2:$AH$2,0)
))),"")</f>
        <v>0</v>
      </c>
      <c r="CC87" s="13" t="str">
        <f>_xlfn.IFNA(IF(CC$3="Productivity",
INDEX('Productivity Dump'!$E$4:$AJ$500,
MATCH($A87,'Productivity Dump'!$A$4:$A$500,0),
MATCH(CC$2,'Productivity Dump'!$E$3:$AJ$3,0)
),
IF(CC$3="Attendance",
INDEX('Attendance Dump'!$E$2:$AI$400,
MATCH($A87,'Attendance Dump'!$B$2:$B$400,0),
MATCH(CC$2,'Attendance Dump'!$E$1:$AI$1,0)
),
INDEX('Active Hour''s Dump'!$D$3:$AH$337,
MATCH($C87,'Active Hour''s Dump'!$A$3:$A$337,0),
MATCH(CC$2,'Active Hour''s Dump'!$D$2:$AH$2,0)
))),"")</f>
        <v>WO</v>
      </c>
      <c r="CD87" s="54">
        <f>_xlfn.IFNA(IF(CD$3="Productivity",
INDEX('Productivity Dump'!$E$4:$AJ$500,
MATCH($A87,'Productivity Dump'!$A$4:$A$500,0),
MATCH(CD$2,'Productivity Dump'!$E$3:$AJ$3,0)
),
IF(CD$3="Attendance",
INDEX('Attendance Dump'!$E$2:$AI$400,
MATCH($A87,'Attendance Dump'!$B$2:$B$400,0),
MATCH(CD$2,'Attendance Dump'!$E$1:$AI$1,0)
),
INDEX('Active Hour''s Dump'!$D$3:$AH$337,
MATCH($C87,'Active Hour''s Dump'!$A$3:$A$337,0),
MATCH(CD$2,'Active Hour''s Dump'!$D$2:$AH$2,0)
))),"")</f>
        <v>0</v>
      </c>
      <c r="CE87" s="13">
        <f>_xlfn.IFNA(IF(CE$3="Productivity",
INDEX('Productivity Dump'!$E$4:$AJ$500,
MATCH($A87,'Productivity Dump'!$A$4:$A$500,0),
MATCH(CE$2,'Productivity Dump'!$E$3:$AJ$3,0)
),
IF(CE$3="Attendance",
INDEX('Attendance Dump'!$E$2:$AI$400,
MATCH($A87,'Attendance Dump'!$B$2:$B$400,0),
MATCH(CE$2,'Attendance Dump'!$E$1:$AI$1,0)
),
INDEX('Active Hour''s Dump'!$D$3:$AH$337,
MATCH($C87,'Active Hour''s Dump'!$A$3:$A$337,0),
MATCH(CE$2,'Active Hour''s Dump'!$D$2:$AH$2,0)
))),"")</f>
        <v>414.322</v>
      </c>
      <c r="CF87" s="13" t="str">
        <f>_xlfn.IFNA(IF(CF$3="Productivity",
INDEX('Productivity Dump'!$E$4:$AJ$500,
MATCH($A87,'Productivity Dump'!$A$4:$A$500,0),
MATCH(CF$2,'Productivity Dump'!$E$3:$AJ$3,0)
),
IF(CF$3="Attendance",
INDEX('Attendance Dump'!$E$2:$AI$400,
MATCH($A87,'Attendance Dump'!$B$2:$B$400,0),
MATCH(CF$2,'Attendance Dump'!$E$1:$AI$1,0)
),
INDEX('Active Hour''s Dump'!$D$3:$AH$337,
MATCH($C87,'Active Hour''s Dump'!$A$3:$A$337,0),
MATCH(CF$2,'Active Hour''s Dump'!$D$2:$AH$2,0)
))),"")</f>
        <v>P</v>
      </c>
      <c r="CG87" s="54">
        <f>_xlfn.IFNA(IF(CG$3="Productivity",
INDEX('Productivity Dump'!$E$4:$AJ$500,
MATCH($A87,'Productivity Dump'!$A$4:$A$500,0),
MATCH(CG$2,'Productivity Dump'!$E$3:$AJ$3,0)
),
IF(CG$3="Attendance",
INDEX('Attendance Dump'!$E$2:$AI$400,
MATCH($A87,'Attendance Dump'!$B$2:$B$400,0),
MATCH(CG$2,'Attendance Dump'!$E$1:$AI$1,0)
),
INDEX('Active Hour''s Dump'!$D$3:$AH$337,
MATCH($C87,'Active Hour''s Dump'!$A$3:$A$337,0),
MATCH(CG$2,'Active Hour''s Dump'!$D$2:$AH$2,0)
))),"")</f>
        <v>4.5</v>
      </c>
      <c r="CH87" s="13">
        <f>_xlfn.IFNA(IF(CH$3="Productivity",
INDEX('Productivity Dump'!$E$4:$AJ$500,
MATCH($A87,'Productivity Dump'!$A$4:$A$500,0),
MATCH(CH$2,'Productivity Dump'!$E$3:$AJ$3,0)
),
IF(CH$3="Attendance",
INDEX('Attendance Dump'!$E$2:$AI$400,
MATCH($A87,'Attendance Dump'!$B$2:$B$400,0),
MATCH(CH$2,'Attendance Dump'!$E$1:$AI$1,0)
),
INDEX('Active Hour''s Dump'!$D$3:$AH$337,
MATCH($C87,'Active Hour''s Dump'!$A$3:$A$337,0),
MATCH(CH$2,'Active Hour''s Dump'!$D$2:$AH$2,0)
))),"")</f>
        <v>800.09399999999982</v>
      </c>
      <c r="CI87" s="13" t="str">
        <f>_xlfn.IFNA(IF(CI$3="Productivity",
INDEX('Productivity Dump'!$E$4:$AJ$500,
MATCH($A87,'Productivity Dump'!$A$4:$A$500,0),
MATCH(CI$2,'Productivity Dump'!$E$3:$AJ$3,0)
),
IF(CI$3="Attendance",
INDEX('Attendance Dump'!$E$2:$AI$400,
MATCH($A87,'Attendance Dump'!$B$2:$B$400,0),
MATCH(CI$2,'Attendance Dump'!$E$1:$AI$1,0)
),
INDEX('Active Hour''s Dump'!$D$3:$AH$337,
MATCH($C87,'Active Hour''s Dump'!$A$3:$A$337,0),
MATCH(CI$2,'Active Hour''s Dump'!$D$2:$AH$2,0)
))),"")</f>
        <v>P</v>
      </c>
      <c r="CJ87" s="54">
        <f>_xlfn.IFNA(IF(CJ$3="Productivity",
INDEX('Productivity Dump'!$E$4:$AJ$500,
MATCH($A87,'Productivity Dump'!$A$4:$A$500,0),
MATCH(CJ$2,'Productivity Dump'!$E$3:$AJ$3,0)
),
IF(CJ$3="Attendance",
INDEX('Attendance Dump'!$E$2:$AI$400,
MATCH($A87,'Attendance Dump'!$B$2:$B$400,0),
MATCH(CJ$2,'Attendance Dump'!$E$1:$AI$1,0)
),
INDEX('Active Hour''s Dump'!$D$3:$AH$337,
MATCH($C87,'Active Hour''s Dump'!$A$3:$A$337,0),
MATCH(CJ$2,'Active Hour''s Dump'!$D$2:$AH$2,0)
))),"")</f>
        <v>9.25</v>
      </c>
      <c r="CK87" s="13">
        <f>_xlfn.IFNA(IF(CK$3="Productivity",
INDEX('Productivity Dump'!$E$4:$AJ$500,
MATCH($A87,'Productivity Dump'!$A$4:$A$500,0),
MATCH(CK$2,'Productivity Dump'!$E$3:$AJ$3,0)
),
IF(CK$3="Attendance",
INDEX('Attendance Dump'!$E$2:$AI$400,
MATCH($A87,'Attendance Dump'!$B$2:$B$400,0),
MATCH(CK$2,'Attendance Dump'!$E$1:$AI$1,0)
),
INDEX('Active Hour''s Dump'!$D$3:$AH$337,
MATCH($C87,'Active Hour''s Dump'!$A$3:$A$337,0),
MATCH(CK$2,'Active Hour''s Dump'!$D$2:$AH$2,0)
))),"")</f>
        <v>693.75599999999997</v>
      </c>
      <c r="CL87" s="13" t="str">
        <f>_xlfn.IFNA(IF(CL$3="Productivity",
INDEX('Productivity Dump'!$E$4:$AJ$500,
MATCH($A87,'Productivity Dump'!$A$4:$A$500,0),
MATCH(CL$2,'Productivity Dump'!$E$3:$AJ$3,0)
),
IF(CL$3="Attendance",
INDEX('Attendance Dump'!$E$2:$AI$400,
MATCH($A87,'Attendance Dump'!$B$2:$B$400,0),
MATCH(CL$2,'Attendance Dump'!$E$1:$AI$1,0)
),
INDEX('Active Hour''s Dump'!$D$3:$AH$337,
MATCH($C87,'Active Hour''s Dump'!$A$3:$A$337,0),
MATCH(CL$2,'Active Hour''s Dump'!$D$2:$AH$2,0)
))),"")</f>
        <v>P</v>
      </c>
      <c r="CM87" s="54">
        <f>_xlfn.IFNA(IF(CM$3="Productivity",
INDEX('Productivity Dump'!$E$4:$AJ$500,
MATCH($A87,'Productivity Dump'!$A$4:$A$500,0),
MATCH(CM$2,'Productivity Dump'!$E$3:$AJ$3,0)
),
IF(CM$3="Attendance",
INDEX('Attendance Dump'!$E$2:$AI$400,
MATCH($A87,'Attendance Dump'!$B$2:$B$400,0),
MATCH(CM$2,'Attendance Dump'!$E$1:$AI$1,0)
),
INDEX('Active Hour''s Dump'!$D$3:$AH$337,
MATCH($C87,'Active Hour''s Dump'!$A$3:$A$337,0),
MATCH(CM$2,'Active Hour''s Dump'!$D$2:$AH$2,0)
))),"")</f>
        <v>9.8333333333333304</v>
      </c>
      <c r="CN87" s="13">
        <f>_xlfn.IFNA(IF(CN$3="Productivity",
INDEX('Productivity Dump'!$E$4:$AJ$500,
MATCH($A87,'Productivity Dump'!$A$4:$A$500,0),
MATCH(CN$2,'Productivity Dump'!$E$3:$AJ$3,0)
),
IF(CN$3="Attendance",
INDEX('Attendance Dump'!$E$2:$AI$400,
MATCH($A87,'Attendance Dump'!$B$2:$B$400,0),
MATCH(CN$2,'Attendance Dump'!$E$1:$AI$1,0)
),
INDEX('Active Hour''s Dump'!$D$3:$AH$337,
MATCH($C87,'Active Hour''s Dump'!$A$3:$A$337,0),
MATCH(CN$2,'Active Hour''s Dump'!$D$2:$AH$2,0)
))),"")</f>
        <v>0</v>
      </c>
      <c r="CO87" s="13">
        <f>_xlfn.IFNA(IF(CO$3="Productivity",
INDEX('Productivity Dump'!$E$4:$AJ$500,
MATCH($A87,'Productivity Dump'!$A$4:$A$500,0),
MATCH(CO$2,'Productivity Dump'!$E$3:$AJ$3,0)
),
IF(CO$3="Attendance",
INDEX('Attendance Dump'!$E$2:$AI$400,
MATCH($A87,'Attendance Dump'!$B$2:$B$400,0),
MATCH(CO$2,'Attendance Dump'!$E$1:$AI$1,0)
),
INDEX('Active Hour''s Dump'!$D$3:$AH$337,
MATCH($C87,'Active Hour''s Dump'!$A$3:$A$337,0),
MATCH(CO$2,'Active Hour''s Dump'!$D$2:$AH$2,0)
))),"")</f>
        <v>0</v>
      </c>
      <c r="CP87" s="54">
        <f>_xlfn.IFNA(IF(CP$3="Productivity",
INDEX('Productivity Dump'!$E$4:$AJ$500,
MATCH($A87,'Productivity Dump'!$A$4:$A$500,0),
MATCH(CP$2,'Productivity Dump'!$E$3:$AJ$3,0)
),
IF(CP$3="Attendance",
INDEX('Attendance Dump'!$E$2:$AI$400,
MATCH($A87,'Attendance Dump'!$B$2:$B$400,0),
MATCH(CP$2,'Attendance Dump'!$E$1:$AI$1,0)
),
INDEX('Active Hour''s Dump'!$D$3:$AH$337,
MATCH($C87,'Active Hour''s Dump'!$A$3:$A$337,0),
MATCH(CP$2,'Active Hour''s Dump'!$D$2:$AH$2,0)
))),"")</f>
        <v>0</v>
      </c>
      <c r="CQ87" s="13">
        <f>_xlfn.IFNA(IF(CQ$3="Productivity",
INDEX('Productivity Dump'!$E$4:$AJ$500,
MATCH($A87,'Productivity Dump'!$A$4:$A$500,0),
MATCH(CQ$2,'Productivity Dump'!$E$3:$AJ$3,0)
),
IF(CQ$3="Attendance",
INDEX('Attendance Dump'!$E$2:$AI$400,
MATCH($A87,'Attendance Dump'!$B$2:$B$400,0),
MATCH(CQ$2,'Attendance Dump'!$E$1:$AI$1,0)
),
INDEX('Active Hour''s Dump'!$D$3:$AH$337,
MATCH($C87,'Active Hour''s Dump'!$A$3:$A$337,0),
MATCH(CQ$2,'Active Hour''s Dump'!$D$2:$AH$2,0)
))),"")</f>
        <v>0</v>
      </c>
      <c r="CR87" s="13">
        <f>_xlfn.IFNA(IF(CR$3="Productivity",
INDEX('Productivity Dump'!$E$4:$AJ$500,
MATCH($A87,'Productivity Dump'!$A$4:$A$500,0),
MATCH(CR$2,'Productivity Dump'!$E$3:$AJ$3,0)
),
IF(CR$3="Attendance",
INDEX('Attendance Dump'!$E$2:$AI$400,
MATCH($A87,'Attendance Dump'!$B$2:$B$400,0),
MATCH(CR$2,'Attendance Dump'!$E$1:$AI$1,0)
),
INDEX('Active Hour''s Dump'!$D$3:$AH$337,
MATCH($C87,'Active Hour''s Dump'!$A$3:$A$337,0),
MATCH(CR$2,'Active Hour''s Dump'!$D$2:$AH$2,0)
))),"")</f>
        <v>0</v>
      </c>
      <c r="CS87" s="54">
        <f>_xlfn.IFNA(IF(CS$3="Productivity",
INDEX('Productivity Dump'!$E$4:$AJ$500,
MATCH($A87,'Productivity Dump'!$A$4:$A$500,0),
MATCH(CS$2,'Productivity Dump'!$E$3:$AJ$3,0)
),
IF(CS$3="Attendance",
INDEX('Attendance Dump'!$E$2:$AI$400,
MATCH($A87,'Attendance Dump'!$B$2:$B$400,0),
MATCH(CS$2,'Attendance Dump'!$E$1:$AI$1,0)
),
INDEX('Active Hour''s Dump'!$D$3:$AH$337,
MATCH($C87,'Active Hour''s Dump'!$A$3:$A$337,0),
MATCH(CS$2,'Active Hour''s Dump'!$D$2:$AH$2,0)
))),"")</f>
        <v>0</v>
      </c>
      <c r="CT87" s="13">
        <f>_xlfn.IFNA(IF(CT$3="Productivity",
INDEX('Productivity Dump'!$E$4:$AJ$500,
MATCH($A87,'Productivity Dump'!$A$4:$A$500,0),
MATCH(CT$2,'Productivity Dump'!$E$3:$AJ$3,0)
),
IF(CT$3="Attendance",
INDEX('Attendance Dump'!$E$2:$AI$400,
MATCH($A87,'Attendance Dump'!$B$2:$B$400,0),
MATCH(CT$2,'Attendance Dump'!$E$1:$AI$1,0)
),
INDEX('Active Hour''s Dump'!$D$3:$AH$337,
MATCH($C87,'Active Hour''s Dump'!$A$3:$A$337,0),
MATCH(CT$2,'Active Hour''s Dump'!$D$2:$AH$2,0)
))),"")</f>
        <v>0</v>
      </c>
      <c r="CU87" s="13">
        <f>_xlfn.IFNA(IF(CU$3="Productivity",
INDEX('Productivity Dump'!$E$4:$AJ$500,
MATCH($A87,'Productivity Dump'!$A$4:$A$500,0),
MATCH(CU$2,'Productivity Dump'!$E$3:$AJ$3,0)
),
IF(CU$3="Attendance",
INDEX('Attendance Dump'!$E$2:$AI$400,
MATCH($A87,'Attendance Dump'!$B$2:$B$400,0),
MATCH(CU$2,'Attendance Dump'!$E$1:$AI$1,0)
),
INDEX('Active Hour''s Dump'!$D$3:$AH$337,
MATCH($C87,'Active Hour''s Dump'!$A$3:$A$337,0),
MATCH(CU$2,'Active Hour''s Dump'!$D$2:$AH$2,0)
))),"")</f>
        <v>0</v>
      </c>
      <c r="CV87" s="54">
        <f>_xlfn.IFNA(IF(CV$3="Productivity",
INDEX('Productivity Dump'!$E$4:$AJ$500,
MATCH($A87,'Productivity Dump'!$A$4:$A$500,0),
MATCH(CV$2,'Productivity Dump'!$E$3:$AJ$3,0)
),
IF(CV$3="Attendance",
INDEX('Attendance Dump'!$E$2:$AI$400,
MATCH($A87,'Attendance Dump'!$B$2:$B$400,0),
MATCH(CV$2,'Attendance Dump'!$E$1:$AI$1,0)
),
INDEX('Active Hour''s Dump'!$D$3:$AH$337,
MATCH($C87,'Active Hour''s Dump'!$A$3:$A$337,0),
MATCH(CV$2,'Active Hour''s Dump'!$D$2:$AH$2,0)
))),"")</f>
        <v>0</v>
      </c>
      <c r="CW87" s="13"/>
      <c r="CX87" s="13"/>
      <c r="CY87" s="54"/>
      <c r="DA87" s="57">
        <f t="shared" si="69"/>
        <v>178.08333333333334</v>
      </c>
      <c r="DB87" s="35">
        <f t="shared" si="70"/>
        <v>15687.591</v>
      </c>
      <c r="DC87" s="35">
        <f t="shared" si="67"/>
        <v>2912.4089999999997</v>
      </c>
      <c r="DD87" s="35">
        <f t="shared" ca="1" si="68"/>
        <v>0</v>
      </c>
      <c r="DF87" s="32" cm="1">
        <f t="array" ref="DF87">SUMPRODUCT(
    (MOD(COLUMN(H87:CV87) - COLUMN(H87), 3) = 0) *
    (H87:CV87 = 0) *
    (I87:CW87 = "P") *
    (COUNTIF(UKHoliday, H$2:CV$2) = 0)
)</f>
        <v>0</v>
      </c>
      <c r="DG87" s="33" cm="1">
        <f t="array" ref="DG87">SUMPRODUCT(
  (MOD(COLUMN(H87:CV87) - COLUMN(H87), 3) = 0) *
  (H87:CV87 &gt; 0) *
  (H87:CV87 &lt; 0.5 * IF(((WEEKDAY(H$2:CV$2, 2) = 1) + (WEEKDAY(H$2:CV$2, 2) = 6)), G87, F87)) *
  (I87:CW87 = "P") *
  (COUNTIF(UKHoliday, H$2:CV$2) = 0)
)</f>
        <v>0</v>
      </c>
      <c r="DH87" s="33" cm="1">
        <f t="array" ref="DH87">SUMPRODUCT(
  (MOD(COLUMN(H87:CV87) - COLUMN(H87), 3) = 0) *
  (H87:CV87 &gt; 0.5 * IF(((WEEKDAY(H$2:CV$2, 2) = 1) + (WEEKDAY(H$2:CV$2, 2) = 6)), $G87, $F87)) *
  (H87:CV87 &lt; 0.8 * IF(((WEEKDAY(H$2:CV$2, 2) = 1) + (WEEKDAY(H$2:CV$2, 2) = 6)), $G87, $F87)) *
  (I87:CW87 = "P") *
  (COUNTIF(UKHoliday, H$2:CV$2) = 0)
)</f>
        <v>2</v>
      </c>
      <c r="DI87" s="33" cm="1">
        <f t="array" ref="DI87">SUMPRODUCT(
  (MOD(COLUMN(H87:CV87) - COLUMN(H87), 3) = 0) *
  (H87:CV87 &gt; 0.8 * IF(((WEEKDAY(H$2:CV$2, 2) = 1) + (WEEKDAY(H$2:CV$2, 2) = 6)), $G87, $F87)) *
  (H87:CV87 &lt; 1 * IF(((WEEKDAY(H$2:CV$2, 2) = 1) + (WEEKDAY(H$2:CV$2, 2) = 6)), $G87, $F87)) *
  (I87:CW87 = "P") *
  (COUNTIF(UKHoliday, H$2:CV$2) = 0)
)</f>
        <v>15</v>
      </c>
    </row>
    <row r="88" spans="1:113" x14ac:dyDescent="0.3">
      <c r="A88" s="8" t="s">
        <v>11</v>
      </c>
      <c r="B88" s="8" t="s">
        <v>571</v>
      </c>
      <c r="C88" s="9" t="s">
        <v>588</v>
      </c>
      <c r="D88" s="62" t="s">
        <v>555</v>
      </c>
      <c r="E88" s="35">
        <v>18600</v>
      </c>
      <c r="F88" s="35">
        <f t="shared" si="65"/>
        <v>930</v>
      </c>
      <c r="G88" s="35">
        <f t="shared" si="66"/>
        <v>465</v>
      </c>
      <c r="H88" s="13">
        <f>_xlfn.IFNA(IF(H$3="Productivity",
INDEX('Productivity Dump'!$E$4:$AJ$500,
MATCH($A88,'Productivity Dump'!$A$4:$A$500,0),
MATCH(H$2,'Productivity Dump'!$E$3:$AJ$3,0)
),
IF(H$3="Attendance",
INDEX('Attendance Dump'!$E$2:$AI$400,
MATCH($A88,'Attendance Dump'!$B$2:$B$400,0),
MATCH(H$2,'Attendance Dump'!$E$1:$AI$1,0)
),
INDEX('Active Hour''s Dump'!$D$3:$AH$337,
MATCH($C88,'Active Hour''s Dump'!$A$3:$A$337,0),
MATCH(H$2,'Active Hour''s Dump'!$D$2:$AH$2,0)
))),"")</f>
        <v>863.45399999999995</v>
      </c>
      <c r="I88" s="13" t="str">
        <f>_xlfn.IFNA(IF(I$3="Productivity",
INDEX('Productivity Dump'!$E$4:$AJ$500,
MATCH($A88,'Productivity Dump'!$A$4:$A$500,0),
MATCH(I$2,'Productivity Dump'!$E$3:$AJ$3,0)
),
IF(I$3="Attendance",
INDEX('Attendance Dump'!$E$2:$AI$400,
MATCH($A88,'Attendance Dump'!$B$2:$B$400,0),
MATCH(I$2,'Attendance Dump'!$E$1:$AI$1,0)
),
INDEX('Active Hour''s Dump'!$D$3:$AH$337,
MATCH($C88,'Active Hour''s Dump'!$A$3:$A$337,0),
MATCH(I$2,'Active Hour''s Dump'!$D$2:$AH$2,0)
))),"")</f>
        <v>P</v>
      </c>
      <c r="J88" s="54">
        <f>_xlfn.IFNA(IF(J$3="Productivity",
INDEX('Productivity Dump'!$E$4:$AJ$500,
MATCH($A88,'Productivity Dump'!$A$4:$A$500,0),
MATCH(J$2,'Productivity Dump'!$E$3:$AJ$3,0)
),
IF(J$3="Attendance",
INDEX('Attendance Dump'!$E$2:$AI$400,
MATCH($A88,'Attendance Dump'!$B$2:$B$400,0),
MATCH(J$2,'Attendance Dump'!$E$1:$AI$1,0)
),
INDEX('Active Hour''s Dump'!$D$3:$AH$337,
MATCH($C88,'Active Hour''s Dump'!$A$3:$A$337,0),
MATCH(J$2,'Active Hour''s Dump'!$D$2:$AH$2,0)
))),"")</f>
        <v>8.25</v>
      </c>
      <c r="K88" s="13">
        <f>_xlfn.IFNA(IF(K$3="Productivity",
INDEX('Productivity Dump'!$E$4:$AJ$500,
MATCH($A88,'Productivity Dump'!$A$4:$A$500,0),
MATCH(K$2,'Productivity Dump'!$E$3:$AJ$3,0)
),
IF(K$3="Attendance",
INDEX('Attendance Dump'!$E$2:$AI$400,
MATCH($A88,'Attendance Dump'!$B$2:$B$400,0),
MATCH(K$2,'Attendance Dump'!$E$1:$AI$1,0)
),
INDEX('Active Hour''s Dump'!$D$3:$AH$337,
MATCH($C88,'Active Hour''s Dump'!$A$3:$A$337,0),
MATCH(K$2,'Active Hour''s Dump'!$D$2:$AH$2,0)
))),"")</f>
        <v>816.43000000000006</v>
      </c>
      <c r="L88" s="13" t="str">
        <f>_xlfn.IFNA(IF(L$3="Productivity",
INDEX('Productivity Dump'!$E$4:$AJ$500,
MATCH($A88,'Productivity Dump'!$A$4:$A$500,0),
MATCH(L$2,'Productivity Dump'!$E$3:$AJ$3,0)
),
IF(L$3="Attendance",
INDEX('Attendance Dump'!$E$2:$AI$400,
MATCH($A88,'Attendance Dump'!$B$2:$B$400,0),
MATCH(L$2,'Attendance Dump'!$E$1:$AI$1,0)
),
INDEX('Active Hour''s Dump'!$D$3:$AH$337,
MATCH($C88,'Active Hour''s Dump'!$A$3:$A$337,0),
MATCH(L$2,'Active Hour''s Dump'!$D$2:$AH$2,0)
))),"")</f>
        <v>P</v>
      </c>
      <c r="M88" s="54">
        <f>_xlfn.IFNA(IF(M$3="Productivity",
INDEX('Productivity Dump'!$E$4:$AJ$500,
MATCH($A88,'Productivity Dump'!$A$4:$A$500,0),
MATCH(M$2,'Productivity Dump'!$E$3:$AJ$3,0)
),
IF(M$3="Attendance",
INDEX('Attendance Dump'!$E$2:$AI$400,
MATCH($A88,'Attendance Dump'!$B$2:$B$400,0),
MATCH(M$2,'Attendance Dump'!$E$1:$AI$1,0)
),
INDEX('Active Hour''s Dump'!$D$3:$AH$337,
MATCH($C88,'Active Hour''s Dump'!$A$3:$A$337,0),
MATCH(M$2,'Active Hour''s Dump'!$D$2:$AH$2,0)
))),"")</f>
        <v>7.75</v>
      </c>
      <c r="N88" s="13">
        <f>_xlfn.IFNA(IF(N$3="Productivity",
INDEX('Productivity Dump'!$E$4:$AJ$500,
MATCH($A88,'Productivity Dump'!$A$4:$A$500,0),
MATCH(N$2,'Productivity Dump'!$E$3:$AJ$3,0)
),
IF(N$3="Attendance",
INDEX('Attendance Dump'!$E$2:$AI$400,
MATCH($A88,'Attendance Dump'!$B$2:$B$400,0),
MATCH(N$2,'Attendance Dump'!$E$1:$AI$1,0)
),
INDEX('Active Hour''s Dump'!$D$3:$AH$337,
MATCH($C88,'Active Hour''s Dump'!$A$3:$A$337,0),
MATCH(N$2,'Active Hour''s Dump'!$D$2:$AH$2,0)
))),"")</f>
        <v>544.08100000000002</v>
      </c>
      <c r="O88" s="13" t="str">
        <f>_xlfn.IFNA(IF(O$3="Productivity",
INDEX('Productivity Dump'!$E$4:$AJ$500,
MATCH($A88,'Productivity Dump'!$A$4:$A$500,0),
MATCH(O$2,'Productivity Dump'!$E$3:$AJ$3,0)
),
IF(O$3="Attendance",
INDEX('Attendance Dump'!$E$2:$AI$400,
MATCH($A88,'Attendance Dump'!$B$2:$B$400,0),
MATCH(O$2,'Attendance Dump'!$E$1:$AI$1,0)
),
INDEX('Active Hour''s Dump'!$D$3:$AH$337,
MATCH($C88,'Active Hour''s Dump'!$A$3:$A$337,0),
MATCH(O$2,'Active Hour''s Dump'!$D$2:$AH$2,0)
))),"")</f>
        <v>P</v>
      </c>
      <c r="P88" s="54">
        <f>_xlfn.IFNA(IF(P$3="Productivity",
INDEX('Productivity Dump'!$E$4:$AJ$500,
MATCH($A88,'Productivity Dump'!$A$4:$A$500,0),
MATCH(P$2,'Productivity Dump'!$E$3:$AJ$3,0)
),
IF(P$3="Attendance",
INDEX('Attendance Dump'!$E$2:$AI$400,
MATCH($A88,'Attendance Dump'!$B$2:$B$400,0),
MATCH(P$2,'Attendance Dump'!$E$1:$AI$1,0)
),
INDEX('Active Hour''s Dump'!$D$3:$AH$337,
MATCH($C88,'Active Hour''s Dump'!$A$3:$A$337,0),
MATCH(P$2,'Active Hour''s Dump'!$D$2:$AH$2,0)
))),"")</f>
        <v>5.0833333333333304</v>
      </c>
      <c r="Q88" s="13">
        <f>_xlfn.IFNA(IF(Q$3="Productivity",
INDEX('Productivity Dump'!$E$4:$AJ$500,
MATCH($A88,'Productivity Dump'!$A$4:$A$500,0),
MATCH(Q$2,'Productivity Dump'!$E$3:$AJ$3,0)
),
IF(Q$3="Attendance",
INDEX('Attendance Dump'!$E$2:$AI$400,
MATCH($A88,'Attendance Dump'!$B$2:$B$400,0),
MATCH(Q$2,'Attendance Dump'!$E$1:$AI$1,0)
),
INDEX('Active Hour''s Dump'!$D$3:$AH$337,
MATCH($C88,'Active Hour''s Dump'!$A$3:$A$337,0),
MATCH(Q$2,'Active Hour''s Dump'!$D$2:$AH$2,0)
))),"")</f>
        <v>0</v>
      </c>
      <c r="R88" s="13" t="str">
        <f>_xlfn.IFNA(IF(R$3="Productivity",
INDEX('Productivity Dump'!$E$4:$AJ$500,
MATCH($A88,'Productivity Dump'!$A$4:$A$500,0),
MATCH(R$2,'Productivity Dump'!$E$3:$AJ$3,0)
),
IF(R$3="Attendance",
INDEX('Attendance Dump'!$E$2:$AI$400,
MATCH($A88,'Attendance Dump'!$B$2:$B$400,0),
MATCH(R$2,'Attendance Dump'!$E$1:$AI$1,0)
),
INDEX('Active Hour''s Dump'!$D$3:$AH$337,
MATCH($C88,'Active Hour''s Dump'!$A$3:$A$337,0),
MATCH(R$2,'Active Hour''s Dump'!$D$2:$AH$2,0)
))),"")</f>
        <v>WO</v>
      </c>
      <c r="S88" s="54">
        <f>_xlfn.IFNA(IF(S$3="Productivity",
INDEX('Productivity Dump'!$E$4:$AJ$500,
MATCH($A88,'Productivity Dump'!$A$4:$A$500,0),
MATCH(S$2,'Productivity Dump'!$E$3:$AJ$3,0)
),
IF(S$3="Attendance",
INDEX('Attendance Dump'!$E$2:$AI$400,
MATCH($A88,'Attendance Dump'!$B$2:$B$400,0),
MATCH(S$2,'Attendance Dump'!$E$1:$AI$1,0)
),
INDEX('Active Hour''s Dump'!$D$3:$AH$337,
MATCH($C88,'Active Hour''s Dump'!$A$3:$A$337,0),
MATCH(S$2,'Active Hour''s Dump'!$D$2:$AH$2,0)
))),"")</f>
        <v>0</v>
      </c>
      <c r="T88" s="13">
        <f>_xlfn.IFNA(IF(T$3="Productivity",
INDEX('Productivity Dump'!$E$4:$AJ$500,
MATCH($A88,'Productivity Dump'!$A$4:$A$500,0),
MATCH(T$2,'Productivity Dump'!$E$3:$AJ$3,0)
),
IF(T$3="Attendance",
INDEX('Attendance Dump'!$E$2:$AI$400,
MATCH($A88,'Attendance Dump'!$B$2:$B$400,0),
MATCH(T$2,'Attendance Dump'!$E$1:$AI$1,0)
),
INDEX('Active Hour''s Dump'!$D$3:$AH$337,
MATCH($C88,'Active Hour''s Dump'!$A$3:$A$337,0),
MATCH(T$2,'Active Hour''s Dump'!$D$2:$AH$2,0)
))),"")</f>
        <v>405.84599999999989</v>
      </c>
      <c r="U88" s="13" t="str">
        <f>_xlfn.IFNA(IF(U$3="Productivity",
INDEX('Productivity Dump'!$E$4:$AJ$500,
MATCH($A88,'Productivity Dump'!$A$4:$A$500,0),
MATCH(U$2,'Productivity Dump'!$E$3:$AJ$3,0)
),
IF(U$3="Attendance",
INDEX('Attendance Dump'!$E$2:$AI$400,
MATCH($A88,'Attendance Dump'!$B$2:$B$400,0),
MATCH(U$2,'Attendance Dump'!$E$1:$AI$1,0)
),
INDEX('Active Hour''s Dump'!$D$3:$AH$337,
MATCH($C88,'Active Hour''s Dump'!$A$3:$A$337,0),
MATCH(U$2,'Active Hour''s Dump'!$D$2:$AH$2,0)
))),"")</f>
        <v>P</v>
      </c>
      <c r="V88" s="54">
        <f>_xlfn.IFNA(IF(V$3="Productivity",
INDEX('Productivity Dump'!$E$4:$AJ$500,
MATCH($A88,'Productivity Dump'!$A$4:$A$500,0),
MATCH(V$2,'Productivity Dump'!$E$3:$AJ$3,0)
),
IF(V$3="Attendance",
INDEX('Attendance Dump'!$E$2:$AI$400,
MATCH($A88,'Attendance Dump'!$B$2:$B$400,0),
MATCH(V$2,'Attendance Dump'!$E$1:$AI$1,0)
),
INDEX('Active Hour''s Dump'!$D$3:$AH$337,
MATCH($C88,'Active Hour''s Dump'!$A$3:$A$337,0),
MATCH(V$2,'Active Hour''s Dump'!$D$2:$AH$2,0)
))),"")</f>
        <v>4</v>
      </c>
      <c r="W88" s="13">
        <f>_xlfn.IFNA(IF(W$3="Productivity",
INDEX('Productivity Dump'!$E$4:$AJ$500,
MATCH($A88,'Productivity Dump'!$A$4:$A$500,0),
MATCH(W$2,'Productivity Dump'!$E$3:$AJ$3,0)
),
IF(W$3="Attendance",
INDEX('Attendance Dump'!$E$2:$AI$400,
MATCH($A88,'Attendance Dump'!$B$2:$B$400,0),
MATCH(W$2,'Attendance Dump'!$E$1:$AI$1,0)
),
INDEX('Active Hour''s Dump'!$D$3:$AH$337,
MATCH($C88,'Active Hour''s Dump'!$A$3:$A$337,0),
MATCH(W$2,'Active Hour''s Dump'!$D$2:$AH$2,0)
))),"")</f>
        <v>822.399</v>
      </c>
      <c r="X88" s="13" t="str">
        <f>_xlfn.IFNA(IF(X$3="Productivity",
INDEX('Productivity Dump'!$E$4:$AJ$500,
MATCH($A88,'Productivity Dump'!$A$4:$A$500,0),
MATCH(X$2,'Productivity Dump'!$E$3:$AJ$3,0)
),
IF(X$3="Attendance",
INDEX('Attendance Dump'!$E$2:$AI$400,
MATCH($A88,'Attendance Dump'!$B$2:$B$400,0),
MATCH(X$2,'Attendance Dump'!$E$1:$AI$1,0)
),
INDEX('Active Hour''s Dump'!$D$3:$AH$337,
MATCH($C88,'Active Hour''s Dump'!$A$3:$A$337,0),
MATCH(X$2,'Active Hour''s Dump'!$D$2:$AH$2,0)
))),"")</f>
        <v>P</v>
      </c>
      <c r="Y88" s="54">
        <f>_xlfn.IFNA(IF(Y$3="Productivity",
INDEX('Productivity Dump'!$E$4:$AJ$500,
MATCH($A88,'Productivity Dump'!$A$4:$A$500,0),
MATCH(Y$2,'Productivity Dump'!$E$3:$AJ$3,0)
),
IF(Y$3="Attendance",
INDEX('Attendance Dump'!$E$2:$AI$400,
MATCH($A88,'Attendance Dump'!$B$2:$B$400,0),
MATCH(Y$2,'Attendance Dump'!$E$1:$AI$1,0)
),
INDEX('Active Hour''s Dump'!$D$3:$AH$337,
MATCH($C88,'Active Hour''s Dump'!$A$3:$A$337,0),
MATCH(Y$2,'Active Hour''s Dump'!$D$2:$AH$2,0)
))),"")</f>
        <v>7.3333333333333304</v>
      </c>
      <c r="Z88" s="13">
        <f>_xlfn.IFNA(IF(Z$3="Productivity",
INDEX('Productivity Dump'!$E$4:$AJ$500,
MATCH($A88,'Productivity Dump'!$A$4:$A$500,0),
MATCH(Z$2,'Productivity Dump'!$E$3:$AJ$3,0)
),
IF(Z$3="Attendance",
INDEX('Attendance Dump'!$E$2:$AI$400,
MATCH($A88,'Attendance Dump'!$B$2:$B$400,0),
MATCH(Z$2,'Attendance Dump'!$E$1:$AI$1,0)
),
INDEX('Active Hour''s Dump'!$D$3:$AH$337,
MATCH($C88,'Active Hour''s Dump'!$A$3:$A$337,0),
MATCH(Z$2,'Active Hour''s Dump'!$D$2:$AH$2,0)
))),"")</f>
        <v>881.45700000000033</v>
      </c>
      <c r="AA88" s="13" t="str">
        <f>_xlfn.IFNA(IF(AA$3="Productivity",
INDEX('Productivity Dump'!$E$4:$AJ$500,
MATCH($A88,'Productivity Dump'!$A$4:$A$500,0),
MATCH(AA$2,'Productivity Dump'!$E$3:$AJ$3,0)
),
IF(AA$3="Attendance",
INDEX('Attendance Dump'!$E$2:$AI$400,
MATCH($A88,'Attendance Dump'!$B$2:$B$400,0),
MATCH(AA$2,'Attendance Dump'!$E$1:$AI$1,0)
),
INDEX('Active Hour''s Dump'!$D$3:$AH$337,
MATCH($C88,'Active Hour''s Dump'!$A$3:$A$337,0),
MATCH(AA$2,'Active Hour''s Dump'!$D$2:$AH$2,0)
))),"")</f>
        <v>P</v>
      </c>
      <c r="AB88" s="54">
        <f>_xlfn.IFNA(IF(AB$3="Productivity",
INDEX('Productivity Dump'!$E$4:$AJ$500,
MATCH($A88,'Productivity Dump'!$A$4:$A$500,0),
MATCH(AB$2,'Productivity Dump'!$E$3:$AJ$3,0)
),
IF(AB$3="Attendance",
INDEX('Attendance Dump'!$E$2:$AI$400,
MATCH($A88,'Attendance Dump'!$B$2:$B$400,0),
MATCH(AB$2,'Attendance Dump'!$E$1:$AI$1,0)
),
INDEX('Active Hour''s Dump'!$D$3:$AH$337,
MATCH($C88,'Active Hour''s Dump'!$A$3:$A$337,0),
MATCH(AB$2,'Active Hour''s Dump'!$D$2:$AH$2,0)
))),"")</f>
        <v>7.5833333333333304</v>
      </c>
      <c r="AC88" s="13">
        <f>_xlfn.IFNA(IF(AC$3="Productivity",
INDEX('Productivity Dump'!$E$4:$AJ$500,
MATCH($A88,'Productivity Dump'!$A$4:$A$500,0),
MATCH(AC$2,'Productivity Dump'!$E$3:$AJ$3,0)
),
IF(AC$3="Attendance",
INDEX('Attendance Dump'!$E$2:$AI$400,
MATCH($A88,'Attendance Dump'!$B$2:$B$400,0),
MATCH(AC$2,'Attendance Dump'!$E$1:$AI$1,0)
),
INDEX('Active Hour''s Dump'!$D$3:$AH$337,
MATCH($C88,'Active Hour''s Dump'!$A$3:$A$337,0),
MATCH(AC$2,'Active Hour''s Dump'!$D$2:$AH$2,0)
))),"")</f>
        <v>0</v>
      </c>
      <c r="AD88" s="13" t="str">
        <f>_xlfn.IFNA(IF(AD$3="Productivity",
INDEX('Productivity Dump'!$E$4:$AJ$500,
MATCH($A88,'Productivity Dump'!$A$4:$A$500,0),
MATCH(AD$2,'Productivity Dump'!$E$3:$AJ$3,0)
),
IF(AD$3="Attendance",
INDEX('Attendance Dump'!$E$2:$AI$400,
MATCH($A88,'Attendance Dump'!$B$2:$B$400,0),
MATCH(AD$2,'Attendance Dump'!$E$1:$AI$1,0)
),
INDEX('Active Hour''s Dump'!$D$3:$AH$337,
MATCH($C88,'Active Hour''s Dump'!$A$3:$A$337,0),
MATCH(AD$2,'Active Hour''s Dump'!$D$2:$AH$2,0)
))),"")</f>
        <v>PL</v>
      </c>
      <c r="AE88" s="54">
        <f>_xlfn.IFNA(IF(AE$3="Productivity",
INDEX('Productivity Dump'!$E$4:$AJ$500,
MATCH($A88,'Productivity Dump'!$A$4:$A$500,0),
MATCH(AE$2,'Productivity Dump'!$E$3:$AJ$3,0)
),
IF(AE$3="Attendance",
INDEX('Attendance Dump'!$E$2:$AI$400,
MATCH($A88,'Attendance Dump'!$B$2:$B$400,0),
MATCH(AE$2,'Attendance Dump'!$E$1:$AI$1,0)
),
INDEX('Active Hour''s Dump'!$D$3:$AH$337,
MATCH($C88,'Active Hour''s Dump'!$A$3:$A$337,0),
MATCH(AE$2,'Active Hour''s Dump'!$D$2:$AH$2,0)
))),"")</f>
        <v>0</v>
      </c>
      <c r="AF88" s="13">
        <f>_xlfn.IFNA(IF(AF$3="Productivity",
INDEX('Productivity Dump'!$E$4:$AJ$500,
MATCH($A88,'Productivity Dump'!$A$4:$A$500,0),
MATCH(AF$2,'Productivity Dump'!$E$3:$AJ$3,0)
),
IF(AF$3="Attendance",
INDEX('Attendance Dump'!$E$2:$AI$400,
MATCH($A88,'Attendance Dump'!$B$2:$B$400,0),
MATCH(AF$2,'Attendance Dump'!$E$1:$AI$1,0)
),
INDEX('Active Hour''s Dump'!$D$3:$AH$337,
MATCH($C88,'Active Hour''s Dump'!$A$3:$A$337,0),
MATCH(AF$2,'Active Hour''s Dump'!$D$2:$AH$2,0)
))),"")</f>
        <v>0</v>
      </c>
      <c r="AG88" s="13" t="str">
        <f>_xlfn.IFNA(IF(AG$3="Productivity",
INDEX('Productivity Dump'!$E$4:$AJ$500,
MATCH($A88,'Productivity Dump'!$A$4:$A$500,0),
MATCH(AG$2,'Productivity Dump'!$E$3:$AJ$3,0)
),
IF(AG$3="Attendance",
INDEX('Attendance Dump'!$E$2:$AI$400,
MATCH($A88,'Attendance Dump'!$B$2:$B$400,0),
MATCH(AG$2,'Attendance Dump'!$E$1:$AI$1,0)
),
INDEX('Active Hour''s Dump'!$D$3:$AH$337,
MATCH($C88,'Active Hour''s Dump'!$A$3:$A$337,0),
MATCH(AG$2,'Active Hour''s Dump'!$D$2:$AH$2,0)
))),"")</f>
        <v>PL</v>
      </c>
      <c r="AH88" s="54">
        <f>_xlfn.IFNA(IF(AH$3="Productivity",
INDEX('Productivity Dump'!$E$4:$AJ$500,
MATCH($A88,'Productivity Dump'!$A$4:$A$500,0),
MATCH(AH$2,'Productivity Dump'!$E$3:$AJ$3,0)
),
IF(AH$3="Attendance",
INDEX('Attendance Dump'!$E$2:$AI$400,
MATCH($A88,'Attendance Dump'!$B$2:$B$400,0),
MATCH(AH$2,'Attendance Dump'!$E$1:$AI$1,0)
),
INDEX('Active Hour''s Dump'!$D$3:$AH$337,
MATCH($C88,'Active Hour''s Dump'!$A$3:$A$337,0),
MATCH(AH$2,'Active Hour''s Dump'!$D$2:$AH$2,0)
))),"")</f>
        <v>0</v>
      </c>
      <c r="AI88" s="13">
        <f>_xlfn.IFNA(IF(AI$3="Productivity",
INDEX('Productivity Dump'!$E$4:$AJ$500,
MATCH($A88,'Productivity Dump'!$A$4:$A$500,0),
MATCH(AI$2,'Productivity Dump'!$E$3:$AJ$3,0)
),
IF(AI$3="Attendance",
INDEX('Attendance Dump'!$E$2:$AI$400,
MATCH($A88,'Attendance Dump'!$B$2:$B$400,0),
MATCH(AI$2,'Attendance Dump'!$E$1:$AI$1,0)
),
INDEX('Active Hour''s Dump'!$D$3:$AH$337,
MATCH($C88,'Active Hour''s Dump'!$A$3:$A$337,0),
MATCH(AI$2,'Active Hour''s Dump'!$D$2:$AH$2,0)
))),"")</f>
        <v>290.44800000000004</v>
      </c>
      <c r="AJ88" s="13" t="str">
        <f>_xlfn.IFNA(IF(AJ$3="Productivity",
INDEX('Productivity Dump'!$E$4:$AJ$500,
MATCH($A88,'Productivity Dump'!$A$4:$A$500,0),
MATCH(AJ$2,'Productivity Dump'!$E$3:$AJ$3,0)
),
IF(AJ$3="Attendance",
INDEX('Attendance Dump'!$E$2:$AI$400,
MATCH($A88,'Attendance Dump'!$B$2:$B$400,0),
MATCH(AJ$2,'Attendance Dump'!$E$1:$AI$1,0)
),
INDEX('Active Hour''s Dump'!$D$3:$AH$337,
MATCH($C88,'Active Hour''s Dump'!$A$3:$A$337,0),
MATCH(AJ$2,'Active Hour''s Dump'!$D$2:$AH$2,0)
))),"")</f>
        <v>P</v>
      </c>
      <c r="AK88" s="54">
        <f>_xlfn.IFNA(IF(AK$3="Productivity",
INDEX('Productivity Dump'!$E$4:$AJ$500,
MATCH($A88,'Productivity Dump'!$A$4:$A$500,0),
MATCH(AK$2,'Productivity Dump'!$E$3:$AJ$3,0)
),
IF(AK$3="Attendance",
INDEX('Attendance Dump'!$E$2:$AI$400,
MATCH($A88,'Attendance Dump'!$B$2:$B$400,0),
MATCH(AK$2,'Attendance Dump'!$E$1:$AI$1,0)
),
INDEX('Active Hour''s Dump'!$D$3:$AH$337,
MATCH($C88,'Active Hour''s Dump'!$A$3:$A$337,0),
MATCH(AK$2,'Active Hour''s Dump'!$D$2:$AH$2,0)
))),"")</f>
        <v>3.1666666666666701</v>
      </c>
      <c r="AL88" s="13">
        <f>_xlfn.IFNA(IF(AL$3="Productivity",
INDEX('Productivity Dump'!$E$4:$AJ$500,
MATCH($A88,'Productivity Dump'!$A$4:$A$500,0),
MATCH(AL$2,'Productivity Dump'!$E$3:$AJ$3,0)
),
IF(AL$3="Attendance",
INDEX('Attendance Dump'!$E$2:$AI$400,
MATCH($A88,'Attendance Dump'!$B$2:$B$400,0),
MATCH(AL$2,'Attendance Dump'!$E$1:$AI$1,0)
),
INDEX('Active Hour''s Dump'!$D$3:$AH$337,
MATCH($C88,'Active Hour''s Dump'!$A$3:$A$337,0),
MATCH(AL$2,'Active Hour''s Dump'!$D$2:$AH$2,0)
))),"")</f>
        <v>0</v>
      </c>
      <c r="AM88" s="13" t="str">
        <f>_xlfn.IFNA(IF(AM$3="Productivity",
INDEX('Productivity Dump'!$E$4:$AJ$500,
MATCH($A88,'Productivity Dump'!$A$4:$A$500,0),
MATCH(AM$2,'Productivity Dump'!$E$3:$AJ$3,0)
),
IF(AM$3="Attendance",
INDEX('Attendance Dump'!$E$2:$AI$400,
MATCH($A88,'Attendance Dump'!$B$2:$B$400,0),
MATCH(AM$2,'Attendance Dump'!$E$1:$AI$1,0)
),
INDEX('Active Hour''s Dump'!$D$3:$AH$337,
MATCH($C88,'Active Hour''s Dump'!$A$3:$A$337,0),
MATCH(AM$2,'Active Hour''s Dump'!$D$2:$AH$2,0)
))),"")</f>
        <v>WO</v>
      </c>
      <c r="AN88" s="54">
        <f>_xlfn.IFNA(IF(AN$3="Productivity",
INDEX('Productivity Dump'!$E$4:$AJ$500,
MATCH($A88,'Productivity Dump'!$A$4:$A$500,0),
MATCH(AN$2,'Productivity Dump'!$E$3:$AJ$3,0)
),
IF(AN$3="Attendance",
INDEX('Attendance Dump'!$E$2:$AI$400,
MATCH($A88,'Attendance Dump'!$B$2:$B$400,0),
MATCH(AN$2,'Attendance Dump'!$E$1:$AI$1,0)
),
INDEX('Active Hour''s Dump'!$D$3:$AH$337,
MATCH($C88,'Active Hour''s Dump'!$A$3:$A$337,0),
MATCH(AN$2,'Active Hour''s Dump'!$D$2:$AH$2,0)
))),"")</f>
        <v>0</v>
      </c>
      <c r="AO88" s="13">
        <f>_xlfn.IFNA(IF(AO$3="Productivity",
INDEX('Productivity Dump'!$E$4:$AJ$500,
MATCH($A88,'Productivity Dump'!$A$4:$A$500,0),
MATCH(AO$2,'Productivity Dump'!$E$3:$AJ$3,0)
),
IF(AO$3="Attendance",
INDEX('Attendance Dump'!$E$2:$AI$400,
MATCH($A88,'Attendance Dump'!$B$2:$B$400,0),
MATCH(AO$2,'Attendance Dump'!$E$1:$AI$1,0)
),
INDEX('Active Hour''s Dump'!$D$3:$AH$337,
MATCH($C88,'Active Hour''s Dump'!$A$3:$A$337,0),
MATCH(AO$2,'Active Hour''s Dump'!$D$2:$AH$2,0)
))),"")</f>
        <v>417.15800000000007</v>
      </c>
      <c r="AP88" s="13" t="str">
        <f>_xlfn.IFNA(IF(AP$3="Productivity",
INDEX('Productivity Dump'!$E$4:$AJ$500,
MATCH($A88,'Productivity Dump'!$A$4:$A$500,0),
MATCH(AP$2,'Productivity Dump'!$E$3:$AJ$3,0)
),
IF(AP$3="Attendance",
INDEX('Attendance Dump'!$E$2:$AI$400,
MATCH($A88,'Attendance Dump'!$B$2:$B$400,0),
MATCH(AP$2,'Attendance Dump'!$E$1:$AI$1,0)
),
INDEX('Active Hour''s Dump'!$D$3:$AH$337,
MATCH($C88,'Active Hour''s Dump'!$A$3:$A$337,0),
MATCH(AP$2,'Active Hour''s Dump'!$D$2:$AH$2,0)
))),"")</f>
        <v>P</v>
      </c>
      <c r="AQ88" s="54">
        <f>_xlfn.IFNA(IF(AQ$3="Productivity",
INDEX('Productivity Dump'!$E$4:$AJ$500,
MATCH($A88,'Productivity Dump'!$A$4:$A$500,0),
MATCH(AQ$2,'Productivity Dump'!$E$3:$AJ$3,0)
),
IF(AQ$3="Attendance",
INDEX('Attendance Dump'!$E$2:$AI$400,
MATCH($A88,'Attendance Dump'!$B$2:$B$400,0),
MATCH(AQ$2,'Attendance Dump'!$E$1:$AI$1,0)
),
INDEX('Active Hour''s Dump'!$D$3:$AH$337,
MATCH($C88,'Active Hour''s Dump'!$A$3:$A$337,0),
MATCH(AQ$2,'Active Hour''s Dump'!$D$2:$AH$2,0)
))),"")</f>
        <v>4.5833333333333304</v>
      </c>
      <c r="AR88" s="13">
        <f>_xlfn.IFNA(IF(AR$3="Productivity",
INDEX('Productivity Dump'!$E$4:$AJ$500,
MATCH($A88,'Productivity Dump'!$A$4:$A$500,0),
MATCH(AR$2,'Productivity Dump'!$E$3:$AJ$3,0)
),
IF(AR$3="Attendance",
INDEX('Attendance Dump'!$E$2:$AI$400,
MATCH($A88,'Attendance Dump'!$B$2:$B$400,0),
MATCH(AR$2,'Attendance Dump'!$E$1:$AI$1,0)
),
INDEX('Active Hour''s Dump'!$D$3:$AH$337,
MATCH($C88,'Active Hour''s Dump'!$A$3:$A$337,0),
MATCH(AR$2,'Active Hour''s Dump'!$D$2:$AH$2,0)
))),"")</f>
        <v>980.77099999999973</v>
      </c>
      <c r="AS88" s="13" t="str">
        <f>_xlfn.IFNA(IF(AS$3="Productivity",
INDEX('Productivity Dump'!$E$4:$AJ$500,
MATCH($A88,'Productivity Dump'!$A$4:$A$500,0),
MATCH(AS$2,'Productivity Dump'!$E$3:$AJ$3,0)
),
IF(AS$3="Attendance",
INDEX('Attendance Dump'!$E$2:$AI$400,
MATCH($A88,'Attendance Dump'!$B$2:$B$400,0),
MATCH(AS$2,'Attendance Dump'!$E$1:$AI$1,0)
),
INDEX('Active Hour''s Dump'!$D$3:$AH$337,
MATCH($C88,'Active Hour''s Dump'!$A$3:$A$337,0),
MATCH(AS$2,'Active Hour''s Dump'!$D$2:$AH$2,0)
))),"")</f>
        <v>P</v>
      </c>
      <c r="AT88" s="54">
        <f>_xlfn.IFNA(IF(AT$3="Productivity",
INDEX('Productivity Dump'!$E$4:$AJ$500,
MATCH($A88,'Productivity Dump'!$A$4:$A$500,0),
MATCH(AT$2,'Productivity Dump'!$E$3:$AJ$3,0)
),
IF(AT$3="Attendance",
INDEX('Attendance Dump'!$E$2:$AI$400,
MATCH($A88,'Attendance Dump'!$B$2:$B$400,0),
MATCH(AT$2,'Attendance Dump'!$E$1:$AI$1,0)
),
INDEX('Active Hour''s Dump'!$D$3:$AH$337,
MATCH($C88,'Active Hour''s Dump'!$A$3:$A$337,0),
MATCH(AT$2,'Active Hour''s Dump'!$D$2:$AH$2,0)
))),"")</f>
        <v>8.1666666666666696</v>
      </c>
      <c r="AU88" s="13">
        <f>_xlfn.IFNA(IF(AU$3="Productivity",
INDEX('Productivity Dump'!$E$4:$AJ$500,
MATCH($A88,'Productivity Dump'!$A$4:$A$500,0),
MATCH(AU$2,'Productivity Dump'!$E$3:$AJ$3,0)
),
IF(AU$3="Attendance",
INDEX('Attendance Dump'!$E$2:$AI$400,
MATCH($A88,'Attendance Dump'!$B$2:$B$400,0),
MATCH(AU$2,'Attendance Dump'!$E$1:$AI$1,0)
),
INDEX('Active Hour''s Dump'!$D$3:$AH$337,
MATCH($C88,'Active Hour''s Dump'!$A$3:$A$337,0),
MATCH(AU$2,'Active Hour''s Dump'!$D$2:$AH$2,0)
))),"")</f>
        <v>919.08200000000022</v>
      </c>
      <c r="AV88" s="13" t="str">
        <f>_xlfn.IFNA(IF(AV$3="Productivity",
INDEX('Productivity Dump'!$E$4:$AJ$500,
MATCH($A88,'Productivity Dump'!$A$4:$A$500,0),
MATCH(AV$2,'Productivity Dump'!$E$3:$AJ$3,0)
),
IF(AV$3="Attendance",
INDEX('Attendance Dump'!$E$2:$AI$400,
MATCH($A88,'Attendance Dump'!$B$2:$B$400,0),
MATCH(AV$2,'Attendance Dump'!$E$1:$AI$1,0)
),
INDEX('Active Hour''s Dump'!$D$3:$AH$337,
MATCH($C88,'Active Hour''s Dump'!$A$3:$A$337,0),
MATCH(AV$2,'Active Hour''s Dump'!$D$2:$AH$2,0)
))),"")</f>
        <v>P</v>
      </c>
      <c r="AW88" s="54">
        <f>_xlfn.IFNA(IF(AW$3="Productivity",
INDEX('Productivity Dump'!$E$4:$AJ$500,
MATCH($A88,'Productivity Dump'!$A$4:$A$500,0),
MATCH(AW$2,'Productivity Dump'!$E$3:$AJ$3,0)
),
IF(AW$3="Attendance",
INDEX('Attendance Dump'!$E$2:$AI$400,
MATCH($A88,'Attendance Dump'!$B$2:$B$400,0),
MATCH(AW$2,'Attendance Dump'!$E$1:$AI$1,0)
),
INDEX('Active Hour''s Dump'!$D$3:$AH$337,
MATCH($C88,'Active Hour''s Dump'!$A$3:$A$337,0),
MATCH(AW$2,'Active Hour''s Dump'!$D$2:$AH$2,0)
))),"")</f>
        <v>9.0833333333333304</v>
      </c>
      <c r="AX88" s="13">
        <f>_xlfn.IFNA(IF(AX$3="Productivity",
INDEX('Productivity Dump'!$E$4:$AJ$500,
MATCH($A88,'Productivity Dump'!$A$4:$A$500,0),
MATCH(AX$2,'Productivity Dump'!$E$3:$AJ$3,0)
),
IF(AX$3="Attendance",
INDEX('Attendance Dump'!$E$2:$AI$400,
MATCH($A88,'Attendance Dump'!$B$2:$B$400,0),
MATCH(AX$2,'Attendance Dump'!$E$1:$AI$1,0)
),
INDEX('Active Hour''s Dump'!$D$3:$AH$337,
MATCH($C88,'Active Hour''s Dump'!$A$3:$A$337,0),
MATCH(AX$2,'Active Hour''s Dump'!$D$2:$AH$2,0)
))),"")</f>
        <v>878.81999999999994</v>
      </c>
      <c r="AY88" s="13" t="str">
        <f>_xlfn.IFNA(IF(AY$3="Productivity",
INDEX('Productivity Dump'!$E$4:$AJ$500,
MATCH($A88,'Productivity Dump'!$A$4:$A$500,0),
MATCH(AY$2,'Productivity Dump'!$E$3:$AJ$3,0)
),
IF(AY$3="Attendance",
INDEX('Attendance Dump'!$E$2:$AI$400,
MATCH($A88,'Attendance Dump'!$B$2:$B$400,0),
MATCH(AY$2,'Attendance Dump'!$E$1:$AI$1,0)
),
INDEX('Active Hour''s Dump'!$D$3:$AH$337,
MATCH($C88,'Active Hour''s Dump'!$A$3:$A$337,0),
MATCH(AY$2,'Active Hour''s Dump'!$D$2:$AH$2,0)
))),"")</f>
        <v>P</v>
      </c>
      <c r="AZ88" s="54">
        <f>_xlfn.IFNA(IF(AZ$3="Productivity",
INDEX('Productivity Dump'!$E$4:$AJ$500,
MATCH($A88,'Productivity Dump'!$A$4:$A$500,0),
MATCH(AZ$2,'Productivity Dump'!$E$3:$AJ$3,0)
),
IF(AZ$3="Attendance",
INDEX('Attendance Dump'!$E$2:$AI$400,
MATCH($A88,'Attendance Dump'!$B$2:$B$400,0),
MATCH(AZ$2,'Attendance Dump'!$E$1:$AI$1,0)
),
INDEX('Active Hour''s Dump'!$D$3:$AH$337,
MATCH($C88,'Active Hour''s Dump'!$A$3:$A$337,0),
MATCH(AZ$2,'Active Hour''s Dump'!$D$2:$AH$2,0)
))),"")</f>
        <v>8.0833333333333304</v>
      </c>
      <c r="BA88" s="13">
        <f>_xlfn.IFNA(IF(BA$3="Productivity",
INDEX('Productivity Dump'!$E$4:$AJ$500,
MATCH($A88,'Productivity Dump'!$A$4:$A$500,0),
MATCH(BA$2,'Productivity Dump'!$E$3:$AJ$3,0)
),
IF(BA$3="Attendance",
INDEX('Attendance Dump'!$E$2:$AI$400,
MATCH($A88,'Attendance Dump'!$B$2:$B$400,0),
MATCH(BA$2,'Attendance Dump'!$E$1:$AI$1,0)
),
INDEX('Active Hour''s Dump'!$D$3:$AH$337,
MATCH($C88,'Active Hour''s Dump'!$A$3:$A$337,0),
MATCH(BA$2,'Active Hour''s Dump'!$D$2:$AH$2,0)
))),"")</f>
        <v>1013.105</v>
      </c>
      <c r="BB88" s="13" t="str">
        <f>_xlfn.IFNA(IF(BB$3="Productivity",
INDEX('Productivity Dump'!$E$4:$AJ$500,
MATCH($A88,'Productivity Dump'!$A$4:$A$500,0),
MATCH(BB$2,'Productivity Dump'!$E$3:$AJ$3,0)
),
IF(BB$3="Attendance",
INDEX('Attendance Dump'!$E$2:$AI$400,
MATCH($A88,'Attendance Dump'!$B$2:$B$400,0),
MATCH(BB$2,'Attendance Dump'!$E$1:$AI$1,0)
),
INDEX('Active Hour''s Dump'!$D$3:$AH$337,
MATCH($C88,'Active Hour''s Dump'!$A$3:$A$337,0),
MATCH(BB$2,'Active Hour''s Dump'!$D$2:$AH$2,0)
))),"")</f>
        <v>P</v>
      </c>
      <c r="BC88" s="54">
        <f>_xlfn.IFNA(IF(BC$3="Productivity",
INDEX('Productivity Dump'!$E$4:$AJ$500,
MATCH($A88,'Productivity Dump'!$A$4:$A$500,0),
MATCH(BC$2,'Productivity Dump'!$E$3:$AJ$3,0)
),
IF(BC$3="Attendance",
INDEX('Attendance Dump'!$E$2:$AI$400,
MATCH($A88,'Attendance Dump'!$B$2:$B$400,0),
MATCH(BC$2,'Attendance Dump'!$E$1:$AI$1,0)
),
INDEX('Active Hour''s Dump'!$D$3:$AH$337,
MATCH($C88,'Active Hour''s Dump'!$A$3:$A$337,0),
MATCH(BC$2,'Active Hour''s Dump'!$D$2:$AH$2,0)
))),"")</f>
        <v>8.8333333333333304</v>
      </c>
      <c r="BD88" s="13">
        <f>_xlfn.IFNA(IF(BD$3="Productivity",
INDEX('Productivity Dump'!$E$4:$AJ$500,
MATCH($A88,'Productivity Dump'!$A$4:$A$500,0),
MATCH(BD$2,'Productivity Dump'!$E$3:$AJ$3,0)
),
IF(BD$3="Attendance",
INDEX('Attendance Dump'!$E$2:$AI$400,
MATCH($A88,'Attendance Dump'!$B$2:$B$400,0),
MATCH(BD$2,'Attendance Dump'!$E$1:$AI$1,0)
),
INDEX('Active Hour''s Dump'!$D$3:$AH$337,
MATCH($C88,'Active Hour''s Dump'!$A$3:$A$337,0),
MATCH(BD$2,'Active Hour''s Dump'!$D$2:$AH$2,0)
))),"")</f>
        <v>468.83100000000007</v>
      </c>
      <c r="BE88" s="13" t="str">
        <f>_xlfn.IFNA(IF(BE$3="Productivity",
INDEX('Productivity Dump'!$E$4:$AJ$500,
MATCH($A88,'Productivity Dump'!$A$4:$A$500,0),
MATCH(BE$2,'Productivity Dump'!$E$3:$AJ$3,0)
),
IF(BE$3="Attendance",
INDEX('Attendance Dump'!$E$2:$AI$400,
MATCH($A88,'Attendance Dump'!$B$2:$B$400,0),
MATCH(BE$2,'Attendance Dump'!$E$1:$AI$1,0)
),
INDEX('Active Hour''s Dump'!$D$3:$AH$337,
MATCH($C88,'Active Hour''s Dump'!$A$3:$A$337,0),
MATCH(BE$2,'Active Hour''s Dump'!$D$2:$AH$2,0)
))),"")</f>
        <v>P</v>
      </c>
      <c r="BF88" s="54">
        <f>_xlfn.IFNA(IF(BF$3="Productivity",
INDEX('Productivity Dump'!$E$4:$AJ$500,
MATCH($A88,'Productivity Dump'!$A$4:$A$500,0),
MATCH(BF$2,'Productivity Dump'!$E$3:$AJ$3,0)
),
IF(BF$3="Attendance",
INDEX('Attendance Dump'!$E$2:$AI$400,
MATCH($A88,'Attendance Dump'!$B$2:$B$400,0),
MATCH(BF$2,'Attendance Dump'!$E$1:$AI$1,0)
),
INDEX('Active Hour''s Dump'!$D$3:$AH$337,
MATCH($C88,'Active Hour''s Dump'!$A$3:$A$337,0),
MATCH(BF$2,'Active Hour''s Dump'!$D$2:$AH$2,0)
))),"")</f>
        <v>4.8333333333333304</v>
      </c>
      <c r="BG88" s="13">
        <f>_xlfn.IFNA(IF(BG$3="Productivity",
INDEX('Productivity Dump'!$E$4:$AJ$500,
MATCH($A88,'Productivity Dump'!$A$4:$A$500,0),
MATCH(BG$2,'Productivity Dump'!$E$3:$AJ$3,0)
),
IF(BG$3="Attendance",
INDEX('Attendance Dump'!$E$2:$AI$400,
MATCH($A88,'Attendance Dump'!$B$2:$B$400,0),
MATCH(BG$2,'Attendance Dump'!$E$1:$AI$1,0)
),
INDEX('Active Hour''s Dump'!$D$3:$AH$337,
MATCH($C88,'Active Hour''s Dump'!$A$3:$A$337,0),
MATCH(BG$2,'Active Hour''s Dump'!$D$2:$AH$2,0)
))),"")</f>
        <v>230.78899999999999</v>
      </c>
      <c r="BH88" s="13" t="str">
        <f>_xlfn.IFNA(IF(BH$3="Productivity",
INDEX('Productivity Dump'!$E$4:$AJ$500,
MATCH($A88,'Productivity Dump'!$A$4:$A$500,0),
MATCH(BH$2,'Productivity Dump'!$E$3:$AJ$3,0)
),
IF(BH$3="Attendance",
INDEX('Attendance Dump'!$E$2:$AI$400,
MATCH($A88,'Attendance Dump'!$B$2:$B$400,0),
MATCH(BH$2,'Attendance Dump'!$E$1:$AI$1,0)
),
INDEX('Active Hour''s Dump'!$D$3:$AH$337,
MATCH($C88,'Active Hour''s Dump'!$A$3:$A$337,0),
MATCH(BH$2,'Active Hour''s Dump'!$D$2:$AH$2,0)
))),"")</f>
        <v>WO</v>
      </c>
      <c r="BI88" s="54">
        <f>_xlfn.IFNA(IF(BI$3="Productivity",
INDEX('Productivity Dump'!$E$4:$AJ$500,
MATCH($A88,'Productivity Dump'!$A$4:$A$500,0),
MATCH(BI$2,'Productivity Dump'!$E$3:$AJ$3,0)
),
IF(BI$3="Attendance",
INDEX('Attendance Dump'!$E$2:$AI$400,
MATCH($A88,'Attendance Dump'!$B$2:$B$400,0),
MATCH(BI$2,'Attendance Dump'!$E$1:$AI$1,0)
),
INDEX('Active Hour''s Dump'!$D$3:$AH$337,
MATCH($C88,'Active Hour''s Dump'!$A$3:$A$337,0),
MATCH(BI$2,'Active Hour''s Dump'!$D$2:$AH$2,0)
))),"")</f>
        <v>1.8333333333333299</v>
      </c>
      <c r="BJ88" s="13">
        <f>_xlfn.IFNA(IF(BJ$3="Productivity",
INDEX('Productivity Dump'!$E$4:$AJ$500,
MATCH($A88,'Productivity Dump'!$A$4:$A$500,0),
MATCH(BJ$2,'Productivity Dump'!$E$3:$AJ$3,0)
),
IF(BJ$3="Attendance",
INDEX('Attendance Dump'!$E$2:$AI$400,
MATCH($A88,'Attendance Dump'!$B$2:$B$400,0),
MATCH(BJ$2,'Attendance Dump'!$E$1:$AI$1,0)
),
INDEX('Active Hour''s Dump'!$D$3:$AH$337,
MATCH($C88,'Active Hour''s Dump'!$A$3:$A$337,0),
MATCH(BJ$2,'Active Hour''s Dump'!$D$2:$AH$2,0)
))),"")</f>
        <v>481.54499999999996</v>
      </c>
      <c r="BK88" s="13" t="str">
        <f>_xlfn.IFNA(IF(BK$3="Productivity",
INDEX('Productivity Dump'!$E$4:$AJ$500,
MATCH($A88,'Productivity Dump'!$A$4:$A$500,0),
MATCH(BK$2,'Productivity Dump'!$E$3:$AJ$3,0)
),
IF(BK$3="Attendance",
INDEX('Attendance Dump'!$E$2:$AI$400,
MATCH($A88,'Attendance Dump'!$B$2:$B$400,0),
MATCH(BK$2,'Attendance Dump'!$E$1:$AI$1,0)
),
INDEX('Active Hour''s Dump'!$D$3:$AH$337,
MATCH($C88,'Active Hour''s Dump'!$A$3:$A$337,0),
MATCH(BK$2,'Active Hour''s Dump'!$D$2:$AH$2,0)
))),"")</f>
        <v>P</v>
      </c>
      <c r="BL88" s="54">
        <f>_xlfn.IFNA(IF(BL$3="Productivity",
INDEX('Productivity Dump'!$E$4:$AJ$500,
MATCH($A88,'Productivity Dump'!$A$4:$A$500,0),
MATCH(BL$2,'Productivity Dump'!$E$3:$AJ$3,0)
),
IF(BL$3="Attendance",
INDEX('Attendance Dump'!$E$2:$AI$400,
MATCH($A88,'Attendance Dump'!$B$2:$B$400,0),
MATCH(BL$2,'Attendance Dump'!$E$1:$AI$1,0)
),
INDEX('Active Hour''s Dump'!$D$3:$AH$337,
MATCH($C88,'Active Hour''s Dump'!$A$3:$A$337,0),
MATCH(BL$2,'Active Hour''s Dump'!$D$2:$AH$2,0)
))),"")</f>
        <v>4.6666666666666696</v>
      </c>
      <c r="BM88" s="13">
        <f>_xlfn.IFNA(IF(BM$3="Productivity",
INDEX('Productivity Dump'!$E$4:$AJ$500,
MATCH($A88,'Productivity Dump'!$A$4:$A$500,0),
MATCH(BM$2,'Productivity Dump'!$E$3:$AJ$3,0)
),
IF(BM$3="Attendance",
INDEX('Attendance Dump'!$E$2:$AI$400,
MATCH($A88,'Attendance Dump'!$B$2:$B$400,0),
MATCH(BM$2,'Attendance Dump'!$E$1:$AI$1,0)
),
INDEX('Active Hour''s Dump'!$D$3:$AH$337,
MATCH($C88,'Active Hour''s Dump'!$A$3:$A$337,0),
MATCH(BM$2,'Active Hour''s Dump'!$D$2:$AH$2,0)
))),"")</f>
        <v>1091.3990000000001</v>
      </c>
      <c r="BN88" s="13" t="str">
        <f>_xlfn.IFNA(IF(BN$3="Productivity",
INDEX('Productivity Dump'!$E$4:$AJ$500,
MATCH($A88,'Productivity Dump'!$A$4:$A$500,0),
MATCH(BN$2,'Productivity Dump'!$E$3:$AJ$3,0)
),
IF(BN$3="Attendance",
INDEX('Attendance Dump'!$E$2:$AI$400,
MATCH($A88,'Attendance Dump'!$B$2:$B$400,0),
MATCH(BN$2,'Attendance Dump'!$E$1:$AI$1,0)
),
INDEX('Active Hour''s Dump'!$D$3:$AH$337,
MATCH($C88,'Active Hour''s Dump'!$A$3:$A$337,0),
MATCH(BN$2,'Active Hour''s Dump'!$D$2:$AH$2,0)
))),"")</f>
        <v>P</v>
      </c>
      <c r="BO88" s="54">
        <f>_xlfn.IFNA(IF(BO$3="Productivity",
INDEX('Productivity Dump'!$E$4:$AJ$500,
MATCH($A88,'Productivity Dump'!$A$4:$A$500,0),
MATCH(BO$2,'Productivity Dump'!$E$3:$AJ$3,0)
),
IF(BO$3="Attendance",
INDEX('Attendance Dump'!$E$2:$AI$400,
MATCH($A88,'Attendance Dump'!$B$2:$B$400,0),
MATCH(BO$2,'Attendance Dump'!$E$1:$AI$1,0)
),
INDEX('Active Hour''s Dump'!$D$3:$AH$337,
MATCH($C88,'Active Hour''s Dump'!$A$3:$A$337,0),
MATCH(BO$2,'Active Hour''s Dump'!$D$2:$AH$2,0)
))),"")</f>
        <v>9.6666666666666696</v>
      </c>
      <c r="BP88" s="13">
        <f>_xlfn.IFNA(IF(BP$3="Productivity",
INDEX('Productivity Dump'!$E$4:$AJ$500,
MATCH($A88,'Productivity Dump'!$A$4:$A$500,0),
MATCH(BP$2,'Productivity Dump'!$E$3:$AJ$3,0)
),
IF(BP$3="Attendance",
INDEX('Attendance Dump'!$E$2:$AI$400,
MATCH($A88,'Attendance Dump'!$B$2:$B$400,0),
MATCH(BP$2,'Attendance Dump'!$E$1:$AI$1,0)
),
INDEX('Active Hour''s Dump'!$D$3:$AH$337,
MATCH($C88,'Active Hour''s Dump'!$A$3:$A$337,0),
MATCH(BP$2,'Active Hour''s Dump'!$D$2:$AH$2,0)
))),"")</f>
        <v>1002.8389999999999</v>
      </c>
      <c r="BQ88" s="13" t="str">
        <f>_xlfn.IFNA(IF(BQ$3="Productivity",
INDEX('Productivity Dump'!$E$4:$AJ$500,
MATCH($A88,'Productivity Dump'!$A$4:$A$500,0),
MATCH(BQ$2,'Productivity Dump'!$E$3:$AJ$3,0)
),
IF(BQ$3="Attendance",
INDEX('Attendance Dump'!$E$2:$AI$400,
MATCH($A88,'Attendance Dump'!$B$2:$B$400,0),
MATCH(BQ$2,'Attendance Dump'!$E$1:$AI$1,0)
),
INDEX('Active Hour''s Dump'!$D$3:$AH$337,
MATCH($C88,'Active Hour''s Dump'!$A$3:$A$337,0),
MATCH(BQ$2,'Active Hour''s Dump'!$D$2:$AH$2,0)
))),"")</f>
        <v>P</v>
      </c>
      <c r="BR88" s="54">
        <f>_xlfn.IFNA(IF(BR$3="Productivity",
INDEX('Productivity Dump'!$E$4:$AJ$500,
MATCH($A88,'Productivity Dump'!$A$4:$A$500,0),
MATCH(BR$2,'Productivity Dump'!$E$3:$AJ$3,0)
),
IF(BR$3="Attendance",
INDEX('Attendance Dump'!$E$2:$AI$400,
MATCH($A88,'Attendance Dump'!$B$2:$B$400,0),
MATCH(BR$2,'Attendance Dump'!$E$1:$AI$1,0)
),
INDEX('Active Hour''s Dump'!$D$3:$AH$337,
MATCH($C88,'Active Hour''s Dump'!$A$3:$A$337,0),
MATCH(BR$2,'Active Hour''s Dump'!$D$2:$AH$2,0)
))),"")</f>
        <v>7.1666666666666696</v>
      </c>
      <c r="BS88" s="13">
        <f>_xlfn.IFNA(IF(BS$3="Productivity",
INDEX('Productivity Dump'!$E$4:$AJ$500,
MATCH($A88,'Productivity Dump'!$A$4:$A$500,0),
MATCH(BS$2,'Productivity Dump'!$E$3:$AJ$3,0)
),
IF(BS$3="Attendance",
INDEX('Attendance Dump'!$E$2:$AI$400,
MATCH($A88,'Attendance Dump'!$B$2:$B$400,0),
MATCH(BS$2,'Attendance Dump'!$E$1:$AI$1,0)
),
INDEX('Active Hour''s Dump'!$D$3:$AH$337,
MATCH($C88,'Active Hour''s Dump'!$A$3:$A$337,0),
MATCH(BS$2,'Active Hour''s Dump'!$D$2:$AH$2,0)
))),"")</f>
        <v>1027.5380000000002</v>
      </c>
      <c r="BT88" s="13" t="str">
        <f>_xlfn.IFNA(IF(BT$3="Productivity",
INDEX('Productivity Dump'!$E$4:$AJ$500,
MATCH($A88,'Productivity Dump'!$A$4:$A$500,0),
MATCH(BT$2,'Productivity Dump'!$E$3:$AJ$3,0)
),
IF(BT$3="Attendance",
INDEX('Attendance Dump'!$E$2:$AI$400,
MATCH($A88,'Attendance Dump'!$B$2:$B$400,0),
MATCH(BT$2,'Attendance Dump'!$E$1:$AI$1,0)
),
INDEX('Active Hour''s Dump'!$D$3:$AH$337,
MATCH($C88,'Active Hour''s Dump'!$A$3:$A$337,0),
MATCH(BT$2,'Active Hour''s Dump'!$D$2:$AH$2,0)
))),"")</f>
        <v>H(P)</v>
      </c>
      <c r="BU88" s="54">
        <f>_xlfn.IFNA(IF(BU$3="Productivity",
INDEX('Productivity Dump'!$E$4:$AJ$500,
MATCH($A88,'Productivity Dump'!$A$4:$A$500,0),
MATCH(BU$2,'Productivity Dump'!$E$3:$AJ$3,0)
),
IF(BU$3="Attendance",
INDEX('Attendance Dump'!$E$2:$AI$400,
MATCH($A88,'Attendance Dump'!$B$2:$B$400,0),
MATCH(BU$2,'Attendance Dump'!$E$1:$AI$1,0)
),
INDEX('Active Hour''s Dump'!$D$3:$AH$337,
MATCH($C88,'Active Hour''s Dump'!$A$3:$A$337,0),
MATCH(BU$2,'Active Hour''s Dump'!$D$2:$AH$2,0)
))),"")</f>
        <v>9.4166666666666696</v>
      </c>
      <c r="BV88" s="13">
        <f>_xlfn.IFNA(IF(BV$3="Productivity",
INDEX('Productivity Dump'!$E$4:$AJ$500,
MATCH($A88,'Productivity Dump'!$A$4:$A$500,0),
MATCH(BV$2,'Productivity Dump'!$E$3:$AJ$3,0)
),
IF(BV$3="Attendance",
INDEX('Attendance Dump'!$E$2:$AI$400,
MATCH($A88,'Attendance Dump'!$B$2:$B$400,0),
MATCH(BV$2,'Attendance Dump'!$E$1:$AI$1,0)
),
INDEX('Active Hour''s Dump'!$D$3:$AH$337,
MATCH($C88,'Active Hour''s Dump'!$A$3:$A$337,0),
MATCH(BV$2,'Active Hour''s Dump'!$D$2:$AH$2,0)
))),"")</f>
        <v>933.25200000000007</v>
      </c>
      <c r="BW88" s="13" t="str">
        <f>_xlfn.IFNA(IF(BW$3="Productivity",
INDEX('Productivity Dump'!$E$4:$AJ$500,
MATCH($A88,'Productivity Dump'!$A$4:$A$500,0),
MATCH(BW$2,'Productivity Dump'!$E$3:$AJ$3,0)
),
IF(BW$3="Attendance",
INDEX('Attendance Dump'!$E$2:$AI$400,
MATCH($A88,'Attendance Dump'!$B$2:$B$400,0),
MATCH(BW$2,'Attendance Dump'!$E$1:$AI$1,0)
),
INDEX('Active Hour''s Dump'!$D$3:$AH$337,
MATCH($C88,'Active Hour''s Dump'!$A$3:$A$337,0),
MATCH(BW$2,'Active Hour''s Dump'!$D$2:$AH$2,0)
))),"")</f>
        <v>P</v>
      </c>
      <c r="BX88" s="54">
        <f>_xlfn.IFNA(IF(BX$3="Productivity",
INDEX('Productivity Dump'!$E$4:$AJ$500,
MATCH($A88,'Productivity Dump'!$A$4:$A$500,0),
MATCH(BX$2,'Productivity Dump'!$E$3:$AJ$3,0)
),
IF(BX$3="Attendance",
INDEX('Attendance Dump'!$E$2:$AI$400,
MATCH($A88,'Attendance Dump'!$B$2:$B$400,0),
MATCH(BX$2,'Attendance Dump'!$E$1:$AI$1,0)
),
INDEX('Active Hour''s Dump'!$D$3:$AH$337,
MATCH($C88,'Active Hour''s Dump'!$A$3:$A$337,0),
MATCH(BX$2,'Active Hour''s Dump'!$D$2:$AH$2,0)
))),"")</f>
        <v>8</v>
      </c>
      <c r="BY88" s="13">
        <f>_xlfn.IFNA(IF(BY$3="Productivity",
INDEX('Productivity Dump'!$E$4:$AJ$500,
MATCH($A88,'Productivity Dump'!$A$4:$A$500,0),
MATCH(BY$2,'Productivity Dump'!$E$3:$AJ$3,0)
),
IF(BY$3="Attendance",
INDEX('Attendance Dump'!$E$2:$AI$400,
MATCH($A88,'Attendance Dump'!$B$2:$B$400,0),
MATCH(BY$2,'Attendance Dump'!$E$1:$AI$1,0)
),
INDEX('Active Hour''s Dump'!$D$3:$AH$337,
MATCH($C88,'Active Hour''s Dump'!$A$3:$A$337,0),
MATCH(BY$2,'Active Hour''s Dump'!$D$2:$AH$2,0)
))),"")</f>
        <v>90.878999999999991</v>
      </c>
      <c r="BZ88" s="13" t="str">
        <f>_xlfn.IFNA(IF(BZ$3="Productivity",
INDEX('Productivity Dump'!$E$4:$AJ$500,
MATCH($A88,'Productivity Dump'!$A$4:$A$500,0),
MATCH(BZ$2,'Productivity Dump'!$E$3:$AJ$3,0)
),
IF(BZ$3="Attendance",
INDEX('Attendance Dump'!$E$2:$AI$400,
MATCH($A88,'Attendance Dump'!$B$2:$B$400,0),
MATCH(BZ$2,'Attendance Dump'!$E$1:$AI$1,0)
),
INDEX('Active Hour''s Dump'!$D$3:$AH$337,
MATCH($C88,'Active Hour''s Dump'!$A$3:$A$337,0),
MATCH(BZ$2,'Active Hour''s Dump'!$D$2:$AH$2,0)
))),"")</f>
        <v>P</v>
      </c>
      <c r="CA88" s="54">
        <f>_xlfn.IFNA(IF(CA$3="Productivity",
INDEX('Productivity Dump'!$E$4:$AJ$500,
MATCH($A88,'Productivity Dump'!$A$4:$A$500,0),
MATCH(CA$2,'Productivity Dump'!$E$3:$AJ$3,0)
),
IF(CA$3="Attendance",
INDEX('Attendance Dump'!$E$2:$AI$400,
MATCH($A88,'Attendance Dump'!$B$2:$B$400,0),
MATCH(CA$2,'Attendance Dump'!$E$1:$AI$1,0)
),
INDEX('Active Hour''s Dump'!$D$3:$AH$337,
MATCH($C88,'Active Hour''s Dump'!$A$3:$A$337,0),
MATCH(CA$2,'Active Hour''s Dump'!$D$2:$AH$2,0)
))),"")</f>
        <v>0.83333333333333304</v>
      </c>
      <c r="CB88" s="13">
        <f>_xlfn.IFNA(IF(CB$3="Productivity",
INDEX('Productivity Dump'!$E$4:$AJ$500,
MATCH($A88,'Productivity Dump'!$A$4:$A$500,0),
MATCH(CB$2,'Productivity Dump'!$E$3:$AJ$3,0)
),
IF(CB$3="Attendance",
INDEX('Attendance Dump'!$E$2:$AI$400,
MATCH($A88,'Attendance Dump'!$B$2:$B$400,0),
MATCH(CB$2,'Attendance Dump'!$E$1:$AI$1,0)
),
INDEX('Active Hour''s Dump'!$D$3:$AH$337,
MATCH($C88,'Active Hour''s Dump'!$A$3:$A$337,0),
MATCH(CB$2,'Active Hour''s Dump'!$D$2:$AH$2,0)
))),"")</f>
        <v>210.18700000000001</v>
      </c>
      <c r="CC88" s="13" t="str">
        <f>_xlfn.IFNA(IF(CC$3="Productivity",
INDEX('Productivity Dump'!$E$4:$AJ$500,
MATCH($A88,'Productivity Dump'!$A$4:$A$500,0),
MATCH(CC$2,'Productivity Dump'!$E$3:$AJ$3,0)
),
IF(CC$3="Attendance",
INDEX('Attendance Dump'!$E$2:$AI$400,
MATCH($A88,'Attendance Dump'!$B$2:$B$400,0),
MATCH(CC$2,'Attendance Dump'!$E$1:$AI$1,0)
),
INDEX('Active Hour''s Dump'!$D$3:$AH$337,
MATCH($C88,'Active Hour''s Dump'!$A$3:$A$337,0),
MATCH(CC$2,'Active Hour''s Dump'!$D$2:$AH$2,0)
))),"")</f>
        <v>WO</v>
      </c>
      <c r="CD88" s="54">
        <f>_xlfn.IFNA(IF(CD$3="Productivity",
INDEX('Productivity Dump'!$E$4:$AJ$500,
MATCH($A88,'Productivity Dump'!$A$4:$A$500,0),
MATCH(CD$2,'Productivity Dump'!$E$3:$AJ$3,0)
),
IF(CD$3="Attendance",
INDEX('Attendance Dump'!$E$2:$AI$400,
MATCH($A88,'Attendance Dump'!$B$2:$B$400,0),
MATCH(CD$2,'Attendance Dump'!$E$1:$AI$1,0)
),
INDEX('Active Hour''s Dump'!$D$3:$AH$337,
MATCH($C88,'Active Hour''s Dump'!$A$3:$A$337,0),
MATCH(CD$2,'Active Hour''s Dump'!$D$2:$AH$2,0)
))),"")</f>
        <v>2.1666666666666701</v>
      </c>
      <c r="CE88" s="13">
        <f>_xlfn.IFNA(IF(CE$3="Productivity",
INDEX('Productivity Dump'!$E$4:$AJ$500,
MATCH($A88,'Productivity Dump'!$A$4:$A$500,0),
MATCH(CE$2,'Productivity Dump'!$E$3:$AJ$3,0)
),
IF(CE$3="Attendance",
INDEX('Attendance Dump'!$E$2:$AI$400,
MATCH($A88,'Attendance Dump'!$B$2:$B$400,0),
MATCH(CE$2,'Attendance Dump'!$E$1:$AI$1,0)
),
INDEX('Active Hour''s Dump'!$D$3:$AH$337,
MATCH($C88,'Active Hour''s Dump'!$A$3:$A$337,0),
MATCH(CE$2,'Active Hour''s Dump'!$D$2:$AH$2,0)
))),"")</f>
        <v>523.10299999999995</v>
      </c>
      <c r="CF88" s="13" t="str">
        <f>_xlfn.IFNA(IF(CF$3="Productivity",
INDEX('Productivity Dump'!$E$4:$AJ$500,
MATCH($A88,'Productivity Dump'!$A$4:$A$500,0),
MATCH(CF$2,'Productivity Dump'!$E$3:$AJ$3,0)
),
IF(CF$3="Attendance",
INDEX('Attendance Dump'!$E$2:$AI$400,
MATCH($A88,'Attendance Dump'!$B$2:$B$400,0),
MATCH(CF$2,'Attendance Dump'!$E$1:$AI$1,0)
),
INDEX('Active Hour''s Dump'!$D$3:$AH$337,
MATCH($C88,'Active Hour''s Dump'!$A$3:$A$337,0),
MATCH(CF$2,'Active Hour''s Dump'!$D$2:$AH$2,0)
))),"")</f>
        <v>P</v>
      </c>
      <c r="CG88" s="54">
        <f>_xlfn.IFNA(IF(CG$3="Productivity",
INDEX('Productivity Dump'!$E$4:$AJ$500,
MATCH($A88,'Productivity Dump'!$A$4:$A$500,0),
MATCH(CG$2,'Productivity Dump'!$E$3:$AJ$3,0)
),
IF(CG$3="Attendance",
INDEX('Attendance Dump'!$E$2:$AI$400,
MATCH($A88,'Attendance Dump'!$B$2:$B$400,0),
MATCH(CG$2,'Attendance Dump'!$E$1:$AI$1,0)
),
INDEX('Active Hour''s Dump'!$D$3:$AH$337,
MATCH($C88,'Active Hour''s Dump'!$A$3:$A$337,0),
MATCH(CG$2,'Active Hour''s Dump'!$D$2:$AH$2,0)
))),"")</f>
        <v>4.6666666666666696</v>
      </c>
      <c r="CH88" s="13">
        <f>_xlfn.IFNA(IF(CH$3="Productivity",
INDEX('Productivity Dump'!$E$4:$AJ$500,
MATCH($A88,'Productivity Dump'!$A$4:$A$500,0),
MATCH(CH$2,'Productivity Dump'!$E$3:$AJ$3,0)
),
IF(CH$3="Attendance",
INDEX('Attendance Dump'!$E$2:$AI$400,
MATCH($A88,'Attendance Dump'!$B$2:$B$400,0),
MATCH(CH$2,'Attendance Dump'!$E$1:$AI$1,0)
),
INDEX('Active Hour''s Dump'!$D$3:$AH$337,
MATCH($C88,'Active Hour''s Dump'!$A$3:$A$337,0),
MATCH(CH$2,'Active Hour''s Dump'!$D$2:$AH$2,0)
))),"")</f>
        <v>910.72699999999998</v>
      </c>
      <c r="CI88" s="13" t="str">
        <f>_xlfn.IFNA(IF(CI$3="Productivity",
INDEX('Productivity Dump'!$E$4:$AJ$500,
MATCH($A88,'Productivity Dump'!$A$4:$A$500,0),
MATCH(CI$2,'Productivity Dump'!$E$3:$AJ$3,0)
),
IF(CI$3="Attendance",
INDEX('Attendance Dump'!$E$2:$AI$400,
MATCH($A88,'Attendance Dump'!$B$2:$B$400,0),
MATCH(CI$2,'Attendance Dump'!$E$1:$AI$1,0)
),
INDEX('Active Hour''s Dump'!$D$3:$AH$337,
MATCH($C88,'Active Hour''s Dump'!$A$3:$A$337,0),
MATCH(CI$2,'Active Hour''s Dump'!$D$2:$AH$2,0)
))),"")</f>
        <v>P</v>
      </c>
      <c r="CJ88" s="54">
        <f>_xlfn.IFNA(IF(CJ$3="Productivity",
INDEX('Productivity Dump'!$E$4:$AJ$500,
MATCH($A88,'Productivity Dump'!$A$4:$A$500,0),
MATCH(CJ$2,'Productivity Dump'!$E$3:$AJ$3,0)
),
IF(CJ$3="Attendance",
INDEX('Attendance Dump'!$E$2:$AI$400,
MATCH($A88,'Attendance Dump'!$B$2:$B$400,0),
MATCH(CJ$2,'Attendance Dump'!$E$1:$AI$1,0)
),
INDEX('Active Hour''s Dump'!$D$3:$AH$337,
MATCH($C88,'Active Hour''s Dump'!$A$3:$A$337,0),
MATCH(CJ$2,'Active Hour''s Dump'!$D$2:$AH$2,0)
))),"")</f>
        <v>7.5833333333333304</v>
      </c>
      <c r="CK88" s="13">
        <f>_xlfn.IFNA(IF(CK$3="Productivity",
INDEX('Productivity Dump'!$E$4:$AJ$500,
MATCH($A88,'Productivity Dump'!$A$4:$A$500,0),
MATCH(CK$2,'Productivity Dump'!$E$3:$AJ$3,0)
),
IF(CK$3="Attendance",
INDEX('Attendance Dump'!$E$2:$AI$400,
MATCH($A88,'Attendance Dump'!$B$2:$B$400,0),
MATCH(CK$2,'Attendance Dump'!$E$1:$AI$1,0)
),
INDEX('Active Hour''s Dump'!$D$3:$AH$337,
MATCH($C88,'Active Hour''s Dump'!$A$3:$A$337,0),
MATCH(CK$2,'Active Hour''s Dump'!$D$2:$AH$2,0)
))),"")</f>
        <v>929.22399999999971</v>
      </c>
      <c r="CL88" s="13" t="str">
        <f>_xlfn.IFNA(IF(CL$3="Productivity",
INDEX('Productivity Dump'!$E$4:$AJ$500,
MATCH($A88,'Productivity Dump'!$A$4:$A$500,0),
MATCH(CL$2,'Productivity Dump'!$E$3:$AJ$3,0)
),
IF(CL$3="Attendance",
INDEX('Attendance Dump'!$E$2:$AI$400,
MATCH($A88,'Attendance Dump'!$B$2:$B$400,0),
MATCH(CL$2,'Attendance Dump'!$E$1:$AI$1,0)
),
INDEX('Active Hour''s Dump'!$D$3:$AH$337,
MATCH($C88,'Active Hour''s Dump'!$A$3:$A$337,0),
MATCH(CL$2,'Active Hour''s Dump'!$D$2:$AH$2,0)
))),"")</f>
        <v>P</v>
      </c>
      <c r="CM88" s="54">
        <f>_xlfn.IFNA(IF(CM$3="Productivity",
INDEX('Productivity Dump'!$E$4:$AJ$500,
MATCH($A88,'Productivity Dump'!$A$4:$A$500,0),
MATCH(CM$2,'Productivity Dump'!$E$3:$AJ$3,0)
),
IF(CM$3="Attendance",
INDEX('Attendance Dump'!$E$2:$AI$400,
MATCH($A88,'Attendance Dump'!$B$2:$B$400,0),
MATCH(CM$2,'Attendance Dump'!$E$1:$AI$1,0)
),
INDEX('Active Hour''s Dump'!$D$3:$AH$337,
MATCH($C88,'Active Hour''s Dump'!$A$3:$A$337,0),
MATCH(CM$2,'Active Hour''s Dump'!$D$2:$AH$2,0)
))),"")</f>
        <v>8.1666666666666696</v>
      </c>
      <c r="CN88" s="13">
        <f>_xlfn.IFNA(IF(CN$3="Productivity",
INDEX('Productivity Dump'!$E$4:$AJ$500,
MATCH($A88,'Productivity Dump'!$A$4:$A$500,0),
MATCH(CN$2,'Productivity Dump'!$E$3:$AJ$3,0)
),
IF(CN$3="Attendance",
INDEX('Attendance Dump'!$E$2:$AI$400,
MATCH($A88,'Attendance Dump'!$B$2:$B$400,0),
MATCH(CN$2,'Attendance Dump'!$E$1:$AI$1,0)
),
INDEX('Active Hour''s Dump'!$D$3:$AH$337,
MATCH($C88,'Active Hour''s Dump'!$A$3:$A$337,0),
MATCH(CN$2,'Active Hour''s Dump'!$D$2:$AH$2,0)
))),"")</f>
        <v>0</v>
      </c>
      <c r="CO88" s="13">
        <f>_xlfn.IFNA(IF(CO$3="Productivity",
INDEX('Productivity Dump'!$E$4:$AJ$500,
MATCH($A88,'Productivity Dump'!$A$4:$A$500,0),
MATCH(CO$2,'Productivity Dump'!$E$3:$AJ$3,0)
),
IF(CO$3="Attendance",
INDEX('Attendance Dump'!$E$2:$AI$400,
MATCH($A88,'Attendance Dump'!$B$2:$B$400,0),
MATCH(CO$2,'Attendance Dump'!$E$1:$AI$1,0)
),
INDEX('Active Hour''s Dump'!$D$3:$AH$337,
MATCH($C88,'Active Hour''s Dump'!$A$3:$A$337,0),
MATCH(CO$2,'Active Hour''s Dump'!$D$2:$AH$2,0)
))),"")</f>
        <v>0</v>
      </c>
      <c r="CP88" s="54">
        <f>_xlfn.IFNA(IF(CP$3="Productivity",
INDEX('Productivity Dump'!$E$4:$AJ$500,
MATCH($A88,'Productivity Dump'!$A$4:$A$500,0),
MATCH(CP$2,'Productivity Dump'!$E$3:$AJ$3,0)
),
IF(CP$3="Attendance",
INDEX('Attendance Dump'!$E$2:$AI$400,
MATCH($A88,'Attendance Dump'!$B$2:$B$400,0),
MATCH(CP$2,'Attendance Dump'!$E$1:$AI$1,0)
),
INDEX('Active Hour''s Dump'!$D$3:$AH$337,
MATCH($C88,'Active Hour''s Dump'!$A$3:$A$337,0),
MATCH(CP$2,'Active Hour''s Dump'!$D$2:$AH$2,0)
))),"")</f>
        <v>0</v>
      </c>
      <c r="CQ88" s="13">
        <f>_xlfn.IFNA(IF(CQ$3="Productivity",
INDEX('Productivity Dump'!$E$4:$AJ$500,
MATCH($A88,'Productivity Dump'!$A$4:$A$500,0),
MATCH(CQ$2,'Productivity Dump'!$E$3:$AJ$3,0)
),
IF(CQ$3="Attendance",
INDEX('Attendance Dump'!$E$2:$AI$400,
MATCH($A88,'Attendance Dump'!$B$2:$B$400,0),
MATCH(CQ$2,'Attendance Dump'!$E$1:$AI$1,0)
),
INDEX('Active Hour''s Dump'!$D$3:$AH$337,
MATCH($C88,'Active Hour''s Dump'!$A$3:$A$337,0),
MATCH(CQ$2,'Active Hour''s Dump'!$D$2:$AH$2,0)
))),"")</f>
        <v>0</v>
      </c>
      <c r="CR88" s="13">
        <f>_xlfn.IFNA(IF(CR$3="Productivity",
INDEX('Productivity Dump'!$E$4:$AJ$500,
MATCH($A88,'Productivity Dump'!$A$4:$A$500,0),
MATCH(CR$2,'Productivity Dump'!$E$3:$AJ$3,0)
),
IF(CR$3="Attendance",
INDEX('Attendance Dump'!$E$2:$AI$400,
MATCH($A88,'Attendance Dump'!$B$2:$B$400,0),
MATCH(CR$2,'Attendance Dump'!$E$1:$AI$1,0)
),
INDEX('Active Hour''s Dump'!$D$3:$AH$337,
MATCH($C88,'Active Hour''s Dump'!$A$3:$A$337,0),
MATCH(CR$2,'Active Hour''s Dump'!$D$2:$AH$2,0)
))),"")</f>
        <v>0</v>
      </c>
      <c r="CS88" s="54">
        <f>_xlfn.IFNA(IF(CS$3="Productivity",
INDEX('Productivity Dump'!$E$4:$AJ$500,
MATCH($A88,'Productivity Dump'!$A$4:$A$500,0),
MATCH(CS$2,'Productivity Dump'!$E$3:$AJ$3,0)
),
IF(CS$3="Attendance",
INDEX('Attendance Dump'!$E$2:$AI$400,
MATCH($A88,'Attendance Dump'!$B$2:$B$400,0),
MATCH(CS$2,'Attendance Dump'!$E$1:$AI$1,0)
),
INDEX('Active Hour''s Dump'!$D$3:$AH$337,
MATCH($C88,'Active Hour''s Dump'!$A$3:$A$337,0),
MATCH(CS$2,'Active Hour''s Dump'!$D$2:$AH$2,0)
))),"")</f>
        <v>0</v>
      </c>
      <c r="CT88" s="13">
        <f>_xlfn.IFNA(IF(CT$3="Productivity",
INDEX('Productivity Dump'!$E$4:$AJ$500,
MATCH($A88,'Productivity Dump'!$A$4:$A$500,0),
MATCH(CT$2,'Productivity Dump'!$E$3:$AJ$3,0)
),
IF(CT$3="Attendance",
INDEX('Attendance Dump'!$E$2:$AI$400,
MATCH($A88,'Attendance Dump'!$B$2:$B$400,0),
MATCH(CT$2,'Attendance Dump'!$E$1:$AI$1,0)
),
INDEX('Active Hour''s Dump'!$D$3:$AH$337,
MATCH($C88,'Active Hour''s Dump'!$A$3:$A$337,0),
MATCH(CT$2,'Active Hour''s Dump'!$D$2:$AH$2,0)
))),"")</f>
        <v>0</v>
      </c>
      <c r="CU88" s="13">
        <f>_xlfn.IFNA(IF(CU$3="Productivity",
INDEX('Productivity Dump'!$E$4:$AJ$500,
MATCH($A88,'Productivity Dump'!$A$4:$A$500,0),
MATCH(CU$2,'Productivity Dump'!$E$3:$AJ$3,0)
),
IF(CU$3="Attendance",
INDEX('Attendance Dump'!$E$2:$AI$400,
MATCH($A88,'Attendance Dump'!$B$2:$B$400,0),
MATCH(CU$2,'Attendance Dump'!$E$1:$AI$1,0)
),
INDEX('Active Hour''s Dump'!$D$3:$AH$337,
MATCH($C88,'Active Hour''s Dump'!$A$3:$A$337,0),
MATCH(CU$2,'Active Hour''s Dump'!$D$2:$AH$2,0)
))),"")</f>
        <v>0</v>
      </c>
      <c r="CV88" s="54">
        <f>_xlfn.IFNA(IF(CV$3="Productivity",
INDEX('Productivity Dump'!$E$4:$AJ$500,
MATCH($A88,'Productivity Dump'!$A$4:$A$500,0),
MATCH(CV$2,'Productivity Dump'!$E$3:$AJ$3,0)
),
IF(CV$3="Attendance",
INDEX('Attendance Dump'!$E$2:$AI$400,
MATCH($A88,'Attendance Dump'!$B$2:$B$400,0),
MATCH(CV$2,'Attendance Dump'!$E$1:$AI$1,0)
),
INDEX('Active Hour''s Dump'!$D$3:$AH$337,
MATCH($C88,'Active Hour''s Dump'!$A$3:$A$337,0),
MATCH(CV$2,'Active Hour''s Dump'!$D$2:$AH$2,0)
))),"")</f>
        <v>0</v>
      </c>
      <c r="CW88" s="13"/>
      <c r="CX88" s="13"/>
      <c r="CY88" s="54"/>
      <c r="DA88" s="57">
        <f t="shared" si="69"/>
        <v>150.91666666666663</v>
      </c>
      <c r="DB88" s="35">
        <f t="shared" si="70"/>
        <v>16733.364000000001</v>
      </c>
      <c r="DC88" s="35">
        <f t="shared" si="67"/>
        <v>1866.6359999999986</v>
      </c>
      <c r="DD88" s="35">
        <f t="shared" ca="1" si="68"/>
        <v>0</v>
      </c>
      <c r="DF88" s="32" cm="1">
        <f t="array" ref="DF88">SUMPRODUCT(
    (MOD(COLUMN(H88:CV88) - COLUMN(H88), 3) = 0) *
    (H88:CV88 = 0) *
    (I88:CW88 = "P") *
    (COUNTIF(UKHoliday, H$2:CV$2) = 0)
)</f>
        <v>0</v>
      </c>
      <c r="DG88" s="33" cm="1">
        <f t="array" ref="DG88">SUMPRODUCT(
  (MOD(COLUMN(H88:CV88) - COLUMN(H88), 3) = 0) *
  (H88:CV88 &gt; 0) *
  (H88:CV88 &lt; 0.5 * IF(((WEEKDAY(H$2:CV$2, 2) = 1) + (WEEKDAY(H$2:CV$2, 2) = 6)), G88, F88)) *
  (I88:CW88 = "P") *
  (COUNTIF(UKHoliday, H$2:CV$2) = 0)
)</f>
        <v>1</v>
      </c>
      <c r="DH88" s="33" cm="1">
        <f t="array" ref="DH88">SUMPRODUCT(
  (MOD(COLUMN(H88:CV88) - COLUMN(H88), 3) = 0) *
  (H88:CV88 &gt; 0.5 * IF(((WEEKDAY(H$2:CV$2, 2) = 1) + (WEEKDAY(H$2:CV$2, 2) = 6)), $G88, $F88)) *
  (H88:CV88 &lt; 0.8 * IF(((WEEKDAY(H$2:CV$2, 2) = 1) + (WEEKDAY(H$2:CV$2, 2) = 6)), $G88, $F88)) *
  (I88:CW88 = "P") *
  (COUNTIF(UKHoliday, H$2:CV$2) = 0)
)</f>
        <v>1</v>
      </c>
      <c r="DI88" s="33" cm="1">
        <f t="array" ref="DI88">SUMPRODUCT(
  (MOD(COLUMN(H88:CV88) - COLUMN(H88), 3) = 0) *
  (H88:CV88 &gt; 0.8 * IF(((WEEKDAY(H$2:CV$2, 2) = 1) + (WEEKDAY(H$2:CV$2, 2) = 6)), $G88, $F88)) *
  (H88:CV88 &lt; 1 * IF(((WEEKDAY(H$2:CV$2, 2) = 1) + (WEEKDAY(H$2:CV$2, 2) = 6)), $G88, $F88)) *
  (I88:CW88 = "P") *
  (COUNTIF(UKHoliday, H$2:CV$2) = 0)
)</f>
        <v>10</v>
      </c>
    </row>
    <row r="89" spans="1:113" x14ac:dyDescent="0.3">
      <c r="A89" s="8" t="s">
        <v>296</v>
      </c>
      <c r="B89" s="8" t="s">
        <v>295</v>
      </c>
      <c r="C89" s="9" t="s">
        <v>727</v>
      </c>
      <c r="D89" s="62" t="s">
        <v>944</v>
      </c>
      <c r="E89" s="35">
        <v>18600</v>
      </c>
      <c r="F89" s="35">
        <f t="shared" si="65"/>
        <v>930</v>
      </c>
      <c r="G89" s="35">
        <f t="shared" si="66"/>
        <v>465</v>
      </c>
      <c r="H89" s="13">
        <f>_xlfn.IFNA(IF(H$3="Productivity",
INDEX('Productivity Dump'!$E$4:$AJ$500,
MATCH($A89,'Productivity Dump'!$A$4:$A$500,0),
MATCH(H$2,'Productivity Dump'!$E$3:$AJ$3,0)
),
IF(H$3="Attendance",
INDEX('Attendance Dump'!$E$2:$AI$400,
MATCH($A89,'Attendance Dump'!$B$2:$B$400,0),
MATCH(H$2,'Attendance Dump'!$E$1:$AI$1,0)
),
INDEX('Active Hour''s Dump'!$D$3:$AH$337,
MATCH($C89,'Active Hour''s Dump'!$A$3:$A$337,0),
MATCH(H$2,'Active Hour''s Dump'!$D$2:$AH$2,0)
))),"")</f>
        <v>1017.056</v>
      </c>
      <c r="I89" s="13" t="str">
        <f>_xlfn.IFNA(IF(I$3="Productivity",
INDEX('Productivity Dump'!$E$4:$AJ$500,
MATCH($A89,'Productivity Dump'!$A$4:$A$500,0),
MATCH(I$2,'Productivity Dump'!$E$3:$AJ$3,0)
),
IF(I$3="Attendance",
INDEX('Attendance Dump'!$E$2:$AI$400,
MATCH($A89,'Attendance Dump'!$B$2:$B$400,0),
MATCH(I$2,'Attendance Dump'!$E$1:$AI$1,0)
),
INDEX('Active Hour''s Dump'!$D$3:$AH$337,
MATCH($C89,'Active Hour''s Dump'!$A$3:$A$337,0),
MATCH(I$2,'Active Hour''s Dump'!$D$2:$AH$2,0)
))),"")</f>
        <v>P</v>
      </c>
      <c r="J89" s="54">
        <f>_xlfn.IFNA(IF(J$3="Productivity",
INDEX('Productivity Dump'!$E$4:$AJ$500,
MATCH($A89,'Productivity Dump'!$A$4:$A$500,0),
MATCH(J$2,'Productivity Dump'!$E$3:$AJ$3,0)
),
IF(J$3="Attendance",
INDEX('Attendance Dump'!$E$2:$AI$400,
MATCH($A89,'Attendance Dump'!$B$2:$B$400,0),
MATCH(J$2,'Attendance Dump'!$E$1:$AI$1,0)
),
INDEX('Active Hour''s Dump'!$D$3:$AH$337,
MATCH($C89,'Active Hour''s Dump'!$A$3:$A$337,0),
MATCH(J$2,'Active Hour''s Dump'!$D$2:$AH$2,0)
))),"")</f>
        <v>8.9166666666666696</v>
      </c>
      <c r="K89" s="13">
        <f>_xlfn.IFNA(IF(K$3="Productivity",
INDEX('Productivity Dump'!$E$4:$AJ$500,
MATCH($A89,'Productivity Dump'!$A$4:$A$500,0),
MATCH(K$2,'Productivity Dump'!$E$3:$AJ$3,0)
),
IF(K$3="Attendance",
INDEX('Attendance Dump'!$E$2:$AI$400,
MATCH($A89,'Attendance Dump'!$B$2:$B$400,0),
MATCH(K$2,'Attendance Dump'!$E$1:$AI$1,0)
),
INDEX('Active Hour''s Dump'!$D$3:$AH$337,
MATCH($C89,'Active Hour''s Dump'!$A$3:$A$337,0),
MATCH(K$2,'Active Hour''s Dump'!$D$2:$AH$2,0)
))),"")</f>
        <v>928.96399999999994</v>
      </c>
      <c r="L89" s="13" t="str">
        <f>_xlfn.IFNA(IF(L$3="Productivity",
INDEX('Productivity Dump'!$E$4:$AJ$500,
MATCH($A89,'Productivity Dump'!$A$4:$A$500,0),
MATCH(L$2,'Productivity Dump'!$E$3:$AJ$3,0)
),
IF(L$3="Attendance",
INDEX('Attendance Dump'!$E$2:$AI$400,
MATCH($A89,'Attendance Dump'!$B$2:$B$400,0),
MATCH(L$2,'Attendance Dump'!$E$1:$AI$1,0)
),
INDEX('Active Hour''s Dump'!$D$3:$AH$337,
MATCH($C89,'Active Hour''s Dump'!$A$3:$A$337,0),
MATCH(L$2,'Active Hour''s Dump'!$D$2:$AH$2,0)
))),"")</f>
        <v>P</v>
      </c>
      <c r="M89" s="54">
        <f>_xlfn.IFNA(IF(M$3="Productivity",
INDEX('Productivity Dump'!$E$4:$AJ$500,
MATCH($A89,'Productivity Dump'!$A$4:$A$500,0),
MATCH(M$2,'Productivity Dump'!$E$3:$AJ$3,0)
),
IF(M$3="Attendance",
INDEX('Attendance Dump'!$E$2:$AI$400,
MATCH($A89,'Attendance Dump'!$B$2:$B$400,0),
MATCH(M$2,'Attendance Dump'!$E$1:$AI$1,0)
),
INDEX('Active Hour''s Dump'!$D$3:$AH$337,
MATCH($C89,'Active Hour''s Dump'!$A$3:$A$337,0),
MATCH(M$2,'Active Hour''s Dump'!$D$2:$AH$2,0)
))),"")</f>
        <v>8.6666666666666696</v>
      </c>
      <c r="N89" s="13">
        <f>_xlfn.IFNA(IF(N$3="Productivity",
INDEX('Productivity Dump'!$E$4:$AJ$500,
MATCH($A89,'Productivity Dump'!$A$4:$A$500,0),
MATCH(N$2,'Productivity Dump'!$E$3:$AJ$3,0)
),
IF(N$3="Attendance",
INDEX('Attendance Dump'!$E$2:$AI$400,
MATCH($A89,'Attendance Dump'!$B$2:$B$400,0),
MATCH(N$2,'Attendance Dump'!$E$1:$AI$1,0)
),
INDEX('Active Hour''s Dump'!$D$3:$AH$337,
MATCH($C89,'Active Hour''s Dump'!$A$3:$A$337,0),
MATCH(N$2,'Active Hour''s Dump'!$D$2:$AH$2,0)
))),"")</f>
        <v>361.46199999999999</v>
      </c>
      <c r="O89" s="13" t="str">
        <f>_xlfn.IFNA(IF(O$3="Productivity",
INDEX('Productivity Dump'!$E$4:$AJ$500,
MATCH($A89,'Productivity Dump'!$A$4:$A$500,0),
MATCH(O$2,'Productivity Dump'!$E$3:$AJ$3,0)
),
IF(O$3="Attendance",
INDEX('Attendance Dump'!$E$2:$AI$400,
MATCH($A89,'Attendance Dump'!$B$2:$B$400,0),
MATCH(O$2,'Attendance Dump'!$E$1:$AI$1,0)
),
INDEX('Active Hour''s Dump'!$D$3:$AH$337,
MATCH($C89,'Active Hour''s Dump'!$A$3:$A$337,0),
MATCH(O$2,'Active Hour''s Dump'!$D$2:$AH$2,0)
))),"")</f>
        <v>P</v>
      </c>
      <c r="P89" s="54">
        <f>_xlfn.IFNA(IF(P$3="Productivity",
INDEX('Productivity Dump'!$E$4:$AJ$500,
MATCH($A89,'Productivity Dump'!$A$4:$A$500,0),
MATCH(P$2,'Productivity Dump'!$E$3:$AJ$3,0)
),
IF(P$3="Attendance",
INDEX('Attendance Dump'!$E$2:$AI$400,
MATCH($A89,'Attendance Dump'!$B$2:$B$400,0),
MATCH(P$2,'Attendance Dump'!$E$1:$AI$1,0)
),
INDEX('Active Hour''s Dump'!$D$3:$AH$337,
MATCH($C89,'Active Hour''s Dump'!$A$3:$A$337,0),
MATCH(P$2,'Active Hour''s Dump'!$D$2:$AH$2,0)
))),"")</f>
        <v>3.5</v>
      </c>
      <c r="Q89" s="13">
        <f>_xlfn.IFNA(IF(Q$3="Productivity",
INDEX('Productivity Dump'!$E$4:$AJ$500,
MATCH($A89,'Productivity Dump'!$A$4:$A$500,0),
MATCH(Q$2,'Productivity Dump'!$E$3:$AJ$3,0)
),
IF(Q$3="Attendance",
INDEX('Attendance Dump'!$E$2:$AI$400,
MATCH($A89,'Attendance Dump'!$B$2:$B$400,0),
MATCH(Q$2,'Attendance Dump'!$E$1:$AI$1,0)
),
INDEX('Active Hour''s Dump'!$D$3:$AH$337,
MATCH($C89,'Active Hour''s Dump'!$A$3:$A$337,0),
MATCH(Q$2,'Active Hour''s Dump'!$D$2:$AH$2,0)
))),"")</f>
        <v>0</v>
      </c>
      <c r="R89" s="13" t="str">
        <f>_xlfn.IFNA(IF(R$3="Productivity",
INDEX('Productivity Dump'!$E$4:$AJ$500,
MATCH($A89,'Productivity Dump'!$A$4:$A$500,0),
MATCH(R$2,'Productivity Dump'!$E$3:$AJ$3,0)
),
IF(R$3="Attendance",
INDEX('Attendance Dump'!$E$2:$AI$400,
MATCH($A89,'Attendance Dump'!$B$2:$B$400,0),
MATCH(R$2,'Attendance Dump'!$E$1:$AI$1,0)
),
INDEX('Active Hour''s Dump'!$D$3:$AH$337,
MATCH($C89,'Active Hour''s Dump'!$A$3:$A$337,0),
MATCH(R$2,'Active Hour''s Dump'!$D$2:$AH$2,0)
))),"")</f>
        <v>WO</v>
      </c>
      <c r="S89" s="54">
        <f>_xlfn.IFNA(IF(S$3="Productivity",
INDEX('Productivity Dump'!$E$4:$AJ$500,
MATCH($A89,'Productivity Dump'!$A$4:$A$500,0),
MATCH(S$2,'Productivity Dump'!$E$3:$AJ$3,0)
),
IF(S$3="Attendance",
INDEX('Attendance Dump'!$E$2:$AI$400,
MATCH($A89,'Attendance Dump'!$B$2:$B$400,0),
MATCH(S$2,'Attendance Dump'!$E$1:$AI$1,0)
),
INDEX('Active Hour''s Dump'!$D$3:$AH$337,
MATCH($C89,'Active Hour''s Dump'!$A$3:$A$337,0),
MATCH(S$2,'Active Hour''s Dump'!$D$2:$AH$2,0)
))),"")</f>
        <v>0</v>
      </c>
      <c r="T89" s="13">
        <f>_xlfn.IFNA(IF(T$3="Productivity",
INDEX('Productivity Dump'!$E$4:$AJ$500,
MATCH($A89,'Productivity Dump'!$A$4:$A$500,0),
MATCH(T$2,'Productivity Dump'!$E$3:$AJ$3,0)
),
IF(T$3="Attendance",
INDEX('Attendance Dump'!$E$2:$AI$400,
MATCH($A89,'Attendance Dump'!$B$2:$B$400,0),
MATCH(T$2,'Attendance Dump'!$E$1:$AI$1,0)
),
INDEX('Active Hour''s Dump'!$D$3:$AH$337,
MATCH($C89,'Active Hour''s Dump'!$A$3:$A$337,0),
MATCH(T$2,'Active Hour''s Dump'!$D$2:$AH$2,0)
))),"")</f>
        <v>519.93700000000001</v>
      </c>
      <c r="U89" s="13" t="str">
        <f>_xlfn.IFNA(IF(U$3="Productivity",
INDEX('Productivity Dump'!$E$4:$AJ$500,
MATCH($A89,'Productivity Dump'!$A$4:$A$500,0),
MATCH(U$2,'Productivity Dump'!$E$3:$AJ$3,0)
),
IF(U$3="Attendance",
INDEX('Attendance Dump'!$E$2:$AI$400,
MATCH($A89,'Attendance Dump'!$B$2:$B$400,0),
MATCH(U$2,'Attendance Dump'!$E$1:$AI$1,0)
),
INDEX('Active Hour''s Dump'!$D$3:$AH$337,
MATCH($C89,'Active Hour''s Dump'!$A$3:$A$337,0),
MATCH(U$2,'Active Hour''s Dump'!$D$2:$AH$2,0)
))),"")</f>
        <v>P</v>
      </c>
      <c r="V89" s="54">
        <f>_xlfn.IFNA(IF(V$3="Productivity",
INDEX('Productivity Dump'!$E$4:$AJ$500,
MATCH($A89,'Productivity Dump'!$A$4:$A$500,0),
MATCH(V$2,'Productivity Dump'!$E$3:$AJ$3,0)
),
IF(V$3="Attendance",
INDEX('Attendance Dump'!$E$2:$AI$400,
MATCH($A89,'Attendance Dump'!$B$2:$B$400,0),
MATCH(V$2,'Attendance Dump'!$E$1:$AI$1,0)
),
INDEX('Active Hour''s Dump'!$D$3:$AH$337,
MATCH($C89,'Active Hour''s Dump'!$A$3:$A$337,0),
MATCH(V$2,'Active Hour''s Dump'!$D$2:$AH$2,0)
))),"")</f>
        <v>5.4166666666666696</v>
      </c>
      <c r="W89" s="13">
        <f>_xlfn.IFNA(IF(W$3="Productivity",
INDEX('Productivity Dump'!$E$4:$AJ$500,
MATCH($A89,'Productivity Dump'!$A$4:$A$500,0),
MATCH(W$2,'Productivity Dump'!$E$3:$AJ$3,0)
),
IF(W$3="Attendance",
INDEX('Attendance Dump'!$E$2:$AI$400,
MATCH($A89,'Attendance Dump'!$B$2:$B$400,0),
MATCH(W$2,'Attendance Dump'!$E$1:$AI$1,0)
),
INDEX('Active Hour''s Dump'!$D$3:$AH$337,
MATCH($C89,'Active Hour''s Dump'!$A$3:$A$337,0),
MATCH(W$2,'Active Hour''s Dump'!$D$2:$AH$2,0)
))),"")</f>
        <v>935.6339999999999</v>
      </c>
      <c r="X89" s="13" t="str">
        <f>_xlfn.IFNA(IF(X$3="Productivity",
INDEX('Productivity Dump'!$E$4:$AJ$500,
MATCH($A89,'Productivity Dump'!$A$4:$A$500,0),
MATCH(X$2,'Productivity Dump'!$E$3:$AJ$3,0)
),
IF(X$3="Attendance",
INDEX('Attendance Dump'!$E$2:$AI$400,
MATCH($A89,'Attendance Dump'!$B$2:$B$400,0),
MATCH(X$2,'Attendance Dump'!$E$1:$AI$1,0)
),
INDEX('Active Hour''s Dump'!$D$3:$AH$337,
MATCH($C89,'Active Hour''s Dump'!$A$3:$A$337,0),
MATCH(X$2,'Active Hour''s Dump'!$D$2:$AH$2,0)
))),"")</f>
        <v>P</v>
      </c>
      <c r="Y89" s="54">
        <f>_xlfn.IFNA(IF(Y$3="Productivity",
INDEX('Productivity Dump'!$E$4:$AJ$500,
MATCH($A89,'Productivity Dump'!$A$4:$A$500,0),
MATCH(Y$2,'Productivity Dump'!$E$3:$AJ$3,0)
),
IF(Y$3="Attendance",
INDEX('Attendance Dump'!$E$2:$AI$400,
MATCH($A89,'Attendance Dump'!$B$2:$B$400,0),
MATCH(Y$2,'Attendance Dump'!$E$1:$AI$1,0)
),
INDEX('Active Hour''s Dump'!$D$3:$AH$337,
MATCH($C89,'Active Hour''s Dump'!$A$3:$A$337,0),
MATCH(Y$2,'Active Hour''s Dump'!$D$2:$AH$2,0)
))),"")</f>
        <v>8.5</v>
      </c>
      <c r="Z89" s="13">
        <f>_xlfn.IFNA(IF(Z$3="Productivity",
INDEX('Productivity Dump'!$E$4:$AJ$500,
MATCH($A89,'Productivity Dump'!$A$4:$A$500,0),
MATCH(Z$2,'Productivity Dump'!$E$3:$AJ$3,0)
),
IF(Z$3="Attendance",
INDEX('Attendance Dump'!$E$2:$AI$400,
MATCH($A89,'Attendance Dump'!$B$2:$B$400,0),
MATCH(Z$2,'Attendance Dump'!$E$1:$AI$1,0)
),
INDEX('Active Hour''s Dump'!$D$3:$AH$337,
MATCH($C89,'Active Hour''s Dump'!$A$3:$A$337,0),
MATCH(Z$2,'Active Hour''s Dump'!$D$2:$AH$2,0)
))),"")</f>
        <v>241.98499999999999</v>
      </c>
      <c r="AA89" s="13" t="str">
        <f>_xlfn.IFNA(IF(AA$3="Productivity",
INDEX('Productivity Dump'!$E$4:$AJ$500,
MATCH($A89,'Productivity Dump'!$A$4:$A$500,0),
MATCH(AA$2,'Productivity Dump'!$E$3:$AJ$3,0)
),
IF(AA$3="Attendance",
INDEX('Attendance Dump'!$E$2:$AI$400,
MATCH($A89,'Attendance Dump'!$B$2:$B$400,0),
MATCH(AA$2,'Attendance Dump'!$E$1:$AI$1,0)
),
INDEX('Active Hour''s Dump'!$D$3:$AH$337,
MATCH($C89,'Active Hour''s Dump'!$A$3:$A$337,0),
MATCH(AA$2,'Active Hour''s Dump'!$D$2:$AH$2,0)
))),"")</f>
        <v>SL</v>
      </c>
      <c r="AB89" s="54">
        <f>_xlfn.IFNA(IF(AB$3="Productivity",
INDEX('Productivity Dump'!$E$4:$AJ$500,
MATCH($A89,'Productivity Dump'!$A$4:$A$500,0),
MATCH(AB$2,'Productivity Dump'!$E$3:$AJ$3,0)
),
IF(AB$3="Attendance",
INDEX('Attendance Dump'!$E$2:$AI$400,
MATCH($A89,'Attendance Dump'!$B$2:$B$400,0),
MATCH(AB$2,'Attendance Dump'!$E$1:$AI$1,0)
),
INDEX('Active Hour''s Dump'!$D$3:$AH$337,
MATCH($C89,'Active Hour''s Dump'!$A$3:$A$337,0),
MATCH(AB$2,'Active Hour''s Dump'!$D$2:$AH$2,0)
))),"")</f>
        <v>2</v>
      </c>
      <c r="AC89" s="13">
        <f>_xlfn.IFNA(IF(AC$3="Productivity",
INDEX('Productivity Dump'!$E$4:$AJ$500,
MATCH($A89,'Productivity Dump'!$A$4:$A$500,0),
MATCH(AC$2,'Productivity Dump'!$E$3:$AJ$3,0)
),
IF(AC$3="Attendance",
INDEX('Attendance Dump'!$E$2:$AI$400,
MATCH($A89,'Attendance Dump'!$B$2:$B$400,0),
MATCH(AC$2,'Attendance Dump'!$E$1:$AI$1,0)
),
INDEX('Active Hour''s Dump'!$D$3:$AH$337,
MATCH($C89,'Active Hour''s Dump'!$A$3:$A$337,0),
MATCH(AC$2,'Active Hour''s Dump'!$D$2:$AH$2,0)
))),"")</f>
        <v>969.09000000000026</v>
      </c>
      <c r="AD89" s="13" t="str">
        <f>_xlfn.IFNA(IF(AD$3="Productivity",
INDEX('Productivity Dump'!$E$4:$AJ$500,
MATCH($A89,'Productivity Dump'!$A$4:$A$500,0),
MATCH(AD$2,'Productivity Dump'!$E$3:$AJ$3,0)
),
IF(AD$3="Attendance",
INDEX('Attendance Dump'!$E$2:$AI$400,
MATCH($A89,'Attendance Dump'!$B$2:$B$400,0),
MATCH(AD$2,'Attendance Dump'!$E$1:$AI$1,0)
),
INDEX('Active Hour''s Dump'!$D$3:$AH$337,
MATCH($C89,'Active Hour''s Dump'!$A$3:$A$337,0),
MATCH(AD$2,'Active Hour''s Dump'!$D$2:$AH$2,0)
))),"")</f>
        <v>P</v>
      </c>
      <c r="AE89" s="54">
        <f>_xlfn.IFNA(IF(AE$3="Productivity",
INDEX('Productivity Dump'!$E$4:$AJ$500,
MATCH($A89,'Productivity Dump'!$A$4:$A$500,0),
MATCH(AE$2,'Productivity Dump'!$E$3:$AJ$3,0)
),
IF(AE$3="Attendance",
INDEX('Attendance Dump'!$E$2:$AI$400,
MATCH($A89,'Attendance Dump'!$B$2:$B$400,0),
MATCH(AE$2,'Attendance Dump'!$E$1:$AI$1,0)
),
INDEX('Active Hour''s Dump'!$D$3:$AH$337,
MATCH($C89,'Active Hour''s Dump'!$A$3:$A$337,0),
MATCH(AE$2,'Active Hour''s Dump'!$D$2:$AH$2,0)
))),"")</f>
        <v>9.4166666666666696</v>
      </c>
      <c r="AF89" s="13">
        <f>_xlfn.IFNA(IF(AF$3="Productivity",
INDEX('Productivity Dump'!$E$4:$AJ$500,
MATCH($A89,'Productivity Dump'!$A$4:$A$500,0),
MATCH(AF$2,'Productivity Dump'!$E$3:$AJ$3,0)
),
IF(AF$3="Attendance",
INDEX('Attendance Dump'!$E$2:$AI$400,
MATCH($A89,'Attendance Dump'!$B$2:$B$400,0),
MATCH(AF$2,'Attendance Dump'!$E$1:$AI$1,0)
),
INDEX('Active Hour''s Dump'!$D$3:$AH$337,
MATCH($C89,'Active Hour''s Dump'!$A$3:$A$337,0),
MATCH(AF$2,'Active Hour''s Dump'!$D$2:$AH$2,0)
))),"")</f>
        <v>1049.239</v>
      </c>
      <c r="AG89" s="13" t="str">
        <f>_xlfn.IFNA(IF(AG$3="Productivity",
INDEX('Productivity Dump'!$E$4:$AJ$500,
MATCH($A89,'Productivity Dump'!$A$4:$A$500,0),
MATCH(AG$2,'Productivity Dump'!$E$3:$AJ$3,0)
),
IF(AG$3="Attendance",
INDEX('Attendance Dump'!$E$2:$AI$400,
MATCH($A89,'Attendance Dump'!$B$2:$B$400,0),
MATCH(AG$2,'Attendance Dump'!$E$1:$AI$1,0)
),
INDEX('Active Hour''s Dump'!$D$3:$AH$337,
MATCH($C89,'Active Hour''s Dump'!$A$3:$A$337,0),
MATCH(AG$2,'Active Hour''s Dump'!$D$2:$AH$2,0)
))),"")</f>
        <v>P</v>
      </c>
      <c r="AH89" s="54">
        <f>_xlfn.IFNA(IF(AH$3="Productivity",
INDEX('Productivity Dump'!$E$4:$AJ$500,
MATCH($A89,'Productivity Dump'!$A$4:$A$500,0),
MATCH(AH$2,'Productivity Dump'!$E$3:$AJ$3,0)
),
IF(AH$3="Attendance",
INDEX('Attendance Dump'!$E$2:$AI$400,
MATCH($A89,'Attendance Dump'!$B$2:$B$400,0),
MATCH(AH$2,'Attendance Dump'!$E$1:$AI$1,0)
),
INDEX('Active Hour''s Dump'!$D$3:$AH$337,
MATCH($C89,'Active Hour''s Dump'!$A$3:$A$337,0),
MATCH(AH$2,'Active Hour''s Dump'!$D$2:$AH$2,0)
))),"")</f>
        <v>9.3333333333333304</v>
      </c>
      <c r="AI89" s="13">
        <f>_xlfn.IFNA(IF(AI$3="Productivity",
INDEX('Productivity Dump'!$E$4:$AJ$500,
MATCH($A89,'Productivity Dump'!$A$4:$A$500,0),
MATCH(AI$2,'Productivity Dump'!$E$3:$AJ$3,0)
),
IF(AI$3="Attendance",
INDEX('Attendance Dump'!$E$2:$AI$400,
MATCH($A89,'Attendance Dump'!$B$2:$B$400,0),
MATCH(AI$2,'Attendance Dump'!$E$1:$AI$1,0)
),
INDEX('Active Hour''s Dump'!$D$3:$AH$337,
MATCH($C89,'Active Hour''s Dump'!$A$3:$A$337,0),
MATCH(AI$2,'Active Hour''s Dump'!$D$2:$AH$2,0)
))),"")</f>
        <v>0</v>
      </c>
      <c r="AJ89" s="13" t="str">
        <f>_xlfn.IFNA(IF(AJ$3="Productivity",
INDEX('Productivity Dump'!$E$4:$AJ$500,
MATCH($A89,'Productivity Dump'!$A$4:$A$500,0),
MATCH(AJ$2,'Productivity Dump'!$E$3:$AJ$3,0)
),
IF(AJ$3="Attendance",
INDEX('Attendance Dump'!$E$2:$AI$400,
MATCH($A89,'Attendance Dump'!$B$2:$B$400,0),
MATCH(AJ$2,'Attendance Dump'!$E$1:$AI$1,0)
),
INDEX('Active Hour''s Dump'!$D$3:$AH$337,
MATCH($C89,'Active Hour''s Dump'!$A$3:$A$337,0),
MATCH(AJ$2,'Active Hour''s Dump'!$D$2:$AH$2,0)
))),"")</f>
        <v>PL</v>
      </c>
      <c r="AK89" s="54">
        <f>_xlfn.IFNA(IF(AK$3="Productivity",
INDEX('Productivity Dump'!$E$4:$AJ$500,
MATCH($A89,'Productivity Dump'!$A$4:$A$500,0),
MATCH(AK$2,'Productivity Dump'!$E$3:$AJ$3,0)
),
IF(AK$3="Attendance",
INDEX('Attendance Dump'!$E$2:$AI$400,
MATCH($A89,'Attendance Dump'!$B$2:$B$400,0),
MATCH(AK$2,'Attendance Dump'!$E$1:$AI$1,0)
),
INDEX('Active Hour''s Dump'!$D$3:$AH$337,
MATCH($C89,'Active Hour''s Dump'!$A$3:$A$337,0),
MATCH(AK$2,'Active Hour''s Dump'!$D$2:$AH$2,0)
))),"")</f>
        <v>0</v>
      </c>
      <c r="AL89" s="13">
        <f>_xlfn.IFNA(IF(AL$3="Productivity",
INDEX('Productivity Dump'!$E$4:$AJ$500,
MATCH($A89,'Productivity Dump'!$A$4:$A$500,0),
MATCH(AL$2,'Productivity Dump'!$E$3:$AJ$3,0)
),
IF(AL$3="Attendance",
INDEX('Attendance Dump'!$E$2:$AI$400,
MATCH($A89,'Attendance Dump'!$B$2:$B$400,0),
MATCH(AL$2,'Attendance Dump'!$E$1:$AI$1,0)
),
INDEX('Active Hour''s Dump'!$D$3:$AH$337,
MATCH($C89,'Active Hour''s Dump'!$A$3:$A$337,0),
MATCH(AL$2,'Active Hour''s Dump'!$D$2:$AH$2,0)
))),"")</f>
        <v>0</v>
      </c>
      <c r="AM89" s="13" t="str">
        <f>_xlfn.IFNA(IF(AM$3="Productivity",
INDEX('Productivity Dump'!$E$4:$AJ$500,
MATCH($A89,'Productivity Dump'!$A$4:$A$500,0),
MATCH(AM$2,'Productivity Dump'!$E$3:$AJ$3,0)
),
IF(AM$3="Attendance",
INDEX('Attendance Dump'!$E$2:$AI$400,
MATCH($A89,'Attendance Dump'!$B$2:$B$400,0),
MATCH(AM$2,'Attendance Dump'!$E$1:$AI$1,0)
),
INDEX('Active Hour''s Dump'!$D$3:$AH$337,
MATCH($C89,'Active Hour''s Dump'!$A$3:$A$337,0),
MATCH(AM$2,'Active Hour''s Dump'!$D$2:$AH$2,0)
))),"")</f>
        <v>WO</v>
      </c>
      <c r="AN89" s="54">
        <f>_xlfn.IFNA(IF(AN$3="Productivity",
INDEX('Productivity Dump'!$E$4:$AJ$500,
MATCH($A89,'Productivity Dump'!$A$4:$A$500,0),
MATCH(AN$2,'Productivity Dump'!$E$3:$AJ$3,0)
),
IF(AN$3="Attendance",
INDEX('Attendance Dump'!$E$2:$AI$400,
MATCH($A89,'Attendance Dump'!$B$2:$B$400,0),
MATCH(AN$2,'Attendance Dump'!$E$1:$AI$1,0)
),
INDEX('Active Hour''s Dump'!$D$3:$AH$337,
MATCH($C89,'Active Hour''s Dump'!$A$3:$A$337,0),
MATCH(AN$2,'Active Hour''s Dump'!$D$2:$AH$2,0)
))),"")</f>
        <v>0</v>
      </c>
      <c r="AO89" s="13">
        <f>_xlfn.IFNA(IF(AO$3="Productivity",
INDEX('Productivity Dump'!$E$4:$AJ$500,
MATCH($A89,'Productivity Dump'!$A$4:$A$500,0),
MATCH(AO$2,'Productivity Dump'!$E$3:$AJ$3,0)
),
IF(AO$3="Attendance",
INDEX('Attendance Dump'!$E$2:$AI$400,
MATCH($A89,'Attendance Dump'!$B$2:$B$400,0),
MATCH(AO$2,'Attendance Dump'!$E$1:$AI$1,0)
),
INDEX('Active Hour''s Dump'!$D$3:$AH$337,
MATCH($C89,'Active Hour''s Dump'!$A$3:$A$337,0),
MATCH(AO$2,'Active Hour''s Dump'!$D$2:$AH$2,0)
))),"")</f>
        <v>503.24399999999991</v>
      </c>
      <c r="AP89" s="13" t="str">
        <f>_xlfn.IFNA(IF(AP$3="Productivity",
INDEX('Productivity Dump'!$E$4:$AJ$500,
MATCH($A89,'Productivity Dump'!$A$4:$A$500,0),
MATCH(AP$2,'Productivity Dump'!$E$3:$AJ$3,0)
),
IF(AP$3="Attendance",
INDEX('Attendance Dump'!$E$2:$AI$400,
MATCH($A89,'Attendance Dump'!$B$2:$B$400,0),
MATCH(AP$2,'Attendance Dump'!$E$1:$AI$1,0)
),
INDEX('Active Hour''s Dump'!$D$3:$AH$337,
MATCH($C89,'Active Hour''s Dump'!$A$3:$A$337,0),
MATCH(AP$2,'Active Hour''s Dump'!$D$2:$AH$2,0)
))),"")</f>
        <v>P</v>
      </c>
      <c r="AQ89" s="54">
        <f>_xlfn.IFNA(IF(AQ$3="Productivity",
INDEX('Productivity Dump'!$E$4:$AJ$500,
MATCH($A89,'Productivity Dump'!$A$4:$A$500,0),
MATCH(AQ$2,'Productivity Dump'!$E$3:$AJ$3,0)
),
IF(AQ$3="Attendance",
INDEX('Attendance Dump'!$E$2:$AI$400,
MATCH($A89,'Attendance Dump'!$B$2:$B$400,0),
MATCH(AQ$2,'Attendance Dump'!$E$1:$AI$1,0)
),
INDEX('Active Hour''s Dump'!$D$3:$AH$337,
MATCH($C89,'Active Hour''s Dump'!$A$3:$A$337,0),
MATCH(AQ$2,'Active Hour''s Dump'!$D$2:$AH$2,0)
))),"")</f>
        <v>5</v>
      </c>
      <c r="AR89" s="13">
        <f>_xlfn.IFNA(IF(AR$3="Productivity",
INDEX('Productivity Dump'!$E$4:$AJ$500,
MATCH($A89,'Productivity Dump'!$A$4:$A$500,0),
MATCH(AR$2,'Productivity Dump'!$E$3:$AJ$3,0)
),
IF(AR$3="Attendance",
INDEX('Attendance Dump'!$E$2:$AI$400,
MATCH($A89,'Attendance Dump'!$B$2:$B$400,0),
MATCH(AR$2,'Attendance Dump'!$E$1:$AI$1,0)
),
INDEX('Active Hour''s Dump'!$D$3:$AH$337,
MATCH($C89,'Active Hour''s Dump'!$A$3:$A$337,0),
MATCH(AR$2,'Active Hour''s Dump'!$D$2:$AH$2,0)
))),"")</f>
        <v>1030.1030000000001</v>
      </c>
      <c r="AS89" s="13" t="str">
        <f>_xlfn.IFNA(IF(AS$3="Productivity",
INDEX('Productivity Dump'!$E$4:$AJ$500,
MATCH($A89,'Productivity Dump'!$A$4:$A$500,0),
MATCH(AS$2,'Productivity Dump'!$E$3:$AJ$3,0)
),
IF(AS$3="Attendance",
INDEX('Attendance Dump'!$E$2:$AI$400,
MATCH($A89,'Attendance Dump'!$B$2:$B$400,0),
MATCH(AS$2,'Attendance Dump'!$E$1:$AI$1,0)
),
INDEX('Active Hour''s Dump'!$D$3:$AH$337,
MATCH($C89,'Active Hour''s Dump'!$A$3:$A$337,0),
MATCH(AS$2,'Active Hour''s Dump'!$D$2:$AH$2,0)
))),"")</f>
        <v>P</v>
      </c>
      <c r="AT89" s="54">
        <f>_xlfn.IFNA(IF(AT$3="Productivity",
INDEX('Productivity Dump'!$E$4:$AJ$500,
MATCH($A89,'Productivity Dump'!$A$4:$A$500,0),
MATCH(AT$2,'Productivity Dump'!$E$3:$AJ$3,0)
),
IF(AT$3="Attendance",
INDEX('Attendance Dump'!$E$2:$AI$400,
MATCH($A89,'Attendance Dump'!$B$2:$B$400,0),
MATCH(AT$2,'Attendance Dump'!$E$1:$AI$1,0)
),
INDEX('Active Hour''s Dump'!$D$3:$AH$337,
MATCH($C89,'Active Hour''s Dump'!$A$3:$A$337,0),
MATCH(AT$2,'Active Hour''s Dump'!$D$2:$AH$2,0)
))),"")</f>
        <v>8.8333333333333304</v>
      </c>
      <c r="AU89" s="13">
        <f>_xlfn.IFNA(IF(AU$3="Productivity",
INDEX('Productivity Dump'!$E$4:$AJ$500,
MATCH($A89,'Productivity Dump'!$A$4:$A$500,0),
MATCH(AU$2,'Productivity Dump'!$E$3:$AJ$3,0)
),
IF(AU$3="Attendance",
INDEX('Attendance Dump'!$E$2:$AI$400,
MATCH($A89,'Attendance Dump'!$B$2:$B$400,0),
MATCH(AU$2,'Attendance Dump'!$E$1:$AI$1,0)
),
INDEX('Active Hour''s Dump'!$D$3:$AH$337,
MATCH($C89,'Active Hour''s Dump'!$A$3:$A$337,0),
MATCH(AU$2,'Active Hour''s Dump'!$D$2:$AH$2,0)
))),"")</f>
        <v>1107.998</v>
      </c>
      <c r="AV89" s="13" t="str">
        <f>_xlfn.IFNA(IF(AV$3="Productivity",
INDEX('Productivity Dump'!$E$4:$AJ$500,
MATCH($A89,'Productivity Dump'!$A$4:$A$500,0),
MATCH(AV$2,'Productivity Dump'!$E$3:$AJ$3,0)
),
IF(AV$3="Attendance",
INDEX('Attendance Dump'!$E$2:$AI$400,
MATCH($A89,'Attendance Dump'!$B$2:$B$400,0),
MATCH(AV$2,'Attendance Dump'!$E$1:$AI$1,0)
),
INDEX('Active Hour''s Dump'!$D$3:$AH$337,
MATCH($C89,'Active Hour''s Dump'!$A$3:$A$337,0),
MATCH(AV$2,'Active Hour''s Dump'!$D$2:$AH$2,0)
))),"")</f>
        <v>P</v>
      </c>
      <c r="AW89" s="54">
        <f>_xlfn.IFNA(IF(AW$3="Productivity",
INDEX('Productivity Dump'!$E$4:$AJ$500,
MATCH($A89,'Productivity Dump'!$A$4:$A$500,0),
MATCH(AW$2,'Productivity Dump'!$E$3:$AJ$3,0)
),
IF(AW$3="Attendance",
INDEX('Attendance Dump'!$E$2:$AI$400,
MATCH($A89,'Attendance Dump'!$B$2:$B$400,0),
MATCH(AW$2,'Attendance Dump'!$E$1:$AI$1,0)
),
INDEX('Active Hour''s Dump'!$D$3:$AH$337,
MATCH($C89,'Active Hour''s Dump'!$A$3:$A$337,0),
MATCH(AW$2,'Active Hour''s Dump'!$D$2:$AH$2,0)
))),"")</f>
        <v>8.75</v>
      </c>
      <c r="AX89" s="13">
        <f>_xlfn.IFNA(IF(AX$3="Productivity",
INDEX('Productivity Dump'!$E$4:$AJ$500,
MATCH($A89,'Productivity Dump'!$A$4:$A$500,0),
MATCH(AX$2,'Productivity Dump'!$E$3:$AJ$3,0)
),
IF(AX$3="Attendance",
INDEX('Attendance Dump'!$E$2:$AI$400,
MATCH($A89,'Attendance Dump'!$B$2:$B$400,0),
MATCH(AX$2,'Attendance Dump'!$E$1:$AI$1,0)
),
INDEX('Active Hour''s Dump'!$D$3:$AH$337,
MATCH($C89,'Active Hour''s Dump'!$A$3:$A$337,0),
MATCH(AX$2,'Active Hour''s Dump'!$D$2:$AH$2,0)
))),"")</f>
        <v>1043.5650000000003</v>
      </c>
      <c r="AY89" s="13" t="str">
        <f>_xlfn.IFNA(IF(AY$3="Productivity",
INDEX('Productivity Dump'!$E$4:$AJ$500,
MATCH($A89,'Productivity Dump'!$A$4:$A$500,0),
MATCH(AY$2,'Productivity Dump'!$E$3:$AJ$3,0)
),
IF(AY$3="Attendance",
INDEX('Attendance Dump'!$E$2:$AI$400,
MATCH($A89,'Attendance Dump'!$B$2:$B$400,0),
MATCH(AY$2,'Attendance Dump'!$E$1:$AI$1,0)
),
INDEX('Active Hour''s Dump'!$D$3:$AH$337,
MATCH($C89,'Active Hour''s Dump'!$A$3:$A$337,0),
MATCH(AY$2,'Active Hour''s Dump'!$D$2:$AH$2,0)
))),"")</f>
        <v>P</v>
      </c>
      <c r="AZ89" s="54">
        <f>_xlfn.IFNA(IF(AZ$3="Productivity",
INDEX('Productivity Dump'!$E$4:$AJ$500,
MATCH($A89,'Productivity Dump'!$A$4:$A$500,0),
MATCH(AZ$2,'Productivity Dump'!$E$3:$AJ$3,0)
),
IF(AZ$3="Attendance",
INDEX('Attendance Dump'!$E$2:$AI$400,
MATCH($A89,'Attendance Dump'!$B$2:$B$400,0),
MATCH(AZ$2,'Attendance Dump'!$E$1:$AI$1,0)
),
INDEX('Active Hour''s Dump'!$D$3:$AH$337,
MATCH($C89,'Active Hour''s Dump'!$A$3:$A$337,0),
MATCH(AZ$2,'Active Hour''s Dump'!$D$2:$AH$2,0)
))),"")</f>
        <v>7.75</v>
      </c>
      <c r="BA89" s="13">
        <f>_xlfn.IFNA(IF(BA$3="Productivity",
INDEX('Productivity Dump'!$E$4:$AJ$500,
MATCH($A89,'Productivity Dump'!$A$4:$A$500,0),
MATCH(BA$2,'Productivity Dump'!$E$3:$AJ$3,0)
),
IF(BA$3="Attendance",
INDEX('Attendance Dump'!$E$2:$AI$400,
MATCH($A89,'Attendance Dump'!$B$2:$B$400,0),
MATCH(BA$2,'Attendance Dump'!$E$1:$AI$1,0)
),
INDEX('Active Hour''s Dump'!$D$3:$AH$337,
MATCH($C89,'Active Hour''s Dump'!$A$3:$A$337,0),
MATCH(BA$2,'Active Hour''s Dump'!$D$2:$AH$2,0)
))),"")</f>
        <v>959.55900000000031</v>
      </c>
      <c r="BB89" s="13" t="str">
        <f>_xlfn.IFNA(IF(BB$3="Productivity",
INDEX('Productivity Dump'!$E$4:$AJ$500,
MATCH($A89,'Productivity Dump'!$A$4:$A$500,0),
MATCH(BB$2,'Productivity Dump'!$E$3:$AJ$3,0)
),
IF(BB$3="Attendance",
INDEX('Attendance Dump'!$E$2:$AI$400,
MATCH($A89,'Attendance Dump'!$B$2:$B$400,0),
MATCH(BB$2,'Attendance Dump'!$E$1:$AI$1,0)
),
INDEX('Active Hour''s Dump'!$D$3:$AH$337,
MATCH($C89,'Active Hour''s Dump'!$A$3:$A$337,0),
MATCH(BB$2,'Active Hour''s Dump'!$D$2:$AH$2,0)
))),"")</f>
        <v>P</v>
      </c>
      <c r="BC89" s="54">
        <f>_xlfn.IFNA(IF(BC$3="Productivity",
INDEX('Productivity Dump'!$E$4:$AJ$500,
MATCH($A89,'Productivity Dump'!$A$4:$A$500,0),
MATCH(BC$2,'Productivity Dump'!$E$3:$AJ$3,0)
),
IF(BC$3="Attendance",
INDEX('Attendance Dump'!$E$2:$AI$400,
MATCH($A89,'Attendance Dump'!$B$2:$B$400,0),
MATCH(BC$2,'Attendance Dump'!$E$1:$AI$1,0)
),
INDEX('Active Hour''s Dump'!$D$3:$AH$337,
MATCH($C89,'Active Hour''s Dump'!$A$3:$A$337,0),
MATCH(BC$2,'Active Hour''s Dump'!$D$2:$AH$2,0)
))),"")</f>
        <v>8.3333333333333304</v>
      </c>
      <c r="BD89" s="13">
        <f>_xlfn.IFNA(IF(BD$3="Productivity",
INDEX('Productivity Dump'!$E$4:$AJ$500,
MATCH($A89,'Productivity Dump'!$A$4:$A$500,0),
MATCH(BD$2,'Productivity Dump'!$E$3:$AJ$3,0)
),
IF(BD$3="Attendance",
INDEX('Attendance Dump'!$E$2:$AI$400,
MATCH($A89,'Attendance Dump'!$B$2:$B$400,0),
MATCH(BD$2,'Attendance Dump'!$E$1:$AI$1,0)
),
INDEX('Active Hour''s Dump'!$D$3:$AH$337,
MATCH($C89,'Active Hour''s Dump'!$A$3:$A$337,0),
MATCH(BD$2,'Active Hour''s Dump'!$D$2:$AH$2,0)
))),"")</f>
        <v>287.96799999999996</v>
      </c>
      <c r="BE89" s="13" t="str">
        <f>_xlfn.IFNA(IF(BE$3="Productivity",
INDEX('Productivity Dump'!$E$4:$AJ$500,
MATCH($A89,'Productivity Dump'!$A$4:$A$500,0),
MATCH(BE$2,'Productivity Dump'!$E$3:$AJ$3,0)
),
IF(BE$3="Attendance",
INDEX('Attendance Dump'!$E$2:$AI$400,
MATCH($A89,'Attendance Dump'!$B$2:$B$400,0),
MATCH(BE$2,'Attendance Dump'!$E$1:$AI$1,0)
),
INDEX('Active Hour''s Dump'!$D$3:$AH$337,
MATCH($C89,'Active Hour''s Dump'!$A$3:$A$337,0),
MATCH(BE$2,'Active Hour''s Dump'!$D$2:$AH$2,0)
))),"")</f>
        <v>P</v>
      </c>
      <c r="BF89" s="54">
        <f>_xlfn.IFNA(IF(BF$3="Productivity",
INDEX('Productivity Dump'!$E$4:$AJ$500,
MATCH($A89,'Productivity Dump'!$A$4:$A$500,0),
MATCH(BF$2,'Productivity Dump'!$E$3:$AJ$3,0)
),
IF(BF$3="Attendance",
INDEX('Attendance Dump'!$E$2:$AI$400,
MATCH($A89,'Attendance Dump'!$B$2:$B$400,0),
MATCH(BF$2,'Attendance Dump'!$E$1:$AI$1,0)
),
INDEX('Active Hour''s Dump'!$D$3:$AH$337,
MATCH($C89,'Active Hour''s Dump'!$A$3:$A$337,0),
MATCH(BF$2,'Active Hour''s Dump'!$D$2:$AH$2,0)
))),"")</f>
        <v>2.8333333333333299</v>
      </c>
      <c r="BG89" s="13">
        <f>_xlfn.IFNA(IF(BG$3="Productivity",
INDEX('Productivity Dump'!$E$4:$AJ$500,
MATCH($A89,'Productivity Dump'!$A$4:$A$500,0),
MATCH(BG$2,'Productivity Dump'!$E$3:$AJ$3,0)
),
IF(BG$3="Attendance",
INDEX('Attendance Dump'!$E$2:$AI$400,
MATCH($A89,'Attendance Dump'!$B$2:$B$400,0),
MATCH(BG$2,'Attendance Dump'!$E$1:$AI$1,0)
),
INDEX('Active Hour''s Dump'!$D$3:$AH$337,
MATCH($C89,'Active Hour''s Dump'!$A$3:$A$337,0),
MATCH(BG$2,'Active Hour''s Dump'!$D$2:$AH$2,0)
))),"")</f>
        <v>0</v>
      </c>
      <c r="BH89" s="13" t="str">
        <f>_xlfn.IFNA(IF(BH$3="Productivity",
INDEX('Productivity Dump'!$E$4:$AJ$500,
MATCH($A89,'Productivity Dump'!$A$4:$A$500,0),
MATCH(BH$2,'Productivity Dump'!$E$3:$AJ$3,0)
),
IF(BH$3="Attendance",
INDEX('Attendance Dump'!$E$2:$AI$400,
MATCH($A89,'Attendance Dump'!$B$2:$B$400,0),
MATCH(BH$2,'Attendance Dump'!$E$1:$AI$1,0)
),
INDEX('Active Hour''s Dump'!$D$3:$AH$337,
MATCH($C89,'Active Hour''s Dump'!$A$3:$A$337,0),
MATCH(BH$2,'Active Hour''s Dump'!$D$2:$AH$2,0)
))),"")</f>
        <v>WO</v>
      </c>
      <c r="BI89" s="54">
        <f>_xlfn.IFNA(IF(BI$3="Productivity",
INDEX('Productivity Dump'!$E$4:$AJ$500,
MATCH($A89,'Productivity Dump'!$A$4:$A$500,0),
MATCH(BI$2,'Productivity Dump'!$E$3:$AJ$3,0)
),
IF(BI$3="Attendance",
INDEX('Attendance Dump'!$E$2:$AI$400,
MATCH($A89,'Attendance Dump'!$B$2:$B$400,0),
MATCH(BI$2,'Attendance Dump'!$E$1:$AI$1,0)
),
INDEX('Active Hour''s Dump'!$D$3:$AH$337,
MATCH($C89,'Active Hour''s Dump'!$A$3:$A$337,0),
MATCH(BI$2,'Active Hour''s Dump'!$D$2:$AH$2,0)
))),"")</f>
        <v>0</v>
      </c>
      <c r="BJ89" s="13">
        <f>_xlfn.IFNA(IF(BJ$3="Productivity",
INDEX('Productivity Dump'!$E$4:$AJ$500,
MATCH($A89,'Productivity Dump'!$A$4:$A$500,0),
MATCH(BJ$2,'Productivity Dump'!$E$3:$AJ$3,0)
),
IF(BJ$3="Attendance",
INDEX('Attendance Dump'!$E$2:$AI$400,
MATCH($A89,'Attendance Dump'!$B$2:$B$400,0),
MATCH(BJ$2,'Attendance Dump'!$E$1:$AI$1,0)
),
INDEX('Active Hour''s Dump'!$D$3:$AH$337,
MATCH($C89,'Active Hour''s Dump'!$A$3:$A$337,0),
MATCH(BJ$2,'Active Hour''s Dump'!$D$2:$AH$2,0)
))),"")</f>
        <v>505.93900000000002</v>
      </c>
      <c r="BK89" s="13" t="str">
        <f>_xlfn.IFNA(IF(BK$3="Productivity",
INDEX('Productivity Dump'!$E$4:$AJ$500,
MATCH($A89,'Productivity Dump'!$A$4:$A$500,0),
MATCH(BK$2,'Productivity Dump'!$E$3:$AJ$3,0)
),
IF(BK$3="Attendance",
INDEX('Attendance Dump'!$E$2:$AI$400,
MATCH($A89,'Attendance Dump'!$B$2:$B$400,0),
MATCH(BK$2,'Attendance Dump'!$E$1:$AI$1,0)
),
INDEX('Active Hour''s Dump'!$D$3:$AH$337,
MATCH($C89,'Active Hour''s Dump'!$A$3:$A$337,0),
MATCH(BK$2,'Active Hour''s Dump'!$D$2:$AH$2,0)
))),"")</f>
        <v>P</v>
      </c>
      <c r="BL89" s="54">
        <f>_xlfn.IFNA(IF(BL$3="Productivity",
INDEX('Productivity Dump'!$E$4:$AJ$500,
MATCH($A89,'Productivity Dump'!$A$4:$A$500,0),
MATCH(BL$2,'Productivity Dump'!$E$3:$AJ$3,0)
),
IF(BL$3="Attendance",
INDEX('Attendance Dump'!$E$2:$AI$400,
MATCH($A89,'Attendance Dump'!$B$2:$B$400,0),
MATCH(BL$2,'Attendance Dump'!$E$1:$AI$1,0)
),
INDEX('Active Hour''s Dump'!$D$3:$AH$337,
MATCH($C89,'Active Hour''s Dump'!$A$3:$A$337,0),
MATCH(BL$2,'Active Hour''s Dump'!$D$2:$AH$2,0)
))),"")</f>
        <v>3.8333333333333299</v>
      </c>
      <c r="BM89" s="13">
        <f>_xlfn.IFNA(IF(BM$3="Productivity",
INDEX('Productivity Dump'!$E$4:$AJ$500,
MATCH($A89,'Productivity Dump'!$A$4:$A$500,0),
MATCH(BM$2,'Productivity Dump'!$E$3:$AJ$3,0)
),
IF(BM$3="Attendance",
INDEX('Attendance Dump'!$E$2:$AI$400,
MATCH($A89,'Attendance Dump'!$B$2:$B$400,0),
MATCH(BM$2,'Attendance Dump'!$E$1:$AI$1,0)
),
INDEX('Active Hour''s Dump'!$D$3:$AH$337,
MATCH($C89,'Active Hour''s Dump'!$A$3:$A$337,0),
MATCH(BM$2,'Active Hour''s Dump'!$D$2:$AH$2,0)
))),"")</f>
        <v>847.32099999999991</v>
      </c>
      <c r="BN89" s="13" t="str">
        <f>_xlfn.IFNA(IF(BN$3="Productivity",
INDEX('Productivity Dump'!$E$4:$AJ$500,
MATCH($A89,'Productivity Dump'!$A$4:$A$500,0),
MATCH(BN$2,'Productivity Dump'!$E$3:$AJ$3,0)
),
IF(BN$3="Attendance",
INDEX('Attendance Dump'!$E$2:$AI$400,
MATCH($A89,'Attendance Dump'!$B$2:$B$400,0),
MATCH(BN$2,'Attendance Dump'!$E$1:$AI$1,0)
),
INDEX('Active Hour''s Dump'!$D$3:$AH$337,
MATCH($C89,'Active Hour''s Dump'!$A$3:$A$337,0),
MATCH(BN$2,'Active Hour''s Dump'!$D$2:$AH$2,0)
))),"")</f>
        <v>P</v>
      </c>
      <c r="BO89" s="54">
        <f>_xlfn.IFNA(IF(BO$3="Productivity",
INDEX('Productivity Dump'!$E$4:$AJ$500,
MATCH($A89,'Productivity Dump'!$A$4:$A$500,0),
MATCH(BO$2,'Productivity Dump'!$E$3:$AJ$3,0)
),
IF(BO$3="Attendance",
INDEX('Attendance Dump'!$E$2:$AI$400,
MATCH($A89,'Attendance Dump'!$B$2:$B$400,0),
MATCH(BO$2,'Attendance Dump'!$E$1:$AI$1,0)
),
INDEX('Active Hour''s Dump'!$D$3:$AH$337,
MATCH($C89,'Active Hour''s Dump'!$A$3:$A$337,0),
MATCH(BO$2,'Active Hour''s Dump'!$D$2:$AH$2,0)
))),"")</f>
        <v>8.5</v>
      </c>
      <c r="BP89" s="13">
        <f>_xlfn.IFNA(IF(BP$3="Productivity",
INDEX('Productivity Dump'!$E$4:$AJ$500,
MATCH($A89,'Productivity Dump'!$A$4:$A$500,0),
MATCH(BP$2,'Productivity Dump'!$E$3:$AJ$3,0)
),
IF(BP$3="Attendance",
INDEX('Attendance Dump'!$E$2:$AI$400,
MATCH($A89,'Attendance Dump'!$B$2:$B$400,0),
MATCH(BP$2,'Attendance Dump'!$E$1:$AI$1,0)
),
INDEX('Active Hour''s Dump'!$D$3:$AH$337,
MATCH($C89,'Active Hour''s Dump'!$A$3:$A$337,0),
MATCH(BP$2,'Active Hour''s Dump'!$D$2:$AH$2,0)
))),"")</f>
        <v>1092.0340000000001</v>
      </c>
      <c r="BQ89" s="13" t="str">
        <f>_xlfn.IFNA(IF(BQ$3="Productivity",
INDEX('Productivity Dump'!$E$4:$AJ$500,
MATCH($A89,'Productivity Dump'!$A$4:$A$500,0),
MATCH(BQ$2,'Productivity Dump'!$E$3:$AJ$3,0)
),
IF(BQ$3="Attendance",
INDEX('Attendance Dump'!$E$2:$AI$400,
MATCH($A89,'Attendance Dump'!$B$2:$B$400,0),
MATCH(BQ$2,'Attendance Dump'!$E$1:$AI$1,0)
),
INDEX('Active Hour''s Dump'!$D$3:$AH$337,
MATCH($C89,'Active Hour''s Dump'!$A$3:$A$337,0),
MATCH(BQ$2,'Active Hour''s Dump'!$D$2:$AH$2,0)
))),"")</f>
        <v>P</v>
      </c>
      <c r="BR89" s="54">
        <f>_xlfn.IFNA(IF(BR$3="Productivity",
INDEX('Productivity Dump'!$E$4:$AJ$500,
MATCH($A89,'Productivity Dump'!$A$4:$A$500,0),
MATCH(BR$2,'Productivity Dump'!$E$3:$AJ$3,0)
),
IF(BR$3="Attendance",
INDEX('Attendance Dump'!$E$2:$AI$400,
MATCH($A89,'Attendance Dump'!$B$2:$B$400,0),
MATCH(BR$2,'Attendance Dump'!$E$1:$AI$1,0)
),
INDEX('Active Hour''s Dump'!$D$3:$AH$337,
MATCH($C89,'Active Hour''s Dump'!$A$3:$A$337,0),
MATCH(BR$2,'Active Hour''s Dump'!$D$2:$AH$2,0)
))),"")</f>
        <v>9.6666666666666696</v>
      </c>
      <c r="BS89" s="13">
        <f>_xlfn.IFNA(IF(BS$3="Productivity",
INDEX('Productivity Dump'!$E$4:$AJ$500,
MATCH($A89,'Productivity Dump'!$A$4:$A$500,0),
MATCH(BS$2,'Productivity Dump'!$E$3:$AJ$3,0)
),
IF(BS$3="Attendance",
INDEX('Attendance Dump'!$E$2:$AI$400,
MATCH($A89,'Attendance Dump'!$B$2:$B$400,0),
MATCH(BS$2,'Attendance Dump'!$E$1:$AI$1,0)
),
INDEX('Active Hour''s Dump'!$D$3:$AH$337,
MATCH($C89,'Active Hour''s Dump'!$A$3:$A$337,0),
MATCH(BS$2,'Active Hour''s Dump'!$D$2:$AH$2,0)
))),"")</f>
        <v>1085.1980000000001</v>
      </c>
      <c r="BT89" s="13" t="str">
        <f>_xlfn.IFNA(IF(BT$3="Productivity",
INDEX('Productivity Dump'!$E$4:$AJ$500,
MATCH($A89,'Productivity Dump'!$A$4:$A$500,0),
MATCH(BT$2,'Productivity Dump'!$E$3:$AJ$3,0)
),
IF(BT$3="Attendance",
INDEX('Attendance Dump'!$E$2:$AI$400,
MATCH($A89,'Attendance Dump'!$B$2:$B$400,0),
MATCH(BT$2,'Attendance Dump'!$E$1:$AI$1,0)
),
INDEX('Active Hour''s Dump'!$D$3:$AH$337,
MATCH($C89,'Active Hour''s Dump'!$A$3:$A$337,0),
MATCH(BT$2,'Active Hour''s Dump'!$D$2:$AH$2,0)
))),"")</f>
        <v>H(P)</v>
      </c>
      <c r="BU89" s="54">
        <f>_xlfn.IFNA(IF(BU$3="Productivity",
INDEX('Productivity Dump'!$E$4:$AJ$500,
MATCH($A89,'Productivity Dump'!$A$4:$A$500,0),
MATCH(BU$2,'Productivity Dump'!$E$3:$AJ$3,0)
),
IF(BU$3="Attendance",
INDEX('Attendance Dump'!$E$2:$AI$400,
MATCH($A89,'Attendance Dump'!$B$2:$B$400,0),
MATCH(BU$2,'Attendance Dump'!$E$1:$AI$1,0)
),
INDEX('Active Hour''s Dump'!$D$3:$AH$337,
MATCH($C89,'Active Hour''s Dump'!$A$3:$A$337,0),
MATCH(BU$2,'Active Hour''s Dump'!$D$2:$AH$2,0)
))),"")</f>
        <v>8.6666666666666696</v>
      </c>
      <c r="BV89" s="13">
        <f>_xlfn.IFNA(IF(BV$3="Productivity",
INDEX('Productivity Dump'!$E$4:$AJ$500,
MATCH($A89,'Productivity Dump'!$A$4:$A$500,0),
MATCH(BV$2,'Productivity Dump'!$E$3:$AJ$3,0)
),
IF(BV$3="Attendance",
INDEX('Attendance Dump'!$E$2:$AI$400,
MATCH($A89,'Attendance Dump'!$B$2:$B$400,0),
MATCH(BV$2,'Attendance Dump'!$E$1:$AI$1,0)
),
INDEX('Active Hour''s Dump'!$D$3:$AH$337,
MATCH($C89,'Active Hour''s Dump'!$A$3:$A$337,0),
MATCH(BV$2,'Active Hour''s Dump'!$D$2:$AH$2,0)
))),"")</f>
        <v>1004.8780000000002</v>
      </c>
      <c r="BW89" s="13" t="str">
        <f>_xlfn.IFNA(IF(BW$3="Productivity",
INDEX('Productivity Dump'!$E$4:$AJ$500,
MATCH($A89,'Productivity Dump'!$A$4:$A$500,0),
MATCH(BW$2,'Productivity Dump'!$E$3:$AJ$3,0)
),
IF(BW$3="Attendance",
INDEX('Attendance Dump'!$E$2:$AI$400,
MATCH($A89,'Attendance Dump'!$B$2:$B$400,0),
MATCH(BW$2,'Attendance Dump'!$E$1:$AI$1,0)
),
INDEX('Active Hour''s Dump'!$D$3:$AH$337,
MATCH($C89,'Active Hour''s Dump'!$A$3:$A$337,0),
MATCH(BW$2,'Active Hour''s Dump'!$D$2:$AH$2,0)
))),"")</f>
        <v>P</v>
      </c>
      <c r="BX89" s="54">
        <f>_xlfn.IFNA(IF(BX$3="Productivity",
INDEX('Productivity Dump'!$E$4:$AJ$500,
MATCH($A89,'Productivity Dump'!$A$4:$A$500,0),
MATCH(BX$2,'Productivity Dump'!$E$3:$AJ$3,0)
),
IF(BX$3="Attendance",
INDEX('Attendance Dump'!$E$2:$AI$400,
MATCH($A89,'Attendance Dump'!$B$2:$B$400,0),
MATCH(BX$2,'Attendance Dump'!$E$1:$AI$1,0)
),
INDEX('Active Hour''s Dump'!$D$3:$AH$337,
MATCH($C89,'Active Hour''s Dump'!$A$3:$A$337,0),
MATCH(BX$2,'Active Hour''s Dump'!$D$2:$AH$2,0)
))),"")</f>
        <v>8.9166666666666696</v>
      </c>
      <c r="BY89" s="13">
        <f>_xlfn.IFNA(IF(BY$3="Productivity",
INDEX('Productivity Dump'!$E$4:$AJ$500,
MATCH($A89,'Productivity Dump'!$A$4:$A$500,0),
MATCH(BY$2,'Productivity Dump'!$E$3:$AJ$3,0)
),
IF(BY$3="Attendance",
INDEX('Attendance Dump'!$E$2:$AI$400,
MATCH($A89,'Attendance Dump'!$B$2:$B$400,0),
MATCH(BY$2,'Attendance Dump'!$E$1:$AI$1,0)
),
INDEX('Active Hour''s Dump'!$D$3:$AH$337,
MATCH($C89,'Active Hour''s Dump'!$A$3:$A$337,0),
MATCH(BY$2,'Active Hour''s Dump'!$D$2:$AH$2,0)
))),"")</f>
        <v>542.47600000000011</v>
      </c>
      <c r="BZ89" s="13" t="str">
        <f>_xlfn.IFNA(IF(BZ$3="Productivity",
INDEX('Productivity Dump'!$E$4:$AJ$500,
MATCH($A89,'Productivity Dump'!$A$4:$A$500,0),
MATCH(BZ$2,'Productivity Dump'!$E$3:$AJ$3,0)
),
IF(BZ$3="Attendance",
INDEX('Attendance Dump'!$E$2:$AI$400,
MATCH($A89,'Attendance Dump'!$B$2:$B$400,0),
MATCH(BZ$2,'Attendance Dump'!$E$1:$AI$1,0)
),
INDEX('Active Hour''s Dump'!$D$3:$AH$337,
MATCH($C89,'Active Hour''s Dump'!$A$3:$A$337,0),
MATCH(BZ$2,'Active Hour''s Dump'!$D$2:$AH$2,0)
))),"")</f>
        <v>P</v>
      </c>
      <c r="CA89" s="54">
        <f>_xlfn.IFNA(IF(CA$3="Productivity",
INDEX('Productivity Dump'!$E$4:$AJ$500,
MATCH($A89,'Productivity Dump'!$A$4:$A$500,0),
MATCH(CA$2,'Productivity Dump'!$E$3:$AJ$3,0)
),
IF(CA$3="Attendance",
INDEX('Attendance Dump'!$E$2:$AI$400,
MATCH($A89,'Attendance Dump'!$B$2:$B$400,0),
MATCH(CA$2,'Attendance Dump'!$E$1:$AI$1,0)
),
INDEX('Active Hour''s Dump'!$D$3:$AH$337,
MATCH($C89,'Active Hour''s Dump'!$A$3:$A$337,0),
MATCH(CA$2,'Active Hour''s Dump'!$D$2:$AH$2,0)
))),"")</f>
        <v>4.6666666666666696</v>
      </c>
      <c r="CB89" s="13">
        <f>_xlfn.IFNA(IF(CB$3="Productivity",
INDEX('Productivity Dump'!$E$4:$AJ$500,
MATCH($A89,'Productivity Dump'!$A$4:$A$500,0),
MATCH(CB$2,'Productivity Dump'!$E$3:$AJ$3,0)
),
IF(CB$3="Attendance",
INDEX('Attendance Dump'!$E$2:$AI$400,
MATCH($A89,'Attendance Dump'!$B$2:$B$400,0),
MATCH(CB$2,'Attendance Dump'!$E$1:$AI$1,0)
),
INDEX('Active Hour''s Dump'!$D$3:$AH$337,
MATCH($C89,'Active Hour''s Dump'!$A$3:$A$337,0),
MATCH(CB$2,'Active Hour''s Dump'!$D$2:$AH$2,0)
))),"")</f>
        <v>0</v>
      </c>
      <c r="CC89" s="13" t="str">
        <f>_xlfn.IFNA(IF(CC$3="Productivity",
INDEX('Productivity Dump'!$E$4:$AJ$500,
MATCH($A89,'Productivity Dump'!$A$4:$A$500,0),
MATCH(CC$2,'Productivity Dump'!$E$3:$AJ$3,0)
),
IF(CC$3="Attendance",
INDEX('Attendance Dump'!$E$2:$AI$400,
MATCH($A89,'Attendance Dump'!$B$2:$B$400,0),
MATCH(CC$2,'Attendance Dump'!$E$1:$AI$1,0)
),
INDEX('Active Hour''s Dump'!$D$3:$AH$337,
MATCH($C89,'Active Hour''s Dump'!$A$3:$A$337,0),
MATCH(CC$2,'Active Hour''s Dump'!$D$2:$AH$2,0)
))),"")</f>
        <v>WO</v>
      </c>
      <c r="CD89" s="54">
        <f>_xlfn.IFNA(IF(CD$3="Productivity",
INDEX('Productivity Dump'!$E$4:$AJ$500,
MATCH($A89,'Productivity Dump'!$A$4:$A$500,0),
MATCH(CD$2,'Productivity Dump'!$E$3:$AJ$3,0)
),
IF(CD$3="Attendance",
INDEX('Attendance Dump'!$E$2:$AI$400,
MATCH($A89,'Attendance Dump'!$B$2:$B$400,0),
MATCH(CD$2,'Attendance Dump'!$E$1:$AI$1,0)
),
INDEX('Active Hour''s Dump'!$D$3:$AH$337,
MATCH($C89,'Active Hour''s Dump'!$A$3:$A$337,0),
MATCH(CD$2,'Active Hour''s Dump'!$D$2:$AH$2,0)
))),"")</f>
        <v>0</v>
      </c>
      <c r="CE89" s="13">
        <f>_xlfn.IFNA(IF(CE$3="Productivity",
INDEX('Productivity Dump'!$E$4:$AJ$500,
MATCH($A89,'Productivity Dump'!$A$4:$A$500,0),
MATCH(CE$2,'Productivity Dump'!$E$3:$AJ$3,0)
),
IF(CE$3="Attendance",
INDEX('Attendance Dump'!$E$2:$AI$400,
MATCH($A89,'Attendance Dump'!$B$2:$B$400,0),
MATCH(CE$2,'Attendance Dump'!$E$1:$AI$1,0)
),
INDEX('Active Hour''s Dump'!$D$3:$AH$337,
MATCH($C89,'Active Hour''s Dump'!$A$3:$A$337,0),
MATCH(CE$2,'Active Hour''s Dump'!$D$2:$AH$2,0)
))),"")</f>
        <v>564.41399999999999</v>
      </c>
      <c r="CF89" s="13" t="str">
        <f>_xlfn.IFNA(IF(CF$3="Productivity",
INDEX('Productivity Dump'!$E$4:$AJ$500,
MATCH($A89,'Productivity Dump'!$A$4:$A$500,0),
MATCH(CF$2,'Productivity Dump'!$E$3:$AJ$3,0)
),
IF(CF$3="Attendance",
INDEX('Attendance Dump'!$E$2:$AI$400,
MATCH($A89,'Attendance Dump'!$B$2:$B$400,0),
MATCH(CF$2,'Attendance Dump'!$E$1:$AI$1,0)
),
INDEX('Active Hour''s Dump'!$D$3:$AH$337,
MATCH($C89,'Active Hour''s Dump'!$A$3:$A$337,0),
MATCH(CF$2,'Active Hour''s Dump'!$D$2:$AH$2,0)
))),"")</f>
        <v>P</v>
      </c>
      <c r="CG89" s="54">
        <f>_xlfn.IFNA(IF(CG$3="Productivity",
INDEX('Productivity Dump'!$E$4:$AJ$500,
MATCH($A89,'Productivity Dump'!$A$4:$A$500,0),
MATCH(CG$2,'Productivity Dump'!$E$3:$AJ$3,0)
),
IF(CG$3="Attendance",
INDEX('Attendance Dump'!$E$2:$AI$400,
MATCH($A89,'Attendance Dump'!$B$2:$B$400,0),
MATCH(CG$2,'Attendance Dump'!$E$1:$AI$1,0)
),
INDEX('Active Hour''s Dump'!$D$3:$AH$337,
MATCH($C89,'Active Hour''s Dump'!$A$3:$A$337,0),
MATCH(CG$2,'Active Hour''s Dump'!$D$2:$AH$2,0)
))),"")</f>
        <v>5.5</v>
      </c>
      <c r="CH89" s="13">
        <f>_xlfn.IFNA(IF(CH$3="Productivity",
INDEX('Productivity Dump'!$E$4:$AJ$500,
MATCH($A89,'Productivity Dump'!$A$4:$A$500,0),
MATCH(CH$2,'Productivity Dump'!$E$3:$AJ$3,0)
),
IF(CH$3="Attendance",
INDEX('Attendance Dump'!$E$2:$AI$400,
MATCH($A89,'Attendance Dump'!$B$2:$B$400,0),
MATCH(CH$2,'Attendance Dump'!$E$1:$AI$1,0)
),
INDEX('Active Hour''s Dump'!$D$3:$AH$337,
MATCH($C89,'Active Hour''s Dump'!$A$3:$A$337,0),
MATCH(CH$2,'Active Hour''s Dump'!$D$2:$AH$2,0)
))),"")</f>
        <v>1087.1199999999999</v>
      </c>
      <c r="CI89" s="13" t="str">
        <f>_xlfn.IFNA(IF(CI$3="Productivity",
INDEX('Productivity Dump'!$E$4:$AJ$500,
MATCH($A89,'Productivity Dump'!$A$4:$A$500,0),
MATCH(CI$2,'Productivity Dump'!$E$3:$AJ$3,0)
),
IF(CI$3="Attendance",
INDEX('Attendance Dump'!$E$2:$AI$400,
MATCH($A89,'Attendance Dump'!$B$2:$B$400,0),
MATCH(CI$2,'Attendance Dump'!$E$1:$AI$1,0)
),
INDEX('Active Hour''s Dump'!$D$3:$AH$337,
MATCH($C89,'Active Hour''s Dump'!$A$3:$A$337,0),
MATCH(CI$2,'Active Hour''s Dump'!$D$2:$AH$2,0)
))),"")</f>
        <v>P</v>
      </c>
      <c r="CJ89" s="54">
        <f>_xlfn.IFNA(IF(CJ$3="Productivity",
INDEX('Productivity Dump'!$E$4:$AJ$500,
MATCH($A89,'Productivity Dump'!$A$4:$A$500,0),
MATCH(CJ$2,'Productivity Dump'!$E$3:$AJ$3,0)
),
IF(CJ$3="Attendance",
INDEX('Attendance Dump'!$E$2:$AI$400,
MATCH($A89,'Attendance Dump'!$B$2:$B$400,0),
MATCH(CJ$2,'Attendance Dump'!$E$1:$AI$1,0)
),
INDEX('Active Hour''s Dump'!$D$3:$AH$337,
MATCH($C89,'Active Hour''s Dump'!$A$3:$A$337,0),
MATCH(CJ$2,'Active Hour''s Dump'!$D$2:$AH$2,0)
))),"")</f>
        <v>9.75</v>
      </c>
      <c r="CK89" s="13">
        <f>_xlfn.IFNA(IF(CK$3="Productivity",
INDEX('Productivity Dump'!$E$4:$AJ$500,
MATCH($A89,'Productivity Dump'!$A$4:$A$500,0),
MATCH(CK$2,'Productivity Dump'!$E$3:$AJ$3,0)
),
IF(CK$3="Attendance",
INDEX('Attendance Dump'!$E$2:$AI$400,
MATCH($A89,'Attendance Dump'!$B$2:$B$400,0),
MATCH(CK$2,'Attendance Dump'!$E$1:$AI$1,0)
),
INDEX('Active Hour''s Dump'!$D$3:$AH$337,
MATCH($C89,'Active Hour''s Dump'!$A$3:$A$337,0),
MATCH(CK$2,'Active Hour''s Dump'!$D$2:$AH$2,0)
))),"")</f>
        <v>1060.2939999999999</v>
      </c>
      <c r="CL89" s="13" t="str">
        <f>_xlfn.IFNA(IF(CL$3="Productivity",
INDEX('Productivity Dump'!$E$4:$AJ$500,
MATCH($A89,'Productivity Dump'!$A$4:$A$500,0),
MATCH(CL$2,'Productivity Dump'!$E$3:$AJ$3,0)
),
IF(CL$3="Attendance",
INDEX('Attendance Dump'!$E$2:$AI$400,
MATCH($A89,'Attendance Dump'!$B$2:$B$400,0),
MATCH(CL$2,'Attendance Dump'!$E$1:$AI$1,0)
),
INDEX('Active Hour''s Dump'!$D$3:$AH$337,
MATCH($C89,'Active Hour''s Dump'!$A$3:$A$337,0),
MATCH(CL$2,'Active Hour''s Dump'!$D$2:$AH$2,0)
))),"")</f>
        <v>P</v>
      </c>
      <c r="CM89" s="54">
        <f>_xlfn.IFNA(IF(CM$3="Productivity",
INDEX('Productivity Dump'!$E$4:$AJ$500,
MATCH($A89,'Productivity Dump'!$A$4:$A$500,0),
MATCH(CM$2,'Productivity Dump'!$E$3:$AJ$3,0)
),
IF(CM$3="Attendance",
INDEX('Attendance Dump'!$E$2:$AI$400,
MATCH($A89,'Attendance Dump'!$B$2:$B$400,0),
MATCH(CM$2,'Attendance Dump'!$E$1:$AI$1,0)
),
INDEX('Active Hour''s Dump'!$D$3:$AH$337,
MATCH($C89,'Active Hour''s Dump'!$A$3:$A$337,0),
MATCH(CM$2,'Active Hour''s Dump'!$D$2:$AH$2,0)
))),"")</f>
        <v>9.25</v>
      </c>
      <c r="CN89" s="13">
        <f>_xlfn.IFNA(IF(CN$3="Productivity",
INDEX('Productivity Dump'!$E$4:$AJ$500,
MATCH($A89,'Productivity Dump'!$A$4:$A$500,0),
MATCH(CN$2,'Productivity Dump'!$E$3:$AJ$3,0)
),
IF(CN$3="Attendance",
INDEX('Attendance Dump'!$E$2:$AI$400,
MATCH($A89,'Attendance Dump'!$B$2:$B$400,0),
MATCH(CN$2,'Attendance Dump'!$E$1:$AI$1,0)
),
INDEX('Active Hour''s Dump'!$D$3:$AH$337,
MATCH($C89,'Active Hour''s Dump'!$A$3:$A$337,0),
MATCH(CN$2,'Active Hour''s Dump'!$D$2:$AH$2,0)
))),"")</f>
        <v>0</v>
      </c>
      <c r="CO89" s="13">
        <f>_xlfn.IFNA(IF(CO$3="Productivity",
INDEX('Productivity Dump'!$E$4:$AJ$500,
MATCH($A89,'Productivity Dump'!$A$4:$A$500,0),
MATCH(CO$2,'Productivity Dump'!$E$3:$AJ$3,0)
),
IF(CO$3="Attendance",
INDEX('Attendance Dump'!$E$2:$AI$400,
MATCH($A89,'Attendance Dump'!$B$2:$B$400,0),
MATCH(CO$2,'Attendance Dump'!$E$1:$AI$1,0)
),
INDEX('Active Hour''s Dump'!$D$3:$AH$337,
MATCH($C89,'Active Hour''s Dump'!$A$3:$A$337,0),
MATCH(CO$2,'Active Hour''s Dump'!$D$2:$AH$2,0)
))),"")</f>
        <v>0</v>
      </c>
      <c r="CP89" s="54">
        <f>_xlfn.IFNA(IF(CP$3="Productivity",
INDEX('Productivity Dump'!$E$4:$AJ$500,
MATCH($A89,'Productivity Dump'!$A$4:$A$500,0),
MATCH(CP$2,'Productivity Dump'!$E$3:$AJ$3,0)
),
IF(CP$3="Attendance",
INDEX('Attendance Dump'!$E$2:$AI$400,
MATCH($A89,'Attendance Dump'!$B$2:$B$400,0),
MATCH(CP$2,'Attendance Dump'!$E$1:$AI$1,0)
),
INDEX('Active Hour''s Dump'!$D$3:$AH$337,
MATCH($C89,'Active Hour''s Dump'!$A$3:$A$337,0),
MATCH(CP$2,'Active Hour''s Dump'!$D$2:$AH$2,0)
))),"")</f>
        <v>0</v>
      </c>
      <c r="CQ89" s="13">
        <f>_xlfn.IFNA(IF(CQ$3="Productivity",
INDEX('Productivity Dump'!$E$4:$AJ$500,
MATCH($A89,'Productivity Dump'!$A$4:$A$500,0),
MATCH(CQ$2,'Productivity Dump'!$E$3:$AJ$3,0)
),
IF(CQ$3="Attendance",
INDEX('Attendance Dump'!$E$2:$AI$400,
MATCH($A89,'Attendance Dump'!$B$2:$B$400,0),
MATCH(CQ$2,'Attendance Dump'!$E$1:$AI$1,0)
),
INDEX('Active Hour''s Dump'!$D$3:$AH$337,
MATCH($C89,'Active Hour''s Dump'!$A$3:$A$337,0),
MATCH(CQ$2,'Active Hour''s Dump'!$D$2:$AH$2,0)
))),"")</f>
        <v>0</v>
      </c>
      <c r="CR89" s="13">
        <f>_xlfn.IFNA(IF(CR$3="Productivity",
INDEX('Productivity Dump'!$E$4:$AJ$500,
MATCH($A89,'Productivity Dump'!$A$4:$A$500,0),
MATCH(CR$2,'Productivity Dump'!$E$3:$AJ$3,0)
),
IF(CR$3="Attendance",
INDEX('Attendance Dump'!$E$2:$AI$400,
MATCH($A89,'Attendance Dump'!$B$2:$B$400,0),
MATCH(CR$2,'Attendance Dump'!$E$1:$AI$1,0)
),
INDEX('Active Hour''s Dump'!$D$3:$AH$337,
MATCH($C89,'Active Hour''s Dump'!$A$3:$A$337,0),
MATCH(CR$2,'Active Hour''s Dump'!$D$2:$AH$2,0)
))),"")</f>
        <v>0</v>
      </c>
      <c r="CS89" s="54">
        <f>_xlfn.IFNA(IF(CS$3="Productivity",
INDEX('Productivity Dump'!$E$4:$AJ$500,
MATCH($A89,'Productivity Dump'!$A$4:$A$500,0),
MATCH(CS$2,'Productivity Dump'!$E$3:$AJ$3,0)
),
IF(CS$3="Attendance",
INDEX('Attendance Dump'!$E$2:$AI$400,
MATCH($A89,'Attendance Dump'!$B$2:$B$400,0),
MATCH(CS$2,'Attendance Dump'!$E$1:$AI$1,0)
),
INDEX('Active Hour''s Dump'!$D$3:$AH$337,
MATCH($C89,'Active Hour''s Dump'!$A$3:$A$337,0),
MATCH(CS$2,'Active Hour''s Dump'!$D$2:$AH$2,0)
))),"")</f>
        <v>0</v>
      </c>
      <c r="CT89" s="13">
        <f>_xlfn.IFNA(IF(CT$3="Productivity",
INDEX('Productivity Dump'!$E$4:$AJ$500,
MATCH($A89,'Productivity Dump'!$A$4:$A$500,0),
MATCH(CT$2,'Productivity Dump'!$E$3:$AJ$3,0)
),
IF(CT$3="Attendance",
INDEX('Attendance Dump'!$E$2:$AI$400,
MATCH($A89,'Attendance Dump'!$B$2:$B$400,0),
MATCH(CT$2,'Attendance Dump'!$E$1:$AI$1,0)
),
INDEX('Active Hour''s Dump'!$D$3:$AH$337,
MATCH($C89,'Active Hour''s Dump'!$A$3:$A$337,0),
MATCH(CT$2,'Active Hour''s Dump'!$D$2:$AH$2,0)
))),"")</f>
        <v>0</v>
      </c>
      <c r="CU89" s="13">
        <f>_xlfn.IFNA(IF(CU$3="Productivity",
INDEX('Productivity Dump'!$E$4:$AJ$500,
MATCH($A89,'Productivity Dump'!$A$4:$A$500,0),
MATCH(CU$2,'Productivity Dump'!$E$3:$AJ$3,0)
),
IF(CU$3="Attendance",
INDEX('Attendance Dump'!$E$2:$AI$400,
MATCH($A89,'Attendance Dump'!$B$2:$B$400,0),
MATCH(CU$2,'Attendance Dump'!$E$1:$AI$1,0)
),
INDEX('Active Hour''s Dump'!$D$3:$AH$337,
MATCH($C89,'Active Hour''s Dump'!$A$3:$A$337,0),
MATCH(CU$2,'Active Hour''s Dump'!$D$2:$AH$2,0)
))),"")</f>
        <v>0</v>
      </c>
      <c r="CV89" s="54">
        <f>_xlfn.IFNA(IF(CV$3="Productivity",
INDEX('Productivity Dump'!$E$4:$AJ$500,
MATCH($A89,'Productivity Dump'!$A$4:$A$500,0),
MATCH(CV$2,'Productivity Dump'!$E$3:$AJ$3,0)
),
IF(CV$3="Attendance",
INDEX('Attendance Dump'!$E$2:$AI$400,
MATCH($A89,'Attendance Dump'!$B$2:$B$400,0),
MATCH(CV$2,'Attendance Dump'!$E$1:$AI$1,0)
),
INDEX('Active Hour''s Dump'!$D$3:$AH$337,
MATCH($C89,'Active Hour''s Dump'!$A$3:$A$337,0),
MATCH(CV$2,'Active Hour''s Dump'!$D$2:$AH$2,0)
))),"")</f>
        <v>0</v>
      </c>
      <c r="CW89" s="13"/>
      <c r="CX89" s="13"/>
      <c r="CY89" s="54"/>
      <c r="DA89" s="57">
        <f t="shared" si="69"/>
        <v>166</v>
      </c>
      <c r="DB89" s="35">
        <f t="shared" si="70"/>
        <v>18745.478000000003</v>
      </c>
      <c r="DC89" s="35">
        <f t="shared" si="67"/>
        <v>0</v>
      </c>
      <c r="DD89" s="35">
        <f t="shared" ca="1" si="68"/>
        <v>0</v>
      </c>
      <c r="DF89" s="32" cm="1">
        <f t="array" ref="DF89">SUMPRODUCT(
    (MOD(COLUMN(H89:CV89) - COLUMN(H89), 3) = 0) *
    (H89:CV89 = 0) *
    (I89:CW89 = "P") *
    (COUNTIF(UKHoliday, H$2:CV$2) = 0)
)</f>
        <v>0</v>
      </c>
      <c r="DG89" s="33" cm="1">
        <f t="array" ref="DG89">SUMPRODUCT(
  (MOD(COLUMN(H89:CV89) - COLUMN(H89), 3) = 0) *
  (H89:CV89 &gt; 0) *
  (H89:CV89 &lt; 0.5 * IF(((WEEKDAY(H$2:CV$2, 2) = 1) + (WEEKDAY(H$2:CV$2, 2) = 6)), G89, F89)) *
  (I89:CW89 = "P") *
  (COUNTIF(UKHoliday, H$2:CV$2) = 0)
)</f>
        <v>0</v>
      </c>
      <c r="DH89" s="33" cm="1">
        <f t="array" ref="DH89">SUMPRODUCT(
  (MOD(COLUMN(H89:CV89) - COLUMN(H89), 3) = 0) *
  (H89:CV89 &gt; 0.5 * IF(((WEEKDAY(H$2:CV$2, 2) = 1) + (WEEKDAY(H$2:CV$2, 2) = 6)), $G89, $F89)) *
  (H89:CV89 &lt; 0.8 * IF(((WEEKDAY(H$2:CV$2, 2) = 1) + (WEEKDAY(H$2:CV$2, 2) = 6)), $G89, $F89)) *
  (I89:CW89 = "P") *
  (COUNTIF(UKHoliday, H$2:CV$2) = 0)
)</f>
        <v>2</v>
      </c>
      <c r="DI89" s="33" cm="1">
        <f t="array" ref="DI89">SUMPRODUCT(
  (MOD(COLUMN(H89:CV89) - COLUMN(H89), 3) = 0) *
  (H89:CV89 &gt; 0.8 * IF(((WEEKDAY(H$2:CV$2, 2) = 1) + (WEEKDAY(H$2:CV$2, 2) = 6)), $G89, $F89)) *
  (H89:CV89 &lt; 1 * IF(((WEEKDAY(H$2:CV$2, 2) = 1) + (WEEKDAY(H$2:CV$2, 2) = 6)), $G89, $F89)) *
  (I89:CW89 = "P") *
  (COUNTIF(UKHoliday, H$2:CV$2) = 0)
)</f>
        <v>2</v>
      </c>
    </row>
    <row r="90" spans="1:113" x14ac:dyDescent="0.3">
      <c r="A90" s="8" t="s">
        <v>477</v>
      </c>
      <c r="B90" s="8" t="s">
        <v>476</v>
      </c>
      <c r="C90" s="9" t="s">
        <v>804</v>
      </c>
      <c r="D90" s="62" t="s">
        <v>1058</v>
      </c>
      <c r="E90" s="35">
        <v>19800</v>
      </c>
      <c r="F90" s="35">
        <f t="shared" si="65"/>
        <v>990</v>
      </c>
      <c r="G90" s="35">
        <f t="shared" si="66"/>
        <v>495</v>
      </c>
      <c r="H90" s="13">
        <f>_xlfn.IFNA(IF(H$3="Productivity",
INDEX('Productivity Dump'!$E$4:$AJ$500,
MATCH($A90,'Productivity Dump'!$A$4:$A$500,0),
MATCH(H$2,'Productivity Dump'!$E$3:$AJ$3,0)
),
IF(H$3="Attendance",
INDEX('Attendance Dump'!$E$2:$AI$400,
MATCH($A90,'Attendance Dump'!$B$2:$B$400,0),
MATCH(H$2,'Attendance Dump'!$E$1:$AI$1,0)
),
INDEX('Active Hour''s Dump'!$D$3:$AH$337,
MATCH($C90,'Active Hour''s Dump'!$A$3:$A$337,0),
MATCH(H$2,'Active Hour''s Dump'!$D$2:$AH$2,0)
))),"")</f>
        <v>1033.2249999999999</v>
      </c>
      <c r="I90" s="13" t="str">
        <f>_xlfn.IFNA(IF(I$3="Productivity",
INDEX('Productivity Dump'!$E$4:$AJ$500,
MATCH($A90,'Productivity Dump'!$A$4:$A$500,0),
MATCH(I$2,'Productivity Dump'!$E$3:$AJ$3,0)
),
IF(I$3="Attendance",
INDEX('Attendance Dump'!$E$2:$AI$400,
MATCH($A90,'Attendance Dump'!$B$2:$B$400,0),
MATCH(I$2,'Attendance Dump'!$E$1:$AI$1,0)
),
INDEX('Active Hour''s Dump'!$D$3:$AH$337,
MATCH($C90,'Active Hour''s Dump'!$A$3:$A$337,0),
MATCH(I$2,'Active Hour''s Dump'!$D$2:$AH$2,0)
))),"")</f>
        <v>P</v>
      </c>
      <c r="J90" s="54">
        <f>_xlfn.IFNA(IF(J$3="Productivity",
INDEX('Productivity Dump'!$E$4:$AJ$500,
MATCH($A90,'Productivity Dump'!$A$4:$A$500,0),
MATCH(J$2,'Productivity Dump'!$E$3:$AJ$3,0)
),
IF(J$3="Attendance",
INDEX('Attendance Dump'!$E$2:$AI$400,
MATCH($A90,'Attendance Dump'!$B$2:$B$400,0),
MATCH(J$2,'Attendance Dump'!$E$1:$AI$1,0)
),
INDEX('Active Hour''s Dump'!$D$3:$AH$337,
MATCH($C90,'Active Hour''s Dump'!$A$3:$A$337,0),
MATCH(J$2,'Active Hour''s Dump'!$D$2:$AH$2,0)
))),"")</f>
        <v>6.6666666666666696</v>
      </c>
      <c r="K90" s="13">
        <f>_xlfn.IFNA(IF(K$3="Productivity",
INDEX('Productivity Dump'!$E$4:$AJ$500,
MATCH($A90,'Productivity Dump'!$A$4:$A$500,0),
MATCH(K$2,'Productivity Dump'!$E$3:$AJ$3,0)
),
IF(K$3="Attendance",
INDEX('Attendance Dump'!$E$2:$AI$400,
MATCH($A90,'Attendance Dump'!$B$2:$B$400,0),
MATCH(K$2,'Attendance Dump'!$E$1:$AI$1,0)
),
INDEX('Active Hour''s Dump'!$D$3:$AH$337,
MATCH($C90,'Active Hour''s Dump'!$A$3:$A$337,0),
MATCH(K$2,'Active Hour''s Dump'!$D$2:$AH$2,0)
))),"")</f>
        <v>1048.751</v>
      </c>
      <c r="L90" s="13" t="str">
        <f>_xlfn.IFNA(IF(L$3="Productivity",
INDEX('Productivity Dump'!$E$4:$AJ$500,
MATCH($A90,'Productivity Dump'!$A$4:$A$500,0),
MATCH(L$2,'Productivity Dump'!$E$3:$AJ$3,0)
),
IF(L$3="Attendance",
INDEX('Attendance Dump'!$E$2:$AI$400,
MATCH($A90,'Attendance Dump'!$B$2:$B$400,0),
MATCH(L$2,'Attendance Dump'!$E$1:$AI$1,0)
),
INDEX('Active Hour''s Dump'!$D$3:$AH$337,
MATCH($C90,'Active Hour''s Dump'!$A$3:$A$337,0),
MATCH(L$2,'Active Hour''s Dump'!$D$2:$AH$2,0)
))),"")</f>
        <v>P</v>
      </c>
      <c r="M90" s="54">
        <f>_xlfn.IFNA(IF(M$3="Productivity",
INDEX('Productivity Dump'!$E$4:$AJ$500,
MATCH($A90,'Productivity Dump'!$A$4:$A$500,0),
MATCH(M$2,'Productivity Dump'!$E$3:$AJ$3,0)
),
IF(M$3="Attendance",
INDEX('Attendance Dump'!$E$2:$AI$400,
MATCH($A90,'Attendance Dump'!$B$2:$B$400,0),
MATCH(M$2,'Attendance Dump'!$E$1:$AI$1,0)
),
INDEX('Active Hour''s Dump'!$D$3:$AH$337,
MATCH($C90,'Active Hour''s Dump'!$A$3:$A$337,0),
MATCH(M$2,'Active Hour''s Dump'!$D$2:$AH$2,0)
))),"")</f>
        <v>6.0833333333333304</v>
      </c>
      <c r="N90" s="13">
        <f>_xlfn.IFNA(IF(N$3="Productivity",
INDEX('Productivity Dump'!$E$4:$AJ$500,
MATCH($A90,'Productivity Dump'!$A$4:$A$500,0),
MATCH(N$2,'Productivity Dump'!$E$3:$AJ$3,0)
),
IF(N$3="Attendance",
INDEX('Attendance Dump'!$E$2:$AI$400,
MATCH($A90,'Attendance Dump'!$B$2:$B$400,0),
MATCH(N$2,'Attendance Dump'!$E$1:$AI$1,0)
),
INDEX('Active Hour''s Dump'!$D$3:$AH$337,
MATCH($C90,'Active Hour''s Dump'!$A$3:$A$337,0),
MATCH(N$2,'Active Hour''s Dump'!$D$2:$AH$2,0)
))),"")</f>
        <v>963.21000000000026</v>
      </c>
      <c r="O90" s="13" t="str">
        <f>_xlfn.IFNA(IF(O$3="Productivity",
INDEX('Productivity Dump'!$E$4:$AJ$500,
MATCH($A90,'Productivity Dump'!$A$4:$A$500,0),
MATCH(O$2,'Productivity Dump'!$E$3:$AJ$3,0)
),
IF(O$3="Attendance",
INDEX('Attendance Dump'!$E$2:$AI$400,
MATCH($A90,'Attendance Dump'!$B$2:$B$400,0),
MATCH(O$2,'Attendance Dump'!$E$1:$AI$1,0)
),
INDEX('Active Hour''s Dump'!$D$3:$AH$337,
MATCH($C90,'Active Hour''s Dump'!$A$3:$A$337,0),
MATCH(O$2,'Active Hour''s Dump'!$D$2:$AH$2,0)
))),"")</f>
        <v>P</v>
      </c>
      <c r="P90" s="54">
        <f>_xlfn.IFNA(IF(P$3="Productivity",
INDEX('Productivity Dump'!$E$4:$AJ$500,
MATCH($A90,'Productivity Dump'!$A$4:$A$500,0),
MATCH(P$2,'Productivity Dump'!$E$3:$AJ$3,0)
),
IF(P$3="Attendance",
INDEX('Attendance Dump'!$E$2:$AI$400,
MATCH($A90,'Attendance Dump'!$B$2:$B$400,0),
MATCH(P$2,'Attendance Dump'!$E$1:$AI$1,0)
),
INDEX('Active Hour''s Dump'!$D$3:$AH$337,
MATCH($C90,'Active Hour''s Dump'!$A$3:$A$337,0),
MATCH(P$2,'Active Hour''s Dump'!$D$2:$AH$2,0)
))),"")</f>
        <v>5.6666666666666696</v>
      </c>
      <c r="Q90" s="13">
        <f>_xlfn.IFNA(IF(Q$3="Productivity",
INDEX('Productivity Dump'!$E$4:$AJ$500,
MATCH($A90,'Productivity Dump'!$A$4:$A$500,0),
MATCH(Q$2,'Productivity Dump'!$E$3:$AJ$3,0)
),
IF(Q$3="Attendance",
INDEX('Attendance Dump'!$E$2:$AI$400,
MATCH($A90,'Attendance Dump'!$B$2:$B$400,0),
MATCH(Q$2,'Attendance Dump'!$E$1:$AI$1,0)
),
INDEX('Active Hour''s Dump'!$D$3:$AH$337,
MATCH($C90,'Active Hour''s Dump'!$A$3:$A$337,0),
MATCH(Q$2,'Active Hour''s Dump'!$D$2:$AH$2,0)
))),"")</f>
        <v>0</v>
      </c>
      <c r="R90" s="13" t="str">
        <f>_xlfn.IFNA(IF(R$3="Productivity",
INDEX('Productivity Dump'!$E$4:$AJ$500,
MATCH($A90,'Productivity Dump'!$A$4:$A$500,0),
MATCH(R$2,'Productivity Dump'!$E$3:$AJ$3,0)
),
IF(R$3="Attendance",
INDEX('Attendance Dump'!$E$2:$AI$400,
MATCH($A90,'Attendance Dump'!$B$2:$B$400,0),
MATCH(R$2,'Attendance Dump'!$E$1:$AI$1,0)
),
INDEX('Active Hour''s Dump'!$D$3:$AH$337,
MATCH($C90,'Active Hour''s Dump'!$A$3:$A$337,0),
MATCH(R$2,'Active Hour''s Dump'!$D$2:$AH$2,0)
))),"")</f>
        <v>WO</v>
      </c>
      <c r="S90" s="54">
        <f>_xlfn.IFNA(IF(S$3="Productivity",
INDEX('Productivity Dump'!$E$4:$AJ$500,
MATCH($A90,'Productivity Dump'!$A$4:$A$500,0),
MATCH(S$2,'Productivity Dump'!$E$3:$AJ$3,0)
),
IF(S$3="Attendance",
INDEX('Attendance Dump'!$E$2:$AI$400,
MATCH($A90,'Attendance Dump'!$B$2:$B$400,0),
MATCH(S$2,'Attendance Dump'!$E$1:$AI$1,0)
),
INDEX('Active Hour''s Dump'!$D$3:$AH$337,
MATCH($C90,'Active Hour''s Dump'!$A$3:$A$337,0),
MATCH(S$2,'Active Hour''s Dump'!$D$2:$AH$2,0)
))),"")</f>
        <v>0</v>
      </c>
      <c r="T90" s="13">
        <f>_xlfn.IFNA(IF(T$3="Productivity",
INDEX('Productivity Dump'!$E$4:$AJ$500,
MATCH($A90,'Productivity Dump'!$A$4:$A$500,0),
MATCH(T$2,'Productivity Dump'!$E$3:$AJ$3,0)
),
IF(T$3="Attendance",
INDEX('Attendance Dump'!$E$2:$AI$400,
MATCH($A90,'Attendance Dump'!$B$2:$B$400,0),
MATCH(T$2,'Attendance Dump'!$E$1:$AI$1,0)
),
INDEX('Active Hour''s Dump'!$D$3:$AH$337,
MATCH($C90,'Active Hour''s Dump'!$A$3:$A$337,0),
MATCH(T$2,'Active Hour''s Dump'!$D$2:$AH$2,0)
))),"")</f>
        <v>927.59700000000021</v>
      </c>
      <c r="U90" s="13" t="str">
        <f>_xlfn.IFNA(IF(U$3="Productivity",
INDEX('Productivity Dump'!$E$4:$AJ$500,
MATCH($A90,'Productivity Dump'!$A$4:$A$500,0),
MATCH(U$2,'Productivity Dump'!$E$3:$AJ$3,0)
),
IF(U$3="Attendance",
INDEX('Attendance Dump'!$E$2:$AI$400,
MATCH($A90,'Attendance Dump'!$B$2:$B$400,0),
MATCH(U$2,'Attendance Dump'!$E$1:$AI$1,0)
),
INDEX('Active Hour''s Dump'!$D$3:$AH$337,
MATCH($C90,'Active Hour''s Dump'!$A$3:$A$337,0),
MATCH(U$2,'Active Hour''s Dump'!$D$2:$AH$2,0)
))),"")</f>
        <v>P</v>
      </c>
      <c r="V90" s="54">
        <f>_xlfn.IFNA(IF(V$3="Productivity",
INDEX('Productivity Dump'!$E$4:$AJ$500,
MATCH($A90,'Productivity Dump'!$A$4:$A$500,0),
MATCH(V$2,'Productivity Dump'!$E$3:$AJ$3,0)
),
IF(V$3="Attendance",
INDEX('Attendance Dump'!$E$2:$AI$400,
MATCH($A90,'Attendance Dump'!$B$2:$B$400,0),
MATCH(V$2,'Attendance Dump'!$E$1:$AI$1,0)
),
INDEX('Active Hour''s Dump'!$D$3:$AH$337,
MATCH($C90,'Active Hour''s Dump'!$A$3:$A$337,0),
MATCH(V$2,'Active Hour''s Dump'!$D$2:$AH$2,0)
))),"")</f>
        <v>5.4166666666666696</v>
      </c>
      <c r="W90" s="13">
        <f>_xlfn.IFNA(IF(W$3="Productivity",
INDEX('Productivity Dump'!$E$4:$AJ$500,
MATCH($A90,'Productivity Dump'!$A$4:$A$500,0),
MATCH(W$2,'Productivity Dump'!$E$3:$AJ$3,0)
),
IF(W$3="Attendance",
INDEX('Attendance Dump'!$E$2:$AI$400,
MATCH($A90,'Attendance Dump'!$B$2:$B$400,0),
MATCH(W$2,'Attendance Dump'!$E$1:$AI$1,0)
),
INDEX('Active Hour''s Dump'!$D$3:$AH$337,
MATCH($C90,'Active Hour''s Dump'!$A$3:$A$337,0),
MATCH(W$2,'Active Hour''s Dump'!$D$2:$AH$2,0)
))),"")</f>
        <v>1003.2470000000001</v>
      </c>
      <c r="X90" s="13" t="str">
        <f>_xlfn.IFNA(IF(X$3="Productivity",
INDEX('Productivity Dump'!$E$4:$AJ$500,
MATCH($A90,'Productivity Dump'!$A$4:$A$500,0),
MATCH(X$2,'Productivity Dump'!$E$3:$AJ$3,0)
),
IF(X$3="Attendance",
INDEX('Attendance Dump'!$E$2:$AI$400,
MATCH($A90,'Attendance Dump'!$B$2:$B$400,0),
MATCH(X$2,'Attendance Dump'!$E$1:$AI$1,0)
),
INDEX('Active Hour''s Dump'!$D$3:$AH$337,
MATCH($C90,'Active Hour''s Dump'!$A$3:$A$337,0),
MATCH(X$2,'Active Hour''s Dump'!$D$2:$AH$2,0)
))),"")</f>
        <v>P</v>
      </c>
      <c r="Y90" s="54">
        <f>_xlfn.IFNA(IF(Y$3="Productivity",
INDEX('Productivity Dump'!$E$4:$AJ$500,
MATCH($A90,'Productivity Dump'!$A$4:$A$500,0),
MATCH(Y$2,'Productivity Dump'!$E$3:$AJ$3,0)
),
IF(Y$3="Attendance",
INDEX('Attendance Dump'!$E$2:$AI$400,
MATCH($A90,'Attendance Dump'!$B$2:$B$400,0),
MATCH(Y$2,'Attendance Dump'!$E$1:$AI$1,0)
),
INDEX('Active Hour''s Dump'!$D$3:$AH$337,
MATCH($C90,'Active Hour''s Dump'!$A$3:$A$337,0),
MATCH(Y$2,'Active Hour''s Dump'!$D$2:$AH$2,0)
))),"")</f>
        <v>6.6666666666666696</v>
      </c>
      <c r="Z90" s="13">
        <f>_xlfn.IFNA(IF(Z$3="Productivity",
INDEX('Productivity Dump'!$E$4:$AJ$500,
MATCH($A90,'Productivity Dump'!$A$4:$A$500,0),
MATCH(Z$2,'Productivity Dump'!$E$3:$AJ$3,0)
),
IF(Z$3="Attendance",
INDEX('Attendance Dump'!$E$2:$AI$400,
MATCH($A90,'Attendance Dump'!$B$2:$B$400,0),
MATCH(Z$2,'Attendance Dump'!$E$1:$AI$1,0)
),
INDEX('Active Hour''s Dump'!$D$3:$AH$337,
MATCH($C90,'Active Hour''s Dump'!$A$3:$A$337,0),
MATCH(Z$2,'Active Hour''s Dump'!$D$2:$AH$2,0)
))),"")</f>
        <v>1031.0229999999999</v>
      </c>
      <c r="AA90" s="13" t="str">
        <f>_xlfn.IFNA(IF(AA$3="Productivity",
INDEX('Productivity Dump'!$E$4:$AJ$500,
MATCH($A90,'Productivity Dump'!$A$4:$A$500,0),
MATCH(AA$2,'Productivity Dump'!$E$3:$AJ$3,0)
),
IF(AA$3="Attendance",
INDEX('Attendance Dump'!$E$2:$AI$400,
MATCH($A90,'Attendance Dump'!$B$2:$B$400,0),
MATCH(AA$2,'Attendance Dump'!$E$1:$AI$1,0)
),
INDEX('Active Hour''s Dump'!$D$3:$AH$337,
MATCH($C90,'Active Hour''s Dump'!$A$3:$A$337,0),
MATCH(AA$2,'Active Hour''s Dump'!$D$2:$AH$2,0)
))),"")</f>
        <v>P</v>
      </c>
      <c r="AB90" s="54">
        <f>_xlfn.IFNA(IF(AB$3="Productivity",
INDEX('Productivity Dump'!$E$4:$AJ$500,
MATCH($A90,'Productivity Dump'!$A$4:$A$500,0),
MATCH(AB$2,'Productivity Dump'!$E$3:$AJ$3,0)
),
IF(AB$3="Attendance",
INDEX('Attendance Dump'!$E$2:$AI$400,
MATCH($A90,'Attendance Dump'!$B$2:$B$400,0),
MATCH(AB$2,'Attendance Dump'!$E$1:$AI$1,0)
),
INDEX('Active Hour''s Dump'!$D$3:$AH$337,
MATCH($C90,'Active Hour''s Dump'!$A$3:$A$337,0),
MATCH(AB$2,'Active Hour''s Dump'!$D$2:$AH$2,0)
))),"")</f>
        <v>6.4166666666666696</v>
      </c>
      <c r="AC90" s="13">
        <f>_xlfn.IFNA(IF(AC$3="Productivity",
INDEX('Productivity Dump'!$E$4:$AJ$500,
MATCH($A90,'Productivity Dump'!$A$4:$A$500,0),
MATCH(AC$2,'Productivity Dump'!$E$3:$AJ$3,0)
),
IF(AC$3="Attendance",
INDEX('Attendance Dump'!$E$2:$AI$400,
MATCH($A90,'Attendance Dump'!$B$2:$B$400,0),
MATCH(AC$2,'Attendance Dump'!$E$1:$AI$1,0)
),
INDEX('Active Hour''s Dump'!$D$3:$AH$337,
MATCH($C90,'Active Hour''s Dump'!$A$3:$A$337,0),
MATCH(AC$2,'Active Hour''s Dump'!$D$2:$AH$2,0)
))),"")</f>
        <v>1022.7960000000002</v>
      </c>
      <c r="AD90" s="13" t="str">
        <f>_xlfn.IFNA(IF(AD$3="Productivity",
INDEX('Productivity Dump'!$E$4:$AJ$500,
MATCH($A90,'Productivity Dump'!$A$4:$A$500,0),
MATCH(AD$2,'Productivity Dump'!$E$3:$AJ$3,0)
),
IF(AD$3="Attendance",
INDEX('Attendance Dump'!$E$2:$AI$400,
MATCH($A90,'Attendance Dump'!$B$2:$B$400,0),
MATCH(AD$2,'Attendance Dump'!$E$1:$AI$1,0)
),
INDEX('Active Hour''s Dump'!$D$3:$AH$337,
MATCH($C90,'Active Hour''s Dump'!$A$3:$A$337,0),
MATCH(AD$2,'Active Hour''s Dump'!$D$2:$AH$2,0)
))),"")</f>
        <v>P</v>
      </c>
      <c r="AE90" s="54">
        <f>_xlfn.IFNA(IF(AE$3="Productivity",
INDEX('Productivity Dump'!$E$4:$AJ$500,
MATCH($A90,'Productivity Dump'!$A$4:$A$500,0),
MATCH(AE$2,'Productivity Dump'!$E$3:$AJ$3,0)
),
IF(AE$3="Attendance",
INDEX('Attendance Dump'!$E$2:$AI$400,
MATCH($A90,'Attendance Dump'!$B$2:$B$400,0),
MATCH(AE$2,'Attendance Dump'!$E$1:$AI$1,0)
),
INDEX('Active Hour''s Dump'!$D$3:$AH$337,
MATCH($C90,'Active Hour''s Dump'!$A$3:$A$337,0),
MATCH(AE$2,'Active Hour''s Dump'!$D$2:$AH$2,0)
))),"")</f>
        <v>6.3333333333333304</v>
      </c>
      <c r="AF90" s="13">
        <f>_xlfn.IFNA(IF(AF$3="Productivity",
INDEX('Productivity Dump'!$E$4:$AJ$500,
MATCH($A90,'Productivity Dump'!$A$4:$A$500,0),
MATCH(AF$2,'Productivity Dump'!$E$3:$AJ$3,0)
),
IF(AF$3="Attendance",
INDEX('Attendance Dump'!$E$2:$AI$400,
MATCH($A90,'Attendance Dump'!$B$2:$B$400,0),
MATCH(AF$2,'Attendance Dump'!$E$1:$AI$1,0)
),
INDEX('Active Hour''s Dump'!$D$3:$AH$337,
MATCH($C90,'Active Hour''s Dump'!$A$3:$A$337,0),
MATCH(AF$2,'Active Hour''s Dump'!$D$2:$AH$2,0)
))),"")</f>
        <v>1049.462</v>
      </c>
      <c r="AG90" s="13" t="str">
        <f>_xlfn.IFNA(IF(AG$3="Productivity",
INDEX('Productivity Dump'!$E$4:$AJ$500,
MATCH($A90,'Productivity Dump'!$A$4:$A$500,0),
MATCH(AG$2,'Productivity Dump'!$E$3:$AJ$3,0)
),
IF(AG$3="Attendance",
INDEX('Attendance Dump'!$E$2:$AI$400,
MATCH($A90,'Attendance Dump'!$B$2:$B$400,0),
MATCH(AG$2,'Attendance Dump'!$E$1:$AI$1,0)
),
INDEX('Active Hour''s Dump'!$D$3:$AH$337,
MATCH($C90,'Active Hour''s Dump'!$A$3:$A$337,0),
MATCH(AG$2,'Active Hour''s Dump'!$D$2:$AH$2,0)
))),"")</f>
        <v>P</v>
      </c>
      <c r="AH90" s="54">
        <f>_xlfn.IFNA(IF(AH$3="Productivity",
INDEX('Productivity Dump'!$E$4:$AJ$500,
MATCH($A90,'Productivity Dump'!$A$4:$A$500,0),
MATCH(AH$2,'Productivity Dump'!$E$3:$AJ$3,0)
),
IF(AH$3="Attendance",
INDEX('Attendance Dump'!$E$2:$AI$400,
MATCH($A90,'Attendance Dump'!$B$2:$B$400,0),
MATCH(AH$2,'Attendance Dump'!$E$1:$AI$1,0)
),
INDEX('Active Hour''s Dump'!$D$3:$AH$337,
MATCH($C90,'Active Hour''s Dump'!$A$3:$A$337,0),
MATCH(AH$2,'Active Hour''s Dump'!$D$2:$AH$2,0)
))),"")</f>
        <v>6.3333333333333304</v>
      </c>
      <c r="AI90" s="13">
        <f>_xlfn.IFNA(IF(AI$3="Productivity",
INDEX('Productivity Dump'!$E$4:$AJ$500,
MATCH($A90,'Productivity Dump'!$A$4:$A$500,0),
MATCH(AI$2,'Productivity Dump'!$E$3:$AJ$3,0)
),
IF(AI$3="Attendance",
INDEX('Attendance Dump'!$E$2:$AI$400,
MATCH($A90,'Attendance Dump'!$B$2:$B$400,0),
MATCH(AI$2,'Attendance Dump'!$E$1:$AI$1,0)
),
INDEX('Active Hour''s Dump'!$D$3:$AH$337,
MATCH($C90,'Active Hour''s Dump'!$A$3:$A$337,0),
MATCH(AI$2,'Active Hour''s Dump'!$D$2:$AH$2,0)
))),"")</f>
        <v>979.09300000000007</v>
      </c>
      <c r="AJ90" s="13" t="str">
        <f>_xlfn.IFNA(IF(AJ$3="Productivity",
INDEX('Productivity Dump'!$E$4:$AJ$500,
MATCH($A90,'Productivity Dump'!$A$4:$A$500,0),
MATCH(AJ$2,'Productivity Dump'!$E$3:$AJ$3,0)
),
IF(AJ$3="Attendance",
INDEX('Attendance Dump'!$E$2:$AI$400,
MATCH($A90,'Attendance Dump'!$B$2:$B$400,0),
MATCH(AJ$2,'Attendance Dump'!$E$1:$AI$1,0)
),
INDEX('Active Hour''s Dump'!$D$3:$AH$337,
MATCH($C90,'Active Hour''s Dump'!$A$3:$A$337,0),
MATCH(AJ$2,'Active Hour''s Dump'!$D$2:$AH$2,0)
))),"")</f>
        <v>P</v>
      </c>
      <c r="AK90" s="54">
        <f>_xlfn.IFNA(IF(AK$3="Productivity",
INDEX('Productivity Dump'!$E$4:$AJ$500,
MATCH($A90,'Productivity Dump'!$A$4:$A$500,0),
MATCH(AK$2,'Productivity Dump'!$E$3:$AJ$3,0)
),
IF(AK$3="Attendance",
INDEX('Attendance Dump'!$E$2:$AI$400,
MATCH($A90,'Attendance Dump'!$B$2:$B$400,0),
MATCH(AK$2,'Attendance Dump'!$E$1:$AI$1,0)
),
INDEX('Active Hour''s Dump'!$D$3:$AH$337,
MATCH($C90,'Active Hour''s Dump'!$A$3:$A$337,0),
MATCH(AK$2,'Active Hour''s Dump'!$D$2:$AH$2,0)
))),"")</f>
        <v>5.4166666666666696</v>
      </c>
      <c r="AL90" s="13">
        <f>_xlfn.IFNA(IF(AL$3="Productivity",
INDEX('Productivity Dump'!$E$4:$AJ$500,
MATCH($A90,'Productivity Dump'!$A$4:$A$500,0),
MATCH(AL$2,'Productivity Dump'!$E$3:$AJ$3,0)
),
IF(AL$3="Attendance",
INDEX('Attendance Dump'!$E$2:$AI$400,
MATCH($A90,'Attendance Dump'!$B$2:$B$400,0),
MATCH(AL$2,'Attendance Dump'!$E$1:$AI$1,0)
),
INDEX('Active Hour''s Dump'!$D$3:$AH$337,
MATCH($C90,'Active Hour''s Dump'!$A$3:$A$337,0),
MATCH(AL$2,'Active Hour''s Dump'!$D$2:$AH$2,0)
))),"")</f>
        <v>0</v>
      </c>
      <c r="AM90" s="13" t="str">
        <f>_xlfn.IFNA(IF(AM$3="Productivity",
INDEX('Productivity Dump'!$E$4:$AJ$500,
MATCH($A90,'Productivity Dump'!$A$4:$A$500,0),
MATCH(AM$2,'Productivity Dump'!$E$3:$AJ$3,0)
),
IF(AM$3="Attendance",
INDEX('Attendance Dump'!$E$2:$AI$400,
MATCH($A90,'Attendance Dump'!$B$2:$B$400,0),
MATCH(AM$2,'Attendance Dump'!$E$1:$AI$1,0)
),
INDEX('Active Hour''s Dump'!$D$3:$AH$337,
MATCH($C90,'Active Hour''s Dump'!$A$3:$A$337,0),
MATCH(AM$2,'Active Hour''s Dump'!$D$2:$AH$2,0)
))),"")</f>
        <v>WO</v>
      </c>
      <c r="AN90" s="54">
        <f>_xlfn.IFNA(IF(AN$3="Productivity",
INDEX('Productivity Dump'!$E$4:$AJ$500,
MATCH($A90,'Productivity Dump'!$A$4:$A$500,0),
MATCH(AN$2,'Productivity Dump'!$E$3:$AJ$3,0)
),
IF(AN$3="Attendance",
INDEX('Attendance Dump'!$E$2:$AI$400,
MATCH($A90,'Attendance Dump'!$B$2:$B$400,0),
MATCH(AN$2,'Attendance Dump'!$E$1:$AI$1,0)
),
INDEX('Active Hour''s Dump'!$D$3:$AH$337,
MATCH($C90,'Active Hour''s Dump'!$A$3:$A$337,0),
MATCH(AN$2,'Active Hour''s Dump'!$D$2:$AH$2,0)
))),"")</f>
        <v>0</v>
      </c>
      <c r="AO90" s="13">
        <f>_xlfn.IFNA(IF(AO$3="Productivity",
INDEX('Productivity Dump'!$E$4:$AJ$500,
MATCH($A90,'Productivity Dump'!$A$4:$A$500,0),
MATCH(AO$2,'Productivity Dump'!$E$3:$AJ$3,0)
),
IF(AO$3="Attendance",
INDEX('Attendance Dump'!$E$2:$AI$400,
MATCH($A90,'Attendance Dump'!$B$2:$B$400,0),
MATCH(AO$2,'Attendance Dump'!$E$1:$AI$1,0)
),
INDEX('Active Hour''s Dump'!$D$3:$AH$337,
MATCH($C90,'Active Hour''s Dump'!$A$3:$A$337,0),
MATCH(AO$2,'Active Hour''s Dump'!$D$2:$AH$2,0)
))),"")</f>
        <v>909.64400000000001</v>
      </c>
      <c r="AP90" s="13" t="str">
        <f>_xlfn.IFNA(IF(AP$3="Productivity",
INDEX('Productivity Dump'!$E$4:$AJ$500,
MATCH($A90,'Productivity Dump'!$A$4:$A$500,0),
MATCH(AP$2,'Productivity Dump'!$E$3:$AJ$3,0)
),
IF(AP$3="Attendance",
INDEX('Attendance Dump'!$E$2:$AI$400,
MATCH($A90,'Attendance Dump'!$B$2:$B$400,0),
MATCH(AP$2,'Attendance Dump'!$E$1:$AI$1,0)
),
INDEX('Active Hour''s Dump'!$D$3:$AH$337,
MATCH($C90,'Active Hour''s Dump'!$A$3:$A$337,0),
MATCH(AP$2,'Active Hour''s Dump'!$D$2:$AH$2,0)
))),"")</f>
        <v>P</v>
      </c>
      <c r="AQ90" s="54">
        <f>_xlfn.IFNA(IF(AQ$3="Productivity",
INDEX('Productivity Dump'!$E$4:$AJ$500,
MATCH($A90,'Productivity Dump'!$A$4:$A$500,0),
MATCH(AQ$2,'Productivity Dump'!$E$3:$AJ$3,0)
),
IF(AQ$3="Attendance",
INDEX('Attendance Dump'!$E$2:$AI$400,
MATCH($A90,'Attendance Dump'!$B$2:$B$400,0),
MATCH(AQ$2,'Attendance Dump'!$E$1:$AI$1,0)
),
INDEX('Active Hour''s Dump'!$D$3:$AH$337,
MATCH($C90,'Active Hour''s Dump'!$A$3:$A$337,0),
MATCH(AQ$2,'Active Hour''s Dump'!$D$2:$AH$2,0)
))),"")</f>
        <v>5.9166666666666696</v>
      </c>
      <c r="AR90" s="13">
        <f>_xlfn.IFNA(IF(AR$3="Productivity",
INDEX('Productivity Dump'!$E$4:$AJ$500,
MATCH($A90,'Productivity Dump'!$A$4:$A$500,0),
MATCH(AR$2,'Productivity Dump'!$E$3:$AJ$3,0)
),
IF(AR$3="Attendance",
INDEX('Attendance Dump'!$E$2:$AI$400,
MATCH($A90,'Attendance Dump'!$B$2:$B$400,0),
MATCH(AR$2,'Attendance Dump'!$E$1:$AI$1,0)
),
INDEX('Active Hour''s Dump'!$D$3:$AH$337,
MATCH($C90,'Active Hour''s Dump'!$A$3:$A$337,0),
MATCH(AR$2,'Active Hour''s Dump'!$D$2:$AH$2,0)
))),"")</f>
        <v>1044.2120000000002</v>
      </c>
      <c r="AS90" s="13" t="str">
        <f>_xlfn.IFNA(IF(AS$3="Productivity",
INDEX('Productivity Dump'!$E$4:$AJ$500,
MATCH($A90,'Productivity Dump'!$A$4:$A$500,0),
MATCH(AS$2,'Productivity Dump'!$E$3:$AJ$3,0)
),
IF(AS$3="Attendance",
INDEX('Attendance Dump'!$E$2:$AI$400,
MATCH($A90,'Attendance Dump'!$B$2:$B$400,0),
MATCH(AS$2,'Attendance Dump'!$E$1:$AI$1,0)
),
INDEX('Active Hour''s Dump'!$D$3:$AH$337,
MATCH($C90,'Active Hour''s Dump'!$A$3:$A$337,0),
MATCH(AS$2,'Active Hour''s Dump'!$D$2:$AH$2,0)
))),"")</f>
        <v>P</v>
      </c>
      <c r="AT90" s="54">
        <f>_xlfn.IFNA(IF(AT$3="Productivity",
INDEX('Productivity Dump'!$E$4:$AJ$500,
MATCH($A90,'Productivity Dump'!$A$4:$A$500,0),
MATCH(AT$2,'Productivity Dump'!$E$3:$AJ$3,0)
),
IF(AT$3="Attendance",
INDEX('Attendance Dump'!$E$2:$AI$400,
MATCH($A90,'Attendance Dump'!$B$2:$B$400,0),
MATCH(AT$2,'Attendance Dump'!$E$1:$AI$1,0)
),
INDEX('Active Hour''s Dump'!$D$3:$AH$337,
MATCH($C90,'Active Hour''s Dump'!$A$3:$A$337,0),
MATCH(AT$2,'Active Hour''s Dump'!$D$2:$AH$2,0)
))),"")</f>
        <v>7</v>
      </c>
      <c r="AU90" s="13">
        <f>_xlfn.IFNA(IF(AU$3="Productivity",
INDEX('Productivity Dump'!$E$4:$AJ$500,
MATCH($A90,'Productivity Dump'!$A$4:$A$500,0),
MATCH(AU$2,'Productivity Dump'!$E$3:$AJ$3,0)
),
IF(AU$3="Attendance",
INDEX('Attendance Dump'!$E$2:$AI$400,
MATCH($A90,'Attendance Dump'!$B$2:$B$400,0),
MATCH(AU$2,'Attendance Dump'!$E$1:$AI$1,0)
),
INDEX('Active Hour''s Dump'!$D$3:$AH$337,
MATCH($C90,'Active Hour''s Dump'!$A$3:$A$337,0),
MATCH(AU$2,'Active Hour''s Dump'!$D$2:$AH$2,0)
))),"")</f>
        <v>1035.5170000000001</v>
      </c>
      <c r="AV90" s="13" t="str">
        <f>_xlfn.IFNA(IF(AV$3="Productivity",
INDEX('Productivity Dump'!$E$4:$AJ$500,
MATCH($A90,'Productivity Dump'!$A$4:$A$500,0),
MATCH(AV$2,'Productivity Dump'!$E$3:$AJ$3,0)
),
IF(AV$3="Attendance",
INDEX('Attendance Dump'!$E$2:$AI$400,
MATCH($A90,'Attendance Dump'!$B$2:$B$400,0),
MATCH(AV$2,'Attendance Dump'!$E$1:$AI$1,0)
),
INDEX('Active Hour''s Dump'!$D$3:$AH$337,
MATCH($C90,'Active Hour''s Dump'!$A$3:$A$337,0),
MATCH(AV$2,'Active Hour''s Dump'!$D$2:$AH$2,0)
))),"")</f>
        <v>P</v>
      </c>
      <c r="AW90" s="54">
        <f>_xlfn.IFNA(IF(AW$3="Productivity",
INDEX('Productivity Dump'!$E$4:$AJ$500,
MATCH($A90,'Productivity Dump'!$A$4:$A$500,0),
MATCH(AW$2,'Productivity Dump'!$E$3:$AJ$3,0)
),
IF(AW$3="Attendance",
INDEX('Attendance Dump'!$E$2:$AI$400,
MATCH($A90,'Attendance Dump'!$B$2:$B$400,0),
MATCH(AW$2,'Attendance Dump'!$E$1:$AI$1,0)
),
INDEX('Active Hour''s Dump'!$D$3:$AH$337,
MATCH($C90,'Active Hour''s Dump'!$A$3:$A$337,0),
MATCH(AW$2,'Active Hour''s Dump'!$D$2:$AH$2,0)
))),"")</f>
        <v>7</v>
      </c>
      <c r="AX90" s="13">
        <f>_xlfn.IFNA(IF(AX$3="Productivity",
INDEX('Productivity Dump'!$E$4:$AJ$500,
MATCH($A90,'Productivity Dump'!$A$4:$A$500,0),
MATCH(AX$2,'Productivity Dump'!$E$3:$AJ$3,0)
),
IF(AX$3="Attendance",
INDEX('Attendance Dump'!$E$2:$AI$400,
MATCH($A90,'Attendance Dump'!$B$2:$B$400,0),
MATCH(AX$2,'Attendance Dump'!$E$1:$AI$1,0)
),
INDEX('Active Hour''s Dump'!$D$3:$AH$337,
MATCH($C90,'Active Hour''s Dump'!$A$3:$A$337,0),
MATCH(AX$2,'Active Hour''s Dump'!$D$2:$AH$2,0)
))),"")</f>
        <v>1021.5830000000001</v>
      </c>
      <c r="AY90" s="13" t="str">
        <f>_xlfn.IFNA(IF(AY$3="Productivity",
INDEX('Productivity Dump'!$E$4:$AJ$500,
MATCH($A90,'Productivity Dump'!$A$4:$A$500,0),
MATCH(AY$2,'Productivity Dump'!$E$3:$AJ$3,0)
),
IF(AY$3="Attendance",
INDEX('Attendance Dump'!$E$2:$AI$400,
MATCH($A90,'Attendance Dump'!$B$2:$B$400,0),
MATCH(AY$2,'Attendance Dump'!$E$1:$AI$1,0)
),
INDEX('Active Hour''s Dump'!$D$3:$AH$337,
MATCH($C90,'Active Hour''s Dump'!$A$3:$A$337,0),
MATCH(AY$2,'Active Hour''s Dump'!$D$2:$AH$2,0)
))),"")</f>
        <v>P</v>
      </c>
      <c r="AZ90" s="54">
        <f>_xlfn.IFNA(IF(AZ$3="Productivity",
INDEX('Productivity Dump'!$E$4:$AJ$500,
MATCH($A90,'Productivity Dump'!$A$4:$A$500,0),
MATCH(AZ$2,'Productivity Dump'!$E$3:$AJ$3,0)
),
IF(AZ$3="Attendance",
INDEX('Attendance Dump'!$E$2:$AI$400,
MATCH($A90,'Attendance Dump'!$B$2:$B$400,0),
MATCH(AZ$2,'Attendance Dump'!$E$1:$AI$1,0)
),
INDEX('Active Hour''s Dump'!$D$3:$AH$337,
MATCH($C90,'Active Hour''s Dump'!$A$3:$A$337,0),
MATCH(AZ$2,'Active Hour''s Dump'!$D$2:$AH$2,0)
))),"")</f>
        <v>6.3333333333333304</v>
      </c>
      <c r="BA90" s="13">
        <f>_xlfn.IFNA(IF(BA$3="Productivity",
INDEX('Productivity Dump'!$E$4:$AJ$500,
MATCH($A90,'Productivity Dump'!$A$4:$A$500,0),
MATCH(BA$2,'Productivity Dump'!$E$3:$AJ$3,0)
),
IF(BA$3="Attendance",
INDEX('Attendance Dump'!$E$2:$AI$400,
MATCH($A90,'Attendance Dump'!$B$2:$B$400,0),
MATCH(BA$2,'Attendance Dump'!$E$1:$AI$1,0)
),
INDEX('Active Hour''s Dump'!$D$3:$AH$337,
MATCH($C90,'Active Hour''s Dump'!$A$3:$A$337,0),
MATCH(BA$2,'Active Hour''s Dump'!$D$2:$AH$2,0)
))),"")</f>
        <v>1031.5069999999998</v>
      </c>
      <c r="BB90" s="13" t="str">
        <f>_xlfn.IFNA(IF(BB$3="Productivity",
INDEX('Productivity Dump'!$E$4:$AJ$500,
MATCH($A90,'Productivity Dump'!$A$4:$A$500,0),
MATCH(BB$2,'Productivity Dump'!$E$3:$AJ$3,0)
),
IF(BB$3="Attendance",
INDEX('Attendance Dump'!$E$2:$AI$400,
MATCH($A90,'Attendance Dump'!$B$2:$B$400,0),
MATCH(BB$2,'Attendance Dump'!$E$1:$AI$1,0)
),
INDEX('Active Hour''s Dump'!$D$3:$AH$337,
MATCH($C90,'Active Hour''s Dump'!$A$3:$A$337,0),
MATCH(BB$2,'Active Hour''s Dump'!$D$2:$AH$2,0)
))),"")</f>
        <v>P</v>
      </c>
      <c r="BC90" s="54">
        <f>_xlfn.IFNA(IF(BC$3="Productivity",
INDEX('Productivity Dump'!$E$4:$AJ$500,
MATCH($A90,'Productivity Dump'!$A$4:$A$500,0),
MATCH(BC$2,'Productivity Dump'!$E$3:$AJ$3,0)
),
IF(BC$3="Attendance",
INDEX('Attendance Dump'!$E$2:$AI$400,
MATCH($A90,'Attendance Dump'!$B$2:$B$400,0),
MATCH(BC$2,'Attendance Dump'!$E$1:$AI$1,0)
),
INDEX('Active Hour''s Dump'!$D$3:$AH$337,
MATCH($C90,'Active Hour''s Dump'!$A$3:$A$337,0),
MATCH(BC$2,'Active Hour''s Dump'!$D$2:$AH$2,0)
))),"")</f>
        <v>6.75</v>
      </c>
      <c r="BD90" s="13">
        <f>_xlfn.IFNA(IF(BD$3="Productivity",
INDEX('Productivity Dump'!$E$4:$AJ$500,
MATCH($A90,'Productivity Dump'!$A$4:$A$500,0),
MATCH(BD$2,'Productivity Dump'!$E$3:$AJ$3,0)
),
IF(BD$3="Attendance",
INDEX('Attendance Dump'!$E$2:$AI$400,
MATCH($A90,'Attendance Dump'!$B$2:$B$400,0),
MATCH(BD$2,'Attendance Dump'!$E$1:$AI$1,0)
),
INDEX('Active Hour''s Dump'!$D$3:$AH$337,
MATCH($C90,'Active Hour''s Dump'!$A$3:$A$337,0),
MATCH(BD$2,'Active Hour''s Dump'!$D$2:$AH$2,0)
))),"")</f>
        <v>0</v>
      </c>
      <c r="BE90" s="13" t="str">
        <f>_xlfn.IFNA(IF(BE$3="Productivity",
INDEX('Productivity Dump'!$E$4:$AJ$500,
MATCH($A90,'Productivity Dump'!$A$4:$A$500,0),
MATCH(BE$2,'Productivity Dump'!$E$3:$AJ$3,0)
),
IF(BE$3="Attendance",
INDEX('Attendance Dump'!$E$2:$AI$400,
MATCH($A90,'Attendance Dump'!$B$2:$B$400,0),
MATCH(BE$2,'Attendance Dump'!$E$1:$AI$1,0)
),
INDEX('Active Hour''s Dump'!$D$3:$AH$337,
MATCH($C90,'Active Hour''s Dump'!$A$3:$A$337,0),
MATCH(BE$2,'Active Hour''s Dump'!$D$2:$AH$2,0)
))),"")</f>
        <v>PL</v>
      </c>
      <c r="BF90" s="54">
        <f>_xlfn.IFNA(IF(BF$3="Productivity",
INDEX('Productivity Dump'!$E$4:$AJ$500,
MATCH($A90,'Productivity Dump'!$A$4:$A$500,0),
MATCH(BF$2,'Productivity Dump'!$E$3:$AJ$3,0)
),
IF(BF$3="Attendance",
INDEX('Attendance Dump'!$E$2:$AI$400,
MATCH($A90,'Attendance Dump'!$B$2:$B$400,0),
MATCH(BF$2,'Attendance Dump'!$E$1:$AI$1,0)
),
INDEX('Active Hour''s Dump'!$D$3:$AH$337,
MATCH($C90,'Active Hour''s Dump'!$A$3:$A$337,0),
MATCH(BF$2,'Active Hour''s Dump'!$D$2:$AH$2,0)
))),"")</f>
        <v>0</v>
      </c>
      <c r="BG90" s="13">
        <f>_xlfn.IFNA(IF(BG$3="Productivity",
INDEX('Productivity Dump'!$E$4:$AJ$500,
MATCH($A90,'Productivity Dump'!$A$4:$A$500,0),
MATCH(BG$2,'Productivity Dump'!$E$3:$AJ$3,0)
),
IF(BG$3="Attendance",
INDEX('Attendance Dump'!$E$2:$AI$400,
MATCH($A90,'Attendance Dump'!$B$2:$B$400,0),
MATCH(BG$2,'Attendance Dump'!$E$1:$AI$1,0)
),
INDEX('Active Hour''s Dump'!$D$3:$AH$337,
MATCH($C90,'Active Hour''s Dump'!$A$3:$A$337,0),
MATCH(BG$2,'Active Hour''s Dump'!$D$2:$AH$2,0)
))),"")</f>
        <v>0</v>
      </c>
      <c r="BH90" s="13" t="str">
        <f>_xlfn.IFNA(IF(BH$3="Productivity",
INDEX('Productivity Dump'!$E$4:$AJ$500,
MATCH($A90,'Productivity Dump'!$A$4:$A$500,0),
MATCH(BH$2,'Productivity Dump'!$E$3:$AJ$3,0)
),
IF(BH$3="Attendance",
INDEX('Attendance Dump'!$E$2:$AI$400,
MATCH($A90,'Attendance Dump'!$B$2:$B$400,0),
MATCH(BH$2,'Attendance Dump'!$E$1:$AI$1,0)
),
INDEX('Active Hour''s Dump'!$D$3:$AH$337,
MATCH($C90,'Active Hour''s Dump'!$A$3:$A$337,0),
MATCH(BH$2,'Active Hour''s Dump'!$D$2:$AH$2,0)
))),"")</f>
        <v>WO</v>
      </c>
      <c r="BI90" s="54">
        <f>_xlfn.IFNA(IF(BI$3="Productivity",
INDEX('Productivity Dump'!$E$4:$AJ$500,
MATCH($A90,'Productivity Dump'!$A$4:$A$500,0),
MATCH(BI$2,'Productivity Dump'!$E$3:$AJ$3,0)
),
IF(BI$3="Attendance",
INDEX('Attendance Dump'!$E$2:$AI$400,
MATCH($A90,'Attendance Dump'!$B$2:$B$400,0),
MATCH(BI$2,'Attendance Dump'!$E$1:$AI$1,0)
),
INDEX('Active Hour''s Dump'!$D$3:$AH$337,
MATCH($C90,'Active Hour''s Dump'!$A$3:$A$337,0),
MATCH(BI$2,'Active Hour''s Dump'!$D$2:$AH$2,0)
))),"")</f>
        <v>0</v>
      </c>
      <c r="BJ90" s="13">
        <f>_xlfn.IFNA(IF(BJ$3="Productivity",
INDEX('Productivity Dump'!$E$4:$AJ$500,
MATCH($A90,'Productivity Dump'!$A$4:$A$500,0),
MATCH(BJ$2,'Productivity Dump'!$E$3:$AJ$3,0)
),
IF(BJ$3="Attendance",
INDEX('Attendance Dump'!$E$2:$AI$400,
MATCH($A90,'Attendance Dump'!$B$2:$B$400,0),
MATCH(BJ$2,'Attendance Dump'!$E$1:$AI$1,0)
),
INDEX('Active Hour''s Dump'!$D$3:$AH$337,
MATCH($C90,'Active Hour''s Dump'!$A$3:$A$337,0),
MATCH(BJ$2,'Active Hour''s Dump'!$D$2:$AH$2,0)
))),"")</f>
        <v>915.09100000000001</v>
      </c>
      <c r="BK90" s="13" t="str">
        <f>_xlfn.IFNA(IF(BK$3="Productivity",
INDEX('Productivity Dump'!$E$4:$AJ$500,
MATCH($A90,'Productivity Dump'!$A$4:$A$500,0),
MATCH(BK$2,'Productivity Dump'!$E$3:$AJ$3,0)
),
IF(BK$3="Attendance",
INDEX('Attendance Dump'!$E$2:$AI$400,
MATCH($A90,'Attendance Dump'!$B$2:$B$400,0),
MATCH(BK$2,'Attendance Dump'!$E$1:$AI$1,0)
),
INDEX('Active Hour''s Dump'!$D$3:$AH$337,
MATCH($C90,'Active Hour''s Dump'!$A$3:$A$337,0),
MATCH(BK$2,'Active Hour''s Dump'!$D$2:$AH$2,0)
))),"")</f>
        <v>P</v>
      </c>
      <c r="BL90" s="54">
        <f>_xlfn.IFNA(IF(BL$3="Productivity",
INDEX('Productivity Dump'!$E$4:$AJ$500,
MATCH($A90,'Productivity Dump'!$A$4:$A$500,0),
MATCH(BL$2,'Productivity Dump'!$E$3:$AJ$3,0)
),
IF(BL$3="Attendance",
INDEX('Attendance Dump'!$E$2:$AI$400,
MATCH($A90,'Attendance Dump'!$B$2:$B$400,0),
MATCH(BL$2,'Attendance Dump'!$E$1:$AI$1,0)
),
INDEX('Active Hour''s Dump'!$D$3:$AH$337,
MATCH($C90,'Active Hour''s Dump'!$A$3:$A$337,0),
MATCH(BL$2,'Active Hour''s Dump'!$D$2:$AH$2,0)
))),"")</f>
        <v>5.75</v>
      </c>
      <c r="BM90" s="13">
        <f>_xlfn.IFNA(IF(BM$3="Productivity",
INDEX('Productivity Dump'!$E$4:$AJ$500,
MATCH($A90,'Productivity Dump'!$A$4:$A$500,0),
MATCH(BM$2,'Productivity Dump'!$E$3:$AJ$3,0)
),
IF(BM$3="Attendance",
INDEX('Attendance Dump'!$E$2:$AI$400,
MATCH($A90,'Attendance Dump'!$B$2:$B$400,0),
MATCH(BM$2,'Attendance Dump'!$E$1:$AI$1,0)
),
INDEX('Active Hour''s Dump'!$D$3:$AH$337,
MATCH($C90,'Active Hour''s Dump'!$A$3:$A$337,0),
MATCH(BM$2,'Active Hour''s Dump'!$D$2:$AH$2,0)
))),"")</f>
        <v>1041.4110000000001</v>
      </c>
      <c r="BN90" s="13" t="str">
        <f>_xlfn.IFNA(IF(BN$3="Productivity",
INDEX('Productivity Dump'!$E$4:$AJ$500,
MATCH($A90,'Productivity Dump'!$A$4:$A$500,0),
MATCH(BN$2,'Productivity Dump'!$E$3:$AJ$3,0)
),
IF(BN$3="Attendance",
INDEX('Attendance Dump'!$E$2:$AI$400,
MATCH($A90,'Attendance Dump'!$B$2:$B$400,0),
MATCH(BN$2,'Attendance Dump'!$E$1:$AI$1,0)
),
INDEX('Active Hour''s Dump'!$D$3:$AH$337,
MATCH($C90,'Active Hour''s Dump'!$A$3:$A$337,0),
MATCH(BN$2,'Active Hour''s Dump'!$D$2:$AH$2,0)
))),"")</f>
        <v>P</v>
      </c>
      <c r="BO90" s="54">
        <f>_xlfn.IFNA(IF(BO$3="Productivity",
INDEX('Productivity Dump'!$E$4:$AJ$500,
MATCH($A90,'Productivity Dump'!$A$4:$A$500,0),
MATCH(BO$2,'Productivity Dump'!$E$3:$AJ$3,0)
),
IF(BO$3="Attendance",
INDEX('Attendance Dump'!$E$2:$AI$400,
MATCH($A90,'Attendance Dump'!$B$2:$B$400,0),
MATCH(BO$2,'Attendance Dump'!$E$1:$AI$1,0)
),
INDEX('Active Hour''s Dump'!$D$3:$AH$337,
MATCH($C90,'Active Hour''s Dump'!$A$3:$A$337,0),
MATCH(BO$2,'Active Hour''s Dump'!$D$2:$AH$2,0)
))),"")</f>
        <v>6.5833333333333304</v>
      </c>
      <c r="BP90" s="13">
        <f>_xlfn.IFNA(IF(BP$3="Productivity",
INDEX('Productivity Dump'!$E$4:$AJ$500,
MATCH($A90,'Productivity Dump'!$A$4:$A$500,0),
MATCH(BP$2,'Productivity Dump'!$E$3:$AJ$3,0)
),
IF(BP$3="Attendance",
INDEX('Attendance Dump'!$E$2:$AI$400,
MATCH($A90,'Attendance Dump'!$B$2:$B$400,0),
MATCH(BP$2,'Attendance Dump'!$E$1:$AI$1,0)
),
INDEX('Active Hour''s Dump'!$D$3:$AH$337,
MATCH($C90,'Active Hour''s Dump'!$A$3:$A$337,0),
MATCH(BP$2,'Active Hour''s Dump'!$D$2:$AH$2,0)
))),"")</f>
        <v>1030.7969999999998</v>
      </c>
      <c r="BQ90" s="13" t="str">
        <f>_xlfn.IFNA(IF(BQ$3="Productivity",
INDEX('Productivity Dump'!$E$4:$AJ$500,
MATCH($A90,'Productivity Dump'!$A$4:$A$500,0),
MATCH(BQ$2,'Productivity Dump'!$E$3:$AJ$3,0)
),
IF(BQ$3="Attendance",
INDEX('Attendance Dump'!$E$2:$AI$400,
MATCH($A90,'Attendance Dump'!$B$2:$B$400,0),
MATCH(BQ$2,'Attendance Dump'!$E$1:$AI$1,0)
),
INDEX('Active Hour''s Dump'!$D$3:$AH$337,
MATCH($C90,'Active Hour''s Dump'!$A$3:$A$337,0),
MATCH(BQ$2,'Active Hour''s Dump'!$D$2:$AH$2,0)
))),"")</f>
        <v>P</v>
      </c>
      <c r="BR90" s="54">
        <f>_xlfn.IFNA(IF(BR$3="Productivity",
INDEX('Productivity Dump'!$E$4:$AJ$500,
MATCH($A90,'Productivity Dump'!$A$4:$A$500,0),
MATCH(BR$2,'Productivity Dump'!$E$3:$AJ$3,0)
),
IF(BR$3="Attendance",
INDEX('Attendance Dump'!$E$2:$AI$400,
MATCH($A90,'Attendance Dump'!$B$2:$B$400,0),
MATCH(BR$2,'Attendance Dump'!$E$1:$AI$1,0)
),
INDEX('Active Hour''s Dump'!$D$3:$AH$337,
MATCH($C90,'Active Hour''s Dump'!$A$3:$A$337,0),
MATCH(BR$2,'Active Hour''s Dump'!$D$2:$AH$2,0)
))),"")</f>
        <v>6.5</v>
      </c>
      <c r="BS90" s="13">
        <f>_xlfn.IFNA(IF(BS$3="Productivity",
INDEX('Productivity Dump'!$E$4:$AJ$500,
MATCH($A90,'Productivity Dump'!$A$4:$A$500,0),
MATCH(BS$2,'Productivity Dump'!$E$3:$AJ$3,0)
),
IF(BS$3="Attendance",
INDEX('Attendance Dump'!$E$2:$AI$400,
MATCH($A90,'Attendance Dump'!$B$2:$B$400,0),
MATCH(BS$2,'Attendance Dump'!$E$1:$AI$1,0)
),
INDEX('Active Hour''s Dump'!$D$3:$AH$337,
MATCH($C90,'Active Hour''s Dump'!$A$3:$A$337,0),
MATCH(BS$2,'Active Hour''s Dump'!$D$2:$AH$2,0)
))),"")</f>
        <v>1042.0630000000001</v>
      </c>
      <c r="BT90" s="13" t="str">
        <f>_xlfn.IFNA(IF(BT$3="Productivity",
INDEX('Productivity Dump'!$E$4:$AJ$500,
MATCH($A90,'Productivity Dump'!$A$4:$A$500,0),
MATCH(BT$2,'Productivity Dump'!$E$3:$AJ$3,0)
),
IF(BT$3="Attendance",
INDEX('Attendance Dump'!$E$2:$AI$400,
MATCH($A90,'Attendance Dump'!$B$2:$B$400,0),
MATCH(BT$2,'Attendance Dump'!$E$1:$AI$1,0)
),
INDEX('Active Hour''s Dump'!$D$3:$AH$337,
MATCH($C90,'Active Hour''s Dump'!$A$3:$A$337,0),
MATCH(BT$2,'Active Hour''s Dump'!$D$2:$AH$2,0)
))),"")</f>
        <v>H(P)</v>
      </c>
      <c r="BU90" s="54">
        <f>_xlfn.IFNA(IF(BU$3="Productivity",
INDEX('Productivity Dump'!$E$4:$AJ$500,
MATCH($A90,'Productivity Dump'!$A$4:$A$500,0),
MATCH(BU$2,'Productivity Dump'!$E$3:$AJ$3,0)
),
IF(BU$3="Attendance",
INDEX('Attendance Dump'!$E$2:$AI$400,
MATCH($A90,'Attendance Dump'!$B$2:$B$400,0),
MATCH(BU$2,'Attendance Dump'!$E$1:$AI$1,0)
),
INDEX('Active Hour''s Dump'!$D$3:$AH$337,
MATCH($C90,'Active Hour''s Dump'!$A$3:$A$337,0),
MATCH(BU$2,'Active Hour''s Dump'!$D$2:$AH$2,0)
))),"")</f>
        <v>7.4166666666666696</v>
      </c>
      <c r="BV90" s="13">
        <f>_xlfn.IFNA(IF(BV$3="Productivity",
INDEX('Productivity Dump'!$E$4:$AJ$500,
MATCH($A90,'Productivity Dump'!$A$4:$A$500,0),
MATCH(BV$2,'Productivity Dump'!$E$3:$AJ$3,0)
),
IF(BV$3="Attendance",
INDEX('Attendance Dump'!$E$2:$AI$400,
MATCH($A90,'Attendance Dump'!$B$2:$B$400,0),
MATCH(BV$2,'Attendance Dump'!$E$1:$AI$1,0)
),
INDEX('Active Hour''s Dump'!$D$3:$AH$337,
MATCH($C90,'Active Hour''s Dump'!$A$3:$A$337,0),
MATCH(BV$2,'Active Hour''s Dump'!$D$2:$AH$2,0)
))),"")</f>
        <v>1049.2120000000002</v>
      </c>
      <c r="BW90" s="13" t="str">
        <f>_xlfn.IFNA(IF(BW$3="Productivity",
INDEX('Productivity Dump'!$E$4:$AJ$500,
MATCH($A90,'Productivity Dump'!$A$4:$A$500,0),
MATCH(BW$2,'Productivity Dump'!$E$3:$AJ$3,0)
),
IF(BW$3="Attendance",
INDEX('Attendance Dump'!$E$2:$AI$400,
MATCH($A90,'Attendance Dump'!$B$2:$B$400,0),
MATCH(BW$2,'Attendance Dump'!$E$1:$AI$1,0)
),
INDEX('Active Hour''s Dump'!$D$3:$AH$337,
MATCH($C90,'Active Hour''s Dump'!$A$3:$A$337,0),
MATCH(BW$2,'Active Hour''s Dump'!$D$2:$AH$2,0)
))),"")</f>
        <v>P</v>
      </c>
      <c r="BX90" s="54">
        <f>_xlfn.IFNA(IF(BX$3="Productivity",
INDEX('Productivity Dump'!$E$4:$AJ$500,
MATCH($A90,'Productivity Dump'!$A$4:$A$500,0),
MATCH(BX$2,'Productivity Dump'!$E$3:$AJ$3,0)
),
IF(BX$3="Attendance",
INDEX('Attendance Dump'!$E$2:$AI$400,
MATCH($A90,'Attendance Dump'!$B$2:$B$400,0),
MATCH(BX$2,'Attendance Dump'!$E$1:$AI$1,0)
),
INDEX('Active Hour''s Dump'!$D$3:$AH$337,
MATCH($C90,'Active Hour''s Dump'!$A$3:$A$337,0),
MATCH(BX$2,'Active Hour''s Dump'!$D$2:$AH$2,0)
))),"")</f>
        <v>6.5833333333333304</v>
      </c>
      <c r="BY90" s="13">
        <f>_xlfn.IFNA(IF(BY$3="Productivity",
INDEX('Productivity Dump'!$E$4:$AJ$500,
MATCH($A90,'Productivity Dump'!$A$4:$A$500,0),
MATCH(BY$2,'Productivity Dump'!$E$3:$AJ$3,0)
),
IF(BY$3="Attendance",
INDEX('Attendance Dump'!$E$2:$AI$400,
MATCH($A90,'Attendance Dump'!$B$2:$B$400,0),
MATCH(BY$2,'Attendance Dump'!$E$1:$AI$1,0)
),
INDEX('Active Hour''s Dump'!$D$3:$AH$337,
MATCH($C90,'Active Hour''s Dump'!$A$3:$A$337,0),
MATCH(BY$2,'Active Hour''s Dump'!$D$2:$AH$2,0)
))),"")</f>
        <v>762.19900000000007</v>
      </c>
      <c r="BZ90" s="13" t="str">
        <f>_xlfn.IFNA(IF(BZ$3="Productivity",
INDEX('Productivity Dump'!$E$4:$AJ$500,
MATCH($A90,'Productivity Dump'!$A$4:$A$500,0),
MATCH(BZ$2,'Productivity Dump'!$E$3:$AJ$3,0)
),
IF(BZ$3="Attendance",
INDEX('Attendance Dump'!$E$2:$AI$400,
MATCH($A90,'Attendance Dump'!$B$2:$B$400,0),
MATCH(BZ$2,'Attendance Dump'!$E$1:$AI$1,0)
),
INDEX('Active Hour''s Dump'!$D$3:$AH$337,
MATCH($C90,'Active Hour''s Dump'!$A$3:$A$337,0),
MATCH(BZ$2,'Active Hour''s Dump'!$D$2:$AH$2,0)
))),"")</f>
        <v>P</v>
      </c>
      <c r="CA90" s="54">
        <f>_xlfn.IFNA(IF(CA$3="Productivity",
INDEX('Productivity Dump'!$E$4:$AJ$500,
MATCH($A90,'Productivity Dump'!$A$4:$A$500,0),
MATCH(CA$2,'Productivity Dump'!$E$3:$AJ$3,0)
),
IF(CA$3="Attendance",
INDEX('Attendance Dump'!$E$2:$AI$400,
MATCH($A90,'Attendance Dump'!$B$2:$B$400,0),
MATCH(CA$2,'Attendance Dump'!$E$1:$AI$1,0)
),
INDEX('Active Hour''s Dump'!$D$3:$AH$337,
MATCH($C90,'Active Hour''s Dump'!$A$3:$A$337,0),
MATCH(CA$2,'Active Hour''s Dump'!$D$2:$AH$2,0)
))),"")</f>
        <v>4.9166666666666696</v>
      </c>
      <c r="CB90" s="13">
        <f>_xlfn.IFNA(IF(CB$3="Productivity",
INDEX('Productivity Dump'!$E$4:$AJ$500,
MATCH($A90,'Productivity Dump'!$A$4:$A$500,0),
MATCH(CB$2,'Productivity Dump'!$E$3:$AJ$3,0)
),
IF(CB$3="Attendance",
INDEX('Attendance Dump'!$E$2:$AI$400,
MATCH($A90,'Attendance Dump'!$B$2:$B$400,0),
MATCH(CB$2,'Attendance Dump'!$E$1:$AI$1,0)
),
INDEX('Active Hour''s Dump'!$D$3:$AH$337,
MATCH($C90,'Active Hour''s Dump'!$A$3:$A$337,0),
MATCH(CB$2,'Active Hour''s Dump'!$D$2:$AH$2,0)
))),"")</f>
        <v>0</v>
      </c>
      <c r="CC90" s="13" t="str">
        <f>_xlfn.IFNA(IF(CC$3="Productivity",
INDEX('Productivity Dump'!$E$4:$AJ$500,
MATCH($A90,'Productivity Dump'!$A$4:$A$500,0),
MATCH(CC$2,'Productivity Dump'!$E$3:$AJ$3,0)
),
IF(CC$3="Attendance",
INDEX('Attendance Dump'!$E$2:$AI$400,
MATCH($A90,'Attendance Dump'!$B$2:$B$400,0),
MATCH(CC$2,'Attendance Dump'!$E$1:$AI$1,0)
),
INDEX('Active Hour''s Dump'!$D$3:$AH$337,
MATCH($C90,'Active Hour''s Dump'!$A$3:$A$337,0),
MATCH(CC$2,'Active Hour''s Dump'!$D$2:$AH$2,0)
))),"")</f>
        <v>WO</v>
      </c>
      <c r="CD90" s="54">
        <f>_xlfn.IFNA(IF(CD$3="Productivity",
INDEX('Productivity Dump'!$E$4:$AJ$500,
MATCH($A90,'Productivity Dump'!$A$4:$A$500,0),
MATCH(CD$2,'Productivity Dump'!$E$3:$AJ$3,0)
),
IF(CD$3="Attendance",
INDEX('Attendance Dump'!$E$2:$AI$400,
MATCH($A90,'Attendance Dump'!$B$2:$B$400,0),
MATCH(CD$2,'Attendance Dump'!$E$1:$AI$1,0)
),
INDEX('Active Hour''s Dump'!$D$3:$AH$337,
MATCH($C90,'Active Hour''s Dump'!$A$3:$A$337,0),
MATCH(CD$2,'Active Hour''s Dump'!$D$2:$AH$2,0)
))),"")</f>
        <v>0</v>
      </c>
      <c r="CE90" s="13">
        <f>_xlfn.IFNA(IF(CE$3="Productivity",
INDEX('Productivity Dump'!$E$4:$AJ$500,
MATCH($A90,'Productivity Dump'!$A$4:$A$500,0),
MATCH(CE$2,'Productivity Dump'!$E$3:$AJ$3,0)
),
IF(CE$3="Attendance",
INDEX('Attendance Dump'!$E$2:$AI$400,
MATCH($A90,'Attendance Dump'!$B$2:$B$400,0),
MATCH(CE$2,'Attendance Dump'!$E$1:$AI$1,0)
),
INDEX('Active Hour''s Dump'!$D$3:$AH$337,
MATCH($C90,'Active Hour''s Dump'!$A$3:$A$337,0),
MATCH(CE$2,'Active Hour''s Dump'!$D$2:$AH$2,0)
))),"")</f>
        <v>601.30499999999984</v>
      </c>
      <c r="CF90" s="13" t="str">
        <f>_xlfn.IFNA(IF(CF$3="Productivity",
INDEX('Productivity Dump'!$E$4:$AJ$500,
MATCH($A90,'Productivity Dump'!$A$4:$A$500,0),
MATCH(CF$2,'Productivity Dump'!$E$3:$AJ$3,0)
),
IF(CF$3="Attendance",
INDEX('Attendance Dump'!$E$2:$AI$400,
MATCH($A90,'Attendance Dump'!$B$2:$B$400,0),
MATCH(CF$2,'Attendance Dump'!$E$1:$AI$1,0)
),
INDEX('Active Hour''s Dump'!$D$3:$AH$337,
MATCH($C90,'Active Hour''s Dump'!$A$3:$A$337,0),
MATCH(CF$2,'Active Hour''s Dump'!$D$2:$AH$2,0)
))),"")</f>
        <v>P</v>
      </c>
      <c r="CG90" s="54">
        <f>_xlfn.IFNA(IF(CG$3="Productivity",
INDEX('Productivity Dump'!$E$4:$AJ$500,
MATCH($A90,'Productivity Dump'!$A$4:$A$500,0),
MATCH(CG$2,'Productivity Dump'!$E$3:$AJ$3,0)
),
IF(CG$3="Attendance",
INDEX('Attendance Dump'!$E$2:$AI$400,
MATCH($A90,'Attendance Dump'!$B$2:$B$400,0),
MATCH(CG$2,'Attendance Dump'!$E$1:$AI$1,0)
),
INDEX('Active Hour''s Dump'!$D$3:$AH$337,
MATCH($C90,'Active Hour''s Dump'!$A$3:$A$337,0),
MATCH(CG$2,'Active Hour''s Dump'!$D$2:$AH$2,0)
))),"")</f>
        <v>4.3333333333333304</v>
      </c>
      <c r="CH90" s="13">
        <f>_xlfn.IFNA(IF(CH$3="Productivity",
INDEX('Productivity Dump'!$E$4:$AJ$500,
MATCH($A90,'Productivity Dump'!$A$4:$A$500,0),
MATCH(CH$2,'Productivity Dump'!$E$3:$AJ$3,0)
),
IF(CH$3="Attendance",
INDEX('Attendance Dump'!$E$2:$AI$400,
MATCH($A90,'Attendance Dump'!$B$2:$B$400,0),
MATCH(CH$2,'Attendance Dump'!$E$1:$AI$1,0)
),
INDEX('Active Hour''s Dump'!$D$3:$AH$337,
MATCH($C90,'Active Hour''s Dump'!$A$3:$A$337,0),
MATCH(CH$2,'Active Hour''s Dump'!$D$2:$AH$2,0)
))),"")</f>
        <v>1009.6450000000002</v>
      </c>
      <c r="CI90" s="13" t="str">
        <f>_xlfn.IFNA(IF(CI$3="Productivity",
INDEX('Productivity Dump'!$E$4:$AJ$500,
MATCH($A90,'Productivity Dump'!$A$4:$A$500,0),
MATCH(CI$2,'Productivity Dump'!$E$3:$AJ$3,0)
),
IF(CI$3="Attendance",
INDEX('Attendance Dump'!$E$2:$AI$400,
MATCH($A90,'Attendance Dump'!$B$2:$B$400,0),
MATCH(CI$2,'Attendance Dump'!$E$1:$AI$1,0)
),
INDEX('Active Hour''s Dump'!$D$3:$AH$337,
MATCH($C90,'Active Hour''s Dump'!$A$3:$A$337,0),
MATCH(CI$2,'Active Hour''s Dump'!$D$2:$AH$2,0)
))),"")</f>
        <v>P</v>
      </c>
      <c r="CJ90" s="54">
        <f>_xlfn.IFNA(IF(CJ$3="Productivity",
INDEX('Productivity Dump'!$E$4:$AJ$500,
MATCH($A90,'Productivity Dump'!$A$4:$A$500,0),
MATCH(CJ$2,'Productivity Dump'!$E$3:$AJ$3,0)
),
IF(CJ$3="Attendance",
INDEX('Attendance Dump'!$E$2:$AI$400,
MATCH($A90,'Attendance Dump'!$B$2:$B$400,0),
MATCH(CJ$2,'Attendance Dump'!$E$1:$AI$1,0)
),
INDEX('Active Hour''s Dump'!$D$3:$AH$337,
MATCH($C90,'Active Hour''s Dump'!$A$3:$A$337,0),
MATCH(CJ$2,'Active Hour''s Dump'!$D$2:$AH$2,0)
))),"")</f>
        <v>6.9166666666666696</v>
      </c>
      <c r="CK90" s="13">
        <f>_xlfn.IFNA(IF(CK$3="Productivity",
INDEX('Productivity Dump'!$E$4:$AJ$500,
MATCH($A90,'Productivity Dump'!$A$4:$A$500,0),
MATCH(CK$2,'Productivity Dump'!$E$3:$AJ$3,0)
),
IF(CK$3="Attendance",
INDEX('Attendance Dump'!$E$2:$AI$400,
MATCH($A90,'Attendance Dump'!$B$2:$B$400,0),
MATCH(CK$2,'Attendance Dump'!$E$1:$AI$1,0)
),
INDEX('Active Hour''s Dump'!$D$3:$AH$337,
MATCH($C90,'Active Hour''s Dump'!$A$3:$A$337,0),
MATCH(CK$2,'Active Hour''s Dump'!$D$2:$AH$2,0)
))),"")</f>
        <v>910.33499999999981</v>
      </c>
      <c r="CL90" s="13" t="str">
        <f>_xlfn.IFNA(IF(CL$3="Productivity",
INDEX('Productivity Dump'!$E$4:$AJ$500,
MATCH($A90,'Productivity Dump'!$A$4:$A$500,0),
MATCH(CL$2,'Productivity Dump'!$E$3:$AJ$3,0)
),
IF(CL$3="Attendance",
INDEX('Attendance Dump'!$E$2:$AI$400,
MATCH($A90,'Attendance Dump'!$B$2:$B$400,0),
MATCH(CL$2,'Attendance Dump'!$E$1:$AI$1,0)
),
INDEX('Active Hour''s Dump'!$D$3:$AH$337,
MATCH($C90,'Active Hour''s Dump'!$A$3:$A$337,0),
MATCH(CL$2,'Active Hour''s Dump'!$D$2:$AH$2,0)
))),"")</f>
        <v>P</v>
      </c>
      <c r="CM90" s="54">
        <f>_xlfn.IFNA(IF(CM$3="Productivity",
INDEX('Productivity Dump'!$E$4:$AJ$500,
MATCH($A90,'Productivity Dump'!$A$4:$A$500,0),
MATCH(CM$2,'Productivity Dump'!$E$3:$AJ$3,0)
),
IF(CM$3="Attendance",
INDEX('Attendance Dump'!$E$2:$AI$400,
MATCH($A90,'Attendance Dump'!$B$2:$B$400,0),
MATCH(CM$2,'Attendance Dump'!$E$1:$AI$1,0)
),
INDEX('Active Hour''s Dump'!$D$3:$AH$337,
MATCH($C90,'Active Hour''s Dump'!$A$3:$A$337,0),
MATCH(CM$2,'Active Hour''s Dump'!$D$2:$AH$2,0)
))),"")</f>
        <v>5.6666666666666696</v>
      </c>
      <c r="CN90" s="13">
        <f>_xlfn.IFNA(IF(CN$3="Productivity",
INDEX('Productivity Dump'!$E$4:$AJ$500,
MATCH($A90,'Productivity Dump'!$A$4:$A$500,0),
MATCH(CN$2,'Productivity Dump'!$E$3:$AJ$3,0)
),
IF(CN$3="Attendance",
INDEX('Attendance Dump'!$E$2:$AI$400,
MATCH($A90,'Attendance Dump'!$B$2:$B$400,0),
MATCH(CN$2,'Attendance Dump'!$E$1:$AI$1,0)
),
INDEX('Active Hour''s Dump'!$D$3:$AH$337,
MATCH($C90,'Active Hour''s Dump'!$A$3:$A$337,0),
MATCH(CN$2,'Active Hour''s Dump'!$D$2:$AH$2,0)
))),"")</f>
        <v>0</v>
      </c>
      <c r="CO90" s="13">
        <f>_xlfn.IFNA(IF(CO$3="Productivity",
INDEX('Productivity Dump'!$E$4:$AJ$500,
MATCH($A90,'Productivity Dump'!$A$4:$A$500,0),
MATCH(CO$2,'Productivity Dump'!$E$3:$AJ$3,0)
),
IF(CO$3="Attendance",
INDEX('Attendance Dump'!$E$2:$AI$400,
MATCH($A90,'Attendance Dump'!$B$2:$B$400,0),
MATCH(CO$2,'Attendance Dump'!$E$1:$AI$1,0)
),
INDEX('Active Hour''s Dump'!$D$3:$AH$337,
MATCH($C90,'Active Hour''s Dump'!$A$3:$A$337,0),
MATCH(CO$2,'Active Hour''s Dump'!$D$2:$AH$2,0)
))),"")</f>
        <v>0</v>
      </c>
      <c r="CP90" s="54">
        <f>_xlfn.IFNA(IF(CP$3="Productivity",
INDEX('Productivity Dump'!$E$4:$AJ$500,
MATCH($A90,'Productivity Dump'!$A$4:$A$500,0),
MATCH(CP$2,'Productivity Dump'!$E$3:$AJ$3,0)
),
IF(CP$3="Attendance",
INDEX('Attendance Dump'!$E$2:$AI$400,
MATCH($A90,'Attendance Dump'!$B$2:$B$400,0),
MATCH(CP$2,'Attendance Dump'!$E$1:$AI$1,0)
),
INDEX('Active Hour''s Dump'!$D$3:$AH$337,
MATCH($C90,'Active Hour''s Dump'!$A$3:$A$337,0),
MATCH(CP$2,'Active Hour''s Dump'!$D$2:$AH$2,0)
))),"")</f>
        <v>0</v>
      </c>
      <c r="CQ90" s="13">
        <f>_xlfn.IFNA(IF(CQ$3="Productivity",
INDEX('Productivity Dump'!$E$4:$AJ$500,
MATCH($A90,'Productivity Dump'!$A$4:$A$500,0),
MATCH(CQ$2,'Productivity Dump'!$E$3:$AJ$3,0)
),
IF(CQ$3="Attendance",
INDEX('Attendance Dump'!$E$2:$AI$400,
MATCH($A90,'Attendance Dump'!$B$2:$B$400,0),
MATCH(CQ$2,'Attendance Dump'!$E$1:$AI$1,0)
),
INDEX('Active Hour''s Dump'!$D$3:$AH$337,
MATCH($C90,'Active Hour''s Dump'!$A$3:$A$337,0),
MATCH(CQ$2,'Active Hour''s Dump'!$D$2:$AH$2,0)
))),"")</f>
        <v>0</v>
      </c>
      <c r="CR90" s="13">
        <f>_xlfn.IFNA(IF(CR$3="Productivity",
INDEX('Productivity Dump'!$E$4:$AJ$500,
MATCH($A90,'Productivity Dump'!$A$4:$A$500,0),
MATCH(CR$2,'Productivity Dump'!$E$3:$AJ$3,0)
),
IF(CR$3="Attendance",
INDEX('Attendance Dump'!$E$2:$AI$400,
MATCH($A90,'Attendance Dump'!$B$2:$B$400,0),
MATCH(CR$2,'Attendance Dump'!$E$1:$AI$1,0)
),
INDEX('Active Hour''s Dump'!$D$3:$AH$337,
MATCH($C90,'Active Hour''s Dump'!$A$3:$A$337,0),
MATCH(CR$2,'Active Hour''s Dump'!$D$2:$AH$2,0)
))),"")</f>
        <v>0</v>
      </c>
      <c r="CS90" s="54">
        <f>_xlfn.IFNA(IF(CS$3="Productivity",
INDEX('Productivity Dump'!$E$4:$AJ$500,
MATCH($A90,'Productivity Dump'!$A$4:$A$500,0),
MATCH(CS$2,'Productivity Dump'!$E$3:$AJ$3,0)
),
IF(CS$3="Attendance",
INDEX('Attendance Dump'!$E$2:$AI$400,
MATCH($A90,'Attendance Dump'!$B$2:$B$400,0),
MATCH(CS$2,'Attendance Dump'!$E$1:$AI$1,0)
),
INDEX('Active Hour''s Dump'!$D$3:$AH$337,
MATCH($C90,'Active Hour''s Dump'!$A$3:$A$337,0),
MATCH(CS$2,'Active Hour''s Dump'!$D$2:$AH$2,0)
))),"")</f>
        <v>0</v>
      </c>
      <c r="CT90" s="13">
        <f>_xlfn.IFNA(IF(CT$3="Productivity",
INDEX('Productivity Dump'!$E$4:$AJ$500,
MATCH($A90,'Productivity Dump'!$A$4:$A$500,0),
MATCH(CT$2,'Productivity Dump'!$E$3:$AJ$3,0)
),
IF(CT$3="Attendance",
INDEX('Attendance Dump'!$E$2:$AI$400,
MATCH($A90,'Attendance Dump'!$B$2:$B$400,0),
MATCH(CT$2,'Attendance Dump'!$E$1:$AI$1,0)
),
INDEX('Active Hour''s Dump'!$D$3:$AH$337,
MATCH($C90,'Active Hour''s Dump'!$A$3:$A$337,0),
MATCH(CT$2,'Active Hour''s Dump'!$D$2:$AH$2,0)
))),"")</f>
        <v>0</v>
      </c>
      <c r="CU90" s="13">
        <f>_xlfn.IFNA(IF(CU$3="Productivity",
INDEX('Productivity Dump'!$E$4:$AJ$500,
MATCH($A90,'Productivity Dump'!$A$4:$A$500,0),
MATCH(CU$2,'Productivity Dump'!$E$3:$AJ$3,0)
),
IF(CU$3="Attendance",
INDEX('Attendance Dump'!$E$2:$AI$400,
MATCH($A90,'Attendance Dump'!$B$2:$B$400,0),
MATCH(CU$2,'Attendance Dump'!$E$1:$AI$1,0)
),
INDEX('Active Hour''s Dump'!$D$3:$AH$337,
MATCH($C90,'Active Hour''s Dump'!$A$3:$A$337,0),
MATCH(CU$2,'Active Hour''s Dump'!$D$2:$AH$2,0)
))),"")</f>
        <v>0</v>
      </c>
      <c r="CV90" s="54">
        <f>_xlfn.IFNA(IF(CV$3="Productivity",
INDEX('Productivity Dump'!$E$4:$AJ$500,
MATCH($A90,'Productivity Dump'!$A$4:$A$500,0),
MATCH(CV$2,'Productivity Dump'!$E$3:$AJ$3,0)
),
IF(CV$3="Attendance",
INDEX('Attendance Dump'!$E$2:$AI$400,
MATCH($A90,'Attendance Dump'!$B$2:$B$400,0),
MATCH(CV$2,'Attendance Dump'!$E$1:$AI$1,0)
),
INDEX('Active Hour''s Dump'!$D$3:$AH$337,
MATCH($C90,'Active Hour''s Dump'!$A$3:$A$337,0),
MATCH(CV$2,'Active Hour''s Dump'!$D$2:$AH$2,0)
))),"")</f>
        <v>0</v>
      </c>
      <c r="CW90" s="13"/>
      <c r="CX90" s="13"/>
      <c r="CY90" s="54"/>
      <c r="DA90" s="57">
        <f t="shared" si="69"/>
        <v>142.66666666666666</v>
      </c>
      <c r="DB90" s="35">
        <f t="shared" si="70"/>
        <v>22462.924999999999</v>
      </c>
      <c r="DC90" s="35">
        <f t="shared" si="67"/>
        <v>0</v>
      </c>
      <c r="DD90" s="35">
        <f t="shared" ca="1" si="68"/>
        <v>0</v>
      </c>
      <c r="DF90" s="32" cm="1">
        <f t="array" ref="DF90">SUMPRODUCT(
    (MOD(COLUMN(H90:CV90) - COLUMN(H90), 3) = 0) *
    (H90:CV90 = 0) *
    (I90:CW90 = "P") *
    (COUNTIF(UKHoliday, H$2:CV$2) = 0)
)</f>
        <v>0</v>
      </c>
      <c r="DG90" s="33" cm="1">
        <f t="array" ref="DG90">SUMPRODUCT(
  (MOD(COLUMN(H90:CV90) - COLUMN(H90), 3) = 0) *
  (H90:CV90 &gt; 0) *
  (H90:CV90 &lt; 0.5 * IF(((WEEKDAY(H$2:CV$2, 2) = 1) + (WEEKDAY(H$2:CV$2, 2) = 6)), G90, F90)) *
  (I90:CW90 = "P") *
  (COUNTIF(UKHoliday, H$2:CV$2) = 0)
)</f>
        <v>0</v>
      </c>
      <c r="DH90" s="33" cm="1">
        <f t="array" ref="DH90">SUMPRODUCT(
  (MOD(COLUMN(H90:CV90) - COLUMN(H90), 3) = 0) *
  (H90:CV90 &gt; 0.5 * IF(((WEEKDAY(H$2:CV$2, 2) = 1) + (WEEKDAY(H$2:CV$2, 2) = 6)), $G90, $F90)) *
  (H90:CV90 &lt; 0.8 * IF(((WEEKDAY(H$2:CV$2, 2) = 1) + (WEEKDAY(H$2:CV$2, 2) = 6)), $G90, $F90)) *
  (I90:CW90 = "P") *
  (COUNTIF(UKHoliday, H$2:CV$2) = 0)
)</f>
        <v>0</v>
      </c>
      <c r="DI90" s="33" cm="1">
        <f t="array" ref="DI90">SUMPRODUCT(
  (MOD(COLUMN(H90:CV90) - COLUMN(H90), 3) = 0) *
  (H90:CV90 &gt; 0.8 * IF(((WEEKDAY(H$2:CV$2, 2) = 1) + (WEEKDAY(H$2:CV$2, 2) = 6)), $G90, $F90)) *
  (H90:CV90 &lt; 1 * IF(((WEEKDAY(H$2:CV$2, 2) = 1) + (WEEKDAY(H$2:CV$2, 2) = 6)), $G90, $F90)) *
  (I90:CW90 = "P") *
  (COUNTIF(UKHoliday, H$2:CV$2) = 0)
)</f>
        <v>1</v>
      </c>
    </row>
    <row r="91" spans="1:113" x14ac:dyDescent="0.3">
      <c r="A91" s="8" t="s">
        <v>332</v>
      </c>
      <c r="B91" s="8" t="s">
        <v>331</v>
      </c>
      <c r="C91" s="9" t="s">
        <v>742</v>
      </c>
      <c r="D91" s="62" t="s">
        <v>450</v>
      </c>
      <c r="E91" s="35">
        <v>18600</v>
      </c>
      <c r="F91" s="35">
        <f t="shared" si="65"/>
        <v>930</v>
      </c>
      <c r="G91" s="35">
        <f t="shared" si="66"/>
        <v>465</v>
      </c>
      <c r="H91" s="13">
        <f>_xlfn.IFNA(IF(H$3="Productivity",
INDEX('Productivity Dump'!$E$4:$AJ$500,
MATCH($A91,'Productivity Dump'!$A$4:$A$500,0),
MATCH(H$2,'Productivity Dump'!$E$3:$AJ$3,0)
),
IF(H$3="Attendance",
INDEX('Attendance Dump'!$E$2:$AI$400,
MATCH($A91,'Attendance Dump'!$B$2:$B$400,0),
MATCH(H$2,'Attendance Dump'!$E$1:$AI$1,0)
),
INDEX('Active Hour''s Dump'!$D$3:$AH$337,
MATCH($C91,'Active Hour''s Dump'!$A$3:$A$337,0),
MATCH(H$2,'Active Hour''s Dump'!$D$2:$AH$2,0)
))),"")</f>
        <v>705.58200000000011</v>
      </c>
      <c r="I91" s="13" t="str">
        <f>_xlfn.IFNA(IF(I$3="Productivity",
INDEX('Productivity Dump'!$E$4:$AJ$500,
MATCH($A91,'Productivity Dump'!$A$4:$A$500,0),
MATCH(I$2,'Productivity Dump'!$E$3:$AJ$3,0)
),
IF(I$3="Attendance",
INDEX('Attendance Dump'!$E$2:$AI$400,
MATCH($A91,'Attendance Dump'!$B$2:$B$400,0),
MATCH(I$2,'Attendance Dump'!$E$1:$AI$1,0)
),
INDEX('Active Hour''s Dump'!$D$3:$AH$337,
MATCH($C91,'Active Hour''s Dump'!$A$3:$A$337,0),
MATCH(I$2,'Active Hour''s Dump'!$D$2:$AH$2,0)
))),"")</f>
        <v>LWP-HL(LWP)</v>
      </c>
      <c r="J91" s="54">
        <f>_xlfn.IFNA(IF(J$3="Productivity",
INDEX('Productivity Dump'!$E$4:$AJ$500,
MATCH($A91,'Productivity Dump'!$A$4:$A$500,0),
MATCH(J$2,'Productivity Dump'!$E$3:$AJ$3,0)
),
IF(J$3="Attendance",
INDEX('Attendance Dump'!$E$2:$AI$400,
MATCH($A91,'Attendance Dump'!$B$2:$B$400,0),
MATCH(J$2,'Attendance Dump'!$E$1:$AI$1,0)
),
INDEX('Active Hour''s Dump'!$D$3:$AH$337,
MATCH($C91,'Active Hour''s Dump'!$A$3:$A$337,0),
MATCH(J$2,'Active Hour''s Dump'!$D$2:$AH$2,0)
))),"")</f>
        <v>6.0833333333333304</v>
      </c>
      <c r="K91" s="13">
        <f>_xlfn.IFNA(IF(K$3="Productivity",
INDEX('Productivity Dump'!$E$4:$AJ$500,
MATCH($A91,'Productivity Dump'!$A$4:$A$500,0),
MATCH(K$2,'Productivity Dump'!$E$3:$AJ$3,0)
),
IF(K$3="Attendance",
INDEX('Attendance Dump'!$E$2:$AI$400,
MATCH($A91,'Attendance Dump'!$B$2:$B$400,0),
MATCH(K$2,'Attendance Dump'!$E$1:$AI$1,0)
),
INDEX('Active Hour''s Dump'!$D$3:$AH$337,
MATCH($C91,'Active Hour''s Dump'!$A$3:$A$337,0),
MATCH(K$2,'Active Hour''s Dump'!$D$2:$AH$2,0)
))),"")</f>
        <v>929.03599999999983</v>
      </c>
      <c r="L91" s="13" t="str">
        <f>_xlfn.IFNA(IF(L$3="Productivity",
INDEX('Productivity Dump'!$E$4:$AJ$500,
MATCH($A91,'Productivity Dump'!$A$4:$A$500,0),
MATCH(L$2,'Productivity Dump'!$E$3:$AJ$3,0)
),
IF(L$3="Attendance",
INDEX('Attendance Dump'!$E$2:$AI$400,
MATCH($A91,'Attendance Dump'!$B$2:$B$400,0),
MATCH(L$2,'Attendance Dump'!$E$1:$AI$1,0)
),
INDEX('Active Hour''s Dump'!$D$3:$AH$337,
MATCH($C91,'Active Hour''s Dump'!$A$3:$A$337,0),
MATCH(L$2,'Active Hour''s Dump'!$D$2:$AH$2,0)
))),"")</f>
        <v>P</v>
      </c>
      <c r="M91" s="54">
        <f>_xlfn.IFNA(IF(M$3="Productivity",
INDEX('Productivity Dump'!$E$4:$AJ$500,
MATCH($A91,'Productivity Dump'!$A$4:$A$500,0),
MATCH(M$2,'Productivity Dump'!$E$3:$AJ$3,0)
),
IF(M$3="Attendance",
INDEX('Attendance Dump'!$E$2:$AI$400,
MATCH($A91,'Attendance Dump'!$B$2:$B$400,0),
MATCH(M$2,'Attendance Dump'!$E$1:$AI$1,0)
),
INDEX('Active Hour''s Dump'!$D$3:$AH$337,
MATCH($C91,'Active Hour''s Dump'!$A$3:$A$337,0),
MATCH(M$2,'Active Hour''s Dump'!$D$2:$AH$2,0)
))),"")</f>
        <v>7.9166666666666696</v>
      </c>
      <c r="N91" s="13">
        <f>_xlfn.IFNA(IF(N$3="Productivity",
INDEX('Productivity Dump'!$E$4:$AJ$500,
MATCH($A91,'Productivity Dump'!$A$4:$A$500,0),
MATCH(N$2,'Productivity Dump'!$E$3:$AJ$3,0)
),
IF(N$3="Attendance",
INDEX('Attendance Dump'!$E$2:$AI$400,
MATCH($A91,'Attendance Dump'!$B$2:$B$400,0),
MATCH(N$2,'Attendance Dump'!$E$1:$AI$1,0)
),
INDEX('Active Hour''s Dump'!$D$3:$AH$337,
MATCH($C91,'Active Hour''s Dump'!$A$3:$A$337,0),
MATCH(N$2,'Active Hour''s Dump'!$D$2:$AH$2,0)
))),"")</f>
        <v>437.27499999999986</v>
      </c>
      <c r="O91" s="13" t="str">
        <f>_xlfn.IFNA(IF(O$3="Productivity",
INDEX('Productivity Dump'!$E$4:$AJ$500,
MATCH($A91,'Productivity Dump'!$A$4:$A$500,0),
MATCH(O$2,'Productivity Dump'!$E$3:$AJ$3,0)
),
IF(O$3="Attendance",
INDEX('Attendance Dump'!$E$2:$AI$400,
MATCH($A91,'Attendance Dump'!$B$2:$B$400,0),
MATCH(O$2,'Attendance Dump'!$E$1:$AI$1,0)
),
INDEX('Active Hour''s Dump'!$D$3:$AH$337,
MATCH($C91,'Active Hour''s Dump'!$A$3:$A$337,0),
MATCH(O$2,'Active Hour''s Dump'!$D$2:$AH$2,0)
))),"")</f>
        <v>P</v>
      </c>
      <c r="P91" s="54">
        <f>_xlfn.IFNA(IF(P$3="Productivity",
INDEX('Productivity Dump'!$E$4:$AJ$500,
MATCH($A91,'Productivity Dump'!$A$4:$A$500,0),
MATCH(P$2,'Productivity Dump'!$E$3:$AJ$3,0)
),
IF(P$3="Attendance",
INDEX('Attendance Dump'!$E$2:$AI$400,
MATCH($A91,'Attendance Dump'!$B$2:$B$400,0),
MATCH(P$2,'Attendance Dump'!$E$1:$AI$1,0)
),
INDEX('Active Hour''s Dump'!$D$3:$AH$337,
MATCH($C91,'Active Hour''s Dump'!$A$3:$A$337,0),
MATCH(P$2,'Active Hour''s Dump'!$D$2:$AH$2,0)
))),"")</f>
        <v>3.5833333333333299</v>
      </c>
      <c r="Q91" s="13">
        <f>_xlfn.IFNA(IF(Q$3="Productivity",
INDEX('Productivity Dump'!$E$4:$AJ$500,
MATCH($A91,'Productivity Dump'!$A$4:$A$500,0),
MATCH(Q$2,'Productivity Dump'!$E$3:$AJ$3,0)
),
IF(Q$3="Attendance",
INDEX('Attendance Dump'!$E$2:$AI$400,
MATCH($A91,'Attendance Dump'!$B$2:$B$400,0),
MATCH(Q$2,'Attendance Dump'!$E$1:$AI$1,0)
),
INDEX('Active Hour''s Dump'!$D$3:$AH$337,
MATCH($C91,'Active Hour''s Dump'!$A$3:$A$337,0),
MATCH(Q$2,'Active Hour''s Dump'!$D$2:$AH$2,0)
))),"")</f>
        <v>0</v>
      </c>
      <c r="R91" s="13" t="str">
        <f>_xlfn.IFNA(IF(R$3="Productivity",
INDEX('Productivity Dump'!$E$4:$AJ$500,
MATCH($A91,'Productivity Dump'!$A$4:$A$500,0),
MATCH(R$2,'Productivity Dump'!$E$3:$AJ$3,0)
),
IF(R$3="Attendance",
INDEX('Attendance Dump'!$E$2:$AI$400,
MATCH($A91,'Attendance Dump'!$B$2:$B$400,0),
MATCH(R$2,'Attendance Dump'!$E$1:$AI$1,0)
),
INDEX('Active Hour''s Dump'!$D$3:$AH$337,
MATCH($C91,'Active Hour''s Dump'!$A$3:$A$337,0),
MATCH(R$2,'Active Hour''s Dump'!$D$2:$AH$2,0)
))),"")</f>
        <v>WO</v>
      </c>
      <c r="S91" s="54">
        <f>_xlfn.IFNA(IF(S$3="Productivity",
INDEX('Productivity Dump'!$E$4:$AJ$500,
MATCH($A91,'Productivity Dump'!$A$4:$A$500,0),
MATCH(S$2,'Productivity Dump'!$E$3:$AJ$3,0)
),
IF(S$3="Attendance",
INDEX('Attendance Dump'!$E$2:$AI$400,
MATCH($A91,'Attendance Dump'!$B$2:$B$400,0),
MATCH(S$2,'Attendance Dump'!$E$1:$AI$1,0)
),
INDEX('Active Hour''s Dump'!$D$3:$AH$337,
MATCH($C91,'Active Hour''s Dump'!$A$3:$A$337,0),
MATCH(S$2,'Active Hour''s Dump'!$D$2:$AH$2,0)
))),"")</f>
        <v>0</v>
      </c>
      <c r="T91" s="13">
        <f>_xlfn.IFNA(IF(T$3="Productivity",
INDEX('Productivity Dump'!$E$4:$AJ$500,
MATCH($A91,'Productivity Dump'!$A$4:$A$500,0),
MATCH(T$2,'Productivity Dump'!$E$3:$AJ$3,0)
),
IF(T$3="Attendance",
INDEX('Attendance Dump'!$E$2:$AI$400,
MATCH($A91,'Attendance Dump'!$B$2:$B$400,0),
MATCH(T$2,'Attendance Dump'!$E$1:$AI$1,0)
),
INDEX('Active Hour''s Dump'!$D$3:$AH$337,
MATCH($C91,'Active Hour''s Dump'!$A$3:$A$337,0),
MATCH(T$2,'Active Hour''s Dump'!$D$2:$AH$2,0)
))),"")</f>
        <v>434.75200000000007</v>
      </c>
      <c r="U91" s="13" t="str">
        <f>_xlfn.IFNA(IF(U$3="Productivity",
INDEX('Productivity Dump'!$E$4:$AJ$500,
MATCH($A91,'Productivity Dump'!$A$4:$A$500,0),
MATCH(U$2,'Productivity Dump'!$E$3:$AJ$3,0)
),
IF(U$3="Attendance",
INDEX('Attendance Dump'!$E$2:$AI$400,
MATCH($A91,'Attendance Dump'!$B$2:$B$400,0),
MATCH(U$2,'Attendance Dump'!$E$1:$AI$1,0)
),
INDEX('Active Hour''s Dump'!$D$3:$AH$337,
MATCH($C91,'Active Hour''s Dump'!$A$3:$A$337,0),
MATCH(U$2,'Active Hour''s Dump'!$D$2:$AH$2,0)
))),"")</f>
        <v>P</v>
      </c>
      <c r="V91" s="54">
        <f>_xlfn.IFNA(IF(V$3="Productivity",
INDEX('Productivity Dump'!$E$4:$AJ$500,
MATCH($A91,'Productivity Dump'!$A$4:$A$500,0),
MATCH(V$2,'Productivity Dump'!$E$3:$AJ$3,0)
),
IF(V$3="Attendance",
INDEX('Attendance Dump'!$E$2:$AI$400,
MATCH($A91,'Attendance Dump'!$B$2:$B$400,0),
MATCH(V$2,'Attendance Dump'!$E$1:$AI$1,0)
),
INDEX('Active Hour''s Dump'!$D$3:$AH$337,
MATCH($C91,'Active Hour''s Dump'!$A$3:$A$337,0),
MATCH(V$2,'Active Hour''s Dump'!$D$2:$AH$2,0)
))),"")</f>
        <v>3.75</v>
      </c>
      <c r="W91" s="13">
        <f>_xlfn.IFNA(IF(W$3="Productivity",
INDEX('Productivity Dump'!$E$4:$AJ$500,
MATCH($A91,'Productivity Dump'!$A$4:$A$500,0),
MATCH(W$2,'Productivity Dump'!$E$3:$AJ$3,0)
),
IF(W$3="Attendance",
INDEX('Attendance Dump'!$E$2:$AI$400,
MATCH($A91,'Attendance Dump'!$B$2:$B$400,0),
MATCH(W$2,'Attendance Dump'!$E$1:$AI$1,0)
),
INDEX('Active Hour''s Dump'!$D$3:$AH$337,
MATCH($C91,'Active Hour''s Dump'!$A$3:$A$337,0),
MATCH(W$2,'Active Hour''s Dump'!$D$2:$AH$2,0)
))),"")</f>
        <v>939.63600000000008</v>
      </c>
      <c r="X91" s="13" t="str">
        <f>_xlfn.IFNA(IF(X$3="Productivity",
INDEX('Productivity Dump'!$E$4:$AJ$500,
MATCH($A91,'Productivity Dump'!$A$4:$A$500,0),
MATCH(X$2,'Productivity Dump'!$E$3:$AJ$3,0)
),
IF(X$3="Attendance",
INDEX('Attendance Dump'!$E$2:$AI$400,
MATCH($A91,'Attendance Dump'!$B$2:$B$400,0),
MATCH(X$2,'Attendance Dump'!$E$1:$AI$1,0)
),
INDEX('Active Hour''s Dump'!$D$3:$AH$337,
MATCH($C91,'Active Hour''s Dump'!$A$3:$A$337,0),
MATCH(X$2,'Active Hour''s Dump'!$D$2:$AH$2,0)
))),"")</f>
        <v>P</v>
      </c>
      <c r="Y91" s="54">
        <f>_xlfn.IFNA(IF(Y$3="Productivity",
INDEX('Productivity Dump'!$E$4:$AJ$500,
MATCH($A91,'Productivity Dump'!$A$4:$A$500,0),
MATCH(Y$2,'Productivity Dump'!$E$3:$AJ$3,0)
),
IF(Y$3="Attendance",
INDEX('Attendance Dump'!$E$2:$AI$400,
MATCH($A91,'Attendance Dump'!$B$2:$B$400,0),
MATCH(Y$2,'Attendance Dump'!$E$1:$AI$1,0)
),
INDEX('Active Hour''s Dump'!$D$3:$AH$337,
MATCH($C91,'Active Hour''s Dump'!$A$3:$A$337,0),
MATCH(Y$2,'Active Hour''s Dump'!$D$2:$AH$2,0)
))),"")</f>
        <v>7</v>
      </c>
      <c r="Z91" s="13">
        <f>_xlfn.IFNA(IF(Z$3="Productivity",
INDEX('Productivity Dump'!$E$4:$AJ$500,
MATCH($A91,'Productivity Dump'!$A$4:$A$500,0),
MATCH(Z$2,'Productivity Dump'!$E$3:$AJ$3,0)
),
IF(Z$3="Attendance",
INDEX('Attendance Dump'!$E$2:$AI$400,
MATCH($A91,'Attendance Dump'!$B$2:$B$400,0),
MATCH(Z$2,'Attendance Dump'!$E$1:$AI$1,0)
),
INDEX('Active Hour''s Dump'!$D$3:$AH$337,
MATCH($C91,'Active Hour''s Dump'!$A$3:$A$337,0),
MATCH(Z$2,'Active Hour''s Dump'!$D$2:$AH$2,0)
))),"")</f>
        <v>849.76499999999999</v>
      </c>
      <c r="AA91" s="13" t="str">
        <f>_xlfn.IFNA(IF(AA$3="Productivity",
INDEX('Productivity Dump'!$E$4:$AJ$500,
MATCH($A91,'Productivity Dump'!$A$4:$A$500,0),
MATCH(AA$2,'Productivity Dump'!$E$3:$AJ$3,0)
),
IF(AA$3="Attendance",
INDEX('Attendance Dump'!$E$2:$AI$400,
MATCH($A91,'Attendance Dump'!$B$2:$B$400,0),
MATCH(AA$2,'Attendance Dump'!$E$1:$AI$1,0)
),
INDEX('Active Hour''s Dump'!$D$3:$AH$337,
MATCH($C91,'Active Hour''s Dump'!$A$3:$A$337,0),
MATCH(AA$2,'Active Hour''s Dump'!$D$2:$AH$2,0)
))),"")</f>
        <v>P</v>
      </c>
      <c r="AB91" s="54">
        <f>_xlfn.IFNA(IF(AB$3="Productivity",
INDEX('Productivity Dump'!$E$4:$AJ$500,
MATCH($A91,'Productivity Dump'!$A$4:$A$500,0),
MATCH(AB$2,'Productivity Dump'!$E$3:$AJ$3,0)
),
IF(AB$3="Attendance",
INDEX('Attendance Dump'!$E$2:$AI$400,
MATCH($A91,'Attendance Dump'!$B$2:$B$400,0),
MATCH(AB$2,'Attendance Dump'!$E$1:$AI$1,0)
),
INDEX('Active Hour''s Dump'!$D$3:$AH$337,
MATCH($C91,'Active Hour''s Dump'!$A$3:$A$337,0),
MATCH(AB$2,'Active Hour''s Dump'!$D$2:$AH$2,0)
))),"")</f>
        <v>5.9166666666666696</v>
      </c>
      <c r="AC91" s="13">
        <f>_xlfn.IFNA(IF(AC$3="Productivity",
INDEX('Productivity Dump'!$E$4:$AJ$500,
MATCH($A91,'Productivity Dump'!$A$4:$A$500,0),
MATCH(AC$2,'Productivity Dump'!$E$3:$AJ$3,0)
),
IF(AC$3="Attendance",
INDEX('Attendance Dump'!$E$2:$AI$400,
MATCH($A91,'Attendance Dump'!$B$2:$B$400,0),
MATCH(AC$2,'Attendance Dump'!$E$1:$AI$1,0)
),
INDEX('Active Hour''s Dump'!$D$3:$AH$337,
MATCH($C91,'Active Hour''s Dump'!$A$3:$A$337,0),
MATCH(AC$2,'Active Hour''s Dump'!$D$2:$AH$2,0)
))),"")</f>
        <v>919.32700000000011</v>
      </c>
      <c r="AD91" s="13" t="str">
        <f>_xlfn.IFNA(IF(AD$3="Productivity",
INDEX('Productivity Dump'!$E$4:$AJ$500,
MATCH($A91,'Productivity Dump'!$A$4:$A$500,0),
MATCH(AD$2,'Productivity Dump'!$E$3:$AJ$3,0)
),
IF(AD$3="Attendance",
INDEX('Attendance Dump'!$E$2:$AI$400,
MATCH($A91,'Attendance Dump'!$B$2:$B$400,0),
MATCH(AD$2,'Attendance Dump'!$E$1:$AI$1,0)
),
INDEX('Active Hour''s Dump'!$D$3:$AH$337,
MATCH($C91,'Active Hour''s Dump'!$A$3:$A$337,0),
MATCH(AD$2,'Active Hour''s Dump'!$D$2:$AH$2,0)
))),"")</f>
        <v>P</v>
      </c>
      <c r="AE91" s="54">
        <f>_xlfn.IFNA(IF(AE$3="Productivity",
INDEX('Productivity Dump'!$E$4:$AJ$500,
MATCH($A91,'Productivity Dump'!$A$4:$A$500,0),
MATCH(AE$2,'Productivity Dump'!$E$3:$AJ$3,0)
),
IF(AE$3="Attendance",
INDEX('Attendance Dump'!$E$2:$AI$400,
MATCH($A91,'Attendance Dump'!$B$2:$B$400,0),
MATCH(AE$2,'Attendance Dump'!$E$1:$AI$1,0)
),
INDEX('Active Hour''s Dump'!$D$3:$AH$337,
MATCH($C91,'Active Hour''s Dump'!$A$3:$A$337,0),
MATCH(AE$2,'Active Hour''s Dump'!$D$2:$AH$2,0)
))),"")</f>
        <v>6.6666666666666696</v>
      </c>
      <c r="AF91" s="13">
        <f>_xlfn.IFNA(IF(AF$3="Productivity",
INDEX('Productivity Dump'!$E$4:$AJ$500,
MATCH($A91,'Productivity Dump'!$A$4:$A$500,0),
MATCH(AF$2,'Productivity Dump'!$E$3:$AJ$3,0)
),
IF(AF$3="Attendance",
INDEX('Attendance Dump'!$E$2:$AI$400,
MATCH($A91,'Attendance Dump'!$B$2:$B$400,0),
MATCH(AF$2,'Attendance Dump'!$E$1:$AI$1,0)
),
INDEX('Active Hour''s Dump'!$D$3:$AH$337,
MATCH($C91,'Active Hour''s Dump'!$A$3:$A$337,0),
MATCH(AF$2,'Active Hour''s Dump'!$D$2:$AH$2,0)
))),"")</f>
        <v>913.06200000000013</v>
      </c>
      <c r="AG91" s="13" t="str">
        <f>_xlfn.IFNA(IF(AG$3="Productivity",
INDEX('Productivity Dump'!$E$4:$AJ$500,
MATCH($A91,'Productivity Dump'!$A$4:$A$500,0),
MATCH(AG$2,'Productivity Dump'!$E$3:$AJ$3,0)
),
IF(AG$3="Attendance",
INDEX('Attendance Dump'!$E$2:$AI$400,
MATCH($A91,'Attendance Dump'!$B$2:$B$400,0),
MATCH(AG$2,'Attendance Dump'!$E$1:$AI$1,0)
),
INDEX('Active Hour''s Dump'!$D$3:$AH$337,
MATCH($C91,'Active Hour''s Dump'!$A$3:$A$337,0),
MATCH(AG$2,'Active Hour''s Dump'!$D$2:$AH$2,0)
))),"")</f>
        <v>P</v>
      </c>
      <c r="AH91" s="54">
        <f>_xlfn.IFNA(IF(AH$3="Productivity",
INDEX('Productivity Dump'!$E$4:$AJ$500,
MATCH($A91,'Productivity Dump'!$A$4:$A$500,0),
MATCH(AH$2,'Productivity Dump'!$E$3:$AJ$3,0)
),
IF(AH$3="Attendance",
INDEX('Attendance Dump'!$E$2:$AI$400,
MATCH($A91,'Attendance Dump'!$B$2:$B$400,0),
MATCH(AH$2,'Attendance Dump'!$E$1:$AI$1,0)
),
INDEX('Active Hour''s Dump'!$D$3:$AH$337,
MATCH($C91,'Active Hour''s Dump'!$A$3:$A$337,0),
MATCH(AH$2,'Active Hour''s Dump'!$D$2:$AH$2,0)
))),"")</f>
        <v>7.25</v>
      </c>
      <c r="AI91" s="13">
        <f>_xlfn.IFNA(IF(AI$3="Productivity",
INDEX('Productivity Dump'!$E$4:$AJ$500,
MATCH($A91,'Productivity Dump'!$A$4:$A$500,0),
MATCH(AI$2,'Productivity Dump'!$E$3:$AJ$3,0)
),
IF(AI$3="Attendance",
INDEX('Attendance Dump'!$E$2:$AI$400,
MATCH($A91,'Attendance Dump'!$B$2:$B$400,0),
MATCH(AI$2,'Attendance Dump'!$E$1:$AI$1,0)
),
INDEX('Active Hour''s Dump'!$D$3:$AH$337,
MATCH($C91,'Active Hour''s Dump'!$A$3:$A$337,0),
MATCH(AI$2,'Active Hour''s Dump'!$D$2:$AH$2,0)
))),"")</f>
        <v>955.11199999999985</v>
      </c>
      <c r="AJ91" s="13" t="str">
        <f>_xlfn.IFNA(IF(AJ$3="Productivity",
INDEX('Productivity Dump'!$E$4:$AJ$500,
MATCH($A91,'Productivity Dump'!$A$4:$A$500,0),
MATCH(AJ$2,'Productivity Dump'!$E$3:$AJ$3,0)
),
IF(AJ$3="Attendance",
INDEX('Attendance Dump'!$E$2:$AI$400,
MATCH($A91,'Attendance Dump'!$B$2:$B$400,0),
MATCH(AJ$2,'Attendance Dump'!$E$1:$AI$1,0)
),
INDEX('Active Hour''s Dump'!$D$3:$AH$337,
MATCH($C91,'Active Hour''s Dump'!$A$3:$A$337,0),
MATCH(AJ$2,'Active Hour''s Dump'!$D$2:$AH$2,0)
))),"")</f>
        <v>P</v>
      </c>
      <c r="AK91" s="54">
        <f>_xlfn.IFNA(IF(AK$3="Productivity",
INDEX('Productivity Dump'!$E$4:$AJ$500,
MATCH($A91,'Productivity Dump'!$A$4:$A$500,0),
MATCH(AK$2,'Productivity Dump'!$E$3:$AJ$3,0)
),
IF(AK$3="Attendance",
INDEX('Attendance Dump'!$E$2:$AI$400,
MATCH($A91,'Attendance Dump'!$B$2:$B$400,0),
MATCH(AK$2,'Attendance Dump'!$E$1:$AI$1,0)
),
INDEX('Active Hour''s Dump'!$D$3:$AH$337,
MATCH($C91,'Active Hour''s Dump'!$A$3:$A$337,0),
MATCH(AK$2,'Active Hour''s Dump'!$D$2:$AH$2,0)
))),"")</f>
        <v>7.5833333333333304</v>
      </c>
      <c r="AL91" s="13">
        <f>_xlfn.IFNA(IF(AL$3="Productivity",
INDEX('Productivity Dump'!$E$4:$AJ$500,
MATCH($A91,'Productivity Dump'!$A$4:$A$500,0),
MATCH(AL$2,'Productivity Dump'!$E$3:$AJ$3,0)
),
IF(AL$3="Attendance",
INDEX('Attendance Dump'!$E$2:$AI$400,
MATCH($A91,'Attendance Dump'!$B$2:$B$400,0),
MATCH(AL$2,'Attendance Dump'!$E$1:$AI$1,0)
),
INDEX('Active Hour''s Dump'!$D$3:$AH$337,
MATCH($C91,'Active Hour''s Dump'!$A$3:$A$337,0),
MATCH(AL$2,'Active Hour''s Dump'!$D$2:$AH$2,0)
))),"")</f>
        <v>0</v>
      </c>
      <c r="AM91" s="13" t="str">
        <f>_xlfn.IFNA(IF(AM$3="Productivity",
INDEX('Productivity Dump'!$E$4:$AJ$500,
MATCH($A91,'Productivity Dump'!$A$4:$A$500,0),
MATCH(AM$2,'Productivity Dump'!$E$3:$AJ$3,0)
),
IF(AM$3="Attendance",
INDEX('Attendance Dump'!$E$2:$AI$400,
MATCH($A91,'Attendance Dump'!$B$2:$B$400,0),
MATCH(AM$2,'Attendance Dump'!$E$1:$AI$1,0)
),
INDEX('Active Hour''s Dump'!$D$3:$AH$337,
MATCH($C91,'Active Hour''s Dump'!$A$3:$A$337,0),
MATCH(AM$2,'Active Hour''s Dump'!$D$2:$AH$2,0)
))),"")</f>
        <v>WO</v>
      </c>
      <c r="AN91" s="54">
        <f>_xlfn.IFNA(IF(AN$3="Productivity",
INDEX('Productivity Dump'!$E$4:$AJ$500,
MATCH($A91,'Productivity Dump'!$A$4:$A$500,0),
MATCH(AN$2,'Productivity Dump'!$E$3:$AJ$3,0)
),
IF(AN$3="Attendance",
INDEX('Attendance Dump'!$E$2:$AI$400,
MATCH($A91,'Attendance Dump'!$B$2:$B$400,0),
MATCH(AN$2,'Attendance Dump'!$E$1:$AI$1,0)
),
INDEX('Active Hour''s Dump'!$D$3:$AH$337,
MATCH($C91,'Active Hour''s Dump'!$A$3:$A$337,0),
MATCH(AN$2,'Active Hour''s Dump'!$D$2:$AH$2,0)
))),"")</f>
        <v>0</v>
      </c>
      <c r="AO91" s="13">
        <f>_xlfn.IFNA(IF(AO$3="Productivity",
INDEX('Productivity Dump'!$E$4:$AJ$500,
MATCH($A91,'Productivity Dump'!$A$4:$A$500,0),
MATCH(AO$2,'Productivity Dump'!$E$3:$AJ$3,0)
),
IF(AO$3="Attendance",
INDEX('Attendance Dump'!$E$2:$AI$400,
MATCH($A91,'Attendance Dump'!$B$2:$B$400,0),
MATCH(AO$2,'Attendance Dump'!$E$1:$AI$1,0)
),
INDEX('Active Hour''s Dump'!$D$3:$AH$337,
MATCH($C91,'Active Hour''s Dump'!$A$3:$A$337,0),
MATCH(AO$2,'Active Hour''s Dump'!$D$2:$AH$2,0)
))),"")</f>
        <v>423.15199999999993</v>
      </c>
      <c r="AP91" s="13" t="str">
        <f>_xlfn.IFNA(IF(AP$3="Productivity",
INDEX('Productivity Dump'!$E$4:$AJ$500,
MATCH($A91,'Productivity Dump'!$A$4:$A$500,0),
MATCH(AP$2,'Productivity Dump'!$E$3:$AJ$3,0)
),
IF(AP$3="Attendance",
INDEX('Attendance Dump'!$E$2:$AI$400,
MATCH($A91,'Attendance Dump'!$B$2:$B$400,0),
MATCH(AP$2,'Attendance Dump'!$E$1:$AI$1,0)
),
INDEX('Active Hour''s Dump'!$D$3:$AH$337,
MATCH($C91,'Active Hour''s Dump'!$A$3:$A$337,0),
MATCH(AP$2,'Active Hour''s Dump'!$D$2:$AH$2,0)
))),"")</f>
        <v>LWP-HL(LWP)</v>
      </c>
      <c r="AQ91" s="54">
        <f>_xlfn.IFNA(IF(AQ$3="Productivity",
INDEX('Productivity Dump'!$E$4:$AJ$500,
MATCH($A91,'Productivity Dump'!$A$4:$A$500,0),
MATCH(AQ$2,'Productivity Dump'!$E$3:$AJ$3,0)
),
IF(AQ$3="Attendance",
INDEX('Attendance Dump'!$E$2:$AI$400,
MATCH($A91,'Attendance Dump'!$B$2:$B$400,0),
MATCH(AQ$2,'Attendance Dump'!$E$1:$AI$1,0)
),
INDEX('Active Hour''s Dump'!$D$3:$AH$337,
MATCH($C91,'Active Hour''s Dump'!$A$3:$A$337,0),
MATCH(AQ$2,'Active Hour''s Dump'!$D$2:$AH$2,0)
))),"")</f>
        <v>3.6666666666666701</v>
      </c>
      <c r="AR91" s="13">
        <f>_xlfn.IFNA(IF(AR$3="Productivity",
INDEX('Productivity Dump'!$E$4:$AJ$500,
MATCH($A91,'Productivity Dump'!$A$4:$A$500,0),
MATCH(AR$2,'Productivity Dump'!$E$3:$AJ$3,0)
),
IF(AR$3="Attendance",
INDEX('Attendance Dump'!$E$2:$AI$400,
MATCH($A91,'Attendance Dump'!$B$2:$B$400,0),
MATCH(AR$2,'Attendance Dump'!$E$1:$AI$1,0)
),
INDEX('Active Hour''s Dump'!$D$3:$AH$337,
MATCH($C91,'Active Hour''s Dump'!$A$3:$A$337,0),
MATCH(AR$2,'Active Hour''s Dump'!$D$2:$AH$2,0)
))),"")</f>
        <v>778.98199999999997</v>
      </c>
      <c r="AS91" s="13" t="str">
        <f>_xlfn.IFNA(IF(AS$3="Productivity",
INDEX('Productivity Dump'!$E$4:$AJ$500,
MATCH($A91,'Productivity Dump'!$A$4:$A$500,0),
MATCH(AS$2,'Productivity Dump'!$E$3:$AJ$3,0)
),
IF(AS$3="Attendance",
INDEX('Attendance Dump'!$E$2:$AI$400,
MATCH($A91,'Attendance Dump'!$B$2:$B$400,0),
MATCH(AS$2,'Attendance Dump'!$E$1:$AI$1,0)
),
INDEX('Active Hour''s Dump'!$D$3:$AH$337,
MATCH($C91,'Active Hour''s Dump'!$A$3:$A$337,0),
MATCH(AS$2,'Active Hour''s Dump'!$D$2:$AH$2,0)
))),"")</f>
        <v>P</v>
      </c>
      <c r="AT91" s="54">
        <f>_xlfn.IFNA(IF(AT$3="Productivity",
INDEX('Productivity Dump'!$E$4:$AJ$500,
MATCH($A91,'Productivity Dump'!$A$4:$A$500,0),
MATCH(AT$2,'Productivity Dump'!$E$3:$AJ$3,0)
),
IF(AT$3="Attendance",
INDEX('Attendance Dump'!$E$2:$AI$400,
MATCH($A91,'Attendance Dump'!$B$2:$B$400,0),
MATCH(AT$2,'Attendance Dump'!$E$1:$AI$1,0)
),
INDEX('Active Hour''s Dump'!$D$3:$AH$337,
MATCH($C91,'Active Hour''s Dump'!$A$3:$A$337,0),
MATCH(AT$2,'Active Hour''s Dump'!$D$2:$AH$2,0)
))),"")</f>
        <v>6.1666666666666696</v>
      </c>
      <c r="AU91" s="13">
        <f>_xlfn.IFNA(IF(AU$3="Productivity",
INDEX('Productivity Dump'!$E$4:$AJ$500,
MATCH($A91,'Productivity Dump'!$A$4:$A$500,0),
MATCH(AU$2,'Productivity Dump'!$E$3:$AJ$3,0)
),
IF(AU$3="Attendance",
INDEX('Attendance Dump'!$E$2:$AI$400,
MATCH($A91,'Attendance Dump'!$B$2:$B$400,0),
MATCH(AU$2,'Attendance Dump'!$E$1:$AI$1,0)
),
INDEX('Active Hour''s Dump'!$D$3:$AH$337,
MATCH($C91,'Active Hour''s Dump'!$A$3:$A$337,0),
MATCH(AU$2,'Active Hour''s Dump'!$D$2:$AH$2,0)
))),"")</f>
        <v>219.60099999999994</v>
      </c>
      <c r="AV91" s="13" t="str">
        <f>_xlfn.IFNA(IF(AV$3="Productivity",
INDEX('Productivity Dump'!$E$4:$AJ$500,
MATCH($A91,'Productivity Dump'!$A$4:$A$500,0),
MATCH(AV$2,'Productivity Dump'!$E$3:$AJ$3,0)
),
IF(AV$3="Attendance",
INDEX('Attendance Dump'!$E$2:$AI$400,
MATCH($A91,'Attendance Dump'!$B$2:$B$400,0),
MATCH(AV$2,'Attendance Dump'!$E$1:$AI$1,0)
),
INDEX('Active Hour''s Dump'!$D$3:$AH$337,
MATCH($C91,'Active Hour''s Dump'!$A$3:$A$337,0),
MATCH(AV$2,'Active Hour''s Dump'!$D$2:$AH$2,0)
))),"")</f>
        <v>PM</v>
      </c>
      <c r="AW91" s="54">
        <f>_xlfn.IFNA(IF(AW$3="Productivity",
INDEX('Productivity Dump'!$E$4:$AJ$500,
MATCH($A91,'Productivity Dump'!$A$4:$A$500,0),
MATCH(AW$2,'Productivity Dump'!$E$3:$AJ$3,0)
),
IF(AW$3="Attendance",
INDEX('Attendance Dump'!$E$2:$AI$400,
MATCH($A91,'Attendance Dump'!$B$2:$B$400,0),
MATCH(AW$2,'Attendance Dump'!$E$1:$AI$1,0)
),
INDEX('Active Hour''s Dump'!$D$3:$AH$337,
MATCH($C91,'Active Hour''s Dump'!$A$3:$A$337,0),
MATCH(AW$2,'Active Hour''s Dump'!$D$2:$AH$2,0)
))),"")</f>
        <v>1.8333333333333299</v>
      </c>
      <c r="AX91" s="13">
        <f>_xlfn.IFNA(IF(AX$3="Productivity",
INDEX('Productivity Dump'!$E$4:$AJ$500,
MATCH($A91,'Productivity Dump'!$A$4:$A$500,0),
MATCH(AX$2,'Productivity Dump'!$E$3:$AJ$3,0)
),
IF(AX$3="Attendance",
INDEX('Attendance Dump'!$E$2:$AI$400,
MATCH($A91,'Attendance Dump'!$B$2:$B$400,0),
MATCH(AX$2,'Attendance Dump'!$E$1:$AI$1,0)
),
INDEX('Active Hour''s Dump'!$D$3:$AH$337,
MATCH($C91,'Active Hour''s Dump'!$A$3:$A$337,0),
MATCH(AX$2,'Active Hour''s Dump'!$D$2:$AH$2,0)
))),"")</f>
        <v>904.55000000000007</v>
      </c>
      <c r="AY91" s="13" t="str">
        <f>_xlfn.IFNA(IF(AY$3="Productivity",
INDEX('Productivity Dump'!$E$4:$AJ$500,
MATCH($A91,'Productivity Dump'!$A$4:$A$500,0),
MATCH(AY$2,'Productivity Dump'!$E$3:$AJ$3,0)
),
IF(AY$3="Attendance",
INDEX('Attendance Dump'!$E$2:$AI$400,
MATCH($A91,'Attendance Dump'!$B$2:$B$400,0),
MATCH(AY$2,'Attendance Dump'!$E$1:$AI$1,0)
),
INDEX('Active Hour''s Dump'!$D$3:$AH$337,
MATCH($C91,'Active Hour''s Dump'!$A$3:$A$337,0),
MATCH(AY$2,'Active Hour''s Dump'!$D$2:$AH$2,0)
))),"")</f>
        <v>P</v>
      </c>
      <c r="AZ91" s="54">
        <f>_xlfn.IFNA(IF(AZ$3="Productivity",
INDEX('Productivity Dump'!$E$4:$AJ$500,
MATCH($A91,'Productivity Dump'!$A$4:$A$500,0),
MATCH(AZ$2,'Productivity Dump'!$E$3:$AJ$3,0)
),
IF(AZ$3="Attendance",
INDEX('Attendance Dump'!$E$2:$AI$400,
MATCH($A91,'Attendance Dump'!$B$2:$B$400,0),
MATCH(AZ$2,'Attendance Dump'!$E$1:$AI$1,0)
),
INDEX('Active Hour''s Dump'!$D$3:$AH$337,
MATCH($C91,'Active Hour''s Dump'!$A$3:$A$337,0),
MATCH(AZ$2,'Active Hour''s Dump'!$D$2:$AH$2,0)
))),"")</f>
        <v>6.9166666666666696</v>
      </c>
      <c r="BA91" s="13">
        <f>_xlfn.IFNA(IF(BA$3="Productivity",
INDEX('Productivity Dump'!$E$4:$AJ$500,
MATCH($A91,'Productivity Dump'!$A$4:$A$500,0),
MATCH(BA$2,'Productivity Dump'!$E$3:$AJ$3,0)
),
IF(BA$3="Attendance",
INDEX('Attendance Dump'!$E$2:$AI$400,
MATCH($A91,'Attendance Dump'!$B$2:$B$400,0),
MATCH(BA$2,'Attendance Dump'!$E$1:$AI$1,0)
),
INDEX('Active Hour''s Dump'!$D$3:$AH$337,
MATCH($C91,'Active Hour''s Dump'!$A$3:$A$337,0),
MATCH(BA$2,'Active Hour''s Dump'!$D$2:$AH$2,0)
))),"")</f>
        <v>832.53899999999999</v>
      </c>
      <c r="BB91" s="13" t="str">
        <f>_xlfn.IFNA(IF(BB$3="Productivity",
INDEX('Productivity Dump'!$E$4:$AJ$500,
MATCH($A91,'Productivity Dump'!$A$4:$A$500,0),
MATCH(BB$2,'Productivity Dump'!$E$3:$AJ$3,0)
),
IF(BB$3="Attendance",
INDEX('Attendance Dump'!$E$2:$AI$400,
MATCH($A91,'Attendance Dump'!$B$2:$B$400,0),
MATCH(BB$2,'Attendance Dump'!$E$1:$AI$1,0)
),
INDEX('Active Hour''s Dump'!$D$3:$AH$337,
MATCH($C91,'Active Hour''s Dump'!$A$3:$A$337,0),
MATCH(BB$2,'Active Hour''s Dump'!$D$2:$AH$2,0)
))),"")</f>
        <v>P</v>
      </c>
      <c r="BC91" s="54">
        <f>_xlfn.IFNA(IF(BC$3="Productivity",
INDEX('Productivity Dump'!$E$4:$AJ$500,
MATCH($A91,'Productivity Dump'!$A$4:$A$500,0),
MATCH(BC$2,'Productivity Dump'!$E$3:$AJ$3,0)
),
IF(BC$3="Attendance",
INDEX('Attendance Dump'!$E$2:$AI$400,
MATCH($A91,'Attendance Dump'!$B$2:$B$400,0),
MATCH(BC$2,'Attendance Dump'!$E$1:$AI$1,0)
),
INDEX('Active Hour''s Dump'!$D$3:$AH$337,
MATCH($C91,'Active Hour''s Dump'!$A$3:$A$337,0),
MATCH(BC$2,'Active Hour''s Dump'!$D$2:$AH$2,0)
))),"")</f>
        <v>5.25</v>
      </c>
      <c r="BD91" s="13">
        <f>_xlfn.IFNA(IF(BD$3="Productivity",
INDEX('Productivity Dump'!$E$4:$AJ$500,
MATCH($A91,'Productivity Dump'!$A$4:$A$500,0),
MATCH(BD$2,'Productivity Dump'!$E$3:$AJ$3,0)
),
IF(BD$3="Attendance",
INDEX('Attendance Dump'!$E$2:$AI$400,
MATCH($A91,'Attendance Dump'!$B$2:$B$400,0),
MATCH(BD$2,'Attendance Dump'!$E$1:$AI$1,0)
),
INDEX('Active Hour''s Dump'!$D$3:$AH$337,
MATCH($C91,'Active Hour''s Dump'!$A$3:$A$337,0),
MATCH(BD$2,'Active Hour''s Dump'!$D$2:$AH$2,0)
))),"")</f>
        <v>423.78300000000002</v>
      </c>
      <c r="BE91" s="13" t="str">
        <f>_xlfn.IFNA(IF(BE$3="Productivity",
INDEX('Productivity Dump'!$E$4:$AJ$500,
MATCH($A91,'Productivity Dump'!$A$4:$A$500,0),
MATCH(BE$2,'Productivity Dump'!$E$3:$AJ$3,0)
),
IF(BE$3="Attendance",
INDEX('Attendance Dump'!$E$2:$AI$400,
MATCH($A91,'Attendance Dump'!$B$2:$B$400,0),
MATCH(BE$2,'Attendance Dump'!$E$1:$AI$1,0)
),
INDEX('Active Hour''s Dump'!$D$3:$AH$337,
MATCH($C91,'Active Hour''s Dump'!$A$3:$A$337,0),
MATCH(BE$2,'Active Hour''s Dump'!$D$2:$AH$2,0)
))),"")</f>
        <v>P</v>
      </c>
      <c r="BF91" s="54">
        <f>_xlfn.IFNA(IF(BF$3="Productivity",
INDEX('Productivity Dump'!$E$4:$AJ$500,
MATCH($A91,'Productivity Dump'!$A$4:$A$500,0),
MATCH(BF$2,'Productivity Dump'!$E$3:$AJ$3,0)
),
IF(BF$3="Attendance",
INDEX('Attendance Dump'!$E$2:$AI$400,
MATCH($A91,'Attendance Dump'!$B$2:$B$400,0),
MATCH(BF$2,'Attendance Dump'!$E$1:$AI$1,0)
),
INDEX('Active Hour''s Dump'!$D$3:$AH$337,
MATCH($C91,'Active Hour''s Dump'!$A$3:$A$337,0),
MATCH(BF$2,'Active Hour''s Dump'!$D$2:$AH$2,0)
))),"")</f>
        <v>3.3333333333333299</v>
      </c>
      <c r="BG91" s="13">
        <f>_xlfn.IFNA(IF(BG$3="Productivity",
INDEX('Productivity Dump'!$E$4:$AJ$500,
MATCH($A91,'Productivity Dump'!$A$4:$A$500,0),
MATCH(BG$2,'Productivity Dump'!$E$3:$AJ$3,0)
),
IF(BG$3="Attendance",
INDEX('Attendance Dump'!$E$2:$AI$400,
MATCH($A91,'Attendance Dump'!$B$2:$B$400,0),
MATCH(BG$2,'Attendance Dump'!$E$1:$AI$1,0)
),
INDEX('Active Hour''s Dump'!$D$3:$AH$337,
MATCH($C91,'Active Hour''s Dump'!$A$3:$A$337,0),
MATCH(BG$2,'Active Hour''s Dump'!$D$2:$AH$2,0)
))),"")</f>
        <v>0</v>
      </c>
      <c r="BH91" s="13" t="str">
        <f>_xlfn.IFNA(IF(BH$3="Productivity",
INDEX('Productivity Dump'!$E$4:$AJ$500,
MATCH($A91,'Productivity Dump'!$A$4:$A$500,0),
MATCH(BH$2,'Productivity Dump'!$E$3:$AJ$3,0)
),
IF(BH$3="Attendance",
INDEX('Attendance Dump'!$E$2:$AI$400,
MATCH($A91,'Attendance Dump'!$B$2:$B$400,0),
MATCH(BH$2,'Attendance Dump'!$E$1:$AI$1,0)
),
INDEX('Active Hour''s Dump'!$D$3:$AH$337,
MATCH($C91,'Active Hour''s Dump'!$A$3:$A$337,0),
MATCH(BH$2,'Active Hour''s Dump'!$D$2:$AH$2,0)
))),"")</f>
        <v>WO</v>
      </c>
      <c r="BI91" s="54">
        <f>_xlfn.IFNA(IF(BI$3="Productivity",
INDEX('Productivity Dump'!$E$4:$AJ$500,
MATCH($A91,'Productivity Dump'!$A$4:$A$500,0),
MATCH(BI$2,'Productivity Dump'!$E$3:$AJ$3,0)
),
IF(BI$3="Attendance",
INDEX('Attendance Dump'!$E$2:$AI$400,
MATCH($A91,'Attendance Dump'!$B$2:$B$400,0),
MATCH(BI$2,'Attendance Dump'!$E$1:$AI$1,0)
),
INDEX('Active Hour''s Dump'!$D$3:$AH$337,
MATCH($C91,'Active Hour''s Dump'!$A$3:$A$337,0),
MATCH(BI$2,'Active Hour''s Dump'!$D$2:$AH$2,0)
))),"")</f>
        <v>0</v>
      </c>
      <c r="BJ91" s="13">
        <f>_xlfn.IFNA(IF(BJ$3="Productivity",
INDEX('Productivity Dump'!$E$4:$AJ$500,
MATCH($A91,'Productivity Dump'!$A$4:$A$500,0),
MATCH(BJ$2,'Productivity Dump'!$E$3:$AJ$3,0)
),
IF(BJ$3="Attendance",
INDEX('Attendance Dump'!$E$2:$AI$400,
MATCH($A91,'Attendance Dump'!$B$2:$B$400,0),
MATCH(BJ$2,'Attendance Dump'!$E$1:$AI$1,0)
),
INDEX('Active Hour''s Dump'!$D$3:$AH$337,
MATCH($C91,'Active Hour''s Dump'!$A$3:$A$337,0),
MATCH(BJ$2,'Active Hour''s Dump'!$D$2:$AH$2,0)
))),"")</f>
        <v>620.58100000000013</v>
      </c>
      <c r="BK91" s="13" t="str">
        <f>_xlfn.IFNA(IF(BK$3="Productivity",
INDEX('Productivity Dump'!$E$4:$AJ$500,
MATCH($A91,'Productivity Dump'!$A$4:$A$500,0),
MATCH(BK$2,'Productivity Dump'!$E$3:$AJ$3,0)
),
IF(BK$3="Attendance",
INDEX('Attendance Dump'!$E$2:$AI$400,
MATCH($A91,'Attendance Dump'!$B$2:$B$400,0),
MATCH(BK$2,'Attendance Dump'!$E$1:$AI$1,0)
),
INDEX('Active Hour''s Dump'!$D$3:$AH$337,
MATCH($C91,'Active Hour''s Dump'!$A$3:$A$337,0),
MATCH(BK$2,'Active Hour''s Dump'!$D$2:$AH$2,0)
))),"")</f>
        <v>P</v>
      </c>
      <c r="BL91" s="54">
        <f>_xlfn.IFNA(IF(BL$3="Productivity",
INDEX('Productivity Dump'!$E$4:$AJ$500,
MATCH($A91,'Productivity Dump'!$A$4:$A$500,0),
MATCH(BL$2,'Productivity Dump'!$E$3:$AJ$3,0)
),
IF(BL$3="Attendance",
INDEX('Attendance Dump'!$E$2:$AI$400,
MATCH($A91,'Attendance Dump'!$B$2:$B$400,0),
MATCH(BL$2,'Attendance Dump'!$E$1:$AI$1,0)
),
INDEX('Active Hour''s Dump'!$D$3:$AH$337,
MATCH($C91,'Active Hour''s Dump'!$A$3:$A$337,0),
MATCH(BL$2,'Active Hour''s Dump'!$D$2:$AH$2,0)
))),"")</f>
        <v>4.5833333333333304</v>
      </c>
      <c r="BM91" s="13">
        <f>_xlfn.IFNA(IF(BM$3="Productivity",
INDEX('Productivity Dump'!$E$4:$AJ$500,
MATCH($A91,'Productivity Dump'!$A$4:$A$500,0),
MATCH(BM$2,'Productivity Dump'!$E$3:$AJ$3,0)
),
IF(BM$3="Attendance",
INDEX('Attendance Dump'!$E$2:$AI$400,
MATCH($A91,'Attendance Dump'!$B$2:$B$400,0),
MATCH(BM$2,'Attendance Dump'!$E$1:$AI$1,0)
),
INDEX('Active Hour''s Dump'!$D$3:$AH$337,
MATCH($C91,'Active Hour''s Dump'!$A$3:$A$337,0),
MATCH(BM$2,'Active Hour''s Dump'!$D$2:$AH$2,0)
))),"")</f>
        <v>884.83199999999999</v>
      </c>
      <c r="BN91" s="13" t="str">
        <f>_xlfn.IFNA(IF(BN$3="Productivity",
INDEX('Productivity Dump'!$E$4:$AJ$500,
MATCH($A91,'Productivity Dump'!$A$4:$A$500,0),
MATCH(BN$2,'Productivity Dump'!$E$3:$AJ$3,0)
),
IF(BN$3="Attendance",
INDEX('Attendance Dump'!$E$2:$AI$400,
MATCH($A91,'Attendance Dump'!$B$2:$B$400,0),
MATCH(BN$2,'Attendance Dump'!$E$1:$AI$1,0)
),
INDEX('Active Hour''s Dump'!$D$3:$AH$337,
MATCH($C91,'Active Hour''s Dump'!$A$3:$A$337,0),
MATCH(BN$2,'Active Hour''s Dump'!$D$2:$AH$2,0)
))),"")</f>
        <v>P</v>
      </c>
      <c r="BO91" s="54">
        <f>_xlfn.IFNA(IF(BO$3="Productivity",
INDEX('Productivity Dump'!$E$4:$AJ$500,
MATCH($A91,'Productivity Dump'!$A$4:$A$500,0),
MATCH(BO$2,'Productivity Dump'!$E$3:$AJ$3,0)
),
IF(BO$3="Attendance",
INDEX('Attendance Dump'!$E$2:$AI$400,
MATCH($A91,'Attendance Dump'!$B$2:$B$400,0),
MATCH(BO$2,'Attendance Dump'!$E$1:$AI$1,0)
),
INDEX('Active Hour''s Dump'!$D$3:$AH$337,
MATCH($C91,'Active Hour''s Dump'!$A$3:$A$337,0),
MATCH(BO$2,'Active Hour''s Dump'!$D$2:$AH$2,0)
))),"")</f>
        <v>8.5</v>
      </c>
      <c r="BP91" s="13">
        <f>_xlfn.IFNA(IF(BP$3="Productivity",
INDEX('Productivity Dump'!$E$4:$AJ$500,
MATCH($A91,'Productivity Dump'!$A$4:$A$500,0),
MATCH(BP$2,'Productivity Dump'!$E$3:$AJ$3,0)
),
IF(BP$3="Attendance",
INDEX('Attendance Dump'!$E$2:$AI$400,
MATCH($A91,'Attendance Dump'!$B$2:$B$400,0),
MATCH(BP$2,'Attendance Dump'!$E$1:$AI$1,0)
),
INDEX('Active Hour''s Dump'!$D$3:$AH$337,
MATCH($C91,'Active Hour''s Dump'!$A$3:$A$337,0),
MATCH(BP$2,'Active Hour''s Dump'!$D$2:$AH$2,0)
))),"")</f>
        <v>862.07500000000005</v>
      </c>
      <c r="BQ91" s="13" t="str">
        <f>_xlfn.IFNA(IF(BQ$3="Productivity",
INDEX('Productivity Dump'!$E$4:$AJ$500,
MATCH($A91,'Productivity Dump'!$A$4:$A$500,0),
MATCH(BQ$2,'Productivity Dump'!$E$3:$AJ$3,0)
),
IF(BQ$3="Attendance",
INDEX('Attendance Dump'!$E$2:$AI$400,
MATCH($A91,'Attendance Dump'!$B$2:$B$400,0),
MATCH(BQ$2,'Attendance Dump'!$E$1:$AI$1,0)
),
INDEX('Active Hour''s Dump'!$D$3:$AH$337,
MATCH($C91,'Active Hour''s Dump'!$A$3:$A$337,0),
MATCH(BQ$2,'Active Hour''s Dump'!$D$2:$AH$2,0)
))),"")</f>
        <v>P</v>
      </c>
      <c r="BR91" s="54">
        <f>_xlfn.IFNA(IF(BR$3="Productivity",
INDEX('Productivity Dump'!$E$4:$AJ$500,
MATCH($A91,'Productivity Dump'!$A$4:$A$500,0),
MATCH(BR$2,'Productivity Dump'!$E$3:$AJ$3,0)
),
IF(BR$3="Attendance",
INDEX('Attendance Dump'!$E$2:$AI$400,
MATCH($A91,'Attendance Dump'!$B$2:$B$400,0),
MATCH(BR$2,'Attendance Dump'!$E$1:$AI$1,0)
),
INDEX('Active Hour''s Dump'!$D$3:$AH$337,
MATCH($C91,'Active Hour''s Dump'!$A$3:$A$337,0),
MATCH(BR$2,'Active Hour''s Dump'!$D$2:$AH$2,0)
))),"")</f>
        <v>6.5</v>
      </c>
      <c r="BS91" s="13">
        <f>_xlfn.IFNA(IF(BS$3="Productivity",
INDEX('Productivity Dump'!$E$4:$AJ$500,
MATCH($A91,'Productivity Dump'!$A$4:$A$500,0),
MATCH(BS$2,'Productivity Dump'!$E$3:$AJ$3,0)
),
IF(BS$3="Attendance",
INDEX('Attendance Dump'!$E$2:$AI$400,
MATCH($A91,'Attendance Dump'!$B$2:$B$400,0),
MATCH(BS$2,'Attendance Dump'!$E$1:$AI$1,0)
),
INDEX('Active Hour''s Dump'!$D$3:$AH$337,
MATCH($C91,'Active Hour''s Dump'!$A$3:$A$337,0),
MATCH(BS$2,'Active Hour''s Dump'!$D$2:$AH$2,0)
))),"")</f>
        <v>940.63100000000031</v>
      </c>
      <c r="BT91" s="13" t="str">
        <f>_xlfn.IFNA(IF(BT$3="Productivity",
INDEX('Productivity Dump'!$E$4:$AJ$500,
MATCH($A91,'Productivity Dump'!$A$4:$A$500,0),
MATCH(BT$2,'Productivity Dump'!$E$3:$AJ$3,0)
),
IF(BT$3="Attendance",
INDEX('Attendance Dump'!$E$2:$AI$400,
MATCH($A91,'Attendance Dump'!$B$2:$B$400,0),
MATCH(BT$2,'Attendance Dump'!$E$1:$AI$1,0)
),
INDEX('Active Hour''s Dump'!$D$3:$AH$337,
MATCH($C91,'Active Hour''s Dump'!$A$3:$A$337,0),
MATCH(BT$2,'Active Hour''s Dump'!$D$2:$AH$2,0)
))),"")</f>
        <v>H</v>
      </c>
      <c r="BU91" s="54">
        <f>_xlfn.IFNA(IF(BU$3="Productivity",
INDEX('Productivity Dump'!$E$4:$AJ$500,
MATCH($A91,'Productivity Dump'!$A$4:$A$500,0),
MATCH(BU$2,'Productivity Dump'!$E$3:$AJ$3,0)
),
IF(BU$3="Attendance",
INDEX('Attendance Dump'!$E$2:$AI$400,
MATCH($A91,'Attendance Dump'!$B$2:$B$400,0),
MATCH(BU$2,'Attendance Dump'!$E$1:$AI$1,0)
),
INDEX('Active Hour''s Dump'!$D$3:$AH$337,
MATCH($C91,'Active Hour''s Dump'!$A$3:$A$337,0),
MATCH(BU$2,'Active Hour''s Dump'!$D$2:$AH$2,0)
))),"")</f>
        <v>6.0833333333333304</v>
      </c>
      <c r="BV91" s="13">
        <f>_xlfn.IFNA(IF(BV$3="Productivity",
INDEX('Productivity Dump'!$E$4:$AJ$500,
MATCH($A91,'Productivity Dump'!$A$4:$A$500,0),
MATCH(BV$2,'Productivity Dump'!$E$3:$AJ$3,0)
),
IF(BV$3="Attendance",
INDEX('Attendance Dump'!$E$2:$AI$400,
MATCH($A91,'Attendance Dump'!$B$2:$B$400,0),
MATCH(BV$2,'Attendance Dump'!$E$1:$AI$1,0)
),
INDEX('Active Hour''s Dump'!$D$3:$AH$337,
MATCH($C91,'Active Hour''s Dump'!$A$3:$A$337,0),
MATCH(BV$2,'Active Hour''s Dump'!$D$2:$AH$2,0)
))),"")</f>
        <v>888.13400000000013</v>
      </c>
      <c r="BW91" s="13" t="str">
        <f>_xlfn.IFNA(IF(BW$3="Productivity",
INDEX('Productivity Dump'!$E$4:$AJ$500,
MATCH($A91,'Productivity Dump'!$A$4:$A$500,0),
MATCH(BW$2,'Productivity Dump'!$E$3:$AJ$3,0)
),
IF(BW$3="Attendance",
INDEX('Attendance Dump'!$E$2:$AI$400,
MATCH($A91,'Attendance Dump'!$B$2:$B$400,0),
MATCH(BW$2,'Attendance Dump'!$E$1:$AI$1,0)
),
INDEX('Active Hour''s Dump'!$D$3:$AH$337,
MATCH($C91,'Active Hour''s Dump'!$A$3:$A$337,0),
MATCH(BW$2,'Active Hour''s Dump'!$D$2:$AH$2,0)
))),"")</f>
        <v>P</v>
      </c>
      <c r="BX91" s="54">
        <f>_xlfn.IFNA(IF(BX$3="Productivity",
INDEX('Productivity Dump'!$E$4:$AJ$500,
MATCH($A91,'Productivity Dump'!$A$4:$A$500,0),
MATCH(BX$2,'Productivity Dump'!$E$3:$AJ$3,0)
),
IF(BX$3="Attendance",
INDEX('Attendance Dump'!$E$2:$AI$400,
MATCH($A91,'Attendance Dump'!$B$2:$B$400,0),
MATCH(BX$2,'Attendance Dump'!$E$1:$AI$1,0)
),
INDEX('Active Hour''s Dump'!$D$3:$AH$337,
MATCH($C91,'Active Hour''s Dump'!$A$3:$A$337,0),
MATCH(BX$2,'Active Hour''s Dump'!$D$2:$AH$2,0)
))),"")</f>
        <v>7.5833333333333304</v>
      </c>
      <c r="BY91" s="13">
        <f>_xlfn.IFNA(IF(BY$3="Productivity",
INDEX('Productivity Dump'!$E$4:$AJ$500,
MATCH($A91,'Productivity Dump'!$A$4:$A$500,0),
MATCH(BY$2,'Productivity Dump'!$E$3:$AJ$3,0)
),
IF(BY$3="Attendance",
INDEX('Attendance Dump'!$E$2:$AI$400,
MATCH($A91,'Attendance Dump'!$B$2:$B$400,0),
MATCH(BY$2,'Attendance Dump'!$E$1:$AI$1,0)
),
INDEX('Active Hour''s Dump'!$D$3:$AH$337,
MATCH($C91,'Active Hour''s Dump'!$A$3:$A$337,0),
MATCH(BY$2,'Active Hour''s Dump'!$D$2:$AH$2,0)
))),"")</f>
        <v>30.260999999999999</v>
      </c>
      <c r="BZ91" s="13" t="str">
        <f>_xlfn.IFNA(IF(BZ$3="Productivity",
INDEX('Productivity Dump'!$E$4:$AJ$500,
MATCH($A91,'Productivity Dump'!$A$4:$A$500,0),
MATCH(BZ$2,'Productivity Dump'!$E$3:$AJ$3,0)
),
IF(BZ$3="Attendance",
INDEX('Attendance Dump'!$E$2:$AI$400,
MATCH($A91,'Attendance Dump'!$B$2:$B$400,0),
MATCH(BZ$2,'Attendance Dump'!$E$1:$AI$1,0)
),
INDEX('Active Hour''s Dump'!$D$3:$AH$337,
MATCH($C91,'Active Hour''s Dump'!$A$3:$A$337,0),
MATCH(BZ$2,'Active Hour''s Dump'!$D$2:$AH$2,0)
))),"")</f>
        <v>P</v>
      </c>
      <c r="CA91" s="54">
        <f>_xlfn.IFNA(IF(CA$3="Productivity",
INDEX('Productivity Dump'!$E$4:$AJ$500,
MATCH($A91,'Productivity Dump'!$A$4:$A$500,0),
MATCH(CA$2,'Productivity Dump'!$E$3:$AJ$3,0)
),
IF(CA$3="Attendance",
INDEX('Attendance Dump'!$E$2:$AI$400,
MATCH($A91,'Attendance Dump'!$B$2:$B$400,0),
MATCH(CA$2,'Attendance Dump'!$E$1:$AI$1,0)
),
INDEX('Active Hour''s Dump'!$D$3:$AH$337,
MATCH($C91,'Active Hour''s Dump'!$A$3:$A$337,0),
MATCH(CA$2,'Active Hour''s Dump'!$D$2:$AH$2,0)
))),"")</f>
        <v>0</v>
      </c>
      <c r="CB91" s="13">
        <f>_xlfn.IFNA(IF(CB$3="Productivity",
INDEX('Productivity Dump'!$E$4:$AJ$500,
MATCH($A91,'Productivity Dump'!$A$4:$A$500,0),
MATCH(CB$2,'Productivity Dump'!$E$3:$AJ$3,0)
),
IF(CB$3="Attendance",
INDEX('Attendance Dump'!$E$2:$AI$400,
MATCH($A91,'Attendance Dump'!$B$2:$B$400,0),
MATCH(CB$2,'Attendance Dump'!$E$1:$AI$1,0)
),
INDEX('Active Hour''s Dump'!$D$3:$AH$337,
MATCH($C91,'Active Hour''s Dump'!$A$3:$A$337,0),
MATCH(CB$2,'Active Hour''s Dump'!$D$2:$AH$2,0)
))),"")</f>
        <v>0</v>
      </c>
      <c r="CC91" s="13" t="str">
        <f>_xlfn.IFNA(IF(CC$3="Productivity",
INDEX('Productivity Dump'!$E$4:$AJ$500,
MATCH($A91,'Productivity Dump'!$A$4:$A$500,0),
MATCH(CC$2,'Productivity Dump'!$E$3:$AJ$3,0)
),
IF(CC$3="Attendance",
INDEX('Attendance Dump'!$E$2:$AI$400,
MATCH($A91,'Attendance Dump'!$B$2:$B$400,0),
MATCH(CC$2,'Attendance Dump'!$E$1:$AI$1,0)
),
INDEX('Active Hour''s Dump'!$D$3:$AH$337,
MATCH($C91,'Active Hour''s Dump'!$A$3:$A$337,0),
MATCH(CC$2,'Active Hour''s Dump'!$D$2:$AH$2,0)
))),"")</f>
        <v>WO</v>
      </c>
      <c r="CD91" s="54">
        <f>_xlfn.IFNA(IF(CD$3="Productivity",
INDEX('Productivity Dump'!$E$4:$AJ$500,
MATCH($A91,'Productivity Dump'!$A$4:$A$500,0),
MATCH(CD$2,'Productivity Dump'!$E$3:$AJ$3,0)
),
IF(CD$3="Attendance",
INDEX('Attendance Dump'!$E$2:$AI$400,
MATCH($A91,'Attendance Dump'!$B$2:$B$400,0),
MATCH(CD$2,'Attendance Dump'!$E$1:$AI$1,0)
),
INDEX('Active Hour''s Dump'!$D$3:$AH$337,
MATCH($C91,'Active Hour''s Dump'!$A$3:$A$337,0),
MATCH(CD$2,'Active Hour''s Dump'!$D$2:$AH$2,0)
))),"")</f>
        <v>0</v>
      </c>
      <c r="CE91" s="13">
        <f>_xlfn.IFNA(IF(CE$3="Productivity",
INDEX('Productivity Dump'!$E$4:$AJ$500,
MATCH($A91,'Productivity Dump'!$A$4:$A$500,0),
MATCH(CE$2,'Productivity Dump'!$E$3:$AJ$3,0)
),
IF(CE$3="Attendance",
INDEX('Attendance Dump'!$E$2:$AI$400,
MATCH($A91,'Attendance Dump'!$B$2:$B$400,0),
MATCH(CE$2,'Attendance Dump'!$E$1:$AI$1,0)
),
INDEX('Active Hour''s Dump'!$D$3:$AH$337,
MATCH($C91,'Active Hour''s Dump'!$A$3:$A$337,0),
MATCH(CE$2,'Active Hour''s Dump'!$D$2:$AH$2,0)
))),"")</f>
        <v>394.18400000000008</v>
      </c>
      <c r="CF91" s="13" t="str">
        <f>_xlfn.IFNA(IF(CF$3="Productivity",
INDEX('Productivity Dump'!$E$4:$AJ$500,
MATCH($A91,'Productivity Dump'!$A$4:$A$500,0),
MATCH(CF$2,'Productivity Dump'!$E$3:$AJ$3,0)
),
IF(CF$3="Attendance",
INDEX('Attendance Dump'!$E$2:$AI$400,
MATCH($A91,'Attendance Dump'!$B$2:$B$400,0),
MATCH(CF$2,'Attendance Dump'!$E$1:$AI$1,0)
),
INDEX('Active Hour''s Dump'!$D$3:$AH$337,
MATCH($C91,'Active Hour''s Dump'!$A$3:$A$337,0),
MATCH(CF$2,'Active Hour''s Dump'!$D$2:$AH$2,0)
))),"")</f>
        <v>SL-HL</v>
      </c>
      <c r="CG91" s="54">
        <f>_xlfn.IFNA(IF(CG$3="Productivity",
INDEX('Productivity Dump'!$E$4:$AJ$500,
MATCH($A91,'Productivity Dump'!$A$4:$A$500,0),
MATCH(CG$2,'Productivity Dump'!$E$3:$AJ$3,0)
),
IF(CG$3="Attendance",
INDEX('Attendance Dump'!$E$2:$AI$400,
MATCH($A91,'Attendance Dump'!$B$2:$B$400,0),
MATCH(CG$2,'Attendance Dump'!$E$1:$AI$1,0)
),
INDEX('Active Hour''s Dump'!$D$3:$AH$337,
MATCH($C91,'Active Hour''s Dump'!$A$3:$A$337,0),
MATCH(CG$2,'Active Hour''s Dump'!$D$2:$AH$2,0)
))),"")</f>
        <v>2.6666666666666701</v>
      </c>
      <c r="CH91" s="13">
        <f>_xlfn.IFNA(IF(CH$3="Productivity",
INDEX('Productivity Dump'!$E$4:$AJ$500,
MATCH($A91,'Productivity Dump'!$A$4:$A$500,0),
MATCH(CH$2,'Productivity Dump'!$E$3:$AJ$3,0)
),
IF(CH$3="Attendance",
INDEX('Attendance Dump'!$E$2:$AI$400,
MATCH($A91,'Attendance Dump'!$B$2:$B$400,0),
MATCH(CH$2,'Attendance Dump'!$E$1:$AI$1,0)
),
INDEX('Active Hour''s Dump'!$D$3:$AH$337,
MATCH($C91,'Active Hour''s Dump'!$A$3:$A$337,0),
MATCH(CH$2,'Active Hour''s Dump'!$D$2:$AH$2,0)
))),"")</f>
        <v>928.17899999999986</v>
      </c>
      <c r="CI91" s="13" t="str">
        <f>_xlfn.IFNA(IF(CI$3="Productivity",
INDEX('Productivity Dump'!$E$4:$AJ$500,
MATCH($A91,'Productivity Dump'!$A$4:$A$500,0),
MATCH(CI$2,'Productivity Dump'!$E$3:$AJ$3,0)
),
IF(CI$3="Attendance",
INDEX('Attendance Dump'!$E$2:$AI$400,
MATCH($A91,'Attendance Dump'!$B$2:$B$400,0),
MATCH(CI$2,'Attendance Dump'!$E$1:$AI$1,0)
),
INDEX('Active Hour''s Dump'!$D$3:$AH$337,
MATCH($C91,'Active Hour''s Dump'!$A$3:$A$337,0),
MATCH(CI$2,'Active Hour''s Dump'!$D$2:$AH$2,0)
))),"")</f>
        <v>P</v>
      </c>
      <c r="CJ91" s="54">
        <f>_xlfn.IFNA(IF(CJ$3="Productivity",
INDEX('Productivity Dump'!$E$4:$AJ$500,
MATCH($A91,'Productivity Dump'!$A$4:$A$500,0),
MATCH(CJ$2,'Productivity Dump'!$E$3:$AJ$3,0)
),
IF(CJ$3="Attendance",
INDEX('Attendance Dump'!$E$2:$AI$400,
MATCH($A91,'Attendance Dump'!$B$2:$B$400,0),
MATCH(CJ$2,'Attendance Dump'!$E$1:$AI$1,0)
),
INDEX('Active Hour''s Dump'!$D$3:$AH$337,
MATCH($C91,'Active Hour''s Dump'!$A$3:$A$337,0),
MATCH(CJ$2,'Active Hour''s Dump'!$D$2:$AH$2,0)
))),"")</f>
        <v>5.9166666666666696</v>
      </c>
      <c r="CK91" s="13">
        <f>_xlfn.IFNA(IF(CK$3="Productivity",
INDEX('Productivity Dump'!$E$4:$AJ$500,
MATCH($A91,'Productivity Dump'!$A$4:$A$500,0),
MATCH(CK$2,'Productivity Dump'!$E$3:$AJ$3,0)
),
IF(CK$3="Attendance",
INDEX('Attendance Dump'!$E$2:$AI$400,
MATCH($A91,'Attendance Dump'!$B$2:$B$400,0),
MATCH(CK$2,'Attendance Dump'!$E$1:$AI$1,0)
),
INDEX('Active Hour''s Dump'!$D$3:$AH$337,
MATCH($C91,'Active Hour''s Dump'!$A$3:$A$337,0),
MATCH(CK$2,'Active Hour''s Dump'!$D$2:$AH$2,0)
))),"")</f>
        <v>1874.9449999999997</v>
      </c>
      <c r="CL91" s="13" t="str">
        <f>_xlfn.IFNA(IF(CL$3="Productivity",
INDEX('Productivity Dump'!$E$4:$AJ$500,
MATCH($A91,'Productivity Dump'!$A$4:$A$500,0),
MATCH(CL$2,'Productivity Dump'!$E$3:$AJ$3,0)
),
IF(CL$3="Attendance",
INDEX('Attendance Dump'!$E$2:$AI$400,
MATCH($A91,'Attendance Dump'!$B$2:$B$400,0),
MATCH(CL$2,'Attendance Dump'!$E$1:$AI$1,0)
),
INDEX('Active Hour''s Dump'!$D$3:$AH$337,
MATCH($C91,'Active Hour''s Dump'!$A$3:$A$337,0),
MATCH(CL$2,'Active Hour''s Dump'!$D$2:$AH$2,0)
))),"")</f>
        <v>P</v>
      </c>
      <c r="CM91" s="54">
        <f>_xlfn.IFNA(IF(CM$3="Productivity",
INDEX('Productivity Dump'!$E$4:$AJ$500,
MATCH($A91,'Productivity Dump'!$A$4:$A$500,0),
MATCH(CM$2,'Productivity Dump'!$E$3:$AJ$3,0)
),
IF(CM$3="Attendance",
INDEX('Attendance Dump'!$E$2:$AI$400,
MATCH($A91,'Attendance Dump'!$B$2:$B$400,0),
MATCH(CM$2,'Attendance Dump'!$E$1:$AI$1,0)
),
INDEX('Active Hour''s Dump'!$D$3:$AH$337,
MATCH($C91,'Active Hour''s Dump'!$A$3:$A$337,0),
MATCH(CM$2,'Active Hour''s Dump'!$D$2:$AH$2,0)
))),"")</f>
        <v>10.9166666666667</v>
      </c>
      <c r="CN91" s="13">
        <f>_xlfn.IFNA(IF(CN$3="Productivity",
INDEX('Productivity Dump'!$E$4:$AJ$500,
MATCH($A91,'Productivity Dump'!$A$4:$A$500,0),
MATCH(CN$2,'Productivity Dump'!$E$3:$AJ$3,0)
),
IF(CN$3="Attendance",
INDEX('Attendance Dump'!$E$2:$AI$400,
MATCH($A91,'Attendance Dump'!$B$2:$B$400,0),
MATCH(CN$2,'Attendance Dump'!$E$1:$AI$1,0)
),
INDEX('Active Hour''s Dump'!$D$3:$AH$337,
MATCH($C91,'Active Hour''s Dump'!$A$3:$A$337,0),
MATCH(CN$2,'Active Hour''s Dump'!$D$2:$AH$2,0)
))),"")</f>
        <v>0</v>
      </c>
      <c r="CO91" s="13">
        <f>_xlfn.IFNA(IF(CO$3="Productivity",
INDEX('Productivity Dump'!$E$4:$AJ$500,
MATCH($A91,'Productivity Dump'!$A$4:$A$500,0),
MATCH(CO$2,'Productivity Dump'!$E$3:$AJ$3,0)
),
IF(CO$3="Attendance",
INDEX('Attendance Dump'!$E$2:$AI$400,
MATCH($A91,'Attendance Dump'!$B$2:$B$400,0),
MATCH(CO$2,'Attendance Dump'!$E$1:$AI$1,0)
),
INDEX('Active Hour''s Dump'!$D$3:$AH$337,
MATCH($C91,'Active Hour''s Dump'!$A$3:$A$337,0),
MATCH(CO$2,'Active Hour''s Dump'!$D$2:$AH$2,0)
))),"")</f>
        <v>0</v>
      </c>
      <c r="CP91" s="54">
        <f>_xlfn.IFNA(IF(CP$3="Productivity",
INDEX('Productivity Dump'!$E$4:$AJ$500,
MATCH($A91,'Productivity Dump'!$A$4:$A$500,0),
MATCH(CP$2,'Productivity Dump'!$E$3:$AJ$3,0)
),
IF(CP$3="Attendance",
INDEX('Attendance Dump'!$E$2:$AI$400,
MATCH($A91,'Attendance Dump'!$B$2:$B$400,0),
MATCH(CP$2,'Attendance Dump'!$E$1:$AI$1,0)
),
INDEX('Active Hour''s Dump'!$D$3:$AH$337,
MATCH($C91,'Active Hour''s Dump'!$A$3:$A$337,0),
MATCH(CP$2,'Active Hour''s Dump'!$D$2:$AH$2,0)
))),"")</f>
        <v>0</v>
      </c>
      <c r="CQ91" s="13">
        <f>_xlfn.IFNA(IF(CQ$3="Productivity",
INDEX('Productivity Dump'!$E$4:$AJ$500,
MATCH($A91,'Productivity Dump'!$A$4:$A$500,0),
MATCH(CQ$2,'Productivity Dump'!$E$3:$AJ$3,0)
),
IF(CQ$3="Attendance",
INDEX('Attendance Dump'!$E$2:$AI$400,
MATCH($A91,'Attendance Dump'!$B$2:$B$400,0),
MATCH(CQ$2,'Attendance Dump'!$E$1:$AI$1,0)
),
INDEX('Active Hour''s Dump'!$D$3:$AH$337,
MATCH($C91,'Active Hour''s Dump'!$A$3:$A$337,0),
MATCH(CQ$2,'Active Hour''s Dump'!$D$2:$AH$2,0)
))),"")</f>
        <v>0</v>
      </c>
      <c r="CR91" s="13">
        <f>_xlfn.IFNA(IF(CR$3="Productivity",
INDEX('Productivity Dump'!$E$4:$AJ$500,
MATCH($A91,'Productivity Dump'!$A$4:$A$500,0),
MATCH(CR$2,'Productivity Dump'!$E$3:$AJ$3,0)
),
IF(CR$3="Attendance",
INDEX('Attendance Dump'!$E$2:$AI$400,
MATCH($A91,'Attendance Dump'!$B$2:$B$400,0),
MATCH(CR$2,'Attendance Dump'!$E$1:$AI$1,0)
),
INDEX('Active Hour''s Dump'!$D$3:$AH$337,
MATCH($C91,'Active Hour''s Dump'!$A$3:$A$337,0),
MATCH(CR$2,'Active Hour''s Dump'!$D$2:$AH$2,0)
))),"")</f>
        <v>0</v>
      </c>
      <c r="CS91" s="54">
        <f>_xlfn.IFNA(IF(CS$3="Productivity",
INDEX('Productivity Dump'!$E$4:$AJ$500,
MATCH($A91,'Productivity Dump'!$A$4:$A$500,0),
MATCH(CS$2,'Productivity Dump'!$E$3:$AJ$3,0)
),
IF(CS$3="Attendance",
INDEX('Attendance Dump'!$E$2:$AI$400,
MATCH($A91,'Attendance Dump'!$B$2:$B$400,0),
MATCH(CS$2,'Attendance Dump'!$E$1:$AI$1,0)
),
INDEX('Active Hour''s Dump'!$D$3:$AH$337,
MATCH($C91,'Active Hour''s Dump'!$A$3:$A$337,0),
MATCH(CS$2,'Active Hour''s Dump'!$D$2:$AH$2,0)
))),"")</f>
        <v>0</v>
      </c>
      <c r="CT91" s="13">
        <f>_xlfn.IFNA(IF(CT$3="Productivity",
INDEX('Productivity Dump'!$E$4:$AJ$500,
MATCH($A91,'Productivity Dump'!$A$4:$A$500,0),
MATCH(CT$2,'Productivity Dump'!$E$3:$AJ$3,0)
),
IF(CT$3="Attendance",
INDEX('Attendance Dump'!$E$2:$AI$400,
MATCH($A91,'Attendance Dump'!$B$2:$B$400,0),
MATCH(CT$2,'Attendance Dump'!$E$1:$AI$1,0)
),
INDEX('Active Hour''s Dump'!$D$3:$AH$337,
MATCH($C91,'Active Hour''s Dump'!$A$3:$A$337,0),
MATCH(CT$2,'Active Hour''s Dump'!$D$2:$AH$2,0)
))),"")</f>
        <v>0</v>
      </c>
      <c r="CU91" s="13">
        <f>_xlfn.IFNA(IF(CU$3="Productivity",
INDEX('Productivity Dump'!$E$4:$AJ$500,
MATCH($A91,'Productivity Dump'!$A$4:$A$500,0),
MATCH(CU$2,'Productivity Dump'!$E$3:$AJ$3,0)
),
IF(CU$3="Attendance",
INDEX('Attendance Dump'!$E$2:$AI$400,
MATCH($A91,'Attendance Dump'!$B$2:$B$400,0),
MATCH(CU$2,'Attendance Dump'!$E$1:$AI$1,0)
),
INDEX('Active Hour''s Dump'!$D$3:$AH$337,
MATCH($C91,'Active Hour''s Dump'!$A$3:$A$337,0),
MATCH(CU$2,'Active Hour''s Dump'!$D$2:$AH$2,0)
))),"")</f>
        <v>0</v>
      </c>
      <c r="CV91" s="54">
        <f>_xlfn.IFNA(IF(CV$3="Productivity",
INDEX('Productivity Dump'!$E$4:$AJ$500,
MATCH($A91,'Productivity Dump'!$A$4:$A$500,0),
MATCH(CV$2,'Productivity Dump'!$E$3:$AJ$3,0)
),
IF(CV$3="Attendance",
INDEX('Attendance Dump'!$E$2:$AI$400,
MATCH($A91,'Attendance Dump'!$B$2:$B$400,0),
MATCH(CV$2,'Attendance Dump'!$E$1:$AI$1,0)
),
INDEX('Active Hour''s Dump'!$D$3:$AH$337,
MATCH($C91,'Active Hour''s Dump'!$A$3:$A$337,0),
MATCH(CV$2,'Active Hour''s Dump'!$D$2:$AH$2,0)
))),"")</f>
        <v>0</v>
      </c>
      <c r="CW91" s="13"/>
      <c r="CX91" s="13"/>
      <c r="CY91" s="54"/>
      <c r="DA91" s="57">
        <f t="shared" si="69"/>
        <v>135.66666666666669</v>
      </c>
      <c r="DB91" s="35">
        <f t="shared" si="70"/>
        <v>18089.976000000002</v>
      </c>
      <c r="DC91" s="35">
        <f t="shared" si="67"/>
        <v>510.02399999999761</v>
      </c>
      <c r="DD91" s="35">
        <f t="shared" ca="1" si="68"/>
        <v>0</v>
      </c>
      <c r="DF91" s="32" cm="1">
        <f t="array" ref="DF91">SUMPRODUCT(
    (MOD(COLUMN(H91:CV91) - COLUMN(H91), 3) = 0) *
    (H91:CV91 = 0) *
    (I91:CW91 = "P") *
    (COUNTIF(UKHoliday, H$2:CV$2) = 0)
)</f>
        <v>0</v>
      </c>
      <c r="DG91" s="33" cm="1">
        <f t="array" ref="DG91">SUMPRODUCT(
  (MOD(COLUMN(H91:CV91) - COLUMN(H91), 3) = 0) *
  (H91:CV91 &gt; 0) *
  (H91:CV91 &lt; 0.5 * IF(((WEEKDAY(H$2:CV$2, 2) = 1) + (WEEKDAY(H$2:CV$2, 2) = 6)), G91, F91)) *
  (I91:CW91 = "P") *
  (COUNTIF(UKHoliday, H$2:CV$2) = 0)
)</f>
        <v>1</v>
      </c>
      <c r="DH91" s="33" cm="1">
        <f t="array" ref="DH91">SUMPRODUCT(
  (MOD(COLUMN(H91:CV91) - COLUMN(H91), 3) = 0) *
  (H91:CV91 &gt; 0.5 * IF(((WEEKDAY(H$2:CV$2, 2) = 1) + (WEEKDAY(H$2:CV$2, 2) = 6)), $G91, $F91)) *
  (H91:CV91 &lt; 0.8 * IF(((WEEKDAY(H$2:CV$2, 2) = 1) + (WEEKDAY(H$2:CV$2, 2) = 6)), $G91, $F91)) *
  (I91:CW91 = "P") *
  (COUNTIF(UKHoliday, H$2:CV$2) = 0)
)</f>
        <v>0</v>
      </c>
      <c r="DI91" s="33" cm="1">
        <f t="array" ref="DI91">SUMPRODUCT(
  (MOD(COLUMN(H91:CV91) - COLUMN(H91), 3) = 0) *
  (H91:CV91 &gt; 0.8 * IF(((WEEKDAY(H$2:CV$2, 2) = 1) + (WEEKDAY(H$2:CV$2, 2) = 6)), $G91, $F91)) *
  (H91:CV91 &lt; 1 * IF(((WEEKDAY(H$2:CV$2, 2) = 1) + (WEEKDAY(H$2:CV$2, 2) = 6)), $G91, $F91)) *
  (I91:CW91 = "P") *
  (COUNTIF(UKHoliday, H$2:CV$2) = 0)
)</f>
        <v>14</v>
      </c>
    </row>
    <row r="92" spans="1:113" x14ac:dyDescent="0.3">
      <c r="A92" s="8" t="s">
        <v>37</v>
      </c>
      <c r="B92" s="8" t="s">
        <v>546</v>
      </c>
      <c r="C92" s="9" t="s">
        <v>600</v>
      </c>
      <c r="D92" s="62" t="s">
        <v>945</v>
      </c>
      <c r="E92" s="35">
        <v>20000</v>
      </c>
      <c r="F92" s="35">
        <f t="shared" si="65"/>
        <v>1000</v>
      </c>
      <c r="G92" s="35">
        <f t="shared" si="66"/>
        <v>500</v>
      </c>
      <c r="H92" s="13">
        <f>_xlfn.IFNA(IF(H$3="Productivity",
INDEX('Productivity Dump'!$E$4:$AJ$500,
MATCH($A92,'Productivity Dump'!$A$4:$A$500,0),
MATCH(H$2,'Productivity Dump'!$E$3:$AJ$3,0)
),
IF(H$3="Attendance",
INDEX('Attendance Dump'!$E$2:$AI$400,
MATCH($A92,'Attendance Dump'!$B$2:$B$400,0),
MATCH(H$2,'Attendance Dump'!$E$1:$AI$1,0)
),
INDEX('Active Hour''s Dump'!$D$3:$AH$337,
MATCH($C92,'Active Hour''s Dump'!$A$3:$A$337,0),
MATCH(H$2,'Active Hour''s Dump'!$D$2:$AH$2,0)
))),"")</f>
        <v>1008.9679999999998</v>
      </c>
      <c r="I92" s="13" t="str">
        <f>_xlfn.IFNA(IF(I$3="Productivity",
INDEX('Productivity Dump'!$E$4:$AJ$500,
MATCH($A92,'Productivity Dump'!$A$4:$A$500,0),
MATCH(I$2,'Productivity Dump'!$E$3:$AJ$3,0)
),
IF(I$3="Attendance",
INDEX('Attendance Dump'!$E$2:$AI$400,
MATCH($A92,'Attendance Dump'!$B$2:$B$400,0),
MATCH(I$2,'Attendance Dump'!$E$1:$AI$1,0)
),
INDEX('Active Hour''s Dump'!$D$3:$AH$337,
MATCH($C92,'Active Hour''s Dump'!$A$3:$A$337,0),
MATCH(I$2,'Active Hour''s Dump'!$D$2:$AH$2,0)
))),"")</f>
        <v>P</v>
      </c>
      <c r="J92" s="54">
        <f>_xlfn.IFNA(IF(J$3="Productivity",
INDEX('Productivity Dump'!$E$4:$AJ$500,
MATCH($A92,'Productivity Dump'!$A$4:$A$500,0),
MATCH(J$2,'Productivity Dump'!$E$3:$AJ$3,0)
),
IF(J$3="Attendance",
INDEX('Attendance Dump'!$E$2:$AI$400,
MATCH($A92,'Attendance Dump'!$B$2:$B$400,0),
MATCH(J$2,'Attendance Dump'!$E$1:$AI$1,0)
),
INDEX('Active Hour''s Dump'!$D$3:$AH$337,
MATCH($C92,'Active Hour''s Dump'!$A$3:$A$337,0),
MATCH(J$2,'Active Hour''s Dump'!$D$2:$AH$2,0)
))),"")</f>
        <v>3.9166666666666701</v>
      </c>
      <c r="K92" s="13">
        <f>_xlfn.IFNA(IF(K$3="Productivity",
INDEX('Productivity Dump'!$E$4:$AJ$500,
MATCH($A92,'Productivity Dump'!$A$4:$A$500,0),
MATCH(K$2,'Productivity Dump'!$E$3:$AJ$3,0)
),
IF(K$3="Attendance",
INDEX('Attendance Dump'!$E$2:$AI$400,
MATCH($A92,'Attendance Dump'!$B$2:$B$400,0),
MATCH(K$2,'Attendance Dump'!$E$1:$AI$1,0)
),
INDEX('Active Hour''s Dump'!$D$3:$AH$337,
MATCH($C92,'Active Hour''s Dump'!$A$3:$A$337,0),
MATCH(K$2,'Active Hour''s Dump'!$D$2:$AH$2,0)
))),"")</f>
        <v>638.4</v>
      </c>
      <c r="L92" s="13" t="str">
        <f>_xlfn.IFNA(IF(L$3="Productivity",
INDEX('Productivity Dump'!$E$4:$AJ$500,
MATCH($A92,'Productivity Dump'!$A$4:$A$500,0),
MATCH(L$2,'Productivity Dump'!$E$3:$AJ$3,0)
),
IF(L$3="Attendance",
INDEX('Attendance Dump'!$E$2:$AI$400,
MATCH($A92,'Attendance Dump'!$B$2:$B$400,0),
MATCH(L$2,'Attendance Dump'!$E$1:$AI$1,0)
),
INDEX('Active Hour''s Dump'!$D$3:$AH$337,
MATCH($C92,'Active Hour''s Dump'!$A$3:$A$337,0),
MATCH(L$2,'Active Hour''s Dump'!$D$2:$AH$2,0)
))),"")</f>
        <v>SL-HL</v>
      </c>
      <c r="M92" s="54">
        <f>_xlfn.IFNA(IF(M$3="Productivity",
INDEX('Productivity Dump'!$E$4:$AJ$500,
MATCH($A92,'Productivity Dump'!$A$4:$A$500,0),
MATCH(M$2,'Productivity Dump'!$E$3:$AJ$3,0)
),
IF(M$3="Attendance",
INDEX('Attendance Dump'!$E$2:$AI$400,
MATCH($A92,'Attendance Dump'!$B$2:$B$400,0),
MATCH(M$2,'Attendance Dump'!$E$1:$AI$1,0)
),
INDEX('Active Hour''s Dump'!$D$3:$AH$337,
MATCH($C92,'Active Hour''s Dump'!$A$3:$A$337,0),
MATCH(M$2,'Active Hour''s Dump'!$D$2:$AH$2,0)
))),"")</f>
        <v>2.5</v>
      </c>
      <c r="N92" s="13">
        <f>_xlfn.IFNA(IF(N$3="Productivity",
INDEX('Productivity Dump'!$E$4:$AJ$500,
MATCH($A92,'Productivity Dump'!$A$4:$A$500,0),
MATCH(N$2,'Productivity Dump'!$E$3:$AJ$3,0)
),
IF(N$3="Attendance",
INDEX('Attendance Dump'!$E$2:$AI$400,
MATCH($A92,'Attendance Dump'!$B$2:$B$400,0),
MATCH(N$2,'Attendance Dump'!$E$1:$AI$1,0)
),
INDEX('Active Hour''s Dump'!$D$3:$AH$337,
MATCH($C92,'Active Hour''s Dump'!$A$3:$A$337,0),
MATCH(N$2,'Active Hour''s Dump'!$D$2:$AH$2,0)
))),"")</f>
        <v>1012.059</v>
      </c>
      <c r="O92" s="13" t="str">
        <f>_xlfn.IFNA(IF(O$3="Productivity",
INDEX('Productivity Dump'!$E$4:$AJ$500,
MATCH($A92,'Productivity Dump'!$A$4:$A$500,0),
MATCH(O$2,'Productivity Dump'!$E$3:$AJ$3,0)
),
IF(O$3="Attendance",
INDEX('Attendance Dump'!$E$2:$AI$400,
MATCH($A92,'Attendance Dump'!$B$2:$B$400,0),
MATCH(O$2,'Attendance Dump'!$E$1:$AI$1,0)
),
INDEX('Active Hour''s Dump'!$D$3:$AH$337,
MATCH($C92,'Active Hour''s Dump'!$A$3:$A$337,0),
MATCH(O$2,'Active Hour''s Dump'!$D$2:$AH$2,0)
))),"")</f>
        <v>P</v>
      </c>
      <c r="P92" s="54">
        <f>_xlfn.IFNA(IF(P$3="Productivity",
INDEX('Productivity Dump'!$E$4:$AJ$500,
MATCH($A92,'Productivity Dump'!$A$4:$A$500,0),
MATCH(P$2,'Productivity Dump'!$E$3:$AJ$3,0)
),
IF(P$3="Attendance",
INDEX('Attendance Dump'!$E$2:$AI$400,
MATCH($A92,'Attendance Dump'!$B$2:$B$400,0),
MATCH(P$2,'Attendance Dump'!$E$1:$AI$1,0)
),
INDEX('Active Hour''s Dump'!$D$3:$AH$337,
MATCH($C92,'Active Hour''s Dump'!$A$3:$A$337,0),
MATCH(P$2,'Active Hour''s Dump'!$D$2:$AH$2,0)
))),"")</f>
        <v>3.8333333333333299</v>
      </c>
      <c r="Q92" s="13">
        <f>_xlfn.IFNA(IF(Q$3="Productivity",
INDEX('Productivity Dump'!$E$4:$AJ$500,
MATCH($A92,'Productivity Dump'!$A$4:$A$500,0),
MATCH(Q$2,'Productivity Dump'!$E$3:$AJ$3,0)
),
IF(Q$3="Attendance",
INDEX('Attendance Dump'!$E$2:$AI$400,
MATCH($A92,'Attendance Dump'!$B$2:$B$400,0),
MATCH(Q$2,'Attendance Dump'!$E$1:$AI$1,0)
),
INDEX('Active Hour''s Dump'!$D$3:$AH$337,
MATCH($C92,'Active Hour''s Dump'!$A$3:$A$337,0),
MATCH(Q$2,'Active Hour''s Dump'!$D$2:$AH$2,0)
))),"")</f>
        <v>0</v>
      </c>
      <c r="R92" s="13" t="str">
        <f>_xlfn.IFNA(IF(R$3="Productivity",
INDEX('Productivity Dump'!$E$4:$AJ$500,
MATCH($A92,'Productivity Dump'!$A$4:$A$500,0),
MATCH(R$2,'Productivity Dump'!$E$3:$AJ$3,0)
),
IF(R$3="Attendance",
INDEX('Attendance Dump'!$E$2:$AI$400,
MATCH($A92,'Attendance Dump'!$B$2:$B$400,0),
MATCH(R$2,'Attendance Dump'!$E$1:$AI$1,0)
),
INDEX('Active Hour''s Dump'!$D$3:$AH$337,
MATCH($C92,'Active Hour''s Dump'!$A$3:$A$337,0),
MATCH(R$2,'Active Hour''s Dump'!$D$2:$AH$2,0)
))),"")</f>
        <v>WO</v>
      </c>
      <c r="S92" s="54">
        <f>_xlfn.IFNA(IF(S$3="Productivity",
INDEX('Productivity Dump'!$E$4:$AJ$500,
MATCH($A92,'Productivity Dump'!$A$4:$A$500,0),
MATCH(S$2,'Productivity Dump'!$E$3:$AJ$3,0)
),
IF(S$3="Attendance",
INDEX('Attendance Dump'!$E$2:$AI$400,
MATCH($A92,'Attendance Dump'!$B$2:$B$400,0),
MATCH(S$2,'Attendance Dump'!$E$1:$AI$1,0)
),
INDEX('Active Hour''s Dump'!$D$3:$AH$337,
MATCH($C92,'Active Hour''s Dump'!$A$3:$A$337,0),
MATCH(S$2,'Active Hour''s Dump'!$D$2:$AH$2,0)
))),"")</f>
        <v>0</v>
      </c>
      <c r="T92" s="13">
        <f>_xlfn.IFNA(IF(T$3="Productivity",
INDEX('Productivity Dump'!$E$4:$AJ$500,
MATCH($A92,'Productivity Dump'!$A$4:$A$500,0),
MATCH(T$2,'Productivity Dump'!$E$3:$AJ$3,0)
),
IF(T$3="Attendance",
INDEX('Attendance Dump'!$E$2:$AI$400,
MATCH($A92,'Attendance Dump'!$B$2:$B$400,0),
MATCH(T$2,'Attendance Dump'!$E$1:$AI$1,0)
),
INDEX('Active Hour''s Dump'!$D$3:$AH$337,
MATCH($C92,'Active Hour''s Dump'!$A$3:$A$337,0),
MATCH(T$2,'Active Hour''s Dump'!$D$2:$AH$2,0)
))),"")</f>
        <v>505.38500000000005</v>
      </c>
      <c r="U92" s="13" t="str">
        <f>_xlfn.IFNA(IF(U$3="Productivity",
INDEX('Productivity Dump'!$E$4:$AJ$500,
MATCH($A92,'Productivity Dump'!$A$4:$A$500,0),
MATCH(U$2,'Productivity Dump'!$E$3:$AJ$3,0)
),
IF(U$3="Attendance",
INDEX('Attendance Dump'!$E$2:$AI$400,
MATCH($A92,'Attendance Dump'!$B$2:$B$400,0),
MATCH(U$2,'Attendance Dump'!$E$1:$AI$1,0)
),
INDEX('Active Hour''s Dump'!$D$3:$AH$337,
MATCH($C92,'Active Hour''s Dump'!$A$3:$A$337,0),
MATCH(U$2,'Active Hour''s Dump'!$D$2:$AH$2,0)
))),"")</f>
        <v>P</v>
      </c>
      <c r="V92" s="54">
        <f>_xlfn.IFNA(IF(V$3="Productivity",
INDEX('Productivity Dump'!$E$4:$AJ$500,
MATCH($A92,'Productivity Dump'!$A$4:$A$500,0),
MATCH(V$2,'Productivity Dump'!$E$3:$AJ$3,0)
),
IF(V$3="Attendance",
INDEX('Attendance Dump'!$E$2:$AI$400,
MATCH($A92,'Attendance Dump'!$B$2:$B$400,0),
MATCH(V$2,'Attendance Dump'!$E$1:$AI$1,0)
),
INDEX('Active Hour''s Dump'!$D$3:$AH$337,
MATCH($C92,'Active Hour''s Dump'!$A$3:$A$337,0),
MATCH(V$2,'Active Hour''s Dump'!$D$2:$AH$2,0)
))),"")</f>
        <v>2.0833333333333299</v>
      </c>
      <c r="W92" s="13">
        <f>_xlfn.IFNA(IF(W$3="Productivity",
INDEX('Productivity Dump'!$E$4:$AJ$500,
MATCH($A92,'Productivity Dump'!$A$4:$A$500,0),
MATCH(W$2,'Productivity Dump'!$E$3:$AJ$3,0)
),
IF(W$3="Attendance",
INDEX('Attendance Dump'!$E$2:$AI$400,
MATCH($A92,'Attendance Dump'!$B$2:$B$400,0),
MATCH(W$2,'Attendance Dump'!$E$1:$AI$1,0)
),
INDEX('Active Hour''s Dump'!$D$3:$AH$337,
MATCH($C92,'Active Hour''s Dump'!$A$3:$A$337,0),
MATCH(W$2,'Active Hour''s Dump'!$D$2:$AH$2,0)
))),"")</f>
        <v>1057.884</v>
      </c>
      <c r="X92" s="13" t="str">
        <f>_xlfn.IFNA(IF(X$3="Productivity",
INDEX('Productivity Dump'!$E$4:$AJ$500,
MATCH($A92,'Productivity Dump'!$A$4:$A$500,0),
MATCH(X$2,'Productivity Dump'!$E$3:$AJ$3,0)
),
IF(X$3="Attendance",
INDEX('Attendance Dump'!$E$2:$AI$400,
MATCH($A92,'Attendance Dump'!$B$2:$B$400,0),
MATCH(X$2,'Attendance Dump'!$E$1:$AI$1,0)
),
INDEX('Active Hour''s Dump'!$D$3:$AH$337,
MATCH($C92,'Active Hour''s Dump'!$A$3:$A$337,0),
MATCH(X$2,'Active Hour''s Dump'!$D$2:$AH$2,0)
))),"")</f>
        <v>P</v>
      </c>
      <c r="Y92" s="54">
        <f>_xlfn.IFNA(IF(Y$3="Productivity",
INDEX('Productivity Dump'!$E$4:$AJ$500,
MATCH($A92,'Productivity Dump'!$A$4:$A$500,0),
MATCH(Y$2,'Productivity Dump'!$E$3:$AJ$3,0)
),
IF(Y$3="Attendance",
INDEX('Attendance Dump'!$E$2:$AI$400,
MATCH($A92,'Attendance Dump'!$B$2:$B$400,0),
MATCH(Y$2,'Attendance Dump'!$E$1:$AI$1,0)
),
INDEX('Active Hour''s Dump'!$D$3:$AH$337,
MATCH($C92,'Active Hour''s Dump'!$A$3:$A$337,0),
MATCH(Y$2,'Active Hour''s Dump'!$D$2:$AH$2,0)
))),"")</f>
        <v>3.8333333333333299</v>
      </c>
      <c r="Z92" s="13">
        <f>_xlfn.IFNA(IF(Z$3="Productivity",
INDEX('Productivity Dump'!$E$4:$AJ$500,
MATCH($A92,'Productivity Dump'!$A$4:$A$500,0),
MATCH(Z$2,'Productivity Dump'!$E$3:$AJ$3,0)
),
IF(Z$3="Attendance",
INDEX('Attendance Dump'!$E$2:$AI$400,
MATCH($A92,'Attendance Dump'!$B$2:$B$400,0),
MATCH(Z$2,'Attendance Dump'!$E$1:$AI$1,0)
),
INDEX('Active Hour''s Dump'!$D$3:$AH$337,
MATCH($C92,'Active Hour''s Dump'!$A$3:$A$337,0),
MATCH(Z$2,'Active Hour''s Dump'!$D$2:$AH$2,0)
))),"")</f>
        <v>1075.614</v>
      </c>
      <c r="AA92" s="13" t="str">
        <f>_xlfn.IFNA(IF(AA$3="Productivity",
INDEX('Productivity Dump'!$E$4:$AJ$500,
MATCH($A92,'Productivity Dump'!$A$4:$A$500,0),
MATCH(AA$2,'Productivity Dump'!$E$3:$AJ$3,0)
),
IF(AA$3="Attendance",
INDEX('Attendance Dump'!$E$2:$AI$400,
MATCH($A92,'Attendance Dump'!$B$2:$B$400,0),
MATCH(AA$2,'Attendance Dump'!$E$1:$AI$1,0)
),
INDEX('Active Hour''s Dump'!$D$3:$AH$337,
MATCH($C92,'Active Hour''s Dump'!$A$3:$A$337,0),
MATCH(AA$2,'Active Hour''s Dump'!$D$2:$AH$2,0)
))),"")</f>
        <v>P</v>
      </c>
      <c r="AB92" s="54">
        <f>_xlfn.IFNA(IF(AB$3="Productivity",
INDEX('Productivity Dump'!$E$4:$AJ$500,
MATCH($A92,'Productivity Dump'!$A$4:$A$500,0),
MATCH(AB$2,'Productivity Dump'!$E$3:$AJ$3,0)
),
IF(AB$3="Attendance",
INDEX('Attendance Dump'!$E$2:$AI$400,
MATCH($A92,'Attendance Dump'!$B$2:$B$400,0),
MATCH(AB$2,'Attendance Dump'!$E$1:$AI$1,0)
),
INDEX('Active Hour''s Dump'!$D$3:$AH$337,
MATCH($C92,'Active Hour''s Dump'!$A$3:$A$337,0),
MATCH(AB$2,'Active Hour''s Dump'!$D$2:$AH$2,0)
))),"")</f>
        <v>4.1666666666666696</v>
      </c>
      <c r="AC92" s="13">
        <f>_xlfn.IFNA(IF(AC$3="Productivity",
INDEX('Productivity Dump'!$E$4:$AJ$500,
MATCH($A92,'Productivity Dump'!$A$4:$A$500,0),
MATCH(AC$2,'Productivity Dump'!$E$3:$AJ$3,0)
),
IF(AC$3="Attendance",
INDEX('Attendance Dump'!$E$2:$AI$400,
MATCH($A92,'Attendance Dump'!$B$2:$B$400,0),
MATCH(AC$2,'Attendance Dump'!$E$1:$AI$1,0)
),
INDEX('Active Hour''s Dump'!$D$3:$AH$337,
MATCH($C92,'Active Hour''s Dump'!$A$3:$A$337,0),
MATCH(AC$2,'Active Hour''s Dump'!$D$2:$AH$2,0)
))),"")</f>
        <v>1050.4589999999998</v>
      </c>
      <c r="AD92" s="13" t="str">
        <f>_xlfn.IFNA(IF(AD$3="Productivity",
INDEX('Productivity Dump'!$E$4:$AJ$500,
MATCH($A92,'Productivity Dump'!$A$4:$A$500,0),
MATCH(AD$2,'Productivity Dump'!$E$3:$AJ$3,0)
),
IF(AD$3="Attendance",
INDEX('Attendance Dump'!$E$2:$AI$400,
MATCH($A92,'Attendance Dump'!$B$2:$B$400,0),
MATCH(AD$2,'Attendance Dump'!$E$1:$AI$1,0)
),
INDEX('Active Hour''s Dump'!$D$3:$AH$337,
MATCH($C92,'Active Hour''s Dump'!$A$3:$A$337,0),
MATCH(AD$2,'Active Hour''s Dump'!$D$2:$AH$2,0)
))),"")</f>
        <v>P</v>
      </c>
      <c r="AE92" s="54">
        <f>_xlfn.IFNA(IF(AE$3="Productivity",
INDEX('Productivity Dump'!$E$4:$AJ$500,
MATCH($A92,'Productivity Dump'!$A$4:$A$500,0),
MATCH(AE$2,'Productivity Dump'!$E$3:$AJ$3,0)
),
IF(AE$3="Attendance",
INDEX('Attendance Dump'!$E$2:$AI$400,
MATCH($A92,'Attendance Dump'!$B$2:$B$400,0),
MATCH(AE$2,'Attendance Dump'!$E$1:$AI$1,0)
),
INDEX('Active Hour''s Dump'!$D$3:$AH$337,
MATCH($C92,'Active Hour''s Dump'!$A$3:$A$337,0),
MATCH(AE$2,'Active Hour''s Dump'!$D$2:$AH$2,0)
))),"")</f>
        <v>3.9166666666666701</v>
      </c>
      <c r="AF92" s="13">
        <f>_xlfn.IFNA(IF(AF$3="Productivity",
INDEX('Productivity Dump'!$E$4:$AJ$500,
MATCH($A92,'Productivity Dump'!$A$4:$A$500,0),
MATCH(AF$2,'Productivity Dump'!$E$3:$AJ$3,0)
),
IF(AF$3="Attendance",
INDEX('Attendance Dump'!$E$2:$AI$400,
MATCH($A92,'Attendance Dump'!$B$2:$B$400,0),
MATCH(AF$2,'Attendance Dump'!$E$1:$AI$1,0)
),
INDEX('Active Hour''s Dump'!$D$3:$AH$337,
MATCH($C92,'Active Hour''s Dump'!$A$3:$A$337,0),
MATCH(AF$2,'Active Hour''s Dump'!$D$2:$AH$2,0)
))),"")</f>
        <v>1076.0139999999999</v>
      </c>
      <c r="AG92" s="13" t="str">
        <f>_xlfn.IFNA(IF(AG$3="Productivity",
INDEX('Productivity Dump'!$E$4:$AJ$500,
MATCH($A92,'Productivity Dump'!$A$4:$A$500,0),
MATCH(AG$2,'Productivity Dump'!$E$3:$AJ$3,0)
),
IF(AG$3="Attendance",
INDEX('Attendance Dump'!$E$2:$AI$400,
MATCH($A92,'Attendance Dump'!$B$2:$B$400,0),
MATCH(AG$2,'Attendance Dump'!$E$1:$AI$1,0)
),
INDEX('Active Hour''s Dump'!$D$3:$AH$337,
MATCH($C92,'Active Hour''s Dump'!$A$3:$A$337,0),
MATCH(AG$2,'Active Hour''s Dump'!$D$2:$AH$2,0)
))),"")</f>
        <v>P</v>
      </c>
      <c r="AH92" s="54">
        <f>_xlfn.IFNA(IF(AH$3="Productivity",
INDEX('Productivity Dump'!$E$4:$AJ$500,
MATCH($A92,'Productivity Dump'!$A$4:$A$500,0),
MATCH(AH$2,'Productivity Dump'!$E$3:$AJ$3,0)
),
IF(AH$3="Attendance",
INDEX('Attendance Dump'!$E$2:$AI$400,
MATCH($A92,'Attendance Dump'!$B$2:$B$400,0),
MATCH(AH$2,'Attendance Dump'!$E$1:$AI$1,0)
),
INDEX('Active Hour''s Dump'!$D$3:$AH$337,
MATCH($C92,'Active Hour''s Dump'!$A$3:$A$337,0),
MATCH(AH$2,'Active Hour''s Dump'!$D$2:$AH$2,0)
))),"")</f>
        <v>4.25</v>
      </c>
      <c r="AI92" s="13">
        <f>_xlfn.IFNA(IF(AI$3="Productivity",
INDEX('Productivity Dump'!$E$4:$AJ$500,
MATCH($A92,'Productivity Dump'!$A$4:$A$500,0),
MATCH(AI$2,'Productivity Dump'!$E$3:$AJ$3,0)
),
IF(AI$3="Attendance",
INDEX('Attendance Dump'!$E$2:$AI$400,
MATCH($A92,'Attendance Dump'!$B$2:$B$400,0),
MATCH(AI$2,'Attendance Dump'!$E$1:$AI$1,0)
),
INDEX('Active Hour''s Dump'!$D$3:$AH$337,
MATCH($C92,'Active Hour''s Dump'!$A$3:$A$337,0),
MATCH(AI$2,'Active Hour''s Dump'!$D$2:$AH$2,0)
))),"")</f>
        <v>0</v>
      </c>
      <c r="AJ92" s="13" t="str">
        <f>_xlfn.IFNA(IF(AJ$3="Productivity",
INDEX('Productivity Dump'!$E$4:$AJ$500,
MATCH($A92,'Productivity Dump'!$A$4:$A$500,0),
MATCH(AJ$2,'Productivity Dump'!$E$3:$AJ$3,0)
),
IF(AJ$3="Attendance",
INDEX('Attendance Dump'!$E$2:$AI$400,
MATCH($A92,'Attendance Dump'!$B$2:$B$400,0),
MATCH(AJ$2,'Attendance Dump'!$E$1:$AI$1,0)
),
INDEX('Active Hour''s Dump'!$D$3:$AH$337,
MATCH($C92,'Active Hour''s Dump'!$A$3:$A$337,0),
MATCH(AJ$2,'Active Hour''s Dump'!$D$2:$AH$2,0)
))),"")</f>
        <v>PL</v>
      </c>
      <c r="AK92" s="54">
        <f>_xlfn.IFNA(IF(AK$3="Productivity",
INDEX('Productivity Dump'!$E$4:$AJ$500,
MATCH($A92,'Productivity Dump'!$A$4:$A$500,0),
MATCH(AK$2,'Productivity Dump'!$E$3:$AJ$3,0)
),
IF(AK$3="Attendance",
INDEX('Attendance Dump'!$E$2:$AI$400,
MATCH($A92,'Attendance Dump'!$B$2:$B$400,0),
MATCH(AK$2,'Attendance Dump'!$E$1:$AI$1,0)
),
INDEX('Active Hour''s Dump'!$D$3:$AH$337,
MATCH($C92,'Active Hour''s Dump'!$A$3:$A$337,0),
MATCH(AK$2,'Active Hour''s Dump'!$D$2:$AH$2,0)
))),"")</f>
        <v>0</v>
      </c>
      <c r="AL92" s="13">
        <f>_xlfn.IFNA(IF(AL$3="Productivity",
INDEX('Productivity Dump'!$E$4:$AJ$500,
MATCH($A92,'Productivity Dump'!$A$4:$A$500,0),
MATCH(AL$2,'Productivity Dump'!$E$3:$AJ$3,0)
),
IF(AL$3="Attendance",
INDEX('Attendance Dump'!$E$2:$AI$400,
MATCH($A92,'Attendance Dump'!$B$2:$B$400,0),
MATCH(AL$2,'Attendance Dump'!$E$1:$AI$1,0)
),
INDEX('Active Hour''s Dump'!$D$3:$AH$337,
MATCH($C92,'Active Hour''s Dump'!$A$3:$A$337,0),
MATCH(AL$2,'Active Hour''s Dump'!$D$2:$AH$2,0)
))),"")</f>
        <v>0</v>
      </c>
      <c r="AM92" s="13" t="str">
        <f>_xlfn.IFNA(IF(AM$3="Productivity",
INDEX('Productivity Dump'!$E$4:$AJ$500,
MATCH($A92,'Productivity Dump'!$A$4:$A$500,0),
MATCH(AM$2,'Productivity Dump'!$E$3:$AJ$3,0)
),
IF(AM$3="Attendance",
INDEX('Attendance Dump'!$E$2:$AI$400,
MATCH($A92,'Attendance Dump'!$B$2:$B$400,0),
MATCH(AM$2,'Attendance Dump'!$E$1:$AI$1,0)
),
INDEX('Active Hour''s Dump'!$D$3:$AH$337,
MATCH($C92,'Active Hour''s Dump'!$A$3:$A$337,0),
MATCH(AM$2,'Active Hour''s Dump'!$D$2:$AH$2,0)
))),"")</f>
        <v>WO</v>
      </c>
      <c r="AN92" s="54">
        <f>_xlfn.IFNA(IF(AN$3="Productivity",
INDEX('Productivity Dump'!$E$4:$AJ$500,
MATCH($A92,'Productivity Dump'!$A$4:$A$500,0),
MATCH(AN$2,'Productivity Dump'!$E$3:$AJ$3,0)
),
IF(AN$3="Attendance",
INDEX('Attendance Dump'!$E$2:$AI$400,
MATCH($A92,'Attendance Dump'!$B$2:$B$400,0),
MATCH(AN$2,'Attendance Dump'!$E$1:$AI$1,0)
),
INDEX('Active Hour''s Dump'!$D$3:$AH$337,
MATCH($C92,'Active Hour''s Dump'!$A$3:$A$337,0),
MATCH(AN$2,'Active Hour''s Dump'!$D$2:$AH$2,0)
))),"")</f>
        <v>0</v>
      </c>
      <c r="AO92" s="13">
        <f>_xlfn.IFNA(IF(AO$3="Productivity",
INDEX('Productivity Dump'!$E$4:$AJ$500,
MATCH($A92,'Productivity Dump'!$A$4:$A$500,0),
MATCH(AO$2,'Productivity Dump'!$E$3:$AJ$3,0)
),
IF(AO$3="Attendance",
INDEX('Attendance Dump'!$E$2:$AI$400,
MATCH($A92,'Attendance Dump'!$B$2:$B$400,0),
MATCH(AO$2,'Attendance Dump'!$E$1:$AI$1,0)
),
INDEX('Active Hour''s Dump'!$D$3:$AH$337,
MATCH($C92,'Active Hour''s Dump'!$A$3:$A$337,0),
MATCH(AO$2,'Active Hour''s Dump'!$D$2:$AH$2,0)
))),"")</f>
        <v>527.125</v>
      </c>
      <c r="AP92" s="13" t="str">
        <f>_xlfn.IFNA(IF(AP$3="Productivity",
INDEX('Productivity Dump'!$E$4:$AJ$500,
MATCH($A92,'Productivity Dump'!$A$4:$A$500,0),
MATCH(AP$2,'Productivity Dump'!$E$3:$AJ$3,0)
),
IF(AP$3="Attendance",
INDEX('Attendance Dump'!$E$2:$AI$400,
MATCH($A92,'Attendance Dump'!$B$2:$B$400,0),
MATCH(AP$2,'Attendance Dump'!$E$1:$AI$1,0)
),
INDEX('Active Hour''s Dump'!$D$3:$AH$337,
MATCH($C92,'Active Hour''s Dump'!$A$3:$A$337,0),
MATCH(AP$2,'Active Hour''s Dump'!$D$2:$AH$2,0)
))),"")</f>
        <v>P</v>
      </c>
      <c r="AQ92" s="54">
        <f>_xlfn.IFNA(IF(AQ$3="Productivity",
INDEX('Productivity Dump'!$E$4:$AJ$500,
MATCH($A92,'Productivity Dump'!$A$4:$A$500,0),
MATCH(AQ$2,'Productivity Dump'!$E$3:$AJ$3,0)
),
IF(AQ$3="Attendance",
INDEX('Attendance Dump'!$E$2:$AI$400,
MATCH($A92,'Attendance Dump'!$B$2:$B$400,0),
MATCH(AQ$2,'Attendance Dump'!$E$1:$AI$1,0)
),
INDEX('Active Hour''s Dump'!$D$3:$AH$337,
MATCH($C92,'Active Hour''s Dump'!$A$3:$A$337,0),
MATCH(AQ$2,'Active Hour''s Dump'!$D$2:$AH$2,0)
))),"")</f>
        <v>1.9166666666666701</v>
      </c>
      <c r="AR92" s="13">
        <f>_xlfn.IFNA(IF(AR$3="Productivity",
INDEX('Productivity Dump'!$E$4:$AJ$500,
MATCH($A92,'Productivity Dump'!$A$4:$A$500,0),
MATCH(AR$2,'Productivity Dump'!$E$3:$AJ$3,0)
),
IF(AR$3="Attendance",
INDEX('Attendance Dump'!$E$2:$AI$400,
MATCH($A92,'Attendance Dump'!$B$2:$B$400,0),
MATCH(AR$2,'Attendance Dump'!$E$1:$AI$1,0)
),
INDEX('Active Hour''s Dump'!$D$3:$AH$337,
MATCH($C92,'Active Hour''s Dump'!$A$3:$A$337,0),
MATCH(AR$2,'Active Hour''s Dump'!$D$2:$AH$2,0)
))),"")</f>
        <v>1186.7689999999998</v>
      </c>
      <c r="AS92" s="13" t="str">
        <f>_xlfn.IFNA(IF(AS$3="Productivity",
INDEX('Productivity Dump'!$E$4:$AJ$500,
MATCH($A92,'Productivity Dump'!$A$4:$A$500,0),
MATCH(AS$2,'Productivity Dump'!$E$3:$AJ$3,0)
),
IF(AS$3="Attendance",
INDEX('Attendance Dump'!$E$2:$AI$400,
MATCH($A92,'Attendance Dump'!$B$2:$B$400,0),
MATCH(AS$2,'Attendance Dump'!$E$1:$AI$1,0)
),
INDEX('Active Hour''s Dump'!$D$3:$AH$337,
MATCH($C92,'Active Hour''s Dump'!$A$3:$A$337,0),
MATCH(AS$2,'Active Hour''s Dump'!$D$2:$AH$2,0)
))),"")</f>
        <v>P</v>
      </c>
      <c r="AT92" s="54">
        <f>_xlfn.IFNA(IF(AT$3="Productivity",
INDEX('Productivity Dump'!$E$4:$AJ$500,
MATCH($A92,'Productivity Dump'!$A$4:$A$500,0),
MATCH(AT$2,'Productivity Dump'!$E$3:$AJ$3,0)
),
IF(AT$3="Attendance",
INDEX('Attendance Dump'!$E$2:$AI$400,
MATCH($A92,'Attendance Dump'!$B$2:$B$400,0),
MATCH(AT$2,'Attendance Dump'!$E$1:$AI$1,0)
),
INDEX('Active Hour''s Dump'!$D$3:$AH$337,
MATCH($C92,'Active Hour''s Dump'!$A$3:$A$337,0),
MATCH(AT$2,'Active Hour''s Dump'!$D$2:$AH$2,0)
))),"")</f>
        <v>4.8333333333333304</v>
      </c>
      <c r="AU92" s="13">
        <f>_xlfn.IFNA(IF(AU$3="Productivity",
INDEX('Productivity Dump'!$E$4:$AJ$500,
MATCH($A92,'Productivity Dump'!$A$4:$A$500,0),
MATCH(AU$2,'Productivity Dump'!$E$3:$AJ$3,0)
),
IF(AU$3="Attendance",
INDEX('Attendance Dump'!$E$2:$AI$400,
MATCH($A92,'Attendance Dump'!$B$2:$B$400,0),
MATCH(AU$2,'Attendance Dump'!$E$1:$AI$1,0)
),
INDEX('Active Hour''s Dump'!$D$3:$AH$337,
MATCH($C92,'Active Hour''s Dump'!$A$3:$A$337,0),
MATCH(AU$2,'Active Hour''s Dump'!$D$2:$AH$2,0)
))),"")</f>
        <v>1104.5839999999998</v>
      </c>
      <c r="AV92" s="13" t="str">
        <f>_xlfn.IFNA(IF(AV$3="Productivity",
INDEX('Productivity Dump'!$E$4:$AJ$500,
MATCH($A92,'Productivity Dump'!$A$4:$A$500,0),
MATCH(AV$2,'Productivity Dump'!$E$3:$AJ$3,0)
),
IF(AV$3="Attendance",
INDEX('Attendance Dump'!$E$2:$AI$400,
MATCH($A92,'Attendance Dump'!$B$2:$B$400,0),
MATCH(AV$2,'Attendance Dump'!$E$1:$AI$1,0)
),
INDEX('Active Hour''s Dump'!$D$3:$AH$337,
MATCH($C92,'Active Hour''s Dump'!$A$3:$A$337,0),
MATCH(AV$2,'Active Hour''s Dump'!$D$2:$AH$2,0)
))),"")</f>
        <v>P</v>
      </c>
      <c r="AW92" s="54">
        <f>_xlfn.IFNA(IF(AW$3="Productivity",
INDEX('Productivity Dump'!$E$4:$AJ$500,
MATCH($A92,'Productivity Dump'!$A$4:$A$500,0),
MATCH(AW$2,'Productivity Dump'!$E$3:$AJ$3,0)
),
IF(AW$3="Attendance",
INDEX('Attendance Dump'!$E$2:$AI$400,
MATCH($A92,'Attendance Dump'!$B$2:$B$400,0),
MATCH(AW$2,'Attendance Dump'!$E$1:$AI$1,0)
),
INDEX('Active Hour''s Dump'!$D$3:$AH$337,
MATCH($C92,'Active Hour''s Dump'!$A$3:$A$337,0),
MATCH(AW$2,'Active Hour''s Dump'!$D$2:$AH$2,0)
))),"")</f>
        <v>3.9166666666666701</v>
      </c>
      <c r="AX92" s="13">
        <f>_xlfn.IFNA(IF(AX$3="Productivity",
INDEX('Productivity Dump'!$E$4:$AJ$500,
MATCH($A92,'Productivity Dump'!$A$4:$A$500,0),
MATCH(AX$2,'Productivity Dump'!$E$3:$AJ$3,0)
),
IF(AX$3="Attendance",
INDEX('Attendance Dump'!$E$2:$AI$400,
MATCH($A92,'Attendance Dump'!$B$2:$B$400,0),
MATCH(AX$2,'Attendance Dump'!$E$1:$AI$1,0)
),
INDEX('Active Hour''s Dump'!$D$3:$AH$337,
MATCH($C92,'Active Hour''s Dump'!$A$3:$A$337,0),
MATCH(AX$2,'Active Hour''s Dump'!$D$2:$AH$2,0)
))),"")</f>
        <v>1012.867</v>
      </c>
      <c r="AY92" s="13" t="str">
        <f>_xlfn.IFNA(IF(AY$3="Productivity",
INDEX('Productivity Dump'!$E$4:$AJ$500,
MATCH($A92,'Productivity Dump'!$A$4:$A$500,0),
MATCH(AY$2,'Productivity Dump'!$E$3:$AJ$3,0)
),
IF(AY$3="Attendance",
INDEX('Attendance Dump'!$E$2:$AI$400,
MATCH($A92,'Attendance Dump'!$B$2:$B$400,0),
MATCH(AY$2,'Attendance Dump'!$E$1:$AI$1,0)
),
INDEX('Active Hour''s Dump'!$D$3:$AH$337,
MATCH($C92,'Active Hour''s Dump'!$A$3:$A$337,0),
MATCH(AY$2,'Active Hour''s Dump'!$D$2:$AH$2,0)
))),"")</f>
        <v>P</v>
      </c>
      <c r="AZ92" s="54">
        <f>_xlfn.IFNA(IF(AZ$3="Productivity",
INDEX('Productivity Dump'!$E$4:$AJ$500,
MATCH($A92,'Productivity Dump'!$A$4:$A$500,0),
MATCH(AZ$2,'Productivity Dump'!$E$3:$AJ$3,0)
),
IF(AZ$3="Attendance",
INDEX('Attendance Dump'!$E$2:$AI$400,
MATCH($A92,'Attendance Dump'!$B$2:$B$400,0),
MATCH(AZ$2,'Attendance Dump'!$E$1:$AI$1,0)
),
INDEX('Active Hour''s Dump'!$D$3:$AH$337,
MATCH($C92,'Active Hour''s Dump'!$A$3:$A$337,0),
MATCH(AZ$2,'Active Hour''s Dump'!$D$2:$AH$2,0)
))),"")</f>
        <v>4.1666666666666696</v>
      </c>
      <c r="BA92" s="13">
        <f>_xlfn.IFNA(IF(BA$3="Productivity",
INDEX('Productivity Dump'!$E$4:$AJ$500,
MATCH($A92,'Productivity Dump'!$A$4:$A$500,0),
MATCH(BA$2,'Productivity Dump'!$E$3:$AJ$3,0)
),
IF(BA$3="Attendance",
INDEX('Attendance Dump'!$E$2:$AI$400,
MATCH($A92,'Attendance Dump'!$B$2:$B$400,0),
MATCH(BA$2,'Attendance Dump'!$E$1:$AI$1,0)
),
INDEX('Active Hour''s Dump'!$D$3:$AH$337,
MATCH($C92,'Active Hour''s Dump'!$A$3:$A$337,0),
MATCH(BA$2,'Active Hour''s Dump'!$D$2:$AH$2,0)
))),"")</f>
        <v>1253.9829999999997</v>
      </c>
      <c r="BB92" s="13" t="str">
        <f>_xlfn.IFNA(IF(BB$3="Productivity",
INDEX('Productivity Dump'!$E$4:$AJ$500,
MATCH($A92,'Productivity Dump'!$A$4:$A$500,0),
MATCH(BB$2,'Productivity Dump'!$E$3:$AJ$3,0)
),
IF(BB$3="Attendance",
INDEX('Attendance Dump'!$E$2:$AI$400,
MATCH($A92,'Attendance Dump'!$B$2:$B$400,0),
MATCH(BB$2,'Attendance Dump'!$E$1:$AI$1,0)
),
INDEX('Active Hour''s Dump'!$D$3:$AH$337,
MATCH($C92,'Active Hour''s Dump'!$A$3:$A$337,0),
MATCH(BB$2,'Active Hour''s Dump'!$D$2:$AH$2,0)
))),"")</f>
        <v>P</v>
      </c>
      <c r="BC92" s="54">
        <f>_xlfn.IFNA(IF(BC$3="Productivity",
INDEX('Productivity Dump'!$E$4:$AJ$500,
MATCH($A92,'Productivity Dump'!$A$4:$A$500,0),
MATCH(BC$2,'Productivity Dump'!$E$3:$AJ$3,0)
),
IF(BC$3="Attendance",
INDEX('Attendance Dump'!$E$2:$AI$400,
MATCH($A92,'Attendance Dump'!$B$2:$B$400,0),
MATCH(BC$2,'Attendance Dump'!$E$1:$AI$1,0)
),
INDEX('Active Hour''s Dump'!$D$3:$AH$337,
MATCH($C92,'Active Hour''s Dump'!$A$3:$A$337,0),
MATCH(BC$2,'Active Hour''s Dump'!$D$2:$AH$2,0)
))),"")</f>
        <v>4.5</v>
      </c>
      <c r="BD92" s="13">
        <f>_xlfn.IFNA(IF(BD$3="Productivity",
INDEX('Productivity Dump'!$E$4:$AJ$500,
MATCH($A92,'Productivity Dump'!$A$4:$A$500,0),
MATCH(BD$2,'Productivity Dump'!$E$3:$AJ$3,0)
),
IF(BD$3="Attendance",
INDEX('Attendance Dump'!$E$2:$AI$400,
MATCH($A92,'Attendance Dump'!$B$2:$B$400,0),
MATCH(BD$2,'Attendance Dump'!$E$1:$AI$1,0)
),
INDEX('Active Hour''s Dump'!$D$3:$AH$337,
MATCH($C92,'Active Hour''s Dump'!$A$3:$A$337,0),
MATCH(BD$2,'Active Hour''s Dump'!$D$2:$AH$2,0)
))),"")</f>
        <v>572.6</v>
      </c>
      <c r="BE92" s="13" t="str">
        <f>_xlfn.IFNA(IF(BE$3="Productivity",
INDEX('Productivity Dump'!$E$4:$AJ$500,
MATCH($A92,'Productivity Dump'!$A$4:$A$500,0),
MATCH(BE$2,'Productivity Dump'!$E$3:$AJ$3,0)
),
IF(BE$3="Attendance",
INDEX('Attendance Dump'!$E$2:$AI$400,
MATCH($A92,'Attendance Dump'!$B$2:$B$400,0),
MATCH(BE$2,'Attendance Dump'!$E$1:$AI$1,0)
),
INDEX('Active Hour''s Dump'!$D$3:$AH$337,
MATCH($C92,'Active Hour''s Dump'!$A$3:$A$337,0),
MATCH(BE$2,'Active Hour''s Dump'!$D$2:$AH$2,0)
))),"")</f>
        <v>P</v>
      </c>
      <c r="BF92" s="54">
        <f>_xlfn.IFNA(IF(BF$3="Productivity",
INDEX('Productivity Dump'!$E$4:$AJ$500,
MATCH($A92,'Productivity Dump'!$A$4:$A$500,0),
MATCH(BF$2,'Productivity Dump'!$E$3:$AJ$3,0)
),
IF(BF$3="Attendance",
INDEX('Attendance Dump'!$E$2:$AI$400,
MATCH($A92,'Attendance Dump'!$B$2:$B$400,0),
MATCH(BF$2,'Attendance Dump'!$E$1:$AI$1,0)
),
INDEX('Active Hour''s Dump'!$D$3:$AH$337,
MATCH($C92,'Active Hour''s Dump'!$A$3:$A$337,0),
MATCH(BF$2,'Active Hour''s Dump'!$D$2:$AH$2,0)
))),"")</f>
        <v>2.0833333333333299</v>
      </c>
      <c r="BG92" s="13">
        <f>_xlfn.IFNA(IF(BG$3="Productivity",
INDEX('Productivity Dump'!$E$4:$AJ$500,
MATCH($A92,'Productivity Dump'!$A$4:$A$500,0),
MATCH(BG$2,'Productivity Dump'!$E$3:$AJ$3,0)
),
IF(BG$3="Attendance",
INDEX('Attendance Dump'!$E$2:$AI$400,
MATCH($A92,'Attendance Dump'!$B$2:$B$400,0),
MATCH(BG$2,'Attendance Dump'!$E$1:$AI$1,0)
),
INDEX('Active Hour''s Dump'!$D$3:$AH$337,
MATCH($C92,'Active Hour''s Dump'!$A$3:$A$337,0),
MATCH(BG$2,'Active Hour''s Dump'!$D$2:$AH$2,0)
))),"")</f>
        <v>0</v>
      </c>
      <c r="BH92" s="13" t="str">
        <f>_xlfn.IFNA(IF(BH$3="Productivity",
INDEX('Productivity Dump'!$E$4:$AJ$500,
MATCH($A92,'Productivity Dump'!$A$4:$A$500,0),
MATCH(BH$2,'Productivity Dump'!$E$3:$AJ$3,0)
),
IF(BH$3="Attendance",
INDEX('Attendance Dump'!$E$2:$AI$400,
MATCH($A92,'Attendance Dump'!$B$2:$B$400,0),
MATCH(BH$2,'Attendance Dump'!$E$1:$AI$1,0)
),
INDEX('Active Hour''s Dump'!$D$3:$AH$337,
MATCH($C92,'Active Hour''s Dump'!$A$3:$A$337,0),
MATCH(BH$2,'Active Hour''s Dump'!$D$2:$AH$2,0)
))),"")</f>
        <v>WO</v>
      </c>
      <c r="BI92" s="54">
        <f>_xlfn.IFNA(IF(BI$3="Productivity",
INDEX('Productivity Dump'!$E$4:$AJ$500,
MATCH($A92,'Productivity Dump'!$A$4:$A$500,0),
MATCH(BI$2,'Productivity Dump'!$E$3:$AJ$3,0)
),
IF(BI$3="Attendance",
INDEX('Attendance Dump'!$E$2:$AI$400,
MATCH($A92,'Attendance Dump'!$B$2:$B$400,0),
MATCH(BI$2,'Attendance Dump'!$E$1:$AI$1,0)
),
INDEX('Active Hour''s Dump'!$D$3:$AH$337,
MATCH($C92,'Active Hour''s Dump'!$A$3:$A$337,0),
MATCH(BI$2,'Active Hour''s Dump'!$D$2:$AH$2,0)
))),"")</f>
        <v>0</v>
      </c>
      <c r="BJ92" s="13">
        <f>_xlfn.IFNA(IF(BJ$3="Productivity",
INDEX('Productivity Dump'!$E$4:$AJ$500,
MATCH($A92,'Productivity Dump'!$A$4:$A$500,0),
MATCH(BJ$2,'Productivity Dump'!$E$3:$AJ$3,0)
),
IF(BJ$3="Attendance",
INDEX('Attendance Dump'!$E$2:$AI$400,
MATCH($A92,'Attendance Dump'!$B$2:$B$400,0),
MATCH(BJ$2,'Attendance Dump'!$E$1:$AI$1,0)
),
INDEX('Active Hour''s Dump'!$D$3:$AH$337,
MATCH($C92,'Active Hour''s Dump'!$A$3:$A$337,0),
MATCH(BJ$2,'Active Hour''s Dump'!$D$2:$AH$2,0)
))),"")</f>
        <v>505.23099999999999</v>
      </c>
      <c r="BK92" s="13" t="str">
        <f>_xlfn.IFNA(IF(BK$3="Productivity",
INDEX('Productivity Dump'!$E$4:$AJ$500,
MATCH($A92,'Productivity Dump'!$A$4:$A$500,0),
MATCH(BK$2,'Productivity Dump'!$E$3:$AJ$3,0)
),
IF(BK$3="Attendance",
INDEX('Attendance Dump'!$E$2:$AI$400,
MATCH($A92,'Attendance Dump'!$B$2:$B$400,0),
MATCH(BK$2,'Attendance Dump'!$E$1:$AI$1,0)
),
INDEX('Active Hour''s Dump'!$D$3:$AH$337,
MATCH($C92,'Active Hour''s Dump'!$A$3:$A$337,0),
MATCH(BK$2,'Active Hour''s Dump'!$D$2:$AH$2,0)
))),"")</f>
        <v>P</v>
      </c>
      <c r="BL92" s="54">
        <f>_xlfn.IFNA(IF(BL$3="Productivity",
INDEX('Productivity Dump'!$E$4:$AJ$500,
MATCH($A92,'Productivity Dump'!$A$4:$A$500,0),
MATCH(BL$2,'Productivity Dump'!$E$3:$AJ$3,0)
),
IF(BL$3="Attendance",
INDEX('Attendance Dump'!$E$2:$AI$400,
MATCH($A92,'Attendance Dump'!$B$2:$B$400,0),
MATCH(BL$2,'Attendance Dump'!$E$1:$AI$1,0)
),
INDEX('Active Hour''s Dump'!$D$3:$AH$337,
MATCH($C92,'Active Hour''s Dump'!$A$3:$A$337,0),
MATCH(BL$2,'Active Hour''s Dump'!$D$2:$AH$2,0)
))),"")</f>
        <v>2.0833333333333299</v>
      </c>
      <c r="BM92" s="13">
        <f>_xlfn.IFNA(IF(BM$3="Productivity",
INDEX('Productivity Dump'!$E$4:$AJ$500,
MATCH($A92,'Productivity Dump'!$A$4:$A$500,0),
MATCH(BM$2,'Productivity Dump'!$E$3:$AJ$3,0)
),
IF(BM$3="Attendance",
INDEX('Attendance Dump'!$E$2:$AI$400,
MATCH($A92,'Attendance Dump'!$B$2:$B$400,0),
MATCH(BM$2,'Attendance Dump'!$E$1:$AI$1,0)
),
INDEX('Active Hour''s Dump'!$D$3:$AH$337,
MATCH($C92,'Active Hour''s Dump'!$A$3:$A$337,0),
MATCH(BM$2,'Active Hour''s Dump'!$D$2:$AH$2,0)
))),"")</f>
        <v>526.41099999999994</v>
      </c>
      <c r="BN92" s="13" t="str">
        <f>_xlfn.IFNA(IF(BN$3="Productivity",
INDEX('Productivity Dump'!$E$4:$AJ$500,
MATCH($A92,'Productivity Dump'!$A$4:$A$500,0),
MATCH(BN$2,'Productivity Dump'!$E$3:$AJ$3,0)
),
IF(BN$3="Attendance",
INDEX('Attendance Dump'!$E$2:$AI$400,
MATCH($A92,'Attendance Dump'!$B$2:$B$400,0),
MATCH(BN$2,'Attendance Dump'!$E$1:$AI$1,0)
),
INDEX('Active Hour''s Dump'!$D$3:$AH$337,
MATCH($C92,'Active Hour''s Dump'!$A$3:$A$337,0),
MATCH(BN$2,'Active Hour''s Dump'!$D$2:$AH$2,0)
))),"")</f>
        <v>SL-HL</v>
      </c>
      <c r="BO92" s="54">
        <f>_xlfn.IFNA(IF(BO$3="Productivity",
INDEX('Productivity Dump'!$E$4:$AJ$500,
MATCH($A92,'Productivity Dump'!$A$4:$A$500,0),
MATCH(BO$2,'Productivity Dump'!$E$3:$AJ$3,0)
),
IF(BO$3="Attendance",
INDEX('Attendance Dump'!$E$2:$AI$400,
MATCH($A92,'Attendance Dump'!$B$2:$B$400,0),
MATCH(BO$2,'Attendance Dump'!$E$1:$AI$1,0)
),
INDEX('Active Hour''s Dump'!$D$3:$AH$337,
MATCH($C92,'Active Hour''s Dump'!$A$3:$A$337,0),
MATCH(BO$2,'Active Hour''s Dump'!$D$2:$AH$2,0)
))),"")</f>
        <v>2.5833333333333299</v>
      </c>
      <c r="BP92" s="13">
        <f>_xlfn.IFNA(IF(BP$3="Productivity",
INDEX('Productivity Dump'!$E$4:$AJ$500,
MATCH($A92,'Productivity Dump'!$A$4:$A$500,0),
MATCH(BP$2,'Productivity Dump'!$E$3:$AJ$3,0)
),
IF(BP$3="Attendance",
INDEX('Attendance Dump'!$E$2:$AI$400,
MATCH($A92,'Attendance Dump'!$B$2:$B$400,0),
MATCH(BP$2,'Attendance Dump'!$E$1:$AI$1,0)
),
INDEX('Active Hour''s Dump'!$D$3:$AH$337,
MATCH($C92,'Active Hour''s Dump'!$A$3:$A$337,0),
MATCH(BP$2,'Active Hour''s Dump'!$D$2:$AH$2,0)
))),"")</f>
        <v>1055.325</v>
      </c>
      <c r="BQ92" s="13" t="str">
        <f>_xlfn.IFNA(IF(BQ$3="Productivity",
INDEX('Productivity Dump'!$E$4:$AJ$500,
MATCH($A92,'Productivity Dump'!$A$4:$A$500,0),
MATCH(BQ$2,'Productivity Dump'!$E$3:$AJ$3,0)
),
IF(BQ$3="Attendance",
INDEX('Attendance Dump'!$E$2:$AI$400,
MATCH($A92,'Attendance Dump'!$B$2:$B$400,0),
MATCH(BQ$2,'Attendance Dump'!$E$1:$AI$1,0)
),
INDEX('Active Hour''s Dump'!$D$3:$AH$337,
MATCH($C92,'Active Hour''s Dump'!$A$3:$A$337,0),
MATCH(BQ$2,'Active Hour''s Dump'!$D$2:$AH$2,0)
))),"")</f>
        <v>P</v>
      </c>
      <c r="BR92" s="54">
        <f>_xlfn.IFNA(IF(BR$3="Productivity",
INDEX('Productivity Dump'!$E$4:$AJ$500,
MATCH($A92,'Productivity Dump'!$A$4:$A$500,0),
MATCH(BR$2,'Productivity Dump'!$E$3:$AJ$3,0)
),
IF(BR$3="Attendance",
INDEX('Attendance Dump'!$E$2:$AI$400,
MATCH($A92,'Attendance Dump'!$B$2:$B$400,0),
MATCH(BR$2,'Attendance Dump'!$E$1:$AI$1,0)
),
INDEX('Active Hour''s Dump'!$D$3:$AH$337,
MATCH($C92,'Active Hour''s Dump'!$A$3:$A$337,0),
MATCH(BR$2,'Active Hour''s Dump'!$D$2:$AH$2,0)
))),"")</f>
        <v>4.75</v>
      </c>
      <c r="BS92" s="13">
        <f>_xlfn.IFNA(IF(BS$3="Productivity",
INDEX('Productivity Dump'!$E$4:$AJ$500,
MATCH($A92,'Productivity Dump'!$A$4:$A$500,0),
MATCH(BS$2,'Productivity Dump'!$E$3:$AJ$3,0)
),
IF(BS$3="Attendance",
INDEX('Attendance Dump'!$E$2:$AI$400,
MATCH($A92,'Attendance Dump'!$B$2:$B$400,0),
MATCH(BS$2,'Attendance Dump'!$E$1:$AI$1,0)
),
INDEX('Active Hour''s Dump'!$D$3:$AH$337,
MATCH($C92,'Active Hour''s Dump'!$A$3:$A$337,0),
MATCH(BS$2,'Active Hour''s Dump'!$D$2:$AH$2,0)
))),"")</f>
        <v>1041.9330000000002</v>
      </c>
      <c r="BT92" s="13" t="str">
        <f>_xlfn.IFNA(IF(BT$3="Productivity",
INDEX('Productivity Dump'!$E$4:$AJ$500,
MATCH($A92,'Productivity Dump'!$A$4:$A$500,0),
MATCH(BT$2,'Productivity Dump'!$E$3:$AJ$3,0)
),
IF(BT$3="Attendance",
INDEX('Attendance Dump'!$E$2:$AI$400,
MATCH($A92,'Attendance Dump'!$B$2:$B$400,0),
MATCH(BT$2,'Attendance Dump'!$E$1:$AI$1,0)
),
INDEX('Active Hour''s Dump'!$D$3:$AH$337,
MATCH($C92,'Active Hour''s Dump'!$A$3:$A$337,0),
MATCH(BT$2,'Active Hour''s Dump'!$D$2:$AH$2,0)
))),"")</f>
        <v>H(P)</v>
      </c>
      <c r="BU92" s="54">
        <f>_xlfn.IFNA(IF(BU$3="Productivity",
INDEX('Productivity Dump'!$E$4:$AJ$500,
MATCH($A92,'Productivity Dump'!$A$4:$A$500,0),
MATCH(BU$2,'Productivity Dump'!$E$3:$AJ$3,0)
),
IF(BU$3="Attendance",
INDEX('Attendance Dump'!$E$2:$AI$400,
MATCH($A92,'Attendance Dump'!$B$2:$B$400,0),
MATCH(BU$2,'Attendance Dump'!$E$1:$AI$1,0)
),
INDEX('Active Hour''s Dump'!$D$3:$AH$337,
MATCH($C92,'Active Hour''s Dump'!$A$3:$A$337,0),
MATCH(BU$2,'Active Hour''s Dump'!$D$2:$AH$2,0)
))),"")</f>
        <v>4.5833333333333304</v>
      </c>
      <c r="BV92" s="13">
        <f>_xlfn.IFNA(IF(BV$3="Productivity",
INDEX('Productivity Dump'!$E$4:$AJ$500,
MATCH($A92,'Productivity Dump'!$A$4:$A$500,0),
MATCH(BV$2,'Productivity Dump'!$E$3:$AJ$3,0)
),
IF(BV$3="Attendance",
INDEX('Attendance Dump'!$E$2:$AI$400,
MATCH($A92,'Attendance Dump'!$B$2:$B$400,0),
MATCH(BV$2,'Attendance Dump'!$E$1:$AI$1,0)
),
INDEX('Active Hour''s Dump'!$D$3:$AH$337,
MATCH($C92,'Active Hour''s Dump'!$A$3:$A$337,0),
MATCH(BV$2,'Active Hour''s Dump'!$D$2:$AH$2,0)
))),"")</f>
        <v>1001.5059999999997</v>
      </c>
      <c r="BW92" s="13" t="str">
        <f>_xlfn.IFNA(IF(BW$3="Productivity",
INDEX('Productivity Dump'!$E$4:$AJ$500,
MATCH($A92,'Productivity Dump'!$A$4:$A$500,0),
MATCH(BW$2,'Productivity Dump'!$E$3:$AJ$3,0)
),
IF(BW$3="Attendance",
INDEX('Attendance Dump'!$E$2:$AI$400,
MATCH($A92,'Attendance Dump'!$B$2:$B$400,0),
MATCH(BW$2,'Attendance Dump'!$E$1:$AI$1,0)
),
INDEX('Active Hour''s Dump'!$D$3:$AH$337,
MATCH($C92,'Active Hour''s Dump'!$A$3:$A$337,0),
MATCH(BW$2,'Active Hour''s Dump'!$D$2:$AH$2,0)
))),"")</f>
        <v>P</v>
      </c>
      <c r="BX92" s="54">
        <f>_xlfn.IFNA(IF(BX$3="Productivity",
INDEX('Productivity Dump'!$E$4:$AJ$500,
MATCH($A92,'Productivity Dump'!$A$4:$A$500,0),
MATCH(BX$2,'Productivity Dump'!$E$3:$AJ$3,0)
),
IF(BX$3="Attendance",
INDEX('Attendance Dump'!$E$2:$AI$400,
MATCH($A92,'Attendance Dump'!$B$2:$B$400,0),
MATCH(BX$2,'Attendance Dump'!$E$1:$AI$1,0)
),
INDEX('Active Hour''s Dump'!$D$3:$AH$337,
MATCH($C92,'Active Hour''s Dump'!$A$3:$A$337,0),
MATCH(BX$2,'Active Hour''s Dump'!$D$2:$AH$2,0)
))),"")</f>
        <v>4.4166666666666696</v>
      </c>
      <c r="BY92" s="13">
        <f>_xlfn.IFNA(IF(BY$3="Productivity",
INDEX('Productivity Dump'!$E$4:$AJ$500,
MATCH($A92,'Productivity Dump'!$A$4:$A$500,0),
MATCH(BY$2,'Productivity Dump'!$E$3:$AJ$3,0)
),
IF(BY$3="Attendance",
INDEX('Attendance Dump'!$E$2:$AI$400,
MATCH($A92,'Attendance Dump'!$B$2:$B$400,0),
MATCH(BY$2,'Attendance Dump'!$E$1:$AI$1,0)
),
INDEX('Active Hour''s Dump'!$D$3:$AH$337,
MATCH($C92,'Active Hour''s Dump'!$A$3:$A$337,0),
MATCH(BY$2,'Active Hour''s Dump'!$D$2:$AH$2,0)
))),"")</f>
        <v>97.692000000000007</v>
      </c>
      <c r="BZ92" s="13" t="str">
        <f>_xlfn.IFNA(IF(BZ$3="Productivity",
INDEX('Productivity Dump'!$E$4:$AJ$500,
MATCH($A92,'Productivity Dump'!$A$4:$A$500,0),
MATCH(BZ$2,'Productivity Dump'!$E$3:$AJ$3,0)
),
IF(BZ$3="Attendance",
INDEX('Attendance Dump'!$E$2:$AI$400,
MATCH($A92,'Attendance Dump'!$B$2:$B$400,0),
MATCH(BZ$2,'Attendance Dump'!$E$1:$AI$1,0)
),
INDEX('Active Hour''s Dump'!$D$3:$AH$337,
MATCH($C92,'Active Hour''s Dump'!$A$3:$A$337,0),
MATCH(BZ$2,'Active Hour''s Dump'!$D$2:$AH$2,0)
))),"")</f>
        <v>LWP-LWP</v>
      </c>
      <c r="CA92" s="54">
        <f>_xlfn.IFNA(IF(CA$3="Productivity",
INDEX('Productivity Dump'!$E$4:$AJ$500,
MATCH($A92,'Productivity Dump'!$A$4:$A$500,0),
MATCH(CA$2,'Productivity Dump'!$E$3:$AJ$3,0)
),
IF(CA$3="Attendance",
INDEX('Attendance Dump'!$E$2:$AI$400,
MATCH($A92,'Attendance Dump'!$B$2:$B$400,0),
MATCH(CA$2,'Attendance Dump'!$E$1:$AI$1,0)
),
INDEX('Active Hour''s Dump'!$D$3:$AH$337,
MATCH($C92,'Active Hour''s Dump'!$A$3:$A$337,0),
MATCH(CA$2,'Active Hour''s Dump'!$D$2:$AH$2,0)
))),"")</f>
        <v>0.58333333333333304</v>
      </c>
      <c r="CB92" s="13">
        <f>_xlfn.IFNA(IF(CB$3="Productivity",
INDEX('Productivity Dump'!$E$4:$AJ$500,
MATCH($A92,'Productivity Dump'!$A$4:$A$500,0),
MATCH(CB$2,'Productivity Dump'!$E$3:$AJ$3,0)
),
IF(CB$3="Attendance",
INDEX('Attendance Dump'!$E$2:$AI$400,
MATCH($A92,'Attendance Dump'!$B$2:$B$400,0),
MATCH(CB$2,'Attendance Dump'!$E$1:$AI$1,0)
),
INDEX('Active Hour''s Dump'!$D$3:$AH$337,
MATCH($C92,'Active Hour''s Dump'!$A$3:$A$337,0),
MATCH(CB$2,'Active Hour''s Dump'!$D$2:$AH$2,0)
))),"")</f>
        <v>0</v>
      </c>
      <c r="CC92" s="13" t="str">
        <f>_xlfn.IFNA(IF(CC$3="Productivity",
INDEX('Productivity Dump'!$E$4:$AJ$500,
MATCH($A92,'Productivity Dump'!$A$4:$A$500,0),
MATCH(CC$2,'Productivity Dump'!$E$3:$AJ$3,0)
),
IF(CC$3="Attendance",
INDEX('Attendance Dump'!$E$2:$AI$400,
MATCH($A92,'Attendance Dump'!$B$2:$B$400,0),
MATCH(CC$2,'Attendance Dump'!$E$1:$AI$1,0)
),
INDEX('Active Hour''s Dump'!$D$3:$AH$337,
MATCH($C92,'Active Hour''s Dump'!$A$3:$A$337,0),
MATCH(CC$2,'Active Hour''s Dump'!$D$2:$AH$2,0)
))),"")</f>
        <v>WO</v>
      </c>
      <c r="CD92" s="54">
        <f>_xlfn.IFNA(IF(CD$3="Productivity",
INDEX('Productivity Dump'!$E$4:$AJ$500,
MATCH($A92,'Productivity Dump'!$A$4:$A$500,0),
MATCH(CD$2,'Productivity Dump'!$E$3:$AJ$3,0)
),
IF(CD$3="Attendance",
INDEX('Attendance Dump'!$E$2:$AI$400,
MATCH($A92,'Attendance Dump'!$B$2:$B$400,0),
MATCH(CD$2,'Attendance Dump'!$E$1:$AI$1,0)
),
INDEX('Active Hour''s Dump'!$D$3:$AH$337,
MATCH($C92,'Active Hour''s Dump'!$A$3:$A$337,0),
MATCH(CD$2,'Active Hour''s Dump'!$D$2:$AH$2,0)
))),"")</f>
        <v>0</v>
      </c>
      <c r="CE92" s="13">
        <f>_xlfn.IFNA(IF(CE$3="Productivity",
INDEX('Productivity Dump'!$E$4:$AJ$500,
MATCH($A92,'Productivity Dump'!$A$4:$A$500,0),
MATCH(CE$2,'Productivity Dump'!$E$3:$AJ$3,0)
),
IF(CE$3="Attendance",
INDEX('Attendance Dump'!$E$2:$AI$400,
MATCH($A92,'Attendance Dump'!$B$2:$B$400,0),
MATCH(CE$2,'Attendance Dump'!$E$1:$AI$1,0)
),
INDEX('Active Hour''s Dump'!$D$3:$AH$337,
MATCH($C92,'Active Hour''s Dump'!$A$3:$A$337,0),
MATCH(CE$2,'Active Hour''s Dump'!$D$2:$AH$2,0)
))),"")</f>
        <v>594.81399999999996</v>
      </c>
      <c r="CF92" s="13" t="str">
        <f>_xlfn.IFNA(IF(CF$3="Productivity",
INDEX('Productivity Dump'!$E$4:$AJ$500,
MATCH($A92,'Productivity Dump'!$A$4:$A$500,0),
MATCH(CF$2,'Productivity Dump'!$E$3:$AJ$3,0)
),
IF(CF$3="Attendance",
INDEX('Attendance Dump'!$E$2:$AI$400,
MATCH($A92,'Attendance Dump'!$B$2:$B$400,0),
MATCH(CF$2,'Attendance Dump'!$E$1:$AI$1,0)
),
INDEX('Active Hour''s Dump'!$D$3:$AH$337,
MATCH($C92,'Active Hour''s Dump'!$A$3:$A$337,0),
MATCH(CF$2,'Active Hour''s Dump'!$D$2:$AH$2,0)
))),"")</f>
        <v>P</v>
      </c>
      <c r="CG92" s="54">
        <f>_xlfn.IFNA(IF(CG$3="Productivity",
INDEX('Productivity Dump'!$E$4:$AJ$500,
MATCH($A92,'Productivity Dump'!$A$4:$A$500,0),
MATCH(CG$2,'Productivity Dump'!$E$3:$AJ$3,0)
),
IF(CG$3="Attendance",
INDEX('Attendance Dump'!$E$2:$AI$400,
MATCH($A92,'Attendance Dump'!$B$2:$B$400,0),
MATCH(CG$2,'Attendance Dump'!$E$1:$AI$1,0)
),
INDEX('Active Hour''s Dump'!$D$3:$AH$337,
MATCH($C92,'Active Hour''s Dump'!$A$3:$A$337,0),
MATCH(CG$2,'Active Hour''s Dump'!$D$2:$AH$2,0)
))),"")</f>
        <v>2.6666666666666701</v>
      </c>
      <c r="CH92" s="13">
        <f>_xlfn.IFNA(IF(CH$3="Productivity",
INDEX('Productivity Dump'!$E$4:$AJ$500,
MATCH($A92,'Productivity Dump'!$A$4:$A$500,0),
MATCH(CH$2,'Productivity Dump'!$E$3:$AJ$3,0)
),
IF(CH$3="Attendance",
INDEX('Attendance Dump'!$E$2:$AI$400,
MATCH($A92,'Attendance Dump'!$B$2:$B$400,0),
MATCH(CH$2,'Attendance Dump'!$E$1:$AI$1,0)
),
INDEX('Active Hour''s Dump'!$D$3:$AH$337,
MATCH($C92,'Active Hour''s Dump'!$A$3:$A$337,0),
MATCH(CH$2,'Active Hour''s Dump'!$D$2:$AH$2,0)
))),"")</f>
        <v>1222.921</v>
      </c>
      <c r="CI92" s="13" t="str">
        <f>_xlfn.IFNA(IF(CI$3="Productivity",
INDEX('Productivity Dump'!$E$4:$AJ$500,
MATCH($A92,'Productivity Dump'!$A$4:$A$500,0),
MATCH(CI$2,'Productivity Dump'!$E$3:$AJ$3,0)
),
IF(CI$3="Attendance",
INDEX('Attendance Dump'!$E$2:$AI$400,
MATCH($A92,'Attendance Dump'!$B$2:$B$400,0),
MATCH(CI$2,'Attendance Dump'!$E$1:$AI$1,0)
),
INDEX('Active Hour''s Dump'!$D$3:$AH$337,
MATCH($C92,'Active Hour''s Dump'!$A$3:$A$337,0),
MATCH(CI$2,'Active Hour''s Dump'!$D$2:$AH$2,0)
))),"")</f>
        <v>P</v>
      </c>
      <c r="CJ92" s="54">
        <f>_xlfn.IFNA(IF(CJ$3="Productivity",
INDEX('Productivity Dump'!$E$4:$AJ$500,
MATCH($A92,'Productivity Dump'!$A$4:$A$500,0),
MATCH(CJ$2,'Productivity Dump'!$E$3:$AJ$3,0)
),
IF(CJ$3="Attendance",
INDEX('Attendance Dump'!$E$2:$AI$400,
MATCH($A92,'Attendance Dump'!$B$2:$B$400,0),
MATCH(CJ$2,'Attendance Dump'!$E$1:$AI$1,0)
),
INDEX('Active Hour''s Dump'!$D$3:$AH$337,
MATCH($C92,'Active Hour''s Dump'!$A$3:$A$337,0),
MATCH(CJ$2,'Active Hour''s Dump'!$D$2:$AH$2,0)
))),"")</f>
        <v>4.9166666666666696</v>
      </c>
      <c r="CK92" s="13">
        <f>_xlfn.IFNA(IF(CK$3="Productivity",
INDEX('Productivity Dump'!$E$4:$AJ$500,
MATCH($A92,'Productivity Dump'!$A$4:$A$500,0),
MATCH(CK$2,'Productivity Dump'!$E$3:$AJ$3,0)
),
IF(CK$3="Attendance",
INDEX('Attendance Dump'!$E$2:$AI$400,
MATCH($A92,'Attendance Dump'!$B$2:$B$400,0),
MATCH(CK$2,'Attendance Dump'!$E$1:$AI$1,0)
),
INDEX('Active Hour''s Dump'!$D$3:$AH$337,
MATCH($C92,'Active Hour''s Dump'!$A$3:$A$337,0),
MATCH(CK$2,'Active Hour''s Dump'!$D$2:$AH$2,0)
))),"")</f>
        <v>1017.1070000000002</v>
      </c>
      <c r="CL92" s="13" t="str">
        <f>_xlfn.IFNA(IF(CL$3="Productivity",
INDEX('Productivity Dump'!$E$4:$AJ$500,
MATCH($A92,'Productivity Dump'!$A$4:$A$500,0),
MATCH(CL$2,'Productivity Dump'!$E$3:$AJ$3,0)
),
IF(CL$3="Attendance",
INDEX('Attendance Dump'!$E$2:$AI$400,
MATCH($A92,'Attendance Dump'!$B$2:$B$400,0),
MATCH(CL$2,'Attendance Dump'!$E$1:$AI$1,0)
),
INDEX('Active Hour''s Dump'!$D$3:$AH$337,
MATCH($C92,'Active Hour''s Dump'!$A$3:$A$337,0),
MATCH(CL$2,'Active Hour''s Dump'!$D$2:$AH$2,0)
))),"")</f>
        <v>P</v>
      </c>
      <c r="CM92" s="54">
        <f>_xlfn.IFNA(IF(CM$3="Productivity",
INDEX('Productivity Dump'!$E$4:$AJ$500,
MATCH($A92,'Productivity Dump'!$A$4:$A$500,0),
MATCH(CM$2,'Productivity Dump'!$E$3:$AJ$3,0)
),
IF(CM$3="Attendance",
INDEX('Attendance Dump'!$E$2:$AI$400,
MATCH($A92,'Attendance Dump'!$B$2:$B$400,0),
MATCH(CM$2,'Attendance Dump'!$E$1:$AI$1,0)
),
INDEX('Active Hour''s Dump'!$D$3:$AH$337,
MATCH($C92,'Active Hour''s Dump'!$A$3:$A$337,0),
MATCH(CM$2,'Active Hour''s Dump'!$D$2:$AH$2,0)
))),"")</f>
        <v>4.1666666666666696</v>
      </c>
      <c r="CN92" s="13">
        <f>_xlfn.IFNA(IF(CN$3="Productivity",
INDEX('Productivity Dump'!$E$4:$AJ$500,
MATCH($A92,'Productivity Dump'!$A$4:$A$500,0),
MATCH(CN$2,'Productivity Dump'!$E$3:$AJ$3,0)
),
IF(CN$3="Attendance",
INDEX('Attendance Dump'!$E$2:$AI$400,
MATCH($A92,'Attendance Dump'!$B$2:$B$400,0),
MATCH(CN$2,'Attendance Dump'!$E$1:$AI$1,0)
),
INDEX('Active Hour''s Dump'!$D$3:$AH$337,
MATCH($C92,'Active Hour''s Dump'!$A$3:$A$337,0),
MATCH(CN$2,'Active Hour''s Dump'!$D$2:$AH$2,0)
))),"")</f>
        <v>0</v>
      </c>
      <c r="CO92" s="13">
        <f>_xlfn.IFNA(IF(CO$3="Productivity",
INDEX('Productivity Dump'!$E$4:$AJ$500,
MATCH($A92,'Productivity Dump'!$A$4:$A$500,0),
MATCH(CO$2,'Productivity Dump'!$E$3:$AJ$3,0)
),
IF(CO$3="Attendance",
INDEX('Attendance Dump'!$E$2:$AI$400,
MATCH($A92,'Attendance Dump'!$B$2:$B$400,0),
MATCH(CO$2,'Attendance Dump'!$E$1:$AI$1,0)
),
INDEX('Active Hour''s Dump'!$D$3:$AH$337,
MATCH($C92,'Active Hour''s Dump'!$A$3:$A$337,0),
MATCH(CO$2,'Active Hour''s Dump'!$D$2:$AH$2,0)
))),"")</f>
        <v>0</v>
      </c>
      <c r="CP92" s="54">
        <f>_xlfn.IFNA(IF(CP$3="Productivity",
INDEX('Productivity Dump'!$E$4:$AJ$500,
MATCH($A92,'Productivity Dump'!$A$4:$A$500,0),
MATCH(CP$2,'Productivity Dump'!$E$3:$AJ$3,0)
),
IF(CP$3="Attendance",
INDEX('Attendance Dump'!$E$2:$AI$400,
MATCH($A92,'Attendance Dump'!$B$2:$B$400,0),
MATCH(CP$2,'Attendance Dump'!$E$1:$AI$1,0)
),
INDEX('Active Hour''s Dump'!$D$3:$AH$337,
MATCH($C92,'Active Hour''s Dump'!$A$3:$A$337,0),
MATCH(CP$2,'Active Hour''s Dump'!$D$2:$AH$2,0)
))),"")</f>
        <v>0</v>
      </c>
      <c r="CQ92" s="13">
        <f>_xlfn.IFNA(IF(CQ$3="Productivity",
INDEX('Productivity Dump'!$E$4:$AJ$500,
MATCH($A92,'Productivity Dump'!$A$4:$A$500,0),
MATCH(CQ$2,'Productivity Dump'!$E$3:$AJ$3,0)
),
IF(CQ$3="Attendance",
INDEX('Attendance Dump'!$E$2:$AI$400,
MATCH($A92,'Attendance Dump'!$B$2:$B$400,0),
MATCH(CQ$2,'Attendance Dump'!$E$1:$AI$1,0)
),
INDEX('Active Hour''s Dump'!$D$3:$AH$337,
MATCH($C92,'Active Hour''s Dump'!$A$3:$A$337,0),
MATCH(CQ$2,'Active Hour''s Dump'!$D$2:$AH$2,0)
))),"")</f>
        <v>0</v>
      </c>
      <c r="CR92" s="13">
        <f>_xlfn.IFNA(IF(CR$3="Productivity",
INDEX('Productivity Dump'!$E$4:$AJ$500,
MATCH($A92,'Productivity Dump'!$A$4:$A$500,0),
MATCH(CR$2,'Productivity Dump'!$E$3:$AJ$3,0)
),
IF(CR$3="Attendance",
INDEX('Attendance Dump'!$E$2:$AI$400,
MATCH($A92,'Attendance Dump'!$B$2:$B$400,0),
MATCH(CR$2,'Attendance Dump'!$E$1:$AI$1,0)
),
INDEX('Active Hour''s Dump'!$D$3:$AH$337,
MATCH($C92,'Active Hour''s Dump'!$A$3:$A$337,0),
MATCH(CR$2,'Active Hour''s Dump'!$D$2:$AH$2,0)
))),"")</f>
        <v>0</v>
      </c>
      <c r="CS92" s="54">
        <f>_xlfn.IFNA(IF(CS$3="Productivity",
INDEX('Productivity Dump'!$E$4:$AJ$500,
MATCH($A92,'Productivity Dump'!$A$4:$A$500,0),
MATCH(CS$2,'Productivity Dump'!$E$3:$AJ$3,0)
),
IF(CS$3="Attendance",
INDEX('Attendance Dump'!$E$2:$AI$400,
MATCH($A92,'Attendance Dump'!$B$2:$B$400,0),
MATCH(CS$2,'Attendance Dump'!$E$1:$AI$1,0)
),
INDEX('Active Hour''s Dump'!$D$3:$AH$337,
MATCH($C92,'Active Hour''s Dump'!$A$3:$A$337,0),
MATCH(CS$2,'Active Hour''s Dump'!$D$2:$AH$2,0)
))),"")</f>
        <v>0</v>
      </c>
      <c r="CT92" s="13">
        <f>_xlfn.IFNA(IF(CT$3="Productivity",
INDEX('Productivity Dump'!$E$4:$AJ$500,
MATCH($A92,'Productivity Dump'!$A$4:$A$500,0),
MATCH(CT$2,'Productivity Dump'!$E$3:$AJ$3,0)
),
IF(CT$3="Attendance",
INDEX('Attendance Dump'!$E$2:$AI$400,
MATCH($A92,'Attendance Dump'!$B$2:$B$400,0),
MATCH(CT$2,'Attendance Dump'!$E$1:$AI$1,0)
),
INDEX('Active Hour''s Dump'!$D$3:$AH$337,
MATCH($C92,'Active Hour''s Dump'!$A$3:$A$337,0),
MATCH(CT$2,'Active Hour''s Dump'!$D$2:$AH$2,0)
))),"")</f>
        <v>0</v>
      </c>
      <c r="CU92" s="13">
        <f>_xlfn.IFNA(IF(CU$3="Productivity",
INDEX('Productivity Dump'!$E$4:$AJ$500,
MATCH($A92,'Productivity Dump'!$A$4:$A$500,0),
MATCH(CU$2,'Productivity Dump'!$E$3:$AJ$3,0)
),
IF(CU$3="Attendance",
INDEX('Attendance Dump'!$E$2:$AI$400,
MATCH($A92,'Attendance Dump'!$B$2:$B$400,0),
MATCH(CU$2,'Attendance Dump'!$E$1:$AI$1,0)
),
INDEX('Active Hour''s Dump'!$D$3:$AH$337,
MATCH($C92,'Active Hour''s Dump'!$A$3:$A$337,0),
MATCH(CU$2,'Active Hour''s Dump'!$D$2:$AH$2,0)
))),"")</f>
        <v>0</v>
      </c>
      <c r="CV92" s="54">
        <f>_xlfn.IFNA(IF(CV$3="Productivity",
INDEX('Productivity Dump'!$E$4:$AJ$500,
MATCH($A92,'Productivity Dump'!$A$4:$A$500,0),
MATCH(CV$2,'Productivity Dump'!$E$3:$AJ$3,0)
),
IF(CV$3="Attendance",
INDEX('Attendance Dump'!$E$2:$AI$400,
MATCH($A92,'Attendance Dump'!$B$2:$B$400,0),
MATCH(CV$2,'Attendance Dump'!$E$1:$AI$1,0)
),
INDEX('Active Hour''s Dump'!$D$3:$AH$337,
MATCH($C92,'Active Hour''s Dump'!$A$3:$A$337,0),
MATCH(CV$2,'Active Hour''s Dump'!$D$2:$AH$2,0)
))),"")</f>
        <v>0</v>
      </c>
      <c r="CW92" s="13"/>
      <c r="CX92" s="13"/>
      <c r="CY92" s="54"/>
      <c r="DA92" s="57">
        <f t="shared" si="69"/>
        <v>80.666666666666671</v>
      </c>
      <c r="DB92" s="35">
        <f t="shared" si="70"/>
        <v>20145.650999999998</v>
      </c>
      <c r="DC92" s="35">
        <f t="shared" si="67"/>
        <v>0</v>
      </c>
      <c r="DD92" s="35">
        <f t="shared" ca="1" si="68"/>
        <v>0</v>
      </c>
      <c r="DF92" s="32" cm="1">
        <f t="array" ref="DF92">SUMPRODUCT(
    (MOD(COLUMN(H92:CV92) - COLUMN(H92), 3) = 0) *
    (H92:CV92 = 0) *
    (I92:CW92 = "P") *
    (COUNTIF(UKHoliday, H$2:CV$2) = 0)
)</f>
        <v>0</v>
      </c>
      <c r="DG92" s="33" cm="1">
        <f t="array" ref="DG92">SUMPRODUCT(
  (MOD(COLUMN(H92:CV92) - COLUMN(H92), 3) = 0) *
  (H92:CV92 &gt; 0) *
  (H92:CV92 &lt; 0.5 * IF(((WEEKDAY(H$2:CV$2, 2) = 1) + (WEEKDAY(H$2:CV$2, 2) = 6)), G92, F92)) *
  (I92:CW92 = "P") *
  (COUNTIF(UKHoliday, H$2:CV$2) = 0)
)</f>
        <v>0</v>
      </c>
      <c r="DH92" s="33" cm="1">
        <f t="array" ref="DH92">SUMPRODUCT(
  (MOD(COLUMN(H92:CV92) - COLUMN(H92), 3) = 0) *
  (H92:CV92 &gt; 0.5 * IF(((WEEKDAY(H$2:CV$2, 2) = 1) + (WEEKDAY(H$2:CV$2, 2) = 6)), $G92, $F92)) *
  (H92:CV92 &lt; 0.8 * IF(((WEEKDAY(H$2:CV$2, 2) = 1) + (WEEKDAY(H$2:CV$2, 2) = 6)), $G92, $F92)) *
  (I92:CW92 = "P") *
  (COUNTIF(UKHoliday, H$2:CV$2) = 0)
)</f>
        <v>0</v>
      </c>
      <c r="DI92" s="33" cm="1">
        <f t="array" ref="DI92">SUMPRODUCT(
  (MOD(COLUMN(H92:CV92) - COLUMN(H92), 3) = 0) *
  (H92:CV92 &gt; 0.8 * IF(((WEEKDAY(H$2:CV$2, 2) = 1) + (WEEKDAY(H$2:CV$2, 2) = 6)), $G92, $F92)) *
  (H92:CV92 &lt; 1 * IF(((WEEKDAY(H$2:CV$2, 2) = 1) + (WEEKDAY(H$2:CV$2, 2) = 6)), $G92, $F92)) *
  (I92:CW92 = "P") *
  (COUNTIF(UKHoliday, H$2:CV$2) = 0)
)</f>
        <v>0</v>
      </c>
    </row>
    <row r="93" spans="1:113" x14ac:dyDescent="0.3">
      <c r="A93" s="8" t="s">
        <v>119</v>
      </c>
      <c r="B93" s="8" t="s">
        <v>118</v>
      </c>
      <c r="C93" s="9" t="s">
        <v>642</v>
      </c>
      <c r="D93" s="62" t="s">
        <v>555</v>
      </c>
      <c r="E93" s="35">
        <v>26400</v>
      </c>
      <c r="F93" s="35">
        <f t="shared" si="65"/>
        <v>1320</v>
      </c>
      <c r="G93" s="35">
        <f t="shared" si="66"/>
        <v>660</v>
      </c>
      <c r="H93" s="13">
        <f>_xlfn.IFNA(IF(H$3="Productivity",
INDEX('Productivity Dump'!$E$4:$AJ$500,
MATCH($A93,'Productivity Dump'!$A$4:$A$500,0),
MATCH(H$2,'Productivity Dump'!$E$3:$AJ$3,0)
),
IF(H$3="Attendance",
INDEX('Attendance Dump'!$E$2:$AI$400,
MATCH($A93,'Attendance Dump'!$B$2:$B$400,0),
MATCH(H$2,'Attendance Dump'!$E$1:$AI$1,0)
),
INDEX('Active Hour''s Dump'!$D$3:$AH$337,
MATCH($C93,'Active Hour''s Dump'!$A$3:$A$337,0),
MATCH(H$2,'Active Hour''s Dump'!$D$2:$AH$2,0)
))),"")</f>
        <v>1252.8369999999993</v>
      </c>
      <c r="I93" s="13" t="str">
        <f>_xlfn.IFNA(IF(I$3="Productivity",
INDEX('Productivity Dump'!$E$4:$AJ$500,
MATCH($A93,'Productivity Dump'!$A$4:$A$500,0),
MATCH(I$2,'Productivity Dump'!$E$3:$AJ$3,0)
),
IF(I$3="Attendance",
INDEX('Attendance Dump'!$E$2:$AI$400,
MATCH($A93,'Attendance Dump'!$B$2:$B$400,0),
MATCH(I$2,'Attendance Dump'!$E$1:$AI$1,0)
),
INDEX('Active Hour''s Dump'!$D$3:$AH$337,
MATCH($C93,'Active Hour''s Dump'!$A$3:$A$337,0),
MATCH(I$2,'Active Hour''s Dump'!$D$2:$AH$2,0)
))),"")</f>
        <v>P</v>
      </c>
      <c r="J93" s="54">
        <f>_xlfn.IFNA(IF(J$3="Productivity",
INDEX('Productivity Dump'!$E$4:$AJ$500,
MATCH($A93,'Productivity Dump'!$A$4:$A$500,0),
MATCH(J$2,'Productivity Dump'!$E$3:$AJ$3,0)
),
IF(J$3="Attendance",
INDEX('Attendance Dump'!$E$2:$AI$400,
MATCH($A93,'Attendance Dump'!$B$2:$B$400,0),
MATCH(J$2,'Attendance Dump'!$E$1:$AI$1,0)
),
INDEX('Active Hour''s Dump'!$D$3:$AH$337,
MATCH($C93,'Active Hour''s Dump'!$A$3:$A$337,0),
MATCH(J$2,'Active Hour''s Dump'!$D$2:$AH$2,0)
))),"")</f>
        <v>6.6666666666666696</v>
      </c>
      <c r="K93" s="13">
        <f>_xlfn.IFNA(IF(K$3="Productivity",
INDEX('Productivity Dump'!$E$4:$AJ$500,
MATCH($A93,'Productivity Dump'!$A$4:$A$500,0),
MATCH(K$2,'Productivity Dump'!$E$3:$AJ$3,0)
),
IF(K$3="Attendance",
INDEX('Attendance Dump'!$E$2:$AI$400,
MATCH($A93,'Attendance Dump'!$B$2:$B$400,0),
MATCH(K$2,'Attendance Dump'!$E$1:$AI$1,0)
),
INDEX('Active Hour''s Dump'!$D$3:$AH$337,
MATCH($C93,'Active Hour''s Dump'!$A$3:$A$337,0),
MATCH(K$2,'Active Hour''s Dump'!$D$2:$AH$2,0)
))),"")</f>
        <v>1324.8869999999999</v>
      </c>
      <c r="L93" s="13" t="str">
        <f>_xlfn.IFNA(IF(L$3="Productivity",
INDEX('Productivity Dump'!$E$4:$AJ$500,
MATCH($A93,'Productivity Dump'!$A$4:$A$500,0),
MATCH(L$2,'Productivity Dump'!$E$3:$AJ$3,0)
),
IF(L$3="Attendance",
INDEX('Attendance Dump'!$E$2:$AI$400,
MATCH($A93,'Attendance Dump'!$B$2:$B$400,0),
MATCH(L$2,'Attendance Dump'!$E$1:$AI$1,0)
),
INDEX('Active Hour''s Dump'!$D$3:$AH$337,
MATCH($C93,'Active Hour''s Dump'!$A$3:$A$337,0),
MATCH(L$2,'Active Hour''s Dump'!$D$2:$AH$2,0)
))),"")</f>
        <v>P</v>
      </c>
      <c r="M93" s="54">
        <f>_xlfn.IFNA(IF(M$3="Productivity",
INDEX('Productivity Dump'!$E$4:$AJ$500,
MATCH($A93,'Productivity Dump'!$A$4:$A$500,0),
MATCH(M$2,'Productivity Dump'!$E$3:$AJ$3,0)
),
IF(M$3="Attendance",
INDEX('Attendance Dump'!$E$2:$AI$400,
MATCH($A93,'Attendance Dump'!$B$2:$B$400,0),
MATCH(M$2,'Attendance Dump'!$E$1:$AI$1,0)
),
INDEX('Active Hour''s Dump'!$D$3:$AH$337,
MATCH($C93,'Active Hour''s Dump'!$A$3:$A$337,0),
MATCH(M$2,'Active Hour''s Dump'!$D$2:$AH$2,0)
))),"")</f>
        <v>6.8333333333333304</v>
      </c>
      <c r="N93" s="13">
        <f>_xlfn.IFNA(IF(N$3="Productivity",
INDEX('Productivity Dump'!$E$4:$AJ$500,
MATCH($A93,'Productivity Dump'!$A$4:$A$500,0),
MATCH(N$2,'Productivity Dump'!$E$3:$AJ$3,0)
),
IF(N$3="Attendance",
INDEX('Attendance Dump'!$E$2:$AI$400,
MATCH($A93,'Attendance Dump'!$B$2:$B$400,0),
MATCH(N$2,'Attendance Dump'!$E$1:$AI$1,0)
),
INDEX('Active Hour''s Dump'!$D$3:$AH$337,
MATCH($C93,'Active Hour''s Dump'!$A$3:$A$337,0),
MATCH(N$2,'Active Hour''s Dump'!$D$2:$AH$2,0)
))),"")</f>
        <v>406.58799999999997</v>
      </c>
      <c r="O93" s="13" t="str">
        <f>_xlfn.IFNA(IF(O$3="Productivity",
INDEX('Productivity Dump'!$E$4:$AJ$500,
MATCH($A93,'Productivity Dump'!$A$4:$A$500,0),
MATCH(O$2,'Productivity Dump'!$E$3:$AJ$3,0)
),
IF(O$3="Attendance",
INDEX('Attendance Dump'!$E$2:$AI$400,
MATCH($A93,'Attendance Dump'!$B$2:$B$400,0),
MATCH(O$2,'Attendance Dump'!$E$1:$AI$1,0)
),
INDEX('Active Hour''s Dump'!$D$3:$AH$337,
MATCH($C93,'Active Hour''s Dump'!$A$3:$A$337,0),
MATCH(O$2,'Active Hour''s Dump'!$D$2:$AH$2,0)
))),"")</f>
        <v>P</v>
      </c>
      <c r="P93" s="54">
        <f>_xlfn.IFNA(IF(P$3="Productivity",
INDEX('Productivity Dump'!$E$4:$AJ$500,
MATCH($A93,'Productivity Dump'!$A$4:$A$500,0),
MATCH(P$2,'Productivity Dump'!$E$3:$AJ$3,0)
),
IF(P$3="Attendance",
INDEX('Attendance Dump'!$E$2:$AI$400,
MATCH($A93,'Attendance Dump'!$B$2:$B$400,0),
MATCH(P$2,'Attendance Dump'!$E$1:$AI$1,0)
),
INDEX('Active Hour''s Dump'!$D$3:$AH$337,
MATCH($C93,'Active Hour''s Dump'!$A$3:$A$337,0),
MATCH(P$2,'Active Hour''s Dump'!$D$2:$AH$2,0)
))),"")</f>
        <v>2.0833333333333299</v>
      </c>
      <c r="Q93" s="13">
        <f>_xlfn.IFNA(IF(Q$3="Productivity",
INDEX('Productivity Dump'!$E$4:$AJ$500,
MATCH($A93,'Productivity Dump'!$A$4:$A$500,0),
MATCH(Q$2,'Productivity Dump'!$E$3:$AJ$3,0)
),
IF(Q$3="Attendance",
INDEX('Attendance Dump'!$E$2:$AI$400,
MATCH($A93,'Attendance Dump'!$B$2:$B$400,0),
MATCH(Q$2,'Attendance Dump'!$E$1:$AI$1,0)
),
INDEX('Active Hour''s Dump'!$D$3:$AH$337,
MATCH($C93,'Active Hour''s Dump'!$A$3:$A$337,0),
MATCH(Q$2,'Active Hour''s Dump'!$D$2:$AH$2,0)
))),"")</f>
        <v>0</v>
      </c>
      <c r="R93" s="13" t="str">
        <f>_xlfn.IFNA(IF(R$3="Productivity",
INDEX('Productivity Dump'!$E$4:$AJ$500,
MATCH($A93,'Productivity Dump'!$A$4:$A$500,0),
MATCH(R$2,'Productivity Dump'!$E$3:$AJ$3,0)
),
IF(R$3="Attendance",
INDEX('Attendance Dump'!$E$2:$AI$400,
MATCH($A93,'Attendance Dump'!$B$2:$B$400,0),
MATCH(R$2,'Attendance Dump'!$E$1:$AI$1,0)
),
INDEX('Active Hour''s Dump'!$D$3:$AH$337,
MATCH($C93,'Active Hour''s Dump'!$A$3:$A$337,0),
MATCH(R$2,'Active Hour''s Dump'!$D$2:$AH$2,0)
))),"")</f>
        <v>WO</v>
      </c>
      <c r="S93" s="54">
        <f>_xlfn.IFNA(IF(S$3="Productivity",
INDEX('Productivity Dump'!$E$4:$AJ$500,
MATCH($A93,'Productivity Dump'!$A$4:$A$500,0),
MATCH(S$2,'Productivity Dump'!$E$3:$AJ$3,0)
),
IF(S$3="Attendance",
INDEX('Attendance Dump'!$E$2:$AI$400,
MATCH($A93,'Attendance Dump'!$B$2:$B$400,0),
MATCH(S$2,'Attendance Dump'!$E$1:$AI$1,0)
),
INDEX('Active Hour''s Dump'!$D$3:$AH$337,
MATCH($C93,'Active Hour''s Dump'!$A$3:$A$337,0),
MATCH(S$2,'Active Hour''s Dump'!$D$2:$AH$2,0)
))),"")</f>
        <v>0</v>
      </c>
      <c r="T93" s="13">
        <f>_xlfn.IFNA(IF(T$3="Productivity",
INDEX('Productivity Dump'!$E$4:$AJ$500,
MATCH($A93,'Productivity Dump'!$A$4:$A$500,0),
MATCH(T$2,'Productivity Dump'!$E$3:$AJ$3,0)
),
IF(T$3="Attendance",
INDEX('Attendance Dump'!$E$2:$AI$400,
MATCH($A93,'Attendance Dump'!$B$2:$B$400,0),
MATCH(T$2,'Attendance Dump'!$E$1:$AI$1,0)
),
INDEX('Active Hour''s Dump'!$D$3:$AH$337,
MATCH($C93,'Active Hour''s Dump'!$A$3:$A$337,0),
MATCH(T$2,'Active Hour''s Dump'!$D$2:$AH$2,0)
))),"")</f>
        <v>633.20399999999984</v>
      </c>
      <c r="U93" s="13" t="str">
        <f>_xlfn.IFNA(IF(U$3="Productivity",
INDEX('Productivity Dump'!$E$4:$AJ$500,
MATCH($A93,'Productivity Dump'!$A$4:$A$500,0),
MATCH(U$2,'Productivity Dump'!$E$3:$AJ$3,0)
),
IF(U$3="Attendance",
INDEX('Attendance Dump'!$E$2:$AI$400,
MATCH($A93,'Attendance Dump'!$B$2:$B$400,0),
MATCH(U$2,'Attendance Dump'!$E$1:$AI$1,0)
),
INDEX('Active Hour''s Dump'!$D$3:$AH$337,
MATCH($C93,'Active Hour''s Dump'!$A$3:$A$337,0),
MATCH(U$2,'Active Hour''s Dump'!$D$2:$AH$2,0)
))),"")</f>
        <v>P</v>
      </c>
      <c r="V93" s="54">
        <f>_xlfn.IFNA(IF(V$3="Productivity",
INDEX('Productivity Dump'!$E$4:$AJ$500,
MATCH($A93,'Productivity Dump'!$A$4:$A$500,0),
MATCH(V$2,'Productivity Dump'!$E$3:$AJ$3,0)
),
IF(V$3="Attendance",
INDEX('Attendance Dump'!$E$2:$AI$400,
MATCH($A93,'Attendance Dump'!$B$2:$B$400,0),
MATCH(V$2,'Attendance Dump'!$E$1:$AI$1,0)
),
INDEX('Active Hour''s Dump'!$D$3:$AH$337,
MATCH($C93,'Active Hour''s Dump'!$A$3:$A$337,0),
MATCH(V$2,'Active Hour''s Dump'!$D$2:$AH$2,0)
))),"")</f>
        <v>3.5833333333333299</v>
      </c>
      <c r="W93" s="13">
        <f>_xlfn.IFNA(IF(W$3="Productivity",
INDEX('Productivity Dump'!$E$4:$AJ$500,
MATCH($A93,'Productivity Dump'!$A$4:$A$500,0),
MATCH(W$2,'Productivity Dump'!$E$3:$AJ$3,0)
),
IF(W$3="Attendance",
INDEX('Attendance Dump'!$E$2:$AI$400,
MATCH($A93,'Attendance Dump'!$B$2:$B$400,0),
MATCH(W$2,'Attendance Dump'!$E$1:$AI$1,0)
),
INDEX('Active Hour''s Dump'!$D$3:$AH$337,
MATCH($C93,'Active Hour''s Dump'!$A$3:$A$337,0),
MATCH(W$2,'Active Hour''s Dump'!$D$2:$AH$2,0)
))),"")</f>
        <v>1370.7509999999997</v>
      </c>
      <c r="X93" s="13" t="str">
        <f>_xlfn.IFNA(IF(X$3="Productivity",
INDEX('Productivity Dump'!$E$4:$AJ$500,
MATCH($A93,'Productivity Dump'!$A$4:$A$500,0),
MATCH(X$2,'Productivity Dump'!$E$3:$AJ$3,0)
),
IF(X$3="Attendance",
INDEX('Attendance Dump'!$E$2:$AI$400,
MATCH($A93,'Attendance Dump'!$B$2:$B$400,0),
MATCH(X$2,'Attendance Dump'!$E$1:$AI$1,0)
),
INDEX('Active Hour''s Dump'!$D$3:$AH$337,
MATCH($C93,'Active Hour''s Dump'!$A$3:$A$337,0),
MATCH(X$2,'Active Hour''s Dump'!$D$2:$AH$2,0)
))),"")</f>
        <v>P</v>
      </c>
      <c r="Y93" s="54">
        <f>_xlfn.IFNA(IF(Y$3="Productivity",
INDEX('Productivity Dump'!$E$4:$AJ$500,
MATCH($A93,'Productivity Dump'!$A$4:$A$500,0),
MATCH(Y$2,'Productivity Dump'!$E$3:$AJ$3,0)
),
IF(Y$3="Attendance",
INDEX('Attendance Dump'!$E$2:$AI$400,
MATCH($A93,'Attendance Dump'!$B$2:$B$400,0),
MATCH(Y$2,'Attendance Dump'!$E$1:$AI$1,0)
),
INDEX('Active Hour''s Dump'!$D$3:$AH$337,
MATCH($C93,'Active Hour''s Dump'!$A$3:$A$337,0),
MATCH(Y$2,'Active Hour''s Dump'!$D$2:$AH$2,0)
))),"")</f>
        <v>5.6666666666666696</v>
      </c>
      <c r="Z93" s="13">
        <f>_xlfn.IFNA(IF(Z$3="Productivity",
INDEX('Productivity Dump'!$E$4:$AJ$500,
MATCH($A93,'Productivity Dump'!$A$4:$A$500,0),
MATCH(Z$2,'Productivity Dump'!$E$3:$AJ$3,0)
),
IF(Z$3="Attendance",
INDEX('Attendance Dump'!$E$2:$AI$400,
MATCH($A93,'Attendance Dump'!$B$2:$B$400,0),
MATCH(Z$2,'Attendance Dump'!$E$1:$AI$1,0)
),
INDEX('Active Hour''s Dump'!$D$3:$AH$337,
MATCH($C93,'Active Hour''s Dump'!$A$3:$A$337,0),
MATCH(Z$2,'Active Hour''s Dump'!$D$2:$AH$2,0)
))),"")</f>
        <v>1249.4899999999998</v>
      </c>
      <c r="AA93" s="13" t="str">
        <f>_xlfn.IFNA(IF(AA$3="Productivity",
INDEX('Productivity Dump'!$E$4:$AJ$500,
MATCH($A93,'Productivity Dump'!$A$4:$A$500,0),
MATCH(AA$2,'Productivity Dump'!$E$3:$AJ$3,0)
),
IF(AA$3="Attendance",
INDEX('Attendance Dump'!$E$2:$AI$400,
MATCH($A93,'Attendance Dump'!$B$2:$B$400,0),
MATCH(AA$2,'Attendance Dump'!$E$1:$AI$1,0)
),
INDEX('Active Hour''s Dump'!$D$3:$AH$337,
MATCH($C93,'Active Hour''s Dump'!$A$3:$A$337,0),
MATCH(AA$2,'Active Hour''s Dump'!$D$2:$AH$2,0)
))),"")</f>
        <v>P</v>
      </c>
      <c r="AB93" s="54">
        <f>_xlfn.IFNA(IF(AB$3="Productivity",
INDEX('Productivity Dump'!$E$4:$AJ$500,
MATCH($A93,'Productivity Dump'!$A$4:$A$500,0),
MATCH(AB$2,'Productivity Dump'!$E$3:$AJ$3,0)
),
IF(AB$3="Attendance",
INDEX('Attendance Dump'!$E$2:$AI$400,
MATCH($A93,'Attendance Dump'!$B$2:$B$400,0),
MATCH(AB$2,'Attendance Dump'!$E$1:$AI$1,0)
),
INDEX('Active Hour''s Dump'!$D$3:$AH$337,
MATCH($C93,'Active Hour''s Dump'!$A$3:$A$337,0),
MATCH(AB$2,'Active Hour''s Dump'!$D$2:$AH$2,0)
))),"")</f>
        <v>6.9166666666666696</v>
      </c>
      <c r="AC93" s="13">
        <f>_xlfn.IFNA(IF(AC$3="Productivity",
INDEX('Productivity Dump'!$E$4:$AJ$500,
MATCH($A93,'Productivity Dump'!$A$4:$A$500,0),
MATCH(AC$2,'Productivity Dump'!$E$3:$AJ$3,0)
),
IF(AC$3="Attendance",
INDEX('Attendance Dump'!$E$2:$AI$400,
MATCH($A93,'Attendance Dump'!$B$2:$B$400,0),
MATCH(AC$2,'Attendance Dump'!$E$1:$AI$1,0)
),
INDEX('Active Hour''s Dump'!$D$3:$AH$337,
MATCH($C93,'Active Hour''s Dump'!$A$3:$A$337,0),
MATCH(AC$2,'Active Hour''s Dump'!$D$2:$AH$2,0)
))),"")</f>
        <v>1454.2789999999998</v>
      </c>
      <c r="AD93" s="13" t="str">
        <f>_xlfn.IFNA(IF(AD$3="Productivity",
INDEX('Productivity Dump'!$E$4:$AJ$500,
MATCH($A93,'Productivity Dump'!$A$4:$A$500,0),
MATCH(AD$2,'Productivity Dump'!$E$3:$AJ$3,0)
),
IF(AD$3="Attendance",
INDEX('Attendance Dump'!$E$2:$AI$400,
MATCH($A93,'Attendance Dump'!$B$2:$B$400,0),
MATCH(AD$2,'Attendance Dump'!$E$1:$AI$1,0)
),
INDEX('Active Hour''s Dump'!$D$3:$AH$337,
MATCH($C93,'Active Hour''s Dump'!$A$3:$A$337,0),
MATCH(AD$2,'Active Hour''s Dump'!$D$2:$AH$2,0)
))),"")</f>
        <v>P</v>
      </c>
      <c r="AE93" s="54">
        <f>_xlfn.IFNA(IF(AE$3="Productivity",
INDEX('Productivity Dump'!$E$4:$AJ$500,
MATCH($A93,'Productivity Dump'!$A$4:$A$500,0),
MATCH(AE$2,'Productivity Dump'!$E$3:$AJ$3,0)
),
IF(AE$3="Attendance",
INDEX('Attendance Dump'!$E$2:$AI$400,
MATCH($A93,'Attendance Dump'!$B$2:$B$400,0),
MATCH(AE$2,'Attendance Dump'!$E$1:$AI$1,0)
),
INDEX('Active Hour''s Dump'!$D$3:$AH$337,
MATCH($C93,'Active Hour''s Dump'!$A$3:$A$337,0),
MATCH(AE$2,'Active Hour''s Dump'!$D$2:$AH$2,0)
))),"")</f>
        <v>6.5833333333333304</v>
      </c>
      <c r="AF93" s="13">
        <f>_xlfn.IFNA(IF(AF$3="Productivity",
INDEX('Productivity Dump'!$E$4:$AJ$500,
MATCH($A93,'Productivity Dump'!$A$4:$A$500,0),
MATCH(AF$2,'Productivity Dump'!$E$3:$AJ$3,0)
),
IF(AF$3="Attendance",
INDEX('Attendance Dump'!$E$2:$AI$400,
MATCH($A93,'Attendance Dump'!$B$2:$B$400,0),
MATCH(AF$2,'Attendance Dump'!$E$1:$AI$1,0)
),
INDEX('Active Hour''s Dump'!$D$3:$AH$337,
MATCH($C93,'Active Hour''s Dump'!$A$3:$A$337,0),
MATCH(AF$2,'Active Hour''s Dump'!$D$2:$AH$2,0)
))),"")</f>
        <v>1448.6570000000004</v>
      </c>
      <c r="AG93" s="13" t="str">
        <f>_xlfn.IFNA(IF(AG$3="Productivity",
INDEX('Productivity Dump'!$E$4:$AJ$500,
MATCH($A93,'Productivity Dump'!$A$4:$A$500,0),
MATCH(AG$2,'Productivity Dump'!$E$3:$AJ$3,0)
),
IF(AG$3="Attendance",
INDEX('Attendance Dump'!$E$2:$AI$400,
MATCH($A93,'Attendance Dump'!$B$2:$B$400,0),
MATCH(AG$2,'Attendance Dump'!$E$1:$AI$1,0)
),
INDEX('Active Hour''s Dump'!$D$3:$AH$337,
MATCH($C93,'Active Hour''s Dump'!$A$3:$A$337,0),
MATCH(AG$2,'Active Hour''s Dump'!$D$2:$AH$2,0)
))),"")</f>
        <v>P</v>
      </c>
      <c r="AH93" s="54">
        <f>_xlfn.IFNA(IF(AH$3="Productivity",
INDEX('Productivity Dump'!$E$4:$AJ$500,
MATCH($A93,'Productivity Dump'!$A$4:$A$500,0),
MATCH(AH$2,'Productivity Dump'!$E$3:$AJ$3,0)
),
IF(AH$3="Attendance",
INDEX('Attendance Dump'!$E$2:$AI$400,
MATCH($A93,'Attendance Dump'!$B$2:$B$400,0),
MATCH(AH$2,'Attendance Dump'!$E$1:$AI$1,0)
),
INDEX('Active Hour''s Dump'!$D$3:$AH$337,
MATCH($C93,'Active Hour''s Dump'!$A$3:$A$337,0),
MATCH(AH$2,'Active Hour''s Dump'!$D$2:$AH$2,0)
))),"")</f>
        <v>5.8333333333333304</v>
      </c>
      <c r="AI93" s="13">
        <f>_xlfn.IFNA(IF(AI$3="Productivity",
INDEX('Productivity Dump'!$E$4:$AJ$500,
MATCH($A93,'Productivity Dump'!$A$4:$A$500,0),
MATCH(AI$2,'Productivity Dump'!$E$3:$AJ$3,0)
),
IF(AI$3="Attendance",
INDEX('Attendance Dump'!$E$2:$AI$400,
MATCH($A93,'Attendance Dump'!$B$2:$B$400,0),
MATCH(AI$2,'Attendance Dump'!$E$1:$AI$1,0)
),
INDEX('Active Hour''s Dump'!$D$3:$AH$337,
MATCH($C93,'Active Hour''s Dump'!$A$3:$A$337,0),
MATCH(AI$2,'Active Hour''s Dump'!$D$2:$AH$2,0)
))),"")</f>
        <v>562.91</v>
      </c>
      <c r="AJ93" s="13" t="str">
        <f>_xlfn.IFNA(IF(AJ$3="Productivity",
INDEX('Productivity Dump'!$E$4:$AJ$500,
MATCH($A93,'Productivity Dump'!$A$4:$A$500,0),
MATCH(AJ$2,'Productivity Dump'!$E$3:$AJ$3,0)
),
IF(AJ$3="Attendance",
INDEX('Attendance Dump'!$E$2:$AI$400,
MATCH($A93,'Attendance Dump'!$B$2:$B$400,0),
MATCH(AJ$2,'Attendance Dump'!$E$1:$AI$1,0)
),
INDEX('Active Hour''s Dump'!$D$3:$AH$337,
MATCH($C93,'Active Hour''s Dump'!$A$3:$A$337,0),
MATCH(AJ$2,'Active Hour''s Dump'!$D$2:$AH$2,0)
))),"")</f>
        <v>P</v>
      </c>
      <c r="AK93" s="54">
        <f>_xlfn.IFNA(IF(AK$3="Productivity",
INDEX('Productivity Dump'!$E$4:$AJ$500,
MATCH($A93,'Productivity Dump'!$A$4:$A$500,0),
MATCH(AK$2,'Productivity Dump'!$E$3:$AJ$3,0)
),
IF(AK$3="Attendance",
INDEX('Attendance Dump'!$E$2:$AI$400,
MATCH($A93,'Attendance Dump'!$B$2:$B$400,0),
MATCH(AK$2,'Attendance Dump'!$E$1:$AI$1,0)
),
INDEX('Active Hour''s Dump'!$D$3:$AH$337,
MATCH($C93,'Active Hour''s Dump'!$A$3:$A$337,0),
MATCH(AK$2,'Active Hour''s Dump'!$D$2:$AH$2,0)
))),"")</f>
        <v>3.1666666666666701</v>
      </c>
      <c r="AL93" s="13">
        <f>_xlfn.IFNA(IF(AL$3="Productivity",
INDEX('Productivity Dump'!$E$4:$AJ$500,
MATCH($A93,'Productivity Dump'!$A$4:$A$500,0),
MATCH(AL$2,'Productivity Dump'!$E$3:$AJ$3,0)
),
IF(AL$3="Attendance",
INDEX('Attendance Dump'!$E$2:$AI$400,
MATCH($A93,'Attendance Dump'!$B$2:$B$400,0),
MATCH(AL$2,'Attendance Dump'!$E$1:$AI$1,0)
),
INDEX('Active Hour''s Dump'!$D$3:$AH$337,
MATCH($C93,'Active Hour''s Dump'!$A$3:$A$337,0),
MATCH(AL$2,'Active Hour''s Dump'!$D$2:$AH$2,0)
))),"")</f>
        <v>0</v>
      </c>
      <c r="AM93" s="13" t="str">
        <f>_xlfn.IFNA(IF(AM$3="Productivity",
INDEX('Productivity Dump'!$E$4:$AJ$500,
MATCH($A93,'Productivity Dump'!$A$4:$A$500,0),
MATCH(AM$2,'Productivity Dump'!$E$3:$AJ$3,0)
),
IF(AM$3="Attendance",
INDEX('Attendance Dump'!$E$2:$AI$400,
MATCH($A93,'Attendance Dump'!$B$2:$B$400,0),
MATCH(AM$2,'Attendance Dump'!$E$1:$AI$1,0)
),
INDEX('Active Hour''s Dump'!$D$3:$AH$337,
MATCH($C93,'Active Hour''s Dump'!$A$3:$A$337,0),
MATCH(AM$2,'Active Hour''s Dump'!$D$2:$AH$2,0)
))),"")</f>
        <v>WO</v>
      </c>
      <c r="AN93" s="54">
        <f>_xlfn.IFNA(IF(AN$3="Productivity",
INDEX('Productivity Dump'!$E$4:$AJ$500,
MATCH($A93,'Productivity Dump'!$A$4:$A$500,0),
MATCH(AN$2,'Productivity Dump'!$E$3:$AJ$3,0)
),
IF(AN$3="Attendance",
INDEX('Attendance Dump'!$E$2:$AI$400,
MATCH($A93,'Attendance Dump'!$B$2:$B$400,0),
MATCH(AN$2,'Attendance Dump'!$E$1:$AI$1,0)
),
INDEX('Active Hour''s Dump'!$D$3:$AH$337,
MATCH($C93,'Active Hour''s Dump'!$A$3:$A$337,0),
MATCH(AN$2,'Active Hour''s Dump'!$D$2:$AH$2,0)
))),"")</f>
        <v>0</v>
      </c>
      <c r="AO93" s="13">
        <f>_xlfn.IFNA(IF(AO$3="Productivity",
INDEX('Productivity Dump'!$E$4:$AJ$500,
MATCH($A93,'Productivity Dump'!$A$4:$A$500,0),
MATCH(AO$2,'Productivity Dump'!$E$3:$AJ$3,0)
),
IF(AO$3="Attendance",
INDEX('Attendance Dump'!$E$2:$AI$400,
MATCH($A93,'Attendance Dump'!$B$2:$B$400,0),
MATCH(AO$2,'Attendance Dump'!$E$1:$AI$1,0)
),
INDEX('Active Hour''s Dump'!$D$3:$AH$337,
MATCH($C93,'Active Hour''s Dump'!$A$3:$A$337,0),
MATCH(AO$2,'Active Hour''s Dump'!$D$2:$AH$2,0)
))),"")</f>
        <v>656.3130000000001</v>
      </c>
      <c r="AP93" s="13" t="str">
        <f>_xlfn.IFNA(IF(AP$3="Productivity",
INDEX('Productivity Dump'!$E$4:$AJ$500,
MATCH($A93,'Productivity Dump'!$A$4:$A$500,0),
MATCH(AP$2,'Productivity Dump'!$E$3:$AJ$3,0)
),
IF(AP$3="Attendance",
INDEX('Attendance Dump'!$E$2:$AI$400,
MATCH($A93,'Attendance Dump'!$B$2:$B$400,0),
MATCH(AP$2,'Attendance Dump'!$E$1:$AI$1,0)
),
INDEX('Active Hour''s Dump'!$D$3:$AH$337,
MATCH($C93,'Active Hour''s Dump'!$A$3:$A$337,0),
MATCH(AP$2,'Active Hour''s Dump'!$D$2:$AH$2,0)
))),"")</f>
        <v>P</v>
      </c>
      <c r="AQ93" s="54">
        <f>_xlfn.IFNA(IF(AQ$3="Productivity",
INDEX('Productivity Dump'!$E$4:$AJ$500,
MATCH($A93,'Productivity Dump'!$A$4:$A$500,0),
MATCH(AQ$2,'Productivity Dump'!$E$3:$AJ$3,0)
),
IF(AQ$3="Attendance",
INDEX('Attendance Dump'!$E$2:$AI$400,
MATCH($A93,'Attendance Dump'!$B$2:$B$400,0),
MATCH(AQ$2,'Attendance Dump'!$E$1:$AI$1,0)
),
INDEX('Active Hour''s Dump'!$D$3:$AH$337,
MATCH($C93,'Active Hour''s Dump'!$A$3:$A$337,0),
MATCH(AQ$2,'Active Hour''s Dump'!$D$2:$AH$2,0)
))),"")</f>
        <v>3.4166666666666701</v>
      </c>
      <c r="AR93" s="13">
        <f>_xlfn.IFNA(IF(AR$3="Productivity",
INDEX('Productivity Dump'!$E$4:$AJ$500,
MATCH($A93,'Productivity Dump'!$A$4:$A$500,0),
MATCH(AR$2,'Productivity Dump'!$E$3:$AJ$3,0)
),
IF(AR$3="Attendance",
INDEX('Attendance Dump'!$E$2:$AI$400,
MATCH($A93,'Attendance Dump'!$B$2:$B$400,0),
MATCH(AR$2,'Attendance Dump'!$E$1:$AI$1,0)
),
INDEX('Active Hour''s Dump'!$D$3:$AH$337,
MATCH($C93,'Active Hour''s Dump'!$A$3:$A$337,0),
MATCH(AR$2,'Active Hour''s Dump'!$D$2:$AH$2,0)
))),"")</f>
        <v>1477.8739999999996</v>
      </c>
      <c r="AS93" s="13" t="str">
        <f>_xlfn.IFNA(IF(AS$3="Productivity",
INDEX('Productivity Dump'!$E$4:$AJ$500,
MATCH($A93,'Productivity Dump'!$A$4:$A$500,0),
MATCH(AS$2,'Productivity Dump'!$E$3:$AJ$3,0)
),
IF(AS$3="Attendance",
INDEX('Attendance Dump'!$E$2:$AI$400,
MATCH($A93,'Attendance Dump'!$B$2:$B$400,0),
MATCH(AS$2,'Attendance Dump'!$E$1:$AI$1,0)
),
INDEX('Active Hour''s Dump'!$D$3:$AH$337,
MATCH($C93,'Active Hour''s Dump'!$A$3:$A$337,0),
MATCH(AS$2,'Active Hour''s Dump'!$D$2:$AH$2,0)
))),"")</f>
        <v>P</v>
      </c>
      <c r="AT93" s="54">
        <f>_xlfn.IFNA(IF(AT$3="Productivity",
INDEX('Productivity Dump'!$E$4:$AJ$500,
MATCH($A93,'Productivity Dump'!$A$4:$A$500,0),
MATCH(AT$2,'Productivity Dump'!$E$3:$AJ$3,0)
),
IF(AT$3="Attendance",
INDEX('Attendance Dump'!$E$2:$AI$400,
MATCH($A93,'Attendance Dump'!$B$2:$B$400,0),
MATCH(AT$2,'Attendance Dump'!$E$1:$AI$1,0)
),
INDEX('Active Hour''s Dump'!$D$3:$AH$337,
MATCH($C93,'Active Hour''s Dump'!$A$3:$A$337,0),
MATCH(AT$2,'Active Hour''s Dump'!$D$2:$AH$2,0)
))),"")</f>
        <v>7.3333333333333304</v>
      </c>
      <c r="AU93" s="13">
        <f>_xlfn.IFNA(IF(AU$3="Productivity",
INDEX('Productivity Dump'!$E$4:$AJ$500,
MATCH($A93,'Productivity Dump'!$A$4:$A$500,0),
MATCH(AU$2,'Productivity Dump'!$E$3:$AJ$3,0)
),
IF(AU$3="Attendance",
INDEX('Attendance Dump'!$E$2:$AI$400,
MATCH($A93,'Attendance Dump'!$B$2:$B$400,0),
MATCH(AU$2,'Attendance Dump'!$E$1:$AI$1,0)
),
INDEX('Active Hour''s Dump'!$D$3:$AH$337,
MATCH($C93,'Active Hour''s Dump'!$A$3:$A$337,0),
MATCH(AU$2,'Active Hour''s Dump'!$D$2:$AH$2,0)
))),"")</f>
        <v>0</v>
      </c>
      <c r="AV93" s="13" t="str">
        <f>_xlfn.IFNA(IF(AV$3="Productivity",
INDEX('Productivity Dump'!$E$4:$AJ$500,
MATCH($A93,'Productivity Dump'!$A$4:$A$500,0),
MATCH(AV$2,'Productivity Dump'!$E$3:$AJ$3,0)
),
IF(AV$3="Attendance",
INDEX('Attendance Dump'!$E$2:$AI$400,
MATCH($A93,'Attendance Dump'!$B$2:$B$400,0),
MATCH(AV$2,'Attendance Dump'!$E$1:$AI$1,0)
),
INDEX('Active Hour''s Dump'!$D$3:$AH$337,
MATCH($C93,'Active Hour''s Dump'!$A$3:$A$337,0),
MATCH(AV$2,'Active Hour''s Dump'!$D$2:$AH$2,0)
))),"")</f>
        <v>SL</v>
      </c>
      <c r="AW93" s="54">
        <f>_xlfn.IFNA(IF(AW$3="Productivity",
INDEX('Productivity Dump'!$E$4:$AJ$500,
MATCH($A93,'Productivity Dump'!$A$4:$A$500,0),
MATCH(AW$2,'Productivity Dump'!$E$3:$AJ$3,0)
),
IF(AW$3="Attendance",
INDEX('Attendance Dump'!$E$2:$AI$400,
MATCH($A93,'Attendance Dump'!$B$2:$B$400,0),
MATCH(AW$2,'Attendance Dump'!$E$1:$AI$1,0)
),
INDEX('Active Hour''s Dump'!$D$3:$AH$337,
MATCH($C93,'Active Hour''s Dump'!$A$3:$A$337,0),
MATCH(AW$2,'Active Hour''s Dump'!$D$2:$AH$2,0)
))),"")</f>
        <v>0</v>
      </c>
      <c r="AX93" s="13">
        <f>_xlfn.IFNA(IF(AX$3="Productivity",
INDEX('Productivity Dump'!$E$4:$AJ$500,
MATCH($A93,'Productivity Dump'!$A$4:$A$500,0),
MATCH(AX$2,'Productivity Dump'!$E$3:$AJ$3,0)
),
IF(AX$3="Attendance",
INDEX('Attendance Dump'!$E$2:$AI$400,
MATCH($A93,'Attendance Dump'!$B$2:$B$400,0),
MATCH(AX$2,'Attendance Dump'!$E$1:$AI$1,0)
),
INDEX('Active Hour''s Dump'!$D$3:$AH$337,
MATCH($C93,'Active Hour''s Dump'!$A$3:$A$337,0),
MATCH(AX$2,'Active Hour''s Dump'!$D$2:$AH$2,0)
))),"")</f>
        <v>0</v>
      </c>
      <c r="AY93" s="13" t="str">
        <f>_xlfn.IFNA(IF(AY$3="Productivity",
INDEX('Productivity Dump'!$E$4:$AJ$500,
MATCH($A93,'Productivity Dump'!$A$4:$A$500,0),
MATCH(AY$2,'Productivity Dump'!$E$3:$AJ$3,0)
),
IF(AY$3="Attendance",
INDEX('Attendance Dump'!$E$2:$AI$400,
MATCH($A93,'Attendance Dump'!$B$2:$B$400,0),
MATCH(AY$2,'Attendance Dump'!$E$1:$AI$1,0)
),
INDEX('Active Hour''s Dump'!$D$3:$AH$337,
MATCH($C93,'Active Hour''s Dump'!$A$3:$A$337,0),
MATCH(AY$2,'Active Hour''s Dump'!$D$2:$AH$2,0)
))),"")</f>
        <v>SL</v>
      </c>
      <c r="AZ93" s="54">
        <f>_xlfn.IFNA(IF(AZ$3="Productivity",
INDEX('Productivity Dump'!$E$4:$AJ$500,
MATCH($A93,'Productivity Dump'!$A$4:$A$500,0),
MATCH(AZ$2,'Productivity Dump'!$E$3:$AJ$3,0)
),
IF(AZ$3="Attendance",
INDEX('Attendance Dump'!$E$2:$AI$400,
MATCH($A93,'Attendance Dump'!$B$2:$B$400,0),
MATCH(AZ$2,'Attendance Dump'!$E$1:$AI$1,0)
),
INDEX('Active Hour''s Dump'!$D$3:$AH$337,
MATCH($C93,'Active Hour''s Dump'!$A$3:$A$337,0),
MATCH(AZ$2,'Active Hour''s Dump'!$D$2:$AH$2,0)
))),"")</f>
        <v>0</v>
      </c>
      <c r="BA93" s="13">
        <f>_xlfn.IFNA(IF(BA$3="Productivity",
INDEX('Productivity Dump'!$E$4:$AJ$500,
MATCH($A93,'Productivity Dump'!$A$4:$A$500,0),
MATCH(BA$2,'Productivity Dump'!$E$3:$AJ$3,0)
),
IF(BA$3="Attendance",
INDEX('Attendance Dump'!$E$2:$AI$400,
MATCH($A93,'Attendance Dump'!$B$2:$B$400,0),
MATCH(BA$2,'Attendance Dump'!$E$1:$AI$1,0)
),
INDEX('Active Hour''s Dump'!$D$3:$AH$337,
MATCH($C93,'Active Hour''s Dump'!$A$3:$A$337,0),
MATCH(BA$2,'Active Hour''s Dump'!$D$2:$AH$2,0)
))),"")</f>
        <v>1680.5969999999998</v>
      </c>
      <c r="BB93" s="13" t="str">
        <f>_xlfn.IFNA(IF(BB$3="Productivity",
INDEX('Productivity Dump'!$E$4:$AJ$500,
MATCH($A93,'Productivity Dump'!$A$4:$A$500,0),
MATCH(BB$2,'Productivity Dump'!$E$3:$AJ$3,0)
),
IF(BB$3="Attendance",
INDEX('Attendance Dump'!$E$2:$AI$400,
MATCH($A93,'Attendance Dump'!$B$2:$B$400,0),
MATCH(BB$2,'Attendance Dump'!$E$1:$AI$1,0)
),
INDEX('Active Hour''s Dump'!$D$3:$AH$337,
MATCH($C93,'Active Hour''s Dump'!$A$3:$A$337,0),
MATCH(BB$2,'Active Hour''s Dump'!$D$2:$AH$2,0)
))),"")</f>
        <v>P</v>
      </c>
      <c r="BC93" s="54">
        <f>_xlfn.IFNA(IF(BC$3="Productivity",
INDEX('Productivity Dump'!$E$4:$AJ$500,
MATCH($A93,'Productivity Dump'!$A$4:$A$500,0),
MATCH(BC$2,'Productivity Dump'!$E$3:$AJ$3,0)
),
IF(BC$3="Attendance",
INDEX('Attendance Dump'!$E$2:$AI$400,
MATCH($A93,'Attendance Dump'!$B$2:$B$400,0),
MATCH(BC$2,'Attendance Dump'!$E$1:$AI$1,0)
),
INDEX('Active Hour''s Dump'!$D$3:$AH$337,
MATCH($C93,'Active Hour''s Dump'!$A$3:$A$337,0),
MATCH(BC$2,'Active Hour''s Dump'!$D$2:$AH$2,0)
))),"")</f>
        <v>8.25</v>
      </c>
      <c r="BD93" s="13">
        <f>_xlfn.IFNA(IF(BD$3="Productivity",
INDEX('Productivity Dump'!$E$4:$AJ$500,
MATCH($A93,'Productivity Dump'!$A$4:$A$500,0),
MATCH(BD$2,'Productivity Dump'!$E$3:$AJ$3,0)
),
IF(BD$3="Attendance",
INDEX('Attendance Dump'!$E$2:$AI$400,
MATCH($A93,'Attendance Dump'!$B$2:$B$400,0),
MATCH(BD$2,'Attendance Dump'!$E$1:$AI$1,0)
),
INDEX('Active Hour''s Dump'!$D$3:$AH$337,
MATCH($C93,'Active Hour''s Dump'!$A$3:$A$337,0),
MATCH(BD$2,'Active Hour''s Dump'!$D$2:$AH$2,0)
))),"")</f>
        <v>410.89299999999992</v>
      </c>
      <c r="BE93" s="13" t="str">
        <f>_xlfn.IFNA(IF(BE$3="Productivity",
INDEX('Productivity Dump'!$E$4:$AJ$500,
MATCH($A93,'Productivity Dump'!$A$4:$A$500,0),
MATCH(BE$2,'Productivity Dump'!$E$3:$AJ$3,0)
),
IF(BE$3="Attendance",
INDEX('Attendance Dump'!$E$2:$AI$400,
MATCH($A93,'Attendance Dump'!$B$2:$B$400,0),
MATCH(BE$2,'Attendance Dump'!$E$1:$AI$1,0)
),
INDEX('Active Hour''s Dump'!$D$3:$AH$337,
MATCH($C93,'Active Hour''s Dump'!$A$3:$A$337,0),
MATCH(BE$2,'Active Hour''s Dump'!$D$2:$AH$2,0)
))),"")</f>
        <v>P</v>
      </c>
      <c r="BF93" s="54">
        <f>_xlfn.IFNA(IF(BF$3="Productivity",
INDEX('Productivity Dump'!$E$4:$AJ$500,
MATCH($A93,'Productivity Dump'!$A$4:$A$500,0),
MATCH(BF$2,'Productivity Dump'!$E$3:$AJ$3,0)
),
IF(BF$3="Attendance",
INDEX('Attendance Dump'!$E$2:$AI$400,
MATCH($A93,'Attendance Dump'!$B$2:$B$400,0),
MATCH(BF$2,'Attendance Dump'!$E$1:$AI$1,0)
),
INDEX('Active Hour''s Dump'!$D$3:$AH$337,
MATCH($C93,'Active Hour''s Dump'!$A$3:$A$337,0),
MATCH(BF$2,'Active Hour''s Dump'!$D$2:$AH$2,0)
))),"")</f>
        <v>2.3333333333333299</v>
      </c>
      <c r="BG93" s="13">
        <f>_xlfn.IFNA(IF(BG$3="Productivity",
INDEX('Productivity Dump'!$E$4:$AJ$500,
MATCH($A93,'Productivity Dump'!$A$4:$A$500,0),
MATCH(BG$2,'Productivity Dump'!$E$3:$AJ$3,0)
),
IF(BG$3="Attendance",
INDEX('Attendance Dump'!$E$2:$AI$400,
MATCH($A93,'Attendance Dump'!$B$2:$B$400,0),
MATCH(BG$2,'Attendance Dump'!$E$1:$AI$1,0)
),
INDEX('Active Hour''s Dump'!$D$3:$AH$337,
MATCH($C93,'Active Hour''s Dump'!$A$3:$A$337,0),
MATCH(BG$2,'Active Hour''s Dump'!$D$2:$AH$2,0)
))),"")</f>
        <v>0</v>
      </c>
      <c r="BH93" s="13" t="str">
        <f>_xlfn.IFNA(IF(BH$3="Productivity",
INDEX('Productivity Dump'!$E$4:$AJ$500,
MATCH($A93,'Productivity Dump'!$A$4:$A$500,0),
MATCH(BH$2,'Productivity Dump'!$E$3:$AJ$3,0)
),
IF(BH$3="Attendance",
INDEX('Attendance Dump'!$E$2:$AI$400,
MATCH($A93,'Attendance Dump'!$B$2:$B$400,0),
MATCH(BH$2,'Attendance Dump'!$E$1:$AI$1,0)
),
INDEX('Active Hour''s Dump'!$D$3:$AH$337,
MATCH($C93,'Active Hour''s Dump'!$A$3:$A$337,0),
MATCH(BH$2,'Active Hour''s Dump'!$D$2:$AH$2,0)
))),"")</f>
        <v>WO</v>
      </c>
      <c r="BI93" s="54">
        <f>_xlfn.IFNA(IF(BI$3="Productivity",
INDEX('Productivity Dump'!$E$4:$AJ$500,
MATCH($A93,'Productivity Dump'!$A$4:$A$500,0),
MATCH(BI$2,'Productivity Dump'!$E$3:$AJ$3,0)
),
IF(BI$3="Attendance",
INDEX('Attendance Dump'!$E$2:$AI$400,
MATCH($A93,'Attendance Dump'!$B$2:$B$400,0),
MATCH(BI$2,'Attendance Dump'!$E$1:$AI$1,0)
),
INDEX('Active Hour''s Dump'!$D$3:$AH$337,
MATCH($C93,'Active Hour''s Dump'!$A$3:$A$337,0),
MATCH(BI$2,'Active Hour''s Dump'!$D$2:$AH$2,0)
))),"")</f>
        <v>0</v>
      </c>
      <c r="BJ93" s="13">
        <f>_xlfn.IFNA(IF(BJ$3="Productivity",
INDEX('Productivity Dump'!$E$4:$AJ$500,
MATCH($A93,'Productivity Dump'!$A$4:$A$500,0),
MATCH(BJ$2,'Productivity Dump'!$E$3:$AJ$3,0)
),
IF(BJ$3="Attendance",
INDEX('Attendance Dump'!$E$2:$AI$400,
MATCH($A93,'Attendance Dump'!$B$2:$B$400,0),
MATCH(BJ$2,'Attendance Dump'!$E$1:$AI$1,0)
),
INDEX('Active Hour''s Dump'!$D$3:$AH$337,
MATCH($C93,'Active Hour''s Dump'!$A$3:$A$337,0),
MATCH(BJ$2,'Active Hour''s Dump'!$D$2:$AH$2,0)
))),"")</f>
        <v>652.07999999999993</v>
      </c>
      <c r="BK93" s="13" t="str">
        <f>_xlfn.IFNA(IF(BK$3="Productivity",
INDEX('Productivity Dump'!$E$4:$AJ$500,
MATCH($A93,'Productivity Dump'!$A$4:$A$500,0),
MATCH(BK$2,'Productivity Dump'!$E$3:$AJ$3,0)
),
IF(BK$3="Attendance",
INDEX('Attendance Dump'!$E$2:$AI$400,
MATCH($A93,'Attendance Dump'!$B$2:$B$400,0),
MATCH(BK$2,'Attendance Dump'!$E$1:$AI$1,0)
),
INDEX('Active Hour''s Dump'!$D$3:$AH$337,
MATCH($C93,'Active Hour''s Dump'!$A$3:$A$337,0),
MATCH(BK$2,'Active Hour''s Dump'!$D$2:$AH$2,0)
))),"")</f>
        <v>P</v>
      </c>
      <c r="BL93" s="54">
        <f>_xlfn.IFNA(IF(BL$3="Productivity",
INDEX('Productivity Dump'!$E$4:$AJ$500,
MATCH($A93,'Productivity Dump'!$A$4:$A$500,0),
MATCH(BL$2,'Productivity Dump'!$E$3:$AJ$3,0)
),
IF(BL$3="Attendance",
INDEX('Attendance Dump'!$E$2:$AI$400,
MATCH($A93,'Attendance Dump'!$B$2:$B$400,0),
MATCH(BL$2,'Attendance Dump'!$E$1:$AI$1,0)
),
INDEX('Active Hour''s Dump'!$D$3:$AH$337,
MATCH($C93,'Active Hour''s Dump'!$A$3:$A$337,0),
MATCH(BL$2,'Active Hour''s Dump'!$D$2:$AH$2,0)
))),"")</f>
        <v>3</v>
      </c>
      <c r="BM93" s="13">
        <f>_xlfn.IFNA(IF(BM$3="Productivity",
INDEX('Productivity Dump'!$E$4:$AJ$500,
MATCH($A93,'Productivity Dump'!$A$4:$A$500,0),
MATCH(BM$2,'Productivity Dump'!$E$3:$AJ$3,0)
),
IF(BM$3="Attendance",
INDEX('Attendance Dump'!$E$2:$AI$400,
MATCH($A93,'Attendance Dump'!$B$2:$B$400,0),
MATCH(BM$2,'Attendance Dump'!$E$1:$AI$1,0)
),
INDEX('Active Hour''s Dump'!$D$3:$AH$337,
MATCH($C93,'Active Hour''s Dump'!$A$3:$A$337,0),
MATCH(BM$2,'Active Hour''s Dump'!$D$2:$AH$2,0)
))),"")</f>
        <v>1655.0289999999998</v>
      </c>
      <c r="BN93" s="13" t="str">
        <f>_xlfn.IFNA(IF(BN$3="Productivity",
INDEX('Productivity Dump'!$E$4:$AJ$500,
MATCH($A93,'Productivity Dump'!$A$4:$A$500,0),
MATCH(BN$2,'Productivity Dump'!$E$3:$AJ$3,0)
),
IF(BN$3="Attendance",
INDEX('Attendance Dump'!$E$2:$AI$400,
MATCH($A93,'Attendance Dump'!$B$2:$B$400,0),
MATCH(BN$2,'Attendance Dump'!$E$1:$AI$1,0)
),
INDEX('Active Hour''s Dump'!$D$3:$AH$337,
MATCH($C93,'Active Hour''s Dump'!$A$3:$A$337,0),
MATCH(BN$2,'Active Hour''s Dump'!$D$2:$AH$2,0)
))),"")</f>
        <v>P</v>
      </c>
      <c r="BO93" s="54">
        <f>_xlfn.IFNA(IF(BO$3="Productivity",
INDEX('Productivity Dump'!$E$4:$AJ$500,
MATCH($A93,'Productivity Dump'!$A$4:$A$500,0),
MATCH(BO$2,'Productivity Dump'!$E$3:$AJ$3,0)
),
IF(BO$3="Attendance",
INDEX('Attendance Dump'!$E$2:$AI$400,
MATCH($A93,'Attendance Dump'!$B$2:$B$400,0),
MATCH(BO$2,'Attendance Dump'!$E$1:$AI$1,0)
),
INDEX('Active Hour''s Dump'!$D$3:$AH$337,
MATCH($C93,'Active Hour''s Dump'!$A$3:$A$337,0),
MATCH(BO$2,'Active Hour''s Dump'!$D$2:$AH$2,0)
))),"")</f>
        <v>7.1666666666666696</v>
      </c>
      <c r="BP93" s="13">
        <f>_xlfn.IFNA(IF(BP$3="Productivity",
INDEX('Productivity Dump'!$E$4:$AJ$500,
MATCH($A93,'Productivity Dump'!$A$4:$A$500,0),
MATCH(BP$2,'Productivity Dump'!$E$3:$AJ$3,0)
),
IF(BP$3="Attendance",
INDEX('Attendance Dump'!$E$2:$AI$400,
MATCH($A93,'Attendance Dump'!$B$2:$B$400,0),
MATCH(BP$2,'Attendance Dump'!$E$1:$AI$1,0)
),
INDEX('Active Hour''s Dump'!$D$3:$AH$337,
MATCH($C93,'Active Hour''s Dump'!$A$3:$A$337,0),
MATCH(BP$2,'Active Hour''s Dump'!$D$2:$AH$2,0)
))),"")</f>
        <v>2027.6780000000003</v>
      </c>
      <c r="BQ93" s="13" t="str">
        <f>_xlfn.IFNA(IF(BQ$3="Productivity",
INDEX('Productivity Dump'!$E$4:$AJ$500,
MATCH($A93,'Productivity Dump'!$A$4:$A$500,0),
MATCH(BQ$2,'Productivity Dump'!$E$3:$AJ$3,0)
),
IF(BQ$3="Attendance",
INDEX('Attendance Dump'!$E$2:$AI$400,
MATCH($A93,'Attendance Dump'!$B$2:$B$400,0),
MATCH(BQ$2,'Attendance Dump'!$E$1:$AI$1,0)
),
INDEX('Active Hour''s Dump'!$D$3:$AH$337,
MATCH($C93,'Active Hour''s Dump'!$A$3:$A$337,0),
MATCH(BQ$2,'Active Hour''s Dump'!$D$2:$AH$2,0)
))),"")</f>
        <v>P</v>
      </c>
      <c r="BR93" s="54">
        <f>_xlfn.IFNA(IF(BR$3="Productivity",
INDEX('Productivity Dump'!$E$4:$AJ$500,
MATCH($A93,'Productivity Dump'!$A$4:$A$500,0),
MATCH(BR$2,'Productivity Dump'!$E$3:$AJ$3,0)
),
IF(BR$3="Attendance",
INDEX('Attendance Dump'!$E$2:$AI$400,
MATCH($A93,'Attendance Dump'!$B$2:$B$400,0),
MATCH(BR$2,'Attendance Dump'!$E$1:$AI$1,0)
),
INDEX('Active Hour''s Dump'!$D$3:$AH$337,
MATCH($C93,'Active Hour''s Dump'!$A$3:$A$337,0),
MATCH(BR$2,'Active Hour''s Dump'!$D$2:$AH$2,0)
))),"")</f>
        <v>7.9166666666666696</v>
      </c>
      <c r="BS93" s="13">
        <f>_xlfn.IFNA(IF(BS$3="Productivity",
INDEX('Productivity Dump'!$E$4:$AJ$500,
MATCH($A93,'Productivity Dump'!$A$4:$A$500,0),
MATCH(BS$2,'Productivity Dump'!$E$3:$AJ$3,0)
),
IF(BS$3="Attendance",
INDEX('Attendance Dump'!$E$2:$AI$400,
MATCH($A93,'Attendance Dump'!$B$2:$B$400,0),
MATCH(BS$2,'Attendance Dump'!$E$1:$AI$1,0)
),
INDEX('Active Hour''s Dump'!$D$3:$AH$337,
MATCH($C93,'Active Hour''s Dump'!$A$3:$A$337,0),
MATCH(BS$2,'Active Hour''s Dump'!$D$2:$AH$2,0)
))),"")</f>
        <v>2057.5419999999995</v>
      </c>
      <c r="BT93" s="13" t="str">
        <f>_xlfn.IFNA(IF(BT$3="Productivity",
INDEX('Productivity Dump'!$E$4:$AJ$500,
MATCH($A93,'Productivity Dump'!$A$4:$A$500,0),
MATCH(BT$2,'Productivity Dump'!$E$3:$AJ$3,0)
),
IF(BT$3="Attendance",
INDEX('Attendance Dump'!$E$2:$AI$400,
MATCH($A93,'Attendance Dump'!$B$2:$B$400,0),
MATCH(BT$2,'Attendance Dump'!$E$1:$AI$1,0)
),
INDEX('Active Hour''s Dump'!$D$3:$AH$337,
MATCH($C93,'Active Hour''s Dump'!$A$3:$A$337,0),
MATCH(BT$2,'Active Hour''s Dump'!$D$2:$AH$2,0)
))),"")</f>
        <v>H(P)</v>
      </c>
      <c r="BU93" s="54">
        <f>_xlfn.IFNA(IF(BU$3="Productivity",
INDEX('Productivity Dump'!$E$4:$AJ$500,
MATCH($A93,'Productivity Dump'!$A$4:$A$500,0),
MATCH(BU$2,'Productivity Dump'!$E$3:$AJ$3,0)
),
IF(BU$3="Attendance",
INDEX('Attendance Dump'!$E$2:$AI$400,
MATCH($A93,'Attendance Dump'!$B$2:$B$400,0),
MATCH(BU$2,'Attendance Dump'!$E$1:$AI$1,0)
),
INDEX('Active Hour''s Dump'!$D$3:$AH$337,
MATCH($C93,'Active Hour''s Dump'!$A$3:$A$337,0),
MATCH(BU$2,'Active Hour''s Dump'!$D$2:$AH$2,0)
))),"")</f>
        <v>6.25</v>
      </c>
      <c r="BV93" s="13">
        <f>_xlfn.IFNA(IF(BV$3="Productivity",
INDEX('Productivity Dump'!$E$4:$AJ$500,
MATCH($A93,'Productivity Dump'!$A$4:$A$500,0),
MATCH(BV$2,'Productivity Dump'!$E$3:$AJ$3,0)
),
IF(BV$3="Attendance",
INDEX('Attendance Dump'!$E$2:$AI$400,
MATCH($A93,'Attendance Dump'!$B$2:$B$400,0),
MATCH(BV$2,'Attendance Dump'!$E$1:$AI$1,0)
),
INDEX('Active Hour''s Dump'!$D$3:$AH$337,
MATCH($C93,'Active Hour''s Dump'!$A$3:$A$337,0),
MATCH(BV$2,'Active Hour''s Dump'!$D$2:$AH$2,0)
))),"")</f>
        <v>2044.7539999999999</v>
      </c>
      <c r="BW93" s="13" t="str">
        <f>_xlfn.IFNA(IF(BW$3="Productivity",
INDEX('Productivity Dump'!$E$4:$AJ$500,
MATCH($A93,'Productivity Dump'!$A$4:$A$500,0),
MATCH(BW$2,'Productivity Dump'!$E$3:$AJ$3,0)
),
IF(BW$3="Attendance",
INDEX('Attendance Dump'!$E$2:$AI$400,
MATCH($A93,'Attendance Dump'!$B$2:$B$400,0),
MATCH(BW$2,'Attendance Dump'!$E$1:$AI$1,0)
),
INDEX('Active Hour''s Dump'!$D$3:$AH$337,
MATCH($C93,'Active Hour''s Dump'!$A$3:$A$337,0),
MATCH(BW$2,'Active Hour''s Dump'!$D$2:$AH$2,0)
))),"")</f>
        <v>P</v>
      </c>
      <c r="BX93" s="54">
        <f>_xlfn.IFNA(IF(BX$3="Productivity",
INDEX('Productivity Dump'!$E$4:$AJ$500,
MATCH($A93,'Productivity Dump'!$A$4:$A$500,0),
MATCH(BX$2,'Productivity Dump'!$E$3:$AJ$3,0)
),
IF(BX$3="Attendance",
INDEX('Attendance Dump'!$E$2:$AI$400,
MATCH($A93,'Attendance Dump'!$B$2:$B$400,0),
MATCH(BX$2,'Attendance Dump'!$E$1:$AI$1,0)
),
INDEX('Active Hour''s Dump'!$D$3:$AH$337,
MATCH($C93,'Active Hour''s Dump'!$A$3:$A$337,0),
MATCH(BX$2,'Active Hour''s Dump'!$D$2:$AH$2,0)
))),"")</f>
        <v>8</v>
      </c>
      <c r="BY93" s="13">
        <f>_xlfn.IFNA(IF(BY$3="Productivity",
INDEX('Productivity Dump'!$E$4:$AJ$500,
MATCH($A93,'Productivity Dump'!$A$4:$A$500,0),
MATCH(BY$2,'Productivity Dump'!$E$3:$AJ$3,0)
),
IF(BY$3="Attendance",
INDEX('Attendance Dump'!$E$2:$AI$400,
MATCH($A93,'Attendance Dump'!$B$2:$B$400,0),
MATCH(BY$2,'Attendance Dump'!$E$1:$AI$1,0)
),
INDEX('Active Hour''s Dump'!$D$3:$AH$337,
MATCH($C93,'Active Hour''s Dump'!$A$3:$A$337,0),
MATCH(BY$2,'Active Hour''s Dump'!$D$2:$AH$2,0)
))),"")</f>
        <v>1025.5149999999999</v>
      </c>
      <c r="BZ93" s="13" t="str">
        <f>_xlfn.IFNA(IF(BZ$3="Productivity",
INDEX('Productivity Dump'!$E$4:$AJ$500,
MATCH($A93,'Productivity Dump'!$A$4:$A$500,0),
MATCH(BZ$2,'Productivity Dump'!$E$3:$AJ$3,0)
),
IF(BZ$3="Attendance",
INDEX('Attendance Dump'!$E$2:$AI$400,
MATCH($A93,'Attendance Dump'!$B$2:$B$400,0),
MATCH(BZ$2,'Attendance Dump'!$E$1:$AI$1,0)
),
INDEX('Active Hour''s Dump'!$D$3:$AH$337,
MATCH($C93,'Active Hour''s Dump'!$A$3:$A$337,0),
MATCH(BZ$2,'Active Hour''s Dump'!$D$2:$AH$2,0)
))),"")</f>
        <v>P</v>
      </c>
      <c r="CA93" s="54">
        <f>_xlfn.IFNA(IF(CA$3="Productivity",
INDEX('Productivity Dump'!$E$4:$AJ$500,
MATCH($A93,'Productivity Dump'!$A$4:$A$500,0),
MATCH(CA$2,'Productivity Dump'!$E$3:$AJ$3,0)
),
IF(CA$3="Attendance",
INDEX('Attendance Dump'!$E$2:$AI$400,
MATCH($A93,'Attendance Dump'!$B$2:$B$400,0),
MATCH(CA$2,'Attendance Dump'!$E$1:$AI$1,0)
),
INDEX('Active Hour''s Dump'!$D$3:$AH$337,
MATCH($C93,'Active Hour''s Dump'!$A$3:$A$337,0),
MATCH(CA$2,'Active Hour''s Dump'!$D$2:$AH$2,0)
))),"")</f>
        <v>3.8333333333333299</v>
      </c>
      <c r="CB93" s="13">
        <f>_xlfn.IFNA(IF(CB$3="Productivity",
INDEX('Productivity Dump'!$E$4:$AJ$500,
MATCH($A93,'Productivity Dump'!$A$4:$A$500,0),
MATCH(CB$2,'Productivity Dump'!$E$3:$AJ$3,0)
),
IF(CB$3="Attendance",
INDEX('Attendance Dump'!$E$2:$AI$400,
MATCH($A93,'Attendance Dump'!$B$2:$B$400,0),
MATCH(CB$2,'Attendance Dump'!$E$1:$AI$1,0)
),
INDEX('Active Hour''s Dump'!$D$3:$AH$337,
MATCH($C93,'Active Hour''s Dump'!$A$3:$A$337,0),
MATCH(CB$2,'Active Hour''s Dump'!$D$2:$AH$2,0)
))),"")</f>
        <v>0</v>
      </c>
      <c r="CC93" s="13" t="str">
        <f>_xlfn.IFNA(IF(CC$3="Productivity",
INDEX('Productivity Dump'!$E$4:$AJ$500,
MATCH($A93,'Productivity Dump'!$A$4:$A$500,0),
MATCH(CC$2,'Productivity Dump'!$E$3:$AJ$3,0)
),
IF(CC$3="Attendance",
INDEX('Attendance Dump'!$E$2:$AI$400,
MATCH($A93,'Attendance Dump'!$B$2:$B$400,0),
MATCH(CC$2,'Attendance Dump'!$E$1:$AI$1,0)
),
INDEX('Active Hour''s Dump'!$D$3:$AH$337,
MATCH($C93,'Active Hour''s Dump'!$A$3:$A$337,0),
MATCH(CC$2,'Active Hour''s Dump'!$D$2:$AH$2,0)
))),"")</f>
        <v>WO</v>
      </c>
      <c r="CD93" s="54">
        <f>_xlfn.IFNA(IF(CD$3="Productivity",
INDEX('Productivity Dump'!$E$4:$AJ$500,
MATCH($A93,'Productivity Dump'!$A$4:$A$500,0),
MATCH(CD$2,'Productivity Dump'!$E$3:$AJ$3,0)
),
IF(CD$3="Attendance",
INDEX('Attendance Dump'!$E$2:$AI$400,
MATCH($A93,'Attendance Dump'!$B$2:$B$400,0),
MATCH(CD$2,'Attendance Dump'!$E$1:$AI$1,0)
),
INDEX('Active Hour''s Dump'!$D$3:$AH$337,
MATCH($C93,'Active Hour''s Dump'!$A$3:$A$337,0),
MATCH(CD$2,'Active Hour''s Dump'!$D$2:$AH$2,0)
))),"")</f>
        <v>0</v>
      </c>
      <c r="CE93" s="13">
        <f>_xlfn.IFNA(IF(CE$3="Productivity",
INDEX('Productivity Dump'!$E$4:$AJ$500,
MATCH($A93,'Productivity Dump'!$A$4:$A$500,0),
MATCH(CE$2,'Productivity Dump'!$E$3:$AJ$3,0)
),
IF(CE$3="Attendance",
INDEX('Attendance Dump'!$E$2:$AI$400,
MATCH($A93,'Attendance Dump'!$B$2:$B$400,0),
MATCH(CE$2,'Attendance Dump'!$E$1:$AI$1,0)
),
INDEX('Active Hour''s Dump'!$D$3:$AH$337,
MATCH($C93,'Active Hour''s Dump'!$A$3:$A$337,0),
MATCH(CE$2,'Active Hour''s Dump'!$D$2:$AH$2,0)
))),"")</f>
        <v>669.7</v>
      </c>
      <c r="CF93" s="13" t="str">
        <f>_xlfn.IFNA(IF(CF$3="Productivity",
INDEX('Productivity Dump'!$E$4:$AJ$500,
MATCH($A93,'Productivity Dump'!$A$4:$A$500,0),
MATCH(CF$2,'Productivity Dump'!$E$3:$AJ$3,0)
),
IF(CF$3="Attendance",
INDEX('Attendance Dump'!$E$2:$AI$400,
MATCH($A93,'Attendance Dump'!$B$2:$B$400,0),
MATCH(CF$2,'Attendance Dump'!$E$1:$AI$1,0)
),
INDEX('Active Hour''s Dump'!$D$3:$AH$337,
MATCH($C93,'Active Hour''s Dump'!$A$3:$A$337,0),
MATCH(CF$2,'Active Hour''s Dump'!$D$2:$AH$2,0)
))),"")</f>
        <v>P</v>
      </c>
      <c r="CG93" s="54">
        <f>_xlfn.IFNA(IF(CG$3="Productivity",
INDEX('Productivity Dump'!$E$4:$AJ$500,
MATCH($A93,'Productivity Dump'!$A$4:$A$500,0),
MATCH(CG$2,'Productivity Dump'!$E$3:$AJ$3,0)
),
IF(CG$3="Attendance",
INDEX('Attendance Dump'!$E$2:$AI$400,
MATCH($A93,'Attendance Dump'!$B$2:$B$400,0),
MATCH(CG$2,'Attendance Dump'!$E$1:$AI$1,0)
),
INDEX('Active Hour''s Dump'!$D$3:$AH$337,
MATCH($C93,'Active Hour''s Dump'!$A$3:$A$337,0),
MATCH(CG$2,'Active Hour''s Dump'!$D$2:$AH$2,0)
))),"")</f>
        <v>2.9166666666666701</v>
      </c>
      <c r="CH93" s="13">
        <f>_xlfn.IFNA(IF(CH$3="Productivity",
INDEX('Productivity Dump'!$E$4:$AJ$500,
MATCH($A93,'Productivity Dump'!$A$4:$A$500,0),
MATCH(CH$2,'Productivity Dump'!$E$3:$AJ$3,0)
),
IF(CH$3="Attendance",
INDEX('Attendance Dump'!$E$2:$AI$400,
MATCH($A93,'Attendance Dump'!$B$2:$B$400,0),
MATCH(CH$2,'Attendance Dump'!$E$1:$AI$1,0)
),
INDEX('Active Hour''s Dump'!$D$3:$AH$337,
MATCH($C93,'Active Hour''s Dump'!$A$3:$A$337,0),
MATCH(CH$2,'Active Hour''s Dump'!$D$2:$AH$2,0)
))),"")</f>
        <v>1259.5249999999996</v>
      </c>
      <c r="CI93" s="13" t="str">
        <f>_xlfn.IFNA(IF(CI$3="Productivity",
INDEX('Productivity Dump'!$E$4:$AJ$500,
MATCH($A93,'Productivity Dump'!$A$4:$A$500,0),
MATCH(CI$2,'Productivity Dump'!$E$3:$AJ$3,0)
),
IF(CI$3="Attendance",
INDEX('Attendance Dump'!$E$2:$AI$400,
MATCH($A93,'Attendance Dump'!$B$2:$B$400,0),
MATCH(CI$2,'Attendance Dump'!$E$1:$AI$1,0)
),
INDEX('Active Hour''s Dump'!$D$3:$AH$337,
MATCH($C93,'Active Hour''s Dump'!$A$3:$A$337,0),
MATCH(CI$2,'Active Hour''s Dump'!$D$2:$AH$2,0)
))),"")</f>
        <v>P</v>
      </c>
      <c r="CJ93" s="54">
        <f>_xlfn.IFNA(IF(CJ$3="Productivity",
INDEX('Productivity Dump'!$E$4:$AJ$500,
MATCH($A93,'Productivity Dump'!$A$4:$A$500,0),
MATCH(CJ$2,'Productivity Dump'!$E$3:$AJ$3,0)
),
IF(CJ$3="Attendance",
INDEX('Attendance Dump'!$E$2:$AI$400,
MATCH($A93,'Attendance Dump'!$B$2:$B$400,0),
MATCH(CJ$2,'Attendance Dump'!$E$1:$AI$1,0)
),
INDEX('Active Hour''s Dump'!$D$3:$AH$337,
MATCH($C93,'Active Hour''s Dump'!$A$3:$A$337,0),
MATCH(CJ$2,'Active Hour''s Dump'!$D$2:$AH$2,0)
))),"")</f>
        <v>4.5</v>
      </c>
      <c r="CK93" s="13">
        <f>_xlfn.IFNA(IF(CK$3="Productivity",
INDEX('Productivity Dump'!$E$4:$AJ$500,
MATCH($A93,'Productivity Dump'!$A$4:$A$500,0),
MATCH(CK$2,'Productivity Dump'!$E$3:$AJ$3,0)
),
IF(CK$3="Attendance",
INDEX('Attendance Dump'!$E$2:$AI$400,
MATCH($A93,'Attendance Dump'!$B$2:$B$400,0),
MATCH(CK$2,'Attendance Dump'!$E$1:$AI$1,0)
),
INDEX('Active Hour''s Dump'!$D$3:$AH$337,
MATCH($C93,'Active Hour''s Dump'!$A$3:$A$337,0),
MATCH(CK$2,'Active Hour''s Dump'!$D$2:$AH$2,0)
))),"")</f>
        <v>0</v>
      </c>
      <c r="CL93" s="13" t="str">
        <f>_xlfn.IFNA(IF(CL$3="Productivity",
INDEX('Productivity Dump'!$E$4:$AJ$500,
MATCH($A93,'Productivity Dump'!$A$4:$A$500,0),
MATCH(CL$2,'Productivity Dump'!$E$3:$AJ$3,0)
),
IF(CL$3="Attendance",
INDEX('Attendance Dump'!$E$2:$AI$400,
MATCH($A93,'Attendance Dump'!$B$2:$B$400,0),
MATCH(CL$2,'Attendance Dump'!$E$1:$AI$1,0)
),
INDEX('Active Hour''s Dump'!$D$3:$AH$337,
MATCH($C93,'Active Hour''s Dump'!$A$3:$A$337,0),
MATCH(CL$2,'Active Hour''s Dump'!$D$2:$AH$2,0)
))),"")</f>
        <v>PL</v>
      </c>
      <c r="CM93" s="54">
        <f>_xlfn.IFNA(IF(CM$3="Productivity",
INDEX('Productivity Dump'!$E$4:$AJ$500,
MATCH($A93,'Productivity Dump'!$A$4:$A$500,0),
MATCH(CM$2,'Productivity Dump'!$E$3:$AJ$3,0)
),
IF(CM$3="Attendance",
INDEX('Attendance Dump'!$E$2:$AI$400,
MATCH($A93,'Attendance Dump'!$B$2:$B$400,0),
MATCH(CM$2,'Attendance Dump'!$E$1:$AI$1,0)
),
INDEX('Active Hour''s Dump'!$D$3:$AH$337,
MATCH($C93,'Active Hour''s Dump'!$A$3:$A$337,0),
MATCH(CM$2,'Active Hour''s Dump'!$D$2:$AH$2,0)
))),"")</f>
        <v>0</v>
      </c>
      <c r="CN93" s="13">
        <f>_xlfn.IFNA(IF(CN$3="Productivity",
INDEX('Productivity Dump'!$E$4:$AJ$500,
MATCH($A93,'Productivity Dump'!$A$4:$A$500,0),
MATCH(CN$2,'Productivity Dump'!$E$3:$AJ$3,0)
),
IF(CN$3="Attendance",
INDEX('Attendance Dump'!$E$2:$AI$400,
MATCH($A93,'Attendance Dump'!$B$2:$B$400,0),
MATCH(CN$2,'Attendance Dump'!$E$1:$AI$1,0)
),
INDEX('Active Hour''s Dump'!$D$3:$AH$337,
MATCH($C93,'Active Hour''s Dump'!$A$3:$A$337,0),
MATCH(CN$2,'Active Hour''s Dump'!$D$2:$AH$2,0)
))),"")</f>
        <v>0</v>
      </c>
      <c r="CO93" s="13">
        <f>_xlfn.IFNA(IF(CO$3="Productivity",
INDEX('Productivity Dump'!$E$4:$AJ$500,
MATCH($A93,'Productivity Dump'!$A$4:$A$500,0),
MATCH(CO$2,'Productivity Dump'!$E$3:$AJ$3,0)
),
IF(CO$3="Attendance",
INDEX('Attendance Dump'!$E$2:$AI$400,
MATCH($A93,'Attendance Dump'!$B$2:$B$400,0),
MATCH(CO$2,'Attendance Dump'!$E$1:$AI$1,0)
),
INDEX('Active Hour''s Dump'!$D$3:$AH$337,
MATCH($C93,'Active Hour''s Dump'!$A$3:$A$337,0),
MATCH(CO$2,'Active Hour''s Dump'!$D$2:$AH$2,0)
))),"")</f>
        <v>0</v>
      </c>
      <c r="CP93" s="54">
        <f>_xlfn.IFNA(IF(CP$3="Productivity",
INDEX('Productivity Dump'!$E$4:$AJ$500,
MATCH($A93,'Productivity Dump'!$A$4:$A$500,0),
MATCH(CP$2,'Productivity Dump'!$E$3:$AJ$3,0)
),
IF(CP$3="Attendance",
INDEX('Attendance Dump'!$E$2:$AI$400,
MATCH($A93,'Attendance Dump'!$B$2:$B$400,0),
MATCH(CP$2,'Attendance Dump'!$E$1:$AI$1,0)
),
INDEX('Active Hour''s Dump'!$D$3:$AH$337,
MATCH($C93,'Active Hour''s Dump'!$A$3:$A$337,0),
MATCH(CP$2,'Active Hour''s Dump'!$D$2:$AH$2,0)
))),"")</f>
        <v>0</v>
      </c>
      <c r="CQ93" s="13">
        <f>_xlfn.IFNA(IF(CQ$3="Productivity",
INDEX('Productivity Dump'!$E$4:$AJ$500,
MATCH($A93,'Productivity Dump'!$A$4:$A$500,0),
MATCH(CQ$2,'Productivity Dump'!$E$3:$AJ$3,0)
),
IF(CQ$3="Attendance",
INDEX('Attendance Dump'!$E$2:$AI$400,
MATCH($A93,'Attendance Dump'!$B$2:$B$400,0),
MATCH(CQ$2,'Attendance Dump'!$E$1:$AI$1,0)
),
INDEX('Active Hour''s Dump'!$D$3:$AH$337,
MATCH($C93,'Active Hour''s Dump'!$A$3:$A$337,0),
MATCH(CQ$2,'Active Hour''s Dump'!$D$2:$AH$2,0)
))),"")</f>
        <v>0</v>
      </c>
      <c r="CR93" s="13">
        <f>_xlfn.IFNA(IF(CR$3="Productivity",
INDEX('Productivity Dump'!$E$4:$AJ$500,
MATCH($A93,'Productivity Dump'!$A$4:$A$500,0),
MATCH(CR$2,'Productivity Dump'!$E$3:$AJ$3,0)
),
IF(CR$3="Attendance",
INDEX('Attendance Dump'!$E$2:$AI$400,
MATCH($A93,'Attendance Dump'!$B$2:$B$400,0),
MATCH(CR$2,'Attendance Dump'!$E$1:$AI$1,0)
),
INDEX('Active Hour''s Dump'!$D$3:$AH$337,
MATCH($C93,'Active Hour''s Dump'!$A$3:$A$337,0),
MATCH(CR$2,'Active Hour''s Dump'!$D$2:$AH$2,0)
))),"")</f>
        <v>0</v>
      </c>
      <c r="CS93" s="54">
        <f>_xlfn.IFNA(IF(CS$3="Productivity",
INDEX('Productivity Dump'!$E$4:$AJ$500,
MATCH($A93,'Productivity Dump'!$A$4:$A$500,0),
MATCH(CS$2,'Productivity Dump'!$E$3:$AJ$3,0)
),
IF(CS$3="Attendance",
INDEX('Attendance Dump'!$E$2:$AI$400,
MATCH($A93,'Attendance Dump'!$B$2:$B$400,0),
MATCH(CS$2,'Attendance Dump'!$E$1:$AI$1,0)
),
INDEX('Active Hour''s Dump'!$D$3:$AH$337,
MATCH($C93,'Active Hour''s Dump'!$A$3:$A$337,0),
MATCH(CS$2,'Active Hour''s Dump'!$D$2:$AH$2,0)
))),"")</f>
        <v>0</v>
      </c>
      <c r="CT93" s="13">
        <f>_xlfn.IFNA(IF(CT$3="Productivity",
INDEX('Productivity Dump'!$E$4:$AJ$500,
MATCH($A93,'Productivity Dump'!$A$4:$A$500,0),
MATCH(CT$2,'Productivity Dump'!$E$3:$AJ$3,0)
),
IF(CT$3="Attendance",
INDEX('Attendance Dump'!$E$2:$AI$400,
MATCH($A93,'Attendance Dump'!$B$2:$B$400,0),
MATCH(CT$2,'Attendance Dump'!$E$1:$AI$1,0)
),
INDEX('Active Hour''s Dump'!$D$3:$AH$337,
MATCH($C93,'Active Hour''s Dump'!$A$3:$A$337,0),
MATCH(CT$2,'Active Hour''s Dump'!$D$2:$AH$2,0)
))),"")</f>
        <v>0</v>
      </c>
      <c r="CU93" s="13">
        <f>_xlfn.IFNA(IF(CU$3="Productivity",
INDEX('Productivity Dump'!$E$4:$AJ$500,
MATCH($A93,'Productivity Dump'!$A$4:$A$500,0),
MATCH(CU$2,'Productivity Dump'!$E$3:$AJ$3,0)
),
IF(CU$3="Attendance",
INDEX('Attendance Dump'!$E$2:$AI$400,
MATCH($A93,'Attendance Dump'!$B$2:$B$400,0),
MATCH(CU$2,'Attendance Dump'!$E$1:$AI$1,0)
),
INDEX('Active Hour''s Dump'!$D$3:$AH$337,
MATCH($C93,'Active Hour''s Dump'!$A$3:$A$337,0),
MATCH(CU$2,'Active Hour''s Dump'!$D$2:$AH$2,0)
))),"")</f>
        <v>0</v>
      </c>
      <c r="CV93" s="54">
        <f>_xlfn.IFNA(IF(CV$3="Productivity",
INDEX('Productivity Dump'!$E$4:$AJ$500,
MATCH($A93,'Productivity Dump'!$A$4:$A$500,0),
MATCH(CV$2,'Productivity Dump'!$E$3:$AJ$3,0)
),
IF(CV$3="Attendance",
INDEX('Attendance Dump'!$E$2:$AI$400,
MATCH($A93,'Attendance Dump'!$B$2:$B$400,0),
MATCH(CV$2,'Attendance Dump'!$E$1:$AI$1,0)
),
INDEX('Active Hour''s Dump'!$D$3:$AH$337,
MATCH($C93,'Active Hour''s Dump'!$A$3:$A$337,0),
MATCH(CV$2,'Active Hour''s Dump'!$D$2:$AH$2,0)
))),"")</f>
        <v>0</v>
      </c>
      <c r="CW93" s="13"/>
      <c r="CX93" s="13"/>
      <c r="CY93" s="54"/>
      <c r="DA93" s="57">
        <f t="shared" si="69"/>
        <v>112.25</v>
      </c>
      <c r="DB93" s="35">
        <f t="shared" si="70"/>
        <v>25321.102999999996</v>
      </c>
      <c r="DC93" s="35">
        <f t="shared" si="67"/>
        <v>1078.8970000000045</v>
      </c>
      <c r="DD93" s="35">
        <f t="shared" ca="1" si="68"/>
        <v>0</v>
      </c>
      <c r="DF93" s="32" cm="1">
        <f t="array" ref="DF93">SUMPRODUCT(
    (MOD(COLUMN(H93:CV93) - COLUMN(H93), 3) = 0) *
    (H93:CV93 = 0) *
    (I93:CW93 = "P") *
    (COUNTIF(UKHoliday, H$2:CV$2) = 0)
)</f>
        <v>0</v>
      </c>
      <c r="DG93" s="33" cm="1">
        <f t="array" ref="DG93">SUMPRODUCT(
  (MOD(COLUMN(H93:CV93) - COLUMN(H93), 3) = 0) *
  (H93:CV93 &gt; 0) *
  (H93:CV93 &lt; 0.5 * IF(((WEEKDAY(H$2:CV$2, 2) = 1) + (WEEKDAY(H$2:CV$2, 2) = 6)), G93, F93)) *
  (I93:CW93 = "P") *
  (COUNTIF(UKHoliday, H$2:CV$2) = 0)
)</f>
        <v>0</v>
      </c>
      <c r="DH93" s="33" cm="1">
        <f t="array" ref="DH93">SUMPRODUCT(
  (MOD(COLUMN(H93:CV93) - COLUMN(H93), 3) = 0) *
  (H93:CV93 &gt; 0.5 * IF(((WEEKDAY(H$2:CV$2, 2) = 1) + (WEEKDAY(H$2:CV$2, 2) = 6)), $G93, $F93)) *
  (H93:CV93 &lt; 0.8 * IF(((WEEKDAY(H$2:CV$2, 2) = 1) + (WEEKDAY(H$2:CV$2, 2) = 6)), $G93, $F93)) *
  (I93:CW93 = "P") *
  (COUNTIF(UKHoliday, H$2:CV$2) = 0)
)</f>
        <v>2</v>
      </c>
      <c r="DI93" s="33" cm="1">
        <f t="array" ref="DI93">SUMPRODUCT(
  (MOD(COLUMN(H93:CV93) - COLUMN(H93), 3) = 0) *
  (H93:CV93 &gt; 0.8 * IF(((WEEKDAY(H$2:CV$2, 2) = 1) + (WEEKDAY(H$2:CV$2, 2) = 6)), $G93, $F93)) *
  (H93:CV93 &lt; 1 * IF(((WEEKDAY(H$2:CV$2, 2) = 1) + (WEEKDAY(H$2:CV$2, 2) = 6)), $G93, $F93)) *
  (I93:CW93 = "P") *
  (COUNTIF(UKHoliday, H$2:CV$2) = 0)
)</f>
        <v>7</v>
      </c>
    </row>
    <row r="94" spans="1:113" x14ac:dyDescent="0.3">
      <c r="A94" s="8" t="s">
        <v>85</v>
      </c>
      <c r="B94" s="8" t="s">
        <v>84</v>
      </c>
      <c r="C94" s="9" t="s">
        <v>624</v>
      </c>
      <c r="D94" s="62" t="s">
        <v>1058</v>
      </c>
      <c r="E94" s="35">
        <v>20211.572100000005</v>
      </c>
      <c r="F94" s="35">
        <f t="shared" si="65"/>
        <v>1010.5786050000003</v>
      </c>
      <c r="G94" s="35">
        <f t="shared" si="66"/>
        <v>505.28930250000013</v>
      </c>
      <c r="H94" s="13">
        <f>_xlfn.IFNA(IF(H$3="Productivity",
INDEX('Productivity Dump'!$E$4:$AJ$500,
MATCH($A94,'Productivity Dump'!$A$4:$A$500,0),
MATCH(H$2,'Productivity Dump'!$E$3:$AJ$3,0)
),
IF(H$3="Attendance",
INDEX('Attendance Dump'!$E$2:$AI$400,
MATCH($A94,'Attendance Dump'!$B$2:$B$400,0),
MATCH(H$2,'Attendance Dump'!$E$1:$AI$1,0)
),
INDEX('Active Hour''s Dump'!$D$3:$AH$337,
MATCH($C94,'Active Hour''s Dump'!$A$3:$A$337,0),
MATCH(H$2,'Active Hour''s Dump'!$D$2:$AH$2,0)
))),"")</f>
        <v>0</v>
      </c>
      <c r="I94" s="13" t="str">
        <f>_xlfn.IFNA(IF(I$3="Productivity",
INDEX('Productivity Dump'!$E$4:$AJ$500,
MATCH($A94,'Productivity Dump'!$A$4:$A$500,0),
MATCH(I$2,'Productivity Dump'!$E$3:$AJ$3,0)
),
IF(I$3="Attendance",
INDEX('Attendance Dump'!$E$2:$AI$400,
MATCH($A94,'Attendance Dump'!$B$2:$B$400,0),
MATCH(I$2,'Attendance Dump'!$E$1:$AI$1,0)
),
INDEX('Active Hour''s Dump'!$D$3:$AH$337,
MATCH($C94,'Active Hour''s Dump'!$A$3:$A$337,0),
MATCH(I$2,'Active Hour''s Dump'!$D$2:$AH$2,0)
))),"")</f>
        <v>PL</v>
      </c>
      <c r="J94" s="54">
        <f>_xlfn.IFNA(IF(J$3="Productivity",
INDEX('Productivity Dump'!$E$4:$AJ$500,
MATCH($A94,'Productivity Dump'!$A$4:$A$500,0),
MATCH(J$2,'Productivity Dump'!$E$3:$AJ$3,0)
),
IF(J$3="Attendance",
INDEX('Attendance Dump'!$E$2:$AI$400,
MATCH($A94,'Attendance Dump'!$B$2:$B$400,0),
MATCH(J$2,'Attendance Dump'!$E$1:$AI$1,0)
),
INDEX('Active Hour''s Dump'!$D$3:$AH$337,
MATCH($C94,'Active Hour''s Dump'!$A$3:$A$337,0),
MATCH(J$2,'Active Hour''s Dump'!$D$2:$AH$2,0)
))),"")</f>
        <v>0</v>
      </c>
      <c r="K94" s="13">
        <f>_xlfn.IFNA(IF(K$3="Productivity",
INDEX('Productivity Dump'!$E$4:$AJ$500,
MATCH($A94,'Productivity Dump'!$A$4:$A$500,0),
MATCH(K$2,'Productivity Dump'!$E$3:$AJ$3,0)
),
IF(K$3="Attendance",
INDEX('Attendance Dump'!$E$2:$AI$400,
MATCH($A94,'Attendance Dump'!$B$2:$B$400,0),
MATCH(K$2,'Attendance Dump'!$E$1:$AI$1,0)
),
INDEX('Active Hour''s Dump'!$D$3:$AH$337,
MATCH($C94,'Active Hour''s Dump'!$A$3:$A$337,0),
MATCH(K$2,'Active Hour''s Dump'!$D$2:$AH$2,0)
))),"")</f>
        <v>913.60099999999989</v>
      </c>
      <c r="L94" s="13" t="str">
        <f>_xlfn.IFNA(IF(L$3="Productivity",
INDEX('Productivity Dump'!$E$4:$AJ$500,
MATCH($A94,'Productivity Dump'!$A$4:$A$500,0),
MATCH(L$2,'Productivity Dump'!$E$3:$AJ$3,0)
),
IF(L$3="Attendance",
INDEX('Attendance Dump'!$E$2:$AI$400,
MATCH($A94,'Attendance Dump'!$B$2:$B$400,0),
MATCH(L$2,'Attendance Dump'!$E$1:$AI$1,0)
),
INDEX('Active Hour''s Dump'!$D$3:$AH$337,
MATCH($C94,'Active Hour''s Dump'!$A$3:$A$337,0),
MATCH(L$2,'Active Hour''s Dump'!$D$2:$AH$2,0)
))),"")</f>
        <v>P</v>
      </c>
      <c r="M94" s="54">
        <f>_xlfn.IFNA(IF(M$3="Productivity",
INDEX('Productivity Dump'!$E$4:$AJ$500,
MATCH($A94,'Productivity Dump'!$A$4:$A$500,0),
MATCH(M$2,'Productivity Dump'!$E$3:$AJ$3,0)
),
IF(M$3="Attendance",
INDEX('Attendance Dump'!$E$2:$AI$400,
MATCH($A94,'Attendance Dump'!$B$2:$B$400,0),
MATCH(M$2,'Attendance Dump'!$E$1:$AI$1,0)
),
INDEX('Active Hour''s Dump'!$D$3:$AH$337,
MATCH($C94,'Active Hour''s Dump'!$A$3:$A$337,0),
MATCH(M$2,'Active Hour''s Dump'!$D$2:$AH$2,0)
))),"")</f>
        <v>15.4166666666667</v>
      </c>
      <c r="N94" s="13">
        <f>_xlfn.IFNA(IF(N$3="Productivity",
INDEX('Productivity Dump'!$E$4:$AJ$500,
MATCH($A94,'Productivity Dump'!$A$4:$A$500,0),
MATCH(N$2,'Productivity Dump'!$E$3:$AJ$3,0)
),
IF(N$3="Attendance",
INDEX('Attendance Dump'!$E$2:$AI$400,
MATCH($A94,'Attendance Dump'!$B$2:$B$400,0),
MATCH(N$2,'Attendance Dump'!$E$1:$AI$1,0)
),
INDEX('Active Hour''s Dump'!$D$3:$AH$337,
MATCH($C94,'Active Hour''s Dump'!$A$3:$A$337,0),
MATCH(N$2,'Active Hour''s Dump'!$D$2:$AH$2,0)
))),"")</f>
        <v>0</v>
      </c>
      <c r="O94" s="13" t="str">
        <f>_xlfn.IFNA(IF(O$3="Productivity",
INDEX('Productivity Dump'!$E$4:$AJ$500,
MATCH($A94,'Productivity Dump'!$A$4:$A$500,0),
MATCH(O$2,'Productivity Dump'!$E$3:$AJ$3,0)
),
IF(O$3="Attendance",
INDEX('Attendance Dump'!$E$2:$AI$400,
MATCH($A94,'Attendance Dump'!$B$2:$B$400,0),
MATCH(O$2,'Attendance Dump'!$E$1:$AI$1,0)
),
INDEX('Active Hour''s Dump'!$D$3:$AH$337,
MATCH($C94,'Active Hour''s Dump'!$A$3:$A$337,0),
MATCH(O$2,'Active Hour''s Dump'!$D$2:$AH$2,0)
))),"")</f>
        <v>PL</v>
      </c>
      <c r="P94" s="54">
        <f>_xlfn.IFNA(IF(P$3="Productivity",
INDEX('Productivity Dump'!$E$4:$AJ$500,
MATCH($A94,'Productivity Dump'!$A$4:$A$500,0),
MATCH(P$2,'Productivity Dump'!$E$3:$AJ$3,0)
),
IF(P$3="Attendance",
INDEX('Attendance Dump'!$E$2:$AI$400,
MATCH($A94,'Attendance Dump'!$B$2:$B$400,0),
MATCH(P$2,'Attendance Dump'!$E$1:$AI$1,0)
),
INDEX('Active Hour''s Dump'!$D$3:$AH$337,
MATCH($C94,'Active Hour''s Dump'!$A$3:$A$337,0),
MATCH(P$2,'Active Hour''s Dump'!$D$2:$AH$2,0)
))),"")</f>
        <v>0</v>
      </c>
      <c r="Q94" s="13">
        <f>_xlfn.IFNA(IF(Q$3="Productivity",
INDEX('Productivity Dump'!$E$4:$AJ$500,
MATCH($A94,'Productivity Dump'!$A$4:$A$500,0),
MATCH(Q$2,'Productivity Dump'!$E$3:$AJ$3,0)
),
IF(Q$3="Attendance",
INDEX('Attendance Dump'!$E$2:$AI$400,
MATCH($A94,'Attendance Dump'!$B$2:$B$400,0),
MATCH(Q$2,'Attendance Dump'!$E$1:$AI$1,0)
),
INDEX('Active Hour''s Dump'!$D$3:$AH$337,
MATCH($C94,'Active Hour''s Dump'!$A$3:$A$337,0),
MATCH(Q$2,'Active Hour''s Dump'!$D$2:$AH$2,0)
))),"")</f>
        <v>0</v>
      </c>
      <c r="R94" s="13" t="str">
        <f>_xlfn.IFNA(IF(R$3="Productivity",
INDEX('Productivity Dump'!$E$4:$AJ$500,
MATCH($A94,'Productivity Dump'!$A$4:$A$500,0),
MATCH(R$2,'Productivity Dump'!$E$3:$AJ$3,0)
),
IF(R$3="Attendance",
INDEX('Attendance Dump'!$E$2:$AI$400,
MATCH($A94,'Attendance Dump'!$B$2:$B$400,0),
MATCH(R$2,'Attendance Dump'!$E$1:$AI$1,0)
),
INDEX('Active Hour''s Dump'!$D$3:$AH$337,
MATCH($C94,'Active Hour''s Dump'!$A$3:$A$337,0),
MATCH(R$2,'Active Hour''s Dump'!$D$2:$AH$2,0)
))),"")</f>
        <v>WO</v>
      </c>
      <c r="S94" s="54">
        <f>_xlfn.IFNA(IF(S$3="Productivity",
INDEX('Productivity Dump'!$E$4:$AJ$500,
MATCH($A94,'Productivity Dump'!$A$4:$A$500,0),
MATCH(S$2,'Productivity Dump'!$E$3:$AJ$3,0)
),
IF(S$3="Attendance",
INDEX('Attendance Dump'!$E$2:$AI$400,
MATCH($A94,'Attendance Dump'!$B$2:$B$400,0),
MATCH(S$2,'Attendance Dump'!$E$1:$AI$1,0)
),
INDEX('Active Hour''s Dump'!$D$3:$AH$337,
MATCH($C94,'Active Hour''s Dump'!$A$3:$A$337,0),
MATCH(S$2,'Active Hour''s Dump'!$D$2:$AH$2,0)
))),"")</f>
        <v>0</v>
      </c>
      <c r="T94" s="13">
        <f>_xlfn.IFNA(IF(T$3="Productivity",
INDEX('Productivity Dump'!$E$4:$AJ$500,
MATCH($A94,'Productivity Dump'!$A$4:$A$500,0),
MATCH(T$2,'Productivity Dump'!$E$3:$AJ$3,0)
),
IF(T$3="Attendance",
INDEX('Attendance Dump'!$E$2:$AI$400,
MATCH($A94,'Attendance Dump'!$B$2:$B$400,0),
MATCH(T$2,'Attendance Dump'!$E$1:$AI$1,0)
),
INDEX('Active Hour''s Dump'!$D$3:$AH$337,
MATCH($C94,'Active Hour''s Dump'!$A$3:$A$337,0),
MATCH(T$2,'Active Hour''s Dump'!$D$2:$AH$2,0)
))),"")</f>
        <v>500.83399999999989</v>
      </c>
      <c r="U94" s="13" t="str">
        <f>_xlfn.IFNA(IF(U$3="Productivity",
INDEX('Productivity Dump'!$E$4:$AJ$500,
MATCH($A94,'Productivity Dump'!$A$4:$A$500,0),
MATCH(U$2,'Productivity Dump'!$E$3:$AJ$3,0)
),
IF(U$3="Attendance",
INDEX('Attendance Dump'!$E$2:$AI$400,
MATCH($A94,'Attendance Dump'!$B$2:$B$400,0),
MATCH(U$2,'Attendance Dump'!$E$1:$AI$1,0)
),
INDEX('Active Hour''s Dump'!$D$3:$AH$337,
MATCH($C94,'Active Hour''s Dump'!$A$3:$A$337,0),
MATCH(U$2,'Active Hour''s Dump'!$D$2:$AH$2,0)
))),"")</f>
        <v>P</v>
      </c>
      <c r="V94" s="54">
        <f>_xlfn.IFNA(IF(V$3="Productivity",
INDEX('Productivity Dump'!$E$4:$AJ$500,
MATCH($A94,'Productivity Dump'!$A$4:$A$500,0),
MATCH(V$2,'Productivity Dump'!$E$3:$AJ$3,0)
),
IF(V$3="Attendance",
INDEX('Attendance Dump'!$E$2:$AI$400,
MATCH($A94,'Attendance Dump'!$B$2:$B$400,0),
MATCH(V$2,'Attendance Dump'!$E$1:$AI$1,0)
),
INDEX('Active Hour''s Dump'!$D$3:$AH$337,
MATCH($C94,'Active Hour''s Dump'!$A$3:$A$337,0),
MATCH(V$2,'Active Hour''s Dump'!$D$2:$AH$2,0)
))),"")</f>
        <v>7.0833333333333304</v>
      </c>
      <c r="W94" s="13">
        <f>_xlfn.IFNA(IF(W$3="Productivity",
INDEX('Productivity Dump'!$E$4:$AJ$500,
MATCH($A94,'Productivity Dump'!$A$4:$A$500,0),
MATCH(W$2,'Productivity Dump'!$E$3:$AJ$3,0)
),
IF(W$3="Attendance",
INDEX('Attendance Dump'!$E$2:$AI$400,
MATCH($A94,'Attendance Dump'!$B$2:$B$400,0),
MATCH(W$2,'Attendance Dump'!$E$1:$AI$1,0)
),
INDEX('Active Hour''s Dump'!$D$3:$AH$337,
MATCH($C94,'Active Hour''s Dump'!$A$3:$A$337,0),
MATCH(W$2,'Active Hour''s Dump'!$D$2:$AH$2,0)
))),"")</f>
        <v>999.23500000000013</v>
      </c>
      <c r="X94" s="13" t="str">
        <f>_xlfn.IFNA(IF(X$3="Productivity",
INDEX('Productivity Dump'!$E$4:$AJ$500,
MATCH($A94,'Productivity Dump'!$A$4:$A$500,0),
MATCH(X$2,'Productivity Dump'!$E$3:$AJ$3,0)
),
IF(X$3="Attendance",
INDEX('Attendance Dump'!$E$2:$AI$400,
MATCH($A94,'Attendance Dump'!$B$2:$B$400,0),
MATCH(X$2,'Attendance Dump'!$E$1:$AI$1,0)
),
INDEX('Active Hour''s Dump'!$D$3:$AH$337,
MATCH($C94,'Active Hour''s Dump'!$A$3:$A$337,0),
MATCH(X$2,'Active Hour''s Dump'!$D$2:$AH$2,0)
))),"")</f>
        <v>P</v>
      </c>
      <c r="Y94" s="54">
        <f>_xlfn.IFNA(IF(Y$3="Productivity",
INDEX('Productivity Dump'!$E$4:$AJ$500,
MATCH($A94,'Productivity Dump'!$A$4:$A$500,0),
MATCH(Y$2,'Productivity Dump'!$E$3:$AJ$3,0)
),
IF(Y$3="Attendance",
INDEX('Attendance Dump'!$E$2:$AI$400,
MATCH($A94,'Attendance Dump'!$B$2:$B$400,0),
MATCH(Y$2,'Attendance Dump'!$E$1:$AI$1,0)
),
INDEX('Active Hour''s Dump'!$D$3:$AH$337,
MATCH($C94,'Active Hour''s Dump'!$A$3:$A$337,0),
MATCH(Y$2,'Active Hour''s Dump'!$D$2:$AH$2,0)
))),"")</f>
        <v>14.75</v>
      </c>
      <c r="Z94" s="13">
        <f>_xlfn.IFNA(IF(Z$3="Productivity",
INDEX('Productivity Dump'!$E$4:$AJ$500,
MATCH($A94,'Productivity Dump'!$A$4:$A$500,0),
MATCH(Z$2,'Productivity Dump'!$E$3:$AJ$3,0)
),
IF(Z$3="Attendance",
INDEX('Attendance Dump'!$E$2:$AI$400,
MATCH($A94,'Attendance Dump'!$B$2:$B$400,0),
MATCH(Z$2,'Attendance Dump'!$E$1:$AI$1,0)
),
INDEX('Active Hour''s Dump'!$D$3:$AH$337,
MATCH($C94,'Active Hour''s Dump'!$A$3:$A$337,0),
MATCH(Z$2,'Active Hour''s Dump'!$D$2:$AH$2,0)
))),"")</f>
        <v>933.95399999999995</v>
      </c>
      <c r="AA94" s="13" t="str">
        <f>_xlfn.IFNA(IF(AA$3="Productivity",
INDEX('Productivity Dump'!$E$4:$AJ$500,
MATCH($A94,'Productivity Dump'!$A$4:$A$500,0),
MATCH(AA$2,'Productivity Dump'!$E$3:$AJ$3,0)
),
IF(AA$3="Attendance",
INDEX('Attendance Dump'!$E$2:$AI$400,
MATCH($A94,'Attendance Dump'!$B$2:$B$400,0),
MATCH(AA$2,'Attendance Dump'!$E$1:$AI$1,0)
),
INDEX('Active Hour''s Dump'!$D$3:$AH$337,
MATCH($C94,'Active Hour''s Dump'!$A$3:$A$337,0),
MATCH(AA$2,'Active Hour''s Dump'!$D$2:$AH$2,0)
))),"")</f>
        <v>P</v>
      </c>
      <c r="AB94" s="54">
        <f>_xlfn.IFNA(IF(AB$3="Productivity",
INDEX('Productivity Dump'!$E$4:$AJ$500,
MATCH($A94,'Productivity Dump'!$A$4:$A$500,0),
MATCH(AB$2,'Productivity Dump'!$E$3:$AJ$3,0)
),
IF(AB$3="Attendance",
INDEX('Attendance Dump'!$E$2:$AI$400,
MATCH($A94,'Attendance Dump'!$B$2:$B$400,0),
MATCH(AB$2,'Attendance Dump'!$E$1:$AI$1,0)
),
INDEX('Active Hour''s Dump'!$D$3:$AH$337,
MATCH($C94,'Active Hour''s Dump'!$A$3:$A$337,0),
MATCH(AB$2,'Active Hour''s Dump'!$D$2:$AH$2,0)
))),"")</f>
        <v>15.3333333333333</v>
      </c>
      <c r="AC94" s="13">
        <f>_xlfn.IFNA(IF(AC$3="Productivity",
INDEX('Productivity Dump'!$E$4:$AJ$500,
MATCH($A94,'Productivity Dump'!$A$4:$A$500,0),
MATCH(AC$2,'Productivity Dump'!$E$3:$AJ$3,0)
),
IF(AC$3="Attendance",
INDEX('Attendance Dump'!$E$2:$AI$400,
MATCH($A94,'Attendance Dump'!$B$2:$B$400,0),
MATCH(AC$2,'Attendance Dump'!$E$1:$AI$1,0)
),
INDEX('Active Hour''s Dump'!$D$3:$AH$337,
MATCH($C94,'Active Hour''s Dump'!$A$3:$A$337,0),
MATCH(AC$2,'Active Hour''s Dump'!$D$2:$AH$2,0)
))),"")</f>
        <v>913.82100000000003</v>
      </c>
      <c r="AD94" s="13" t="str">
        <f>_xlfn.IFNA(IF(AD$3="Productivity",
INDEX('Productivity Dump'!$E$4:$AJ$500,
MATCH($A94,'Productivity Dump'!$A$4:$A$500,0),
MATCH(AD$2,'Productivity Dump'!$E$3:$AJ$3,0)
),
IF(AD$3="Attendance",
INDEX('Attendance Dump'!$E$2:$AI$400,
MATCH($A94,'Attendance Dump'!$B$2:$B$400,0),
MATCH(AD$2,'Attendance Dump'!$E$1:$AI$1,0)
),
INDEX('Active Hour''s Dump'!$D$3:$AH$337,
MATCH($C94,'Active Hour''s Dump'!$A$3:$A$337,0),
MATCH(AD$2,'Active Hour''s Dump'!$D$2:$AH$2,0)
))),"")</f>
        <v>P</v>
      </c>
      <c r="AE94" s="54">
        <f>_xlfn.IFNA(IF(AE$3="Productivity",
INDEX('Productivity Dump'!$E$4:$AJ$500,
MATCH($A94,'Productivity Dump'!$A$4:$A$500,0),
MATCH(AE$2,'Productivity Dump'!$E$3:$AJ$3,0)
),
IF(AE$3="Attendance",
INDEX('Attendance Dump'!$E$2:$AI$400,
MATCH($A94,'Attendance Dump'!$B$2:$B$400,0),
MATCH(AE$2,'Attendance Dump'!$E$1:$AI$1,0)
),
INDEX('Active Hour''s Dump'!$D$3:$AH$337,
MATCH($C94,'Active Hour''s Dump'!$A$3:$A$337,0),
MATCH(AE$2,'Active Hour''s Dump'!$D$2:$AH$2,0)
))),"")</f>
        <v>14.8333333333333</v>
      </c>
      <c r="AF94" s="13">
        <f>_xlfn.IFNA(IF(AF$3="Productivity",
INDEX('Productivity Dump'!$E$4:$AJ$500,
MATCH($A94,'Productivity Dump'!$A$4:$A$500,0),
MATCH(AF$2,'Productivity Dump'!$E$3:$AJ$3,0)
),
IF(AF$3="Attendance",
INDEX('Attendance Dump'!$E$2:$AI$400,
MATCH($A94,'Attendance Dump'!$B$2:$B$400,0),
MATCH(AF$2,'Attendance Dump'!$E$1:$AI$1,0)
),
INDEX('Active Hour''s Dump'!$D$3:$AH$337,
MATCH($C94,'Active Hour''s Dump'!$A$3:$A$337,0),
MATCH(AF$2,'Active Hour''s Dump'!$D$2:$AH$2,0)
))),"")</f>
        <v>991.32399999999996</v>
      </c>
      <c r="AG94" s="13" t="str">
        <f>_xlfn.IFNA(IF(AG$3="Productivity",
INDEX('Productivity Dump'!$E$4:$AJ$500,
MATCH($A94,'Productivity Dump'!$A$4:$A$500,0),
MATCH(AG$2,'Productivity Dump'!$E$3:$AJ$3,0)
),
IF(AG$3="Attendance",
INDEX('Attendance Dump'!$E$2:$AI$400,
MATCH($A94,'Attendance Dump'!$B$2:$B$400,0),
MATCH(AG$2,'Attendance Dump'!$E$1:$AI$1,0)
),
INDEX('Active Hour''s Dump'!$D$3:$AH$337,
MATCH($C94,'Active Hour''s Dump'!$A$3:$A$337,0),
MATCH(AG$2,'Active Hour''s Dump'!$D$2:$AH$2,0)
))),"")</f>
        <v>P</v>
      </c>
      <c r="AH94" s="54">
        <f>_xlfn.IFNA(IF(AH$3="Productivity",
INDEX('Productivity Dump'!$E$4:$AJ$500,
MATCH($A94,'Productivity Dump'!$A$4:$A$500,0),
MATCH(AH$2,'Productivity Dump'!$E$3:$AJ$3,0)
),
IF(AH$3="Attendance",
INDEX('Attendance Dump'!$E$2:$AI$400,
MATCH($A94,'Attendance Dump'!$B$2:$B$400,0),
MATCH(AH$2,'Attendance Dump'!$E$1:$AI$1,0)
),
INDEX('Active Hour''s Dump'!$D$3:$AH$337,
MATCH($C94,'Active Hour''s Dump'!$A$3:$A$337,0),
MATCH(AH$2,'Active Hour''s Dump'!$D$2:$AH$2,0)
))),"")</f>
        <v>14.5833333333333</v>
      </c>
      <c r="AI94" s="13">
        <f>_xlfn.IFNA(IF(AI$3="Productivity",
INDEX('Productivity Dump'!$E$4:$AJ$500,
MATCH($A94,'Productivity Dump'!$A$4:$A$500,0),
MATCH(AI$2,'Productivity Dump'!$E$3:$AJ$3,0)
),
IF(AI$3="Attendance",
INDEX('Attendance Dump'!$E$2:$AI$400,
MATCH($A94,'Attendance Dump'!$B$2:$B$400,0),
MATCH(AI$2,'Attendance Dump'!$E$1:$AI$1,0)
),
INDEX('Active Hour''s Dump'!$D$3:$AH$337,
MATCH($C94,'Active Hour''s Dump'!$A$3:$A$337,0),
MATCH(AI$2,'Active Hour''s Dump'!$D$2:$AH$2,0)
))),"")</f>
        <v>500.40100000000007</v>
      </c>
      <c r="AJ94" s="13" t="str">
        <f>_xlfn.IFNA(IF(AJ$3="Productivity",
INDEX('Productivity Dump'!$E$4:$AJ$500,
MATCH($A94,'Productivity Dump'!$A$4:$A$500,0),
MATCH(AJ$2,'Productivity Dump'!$E$3:$AJ$3,0)
),
IF(AJ$3="Attendance",
INDEX('Attendance Dump'!$E$2:$AI$400,
MATCH($A94,'Attendance Dump'!$B$2:$B$400,0),
MATCH(AJ$2,'Attendance Dump'!$E$1:$AI$1,0)
),
INDEX('Active Hour''s Dump'!$D$3:$AH$337,
MATCH($C94,'Active Hour''s Dump'!$A$3:$A$337,0),
MATCH(AJ$2,'Active Hour''s Dump'!$D$2:$AH$2,0)
))),"")</f>
        <v>P</v>
      </c>
      <c r="AK94" s="54">
        <f>_xlfn.IFNA(IF(AK$3="Productivity",
INDEX('Productivity Dump'!$E$4:$AJ$500,
MATCH($A94,'Productivity Dump'!$A$4:$A$500,0),
MATCH(AK$2,'Productivity Dump'!$E$3:$AJ$3,0)
),
IF(AK$3="Attendance",
INDEX('Attendance Dump'!$E$2:$AI$400,
MATCH($A94,'Attendance Dump'!$B$2:$B$400,0),
MATCH(AK$2,'Attendance Dump'!$E$1:$AI$1,0)
),
INDEX('Active Hour''s Dump'!$D$3:$AH$337,
MATCH($C94,'Active Hour''s Dump'!$A$3:$A$337,0),
MATCH(AK$2,'Active Hour''s Dump'!$D$2:$AH$2,0)
))),"")</f>
        <v>8.75</v>
      </c>
      <c r="AL94" s="13">
        <f>_xlfn.IFNA(IF(AL$3="Productivity",
INDEX('Productivity Dump'!$E$4:$AJ$500,
MATCH($A94,'Productivity Dump'!$A$4:$A$500,0),
MATCH(AL$2,'Productivity Dump'!$E$3:$AJ$3,0)
),
IF(AL$3="Attendance",
INDEX('Attendance Dump'!$E$2:$AI$400,
MATCH($A94,'Attendance Dump'!$B$2:$B$400,0),
MATCH(AL$2,'Attendance Dump'!$E$1:$AI$1,0)
),
INDEX('Active Hour''s Dump'!$D$3:$AH$337,
MATCH($C94,'Active Hour''s Dump'!$A$3:$A$337,0),
MATCH(AL$2,'Active Hour''s Dump'!$D$2:$AH$2,0)
))),"")</f>
        <v>0</v>
      </c>
      <c r="AM94" s="13" t="str">
        <f>_xlfn.IFNA(IF(AM$3="Productivity",
INDEX('Productivity Dump'!$E$4:$AJ$500,
MATCH($A94,'Productivity Dump'!$A$4:$A$500,0),
MATCH(AM$2,'Productivity Dump'!$E$3:$AJ$3,0)
),
IF(AM$3="Attendance",
INDEX('Attendance Dump'!$E$2:$AI$400,
MATCH($A94,'Attendance Dump'!$B$2:$B$400,0),
MATCH(AM$2,'Attendance Dump'!$E$1:$AI$1,0)
),
INDEX('Active Hour''s Dump'!$D$3:$AH$337,
MATCH($C94,'Active Hour''s Dump'!$A$3:$A$337,0),
MATCH(AM$2,'Active Hour''s Dump'!$D$2:$AH$2,0)
))),"")</f>
        <v>WO</v>
      </c>
      <c r="AN94" s="54">
        <f>_xlfn.IFNA(IF(AN$3="Productivity",
INDEX('Productivity Dump'!$E$4:$AJ$500,
MATCH($A94,'Productivity Dump'!$A$4:$A$500,0),
MATCH(AN$2,'Productivity Dump'!$E$3:$AJ$3,0)
),
IF(AN$3="Attendance",
INDEX('Attendance Dump'!$E$2:$AI$400,
MATCH($A94,'Attendance Dump'!$B$2:$B$400,0),
MATCH(AN$2,'Attendance Dump'!$E$1:$AI$1,0)
),
INDEX('Active Hour''s Dump'!$D$3:$AH$337,
MATCH($C94,'Active Hour''s Dump'!$A$3:$A$337,0),
MATCH(AN$2,'Active Hour''s Dump'!$D$2:$AH$2,0)
))),"")</f>
        <v>0</v>
      </c>
      <c r="AO94" s="13">
        <f>_xlfn.IFNA(IF(AO$3="Productivity",
INDEX('Productivity Dump'!$E$4:$AJ$500,
MATCH($A94,'Productivity Dump'!$A$4:$A$500,0),
MATCH(AO$2,'Productivity Dump'!$E$3:$AJ$3,0)
),
IF(AO$3="Attendance",
INDEX('Attendance Dump'!$E$2:$AI$400,
MATCH($A94,'Attendance Dump'!$B$2:$B$400,0),
MATCH(AO$2,'Attendance Dump'!$E$1:$AI$1,0)
),
INDEX('Active Hour''s Dump'!$D$3:$AH$337,
MATCH($C94,'Active Hour''s Dump'!$A$3:$A$337,0),
MATCH(AO$2,'Active Hour''s Dump'!$D$2:$AH$2,0)
))),"")</f>
        <v>421.601</v>
      </c>
      <c r="AP94" s="13" t="str">
        <f>_xlfn.IFNA(IF(AP$3="Productivity",
INDEX('Productivity Dump'!$E$4:$AJ$500,
MATCH($A94,'Productivity Dump'!$A$4:$A$500,0),
MATCH(AP$2,'Productivity Dump'!$E$3:$AJ$3,0)
),
IF(AP$3="Attendance",
INDEX('Attendance Dump'!$E$2:$AI$400,
MATCH($A94,'Attendance Dump'!$B$2:$B$400,0),
MATCH(AP$2,'Attendance Dump'!$E$1:$AI$1,0)
),
INDEX('Active Hour''s Dump'!$D$3:$AH$337,
MATCH($C94,'Active Hour''s Dump'!$A$3:$A$337,0),
MATCH(AP$2,'Active Hour''s Dump'!$D$2:$AH$2,0)
))),"")</f>
        <v>P</v>
      </c>
      <c r="AQ94" s="54">
        <f>_xlfn.IFNA(IF(AQ$3="Productivity",
INDEX('Productivity Dump'!$E$4:$AJ$500,
MATCH($A94,'Productivity Dump'!$A$4:$A$500,0),
MATCH(AQ$2,'Productivity Dump'!$E$3:$AJ$3,0)
),
IF(AQ$3="Attendance",
INDEX('Attendance Dump'!$E$2:$AI$400,
MATCH($A94,'Attendance Dump'!$B$2:$B$400,0),
MATCH(AQ$2,'Attendance Dump'!$E$1:$AI$1,0)
),
INDEX('Active Hour''s Dump'!$D$3:$AH$337,
MATCH($C94,'Active Hour''s Dump'!$A$3:$A$337,0),
MATCH(AQ$2,'Active Hour''s Dump'!$D$2:$AH$2,0)
))),"")</f>
        <v>7.5833333333333304</v>
      </c>
      <c r="AR94" s="13">
        <f>_xlfn.IFNA(IF(AR$3="Productivity",
INDEX('Productivity Dump'!$E$4:$AJ$500,
MATCH($A94,'Productivity Dump'!$A$4:$A$500,0),
MATCH(AR$2,'Productivity Dump'!$E$3:$AJ$3,0)
),
IF(AR$3="Attendance",
INDEX('Attendance Dump'!$E$2:$AI$400,
MATCH($A94,'Attendance Dump'!$B$2:$B$400,0),
MATCH(AR$2,'Attendance Dump'!$E$1:$AI$1,0)
),
INDEX('Active Hour''s Dump'!$D$3:$AH$337,
MATCH($C94,'Active Hour''s Dump'!$A$3:$A$337,0),
MATCH(AR$2,'Active Hour''s Dump'!$D$2:$AH$2,0)
))),"")</f>
        <v>1039.7720000000002</v>
      </c>
      <c r="AS94" s="13" t="str">
        <f>_xlfn.IFNA(IF(AS$3="Productivity",
INDEX('Productivity Dump'!$E$4:$AJ$500,
MATCH($A94,'Productivity Dump'!$A$4:$A$500,0),
MATCH(AS$2,'Productivity Dump'!$E$3:$AJ$3,0)
),
IF(AS$3="Attendance",
INDEX('Attendance Dump'!$E$2:$AI$400,
MATCH($A94,'Attendance Dump'!$B$2:$B$400,0),
MATCH(AS$2,'Attendance Dump'!$E$1:$AI$1,0)
),
INDEX('Active Hour''s Dump'!$D$3:$AH$337,
MATCH($C94,'Active Hour''s Dump'!$A$3:$A$337,0),
MATCH(AS$2,'Active Hour''s Dump'!$D$2:$AH$2,0)
))),"")</f>
        <v>P</v>
      </c>
      <c r="AT94" s="54">
        <f>_xlfn.IFNA(IF(AT$3="Productivity",
INDEX('Productivity Dump'!$E$4:$AJ$500,
MATCH($A94,'Productivity Dump'!$A$4:$A$500,0),
MATCH(AT$2,'Productivity Dump'!$E$3:$AJ$3,0)
),
IF(AT$3="Attendance",
INDEX('Attendance Dump'!$E$2:$AI$400,
MATCH($A94,'Attendance Dump'!$B$2:$B$400,0),
MATCH(AT$2,'Attendance Dump'!$E$1:$AI$1,0)
),
INDEX('Active Hour''s Dump'!$D$3:$AH$337,
MATCH($C94,'Active Hour''s Dump'!$A$3:$A$337,0),
MATCH(AT$2,'Active Hour''s Dump'!$D$2:$AH$2,0)
))),"")</f>
        <v>14.9166666666667</v>
      </c>
      <c r="AU94" s="13">
        <f>_xlfn.IFNA(IF(AU$3="Productivity",
INDEX('Productivity Dump'!$E$4:$AJ$500,
MATCH($A94,'Productivity Dump'!$A$4:$A$500,0),
MATCH(AU$2,'Productivity Dump'!$E$3:$AJ$3,0)
),
IF(AU$3="Attendance",
INDEX('Attendance Dump'!$E$2:$AI$400,
MATCH($A94,'Attendance Dump'!$B$2:$B$400,0),
MATCH(AU$2,'Attendance Dump'!$E$1:$AI$1,0)
),
INDEX('Active Hour''s Dump'!$D$3:$AH$337,
MATCH($C94,'Active Hour''s Dump'!$A$3:$A$337,0),
MATCH(AU$2,'Active Hour''s Dump'!$D$2:$AH$2,0)
))),"")</f>
        <v>928.89199999999994</v>
      </c>
      <c r="AV94" s="13" t="str">
        <f>_xlfn.IFNA(IF(AV$3="Productivity",
INDEX('Productivity Dump'!$E$4:$AJ$500,
MATCH($A94,'Productivity Dump'!$A$4:$A$500,0),
MATCH(AV$2,'Productivity Dump'!$E$3:$AJ$3,0)
),
IF(AV$3="Attendance",
INDEX('Attendance Dump'!$E$2:$AI$400,
MATCH($A94,'Attendance Dump'!$B$2:$B$400,0),
MATCH(AV$2,'Attendance Dump'!$E$1:$AI$1,0)
),
INDEX('Active Hour''s Dump'!$D$3:$AH$337,
MATCH($C94,'Active Hour''s Dump'!$A$3:$A$337,0),
MATCH(AV$2,'Active Hour''s Dump'!$D$2:$AH$2,0)
))),"")</f>
        <v>P</v>
      </c>
      <c r="AW94" s="54">
        <f>_xlfn.IFNA(IF(AW$3="Productivity",
INDEX('Productivity Dump'!$E$4:$AJ$500,
MATCH($A94,'Productivity Dump'!$A$4:$A$500,0),
MATCH(AW$2,'Productivity Dump'!$E$3:$AJ$3,0)
),
IF(AW$3="Attendance",
INDEX('Attendance Dump'!$E$2:$AI$400,
MATCH($A94,'Attendance Dump'!$B$2:$B$400,0),
MATCH(AW$2,'Attendance Dump'!$E$1:$AI$1,0)
),
INDEX('Active Hour''s Dump'!$D$3:$AH$337,
MATCH($C94,'Active Hour''s Dump'!$A$3:$A$337,0),
MATCH(AW$2,'Active Hour''s Dump'!$D$2:$AH$2,0)
))),"")</f>
        <v>15.5</v>
      </c>
      <c r="AX94" s="13">
        <f>_xlfn.IFNA(IF(AX$3="Productivity",
INDEX('Productivity Dump'!$E$4:$AJ$500,
MATCH($A94,'Productivity Dump'!$A$4:$A$500,0),
MATCH(AX$2,'Productivity Dump'!$E$3:$AJ$3,0)
),
IF(AX$3="Attendance",
INDEX('Attendance Dump'!$E$2:$AI$400,
MATCH($A94,'Attendance Dump'!$B$2:$B$400,0),
MATCH(AX$2,'Attendance Dump'!$E$1:$AI$1,0)
),
INDEX('Active Hour''s Dump'!$D$3:$AH$337,
MATCH($C94,'Active Hour''s Dump'!$A$3:$A$337,0),
MATCH(AX$2,'Active Hour''s Dump'!$D$2:$AH$2,0)
))),"")</f>
        <v>937.41800000000023</v>
      </c>
      <c r="AY94" s="13" t="str">
        <f>_xlfn.IFNA(IF(AY$3="Productivity",
INDEX('Productivity Dump'!$E$4:$AJ$500,
MATCH($A94,'Productivity Dump'!$A$4:$A$500,0),
MATCH(AY$2,'Productivity Dump'!$E$3:$AJ$3,0)
),
IF(AY$3="Attendance",
INDEX('Attendance Dump'!$E$2:$AI$400,
MATCH($A94,'Attendance Dump'!$B$2:$B$400,0),
MATCH(AY$2,'Attendance Dump'!$E$1:$AI$1,0)
),
INDEX('Active Hour''s Dump'!$D$3:$AH$337,
MATCH($C94,'Active Hour''s Dump'!$A$3:$A$337,0),
MATCH(AY$2,'Active Hour''s Dump'!$D$2:$AH$2,0)
))),"")</f>
        <v>P</v>
      </c>
      <c r="AZ94" s="54">
        <f>_xlfn.IFNA(IF(AZ$3="Productivity",
INDEX('Productivity Dump'!$E$4:$AJ$500,
MATCH($A94,'Productivity Dump'!$A$4:$A$500,0),
MATCH(AZ$2,'Productivity Dump'!$E$3:$AJ$3,0)
),
IF(AZ$3="Attendance",
INDEX('Attendance Dump'!$E$2:$AI$400,
MATCH($A94,'Attendance Dump'!$B$2:$B$400,0),
MATCH(AZ$2,'Attendance Dump'!$E$1:$AI$1,0)
),
INDEX('Active Hour''s Dump'!$D$3:$AH$337,
MATCH($C94,'Active Hour''s Dump'!$A$3:$A$337,0),
MATCH(AZ$2,'Active Hour''s Dump'!$D$2:$AH$2,0)
))),"")</f>
        <v>14.8333333333333</v>
      </c>
      <c r="BA94" s="13">
        <f>_xlfn.IFNA(IF(BA$3="Productivity",
INDEX('Productivity Dump'!$E$4:$AJ$500,
MATCH($A94,'Productivity Dump'!$A$4:$A$500,0),
MATCH(BA$2,'Productivity Dump'!$E$3:$AJ$3,0)
),
IF(BA$3="Attendance",
INDEX('Attendance Dump'!$E$2:$AI$400,
MATCH($A94,'Attendance Dump'!$B$2:$B$400,0),
MATCH(BA$2,'Attendance Dump'!$E$1:$AI$1,0)
),
INDEX('Active Hour''s Dump'!$D$3:$AH$337,
MATCH($C94,'Active Hour''s Dump'!$A$3:$A$337,0),
MATCH(BA$2,'Active Hour''s Dump'!$D$2:$AH$2,0)
))),"")</f>
        <v>929.92400000000009</v>
      </c>
      <c r="BB94" s="13" t="str">
        <f>_xlfn.IFNA(IF(BB$3="Productivity",
INDEX('Productivity Dump'!$E$4:$AJ$500,
MATCH($A94,'Productivity Dump'!$A$4:$A$500,0),
MATCH(BB$2,'Productivity Dump'!$E$3:$AJ$3,0)
),
IF(BB$3="Attendance",
INDEX('Attendance Dump'!$E$2:$AI$400,
MATCH($A94,'Attendance Dump'!$B$2:$B$400,0),
MATCH(BB$2,'Attendance Dump'!$E$1:$AI$1,0)
),
INDEX('Active Hour''s Dump'!$D$3:$AH$337,
MATCH($C94,'Active Hour''s Dump'!$A$3:$A$337,0),
MATCH(BB$2,'Active Hour''s Dump'!$D$2:$AH$2,0)
))),"")</f>
        <v>P</v>
      </c>
      <c r="BC94" s="54">
        <f>_xlfn.IFNA(IF(BC$3="Productivity",
INDEX('Productivity Dump'!$E$4:$AJ$500,
MATCH($A94,'Productivity Dump'!$A$4:$A$500,0),
MATCH(BC$2,'Productivity Dump'!$E$3:$AJ$3,0)
),
IF(BC$3="Attendance",
INDEX('Attendance Dump'!$E$2:$AI$400,
MATCH($A94,'Attendance Dump'!$B$2:$B$400,0),
MATCH(BC$2,'Attendance Dump'!$E$1:$AI$1,0)
),
INDEX('Active Hour''s Dump'!$D$3:$AH$337,
MATCH($C94,'Active Hour''s Dump'!$A$3:$A$337,0),
MATCH(BC$2,'Active Hour''s Dump'!$D$2:$AH$2,0)
))),"")</f>
        <v>14.8333333333333</v>
      </c>
      <c r="BD94" s="13">
        <f>_xlfn.IFNA(IF(BD$3="Productivity",
INDEX('Productivity Dump'!$E$4:$AJ$500,
MATCH($A94,'Productivity Dump'!$A$4:$A$500,0),
MATCH(BD$2,'Productivity Dump'!$E$3:$AJ$3,0)
),
IF(BD$3="Attendance",
INDEX('Attendance Dump'!$E$2:$AI$400,
MATCH($A94,'Attendance Dump'!$B$2:$B$400,0),
MATCH(BD$2,'Attendance Dump'!$E$1:$AI$1,0)
),
INDEX('Active Hour''s Dump'!$D$3:$AH$337,
MATCH($C94,'Active Hour''s Dump'!$A$3:$A$337,0),
MATCH(BD$2,'Active Hour''s Dump'!$D$2:$AH$2,0)
))),"")</f>
        <v>168.70800000000003</v>
      </c>
      <c r="BE94" s="13" t="str">
        <f>_xlfn.IFNA(IF(BE$3="Productivity",
INDEX('Productivity Dump'!$E$4:$AJ$500,
MATCH($A94,'Productivity Dump'!$A$4:$A$500,0),
MATCH(BE$2,'Productivity Dump'!$E$3:$AJ$3,0)
),
IF(BE$3="Attendance",
INDEX('Attendance Dump'!$E$2:$AI$400,
MATCH($A94,'Attendance Dump'!$B$2:$B$400,0),
MATCH(BE$2,'Attendance Dump'!$E$1:$AI$1,0)
),
INDEX('Active Hour''s Dump'!$D$3:$AH$337,
MATCH($C94,'Active Hour''s Dump'!$A$3:$A$337,0),
MATCH(BE$2,'Active Hour''s Dump'!$D$2:$AH$2,0)
))),"")</f>
        <v>PL</v>
      </c>
      <c r="BF94" s="54">
        <f>_xlfn.IFNA(IF(BF$3="Productivity",
INDEX('Productivity Dump'!$E$4:$AJ$500,
MATCH($A94,'Productivity Dump'!$A$4:$A$500,0),
MATCH(BF$2,'Productivity Dump'!$E$3:$AJ$3,0)
),
IF(BF$3="Attendance",
INDEX('Attendance Dump'!$E$2:$AI$400,
MATCH($A94,'Attendance Dump'!$B$2:$B$400,0),
MATCH(BF$2,'Attendance Dump'!$E$1:$AI$1,0)
),
INDEX('Active Hour''s Dump'!$D$3:$AH$337,
MATCH($C94,'Active Hour''s Dump'!$A$3:$A$337,0),
MATCH(BF$2,'Active Hour''s Dump'!$D$2:$AH$2,0)
))),"")</f>
        <v>3.4166666666666701</v>
      </c>
      <c r="BG94" s="13">
        <f>_xlfn.IFNA(IF(BG$3="Productivity",
INDEX('Productivity Dump'!$E$4:$AJ$500,
MATCH($A94,'Productivity Dump'!$A$4:$A$500,0),
MATCH(BG$2,'Productivity Dump'!$E$3:$AJ$3,0)
),
IF(BG$3="Attendance",
INDEX('Attendance Dump'!$E$2:$AI$400,
MATCH($A94,'Attendance Dump'!$B$2:$B$400,0),
MATCH(BG$2,'Attendance Dump'!$E$1:$AI$1,0)
),
INDEX('Active Hour''s Dump'!$D$3:$AH$337,
MATCH($C94,'Active Hour''s Dump'!$A$3:$A$337,0),
MATCH(BG$2,'Active Hour''s Dump'!$D$2:$AH$2,0)
))),"")</f>
        <v>0</v>
      </c>
      <c r="BH94" s="13" t="str">
        <f>_xlfn.IFNA(IF(BH$3="Productivity",
INDEX('Productivity Dump'!$E$4:$AJ$500,
MATCH($A94,'Productivity Dump'!$A$4:$A$500,0),
MATCH(BH$2,'Productivity Dump'!$E$3:$AJ$3,0)
),
IF(BH$3="Attendance",
INDEX('Attendance Dump'!$E$2:$AI$400,
MATCH($A94,'Attendance Dump'!$B$2:$B$400,0),
MATCH(BH$2,'Attendance Dump'!$E$1:$AI$1,0)
),
INDEX('Active Hour''s Dump'!$D$3:$AH$337,
MATCH($C94,'Active Hour''s Dump'!$A$3:$A$337,0),
MATCH(BH$2,'Active Hour''s Dump'!$D$2:$AH$2,0)
))),"")</f>
        <v>WO</v>
      </c>
      <c r="BI94" s="54">
        <f>_xlfn.IFNA(IF(BI$3="Productivity",
INDEX('Productivity Dump'!$E$4:$AJ$500,
MATCH($A94,'Productivity Dump'!$A$4:$A$500,0),
MATCH(BI$2,'Productivity Dump'!$E$3:$AJ$3,0)
),
IF(BI$3="Attendance",
INDEX('Attendance Dump'!$E$2:$AI$400,
MATCH($A94,'Attendance Dump'!$B$2:$B$400,0),
MATCH(BI$2,'Attendance Dump'!$E$1:$AI$1,0)
),
INDEX('Active Hour''s Dump'!$D$3:$AH$337,
MATCH($C94,'Active Hour''s Dump'!$A$3:$A$337,0),
MATCH(BI$2,'Active Hour''s Dump'!$D$2:$AH$2,0)
))),"")</f>
        <v>0</v>
      </c>
      <c r="BJ94" s="13">
        <f>_xlfn.IFNA(IF(BJ$3="Productivity",
INDEX('Productivity Dump'!$E$4:$AJ$500,
MATCH($A94,'Productivity Dump'!$A$4:$A$500,0),
MATCH(BJ$2,'Productivity Dump'!$E$3:$AJ$3,0)
),
IF(BJ$3="Attendance",
INDEX('Attendance Dump'!$E$2:$AI$400,
MATCH($A94,'Attendance Dump'!$B$2:$B$400,0),
MATCH(BJ$2,'Attendance Dump'!$E$1:$AI$1,0)
),
INDEX('Active Hour''s Dump'!$D$3:$AH$337,
MATCH($C94,'Active Hour''s Dump'!$A$3:$A$337,0),
MATCH(BJ$2,'Active Hour''s Dump'!$D$2:$AH$2,0)
))),"")</f>
        <v>386.387</v>
      </c>
      <c r="BK94" s="13" t="str">
        <f>_xlfn.IFNA(IF(BK$3="Productivity",
INDEX('Productivity Dump'!$E$4:$AJ$500,
MATCH($A94,'Productivity Dump'!$A$4:$A$500,0),
MATCH(BK$2,'Productivity Dump'!$E$3:$AJ$3,0)
),
IF(BK$3="Attendance",
INDEX('Attendance Dump'!$E$2:$AI$400,
MATCH($A94,'Attendance Dump'!$B$2:$B$400,0),
MATCH(BK$2,'Attendance Dump'!$E$1:$AI$1,0)
),
INDEX('Active Hour''s Dump'!$D$3:$AH$337,
MATCH($C94,'Active Hour''s Dump'!$A$3:$A$337,0),
MATCH(BK$2,'Active Hour''s Dump'!$D$2:$AH$2,0)
))),"")</f>
        <v>P</v>
      </c>
      <c r="BL94" s="54">
        <f>_xlfn.IFNA(IF(BL$3="Productivity",
INDEX('Productivity Dump'!$E$4:$AJ$500,
MATCH($A94,'Productivity Dump'!$A$4:$A$500,0),
MATCH(BL$2,'Productivity Dump'!$E$3:$AJ$3,0)
),
IF(BL$3="Attendance",
INDEX('Attendance Dump'!$E$2:$AI$400,
MATCH($A94,'Attendance Dump'!$B$2:$B$400,0),
MATCH(BL$2,'Attendance Dump'!$E$1:$AI$1,0)
),
INDEX('Active Hour''s Dump'!$D$3:$AH$337,
MATCH($C94,'Active Hour''s Dump'!$A$3:$A$337,0),
MATCH(BL$2,'Active Hour''s Dump'!$D$2:$AH$2,0)
))),"")</f>
        <v>5.8333333333333304</v>
      </c>
      <c r="BM94" s="13">
        <f>_xlfn.IFNA(IF(BM$3="Productivity",
INDEX('Productivity Dump'!$E$4:$AJ$500,
MATCH($A94,'Productivity Dump'!$A$4:$A$500,0),
MATCH(BM$2,'Productivity Dump'!$E$3:$AJ$3,0)
),
IF(BM$3="Attendance",
INDEX('Attendance Dump'!$E$2:$AI$400,
MATCH($A94,'Attendance Dump'!$B$2:$B$400,0),
MATCH(BM$2,'Attendance Dump'!$E$1:$AI$1,0)
),
INDEX('Active Hour''s Dump'!$D$3:$AH$337,
MATCH($C94,'Active Hour''s Dump'!$A$3:$A$337,0),
MATCH(BM$2,'Active Hour''s Dump'!$D$2:$AH$2,0)
))),"")</f>
        <v>898.48299999999983</v>
      </c>
      <c r="BN94" s="13" t="str">
        <f>_xlfn.IFNA(IF(BN$3="Productivity",
INDEX('Productivity Dump'!$E$4:$AJ$500,
MATCH($A94,'Productivity Dump'!$A$4:$A$500,0),
MATCH(BN$2,'Productivity Dump'!$E$3:$AJ$3,0)
),
IF(BN$3="Attendance",
INDEX('Attendance Dump'!$E$2:$AI$400,
MATCH($A94,'Attendance Dump'!$B$2:$B$400,0),
MATCH(BN$2,'Attendance Dump'!$E$1:$AI$1,0)
),
INDEX('Active Hour''s Dump'!$D$3:$AH$337,
MATCH($C94,'Active Hour''s Dump'!$A$3:$A$337,0),
MATCH(BN$2,'Active Hour''s Dump'!$D$2:$AH$2,0)
))),"")</f>
        <v>P</v>
      </c>
      <c r="BO94" s="54">
        <f>_xlfn.IFNA(IF(BO$3="Productivity",
INDEX('Productivity Dump'!$E$4:$AJ$500,
MATCH($A94,'Productivity Dump'!$A$4:$A$500,0),
MATCH(BO$2,'Productivity Dump'!$E$3:$AJ$3,0)
),
IF(BO$3="Attendance",
INDEX('Attendance Dump'!$E$2:$AI$400,
MATCH($A94,'Attendance Dump'!$B$2:$B$400,0),
MATCH(BO$2,'Attendance Dump'!$E$1:$AI$1,0)
),
INDEX('Active Hour''s Dump'!$D$3:$AH$337,
MATCH($C94,'Active Hour''s Dump'!$A$3:$A$337,0),
MATCH(BO$2,'Active Hour''s Dump'!$D$2:$AH$2,0)
))),"")</f>
        <v>15.4166666666667</v>
      </c>
      <c r="BP94" s="13">
        <f>_xlfn.IFNA(IF(BP$3="Productivity",
INDEX('Productivity Dump'!$E$4:$AJ$500,
MATCH($A94,'Productivity Dump'!$A$4:$A$500,0),
MATCH(BP$2,'Productivity Dump'!$E$3:$AJ$3,0)
),
IF(BP$3="Attendance",
INDEX('Attendance Dump'!$E$2:$AI$400,
MATCH($A94,'Attendance Dump'!$B$2:$B$400,0),
MATCH(BP$2,'Attendance Dump'!$E$1:$AI$1,0)
),
INDEX('Active Hour''s Dump'!$D$3:$AH$337,
MATCH($C94,'Active Hour''s Dump'!$A$3:$A$337,0),
MATCH(BP$2,'Active Hour''s Dump'!$D$2:$AH$2,0)
))),"")</f>
        <v>981.274</v>
      </c>
      <c r="BQ94" s="13" t="str">
        <f>_xlfn.IFNA(IF(BQ$3="Productivity",
INDEX('Productivity Dump'!$E$4:$AJ$500,
MATCH($A94,'Productivity Dump'!$A$4:$A$500,0),
MATCH(BQ$2,'Productivity Dump'!$E$3:$AJ$3,0)
),
IF(BQ$3="Attendance",
INDEX('Attendance Dump'!$E$2:$AI$400,
MATCH($A94,'Attendance Dump'!$B$2:$B$400,0),
MATCH(BQ$2,'Attendance Dump'!$E$1:$AI$1,0)
),
INDEX('Active Hour''s Dump'!$D$3:$AH$337,
MATCH($C94,'Active Hour''s Dump'!$A$3:$A$337,0),
MATCH(BQ$2,'Active Hour''s Dump'!$D$2:$AH$2,0)
))),"")</f>
        <v>P</v>
      </c>
      <c r="BR94" s="54">
        <f>_xlfn.IFNA(IF(BR$3="Productivity",
INDEX('Productivity Dump'!$E$4:$AJ$500,
MATCH($A94,'Productivity Dump'!$A$4:$A$500,0),
MATCH(BR$2,'Productivity Dump'!$E$3:$AJ$3,0)
),
IF(BR$3="Attendance",
INDEX('Attendance Dump'!$E$2:$AI$400,
MATCH($A94,'Attendance Dump'!$B$2:$B$400,0),
MATCH(BR$2,'Attendance Dump'!$E$1:$AI$1,0)
),
INDEX('Active Hour''s Dump'!$D$3:$AH$337,
MATCH($C94,'Active Hour''s Dump'!$A$3:$A$337,0),
MATCH(BR$2,'Active Hour''s Dump'!$D$2:$AH$2,0)
))),"")</f>
        <v>14.4166666666667</v>
      </c>
      <c r="BS94" s="13">
        <f>_xlfn.IFNA(IF(BS$3="Productivity",
INDEX('Productivity Dump'!$E$4:$AJ$500,
MATCH($A94,'Productivity Dump'!$A$4:$A$500,0),
MATCH(BS$2,'Productivity Dump'!$E$3:$AJ$3,0)
),
IF(BS$3="Attendance",
INDEX('Attendance Dump'!$E$2:$AI$400,
MATCH($A94,'Attendance Dump'!$B$2:$B$400,0),
MATCH(BS$2,'Attendance Dump'!$E$1:$AI$1,0)
),
INDEX('Active Hour''s Dump'!$D$3:$AH$337,
MATCH($C94,'Active Hour''s Dump'!$A$3:$A$337,0),
MATCH(BS$2,'Active Hour''s Dump'!$D$2:$AH$2,0)
))),"")</f>
        <v>879.16499999999985</v>
      </c>
      <c r="BT94" s="13" t="str">
        <f>_xlfn.IFNA(IF(BT$3="Productivity",
INDEX('Productivity Dump'!$E$4:$AJ$500,
MATCH($A94,'Productivity Dump'!$A$4:$A$500,0),
MATCH(BT$2,'Productivity Dump'!$E$3:$AJ$3,0)
),
IF(BT$3="Attendance",
INDEX('Attendance Dump'!$E$2:$AI$400,
MATCH($A94,'Attendance Dump'!$B$2:$B$400,0),
MATCH(BT$2,'Attendance Dump'!$E$1:$AI$1,0)
),
INDEX('Active Hour''s Dump'!$D$3:$AH$337,
MATCH($C94,'Active Hour''s Dump'!$A$3:$A$337,0),
MATCH(BT$2,'Active Hour''s Dump'!$D$2:$AH$2,0)
))),"")</f>
        <v>H</v>
      </c>
      <c r="BU94" s="54">
        <f>_xlfn.IFNA(IF(BU$3="Productivity",
INDEX('Productivity Dump'!$E$4:$AJ$500,
MATCH($A94,'Productivity Dump'!$A$4:$A$500,0),
MATCH(BU$2,'Productivity Dump'!$E$3:$AJ$3,0)
),
IF(BU$3="Attendance",
INDEX('Attendance Dump'!$E$2:$AI$400,
MATCH($A94,'Attendance Dump'!$B$2:$B$400,0),
MATCH(BU$2,'Attendance Dump'!$E$1:$AI$1,0)
),
INDEX('Active Hour''s Dump'!$D$3:$AH$337,
MATCH($C94,'Active Hour''s Dump'!$A$3:$A$337,0),
MATCH(BU$2,'Active Hour''s Dump'!$D$2:$AH$2,0)
))),"")</f>
        <v>13.9166666666667</v>
      </c>
      <c r="BV94" s="13">
        <f>_xlfn.IFNA(IF(BV$3="Productivity",
INDEX('Productivity Dump'!$E$4:$AJ$500,
MATCH($A94,'Productivity Dump'!$A$4:$A$500,0),
MATCH(BV$2,'Productivity Dump'!$E$3:$AJ$3,0)
),
IF(BV$3="Attendance",
INDEX('Attendance Dump'!$E$2:$AI$400,
MATCH($A94,'Attendance Dump'!$B$2:$B$400,0),
MATCH(BV$2,'Attendance Dump'!$E$1:$AI$1,0)
),
INDEX('Active Hour''s Dump'!$D$3:$AH$337,
MATCH($C94,'Active Hour''s Dump'!$A$3:$A$337,0),
MATCH(BV$2,'Active Hour''s Dump'!$D$2:$AH$2,0)
))),"")</f>
        <v>910.22800000000007</v>
      </c>
      <c r="BW94" s="13" t="str">
        <f>_xlfn.IFNA(IF(BW$3="Productivity",
INDEX('Productivity Dump'!$E$4:$AJ$500,
MATCH($A94,'Productivity Dump'!$A$4:$A$500,0),
MATCH(BW$2,'Productivity Dump'!$E$3:$AJ$3,0)
),
IF(BW$3="Attendance",
INDEX('Attendance Dump'!$E$2:$AI$400,
MATCH($A94,'Attendance Dump'!$B$2:$B$400,0),
MATCH(BW$2,'Attendance Dump'!$E$1:$AI$1,0)
),
INDEX('Active Hour''s Dump'!$D$3:$AH$337,
MATCH($C94,'Active Hour''s Dump'!$A$3:$A$337,0),
MATCH(BW$2,'Active Hour''s Dump'!$D$2:$AH$2,0)
))),"")</f>
        <v>P</v>
      </c>
      <c r="BX94" s="54">
        <f>_xlfn.IFNA(IF(BX$3="Productivity",
INDEX('Productivity Dump'!$E$4:$AJ$500,
MATCH($A94,'Productivity Dump'!$A$4:$A$500,0),
MATCH(BX$2,'Productivity Dump'!$E$3:$AJ$3,0)
),
IF(BX$3="Attendance",
INDEX('Attendance Dump'!$E$2:$AI$400,
MATCH($A94,'Attendance Dump'!$B$2:$B$400,0),
MATCH(BX$2,'Attendance Dump'!$E$1:$AI$1,0)
),
INDEX('Active Hour''s Dump'!$D$3:$AH$337,
MATCH($C94,'Active Hour''s Dump'!$A$3:$A$337,0),
MATCH(BX$2,'Active Hour''s Dump'!$D$2:$AH$2,0)
))),"")</f>
        <v>14.4166666666667</v>
      </c>
      <c r="BY94" s="13">
        <f>_xlfn.IFNA(IF(BY$3="Productivity",
INDEX('Productivity Dump'!$E$4:$AJ$500,
MATCH($A94,'Productivity Dump'!$A$4:$A$500,0),
MATCH(BY$2,'Productivity Dump'!$E$3:$AJ$3,0)
),
IF(BY$3="Attendance",
INDEX('Attendance Dump'!$E$2:$AI$400,
MATCH($A94,'Attendance Dump'!$B$2:$B$400,0),
MATCH(BY$2,'Attendance Dump'!$E$1:$AI$1,0)
),
INDEX('Active Hour''s Dump'!$D$3:$AH$337,
MATCH($C94,'Active Hour''s Dump'!$A$3:$A$337,0),
MATCH(BY$2,'Active Hour''s Dump'!$D$2:$AH$2,0)
))),"")</f>
        <v>322.15600000000001</v>
      </c>
      <c r="BZ94" s="13" t="str">
        <f>_xlfn.IFNA(IF(BZ$3="Productivity",
INDEX('Productivity Dump'!$E$4:$AJ$500,
MATCH($A94,'Productivity Dump'!$A$4:$A$500,0),
MATCH(BZ$2,'Productivity Dump'!$E$3:$AJ$3,0)
),
IF(BZ$3="Attendance",
INDEX('Attendance Dump'!$E$2:$AI$400,
MATCH($A94,'Attendance Dump'!$B$2:$B$400,0),
MATCH(BZ$2,'Attendance Dump'!$E$1:$AI$1,0)
),
INDEX('Active Hour''s Dump'!$D$3:$AH$337,
MATCH($C94,'Active Hour''s Dump'!$A$3:$A$337,0),
MATCH(BZ$2,'Active Hour''s Dump'!$D$2:$AH$2,0)
))),"")</f>
        <v>P</v>
      </c>
      <c r="CA94" s="54">
        <f>_xlfn.IFNA(IF(CA$3="Productivity",
INDEX('Productivity Dump'!$E$4:$AJ$500,
MATCH($A94,'Productivity Dump'!$A$4:$A$500,0),
MATCH(CA$2,'Productivity Dump'!$E$3:$AJ$3,0)
),
IF(CA$3="Attendance",
INDEX('Attendance Dump'!$E$2:$AI$400,
MATCH($A94,'Attendance Dump'!$B$2:$B$400,0),
MATCH(CA$2,'Attendance Dump'!$E$1:$AI$1,0)
),
INDEX('Active Hour''s Dump'!$D$3:$AH$337,
MATCH($C94,'Active Hour''s Dump'!$A$3:$A$337,0),
MATCH(CA$2,'Active Hour''s Dump'!$D$2:$AH$2,0)
))),"")</f>
        <v>4.5833333333333304</v>
      </c>
      <c r="CB94" s="13">
        <f>_xlfn.IFNA(IF(CB$3="Productivity",
INDEX('Productivity Dump'!$E$4:$AJ$500,
MATCH($A94,'Productivity Dump'!$A$4:$A$500,0),
MATCH(CB$2,'Productivity Dump'!$E$3:$AJ$3,0)
),
IF(CB$3="Attendance",
INDEX('Attendance Dump'!$E$2:$AI$400,
MATCH($A94,'Attendance Dump'!$B$2:$B$400,0),
MATCH(CB$2,'Attendance Dump'!$E$1:$AI$1,0)
),
INDEX('Active Hour''s Dump'!$D$3:$AH$337,
MATCH($C94,'Active Hour''s Dump'!$A$3:$A$337,0),
MATCH(CB$2,'Active Hour''s Dump'!$D$2:$AH$2,0)
))),"")</f>
        <v>0</v>
      </c>
      <c r="CC94" s="13" t="str">
        <f>_xlfn.IFNA(IF(CC$3="Productivity",
INDEX('Productivity Dump'!$E$4:$AJ$500,
MATCH($A94,'Productivity Dump'!$A$4:$A$500,0),
MATCH(CC$2,'Productivity Dump'!$E$3:$AJ$3,0)
),
IF(CC$3="Attendance",
INDEX('Attendance Dump'!$E$2:$AI$400,
MATCH($A94,'Attendance Dump'!$B$2:$B$400,0),
MATCH(CC$2,'Attendance Dump'!$E$1:$AI$1,0)
),
INDEX('Active Hour''s Dump'!$D$3:$AH$337,
MATCH($C94,'Active Hour''s Dump'!$A$3:$A$337,0),
MATCH(CC$2,'Active Hour''s Dump'!$D$2:$AH$2,0)
))),"")</f>
        <v>WO</v>
      </c>
      <c r="CD94" s="54">
        <f>_xlfn.IFNA(IF(CD$3="Productivity",
INDEX('Productivity Dump'!$E$4:$AJ$500,
MATCH($A94,'Productivity Dump'!$A$4:$A$500,0),
MATCH(CD$2,'Productivity Dump'!$E$3:$AJ$3,0)
),
IF(CD$3="Attendance",
INDEX('Attendance Dump'!$E$2:$AI$400,
MATCH($A94,'Attendance Dump'!$B$2:$B$400,0),
MATCH(CD$2,'Attendance Dump'!$E$1:$AI$1,0)
),
INDEX('Active Hour''s Dump'!$D$3:$AH$337,
MATCH($C94,'Active Hour''s Dump'!$A$3:$A$337,0),
MATCH(CD$2,'Active Hour''s Dump'!$D$2:$AH$2,0)
))),"")</f>
        <v>0</v>
      </c>
      <c r="CE94" s="13">
        <f>_xlfn.IFNA(IF(CE$3="Productivity",
INDEX('Productivity Dump'!$E$4:$AJ$500,
MATCH($A94,'Productivity Dump'!$A$4:$A$500,0),
MATCH(CE$2,'Productivity Dump'!$E$3:$AJ$3,0)
),
IF(CE$3="Attendance",
INDEX('Attendance Dump'!$E$2:$AI$400,
MATCH($A94,'Attendance Dump'!$B$2:$B$400,0),
MATCH(CE$2,'Attendance Dump'!$E$1:$AI$1,0)
),
INDEX('Active Hour''s Dump'!$D$3:$AH$337,
MATCH($C94,'Active Hour''s Dump'!$A$3:$A$337,0),
MATCH(CE$2,'Active Hour''s Dump'!$D$2:$AH$2,0)
))),"")</f>
        <v>380.23199999999997</v>
      </c>
      <c r="CF94" s="13" t="str">
        <f>_xlfn.IFNA(IF(CF$3="Productivity",
INDEX('Productivity Dump'!$E$4:$AJ$500,
MATCH($A94,'Productivity Dump'!$A$4:$A$500,0),
MATCH(CF$2,'Productivity Dump'!$E$3:$AJ$3,0)
),
IF(CF$3="Attendance",
INDEX('Attendance Dump'!$E$2:$AI$400,
MATCH($A94,'Attendance Dump'!$B$2:$B$400,0),
MATCH(CF$2,'Attendance Dump'!$E$1:$AI$1,0)
),
INDEX('Active Hour''s Dump'!$D$3:$AH$337,
MATCH($C94,'Active Hour''s Dump'!$A$3:$A$337,0),
MATCH(CF$2,'Active Hour''s Dump'!$D$2:$AH$2,0)
))),"")</f>
        <v>P</v>
      </c>
      <c r="CG94" s="54">
        <f>_xlfn.IFNA(IF(CG$3="Productivity",
INDEX('Productivity Dump'!$E$4:$AJ$500,
MATCH($A94,'Productivity Dump'!$A$4:$A$500,0),
MATCH(CG$2,'Productivity Dump'!$E$3:$AJ$3,0)
),
IF(CG$3="Attendance",
INDEX('Attendance Dump'!$E$2:$AI$400,
MATCH($A94,'Attendance Dump'!$B$2:$B$400,0),
MATCH(CG$2,'Attendance Dump'!$E$1:$AI$1,0)
),
INDEX('Active Hour''s Dump'!$D$3:$AH$337,
MATCH($C94,'Active Hour''s Dump'!$A$3:$A$337,0),
MATCH(CG$2,'Active Hour''s Dump'!$D$2:$AH$2,0)
))),"")</f>
        <v>6.6666666666666696</v>
      </c>
      <c r="CH94" s="13">
        <f>_xlfn.IFNA(IF(CH$3="Productivity",
INDEX('Productivity Dump'!$E$4:$AJ$500,
MATCH($A94,'Productivity Dump'!$A$4:$A$500,0),
MATCH(CH$2,'Productivity Dump'!$E$3:$AJ$3,0)
),
IF(CH$3="Attendance",
INDEX('Attendance Dump'!$E$2:$AI$400,
MATCH($A94,'Attendance Dump'!$B$2:$B$400,0),
MATCH(CH$2,'Attendance Dump'!$E$1:$AI$1,0)
),
INDEX('Active Hour''s Dump'!$D$3:$AH$337,
MATCH($C94,'Active Hour''s Dump'!$A$3:$A$337,0),
MATCH(CH$2,'Active Hour''s Dump'!$D$2:$AH$2,0)
))),"")</f>
        <v>937.63300000000027</v>
      </c>
      <c r="CI94" s="13" t="str">
        <f>_xlfn.IFNA(IF(CI$3="Productivity",
INDEX('Productivity Dump'!$E$4:$AJ$500,
MATCH($A94,'Productivity Dump'!$A$4:$A$500,0),
MATCH(CI$2,'Productivity Dump'!$E$3:$AJ$3,0)
),
IF(CI$3="Attendance",
INDEX('Attendance Dump'!$E$2:$AI$400,
MATCH($A94,'Attendance Dump'!$B$2:$B$400,0),
MATCH(CI$2,'Attendance Dump'!$E$1:$AI$1,0)
),
INDEX('Active Hour''s Dump'!$D$3:$AH$337,
MATCH($C94,'Active Hour''s Dump'!$A$3:$A$337,0),
MATCH(CI$2,'Active Hour''s Dump'!$D$2:$AH$2,0)
))),"")</f>
        <v>P</v>
      </c>
      <c r="CJ94" s="54">
        <f>_xlfn.IFNA(IF(CJ$3="Productivity",
INDEX('Productivity Dump'!$E$4:$AJ$500,
MATCH($A94,'Productivity Dump'!$A$4:$A$500,0),
MATCH(CJ$2,'Productivity Dump'!$E$3:$AJ$3,0)
),
IF(CJ$3="Attendance",
INDEX('Attendance Dump'!$E$2:$AI$400,
MATCH($A94,'Attendance Dump'!$B$2:$B$400,0),
MATCH(CJ$2,'Attendance Dump'!$E$1:$AI$1,0)
),
INDEX('Active Hour''s Dump'!$D$3:$AH$337,
MATCH($C94,'Active Hour''s Dump'!$A$3:$A$337,0),
MATCH(CJ$2,'Active Hour''s Dump'!$D$2:$AH$2,0)
))),"")</f>
        <v>13.6666666666667</v>
      </c>
      <c r="CK94" s="13">
        <f>_xlfn.IFNA(IF(CK$3="Productivity",
INDEX('Productivity Dump'!$E$4:$AJ$500,
MATCH($A94,'Productivity Dump'!$A$4:$A$500,0),
MATCH(CK$2,'Productivity Dump'!$E$3:$AJ$3,0)
),
IF(CK$3="Attendance",
INDEX('Attendance Dump'!$E$2:$AI$400,
MATCH($A94,'Attendance Dump'!$B$2:$B$400,0),
MATCH(CK$2,'Attendance Dump'!$E$1:$AI$1,0)
),
INDEX('Active Hour''s Dump'!$D$3:$AH$337,
MATCH($C94,'Active Hour''s Dump'!$A$3:$A$337,0),
MATCH(CK$2,'Active Hour''s Dump'!$D$2:$AH$2,0)
))),"")</f>
        <v>726.59899999999993</v>
      </c>
      <c r="CL94" s="13" t="str">
        <f>_xlfn.IFNA(IF(CL$3="Productivity",
INDEX('Productivity Dump'!$E$4:$AJ$500,
MATCH($A94,'Productivity Dump'!$A$4:$A$500,0),
MATCH(CL$2,'Productivity Dump'!$E$3:$AJ$3,0)
),
IF(CL$3="Attendance",
INDEX('Attendance Dump'!$E$2:$AI$400,
MATCH($A94,'Attendance Dump'!$B$2:$B$400,0),
MATCH(CL$2,'Attendance Dump'!$E$1:$AI$1,0)
),
INDEX('Active Hour''s Dump'!$D$3:$AH$337,
MATCH($C94,'Active Hour''s Dump'!$A$3:$A$337,0),
MATCH(CL$2,'Active Hour''s Dump'!$D$2:$AH$2,0)
))),"")</f>
        <v>P</v>
      </c>
      <c r="CM94" s="54">
        <f>_xlfn.IFNA(IF(CM$3="Productivity",
INDEX('Productivity Dump'!$E$4:$AJ$500,
MATCH($A94,'Productivity Dump'!$A$4:$A$500,0),
MATCH(CM$2,'Productivity Dump'!$E$3:$AJ$3,0)
),
IF(CM$3="Attendance",
INDEX('Attendance Dump'!$E$2:$AI$400,
MATCH($A94,'Attendance Dump'!$B$2:$B$400,0),
MATCH(CM$2,'Attendance Dump'!$E$1:$AI$1,0)
),
INDEX('Active Hour''s Dump'!$D$3:$AH$337,
MATCH($C94,'Active Hour''s Dump'!$A$3:$A$337,0),
MATCH(CM$2,'Active Hour''s Dump'!$D$2:$AH$2,0)
))),"")</f>
        <v>12.9166666666667</v>
      </c>
      <c r="CN94" s="13">
        <f>_xlfn.IFNA(IF(CN$3="Productivity",
INDEX('Productivity Dump'!$E$4:$AJ$500,
MATCH($A94,'Productivity Dump'!$A$4:$A$500,0),
MATCH(CN$2,'Productivity Dump'!$E$3:$AJ$3,0)
),
IF(CN$3="Attendance",
INDEX('Attendance Dump'!$E$2:$AI$400,
MATCH($A94,'Attendance Dump'!$B$2:$B$400,0),
MATCH(CN$2,'Attendance Dump'!$E$1:$AI$1,0)
),
INDEX('Active Hour''s Dump'!$D$3:$AH$337,
MATCH($C94,'Active Hour''s Dump'!$A$3:$A$337,0),
MATCH(CN$2,'Active Hour''s Dump'!$D$2:$AH$2,0)
))),"")</f>
        <v>0</v>
      </c>
      <c r="CO94" s="13">
        <f>_xlfn.IFNA(IF(CO$3="Productivity",
INDEX('Productivity Dump'!$E$4:$AJ$500,
MATCH($A94,'Productivity Dump'!$A$4:$A$500,0),
MATCH(CO$2,'Productivity Dump'!$E$3:$AJ$3,0)
),
IF(CO$3="Attendance",
INDEX('Attendance Dump'!$E$2:$AI$400,
MATCH($A94,'Attendance Dump'!$B$2:$B$400,0),
MATCH(CO$2,'Attendance Dump'!$E$1:$AI$1,0)
),
INDEX('Active Hour''s Dump'!$D$3:$AH$337,
MATCH($C94,'Active Hour''s Dump'!$A$3:$A$337,0),
MATCH(CO$2,'Active Hour''s Dump'!$D$2:$AH$2,0)
))),"")</f>
        <v>0</v>
      </c>
      <c r="CP94" s="54">
        <f>_xlfn.IFNA(IF(CP$3="Productivity",
INDEX('Productivity Dump'!$E$4:$AJ$500,
MATCH($A94,'Productivity Dump'!$A$4:$A$500,0),
MATCH(CP$2,'Productivity Dump'!$E$3:$AJ$3,0)
),
IF(CP$3="Attendance",
INDEX('Attendance Dump'!$E$2:$AI$400,
MATCH($A94,'Attendance Dump'!$B$2:$B$400,0),
MATCH(CP$2,'Attendance Dump'!$E$1:$AI$1,0)
),
INDEX('Active Hour''s Dump'!$D$3:$AH$337,
MATCH($C94,'Active Hour''s Dump'!$A$3:$A$337,0),
MATCH(CP$2,'Active Hour''s Dump'!$D$2:$AH$2,0)
))),"")</f>
        <v>0</v>
      </c>
      <c r="CQ94" s="13">
        <f>_xlfn.IFNA(IF(CQ$3="Productivity",
INDEX('Productivity Dump'!$E$4:$AJ$500,
MATCH($A94,'Productivity Dump'!$A$4:$A$500,0),
MATCH(CQ$2,'Productivity Dump'!$E$3:$AJ$3,0)
),
IF(CQ$3="Attendance",
INDEX('Attendance Dump'!$E$2:$AI$400,
MATCH($A94,'Attendance Dump'!$B$2:$B$400,0),
MATCH(CQ$2,'Attendance Dump'!$E$1:$AI$1,0)
),
INDEX('Active Hour''s Dump'!$D$3:$AH$337,
MATCH($C94,'Active Hour''s Dump'!$A$3:$A$337,0),
MATCH(CQ$2,'Active Hour''s Dump'!$D$2:$AH$2,0)
))),"")</f>
        <v>0</v>
      </c>
      <c r="CR94" s="13">
        <f>_xlfn.IFNA(IF(CR$3="Productivity",
INDEX('Productivity Dump'!$E$4:$AJ$500,
MATCH($A94,'Productivity Dump'!$A$4:$A$500,0),
MATCH(CR$2,'Productivity Dump'!$E$3:$AJ$3,0)
),
IF(CR$3="Attendance",
INDEX('Attendance Dump'!$E$2:$AI$400,
MATCH($A94,'Attendance Dump'!$B$2:$B$400,0),
MATCH(CR$2,'Attendance Dump'!$E$1:$AI$1,0)
),
INDEX('Active Hour''s Dump'!$D$3:$AH$337,
MATCH($C94,'Active Hour''s Dump'!$A$3:$A$337,0),
MATCH(CR$2,'Active Hour''s Dump'!$D$2:$AH$2,0)
))),"")</f>
        <v>0</v>
      </c>
      <c r="CS94" s="54">
        <f>_xlfn.IFNA(IF(CS$3="Productivity",
INDEX('Productivity Dump'!$E$4:$AJ$500,
MATCH($A94,'Productivity Dump'!$A$4:$A$500,0),
MATCH(CS$2,'Productivity Dump'!$E$3:$AJ$3,0)
),
IF(CS$3="Attendance",
INDEX('Attendance Dump'!$E$2:$AI$400,
MATCH($A94,'Attendance Dump'!$B$2:$B$400,0),
MATCH(CS$2,'Attendance Dump'!$E$1:$AI$1,0)
),
INDEX('Active Hour''s Dump'!$D$3:$AH$337,
MATCH($C94,'Active Hour''s Dump'!$A$3:$A$337,0),
MATCH(CS$2,'Active Hour''s Dump'!$D$2:$AH$2,0)
))),"")</f>
        <v>0</v>
      </c>
      <c r="CT94" s="13">
        <f>_xlfn.IFNA(IF(CT$3="Productivity",
INDEX('Productivity Dump'!$E$4:$AJ$500,
MATCH($A94,'Productivity Dump'!$A$4:$A$500,0),
MATCH(CT$2,'Productivity Dump'!$E$3:$AJ$3,0)
),
IF(CT$3="Attendance",
INDEX('Attendance Dump'!$E$2:$AI$400,
MATCH($A94,'Attendance Dump'!$B$2:$B$400,0),
MATCH(CT$2,'Attendance Dump'!$E$1:$AI$1,0)
),
INDEX('Active Hour''s Dump'!$D$3:$AH$337,
MATCH($C94,'Active Hour''s Dump'!$A$3:$A$337,0),
MATCH(CT$2,'Active Hour''s Dump'!$D$2:$AH$2,0)
))),"")</f>
        <v>0</v>
      </c>
      <c r="CU94" s="13">
        <f>_xlfn.IFNA(IF(CU$3="Productivity",
INDEX('Productivity Dump'!$E$4:$AJ$500,
MATCH($A94,'Productivity Dump'!$A$4:$A$500,0),
MATCH(CU$2,'Productivity Dump'!$E$3:$AJ$3,0)
),
IF(CU$3="Attendance",
INDEX('Attendance Dump'!$E$2:$AI$400,
MATCH($A94,'Attendance Dump'!$B$2:$B$400,0),
MATCH(CU$2,'Attendance Dump'!$E$1:$AI$1,0)
),
INDEX('Active Hour''s Dump'!$D$3:$AH$337,
MATCH($C94,'Active Hour''s Dump'!$A$3:$A$337,0),
MATCH(CU$2,'Active Hour''s Dump'!$D$2:$AH$2,0)
))),"")</f>
        <v>0</v>
      </c>
      <c r="CV94" s="54">
        <f>_xlfn.IFNA(IF(CV$3="Productivity",
INDEX('Productivity Dump'!$E$4:$AJ$500,
MATCH($A94,'Productivity Dump'!$A$4:$A$500,0),
MATCH(CV$2,'Productivity Dump'!$E$3:$AJ$3,0)
),
IF(CV$3="Attendance",
INDEX('Attendance Dump'!$E$2:$AI$400,
MATCH($A94,'Attendance Dump'!$B$2:$B$400,0),
MATCH(CV$2,'Attendance Dump'!$E$1:$AI$1,0)
),
INDEX('Active Hour''s Dump'!$D$3:$AH$337,
MATCH($C94,'Active Hour''s Dump'!$A$3:$A$337,0),
MATCH(CV$2,'Active Hour''s Dump'!$D$2:$AH$2,0)
))),"")</f>
        <v>0</v>
      </c>
      <c r="CW94" s="13"/>
      <c r="CX94" s="13"/>
      <c r="CY94" s="54"/>
      <c r="DA94" s="57">
        <f t="shared" si="69"/>
        <v>263.66666666666669</v>
      </c>
      <c r="DB94" s="35">
        <f t="shared" si="70"/>
        <v>16601.642</v>
      </c>
      <c r="DC94" s="35">
        <f t="shared" si="67"/>
        <v>3609.930100000005</v>
      </c>
      <c r="DD94" s="35">
        <f t="shared" ca="1" si="68"/>
        <v>0</v>
      </c>
      <c r="DF94" s="32" cm="1">
        <f t="array" ref="DF94">SUMPRODUCT(
    (MOD(COLUMN(H94:CV94) - COLUMN(H94), 3) = 0) *
    (H94:CV94 = 0) *
    (I94:CW94 = "P") *
    (COUNTIF(UKHoliday, H$2:CV$2) = 0)
)</f>
        <v>0</v>
      </c>
      <c r="DG94" s="33" cm="1">
        <f t="array" ref="DG94">SUMPRODUCT(
  (MOD(COLUMN(H94:CV94) - COLUMN(H94), 3) = 0) *
  (H94:CV94 &gt; 0) *
  (H94:CV94 &lt; 0.5 * IF(((WEEKDAY(H$2:CV$2, 2) = 1) + (WEEKDAY(H$2:CV$2, 2) = 6)), G94, F94)) *
  (I94:CW94 = "P") *
  (COUNTIF(UKHoliday, H$2:CV$2) = 0)
)</f>
        <v>0</v>
      </c>
      <c r="DH94" s="33" cm="1">
        <f t="array" ref="DH94">SUMPRODUCT(
  (MOD(COLUMN(H94:CV94) - COLUMN(H94), 3) = 0) *
  (H94:CV94 &gt; 0.5 * IF(((WEEKDAY(H$2:CV$2, 2) = 1) + (WEEKDAY(H$2:CV$2, 2) = 6)), $G94, $F94)) *
  (H94:CV94 &lt; 0.8 * IF(((WEEKDAY(H$2:CV$2, 2) = 1) + (WEEKDAY(H$2:CV$2, 2) = 6)), $G94, $F94)) *
  (I94:CW94 = "P") *
  (COUNTIF(UKHoliday, H$2:CV$2) = 0)
)</f>
        <v>4</v>
      </c>
      <c r="DI94" s="33" cm="1">
        <f t="array" ref="DI94">SUMPRODUCT(
  (MOD(COLUMN(H94:CV94) - COLUMN(H94), 3) = 0) *
  (H94:CV94 &gt; 0.8 * IF(((WEEKDAY(H$2:CV$2, 2) = 1) + (WEEKDAY(H$2:CV$2, 2) = 6)), $G94, $F94)) *
  (H94:CV94 &lt; 1 * IF(((WEEKDAY(H$2:CV$2, 2) = 1) + (WEEKDAY(H$2:CV$2, 2) = 6)), $G94, $F94)) *
  (I94:CW94 = "P") *
  (COUNTIF(UKHoliday, H$2:CV$2) = 0)
)</f>
        <v>15</v>
      </c>
    </row>
    <row r="95" spans="1:113" x14ac:dyDescent="0.3">
      <c r="A95" s="8" t="s">
        <v>44</v>
      </c>
      <c r="B95" s="8" t="s">
        <v>523</v>
      </c>
      <c r="C95" s="9" t="s">
        <v>604</v>
      </c>
      <c r="D95" s="62" t="s">
        <v>944</v>
      </c>
      <c r="E95" s="35">
        <v>22000</v>
      </c>
      <c r="F95" s="35">
        <f t="shared" si="65"/>
        <v>1100</v>
      </c>
      <c r="G95" s="35">
        <f t="shared" si="66"/>
        <v>550</v>
      </c>
      <c r="H95" s="13">
        <f>_xlfn.IFNA(IF(H$3="Productivity",
INDEX('Productivity Dump'!$E$4:$AJ$500,
MATCH($A95,'Productivity Dump'!$A$4:$A$500,0),
MATCH(H$2,'Productivity Dump'!$E$3:$AJ$3,0)
),
IF(H$3="Attendance",
INDEX('Attendance Dump'!$E$2:$AI$400,
MATCH($A95,'Attendance Dump'!$B$2:$B$400,0),
MATCH(H$2,'Attendance Dump'!$E$1:$AI$1,0)
),
INDEX('Active Hour''s Dump'!$D$3:$AH$337,
MATCH($C95,'Active Hour''s Dump'!$A$3:$A$337,0),
MATCH(H$2,'Active Hour''s Dump'!$D$2:$AH$2,0)
))),"")</f>
        <v>985.09100000000001</v>
      </c>
      <c r="I95" s="13" t="str">
        <f>_xlfn.IFNA(IF(I$3="Productivity",
INDEX('Productivity Dump'!$E$4:$AJ$500,
MATCH($A95,'Productivity Dump'!$A$4:$A$500,0),
MATCH(I$2,'Productivity Dump'!$E$3:$AJ$3,0)
),
IF(I$3="Attendance",
INDEX('Attendance Dump'!$E$2:$AI$400,
MATCH($A95,'Attendance Dump'!$B$2:$B$400,0),
MATCH(I$2,'Attendance Dump'!$E$1:$AI$1,0)
),
INDEX('Active Hour''s Dump'!$D$3:$AH$337,
MATCH($C95,'Active Hour''s Dump'!$A$3:$A$337,0),
MATCH(I$2,'Active Hour''s Dump'!$D$2:$AH$2,0)
))),"")</f>
        <v>P</v>
      </c>
      <c r="J95" s="54">
        <f>_xlfn.IFNA(IF(J$3="Productivity",
INDEX('Productivity Dump'!$E$4:$AJ$500,
MATCH($A95,'Productivity Dump'!$A$4:$A$500,0),
MATCH(J$2,'Productivity Dump'!$E$3:$AJ$3,0)
),
IF(J$3="Attendance",
INDEX('Attendance Dump'!$E$2:$AI$400,
MATCH($A95,'Attendance Dump'!$B$2:$B$400,0),
MATCH(J$2,'Attendance Dump'!$E$1:$AI$1,0)
),
INDEX('Active Hour''s Dump'!$D$3:$AH$337,
MATCH($C95,'Active Hour''s Dump'!$A$3:$A$337,0),
MATCH(J$2,'Active Hour''s Dump'!$D$2:$AH$2,0)
))),"")</f>
        <v>11.5</v>
      </c>
      <c r="K95" s="13">
        <f>_xlfn.IFNA(IF(K$3="Productivity",
INDEX('Productivity Dump'!$E$4:$AJ$500,
MATCH($A95,'Productivity Dump'!$A$4:$A$500,0),
MATCH(K$2,'Productivity Dump'!$E$3:$AJ$3,0)
),
IF(K$3="Attendance",
INDEX('Attendance Dump'!$E$2:$AI$400,
MATCH($A95,'Attendance Dump'!$B$2:$B$400,0),
MATCH(K$2,'Attendance Dump'!$E$1:$AI$1,0)
),
INDEX('Active Hour''s Dump'!$D$3:$AH$337,
MATCH($C95,'Active Hour''s Dump'!$A$3:$A$337,0),
MATCH(K$2,'Active Hour''s Dump'!$D$2:$AH$2,0)
))),"")</f>
        <v>1091.5789999999997</v>
      </c>
      <c r="L95" s="13" t="str">
        <f>_xlfn.IFNA(IF(L$3="Productivity",
INDEX('Productivity Dump'!$E$4:$AJ$500,
MATCH($A95,'Productivity Dump'!$A$4:$A$500,0),
MATCH(L$2,'Productivity Dump'!$E$3:$AJ$3,0)
),
IF(L$3="Attendance",
INDEX('Attendance Dump'!$E$2:$AI$400,
MATCH($A95,'Attendance Dump'!$B$2:$B$400,0),
MATCH(L$2,'Attendance Dump'!$E$1:$AI$1,0)
),
INDEX('Active Hour''s Dump'!$D$3:$AH$337,
MATCH($C95,'Active Hour''s Dump'!$A$3:$A$337,0),
MATCH(L$2,'Active Hour''s Dump'!$D$2:$AH$2,0)
))),"")</f>
        <v>P</v>
      </c>
      <c r="M95" s="54">
        <f>_xlfn.IFNA(IF(M$3="Productivity",
INDEX('Productivity Dump'!$E$4:$AJ$500,
MATCH($A95,'Productivity Dump'!$A$4:$A$500,0),
MATCH(M$2,'Productivity Dump'!$E$3:$AJ$3,0)
),
IF(M$3="Attendance",
INDEX('Attendance Dump'!$E$2:$AI$400,
MATCH($A95,'Attendance Dump'!$B$2:$B$400,0),
MATCH(M$2,'Attendance Dump'!$E$1:$AI$1,0)
),
INDEX('Active Hour''s Dump'!$D$3:$AH$337,
MATCH($C95,'Active Hour''s Dump'!$A$3:$A$337,0),
MATCH(M$2,'Active Hour''s Dump'!$D$2:$AH$2,0)
))),"")</f>
        <v>11.3333333333333</v>
      </c>
      <c r="N95" s="13">
        <f>_xlfn.IFNA(IF(N$3="Productivity",
INDEX('Productivity Dump'!$E$4:$AJ$500,
MATCH($A95,'Productivity Dump'!$A$4:$A$500,0),
MATCH(N$2,'Productivity Dump'!$E$3:$AJ$3,0)
),
IF(N$3="Attendance",
INDEX('Attendance Dump'!$E$2:$AI$400,
MATCH($A95,'Attendance Dump'!$B$2:$B$400,0),
MATCH(N$2,'Attendance Dump'!$E$1:$AI$1,0)
),
INDEX('Active Hour''s Dump'!$D$3:$AH$337,
MATCH($C95,'Active Hour''s Dump'!$A$3:$A$337,0),
MATCH(N$2,'Active Hour''s Dump'!$D$2:$AH$2,0)
))),"")</f>
        <v>0</v>
      </c>
      <c r="O95" s="13" t="str">
        <f>_xlfn.IFNA(IF(O$3="Productivity",
INDEX('Productivity Dump'!$E$4:$AJ$500,
MATCH($A95,'Productivity Dump'!$A$4:$A$500,0),
MATCH(O$2,'Productivity Dump'!$E$3:$AJ$3,0)
),
IF(O$3="Attendance",
INDEX('Attendance Dump'!$E$2:$AI$400,
MATCH($A95,'Attendance Dump'!$B$2:$B$400,0),
MATCH(O$2,'Attendance Dump'!$E$1:$AI$1,0)
),
INDEX('Active Hour''s Dump'!$D$3:$AH$337,
MATCH($C95,'Active Hour''s Dump'!$A$3:$A$337,0),
MATCH(O$2,'Active Hour''s Dump'!$D$2:$AH$2,0)
))),"")</f>
        <v>PL</v>
      </c>
      <c r="P95" s="54">
        <f>_xlfn.IFNA(IF(P$3="Productivity",
INDEX('Productivity Dump'!$E$4:$AJ$500,
MATCH($A95,'Productivity Dump'!$A$4:$A$500,0),
MATCH(P$2,'Productivity Dump'!$E$3:$AJ$3,0)
),
IF(P$3="Attendance",
INDEX('Attendance Dump'!$E$2:$AI$400,
MATCH($A95,'Attendance Dump'!$B$2:$B$400,0),
MATCH(P$2,'Attendance Dump'!$E$1:$AI$1,0)
),
INDEX('Active Hour''s Dump'!$D$3:$AH$337,
MATCH($C95,'Active Hour''s Dump'!$A$3:$A$337,0),
MATCH(P$2,'Active Hour''s Dump'!$D$2:$AH$2,0)
))),"")</f>
        <v>0</v>
      </c>
      <c r="Q95" s="13">
        <f>_xlfn.IFNA(IF(Q$3="Productivity",
INDEX('Productivity Dump'!$E$4:$AJ$500,
MATCH($A95,'Productivity Dump'!$A$4:$A$500,0),
MATCH(Q$2,'Productivity Dump'!$E$3:$AJ$3,0)
),
IF(Q$3="Attendance",
INDEX('Attendance Dump'!$E$2:$AI$400,
MATCH($A95,'Attendance Dump'!$B$2:$B$400,0),
MATCH(Q$2,'Attendance Dump'!$E$1:$AI$1,0)
),
INDEX('Active Hour''s Dump'!$D$3:$AH$337,
MATCH($C95,'Active Hour''s Dump'!$A$3:$A$337,0),
MATCH(Q$2,'Active Hour''s Dump'!$D$2:$AH$2,0)
))),"")</f>
        <v>0</v>
      </c>
      <c r="R95" s="13" t="str">
        <f>_xlfn.IFNA(IF(R$3="Productivity",
INDEX('Productivity Dump'!$E$4:$AJ$500,
MATCH($A95,'Productivity Dump'!$A$4:$A$500,0),
MATCH(R$2,'Productivity Dump'!$E$3:$AJ$3,0)
),
IF(R$3="Attendance",
INDEX('Attendance Dump'!$E$2:$AI$400,
MATCH($A95,'Attendance Dump'!$B$2:$B$400,0),
MATCH(R$2,'Attendance Dump'!$E$1:$AI$1,0)
),
INDEX('Active Hour''s Dump'!$D$3:$AH$337,
MATCH($C95,'Active Hour''s Dump'!$A$3:$A$337,0),
MATCH(R$2,'Active Hour''s Dump'!$D$2:$AH$2,0)
))),"")</f>
        <v>WO</v>
      </c>
      <c r="S95" s="54">
        <f>_xlfn.IFNA(IF(S$3="Productivity",
INDEX('Productivity Dump'!$E$4:$AJ$500,
MATCH($A95,'Productivity Dump'!$A$4:$A$500,0),
MATCH(S$2,'Productivity Dump'!$E$3:$AJ$3,0)
),
IF(S$3="Attendance",
INDEX('Attendance Dump'!$E$2:$AI$400,
MATCH($A95,'Attendance Dump'!$B$2:$B$400,0),
MATCH(S$2,'Attendance Dump'!$E$1:$AI$1,0)
),
INDEX('Active Hour''s Dump'!$D$3:$AH$337,
MATCH($C95,'Active Hour''s Dump'!$A$3:$A$337,0),
MATCH(S$2,'Active Hour''s Dump'!$D$2:$AH$2,0)
))),"")</f>
        <v>0</v>
      </c>
      <c r="T95" s="13">
        <f>_xlfn.IFNA(IF(T$3="Productivity",
INDEX('Productivity Dump'!$E$4:$AJ$500,
MATCH($A95,'Productivity Dump'!$A$4:$A$500,0),
MATCH(T$2,'Productivity Dump'!$E$3:$AJ$3,0)
),
IF(T$3="Attendance",
INDEX('Attendance Dump'!$E$2:$AI$400,
MATCH($A95,'Attendance Dump'!$B$2:$B$400,0),
MATCH(T$2,'Attendance Dump'!$E$1:$AI$1,0)
),
INDEX('Active Hour''s Dump'!$D$3:$AH$337,
MATCH($C95,'Active Hour''s Dump'!$A$3:$A$337,0),
MATCH(T$2,'Active Hour''s Dump'!$D$2:$AH$2,0)
))),"")</f>
        <v>512.67099999999994</v>
      </c>
      <c r="U95" s="13" t="str">
        <f>_xlfn.IFNA(IF(U$3="Productivity",
INDEX('Productivity Dump'!$E$4:$AJ$500,
MATCH($A95,'Productivity Dump'!$A$4:$A$500,0),
MATCH(U$2,'Productivity Dump'!$E$3:$AJ$3,0)
),
IF(U$3="Attendance",
INDEX('Attendance Dump'!$E$2:$AI$400,
MATCH($A95,'Attendance Dump'!$B$2:$B$400,0),
MATCH(U$2,'Attendance Dump'!$E$1:$AI$1,0)
),
INDEX('Active Hour''s Dump'!$D$3:$AH$337,
MATCH($C95,'Active Hour''s Dump'!$A$3:$A$337,0),
MATCH(U$2,'Active Hour''s Dump'!$D$2:$AH$2,0)
))),"")</f>
        <v>P</v>
      </c>
      <c r="V95" s="54">
        <f>_xlfn.IFNA(IF(V$3="Productivity",
INDEX('Productivity Dump'!$E$4:$AJ$500,
MATCH($A95,'Productivity Dump'!$A$4:$A$500,0),
MATCH(V$2,'Productivity Dump'!$E$3:$AJ$3,0)
),
IF(V$3="Attendance",
INDEX('Attendance Dump'!$E$2:$AI$400,
MATCH($A95,'Attendance Dump'!$B$2:$B$400,0),
MATCH(V$2,'Attendance Dump'!$E$1:$AI$1,0)
),
INDEX('Active Hour''s Dump'!$D$3:$AH$337,
MATCH($C95,'Active Hour''s Dump'!$A$3:$A$337,0),
MATCH(V$2,'Active Hour''s Dump'!$D$2:$AH$2,0)
))),"")</f>
        <v>6.5833333333333304</v>
      </c>
      <c r="W95" s="13">
        <f>_xlfn.IFNA(IF(W$3="Productivity",
INDEX('Productivity Dump'!$E$4:$AJ$500,
MATCH($A95,'Productivity Dump'!$A$4:$A$500,0),
MATCH(W$2,'Productivity Dump'!$E$3:$AJ$3,0)
),
IF(W$3="Attendance",
INDEX('Attendance Dump'!$E$2:$AI$400,
MATCH($A95,'Attendance Dump'!$B$2:$B$400,0),
MATCH(W$2,'Attendance Dump'!$E$1:$AI$1,0)
),
INDEX('Active Hour''s Dump'!$D$3:$AH$337,
MATCH($C95,'Active Hour''s Dump'!$A$3:$A$337,0),
MATCH(W$2,'Active Hour''s Dump'!$D$2:$AH$2,0)
))),"")</f>
        <v>1072.4869999999999</v>
      </c>
      <c r="X95" s="13" t="str">
        <f>_xlfn.IFNA(IF(X$3="Productivity",
INDEX('Productivity Dump'!$E$4:$AJ$500,
MATCH($A95,'Productivity Dump'!$A$4:$A$500,0),
MATCH(X$2,'Productivity Dump'!$E$3:$AJ$3,0)
),
IF(X$3="Attendance",
INDEX('Attendance Dump'!$E$2:$AI$400,
MATCH($A95,'Attendance Dump'!$B$2:$B$400,0),
MATCH(X$2,'Attendance Dump'!$E$1:$AI$1,0)
),
INDEX('Active Hour''s Dump'!$D$3:$AH$337,
MATCH($C95,'Active Hour''s Dump'!$A$3:$A$337,0),
MATCH(X$2,'Active Hour''s Dump'!$D$2:$AH$2,0)
))),"")</f>
        <v>P</v>
      </c>
      <c r="Y95" s="54">
        <f>_xlfn.IFNA(IF(Y$3="Productivity",
INDEX('Productivity Dump'!$E$4:$AJ$500,
MATCH($A95,'Productivity Dump'!$A$4:$A$500,0),
MATCH(Y$2,'Productivity Dump'!$E$3:$AJ$3,0)
),
IF(Y$3="Attendance",
INDEX('Attendance Dump'!$E$2:$AI$400,
MATCH($A95,'Attendance Dump'!$B$2:$B$400,0),
MATCH(Y$2,'Attendance Dump'!$E$1:$AI$1,0)
),
INDEX('Active Hour''s Dump'!$D$3:$AH$337,
MATCH($C95,'Active Hour''s Dump'!$A$3:$A$337,0),
MATCH(Y$2,'Active Hour''s Dump'!$D$2:$AH$2,0)
))),"")</f>
        <v>12.25</v>
      </c>
      <c r="Z95" s="13">
        <f>_xlfn.IFNA(IF(Z$3="Productivity",
INDEX('Productivity Dump'!$E$4:$AJ$500,
MATCH($A95,'Productivity Dump'!$A$4:$A$500,0),
MATCH(Z$2,'Productivity Dump'!$E$3:$AJ$3,0)
),
IF(Z$3="Attendance",
INDEX('Attendance Dump'!$E$2:$AI$400,
MATCH($A95,'Attendance Dump'!$B$2:$B$400,0),
MATCH(Z$2,'Attendance Dump'!$E$1:$AI$1,0)
),
INDEX('Active Hour''s Dump'!$D$3:$AH$337,
MATCH($C95,'Active Hour''s Dump'!$A$3:$A$337,0),
MATCH(Z$2,'Active Hour''s Dump'!$D$2:$AH$2,0)
))),"")</f>
        <v>1033.3470000000002</v>
      </c>
      <c r="AA95" s="13" t="str">
        <f>_xlfn.IFNA(IF(AA$3="Productivity",
INDEX('Productivity Dump'!$E$4:$AJ$500,
MATCH($A95,'Productivity Dump'!$A$4:$A$500,0),
MATCH(AA$2,'Productivity Dump'!$E$3:$AJ$3,0)
),
IF(AA$3="Attendance",
INDEX('Attendance Dump'!$E$2:$AI$400,
MATCH($A95,'Attendance Dump'!$B$2:$B$400,0),
MATCH(AA$2,'Attendance Dump'!$E$1:$AI$1,0)
),
INDEX('Active Hour''s Dump'!$D$3:$AH$337,
MATCH($C95,'Active Hour''s Dump'!$A$3:$A$337,0),
MATCH(AA$2,'Active Hour''s Dump'!$D$2:$AH$2,0)
))),"")</f>
        <v>P</v>
      </c>
      <c r="AB95" s="54">
        <f>_xlfn.IFNA(IF(AB$3="Productivity",
INDEX('Productivity Dump'!$E$4:$AJ$500,
MATCH($A95,'Productivity Dump'!$A$4:$A$500,0),
MATCH(AB$2,'Productivity Dump'!$E$3:$AJ$3,0)
),
IF(AB$3="Attendance",
INDEX('Attendance Dump'!$E$2:$AI$400,
MATCH($A95,'Attendance Dump'!$B$2:$B$400,0),
MATCH(AB$2,'Attendance Dump'!$E$1:$AI$1,0)
),
INDEX('Active Hour''s Dump'!$D$3:$AH$337,
MATCH($C95,'Active Hour''s Dump'!$A$3:$A$337,0),
MATCH(AB$2,'Active Hour''s Dump'!$D$2:$AH$2,0)
))),"")</f>
        <v>10.9166666666667</v>
      </c>
      <c r="AC95" s="13">
        <f>_xlfn.IFNA(IF(AC$3="Productivity",
INDEX('Productivity Dump'!$E$4:$AJ$500,
MATCH($A95,'Productivity Dump'!$A$4:$A$500,0),
MATCH(AC$2,'Productivity Dump'!$E$3:$AJ$3,0)
),
IF(AC$3="Attendance",
INDEX('Attendance Dump'!$E$2:$AI$400,
MATCH($A95,'Attendance Dump'!$B$2:$B$400,0),
MATCH(AC$2,'Attendance Dump'!$E$1:$AI$1,0)
),
INDEX('Active Hour''s Dump'!$D$3:$AH$337,
MATCH($C95,'Active Hour''s Dump'!$A$3:$A$337,0),
MATCH(AC$2,'Active Hour''s Dump'!$D$2:$AH$2,0)
))),"")</f>
        <v>0</v>
      </c>
      <c r="AD95" s="13" t="str">
        <f>_xlfn.IFNA(IF(AD$3="Productivity",
INDEX('Productivity Dump'!$E$4:$AJ$500,
MATCH($A95,'Productivity Dump'!$A$4:$A$500,0),
MATCH(AD$2,'Productivity Dump'!$E$3:$AJ$3,0)
),
IF(AD$3="Attendance",
INDEX('Attendance Dump'!$E$2:$AI$400,
MATCH($A95,'Attendance Dump'!$B$2:$B$400,0),
MATCH(AD$2,'Attendance Dump'!$E$1:$AI$1,0)
),
INDEX('Active Hour''s Dump'!$D$3:$AH$337,
MATCH($C95,'Active Hour''s Dump'!$A$3:$A$337,0),
MATCH(AD$2,'Active Hour''s Dump'!$D$2:$AH$2,0)
))),"")</f>
        <v>SL</v>
      </c>
      <c r="AE95" s="54">
        <f>_xlfn.IFNA(IF(AE$3="Productivity",
INDEX('Productivity Dump'!$E$4:$AJ$500,
MATCH($A95,'Productivity Dump'!$A$4:$A$500,0),
MATCH(AE$2,'Productivity Dump'!$E$3:$AJ$3,0)
),
IF(AE$3="Attendance",
INDEX('Attendance Dump'!$E$2:$AI$400,
MATCH($A95,'Attendance Dump'!$B$2:$B$400,0),
MATCH(AE$2,'Attendance Dump'!$E$1:$AI$1,0)
),
INDEX('Active Hour''s Dump'!$D$3:$AH$337,
MATCH($C95,'Active Hour''s Dump'!$A$3:$A$337,0),
MATCH(AE$2,'Active Hour''s Dump'!$D$2:$AH$2,0)
))),"")</f>
        <v>8.3333333333333301E-2</v>
      </c>
      <c r="AF95" s="13">
        <f>_xlfn.IFNA(IF(AF$3="Productivity",
INDEX('Productivity Dump'!$E$4:$AJ$500,
MATCH($A95,'Productivity Dump'!$A$4:$A$500,0),
MATCH(AF$2,'Productivity Dump'!$E$3:$AJ$3,0)
),
IF(AF$3="Attendance",
INDEX('Attendance Dump'!$E$2:$AI$400,
MATCH($A95,'Attendance Dump'!$B$2:$B$400,0),
MATCH(AF$2,'Attendance Dump'!$E$1:$AI$1,0)
),
INDEX('Active Hour''s Dump'!$D$3:$AH$337,
MATCH($C95,'Active Hour''s Dump'!$A$3:$A$337,0),
MATCH(AF$2,'Active Hour''s Dump'!$D$2:$AH$2,0)
))),"")</f>
        <v>1068.5350000000003</v>
      </c>
      <c r="AG95" s="13" t="str">
        <f>_xlfn.IFNA(IF(AG$3="Productivity",
INDEX('Productivity Dump'!$E$4:$AJ$500,
MATCH($A95,'Productivity Dump'!$A$4:$A$500,0),
MATCH(AG$2,'Productivity Dump'!$E$3:$AJ$3,0)
),
IF(AG$3="Attendance",
INDEX('Attendance Dump'!$E$2:$AI$400,
MATCH($A95,'Attendance Dump'!$B$2:$B$400,0),
MATCH(AG$2,'Attendance Dump'!$E$1:$AI$1,0)
),
INDEX('Active Hour''s Dump'!$D$3:$AH$337,
MATCH($C95,'Active Hour''s Dump'!$A$3:$A$337,0),
MATCH(AG$2,'Active Hour''s Dump'!$D$2:$AH$2,0)
))),"")</f>
        <v>P</v>
      </c>
      <c r="AH95" s="54">
        <f>_xlfn.IFNA(IF(AH$3="Productivity",
INDEX('Productivity Dump'!$E$4:$AJ$500,
MATCH($A95,'Productivity Dump'!$A$4:$A$500,0),
MATCH(AH$2,'Productivity Dump'!$E$3:$AJ$3,0)
),
IF(AH$3="Attendance",
INDEX('Attendance Dump'!$E$2:$AI$400,
MATCH($A95,'Attendance Dump'!$B$2:$B$400,0),
MATCH(AH$2,'Attendance Dump'!$E$1:$AI$1,0)
),
INDEX('Active Hour''s Dump'!$D$3:$AH$337,
MATCH($C95,'Active Hour''s Dump'!$A$3:$A$337,0),
MATCH(AH$2,'Active Hour''s Dump'!$D$2:$AH$2,0)
))),"")</f>
        <v>11.4166666666667</v>
      </c>
      <c r="AI95" s="13">
        <f>_xlfn.IFNA(IF(AI$3="Productivity",
INDEX('Productivity Dump'!$E$4:$AJ$500,
MATCH($A95,'Productivity Dump'!$A$4:$A$500,0),
MATCH(AI$2,'Productivity Dump'!$E$3:$AJ$3,0)
),
IF(AI$3="Attendance",
INDEX('Attendance Dump'!$E$2:$AI$400,
MATCH($A95,'Attendance Dump'!$B$2:$B$400,0),
MATCH(AI$2,'Attendance Dump'!$E$1:$AI$1,0)
),
INDEX('Active Hour''s Dump'!$D$3:$AH$337,
MATCH($C95,'Active Hour''s Dump'!$A$3:$A$337,0),
MATCH(AI$2,'Active Hour''s Dump'!$D$2:$AH$2,0)
))),"")</f>
        <v>513.87699999999995</v>
      </c>
      <c r="AJ95" s="13" t="str">
        <f>_xlfn.IFNA(IF(AJ$3="Productivity",
INDEX('Productivity Dump'!$E$4:$AJ$500,
MATCH($A95,'Productivity Dump'!$A$4:$A$500,0),
MATCH(AJ$2,'Productivity Dump'!$E$3:$AJ$3,0)
),
IF(AJ$3="Attendance",
INDEX('Attendance Dump'!$E$2:$AI$400,
MATCH($A95,'Attendance Dump'!$B$2:$B$400,0),
MATCH(AJ$2,'Attendance Dump'!$E$1:$AI$1,0)
),
INDEX('Active Hour''s Dump'!$D$3:$AH$337,
MATCH($C95,'Active Hour''s Dump'!$A$3:$A$337,0),
MATCH(AJ$2,'Active Hour''s Dump'!$D$2:$AH$2,0)
))),"")</f>
        <v>PL</v>
      </c>
      <c r="AK95" s="54">
        <f>_xlfn.IFNA(IF(AK$3="Productivity",
INDEX('Productivity Dump'!$E$4:$AJ$500,
MATCH($A95,'Productivity Dump'!$A$4:$A$500,0),
MATCH(AK$2,'Productivity Dump'!$E$3:$AJ$3,0)
),
IF(AK$3="Attendance",
INDEX('Attendance Dump'!$E$2:$AI$400,
MATCH($A95,'Attendance Dump'!$B$2:$B$400,0),
MATCH(AK$2,'Attendance Dump'!$E$1:$AI$1,0)
),
INDEX('Active Hour''s Dump'!$D$3:$AH$337,
MATCH($C95,'Active Hour''s Dump'!$A$3:$A$337,0),
MATCH(AK$2,'Active Hour''s Dump'!$D$2:$AH$2,0)
))),"")</f>
        <v>5.3333333333333304</v>
      </c>
      <c r="AL95" s="13">
        <f>_xlfn.IFNA(IF(AL$3="Productivity",
INDEX('Productivity Dump'!$E$4:$AJ$500,
MATCH($A95,'Productivity Dump'!$A$4:$A$500,0),
MATCH(AL$2,'Productivity Dump'!$E$3:$AJ$3,0)
),
IF(AL$3="Attendance",
INDEX('Attendance Dump'!$E$2:$AI$400,
MATCH($A95,'Attendance Dump'!$B$2:$B$400,0),
MATCH(AL$2,'Attendance Dump'!$E$1:$AI$1,0)
),
INDEX('Active Hour''s Dump'!$D$3:$AH$337,
MATCH($C95,'Active Hour''s Dump'!$A$3:$A$337,0),
MATCH(AL$2,'Active Hour''s Dump'!$D$2:$AH$2,0)
))),"")</f>
        <v>0</v>
      </c>
      <c r="AM95" s="13" t="str">
        <f>_xlfn.IFNA(IF(AM$3="Productivity",
INDEX('Productivity Dump'!$E$4:$AJ$500,
MATCH($A95,'Productivity Dump'!$A$4:$A$500,0),
MATCH(AM$2,'Productivity Dump'!$E$3:$AJ$3,0)
),
IF(AM$3="Attendance",
INDEX('Attendance Dump'!$E$2:$AI$400,
MATCH($A95,'Attendance Dump'!$B$2:$B$400,0),
MATCH(AM$2,'Attendance Dump'!$E$1:$AI$1,0)
),
INDEX('Active Hour''s Dump'!$D$3:$AH$337,
MATCH($C95,'Active Hour''s Dump'!$A$3:$A$337,0),
MATCH(AM$2,'Active Hour''s Dump'!$D$2:$AH$2,0)
))),"")</f>
        <v>WO</v>
      </c>
      <c r="AN95" s="54">
        <f>_xlfn.IFNA(IF(AN$3="Productivity",
INDEX('Productivity Dump'!$E$4:$AJ$500,
MATCH($A95,'Productivity Dump'!$A$4:$A$500,0),
MATCH(AN$2,'Productivity Dump'!$E$3:$AJ$3,0)
),
IF(AN$3="Attendance",
INDEX('Attendance Dump'!$E$2:$AI$400,
MATCH($A95,'Attendance Dump'!$B$2:$B$400,0),
MATCH(AN$2,'Attendance Dump'!$E$1:$AI$1,0)
),
INDEX('Active Hour''s Dump'!$D$3:$AH$337,
MATCH($C95,'Active Hour''s Dump'!$A$3:$A$337,0),
MATCH(AN$2,'Active Hour''s Dump'!$D$2:$AH$2,0)
))),"")</f>
        <v>0</v>
      </c>
      <c r="AO95" s="13">
        <f>_xlfn.IFNA(IF(AO$3="Productivity",
INDEX('Productivity Dump'!$E$4:$AJ$500,
MATCH($A95,'Productivity Dump'!$A$4:$A$500,0),
MATCH(AO$2,'Productivity Dump'!$E$3:$AJ$3,0)
),
IF(AO$3="Attendance",
INDEX('Attendance Dump'!$E$2:$AI$400,
MATCH($A95,'Attendance Dump'!$B$2:$B$400,0),
MATCH(AO$2,'Attendance Dump'!$E$1:$AI$1,0)
),
INDEX('Active Hour''s Dump'!$D$3:$AH$337,
MATCH($C95,'Active Hour''s Dump'!$A$3:$A$337,0),
MATCH(AO$2,'Active Hour''s Dump'!$D$2:$AH$2,0)
))),"")</f>
        <v>526.15200000000016</v>
      </c>
      <c r="AP95" s="13" t="str">
        <f>_xlfn.IFNA(IF(AP$3="Productivity",
INDEX('Productivity Dump'!$E$4:$AJ$500,
MATCH($A95,'Productivity Dump'!$A$4:$A$500,0),
MATCH(AP$2,'Productivity Dump'!$E$3:$AJ$3,0)
),
IF(AP$3="Attendance",
INDEX('Attendance Dump'!$E$2:$AI$400,
MATCH($A95,'Attendance Dump'!$B$2:$B$400,0),
MATCH(AP$2,'Attendance Dump'!$E$1:$AI$1,0)
),
INDEX('Active Hour''s Dump'!$D$3:$AH$337,
MATCH($C95,'Active Hour''s Dump'!$A$3:$A$337,0),
MATCH(AP$2,'Active Hour''s Dump'!$D$2:$AH$2,0)
))),"")</f>
        <v>P</v>
      </c>
      <c r="AQ95" s="54">
        <f>_xlfn.IFNA(IF(AQ$3="Productivity",
INDEX('Productivity Dump'!$E$4:$AJ$500,
MATCH($A95,'Productivity Dump'!$A$4:$A$500,0),
MATCH(AQ$2,'Productivity Dump'!$E$3:$AJ$3,0)
),
IF(AQ$3="Attendance",
INDEX('Attendance Dump'!$E$2:$AI$400,
MATCH($A95,'Attendance Dump'!$B$2:$B$400,0),
MATCH(AQ$2,'Attendance Dump'!$E$1:$AI$1,0)
),
INDEX('Active Hour''s Dump'!$D$3:$AH$337,
MATCH($C95,'Active Hour''s Dump'!$A$3:$A$337,0),
MATCH(AQ$2,'Active Hour''s Dump'!$D$2:$AH$2,0)
))),"")</f>
        <v>5.8333333333333304</v>
      </c>
      <c r="AR95" s="13">
        <f>_xlfn.IFNA(IF(AR$3="Productivity",
INDEX('Productivity Dump'!$E$4:$AJ$500,
MATCH($A95,'Productivity Dump'!$A$4:$A$500,0),
MATCH(AR$2,'Productivity Dump'!$E$3:$AJ$3,0)
),
IF(AR$3="Attendance",
INDEX('Attendance Dump'!$E$2:$AI$400,
MATCH($A95,'Attendance Dump'!$B$2:$B$400,0),
MATCH(AR$2,'Attendance Dump'!$E$1:$AI$1,0)
),
INDEX('Active Hour''s Dump'!$D$3:$AH$337,
MATCH($C95,'Active Hour''s Dump'!$A$3:$A$337,0),
MATCH(AR$2,'Active Hour''s Dump'!$D$2:$AH$2,0)
))),"")</f>
        <v>1041.751</v>
      </c>
      <c r="AS95" s="13" t="str">
        <f>_xlfn.IFNA(IF(AS$3="Productivity",
INDEX('Productivity Dump'!$E$4:$AJ$500,
MATCH($A95,'Productivity Dump'!$A$4:$A$500,0),
MATCH(AS$2,'Productivity Dump'!$E$3:$AJ$3,0)
),
IF(AS$3="Attendance",
INDEX('Attendance Dump'!$E$2:$AI$400,
MATCH($A95,'Attendance Dump'!$B$2:$B$400,0),
MATCH(AS$2,'Attendance Dump'!$E$1:$AI$1,0)
),
INDEX('Active Hour''s Dump'!$D$3:$AH$337,
MATCH($C95,'Active Hour''s Dump'!$A$3:$A$337,0),
MATCH(AS$2,'Active Hour''s Dump'!$D$2:$AH$2,0)
))),"")</f>
        <v>P</v>
      </c>
      <c r="AT95" s="54">
        <f>_xlfn.IFNA(IF(AT$3="Productivity",
INDEX('Productivity Dump'!$E$4:$AJ$500,
MATCH($A95,'Productivity Dump'!$A$4:$A$500,0),
MATCH(AT$2,'Productivity Dump'!$E$3:$AJ$3,0)
),
IF(AT$3="Attendance",
INDEX('Attendance Dump'!$E$2:$AI$400,
MATCH($A95,'Attendance Dump'!$B$2:$B$400,0),
MATCH(AT$2,'Attendance Dump'!$E$1:$AI$1,0)
),
INDEX('Active Hour''s Dump'!$D$3:$AH$337,
MATCH($C95,'Active Hour''s Dump'!$A$3:$A$337,0),
MATCH(AT$2,'Active Hour''s Dump'!$D$2:$AH$2,0)
))),"")</f>
        <v>11.25</v>
      </c>
      <c r="AU95" s="13">
        <f>_xlfn.IFNA(IF(AU$3="Productivity",
INDEX('Productivity Dump'!$E$4:$AJ$500,
MATCH($A95,'Productivity Dump'!$A$4:$A$500,0),
MATCH(AU$2,'Productivity Dump'!$E$3:$AJ$3,0)
),
IF(AU$3="Attendance",
INDEX('Attendance Dump'!$E$2:$AI$400,
MATCH($A95,'Attendance Dump'!$B$2:$B$400,0),
MATCH(AU$2,'Attendance Dump'!$E$1:$AI$1,0)
),
INDEX('Active Hour''s Dump'!$D$3:$AH$337,
MATCH($C95,'Active Hour''s Dump'!$A$3:$A$337,0),
MATCH(AU$2,'Active Hour''s Dump'!$D$2:$AH$2,0)
))),"")</f>
        <v>1001.0439999999999</v>
      </c>
      <c r="AV95" s="13" t="str">
        <f>_xlfn.IFNA(IF(AV$3="Productivity",
INDEX('Productivity Dump'!$E$4:$AJ$500,
MATCH($A95,'Productivity Dump'!$A$4:$A$500,0),
MATCH(AV$2,'Productivity Dump'!$E$3:$AJ$3,0)
),
IF(AV$3="Attendance",
INDEX('Attendance Dump'!$E$2:$AI$400,
MATCH($A95,'Attendance Dump'!$B$2:$B$400,0),
MATCH(AV$2,'Attendance Dump'!$E$1:$AI$1,0)
),
INDEX('Active Hour''s Dump'!$D$3:$AH$337,
MATCH($C95,'Active Hour''s Dump'!$A$3:$A$337,0),
MATCH(AV$2,'Active Hour''s Dump'!$D$2:$AH$2,0)
))),"")</f>
        <v>P</v>
      </c>
      <c r="AW95" s="54">
        <f>_xlfn.IFNA(IF(AW$3="Productivity",
INDEX('Productivity Dump'!$E$4:$AJ$500,
MATCH($A95,'Productivity Dump'!$A$4:$A$500,0),
MATCH(AW$2,'Productivity Dump'!$E$3:$AJ$3,0)
),
IF(AW$3="Attendance",
INDEX('Attendance Dump'!$E$2:$AI$400,
MATCH($A95,'Attendance Dump'!$B$2:$B$400,0),
MATCH(AW$2,'Attendance Dump'!$E$1:$AI$1,0)
),
INDEX('Active Hour''s Dump'!$D$3:$AH$337,
MATCH($C95,'Active Hour''s Dump'!$A$3:$A$337,0),
MATCH(AW$2,'Active Hour''s Dump'!$D$2:$AH$2,0)
))),"")</f>
        <v>10.9166666666667</v>
      </c>
      <c r="AX95" s="13">
        <f>_xlfn.IFNA(IF(AX$3="Productivity",
INDEX('Productivity Dump'!$E$4:$AJ$500,
MATCH($A95,'Productivity Dump'!$A$4:$A$500,0),
MATCH(AX$2,'Productivity Dump'!$E$3:$AJ$3,0)
),
IF(AX$3="Attendance",
INDEX('Attendance Dump'!$E$2:$AI$400,
MATCH($A95,'Attendance Dump'!$B$2:$B$400,0),
MATCH(AX$2,'Attendance Dump'!$E$1:$AI$1,0)
),
INDEX('Active Hour''s Dump'!$D$3:$AH$337,
MATCH($C95,'Active Hour''s Dump'!$A$3:$A$337,0),
MATCH(AX$2,'Active Hour''s Dump'!$D$2:$AH$2,0)
))),"")</f>
        <v>1136.3829999999998</v>
      </c>
      <c r="AY95" s="13" t="str">
        <f>_xlfn.IFNA(IF(AY$3="Productivity",
INDEX('Productivity Dump'!$E$4:$AJ$500,
MATCH($A95,'Productivity Dump'!$A$4:$A$500,0),
MATCH(AY$2,'Productivity Dump'!$E$3:$AJ$3,0)
),
IF(AY$3="Attendance",
INDEX('Attendance Dump'!$E$2:$AI$400,
MATCH($A95,'Attendance Dump'!$B$2:$B$400,0),
MATCH(AY$2,'Attendance Dump'!$E$1:$AI$1,0)
),
INDEX('Active Hour''s Dump'!$D$3:$AH$337,
MATCH($C95,'Active Hour''s Dump'!$A$3:$A$337,0),
MATCH(AY$2,'Active Hour''s Dump'!$D$2:$AH$2,0)
))),"")</f>
        <v>P</v>
      </c>
      <c r="AZ95" s="54">
        <f>_xlfn.IFNA(IF(AZ$3="Productivity",
INDEX('Productivity Dump'!$E$4:$AJ$500,
MATCH($A95,'Productivity Dump'!$A$4:$A$500,0),
MATCH(AZ$2,'Productivity Dump'!$E$3:$AJ$3,0)
),
IF(AZ$3="Attendance",
INDEX('Attendance Dump'!$E$2:$AI$400,
MATCH($A95,'Attendance Dump'!$B$2:$B$400,0),
MATCH(AZ$2,'Attendance Dump'!$E$1:$AI$1,0)
),
INDEX('Active Hour''s Dump'!$D$3:$AH$337,
MATCH($C95,'Active Hour''s Dump'!$A$3:$A$337,0),
MATCH(AZ$2,'Active Hour''s Dump'!$D$2:$AH$2,0)
))),"")</f>
        <v>11.75</v>
      </c>
      <c r="BA95" s="13">
        <f>_xlfn.IFNA(IF(BA$3="Productivity",
INDEX('Productivity Dump'!$E$4:$AJ$500,
MATCH($A95,'Productivity Dump'!$A$4:$A$500,0),
MATCH(BA$2,'Productivity Dump'!$E$3:$AJ$3,0)
),
IF(BA$3="Attendance",
INDEX('Attendance Dump'!$E$2:$AI$400,
MATCH($A95,'Attendance Dump'!$B$2:$B$400,0),
MATCH(BA$2,'Attendance Dump'!$E$1:$AI$1,0)
),
INDEX('Active Hour''s Dump'!$D$3:$AH$337,
MATCH($C95,'Active Hour''s Dump'!$A$3:$A$337,0),
MATCH(BA$2,'Active Hour''s Dump'!$D$2:$AH$2,0)
))),"")</f>
        <v>1066.3010000000002</v>
      </c>
      <c r="BB95" s="13" t="str">
        <f>_xlfn.IFNA(IF(BB$3="Productivity",
INDEX('Productivity Dump'!$E$4:$AJ$500,
MATCH($A95,'Productivity Dump'!$A$4:$A$500,0),
MATCH(BB$2,'Productivity Dump'!$E$3:$AJ$3,0)
),
IF(BB$3="Attendance",
INDEX('Attendance Dump'!$E$2:$AI$400,
MATCH($A95,'Attendance Dump'!$B$2:$B$400,0),
MATCH(BB$2,'Attendance Dump'!$E$1:$AI$1,0)
),
INDEX('Active Hour''s Dump'!$D$3:$AH$337,
MATCH($C95,'Active Hour''s Dump'!$A$3:$A$337,0),
MATCH(BB$2,'Active Hour''s Dump'!$D$2:$AH$2,0)
))),"")</f>
        <v>P</v>
      </c>
      <c r="BC95" s="54">
        <f>_xlfn.IFNA(IF(BC$3="Productivity",
INDEX('Productivity Dump'!$E$4:$AJ$500,
MATCH($A95,'Productivity Dump'!$A$4:$A$500,0),
MATCH(BC$2,'Productivity Dump'!$E$3:$AJ$3,0)
),
IF(BC$3="Attendance",
INDEX('Attendance Dump'!$E$2:$AI$400,
MATCH($A95,'Attendance Dump'!$B$2:$B$400,0),
MATCH(BC$2,'Attendance Dump'!$E$1:$AI$1,0)
),
INDEX('Active Hour''s Dump'!$D$3:$AH$337,
MATCH($C95,'Active Hour''s Dump'!$A$3:$A$337,0),
MATCH(BC$2,'Active Hour''s Dump'!$D$2:$AH$2,0)
))),"")</f>
        <v>9.9166666666666696</v>
      </c>
      <c r="BD95" s="13">
        <f>_xlfn.IFNA(IF(BD$3="Productivity",
INDEX('Productivity Dump'!$E$4:$AJ$500,
MATCH($A95,'Productivity Dump'!$A$4:$A$500,0),
MATCH(BD$2,'Productivity Dump'!$E$3:$AJ$3,0)
),
IF(BD$3="Attendance",
INDEX('Attendance Dump'!$E$2:$AI$400,
MATCH($A95,'Attendance Dump'!$B$2:$B$400,0),
MATCH(BD$2,'Attendance Dump'!$E$1:$AI$1,0)
),
INDEX('Active Hour''s Dump'!$D$3:$AH$337,
MATCH($C95,'Active Hour''s Dump'!$A$3:$A$337,0),
MATCH(BD$2,'Active Hour''s Dump'!$D$2:$AH$2,0)
))),"")</f>
        <v>355.96900000000005</v>
      </c>
      <c r="BE95" s="13" t="str">
        <f>_xlfn.IFNA(IF(BE$3="Productivity",
INDEX('Productivity Dump'!$E$4:$AJ$500,
MATCH($A95,'Productivity Dump'!$A$4:$A$500,0),
MATCH(BE$2,'Productivity Dump'!$E$3:$AJ$3,0)
),
IF(BE$3="Attendance",
INDEX('Attendance Dump'!$E$2:$AI$400,
MATCH($A95,'Attendance Dump'!$B$2:$B$400,0),
MATCH(BE$2,'Attendance Dump'!$E$1:$AI$1,0)
),
INDEX('Active Hour''s Dump'!$D$3:$AH$337,
MATCH($C95,'Active Hour''s Dump'!$A$3:$A$337,0),
MATCH(BE$2,'Active Hour''s Dump'!$D$2:$AH$2,0)
))),"")</f>
        <v>PL</v>
      </c>
      <c r="BF95" s="54">
        <f>_xlfn.IFNA(IF(BF$3="Productivity",
INDEX('Productivity Dump'!$E$4:$AJ$500,
MATCH($A95,'Productivity Dump'!$A$4:$A$500,0),
MATCH(BF$2,'Productivity Dump'!$E$3:$AJ$3,0)
),
IF(BF$3="Attendance",
INDEX('Attendance Dump'!$E$2:$AI$400,
MATCH($A95,'Attendance Dump'!$B$2:$B$400,0),
MATCH(BF$2,'Attendance Dump'!$E$1:$AI$1,0)
),
INDEX('Active Hour''s Dump'!$D$3:$AH$337,
MATCH($C95,'Active Hour''s Dump'!$A$3:$A$337,0),
MATCH(BF$2,'Active Hour''s Dump'!$D$2:$AH$2,0)
))),"")</f>
        <v>3.5</v>
      </c>
      <c r="BG95" s="13">
        <f>_xlfn.IFNA(IF(BG$3="Productivity",
INDEX('Productivity Dump'!$E$4:$AJ$500,
MATCH($A95,'Productivity Dump'!$A$4:$A$500,0),
MATCH(BG$2,'Productivity Dump'!$E$3:$AJ$3,0)
),
IF(BG$3="Attendance",
INDEX('Attendance Dump'!$E$2:$AI$400,
MATCH($A95,'Attendance Dump'!$B$2:$B$400,0),
MATCH(BG$2,'Attendance Dump'!$E$1:$AI$1,0)
),
INDEX('Active Hour''s Dump'!$D$3:$AH$337,
MATCH($C95,'Active Hour''s Dump'!$A$3:$A$337,0),
MATCH(BG$2,'Active Hour''s Dump'!$D$2:$AH$2,0)
))),"")</f>
        <v>0</v>
      </c>
      <c r="BH95" s="13" t="str">
        <f>_xlfn.IFNA(IF(BH$3="Productivity",
INDEX('Productivity Dump'!$E$4:$AJ$500,
MATCH($A95,'Productivity Dump'!$A$4:$A$500,0),
MATCH(BH$2,'Productivity Dump'!$E$3:$AJ$3,0)
),
IF(BH$3="Attendance",
INDEX('Attendance Dump'!$E$2:$AI$400,
MATCH($A95,'Attendance Dump'!$B$2:$B$400,0),
MATCH(BH$2,'Attendance Dump'!$E$1:$AI$1,0)
),
INDEX('Active Hour''s Dump'!$D$3:$AH$337,
MATCH($C95,'Active Hour''s Dump'!$A$3:$A$337,0),
MATCH(BH$2,'Active Hour''s Dump'!$D$2:$AH$2,0)
))),"")</f>
        <v>WO</v>
      </c>
      <c r="BI95" s="54">
        <f>_xlfn.IFNA(IF(BI$3="Productivity",
INDEX('Productivity Dump'!$E$4:$AJ$500,
MATCH($A95,'Productivity Dump'!$A$4:$A$500,0),
MATCH(BI$2,'Productivity Dump'!$E$3:$AJ$3,0)
),
IF(BI$3="Attendance",
INDEX('Attendance Dump'!$E$2:$AI$400,
MATCH($A95,'Attendance Dump'!$B$2:$B$400,0),
MATCH(BI$2,'Attendance Dump'!$E$1:$AI$1,0)
),
INDEX('Active Hour''s Dump'!$D$3:$AH$337,
MATCH($C95,'Active Hour''s Dump'!$A$3:$A$337,0),
MATCH(BI$2,'Active Hour''s Dump'!$D$2:$AH$2,0)
))),"")</f>
        <v>0</v>
      </c>
      <c r="BJ95" s="13">
        <f>_xlfn.IFNA(IF(BJ$3="Productivity",
INDEX('Productivity Dump'!$E$4:$AJ$500,
MATCH($A95,'Productivity Dump'!$A$4:$A$500,0),
MATCH(BJ$2,'Productivity Dump'!$E$3:$AJ$3,0)
),
IF(BJ$3="Attendance",
INDEX('Attendance Dump'!$E$2:$AI$400,
MATCH($A95,'Attendance Dump'!$B$2:$B$400,0),
MATCH(BJ$2,'Attendance Dump'!$E$1:$AI$1,0)
),
INDEX('Active Hour''s Dump'!$D$3:$AH$337,
MATCH($C95,'Active Hour''s Dump'!$A$3:$A$337,0),
MATCH(BJ$2,'Active Hour''s Dump'!$D$2:$AH$2,0)
))),"")</f>
        <v>506.64800000000008</v>
      </c>
      <c r="BK95" s="13" t="str">
        <f>_xlfn.IFNA(IF(BK$3="Productivity",
INDEX('Productivity Dump'!$E$4:$AJ$500,
MATCH($A95,'Productivity Dump'!$A$4:$A$500,0),
MATCH(BK$2,'Productivity Dump'!$E$3:$AJ$3,0)
),
IF(BK$3="Attendance",
INDEX('Attendance Dump'!$E$2:$AI$400,
MATCH($A95,'Attendance Dump'!$B$2:$B$400,0),
MATCH(BK$2,'Attendance Dump'!$E$1:$AI$1,0)
),
INDEX('Active Hour''s Dump'!$D$3:$AH$337,
MATCH($C95,'Active Hour''s Dump'!$A$3:$A$337,0),
MATCH(BK$2,'Active Hour''s Dump'!$D$2:$AH$2,0)
))),"")</f>
        <v>P</v>
      </c>
      <c r="BL95" s="54">
        <f>_xlfn.IFNA(IF(BL$3="Productivity",
INDEX('Productivity Dump'!$E$4:$AJ$500,
MATCH($A95,'Productivity Dump'!$A$4:$A$500,0),
MATCH(BL$2,'Productivity Dump'!$E$3:$AJ$3,0)
),
IF(BL$3="Attendance",
INDEX('Attendance Dump'!$E$2:$AI$400,
MATCH($A95,'Attendance Dump'!$B$2:$B$400,0),
MATCH(BL$2,'Attendance Dump'!$E$1:$AI$1,0)
),
INDEX('Active Hour''s Dump'!$D$3:$AH$337,
MATCH($C95,'Active Hour''s Dump'!$A$3:$A$337,0),
MATCH(BL$2,'Active Hour''s Dump'!$D$2:$AH$2,0)
))),"")</f>
        <v>6</v>
      </c>
      <c r="BM95" s="13">
        <f>_xlfn.IFNA(IF(BM$3="Productivity",
INDEX('Productivity Dump'!$E$4:$AJ$500,
MATCH($A95,'Productivity Dump'!$A$4:$A$500,0),
MATCH(BM$2,'Productivity Dump'!$E$3:$AJ$3,0)
),
IF(BM$3="Attendance",
INDEX('Attendance Dump'!$E$2:$AI$400,
MATCH($A95,'Attendance Dump'!$B$2:$B$400,0),
MATCH(BM$2,'Attendance Dump'!$E$1:$AI$1,0)
),
INDEX('Active Hour''s Dump'!$D$3:$AH$337,
MATCH($C95,'Active Hour''s Dump'!$A$3:$A$337,0),
MATCH(BM$2,'Active Hour''s Dump'!$D$2:$AH$2,0)
))),"")</f>
        <v>1053.223</v>
      </c>
      <c r="BN95" s="13" t="str">
        <f>_xlfn.IFNA(IF(BN$3="Productivity",
INDEX('Productivity Dump'!$E$4:$AJ$500,
MATCH($A95,'Productivity Dump'!$A$4:$A$500,0),
MATCH(BN$2,'Productivity Dump'!$E$3:$AJ$3,0)
),
IF(BN$3="Attendance",
INDEX('Attendance Dump'!$E$2:$AI$400,
MATCH($A95,'Attendance Dump'!$B$2:$B$400,0),
MATCH(BN$2,'Attendance Dump'!$E$1:$AI$1,0)
),
INDEX('Active Hour''s Dump'!$D$3:$AH$337,
MATCH($C95,'Active Hour''s Dump'!$A$3:$A$337,0),
MATCH(BN$2,'Active Hour''s Dump'!$D$2:$AH$2,0)
))),"")</f>
        <v>P</v>
      </c>
      <c r="BO95" s="54">
        <f>_xlfn.IFNA(IF(BO$3="Productivity",
INDEX('Productivity Dump'!$E$4:$AJ$500,
MATCH($A95,'Productivity Dump'!$A$4:$A$500,0),
MATCH(BO$2,'Productivity Dump'!$E$3:$AJ$3,0)
),
IF(BO$3="Attendance",
INDEX('Attendance Dump'!$E$2:$AI$400,
MATCH($A95,'Attendance Dump'!$B$2:$B$400,0),
MATCH(BO$2,'Attendance Dump'!$E$1:$AI$1,0)
),
INDEX('Active Hour''s Dump'!$D$3:$AH$337,
MATCH($C95,'Active Hour''s Dump'!$A$3:$A$337,0),
MATCH(BO$2,'Active Hour''s Dump'!$D$2:$AH$2,0)
))),"")</f>
        <v>10.9166666666667</v>
      </c>
      <c r="BP95" s="13">
        <f>_xlfn.IFNA(IF(BP$3="Productivity",
INDEX('Productivity Dump'!$E$4:$AJ$500,
MATCH($A95,'Productivity Dump'!$A$4:$A$500,0),
MATCH(BP$2,'Productivity Dump'!$E$3:$AJ$3,0)
),
IF(BP$3="Attendance",
INDEX('Attendance Dump'!$E$2:$AI$400,
MATCH($A95,'Attendance Dump'!$B$2:$B$400,0),
MATCH(BP$2,'Attendance Dump'!$E$1:$AI$1,0)
),
INDEX('Active Hour''s Dump'!$D$3:$AH$337,
MATCH($C95,'Active Hour''s Dump'!$A$3:$A$337,0),
MATCH(BP$2,'Active Hour''s Dump'!$D$2:$AH$2,0)
))),"")</f>
        <v>960.37800000000016</v>
      </c>
      <c r="BQ95" s="13" t="str">
        <f>_xlfn.IFNA(IF(BQ$3="Productivity",
INDEX('Productivity Dump'!$E$4:$AJ$500,
MATCH($A95,'Productivity Dump'!$A$4:$A$500,0),
MATCH(BQ$2,'Productivity Dump'!$E$3:$AJ$3,0)
),
IF(BQ$3="Attendance",
INDEX('Attendance Dump'!$E$2:$AI$400,
MATCH($A95,'Attendance Dump'!$B$2:$B$400,0),
MATCH(BQ$2,'Attendance Dump'!$E$1:$AI$1,0)
),
INDEX('Active Hour''s Dump'!$D$3:$AH$337,
MATCH($C95,'Active Hour''s Dump'!$A$3:$A$337,0),
MATCH(BQ$2,'Active Hour''s Dump'!$D$2:$AH$2,0)
))),"")</f>
        <v>P</v>
      </c>
      <c r="BR95" s="54">
        <f>_xlfn.IFNA(IF(BR$3="Productivity",
INDEX('Productivity Dump'!$E$4:$AJ$500,
MATCH($A95,'Productivity Dump'!$A$4:$A$500,0),
MATCH(BR$2,'Productivity Dump'!$E$3:$AJ$3,0)
),
IF(BR$3="Attendance",
INDEX('Attendance Dump'!$E$2:$AI$400,
MATCH($A95,'Attendance Dump'!$B$2:$B$400,0),
MATCH(BR$2,'Attendance Dump'!$E$1:$AI$1,0)
),
INDEX('Active Hour''s Dump'!$D$3:$AH$337,
MATCH($C95,'Active Hour''s Dump'!$A$3:$A$337,0),
MATCH(BR$2,'Active Hour''s Dump'!$D$2:$AH$2,0)
))),"")</f>
        <v>11.0833333333333</v>
      </c>
      <c r="BS95" s="13">
        <f>_xlfn.IFNA(IF(BS$3="Productivity",
INDEX('Productivity Dump'!$E$4:$AJ$500,
MATCH($A95,'Productivity Dump'!$A$4:$A$500,0),
MATCH(BS$2,'Productivity Dump'!$E$3:$AJ$3,0)
),
IF(BS$3="Attendance",
INDEX('Attendance Dump'!$E$2:$AI$400,
MATCH($A95,'Attendance Dump'!$B$2:$B$400,0),
MATCH(BS$2,'Attendance Dump'!$E$1:$AI$1,0)
),
INDEX('Active Hour''s Dump'!$D$3:$AH$337,
MATCH($C95,'Active Hour''s Dump'!$A$3:$A$337,0),
MATCH(BS$2,'Active Hour''s Dump'!$D$2:$AH$2,0)
))),"")</f>
        <v>1153.3740000000003</v>
      </c>
      <c r="BT95" s="13" t="str">
        <f>_xlfn.IFNA(IF(BT$3="Productivity",
INDEX('Productivity Dump'!$E$4:$AJ$500,
MATCH($A95,'Productivity Dump'!$A$4:$A$500,0),
MATCH(BT$2,'Productivity Dump'!$E$3:$AJ$3,0)
),
IF(BT$3="Attendance",
INDEX('Attendance Dump'!$E$2:$AI$400,
MATCH($A95,'Attendance Dump'!$B$2:$B$400,0),
MATCH(BT$2,'Attendance Dump'!$E$1:$AI$1,0)
),
INDEX('Active Hour''s Dump'!$D$3:$AH$337,
MATCH($C95,'Active Hour''s Dump'!$A$3:$A$337,0),
MATCH(BT$2,'Active Hour''s Dump'!$D$2:$AH$2,0)
))),"")</f>
        <v>H(P)</v>
      </c>
      <c r="BU95" s="54">
        <f>_xlfn.IFNA(IF(BU$3="Productivity",
INDEX('Productivity Dump'!$E$4:$AJ$500,
MATCH($A95,'Productivity Dump'!$A$4:$A$500,0),
MATCH(BU$2,'Productivity Dump'!$E$3:$AJ$3,0)
),
IF(BU$3="Attendance",
INDEX('Attendance Dump'!$E$2:$AI$400,
MATCH($A95,'Attendance Dump'!$B$2:$B$400,0),
MATCH(BU$2,'Attendance Dump'!$E$1:$AI$1,0)
),
INDEX('Active Hour''s Dump'!$D$3:$AH$337,
MATCH($C95,'Active Hour''s Dump'!$A$3:$A$337,0),
MATCH(BU$2,'Active Hour''s Dump'!$D$2:$AH$2,0)
))),"")</f>
        <v>11.5</v>
      </c>
      <c r="BV95" s="13">
        <f>_xlfn.IFNA(IF(BV$3="Productivity",
INDEX('Productivity Dump'!$E$4:$AJ$500,
MATCH($A95,'Productivity Dump'!$A$4:$A$500,0),
MATCH(BV$2,'Productivity Dump'!$E$3:$AJ$3,0)
),
IF(BV$3="Attendance",
INDEX('Attendance Dump'!$E$2:$AI$400,
MATCH($A95,'Attendance Dump'!$B$2:$B$400,0),
MATCH(BV$2,'Attendance Dump'!$E$1:$AI$1,0)
),
INDEX('Active Hour''s Dump'!$D$3:$AH$337,
MATCH($C95,'Active Hour''s Dump'!$A$3:$A$337,0),
MATCH(BV$2,'Active Hour''s Dump'!$D$2:$AH$2,0)
))),"")</f>
        <v>1053.9519999999998</v>
      </c>
      <c r="BW95" s="13" t="str">
        <f>_xlfn.IFNA(IF(BW$3="Productivity",
INDEX('Productivity Dump'!$E$4:$AJ$500,
MATCH($A95,'Productivity Dump'!$A$4:$A$500,0),
MATCH(BW$2,'Productivity Dump'!$E$3:$AJ$3,0)
),
IF(BW$3="Attendance",
INDEX('Attendance Dump'!$E$2:$AI$400,
MATCH($A95,'Attendance Dump'!$B$2:$B$400,0),
MATCH(BW$2,'Attendance Dump'!$E$1:$AI$1,0)
),
INDEX('Active Hour''s Dump'!$D$3:$AH$337,
MATCH($C95,'Active Hour''s Dump'!$A$3:$A$337,0),
MATCH(BW$2,'Active Hour''s Dump'!$D$2:$AH$2,0)
))),"")</f>
        <v>P</v>
      </c>
      <c r="BX95" s="54">
        <f>_xlfn.IFNA(IF(BX$3="Productivity",
INDEX('Productivity Dump'!$E$4:$AJ$500,
MATCH($A95,'Productivity Dump'!$A$4:$A$500,0),
MATCH(BX$2,'Productivity Dump'!$E$3:$AJ$3,0)
),
IF(BX$3="Attendance",
INDEX('Attendance Dump'!$E$2:$AI$400,
MATCH($A95,'Attendance Dump'!$B$2:$B$400,0),
MATCH(BX$2,'Attendance Dump'!$E$1:$AI$1,0)
),
INDEX('Active Hour''s Dump'!$D$3:$AH$337,
MATCH($C95,'Active Hour''s Dump'!$A$3:$A$337,0),
MATCH(BX$2,'Active Hour''s Dump'!$D$2:$AH$2,0)
))),"")</f>
        <v>11.0833333333333</v>
      </c>
      <c r="BY95" s="13">
        <f>_xlfn.IFNA(IF(BY$3="Productivity",
INDEX('Productivity Dump'!$E$4:$AJ$500,
MATCH($A95,'Productivity Dump'!$A$4:$A$500,0),
MATCH(BY$2,'Productivity Dump'!$E$3:$AJ$3,0)
),
IF(BY$3="Attendance",
INDEX('Attendance Dump'!$E$2:$AI$400,
MATCH($A95,'Attendance Dump'!$B$2:$B$400,0),
MATCH(BY$2,'Attendance Dump'!$E$1:$AI$1,0)
),
INDEX('Active Hour''s Dump'!$D$3:$AH$337,
MATCH($C95,'Active Hour''s Dump'!$A$3:$A$337,0),
MATCH(BY$2,'Active Hour''s Dump'!$D$2:$AH$2,0)
))),"")</f>
        <v>472.67599999999993</v>
      </c>
      <c r="BZ95" s="13" t="str">
        <f>_xlfn.IFNA(IF(BZ$3="Productivity",
INDEX('Productivity Dump'!$E$4:$AJ$500,
MATCH($A95,'Productivity Dump'!$A$4:$A$500,0),
MATCH(BZ$2,'Productivity Dump'!$E$3:$AJ$3,0)
),
IF(BZ$3="Attendance",
INDEX('Attendance Dump'!$E$2:$AI$400,
MATCH($A95,'Attendance Dump'!$B$2:$B$400,0),
MATCH(BZ$2,'Attendance Dump'!$E$1:$AI$1,0)
),
INDEX('Active Hour''s Dump'!$D$3:$AH$337,
MATCH($C95,'Active Hour''s Dump'!$A$3:$A$337,0),
MATCH(BZ$2,'Active Hour''s Dump'!$D$2:$AH$2,0)
))),"")</f>
        <v>P</v>
      </c>
      <c r="CA95" s="54">
        <f>_xlfn.IFNA(IF(CA$3="Productivity",
INDEX('Productivity Dump'!$E$4:$AJ$500,
MATCH($A95,'Productivity Dump'!$A$4:$A$500,0),
MATCH(CA$2,'Productivity Dump'!$E$3:$AJ$3,0)
),
IF(CA$3="Attendance",
INDEX('Attendance Dump'!$E$2:$AI$400,
MATCH($A95,'Attendance Dump'!$B$2:$B$400,0),
MATCH(CA$2,'Attendance Dump'!$E$1:$AI$1,0)
),
INDEX('Active Hour''s Dump'!$D$3:$AH$337,
MATCH($C95,'Active Hour''s Dump'!$A$3:$A$337,0),
MATCH(CA$2,'Active Hour''s Dump'!$D$2:$AH$2,0)
))),"")</f>
        <v>3.3333333333333299</v>
      </c>
      <c r="CB95" s="13">
        <f>_xlfn.IFNA(IF(CB$3="Productivity",
INDEX('Productivity Dump'!$E$4:$AJ$500,
MATCH($A95,'Productivity Dump'!$A$4:$A$500,0),
MATCH(CB$2,'Productivity Dump'!$E$3:$AJ$3,0)
),
IF(CB$3="Attendance",
INDEX('Attendance Dump'!$E$2:$AI$400,
MATCH($A95,'Attendance Dump'!$B$2:$B$400,0),
MATCH(CB$2,'Attendance Dump'!$E$1:$AI$1,0)
),
INDEX('Active Hour''s Dump'!$D$3:$AH$337,
MATCH($C95,'Active Hour''s Dump'!$A$3:$A$337,0),
MATCH(CB$2,'Active Hour''s Dump'!$D$2:$AH$2,0)
))),"")</f>
        <v>0</v>
      </c>
      <c r="CC95" s="13" t="str">
        <f>_xlfn.IFNA(IF(CC$3="Productivity",
INDEX('Productivity Dump'!$E$4:$AJ$500,
MATCH($A95,'Productivity Dump'!$A$4:$A$500,0),
MATCH(CC$2,'Productivity Dump'!$E$3:$AJ$3,0)
),
IF(CC$3="Attendance",
INDEX('Attendance Dump'!$E$2:$AI$400,
MATCH($A95,'Attendance Dump'!$B$2:$B$400,0),
MATCH(CC$2,'Attendance Dump'!$E$1:$AI$1,0)
),
INDEX('Active Hour''s Dump'!$D$3:$AH$337,
MATCH($C95,'Active Hour''s Dump'!$A$3:$A$337,0),
MATCH(CC$2,'Active Hour''s Dump'!$D$2:$AH$2,0)
))),"")</f>
        <v>WO</v>
      </c>
      <c r="CD95" s="54">
        <f>_xlfn.IFNA(IF(CD$3="Productivity",
INDEX('Productivity Dump'!$E$4:$AJ$500,
MATCH($A95,'Productivity Dump'!$A$4:$A$500,0),
MATCH(CD$2,'Productivity Dump'!$E$3:$AJ$3,0)
),
IF(CD$3="Attendance",
INDEX('Attendance Dump'!$E$2:$AI$400,
MATCH($A95,'Attendance Dump'!$B$2:$B$400,0),
MATCH(CD$2,'Attendance Dump'!$E$1:$AI$1,0)
),
INDEX('Active Hour''s Dump'!$D$3:$AH$337,
MATCH($C95,'Active Hour''s Dump'!$A$3:$A$337,0),
MATCH(CD$2,'Active Hour''s Dump'!$D$2:$AH$2,0)
))),"")</f>
        <v>0</v>
      </c>
      <c r="CE95" s="13">
        <f>_xlfn.IFNA(IF(CE$3="Productivity",
INDEX('Productivity Dump'!$E$4:$AJ$500,
MATCH($A95,'Productivity Dump'!$A$4:$A$500,0),
MATCH(CE$2,'Productivity Dump'!$E$3:$AJ$3,0)
),
IF(CE$3="Attendance",
INDEX('Attendance Dump'!$E$2:$AI$400,
MATCH($A95,'Attendance Dump'!$B$2:$B$400,0),
MATCH(CE$2,'Attendance Dump'!$E$1:$AI$1,0)
),
INDEX('Active Hour''s Dump'!$D$3:$AH$337,
MATCH($C95,'Active Hour''s Dump'!$A$3:$A$337,0),
MATCH(CE$2,'Active Hour''s Dump'!$D$2:$AH$2,0)
))),"")</f>
        <v>716.99899999999991</v>
      </c>
      <c r="CF95" s="13" t="str">
        <f>_xlfn.IFNA(IF(CF$3="Productivity",
INDEX('Productivity Dump'!$E$4:$AJ$500,
MATCH($A95,'Productivity Dump'!$A$4:$A$500,0),
MATCH(CF$2,'Productivity Dump'!$E$3:$AJ$3,0)
),
IF(CF$3="Attendance",
INDEX('Attendance Dump'!$E$2:$AI$400,
MATCH($A95,'Attendance Dump'!$B$2:$B$400,0),
MATCH(CF$2,'Attendance Dump'!$E$1:$AI$1,0)
),
INDEX('Active Hour''s Dump'!$D$3:$AH$337,
MATCH($C95,'Active Hour''s Dump'!$A$3:$A$337,0),
MATCH(CF$2,'Active Hour''s Dump'!$D$2:$AH$2,0)
))),"")</f>
        <v>P</v>
      </c>
      <c r="CG95" s="54">
        <f>_xlfn.IFNA(IF(CG$3="Productivity",
INDEX('Productivity Dump'!$E$4:$AJ$500,
MATCH($A95,'Productivity Dump'!$A$4:$A$500,0),
MATCH(CG$2,'Productivity Dump'!$E$3:$AJ$3,0)
),
IF(CG$3="Attendance",
INDEX('Attendance Dump'!$E$2:$AI$400,
MATCH($A95,'Attendance Dump'!$B$2:$B$400,0),
MATCH(CG$2,'Attendance Dump'!$E$1:$AI$1,0)
),
INDEX('Active Hour''s Dump'!$D$3:$AH$337,
MATCH($C95,'Active Hour''s Dump'!$A$3:$A$337,0),
MATCH(CG$2,'Active Hour''s Dump'!$D$2:$AH$2,0)
))),"")</f>
        <v>7.1666666666666696</v>
      </c>
      <c r="CH95" s="13">
        <f>_xlfn.IFNA(IF(CH$3="Productivity",
INDEX('Productivity Dump'!$E$4:$AJ$500,
MATCH($A95,'Productivity Dump'!$A$4:$A$500,0),
MATCH(CH$2,'Productivity Dump'!$E$3:$AJ$3,0)
),
IF(CH$3="Attendance",
INDEX('Attendance Dump'!$E$2:$AI$400,
MATCH($A95,'Attendance Dump'!$B$2:$B$400,0),
MATCH(CH$2,'Attendance Dump'!$E$1:$AI$1,0)
),
INDEX('Active Hour''s Dump'!$D$3:$AH$337,
MATCH($C95,'Active Hour''s Dump'!$A$3:$A$337,0),
MATCH(CH$2,'Active Hour''s Dump'!$D$2:$AH$2,0)
))),"")</f>
        <v>1052.8409999999997</v>
      </c>
      <c r="CI95" s="13" t="str">
        <f>_xlfn.IFNA(IF(CI$3="Productivity",
INDEX('Productivity Dump'!$E$4:$AJ$500,
MATCH($A95,'Productivity Dump'!$A$4:$A$500,0),
MATCH(CI$2,'Productivity Dump'!$E$3:$AJ$3,0)
),
IF(CI$3="Attendance",
INDEX('Attendance Dump'!$E$2:$AI$400,
MATCH($A95,'Attendance Dump'!$B$2:$B$400,0),
MATCH(CI$2,'Attendance Dump'!$E$1:$AI$1,0)
),
INDEX('Active Hour''s Dump'!$D$3:$AH$337,
MATCH($C95,'Active Hour''s Dump'!$A$3:$A$337,0),
MATCH(CI$2,'Active Hour''s Dump'!$D$2:$AH$2,0)
))),"")</f>
        <v>P</v>
      </c>
      <c r="CJ95" s="54">
        <f>_xlfn.IFNA(IF(CJ$3="Productivity",
INDEX('Productivity Dump'!$E$4:$AJ$500,
MATCH($A95,'Productivity Dump'!$A$4:$A$500,0),
MATCH(CJ$2,'Productivity Dump'!$E$3:$AJ$3,0)
),
IF(CJ$3="Attendance",
INDEX('Attendance Dump'!$E$2:$AI$400,
MATCH($A95,'Attendance Dump'!$B$2:$B$400,0),
MATCH(CJ$2,'Attendance Dump'!$E$1:$AI$1,0)
),
INDEX('Active Hour''s Dump'!$D$3:$AH$337,
MATCH($C95,'Active Hour''s Dump'!$A$3:$A$337,0),
MATCH(CJ$2,'Active Hour''s Dump'!$D$2:$AH$2,0)
))),"")</f>
        <v>8.6666666666666696</v>
      </c>
      <c r="CK95" s="13">
        <f>_xlfn.IFNA(IF(CK$3="Productivity",
INDEX('Productivity Dump'!$E$4:$AJ$500,
MATCH($A95,'Productivity Dump'!$A$4:$A$500,0),
MATCH(CK$2,'Productivity Dump'!$E$3:$AJ$3,0)
),
IF(CK$3="Attendance",
INDEX('Attendance Dump'!$E$2:$AI$400,
MATCH($A95,'Attendance Dump'!$B$2:$B$400,0),
MATCH(CK$2,'Attendance Dump'!$E$1:$AI$1,0)
),
INDEX('Active Hour''s Dump'!$D$3:$AH$337,
MATCH($C95,'Active Hour''s Dump'!$A$3:$A$337,0),
MATCH(CK$2,'Active Hour''s Dump'!$D$2:$AH$2,0)
))),"")</f>
        <v>1062.5180000000003</v>
      </c>
      <c r="CL95" s="13" t="str">
        <f>_xlfn.IFNA(IF(CL$3="Productivity",
INDEX('Productivity Dump'!$E$4:$AJ$500,
MATCH($A95,'Productivity Dump'!$A$4:$A$500,0),
MATCH(CL$2,'Productivity Dump'!$E$3:$AJ$3,0)
),
IF(CL$3="Attendance",
INDEX('Attendance Dump'!$E$2:$AI$400,
MATCH($A95,'Attendance Dump'!$B$2:$B$400,0),
MATCH(CL$2,'Attendance Dump'!$E$1:$AI$1,0)
),
INDEX('Active Hour''s Dump'!$D$3:$AH$337,
MATCH($C95,'Active Hour''s Dump'!$A$3:$A$337,0),
MATCH(CL$2,'Active Hour''s Dump'!$D$2:$AH$2,0)
))),"")</f>
        <v>P</v>
      </c>
      <c r="CM95" s="54">
        <f>_xlfn.IFNA(IF(CM$3="Productivity",
INDEX('Productivity Dump'!$E$4:$AJ$500,
MATCH($A95,'Productivity Dump'!$A$4:$A$500,0),
MATCH(CM$2,'Productivity Dump'!$E$3:$AJ$3,0)
),
IF(CM$3="Attendance",
INDEX('Attendance Dump'!$E$2:$AI$400,
MATCH($A95,'Attendance Dump'!$B$2:$B$400,0),
MATCH(CM$2,'Attendance Dump'!$E$1:$AI$1,0)
),
INDEX('Active Hour''s Dump'!$D$3:$AH$337,
MATCH($C95,'Active Hour''s Dump'!$A$3:$A$337,0),
MATCH(CM$2,'Active Hour''s Dump'!$D$2:$AH$2,0)
))),"")</f>
        <v>12.3333333333333</v>
      </c>
      <c r="CN95" s="13">
        <f>_xlfn.IFNA(IF(CN$3="Productivity",
INDEX('Productivity Dump'!$E$4:$AJ$500,
MATCH($A95,'Productivity Dump'!$A$4:$A$500,0),
MATCH(CN$2,'Productivity Dump'!$E$3:$AJ$3,0)
),
IF(CN$3="Attendance",
INDEX('Attendance Dump'!$E$2:$AI$400,
MATCH($A95,'Attendance Dump'!$B$2:$B$400,0),
MATCH(CN$2,'Attendance Dump'!$E$1:$AI$1,0)
),
INDEX('Active Hour''s Dump'!$D$3:$AH$337,
MATCH($C95,'Active Hour''s Dump'!$A$3:$A$337,0),
MATCH(CN$2,'Active Hour''s Dump'!$D$2:$AH$2,0)
))),"")</f>
        <v>0</v>
      </c>
      <c r="CO95" s="13">
        <f>_xlfn.IFNA(IF(CO$3="Productivity",
INDEX('Productivity Dump'!$E$4:$AJ$500,
MATCH($A95,'Productivity Dump'!$A$4:$A$500,0),
MATCH(CO$2,'Productivity Dump'!$E$3:$AJ$3,0)
),
IF(CO$3="Attendance",
INDEX('Attendance Dump'!$E$2:$AI$400,
MATCH($A95,'Attendance Dump'!$B$2:$B$400,0),
MATCH(CO$2,'Attendance Dump'!$E$1:$AI$1,0)
),
INDEX('Active Hour''s Dump'!$D$3:$AH$337,
MATCH($C95,'Active Hour''s Dump'!$A$3:$A$337,0),
MATCH(CO$2,'Active Hour''s Dump'!$D$2:$AH$2,0)
))),"")</f>
        <v>0</v>
      </c>
      <c r="CP95" s="54">
        <f>_xlfn.IFNA(IF(CP$3="Productivity",
INDEX('Productivity Dump'!$E$4:$AJ$500,
MATCH($A95,'Productivity Dump'!$A$4:$A$500,0),
MATCH(CP$2,'Productivity Dump'!$E$3:$AJ$3,0)
),
IF(CP$3="Attendance",
INDEX('Attendance Dump'!$E$2:$AI$400,
MATCH($A95,'Attendance Dump'!$B$2:$B$400,0),
MATCH(CP$2,'Attendance Dump'!$E$1:$AI$1,0)
),
INDEX('Active Hour''s Dump'!$D$3:$AH$337,
MATCH($C95,'Active Hour''s Dump'!$A$3:$A$337,0),
MATCH(CP$2,'Active Hour''s Dump'!$D$2:$AH$2,0)
))),"")</f>
        <v>0</v>
      </c>
      <c r="CQ95" s="13">
        <f>_xlfn.IFNA(IF(CQ$3="Productivity",
INDEX('Productivity Dump'!$E$4:$AJ$500,
MATCH($A95,'Productivity Dump'!$A$4:$A$500,0),
MATCH(CQ$2,'Productivity Dump'!$E$3:$AJ$3,0)
),
IF(CQ$3="Attendance",
INDEX('Attendance Dump'!$E$2:$AI$400,
MATCH($A95,'Attendance Dump'!$B$2:$B$400,0),
MATCH(CQ$2,'Attendance Dump'!$E$1:$AI$1,0)
),
INDEX('Active Hour''s Dump'!$D$3:$AH$337,
MATCH($C95,'Active Hour''s Dump'!$A$3:$A$337,0),
MATCH(CQ$2,'Active Hour''s Dump'!$D$2:$AH$2,0)
))),"")</f>
        <v>0</v>
      </c>
      <c r="CR95" s="13">
        <f>_xlfn.IFNA(IF(CR$3="Productivity",
INDEX('Productivity Dump'!$E$4:$AJ$500,
MATCH($A95,'Productivity Dump'!$A$4:$A$500,0),
MATCH(CR$2,'Productivity Dump'!$E$3:$AJ$3,0)
),
IF(CR$3="Attendance",
INDEX('Attendance Dump'!$E$2:$AI$400,
MATCH($A95,'Attendance Dump'!$B$2:$B$400,0),
MATCH(CR$2,'Attendance Dump'!$E$1:$AI$1,0)
),
INDEX('Active Hour''s Dump'!$D$3:$AH$337,
MATCH($C95,'Active Hour''s Dump'!$A$3:$A$337,0),
MATCH(CR$2,'Active Hour''s Dump'!$D$2:$AH$2,0)
))),"")</f>
        <v>0</v>
      </c>
      <c r="CS95" s="54">
        <f>_xlfn.IFNA(IF(CS$3="Productivity",
INDEX('Productivity Dump'!$E$4:$AJ$500,
MATCH($A95,'Productivity Dump'!$A$4:$A$500,0),
MATCH(CS$2,'Productivity Dump'!$E$3:$AJ$3,0)
),
IF(CS$3="Attendance",
INDEX('Attendance Dump'!$E$2:$AI$400,
MATCH($A95,'Attendance Dump'!$B$2:$B$400,0),
MATCH(CS$2,'Attendance Dump'!$E$1:$AI$1,0)
),
INDEX('Active Hour''s Dump'!$D$3:$AH$337,
MATCH($C95,'Active Hour''s Dump'!$A$3:$A$337,0),
MATCH(CS$2,'Active Hour''s Dump'!$D$2:$AH$2,0)
))),"")</f>
        <v>0</v>
      </c>
      <c r="CT95" s="13">
        <f>_xlfn.IFNA(IF(CT$3="Productivity",
INDEX('Productivity Dump'!$E$4:$AJ$500,
MATCH($A95,'Productivity Dump'!$A$4:$A$500,0),
MATCH(CT$2,'Productivity Dump'!$E$3:$AJ$3,0)
),
IF(CT$3="Attendance",
INDEX('Attendance Dump'!$E$2:$AI$400,
MATCH($A95,'Attendance Dump'!$B$2:$B$400,0),
MATCH(CT$2,'Attendance Dump'!$E$1:$AI$1,0)
),
INDEX('Active Hour''s Dump'!$D$3:$AH$337,
MATCH($C95,'Active Hour''s Dump'!$A$3:$A$337,0),
MATCH(CT$2,'Active Hour''s Dump'!$D$2:$AH$2,0)
))),"")</f>
        <v>0</v>
      </c>
      <c r="CU95" s="13">
        <f>_xlfn.IFNA(IF(CU$3="Productivity",
INDEX('Productivity Dump'!$E$4:$AJ$500,
MATCH($A95,'Productivity Dump'!$A$4:$A$500,0),
MATCH(CU$2,'Productivity Dump'!$E$3:$AJ$3,0)
),
IF(CU$3="Attendance",
INDEX('Attendance Dump'!$E$2:$AI$400,
MATCH($A95,'Attendance Dump'!$B$2:$B$400,0),
MATCH(CU$2,'Attendance Dump'!$E$1:$AI$1,0)
),
INDEX('Active Hour''s Dump'!$D$3:$AH$337,
MATCH($C95,'Active Hour''s Dump'!$A$3:$A$337,0),
MATCH(CU$2,'Active Hour''s Dump'!$D$2:$AH$2,0)
))),"")</f>
        <v>0</v>
      </c>
      <c r="CV95" s="54">
        <f>_xlfn.IFNA(IF(CV$3="Productivity",
INDEX('Productivity Dump'!$E$4:$AJ$500,
MATCH($A95,'Productivity Dump'!$A$4:$A$500,0),
MATCH(CV$2,'Productivity Dump'!$E$3:$AJ$3,0)
),
IF(CV$3="Attendance",
INDEX('Attendance Dump'!$E$2:$AI$400,
MATCH($A95,'Attendance Dump'!$B$2:$B$400,0),
MATCH(CV$2,'Attendance Dump'!$E$1:$AI$1,0)
),
INDEX('Active Hour''s Dump'!$D$3:$AH$337,
MATCH($C95,'Active Hour''s Dump'!$A$3:$A$337,0),
MATCH(CV$2,'Active Hour''s Dump'!$D$2:$AH$2,0)
))),"")</f>
        <v>0</v>
      </c>
      <c r="CW95" s="13"/>
      <c r="CX95" s="13"/>
      <c r="CY95" s="54"/>
      <c r="DA95" s="57">
        <f t="shared" si="69"/>
        <v>204.66666666666669</v>
      </c>
      <c r="DB95" s="35">
        <f t="shared" si="70"/>
        <v>19437.795999999998</v>
      </c>
      <c r="DC95" s="35">
        <f t="shared" si="67"/>
        <v>2562.2040000000015</v>
      </c>
      <c r="DD95" s="35">
        <f t="shared" ca="1" si="68"/>
        <v>0</v>
      </c>
      <c r="DF95" s="32" cm="1">
        <f t="array" ref="DF95">SUMPRODUCT(
    (MOD(COLUMN(H95:CV95) - COLUMN(H95), 3) = 0) *
    (H95:CV95 = 0) *
    (I95:CW95 = "P") *
    (COUNTIF(UKHoliday, H$2:CV$2) = 0)
)</f>
        <v>0</v>
      </c>
      <c r="DG95" s="33" cm="1">
        <f t="array" ref="DG95">SUMPRODUCT(
  (MOD(COLUMN(H95:CV95) - COLUMN(H95), 3) = 0) *
  (H95:CV95 &gt; 0) *
  (H95:CV95 &lt; 0.5 * IF(((WEEKDAY(H$2:CV$2, 2) = 1) + (WEEKDAY(H$2:CV$2, 2) = 6)), G95, F95)) *
  (I95:CW95 = "P") *
  (COUNTIF(UKHoliday, H$2:CV$2) = 0)
)</f>
        <v>0</v>
      </c>
      <c r="DH95" s="33" cm="1">
        <f t="array" ref="DH95">SUMPRODUCT(
  (MOD(COLUMN(H95:CV95) - COLUMN(H95), 3) = 0) *
  (H95:CV95 &gt; 0.5 * IF(((WEEKDAY(H$2:CV$2, 2) = 1) + (WEEKDAY(H$2:CV$2, 2) = 6)), $G95, $F95)) *
  (H95:CV95 &lt; 0.8 * IF(((WEEKDAY(H$2:CV$2, 2) = 1) + (WEEKDAY(H$2:CV$2, 2) = 6)), $G95, $F95)) *
  (I95:CW95 = "P") *
  (COUNTIF(UKHoliday, H$2:CV$2) = 0)
)</f>
        <v>0</v>
      </c>
      <c r="DI95" s="33" cm="1">
        <f t="array" ref="DI95">SUMPRODUCT(
  (MOD(COLUMN(H95:CV95) - COLUMN(H95), 3) = 0) *
  (H95:CV95 &gt; 0.8 * IF(((WEEKDAY(H$2:CV$2, 2) = 1) + (WEEKDAY(H$2:CV$2, 2) = 6)), $G95, $F95)) *
  (H95:CV95 &lt; 1 * IF(((WEEKDAY(H$2:CV$2, 2) = 1) + (WEEKDAY(H$2:CV$2, 2) = 6)), $G95, $F95)) *
  (I95:CW95 = "P") *
  (COUNTIF(UKHoliday, H$2:CV$2) = 0)
)</f>
        <v>17</v>
      </c>
    </row>
    <row r="96" spans="1:113" x14ac:dyDescent="0.3">
      <c r="A96" s="8" t="s">
        <v>160</v>
      </c>
      <c r="B96" s="8" t="s">
        <v>526</v>
      </c>
      <c r="C96" s="9" t="s">
        <v>661</v>
      </c>
      <c r="D96" s="62" t="s">
        <v>944</v>
      </c>
      <c r="E96" s="35">
        <v>22000</v>
      </c>
      <c r="F96" s="35">
        <f t="shared" si="65"/>
        <v>1100</v>
      </c>
      <c r="G96" s="35">
        <f t="shared" si="66"/>
        <v>550</v>
      </c>
      <c r="H96" s="13">
        <f>_xlfn.IFNA(IF(H$3="Productivity",
INDEX('Productivity Dump'!$E$4:$AJ$500,
MATCH($A96,'Productivity Dump'!$A$4:$A$500,0),
MATCH(H$2,'Productivity Dump'!$E$3:$AJ$3,0)
),
IF(H$3="Attendance",
INDEX('Attendance Dump'!$E$2:$AI$400,
MATCH($A96,'Attendance Dump'!$B$2:$B$400,0),
MATCH(H$2,'Attendance Dump'!$E$1:$AI$1,0)
),
INDEX('Active Hour''s Dump'!$D$3:$AH$337,
MATCH($C96,'Active Hour''s Dump'!$A$3:$A$337,0),
MATCH(H$2,'Active Hour''s Dump'!$D$2:$AH$2,0)
))),"")</f>
        <v>842.31599999999992</v>
      </c>
      <c r="I96" s="13" t="str">
        <f>_xlfn.IFNA(IF(I$3="Productivity",
INDEX('Productivity Dump'!$E$4:$AJ$500,
MATCH($A96,'Productivity Dump'!$A$4:$A$500,0),
MATCH(I$2,'Productivity Dump'!$E$3:$AJ$3,0)
),
IF(I$3="Attendance",
INDEX('Attendance Dump'!$E$2:$AI$400,
MATCH($A96,'Attendance Dump'!$B$2:$B$400,0),
MATCH(I$2,'Attendance Dump'!$E$1:$AI$1,0)
),
INDEX('Active Hour''s Dump'!$D$3:$AH$337,
MATCH($C96,'Active Hour''s Dump'!$A$3:$A$337,0),
MATCH(I$2,'Active Hour''s Dump'!$D$2:$AH$2,0)
))),"")</f>
        <v>P</v>
      </c>
      <c r="J96" s="54">
        <f>_xlfn.IFNA(IF(J$3="Productivity",
INDEX('Productivity Dump'!$E$4:$AJ$500,
MATCH($A96,'Productivity Dump'!$A$4:$A$500,0),
MATCH(J$2,'Productivity Dump'!$E$3:$AJ$3,0)
),
IF(J$3="Attendance",
INDEX('Attendance Dump'!$E$2:$AI$400,
MATCH($A96,'Attendance Dump'!$B$2:$B$400,0),
MATCH(J$2,'Attendance Dump'!$E$1:$AI$1,0)
),
INDEX('Active Hour''s Dump'!$D$3:$AH$337,
MATCH($C96,'Active Hour''s Dump'!$A$3:$A$337,0),
MATCH(J$2,'Active Hour''s Dump'!$D$2:$AH$2,0)
))),"")</f>
        <v>6.5</v>
      </c>
      <c r="K96" s="13">
        <f>_xlfn.IFNA(IF(K$3="Productivity",
INDEX('Productivity Dump'!$E$4:$AJ$500,
MATCH($A96,'Productivity Dump'!$A$4:$A$500,0),
MATCH(K$2,'Productivity Dump'!$E$3:$AJ$3,0)
),
IF(K$3="Attendance",
INDEX('Attendance Dump'!$E$2:$AI$400,
MATCH($A96,'Attendance Dump'!$B$2:$B$400,0),
MATCH(K$2,'Attendance Dump'!$E$1:$AI$1,0)
),
INDEX('Active Hour''s Dump'!$D$3:$AH$337,
MATCH($C96,'Active Hour''s Dump'!$A$3:$A$337,0),
MATCH(K$2,'Active Hour''s Dump'!$D$2:$AH$2,0)
))),"")</f>
        <v>1040.7950000000001</v>
      </c>
      <c r="L96" s="13" t="str">
        <f>_xlfn.IFNA(IF(L$3="Productivity",
INDEX('Productivity Dump'!$E$4:$AJ$500,
MATCH($A96,'Productivity Dump'!$A$4:$A$500,0),
MATCH(L$2,'Productivity Dump'!$E$3:$AJ$3,0)
),
IF(L$3="Attendance",
INDEX('Attendance Dump'!$E$2:$AI$400,
MATCH($A96,'Attendance Dump'!$B$2:$B$400,0),
MATCH(L$2,'Attendance Dump'!$E$1:$AI$1,0)
),
INDEX('Active Hour''s Dump'!$D$3:$AH$337,
MATCH($C96,'Active Hour''s Dump'!$A$3:$A$337,0),
MATCH(L$2,'Active Hour''s Dump'!$D$2:$AH$2,0)
))),"")</f>
        <v>P</v>
      </c>
      <c r="M96" s="54">
        <f>_xlfn.IFNA(IF(M$3="Productivity",
INDEX('Productivity Dump'!$E$4:$AJ$500,
MATCH($A96,'Productivity Dump'!$A$4:$A$500,0),
MATCH(M$2,'Productivity Dump'!$E$3:$AJ$3,0)
),
IF(M$3="Attendance",
INDEX('Attendance Dump'!$E$2:$AI$400,
MATCH($A96,'Attendance Dump'!$B$2:$B$400,0),
MATCH(M$2,'Attendance Dump'!$E$1:$AI$1,0)
),
INDEX('Active Hour''s Dump'!$D$3:$AH$337,
MATCH($C96,'Active Hour''s Dump'!$A$3:$A$337,0),
MATCH(M$2,'Active Hour''s Dump'!$D$2:$AH$2,0)
))),"")</f>
        <v>7.75</v>
      </c>
      <c r="N96" s="13">
        <f>_xlfn.IFNA(IF(N$3="Productivity",
INDEX('Productivity Dump'!$E$4:$AJ$500,
MATCH($A96,'Productivity Dump'!$A$4:$A$500,0),
MATCH(N$2,'Productivity Dump'!$E$3:$AJ$3,0)
),
IF(N$3="Attendance",
INDEX('Attendance Dump'!$E$2:$AI$400,
MATCH($A96,'Attendance Dump'!$B$2:$B$400,0),
MATCH(N$2,'Attendance Dump'!$E$1:$AI$1,0)
),
INDEX('Active Hour''s Dump'!$D$3:$AH$337,
MATCH($C96,'Active Hour''s Dump'!$A$3:$A$337,0),
MATCH(N$2,'Active Hour''s Dump'!$D$2:$AH$2,0)
))),"")</f>
        <v>304.05999999999995</v>
      </c>
      <c r="O96" s="13" t="str">
        <f>_xlfn.IFNA(IF(O$3="Productivity",
INDEX('Productivity Dump'!$E$4:$AJ$500,
MATCH($A96,'Productivity Dump'!$A$4:$A$500,0),
MATCH(O$2,'Productivity Dump'!$E$3:$AJ$3,0)
),
IF(O$3="Attendance",
INDEX('Attendance Dump'!$E$2:$AI$400,
MATCH($A96,'Attendance Dump'!$B$2:$B$400,0),
MATCH(O$2,'Attendance Dump'!$E$1:$AI$1,0)
),
INDEX('Active Hour''s Dump'!$D$3:$AH$337,
MATCH($C96,'Active Hour''s Dump'!$A$3:$A$337,0),
MATCH(O$2,'Active Hour''s Dump'!$D$2:$AH$2,0)
))),"")</f>
        <v>P</v>
      </c>
      <c r="P96" s="54">
        <f>_xlfn.IFNA(IF(P$3="Productivity",
INDEX('Productivity Dump'!$E$4:$AJ$500,
MATCH($A96,'Productivity Dump'!$A$4:$A$500,0),
MATCH(P$2,'Productivity Dump'!$E$3:$AJ$3,0)
),
IF(P$3="Attendance",
INDEX('Attendance Dump'!$E$2:$AI$400,
MATCH($A96,'Attendance Dump'!$B$2:$B$400,0),
MATCH(P$2,'Attendance Dump'!$E$1:$AI$1,0)
),
INDEX('Active Hour''s Dump'!$D$3:$AH$337,
MATCH($C96,'Active Hour''s Dump'!$A$3:$A$337,0),
MATCH(P$2,'Active Hour''s Dump'!$D$2:$AH$2,0)
))),"")</f>
        <v>2.6666666666666701</v>
      </c>
      <c r="Q96" s="13">
        <f>_xlfn.IFNA(IF(Q$3="Productivity",
INDEX('Productivity Dump'!$E$4:$AJ$500,
MATCH($A96,'Productivity Dump'!$A$4:$A$500,0),
MATCH(Q$2,'Productivity Dump'!$E$3:$AJ$3,0)
),
IF(Q$3="Attendance",
INDEX('Attendance Dump'!$E$2:$AI$400,
MATCH($A96,'Attendance Dump'!$B$2:$B$400,0),
MATCH(Q$2,'Attendance Dump'!$E$1:$AI$1,0)
),
INDEX('Active Hour''s Dump'!$D$3:$AH$337,
MATCH($C96,'Active Hour''s Dump'!$A$3:$A$337,0),
MATCH(Q$2,'Active Hour''s Dump'!$D$2:$AH$2,0)
))),"")</f>
        <v>0</v>
      </c>
      <c r="R96" s="13" t="str">
        <f>_xlfn.IFNA(IF(R$3="Productivity",
INDEX('Productivity Dump'!$E$4:$AJ$500,
MATCH($A96,'Productivity Dump'!$A$4:$A$500,0),
MATCH(R$2,'Productivity Dump'!$E$3:$AJ$3,0)
),
IF(R$3="Attendance",
INDEX('Attendance Dump'!$E$2:$AI$400,
MATCH($A96,'Attendance Dump'!$B$2:$B$400,0),
MATCH(R$2,'Attendance Dump'!$E$1:$AI$1,0)
),
INDEX('Active Hour''s Dump'!$D$3:$AH$337,
MATCH($C96,'Active Hour''s Dump'!$A$3:$A$337,0),
MATCH(R$2,'Active Hour''s Dump'!$D$2:$AH$2,0)
))),"")</f>
        <v>WO</v>
      </c>
      <c r="S96" s="54">
        <f>_xlfn.IFNA(IF(S$3="Productivity",
INDEX('Productivity Dump'!$E$4:$AJ$500,
MATCH($A96,'Productivity Dump'!$A$4:$A$500,0),
MATCH(S$2,'Productivity Dump'!$E$3:$AJ$3,0)
),
IF(S$3="Attendance",
INDEX('Attendance Dump'!$E$2:$AI$400,
MATCH($A96,'Attendance Dump'!$B$2:$B$400,0),
MATCH(S$2,'Attendance Dump'!$E$1:$AI$1,0)
),
INDEX('Active Hour''s Dump'!$D$3:$AH$337,
MATCH($C96,'Active Hour''s Dump'!$A$3:$A$337,0),
MATCH(S$2,'Active Hour''s Dump'!$D$2:$AH$2,0)
))),"")</f>
        <v>0</v>
      </c>
      <c r="T96" s="13">
        <f>_xlfn.IFNA(IF(T$3="Productivity",
INDEX('Productivity Dump'!$E$4:$AJ$500,
MATCH($A96,'Productivity Dump'!$A$4:$A$500,0),
MATCH(T$2,'Productivity Dump'!$E$3:$AJ$3,0)
),
IF(T$3="Attendance",
INDEX('Attendance Dump'!$E$2:$AI$400,
MATCH($A96,'Attendance Dump'!$B$2:$B$400,0),
MATCH(T$2,'Attendance Dump'!$E$1:$AI$1,0)
),
INDEX('Active Hour''s Dump'!$D$3:$AH$337,
MATCH($C96,'Active Hour''s Dump'!$A$3:$A$337,0),
MATCH(T$2,'Active Hour''s Dump'!$D$2:$AH$2,0)
))),"")</f>
        <v>272.04300000000001</v>
      </c>
      <c r="U96" s="13" t="str">
        <f>_xlfn.IFNA(IF(U$3="Productivity",
INDEX('Productivity Dump'!$E$4:$AJ$500,
MATCH($A96,'Productivity Dump'!$A$4:$A$500,0),
MATCH(U$2,'Productivity Dump'!$E$3:$AJ$3,0)
),
IF(U$3="Attendance",
INDEX('Attendance Dump'!$E$2:$AI$400,
MATCH($A96,'Attendance Dump'!$B$2:$B$400,0),
MATCH(U$2,'Attendance Dump'!$E$1:$AI$1,0)
),
INDEX('Active Hour''s Dump'!$D$3:$AH$337,
MATCH($C96,'Active Hour''s Dump'!$A$3:$A$337,0),
MATCH(U$2,'Active Hour''s Dump'!$D$2:$AH$2,0)
))),"")</f>
        <v>P</v>
      </c>
      <c r="V96" s="54">
        <f>_xlfn.IFNA(IF(V$3="Productivity",
INDEX('Productivity Dump'!$E$4:$AJ$500,
MATCH($A96,'Productivity Dump'!$A$4:$A$500,0),
MATCH(V$2,'Productivity Dump'!$E$3:$AJ$3,0)
),
IF(V$3="Attendance",
INDEX('Attendance Dump'!$E$2:$AI$400,
MATCH($A96,'Attendance Dump'!$B$2:$B$400,0),
MATCH(V$2,'Attendance Dump'!$E$1:$AI$1,0)
),
INDEX('Active Hour''s Dump'!$D$3:$AH$337,
MATCH($C96,'Active Hour''s Dump'!$A$3:$A$337,0),
MATCH(V$2,'Active Hour''s Dump'!$D$2:$AH$2,0)
))),"")</f>
        <v>2.5833333333333299</v>
      </c>
      <c r="W96" s="13">
        <f>_xlfn.IFNA(IF(W$3="Productivity",
INDEX('Productivity Dump'!$E$4:$AJ$500,
MATCH($A96,'Productivity Dump'!$A$4:$A$500,0),
MATCH(W$2,'Productivity Dump'!$E$3:$AJ$3,0)
),
IF(W$3="Attendance",
INDEX('Attendance Dump'!$E$2:$AI$400,
MATCH($A96,'Attendance Dump'!$B$2:$B$400,0),
MATCH(W$2,'Attendance Dump'!$E$1:$AI$1,0)
),
INDEX('Active Hour''s Dump'!$D$3:$AH$337,
MATCH($C96,'Active Hour''s Dump'!$A$3:$A$337,0),
MATCH(W$2,'Active Hour''s Dump'!$D$2:$AH$2,0)
))),"")</f>
        <v>468.33600000000013</v>
      </c>
      <c r="X96" s="13" t="str">
        <f>_xlfn.IFNA(IF(X$3="Productivity",
INDEX('Productivity Dump'!$E$4:$AJ$500,
MATCH($A96,'Productivity Dump'!$A$4:$A$500,0),
MATCH(X$2,'Productivity Dump'!$E$3:$AJ$3,0)
),
IF(X$3="Attendance",
INDEX('Attendance Dump'!$E$2:$AI$400,
MATCH($A96,'Attendance Dump'!$B$2:$B$400,0),
MATCH(X$2,'Attendance Dump'!$E$1:$AI$1,0)
),
INDEX('Active Hour''s Dump'!$D$3:$AH$337,
MATCH($C96,'Active Hour''s Dump'!$A$3:$A$337,0),
MATCH(X$2,'Active Hour''s Dump'!$D$2:$AH$2,0)
))),"")</f>
        <v>P</v>
      </c>
      <c r="Y96" s="54">
        <f>_xlfn.IFNA(IF(Y$3="Productivity",
INDEX('Productivity Dump'!$E$4:$AJ$500,
MATCH($A96,'Productivity Dump'!$A$4:$A$500,0),
MATCH(Y$2,'Productivity Dump'!$E$3:$AJ$3,0)
),
IF(Y$3="Attendance",
INDEX('Attendance Dump'!$E$2:$AI$400,
MATCH($A96,'Attendance Dump'!$B$2:$B$400,0),
MATCH(Y$2,'Attendance Dump'!$E$1:$AI$1,0)
),
INDEX('Active Hour''s Dump'!$D$3:$AH$337,
MATCH($C96,'Active Hour''s Dump'!$A$3:$A$337,0),
MATCH(Y$2,'Active Hour''s Dump'!$D$2:$AH$2,0)
))),"")</f>
        <v>3.4166666666666701</v>
      </c>
      <c r="Z96" s="13">
        <f>_xlfn.IFNA(IF(Z$3="Productivity",
INDEX('Productivity Dump'!$E$4:$AJ$500,
MATCH($A96,'Productivity Dump'!$A$4:$A$500,0),
MATCH(Z$2,'Productivity Dump'!$E$3:$AJ$3,0)
),
IF(Z$3="Attendance",
INDEX('Attendance Dump'!$E$2:$AI$400,
MATCH($A96,'Attendance Dump'!$B$2:$B$400,0),
MATCH(Z$2,'Attendance Dump'!$E$1:$AI$1,0)
),
INDEX('Active Hour''s Dump'!$D$3:$AH$337,
MATCH($C96,'Active Hour''s Dump'!$A$3:$A$337,0),
MATCH(Z$2,'Active Hour''s Dump'!$D$2:$AH$2,0)
))),"")</f>
        <v>1000.2679999999998</v>
      </c>
      <c r="AA96" s="13" t="str">
        <f>_xlfn.IFNA(IF(AA$3="Productivity",
INDEX('Productivity Dump'!$E$4:$AJ$500,
MATCH($A96,'Productivity Dump'!$A$4:$A$500,0),
MATCH(AA$2,'Productivity Dump'!$E$3:$AJ$3,0)
),
IF(AA$3="Attendance",
INDEX('Attendance Dump'!$E$2:$AI$400,
MATCH($A96,'Attendance Dump'!$B$2:$B$400,0),
MATCH(AA$2,'Attendance Dump'!$E$1:$AI$1,0)
),
INDEX('Active Hour''s Dump'!$D$3:$AH$337,
MATCH($C96,'Active Hour''s Dump'!$A$3:$A$337,0),
MATCH(AA$2,'Active Hour''s Dump'!$D$2:$AH$2,0)
))),"")</f>
        <v>P</v>
      </c>
      <c r="AB96" s="54">
        <f>_xlfn.IFNA(IF(AB$3="Productivity",
INDEX('Productivity Dump'!$E$4:$AJ$500,
MATCH($A96,'Productivity Dump'!$A$4:$A$500,0),
MATCH(AB$2,'Productivity Dump'!$E$3:$AJ$3,0)
),
IF(AB$3="Attendance",
INDEX('Attendance Dump'!$E$2:$AI$400,
MATCH($A96,'Attendance Dump'!$B$2:$B$400,0),
MATCH(AB$2,'Attendance Dump'!$E$1:$AI$1,0)
),
INDEX('Active Hour''s Dump'!$D$3:$AH$337,
MATCH($C96,'Active Hour''s Dump'!$A$3:$A$337,0),
MATCH(AB$2,'Active Hour''s Dump'!$D$2:$AH$2,0)
))),"")</f>
        <v>7</v>
      </c>
      <c r="AC96" s="13">
        <f>_xlfn.IFNA(IF(AC$3="Productivity",
INDEX('Productivity Dump'!$E$4:$AJ$500,
MATCH($A96,'Productivity Dump'!$A$4:$A$500,0),
MATCH(AC$2,'Productivity Dump'!$E$3:$AJ$3,0)
),
IF(AC$3="Attendance",
INDEX('Attendance Dump'!$E$2:$AI$400,
MATCH($A96,'Attendance Dump'!$B$2:$B$400,0),
MATCH(AC$2,'Attendance Dump'!$E$1:$AI$1,0)
),
INDEX('Active Hour''s Dump'!$D$3:$AH$337,
MATCH($C96,'Active Hour''s Dump'!$A$3:$A$337,0),
MATCH(AC$2,'Active Hour''s Dump'!$D$2:$AH$2,0)
))),"")</f>
        <v>871.23800000000017</v>
      </c>
      <c r="AD96" s="13" t="str">
        <f>_xlfn.IFNA(IF(AD$3="Productivity",
INDEX('Productivity Dump'!$E$4:$AJ$500,
MATCH($A96,'Productivity Dump'!$A$4:$A$500,0),
MATCH(AD$2,'Productivity Dump'!$E$3:$AJ$3,0)
),
IF(AD$3="Attendance",
INDEX('Attendance Dump'!$E$2:$AI$400,
MATCH($A96,'Attendance Dump'!$B$2:$B$400,0),
MATCH(AD$2,'Attendance Dump'!$E$1:$AI$1,0)
),
INDEX('Active Hour''s Dump'!$D$3:$AH$337,
MATCH($C96,'Active Hour''s Dump'!$A$3:$A$337,0),
MATCH(AD$2,'Active Hour''s Dump'!$D$2:$AH$2,0)
))),"")</f>
        <v>P</v>
      </c>
      <c r="AE96" s="54">
        <f>_xlfn.IFNA(IF(AE$3="Productivity",
INDEX('Productivity Dump'!$E$4:$AJ$500,
MATCH($A96,'Productivity Dump'!$A$4:$A$500,0),
MATCH(AE$2,'Productivity Dump'!$E$3:$AJ$3,0)
),
IF(AE$3="Attendance",
INDEX('Attendance Dump'!$E$2:$AI$400,
MATCH($A96,'Attendance Dump'!$B$2:$B$400,0),
MATCH(AE$2,'Attendance Dump'!$E$1:$AI$1,0)
),
INDEX('Active Hour''s Dump'!$D$3:$AH$337,
MATCH($C96,'Active Hour''s Dump'!$A$3:$A$337,0),
MATCH(AE$2,'Active Hour''s Dump'!$D$2:$AH$2,0)
))),"")</f>
        <v>5.75</v>
      </c>
      <c r="AF96" s="13">
        <f>_xlfn.IFNA(IF(AF$3="Productivity",
INDEX('Productivity Dump'!$E$4:$AJ$500,
MATCH($A96,'Productivity Dump'!$A$4:$A$500,0),
MATCH(AF$2,'Productivity Dump'!$E$3:$AJ$3,0)
),
IF(AF$3="Attendance",
INDEX('Attendance Dump'!$E$2:$AI$400,
MATCH($A96,'Attendance Dump'!$B$2:$B$400,0),
MATCH(AF$2,'Attendance Dump'!$E$1:$AI$1,0)
),
INDEX('Active Hour''s Dump'!$D$3:$AH$337,
MATCH($C96,'Active Hour''s Dump'!$A$3:$A$337,0),
MATCH(AF$2,'Active Hour''s Dump'!$D$2:$AH$2,0)
))),"")</f>
        <v>1111.9470000000001</v>
      </c>
      <c r="AG96" s="13" t="str">
        <f>_xlfn.IFNA(IF(AG$3="Productivity",
INDEX('Productivity Dump'!$E$4:$AJ$500,
MATCH($A96,'Productivity Dump'!$A$4:$A$500,0),
MATCH(AG$2,'Productivity Dump'!$E$3:$AJ$3,0)
),
IF(AG$3="Attendance",
INDEX('Attendance Dump'!$E$2:$AI$400,
MATCH($A96,'Attendance Dump'!$B$2:$B$400,0),
MATCH(AG$2,'Attendance Dump'!$E$1:$AI$1,0)
),
INDEX('Active Hour''s Dump'!$D$3:$AH$337,
MATCH($C96,'Active Hour''s Dump'!$A$3:$A$337,0),
MATCH(AG$2,'Active Hour''s Dump'!$D$2:$AH$2,0)
))),"")</f>
        <v>P</v>
      </c>
      <c r="AH96" s="54">
        <f>_xlfn.IFNA(IF(AH$3="Productivity",
INDEX('Productivity Dump'!$E$4:$AJ$500,
MATCH($A96,'Productivity Dump'!$A$4:$A$500,0),
MATCH(AH$2,'Productivity Dump'!$E$3:$AJ$3,0)
),
IF(AH$3="Attendance",
INDEX('Attendance Dump'!$E$2:$AI$400,
MATCH($A96,'Attendance Dump'!$B$2:$B$400,0),
MATCH(AH$2,'Attendance Dump'!$E$1:$AI$1,0)
),
INDEX('Active Hour''s Dump'!$D$3:$AH$337,
MATCH($C96,'Active Hour''s Dump'!$A$3:$A$337,0),
MATCH(AH$2,'Active Hour''s Dump'!$D$2:$AH$2,0)
))),"")</f>
        <v>7</v>
      </c>
      <c r="AI96" s="13">
        <f>_xlfn.IFNA(IF(AI$3="Productivity",
INDEX('Productivity Dump'!$E$4:$AJ$500,
MATCH($A96,'Productivity Dump'!$A$4:$A$500,0),
MATCH(AI$2,'Productivity Dump'!$E$3:$AJ$3,0)
),
IF(AI$3="Attendance",
INDEX('Attendance Dump'!$E$2:$AI$400,
MATCH($A96,'Attendance Dump'!$B$2:$B$400,0),
MATCH(AI$2,'Attendance Dump'!$E$1:$AI$1,0)
),
INDEX('Active Hour''s Dump'!$D$3:$AH$337,
MATCH($C96,'Active Hour''s Dump'!$A$3:$A$337,0),
MATCH(AI$2,'Active Hour''s Dump'!$D$2:$AH$2,0)
))),"")</f>
        <v>919.52999999999986</v>
      </c>
      <c r="AJ96" s="13" t="str">
        <f>_xlfn.IFNA(IF(AJ$3="Productivity",
INDEX('Productivity Dump'!$E$4:$AJ$500,
MATCH($A96,'Productivity Dump'!$A$4:$A$500,0),
MATCH(AJ$2,'Productivity Dump'!$E$3:$AJ$3,0)
),
IF(AJ$3="Attendance",
INDEX('Attendance Dump'!$E$2:$AI$400,
MATCH($A96,'Attendance Dump'!$B$2:$B$400,0),
MATCH(AJ$2,'Attendance Dump'!$E$1:$AI$1,0)
),
INDEX('Active Hour''s Dump'!$D$3:$AH$337,
MATCH($C96,'Active Hour''s Dump'!$A$3:$A$337,0),
MATCH(AJ$2,'Active Hour''s Dump'!$D$2:$AH$2,0)
))),"")</f>
        <v>P</v>
      </c>
      <c r="AK96" s="54">
        <f>_xlfn.IFNA(IF(AK$3="Productivity",
INDEX('Productivity Dump'!$E$4:$AJ$500,
MATCH($A96,'Productivity Dump'!$A$4:$A$500,0),
MATCH(AK$2,'Productivity Dump'!$E$3:$AJ$3,0)
),
IF(AK$3="Attendance",
INDEX('Attendance Dump'!$E$2:$AI$400,
MATCH($A96,'Attendance Dump'!$B$2:$B$400,0),
MATCH(AK$2,'Attendance Dump'!$E$1:$AI$1,0)
),
INDEX('Active Hour''s Dump'!$D$3:$AH$337,
MATCH($C96,'Active Hour''s Dump'!$A$3:$A$337,0),
MATCH(AK$2,'Active Hour''s Dump'!$D$2:$AH$2,0)
))),"")</f>
        <v>6.0833333333333304</v>
      </c>
      <c r="AL96" s="13">
        <f>_xlfn.IFNA(IF(AL$3="Productivity",
INDEX('Productivity Dump'!$E$4:$AJ$500,
MATCH($A96,'Productivity Dump'!$A$4:$A$500,0),
MATCH(AL$2,'Productivity Dump'!$E$3:$AJ$3,0)
),
IF(AL$3="Attendance",
INDEX('Attendance Dump'!$E$2:$AI$400,
MATCH($A96,'Attendance Dump'!$B$2:$B$400,0),
MATCH(AL$2,'Attendance Dump'!$E$1:$AI$1,0)
),
INDEX('Active Hour''s Dump'!$D$3:$AH$337,
MATCH($C96,'Active Hour''s Dump'!$A$3:$A$337,0),
MATCH(AL$2,'Active Hour''s Dump'!$D$2:$AH$2,0)
))),"")</f>
        <v>0</v>
      </c>
      <c r="AM96" s="13" t="str">
        <f>_xlfn.IFNA(IF(AM$3="Productivity",
INDEX('Productivity Dump'!$E$4:$AJ$500,
MATCH($A96,'Productivity Dump'!$A$4:$A$500,0),
MATCH(AM$2,'Productivity Dump'!$E$3:$AJ$3,0)
),
IF(AM$3="Attendance",
INDEX('Attendance Dump'!$E$2:$AI$400,
MATCH($A96,'Attendance Dump'!$B$2:$B$400,0),
MATCH(AM$2,'Attendance Dump'!$E$1:$AI$1,0)
),
INDEX('Active Hour''s Dump'!$D$3:$AH$337,
MATCH($C96,'Active Hour''s Dump'!$A$3:$A$337,0),
MATCH(AM$2,'Active Hour''s Dump'!$D$2:$AH$2,0)
))),"")</f>
        <v>WO</v>
      </c>
      <c r="AN96" s="54">
        <f>_xlfn.IFNA(IF(AN$3="Productivity",
INDEX('Productivity Dump'!$E$4:$AJ$500,
MATCH($A96,'Productivity Dump'!$A$4:$A$500,0),
MATCH(AN$2,'Productivity Dump'!$E$3:$AJ$3,0)
),
IF(AN$3="Attendance",
INDEX('Attendance Dump'!$E$2:$AI$400,
MATCH($A96,'Attendance Dump'!$B$2:$B$400,0),
MATCH(AN$2,'Attendance Dump'!$E$1:$AI$1,0)
),
INDEX('Active Hour''s Dump'!$D$3:$AH$337,
MATCH($C96,'Active Hour''s Dump'!$A$3:$A$337,0),
MATCH(AN$2,'Active Hour''s Dump'!$D$2:$AH$2,0)
))),"")</f>
        <v>0</v>
      </c>
      <c r="AO96" s="13">
        <f>_xlfn.IFNA(IF(AO$3="Productivity",
INDEX('Productivity Dump'!$E$4:$AJ$500,
MATCH($A96,'Productivity Dump'!$A$4:$A$500,0),
MATCH(AO$2,'Productivity Dump'!$E$3:$AJ$3,0)
),
IF(AO$3="Attendance",
INDEX('Attendance Dump'!$E$2:$AI$400,
MATCH($A96,'Attendance Dump'!$B$2:$B$400,0),
MATCH(AO$2,'Attendance Dump'!$E$1:$AI$1,0)
),
INDEX('Active Hour''s Dump'!$D$3:$AH$337,
MATCH($C96,'Active Hour''s Dump'!$A$3:$A$337,0),
MATCH(AO$2,'Active Hour''s Dump'!$D$2:$AH$2,0)
))),"")</f>
        <v>361.87300000000005</v>
      </c>
      <c r="AP96" s="13" t="str">
        <f>_xlfn.IFNA(IF(AP$3="Productivity",
INDEX('Productivity Dump'!$E$4:$AJ$500,
MATCH($A96,'Productivity Dump'!$A$4:$A$500,0),
MATCH(AP$2,'Productivity Dump'!$E$3:$AJ$3,0)
),
IF(AP$3="Attendance",
INDEX('Attendance Dump'!$E$2:$AI$400,
MATCH($A96,'Attendance Dump'!$B$2:$B$400,0),
MATCH(AP$2,'Attendance Dump'!$E$1:$AI$1,0)
),
INDEX('Active Hour''s Dump'!$D$3:$AH$337,
MATCH($C96,'Active Hour''s Dump'!$A$3:$A$337,0),
MATCH(AP$2,'Active Hour''s Dump'!$D$2:$AH$2,0)
))),"")</f>
        <v>P</v>
      </c>
      <c r="AQ96" s="54">
        <f>_xlfn.IFNA(IF(AQ$3="Productivity",
INDEX('Productivity Dump'!$E$4:$AJ$500,
MATCH($A96,'Productivity Dump'!$A$4:$A$500,0),
MATCH(AQ$2,'Productivity Dump'!$E$3:$AJ$3,0)
),
IF(AQ$3="Attendance",
INDEX('Attendance Dump'!$E$2:$AI$400,
MATCH($A96,'Attendance Dump'!$B$2:$B$400,0),
MATCH(AQ$2,'Attendance Dump'!$E$1:$AI$1,0)
),
INDEX('Active Hour''s Dump'!$D$3:$AH$337,
MATCH($C96,'Active Hour''s Dump'!$A$3:$A$337,0),
MATCH(AQ$2,'Active Hour''s Dump'!$D$2:$AH$2,0)
))),"")</f>
        <v>2.8333333333333299</v>
      </c>
      <c r="AR96" s="13">
        <f>_xlfn.IFNA(IF(AR$3="Productivity",
INDEX('Productivity Dump'!$E$4:$AJ$500,
MATCH($A96,'Productivity Dump'!$A$4:$A$500,0),
MATCH(AR$2,'Productivity Dump'!$E$3:$AJ$3,0)
),
IF(AR$3="Attendance",
INDEX('Attendance Dump'!$E$2:$AI$400,
MATCH($A96,'Attendance Dump'!$B$2:$B$400,0),
MATCH(AR$2,'Attendance Dump'!$E$1:$AI$1,0)
),
INDEX('Active Hour''s Dump'!$D$3:$AH$337,
MATCH($C96,'Active Hour''s Dump'!$A$3:$A$337,0),
MATCH(AR$2,'Active Hour''s Dump'!$D$2:$AH$2,0)
))),"")</f>
        <v>1033.808</v>
      </c>
      <c r="AS96" s="13" t="str">
        <f>_xlfn.IFNA(IF(AS$3="Productivity",
INDEX('Productivity Dump'!$E$4:$AJ$500,
MATCH($A96,'Productivity Dump'!$A$4:$A$500,0),
MATCH(AS$2,'Productivity Dump'!$E$3:$AJ$3,0)
),
IF(AS$3="Attendance",
INDEX('Attendance Dump'!$E$2:$AI$400,
MATCH($A96,'Attendance Dump'!$B$2:$B$400,0),
MATCH(AS$2,'Attendance Dump'!$E$1:$AI$1,0)
),
INDEX('Active Hour''s Dump'!$D$3:$AH$337,
MATCH($C96,'Active Hour''s Dump'!$A$3:$A$337,0),
MATCH(AS$2,'Active Hour''s Dump'!$D$2:$AH$2,0)
))),"")</f>
        <v>P</v>
      </c>
      <c r="AT96" s="54">
        <f>_xlfn.IFNA(IF(AT$3="Productivity",
INDEX('Productivity Dump'!$E$4:$AJ$500,
MATCH($A96,'Productivity Dump'!$A$4:$A$500,0),
MATCH(AT$2,'Productivity Dump'!$E$3:$AJ$3,0)
),
IF(AT$3="Attendance",
INDEX('Attendance Dump'!$E$2:$AI$400,
MATCH($A96,'Attendance Dump'!$B$2:$B$400,0),
MATCH(AT$2,'Attendance Dump'!$E$1:$AI$1,0)
),
INDEX('Active Hour''s Dump'!$D$3:$AH$337,
MATCH($C96,'Active Hour''s Dump'!$A$3:$A$337,0),
MATCH(AT$2,'Active Hour''s Dump'!$D$2:$AH$2,0)
))),"")</f>
        <v>6.75</v>
      </c>
      <c r="AU96" s="13">
        <f>_xlfn.IFNA(IF(AU$3="Productivity",
INDEX('Productivity Dump'!$E$4:$AJ$500,
MATCH($A96,'Productivity Dump'!$A$4:$A$500,0),
MATCH(AU$2,'Productivity Dump'!$E$3:$AJ$3,0)
),
IF(AU$3="Attendance",
INDEX('Attendance Dump'!$E$2:$AI$400,
MATCH($A96,'Attendance Dump'!$B$2:$B$400,0),
MATCH(AU$2,'Attendance Dump'!$E$1:$AI$1,0)
),
INDEX('Active Hour''s Dump'!$D$3:$AH$337,
MATCH($C96,'Active Hour''s Dump'!$A$3:$A$337,0),
MATCH(AU$2,'Active Hour''s Dump'!$D$2:$AH$2,0)
))),"")</f>
        <v>990.28300000000002</v>
      </c>
      <c r="AV96" s="13" t="str">
        <f>_xlfn.IFNA(IF(AV$3="Productivity",
INDEX('Productivity Dump'!$E$4:$AJ$500,
MATCH($A96,'Productivity Dump'!$A$4:$A$500,0),
MATCH(AV$2,'Productivity Dump'!$E$3:$AJ$3,0)
),
IF(AV$3="Attendance",
INDEX('Attendance Dump'!$E$2:$AI$400,
MATCH($A96,'Attendance Dump'!$B$2:$B$400,0),
MATCH(AV$2,'Attendance Dump'!$E$1:$AI$1,0)
),
INDEX('Active Hour''s Dump'!$D$3:$AH$337,
MATCH($C96,'Active Hour''s Dump'!$A$3:$A$337,0),
MATCH(AV$2,'Active Hour''s Dump'!$D$2:$AH$2,0)
))),"")</f>
        <v>P</v>
      </c>
      <c r="AW96" s="54">
        <f>_xlfn.IFNA(IF(AW$3="Productivity",
INDEX('Productivity Dump'!$E$4:$AJ$500,
MATCH($A96,'Productivity Dump'!$A$4:$A$500,0),
MATCH(AW$2,'Productivity Dump'!$E$3:$AJ$3,0)
),
IF(AW$3="Attendance",
INDEX('Attendance Dump'!$E$2:$AI$400,
MATCH($A96,'Attendance Dump'!$B$2:$B$400,0),
MATCH(AW$2,'Attendance Dump'!$E$1:$AI$1,0)
),
INDEX('Active Hour''s Dump'!$D$3:$AH$337,
MATCH($C96,'Active Hour''s Dump'!$A$3:$A$337,0),
MATCH(AW$2,'Active Hour''s Dump'!$D$2:$AH$2,0)
))),"")</f>
        <v>6.1666666666666696</v>
      </c>
      <c r="AX96" s="13">
        <f>_xlfn.IFNA(IF(AX$3="Productivity",
INDEX('Productivity Dump'!$E$4:$AJ$500,
MATCH($A96,'Productivity Dump'!$A$4:$A$500,0),
MATCH(AX$2,'Productivity Dump'!$E$3:$AJ$3,0)
),
IF(AX$3="Attendance",
INDEX('Attendance Dump'!$E$2:$AI$400,
MATCH($A96,'Attendance Dump'!$B$2:$B$400,0),
MATCH(AX$2,'Attendance Dump'!$E$1:$AI$1,0)
),
INDEX('Active Hour''s Dump'!$D$3:$AH$337,
MATCH($C96,'Active Hour''s Dump'!$A$3:$A$337,0),
MATCH(AX$2,'Active Hour''s Dump'!$D$2:$AH$2,0)
))),"")</f>
        <v>1035.069</v>
      </c>
      <c r="AY96" s="13" t="str">
        <f>_xlfn.IFNA(IF(AY$3="Productivity",
INDEX('Productivity Dump'!$E$4:$AJ$500,
MATCH($A96,'Productivity Dump'!$A$4:$A$500,0),
MATCH(AY$2,'Productivity Dump'!$E$3:$AJ$3,0)
),
IF(AY$3="Attendance",
INDEX('Attendance Dump'!$E$2:$AI$400,
MATCH($A96,'Attendance Dump'!$B$2:$B$400,0),
MATCH(AY$2,'Attendance Dump'!$E$1:$AI$1,0)
),
INDEX('Active Hour''s Dump'!$D$3:$AH$337,
MATCH($C96,'Active Hour''s Dump'!$A$3:$A$337,0),
MATCH(AY$2,'Active Hour''s Dump'!$D$2:$AH$2,0)
))),"")</f>
        <v>P</v>
      </c>
      <c r="AZ96" s="54">
        <f>_xlfn.IFNA(IF(AZ$3="Productivity",
INDEX('Productivity Dump'!$E$4:$AJ$500,
MATCH($A96,'Productivity Dump'!$A$4:$A$500,0),
MATCH(AZ$2,'Productivity Dump'!$E$3:$AJ$3,0)
),
IF(AZ$3="Attendance",
INDEX('Attendance Dump'!$E$2:$AI$400,
MATCH($A96,'Attendance Dump'!$B$2:$B$400,0),
MATCH(AZ$2,'Attendance Dump'!$E$1:$AI$1,0)
),
INDEX('Active Hour''s Dump'!$D$3:$AH$337,
MATCH($C96,'Active Hour''s Dump'!$A$3:$A$337,0),
MATCH(AZ$2,'Active Hour''s Dump'!$D$2:$AH$2,0)
))),"")</f>
        <v>7</v>
      </c>
      <c r="BA96" s="13">
        <f>_xlfn.IFNA(IF(BA$3="Productivity",
INDEX('Productivity Dump'!$E$4:$AJ$500,
MATCH($A96,'Productivity Dump'!$A$4:$A$500,0),
MATCH(BA$2,'Productivity Dump'!$E$3:$AJ$3,0)
),
IF(BA$3="Attendance",
INDEX('Attendance Dump'!$E$2:$AI$400,
MATCH($A96,'Attendance Dump'!$B$2:$B$400,0),
MATCH(BA$2,'Attendance Dump'!$E$1:$AI$1,0)
),
INDEX('Active Hour''s Dump'!$D$3:$AH$337,
MATCH($C96,'Active Hour''s Dump'!$A$3:$A$337,0),
MATCH(BA$2,'Active Hour''s Dump'!$D$2:$AH$2,0)
))),"")</f>
        <v>828.47199999999998</v>
      </c>
      <c r="BB96" s="13" t="str">
        <f>_xlfn.IFNA(IF(BB$3="Productivity",
INDEX('Productivity Dump'!$E$4:$AJ$500,
MATCH($A96,'Productivity Dump'!$A$4:$A$500,0),
MATCH(BB$2,'Productivity Dump'!$E$3:$AJ$3,0)
),
IF(BB$3="Attendance",
INDEX('Attendance Dump'!$E$2:$AI$400,
MATCH($A96,'Attendance Dump'!$B$2:$B$400,0),
MATCH(BB$2,'Attendance Dump'!$E$1:$AI$1,0)
),
INDEX('Active Hour''s Dump'!$D$3:$AH$337,
MATCH($C96,'Active Hour''s Dump'!$A$3:$A$337,0),
MATCH(BB$2,'Active Hour''s Dump'!$D$2:$AH$2,0)
))),"")</f>
        <v>P</v>
      </c>
      <c r="BC96" s="54">
        <f>_xlfn.IFNA(IF(BC$3="Productivity",
INDEX('Productivity Dump'!$E$4:$AJ$500,
MATCH($A96,'Productivity Dump'!$A$4:$A$500,0),
MATCH(BC$2,'Productivity Dump'!$E$3:$AJ$3,0)
),
IF(BC$3="Attendance",
INDEX('Attendance Dump'!$E$2:$AI$400,
MATCH($A96,'Attendance Dump'!$B$2:$B$400,0),
MATCH(BC$2,'Attendance Dump'!$E$1:$AI$1,0)
),
INDEX('Active Hour''s Dump'!$D$3:$AH$337,
MATCH($C96,'Active Hour''s Dump'!$A$3:$A$337,0),
MATCH(BC$2,'Active Hour''s Dump'!$D$2:$AH$2,0)
))),"")</f>
        <v>6.25</v>
      </c>
      <c r="BD96" s="13">
        <f>_xlfn.IFNA(IF(BD$3="Productivity",
INDEX('Productivity Dump'!$E$4:$AJ$500,
MATCH($A96,'Productivity Dump'!$A$4:$A$500,0),
MATCH(BD$2,'Productivity Dump'!$E$3:$AJ$3,0)
),
IF(BD$3="Attendance",
INDEX('Attendance Dump'!$E$2:$AI$400,
MATCH($A96,'Attendance Dump'!$B$2:$B$400,0),
MATCH(BD$2,'Attendance Dump'!$E$1:$AI$1,0)
),
INDEX('Active Hour''s Dump'!$D$3:$AH$337,
MATCH($C96,'Active Hour''s Dump'!$A$3:$A$337,0),
MATCH(BD$2,'Active Hour''s Dump'!$D$2:$AH$2,0)
))),"")</f>
        <v>436.84499999999997</v>
      </c>
      <c r="BE96" s="13" t="str">
        <f>_xlfn.IFNA(IF(BE$3="Productivity",
INDEX('Productivity Dump'!$E$4:$AJ$500,
MATCH($A96,'Productivity Dump'!$A$4:$A$500,0),
MATCH(BE$2,'Productivity Dump'!$E$3:$AJ$3,0)
),
IF(BE$3="Attendance",
INDEX('Attendance Dump'!$E$2:$AI$400,
MATCH($A96,'Attendance Dump'!$B$2:$B$400,0),
MATCH(BE$2,'Attendance Dump'!$E$1:$AI$1,0)
),
INDEX('Active Hour''s Dump'!$D$3:$AH$337,
MATCH($C96,'Active Hour''s Dump'!$A$3:$A$337,0),
MATCH(BE$2,'Active Hour''s Dump'!$D$2:$AH$2,0)
))),"")</f>
        <v>P</v>
      </c>
      <c r="BF96" s="54">
        <f>_xlfn.IFNA(IF(BF$3="Productivity",
INDEX('Productivity Dump'!$E$4:$AJ$500,
MATCH($A96,'Productivity Dump'!$A$4:$A$500,0),
MATCH(BF$2,'Productivity Dump'!$E$3:$AJ$3,0)
),
IF(BF$3="Attendance",
INDEX('Attendance Dump'!$E$2:$AI$400,
MATCH($A96,'Attendance Dump'!$B$2:$B$400,0),
MATCH(BF$2,'Attendance Dump'!$E$1:$AI$1,0)
),
INDEX('Active Hour''s Dump'!$D$3:$AH$337,
MATCH($C96,'Active Hour''s Dump'!$A$3:$A$337,0),
MATCH(BF$2,'Active Hour''s Dump'!$D$2:$AH$2,0)
))),"")</f>
        <v>3.4166666666666701</v>
      </c>
      <c r="BG96" s="13">
        <f>_xlfn.IFNA(IF(BG$3="Productivity",
INDEX('Productivity Dump'!$E$4:$AJ$500,
MATCH($A96,'Productivity Dump'!$A$4:$A$500,0),
MATCH(BG$2,'Productivity Dump'!$E$3:$AJ$3,0)
),
IF(BG$3="Attendance",
INDEX('Attendance Dump'!$E$2:$AI$400,
MATCH($A96,'Attendance Dump'!$B$2:$B$400,0),
MATCH(BG$2,'Attendance Dump'!$E$1:$AI$1,0)
),
INDEX('Active Hour''s Dump'!$D$3:$AH$337,
MATCH($C96,'Active Hour''s Dump'!$A$3:$A$337,0),
MATCH(BG$2,'Active Hour''s Dump'!$D$2:$AH$2,0)
))),"")</f>
        <v>0</v>
      </c>
      <c r="BH96" s="13" t="str">
        <f>_xlfn.IFNA(IF(BH$3="Productivity",
INDEX('Productivity Dump'!$E$4:$AJ$500,
MATCH($A96,'Productivity Dump'!$A$4:$A$500,0),
MATCH(BH$2,'Productivity Dump'!$E$3:$AJ$3,0)
),
IF(BH$3="Attendance",
INDEX('Attendance Dump'!$E$2:$AI$400,
MATCH($A96,'Attendance Dump'!$B$2:$B$400,0),
MATCH(BH$2,'Attendance Dump'!$E$1:$AI$1,0)
),
INDEX('Active Hour''s Dump'!$D$3:$AH$337,
MATCH($C96,'Active Hour''s Dump'!$A$3:$A$337,0),
MATCH(BH$2,'Active Hour''s Dump'!$D$2:$AH$2,0)
))),"")</f>
        <v>WO</v>
      </c>
      <c r="BI96" s="54">
        <f>_xlfn.IFNA(IF(BI$3="Productivity",
INDEX('Productivity Dump'!$E$4:$AJ$500,
MATCH($A96,'Productivity Dump'!$A$4:$A$500,0),
MATCH(BI$2,'Productivity Dump'!$E$3:$AJ$3,0)
),
IF(BI$3="Attendance",
INDEX('Attendance Dump'!$E$2:$AI$400,
MATCH($A96,'Attendance Dump'!$B$2:$B$400,0),
MATCH(BI$2,'Attendance Dump'!$E$1:$AI$1,0)
),
INDEX('Active Hour''s Dump'!$D$3:$AH$337,
MATCH($C96,'Active Hour''s Dump'!$A$3:$A$337,0),
MATCH(BI$2,'Active Hour''s Dump'!$D$2:$AH$2,0)
))),"")</f>
        <v>0</v>
      </c>
      <c r="BJ96" s="13">
        <f>_xlfn.IFNA(IF(BJ$3="Productivity",
INDEX('Productivity Dump'!$E$4:$AJ$500,
MATCH($A96,'Productivity Dump'!$A$4:$A$500,0),
MATCH(BJ$2,'Productivity Dump'!$E$3:$AJ$3,0)
),
IF(BJ$3="Attendance",
INDEX('Attendance Dump'!$E$2:$AI$400,
MATCH($A96,'Attendance Dump'!$B$2:$B$400,0),
MATCH(BJ$2,'Attendance Dump'!$E$1:$AI$1,0)
),
INDEX('Active Hour''s Dump'!$D$3:$AH$337,
MATCH($C96,'Active Hour''s Dump'!$A$3:$A$337,0),
MATCH(BJ$2,'Active Hour''s Dump'!$D$2:$AH$2,0)
))),"")</f>
        <v>605.98299999999983</v>
      </c>
      <c r="BK96" s="13" t="str">
        <f>_xlfn.IFNA(IF(BK$3="Productivity",
INDEX('Productivity Dump'!$E$4:$AJ$500,
MATCH($A96,'Productivity Dump'!$A$4:$A$500,0),
MATCH(BK$2,'Productivity Dump'!$E$3:$AJ$3,0)
),
IF(BK$3="Attendance",
INDEX('Attendance Dump'!$E$2:$AI$400,
MATCH($A96,'Attendance Dump'!$B$2:$B$400,0),
MATCH(BK$2,'Attendance Dump'!$E$1:$AI$1,0)
),
INDEX('Active Hour''s Dump'!$D$3:$AH$337,
MATCH($C96,'Active Hour''s Dump'!$A$3:$A$337,0),
MATCH(BK$2,'Active Hour''s Dump'!$D$2:$AH$2,0)
))),"")</f>
        <v>P</v>
      </c>
      <c r="BL96" s="54">
        <f>_xlfn.IFNA(IF(BL$3="Productivity",
INDEX('Productivity Dump'!$E$4:$AJ$500,
MATCH($A96,'Productivity Dump'!$A$4:$A$500,0),
MATCH(BL$2,'Productivity Dump'!$E$3:$AJ$3,0)
),
IF(BL$3="Attendance",
INDEX('Attendance Dump'!$E$2:$AI$400,
MATCH($A96,'Attendance Dump'!$B$2:$B$400,0),
MATCH(BL$2,'Attendance Dump'!$E$1:$AI$1,0)
),
INDEX('Active Hour''s Dump'!$D$3:$AH$337,
MATCH($C96,'Active Hour''s Dump'!$A$3:$A$337,0),
MATCH(BL$2,'Active Hour''s Dump'!$D$2:$AH$2,0)
))),"")</f>
        <v>4.1666666666666696</v>
      </c>
      <c r="BM96" s="13">
        <f>_xlfn.IFNA(IF(BM$3="Productivity",
INDEX('Productivity Dump'!$E$4:$AJ$500,
MATCH($A96,'Productivity Dump'!$A$4:$A$500,0),
MATCH(BM$2,'Productivity Dump'!$E$3:$AJ$3,0)
),
IF(BM$3="Attendance",
INDEX('Attendance Dump'!$E$2:$AI$400,
MATCH($A96,'Attendance Dump'!$B$2:$B$400,0),
MATCH(BM$2,'Attendance Dump'!$E$1:$AI$1,0)
),
INDEX('Active Hour''s Dump'!$D$3:$AH$337,
MATCH($C96,'Active Hour''s Dump'!$A$3:$A$337,0),
MATCH(BM$2,'Active Hour''s Dump'!$D$2:$AH$2,0)
))),"")</f>
        <v>1072.9760000000001</v>
      </c>
      <c r="BN96" s="13" t="str">
        <f>_xlfn.IFNA(IF(BN$3="Productivity",
INDEX('Productivity Dump'!$E$4:$AJ$500,
MATCH($A96,'Productivity Dump'!$A$4:$A$500,0),
MATCH(BN$2,'Productivity Dump'!$E$3:$AJ$3,0)
),
IF(BN$3="Attendance",
INDEX('Attendance Dump'!$E$2:$AI$400,
MATCH($A96,'Attendance Dump'!$B$2:$B$400,0),
MATCH(BN$2,'Attendance Dump'!$E$1:$AI$1,0)
),
INDEX('Active Hour''s Dump'!$D$3:$AH$337,
MATCH($C96,'Active Hour''s Dump'!$A$3:$A$337,0),
MATCH(BN$2,'Active Hour''s Dump'!$D$2:$AH$2,0)
))),"")</f>
        <v>P</v>
      </c>
      <c r="BO96" s="54">
        <f>_xlfn.IFNA(IF(BO$3="Productivity",
INDEX('Productivity Dump'!$E$4:$AJ$500,
MATCH($A96,'Productivity Dump'!$A$4:$A$500,0),
MATCH(BO$2,'Productivity Dump'!$E$3:$AJ$3,0)
),
IF(BO$3="Attendance",
INDEX('Attendance Dump'!$E$2:$AI$400,
MATCH($A96,'Attendance Dump'!$B$2:$B$400,0),
MATCH(BO$2,'Attendance Dump'!$E$1:$AI$1,0)
),
INDEX('Active Hour''s Dump'!$D$3:$AH$337,
MATCH($C96,'Active Hour''s Dump'!$A$3:$A$337,0),
MATCH(BO$2,'Active Hour''s Dump'!$D$2:$AH$2,0)
))),"")</f>
        <v>8.25</v>
      </c>
      <c r="BP96" s="13">
        <f>_xlfn.IFNA(IF(BP$3="Productivity",
INDEX('Productivity Dump'!$E$4:$AJ$500,
MATCH($A96,'Productivity Dump'!$A$4:$A$500,0),
MATCH(BP$2,'Productivity Dump'!$E$3:$AJ$3,0)
),
IF(BP$3="Attendance",
INDEX('Attendance Dump'!$E$2:$AI$400,
MATCH($A96,'Attendance Dump'!$B$2:$B$400,0),
MATCH(BP$2,'Attendance Dump'!$E$1:$AI$1,0)
),
INDEX('Active Hour''s Dump'!$D$3:$AH$337,
MATCH($C96,'Active Hour''s Dump'!$A$3:$A$337,0),
MATCH(BP$2,'Active Hour''s Dump'!$D$2:$AH$2,0)
))),"")</f>
        <v>958.82299999999987</v>
      </c>
      <c r="BQ96" s="13" t="str">
        <f>_xlfn.IFNA(IF(BQ$3="Productivity",
INDEX('Productivity Dump'!$E$4:$AJ$500,
MATCH($A96,'Productivity Dump'!$A$4:$A$500,0),
MATCH(BQ$2,'Productivity Dump'!$E$3:$AJ$3,0)
),
IF(BQ$3="Attendance",
INDEX('Attendance Dump'!$E$2:$AI$400,
MATCH($A96,'Attendance Dump'!$B$2:$B$400,0),
MATCH(BQ$2,'Attendance Dump'!$E$1:$AI$1,0)
),
INDEX('Active Hour''s Dump'!$D$3:$AH$337,
MATCH($C96,'Active Hour''s Dump'!$A$3:$A$337,0),
MATCH(BQ$2,'Active Hour''s Dump'!$D$2:$AH$2,0)
))),"")</f>
        <v>P</v>
      </c>
      <c r="BR96" s="54">
        <f>_xlfn.IFNA(IF(BR$3="Productivity",
INDEX('Productivity Dump'!$E$4:$AJ$500,
MATCH($A96,'Productivity Dump'!$A$4:$A$500,0),
MATCH(BR$2,'Productivity Dump'!$E$3:$AJ$3,0)
),
IF(BR$3="Attendance",
INDEX('Attendance Dump'!$E$2:$AI$400,
MATCH($A96,'Attendance Dump'!$B$2:$B$400,0),
MATCH(BR$2,'Attendance Dump'!$E$1:$AI$1,0)
),
INDEX('Active Hour''s Dump'!$D$3:$AH$337,
MATCH($C96,'Active Hour''s Dump'!$A$3:$A$337,0),
MATCH(BR$2,'Active Hour''s Dump'!$D$2:$AH$2,0)
))),"")</f>
        <v>7.5833333333333304</v>
      </c>
      <c r="BS96" s="13">
        <f>_xlfn.IFNA(IF(BS$3="Productivity",
INDEX('Productivity Dump'!$E$4:$AJ$500,
MATCH($A96,'Productivity Dump'!$A$4:$A$500,0),
MATCH(BS$2,'Productivity Dump'!$E$3:$AJ$3,0)
),
IF(BS$3="Attendance",
INDEX('Attendance Dump'!$E$2:$AI$400,
MATCH($A96,'Attendance Dump'!$B$2:$B$400,0),
MATCH(BS$2,'Attendance Dump'!$E$1:$AI$1,0)
),
INDEX('Active Hour''s Dump'!$D$3:$AH$337,
MATCH($C96,'Active Hour''s Dump'!$A$3:$A$337,0),
MATCH(BS$2,'Active Hour''s Dump'!$D$2:$AH$2,0)
))),"")</f>
        <v>1042.857</v>
      </c>
      <c r="BT96" s="13" t="str">
        <f>_xlfn.IFNA(IF(BT$3="Productivity",
INDEX('Productivity Dump'!$E$4:$AJ$500,
MATCH($A96,'Productivity Dump'!$A$4:$A$500,0),
MATCH(BT$2,'Productivity Dump'!$E$3:$AJ$3,0)
),
IF(BT$3="Attendance",
INDEX('Attendance Dump'!$E$2:$AI$400,
MATCH($A96,'Attendance Dump'!$B$2:$B$400,0),
MATCH(BT$2,'Attendance Dump'!$E$1:$AI$1,0)
),
INDEX('Active Hour''s Dump'!$D$3:$AH$337,
MATCH($C96,'Active Hour''s Dump'!$A$3:$A$337,0),
MATCH(BT$2,'Active Hour''s Dump'!$D$2:$AH$2,0)
))),"")</f>
        <v>H(P)</v>
      </c>
      <c r="BU96" s="54">
        <f>_xlfn.IFNA(IF(BU$3="Productivity",
INDEX('Productivity Dump'!$E$4:$AJ$500,
MATCH($A96,'Productivity Dump'!$A$4:$A$500,0),
MATCH(BU$2,'Productivity Dump'!$E$3:$AJ$3,0)
),
IF(BU$3="Attendance",
INDEX('Attendance Dump'!$E$2:$AI$400,
MATCH($A96,'Attendance Dump'!$B$2:$B$400,0),
MATCH(BU$2,'Attendance Dump'!$E$1:$AI$1,0)
),
INDEX('Active Hour''s Dump'!$D$3:$AH$337,
MATCH($C96,'Active Hour''s Dump'!$A$3:$A$337,0),
MATCH(BU$2,'Active Hour''s Dump'!$D$2:$AH$2,0)
))),"")</f>
        <v>7.6666666666666696</v>
      </c>
      <c r="BV96" s="13">
        <f>_xlfn.IFNA(IF(BV$3="Productivity",
INDEX('Productivity Dump'!$E$4:$AJ$500,
MATCH($A96,'Productivity Dump'!$A$4:$A$500,0),
MATCH(BV$2,'Productivity Dump'!$E$3:$AJ$3,0)
),
IF(BV$3="Attendance",
INDEX('Attendance Dump'!$E$2:$AI$400,
MATCH($A96,'Attendance Dump'!$B$2:$B$400,0),
MATCH(BV$2,'Attendance Dump'!$E$1:$AI$1,0)
),
INDEX('Active Hour''s Dump'!$D$3:$AH$337,
MATCH($C96,'Active Hour''s Dump'!$A$3:$A$337,0),
MATCH(BV$2,'Active Hour''s Dump'!$D$2:$AH$2,0)
))),"")</f>
        <v>1033.1390000000001</v>
      </c>
      <c r="BW96" s="13" t="str">
        <f>_xlfn.IFNA(IF(BW$3="Productivity",
INDEX('Productivity Dump'!$E$4:$AJ$500,
MATCH($A96,'Productivity Dump'!$A$4:$A$500,0),
MATCH(BW$2,'Productivity Dump'!$E$3:$AJ$3,0)
),
IF(BW$3="Attendance",
INDEX('Attendance Dump'!$E$2:$AI$400,
MATCH($A96,'Attendance Dump'!$B$2:$B$400,0),
MATCH(BW$2,'Attendance Dump'!$E$1:$AI$1,0)
),
INDEX('Active Hour''s Dump'!$D$3:$AH$337,
MATCH($C96,'Active Hour''s Dump'!$A$3:$A$337,0),
MATCH(BW$2,'Active Hour''s Dump'!$D$2:$AH$2,0)
))),"")</f>
        <v>P</v>
      </c>
      <c r="BX96" s="54">
        <f>_xlfn.IFNA(IF(BX$3="Productivity",
INDEX('Productivity Dump'!$E$4:$AJ$500,
MATCH($A96,'Productivity Dump'!$A$4:$A$500,0),
MATCH(BX$2,'Productivity Dump'!$E$3:$AJ$3,0)
),
IF(BX$3="Attendance",
INDEX('Attendance Dump'!$E$2:$AI$400,
MATCH($A96,'Attendance Dump'!$B$2:$B$400,0),
MATCH(BX$2,'Attendance Dump'!$E$1:$AI$1,0)
),
INDEX('Active Hour''s Dump'!$D$3:$AH$337,
MATCH($C96,'Active Hour''s Dump'!$A$3:$A$337,0),
MATCH(BX$2,'Active Hour''s Dump'!$D$2:$AH$2,0)
))),"")</f>
        <v>6.5</v>
      </c>
      <c r="BY96" s="13">
        <f>_xlfn.IFNA(IF(BY$3="Productivity",
INDEX('Productivity Dump'!$E$4:$AJ$500,
MATCH($A96,'Productivity Dump'!$A$4:$A$500,0),
MATCH(BY$2,'Productivity Dump'!$E$3:$AJ$3,0)
),
IF(BY$3="Attendance",
INDEX('Attendance Dump'!$E$2:$AI$400,
MATCH($A96,'Attendance Dump'!$B$2:$B$400,0),
MATCH(BY$2,'Attendance Dump'!$E$1:$AI$1,0)
),
INDEX('Active Hour''s Dump'!$D$3:$AH$337,
MATCH($C96,'Active Hour''s Dump'!$A$3:$A$337,0),
MATCH(BY$2,'Active Hour''s Dump'!$D$2:$AH$2,0)
))),"")</f>
        <v>718.85199999999998</v>
      </c>
      <c r="BZ96" s="13" t="str">
        <f>_xlfn.IFNA(IF(BZ$3="Productivity",
INDEX('Productivity Dump'!$E$4:$AJ$500,
MATCH($A96,'Productivity Dump'!$A$4:$A$500,0),
MATCH(BZ$2,'Productivity Dump'!$E$3:$AJ$3,0)
),
IF(BZ$3="Attendance",
INDEX('Attendance Dump'!$E$2:$AI$400,
MATCH($A96,'Attendance Dump'!$B$2:$B$400,0),
MATCH(BZ$2,'Attendance Dump'!$E$1:$AI$1,0)
),
INDEX('Active Hour''s Dump'!$D$3:$AH$337,
MATCH($C96,'Active Hour''s Dump'!$A$3:$A$337,0),
MATCH(BZ$2,'Active Hour''s Dump'!$D$2:$AH$2,0)
))),"")</f>
        <v>P</v>
      </c>
      <c r="CA96" s="54">
        <f>_xlfn.IFNA(IF(CA$3="Productivity",
INDEX('Productivity Dump'!$E$4:$AJ$500,
MATCH($A96,'Productivity Dump'!$A$4:$A$500,0),
MATCH(CA$2,'Productivity Dump'!$E$3:$AJ$3,0)
),
IF(CA$3="Attendance",
INDEX('Attendance Dump'!$E$2:$AI$400,
MATCH($A96,'Attendance Dump'!$B$2:$B$400,0),
MATCH(CA$2,'Attendance Dump'!$E$1:$AI$1,0)
),
INDEX('Active Hour''s Dump'!$D$3:$AH$337,
MATCH($C96,'Active Hour''s Dump'!$A$3:$A$337,0),
MATCH(CA$2,'Active Hour''s Dump'!$D$2:$AH$2,0)
))),"")</f>
        <v>5.6666666666666696</v>
      </c>
      <c r="CB96" s="13">
        <f>_xlfn.IFNA(IF(CB$3="Productivity",
INDEX('Productivity Dump'!$E$4:$AJ$500,
MATCH($A96,'Productivity Dump'!$A$4:$A$500,0),
MATCH(CB$2,'Productivity Dump'!$E$3:$AJ$3,0)
),
IF(CB$3="Attendance",
INDEX('Attendance Dump'!$E$2:$AI$400,
MATCH($A96,'Attendance Dump'!$B$2:$B$400,0),
MATCH(CB$2,'Attendance Dump'!$E$1:$AI$1,0)
),
INDEX('Active Hour''s Dump'!$D$3:$AH$337,
MATCH($C96,'Active Hour''s Dump'!$A$3:$A$337,0),
MATCH(CB$2,'Active Hour''s Dump'!$D$2:$AH$2,0)
))),"")</f>
        <v>982.12300000000005</v>
      </c>
      <c r="CC96" s="13" t="str">
        <f>_xlfn.IFNA(IF(CC$3="Productivity",
INDEX('Productivity Dump'!$E$4:$AJ$500,
MATCH($A96,'Productivity Dump'!$A$4:$A$500,0),
MATCH(CC$2,'Productivity Dump'!$E$3:$AJ$3,0)
),
IF(CC$3="Attendance",
INDEX('Attendance Dump'!$E$2:$AI$400,
MATCH($A96,'Attendance Dump'!$B$2:$B$400,0),
MATCH(CC$2,'Attendance Dump'!$E$1:$AI$1,0)
),
INDEX('Active Hour''s Dump'!$D$3:$AH$337,
MATCH($C96,'Active Hour''s Dump'!$A$3:$A$337,0),
MATCH(CC$2,'Active Hour''s Dump'!$D$2:$AH$2,0)
))),"")</f>
        <v>WO</v>
      </c>
      <c r="CD96" s="54">
        <f>_xlfn.IFNA(IF(CD$3="Productivity",
INDEX('Productivity Dump'!$E$4:$AJ$500,
MATCH($A96,'Productivity Dump'!$A$4:$A$500,0),
MATCH(CD$2,'Productivity Dump'!$E$3:$AJ$3,0)
),
IF(CD$3="Attendance",
INDEX('Attendance Dump'!$E$2:$AI$400,
MATCH($A96,'Attendance Dump'!$B$2:$B$400,0),
MATCH(CD$2,'Attendance Dump'!$E$1:$AI$1,0)
),
INDEX('Active Hour''s Dump'!$D$3:$AH$337,
MATCH($C96,'Active Hour''s Dump'!$A$3:$A$337,0),
MATCH(CD$2,'Active Hour''s Dump'!$D$2:$AH$2,0)
))),"")</f>
        <v>6.1666666666666696</v>
      </c>
      <c r="CE96" s="13">
        <f>_xlfn.IFNA(IF(CE$3="Productivity",
INDEX('Productivity Dump'!$E$4:$AJ$500,
MATCH($A96,'Productivity Dump'!$A$4:$A$500,0),
MATCH(CE$2,'Productivity Dump'!$E$3:$AJ$3,0)
),
IF(CE$3="Attendance",
INDEX('Attendance Dump'!$E$2:$AI$400,
MATCH($A96,'Attendance Dump'!$B$2:$B$400,0),
MATCH(CE$2,'Attendance Dump'!$E$1:$AI$1,0)
),
INDEX('Active Hour''s Dump'!$D$3:$AH$337,
MATCH($C96,'Active Hour''s Dump'!$A$3:$A$337,0),
MATCH(CE$2,'Active Hour''s Dump'!$D$2:$AH$2,0)
))),"")</f>
        <v>599.495</v>
      </c>
      <c r="CF96" s="13" t="str">
        <f>_xlfn.IFNA(IF(CF$3="Productivity",
INDEX('Productivity Dump'!$E$4:$AJ$500,
MATCH($A96,'Productivity Dump'!$A$4:$A$500,0),
MATCH(CF$2,'Productivity Dump'!$E$3:$AJ$3,0)
),
IF(CF$3="Attendance",
INDEX('Attendance Dump'!$E$2:$AI$400,
MATCH($A96,'Attendance Dump'!$B$2:$B$400,0),
MATCH(CF$2,'Attendance Dump'!$E$1:$AI$1,0)
),
INDEX('Active Hour''s Dump'!$D$3:$AH$337,
MATCH($C96,'Active Hour''s Dump'!$A$3:$A$337,0),
MATCH(CF$2,'Active Hour''s Dump'!$D$2:$AH$2,0)
))),"")</f>
        <v>P</v>
      </c>
      <c r="CG96" s="54">
        <f>_xlfn.IFNA(IF(CG$3="Productivity",
INDEX('Productivity Dump'!$E$4:$AJ$500,
MATCH($A96,'Productivity Dump'!$A$4:$A$500,0),
MATCH(CG$2,'Productivity Dump'!$E$3:$AJ$3,0)
),
IF(CG$3="Attendance",
INDEX('Attendance Dump'!$E$2:$AI$400,
MATCH($A96,'Attendance Dump'!$B$2:$B$400,0),
MATCH(CG$2,'Attendance Dump'!$E$1:$AI$1,0)
),
INDEX('Active Hour''s Dump'!$D$3:$AH$337,
MATCH($C96,'Active Hour''s Dump'!$A$3:$A$337,0),
MATCH(CG$2,'Active Hour''s Dump'!$D$2:$AH$2,0)
))),"")</f>
        <v>3.4166666666666701</v>
      </c>
      <c r="CH96" s="13">
        <f>_xlfn.IFNA(IF(CH$3="Productivity",
INDEX('Productivity Dump'!$E$4:$AJ$500,
MATCH($A96,'Productivity Dump'!$A$4:$A$500,0),
MATCH(CH$2,'Productivity Dump'!$E$3:$AJ$3,0)
),
IF(CH$3="Attendance",
INDEX('Attendance Dump'!$E$2:$AI$400,
MATCH($A96,'Attendance Dump'!$B$2:$B$400,0),
MATCH(CH$2,'Attendance Dump'!$E$1:$AI$1,0)
),
INDEX('Active Hour''s Dump'!$D$3:$AH$337,
MATCH($C96,'Active Hour''s Dump'!$A$3:$A$337,0),
MATCH(CH$2,'Active Hour''s Dump'!$D$2:$AH$2,0)
))),"")</f>
        <v>1464.4860000000006</v>
      </c>
      <c r="CI96" s="13" t="str">
        <f>_xlfn.IFNA(IF(CI$3="Productivity",
INDEX('Productivity Dump'!$E$4:$AJ$500,
MATCH($A96,'Productivity Dump'!$A$4:$A$500,0),
MATCH(CI$2,'Productivity Dump'!$E$3:$AJ$3,0)
),
IF(CI$3="Attendance",
INDEX('Attendance Dump'!$E$2:$AI$400,
MATCH($A96,'Attendance Dump'!$B$2:$B$400,0),
MATCH(CI$2,'Attendance Dump'!$E$1:$AI$1,0)
),
INDEX('Active Hour''s Dump'!$D$3:$AH$337,
MATCH($C96,'Active Hour''s Dump'!$A$3:$A$337,0),
MATCH(CI$2,'Active Hour''s Dump'!$D$2:$AH$2,0)
))),"")</f>
        <v>P</v>
      </c>
      <c r="CJ96" s="54">
        <f>_xlfn.IFNA(IF(CJ$3="Productivity",
INDEX('Productivity Dump'!$E$4:$AJ$500,
MATCH($A96,'Productivity Dump'!$A$4:$A$500,0),
MATCH(CJ$2,'Productivity Dump'!$E$3:$AJ$3,0)
),
IF(CJ$3="Attendance",
INDEX('Attendance Dump'!$E$2:$AI$400,
MATCH($A96,'Attendance Dump'!$B$2:$B$400,0),
MATCH(CJ$2,'Attendance Dump'!$E$1:$AI$1,0)
),
INDEX('Active Hour''s Dump'!$D$3:$AH$337,
MATCH($C96,'Active Hour''s Dump'!$A$3:$A$337,0),
MATCH(CJ$2,'Active Hour''s Dump'!$D$2:$AH$2,0)
))),"")</f>
        <v>10.25</v>
      </c>
      <c r="CK96" s="13">
        <f>_xlfn.IFNA(IF(CK$3="Productivity",
INDEX('Productivity Dump'!$E$4:$AJ$500,
MATCH($A96,'Productivity Dump'!$A$4:$A$500,0),
MATCH(CK$2,'Productivity Dump'!$E$3:$AJ$3,0)
),
IF(CK$3="Attendance",
INDEX('Attendance Dump'!$E$2:$AI$400,
MATCH($A96,'Attendance Dump'!$B$2:$B$400,0),
MATCH(CK$2,'Attendance Dump'!$E$1:$AI$1,0)
),
INDEX('Active Hour''s Dump'!$D$3:$AH$337,
MATCH($C96,'Active Hour''s Dump'!$A$3:$A$337,0),
MATCH(CK$2,'Active Hour''s Dump'!$D$2:$AH$2,0)
))),"")</f>
        <v>2067.683</v>
      </c>
      <c r="CL96" s="13" t="str">
        <f>_xlfn.IFNA(IF(CL$3="Productivity",
INDEX('Productivity Dump'!$E$4:$AJ$500,
MATCH($A96,'Productivity Dump'!$A$4:$A$500,0),
MATCH(CL$2,'Productivity Dump'!$E$3:$AJ$3,0)
),
IF(CL$3="Attendance",
INDEX('Attendance Dump'!$E$2:$AI$400,
MATCH($A96,'Attendance Dump'!$B$2:$B$400,0),
MATCH(CL$2,'Attendance Dump'!$E$1:$AI$1,0)
),
INDEX('Active Hour''s Dump'!$D$3:$AH$337,
MATCH($C96,'Active Hour''s Dump'!$A$3:$A$337,0),
MATCH(CL$2,'Active Hour''s Dump'!$D$2:$AH$2,0)
))),"")</f>
        <v>P</v>
      </c>
      <c r="CM96" s="54">
        <f>_xlfn.IFNA(IF(CM$3="Productivity",
INDEX('Productivity Dump'!$E$4:$AJ$500,
MATCH($A96,'Productivity Dump'!$A$4:$A$500,0),
MATCH(CM$2,'Productivity Dump'!$E$3:$AJ$3,0)
),
IF(CM$3="Attendance",
INDEX('Attendance Dump'!$E$2:$AI$400,
MATCH($A96,'Attendance Dump'!$B$2:$B$400,0),
MATCH(CM$2,'Attendance Dump'!$E$1:$AI$1,0)
),
INDEX('Active Hour''s Dump'!$D$3:$AH$337,
MATCH($C96,'Active Hour''s Dump'!$A$3:$A$337,0),
MATCH(CM$2,'Active Hour''s Dump'!$D$2:$AH$2,0)
))),"")</f>
        <v>13.5</v>
      </c>
      <c r="CN96" s="13">
        <f>_xlfn.IFNA(IF(CN$3="Productivity",
INDEX('Productivity Dump'!$E$4:$AJ$500,
MATCH($A96,'Productivity Dump'!$A$4:$A$500,0),
MATCH(CN$2,'Productivity Dump'!$E$3:$AJ$3,0)
),
IF(CN$3="Attendance",
INDEX('Attendance Dump'!$E$2:$AI$400,
MATCH($A96,'Attendance Dump'!$B$2:$B$400,0),
MATCH(CN$2,'Attendance Dump'!$E$1:$AI$1,0)
),
INDEX('Active Hour''s Dump'!$D$3:$AH$337,
MATCH($C96,'Active Hour''s Dump'!$A$3:$A$337,0),
MATCH(CN$2,'Active Hour''s Dump'!$D$2:$AH$2,0)
))),"")</f>
        <v>0</v>
      </c>
      <c r="CO96" s="13">
        <f>_xlfn.IFNA(IF(CO$3="Productivity",
INDEX('Productivity Dump'!$E$4:$AJ$500,
MATCH($A96,'Productivity Dump'!$A$4:$A$500,0),
MATCH(CO$2,'Productivity Dump'!$E$3:$AJ$3,0)
),
IF(CO$3="Attendance",
INDEX('Attendance Dump'!$E$2:$AI$400,
MATCH($A96,'Attendance Dump'!$B$2:$B$400,0),
MATCH(CO$2,'Attendance Dump'!$E$1:$AI$1,0)
),
INDEX('Active Hour''s Dump'!$D$3:$AH$337,
MATCH($C96,'Active Hour''s Dump'!$A$3:$A$337,0),
MATCH(CO$2,'Active Hour''s Dump'!$D$2:$AH$2,0)
))),"")</f>
        <v>0</v>
      </c>
      <c r="CP96" s="54">
        <f>_xlfn.IFNA(IF(CP$3="Productivity",
INDEX('Productivity Dump'!$E$4:$AJ$500,
MATCH($A96,'Productivity Dump'!$A$4:$A$500,0),
MATCH(CP$2,'Productivity Dump'!$E$3:$AJ$3,0)
),
IF(CP$3="Attendance",
INDEX('Attendance Dump'!$E$2:$AI$400,
MATCH($A96,'Attendance Dump'!$B$2:$B$400,0),
MATCH(CP$2,'Attendance Dump'!$E$1:$AI$1,0)
),
INDEX('Active Hour''s Dump'!$D$3:$AH$337,
MATCH($C96,'Active Hour''s Dump'!$A$3:$A$337,0),
MATCH(CP$2,'Active Hour''s Dump'!$D$2:$AH$2,0)
))),"")</f>
        <v>0</v>
      </c>
      <c r="CQ96" s="13">
        <f>_xlfn.IFNA(IF(CQ$3="Productivity",
INDEX('Productivity Dump'!$E$4:$AJ$500,
MATCH($A96,'Productivity Dump'!$A$4:$A$500,0),
MATCH(CQ$2,'Productivity Dump'!$E$3:$AJ$3,0)
),
IF(CQ$3="Attendance",
INDEX('Attendance Dump'!$E$2:$AI$400,
MATCH($A96,'Attendance Dump'!$B$2:$B$400,0),
MATCH(CQ$2,'Attendance Dump'!$E$1:$AI$1,0)
),
INDEX('Active Hour''s Dump'!$D$3:$AH$337,
MATCH($C96,'Active Hour''s Dump'!$A$3:$A$337,0),
MATCH(CQ$2,'Active Hour''s Dump'!$D$2:$AH$2,0)
))),"")</f>
        <v>0</v>
      </c>
      <c r="CR96" s="13">
        <f>_xlfn.IFNA(IF(CR$3="Productivity",
INDEX('Productivity Dump'!$E$4:$AJ$500,
MATCH($A96,'Productivity Dump'!$A$4:$A$500,0),
MATCH(CR$2,'Productivity Dump'!$E$3:$AJ$3,0)
),
IF(CR$3="Attendance",
INDEX('Attendance Dump'!$E$2:$AI$400,
MATCH($A96,'Attendance Dump'!$B$2:$B$400,0),
MATCH(CR$2,'Attendance Dump'!$E$1:$AI$1,0)
),
INDEX('Active Hour''s Dump'!$D$3:$AH$337,
MATCH($C96,'Active Hour''s Dump'!$A$3:$A$337,0),
MATCH(CR$2,'Active Hour''s Dump'!$D$2:$AH$2,0)
))),"")</f>
        <v>0</v>
      </c>
      <c r="CS96" s="54">
        <f>_xlfn.IFNA(IF(CS$3="Productivity",
INDEX('Productivity Dump'!$E$4:$AJ$500,
MATCH($A96,'Productivity Dump'!$A$4:$A$500,0),
MATCH(CS$2,'Productivity Dump'!$E$3:$AJ$3,0)
),
IF(CS$3="Attendance",
INDEX('Attendance Dump'!$E$2:$AI$400,
MATCH($A96,'Attendance Dump'!$B$2:$B$400,0),
MATCH(CS$2,'Attendance Dump'!$E$1:$AI$1,0)
),
INDEX('Active Hour''s Dump'!$D$3:$AH$337,
MATCH($C96,'Active Hour''s Dump'!$A$3:$A$337,0),
MATCH(CS$2,'Active Hour''s Dump'!$D$2:$AH$2,0)
))),"")</f>
        <v>0</v>
      </c>
      <c r="CT96" s="13">
        <f>_xlfn.IFNA(IF(CT$3="Productivity",
INDEX('Productivity Dump'!$E$4:$AJ$500,
MATCH($A96,'Productivity Dump'!$A$4:$A$500,0),
MATCH(CT$2,'Productivity Dump'!$E$3:$AJ$3,0)
),
IF(CT$3="Attendance",
INDEX('Attendance Dump'!$E$2:$AI$400,
MATCH($A96,'Attendance Dump'!$B$2:$B$400,0),
MATCH(CT$2,'Attendance Dump'!$E$1:$AI$1,0)
),
INDEX('Active Hour''s Dump'!$D$3:$AH$337,
MATCH($C96,'Active Hour''s Dump'!$A$3:$A$337,0),
MATCH(CT$2,'Active Hour''s Dump'!$D$2:$AH$2,0)
))),"")</f>
        <v>0</v>
      </c>
      <c r="CU96" s="13">
        <f>_xlfn.IFNA(IF(CU$3="Productivity",
INDEX('Productivity Dump'!$E$4:$AJ$500,
MATCH($A96,'Productivity Dump'!$A$4:$A$500,0),
MATCH(CU$2,'Productivity Dump'!$E$3:$AJ$3,0)
),
IF(CU$3="Attendance",
INDEX('Attendance Dump'!$E$2:$AI$400,
MATCH($A96,'Attendance Dump'!$B$2:$B$400,0),
MATCH(CU$2,'Attendance Dump'!$E$1:$AI$1,0)
),
INDEX('Active Hour''s Dump'!$D$3:$AH$337,
MATCH($C96,'Active Hour''s Dump'!$A$3:$A$337,0),
MATCH(CU$2,'Active Hour''s Dump'!$D$2:$AH$2,0)
))),"")</f>
        <v>0</v>
      </c>
      <c r="CV96" s="54">
        <f>_xlfn.IFNA(IF(CV$3="Productivity",
INDEX('Productivity Dump'!$E$4:$AJ$500,
MATCH($A96,'Productivity Dump'!$A$4:$A$500,0),
MATCH(CV$2,'Productivity Dump'!$E$3:$AJ$3,0)
),
IF(CV$3="Attendance",
INDEX('Attendance Dump'!$E$2:$AI$400,
MATCH($A96,'Attendance Dump'!$B$2:$B$400,0),
MATCH(CV$2,'Attendance Dump'!$E$1:$AI$1,0)
),
INDEX('Active Hour''s Dump'!$D$3:$AH$337,
MATCH($C96,'Active Hour''s Dump'!$A$3:$A$337,0),
MATCH(CV$2,'Active Hour''s Dump'!$D$2:$AH$2,0)
))),"")</f>
        <v>0</v>
      </c>
      <c r="CW96" s="13"/>
      <c r="CX96" s="13"/>
      <c r="CY96" s="54"/>
      <c r="DA96" s="57">
        <f t="shared" si="69"/>
        <v>154.33333333333334</v>
      </c>
      <c r="DB96" s="35">
        <f t="shared" si="70"/>
        <v>22063.3</v>
      </c>
      <c r="DC96" s="35">
        <f t="shared" si="67"/>
        <v>0</v>
      </c>
      <c r="DD96" s="35">
        <f t="shared" ca="1" si="68"/>
        <v>0</v>
      </c>
      <c r="DF96" s="32" cm="1">
        <f t="array" ref="DF96">SUMPRODUCT(
    (MOD(COLUMN(H96:CV96) - COLUMN(H96), 3) = 0) *
    (H96:CV96 = 0) *
    (I96:CW96 = "P") *
    (COUNTIF(UKHoliday, H$2:CV$2) = 0)
)</f>
        <v>0</v>
      </c>
      <c r="DG96" s="33" cm="1">
        <f t="array" ref="DG96">SUMPRODUCT(
  (MOD(COLUMN(H96:CV96) - COLUMN(H96), 3) = 0) *
  (H96:CV96 &gt; 0) *
  (H96:CV96 &lt; 0.5 * IF(((WEEKDAY(H$2:CV$2, 2) = 1) + (WEEKDAY(H$2:CV$2, 2) = 6)), G96, F96)) *
  (I96:CW96 = "P") *
  (COUNTIF(UKHoliday, H$2:CV$2) = 0)
)</f>
        <v>2</v>
      </c>
      <c r="DH96" s="33" cm="1">
        <f t="array" ref="DH96">SUMPRODUCT(
  (MOD(COLUMN(H96:CV96) - COLUMN(H96), 3) = 0) *
  (H96:CV96 &gt; 0.5 * IF(((WEEKDAY(H$2:CV$2, 2) = 1) + (WEEKDAY(H$2:CV$2, 2) = 6)), $G96, $F96)) *
  (H96:CV96 &lt; 0.8 * IF(((WEEKDAY(H$2:CV$2, 2) = 1) + (WEEKDAY(H$2:CV$2, 2) = 6)), $G96, $F96)) *
  (I96:CW96 = "P") *
  (COUNTIF(UKHoliday, H$2:CV$2) = 0)
)</f>
        <v>6</v>
      </c>
      <c r="DI96" s="33" cm="1">
        <f t="array" ref="DI96">SUMPRODUCT(
  (MOD(COLUMN(H96:CV96) - COLUMN(H96), 3) = 0) *
  (H96:CV96 &gt; 0.8 * IF(((WEEKDAY(H$2:CV$2, 2) = 1) + (WEEKDAY(H$2:CV$2, 2) = 6)), $G96, $F96)) *
  (H96:CV96 &lt; 1 * IF(((WEEKDAY(H$2:CV$2, 2) = 1) + (WEEKDAY(H$2:CV$2, 2) = 6)), $G96, $F96)) *
  (I96:CW96 = "P") *
  (COUNTIF(UKHoliday, H$2:CV$2) = 0)
)</f>
        <v>8</v>
      </c>
    </row>
    <row r="97" spans="1:113" x14ac:dyDescent="0.3">
      <c r="A97" s="8" t="s">
        <v>269</v>
      </c>
      <c r="B97" s="8" t="s">
        <v>268</v>
      </c>
      <c r="C97" s="9" t="s">
        <v>713</v>
      </c>
      <c r="D97" s="62" t="s">
        <v>944</v>
      </c>
      <c r="E97" s="35">
        <v>21000</v>
      </c>
      <c r="F97" s="35">
        <f t="shared" si="65"/>
        <v>1050</v>
      </c>
      <c r="G97" s="35">
        <f t="shared" si="66"/>
        <v>525</v>
      </c>
      <c r="H97" s="13">
        <f>_xlfn.IFNA(IF(H$3="Productivity",
INDEX('Productivity Dump'!$E$4:$AJ$500,
MATCH($A97,'Productivity Dump'!$A$4:$A$500,0),
MATCH(H$2,'Productivity Dump'!$E$3:$AJ$3,0)
),
IF(H$3="Attendance",
INDEX('Attendance Dump'!$E$2:$AI$400,
MATCH($A97,'Attendance Dump'!$B$2:$B$400,0),
MATCH(H$2,'Attendance Dump'!$E$1:$AI$1,0)
),
INDEX('Active Hour''s Dump'!$D$3:$AH$337,
MATCH($C97,'Active Hour''s Dump'!$A$3:$A$337,0),
MATCH(H$2,'Active Hour''s Dump'!$D$2:$AH$2,0)
))),"")</f>
        <v>1094.8569999999997</v>
      </c>
      <c r="I97" s="13" t="str">
        <f>_xlfn.IFNA(IF(I$3="Productivity",
INDEX('Productivity Dump'!$E$4:$AJ$500,
MATCH($A97,'Productivity Dump'!$A$4:$A$500,0),
MATCH(I$2,'Productivity Dump'!$E$3:$AJ$3,0)
),
IF(I$3="Attendance",
INDEX('Attendance Dump'!$E$2:$AI$400,
MATCH($A97,'Attendance Dump'!$B$2:$B$400,0),
MATCH(I$2,'Attendance Dump'!$E$1:$AI$1,0)
),
INDEX('Active Hour''s Dump'!$D$3:$AH$337,
MATCH($C97,'Active Hour''s Dump'!$A$3:$A$337,0),
MATCH(I$2,'Active Hour''s Dump'!$D$2:$AH$2,0)
))),"")</f>
        <v>P</v>
      </c>
      <c r="J97" s="54">
        <f>_xlfn.IFNA(IF(J$3="Productivity",
INDEX('Productivity Dump'!$E$4:$AJ$500,
MATCH($A97,'Productivity Dump'!$A$4:$A$500,0),
MATCH(J$2,'Productivity Dump'!$E$3:$AJ$3,0)
),
IF(J$3="Attendance",
INDEX('Attendance Dump'!$E$2:$AI$400,
MATCH($A97,'Attendance Dump'!$B$2:$B$400,0),
MATCH(J$2,'Attendance Dump'!$E$1:$AI$1,0)
),
INDEX('Active Hour''s Dump'!$D$3:$AH$337,
MATCH($C97,'Active Hour''s Dump'!$A$3:$A$337,0),
MATCH(J$2,'Active Hour''s Dump'!$D$2:$AH$2,0)
))),"")</f>
        <v>5.9166666666666696</v>
      </c>
      <c r="K97" s="13">
        <f>_xlfn.IFNA(IF(K$3="Productivity",
INDEX('Productivity Dump'!$E$4:$AJ$500,
MATCH($A97,'Productivity Dump'!$A$4:$A$500,0),
MATCH(K$2,'Productivity Dump'!$E$3:$AJ$3,0)
),
IF(K$3="Attendance",
INDEX('Attendance Dump'!$E$2:$AI$400,
MATCH($A97,'Attendance Dump'!$B$2:$B$400,0),
MATCH(K$2,'Attendance Dump'!$E$1:$AI$1,0)
),
INDEX('Active Hour''s Dump'!$D$3:$AH$337,
MATCH($C97,'Active Hour''s Dump'!$A$3:$A$337,0),
MATCH(K$2,'Active Hour''s Dump'!$D$2:$AH$2,0)
))),"")</f>
        <v>1027.7950000000001</v>
      </c>
      <c r="L97" s="13" t="str">
        <f>_xlfn.IFNA(IF(L$3="Productivity",
INDEX('Productivity Dump'!$E$4:$AJ$500,
MATCH($A97,'Productivity Dump'!$A$4:$A$500,0),
MATCH(L$2,'Productivity Dump'!$E$3:$AJ$3,0)
),
IF(L$3="Attendance",
INDEX('Attendance Dump'!$E$2:$AI$400,
MATCH($A97,'Attendance Dump'!$B$2:$B$400,0),
MATCH(L$2,'Attendance Dump'!$E$1:$AI$1,0)
),
INDEX('Active Hour''s Dump'!$D$3:$AH$337,
MATCH($C97,'Active Hour''s Dump'!$A$3:$A$337,0),
MATCH(L$2,'Active Hour''s Dump'!$D$2:$AH$2,0)
))),"")</f>
        <v>P</v>
      </c>
      <c r="M97" s="54">
        <f>_xlfn.IFNA(IF(M$3="Productivity",
INDEX('Productivity Dump'!$E$4:$AJ$500,
MATCH($A97,'Productivity Dump'!$A$4:$A$500,0),
MATCH(M$2,'Productivity Dump'!$E$3:$AJ$3,0)
),
IF(M$3="Attendance",
INDEX('Attendance Dump'!$E$2:$AI$400,
MATCH($A97,'Attendance Dump'!$B$2:$B$400,0),
MATCH(M$2,'Attendance Dump'!$E$1:$AI$1,0)
),
INDEX('Active Hour''s Dump'!$D$3:$AH$337,
MATCH($C97,'Active Hour''s Dump'!$A$3:$A$337,0),
MATCH(M$2,'Active Hour''s Dump'!$D$2:$AH$2,0)
))),"")</f>
        <v>5.5833333333333304</v>
      </c>
      <c r="N97" s="13">
        <f>_xlfn.IFNA(IF(N$3="Productivity",
INDEX('Productivity Dump'!$E$4:$AJ$500,
MATCH($A97,'Productivity Dump'!$A$4:$A$500,0),
MATCH(N$2,'Productivity Dump'!$E$3:$AJ$3,0)
),
IF(N$3="Attendance",
INDEX('Attendance Dump'!$E$2:$AI$400,
MATCH($A97,'Attendance Dump'!$B$2:$B$400,0),
MATCH(N$2,'Attendance Dump'!$E$1:$AI$1,0)
),
INDEX('Active Hour''s Dump'!$D$3:$AH$337,
MATCH($C97,'Active Hour''s Dump'!$A$3:$A$337,0),
MATCH(N$2,'Active Hour''s Dump'!$D$2:$AH$2,0)
))),"")</f>
        <v>545.95299999999997</v>
      </c>
      <c r="O97" s="13" t="str">
        <f>_xlfn.IFNA(IF(O$3="Productivity",
INDEX('Productivity Dump'!$E$4:$AJ$500,
MATCH($A97,'Productivity Dump'!$A$4:$A$500,0),
MATCH(O$2,'Productivity Dump'!$E$3:$AJ$3,0)
),
IF(O$3="Attendance",
INDEX('Attendance Dump'!$E$2:$AI$400,
MATCH($A97,'Attendance Dump'!$B$2:$B$400,0),
MATCH(O$2,'Attendance Dump'!$E$1:$AI$1,0)
),
INDEX('Active Hour''s Dump'!$D$3:$AH$337,
MATCH($C97,'Active Hour''s Dump'!$A$3:$A$337,0),
MATCH(O$2,'Active Hour''s Dump'!$D$2:$AH$2,0)
))),"")</f>
        <v>P</v>
      </c>
      <c r="P97" s="54">
        <f>_xlfn.IFNA(IF(P$3="Productivity",
INDEX('Productivity Dump'!$E$4:$AJ$500,
MATCH($A97,'Productivity Dump'!$A$4:$A$500,0),
MATCH(P$2,'Productivity Dump'!$E$3:$AJ$3,0)
),
IF(P$3="Attendance",
INDEX('Attendance Dump'!$E$2:$AI$400,
MATCH($A97,'Attendance Dump'!$B$2:$B$400,0),
MATCH(P$2,'Attendance Dump'!$E$1:$AI$1,0)
),
INDEX('Active Hour''s Dump'!$D$3:$AH$337,
MATCH($C97,'Active Hour''s Dump'!$A$3:$A$337,0),
MATCH(P$2,'Active Hour''s Dump'!$D$2:$AH$2,0)
))),"")</f>
        <v>2.75</v>
      </c>
      <c r="Q97" s="13">
        <f>_xlfn.IFNA(IF(Q$3="Productivity",
INDEX('Productivity Dump'!$E$4:$AJ$500,
MATCH($A97,'Productivity Dump'!$A$4:$A$500,0),
MATCH(Q$2,'Productivity Dump'!$E$3:$AJ$3,0)
),
IF(Q$3="Attendance",
INDEX('Attendance Dump'!$E$2:$AI$400,
MATCH($A97,'Attendance Dump'!$B$2:$B$400,0),
MATCH(Q$2,'Attendance Dump'!$E$1:$AI$1,0)
),
INDEX('Active Hour''s Dump'!$D$3:$AH$337,
MATCH($C97,'Active Hour''s Dump'!$A$3:$A$337,0),
MATCH(Q$2,'Active Hour''s Dump'!$D$2:$AH$2,0)
))),"")</f>
        <v>0</v>
      </c>
      <c r="R97" s="13" t="str">
        <f>_xlfn.IFNA(IF(R$3="Productivity",
INDEX('Productivity Dump'!$E$4:$AJ$500,
MATCH($A97,'Productivity Dump'!$A$4:$A$500,0),
MATCH(R$2,'Productivity Dump'!$E$3:$AJ$3,0)
),
IF(R$3="Attendance",
INDEX('Attendance Dump'!$E$2:$AI$400,
MATCH($A97,'Attendance Dump'!$B$2:$B$400,0),
MATCH(R$2,'Attendance Dump'!$E$1:$AI$1,0)
),
INDEX('Active Hour''s Dump'!$D$3:$AH$337,
MATCH($C97,'Active Hour''s Dump'!$A$3:$A$337,0),
MATCH(R$2,'Active Hour''s Dump'!$D$2:$AH$2,0)
))),"")</f>
        <v>WO</v>
      </c>
      <c r="S97" s="54">
        <f>_xlfn.IFNA(IF(S$3="Productivity",
INDEX('Productivity Dump'!$E$4:$AJ$500,
MATCH($A97,'Productivity Dump'!$A$4:$A$500,0),
MATCH(S$2,'Productivity Dump'!$E$3:$AJ$3,0)
),
IF(S$3="Attendance",
INDEX('Attendance Dump'!$E$2:$AI$400,
MATCH($A97,'Attendance Dump'!$B$2:$B$400,0),
MATCH(S$2,'Attendance Dump'!$E$1:$AI$1,0)
),
INDEX('Active Hour''s Dump'!$D$3:$AH$337,
MATCH($C97,'Active Hour''s Dump'!$A$3:$A$337,0),
MATCH(S$2,'Active Hour''s Dump'!$D$2:$AH$2,0)
))),"")</f>
        <v>0</v>
      </c>
      <c r="T97" s="13">
        <f>_xlfn.IFNA(IF(T$3="Productivity",
INDEX('Productivity Dump'!$E$4:$AJ$500,
MATCH($A97,'Productivity Dump'!$A$4:$A$500,0),
MATCH(T$2,'Productivity Dump'!$E$3:$AJ$3,0)
),
IF(T$3="Attendance",
INDEX('Attendance Dump'!$E$2:$AI$400,
MATCH($A97,'Attendance Dump'!$B$2:$B$400,0),
MATCH(T$2,'Attendance Dump'!$E$1:$AI$1,0)
),
INDEX('Active Hour''s Dump'!$D$3:$AH$337,
MATCH($C97,'Active Hour''s Dump'!$A$3:$A$337,0),
MATCH(T$2,'Active Hour''s Dump'!$D$2:$AH$2,0)
))),"")</f>
        <v>584.59799999999984</v>
      </c>
      <c r="U97" s="13" t="str">
        <f>_xlfn.IFNA(IF(U$3="Productivity",
INDEX('Productivity Dump'!$E$4:$AJ$500,
MATCH($A97,'Productivity Dump'!$A$4:$A$500,0),
MATCH(U$2,'Productivity Dump'!$E$3:$AJ$3,0)
),
IF(U$3="Attendance",
INDEX('Attendance Dump'!$E$2:$AI$400,
MATCH($A97,'Attendance Dump'!$B$2:$B$400,0),
MATCH(U$2,'Attendance Dump'!$E$1:$AI$1,0)
),
INDEX('Active Hour''s Dump'!$D$3:$AH$337,
MATCH($C97,'Active Hour''s Dump'!$A$3:$A$337,0),
MATCH(U$2,'Active Hour''s Dump'!$D$2:$AH$2,0)
))),"")</f>
        <v>P</v>
      </c>
      <c r="V97" s="54">
        <f>_xlfn.IFNA(IF(V$3="Productivity",
INDEX('Productivity Dump'!$E$4:$AJ$500,
MATCH($A97,'Productivity Dump'!$A$4:$A$500,0),
MATCH(V$2,'Productivity Dump'!$E$3:$AJ$3,0)
),
IF(V$3="Attendance",
INDEX('Attendance Dump'!$E$2:$AI$400,
MATCH($A97,'Attendance Dump'!$B$2:$B$400,0),
MATCH(V$2,'Attendance Dump'!$E$1:$AI$1,0)
),
INDEX('Active Hour''s Dump'!$D$3:$AH$337,
MATCH($C97,'Active Hour''s Dump'!$A$3:$A$337,0),
MATCH(V$2,'Active Hour''s Dump'!$D$2:$AH$2,0)
))),"")</f>
        <v>3.5833333333333299</v>
      </c>
      <c r="W97" s="13">
        <f>_xlfn.IFNA(IF(W$3="Productivity",
INDEX('Productivity Dump'!$E$4:$AJ$500,
MATCH($A97,'Productivity Dump'!$A$4:$A$500,0),
MATCH(W$2,'Productivity Dump'!$E$3:$AJ$3,0)
),
IF(W$3="Attendance",
INDEX('Attendance Dump'!$E$2:$AI$400,
MATCH($A97,'Attendance Dump'!$B$2:$B$400,0),
MATCH(W$2,'Attendance Dump'!$E$1:$AI$1,0)
),
INDEX('Active Hour''s Dump'!$D$3:$AH$337,
MATCH($C97,'Active Hour''s Dump'!$A$3:$A$337,0),
MATCH(W$2,'Active Hour''s Dump'!$D$2:$AH$2,0)
))),"")</f>
        <v>1061.3700000000001</v>
      </c>
      <c r="X97" s="13" t="str">
        <f>_xlfn.IFNA(IF(X$3="Productivity",
INDEX('Productivity Dump'!$E$4:$AJ$500,
MATCH($A97,'Productivity Dump'!$A$4:$A$500,0),
MATCH(X$2,'Productivity Dump'!$E$3:$AJ$3,0)
),
IF(X$3="Attendance",
INDEX('Attendance Dump'!$E$2:$AI$400,
MATCH($A97,'Attendance Dump'!$B$2:$B$400,0),
MATCH(X$2,'Attendance Dump'!$E$1:$AI$1,0)
),
INDEX('Active Hour''s Dump'!$D$3:$AH$337,
MATCH($C97,'Active Hour''s Dump'!$A$3:$A$337,0),
MATCH(X$2,'Active Hour''s Dump'!$D$2:$AH$2,0)
))),"")</f>
        <v>P</v>
      </c>
      <c r="Y97" s="54">
        <f>_xlfn.IFNA(IF(Y$3="Productivity",
INDEX('Productivity Dump'!$E$4:$AJ$500,
MATCH($A97,'Productivity Dump'!$A$4:$A$500,0),
MATCH(Y$2,'Productivity Dump'!$E$3:$AJ$3,0)
),
IF(Y$3="Attendance",
INDEX('Attendance Dump'!$E$2:$AI$400,
MATCH($A97,'Attendance Dump'!$B$2:$B$400,0),
MATCH(Y$2,'Attendance Dump'!$E$1:$AI$1,0)
),
INDEX('Active Hour''s Dump'!$D$3:$AH$337,
MATCH($C97,'Active Hour''s Dump'!$A$3:$A$337,0),
MATCH(Y$2,'Active Hour''s Dump'!$D$2:$AH$2,0)
))),"")</f>
        <v>5.6666666666666696</v>
      </c>
      <c r="Z97" s="13">
        <f>_xlfn.IFNA(IF(Z$3="Productivity",
INDEX('Productivity Dump'!$E$4:$AJ$500,
MATCH($A97,'Productivity Dump'!$A$4:$A$500,0),
MATCH(Z$2,'Productivity Dump'!$E$3:$AJ$3,0)
),
IF(Z$3="Attendance",
INDEX('Attendance Dump'!$E$2:$AI$400,
MATCH($A97,'Attendance Dump'!$B$2:$B$400,0),
MATCH(Z$2,'Attendance Dump'!$E$1:$AI$1,0)
),
INDEX('Active Hour''s Dump'!$D$3:$AH$337,
MATCH($C97,'Active Hour''s Dump'!$A$3:$A$337,0),
MATCH(Z$2,'Active Hour''s Dump'!$D$2:$AH$2,0)
))),"")</f>
        <v>1066.576</v>
      </c>
      <c r="AA97" s="13" t="str">
        <f>_xlfn.IFNA(IF(AA$3="Productivity",
INDEX('Productivity Dump'!$E$4:$AJ$500,
MATCH($A97,'Productivity Dump'!$A$4:$A$500,0),
MATCH(AA$2,'Productivity Dump'!$E$3:$AJ$3,0)
),
IF(AA$3="Attendance",
INDEX('Attendance Dump'!$E$2:$AI$400,
MATCH($A97,'Attendance Dump'!$B$2:$B$400,0),
MATCH(AA$2,'Attendance Dump'!$E$1:$AI$1,0)
),
INDEX('Active Hour''s Dump'!$D$3:$AH$337,
MATCH($C97,'Active Hour''s Dump'!$A$3:$A$337,0),
MATCH(AA$2,'Active Hour''s Dump'!$D$2:$AH$2,0)
))),"")</f>
        <v>P</v>
      </c>
      <c r="AB97" s="54">
        <f>_xlfn.IFNA(IF(AB$3="Productivity",
INDEX('Productivity Dump'!$E$4:$AJ$500,
MATCH($A97,'Productivity Dump'!$A$4:$A$500,0),
MATCH(AB$2,'Productivity Dump'!$E$3:$AJ$3,0)
),
IF(AB$3="Attendance",
INDEX('Attendance Dump'!$E$2:$AI$400,
MATCH($A97,'Attendance Dump'!$B$2:$B$400,0),
MATCH(AB$2,'Attendance Dump'!$E$1:$AI$1,0)
),
INDEX('Active Hour''s Dump'!$D$3:$AH$337,
MATCH($C97,'Active Hour''s Dump'!$A$3:$A$337,0),
MATCH(AB$2,'Active Hour''s Dump'!$D$2:$AH$2,0)
))),"")</f>
        <v>4.8333333333333304</v>
      </c>
      <c r="AC97" s="13">
        <f>_xlfn.IFNA(IF(AC$3="Productivity",
INDEX('Productivity Dump'!$E$4:$AJ$500,
MATCH($A97,'Productivity Dump'!$A$4:$A$500,0),
MATCH(AC$2,'Productivity Dump'!$E$3:$AJ$3,0)
),
IF(AC$3="Attendance",
INDEX('Attendance Dump'!$E$2:$AI$400,
MATCH($A97,'Attendance Dump'!$B$2:$B$400,0),
MATCH(AC$2,'Attendance Dump'!$E$1:$AI$1,0)
),
INDEX('Active Hour''s Dump'!$D$3:$AH$337,
MATCH($C97,'Active Hour''s Dump'!$A$3:$A$337,0),
MATCH(AC$2,'Active Hour''s Dump'!$D$2:$AH$2,0)
))),"")</f>
        <v>1040.502</v>
      </c>
      <c r="AD97" s="13" t="str">
        <f>_xlfn.IFNA(IF(AD$3="Productivity",
INDEX('Productivity Dump'!$E$4:$AJ$500,
MATCH($A97,'Productivity Dump'!$A$4:$A$500,0),
MATCH(AD$2,'Productivity Dump'!$E$3:$AJ$3,0)
),
IF(AD$3="Attendance",
INDEX('Attendance Dump'!$E$2:$AI$400,
MATCH($A97,'Attendance Dump'!$B$2:$B$400,0),
MATCH(AD$2,'Attendance Dump'!$E$1:$AI$1,0)
),
INDEX('Active Hour''s Dump'!$D$3:$AH$337,
MATCH($C97,'Active Hour''s Dump'!$A$3:$A$337,0),
MATCH(AD$2,'Active Hour''s Dump'!$D$2:$AH$2,0)
))),"")</f>
        <v>P</v>
      </c>
      <c r="AE97" s="54">
        <f>_xlfn.IFNA(IF(AE$3="Productivity",
INDEX('Productivity Dump'!$E$4:$AJ$500,
MATCH($A97,'Productivity Dump'!$A$4:$A$500,0),
MATCH(AE$2,'Productivity Dump'!$E$3:$AJ$3,0)
),
IF(AE$3="Attendance",
INDEX('Attendance Dump'!$E$2:$AI$400,
MATCH($A97,'Attendance Dump'!$B$2:$B$400,0),
MATCH(AE$2,'Attendance Dump'!$E$1:$AI$1,0)
),
INDEX('Active Hour''s Dump'!$D$3:$AH$337,
MATCH($C97,'Active Hour''s Dump'!$A$3:$A$337,0),
MATCH(AE$2,'Active Hour''s Dump'!$D$2:$AH$2,0)
))),"")</f>
        <v>5.5</v>
      </c>
      <c r="AF97" s="13">
        <f>_xlfn.IFNA(IF(AF$3="Productivity",
INDEX('Productivity Dump'!$E$4:$AJ$500,
MATCH($A97,'Productivity Dump'!$A$4:$A$500,0),
MATCH(AF$2,'Productivity Dump'!$E$3:$AJ$3,0)
),
IF(AF$3="Attendance",
INDEX('Attendance Dump'!$E$2:$AI$400,
MATCH($A97,'Attendance Dump'!$B$2:$B$400,0),
MATCH(AF$2,'Attendance Dump'!$E$1:$AI$1,0)
),
INDEX('Active Hour''s Dump'!$D$3:$AH$337,
MATCH($C97,'Active Hour''s Dump'!$A$3:$A$337,0),
MATCH(AF$2,'Active Hour''s Dump'!$D$2:$AH$2,0)
))),"")</f>
        <v>1080.1690000000001</v>
      </c>
      <c r="AG97" s="13" t="str">
        <f>_xlfn.IFNA(IF(AG$3="Productivity",
INDEX('Productivity Dump'!$E$4:$AJ$500,
MATCH($A97,'Productivity Dump'!$A$4:$A$500,0),
MATCH(AG$2,'Productivity Dump'!$E$3:$AJ$3,0)
),
IF(AG$3="Attendance",
INDEX('Attendance Dump'!$E$2:$AI$400,
MATCH($A97,'Attendance Dump'!$B$2:$B$400,0),
MATCH(AG$2,'Attendance Dump'!$E$1:$AI$1,0)
),
INDEX('Active Hour''s Dump'!$D$3:$AH$337,
MATCH($C97,'Active Hour''s Dump'!$A$3:$A$337,0),
MATCH(AG$2,'Active Hour''s Dump'!$D$2:$AH$2,0)
))),"")</f>
        <v>P</v>
      </c>
      <c r="AH97" s="54">
        <f>_xlfn.IFNA(IF(AH$3="Productivity",
INDEX('Productivity Dump'!$E$4:$AJ$500,
MATCH($A97,'Productivity Dump'!$A$4:$A$500,0),
MATCH(AH$2,'Productivity Dump'!$E$3:$AJ$3,0)
),
IF(AH$3="Attendance",
INDEX('Attendance Dump'!$E$2:$AI$400,
MATCH($A97,'Attendance Dump'!$B$2:$B$400,0),
MATCH(AH$2,'Attendance Dump'!$E$1:$AI$1,0)
),
INDEX('Active Hour''s Dump'!$D$3:$AH$337,
MATCH($C97,'Active Hour''s Dump'!$A$3:$A$337,0),
MATCH(AH$2,'Active Hour''s Dump'!$D$2:$AH$2,0)
))),"")</f>
        <v>5.4166666666666696</v>
      </c>
      <c r="AI97" s="13">
        <f>_xlfn.IFNA(IF(AI$3="Productivity",
INDEX('Productivity Dump'!$E$4:$AJ$500,
MATCH($A97,'Productivity Dump'!$A$4:$A$500,0),
MATCH(AI$2,'Productivity Dump'!$E$3:$AJ$3,0)
),
IF(AI$3="Attendance",
INDEX('Attendance Dump'!$E$2:$AI$400,
MATCH($A97,'Attendance Dump'!$B$2:$B$400,0),
MATCH(AI$2,'Attendance Dump'!$E$1:$AI$1,0)
),
INDEX('Active Hour''s Dump'!$D$3:$AH$337,
MATCH($C97,'Active Hour''s Dump'!$A$3:$A$337,0),
MATCH(AI$2,'Active Hour''s Dump'!$D$2:$AH$2,0)
))),"")</f>
        <v>1075.3389999999995</v>
      </c>
      <c r="AJ97" s="13" t="str">
        <f>_xlfn.IFNA(IF(AJ$3="Productivity",
INDEX('Productivity Dump'!$E$4:$AJ$500,
MATCH($A97,'Productivity Dump'!$A$4:$A$500,0),
MATCH(AJ$2,'Productivity Dump'!$E$3:$AJ$3,0)
),
IF(AJ$3="Attendance",
INDEX('Attendance Dump'!$E$2:$AI$400,
MATCH($A97,'Attendance Dump'!$B$2:$B$400,0),
MATCH(AJ$2,'Attendance Dump'!$E$1:$AI$1,0)
),
INDEX('Active Hour''s Dump'!$D$3:$AH$337,
MATCH($C97,'Active Hour''s Dump'!$A$3:$A$337,0),
MATCH(AJ$2,'Active Hour''s Dump'!$D$2:$AH$2,0)
))),"")</f>
        <v>P</v>
      </c>
      <c r="AK97" s="54">
        <f>_xlfn.IFNA(IF(AK$3="Productivity",
INDEX('Productivity Dump'!$E$4:$AJ$500,
MATCH($A97,'Productivity Dump'!$A$4:$A$500,0),
MATCH(AK$2,'Productivity Dump'!$E$3:$AJ$3,0)
),
IF(AK$3="Attendance",
INDEX('Attendance Dump'!$E$2:$AI$400,
MATCH($A97,'Attendance Dump'!$B$2:$B$400,0),
MATCH(AK$2,'Attendance Dump'!$E$1:$AI$1,0)
),
INDEX('Active Hour''s Dump'!$D$3:$AH$337,
MATCH($C97,'Active Hour''s Dump'!$A$3:$A$337,0),
MATCH(AK$2,'Active Hour''s Dump'!$D$2:$AH$2,0)
))),"")</f>
        <v>4.8333333333333304</v>
      </c>
      <c r="AL97" s="13">
        <f>_xlfn.IFNA(IF(AL$3="Productivity",
INDEX('Productivity Dump'!$E$4:$AJ$500,
MATCH($A97,'Productivity Dump'!$A$4:$A$500,0),
MATCH(AL$2,'Productivity Dump'!$E$3:$AJ$3,0)
),
IF(AL$3="Attendance",
INDEX('Attendance Dump'!$E$2:$AI$400,
MATCH($A97,'Attendance Dump'!$B$2:$B$400,0),
MATCH(AL$2,'Attendance Dump'!$E$1:$AI$1,0)
),
INDEX('Active Hour''s Dump'!$D$3:$AH$337,
MATCH($C97,'Active Hour''s Dump'!$A$3:$A$337,0),
MATCH(AL$2,'Active Hour''s Dump'!$D$2:$AH$2,0)
))),"")</f>
        <v>0</v>
      </c>
      <c r="AM97" s="13" t="str">
        <f>_xlfn.IFNA(IF(AM$3="Productivity",
INDEX('Productivity Dump'!$E$4:$AJ$500,
MATCH($A97,'Productivity Dump'!$A$4:$A$500,0),
MATCH(AM$2,'Productivity Dump'!$E$3:$AJ$3,0)
),
IF(AM$3="Attendance",
INDEX('Attendance Dump'!$E$2:$AI$400,
MATCH($A97,'Attendance Dump'!$B$2:$B$400,0),
MATCH(AM$2,'Attendance Dump'!$E$1:$AI$1,0)
),
INDEX('Active Hour''s Dump'!$D$3:$AH$337,
MATCH($C97,'Active Hour''s Dump'!$A$3:$A$337,0),
MATCH(AM$2,'Active Hour''s Dump'!$D$2:$AH$2,0)
))),"")</f>
        <v>WO</v>
      </c>
      <c r="AN97" s="54">
        <f>_xlfn.IFNA(IF(AN$3="Productivity",
INDEX('Productivity Dump'!$E$4:$AJ$500,
MATCH($A97,'Productivity Dump'!$A$4:$A$500,0),
MATCH(AN$2,'Productivity Dump'!$E$3:$AJ$3,0)
),
IF(AN$3="Attendance",
INDEX('Attendance Dump'!$E$2:$AI$400,
MATCH($A97,'Attendance Dump'!$B$2:$B$400,0),
MATCH(AN$2,'Attendance Dump'!$E$1:$AI$1,0)
),
INDEX('Active Hour''s Dump'!$D$3:$AH$337,
MATCH($C97,'Active Hour''s Dump'!$A$3:$A$337,0),
MATCH(AN$2,'Active Hour''s Dump'!$D$2:$AH$2,0)
))),"")</f>
        <v>0</v>
      </c>
      <c r="AO97" s="13">
        <f>_xlfn.IFNA(IF(AO$3="Productivity",
INDEX('Productivity Dump'!$E$4:$AJ$500,
MATCH($A97,'Productivity Dump'!$A$4:$A$500,0),
MATCH(AO$2,'Productivity Dump'!$E$3:$AJ$3,0)
),
IF(AO$3="Attendance",
INDEX('Attendance Dump'!$E$2:$AI$400,
MATCH($A97,'Attendance Dump'!$B$2:$B$400,0),
MATCH(AO$2,'Attendance Dump'!$E$1:$AI$1,0)
),
INDEX('Active Hour''s Dump'!$D$3:$AH$337,
MATCH($C97,'Active Hour''s Dump'!$A$3:$A$337,0),
MATCH(AO$2,'Active Hour''s Dump'!$D$2:$AH$2,0)
))),"")</f>
        <v>557.47600000000011</v>
      </c>
      <c r="AP97" s="13" t="str">
        <f>_xlfn.IFNA(IF(AP$3="Productivity",
INDEX('Productivity Dump'!$E$4:$AJ$500,
MATCH($A97,'Productivity Dump'!$A$4:$A$500,0),
MATCH(AP$2,'Productivity Dump'!$E$3:$AJ$3,0)
),
IF(AP$3="Attendance",
INDEX('Attendance Dump'!$E$2:$AI$400,
MATCH($A97,'Attendance Dump'!$B$2:$B$400,0),
MATCH(AP$2,'Attendance Dump'!$E$1:$AI$1,0)
),
INDEX('Active Hour''s Dump'!$D$3:$AH$337,
MATCH($C97,'Active Hour''s Dump'!$A$3:$A$337,0),
MATCH(AP$2,'Active Hour''s Dump'!$D$2:$AH$2,0)
))),"")</f>
        <v>P</v>
      </c>
      <c r="AQ97" s="54">
        <f>_xlfn.IFNA(IF(AQ$3="Productivity",
INDEX('Productivity Dump'!$E$4:$AJ$500,
MATCH($A97,'Productivity Dump'!$A$4:$A$500,0),
MATCH(AQ$2,'Productivity Dump'!$E$3:$AJ$3,0)
),
IF(AQ$3="Attendance",
INDEX('Attendance Dump'!$E$2:$AI$400,
MATCH($A97,'Attendance Dump'!$B$2:$B$400,0),
MATCH(AQ$2,'Attendance Dump'!$E$1:$AI$1,0)
),
INDEX('Active Hour''s Dump'!$D$3:$AH$337,
MATCH($C97,'Active Hour''s Dump'!$A$3:$A$337,0),
MATCH(AQ$2,'Active Hour''s Dump'!$D$2:$AH$2,0)
))),"")</f>
        <v>3.0833333333333299</v>
      </c>
      <c r="AR97" s="13">
        <f>_xlfn.IFNA(IF(AR$3="Productivity",
INDEX('Productivity Dump'!$E$4:$AJ$500,
MATCH($A97,'Productivity Dump'!$A$4:$A$500,0),
MATCH(AR$2,'Productivity Dump'!$E$3:$AJ$3,0)
),
IF(AR$3="Attendance",
INDEX('Attendance Dump'!$E$2:$AI$400,
MATCH($A97,'Attendance Dump'!$B$2:$B$400,0),
MATCH(AR$2,'Attendance Dump'!$E$1:$AI$1,0)
),
INDEX('Active Hour''s Dump'!$D$3:$AH$337,
MATCH($C97,'Active Hour''s Dump'!$A$3:$A$337,0),
MATCH(AR$2,'Active Hour''s Dump'!$D$2:$AH$2,0)
))),"")</f>
        <v>1122.5039999999999</v>
      </c>
      <c r="AS97" s="13" t="str">
        <f>_xlfn.IFNA(IF(AS$3="Productivity",
INDEX('Productivity Dump'!$E$4:$AJ$500,
MATCH($A97,'Productivity Dump'!$A$4:$A$500,0),
MATCH(AS$2,'Productivity Dump'!$E$3:$AJ$3,0)
),
IF(AS$3="Attendance",
INDEX('Attendance Dump'!$E$2:$AI$400,
MATCH($A97,'Attendance Dump'!$B$2:$B$400,0),
MATCH(AS$2,'Attendance Dump'!$E$1:$AI$1,0)
),
INDEX('Active Hour''s Dump'!$D$3:$AH$337,
MATCH($C97,'Active Hour''s Dump'!$A$3:$A$337,0),
MATCH(AS$2,'Active Hour''s Dump'!$D$2:$AH$2,0)
))),"")</f>
        <v>P</v>
      </c>
      <c r="AT97" s="54">
        <f>_xlfn.IFNA(IF(AT$3="Productivity",
INDEX('Productivity Dump'!$E$4:$AJ$500,
MATCH($A97,'Productivity Dump'!$A$4:$A$500,0),
MATCH(AT$2,'Productivity Dump'!$E$3:$AJ$3,0)
),
IF(AT$3="Attendance",
INDEX('Attendance Dump'!$E$2:$AI$400,
MATCH($A97,'Attendance Dump'!$B$2:$B$400,0),
MATCH(AT$2,'Attendance Dump'!$E$1:$AI$1,0)
),
INDEX('Active Hour''s Dump'!$D$3:$AH$337,
MATCH($C97,'Active Hour''s Dump'!$A$3:$A$337,0),
MATCH(AT$2,'Active Hour''s Dump'!$D$2:$AH$2,0)
))),"")</f>
        <v>5.5</v>
      </c>
      <c r="AU97" s="13">
        <f>_xlfn.IFNA(IF(AU$3="Productivity",
INDEX('Productivity Dump'!$E$4:$AJ$500,
MATCH($A97,'Productivity Dump'!$A$4:$A$500,0),
MATCH(AU$2,'Productivity Dump'!$E$3:$AJ$3,0)
),
IF(AU$3="Attendance",
INDEX('Attendance Dump'!$E$2:$AI$400,
MATCH($A97,'Attendance Dump'!$B$2:$B$400,0),
MATCH(AU$2,'Attendance Dump'!$E$1:$AI$1,0)
),
INDEX('Active Hour''s Dump'!$D$3:$AH$337,
MATCH($C97,'Active Hour''s Dump'!$A$3:$A$337,0),
MATCH(AU$2,'Active Hour''s Dump'!$D$2:$AH$2,0)
))),"")</f>
        <v>1077.6380000000001</v>
      </c>
      <c r="AV97" s="13" t="str">
        <f>_xlfn.IFNA(IF(AV$3="Productivity",
INDEX('Productivity Dump'!$E$4:$AJ$500,
MATCH($A97,'Productivity Dump'!$A$4:$A$500,0),
MATCH(AV$2,'Productivity Dump'!$E$3:$AJ$3,0)
),
IF(AV$3="Attendance",
INDEX('Attendance Dump'!$E$2:$AI$400,
MATCH($A97,'Attendance Dump'!$B$2:$B$400,0),
MATCH(AV$2,'Attendance Dump'!$E$1:$AI$1,0)
),
INDEX('Active Hour''s Dump'!$D$3:$AH$337,
MATCH($C97,'Active Hour''s Dump'!$A$3:$A$337,0),
MATCH(AV$2,'Active Hour''s Dump'!$D$2:$AH$2,0)
))),"")</f>
        <v>P</v>
      </c>
      <c r="AW97" s="54">
        <f>_xlfn.IFNA(IF(AW$3="Productivity",
INDEX('Productivity Dump'!$E$4:$AJ$500,
MATCH($A97,'Productivity Dump'!$A$4:$A$500,0),
MATCH(AW$2,'Productivity Dump'!$E$3:$AJ$3,0)
),
IF(AW$3="Attendance",
INDEX('Attendance Dump'!$E$2:$AI$400,
MATCH($A97,'Attendance Dump'!$B$2:$B$400,0),
MATCH(AW$2,'Attendance Dump'!$E$1:$AI$1,0)
),
INDEX('Active Hour''s Dump'!$D$3:$AH$337,
MATCH($C97,'Active Hour''s Dump'!$A$3:$A$337,0),
MATCH(AW$2,'Active Hour''s Dump'!$D$2:$AH$2,0)
))),"")</f>
        <v>5.6666666666666696</v>
      </c>
      <c r="AX97" s="13">
        <f>_xlfn.IFNA(IF(AX$3="Productivity",
INDEX('Productivity Dump'!$E$4:$AJ$500,
MATCH($A97,'Productivity Dump'!$A$4:$A$500,0),
MATCH(AX$2,'Productivity Dump'!$E$3:$AJ$3,0)
),
IF(AX$3="Attendance",
INDEX('Attendance Dump'!$E$2:$AI$400,
MATCH($A97,'Attendance Dump'!$B$2:$B$400,0),
MATCH(AX$2,'Attendance Dump'!$E$1:$AI$1,0)
),
INDEX('Active Hour''s Dump'!$D$3:$AH$337,
MATCH($C97,'Active Hour''s Dump'!$A$3:$A$337,0),
MATCH(AX$2,'Active Hour''s Dump'!$D$2:$AH$2,0)
))),"")</f>
        <v>1062.704</v>
      </c>
      <c r="AY97" s="13" t="str">
        <f>_xlfn.IFNA(IF(AY$3="Productivity",
INDEX('Productivity Dump'!$E$4:$AJ$500,
MATCH($A97,'Productivity Dump'!$A$4:$A$500,0),
MATCH(AY$2,'Productivity Dump'!$E$3:$AJ$3,0)
),
IF(AY$3="Attendance",
INDEX('Attendance Dump'!$E$2:$AI$400,
MATCH($A97,'Attendance Dump'!$B$2:$B$400,0),
MATCH(AY$2,'Attendance Dump'!$E$1:$AI$1,0)
),
INDEX('Active Hour''s Dump'!$D$3:$AH$337,
MATCH($C97,'Active Hour''s Dump'!$A$3:$A$337,0),
MATCH(AY$2,'Active Hour''s Dump'!$D$2:$AH$2,0)
))),"")</f>
        <v>P</v>
      </c>
      <c r="AZ97" s="54">
        <f>_xlfn.IFNA(IF(AZ$3="Productivity",
INDEX('Productivity Dump'!$E$4:$AJ$500,
MATCH($A97,'Productivity Dump'!$A$4:$A$500,0),
MATCH(AZ$2,'Productivity Dump'!$E$3:$AJ$3,0)
),
IF(AZ$3="Attendance",
INDEX('Attendance Dump'!$E$2:$AI$400,
MATCH($A97,'Attendance Dump'!$B$2:$B$400,0),
MATCH(AZ$2,'Attendance Dump'!$E$1:$AI$1,0)
),
INDEX('Active Hour''s Dump'!$D$3:$AH$337,
MATCH($C97,'Active Hour''s Dump'!$A$3:$A$337,0),
MATCH(AZ$2,'Active Hour''s Dump'!$D$2:$AH$2,0)
))),"")</f>
        <v>5.6666666666666696</v>
      </c>
      <c r="BA97" s="13">
        <f>_xlfn.IFNA(IF(BA$3="Productivity",
INDEX('Productivity Dump'!$E$4:$AJ$500,
MATCH($A97,'Productivity Dump'!$A$4:$A$500,0),
MATCH(BA$2,'Productivity Dump'!$E$3:$AJ$3,0)
),
IF(BA$3="Attendance",
INDEX('Attendance Dump'!$E$2:$AI$400,
MATCH($A97,'Attendance Dump'!$B$2:$B$400,0),
MATCH(BA$2,'Attendance Dump'!$E$1:$AI$1,0)
),
INDEX('Active Hour''s Dump'!$D$3:$AH$337,
MATCH($C97,'Active Hour''s Dump'!$A$3:$A$337,0),
MATCH(BA$2,'Active Hour''s Dump'!$D$2:$AH$2,0)
))),"")</f>
        <v>1060.654</v>
      </c>
      <c r="BB97" s="13" t="str">
        <f>_xlfn.IFNA(IF(BB$3="Productivity",
INDEX('Productivity Dump'!$E$4:$AJ$500,
MATCH($A97,'Productivity Dump'!$A$4:$A$500,0),
MATCH(BB$2,'Productivity Dump'!$E$3:$AJ$3,0)
),
IF(BB$3="Attendance",
INDEX('Attendance Dump'!$E$2:$AI$400,
MATCH($A97,'Attendance Dump'!$B$2:$B$400,0),
MATCH(BB$2,'Attendance Dump'!$E$1:$AI$1,0)
),
INDEX('Active Hour''s Dump'!$D$3:$AH$337,
MATCH($C97,'Active Hour''s Dump'!$A$3:$A$337,0),
MATCH(BB$2,'Active Hour''s Dump'!$D$2:$AH$2,0)
))),"")</f>
        <v>P</v>
      </c>
      <c r="BC97" s="54">
        <f>_xlfn.IFNA(IF(BC$3="Productivity",
INDEX('Productivity Dump'!$E$4:$AJ$500,
MATCH($A97,'Productivity Dump'!$A$4:$A$500,0),
MATCH(BC$2,'Productivity Dump'!$E$3:$AJ$3,0)
),
IF(BC$3="Attendance",
INDEX('Attendance Dump'!$E$2:$AI$400,
MATCH($A97,'Attendance Dump'!$B$2:$B$400,0),
MATCH(BC$2,'Attendance Dump'!$E$1:$AI$1,0)
),
INDEX('Active Hour''s Dump'!$D$3:$AH$337,
MATCH($C97,'Active Hour''s Dump'!$A$3:$A$337,0),
MATCH(BC$2,'Active Hour''s Dump'!$D$2:$AH$2,0)
))),"")</f>
        <v>5.5833333333333304</v>
      </c>
      <c r="BD97" s="13">
        <f>_xlfn.IFNA(IF(BD$3="Productivity",
INDEX('Productivity Dump'!$E$4:$AJ$500,
MATCH($A97,'Productivity Dump'!$A$4:$A$500,0),
MATCH(BD$2,'Productivity Dump'!$E$3:$AJ$3,0)
),
IF(BD$3="Attendance",
INDEX('Attendance Dump'!$E$2:$AI$400,
MATCH($A97,'Attendance Dump'!$B$2:$B$400,0),
MATCH(BD$2,'Attendance Dump'!$E$1:$AI$1,0)
),
INDEX('Active Hour''s Dump'!$D$3:$AH$337,
MATCH($C97,'Active Hour''s Dump'!$A$3:$A$337,0),
MATCH(BD$2,'Active Hour''s Dump'!$D$2:$AH$2,0)
))),"")</f>
        <v>751.125</v>
      </c>
      <c r="BE97" s="13" t="str">
        <f>_xlfn.IFNA(IF(BE$3="Productivity",
INDEX('Productivity Dump'!$E$4:$AJ$500,
MATCH($A97,'Productivity Dump'!$A$4:$A$500,0),
MATCH(BE$2,'Productivity Dump'!$E$3:$AJ$3,0)
),
IF(BE$3="Attendance",
INDEX('Attendance Dump'!$E$2:$AI$400,
MATCH($A97,'Attendance Dump'!$B$2:$B$400,0),
MATCH(BE$2,'Attendance Dump'!$E$1:$AI$1,0)
),
INDEX('Active Hour''s Dump'!$D$3:$AH$337,
MATCH($C97,'Active Hour''s Dump'!$A$3:$A$337,0),
MATCH(BE$2,'Active Hour''s Dump'!$D$2:$AH$2,0)
))),"")</f>
        <v>P</v>
      </c>
      <c r="BF97" s="54">
        <f>_xlfn.IFNA(IF(BF$3="Productivity",
INDEX('Productivity Dump'!$E$4:$AJ$500,
MATCH($A97,'Productivity Dump'!$A$4:$A$500,0),
MATCH(BF$2,'Productivity Dump'!$E$3:$AJ$3,0)
),
IF(BF$3="Attendance",
INDEX('Attendance Dump'!$E$2:$AI$400,
MATCH($A97,'Attendance Dump'!$B$2:$B$400,0),
MATCH(BF$2,'Attendance Dump'!$E$1:$AI$1,0)
),
INDEX('Active Hour''s Dump'!$D$3:$AH$337,
MATCH($C97,'Active Hour''s Dump'!$A$3:$A$337,0),
MATCH(BF$2,'Active Hour''s Dump'!$D$2:$AH$2,0)
))),"")</f>
        <v>3.25</v>
      </c>
      <c r="BG97" s="13">
        <f>_xlfn.IFNA(IF(BG$3="Productivity",
INDEX('Productivity Dump'!$E$4:$AJ$500,
MATCH($A97,'Productivity Dump'!$A$4:$A$500,0),
MATCH(BG$2,'Productivity Dump'!$E$3:$AJ$3,0)
),
IF(BG$3="Attendance",
INDEX('Attendance Dump'!$E$2:$AI$400,
MATCH($A97,'Attendance Dump'!$B$2:$B$400,0),
MATCH(BG$2,'Attendance Dump'!$E$1:$AI$1,0)
),
INDEX('Active Hour''s Dump'!$D$3:$AH$337,
MATCH($C97,'Active Hour''s Dump'!$A$3:$A$337,0),
MATCH(BG$2,'Active Hour''s Dump'!$D$2:$AH$2,0)
))),"")</f>
        <v>0</v>
      </c>
      <c r="BH97" s="13" t="str">
        <f>_xlfn.IFNA(IF(BH$3="Productivity",
INDEX('Productivity Dump'!$E$4:$AJ$500,
MATCH($A97,'Productivity Dump'!$A$4:$A$500,0),
MATCH(BH$2,'Productivity Dump'!$E$3:$AJ$3,0)
),
IF(BH$3="Attendance",
INDEX('Attendance Dump'!$E$2:$AI$400,
MATCH($A97,'Attendance Dump'!$B$2:$B$400,0),
MATCH(BH$2,'Attendance Dump'!$E$1:$AI$1,0)
),
INDEX('Active Hour''s Dump'!$D$3:$AH$337,
MATCH($C97,'Active Hour''s Dump'!$A$3:$A$337,0),
MATCH(BH$2,'Active Hour''s Dump'!$D$2:$AH$2,0)
))),"")</f>
        <v>WO</v>
      </c>
      <c r="BI97" s="54">
        <f>_xlfn.IFNA(IF(BI$3="Productivity",
INDEX('Productivity Dump'!$E$4:$AJ$500,
MATCH($A97,'Productivity Dump'!$A$4:$A$500,0),
MATCH(BI$2,'Productivity Dump'!$E$3:$AJ$3,0)
),
IF(BI$3="Attendance",
INDEX('Attendance Dump'!$E$2:$AI$400,
MATCH($A97,'Attendance Dump'!$B$2:$B$400,0),
MATCH(BI$2,'Attendance Dump'!$E$1:$AI$1,0)
),
INDEX('Active Hour''s Dump'!$D$3:$AH$337,
MATCH($C97,'Active Hour''s Dump'!$A$3:$A$337,0),
MATCH(BI$2,'Active Hour''s Dump'!$D$2:$AH$2,0)
))),"")</f>
        <v>0</v>
      </c>
      <c r="BJ97" s="13">
        <f>_xlfn.IFNA(IF(BJ$3="Productivity",
INDEX('Productivity Dump'!$E$4:$AJ$500,
MATCH($A97,'Productivity Dump'!$A$4:$A$500,0),
MATCH(BJ$2,'Productivity Dump'!$E$3:$AJ$3,0)
),
IF(BJ$3="Attendance",
INDEX('Attendance Dump'!$E$2:$AI$400,
MATCH($A97,'Attendance Dump'!$B$2:$B$400,0),
MATCH(BJ$2,'Attendance Dump'!$E$1:$AI$1,0)
),
INDEX('Active Hour''s Dump'!$D$3:$AH$337,
MATCH($C97,'Active Hour''s Dump'!$A$3:$A$337,0),
MATCH(BJ$2,'Active Hour''s Dump'!$D$2:$AH$2,0)
))),"")</f>
        <v>243.077</v>
      </c>
      <c r="BK97" s="13" t="str">
        <f>_xlfn.IFNA(IF(BK$3="Productivity",
INDEX('Productivity Dump'!$E$4:$AJ$500,
MATCH($A97,'Productivity Dump'!$A$4:$A$500,0),
MATCH(BK$2,'Productivity Dump'!$E$3:$AJ$3,0)
),
IF(BK$3="Attendance",
INDEX('Attendance Dump'!$E$2:$AI$400,
MATCH($A97,'Attendance Dump'!$B$2:$B$400,0),
MATCH(BK$2,'Attendance Dump'!$E$1:$AI$1,0)
),
INDEX('Active Hour''s Dump'!$D$3:$AH$337,
MATCH($C97,'Active Hour''s Dump'!$A$3:$A$337,0),
MATCH(BK$2,'Active Hour''s Dump'!$D$2:$AH$2,0)
))),"")</f>
        <v>P</v>
      </c>
      <c r="BL97" s="54">
        <f>_xlfn.IFNA(IF(BL$3="Productivity",
INDEX('Productivity Dump'!$E$4:$AJ$500,
MATCH($A97,'Productivity Dump'!$A$4:$A$500,0),
MATCH(BL$2,'Productivity Dump'!$E$3:$AJ$3,0)
),
IF(BL$3="Attendance",
INDEX('Attendance Dump'!$E$2:$AI$400,
MATCH($A97,'Attendance Dump'!$B$2:$B$400,0),
MATCH(BL$2,'Attendance Dump'!$E$1:$AI$1,0)
),
INDEX('Active Hour''s Dump'!$D$3:$AH$337,
MATCH($C97,'Active Hour''s Dump'!$A$3:$A$337,0),
MATCH(BL$2,'Active Hour''s Dump'!$D$2:$AH$2,0)
))),"")</f>
        <v>1.3333333333333299</v>
      </c>
      <c r="BM97" s="13">
        <f>_xlfn.IFNA(IF(BM$3="Productivity",
INDEX('Productivity Dump'!$E$4:$AJ$500,
MATCH($A97,'Productivity Dump'!$A$4:$A$500,0),
MATCH(BM$2,'Productivity Dump'!$E$3:$AJ$3,0)
),
IF(BM$3="Attendance",
INDEX('Attendance Dump'!$E$2:$AI$400,
MATCH($A97,'Attendance Dump'!$B$2:$B$400,0),
MATCH(BM$2,'Attendance Dump'!$E$1:$AI$1,0)
),
INDEX('Active Hour''s Dump'!$D$3:$AH$337,
MATCH($C97,'Active Hour''s Dump'!$A$3:$A$337,0),
MATCH(BM$2,'Active Hour''s Dump'!$D$2:$AH$2,0)
))),"")</f>
        <v>1126.5509999999999</v>
      </c>
      <c r="BN97" s="13" t="str">
        <f>_xlfn.IFNA(IF(BN$3="Productivity",
INDEX('Productivity Dump'!$E$4:$AJ$500,
MATCH($A97,'Productivity Dump'!$A$4:$A$500,0),
MATCH(BN$2,'Productivity Dump'!$E$3:$AJ$3,0)
),
IF(BN$3="Attendance",
INDEX('Attendance Dump'!$E$2:$AI$400,
MATCH($A97,'Attendance Dump'!$B$2:$B$400,0),
MATCH(BN$2,'Attendance Dump'!$E$1:$AI$1,0)
),
INDEX('Active Hour''s Dump'!$D$3:$AH$337,
MATCH($C97,'Active Hour''s Dump'!$A$3:$A$337,0),
MATCH(BN$2,'Active Hour''s Dump'!$D$2:$AH$2,0)
))),"")</f>
        <v>P</v>
      </c>
      <c r="BO97" s="54">
        <f>_xlfn.IFNA(IF(BO$3="Productivity",
INDEX('Productivity Dump'!$E$4:$AJ$500,
MATCH($A97,'Productivity Dump'!$A$4:$A$500,0),
MATCH(BO$2,'Productivity Dump'!$E$3:$AJ$3,0)
),
IF(BO$3="Attendance",
INDEX('Attendance Dump'!$E$2:$AI$400,
MATCH($A97,'Attendance Dump'!$B$2:$B$400,0),
MATCH(BO$2,'Attendance Dump'!$E$1:$AI$1,0)
),
INDEX('Active Hour''s Dump'!$D$3:$AH$337,
MATCH($C97,'Active Hour''s Dump'!$A$3:$A$337,0),
MATCH(BO$2,'Active Hour''s Dump'!$D$2:$AH$2,0)
))),"")</f>
        <v>5</v>
      </c>
      <c r="BP97" s="13">
        <f>_xlfn.IFNA(IF(BP$3="Productivity",
INDEX('Productivity Dump'!$E$4:$AJ$500,
MATCH($A97,'Productivity Dump'!$A$4:$A$500,0),
MATCH(BP$2,'Productivity Dump'!$E$3:$AJ$3,0)
),
IF(BP$3="Attendance",
INDEX('Attendance Dump'!$E$2:$AI$400,
MATCH($A97,'Attendance Dump'!$B$2:$B$400,0),
MATCH(BP$2,'Attendance Dump'!$E$1:$AI$1,0)
),
INDEX('Active Hour''s Dump'!$D$3:$AH$337,
MATCH($C97,'Active Hour''s Dump'!$A$3:$A$337,0),
MATCH(BP$2,'Active Hour''s Dump'!$D$2:$AH$2,0)
))),"")</f>
        <v>1130.6260000000004</v>
      </c>
      <c r="BQ97" s="13" t="str">
        <f>_xlfn.IFNA(IF(BQ$3="Productivity",
INDEX('Productivity Dump'!$E$4:$AJ$500,
MATCH($A97,'Productivity Dump'!$A$4:$A$500,0),
MATCH(BQ$2,'Productivity Dump'!$E$3:$AJ$3,0)
),
IF(BQ$3="Attendance",
INDEX('Attendance Dump'!$E$2:$AI$400,
MATCH($A97,'Attendance Dump'!$B$2:$B$400,0),
MATCH(BQ$2,'Attendance Dump'!$E$1:$AI$1,0)
),
INDEX('Active Hour''s Dump'!$D$3:$AH$337,
MATCH($C97,'Active Hour''s Dump'!$A$3:$A$337,0),
MATCH(BQ$2,'Active Hour''s Dump'!$D$2:$AH$2,0)
))),"")</f>
        <v>P</v>
      </c>
      <c r="BR97" s="54">
        <f>_xlfn.IFNA(IF(BR$3="Productivity",
INDEX('Productivity Dump'!$E$4:$AJ$500,
MATCH($A97,'Productivity Dump'!$A$4:$A$500,0),
MATCH(BR$2,'Productivity Dump'!$E$3:$AJ$3,0)
),
IF(BR$3="Attendance",
INDEX('Attendance Dump'!$E$2:$AI$400,
MATCH($A97,'Attendance Dump'!$B$2:$B$400,0),
MATCH(BR$2,'Attendance Dump'!$E$1:$AI$1,0)
),
INDEX('Active Hour''s Dump'!$D$3:$AH$337,
MATCH($C97,'Active Hour''s Dump'!$A$3:$A$337,0),
MATCH(BR$2,'Active Hour''s Dump'!$D$2:$AH$2,0)
))),"")</f>
        <v>6.4166666666666696</v>
      </c>
      <c r="BS97" s="13">
        <f>_xlfn.IFNA(IF(BS$3="Productivity",
INDEX('Productivity Dump'!$E$4:$AJ$500,
MATCH($A97,'Productivity Dump'!$A$4:$A$500,0),
MATCH(BS$2,'Productivity Dump'!$E$3:$AJ$3,0)
),
IF(BS$3="Attendance",
INDEX('Attendance Dump'!$E$2:$AI$400,
MATCH($A97,'Attendance Dump'!$B$2:$B$400,0),
MATCH(BS$2,'Attendance Dump'!$E$1:$AI$1,0)
),
INDEX('Active Hour''s Dump'!$D$3:$AH$337,
MATCH($C97,'Active Hour''s Dump'!$A$3:$A$337,0),
MATCH(BS$2,'Active Hour''s Dump'!$D$2:$AH$2,0)
))),"")</f>
        <v>921.73500000000013</v>
      </c>
      <c r="BT97" s="13" t="str">
        <f>_xlfn.IFNA(IF(BT$3="Productivity",
INDEX('Productivity Dump'!$E$4:$AJ$500,
MATCH($A97,'Productivity Dump'!$A$4:$A$500,0),
MATCH(BT$2,'Productivity Dump'!$E$3:$AJ$3,0)
),
IF(BT$3="Attendance",
INDEX('Attendance Dump'!$E$2:$AI$400,
MATCH($A97,'Attendance Dump'!$B$2:$B$400,0),
MATCH(BT$2,'Attendance Dump'!$E$1:$AI$1,0)
),
INDEX('Active Hour''s Dump'!$D$3:$AH$337,
MATCH($C97,'Active Hour''s Dump'!$A$3:$A$337,0),
MATCH(BT$2,'Active Hour''s Dump'!$D$2:$AH$2,0)
))),"")</f>
        <v>H(P)</v>
      </c>
      <c r="BU97" s="54">
        <f>_xlfn.IFNA(IF(BU$3="Productivity",
INDEX('Productivity Dump'!$E$4:$AJ$500,
MATCH($A97,'Productivity Dump'!$A$4:$A$500,0),
MATCH(BU$2,'Productivity Dump'!$E$3:$AJ$3,0)
),
IF(BU$3="Attendance",
INDEX('Attendance Dump'!$E$2:$AI$400,
MATCH($A97,'Attendance Dump'!$B$2:$B$400,0),
MATCH(BU$2,'Attendance Dump'!$E$1:$AI$1,0)
),
INDEX('Active Hour''s Dump'!$D$3:$AH$337,
MATCH($C97,'Active Hour''s Dump'!$A$3:$A$337,0),
MATCH(BU$2,'Active Hour''s Dump'!$D$2:$AH$2,0)
))),"")</f>
        <v>4.3333333333333304</v>
      </c>
      <c r="BV97" s="13">
        <f>_xlfn.IFNA(IF(BV$3="Productivity",
INDEX('Productivity Dump'!$E$4:$AJ$500,
MATCH($A97,'Productivity Dump'!$A$4:$A$500,0),
MATCH(BV$2,'Productivity Dump'!$E$3:$AJ$3,0)
),
IF(BV$3="Attendance",
INDEX('Attendance Dump'!$E$2:$AI$400,
MATCH($A97,'Attendance Dump'!$B$2:$B$400,0),
MATCH(BV$2,'Attendance Dump'!$E$1:$AI$1,0)
),
INDEX('Active Hour''s Dump'!$D$3:$AH$337,
MATCH($C97,'Active Hour''s Dump'!$A$3:$A$337,0),
MATCH(BV$2,'Active Hour''s Dump'!$D$2:$AH$2,0)
))),"")</f>
        <v>1043.3039999999996</v>
      </c>
      <c r="BW97" s="13" t="str">
        <f>_xlfn.IFNA(IF(BW$3="Productivity",
INDEX('Productivity Dump'!$E$4:$AJ$500,
MATCH($A97,'Productivity Dump'!$A$4:$A$500,0),
MATCH(BW$2,'Productivity Dump'!$E$3:$AJ$3,0)
),
IF(BW$3="Attendance",
INDEX('Attendance Dump'!$E$2:$AI$400,
MATCH($A97,'Attendance Dump'!$B$2:$B$400,0),
MATCH(BW$2,'Attendance Dump'!$E$1:$AI$1,0)
),
INDEX('Active Hour''s Dump'!$D$3:$AH$337,
MATCH($C97,'Active Hour''s Dump'!$A$3:$A$337,0),
MATCH(BW$2,'Active Hour''s Dump'!$D$2:$AH$2,0)
))),"")</f>
        <v>P</v>
      </c>
      <c r="BX97" s="54">
        <f>_xlfn.IFNA(IF(BX$3="Productivity",
INDEX('Productivity Dump'!$E$4:$AJ$500,
MATCH($A97,'Productivity Dump'!$A$4:$A$500,0),
MATCH(BX$2,'Productivity Dump'!$E$3:$AJ$3,0)
),
IF(BX$3="Attendance",
INDEX('Attendance Dump'!$E$2:$AI$400,
MATCH($A97,'Attendance Dump'!$B$2:$B$400,0),
MATCH(BX$2,'Attendance Dump'!$E$1:$AI$1,0)
),
INDEX('Active Hour''s Dump'!$D$3:$AH$337,
MATCH($C97,'Active Hour''s Dump'!$A$3:$A$337,0),
MATCH(BX$2,'Active Hour''s Dump'!$D$2:$AH$2,0)
))),"")</f>
        <v>5.8333333333333304</v>
      </c>
      <c r="BY97" s="13">
        <f>_xlfn.IFNA(IF(BY$3="Productivity",
INDEX('Productivity Dump'!$E$4:$AJ$500,
MATCH($A97,'Productivity Dump'!$A$4:$A$500,0),
MATCH(BY$2,'Productivity Dump'!$E$3:$AJ$3,0)
),
IF(BY$3="Attendance",
INDEX('Attendance Dump'!$E$2:$AI$400,
MATCH($A97,'Attendance Dump'!$B$2:$B$400,0),
MATCH(BY$2,'Attendance Dump'!$E$1:$AI$1,0)
),
INDEX('Active Hour''s Dump'!$D$3:$AH$337,
MATCH($C97,'Active Hour''s Dump'!$A$3:$A$337,0),
MATCH(BY$2,'Active Hour''s Dump'!$D$2:$AH$2,0)
))),"")</f>
        <v>409.62700000000001</v>
      </c>
      <c r="BZ97" s="13" t="str">
        <f>_xlfn.IFNA(IF(BZ$3="Productivity",
INDEX('Productivity Dump'!$E$4:$AJ$500,
MATCH($A97,'Productivity Dump'!$A$4:$A$500,0),
MATCH(BZ$2,'Productivity Dump'!$E$3:$AJ$3,0)
),
IF(BZ$3="Attendance",
INDEX('Attendance Dump'!$E$2:$AI$400,
MATCH($A97,'Attendance Dump'!$B$2:$B$400,0),
MATCH(BZ$2,'Attendance Dump'!$E$1:$AI$1,0)
),
INDEX('Active Hour''s Dump'!$D$3:$AH$337,
MATCH($C97,'Active Hour''s Dump'!$A$3:$A$337,0),
MATCH(BZ$2,'Active Hour''s Dump'!$D$2:$AH$2,0)
))),"")</f>
        <v>P</v>
      </c>
      <c r="CA97" s="54">
        <f>_xlfn.IFNA(IF(CA$3="Productivity",
INDEX('Productivity Dump'!$E$4:$AJ$500,
MATCH($A97,'Productivity Dump'!$A$4:$A$500,0),
MATCH(CA$2,'Productivity Dump'!$E$3:$AJ$3,0)
),
IF(CA$3="Attendance",
INDEX('Attendance Dump'!$E$2:$AI$400,
MATCH($A97,'Attendance Dump'!$B$2:$B$400,0),
MATCH(CA$2,'Attendance Dump'!$E$1:$AI$1,0)
),
INDEX('Active Hour''s Dump'!$D$3:$AH$337,
MATCH($C97,'Active Hour''s Dump'!$A$3:$A$337,0),
MATCH(CA$2,'Active Hour''s Dump'!$D$2:$AH$2,0)
))),"")</f>
        <v>2</v>
      </c>
      <c r="CB97" s="13">
        <f>_xlfn.IFNA(IF(CB$3="Productivity",
INDEX('Productivity Dump'!$E$4:$AJ$500,
MATCH($A97,'Productivity Dump'!$A$4:$A$500,0),
MATCH(CB$2,'Productivity Dump'!$E$3:$AJ$3,0)
),
IF(CB$3="Attendance",
INDEX('Attendance Dump'!$E$2:$AI$400,
MATCH($A97,'Attendance Dump'!$B$2:$B$400,0),
MATCH(CB$2,'Attendance Dump'!$E$1:$AI$1,0)
),
INDEX('Active Hour''s Dump'!$D$3:$AH$337,
MATCH($C97,'Active Hour''s Dump'!$A$3:$A$337,0),
MATCH(CB$2,'Active Hour''s Dump'!$D$2:$AH$2,0)
))),"")</f>
        <v>0</v>
      </c>
      <c r="CC97" s="13" t="str">
        <f>_xlfn.IFNA(IF(CC$3="Productivity",
INDEX('Productivity Dump'!$E$4:$AJ$500,
MATCH($A97,'Productivity Dump'!$A$4:$A$500,0),
MATCH(CC$2,'Productivity Dump'!$E$3:$AJ$3,0)
),
IF(CC$3="Attendance",
INDEX('Attendance Dump'!$E$2:$AI$400,
MATCH($A97,'Attendance Dump'!$B$2:$B$400,0),
MATCH(CC$2,'Attendance Dump'!$E$1:$AI$1,0)
),
INDEX('Active Hour''s Dump'!$D$3:$AH$337,
MATCH($C97,'Active Hour''s Dump'!$A$3:$A$337,0),
MATCH(CC$2,'Active Hour''s Dump'!$D$2:$AH$2,0)
))),"")</f>
        <v>WO</v>
      </c>
      <c r="CD97" s="54">
        <f>_xlfn.IFNA(IF(CD$3="Productivity",
INDEX('Productivity Dump'!$E$4:$AJ$500,
MATCH($A97,'Productivity Dump'!$A$4:$A$500,0),
MATCH(CD$2,'Productivity Dump'!$E$3:$AJ$3,0)
),
IF(CD$3="Attendance",
INDEX('Attendance Dump'!$E$2:$AI$400,
MATCH($A97,'Attendance Dump'!$B$2:$B$400,0),
MATCH(CD$2,'Attendance Dump'!$E$1:$AI$1,0)
),
INDEX('Active Hour''s Dump'!$D$3:$AH$337,
MATCH($C97,'Active Hour''s Dump'!$A$3:$A$337,0),
MATCH(CD$2,'Active Hour''s Dump'!$D$2:$AH$2,0)
))),"")</f>
        <v>0</v>
      </c>
      <c r="CE97" s="13">
        <f>_xlfn.IFNA(IF(CE$3="Productivity",
INDEX('Productivity Dump'!$E$4:$AJ$500,
MATCH($A97,'Productivity Dump'!$A$4:$A$500,0),
MATCH(CE$2,'Productivity Dump'!$E$3:$AJ$3,0)
),
IF(CE$3="Attendance",
INDEX('Attendance Dump'!$E$2:$AI$400,
MATCH($A97,'Attendance Dump'!$B$2:$B$400,0),
MATCH(CE$2,'Attendance Dump'!$E$1:$AI$1,0)
),
INDEX('Active Hour''s Dump'!$D$3:$AH$337,
MATCH($C97,'Active Hour''s Dump'!$A$3:$A$337,0),
MATCH(CE$2,'Active Hour''s Dump'!$D$2:$AH$2,0)
))),"")</f>
        <v>311.86200000000008</v>
      </c>
      <c r="CF97" s="13" t="str">
        <f>_xlfn.IFNA(IF(CF$3="Productivity",
INDEX('Productivity Dump'!$E$4:$AJ$500,
MATCH($A97,'Productivity Dump'!$A$4:$A$500,0),
MATCH(CF$2,'Productivity Dump'!$E$3:$AJ$3,0)
),
IF(CF$3="Attendance",
INDEX('Attendance Dump'!$E$2:$AI$400,
MATCH($A97,'Attendance Dump'!$B$2:$B$400,0),
MATCH(CF$2,'Attendance Dump'!$E$1:$AI$1,0)
),
INDEX('Active Hour''s Dump'!$D$3:$AH$337,
MATCH($C97,'Active Hour''s Dump'!$A$3:$A$337,0),
MATCH(CF$2,'Active Hour''s Dump'!$D$2:$AH$2,0)
))),"")</f>
        <v>P</v>
      </c>
      <c r="CG97" s="54">
        <f>_xlfn.IFNA(IF(CG$3="Productivity",
INDEX('Productivity Dump'!$E$4:$AJ$500,
MATCH($A97,'Productivity Dump'!$A$4:$A$500,0),
MATCH(CG$2,'Productivity Dump'!$E$3:$AJ$3,0)
),
IF(CG$3="Attendance",
INDEX('Attendance Dump'!$E$2:$AI$400,
MATCH($A97,'Attendance Dump'!$B$2:$B$400,0),
MATCH(CG$2,'Attendance Dump'!$E$1:$AI$1,0)
),
INDEX('Active Hour''s Dump'!$D$3:$AH$337,
MATCH($C97,'Active Hour''s Dump'!$A$3:$A$337,0),
MATCH(CG$2,'Active Hour''s Dump'!$D$2:$AH$2,0)
))),"")</f>
        <v>1.8333333333333299</v>
      </c>
      <c r="CH97" s="13">
        <f>_xlfn.IFNA(IF(CH$3="Productivity",
INDEX('Productivity Dump'!$E$4:$AJ$500,
MATCH($A97,'Productivity Dump'!$A$4:$A$500,0),
MATCH(CH$2,'Productivity Dump'!$E$3:$AJ$3,0)
),
IF(CH$3="Attendance",
INDEX('Attendance Dump'!$E$2:$AI$400,
MATCH($A97,'Attendance Dump'!$B$2:$B$400,0),
MATCH(CH$2,'Attendance Dump'!$E$1:$AI$1,0)
),
INDEX('Active Hour''s Dump'!$D$3:$AH$337,
MATCH($C97,'Active Hour''s Dump'!$A$3:$A$337,0),
MATCH(CH$2,'Active Hour''s Dump'!$D$2:$AH$2,0)
))),"")</f>
        <v>786.39999999999975</v>
      </c>
      <c r="CI97" s="13" t="str">
        <f>_xlfn.IFNA(IF(CI$3="Productivity",
INDEX('Productivity Dump'!$E$4:$AJ$500,
MATCH($A97,'Productivity Dump'!$A$4:$A$500,0),
MATCH(CI$2,'Productivity Dump'!$E$3:$AJ$3,0)
),
IF(CI$3="Attendance",
INDEX('Attendance Dump'!$E$2:$AI$400,
MATCH($A97,'Attendance Dump'!$B$2:$B$400,0),
MATCH(CI$2,'Attendance Dump'!$E$1:$AI$1,0)
),
INDEX('Active Hour''s Dump'!$D$3:$AH$337,
MATCH($C97,'Active Hour''s Dump'!$A$3:$A$337,0),
MATCH(CI$2,'Active Hour''s Dump'!$D$2:$AH$2,0)
))),"")</f>
        <v>P</v>
      </c>
      <c r="CJ97" s="54">
        <f>_xlfn.IFNA(IF(CJ$3="Productivity",
INDEX('Productivity Dump'!$E$4:$AJ$500,
MATCH($A97,'Productivity Dump'!$A$4:$A$500,0),
MATCH(CJ$2,'Productivity Dump'!$E$3:$AJ$3,0)
),
IF(CJ$3="Attendance",
INDEX('Attendance Dump'!$E$2:$AI$400,
MATCH($A97,'Attendance Dump'!$B$2:$B$400,0),
MATCH(CJ$2,'Attendance Dump'!$E$1:$AI$1,0)
),
INDEX('Active Hour''s Dump'!$D$3:$AH$337,
MATCH($C97,'Active Hour''s Dump'!$A$3:$A$337,0),
MATCH(CJ$2,'Active Hour''s Dump'!$D$2:$AH$2,0)
))),"")</f>
        <v>3.9166666666666701</v>
      </c>
      <c r="CK97" s="13">
        <f>_xlfn.IFNA(IF(CK$3="Productivity",
INDEX('Productivity Dump'!$E$4:$AJ$500,
MATCH($A97,'Productivity Dump'!$A$4:$A$500,0),
MATCH(CK$2,'Productivity Dump'!$E$3:$AJ$3,0)
),
IF(CK$3="Attendance",
INDEX('Attendance Dump'!$E$2:$AI$400,
MATCH($A97,'Attendance Dump'!$B$2:$B$400,0),
MATCH(CK$2,'Attendance Dump'!$E$1:$AI$1,0)
),
INDEX('Active Hour''s Dump'!$D$3:$AH$337,
MATCH($C97,'Active Hour''s Dump'!$A$3:$A$337,0),
MATCH(CK$2,'Active Hour''s Dump'!$D$2:$AH$2,0)
))),"")</f>
        <v>1268.259</v>
      </c>
      <c r="CL97" s="13" t="str">
        <f>_xlfn.IFNA(IF(CL$3="Productivity",
INDEX('Productivity Dump'!$E$4:$AJ$500,
MATCH($A97,'Productivity Dump'!$A$4:$A$500,0),
MATCH(CL$2,'Productivity Dump'!$E$3:$AJ$3,0)
),
IF(CL$3="Attendance",
INDEX('Attendance Dump'!$E$2:$AI$400,
MATCH($A97,'Attendance Dump'!$B$2:$B$400,0),
MATCH(CL$2,'Attendance Dump'!$E$1:$AI$1,0)
),
INDEX('Active Hour''s Dump'!$D$3:$AH$337,
MATCH($C97,'Active Hour''s Dump'!$A$3:$A$337,0),
MATCH(CL$2,'Active Hour''s Dump'!$D$2:$AH$2,0)
))),"")</f>
        <v>P</v>
      </c>
      <c r="CM97" s="54">
        <f>_xlfn.IFNA(IF(CM$3="Productivity",
INDEX('Productivity Dump'!$E$4:$AJ$500,
MATCH($A97,'Productivity Dump'!$A$4:$A$500,0),
MATCH(CM$2,'Productivity Dump'!$E$3:$AJ$3,0)
),
IF(CM$3="Attendance",
INDEX('Attendance Dump'!$E$2:$AI$400,
MATCH($A97,'Attendance Dump'!$B$2:$B$400,0),
MATCH(CM$2,'Attendance Dump'!$E$1:$AI$1,0)
),
INDEX('Active Hour''s Dump'!$D$3:$AH$337,
MATCH($C97,'Active Hour''s Dump'!$A$3:$A$337,0),
MATCH(CM$2,'Active Hour''s Dump'!$D$2:$AH$2,0)
))),"")</f>
        <v>6.9166666666666696</v>
      </c>
      <c r="CN97" s="13">
        <f>_xlfn.IFNA(IF(CN$3="Productivity",
INDEX('Productivity Dump'!$E$4:$AJ$500,
MATCH($A97,'Productivity Dump'!$A$4:$A$500,0),
MATCH(CN$2,'Productivity Dump'!$E$3:$AJ$3,0)
),
IF(CN$3="Attendance",
INDEX('Attendance Dump'!$E$2:$AI$400,
MATCH($A97,'Attendance Dump'!$B$2:$B$400,0),
MATCH(CN$2,'Attendance Dump'!$E$1:$AI$1,0)
),
INDEX('Active Hour''s Dump'!$D$3:$AH$337,
MATCH($C97,'Active Hour''s Dump'!$A$3:$A$337,0),
MATCH(CN$2,'Active Hour''s Dump'!$D$2:$AH$2,0)
))),"")</f>
        <v>0</v>
      </c>
      <c r="CO97" s="13">
        <f>_xlfn.IFNA(IF(CO$3="Productivity",
INDEX('Productivity Dump'!$E$4:$AJ$500,
MATCH($A97,'Productivity Dump'!$A$4:$A$500,0),
MATCH(CO$2,'Productivity Dump'!$E$3:$AJ$3,0)
),
IF(CO$3="Attendance",
INDEX('Attendance Dump'!$E$2:$AI$400,
MATCH($A97,'Attendance Dump'!$B$2:$B$400,0),
MATCH(CO$2,'Attendance Dump'!$E$1:$AI$1,0)
),
INDEX('Active Hour''s Dump'!$D$3:$AH$337,
MATCH($C97,'Active Hour''s Dump'!$A$3:$A$337,0),
MATCH(CO$2,'Active Hour''s Dump'!$D$2:$AH$2,0)
))),"")</f>
        <v>0</v>
      </c>
      <c r="CP97" s="54">
        <f>_xlfn.IFNA(IF(CP$3="Productivity",
INDEX('Productivity Dump'!$E$4:$AJ$500,
MATCH($A97,'Productivity Dump'!$A$4:$A$500,0),
MATCH(CP$2,'Productivity Dump'!$E$3:$AJ$3,0)
),
IF(CP$3="Attendance",
INDEX('Attendance Dump'!$E$2:$AI$400,
MATCH($A97,'Attendance Dump'!$B$2:$B$400,0),
MATCH(CP$2,'Attendance Dump'!$E$1:$AI$1,0)
),
INDEX('Active Hour''s Dump'!$D$3:$AH$337,
MATCH($C97,'Active Hour''s Dump'!$A$3:$A$337,0),
MATCH(CP$2,'Active Hour''s Dump'!$D$2:$AH$2,0)
))),"")</f>
        <v>0</v>
      </c>
      <c r="CQ97" s="13">
        <f>_xlfn.IFNA(IF(CQ$3="Productivity",
INDEX('Productivity Dump'!$E$4:$AJ$500,
MATCH($A97,'Productivity Dump'!$A$4:$A$500,0),
MATCH(CQ$2,'Productivity Dump'!$E$3:$AJ$3,0)
),
IF(CQ$3="Attendance",
INDEX('Attendance Dump'!$E$2:$AI$400,
MATCH($A97,'Attendance Dump'!$B$2:$B$400,0),
MATCH(CQ$2,'Attendance Dump'!$E$1:$AI$1,0)
),
INDEX('Active Hour''s Dump'!$D$3:$AH$337,
MATCH($C97,'Active Hour''s Dump'!$A$3:$A$337,0),
MATCH(CQ$2,'Active Hour''s Dump'!$D$2:$AH$2,0)
))),"")</f>
        <v>0</v>
      </c>
      <c r="CR97" s="13">
        <f>_xlfn.IFNA(IF(CR$3="Productivity",
INDEX('Productivity Dump'!$E$4:$AJ$500,
MATCH($A97,'Productivity Dump'!$A$4:$A$500,0),
MATCH(CR$2,'Productivity Dump'!$E$3:$AJ$3,0)
),
IF(CR$3="Attendance",
INDEX('Attendance Dump'!$E$2:$AI$400,
MATCH($A97,'Attendance Dump'!$B$2:$B$400,0),
MATCH(CR$2,'Attendance Dump'!$E$1:$AI$1,0)
),
INDEX('Active Hour''s Dump'!$D$3:$AH$337,
MATCH($C97,'Active Hour''s Dump'!$A$3:$A$337,0),
MATCH(CR$2,'Active Hour''s Dump'!$D$2:$AH$2,0)
))),"")</f>
        <v>0</v>
      </c>
      <c r="CS97" s="54">
        <f>_xlfn.IFNA(IF(CS$3="Productivity",
INDEX('Productivity Dump'!$E$4:$AJ$500,
MATCH($A97,'Productivity Dump'!$A$4:$A$500,0),
MATCH(CS$2,'Productivity Dump'!$E$3:$AJ$3,0)
),
IF(CS$3="Attendance",
INDEX('Attendance Dump'!$E$2:$AI$400,
MATCH($A97,'Attendance Dump'!$B$2:$B$400,0),
MATCH(CS$2,'Attendance Dump'!$E$1:$AI$1,0)
),
INDEX('Active Hour''s Dump'!$D$3:$AH$337,
MATCH($C97,'Active Hour''s Dump'!$A$3:$A$337,0),
MATCH(CS$2,'Active Hour''s Dump'!$D$2:$AH$2,0)
))),"")</f>
        <v>0</v>
      </c>
      <c r="CT97" s="13">
        <f>_xlfn.IFNA(IF(CT$3="Productivity",
INDEX('Productivity Dump'!$E$4:$AJ$500,
MATCH($A97,'Productivity Dump'!$A$4:$A$500,0),
MATCH(CT$2,'Productivity Dump'!$E$3:$AJ$3,0)
),
IF(CT$3="Attendance",
INDEX('Attendance Dump'!$E$2:$AI$400,
MATCH($A97,'Attendance Dump'!$B$2:$B$400,0),
MATCH(CT$2,'Attendance Dump'!$E$1:$AI$1,0)
),
INDEX('Active Hour''s Dump'!$D$3:$AH$337,
MATCH($C97,'Active Hour''s Dump'!$A$3:$A$337,0),
MATCH(CT$2,'Active Hour''s Dump'!$D$2:$AH$2,0)
))),"")</f>
        <v>0</v>
      </c>
      <c r="CU97" s="13">
        <f>_xlfn.IFNA(IF(CU$3="Productivity",
INDEX('Productivity Dump'!$E$4:$AJ$500,
MATCH($A97,'Productivity Dump'!$A$4:$A$500,0),
MATCH(CU$2,'Productivity Dump'!$E$3:$AJ$3,0)
),
IF(CU$3="Attendance",
INDEX('Attendance Dump'!$E$2:$AI$400,
MATCH($A97,'Attendance Dump'!$B$2:$B$400,0),
MATCH(CU$2,'Attendance Dump'!$E$1:$AI$1,0)
),
INDEX('Active Hour''s Dump'!$D$3:$AH$337,
MATCH($C97,'Active Hour''s Dump'!$A$3:$A$337,0),
MATCH(CU$2,'Active Hour''s Dump'!$D$2:$AH$2,0)
))),"")</f>
        <v>0</v>
      </c>
      <c r="CV97" s="54">
        <f>_xlfn.IFNA(IF(CV$3="Productivity",
INDEX('Productivity Dump'!$E$4:$AJ$500,
MATCH($A97,'Productivity Dump'!$A$4:$A$500,0),
MATCH(CV$2,'Productivity Dump'!$E$3:$AJ$3,0)
),
IF(CV$3="Attendance",
INDEX('Attendance Dump'!$E$2:$AI$400,
MATCH($A97,'Attendance Dump'!$B$2:$B$400,0),
MATCH(CV$2,'Attendance Dump'!$E$1:$AI$1,0)
),
INDEX('Active Hour''s Dump'!$D$3:$AH$337,
MATCH($C97,'Active Hour''s Dump'!$A$3:$A$337,0),
MATCH(CV$2,'Active Hour''s Dump'!$D$2:$AH$2,0)
))),"")</f>
        <v>0</v>
      </c>
      <c r="CW97" s="13"/>
      <c r="CX97" s="13"/>
      <c r="CY97" s="54"/>
      <c r="DA97" s="57">
        <f t="shared" si="69"/>
        <v>110.41666666666666</v>
      </c>
      <c r="DB97" s="35">
        <f t="shared" si="70"/>
        <v>21450.701000000001</v>
      </c>
      <c r="DC97" s="35">
        <f t="shared" si="67"/>
        <v>0</v>
      </c>
      <c r="DD97" s="35">
        <f t="shared" ca="1" si="68"/>
        <v>0</v>
      </c>
      <c r="DF97" s="32" cm="1">
        <f t="array" ref="DF97">SUMPRODUCT(
    (MOD(COLUMN(H97:CV97) - COLUMN(H97), 3) = 0) *
    (H97:CV97 = 0) *
    (I97:CW97 = "P") *
    (COUNTIF(UKHoliday, H$2:CV$2) = 0)
)</f>
        <v>0</v>
      </c>
      <c r="DG97" s="33" cm="1">
        <f t="array" ref="DG97">SUMPRODUCT(
  (MOD(COLUMN(H97:CV97) - COLUMN(H97), 3) = 0) *
  (H97:CV97 &gt; 0) *
  (H97:CV97 &lt; 0.5 * IF(((WEEKDAY(H$2:CV$2, 2) = 1) + (WEEKDAY(H$2:CV$2, 2) = 6)), G97, F97)) *
  (I97:CW97 = "P") *
  (COUNTIF(UKHoliday, H$2:CV$2) = 0)
)</f>
        <v>1</v>
      </c>
      <c r="DH97" s="33" cm="1">
        <f t="array" ref="DH97">SUMPRODUCT(
  (MOD(COLUMN(H97:CV97) - COLUMN(H97), 3) = 0) *
  (H97:CV97 &gt; 0.5 * IF(((WEEKDAY(H$2:CV$2, 2) = 1) + (WEEKDAY(H$2:CV$2, 2) = 6)), $G97, $F97)) *
  (H97:CV97 &lt; 0.8 * IF(((WEEKDAY(H$2:CV$2, 2) = 1) + (WEEKDAY(H$2:CV$2, 2) = 6)), $G97, $F97)) *
  (I97:CW97 = "P") *
  (COUNTIF(UKHoliday, H$2:CV$2) = 0)
)</f>
        <v>3</v>
      </c>
      <c r="DI97" s="33" cm="1">
        <f t="array" ref="DI97">SUMPRODUCT(
  (MOD(COLUMN(H97:CV97) - COLUMN(H97), 3) = 0) *
  (H97:CV97 &gt; 0.8 * IF(((WEEKDAY(H$2:CV$2, 2) = 1) + (WEEKDAY(H$2:CV$2, 2) = 6)), $G97, $F97)) *
  (H97:CV97 &lt; 1 * IF(((WEEKDAY(H$2:CV$2, 2) = 1) + (WEEKDAY(H$2:CV$2, 2) = 6)), $G97, $F97)) *
  (I97:CW97 = "P") *
  (COUNTIF(UKHoliday, H$2:CV$2) = 0)
)</f>
        <v>3</v>
      </c>
    </row>
    <row r="98" spans="1:113" x14ac:dyDescent="0.3">
      <c r="A98" s="8" t="s">
        <v>69</v>
      </c>
      <c r="B98" s="8" t="s">
        <v>544</v>
      </c>
      <c r="C98" s="9" t="s">
        <v>616</v>
      </c>
      <c r="D98" s="62" t="s">
        <v>450</v>
      </c>
      <c r="E98" s="35">
        <v>18600</v>
      </c>
      <c r="F98" s="35">
        <f t="shared" si="65"/>
        <v>930</v>
      </c>
      <c r="G98" s="35">
        <f t="shared" si="66"/>
        <v>465</v>
      </c>
      <c r="H98" s="13">
        <f>_xlfn.IFNA(IF(H$3="Productivity",
INDEX('Productivity Dump'!$E$4:$AJ$500,
MATCH($A98,'Productivity Dump'!$A$4:$A$500,0),
MATCH(H$2,'Productivity Dump'!$E$3:$AJ$3,0)
),
IF(H$3="Attendance",
INDEX('Attendance Dump'!$E$2:$AI$400,
MATCH($A98,'Attendance Dump'!$B$2:$B$400,0),
MATCH(H$2,'Attendance Dump'!$E$1:$AI$1,0)
),
INDEX('Active Hour''s Dump'!$D$3:$AH$337,
MATCH($C98,'Active Hour''s Dump'!$A$3:$A$337,0),
MATCH(H$2,'Active Hour''s Dump'!$D$2:$AH$2,0)
))),"")</f>
        <v>807.84100000000001</v>
      </c>
      <c r="I98" s="13" t="str">
        <f>_xlfn.IFNA(IF(I$3="Productivity",
INDEX('Productivity Dump'!$E$4:$AJ$500,
MATCH($A98,'Productivity Dump'!$A$4:$A$500,0),
MATCH(I$2,'Productivity Dump'!$E$3:$AJ$3,0)
),
IF(I$3="Attendance",
INDEX('Attendance Dump'!$E$2:$AI$400,
MATCH($A98,'Attendance Dump'!$B$2:$B$400,0),
MATCH(I$2,'Attendance Dump'!$E$1:$AI$1,0)
),
INDEX('Active Hour''s Dump'!$D$3:$AH$337,
MATCH($C98,'Active Hour''s Dump'!$A$3:$A$337,0),
MATCH(I$2,'Active Hour''s Dump'!$D$2:$AH$2,0)
))),"")</f>
        <v>P</v>
      </c>
      <c r="J98" s="54">
        <f>_xlfn.IFNA(IF(J$3="Productivity",
INDEX('Productivity Dump'!$E$4:$AJ$500,
MATCH($A98,'Productivity Dump'!$A$4:$A$500,0),
MATCH(J$2,'Productivity Dump'!$E$3:$AJ$3,0)
),
IF(J$3="Attendance",
INDEX('Attendance Dump'!$E$2:$AI$400,
MATCH($A98,'Attendance Dump'!$B$2:$B$400,0),
MATCH(J$2,'Attendance Dump'!$E$1:$AI$1,0)
),
INDEX('Active Hour''s Dump'!$D$3:$AH$337,
MATCH($C98,'Active Hour''s Dump'!$A$3:$A$337,0),
MATCH(J$2,'Active Hour''s Dump'!$D$2:$AH$2,0)
))),"")</f>
        <v>5.5</v>
      </c>
      <c r="K98" s="13">
        <f>_xlfn.IFNA(IF(K$3="Productivity",
INDEX('Productivity Dump'!$E$4:$AJ$500,
MATCH($A98,'Productivity Dump'!$A$4:$A$500,0),
MATCH(K$2,'Productivity Dump'!$E$3:$AJ$3,0)
),
IF(K$3="Attendance",
INDEX('Attendance Dump'!$E$2:$AI$400,
MATCH($A98,'Attendance Dump'!$B$2:$B$400,0),
MATCH(K$2,'Attendance Dump'!$E$1:$AI$1,0)
),
INDEX('Active Hour''s Dump'!$D$3:$AH$337,
MATCH($C98,'Active Hour''s Dump'!$A$3:$A$337,0),
MATCH(K$2,'Active Hour''s Dump'!$D$2:$AH$2,0)
))),"")</f>
        <v>434.7999999999999</v>
      </c>
      <c r="L98" s="13" t="str">
        <f>_xlfn.IFNA(IF(L$3="Productivity",
INDEX('Productivity Dump'!$E$4:$AJ$500,
MATCH($A98,'Productivity Dump'!$A$4:$A$500,0),
MATCH(L$2,'Productivity Dump'!$E$3:$AJ$3,0)
),
IF(L$3="Attendance",
INDEX('Attendance Dump'!$E$2:$AI$400,
MATCH($A98,'Attendance Dump'!$B$2:$B$400,0),
MATCH(L$2,'Attendance Dump'!$E$1:$AI$1,0)
),
INDEX('Active Hour''s Dump'!$D$3:$AH$337,
MATCH($C98,'Active Hour''s Dump'!$A$3:$A$337,0),
MATCH(L$2,'Active Hour''s Dump'!$D$2:$AH$2,0)
))),"")</f>
        <v>PL-HL</v>
      </c>
      <c r="M98" s="54">
        <f>_xlfn.IFNA(IF(M$3="Productivity",
INDEX('Productivity Dump'!$E$4:$AJ$500,
MATCH($A98,'Productivity Dump'!$A$4:$A$500,0),
MATCH(M$2,'Productivity Dump'!$E$3:$AJ$3,0)
),
IF(M$3="Attendance",
INDEX('Attendance Dump'!$E$2:$AI$400,
MATCH($A98,'Attendance Dump'!$B$2:$B$400,0),
MATCH(M$2,'Attendance Dump'!$E$1:$AI$1,0)
),
INDEX('Active Hour''s Dump'!$D$3:$AH$337,
MATCH($C98,'Active Hour''s Dump'!$A$3:$A$337,0),
MATCH(M$2,'Active Hour''s Dump'!$D$2:$AH$2,0)
))),"")</f>
        <v>2.5833333333333299</v>
      </c>
      <c r="N98" s="13">
        <f>_xlfn.IFNA(IF(N$3="Productivity",
INDEX('Productivity Dump'!$E$4:$AJ$500,
MATCH($A98,'Productivity Dump'!$A$4:$A$500,0),
MATCH(N$2,'Productivity Dump'!$E$3:$AJ$3,0)
),
IF(N$3="Attendance",
INDEX('Attendance Dump'!$E$2:$AI$400,
MATCH($A98,'Attendance Dump'!$B$2:$B$400,0),
MATCH(N$2,'Attendance Dump'!$E$1:$AI$1,0)
),
INDEX('Active Hour''s Dump'!$D$3:$AH$337,
MATCH($C98,'Active Hour''s Dump'!$A$3:$A$337,0),
MATCH(N$2,'Active Hour''s Dump'!$D$2:$AH$2,0)
))),"")</f>
        <v>787.52400000000011</v>
      </c>
      <c r="O98" s="13" t="str">
        <f>_xlfn.IFNA(IF(O$3="Productivity",
INDEX('Productivity Dump'!$E$4:$AJ$500,
MATCH($A98,'Productivity Dump'!$A$4:$A$500,0),
MATCH(O$2,'Productivity Dump'!$E$3:$AJ$3,0)
),
IF(O$3="Attendance",
INDEX('Attendance Dump'!$E$2:$AI$400,
MATCH($A98,'Attendance Dump'!$B$2:$B$400,0),
MATCH(O$2,'Attendance Dump'!$E$1:$AI$1,0)
),
INDEX('Active Hour''s Dump'!$D$3:$AH$337,
MATCH($C98,'Active Hour''s Dump'!$A$3:$A$337,0),
MATCH(O$2,'Active Hour''s Dump'!$D$2:$AH$2,0)
))),"")</f>
        <v>P</v>
      </c>
      <c r="P98" s="54">
        <f>_xlfn.IFNA(IF(P$3="Productivity",
INDEX('Productivity Dump'!$E$4:$AJ$500,
MATCH($A98,'Productivity Dump'!$A$4:$A$500,0),
MATCH(P$2,'Productivity Dump'!$E$3:$AJ$3,0)
),
IF(P$3="Attendance",
INDEX('Attendance Dump'!$E$2:$AI$400,
MATCH($A98,'Attendance Dump'!$B$2:$B$400,0),
MATCH(P$2,'Attendance Dump'!$E$1:$AI$1,0)
),
INDEX('Active Hour''s Dump'!$D$3:$AH$337,
MATCH($C98,'Active Hour''s Dump'!$A$3:$A$337,0),
MATCH(P$2,'Active Hour''s Dump'!$D$2:$AH$2,0)
))),"")</f>
        <v>4.8333333333333304</v>
      </c>
      <c r="Q98" s="13">
        <f>_xlfn.IFNA(IF(Q$3="Productivity",
INDEX('Productivity Dump'!$E$4:$AJ$500,
MATCH($A98,'Productivity Dump'!$A$4:$A$500,0),
MATCH(Q$2,'Productivity Dump'!$E$3:$AJ$3,0)
),
IF(Q$3="Attendance",
INDEX('Attendance Dump'!$E$2:$AI$400,
MATCH($A98,'Attendance Dump'!$B$2:$B$400,0),
MATCH(Q$2,'Attendance Dump'!$E$1:$AI$1,0)
),
INDEX('Active Hour''s Dump'!$D$3:$AH$337,
MATCH($C98,'Active Hour''s Dump'!$A$3:$A$337,0),
MATCH(Q$2,'Active Hour''s Dump'!$D$2:$AH$2,0)
))),"")</f>
        <v>0</v>
      </c>
      <c r="R98" s="13" t="str">
        <f>_xlfn.IFNA(IF(R$3="Productivity",
INDEX('Productivity Dump'!$E$4:$AJ$500,
MATCH($A98,'Productivity Dump'!$A$4:$A$500,0),
MATCH(R$2,'Productivity Dump'!$E$3:$AJ$3,0)
),
IF(R$3="Attendance",
INDEX('Attendance Dump'!$E$2:$AI$400,
MATCH($A98,'Attendance Dump'!$B$2:$B$400,0),
MATCH(R$2,'Attendance Dump'!$E$1:$AI$1,0)
),
INDEX('Active Hour''s Dump'!$D$3:$AH$337,
MATCH($C98,'Active Hour''s Dump'!$A$3:$A$337,0),
MATCH(R$2,'Active Hour''s Dump'!$D$2:$AH$2,0)
))),"")</f>
        <v>WO</v>
      </c>
      <c r="S98" s="54">
        <f>_xlfn.IFNA(IF(S$3="Productivity",
INDEX('Productivity Dump'!$E$4:$AJ$500,
MATCH($A98,'Productivity Dump'!$A$4:$A$500,0),
MATCH(S$2,'Productivity Dump'!$E$3:$AJ$3,0)
),
IF(S$3="Attendance",
INDEX('Attendance Dump'!$E$2:$AI$400,
MATCH($A98,'Attendance Dump'!$B$2:$B$400,0),
MATCH(S$2,'Attendance Dump'!$E$1:$AI$1,0)
),
INDEX('Active Hour''s Dump'!$D$3:$AH$337,
MATCH($C98,'Active Hour''s Dump'!$A$3:$A$337,0),
MATCH(S$2,'Active Hour''s Dump'!$D$2:$AH$2,0)
))),"")</f>
        <v>0</v>
      </c>
      <c r="T98" s="13">
        <f>_xlfn.IFNA(IF(T$3="Productivity",
INDEX('Productivity Dump'!$E$4:$AJ$500,
MATCH($A98,'Productivity Dump'!$A$4:$A$500,0),
MATCH(T$2,'Productivity Dump'!$E$3:$AJ$3,0)
),
IF(T$3="Attendance",
INDEX('Attendance Dump'!$E$2:$AI$400,
MATCH($A98,'Attendance Dump'!$B$2:$B$400,0),
MATCH(T$2,'Attendance Dump'!$E$1:$AI$1,0)
),
INDEX('Active Hour''s Dump'!$D$3:$AH$337,
MATCH($C98,'Active Hour''s Dump'!$A$3:$A$337,0),
MATCH(T$2,'Active Hour''s Dump'!$D$2:$AH$2,0)
))),"")</f>
        <v>491.62900000000008</v>
      </c>
      <c r="U98" s="13" t="str">
        <f>_xlfn.IFNA(IF(U$3="Productivity",
INDEX('Productivity Dump'!$E$4:$AJ$500,
MATCH($A98,'Productivity Dump'!$A$4:$A$500,0),
MATCH(U$2,'Productivity Dump'!$E$3:$AJ$3,0)
),
IF(U$3="Attendance",
INDEX('Attendance Dump'!$E$2:$AI$400,
MATCH($A98,'Attendance Dump'!$B$2:$B$400,0),
MATCH(U$2,'Attendance Dump'!$E$1:$AI$1,0)
),
INDEX('Active Hour''s Dump'!$D$3:$AH$337,
MATCH($C98,'Active Hour''s Dump'!$A$3:$A$337,0),
MATCH(U$2,'Active Hour''s Dump'!$D$2:$AH$2,0)
))),"")</f>
        <v>P</v>
      </c>
      <c r="V98" s="54">
        <f>_xlfn.IFNA(IF(V$3="Productivity",
INDEX('Productivity Dump'!$E$4:$AJ$500,
MATCH($A98,'Productivity Dump'!$A$4:$A$500,0),
MATCH(V$2,'Productivity Dump'!$E$3:$AJ$3,0)
),
IF(V$3="Attendance",
INDEX('Attendance Dump'!$E$2:$AI$400,
MATCH($A98,'Attendance Dump'!$B$2:$B$400,0),
MATCH(V$2,'Attendance Dump'!$E$1:$AI$1,0)
),
INDEX('Active Hour''s Dump'!$D$3:$AH$337,
MATCH($C98,'Active Hour''s Dump'!$A$3:$A$337,0),
MATCH(V$2,'Active Hour''s Dump'!$D$2:$AH$2,0)
))),"")</f>
        <v>3</v>
      </c>
      <c r="W98" s="13">
        <f>_xlfn.IFNA(IF(W$3="Productivity",
INDEX('Productivity Dump'!$E$4:$AJ$500,
MATCH($A98,'Productivity Dump'!$A$4:$A$500,0),
MATCH(W$2,'Productivity Dump'!$E$3:$AJ$3,0)
),
IF(W$3="Attendance",
INDEX('Attendance Dump'!$E$2:$AI$400,
MATCH($A98,'Attendance Dump'!$B$2:$B$400,0),
MATCH(W$2,'Attendance Dump'!$E$1:$AI$1,0)
),
INDEX('Active Hour''s Dump'!$D$3:$AH$337,
MATCH($C98,'Active Hour''s Dump'!$A$3:$A$337,0),
MATCH(W$2,'Active Hour''s Dump'!$D$2:$AH$2,0)
))),"")</f>
        <v>892.36400000000003</v>
      </c>
      <c r="X98" s="13" t="str">
        <f>_xlfn.IFNA(IF(X$3="Productivity",
INDEX('Productivity Dump'!$E$4:$AJ$500,
MATCH($A98,'Productivity Dump'!$A$4:$A$500,0),
MATCH(X$2,'Productivity Dump'!$E$3:$AJ$3,0)
),
IF(X$3="Attendance",
INDEX('Attendance Dump'!$E$2:$AI$400,
MATCH($A98,'Attendance Dump'!$B$2:$B$400,0),
MATCH(X$2,'Attendance Dump'!$E$1:$AI$1,0)
),
INDEX('Active Hour''s Dump'!$D$3:$AH$337,
MATCH($C98,'Active Hour''s Dump'!$A$3:$A$337,0),
MATCH(X$2,'Active Hour''s Dump'!$D$2:$AH$2,0)
))),"")</f>
        <v>P</v>
      </c>
      <c r="Y98" s="54">
        <f>_xlfn.IFNA(IF(Y$3="Productivity",
INDEX('Productivity Dump'!$E$4:$AJ$500,
MATCH($A98,'Productivity Dump'!$A$4:$A$500,0),
MATCH(Y$2,'Productivity Dump'!$E$3:$AJ$3,0)
),
IF(Y$3="Attendance",
INDEX('Attendance Dump'!$E$2:$AI$400,
MATCH($A98,'Attendance Dump'!$B$2:$B$400,0),
MATCH(Y$2,'Attendance Dump'!$E$1:$AI$1,0)
),
INDEX('Active Hour''s Dump'!$D$3:$AH$337,
MATCH($C98,'Active Hour''s Dump'!$A$3:$A$337,0),
MATCH(Y$2,'Active Hour''s Dump'!$D$2:$AH$2,0)
))),"")</f>
        <v>5.0833333333333304</v>
      </c>
      <c r="Z98" s="13">
        <f>_xlfn.IFNA(IF(Z$3="Productivity",
INDEX('Productivity Dump'!$E$4:$AJ$500,
MATCH($A98,'Productivity Dump'!$A$4:$A$500,0),
MATCH(Z$2,'Productivity Dump'!$E$3:$AJ$3,0)
),
IF(Z$3="Attendance",
INDEX('Attendance Dump'!$E$2:$AI$400,
MATCH($A98,'Attendance Dump'!$B$2:$B$400,0),
MATCH(Z$2,'Attendance Dump'!$E$1:$AI$1,0)
),
INDEX('Active Hour''s Dump'!$D$3:$AH$337,
MATCH($C98,'Active Hour''s Dump'!$A$3:$A$337,0),
MATCH(Z$2,'Active Hour''s Dump'!$D$2:$AH$2,0)
))),"")</f>
        <v>913.84399999999994</v>
      </c>
      <c r="AA98" s="13" t="str">
        <f>_xlfn.IFNA(IF(AA$3="Productivity",
INDEX('Productivity Dump'!$E$4:$AJ$500,
MATCH($A98,'Productivity Dump'!$A$4:$A$500,0),
MATCH(AA$2,'Productivity Dump'!$E$3:$AJ$3,0)
),
IF(AA$3="Attendance",
INDEX('Attendance Dump'!$E$2:$AI$400,
MATCH($A98,'Attendance Dump'!$B$2:$B$400,0),
MATCH(AA$2,'Attendance Dump'!$E$1:$AI$1,0)
),
INDEX('Active Hour''s Dump'!$D$3:$AH$337,
MATCH($C98,'Active Hour''s Dump'!$A$3:$A$337,0),
MATCH(AA$2,'Active Hour''s Dump'!$D$2:$AH$2,0)
))),"")</f>
        <v>P</v>
      </c>
      <c r="AB98" s="54">
        <f>_xlfn.IFNA(IF(AB$3="Productivity",
INDEX('Productivity Dump'!$E$4:$AJ$500,
MATCH($A98,'Productivity Dump'!$A$4:$A$500,0),
MATCH(AB$2,'Productivity Dump'!$E$3:$AJ$3,0)
),
IF(AB$3="Attendance",
INDEX('Attendance Dump'!$E$2:$AI$400,
MATCH($A98,'Attendance Dump'!$B$2:$B$400,0),
MATCH(AB$2,'Attendance Dump'!$E$1:$AI$1,0)
),
INDEX('Active Hour''s Dump'!$D$3:$AH$337,
MATCH($C98,'Active Hour''s Dump'!$A$3:$A$337,0),
MATCH(AB$2,'Active Hour''s Dump'!$D$2:$AH$2,0)
))),"")</f>
        <v>4.5</v>
      </c>
      <c r="AC98" s="13">
        <f>_xlfn.IFNA(IF(AC$3="Productivity",
INDEX('Productivity Dump'!$E$4:$AJ$500,
MATCH($A98,'Productivity Dump'!$A$4:$A$500,0),
MATCH(AC$2,'Productivity Dump'!$E$3:$AJ$3,0)
),
IF(AC$3="Attendance",
INDEX('Attendance Dump'!$E$2:$AI$400,
MATCH($A98,'Attendance Dump'!$B$2:$B$400,0),
MATCH(AC$2,'Attendance Dump'!$E$1:$AI$1,0)
),
INDEX('Active Hour''s Dump'!$D$3:$AH$337,
MATCH($C98,'Active Hour''s Dump'!$A$3:$A$337,0),
MATCH(AC$2,'Active Hour''s Dump'!$D$2:$AH$2,0)
))),"")</f>
        <v>910.88800000000026</v>
      </c>
      <c r="AD98" s="13" t="str">
        <f>_xlfn.IFNA(IF(AD$3="Productivity",
INDEX('Productivity Dump'!$E$4:$AJ$500,
MATCH($A98,'Productivity Dump'!$A$4:$A$500,0),
MATCH(AD$2,'Productivity Dump'!$E$3:$AJ$3,0)
),
IF(AD$3="Attendance",
INDEX('Attendance Dump'!$E$2:$AI$400,
MATCH($A98,'Attendance Dump'!$B$2:$B$400,0),
MATCH(AD$2,'Attendance Dump'!$E$1:$AI$1,0)
),
INDEX('Active Hour''s Dump'!$D$3:$AH$337,
MATCH($C98,'Active Hour''s Dump'!$A$3:$A$337,0),
MATCH(AD$2,'Active Hour''s Dump'!$D$2:$AH$2,0)
))),"")</f>
        <v>P</v>
      </c>
      <c r="AE98" s="54">
        <f>_xlfn.IFNA(IF(AE$3="Productivity",
INDEX('Productivity Dump'!$E$4:$AJ$500,
MATCH($A98,'Productivity Dump'!$A$4:$A$500,0),
MATCH(AE$2,'Productivity Dump'!$E$3:$AJ$3,0)
),
IF(AE$3="Attendance",
INDEX('Attendance Dump'!$E$2:$AI$400,
MATCH($A98,'Attendance Dump'!$B$2:$B$400,0),
MATCH(AE$2,'Attendance Dump'!$E$1:$AI$1,0)
),
INDEX('Active Hour''s Dump'!$D$3:$AH$337,
MATCH($C98,'Active Hour''s Dump'!$A$3:$A$337,0),
MATCH(AE$2,'Active Hour''s Dump'!$D$2:$AH$2,0)
))),"")</f>
        <v>5</v>
      </c>
      <c r="AF98" s="13">
        <f>_xlfn.IFNA(IF(AF$3="Productivity",
INDEX('Productivity Dump'!$E$4:$AJ$500,
MATCH($A98,'Productivity Dump'!$A$4:$A$500,0),
MATCH(AF$2,'Productivity Dump'!$E$3:$AJ$3,0)
),
IF(AF$3="Attendance",
INDEX('Attendance Dump'!$E$2:$AI$400,
MATCH($A98,'Attendance Dump'!$B$2:$B$400,0),
MATCH(AF$2,'Attendance Dump'!$E$1:$AI$1,0)
),
INDEX('Active Hour''s Dump'!$D$3:$AH$337,
MATCH($C98,'Active Hour''s Dump'!$A$3:$A$337,0),
MATCH(AF$2,'Active Hour''s Dump'!$D$2:$AH$2,0)
))),"")</f>
        <v>401.15099999999995</v>
      </c>
      <c r="AG98" s="13" t="str">
        <f>_xlfn.IFNA(IF(AG$3="Productivity",
INDEX('Productivity Dump'!$E$4:$AJ$500,
MATCH($A98,'Productivity Dump'!$A$4:$A$500,0),
MATCH(AG$2,'Productivity Dump'!$E$3:$AJ$3,0)
),
IF(AG$3="Attendance",
INDEX('Attendance Dump'!$E$2:$AI$400,
MATCH($A98,'Attendance Dump'!$B$2:$B$400,0),
MATCH(AG$2,'Attendance Dump'!$E$1:$AI$1,0)
),
INDEX('Active Hour''s Dump'!$D$3:$AH$337,
MATCH($C98,'Active Hour''s Dump'!$A$3:$A$337,0),
MATCH(AG$2,'Active Hour''s Dump'!$D$2:$AH$2,0)
))),"")</f>
        <v>SL-HL</v>
      </c>
      <c r="AH98" s="54">
        <f>_xlfn.IFNA(IF(AH$3="Productivity",
INDEX('Productivity Dump'!$E$4:$AJ$500,
MATCH($A98,'Productivity Dump'!$A$4:$A$500,0),
MATCH(AH$2,'Productivity Dump'!$E$3:$AJ$3,0)
),
IF(AH$3="Attendance",
INDEX('Attendance Dump'!$E$2:$AI$400,
MATCH($A98,'Attendance Dump'!$B$2:$B$400,0),
MATCH(AH$2,'Attendance Dump'!$E$1:$AI$1,0)
),
INDEX('Active Hour''s Dump'!$D$3:$AH$337,
MATCH($C98,'Active Hour''s Dump'!$A$3:$A$337,0),
MATCH(AH$2,'Active Hour''s Dump'!$D$2:$AH$2,0)
))),"")</f>
        <v>2.5833333333333299</v>
      </c>
      <c r="AI98" s="13">
        <f>_xlfn.IFNA(IF(AI$3="Productivity",
INDEX('Productivity Dump'!$E$4:$AJ$500,
MATCH($A98,'Productivity Dump'!$A$4:$A$500,0),
MATCH(AI$2,'Productivity Dump'!$E$3:$AJ$3,0)
),
IF(AI$3="Attendance",
INDEX('Attendance Dump'!$E$2:$AI$400,
MATCH($A98,'Attendance Dump'!$B$2:$B$400,0),
MATCH(AI$2,'Attendance Dump'!$E$1:$AI$1,0)
),
INDEX('Active Hour''s Dump'!$D$3:$AH$337,
MATCH($C98,'Active Hour''s Dump'!$A$3:$A$337,0),
MATCH(AI$2,'Active Hour''s Dump'!$D$2:$AH$2,0)
))),"")</f>
        <v>890.82599999999979</v>
      </c>
      <c r="AJ98" s="13" t="str">
        <f>_xlfn.IFNA(IF(AJ$3="Productivity",
INDEX('Productivity Dump'!$E$4:$AJ$500,
MATCH($A98,'Productivity Dump'!$A$4:$A$500,0),
MATCH(AJ$2,'Productivity Dump'!$E$3:$AJ$3,0)
),
IF(AJ$3="Attendance",
INDEX('Attendance Dump'!$E$2:$AI$400,
MATCH($A98,'Attendance Dump'!$B$2:$B$400,0),
MATCH(AJ$2,'Attendance Dump'!$E$1:$AI$1,0)
),
INDEX('Active Hour''s Dump'!$D$3:$AH$337,
MATCH($C98,'Active Hour''s Dump'!$A$3:$A$337,0),
MATCH(AJ$2,'Active Hour''s Dump'!$D$2:$AH$2,0)
))),"")</f>
        <v>P</v>
      </c>
      <c r="AK98" s="54">
        <f>_xlfn.IFNA(IF(AK$3="Productivity",
INDEX('Productivity Dump'!$E$4:$AJ$500,
MATCH($A98,'Productivity Dump'!$A$4:$A$500,0),
MATCH(AK$2,'Productivity Dump'!$E$3:$AJ$3,0)
),
IF(AK$3="Attendance",
INDEX('Attendance Dump'!$E$2:$AI$400,
MATCH($A98,'Attendance Dump'!$B$2:$B$400,0),
MATCH(AK$2,'Attendance Dump'!$E$1:$AI$1,0)
),
INDEX('Active Hour''s Dump'!$D$3:$AH$337,
MATCH($C98,'Active Hour''s Dump'!$A$3:$A$337,0),
MATCH(AK$2,'Active Hour''s Dump'!$D$2:$AH$2,0)
))),"")</f>
        <v>4.75</v>
      </c>
      <c r="AL98" s="13">
        <f>_xlfn.IFNA(IF(AL$3="Productivity",
INDEX('Productivity Dump'!$E$4:$AJ$500,
MATCH($A98,'Productivity Dump'!$A$4:$A$500,0),
MATCH(AL$2,'Productivity Dump'!$E$3:$AJ$3,0)
),
IF(AL$3="Attendance",
INDEX('Attendance Dump'!$E$2:$AI$400,
MATCH($A98,'Attendance Dump'!$B$2:$B$400,0),
MATCH(AL$2,'Attendance Dump'!$E$1:$AI$1,0)
),
INDEX('Active Hour''s Dump'!$D$3:$AH$337,
MATCH($C98,'Active Hour''s Dump'!$A$3:$A$337,0),
MATCH(AL$2,'Active Hour''s Dump'!$D$2:$AH$2,0)
))),"")</f>
        <v>0</v>
      </c>
      <c r="AM98" s="13" t="str">
        <f>_xlfn.IFNA(IF(AM$3="Productivity",
INDEX('Productivity Dump'!$E$4:$AJ$500,
MATCH($A98,'Productivity Dump'!$A$4:$A$500,0),
MATCH(AM$2,'Productivity Dump'!$E$3:$AJ$3,0)
),
IF(AM$3="Attendance",
INDEX('Attendance Dump'!$E$2:$AI$400,
MATCH($A98,'Attendance Dump'!$B$2:$B$400,0),
MATCH(AM$2,'Attendance Dump'!$E$1:$AI$1,0)
),
INDEX('Active Hour''s Dump'!$D$3:$AH$337,
MATCH($C98,'Active Hour''s Dump'!$A$3:$A$337,0),
MATCH(AM$2,'Active Hour''s Dump'!$D$2:$AH$2,0)
))),"")</f>
        <v>WO</v>
      </c>
      <c r="AN98" s="54">
        <f>_xlfn.IFNA(IF(AN$3="Productivity",
INDEX('Productivity Dump'!$E$4:$AJ$500,
MATCH($A98,'Productivity Dump'!$A$4:$A$500,0),
MATCH(AN$2,'Productivity Dump'!$E$3:$AJ$3,0)
),
IF(AN$3="Attendance",
INDEX('Attendance Dump'!$E$2:$AI$400,
MATCH($A98,'Attendance Dump'!$B$2:$B$400,0),
MATCH(AN$2,'Attendance Dump'!$E$1:$AI$1,0)
),
INDEX('Active Hour''s Dump'!$D$3:$AH$337,
MATCH($C98,'Active Hour''s Dump'!$A$3:$A$337,0),
MATCH(AN$2,'Active Hour''s Dump'!$D$2:$AH$2,0)
))),"")</f>
        <v>0</v>
      </c>
      <c r="AO98" s="13">
        <f>_xlfn.IFNA(IF(AO$3="Productivity",
INDEX('Productivity Dump'!$E$4:$AJ$500,
MATCH($A98,'Productivity Dump'!$A$4:$A$500,0),
MATCH(AO$2,'Productivity Dump'!$E$3:$AJ$3,0)
),
IF(AO$3="Attendance",
INDEX('Attendance Dump'!$E$2:$AI$400,
MATCH($A98,'Attendance Dump'!$B$2:$B$400,0),
MATCH(AO$2,'Attendance Dump'!$E$1:$AI$1,0)
),
INDEX('Active Hour''s Dump'!$D$3:$AH$337,
MATCH($C98,'Active Hour''s Dump'!$A$3:$A$337,0),
MATCH(AO$2,'Active Hour''s Dump'!$D$2:$AH$2,0)
))),"")</f>
        <v>413.28999999999996</v>
      </c>
      <c r="AP98" s="13" t="str">
        <f>_xlfn.IFNA(IF(AP$3="Productivity",
INDEX('Productivity Dump'!$E$4:$AJ$500,
MATCH($A98,'Productivity Dump'!$A$4:$A$500,0),
MATCH(AP$2,'Productivity Dump'!$E$3:$AJ$3,0)
),
IF(AP$3="Attendance",
INDEX('Attendance Dump'!$E$2:$AI$400,
MATCH($A98,'Attendance Dump'!$B$2:$B$400,0),
MATCH(AP$2,'Attendance Dump'!$E$1:$AI$1,0)
),
INDEX('Active Hour''s Dump'!$D$3:$AH$337,
MATCH($C98,'Active Hour''s Dump'!$A$3:$A$337,0),
MATCH(AP$2,'Active Hour''s Dump'!$D$2:$AH$2,0)
))),"")</f>
        <v>P</v>
      </c>
      <c r="AQ98" s="54">
        <f>_xlfn.IFNA(IF(AQ$3="Productivity",
INDEX('Productivity Dump'!$E$4:$AJ$500,
MATCH($A98,'Productivity Dump'!$A$4:$A$500,0),
MATCH(AQ$2,'Productivity Dump'!$E$3:$AJ$3,0)
),
IF(AQ$3="Attendance",
INDEX('Attendance Dump'!$E$2:$AI$400,
MATCH($A98,'Attendance Dump'!$B$2:$B$400,0),
MATCH(AQ$2,'Attendance Dump'!$E$1:$AI$1,0)
),
INDEX('Active Hour''s Dump'!$D$3:$AH$337,
MATCH($C98,'Active Hour''s Dump'!$A$3:$A$337,0),
MATCH(AQ$2,'Active Hour''s Dump'!$D$2:$AH$2,0)
))),"")</f>
        <v>2.3333333333333299</v>
      </c>
      <c r="AR98" s="13">
        <f>_xlfn.IFNA(IF(AR$3="Productivity",
INDEX('Productivity Dump'!$E$4:$AJ$500,
MATCH($A98,'Productivity Dump'!$A$4:$A$500,0),
MATCH(AR$2,'Productivity Dump'!$E$3:$AJ$3,0)
),
IF(AR$3="Attendance",
INDEX('Attendance Dump'!$E$2:$AI$400,
MATCH($A98,'Attendance Dump'!$B$2:$B$400,0),
MATCH(AR$2,'Attendance Dump'!$E$1:$AI$1,0)
),
INDEX('Active Hour''s Dump'!$D$3:$AH$337,
MATCH($C98,'Active Hour''s Dump'!$A$3:$A$337,0),
MATCH(AR$2,'Active Hour''s Dump'!$D$2:$AH$2,0)
))),"")</f>
        <v>871.45900000000017</v>
      </c>
      <c r="AS98" s="13" t="str">
        <f>_xlfn.IFNA(IF(AS$3="Productivity",
INDEX('Productivity Dump'!$E$4:$AJ$500,
MATCH($A98,'Productivity Dump'!$A$4:$A$500,0),
MATCH(AS$2,'Productivity Dump'!$E$3:$AJ$3,0)
),
IF(AS$3="Attendance",
INDEX('Attendance Dump'!$E$2:$AI$400,
MATCH($A98,'Attendance Dump'!$B$2:$B$400,0),
MATCH(AS$2,'Attendance Dump'!$E$1:$AI$1,0)
),
INDEX('Active Hour''s Dump'!$D$3:$AH$337,
MATCH($C98,'Active Hour''s Dump'!$A$3:$A$337,0),
MATCH(AS$2,'Active Hour''s Dump'!$D$2:$AH$2,0)
))),"")</f>
        <v>P</v>
      </c>
      <c r="AT98" s="54">
        <f>_xlfn.IFNA(IF(AT$3="Productivity",
INDEX('Productivity Dump'!$E$4:$AJ$500,
MATCH($A98,'Productivity Dump'!$A$4:$A$500,0),
MATCH(AT$2,'Productivity Dump'!$E$3:$AJ$3,0)
),
IF(AT$3="Attendance",
INDEX('Attendance Dump'!$E$2:$AI$400,
MATCH($A98,'Attendance Dump'!$B$2:$B$400,0),
MATCH(AT$2,'Attendance Dump'!$E$1:$AI$1,0)
),
INDEX('Active Hour''s Dump'!$D$3:$AH$337,
MATCH($C98,'Active Hour''s Dump'!$A$3:$A$337,0),
MATCH(AT$2,'Active Hour''s Dump'!$D$2:$AH$2,0)
))),"")</f>
        <v>4.5833333333333304</v>
      </c>
      <c r="AU98" s="13">
        <f>_xlfn.IFNA(IF(AU$3="Productivity",
INDEX('Productivity Dump'!$E$4:$AJ$500,
MATCH($A98,'Productivity Dump'!$A$4:$A$500,0),
MATCH(AU$2,'Productivity Dump'!$E$3:$AJ$3,0)
),
IF(AU$3="Attendance",
INDEX('Attendance Dump'!$E$2:$AI$400,
MATCH($A98,'Attendance Dump'!$B$2:$B$400,0),
MATCH(AU$2,'Attendance Dump'!$E$1:$AI$1,0)
),
INDEX('Active Hour''s Dump'!$D$3:$AH$337,
MATCH($C98,'Active Hour''s Dump'!$A$3:$A$337,0),
MATCH(AU$2,'Active Hour''s Dump'!$D$2:$AH$2,0)
))),"")</f>
        <v>407.79899999999998</v>
      </c>
      <c r="AV98" s="13" t="str">
        <f>_xlfn.IFNA(IF(AV$3="Productivity",
INDEX('Productivity Dump'!$E$4:$AJ$500,
MATCH($A98,'Productivity Dump'!$A$4:$A$500,0),
MATCH(AV$2,'Productivity Dump'!$E$3:$AJ$3,0)
),
IF(AV$3="Attendance",
INDEX('Attendance Dump'!$E$2:$AI$400,
MATCH($A98,'Attendance Dump'!$B$2:$B$400,0),
MATCH(AV$2,'Attendance Dump'!$E$1:$AI$1,0)
),
INDEX('Active Hour''s Dump'!$D$3:$AH$337,
MATCH($C98,'Active Hour''s Dump'!$A$3:$A$337,0),
MATCH(AV$2,'Active Hour''s Dump'!$D$2:$AH$2,0)
))),"")</f>
        <v>PL-HL</v>
      </c>
      <c r="AW98" s="54">
        <f>_xlfn.IFNA(IF(AW$3="Productivity",
INDEX('Productivity Dump'!$E$4:$AJ$500,
MATCH($A98,'Productivity Dump'!$A$4:$A$500,0),
MATCH(AW$2,'Productivity Dump'!$E$3:$AJ$3,0)
),
IF(AW$3="Attendance",
INDEX('Attendance Dump'!$E$2:$AI$400,
MATCH($A98,'Attendance Dump'!$B$2:$B$400,0),
MATCH(AW$2,'Attendance Dump'!$E$1:$AI$1,0)
),
INDEX('Active Hour''s Dump'!$D$3:$AH$337,
MATCH($C98,'Active Hour''s Dump'!$A$3:$A$337,0),
MATCH(AW$2,'Active Hour''s Dump'!$D$2:$AH$2,0)
))),"")</f>
        <v>2.3333333333333299</v>
      </c>
      <c r="AX98" s="13">
        <f>_xlfn.IFNA(IF(AX$3="Productivity",
INDEX('Productivity Dump'!$E$4:$AJ$500,
MATCH($A98,'Productivity Dump'!$A$4:$A$500,0),
MATCH(AX$2,'Productivity Dump'!$E$3:$AJ$3,0)
),
IF(AX$3="Attendance",
INDEX('Attendance Dump'!$E$2:$AI$400,
MATCH($A98,'Attendance Dump'!$B$2:$B$400,0),
MATCH(AX$2,'Attendance Dump'!$E$1:$AI$1,0)
),
INDEX('Active Hour''s Dump'!$D$3:$AH$337,
MATCH($C98,'Active Hour''s Dump'!$A$3:$A$337,0),
MATCH(AX$2,'Active Hour''s Dump'!$D$2:$AH$2,0)
))),"")</f>
        <v>878.32099999999991</v>
      </c>
      <c r="AY98" s="13" t="str">
        <f>_xlfn.IFNA(IF(AY$3="Productivity",
INDEX('Productivity Dump'!$E$4:$AJ$500,
MATCH($A98,'Productivity Dump'!$A$4:$A$500,0),
MATCH(AY$2,'Productivity Dump'!$E$3:$AJ$3,0)
),
IF(AY$3="Attendance",
INDEX('Attendance Dump'!$E$2:$AI$400,
MATCH($A98,'Attendance Dump'!$B$2:$B$400,0),
MATCH(AY$2,'Attendance Dump'!$E$1:$AI$1,0)
),
INDEX('Active Hour''s Dump'!$D$3:$AH$337,
MATCH($C98,'Active Hour''s Dump'!$A$3:$A$337,0),
MATCH(AY$2,'Active Hour''s Dump'!$D$2:$AH$2,0)
))),"")</f>
        <v>P</v>
      </c>
      <c r="AZ98" s="54">
        <f>_xlfn.IFNA(IF(AZ$3="Productivity",
INDEX('Productivity Dump'!$E$4:$AJ$500,
MATCH($A98,'Productivity Dump'!$A$4:$A$500,0),
MATCH(AZ$2,'Productivity Dump'!$E$3:$AJ$3,0)
),
IF(AZ$3="Attendance",
INDEX('Attendance Dump'!$E$2:$AI$400,
MATCH($A98,'Attendance Dump'!$B$2:$B$400,0),
MATCH(AZ$2,'Attendance Dump'!$E$1:$AI$1,0)
),
INDEX('Active Hour''s Dump'!$D$3:$AH$337,
MATCH($C98,'Active Hour''s Dump'!$A$3:$A$337,0),
MATCH(AZ$2,'Active Hour''s Dump'!$D$2:$AH$2,0)
))),"")</f>
        <v>4.75</v>
      </c>
      <c r="BA98" s="13">
        <f>_xlfn.IFNA(IF(BA$3="Productivity",
INDEX('Productivity Dump'!$E$4:$AJ$500,
MATCH($A98,'Productivity Dump'!$A$4:$A$500,0),
MATCH(BA$2,'Productivity Dump'!$E$3:$AJ$3,0)
),
IF(BA$3="Attendance",
INDEX('Attendance Dump'!$E$2:$AI$400,
MATCH($A98,'Attendance Dump'!$B$2:$B$400,0),
MATCH(BA$2,'Attendance Dump'!$E$1:$AI$1,0)
),
INDEX('Active Hour''s Dump'!$D$3:$AH$337,
MATCH($C98,'Active Hour''s Dump'!$A$3:$A$337,0),
MATCH(BA$2,'Active Hour''s Dump'!$D$2:$AH$2,0)
))),"")</f>
        <v>862.12300000000005</v>
      </c>
      <c r="BB98" s="13" t="str">
        <f>_xlfn.IFNA(IF(BB$3="Productivity",
INDEX('Productivity Dump'!$E$4:$AJ$500,
MATCH($A98,'Productivity Dump'!$A$4:$A$500,0),
MATCH(BB$2,'Productivity Dump'!$E$3:$AJ$3,0)
),
IF(BB$3="Attendance",
INDEX('Attendance Dump'!$E$2:$AI$400,
MATCH($A98,'Attendance Dump'!$B$2:$B$400,0),
MATCH(BB$2,'Attendance Dump'!$E$1:$AI$1,0)
),
INDEX('Active Hour''s Dump'!$D$3:$AH$337,
MATCH($C98,'Active Hour''s Dump'!$A$3:$A$337,0),
MATCH(BB$2,'Active Hour''s Dump'!$D$2:$AH$2,0)
))),"")</f>
        <v>P</v>
      </c>
      <c r="BC98" s="54">
        <f>_xlfn.IFNA(IF(BC$3="Productivity",
INDEX('Productivity Dump'!$E$4:$AJ$500,
MATCH($A98,'Productivity Dump'!$A$4:$A$500,0),
MATCH(BC$2,'Productivity Dump'!$E$3:$AJ$3,0)
),
IF(BC$3="Attendance",
INDEX('Attendance Dump'!$E$2:$AI$400,
MATCH($A98,'Attendance Dump'!$B$2:$B$400,0),
MATCH(BC$2,'Attendance Dump'!$E$1:$AI$1,0)
),
INDEX('Active Hour''s Dump'!$D$3:$AH$337,
MATCH($C98,'Active Hour''s Dump'!$A$3:$A$337,0),
MATCH(BC$2,'Active Hour''s Dump'!$D$2:$AH$2,0)
))),"")</f>
        <v>4.8333333333333304</v>
      </c>
      <c r="BD98" s="13">
        <f>_xlfn.IFNA(IF(BD$3="Productivity",
INDEX('Productivity Dump'!$E$4:$AJ$500,
MATCH($A98,'Productivity Dump'!$A$4:$A$500,0),
MATCH(BD$2,'Productivity Dump'!$E$3:$AJ$3,0)
),
IF(BD$3="Attendance",
INDEX('Attendance Dump'!$E$2:$AI$400,
MATCH($A98,'Attendance Dump'!$B$2:$B$400,0),
MATCH(BD$2,'Attendance Dump'!$E$1:$AI$1,0)
),
INDEX('Active Hour''s Dump'!$D$3:$AH$337,
MATCH($C98,'Active Hour''s Dump'!$A$3:$A$337,0),
MATCH(BD$2,'Active Hour''s Dump'!$D$2:$AH$2,0)
))),"")</f>
        <v>814.91099999999972</v>
      </c>
      <c r="BE98" s="13" t="str">
        <f>_xlfn.IFNA(IF(BE$3="Productivity",
INDEX('Productivity Dump'!$E$4:$AJ$500,
MATCH($A98,'Productivity Dump'!$A$4:$A$500,0),
MATCH(BE$2,'Productivity Dump'!$E$3:$AJ$3,0)
),
IF(BE$3="Attendance",
INDEX('Attendance Dump'!$E$2:$AI$400,
MATCH($A98,'Attendance Dump'!$B$2:$B$400,0),
MATCH(BE$2,'Attendance Dump'!$E$1:$AI$1,0)
),
INDEX('Active Hour''s Dump'!$D$3:$AH$337,
MATCH($C98,'Active Hour''s Dump'!$A$3:$A$337,0),
MATCH(BE$2,'Active Hour''s Dump'!$D$2:$AH$2,0)
))),"")</f>
        <v>P</v>
      </c>
      <c r="BF98" s="54">
        <f>_xlfn.IFNA(IF(BF$3="Productivity",
INDEX('Productivity Dump'!$E$4:$AJ$500,
MATCH($A98,'Productivity Dump'!$A$4:$A$500,0),
MATCH(BF$2,'Productivity Dump'!$E$3:$AJ$3,0)
),
IF(BF$3="Attendance",
INDEX('Attendance Dump'!$E$2:$AI$400,
MATCH($A98,'Attendance Dump'!$B$2:$B$400,0),
MATCH(BF$2,'Attendance Dump'!$E$1:$AI$1,0)
),
INDEX('Active Hour''s Dump'!$D$3:$AH$337,
MATCH($C98,'Active Hour''s Dump'!$A$3:$A$337,0),
MATCH(BF$2,'Active Hour''s Dump'!$D$2:$AH$2,0)
))),"")</f>
        <v>4</v>
      </c>
      <c r="BG98" s="13">
        <f>_xlfn.IFNA(IF(BG$3="Productivity",
INDEX('Productivity Dump'!$E$4:$AJ$500,
MATCH($A98,'Productivity Dump'!$A$4:$A$500,0),
MATCH(BG$2,'Productivity Dump'!$E$3:$AJ$3,0)
),
IF(BG$3="Attendance",
INDEX('Attendance Dump'!$E$2:$AI$400,
MATCH($A98,'Attendance Dump'!$B$2:$B$400,0),
MATCH(BG$2,'Attendance Dump'!$E$1:$AI$1,0)
),
INDEX('Active Hour''s Dump'!$D$3:$AH$337,
MATCH($C98,'Active Hour''s Dump'!$A$3:$A$337,0),
MATCH(BG$2,'Active Hour''s Dump'!$D$2:$AH$2,0)
))),"")</f>
        <v>0</v>
      </c>
      <c r="BH98" s="13" t="str">
        <f>_xlfn.IFNA(IF(BH$3="Productivity",
INDEX('Productivity Dump'!$E$4:$AJ$500,
MATCH($A98,'Productivity Dump'!$A$4:$A$500,0),
MATCH(BH$2,'Productivity Dump'!$E$3:$AJ$3,0)
),
IF(BH$3="Attendance",
INDEX('Attendance Dump'!$E$2:$AI$400,
MATCH($A98,'Attendance Dump'!$B$2:$B$400,0),
MATCH(BH$2,'Attendance Dump'!$E$1:$AI$1,0)
),
INDEX('Active Hour''s Dump'!$D$3:$AH$337,
MATCH($C98,'Active Hour''s Dump'!$A$3:$A$337,0),
MATCH(BH$2,'Active Hour''s Dump'!$D$2:$AH$2,0)
))),"")</f>
        <v>WO</v>
      </c>
      <c r="BI98" s="54">
        <f>_xlfn.IFNA(IF(BI$3="Productivity",
INDEX('Productivity Dump'!$E$4:$AJ$500,
MATCH($A98,'Productivity Dump'!$A$4:$A$500,0),
MATCH(BI$2,'Productivity Dump'!$E$3:$AJ$3,0)
),
IF(BI$3="Attendance",
INDEX('Attendance Dump'!$E$2:$AI$400,
MATCH($A98,'Attendance Dump'!$B$2:$B$400,0),
MATCH(BI$2,'Attendance Dump'!$E$1:$AI$1,0)
),
INDEX('Active Hour''s Dump'!$D$3:$AH$337,
MATCH($C98,'Active Hour''s Dump'!$A$3:$A$337,0),
MATCH(BI$2,'Active Hour''s Dump'!$D$2:$AH$2,0)
))),"")</f>
        <v>0</v>
      </c>
      <c r="BJ98" s="13">
        <f>_xlfn.IFNA(IF(BJ$3="Productivity",
INDEX('Productivity Dump'!$E$4:$AJ$500,
MATCH($A98,'Productivity Dump'!$A$4:$A$500,0),
MATCH(BJ$2,'Productivity Dump'!$E$3:$AJ$3,0)
),
IF(BJ$3="Attendance",
INDEX('Attendance Dump'!$E$2:$AI$400,
MATCH($A98,'Attendance Dump'!$B$2:$B$400,0),
MATCH(BJ$2,'Attendance Dump'!$E$1:$AI$1,0)
),
INDEX('Active Hour''s Dump'!$D$3:$AH$337,
MATCH($C98,'Active Hour''s Dump'!$A$3:$A$337,0),
MATCH(BJ$2,'Active Hour''s Dump'!$D$2:$AH$2,0)
))),"")</f>
        <v>597.75199999999995</v>
      </c>
      <c r="BK98" s="13" t="str">
        <f>_xlfn.IFNA(IF(BK$3="Productivity",
INDEX('Productivity Dump'!$E$4:$AJ$500,
MATCH($A98,'Productivity Dump'!$A$4:$A$500,0),
MATCH(BK$2,'Productivity Dump'!$E$3:$AJ$3,0)
),
IF(BK$3="Attendance",
INDEX('Attendance Dump'!$E$2:$AI$400,
MATCH($A98,'Attendance Dump'!$B$2:$B$400,0),
MATCH(BK$2,'Attendance Dump'!$E$1:$AI$1,0)
),
INDEX('Active Hour''s Dump'!$D$3:$AH$337,
MATCH($C98,'Active Hour''s Dump'!$A$3:$A$337,0),
MATCH(BK$2,'Active Hour''s Dump'!$D$2:$AH$2,0)
))),"")</f>
        <v>P</v>
      </c>
      <c r="BL98" s="54">
        <f>_xlfn.IFNA(IF(BL$3="Productivity",
INDEX('Productivity Dump'!$E$4:$AJ$500,
MATCH($A98,'Productivity Dump'!$A$4:$A$500,0),
MATCH(BL$2,'Productivity Dump'!$E$3:$AJ$3,0)
),
IF(BL$3="Attendance",
INDEX('Attendance Dump'!$E$2:$AI$400,
MATCH($A98,'Attendance Dump'!$B$2:$B$400,0),
MATCH(BL$2,'Attendance Dump'!$E$1:$AI$1,0)
),
INDEX('Active Hour''s Dump'!$D$3:$AH$337,
MATCH($C98,'Active Hour''s Dump'!$A$3:$A$337,0),
MATCH(BL$2,'Active Hour''s Dump'!$D$2:$AH$2,0)
))),"")</f>
        <v>3.1666666666666701</v>
      </c>
      <c r="BM98" s="13">
        <f>_xlfn.IFNA(IF(BM$3="Productivity",
INDEX('Productivity Dump'!$E$4:$AJ$500,
MATCH($A98,'Productivity Dump'!$A$4:$A$500,0),
MATCH(BM$2,'Productivity Dump'!$E$3:$AJ$3,0)
),
IF(BM$3="Attendance",
INDEX('Attendance Dump'!$E$2:$AI$400,
MATCH($A98,'Attendance Dump'!$B$2:$B$400,0),
MATCH(BM$2,'Attendance Dump'!$E$1:$AI$1,0)
),
INDEX('Active Hour''s Dump'!$D$3:$AH$337,
MATCH($C98,'Active Hour''s Dump'!$A$3:$A$337,0),
MATCH(BM$2,'Active Hour''s Dump'!$D$2:$AH$2,0)
))),"")</f>
        <v>878.32200000000012</v>
      </c>
      <c r="BN98" s="13" t="str">
        <f>_xlfn.IFNA(IF(BN$3="Productivity",
INDEX('Productivity Dump'!$E$4:$AJ$500,
MATCH($A98,'Productivity Dump'!$A$4:$A$500,0),
MATCH(BN$2,'Productivity Dump'!$E$3:$AJ$3,0)
),
IF(BN$3="Attendance",
INDEX('Attendance Dump'!$E$2:$AI$400,
MATCH($A98,'Attendance Dump'!$B$2:$B$400,0),
MATCH(BN$2,'Attendance Dump'!$E$1:$AI$1,0)
),
INDEX('Active Hour''s Dump'!$D$3:$AH$337,
MATCH($C98,'Active Hour''s Dump'!$A$3:$A$337,0),
MATCH(BN$2,'Active Hour''s Dump'!$D$2:$AH$2,0)
))),"")</f>
        <v>P</v>
      </c>
      <c r="BO98" s="54">
        <f>_xlfn.IFNA(IF(BO$3="Productivity",
INDEX('Productivity Dump'!$E$4:$AJ$500,
MATCH($A98,'Productivity Dump'!$A$4:$A$500,0),
MATCH(BO$2,'Productivity Dump'!$E$3:$AJ$3,0)
),
IF(BO$3="Attendance",
INDEX('Attendance Dump'!$E$2:$AI$400,
MATCH($A98,'Attendance Dump'!$B$2:$B$400,0),
MATCH(BO$2,'Attendance Dump'!$E$1:$AI$1,0)
),
INDEX('Active Hour''s Dump'!$D$3:$AH$337,
MATCH($C98,'Active Hour''s Dump'!$A$3:$A$337,0),
MATCH(BO$2,'Active Hour''s Dump'!$D$2:$AH$2,0)
))),"")</f>
        <v>4.9166666666666696</v>
      </c>
      <c r="BP98" s="13">
        <f>_xlfn.IFNA(IF(BP$3="Productivity",
INDEX('Productivity Dump'!$E$4:$AJ$500,
MATCH($A98,'Productivity Dump'!$A$4:$A$500,0),
MATCH(BP$2,'Productivity Dump'!$E$3:$AJ$3,0)
),
IF(BP$3="Attendance",
INDEX('Attendance Dump'!$E$2:$AI$400,
MATCH($A98,'Attendance Dump'!$B$2:$B$400,0),
MATCH(BP$2,'Attendance Dump'!$E$1:$AI$1,0)
),
INDEX('Active Hour''s Dump'!$D$3:$AH$337,
MATCH($C98,'Active Hour''s Dump'!$A$3:$A$337,0),
MATCH(BP$2,'Active Hour''s Dump'!$D$2:$AH$2,0)
))),"")</f>
        <v>456.67599999999999</v>
      </c>
      <c r="BQ98" s="13" t="str">
        <f>_xlfn.IFNA(IF(BQ$3="Productivity",
INDEX('Productivity Dump'!$E$4:$AJ$500,
MATCH($A98,'Productivity Dump'!$A$4:$A$500,0),
MATCH(BQ$2,'Productivity Dump'!$E$3:$AJ$3,0)
),
IF(BQ$3="Attendance",
INDEX('Attendance Dump'!$E$2:$AI$400,
MATCH($A98,'Attendance Dump'!$B$2:$B$400,0),
MATCH(BQ$2,'Attendance Dump'!$E$1:$AI$1,0)
),
INDEX('Active Hour''s Dump'!$D$3:$AH$337,
MATCH($C98,'Active Hour''s Dump'!$A$3:$A$337,0),
MATCH(BQ$2,'Active Hour''s Dump'!$D$2:$AH$2,0)
))),"")</f>
        <v>PL-HL</v>
      </c>
      <c r="BR98" s="54">
        <f>_xlfn.IFNA(IF(BR$3="Productivity",
INDEX('Productivity Dump'!$E$4:$AJ$500,
MATCH($A98,'Productivity Dump'!$A$4:$A$500,0),
MATCH(BR$2,'Productivity Dump'!$E$3:$AJ$3,0)
),
IF(BR$3="Attendance",
INDEX('Attendance Dump'!$E$2:$AI$400,
MATCH($A98,'Attendance Dump'!$B$2:$B$400,0),
MATCH(BR$2,'Attendance Dump'!$E$1:$AI$1,0)
),
INDEX('Active Hour''s Dump'!$D$3:$AH$337,
MATCH($C98,'Active Hour''s Dump'!$A$3:$A$337,0),
MATCH(BR$2,'Active Hour''s Dump'!$D$2:$AH$2,0)
))),"")</f>
        <v>2.75</v>
      </c>
      <c r="BS98" s="13">
        <f>_xlfn.IFNA(IF(BS$3="Productivity",
INDEX('Productivity Dump'!$E$4:$AJ$500,
MATCH($A98,'Productivity Dump'!$A$4:$A$500,0),
MATCH(BS$2,'Productivity Dump'!$E$3:$AJ$3,0)
),
IF(BS$3="Attendance",
INDEX('Attendance Dump'!$E$2:$AI$400,
MATCH($A98,'Attendance Dump'!$B$2:$B$400,0),
MATCH(BS$2,'Attendance Dump'!$E$1:$AI$1,0)
),
INDEX('Active Hour''s Dump'!$D$3:$AH$337,
MATCH($C98,'Active Hour''s Dump'!$A$3:$A$337,0),
MATCH(BS$2,'Active Hour''s Dump'!$D$2:$AH$2,0)
))),"")</f>
        <v>1035.4490000000001</v>
      </c>
      <c r="BT98" s="13" t="str">
        <f>_xlfn.IFNA(IF(BT$3="Productivity",
INDEX('Productivity Dump'!$E$4:$AJ$500,
MATCH($A98,'Productivity Dump'!$A$4:$A$500,0),
MATCH(BT$2,'Productivity Dump'!$E$3:$AJ$3,0)
),
IF(BT$3="Attendance",
INDEX('Attendance Dump'!$E$2:$AI$400,
MATCH($A98,'Attendance Dump'!$B$2:$B$400,0),
MATCH(BT$2,'Attendance Dump'!$E$1:$AI$1,0)
),
INDEX('Active Hour''s Dump'!$D$3:$AH$337,
MATCH($C98,'Active Hour''s Dump'!$A$3:$A$337,0),
MATCH(BT$2,'Active Hour''s Dump'!$D$2:$AH$2,0)
))),"")</f>
        <v>H</v>
      </c>
      <c r="BU98" s="54">
        <f>_xlfn.IFNA(IF(BU$3="Productivity",
INDEX('Productivity Dump'!$E$4:$AJ$500,
MATCH($A98,'Productivity Dump'!$A$4:$A$500,0),
MATCH(BU$2,'Productivity Dump'!$E$3:$AJ$3,0)
),
IF(BU$3="Attendance",
INDEX('Attendance Dump'!$E$2:$AI$400,
MATCH($A98,'Attendance Dump'!$B$2:$B$400,0),
MATCH(BU$2,'Attendance Dump'!$E$1:$AI$1,0)
),
INDEX('Active Hour''s Dump'!$D$3:$AH$337,
MATCH($C98,'Active Hour''s Dump'!$A$3:$A$337,0),
MATCH(BU$2,'Active Hour''s Dump'!$D$2:$AH$2,0)
))),"")</f>
        <v>5.25</v>
      </c>
      <c r="BV98" s="13">
        <f>_xlfn.IFNA(IF(BV$3="Productivity",
INDEX('Productivity Dump'!$E$4:$AJ$500,
MATCH($A98,'Productivity Dump'!$A$4:$A$500,0),
MATCH(BV$2,'Productivity Dump'!$E$3:$AJ$3,0)
),
IF(BV$3="Attendance",
INDEX('Attendance Dump'!$E$2:$AI$400,
MATCH($A98,'Attendance Dump'!$B$2:$B$400,0),
MATCH(BV$2,'Attendance Dump'!$E$1:$AI$1,0)
),
INDEX('Active Hour''s Dump'!$D$3:$AH$337,
MATCH($C98,'Active Hour''s Dump'!$A$3:$A$337,0),
MATCH(BV$2,'Active Hour''s Dump'!$D$2:$AH$2,0)
))),"")</f>
        <v>790.36599999999987</v>
      </c>
      <c r="BW98" s="13" t="str">
        <f>_xlfn.IFNA(IF(BW$3="Productivity",
INDEX('Productivity Dump'!$E$4:$AJ$500,
MATCH($A98,'Productivity Dump'!$A$4:$A$500,0),
MATCH(BW$2,'Productivity Dump'!$E$3:$AJ$3,0)
),
IF(BW$3="Attendance",
INDEX('Attendance Dump'!$E$2:$AI$400,
MATCH($A98,'Attendance Dump'!$B$2:$B$400,0),
MATCH(BW$2,'Attendance Dump'!$E$1:$AI$1,0)
),
INDEX('Active Hour''s Dump'!$D$3:$AH$337,
MATCH($C98,'Active Hour''s Dump'!$A$3:$A$337,0),
MATCH(BW$2,'Active Hour''s Dump'!$D$2:$AH$2,0)
))),"")</f>
        <v>P</v>
      </c>
      <c r="BX98" s="54">
        <f>_xlfn.IFNA(IF(BX$3="Productivity",
INDEX('Productivity Dump'!$E$4:$AJ$500,
MATCH($A98,'Productivity Dump'!$A$4:$A$500,0),
MATCH(BX$2,'Productivity Dump'!$E$3:$AJ$3,0)
),
IF(BX$3="Attendance",
INDEX('Attendance Dump'!$E$2:$AI$400,
MATCH($A98,'Attendance Dump'!$B$2:$B$400,0),
MATCH(BX$2,'Attendance Dump'!$E$1:$AI$1,0)
),
INDEX('Active Hour''s Dump'!$D$3:$AH$337,
MATCH($C98,'Active Hour''s Dump'!$A$3:$A$337,0),
MATCH(BX$2,'Active Hour''s Dump'!$D$2:$AH$2,0)
))),"")</f>
        <v>4.3333333333333304</v>
      </c>
      <c r="BY98" s="13">
        <f>_xlfn.IFNA(IF(BY$3="Productivity",
INDEX('Productivity Dump'!$E$4:$AJ$500,
MATCH($A98,'Productivity Dump'!$A$4:$A$500,0),
MATCH(BY$2,'Productivity Dump'!$E$3:$AJ$3,0)
),
IF(BY$3="Attendance",
INDEX('Attendance Dump'!$E$2:$AI$400,
MATCH($A98,'Attendance Dump'!$B$2:$B$400,0),
MATCH(BY$2,'Attendance Dump'!$E$1:$AI$1,0)
),
INDEX('Active Hour''s Dump'!$D$3:$AH$337,
MATCH($C98,'Active Hour''s Dump'!$A$3:$A$337,0),
MATCH(BY$2,'Active Hour''s Dump'!$D$2:$AH$2,0)
))),"")</f>
        <v>599.18500000000017</v>
      </c>
      <c r="BZ98" s="13" t="str">
        <f>_xlfn.IFNA(IF(BZ$3="Productivity",
INDEX('Productivity Dump'!$E$4:$AJ$500,
MATCH($A98,'Productivity Dump'!$A$4:$A$500,0),
MATCH(BZ$2,'Productivity Dump'!$E$3:$AJ$3,0)
),
IF(BZ$3="Attendance",
INDEX('Attendance Dump'!$E$2:$AI$400,
MATCH($A98,'Attendance Dump'!$B$2:$B$400,0),
MATCH(BZ$2,'Attendance Dump'!$E$1:$AI$1,0)
),
INDEX('Active Hour''s Dump'!$D$3:$AH$337,
MATCH($C98,'Active Hour''s Dump'!$A$3:$A$337,0),
MATCH(BZ$2,'Active Hour''s Dump'!$D$2:$AH$2,0)
))),"")</f>
        <v>P</v>
      </c>
      <c r="CA98" s="54">
        <f>_xlfn.IFNA(IF(CA$3="Productivity",
INDEX('Productivity Dump'!$E$4:$AJ$500,
MATCH($A98,'Productivity Dump'!$A$4:$A$500,0),
MATCH(CA$2,'Productivity Dump'!$E$3:$AJ$3,0)
),
IF(CA$3="Attendance",
INDEX('Attendance Dump'!$E$2:$AI$400,
MATCH($A98,'Attendance Dump'!$B$2:$B$400,0),
MATCH(CA$2,'Attendance Dump'!$E$1:$AI$1,0)
),
INDEX('Active Hour''s Dump'!$D$3:$AH$337,
MATCH($C98,'Active Hour''s Dump'!$A$3:$A$337,0),
MATCH(CA$2,'Active Hour''s Dump'!$D$2:$AH$2,0)
))),"")</f>
        <v>3.3333333333333299</v>
      </c>
      <c r="CB98" s="13">
        <f>_xlfn.IFNA(IF(CB$3="Productivity",
INDEX('Productivity Dump'!$E$4:$AJ$500,
MATCH($A98,'Productivity Dump'!$A$4:$A$500,0),
MATCH(CB$2,'Productivity Dump'!$E$3:$AJ$3,0)
),
IF(CB$3="Attendance",
INDEX('Attendance Dump'!$E$2:$AI$400,
MATCH($A98,'Attendance Dump'!$B$2:$B$400,0),
MATCH(CB$2,'Attendance Dump'!$E$1:$AI$1,0)
),
INDEX('Active Hour''s Dump'!$D$3:$AH$337,
MATCH($C98,'Active Hour''s Dump'!$A$3:$A$337,0),
MATCH(CB$2,'Active Hour''s Dump'!$D$2:$AH$2,0)
))),"")</f>
        <v>929.22799999999995</v>
      </c>
      <c r="CC98" s="13" t="str">
        <f>_xlfn.IFNA(IF(CC$3="Productivity",
INDEX('Productivity Dump'!$E$4:$AJ$500,
MATCH($A98,'Productivity Dump'!$A$4:$A$500,0),
MATCH(CC$2,'Productivity Dump'!$E$3:$AJ$3,0)
),
IF(CC$3="Attendance",
INDEX('Attendance Dump'!$E$2:$AI$400,
MATCH($A98,'Attendance Dump'!$B$2:$B$400,0),
MATCH(CC$2,'Attendance Dump'!$E$1:$AI$1,0)
),
INDEX('Active Hour''s Dump'!$D$3:$AH$337,
MATCH($C98,'Active Hour''s Dump'!$A$3:$A$337,0),
MATCH(CC$2,'Active Hour''s Dump'!$D$2:$AH$2,0)
))),"")</f>
        <v>WO</v>
      </c>
      <c r="CD98" s="54">
        <f>_xlfn.IFNA(IF(CD$3="Productivity",
INDEX('Productivity Dump'!$E$4:$AJ$500,
MATCH($A98,'Productivity Dump'!$A$4:$A$500,0),
MATCH(CD$2,'Productivity Dump'!$E$3:$AJ$3,0)
),
IF(CD$3="Attendance",
INDEX('Attendance Dump'!$E$2:$AI$400,
MATCH($A98,'Attendance Dump'!$B$2:$B$400,0),
MATCH(CD$2,'Attendance Dump'!$E$1:$AI$1,0)
),
INDEX('Active Hour''s Dump'!$D$3:$AH$337,
MATCH($C98,'Active Hour''s Dump'!$A$3:$A$337,0),
MATCH(CD$2,'Active Hour''s Dump'!$D$2:$AH$2,0)
))),"")</f>
        <v>4.3333333333333304</v>
      </c>
      <c r="CE98" s="13">
        <f>_xlfn.IFNA(IF(CE$3="Productivity",
INDEX('Productivity Dump'!$E$4:$AJ$500,
MATCH($A98,'Productivity Dump'!$A$4:$A$500,0),
MATCH(CE$2,'Productivity Dump'!$E$3:$AJ$3,0)
),
IF(CE$3="Attendance",
INDEX('Attendance Dump'!$E$2:$AI$400,
MATCH($A98,'Attendance Dump'!$B$2:$B$400,0),
MATCH(CE$2,'Attendance Dump'!$E$1:$AI$1,0)
),
INDEX('Active Hour''s Dump'!$D$3:$AH$337,
MATCH($C98,'Active Hour''s Dump'!$A$3:$A$337,0),
MATCH(CE$2,'Active Hour''s Dump'!$D$2:$AH$2,0)
))),"")</f>
        <v>866.5329999999999</v>
      </c>
      <c r="CF98" s="13" t="str">
        <f>_xlfn.IFNA(IF(CF$3="Productivity",
INDEX('Productivity Dump'!$E$4:$AJ$500,
MATCH($A98,'Productivity Dump'!$A$4:$A$500,0),
MATCH(CF$2,'Productivity Dump'!$E$3:$AJ$3,0)
),
IF(CF$3="Attendance",
INDEX('Attendance Dump'!$E$2:$AI$400,
MATCH($A98,'Attendance Dump'!$B$2:$B$400,0),
MATCH(CF$2,'Attendance Dump'!$E$1:$AI$1,0)
),
INDEX('Active Hour''s Dump'!$D$3:$AH$337,
MATCH($C98,'Active Hour''s Dump'!$A$3:$A$337,0),
MATCH(CF$2,'Active Hour''s Dump'!$D$2:$AH$2,0)
))),"")</f>
        <v>P</v>
      </c>
      <c r="CG98" s="54">
        <f>_xlfn.IFNA(IF(CG$3="Productivity",
INDEX('Productivity Dump'!$E$4:$AJ$500,
MATCH($A98,'Productivity Dump'!$A$4:$A$500,0),
MATCH(CG$2,'Productivity Dump'!$E$3:$AJ$3,0)
),
IF(CG$3="Attendance",
INDEX('Attendance Dump'!$E$2:$AI$400,
MATCH($A98,'Attendance Dump'!$B$2:$B$400,0),
MATCH(CG$2,'Attendance Dump'!$E$1:$AI$1,0)
),
INDEX('Active Hour''s Dump'!$D$3:$AH$337,
MATCH($C98,'Active Hour''s Dump'!$A$3:$A$337,0),
MATCH(CG$2,'Active Hour''s Dump'!$D$2:$AH$2,0)
))),"")</f>
        <v>4.0833333333333304</v>
      </c>
      <c r="CH98" s="13">
        <f>_xlfn.IFNA(IF(CH$3="Productivity",
INDEX('Productivity Dump'!$E$4:$AJ$500,
MATCH($A98,'Productivity Dump'!$A$4:$A$500,0),
MATCH(CH$2,'Productivity Dump'!$E$3:$AJ$3,0)
),
IF(CH$3="Attendance",
INDEX('Attendance Dump'!$E$2:$AI$400,
MATCH($A98,'Attendance Dump'!$B$2:$B$400,0),
MATCH(CH$2,'Attendance Dump'!$E$1:$AI$1,0)
),
INDEX('Active Hour''s Dump'!$D$3:$AH$337,
MATCH($C98,'Active Hour''s Dump'!$A$3:$A$337,0),
MATCH(CH$2,'Active Hour''s Dump'!$D$2:$AH$2,0)
))),"")</f>
        <v>1093.5359999999998</v>
      </c>
      <c r="CI98" s="13" t="str">
        <f>_xlfn.IFNA(IF(CI$3="Productivity",
INDEX('Productivity Dump'!$E$4:$AJ$500,
MATCH($A98,'Productivity Dump'!$A$4:$A$500,0),
MATCH(CI$2,'Productivity Dump'!$E$3:$AJ$3,0)
),
IF(CI$3="Attendance",
INDEX('Attendance Dump'!$E$2:$AI$400,
MATCH($A98,'Attendance Dump'!$B$2:$B$400,0),
MATCH(CI$2,'Attendance Dump'!$E$1:$AI$1,0)
),
INDEX('Active Hour''s Dump'!$D$3:$AH$337,
MATCH($C98,'Active Hour''s Dump'!$A$3:$A$337,0),
MATCH(CI$2,'Active Hour''s Dump'!$D$2:$AH$2,0)
))),"")</f>
        <v>P</v>
      </c>
      <c r="CJ98" s="54">
        <f>_xlfn.IFNA(IF(CJ$3="Productivity",
INDEX('Productivity Dump'!$E$4:$AJ$500,
MATCH($A98,'Productivity Dump'!$A$4:$A$500,0),
MATCH(CJ$2,'Productivity Dump'!$E$3:$AJ$3,0)
),
IF(CJ$3="Attendance",
INDEX('Attendance Dump'!$E$2:$AI$400,
MATCH($A98,'Attendance Dump'!$B$2:$B$400,0),
MATCH(CJ$2,'Attendance Dump'!$E$1:$AI$1,0)
),
INDEX('Active Hour''s Dump'!$D$3:$AH$337,
MATCH($C98,'Active Hour''s Dump'!$A$3:$A$337,0),
MATCH(CJ$2,'Active Hour''s Dump'!$D$2:$AH$2,0)
))),"")</f>
        <v>5.4166666666666696</v>
      </c>
      <c r="CK98" s="13">
        <f>_xlfn.IFNA(IF(CK$3="Productivity",
INDEX('Productivity Dump'!$E$4:$AJ$500,
MATCH($A98,'Productivity Dump'!$A$4:$A$500,0),
MATCH(CK$2,'Productivity Dump'!$E$3:$AJ$3,0)
),
IF(CK$3="Attendance",
INDEX('Attendance Dump'!$E$2:$AI$400,
MATCH($A98,'Attendance Dump'!$B$2:$B$400,0),
MATCH(CK$2,'Attendance Dump'!$E$1:$AI$1,0)
),
INDEX('Active Hour''s Dump'!$D$3:$AH$337,
MATCH($C98,'Active Hour''s Dump'!$A$3:$A$337,0),
MATCH(CK$2,'Active Hour''s Dump'!$D$2:$AH$2,0)
))),"")</f>
        <v>806.28</v>
      </c>
      <c r="CL98" s="13" t="str">
        <f>_xlfn.IFNA(IF(CL$3="Productivity",
INDEX('Productivity Dump'!$E$4:$AJ$500,
MATCH($A98,'Productivity Dump'!$A$4:$A$500,0),
MATCH(CL$2,'Productivity Dump'!$E$3:$AJ$3,0)
),
IF(CL$3="Attendance",
INDEX('Attendance Dump'!$E$2:$AI$400,
MATCH($A98,'Attendance Dump'!$B$2:$B$400,0),
MATCH(CL$2,'Attendance Dump'!$E$1:$AI$1,0)
),
INDEX('Active Hour''s Dump'!$D$3:$AH$337,
MATCH($C98,'Active Hour''s Dump'!$A$3:$A$337,0),
MATCH(CL$2,'Active Hour''s Dump'!$D$2:$AH$2,0)
))),"")</f>
        <v>P</v>
      </c>
      <c r="CM98" s="54">
        <f>_xlfn.IFNA(IF(CM$3="Productivity",
INDEX('Productivity Dump'!$E$4:$AJ$500,
MATCH($A98,'Productivity Dump'!$A$4:$A$500,0),
MATCH(CM$2,'Productivity Dump'!$E$3:$AJ$3,0)
),
IF(CM$3="Attendance",
INDEX('Attendance Dump'!$E$2:$AI$400,
MATCH($A98,'Attendance Dump'!$B$2:$B$400,0),
MATCH(CM$2,'Attendance Dump'!$E$1:$AI$1,0)
),
INDEX('Active Hour''s Dump'!$D$3:$AH$337,
MATCH($C98,'Active Hour''s Dump'!$A$3:$A$337,0),
MATCH(CM$2,'Active Hour''s Dump'!$D$2:$AH$2,0)
))),"")</f>
        <v>4.1666666666666696</v>
      </c>
      <c r="CN98" s="13">
        <f>_xlfn.IFNA(IF(CN$3="Productivity",
INDEX('Productivity Dump'!$E$4:$AJ$500,
MATCH($A98,'Productivity Dump'!$A$4:$A$500,0),
MATCH(CN$2,'Productivity Dump'!$E$3:$AJ$3,0)
),
IF(CN$3="Attendance",
INDEX('Attendance Dump'!$E$2:$AI$400,
MATCH($A98,'Attendance Dump'!$B$2:$B$400,0),
MATCH(CN$2,'Attendance Dump'!$E$1:$AI$1,0)
),
INDEX('Active Hour''s Dump'!$D$3:$AH$337,
MATCH($C98,'Active Hour''s Dump'!$A$3:$A$337,0),
MATCH(CN$2,'Active Hour''s Dump'!$D$2:$AH$2,0)
))),"")</f>
        <v>0</v>
      </c>
      <c r="CO98" s="13">
        <f>_xlfn.IFNA(IF(CO$3="Productivity",
INDEX('Productivity Dump'!$E$4:$AJ$500,
MATCH($A98,'Productivity Dump'!$A$4:$A$500,0),
MATCH(CO$2,'Productivity Dump'!$E$3:$AJ$3,0)
),
IF(CO$3="Attendance",
INDEX('Attendance Dump'!$E$2:$AI$400,
MATCH($A98,'Attendance Dump'!$B$2:$B$400,0),
MATCH(CO$2,'Attendance Dump'!$E$1:$AI$1,0)
),
INDEX('Active Hour''s Dump'!$D$3:$AH$337,
MATCH($C98,'Active Hour''s Dump'!$A$3:$A$337,0),
MATCH(CO$2,'Active Hour''s Dump'!$D$2:$AH$2,0)
))),"")</f>
        <v>0</v>
      </c>
      <c r="CP98" s="54">
        <f>_xlfn.IFNA(IF(CP$3="Productivity",
INDEX('Productivity Dump'!$E$4:$AJ$500,
MATCH($A98,'Productivity Dump'!$A$4:$A$500,0),
MATCH(CP$2,'Productivity Dump'!$E$3:$AJ$3,0)
),
IF(CP$3="Attendance",
INDEX('Attendance Dump'!$E$2:$AI$400,
MATCH($A98,'Attendance Dump'!$B$2:$B$400,0),
MATCH(CP$2,'Attendance Dump'!$E$1:$AI$1,0)
),
INDEX('Active Hour''s Dump'!$D$3:$AH$337,
MATCH($C98,'Active Hour''s Dump'!$A$3:$A$337,0),
MATCH(CP$2,'Active Hour''s Dump'!$D$2:$AH$2,0)
))),"")</f>
        <v>0</v>
      </c>
      <c r="CQ98" s="13">
        <f>_xlfn.IFNA(IF(CQ$3="Productivity",
INDEX('Productivity Dump'!$E$4:$AJ$500,
MATCH($A98,'Productivity Dump'!$A$4:$A$500,0),
MATCH(CQ$2,'Productivity Dump'!$E$3:$AJ$3,0)
),
IF(CQ$3="Attendance",
INDEX('Attendance Dump'!$E$2:$AI$400,
MATCH($A98,'Attendance Dump'!$B$2:$B$400,0),
MATCH(CQ$2,'Attendance Dump'!$E$1:$AI$1,0)
),
INDEX('Active Hour''s Dump'!$D$3:$AH$337,
MATCH($C98,'Active Hour''s Dump'!$A$3:$A$337,0),
MATCH(CQ$2,'Active Hour''s Dump'!$D$2:$AH$2,0)
))),"")</f>
        <v>0</v>
      </c>
      <c r="CR98" s="13">
        <f>_xlfn.IFNA(IF(CR$3="Productivity",
INDEX('Productivity Dump'!$E$4:$AJ$500,
MATCH($A98,'Productivity Dump'!$A$4:$A$500,0),
MATCH(CR$2,'Productivity Dump'!$E$3:$AJ$3,0)
),
IF(CR$3="Attendance",
INDEX('Attendance Dump'!$E$2:$AI$400,
MATCH($A98,'Attendance Dump'!$B$2:$B$400,0),
MATCH(CR$2,'Attendance Dump'!$E$1:$AI$1,0)
),
INDEX('Active Hour''s Dump'!$D$3:$AH$337,
MATCH($C98,'Active Hour''s Dump'!$A$3:$A$337,0),
MATCH(CR$2,'Active Hour''s Dump'!$D$2:$AH$2,0)
))),"")</f>
        <v>0</v>
      </c>
      <c r="CS98" s="54">
        <f>_xlfn.IFNA(IF(CS$3="Productivity",
INDEX('Productivity Dump'!$E$4:$AJ$500,
MATCH($A98,'Productivity Dump'!$A$4:$A$500,0),
MATCH(CS$2,'Productivity Dump'!$E$3:$AJ$3,0)
),
IF(CS$3="Attendance",
INDEX('Attendance Dump'!$E$2:$AI$400,
MATCH($A98,'Attendance Dump'!$B$2:$B$400,0),
MATCH(CS$2,'Attendance Dump'!$E$1:$AI$1,0)
),
INDEX('Active Hour''s Dump'!$D$3:$AH$337,
MATCH($C98,'Active Hour''s Dump'!$A$3:$A$337,0),
MATCH(CS$2,'Active Hour''s Dump'!$D$2:$AH$2,0)
))),"")</f>
        <v>0</v>
      </c>
      <c r="CT98" s="13">
        <f>_xlfn.IFNA(IF(CT$3="Productivity",
INDEX('Productivity Dump'!$E$4:$AJ$500,
MATCH($A98,'Productivity Dump'!$A$4:$A$500,0),
MATCH(CT$2,'Productivity Dump'!$E$3:$AJ$3,0)
),
IF(CT$3="Attendance",
INDEX('Attendance Dump'!$E$2:$AI$400,
MATCH($A98,'Attendance Dump'!$B$2:$B$400,0),
MATCH(CT$2,'Attendance Dump'!$E$1:$AI$1,0)
),
INDEX('Active Hour''s Dump'!$D$3:$AH$337,
MATCH($C98,'Active Hour''s Dump'!$A$3:$A$337,0),
MATCH(CT$2,'Active Hour''s Dump'!$D$2:$AH$2,0)
))),"")</f>
        <v>0</v>
      </c>
      <c r="CU98" s="13">
        <f>_xlfn.IFNA(IF(CU$3="Productivity",
INDEX('Productivity Dump'!$E$4:$AJ$500,
MATCH($A98,'Productivity Dump'!$A$4:$A$500,0),
MATCH(CU$2,'Productivity Dump'!$E$3:$AJ$3,0)
),
IF(CU$3="Attendance",
INDEX('Attendance Dump'!$E$2:$AI$400,
MATCH($A98,'Attendance Dump'!$B$2:$B$400,0),
MATCH(CU$2,'Attendance Dump'!$E$1:$AI$1,0)
),
INDEX('Active Hour''s Dump'!$D$3:$AH$337,
MATCH($C98,'Active Hour''s Dump'!$A$3:$A$337,0),
MATCH(CU$2,'Active Hour''s Dump'!$D$2:$AH$2,0)
))),"")</f>
        <v>0</v>
      </c>
      <c r="CV98" s="54">
        <f>_xlfn.IFNA(IF(CV$3="Productivity",
INDEX('Productivity Dump'!$E$4:$AJ$500,
MATCH($A98,'Productivity Dump'!$A$4:$A$500,0),
MATCH(CV$2,'Productivity Dump'!$E$3:$AJ$3,0)
),
IF(CV$3="Attendance",
INDEX('Attendance Dump'!$E$2:$AI$400,
MATCH($A98,'Attendance Dump'!$B$2:$B$400,0),
MATCH(CV$2,'Attendance Dump'!$E$1:$AI$1,0)
),
INDEX('Active Hour''s Dump'!$D$3:$AH$337,
MATCH($C98,'Active Hour''s Dump'!$A$3:$A$337,0),
MATCH(CV$2,'Active Hour''s Dump'!$D$2:$AH$2,0)
))),"")</f>
        <v>0</v>
      </c>
      <c r="CW98" s="13"/>
      <c r="CX98" s="13"/>
      <c r="CY98" s="54"/>
      <c r="DA98" s="57">
        <f t="shared" si="69"/>
        <v>102.41666666666663</v>
      </c>
      <c r="DB98" s="35">
        <f t="shared" si="70"/>
        <v>18832.096999999998</v>
      </c>
      <c r="DC98" s="35">
        <f t="shared" si="67"/>
        <v>0</v>
      </c>
      <c r="DD98" s="35">
        <f t="shared" ca="1" si="68"/>
        <v>0</v>
      </c>
      <c r="DF98" s="32" cm="1">
        <f t="array" ref="DF98">SUMPRODUCT(
    (MOD(COLUMN(H98:CV98) - COLUMN(H98), 3) = 0) *
    (H98:CV98 = 0) *
    (I98:CW98 = "P") *
    (COUNTIF(UKHoliday, H$2:CV$2) = 0)
)</f>
        <v>0</v>
      </c>
      <c r="DG98" s="33" cm="1">
        <f t="array" ref="DG98">SUMPRODUCT(
  (MOD(COLUMN(H98:CV98) - COLUMN(H98), 3) = 0) *
  (H98:CV98 &gt; 0) *
  (H98:CV98 &lt; 0.5 * IF(((WEEKDAY(H$2:CV$2, 2) = 1) + (WEEKDAY(H$2:CV$2, 2) = 6)), G98, F98)) *
  (I98:CW98 = "P") *
  (COUNTIF(UKHoliday, H$2:CV$2) = 0)
)</f>
        <v>0</v>
      </c>
      <c r="DH98" s="33" cm="1">
        <f t="array" ref="DH98">SUMPRODUCT(
  (MOD(COLUMN(H98:CV98) - COLUMN(H98), 3) = 0) *
  (H98:CV98 &gt; 0.5 * IF(((WEEKDAY(H$2:CV$2, 2) = 1) + (WEEKDAY(H$2:CV$2, 2) = 6)), $G98, $F98)) *
  (H98:CV98 &lt; 0.8 * IF(((WEEKDAY(H$2:CV$2, 2) = 1) + (WEEKDAY(H$2:CV$2, 2) = 6)), $G98, $F98)) *
  (I98:CW98 = "P") *
  (COUNTIF(UKHoliday, H$2:CV$2) = 0)
)</f>
        <v>0</v>
      </c>
      <c r="DI98" s="33" cm="1">
        <f t="array" ref="DI98">SUMPRODUCT(
  (MOD(COLUMN(H98:CV98) - COLUMN(H98), 3) = 0) *
  (H98:CV98 &gt; 0.8 * IF(((WEEKDAY(H$2:CV$2, 2) = 1) + (WEEKDAY(H$2:CV$2, 2) = 6)), $G98, $F98)) *
  (H98:CV98 &lt; 1 * IF(((WEEKDAY(H$2:CV$2, 2) = 1) + (WEEKDAY(H$2:CV$2, 2) = 6)), $G98, $F98)) *
  (I98:CW98 = "P") *
  (COUNTIF(UKHoliday, H$2:CV$2) = 0)
)</f>
        <v>11</v>
      </c>
    </row>
    <row r="99" spans="1:113" x14ac:dyDescent="0.3">
      <c r="A99" s="8" t="s">
        <v>423</v>
      </c>
      <c r="B99" s="8" t="s">
        <v>422</v>
      </c>
      <c r="C99" s="9" t="s">
        <v>779</v>
      </c>
      <c r="D99" s="62" t="s">
        <v>945</v>
      </c>
      <c r="E99" s="35">
        <v>18700</v>
      </c>
      <c r="F99" s="35">
        <f t="shared" si="65"/>
        <v>935</v>
      </c>
      <c r="G99" s="35">
        <f t="shared" si="66"/>
        <v>467.5</v>
      </c>
      <c r="H99" s="13">
        <f>_xlfn.IFNA(IF(H$3="Productivity",
INDEX('Productivity Dump'!$E$4:$AJ$500,
MATCH($A99,'Productivity Dump'!$A$4:$A$500,0),
MATCH(H$2,'Productivity Dump'!$E$3:$AJ$3,0)
),
IF(H$3="Attendance",
INDEX('Attendance Dump'!$E$2:$AI$400,
MATCH($A99,'Attendance Dump'!$B$2:$B$400,0),
MATCH(H$2,'Attendance Dump'!$E$1:$AI$1,0)
),
INDEX('Active Hour''s Dump'!$D$3:$AH$337,
MATCH($C99,'Active Hour''s Dump'!$A$3:$A$337,0),
MATCH(H$2,'Active Hour''s Dump'!$D$2:$AH$2,0)
))),"")</f>
        <v>950.8599999999999</v>
      </c>
      <c r="I99" s="13" t="str">
        <f>_xlfn.IFNA(IF(I$3="Productivity",
INDEX('Productivity Dump'!$E$4:$AJ$500,
MATCH($A99,'Productivity Dump'!$A$4:$A$500,0),
MATCH(I$2,'Productivity Dump'!$E$3:$AJ$3,0)
),
IF(I$3="Attendance",
INDEX('Attendance Dump'!$E$2:$AI$400,
MATCH($A99,'Attendance Dump'!$B$2:$B$400,0),
MATCH(I$2,'Attendance Dump'!$E$1:$AI$1,0)
),
INDEX('Active Hour''s Dump'!$D$3:$AH$337,
MATCH($C99,'Active Hour''s Dump'!$A$3:$A$337,0),
MATCH(I$2,'Active Hour''s Dump'!$D$2:$AH$2,0)
))),"")</f>
        <v>P</v>
      </c>
      <c r="J99" s="54">
        <f>_xlfn.IFNA(IF(J$3="Productivity",
INDEX('Productivity Dump'!$E$4:$AJ$500,
MATCH($A99,'Productivity Dump'!$A$4:$A$500,0),
MATCH(J$2,'Productivity Dump'!$E$3:$AJ$3,0)
),
IF(J$3="Attendance",
INDEX('Attendance Dump'!$E$2:$AI$400,
MATCH($A99,'Attendance Dump'!$B$2:$B$400,0),
MATCH(J$2,'Attendance Dump'!$E$1:$AI$1,0)
),
INDEX('Active Hour''s Dump'!$D$3:$AH$337,
MATCH($C99,'Active Hour''s Dump'!$A$3:$A$337,0),
MATCH(J$2,'Active Hour''s Dump'!$D$2:$AH$2,0)
))),"")</f>
        <v>10.1666666666667</v>
      </c>
      <c r="K99" s="13">
        <f>_xlfn.IFNA(IF(K$3="Productivity",
INDEX('Productivity Dump'!$E$4:$AJ$500,
MATCH($A99,'Productivity Dump'!$A$4:$A$500,0),
MATCH(K$2,'Productivity Dump'!$E$3:$AJ$3,0)
),
IF(K$3="Attendance",
INDEX('Attendance Dump'!$E$2:$AI$400,
MATCH($A99,'Attendance Dump'!$B$2:$B$400,0),
MATCH(K$2,'Attendance Dump'!$E$1:$AI$1,0)
),
INDEX('Active Hour''s Dump'!$D$3:$AH$337,
MATCH($C99,'Active Hour''s Dump'!$A$3:$A$337,0),
MATCH(K$2,'Active Hour''s Dump'!$D$2:$AH$2,0)
))),"")</f>
        <v>924.27699999999982</v>
      </c>
      <c r="L99" s="13" t="str">
        <f>_xlfn.IFNA(IF(L$3="Productivity",
INDEX('Productivity Dump'!$E$4:$AJ$500,
MATCH($A99,'Productivity Dump'!$A$4:$A$500,0),
MATCH(L$2,'Productivity Dump'!$E$3:$AJ$3,0)
),
IF(L$3="Attendance",
INDEX('Attendance Dump'!$E$2:$AI$400,
MATCH($A99,'Attendance Dump'!$B$2:$B$400,0),
MATCH(L$2,'Attendance Dump'!$E$1:$AI$1,0)
),
INDEX('Active Hour''s Dump'!$D$3:$AH$337,
MATCH($C99,'Active Hour''s Dump'!$A$3:$A$337,0),
MATCH(L$2,'Active Hour''s Dump'!$D$2:$AH$2,0)
))),"")</f>
        <v>P</v>
      </c>
      <c r="M99" s="54">
        <f>_xlfn.IFNA(IF(M$3="Productivity",
INDEX('Productivity Dump'!$E$4:$AJ$500,
MATCH($A99,'Productivity Dump'!$A$4:$A$500,0),
MATCH(M$2,'Productivity Dump'!$E$3:$AJ$3,0)
),
IF(M$3="Attendance",
INDEX('Attendance Dump'!$E$2:$AI$400,
MATCH($A99,'Attendance Dump'!$B$2:$B$400,0),
MATCH(M$2,'Attendance Dump'!$E$1:$AI$1,0)
),
INDEX('Active Hour''s Dump'!$D$3:$AH$337,
MATCH($C99,'Active Hour''s Dump'!$A$3:$A$337,0),
MATCH(M$2,'Active Hour''s Dump'!$D$2:$AH$2,0)
))),"")</f>
        <v>11.1666666666667</v>
      </c>
      <c r="N99" s="13">
        <f>_xlfn.IFNA(IF(N$3="Productivity",
INDEX('Productivity Dump'!$E$4:$AJ$500,
MATCH($A99,'Productivity Dump'!$A$4:$A$500,0),
MATCH(N$2,'Productivity Dump'!$E$3:$AJ$3,0)
),
IF(N$3="Attendance",
INDEX('Attendance Dump'!$E$2:$AI$400,
MATCH($A99,'Attendance Dump'!$B$2:$B$400,0),
MATCH(N$2,'Attendance Dump'!$E$1:$AI$1,0)
),
INDEX('Active Hour''s Dump'!$D$3:$AH$337,
MATCH($C99,'Active Hour''s Dump'!$A$3:$A$337,0),
MATCH(N$2,'Active Hour''s Dump'!$D$2:$AH$2,0)
))),"")</f>
        <v>909.84500000000003</v>
      </c>
      <c r="O99" s="13" t="str">
        <f>_xlfn.IFNA(IF(O$3="Productivity",
INDEX('Productivity Dump'!$E$4:$AJ$500,
MATCH($A99,'Productivity Dump'!$A$4:$A$500,0),
MATCH(O$2,'Productivity Dump'!$E$3:$AJ$3,0)
),
IF(O$3="Attendance",
INDEX('Attendance Dump'!$E$2:$AI$400,
MATCH($A99,'Attendance Dump'!$B$2:$B$400,0),
MATCH(O$2,'Attendance Dump'!$E$1:$AI$1,0)
),
INDEX('Active Hour''s Dump'!$D$3:$AH$337,
MATCH($C99,'Active Hour''s Dump'!$A$3:$A$337,0),
MATCH(O$2,'Active Hour''s Dump'!$D$2:$AH$2,0)
))),"")</f>
        <v>P</v>
      </c>
      <c r="P99" s="54">
        <f>_xlfn.IFNA(IF(P$3="Productivity",
INDEX('Productivity Dump'!$E$4:$AJ$500,
MATCH($A99,'Productivity Dump'!$A$4:$A$500,0),
MATCH(P$2,'Productivity Dump'!$E$3:$AJ$3,0)
),
IF(P$3="Attendance",
INDEX('Attendance Dump'!$E$2:$AI$400,
MATCH($A99,'Attendance Dump'!$B$2:$B$400,0),
MATCH(P$2,'Attendance Dump'!$E$1:$AI$1,0)
),
INDEX('Active Hour''s Dump'!$D$3:$AH$337,
MATCH($C99,'Active Hour''s Dump'!$A$3:$A$337,0),
MATCH(P$2,'Active Hour''s Dump'!$D$2:$AH$2,0)
))),"")</f>
        <v>9.75</v>
      </c>
      <c r="Q99" s="13">
        <f>_xlfn.IFNA(IF(Q$3="Productivity",
INDEX('Productivity Dump'!$E$4:$AJ$500,
MATCH($A99,'Productivity Dump'!$A$4:$A$500,0),
MATCH(Q$2,'Productivity Dump'!$E$3:$AJ$3,0)
),
IF(Q$3="Attendance",
INDEX('Attendance Dump'!$E$2:$AI$400,
MATCH($A99,'Attendance Dump'!$B$2:$B$400,0),
MATCH(Q$2,'Attendance Dump'!$E$1:$AI$1,0)
),
INDEX('Active Hour''s Dump'!$D$3:$AH$337,
MATCH($C99,'Active Hour''s Dump'!$A$3:$A$337,0),
MATCH(Q$2,'Active Hour''s Dump'!$D$2:$AH$2,0)
))),"")</f>
        <v>0</v>
      </c>
      <c r="R99" s="13" t="str">
        <f>_xlfn.IFNA(IF(R$3="Productivity",
INDEX('Productivity Dump'!$E$4:$AJ$500,
MATCH($A99,'Productivity Dump'!$A$4:$A$500,0),
MATCH(R$2,'Productivity Dump'!$E$3:$AJ$3,0)
),
IF(R$3="Attendance",
INDEX('Attendance Dump'!$E$2:$AI$400,
MATCH($A99,'Attendance Dump'!$B$2:$B$400,0),
MATCH(R$2,'Attendance Dump'!$E$1:$AI$1,0)
),
INDEX('Active Hour''s Dump'!$D$3:$AH$337,
MATCH($C99,'Active Hour''s Dump'!$A$3:$A$337,0),
MATCH(R$2,'Active Hour''s Dump'!$D$2:$AH$2,0)
))),"")</f>
        <v>WO</v>
      </c>
      <c r="S99" s="54">
        <f>_xlfn.IFNA(IF(S$3="Productivity",
INDEX('Productivity Dump'!$E$4:$AJ$500,
MATCH($A99,'Productivity Dump'!$A$4:$A$500,0),
MATCH(S$2,'Productivity Dump'!$E$3:$AJ$3,0)
),
IF(S$3="Attendance",
INDEX('Attendance Dump'!$E$2:$AI$400,
MATCH($A99,'Attendance Dump'!$B$2:$B$400,0),
MATCH(S$2,'Attendance Dump'!$E$1:$AI$1,0)
),
INDEX('Active Hour''s Dump'!$D$3:$AH$337,
MATCH($C99,'Active Hour''s Dump'!$A$3:$A$337,0),
MATCH(S$2,'Active Hour''s Dump'!$D$2:$AH$2,0)
))),"")</f>
        <v>0</v>
      </c>
      <c r="T99" s="13">
        <f>_xlfn.IFNA(IF(T$3="Productivity",
INDEX('Productivity Dump'!$E$4:$AJ$500,
MATCH($A99,'Productivity Dump'!$A$4:$A$500,0),
MATCH(T$2,'Productivity Dump'!$E$3:$AJ$3,0)
),
IF(T$3="Attendance",
INDEX('Attendance Dump'!$E$2:$AI$400,
MATCH($A99,'Attendance Dump'!$B$2:$B$400,0),
MATCH(T$2,'Attendance Dump'!$E$1:$AI$1,0)
),
INDEX('Active Hour''s Dump'!$D$3:$AH$337,
MATCH($C99,'Active Hour''s Dump'!$A$3:$A$337,0),
MATCH(T$2,'Active Hour''s Dump'!$D$2:$AH$2,0)
))),"")</f>
        <v>531.15099999999995</v>
      </c>
      <c r="U99" s="13" t="str">
        <f>_xlfn.IFNA(IF(U$3="Productivity",
INDEX('Productivity Dump'!$E$4:$AJ$500,
MATCH($A99,'Productivity Dump'!$A$4:$A$500,0),
MATCH(U$2,'Productivity Dump'!$E$3:$AJ$3,0)
),
IF(U$3="Attendance",
INDEX('Attendance Dump'!$E$2:$AI$400,
MATCH($A99,'Attendance Dump'!$B$2:$B$400,0),
MATCH(U$2,'Attendance Dump'!$E$1:$AI$1,0)
),
INDEX('Active Hour''s Dump'!$D$3:$AH$337,
MATCH($C99,'Active Hour''s Dump'!$A$3:$A$337,0),
MATCH(U$2,'Active Hour''s Dump'!$D$2:$AH$2,0)
))),"")</f>
        <v>P</v>
      </c>
      <c r="V99" s="54">
        <f>_xlfn.IFNA(IF(V$3="Productivity",
INDEX('Productivity Dump'!$E$4:$AJ$500,
MATCH($A99,'Productivity Dump'!$A$4:$A$500,0),
MATCH(V$2,'Productivity Dump'!$E$3:$AJ$3,0)
),
IF(V$3="Attendance",
INDEX('Attendance Dump'!$E$2:$AI$400,
MATCH($A99,'Attendance Dump'!$B$2:$B$400,0),
MATCH(V$2,'Attendance Dump'!$E$1:$AI$1,0)
),
INDEX('Active Hour''s Dump'!$D$3:$AH$337,
MATCH($C99,'Active Hour''s Dump'!$A$3:$A$337,0),
MATCH(V$2,'Active Hour''s Dump'!$D$2:$AH$2,0)
))),"")</f>
        <v>6.1666666666666696</v>
      </c>
      <c r="W99" s="13">
        <f>_xlfn.IFNA(IF(W$3="Productivity",
INDEX('Productivity Dump'!$E$4:$AJ$500,
MATCH($A99,'Productivity Dump'!$A$4:$A$500,0),
MATCH(W$2,'Productivity Dump'!$E$3:$AJ$3,0)
),
IF(W$3="Attendance",
INDEX('Attendance Dump'!$E$2:$AI$400,
MATCH($A99,'Attendance Dump'!$B$2:$B$400,0),
MATCH(W$2,'Attendance Dump'!$E$1:$AI$1,0)
),
INDEX('Active Hour''s Dump'!$D$3:$AH$337,
MATCH($C99,'Active Hour''s Dump'!$A$3:$A$337,0),
MATCH(W$2,'Active Hour''s Dump'!$D$2:$AH$2,0)
))),"")</f>
        <v>894.01</v>
      </c>
      <c r="X99" s="13" t="str">
        <f>_xlfn.IFNA(IF(X$3="Productivity",
INDEX('Productivity Dump'!$E$4:$AJ$500,
MATCH($A99,'Productivity Dump'!$A$4:$A$500,0),
MATCH(X$2,'Productivity Dump'!$E$3:$AJ$3,0)
),
IF(X$3="Attendance",
INDEX('Attendance Dump'!$E$2:$AI$400,
MATCH($A99,'Attendance Dump'!$B$2:$B$400,0),
MATCH(X$2,'Attendance Dump'!$E$1:$AI$1,0)
),
INDEX('Active Hour''s Dump'!$D$3:$AH$337,
MATCH($C99,'Active Hour''s Dump'!$A$3:$A$337,0),
MATCH(X$2,'Active Hour''s Dump'!$D$2:$AH$2,0)
))),"")</f>
        <v>P</v>
      </c>
      <c r="Y99" s="54">
        <f>_xlfn.IFNA(IF(Y$3="Productivity",
INDEX('Productivity Dump'!$E$4:$AJ$500,
MATCH($A99,'Productivity Dump'!$A$4:$A$500,0),
MATCH(Y$2,'Productivity Dump'!$E$3:$AJ$3,0)
),
IF(Y$3="Attendance",
INDEX('Attendance Dump'!$E$2:$AI$400,
MATCH($A99,'Attendance Dump'!$B$2:$B$400,0),
MATCH(Y$2,'Attendance Dump'!$E$1:$AI$1,0)
),
INDEX('Active Hour''s Dump'!$D$3:$AH$337,
MATCH($C99,'Active Hour''s Dump'!$A$3:$A$337,0),
MATCH(Y$2,'Active Hour''s Dump'!$D$2:$AH$2,0)
))),"")</f>
        <v>10.4166666666667</v>
      </c>
      <c r="Z99" s="13">
        <f>_xlfn.IFNA(IF(Z$3="Productivity",
INDEX('Productivity Dump'!$E$4:$AJ$500,
MATCH($A99,'Productivity Dump'!$A$4:$A$500,0),
MATCH(Z$2,'Productivity Dump'!$E$3:$AJ$3,0)
),
IF(Z$3="Attendance",
INDEX('Attendance Dump'!$E$2:$AI$400,
MATCH($A99,'Attendance Dump'!$B$2:$B$400,0),
MATCH(Z$2,'Attendance Dump'!$E$1:$AI$1,0)
),
INDEX('Active Hour''s Dump'!$D$3:$AH$337,
MATCH($C99,'Active Hour''s Dump'!$A$3:$A$337,0),
MATCH(Z$2,'Active Hour''s Dump'!$D$2:$AH$2,0)
))),"")</f>
        <v>910.38199999999995</v>
      </c>
      <c r="AA99" s="13" t="str">
        <f>_xlfn.IFNA(IF(AA$3="Productivity",
INDEX('Productivity Dump'!$E$4:$AJ$500,
MATCH($A99,'Productivity Dump'!$A$4:$A$500,0),
MATCH(AA$2,'Productivity Dump'!$E$3:$AJ$3,0)
),
IF(AA$3="Attendance",
INDEX('Attendance Dump'!$E$2:$AI$400,
MATCH($A99,'Attendance Dump'!$B$2:$B$400,0),
MATCH(AA$2,'Attendance Dump'!$E$1:$AI$1,0)
),
INDEX('Active Hour''s Dump'!$D$3:$AH$337,
MATCH($C99,'Active Hour''s Dump'!$A$3:$A$337,0),
MATCH(AA$2,'Active Hour''s Dump'!$D$2:$AH$2,0)
))),"")</f>
        <v>P</v>
      </c>
      <c r="AB99" s="54">
        <f>_xlfn.IFNA(IF(AB$3="Productivity",
INDEX('Productivity Dump'!$E$4:$AJ$500,
MATCH($A99,'Productivity Dump'!$A$4:$A$500,0),
MATCH(AB$2,'Productivity Dump'!$E$3:$AJ$3,0)
),
IF(AB$3="Attendance",
INDEX('Attendance Dump'!$E$2:$AI$400,
MATCH($A99,'Attendance Dump'!$B$2:$B$400,0),
MATCH(AB$2,'Attendance Dump'!$E$1:$AI$1,0)
),
INDEX('Active Hour''s Dump'!$D$3:$AH$337,
MATCH($C99,'Active Hour''s Dump'!$A$3:$A$337,0),
MATCH(AB$2,'Active Hour''s Dump'!$D$2:$AH$2,0)
))),"")</f>
        <v>10.75</v>
      </c>
      <c r="AC99" s="13">
        <f>_xlfn.IFNA(IF(AC$3="Productivity",
INDEX('Productivity Dump'!$E$4:$AJ$500,
MATCH($A99,'Productivity Dump'!$A$4:$A$500,0),
MATCH(AC$2,'Productivity Dump'!$E$3:$AJ$3,0)
),
IF(AC$3="Attendance",
INDEX('Attendance Dump'!$E$2:$AI$400,
MATCH($A99,'Attendance Dump'!$B$2:$B$400,0),
MATCH(AC$2,'Attendance Dump'!$E$1:$AI$1,0)
),
INDEX('Active Hour''s Dump'!$D$3:$AH$337,
MATCH($C99,'Active Hour''s Dump'!$A$3:$A$337,0),
MATCH(AC$2,'Active Hour''s Dump'!$D$2:$AH$2,0)
))),"")</f>
        <v>943.16499999999996</v>
      </c>
      <c r="AD99" s="13" t="str">
        <f>_xlfn.IFNA(IF(AD$3="Productivity",
INDEX('Productivity Dump'!$E$4:$AJ$500,
MATCH($A99,'Productivity Dump'!$A$4:$A$500,0),
MATCH(AD$2,'Productivity Dump'!$E$3:$AJ$3,0)
),
IF(AD$3="Attendance",
INDEX('Attendance Dump'!$E$2:$AI$400,
MATCH($A99,'Attendance Dump'!$B$2:$B$400,0),
MATCH(AD$2,'Attendance Dump'!$E$1:$AI$1,0)
),
INDEX('Active Hour''s Dump'!$D$3:$AH$337,
MATCH($C99,'Active Hour''s Dump'!$A$3:$A$337,0),
MATCH(AD$2,'Active Hour''s Dump'!$D$2:$AH$2,0)
))),"")</f>
        <v>P</v>
      </c>
      <c r="AE99" s="54">
        <f>_xlfn.IFNA(IF(AE$3="Productivity",
INDEX('Productivity Dump'!$E$4:$AJ$500,
MATCH($A99,'Productivity Dump'!$A$4:$A$500,0),
MATCH(AE$2,'Productivity Dump'!$E$3:$AJ$3,0)
),
IF(AE$3="Attendance",
INDEX('Attendance Dump'!$E$2:$AI$400,
MATCH($A99,'Attendance Dump'!$B$2:$B$400,0),
MATCH(AE$2,'Attendance Dump'!$E$1:$AI$1,0)
),
INDEX('Active Hour''s Dump'!$D$3:$AH$337,
MATCH($C99,'Active Hour''s Dump'!$A$3:$A$337,0),
MATCH(AE$2,'Active Hour''s Dump'!$D$2:$AH$2,0)
))),"")</f>
        <v>10.5833333333333</v>
      </c>
      <c r="AF99" s="13">
        <f>_xlfn.IFNA(IF(AF$3="Productivity",
INDEX('Productivity Dump'!$E$4:$AJ$500,
MATCH($A99,'Productivity Dump'!$A$4:$A$500,0),
MATCH(AF$2,'Productivity Dump'!$E$3:$AJ$3,0)
),
IF(AF$3="Attendance",
INDEX('Attendance Dump'!$E$2:$AI$400,
MATCH($A99,'Attendance Dump'!$B$2:$B$400,0),
MATCH(AF$2,'Attendance Dump'!$E$1:$AI$1,0)
),
INDEX('Active Hour''s Dump'!$D$3:$AH$337,
MATCH($C99,'Active Hour''s Dump'!$A$3:$A$337,0),
MATCH(AF$2,'Active Hour''s Dump'!$D$2:$AH$2,0)
))),"")</f>
        <v>958.99599999999987</v>
      </c>
      <c r="AG99" s="13" t="str">
        <f>_xlfn.IFNA(IF(AG$3="Productivity",
INDEX('Productivity Dump'!$E$4:$AJ$500,
MATCH($A99,'Productivity Dump'!$A$4:$A$500,0),
MATCH(AG$2,'Productivity Dump'!$E$3:$AJ$3,0)
),
IF(AG$3="Attendance",
INDEX('Attendance Dump'!$E$2:$AI$400,
MATCH($A99,'Attendance Dump'!$B$2:$B$400,0),
MATCH(AG$2,'Attendance Dump'!$E$1:$AI$1,0)
),
INDEX('Active Hour''s Dump'!$D$3:$AH$337,
MATCH($C99,'Active Hour''s Dump'!$A$3:$A$337,0),
MATCH(AG$2,'Active Hour''s Dump'!$D$2:$AH$2,0)
))),"")</f>
        <v>P</v>
      </c>
      <c r="AH99" s="54">
        <f>_xlfn.IFNA(IF(AH$3="Productivity",
INDEX('Productivity Dump'!$E$4:$AJ$500,
MATCH($A99,'Productivity Dump'!$A$4:$A$500,0),
MATCH(AH$2,'Productivity Dump'!$E$3:$AJ$3,0)
),
IF(AH$3="Attendance",
INDEX('Attendance Dump'!$E$2:$AI$400,
MATCH($A99,'Attendance Dump'!$B$2:$B$400,0),
MATCH(AH$2,'Attendance Dump'!$E$1:$AI$1,0)
),
INDEX('Active Hour''s Dump'!$D$3:$AH$337,
MATCH($C99,'Active Hour''s Dump'!$A$3:$A$337,0),
MATCH(AH$2,'Active Hour''s Dump'!$D$2:$AH$2,0)
))),"")</f>
        <v>10.3333333333333</v>
      </c>
      <c r="AI99" s="13">
        <f>_xlfn.IFNA(IF(AI$3="Productivity",
INDEX('Productivity Dump'!$E$4:$AJ$500,
MATCH($A99,'Productivity Dump'!$A$4:$A$500,0),
MATCH(AI$2,'Productivity Dump'!$E$3:$AJ$3,0)
),
IF(AI$3="Attendance",
INDEX('Attendance Dump'!$E$2:$AI$400,
MATCH($A99,'Attendance Dump'!$B$2:$B$400,0),
MATCH(AI$2,'Attendance Dump'!$E$1:$AI$1,0)
),
INDEX('Active Hour''s Dump'!$D$3:$AH$337,
MATCH($C99,'Active Hour''s Dump'!$A$3:$A$337,0),
MATCH(AI$2,'Active Hour''s Dump'!$D$2:$AH$2,0)
))),"")</f>
        <v>928.08699999999999</v>
      </c>
      <c r="AJ99" s="13" t="str">
        <f>_xlfn.IFNA(IF(AJ$3="Productivity",
INDEX('Productivity Dump'!$E$4:$AJ$500,
MATCH($A99,'Productivity Dump'!$A$4:$A$500,0),
MATCH(AJ$2,'Productivity Dump'!$E$3:$AJ$3,0)
),
IF(AJ$3="Attendance",
INDEX('Attendance Dump'!$E$2:$AI$400,
MATCH($A99,'Attendance Dump'!$B$2:$B$400,0),
MATCH(AJ$2,'Attendance Dump'!$E$1:$AI$1,0)
),
INDEX('Active Hour''s Dump'!$D$3:$AH$337,
MATCH($C99,'Active Hour''s Dump'!$A$3:$A$337,0),
MATCH(AJ$2,'Active Hour''s Dump'!$D$2:$AH$2,0)
))),"")</f>
        <v>P</v>
      </c>
      <c r="AK99" s="54">
        <f>_xlfn.IFNA(IF(AK$3="Productivity",
INDEX('Productivity Dump'!$E$4:$AJ$500,
MATCH($A99,'Productivity Dump'!$A$4:$A$500,0),
MATCH(AK$2,'Productivity Dump'!$E$3:$AJ$3,0)
),
IF(AK$3="Attendance",
INDEX('Attendance Dump'!$E$2:$AI$400,
MATCH($A99,'Attendance Dump'!$B$2:$B$400,0),
MATCH(AK$2,'Attendance Dump'!$E$1:$AI$1,0)
),
INDEX('Active Hour''s Dump'!$D$3:$AH$337,
MATCH($C99,'Active Hour''s Dump'!$A$3:$A$337,0),
MATCH(AK$2,'Active Hour''s Dump'!$D$2:$AH$2,0)
))),"")</f>
        <v>10.5</v>
      </c>
      <c r="AL99" s="13">
        <f>_xlfn.IFNA(IF(AL$3="Productivity",
INDEX('Productivity Dump'!$E$4:$AJ$500,
MATCH($A99,'Productivity Dump'!$A$4:$A$500,0),
MATCH(AL$2,'Productivity Dump'!$E$3:$AJ$3,0)
),
IF(AL$3="Attendance",
INDEX('Attendance Dump'!$E$2:$AI$400,
MATCH($A99,'Attendance Dump'!$B$2:$B$400,0),
MATCH(AL$2,'Attendance Dump'!$E$1:$AI$1,0)
),
INDEX('Active Hour''s Dump'!$D$3:$AH$337,
MATCH($C99,'Active Hour''s Dump'!$A$3:$A$337,0),
MATCH(AL$2,'Active Hour''s Dump'!$D$2:$AH$2,0)
))),"")</f>
        <v>0</v>
      </c>
      <c r="AM99" s="13" t="str">
        <f>_xlfn.IFNA(IF(AM$3="Productivity",
INDEX('Productivity Dump'!$E$4:$AJ$500,
MATCH($A99,'Productivity Dump'!$A$4:$A$500,0),
MATCH(AM$2,'Productivity Dump'!$E$3:$AJ$3,0)
),
IF(AM$3="Attendance",
INDEX('Attendance Dump'!$E$2:$AI$400,
MATCH($A99,'Attendance Dump'!$B$2:$B$400,0),
MATCH(AM$2,'Attendance Dump'!$E$1:$AI$1,0)
),
INDEX('Active Hour''s Dump'!$D$3:$AH$337,
MATCH($C99,'Active Hour''s Dump'!$A$3:$A$337,0),
MATCH(AM$2,'Active Hour''s Dump'!$D$2:$AH$2,0)
))),"")</f>
        <v>WO</v>
      </c>
      <c r="AN99" s="54">
        <f>_xlfn.IFNA(IF(AN$3="Productivity",
INDEX('Productivity Dump'!$E$4:$AJ$500,
MATCH($A99,'Productivity Dump'!$A$4:$A$500,0),
MATCH(AN$2,'Productivity Dump'!$E$3:$AJ$3,0)
),
IF(AN$3="Attendance",
INDEX('Attendance Dump'!$E$2:$AI$400,
MATCH($A99,'Attendance Dump'!$B$2:$B$400,0),
MATCH(AN$2,'Attendance Dump'!$E$1:$AI$1,0)
),
INDEX('Active Hour''s Dump'!$D$3:$AH$337,
MATCH($C99,'Active Hour''s Dump'!$A$3:$A$337,0),
MATCH(AN$2,'Active Hour''s Dump'!$D$2:$AH$2,0)
))),"")</f>
        <v>0</v>
      </c>
      <c r="AO99" s="13">
        <f>_xlfn.IFNA(IF(AO$3="Productivity",
INDEX('Productivity Dump'!$E$4:$AJ$500,
MATCH($A99,'Productivity Dump'!$A$4:$A$500,0),
MATCH(AO$2,'Productivity Dump'!$E$3:$AJ$3,0)
),
IF(AO$3="Attendance",
INDEX('Attendance Dump'!$E$2:$AI$400,
MATCH($A99,'Attendance Dump'!$B$2:$B$400,0),
MATCH(AO$2,'Attendance Dump'!$E$1:$AI$1,0)
),
INDEX('Active Hour''s Dump'!$D$3:$AH$337,
MATCH($C99,'Active Hour''s Dump'!$A$3:$A$337,0),
MATCH(AO$2,'Active Hour''s Dump'!$D$2:$AH$2,0)
))),"")</f>
        <v>832.71400000000006</v>
      </c>
      <c r="AP99" s="13" t="str">
        <f>_xlfn.IFNA(IF(AP$3="Productivity",
INDEX('Productivity Dump'!$E$4:$AJ$500,
MATCH($A99,'Productivity Dump'!$A$4:$A$500,0),
MATCH(AP$2,'Productivity Dump'!$E$3:$AJ$3,0)
),
IF(AP$3="Attendance",
INDEX('Attendance Dump'!$E$2:$AI$400,
MATCH($A99,'Attendance Dump'!$B$2:$B$400,0),
MATCH(AP$2,'Attendance Dump'!$E$1:$AI$1,0)
),
INDEX('Active Hour''s Dump'!$D$3:$AH$337,
MATCH($C99,'Active Hour''s Dump'!$A$3:$A$337,0),
MATCH(AP$2,'Active Hour''s Dump'!$D$2:$AH$2,0)
))),"")</f>
        <v>P</v>
      </c>
      <c r="AQ99" s="54">
        <f>_xlfn.IFNA(IF(AQ$3="Productivity",
INDEX('Productivity Dump'!$E$4:$AJ$500,
MATCH($A99,'Productivity Dump'!$A$4:$A$500,0),
MATCH(AQ$2,'Productivity Dump'!$E$3:$AJ$3,0)
),
IF(AQ$3="Attendance",
INDEX('Attendance Dump'!$E$2:$AI$400,
MATCH($A99,'Attendance Dump'!$B$2:$B$400,0),
MATCH(AQ$2,'Attendance Dump'!$E$1:$AI$1,0)
),
INDEX('Active Hour''s Dump'!$D$3:$AH$337,
MATCH($C99,'Active Hour''s Dump'!$A$3:$A$337,0),
MATCH(AQ$2,'Active Hour''s Dump'!$D$2:$AH$2,0)
))),"")</f>
        <v>9</v>
      </c>
      <c r="AR99" s="13">
        <f>_xlfn.IFNA(IF(AR$3="Productivity",
INDEX('Productivity Dump'!$E$4:$AJ$500,
MATCH($A99,'Productivity Dump'!$A$4:$A$500,0),
MATCH(AR$2,'Productivity Dump'!$E$3:$AJ$3,0)
),
IF(AR$3="Attendance",
INDEX('Attendance Dump'!$E$2:$AI$400,
MATCH($A99,'Attendance Dump'!$B$2:$B$400,0),
MATCH(AR$2,'Attendance Dump'!$E$1:$AI$1,0)
),
INDEX('Active Hour''s Dump'!$D$3:$AH$337,
MATCH($C99,'Active Hour''s Dump'!$A$3:$A$337,0),
MATCH(AR$2,'Active Hour''s Dump'!$D$2:$AH$2,0)
))),"")</f>
        <v>928.07799999999975</v>
      </c>
      <c r="AS99" s="13" t="str">
        <f>_xlfn.IFNA(IF(AS$3="Productivity",
INDEX('Productivity Dump'!$E$4:$AJ$500,
MATCH($A99,'Productivity Dump'!$A$4:$A$500,0),
MATCH(AS$2,'Productivity Dump'!$E$3:$AJ$3,0)
),
IF(AS$3="Attendance",
INDEX('Attendance Dump'!$E$2:$AI$400,
MATCH($A99,'Attendance Dump'!$B$2:$B$400,0),
MATCH(AS$2,'Attendance Dump'!$E$1:$AI$1,0)
),
INDEX('Active Hour''s Dump'!$D$3:$AH$337,
MATCH($C99,'Active Hour''s Dump'!$A$3:$A$337,0),
MATCH(AS$2,'Active Hour''s Dump'!$D$2:$AH$2,0)
))),"")</f>
        <v>P</v>
      </c>
      <c r="AT99" s="54">
        <f>_xlfn.IFNA(IF(AT$3="Productivity",
INDEX('Productivity Dump'!$E$4:$AJ$500,
MATCH($A99,'Productivity Dump'!$A$4:$A$500,0),
MATCH(AT$2,'Productivity Dump'!$E$3:$AJ$3,0)
),
IF(AT$3="Attendance",
INDEX('Attendance Dump'!$E$2:$AI$400,
MATCH($A99,'Attendance Dump'!$B$2:$B$400,0),
MATCH(AT$2,'Attendance Dump'!$E$1:$AI$1,0)
),
INDEX('Active Hour''s Dump'!$D$3:$AH$337,
MATCH($C99,'Active Hour''s Dump'!$A$3:$A$337,0),
MATCH(AT$2,'Active Hour''s Dump'!$D$2:$AH$2,0)
))),"")</f>
        <v>11</v>
      </c>
      <c r="AU99" s="13">
        <f>_xlfn.IFNA(IF(AU$3="Productivity",
INDEX('Productivity Dump'!$E$4:$AJ$500,
MATCH($A99,'Productivity Dump'!$A$4:$A$500,0),
MATCH(AU$2,'Productivity Dump'!$E$3:$AJ$3,0)
),
IF(AU$3="Attendance",
INDEX('Attendance Dump'!$E$2:$AI$400,
MATCH($A99,'Attendance Dump'!$B$2:$B$400,0),
MATCH(AU$2,'Attendance Dump'!$E$1:$AI$1,0)
),
INDEX('Active Hour''s Dump'!$D$3:$AH$337,
MATCH($C99,'Active Hour''s Dump'!$A$3:$A$337,0),
MATCH(AU$2,'Active Hour''s Dump'!$D$2:$AH$2,0)
))),"")</f>
        <v>917.61299999999994</v>
      </c>
      <c r="AV99" s="13" t="str">
        <f>_xlfn.IFNA(IF(AV$3="Productivity",
INDEX('Productivity Dump'!$E$4:$AJ$500,
MATCH($A99,'Productivity Dump'!$A$4:$A$500,0),
MATCH(AV$2,'Productivity Dump'!$E$3:$AJ$3,0)
),
IF(AV$3="Attendance",
INDEX('Attendance Dump'!$E$2:$AI$400,
MATCH($A99,'Attendance Dump'!$B$2:$B$400,0),
MATCH(AV$2,'Attendance Dump'!$E$1:$AI$1,0)
),
INDEX('Active Hour''s Dump'!$D$3:$AH$337,
MATCH($C99,'Active Hour''s Dump'!$A$3:$A$337,0),
MATCH(AV$2,'Active Hour''s Dump'!$D$2:$AH$2,0)
))),"")</f>
        <v>P</v>
      </c>
      <c r="AW99" s="54">
        <f>_xlfn.IFNA(IF(AW$3="Productivity",
INDEX('Productivity Dump'!$E$4:$AJ$500,
MATCH($A99,'Productivity Dump'!$A$4:$A$500,0),
MATCH(AW$2,'Productivity Dump'!$E$3:$AJ$3,0)
),
IF(AW$3="Attendance",
INDEX('Attendance Dump'!$E$2:$AI$400,
MATCH($A99,'Attendance Dump'!$B$2:$B$400,0),
MATCH(AW$2,'Attendance Dump'!$E$1:$AI$1,0)
),
INDEX('Active Hour''s Dump'!$D$3:$AH$337,
MATCH($C99,'Active Hour''s Dump'!$A$3:$A$337,0),
MATCH(AW$2,'Active Hour''s Dump'!$D$2:$AH$2,0)
))),"")</f>
        <v>10.5833333333333</v>
      </c>
      <c r="AX99" s="13">
        <f>_xlfn.IFNA(IF(AX$3="Productivity",
INDEX('Productivity Dump'!$E$4:$AJ$500,
MATCH($A99,'Productivity Dump'!$A$4:$A$500,0),
MATCH(AX$2,'Productivity Dump'!$E$3:$AJ$3,0)
),
IF(AX$3="Attendance",
INDEX('Attendance Dump'!$E$2:$AI$400,
MATCH($A99,'Attendance Dump'!$B$2:$B$400,0),
MATCH(AX$2,'Attendance Dump'!$E$1:$AI$1,0)
),
INDEX('Active Hour''s Dump'!$D$3:$AH$337,
MATCH($C99,'Active Hour''s Dump'!$A$3:$A$337,0),
MATCH(AX$2,'Active Hour''s Dump'!$D$2:$AH$2,0)
))),"")</f>
        <v>872.78500000000008</v>
      </c>
      <c r="AY99" s="13" t="str">
        <f>_xlfn.IFNA(IF(AY$3="Productivity",
INDEX('Productivity Dump'!$E$4:$AJ$500,
MATCH($A99,'Productivity Dump'!$A$4:$A$500,0),
MATCH(AY$2,'Productivity Dump'!$E$3:$AJ$3,0)
),
IF(AY$3="Attendance",
INDEX('Attendance Dump'!$E$2:$AI$400,
MATCH($A99,'Attendance Dump'!$B$2:$B$400,0),
MATCH(AY$2,'Attendance Dump'!$E$1:$AI$1,0)
),
INDEX('Active Hour''s Dump'!$D$3:$AH$337,
MATCH($C99,'Active Hour''s Dump'!$A$3:$A$337,0),
MATCH(AY$2,'Active Hour''s Dump'!$D$2:$AH$2,0)
))),"")</f>
        <v>P</v>
      </c>
      <c r="AZ99" s="54">
        <f>_xlfn.IFNA(IF(AZ$3="Productivity",
INDEX('Productivity Dump'!$E$4:$AJ$500,
MATCH($A99,'Productivity Dump'!$A$4:$A$500,0),
MATCH(AZ$2,'Productivity Dump'!$E$3:$AJ$3,0)
),
IF(AZ$3="Attendance",
INDEX('Attendance Dump'!$E$2:$AI$400,
MATCH($A99,'Attendance Dump'!$B$2:$B$400,0),
MATCH(AZ$2,'Attendance Dump'!$E$1:$AI$1,0)
),
INDEX('Active Hour''s Dump'!$D$3:$AH$337,
MATCH($C99,'Active Hour''s Dump'!$A$3:$A$337,0),
MATCH(AZ$2,'Active Hour''s Dump'!$D$2:$AH$2,0)
))),"")</f>
        <v>11.1666666666667</v>
      </c>
      <c r="BA99" s="13">
        <f>_xlfn.IFNA(IF(BA$3="Productivity",
INDEX('Productivity Dump'!$E$4:$AJ$500,
MATCH($A99,'Productivity Dump'!$A$4:$A$500,0),
MATCH(BA$2,'Productivity Dump'!$E$3:$AJ$3,0)
),
IF(BA$3="Attendance",
INDEX('Attendance Dump'!$E$2:$AI$400,
MATCH($A99,'Attendance Dump'!$B$2:$B$400,0),
MATCH(BA$2,'Attendance Dump'!$E$1:$AI$1,0)
),
INDEX('Active Hour''s Dump'!$D$3:$AH$337,
MATCH($C99,'Active Hour''s Dump'!$A$3:$A$337,0),
MATCH(BA$2,'Active Hour''s Dump'!$D$2:$AH$2,0)
))),"")</f>
        <v>991.65499999999986</v>
      </c>
      <c r="BB99" s="13" t="str">
        <f>_xlfn.IFNA(IF(BB$3="Productivity",
INDEX('Productivity Dump'!$E$4:$AJ$500,
MATCH($A99,'Productivity Dump'!$A$4:$A$500,0),
MATCH(BB$2,'Productivity Dump'!$E$3:$AJ$3,0)
),
IF(BB$3="Attendance",
INDEX('Attendance Dump'!$E$2:$AI$400,
MATCH($A99,'Attendance Dump'!$B$2:$B$400,0),
MATCH(BB$2,'Attendance Dump'!$E$1:$AI$1,0)
),
INDEX('Active Hour''s Dump'!$D$3:$AH$337,
MATCH($C99,'Active Hour''s Dump'!$A$3:$A$337,0),
MATCH(BB$2,'Active Hour''s Dump'!$D$2:$AH$2,0)
))),"")</f>
        <v>P</v>
      </c>
      <c r="BC99" s="54">
        <f>_xlfn.IFNA(IF(BC$3="Productivity",
INDEX('Productivity Dump'!$E$4:$AJ$500,
MATCH($A99,'Productivity Dump'!$A$4:$A$500,0),
MATCH(BC$2,'Productivity Dump'!$E$3:$AJ$3,0)
),
IF(BC$3="Attendance",
INDEX('Attendance Dump'!$E$2:$AI$400,
MATCH($A99,'Attendance Dump'!$B$2:$B$400,0),
MATCH(BC$2,'Attendance Dump'!$E$1:$AI$1,0)
),
INDEX('Active Hour''s Dump'!$D$3:$AH$337,
MATCH($C99,'Active Hour''s Dump'!$A$3:$A$337,0),
MATCH(BC$2,'Active Hour''s Dump'!$D$2:$AH$2,0)
))),"")</f>
        <v>11.4166666666667</v>
      </c>
      <c r="BD99" s="13">
        <f>_xlfn.IFNA(IF(BD$3="Productivity",
INDEX('Productivity Dump'!$E$4:$AJ$500,
MATCH($A99,'Productivity Dump'!$A$4:$A$500,0),
MATCH(BD$2,'Productivity Dump'!$E$3:$AJ$3,0)
),
IF(BD$3="Attendance",
INDEX('Attendance Dump'!$E$2:$AI$400,
MATCH($A99,'Attendance Dump'!$B$2:$B$400,0),
MATCH(BD$2,'Attendance Dump'!$E$1:$AI$1,0)
),
INDEX('Active Hour''s Dump'!$D$3:$AH$337,
MATCH($C99,'Active Hour''s Dump'!$A$3:$A$337,0),
MATCH(BD$2,'Active Hour''s Dump'!$D$2:$AH$2,0)
))),"")</f>
        <v>845.62700000000007</v>
      </c>
      <c r="BE99" s="13" t="str">
        <f>_xlfn.IFNA(IF(BE$3="Productivity",
INDEX('Productivity Dump'!$E$4:$AJ$500,
MATCH($A99,'Productivity Dump'!$A$4:$A$500,0),
MATCH(BE$2,'Productivity Dump'!$E$3:$AJ$3,0)
),
IF(BE$3="Attendance",
INDEX('Attendance Dump'!$E$2:$AI$400,
MATCH($A99,'Attendance Dump'!$B$2:$B$400,0),
MATCH(BE$2,'Attendance Dump'!$E$1:$AI$1,0)
),
INDEX('Active Hour''s Dump'!$D$3:$AH$337,
MATCH($C99,'Active Hour''s Dump'!$A$3:$A$337,0),
MATCH(BE$2,'Active Hour''s Dump'!$D$2:$AH$2,0)
))),"")</f>
        <v>P</v>
      </c>
      <c r="BF99" s="54">
        <f>_xlfn.IFNA(IF(BF$3="Productivity",
INDEX('Productivity Dump'!$E$4:$AJ$500,
MATCH($A99,'Productivity Dump'!$A$4:$A$500,0),
MATCH(BF$2,'Productivity Dump'!$E$3:$AJ$3,0)
),
IF(BF$3="Attendance",
INDEX('Attendance Dump'!$E$2:$AI$400,
MATCH($A99,'Attendance Dump'!$B$2:$B$400,0),
MATCH(BF$2,'Attendance Dump'!$E$1:$AI$1,0)
),
INDEX('Active Hour''s Dump'!$D$3:$AH$337,
MATCH($C99,'Active Hour''s Dump'!$A$3:$A$337,0),
MATCH(BF$2,'Active Hour''s Dump'!$D$2:$AH$2,0)
))),"")</f>
        <v>9.8333333333333304</v>
      </c>
      <c r="BG99" s="13">
        <f>_xlfn.IFNA(IF(BG$3="Productivity",
INDEX('Productivity Dump'!$E$4:$AJ$500,
MATCH($A99,'Productivity Dump'!$A$4:$A$500,0),
MATCH(BG$2,'Productivity Dump'!$E$3:$AJ$3,0)
),
IF(BG$3="Attendance",
INDEX('Attendance Dump'!$E$2:$AI$400,
MATCH($A99,'Attendance Dump'!$B$2:$B$400,0),
MATCH(BG$2,'Attendance Dump'!$E$1:$AI$1,0)
),
INDEX('Active Hour''s Dump'!$D$3:$AH$337,
MATCH($C99,'Active Hour''s Dump'!$A$3:$A$337,0),
MATCH(BG$2,'Active Hour''s Dump'!$D$2:$AH$2,0)
))),"")</f>
        <v>0</v>
      </c>
      <c r="BH99" s="13" t="str">
        <f>_xlfn.IFNA(IF(BH$3="Productivity",
INDEX('Productivity Dump'!$E$4:$AJ$500,
MATCH($A99,'Productivity Dump'!$A$4:$A$500,0),
MATCH(BH$2,'Productivity Dump'!$E$3:$AJ$3,0)
),
IF(BH$3="Attendance",
INDEX('Attendance Dump'!$E$2:$AI$400,
MATCH($A99,'Attendance Dump'!$B$2:$B$400,0),
MATCH(BH$2,'Attendance Dump'!$E$1:$AI$1,0)
),
INDEX('Active Hour''s Dump'!$D$3:$AH$337,
MATCH($C99,'Active Hour''s Dump'!$A$3:$A$337,0),
MATCH(BH$2,'Active Hour''s Dump'!$D$2:$AH$2,0)
))),"")</f>
        <v>WO</v>
      </c>
      <c r="BI99" s="54">
        <f>_xlfn.IFNA(IF(BI$3="Productivity",
INDEX('Productivity Dump'!$E$4:$AJ$500,
MATCH($A99,'Productivity Dump'!$A$4:$A$500,0),
MATCH(BI$2,'Productivity Dump'!$E$3:$AJ$3,0)
),
IF(BI$3="Attendance",
INDEX('Attendance Dump'!$E$2:$AI$400,
MATCH($A99,'Attendance Dump'!$B$2:$B$400,0),
MATCH(BI$2,'Attendance Dump'!$E$1:$AI$1,0)
),
INDEX('Active Hour''s Dump'!$D$3:$AH$337,
MATCH($C99,'Active Hour''s Dump'!$A$3:$A$337,0),
MATCH(BI$2,'Active Hour''s Dump'!$D$2:$AH$2,0)
))),"")</f>
        <v>0</v>
      </c>
      <c r="BJ99" s="13">
        <f>_xlfn.IFNA(IF(BJ$3="Productivity",
INDEX('Productivity Dump'!$E$4:$AJ$500,
MATCH($A99,'Productivity Dump'!$A$4:$A$500,0),
MATCH(BJ$2,'Productivity Dump'!$E$3:$AJ$3,0)
),
IF(BJ$3="Attendance",
INDEX('Attendance Dump'!$E$2:$AI$400,
MATCH($A99,'Attendance Dump'!$B$2:$B$400,0),
MATCH(BJ$2,'Attendance Dump'!$E$1:$AI$1,0)
),
INDEX('Active Hour''s Dump'!$D$3:$AH$337,
MATCH($C99,'Active Hour''s Dump'!$A$3:$A$337,0),
MATCH(BJ$2,'Active Hour''s Dump'!$D$2:$AH$2,0)
))),"")</f>
        <v>628.41499999999996</v>
      </c>
      <c r="BK99" s="13" t="str">
        <f>_xlfn.IFNA(IF(BK$3="Productivity",
INDEX('Productivity Dump'!$E$4:$AJ$500,
MATCH($A99,'Productivity Dump'!$A$4:$A$500,0),
MATCH(BK$2,'Productivity Dump'!$E$3:$AJ$3,0)
),
IF(BK$3="Attendance",
INDEX('Attendance Dump'!$E$2:$AI$400,
MATCH($A99,'Attendance Dump'!$B$2:$B$400,0),
MATCH(BK$2,'Attendance Dump'!$E$1:$AI$1,0)
),
INDEX('Active Hour''s Dump'!$D$3:$AH$337,
MATCH($C99,'Active Hour''s Dump'!$A$3:$A$337,0),
MATCH(BK$2,'Active Hour''s Dump'!$D$2:$AH$2,0)
))),"")</f>
        <v>P</v>
      </c>
      <c r="BL99" s="54">
        <f>_xlfn.IFNA(IF(BL$3="Productivity",
INDEX('Productivity Dump'!$E$4:$AJ$500,
MATCH($A99,'Productivity Dump'!$A$4:$A$500,0),
MATCH(BL$2,'Productivity Dump'!$E$3:$AJ$3,0)
),
IF(BL$3="Attendance",
INDEX('Attendance Dump'!$E$2:$AI$400,
MATCH($A99,'Attendance Dump'!$B$2:$B$400,0),
MATCH(BL$2,'Attendance Dump'!$E$1:$AI$1,0)
),
INDEX('Active Hour''s Dump'!$D$3:$AH$337,
MATCH($C99,'Active Hour''s Dump'!$A$3:$A$337,0),
MATCH(BL$2,'Active Hour''s Dump'!$D$2:$AH$2,0)
))),"")</f>
        <v>7.3333333333333304</v>
      </c>
      <c r="BM99" s="13">
        <f>_xlfn.IFNA(IF(BM$3="Productivity",
INDEX('Productivity Dump'!$E$4:$AJ$500,
MATCH($A99,'Productivity Dump'!$A$4:$A$500,0),
MATCH(BM$2,'Productivity Dump'!$E$3:$AJ$3,0)
),
IF(BM$3="Attendance",
INDEX('Attendance Dump'!$E$2:$AI$400,
MATCH($A99,'Attendance Dump'!$B$2:$B$400,0),
MATCH(BM$2,'Attendance Dump'!$E$1:$AI$1,0)
),
INDEX('Active Hour''s Dump'!$D$3:$AH$337,
MATCH($C99,'Active Hour''s Dump'!$A$3:$A$337,0),
MATCH(BM$2,'Active Hour''s Dump'!$D$2:$AH$2,0)
))),"")</f>
        <v>900.35199999999998</v>
      </c>
      <c r="BN99" s="13" t="str">
        <f>_xlfn.IFNA(IF(BN$3="Productivity",
INDEX('Productivity Dump'!$E$4:$AJ$500,
MATCH($A99,'Productivity Dump'!$A$4:$A$500,0),
MATCH(BN$2,'Productivity Dump'!$E$3:$AJ$3,0)
),
IF(BN$3="Attendance",
INDEX('Attendance Dump'!$E$2:$AI$400,
MATCH($A99,'Attendance Dump'!$B$2:$B$400,0),
MATCH(BN$2,'Attendance Dump'!$E$1:$AI$1,0)
),
INDEX('Active Hour''s Dump'!$D$3:$AH$337,
MATCH($C99,'Active Hour''s Dump'!$A$3:$A$337,0),
MATCH(BN$2,'Active Hour''s Dump'!$D$2:$AH$2,0)
))),"")</f>
        <v>P</v>
      </c>
      <c r="BO99" s="54">
        <f>_xlfn.IFNA(IF(BO$3="Productivity",
INDEX('Productivity Dump'!$E$4:$AJ$500,
MATCH($A99,'Productivity Dump'!$A$4:$A$500,0),
MATCH(BO$2,'Productivity Dump'!$E$3:$AJ$3,0)
),
IF(BO$3="Attendance",
INDEX('Attendance Dump'!$E$2:$AI$400,
MATCH($A99,'Attendance Dump'!$B$2:$B$400,0),
MATCH(BO$2,'Attendance Dump'!$E$1:$AI$1,0)
),
INDEX('Active Hour''s Dump'!$D$3:$AH$337,
MATCH($C99,'Active Hour''s Dump'!$A$3:$A$337,0),
MATCH(BO$2,'Active Hour''s Dump'!$D$2:$AH$2,0)
))),"")</f>
        <v>11.1666666666667</v>
      </c>
      <c r="BP99" s="13">
        <f>_xlfn.IFNA(IF(BP$3="Productivity",
INDEX('Productivity Dump'!$E$4:$AJ$500,
MATCH($A99,'Productivity Dump'!$A$4:$A$500,0),
MATCH(BP$2,'Productivity Dump'!$E$3:$AJ$3,0)
),
IF(BP$3="Attendance",
INDEX('Attendance Dump'!$E$2:$AI$400,
MATCH($A99,'Attendance Dump'!$B$2:$B$400,0),
MATCH(BP$2,'Attendance Dump'!$E$1:$AI$1,0)
),
INDEX('Active Hour''s Dump'!$D$3:$AH$337,
MATCH($C99,'Active Hour''s Dump'!$A$3:$A$337,0),
MATCH(BP$2,'Active Hour''s Dump'!$D$2:$AH$2,0)
))),"")</f>
        <v>936.36599999999999</v>
      </c>
      <c r="BQ99" s="13" t="str">
        <f>_xlfn.IFNA(IF(BQ$3="Productivity",
INDEX('Productivity Dump'!$E$4:$AJ$500,
MATCH($A99,'Productivity Dump'!$A$4:$A$500,0),
MATCH(BQ$2,'Productivity Dump'!$E$3:$AJ$3,0)
),
IF(BQ$3="Attendance",
INDEX('Attendance Dump'!$E$2:$AI$400,
MATCH($A99,'Attendance Dump'!$B$2:$B$400,0),
MATCH(BQ$2,'Attendance Dump'!$E$1:$AI$1,0)
),
INDEX('Active Hour''s Dump'!$D$3:$AH$337,
MATCH($C99,'Active Hour''s Dump'!$A$3:$A$337,0),
MATCH(BQ$2,'Active Hour''s Dump'!$D$2:$AH$2,0)
))),"")</f>
        <v>P</v>
      </c>
      <c r="BR99" s="54">
        <f>_xlfn.IFNA(IF(BR$3="Productivity",
INDEX('Productivity Dump'!$E$4:$AJ$500,
MATCH($A99,'Productivity Dump'!$A$4:$A$500,0),
MATCH(BR$2,'Productivity Dump'!$E$3:$AJ$3,0)
),
IF(BR$3="Attendance",
INDEX('Attendance Dump'!$E$2:$AI$400,
MATCH($A99,'Attendance Dump'!$B$2:$B$400,0),
MATCH(BR$2,'Attendance Dump'!$E$1:$AI$1,0)
),
INDEX('Active Hour''s Dump'!$D$3:$AH$337,
MATCH($C99,'Active Hour''s Dump'!$A$3:$A$337,0),
MATCH(BR$2,'Active Hour''s Dump'!$D$2:$AH$2,0)
))),"")</f>
        <v>10.9166666666667</v>
      </c>
      <c r="BS99" s="13">
        <f>_xlfn.IFNA(IF(BS$3="Productivity",
INDEX('Productivity Dump'!$E$4:$AJ$500,
MATCH($A99,'Productivity Dump'!$A$4:$A$500,0),
MATCH(BS$2,'Productivity Dump'!$E$3:$AJ$3,0)
),
IF(BS$3="Attendance",
INDEX('Attendance Dump'!$E$2:$AI$400,
MATCH($A99,'Attendance Dump'!$B$2:$B$400,0),
MATCH(BS$2,'Attendance Dump'!$E$1:$AI$1,0)
),
INDEX('Active Hour''s Dump'!$D$3:$AH$337,
MATCH($C99,'Active Hour''s Dump'!$A$3:$A$337,0),
MATCH(BS$2,'Active Hour''s Dump'!$D$2:$AH$2,0)
))),"")</f>
        <v>964.30700000000002</v>
      </c>
      <c r="BT99" s="13" t="str">
        <f>_xlfn.IFNA(IF(BT$3="Productivity",
INDEX('Productivity Dump'!$E$4:$AJ$500,
MATCH($A99,'Productivity Dump'!$A$4:$A$500,0),
MATCH(BT$2,'Productivity Dump'!$E$3:$AJ$3,0)
),
IF(BT$3="Attendance",
INDEX('Attendance Dump'!$E$2:$AI$400,
MATCH($A99,'Attendance Dump'!$B$2:$B$400,0),
MATCH(BT$2,'Attendance Dump'!$E$1:$AI$1,0)
),
INDEX('Active Hour''s Dump'!$D$3:$AH$337,
MATCH($C99,'Active Hour''s Dump'!$A$3:$A$337,0),
MATCH(BT$2,'Active Hour''s Dump'!$D$2:$AH$2,0)
))),"")</f>
        <v>H(P)</v>
      </c>
      <c r="BU99" s="54">
        <f>_xlfn.IFNA(IF(BU$3="Productivity",
INDEX('Productivity Dump'!$E$4:$AJ$500,
MATCH($A99,'Productivity Dump'!$A$4:$A$500,0),
MATCH(BU$2,'Productivity Dump'!$E$3:$AJ$3,0)
),
IF(BU$3="Attendance",
INDEX('Attendance Dump'!$E$2:$AI$400,
MATCH($A99,'Attendance Dump'!$B$2:$B$400,0),
MATCH(BU$2,'Attendance Dump'!$E$1:$AI$1,0)
),
INDEX('Active Hour''s Dump'!$D$3:$AH$337,
MATCH($C99,'Active Hour''s Dump'!$A$3:$A$337,0),
MATCH(BU$2,'Active Hour''s Dump'!$D$2:$AH$2,0)
))),"")</f>
        <v>11.25</v>
      </c>
      <c r="BV99" s="13">
        <f>_xlfn.IFNA(IF(BV$3="Productivity",
INDEX('Productivity Dump'!$E$4:$AJ$500,
MATCH($A99,'Productivity Dump'!$A$4:$A$500,0),
MATCH(BV$2,'Productivity Dump'!$E$3:$AJ$3,0)
),
IF(BV$3="Attendance",
INDEX('Attendance Dump'!$E$2:$AI$400,
MATCH($A99,'Attendance Dump'!$B$2:$B$400,0),
MATCH(BV$2,'Attendance Dump'!$E$1:$AI$1,0)
),
INDEX('Active Hour''s Dump'!$D$3:$AH$337,
MATCH($C99,'Active Hour''s Dump'!$A$3:$A$337,0),
MATCH(BV$2,'Active Hour''s Dump'!$D$2:$AH$2,0)
))),"")</f>
        <v>891.64400000000001</v>
      </c>
      <c r="BW99" s="13" t="str">
        <f>_xlfn.IFNA(IF(BW$3="Productivity",
INDEX('Productivity Dump'!$E$4:$AJ$500,
MATCH($A99,'Productivity Dump'!$A$4:$A$500,0),
MATCH(BW$2,'Productivity Dump'!$E$3:$AJ$3,0)
),
IF(BW$3="Attendance",
INDEX('Attendance Dump'!$E$2:$AI$400,
MATCH($A99,'Attendance Dump'!$B$2:$B$400,0),
MATCH(BW$2,'Attendance Dump'!$E$1:$AI$1,0)
),
INDEX('Active Hour''s Dump'!$D$3:$AH$337,
MATCH($C99,'Active Hour''s Dump'!$A$3:$A$337,0),
MATCH(BW$2,'Active Hour''s Dump'!$D$2:$AH$2,0)
))),"")</f>
        <v>P</v>
      </c>
      <c r="BX99" s="54">
        <f>_xlfn.IFNA(IF(BX$3="Productivity",
INDEX('Productivity Dump'!$E$4:$AJ$500,
MATCH($A99,'Productivity Dump'!$A$4:$A$500,0),
MATCH(BX$2,'Productivity Dump'!$E$3:$AJ$3,0)
),
IF(BX$3="Attendance",
INDEX('Attendance Dump'!$E$2:$AI$400,
MATCH($A99,'Attendance Dump'!$B$2:$B$400,0),
MATCH(BX$2,'Attendance Dump'!$E$1:$AI$1,0)
),
INDEX('Active Hour''s Dump'!$D$3:$AH$337,
MATCH($C99,'Active Hour''s Dump'!$A$3:$A$337,0),
MATCH(BX$2,'Active Hour''s Dump'!$D$2:$AH$2,0)
))),"")</f>
        <v>9.8333333333333304</v>
      </c>
      <c r="BY99" s="13">
        <f>_xlfn.IFNA(IF(BY$3="Productivity",
INDEX('Productivity Dump'!$E$4:$AJ$500,
MATCH($A99,'Productivity Dump'!$A$4:$A$500,0),
MATCH(BY$2,'Productivity Dump'!$E$3:$AJ$3,0)
),
IF(BY$3="Attendance",
INDEX('Attendance Dump'!$E$2:$AI$400,
MATCH($A99,'Attendance Dump'!$B$2:$B$400,0),
MATCH(BY$2,'Attendance Dump'!$E$1:$AI$1,0)
),
INDEX('Active Hour''s Dump'!$D$3:$AH$337,
MATCH($C99,'Active Hour''s Dump'!$A$3:$A$337,0),
MATCH(BY$2,'Active Hour''s Dump'!$D$2:$AH$2,0)
))),"")</f>
        <v>600.58300000000008</v>
      </c>
      <c r="BZ99" s="13" t="str">
        <f>_xlfn.IFNA(IF(BZ$3="Productivity",
INDEX('Productivity Dump'!$E$4:$AJ$500,
MATCH($A99,'Productivity Dump'!$A$4:$A$500,0),
MATCH(BZ$2,'Productivity Dump'!$E$3:$AJ$3,0)
),
IF(BZ$3="Attendance",
INDEX('Attendance Dump'!$E$2:$AI$400,
MATCH($A99,'Attendance Dump'!$B$2:$B$400,0),
MATCH(BZ$2,'Attendance Dump'!$E$1:$AI$1,0)
),
INDEX('Active Hour''s Dump'!$D$3:$AH$337,
MATCH($C99,'Active Hour''s Dump'!$A$3:$A$337,0),
MATCH(BZ$2,'Active Hour''s Dump'!$D$2:$AH$2,0)
))),"")</f>
        <v>P</v>
      </c>
      <c r="CA99" s="54">
        <f>_xlfn.IFNA(IF(CA$3="Productivity",
INDEX('Productivity Dump'!$E$4:$AJ$500,
MATCH($A99,'Productivity Dump'!$A$4:$A$500,0),
MATCH(CA$2,'Productivity Dump'!$E$3:$AJ$3,0)
),
IF(CA$3="Attendance",
INDEX('Attendance Dump'!$E$2:$AI$400,
MATCH($A99,'Attendance Dump'!$B$2:$B$400,0),
MATCH(CA$2,'Attendance Dump'!$E$1:$AI$1,0)
),
INDEX('Active Hour''s Dump'!$D$3:$AH$337,
MATCH($C99,'Active Hour''s Dump'!$A$3:$A$337,0),
MATCH(CA$2,'Active Hour''s Dump'!$D$2:$AH$2,0)
))),"")</f>
        <v>6.8333333333333304</v>
      </c>
      <c r="CB99" s="13">
        <f>_xlfn.IFNA(IF(CB$3="Productivity",
INDEX('Productivity Dump'!$E$4:$AJ$500,
MATCH($A99,'Productivity Dump'!$A$4:$A$500,0),
MATCH(CB$2,'Productivity Dump'!$E$3:$AJ$3,0)
),
IF(CB$3="Attendance",
INDEX('Attendance Dump'!$E$2:$AI$400,
MATCH($A99,'Attendance Dump'!$B$2:$B$400,0),
MATCH(CB$2,'Attendance Dump'!$E$1:$AI$1,0)
),
INDEX('Active Hour''s Dump'!$D$3:$AH$337,
MATCH($C99,'Active Hour''s Dump'!$A$3:$A$337,0),
MATCH(CB$2,'Active Hour''s Dump'!$D$2:$AH$2,0)
))),"")</f>
        <v>0</v>
      </c>
      <c r="CC99" s="13" t="str">
        <f>_xlfn.IFNA(IF(CC$3="Productivity",
INDEX('Productivity Dump'!$E$4:$AJ$500,
MATCH($A99,'Productivity Dump'!$A$4:$A$500,0),
MATCH(CC$2,'Productivity Dump'!$E$3:$AJ$3,0)
),
IF(CC$3="Attendance",
INDEX('Attendance Dump'!$E$2:$AI$400,
MATCH($A99,'Attendance Dump'!$B$2:$B$400,0),
MATCH(CC$2,'Attendance Dump'!$E$1:$AI$1,0)
),
INDEX('Active Hour''s Dump'!$D$3:$AH$337,
MATCH($C99,'Active Hour''s Dump'!$A$3:$A$337,0),
MATCH(CC$2,'Active Hour''s Dump'!$D$2:$AH$2,0)
))),"")</f>
        <v>WO</v>
      </c>
      <c r="CD99" s="54">
        <f>_xlfn.IFNA(IF(CD$3="Productivity",
INDEX('Productivity Dump'!$E$4:$AJ$500,
MATCH($A99,'Productivity Dump'!$A$4:$A$500,0),
MATCH(CD$2,'Productivity Dump'!$E$3:$AJ$3,0)
),
IF(CD$3="Attendance",
INDEX('Attendance Dump'!$E$2:$AI$400,
MATCH($A99,'Attendance Dump'!$B$2:$B$400,0),
MATCH(CD$2,'Attendance Dump'!$E$1:$AI$1,0)
),
INDEX('Active Hour''s Dump'!$D$3:$AH$337,
MATCH($C99,'Active Hour''s Dump'!$A$3:$A$337,0),
MATCH(CD$2,'Active Hour''s Dump'!$D$2:$AH$2,0)
))),"")</f>
        <v>8.3333333333333301E-2</v>
      </c>
      <c r="CE99" s="13">
        <f>_xlfn.IFNA(IF(CE$3="Productivity",
INDEX('Productivity Dump'!$E$4:$AJ$500,
MATCH($A99,'Productivity Dump'!$A$4:$A$500,0),
MATCH(CE$2,'Productivity Dump'!$E$3:$AJ$3,0)
),
IF(CE$3="Attendance",
INDEX('Attendance Dump'!$E$2:$AI$400,
MATCH($A99,'Attendance Dump'!$B$2:$B$400,0),
MATCH(CE$2,'Attendance Dump'!$E$1:$AI$1,0)
),
INDEX('Active Hour''s Dump'!$D$3:$AH$337,
MATCH($C99,'Active Hour''s Dump'!$A$3:$A$337,0),
MATCH(CE$2,'Active Hour''s Dump'!$D$2:$AH$2,0)
))),"")</f>
        <v>562.97100000000012</v>
      </c>
      <c r="CF99" s="13" t="str">
        <f>_xlfn.IFNA(IF(CF$3="Productivity",
INDEX('Productivity Dump'!$E$4:$AJ$500,
MATCH($A99,'Productivity Dump'!$A$4:$A$500,0),
MATCH(CF$2,'Productivity Dump'!$E$3:$AJ$3,0)
),
IF(CF$3="Attendance",
INDEX('Attendance Dump'!$E$2:$AI$400,
MATCH($A99,'Attendance Dump'!$B$2:$B$400,0),
MATCH(CF$2,'Attendance Dump'!$E$1:$AI$1,0)
),
INDEX('Active Hour''s Dump'!$D$3:$AH$337,
MATCH($C99,'Active Hour''s Dump'!$A$3:$A$337,0),
MATCH(CF$2,'Active Hour''s Dump'!$D$2:$AH$2,0)
))),"")</f>
        <v>P</v>
      </c>
      <c r="CG99" s="54">
        <f>_xlfn.IFNA(IF(CG$3="Productivity",
INDEX('Productivity Dump'!$E$4:$AJ$500,
MATCH($A99,'Productivity Dump'!$A$4:$A$500,0),
MATCH(CG$2,'Productivity Dump'!$E$3:$AJ$3,0)
),
IF(CG$3="Attendance",
INDEX('Attendance Dump'!$E$2:$AI$400,
MATCH($A99,'Attendance Dump'!$B$2:$B$400,0),
MATCH(CG$2,'Attendance Dump'!$E$1:$AI$1,0)
),
INDEX('Active Hour''s Dump'!$D$3:$AH$337,
MATCH($C99,'Active Hour''s Dump'!$A$3:$A$337,0),
MATCH(CG$2,'Active Hour''s Dump'!$D$2:$AH$2,0)
))),"")</f>
        <v>6.9166666666666696</v>
      </c>
      <c r="CH99" s="13">
        <f>_xlfn.IFNA(IF(CH$3="Productivity",
INDEX('Productivity Dump'!$E$4:$AJ$500,
MATCH($A99,'Productivity Dump'!$A$4:$A$500,0),
MATCH(CH$2,'Productivity Dump'!$E$3:$AJ$3,0)
),
IF(CH$3="Attendance",
INDEX('Attendance Dump'!$E$2:$AI$400,
MATCH($A99,'Attendance Dump'!$B$2:$B$400,0),
MATCH(CH$2,'Attendance Dump'!$E$1:$AI$1,0)
),
INDEX('Active Hour''s Dump'!$D$3:$AH$337,
MATCH($C99,'Active Hour''s Dump'!$A$3:$A$337,0),
MATCH(CH$2,'Active Hour''s Dump'!$D$2:$AH$2,0)
))),"")</f>
        <v>931.59699999999987</v>
      </c>
      <c r="CI99" s="13" t="str">
        <f>_xlfn.IFNA(IF(CI$3="Productivity",
INDEX('Productivity Dump'!$E$4:$AJ$500,
MATCH($A99,'Productivity Dump'!$A$4:$A$500,0),
MATCH(CI$2,'Productivity Dump'!$E$3:$AJ$3,0)
),
IF(CI$3="Attendance",
INDEX('Attendance Dump'!$E$2:$AI$400,
MATCH($A99,'Attendance Dump'!$B$2:$B$400,0),
MATCH(CI$2,'Attendance Dump'!$E$1:$AI$1,0)
),
INDEX('Active Hour''s Dump'!$D$3:$AH$337,
MATCH($C99,'Active Hour''s Dump'!$A$3:$A$337,0),
MATCH(CI$2,'Active Hour''s Dump'!$D$2:$AH$2,0)
))),"")</f>
        <v>P</v>
      </c>
      <c r="CJ99" s="54">
        <f>_xlfn.IFNA(IF(CJ$3="Productivity",
INDEX('Productivity Dump'!$E$4:$AJ$500,
MATCH($A99,'Productivity Dump'!$A$4:$A$500,0),
MATCH(CJ$2,'Productivity Dump'!$E$3:$AJ$3,0)
),
IF(CJ$3="Attendance",
INDEX('Attendance Dump'!$E$2:$AI$400,
MATCH($A99,'Attendance Dump'!$B$2:$B$400,0),
MATCH(CJ$2,'Attendance Dump'!$E$1:$AI$1,0)
),
INDEX('Active Hour''s Dump'!$D$3:$AH$337,
MATCH($C99,'Active Hour''s Dump'!$A$3:$A$337,0),
MATCH(CJ$2,'Active Hour''s Dump'!$D$2:$AH$2,0)
))),"")</f>
        <v>10.9166666666667</v>
      </c>
      <c r="CK99" s="13">
        <f>_xlfn.IFNA(IF(CK$3="Productivity",
INDEX('Productivity Dump'!$E$4:$AJ$500,
MATCH($A99,'Productivity Dump'!$A$4:$A$500,0),
MATCH(CK$2,'Productivity Dump'!$E$3:$AJ$3,0)
),
IF(CK$3="Attendance",
INDEX('Attendance Dump'!$E$2:$AI$400,
MATCH($A99,'Attendance Dump'!$B$2:$B$400,0),
MATCH(CK$2,'Attendance Dump'!$E$1:$AI$1,0)
),
INDEX('Active Hour''s Dump'!$D$3:$AH$337,
MATCH($C99,'Active Hour''s Dump'!$A$3:$A$337,0),
MATCH(CK$2,'Active Hour''s Dump'!$D$2:$AH$2,0)
))),"")</f>
        <v>918.16799999999989</v>
      </c>
      <c r="CL99" s="13" t="str">
        <f>_xlfn.IFNA(IF(CL$3="Productivity",
INDEX('Productivity Dump'!$E$4:$AJ$500,
MATCH($A99,'Productivity Dump'!$A$4:$A$500,0),
MATCH(CL$2,'Productivity Dump'!$E$3:$AJ$3,0)
),
IF(CL$3="Attendance",
INDEX('Attendance Dump'!$E$2:$AI$400,
MATCH($A99,'Attendance Dump'!$B$2:$B$400,0),
MATCH(CL$2,'Attendance Dump'!$E$1:$AI$1,0)
),
INDEX('Active Hour''s Dump'!$D$3:$AH$337,
MATCH($C99,'Active Hour''s Dump'!$A$3:$A$337,0),
MATCH(CL$2,'Active Hour''s Dump'!$D$2:$AH$2,0)
))),"")</f>
        <v>P</v>
      </c>
      <c r="CM99" s="54">
        <f>_xlfn.IFNA(IF(CM$3="Productivity",
INDEX('Productivity Dump'!$E$4:$AJ$500,
MATCH($A99,'Productivity Dump'!$A$4:$A$500,0),
MATCH(CM$2,'Productivity Dump'!$E$3:$AJ$3,0)
),
IF(CM$3="Attendance",
INDEX('Attendance Dump'!$E$2:$AI$400,
MATCH($A99,'Attendance Dump'!$B$2:$B$400,0),
MATCH(CM$2,'Attendance Dump'!$E$1:$AI$1,0)
),
INDEX('Active Hour''s Dump'!$D$3:$AH$337,
MATCH($C99,'Active Hour''s Dump'!$A$3:$A$337,0),
MATCH(CM$2,'Active Hour''s Dump'!$D$2:$AH$2,0)
))),"")</f>
        <v>11.1666666666667</v>
      </c>
      <c r="CN99" s="13">
        <f>_xlfn.IFNA(IF(CN$3="Productivity",
INDEX('Productivity Dump'!$E$4:$AJ$500,
MATCH($A99,'Productivity Dump'!$A$4:$A$500,0),
MATCH(CN$2,'Productivity Dump'!$E$3:$AJ$3,0)
),
IF(CN$3="Attendance",
INDEX('Attendance Dump'!$E$2:$AI$400,
MATCH($A99,'Attendance Dump'!$B$2:$B$400,0),
MATCH(CN$2,'Attendance Dump'!$E$1:$AI$1,0)
),
INDEX('Active Hour''s Dump'!$D$3:$AH$337,
MATCH($C99,'Active Hour''s Dump'!$A$3:$A$337,0),
MATCH(CN$2,'Active Hour''s Dump'!$D$2:$AH$2,0)
))),"")</f>
        <v>0</v>
      </c>
      <c r="CO99" s="13">
        <f>_xlfn.IFNA(IF(CO$3="Productivity",
INDEX('Productivity Dump'!$E$4:$AJ$500,
MATCH($A99,'Productivity Dump'!$A$4:$A$500,0),
MATCH(CO$2,'Productivity Dump'!$E$3:$AJ$3,0)
),
IF(CO$3="Attendance",
INDEX('Attendance Dump'!$E$2:$AI$400,
MATCH($A99,'Attendance Dump'!$B$2:$B$400,0),
MATCH(CO$2,'Attendance Dump'!$E$1:$AI$1,0)
),
INDEX('Active Hour''s Dump'!$D$3:$AH$337,
MATCH($C99,'Active Hour''s Dump'!$A$3:$A$337,0),
MATCH(CO$2,'Active Hour''s Dump'!$D$2:$AH$2,0)
))),"")</f>
        <v>0</v>
      </c>
      <c r="CP99" s="54">
        <f>_xlfn.IFNA(IF(CP$3="Productivity",
INDEX('Productivity Dump'!$E$4:$AJ$500,
MATCH($A99,'Productivity Dump'!$A$4:$A$500,0),
MATCH(CP$2,'Productivity Dump'!$E$3:$AJ$3,0)
),
IF(CP$3="Attendance",
INDEX('Attendance Dump'!$E$2:$AI$400,
MATCH($A99,'Attendance Dump'!$B$2:$B$400,0),
MATCH(CP$2,'Attendance Dump'!$E$1:$AI$1,0)
),
INDEX('Active Hour''s Dump'!$D$3:$AH$337,
MATCH($C99,'Active Hour''s Dump'!$A$3:$A$337,0),
MATCH(CP$2,'Active Hour''s Dump'!$D$2:$AH$2,0)
))),"")</f>
        <v>0</v>
      </c>
      <c r="CQ99" s="13">
        <f>_xlfn.IFNA(IF(CQ$3="Productivity",
INDEX('Productivity Dump'!$E$4:$AJ$500,
MATCH($A99,'Productivity Dump'!$A$4:$A$500,0),
MATCH(CQ$2,'Productivity Dump'!$E$3:$AJ$3,0)
),
IF(CQ$3="Attendance",
INDEX('Attendance Dump'!$E$2:$AI$400,
MATCH($A99,'Attendance Dump'!$B$2:$B$400,0),
MATCH(CQ$2,'Attendance Dump'!$E$1:$AI$1,0)
),
INDEX('Active Hour''s Dump'!$D$3:$AH$337,
MATCH($C99,'Active Hour''s Dump'!$A$3:$A$337,0),
MATCH(CQ$2,'Active Hour''s Dump'!$D$2:$AH$2,0)
))),"")</f>
        <v>0</v>
      </c>
      <c r="CR99" s="13">
        <f>_xlfn.IFNA(IF(CR$3="Productivity",
INDEX('Productivity Dump'!$E$4:$AJ$500,
MATCH($A99,'Productivity Dump'!$A$4:$A$500,0),
MATCH(CR$2,'Productivity Dump'!$E$3:$AJ$3,0)
),
IF(CR$3="Attendance",
INDEX('Attendance Dump'!$E$2:$AI$400,
MATCH($A99,'Attendance Dump'!$B$2:$B$400,0),
MATCH(CR$2,'Attendance Dump'!$E$1:$AI$1,0)
),
INDEX('Active Hour''s Dump'!$D$3:$AH$337,
MATCH($C99,'Active Hour''s Dump'!$A$3:$A$337,0),
MATCH(CR$2,'Active Hour''s Dump'!$D$2:$AH$2,0)
))),"")</f>
        <v>0</v>
      </c>
      <c r="CS99" s="54">
        <f>_xlfn.IFNA(IF(CS$3="Productivity",
INDEX('Productivity Dump'!$E$4:$AJ$500,
MATCH($A99,'Productivity Dump'!$A$4:$A$500,0),
MATCH(CS$2,'Productivity Dump'!$E$3:$AJ$3,0)
),
IF(CS$3="Attendance",
INDEX('Attendance Dump'!$E$2:$AI$400,
MATCH($A99,'Attendance Dump'!$B$2:$B$400,0),
MATCH(CS$2,'Attendance Dump'!$E$1:$AI$1,0)
),
INDEX('Active Hour''s Dump'!$D$3:$AH$337,
MATCH($C99,'Active Hour''s Dump'!$A$3:$A$337,0),
MATCH(CS$2,'Active Hour''s Dump'!$D$2:$AH$2,0)
))),"")</f>
        <v>0</v>
      </c>
      <c r="CT99" s="13">
        <f>_xlfn.IFNA(IF(CT$3="Productivity",
INDEX('Productivity Dump'!$E$4:$AJ$500,
MATCH($A99,'Productivity Dump'!$A$4:$A$500,0),
MATCH(CT$2,'Productivity Dump'!$E$3:$AJ$3,0)
),
IF(CT$3="Attendance",
INDEX('Attendance Dump'!$E$2:$AI$400,
MATCH($A99,'Attendance Dump'!$B$2:$B$400,0),
MATCH(CT$2,'Attendance Dump'!$E$1:$AI$1,0)
),
INDEX('Active Hour''s Dump'!$D$3:$AH$337,
MATCH($C99,'Active Hour''s Dump'!$A$3:$A$337,0),
MATCH(CT$2,'Active Hour''s Dump'!$D$2:$AH$2,0)
))),"")</f>
        <v>0</v>
      </c>
      <c r="CU99" s="13">
        <f>_xlfn.IFNA(IF(CU$3="Productivity",
INDEX('Productivity Dump'!$E$4:$AJ$500,
MATCH($A99,'Productivity Dump'!$A$4:$A$500,0),
MATCH(CU$2,'Productivity Dump'!$E$3:$AJ$3,0)
),
IF(CU$3="Attendance",
INDEX('Attendance Dump'!$E$2:$AI$400,
MATCH($A99,'Attendance Dump'!$B$2:$B$400,0),
MATCH(CU$2,'Attendance Dump'!$E$1:$AI$1,0)
),
INDEX('Active Hour''s Dump'!$D$3:$AH$337,
MATCH($C99,'Active Hour''s Dump'!$A$3:$A$337,0),
MATCH(CU$2,'Active Hour''s Dump'!$D$2:$AH$2,0)
))),"")</f>
        <v>0</v>
      </c>
      <c r="CV99" s="54">
        <f>_xlfn.IFNA(IF(CV$3="Productivity",
INDEX('Productivity Dump'!$E$4:$AJ$500,
MATCH($A99,'Productivity Dump'!$A$4:$A$500,0),
MATCH(CV$2,'Productivity Dump'!$E$3:$AJ$3,0)
),
IF(CV$3="Attendance",
INDEX('Attendance Dump'!$E$2:$AI$400,
MATCH($A99,'Attendance Dump'!$B$2:$B$400,0),
MATCH(CV$2,'Attendance Dump'!$E$1:$AI$1,0)
),
INDEX('Active Hour''s Dump'!$D$3:$AH$337,
MATCH($C99,'Active Hour''s Dump'!$A$3:$A$337,0),
MATCH(CV$2,'Active Hour''s Dump'!$D$2:$AH$2,0)
))),"")</f>
        <v>0</v>
      </c>
      <c r="CW99" s="13"/>
      <c r="CX99" s="13"/>
      <c r="CY99" s="54"/>
      <c r="DA99" s="57">
        <f t="shared" si="69"/>
        <v>239.25000000000017</v>
      </c>
      <c r="DB99" s="35">
        <f t="shared" si="70"/>
        <v>20673.648000000005</v>
      </c>
      <c r="DC99" s="35">
        <f t="shared" si="67"/>
        <v>0</v>
      </c>
      <c r="DD99" s="35">
        <f t="shared" ca="1" si="68"/>
        <v>0</v>
      </c>
      <c r="DF99" s="32" cm="1">
        <f t="array" ref="DF99">SUMPRODUCT(
    (MOD(COLUMN(H99:CV99) - COLUMN(H99), 3) = 0) *
    (H99:CV99 = 0) *
    (I99:CW99 = "P") *
    (COUNTIF(UKHoliday, H$2:CV$2) = 0)
)</f>
        <v>0</v>
      </c>
      <c r="DG99" s="33" cm="1">
        <f t="array" ref="DG99">SUMPRODUCT(
  (MOD(COLUMN(H99:CV99) - COLUMN(H99), 3) = 0) *
  (H99:CV99 &gt; 0) *
  (H99:CV99 &lt; 0.5 * IF(((WEEKDAY(H$2:CV$2, 2) = 1) + (WEEKDAY(H$2:CV$2, 2) = 6)), G99, F99)) *
  (I99:CW99 = "P") *
  (COUNTIF(UKHoliday, H$2:CV$2) = 0)
)</f>
        <v>0</v>
      </c>
      <c r="DH99" s="33" cm="1">
        <f t="array" ref="DH99">SUMPRODUCT(
  (MOD(COLUMN(H99:CV99) - COLUMN(H99), 3) = 0) *
  (H99:CV99 &gt; 0.5 * IF(((WEEKDAY(H$2:CV$2, 2) = 1) + (WEEKDAY(H$2:CV$2, 2) = 6)), $G99, $F99)) *
  (H99:CV99 &lt; 0.8 * IF(((WEEKDAY(H$2:CV$2, 2) = 1) + (WEEKDAY(H$2:CV$2, 2) = 6)), $G99, $F99)) *
  (I99:CW99 = "P") *
  (COUNTIF(UKHoliday, H$2:CV$2) = 0)
)</f>
        <v>0</v>
      </c>
      <c r="DI99" s="33" cm="1">
        <f t="array" ref="DI99">SUMPRODUCT(
  (MOD(COLUMN(H99:CV99) - COLUMN(H99), 3) = 0) *
  (H99:CV99 &gt; 0.8 * IF(((WEEKDAY(H$2:CV$2, 2) = 1) + (WEEKDAY(H$2:CV$2, 2) = 6)), $G99, $F99)) *
  (H99:CV99 &lt; 1 * IF(((WEEKDAY(H$2:CV$2, 2) = 1) + (WEEKDAY(H$2:CV$2, 2) = 6)), $G99, $F99)) *
  (I99:CW99 = "P") *
  (COUNTIF(UKHoliday, H$2:CV$2) = 0)
)</f>
        <v>10</v>
      </c>
    </row>
    <row r="100" spans="1:113" x14ac:dyDescent="0.3">
      <c r="A100" s="8" t="s">
        <v>129</v>
      </c>
      <c r="B100" s="8" t="s">
        <v>916</v>
      </c>
      <c r="C100" s="9" t="s">
        <v>646</v>
      </c>
      <c r="D100" s="62" t="s">
        <v>945</v>
      </c>
      <c r="E100" s="35">
        <v>24500</v>
      </c>
      <c r="F100" s="35">
        <f t="shared" si="65"/>
        <v>1225</v>
      </c>
      <c r="G100" s="35">
        <f t="shared" si="66"/>
        <v>612.5</v>
      </c>
      <c r="H100" s="13">
        <f>_xlfn.IFNA(IF(H$3="Productivity",
INDEX('Productivity Dump'!$E$4:$AJ$500,
MATCH($A100,'Productivity Dump'!$A$4:$A$500,0),
MATCH(H$2,'Productivity Dump'!$E$3:$AJ$3,0)
),
IF(H$3="Attendance",
INDEX('Attendance Dump'!$E$2:$AI$400,
MATCH($A100,'Attendance Dump'!$B$2:$B$400,0),
MATCH(H$2,'Attendance Dump'!$E$1:$AI$1,0)
),
INDEX('Active Hour''s Dump'!$D$3:$AH$337,
MATCH($C100,'Active Hour''s Dump'!$A$3:$A$337,0),
MATCH(H$2,'Active Hour''s Dump'!$D$2:$AH$2,0)
))),"")</f>
        <v>1062.21</v>
      </c>
      <c r="I100" s="13" t="str">
        <f>_xlfn.IFNA(IF(I$3="Productivity",
INDEX('Productivity Dump'!$E$4:$AJ$500,
MATCH($A100,'Productivity Dump'!$A$4:$A$500,0),
MATCH(I$2,'Productivity Dump'!$E$3:$AJ$3,0)
),
IF(I$3="Attendance",
INDEX('Attendance Dump'!$E$2:$AI$400,
MATCH($A100,'Attendance Dump'!$B$2:$B$400,0),
MATCH(I$2,'Attendance Dump'!$E$1:$AI$1,0)
),
INDEX('Active Hour''s Dump'!$D$3:$AH$337,
MATCH($C100,'Active Hour''s Dump'!$A$3:$A$337,0),
MATCH(I$2,'Active Hour''s Dump'!$D$2:$AH$2,0)
))),"")</f>
        <v>P</v>
      </c>
      <c r="J100" s="54">
        <f>_xlfn.IFNA(IF(J$3="Productivity",
INDEX('Productivity Dump'!$E$4:$AJ$500,
MATCH($A100,'Productivity Dump'!$A$4:$A$500,0),
MATCH(J$2,'Productivity Dump'!$E$3:$AJ$3,0)
),
IF(J$3="Attendance",
INDEX('Attendance Dump'!$E$2:$AI$400,
MATCH($A100,'Attendance Dump'!$B$2:$B$400,0),
MATCH(J$2,'Attendance Dump'!$E$1:$AI$1,0)
),
INDEX('Active Hour''s Dump'!$D$3:$AH$337,
MATCH($C100,'Active Hour''s Dump'!$A$3:$A$337,0),
MATCH(J$2,'Active Hour''s Dump'!$D$2:$AH$2,0)
))),"")</f>
        <v>4.4166666666666696</v>
      </c>
      <c r="K100" s="13">
        <f>_xlfn.IFNA(IF(K$3="Productivity",
INDEX('Productivity Dump'!$E$4:$AJ$500,
MATCH($A100,'Productivity Dump'!$A$4:$A$500,0),
MATCH(K$2,'Productivity Dump'!$E$3:$AJ$3,0)
),
IF(K$3="Attendance",
INDEX('Attendance Dump'!$E$2:$AI$400,
MATCH($A100,'Attendance Dump'!$B$2:$B$400,0),
MATCH(K$2,'Attendance Dump'!$E$1:$AI$1,0)
),
INDEX('Active Hour''s Dump'!$D$3:$AH$337,
MATCH($C100,'Active Hour''s Dump'!$A$3:$A$337,0),
MATCH(K$2,'Active Hour''s Dump'!$D$2:$AH$2,0)
))),"")</f>
        <v>1066.0250000000001</v>
      </c>
      <c r="L100" s="13" t="str">
        <f>_xlfn.IFNA(IF(L$3="Productivity",
INDEX('Productivity Dump'!$E$4:$AJ$500,
MATCH($A100,'Productivity Dump'!$A$4:$A$500,0),
MATCH(L$2,'Productivity Dump'!$E$3:$AJ$3,0)
),
IF(L$3="Attendance",
INDEX('Attendance Dump'!$E$2:$AI$400,
MATCH($A100,'Attendance Dump'!$B$2:$B$400,0),
MATCH(L$2,'Attendance Dump'!$E$1:$AI$1,0)
),
INDEX('Active Hour''s Dump'!$D$3:$AH$337,
MATCH($C100,'Active Hour''s Dump'!$A$3:$A$337,0),
MATCH(L$2,'Active Hour''s Dump'!$D$2:$AH$2,0)
))),"")</f>
        <v>P</v>
      </c>
      <c r="M100" s="54">
        <f>_xlfn.IFNA(IF(M$3="Productivity",
INDEX('Productivity Dump'!$E$4:$AJ$500,
MATCH($A100,'Productivity Dump'!$A$4:$A$500,0),
MATCH(M$2,'Productivity Dump'!$E$3:$AJ$3,0)
),
IF(M$3="Attendance",
INDEX('Attendance Dump'!$E$2:$AI$400,
MATCH($A100,'Attendance Dump'!$B$2:$B$400,0),
MATCH(M$2,'Attendance Dump'!$E$1:$AI$1,0)
),
INDEX('Active Hour''s Dump'!$D$3:$AH$337,
MATCH($C100,'Active Hour''s Dump'!$A$3:$A$337,0),
MATCH(M$2,'Active Hour''s Dump'!$D$2:$AH$2,0)
))),"")</f>
        <v>4.25</v>
      </c>
      <c r="N100" s="13">
        <f>_xlfn.IFNA(IF(N$3="Productivity",
INDEX('Productivity Dump'!$E$4:$AJ$500,
MATCH($A100,'Productivity Dump'!$A$4:$A$500,0),
MATCH(N$2,'Productivity Dump'!$E$3:$AJ$3,0)
),
IF(N$3="Attendance",
INDEX('Attendance Dump'!$E$2:$AI$400,
MATCH($A100,'Attendance Dump'!$B$2:$B$400,0),
MATCH(N$2,'Attendance Dump'!$E$1:$AI$1,0)
),
INDEX('Active Hour''s Dump'!$D$3:$AH$337,
MATCH($C100,'Active Hour''s Dump'!$A$3:$A$337,0),
MATCH(N$2,'Active Hour''s Dump'!$D$2:$AH$2,0)
))),"")</f>
        <v>1119.3510000000001</v>
      </c>
      <c r="O100" s="13" t="str">
        <f>_xlfn.IFNA(IF(O$3="Productivity",
INDEX('Productivity Dump'!$E$4:$AJ$500,
MATCH($A100,'Productivity Dump'!$A$4:$A$500,0),
MATCH(O$2,'Productivity Dump'!$E$3:$AJ$3,0)
),
IF(O$3="Attendance",
INDEX('Attendance Dump'!$E$2:$AI$400,
MATCH($A100,'Attendance Dump'!$B$2:$B$400,0),
MATCH(O$2,'Attendance Dump'!$E$1:$AI$1,0)
),
INDEX('Active Hour''s Dump'!$D$3:$AH$337,
MATCH($C100,'Active Hour''s Dump'!$A$3:$A$337,0),
MATCH(O$2,'Active Hour''s Dump'!$D$2:$AH$2,0)
))),"")</f>
        <v>P</v>
      </c>
      <c r="P100" s="54">
        <f>_xlfn.IFNA(IF(P$3="Productivity",
INDEX('Productivity Dump'!$E$4:$AJ$500,
MATCH($A100,'Productivity Dump'!$A$4:$A$500,0),
MATCH(P$2,'Productivity Dump'!$E$3:$AJ$3,0)
),
IF(P$3="Attendance",
INDEX('Attendance Dump'!$E$2:$AI$400,
MATCH($A100,'Attendance Dump'!$B$2:$B$400,0),
MATCH(P$2,'Attendance Dump'!$E$1:$AI$1,0)
),
INDEX('Active Hour''s Dump'!$D$3:$AH$337,
MATCH($C100,'Active Hour''s Dump'!$A$3:$A$337,0),
MATCH(P$2,'Active Hour''s Dump'!$D$2:$AH$2,0)
))),"")</f>
        <v>4.5833333333333304</v>
      </c>
      <c r="Q100" s="13">
        <f>_xlfn.IFNA(IF(Q$3="Productivity",
INDEX('Productivity Dump'!$E$4:$AJ$500,
MATCH($A100,'Productivity Dump'!$A$4:$A$500,0),
MATCH(Q$2,'Productivity Dump'!$E$3:$AJ$3,0)
),
IF(Q$3="Attendance",
INDEX('Attendance Dump'!$E$2:$AI$400,
MATCH($A100,'Attendance Dump'!$B$2:$B$400,0),
MATCH(Q$2,'Attendance Dump'!$E$1:$AI$1,0)
),
INDEX('Active Hour''s Dump'!$D$3:$AH$337,
MATCH($C100,'Active Hour''s Dump'!$A$3:$A$337,0),
MATCH(Q$2,'Active Hour''s Dump'!$D$2:$AH$2,0)
))),"")</f>
        <v>192.89700000000002</v>
      </c>
      <c r="R100" s="13" t="str">
        <f>_xlfn.IFNA(IF(R$3="Productivity",
INDEX('Productivity Dump'!$E$4:$AJ$500,
MATCH($A100,'Productivity Dump'!$A$4:$A$500,0),
MATCH(R$2,'Productivity Dump'!$E$3:$AJ$3,0)
),
IF(R$3="Attendance",
INDEX('Attendance Dump'!$E$2:$AI$400,
MATCH($A100,'Attendance Dump'!$B$2:$B$400,0),
MATCH(R$2,'Attendance Dump'!$E$1:$AI$1,0)
),
INDEX('Active Hour''s Dump'!$D$3:$AH$337,
MATCH($C100,'Active Hour''s Dump'!$A$3:$A$337,0),
MATCH(R$2,'Active Hour''s Dump'!$D$2:$AH$2,0)
))),"")</f>
        <v>WO</v>
      </c>
      <c r="S100" s="54">
        <f>_xlfn.IFNA(IF(S$3="Productivity",
INDEX('Productivity Dump'!$E$4:$AJ$500,
MATCH($A100,'Productivity Dump'!$A$4:$A$500,0),
MATCH(S$2,'Productivity Dump'!$E$3:$AJ$3,0)
),
IF(S$3="Attendance",
INDEX('Attendance Dump'!$E$2:$AI$400,
MATCH($A100,'Attendance Dump'!$B$2:$B$400,0),
MATCH(S$2,'Attendance Dump'!$E$1:$AI$1,0)
),
INDEX('Active Hour''s Dump'!$D$3:$AH$337,
MATCH($C100,'Active Hour''s Dump'!$A$3:$A$337,0),
MATCH(S$2,'Active Hour''s Dump'!$D$2:$AH$2,0)
))),"")</f>
        <v>0.91666666666666696</v>
      </c>
      <c r="T100" s="13">
        <f>_xlfn.IFNA(IF(T$3="Productivity",
INDEX('Productivity Dump'!$E$4:$AJ$500,
MATCH($A100,'Productivity Dump'!$A$4:$A$500,0),
MATCH(T$2,'Productivity Dump'!$E$3:$AJ$3,0)
),
IF(T$3="Attendance",
INDEX('Attendance Dump'!$E$2:$AI$400,
MATCH($A100,'Attendance Dump'!$B$2:$B$400,0),
MATCH(T$2,'Attendance Dump'!$E$1:$AI$1,0)
),
INDEX('Active Hour''s Dump'!$D$3:$AH$337,
MATCH($C100,'Active Hour''s Dump'!$A$3:$A$337,0),
MATCH(T$2,'Active Hour''s Dump'!$D$2:$AH$2,0)
))),"")</f>
        <v>541.41899999999998</v>
      </c>
      <c r="U100" s="13" t="str">
        <f>_xlfn.IFNA(IF(U$3="Productivity",
INDEX('Productivity Dump'!$E$4:$AJ$500,
MATCH($A100,'Productivity Dump'!$A$4:$A$500,0),
MATCH(U$2,'Productivity Dump'!$E$3:$AJ$3,0)
),
IF(U$3="Attendance",
INDEX('Attendance Dump'!$E$2:$AI$400,
MATCH($A100,'Attendance Dump'!$B$2:$B$400,0),
MATCH(U$2,'Attendance Dump'!$E$1:$AI$1,0)
),
INDEX('Active Hour''s Dump'!$D$3:$AH$337,
MATCH($C100,'Active Hour''s Dump'!$A$3:$A$337,0),
MATCH(U$2,'Active Hour''s Dump'!$D$2:$AH$2,0)
))),"")</f>
        <v>P</v>
      </c>
      <c r="V100" s="54">
        <f>_xlfn.IFNA(IF(V$3="Productivity",
INDEX('Productivity Dump'!$E$4:$AJ$500,
MATCH($A100,'Productivity Dump'!$A$4:$A$500,0),
MATCH(V$2,'Productivity Dump'!$E$3:$AJ$3,0)
),
IF(V$3="Attendance",
INDEX('Attendance Dump'!$E$2:$AI$400,
MATCH($A100,'Attendance Dump'!$B$2:$B$400,0),
MATCH(V$2,'Attendance Dump'!$E$1:$AI$1,0)
),
INDEX('Active Hour''s Dump'!$D$3:$AH$337,
MATCH($C100,'Active Hour''s Dump'!$A$3:$A$337,0),
MATCH(V$2,'Active Hour''s Dump'!$D$2:$AH$2,0)
))),"")</f>
        <v>2.4166666666666701</v>
      </c>
      <c r="W100" s="13">
        <f>_xlfn.IFNA(IF(W$3="Productivity",
INDEX('Productivity Dump'!$E$4:$AJ$500,
MATCH($A100,'Productivity Dump'!$A$4:$A$500,0),
MATCH(W$2,'Productivity Dump'!$E$3:$AJ$3,0)
),
IF(W$3="Attendance",
INDEX('Attendance Dump'!$E$2:$AI$400,
MATCH($A100,'Attendance Dump'!$B$2:$B$400,0),
MATCH(W$2,'Attendance Dump'!$E$1:$AI$1,0)
),
INDEX('Active Hour''s Dump'!$D$3:$AH$337,
MATCH($C100,'Active Hour''s Dump'!$A$3:$A$337,0),
MATCH(W$2,'Active Hour''s Dump'!$D$2:$AH$2,0)
))),"")</f>
        <v>1053.9740000000002</v>
      </c>
      <c r="X100" s="13" t="str">
        <f>_xlfn.IFNA(IF(X$3="Productivity",
INDEX('Productivity Dump'!$E$4:$AJ$500,
MATCH($A100,'Productivity Dump'!$A$4:$A$500,0),
MATCH(X$2,'Productivity Dump'!$E$3:$AJ$3,0)
),
IF(X$3="Attendance",
INDEX('Attendance Dump'!$E$2:$AI$400,
MATCH($A100,'Attendance Dump'!$B$2:$B$400,0),
MATCH(X$2,'Attendance Dump'!$E$1:$AI$1,0)
),
INDEX('Active Hour''s Dump'!$D$3:$AH$337,
MATCH($C100,'Active Hour''s Dump'!$A$3:$A$337,0),
MATCH(X$2,'Active Hour''s Dump'!$D$2:$AH$2,0)
))),"")</f>
        <v>P</v>
      </c>
      <c r="Y100" s="54">
        <f>_xlfn.IFNA(IF(Y$3="Productivity",
INDEX('Productivity Dump'!$E$4:$AJ$500,
MATCH($A100,'Productivity Dump'!$A$4:$A$500,0),
MATCH(Y$2,'Productivity Dump'!$E$3:$AJ$3,0)
),
IF(Y$3="Attendance",
INDEX('Attendance Dump'!$E$2:$AI$400,
MATCH($A100,'Attendance Dump'!$B$2:$B$400,0),
MATCH(Y$2,'Attendance Dump'!$E$1:$AI$1,0)
),
INDEX('Active Hour''s Dump'!$D$3:$AH$337,
MATCH($C100,'Active Hour''s Dump'!$A$3:$A$337,0),
MATCH(Y$2,'Active Hour''s Dump'!$D$2:$AH$2,0)
))),"")</f>
        <v>4.4166666666666696</v>
      </c>
      <c r="Z100" s="13">
        <f>_xlfn.IFNA(IF(Z$3="Productivity",
INDEX('Productivity Dump'!$E$4:$AJ$500,
MATCH($A100,'Productivity Dump'!$A$4:$A$500,0),
MATCH(Z$2,'Productivity Dump'!$E$3:$AJ$3,0)
),
IF(Z$3="Attendance",
INDEX('Attendance Dump'!$E$2:$AI$400,
MATCH($A100,'Attendance Dump'!$B$2:$B$400,0),
MATCH(Z$2,'Attendance Dump'!$E$1:$AI$1,0)
),
INDEX('Active Hour''s Dump'!$D$3:$AH$337,
MATCH($C100,'Active Hour''s Dump'!$A$3:$A$337,0),
MATCH(Z$2,'Active Hour''s Dump'!$D$2:$AH$2,0)
))),"")</f>
        <v>0</v>
      </c>
      <c r="AA100" s="13" t="str">
        <f>_xlfn.IFNA(IF(AA$3="Productivity",
INDEX('Productivity Dump'!$E$4:$AJ$500,
MATCH($A100,'Productivity Dump'!$A$4:$A$500,0),
MATCH(AA$2,'Productivity Dump'!$E$3:$AJ$3,0)
),
IF(AA$3="Attendance",
INDEX('Attendance Dump'!$E$2:$AI$400,
MATCH($A100,'Attendance Dump'!$B$2:$B$400,0),
MATCH(AA$2,'Attendance Dump'!$E$1:$AI$1,0)
),
INDEX('Active Hour''s Dump'!$D$3:$AH$337,
MATCH($C100,'Active Hour''s Dump'!$A$3:$A$337,0),
MATCH(AA$2,'Active Hour''s Dump'!$D$2:$AH$2,0)
))),"")</f>
        <v>PL</v>
      </c>
      <c r="AB100" s="54">
        <f>_xlfn.IFNA(IF(AB$3="Productivity",
INDEX('Productivity Dump'!$E$4:$AJ$500,
MATCH($A100,'Productivity Dump'!$A$4:$A$500,0),
MATCH(AB$2,'Productivity Dump'!$E$3:$AJ$3,0)
),
IF(AB$3="Attendance",
INDEX('Attendance Dump'!$E$2:$AI$400,
MATCH($A100,'Attendance Dump'!$B$2:$B$400,0),
MATCH(AB$2,'Attendance Dump'!$E$1:$AI$1,0)
),
INDEX('Active Hour''s Dump'!$D$3:$AH$337,
MATCH($C100,'Active Hour''s Dump'!$A$3:$A$337,0),
MATCH(AB$2,'Active Hour''s Dump'!$D$2:$AH$2,0)
))),"")</f>
        <v>0</v>
      </c>
      <c r="AC100" s="13">
        <f>_xlfn.IFNA(IF(AC$3="Productivity",
INDEX('Productivity Dump'!$E$4:$AJ$500,
MATCH($A100,'Productivity Dump'!$A$4:$A$500,0),
MATCH(AC$2,'Productivity Dump'!$E$3:$AJ$3,0)
),
IF(AC$3="Attendance",
INDEX('Attendance Dump'!$E$2:$AI$400,
MATCH($A100,'Attendance Dump'!$B$2:$B$400,0),
MATCH(AC$2,'Attendance Dump'!$E$1:$AI$1,0)
),
INDEX('Active Hour''s Dump'!$D$3:$AH$337,
MATCH($C100,'Active Hour''s Dump'!$A$3:$A$337,0),
MATCH(AC$2,'Active Hour''s Dump'!$D$2:$AH$2,0)
))),"")</f>
        <v>1072.2260000000001</v>
      </c>
      <c r="AD100" s="13" t="str">
        <f>_xlfn.IFNA(IF(AD$3="Productivity",
INDEX('Productivity Dump'!$E$4:$AJ$500,
MATCH($A100,'Productivity Dump'!$A$4:$A$500,0),
MATCH(AD$2,'Productivity Dump'!$E$3:$AJ$3,0)
),
IF(AD$3="Attendance",
INDEX('Attendance Dump'!$E$2:$AI$400,
MATCH($A100,'Attendance Dump'!$B$2:$B$400,0),
MATCH(AD$2,'Attendance Dump'!$E$1:$AI$1,0)
),
INDEX('Active Hour''s Dump'!$D$3:$AH$337,
MATCH($C100,'Active Hour''s Dump'!$A$3:$A$337,0),
MATCH(AD$2,'Active Hour''s Dump'!$D$2:$AH$2,0)
))),"")</f>
        <v>P</v>
      </c>
      <c r="AE100" s="54">
        <f>_xlfn.IFNA(IF(AE$3="Productivity",
INDEX('Productivity Dump'!$E$4:$AJ$500,
MATCH($A100,'Productivity Dump'!$A$4:$A$500,0),
MATCH(AE$2,'Productivity Dump'!$E$3:$AJ$3,0)
),
IF(AE$3="Attendance",
INDEX('Attendance Dump'!$E$2:$AI$400,
MATCH($A100,'Attendance Dump'!$B$2:$B$400,0),
MATCH(AE$2,'Attendance Dump'!$E$1:$AI$1,0)
),
INDEX('Active Hour''s Dump'!$D$3:$AH$337,
MATCH($C100,'Active Hour''s Dump'!$A$3:$A$337,0),
MATCH(AE$2,'Active Hour''s Dump'!$D$2:$AH$2,0)
))),"")</f>
        <v>4.5</v>
      </c>
      <c r="AF100" s="13">
        <f>_xlfn.IFNA(IF(AF$3="Productivity",
INDEX('Productivity Dump'!$E$4:$AJ$500,
MATCH($A100,'Productivity Dump'!$A$4:$A$500,0),
MATCH(AF$2,'Productivity Dump'!$E$3:$AJ$3,0)
),
IF(AF$3="Attendance",
INDEX('Attendance Dump'!$E$2:$AI$400,
MATCH($A100,'Attendance Dump'!$B$2:$B$400,0),
MATCH(AF$2,'Attendance Dump'!$E$1:$AI$1,0)
),
INDEX('Active Hour''s Dump'!$D$3:$AH$337,
MATCH($C100,'Active Hour''s Dump'!$A$3:$A$337,0),
MATCH(AF$2,'Active Hour''s Dump'!$D$2:$AH$2,0)
))),"")</f>
        <v>1086.44</v>
      </c>
      <c r="AG100" s="13" t="str">
        <f>_xlfn.IFNA(IF(AG$3="Productivity",
INDEX('Productivity Dump'!$E$4:$AJ$500,
MATCH($A100,'Productivity Dump'!$A$4:$A$500,0),
MATCH(AG$2,'Productivity Dump'!$E$3:$AJ$3,0)
),
IF(AG$3="Attendance",
INDEX('Attendance Dump'!$E$2:$AI$400,
MATCH($A100,'Attendance Dump'!$B$2:$B$400,0),
MATCH(AG$2,'Attendance Dump'!$E$1:$AI$1,0)
),
INDEX('Active Hour''s Dump'!$D$3:$AH$337,
MATCH($C100,'Active Hour''s Dump'!$A$3:$A$337,0),
MATCH(AG$2,'Active Hour''s Dump'!$D$2:$AH$2,0)
))),"")</f>
        <v>P</v>
      </c>
      <c r="AH100" s="54">
        <f>_xlfn.IFNA(IF(AH$3="Productivity",
INDEX('Productivity Dump'!$E$4:$AJ$500,
MATCH($A100,'Productivity Dump'!$A$4:$A$500,0),
MATCH(AH$2,'Productivity Dump'!$E$3:$AJ$3,0)
),
IF(AH$3="Attendance",
INDEX('Attendance Dump'!$E$2:$AI$400,
MATCH($A100,'Attendance Dump'!$B$2:$B$400,0),
MATCH(AH$2,'Attendance Dump'!$E$1:$AI$1,0)
),
INDEX('Active Hour''s Dump'!$D$3:$AH$337,
MATCH($C100,'Active Hour''s Dump'!$A$3:$A$337,0),
MATCH(AH$2,'Active Hour''s Dump'!$D$2:$AH$2,0)
))),"")</f>
        <v>3.9166666666666701</v>
      </c>
      <c r="AI100" s="13">
        <f>_xlfn.IFNA(IF(AI$3="Productivity",
INDEX('Productivity Dump'!$E$4:$AJ$500,
MATCH($A100,'Productivity Dump'!$A$4:$A$500,0),
MATCH(AI$2,'Productivity Dump'!$E$3:$AJ$3,0)
),
IF(AI$3="Attendance",
INDEX('Attendance Dump'!$E$2:$AI$400,
MATCH($A100,'Attendance Dump'!$B$2:$B$400,0),
MATCH(AI$2,'Attendance Dump'!$E$1:$AI$1,0)
),
INDEX('Active Hour''s Dump'!$D$3:$AH$337,
MATCH($C100,'Active Hour''s Dump'!$A$3:$A$337,0),
MATCH(AI$2,'Active Hour''s Dump'!$D$2:$AH$2,0)
))),"")</f>
        <v>1043.1490000000001</v>
      </c>
      <c r="AJ100" s="13" t="str">
        <f>_xlfn.IFNA(IF(AJ$3="Productivity",
INDEX('Productivity Dump'!$E$4:$AJ$500,
MATCH($A100,'Productivity Dump'!$A$4:$A$500,0),
MATCH(AJ$2,'Productivity Dump'!$E$3:$AJ$3,0)
),
IF(AJ$3="Attendance",
INDEX('Attendance Dump'!$E$2:$AI$400,
MATCH($A100,'Attendance Dump'!$B$2:$B$400,0),
MATCH(AJ$2,'Attendance Dump'!$E$1:$AI$1,0)
),
INDEX('Active Hour''s Dump'!$D$3:$AH$337,
MATCH($C100,'Active Hour''s Dump'!$A$3:$A$337,0),
MATCH(AJ$2,'Active Hour''s Dump'!$D$2:$AH$2,0)
))),"")</f>
        <v>P</v>
      </c>
      <c r="AK100" s="54">
        <f>_xlfn.IFNA(IF(AK$3="Productivity",
INDEX('Productivity Dump'!$E$4:$AJ$500,
MATCH($A100,'Productivity Dump'!$A$4:$A$500,0),
MATCH(AK$2,'Productivity Dump'!$E$3:$AJ$3,0)
),
IF(AK$3="Attendance",
INDEX('Attendance Dump'!$E$2:$AI$400,
MATCH($A100,'Attendance Dump'!$B$2:$B$400,0),
MATCH(AK$2,'Attendance Dump'!$E$1:$AI$1,0)
),
INDEX('Active Hour''s Dump'!$D$3:$AH$337,
MATCH($C100,'Active Hour''s Dump'!$A$3:$A$337,0),
MATCH(AK$2,'Active Hour''s Dump'!$D$2:$AH$2,0)
))),"")</f>
        <v>4.75</v>
      </c>
      <c r="AL100" s="13">
        <f>_xlfn.IFNA(IF(AL$3="Productivity",
INDEX('Productivity Dump'!$E$4:$AJ$500,
MATCH($A100,'Productivity Dump'!$A$4:$A$500,0),
MATCH(AL$2,'Productivity Dump'!$E$3:$AJ$3,0)
),
IF(AL$3="Attendance",
INDEX('Attendance Dump'!$E$2:$AI$400,
MATCH($A100,'Attendance Dump'!$B$2:$B$400,0),
MATCH(AL$2,'Attendance Dump'!$E$1:$AI$1,0)
),
INDEX('Active Hour''s Dump'!$D$3:$AH$337,
MATCH($C100,'Active Hour''s Dump'!$A$3:$A$337,0),
MATCH(AL$2,'Active Hour''s Dump'!$D$2:$AH$2,0)
))),"")</f>
        <v>328.61800000000005</v>
      </c>
      <c r="AM100" s="13" t="str">
        <f>_xlfn.IFNA(IF(AM$3="Productivity",
INDEX('Productivity Dump'!$E$4:$AJ$500,
MATCH($A100,'Productivity Dump'!$A$4:$A$500,0),
MATCH(AM$2,'Productivity Dump'!$E$3:$AJ$3,0)
),
IF(AM$3="Attendance",
INDEX('Attendance Dump'!$E$2:$AI$400,
MATCH($A100,'Attendance Dump'!$B$2:$B$400,0),
MATCH(AM$2,'Attendance Dump'!$E$1:$AI$1,0)
),
INDEX('Active Hour''s Dump'!$D$3:$AH$337,
MATCH($C100,'Active Hour''s Dump'!$A$3:$A$337,0),
MATCH(AM$2,'Active Hour''s Dump'!$D$2:$AH$2,0)
))),"")</f>
        <v>WO</v>
      </c>
      <c r="AN100" s="54">
        <f>_xlfn.IFNA(IF(AN$3="Productivity",
INDEX('Productivity Dump'!$E$4:$AJ$500,
MATCH($A100,'Productivity Dump'!$A$4:$A$500,0),
MATCH(AN$2,'Productivity Dump'!$E$3:$AJ$3,0)
),
IF(AN$3="Attendance",
INDEX('Attendance Dump'!$E$2:$AI$400,
MATCH($A100,'Attendance Dump'!$B$2:$B$400,0),
MATCH(AN$2,'Attendance Dump'!$E$1:$AI$1,0)
),
INDEX('Active Hour''s Dump'!$D$3:$AH$337,
MATCH($C100,'Active Hour''s Dump'!$A$3:$A$337,0),
MATCH(AN$2,'Active Hour''s Dump'!$D$2:$AH$2,0)
))),"")</f>
        <v>1.4166666666666701</v>
      </c>
      <c r="AO100" s="13">
        <f>_xlfn.IFNA(IF(AO$3="Productivity",
INDEX('Productivity Dump'!$E$4:$AJ$500,
MATCH($A100,'Productivity Dump'!$A$4:$A$500,0),
MATCH(AO$2,'Productivity Dump'!$E$3:$AJ$3,0)
),
IF(AO$3="Attendance",
INDEX('Attendance Dump'!$E$2:$AI$400,
MATCH($A100,'Attendance Dump'!$B$2:$B$400,0),
MATCH(AO$2,'Attendance Dump'!$E$1:$AI$1,0)
),
INDEX('Active Hour''s Dump'!$D$3:$AH$337,
MATCH($C100,'Active Hour''s Dump'!$A$3:$A$337,0),
MATCH(AO$2,'Active Hour''s Dump'!$D$2:$AH$2,0)
))),"")</f>
        <v>536.08199999999999</v>
      </c>
      <c r="AP100" s="13" t="str">
        <f>_xlfn.IFNA(IF(AP$3="Productivity",
INDEX('Productivity Dump'!$E$4:$AJ$500,
MATCH($A100,'Productivity Dump'!$A$4:$A$500,0),
MATCH(AP$2,'Productivity Dump'!$E$3:$AJ$3,0)
),
IF(AP$3="Attendance",
INDEX('Attendance Dump'!$E$2:$AI$400,
MATCH($A100,'Attendance Dump'!$B$2:$B$400,0),
MATCH(AP$2,'Attendance Dump'!$E$1:$AI$1,0)
),
INDEX('Active Hour''s Dump'!$D$3:$AH$337,
MATCH($C100,'Active Hour''s Dump'!$A$3:$A$337,0),
MATCH(AP$2,'Active Hour''s Dump'!$D$2:$AH$2,0)
))),"")</f>
        <v>P</v>
      </c>
      <c r="AQ100" s="54">
        <f>_xlfn.IFNA(IF(AQ$3="Productivity",
INDEX('Productivity Dump'!$E$4:$AJ$500,
MATCH($A100,'Productivity Dump'!$A$4:$A$500,0),
MATCH(AQ$2,'Productivity Dump'!$E$3:$AJ$3,0)
),
IF(AQ$3="Attendance",
INDEX('Attendance Dump'!$E$2:$AI$400,
MATCH($A100,'Attendance Dump'!$B$2:$B$400,0),
MATCH(AQ$2,'Attendance Dump'!$E$1:$AI$1,0)
),
INDEX('Active Hour''s Dump'!$D$3:$AH$337,
MATCH($C100,'Active Hour''s Dump'!$A$3:$A$337,0),
MATCH(AQ$2,'Active Hour''s Dump'!$D$2:$AH$2,0)
))),"")</f>
        <v>2.4166666666666701</v>
      </c>
      <c r="AR100" s="13">
        <f>_xlfn.IFNA(IF(AR$3="Productivity",
INDEX('Productivity Dump'!$E$4:$AJ$500,
MATCH($A100,'Productivity Dump'!$A$4:$A$500,0),
MATCH(AR$2,'Productivity Dump'!$E$3:$AJ$3,0)
),
IF(AR$3="Attendance",
INDEX('Attendance Dump'!$E$2:$AI$400,
MATCH($A100,'Attendance Dump'!$B$2:$B$400,0),
MATCH(AR$2,'Attendance Dump'!$E$1:$AI$1,0)
),
INDEX('Active Hour''s Dump'!$D$3:$AH$337,
MATCH($C100,'Active Hour''s Dump'!$A$3:$A$337,0),
MATCH(AR$2,'Active Hour''s Dump'!$D$2:$AH$2,0)
))),"")</f>
        <v>1022.0540000000002</v>
      </c>
      <c r="AS100" s="13" t="str">
        <f>_xlfn.IFNA(IF(AS$3="Productivity",
INDEX('Productivity Dump'!$E$4:$AJ$500,
MATCH($A100,'Productivity Dump'!$A$4:$A$500,0),
MATCH(AS$2,'Productivity Dump'!$E$3:$AJ$3,0)
),
IF(AS$3="Attendance",
INDEX('Attendance Dump'!$E$2:$AI$400,
MATCH($A100,'Attendance Dump'!$B$2:$B$400,0),
MATCH(AS$2,'Attendance Dump'!$E$1:$AI$1,0)
),
INDEX('Active Hour''s Dump'!$D$3:$AH$337,
MATCH($C100,'Active Hour''s Dump'!$A$3:$A$337,0),
MATCH(AS$2,'Active Hour''s Dump'!$D$2:$AH$2,0)
))),"")</f>
        <v>P</v>
      </c>
      <c r="AT100" s="54">
        <f>_xlfn.IFNA(IF(AT$3="Productivity",
INDEX('Productivity Dump'!$E$4:$AJ$500,
MATCH($A100,'Productivity Dump'!$A$4:$A$500,0),
MATCH(AT$2,'Productivity Dump'!$E$3:$AJ$3,0)
),
IF(AT$3="Attendance",
INDEX('Attendance Dump'!$E$2:$AI$400,
MATCH($A100,'Attendance Dump'!$B$2:$B$400,0),
MATCH(AT$2,'Attendance Dump'!$E$1:$AI$1,0)
),
INDEX('Active Hour''s Dump'!$D$3:$AH$337,
MATCH($C100,'Active Hour''s Dump'!$A$3:$A$337,0),
MATCH(AT$2,'Active Hour''s Dump'!$D$2:$AH$2,0)
))),"")</f>
        <v>4.25</v>
      </c>
      <c r="AU100" s="13">
        <f>_xlfn.IFNA(IF(AU$3="Productivity",
INDEX('Productivity Dump'!$E$4:$AJ$500,
MATCH($A100,'Productivity Dump'!$A$4:$A$500,0),
MATCH(AU$2,'Productivity Dump'!$E$3:$AJ$3,0)
),
IF(AU$3="Attendance",
INDEX('Attendance Dump'!$E$2:$AI$400,
MATCH($A100,'Attendance Dump'!$B$2:$B$400,0),
MATCH(AU$2,'Attendance Dump'!$E$1:$AI$1,0)
),
INDEX('Active Hour''s Dump'!$D$3:$AH$337,
MATCH($C100,'Active Hour''s Dump'!$A$3:$A$337,0),
MATCH(AU$2,'Active Hour''s Dump'!$D$2:$AH$2,0)
))),"")</f>
        <v>1099.393</v>
      </c>
      <c r="AV100" s="13" t="str">
        <f>_xlfn.IFNA(IF(AV$3="Productivity",
INDEX('Productivity Dump'!$E$4:$AJ$500,
MATCH($A100,'Productivity Dump'!$A$4:$A$500,0),
MATCH(AV$2,'Productivity Dump'!$E$3:$AJ$3,0)
),
IF(AV$3="Attendance",
INDEX('Attendance Dump'!$E$2:$AI$400,
MATCH($A100,'Attendance Dump'!$B$2:$B$400,0),
MATCH(AV$2,'Attendance Dump'!$E$1:$AI$1,0)
),
INDEX('Active Hour''s Dump'!$D$3:$AH$337,
MATCH($C100,'Active Hour''s Dump'!$A$3:$A$337,0),
MATCH(AV$2,'Active Hour''s Dump'!$D$2:$AH$2,0)
))),"")</f>
        <v>P</v>
      </c>
      <c r="AW100" s="54">
        <f>_xlfn.IFNA(IF(AW$3="Productivity",
INDEX('Productivity Dump'!$E$4:$AJ$500,
MATCH($A100,'Productivity Dump'!$A$4:$A$500,0),
MATCH(AW$2,'Productivity Dump'!$E$3:$AJ$3,0)
),
IF(AW$3="Attendance",
INDEX('Attendance Dump'!$E$2:$AI$400,
MATCH($A100,'Attendance Dump'!$B$2:$B$400,0),
MATCH(AW$2,'Attendance Dump'!$E$1:$AI$1,0)
),
INDEX('Active Hour''s Dump'!$D$3:$AH$337,
MATCH($C100,'Active Hour''s Dump'!$A$3:$A$337,0),
MATCH(AW$2,'Active Hour''s Dump'!$D$2:$AH$2,0)
))),"")</f>
        <v>4.75</v>
      </c>
      <c r="AX100" s="13">
        <f>_xlfn.IFNA(IF(AX$3="Productivity",
INDEX('Productivity Dump'!$E$4:$AJ$500,
MATCH($A100,'Productivity Dump'!$A$4:$A$500,0),
MATCH(AX$2,'Productivity Dump'!$E$3:$AJ$3,0)
),
IF(AX$3="Attendance",
INDEX('Attendance Dump'!$E$2:$AI$400,
MATCH($A100,'Attendance Dump'!$B$2:$B$400,0),
MATCH(AX$2,'Attendance Dump'!$E$1:$AI$1,0)
),
INDEX('Active Hour''s Dump'!$D$3:$AH$337,
MATCH($C100,'Active Hour''s Dump'!$A$3:$A$337,0),
MATCH(AX$2,'Active Hour''s Dump'!$D$2:$AH$2,0)
))),"")</f>
        <v>1050.7920000000004</v>
      </c>
      <c r="AY100" s="13" t="str">
        <f>_xlfn.IFNA(IF(AY$3="Productivity",
INDEX('Productivity Dump'!$E$4:$AJ$500,
MATCH($A100,'Productivity Dump'!$A$4:$A$500,0),
MATCH(AY$2,'Productivity Dump'!$E$3:$AJ$3,0)
),
IF(AY$3="Attendance",
INDEX('Attendance Dump'!$E$2:$AI$400,
MATCH($A100,'Attendance Dump'!$B$2:$B$400,0),
MATCH(AY$2,'Attendance Dump'!$E$1:$AI$1,0)
),
INDEX('Active Hour''s Dump'!$D$3:$AH$337,
MATCH($C100,'Active Hour''s Dump'!$A$3:$A$337,0),
MATCH(AY$2,'Active Hour''s Dump'!$D$2:$AH$2,0)
))),"")</f>
        <v>P</v>
      </c>
      <c r="AZ100" s="54">
        <f>_xlfn.IFNA(IF(AZ$3="Productivity",
INDEX('Productivity Dump'!$E$4:$AJ$500,
MATCH($A100,'Productivity Dump'!$A$4:$A$500,0),
MATCH(AZ$2,'Productivity Dump'!$E$3:$AJ$3,0)
),
IF(AZ$3="Attendance",
INDEX('Attendance Dump'!$E$2:$AI$400,
MATCH($A100,'Attendance Dump'!$B$2:$B$400,0),
MATCH(AZ$2,'Attendance Dump'!$E$1:$AI$1,0)
),
INDEX('Active Hour''s Dump'!$D$3:$AH$337,
MATCH($C100,'Active Hour''s Dump'!$A$3:$A$337,0),
MATCH(AZ$2,'Active Hour''s Dump'!$D$2:$AH$2,0)
))),"")</f>
        <v>4.5</v>
      </c>
      <c r="BA100" s="13">
        <f>_xlfn.IFNA(IF(BA$3="Productivity",
INDEX('Productivity Dump'!$E$4:$AJ$500,
MATCH($A100,'Productivity Dump'!$A$4:$A$500,0),
MATCH(BA$2,'Productivity Dump'!$E$3:$AJ$3,0)
),
IF(BA$3="Attendance",
INDEX('Attendance Dump'!$E$2:$AI$400,
MATCH($A100,'Attendance Dump'!$B$2:$B$400,0),
MATCH(BA$2,'Attendance Dump'!$E$1:$AI$1,0)
),
INDEX('Active Hour''s Dump'!$D$3:$AH$337,
MATCH($C100,'Active Hour''s Dump'!$A$3:$A$337,0),
MATCH(BA$2,'Active Hour''s Dump'!$D$2:$AH$2,0)
))),"")</f>
        <v>1125.2700000000004</v>
      </c>
      <c r="BB100" s="13" t="str">
        <f>_xlfn.IFNA(IF(BB$3="Productivity",
INDEX('Productivity Dump'!$E$4:$AJ$500,
MATCH($A100,'Productivity Dump'!$A$4:$A$500,0),
MATCH(BB$2,'Productivity Dump'!$E$3:$AJ$3,0)
),
IF(BB$3="Attendance",
INDEX('Attendance Dump'!$E$2:$AI$400,
MATCH($A100,'Attendance Dump'!$B$2:$B$400,0),
MATCH(BB$2,'Attendance Dump'!$E$1:$AI$1,0)
),
INDEX('Active Hour''s Dump'!$D$3:$AH$337,
MATCH($C100,'Active Hour''s Dump'!$A$3:$A$337,0),
MATCH(BB$2,'Active Hour''s Dump'!$D$2:$AH$2,0)
))),"")</f>
        <v>P</v>
      </c>
      <c r="BC100" s="54">
        <f>_xlfn.IFNA(IF(BC$3="Productivity",
INDEX('Productivity Dump'!$E$4:$AJ$500,
MATCH($A100,'Productivity Dump'!$A$4:$A$500,0),
MATCH(BC$2,'Productivity Dump'!$E$3:$AJ$3,0)
),
IF(BC$3="Attendance",
INDEX('Attendance Dump'!$E$2:$AI$400,
MATCH($A100,'Attendance Dump'!$B$2:$B$400,0),
MATCH(BC$2,'Attendance Dump'!$E$1:$AI$1,0)
),
INDEX('Active Hour''s Dump'!$D$3:$AH$337,
MATCH($C100,'Active Hour''s Dump'!$A$3:$A$337,0),
MATCH(BC$2,'Active Hour''s Dump'!$D$2:$AH$2,0)
))),"")</f>
        <v>4.4166666666666696</v>
      </c>
      <c r="BD100" s="13">
        <f>_xlfn.IFNA(IF(BD$3="Productivity",
INDEX('Productivity Dump'!$E$4:$AJ$500,
MATCH($A100,'Productivity Dump'!$A$4:$A$500,0),
MATCH(BD$2,'Productivity Dump'!$E$3:$AJ$3,0)
),
IF(BD$3="Attendance",
INDEX('Attendance Dump'!$E$2:$AI$400,
MATCH($A100,'Attendance Dump'!$B$2:$B$400,0),
MATCH(BD$2,'Attendance Dump'!$E$1:$AI$1,0)
),
INDEX('Active Hour''s Dump'!$D$3:$AH$337,
MATCH($C100,'Active Hour''s Dump'!$A$3:$A$337,0),
MATCH(BD$2,'Active Hour''s Dump'!$D$2:$AH$2,0)
))),"")</f>
        <v>1040.931</v>
      </c>
      <c r="BE100" s="13" t="str">
        <f>_xlfn.IFNA(IF(BE$3="Productivity",
INDEX('Productivity Dump'!$E$4:$AJ$500,
MATCH($A100,'Productivity Dump'!$A$4:$A$500,0),
MATCH(BE$2,'Productivity Dump'!$E$3:$AJ$3,0)
),
IF(BE$3="Attendance",
INDEX('Attendance Dump'!$E$2:$AI$400,
MATCH($A100,'Attendance Dump'!$B$2:$B$400,0),
MATCH(BE$2,'Attendance Dump'!$E$1:$AI$1,0)
),
INDEX('Active Hour''s Dump'!$D$3:$AH$337,
MATCH($C100,'Active Hour''s Dump'!$A$3:$A$337,0),
MATCH(BE$2,'Active Hour''s Dump'!$D$2:$AH$2,0)
))),"")</f>
        <v>P</v>
      </c>
      <c r="BF100" s="54">
        <f>_xlfn.IFNA(IF(BF$3="Productivity",
INDEX('Productivity Dump'!$E$4:$AJ$500,
MATCH($A100,'Productivity Dump'!$A$4:$A$500,0),
MATCH(BF$2,'Productivity Dump'!$E$3:$AJ$3,0)
),
IF(BF$3="Attendance",
INDEX('Attendance Dump'!$E$2:$AI$400,
MATCH($A100,'Attendance Dump'!$B$2:$B$400,0),
MATCH(BF$2,'Attendance Dump'!$E$1:$AI$1,0)
),
INDEX('Active Hour''s Dump'!$D$3:$AH$337,
MATCH($C100,'Active Hour''s Dump'!$A$3:$A$337,0),
MATCH(BF$2,'Active Hour''s Dump'!$D$2:$AH$2,0)
))),"")</f>
        <v>4.0833333333333304</v>
      </c>
      <c r="BG100" s="13">
        <f>_xlfn.IFNA(IF(BG$3="Productivity",
INDEX('Productivity Dump'!$E$4:$AJ$500,
MATCH($A100,'Productivity Dump'!$A$4:$A$500,0),
MATCH(BG$2,'Productivity Dump'!$E$3:$AJ$3,0)
),
IF(BG$3="Attendance",
INDEX('Attendance Dump'!$E$2:$AI$400,
MATCH($A100,'Attendance Dump'!$B$2:$B$400,0),
MATCH(BG$2,'Attendance Dump'!$E$1:$AI$1,0)
),
INDEX('Active Hour''s Dump'!$D$3:$AH$337,
MATCH($C100,'Active Hour''s Dump'!$A$3:$A$337,0),
MATCH(BG$2,'Active Hour''s Dump'!$D$2:$AH$2,0)
))),"")</f>
        <v>284.64499999999998</v>
      </c>
      <c r="BH100" s="13" t="str">
        <f>_xlfn.IFNA(IF(BH$3="Productivity",
INDEX('Productivity Dump'!$E$4:$AJ$500,
MATCH($A100,'Productivity Dump'!$A$4:$A$500,0),
MATCH(BH$2,'Productivity Dump'!$E$3:$AJ$3,0)
),
IF(BH$3="Attendance",
INDEX('Attendance Dump'!$E$2:$AI$400,
MATCH($A100,'Attendance Dump'!$B$2:$B$400,0),
MATCH(BH$2,'Attendance Dump'!$E$1:$AI$1,0)
),
INDEX('Active Hour''s Dump'!$D$3:$AH$337,
MATCH($C100,'Active Hour''s Dump'!$A$3:$A$337,0),
MATCH(BH$2,'Active Hour''s Dump'!$D$2:$AH$2,0)
))),"")</f>
        <v>WO</v>
      </c>
      <c r="BI100" s="54">
        <f>_xlfn.IFNA(IF(BI$3="Productivity",
INDEX('Productivity Dump'!$E$4:$AJ$500,
MATCH($A100,'Productivity Dump'!$A$4:$A$500,0),
MATCH(BI$2,'Productivity Dump'!$E$3:$AJ$3,0)
),
IF(BI$3="Attendance",
INDEX('Attendance Dump'!$E$2:$AI$400,
MATCH($A100,'Attendance Dump'!$B$2:$B$400,0),
MATCH(BI$2,'Attendance Dump'!$E$1:$AI$1,0)
),
INDEX('Active Hour''s Dump'!$D$3:$AH$337,
MATCH($C100,'Active Hour''s Dump'!$A$3:$A$337,0),
MATCH(BI$2,'Active Hour''s Dump'!$D$2:$AH$2,0)
))),"")</f>
        <v>1.3333333333333299</v>
      </c>
      <c r="BJ100" s="13">
        <f>_xlfn.IFNA(IF(BJ$3="Productivity",
INDEX('Productivity Dump'!$E$4:$AJ$500,
MATCH($A100,'Productivity Dump'!$A$4:$A$500,0),
MATCH(BJ$2,'Productivity Dump'!$E$3:$AJ$3,0)
),
IF(BJ$3="Attendance",
INDEX('Attendance Dump'!$E$2:$AI$400,
MATCH($A100,'Attendance Dump'!$B$2:$B$400,0),
MATCH(BJ$2,'Attendance Dump'!$E$1:$AI$1,0)
),
INDEX('Active Hour''s Dump'!$D$3:$AH$337,
MATCH($C100,'Active Hour''s Dump'!$A$3:$A$337,0),
MATCH(BJ$2,'Active Hour''s Dump'!$D$2:$AH$2,0)
))),"")</f>
        <v>634.66700000000003</v>
      </c>
      <c r="BK100" s="13" t="str">
        <f>_xlfn.IFNA(IF(BK$3="Productivity",
INDEX('Productivity Dump'!$E$4:$AJ$500,
MATCH($A100,'Productivity Dump'!$A$4:$A$500,0),
MATCH(BK$2,'Productivity Dump'!$E$3:$AJ$3,0)
),
IF(BK$3="Attendance",
INDEX('Attendance Dump'!$E$2:$AI$400,
MATCH($A100,'Attendance Dump'!$B$2:$B$400,0),
MATCH(BK$2,'Attendance Dump'!$E$1:$AI$1,0)
),
INDEX('Active Hour''s Dump'!$D$3:$AH$337,
MATCH($C100,'Active Hour''s Dump'!$A$3:$A$337,0),
MATCH(BK$2,'Active Hour''s Dump'!$D$2:$AH$2,0)
))),"")</f>
        <v>P</v>
      </c>
      <c r="BL100" s="54">
        <f>_xlfn.IFNA(IF(BL$3="Productivity",
INDEX('Productivity Dump'!$E$4:$AJ$500,
MATCH($A100,'Productivity Dump'!$A$4:$A$500,0),
MATCH(BL$2,'Productivity Dump'!$E$3:$AJ$3,0)
),
IF(BL$3="Attendance",
INDEX('Attendance Dump'!$E$2:$AI$400,
MATCH($A100,'Attendance Dump'!$B$2:$B$400,0),
MATCH(BL$2,'Attendance Dump'!$E$1:$AI$1,0)
),
INDEX('Active Hour''s Dump'!$D$3:$AH$337,
MATCH($C100,'Active Hour''s Dump'!$A$3:$A$337,0),
MATCH(BL$2,'Active Hour''s Dump'!$D$2:$AH$2,0)
))),"")</f>
        <v>3</v>
      </c>
      <c r="BM100" s="13">
        <f>_xlfn.IFNA(IF(BM$3="Productivity",
INDEX('Productivity Dump'!$E$4:$AJ$500,
MATCH($A100,'Productivity Dump'!$A$4:$A$500,0),
MATCH(BM$2,'Productivity Dump'!$E$3:$AJ$3,0)
),
IF(BM$3="Attendance",
INDEX('Attendance Dump'!$E$2:$AI$400,
MATCH($A100,'Attendance Dump'!$B$2:$B$400,0),
MATCH(BM$2,'Attendance Dump'!$E$1:$AI$1,0)
),
INDEX('Active Hour''s Dump'!$D$3:$AH$337,
MATCH($C100,'Active Hour''s Dump'!$A$3:$A$337,0),
MATCH(BM$2,'Active Hour''s Dump'!$D$2:$AH$2,0)
))),"")</f>
        <v>1084.1280000000004</v>
      </c>
      <c r="BN100" s="13" t="str">
        <f>_xlfn.IFNA(IF(BN$3="Productivity",
INDEX('Productivity Dump'!$E$4:$AJ$500,
MATCH($A100,'Productivity Dump'!$A$4:$A$500,0),
MATCH(BN$2,'Productivity Dump'!$E$3:$AJ$3,0)
),
IF(BN$3="Attendance",
INDEX('Attendance Dump'!$E$2:$AI$400,
MATCH($A100,'Attendance Dump'!$B$2:$B$400,0),
MATCH(BN$2,'Attendance Dump'!$E$1:$AI$1,0)
),
INDEX('Active Hour''s Dump'!$D$3:$AH$337,
MATCH($C100,'Active Hour''s Dump'!$A$3:$A$337,0),
MATCH(BN$2,'Active Hour''s Dump'!$D$2:$AH$2,0)
))),"")</f>
        <v>P</v>
      </c>
      <c r="BO100" s="54">
        <f>_xlfn.IFNA(IF(BO$3="Productivity",
INDEX('Productivity Dump'!$E$4:$AJ$500,
MATCH($A100,'Productivity Dump'!$A$4:$A$500,0),
MATCH(BO$2,'Productivity Dump'!$E$3:$AJ$3,0)
),
IF(BO$3="Attendance",
INDEX('Attendance Dump'!$E$2:$AI$400,
MATCH($A100,'Attendance Dump'!$B$2:$B$400,0),
MATCH(BO$2,'Attendance Dump'!$E$1:$AI$1,0)
),
INDEX('Active Hour''s Dump'!$D$3:$AH$337,
MATCH($C100,'Active Hour''s Dump'!$A$3:$A$337,0),
MATCH(BO$2,'Active Hour''s Dump'!$D$2:$AH$2,0)
))),"")</f>
        <v>4.6666666666666696</v>
      </c>
      <c r="BP100" s="13">
        <f>_xlfn.IFNA(IF(BP$3="Productivity",
INDEX('Productivity Dump'!$E$4:$AJ$500,
MATCH($A100,'Productivity Dump'!$A$4:$A$500,0),
MATCH(BP$2,'Productivity Dump'!$E$3:$AJ$3,0)
),
IF(BP$3="Attendance",
INDEX('Attendance Dump'!$E$2:$AI$400,
MATCH($A100,'Attendance Dump'!$B$2:$B$400,0),
MATCH(BP$2,'Attendance Dump'!$E$1:$AI$1,0)
),
INDEX('Active Hour''s Dump'!$D$3:$AH$337,
MATCH($C100,'Active Hour''s Dump'!$A$3:$A$337,0),
MATCH(BP$2,'Active Hour''s Dump'!$D$2:$AH$2,0)
))),"")</f>
        <v>1019.3029999999997</v>
      </c>
      <c r="BQ100" s="13" t="str">
        <f>_xlfn.IFNA(IF(BQ$3="Productivity",
INDEX('Productivity Dump'!$E$4:$AJ$500,
MATCH($A100,'Productivity Dump'!$A$4:$A$500,0),
MATCH(BQ$2,'Productivity Dump'!$E$3:$AJ$3,0)
),
IF(BQ$3="Attendance",
INDEX('Attendance Dump'!$E$2:$AI$400,
MATCH($A100,'Attendance Dump'!$B$2:$B$400,0),
MATCH(BQ$2,'Attendance Dump'!$E$1:$AI$1,0)
),
INDEX('Active Hour''s Dump'!$D$3:$AH$337,
MATCH($C100,'Active Hour''s Dump'!$A$3:$A$337,0),
MATCH(BQ$2,'Active Hour''s Dump'!$D$2:$AH$2,0)
))),"")</f>
        <v>P</v>
      </c>
      <c r="BR100" s="54">
        <f>_xlfn.IFNA(IF(BR$3="Productivity",
INDEX('Productivity Dump'!$E$4:$AJ$500,
MATCH($A100,'Productivity Dump'!$A$4:$A$500,0),
MATCH(BR$2,'Productivity Dump'!$E$3:$AJ$3,0)
),
IF(BR$3="Attendance",
INDEX('Attendance Dump'!$E$2:$AI$400,
MATCH($A100,'Attendance Dump'!$B$2:$B$400,0),
MATCH(BR$2,'Attendance Dump'!$E$1:$AI$1,0)
),
INDEX('Active Hour''s Dump'!$D$3:$AH$337,
MATCH($C100,'Active Hour''s Dump'!$A$3:$A$337,0),
MATCH(BR$2,'Active Hour''s Dump'!$D$2:$AH$2,0)
))),"")</f>
        <v>4.25</v>
      </c>
      <c r="BS100" s="13">
        <f>_xlfn.IFNA(IF(BS$3="Productivity",
INDEX('Productivity Dump'!$E$4:$AJ$500,
MATCH($A100,'Productivity Dump'!$A$4:$A$500,0),
MATCH(BS$2,'Productivity Dump'!$E$3:$AJ$3,0)
),
IF(BS$3="Attendance",
INDEX('Attendance Dump'!$E$2:$AI$400,
MATCH($A100,'Attendance Dump'!$B$2:$B$400,0),
MATCH(BS$2,'Attendance Dump'!$E$1:$AI$1,0)
),
INDEX('Active Hour''s Dump'!$D$3:$AH$337,
MATCH($C100,'Active Hour''s Dump'!$A$3:$A$337,0),
MATCH(BS$2,'Active Hour''s Dump'!$D$2:$AH$2,0)
))),"")</f>
        <v>1131.3649999999998</v>
      </c>
      <c r="BT100" s="13" t="str">
        <f>_xlfn.IFNA(IF(BT$3="Productivity",
INDEX('Productivity Dump'!$E$4:$AJ$500,
MATCH($A100,'Productivity Dump'!$A$4:$A$500,0),
MATCH(BT$2,'Productivity Dump'!$E$3:$AJ$3,0)
),
IF(BT$3="Attendance",
INDEX('Attendance Dump'!$E$2:$AI$400,
MATCH($A100,'Attendance Dump'!$B$2:$B$400,0),
MATCH(BT$2,'Attendance Dump'!$E$1:$AI$1,0)
),
INDEX('Active Hour''s Dump'!$D$3:$AH$337,
MATCH($C100,'Active Hour''s Dump'!$A$3:$A$337,0),
MATCH(BT$2,'Active Hour''s Dump'!$D$2:$AH$2,0)
))),"")</f>
        <v>H(P)</v>
      </c>
      <c r="BU100" s="54">
        <f>_xlfn.IFNA(IF(BU$3="Productivity",
INDEX('Productivity Dump'!$E$4:$AJ$500,
MATCH($A100,'Productivity Dump'!$A$4:$A$500,0),
MATCH(BU$2,'Productivity Dump'!$E$3:$AJ$3,0)
),
IF(BU$3="Attendance",
INDEX('Attendance Dump'!$E$2:$AI$400,
MATCH($A100,'Attendance Dump'!$B$2:$B$400,0),
MATCH(BU$2,'Attendance Dump'!$E$1:$AI$1,0)
),
INDEX('Active Hour''s Dump'!$D$3:$AH$337,
MATCH($C100,'Active Hour''s Dump'!$A$3:$A$337,0),
MATCH(BU$2,'Active Hour''s Dump'!$D$2:$AH$2,0)
))),"")</f>
        <v>4.25</v>
      </c>
      <c r="BV100" s="13">
        <f>_xlfn.IFNA(IF(BV$3="Productivity",
INDEX('Productivity Dump'!$E$4:$AJ$500,
MATCH($A100,'Productivity Dump'!$A$4:$A$500,0),
MATCH(BV$2,'Productivity Dump'!$E$3:$AJ$3,0)
),
IF(BV$3="Attendance",
INDEX('Attendance Dump'!$E$2:$AI$400,
MATCH($A100,'Attendance Dump'!$B$2:$B$400,0),
MATCH(BV$2,'Attendance Dump'!$E$1:$AI$1,0)
),
INDEX('Active Hour''s Dump'!$D$3:$AH$337,
MATCH($C100,'Active Hour''s Dump'!$A$3:$A$337,0),
MATCH(BV$2,'Active Hour''s Dump'!$D$2:$AH$2,0)
))),"")</f>
        <v>1056.2829999999999</v>
      </c>
      <c r="BW100" s="13" t="str">
        <f>_xlfn.IFNA(IF(BW$3="Productivity",
INDEX('Productivity Dump'!$E$4:$AJ$500,
MATCH($A100,'Productivity Dump'!$A$4:$A$500,0),
MATCH(BW$2,'Productivity Dump'!$E$3:$AJ$3,0)
),
IF(BW$3="Attendance",
INDEX('Attendance Dump'!$E$2:$AI$400,
MATCH($A100,'Attendance Dump'!$B$2:$B$400,0),
MATCH(BW$2,'Attendance Dump'!$E$1:$AI$1,0)
),
INDEX('Active Hour''s Dump'!$D$3:$AH$337,
MATCH($C100,'Active Hour''s Dump'!$A$3:$A$337,0),
MATCH(BW$2,'Active Hour''s Dump'!$D$2:$AH$2,0)
))),"")</f>
        <v>P</v>
      </c>
      <c r="BX100" s="54">
        <f>_xlfn.IFNA(IF(BX$3="Productivity",
INDEX('Productivity Dump'!$E$4:$AJ$500,
MATCH($A100,'Productivity Dump'!$A$4:$A$500,0),
MATCH(BX$2,'Productivity Dump'!$E$3:$AJ$3,0)
),
IF(BX$3="Attendance",
INDEX('Attendance Dump'!$E$2:$AI$400,
MATCH($A100,'Attendance Dump'!$B$2:$B$400,0),
MATCH(BX$2,'Attendance Dump'!$E$1:$AI$1,0)
),
INDEX('Active Hour''s Dump'!$D$3:$AH$337,
MATCH($C100,'Active Hour''s Dump'!$A$3:$A$337,0),
MATCH(BX$2,'Active Hour''s Dump'!$D$2:$AH$2,0)
))),"")</f>
        <v>4.6666666666666696</v>
      </c>
      <c r="BY100" s="13">
        <f>_xlfn.IFNA(IF(BY$3="Productivity",
INDEX('Productivity Dump'!$E$4:$AJ$500,
MATCH($A100,'Productivity Dump'!$A$4:$A$500,0),
MATCH(BY$2,'Productivity Dump'!$E$3:$AJ$3,0)
),
IF(BY$3="Attendance",
INDEX('Attendance Dump'!$E$2:$AI$400,
MATCH($A100,'Attendance Dump'!$B$2:$B$400,0),
MATCH(BY$2,'Attendance Dump'!$E$1:$AI$1,0)
),
INDEX('Active Hour''s Dump'!$D$3:$AH$337,
MATCH($C100,'Active Hour''s Dump'!$A$3:$A$337,0),
MATCH(BY$2,'Active Hour''s Dump'!$D$2:$AH$2,0)
))),"")</f>
        <v>622.92399999999986</v>
      </c>
      <c r="BZ100" s="13" t="str">
        <f>_xlfn.IFNA(IF(BZ$3="Productivity",
INDEX('Productivity Dump'!$E$4:$AJ$500,
MATCH($A100,'Productivity Dump'!$A$4:$A$500,0),
MATCH(BZ$2,'Productivity Dump'!$E$3:$AJ$3,0)
),
IF(BZ$3="Attendance",
INDEX('Attendance Dump'!$E$2:$AI$400,
MATCH($A100,'Attendance Dump'!$B$2:$B$400,0),
MATCH(BZ$2,'Attendance Dump'!$E$1:$AI$1,0)
),
INDEX('Active Hour''s Dump'!$D$3:$AH$337,
MATCH($C100,'Active Hour''s Dump'!$A$3:$A$337,0),
MATCH(BZ$2,'Active Hour''s Dump'!$D$2:$AH$2,0)
))),"")</f>
        <v>P</v>
      </c>
      <c r="CA100" s="54">
        <f>_xlfn.IFNA(IF(CA$3="Productivity",
INDEX('Productivity Dump'!$E$4:$AJ$500,
MATCH($A100,'Productivity Dump'!$A$4:$A$500,0),
MATCH(CA$2,'Productivity Dump'!$E$3:$AJ$3,0)
),
IF(CA$3="Attendance",
INDEX('Attendance Dump'!$E$2:$AI$400,
MATCH($A100,'Attendance Dump'!$B$2:$B$400,0),
MATCH(CA$2,'Attendance Dump'!$E$1:$AI$1,0)
),
INDEX('Active Hour''s Dump'!$D$3:$AH$337,
MATCH($C100,'Active Hour''s Dump'!$A$3:$A$337,0),
MATCH(CA$2,'Active Hour''s Dump'!$D$2:$AH$2,0)
))),"")</f>
        <v>2.5</v>
      </c>
      <c r="CB100" s="13">
        <f>_xlfn.IFNA(IF(CB$3="Productivity",
INDEX('Productivity Dump'!$E$4:$AJ$500,
MATCH($A100,'Productivity Dump'!$A$4:$A$500,0),
MATCH(CB$2,'Productivity Dump'!$E$3:$AJ$3,0)
),
IF(CB$3="Attendance",
INDEX('Attendance Dump'!$E$2:$AI$400,
MATCH($A100,'Attendance Dump'!$B$2:$B$400,0),
MATCH(CB$2,'Attendance Dump'!$E$1:$AI$1,0)
),
INDEX('Active Hour''s Dump'!$D$3:$AH$337,
MATCH($C100,'Active Hour''s Dump'!$A$3:$A$337,0),
MATCH(CB$2,'Active Hour''s Dump'!$D$2:$AH$2,0)
))),"")</f>
        <v>215.697</v>
      </c>
      <c r="CC100" s="13" t="str">
        <f>_xlfn.IFNA(IF(CC$3="Productivity",
INDEX('Productivity Dump'!$E$4:$AJ$500,
MATCH($A100,'Productivity Dump'!$A$4:$A$500,0),
MATCH(CC$2,'Productivity Dump'!$E$3:$AJ$3,0)
),
IF(CC$3="Attendance",
INDEX('Attendance Dump'!$E$2:$AI$400,
MATCH($A100,'Attendance Dump'!$B$2:$B$400,0),
MATCH(CC$2,'Attendance Dump'!$E$1:$AI$1,0)
),
INDEX('Active Hour''s Dump'!$D$3:$AH$337,
MATCH($C100,'Active Hour''s Dump'!$A$3:$A$337,0),
MATCH(CC$2,'Active Hour''s Dump'!$D$2:$AH$2,0)
))),"")</f>
        <v>WO</v>
      </c>
      <c r="CD100" s="54">
        <f>_xlfn.IFNA(IF(CD$3="Productivity",
INDEX('Productivity Dump'!$E$4:$AJ$500,
MATCH($A100,'Productivity Dump'!$A$4:$A$500,0),
MATCH(CD$2,'Productivity Dump'!$E$3:$AJ$3,0)
),
IF(CD$3="Attendance",
INDEX('Attendance Dump'!$E$2:$AI$400,
MATCH($A100,'Attendance Dump'!$B$2:$B$400,0),
MATCH(CD$2,'Attendance Dump'!$E$1:$AI$1,0)
),
INDEX('Active Hour''s Dump'!$D$3:$AH$337,
MATCH($C100,'Active Hour''s Dump'!$A$3:$A$337,0),
MATCH(CD$2,'Active Hour''s Dump'!$D$2:$AH$2,0)
))),"")</f>
        <v>1.25</v>
      </c>
      <c r="CE100" s="13">
        <f>_xlfn.IFNA(IF(CE$3="Productivity",
INDEX('Productivity Dump'!$E$4:$AJ$500,
MATCH($A100,'Productivity Dump'!$A$4:$A$500,0),
MATCH(CE$2,'Productivity Dump'!$E$3:$AJ$3,0)
),
IF(CE$3="Attendance",
INDEX('Attendance Dump'!$E$2:$AI$400,
MATCH($A100,'Attendance Dump'!$B$2:$B$400,0),
MATCH(CE$2,'Attendance Dump'!$E$1:$AI$1,0)
),
INDEX('Active Hour''s Dump'!$D$3:$AH$337,
MATCH($C100,'Active Hour''s Dump'!$A$3:$A$337,0),
MATCH(CE$2,'Active Hour''s Dump'!$D$2:$AH$2,0)
))),"")</f>
        <v>623.60799999999995</v>
      </c>
      <c r="CF100" s="13" t="str">
        <f>_xlfn.IFNA(IF(CF$3="Productivity",
INDEX('Productivity Dump'!$E$4:$AJ$500,
MATCH($A100,'Productivity Dump'!$A$4:$A$500,0),
MATCH(CF$2,'Productivity Dump'!$E$3:$AJ$3,0)
),
IF(CF$3="Attendance",
INDEX('Attendance Dump'!$E$2:$AI$400,
MATCH($A100,'Attendance Dump'!$B$2:$B$400,0),
MATCH(CF$2,'Attendance Dump'!$E$1:$AI$1,0)
),
INDEX('Active Hour''s Dump'!$D$3:$AH$337,
MATCH($C100,'Active Hour''s Dump'!$A$3:$A$337,0),
MATCH(CF$2,'Active Hour''s Dump'!$D$2:$AH$2,0)
))),"")</f>
        <v>P</v>
      </c>
      <c r="CG100" s="54">
        <f>_xlfn.IFNA(IF(CG$3="Productivity",
INDEX('Productivity Dump'!$E$4:$AJ$500,
MATCH($A100,'Productivity Dump'!$A$4:$A$500,0),
MATCH(CG$2,'Productivity Dump'!$E$3:$AJ$3,0)
),
IF(CG$3="Attendance",
INDEX('Attendance Dump'!$E$2:$AI$400,
MATCH($A100,'Attendance Dump'!$B$2:$B$400,0),
MATCH(CG$2,'Attendance Dump'!$E$1:$AI$1,0)
),
INDEX('Active Hour''s Dump'!$D$3:$AH$337,
MATCH($C100,'Active Hour''s Dump'!$A$3:$A$337,0),
MATCH(CG$2,'Active Hour''s Dump'!$D$2:$AH$2,0)
))),"")</f>
        <v>2.8333333333333299</v>
      </c>
      <c r="CH100" s="13">
        <f>_xlfn.IFNA(IF(CH$3="Productivity",
INDEX('Productivity Dump'!$E$4:$AJ$500,
MATCH($A100,'Productivity Dump'!$A$4:$A$500,0),
MATCH(CH$2,'Productivity Dump'!$E$3:$AJ$3,0)
),
IF(CH$3="Attendance",
INDEX('Attendance Dump'!$E$2:$AI$400,
MATCH($A100,'Attendance Dump'!$B$2:$B$400,0),
MATCH(CH$2,'Attendance Dump'!$E$1:$AI$1,0)
),
INDEX('Active Hour''s Dump'!$D$3:$AH$337,
MATCH($C100,'Active Hour''s Dump'!$A$3:$A$337,0),
MATCH(CH$2,'Active Hour''s Dump'!$D$2:$AH$2,0)
))),"")</f>
        <v>1062.037</v>
      </c>
      <c r="CI100" s="13" t="str">
        <f>_xlfn.IFNA(IF(CI$3="Productivity",
INDEX('Productivity Dump'!$E$4:$AJ$500,
MATCH($A100,'Productivity Dump'!$A$4:$A$500,0),
MATCH(CI$2,'Productivity Dump'!$E$3:$AJ$3,0)
),
IF(CI$3="Attendance",
INDEX('Attendance Dump'!$E$2:$AI$400,
MATCH($A100,'Attendance Dump'!$B$2:$B$400,0),
MATCH(CI$2,'Attendance Dump'!$E$1:$AI$1,0)
),
INDEX('Active Hour''s Dump'!$D$3:$AH$337,
MATCH($C100,'Active Hour''s Dump'!$A$3:$A$337,0),
MATCH(CI$2,'Active Hour''s Dump'!$D$2:$AH$2,0)
))),"")</f>
        <v>P</v>
      </c>
      <c r="CJ100" s="54">
        <f>_xlfn.IFNA(IF(CJ$3="Productivity",
INDEX('Productivity Dump'!$E$4:$AJ$500,
MATCH($A100,'Productivity Dump'!$A$4:$A$500,0),
MATCH(CJ$2,'Productivity Dump'!$E$3:$AJ$3,0)
),
IF(CJ$3="Attendance",
INDEX('Attendance Dump'!$E$2:$AI$400,
MATCH($A100,'Attendance Dump'!$B$2:$B$400,0),
MATCH(CJ$2,'Attendance Dump'!$E$1:$AI$1,0)
),
INDEX('Active Hour''s Dump'!$D$3:$AH$337,
MATCH($C100,'Active Hour''s Dump'!$A$3:$A$337,0),
MATCH(CJ$2,'Active Hour''s Dump'!$D$2:$AH$2,0)
))),"")</f>
        <v>4.5</v>
      </c>
      <c r="CK100" s="13">
        <f>_xlfn.IFNA(IF(CK$3="Productivity",
INDEX('Productivity Dump'!$E$4:$AJ$500,
MATCH($A100,'Productivity Dump'!$A$4:$A$500,0),
MATCH(CK$2,'Productivity Dump'!$E$3:$AJ$3,0)
),
IF(CK$3="Attendance",
INDEX('Attendance Dump'!$E$2:$AI$400,
MATCH($A100,'Attendance Dump'!$B$2:$B$400,0),
MATCH(CK$2,'Attendance Dump'!$E$1:$AI$1,0)
),
INDEX('Active Hour''s Dump'!$D$3:$AH$337,
MATCH($C100,'Active Hour''s Dump'!$A$3:$A$337,0),
MATCH(CK$2,'Active Hour''s Dump'!$D$2:$AH$2,0)
))),"")</f>
        <v>1035.2499999999998</v>
      </c>
      <c r="CL100" s="13" t="str">
        <f>_xlfn.IFNA(IF(CL$3="Productivity",
INDEX('Productivity Dump'!$E$4:$AJ$500,
MATCH($A100,'Productivity Dump'!$A$4:$A$500,0),
MATCH(CL$2,'Productivity Dump'!$E$3:$AJ$3,0)
),
IF(CL$3="Attendance",
INDEX('Attendance Dump'!$E$2:$AI$400,
MATCH($A100,'Attendance Dump'!$B$2:$B$400,0),
MATCH(CL$2,'Attendance Dump'!$E$1:$AI$1,0)
),
INDEX('Active Hour''s Dump'!$D$3:$AH$337,
MATCH($C100,'Active Hour''s Dump'!$A$3:$A$337,0),
MATCH(CL$2,'Active Hour''s Dump'!$D$2:$AH$2,0)
))),"")</f>
        <v>P</v>
      </c>
      <c r="CM100" s="54">
        <f>_xlfn.IFNA(IF(CM$3="Productivity",
INDEX('Productivity Dump'!$E$4:$AJ$500,
MATCH($A100,'Productivity Dump'!$A$4:$A$500,0),
MATCH(CM$2,'Productivity Dump'!$E$3:$AJ$3,0)
),
IF(CM$3="Attendance",
INDEX('Attendance Dump'!$E$2:$AI$400,
MATCH($A100,'Attendance Dump'!$B$2:$B$400,0),
MATCH(CM$2,'Attendance Dump'!$E$1:$AI$1,0)
),
INDEX('Active Hour''s Dump'!$D$3:$AH$337,
MATCH($C100,'Active Hour''s Dump'!$A$3:$A$337,0),
MATCH(CM$2,'Active Hour''s Dump'!$D$2:$AH$2,0)
))),"")</f>
        <v>4.0833333333333304</v>
      </c>
      <c r="CN100" s="13">
        <f>_xlfn.IFNA(IF(CN$3="Productivity",
INDEX('Productivity Dump'!$E$4:$AJ$500,
MATCH($A100,'Productivity Dump'!$A$4:$A$500,0),
MATCH(CN$2,'Productivity Dump'!$E$3:$AJ$3,0)
),
IF(CN$3="Attendance",
INDEX('Attendance Dump'!$E$2:$AI$400,
MATCH($A100,'Attendance Dump'!$B$2:$B$400,0),
MATCH(CN$2,'Attendance Dump'!$E$1:$AI$1,0)
),
INDEX('Active Hour''s Dump'!$D$3:$AH$337,
MATCH($C100,'Active Hour''s Dump'!$A$3:$A$337,0),
MATCH(CN$2,'Active Hour''s Dump'!$D$2:$AH$2,0)
))),"")</f>
        <v>0</v>
      </c>
      <c r="CO100" s="13">
        <f>_xlfn.IFNA(IF(CO$3="Productivity",
INDEX('Productivity Dump'!$E$4:$AJ$500,
MATCH($A100,'Productivity Dump'!$A$4:$A$500,0),
MATCH(CO$2,'Productivity Dump'!$E$3:$AJ$3,0)
),
IF(CO$3="Attendance",
INDEX('Attendance Dump'!$E$2:$AI$400,
MATCH($A100,'Attendance Dump'!$B$2:$B$400,0),
MATCH(CO$2,'Attendance Dump'!$E$1:$AI$1,0)
),
INDEX('Active Hour''s Dump'!$D$3:$AH$337,
MATCH($C100,'Active Hour''s Dump'!$A$3:$A$337,0),
MATCH(CO$2,'Active Hour''s Dump'!$D$2:$AH$2,0)
))),"")</f>
        <v>0</v>
      </c>
      <c r="CP100" s="54">
        <f>_xlfn.IFNA(IF(CP$3="Productivity",
INDEX('Productivity Dump'!$E$4:$AJ$500,
MATCH($A100,'Productivity Dump'!$A$4:$A$500,0),
MATCH(CP$2,'Productivity Dump'!$E$3:$AJ$3,0)
),
IF(CP$3="Attendance",
INDEX('Attendance Dump'!$E$2:$AI$400,
MATCH($A100,'Attendance Dump'!$B$2:$B$400,0),
MATCH(CP$2,'Attendance Dump'!$E$1:$AI$1,0)
),
INDEX('Active Hour''s Dump'!$D$3:$AH$337,
MATCH($C100,'Active Hour''s Dump'!$A$3:$A$337,0),
MATCH(CP$2,'Active Hour''s Dump'!$D$2:$AH$2,0)
))),"")</f>
        <v>0</v>
      </c>
      <c r="CQ100" s="13">
        <f>_xlfn.IFNA(IF(CQ$3="Productivity",
INDEX('Productivity Dump'!$E$4:$AJ$500,
MATCH($A100,'Productivity Dump'!$A$4:$A$500,0),
MATCH(CQ$2,'Productivity Dump'!$E$3:$AJ$3,0)
),
IF(CQ$3="Attendance",
INDEX('Attendance Dump'!$E$2:$AI$400,
MATCH($A100,'Attendance Dump'!$B$2:$B$400,0),
MATCH(CQ$2,'Attendance Dump'!$E$1:$AI$1,0)
),
INDEX('Active Hour''s Dump'!$D$3:$AH$337,
MATCH($C100,'Active Hour''s Dump'!$A$3:$A$337,0),
MATCH(CQ$2,'Active Hour''s Dump'!$D$2:$AH$2,0)
))),"")</f>
        <v>0</v>
      </c>
      <c r="CR100" s="13">
        <f>_xlfn.IFNA(IF(CR$3="Productivity",
INDEX('Productivity Dump'!$E$4:$AJ$500,
MATCH($A100,'Productivity Dump'!$A$4:$A$500,0),
MATCH(CR$2,'Productivity Dump'!$E$3:$AJ$3,0)
),
IF(CR$3="Attendance",
INDEX('Attendance Dump'!$E$2:$AI$400,
MATCH($A100,'Attendance Dump'!$B$2:$B$400,0),
MATCH(CR$2,'Attendance Dump'!$E$1:$AI$1,0)
),
INDEX('Active Hour''s Dump'!$D$3:$AH$337,
MATCH($C100,'Active Hour''s Dump'!$A$3:$A$337,0),
MATCH(CR$2,'Active Hour''s Dump'!$D$2:$AH$2,0)
))),"")</f>
        <v>0</v>
      </c>
      <c r="CS100" s="54">
        <f>_xlfn.IFNA(IF(CS$3="Productivity",
INDEX('Productivity Dump'!$E$4:$AJ$500,
MATCH($A100,'Productivity Dump'!$A$4:$A$500,0),
MATCH(CS$2,'Productivity Dump'!$E$3:$AJ$3,0)
),
IF(CS$3="Attendance",
INDEX('Attendance Dump'!$E$2:$AI$400,
MATCH($A100,'Attendance Dump'!$B$2:$B$400,0),
MATCH(CS$2,'Attendance Dump'!$E$1:$AI$1,0)
),
INDEX('Active Hour''s Dump'!$D$3:$AH$337,
MATCH($C100,'Active Hour''s Dump'!$A$3:$A$337,0),
MATCH(CS$2,'Active Hour''s Dump'!$D$2:$AH$2,0)
))),"")</f>
        <v>0</v>
      </c>
      <c r="CT100" s="13">
        <f>_xlfn.IFNA(IF(CT$3="Productivity",
INDEX('Productivity Dump'!$E$4:$AJ$500,
MATCH($A100,'Productivity Dump'!$A$4:$A$500,0),
MATCH(CT$2,'Productivity Dump'!$E$3:$AJ$3,0)
),
IF(CT$3="Attendance",
INDEX('Attendance Dump'!$E$2:$AI$400,
MATCH($A100,'Attendance Dump'!$B$2:$B$400,0),
MATCH(CT$2,'Attendance Dump'!$E$1:$AI$1,0)
),
INDEX('Active Hour''s Dump'!$D$3:$AH$337,
MATCH($C100,'Active Hour''s Dump'!$A$3:$A$337,0),
MATCH(CT$2,'Active Hour''s Dump'!$D$2:$AH$2,0)
))),"")</f>
        <v>0</v>
      </c>
      <c r="CU100" s="13">
        <f>_xlfn.IFNA(IF(CU$3="Productivity",
INDEX('Productivity Dump'!$E$4:$AJ$500,
MATCH($A100,'Productivity Dump'!$A$4:$A$500,0),
MATCH(CU$2,'Productivity Dump'!$E$3:$AJ$3,0)
),
IF(CU$3="Attendance",
INDEX('Attendance Dump'!$E$2:$AI$400,
MATCH($A100,'Attendance Dump'!$B$2:$B$400,0),
MATCH(CU$2,'Attendance Dump'!$E$1:$AI$1,0)
),
INDEX('Active Hour''s Dump'!$D$3:$AH$337,
MATCH($C100,'Active Hour''s Dump'!$A$3:$A$337,0),
MATCH(CU$2,'Active Hour''s Dump'!$D$2:$AH$2,0)
))),"")</f>
        <v>0</v>
      </c>
      <c r="CV100" s="54">
        <f>_xlfn.IFNA(IF(CV$3="Productivity",
INDEX('Productivity Dump'!$E$4:$AJ$500,
MATCH($A100,'Productivity Dump'!$A$4:$A$500,0),
MATCH(CV$2,'Productivity Dump'!$E$3:$AJ$3,0)
),
IF(CV$3="Attendance",
INDEX('Attendance Dump'!$E$2:$AI$400,
MATCH($A100,'Attendance Dump'!$B$2:$B$400,0),
MATCH(CV$2,'Attendance Dump'!$E$1:$AI$1,0)
),
INDEX('Active Hour''s Dump'!$D$3:$AH$337,
MATCH($C100,'Active Hour''s Dump'!$A$3:$A$337,0),
MATCH(CV$2,'Active Hour''s Dump'!$D$2:$AH$2,0)
))),"")</f>
        <v>0</v>
      </c>
      <c r="CW100" s="13"/>
      <c r="CX100" s="13"/>
      <c r="CY100" s="54"/>
      <c r="DA100" s="57">
        <f t="shared" si="69"/>
        <v>97.333333333333343</v>
      </c>
      <c r="DB100" s="35">
        <f t="shared" si="70"/>
        <v>23210.737999999998</v>
      </c>
      <c r="DC100" s="35">
        <f t="shared" si="67"/>
        <v>1289.2620000000024</v>
      </c>
      <c r="DD100" s="35">
        <f t="shared" ca="1" si="68"/>
        <v>0</v>
      </c>
      <c r="DF100" s="32" cm="1">
        <f t="array" ref="DF100">SUMPRODUCT(
    (MOD(COLUMN(H100:CV100) - COLUMN(H100), 3) = 0) *
    (H100:CV100 = 0) *
    (I100:CW100 = "P") *
    (COUNTIF(UKHoliday, H$2:CV$2) = 0)
)</f>
        <v>0</v>
      </c>
      <c r="DG100" s="33" cm="1">
        <f t="array" ref="DG100">SUMPRODUCT(
  (MOD(COLUMN(H100:CV100) - COLUMN(H100), 3) = 0) *
  (H100:CV100 &gt; 0) *
  (H100:CV100 &lt; 0.5 * IF(((WEEKDAY(H$2:CV$2, 2) = 1) + (WEEKDAY(H$2:CV$2, 2) = 6)), G100, F100)) *
  (I100:CW100 = "P") *
  (COUNTIF(UKHoliday, H$2:CV$2) = 0)
)</f>
        <v>0</v>
      </c>
      <c r="DH100" s="33" cm="1">
        <f t="array" ref="DH100">SUMPRODUCT(
  (MOD(COLUMN(H100:CV100) - COLUMN(H100), 3) = 0) *
  (H100:CV100 &gt; 0.5 * IF(((WEEKDAY(H$2:CV$2, 2) = 1) + (WEEKDAY(H$2:CV$2, 2) = 6)), $G100, $F100)) *
  (H100:CV100 &lt; 0.8 * IF(((WEEKDAY(H$2:CV$2, 2) = 1) + (WEEKDAY(H$2:CV$2, 2) = 6)), $G100, $F100)) *
  (I100:CW100 = "P") *
  (COUNTIF(UKHoliday, H$2:CV$2) = 0)
)</f>
        <v>0</v>
      </c>
      <c r="DI100" s="33" cm="1">
        <f t="array" ref="DI100">SUMPRODUCT(
  (MOD(COLUMN(H100:CV100) - COLUMN(H100), 3) = 0) *
  (H100:CV100 &gt; 0.8 * IF(((WEEKDAY(H$2:CV$2, 2) = 1) + (WEEKDAY(H$2:CV$2, 2) = 6)), $G100, $F100)) *
  (H100:CV100 &lt; 1 * IF(((WEEKDAY(H$2:CV$2, 2) = 1) + (WEEKDAY(H$2:CV$2, 2) = 6)), $G100, $F100)) *
  (I100:CW100 = "P") *
  (COUNTIF(UKHoliday, H$2:CV$2) = 0)
)</f>
        <v>16</v>
      </c>
    </row>
    <row r="101" spans="1:113" x14ac:dyDescent="0.3">
      <c r="A101" s="8" t="s">
        <v>511</v>
      </c>
      <c r="B101" s="8" t="s">
        <v>917</v>
      </c>
      <c r="C101" s="9" t="s">
        <v>816</v>
      </c>
      <c r="D101" s="62" t="s">
        <v>945</v>
      </c>
      <c r="E101" s="35">
        <v>33000</v>
      </c>
      <c r="F101" s="35">
        <f t="shared" si="65"/>
        <v>1650</v>
      </c>
      <c r="G101" s="35">
        <f t="shared" si="66"/>
        <v>825</v>
      </c>
      <c r="H101" s="13">
        <f>_xlfn.IFNA(IF(H$3="Productivity",
INDEX('Productivity Dump'!$E$4:$AJ$500,
MATCH($A101,'Productivity Dump'!$A$4:$A$500,0),
MATCH(H$2,'Productivity Dump'!$E$3:$AJ$3,0)
),
IF(H$3="Attendance",
INDEX('Attendance Dump'!$E$2:$AI$400,
MATCH($A101,'Attendance Dump'!$B$2:$B$400,0),
MATCH(H$2,'Attendance Dump'!$E$1:$AI$1,0)
),
INDEX('Active Hour''s Dump'!$D$3:$AH$337,
MATCH($C101,'Active Hour''s Dump'!$A$3:$A$337,0),
MATCH(H$2,'Active Hour''s Dump'!$D$2:$AH$2,0)
))),"")</f>
        <v>1515.8530000000001</v>
      </c>
      <c r="I101" s="13" t="str">
        <f>_xlfn.IFNA(IF(I$3="Productivity",
INDEX('Productivity Dump'!$E$4:$AJ$500,
MATCH($A101,'Productivity Dump'!$A$4:$A$500,0),
MATCH(I$2,'Productivity Dump'!$E$3:$AJ$3,0)
),
IF(I$3="Attendance",
INDEX('Attendance Dump'!$E$2:$AI$400,
MATCH($A101,'Attendance Dump'!$B$2:$B$400,0),
MATCH(I$2,'Attendance Dump'!$E$1:$AI$1,0)
),
INDEX('Active Hour''s Dump'!$D$3:$AH$337,
MATCH($C101,'Active Hour''s Dump'!$A$3:$A$337,0),
MATCH(I$2,'Active Hour''s Dump'!$D$2:$AH$2,0)
))),"")</f>
        <v>P</v>
      </c>
      <c r="J101" s="54">
        <f>_xlfn.IFNA(IF(J$3="Productivity",
INDEX('Productivity Dump'!$E$4:$AJ$500,
MATCH($A101,'Productivity Dump'!$A$4:$A$500,0),
MATCH(J$2,'Productivity Dump'!$E$3:$AJ$3,0)
),
IF(J$3="Attendance",
INDEX('Attendance Dump'!$E$2:$AI$400,
MATCH($A101,'Attendance Dump'!$B$2:$B$400,0),
MATCH(J$2,'Attendance Dump'!$E$1:$AI$1,0)
),
INDEX('Active Hour''s Dump'!$D$3:$AH$337,
MATCH($C101,'Active Hour''s Dump'!$A$3:$A$337,0),
MATCH(J$2,'Active Hour''s Dump'!$D$2:$AH$2,0)
))),"")</f>
        <v>12.6666666666667</v>
      </c>
      <c r="K101" s="13">
        <f>_xlfn.IFNA(IF(K$3="Productivity",
INDEX('Productivity Dump'!$E$4:$AJ$500,
MATCH($A101,'Productivity Dump'!$A$4:$A$500,0),
MATCH(K$2,'Productivity Dump'!$E$3:$AJ$3,0)
),
IF(K$3="Attendance",
INDEX('Attendance Dump'!$E$2:$AI$400,
MATCH($A101,'Attendance Dump'!$B$2:$B$400,0),
MATCH(K$2,'Attendance Dump'!$E$1:$AI$1,0)
),
INDEX('Active Hour''s Dump'!$D$3:$AH$337,
MATCH($C101,'Active Hour''s Dump'!$A$3:$A$337,0),
MATCH(K$2,'Active Hour''s Dump'!$D$2:$AH$2,0)
))),"")</f>
        <v>1605.2409999999995</v>
      </c>
      <c r="L101" s="13" t="str">
        <f>_xlfn.IFNA(IF(L$3="Productivity",
INDEX('Productivity Dump'!$E$4:$AJ$500,
MATCH($A101,'Productivity Dump'!$A$4:$A$500,0),
MATCH(L$2,'Productivity Dump'!$E$3:$AJ$3,0)
),
IF(L$3="Attendance",
INDEX('Attendance Dump'!$E$2:$AI$400,
MATCH($A101,'Attendance Dump'!$B$2:$B$400,0),
MATCH(L$2,'Attendance Dump'!$E$1:$AI$1,0)
),
INDEX('Active Hour''s Dump'!$D$3:$AH$337,
MATCH($C101,'Active Hour''s Dump'!$A$3:$A$337,0),
MATCH(L$2,'Active Hour''s Dump'!$D$2:$AH$2,0)
))),"")</f>
        <v>P</v>
      </c>
      <c r="M101" s="54">
        <f>_xlfn.IFNA(IF(M$3="Productivity",
INDEX('Productivity Dump'!$E$4:$AJ$500,
MATCH($A101,'Productivity Dump'!$A$4:$A$500,0),
MATCH(M$2,'Productivity Dump'!$E$3:$AJ$3,0)
),
IF(M$3="Attendance",
INDEX('Attendance Dump'!$E$2:$AI$400,
MATCH($A101,'Attendance Dump'!$B$2:$B$400,0),
MATCH(M$2,'Attendance Dump'!$E$1:$AI$1,0)
),
INDEX('Active Hour''s Dump'!$D$3:$AH$337,
MATCH($C101,'Active Hour''s Dump'!$A$3:$A$337,0),
MATCH(M$2,'Active Hour''s Dump'!$D$2:$AH$2,0)
))),"")</f>
        <v>13.75</v>
      </c>
      <c r="N101" s="13">
        <f>_xlfn.IFNA(IF(N$3="Productivity",
INDEX('Productivity Dump'!$E$4:$AJ$500,
MATCH($A101,'Productivity Dump'!$A$4:$A$500,0),
MATCH(N$2,'Productivity Dump'!$E$3:$AJ$3,0)
),
IF(N$3="Attendance",
INDEX('Attendance Dump'!$E$2:$AI$400,
MATCH($A101,'Attendance Dump'!$B$2:$B$400,0),
MATCH(N$2,'Attendance Dump'!$E$1:$AI$1,0)
),
INDEX('Active Hour''s Dump'!$D$3:$AH$337,
MATCH($C101,'Active Hour''s Dump'!$A$3:$A$337,0),
MATCH(N$2,'Active Hour''s Dump'!$D$2:$AH$2,0)
))),"")</f>
        <v>1095.2370000000003</v>
      </c>
      <c r="O101" s="13" t="str">
        <f>_xlfn.IFNA(IF(O$3="Productivity",
INDEX('Productivity Dump'!$E$4:$AJ$500,
MATCH($A101,'Productivity Dump'!$A$4:$A$500,0),
MATCH(O$2,'Productivity Dump'!$E$3:$AJ$3,0)
),
IF(O$3="Attendance",
INDEX('Attendance Dump'!$E$2:$AI$400,
MATCH($A101,'Attendance Dump'!$B$2:$B$400,0),
MATCH(O$2,'Attendance Dump'!$E$1:$AI$1,0)
),
INDEX('Active Hour''s Dump'!$D$3:$AH$337,
MATCH($C101,'Active Hour''s Dump'!$A$3:$A$337,0),
MATCH(O$2,'Active Hour''s Dump'!$D$2:$AH$2,0)
))),"")</f>
        <v>P</v>
      </c>
      <c r="P101" s="54">
        <f>_xlfn.IFNA(IF(P$3="Productivity",
INDEX('Productivity Dump'!$E$4:$AJ$500,
MATCH($A101,'Productivity Dump'!$A$4:$A$500,0),
MATCH(P$2,'Productivity Dump'!$E$3:$AJ$3,0)
),
IF(P$3="Attendance",
INDEX('Attendance Dump'!$E$2:$AI$400,
MATCH($A101,'Attendance Dump'!$B$2:$B$400,0),
MATCH(P$2,'Attendance Dump'!$E$1:$AI$1,0)
),
INDEX('Active Hour''s Dump'!$D$3:$AH$337,
MATCH($C101,'Active Hour''s Dump'!$A$3:$A$337,0),
MATCH(P$2,'Active Hour''s Dump'!$D$2:$AH$2,0)
))),"")</f>
        <v>9.0833333333333304</v>
      </c>
      <c r="Q101" s="13">
        <f>_xlfn.IFNA(IF(Q$3="Productivity",
INDEX('Productivity Dump'!$E$4:$AJ$500,
MATCH($A101,'Productivity Dump'!$A$4:$A$500,0),
MATCH(Q$2,'Productivity Dump'!$E$3:$AJ$3,0)
),
IF(Q$3="Attendance",
INDEX('Attendance Dump'!$E$2:$AI$400,
MATCH($A101,'Attendance Dump'!$B$2:$B$400,0),
MATCH(Q$2,'Attendance Dump'!$E$1:$AI$1,0)
),
INDEX('Active Hour''s Dump'!$D$3:$AH$337,
MATCH($C101,'Active Hour''s Dump'!$A$3:$A$337,0),
MATCH(Q$2,'Active Hour''s Dump'!$D$2:$AH$2,0)
))),"")</f>
        <v>0</v>
      </c>
      <c r="R101" s="13" t="str">
        <f>_xlfn.IFNA(IF(R$3="Productivity",
INDEX('Productivity Dump'!$E$4:$AJ$500,
MATCH($A101,'Productivity Dump'!$A$4:$A$500,0),
MATCH(R$2,'Productivity Dump'!$E$3:$AJ$3,0)
),
IF(R$3="Attendance",
INDEX('Attendance Dump'!$E$2:$AI$400,
MATCH($A101,'Attendance Dump'!$B$2:$B$400,0),
MATCH(R$2,'Attendance Dump'!$E$1:$AI$1,0)
),
INDEX('Active Hour''s Dump'!$D$3:$AH$337,
MATCH($C101,'Active Hour''s Dump'!$A$3:$A$337,0),
MATCH(R$2,'Active Hour''s Dump'!$D$2:$AH$2,0)
))),"")</f>
        <v>WO</v>
      </c>
      <c r="S101" s="54">
        <f>_xlfn.IFNA(IF(S$3="Productivity",
INDEX('Productivity Dump'!$E$4:$AJ$500,
MATCH($A101,'Productivity Dump'!$A$4:$A$500,0),
MATCH(S$2,'Productivity Dump'!$E$3:$AJ$3,0)
),
IF(S$3="Attendance",
INDEX('Attendance Dump'!$E$2:$AI$400,
MATCH($A101,'Attendance Dump'!$B$2:$B$400,0),
MATCH(S$2,'Attendance Dump'!$E$1:$AI$1,0)
),
INDEX('Active Hour''s Dump'!$D$3:$AH$337,
MATCH($C101,'Active Hour''s Dump'!$A$3:$A$337,0),
MATCH(S$2,'Active Hour''s Dump'!$D$2:$AH$2,0)
))),"")</f>
        <v>0</v>
      </c>
      <c r="T101" s="13">
        <f>_xlfn.IFNA(IF(T$3="Productivity",
INDEX('Productivity Dump'!$E$4:$AJ$500,
MATCH($A101,'Productivity Dump'!$A$4:$A$500,0),
MATCH(T$2,'Productivity Dump'!$E$3:$AJ$3,0)
),
IF(T$3="Attendance",
INDEX('Attendance Dump'!$E$2:$AI$400,
MATCH($A101,'Attendance Dump'!$B$2:$B$400,0),
MATCH(T$2,'Attendance Dump'!$E$1:$AI$1,0)
),
INDEX('Active Hour''s Dump'!$D$3:$AH$337,
MATCH($C101,'Active Hour''s Dump'!$A$3:$A$337,0),
MATCH(T$2,'Active Hour''s Dump'!$D$2:$AH$2,0)
))),"")</f>
        <v>779.52599999999995</v>
      </c>
      <c r="U101" s="13" t="str">
        <f>_xlfn.IFNA(IF(U$3="Productivity",
INDEX('Productivity Dump'!$E$4:$AJ$500,
MATCH($A101,'Productivity Dump'!$A$4:$A$500,0),
MATCH(U$2,'Productivity Dump'!$E$3:$AJ$3,0)
),
IF(U$3="Attendance",
INDEX('Attendance Dump'!$E$2:$AI$400,
MATCH($A101,'Attendance Dump'!$B$2:$B$400,0),
MATCH(U$2,'Attendance Dump'!$E$1:$AI$1,0)
),
INDEX('Active Hour''s Dump'!$D$3:$AH$337,
MATCH($C101,'Active Hour''s Dump'!$A$3:$A$337,0),
MATCH(U$2,'Active Hour''s Dump'!$D$2:$AH$2,0)
))),"")</f>
        <v>P</v>
      </c>
      <c r="V101" s="54">
        <f>_xlfn.IFNA(IF(V$3="Productivity",
INDEX('Productivity Dump'!$E$4:$AJ$500,
MATCH($A101,'Productivity Dump'!$A$4:$A$500,0),
MATCH(V$2,'Productivity Dump'!$E$3:$AJ$3,0)
),
IF(V$3="Attendance",
INDEX('Attendance Dump'!$E$2:$AI$400,
MATCH($A101,'Attendance Dump'!$B$2:$B$400,0),
MATCH(V$2,'Attendance Dump'!$E$1:$AI$1,0)
),
INDEX('Active Hour''s Dump'!$D$3:$AH$337,
MATCH($C101,'Active Hour''s Dump'!$A$3:$A$337,0),
MATCH(V$2,'Active Hour''s Dump'!$D$2:$AH$2,0)
))),"")</f>
        <v>6</v>
      </c>
      <c r="W101" s="13">
        <f>_xlfn.IFNA(IF(W$3="Productivity",
INDEX('Productivity Dump'!$E$4:$AJ$500,
MATCH($A101,'Productivity Dump'!$A$4:$A$500,0),
MATCH(W$2,'Productivity Dump'!$E$3:$AJ$3,0)
),
IF(W$3="Attendance",
INDEX('Attendance Dump'!$E$2:$AI$400,
MATCH($A101,'Attendance Dump'!$B$2:$B$400,0),
MATCH(W$2,'Attendance Dump'!$E$1:$AI$1,0)
),
INDEX('Active Hour''s Dump'!$D$3:$AH$337,
MATCH($C101,'Active Hour''s Dump'!$A$3:$A$337,0),
MATCH(W$2,'Active Hour''s Dump'!$D$2:$AH$2,0)
))),"")</f>
        <v>1628.1319999999998</v>
      </c>
      <c r="X101" s="13" t="str">
        <f>_xlfn.IFNA(IF(X$3="Productivity",
INDEX('Productivity Dump'!$E$4:$AJ$500,
MATCH($A101,'Productivity Dump'!$A$4:$A$500,0),
MATCH(X$2,'Productivity Dump'!$E$3:$AJ$3,0)
),
IF(X$3="Attendance",
INDEX('Attendance Dump'!$E$2:$AI$400,
MATCH($A101,'Attendance Dump'!$B$2:$B$400,0),
MATCH(X$2,'Attendance Dump'!$E$1:$AI$1,0)
),
INDEX('Active Hour''s Dump'!$D$3:$AH$337,
MATCH($C101,'Active Hour''s Dump'!$A$3:$A$337,0),
MATCH(X$2,'Active Hour''s Dump'!$D$2:$AH$2,0)
))),"")</f>
        <v>P</v>
      </c>
      <c r="Y101" s="54">
        <f>_xlfn.IFNA(IF(Y$3="Productivity",
INDEX('Productivity Dump'!$E$4:$AJ$500,
MATCH($A101,'Productivity Dump'!$A$4:$A$500,0),
MATCH(Y$2,'Productivity Dump'!$E$3:$AJ$3,0)
),
IF(Y$3="Attendance",
INDEX('Attendance Dump'!$E$2:$AI$400,
MATCH($A101,'Attendance Dump'!$B$2:$B$400,0),
MATCH(Y$2,'Attendance Dump'!$E$1:$AI$1,0)
),
INDEX('Active Hour''s Dump'!$D$3:$AH$337,
MATCH($C101,'Active Hour''s Dump'!$A$3:$A$337,0),
MATCH(Y$2,'Active Hour''s Dump'!$D$2:$AH$2,0)
))),"")</f>
        <v>12.4166666666667</v>
      </c>
      <c r="Z101" s="13">
        <f>_xlfn.IFNA(IF(Z$3="Productivity",
INDEX('Productivity Dump'!$E$4:$AJ$500,
MATCH($A101,'Productivity Dump'!$A$4:$A$500,0),
MATCH(Z$2,'Productivity Dump'!$E$3:$AJ$3,0)
),
IF(Z$3="Attendance",
INDEX('Attendance Dump'!$E$2:$AI$400,
MATCH($A101,'Attendance Dump'!$B$2:$B$400,0),
MATCH(Z$2,'Attendance Dump'!$E$1:$AI$1,0)
),
INDEX('Active Hour''s Dump'!$D$3:$AH$337,
MATCH($C101,'Active Hour''s Dump'!$A$3:$A$337,0),
MATCH(Z$2,'Active Hour''s Dump'!$D$2:$AH$2,0)
))),"")</f>
        <v>1611.963</v>
      </c>
      <c r="AA101" s="13" t="str">
        <f>_xlfn.IFNA(IF(AA$3="Productivity",
INDEX('Productivity Dump'!$E$4:$AJ$500,
MATCH($A101,'Productivity Dump'!$A$4:$A$500,0),
MATCH(AA$2,'Productivity Dump'!$E$3:$AJ$3,0)
),
IF(AA$3="Attendance",
INDEX('Attendance Dump'!$E$2:$AI$400,
MATCH($A101,'Attendance Dump'!$B$2:$B$400,0),
MATCH(AA$2,'Attendance Dump'!$E$1:$AI$1,0)
),
INDEX('Active Hour''s Dump'!$D$3:$AH$337,
MATCH($C101,'Active Hour''s Dump'!$A$3:$A$337,0),
MATCH(AA$2,'Active Hour''s Dump'!$D$2:$AH$2,0)
))),"")</f>
        <v>P</v>
      </c>
      <c r="AB101" s="54">
        <f>_xlfn.IFNA(IF(AB$3="Productivity",
INDEX('Productivity Dump'!$E$4:$AJ$500,
MATCH($A101,'Productivity Dump'!$A$4:$A$500,0),
MATCH(AB$2,'Productivity Dump'!$E$3:$AJ$3,0)
),
IF(AB$3="Attendance",
INDEX('Attendance Dump'!$E$2:$AI$400,
MATCH($A101,'Attendance Dump'!$B$2:$B$400,0),
MATCH(AB$2,'Attendance Dump'!$E$1:$AI$1,0)
),
INDEX('Active Hour''s Dump'!$D$3:$AH$337,
MATCH($C101,'Active Hour''s Dump'!$A$3:$A$337,0),
MATCH(AB$2,'Active Hour''s Dump'!$D$2:$AH$2,0)
))),"")</f>
        <v>13.1666666666667</v>
      </c>
      <c r="AC101" s="13">
        <f>_xlfn.IFNA(IF(AC$3="Productivity",
INDEX('Productivity Dump'!$E$4:$AJ$500,
MATCH($A101,'Productivity Dump'!$A$4:$A$500,0),
MATCH(AC$2,'Productivity Dump'!$E$3:$AJ$3,0)
),
IF(AC$3="Attendance",
INDEX('Attendance Dump'!$E$2:$AI$400,
MATCH($A101,'Attendance Dump'!$B$2:$B$400,0),
MATCH(AC$2,'Attendance Dump'!$E$1:$AI$1,0)
),
INDEX('Active Hour''s Dump'!$D$3:$AH$337,
MATCH($C101,'Active Hour''s Dump'!$A$3:$A$337,0),
MATCH(AC$2,'Active Hour''s Dump'!$D$2:$AH$2,0)
))),"")</f>
        <v>1723.2849999999999</v>
      </c>
      <c r="AD101" s="13" t="str">
        <f>_xlfn.IFNA(IF(AD$3="Productivity",
INDEX('Productivity Dump'!$E$4:$AJ$500,
MATCH($A101,'Productivity Dump'!$A$4:$A$500,0),
MATCH(AD$2,'Productivity Dump'!$E$3:$AJ$3,0)
),
IF(AD$3="Attendance",
INDEX('Attendance Dump'!$E$2:$AI$400,
MATCH($A101,'Attendance Dump'!$B$2:$B$400,0),
MATCH(AD$2,'Attendance Dump'!$E$1:$AI$1,0)
),
INDEX('Active Hour''s Dump'!$D$3:$AH$337,
MATCH($C101,'Active Hour''s Dump'!$A$3:$A$337,0),
MATCH(AD$2,'Active Hour''s Dump'!$D$2:$AH$2,0)
))),"")</f>
        <v>P</v>
      </c>
      <c r="AE101" s="54">
        <f>_xlfn.IFNA(IF(AE$3="Productivity",
INDEX('Productivity Dump'!$E$4:$AJ$500,
MATCH($A101,'Productivity Dump'!$A$4:$A$500,0),
MATCH(AE$2,'Productivity Dump'!$E$3:$AJ$3,0)
),
IF(AE$3="Attendance",
INDEX('Attendance Dump'!$E$2:$AI$400,
MATCH($A101,'Attendance Dump'!$B$2:$B$400,0),
MATCH(AE$2,'Attendance Dump'!$E$1:$AI$1,0)
),
INDEX('Active Hour''s Dump'!$D$3:$AH$337,
MATCH($C101,'Active Hour''s Dump'!$A$3:$A$337,0),
MATCH(AE$2,'Active Hour''s Dump'!$D$2:$AH$2,0)
))),"")</f>
        <v>14</v>
      </c>
      <c r="AF101" s="13">
        <f>_xlfn.IFNA(IF(AF$3="Productivity",
INDEX('Productivity Dump'!$E$4:$AJ$500,
MATCH($A101,'Productivity Dump'!$A$4:$A$500,0),
MATCH(AF$2,'Productivity Dump'!$E$3:$AJ$3,0)
),
IF(AF$3="Attendance",
INDEX('Attendance Dump'!$E$2:$AI$400,
MATCH($A101,'Attendance Dump'!$B$2:$B$400,0),
MATCH(AF$2,'Attendance Dump'!$E$1:$AI$1,0)
),
INDEX('Active Hour''s Dump'!$D$3:$AH$337,
MATCH($C101,'Active Hour''s Dump'!$A$3:$A$337,0),
MATCH(AF$2,'Active Hour''s Dump'!$D$2:$AH$2,0)
))),"")</f>
        <v>1653.6850000000004</v>
      </c>
      <c r="AG101" s="13" t="str">
        <f>_xlfn.IFNA(IF(AG$3="Productivity",
INDEX('Productivity Dump'!$E$4:$AJ$500,
MATCH($A101,'Productivity Dump'!$A$4:$A$500,0),
MATCH(AG$2,'Productivity Dump'!$E$3:$AJ$3,0)
),
IF(AG$3="Attendance",
INDEX('Attendance Dump'!$E$2:$AI$400,
MATCH($A101,'Attendance Dump'!$B$2:$B$400,0),
MATCH(AG$2,'Attendance Dump'!$E$1:$AI$1,0)
),
INDEX('Active Hour''s Dump'!$D$3:$AH$337,
MATCH($C101,'Active Hour''s Dump'!$A$3:$A$337,0),
MATCH(AG$2,'Active Hour''s Dump'!$D$2:$AH$2,0)
))),"")</f>
        <v>P</v>
      </c>
      <c r="AH101" s="54">
        <f>_xlfn.IFNA(IF(AH$3="Productivity",
INDEX('Productivity Dump'!$E$4:$AJ$500,
MATCH($A101,'Productivity Dump'!$A$4:$A$500,0),
MATCH(AH$2,'Productivity Dump'!$E$3:$AJ$3,0)
),
IF(AH$3="Attendance",
INDEX('Attendance Dump'!$E$2:$AI$400,
MATCH($A101,'Attendance Dump'!$B$2:$B$400,0),
MATCH(AH$2,'Attendance Dump'!$E$1:$AI$1,0)
),
INDEX('Active Hour''s Dump'!$D$3:$AH$337,
MATCH($C101,'Active Hour''s Dump'!$A$3:$A$337,0),
MATCH(AH$2,'Active Hour''s Dump'!$D$2:$AH$2,0)
))),"")</f>
        <v>11.8333333333333</v>
      </c>
      <c r="AI101" s="13">
        <f>_xlfn.IFNA(IF(AI$3="Productivity",
INDEX('Productivity Dump'!$E$4:$AJ$500,
MATCH($A101,'Productivity Dump'!$A$4:$A$500,0),
MATCH(AI$2,'Productivity Dump'!$E$3:$AJ$3,0)
),
IF(AI$3="Attendance",
INDEX('Attendance Dump'!$E$2:$AI$400,
MATCH($A101,'Attendance Dump'!$B$2:$B$400,0),
MATCH(AI$2,'Attendance Dump'!$E$1:$AI$1,0)
),
INDEX('Active Hour''s Dump'!$D$3:$AH$337,
MATCH($C101,'Active Hour''s Dump'!$A$3:$A$337,0),
MATCH(AI$2,'Active Hour''s Dump'!$D$2:$AH$2,0)
))),"")</f>
        <v>1038.3090000000002</v>
      </c>
      <c r="AJ101" s="13" t="str">
        <f>_xlfn.IFNA(IF(AJ$3="Productivity",
INDEX('Productivity Dump'!$E$4:$AJ$500,
MATCH($A101,'Productivity Dump'!$A$4:$A$500,0),
MATCH(AJ$2,'Productivity Dump'!$E$3:$AJ$3,0)
),
IF(AJ$3="Attendance",
INDEX('Attendance Dump'!$E$2:$AI$400,
MATCH($A101,'Attendance Dump'!$B$2:$B$400,0),
MATCH(AJ$2,'Attendance Dump'!$E$1:$AI$1,0)
),
INDEX('Active Hour''s Dump'!$D$3:$AH$337,
MATCH($C101,'Active Hour''s Dump'!$A$3:$A$337,0),
MATCH(AJ$2,'Active Hour''s Dump'!$D$2:$AH$2,0)
))),"")</f>
        <v>P</v>
      </c>
      <c r="AK101" s="54">
        <f>_xlfn.IFNA(IF(AK$3="Productivity",
INDEX('Productivity Dump'!$E$4:$AJ$500,
MATCH($A101,'Productivity Dump'!$A$4:$A$500,0),
MATCH(AK$2,'Productivity Dump'!$E$3:$AJ$3,0)
),
IF(AK$3="Attendance",
INDEX('Attendance Dump'!$E$2:$AI$400,
MATCH($A101,'Attendance Dump'!$B$2:$B$400,0),
MATCH(AK$2,'Attendance Dump'!$E$1:$AI$1,0)
),
INDEX('Active Hour''s Dump'!$D$3:$AH$337,
MATCH($C101,'Active Hour''s Dump'!$A$3:$A$337,0),
MATCH(AK$2,'Active Hour''s Dump'!$D$2:$AH$2,0)
))),"")</f>
        <v>9.6666666666666696</v>
      </c>
      <c r="AL101" s="13">
        <f>_xlfn.IFNA(IF(AL$3="Productivity",
INDEX('Productivity Dump'!$E$4:$AJ$500,
MATCH($A101,'Productivity Dump'!$A$4:$A$500,0),
MATCH(AL$2,'Productivity Dump'!$E$3:$AJ$3,0)
),
IF(AL$3="Attendance",
INDEX('Attendance Dump'!$E$2:$AI$400,
MATCH($A101,'Attendance Dump'!$B$2:$B$400,0),
MATCH(AL$2,'Attendance Dump'!$E$1:$AI$1,0)
),
INDEX('Active Hour''s Dump'!$D$3:$AH$337,
MATCH($C101,'Active Hour''s Dump'!$A$3:$A$337,0),
MATCH(AL$2,'Active Hour''s Dump'!$D$2:$AH$2,0)
))),"")</f>
        <v>0</v>
      </c>
      <c r="AM101" s="13" t="str">
        <f>_xlfn.IFNA(IF(AM$3="Productivity",
INDEX('Productivity Dump'!$E$4:$AJ$500,
MATCH($A101,'Productivity Dump'!$A$4:$A$500,0),
MATCH(AM$2,'Productivity Dump'!$E$3:$AJ$3,0)
),
IF(AM$3="Attendance",
INDEX('Attendance Dump'!$E$2:$AI$400,
MATCH($A101,'Attendance Dump'!$B$2:$B$400,0),
MATCH(AM$2,'Attendance Dump'!$E$1:$AI$1,0)
),
INDEX('Active Hour''s Dump'!$D$3:$AH$337,
MATCH($C101,'Active Hour''s Dump'!$A$3:$A$337,0),
MATCH(AM$2,'Active Hour''s Dump'!$D$2:$AH$2,0)
))),"")</f>
        <v>WO</v>
      </c>
      <c r="AN101" s="54">
        <f>_xlfn.IFNA(IF(AN$3="Productivity",
INDEX('Productivity Dump'!$E$4:$AJ$500,
MATCH($A101,'Productivity Dump'!$A$4:$A$500,0),
MATCH(AN$2,'Productivity Dump'!$E$3:$AJ$3,0)
),
IF(AN$3="Attendance",
INDEX('Attendance Dump'!$E$2:$AI$400,
MATCH($A101,'Attendance Dump'!$B$2:$B$400,0),
MATCH(AN$2,'Attendance Dump'!$E$1:$AI$1,0)
),
INDEX('Active Hour''s Dump'!$D$3:$AH$337,
MATCH($C101,'Active Hour''s Dump'!$A$3:$A$337,0),
MATCH(AN$2,'Active Hour''s Dump'!$D$2:$AH$2,0)
))),"")</f>
        <v>0</v>
      </c>
      <c r="AO101" s="13">
        <f>_xlfn.IFNA(IF(AO$3="Productivity",
INDEX('Productivity Dump'!$E$4:$AJ$500,
MATCH($A101,'Productivity Dump'!$A$4:$A$500,0),
MATCH(AO$2,'Productivity Dump'!$E$3:$AJ$3,0)
),
IF(AO$3="Attendance",
INDEX('Attendance Dump'!$E$2:$AI$400,
MATCH($A101,'Attendance Dump'!$B$2:$B$400,0),
MATCH(AO$2,'Attendance Dump'!$E$1:$AI$1,0)
),
INDEX('Active Hour''s Dump'!$D$3:$AH$337,
MATCH($C101,'Active Hour''s Dump'!$A$3:$A$337,0),
MATCH(AO$2,'Active Hour''s Dump'!$D$2:$AH$2,0)
))),"")</f>
        <v>796.90600000000006</v>
      </c>
      <c r="AP101" s="13" t="str">
        <f>_xlfn.IFNA(IF(AP$3="Productivity",
INDEX('Productivity Dump'!$E$4:$AJ$500,
MATCH($A101,'Productivity Dump'!$A$4:$A$500,0),
MATCH(AP$2,'Productivity Dump'!$E$3:$AJ$3,0)
),
IF(AP$3="Attendance",
INDEX('Attendance Dump'!$E$2:$AI$400,
MATCH($A101,'Attendance Dump'!$B$2:$B$400,0),
MATCH(AP$2,'Attendance Dump'!$E$1:$AI$1,0)
),
INDEX('Active Hour''s Dump'!$D$3:$AH$337,
MATCH($C101,'Active Hour''s Dump'!$A$3:$A$337,0),
MATCH(AP$2,'Active Hour''s Dump'!$D$2:$AH$2,0)
))),"")</f>
        <v>P</v>
      </c>
      <c r="AQ101" s="54">
        <f>_xlfn.IFNA(IF(AQ$3="Productivity",
INDEX('Productivity Dump'!$E$4:$AJ$500,
MATCH($A101,'Productivity Dump'!$A$4:$A$500,0),
MATCH(AQ$2,'Productivity Dump'!$E$3:$AJ$3,0)
),
IF(AQ$3="Attendance",
INDEX('Attendance Dump'!$E$2:$AI$400,
MATCH($A101,'Attendance Dump'!$B$2:$B$400,0),
MATCH(AQ$2,'Attendance Dump'!$E$1:$AI$1,0)
),
INDEX('Active Hour''s Dump'!$D$3:$AH$337,
MATCH($C101,'Active Hour''s Dump'!$A$3:$A$337,0),
MATCH(AQ$2,'Active Hour''s Dump'!$D$2:$AH$2,0)
))),"")</f>
        <v>6.8333333333333304</v>
      </c>
      <c r="AR101" s="13">
        <f>_xlfn.IFNA(IF(AR$3="Productivity",
INDEX('Productivity Dump'!$E$4:$AJ$500,
MATCH($A101,'Productivity Dump'!$A$4:$A$500,0),
MATCH(AR$2,'Productivity Dump'!$E$3:$AJ$3,0)
),
IF(AR$3="Attendance",
INDEX('Attendance Dump'!$E$2:$AI$400,
MATCH($A101,'Attendance Dump'!$B$2:$B$400,0),
MATCH(AR$2,'Attendance Dump'!$E$1:$AI$1,0)
),
INDEX('Active Hour''s Dump'!$D$3:$AH$337,
MATCH($C101,'Active Hour''s Dump'!$A$3:$A$337,0),
MATCH(AR$2,'Active Hour''s Dump'!$D$2:$AH$2,0)
))),"")</f>
        <v>1458.2709999999997</v>
      </c>
      <c r="AS101" s="13" t="str">
        <f>_xlfn.IFNA(IF(AS$3="Productivity",
INDEX('Productivity Dump'!$E$4:$AJ$500,
MATCH($A101,'Productivity Dump'!$A$4:$A$500,0),
MATCH(AS$2,'Productivity Dump'!$E$3:$AJ$3,0)
),
IF(AS$3="Attendance",
INDEX('Attendance Dump'!$E$2:$AI$400,
MATCH($A101,'Attendance Dump'!$B$2:$B$400,0),
MATCH(AS$2,'Attendance Dump'!$E$1:$AI$1,0)
),
INDEX('Active Hour''s Dump'!$D$3:$AH$337,
MATCH($C101,'Active Hour''s Dump'!$A$3:$A$337,0),
MATCH(AS$2,'Active Hour''s Dump'!$D$2:$AH$2,0)
))),"")</f>
        <v>P</v>
      </c>
      <c r="AT101" s="54">
        <f>_xlfn.IFNA(IF(AT$3="Productivity",
INDEX('Productivity Dump'!$E$4:$AJ$500,
MATCH($A101,'Productivity Dump'!$A$4:$A$500,0),
MATCH(AT$2,'Productivity Dump'!$E$3:$AJ$3,0)
),
IF(AT$3="Attendance",
INDEX('Attendance Dump'!$E$2:$AI$400,
MATCH($A101,'Attendance Dump'!$B$2:$B$400,0),
MATCH(AT$2,'Attendance Dump'!$E$1:$AI$1,0)
),
INDEX('Active Hour''s Dump'!$D$3:$AH$337,
MATCH($C101,'Active Hour''s Dump'!$A$3:$A$337,0),
MATCH(AT$2,'Active Hour''s Dump'!$D$2:$AH$2,0)
))),"")</f>
        <v>11.5833333333333</v>
      </c>
      <c r="AU101" s="13">
        <f>_xlfn.IFNA(IF(AU$3="Productivity",
INDEX('Productivity Dump'!$E$4:$AJ$500,
MATCH($A101,'Productivity Dump'!$A$4:$A$500,0),
MATCH(AU$2,'Productivity Dump'!$E$3:$AJ$3,0)
),
IF(AU$3="Attendance",
INDEX('Attendance Dump'!$E$2:$AI$400,
MATCH($A101,'Attendance Dump'!$B$2:$B$400,0),
MATCH(AU$2,'Attendance Dump'!$E$1:$AI$1,0)
),
INDEX('Active Hour''s Dump'!$D$3:$AH$337,
MATCH($C101,'Active Hour''s Dump'!$A$3:$A$337,0),
MATCH(AU$2,'Active Hour''s Dump'!$D$2:$AH$2,0)
))),"")</f>
        <v>1620.4770000000003</v>
      </c>
      <c r="AV101" s="13" t="str">
        <f>_xlfn.IFNA(IF(AV$3="Productivity",
INDEX('Productivity Dump'!$E$4:$AJ$500,
MATCH($A101,'Productivity Dump'!$A$4:$A$500,0),
MATCH(AV$2,'Productivity Dump'!$E$3:$AJ$3,0)
),
IF(AV$3="Attendance",
INDEX('Attendance Dump'!$E$2:$AI$400,
MATCH($A101,'Attendance Dump'!$B$2:$B$400,0),
MATCH(AV$2,'Attendance Dump'!$E$1:$AI$1,0)
),
INDEX('Active Hour''s Dump'!$D$3:$AH$337,
MATCH($C101,'Active Hour''s Dump'!$A$3:$A$337,0),
MATCH(AV$2,'Active Hour''s Dump'!$D$2:$AH$2,0)
))),"")</f>
        <v>P</v>
      </c>
      <c r="AW101" s="54">
        <f>_xlfn.IFNA(IF(AW$3="Productivity",
INDEX('Productivity Dump'!$E$4:$AJ$500,
MATCH($A101,'Productivity Dump'!$A$4:$A$500,0),
MATCH(AW$2,'Productivity Dump'!$E$3:$AJ$3,0)
),
IF(AW$3="Attendance",
INDEX('Attendance Dump'!$E$2:$AI$400,
MATCH($A101,'Attendance Dump'!$B$2:$B$400,0),
MATCH(AW$2,'Attendance Dump'!$E$1:$AI$1,0)
),
INDEX('Active Hour''s Dump'!$D$3:$AH$337,
MATCH($C101,'Active Hour''s Dump'!$A$3:$A$337,0),
MATCH(AW$2,'Active Hour''s Dump'!$D$2:$AH$2,0)
))),"")</f>
        <v>12</v>
      </c>
      <c r="AX101" s="13">
        <f>_xlfn.IFNA(IF(AX$3="Productivity",
INDEX('Productivity Dump'!$E$4:$AJ$500,
MATCH($A101,'Productivity Dump'!$A$4:$A$500,0),
MATCH(AX$2,'Productivity Dump'!$E$3:$AJ$3,0)
),
IF(AX$3="Attendance",
INDEX('Attendance Dump'!$E$2:$AI$400,
MATCH($A101,'Attendance Dump'!$B$2:$B$400,0),
MATCH(AX$2,'Attendance Dump'!$E$1:$AI$1,0)
),
INDEX('Active Hour''s Dump'!$D$3:$AH$337,
MATCH($C101,'Active Hour''s Dump'!$A$3:$A$337,0),
MATCH(AX$2,'Active Hour''s Dump'!$D$2:$AH$2,0)
))),"")</f>
        <v>944.82899999999984</v>
      </c>
      <c r="AY101" s="13" t="str">
        <f>_xlfn.IFNA(IF(AY$3="Productivity",
INDEX('Productivity Dump'!$E$4:$AJ$500,
MATCH($A101,'Productivity Dump'!$A$4:$A$500,0),
MATCH(AY$2,'Productivity Dump'!$E$3:$AJ$3,0)
),
IF(AY$3="Attendance",
INDEX('Attendance Dump'!$E$2:$AI$400,
MATCH($A101,'Attendance Dump'!$B$2:$B$400,0),
MATCH(AY$2,'Attendance Dump'!$E$1:$AI$1,0)
),
INDEX('Active Hour''s Dump'!$D$3:$AH$337,
MATCH($C101,'Active Hour''s Dump'!$A$3:$A$337,0),
MATCH(AY$2,'Active Hour''s Dump'!$D$2:$AH$2,0)
))),"")</f>
        <v>P</v>
      </c>
      <c r="AZ101" s="54">
        <f>_xlfn.IFNA(IF(AZ$3="Productivity",
INDEX('Productivity Dump'!$E$4:$AJ$500,
MATCH($A101,'Productivity Dump'!$A$4:$A$500,0),
MATCH(AZ$2,'Productivity Dump'!$E$3:$AJ$3,0)
),
IF(AZ$3="Attendance",
INDEX('Attendance Dump'!$E$2:$AI$400,
MATCH($A101,'Attendance Dump'!$B$2:$B$400,0),
MATCH(AZ$2,'Attendance Dump'!$E$1:$AI$1,0)
),
INDEX('Active Hour''s Dump'!$D$3:$AH$337,
MATCH($C101,'Active Hour''s Dump'!$A$3:$A$337,0),
MATCH(AZ$2,'Active Hour''s Dump'!$D$2:$AH$2,0)
))),"")</f>
        <v>10.6666666666667</v>
      </c>
      <c r="BA101" s="13">
        <f>_xlfn.IFNA(IF(BA$3="Productivity",
INDEX('Productivity Dump'!$E$4:$AJ$500,
MATCH($A101,'Productivity Dump'!$A$4:$A$500,0),
MATCH(BA$2,'Productivity Dump'!$E$3:$AJ$3,0)
),
IF(BA$3="Attendance",
INDEX('Attendance Dump'!$E$2:$AI$400,
MATCH($A101,'Attendance Dump'!$B$2:$B$400,0),
MATCH(BA$2,'Attendance Dump'!$E$1:$AI$1,0)
),
INDEX('Active Hour''s Dump'!$D$3:$AH$337,
MATCH($C101,'Active Hour''s Dump'!$A$3:$A$337,0),
MATCH(BA$2,'Active Hour''s Dump'!$D$2:$AH$2,0)
))),"")</f>
        <v>1595.951</v>
      </c>
      <c r="BB101" s="13" t="str">
        <f>_xlfn.IFNA(IF(BB$3="Productivity",
INDEX('Productivity Dump'!$E$4:$AJ$500,
MATCH($A101,'Productivity Dump'!$A$4:$A$500,0),
MATCH(BB$2,'Productivity Dump'!$E$3:$AJ$3,0)
),
IF(BB$3="Attendance",
INDEX('Attendance Dump'!$E$2:$AI$400,
MATCH($A101,'Attendance Dump'!$B$2:$B$400,0),
MATCH(BB$2,'Attendance Dump'!$E$1:$AI$1,0)
),
INDEX('Active Hour''s Dump'!$D$3:$AH$337,
MATCH($C101,'Active Hour''s Dump'!$A$3:$A$337,0),
MATCH(BB$2,'Active Hour''s Dump'!$D$2:$AH$2,0)
))),"")</f>
        <v>P</v>
      </c>
      <c r="BC101" s="54">
        <f>_xlfn.IFNA(IF(BC$3="Productivity",
INDEX('Productivity Dump'!$E$4:$AJ$500,
MATCH($A101,'Productivity Dump'!$A$4:$A$500,0),
MATCH(BC$2,'Productivity Dump'!$E$3:$AJ$3,0)
),
IF(BC$3="Attendance",
INDEX('Attendance Dump'!$E$2:$AI$400,
MATCH($A101,'Attendance Dump'!$B$2:$B$400,0),
MATCH(BC$2,'Attendance Dump'!$E$1:$AI$1,0)
),
INDEX('Active Hour''s Dump'!$D$3:$AH$337,
MATCH($C101,'Active Hour''s Dump'!$A$3:$A$337,0),
MATCH(BC$2,'Active Hour''s Dump'!$D$2:$AH$2,0)
))),"")</f>
        <v>11.3333333333333</v>
      </c>
      <c r="BD101" s="13">
        <f>_xlfn.IFNA(IF(BD$3="Productivity",
INDEX('Productivity Dump'!$E$4:$AJ$500,
MATCH($A101,'Productivity Dump'!$A$4:$A$500,0),
MATCH(BD$2,'Productivity Dump'!$E$3:$AJ$3,0)
),
IF(BD$3="Attendance",
INDEX('Attendance Dump'!$E$2:$AI$400,
MATCH($A101,'Attendance Dump'!$B$2:$B$400,0),
MATCH(BD$2,'Attendance Dump'!$E$1:$AI$1,0)
),
INDEX('Active Hour''s Dump'!$D$3:$AH$337,
MATCH($C101,'Active Hour''s Dump'!$A$3:$A$337,0),
MATCH(BD$2,'Active Hour''s Dump'!$D$2:$AH$2,0)
))),"")</f>
        <v>1040.7380000000001</v>
      </c>
      <c r="BE101" s="13" t="str">
        <f>_xlfn.IFNA(IF(BE$3="Productivity",
INDEX('Productivity Dump'!$E$4:$AJ$500,
MATCH($A101,'Productivity Dump'!$A$4:$A$500,0),
MATCH(BE$2,'Productivity Dump'!$E$3:$AJ$3,0)
),
IF(BE$3="Attendance",
INDEX('Attendance Dump'!$E$2:$AI$400,
MATCH($A101,'Attendance Dump'!$B$2:$B$400,0),
MATCH(BE$2,'Attendance Dump'!$E$1:$AI$1,0)
),
INDEX('Active Hour''s Dump'!$D$3:$AH$337,
MATCH($C101,'Active Hour''s Dump'!$A$3:$A$337,0),
MATCH(BE$2,'Active Hour''s Dump'!$D$2:$AH$2,0)
))),"")</f>
        <v>P</v>
      </c>
      <c r="BF101" s="54">
        <f>_xlfn.IFNA(IF(BF$3="Productivity",
INDEX('Productivity Dump'!$E$4:$AJ$500,
MATCH($A101,'Productivity Dump'!$A$4:$A$500,0),
MATCH(BF$2,'Productivity Dump'!$E$3:$AJ$3,0)
),
IF(BF$3="Attendance",
INDEX('Attendance Dump'!$E$2:$AI$400,
MATCH($A101,'Attendance Dump'!$B$2:$B$400,0),
MATCH(BF$2,'Attendance Dump'!$E$1:$AI$1,0)
),
INDEX('Active Hour''s Dump'!$D$3:$AH$337,
MATCH($C101,'Active Hour''s Dump'!$A$3:$A$337,0),
MATCH(BF$2,'Active Hour''s Dump'!$D$2:$AH$2,0)
))),"")</f>
        <v>8.4166666666666696</v>
      </c>
      <c r="BG101" s="13">
        <f>_xlfn.IFNA(IF(BG$3="Productivity",
INDEX('Productivity Dump'!$E$4:$AJ$500,
MATCH($A101,'Productivity Dump'!$A$4:$A$500,0),
MATCH(BG$2,'Productivity Dump'!$E$3:$AJ$3,0)
),
IF(BG$3="Attendance",
INDEX('Attendance Dump'!$E$2:$AI$400,
MATCH($A101,'Attendance Dump'!$B$2:$B$400,0),
MATCH(BG$2,'Attendance Dump'!$E$1:$AI$1,0)
),
INDEX('Active Hour''s Dump'!$D$3:$AH$337,
MATCH($C101,'Active Hour''s Dump'!$A$3:$A$337,0),
MATCH(BG$2,'Active Hour''s Dump'!$D$2:$AH$2,0)
))),"")</f>
        <v>0</v>
      </c>
      <c r="BH101" s="13" t="str">
        <f>_xlfn.IFNA(IF(BH$3="Productivity",
INDEX('Productivity Dump'!$E$4:$AJ$500,
MATCH($A101,'Productivity Dump'!$A$4:$A$500,0),
MATCH(BH$2,'Productivity Dump'!$E$3:$AJ$3,0)
),
IF(BH$3="Attendance",
INDEX('Attendance Dump'!$E$2:$AI$400,
MATCH($A101,'Attendance Dump'!$B$2:$B$400,0),
MATCH(BH$2,'Attendance Dump'!$E$1:$AI$1,0)
),
INDEX('Active Hour''s Dump'!$D$3:$AH$337,
MATCH($C101,'Active Hour''s Dump'!$A$3:$A$337,0),
MATCH(BH$2,'Active Hour''s Dump'!$D$2:$AH$2,0)
))),"")</f>
        <v>WO</v>
      </c>
      <c r="BI101" s="54">
        <f>_xlfn.IFNA(IF(BI$3="Productivity",
INDEX('Productivity Dump'!$E$4:$AJ$500,
MATCH($A101,'Productivity Dump'!$A$4:$A$500,0),
MATCH(BI$2,'Productivity Dump'!$E$3:$AJ$3,0)
),
IF(BI$3="Attendance",
INDEX('Attendance Dump'!$E$2:$AI$400,
MATCH($A101,'Attendance Dump'!$B$2:$B$400,0),
MATCH(BI$2,'Attendance Dump'!$E$1:$AI$1,0)
),
INDEX('Active Hour''s Dump'!$D$3:$AH$337,
MATCH($C101,'Active Hour''s Dump'!$A$3:$A$337,0),
MATCH(BI$2,'Active Hour''s Dump'!$D$2:$AH$2,0)
))),"")</f>
        <v>0</v>
      </c>
      <c r="BJ101" s="13">
        <f>_xlfn.IFNA(IF(BJ$3="Productivity",
INDEX('Productivity Dump'!$E$4:$AJ$500,
MATCH($A101,'Productivity Dump'!$A$4:$A$500,0),
MATCH(BJ$2,'Productivity Dump'!$E$3:$AJ$3,0)
),
IF(BJ$3="Attendance",
INDEX('Attendance Dump'!$E$2:$AI$400,
MATCH($A101,'Attendance Dump'!$B$2:$B$400,0),
MATCH(BJ$2,'Attendance Dump'!$E$1:$AI$1,0)
),
INDEX('Active Hour''s Dump'!$D$3:$AH$337,
MATCH($C101,'Active Hour''s Dump'!$A$3:$A$337,0),
MATCH(BJ$2,'Active Hour''s Dump'!$D$2:$AH$2,0)
))),"")</f>
        <v>963.41500000000008</v>
      </c>
      <c r="BK101" s="13" t="str">
        <f>_xlfn.IFNA(IF(BK$3="Productivity",
INDEX('Productivity Dump'!$E$4:$AJ$500,
MATCH($A101,'Productivity Dump'!$A$4:$A$500,0),
MATCH(BK$2,'Productivity Dump'!$E$3:$AJ$3,0)
),
IF(BK$3="Attendance",
INDEX('Attendance Dump'!$E$2:$AI$400,
MATCH($A101,'Attendance Dump'!$B$2:$B$400,0),
MATCH(BK$2,'Attendance Dump'!$E$1:$AI$1,0)
),
INDEX('Active Hour''s Dump'!$D$3:$AH$337,
MATCH($C101,'Active Hour''s Dump'!$A$3:$A$337,0),
MATCH(BK$2,'Active Hour''s Dump'!$D$2:$AH$2,0)
))),"")</f>
        <v>P</v>
      </c>
      <c r="BL101" s="54">
        <f>_xlfn.IFNA(IF(BL$3="Productivity",
INDEX('Productivity Dump'!$E$4:$AJ$500,
MATCH($A101,'Productivity Dump'!$A$4:$A$500,0),
MATCH(BL$2,'Productivity Dump'!$E$3:$AJ$3,0)
),
IF(BL$3="Attendance",
INDEX('Attendance Dump'!$E$2:$AI$400,
MATCH($A101,'Attendance Dump'!$B$2:$B$400,0),
MATCH(BL$2,'Attendance Dump'!$E$1:$AI$1,0)
),
INDEX('Active Hour''s Dump'!$D$3:$AH$337,
MATCH($C101,'Active Hour''s Dump'!$A$3:$A$337,0),
MATCH(BL$2,'Active Hour''s Dump'!$D$2:$AH$2,0)
))),"")</f>
        <v>6.25</v>
      </c>
      <c r="BM101" s="13">
        <f>_xlfn.IFNA(IF(BM$3="Productivity",
INDEX('Productivity Dump'!$E$4:$AJ$500,
MATCH($A101,'Productivity Dump'!$A$4:$A$500,0),
MATCH(BM$2,'Productivity Dump'!$E$3:$AJ$3,0)
),
IF(BM$3="Attendance",
INDEX('Attendance Dump'!$E$2:$AI$400,
MATCH($A101,'Attendance Dump'!$B$2:$B$400,0),
MATCH(BM$2,'Attendance Dump'!$E$1:$AI$1,0)
),
INDEX('Active Hour''s Dump'!$D$3:$AH$337,
MATCH($C101,'Active Hour''s Dump'!$A$3:$A$337,0),
MATCH(BM$2,'Active Hour''s Dump'!$D$2:$AH$2,0)
))),"")</f>
        <v>1542.2719999999999</v>
      </c>
      <c r="BN101" s="13" t="str">
        <f>_xlfn.IFNA(IF(BN$3="Productivity",
INDEX('Productivity Dump'!$E$4:$AJ$500,
MATCH($A101,'Productivity Dump'!$A$4:$A$500,0),
MATCH(BN$2,'Productivity Dump'!$E$3:$AJ$3,0)
),
IF(BN$3="Attendance",
INDEX('Attendance Dump'!$E$2:$AI$400,
MATCH($A101,'Attendance Dump'!$B$2:$B$400,0),
MATCH(BN$2,'Attendance Dump'!$E$1:$AI$1,0)
),
INDEX('Active Hour''s Dump'!$D$3:$AH$337,
MATCH($C101,'Active Hour''s Dump'!$A$3:$A$337,0),
MATCH(BN$2,'Active Hour''s Dump'!$D$2:$AH$2,0)
))),"")</f>
        <v>P</v>
      </c>
      <c r="BO101" s="54">
        <f>_xlfn.IFNA(IF(BO$3="Productivity",
INDEX('Productivity Dump'!$E$4:$AJ$500,
MATCH($A101,'Productivity Dump'!$A$4:$A$500,0),
MATCH(BO$2,'Productivity Dump'!$E$3:$AJ$3,0)
),
IF(BO$3="Attendance",
INDEX('Attendance Dump'!$E$2:$AI$400,
MATCH($A101,'Attendance Dump'!$B$2:$B$400,0),
MATCH(BO$2,'Attendance Dump'!$E$1:$AI$1,0)
),
INDEX('Active Hour''s Dump'!$D$3:$AH$337,
MATCH($C101,'Active Hour''s Dump'!$A$3:$A$337,0),
MATCH(BO$2,'Active Hour''s Dump'!$D$2:$AH$2,0)
))),"")</f>
        <v>12.75</v>
      </c>
      <c r="BP101" s="13">
        <f>_xlfn.IFNA(IF(BP$3="Productivity",
INDEX('Productivity Dump'!$E$4:$AJ$500,
MATCH($A101,'Productivity Dump'!$A$4:$A$500,0),
MATCH(BP$2,'Productivity Dump'!$E$3:$AJ$3,0)
),
IF(BP$3="Attendance",
INDEX('Attendance Dump'!$E$2:$AI$400,
MATCH($A101,'Attendance Dump'!$B$2:$B$400,0),
MATCH(BP$2,'Attendance Dump'!$E$1:$AI$1,0)
),
INDEX('Active Hour''s Dump'!$D$3:$AH$337,
MATCH($C101,'Active Hour''s Dump'!$A$3:$A$337,0),
MATCH(BP$2,'Active Hour''s Dump'!$D$2:$AH$2,0)
))),"")</f>
        <v>1277.2760000000001</v>
      </c>
      <c r="BQ101" s="13" t="str">
        <f>_xlfn.IFNA(IF(BQ$3="Productivity",
INDEX('Productivity Dump'!$E$4:$AJ$500,
MATCH($A101,'Productivity Dump'!$A$4:$A$500,0),
MATCH(BQ$2,'Productivity Dump'!$E$3:$AJ$3,0)
),
IF(BQ$3="Attendance",
INDEX('Attendance Dump'!$E$2:$AI$400,
MATCH($A101,'Attendance Dump'!$B$2:$B$400,0),
MATCH(BQ$2,'Attendance Dump'!$E$1:$AI$1,0)
),
INDEX('Active Hour''s Dump'!$D$3:$AH$337,
MATCH($C101,'Active Hour''s Dump'!$A$3:$A$337,0),
MATCH(BQ$2,'Active Hour''s Dump'!$D$2:$AH$2,0)
))),"")</f>
        <v>P</v>
      </c>
      <c r="BR101" s="54">
        <f>_xlfn.IFNA(IF(BR$3="Productivity",
INDEX('Productivity Dump'!$E$4:$AJ$500,
MATCH($A101,'Productivity Dump'!$A$4:$A$500,0),
MATCH(BR$2,'Productivity Dump'!$E$3:$AJ$3,0)
),
IF(BR$3="Attendance",
INDEX('Attendance Dump'!$E$2:$AI$400,
MATCH($A101,'Attendance Dump'!$B$2:$B$400,0),
MATCH(BR$2,'Attendance Dump'!$E$1:$AI$1,0)
),
INDEX('Active Hour''s Dump'!$D$3:$AH$337,
MATCH($C101,'Active Hour''s Dump'!$A$3:$A$337,0),
MATCH(BR$2,'Active Hour''s Dump'!$D$2:$AH$2,0)
))),"")</f>
        <v>9.3333333333333304</v>
      </c>
      <c r="BS101" s="13">
        <f>_xlfn.IFNA(IF(BS$3="Productivity",
INDEX('Productivity Dump'!$E$4:$AJ$500,
MATCH($A101,'Productivity Dump'!$A$4:$A$500,0),
MATCH(BS$2,'Productivity Dump'!$E$3:$AJ$3,0)
),
IF(BS$3="Attendance",
INDEX('Attendance Dump'!$E$2:$AI$400,
MATCH($A101,'Attendance Dump'!$B$2:$B$400,0),
MATCH(BS$2,'Attendance Dump'!$E$1:$AI$1,0)
),
INDEX('Active Hour''s Dump'!$D$3:$AH$337,
MATCH($C101,'Active Hour''s Dump'!$A$3:$A$337,0),
MATCH(BS$2,'Active Hour''s Dump'!$D$2:$AH$2,0)
))),"")</f>
        <v>1521.933</v>
      </c>
      <c r="BT101" s="13" t="str">
        <f>_xlfn.IFNA(IF(BT$3="Productivity",
INDEX('Productivity Dump'!$E$4:$AJ$500,
MATCH($A101,'Productivity Dump'!$A$4:$A$500,0),
MATCH(BT$2,'Productivity Dump'!$E$3:$AJ$3,0)
),
IF(BT$3="Attendance",
INDEX('Attendance Dump'!$E$2:$AI$400,
MATCH($A101,'Attendance Dump'!$B$2:$B$400,0),
MATCH(BT$2,'Attendance Dump'!$E$1:$AI$1,0)
),
INDEX('Active Hour''s Dump'!$D$3:$AH$337,
MATCH($C101,'Active Hour''s Dump'!$A$3:$A$337,0),
MATCH(BT$2,'Active Hour''s Dump'!$D$2:$AH$2,0)
))),"")</f>
        <v>H(P)</v>
      </c>
      <c r="BU101" s="54">
        <f>_xlfn.IFNA(IF(BU$3="Productivity",
INDEX('Productivity Dump'!$E$4:$AJ$500,
MATCH($A101,'Productivity Dump'!$A$4:$A$500,0),
MATCH(BU$2,'Productivity Dump'!$E$3:$AJ$3,0)
),
IF(BU$3="Attendance",
INDEX('Attendance Dump'!$E$2:$AI$400,
MATCH($A101,'Attendance Dump'!$B$2:$B$400,0),
MATCH(BU$2,'Attendance Dump'!$E$1:$AI$1,0)
),
INDEX('Active Hour''s Dump'!$D$3:$AH$337,
MATCH($C101,'Active Hour''s Dump'!$A$3:$A$337,0),
MATCH(BU$2,'Active Hour''s Dump'!$D$2:$AH$2,0)
))),"")</f>
        <v>11.6666666666667</v>
      </c>
      <c r="BV101" s="13">
        <f>_xlfn.IFNA(IF(BV$3="Productivity",
INDEX('Productivity Dump'!$E$4:$AJ$500,
MATCH($A101,'Productivity Dump'!$A$4:$A$500,0),
MATCH(BV$2,'Productivity Dump'!$E$3:$AJ$3,0)
),
IF(BV$3="Attendance",
INDEX('Attendance Dump'!$E$2:$AI$400,
MATCH($A101,'Attendance Dump'!$B$2:$B$400,0),
MATCH(BV$2,'Attendance Dump'!$E$1:$AI$1,0)
),
INDEX('Active Hour''s Dump'!$D$3:$AH$337,
MATCH($C101,'Active Hour''s Dump'!$A$3:$A$337,0),
MATCH(BV$2,'Active Hour''s Dump'!$D$2:$AH$2,0)
))),"")</f>
        <v>1584.095</v>
      </c>
      <c r="BW101" s="13" t="str">
        <f>_xlfn.IFNA(IF(BW$3="Productivity",
INDEX('Productivity Dump'!$E$4:$AJ$500,
MATCH($A101,'Productivity Dump'!$A$4:$A$500,0),
MATCH(BW$2,'Productivity Dump'!$E$3:$AJ$3,0)
),
IF(BW$3="Attendance",
INDEX('Attendance Dump'!$E$2:$AI$400,
MATCH($A101,'Attendance Dump'!$B$2:$B$400,0),
MATCH(BW$2,'Attendance Dump'!$E$1:$AI$1,0)
),
INDEX('Active Hour''s Dump'!$D$3:$AH$337,
MATCH($C101,'Active Hour''s Dump'!$A$3:$A$337,0),
MATCH(BW$2,'Active Hour''s Dump'!$D$2:$AH$2,0)
))),"")</f>
        <v>P</v>
      </c>
      <c r="BX101" s="54">
        <f>_xlfn.IFNA(IF(BX$3="Productivity",
INDEX('Productivity Dump'!$E$4:$AJ$500,
MATCH($A101,'Productivity Dump'!$A$4:$A$500,0),
MATCH(BX$2,'Productivity Dump'!$E$3:$AJ$3,0)
),
IF(BX$3="Attendance",
INDEX('Attendance Dump'!$E$2:$AI$400,
MATCH($A101,'Attendance Dump'!$B$2:$B$400,0),
MATCH(BX$2,'Attendance Dump'!$E$1:$AI$1,0)
),
INDEX('Active Hour''s Dump'!$D$3:$AH$337,
MATCH($C101,'Active Hour''s Dump'!$A$3:$A$337,0),
MATCH(BX$2,'Active Hour''s Dump'!$D$2:$AH$2,0)
))),"")</f>
        <v>11.3333333333333</v>
      </c>
      <c r="BY101" s="13">
        <f>_xlfn.IFNA(IF(BY$3="Productivity",
INDEX('Productivity Dump'!$E$4:$AJ$500,
MATCH($A101,'Productivity Dump'!$A$4:$A$500,0),
MATCH(BY$2,'Productivity Dump'!$E$3:$AJ$3,0)
),
IF(BY$3="Attendance",
INDEX('Attendance Dump'!$E$2:$AI$400,
MATCH($A101,'Attendance Dump'!$B$2:$B$400,0),
MATCH(BY$2,'Attendance Dump'!$E$1:$AI$1,0)
),
INDEX('Active Hour''s Dump'!$D$3:$AH$337,
MATCH($C101,'Active Hour''s Dump'!$A$3:$A$337,0),
MATCH(BY$2,'Active Hour''s Dump'!$D$2:$AH$2,0)
))),"")</f>
        <v>461.39800000000002</v>
      </c>
      <c r="BZ101" s="13" t="str">
        <f>_xlfn.IFNA(IF(BZ$3="Productivity",
INDEX('Productivity Dump'!$E$4:$AJ$500,
MATCH($A101,'Productivity Dump'!$A$4:$A$500,0),
MATCH(BZ$2,'Productivity Dump'!$E$3:$AJ$3,0)
),
IF(BZ$3="Attendance",
INDEX('Attendance Dump'!$E$2:$AI$400,
MATCH($A101,'Attendance Dump'!$B$2:$B$400,0),
MATCH(BZ$2,'Attendance Dump'!$E$1:$AI$1,0)
),
INDEX('Active Hour''s Dump'!$D$3:$AH$337,
MATCH($C101,'Active Hour''s Dump'!$A$3:$A$337,0),
MATCH(BZ$2,'Active Hour''s Dump'!$D$2:$AH$2,0)
))),"")</f>
        <v>P</v>
      </c>
      <c r="CA101" s="54">
        <f>_xlfn.IFNA(IF(CA$3="Productivity",
INDEX('Productivity Dump'!$E$4:$AJ$500,
MATCH($A101,'Productivity Dump'!$A$4:$A$500,0),
MATCH(CA$2,'Productivity Dump'!$E$3:$AJ$3,0)
),
IF(CA$3="Attendance",
INDEX('Attendance Dump'!$E$2:$AI$400,
MATCH($A101,'Attendance Dump'!$B$2:$B$400,0),
MATCH(CA$2,'Attendance Dump'!$E$1:$AI$1,0)
),
INDEX('Active Hour''s Dump'!$D$3:$AH$337,
MATCH($C101,'Active Hour''s Dump'!$A$3:$A$337,0),
MATCH(CA$2,'Active Hour''s Dump'!$D$2:$AH$2,0)
))),"")</f>
        <v>5.8333333333333304</v>
      </c>
      <c r="CB101" s="13">
        <f>_xlfn.IFNA(IF(CB$3="Productivity",
INDEX('Productivity Dump'!$E$4:$AJ$500,
MATCH($A101,'Productivity Dump'!$A$4:$A$500,0),
MATCH(CB$2,'Productivity Dump'!$E$3:$AJ$3,0)
),
IF(CB$3="Attendance",
INDEX('Attendance Dump'!$E$2:$AI$400,
MATCH($A101,'Attendance Dump'!$B$2:$B$400,0),
MATCH(CB$2,'Attendance Dump'!$E$1:$AI$1,0)
),
INDEX('Active Hour''s Dump'!$D$3:$AH$337,
MATCH($C101,'Active Hour''s Dump'!$A$3:$A$337,0),
MATCH(CB$2,'Active Hour''s Dump'!$D$2:$AH$2,0)
))),"")</f>
        <v>0</v>
      </c>
      <c r="CC101" s="13" t="str">
        <f>_xlfn.IFNA(IF(CC$3="Productivity",
INDEX('Productivity Dump'!$E$4:$AJ$500,
MATCH($A101,'Productivity Dump'!$A$4:$A$500,0),
MATCH(CC$2,'Productivity Dump'!$E$3:$AJ$3,0)
),
IF(CC$3="Attendance",
INDEX('Attendance Dump'!$E$2:$AI$400,
MATCH($A101,'Attendance Dump'!$B$2:$B$400,0),
MATCH(CC$2,'Attendance Dump'!$E$1:$AI$1,0)
),
INDEX('Active Hour''s Dump'!$D$3:$AH$337,
MATCH($C101,'Active Hour''s Dump'!$A$3:$A$337,0),
MATCH(CC$2,'Active Hour''s Dump'!$D$2:$AH$2,0)
))),"")</f>
        <v>WO</v>
      </c>
      <c r="CD101" s="54">
        <f>_xlfn.IFNA(IF(CD$3="Productivity",
INDEX('Productivity Dump'!$E$4:$AJ$500,
MATCH($A101,'Productivity Dump'!$A$4:$A$500,0),
MATCH(CD$2,'Productivity Dump'!$E$3:$AJ$3,0)
),
IF(CD$3="Attendance",
INDEX('Attendance Dump'!$E$2:$AI$400,
MATCH($A101,'Attendance Dump'!$B$2:$B$400,0),
MATCH(CD$2,'Attendance Dump'!$E$1:$AI$1,0)
),
INDEX('Active Hour''s Dump'!$D$3:$AH$337,
MATCH($C101,'Active Hour''s Dump'!$A$3:$A$337,0),
MATCH(CD$2,'Active Hour''s Dump'!$D$2:$AH$2,0)
))),"")</f>
        <v>0.25</v>
      </c>
      <c r="CE101" s="13">
        <f>_xlfn.IFNA(IF(CE$3="Productivity",
INDEX('Productivity Dump'!$E$4:$AJ$500,
MATCH($A101,'Productivity Dump'!$A$4:$A$500,0),
MATCH(CE$2,'Productivity Dump'!$E$3:$AJ$3,0)
),
IF(CE$3="Attendance",
INDEX('Attendance Dump'!$E$2:$AI$400,
MATCH($A101,'Attendance Dump'!$B$2:$B$400,0),
MATCH(CE$2,'Attendance Dump'!$E$1:$AI$1,0)
),
INDEX('Active Hour''s Dump'!$D$3:$AH$337,
MATCH($C101,'Active Hour''s Dump'!$A$3:$A$337,0),
MATCH(CE$2,'Active Hour''s Dump'!$D$2:$AH$2,0)
))),"")</f>
        <v>826.29000000000008</v>
      </c>
      <c r="CF101" s="13" t="str">
        <f>_xlfn.IFNA(IF(CF$3="Productivity",
INDEX('Productivity Dump'!$E$4:$AJ$500,
MATCH($A101,'Productivity Dump'!$A$4:$A$500,0),
MATCH(CF$2,'Productivity Dump'!$E$3:$AJ$3,0)
),
IF(CF$3="Attendance",
INDEX('Attendance Dump'!$E$2:$AI$400,
MATCH($A101,'Attendance Dump'!$B$2:$B$400,0),
MATCH(CF$2,'Attendance Dump'!$E$1:$AI$1,0)
),
INDEX('Active Hour''s Dump'!$D$3:$AH$337,
MATCH($C101,'Active Hour''s Dump'!$A$3:$A$337,0),
MATCH(CF$2,'Active Hour''s Dump'!$D$2:$AH$2,0)
))),"")</f>
        <v>P</v>
      </c>
      <c r="CG101" s="54">
        <f>_xlfn.IFNA(IF(CG$3="Productivity",
INDEX('Productivity Dump'!$E$4:$AJ$500,
MATCH($A101,'Productivity Dump'!$A$4:$A$500,0),
MATCH(CG$2,'Productivity Dump'!$E$3:$AJ$3,0)
),
IF(CG$3="Attendance",
INDEX('Attendance Dump'!$E$2:$AI$400,
MATCH($A101,'Attendance Dump'!$B$2:$B$400,0),
MATCH(CG$2,'Attendance Dump'!$E$1:$AI$1,0)
),
INDEX('Active Hour''s Dump'!$D$3:$AH$337,
MATCH($C101,'Active Hour''s Dump'!$A$3:$A$337,0),
MATCH(CG$2,'Active Hour''s Dump'!$D$2:$AH$2,0)
))),"")</f>
        <v>7.1666666666666696</v>
      </c>
      <c r="CH101" s="13">
        <f>_xlfn.IFNA(IF(CH$3="Productivity",
INDEX('Productivity Dump'!$E$4:$AJ$500,
MATCH($A101,'Productivity Dump'!$A$4:$A$500,0),
MATCH(CH$2,'Productivity Dump'!$E$3:$AJ$3,0)
),
IF(CH$3="Attendance",
INDEX('Attendance Dump'!$E$2:$AI$400,
MATCH($A101,'Attendance Dump'!$B$2:$B$400,0),
MATCH(CH$2,'Attendance Dump'!$E$1:$AI$1,0)
),
INDEX('Active Hour''s Dump'!$D$3:$AH$337,
MATCH($C101,'Active Hour''s Dump'!$A$3:$A$337,0),
MATCH(CH$2,'Active Hour''s Dump'!$D$2:$AH$2,0)
))),"")</f>
        <v>1508.0729999999996</v>
      </c>
      <c r="CI101" s="13" t="str">
        <f>_xlfn.IFNA(IF(CI$3="Productivity",
INDEX('Productivity Dump'!$E$4:$AJ$500,
MATCH($A101,'Productivity Dump'!$A$4:$A$500,0),
MATCH(CI$2,'Productivity Dump'!$E$3:$AJ$3,0)
),
IF(CI$3="Attendance",
INDEX('Attendance Dump'!$E$2:$AI$400,
MATCH($A101,'Attendance Dump'!$B$2:$B$400,0),
MATCH(CI$2,'Attendance Dump'!$E$1:$AI$1,0)
),
INDEX('Active Hour''s Dump'!$D$3:$AH$337,
MATCH($C101,'Active Hour''s Dump'!$A$3:$A$337,0),
MATCH(CI$2,'Active Hour''s Dump'!$D$2:$AH$2,0)
))),"")</f>
        <v>P</v>
      </c>
      <c r="CJ101" s="54">
        <f>_xlfn.IFNA(IF(CJ$3="Productivity",
INDEX('Productivity Dump'!$E$4:$AJ$500,
MATCH($A101,'Productivity Dump'!$A$4:$A$500,0),
MATCH(CJ$2,'Productivity Dump'!$E$3:$AJ$3,0)
),
IF(CJ$3="Attendance",
INDEX('Attendance Dump'!$E$2:$AI$400,
MATCH($A101,'Attendance Dump'!$B$2:$B$400,0),
MATCH(CJ$2,'Attendance Dump'!$E$1:$AI$1,0)
),
INDEX('Active Hour''s Dump'!$D$3:$AH$337,
MATCH($C101,'Active Hour''s Dump'!$A$3:$A$337,0),
MATCH(CJ$2,'Active Hour''s Dump'!$D$2:$AH$2,0)
))),"")</f>
        <v>13.5</v>
      </c>
      <c r="CK101" s="13">
        <f>_xlfn.IFNA(IF(CK$3="Productivity",
INDEX('Productivity Dump'!$E$4:$AJ$500,
MATCH($A101,'Productivity Dump'!$A$4:$A$500,0),
MATCH(CK$2,'Productivity Dump'!$E$3:$AJ$3,0)
),
IF(CK$3="Attendance",
INDEX('Attendance Dump'!$E$2:$AI$400,
MATCH($A101,'Attendance Dump'!$B$2:$B$400,0),
MATCH(CK$2,'Attendance Dump'!$E$1:$AI$1,0)
),
INDEX('Active Hour''s Dump'!$D$3:$AH$337,
MATCH($C101,'Active Hour''s Dump'!$A$3:$A$337,0),
MATCH(CK$2,'Active Hour''s Dump'!$D$2:$AH$2,0)
))),"")</f>
        <v>1478.5470000000005</v>
      </c>
      <c r="CL101" s="13" t="str">
        <f>_xlfn.IFNA(IF(CL$3="Productivity",
INDEX('Productivity Dump'!$E$4:$AJ$500,
MATCH($A101,'Productivity Dump'!$A$4:$A$500,0),
MATCH(CL$2,'Productivity Dump'!$E$3:$AJ$3,0)
),
IF(CL$3="Attendance",
INDEX('Attendance Dump'!$E$2:$AI$400,
MATCH($A101,'Attendance Dump'!$B$2:$B$400,0),
MATCH(CL$2,'Attendance Dump'!$E$1:$AI$1,0)
),
INDEX('Active Hour''s Dump'!$D$3:$AH$337,
MATCH($C101,'Active Hour''s Dump'!$A$3:$A$337,0),
MATCH(CL$2,'Active Hour''s Dump'!$D$2:$AH$2,0)
))),"")</f>
        <v>P</v>
      </c>
      <c r="CM101" s="54">
        <f>_xlfn.IFNA(IF(CM$3="Productivity",
INDEX('Productivity Dump'!$E$4:$AJ$500,
MATCH($A101,'Productivity Dump'!$A$4:$A$500,0),
MATCH(CM$2,'Productivity Dump'!$E$3:$AJ$3,0)
),
IF(CM$3="Attendance",
INDEX('Attendance Dump'!$E$2:$AI$400,
MATCH($A101,'Attendance Dump'!$B$2:$B$400,0),
MATCH(CM$2,'Attendance Dump'!$E$1:$AI$1,0)
),
INDEX('Active Hour''s Dump'!$D$3:$AH$337,
MATCH($C101,'Active Hour''s Dump'!$A$3:$A$337,0),
MATCH(CM$2,'Active Hour''s Dump'!$D$2:$AH$2,0)
))),"")</f>
        <v>12</v>
      </c>
      <c r="CN101" s="13">
        <f>_xlfn.IFNA(IF(CN$3="Productivity",
INDEX('Productivity Dump'!$E$4:$AJ$500,
MATCH($A101,'Productivity Dump'!$A$4:$A$500,0),
MATCH(CN$2,'Productivity Dump'!$E$3:$AJ$3,0)
),
IF(CN$3="Attendance",
INDEX('Attendance Dump'!$E$2:$AI$400,
MATCH($A101,'Attendance Dump'!$B$2:$B$400,0),
MATCH(CN$2,'Attendance Dump'!$E$1:$AI$1,0)
),
INDEX('Active Hour''s Dump'!$D$3:$AH$337,
MATCH($C101,'Active Hour''s Dump'!$A$3:$A$337,0),
MATCH(CN$2,'Active Hour''s Dump'!$D$2:$AH$2,0)
))),"")</f>
        <v>0</v>
      </c>
      <c r="CO101" s="13">
        <f>_xlfn.IFNA(IF(CO$3="Productivity",
INDEX('Productivity Dump'!$E$4:$AJ$500,
MATCH($A101,'Productivity Dump'!$A$4:$A$500,0),
MATCH(CO$2,'Productivity Dump'!$E$3:$AJ$3,0)
),
IF(CO$3="Attendance",
INDEX('Attendance Dump'!$E$2:$AI$400,
MATCH($A101,'Attendance Dump'!$B$2:$B$400,0),
MATCH(CO$2,'Attendance Dump'!$E$1:$AI$1,0)
),
INDEX('Active Hour''s Dump'!$D$3:$AH$337,
MATCH($C101,'Active Hour''s Dump'!$A$3:$A$337,0),
MATCH(CO$2,'Active Hour''s Dump'!$D$2:$AH$2,0)
))),"")</f>
        <v>0</v>
      </c>
      <c r="CP101" s="54">
        <f>_xlfn.IFNA(IF(CP$3="Productivity",
INDEX('Productivity Dump'!$E$4:$AJ$500,
MATCH($A101,'Productivity Dump'!$A$4:$A$500,0),
MATCH(CP$2,'Productivity Dump'!$E$3:$AJ$3,0)
),
IF(CP$3="Attendance",
INDEX('Attendance Dump'!$E$2:$AI$400,
MATCH($A101,'Attendance Dump'!$B$2:$B$400,0),
MATCH(CP$2,'Attendance Dump'!$E$1:$AI$1,0)
),
INDEX('Active Hour''s Dump'!$D$3:$AH$337,
MATCH($C101,'Active Hour''s Dump'!$A$3:$A$337,0),
MATCH(CP$2,'Active Hour''s Dump'!$D$2:$AH$2,0)
))),"")</f>
        <v>0</v>
      </c>
      <c r="CQ101" s="13">
        <f>_xlfn.IFNA(IF(CQ$3="Productivity",
INDEX('Productivity Dump'!$E$4:$AJ$500,
MATCH($A101,'Productivity Dump'!$A$4:$A$500,0),
MATCH(CQ$2,'Productivity Dump'!$E$3:$AJ$3,0)
),
IF(CQ$3="Attendance",
INDEX('Attendance Dump'!$E$2:$AI$400,
MATCH($A101,'Attendance Dump'!$B$2:$B$400,0),
MATCH(CQ$2,'Attendance Dump'!$E$1:$AI$1,0)
),
INDEX('Active Hour''s Dump'!$D$3:$AH$337,
MATCH($C101,'Active Hour''s Dump'!$A$3:$A$337,0),
MATCH(CQ$2,'Active Hour''s Dump'!$D$2:$AH$2,0)
))),"")</f>
        <v>0</v>
      </c>
      <c r="CR101" s="13">
        <f>_xlfn.IFNA(IF(CR$3="Productivity",
INDEX('Productivity Dump'!$E$4:$AJ$500,
MATCH($A101,'Productivity Dump'!$A$4:$A$500,0),
MATCH(CR$2,'Productivity Dump'!$E$3:$AJ$3,0)
),
IF(CR$3="Attendance",
INDEX('Attendance Dump'!$E$2:$AI$400,
MATCH($A101,'Attendance Dump'!$B$2:$B$400,0),
MATCH(CR$2,'Attendance Dump'!$E$1:$AI$1,0)
),
INDEX('Active Hour''s Dump'!$D$3:$AH$337,
MATCH($C101,'Active Hour''s Dump'!$A$3:$A$337,0),
MATCH(CR$2,'Active Hour''s Dump'!$D$2:$AH$2,0)
))),"")</f>
        <v>0</v>
      </c>
      <c r="CS101" s="54">
        <f>_xlfn.IFNA(IF(CS$3="Productivity",
INDEX('Productivity Dump'!$E$4:$AJ$500,
MATCH($A101,'Productivity Dump'!$A$4:$A$500,0),
MATCH(CS$2,'Productivity Dump'!$E$3:$AJ$3,0)
),
IF(CS$3="Attendance",
INDEX('Attendance Dump'!$E$2:$AI$400,
MATCH($A101,'Attendance Dump'!$B$2:$B$400,0),
MATCH(CS$2,'Attendance Dump'!$E$1:$AI$1,0)
),
INDEX('Active Hour''s Dump'!$D$3:$AH$337,
MATCH($C101,'Active Hour''s Dump'!$A$3:$A$337,0),
MATCH(CS$2,'Active Hour''s Dump'!$D$2:$AH$2,0)
))),"")</f>
        <v>0</v>
      </c>
      <c r="CT101" s="13">
        <f>_xlfn.IFNA(IF(CT$3="Productivity",
INDEX('Productivity Dump'!$E$4:$AJ$500,
MATCH($A101,'Productivity Dump'!$A$4:$A$500,0),
MATCH(CT$2,'Productivity Dump'!$E$3:$AJ$3,0)
),
IF(CT$3="Attendance",
INDEX('Attendance Dump'!$E$2:$AI$400,
MATCH($A101,'Attendance Dump'!$B$2:$B$400,0),
MATCH(CT$2,'Attendance Dump'!$E$1:$AI$1,0)
),
INDEX('Active Hour''s Dump'!$D$3:$AH$337,
MATCH($C101,'Active Hour''s Dump'!$A$3:$A$337,0),
MATCH(CT$2,'Active Hour''s Dump'!$D$2:$AH$2,0)
))),"")</f>
        <v>0</v>
      </c>
      <c r="CU101" s="13">
        <f>_xlfn.IFNA(IF(CU$3="Productivity",
INDEX('Productivity Dump'!$E$4:$AJ$500,
MATCH($A101,'Productivity Dump'!$A$4:$A$500,0),
MATCH(CU$2,'Productivity Dump'!$E$3:$AJ$3,0)
),
IF(CU$3="Attendance",
INDEX('Attendance Dump'!$E$2:$AI$400,
MATCH($A101,'Attendance Dump'!$B$2:$B$400,0),
MATCH(CU$2,'Attendance Dump'!$E$1:$AI$1,0)
),
INDEX('Active Hour''s Dump'!$D$3:$AH$337,
MATCH($C101,'Active Hour''s Dump'!$A$3:$A$337,0),
MATCH(CU$2,'Active Hour''s Dump'!$D$2:$AH$2,0)
))),"")</f>
        <v>0</v>
      </c>
      <c r="CV101" s="54">
        <f>_xlfn.IFNA(IF(CV$3="Productivity",
INDEX('Productivity Dump'!$E$4:$AJ$500,
MATCH($A101,'Productivity Dump'!$A$4:$A$500,0),
MATCH(CV$2,'Productivity Dump'!$E$3:$AJ$3,0)
),
IF(CV$3="Attendance",
INDEX('Attendance Dump'!$E$2:$AI$400,
MATCH($A101,'Attendance Dump'!$B$2:$B$400,0),
MATCH(CV$2,'Attendance Dump'!$E$1:$AI$1,0)
),
INDEX('Active Hour''s Dump'!$D$3:$AH$337,
MATCH($C101,'Active Hour''s Dump'!$A$3:$A$337,0),
MATCH(CV$2,'Active Hour''s Dump'!$D$2:$AH$2,0)
))),"")</f>
        <v>0</v>
      </c>
      <c r="CW101" s="13"/>
      <c r="CX101" s="13"/>
      <c r="CY101" s="54"/>
      <c r="DA101" s="57">
        <f t="shared" si="69"/>
        <v>253.50000000000006</v>
      </c>
      <c r="DB101" s="35">
        <f t="shared" si="70"/>
        <v>31271.702000000012</v>
      </c>
      <c r="DC101" s="35">
        <f t="shared" si="67"/>
        <v>1728.297999999988</v>
      </c>
      <c r="DD101" s="35">
        <f t="shared" ca="1" si="68"/>
        <v>0</v>
      </c>
      <c r="DF101" s="32" cm="1">
        <f t="array" ref="DF101">SUMPRODUCT(
    (MOD(COLUMN(H101:CV101) - COLUMN(H101), 3) = 0) *
    (H101:CV101 = 0) *
    (I101:CW101 = "P") *
    (COUNTIF(UKHoliday, H$2:CV$2) = 0)
)</f>
        <v>0</v>
      </c>
      <c r="DG101" s="33" cm="1">
        <f t="array" ref="DG101">SUMPRODUCT(
  (MOD(COLUMN(H101:CV101) - COLUMN(H101), 3) = 0) *
  (H101:CV101 &gt; 0) *
  (H101:CV101 &lt; 0.5 * IF(((WEEKDAY(H$2:CV$2, 2) = 1) + (WEEKDAY(H$2:CV$2, 2) = 6)), G101, F101)) *
  (I101:CW101 = "P") *
  (COUNTIF(UKHoliday, H$2:CV$2) = 0)
)</f>
        <v>0</v>
      </c>
      <c r="DH101" s="33" cm="1">
        <f t="array" ref="DH101">SUMPRODUCT(
  (MOD(COLUMN(H101:CV101) - COLUMN(H101), 3) = 0) *
  (H101:CV101 &gt; 0.5 * IF(((WEEKDAY(H$2:CV$2, 2) = 1) + (WEEKDAY(H$2:CV$2, 2) = 6)), $G101, $F101)) *
  (H101:CV101 &lt; 0.8 * IF(((WEEKDAY(H$2:CV$2, 2) = 1) + (WEEKDAY(H$2:CV$2, 2) = 6)), $G101, $F101)) *
  (I101:CW101 = "P") *
  (COUNTIF(UKHoliday, H$2:CV$2) = 0)
)</f>
        <v>3</v>
      </c>
      <c r="DI101" s="33" cm="1">
        <f t="array" ref="DI101">SUMPRODUCT(
  (MOD(COLUMN(H101:CV101) - COLUMN(H101), 3) = 0) *
  (H101:CV101 &gt; 0.8 * IF(((WEEKDAY(H$2:CV$2, 2) = 1) + (WEEKDAY(H$2:CV$2, 2) = 6)), $G101, $F101)) *
  (H101:CV101 &lt; 1 * IF(((WEEKDAY(H$2:CV$2, 2) = 1) + (WEEKDAY(H$2:CV$2, 2) = 6)), $G101, $F101)) *
  (I101:CW101 = "P") *
  (COUNTIF(UKHoliday, H$2:CV$2) = 0)
)</f>
        <v>13</v>
      </c>
    </row>
    <row r="102" spans="1:113" x14ac:dyDescent="0.3">
      <c r="A102" s="8" t="s">
        <v>346</v>
      </c>
      <c r="B102" s="8" t="s">
        <v>345</v>
      </c>
      <c r="C102" s="9" t="s">
        <v>747</v>
      </c>
      <c r="D102" s="62" t="s">
        <v>944</v>
      </c>
      <c r="E102" s="35">
        <v>26000</v>
      </c>
      <c r="F102" s="35">
        <f t="shared" si="65"/>
        <v>1300</v>
      </c>
      <c r="G102" s="35">
        <f t="shared" si="66"/>
        <v>650</v>
      </c>
      <c r="H102" s="13">
        <f>_xlfn.IFNA(IF(H$3="Productivity",
INDEX('Productivity Dump'!$E$4:$AJ$500,
MATCH($A102,'Productivity Dump'!$A$4:$A$500,0),
MATCH(H$2,'Productivity Dump'!$E$3:$AJ$3,0)
),
IF(H$3="Attendance",
INDEX('Attendance Dump'!$E$2:$AI$400,
MATCH($A102,'Attendance Dump'!$B$2:$B$400,0),
MATCH(H$2,'Attendance Dump'!$E$1:$AI$1,0)
),
INDEX('Active Hour''s Dump'!$D$3:$AH$337,
MATCH($C102,'Active Hour''s Dump'!$A$3:$A$337,0),
MATCH(H$2,'Active Hour''s Dump'!$D$2:$AH$2,0)
))),"")</f>
        <v>1302.1389999999999</v>
      </c>
      <c r="I102" s="13" t="str">
        <f>_xlfn.IFNA(IF(I$3="Productivity",
INDEX('Productivity Dump'!$E$4:$AJ$500,
MATCH($A102,'Productivity Dump'!$A$4:$A$500,0),
MATCH(I$2,'Productivity Dump'!$E$3:$AJ$3,0)
),
IF(I$3="Attendance",
INDEX('Attendance Dump'!$E$2:$AI$400,
MATCH($A102,'Attendance Dump'!$B$2:$B$400,0),
MATCH(I$2,'Attendance Dump'!$E$1:$AI$1,0)
),
INDEX('Active Hour''s Dump'!$D$3:$AH$337,
MATCH($C102,'Active Hour''s Dump'!$A$3:$A$337,0),
MATCH(I$2,'Active Hour''s Dump'!$D$2:$AH$2,0)
))),"")</f>
        <v>P</v>
      </c>
      <c r="J102" s="54">
        <f>_xlfn.IFNA(IF(J$3="Productivity",
INDEX('Productivity Dump'!$E$4:$AJ$500,
MATCH($A102,'Productivity Dump'!$A$4:$A$500,0),
MATCH(J$2,'Productivity Dump'!$E$3:$AJ$3,0)
),
IF(J$3="Attendance",
INDEX('Attendance Dump'!$E$2:$AI$400,
MATCH($A102,'Attendance Dump'!$B$2:$B$400,0),
MATCH(J$2,'Attendance Dump'!$E$1:$AI$1,0)
),
INDEX('Active Hour''s Dump'!$D$3:$AH$337,
MATCH($C102,'Active Hour''s Dump'!$A$3:$A$337,0),
MATCH(J$2,'Active Hour''s Dump'!$D$2:$AH$2,0)
))),"")</f>
        <v>6.25</v>
      </c>
      <c r="K102" s="13">
        <f>_xlfn.IFNA(IF(K$3="Productivity",
INDEX('Productivity Dump'!$E$4:$AJ$500,
MATCH($A102,'Productivity Dump'!$A$4:$A$500,0),
MATCH(K$2,'Productivity Dump'!$E$3:$AJ$3,0)
),
IF(K$3="Attendance",
INDEX('Attendance Dump'!$E$2:$AI$400,
MATCH($A102,'Attendance Dump'!$B$2:$B$400,0),
MATCH(K$2,'Attendance Dump'!$E$1:$AI$1,0)
),
INDEX('Active Hour''s Dump'!$D$3:$AH$337,
MATCH($C102,'Active Hour''s Dump'!$A$3:$A$337,0),
MATCH(K$2,'Active Hour''s Dump'!$D$2:$AH$2,0)
))),"")</f>
        <v>1583.3880000000001</v>
      </c>
      <c r="L102" s="13" t="str">
        <f>_xlfn.IFNA(IF(L$3="Productivity",
INDEX('Productivity Dump'!$E$4:$AJ$500,
MATCH($A102,'Productivity Dump'!$A$4:$A$500,0),
MATCH(L$2,'Productivity Dump'!$E$3:$AJ$3,0)
),
IF(L$3="Attendance",
INDEX('Attendance Dump'!$E$2:$AI$400,
MATCH($A102,'Attendance Dump'!$B$2:$B$400,0),
MATCH(L$2,'Attendance Dump'!$E$1:$AI$1,0)
),
INDEX('Active Hour''s Dump'!$D$3:$AH$337,
MATCH($C102,'Active Hour''s Dump'!$A$3:$A$337,0),
MATCH(L$2,'Active Hour''s Dump'!$D$2:$AH$2,0)
))),"")</f>
        <v>P</v>
      </c>
      <c r="M102" s="54">
        <f>_xlfn.IFNA(IF(M$3="Productivity",
INDEX('Productivity Dump'!$E$4:$AJ$500,
MATCH($A102,'Productivity Dump'!$A$4:$A$500,0),
MATCH(M$2,'Productivity Dump'!$E$3:$AJ$3,0)
),
IF(M$3="Attendance",
INDEX('Attendance Dump'!$E$2:$AI$400,
MATCH($A102,'Attendance Dump'!$B$2:$B$400,0),
MATCH(M$2,'Attendance Dump'!$E$1:$AI$1,0)
),
INDEX('Active Hour''s Dump'!$D$3:$AH$337,
MATCH($C102,'Active Hour''s Dump'!$A$3:$A$337,0),
MATCH(M$2,'Active Hour''s Dump'!$D$2:$AH$2,0)
))),"")</f>
        <v>7.5833333333333304</v>
      </c>
      <c r="N102" s="13">
        <f>_xlfn.IFNA(IF(N$3="Productivity",
INDEX('Productivity Dump'!$E$4:$AJ$500,
MATCH($A102,'Productivity Dump'!$A$4:$A$500,0),
MATCH(N$2,'Productivity Dump'!$E$3:$AJ$3,0)
),
IF(N$3="Attendance",
INDEX('Attendance Dump'!$E$2:$AI$400,
MATCH($A102,'Attendance Dump'!$B$2:$B$400,0),
MATCH(N$2,'Attendance Dump'!$E$1:$AI$1,0)
),
INDEX('Active Hour''s Dump'!$D$3:$AH$337,
MATCH($C102,'Active Hour''s Dump'!$A$3:$A$337,0),
MATCH(N$2,'Active Hour''s Dump'!$D$2:$AH$2,0)
))),"")</f>
        <v>945.27699999999993</v>
      </c>
      <c r="O102" s="13" t="str">
        <f>_xlfn.IFNA(IF(O$3="Productivity",
INDEX('Productivity Dump'!$E$4:$AJ$500,
MATCH($A102,'Productivity Dump'!$A$4:$A$500,0),
MATCH(O$2,'Productivity Dump'!$E$3:$AJ$3,0)
),
IF(O$3="Attendance",
INDEX('Attendance Dump'!$E$2:$AI$400,
MATCH($A102,'Attendance Dump'!$B$2:$B$400,0),
MATCH(O$2,'Attendance Dump'!$E$1:$AI$1,0)
),
INDEX('Active Hour''s Dump'!$D$3:$AH$337,
MATCH($C102,'Active Hour''s Dump'!$A$3:$A$337,0),
MATCH(O$2,'Active Hour''s Dump'!$D$2:$AH$2,0)
))),"")</f>
        <v>P</v>
      </c>
      <c r="P102" s="54">
        <f>_xlfn.IFNA(IF(P$3="Productivity",
INDEX('Productivity Dump'!$E$4:$AJ$500,
MATCH($A102,'Productivity Dump'!$A$4:$A$500,0),
MATCH(P$2,'Productivity Dump'!$E$3:$AJ$3,0)
),
IF(P$3="Attendance",
INDEX('Attendance Dump'!$E$2:$AI$400,
MATCH($A102,'Attendance Dump'!$B$2:$B$400,0),
MATCH(P$2,'Attendance Dump'!$E$1:$AI$1,0)
),
INDEX('Active Hour''s Dump'!$D$3:$AH$337,
MATCH($C102,'Active Hour''s Dump'!$A$3:$A$337,0),
MATCH(P$2,'Active Hour''s Dump'!$D$2:$AH$2,0)
))),"")</f>
        <v>5</v>
      </c>
      <c r="Q102" s="13">
        <f>_xlfn.IFNA(IF(Q$3="Productivity",
INDEX('Productivity Dump'!$E$4:$AJ$500,
MATCH($A102,'Productivity Dump'!$A$4:$A$500,0),
MATCH(Q$2,'Productivity Dump'!$E$3:$AJ$3,0)
),
IF(Q$3="Attendance",
INDEX('Attendance Dump'!$E$2:$AI$400,
MATCH($A102,'Attendance Dump'!$B$2:$B$400,0),
MATCH(Q$2,'Attendance Dump'!$E$1:$AI$1,0)
),
INDEX('Active Hour''s Dump'!$D$3:$AH$337,
MATCH($C102,'Active Hour''s Dump'!$A$3:$A$337,0),
MATCH(Q$2,'Active Hour''s Dump'!$D$2:$AH$2,0)
))),"")</f>
        <v>0</v>
      </c>
      <c r="R102" s="13" t="str">
        <f>_xlfn.IFNA(IF(R$3="Productivity",
INDEX('Productivity Dump'!$E$4:$AJ$500,
MATCH($A102,'Productivity Dump'!$A$4:$A$500,0),
MATCH(R$2,'Productivity Dump'!$E$3:$AJ$3,0)
),
IF(R$3="Attendance",
INDEX('Attendance Dump'!$E$2:$AI$400,
MATCH($A102,'Attendance Dump'!$B$2:$B$400,0),
MATCH(R$2,'Attendance Dump'!$E$1:$AI$1,0)
),
INDEX('Active Hour''s Dump'!$D$3:$AH$337,
MATCH($C102,'Active Hour''s Dump'!$A$3:$A$337,0),
MATCH(R$2,'Active Hour''s Dump'!$D$2:$AH$2,0)
))),"")</f>
        <v>WO</v>
      </c>
      <c r="S102" s="54">
        <f>_xlfn.IFNA(IF(S$3="Productivity",
INDEX('Productivity Dump'!$E$4:$AJ$500,
MATCH($A102,'Productivity Dump'!$A$4:$A$500,0),
MATCH(S$2,'Productivity Dump'!$E$3:$AJ$3,0)
),
IF(S$3="Attendance",
INDEX('Attendance Dump'!$E$2:$AI$400,
MATCH($A102,'Attendance Dump'!$B$2:$B$400,0),
MATCH(S$2,'Attendance Dump'!$E$1:$AI$1,0)
),
INDEX('Active Hour''s Dump'!$D$3:$AH$337,
MATCH($C102,'Active Hour''s Dump'!$A$3:$A$337,0),
MATCH(S$2,'Active Hour''s Dump'!$D$2:$AH$2,0)
))),"")</f>
        <v>8.3333333333333301E-2</v>
      </c>
      <c r="T102" s="13">
        <f>_xlfn.IFNA(IF(T$3="Productivity",
INDEX('Productivity Dump'!$E$4:$AJ$500,
MATCH($A102,'Productivity Dump'!$A$4:$A$500,0),
MATCH(T$2,'Productivity Dump'!$E$3:$AJ$3,0)
),
IF(T$3="Attendance",
INDEX('Attendance Dump'!$E$2:$AI$400,
MATCH($A102,'Attendance Dump'!$B$2:$B$400,0),
MATCH(T$2,'Attendance Dump'!$E$1:$AI$1,0)
),
INDEX('Active Hour''s Dump'!$D$3:$AH$337,
MATCH($C102,'Active Hour''s Dump'!$A$3:$A$337,0),
MATCH(T$2,'Active Hour''s Dump'!$D$2:$AH$2,0)
))),"")</f>
        <v>934.95100000000002</v>
      </c>
      <c r="U102" s="13" t="str">
        <f>_xlfn.IFNA(IF(U$3="Productivity",
INDEX('Productivity Dump'!$E$4:$AJ$500,
MATCH($A102,'Productivity Dump'!$A$4:$A$500,0),
MATCH(U$2,'Productivity Dump'!$E$3:$AJ$3,0)
),
IF(U$3="Attendance",
INDEX('Attendance Dump'!$E$2:$AI$400,
MATCH($A102,'Attendance Dump'!$B$2:$B$400,0),
MATCH(U$2,'Attendance Dump'!$E$1:$AI$1,0)
),
INDEX('Active Hour''s Dump'!$D$3:$AH$337,
MATCH($C102,'Active Hour''s Dump'!$A$3:$A$337,0),
MATCH(U$2,'Active Hour''s Dump'!$D$2:$AH$2,0)
))),"")</f>
        <v>P</v>
      </c>
      <c r="V102" s="54">
        <f>_xlfn.IFNA(IF(V$3="Productivity",
INDEX('Productivity Dump'!$E$4:$AJ$500,
MATCH($A102,'Productivity Dump'!$A$4:$A$500,0),
MATCH(V$2,'Productivity Dump'!$E$3:$AJ$3,0)
),
IF(V$3="Attendance",
INDEX('Attendance Dump'!$E$2:$AI$400,
MATCH($A102,'Attendance Dump'!$B$2:$B$400,0),
MATCH(V$2,'Attendance Dump'!$E$1:$AI$1,0)
),
INDEX('Active Hour''s Dump'!$D$3:$AH$337,
MATCH($C102,'Active Hour''s Dump'!$A$3:$A$337,0),
MATCH(V$2,'Active Hour''s Dump'!$D$2:$AH$2,0)
))),"")</f>
        <v>4.8333333333333304</v>
      </c>
      <c r="W102" s="13">
        <f>_xlfn.IFNA(IF(W$3="Productivity",
INDEX('Productivity Dump'!$E$4:$AJ$500,
MATCH($A102,'Productivity Dump'!$A$4:$A$500,0),
MATCH(W$2,'Productivity Dump'!$E$3:$AJ$3,0)
),
IF(W$3="Attendance",
INDEX('Attendance Dump'!$E$2:$AI$400,
MATCH($A102,'Attendance Dump'!$B$2:$B$400,0),
MATCH(W$2,'Attendance Dump'!$E$1:$AI$1,0)
),
INDEX('Active Hour''s Dump'!$D$3:$AH$337,
MATCH($C102,'Active Hour''s Dump'!$A$3:$A$337,0),
MATCH(W$2,'Active Hour''s Dump'!$D$2:$AH$2,0)
))),"")</f>
        <v>1415.4919999999995</v>
      </c>
      <c r="X102" s="13" t="str">
        <f>_xlfn.IFNA(IF(X$3="Productivity",
INDEX('Productivity Dump'!$E$4:$AJ$500,
MATCH($A102,'Productivity Dump'!$A$4:$A$500,0),
MATCH(X$2,'Productivity Dump'!$E$3:$AJ$3,0)
),
IF(X$3="Attendance",
INDEX('Attendance Dump'!$E$2:$AI$400,
MATCH($A102,'Attendance Dump'!$B$2:$B$400,0),
MATCH(X$2,'Attendance Dump'!$E$1:$AI$1,0)
),
INDEX('Active Hour''s Dump'!$D$3:$AH$337,
MATCH($C102,'Active Hour''s Dump'!$A$3:$A$337,0),
MATCH(X$2,'Active Hour''s Dump'!$D$2:$AH$2,0)
))),"")</f>
        <v>P</v>
      </c>
      <c r="Y102" s="54">
        <f>_xlfn.IFNA(IF(Y$3="Productivity",
INDEX('Productivity Dump'!$E$4:$AJ$500,
MATCH($A102,'Productivity Dump'!$A$4:$A$500,0),
MATCH(Y$2,'Productivity Dump'!$E$3:$AJ$3,0)
),
IF(Y$3="Attendance",
INDEX('Attendance Dump'!$E$2:$AI$400,
MATCH($A102,'Attendance Dump'!$B$2:$B$400,0),
MATCH(Y$2,'Attendance Dump'!$E$1:$AI$1,0)
),
INDEX('Active Hour''s Dump'!$D$3:$AH$337,
MATCH($C102,'Active Hour''s Dump'!$A$3:$A$337,0),
MATCH(Y$2,'Active Hour''s Dump'!$D$2:$AH$2,0)
))),"")</f>
        <v>7.5</v>
      </c>
      <c r="Z102" s="13">
        <f>_xlfn.IFNA(IF(Z$3="Productivity",
INDEX('Productivity Dump'!$E$4:$AJ$500,
MATCH($A102,'Productivity Dump'!$A$4:$A$500,0),
MATCH(Z$2,'Productivity Dump'!$E$3:$AJ$3,0)
),
IF(Z$3="Attendance",
INDEX('Attendance Dump'!$E$2:$AI$400,
MATCH($A102,'Attendance Dump'!$B$2:$B$400,0),
MATCH(Z$2,'Attendance Dump'!$E$1:$AI$1,0)
),
INDEX('Active Hour''s Dump'!$D$3:$AH$337,
MATCH($C102,'Active Hour''s Dump'!$A$3:$A$337,0),
MATCH(Z$2,'Active Hour''s Dump'!$D$2:$AH$2,0)
))),"")</f>
        <v>1226.3409999999999</v>
      </c>
      <c r="AA102" s="13" t="str">
        <f>_xlfn.IFNA(IF(AA$3="Productivity",
INDEX('Productivity Dump'!$E$4:$AJ$500,
MATCH($A102,'Productivity Dump'!$A$4:$A$500,0),
MATCH(AA$2,'Productivity Dump'!$E$3:$AJ$3,0)
),
IF(AA$3="Attendance",
INDEX('Attendance Dump'!$E$2:$AI$400,
MATCH($A102,'Attendance Dump'!$B$2:$B$400,0),
MATCH(AA$2,'Attendance Dump'!$E$1:$AI$1,0)
),
INDEX('Active Hour''s Dump'!$D$3:$AH$337,
MATCH($C102,'Active Hour''s Dump'!$A$3:$A$337,0),
MATCH(AA$2,'Active Hour''s Dump'!$D$2:$AH$2,0)
))),"")</f>
        <v>P</v>
      </c>
      <c r="AB102" s="54">
        <f>_xlfn.IFNA(IF(AB$3="Productivity",
INDEX('Productivity Dump'!$E$4:$AJ$500,
MATCH($A102,'Productivity Dump'!$A$4:$A$500,0),
MATCH(AB$2,'Productivity Dump'!$E$3:$AJ$3,0)
),
IF(AB$3="Attendance",
INDEX('Attendance Dump'!$E$2:$AI$400,
MATCH($A102,'Attendance Dump'!$B$2:$B$400,0),
MATCH(AB$2,'Attendance Dump'!$E$1:$AI$1,0)
),
INDEX('Active Hour''s Dump'!$D$3:$AH$337,
MATCH($C102,'Active Hour''s Dump'!$A$3:$A$337,0),
MATCH(AB$2,'Active Hour''s Dump'!$D$2:$AH$2,0)
))),"")</f>
        <v>6.6666666666666696</v>
      </c>
      <c r="AC102" s="13">
        <f>_xlfn.IFNA(IF(AC$3="Productivity",
INDEX('Productivity Dump'!$E$4:$AJ$500,
MATCH($A102,'Productivity Dump'!$A$4:$A$500,0),
MATCH(AC$2,'Productivity Dump'!$E$3:$AJ$3,0)
),
IF(AC$3="Attendance",
INDEX('Attendance Dump'!$E$2:$AI$400,
MATCH($A102,'Attendance Dump'!$B$2:$B$400,0),
MATCH(AC$2,'Attendance Dump'!$E$1:$AI$1,0)
),
INDEX('Active Hour''s Dump'!$D$3:$AH$337,
MATCH($C102,'Active Hour''s Dump'!$A$3:$A$337,0),
MATCH(AC$2,'Active Hour''s Dump'!$D$2:$AH$2,0)
))),"")</f>
        <v>1466.6720000000003</v>
      </c>
      <c r="AD102" s="13" t="str">
        <f>_xlfn.IFNA(IF(AD$3="Productivity",
INDEX('Productivity Dump'!$E$4:$AJ$500,
MATCH($A102,'Productivity Dump'!$A$4:$A$500,0),
MATCH(AD$2,'Productivity Dump'!$E$3:$AJ$3,0)
),
IF(AD$3="Attendance",
INDEX('Attendance Dump'!$E$2:$AI$400,
MATCH($A102,'Attendance Dump'!$B$2:$B$400,0),
MATCH(AD$2,'Attendance Dump'!$E$1:$AI$1,0)
),
INDEX('Active Hour''s Dump'!$D$3:$AH$337,
MATCH($C102,'Active Hour''s Dump'!$A$3:$A$337,0),
MATCH(AD$2,'Active Hour''s Dump'!$D$2:$AH$2,0)
))),"")</f>
        <v>P</v>
      </c>
      <c r="AE102" s="54">
        <f>_xlfn.IFNA(IF(AE$3="Productivity",
INDEX('Productivity Dump'!$E$4:$AJ$500,
MATCH($A102,'Productivity Dump'!$A$4:$A$500,0),
MATCH(AE$2,'Productivity Dump'!$E$3:$AJ$3,0)
),
IF(AE$3="Attendance",
INDEX('Attendance Dump'!$E$2:$AI$400,
MATCH($A102,'Attendance Dump'!$B$2:$B$400,0),
MATCH(AE$2,'Attendance Dump'!$E$1:$AI$1,0)
),
INDEX('Active Hour''s Dump'!$D$3:$AH$337,
MATCH($C102,'Active Hour''s Dump'!$A$3:$A$337,0),
MATCH(AE$2,'Active Hour''s Dump'!$D$2:$AH$2,0)
))),"")</f>
        <v>6.8333333333333304</v>
      </c>
      <c r="AF102" s="13">
        <f>_xlfn.IFNA(IF(AF$3="Productivity",
INDEX('Productivity Dump'!$E$4:$AJ$500,
MATCH($A102,'Productivity Dump'!$A$4:$A$500,0),
MATCH(AF$2,'Productivity Dump'!$E$3:$AJ$3,0)
),
IF(AF$3="Attendance",
INDEX('Attendance Dump'!$E$2:$AI$400,
MATCH($A102,'Attendance Dump'!$B$2:$B$400,0),
MATCH(AF$2,'Attendance Dump'!$E$1:$AI$1,0)
),
INDEX('Active Hour''s Dump'!$D$3:$AH$337,
MATCH($C102,'Active Hour''s Dump'!$A$3:$A$337,0),
MATCH(AF$2,'Active Hour''s Dump'!$D$2:$AH$2,0)
))),"")</f>
        <v>1299.5549999999996</v>
      </c>
      <c r="AG102" s="13" t="str">
        <f>_xlfn.IFNA(IF(AG$3="Productivity",
INDEX('Productivity Dump'!$E$4:$AJ$500,
MATCH($A102,'Productivity Dump'!$A$4:$A$500,0),
MATCH(AG$2,'Productivity Dump'!$E$3:$AJ$3,0)
),
IF(AG$3="Attendance",
INDEX('Attendance Dump'!$E$2:$AI$400,
MATCH($A102,'Attendance Dump'!$B$2:$B$400,0),
MATCH(AG$2,'Attendance Dump'!$E$1:$AI$1,0)
),
INDEX('Active Hour''s Dump'!$D$3:$AH$337,
MATCH($C102,'Active Hour''s Dump'!$A$3:$A$337,0),
MATCH(AG$2,'Active Hour''s Dump'!$D$2:$AH$2,0)
))),"")</f>
        <v>P</v>
      </c>
      <c r="AH102" s="54">
        <f>_xlfn.IFNA(IF(AH$3="Productivity",
INDEX('Productivity Dump'!$E$4:$AJ$500,
MATCH($A102,'Productivity Dump'!$A$4:$A$500,0),
MATCH(AH$2,'Productivity Dump'!$E$3:$AJ$3,0)
),
IF(AH$3="Attendance",
INDEX('Attendance Dump'!$E$2:$AI$400,
MATCH($A102,'Attendance Dump'!$B$2:$B$400,0),
MATCH(AH$2,'Attendance Dump'!$E$1:$AI$1,0)
),
INDEX('Active Hour''s Dump'!$D$3:$AH$337,
MATCH($C102,'Active Hour''s Dump'!$A$3:$A$337,0),
MATCH(AH$2,'Active Hour''s Dump'!$D$2:$AH$2,0)
))),"")</f>
        <v>6.25</v>
      </c>
      <c r="AI102" s="13">
        <f>_xlfn.IFNA(IF(AI$3="Productivity",
INDEX('Productivity Dump'!$E$4:$AJ$500,
MATCH($A102,'Productivity Dump'!$A$4:$A$500,0),
MATCH(AI$2,'Productivity Dump'!$E$3:$AJ$3,0)
),
IF(AI$3="Attendance",
INDEX('Attendance Dump'!$E$2:$AI$400,
MATCH($A102,'Attendance Dump'!$B$2:$B$400,0),
MATCH(AI$2,'Attendance Dump'!$E$1:$AI$1,0)
),
INDEX('Active Hour''s Dump'!$D$3:$AH$337,
MATCH($C102,'Active Hour''s Dump'!$A$3:$A$337,0),
MATCH(AI$2,'Active Hour''s Dump'!$D$2:$AH$2,0)
))),"")</f>
        <v>910.50900000000024</v>
      </c>
      <c r="AJ102" s="13" t="str">
        <f>_xlfn.IFNA(IF(AJ$3="Productivity",
INDEX('Productivity Dump'!$E$4:$AJ$500,
MATCH($A102,'Productivity Dump'!$A$4:$A$500,0),
MATCH(AJ$2,'Productivity Dump'!$E$3:$AJ$3,0)
),
IF(AJ$3="Attendance",
INDEX('Attendance Dump'!$E$2:$AI$400,
MATCH($A102,'Attendance Dump'!$B$2:$B$400,0),
MATCH(AJ$2,'Attendance Dump'!$E$1:$AI$1,0)
),
INDEX('Active Hour''s Dump'!$D$3:$AH$337,
MATCH($C102,'Active Hour''s Dump'!$A$3:$A$337,0),
MATCH(AJ$2,'Active Hour''s Dump'!$D$2:$AH$2,0)
))),"")</f>
        <v>P</v>
      </c>
      <c r="AK102" s="54">
        <f>_xlfn.IFNA(IF(AK$3="Productivity",
INDEX('Productivity Dump'!$E$4:$AJ$500,
MATCH($A102,'Productivity Dump'!$A$4:$A$500,0),
MATCH(AK$2,'Productivity Dump'!$E$3:$AJ$3,0)
),
IF(AK$3="Attendance",
INDEX('Attendance Dump'!$E$2:$AI$400,
MATCH($A102,'Attendance Dump'!$B$2:$B$400,0),
MATCH(AK$2,'Attendance Dump'!$E$1:$AI$1,0)
),
INDEX('Active Hour''s Dump'!$D$3:$AH$337,
MATCH($C102,'Active Hour''s Dump'!$A$3:$A$337,0),
MATCH(AK$2,'Active Hour''s Dump'!$D$2:$AH$2,0)
))),"")</f>
        <v>4.8333333333333304</v>
      </c>
      <c r="AL102" s="13">
        <f>_xlfn.IFNA(IF(AL$3="Productivity",
INDEX('Productivity Dump'!$E$4:$AJ$500,
MATCH($A102,'Productivity Dump'!$A$4:$A$500,0),
MATCH(AL$2,'Productivity Dump'!$E$3:$AJ$3,0)
),
IF(AL$3="Attendance",
INDEX('Attendance Dump'!$E$2:$AI$400,
MATCH($A102,'Attendance Dump'!$B$2:$B$400,0),
MATCH(AL$2,'Attendance Dump'!$E$1:$AI$1,0)
),
INDEX('Active Hour''s Dump'!$D$3:$AH$337,
MATCH($C102,'Active Hour''s Dump'!$A$3:$A$337,0),
MATCH(AL$2,'Active Hour''s Dump'!$D$2:$AH$2,0)
))),"")</f>
        <v>0</v>
      </c>
      <c r="AM102" s="13" t="str">
        <f>_xlfn.IFNA(IF(AM$3="Productivity",
INDEX('Productivity Dump'!$E$4:$AJ$500,
MATCH($A102,'Productivity Dump'!$A$4:$A$500,0),
MATCH(AM$2,'Productivity Dump'!$E$3:$AJ$3,0)
),
IF(AM$3="Attendance",
INDEX('Attendance Dump'!$E$2:$AI$400,
MATCH($A102,'Attendance Dump'!$B$2:$B$400,0),
MATCH(AM$2,'Attendance Dump'!$E$1:$AI$1,0)
),
INDEX('Active Hour''s Dump'!$D$3:$AH$337,
MATCH($C102,'Active Hour''s Dump'!$A$3:$A$337,0),
MATCH(AM$2,'Active Hour''s Dump'!$D$2:$AH$2,0)
))),"")</f>
        <v>WO</v>
      </c>
      <c r="AN102" s="54">
        <f>_xlfn.IFNA(IF(AN$3="Productivity",
INDEX('Productivity Dump'!$E$4:$AJ$500,
MATCH($A102,'Productivity Dump'!$A$4:$A$500,0),
MATCH(AN$2,'Productivity Dump'!$E$3:$AJ$3,0)
),
IF(AN$3="Attendance",
INDEX('Attendance Dump'!$E$2:$AI$400,
MATCH($A102,'Attendance Dump'!$B$2:$B$400,0),
MATCH(AN$2,'Attendance Dump'!$E$1:$AI$1,0)
),
INDEX('Active Hour''s Dump'!$D$3:$AH$337,
MATCH($C102,'Active Hour''s Dump'!$A$3:$A$337,0),
MATCH(AN$2,'Active Hour''s Dump'!$D$2:$AH$2,0)
))),"")</f>
        <v>8.3333333333333301E-2</v>
      </c>
      <c r="AO102" s="13">
        <f>_xlfn.IFNA(IF(AO$3="Productivity",
INDEX('Productivity Dump'!$E$4:$AJ$500,
MATCH($A102,'Productivity Dump'!$A$4:$A$500,0),
MATCH(AO$2,'Productivity Dump'!$E$3:$AJ$3,0)
),
IF(AO$3="Attendance",
INDEX('Attendance Dump'!$E$2:$AI$400,
MATCH($A102,'Attendance Dump'!$B$2:$B$400,0),
MATCH(AO$2,'Attendance Dump'!$E$1:$AI$1,0)
),
INDEX('Active Hour''s Dump'!$D$3:$AH$337,
MATCH($C102,'Active Hour''s Dump'!$A$3:$A$337,0),
MATCH(AO$2,'Active Hour''s Dump'!$D$2:$AH$2,0)
))),"")</f>
        <v>865.87400000000002</v>
      </c>
      <c r="AP102" s="13" t="str">
        <f>_xlfn.IFNA(IF(AP$3="Productivity",
INDEX('Productivity Dump'!$E$4:$AJ$500,
MATCH($A102,'Productivity Dump'!$A$4:$A$500,0),
MATCH(AP$2,'Productivity Dump'!$E$3:$AJ$3,0)
),
IF(AP$3="Attendance",
INDEX('Attendance Dump'!$E$2:$AI$400,
MATCH($A102,'Attendance Dump'!$B$2:$B$400,0),
MATCH(AP$2,'Attendance Dump'!$E$1:$AI$1,0)
),
INDEX('Active Hour''s Dump'!$D$3:$AH$337,
MATCH($C102,'Active Hour''s Dump'!$A$3:$A$337,0),
MATCH(AP$2,'Active Hour''s Dump'!$D$2:$AH$2,0)
))),"")</f>
        <v>P</v>
      </c>
      <c r="AQ102" s="54">
        <f>_xlfn.IFNA(IF(AQ$3="Productivity",
INDEX('Productivity Dump'!$E$4:$AJ$500,
MATCH($A102,'Productivity Dump'!$A$4:$A$500,0),
MATCH(AQ$2,'Productivity Dump'!$E$3:$AJ$3,0)
),
IF(AQ$3="Attendance",
INDEX('Attendance Dump'!$E$2:$AI$400,
MATCH($A102,'Attendance Dump'!$B$2:$B$400,0),
MATCH(AQ$2,'Attendance Dump'!$E$1:$AI$1,0)
),
INDEX('Active Hour''s Dump'!$D$3:$AH$337,
MATCH($C102,'Active Hour''s Dump'!$A$3:$A$337,0),
MATCH(AQ$2,'Active Hour''s Dump'!$D$2:$AH$2,0)
))),"")</f>
        <v>5.1666666666666696</v>
      </c>
      <c r="AR102" s="13">
        <f>_xlfn.IFNA(IF(AR$3="Productivity",
INDEX('Productivity Dump'!$E$4:$AJ$500,
MATCH($A102,'Productivity Dump'!$A$4:$A$500,0),
MATCH(AR$2,'Productivity Dump'!$E$3:$AJ$3,0)
),
IF(AR$3="Attendance",
INDEX('Attendance Dump'!$E$2:$AI$400,
MATCH($A102,'Attendance Dump'!$B$2:$B$400,0),
MATCH(AR$2,'Attendance Dump'!$E$1:$AI$1,0)
),
INDEX('Active Hour''s Dump'!$D$3:$AH$337,
MATCH($C102,'Active Hour''s Dump'!$A$3:$A$337,0),
MATCH(AR$2,'Active Hour''s Dump'!$D$2:$AH$2,0)
))),"")</f>
        <v>1275.5819999999999</v>
      </c>
      <c r="AS102" s="13" t="str">
        <f>_xlfn.IFNA(IF(AS$3="Productivity",
INDEX('Productivity Dump'!$E$4:$AJ$500,
MATCH($A102,'Productivity Dump'!$A$4:$A$500,0),
MATCH(AS$2,'Productivity Dump'!$E$3:$AJ$3,0)
),
IF(AS$3="Attendance",
INDEX('Attendance Dump'!$E$2:$AI$400,
MATCH($A102,'Attendance Dump'!$B$2:$B$400,0),
MATCH(AS$2,'Attendance Dump'!$E$1:$AI$1,0)
),
INDEX('Active Hour''s Dump'!$D$3:$AH$337,
MATCH($C102,'Active Hour''s Dump'!$A$3:$A$337,0),
MATCH(AS$2,'Active Hour''s Dump'!$D$2:$AH$2,0)
))),"")</f>
        <v>P</v>
      </c>
      <c r="AT102" s="54">
        <f>_xlfn.IFNA(IF(AT$3="Productivity",
INDEX('Productivity Dump'!$E$4:$AJ$500,
MATCH($A102,'Productivity Dump'!$A$4:$A$500,0),
MATCH(AT$2,'Productivity Dump'!$E$3:$AJ$3,0)
),
IF(AT$3="Attendance",
INDEX('Attendance Dump'!$E$2:$AI$400,
MATCH($A102,'Attendance Dump'!$B$2:$B$400,0),
MATCH(AT$2,'Attendance Dump'!$E$1:$AI$1,0)
),
INDEX('Active Hour''s Dump'!$D$3:$AH$337,
MATCH($C102,'Active Hour''s Dump'!$A$3:$A$337,0),
MATCH(AT$2,'Active Hour''s Dump'!$D$2:$AH$2,0)
))),"")</f>
        <v>7.6666666666666696</v>
      </c>
      <c r="AU102" s="13">
        <f>_xlfn.IFNA(IF(AU$3="Productivity",
INDEX('Productivity Dump'!$E$4:$AJ$500,
MATCH($A102,'Productivity Dump'!$A$4:$A$500,0),
MATCH(AU$2,'Productivity Dump'!$E$3:$AJ$3,0)
),
IF(AU$3="Attendance",
INDEX('Attendance Dump'!$E$2:$AI$400,
MATCH($A102,'Attendance Dump'!$B$2:$B$400,0),
MATCH(AU$2,'Attendance Dump'!$E$1:$AI$1,0)
),
INDEX('Active Hour''s Dump'!$D$3:$AH$337,
MATCH($C102,'Active Hour''s Dump'!$A$3:$A$337,0),
MATCH(AU$2,'Active Hour''s Dump'!$D$2:$AH$2,0)
))),"")</f>
        <v>1476.9179999999999</v>
      </c>
      <c r="AV102" s="13" t="str">
        <f>_xlfn.IFNA(IF(AV$3="Productivity",
INDEX('Productivity Dump'!$E$4:$AJ$500,
MATCH($A102,'Productivity Dump'!$A$4:$A$500,0),
MATCH(AV$2,'Productivity Dump'!$E$3:$AJ$3,0)
),
IF(AV$3="Attendance",
INDEX('Attendance Dump'!$E$2:$AI$400,
MATCH($A102,'Attendance Dump'!$B$2:$B$400,0),
MATCH(AV$2,'Attendance Dump'!$E$1:$AI$1,0)
),
INDEX('Active Hour''s Dump'!$D$3:$AH$337,
MATCH($C102,'Active Hour''s Dump'!$A$3:$A$337,0),
MATCH(AV$2,'Active Hour''s Dump'!$D$2:$AH$2,0)
))),"")</f>
        <v>P</v>
      </c>
      <c r="AW102" s="54">
        <f>_xlfn.IFNA(IF(AW$3="Productivity",
INDEX('Productivity Dump'!$E$4:$AJ$500,
MATCH($A102,'Productivity Dump'!$A$4:$A$500,0),
MATCH(AW$2,'Productivity Dump'!$E$3:$AJ$3,0)
),
IF(AW$3="Attendance",
INDEX('Attendance Dump'!$E$2:$AI$400,
MATCH($A102,'Attendance Dump'!$B$2:$B$400,0),
MATCH(AW$2,'Attendance Dump'!$E$1:$AI$1,0)
),
INDEX('Active Hour''s Dump'!$D$3:$AH$337,
MATCH($C102,'Active Hour''s Dump'!$A$3:$A$337,0),
MATCH(AW$2,'Active Hour''s Dump'!$D$2:$AH$2,0)
))),"")</f>
        <v>6.9166666666666696</v>
      </c>
      <c r="AX102" s="13">
        <f>_xlfn.IFNA(IF(AX$3="Productivity",
INDEX('Productivity Dump'!$E$4:$AJ$500,
MATCH($A102,'Productivity Dump'!$A$4:$A$500,0),
MATCH(AX$2,'Productivity Dump'!$E$3:$AJ$3,0)
),
IF(AX$3="Attendance",
INDEX('Attendance Dump'!$E$2:$AI$400,
MATCH($A102,'Attendance Dump'!$B$2:$B$400,0),
MATCH(AX$2,'Attendance Dump'!$E$1:$AI$1,0)
),
INDEX('Active Hour''s Dump'!$D$3:$AH$337,
MATCH($C102,'Active Hour''s Dump'!$A$3:$A$337,0),
MATCH(AX$2,'Active Hour''s Dump'!$D$2:$AH$2,0)
))),"")</f>
        <v>1353.6379999999999</v>
      </c>
      <c r="AY102" s="13" t="str">
        <f>_xlfn.IFNA(IF(AY$3="Productivity",
INDEX('Productivity Dump'!$E$4:$AJ$500,
MATCH($A102,'Productivity Dump'!$A$4:$A$500,0),
MATCH(AY$2,'Productivity Dump'!$E$3:$AJ$3,0)
),
IF(AY$3="Attendance",
INDEX('Attendance Dump'!$E$2:$AI$400,
MATCH($A102,'Attendance Dump'!$B$2:$B$400,0),
MATCH(AY$2,'Attendance Dump'!$E$1:$AI$1,0)
),
INDEX('Active Hour''s Dump'!$D$3:$AH$337,
MATCH($C102,'Active Hour''s Dump'!$A$3:$A$337,0),
MATCH(AY$2,'Active Hour''s Dump'!$D$2:$AH$2,0)
))),"")</f>
        <v>P</v>
      </c>
      <c r="AZ102" s="54">
        <f>_xlfn.IFNA(IF(AZ$3="Productivity",
INDEX('Productivity Dump'!$E$4:$AJ$500,
MATCH($A102,'Productivity Dump'!$A$4:$A$500,0),
MATCH(AZ$2,'Productivity Dump'!$E$3:$AJ$3,0)
),
IF(AZ$3="Attendance",
INDEX('Attendance Dump'!$E$2:$AI$400,
MATCH($A102,'Attendance Dump'!$B$2:$B$400,0),
MATCH(AZ$2,'Attendance Dump'!$E$1:$AI$1,0)
),
INDEX('Active Hour''s Dump'!$D$3:$AH$337,
MATCH($C102,'Active Hour''s Dump'!$A$3:$A$337,0),
MATCH(AZ$2,'Active Hour''s Dump'!$D$2:$AH$2,0)
))),"")</f>
        <v>7.0833333333333304</v>
      </c>
      <c r="BA102" s="13">
        <f>_xlfn.IFNA(IF(BA$3="Productivity",
INDEX('Productivity Dump'!$E$4:$AJ$500,
MATCH($A102,'Productivity Dump'!$A$4:$A$500,0),
MATCH(BA$2,'Productivity Dump'!$E$3:$AJ$3,0)
),
IF(BA$3="Attendance",
INDEX('Attendance Dump'!$E$2:$AI$400,
MATCH($A102,'Attendance Dump'!$B$2:$B$400,0),
MATCH(BA$2,'Attendance Dump'!$E$1:$AI$1,0)
),
INDEX('Active Hour''s Dump'!$D$3:$AH$337,
MATCH($C102,'Active Hour''s Dump'!$A$3:$A$337,0),
MATCH(BA$2,'Active Hour''s Dump'!$D$2:$AH$2,0)
))),"")</f>
        <v>1346.7510000000002</v>
      </c>
      <c r="BB102" s="13" t="str">
        <f>_xlfn.IFNA(IF(BB$3="Productivity",
INDEX('Productivity Dump'!$E$4:$AJ$500,
MATCH($A102,'Productivity Dump'!$A$4:$A$500,0),
MATCH(BB$2,'Productivity Dump'!$E$3:$AJ$3,0)
),
IF(BB$3="Attendance",
INDEX('Attendance Dump'!$E$2:$AI$400,
MATCH($A102,'Attendance Dump'!$B$2:$B$400,0),
MATCH(BB$2,'Attendance Dump'!$E$1:$AI$1,0)
),
INDEX('Active Hour''s Dump'!$D$3:$AH$337,
MATCH($C102,'Active Hour''s Dump'!$A$3:$A$337,0),
MATCH(BB$2,'Active Hour''s Dump'!$D$2:$AH$2,0)
))),"")</f>
        <v>P</v>
      </c>
      <c r="BC102" s="54">
        <f>_xlfn.IFNA(IF(BC$3="Productivity",
INDEX('Productivity Dump'!$E$4:$AJ$500,
MATCH($A102,'Productivity Dump'!$A$4:$A$500,0),
MATCH(BC$2,'Productivity Dump'!$E$3:$AJ$3,0)
),
IF(BC$3="Attendance",
INDEX('Attendance Dump'!$E$2:$AI$400,
MATCH($A102,'Attendance Dump'!$B$2:$B$400,0),
MATCH(BC$2,'Attendance Dump'!$E$1:$AI$1,0)
),
INDEX('Active Hour''s Dump'!$D$3:$AH$337,
MATCH($C102,'Active Hour''s Dump'!$A$3:$A$337,0),
MATCH(BC$2,'Active Hour''s Dump'!$D$2:$AH$2,0)
))),"")</f>
        <v>7.5</v>
      </c>
      <c r="BD102" s="13">
        <f>_xlfn.IFNA(IF(BD$3="Productivity",
INDEX('Productivity Dump'!$E$4:$AJ$500,
MATCH($A102,'Productivity Dump'!$A$4:$A$500,0),
MATCH(BD$2,'Productivity Dump'!$E$3:$AJ$3,0)
),
IF(BD$3="Attendance",
INDEX('Attendance Dump'!$E$2:$AI$400,
MATCH($A102,'Attendance Dump'!$B$2:$B$400,0),
MATCH(BD$2,'Attendance Dump'!$E$1:$AI$1,0)
),
INDEX('Active Hour''s Dump'!$D$3:$AH$337,
MATCH($C102,'Active Hour''s Dump'!$A$3:$A$337,0),
MATCH(BD$2,'Active Hour''s Dump'!$D$2:$AH$2,0)
))),"")</f>
        <v>821.45800000000008</v>
      </c>
      <c r="BE102" s="13" t="str">
        <f>_xlfn.IFNA(IF(BE$3="Productivity",
INDEX('Productivity Dump'!$E$4:$AJ$500,
MATCH($A102,'Productivity Dump'!$A$4:$A$500,0),
MATCH(BE$2,'Productivity Dump'!$E$3:$AJ$3,0)
),
IF(BE$3="Attendance",
INDEX('Attendance Dump'!$E$2:$AI$400,
MATCH($A102,'Attendance Dump'!$B$2:$B$400,0),
MATCH(BE$2,'Attendance Dump'!$E$1:$AI$1,0)
),
INDEX('Active Hour''s Dump'!$D$3:$AH$337,
MATCH($C102,'Active Hour''s Dump'!$A$3:$A$337,0),
MATCH(BE$2,'Active Hour''s Dump'!$D$2:$AH$2,0)
))),"")</f>
        <v>P</v>
      </c>
      <c r="BF102" s="54">
        <f>_xlfn.IFNA(IF(BF$3="Productivity",
INDEX('Productivity Dump'!$E$4:$AJ$500,
MATCH($A102,'Productivity Dump'!$A$4:$A$500,0),
MATCH(BF$2,'Productivity Dump'!$E$3:$AJ$3,0)
),
IF(BF$3="Attendance",
INDEX('Attendance Dump'!$E$2:$AI$400,
MATCH($A102,'Attendance Dump'!$B$2:$B$400,0),
MATCH(BF$2,'Attendance Dump'!$E$1:$AI$1,0)
),
INDEX('Active Hour''s Dump'!$D$3:$AH$337,
MATCH($C102,'Active Hour''s Dump'!$A$3:$A$337,0),
MATCH(BF$2,'Active Hour''s Dump'!$D$2:$AH$2,0)
))),"")</f>
        <v>4.0833333333333304</v>
      </c>
      <c r="BG102" s="13">
        <f>_xlfn.IFNA(IF(BG$3="Productivity",
INDEX('Productivity Dump'!$E$4:$AJ$500,
MATCH($A102,'Productivity Dump'!$A$4:$A$500,0),
MATCH(BG$2,'Productivity Dump'!$E$3:$AJ$3,0)
),
IF(BG$3="Attendance",
INDEX('Attendance Dump'!$E$2:$AI$400,
MATCH($A102,'Attendance Dump'!$B$2:$B$400,0),
MATCH(BG$2,'Attendance Dump'!$E$1:$AI$1,0)
),
INDEX('Active Hour''s Dump'!$D$3:$AH$337,
MATCH($C102,'Active Hour''s Dump'!$A$3:$A$337,0),
MATCH(BG$2,'Active Hour''s Dump'!$D$2:$AH$2,0)
))),"")</f>
        <v>46.769000000000005</v>
      </c>
      <c r="BH102" s="13" t="str">
        <f>_xlfn.IFNA(IF(BH$3="Productivity",
INDEX('Productivity Dump'!$E$4:$AJ$500,
MATCH($A102,'Productivity Dump'!$A$4:$A$500,0),
MATCH(BH$2,'Productivity Dump'!$E$3:$AJ$3,0)
),
IF(BH$3="Attendance",
INDEX('Attendance Dump'!$E$2:$AI$400,
MATCH($A102,'Attendance Dump'!$B$2:$B$400,0),
MATCH(BH$2,'Attendance Dump'!$E$1:$AI$1,0)
),
INDEX('Active Hour''s Dump'!$D$3:$AH$337,
MATCH($C102,'Active Hour''s Dump'!$A$3:$A$337,0),
MATCH(BH$2,'Active Hour''s Dump'!$D$2:$AH$2,0)
))),"")</f>
        <v>WO</v>
      </c>
      <c r="BI102" s="54">
        <f>_xlfn.IFNA(IF(BI$3="Productivity",
INDEX('Productivity Dump'!$E$4:$AJ$500,
MATCH($A102,'Productivity Dump'!$A$4:$A$500,0),
MATCH(BI$2,'Productivity Dump'!$E$3:$AJ$3,0)
),
IF(BI$3="Attendance",
INDEX('Attendance Dump'!$E$2:$AI$400,
MATCH($A102,'Attendance Dump'!$B$2:$B$400,0),
MATCH(BI$2,'Attendance Dump'!$E$1:$AI$1,0)
),
INDEX('Active Hour''s Dump'!$D$3:$AH$337,
MATCH($C102,'Active Hour''s Dump'!$A$3:$A$337,0),
MATCH(BI$2,'Active Hour''s Dump'!$D$2:$AH$2,0)
))),"")</f>
        <v>0.33333333333333298</v>
      </c>
      <c r="BJ102" s="13">
        <f>_xlfn.IFNA(IF(BJ$3="Productivity",
INDEX('Productivity Dump'!$E$4:$AJ$500,
MATCH($A102,'Productivity Dump'!$A$4:$A$500,0),
MATCH(BJ$2,'Productivity Dump'!$E$3:$AJ$3,0)
),
IF(BJ$3="Attendance",
INDEX('Attendance Dump'!$E$2:$AI$400,
MATCH($A102,'Attendance Dump'!$B$2:$B$400,0),
MATCH(BJ$2,'Attendance Dump'!$E$1:$AI$1,0)
),
INDEX('Active Hour''s Dump'!$D$3:$AH$337,
MATCH($C102,'Active Hour''s Dump'!$A$3:$A$337,0),
MATCH(BJ$2,'Active Hour''s Dump'!$D$2:$AH$2,0)
))),"")</f>
        <v>881.25900000000001</v>
      </c>
      <c r="BK102" s="13" t="str">
        <f>_xlfn.IFNA(IF(BK$3="Productivity",
INDEX('Productivity Dump'!$E$4:$AJ$500,
MATCH($A102,'Productivity Dump'!$A$4:$A$500,0),
MATCH(BK$2,'Productivity Dump'!$E$3:$AJ$3,0)
),
IF(BK$3="Attendance",
INDEX('Attendance Dump'!$E$2:$AI$400,
MATCH($A102,'Attendance Dump'!$B$2:$B$400,0),
MATCH(BK$2,'Attendance Dump'!$E$1:$AI$1,0)
),
INDEX('Active Hour''s Dump'!$D$3:$AH$337,
MATCH($C102,'Active Hour''s Dump'!$A$3:$A$337,0),
MATCH(BK$2,'Active Hour''s Dump'!$D$2:$AH$2,0)
))),"")</f>
        <v>P</v>
      </c>
      <c r="BL102" s="54">
        <f>_xlfn.IFNA(IF(BL$3="Productivity",
INDEX('Productivity Dump'!$E$4:$AJ$500,
MATCH($A102,'Productivity Dump'!$A$4:$A$500,0),
MATCH(BL$2,'Productivity Dump'!$E$3:$AJ$3,0)
),
IF(BL$3="Attendance",
INDEX('Attendance Dump'!$E$2:$AI$400,
MATCH($A102,'Attendance Dump'!$B$2:$B$400,0),
MATCH(BL$2,'Attendance Dump'!$E$1:$AI$1,0)
),
INDEX('Active Hour''s Dump'!$D$3:$AH$337,
MATCH($C102,'Active Hour''s Dump'!$A$3:$A$337,0),
MATCH(BL$2,'Active Hour''s Dump'!$D$2:$AH$2,0)
))),"")</f>
        <v>5.25</v>
      </c>
      <c r="BM102" s="13">
        <f>_xlfn.IFNA(IF(BM$3="Productivity",
INDEX('Productivity Dump'!$E$4:$AJ$500,
MATCH($A102,'Productivity Dump'!$A$4:$A$500,0),
MATCH(BM$2,'Productivity Dump'!$E$3:$AJ$3,0)
),
IF(BM$3="Attendance",
INDEX('Attendance Dump'!$E$2:$AI$400,
MATCH($A102,'Attendance Dump'!$B$2:$B$400,0),
MATCH(BM$2,'Attendance Dump'!$E$1:$AI$1,0)
),
INDEX('Active Hour''s Dump'!$D$3:$AH$337,
MATCH($C102,'Active Hour''s Dump'!$A$3:$A$337,0),
MATCH(BM$2,'Active Hour''s Dump'!$D$2:$AH$2,0)
))),"")</f>
        <v>1274.106</v>
      </c>
      <c r="BN102" s="13" t="str">
        <f>_xlfn.IFNA(IF(BN$3="Productivity",
INDEX('Productivity Dump'!$E$4:$AJ$500,
MATCH($A102,'Productivity Dump'!$A$4:$A$500,0),
MATCH(BN$2,'Productivity Dump'!$E$3:$AJ$3,0)
),
IF(BN$3="Attendance",
INDEX('Attendance Dump'!$E$2:$AI$400,
MATCH($A102,'Attendance Dump'!$B$2:$B$400,0),
MATCH(BN$2,'Attendance Dump'!$E$1:$AI$1,0)
),
INDEX('Active Hour''s Dump'!$D$3:$AH$337,
MATCH($C102,'Active Hour''s Dump'!$A$3:$A$337,0),
MATCH(BN$2,'Active Hour''s Dump'!$D$2:$AH$2,0)
))),"")</f>
        <v>P</v>
      </c>
      <c r="BO102" s="54">
        <f>_xlfn.IFNA(IF(BO$3="Productivity",
INDEX('Productivity Dump'!$E$4:$AJ$500,
MATCH($A102,'Productivity Dump'!$A$4:$A$500,0),
MATCH(BO$2,'Productivity Dump'!$E$3:$AJ$3,0)
),
IF(BO$3="Attendance",
INDEX('Attendance Dump'!$E$2:$AI$400,
MATCH($A102,'Attendance Dump'!$B$2:$B$400,0),
MATCH(BO$2,'Attendance Dump'!$E$1:$AI$1,0)
),
INDEX('Active Hour''s Dump'!$D$3:$AH$337,
MATCH($C102,'Active Hour''s Dump'!$A$3:$A$337,0),
MATCH(BO$2,'Active Hour''s Dump'!$D$2:$AH$2,0)
))),"")</f>
        <v>7.0833333333333304</v>
      </c>
      <c r="BP102" s="13">
        <f>_xlfn.IFNA(IF(BP$3="Productivity",
INDEX('Productivity Dump'!$E$4:$AJ$500,
MATCH($A102,'Productivity Dump'!$A$4:$A$500,0),
MATCH(BP$2,'Productivity Dump'!$E$3:$AJ$3,0)
),
IF(BP$3="Attendance",
INDEX('Attendance Dump'!$E$2:$AI$400,
MATCH($A102,'Attendance Dump'!$B$2:$B$400,0),
MATCH(BP$2,'Attendance Dump'!$E$1:$AI$1,0)
),
INDEX('Active Hour''s Dump'!$D$3:$AH$337,
MATCH($C102,'Active Hour''s Dump'!$A$3:$A$337,0),
MATCH(BP$2,'Active Hour''s Dump'!$D$2:$AH$2,0)
))),"")</f>
        <v>1345.8009999999999</v>
      </c>
      <c r="BQ102" s="13" t="str">
        <f>_xlfn.IFNA(IF(BQ$3="Productivity",
INDEX('Productivity Dump'!$E$4:$AJ$500,
MATCH($A102,'Productivity Dump'!$A$4:$A$500,0),
MATCH(BQ$2,'Productivity Dump'!$E$3:$AJ$3,0)
),
IF(BQ$3="Attendance",
INDEX('Attendance Dump'!$E$2:$AI$400,
MATCH($A102,'Attendance Dump'!$B$2:$B$400,0),
MATCH(BQ$2,'Attendance Dump'!$E$1:$AI$1,0)
),
INDEX('Active Hour''s Dump'!$D$3:$AH$337,
MATCH($C102,'Active Hour''s Dump'!$A$3:$A$337,0),
MATCH(BQ$2,'Active Hour''s Dump'!$D$2:$AH$2,0)
))),"")</f>
        <v>P</v>
      </c>
      <c r="BR102" s="54">
        <f>_xlfn.IFNA(IF(BR$3="Productivity",
INDEX('Productivity Dump'!$E$4:$AJ$500,
MATCH($A102,'Productivity Dump'!$A$4:$A$500,0),
MATCH(BR$2,'Productivity Dump'!$E$3:$AJ$3,0)
),
IF(BR$3="Attendance",
INDEX('Attendance Dump'!$E$2:$AI$400,
MATCH($A102,'Attendance Dump'!$B$2:$B$400,0),
MATCH(BR$2,'Attendance Dump'!$E$1:$AI$1,0)
),
INDEX('Active Hour''s Dump'!$D$3:$AH$337,
MATCH($C102,'Active Hour''s Dump'!$A$3:$A$337,0),
MATCH(BR$2,'Active Hour''s Dump'!$D$2:$AH$2,0)
))),"")</f>
        <v>7.1666666666666696</v>
      </c>
      <c r="BS102" s="13">
        <f>_xlfn.IFNA(IF(BS$3="Productivity",
INDEX('Productivity Dump'!$E$4:$AJ$500,
MATCH($A102,'Productivity Dump'!$A$4:$A$500,0),
MATCH(BS$2,'Productivity Dump'!$E$3:$AJ$3,0)
),
IF(BS$3="Attendance",
INDEX('Attendance Dump'!$E$2:$AI$400,
MATCH($A102,'Attendance Dump'!$B$2:$B$400,0),
MATCH(BS$2,'Attendance Dump'!$E$1:$AI$1,0)
),
INDEX('Active Hour''s Dump'!$D$3:$AH$337,
MATCH($C102,'Active Hour''s Dump'!$A$3:$A$337,0),
MATCH(BS$2,'Active Hour''s Dump'!$D$2:$AH$2,0)
))),"")</f>
        <v>852.84699999999987</v>
      </c>
      <c r="BT102" s="13" t="str">
        <f>_xlfn.IFNA(IF(BT$3="Productivity",
INDEX('Productivity Dump'!$E$4:$AJ$500,
MATCH($A102,'Productivity Dump'!$A$4:$A$500,0),
MATCH(BT$2,'Productivity Dump'!$E$3:$AJ$3,0)
),
IF(BT$3="Attendance",
INDEX('Attendance Dump'!$E$2:$AI$400,
MATCH($A102,'Attendance Dump'!$B$2:$B$400,0),
MATCH(BT$2,'Attendance Dump'!$E$1:$AI$1,0)
),
INDEX('Active Hour''s Dump'!$D$3:$AH$337,
MATCH($C102,'Active Hour''s Dump'!$A$3:$A$337,0),
MATCH(BT$2,'Active Hour''s Dump'!$D$2:$AH$2,0)
))),"")</f>
        <v>H(P)</v>
      </c>
      <c r="BU102" s="54">
        <f>_xlfn.IFNA(IF(BU$3="Productivity",
INDEX('Productivity Dump'!$E$4:$AJ$500,
MATCH($A102,'Productivity Dump'!$A$4:$A$500,0),
MATCH(BU$2,'Productivity Dump'!$E$3:$AJ$3,0)
),
IF(BU$3="Attendance",
INDEX('Attendance Dump'!$E$2:$AI$400,
MATCH($A102,'Attendance Dump'!$B$2:$B$400,0),
MATCH(BU$2,'Attendance Dump'!$E$1:$AI$1,0)
),
INDEX('Active Hour''s Dump'!$D$3:$AH$337,
MATCH($C102,'Active Hour''s Dump'!$A$3:$A$337,0),
MATCH(BU$2,'Active Hour''s Dump'!$D$2:$AH$2,0)
))),"")</f>
        <v>4.8333333333333304</v>
      </c>
      <c r="BV102" s="13">
        <f>_xlfn.IFNA(IF(BV$3="Productivity",
INDEX('Productivity Dump'!$E$4:$AJ$500,
MATCH($A102,'Productivity Dump'!$A$4:$A$500,0),
MATCH(BV$2,'Productivity Dump'!$E$3:$AJ$3,0)
),
IF(BV$3="Attendance",
INDEX('Attendance Dump'!$E$2:$AI$400,
MATCH($A102,'Attendance Dump'!$B$2:$B$400,0),
MATCH(BV$2,'Attendance Dump'!$E$1:$AI$1,0)
),
INDEX('Active Hour''s Dump'!$D$3:$AH$337,
MATCH($C102,'Active Hour''s Dump'!$A$3:$A$337,0),
MATCH(BV$2,'Active Hour''s Dump'!$D$2:$AH$2,0)
))),"")</f>
        <v>743.15300000000013</v>
      </c>
      <c r="BW102" s="13" t="str">
        <f>_xlfn.IFNA(IF(BW$3="Productivity",
INDEX('Productivity Dump'!$E$4:$AJ$500,
MATCH($A102,'Productivity Dump'!$A$4:$A$500,0),
MATCH(BW$2,'Productivity Dump'!$E$3:$AJ$3,0)
),
IF(BW$3="Attendance",
INDEX('Attendance Dump'!$E$2:$AI$400,
MATCH($A102,'Attendance Dump'!$B$2:$B$400,0),
MATCH(BW$2,'Attendance Dump'!$E$1:$AI$1,0)
),
INDEX('Active Hour''s Dump'!$D$3:$AH$337,
MATCH($C102,'Active Hour''s Dump'!$A$3:$A$337,0),
MATCH(BW$2,'Active Hour''s Dump'!$D$2:$AH$2,0)
))),"")</f>
        <v>PL</v>
      </c>
      <c r="BX102" s="54">
        <f>_xlfn.IFNA(IF(BX$3="Productivity",
INDEX('Productivity Dump'!$E$4:$AJ$500,
MATCH($A102,'Productivity Dump'!$A$4:$A$500,0),
MATCH(BX$2,'Productivity Dump'!$E$3:$AJ$3,0)
),
IF(BX$3="Attendance",
INDEX('Attendance Dump'!$E$2:$AI$400,
MATCH($A102,'Attendance Dump'!$B$2:$B$400,0),
MATCH(BX$2,'Attendance Dump'!$E$1:$AI$1,0)
),
INDEX('Active Hour''s Dump'!$D$3:$AH$337,
MATCH($C102,'Active Hour''s Dump'!$A$3:$A$337,0),
MATCH(BX$2,'Active Hour''s Dump'!$D$2:$AH$2,0)
))),"")</f>
        <v>3.9166666666666701</v>
      </c>
      <c r="BY102" s="13">
        <f>_xlfn.IFNA(IF(BY$3="Productivity",
INDEX('Productivity Dump'!$E$4:$AJ$500,
MATCH($A102,'Productivity Dump'!$A$4:$A$500,0),
MATCH(BY$2,'Productivity Dump'!$E$3:$AJ$3,0)
),
IF(BY$3="Attendance",
INDEX('Attendance Dump'!$E$2:$AI$400,
MATCH($A102,'Attendance Dump'!$B$2:$B$400,0),
MATCH(BY$2,'Attendance Dump'!$E$1:$AI$1,0)
),
INDEX('Active Hour''s Dump'!$D$3:$AH$337,
MATCH($C102,'Active Hour''s Dump'!$A$3:$A$337,0),
MATCH(BY$2,'Active Hour''s Dump'!$D$2:$AH$2,0)
))),"")</f>
        <v>0</v>
      </c>
      <c r="BZ102" s="13" t="str">
        <f>_xlfn.IFNA(IF(BZ$3="Productivity",
INDEX('Productivity Dump'!$E$4:$AJ$500,
MATCH($A102,'Productivity Dump'!$A$4:$A$500,0),
MATCH(BZ$2,'Productivity Dump'!$E$3:$AJ$3,0)
),
IF(BZ$3="Attendance",
INDEX('Attendance Dump'!$E$2:$AI$400,
MATCH($A102,'Attendance Dump'!$B$2:$B$400,0),
MATCH(BZ$2,'Attendance Dump'!$E$1:$AI$1,0)
),
INDEX('Active Hour''s Dump'!$D$3:$AH$337,
MATCH($C102,'Active Hour''s Dump'!$A$3:$A$337,0),
MATCH(BZ$2,'Active Hour''s Dump'!$D$2:$AH$2,0)
))),"")</f>
        <v>PL</v>
      </c>
      <c r="CA102" s="54">
        <f>_xlfn.IFNA(IF(CA$3="Productivity",
INDEX('Productivity Dump'!$E$4:$AJ$500,
MATCH($A102,'Productivity Dump'!$A$4:$A$500,0),
MATCH(CA$2,'Productivity Dump'!$E$3:$AJ$3,0)
),
IF(CA$3="Attendance",
INDEX('Attendance Dump'!$E$2:$AI$400,
MATCH($A102,'Attendance Dump'!$B$2:$B$400,0),
MATCH(CA$2,'Attendance Dump'!$E$1:$AI$1,0)
),
INDEX('Active Hour''s Dump'!$D$3:$AH$337,
MATCH($C102,'Active Hour''s Dump'!$A$3:$A$337,0),
MATCH(CA$2,'Active Hour''s Dump'!$D$2:$AH$2,0)
))),"")</f>
        <v>0</v>
      </c>
      <c r="CB102" s="13">
        <f>_xlfn.IFNA(IF(CB$3="Productivity",
INDEX('Productivity Dump'!$E$4:$AJ$500,
MATCH($A102,'Productivity Dump'!$A$4:$A$500,0),
MATCH(CB$2,'Productivity Dump'!$E$3:$AJ$3,0)
),
IF(CB$3="Attendance",
INDEX('Attendance Dump'!$E$2:$AI$400,
MATCH($A102,'Attendance Dump'!$B$2:$B$400,0),
MATCH(CB$2,'Attendance Dump'!$E$1:$AI$1,0)
),
INDEX('Active Hour''s Dump'!$D$3:$AH$337,
MATCH($C102,'Active Hour''s Dump'!$A$3:$A$337,0),
MATCH(CB$2,'Active Hour''s Dump'!$D$2:$AH$2,0)
))),"")</f>
        <v>34.076000000000001</v>
      </c>
      <c r="CC102" s="13" t="str">
        <f>_xlfn.IFNA(IF(CC$3="Productivity",
INDEX('Productivity Dump'!$E$4:$AJ$500,
MATCH($A102,'Productivity Dump'!$A$4:$A$500,0),
MATCH(CC$2,'Productivity Dump'!$E$3:$AJ$3,0)
),
IF(CC$3="Attendance",
INDEX('Attendance Dump'!$E$2:$AI$400,
MATCH($A102,'Attendance Dump'!$B$2:$B$400,0),
MATCH(CC$2,'Attendance Dump'!$E$1:$AI$1,0)
),
INDEX('Active Hour''s Dump'!$D$3:$AH$337,
MATCH($C102,'Active Hour''s Dump'!$A$3:$A$337,0),
MATCH(CC$2,'Active Hour''s Dump'!$D$2:$AH$2,0)
))),"")</f>
        <v>WO</v>
      </c>
      <c r="CD102" s="54">
        <f>_xlfn.IFNA(IF(CD$3="Productivity",
INDEX('Productivity Dump'!$E$4:$AJ$500,
MATCH($A102,'Productivity Dump'!$A$4:$A$500,0),
MATCH(CD$2,'Productivity Dump'!$E$3:$AJ$3,0)
),
IF(CD$3="Attendance",
INDEX('Attendance Dump'!$E$2:$AI$400,
MATCH($A102,'Attendance Dump'!$B$2:$B$400,0),
MATCH(CD$2,'Attendance Dump'!$E$1:$AI$1,0)
),
INDEX('Active Hour''s Dump'!$D$3:$AH$337,
MATCH($C102,'Active Hour''s Dump'!$A$3:$A$337,0),
MATCH(CD$2,'Active Hour''s Dump'!$D$2:$AH$2,0)
))),"")</f>
        <v>0.66666666666666696</v>
      </c>
      <c r="CE102" s="13">
        <f>_xlfn.IFNA(IF(CE$3="Productivity",
INDEX('Productivity Dump'!$E$4:$AJ$500,
MATCH($A102,'Productivity Dump'!$A$4:$A$500,0),
MATCH(CE$2,'Productivity Dump'!$E$3:$AJ$3,0)
),
IF(CE$3="Attendance",
INDEX('Attendance Dump'!$E$2:$AI$400,
MATCH($A102,'Attendance Dump'!$B$2:$B$400,0),
MATCH(CE$2,'Attendance Dump'!$E$1:$AI$1,0)
),
INDEX('Active Hour''s Dump'!$D$3:$AH$337,
MATCH($C102,'Active Hour''s Dump'!$A$3:$A$337,0),
MATCH(CE$2,'Active Hour''s Dump'!$D$2:$AH$2,0)
))),"")</f>
        <v>917.88999999999987</v>
      </c>
      <c r="CF102" s="13" t="str">
        <f>_xlfn.IFNA(IF(CF$3="Productivity",
INDEX('Productivity Dump'!$E$4:$AJ$500,
MATCH($A102,'Productivity Dump'!$A$4:$A$500,0),
MATCH(CF$2,'Productivity Dump'!$E$3:$AJ$3,0)
),
IF(CF$3="Attendance",
INDEX('Attendance Dump'!$E$2:$AI$400,
MATCH($A102,'Attendance Dump'!$B$2:$B$400,0),
MATCH(CF$2,'Attendance Dump'!$E$1:$AI$1,0)
),
INDEX('Active Hour''s Dump'!$D$3:$AH$337,
MATCH($C102,'Active Hour''s Dump'!$A$3:$A$337,0),
MATCH(CF$2,'Active Hour''s Dump'!$D$2:$AH$2,0)
))),"")</f>
        <v>P</v>
      </c>
      <c r="CG102" s="54">
        <f>_xlfn.IFNA(IF(CG$3="Productivity",
INDEX('Productivity Dump'!$E$4:$AJ$500,
MATCH($A102,'Productivity Dump'!$A$4:$A$500,0),
MATCH(CG$2,'Productivity Dump'!$E$3:$AJ$3,0)
),
IF(CG$3="Attendance",
INDEX('Attendance Dump'!$E$2:$AI$400,
MATCH($A102,'Attendance Dump'!$B$2:$B$400,0),
MATCH(CG$2,'Attendance Dump'!$E$1:$AI$1,0)
),
INDEX('Active Hour''s Dump'!$D$3:$AH$337,
MATCH($C102,'Active Hour''s Dump'!$A$3:$A$337,0),
MATCH(CG$2,'Active Hour''s Dump'!$D$2:$AH$2,0)
))),"")</f>
        <v>4.25</v>
      </c>
      <c r="CH102" s="13">
        <f>_xlfn.IFNA(IF(CH$3="Productivity",
INDEX('Productivity Dump'!$E$4:$AJ$500,
MATCH($A102,'Productivity Dump'!$A$4:$A$500,0),
MATCH(CH$2,'Productivity Dump'!$E$3:$AJ$3,0)
),
IF(CH$3="Attendance",
INDEX('Attendance Dump'!$E$2:$AI$400,
MATCH($A102,'Attendance Dump'!$B$2:$B$400,0),
MATCH(CH$2,'Attendance Dump'!$E$1:$AI$1,0)
),
INDEX('Active Hour''s Dump'!$D$3:$AH$337,
MATCH($C102,'Active Hour''s Dump'!$A$3:$A$337,0),
MATCH(CH$2,'Active Hour''s Dump'!$D$2:$AH$2,0)
))),"")</f>
        <v>1248.241</v>
      </c>
      <c r="CI102" s="13" t="str">
        <f>_xlfn.IFNA(IF(CI$3="Productivity",
INDEX('Productivity Dump'!$E$4:$AJ$500,
MATCH($A102,'Productivity Dump'!$A$4:$A$500,0),
MATCH(CI$2,'Productivity Dump'!$E$3:$AJ$3,0)
),
IF(CI$3="Attendance",
INDEX('Attendance Dump'!$E$2:$AI$400,
MATCH($A102,'Attendance Dump'!$B$2:$B$400,0),
MATCH(CI$2,'Attendance Dump'!$E$1:$AI$1,0)
),
INDEX('Active Hour''s Dump'!$D$3:$AH$337,
MATCH($C102,'Active Hour''s Dump'!$A$3:$A$337,0),
MATCH(CI$2,'Active Hour''s Dump'!$D$2:$AH$2,0)
))),"")</f>
        <v>P</v>
      </c>
      <c r="CJ102" s="54">
        <f>_xlfn.IFNA(IF(CJ$3="Productivity",
INDEX('Productivity Dump'!$E$4:$AJ$500,
MATCH($A102,'Productivity Dump'!$A$4:$A$500,0),
MATCH(CJ$2,'Productivity Dump'!$E$3:$AJ$3,0)
),
IF(CJ$3="Attendance",
INDEX('Attendance Dump'!$E$2:$AI$400,
MATCH($A102,'Attendance Dump'!$B$2:$B$400,0),
MATCH(CJ$2,'Attendance Dump'!$E$1:$AI$1,0)
),
INDEX('Active Hour''s Dump'!$D$3:$AH$337,
MATCH($C102,'Active Hour''s Dump'!$A$3:$A$337,0),
MATCH(CJ$2,'Active Hour''s Dump'!$D$2:$AH$2,0)
))),"")</f>
        <v>7.25</v>
      </c>
      <c r="CK102" s="13">
        <f>_xlfn.IFNA(IF(CK$3="Productivity",
INDEX('Productivity Dump'!$E$4:$AJ$500,
MATCH($A102,'Productivity Dump'!$A$4:$A$500,0),
MATCH(CK$2,'Productivity Dump'!$E$3:$AJ$3,0)
),
IF(CK$3="Attendance",
INDEX('Attendance Dump'!$E$2:$AI$400,
MATCH($A102,'Attendance Dump'!$B$2:$B$400,0),
MATCH(CK$2,'Attendance Dump'!$E$1:$AI$1,0)
),
INDEX('Active Hour''s Dump'!$D$3:$AH$337,
MATCH($C102,'Active Hour''s Dump'!$A$3:$A$337,0),
MATCH(CK$2,'Active Hour''s Dump'!$D$2:$AH$2,0)
))),"")</f>
        <v>1160.8770000000002</v>
      </c>
      <c r="CL102" s="13" t="str">
        <f>_xlfn.IFNA(IF(CL$3="Productivity",
INDEX('Productivity Dump'!$E$4:$AJ$500,
MATCH($A102,'Productivity Dump'!$A$4:$A$500,0),
MATCH(CL$2,'Productivity Dump'!$E$3:$AJ$3,0)
),
IF(CL$3="Attendance",
INDEX('Attendance Dump'!$E$2:$AI$400,
MATCH($A102,'Attendance Dump'!$B$2:$B$400,0),
MATCH(CL$2,'Attendance Dump'!$E$1:$AI$1,0)
),
INDEX('Active Hour''s Dump'!$D$3:$AH$337,
MATCH($C102,'Active Hour''s Dump'!$A$3:$A$337,0),
MATCH(CL$2,'Active Hour''s Dump'!$D$2:$AH$2,0)
))),"")</f>
        <v>P</v>
      </c>
      <c r="CM102" s="54">
        <f>_xlfn.IFNA(IF(CM$3="Productivity",
INDEX('Productivity Dump'!$E$4:$AJ$500,
MATCH($A102,'Productivity Dump'!$A$4:$A$500,0),
MATCH(CM$2,'Productivity Dump'!$E$3:$AJ$3,0)
),
IF(CM$3="Attendance",
INDEX('Attendance Dump'!$E$2:$AI$400,
MATCH($A102,'Attendance Dump'!$B$2:$B$400,0),
MATCH(CM$2,'Attendance Dump'!$E$1:$AI$1,0)
),
INDEX('Active Hour''s Dump'!$D$3:$AH$337,
MATCH($C102,'Active Hour''s Dump'!$A$3:$A$337,0),
MATCH(CM$2,'Active Hour''s Dump'!$D$2:$AH$2,0)
))),"")</f>
        <v>6.9166666666666696</v>
      </c>
      <c r="CN102" s="13">
        <f>_xlfn.IFNA(IF(CN$3="Productivity",
INDEX('Productivity Dump'!$E$4:$AJ$500,
MATCH($A102,'Productivity Dump'!$A$4:$A$500,0),
MATCH(CN$2,'Productivity Dump'!$E$3:$AJ$3,0)
),
IF(CN$3="Attendance",
INDEX('Attendance Dump'!$E$2:$AI$400,
MATCH($A102,'Attendance Dump'!$B$2:$B$400,0),
MATCH(CN$2,'Attendance Dump'!$E$1:$AI$1,0)
),
INDEX('Active Hour''s Dump'!$D$3:$AH$337,
MATCH($C102,'Active Hour''s Dump'!$A$3:$A$337,0),
MATCH(CN$2,'Active Hour''s Dump'!$D$2:$AH$2,0)
))),"")</f>
        <v>0</v>
      </c>
      <c r="CO102" s="13">
        <f>_xlfn.IFNA(IF(CO$3="Productivity",
INDEX('Productivity Dump'!$E$4:$AJ$500,
MATCH($A102,'Productivity Dump'!$A$4:$A$500,0),
MATCH(CO$2,'Productivity Dump'!$E$3:$AJ$3,0)
),
IF(CO$3="Attendance",
INDEX('Attendance Dump'!$E$2:$AI$400,
MATCH($A102,'Attendance Dump'!$B$2:$B$400,0),
MATCH(CO$2,'Attendance Dump'!$E$1:$AI$1,0)
),
INDEX('Active Hour''s Dump'!$D$3:$AH$337,
MATCH($C102,'Active Hour''s Dump'!$A$3:$A$337,0),
MATCH(CO$2,'Active Hour''s Dump'!$D$2:$AH$2,0)
))),"")</f>
        <v>0</v>
      </c>
      <c r="CP102" s="54">
        <f>_xlfn.IFNA(IF(CP$3="Productivity",
INDEX('Productivity Dump'!$E$4:$AJ$500,
MATCH($A102,'Productivity Dump'!$A$4:$A$500,0),
MATCH(CP$2,'Productivity Dump'!$E$3:$AJ$3,0)
),
IF(CP$3="Attendance",
INDEX('Attendance Dump'!$E$2:$AI$400,
MATCH($A102,'Attendance Dump'!$B$2:$B$400,0),
MATCH(CP$2,'Attendance Dump'!$E$1:$AI$1,0)
),
INDEX('Active Hour''s Dump'!$D$3:$AH$337,
MATCH($C102,'Active Hour''s Dump'!$A$3:$A$337,0),
MATCH(CP$2,'Active Hour''s Dump'!$D$2:$AH$2,0)
))),"")</f>
        <v>0</v>
      </c>
      <c r="CQ102" s="13">
        <f>_xlfn.IFNA(IF(CQ$3="Productivity",
INDEX('Productivity Dump'!$E$4:$AJ$500,
MATCH($A102,'Productivity Dump'!$A$4:$A$500,0),
MATCH(CQ$2,'Productivity Dump'!$E$3:$AJ$3,0)
),
IF(CQ$3="Attendance",
INDEX('Attendance Dump'!$E$2:$AI$400,
MATCH($A102,'Attendance Dump'!$B$2:$B$400,0),
MATCH(CQ$2,'Attendance Dump'!$E$1:$AI$1,0)
),
INDEX('Active Hour''s Dump'!$D$3:$AH$337,
MATCH($C102,'Active Hour''s Dump'!$A$3:$A$337,0),
MATCH(CQ$2,'Active Hour''s Dump'!$D$2:$AH$2,0)
))),"")</f>
        <v>0</v>
      </c>
      <c r="CR102" s="13">
        <f>_xlfn.IFNA(IF(CR$3="Productivity",
INDEX('Productivity Dump'!$E$4:$AJ$500,
MATCH($A102,'Productivity Dump'!$A$4:$A$500,0),
MATCH(CR$2,'Productivity Dump'!$E$3:$AJ$3,0)
),
IF(CR$3="Attendance",
INDEX('Attendance Dump'!$E$2:$AI$400,
MATCH($A102,'Attendance Dump'!$B$2:$B$400,0),
MATCH(CR$2,'Attendance Dump'!$E$1:$AI$1,0)
),
INDEX('Active Hour''s Dump'!$D$3:$AH$337,
MATCH($C102,'Active Hour''s Dump'!$A$3:$A$337,0),
MATCH(CR$2,'Active Hour''s Dump'!$D$2:$AH$2,0)
))),"")</f>
        <v>0</v>
      </c>
      <c r="CS102" s="54">
        <f>_xlfn.IFNA(IF(CS$3="Productivity",
INDEX('Productivity Dump'!$E$4:$AJ$500,
MATCH($A102,'Productivity Dump'!$A$4:$A$500,0),
MATCH(CS$2,'Productivity Dump'!$E$3:$AJ$3,0)
),
IF(CS$3="Attendance",
INDEX('Attendance Dump'!$E$2:$AI$400,
MATCH($A102,'Attendance Dump'!$B$2:$B$400,0),
MATCH(CS$2,'Attendance Dump'!$E$1:$AI$1,0)
),
INDEX('Active Hour''s Dump'!$D$3:$AH$337,
MATCH($C102,'Active Hour''s Dump'!$A$3:$A$337,0),
MATCH(CS$2,'Active Hour''s Dump'!$D$2:$AH$2,0)
))),"")</f>
        <v>0</v>
      </c>
      <c r="CT102" s="13">
        <f>_xlfn.IFNA(IF(CT$3="Productivity",
INDEX('Productivity Dump'!$E$4:$AJ$500,
MATCH($A102,'Productivity Dump'!$A$4:$A$500,0),
MATCH(CT$2,'Productivity Dump'!$E$3:$AJ$3,0)
),
IF(CT$3="Attendance",
INDEX('Attendance Dump'!$E$2:$AI$400,
MATCH($A102,'Attendance Dump'!$B$2:$B$400,0),
MATCH(CT$2,'Attendance Dump'!$E$1:$AI$1,0)
),
INDEX('Active Hour''s Dump'!$D$3:$AH$337,
MATCH($C102,'Active Hour''s Dump'!$A$3:$A$337,0),
MATCH(CT$2,'Active Hour''s Dump'!$D$2:$AH$2,0)
))),"")</f>
        <v>0</v>
      </c>
      <c r="CU102" s="13">
        <f>_xlfn.IFNA(IF(CU$3="Productivity",
INDEX('Productivity Dump'!$E$4:$AJ$500,
MATCH($A102,'Productivity Dump'!$A$4:$A$500,0),
MATCH(CU$2,'Productivity Dump'!$E$3:$AJ$3,0)
),
IF(CU$3="Attendance",
INDEX('Attendance Dump'!$E$2:$AI$400,
MATCH($A102,'Attendance Dump'!$B$2:$B$400,0),
MATCH(CU$2,'Attendance Dump'!$E$1:$AI$1,0)
),
INDEX('Active Hour''s Dump'!$D$3:$AH$337,
MATCH($C102,'Active Hour''s Dump'!$A$3:$A$337,0),
MATCH(CU$2,'Active Hour''s Dump'!$D$2:$AH$2,0)
))),"")</f>
        <v>0</v>
      </c>
      <c r="CV102" s="54">
        <f>_xlfn.IFNA(IF(CV$3="Productivity",
INDEX('Productivity Dump'!$E$4:$AJ$500,
MATCH($A102,'Productivity Dump'!$A$4:$A$500,0),
MATCH(CV$2,'Productivity Dump'!$E$3:$AJ$3,0)
),
IF(CV$3="Attendance",
INDEX('Attendance Dump'!$E$2:$AI$400,
MATCH($A102,'Attendance Dump'!$B$2:$B$400,0),
MATCH(CV$2,'Attendance Dump'!$E$1:$AI$1,0)
),
INDEX('Active Hour''s Dump'!$D$3:$AH$337,
MATCH($C102,'Active Hour''s Dump'!$A$3:$A$337,0),
MATCH(CV$2,'Active Hour''s Dump'!$D$2:$AH$2,0)
))),"")</f>
        <v>0</v>
      </c>
      <c r="CW102" s="13"/>
      <c r="CX102" s="13"/>
      <c r="CY102" s="54"/>
      <c r="DA102" s="57">
        <f t="shared" si="69"/>
        <v>141.99999999999997</v>
      </c>
      <c r="DB102" s="35">
        <f t="shared" si="70"/>
        <v>26729.563999999998</v>
      </c>
      <c r="DC102" s="35">
        <f t="shared" si="67"/>
        <v>0</v>
      </c>
      <c r="DD102" s="35">
        <f t="shared" ca="1" si="68"/>
        <v>0</v>
      </c>
      <c r="DF102" s="32" cm="1">
        <f t="array" ref="DF102">SUMPRODUCT(
    (MOD(COLUMN(H102:CV102) - COLUMN(H102), 3) = 0) *
    (H102:CV102 = 0) *
    (I102:CW102 = "P") *
    (COUNTIF(UKHoliday, H$2:CV$2) = 0)
)</f>
        <v>0</v>
      </c>
      <c r="DG102" s="33" cm="1">
        <f t="array" ref="DG102">SUMPRODUCT(
  (MOD(COLUMN(H102:CV102) - COLUMN(H102), 3) = 0) *
  (H102:CV102 &gt; 0) *
  (H102:CV102 &lt; 0.5 * IF(((WEEKDAY(H$2:CV$2, 2) = 1) + (WEEKDAY(H$2:CV$2, 2) = 6)), G102, F102)) *
  (I102:CW102 = "P") *
  (COUNTIF(UKHoliday, H$2:CV$2) = 0)
)</f>
        <v>0</v>
      </c>
      <c r="DH102" s="33" cm="1">
        <f t="array" ref="DH102">SUMPRODUCT(
  (MOD(COLUMN(H102:CV102) - COLUMN(H102), 3) = 0) *
  (H102:CV102 &gt; 0.5 * IF(((WEEKDAY(H$2:CV$2, 2) = 1) + (WEEKDAY(H$2:CV$2, 2) = 6)), $G102, $F102)) *
  (H102:CV102 &lt; 0.8 * IF(((WEEKDAY(H$2:CV$2, 2) = 1) + (WEEKDAY(H$2:CV$2, 2) = 6)), $G102, $F102)) *
  (I102:CW102 = "P") *
  (COUNTIF(UKHoliday, H$2:CV$2) = 0)
)</f>
        <v>0</v>
      </c>
      <c r="DI102" s="33" cm="1">
        <f t="array" ref="DI102">SUMPRODUCT(
  (MOD(COLUMN(H102:CV102) - COLUMN(H102), 3) = 0) *
  (H102:CV102 &gt; 0.8 * IF(((WEEKDAY(H$2:CV$2, 2) = 1) + (WEEKDAY(H$2:CV$2, 2) = 6)), $G102, $F102)) *
  (H102:CV102 &lt; 1 * IF(((WEEKDAY(H$2:CV$2, 2) = 1) + (WEEKDAY(H$2:CV$2, 2) = 6)), $G102, $F102)) *
  (I102:CW102 = "P") *
  (COUNTIF(UKHoliday, H$2:CV$2) = 0)
)</f>
        <v>6</v>
      </c>
    </row>
    <row r="103" spans="1:113" x14ac:dyDescent="0.3">
      <c r="A103" s="8" t="s">
        <v>397</v>
      </c>
      <c r="B103" s="8" t="s">
        <v>396</v>
      </c>
      <c r="C103" s="9" t="s">
        <v>768</v>
      </c>
      <c r="D103" s="62" t="s">
        <v>944</v>
      </c>
      <c r="E103" s="35">
        <v>18600</v>
      </c>
      <c r="F103" s="35">
        <f t="shared" si="65"/>
        <v>930</v>
      </c>
      <c r="G103" s="35">
        <f t="shared" si="66"/>
        <v>465</v>
      </c>
      <c r="H103" s="13">
        <f>_xlfn.IFNA(IF(H$3="Productivity",
INDEX('Productivity Dump'!$E$4:$AJ$500,
MATCH($A103,'Productivity Dump'!$A$4:$A$500,0),
MATCH(H$2,'Productivity Dump'!$E$3:$AJ$3,0)
),
IF(H$3="Attendance",
INDEX('Attendance Dump'!$E$2:$AI$400,
MATCH($A103,'Attendance Dump'!$B$2:$B$400,0),
MATCH(H$2,'Attendance Dump'!$E$1:$AI$1,0)
),
INDEX('Active Hour''s Dump'!$D$3:$AH$337,
MATCH($C103,'Active Hour''s Dump'!$A$3:$A$337,0),
MATCH(H$2,'Active Hour''s Dump'!$D$2:$AH$2,0)
))),"")</f>
        <v>1054.201</v>
      </c>
      <c r="I103" s="13" t="str">
        <f>_xlfn.IFNA(IF(I$3="Productivity",
INDEX('Productivity Dump'!$E$4:$AJ$500,
MATCH($A103,'Productivity Dump'!$A$4:$A$500,0),
MATCH(I$2,'Productivity Dump'!$E$3:$AJ$3,0)
),
IF(I$3="Attendance",
INDEX('Attendance Dump'!$E$2:$AI$400,
MATCH($A103,'Attendance Dump'!$B$2:$B$400,0),
MATCH(I$2,'Attendance Dump'!$E$1:$AI$1,0)
),
INDEX('Active Hour''s Dump'!$D$3:$AH$337,
MATCH($C103,'Active Hour''s Dump'!$A$3:$A$337,0),
MATCH(I$2,'Active Hour''s Dump'!$D$2:$AH$2,0)
))),"")</f>
        <v>P</v>
      </c>
      <c r="J103" s="54">
        <f>_xlfn.IFNA(IF(J$3="Productivity",
INDEX('Productivity Dump'!$E$4:$AJ$500,
MATCH($A103,'Productivity Dump'!$A$4:$A$500,0),
MATCH(J$2,'Productivity Dump'!$E$3:$AJ$3,0)
),
IF(J$3="Attendance",
INDEX('Attendance Dump'!$E$2:$AI$400,
MATCH($A103,'Attendance Dump'!$B$2:$B$400,0),
MATCH(J$2,'Attendance Dump'!$E$1:$AI$1,0)
),
INDEX('Active Hour''s Dump'!$D$3:$AH$337,
MATCH($C103,'Active Hour''s Dump'!$A$3:$A$337,0),
MATCH(J$2,'Active Hour''s Dump'!$D$2:$AH$2,0)
))),"")</f>
        <v>8.3333333333333304</v>
      </c>
      <c r="K103" s="13">
        <f>_xlfn.IFNA(IF(K$3="Productivity",
INDEX('Productivity Dump'!$E$4:$AJ$500,
MATCH($A103,'Productivity Dump'!$A$4:$A$500,0),
MATCH(K$2,'Productivity Dump'!$E$3:$AJ$3,0)
),
IF(K$3="Attendance",
INDEX('Attendance Dump'!$E$2:$AI$400,
MATCH($A103,'Attendance Dump'!$B$2:$B$400,0),
MATCH(K$2,'Attendance Dump'!$E$1:$AI$1,0)
),
INDEX('Active Hour''s Dump'!$D$3:$AH$337,
MATCH($C103,'Active Hour''s Dump'!$A$3:$A$337,0),
MATCH(K$2,'Active Hour''s Dump'!$D$2:$AH$2,0)
))),"")</f>
        <v>0</v>
      </c>
      <c r="L103" s="13" t="str">
        <f>_xlfn.IFNA(IF(L$3="Productivity",
INDEX('Productivity Dump'!$E$4:$AJ$500,
MATCH($A103,'Productivity Dump'!$A$4:$A$500,0),
MATCH(L$2,'Productivity Dump'!$E$3:$AJ$3,0)
),
IF(L$3="Attendance",
INDEX('Attendance Dump'!$E$2:$AI$400,
MATCH($A103,'Attendance Dump'!$B$2:$B$400,0),
MATCH(L$2,'Attendance Dump'!$E$1:$AI$1,0)
),
INDEX('Active Hour''s Dump'!$D$3:$AH$337,
MATCH($C103,'Active Hour''s Dump'!$A$3:$A$337,0),
MATCH(L$2,'Active Hour''s Dump'!$D$2:$AH$2,0)
))),"")</f>
        <v>SL</v>
      </c>
      <c r="M103" s="54">
        <f>_xlfn.IFNA(IF(M$3="Productivity",
INDEX('Productivity Dump'!$E$4:$AJ$500,
MATCH($A103,'Productivity Dump'!$A$4:$A$500,0),
MATCH(M$2,'Productivity Dump'!$E$3:$AJ$3,0)
),
IF(M$3="Attendance",
INDEX('Attendance Dump'!$E$2:$AI$400,
MATCH($A103,'Attendance Dump'!$B$2:$B$400,0),
MATCH(M$2,'Attendance Dump'!$E$1:$AI$1,0)
),
INDEX('Active Hour''s Dump'!$D$3:$AH$337,
MATCH($C103,'Active Hour''s Dump'!$A$3:$A$337,0),
MATCH(M$2,'Active Hour''s Dump'!$D$2:$AH$2,0)
))),"")</f>
        <v>0</v>
      </c>
      <c r="N103" s="13">
        <f>_xlfn.IFNA(IF(N$3="Productivity",
INDEX('Productivity Dump'!$E$4:$AJ$500,
MATCH($A103,'Productivity Dump'!$A$4:$A$500,0),
MATCH(N$2,'Productivity Dump'!$E$3:$AJ$3,0)
),
IF(N$3="Attendance",
INDEX('Attendance Dump'!$E$2:$AI$400,
MATCH($A103,'Attendance Dump'!$B$2:$B$400,0),
MATCH(N$2,'Attendance Dump'!$E$1:$AI$1,0)
),
INDEX('Active Hour''s Dump'!$D$3:$AH$337,
MATCH($C103,'Active Hour''s Dump'!$A$3:$A$337,0),
MATCH(N$2,'Active Hour''s Dump'!$D$2:$AH$2,0)
))),"")</f>
        <v>455.66199999999998</v>
      </c>
      <c r="O103" s="13" t="str">
        <f>_xlfn.IFNA(IF(O$3="Productivity",
INDEX('Productivity Dump'!$E$4:$AJ$500,
MATCH($A103,'Productivity Dump'!$A$4:$A$500,0),
MATCH(O$2,'Productivity Dump'!$E$3:$AJ$3,0)
),
IF(O$3="Attendance",
INDEX('Attendance Dump'!$E$2:$AI$400,
MATCH($A103,'Attendance Dump'!$B$2:$B$400,0),
MATCH(O$2,'Attendance Dump'!$E$1:$AI$1,0)
),
INDEX('Active Hour''s Dump'!$D$3:$AH$337,
MATCH($C103,'Active Hour''s Dump'!$A$3:$A$337,0),
MATCH(O$2,'Active Hour''s Dump'!$D$2:$AH$2,0)
))),"")</f>
        <v>P</v>
      </c>
      <c r="P103" s="54">
        <f>_xlfn.IFNA(IF(P$3="Productivity",
INDEX('Productivity Dump'!$E$4:$AJ$500,
MATCH($A103,'Productivity Dump'!$A$4:$A$500,0),
MATCH(P$2,'Productivity Dump'!$E$3:$AJ$3,0)
),
IF(P$3="Attendance",
INDEX('Attendance Dump'!$E$2:$AI$400,
MATCH($A103,'Attendance Dump'!$B$2:$B$400,0),
MATCH(P$2,'Attendance Dump'!$E$1:$AI$1,0)
),
INDEX('Active Hour''s Dump'!$D$3:$AH$337,
MATCH($C103,'Active Hour''s Dump'!$A$3:$A$337,0),
MATCH(P$2,'Active Hour''s Dump'!$D$2:$AH$2,0)
))),"")</f>
        <v>3.6666666666666701</v>
      </c>
      <c r="Q103" s="13">
        <f>_xlfn.IFNA(IF(Q$3="Productivity",
INDEX('Productivity Dump'!$E$4:$AJ$500,
MATCH($A103,'Productivity Dump'!$A$4:$A$500,0),
MATCH(Q$2,'Productivity Dump'!$E$3:$AJ$3,0)
),
IF(Q$3="Attendance",
INDEX('Attendance Dump'!$E$2:$AI$400,
MATCH($A103,'Attendance Dump'!$B$2:$B$400,0),
MATCH(Q$2,'Attendance Dump'!$E$1:$AI$1,0)
),
INDEX('Active Hour''s Dump'!$D$3:$AH$337,
MATCH($C103,'Active Hour''s Dump'!$A$3:$A$337,0),
MATCH(Q$2,'Active Hour''s Dump'!$D$2:$AH$2,0)
))),"")</f>
        <v>0</v>
      </c>
      <c r="R103" s="13" t="str">
        <f>_xlfn.IFNA(IF(R$3="Productivity",
INDEX('Productivity Dump'!$E$4:$AJ$500,
MATCH($A103,'Productivity Dump'!$A$4:$A$500,0),
MATCH(R$2,'Productivity Dump'!$E$3:$AJ$3,0)
),
IF(R$3="Attendance",
INDEX('Attendance Dump'!$E$2:$AI$400,
MATCH($A103,'Attendance Dump'!$B$2:$B$400,0),
MATCH(R$2,'Attendance Dump'!$E$1:$AI$1,0)
),
INDEX('Active Hour''s Dump'!$D$3:$AH$337,
MATCH($C103,'Active Hour''s Dump'!$A$3:$A$337,0),
MATCH(R$2,'Active Hour''s Dump'!$D$2:$AH$2,0)
))),"")</f>
        <v>WO</v>
      </c>
      <c r="S103" s="54">
        <f>_xlfn.IFNA(IF(S$3="Productivity",
INDEX('Productivity Dump'!$E$4:$AJ$500,
MATCH($A103,'Productivity Dump'!$A$4:$A$500,0),
MATCH(S$2,'Productivity Dump'!$E$3:$AJ$3,0)
),
IF(S$3="Attendance",
INDEX('Attendance Dump'!$E$2:$AI$400,
MATCH($A103,'Attendance Dump'!$B$2:$B$400,0),
MATCH(S$2,'Attendance Dump'!$E$1:$AI$1,0)
),
INDEX('Active Hour''s Dump'!$D$3:$AH$337,
MATCH($C103,'Active Hour''s Dump'!$A$3:$A$337,0),
MATCH(S$2,'Active Hour''s Dump'!$D$2:$AH$2,0)
))),"")</f>
        <v>0</v>
      </c>
      <c r="T103" s="13">
        <f>_xlfn.IFNA(IF(T$3="Productivity",
INDEX('Productivity Dump'!$E$4:$AJ$500,
MATCH($A103,'Productivity Dump'!$A$4:$A$500,0),
MATCH(T$2,'Productivity Dump'!$E$3:$AJ$3,0)
),
IF(T$3="Attendance",
INDEX('Attendance Dump'!$E$2:$AI$400,
MATCH($A103,'Attendance Dump'!$B$2:$B$400,0),
MATCH(T$2,'Attendance Dump'!$E$1:$AI$1,0)
),
INDEX('Active Hour''s Dump'!$D$3:$AH$337,
MATCH($C103,'Active Hour''s Dump'!$A$3:$A$337,0),
MATCH(T$2,'Active Hour''s Dump'!$D$2:$AH$2,0)
))),"")</f>
        <v>757.25099999999986</v>
      </c>
      <c r="U103" s="13" t="str">
        <f>_xlfn.IFNA(IF(U$3="Productivity",
INDEX('Productivity Dump'!$E$4:$AJ$500,
MATCH($A103,'Productivity Dump'!$A$4:$A$500,0),
MATCH(U$2,'Productivity Dump'!$E$3:$AJ$3,0)
),
IF(U$3="Attendance",
INDEX('Attendance Dump'!$E$2:$AI$400,
MATCH($A103,'Attendance Dump'!$B$2:$B$400,0),
MATCH(U$2,'Attendance Dump'!$E$1:$AI$1,0)
),
INDEX('Active Hour''s Dump'!$D$3:$AH$337,
MATCH($C103,'Active Hour''s Dump'!$A$3:$A$337,0),
MATCH(U$2,'Active Hour''s Dump'!$D$2:$AH$2,0)
))),"")</f>
        <v>P</v>
      </c>
      <c r="V103" s="54">
        <f>_xlfn.IFNA(IF(V$3="Productivity",
INDEX('Productivity Dump'!$E$4:$AJ$500,
MATCH($A103,'Productivity Dump'!$A$4:$A$500,0),
MATCH(V$2,'Productivity Dump'!$E$3:$AJ$3,0)
),
IF(V$3="Attendance",
INDEX('Attendance Dump'!$E$2:$AI$400,
MATCH($A103,'Attendance Dump'!$B$2:$B$400,0),
MATCH(V$2,'Attendance Dump'!$E$1:$AI$1,0)
),
INDEX('Active Hour''s Dump'!$D$3:$AH$337,
MATCH($C103,'Active Hour''s Dump'!$A$3:$A$337,0),
MATCH(V$2,'Active Hour''s Dump'!$D$2:$AH$2,0)
))),"")</f>
        <v>5.4166666666666696</v>
      </c>
      <c r="W103" s="13">
        <f>_xlfn.IFNA(IF(W$3="Productivity",
INDEX('Productivity Dump'!$E$4:$AJ$500,
MATCH($A103,'Productivity Dump'!$A$4:$A$500,0),
MATCH(W$2,'Productivity Dump'!$E$3:$AJ$3,0)
),
IF(W$3="Attendance",
INDEX('Attendance Dump'!$E$2:$AI$400,
MATCH($A103,'Attendance Dump'!$B$2:$B$400,0),
MATCH(W$2,'Attendance Dump'!$E$1:$AI$1,0)
),
INDEX('Active Hour''s Dump'!$D$3:$AH$337,
MATCH($C103,'Active Hour''s Dump'!$A$3:$A$337,0),
MATCH(W$2,'Active Hour''s Dump'!$D$2:$AH$2,0)
))),"")</f>
        <v>1041.6129999999998</v>
      </c>
      <c r="X103" s="13" t="str">
        <f>_xlfn.IFNA(IF(X$3="Productivity",
INDEX('Productivity Dump'!$E$4:$AJ$500,
MATCH($A103,'Productivity Dump'!$A$4:$A$500,0),
MATCH(X$2,'Productivity Dump'!$E$3:$AJ$3,0)
),
IF(X$3="Attendance",
INDEX('Attendance Dump'!$E$2:$AI$400,
MATCH($A103,'Attendance Dump'!$B$2:$B$400,0),
MATCH(X$2,'Attendance Dump'!$E$1:$AI$1,0)
),
INDEX('Active Hour''s Dump'!$D$3:$AH$337,
MATCH($C103,'Active Hour''s Dump'!$A$3:$A$337,0),
MATCH(X$2,'Active Hour''s Dump'!$D$2:$AH$2,0)
))),"")</f>
        <v>P</v>
      </c>
      <c r="Y103" s="54">
        <f>_xlfn.IFNA(IF(Y$3="Productivity",
INDEX('Productivity Dump'!$E$4:$AJ$500,
MATCH($A103,'Productivity Dump'!$A$4:$A$500,0),
MATCH(Y$2,'Productivity Dump'!$E$3:$AJ$3,0)
),
IF(Y$3="Attendance",
INDEX('Attendance Dump'!$E$2:$AI$400,
MATCH($A103,'Attendance Dump'!$B$2:$B$400,0),
MATCH(Y$2,'Attendance Dump'!$E$1:$AI$1,0)
),
INDEX('Active Hour''s Dump'!$D$3:$AH$337,
MATCH($C103,'Active Hour''s Dump'!$A$3:$A$337,0),
MATCH(Y$2,'Active Hour''s Dump'!$D$2:$AH$2,0)
))),"")</f>
        <v>8.5833333333333304</v>
      </c>
      <c r="Z103" s="13">
        <f>_xlfn.IFNA(IF(Z$3="Productivity",
INDEX('Productivity Dump'!$E$4:$AJ$500,
MATCH($A103,'Productivity Dump'!$A$4:$A$500,0),
MATCH(Z$2,'Productivity Dump'!$E$3:$AJ$3,0)
),
IF(Z$3="Attendance",
INDEX('Attendance Dump'!$E$2:$AI$400,
MATCH($A103,'Attendance Dump'!$B$2:$B$400,0),
MATCH(Z$2,'Attendance Dump'!$E$1:$AI$1,0)
),
INDEX('Active Hour''s Dump'!$D$3:$AH$337,
MATCH($C103,'Active Hour''s Dump'!$A$3:$A$337,0),
MATCH(Z$2,'Active Hour''s Dump'!$D$2:$AH$2,0)
))),"")</f>
        <v>1058.8630000000001</v>
      </c>
      <c r="AA103" s="13" t="str">
        <f>_xlfn.IFNA(IF(AA$3="Productivity",
INDEX('Productivity Dump'!$E$4:$AJ$500,
MATCH($A103,'Productivity Dump'!$A$4:$A$500,0),
MATCH(AA$2,'Productivity Dump'!$E$3:$AJ$3,0)
),
IF(AA$3="Attendance",
INDEX('Attendance Dump'!$E$2:$AI$400,
MATCH($A103,'Attendance Dump'!$B$2:$B$400,0),
MATCH(AA$2,'Attendance Dump'!$E$1:$AI$1,0)
),
INDEX('Active Hour''s Dump'!$D$3:$AH$337,
MATCH($C103,'Active Hour''s Dump'!$A$3:$A$337,0),
MATCH(AA$2,'Active Hour''s Dump'!$D$2:$AH$2,0)
))),"")</f>
        <v>P</v>
      </c>
      <c r="AB103" s="54">
        <f>_xlfn.IFNA(IF(AB$3="Productivity",
INDEX('Productivity Dump'!$E$4:$AJ$500,
MATCH($A103,'Productivity Dump'!$A$4:$A$500,0),
MATCH(AB$2,'Productivity Dump'!$E$3:$AJ$3,0)
),
IF(AB$3="Attendance",
INDEX('Attendance Dump'!$E$2:$AI$400,
MATCH($A103,'Attendance Dump'!$B$2:$B$400,0),
MATCH(AB$2,'Attendance Dump'!$E$1:$AI$1,0)
),
INDEX('Active Hour''s Dump'!$D$3:$AH$337,
MATCH($C103,'Active Hour''s Dump'!$A$3:$A$337,0),
MATCH(AB$2,'Active Hour''s Dump'!$D$2:$AH$2,0)
))),"")</f>
        <v>9.6666666666666696</v>
      </c>
      <c r="AC103" s="13">
        <f>_xlfn.IFNA(IF(AC$3="Productivity",
INDEX('Productivity Dump'!$E$4:$AJ$500,
MATCH($A103,'Productivity Dump'!$A$4:$A$500,0),
MATCH(AC$2,'Productivity Dump'!$E$3:$AJ$3,0)
),
IF(AC$3="Attendance",
INDEX('Attendance Dump'!$E$2:$AI$400,
MATCH($A103,'Attendance Dump'!$B$2:$B$400,0),
MATCH(AC$2,'Attendance Dump'!$E$1:$AI$1,0)
),
INDEX('Active Hour''s Dump'!$D$3:$AH$337,
MATCH($C103,'Active Hour''s Dump'!$A$3:$A$337,0),
MATCH(AC$2,'Active Hour''s Dump'!$D$2:$AH$2,0)
))),"")</f>
        <v>1033.5859999999998</v>
      </c>
      <c r="AD103" s="13" t="str">
        <f>_xlfn.IFNA(IF(AD$3="Productivity",
INDEX('Productivity Dump'!$E$4:$AJ$500,
MATCH($A103,'Productivity Dump'!$A$4:$A$500,0),
MATCH(AD$2,'Productivity Dump'!$E$3:$AJ$3,0)
),
IF(AD$3="Attendance",
INDEX('Attendance Dump'!$E$2:$AI$400,
MATCH($A103,'Attendance Dump'!$B$2:$B$400,0),
MATCH(AD$2,'Attendance Dump'!$E$1:$AI$1,0)
),
INDEX('Active Hour''s Dump'!$D$3:$AH$337,
MATCH($C103,'Active Hour''s Dump'!$A$3:$A$337,0),
MATCH(AD$2,'Active Hour''s Dump'!$D$2:$AH$2,0)
))),"")</f>
        <v>P</v>
      </c>
      <c r="AE103" s="54">
        <f>_xlfn.IFNA(IF(AE$3="Productivity",
INDEX('Productivity Dump'!$E$4:$AJ$500,
MATCH($A103,'Productivity Dump'!$A$4:$A$500,0),
MATCH(AE$2,'Productivity Dump'!$E$3:$AJ$3,0)
),
IF(AE$3="Attendance",
INDEX('Attendance Dump'!$E$2:$AI$400,
MATCH($A103,'Attendance Dump'!$B$2:$B$400,0),
MATCH(AE$2,'Attendance Dump'!$E$1:$AI$1,0)
),
INDEX('Active Hour''s Dump'!$D$3:$AH$337,
MATCH($C103,'Active Hour''s Dump'!$A$3:$A$337,0),
MATCH(AE$2,'Active Hour''s Dump'!$D$2:$AH$2,0)
))),"")</f>
        <v>9.0833333333333304</v>
      </c>
      <c r="AF103" s="13">
        <f>_xlfn.IFNA(IF(AF$3="Productivity",
INDEX('Productivity Dump'!$E$4:$AJ$500,
MATCH($A103,'Productivity Dump'!$A$4:$A$500,0),
MATCH(AF$2,'Productivity Dump'!$E$3:$AJ$3,0)
),
IF(AF$3="Attendance",
INDEX('Attendance Dump'!$E$2:$AI$400,
MATCH($A103,'Attendance Dump'!$B$2:$B$400,0),
MATCH(AF$2,'Attendance Dump'!$E$1:$AI$1,0)
),
INDEX('Active Hour''s Dump'!$D$3:$AH$337,
MATCH($C103,'Active Hour''s Dump'!$A$3:$A$337,0),
MATCH(AF$2,'Active Hour''s Dump'!$D$2:$AH$2,0)
))),"")</f>
        <v>972.13900000000024</v>
      </c>
      <c r="AG103" s="13" t="str">
        <f>_xlfn.IFNA(IF(AG$3="Productivity",
INDEX('Productivity Dump'!$E$4:$AJ$500,
MATCH($A103,'Productivity Dump'!$A$4:$A$500,0),
MATCH(AG$2,'Productivity Dump'!$E$3:$AJ$3,0)
),
IF(AG$3="Attendance",
INDEX('Attendance Dump'!$E$2:$AI$400,
MATCH($A103,'Attendance Dump'!$B$2:$B$400,0),
MATCH(AG$2,'Attendance Dump'!$E$1:$AI$1,0)
),
INDEX('Active Hour''s Dump'!$D$3:$AH$337,
MATCH($C103,'Active Hour''s Dump'!$A$3:$A$337,0),
MATCH(AG$2,'Active Hour''s Dump'!$D$2:$AH$2,0)
))),"")</f>
        <v>P</v>
      </c>
      <c r="AH103" s="54">
        <f>_xlfn.IFNA(IF(AH$3="Productivity",
INDEX('Productivity Dump'!$E$4:$AJ$500,
MATCH($A103,'Productivity Dump'!$A$4:$A$500,0),
MATCH(AH$2,'Productivity Dump'!$E$3:$AJ$3,0)
),
IF(AH$3="Attendance",
INDEX('Attendance Dump'!$E$2:$AI$400,
MATCH($A103,'Attendance Dump'!$B$2:$B$400,0),
MATCH(AH$2,'Attendance Dump'!$E$1:$AI$1,0)
),
INDEX('Active Hour''s Dump'!$D$3:$AH$337,
MATCH($C103,'Active Hour''s Dump'!$A$3:$A$337,0),
MATCH(AH$2,'Active Hour''s Dump'!$D$2:$AH$2,0)
))),"")</f>
        <v>9.1666666666666696</v>
      </c>
      <c r="AI103" s="13">
        <f>_xlfn.IFNA(IF(AI$3="Productivity",
INDEX('Productivity Dump'!$E$4:$AJ$500,
MATCH($A103,'Productivity Dump'!$A$4:$A$500,0),
MATCH(AI$2,'Productivity Dump'!$E$3:$AJ$3,0)
),
IF(AI$3="Attendance",
INDEX('Attendance Dump'!$E$2:$AI$400,
MATCH($A103,'Attendance Dump'!$B$2:$B$400,0),
MATCH(AI$2,'Attendance Dump'!$E$1:$AI$1,0)
),
INDEX('Active Hour''s Dump'!$D$3:$AH$337,
MATCH($C103,'Active Hour''s Dump'!$A$3:$A$337,0),
MATCH(AI$2,'Active Hour''s Dump'!$D$2:$AH$2,0)
))),"")</f>
        <v>722.50599999999997</v>
      </c>
      <c r="AJ103" s="13" t="str">
        <f>_xlfn.IFNA(IF(AJ$3="Productivity",
INDEX('Productivity Dump'!$E$4:$AJ$500,
MATCH($A103,'Productivity Dump'!$A$4:$A$500,0),
MATCH(AJ$2,'Productivity Dump'!$E$3:$AJ$3,0)
),
IF(AJ$3="Attendance",
INDEX('Attendance Dump'!$E$2:$AI$400,
MATCH($A103,'Attendance Dump'!$B$2:$B$400,0),
MATCH(AJ$2,'Attendance Dump'!$E$1:$AI$1,0)
),
INDEX('Active Hour''s Dump'!$D$3:$AH$337,
MATCH($C103,'Active Hour''s Dump'!$A$3:$A$337,0),
MATCH(AJ$2,'Active Hour''s Dump'!$D$2:$AH$2,0)
))),"")</f>
        <v>P</v>
      </c>
      <c r="AK103" s="54">
        <f>_xlfn.IFNA(IF(AK$3="Productivity",
INDEX('Productivity Dump'!$E$4:$AJ$500,
MATCH($A103,'Productivity Dump'!$A$4:$A$500,0),
MATCH(AK$2,'Productivity Dump'!$E$3:$AJ$3,0)
),
IF(AK$3="Attendance",
INDEX('Attendance Dump'!$E$2:$AI$400,
MATCH($A103,'Attendance Dump'!$B$2:$B$400,0),
MATCH(AK$2,'Attendance Dump'!$E$1:$AI$1,0)
),
INDEX('Active Hour''s Dump'!$D$3:$AH$337,
MATCH($C103,'Active Hour''s Dump'!$A$3:$A$337,0),
MATCH(AK$2,'Active Hour''s Dump'!$D$2:$AH$2,0)
))),"")</f>
        <v>8</v>
      </c>
      <c r="AL103" s="13">
        <f>_xlfn.IFNA(IF(AL$3="Productivity",
INDEX('Productivity Dump'!$E$4:$AJ$500,
MATCH($A103,'Productivity Dump'!$A$4:$A$500,0),
MATCH(AL$2,'Productivity Dump'!$E$3:$AJ$3,0)
),
IF(AL$3="Attendance",
INDEX('Attendance Dump'!$E$2:$AI$400,
MATCH($A103,'Attendance Dump'!$B$2:$B$400,0),
MATCH(AL$2,'Attendance Dump'!$E$1:$AI$1,0)
),
INDEX('Active Hour''s Dump'!$D$3:$AH$337,
MATCH($C103,'Active Hour''s Dump'!$A$3:$A$337,0),
MATCH(AL$2,'Active Hour''s Dump'!$D$2:$AH$2,0)
))),"")</f>
        <v>0</v>
      </c>
      <c r="AM103" s="13" t="str">
        <f>_xlfn.IFNA(IF(AM$3="Productivity",
INDEX('Productivity Dump'!$E$4:$AJ$500,
MATCH($A103,'Productivity Dump'!$A$4:$A$500,0),
MATCH(AM$2,'Productivity Dump'!$E$3:$AJ$3,0)
),
IF(AM$3="Attendance",
INDEX('Attendance Dump'!$E$2:$AI$400,
MATCH($A103,'Attendance Dump'!$B$2:$B$400,0),
MATCH(AM$2,'Attendance Dump'!$E$1:$AI$1,0)
),
INDEX('Active Hour''s Dump'!$D$3:$AH$337,
MATCH($C103,'Active Hour''s Dump'!$A$3:$A$337,0),
MATCH(AM$2,'Active Hour''s Dump'!$D$2:$AH$2,0)
))),"")</f>
        <v>WO</v>
      </c>
      <c r="AN103" s="54">
        <f>_xlfn.IFNA(IF(AN$3="Productivity",
INDEX('Productivity Dump'!$E$4:$AJ$500,
MATCH($A103,'Productivity Dump'!$A$4:$A$500,0),
MATCH(AN$2,'Productivity Dump'!$E$3:$AJ$3,0)
),
IF(AN$3="Attendance",
INDEX('Attendance Dump'!$E$2:$AI$400,
MATCH($A103,'Attendance Dump'!$B$2:$B$400,0),
MATCH(AN$2,'Attendance Dump'!$E$1:$AI$1,0)
),
INDEX('Active Hour''s Dump'!$D$3:$AH$337,
MATCH($C103,'Active Hour''s Dump'!$A$3:$A$337,0),
MATCH(AN$2,'Active Hour''s Dump'!$D$2:$AH$2,0)
))),"")</f>
        <v>0</v>
      </c>
      <c r="AO103" s="13">
        <f>_xlfn.IFNA(IF(AO$3="Productivity",
INDEX('Productivity Dump'!$E$4:$AJ$500,
MATCH($A103,'Productivity Dump'!$A$4:$A$500,0),
MATCH(AO$2,'Productivity Dump'!$E$3:$AJ$3,0)
),
IF(AO$3="Attendance",
INDEX('Attendance Dump'!$E$2:$AI$400,
MATCH($A103,'Attendance Dump'!$B$2:$B$400,0),
MATCH(AO$2,'Attendance Dump'!$E$1:$AI$1,0)
),
INDEX('Active Hour''s Dump'!$D$3:$AH$337,
MATCH($C103,'Active Hour''s Dump'!$A$3:$A$337,0),
MATCH(AO$2,'Active Hour''s Dump'!$D$2:$AH$2,0)
))),"")</f>
        <v>899.00400000000013</v>
      </c>
      <c r="AP103" s="13" t="str">
        <f>_xlfn.IFNA(IF(AP$3="Productivity",
INDEX('Productivity Dump'!$E$4:$AJ$500,
MATCH($A103,'Productivity Dump'!$A$4:$A$500,0),
MATCH(AP$2,'Productivity Dump'!$E$3:$AJ$3,0)
),
IF(AP$3="Attendance",
INDEX('Attendance Dump'!$E$2:$AI$400,
MATCH($A103,'Attendance Dump'!$B$2:$B$400,0),
MATCH(AP$2,'Attendance Dump'!$E$1:$AI$1,0)
),
INDEX('Active Hour''s Dump'!$D$3:$AH$337,
MATCH($C103,'Active Hour''s Dump'!$A$3:$A$337,0),
MATCH(AP$2,'Active Hour''s Dump'!$D$2:$AH$2,0)
))),"")</f>
        <v>P</v>
      </c>
      <c r="AQ103" s="54">
        <f>_xlfn.IFNA(IF(AQ$3="Productivity",
INDEX('Productivity Dump'!$E$4:$AJ$500,
MATCH($A103,'Productivity Dump'!$A$4:$A$500,0),
MATCH(AQ$2,'Productivity Dump'!$E$3:$AJ$3,0)
),
IF(AQ$3="Attendance",
INDEX('Attendance Dump'!$E$2:$AI$400,
MATCH($A103,'Attendance Dump'!$B$2:$B$400,0),
MATCH(AQ$2,'Attendance Dump'!$E$1:$AI$1,0)
),
INDEX('Active Hour''s Dump'!$D$3:$AH$337,
MATCH($C103,'Active Hour''s Dump'!$A$3:$A$337,0),
MATCH(AQ$2,'Active Hour''s Dump'!$D$2:$AH$2,0)
))),"")</f>
        <v>8.3333333333333304</v>
      </c>
      <c r="AR103" s="13">
        <f>_xlfn.IFNA(IF(AR$3="Productivity",
INDEX('Productivity Dump'!$E$4:$AJ$500,
MATCH($A103,'Productivity Dump'!$A$4:$A$500,0),
MATCH(AR$2,'Productivity Dump'!$E$3:$AJ$3,0)
),
IF(AR$3="Attendance",
INDEX('Attendance Dump'!$E$2:$AI$400,
MATCH($A103,'Attendance Dump'!$B$2:$B$400,0),
MATCH(AR$2,'Attendance Dump'!$E$1:$AI$1,0)
),
INDEX('Active Hour''s Dump'!$D$3:$AH$337,
MATCH($C103,'Active Hour''s Dump'!$A$3:$A$337,0),
MATCH(AR$2,'Active Hour''s Dump'!$D$2:$AH$2,0)
))),"")</f>
        <v>1017.8200000000003</v>
      </c>
      <c r="AS103" s="13" t="str">
        <f>_xlfn.IFNA(IF(AS$3="Productivity",
INDEX('Productivity Dump'!$E$4:$AJ$500,
MATCH($A103,'Productivity Dump'!$A$4:$A$500,0),
MATCH(AS$2,'Productivity Dump'!$E$3:$AJ$3,0)
),
IF(AS$3="Attendance",
INDEX('Attendance Dump'!$E$2:$AI$400,
MATCH($A103,'Attendance Dump'!$B$2:$B$400,0),
MATCH(AS$2,'Attendance Dump'!$E$1:$AI$1,0)
),
INDEX('Active Hour''s Dump'!$D$3:$AH$337,
MATCH($C103,'Active Hour''s Dump'!$A$3:$A$337,0),
MATCH(AS$2,'Active Hour''s Dump'!$D$2:$AH$2,0)
))),"")</f>
        <v>P</v>
      </c>
      <c r="AT103" s="54">
        <f>_xlfn.IFNA(IF(AT$3="Productivity",
INDEX('Productivity Dump'!$E$4:$AJ$500,
MATCH($A103,'Productivity Dump'!$A$4:$A$500,0),
MATCH(AT$2,'Productivity Dump'!$E$3:$AJ$3,0)
),
IF(AT$3="Attendance",
INDEX('Attendance Dump'!$E$2:$AI$400,
MATCH($A103,'Attendance Dump'!$B$2:$B$400,0),
MATCH(AT$2,'Attendance Dump'!$E$1:$AI$1,0)
),
INDEX('Active Hour''s Dump'!$D$3:$AH$337,
MATCH($C103,'Active Hour''s Dump'!$A$3:$A$337,0),
MATCH(AT$2,'Active Hour''s Dump'!$D$2:$AH$2,0)
))),"")</f>
        <v>9</v>
      </c>
      <c r="AU103" s="13">
        <f>_xlfn.IFNA(IF(AU$3="Productivity",
INDEX('Productivity Dump'!$E$4:$AJ$500,
MATCH($A103,'Productivity Dump'!$A$4:$A$500,0),
MATCH(AU$2,'Productivity Dump'!$E$3:$AJ$3,0)
),
IF(AU$3="Attendance",
INDEX('Attendance Dump'!$E$2:$AI$400,
MATCH($A103,'Attendance Dump'!$B$2:$B$400,0),
MATCH(AU$2,'Attendance Dump'!$E$1:$AI$1,0)
),
INDEX('Active Hour''s Dump'!$D$3:$AH$337,
MATCH($C103,'Active Hour''s Dump'!$A$3:$A$337,0),
MATCH(AU$2,'Active Hour''s Dump'!$D$2:$AH$2,0)
))),"")</f>
        <v>967.73900000000003</v>
      </c>
      <c r="AV103" s="13" t="str">
        <f>_xlfn.IFNA(IF(AV$3="Productivity",
INDEX('Productivity Dump'!$E$4:$AJ$500,
MATCH($A103,'Productivity Dump'!$A$4:$A$500,0),
MATCH(AV$2,'Productivity Dump'!$E$3:$AJ$3,0)
),
IF(AV$3="Attendance",
INDEX('Attendance Dump'!$E$2:$AI$400,
MATCH($A103,'Attendance Dump'!$B$2:$B$400,0),
MATCH(AV$2,'Attendance Dump'!$E$1:$AI$1,0)
),
INDEX('Active Hour''s Dump'!$D$3:$AH$337,
MATCH($C103,'Active Hour''s Dump'!$A$3:$A$337,0),
MATCH(AV$2,'Active Hour''s Dump'!$D$2:$AH$2,0)
))),"")</f>
        <v>P</v>
      </c>
      <c r="AW103" s="54">
        <f>_xlfn.IFNA(IF(AW$3="Productivity",
INDEX('Productivity Dump'!$E$4:$AJ$500,
MATCH($A103,'Productivity Dump'!$A$4:$A$500,0),
MATCH(AW$2,'Productivity Dump'!$E$3:$AJ$3,0)
),
IF(AW$3="Attendance",
INDEX('Attendance Dump'!$E$2:$AI$400,
MATCH($A103,'Attendance Dump'!$B$2:$B$400,0),
MATCH(AW$2,'Attendance Dump'!$E$1:$AI$1,0)
),
INDEX('Active Hour''s Dump'!$D$3:$AH$337,
MATCH($C103,'Active Hour''s Dump'!$A$3:$A$337,0),
MATCH(AW$2,'Active Hour''s Dump'!$D$2:$AH$2,0)
))),"")</f>
        <v>9.75</v>
      </c>
      <c r="AX103" s="13">
        <f>_xlfn.IFNA(IF(AX$3="Productivity",
INDEX('Productivity Dump'!$E$4:$AJ$500,
MATCH($A103,'Productivity Dump'!$A$4:$A$500,0),
MATCH(AX$2,'Productivity Dump'!$E$3:$AJ$3,0)
),
IF(AX$3="Attendance",
INDEX('Attendance Dump'!$E$2:$AI$400,
MATCH($A103,'Attendance Dump'!$B$2:$B$400,0),
MATCH(AX$2,'Attendance Dump'!$E$1:$AI$1,0)
),
INDEX('Active Hour''s Dump'!$D$3:$AH$337,
MATCH($C103,'Active Hour''s Dump'!$A$3:$A$337,0),
MATCH(AX$2,'Active Hour''s Dump'!$D$2:$AH$2,0)
))),"")</f>
        <v>995.23099999999999</v>
      </c>
      <c r="AY103" s="13" t="str">
        <f>_xlfn.IFNA(IF(AY$3="Productivity",
INDEX('Productivity Dump'!$E$4:$AJ$500,
MATCH($A103,'Productivity Dump'!$A$4:$A$500,0),
MATCH(AY$2,'Productivity Dump'!$E$3:$AJ$3,0)
),
IF(AY$3="Attendance",
INDEX('Attendance Dump'!$E$2:$AI$400,
MATCH($A103,'Attendance Dump'!$B$2:$B$400,0),
MATCH(AY$2,'Attendance Dump'!$E$1:$AI$1,0)
),
INDEX('Active Hour''s Dump'!$D$3:$AH$337,
MATCH($C103,'Active Hour''s Dump'!$A$3:$A$337,0),
MATCH(AY$2,'Active Hour''s Dump'!$D$2:$AH$2,0)
))),"")</f>
        <v>P</v>
      </c>
      <c r="AZ103" s="54">
        <f>_xlfn.IFNA(IF(AZ$3="Productivity",
INDEX('Productivity Dump'!$E$4:$AJ$500,
MATCH($A103,'Productivity Dump'!$A$4:$A$500,0),
MATCH(AZ$2,'Productivity Dump'!$E$3:$AJ$3,0)
),
IF(AZ$3="Attendance",
INDEX('Attendance Dump'!$E$2:$AI$400,
MATCH($A103,'Attendance Dump'!$B$2:$B$400,0),
MATCH(AZ$2,'Attendance Dump'!$E$1:$AI$1,0)
),
INDEX('Active Hour''s Dump'!$D$3:$AH$337,
MATCH($C103,'Active Hour''s Dump'!$A$3:$A$337,0),
MATCH(AZ$2,'Active Hour''s Dump'!$D$2:$AH$2,0)
))),"")</f>
        <v>9</v>
      </c>
      <c r="BA103" s="13">
        <f>_xlfn.IFNA(IF(BA$3="Productivity",
INDEX('Productivity Dump'!$E$4:$AJ$500,
MATCH($A103,'Productivity Dump'!$A$4:$A$500,0),
MATCH(BA$2,'Productivity Dump'!$E$3:$AJ$3,0)
),
IF(BA$3="Attendance",
INDEX('Attendance Dump'!$E$2:$AI$400,
MATCH($A103,'Attendance Dump'!$B$2:$B$400,0),
MATCH(BA$2,'Attendance Dump'!$E$1:$AI$1,0)
),
INDEX('Active Hour''s Dump'!$D$3:$AH$337,
MATCH($C103,'Active Hour''s Dump'!$A$3:$A$337,0),
MATCH(BA$2,'Active Hour''s Dump'!$D$2:$AH$2,0)
))),"")</f>
        <v>988.5089999999999</v>
      </c>
      <c r="BB103" s="13" t="str">
        <f>_xlfn.IFNA(IF(BB$3="Productivity",
INDEX('Productivity Dump'!$E$4:$AJ$500,
MATCH($A103,'Productivity Dump'!$A$4:$A$500,0),
MATCH(BB$2,'Productivity Dump'!$E$3:$AJ$3,0)
),
IF(BB$3="Attendance",
INDEX('Attendance Dump'!$E$2:$AI$400,
MATCH($A103,'Attendance Dump'!$B$2:$B$400,0),
MATCH(BB$2,'Attendance Dump'!$E$1:$AI$1,0)
),
INDEX('Active Hour''s Dump'!$D$3:$AH$337,
MATCH($C103,'Active Hour''s Dump'!$A$3:$A$337,0),
MATCH(BB$2,'Active Hour''s Dump'!$D$2:$AH$2,0)
))),"")</f>
        <v>P</v>
      </c>
      <c r="BC103" s="54">
        <f>_xlfn.IFNA(IF(BC$3="Productivity",
INDEX('Productivity Dump'!$E$4:$AJ$500,
MATCH($A103,'Productivity Dump'!$A$4:$A$500,0),
MATCH(BC$2,'Productivity Dump'!$E$3:$AJ$3,0)
),
IF(BC$3="Attendance",
INDEX('Attendance Dump'!$E$2:$AI$400,
MATCH($A103,'Attendance Dump'!$B$2:$B$400,0),
MATCH(BC$2,'Attendance Dump'!$E$1:$AI$1,0)
),
INDEX('Active Hour''s Dump'!$D$3:$AH$337,
MATCH($C103,'Active Hour''s Dump'!$A$3:$A$337,0),
MATCH(BC$2,'Active Hour''s Dump'!$D$2:$AH$2,0)
))),"")</f>
        <v>9.1666666666666696</v>
      </c>
      <c r="BD103" s="13">
        <f>_xlfn.IFNA(IF(BD$3="Productivity",
INDEX('Productivity Dump'!$E$4:$AJ$500,
MATCH($A103,'Productivity Dump'!$A$4:$A$500,0),
MATCH(BD$2,'Productivity Dump'!$E$3:$AJ$3,0)
),
IF(BD$3="Attendance",
INDEX('Attendance Dump'!$E$2:$AI$400,
MATCH($A103,'Attendance Dump'!$B$2:$B$400,0),
MATCH(BD$2,'Attendance Dump'!$E$1:$AI$1,0)
),
INDEX('Active Hour''s Dump'!$D$3:$AH$337,
MATCH($C103,'Active Hour''s Dump'!$A$3:$A$337,0),
MATCH(BD$2,'Active Hour''s Dump'!$D$2:$AH$2,0)
))),"")</f>
        <v>387.11899999999997</v>
      </c>
      <c r="BE103" s="13" t="str">
        <f>_xlfn.IFNA(IF(BE$3="Productivity",
INDEX('Productivity Dump'!$E$4:$AJ$500,
MATCH($A103,'Productivity Dump'!$A$4:$A$500,0),
MATCH(BE$2,'Productivity Dump'!$E$3:$AJ$3,0)
),
IF(BE$3="Attendance",
INDEX('Attendance Dump'!$E$2:$AI$400,
MATCH($A103,'Attendance Dump'!$B$2:$B$400,0),
MATCH(BE$2,'Attendance Dump'!$E$1:$AI$1,0)
),
INDEX('Active Hour''s Dump'!$D$3:$AH$337,
MATCH($C103,'Active Hour''s Dump'!$A$3:$A$337,0),
MATCH(BE$2,'Active Hour''s Dump'!$D$2:$AH$2,0)
))),"")</f>
        <v>P</v>
      </c>
      <c r="BF103" s="54">
        <f>_xlfn.IFNA(IF(BF$3="Productivity",
INDEX('Productivity Dump'!$E$4:$AJ$500,
MATCH($A103,'Productivity Dump'!$A$4:$A$500,0),
MATCH(BF$2,'Productivity Dump'!$E$3:$AJ$3,0)
),
IF(BF$3="Attendance",
INDEX('Attendance Dump'!$E$2:$AI$400,
MATCH($A103,'Attendance Dump'!$B$2:$B$400,0),
MATCH(BF$2,'Attendance Dump'!$E$1:$AI$1,0)
),
INDEX('Active Hour''s Dump'!$D$3:$AH$337,
MATCH($C103,'Active Hour''s Dump'!$A$3:$A$337,0),
MATCH(BF$2,'Active Hour''s Dump'!$D$2:$AH$2,0)
))),"")</f>
        <v>4.25</v>
      </c>
      <c r="BG103" s="13">
        <f>_xlfn.IFNA(IF(BG$3="Productivity",
INDEX('Productivity Dump'!$E$4:$AJ$500,
MATCH($A103,'Productivity Dump'!$A$4:$A$500,0),
MATCH(BG$2,'Productivity Dump'!$E$3:$AJ$3,0)
),
IF(BG$3="Attendance",
INDEX('Attendance Dump'!$E$2:$AI$400,
MATCH($A103,'Attendance Dump'!$B$2:$B$400,0),
MATCH(BG$2,'Attendance Dump'!$E$1:$AI$1,0)
),
INDEX('Active Hour''s Dump'!$D$3:$AH$337,
MATCH($C103,'Active Hour''s Dump'!$A$3:$A$337,0),
MATCH(BG$2,'Active Hour''s Dump'!$D$2:$AH$2,0)
))),"")</f>
        <v>0</v>
      </c>
      <c r="BH103" s="13" t="str">
        <f>_xlfn.IFNA(IF(BH$3="Productivity",
INDEX('Productivity Dump'!$E$4:$AJ$500,
MATCH($A103,'Productivity Dump'!$A$4:$A$500,0),
MATCH(BH$2,'Productivity Dump'!$E$3:$AJ$3,0)
),
IF(BH$3="Attendance",
INDEX('Attendance Dump'!$E$2:$AI$400,
MATCH($A103,'Attendance Dump'!$B$2:$B$400,0),
MATCH(BH$2,'Attendance Dump'!$E$1:$AI$1,0)
),
INDEX('Active Hour''s Dump'!$D$3:$AH$337,
MATCH($C103,'Active Hour''s Dump'!$A$3:$A$337,0),
MATCH(BH$2,'Active Hour''s Dump'!$D$2:$AH$2,0)
))),"")</f>
        <v>WO</v>
      </c>
      <c r="BI103" s="54">
        <f>_xlfn.IFNA(IF(BI$3="Productivity",
INDEX('Productivity Dump'!$E$4:$AJ$500,
MATCH($A103,'Productivity Dump'!$A$4:$A$500,0),
MATCH(BI$2,'Productivity Dump'!$E$3:$AJ$3,0)
),
IF(BI$3="Attendance",
INDEX('Attendance Dump'!$E$2:$AI$400,
MATCH($A103,'Attendance Dump'!$B$2:$B$400,0),
MATCH(BI$2,'Attendance Dump'!$E$1:$AI$1,0)
),
INDEX('Active Hour''s Dump'!$D$3:$AH$337,
MATCH($C103,'Active Hour''s Dump'!$A$3:$A$337,0),
MATCH(BI$2,'Active Hour''s Dump'!$D$2:$AH$2,0)
))),"")</f>
        <v>0</v>
      </c>
      <c r="BJ103" s="13">
        <f>_xlfn.IFNA(IF(BJ$3="Productivity",
INDEX('Productivity Dump'!$E$4:$AJ$500,
MATCH($A103,'Productivity Dump'!$A$4:$A$500,0),
MATCH(BJ$2,'Productivity Dump'!$E$3:$AJ$3,0)
),
IF(BJ$3="Attendance",
INDEX('Attendance Dump'!$E$2:$AI$400,
MATCH($A103,'Attendance Dump'!$B$2:$B$400,0),
MATCH(BJ$2,'Attendance Dump'!$E$1:$AI$1,0)
),
INDEX('Active Hour''s Dump'!$D$3:$AH$337,
MATCH($C103,'Active Hour''s Dump'!$A$3:$A$337,0),
MATCH(BJ$2,'Active Hour''s Dump'!$D$2:$AH$2,0)
))),"")</f>
        <v>494.34100000000001</v>
      </c>
      <c r="BK103" s="13" t="str">
        <f>_xlfn.IFNA(IF(BK$3="Productivity",
INDEX('Productivity Dump'!$E$4:$AJ$500,
MATCH($A103,'Productivity Dump'!$A$4:$A$500,0),
MATCH(BK$2,'Productivity Dump'!$E$3:$AJ$3,0)
),
IF(BK$3="Attendance",
INDEX('Attendance Dump'!$E$2:$AI$400,
MATCH($A103,'Attendance Dump'!$B$2:$B$400,0),
MATCH(BK$2,'Attendance Dump'!$E$1:$AI$1,0)
),
INDEX('Active Hour''s Dump'!$D$3:$AH$337,
MATCH($C103,'Active Hour''s Dump'!$A$3:$A$337,0),
MATCH(BK$2,'Active Hour''s Dump'!$D$2:$AH$2,0)
))),"")</f>
        <v>P</v>
      </c>
      <c r="BL103" s="54">
        <f>_xlfn.IFNA(IF(BL$3="Productivity",
INDEX('Productivity Dump'!$E$4:$AJ$500,
MATCH($A103,'Productivity Dump'!$A$4:$A$500,0),
MATCH(BL$2,'Productivity Dump'!$E$3:$AJ$3,0)
),
IF(BL$3="Attendance",
INDEX('Attendance Dump'!$E$2:$AI$400,
MATCH($A103,'Attendance Dump'!$B$2:$B$400,0),
MATCH(BL$2,'Attendance Dump'!$E$1:$AI$1,0)
),
INDEX('Active Hour''s Dump'!$D$3:$AH$337,
MATCH($C103,'Active Hour''s Dump'!$A$3:$A$337,0),
MATCH(BL$2,'Active Hour''s Dump'!$D$2:$AH$2,0)
))),"")</f>
        <v>5.25</v>
      </c>
      <c r="BM103" s="13">
        <f>_xlfn.IFNA(IF(BM$3="Productivity",
INDEX('Productivity Dump'!$E$4:$AJ$500,
MATCH($A103,'Productivity Dump'!$A$4:$A$500,0),
MATCH(BM$2,'Productivity Dump'!$E$3:$AJ$3,0)
),
IF(BM$3="Attendance",
INDEX('Attendance Dump'!$E$2:$AI$400,
MATCH($A103,'Attendance Dump'!$B$2:$B$400,0),
MATCH(BM$2,'Attendance Dump'!$E$1:$AI$1,0)
),
INDEX('Active Hour''s Dump'!$D$3:$AH$337,
MATCH($C103,'Active Hour''s Dump'!$A$3:$A$337,0),
MATCH(BM$2,'Active Hour''s Dump'!$D$2:$AH$2,0)
))),"")</f>
        <v>865.18600000000015</v>
      </c>
      <c r="BN103" s="13" t="str">
        <f>_xlfn.IFNA(IF(BN$3="Productivity",
INDEX('Productivity Dump'!$E$4:$AJ$500,
MATCH($A103,'Productivity Dump'!$A$4:$A$500,0),
MATCH(BN$2,'Productivity Dump'!$E$3:$AJ$3,0)
),
IF(BN$3="Attendance",
INDEX('Attendance Dump'!$E$2:$AI$400,
MATCH($A103,'Attendance Dump'!$B$2:$B$400,0),
MATCH(BN$2,'Attendance Dump'!$E$1:$AI$1,0)
),
INDEX('Active Hour''s Dump'!$D$3:$AH$337,
MATCH($C103,'Active Hour''s Dump'!$A$3:$A$337,0),
MATCH(BN$2,'Active Hour''s Dump'!$D$2:$AH$2,0)
))),"")</f>
        <v>P</v>
      </c>
      <c r="BO103" s="54">
        <f>_xlfn.IFNA(IF(BO$3="Productivity",
INDEX('Productivity Dump'!$E$4:$AJ$500,
MATCH($A103,'Productivity Dump'!$A$4:$A$500,0),
MATCH(BO$2,'Productivity Dump'!$E$3:$AJ$3,0)
),
IF(BO$3="Attendance",
INDEX('Attendance Dump'!$E$2:$AI$400,
MATCH($A103,'Attendance Dump'!$B$2:$B$400,0),
MATCH(BO$2,'Attendance Dump'!$E$1:$AI$1,0)
),
INDEX('Active Hour''s Dump'!$D$3:$AH$337,
MATCH($C103,'Active Hour''s Dump'!$A$3:$A$337,0),
MATCH(BO$2,'Active Hour''s Dump'!$D$2:$AH$2,0)
))),"")</f>
        <v>8.1666666666666696</v>
      </c>
      <c r="BP103" s="13">
        <f>_xlfn.IFNA(IF(BP$3="Productivity",
INDEX('Productivity Dump'!$E$4:$AJ$500,
MATCH($A103,'Productivity Dump'!$A$4:$A$500,0),
MATCH(BP$2,'Productivity Dump'!$E$3:$AJ$3,0)
),
IF(BP$3="Attendance",
INDEX('Attendance Dump'!$E$2:$AI$400,
MATCH($A103,'Attendance Dump'!$B$2:$B$400,0),
MATCH(BP$2,'Attendance Dump'!$E$1:$AI$1,0)
),
INDEX('Active Hour''s Dump'!$D$3:$AH$337,
MATCH($C103,'Active Hour''s Dump'!$A$3:$A$337,0),
MATCH(BP$2,'Active Hour''s Dump'!$D$2:$AH$2,0)
))),"")</f>
        <v>844.04300000000012</v>
      </c>
      <c r="BQ103" s="13" t="str">
        <f>_xlfn.IFNA(IF(BQ$3="Productivity",
INDEX('Productivity Dump'!$E$4:$AJ$500,
MATCH($A103,'Productivity Dump'!$A$4:$A$500,0),
MATCH(BQ$2,'Productivity Dump'!$E$3:$AJ$3,0)
),
IF(BQ$3="Attendance",
INDEX('Attendance Dump'!$E$2:$AI$400,
MATCH($A103,'Attendance Dump'!$B$2:$B$400,0),
MATCH(BQ$2,'Attendance Dump'!$E$1:$AI$1,0)
),
INDEX('Active Hour''s Dump'!$D$3:$AH$337,
MATCH($C103,'Active Hour''s Dump'!$A$3:$A$337,0),
MATCH(BQ$2,'Active Hour''s Dump'!$D$2:$AH$2,0)
))),"")</f>
        <v>P</v>
      </c>
      <c r="BR103" s="54">
        <f>_xlfn.IFNA(IF(BR$3="Productivity",
INDEX('Productivity Dump'!$E$4:$AJ$500,
MATCH($A103,'Productivity Dump'!$A$4:$A$500,0),
MATCH(BR$2,'Productivity Dump'!$E$3:$AJ$3,0)
),
IF(BR$3="Attendance",
INDEX('Attendance Dump'!$E$2:$AI$400,
MATCH($A103,'Attendance Dump'!$B$2:$B$400,0),
MATCH(BR$2,'Attendance Dump'!$E$1:$AI$1,0)
),
INDEX('Active Hour''s Dump'!$D$3:$AH$337,
MATCH($C103,'Active Hour''s Dump'!$A$3:$A$337,0),
MATCH(BR$2,'Active Hour''s Dump'!$D$2:$AH$2,0)
))),"")</f>
        <v>9.6666666666666696</v>
      </c>
      <c r="BS103" s="13">
        <f>_xlfn.IFNA(IF(BS$3="Productivity",
INDEX('Productivity Dump'!$E$4:$AJ$500,
MATCH($A103,'Productivity Dump'!$A$4:$A$500,0),
MATCH(BS$2,'Productivity Dump'!$E$3:$AJ$3,0)
),
IF(BS$3="Attendance",
INDEX('Attendance Dump'!$E$2:$AI$400,
MATCH($A103,'Attendance Dump'!$B$2:$B$400,0),
MATCH(BS$2,'Attendance Dump'!$E$1:$AI$1,0)
),
INDEX('Active Hour''s Dump'!$D$3:$AH$337,
MATCH($C103,'Active Hour''s Dump'!$A$3:$A$337,0),
MATCH(BS$2,'Active Hour''s Dump'!$D$2:$AH$2,0)
))),"")</f>
        <v>700.17299999999989</v>
      </c>
      <c r="BT103" s="13" t="str">
        <f>_xlfn.IFNA(IF(BT$3="Productivity",
INDEX('Productivity Dump'!$E$4:$AJ$500,
MATCH($A103,'Productivity Dump'!$A$4:$A$500,0),
MATCH(BT$2,'Productivity Dump'!$E$3:$AJ$3,0)
),
IF(BT$3="Attendance",
INDEX('Attendance Dump'!$E$2:$AI$400,
MATCH($A103,'Attendance Dump'!$B$2:$B$400,0),
MATCH(BT$2,'Attendance Dump'!$E$1:$AI$1,0)
),
INDEX('Active Hour''s Dump'!$D$3:$AH$337,
MATCH($C103,'Active Hour''s Dump'!$A$3:$A$337,0),
MATCH(BT$2,'Active Hour''s Dump'!$D$2:$AH$2,0)
))),"")</f>
        <v>H(P)</v>
      </c>
      <c r="BU103" s="54">
        <f>_xlfn.IFNA(IF(BU$3="Productivity",
INDEX('Productivity Dump'!$E$4:$AJ$500,
MATCH($A103,'Productivity Dump'!$A$4:$A$500,0),
MATCH(BU$2,'Productivity Dump'!$E$3:$AJ$3,0)
),
IF(BU$3="Attendance",
INDEX('Attendance Dump'!$E$2:$AI$400,
MATCH($A103,'Attendance Dump'!$B$2:$B$400,0),
MATCH(BU$2,'Attendance Dump'!$E$1:$AI$1,0)
),
INDEX('Active Hour''s Dump'!$D$3:$AH$337,
MATCH($C103,'Active Hour''s Dump'!$A$3:$A$337,0),
MATCH(BU$2,'Active Hour''s Dump'!$D$2:$AH$2,0)
))),"")</f>
        <v>7.9166666666666696</v>
      </c>
      <c r="BV103" s="13">
        <f>_xlfn.IFNA(IF(BV$3="Productivity",
INDEX('Productivity Dump'!$E$4:$AJ$500,
MATCH($A103,'Productivity Dump'!$A$4:$A$500,0),
MATCH(BV$2,'Productivity Dump'!$E$3:$AJ$3,0)
),
IF(BV$3="Attendance",
INDEX('Attendance Dump'!$E$2:$AI$400,
MATCH($A103,'Attendance Dump'!$B$2:$B$400,0),
MATCH(BV$2,'Attendance Dump'!$E$1:$AI$1,0)
),
INDEX('Active Hour''s Dump'!$D$3:$AH$337,
MATCH($C103,'Active Hour''s Dump'!$A$3:$A$337,0),
MATCH(BV$2,'Active Hour''s Dump'!$D$2:$AH$2,0)
))),"")</f>
        <v>0</v>
      </c>
      <c r="BW103" s="13" t="str">
        <f>_xlfn.IFNA(IF(BW$3="Productivity",
INDEX('Productivity Dump'!$E$4:$AJ$500,
MATCH($A103,'Productivity Dump'!$A$4:$A$500,0),
MATCH(BW$2,'Productivity Dump'!$E$3:$AJ$3,0)
),
IF(BW$3="Attendance",
INDEX('Attendance Dump'!$E$2:$AI$400,
MATCH($A103,'Attendance Dump'!$B$2:$B$400,0),
MATCH(BW$2,'Attendance Dump'!$E$1:$AI$1,0)
),
INDEX('Active Hour''s Dump'!$D$3:$AH$337,
MATCH($C103,'Active Hour''s Dump'!$A$3:$A$337,0),
MATCH(BW$2,'Active Hour''s Dump'!$D$2:$AH$2,0)
))),"")</f>
        <v>PL</v>
      </c>
      <c r="BX103" s="54">
        <f>_xlfn.IFNA(IF(BX$3="Productivity",
INDEX('Productivity Dump'!$E$4:$AJ$500,
MATCH($A103,'Productivity Dump'!$A$4:$A$500,0),
MATCH(BX$2,'Productivity Dump'!$E$3:$AJ$3,0)
),
IF(BX$3="Attendance",
INDEX('Attendance Dump'!$E$2:$AI$400,
MATCH($A103,'Attendance Dump'!$B$2:$B$400,0),
MATCH(BX$2,'Attendance Dump'!$E$1:$AI$1,0)
),
INDEX('Active Hour''s Dump'!$D$3:$AH$337,
MATCH($C103,'Active Hour''s Dump'!$A$3:$A$337,0),
MATCH(BX$2,'Active Hour''s Dump'!$D$2:$AH$2,0)
))),"")</f>
        <v>0</v>
      </c>
      <c r="BY103" s="13">
        <f>_xlfn.IFNA(IF(BY$3="Productivity",
INDEX('Productivity Dump'!$E$4:$AJ$500,
MATCH($A103,'Productivity Dump'!$A$4:$A$500,0),
MATCH(BY$2,'Productivity Dump'!$E$3:$AJ$3,0)
),
IF(BY$3="Attendance",
INDEX('Attendance Dump'!$E$2:$AI$400,
MATCH($A103,'Attendance Dump'!$B$2:$B$400,0),
MATCH(BY$2,'Attendance Dump'!$E$1:$AI$1,0)
),
INDEX('Active Hour''s Dump'!$D$3:$AH$337,
MATCH($C103,'Active Hour''s Dump'!$A$3:$A$337,0),
MATCH(BY$2,'Active Hour''s Dump'!$D$2:$AH$2,0)
))),"")</f>
        <v>0</v>
      </c>
      <c r="BZ103" s="13" t="str">
        <f>_xlfn.IFNA(IF(BZ$3="Productivity",
INDEX('Productivity Dump'!$E$4:$AJ$500,
MATCH($A103,'Productivity Dump'!$A$4:$A$500,0),
MATCH(BZ$2,'Productivity Dump'!$E$3:$AJ$3,0)
),
IF(BZ$3="Attendance",
INDEX('Attendance Dump'!$E$2:$AI$400,
MATCH($A103,'Attendance Dump'!$B$2:$B$400,0),
MATCH(BZ$2,'Attendance Dump'!$E$1:$AI$1,0)
),
INDEX('Active Hour''s Dump'!$D$3:$AH$337,
MATCH($C103,'Active Hour''s Dump'!$A$3:$A$337,0),
MATCH(BZ$2,'Active Hour''s Dump'!$D$2:$AH$2,0)
))),"")</f>
        <v>PL</v>
      </c>
      <c r="CA103" s="54">
        <f>_xlfn.IFNA(IF(CA$3="Productivity",
INDEX('Productivity Dump'!$E$4:$AJ$500,
MATCH($A103,'Productivity Dump'!$A$4:$A$500,0),
MATCH(CA$2,'Productivity Dump'!$E$3:$AJ$3,0)
),
IF(CA$3="Attendance",
INDEX('Attendance Dump'!$E$2:$AI$400,
MATCH($A103,'Attendance Dump'!$B$2:$B$400,0),
MATCH(CA$2,'Attendance Dump'!$E$1:$AI$1,0)
),
INDEX('Active Hour''s Dump'!$D$3:$AH$337,
MATCH($C103,'Active Hour''s Dump'!$A$3:$A$337,0),
MATCH(CA$2,'Active Hour''s Dump'!$D$2:$AH$2,0)
))),"")</f>
        <v>0</v>
      </c>
      <c r="CB103" s="13">
        <f>_xlfn.IFNA(IF(CB$3="Productivity",
INDEX('Productivity Dump'!$E$4:$AJ$500,
MATCH($A103,'Productivity Dump'!$A$4:$A$500,0),
MATCH(CB$2,'Productivity Dump'!$E$3:$AJ$3,0)
),
IF(CB$3="Attendance",
INDEX('Attendance Dump'!$E$2:$AI$400,
MATCH($A103,'Attendance Dump'!$B$2:$B$400,0),
MATCH(CB$2,'Attendance Dump'!$E$1:$AI$1,0)
),
INDEX('Active Hour''s Dump'!$D$3:$AH$337,
MATCH($C103,'Active Hour''s Dump'!$A$3:$A$337,0),
MATCH(CB$2,'Active Hour''s Dump'!$D$2:$AH$2,0)
))),"")</f>
        <v>0</v>
      </c>
      <c r="CC103" s="13" t="str">
        <f>_xlfn.IFNA(IF(CC$3="Productivity",
INDEX('Productivity Dump'!$E$4:$AJ$500,
MATCH($A103,'Productivity Dump'!$A$4:$A$500,0),
MATCH(CC$2,'Productivity Dump'!$E$3:$AJ$3,0)
),
IF(CC$3="Attendance",
INDEX('Attendance Dump'!$E$2:$AI$400,
MATCH($A103,'Attendance Dump'!$B$2:$B$400,0),
MATCH(CC$2,'Attendance Dump'!$E$1:$AI$1,0)
),
INDEX('Active Hour''s Dump'!$D$3:$AH$337,
MATCH($C103,'Active Hour''s Dump'!$A$3:$A$337,0),
MATCH(CC$2,'Active Hour''s Dump'!$D$2:$AH$2,0)
))),"")</f>
        <v>WO</v>
      </c>
      <c r="CD103" s="54">
        <f>_xlfn.IFNA(IF(CD$3="Productivity",
INDEX('Productivity Dump'!$E$4:$AJ$500,
MATCH($A103,'Productivity Dump'!$A$4:$A$500,0),
MATCH(CD$2,'Productivity Dump'!$E$3:$AJ$3,0)
),
IF(CD$3="Attendance",
INDEX('Attendance Dump'!$E$2:$AI$400,
MATCH($A103,'Attendance Dump'!$B$2:$B$400,0),
MATCH(CD$2,'Attendance Dump'!$E$1:$AI$1,0)
),
INDEX('Active Hour''s Dump'!$D$3:$AH$337,
MATCH($C103,'Active Hour''s Dump'!$A$3:$A$337,0),
MATCH(CD$2,'Active Hour''s Dump'!$D$2:$AH$2,0)
))),"")</f>
        <v>0</v>
      </c>
      <c r="CE103" s="13">
        <f>_xlfn.IFNA(IF(CE$3="Productivity",
INDEX('Productivity Dump'!$E$4:$AJ$500,
MATCH($A103,'Productivity Dump'!$A$4:$A$500,0),
MATCH(CE$2,'Productivity Dump'!$E$3:$AJ$3,0)
),
IF(CE$3="Attendance",
INDEX('Attendance Dump'!$E$2:$AI$400,
MATCH($A103,'Attendance Dump'!$B$2:$B$400,0),
MATCH(CE$2,'Attendance Dump'!$E$1:$AI$1,0)
),
INDEX('Active Hour''s Dump'!$D$3:$AH$337,
MATCH($C103,'Active Hour''s Dump'!$A$3:$A$337,0),
MATCH(CE$2,'Active Hour''s Dump'!$D$2:$AH$2,0)
))),"")</f>
        <v>635.6629999999999</v>
      </c>
      <c r="CF103" s="13" t="str">
        <f>_xlfn.IFNA(IF(CF$3="Productivity",
INDEX('Productivity Dump'!$E$4:$AJ$500,
MATCH($A103,'Productivity Dump'!$A$4:$A$500,0),
MATCH(CF$2,'Productivity Dump'!$E$3:$AJ$3,0)
),
IF(CF$3="Attendance",
INDEX('Attendance Dump'!$E$2:$AI$400,
MATCH($A103,'Attendance Dump'!$B$2:$B$400,0),
MATCH(CF$2,'Attendance Dump'!$E$1:$AI$1,0)
),
INDEX('Active Hour''s Dump'!$D$3:$AH$337,
MATCH($C103,'Active Hour''s Dump'!$A$3:$A$337,0),
MATCH(CF$2,'Active Hour''s Dump'!$D$2:$AH$2,0)
))),"")</f>
        <v>P</v>
      </c>
      <c r="CG103" s="54">
        <f>_xlfn.IFNA(IF(CG$3="Productivity",
INDEX('Productivity Dump'!$E$4:$AJ$500,
MATCH($A103,'Productivity Dump'!$A$4:$A$500,0),
MATCH(CG$2,'Productivity Dump'!$E$3:$AJ$3,0)
),
IF(CG$3="Attendance",
INDEX('Attendance Dump'!$E$2:$AI$400,
MATCH($A103,'Attendance Dump'!$B$2:$B$400,0),
MATCH(CG$2,'Attendance Dump'!$E$1:$AI$1,0)
),
INDEX('Active Hour''s Dump'!$D$3:$AH$337,
MATCH($C103,'Active Hour''s Dump'!$A$3:$A$337,0),
MATCH(CG$2,'Active Hour''s Dump'!$D$2:$AH$2,0)
))),"")</f>
        <v>6.5833333333333304</v>
      </c>
      <c r="CH103" s="13">
        <f>_xlfn.IFNA(IF(CH$3="Productivity",
INDEX('Productivity Dump'!$E$4:$AJ$500,
MATCH($A103,'Productivity Dump'!$A$4:$A$500,0),
MATCH(CH$2,'Productivity Dump'!$E$3:$AJ$3,0)
),
IF(CH$3="Attendance",
INDEX('Attendance Dump'!$E$2:$AI$400,
MATCH($A103,'Attendance Dump'!$B$2:$B$400,0),
MATCH(CH$2,'Attendance Dump'!$E$1:$AI$1,0)
),
INDEX('Active Hour''s Dump'!$D$3:$AH$337,
MATCH($C103,'Active Hour''s Dump'!$A$3:$A$337,0),
MATCH(CH$2,'Active Hour''s Dump'!$D$2:$AH$2,0)
))),"")</f>
        <v>952.61299999999983</v>
      </c>
      <c r="CI103" s="13" t="str">
        <f>_xlfn.IFNA(IF(CI$3="Productivity",
INDEX('Productivity Dump'!$E$4:$AJ$500,
MATCH($A103,'Productivity Dump'!$A$4:$A$500,0),
MATCH(CI$2,'Productivity Dump'!$E$3:$AJ$3,0)
),
IF(CI$3="Attendance",
INDEX('Attendance Dump'!$E$2:$AI$400,
MATCH($A103,'Attendance Dump'!$B$2:$B$400,0),
MATCH(CI$2,'Attendance Dump'!$E$1:$AI$1,0)
),
INDEX('Active Hour''s Dump'!$D$3:$AH$337,
MATCH($C103,'Active Hour''s Dump'!$A$3:$A$337,0),
MATCH(CI$2,'Active Hour''s Dump'!$D$2:$AH$2,0)
))),"")</f>
        <v>P</v>
      </c>
      <c r="CJ103" s="54">
        <f>_xlfn.IFNA(IF(CJ$3="Productivity",
INDEX('Productivity Dump'!$E$4:$AJ$500,
MATCH($A103,'Productivity Dump'!$A$4:$A$500,0),
MATCH(CJ$2,'Productivity Dump'!$E$3:$AJ$3,0)
),
IF(CJ$3="Attendance",
INDEX('Attendance Dump'!$E$2:$AI$400,
MATCH($A103,'Attendance Dump'!$B$2:$B$400,0),
MATCH(CJ$2,'Attendance Dump'!$E$1:$AI$1,0)
),
INDEX('Active Hour''s Dump'!$D$3:$AH$337,
MATCH($C103,'Active Hour''s Dump'!$A$3:$A$337,0),
MATCH(CJ$2,'Active Hour''s Dump'!$D$2:$AH$2,0)
))),"")</f>
        <v>8.5</v>
      </c>
      <c r="CK103" s="13">
        <f>_xlfn.IFNA(IF(CK$3="Productivity",
INDEX('Productivity Dump'!$E$4:$AJ$500,
MATCH($A103,'Productivity Dump'!$A$4:$A$500,0),
MATCH(CK$2,'Productivity Dump'!$E$3:$AJ$3,0)
),
IF(CK$3="Attendance",
INDEX('Attendance Dump'!$E$2:$AI$400,
MATCH($A103,'Attendance Dump'!$B$2:$B$400,0),
MATCH(CK$2,'Attendance Dump'!$E$1:$AI$1,0)
),
INDEX('Active Hour''s Dump'!$D$3:$AH$337,
MATCH($C103,'Active Hour''s Dump'!$A$3:$A$337,0),
MATCH(CK$2,'Active Hour''s Dump'!$D$2:$AH$2,0)
))),"")</f>
        <v>909.78399999999999</v>
      </c>
      <c r="CL103" s="13" t="str">
        <f>_xlfn.IFNA(IF(CL$3="Productivity",
INDEX('Productivity Dump'!$E$4:$AJ$500,
MATCH($A103,'Productivity Dump'!$A$4:$A$500,0),
MATCH(CL$2,'Productivity Dump'!$E$3:$AJ$3,0)
),
IF(CL$3="Attendance",
INDEX('Attendance Dump'!$E$2:$AI$400,
MATCH($A103,'Attendance Dump'!$B$2:$B$400,0),
MATCH(CL$2,'Attendance Dump'!$E$1:$AI$1,0)
),
INDEX('Active Hour''s Dump'!$D$3:$AH$337,
MATCH($C103,'Active Hour''s Dump'!$A$3:$A$337,0),
MATCH(CL$2,'Active Hour''s Dump'!$D$2:$AH$2,0)
))),"")</f>
        <v>P</v>
      </c>
      <c r="CM103" s="54">
        <f>_xlfn.IFNA(IF(CM$3="Productivity",
INDEX('Productivity Dump'!$E$4:$AJ$500,
MATCH($A103,'Productivity Dump'!$A$4:$A$500,0),
MATCH(CM$2,'Productivity Dump'!$E$3:$AJ$3,0)
),
IF(CM$3="Attendance",
INDEX('Attendance Dump'!$E$2:$AI$400,
MATCH($A103,'Attendance Dump'!$B$2:$B$400,0),
MATCH(CM$2,'Attendance Dump'!$E$1:$AI$1,0)
),
INDEX('Active Hour''s Dump'!$D$3:$AH$337,
MATCH($C103,'Active Hour''s Dump'!$A$3:$A$337,0),
MATCH(CM$2,'Active Hour''s Dump'!$D$2:$AH$2,0)
))),"")</f>
        <v>9.5</v>
      </c>
      <c r="CN103" s="13">
        <f>_xlfn.IFNA(IF(CN$3="Productivity",
INDEX('Productivity Dump'!$E$4:$AJ$500,
MATCH($A103,'Productivity Dump'!$A$4:$A$500,0),
MATCH(CN$2,'Productivity Dump'!$E$3:$AJ$3,0)
),
IF(CN$3="Attendance",
INDEX('Attendance Dump'!$E$2:$AI$400,
MATCH($A103,'Attendance Dump'!$B$2:$B$400,0),
MATCH(CN$2,'Attendance Dump'!$E$1:$AI$1,0)
),
INDEX('Active Hour''s Dump'!$D$3:$AH$337,
MATCH($C103,'Active Hour''s Dump'!$A$3:$A$337,0),
MATCH(CN$2,'Active Hour''s Dump'!$D$2:$AH$2,0)
))),"")</f>
        <v>0</v>
      </c>
      <c r="CO103" s="13">
        <f>_xlfn.IFNA(IF(CO$3="Productivity",
INDEX('Productivity Dump'!$E$4:$AJ$500,
MATCH($A103,'Productivity Dump'!$A$4:$A$500,0),
MATCH(CO$2,'Productivity Dump'!$E$3:$AJ$3,0)
),
IF(CO$3="Attendance",
INDEX('Attendance Dump'!$E$2:$AI$400,
MATCH($A103,'Attendance Dump'!$B$2:$B$400,0),
MATCH(CO$2,'Attendance Dump'!$E$1:$AI$1,0)
),
INDEX('Active Hour''s Dump'!$D$3:$AH$337,
MATCH($C103,'Active Hour''s Dump'!$A$3:$A$337,0),
MATCH(CO$2,'Active Hour''s Dump'!$D$2:$AH$2,0)
))),"")</f>
        <v>0</v>
      </c>
      <c r="CP103" s="54">
        <f>_xlfn.IFNA(IF(CP$3="Productivity",
INDEX('Productivity Dump'!$E$4:$AJ$500,
MATCH($A103,'Productivity Dump'!$A$4:$A$500,0),
MATCH(CP$2,'Productivity Dump'!$E$3:$AJ$3,0)
),
IF(CP$3="Attendance",
INDEX('Attendance Dump'!$E$2:$AI$400,
MATCH($A103,'Attendance Dump'!$B$2:$B$400,0),
MATCH(CP$2,'Attendance Dump'!$E$1:$AI$1,0)
),
INDEX('Active Hour''s Dump'!$D$3:$AH$337,
MATCH($C103,'Active Hour''s Dump'!$A$3:$A$337,0),
MATCH(CP$2,'Active Hour''s Dump'!$D$2:$AH$2,0)
))),"")</f>
        <v>0</v>
      </c>
      <c r="CQ103" s="13">
        <f>_xlfn.IFNA(IF(CQ$3="Productivity",
INDEX('Productivity Dump'!$E$4:$AJ$500,
MATCH($A103,'Productivity Dump'!$A$4:$A$500,0),
MATCH(CQ$2,'Productivity Dump'!$E$3:$AJ$3,0)
),
IF(CQ$3="Attendance",
INDEX('Attendance Dump'!$E$2:$AI$400,
MATCH($A103,'Attendance Dump'!$B$2:$B$400,0),
MATCH(CQ$2,'Attendance Dump'!$E$1:$AI$1,0)
),
INDEX('Active Hour''s Dump'!$D$3:$AH$337,
MATCH($C103,'Active Hour''s Dump'!$A$3:$A$337,0),
MATCH(CQ$2,'Active Hour''s Dump'!$D$2:$AH$2,0)
))),"")</f>
        <v>0</v>
      </c>
      <c r="CR103" s="13">
        <f>_xlfn.IFNA(IF(CR$3="Productivity",
INDEX('Productivity Dump'!$E$4:$AJ$500,
MATCH($A103,'Productivity Dump'!$A$4:$A$500,0),
MATCH(CR$2,'Productivity Dump'!$E$3:$AJ$3,0)
),
IF(CR$3="Attendance",
INDEX('Attendance Dump'!$E$2:$AI$400,
MATCH($A103,'Attendance Dump'!$B$2:$B$400,0),
MATCH(CR$2,'Attendance Dump'!$E$1:$AI$1,0)
),
INDEX('Active Hour''s Dump'!$D$3:$AH$337,
MATCH($C103,'Active Hour''s Dump'!$A$3:$A$337,0),
MATCH(CR$2,'Active Hour''s Dump'!$D$2:$AH$2,0)
))),"")</f>
        <v>0</v>
      </c>
      <c r="CS103" s="54">
        <f>_xlfn.IFNA(IF(CS$3="Productivity",
INDEX('Productivity Dump'!$E$4:$AJ$500,
MATCH($A103,'Productivity Dump'!$A$4:$A$500,0),
MATCH(CS$2,'Productivity Dump'!$E$3:$AJ$3,0)
),
IF(CS$3="Attendance",
INDEX('Attendance Dump'!$E$2:$AI$400,
MATCH($A103,'Attendance Dump'!$B$2:$B$400,0),
MATCH(CS$2,'Attendance Dump'!$E$1:$AI$1,0)
),
INDEX('Active Hour''s Dump'!$D$3:$AH$337,
MATCH($C103,'Active Hour''s Dump'!$A$3:$A$337,0),
MATCH(CS$2,'Active Hour''s Dump'!$D$2:$AH$2,0)
))),"")</f>
        <v>0</v>
      </c>
      <c r="CT103" s="13">
        <f>_xlfn.IFNA(IF(CT$3="Productivity",
INDEX('Productivity Dump'!$E$4:$AJ$500,
MATCH($A103,'Productivity Dump'!$A$4:$A$500,0),
MATCH(CT$2,'Productivity Dump'!$E$3:$AJ$3,0)
),
IF(CT$3="Attendance",
INDEX('Attendance Dump'!$E$2:$AI$400,
MATCH($A103,'Attendance Dump'!$B$2:$B$400,0),
MATCH(CT$2,'Attendance Dump'!$E$1:$AI$1,0)
),
INDEX('Active Hour''s Dump'!$D$3:$AH$337,
MATCH($C103,'Active Hour''s Dump'!$A$3:$A$337,0),
MATCH(CT$2,'Active Hour''s Dump'!$D$2:$AH$2,0)
))),"")</f>
        <v>0</v>
      </c>
      <c r="CU103" s="13">
        <f>_xlfn.IFNA(IF(CU$3="Productivity",
INDEX('Productivity Dump'!$E$4:$AJ$500,
MATCH($A103,'Productivity Dump'!$A$4:$A$500,0),
MATCH(CU$2,'Productivity Dump'!$E$3:$AJ$3,0)
),
IF(CU$3="Attendance",
INDEX('Attendance Dump'!$E$2:$AI$400,
MATCH($A103,'Attendance Dump'!$B$2:$B$400,0),
MATCH(CU$2,'Attendance Dump'!$E$1:$AI$1,0)
),
INDEX('Active Hour''s Dump'!$D$3:$AH$337,
MATCH($C103,'Active Hour''s Dump'!$A$3:$A$337,0),
MATCH(CU$2,'Active Hour''s Dump'!$D$2:$AH$2,0)
))),"")</f>
        <v>0</v>
      </c>
      <c r="CV103" s="54">
        <f>_xlfn.IFNA(IF(CV$3="Productivity",
INDEX('Productivity Dump'!$E$4:$AJ$500,
MATCH($A103,'Productivity Dump'!$A$4:$A$500,0),
MATCH(CV$2,'Productivity Dump'!$E$3:$AJ$3,0)
),
IF(CV$3="Attendance",
INDEX('Attendance Dump'!$E$2:$AI$400,
MATCH($A103,'Attendance Dump'!$B$2:$B$400,0),
MATCH(CV$2,'Attendance Dump'!$E$1:$AI$1,0)
),
INDEX('Active Hour''s Dump'!$D$3:$AH$337,
MATCH($C103,'Active Hour''s Dump'!$A$3:$A$337,0),
MATCH(CV$2,'Active Hour''s Dump'!$D$2:$AH$2,0)
))),"")</f>
        <v>0</v>
      </c>
      <c r="CW103" s="13"/>
      <c r="CX103" s="13"/>
      <c r="CY103" s="54"/>
      <c r="DA103" s="57">
        <f t="shared" si="69"/>
        <v>167</v>
      </c>
      <c r="DB103" s="35">
        <f t="shared" si="70"/>
        <v>17753.046000000002</v>
      </c>
      <c r="DC103" s="35">
        <f t="shared" si="67"/>
        <v>846.9539999999979</v>
      </c>
      <c r="DD103" s="35">
        <f t="shared" ca="1" si="68"/>
        <v>0</v>
      </c>
      <c r="DF103" s="32" cm="1">
        <f t="array" ref="DF103">SUMPRODUCT(
    (MOD(COLUMN(H103:CV103) - COLUMN(H103), 3) = 0) *
    (H103:CV103 = 0) *
    (I103:CW103 = "P") *
    (COUNTIF(UKHoliday, H$2:CV$2) = 0)
)</f>
        <v>0</v>
      </c>
      <c r="DG103" s="33" cm="1">
        <f t="array" ref="DG103">SUMPRODUCT(
  (MOD(COLUMN(H103:CV103) - COLUMN(H103), 3) = 0) *
  (H103:CV103 &gt; 0) *
  (H103:CV103 &lt; 0.5 * IF(((WEEKDAY(H$2:CV$2, 2) = 1) + (WEEKDAY(H$2:CV$2, 2) = 6)), G103, F103)) *
  (I103:CW103 = "P") *
  (COUNTIF(UKHoliday, H$2:CV$2) = 0)
)</f>
        <v>0</v>
      </c>
      <c r="DH103" s="33" cm="1">
        <f t="array" ref="DH103">SUMPRODUCT(
  (MOD(COLUMN(H103:CV103) - COLUMN(H103), 3) = 0) *
  (H103:CV103 &gt; 0.5 * IF(((WEEKDAY(H$2:CV$2, 2) = 1) + (WEEKDAY(H$2:CV$2, 2) = 6)), $G103, $F103)) *
  (H103:CV103 &lt; 0.8 * IF(((WEEKDAY(H$2:CV$2, 2) = 1) + (WEEKDAY(H$2:CV$2, 2) = 6)), $G103, $F103)) *
  (I103:CW103 = "P") *
  (COUNTIF(UKHoliday, H$2:CV$2) = 0)
)</f>
        <v>0</v>
      </c>
      <c r="DI103" s="33" cm="1">
        <f t="array" ref="DI103">SUMPRODUCT(
  (MOD(COLUMN(H103:CV103) - COLUMN(H103), 3) = 0) *
  (H103:CV103 &gt; 0.8 * IF(((WEEKDAY(H$2:CV$2, 2) = 1) + (WEEKDAY(H$2:CV$2, 2) = 6)), $G103, $F103)) *
  (H103:CV103 &lt; 1 * IF(((WEEKDAY(H$2:CV$2, 2) = 1) + (WEEKDAY(H$2:CV$2, 2) = 6)), $G103, $F103)) *
  (I103:CW103 = "P") *
  (COUNTIF(UKHoliday, H$2:CV$2) = 0)
)</f>
        <v>5</v>
      </c>
    </row>
    <row r="104" spans="1:113" x14ac:dyDescent="0.3">
      <c r="A104" s="8" t="s">
        <v>408</v>
      </c>
      <c r="B104" s="8" t="s">
        <v>407</v>
      </c>
      <c r="C104" s="9" t="s">
        <v>773</v>
      </c>
      <c r="D104" s="62" t="s">
        <v>450</v>
      </c>
      <c r="E104" s="35">
        <v>18600</v>
      </c>
      <c r="F104" s="35">
        <f t="shared" si="65"/>
        <v>930</v>
      </c>
      <c r="G104" s="35">
        <f t="shared" si="66"/>
        <v>465</v>
      </c>
      <c r="H104" s="13">
        <f>_xlfn.IFNA(IF(H$3="Productivity",
INDEX('Productivity Dump'!$E$4:$AJ$500,
MATCH($A104,'Productivity Dump'!$A$4:$A$500,0),
MATCH(H$2,'Productivity Dump'!$E$3:$AJ$3,0)
),
IF(H$3="Attendance",
INDEX('Attendance Dump'!$E$2:$AI$400,
MATCH($A104,'Attendance Dump'!$B$2:$B$400,0),
MATCH(H$2,'Attendance Dump'!$E$1:$AI$1,0)
),
INDEX('Active Hour''s Dump'!$D$3:$AH$337,
MATCH($C104,'Active Hour''s Dump'!$A$3:$A$337,0),
MATCH(H$2,'Active Hour''s Dump'!$D$2:$AH$2,0)
))),"")</f>
        <v>971.14100000000008</v>
      </c>
      <c r="I104" s="13" t="str">
        <f>_xlfn.IFNA(IF(I$3="Productivity",
INDEX('Productivity Dump'!$E$4:$AJ$500,
MATCH($A104,'Productivity Dump'!$A$4:$A$500,0),
MATCH(I$2,'Productivity Dump'!$E$3:$AJ$3,0)
),
IF(I$3="Attendance",
INDEX('Attendance Dump'!$E$2:$AI$400,
MATCH($A104,'Attendance Dump'!$B$2:$B$400,0),
MATCH(I$2,'Attendance Dump'!$E$1:$AI$1,0)
),
INDEX('Active Hour''s Dump'!$D$3:$AH$337,
MATCH($C104,'Active Hour''s Dump'!$A$3:$A$337,0),
MATCH(I$2,'Active Hour''s Dump'!$D$2:$AH$2,0)
))),"")</f>
        <v>P</v>
      </c>
      <c r="J104" s="54">
        <f>_xlfn.IFNA(IF(J$3="Productivity",
INDEX('Productivity Dump'!$E$4:$AJ$500,
MATCH($A104,'Productivity Dump'!$A$4:$A$500,0),
MATCH(J$2,'Productivity Dump'!$E$3:$AJ$3,0)
),
IF(J$3="Attendance",
INDEX('Attendance Dump'!$E$2:$AI$400,
MATCH($A104,'Attendance Dump'!$B$2:$B$400,0),
MATCH(J$2,'Attendance Dump'!$E$1:$AI$1,0)
),
INDEX('Active Hour''s Dump'!$D$3:$AH$337,
MATCH($C104,'Active Hour''s Dump'!$A$3:$A$337,0),
MATCH(J$2,'Active Hour''s Dump'!$D$2:$AH$2,0)
))),"")</f>
        <v>9.3333333333333304</v>
      </c>
      <c r="K104" s="13">
        <f>_xlfn.IFNA(IF(K$3="Productivity",
INDEX('Productivity Dump'!$E$4:$AJ$500,
MATCH($A104,'Productivity Dump'!$A$4:$A$500,0),
MATCH(K$2,'Productivity Dump'!$E$3:$AJ$3,0)
),
IF(K$3="Attendance",
INDEX('Attendance Dump'!$E$2:$AI$400,
MATCH($A104,'Attendance Dump'!$B$2:$B$400,0),
MATCH(K$2,'Attendance Dump'!$E$1:$AI$1,0)
),
INDEX('Active Hour''s Dump'!$D$3:$AH$337,
MATCH($C104,'Active Hour''s Dump'!$A$3:$A$337,0),
MATCH(K$2,'Active Hour''s Dump'!$D$2:$AH$2,0)
))),"")</f>
        <v>759.43000000000018</v>
      </c>
      <c r="L104" s="13" t="str">
        <f>_xlfn.IFNA(IF(L$3="Productivity",
INDEX('Productivity Dump'!$E$4:$AJ$500,
MATCH($A104,'Productivity Dump'!$A$4:$A$500,0),
MATCH(L$2,'Productivity Dump'!$E$3:$AJ$3,0)
),
IF(L$3="Attendance",
INDEX('Attendance Dump'!$E$2:$AI$400,
MATCH($A104,'Attendance Dump'!$B$2:$B$400,0),
MATCH(L$2,'Attendance Dump'!$E$1:$AI$1,0)
),
INDEX('Active Hour''s Dump'!$D$3:$AH$337,
MATCH($C104,'Active Hour''s Dump'!$A$3:$A$337,0),
MATCH(L$2,'Active Hour''s Dump'!$D$2:$AH$2,0)
))),"")</f>
        <v>P</v>
      </c>
      <c r="M104" s="54">
        <f>_xlfn.IFNA(IF(M$3="Productivity",
INDEX('Productivity Dump'!$E$4:$AJ$500,
MATCH($A104,'Productivity Dump'!$A$4:$A$500,0),
MATCH(M$2,'Productivity Dump'!$E$3:$AJ$3,0)
),
IF(M$3="Attendance",
INDEX('Attendance Dump'!$E$2:$AI$400,
MATCH($A104,'Attendance Dump'!$B$2:$B$400,0),
MATCH(M$2,'Attendance Dump'!$E$1:$AI$1,0)
),
INDEX('Active Hour''s Dump'!$D$3:$AH$337,
MATCH($C104,'Active Hour''s Dump'!$A$3:$A$337,0),
MATCH(M$2,'Active Hour''s Dump'!$D$2:$AH$2,0)
))),"")</f>
        <v>9.6666666666666696</v>
      </c>
      <c r="N104" s="13">
        <f>_xlfn.IFNA(IF(N$3="Productivity",
INDEX('Productivity Dump'!$E$4:$AJ$500,
MATCH($A104,'Productivity Dump'!$A$4:$A$500,0),
MATCH(N$2,'Productivity Dump'!$E$3:$AJ$3,0)
),
IF(N$3="Attendance",
INDEX('Attendance Dump'!$E$2:$AI$400,
MATCH($A104,'Attendance Dump'!$B$2:$B$400,0),
MATCH(N$2,'Attendance Dump'!$E$1:$AI$1,0)
),
INDEX('Active Hour''s Dump'!$D$3:$AH$337,
MATCH($C104,'Active Hour''s Dump'!$A$3:$A$337,0),
MATCH(N$2,'Active Hour''s Dump'!$D$2:$AH$2,0)
))),"")</f>
        <v>454.81399999999996</v>
      </c>
      <c r="O104" s="13" t="str">
        <f>_xlfn.IFNA(IF(O$3="Productivity",
INDEX('Productivity Dump'!$E$4:$AJ$500,
MATCH($A104,'Productivity Dump'!$A$4:$A$500,0),
MATCH(O$2,'Productivity Dump'!$E$3:$AJ$3,0)
),
IF(O$3="Attendance",
INDEX('Attendance Dump'!$E$2:$AI$400,
MATCH($A104,'Attendance Dump'!$B$2:$B$400,0),
MATCH(O$2,'Attendance Dump'!$E$1:$AI$1,0)
),
INDEX('Active Hour''s Dump'!$D$3:$AH$337,
MATCH($C104,'Active Hour''s Dump'!$A$3:$A$337,0),
MATCH(O$2,'Active Hour''s Dump'!$D$2:$AH$2,0)
))),"")</f>
        <v>P</v>
      </c>
      <c r="P104" s="54">
        <f>_xlfn.IFNA(IF(P$3="Productivity",
INDEX('Productivity Dump'!$E$4:$AJ$500,
MATCH($A104,'Productivity Dump'!$A$4:$A$500,0),
MATCH(P$2,'Productivity Dump'!$E$3:$AJ$3,0)
),
IF(P$3="Attendance",
INDEX('Attendance Dump'!$E$2:$AI$400,
MATCH($A104,'Attendance Dump'!$B$2:$B$400,0),
MATCH(P$2,'Attendance Dump'!$E$1:$AI$1,0)
),
INDEX('Active Hour''s Dump'!$D$3:$AH$337,
MATCH($C104,'Active Hour''s Dump'!$A$3:$A$337,0),
MATCH(P$2,'Active Hour''s Dump'!$D$2:$AH$2,0)
))),"")</f>
        <v>6.8333333333333304</v>
      </c>
      <c r="Q104" s="13">
        <f>_xlfn.IFNA(IF(Q$3="Productivity",
INDEX('Productivity Dump'!$E$4:$AJ$500,
MATCH($A104,'Productivity Dump'!$A$4:$A$500,0),
MATCH(Q$2,'Productivity Dump'!$E$3:$AJ$3,0)
),
IF(Q$3="Attendance",
INDEX('Attendance Dump'!$E$2:$AI$400,
MATCH($A104,'Attendance Dump'!$B$2:$B$400,0),
MATCH(Q$2,'Attendance Dump'!$E$1:$AI$1,0)
),
INDEX('Active Hour''s Dump'!$D$3:$AH$337,
MATCH($C104,'Active Hour''s Dump'!$A$3:$A$337,0),
MATCH(Q$2,'Active Hour''s Dump'!$D$2:$AH$2,0)
))),"")</f>
        <v>505.96800000000002</v>
      </c>
      <c r="R104" s="13" t="str">
        <f>_xlfn.IFNA(IF(R$3="Productivity",
INDEX('Productivity Dump'!$E$4:$AJ$500,
MATCH($A104,'Productivity Dump'!$A$4:$A$500,0),
MATCH(R$2,'Productivity Dump'!$E$3:$AJ$3,0)
),
IF(R$3="Attendance",
INDEX('Attendance Dump'!$E$2:$AI$400,
MATCH($A104,'Attendance Dump'!$B$2:$B$400,0),
MATCH(R$2,'Attendance Dump'!$E$1:$AI$1,0)
),
INDEX('Active Hour''s Dump'!$D$3:$AH$337,
MATCH($C104,'Active Hour''s Dump'!$A$3:$A$337,0),
MATCH(R$2,'Active Hour''s Dump'!$D$2:$AH$2,0)
))),"")</f>
        <v>WO</v>
      </c>
      <c r="S104" s="54">
        <f>_xlfn.IFNA(IF(S$3="Productivity",
INDEX('Productivity Dump'!$E$4:$AJ$500,
MATCH($A104,'Productivity Dump'!$A$4:$A$500,0),
MATCH(S$2,'Productivity Dump'!$E$3:$AJ$3,0)
),
IF(S$3="Attendance",
INDEX('Attendance Dump'!$E$2:$AI$400,
MATCH($A104,'Attendance Dump'!$B$2:$B$400,0),
MATCH(S$2,'Attendance Dump'!$E$1:$AI$1,0)
),
INDEX('Active Hour''s Dump'!$D$3:$AH$337,
MATCH($C104,'Active Hour''s Dump'!$A$3:$A$337,0),
MATCH(S$2,'Active Hour''s Dump'!$D$2:$AH$2,0)
))),"")</f>
        <v>6.6666666666666696</v>
      </c>
      <c r="T104" s="13">
        <f>_xlfn.IFNA(IF(T$3="Productivity",
INDEX('Productivity Dump'!$E$4:$AJ$500,
MATCH($A104,'Productivity Dump'!$A$4:$A$500,0),
MATCH(T$2,'Productivity Dump'!$E$3:$AJ$3,0)
),
IF(T$3="Attendance",
INDEX('Attendance Dump'!$E$2:$AI$400,
MATCH($A104,'Attendance Dump'!$B$2:$B$400,0),
MATCH(T$2,'Attendance Dump'!$E$1:$AI$1,0)
),
INDEX('Active Hour''s Dump'!$D$3:$AH$337,
MATCH($C104,'Active Hour''s Dump'!$A$3:$A$337,0),
MATCH(T$2,'Active Hour''s Dump'!$D$2:$AH$2,0)
))),"")</f>
        <v>0</v>
      </c>
      <c r="U104" s="13" t="str">
        <f>_xlfn.IFNA(IF(U$3="Productivity",
INDEX('Productivity Dump'!$E$4:$AJ$500,
MATCH($A104,'Productivity Dump'!$A$4:$A$500,0),
MATCH(U$2,'Productivity Dump'!$E$3:$AJ$3,0)
),
IF(U$3="Attendance",
INDEX('Attendance Dump'!$E$2:$AI$400,
MATCH($A104,'Attendance Dump'!$B$2:$B$400,0),
MATCH(U$2,'Attendance Dump'!$E$1:$AI$1,0)
),
INDEX('Active Hour''s Dump'!$D$3:$AH$337,
MATCH($C104,'Active Hour''s Dump'!$A$3:$A$337,0),
MATCH(U$2,'Active Hour''s Dump'!$D$2:$AH$2,0)
))),"")</f>
        <v>PL</v>
      </c>
      <c r="V104" s="54">
        <f>_xlfn.IFNA(IF(V$3="Productivity",
INDEX('Productivity Dump'!$E$4:$AJ$500,
MATCH($A104,'Productivity Dump'!$A$4:$A$500,0),
MATCH(V$2,'Productivity Dump'!$E$3:$AJ$3,0)
),
IF(V$3="Attendance",
INDEX('Attendance Dump'!$E$2:$AI$400,
MATCH($A104,'Attendance Dump'!$B$2:$B$400,0),
MATCH(V$2,'Attendance Dump'!$E$1:$AI$1,0)
),
INDEX('Active Hour''s Dump'!$D$3:$AH$337,
MATCH($C104,'Active Hour''s Dump'!$A$3:$A$337,0),
MATCH(V$2,'Active Hour''s Dump'!$D$2:$AH$2,0)
))),"")</f>
        <v>0</v>
      </c>
      <c r="W104" s="13">
        <f>_xlfn.IFNA(IF(W$3="Productivity",
INDEX('Productivity Dump'!$E$4:$AJ$500,
MATCH($A104,'Productivity Dump'!$A$4:$A$500,0),
MATCH(W$2,'Productivity Dump'!$E$3:$AJ$3,0)
),
IF(W$3="Attendance",
INDEX('Attendance Dump'!$E$2:$AI$400,
MATCH($A104,'Attendance Dump'!$B$2:$B$400,0),
MATCH(W$2,'Attendance Dump'!$E$1:$AI$1,0)
),
INDEX('Active Hour''s Dump'!$D$3:$AH$337,
MATCH($C104,'Active Hour''s Dump'!$A$3:$A$337,0),
MATCH(W$2,'Active Hour''s Dump'!$D$2:$AH$2,0)
))),"")</f>
        <v>888.3370000000001</v>
      </c>
      <c r="X104" s="13" t="str">
        <f>_xlfn.IFNA(IF(X$3="Productivity",
INDEX('Productivity Dump'!$E$4:$AJ$500,
MATCH($A104,'Productivity Dump'!$A$4:$A$500,0),
MATCH(X$2,'Productivity Dump'!$E$3:$AJ$3,0)
),
IF(X$3="Attendance",
INDEX('Attendance Dump'!$E$2:$AI$400,
MATCH($A104,'Attendance Dump'!$B$2:$B$400,0),
MATCH(X$2,'Attendance Dump'!$E$1:$AI$1,0)
),
INDEX('Active Hour''s Dump'!$D$3:$AH$337,
MATCH($C104,'Active Hour''s Dump'!$A$3:$A$337,0),
MATCH(X$2,'Active Hour''s Dump'!$D$2:$AH$2,0)
))),"")</f>
        <v>P</v>
      </c>
      <c r="Y104" s="54">
        <f>_xlfn.IFNA(IF(Y$3="Productivity",
INDEX('Productivity Dump'!$E$4:$AJ$500,
MATCH($A104,'Productivity Dump'!$A$4:$A$500,0),
MATCH(Y$2,'Productivity Dump'!$E$3:$AJ$3,0)
),
IF(Y$3="Attendance",
INDEX('Attendance Dump'!$E$2:$AI$400,
MATCH($A104,'Attendance Dump'!$B$2:$B$400,0),
MATCH(Y$2,'Attendance Dump'!$E$1:$AI$1,0)
),
INDEX('Active Hour''s Dump'!$D$3:$AH$337,
MATCH($C104,'Active Hour''s Dump'!$A$3:$A$337,0),
MATCH(Y$2,'Active Hour''s Dump'!$D$2:$AH$2,0)
))),"")</f>
        <v>9.5</v>
      </c>
      <c r="Z104" s="13">
        <f>_xlfn.IFNA(IF(Z$3="Productivity",
INDEX('Productivity Dump'!$E$4:$AJ$500,
MATCH($A104,'Productivity Dump'!$A$4:$A$500,0),
MATCH(Z$2,'Productivity Dump'!$E$3:$AJ$3,0)
),
IF(Z$3="Attendance",
INDEX('Attendance Dump'!$E$2:$AI$400,
MATCH($A104,'Attendance Dump'!$B$2:$B$400,0),
MATCH(Z$2,'Attendance Dump'!$E$1:$AI$1,0)
),
INDEX('Active Hour''s Dump'!$D$3:$AH$337,
MATCH($C104,'Active Hour''s Dump'!$A$3:$A$337,0),
MATCH(Z$2,'Active Hour''s Dump'!$D$2:$AH$2,0)
))),"")</f>
        <v>829.10899999999992</v>
      </c>
      <c r="AA104" s="13" t="str">
        <f>_xlfn.IFNA(IF(AA$3="Productivity",
INDEX('Productivity Dump'!$E$4:$AJ$500,
MATCH($A104,'Productivity Dump'!$A$4:$A$500,0),
MATCH(AA$2,'Productivity Dump'!$E$3:$AJ$3,0)
),
IF(AA$3="Attendance",
INDEX('Attendance Dump'!$E$2:$AI$400,
MATCH($A104,'Attendance Dump'!$B$2:$B$400,0),
MATCH(AA$2,'Attendance Dump'!$E$1:$AI$1,0)
),
INDEX('Active Hour''s Dump'!$D$3:$AH$337,
MATCH($C104,'Active Hour''s Dump'!$A$3:$A$337,0),
MATCH(AA$2,'Active Hour''s Dump'!$D$2:$AH$2,0)
))),"")</f>
        <v>P</v>
      </c>
      <c r="AB104" s="54">
        <f>_xlfn.IFNA(IF(AB$3="Productivity",
INDEX('Productivity Dump'!$E$4:$AJ$500,
MATCH($A104,'Productivity Dump'!$A$4:$A$500,0),
MATCH(AB$2,'Productivity Dump'!$E$3:$AJ$3,0)
),
IF(AB$3="Attendance",
INDEX('Attendance Dump'!$E$2:$AI$400,
MATCH($A104,'Attendance Dump'!$B$2:$B$400,0),
MATCH(AB$2,'Attendance Dump'!$E$1:$AI$1,0)
),
INDEX('Active Hour''s Dump'!$D$3:$AH$337,
MATCH($C104,'Active Hour''s Dump'!$A$3:$A$337,0),
MATCH(AB$2,'Active Hour''s Dump'!$D$2:$AH$2,0)
))),"")</f>
        <v>8.9166666666666696</v>
      </c>
      <c r="AC104" s="13">
        <f>_xlfn.IFNA(IF(AC$3="Productivity",
INDEX('Productivity Dump'!$E$4:$AJ$500,
MATCH($A104,'Productivity Dump'!$A$4:$A$500,0),
MATCH(AC$2,'Productivity Dump'!$E$3:$AJ$3,0)
),
IF(AC$3="Attendance",
INDEX('Attendance Dump'!$E$2:$AI$400,
MATCH($A104,'Attendance Dump'!$B$2:$B$400,0),
MATCH(AC$2,'Attendance Dump'!$E$1:$AI$1,0)
),
INDEX('Active Hour''s Dump'!$D$3:$AH$337,
MATCH($C104,'Active Hour''s Dump'!$A$3:$A$337,0),
MATCH(AC$2,'Active Hour''s Dump'!$D$2:$AH$2,0)
))),"")</f>
        <v>841.51299999999992</v>
      </c>
      <c r="AD104" s="13" t="str">
        <f>_xlfn.IFNA(IF(AD$3="Productivity",
INDEX('Productivity Dump'!$E$4:$AJ$500,
MATCH($A104,'Productivity Dump'!$A$4:$A$500,0),
MATCH(AD$2,'Productivity Dump'!$E$3:$AJ$3,0)
),
IF(AD$3="Attendance",
INDEX('Attendance Dump'!$E$2:$AI$400,
MATCH($A104,'Attendance Dump'!$B$2:$B$400,0),
MATCH(AD$2,'Attendance Dump'!$E$1:$AI$1,0)
),
INDEX('Active Hour''s Dump'!$D$3:$AH$337,
MATCH($C104,'Active Hour''s Dump'!$A$3:$A$337,0),
MATCH(AD$2,'Active Hour''s Dump'!$D$2:$AH$2,0)
))),"")</f>
        <v>P</v>
      </c>
      <c r="AE104" s="54">
        <f>_xlfn.IFNA(IF(AE$3="Productivity",
INDEX('Productivity Dump'!$E$4:$AJ$500,
MATCH($A104,'Productivity Dump'!$A$4:$A$500,0),
MATCH(AE$2,'Productivity Dump'!$E$3:$AJ$3,0)
),
IF(AE$3="Attendance",
INDEX('Attendance Dump'!$E$2:$AI$400,
MATCH($A104,'Attendance Dump'!$B$2:$B$400,0),
MATCH(AE$2,'Attendance Dump'!$E$1:$AI$1,0)
),
INDEX('Active Hour''s Dump'!$D$3:$AH$337,
MATCH($C104,'Active Hour''s Dump'!$A$3:$A$337,0),
MATCH(AE$2,'Active Hour''s Dump'!$D$2:$AH$2,0)
))),"")</f>
        <v>9.75</v>
      </c>
      <c r="AF104" s="13">
        <f>_xlfn.IFNA(IF(AF$3="Productivity",
INDEX('Productivity Dump'!$E$4:$AJ$500,
MATCH($A104,'Productivity Dump'!$A$4:$A$500,0),
MATCH(AF$2,'Productivity Dump'!$E$3:$AJ$3,0)
),
IF(AF$3="Attendance",
INDEX('Attendance Dump'!$E$2:$AI$400,
MATCH($A104,'Attendance Dump'!$B$2:$B$400,0),
MATCH(AF$2,'Attendance Dump'!$E$1:$AI$1,0)
),
INDEX('Active Hour''s Dump'!$D$3:$AH$337,
MATCH($C104,'Active Hour''s Dump'!$A$3:$A$337,0),
MATCH(AF$2,'Active Hour''s Dump'!$D$2:$AH$2,0)
))),"")</f>
        <v>1037.2009999999998</v>
      </c>
      <c r="AG104" s="13" t="str">
        <f>_xlfn.IFNA(IF(AG$3="Productivity",
INDEX('Productivity Dump'!$E$4:$AJ$500,
MATCH($A104,'Productivity Dump'!$A$4:$A$500,0),
MATCH(AG$2,'Productivity Dump'!$E$3:$AJ$3,0)
),
IF(AG$3="Attendance",
INDEX('Attendance Dump'!$E$2:$AI$400,
MATCH($A104,'Attendance Dump'!$B$2:$B$400,0),
MATCH(AG$2,'Attendance Dump'!$E$1:$AI$1,0)
),
INDEX('Active Hour''s Dump'!$D$3:$AH$337,
MATCH($C104,'Active Hour''s Dump'!$A$3:$A$337,0),
MATCH(AG$2,'Active Hour''s Dump'!$D$2:$AH$2,0)
))),"")</f>
        <v>P</v>
      </c>
      <c r="AH104" s="54">
        <f>_xlfn.IFNA(IF(AH$3="Productivity",
INDEX('Productivity Dump'!$E$4:$AJ$500,
MATCH($A104,'Productivity Dump'!$A$4:$A$500,0),
MATCH(AH$2,'Productivity Dump'!$E$3:$AJ$3,0)
),
IF(AH$3="Attendance",
INDEX('Attendance Dump'!$E$2:$AI$400,
MATCH($A104,'Attendance Dump'!$B$2:$B$400,0),
MATCH(AH$2,'Attendance Dump'!$E$1:$AI$1,0)
),
INDEX('Active Hour''s Dump'!$D$3:$AH$337,
MATCH($C104,'Active Hour''s Dump'!$A$3:$A$337,0),
MATCH(AH$2,'Active Hour''s Dump'!$D$2:$AH$2,0)
))),"")</f>
        <v>8.8333333333333304</v>
      </c>
      <c r="AI104" s="13">
        <f>_xlfn.IFNA(IF(AI$3="Productivity",
INDEX('Productivity Dump'!$E$4:$AJ$500,
MATCH($A104,'Productivity Dump'!$A$4:$A$500,0),
MATCH(AI$2,'Productivity Dump'!$E$3:$AJ$3,0)
),
IF(AI$3="Attendance",
INDEX('Attendance Dump'!$E$2:$AI$400,
MATCH($A104,'Attendance Dump'!$B$2:$B$400,0),
MATCH(AI$2,'Attendance Dump'!$E$1:$AI$1,0)
),
INDEX('Active Hour''s Dump'!$D$3:$AH$337,
MATCH($C104,'Active Hour''s Dump'!$A$3:$A$337,0),
MATCH(AI$2,'Active Hour''s Dump'!$D$2:$AH$2,0)
))),"")</f>
        <v>658.34</v>
      </c>
      <c r="AJ104" s="13" t="str">
        <f>_xlfn.IFNA(IF(AJ$3="Productivity",
INDEX('Productivity Dump'!$E$4:$AJ$500,
MATCH($A104,'Productivity Dump'!$A$4:$A$500,0),
MATCH(AJ$2,'Productivity Dump'!$E$3:$AJ$3,0)
),
IF(AJ$3="Attendance",
INDEX('Attendance Dump'!$E$2:$AI$400,
MATCH($A104,'Attendance Dump'!$B$2:$B$400,0),
MATCH(AJ$2,'Attendance Dump'!$E$1:$AI$1,0)
),
INDEX('Active Hour''s Dump'!$D$3:$AH$337,
MATCH($C104,'Active Hour''s Dump'!$A$3:$A$337,0),
MATCH(AJ$2,'Active Hour''s Dump'!$D$2:$AH$2,0)
))),"")</f>
        <v>P</v>
      </c>
      <c r="AK104" s="54">
        <f>_xlfn.IFNA(IF(AK$3="Productivity",
INDEX('Productivity Dump'!$E$4:$AJ$500,
MATCH($A104,'Productivity Dump'!$A$4:$A$500,0),
MATCH(AK$2,'Productivity Dump'!$E$3:$AJ$3,0)
),
IF(AK$3="Attendance",
INDEX('Attendance Dump'!$E$2:$AI$400,
MATCH($A104,'Attendance Dump'!$B$2:$B$400,0),
MATCH(AK$2,'Attendance Dump'!$E$1:$AI$1,0)
),
INDEX('Active Hour''s Dump'!$D$3:$AH$337,
MATCH($C104,'Active Hour''s Dump'!$A$3:$A$337,0),
MATCH(AK$2,'Active Hour''s Dump'!$D$2:$AH$2,0)
))),"")</f>
        <v>9.5833333333333304</v>
      </c>
      <c r="AL104" s="13">
        <f>_xlfn.IFNA(IF(AL$3="Productivity",
INDEX('Productivity Dump'!$E$4:$AJ$500,
MATCH($A104,'Productivity Dump'!$A$4:$A$500,0),
MATCH(AL$2,'Productivity Dump'!$E$3:$AJ$3,0)
),
IF(AL$3="Attendance",
INDEX('Attendance Dump'!$E$2:$AI$400,
MATCH($A104,'Attendance Dump'!$B$2:$B$400,0),
MATCH(AL$2,'Attendance Dump'!$E$1:$AI$1,0)
),
INDEX('Active Hour''s Dump'!$D$3:$AH$337,
MATCH($C104,'Active Hour''s Dump'!$A$3:$A$337,0),
MATCH(AL$2,'Active Hour''s Dump'!$D$2:$AH$2,0)
))),"")</f>
        <v>356.70499999999993</v>
      </c>
      <c r="AM104" s="13" t="str">
        <f>_xlfn.IFNA(IF(AM$3="Productivity",
INDEX('Productivity Dump'!$E$4:$AJ$500,
MATCH($A104,'Productivity Dump'!$A$4:$A$500,0),
MATCH(AM$2,'Productivity Dump'!$E$3:$AJ$3,0)
),
IF(AM$3="Attendance",
INDEX('Attendance Dump'!$E$2:$AI$400,
MATCH($A104,'Attendance Dump'!$B$2:$B$400,0),
MATCH(AM$2,'Attendance Dump'!$E$1:$AI$1,0)
),
INDEX('Active Hour''s Dump'!$D$3:$AH$337,
MATCH($C104,'Active Hour''s Dump'!$A$3:$A$337,0),
MATCH(AM$2,'Active Hour''s Dump'!$D$2:$AH$2,0)
))),"")</f>
        <v>WO</v>
      </c>
      <c r="AN104" s="54">
        <f>_xlfn.IFNA(IF(AN$3="Productivity",
INDEX('Productivity Dump'!$E$4:$AJ$500,
MATCH($A104,'Productivity Dump'!$A$4:$A$500,0),
MATCH(AN$2,'Productivity Dump'!$E$3:$AJ$3,0)
),
IF(AN$3="Attendance",
INDEX('Attendance Dump'!$E$2:$AI$400,
MATCH($A104,'Attendance Dump'!$B$2:$B$400,0),
MATCH(AN$2,'Attendance Dump'!$E$1:$AI$1,0)
),
INDEX('Active Hour''s Dump'!$D$3:$AH$337,
MATCH($C104,'Active Hour''s Dump'!$A$3:$A$337,0),
MATCH(AN$2,'Active Hour''s Dump'!$D$2:$AH$2,0)
))),"")</f>
        <v>4.6666666666666696</v>
      </c>
      <c r="AO104" s="13">
        <f>_xlfn.IFNA(IF(AO$3="Productivity",
INDEX('Productivity Dump'!$E$4:$AJ$500,
MATCH($A104,'Productivity Dump'!$A$4:$A$500,0),
MATCH(AO$2,'Productivity Dump'!$E$3:$AJ$3,0)
),
IF(AO$3="Attendance",
INDEX('Attendance Dump'!$E$2:$AI$400,
MATCH($A104,'Attendance Dump'!$B$2:$B$400,0),
MATCH(AO$2,'Attendance Dump'!$E$1:$AI$1,0)
),
INDEX('Active Hour''s Dump'!$D$3:$AH$337,
MATCH($C104,'Active Hour''s Dump'!$A$3:$A$337,0),
MATCH(AO$2,'Active Hour''s Dump'!$D$2:$AH$2,0)
))),"")</f>
        <v>514.95500000000004</v>
      </c>
      <c r="AP104" s="13" t="str">
        <f>_xlfn.IFNA(IF(AP$3="Productivity",
INDEX('Productivity Dump'!$E$4:$AJ$500,
MATCH($A104,'Productivity Dump'!$A$4:$A$500,0),
MATCH(AP$2,'Productivity Dump'!$E$3:$AJ$3,0)
),
IF(AP$3="Attendance",
INDEX('Attendance Dump'!$E$2:$AI$400,
MATCH($A104,'Attendance Dump'!$B$2:$B$400,0),
MATCH(AP$2,'Attendance Dump'!$E$1:$AI$1,0)
),
INDEX('Active Hour''s Dump'!$D$3:$AH$337,
MATCH($C104,'Active Hour''s Dump'!$A$3:$A$337,0),
MATCH(AP$2,'Active Hour''s Dump'!$D$2:$AH$2,0)
))),"")</f>
        <v>P</v>
      </c>
      <c r="AQ104" s="54">
        <f>_xlfn.IFNA(IF(AQ$3="Productivity",
INDEX('Productivity Dump'!$E$4:$AJ$500,
MATCH($A104,'Productivity Dump'!$A$4:$A$500,0),
MATCH(AQ$2,'Productivity Dump'!$E$3:$AJ$3,0)
),
IF(AQ$3="Attendance",
INDEX('Attendance Dump'!$E$2:$AI$400,
MATCH($A104,'Attendance Dump'!$B$2:$B$400,0),
MATCH(AQ$2,'Attendance Dump'!$E$1:$AI$1,0)
),
INDEX('Active Hour''s Dump'!$D$3:$AH$337,
MATCH($C104,'Active Hour''s Dump'!$A$3:$A$337,0),
MATCH(AQ$2,'Active Hour''s Dump'!$D$2:$AH$2,0)
))),"")</f>
        <v>6.9166666666666696</v>
      </c>
      <c r="AR104" s="13">
        <f>_xlfn.IFNA(IF(AR$3="Productivity",
INDEX('Productivity Dump'!$E$4:$AJ$500,
MATCH($A104,'Productivity Dump'!$A$4:$A$500,0),
MATCH(AR$2,'Productivity Dump'!$E$3:$AJ$3,0)
),
IF(AR$3="Attendance",
INDEX('Attendance Dump'!$E$2:$AI$400,
MATCH($A104,'Attendance Dump'!$B$2:$B$400,0),
MATCH(AR$2,'Attendance Dump'!$E$1:$AI$1,0)
),
INDEX('Active Hour''s Dump'!$D$3:$AH$337,
MATCH($C104,'Active Hour''s Dump'!$A$3:$A$337,0),
MATCH(AR$2,'Active Hour''s Dump'!$D$2:$AH$2,0)
))),"")</f>
        <v>930.23099999999999</v>
      </c>
      <c r="AS104" s="13" t="str">
        <f>_xlfn.IFNA(IF(AS$3="Productivity",
INDEX('Productivity Dump'!$E$4:$AJ$500,
MATCH($A104,'Productivity Dump'!$A$4:$A$500,0),
MATCH(AS$2,'Productivity Dump'!$E$3:$AJ$3,0)
),
IF(AS$3="Attendance",
INDEX('Attendance Dump'!$E$2:$AI$400,
MATCH($A104,'Attendance Dump'!$B$2:$B$400,0),
MATCH(AS$2,'Attendance Dump'!$E$1:$AI$1,0)
),
INDEX('Active Hour''s Dump'!$D$3:$AH$337,
MATCH($C104,'Active Hour''s Dump'!$A$3:$A$337,0),
MATCH(AS$2,'Active Hour''s Dump'!$D$2:$AH$2,0)
))),"")</f>
        <v>P</v>
      </c>
      <c r="AT104" s="54">
        <f>_xlfn.IFNA(IF(AT$3="Productivity",
INDEX('Productivity Dump'!$E$4:$AJ$500,
MATCH($A104,'Productivity Dump'!$A$4:$A$500,0),
MATCH(AT$2,'Productivity Dump'!$E$3:$AJ$3,0)
),
IF(AT$3="Attendance",
INDEX('Attendance Dump'!$E$2:$AI$400,
MATCH($A104,'Attendance Dump'!$B$2:$B$400,0),
MATCH(AT$2,'Attendance Dump'!$E$1:$AI$1,0)
),
INDEX('Active Hour''s Dump'!$D$3:$AH$337,
MATCH($C104,'Active Hour''s Dump'!$A$3:$A$337,0),
MATCH(AT$2,'Active Hour''s Dump'!$D$2:$AH$2,0)
))),"")</f>
        <v>9</v>
      </c>
      <c r="AU104" s="13">
        <f>_xlfn.IFNA(IF(AU$3="Productivity",
INDEX('Productivity Dump'!$E$4:$AJ$500,
MATCH($A104,'Productivity Dump'!$A$4:$A$500,0),
MATCH(AU$2,'Productivity Dump'!$E$3:$AJ$3,0)
),
IF(AU$3="Attendance",
INDEX('Attendance Dump'!$E$2:$AI$400,
MATCH($A104,'Attendance Dump'!$B$2:$B$400,0),
MATCH(AU$2,'Attendance Dump'!$E$1:$AI$1,0)
),
INDEX('Active Hour''s Dump'!$D$3:$AH$337,
MATCH($C104,'Active Hour''s Dump'!$A$3:$A$337,0),
MATCH(AU$2,'Active Hour''s Dump'!$D$2:$AH$2,0)
))),"")</f>
        <v>910.673</v>
      </c>
      <c r="AV104" s="13" t="str">
        <f>_xlfn.IFNA(IF(AV$3="Productivity",
INDEX('Productivity Dump'!$E$4:$AJ$500,
MATCH($A104,'Productivity Dump'!$A$4:$A$500,0),
MATCH(AV$2,'Productivity Dump'!$E$3:$AJ$3,0)
),
IF(AV$3="Attendance",
INDEX('Attendance Dump'!$E$2:$AI$400,
MATCH($A104,'Attendance Dump'!$B$2:$B$400,0),
MATCH(AV$2,'Attendance Dump'!$E$1:$AI$1,0)
),
INDEX('Active Hour''s Dump'!$D$3:$AH$337,
MATCH($C104,'Active Hour''s Dump'!$A$3:$A$337,0),
MATCH(AV$2,'Active Hour''s Dump'!$D$2:$AH$2,0)
))),"")</f>
        <v>P</v>
      </c>
      <c r="AW104" s="54">
        <f>_xlfn.IFNA(IF(AW$3="Productivity",
INDEX('Productivity Dump'!$E$4:$AJ$500,
MATCH($A104,'Productivity Dump'!$A$4:$A$500,0),
MATCH(AW$2,'Productivity Dump'!$E$3:$AJ$3,0)
),
IF(AW$3="Attendance",
INDEX('Attendance Dump'!$E$2:$AI$400,
MATCH($A104,'Attendance Dump'!$B$2:$B$400,0),
MATCH(AW$2,'Attendance Dump'!$E$1:$AI$1,0)
),
INDEX('Active Hour''s Dump'!$D$3:$AH$337,
MATCH($C104,'Active Hour''s Dump'!$A$3:$A$337,0),
MATCH(AW$2,'Active Hour''s Dump'!$D$2:$AH$2,0)
))),"")</f>
        <v>10.1666666666667</v>
      </c>
      <c r="AX104" s="13">
        <f>_xlfn.IFNA(IF(AX$3="Productivity",
INDEX('Productivity Dump'!$E$4:$AJ$500,
MATCH($A104,'Productivity Dump'!$A$4:$A$500,0),
MATCH(AX$2,'Productivity Dump'!$E$3:$AJ$3,0)
),
IF(AX$3="Attendance",
INDEX('Attendance Dump'!$E$2:$AI$400,
MATCH($A104,'Attendance Dump'!$B$2:$B$400,0),
MATCH(AX$2,'Attendance Dump'!$E$1:$AI$1,0)
),
INDEX('Active Hour''s Dump'!$D$3:$AH$337,
MATCH($C104,'Active Hour''s Dump'!$A$3:$A$337,0),
MATCH(AX$2,'Active Hour''s Dump'!$D$2:$AH$2,0)
))),"")</f>
        <v>918.87199999999996</v>
      </c>
      <c r="AY104" s="13" t="str">
        <f>_xlfn.IFNA(IF(AY$3="Productivity",
INDEX('Productivity Dump'!$E$4:$AJ$500,
MATCH($A104,'Productivity Dump'!$A$4:$A$500,0),
MATCH(AY$2,'Productivity Dump'!$E$3:$AJ$3,0)
),
IF(AY$3="Attendance",
INDEX('Attendance Dump'!$E$2:$AI$400,
MATCH($A104,'Attendance Dump'!$B$2:$B$400,0),
MATCH(AY$2,'Attendance Dump'!$E$1:$AI$1,0)
),
INDEX('Active Hour''s Dump'!$D$3:$AH$337,
MATCH($C104,'Active Hour''s Dump'!$A$3:$A$337,0),
MATCH(AY$2,'Active Hour''s Dump'!$D$2:$AH$2,0)
))),"")</f>
        <v>P</v>
      </c>
      <c r="AZ104" s="54">
        <f>_xlfn.IFNA(IF(AZ$3="Productivity",
INDEX('Productivity Dump'!$E$4:$AJ$500,
MATCH($A104,'Productivity Dump'!$A$4:$A$500,0),
MATCH(AZ$2,'Productivity Dump'!$E$3:$AJ$3,0)
),
IF(AZ$3="Attendance",
INDEX('Attendance Dump'!$E$2:$AI$400,
MATCH($A104,'Attendance Dump'!$B$2:$B$400,0),
MATCH(AZ$2,'Attendance Dump'!$E$1:$AI$1,0)
),
INDEX('Active Hour''s Dump'!$D$3:$AH$337,
MATCH($C104,'Active Hour''s Dump'!$A$3:$A$337,0),
MATCH(AZ$2,'Active Hour''s Dump'!$D$2:$AH$2,0)
))),"")</f>
        <v>11.4166666666667</v>
      </c>
      <c r="BA104" s="13">
        <f>_xlfn.IFNA(IF(BA$3="Productivity",
INDEX('Productivity Dump'!$E$4:$AJ$500,
MATCH($A104,'Productivity Dump'!$A$4:$A$500,0),
MATCH(BA$2,'Productivity Dump'!$E$3:$AJ$3,0)
),
IF(BA$3="Attendance",
INDEX('Attendance Dump'!$E$2:$AI$400,
MATCH($A104,'Attendance Dump'!$B$2:$B$400,0),
MATCH(BA$2,'Attendance Dump'!$E$1:$AI$1,0)
),
INDEX('Active Hour''s Dump'!$D$3:$AH$337,
MATCH($C104,'Active Hour''s Dump'!$A$3:$A$337,0),
MATCH(BA$2,'Active Hour''s Dump'!$D$2:$AH$2,0)
))),"")</f>
        <v>926.92300000000012</v>
      </c>
      <c r="BB104" s="13" t="str">
        <f>_xlfn.IFNA(IF(BB$3="Productivity",
INDEX('Productivity Dump'!$E$4:$AJ$500,
MATCH($A104,'Productivity Dump'!$A$4:$A$500,0),
MATCH(BB$2,'Productivity Dump'!$E$3:$AJ$3,0)
),
IF(BB$3="Attendance",
INDEX('Attendance Dump'!$E$2:$AI$400,
MATCH($A104,'Attendance Dump'!$B$2:$B$400,0),
MATCH(BB$2,'Attendance Dump'!$E$1:$AI$1,0)
),
INDEX('Active Hour''s Dump'!$D$3:$AH$337,
MATCH($C104,'Active Hour''s Dump'!$A$3:$A$337,0),
MATCH(BB$2,'Active Hour''s Dump'!$D$2:$AH$2,0)
))),"")</f>
        <v>P</v>
      </c>
      <c r="BC104" s="54">
        <f>_xlfn.IFNA(IF(BC$3="Productivity",
INDEX('Productivity Dump'!$E$4:$AJ$500,
MATCH($A104,'Productivity Dump'!$A$4:$A$500,0),
MATCH(BC$2,'Productivity Dump'!$E$3:$AJ$3,0)
),
IF(BC$3="Attendance",
INDEX('Attendance Dump'!$E$2:$AI$400,
MATCH($A104,'Attendance Dump'!$B$2:$B$400,0),
MATCH(BC$2,'Attendance Dump'!$E$1:$AI$1,0)
),
INDEX('Active Hour''s Dump'!$D$3:$AH$337,
MATCH($C104,'Active Hour''s Dump'!$A$3:$A$337,0),
MATCH(BC$2,'Active Hour''s Dump'!$D$2:$AH$2,0)
))),"")</f>
        <v>11.5</v>
      </c>
      <c r="BD104" s="13">
        <f>_xlfn.IFNA(IF(BD$3="Productivity",
INDEX('Productivity Dump'!$E$4:$AJ$500,
MATCH($A104,'Productivity Dump'!$A$4:$A$500,0),
MATCH(BD$2,'Productivity Dump'!$E$3:$AJ$3,0)
),
IF(BD$3="Attendance",
INDEX('Attendance Dump'!$E$2:$AI$400,
MATCH($A104,'Attendance Dump'!$B$2:$B$400,0),
MATCH(BD$2,'Attendance Dump'!$E$1:$AI$1,0)
),
INDEX('Active Hour''s Dump'!$D$3:$AH$337,
MATCH($C104,'Active Hour''s Dump'!$A$3:$A$337,0),
MATCH(BD$2,'Active Hour''s Dump'!$D$2:$AH$2,0)
))),"")</f>
        <v>392.99800000000005</v>
      </c>
      <c r="BE104" s="13" t="str">
        <f>_xlfn.IFNA(IF(BE$3="Productivity",
INDEX('Productivity Dump'!$E$4:$AJ$500,
MATCH($A104,'Productivity Dump'!$A$4:$A$500,0),
MATCH(BE$2,'Productivity Dump'!$E$3:$AJ$3,0)
),
IF(BE$3="Attendance",
INDEX('Attendance Dump'!$E$2:$AI$400,
MATCH($A104,'Attendance Dump'!$B$2:$B$400,0),
MATCH(BE$2,'Attendance Dump'!$E$1:$AI$1,0)
),
INDEX('Active Hour''s Dump'!$D$3:$AH$337,
MATCH($C104,'Active Hour''s Dump'!$A$3:$A$337,0),
MATCH(BE$2,'Active Hour''s Dump'!$D$2:$AH$2,0)
))),"")</f>
        <v>P</v>
      </c>
      <c r="BF104" s="54">
        <f>_xlfn.IFNA(IF(BF$3="Productivity",
INDEX('Productivity Dump'!$E$4:$AJ$500,
MATCH($A104,'Productivity Dump'!$A$4:$A$500,0),
MATCH(BF$2,'Productivity Dump'!$E$3:$AJ$3,0)
),
IF(BF$3="Attendance",
INDEX('Attendance Dump'!$E$2:$AI$400,
MATCH($A104,'Attendance Dump'!$B$2:$B$400,0),
MATCH(BF$2,'Attendance Dump'!$E$1:$AI$1,0)
),
INDEX('Active Hour''s Dump'!$D$3:$AH$337,
MATCH($C104,'Active Hour''s Dump'!$A$3:$A$337,0),
MATCH(BF$2,'Active Hour''s Dump'!$D$2:$AH$2,0)
))),"")</f>
        <v>8.25</v>
      </c>
      <c r="BG104" s="13">
        <f>_xlfn.IFNA(IF(BG$3="Productivity",
INDEX('Productivity Dump'!$E$4:$AJ$500,
MATCH($A104,'Productivity Dump'!$A$4:$A$500,0),
MATCH(BG$2,'Productivity Dump'!$E$3:$AJ$3,0)
),
IF(BG$3="Attendance",
INDEX('Attendance Dump'!$E$2:$AI$400,
MATCH($A104,'Attendance Dump'!$B$2:$B$400,0),
MATCH(BG$2,'Attendance Dump'!$E$1:$AI$1,0)
),
INDEX('Active Hour''s Dump'!$D$3:$AH$337,
MATCH($C104,'Active Hour''s Dump'!$A$3:$A$337,0),
MATCH(BG$2,'Active Hour''s Dump'!$D$2:$AH$2,0)
))),"")</f>
        <v>130.107</v>
      </c>
      <c r="BH104" s="13" t="str">
        <f>_xlfn.IFNA(IF(BH$3="Productivity",
INDEX('Productivity Dump'!$E$4:$AJ$500,
MATCH($A104,'Productivity Dump'!$A$4:$A$500,0),
MATCH(BH$2,'Productivity Dump'!$E$3:$AJ$3,0)
),
IF(BH$3="Attendance",
INDEX('Attendance Dump'!$E$2:$AI$400,
MATCH($A104,'Attendance Dump'!$B$2:$B$400,0),
MATCH(BH$2,'Attendance Dump'!$E$1:$AI$1,0)
),
INDEX('Active Hour''s Dump'!$D$3:$AH$337,
MATCH($C104,'Active Hour''s Dump'!$A$3:$A$337,0),
MATCH(BH$2,'Active Hour''s Dump'!$D$2:$AH$2,0)
))),"")</f>
        <v>WO</v>
      </c>
      <c r="BI104" s="54">
        <f>_xlfn.IFNA(IF(BI$3="Productivity",
INDEX('Productivity Dump'!$E$4:$AJ$500,
MATCH($A104,'Productivity Dump'!$A$4:$A$500,0),
MATCH(BI$2,'Productivity Dump'!$E$3:$AJ$3,0)
),
IF(BI$3="Attendance",
INDEX('Attendance Dump'!$E$2:$AI$400,
MATCH($A104,'Attendance Dump'!$B$2:$B$400,0),
MATCH(BI$2,'Attendance Dump'!$E$1:$AI$1,0)
),
INDEX('Active Hour''s Dump'!$D$3:$AH$337,
MATCH($C104,'Active Hour''s Dump'!$A$3:$A$337,0),
MATCH(BI$2,'Active Hour''s Dump'!$D$2:$AH$2,0)
))),"")</f>
        <v>2.1666666666666701</v>
      </c>
      <c r="BJ104" s="13">
        <f>_xlfn.IFNA(IF(BJ$3="Productivity",
INDEX('Productivity Dump'!$E$4:$AJ$500,
MATCH($A104,'Productivity Dump'!$A$4:$A$500,0),
MATCH(BJ$2,'Productivity Dump'!$E$3:$AJ$3,0)
),
IF(BJ$3="Attendance",
INDEX('Attendance Dump'!$E$2:$AI$400,
MATCH($A104,'Attendance Dump'!$B$2:$B$400,0),
MATCH(BJ$2,'Attendance Dump'!$E$1:$AI$1,0)
),
INDEX('Active Hour''s Dump'!$D$3:$AH$337,
MATCH($C104,'Active Hour''s Dump'!$A$3:$A$337,0),
MATCH(BJ$2,'Active Hour''s Dump'!$D$2:$AH$2,0)
))),"")</f>
        <v>468.72000000000008</v>
      </c>
      <c r="BK104" s="13" t="str">
        <f>_xlfn.IFNA(IF(BK$3="Productivity",
INDEX('Productivity Dump'!$E$4:$AJ$500,
MATCH($A104,'Productivity Dump'!$A$4:$A$500,0),
MATCH(BK$2,'Productivity Dump'!$E$3:$AJ$3,0)
),
IF(BK$3="Attendance",
INDEX('Attendance Dump'!$E$2:$AI$400,
MATCH($A104,'Attendance Dump'!$B$2:$B$400,0),
MATCH(BK$2,'Attendance Dump'!$E$1:$AI$1,0)
),
INDEX('Active Hour''s Dump'!$D$3:$AH$337,
MATCH($C104,'Active Hour''s Dump'!$A$3:$A$337,0),
MATCH(BK$2,'Active Hour''s Dump'!$D$2:$AH$2,0)
))),"")</f>
        <v>P</v>
      </c>
      <c r="BL104" s="54">
        <f>_xlfn.IFNA(IF(BL$3="Productivity",
INDEX('Productivity Dump'!$E$4:$AJ$500,
MATCH($A104,'Productivity Dump'!$A$4:$A$500,0),
MATCH(BL$2,'Productivity Dump'!$E$3:$AJ$3,0)
),
IF(BL$3="Attendance",
INDEX('Attendance Dump'!$E$2:$AI$400,
MATCH($A104,'Attendance Dump'!$B$2:$B$400,0),
MATCH(BL$2,'Attendance Dump'!$E$1:$AI$1,0)
),
INDEX('Active Hour''s Dump'!$D$3:$AH$337,
MATCH($C104,'Active Hour''s Dump'!$A$3:$A$337,0),
MATCH(BL$2,'Active Hour''s Dump'!$D$2:$AH$2,0)
))),"")</f>
        <v>5.4166666666666696</v>
      </c>
      <c r="BM104" s="13">
        <f>_xlfn.IFNA(IF(BM$3="Productivity",
INDEX('Productivity Dump'!$E$4:$AJ$500,
MATCH($A104,'Productivity Dump'!$A$4:$A$500,0),
MATCH(BM$2,'Productivity Dump'!$E$3:$AJ$3,0)
),
IF(BM$3="Attendance",
INDEX('Attendance Dump'!$E$2:$AI$400,
MATCH($A104,'Attendance Dump'!$B$2:$B$400,0),
MATCH(BM$2,'Attendance Dump'!$E$1:$AI$1,0)
),
INDEX('Active Hour''s Dump'!$D$3:$AH$337,
MATCH($C104,'Active Hour''s Dump'!$A$3:$A$337,0),
MATCH(BM$2,'Active Hour''s Dump'!$D$2:$AH$2,0)
))),"")</f>
        <v>798.13599999999997</v>
      </c>
      <c r="BN104" s="13" t="str">
        <f>_xlfn.IFNA(IF(BN$3="Productivity",
INDEX('Productivity Dump'!$E$4:$AJ$500,
MATCH($A104,'Productivity Dump'!$A$4:$A$500,0),
MATCH(BN$2,'Productivity Dump'!$E$3:$AJ$3,0)
),
IF(BN$3="Attendance",
INDEX('Attendance Dump'!$E$2:$AI$400,
MATCH($A104,'Attendance Dump'!$B$2:$B$400,0),
MATCH(BN$2,'Attendance Dump'!$E$1:$AI$1,0)
),
INDEX('Active Hour''s Dump'!$D$3:$AH$337,
MATCH($C104,'Active Hour''s Dump'!$A$3:$A$337,0),
MATCH(BN$2,'Active Hour''s Dump'!$D$2:$AH$2,0)
))),"")</f>
        <v>P</v>
      </c>
      <c r="BO104" s="54">
        <f>_xlfn.IFNA(IF(BO$3="Productivity",
INDEX('Productivity Dump'!$E$4:$AJ$500,
MATCH($A104,'Productivity Dump'!$A$4:$A$500,0),
MATCH(BO$2,'Productivity Dump'!$E$3:$AJ$3,0)
),
IF(BO$3="Attendance",
INDEX('Attendance Dump'!$E$2:$AI$400,
MATCH($A104,'Attendance Dump'!$B$2:$B$400,0),
MATCH(BO$2,'Attendance Dump'!$E$1:$AI$1,0)
),
INDEX('Active Hour''s Dump'!$D$3:$AH$337,
MATCH($C104,'Active Hour''s Dump'!$A$3:$A$337,0),
MATCH(BO$2,'Active Hour''s Dump'!$D$2:$AH$2,0)
))),"")</f>
        <v>10.4166666666667</v>
      </c>
      <c r="BP104" s="13">
        <f>_xlfn.IFNA(IF(BP$3="Productivity",
INDEX('Productivity Dump'!$E$4:$AJ$500,
MATCH($A104,'Productivity Dump'!$A$4:$A$500,0),
MATCH(BP$2,'Productivity Dump'!$E$3:$AJ$3,0)
),
IF(BP$3="Attendance",
INDEX('Attendance Dump'!$E$2:$AI$400,
MATCH($A104,'Attendance Dump'!$B$2:$B$400,0),
MATCH(BP$2,'Attendance Dump'!$E$1:$AI$1,0)
),
INDEX('Active Hour''s Dump'!$D$3:$AH$337,
MATCH($C104,'Active Hour''s Dump'!$A$3:$A$337,0),
MATCH(BP$2,'Active Hour''s Dump'!$D$2:$AH$2,0)
))),"")</f>
        <v>767.2109999999999</v>
      </c>
      <c r="BQ104" s="13" t="str">
        <f>_xlfn.IFNA(IF(BQ$3="Productivity",
INDEX('Productivity Dump'!$E$4:$AJ$500,
MATCH($A104,'Productivity Dump'!$A$4:$A$500,0),
MATCH(BQ$2,'Productivity Dump'!$E$3:$AJ$3,0)
),
IF(BQ$3="Attendance",
INDEX('Attendance Dump'!$E$2:$AI$400,
MATCH($A104,'Attendance Dump'!$B$2:$B$400,0),
MATCH(BQ$2,'Attendance Dump'!$E$1:$AI$1,0)
),
INDEX('Active Hour''s Dump'!$D$3:$AH$337,
MATCH($C104,'Active Hour''s Dump'!$A$3:$A$337,0),
MATCH(BQ$2,'Active Hour''s Dump'!$D$2:$AH$2,0)
))),"")</f>
        <v>P</v>
      </c>
      <c r="BR104" s="54">
        <f>_xlfn.IFNA(IF(BR$3="Productivity",
INDEX('Productivity Dump'!$E$4:$AJ$500,
MATCH($A104,'Productivity Dump'!$A$4:$A$500,0),
MATCH(BR$2,'Productivity Dump'!$E$3:$AJ$3,0)
),
IF(BR$3="Attendance",
INDEX('Attendance Dump'!$E$2:$AI$400,
MATCH($A104,'Attendance Dump'!$B$2:$B$400,0),
MATCH(BR$2,'Attendance Dump'!$E$1:$AI$1,0)
),
INDEX('Active Hour''s Dump'!$D$3:$AH$337,
MATCH($C104,'Active Hour''s Dump'!$A$3:$A$337,0),
MATCH(BR$2,'Active Hour''s Dump'!$D$2:$AH$2,0)
))),"")</f>
        <v>9.5833333333333304</v>
      </c>
      <c r="BS104" s="13">
        <f>_xlfn.IFNA(IF(BS$3="Productivity",
INDEX('Productivity Dump'!$E$4:$AJ$500,
MATCH($A104,'Productivity Dump'!$A$4:$A$500,0),
MATCH(BS$2,'Productivity Dump'!$E$3:$AJ$3,0)
),
IF(BS$3="Attendance",
INDEX('Attendance Dump'!$E$2:$AI$400,
MATCH($A104,'Attendance Dump'!$B$2:$B$400,0),
MATCH(BS$2,'Attendance Dump'!$E$1:$AI$1,0)
),
INDEX('Active Hour''s Dump'!$D$3:$AH$337,
MATCH($C104,'Active Hour''s Dump'!$A$3:$A$337,0),
MATCH(BS$2,'Active Hour''s Dump'!$D$2:$AH$2,0)
))),"")</f>
        <v>902.37099999999998</v>
      </c>
      <c r="BT104" s="13" t="str">
        <f>_xlfn.IFNA(IF(BT$3="Productivity",
INDEX('Productivity Dump'!$E$4:$AJ$500,
MATCH($A104,'Productivity Dump'!$A$4:$A$500,0),
MATCH(BT$2,'Productivity Dump'!$E$3:$AJ$3,0)
),
IF(BT$3="Attendance",
INDEX('Attendance Dump'!$E$2:$AI$400,
MATCH($A104,'Attendance Dump'!$B$2:$B$400,0),
MATCH(BT$2,'Attendance Dump'!$E$1:$AI$1,0)
),
INDEX('Active Hour''s Dump'!$D$3:$AH$337,
MATCH($C104,'Active Hour''s Dump'!$A$3:$A$337,0),
MATCH(BT$2,'Active Hour''s Dump'!$D$2:$AH$2,0)
))),"")</f>
        <v>H(P)</v>
      </c>
      <c r="BU104" s="54">
        <f>_xlfn.IFNA(IF(BU$3="Productivity",
INDEX('Productivity Dump'!$E$4:$AJ$500,
MATCH($A104,'Productivity Dump'!$A$4:$A$500,0),
MATCH(BU$2,'Productivity Dump'!$E$3:$AJ$3,0)
),
IF(BU$3="Attendance",
INDEX('Attendance Dump'!$E$2:$AI$400,
MATCH($A104,'Attendance Dump'!$B$2:$B$400,0),
MATCH(BU$2,'Attendance Dump'!$E$1:$AI$1,0)
),
INDEX('Active Hour''s Dump'!$D$3:$AH$337,
MATCH($C104,'Active Hour''s Dump'!$A$3:$A$337,0),
MATCH(BU$2,'Active Hour''s Dump'!$D$2:$AH$2,0)
))),"")</f>
        <v>11</v>
      </c>
      <c r="BV104" s="13">
        <f>_xlfn.IFNA(IF(BV$3="Productivity",
INDEX('Productivity Dump'!$E$4:$AJ$500,
MATCH($A104,'Productivity Dump'!$A$4:$A$500,0),
MATCH(BV$2,'Productivity Dump'!$E$3:$AJ$3,0)
),
IF(BV$3="Attendance",
INDEX('Attendance Dump'!$E$2:$AI$400,
MATCH($A104,'Attendance Dump'!$B$2:$B$400,0),
MATCH(BV$2,'Attendance Dump'!$E$1:$AI$1,0)
),
INDEX('Active Hour''s Dump'!$D$3:$AH$337,
MATCH($C104,'Active Hour''s Dump'!$A$3:$A$337,0),
MATCH(BV$2,'Active Hour''s Dump'!$D$2:$AH$2,0)
))),"")</f>
        <v>529.24500000000012</v>
      </c>
      <c r="BW104" s="13" t="str">
        <f>_xlfn.IFNA(IF(BW$3="Productivity",
INDEX('Productivity Dump'!$E$4:$AJ$500,
MATCH($A104,'Productivity Dump'!$A$4:$A$500,0),
MATCH(BW$2,'Productivity Dump'!$E$3:$AJ$3,0)
),
IF(BW$3="Attendance",
INDEX('Attendance Dump'!$E$2:$AI$400,
MATCH($A104,'Attendance Dump'!$B$2:$B$400,0),
MATCH(BW$2,'Attendance Dump'!$E$1:$AI$1,0)
),
INDEX('Active Hour''s Dump'!$D$3:$AH$337,
MATCH($C104,'Active Hour''s Dump'!$A$3:$A$337,0),
MATCH(BW$2,'Active Hour''s Dump'!$D$2:$AH$2,0)
))),"")</f>
        <v>SL-HL</v>
      </c>
      <c r="BX104" s="54">
        <f>_xlfn.IFNA(IF(BX$3="Productivity",
INDEX('Productivity Dump'!$E$4:$AJ$500,
MATCH($A104,'Productivity Dump'!$A$4:$A$500,0),
MATCH(BX$2,'Productivity Dump'!$E$3:$AJ$3,0)
),
IF(BX$3="Attendance",
INDEX('Attendance Dump'!$E$2:$AI$400,
MATCH($A104,'Attendance Dump'!$B$2:$B$400,0),
MATCH(BX$2,'Attendance Dump'!$E$1:$AI$1,0)
),
INDEX('Active Hour''s Dump'!$D$3:$AH$337,
MATCH($C104,'Active Hour''s Dump'!$A$3:$A$337,0),
MATCH(BX$2,'Active Hour''s Dump'!$D$2:$AH$2,0)
))),"")</f>
        <v>6.8333333333333304</v>
      </c>
      <c r="BY104" s="13">
        <f>_xlfn.IFNA(IF(BY$3="Productivity",
INDEX('Productivity Dump'!$E$4:$AJ$500,
MATCH($A104,'Productivity Dump'!$A$4:$A$500,0),
MATCH(BY$2,'Productivity Dump'!$E$3:$AJ$3,0)
),
IF(BY$3="Attendance",
INDEX('Attendance Dump'!$E$2:$AI$400,
MATCH($A104,'Attendance Dump'!$B$2:$B$400,0),
MATCH(BY$2,'Attendance Dump'!$E$1:$AI$1,0)
),
INDEX('Active Hour''s Dump'!$D$3:$AH$337,
MATCH($C104,'Active Hour''s Dump'!$A$3:$A$337,0),
MATCH(BY$2,'Active Hour''s Dump'!$D$2:$AH$2,0)
))),"")</f>
        <v>224.73699999999999</v>
      </c>
      <c r="BZ104" s="13" t="str">
        <f>_xlfn.IFNA(IF(BZ$3="Productivity",
INDEX('Productivity Dump'!$E$4:$AJ$500,
MATCH($A104,'Productivity Dump'!$A$4:$A$500,0),
MATCH(BZ$2,'Productivity Dump'!$E$3:$AJ$3,0)
),
IF(BZ$3="Attendance",
INDEX('Attendance Dump'!$E$2:$AI$400,
MATCH($A104,'Attendance Dump'!$B$2:$B$400,0),
MATCH(BZ$2,'Attendance Dump'!$E$1:$AI$1,0)
),
INDEX('Active Hour''s Dump'!$D$3:$AH$337,
MATCH($C104,'Active Hour''s Dump'!$A$3:$A$337,0),
MATCH(BZ$2,'Active Hour''s Dump'!$D$2:$AH$2,0)
))),"")</f>
        <v>P</v>
      </c>
      <c r="CA104" s="54">
        <f>_xlfn.IFNA(IF(CA$3="Productivity",
INDEX('Productivity Dump'!$E$4:$AJ$500,
MATCH($A104,'Productivity Dump'!$A$4:$A$500,0),
MATCH(CA$2,'Productivity Dump'!$E$3:$AJ$3,0)
),
IF(CA$3="Attendance",
INDEX('Attendance Dump'!$E$2:$AI$400,
MATCH($A104,'Attendance Dump'!$B$2:$B$400,0),
MATCH(CA$2,'Attendance Dump'!$E$1:$AI$1,0)
),
INDEX('Active Hour''s Dump'!$D$3:$AH$337,
MATCH($C104,'Active Hour''s Dump'!$A$3:$A$337,0),
MATCH(CA$2,'Active Hour''s Dump'!$D$2:$AH$2,0)
))),"")</f>
        <v>5.5833333333333304</v>
      </c>
      <c r="CB104" s="13">
        <f>_xlfn.IFNA(IF(CB$3="Productivity",
INDEX('Productivity Dump'!$E$4:$AJ$500,
MATCH($A104,'Productivity Dump'!$A$4:$A$500,0),
MATCH(CB$2,'Productivity Dump'!$E$3:$AJ$3,0)
),
IF(CB$3="Attendance",
INDEX('Attendance Dump'!$E$2:$AI$400,
MATCH($A104,'Attendance Dump'!$B$2:$B$400,0),
MATCH(CB$2,'Attendance Dump'!$E$1:$AI$1,0)
),
INDEX('Active Hour''s Dump'!$D$3:$AH$337,
MATCH($C104,'Active Hour''s Dump'!$A$3:$A$337,0),
MATCH(CB$2,'Active Hour''s Dump'!$D$2:$AH$2,0)
))),"")</f>
        <v>20.169</v>
      </c>
      <c r="CC104" s="13" t="str">
        <f>_xlfn.IFNA(IF(CC$3="Productivity",
INDEX('Productivity Dump'!$E$4:$AJ$500,
MATCH($A104,'Productivity Dump'!$A$4:$A$500,0),
MATCH(CC$2,'Productivity Dump'!$E$3:$AJ$3,0)
),
IF(CC$3="Attendance",
INDEX('Attendance Dump'!$E$2:$AI$400,
MATCH($A104,'Attendance Dump'!$B$2:$B$400,0),
MATCH(CC$2,'Attendance Dump'!$E$1:$AI$1,0)
),
INDEX('Active Hour''s Dump'!$D$3:$AH$337,
MATCH($C104,'Active Hour''s Dump'!$A$3:$A$337,0),
MATCH(CC$2,'Active Hour''s Dump'!$D$2:$AH$2,0)
))),"")</f>
        <v>WO</v>
      </c>
      <c r="CD104" s="54">
        <f>_xlfn.IFNA(IF(CD$3="Productivity",
INDEX('Productivity Dump'!$E$4:$AJ$500,
MATCH($A104,'Productivity Dump'!$A$4:$A$500,0),
MATCH(CD$2,'Productivity Dump'!$E$3:$AJ$3,0)
),
IF(CD$3="Attendance",
INDEX('Attendance Dump'!$E$2:$AI$400,
MATCH($A104,'Attendance Dump'!$B$2:$B$400,0),
MATCH(CD$2,'Attendance Dump'!$E$1:$AI$1,0)
),
INDEX('Active Hour''s Dump'!$D$3:$AH$337,
MATCH($C104,'Active Hour''s Dump'!$A$3:$A$337,0),
MATCH(CD$2,'Active Hour''s Dump'!$D$2:$AH$2,0)
))),"")</f>
        <v>0.33333333333333298</v>
      </c>
      <c r="CE104" s="13">
        <f>_xlfn.IFNA(IF(CE$3="Productivity",
INDEX('Productivity Dump'!$E$4:$AJ$500,
MATCH($A104,'Productivity Dump'!$A$4:$A$500,0),
MATCH(CE$2,'Productivity Dump'!$E$3:$AJ$3,0)
),
IF(CE$3="Attendance",
INDEX('Attendance Dump'!$E$2:$AI$400,
MATCH($A104,'Attendance Dump'!$B$2:$B$400,0),
MATCH(CE$2,'Attendance Dump'!$E$1:$AI$1,0)
),
INDEX('Active Hour''s Dump'!$D$3:$AH$337,
MATCH($C104,'Active Hour''s Dump'!$A$3:$A$337,0),
MATCH(CE$2,'Active Hour''s Dump'!$D$2:$AH$2,0)
))),"")</f>
        <v>399.27800000000002</v>
      </c>
      <c r="CF104" s="13" t="str">
        <f>_xlfn.IFNA(IF(CF$3="Productivity",
INDEX('Productivity Dump'!$E$4:$AJ$500,
MATCH($A104,'Productivity Dump'!$A$4:$A$500,0),
MATCH(CF$2,'Productivity Dump'!$E$3:$AJ$3,0)
),
IF(CF$3="Attendance",
INDEX('Attendance Dump'!$E$2:$AI$400,
MATCH($A104,'Attendance Dump'!$B$2:$B$400,0),
MATCH(CF$2,'Attendance Dump'!$E$1:$AI$1,0)
),
INDEX('Active Hour''s Dump'!$D$3:$AH$337,
MATCH($C104,'Active Hour''s Dump'!$A$3:$A$337,0),
MATCH(CF$2,'Active Hour''s Dump'!$D$2:$AH$2,0)
))),"")</f>
        <v>P</v>
      </c>
      <c r="CG104" s="54">
        <f>_xlfn.IFNA(IF(CG$3="Productivity",
INDEX('Productivity Dump'!$E$4:$AJ$500,
MATCH($A104,'Productivity Dump'!$A$4:$A$500,0),
MATCH(CG$2,'Productivity Dump'!$E$3:$AJ$3,0)
),
IF(CG$3="Attendance",
INDEX('Attendance Dump'!$E$2:$AI$400,
MATCH($A104,'Attendance Dump'!$B$2:$B$400,0),
MATCH(CG$2,'Attendance Dump'!$E$1:$AI$1,0)
),
INDEX('Active Hour''s Dump'!$D$3:$AH$337,
MATCH($C104,'Active Hour''s Dump'!$A$3:$A$337,0),
MATCH(CG$2,'Active Hour''s Dump'!$D$2:$AH$2,0)
))),"")</f>
        <v>5.9166666666666696</v>
      </c>
      <c r="CH104" s="13">
        <f>_xlfn.IFNA(IF(CH$3="Productivity",
INDEX('Productivity Dump'!$E$4:$AJ$500,
MATCH($A104,'Productivity Dump'!$A$4:$A$500,0),
MATCH(CH$2,'Productivity Dump'!$E$3:$AJ$3,0)
),
IF(CH$3="Attendance",
INDEX('Attendance Dump'!$E$2:$AI$400,
MATCH($A104,'Attendance Dump'!$B$2:$B$400,0),
MATCH(CH$2,'Attendance Dump'!$E$1:$AI$1,0)
),
INDEX('Active Hour''s Dump'!$D$3:$AH$337,
MATCH($C104,'Active Hour''s Dump'!$A$3:$A$337,0),
MATCH(CH$2,'Active Hour''s Dump'!$D$2:$AH$2,0)
))),"")</f>
        <v>827.40800000000013</v>
      </c>
      <c r="CI104" s="13" t="str">
        <f>_xlfn.IFNA(IF(CI$3="Productivity",
INDEX('Productivity Dump'!$E$4:$AJ$500,
MATCH($A104,'Productivity Dump'!$A$4:$A$500,0),
MATCH(CI$2,'Productivity Dump'!$E$3:$AJ$3,0)
),
IF(CI$3="Attendance",
INDEX('Attendance Dump'!$E$2:$AI$400,
MATCH($A104,'Attendance Dump'!$B$2:$B$400,0),
MATCH(CI$2,'Attendance Dump'!$E$1:$AI$1,0)
),
INDEX('Active Hour''s Dump'!$D$3:$AH$337,
MATCH($C104,'Active Hour''s Dump'!$A$3:$A$337,0),
MATCH(CI$2,'Active Hour''s Dump'!$D$2:$AH$2,0)
))),"")</f>
        <v>P</v>
      </c>
      <c r="CJ104" s="54">
        <f>_xlfn.IFNA(IF(CJ$3="Productivity",
INDEX('Productivity Dump'!$E$4:$AJ$500,
MATCH($A104,'Productivity Dump'!$A$4:$A$500,0),
MATCH(CJ$2,'Productivity Dump'!$E$3:$AJ$3,0)
),
IF(CJ$3="Attendance",
INDEX('Attendance Dump'!$E$2:$AI$400,
MATCH($A104,'Attendance Dump'!$B$2:$B$400,0),
MATCH(CJ$2,'Attendance Dump'!$E$1:$AI$1,0)
),
INDEX('Active Hour''s Dump'!$D$3:$AH$337,
MATCH($C104,'Active Hour''s Dump'!$A$3:$A$337,0),
MATCH(CJ$2,'Active Hour''s Dump'!$D$2:$AH$2,0)
))),"")</f>
        <v>11.5</v>
      </c>
      <c r="CK104" s="13">
        <f>_xlfn.IFNA(IF(CK$3="Productivity",
INDEX('Productivity Dump'!$E$4:$AJ$500,
MATCH($A104,'Productivity Dump'!$A$4:$A$500,0),
MATCH(CK$2,'Productivity Dump'!$E$3:$AJ$3,0)
),
IF(CK$3="Attendance",
INDEX('Attendance Dump'!$E$2:$AI$400,
MATCH($A104,'Attendance Dump'!$B$2:$B$400,0),
MATCH(CK$2,'Attendance Dump'!$E$1:$AI$1,0)
),
INDEX('Active Hour''s Dump'!$D$3:$AH$337,
MATCH($C104,'Active Hour''s Dump'!$A$3:$A$337,0),
MATCH(CK$2,'Active Hour''s Dump'!$D$2:$AH$2,0)
))),"")</f>
        <v>1712.24</v>
      </c>
      <c r="CL104" s="13" t="str">
        <f>_xlfn.IFNA(IF(CL$3="Productivity",
INDEX('Productivity Dump'!$E$4:$AJ$500,
MATCH($A104,'Productivity Dump'!$A$4:$A$500,0),
MATCH(CL$2,'Productivity Dump'!$E$3:$AJ$3,0)
),
IF(CL$3="Attendance",
INDEX('Attendance Dump'!$E$2:$AI$400,
MATCH($A104,'Attendance Dump'!$B$2:$B$400,0),
MATCH(CL$2,'Attendance Dump'!$E$1:$AI$1,0)
),
INDEX('Active Hour''s Dump'!$D$3:$AH$337,
MATCH($C104,'Active Hour''s Dump'!$A$3:$A$337,0),
MATCH(CL$2,'Active Hour''s Dump'!$D$2:$AH$2,0)
))),"")</f>
        <v>P</v>
      </c>
      <c r="CM104" s="54">
        <f>_xlfn.IFNA(IF(CM$3="Productivity",
INDEX('Productivity Dump'!$E$4:$AJ$500,
MATCH($A104,'Productivity Dump'!$A$4:$A$500,0),
MATCH(CM$2,'Productivity Dump'!$E$3:$AJ$3,0)
),
IF(CM$3="Attendance",
INDEX('Attendance Dump'!$E$2:$AI$400,
MATCH($A104,'Attendance Dump'!$B$2:$B$400,0),
MATCH(CM$2,'Attendance Dump'!$E$1:$AI$1,0)
),
INDEX('Active Hour''s Dump'!$D$3:$AH$337,
MATCH($C104,'Active Hour''s Dump'!$A$3:$A$337,0),
MATCH(CM$2,'Active Hour''s Dump'!$D$2:$AH$2,0)
))),"")</f>
        <v>17</v>
      </c>
      <c r="CN104" s="13">
        <f>_xlfn.IFNA(IF(CN$3="Productivity",
INDEX('Productivity Dump'!$E$4:$AJ$500,
MATCH($A104,'Productivity Dump'!$A$4:$A$500,0),
MATCH(CN$2,'Productivity Dump'!$E$3:$AJ$3,0)
),
IF(CN$3="Attendance",
INDEX('Attendance Dump'!$E$2:$AI$400,
MATCH($A104,'Attendance Dump'!$B$2:$B$400,0),
MATCH(CN$2,'Attendance Dump'!$E$1:$AI$1,0)
),
INDEX('Active Hour''s Dump'!$D$3:$AH$337,
MATCH($C104,'Active Hour''s Dump'!$A$3:$A$337,0),
MATCH(CN$2,'Active Hour''s Dump'!$D$2:$AH$2,0)
))),"")</f>
        <v>0</v>
      </c>
      <c r="CO104" s="13">
        <f>_xlfn.IFNA(IF(CO$3="Productivity",
INDEX('Productivity Dump'!$E$4:$AJ$500,
MATCH($A104,'Productivity Dump'!$A$4:$A$500,0),
MATCH(CO$2,'Productivity Dump'!$E$3:$AJ$3,0)
),
IF(CO$3="Attendance",
INDEX('Attendance Dump'!$E$2:$AI$400,
MATCH($A104,'Attendance Dump'!$B$2:$B$400,0),
MATCH(CO$2,'Attendance Dump'!$E$1:$AI$1,0)
),
INDEX('Active Hour''s Dump'!$D$3:$AH$337,
MATCH($C104,'Active Hour''s Dump'!$A$3:$A$337,0),
MATCH(CO$2,'Active Hour''s Dump'!$D$2:$AH$2,0)
))),"")</f>
        <v>0</v>
      </c>
      <c r="CP104" s="54">
        <f>_xlfn.IFNA(IF(CP$3="Productivity",
INDEX('Productivity Dump'!$E$4:$AJ$500,
MATCH($A104,'Productivity Dump'!$A$4:$A$500,0),
MATCH(CP$2,'Productivity Dump'!$E$3:$AJ$3,0)
),
IF(CP$3="Attendance",
INDEX('Attendance Dump'!$E$2:$AI$400,
MATCH($A104,'Attendance Dump'!$B$2:$B$400,0),
MATCH(CP$2,'Attendance Dump'!$E$1:$AI$1,0)
),
INDEX('Active Hour''s Dump'!$D$3:$AH$337,
MATCH($C104,'Active Hour''s Dump'!$A$3:$A$337,0),
MATCH(CP$2,'Active Hour''s Dump'!$D$2:$AH$2,0)
))),"")</f>
        <v>0</v>
      </c>
      <c r="CQ104" s="13">
        <f>_xlfn.IFNA(IF(CQ$3="Productivity",
INDEX('Productivity Dump'!$E$4:$AJ$500,
MATCH($A104,'Productivity Dump'!$A$4:$A$500,0),
MATCH(CQ$2,'Productivity Dump'!$E$3:$AJ$3,0)
),
IF(CQ$3="Attendance",
INDEX('Attendance Dump'!$E$2:$AI$400,
MATCH($A104,'Attendance Dump'!$B$2:$B$400,0),
MATCH(CQ$2,'Attendance Dump'!$E$1:$AI$1,0)
),
INDEX('Active Hour''s Dump'!$D$3:$AH$337,
MATCH($C104,'Active Hour''s Dump'!$A$3:$A$337,0),
MATCH(CQ$2,'Active Hour''s Dump'!$D$2:$AH$2,0)
))),"")</f>
        <v>0</v>
      </c>
      <c r="CR104" s="13">
        <f>_xlfn.IFNA(IF(CR$3="Productivity",
INDEX('Productivity Dump'!$E$4:$AJ$500,
MATCH($A104,'Productivity Dump'!$A$4:$A$500,0),
MATCH(CR$2,'Productivity Dump'!$E$3:$AJ$3,0)
),
IF(CR$3="Attendance",
INDEX('Attendance Dump'!$E$2:$AI$400,
MATCH($A104,'Attendance Dump'!$B$2:$B$400,0),
MATCH(CR$2,'Attendance Dump'!$E$1:$AI$1,0)
),
INDEX('Active Hour''s Dump'!$D$3:$AH$337,
MATCH($C104,'Active Hour''s Dump'!$A$3:$A$337,0),
MATCH(CR$2,'Active Hour''s Dump'!$D$2:$AH$2,0)
))),"")</f>
        <v>0</v>
      </c>
      <c r="CS104" s="54">
        <f>_xlfn.IFNA(IF(CS$3="Productivity",
INDEX('Productivity Dump'!$E$4:$AJ$500,
MATCH($A104,'Productivity Dump'!$A$4:$A$500,0),
MATCH(CS$2,'Productivity Dump'!$E$3:$AJ$3,0)
),
IF(CS$3="Attendance",
INDEX('Attendance Dump'!$E$2:$AI$400,
MATCH($A104,'Attendance Dump'!$B$2:$B$400,0),
MATCH(CS$2,'Attendance Dump'!$E$1:$AI$1,0)
),
INDEX('Active Hour''s Dump'!$D$3:$AH$337,
MATCH($C104,'Active Hour''s Dump'!$A$3:$A$337,0),
MATCH(CS$2,'Active Hour''s Dump'!$D$2:$AH$2,0)
))),"")</f>
        <v>0</v>
      </c>
      <c r="CT104" s="13">
        <f>_xlfn.IFNA(IF(CT$3="Productivity",
INDEX('Productivity Dump'!$E$4:$AJ$500,
MATCH($A104,'Productivity Dump'!$A$4:$A$500,0),
MATCH(CT$2,'Productivity Dump'!$E$3:$AJ$3,0)
),
IF(CT$3="Attendance",
INDEX('Attendance Dump'!$E$2:$AI$400,
MATCH($A104,'Attendance Dump'!$B$2:$B$400,0),
MATCH(CT$2,'Attendance Dump'!$E$1:$AI$1,0)
),
INDEX('Active Hour''s Dump'!$D$3:$AH$337,
MATCH($C104,'Active Hour''s Dump'!$A$3:$A$337,0),
MATCH(CT$2,'Active Hour''s Dump'!$D$2:$AH$2,0)
))),"")</f>
        <v>0</v>
      </c>
      <c r="CU104" s="13">
        <f>_xlfn.IFNA(IF(CU$3="Productivity",
INDEX('Productivity Dump'!$E$4:$AJ$500,
MATCH($A104,'Productivity Dump'!$A$4:$A$500,0),
MATCH(CU$2,'Productivity Dump'!$E$3:$AJ$3,0)
),
IF(CU$3="Attendance",
INDEX('Attendance Dump'!$E$2:$AI$400,
MATCH($A104,'Attendance Dump'!$B$2:$B$400,0),
MATCH(CU$2,'Attendance Dump'!$E$1:$AI$1,0)
),
INDEX('Active Hour''s Dump'!$D$3:$AH$337,
MATCH($C104,'Active Hour''s Dump'!$A$3:$A$337,0),
MATCH(CU$2,'Active Hour''s Dump'!$D$2:$AH$2,0)
))),"")</f>
        <v>0</v>
      </c>
      <c r="CV104" s="54">
        <f>_xlfn.IFNA(IF(CV$3="Productivity",
INDEX('Productivity Dump'!$E$4:$AJ$500,
MATCH($A104,'Productivity Dump'!$A$4:$A$500,0),
MATCH(CV$2,'Productivity Dump'!$E$3:$AJ$3,0)
),
IF(CV$3="Attendance",
INDEX('Attendance Dump'!$E$2:$AI$400,
MATCH($A104,'Attendance Dump'!$B$2:$B$400,0),
MATCH(CV$2,'Attendance Dump'!$E$1:$AI$1,0)
),
INDEX('Active Hour''s Dump'!$D$3:$AH$337,
MATCH($C104,'Active Hour''s Dump'!$A$3:$A$337,0),
MATCH(CV$2,'Active Hour''s Dump'!$D$2:$AH$2,0)
))),"")</f>
        <v>0</v>
      </c>
      <c r="CW104" s="13"/>
      <c r="CX104" s="13"/>
      <c r="CY104" s="54"/>
      <c r="DA104" s="57">
        <f t="shared" si="69"/>
        <v>226.75000000000009</v>
      </c>
      <c r="DB104" s="35">
        <f t="shared" si="70"/>
        <v>18676.832000000002</v>
      </c>
      <c r="DC104" s="35">
        <f t="shared" si="67"/>
        <v>0</v>
      </c>
      <c r="DD104" s="35">
        <f t="shared" ca="1" si="68"/>
        <v>0</v>
      </c>
      <c r="DF104" s="32" cm="1">
        <f t="array" ref="DF104">SUMPRODUCT(
    (MOD(COLUMN(H104:CV104) - COLUMN(H104), 3) = 0) *
    (H104:CV104 = 0) *
    (I104:CW104 = "P") *
    (COUNTIF(UKHoliday, H$2:CV$2) = 0)
)</f>
        <v>0</v>
      </c>
      <c r="DG104" s="33" cm="1">
        <f t="array" ref="DG104">SUMPRODUCT(
  (MOD(COLUMN(H104:CV104) - COLUMN(H104), 3) = 0) *
  (H104:CV104 &gt; 0) *
  (H104:CV104 &lt; 0.5 * IF(((WEEKDAY(H$2:CV$2, 2) = 1) + (WEEKDAY(H$2:CV$2, 2) = 6)), G104, F104)) *
  (I104:CW104 = "P") *
  (COUNTIF(UKHoliday, H$2:CV$2) = 0)
)</f>
        <v>1</v>
      </c>
      <c r="DH104" s="33" cm="1">
        <f t="array" ref="DH104">SUMPRODUCT(
  (MOD(COLUMN(H104:CV104) - COLUMN(H104), 3) = 0) *
  (H104:CV104 &gt; 0.5 * IF(((WEEKDAY(H$2:CV$2, 2) = 1) + (WEEKDAY(H$2:CV$2, 2) = 6)), $G104, $F104)) *
  (H104:CV104 &lt; 0.8 * IF(((WEEKDAY(H$2:CV$2, 2) = 1) + (WEEKDAY(H$2:CV$2, 2) = 6)), $G104, $F104)) *
  (I104:CW104 = "P") *
  (COUNTIF(UKHoliday, H$2:CV$2) = 0)
)</f>
        <v>0</v>
      </c>
      <c r="DI104" s="33" cm="1">
        <f t="array" ref="DI104">SUMPRODUCT(
  (MOD(COLUMN(H104:CV104) - COLUMN(H104), 3) = 0) *
  (H104:CV104 &gt; 0.8 * IF(((WEEKDAY(H$2:CV$2, 2) = 1) + (WEEKDAY(H$2:CV$2, 2) = 6)), $G104, $F104)) *
  (H104:CV104 &lt; 1 * IF(((WEEKDAY(H$2:CV$2, 2) = 1) + (WEEKDAY(H$2:CV$2, 2) = 6)), $G104, $F104)) *
  (I104:CW104 = "P") *
  (COUNTIF(UKHoliday, H$2:CV$2) = 0)
)</f>
        <v>13</v>
      </c>
    </row>
    <row r="105" spans="1:113" x14ac:dyDescent="0.3">
      <c r="A105" s="8" t="s">
        <v>106</v>
      </c>
      <c r="B105" s="8" t="s">
        <v>105</v>
      </c>
      <c r="C105" s="9" t="s">
        <v>635</v>
      </c>
      <c r="D105" s="62" t="s">
        <v>945</v>
      </c>
      <c r="E105" s="35">
        <v>18600</v>
      </c>
      <c r="F105" s="35">
        <f t="shared" si="65"/>
        <v>930</v>
      </c>
      <c r="G105" s="35">
        <f t="shared" si="66"/>
        <v>465</v>
      </c>
      <c r="H105" s="13">
        <f>_xlfn.IFNA(IF(H$3="Productivity",
INDEX('Productivity Dump'!$E$4:$AJ$500,
MATCH($A105,'Productivity Dump'!$A$4:$A$500,0),
MATCH(H$2,'Productivity Dump'!$E$3:$AJ$3,0)
),
IF(H$3="Attendance",
INDEX('Attendance Dump'!$E$2:$AI$400,
MATCH($A105,'Attendance Dump'!$B$2:$B$400,0),
MATCH(H$2,'Attendance Dump'!$E$1:$AI$1,0)
),
INDEX('Active Hour''s Dump'!$D$3:$AH$337,
MATCH($C105,'Active Hour''s Dump'!$A$3:$A$337,0),
MATCH(H$2,'Active Hour''s Dump'!$D$2:$AH$2,0)
))),"")</f>
        <v>960.68600000000004</v>
      </c>
      <c r="I105" s="13" t="str">
        <f>_xlfn.IFNA(IF(I$3="Productivity",
INDEX('Productivity Dump'!$E$4:$AJ$500,
MATCH($A105,'Productivity Dump'!$A$4:$A$500,0),
MATCH(I$2,'Productivity Dump'!$E$3:$AJ$3,0)
),
IF(I$3="Attendance",
INDEX('Attendance Dump'!$E$2:$AI$400,
MATCH($A105,'Attendance Dump'!$B$2:$B$400,0),
MATCH(I$2,'Attendance Dump'!$E$1:$AI$1,0)
),
INDEX('Active Hour''s Dump'!$D$3:$AH$337,
MATCH($C105,'Active Hour''s Dump'!$A$3:$A$337,0),
MATCH(I$2,'Active Hour''s Dump'!$D$2:$AH$2,0)
))),"")</f>
        <v>P</v>
      </c>
      <c r="J105" s="54">
        <f>_xlfn.IFNA(IF(J$3="Productivity",
INDEX('Productivity Dump'!$E$4:$AJ$500,
MATCH($A105,'Productivity Dump'!$A$4:$A$500,0),
MATCH(J$2,'Productivity Dump'!$E$3:$AJ$3,0)
),
IF(J$3="Attendance",
INDEX('Attendance Dump'!$E$2:$AI$400,
MATCH($A105,'Attendance Dump'!$B$2:$B$400,0),
MATCH(J$2,'Attendance Dump'!$E$1:$AI$1,0)
),
INDEX('Active Hour''s Dump'!$D$3:$AH$337,
MATCH($C105,'Active Hour''s Dump'!$A$3:$A$337,0),
MATCH(J$2,'Active Hour''s Dump'!$D$2:$AH$2,0)
))),"")</f>
        <v>6.25</v>
      </c>
      <c r="K105" s="13">
        <f>_xlfn.IFNA(IF(K$3="Productivity",
INDEX('Productivity Dump'!$E$4:$AJ$500,
MATCH($A105,'Productivity Dump'!$A$4:$A$500,0),
MATCH(K$2,'Productivity Dump'!$E$3:$AJ$3,0)
),
IF(K$3="Attendance",
INDEX('Attendance Dump'!$E$2:$AI$400,
MATCH($A105,'Attendance Dump'!$B$2:$B$400,0),
MATCH(K$2,'Attendance Dump'!$E$1:$AI$1,0)
),
INDEX('Active Hour''s Dump'!$D$3:$AH$337,
MATCH($C105,'Active Hour''s Dump'!$A$3:$A$337,0),
MATCH(K$2,'Active Hour''s Dump'!$D$2:$AH$2,0)
))),"")</f>
        <v>959.26100000000008</v>
      </c>
      <c r="L105" s="13" t="str">
        <f>_xlfn.IFNA(IF(L$3="Productivity",
INDEX('Productivity Dump'!$E$4:$AJ$500,
MATCH($A105,'Productivity Dump'!$A$4:$A$500,0),
MATCH(L$2,'Productivity Dump'!$E$3:$AJ$3,0)
),
IF(L$3="Attendance",
INDEX('Attendance Dump'!$E$2:$AI$400,
MATCH($A105,'Attendance Dump'!$B$2:$B$400,0),
MATCH(L$2,'Attendance Dump'!$E$1:$AI$1,0)
),
INDEX('Active Hour''s Dump'!$D$3:$AH$337,
MATCH($C105,'Active Hour''s Dump'!$A$3:$A$337,0),
MATCH(L$2,'Active Hour''s Dump'!$D$2:$AH$2,0)
))),"")</f>
        <v>P</v>
      </c>
      <c r="M105" s="54">
        <f>_xlfn.IFNA(IF(M$3="Productivity",
INDEX('Productivity Dump'!$E$4:$AJ$500,
MATCH($A105,'Productivity Dump'!$A$4:$A$500,0),
MATCH(M$2,'Productivity Dump'!$E$3:$AJ$3,0)
),
IF(M$3="Attendance",
INDEX('Attendance Dump'!$E$2:$AI$400,
MATCH($A105,'Attendance Dump'!$B$2:$B$400,0),
MATCH(M$2,'Attendance Dump'!$E$1:$AI$1,0)
),
INDEX('Active Hour''s Dump'!$D$3:$AH$337,
MATCH($C105,'Active Hour''s Dump'!$A$3:$A$337,0),
MATCH(M$2,'Active Hour''s Dump'!$D$2:$AH$2,0)
))),"")</f>
        <v>5.75</v>
      </c>
      <c r="N105" s="13">
        <f>_xlfn.IFNA(IF(N$3="Productivity",
INDEX('Productivity Dump'!$E$4:$AJ$500,
MATCH($A105,'Productivity Dump'!$A$4:$A$500,0),
MATCH(N$2,'Productivity Dump'!$E$3:$AJ$3,0)
),
IF(N$3="Attendance",
INDEX('Attendance Dump'!$E$2:$AI$400,
MATCH($A105,'Attendance Dump'!$B$2:$B$400,0),
MATCH(N$2,'Attendance Dump'!$E$1:$AI$1,0)
),
INDEX('Active Hour''s Dump'!$D$3:$AH$337,
MATCH($C105,'Active Hour''s Dump'!$A$3:$A$337,0),
MATCH(N$2,'Active Hour''s Dump'!$D$2:$AH$2,0)
))),"")</f>
        <v>368.96899999999999</v>
      </c>
      <c r="O105" s="13" t="str">
        <f>_xlfn.IFNA(IF(O$3="Productivity",
INDEX('Productivity Dump'!$E$4:$AJ$500,
MATCH($A105,'Productivity Dump'!$A$4:$A$500,0),
MATCH(O$2,'Productivity Dump'!$E$3:$AJ$3,0)
),
IF(O$3="Attendance",
INDEX('Attendance Dump'!$E$2:$AI$400,
MATCH($A105,'Attendance Dump'!$B$2:$B$400,0),
MATCH(O$2,'Attendance Dump'!$E$1:$AI$1,0)
),
INDEX('Active Hour''s Dump'!$D$3:$AH$337,
MATCH($C105,'Active Hour''s Dump'!$A$3:$A$337,0),
MATCH(O$2,'Active Hour''s Dump'!$D$2:$AH$2,0)
))),"")</f>
        <v>A</v>
      </c>
      <c r="P105" s="54">
        <f>_xlfn.IFNA(IF(P$3="Productivity",
INDEX('Productivity Dump'!$E$4:$AJ$500,
MATCH($A105,'Productivity Dump'!$A$4:$A$500,0),
MATCH(P$2,'Productivity Dump'!$E$3:$AJ$3,0)
),
IF(P$3="Attendance",
INDEX('Attendance Dump'!$E$2:$AI$400,
MATCH($A105,'Attendance Dump'!$B$2:$B$400,0),
MATCH(P$2,'Attendance Dump'!$E$1:$AI$1,0)
),
INDEX('Active Hour''s Dump'!$D$3:$AH$337,
MATCH($C105,'Active Hour''s Dump'!$A$3:$A$337,0),
MATCH(P$2,'Active Hour''s Dump'!$D$2:$AH$2,0)
))),"")</f>
        <v>2.3333333333333299</v>
      </c>
      <c r="Q105" s="13">
        <f>_xlfn.IFNA(IF(Q$3="Productivity",
INDEX('Productivity Dump'!$E$4:$AJ$500,
MATCH($A105,'Productivity Dump'!$A$4:$A$500,0),
MATCH(Q$2,'Productivity Dump'!$E$3:$AJ$3,0)
),
IF(Q$3="Attendance",
INDEX('Attendance Dump'!$E$2:$AI$400,
MATCH($A105,'Attendance Dump'!$B$2:$B$400,0),
MATCH(Q$2,'Attendance Dump'!$E$1:$AI$1,0)
),
INDEX('Active Hour''s Dump'!$D$3:$AH$337,
MATCH($C105,'Active Hour''s Dump'!$A$3:$A$337,0),
MATCH(Q$2,'Active Hour''s Dump'!$D$2:$AH$2,0)
))),"")</f>
        <v>0</v>
      </c>
      <c r="R105" s="13" t="str">
        <f>_xlfn.IFNA(IF(R$3="Productivity",
INDEX('Productivity Dump'!$E$4:$AJ$500,
MATCH($A105,'Productivity Dump'!$A$4:$A$500,0),
MATCH(R$2,'Productivity Dump'!$E$3:$AJ$3,0)
),
IF(R$3="Attendance",
INDEX('Attendance Dump'!$E$2:$AI$400,
MATCH($A105,'Attendance Dump'!$B$2:$B$400,0),
MATCH(R$2,'Attendance Dump'!$E$1:$AI$1,0)
),
INDEX('Active Hour''s Dump'!$D$3:$AH$337,
MATCH($C105,'Active Hour''s Dump'!$A$3:$A$337,0),
MATCH(R$2,'Active Hour''s Dump'!$D$2:$AH$2,0)
))),"")</f>
        <v>WO</v>
      </c>
      <c r="S105" s="54">
        <f>_xlfn.IFNA(IF(S$3="Productivity",
INDEX('Productivity Dump'!$E$4:$AJ$500,
MATCH($A105,'Productivity Dump'!$A$4:$A$500,0),
MATCH(S$2,'Productivity Dump'!$E$3:$AJ$3,0)
),
IF(S$3="Attendance",
INDEX('Attendance Dump'!$E$2:$AI$400,
MATCH($A105,'Attendance Dump'!$B$2:$B$400,0),
MATCH(S$2,'Attendance Dump'!$E$1:$AI$1,0)
),
INDEX('Active Hour''s Dump'!$D$3:$AH$337,
MATCH($C105,'Active Hour''s Dump'!$A$3:$A$337,0),
MATCH(S$2,'Active Hour''s Dump'!$D$2:$AH$2,0)
))),"")</f>
        <v>0</v>
      </c>
      <c r="T105" s="13">
        <f>_xlfn.IFNA(IF(T$3="Productivity",
INDEX('Productivity Dump'!$E$4:$AJ$500,
MATCH($A105,'Productivity Dump'!$A$4:$A$500,0),
MATCH(T$2,'Productivity Dump'!$E$3:$AJ$3,0)
),
IF(T$3="Attendance",
INDEX('Attendance Dump'!$E$2:$AI$400,
MATCH($A105,'Attendance Dump'!$B$2:$B$400,0),
MATCH(T$2,'Attendance Dump'!$E$1:$AI$1,0)
),
INDEX('Active Hour''s Dump'!$D$3:$AH$337,
MATCH($C105,'Active Hour''s Dump'!$A$3:$A$337,0),
MATCH(T$2,'Active Hour''s Dump'!$D$2:$AH$2,0)
))),"")</f>
        <v>0</v>
      </c>
      <c r="U105" s="13" t="str">
        <f>_xlfn.IFNA(IF(U$3="Productivity",
INDEX('Productivity Dump'!$E$4:$AJ$500,
MATCH($A105,'Productivity Dump'!$A$4:$A$500,0),
MATCH(U$2,'Productivity Dump'!$E$3:$AJ$3,0)
),
IF(U$3="Attendance",
INDEX('Attendance Dump'!$E$2:$AI$400,
MATCH($A105,'Attendance Dump'!$B$2:$B$400,0),
MATCH(U$2,'Attendance Dump'!$E$1:$AI$1,0)
),
INDEX('Active Hour''s Dump'!$D$3:$AH$337,
MATCH($C105,'Active Hour''s Dump'!$A$3:$A$337,0),
MATCH(U$2,'Active Hour''s Dump'!$D$2:$AH$2,0)
))),"")</f>
        <v>LWP-LWP</v>
      </c>
      <c r="V105" s="54">
        <f>_xlfn.IFNA(IF(V$3="Productivity",
INDEX('Productivity Dump'!$E$4:$AJ$500,
MATCH($A105,'Productivity Dump'!$A$4:$A$500,0),
MATCH(V$2,'Productivity Dump'!$E$3:$AJ$3,0)
),
IF(V$3="Attendance",
INDEX('Attendance Dump'!$E$2:$AI$400,
MATCH($A105,'Attendance Dump'!$B$2:$B$400,0),
MATCH(V$2,'Attendance Dump'!$E$1:$AI$1,0)
),
INDEX('Active Hour''s Dump'!$D$3:$AH$337,
MATCH($C105,'Active Hour''s Dump'!$A$3:$A$337,0),
MATCH(V$2,'Active Hour''s Dump'!$D$2:$AH$2,0)
))),"")</f>
        <v>0</v>
      </c>
      <c r="W105" s="13">
        <f>_xlfn.IFNA(IF(W$3="Productivity",
INDEX('Productivity Dump'!$E$4:$AJ$500,
MATCH($A105,'Productivity Dump'!$A$4:$A$500,0),
MATCH(W$2,'Productivity Dump'!$E$3:$AJ$3,0)
),
IF(W$3="Attendance",
INDEX('Attendance Dump'!$E$2:$AI$400,
MATCH($A105,'Attendance Dump'!$B$2:$B$400,0),
MATCH(W$2,'Attendance Dump'!$E$1:$AI$1,0)
),
INDEX('Active Hour''s Dump'!$D$3:$AH$337,
MATCH($C105,'Active Hour''s Dump'!$A$3:$A$337,0),
MATCH(W$2,'Active Hour''s Dump'!$D$2:$AH$2,0)
))),"")</f>
        <v>0</v>
      </c>
      <c r="X105" s="13" t="str">
        <f>_xlfn.IFNA(IF(X$3="Productivity",
INDEX('Productivity Dump'!$E$4:$AJ$500,
MATCH($A105,'Productivity Dump'!$A$4:$A$500,0),
MATCH(X$2,'Productivity Dump'!$E$3:$AJ$3,0)
),
IF(X$3="Attendance",
INDEX('Attendance Dump'!$E$2:$AI$400,
MATCH($A105,'Attendance Dump'!$B$2:$B$400,0),
MATCH(X$2,'Attendance Dump'!$E$1:$AI$1,0)
),
INDEX('Active Hour''s Dump'!$D$3:$AH$337,
MATCH($C105,'Active Hour''s Dump'!$A$3:$A$337,0),
MATCH(X$2,'Active Hour''s Dump'!$D$2:$AH$2,0)
))),"")</f>
        <v>LWP-LWP</v>
      </c>
      <c r="Y105" s="54">
        <f>_xlfn.IFNA(IF(Y$3="Productivity",
INDEX('Productivity Dump'!$E$4:$AJ$500,
MATCH($A105,'Productivity Dump'!$A$4:$A$500,0),
MATCH(Y$2,'Productivity Dump'!$E$3:$AJ$3,0)
),
IF(Y$3="Attendance",
INDEX('Attendance Dump'!$E$2:$AI$400,
MATCH($A105,'Attendance Dump'!$B$2:$B$400,0),
MATCH(Y$2,'Attendance Dump'!$E$1:$AI$1,0)
),
INDEX('Active Hour''s Dump'!$D$3:$AH$337,
MATCH($C105,'Active Hour''s Dump'!$A$3:$A$337,0),
MATCH(Y$2,'Active Hour''s Dump'!$D$2:$AH$2,0)
))),"")</f>
        <v>0</v>
      </c>
      <c r="Z105" s="13">
        <f>_xlfn.IFNA(IF(Z$3="Productivity",
INDEX('Productivity Dump'!$E$4:$AJ$500,
MATCH($A105,'Productivity Dump'!$A$4:$A$500,0),
MATCH(Z$2,'Productivity Dump'!$E$3:$AJ$3,0)
),
IF(Z$3="Attendance",
INDEX('Attendance Dump'!$E$2:$AI$400,
MATCH($A105,'Attendance Dump'!$B$2:$B$400,0),
MATCH(Z$2,'Attendance Dump'!$E$1:$AI$1,0)
),
INDEX('Active Hour''s Dump'!$D$3:$AH$337,
MATCH($C105,'Active Hour''s Dump'!$A$3:$A$337,0),
MATCH(Z$2,'Active Hour''s Dump'!$D$2:$AH$2,0)
))),"")</f>
        <v>154.36999999999998</v>
      </c>
      <c r="AA105" s="13" t="str">
        <f>_xlfn.IFNA(IF(AA$3="Productivity",
INDEX('Productivity Dump'!$E$4:$AJ$500,
MATCH($A105,'Productivity Dump'!$A$4:$A$500,0),
MATCH(AA$2,'Productivity Dump'!$E$3:$AJ$3,0)
),
IF(AA$3="Attendance",
INDEX('Attendance Dump'!$E$2:$AI$400,
MATCH($A105,'Attendance Dump'!$B$2:$B$400,0),
MATCH(AA$2,'Attendance Dump'!$E$1:$AI$1,0)
),
INDEX('Active Hour''s Dump'!$D$3:$AH$337,
MATCH($C105,'Active Hour''s Dump'!$A$3:$A$337,0),
MATCH(AA$2,'Active Hour''s Dump'!$D$2:$AH$2,0)
))),"")</f>
        <v>LWP-LWP</v>
      </c>
      <c r="AB105" s="54">
        <f>_xlfn.IFNA(IF(AB$3="Productivity",
INDEX('Productivity Dump'!$E$4:$AJ$500,
MATCH($A105,'Productivity Dump'!$A$4:$A$500,0),
MATCH(AB$2,'Productivity Dump'!$E$3:$AJ$3,0)
),
IF(AB$3="Attendance",
INDEX('Attendance Dump'!$E$2:$AI$400,
MATCH($A105,'Attendance Dump'!$B$2:$B$400,0),
MATCH(AB$2,'Attendance Dump'!$E$1:$AI$1,0)
),
INDEX('Active Hour''s Dump'!$D$3:$AH$337,
MATCH($C105,'Active Hour''s Dump'!$A$3:$A$337,0),
MATCH(AB$2,'Active Hour''s Dump'!$D$2:$AH$2,0)
))),"")</f>
        <v>2.75</v>
      </c>
      <c r="AC105" s="13">
        <f>_xlfn.IFNA(IF(AC$3="Productivity",
INDEX('Productivity Dump'!$E$4:$AJ$500,
MATCH($A105,'Productivity Dump'!$A$4:$A$500,0),
MATCH(AC$2,'Productivity Dump'!$E$3:$AJ$3,0)
),
IF(AC$3="Attendance",
INDEX('Attendance Dump'!$E$2:$AI$400,
MATCH($A105,'Attendance Dump'!$B$2:$B$400,0),
MATCH(AC$2,'Attendance Dump'!$E$1:$AI$1,0)
),
INDEX('Active Hour''s Dump'!$D$3:$AH$337,
MATCH($C105,'Active Hour''s Dump'!$A$3:$A$337,0),
MATCH(AC$2,'Active Hour''s Dump'!$D$2:$AH$2,0)
))),"")</f>
        <v>43.198999999999998</v>
      </c>
      <c r="AD105" s="13" t="str">
        <f>_xlfn.IFNA(IF(AD$3="Productivity",
INDEX('Productivity Dump'!$E$4:$AJ$500,
MATCH($A105,'Productivity Dump'!$A$4:$A$500,0),
MATCH(AD$2,'Productivity Dump'!$E$3:$AJ$3,0)
),
IF(AD$3="Attendance",
INDEX('Attendance Dump'!$E$2:$AI$400,
MATCH($A105,'Attendance Dump'!$B$2:$B$400,0),
MATCH(AD$2,'Attendance Dump'!$E$1:$AI$1,0)
),
INDEX('Active Hour''s Dump'!$D$3:$AH$337,
MATCH($C105,'Active Hour''s Dump'!$A$3:$A$337,0),
MATCH(AD$2,'Active Hour''s Dump'!$D$2:$AH$2,0)
))),"")</f>
        <v>LWP-LWP</v>
      </c>
      <c r="AE105" s="54">
        <f>_xlfn.IFNA(IF(AE$3="Productivity",
INDEX('Productivity Dump'!$E$4:$AJ$500,
MATCH($A105,'Productivity Dump'!$A$4:$A$500,0),
MATCH(AE$2,'Productivity Dump'!$E$3:$AJ$3,0)
),
IF(AE$3="Attendance",
INDEX('Attendance Dump'!$E$2:$AI$400,
MATCH($A105,'Attendance Dump'!$B$2:$B$400,0),
MATCH(AE$2,'Attendance Dump'!$E$1:$AI$1,0)
),
INDEX('Active Hour''s Dump'!$D$3:$AH$337,
MATCH($C105,'Active Hour''s Dump'!$A$3:$A$337,0),
MATCH(AE$2,'Active Hour''s Dump'!$D$2:$AH$2,0)
))),"")</f>
        <v>1</v>
      </c>
      <c r="AF105" s="13">
        <f>_xlfn.IFNA(IF(AF$3="Productivity",
INDEX('Productivity Dump'!$E$4:$AJ$500,
MATCH($A105,'Productivity Dump'!$A$4:$A$500,0),
MATCH(AF$2,'Productivity Dump'!$E$3:$AJ$3,0)
),
IF(AF$3="Attendance",
INDEX('Attendance Dump'!$E$2:$AI$400,
MATCH($A105,'Attendance Dump'!$B$2:$B$400,0),
MATCH(AF$2,'Attendance Dump'!$E$1:$AI$1,0)
),
INDEX('Active Hour''s Dump'!$D$3:$AH$337,
MATCH($C105,'Active Hour''s Dump'!$A$3:$A$337,0),
MATCH(AF$2,'Active Hour''s Dump'!$D$2:$AH$2,0)
))),"")</f>
        <v>72.953000000000003</v>
      </c>
      <c r="AG105" s="13" t="str">
        <f>_xlfn.IFNA(IF(AG$3="Productivity",
INDEX('Productivity Dump'!$E$4:$AJ$500,
MATCH($A105,'Productivity Dump'!$A$4:$A$500,0),
MATCH(AG$2,'Productivity Dump'!$E$3:$AJ$3,0)
),
IF(AG$3="Attendance",
INDEX('Attendance Dump'!$E$2:$AI$400,
MATCH($A105,'Attendance Dump'!$B$2:$B$400,0),
MATCH(AG$2,'Attendance Dump'!$E$1:$AI$1,0)
),
INDEX('Active Hour''s Dump'!$D$3:$AH$337,
MATCH($C105,'Active Hour''s Dump'!$A$3:$A$337,0),
MATCH(AG$2,'Active Hour''s Dump'!$D$2:$AH$2,0)
))),"")</f>
        <v>A</v>
      </c>
      <c r="AH105" s="54">
        <f>_xlfn.IFNA(IF(AH$3="Productivity",
INDEX('Productivity Dump'!$E$4:$AJ$500,
MATCH($A105,'Productivity Dump'!$A$4:$A$500,0),
MATCH(AH$2,'Productivity Dump'!$E$3:$AJ$3,0)
),
IF(AH$3="Attendance",
INDEX('Attendance Dump'!$E$2:$AI$400,
MATCH($A105,'Attendance Dump'!$B$2:$B$400,0),
MATCH(AH$2,'Attendance Dump'!$E$1:$AI$1,0)
),
INDEX('Active Hour''s Dump'!$D$3:$AH$337,
MATCH($C105,'Active Hour''s Dump'!$A$3:$A$337,0),
MATCH(AH$2,'Active Hour''s Dump'!$D$2:$AH$2,0)
))),"")</f>
        <v>0.83333333333333304</v>
      </c>
      <c r="AI105" s="13">
        <f>_xlfn.IFNA(IF(AI$3="Productivity",
INDEX('Productivity Dump'!$E$4:$AJ$500,
MATCH($A105,'Productivity Dump'!$A$4:$A$500,0),
MATCH(AI$2,'Productivity Dump'!$E$3:$AJ$3,0)
),
IF(AI$3="Attendance",
INDEX('Attendance Dump'!$E$2:$AI$400,
MATCH($A105,'Attendance Dump'!$B$2:$B$400,0),
MATCH(AI$2,'Attendance Dump'!$E$1:$AI$1,0)
),
INDEX('Active Hour''s Dump'!$D$3:$AH$337,
MATCH($C105,'Active Hour''s Dump'!$A$3:$A$337,0),
MATCH(AI$2,'Active Hour''s Dump'!$D$2:$AH$2,0)
))),"")</f>
        <v>0</v>
      </c>
      <c r="AJ105" s="13">
        <f>_xlfn.IFNA(IF(AJ$3="Productivity",
INDEX('Productivity Dump'!$E$4:$AJ$500,
MATCH($A105,'Productivity Dump'!$A$4:$A$500,0),
MATCH(AJ$2,'Productivity Dump'!$E$3:$AJ$3,0)
),
IF(AJ$3="Attendance",
INDEX('Attendance Dump'!$E$2:$AI$400,
MATCH($A105,'Attendance Dump'!$B$2:$B$400,0),
MATCH(AJ$2,'Attendance Dump'!$E$1:$AI$1,0)
),
INDEX('Active Hour''s Dump'!$D$3:$AH$337,
MATCH($C105,'Active Hour''s Dump'!$A$3:$A$337,0),
MATCH(AJ$2,'Active Hour''s Dump'!$D$2:$AH$2,0)
))),"")</f>
        <v>0</v>
      </c>
      <c r="AK105" s="54">
        <f>_xlfn.IFNA(IF(AK$3="Productivity",
INDEX('Productivity Dump'!$E$4:$AJ$500,
MATCH($A105,'Productivity Dump'!$A$4:$A$500,0),
MATCH(AK$2,'Productivity Dump'!$E$3:$AJ$3,0)
),
IF(AK$3="Attendance",
INDEX('Attendance Dump'!$E$2:$AI$400,
MATCH($A105,'Attendance Dump'!$B$2:$B$400,0),
MATCH(AK$2,'Attendance Dump'!$E$1:$AI$1,0)
),
INDEX('Active Hour''s Dump'!$D$3:$AH$337,
MATCH($C105,'Active Hour''s Dump'!$A$3:$A$337,0),
MATCH(AK$2,'Active Hour''s Dump'!$D$2:$AH$2,0)
))),"")</f>
        <v>0</v>
      </c>
      <c r="AL105" s="13">
        <f>_xlfn.IFNA(IF(AL$3="Productivity",
INDEX('Productivity Dump'!$E$4:$AJ$500,
MATCH($A105,'Productivity Dump'!$A$4:$A$500,0),
MATCH(AL$2,'Productivity Dump'!$E$3:$AJ$3,0)
),
IF(AL$3="Attendance",
INDEX('Attendance Dump'!$E$2:$AI$400,
MATCH($A105,'Attendance Dump'!$B$2:$B$400,0),
MATCH(AL$2,'Attendance Dump'!$E$1:$AI$1,0)
),
INDEX('Active Hour''s Dump'!$D$3:$AH$337,
MATCH($C105,'Active Hour''s Dump'!$A$3:$A$337,0),
MATCH(AL$2,'Active Hour''s Dump'!$D$2:$AH$2,0)
))),"")</f>
        <v>0</v>
      </c>
      <c r="AM105" s="13">
        <f>_xlfn.IFNA(IF(AM$3="Productivity",
INDEX('Productivity Dump'!$E$4:$AJ$500,
MATCH($A105,'Productivity Dump'!$A$4:$A$500,0),
MATCH(AM$2,'Productivity Dump'!$E$3:$AJ$3,0)
),
IF(AM$3="Attendance",
INDEX('Attendance Dump'!$E$2:$AI$400,
MATCH($A105,'Attendance Dump'!$B$2:$B$400,0),
MATCH(AM$2,'Attendance Dump'!$E$1:$AI$1,0)
),
INDEX('Active Hour''s Dump'!$D$3:$AH$337,
MATCH($C105,'Active Hour''s Dump'!$A$3:$A$337,0),
MATCH(AM$2,'Active Hour''s Dump'!$D$2:$AH$2,0)
))),"")</f>
        <v>0</v>
      </c>
      <c r="AN105" s="54">
        <f>_xlfn.IFNA(IF(AN$3="Productivity",
INDEX('Productivity Dump'!$E$4:$AJ$500,
MATCH($A105,'Productivity Dump'!$A$4:$A$500,0),
MATCH(AN$2,'Productivity Dump'!$E$3:$AJ$3,0)
),
IF(AN$3="Attendance",
INDEX('Attendance Dump'!$E$2:$AI$400,
MATCH($A105,'Attendance Dump'!$B$2:$B$400,0),
MATCH(AN$2,'Attendance Dump'!$E$1:$AI$1,0)
),
INDEX('Active Hour''s Dump'!$D$3:$AH$337,
MATCH($C105,'Active Hour''s Dump'!$A$3:$A$337,0),
MATCH(AN$2,'Active Hour''s Dump'!$D$2:$AH$2,0)
))),"")</f>
        <v>0</v>
      </c>
      <c r="AO105" s="13">
        <f>_xlfn.IFNA(IF(AO$3="Productivity",
INDEX('Productivity Dump'!$E$4:$AJ$500,
MATCH($A105,'Productivity Dump'!$A$4:$A$500,0),
MATCH(AO$2,'Productivity Dump'!$E$3:$AJ$3,0)
),
IF(AO$3="Attendance",
INDEX('Attendance Dump'!$E$2:$AI$400,
MATCH($A105,'Attendance Dump'!$B$2:$B$400,0),
MATCH(AO$2,'Attendance Dump'!$E$1:$AI$1,0)
),
INDEX('Active Hour''s Dump'!$D$3:$AH$337,
MATCH($C105,'Active Hour''s Dump'!$A$3:$A$337,0),
MATCH(AO$2,'Active Hour''s Dump'!$D$2:$AH$2,0)
))),"")</f>
        <v>0</v>
      </c>
      <c r="AP105" s="13">
        <f>_xlfn.IFNA(IF(AP$3="Productivity",
INDEX('Productivity Dump'!$E$4:$AJ$500,
MATCH($A105,'Productivity Dump'!$A$4:$A$500,0),
MATCH(AP$2,'Productivity Dump'!$E$3:$AJ$3,0)
),
IF(AP$3="Attendance",
INDEX('Attendance Dump'!$E$2:$AI$400,
MATCH($A105,'Attendance Dump'!$B$2:$B$400,0),
MATCH(AP$2,'Attendance Dump'!$E$1:$AI$1,0)
),
INDEX('Active Hour''s Dump'!$D$3:$AH$337,
MATCH($C105,'Active Hour''s Dump'!$A$3:$A$337,0),
MATCH(AP$2,'Active Hour''s Dump'!$D$2:$AH$2,0)
))),"")</f>
        <v>0</v>
      </c>
      <c r="AQ105" s="54">
        <f>_xlfn.IFNA(IF(AQ$3="Productivity",
INDEX('Productivity Dump'!$E$4:$AJ$500,
MATCH($A105,'Productivity Dump'!$A$4:$A$500,0),
MATCH(AQ$2,'Productivity Dump'!$E$3:$AJ$3,0)
),
IF(AQ$3="Attendance",
INDEX('Attendance Dump'!$E$2:$AI$400,
MATCH($A105,'Attendance Dump'!$B$2:$B$400,0),
MATCH(AQ$2,'Attendance Dump'!$E$1:$AI$1,0)
),
INDEX('Active Hour''s Dump'!$D$3:$AH$337,
MATCH($C105,'Active Hour''s Dump'!$A$3:$A$337,0),
MATCH(AQ$2,'Active Hour''s Dump'!$D$2:$AH$2,0)
))),"")</f>
        <v>0</v>
      </c>
      <c r="AR105" s="13">
        <f>_xlfn.IFNA(IF(AR$3="Productivity",
INDEX('Productivity Dump'!$E$4:$AJ$500,
MATCH($A105,'Productivity Dump'!$A$4:$A$500,0),
MATCH(AR$2,'Productivity Dump'!$E$3:$AJ$3,0)
),
IF(AR$3="Attendance",
INDEX('Attendance Dump'!$E$2:$AI$400,
MATCH($A105,'Attendance Dump'!$B$2:$B$400,0),
MATCH(AR$2,'Attendance Dump'!$E$1:$AI$1,0)
),
INDEX('Active Hour''s Dump'!$D$3:$AH$337,
MATCH($C105,'Active Hour''s Dump'!$A$3:$A$337,0),
MATCH(AR$2,'Active Hour''s Dump'!$D$2:$AH$2,0)
))),"")</f>
        <v>0</v>
      </c>
      <c r="AS105" s="13">
        <f>_xlfn.IFNA(IF(AS$3="Productivity",
INDEX('Productivity Dump'!$E$4:$AJ$500,
MATCH($A105,'Productivity Dump'!$A$4:$A$500,0),
MATCH(AS$2,'Productivity Dump'!$E$3:$AJ$3,0)
),
IF(AS$3="Attendance",
INDEX('Attendance Dump'!$E$2:$AI$400,
MATCH($A105,'Attendance Dump'!$B$2:$B$400,0),
MATCH(AS$2,'Attendance Dump'!$E$1:$AI$1,0)
),
INDEX('Active Hour''s Dump'!$D$3:$AH$337,
MATCH($C105,'Active Hour''s Dump'!$A$3:$A$337,0),
MATCH(AS$2,'Active Hour''s Dump'!$D$2:$AH$2,0)
))),"")</f>
        <v>0</v>
      </c>
      <c r="AT105" s="54">
        <f>_xlfn.IFNA(IF(AT$3="Productivity",
INDEX('Productivity Dump'!$E$4:$AJ$500,
MATCH($A105,'Productivity Dump'!$A$4:$A$500,0),
MATCH(AT$2,'Productivity Dump'!$E$3:$AJ$3,0)
),
IF(AT$3="Attendance",
INDEX('Attendance Dump'!$E$2:$AI$400,
MATCH($A105,'Attendance Dump'!$B$2:$B$400,0),
MATCH(AT$2,'Attendance Dump'!$E$1:$AI$1,0)
),
INDEX('Active Hour''s Dump'!$D$3:$AH$337,
MATCH($C105,'Active Hour''s Dump'!$A$3:$A$337,0),
MATCH(AT$2,'Active Hour''s Dump'!$D$2:$AH$2,0)
))),"")</f>
        <v>0</v>
      </c>
      <c r="AU105" s="13">
        <f>_xlfn.IFNA(IF(AU$3="Productivity",
INDEX('Productivity Dump'!$E$4:$AJ$500,
MATCH($A105,'Productivity Dump'!$A$4:$A$500,0),
MATCH(AU$2,'Productivity Dump'!$E$3:$AJ$3,0)
),
IF(AU$3="Attendance",
INDEX('Attendance Dump'!$E$2:$AI$400,
MATCH($A105,'Attendance Dump'!$B$2:$B$400,0),
MATCH(AU$2,'Attendance Dump'!$E$1:$AI$1,0)
),
INDEX('Active Hour''s Dump'!$D$3:$AH$337,
MATCH($C105,'Active Hour''s Dump'!$A$3:$A$337,0),
MATCH(AU$2,'Active Hour''s Dump'!$D$2:$AH$2,0)
))),"")</f>
        <v>0</v>
      </c>
      <c r="AV105" s="13">
        <f>_xlfn.IFNA(IF(AV$3="Productivity",
INDEX('Productivity Dump'!$E$4:$AJ$500,
MATCH($A105,'Productivity Dump'!$A$4:$A$500,0),
MATCH(AV$2,'Productivity Dump'!$E$3:$AJ$3,0)
),
IF(AV$3="Attendance",
INDEX('Attendance Dump'!$E$2:$AI$400,
MATCH($A105,'Attendance Dump'!$B$2:$B$400,0),
MATCH(AV$2,'Attendance Dump'!$E$1:$AI$1,0)
),
INDEX('Active Hour''s Dump'!$D$3:$AH$337,
MATCH($C105,'Active Hour''s Dump'!$A$3:$A$337,0),
MATCH(AV$2,'Active Hour''s Dump'!$D$2:$AH$2,0)
))),"")</f>
        <v>0</v>
      </c>
      <c r="AW105" s="54">
        <f>_xlfn.IFNA(IF(AW$3="Productivity",
INDEX('Productivity Dump'!$E$4:$AJ$500,
MATCH($A105,'Productivity Dump'!$A$4:$A$500,0),
MATCH(AW$2,'Productivity Dump'!$E$3:$AJ$3,0)
),
IF(AW$3="Attendance",
INDEX('Attendance Dump'!$E$2:$AI$400,
MATCH($A105,'Attendance Dump'!$B$2:$B$400,0),
MATCH(AW$2,'Attendance Dump'!$E$1:$AI$1,0)
),
INDEX('Active Hour''s Dump'!$D$3:$AH$337,
MATCH($C105,'Active Hour''s Dump'!$A$3:$A$337,0),
MATCH(AW$2,'Active Hour''s Dump'!$D$2:$AH$2,0)
))),"")</f>
        <v>0</v>
      </c>
      <c r="AX105" s="13">
        <f>_xlfn.IFNA(IF(AX$3="Productivity",
INDEX('Productivity Dump'!$E$4:$AJ$500,
MATCH($A105,'Productivity Dump'!$A$4:$A$500,0),
MATCH(AX$2,'Productivity Dump'!$E$3:$AJ$3,0)
),
IF(AX$3="Attendance",
INDEX('Attendance Dump'!$E$2:$AI$400,
MATCH($A105,'Attendance Dump'!$B$2:$B$400,0),
MATCH(AX$2,'Attendance Dump'!$E$1:$AI$1,0)
),
INDEX('Active Hour''s Dump'!$D$3:$AH$337,
MATCH($C105,'Active Hour''s Dump'!$A$3:$A$337,0),
MATCH(AX$2,'Active Hour''s Dump'!$D$2:$AH$2,0)
))),"")</f>
        <v>0</v>
      </c>
      <c r="AY105" s="13">
        <f>_xlfn.IFNA(IF(AY$3="Productivity",
INDEX('Productivity Dump'!$E$4:$AJ$500,
MATCH($A105,'Productivity Dump'!$A$4:$A$500,0),
MATCH(AY$2,'Productivity Dump'!$E$3:$AJ$3,0)
),
IF(AY$3="Attendance",
INDEX('Attendance Dump'!$E$2:$AI$400,
MATCH($A105,'Attendance Dump'!$B$2:$B$400,0),
MATCH(AY$2,'Attendance Dump'!$E$1:$AI$1,0)
),
INDEX('Active Hour''s Dump'!$D$3:$AH$337,
MATCH($C105,'Active Hour''s Dump'!$A$3:$A$337,0),
MATCH(AY$2,'Active Hour''s Dump'!$D$2:$AH$2,0)
))),"")</f>
        <v>0</v>
      </c>
      <c r="AZ105" s="54">
        <f>_xlfn.IFNA(IF(AZ$3="Productivity",
INDEX('Productivity Dump'!$E$4:$AJ$500,
MATCH($A105,'Productivity Dump'!$A$4:$A$500,0),
MATCH(AZ$2,'Productivity Dump'!$E$3:$AJ$3,0)
),
IF(AZ$3="Attendance",
INDEX('Attendance Dump'!$E$2:$AI$400,
MATCH($A105,'Attendance Dump'!$B$2:$B$400,0),
MATCH(AZ$2,'Attendance Dump'!$E$1:$AI$1,0)
),
INDEX('Active Hour''s Dump'!$D$3:$AH$337,
MATCH($C105,'Active Hour''s Dump'!$A$3:$A$337,0),
MATCH(AZ$2,'Active Hour''s Dump'!$D$2:$AH$2,0)
))),"")</f>
        <v>0</v>
      </c>
      <c r="BA105" s="13">
        <f>_xlfn.IFNA(IF(BA$3="Productivity",
INDEX('Productivity Dump'!$E$4:$AJ$500,
MATCH($A105,'Productivity Dump'!$A$4:$A$500,0),
MATCH(BA$2,'Productivity Dump'!$E$3:$AJ$3,0)
),
IF(BA$3="Attendance",
INDEX('Attendance Dump'!$E$2:$AI$400,
MATCH($A105,'Attendance Dump'!$B$2:$B$400,0),
MATCH(BA$2,'Attendance Dump'!$E$1:$AI$1,0)
),
INDEX('Active Hour''s Dump'!$D$3:$AH$337,
MATCH($C105,'Active Hour''s Dump'!$A$3:$A$337,0),
MATCH(BA$2,'Active Hour''s Dump'!$D$2:$AH$2,0)
))),"")</f>
        <v>0</v>
      </c>
      <c r="BB105" s="13">
        <f>_xlfn.IFNA(IF(BB$3="Productivity",
INDEX('Productivity Dump'!$E$4:$AJ$500,
MATCH($A105,'Productivity Dump'!$A$4:$A$500,0),
MATCH(BB$2,'Productivity Dump'!$E$3:$AJ$3,0)
),
IF(BB$3="Attendance",
INDEX('Attendance Dump'!$E$2:$AI$400,
MATCH($A105,'Attendance Dump'!$B$2:$B$400,0),
MATCH(BB$2,'Attendance Dump'!$E$1:$AI$1,0)
),
INDEX('Active Hour''s Dump'!$D$3:$AH$337,
MATCH($C105,'Active Hour''s Dump'!$A$3:$A$337,0),
MATCH(BB$2,'Active Hour''s Dump'!$D$2:$AH$2,0)
))),"")</f>
        <v>0</v>
      </c>
      <c r="BC105" s="54">
        <f>_xlfn.IFNA(IF(BC$3="Productivity",
INDEX('Productivity Dump'!$E$4:$AJ$500,
MATCH($A105,'Productivity Dump'!$A$4:$A$500,0),
MATCH(BC$2,'Productivity Dump'!$E$3:$AJ$3,0)
),
IF(BC$3="Attendance",
INDEX('Attendance Dump'!$E$2:$AI$400,
MATCH($A105,'Attendance Dump'!$B$2:$B$400,0),
MATCH(BC$2,'Attendance Dump'!$E$1:$AI$1,0)
),
INDEX('Active Hour''s Dump'!$D$3:$AH$337,
MATCH($C105,'Active Hour''s Dump'!$A$3:$A$337,0),
MATCH(BC$2,'Active Hour''s Dump'!$D$2:$AH$2,0)
))),"")</f>
        <v>0</v>
      </c>
      <c r="BD105" s="13">
        <f>_xlfn.IFNA(IF(BD$3="Productivity",
INDEX('Productivity Dump'!$E$4:$AJ$500,
MATCH($A105,'Productivity Dump'!$A$4:$A$500,0),
MATCH(BD$2,'Productivity Dump'!$E$3:$AJ$3,0)
),
IF(BD$3="Attendance",
INDEX('Attendance Dump'!$E$2:$AI$400,
MATCH($A105,'Attendance Dump'!$B$2:$B$400,0),
MATCH(BD$2,'Attendance Dump'!$E$1:$AI$1,0)
),
INDEX('Active Hour''s Dump'!$D$3:$AH$337,
MATCH($C105,'Active Hour''s Dump'!$A$3:$A$337,0),
MATCH(BD$2,'Active Hour''s Dump'!$D$2:$AH$2,0)
))),"")</f>
        <v>0</v>
      </c>
      <c r="BE105" s="13">
        <f>_xlfn.IFNA(IF(BE$3="Productivity",
INDEX('Productivity Dump'!$E$4:$AJ$500,
MATCH($A105,'Productivity Dump'!$A$4:$A$500,0),
MATCH(BE$2,'Productivity Dump'!$E$3:$AJ$3,0)
),
IF(BE$3="Attendance",
INDEX('Attendance Dump'!$E$2:$AI$400,
MATCH($A105,'Attendance Dump'!$B$2:$B$400,0),
MATCH(BE$2,'Attendance Dump'!$E$1:$AI$1,0)
),
INDEX('Active Hour''s Dump'!$D$3:$AH$337,
MATCH($C105,'Active Hour''s Dump'!$A$3:$A$337,0),
MATCH(BE$2,'Active Hour''s Dump'!$D$2:$AH$2,0)
))),"")</f>
        <v>0</v>
      </c>
      <c r="BF105" s="54">
        <f>_xlfn.IFNA(IF(BF$3="Productivity",
INDEX('Productivity Dump'!$E$4:$AJ$500,
MATCH($A105,'Productivity Dump'!$A$4:$A$500,0),
MATCH(BF$2,'Productivity Dump'!$E$3:$AJ$3,0)
),
IF(BF$3="Attendance",
INDEX('Attendance Dump'!$E$2:$AI$400,
MATCH($A105,'Attendance Dump'!$B$2:$B$400,0),
MATCH(BF$2,'Attendance Dump'!$E$1:$AI$1,0)
),
INDEX('Active Hour''s Dump'!$D$3:$AH$337,
MATCH($C105,'Active Hour''s Dump'!$A$3:$A$337,0),
MATCH(BF$2,'Active Hour''s Dump'!$D$2:$AH$2,0)
))),"")</f>
        <v>0</v>
      </c>
      <c r="BG105" s="13">
        <f>_xlfn.IFNA(IF(BG$3="Productivity",
INDEX('Productivity Dump'!$E$4:$AJ$500,
MATCH($A105,'Productivity Dump'!$A$4:$A$500,0),
MATCH(BG$2,'Productivity Dump'!$E$3:$AJ$3,0)
),
IF(BG$3="Attendance",
INDEX('Attendance Dump'!$E$2:$AI$400,
MATCH($A105,'Attendance Dump'!$B$2:$B$400,0),
MATCH(BG$2,'Attendance Dump'!$E$1:$AI$1,0)
),
INDEX('Active Hour''s Dump'!$D$3:$AH$337,
MATCH($C105,'Active Hour''s Dump'!$A$3:$A$337,0),
MATCH(BG$2,'Active Hour''s Dump'!$D$2:$AH$2,0)
))),"")</f>
        <v>0</v>
      </c>
      <c r="BH105" s="13">
        <f>_xlfn.IFNA(IF(BH$3="Productivity",
INDEX('Productivity Dump'!$E$4:$AJ$500,
MATCH($A105,'Productivity Dump'!$A$4:$A$500,0),
MATCH(BH$2,'Productivity Dump'!$E$3:$AJ$3,0)
),
IF(BH$3="Attendance",
INDEX('Attendance Dump'!$E$2:$AI$400,
MATCH($A105,'Attendance Dump'!$B$2:$B$400,0),
MATCH(BH$2,'Attendance Dump'!$E$1:$AI$1,0)
),
INDEX('Active Hour''s Dump'!$D$3:$AH$337,
MATCH($C105,'Active Hour''s Dump'!$A$3:$A$337,0),
MATCH(BH$2,'Active Hour''s Dump'!$D$2:$AH$2,0)
))),"")</f>
        <v>0</v>
      </c>
      <c r="BI105" s="54">
        <f>_xlfn.IFNA(IF(BI$3="Productivity",
INDEX('Productivity Dump'!$E$4:$AJ$500,
MATCH($A105,'Productivity Dump'!$A$4:$A$500,0),
MATCH(BI$2,'Productivity Dump'!$E$3:$AJ$3,0)
),
IF(BI$3="Attendance",
INDEX('Attendance Dump'!$E$2:$AI$400,
MATCH($A105,'Attendance Dump'!$B$2:$B$400,0),
MATCH(BI$2,'Attendance Dump'!$E$1:$AI$1,0)
),
INDEX('Active Hour''s Dump'!$D$3:$AH$337,
MATCH($C105,'Active Hour''s Dump'!$A$3:$A$337,0),
MATCH(BI$2,'Active Hour''s Dump'!$D$2:$AH$2,0)
))),"")</f>
        <v>0</v>
      </c>
      <c r="BJ105" s="13">
        <f>_xlfn.IFNA(IF(BJ$3="Productivity",
INDEX('Productivity Dump'!$E$4:$AJ$500,
MATCH($A105,'Productivity Dump'!$A$4:$A$500,0),
MATCH(BJ$2,'Productivity Dump'!$E$3:$AJ$3,0)
),
IF(BJ$3="Attendance",
INDEX('Attendance Dump'!$E$2:$AI$400,
MATCH($A105,'Attendance Dump'!$B$2:$B$400,0),
MATCH(BJ$2,'Attendance Dump'!$E$1:$AI$1,0)
),
INDEX('Active Hour''s Dump'!$D$3:$AH$337,
MATCH($C105,'Active Hour''s Dump'!$A$3:$A$337,0),
MATCH(BJ$2,'Active Hour''s Dump'!$D$2:$AH$2,0)
))),"")</f>
        <v>0</v>
      </c>
      <c r="BK105" s="13">
        <f>_xlfn.IFNA(IF(BK$3="Productivity",
INDEX('Productivity Dump'!$E$4:$AJ$500,
MATCH($A105,'Productivity Dump'!$A$4:$A$500,0),
MATCH(BK$2,'Productivity Dump'!$E$3:$AJ$3,0)
),
IF(BK$3="Attendance",
INDEX('Attendance Dump'!$E$2:$AI$400,
MATCH($A105,'Attendance Dump'!$B$2:$B$400,0),
MATCH(BK$2,'Attendance Dump'!$E$1:$AI$1,0)
),
INDEX('Active Hour''s Dump'!$D$3:$AH$337,
MATCH($C105,'Active Hour''s Dump'!$A$3:$A$337,0),
MATCH(BK$2,'Active Hour''s Dump'!$D$2:$AH$2,0)
))),"")</f>
        <v>0</v>
      </c>
      <c r="BL105" s="54">
        <f>_xlfn.IFNA(IF(BL$3="Productivity",
INDEX('Productivity Dump'!$E$4:$AJ$500,
MATCH($A105,'Productivity Dump'!$A$4:$A$500,0),
MATCH(BL$2,'Productivity Dump'!$E$3:$AJ$3,0)
),
IF(BL$3="Attendance",
INDEX('Attendance Dump'!$E$2:$AI$400,
MATCH($A105,'Attendance Dump'!$B$2:$B$400,0),
MATCH(BL$2,'Attendance Dump'!$E$1:$AI$1,0)
),
INDEX('Active Hour''s Dump'!$D$3:$AH$337,
MATCH($C105,'Active Hour''s Dump'!$A$3:$A$337,0),
MATCH(BL$2,'Active Hour''s Dump'!$D$2:$AH$2,0)
))),"")</f>
        <v>0</v>
      </c>
      <c r="BM105" s="13">
        <f>_xlfn.IFNA(IF(BM$3="Productivity",
INDEX('Productivity Dump'!$E$4:$AJ$500,
MATCH($A105,'Productivity Dump'!$A$4:$A$500,0),
MATCH(BM$2,'Productivity Dump'!$E$3:$AJ$3,0)
),
IF(BM$3="Attendance",
INDEX('Attendance Dump'!$E$2:$AI$400,
MATCH($A105,'Attendance Dump'!$B$2:$B$400,0),
MATCH(BM$2,'Attendance Dump'!$E$1:$AI$1,0)
),
INDEX('Active Hour''s Dump'!$D$3:$AH$337,
MATCH($C105,'Active Hour''s Dump'!$A$3:$A$337,0),
MATCH(BM$2,'Active Hour''s Dump'!$D$2:$AH$2,0)
))),"")</f>
        <v>0</v>
      </c>
      <c r="BN105" s="13">
        <f>_xlfn.IFNA(IF(BN$3="Productivity",
INDEX('Productivity Dump'!$E$4:$AJ$500,
MATCH($A105,'Productivity Dump'!$A$4:$A$500,0),
MATCH(BN$2,'Productivity Dump'!$E$3:$AJ$3,0)
),
IF(BN$3="Attendance",
INDEX('Attendance Dump'!$E$2:$AI$400,
MATCH($A105,'Attendance Dump'!$B$2:$B$400,0),
MATCH(BN$2,'Attendance Dump'!$E$1:$AI$1,0)
),
INDEX('Active Hour''s Dump'!$D$3:$AH$337,
MATCH($C105,'Active Hour''s Dump'!$A$3:$A$337,0),
MATCH(BN$2,'Active Hour''s Dump'!$D$2:$AH$2,0)
))),"")</f>
        <v>0</v>
      </c>
      <c r="BO105" s="54">
        <f>_xlfn.IFNA(IF(BO$3="Productivity",
INDEX('Productivity Dump'!$E$4:$AJ$500,
MATCH($A105,'Productivity Dump'!$A$4:$A$500,0),
MATCH(BO$2,'Productivity Dump'!$E$3:$AJ$3,0)
),
IF(BO$3="Attendance",
INDEX('Attendance Dump'!$E$2:$AI$400,
MATCH($A105,'Attendance Dump'!$B$2:$B$400,0),
MATCH(BO$2,'Attendance Dump'!$E$1:$AI$1,0)
),
INDEX('Active Hour''s Dump'!$D$3:$AH$337,
MATCH($C105,'Active Hour''s Dump'!$A$3:$A$337,0),
MATCH(BO$2,'Active Hour''s Dump'!$D$2:$AH$2,0)
))),"")</f>
        <v>0</v>
      </c>
      <c r="BP105" s="13">
        <f>_xlfn.IFNA(IF(BP$3="Productivity",
INDEX('Productivity Dump'!$E$4:$AJ$500,
MATCH($A105,'Productivity Dump'!$A$4:$A$500,0),
MATCH(BP$2,'Productivity Dump'!$E$3:$AJ$3,0)
),
IF(BP$3="Attendance",
INDEX('Attendance Dump'!$E$2:$AI$400,
MATCH($A105,'Attendance Dump'!$B$2:$B$400,0),
MATCH(BP$2,'Attendance Dump'!$E$1:$AI$1,0)
),
INDEX('Active Hour''s Dump'!$D$3:$AH$337,
MATCH($C105,'Active Hour''s Dump'!$A$3:$A$337,0),
MATCH(BP$2,'Active Hour''s Dump'!$D$2:$AH$2,0)
))),"")</f>
        <v>0</v>
      </c>
      <c r="BQ105" s="13">
        <f>_xlfn.IFNA(IF(BQ$3="Productivity",
INDEX('Productivity Dump'!$E$4:$AJ$500,
MATCH($A105,'Productivity Dump'!$A$4:$A$500,0),
MATCH(BQ$2,'Productivity Dump'!$E$3:$AJ$3,0)
),
IF(BQ$3="Attendance",
INDEX('Attendance Dump'!$E$2:$AI$400,
MATCH($A105,'Attendance Dump'!$B$2:$B$400,0),
MATCH(BQ$2,'Attendance Dump'!$E$1:$AI$1,0)
),
INDEX('Active Hour''s Dump'!$D$3:$AH$337,
MATCH($C105,'Active Hour''s Dump'!$A$3:$A$337,0),
MATCH(BQ$2,'Active Hour''s Dump'!$D$2:$AH$2,0)
))),"")</f>
        <v>0</v>
      </c>
      <c r="BR105" s="54">
        <f>_xlfn.IFNA(IF(BR$3="Productivity",
INDEX('Productivity Dump'!$E$4:$AJ$500,
MATCH($A105,'Productivity Dump'!$A$4:$A$500,0),
MATCH(BR$2,'Productivity Dump'!$E$3:$AJ$3,0)
),
IF(BR$3="Attendance",
INDEX('Attendance Dump'!$E$2:$AI$400,
MATCH($A105,'Attendance Dump'!$B$2:$B$400,0),
MATCH(BR$2,'Attendance Dump'!$E$1:$AI$1,0)
),
INDEX('Active Hour''s Dump'!$D$3:$AH$337,
MATCH($C105,'Active Hour''s Dump'!$A$3:$A$337,0),
MATCH(BR$2,'Active Hour''s Dump'!$D$2:$AH$2,0)
))),"")</f>
        <v>0</v>
      </c>
      <c r="BS105" s="13">
        <f>_xlfn.IFNA(IF(BS$3="Productivity",
INDEX('Productivity Dump'!$E$4:$AJ$500,
MATCH($A105,'Productivity Dump'!$A$4:$A$500,0),
MATCH(BS$2,'Productivity Dump'!$E$3:$AJ$3,0)
),
IF(BS$3="Attendance",
INDEX('Attendance Dump'!$E$2:$AI$400,
MATCH($A105,'Attendance Dump'!$B$2:$B$400,0),
MATCH(BS$2,'Attendance Dump'!$E$1:$AI$1,0)
),
INDEX('Active Hour''s Dump'!$D$3:$AH$337,
MATCH($C105,'Active Hour''s Dump'!$A$3:$A$337,0),
MATCH(BS$2,'Active Hour''s Dump'!$D$2:$AH$2,0)
))),"")</f>
        <v>0</v>
      </c>
      <c r="BT105" s="13">
        <f>_xlfn.IFNA(IF(BT$3="Productivity",
INDEX('Productivity Dump'!$E$4:$AJ$500,
MATCH($A105,'Productivity Dump'!$A$4:$A$500,0),
MATCH(BT$2,'Productivity Dump'!$E$3:$AJ$3,0)
),
IF(BT$3="Attendance",
INDEX('Attendance Dump'!$E$2:$AI$400,
MATCH($A105,'Attendance Dump'!$B$2:$B$400,0),
MATCH(BT$2,'Attendance Dump'!$E$1:$AI$1,0)
),
INDEX('Active Hour''s Dump'!$D$3:$AH$337,
MATCH($C105,'Active Hour''s Dump'!$A$3:$A$337,0),
MATCH(BT$2,'Active Hour''s Dump'!$D$2:$AH$2,0)
))),"")</f>
        <v>0</v>
      </c>
      <c r="BU105" s="54">
        <f>_xlfn.IFNA(IF(BU$3="Productivity",
INDEX('Productivity Dump'!$E$4:$AJ$500,
MATCH($A105,'Productivity Dump'!$A$4:$A$500,0),
MATCH(BU$2,'Productivity Dump'!$E$3:$AJ$3,0)
),
IF(BU$3="Attendance",
INDEX('Attendance Dump'!$E$2:$AI$400,
MATCH($A105,'Attendance Dump'!$B$2:$B$400,0),
MATCH(BU$2,'Attendance Dump'!$E$1:$AI$1,0)
),
INDEX('Active Hour''s Dump'!$D$3:$AH$337,
MATCH($C105,'Active Hour''s Dump'!$A$3:$A$337,0),
MATCH(BU$2,'Active Hour''s Dump'!$D$2:$AH$2,0)
))),"")</f>
        <v>0</v>
      </c>
      <c r="BV105" s="13">
        <f>_xlfn.IFNA(IF(BV$3="Productivity",
INDEX('Productivity Dump'!$E$4:$AJ$500,
MATCH($A105,'Productivity Dump'!$A$4:$A$500,0),
MATCH(BV$2,'Productivity Dump'!$E$3:$AJ$3,0)
),
IF(BV$3="Attendance",
INDEX('Attendance Dump'!$E$2:$AI$400,
MATCH($A105,'Attendance Dump'!$B$2:$B$400,0),
MATCH(BV$2,'Attendance Dump'!$E$1:$AI$1,0)
),
INDEX('Active Hour''s Dump'!$D$3:$AH$337,
MATCH($C105,'Active Hour''s Dump'!$A$3:$A$337,0),
MATCH(BV$2,'Active Hour''s Dump'!$D$2:$AH$2,0)
))),"")</f>
        <v>0</v>
      </c>
      <c r="BW105" s="13">
        <f>_xlfn.IFNA(IF(BW$3="Productivity",
INDEX('Productivity Dump'!$E$4:$AJ$500,
MATCH($A105,'Productivity Dump'!$A$4:$A$500,0),
MATCH(BW$2,'Productivity Dump'!$E$3:$AJ$3,0)
),
IF(BW$3="Attendance",
INDEX('Attendance Dump'!$E$2:$AI$400,
MATCH($A105,'Attendance Dump'!$B$2:$B$400,0),
MATCH(BW$2,'Attendance Dump'!$E$1:$AI$1,0)
),
INDEX('Active Hour''s Dump'!$D$3:$AH$337,
MATCH($C105,'Active Hour''s Dump'!$A$3:$A$337,0),
MATCH(BW$2,'Active Hour''s Dump'!$D$2:$AH$2,0)
))),"")</f>
        <v>0</v>
      </c>
      <c r="BX105" s="54">
        <f>_xlfn.IFNA(IF(BX$3="Productivity",
INDEX('Productivity Dump'!$E$4:$AJ$500,
MATCH($A105,'Productivity Dump'!$A$4:$A$500,0),
MATCH(BX$2,'Productivity Dump'!$E$3:$AJ$3,0)
),
IF(BX$3="Attendance",
INDEX('Attendance Dump'!$E$2:$AI$400,
MATCH($A105,'Attendance Dump'!$B$2:$B$400,0),
MATCH(BX$2,'Attendance Dump'!$E$1:$AI$1,0)
),
INDEX('Active Hour''s Dump'!$D$3:$AH$337,
MATCH($C105,'Active Hour''s Dump'!$A$3:$A$337,0),
MATCH(BX$2,'Active Hour''s Dump'!$D$2:$AH$2,0)
))),"")</f>
        <v>0</v>
      </c>
      <c r="BY105" s="13">
        <f>_xlfn.IFNA(IF(BY$3="Productivity",
INDEX('Productivity Dump'!$E$4:$AJ$500,
MATCH($A105,'Productivity Dump'!$A$4:$A$500,0),
MATCH(BY$2,'Productivity Dump'!$E$3:$AJ$3,0)
),
IF(BY$3="Attendance",
INDEX('Attendance Dump'!$E$2:$AI$400,
MATCH($A105,'Attendance Dump'!$B$2:$B$400,0),
MATCH(BY$2,'Attendance Dump'!$E$1:$AI$1,0)
),
INDEX('Active Hour''s Dump'!$D$3:$AH$337,
MATCH($C105,'Active Hour''s Dump'!$A$3:$A$337,0),
MATCH(BY$2,'Active Hour''s Dump'!$D$2:$AH$2,0)
))),"")</f>
        <v>0</v>
      </c>
      <c r="BZ105" s="13">
        <f>_xlfn.IFNA(IF(BZ$3="Productivity",
INDEX('Productivity Dump'!$E$4:$AJ$500,
MATCH($A105,'Productivity Dump'!$A$4:$A$500,0),
MATCH(BZ$2,'Productivity Dump'!$E$3:$AJ$3,0)
),
IF(BZ$3="Attendance",
INDEX('Attendance Dump'!$E$2:$AI$400,
MATCH($A105,'Attendance Dump'!$B$2:$B$400,0),
MATCH(BZ$2,'Attendance Dump'!$E$1:$AI$1,0)
),
INDEX('Active Hour''s Dump'!$D$3:$AH$337,
MATCH($C105,'Active Hour''s Dump'!$A$3:$A$337,0),
MATCH(BZ$2,'Active Hour''s Dump'!$D$2:$AH$2,0)
))),"")</f>
        <v>0</v>
      </c>
      <c r="CA105" s="54">
        <f>_xlfn.IFNA(IF(CA$3="Productivity",
INDEX('Productivity Dump'!$E$4:$AJ$500,
MATCH($A105,'Productivity Dump'!$A$4:$A$500,0),
MATCH(CA$2,'Productivity Dump'!$E$3:$AJ$3,0)
),
IF(CA$3="Attendance",
INDEX('Attendance Dump'!$E$2:$AI$400,
MATCH($A105,'Attendance Dump'!$B$2:$B$400,0),
MATCH(CA$2,'Attendance Dump'!$E$1:$AI$1,0)
),
INDEX('Active Hour''s Dump'!$D$3:$AH$337,
MATCH($C105,'Active Hour''s Dump'!$A$3:$A$337,0),
MATCH(CA$2,'Active Hour''s Dump'!$D$2:$AH$2,0)
))),"")</f>
        <v>0</v>
      </c>
      <c r="CB105" s="13">
        <f>_xlfn.IFNA(IF(CB$3="Productivity",
INDEX('Productivity Dump'!$E$4:$AJ$500,
MATCH($A105,'Productivity Dump'!$A$4:$A$500,0),
MATCH(CB$2,'Productivity Dump'!$E$3:$AJ$3,0)
),
IF(CB$3="Attendance",
INDEX('Attendance Dump'!$E$2:$AI$400,
MATCH($A105,'Attendance Dump'!$B$2:$B$400,0),
MATCH(CB$2,'Attendance Dump'!$E$1:$AI$1,0)
),
INDEX('Active Hour''s Dump'!$D$3:$AH$337,
MATCH($C105,'Active Hour''s Dump'!$A$3:$A$337,0),
MATCH(CB$2,'Active Hour''s Dump'!$D$2:$AH$2,0)
))),"")</f>
        <v>0</v>
      </c>
      <c r="CC105" s="13">
        <f>_xlfn.IFNA(IF(CC$3="Productivity",
INDEX('Productivity Dump'!$E$4:$AJ$500,
MATCH($A105,'Productivity Dump'!$A$4:$A$500,0),
MATCH(CC$2,'Productivity Dump'!$E$3:$AJ$3,0)
),
IF(CC$3="Attendance",
INDEX('Attendance Dump'!$E$2:$AI$400,
MATCH($A105,'Attendance Dump'!$B$2:$B$400,0),
MATCH(CC$2,'Attendance Dump'!$E$1:$AI$1,0)
),
INDEX('Active Hour''s Dump'!$D$3:$AH$337,
MATCH($C105,'Active Hour''s Dump'!$A$3:$A$337,0),
MATCH(CC$2,'Active Hour''s Dump'!$D$2:$AH$2,0)
))),"")</f>
        <v>0</v>
      </c>
      <c r="CD105" s="54">
        <f>_xlfn.IFNA(IF(CD$3="Productivity",
INDEX('Productivity Dump'!$E$4:$AJ$500,
MATCH($A105,'Productivity Dump'!$A$4:$A$500,0),
MATCH(CD$2,'Productivity Dump'!$E$3:$AJ$3,0)
),
IF(CD$3="Attendance",
INDEX('Attendance Dump'!$E$2:$AI$400,
MATCH($A105,'Attendance Dump'!$B$2:$B$400,0),
MATCH(CD$2,'Attendance Dump'!$E$1:$AI$1,0)
),
INDEX('Active Hour''s Dump'!$D$3:$AH$337,
MATCH($C105,'Active Hour''s Dump'!$A$3:$A$337,0),
MATCH(CD$2,'Active Hour''s Dump'!$D$2:$AH$2,0)
))),"")</f>
        <v>0</v>
      </c>
      <c r="CE105" s="13">
        <f>_xlfn.IFNA(IF(CE$3="Productivity",
INDEX('Productivity Dump'!$E$4:$AJ$500,
MATCH($A105,'Productivity Dump'!$A$4:$A$500,0),
MATCH(CE$2,'Productivity Dump'!$E$3:$AJ$3,0)
),
IF(CE$3="Attendance",
INDEX('Attendance Dump'!$E$2:$AI$400,
MATCH($A105,'Attendance Dump'!$B$2:$B$400,0),
MATCH(CE$2,'Attendance Dump'!$E$1:$AI$1,0)
),
INDEX('Active Hour''s Dump'!$D$3:$AH$337,
MATCH($C105,'Active Hour''s Dump'!$A$3:$A$337,0),
MATCH(CE$2,'Active Hour''s Dump'!$D$2:$AH$2,0)
))),"")</f>
        <v>0</v>
      </c>
      <c r="CF105" s="13">
        <f>_xlfn.IFNA(IF(CF$3="Productivity",
INDEX('Productivity Dump'!$E$4:$AJ$500,
MATCH($A105,'Productivity Dump'!$A$4:$A$500,0),
MATCH(CF$2,'Productivity Dump'!$E$3:$AJ$3,0)
),
IF(CF$3="Attendance",
INDEX('Attendance Dump'!$E$2:$AI$400,
MATCH($A105,'Attendance Dump'!$B$2:$B$400,0),
MATCH(CF$2,'Attendance Dump'!$E$1:$AI$1,0)
),
INDEX('Active Hour''s Dump'!$D$3:$AH$337,
MATCH($C105,'Active Hour''s Dump'!$A$3:$A$337,0),
MATCH(CF$2,'Active Hour''s Dump'!$D$2:$AH$2,0)
))),"")</f>
        <v>0</v>
      </c>
      <c r="CG105" s="54">
        <f>_xlfn.IFNA(IF(CG$3="Productivity",
INDEX('Productivity Dump'!$E$4:$AJ$500,
MATCH($A105,'Productivity Dump'!$A$4:$A$500,0),
MATCH(CG$2,'Productivity Dump'!$E$3:$AJ$3,0)
),
IF(CG$3="Attendance",
INDEX('Attendance Dump'!$E$2:$AI$400,
MATCH($A105,'Attendance Dump'!$B$2:$B$400,0),
MATCH(CG$2,'Attendance Dump'!$E$1:$AI$1,0)
),
INDEX('Active Hour''s Dump'!$D$3:$AH$337,
MATCH($C105,'Active Hour''s Dump'!$A$3:$A$337,0),
MATCH(CG$2,'Active Hour''s Dump'!$D$2:$AH$2,0)
))),"")</f>
        <v>0</v>
      </c>
      <c r="CH105" s="13">
        <f>_xlfn.IFNA(IF(CH$3="Productivity",
INDEX('Productivity Dump'!$E$4:$AJ$500,
MATCH($A105,'Productivity Dump'!$A$4:$A$500,0),
MATCH(CH$2,'Productivity Dump'!$E$3:$AJ$3,0)
),
IF(CH$3="Attendance",
INDEX('Attendance Dump'!$E$2:$AI$400,
MATCH($A105,'Attendance Dump'!$B$2:$B$400,0),
MATCH(CH$2,'Attendance Dump'!$E$1:$AI$1,0)
),
INDEX('Active Hour''s Dump'!$D$3:$AH$337,
MATCH($C105,'Active Hour''s Dump'!$A$3:$A$337,0),
MATCH(CH$2,'Active Hour''s Dump'!$D$2:$AH$2,0)
))),"")</f>
        <v>0</v>
      </c>
      <c r="CI105" s="13">
        <f>_xlfn.IFNA(IF(CI$3="Productivity",
INDEX('Productivity Dump'!$E$4:$AJ$500,
MATCH($A105,'Productivity Dump'!$A$4:$A$500,0),
MATCH(CI$2,'Productivity Dump'!$E$3:$AJ$3,0)
),
IF(CI$3="Attendance",
INDEX('Attendance Dump'!$E$2:$AI$400,
MATCH($A105,'Attendance Dump'!$B$2:$B$400,0),
MATCH(CI$2,'Attendance Dump'!$E$1:$AI$1,0)
),
INDEX('Active Hour''s Dump'!$D$3:$AH$337,
MATCH($C105,'Active Hour''s Dump'!$A$3:$A$337,0),
MATCH(CI$2,'Active Hour''s Dump'!$D$2:$AH$2,0)
))),"")</f>
        <v>0</v>
      </c>
      <c r="CJ105" s="54">
        <f>_xlfn.IFNA(IF(CJ$3="Productivity",
INDEX('Productivity Dump'!$E$4:$AJ$500,
MATCH($A105,'Productivity Dump'!$A$4:$A$500,0),
MATCH(CJ$2,'Productivity Dump'!$E$3:$AJ$3,0)
),
IF(CJ$3="Attendance",
INDEX('Attendance Dump'!$E$2:$AI$400,
MATCH($A105,'Attendance Dump'!$B$2:$B$400,0),
MATCH(CJ$2,'Attendance Dump'!$E$1:$AI$1,0)
),
INDEX('Active Hour''s Dump'!$D$3:$AH$337,
MATCH($C105,'Active Hour''s Dump'!$A$3:$A$337,0),
MATCH(CJ$2,'Active Hour''s Dump'!$D$2:$AH$2,0)
))),"")</f>
        <v>0</v>
      </c>
      <c r="CK105" s="13">
        <f>_xlfn.IFNA(IF(CK$3="Productivity",
INDEX('Productivity Dump'!$E$4:$AJ$500,
MATCH($A105,'Productivity Dump'!$A$4:$A$500,0),
MATCH(CK$2,'Productivity Dump'!$E$3:$AJ$3,0)
),
IF(CK$3="Attendance",
INDEX('Attendance Dump'!$E$2:$AI$400,
MATCH($A105,'Attendance Dump'!$B$2:$B$400,0),
MATCH(CK$2,'Attendance Dump'!$E$1:$AI$1,0)
),
INDEX('Active Hour''s Dump'!$D$3:$AH$337,
MATCH($C105,'Active Hour''s Dump'!$A$3:$A$337,0),
MATCH(CK$2,'Active Hour''s Dump'!$D$2:$AH$2,0)
))),"")</f>
        <v>0</v>
      </c>
      <c r="CL105" s="13">
        <f>_xlfn.IFNA(IF(CL$3="Productivity",
INDEX('Productivity Dump'!$E$4:$AJ$500,
MATCH($A105,'Productivity Dump'!$A$4:$A$500,0),
MATCH(CL$2,'Productivity Dump'!$E$3:$AJ$3,0)
),
IF(CL$3="Attendance",
INDEX('Attendance Dump'!$E$2:$AI$400,
MATCH($A105,'Attendance Dump'!$B$2:$B$400,0),
MATCH(CL$2,'Attendance Dump'!$E$1:$AI$1,0)
),
INDEX('Active Hour''s Dump'!$D$3:$AH$337,
MATCH($C105,'Active Hour''s Dump'!$A$3:$A$337,0),
MATCH(CL$2,'Active Hour''s Dump'!$D$2:$AH$2,0)
))),"")</f>
        <v>0</v>
      </c>
      <c r="CM105" s="54">
        <f>_xlfn.IFNA(IF(CM$3="Productivity",
INDEX('Productivity Dump'!$E$4:$AJ$500,
MATCH($A105,'Productivity Dump'!$A$4:$A$500,0),
MATCH(CM$2,'Productivity Dump'!$E$3:$AJ$3,0)
),
IF(CM$3="Attendance",
INDEX('Attendance Dump'!$E$2:$AI$400,
MATCH($A105,'Attendance Dump'!$B$2:$B$400,0),
MATCH(CM$2,'Attendance Dump'!$E$1:$AI$1,0)
),
INDEX('Active Hour''s Dump'!$D$3:$AH$337,
MATCH($C105,'Active Hour''s Dump'!$A$3:$A$337,0),
MATCH(CM$2,'Active Hour''s Dump'!$D$2:$AH$2,0)
))),"")</f>
        <v>0</v>
      </c>
      <c r="CN105" s="13">
        <f>_xlfn.IFNA(IF(CN$3="Productivity",
INDEX('Productivity Dump'!$E$4:$AJ$500,
MATCH($A105,'Productivity Dump'!$A$4:$A$500,0),
MATCH(CN$2,'Productivity Dump'!$E$3:$AJ$3,0)
),
IF(CN$3="Attendance",
INDEX('Attendance Dump'!$E$2:$AI$400,
MATCH($A105,'Attendance Dump'!$B$2:$B$400,0),
MATCH(CN$2,'Attendance Dump'!$E$1:$AI$1,0)
),
INDEX('Active Hour''s Dump'!$D$3:$AH$337,
MATCH($C105,'Active Hour''s Dump'!$A$3:$A$337,0),
MATCH(CN$2,'Active Hour''s Dump'!$D$2:$AH$2,0)
))),"")</f>
        <v>0</v>
      </c>
      <c r="CO105" s="13">
        <f>_xlfn.IFNA(IF(CO$3="Productivity",
INDEX('Productivity Dump'!$E$4:$AJ$500,
MATCH($A105,'Productivity Dump'!$A$4:$A$500,0),
MATCH(CO$2,'Productivity Dump'!$E$3:$AJ$3,0)
),
IF(CO$3="Attendance",
INDEX('Attendance Dump'!$E$2:$AI$400,
MATCH($A105,'Attendance Dump'!$B$2:$B$400,0),
MATCH(CO$2,'Attendance Dump'!$E$1:$AI$1,0)
),
INDEX('Active Hour''s Dump'!$D$3:$AH$337,
MATCH($C105,'Active Hour''s Dump'!$A$3:$A$337,0),
MATCH(CO$2,'Active Hour''s Dump'!$D$2:$AH$2,0)
))),"")</f>
        <v>0</v>
      </c>
      <c r="CP105" s="54">
        <f>_xlfn.IFNA(IF(CP$3="Productivity",
INDEX('Productivity Dump'!$E$4:$AJ$500,
MATCH($A105,'Productivity Dump'!$A$4:$A$500,0),
MATCH(CP$2,'Productivity Dump'!$E$3:$AJ$3,0)
),
IF(CP$3="Attendance",
INDEX('Attendance Dump'!$E$2:$AI$400,
MATCH($A105,'Attendance Dump'!$B$2:$B$400,0),
MATCH(CP$2,'Attendance Dump'!$E$1:$AI$1,0)
),
INDEX('Active Hour''s Dump'!$D$3:$AH$337,
MATCH($C105,'Active Hour''s Dump'!$A$3:$A$337,0),
MATCH(CP$2,'Active Hour''s Dump'!$D$2:$AH$2,0)
))),"")</f>
        <v>0</v>
      </c>
      <c r="CQ105" s="13">
        <f>_xlfn.IFNA(IF(CQ$3="Productivity",
INDEX('Productivity Dump'!$E$4:$AJ$500,
MATCH($A105,'Productivity Dump'!$A$4:$A$500,0),
MATCH(CQ$2,'Productivity Dump'!$E$3:$AJ$3,0)
),
IF(CQ$3="Attendance",
INDEX('Attendance Dump'!$E$2:$AI$400,
MATCH($A105,'Attendance Dump'!$B$2:$B$400,0),
MATCH(CQ$2,'Attendance Dump'!$E$1:$AI$1,0)
),
INDEX('Active Hour''s Dump'!$D$3:$AH$337,
MATCH($C105,'Active Hour''s Dump'!$A$3:$A$337,0),
MATCH(CQ$2,'Active Hour''s Dump'!$D$2:$AH$2,0)
))),"")</f>
        <v>0</v>
      </c>
      <c r="CR105" s="13">
        <f>_xlfn.IFNA(IF(CR$3="Productivity",
INDEX('Productivity Dump'!$E$4:$AJ$500,
MATCH($A105,'Productivity Dump'!$A$4:$A$500,0),
MATCH(CR$2,'Productivity Dump'!$E$3:$AJ$3,0)
),
IF(CR$3="Attendance",
INDEX('Attendance Dump'!$E$2:$AI$400,
MATCH($A105,'Attendance Dump'!$B$2:$B$400,0),
MATCH(CR$2,'Attendance Dump'!$E$1:$AI$1,0)
),
INDEX('Active Hour''s Dump'!$D$3:$AH$337,
MATCH($C105,'Active Hour''s Dump'!$A$3:$A$337,0),
MATCH(CR$2,'Active Hour''s Dump'!$D$2:$AH$2,0)
))),"")</f>
        <v>0</v>
      </c>
      <c r="CS105" s="54">
        <f>_xlfn.IFNA(IF(CS$3="Productivity",
INDEX('Productivity Dump'!$E$4:$AJ$500,
MATCH($A105,'Productivity Dump'!$A$4:$A$500,0),
MATCH(CS$2,'Productivity Dump'!$E$3:$AJ$3,0)
),
IF(CS$3="Attendance",
INDEX('Attendance Dump'!$E$2:$AI$400,
MATCH($A105,'Attendance Dump'!$B$2:$B$400,0),
MATCH(CS$2,'Attendance Dump'!$E$1:$AI$1,0)
),
INDEX('Active Hour''s Dump'!$D$3:$AH$337,
MATCH($C105,'Active Hour''s Dump'!$A$3:$A$337,0),
MATCH(CS$2,'Active Hour''s Dump'!$D$2:$AH$2,0)
))),"")</f>
        <v>0</v>
      </c>
      <c r="CT105" s="13">
        <f>_xlfn.IFNA(IF(CT$3="Productivity",
INDEX('Productivity Dump'!$E$4:$AJ$500,
MATCH($A105,'Productivity Dump'!$A$4:$A$500,0),
MATCH(CT$2,'Productivity Dump'!$E$3:$AJ$3,0)
),
IF(CT$3="Attendance",
INDEX('Attendance Dump'!$E$2:$AI$400,
MATCH($A105,'Attendance Dump'!$B$2:$B$400,0),
MATCH(CT$2,'Attendance Dump'!$E$1:$AI$1,0)
),
INDEX('Active Hour''s Dump'!$D$3:$AH$337,
MATCH($C105,'Active Hour''s Dump'!$A$3:$A$337,0),
MATCH(CT$2,'Active Hour''s Dump'!$D$2:$AH$2,0)
))),"")</f>
        <v>0</v>
      </c>
      <c r="CU105" s="13">
        <f>_xlfn.IFNA(IF(CU$3="Productivity",
INDEX('Productivity Dump'!$E$4:$AJ$500,
MATCH($A105,'Productivity Dump'!$A$4:$A$500,0),
MATCH(CU$2,'Productivity Dump'!$E$3:$AJ$3,0)
),
IF(CU$3="Attendance",
INDEX('Attendance Dump'!$E$2:$AI$400,
MATCH($A105,'Attendance Dump'!$B$2:$B$400,0),
MATCH(CU$2,'Attendance Dump'!$E$1:$AI$1,0)
),
INDEX('Active Hour''s Dump'!$D$3:$AH$337,
MATCH($C105,'Active Hour''s Dump'!$A$3:$A$337,0),
MATCH(CU$2,'Active Hour''s Dump'!$D$2:$AH$2,0)
))),"")</f>
        <v>0</v>
      </c>
      <c r="CV105" s="54">
        <f>_xlfn.IFNA(IF(CV$3="Productivity",
INDEX('Productivity Dump'!$E$4:$AJ$500,
MATCH($A105,'Productivity Dump'!$A$4:$A$500,0),
MATCH(CV$2,'Productivity Dump'!$E$3:$AJ$3,0)
),
IF(CV$3="Attendance",
INDEX('Attendance Dump'!$E$2:$AI$400,
MATCH($A105,'Attendance Dump'!$B$2:$B$400,0),
MATCH(CV$2,'Attendance Dump'!$E$1:$AI$1,0)
),
INDEX('Active Hour''s Dump'!$D$3:$AH$337,
MATCH($C105,'Active Hour''s Dump'!$A$3:$A$337,0),
MATCH(CV$2,'Active Hour''s Dump'!$D$2:$AH$2,0)
))),"")</f>
        <v>0</v>
      </c>
      <c r="CW105" s="13"/>
      <c r="CX105" s="13"/>
      <c r="CY105" s="54"/>
      <c r="DA105" s="57">
        <f t="shared" si="69"/>
        <v>18.916666666666661</v>
      </c>
      <c r="DB105" s="35">
        <f t="shared" si="70"/>
        <v>2559.4380000000001</v>
      </c>
      <c r="DC105" s="35">
        <f t="shared" si="67"/>
        <v>16040.562</v>
      </c>
      <c r="DD105" s="35">
        <f t="shared" ca="1" si="68"/>
        <v>0</v>
      </c>
      <c r="DF105" s="32" cm="1">
        <f t="array" ref="DF105">SUMPRODUCT(
    (MOD(COLUMN(H105:CV105) - COLUMN(H105), 3) = 0) *
    (H105:CV105 = 0) *
    (I105:CW105 = "P") *
    (COUNTIF(UKHoliday, H$2:CV$2) = 0)
)</f>
        <v>0</v>
      </c>
      <c r="DG105" s="33" cm="1">
        <f t="array" ref="DG105">SUMPRODUCT(
  (MOD(COLUMN(H105:CV105) - COLUMN(H105), 3) = 0) *
  (H105:CV105 &gt; 0) *
  (H105:CV105 &lt; 0.5 * IF(((WEEKDAY(H$2:CV$2, 2) = 1) + (WEEKDAY(H$2:CV$2, 2) = 6)), G105, F105)) *
  (I105:CW105 = "P") *
  (COUNTIF(UKHoliday, H$2:CV$2) = 0)
)</f>
        <v>0</v>
      </c>
      <c r="DH105" s="33" cm="1">
        <f t="array" ref="DH105">SUMPRODUCT(
  (MOD(COLUMN(H105:CV105) - COLUMN(H105), 3) = 0) *
  (H105:CV105 &gt; 0.5 * IF(((WEEKDAY(H$2:CV$2, 2) = 1) + (WEEKDAY(H$2:CV$2, 2) = 6)), $G105, $F105)) *
  (H105:CV105 &lt; 0.8 * IF(((WEEKDAY(H$2:CV$2, 2) = 1) + (WEEKDAY(H$2:CV$2, 2) = 6)), $G105, $F105)) *
  (I105:CW105 = "P") *
  (COUNTIF(UKHoliday, H$2:CV$2) = 0)
)</f>
        <v>0</v>
      </c>
      <c r="DI105" s="33" cm="1">
        <f t="array" ref="DI105">SUMPRODUCT(
  (MOD(COLUMN(H105:CV105) - COLUMN(H105), 3) = 0) *
  (H105:CV105 &gt; 0.8 * IF(((WEEKDAY(H$2:CV$2, 2) = 1) + (WEEKDAY(H$2:CV$2, 2) = 6)), $G105, $F105)) *
  (H105:CV105 &lt; 1 * IF(((WEEKDAY(H$2:CV$2, 2) = 1) + (WEEKDAY(H$2:CV$2, 2) = 6)), $G105, $F105)) *
  (I105:CW105 = "P") *
  (COUNTIF(UKHoliday, H$2:CV$2) = 0)
)</f>
        <v>0</v>
      </c>
    </row>
    <row r="106" spans="1:113" x14ac:dyDescent="0.3">
      <c r="A106" s="8" t="s">
        <v>509</v>
      </c>
      <c r="B106" s="8" t="s">
        <v>508</v>
      </c>
      <c r="C106" s="9" t="s">
        <v>815</v>
      </c>
      <c r="D106" s="62" t="s">
        <v>944</v>
      </c>
      <c r="E106" s="35">
        <v>18600</v>
      </c>
      <c r="F106" s="35">
        <f t="shared" si="65"/>
        <v>930</v>
      </c>
      <c r="G106" s="35">
        <f t="shared" si="66"/>
        <v>465</v>
      </c>
      <c r="H106" s="13">
        <f>_xlfn.IFNA(IF(H$3="Productivity",
INDEX('Productivity Dump'!$E$4:$AJ$500,
MATCH($A106,'Productivity Dump'!$A$4:$A$500,0),
MATCH(H$2,'Productivity Dump'!$E$3:$AJ$3,0)
),
IF(H$3="Attendance",
INDEX('Attendance Dump'!$E$2:$AI$400,
MATCH($A106,'Attendance Dump'!$B$2:$B$400,0),
MATCH(H$2,'Attendance Dump'!$E$1:$AI$1,0)
),
INDEX('Active Hour''s Dump'!$D$3:$AH$337,
MATCH($C106,'Active Hour''s Dump'!$A$3:$A$337,0),
MATCH(H$2,'Active Hour''s Dump'!$D$2:$AH$2,0)
))),"")</f>
        <v>1088.4870000000001</v>
      </c>
      <c r="I106" s="13" t="str">
        <f>_xlfn.IFNA(IF(I$3="Productivity",
INDEX('Productivity Dump'!$E$4:$AJ$500,
MATCH($A106,'Productivity Dump'!$A$4:$A$500,0),
MATCH(I$2,'Productivity Dump'!$E$3:$AJ$3,0)
),
IF(I$3="Attendance",
INDEX('Attendance Dump'!$E$2:$AI$400,
MATCH($A106,'Attendance Dump'!$B$2:$B$400,0),
MATCH(I$2,'Attendance Dump'!$E$1:$AI$1,0)
),
INDEX('Active Hour''s Dump'!$D$3:$AH$337,
MATCH($C106,'Active Hour''s Dump'!$A$3:$A$337,0),
MATCH(I$2,'Active Hour''s Dump'!$D$2:$AH$2,0)
))),"")</f>
        <v>P</v>
      </c>
      <c r="J106" s="54">
        <f>_xlfn.IFNA(IF(J$3="Productivity",
INDEX('Productivity Dump'!$E$4:$AJ$500,
MATCH($A106,'Productivity Dump'!$A$4:$A$500,0),
MATCH(J$2,'Productivity Dump'!$E$3:$AJ$3,0)
),
IF(J$3="Attendance",
INDEX('Attendance Dump'!$E$2:$AI$400,
MATCH($A106,'Attendance Dump'!$B$2:$B$400,0),
MATCH(J$2,'Attendance Dump'!$E$1:$AI$1,0)
),
INDEX('Active Hour''s Dump'!$D$3:$AH$337,
MATCH($C106,'Active Hour''s Dump'!$A$3:$A$337,0),
MATCH(J$2,'Active Hour''s Dump'!$D$2:$AH$2,0)
))),"")</f>
        <v>9.5</v>
      </c>
      <c r="K106" s="13">
        <f>_xlfn.IFNA(IF(K$3="Productivity",
INDEX('Productivity Dump'!$E$4:$AJ$500,
MATCH($A106,'Productivity Dump'!$A$4:$A$500,0),
MATCH(K$2,'Productivity Dump'!$E$3:$AJ$3,0)
),
IF(K$3="Attendance",
INDEX('Attendance Dump'!$E$2:$AI$400,
MATCH($A106,'Attendance Dump'!$B$2:$B$400,0),
MATCH(K$2,'Attendance Dump'!$E$1:$AI$1,0)
),
INDEX('Active Hour''s Dump'!$D$3:$AH$337,
MATCH($C106,'Active Hour''s Dump'!$A$3:$A$337,0),
MATCH(K$2,'Active Hour''s Dump'!$D$2:$AH$2,0)
))),"")</f>
        <v>885.82600000000002</v>
      </c>
      <c r="L106" s="13" t="str">
        <f>_xlfn.IFNA(IF(L$3="Productivity",
INDEX('Productivity Dump'!$E$4:$AJ$500,
MATCH($A106,'Productivity Dump'!$A$4:$A$500,0),
MATCH(L$2,'Productivity Dump'!$E$3:$AJ$3,0)
),
IF(L$3="Attendance",
INDEX('Attendance Dump'!$E$2:$AI$400,
MATCH($A106,'Attendance Dump'!$B$2:$B$400,0),
MATCH(L$2,'Attendance Dump'!$E$1:$AI$1,0)
),
INDEX('Active Hour''s Dump'!$D$3:$AH$337,
MATCH($C106,'Active Hour''s Dump'!$A$3:$A$337,0),
MATCH(L$2,'Active Hour''s Dump'!$D$2:$AH$2,0)
))),"")</f>
        <v>P</v>
      </c>
      <c r="M106" s="54">
        <f>_xlfn.IFNA(IF(M$3="Productivity",
INDEX('Productivity Dump'!$E$4:$AJ$500,
MATCH($A106,'Productivity Dump'!$A$4:$A$500,0),
MATCH(M$2,'Productivity Dump'!$E$3:$AJ$3,0)
),
IF(M$3="Attendance",
INDEX('Attendance Dump'!$E$2:$AI$400,
MATCH($A106,'Attendance Dump'!$B$2:$B$400,0),
MATCH(M$2,'Attendance Dump'!$E$1:$AI$1,0)
),
INDEX('Active Hour''s Dump'!$D$3:$AH$337,
MATCH($C106,'Active Hour''s Dump'!$A$3:$A$337,0),
MATCH(M$2,'Active Hour''s Dump'!$D$2:$AH$2,0)
))),"")</f>
        <v>9.0833333333333304</v>
      </c>
      <c r="N106" s="13">
        <f>_xlfn.IFNA(IF(N$3="Productivity",
INDEX('Productivity Dump'!$E$4:$AJ$500,
MATCH($A106,'Productivity Dump'!$A$4:$A$500,0),
MATCH(N$2,'Productivity Dump'!$E$3:$AJ$3,0)
),
IF(N$3="Attendance",
INDEX('Attendance Dump'!$E$2:$AI$400,
MATCH($A106,'Attendance Dump'!$B$2:$B$400,0),
MATCH(N$2,'Attendance Dump'!$E$1:$AI$1,0)
),
INDEX('Active Hour''s Dump'!$D$3:$AH$337,
MATCH($C106,'Active Hour''s Dump'!$A$3:$A$337,0),
MATCH(N$2,'Active Hour''s Dump'!$D$2:$AH$2,0)
))),"")</f>
        <v>234.21399999999997</v>
      </c>
      <c r="O106" s="13" t="str">
        <f>_xlfn.IFNA(IF(O$3="Productivity",
INDEX('Productivity Dump'!$E$4:$AJ$500,
MATCH($A106,'Productivity Dump'!$A$4:$A$500,0),
MATCH(O$2,'Productivity Dump'!$E$3:$AJ$3,0)
),
IF(O$3="Attendance",
INDEX('Attendance Dump'!$E$2:$AI$400,
MATCH($A106,'Attendance Dump'!$B$2:$B$400,0),
MATCH(O$2,'Attendance Dump'!$E$1:$AI$1,0)
),
INDEX('Active Hour''s Dump'!$D$3:$AH$337,
MATCH($C106,'Active Hour''s Dump'!$A$3:$A$337,0),
MATCH(O$2,'Active Hour''s Dump'!$D$2:$AH$2,0)
))),"")</f>
        <v>P</v>
      </c>
      <c r="P106" s="54">
        <f>_xlfn.IFNA(IF(P$3="Productivity",
INDEX('Productivity Dump'!$E$4:$AJ$500,
MATCH($A106,'Productivity Dump'!$A$4:$A$500,0),
MATCH(P$2,'Productivity Dump'!$E$3:$AJ$3,0)
),
IF(P$3="Attendance",
INDEX('Attendance Dump'!$E$2:$AI$400,
MATCH($A106,'Attendance Dump'!$B$2:$B$400,0),
MATCH(P$2,'Attendance Dump'!$E$1:$AI$1,0)
),
INDEX('Active Hour''s Dump'!$D$3:$AH$337,
MATCH($C106,'Active Hour''s Dump'!$A$3:$A$337,0),
MATCH(P$2,'Active Hour''s Dump'!$D$2:$AH$2,0)
))),"")</f>
        <v>2.8333333333333299</v>
      </c>
      <c r="Q106" s="13">
        <f>_xlfn.IFNA(IF(Q$3="Productivity",
INDEX('Productivity Dump'!$E$4:$AJ$500,
MATCH($A106,'Productivity Dump'!$A$4:$A$500,0),
MATCH(Q$2,'Productivity Dump'!$E$3:$AJ$3,0)
),
IF(Q$3="Attendance",
INDEX('Attendance Dump'!$E$2:$AI$400,
MATCH($A106,'Attendance Dump'!$B$2:$B$400,0),
MATCH(Q$2,'Attendance Dump'!$E$1:$AI$1,0)
),
INDEX('Active Hour''s Dump'!$D$3:$AH$337,
MATCH($C106,'Active Hour''s Dump'!$A$3:$A$337,0),
MATCH(Q$2,'Active Hour''s Dump'!$D$2:$AH$2,0)
))),"")</f>
        <v>0</v>
      </c>
      <c r="R106" s="13" t="str">
        <f>_xlfn.IFNA(IF(R$3="Productivity",
INDEX('Productivity Dump'!$E$4:$AJ$500,
MATCH($A106,'Productivity Dump'!$A$4:$A$500,0),
MATCH(R$2,'Productivity Dump'!$E$3:$AJ$3,0)
),
IF(R$3="Attendance",
INDEX('Attendance Dump'!$E$2:$AI$400,
MATCH($A106,'Attendance Dump'!$B$2:$B$400,0),
MATCH(R$2,'Attendance Dump'!$E$1:$AI$1,0)
),
INDEX('Active Hour''s Dump'!$D$3:$AH$337,
MATCH($C106,'Active Hour''s Dump'!$A$3:$A$337,0),
MATCH(R$2,'Active Hour''s Dump'!$D$2:$AH$2,0)
))),"")</f>
        <v>WO</v>
      </c>
      <c r="S106" s="54">
        <f>_xlfn.IFNA(IF(S$3="Productivity",
INDEX('Productivity Dump'!$E$4:$AJ$500,
MATCH($A106,'Productivity Dump'!$A$4:$A$500,0),
MATCH(S$2,'Productivity Dump'!$E$3:$AJ$3,0)
),
IF(S$3="Attendance",
INDEX('Attendance Dump'!$E$2:$AI$400,
MATCH($A106,'Attendance Dump'!$B$2:$B$400,0),
MATCH(S$2,'Attendance Dump'!$E$1:$AI$1,0)
),
INDEX('Active Hour''s Dump'!$D$3:$AH$337,
MATCH($C106,'Active Hour''s Dump'!$A$3:$A$337,0),
MATCH(S$2,'Active Hour''s Dump'!$D$2:$AH$2,0)
))),"")</f>
        <v>0</v>
      </c>
      <c r="T106" s="13">
        <f>_xlfn.IFNA(IF(T$3="Productivity",
INDEX('Productivity Dump'!$E$4:$AJ$500,
MATCH($A106,'Productivity Dump'!$A$4:$A$500,0),
MATCH(T$2,'Productivity Dump'!$E$3:$AJ$3,0)
),
IF(T$3="Attendance",
INDEX('Attendance Dump'!$E$2:$AI$400,
MATCH($A106,'Attendance Dump'!$B$2:$B$400,0),
MATCH(T$2,'Attendance Dump'!$E$1:$AI$1,0)
),
INDEX('Active Hour''s Dump'!$D$3:$AH$337,
MATCH($C106,'Active Hour''s Dump'!$A$3:$A$337,0),
MATCH(T$2,'Active Hour''s Dump'!$D$2:$AH$2,0)
))),"")</f>
        <v>530.58000000000004</v>
      </c>
      <c r="U106" s="13" t="str">
        <f>_xlfn.IFNA(IF(U$3="Productivity",
INDEX('Productivity Dump'!$E$4:$AJ$500,
MATCH($A106,'Productivity Dump'!$A$4:$A$500,0),
MATCH(U$2,'Productivity Dump'!$E$3:$AJ$3,0)
),
IF(U$3="Attendance",
INDEX('Attendance Dump'!$E$2:$AI$400,
MATCH($A106,'Attendance Dump'!$B$2:$B$400,0),
MATCH(U$2,'Attendance Dump'!$E$1:$AI$1,0)
),
INDEX('Active Hour''s Dump'!$D$3:$AH$337,
MATCH($C106,'Active Hour''s Dump'!$A$3:$A$337,0),
MATCH(U$2,'Active Hour''s Dump'!$D$2:$AH$2,0)
))),"")</f>
        <v>P</v>
      </c>
      <c r="V106" s="54">
        <f>_xlfn.IFNA(IF(V$3="Productivity",
INDEX('Productivity Dump'!$E$4:$AJ$500,
MATCH($A106,'Productivity Dump'!$A$4:$A$500,0),
MATCH(V$2,'Productivity Dump'!$E$3:$AJ$3,0)
),
IF(V$3="Attendance",
INDEX('Attendance Dump'!$E$2:$AI$400,
MATCH($A106,'Attendance Dump'!$B$2:$B$400,0),
MATCH(V$2,'Attendance Dump'!$E$1:$AI$1,0)
),
INDEX('Active Hour''s Dump'!$D$3:$AH$337,
MATCH($C106,'Active Hour''s Dump'!$A$3:$A$337,0),
MATCH(V$2,'Active Hour''s Dump'!$D$2:$AH$2,0)
))),"")</f>
        <v>5.0833333333333304</v>
      </c>
      <c r="W106" s="13">
        <f>_xlfn.IFNA(IF(W$3="Productivity",
INDEX('Productivity Dump'!$E$4:$AJ$500,
MATCH($A106,'Productivity Dump'!$A$4:$A$500,0),
MATCH(W$2,'Productivity Dump'!$E$3:$AJ$3,0)
),
IF(W$3="Attendance",
INDEX('Attendance Dump'!$E$2:$AI$400,
MATCH($A106,'Attendance Dump'!$B$2:$B$400,0),
MATCH(W$2,'Attendance Dump'!$E$1:$AI$1,0)
),
INDEX('Active Hour''s Dump'!$D$3:$AH$337,
MATCH($C106,'Active Hour''s Dump'!$A$3:$A$337,0),
MATCH(W$2,'Active Hour''s Dump'!$D$2:$AH$2,0)
))),"")</f>
        <v>1072.7149999999999</v>
      </c>
      <c r="X106" s="13" t="str">
        <f>_xlfn.IFNA(IF(X$3="Productivity",
INDEX('Productivity Dump'!$E$4:$AJ$500,
MATCH($A106,'Productivity Dump'!$A$4:$A$500,0),
MATCH(X$2,'Productivity Dump'!$E$3:$AJ$3,0)
),
IF(X$3="Attendance",
INDEX('Attendance Dump'!$E$2:$AI$400,
MATCH($A106,'Attendance Dump'!$B$2:$B$400,0),
MATCH(X$2,'Attendance Dump'!$E$1:$AI$1,0)
),
INDEX('Active Hour''s Dump'!$D$3:$AH$337,
MATCH($C106,'Active Hour''s Dump'!$A$3:$A$337,0),
MATCH(X$2,'Active Hour''s Dump'!$D$2:$AH$2,0)
))),"")</f>
        <v>P</v>
      </c>
      <c r="Y106" s="54">
        <f>_xlfn.IFNA(IF(Y$3="Productivity",
INDEX('Productivity Dump'!$E$4:$AJ$500,
MATCH($A106,'Productivity Dump'!$A$4:$A$500,0),
MATCH(Y$2,'Productivity Dump'!$E$3:$AJ$3,0)
),
IF(Y$3="Attendance",
INDEX('Attendance Dump'!$E$2:$AI$400,
MATCH($A106,'Attendance Dump'!$B$2:$B$400,0),
MATCH(Y$2,'Attendance Dump'!$E$1:$AI$1,0)
),
INDEX('Active Hour''s Dump'!$D$3:$AH$337,
MATCH($C106,'Active Hour''s Dump'!$A$3:$A$337,0),
MATCH(Y$2,'Active Hour''s Dump'!$D$2:$AH$2,0)
))),"")</f>
        <v>8.8333333333333304</v>
      </c>
      <c r="Z106" s="13">
        <f>_xlfn.IFNA(IF(Z$3="Productivity",
INDEX('Productivity Dump'!$E$4:$AJ$500,
MATCH($A106,'Productivity Dump'!$A$4:$A$500,0),
MATCH(Z$2,'Productivity Dump'!$E$3:$AJ$3,0)
),
IF(Z$3="Attendance",
INDEX('Attendance Dump'!$E$2:$AI$400,
MATCH($A106,'Attendance Dump'!$B$2:$B$400,0),
MATCH(Z$2,'Attendance Dump'!$E$1:$AI$1,0)
),
INDEX('Active Hour''s Dump'!$D$3:$AH$337,
MATCH($C106,'Active Hour''s Dump'!$A$3:$A$337,0),
MATCH(Z$2,'Active Hour''s Dump'!$D$2:$AH$2,0)
))),"")</f>
        <v>1076.3579999999997</v>
      </c>
      <c r="AA106" s="13" t="str">
        <f>_xlfn.IFNA(IF(AA$3="Productivity",
INDEX('Productivity Dump'!$E$4:$AJ$500,
MATCH($A106,'Productivity Dump'!$A$4:$A$500,0),
MATCH(AA$2,'Productivity Dump'!$E$3:$AJ$3,0)
),
IF(AA$3="Attendance",
INDEX('Attendance Dump'!$E$2:$AI$400,
MATCH($A106,'Attendance Dump'!$B$2:$B$400,0),
MATCH(AA$2,'Attendance Dump'!$E$1:$AI$1,0)
),
INDEX('Active Hour''s Dump'!$D$3:$AH$337,
MATCH($C106,'Active Hour''s Dump'!$A$3:$A$337,0),
MATCH(AA$2,'Active Hour''s Dump'!$D$2:$AH$2,0)
))),"")</f>
        <v>P</v>
      </c>
      <c r="AB106" s="54">
        <f>_xlfn.IFNA(IF(AB$3="Productivity",
INDEX('Productivity Dump'!$E$4:$AJ$500,
MATCH($A106,'Productivity Dump'!$A$4:$A$500,0),
MATCH(AB$2,'Productivity Dump'!$E$3:$AJ$3,0)
),
IF(AB$3="Attendance",
INDEX('Attendance Dump'!$E$2:$AI$400,
MATCH($A106,'Attendance Dump'!$B$2:$B$400,0),
MATCH(AB$2,'Attendance Dump'!$E$1:$AI$1,0)
),
INDEX('Active Hour''s Dump'!$D$3:$AH$337,
MATCH($C106,'Active Hour''s Dump'!$A$3:$A$337,0),
MATCH(AB$2,'Active Hour''s Dump'!$D$2:$AH$2,0)
))),"")</f>
        <v>8.1666666666666696</v>
      </c>
      <c r="AC106" s="13">
        <f>_xlfn.IFNA(IF(AC$3="Productivity",
INDEX('Productivity Dump'!$E$4:$AJ$500,
MATCH($A106,'Productivity Dump'!$A$4:$A$500,0),
MATCH(AC$2,'Productivity Dump'!$E$3:$AJ$3,0)
),
IF(AC$3="Attendance",
INDEX('Attendance Dump'!$E$2:$AI$400,
MATCH($A106,'Attendance Dump'!$B$2:$B$400,0),
MATCH(AC$2,'Attendance Dump'!$E$1:$AI$1,0)
),
INDEX('Active Hour''s Dump'!$D$3:$AH$337,
MATCH($C106,'Active Hour''s Dump'!$A$3:$A$337,0),
MATCH(AC$2,'Active Hour''s Dump'!$D$2:$AH$2,0)
))),"")</f>
        <v>1083.827</v>
      </c>
      <c r="AD106" s="13" t="str">
        <f>_xlfn.IFNA(IF(AD$3="Productivity",
INDEX('Productivity Dump'!$E$4:$AJ$500,
MATCH($A106,'Productivity Dump'!$A$4:$A$500,0),
MATCH(AD$2,'Productivity Dump'!$E$3:$AJ$3,0)
),
IF(AD$3="Attendance",
INDEX('Attendance Dump'!$E$2:$AI$400,
MATCH($A106,'Attendance Dump'!$B$2:$B$400,0),
MATCH(AD$2,'Attendance Dump'!$E$1:$AI$1,0)
),
INDEX('Active Hour''s Dump'!$D$3:$AH$337,
MATCH($C106,'Active Hour''s Dump'!$A$3:$A$337,0),
MATCH(AD$2,'Active Hour''s Dump'!$D$2:$AH$2,0)
))),"")</f>
        <v>P</v>
      </c>
      <c r="AE106" s="54">
        <f>_xlfn.IFNA(IF(AE$3="Productivity",
INDEX('Productivity Dump'!$E$4:$AJ$500,
MATCH($A106,'Productivity Dump'!$A$4:$A$500,0),
MATCH(AE$2,'Productivity Dump'!$E$3:$AJ$3,0)
),
IF(AE$3="Attendance",
INDEX('Attendance Dump'!$E$2:$AI$400,
MATCH($A106,'Attendance Dump'!$B$2:$B$400,0),
MATCH(AE$2,'Attendance Dump'!$E$1:$AI$1,0)
),
INDEX('Active Hour''s Dump'!$D$3:$AH$337,
MATCH($C106,'Active Hour''s Dump'!$A$3:$A$337,0),
MATCH(AE$2,'Active Hour''s Dump'!$D$2:$AH$2,0)
))),"")</f>
        <v>9.4166666666666696</v>
      </c>
      <c r="AF106" s="13">
        <f>_xlfn.IFNA(IF(AF$3="Productivity",
INDEX('Productivity Dump'!$E$4:$AJ$500,
MATCH($A106,'Productivity Dump'!$A$4:$A$500,0),
MATCH(AF$2,'Productivity Dump'!$E$3:$AJ$3,0)
),
IF(AF$3="Attendance",
INDEX('Attendance Dump'!$E$2:$AI$400,
MATCH($A106,'Attendance Dump'!$B$2:$B$400,0),
MATCH(AF$2,'Attendance Dump'!$E$1:$AI$1,0)
),
INDEX('Active Hour''s Dump'!$D$3:$AH$337,
MATCH($C106,'Active Hour''s Dump'!$A$3:$A$337,0),
MATCH(AF$2,'Active Hour''s Dump'!$D$2:$AH$2,0)
))),"")</f>
        <v>0</v>
      </c>
      <c r="AG106" s="13" t="str">
        <f>_xlfn.IFNA(IF(AG$3="Productivity",
INDEX('Productivity Dump'!$E$4:$AJ$500,
MATCH($A106,'Productivity Dump'!$A$4:$A$500,0),
MATCH(AG$2,'Productivity Dump'!$E$3:$AJ$3,0)
),
IF(AG$3="Attendance",
INDEX('Attendance Dump'!$E$2:$AI$400,
MATCH($A106,'Attendance Dump'!$B$2:$B$400,0),
MATCH(AG$2,'Attendance Dump'!$E$1:$AI$1,0)
),
INDEX('Active Hour''s Dump'!$D$3:$AH$337,
MATCH($C106,'Active Hour''s Dump'!$A$3:$A$337,0),
MATCH(AG$2,'Active Hour''s Dump'!$D$2:$AH$2,0)
))),"")</f>
        <v>SL</v>
      </c>
      <c r="AH106" s="54">
        <f>_xlfn.IFNA(IF(AH$3="Productivity",
INDEX('Productivity Dump'!$E$4:$AJ$500,
MATCH($A106,'Productivity Dump'!$A$4:$A$500,0),
MATCH(AH$2,'Productivity Dump'!$E$3:$AJ$3,0)
),
IF(AH$3="Attendance",
INDEX('Attendance Dump'!$E$2:$AI$400,
MATCH($A106,'Attendance Dump'!$B$2:$B$400,0),
MATCH(AH$2,'Attendance Dump'!$E$1:$AI$1,0)
),
INDEX('Active Hour''s Dump'!$D$3:$AH$337,
MATCH($C106,'Active Hour''s Dump'!$A$3:$A$337,0),
MATCH(AH$2,'Active Hour''s Dump'!$D$2:$AH$2,0)
))),"")</f>
        <v>0</v>
      </c>
      <c r="AI106" s="13">
        <f>_xlfn.IFNA(IF(AI$3="Productivity",
INDEX('Productivity Dump'!$E$4:$AJ$500,
MATCH($A106,'Productivity Dump'!$A$4:$A$500,0),
MATCH(AI$2,'Productivity Dump'!$E$3:$AJ$3,0)
),
IF(AI$3="Attendance",
INDEX('Attendance Dump'!$E$2:$AI$400,
MATCH($A106,'Attendance Dump'!$B$2:$B$400,0),
MATCH(AI$2,'Attendance Dump'!$E$1:$AI$1,0)
),
INDEX('Active Hour''s Dump'!$D$3:$AH$337,
MATCH($C106,'Active Hour''s Dump'!$A$3:$A$337,0),
MATCH(AI$2,'Active Hour''s Dump'!$D$2:$AH$2,0)
))),"")</f>
        <v>0</v>
      </c>
      <c r="AJ106" s="13" t="str">
        <f>_xlfn.IFNA(IF(AJ$3="Productivity",
INDEX('Productivity Dump'!$E$4:$AJ$500,
MATCH($A106,'Productivity Dump'!$A$4:$A$500,0),
MATCH(AJ$2,'Productivity Dump'!$E$3:$AJ$3,0)
),
IF(AJ$3="Attendance",
INDEX('Attendance Dump'!$E$2:$AI$400,
MATCH($A106,'Attendance Dump'!$B$2:$B$400,0),
MATCH(AJ$2,'Attendance Dump'!$E$1:$AI$1,0)
),
INDEX('Active Hour''s Dump'!$D$3:$AH$337,
MATCH($C106,'Active Hour''s Dump'!$A$3:$A$337,0),
MATCH(AJ$2,'Active Hour''s Dump'!$D$2:$AH$2,0)
))),"")</f>
        <v>SL</v>
      </c>
      <c r="AK106" s="54">
        <f>_xlfn.IFNA(IF(AK$3="Productivity",
INDEX('Productivity Dump'!$E$4:$AJ$500,
MATCH($A106,'Productivity Dump'!$A$4:$A$500,0),
MATCH(AK$2,'Productivity Dump'!$E$3:$AJ$3,0)
),
IF(AK$3="Attendance",
INDEX('Attendance Dump'!$E$2:$AI$400,
MATCH($A106,'Attendance Dump'!$B$2:$B$400,0),
MATCH(AK$2,'Attendance Dump'!$E$1:$AI$1,0)
),
INDEX('Active Hour''s Dump'!$D$3:$AH$337,
MATCH($C106,'Active Hour''s Dump'!$A$3:$A$337,0),
MATCH(AK$2,'Active Hour''s Dump'!$D$2:$AH$2,0)
))),"")</f>
        <v>0</v>
      </c>
      <c r="AL106" s="13">
        <f>_xlfn.IFNA(IF(AL$3="Productivity",
INDEX('Productivity Dump'!$E$4:$AJ$500,
MATCH($A106,'Productivity Dump'!$A$4:$A$500,0),
MATCH(AL$2,'Productivity Dump'!$E$3:$AJ$3,0)
),
IF(AL$3="Attendance",
INDEX('Attendance Dump'!$E$2:$AI$400,
MATCH($A106,'Attendance Dump'!$B$2:$B$400,0),
MATCH(AL$2,'Attendance Dump'!$E$1:$AI$1,0)
),
INDEX('Active Hour''s Dump'!$D$3:$AH$337,
MATCH($C106,'Active Hour''s Dump'!$A$3:$A$337,0),
MATCH(AL$2,'Active Hour''s Dump'!$D$2:$AH$2,0)
))),"")</f>
        <v>0</v>
      </c>
      <c r="AM106" s="13" t="str">
        <f>_xlfn.IFNA(IF(AM$3="Productivity",
INDEX('Productivity Dump'!$E$4:$AJ$500,
MATCH($A106,'Productivity Dump'!$A$4:$A$500,0),
MATCH(AM$2,'Productivity Dump'!$E$3:$AJ$3,0)
),
IF(AM$3="Attendance",
INDEX('Attendance Dump'!$E$2:$AI$400,
MATCH($A106,'Attendance Dump'!$B$2:$B$400,0),
MATCH(AM$2,'Attendance Dump'!$E$1:$AI$1,0)
),
INDEX('Active Hour''s Dump'!$D$3:$AH$337,
MATCH($C106,'Active Hour''s Dump'!$A$3:$A$337,0),
MATCH(AM$2,'Active Hour''s Dump'!$D$2:$AH$2,0)
))),"")</f>
        <v>WO</v>
      </c>
      <c r="AN106" s="54">
        <f>_xlfn.IFNA(IF(AN$3="Productivity",
INDEX('Productivity Dump'!$E$4:$AJ$500,
MATCH($A106,'Productivity Dump'!$A$4:$A$500,0),
MATCH(AN$2,'Productivity Dump'!$E$3:$AJ$3,0)
),
IF(AN$3="Attendance",
INDEX('Attendance Dump'!$E$2:$AI$400,
MATCH($A106,'Attendance Dump'!$B$2:$B$400,0),
MATCH(AN$2,'Attendance Dump'!$E$1:$AI$1,0)
),
INDEX('Active Hour''s Dump'!$D$3:$AH$337,
MATCH($C106,'Active Hour''s Dump'!$A$3:$A$337,0),
MATCH(AN$2,'Active Hour''s Dump'!$D$2:$AH$2,0)
))),"")</f>
        <v>0</v>
      </c>
      <c r="AO106" s="13">
        <f>_xlfn.IFNA(IF(AO$3="Productivity",
INDEX('Productivity Dump'!$E$4:$AJ$500,
MATCH($A106,'Productivity Dump'!$A$4:$A$500,0),
MATCH(AO$2,'Productivity Dump'!$E$3:$AJ$3,0)
),
IF(AO$3="Attendance",
INDEX('Attendance Dump'!$E$2:$AI$400,
MATCH($A106,'Attendance Dump'!$B$2:$B$400,0),
MATCH(AO$2,'Attendance Dump'!$E$1:$AI$1,0)
),
INDEX('Active Hour''s Dump'!$D$3:$AH$337,
MATCH($C106,'Active Hour''s Dump'!$A$3:$A$337,0),
MATCH(AO$2,'Active Hour''s Dump'!$D$2:$AH$2,0)
))),"")</f>
        <v>395.53899999999993</v>
      </c>
      <c r="AP106" s="13" t="str">
        <f>_xlfn.IFNA(IF(AP$3="Productivity",
INDEX('Productivity Dump'!$E$4:$AJ$500,
MATCH($A106,'Productivity Dump'!$A$4:$A$500,0),
MATCH(AP$2,'Productivity Dump'!$E$3:$AJ$3,0)
),
IF(AP$3="Attendance",
INDEX('Attendance Dump'!$E$2:$AI$400,
MATCH($A106,'Attendance Dump'!$B$2:$B$400,0),
MATCH(AP$2,'Attendance Dump'!$E$1:$AI$1,0)
),
INDEX('Active Hour''s Dump'!$D$3:$AH$337,
MATCH($C106,'Active Hour''s Dump'!$A$3:$A$337,0),
MATCH(AP$2,'Active Hour''s Dump'!$D$2:$AH$2,0)
))),"")</f>
        <v>P</v>
      </c>
      <c r="AQ106" s="54">
        <f>_xlfn.IFNA(IF(AQ$3="Productivity",
INDEX('Productivity Dump'!$E$4:$AJ$500,
MATCH($A106,'Productivity Dump'!$A$4:$A$500,0),
MATCH(AQ$2,'Productivity Dump'!$E$3:$AJ$3,0)
),
IF(AQ$3="Attendance",
INDEX('Attendance Dump'!$E$2:$AI$400,
MATCH($A106,'Attendance Dump'!$B$2:$B$400,0),
MATCH(AQ$2,'Attendance Dump'!$E$1:$AI$1,0)
),
INDEX('Active Hour''s Dump'!$D$3:$AH$337,
MATCH($C106,'Active Hour''s Dump'!$A$3:$A$337,0),
MATCH(AQ$2,'Active Hour''s Dump'!$D$2:$AH$2,0)
))),"")</f>
        <v>4</v>
      </c>
      <c r="AR106" s="13">
        <f>_xlfn.IFNA(IF(AR$3="Productivity",
INDEX('Productivity Dump'!$E$4:$AJ$500,
MATCH($A106,'Productivity Dump'!$A$4:$A$500,0),
MATCH(AR$2,'Productivity Dump'!$E$3:$AJ$3,0)
),
IF(AR$3="Attendance",
INDEX('Attendance Dump'!$E$2:$AI$400,
MATCH($A106,'Attendance Dump'!$B$2:$B$400,0),
MATCH(AR$2,'Attendance Dump'!$E$1:$AI$1,0)
),
INDEX('Active Hour''s Dump'!$D$3:$AH$337,
MATCH($C106,'Active Hour''s Dump'!$A$3:$A$337,0),
MATCH(AR$2,'Active Hour''s Dump'!$D$2:$AH$2,0)
))),"")</f>
        <v>1060.2970000000003</v>
      </c>
      <c r="AS106" s="13" t="str">
        <f>_xlfn.IFNA(IF(AS$3="Productivity",
INDEX('Productivity Dump'!$E$4:$AJ$500,
MATCH($A106,'Productivity Dump'!$A$4:$A$500,0),
MATCH(AS$2,'Productivity Dump'!$E$3:$AJ$3,0)
),
IF(AS$3="Attendance",
INDEX('Attendance Dump'!$E$2:$AI$400,
MATCH($A106,'Attendance Dump'!$B$2:$B$400,0),
MATCH(AS$2,'Attendance Dump'!$E$1:$AI$1,0)
),
INDEX('Active Hour''s Dump'!$D$3:$AH$337,
MATCH($C106,'Active Hour''s Dump'!$A$3:$A$337,0),
MATCH(AS$2,'Active Hour''s Dump'!$D$2:$AH$2,0)
))),"")</f>
        <v>P</v>
      </c>
      <c r="AT106" s="54">
        <f>_xlfn.IFNA(IF(AT$3="Productivity",
INDEX('Productivity Dump'!$E$4:$AJ$500,
MATCH($A106,'Productivity Dump'!$A$4:$A$500,0),
MATCH(AT$2,'Productivity Dump'!$E$3:$AJ$3,0)
),
IF(AT$3="Attendance",
INDEX('Attendance Dump'!$E$2:$AI$400,
MATCH($A106,'Attendance Dump'!$B$2:$B$400,0),
MATCH(AT$2,'Attendance Dump'!$E$1:$AI$1,0)
),
INDEX('Active Hour''s Dump'!$D$3:$AH$337,
MATCH($C106,'Active Hour''s Dump'!$A$3:$A$337,0),
MATCH(AT$2,'Active Hour''s Dump'!$D$2:$AH$2,0)
))),"")</f>
        <v>9.0833333333333304</v>
      </c>
      <c r="AU106" s="13">
        <f>_xlfn.IFNA(IF(AU$3="Productivity",
INDEX('Productivity Dump'!$E$4:$AJ$500,
MATCH($A106,'Productivity Dump'!$A$4:$A$500,0),
MATCH(AU$2,'Productivity Dump'!$E$3:$AJ$3,0)
),
IF(AU$3="Attendance",
INDEX('Attendance Dump'!$E$2:$AI$400,
MATCH($A106,'Attendance Dump'!$B$2:$B$400,0),
MATCH(AU$2,'Attendance Dump'!$E$1:$AI$1,0)
),
INDEX('Active Hour''s Dump'!$D$3:$AH$337,
MATCH($C106,'Active Hour''s Dump'!$A$3:$A$337,0),
MATCH(AU$2,'Active Hour''s Dump'!$D$2:$AH$2,0)
))),"")</f>
        <v>1071.145</v>
      </c>
      <c r="AV106" s="13" t="str">
        <f>_xlfn.IFNA(IF(AV$3="Productivity",
INDEX('Productivity Dump'!$E$4:$AJ$500,
MATCH($A106,'Productivity Dump'!$A$4:$A$500,0),
MATCH(AV$2,'Productivity Dump'!$E$3:$AJ$3,0)
),
IF(AV$3="Attendance",
INDEX('Attendance Dump'!$E$2:$AI$400,
MATCH($A106,'Attendance Dump'!$B$2:$B$400,0),
MATCH(AV$2,'Attendance Dump'!$E$1:$AI$1,0)
),
INDEX('Active Hour''s Dump'!$D$3:$AH$337,
MATCH($C106,'Active Hour''s Dump'!$A$3:$A$337,0),
MATCH(AV$2,'Active Hour''s Dump'!$D$2:$AH$2,0)
))),"")</f>
        <v>P</v>
      </c>
      <c r="AW106" s="54">
        <f>_xlfn.IFNA(IF(AW$3="Productivity",
INDEX('Productivity Dump'!$E$4:$AJ$500,
MATCH($A106,'Productivity Dump'!$A$4:$A$500,0),
MATCH(AW$2,'Productivity Dump'!$E$3:$AJ$3,0)
),
IF(AW$3="Attendance",
INDEX('Attendance Dump'!$E$2:$AI$400,
MATCH($A106,'Attendance Dump'!$B$2:$B$400,0),
MATCH(AW$2,'Attendance Dump'!$E$1:$AI$1,0)
),
INDEX('Active Hour''s Dump'!$D$3:$AH$337,
MATCH($C106,'Active Hour''s Dump'!$A$3:$A$337,0),
MATCH(AW$2,'Active Hour''s Dump'!$D$2:$AH$2,0)
))),"")</f>
        <v>8.8333333333333304</v>
      </c>
      <c r="AX106" s="13">
        <f>_xlfn.IFNA(IF(AX$3="Productivity",
INDEX('Productivity Dump'!$E$4:$AJ$500,
MATCH($A106,'Productivity Dump'!$A$4:$A$500,0),
MATCH(AX$2,'Productivity Dump'!$E$3:$AJ$3,0)
),
IF(AX$3="Attendance",
INDEX('Attendance Dump'!$E$2:$AI$400,
MATCH($A106,'Attendance Dump'!$B$2:$B$400,0),
MATCH(AX$2,'Attendance Dump'!$E$1:$AI$1,0)
),
INDEX('Active Hour''s Dump'!$D$3:$AH$337,
MATCH($C106,'Active Hour''s Dump'!$A$3:$A$337,0),
MATCH(AX$2,'Active Hour''s Dump'!$D$2:$AH$2,0)
))),"")</f>
        <v>1072.5900000000001</v>
      </c>
      <c r="AY106" s="13" t="str">
        <f>_xlfn.IFNA(IF(AY$3="Productivity",
INDEX('Productivity Dump'!$E$4:$AJ$500,
MATCH($A106,'Productivity Dump'!$A$4:$A$500,0),
MATCH(AY$2,'Productivity Dump'!$E$3:$AJ$3,0)
),
IF(AY$3="Attendance",
INDEX('Attendance Dump'!$E$2:$AI$400,
MATCH($A106,'Attendance Dump'!$B$2:$B$400,0),
MATCH(AY$2,'Attendance Dump'!$E$1:$AI$1,0)
),
INDEX('Active Hour''s Dump'!$D$3:$AH$337,
MATCH($C106,'Active Hour''s Dump'!$A$3:$A$337,0),
MATCH(AY$2,'Active Hour''s Dump'!$D$2:$AH$2,0)
))),"")</f>
        <v>P</v>
      </c>
      <c r="AZ106" s="54">
        <f>_xlfn.IFNA(IF(AZ$3="Productivity",
INDEX('Productivity Dump'!$E$4:$AJ$500,
MATCH($A106,'Productivity Dump'!$A$4:$A$500,0),
MATCH(AZ$2,'Productivity Dump'!$E$3:$AJ$3,0)
),
IF(AZ$3="Attendance",
INDEX('Attendance Dump'!$E$2:$AI$400,
MATCH($A106,'Attendance Dump'!$B$2:$B$400,0),
MATCH(AZ$2,'Attendance Dump'!$E$1:$AI$1,0)
),
INDEX('Active Hour''s Dump'!$D$3:$AH$337,
MATCH($C106,'Active Hour''s Dump'!$A$3:$A$337,0),
MATCH(AZ$2,'Active Hour''s Dump'!$D$2:$AH$2,0)
))),"")</f>
        <v>8.0833333333333304</v>
      </c>
      <c r="BA106" s="13">
        <f>_xlfn.IFNA(IF(BA$3="Productivity",
INDEX('Productivity Dump'!$E$4:$AJ$500,
MATCH($A106,'Productivity Dump'!$A$4:$A$500,0),
MATCH(BA$2,'Productivity Dump'!$E$3:$AJ$3,0)
),
IF(BA$3="Attendance",
INDEX('Attendance Dump'!$E$2:$AI$400,
MATCH($A106,'Attendance Dump'!$B$2:$B$400,0),
MATCH(BA$2,'Attendance Dump'!$E$1:$AI$1,0)
),
INDEX('Active Hour''s Dump'!$D$3:$AH$337,
MATCH($C106,'Active Hour''s Dump'!$A$3:$A$337,0),
MATCH(BA$2,'Active Hour''s Dump'!$D$2:$AH$2,0)
))),"")</f>
        <v>1136.809</v>
      </c>
      <c r="BB106" s="13" t="str">
        <f>_xlfn.IFNA(IF(BB$3="Productivity",
INDEX('Productivity Dump'!$E$4:$AJ$500,
MATCH($A106,'Productivity Dump'!$A$4:$A$500,0),
MATCH(BB$2,'Productivity Dump'!$E$3:$AJ$3,0)
),
IF(BB$3="Attendance",
INDEX('Attendance Dump'!$E$2:$AI$400,
MATCH($A106,'Attendance Dump'!$B$2:$B$400,0),
MATCH(BB$2,'Attendance Dump'!$E$1:$AI$1,0)
),
INDEX('Active Hour''s Dump'!$D$3:$AH$337,
MATCH($C106,'Active Hour''s Dump'!$A$3:$A$337,0),
MATCH(BB$2,'Active Hour''s Dump'!$D$2:$AH$2,0)
))),"")</f>
        <v>P</v>
      </c>
      <c r="BC106" s="54">
        <f>_xlfn.IFNA(IF(BC$3="Productivity",
INDEX('Productivity Dump'!$E$4:$AJ$500,
MATCH($A106,'Productivity Dump'!$A$4:$A$500,0),
MATCH(BC$2,'Productivity Dump'!$E$3:$AJ$3,0)
),
IF(BC$3="Attendance",
INDEX('Attendance Dump'!$E$2:$AI$400,
MATCH($A106,'Attendance Dump'!$B$2:$B$400,0),
MATCH(BC$2,'Attendance Dump'!$E$1:$AI$1,0)
),
INDEX('Active Hour''s Dump'!$D$3:$AH$337,
MATCH($C106,'Active Hour''s Dump'!$A$3:$A$337,0),
MATCH(BC$2,'Active Hour''s Dump'!$D$2:$AH$2,0)
))),"")</f>
        <v>8.25</v>
      </c>
      <c r="BD106" s="13">
        <f>_xlfn.IFNA(IF(BD$3="Productivity",
INDEX('Productivity Dump'!$E$4:$AJ$500,
MATCH($A106,'Productivity Dump'!$A$4:$A$500,0),
MATCH(BD$2,'Productivity Dump'!$E$3:$AJ$3,0)
),
IF(BD$3="Attendance",
INDEX('Attendance Dump'!$E$2:$AI$400,
MATCH($A106,'Attendance Dump'!$B$2:$B$400,0),
MATCH(BD$2,'Attendance Dump'!$E$1:$AI$1,0)
),
INDEX('Active Hour''s Dump'!$D$3:$AH$337,
MATCH($C106,'Active Hour''s Dump'!$A$3:$A$337,0),
MATCH(BD$2,'Active Hour''s Dump'!$D$2:$AH$2,0)
))),"")</f>
        <v>0</v>
      </c>
      <c r="BE106" s="13" t="str">
        <f>_xlfn.IFNA(IF(BE$3="Productivity",
INDEX('Productivity Dump'!$E$4:$AJ$500,
MATCH($A106,'Productivity Dump'!$A$4:$A$500,0),
MATCH(BE$2,'Productivity Dump'!$E$3:$AJ$3,0)
),
IF(BE$3="Attendance",
INDEX('Attendance Dump'!$E$2:$AI$400,
MATCH($A106,'Attendance Dump'!$B$2:$B$400,0),
MATCH(BE$2,'Attendance Dump'!$E$1:$AI$1,0)
),
INDEX('Active Hour''s Dump'!$D$3:$AH$337,
MATCH($C106,'Active Hour''s Dump'!$A$3:$A$337,0),
MATCH(BE$2,'Active Hour''s Dump'!$D$2:$AH$2,0)
))),"")</f>
        <v>PL</v>
      </c>
      <c r="BF106" s="54">
        <f>_xlfn.IFNA(IF(BF$3="Productivity",
INDEX('Productivity Dump'!$E$4:$AJ$500,
MATCH($A106,'Productivity Dump'!$A$4:$A$500,0),
MATCH(BF$2,'Productivity Dump'!$E$3:$AJ$3,0)
),
IF(BF$3="Attendance",
INDEX('Attendance Dump'!$E$2:$AI$400,
MATCH($A106,'Attendance Dump'!$B$2:$B$400,0),
MATCH(BF$2,'Attendance Dump'!$E$1:$AI$1,0)
),
INDEX('Active Hour''s Dump'!$D$3:$AH$337,
MATCH($C106,'Active Hour''s Dump'!$A$3:$A$337,0),
MATCH(BF$2,'Active Hour''s Dump'!$D$2:$AH$2,0)
))),"")</f>
        <v>0</v>
      </c>
      <c r="BG106" s="13">
        <f>_xlfn.IFNA(IF(BG$3="Productivity",
INDEX('Productivity Dump'!$E$4:$AJ$500,
MATCH($A106,'Productivity Dump'!$A$4:$A$500,0),
MATCH(BG$2,'Productivity Dump'!$E$3:$AJ$3,0)
),
IF(BG$3="Attendance",
INDEX('Attendance Dump'!$E$2:$AI$400,
MATCH($A106,'Attendance Dump'!$B$2:$B$400,0),
MATCH(BG$2,'Attendance Dump'!$E$1:$AI$1,0)
),
INDEX('Active Hour''s Dump'!$D$3:$AH$337,
MATCH($C106,'Active Hour''s Dump'!$A$3:$A$337,0),
MATCH(BG$2,'Active Hour''s Dump'!$D$2:$AH$2,0)
))),"")</f>
        <v>0</v>
      </c>
      <c r="BH106" s="13" t="str">
        <f>_xlfn.IFNA(IF(BH$3="Productivity",
INDEX('Productivity Dump'!$E$4:$AJ$500,
MATCH($A106,'Productivity Dump'!$A$4:$A$500,0),
MATCH(BH$2,'Productivity Dump'!$E$3:$AJ$3,0)
),
IF(BH$3="Attendance",
INDEX('Attendance Dump'!$E$2:$AI$400,
MATCH($A106,'Attendance Dump'!$B$2:$B$400,0),
MATCH(BH$2,'Attendance Dump'!$E$1:$AI$1,0)
),
INDEX('Active Hour''s Dump'!$D$3:$AH$337,
MATCH($C106,'Active Hour''s Dump'!$A$3:$A$337,0),
MATCH(BH$2,'Active Hour''s Dump'!$D$2:$AH$2,0)
))),"")</f>
        <v>WO</v>
      </c>
      <c r="BI106" s="54">
        <f>_xlfn.IFNA(IF(BI$3="Productivity",
INDEX('Productivity Dump'!$E$4:$AJ$500,
MATCH($A106,'Productivity Dump'!$A$4:$A$500,0),
MATCH(BI$2,'Productivity Dump'!$E$3:$AJ$3,0)
),
IF(BI$3="Attendance",
INDEX('Attendance Dump'!$E$2:$AI$400,
MATCH($A106,'Attendance Dump'!$B$2:$B$400,0),
MATCH(BI$2,'Attendance Dump'!$E$1:$AI$1,0)
),
INDEX('Active Hour''s Dump'!$D$3:$AH$337,
MATCH($C106,'Active Hour''s Dump'!$A$3:$A$337,0),
MATCH(BI$2,'Active Hour''s Dump'!$D$2:$AH$2,0)
))),"")</f>
        <v>0</v>
      </c>
      <c r="BJ106" s="13">
        <f>_xlfn.IFNA(IF(BJ$3="Productivity",
INDEX('Productivity Dump'!$E$4:$AJ$500,
MATCH($A106,'Productivity Dump'!$A$4:$A$500,0),
MATCH(BJ$2,'Productivity Dump'!$E$3:$AJ$3,0)
),
IF(BJ$3="Attendance",
INDEX('Attendance Dump'!$E$2:$AI$400,
MATCH($A106,'Attendance Dump'!$B$2:$B$400,0),
MATCH(BJ$2,'Attendance Dump'!$E$1:$AI$1,0)
),
INDEX('Active Hour''s Dump'!$D$3:$AH$337,
MATCH($C106,'Active Hour''s Dump'!$A$3:$A$337,0),
MATCH(BJ$2,'Active Hour''s Dump'!$D$2:$AH$2,0)
))),"")</f>
        <v>571.90300000000013</v>
      </c>
      <c r="BK106" s="13" t="str">
        <f>_xlfn.IFNA(IF(BK$3="Productivity",
INDEX('Productivity Dump'!$E$4:$AJ$500,
MATCH($A106,'Productivity Dump'!$A$4:$A$500,0),
MATCH(BK$2,'Productivity Dump'!$E$3:$AJ$3,0)
),
IF(BK$3="Attendance",
INDEX('Attendance Dump'!$E$2:$AI$400,
MATCH($A106,'Attendance Dump'!$B$2:$B$400,0),
MATCH(BK$2,'Attendance Dump'!$E$1:$AI$1,0)
),
INDEX('Active Hour''s Dump'!$D$3:$AH$337,
MATCH($C106,'Active Hour''s Dump'!$A$3:$A$337,0),
MATCH(BK$2,'Active Hour''s Dump'!$D$2:$AH$2,0)
))),"")</f>
        <v>P</v>
      </c>
      <c r="BL106" s="54">
        <f>_xlfn.IFNA(IF(BL$3="Productivity",
INDEX('Productivity Dump'!$E$4:$AJ$500,
MATCH($A106,'Productivity Dump'!$A$4:$A$500,0),
MATCH(BL$2,'Productivity Dump'!$E$3:$AJ$3,0)
),
IF(BL$3="Attendance",
INDEX('Attendance Dump'!$E$2:$AI$400,
MATCH($A106,'Attendance Dump'!$B$2:$B$400,0),
MATCH(BL$2,'Attendance Dump'!$E$1:$AI$1,0)
),
INDEX('Active Hour''s Dump'!$D$3:$AH$337,
MATCH($C106,'Active Hour''s Dump'!$A$3:$A$337,0),
MATCH(BL$2,'Active Hour''s Dump'!$D$2:$AH$2,0)
))),"")</f>
        <v>5.5</v>
      </c>
      <c r="BM106" s="13">
        <f>_xlfn.IFNA(IF(BM$3="Productivity",
INDEX('Productivity Dump'!$E$4:$AJ$500,
MATCH($A106,'Productivity Dump'!$A$4:$A$500,0),
MATCH(BM$2,'Productivity Dump'!$E$3:$AJ$3,0)
),
IF(BM$3="Attendance",
INDEX('Attendance Dump'!$E$2:$AI$400,
MATCH($A106,'Attendance Dump'!$B$2:$B$400,0),
MATCH(BM$2,'Attendance Dump'!$E$1:$AI$1,0)
),
INDEX('Active Hour''s Dump'!$D$3:$AH$337,
MATCH($C106,'Active Hour''s Dump'!$A$3:$A$337,0),
MATCH(BM$2,'Active Hour''s Dump'!$D$2:$AH$2,0)
))),"")</f>
        <v>986.53500000000054</v>
      </c>
      <c r="BN106" s="13" t="str">
        <f>_xlfn.IFNA(IF(BN$3="Productivity",
INDEX('Productivity Dump'!$E$4:$AJ$500,
MATCH($A106,'Productivity Dump'!$A$4:$A$500,0),
MATCH(BN$2,'Productivity Dump'!$E$3:$AJ$3,0)
),
IF(BN$3="Attendance",
INDEX('Attendance Dump'!$E$2:$AI$400,
MATCH($A106,'Attendance Dump'!$B$2:$B$400,0),
MATCH(BN$2,'Attendance Dump'!$E$1:$AI$1,0)
),
INDEX('Active Hour''s Dump'!$D$3:$AH$337,
MATCH($C106,'Active Hour''s Dump'!$A$3:$A$337,0),
MATCH(BN$2,'Active Hour''s Dump'!$D$2:$AH$2,0)
))),"")</f>
        <v>P</v>
      </c>
      <c r="BO106" s="54">
        <f>_xlfn.IFNA(IF(BO$3="Productivity",
INDEX('Productivity Dump'!$E$4:$AJ$500,
MATCH($A106,'Productivity Dump'!$A$4:$A$500,0),
MATCH(BO$2,'Productivity Dump'!$E$3:$AJ$3,0)
),
IF(BO$3="Attendance",
INDEX('Attendance Dump'!$E$2:$AI$400,
MATCH($A106,'Attendance Dump'!$B$2:$B$400,0),
MATCH(BO$2,'Attendance Dump'!$E$1:$AI$1,0)
),
INDEX('Active Hour''s Dump'!$D$3:$AH$337,
MATCH($C106,'Active Hour''s Dump'!$A$3:$A$337,0),
MATCH(BO$2,'Active Hour''s Dump'!$D$2:$AH$2,0)
))),"")</f>
        <v>10.1666666666667</v>
      </c>
      <c r="BP106" s="13">
        <f>_xlfn.IFNA(IF(BP$3="Productivity",
INDEX('Productivity Dump'!$E$4:$AJ$500,
MATCH($A106,'Productivity Dump'!$A$4:$A$500,0),
MATCH(BP$2,'Productivity Dump'!$E$3:$AJ$3,0)
),
IF(BP$3="Attendance",
INDEX('Attendance Dump'!$E$2:$AI$400,
MATCH($A106,'Attendance Dump'!$B$2:$B$400,0),
MATCH(BP$2,'Attendance Dump'!$E$1:$AI$1,0)
),
INDEX('Active Hour''s Dump'!$D$3:$AH$337,
MATCH($C106,'Active Hour''s Dump'!$A$3:$A$337,0),
MATCH(BP$2,'Active Hour''s Dump'!$D$2:$AH$2,0)
))),"")</f>
        <v>887.654</v>
      </c>
      <c r="BQ106" s="13" t="str">
        <f>_xlfn.IFNA(IF(BQ$3="Productivity",
INDEX('Productivity Dump'!$E$4:$AJ$500,
MATCH($A106,'Productivity Dump'!$A$4:$A$500,0),
MATCH(BQ$2,'Productivity Dump'!$E$3:$AJ$3,0)
),
IF(BQ$3="Attendance",
INDEX('Attendance Dump'!$E$2:$AI$400,
MATCH($A106,'Attendance Dump'!$B$2:$B$400,0),
MATCH(BQ$2,'Attendance Dump'!$E$1:$AI$1,0)
),
INDEX('Active Hour''s Dump'!$D$3:$AH$337,
MATCH($C106,'Active Hour''s Dump'!$A$3:$A$337,0),
MATCH(BQ$2,'Active Hour''s Dump'!$D$2:$AH$2,0)
))),"")</f>
        <v>P</v>
      </c>
      <c r="BR106" s="54">
        <f>_xlfn.IFNA(IF(BR$3="Productivity",
INDEX('Productivity Dump'!$E$4:$AJ$500,
MATCH($A106,'Productivity Dump'!$A$4:$A$500,0),
MATCH(BR$2,'Productivity Dump'!$E$3:$AJ$3,0)
),
IF(BR$3="Attendance",
INDEX('Attendance Dump'!$E$2:$AI$400,
MATCH($A106,'Attendance Dump'!$B$2:$B$400,0),
MATCH(BR$2,'Attendance Dump'!$E$1:$AI$1,0)
),
INDEX('Active Hour''s Dump'!$D$3:$AH$337,
MATCH($C106,'Active Hour''s Dump'!$A$3:$A$337,0),
MATCH(BR$2,'Active Hour''s Dump'!$D$2:$AH$2,0)
))),"")</f>
        <v>9</v>
      </c>
      <c r="BS106" s="13">
        <f>_xlfn.IFNA(IF(BS$3="Productivity",
INDEX('Productivity Dump'!$E$4:$AJ$500,
MATCH($A106,'Productivity Dump'!$A$4:$A$500,0),
MATCH(BS$2,'Productivity Dump'!$E$3:$AJ$3,0)
),
IF(BS$3="Attendance",
INDEX('Attendance Dump'!$E$2:$AI$400,
MATCH($A106,'Attendance Dump'!$B$2:$B$400,0),
MATCH(BS$2,'Attendance Dump'!$E$1:$AI$1,0)
),
INDEX('Active Hour''s Dump'!$D$3:$AH$337,
MATCH($C106,'Active Hour''s Dump'!$A$3:$A$337,0),
MATCH(BS$2,'Active Hour''s Dump'!$D$2:$AH$2,0)
))),"")</f>
        <v>0</v>
      </c>
      <c r="BT106" s="13" t="str">
        <f>_xlfn.IFNA(IF(BT$3="Productivity",
INDEX('Productivity Dump'!$E$4:$AJ$500,
MATCH($A106,'Productivity Dump'!$A$4:$A$500,0),
MATCH(BT$2,'Productivity Dump'!$E$3:$AJ$3,0)
),
IF(BT$3="Attendance",
INDEX('Attendance Dump'!$E$2:$AI$400,
MATCH($A106,'Attendance Dump'!$B$2:$B$400,0),
MATCH(BT$2,'Attendance Dump'!$E$1:$AI$1,0)
),
INDEX('Active Hour''s Dump'!$D$3:$AH$337,
MATCH($C106,'Active Hour''s Dump'!$A$3:$A$337,0),
MATCH(BT$2,'Active Hour''s Dump'!$D$2:$AH$2,0)
))),"")</f>
        <v>H</v>
      </c>
      <c r="BU106" s="54">
        <f>_xlfn.IFNA(IF(BU$3="Productivity",
INDEX('Productivity Dump'!$E$4:$AJ$500,
MATCH($A106,'Productivity Dump'!$A$4:$A$500,0),
MATCH(BU$2,'Productivity Dump'!$E$3:$AJ$3,0)
),
IF(BU$3="Attendance",
INDEX('Attendance Dump'!$E$2:$AI$400,
MATCH($A106,'Attendance Dump'!$B$2:$B$400,0),
MATCH(BU$2,'Attendance Dump'!$E$1:$AI$1,0)
),
INDEX('Active Hour''s Dump'!$D$3:$AH$337,
MATCH($C106,'Active Hour''s Dump'!$A$3:$A$337,0),
MATCH(BU$2,'Active Hour''s Dump'!$D$2:$AH$2,0)
))),"")</f>
        <v>0</v>
      </c>
      <c r="BV106" s="13">
        <f>_xlfn.IFNA(IF(BV$3="Productivity",
INDEX('Productivity Dump'!$E$4:$AJ$500,
MATCH($A106,'Productivity Dump'!$A$4:$A$500,0),
MATCH(BV$2,'Productivity Dump'!$E$3:$AJ$3,0)
),
IF(BV$3="Attendance",
INDEX('Attendance Dump'!$E$2:$AI$400,
MATCH($A106,'Attendance Dump'!$B$2:$B$400,0),
MATCH(BV$2,'Attendance Dump'!$E$1:$AI$1,0)
),
INDEX('Active Hour''s Dump'!$D$3:$AH$337,
MATCH($C106,'Active Hour''s Dump'!$A$3:$A$337,0),
MATCH(BV$2,'Active Hour''s Dump'!$D$2:$AH$2,0)
))),"")</f>
        <v>559.18200000000002</v>
      </c>
      <c r="BW106" s="13" t="str">
        <f>_xlfn.IFNA(IF(BW$3="Productivity",
INDEX('Productivity Dump'!$E$4:$AJ$500,
MATCH($A106,'Productivity Dump'!$A$4:$A$500,0),
MATCH(BW$2,'Productivity Dump'!$E$3:$AJ$3,0)
),
IF(BW$3="Attendance",
INDEX('Attendance Dump'!$E$2:$AI$400,
MATCH($A106,'Attendance Dump'!$B$2:$B$400,0),
MATCH(BW$2,'Attendance Dump'!$E$1:$AI$1,0)
),
INDEX('Active Hour''s Dump'!$D$3:$AH$337,
MATCH($C106,'Active Hour''s Dump'!$A$3:$A$337,0),
MATCH(BW$2,'Active Hour''s Dump'!$D$2:$AH$2,0)
))),"")</f>
        <v>P</v>
      </c>
      <c r="BX106" s="54">
        <f>_xlfn.IFNA(IF(BX$3="Productivity",
INDEX('Productivity Dump'!$E$4:$AJ$500,
MATCH($A106,'Productivity Dump'!$A$4:$A$500,0),
MATCH(BX$2,'Productivity Dump'!$E$3:$AJ$3,0)
),
IF(BX$3="Attendance",
INDEX('Attendance Dump'!$E$2:$AI$400,
MATCH($A106,'Attendance Dump'!$B$2:$B$400,0),
MATCH(BX$2,'Attendance Dump'!$E$1:$AI$1,0)
),
INDEX('Active Hour''s Dump'!$D$3:$AH$337,
MATCH($C106,'Active Hour''s Dump'!$A$3:$A$337,0),
MATCH(BX$2,'Active Hour''s Dump'!$D$2:$AH$2,0)
))),"")</f>
        <v>7.25</v>
      </c>
      <c r="BY106" s="13">
        <f>_xlfn.IFNA(IF(BY$3="Productivity",
INDEX('Productivity Dump'!$E$4:$AJ$500,
MATCH($A106,'Productivity Dump'!$A$4:$A$500,0),
MATCH(BY$2,'Productivity Dump'!$E$3:$AJ$3,0)
),
IF(BY$3="Attendance",
INDEX('Attendance Dump'!$E$2:$AI$400,
MATCH($A106,'Attendance Dump'!$B$2:$B$400,0),
MATCH(BY$2,'Attendance Dump'!$E$1:$AI$1,0)
),
INDEX('Active Hour''s Dump'!$D$3:$AH$337,
MATCH($C106,'Active Hour''s Dump'!$A$3:$A$337,0),
MATCH(BY$2,'Active Hour''s Dump'!$D$2:$AH$2,0)
))),"")</f>
        <v>90.073000000000008</v>
      </c>
      <c r="BZ106" s="13" t="str">
        <f>_xlfn.IFNA(IF(BZ$3="Productivity",
INDEX('Productivity Dump'!$E$4:$AJ$500,
MATCH($A106,'Productivity Dump'!$A$4:$A$500,0),
MATCH(BZ$2,'Productivity Dump'!$E$3:$AJ$3,0)
),
IF(BZ$3="Attendance",
INDEX('Attendance Dump'!$E$2:$AI$400,
MATCH($A106,'Attendance Dump'!$B$2:$B$400,0),
MATCH(BZ$2,'Attendance Dump'!$E$1:$AI$1,0)
),
INDEX('Active Hour''s Dump'!$D$3:$AH$337,
MATCH($C106,'Active Hour''s Dump'!$A$3:$A$337,0),
MATCH(BZ$2,'Active Hour''s Dump'!$D$2:$AH$2,0)
))),"")</f>
        <v>P</v>
      </c>
      <c r="CA106" s="54">
        <f>_xlfn.IFNA(IF(CA$3="Productivity",
INDEX('Productivity Dump'!$E$4:$AJ$500,
MATCH($A106,'Productivity Dump'!$A$4:$A$500,0),
MATCH(CA$2,'Productivity Dump'!$E$3:$AJ$3,0)
),
IF(CA$3="Attendance",
INDEX('Attendance Dump'!$E$2:$AI$400,
MATCH($A106,'Attendance Dump'!$B$2:$B$400,0),
MATCH(CA$2,'Attendance Dump'!$E$1:$AI$1,0)
),
INDEX('Active Hour''s Dump'!$D$3:$AH$337,
MATCH($C106,'Active Hour''s Dump'!$A$3:$A$337,0),
MATCH(CA$2,'Active Hour''s Dump'!$D$2:$AH$2,0)
))),"")</f>
        <v>1.9166666666666701</v>
      </c>
      <c r="CB106" s="13">
        <f>_xlfn.IFNA(IF(CB$3="Productivity",
INDEX('Productivity Dump'!$E$4:$AJ$500,
MATCH($A106,'Productivity Dump'!$A$4:$A$500,0),
MATCH(CB$2,'Productivity Dump'!$E$3:$AJ$3,0)
),
IF(CB$3="Attendance",
INDEX('Attendance Dump'!$E$2:$AI$400,
MATCH($A106,'Attendance Dump'!$B$2:$B$400,0),
MATCH(CB$2,'Attendance Dump'!$E$1:$AI$1,0)
),
INDEX('Active Hour''s Dump'!$D$3:$AH$337,
MATCH($C106,'Active Hour''s Dump'!$A$3:$A$337,0),
MATCH(CB$2,'Active Hour''s Dump'!$D$2:$AH$2,0)
))),"")</f>
        <v>0</v>
      </c>
      <c r="CC106" s="13" t="str">
        <f>_xlfn.IFNA(IF(CC$3="Productivity",
INDEX('Productivity Dump'!$E$4:$AJ$500,
MATCH($A106,'Productivity Dump'!$A$4:$A$500,0),
MATCH(CC$2,'Productivity Dump'!$E$3:$AJ$3,0)
),
IF(CC$3="Attendance",
INDEX('Attendance Dump'!$E$2:$AI$400,
MATCH($A106,'Attendance Dump'!$B$2:$B$400,0),
MATCH(CC$2,'Attendance Dump'!$E$1:$AI$1,0)
),
INDEX('Active Hour''s Dump'!$D$3:$AH$337,
MATCH($C106,'Active Hour''s Dump'!$A$3:$A$337,0),
MATCH(CC$2,'Active Hour''s Dump'!$D$2:$AH$2,0)
))),"")</f>
        <v>WO</v>
      </c>
      <c r="CD106" s="54">
        <f>_xlfn.IFNA(IF(CD$3="Productivity",
INDEX('Productivity Dump'!$E$4:$AJ$500,
MATCH($A106,'Productivity Dump'!$A$4:$A$500,0),
MATCH(CD$2,'Productivity Dump'!$E$3:$AJ$3,0)
),
IF(CD$3="Attendance",
INDEX('Attendance Dump'!$E$2:$AI$400,
MATCH($A106,'Attendance Dump'!$B$2:$B$400,0),
MATCH(CD$2,'Attendance Dump'!$E$1:$AI$1,0)
),
INDEX('Active Hour''s Dump'!$D$3:$AH$337,
MATCH($C106,'Active Hour''s Dump'!$A$3:$A$337,0),
MATCH(CD$2,'Active Hour''s Dump'!$D$2:$AH$2,0)
))),"")</f>
        <v>0</v>
      </c>
      <c r="CE106" s="13">
        <f>_xlfn.IFNA(IF(CE$3="Productivity",
INDEX('Productivity Dump'!$E$4:$AJ$500,
MATCH($A106,'Productivity Dump'!$A$4:$A$500,0),
MATCH(CE$2,'Productivity Dump'!$E$3:$AJ$3,0)
),
IF(CE$3="Attendance",
INDEX('Attendance Dump'!$E$2:$AI$400,
MATCH($A106,'Attendance Dump'!$B$2:$B$400,0),
MATCH(CE$2,'Attendance Dump'!$E$1:$AI$1,0)
),
INDEX('Active Hour''s Dump'!$D$3:$AH$337,
MATCH($C106,'Active Hour''s Dump'!$A$3:$A$337,0),
MATCH(CE$2,'Active Hour''s Dump'!$D$2:$AH$2,0)
))),"")</f>
        <v>352.262</v>
      </c>
      <c r="CF106" s="13" t="str">
        <f>_xlfn.IFNA(IF(CF$3="Productivity",
INDEX('Productivity Dump'!$E$4:$AJ$500,
MATCH($A106,'Productivity Dump'!$A$4:$A$500,0),
MATCH(CF$2,'Productivity Dump'!$E$3:$AJ$3,0)
),
IF(CF$3="Attendance",
INDEX('Attendance Dump'!$E$2:$AI$400,
MATCH($A106,'Attendance Dump'!$B$2:$B$400,0),
MATCH(CF$2,'Attendance Dump'!$E$1:$AI$1,0)
),
INDEX('Active Hour''s Dump'!$D$3:$AH$337,
MATCH($C106,'Active Hour''s Dump'!$A$3:$A$337,0),
MATCH(CF$2,'Active Hour''s Dump'!$D$2:$AH$2,0)
))),"")</f>
        <v>P</v>
      </c>
      <c r="CG106" s="54">
        <f>_xlfn.IFNA(IF(CG$3="Productivity",
INDEX('Productivity Dump'!$E$4:$AJ$500,
MATCH($A106,'Productivity Dump'!$A$4:$A$500,0),
MATCH(CG$2,'Productivity Dump'!$E$3:$AJ$3,0)
),
IF(CG$3="Attendance",
INDEX('Attendance Dump'!$E$2:$AI$400,
MATCH($A106,'Attendance Dump'!$B$2:$B$400,0),
MATCH(CG$2,'Attendance Dump'!$E$1:$AI$1,0)
),
INDEX('Active Hour''s Dump'!$D$3:$AH$337,
MATCH($C106,'Active Hour''s Dump'!$A$3:$A$337,0),
MATCH(CG$2,'Active Hour''s Dump'!$D$2:$AH$2,0)
))),"")</f>
        <v>3.75</v>
      </c>
      <c r="CH106" s="13">
        <f>_xlfn.IFNA(IF(CH$3="Productivity",
INDEX('Productivity Dump'!$E$4:$AJ$500,
MATCH($A106,'Productivity Dump'!$A$4:$A$500,0),
MATCH(CH$2,'Productivity Dump'!$E$3:$AJ$3,0)
),
IF(CH$3="Attendance",
INDEX('Attendance Dump'!$E$2:$AI$400,
MATCH($A106,'Attendance Dump'!$B$2:$B$400,0),
MATCH(CH$2,'Attendance Dump'!$E$1:$AI$1,0)
),
INDEX('Active Hour''s Dump'!$D$3:$AH$337,
MATCH($C106,'Active Hour''s Dump'!$A$3:$A$337,0),
MATCH(CH$2,'Active Hour''s Dump'!$D$2:$AH$2,0)
))),"")</f>
        <v>900.31299999999999</v>
      </c>
      <c r="CI106" s="13" t="str">
        <f>_xlfn.IFNA(IF(CI$3="Productivity",
INDEX('Productivity Dump'!$E$4:$AJ$500,
MATCH($A106,'Productivity Dump'!$A$4:$A$500,0),
MATCH(CI$2,'Productivity Dump'!$E$3:$AJ$3,0)
),
IF(CI$3="Attendance",
INDEX('Attendance Dump'!$E$2:$AI$400,
MATCH($A106,'Attendance Dump'!$B$2:$B$400,0),
MATCH(CI$2,'Attendance Dump'!$E$1:$AI$1,0)
),
INDEX('Active Hour''s Dump'!$D$3:$AH$337,
MATCH($C106,'Active Hour''s Dump'!$A$3:$A$337,0),
MATCH(CI$2,'Active Hour''s Dump'!$D$2:$AH$2,0)
))),"")</f>
        <v>P</v>
      </c>
      <c r="CJ106" s="54">
        <f>_xlfn.IFNA(IF(CJ$3="Productivity",
INDEX('Productivity Dump'!$E$4:$AJ$500,
MATCH($A106,'Productivity Dump'!$A$4:$A$500,0),
MATCH(CJ$2,'Productivity Dump'!$E$3:$AJ$3,0)
),
IF(CJ$3="Attendance",
INDEX('Attendance Dump'!$E$2:$AI$400,
MATCH($A106,'Attendance Dump'!$B$2:$B$400,0),
MATCH(CJ$2,'Attendance Dump'!$E$1:$AI$1,0)
),
INDEX('Active Hour''s Dump'!$D$3:$AH$337,
MATCH($C106,'Active Hour''s Dump'!$A$3:$A$337,0),
MATCH(CJ$2,'Active Hour''s Dump'!$D$2:$AH$2,0)
))),"")</f>
        <v>9.0833333333333304</v>
      </c>
      <c r="CK106" s="13">
        <f>_xlfn.IFNA(IF(CK$3="Productivity",
INDEX('Productivity Dump'!$E$4:$AJ$500,
MATCH($A106,'Productivity Dump'!$A$4:$A$500,0),
MATCH(CK$2,'Productivity Dump'!$E$3:$AJ$3,0)
),
IF(CK$3="Attendance",
INDEX('Attendance Dump'!$E$2:$AI$400,
MATCH($A106,'Attendance Dump'!$B$2:$B$400,0),
MATCH(CK$2,'Attendance Dump'!$E$1:$AI$1,0)
),
INDEX('Active Hour''s Dump'!$D$3:$AH$337,
MATCH($C106,'Active Hour''s Dump'!$A$3:$A$337,0),
MATCH(CK$2,'Active Hour''s Dump'!$D$2:$AH$2,0)
))),"")</f>
        <v>418.69000000000005</v>
      </c>
      <c r="CL106" s="13" t="str">
        <f>_xlfn.IFNA(IF(CL$3="Productivity",
INDEX('Productivity Dump'!$E$4:$AJ$500,
MATCH($A106,'Productivity Dump'!$A$4:$A$500,0),
MATCH(CL$2,'Productivity Dump'!$E$3:$AJ$3,0)
),
IF(CL$3="Attendance",
INDEX('Attendance Dump'!$E$2:$AI$400,
MATCH($A106,'Attendance Dump'!$B$2:$B$400,0),
MATCH(CL$2,'Attendance Dump'!$E$1:$AI$1,0)
),
INDEX('Active Hour''s Dump'!$D$3:$AH$337,
MATCH($C106,'Active Hour''s Dump'!$A$3:$A$337,0),
MATCH(CL$2,'Active Hour''s Dump'!$D$2:$AH$2,0)
))),"")</f>
        <v>P</v>
      </c>
      <c r="CM106" s="54">
        <f>_xlfn.IFNA(IF(CM$3="Productivity",
INDEX('Productivity Dump'!$E$4:$AJ$500,
MATCH($A106,'Productivity Dump'!$A$4:$A$500,0),
MATCH(CM$2,'Productivity Dump'!$E$3:$AJ$3,0)
),
IF(CM$3="Attendance",
INDEX('Attendance Dump'!$E$2:$AI$400,
MATCH($A106,'Attendance Dump'!$B$2:$B$400,0),
MATCH(CM$2,'Attendance Dump'!$E$1:$AI$1,0)
),
INDEX('Active Hour''s Dump'!$D$3:$AH$337,
MATCH($C106,'Active Hour''s Dump'!$A$3:$A$337,0),
MATCH(CM$2,'Active Hour''s Dump'!$D$2:$AH$2,0)
))),"")</f>
        <v>3.9166666666666701</v>
      </c>
      <c r="CN106" s="13">
        <f>_xlfn.IFNA(IF(CN$3="Productivity",
INDEX('Productivity Dump'!$E$4:$AJ$500,
MATCH($A106,'Productivity Dump'!$A$4:$A$500,0),
MATCH(CN$2,'Productivity Dump'!$E$3:$AJ$3,0)
),
IF(CN$3="Attendance",
INDEX('Attendance Dump'!$E$2:$AI$400,
MATCH($A106,'Attendance Dump'!$B$2:$B$400,0),
MATCH(CN$2,'Attendance Dump'!$E$1:$AI$1,0)
),
INDEX('Active Hour''s Dump'!$D$3:$AH$337,
MATCH($C106,'Active Hour''s Dump'!$A$3:$A$337,0),
MATCH(CN$2,'Active Hour''s Dump'!$D$2:$AH$2,0)
))),"")</f>
        <v>0</v>
      </c>
      <c r="CO106" s="13">
        <f>_xlfn.IFNA(IF(CO$3="Productivity",
INDEX('Productivity Dump'!$E$4:$AJ$500,
MATCH($A106,'Productivity Dump'!$A$4:$A$500,0),
MATCH(CO$2,'Productivity Dump'!$E$3:$AJ$3,0)
),
IF(CO$3="Attendance",
INDEX('Attendance Dump'!$E$2:$AI$400,
MATCH($A106,'Attendance Dump'!$B$2:$B$400,0),
MATCH(CO$2,'Attendance Dump'!$E$1:$AI$1,0)
),
INDEX('Active Hour''s Dump'!$D$3:$AH$337,
MATCH($C106,'Active Hour''s Dump'!$A$3:$A$337,0),
MATCH(CO$2,'Active Hour''s Dump'!$D$2:$AH$2,0)
))),"")</f>
        <v>0</v>
      </c>
      <c r="CP106" s="54">
        <f>_xlfn.IFNA(IF(CP$3="Productivity",
INDEX('Productivity Dump'!$E$4:$AJ$500,
MATCH($A106,'Productivity Dump'!$A$4:$A$500,0),
MATCH(CP$2,'Productivity Dump'!$E$3:$AJ$3,0)
),
IF(CP$3="Attendance",
INDEX('Attendance Dump'!$E$2:$AI$400,
MATCH($A106,'Attendance Dump'!$B$2:$B$400,0),
MATCH(CP$2,'Attendance Dump'!$E$1:$AI$1,0)
),
INDEX('Active Hour''s Dump'!$D$3:$AH$337,
MATCH($C106,'Active Hour''s Dump'!$A$3:$A$337,0),
MATCH(CP$2,'Active Hour''s Dump'!$D$2:$AH$2,0)
))),"")</f>
        <v>0</v>
      </c>
      <c r="CQ106" s="13">
        <f>_xlfn.IFNA(IF(CQ$3="Productivity",
INDEX('Productivity Dump'!$E$4:$AJ$500,
MATCH($A106,'Productivity Dump'!$A$4:$A$500,0),
MATCH(CQ$2,'Productivity Dump'!$E$3:$AJ$3,0)
),
IF(CQ$3="Attendance",
INDEX('Attendance Dump'!$E$2:$AI$400,
MATCH($A106,'Attendance Dump'!$B$2:$B$400,0),
MATCH(CQ$2,'Attendance Dump'!$E$1:$AI$1,0)
),
INDEX('Active Hour''s Dump'!$D$3:$AH$337,
MATCH($C106,'Active Hour''s Dump'!$A$3:$A$337,0),
MATCH(CQ$2,'Active Hour''s Dump'!$D$2:$AH$2,0)
))),"")</f>
        <v>0</v>
      </c>
      <c r="CR106" s="13">
        <f>_xlfn.IFNA(IF(CR$3="Productivity",
INDEX('Productivity Dump'!$E$4:$AJ$500,
MATCH($A106,'Productivity Dump'!$A$4:$A$500,0),
MATCH(CR$2,'Productivity Dump'!$E$3:$AJ$3,0)
),
IF(CR$3="Attendance",
INDEX('Attendance Dump'!$E$2:$AI$400,
MATCH($A106,'Attendance Dump'!$B$2:$B$400,0),
MATCH(CR$2,'Attendance Dump'!$E$1:$AI$1,0)
),
INDEX('Active Hour''s Dump'!$D$3:$AH$337,
MATCH($C106,'Active Hour''s Dump'!$A$3:$A$337,0),
MATCH(CR$2,'Active Hour''s Dump'!$D$2:$AH$2,0)
))),"")</f>
        <v>0</v>
      </c>
      <c r="CS106" s="54">
        <f>_xlfn.IFNA(IF(CS$3="Productivity",
INDEX('Productivity Dump'!$E$4:$AJ$500,
MATCH($A106,'Productivity Dump'!$A$4:$A$500,0),
MATCH(CS$2,'Productivity Dump'!$E$3:$AJ$3,0)
),
IF(CS$3="Attendance",
INDEX('Attendance Dump'!$E$2:$AI$400,
MATCH($A106,'Attendance Dump'!$B$2:$B$400,0),
MATCH(CS$2,'Attendance Dump'!$E$1:$AI$1,0)
),
INDEX('Active Hour''s Dump'!$D$3:$AH$337,
MATCH($C106,'Active Hour''s Dump'!$A$3:$A$337,0),
MATCH(CS$2,'Active Hour''s Dump'!$D$2:$AH$2,0)
))),"")</f>
        <v>0</v>
      </c>
      <c r="CT106" s="13">
        <f>_xlfn.IFNA(IF(CT$3="Productivity",
INDEX('Productivity Dump'!$E$4:$AJ$500,
MATCH($A106,'Productivity Dump'!$A$4:$A$500,0),
MATCH(CT$2,'Productivity Dump'!$E$3:$AJ$3,0)
),
IF(CT$3="Attendance",
INDEX('Attendance Dump'!$E$2:$AI$400,
MATCH($A106,'Attendance Dump'!$B$2:$B$400,0),
MATCH(CT$2,'Attendance Dump'!$E$1:$AI$1,0)
),
INDEX('Active Hour''s Dump'!$D$3:$AH$337,
MATCH($C106,'Active Hour''s Dump'!$A$3:$A$337,0),
MATCH(CT$2,'Active Hour''s Dump'!$D$2:$AH$2,0)
))),"")</f>
        <v>0</v>
      </c>
      <c r="CU106" s="13">
        <f>_xlfn.IFNA(IF(CU$3="Productivity",
INDEX('Productivity Dump'!$E$4:$AJ$500,
MATCH($A106,'Productivity Dump'!$A$4:$A$500,0),
MATCH(CU$2,'Productivity Dump'!$E$3:$AJ$3,0)
),
IF(CU$3="Attendance",
INDEX('Attendance Dump'!$E$2:$AI$400,
MATCH($A106,'Attendance Dump'!$B$2:$B$400,0),
MATCH(CU$2,'Attendance Dump'!$E$1:$AI$1,0)
),
INDEX('Active Hour''s Dump'!$D$3:$AH$337,
MATCH($C106,'Active Hour''s Dump'!$A$3:$A$337,0),
MATCH(CU$2,'Active Hour''s Dump'!$D$2:$AH$2,0)
))),"")</f>
        <v>0</v>
      </c>
      <c r="CV106" s="54">
        <f>_xlfn.IFNA(IF(CV$3="Productivity",
INDEX('Productivity Dump'!$E$4:$AJ$500,
MATCH($A106,'Productivity Dump'!$A$4:$A$500,0),
MATCH(CV$2,'Productivity Dump'!$E$3:$AJ$3,0)
),
IF(CV$3="Attendance",
INDEX('Attendance Dump'!$E$2:$AI$400,
MATCH($A106,'Attendance Dump'!$B$2:$B$400,0),
MATCH(CV$2,'Attendance Dump'!$E$1:$AI$1,0)
),
INDEX('Active Hour''s Dump'!$D$3:$AH$337,
MATCH($C106,'Active Hour''s Dump'!$A$3:$A$337,0),
MATCH(CV$2,'Active Hour''s Dump'!$D$2:$AH$2,0)
))),"")</f>
        <v>0</v>
      </c>
      <c r="CW106" s="13"/>
      <c r="CX106" s="13"/>
      <c r="CY106" s="54"/>
      <c r="DA106" s="57">
        <f t="shared" si="69"/>
        <v>141.75</v>
      </c>
      <c r="DB106" s="35">
        <f t="shared" si="70"/>
        <v>15474.999000000003</v>
      </c>
      <c r="DC106" s="35">
        <f t="shared" si="67"/>
        <v>3125.0009999999966</v>
      </c>
      <c r="DD106" s="35">
        <f t="shared" ca="1" si="68"/>
        <v>0</v>
      </c>
      <c r="DF106" s="32" cm="1">
        <f t="array" ref="DF106">SUMPRODUCT(
    (MOD(COLUMN(H106:CV106) - COLUMN(H106), 3) = 0) *
    (H106:CV106 = 0) *
    (I106:CW106 = "P") *
    (COUNTIF(UKHoliday, H$2:CV$2) = 0)
)</f>
        <v>0</v>
      </c>
      <c r="DG106" s="33" cm="1">
        <f t="array" ref="DG106">SUMPRODUCT(
  (MOD(COLUMN(H106:CV106) - COLUMN(H106), 3) = 0) *
  (H106:CV106 &gt; 0) *
  (H106:CV106 &lt; 0.5 * IF(((WEEKDAY(H$2:CV$2, 2) = 1) + (WEEKDAY(H$2:CV$2, 2) = 6)), G106, F106)) *
  (I106:CW106 = "P") *
  (COUNTIF(UKHoliday, H$2:CV$2) = 0)
)</f>
        <v>2</v>
      </c>
      <c r="DH106" s="33" cm="1">
        <f t="array" ref="DH106">SUMPRODUCT(
  (MOD(COLUMN(H106:CV106) - COLUMN(H106), 3) = 0) *
  (H106:CV106 &gt; 0.5 * IF(((WEEKDAY(H$2:CV$2, 2) = 1) + (WEEKDAY(H$2:CV$2, 2) = 6)), $G106, $F106)) *
  (H106:CV106 &lt; 0.8 * IF(((WEEKDAY(H$2:CV$2, 2) = 1) + (WEEKDAY(H$2:CV$2, 2) = 6)), $G106, $F106)) *
  (I106:CW106 = "P") *
  (COUNTIF(UKHoliday, H$2:CV$2) = 0)
)</f>
        <v>3</v>
      </c>
      <c r="DI106" s="33" cm="1">
        <f t="array" ref="DI106">SUMPRODUCT(
  (MOD(COLUMN(H106:CV106) - COLUMN(H106), 3) = 0) *
  (H106:CV106 &gt; 0.8 * IF(((WEEKDAY(H$2:CV$2, 2) = 1) + (WEEKDAY(H$2:CV$2, 2) = 6)), $G106, $F106)) *
  (H106:CV106 &lt; 1 * IF(((WEEKDAY(H$2:CV$2, 2) = 1) + (WEEKDAY(H$2:CV$2, 2) = 6)), $G106, $F106)) *
  (I106:CW106 = "P") *
  (COUNTIF(UKHoliday, H$2:CV$2) = 0)
)</f>
        <v>4</v>
      </c>
    </row>
    <row r="107" spans="1:113" x14ac:dyDescent="0.3">
      <c r="A107" s="8" t="s">
        <v>31</v>
      </c>
      <c r="B107" s="8" t="s">
        <v>568</v>
      </c>
      <c r="C107" s="9" t="s">
        <v>597</v>
      </c>
      <c r="D107" s="62" t="s">
        <v>555</v>
      </c>
      <c r="E107" s="35">
        <v>26000</v>
      </c>
      <c r="F107" s="35">
        <f t="shared" si="65"/>
        <v>1300</v>
      </c>
      <c r="G107" s="35">
        <f t="shared" si="66"/>
        <v>650</v>
      </c>
      <c r="H107" s="13">
        <f>_xlfn.IFNA(IF(H$3="Productivity",
INDEX('Productivity Dump'!$E$4:$AJ$500,
MATCH($A107,'Productivity Dump'!$A$4:$A$500,0),
MATCH(H$2,'Productivity Dump'!$E$3:$AJ$3,0)
),
IF(H$3="Attendance",
INDEX('Attendance Dump'!$E$2:$AI$400,
MATCH($A107,'Attendance Dump'!$B$2:$B$400,0),
MATCH(H$2,'Attendance Dump'!$E$1:$AI$1,0)
),
INDEX('Active Hour''s Dump'!$D$3:$AH$337,
MATCH($C107,'Active Hour''s Dump'!$A$3:$A$337,0),
MATCH(H$2,'Active Hour''s Dump'!$D$2:$AH$2,0)
))),"")</f>
        <v>1549.4069999999995</v>
      </c>
      <c r="I107" s="13" t="str">
        <f>_xlfn.IFNA(IF(I$3="Productivity",
INDEX('Productivity Dump'!$E$4:$AJ$500,
MATCH($A107,'Productivity Dump'!$A$4:$A$500,0),
MATCH(I$2,'Productivity Dump'!$E$3:$AJ$3,0)
),
IF(I$3="Attendance",
INDEX('Attendance Dump'!$E$2:$AI$400,
MATCH($A107,'Attendance Dump'!$B$2:$B$400,0),
MATCH(I$2,'Attendance Dump'!$E$1:$AI$1,0)
),
INDEX('Active Hour''s Dump'!$D$3:$AH$337,
MATCH($C107,'Active Hour''s Dump'!$A$3:$A$337,0),
MATCH(I$2,'Active Hour''s Dump'!$D$2:$AH$2,0)
))),"")</f>
        <v>P</v>
      </c>
      <c r="J107" s="54">
        <f>_xlfn.IFNA(IF(J$3="Productivity",
INDEX('Productivity Dump'!$E$4:$AJ$500,
MATCH($A107,'Productivity Dump'!$A$4:$A$500,0),
MATCH(J$2,'Productivity Dump'!$E$3:$AJ$3,0)
),
IF(J$3="Attendance",
INDEX('Attendance Dump'!$E$2:$AI$400,
MATCH($A107,'Attendance Dump'!$B$2:$B$400,0),
MATCH(J$2,'Attendance Dump'!$E$1:$AI$1,0)
),
INDEX('Active Hour''s Dump'!$D$3:$AH$337,
MATCH($C107,'Active Hour''s Dump'!$A$3:$A$337,0),
MATCH(J$2,'Active Hour''s Dump'!$D$2:$AH$2,0)
))),"")</f>
        <v>11</v>
      </c>
      <c r="K107" s="13">
        <f>_xlfn.IFNA(IF(K$3="Productivity",
INDEX('Productivity Dump'!$E$4:$AJ$500,
MATCH($A107,'Productivity Dump'!$A$4:$A$500,0),
MATCH(K$2,'Productivity Dump'!$E$3:$AJ$3,0)
),
IF(K$3="Attendance",
INDEX('Attendance Dump'!$E$2:$AI$400,
MATCH($A107,'Attendance Dump'!$B$2:$B$400,0),
MATCH(K$2,'Attendance Dump'!$E$1:$AI$1,0)
),
INDEX('Active Hour''s Dump'!$D$3:$AH$337,
MATCH($C107,'Active Hour''s Dump'!$A$3:$A$337,0),
MATCH(K$2,'Active Hour''s Dump'!$D$2:$AH$2,0)
))),"")</f>
        <v>1525.6429999999993</v>
      </c>
      <c r="L107" s="13" t="str">
        <f>_xlfn.IFNA(IF(L$3="Productivity",
INDEX('Productivity Dump'!$E$4:$AJ$500,
MATCH($A107,'Productivity Dump'!$A$4:$A$500,0),
MATCH(L$2,'Productivity Dump'!$E$3:$AJ$3,0)
),
IF(L$3="Attendance",
INDEX('Attendance Dump'!$E$2:$AI$400,
MATCH($A107,'Attendance Dump'!$B$2:$B$400,0),
MATCH(L$2,'Attendance Dump'!$E$1:$AI$1,0)
),
INDEX('Active Hour''s Dump'!$D$3:$AH$337,
MATCH($C107,'Active Hour''s Dump'!$A$3:$A$337,0),
MATCH(L$2,'Active Hour''s Dump'!$D$2:$AH$2,0)
))),"")</f>
        <v>P</v>
      </c>
      <c r="M107" s="54">
        <f>_xlfn.IFNA(IF(M$3="Productivity",
INDEX('Productivity Dump'!$E$4:$AJ$500,
MATCH($A107,'Productivity Dump'!$A$4:$A$500,0),
MATCH(M$2,'Productivity Dump'!$E$3:$AJ$3,0)
),
IF(M$3="Attendance",
INDEX('Attendance Dump'!$E$2:$AI$400,
MATCH($A107,'Attendance Dump'!$B$2:$B$400,0),
MATCH(M$2,'Attendance Dump'!$E$1:$AI$1,0)
),
INDEX('Active Hour''s Dump'!$D$3:$AH$337,
MATCH($C107,'Active Hour''s Dump'!$A$3:$A$337,0),
MATCH(M$2,'Active Hour''s Dump'!$D$2:$AH$2,0)
))),"")</f>
        <v>9.4166666666666696</v>
      </c>
      <c r="N107" s="13">
        <f>_xlfn.IFNA(IF(N$3="Productivity",
INDEX('Productivity Dump'!$E$4:$AJ$500,
MATCH($A107,'Productivity Dump'!$A$4:$A$500,0),
MATCH(N$2,'Productivity Dump'!$E$3:$AJ$3,0)
),
IF(N$3="Attendance",
INDEX('Attendance Dump'!$E$2:$AI$400,
MATCH($A107,'Attendance Dump'!$B$2:$B$400,0),
MATCH(N$2,'Attendance Dump'!$E$1:$AI$1,0)
),
INDEX('Active Hour''s Dump'!$D$3:$AH$337,
MATCH($C107,'Active Hour''s Dump'!$A$3:$A$337,0),
MATCH(N$2,'Active Hour''s Dump'!$D$2:$AH$2,0)
))),"")</f>
        <v>755.16799999999989</v>
      </c>
      <c r="O107" s="13" t="str">
        <f>_xlfn.IFNA(IF(O$3="Productivity",
INDEX('Productivity Dump'!$E$4:$AJ$500,
MATCH($A107,'Productivity Dump'!$A$4:$A$500,0),
MATCH(O$2,'Productivity Dump'!$E$3:$AJ$3,0)
),
IF(O$3="Attendance",
INDEX('Attendance Dump'!$E$2:$AI$400,
MATCH($A107,'Attendance Dump'!$B$2:$B$400,0),
MATCH(O$2,'Attendance Dump'!$E$1:$AI$1,0)
),
INDEX('Active Hour''s Dump'!$D$3:$AH$337,
MATCH($C107,'Active Hour''s Dump'!$A$3:$A$337,0),
MATCH(O$2,'Active Hour''s Dump'!$D$2:$AH$2,0)
))),"")</f>
        <v>P</v>
      </c>
      <c r="P107" s="54">
        <f>_xlfn.IFNA(IF(P$3="Productivity",
INDEX('Productivity Dump'!$E$4:$AJ$500,
MATCH($A107,'Productivity Dump'!$A$4:$A$500,0),
MATCH(P$2,'Productivity Dump'!$E$3:$AJ$3,0)
),
IF(P$3="Attendance",
INDEX('Attendance Dump'!$E$2:$AI$400,
MATCH($A107,'Attendance Dump'!$B$2:$B$400,0),
MATCH(P$2,'Attendance Dump'!$E$1:$AI$1,0)
),
INDEX('Active Hour''s Dump'!$D$3:$AH$337,
MATCH($C107,'Active Hour''s Dump'!$A$3:$A$337,0),
MATCH(P$2,'Active Hour''s Dump'!$D$2:$AH$2,0)
))),"")</f>
        <v>5.6666666666666696</v>
      </c>
      <c r="Q107" s="13">
        <f>_xlfn.IFNA(IF(Q$3="Productivity",
INDEX('Productivity Dump'!$E$4:$AJ$500,
MATCH($A107,'Productivity Dump'!$A$4:$A$500,0),
MATCH(Q$2,'Productivity Dump'!$E$3:$AJ$3,0)
),
IF(Q$3="Attendance",
INDEX('Attendance Dump'!$E$2:$AI$400,
MATCH($A107,'Attendance Dump'!$B$2:$B$400,0),
MATCH(Q$2,'Attendance Dump'!$E$1:$AI$1,0)
),
INDEX('Active Hour''s Dump'!$D$3:$AH$337,
MATCH($C107,'Active Hour''s Dump'!$A$3:$A$337,0),
MATCH(Q$2,'Active Hour''s Dump'!$D$2:$AH$2,0)
))),"")</f>
        <v>304.89399999999995</v>
      </c>
      <c r="R107" s="13" t="str">
        <f>_xlfn.IFNA(IF(R$3="Productivity",
INDEX('Productivity Dump'!$E$4:$AJ$500,
MATCH($A107,'Productivity Dump'!$A$4:$A$500,0),
MATCH(R$2,'Productivity Dump'!$E$3:$AJ$3,0)
),
IF(R$3="Attendance",
INDEX('Attendance Dump'!$E$2:$AI$400,
MATCH($A107,'Attendance Dump'!$B$2:$B$400,0),
MATCH(R$2,'Attendance Dump'!$E$1:$AI$1,0)
),
INDEX('Active Hour''s Dump'!$D$3:$AH$337,
MATCH($C107,'Active Hour''s Dump'!$A$3:$A$337,0),
MATCH(R$2,'Active Hour''s Dump'!$D$2:$AH$2,0)
))),"")</f>
        <v>WO</v>
      </c>
      <c r="S107" s="54">
        <f>_xlfn.IFNA(IF(S$3="Productivity",
INDEX('Productivity Dump'!$E$4:$AJ$500,
MATCH($A107,'Productivity Dump'!$A$4:$A$500,0),
MATCH(S$2,'Productivity Dump'!$E$3:$AJ$3,0)
),
IF(S$3="Attendance",
INDEX('Attendance Dump'!$E$2:$AI$400,
MATCH($A107,'Attendance Dump'!$B$2:$B$400,0),
MATCH(S$2,'Attendance Dump'!$E$1:$AI$1,0)
),
INDEX('Active Hour''s Dump'!$D$3:$AH$337,
MATCH($C107,'Active Hour''s Dump'!$A$3:$A$337,0),
MATCH(S$2,'Active Hour''s Dump'!$D$2:$AH$2,0)
))),"")</f>
        <v>2.1666666666666701</v>
      </c>
      <c r="T107" s="13">
        <f>_xlfn.IFNA(IF(T$3="Productivity",
INDEX('Productivity Dump'!$E$4:$AJ$500,
MATCH($A107,'Productivity Dump'!$A$4:$A$500,0),
MATCH(T$2,'Productivity Dump'!$E$3:$AJ$3,0)
),
IF(T$3="Attendance",
INDEX('Attendance Dump'!$E$2:$AI$400,
MATCH($A107,'Attendance Dump'!$B$2:$B$400,0),
MATCH(T$2,'Attendance Dump'!$E$1:$AI$1,0)
),
INDEX('Active Hour''s Dump'!$D$3:$AH$337,
MATCH($C107,'Active Hour''s Dump'!$A$3:$A$337,0),
MATCH(T$2,'Active Hour''s Dump'!$D$2:$AH$2,0)
))),"")</f>
        <v>237.80299999999997</v>
      </c>
      <c r="U107" s="13" t="str">
        <f>_xlfn.IFNA(IF(U$3="Productivity",
INDEX('Productivity Dump'!$E$4:$AJ$500,
MATCH($A107,'Productivity Dump'!$A$4:$A$500,0),
MATCH(U$2,'Productivity Dump'!$E$3:$AJ$3,0)
),
IF(U$3="Attendance",
INDEX('Attendance Dump'!$E$2:$AI$400,
MATCH($A107,'Attendance Dump'!$B$2:$B$400,0),
MATCH(U$2,'Attendance Dump'!$E$1:$AI$1,0)
),
INDEX('Active Hour''s Dump'!$D$3:$AH$337,
MATCH($C107,'Active Hour''s Dump'!$A$3:$A$337,0),
MATCH(U$2,'Active Hour''s Dump'!$D$2:$AH$2,0)
))),"")</f>
        <v>PL</v>
      </c>
      <c r="V107" s="54">
        <f>_xlfn.IFNA(IF(V$3="Productivity",
INDEX('Productivity Dump'!$E$4:$AJ$500,
MATCH($A107,'Productivity Dump'!$A$4:$A$500,0),
MATCH(V$2,'Productivity Dump'!$E$3:$AJ$3,0)
),
IF(V$3="Attendance",
INDEX('Attendance Dump'!$E$2:$AI$400,
MATCH($A107,'Attendance Dump'!$B$2:$B$400,0),
MATCH(V$2,'Attendance Dump'!$E$1:$AI$1,0)
),
INDEX('Active Hour''s Dump'!$D$3:$AH$337,
MATCH($C107,'Active Hour''s Dump'!$A$3:$A$337,0),
MATCH(V$2,'Active Hour''s Dump'!$D$2:$AH$2,0)
))),"")</f>
        <v>3.5833333333333299</v>
      </c>
      <c r="W107" s="13">
        <f>_xlfn.IFNA(IF(W$3="Productivity",
INDEX('Productivity Dump'!$E$4:$AJ$500,
MATCH($A107,'Productivity Dump'!$A$4:$A$500,0),
MATCH(W$2,'Productivity Dump'!$E$3:$AJ$3,0)
),
IF(W$3="Attendance",
INDEX('Attendance Dump'!$E$2:$AI$400,
MATCH($A107,'Attendance Dump'!$B$2:$B$400,0),
MATCH(W$2,'Attendance Dump'!$E$1:$AI$1,0)
),
INDEX('Active Hour''s Dump'!$D$3:$AH$337,
MATCH($C107,'Active Hour''s Dump'!$A$3:$A$337,0),
MATCH(W$2,'Active Hour''s Dump'!$D$2:$AH$2,0)
))),"")</f>
        <v>1801.6220000000001</v>
      </c>
      <c r="X107" s="13" t="str">
        <f>_xlfn.IFNA(IF(X$3="Productivity",
INDEX('Productivity Dump'!$E$4:$AJ$500,
MATCH($A107,'Productivity Dump'!$A$4:$A$500,0),
MATCH(X$2,'Productivity Dump'!$E$3:$AJ$3,0)
),
IF(X$3="Attendance",
INDEX('Attendance Dump'!$E$2:$AI$400,
MATCH($A107,'Attendance Dump'!$B$2:$B$400,0),
MATCH(X$2,'Attendance Dump'!$E$1:$AI$1,0)
),
INDEX('Active Hour''s Dump'!$D$3:$AH$337,
MATCH($C107,'Active Hour''s Dump'!$A$3:$A$337,0),
MATCH(X$2,'Active Hour''s Dump'!$D$2:$AH$2,0)
))),"")</f>
        <v>P</v>
      </c>
      <c r="Y107" s="54">
        <f>_xlfn.IFNA(IF(Y$3="Productivity",
INDEX('Productivity Dump'!$E$4:$AJ$500,
MATCH($A107,'Productivity Dump'!$A$4:$A$500,0),
MATCH(Y$2,'Productivity Dump'!$E$3:$AJ$3,0)
),
IF(Y$3="Attendance",
INDEX('Attendance Dump'!$E$2:$AI$400,
MATCH($A107,'Attendance Dump'!$B$2:$B$400,0),
MATCH(Y$2,'Attendance Dump'!$E$1:$AI$1,0)
),
INDEX('Active Hour''s Dump'!$D$3:$AH$337,
MATCH($C107,'Active Hour''s Dump'!$A$3:$A$337,0),
MATCH(Y$2,'Active Hour''s Dump'!$D$2:$AH$2,0)
))),"")</f>
        <v>14.5833333333333</v>
      </c>
      <c r="Z107" s="13">
        <f>_xlfn.IFNA(IF(Z$3="Productivity",
INDEX('Productivity Dump'!$E$4:$AJ$500,
MATCH($A107,'Productivity Dump'!$A$4:$A$500,0),
MATCH(Z$2,'Productivity Dump'!$E$3:$AJ$3,0)
),
IF(Z$3="Attendance",
INDEX('Attendance Dump'!$E$2:$AI$400,
MATCH($A107,'Attendance Dump'!$B$2:$B$400,0),
MATCH(Z$2,'Attendance Dump'!$E$1:$AI$1,0)
),
INDEX('Active Hour''s Dump'!$D$3:$AH$337,
MATCH($C107,'Active Hour''s Dump'!$A$3:$A$337,0),
MATCH(Z$2,'Active Hour''s Dump'!$D$2:$AH$2,0)
))),"")</f>
        <v>1484.8889999999992</v>
      </c>
      <c r="AA107" s="13" t="str">
        <f>_xlfn.IFNA(IF(AA$3="Productivity",
INDEX('Productivity Dump'!$E$4:$AJ$500,
MATCH($A107,'Productivity Dump'!$A$4:$A$500,0),
MATCH(AA$2,'Productivity Dump'!$E$3:$AJ$3,0)
),
IF(AA$3="Attendance",
INDEX('Attendance Dump'!$E$2:$AI$400,
MATCH($A107,'Attendance Dump'!$B$2:$B$400,0),
MATCH(AA$2,'Attendance Dump'!$E$1:$AI$1,0)
),
INDEX('Active Hour''s Dump'!$D$3:$AH$337,
MATCH($C107,'Active Hour''s Dump'!$A$3:$A$337,0),
MATCH(AA$2,'Active Hour''s Dump'!$D$2:$AH$2,0)
))),"")</f>
        <v>P</v>
      </c>
      <c r="AB107" s="54">
        <f>_xlfn.IFNA(IF(AB$3="Productivity",
INDEX('Productivity Dump'!$E$4:$AJ$500,
MATCH($A107,'Productivity Dump'!$A$4:$A$500,0),
MATCH(AB$2,'Productivity Dump'!$E$3:$AJ$3,0)
),
IF(AB$3="Attendance",
INDEX('Attendance Dump'!$E$2:$AI$400,
MATCH($A107,'Attendance Dump'!$B$2:$B$400,0),
MATCH(AB$2,'Attendance Dump'!$E$1:$AI$1,0)
),
INDEX('Active Hour''s Dump'!$D$3:$AH$337,
MATCH($C107,'Active Hour''s Dump'!$A$3:$A$337,0),
MATCH(AB$2,'Active Hour''s Dump'!$D$2:$AH$2,0)
))),"")</f>
        <v>14.0833333333333</v>
      </c>
      <c r="AC107" s="13">
        <f>_xlfn.IFNA(IF(AC$3="Productivity",
INDEX('Productivity Dump'!$E$4:$AJ$500,
MATCH($A107,'Productivity Dump'!$A$4:$A$500,0),
MATCH(AC$2,'Productivity Dump'!$E$3:$AJ$3,0)
),
IF(AC$3="Attendance",
INDEX('Attendance Dump'!$E$2:$AI$400,
MATCH($A107,'Attendance Dump'!$B$2:$B$400,0),
MATCH(AC$2,'Attendance Dump'!$E$1:$AI$1,0)
),
INDEX('Active Hour''s Dump'!$D$3:$AH$337,
MATCH($C107,'Active Hour''s Dump'!$A$3:$A$337,0),
MATCH(AC$2,'Active Hour''s Dump'!$D$2:$AH$2,0)
))),"")</f>
        <v>2173.9349999999995</v>
      </c>
      <c r="AD107" s="13" t="str">
        <f>_xlfn.IFNA(IF(AD$3="Productivity",
INDEX('Productivity Dump'!$E$4:$AJ$500,
MATCH($A107,'Productivity Dump'!$A$4:$A$500,0),
MATCH(AD$2,'Productivity Dump'!$E$3:$AJ$3,0)
),
IF(AD$3="Attendance",
INDEX('Attendance Dump'!$E$2:$AI$400,
MATCH($A107,'Attendance Dump'!$B$2:$B$400,0),
MATCH(AD$2,'Attendance Dump'!$E$1:$AI$1,0)
),
INDEX('Active Hour''s Dump'!$D$3:$AH$337,
MATCH($C107,'Active Hour''s Dump'!$A$3:$A$337,0),
MATCH(AD$2,'Active Hour''s Dump'!$D$2:$AH$2,0)
))),"")</f>
        <v>P</v>
      </c>
      <c r="AE107" s="54">
        <f>_xlfn.IFNA(IF(AE$3="Productivity",
INDEX('Productivity Dump'!$E$4:$AJ$500,
MATCH($A107,'Productivity Dump'!$A$4:$A$500,0),
MATCH(AE$2,'Productivity Dump'!$E$3:$AJ$3,0)
),
IF(AE$3="Attendance",
INDEX('Attendance Dump'!$E$2:$AI$400,
MATCH($A107,'Attendance Dump'!$B$2:$B$400,0),
MATCH(AE$2,'Attendance Dump'!$E$1:$AI$1,0)
),
INDEX('Active Hour''s Dump'!$D$3:$AH$337,
MATCH($C107,'Active Hour''s Dump'!$A$3:$A$337,0),
MATCH(AE$2,'Active Hour''s Dump'!$D$2:$AH$2,0)
))),"")</f>
        <v>13.3333333333333</v>
      </c>
      <c r="AF107" s="13">
        <f>_xlfn.IFNA(IF(AF$3="Productivity",
INDEX('Productivity Dump'!$E$4:$AJ$500,
MATCH($A107,'Productivity Dump'!$A$4:$A$500,0),
MATCH(AF$2,'Productivity Dump'!$E$3:$AJ$3,0)
),
IF(AF$3="Attendance",
INDEX('Attendance Dump'!$E$2:$AI$400,
MATCH($A107,'Attendance Dump'!$B$2:$B$400,0),
MATCH(AF$2,'Attendance Dump'!$E$1:$AI$1,0)
),
INDEX('Active Hour''s Dump'!$D$3:$AH$337,
MATCH($C107,'Active Hour''s Dump'!$A$3:$A$337,0),
MATCH(AF$2,'Active Hour''s Dump'!$D$2:$AH$2,0)
))),"")</f>
        <v>1510.5990000000002</v>
      </c>
      <c r="AG107" s="13" t="str">
        <f>_xlfn.IFNA(IF(AG$3="Productivity",
INDEX('Productivity Dump'!$E$4:$AJ$500,
MATCH($A107,'Productivity Dump'!$A$4:$A$500,0),
MATCH(AG$2,'Productivity Dump'!$E$3:$AJ$3,0)
),
IF(AG$3="Attendance",
INDEX('Attendance Dump'!$E$2:$AI$400,
MATCH($A107,'Attendance Dump'!$B$2:$B$400,0),
MATCH(AG$2,'Attendance Dump'!$E$1:$AI$1,0)
),
INDEX('Active Hour''s Dump'!$D$3:$AH$337,
MATCH($C107,'Active Hour''s Dump'!$A$3:$A$337,0),
MATCH(AG$2,'Active Hour''s Dump'!$D$2:$AH$2,0)
))),"")</f>
        <v>P</v>
      </c>
      <c r="AH107" s="54">
        <f>_xlfn.IFNA(IF(AH$3="Productivity",
INDEX('Productivity Dump'!$E$4:$AJ$500,
MATCH($A107,'Productivity Dump'!$A$4:$A$500,0),
MATCH(AH$2,'Productivity Dump'!$E$3:$AJ$3,0)
),
IF(AH$3="Attendance",
INDEX('Attendance Dump'!$E$2:$AI$400,
MATCH($A107,'Attendance Dump'!$B$2:$B$400,0),
MATCH(AH$2,'Attendance Dump'!$E$1:$AI$1,0)
),
INDEX('Active Hour''s Dump'!$D$3:$AH$337,
MATCH($C107,'Active Hour''s Dump'!$A$3:$A$337,0),
MATCH(AH$2,'Active Hour''s Dump'!$D$2:$AH$2,0)
))),"")</f>
        <v>11</v>
      </c>
      <c r="AI107" s="13">
        <f>_xlfn.IFNA(IF(AI$3="Productivity",
INDEX('Productivity Dump'!$E$4:$AJ$500,
MATCH($A107,'Productivity Dump'!$A$4:$A$500,0),
MATCH(AI$2,'Productivity Dump'!$E$3:$AJ$3,0)
),
IF(AI$3="Attendance",
INDEX('Attendance Dump'!$E$2:$AI$400,
MATCH($A107,'Attendance Dump'!$B$2:$B$400,0),
MATCH(AI$2,'Attendance Dump'!$E$1:$AI$1,0)
),
INDEX('Active Hour''s Dump'!$D$3:$AH$337,
MATCH($C107,'Active Hour''s Dump'!$A$3:$A$337,0),
MATCH(AI$2,'Active Hour''s Dump'!$D$2:$AH$2,0)
))),"")</f>
        <v>999.05700000000013</v>
      </c>
      <c r="AJ107" s="13" t="str">
        <f>_xlfn.IFNA(IF(AJ$3="Productivity",
INDEX('Productivity Dump'!$E$4:$AJ$500,
MATCH($A107,'Productivity Dump'!$A$4:$A$500,0),
MATCH(AJ$2,'Productivity Dump'!$E$3:$AJ$3,0)
),
IF(AJ$3="Attendance",
INDEX('Attendance Dump'!$E$2:$AI$400,
MATCH($A107,'Attendance Dump'!$B$2:$B$400,0),
MATCH(AJ$2,'Attendance Dump'!$E$1:$AI$1,0)
),
INDEX('Active Hour''s Dump'!$D$3:$AH$337,
MATCH($C107,'Active Hour''s Dump'!$A$3:$A$337,0),
MATCH(AJ$2,'Active Hour''s Dump'!$D$2:$AH$2,0)
))),"")</f>
        <v>P</v>
      </c>
      <c r="AK107" s="54">
        <f>_xlfn.IFNA(IF(AK$3="Productivity",
INDEX('Productivity Dump'!$E$4:$AJ$500,
MATCH($A107,'Productivity Dump'!$A$4:$A$500,0),
MATCH(AK$2,'Productivity Dump'!$E$3:$AJ$3,0)
),
IF(AK$3="Attendance",
INDEX('Attendance Dump'!$E$2:$AI$400,
MATCH($A107,'Attendance Dump'!$B$2:$B$400,0),
MATCH(AK$2,'Attendance Dump'!$E$1:$AI$1,0)
),
INDEX('Active Hour''s Dump'!$D$3:$AH$337,
MATCH($C107,'Active Hour''s Dump'!$A$3:$A$337,0),
MATCH(AK$2,'Active Hour''s Dump'!$D$2:$AH$2,0)
))),"")</f>
        <v>8.0833333333333304</v>
      </c>
      <c r="AL107" s="13">
        <f>_xlfn.IFNA(IF(AL$3="Productivity",
INDEX('Productivity Dump'!$E$4:$AJ$500,
MATCH($A107,'Productivity Dump'!$A$4:$A$500,0),
MATCH(AL$2,'Productivity Dump'!$E$3:$AJ$3,0)
),
IF(AL$3="Attendance",
INDEX('Attendance Dump'!$E$2:$AI$400,
MATCH($A107,'Attendance Dump'!$B$2:$B$400,0),
MATCH(AL$2,'Attendance Dump'!$E$1:$AI$1,0)
),
INDEX('Active Hour''s Dump'!$D$3:$AH$337,
MATCH($C107,'Active Hour''s Dump'!$A$3:$A$337,0),
MATCH(AL$2,'Active Hour''s Dump'!$D$2:$AH$2,0)
))),"")</f>
        <v>0</v>
      </c>
      <c r="AM107" s="13" t="str">
        <f>_xlfn.IFNA(IF(AM$3="Productivity",
INDEX('Productivity Dump'!$E$4:$AJ$500,
MATCH($A107,'Productivity Dump'!$A$4:$A$500,0),
MATCH(AM$2,'Productivity Dump'!$E$3:$AJ$3,0)
),
IF(AM$3="Attendance",
INDEX('Attendance Dump'!$E$2:$AI$400,
MATCH($A107,'Attendance Dump'!$B$2:$B$400,0),
MATCH(AM$2,'Attendance Dump'!$E$1:$AI$1,0)
),
INDEX('Active Hour''s Dump'!$D$3:$AH$337,
MATCH($C107,'Active Hour''s Dump'!$A$3:$A$337,0),
MATCH(AM$2,'Active Hour''s Dump'!$D$2:$AH$2,0)
))),"")</f>
        <v>WO</v>
      </c>
      <c r="AN107" s="54">
        <f>_xlfn.IFNA(IF(AN$3="Productivity",
INDEX('Productivity Dump'!$E$4:$AJ$500,
MATCH($A107,'Productivity Dump'!$A$4:$A$500,0),
MATCH(AN$2,'Productivity Dump'!$E$3:$AJ$3,0)
),
IF(AN$3="Attendance",
INDEX('Attendance Dump'!$E$2:$AI$400,
MATCH($A107,'Attendance Dump'!$B$2:$B$400,0),
MATCH(AN$2,'Attendance Dump'!$E$1:$AI$1,0)
),
INDEX('Active Hour''s Dump'!$D$3:$AH$337,
MATCH($C107,'Active Hour''s Dump'!$A$3:$A$337,0),
MATCH(AN$2,'Active Hour''s Dump'!$D$2:$AH$2,0)
))),"")</f>
        <v>8.3333333333333301E-2</v>
      </c>
      <c r="AO107" s="13">
        <f>_xlfn.IFNA(IF(AO$3="Productivity",
INDEX('Productivity Dump'!$E$4:$AJ$500,
MATCH($A107,'Productivity Dump'!$A$4:$A$500,0),
MATCH(AO$2,'Productivity Dump'!$E$3:$AJ$3,0)
),
IF(AO$3="Attendance",
INDEX('Attendance Dump'!$E$2:$AI$400,
MATCH($A107,'Attendance Dump'!$B$2:$B$400,0),
MATCH(AO$2,'Attendance Dump'!$E$1:$AI$1,0)
),
INDEX('Active Hour''s Dump'!$D$3:$AH$337,
MATCH($C107,'Active Hour''s Dump'!$A$3:$A$337,0),
MATCH(AO$2,'Active Hour''s Dump'!$D$2:$AH$2,0)
))),"")</f>
        <v>807.22400000000016</v>
      </c>
      <c r="AP107" s="13" t="str">
        <f>_xlfn.IFNA(IF(AP$3="Productivity",
INDEX('Productivity Dump'!$E$4:$AJ$500,
MATCH($A107,'Productivity Dump'!$A$4:$A$500,0),
MATCH(AP$2,'Productivity Dump'!$E$3:$AJ$3,0)
),
IF(AP$3="Attendance",
INDEX('Attendance Dump'!$E$2:$AI$400,
MATCH($A107,'Attendance Dump'!$B$2:$B$400,0),
MATCH(AP$2,'Attendance Dump'!$E$1:$AI$1,0)
),
INDEX('Active Hour''s Dump'!$D$3:$AH$337,
MATCH($C107,'Active Hour''s Dump'!$A$3:$A$337,0),
MATCH(AP$2,'Active Hour''s Dump'!$D$2:$AH$2,0)
))),"")</f>
        <v>P</v>
      </c>
      <c r="AQ107" s="54">
        <f>_xlfn.IFNA(IF(AQ$3="Productivity",
INDEX('Productivity Dump'!$E$4:$AJ$500,
MATCH($A107,'Productivity Dump'!$A$4:$A$500,0),
MATCH(AQ$2,'Productivity Dump'!$E$3:$AJ$3,0)
),
IF(AQ$3="Attendance",
INDEX('Attendance Dump'!$E$2:$AI$400,
MATCH($A107,'Attendance Dump'!$B$2:$B$400,0),
MATCH(AQ$2,'Attendance Dump'!$E$1:$AI$1,0)
),
INDEX('Active Hour''s Dump'!$D$3:$AH$337,
MATCH($C107,'Active Hour''s Dump'!$A$3:$A$337,0),
MATCH(AQ$2,'Active Hour''s Dump'!$D$2:$AH$2,0)
))),"")</f>
        <v>8.1666666666666696</v>
      </c>
      <c r="AR107" s="13">
        <f>_xlfn.IFNA(IF(AR$3="Productivity",
INDEX('Productivity Dump'!$E$4:$AJ$500,
MATCH($A107,'Productivity Dump'!$A$4:$A$500,0),
MATCH(AR$2,'Productivity Dump'!$E$3:$AJ$3,0)
),
IF(AR$3="Attendance",
INDEX('Attendance Dump'!$E$2:$AI$400,
MATCH($A107,'Attendance Dump'!$B$2:$B$400,0),
MATCH(AR$2,'Attendance Dump'!$E$1:$AI$1,0)
),
INDEX('Active Hour''s Dump'!$D$3:$AH$337,
MATCH($C107,'Active Hour''s Dump'!$A$3:$A$337,0),
MATCH(AR$2,'Active Hour''s Dump'!$D$2:$AH$2,0)
))),"")</f>
        <v>1620.8090000000002</v>
      </c>
      <c r="AS107" s="13" t="str">
        <f>_xlfn.IFNA(IF(AS$3="Productivity",
INDEX('Productivity Dump'!$E$4:$AJ$500,
MATCH($A107,'Productivity Dump'!$A$4:$A$500,0),
MATCH(AS$2,'Productivity Dump'!$E$3:$AJ$3,0)
),
IF(AS$3="Attendance",
INDEX('Attendance Dump'!$E$2:$AI$400,
MATCH($A107,'Attendance Dump'!$B$2:$B$400,0),
MATCH(AS$2,'Attendance Dump'!$E$1:$AI$1,0)
),
INDEX('Active Hour''s Dump'!$D$3:$AH$337,
MATCH($C107,'Active Hour''s Dump'!$A$3:$A$337,0),
MATCH(AS$2,'Active Hour''s Dump'!$D$2:$AH$2,0)
))),"")</f>
        <v>P</v>
      </c>
      <c r="AT107" s="54">
        <f>_xlfn.IFNA(IF(AT$3="Productivity",
INDEX('Productivity Dump'!$E$4:$AJ$500,
MATCH($A107,'Productivity Dump'!$A$4:$A$500,0),
MATCH(AT$2,'Productivity Dump'!$E$3:$AJ$3,0)
),
IF(AT$3="Attendance",
INDEX('Attendance Dump'!$E$2:$AI$400,
MATCH($A107,'Attendance Dump'!$B$2:$B$400,0),
MATCH(AT$2,'Attendance Dump'!$E$1:$AI$1,0)
),
INDEX('Active Hour''s Dump'!$D$3:$AH$337,
MATCH($C107,'Active Hour''s Dump'!$A$3:$A$337,0),
MATCH(AT$2,'Active Hour''s Dump'!$D$2:$AH$2,0)
))),"")</f>
        <v>12.75</v>
      </c>
      <c r="AU107" s="13">
        <f>_xlfn.IFNA(IF(AU$3="Productivity",
INDEX('Productivity Dump'!$E$4:$AJ$500,
MATCH($A107,'Productivity Dump'!$A$4:$A$500,0),
MATCH(AU$2,'Productivity Dump'!$E$3:$AJ$3,0)
),
IF(AU$3="Attendance",
INDEX('Attendance Dump'!$E$2:$AI$400,
MATCH($A107,'Attendance Dump'!$B$2:$B$400,0),
MATCH(AU$2,'Attendance Dump'!$E$1:$AI$1,0)
),
INDEX('Active Hour''s Dump'!$D$3:$AH$337,
MATCH($C107,'Active Hour''s Dump'!$A$3:$A$337,0),
MATCH(AU$2,'Active Hour''s Dump'!$D$2:$AH$2,0)
))),"")</f>
        <v>1710.4519999999995</v>
      </c>
      <c r="AV107" s="13" t="str">
        <f>_xlfn.IFNA(IF(AV$3="Productivity",
INDEX('Productivity Dump'!$E$4:$AJ$500,
MATCH($A107,'Productivity Dump'!$A$4:$A$500,0),
MATCH(AV$2,'Productivity Dump'!$E$3:$AJ$3,0)
),
IF(AV$3="Attendance",
INDEX('Attendance Dump'!$E$2:$AI$400,
MATCH($A107,'Attendance Dump'!$B$2:$B$400,0),
MATCH(AV$2,'Attendance Dump'!$E$1:$AI$1,0)
),
INDEX('Active Hour''s Dump'!$D$3:$AH$337,
MATCH($C107,'Active Hour''s Dump'!$A$3:$A$337,0),
MATCH(AV$2,'Active Hour''s Dump'!$D$2:$AH$2,0)
))),"")</f>
        <v>P</v>
      </c>
      <c r="AW107" s="54">
        <f>_xlfn.IFNA(IF(AW$3="Productivity",
INDEX('Productivity Dump'!$E$4:$AJ$500,
MATCH($A107,'Productivity Dump'!$A$4:$A$500,0),
MATCH(AW$2,'Productivity Dump'!$E$3:$AJ$3,0)
),
IF(AW$3="Attendance",
INDEX('Attendance Dump'!$E$2:$AI$400,
MATCH($A107,'Attendance Dump'!$B$2:$B$400,0),
MATCH(AW$2,'Attendance Dump'!$E$1:$AI$1,0)
),
INDEX('Active Hour''s Dump'!$D$3:$AH$337,
MATCH($C107,'Active Hour''s Dump'!$A$3:$A$337,0),
MATCH(AW$2,'Active Hour''s Dump'!$D$2:$AH$2,0)
))),"")</f>
        <v>10.9166666666667</v>
      </c>
      <c r="AX107" s="13">
        <f>_xlfn.IFNA(IF(AX$3="Productivity",
INDEX('Productivity Dump'!$E$4:$AJ$500,
MATCH($A107,'Productivity Dump'!$A$4:$A$500,0),
MATCH(AX$2,'Productivity Dump'!$E$3:$AJ$3,0)
),
IF(AX$3="Attendance",
INDEX('Attendance Dump'!$E$2:$AI$400,
MATCH($A107,'Attendance Dump'!$B$2:$B$400,0),
MATCH(AX$2,'Attendance Dump'!$E$1:$AI$1,0)
),
INDEX('Active Hour''s Dump'!$D$3:$AH$337,
MATCH($C107,'Active Hour''s Dump'!$A$3:$A$337,0),
MATCH(AX$2,'Active Hour''s Dump'!$D$2:$AH$2,0)
))),"")</f>
        <v>1657.5000000000005</v>
      </c>
      <c r="AY107" s="13" t="str">
        <f>_xlfn.IFNA(IF(AY$3="Productivity",
INDEX('Productivity Dump'!$E$4:$AJ$500,
MATCH($A107,'Productivity Dump'!$A$4:$A$500,0),
MATCH(AY$2,'Productivity Dump'!$E$3:$AJ$3,0)
),
IF(AY$3="Attendance",
INDEX('Attendance Dump'!$E$2:$AI$400,
MATCH($A107,'Attendance Dump'!$B$2:$B$400,0),
MATCH(AY$2,'Attendance Dump'!$E$1:$AI$1,0)
),
INDEX('Active Hour''s Dump'!$D$3:$AH$337,
MATCH($C107,'Active Hour''s Dump'!$A$3:$A$337,0),
MATCH(AY$2,'Active Hour''s Dump'!$D$2:$AH$2,0)
))),"")</f>
        <v>P</v>
      </c>
      <c r="AZ107" s="54">
        <f>_xlfn.IFNA(IF(AZ$3="Productivity",
INDEX('Productivity Dump'!$E$4:$AJ$500,
MATCH($A107,'Productivity Dump'!$A$4:$A$500,0),
MATCH(AZ$2,'Productivity Dump'!$E$3:$AJ$3,0)
),
IF(AZ$3="Attendance",
INDEX('Attendance Dump'!$E$2:$AI$400,
MATCH($A107,'Attendance Dump'!$B$2:$B$400,0),
MATCH(AZ$2,'Attendance Dump'!$E$1:$AI$1,0)
),
INDEX('Active Hour''s Dump'!$D$3:$AH$337,
MATCH($C107,'Active Hour''s Dump'!$A$3:$A$337,0),
MATCH(AZ$2,'Active Hour''s Dump'!$D$2:$AH$2,0)
))),"")</f>
        <v>10.5</v>
      </c>
      <c r="BA107" s="13">
        <f>_xlfn.IFNA(IF(BA$3="Productivity",
INDEX('Productivity Dump'!$E$4:$AJ$500,
MATCH($A107,'Productivity Dump'!$A$4:$A$500,0),
MATCH(BA$2,'Productivity Dump'!$E$3:$AJ$3,0)
),
IF(BA$3="Attendance",
INDEX('Attendance Dump'!$E$2:$AI$400,
MATCH($A107,'Attendance Dump'!$B$2:$B$400,0),
MATCH(BA$2,'Attendance Dump'!$E$1:$AI$1,0)
),
INDEX('Active Hour''s Dump'!$D$3:$AH$337,
MATCH($C107,'Active Hour''s Dump'!$A$3:$A$337,0),
MATCH(BA$2,'Active Hour''s Dump'!$D$2:$AH$2,0)
))),"")</f>
        <v>1313.7700000000004</v>
      </c>
      <c r="BB107" s="13" t="str">
        <f>_xlfn.IFNA(IF(BB$3="Productivity",
INDEX('Productivity Dump'!$E$4:$AJ$500,
MATCH($A107,'Productivity Dump'!$A$4:$A$500,0),
MATCH(BB$2,'Productivity Dump'!$E$3:$AJ$3,0)
),
IF(BB$3="Attendance",
INDEX('Attendance Dump'!$E$2:$AI$400,
MATCH($A107,'Attendance Dump'!$B$2:$B$400,0),
MATCH(BB$2,'Attendance Dump'!$E$1:$AI$1,0)
),
INDEX('Active Hour''s Dump'!$D$3:$AH$337,
MATCH($C107,'Active Hour''s Dump'!$A$3:$A$337,0),
MATCH(BB$2,'Active Hour''s Dump'!$D$2:$AH$2,0)
))),"")</f>
        <v>P</v>
      </c>
      <c r="BC107" s="54">
        <f>_xlfn.IFNA(IF(BC$3="Productivity",
INDEX('Productivity Dump'!$E$4:$AJ$500,
MATCH($A107,'Productivity Dump'!$A$4:$A$500,0),
MATCH(BC$2,'Productivity Dump'!$E$3:$AJ$3,0)
),
IF(BC$3="Attendance",
INDEX('Attendance Dump'!$E$2:$AI$400,
MATCH($A107,'Attendance Dump'!$B$2:$B$400,0),
MATCH(BC$2,'Attendance Dump'!$E$1:$AI$1,0)
),
INDEX('Active Hour''s Dump'!$D$3:$AH$337,
MATCH($C107,'Active Hour''s Dump'!$A$3:$A$337,0),
MATCH(BC$2,'Active Hour''s Dump'!$D$2:$AH$2,0)
))),"")</f>
        <v>9.0833333333333304</v>
      </c>
      <c r="BD107" s="13">
        <f>_xlfn.IFNA(IF(BD$3="Productivity",
INDEX('Productivity Dump'!$E$4:$AJ$500,
MATCH($A107,'Productivity Dump'!$A$4:$A$500,0),
MATCH(BD$2,'Productivity Dump'!$E$3:$AJ$3,0)
),
IF(BD$3="Attendance",
INDEX('Attendance Dump'!$E$2:$AI$400,
MATCH($A107,'Attendance Dump'!$B$2:$B$400,0),
MATCH(BD$2,'Attendance Dump'!$E$1:$AI$1,0)
),
INDEX('Active Hour''s Dump'!$D$3:$AH$337,
MATCH($C107,'Active Hour''s Dump'!$A$3:$A$337,0),
MATCH(BD$2,'Active Hour''s Dump'!$D$2:$AH$2,0)
))),"")</f>
        <v>861.56699999999978</v>
      </c>
      <c r="BE107" s="13" t="str">
        <f>_xlfn.IFNA(IF(BE$3="Productivity",
INDEX('Productivity Dump'!$E$4:$AJ$500,
MATCH($A107,'Productivity Dump'!$A$4:$A$500,0),
MATCH(BE$2,'Productivity Dump'!$E$3:$AJ$3,0)
),
IF(BE$3="Attendance",
INDEX('Attendance Dump'!$E$2:$AI$400,
MATCH($A107,'Attendance Dump'!$B$2:$B$400,0),
MATCH(BE$2,'Attendance Dump'!$E$1:$AI$1,0)
),
INDEX('Active Hour''s Dump'!$D$3:$AH$337,
MATCH($C107,'Active Hour''s Dump'!$A$3:$A$337,0),
MATCH(BE$2,'Active Hour''s Dump'!$D$2:$AH$2,0)
))),"")</f>
        <v>P</v>
      </c>
      <c r="BF107" s="54">
        <f>_xlfn.IFNA(IF(BF$3="Productivity",
INDEX('Productivity Dump'!$E$4:$AJ$500,
MATCH($A107,'Productivity Dump'!$A$4:$A$500,0),
MATCH(BF$2,'Productivity Dump'!$E$3:$AJ$3,0)
),
IF(BF$3="Attendance",
INDEX('Attendance Dump'!$E$2:$AI$400,
MATCH($A107,'Attendance Dump'!$B$2:$B$400,0),
MATCH(BF$2,'Attendance Dump'!$E$1:$AI$1,0)
),
INDEX('Active Hour''s Dump'!$D$3:$AH$337,
MATCH($C107,'Active Hour''s Dump'!$A$3:$A$337,0),
MATCH(BF$2,'Active Hour''s Dump'!$D$2:$AH$2,0)
))),"")</f>
        <v>5.75</v>
      </c>
      <c r="BG107" s="13">
        <f>_xlfn.IFNA(IF(BG$3="Productivity",
INDEX('Productivity Dump'!$E$4:$AJ$500,
MATCH($A107,'Productivity Dump'!$A$4:$A$500,0),
MATCH(BG$2,'Productivity Dump'!$E$3:$AJ$3,0)
),
IF(BG$3="Attendance",
INDEX('Attendance Dump'!$E$2:$AI$400,
MATCH($A107,'Attendance Dump'!$B$2:$B$400,0),
MATCH(BG$2,'Attendance Dump'!$E$1:$AI$1,0)
),
INDEX('Active Hour''s Dump'!$D$3:$AH$337,
MATCH($C107,'Active Hour''s Dump'!$A$3:$A$337,0),
MATCH(BG$2,'Active Hour''s Dump'!$D$2:$AH$2,0)
))),"")</f>
        <v>119.37100000000001</v>
      </c>
      <c r="BH107" s="13" t="str">
        <f>_xlfn.IFNA(IF(BH$3="Productivity",
INDEX('Productivity Dump'!$E$4:$AJ$500,
MATCH($A107,'Productivity Dump'!$A$4:$A$500,0),
MATCH(BH$2,'Productivity Dump'!$E$3:$AJ$3,0)
),
IF(BH$3="Attendance",
INDEX('Attendance Dump'!$E$2:$AI$400,
MATCH($A107,'Attendance Dump'!$B$2:$B$400,0),
MATCH(BH$2,'Attendance Dump'!$E$1:$AI$1,0)
),
INDEX('Active Hour''s Dump'!$D$3:$AH$337,
MATCH($C107,'Active Hour''s Dump'!$A$3:$A$337,0),
MATCH(BH$2,'Active Hour''s Dump'!$D$2:$AH$2,0)
))),"")</f>
        <v>WO</v>
      </c>
      <c r="BI107" s="54">
        <f>_xlfn.IFNA(IF(BI$3="Productivity",
INDEX('Productivity Dump'!$E$4:$AJ$500,
MATCH($A107,'Productivity Dump'!$A$4:$A$500,0),
MATCH(BI$2,'Productivity Dump'!$E$3:$AJ$3,0)
),
IF(BI$3="Attendance",
INDEX('Attendance Dump'!$E$2:$AI$400,
MATCH($A107,'Attendance Dump'!$B$2:$B$400,0),
MATCH(BI$2,'Attendance Dump'!$E$1:$AI$1,0)
),
INDEX('Active Hour''s Dump'!$D$3:$AH$337,
MATCH($C107,'Active Hour''s Dump'!$A$3:$A$337,0),
MATCH(BI$2,'Active Hour''s Dump'!$D$2:$AH$2,0)
))),"")</f>
        <v>1</v>
      </c>
      <c r="BJ107" s="13">
        <f>_xlfn.IFNA(IF(BJ$3="Productivity",
INDEX('Productivity Dump'!$E$4:$AJ$500,
MATCH($A107,'Productivity Dump'!$A$4:$A$500,0),
MATCH(BJ$2,'Productivity Dump'!$E$3:$AJ$3,0)
),
IF(BJ$3="Attendance",
INDEX('Attendance Dump'!$E$2:$AI$400,
MATCH($A107,'Attendance Dump'!$B$2:$B$400,0),
MATCH(BJ$2,'Attendance Dump'!$E$1:$AI$1,0)
),
INDEX('Active Hour''s Dump'!$D$3:$AH$337,
MATCH($C107,'Active Hour''s Dump'!$A$3:$A$337,0),
MATCH(BJ$2,'Active Hour''s Dump'!$D$2:$AH$2,0)
))),"")</f>
        <v>823.9530000000002</v>
      </c>
      <c r="BK107" s="13" t="str">
        <f>_xlfn.IFNA(IF(BK$3="Productivity",
INDEX('Productivity Dump'!$E$4:$AJ$500,
MATCH($A107,'Productivity Dump'!$A$4:$A$500,0),
MATCH(BK$2,'Productivity Dump'!$E$3:$AJ$3,0)
),
IF(BK$3="Attendance",
INDEX('Attendance Dump'!$E$2:$AI$400,
MATCH($A107,'Attendance Dump'!$B$2:$B$400,0),
MATCH(BK$2,'Attendance Dump'!$E$1:$AI$1,0)
),
INDEX('Active Hour''s Dump'!$D$3:$AH$337,
MATCH($C107,'Active Hour''s Dump'!$A$3:$A$337,0),
MATCH(BK$2,'Active Hour''s Dump'!$D$2:$AH$2,0)
))),"")</f>
        <v>P</v>
      </c>
      <c r="BL107" s="54">
        <f>_xlfn.IFNA(IF(BL$3="Productivity",
INDEX('Productivity Dump'!$E$4:$AJ$500,
MATCH($A107,'Productivity Dump'!$A$4:$A$500,0),
MATCH(BL$2,'Productivity Dump'!$E$3:$AJ$3,0)
),
IF(BL$3="Attendance",
INDEX('Attendance Dump'!$E$2:$AI$400,
MATCH($A107,'Attendance Dump'!$B$2:$B$400,0),
MATCH(BL$2,'Attendance Dump'!$E$1:$AI$1,0)
),
INDEX('Active Hour''s Dump'!$D$3:$AH$337,
MATCH($C107,'Active Hour''s Dump'!$A$3:$A$337,0),
MATCH(BL$2,'Active Hour''s Dump'!$D$2:$AH$2,0)
))),"")</f>
        <v>7.0833333333333304</v>
      </c>
      <c r="BM107" s="13">
        <f>_xlfn.IFNA(IF(BM$3="Productivity",
INDEX('Productivity Dump'!$E$4:$AJ$500,
MATCH($A107,'Productivity Dump'!$A$4:$A$500,0),
MATCH(BM$2,'Productivity Dump'!$E$3:$AJ$3,0)
),
IF(BM$3="Attendance",
INDEX('Attendance Dump'!$E$2:$AI$400,
MATCH($A107,'Attendance Dump'!$B$2:$B$400,0),
MATCH(BM$2,'Attendance Dump'!$E$1:$AI$1,0)
),
INDEX('Active Hour''s Dump'!$D$3:$AH$337,
MATCH($C107,'Active Hour''s Dump'!$A$3:$A$337,0),
MATCH(BM$2,'Active Hour''s Dump'!$D$2:$AH$2,0)
))),"")</f>
        <v>1720.4320000000007</v>
      </c>
      <c r="BN107" s="13" t="str">
        <f>_xlfn.IFNA(IF(BN$3="Productivity",
INDEX('Productivity Dump'!$E$4:$AJ$500,
MATCH($A107,'Productivity Dump'!$A$4:$A$500,0),
MATCH(BN$2,'Productivity Dump'!$E$3:$AJ$3,0)
),
IF(BN$3="Attendance",
INDEX('Attendance Dump'!$E$2:$AI$400,
MATCH($A107,'Attendance Dump'!$B$2:$B$400,0),
MATCH(BN$2,'Attendance Dump'!$E$1:$AI$1,0)
),
INDEX('Active Hour''s Dump'!$D$3:$AH$337,
MATCH($C107,'Active Hour''s Dump'!$A$3:$A$337,0),
MATCH(BN$2,'Active Hour''s Dump'!$D$2:$AH$2,0)
))),"")</f>
        <v>P</v>
      </c>
      <c r="BO107" s="54">
        <f>_xlfn.IFNA(IF(BO$3="Productivity",
INDEX('Productivity Dump'!$E$4:$AJ$500,
MATCH($A107,'Productivity Dump'!$A$4:$A$500,0),
MATCH(BO$2,'Productivity Dump'!$E$3:$AJ$3,0)
),
IF(BO$3="Attendance",
INDEX('Attendance Dump'!$E$2:$AI$400,
MATCH($A107,'Attendance Dump'!$B$2:$B$400,0),
MATCH(BO$2,'Attendance Dump'!$E$1:$AI$1,0)
),
INDEX('Active Hour''s Dump'!$D$3:$AH$337,
MATCH($C107,'Active Hour''s Dump'!$A$3:$A$337,0),
MATCH(BO$2,'Active Hour''s Dump'!$D$2:$AH$2,0)
))),"")</f>
        <v>9.8333333333333304</v>
      </c>
      <c r="BP107" s="13">
        <f>_xlfn.IFNA(IF(BP$3="Productivity",
INDEX('Productivity Dump'!$E$4:$AJ$500,
MATCH($A107,'Productivity Dump'!$A$4:$A$500,0),
MATCH(BP$2,'Productivity Dump'!$E$3:$AJ$3,0)
),
IF(BP$3="Attendance",
INDEX('Attendance Dump'!$E$2:$AI$400,
MATCH($A107,'Attendance Dump'!$B$2:$B$400,0),
MATCH(BP$2,'Attendance Dump'!$E$1:$AI$1,0)
),
INDEX('Active Hour''s Dump'!$D$3:$AH$337,
MATCH($C107,'Active Hour''s Dump'!$A$3:$A$337,0),
MATCH(BP$2,'Active Hour''s Dump'!$D$2:$AH$2,0)
))),"")</f>
        <v>1494.47</v>
      </c>
      <c r="BQ107" s="13" t="str">
        <f>_xlfn.IFNA(IF(BQ$3="Productivity",
INDEX('Productivity Dump'!$E$4:$AJ$500,
MATCH($A107,'Productivity Dump'!$A$4:$A$500,0),
MATCH(BQ$2,'Productivity Dump'!$E$3:$AJ$3,0)
),
IF(BQ$3="Attendance",
INDEX('Attendance Dump'!$E$2:$AI$400,
MATCH($A107,'Attendance Dump'!$B$2:$B$400,0),
MATCH(BQ$2,'Attendance Dump'!$E$1:$AI$1,0)
),
INDEX('Active Hour''s Dump'!$D$3:$AH$337,
MATCH($C107,'Active Hour''s Dump'!$A$3:$A$337,0),
MATCH(BQ$2,'Active Hour''s Dump'!$D$2:$AH$2,0)
))),"")</f>
        <v>P</v>
      </c>
      <c r="BR107" s="54">
        <f>_xlfn.IFNA(IF(BR$3="Productivity",
INDEX('Productivity Dump'!$E$4:$AJ$500,
MATCH($A107,'Productivity Dump'!$A$4:$A$500,0),
MATCH(BR$2,'Productivity Dump'!$E$3:$AJ$3,0)
),
IF(BR$3="Attendance",
INDEX('Attendance Dump'!$E$2:$AI$400,
MATCH($A107,'Attendance Dump'!$B$2:$B$400,0),
MATCH(BR$2,'Attendance Dump'!$E$1:$AI$1,0)
),
INDEX('Active Hour''s Dump'!$D$3:$AH$337,
MATCH($C107,'Active Hour''s Dump'!$A$3:$A$337,0),
MATCH(BR$2,'Active Hour''s Dump'!$D$2:$AH$2,0)
))),"")</f>
        <v>9.8333333333333304</v>
      </c>
      <c r="BS107" s="13">
        <f>_xlfn.IFNA(IF(BS$3="Productivity",
INDEX('Productivity Dump'!$E$4:$AJ$500,
MATCH($A107,'Productivity Dump'!$A$4:$A$500,0),
MATCH(BS$2,'Productivity Dump'!$E$3:$AJ$3,0)
),
IF(BS$3="Attendance",
INDEX('Attendance Dump'!$E$2:$AI$400,
MATCH($A107,'Attendance Dump'!$B$2:$B$400,0),
MATCH(BS$2,'Attendance Dump'!$E$1:$AI$1,0)
),
INDEX('Active Hour''s Dump'!$D$3:$AH$337,
MATCH($C107,'Active Hour''s Dump'!$A$3:$A$337,0),
MATCH(BS$2,'Active Hour''s Dump'!$D$2:$AH$2,0)
))),"")</f>
        <v>1585.9679999999994</v>
      </c>
      <c r="BT107" s="13" t="str">
        <f>_xlfn.IFNA(IF(BT$3="Productivity",
INDEX('Productivity Dump'!$E$4:$AJ$500,
MATCH($A107,'Productivity Dump'!$A$4:$A$500,0),
MATCH(BT$2,'Productivity Dump'!$E$3:$AJ$3,0)
),
IF(BT$3="Attendance",
INDEX('Attendance Dump'!$E$2:$AI$400,
MATCH($A107,'Attendance Dump'!$B$2:$B$400,0),
MATCH(BT$2,'Attendance Dump'!$E$1:$AI$1,0)
),
INDEX('Active Hour''s Dump'!$D$3:$AH$337,
MATCH($C107,'Active Hour''s Dump'!$A$3:$A$337,0),
MATCH(BT$2,'Active Hour''s Dump'!$D$2:$AH$2,0)
))),"")</f>
        <v>H(P)</v>
      </c>
      <c r="BU107" s="54">
        <f>_xlfn.IFNA(IF(BU$3="Productivity",
INDEX('Productivity Dump'!$E$4:$AJ$500,
MATCH($A107,'Productivity Dump'!$A$4:$A$500,0),
MATCH(BU$2,'Productivity Dump'!$E$3:$AJ$3,0)
),
IF(BU$3="Attendance",
INDEX('Attendance Dump'!$E$2:$AI$400,
MATCH($A107,'Attendance Dump'!$B$2:$B$400,0),
MATCH(BU$2,'Attendance Dump'!$E$1:$AI$1,0)
),
INDEX('Active Hour''s Dump'!$D$3:$AH$337,
MATCH($C107,'Active Hour''s Dump'!$A$3:$A$337,0),
MATCH(BU$2,'Active Hour''s Dump'!$D$2:$AH$2,0)
))),"")</f>
        <v>9.5833333333333304</v>
      </c>
      <c r="BV107" s="13">
        <f>_xlfn.IFNA(IF(BV$3="Productivity",
INDEX('Productivity Dump'!$E$4:$AJ$500,
MATCH($A107,'Productivity Dump'!$A$4:$A$500,0),
MATCH(BV$2,'Productivity Dump'!$E$3:$AJ$3,0)
),
IF(BV$3="Attendance",
INDEX('Attendance Dump'!$E$2:$AI$400,
MATCH($A107,'Attendance Dump'!$B$2:$B$400,0),
MATCH(BV$2,'Attendance Dump'!$E$1:$AI$1,0)
),
INDEX('Active Hour''s Dump'!$D$3:$AH$337,
MATCH($C107,'Active Hour''s Dump'!$A$3:$A$337,0),
MATCH(BV$2,'Active Hour''s Dump'!$D$2:$AH$2,0)
))),"")</f>
        <v>1150.2300000000002</v>
      </c>
      <c r="BW107" s="13" t="str">
        <f>_xlfn.IFNA(IF(BW$3="Productivity",
INDEX('Productivity Dump'!$E$4:$AJ$500,
MATCH($A107,'Productivity Dump'!$A$4:$A$500,0),
MATCH(BW$2,'Productivity Dump'!$E$3:$AJ$3,0)
),
IF(BW$3="Attendance",
INDEX('Attendance Dump'!$E$2:$AI$400,
MATCH($A107,'Attendance Dump'!$B$2:$B$400,0),
MATCH(BW$2,'Attendance Dump'!$E$1:$AI$1,0)
),
INDEX('Active Hour''s Dump'!$D$3:$AH$337,
MATCH($C107,'Active Hour''s Dump'!$A$3:$A$337,0),
MATCH(BW$2,'Active Hour''s Dump'!$D$2:$AH$2,0)
))),"")</f>
        <v>P</v>
      </c>
      <c r="BX107" s="54">
        <f>_xlfn.IFNA(IF(BX$3="Productivity",
INDEX('Productivity Dump'!$E$4:$AJ$500,
MATCH($A107,'Productivity Dump'!$A$4:$A$500,0),
MATCH(BX$2,'Productivity Dump'!$E$3:$AJ$3,0)
),
IF(BX$3="Attendance",
INDEX('Attendance Dump'!$E$2:$AI$400,
MATCH($A107,'Attendance Dump'!$B$2:$B$400,0),
MATCH(BX$2,'Attendance Dump'!$E$1:$AI$1,0)
),
INDEX('Active Hour''s Dump'!$D$3:$AH$337,
MATCH($C107,'Active Hour''s Dump'!$A$3:$A$337,0),
MATCH(BX$2,'Active Hour''s Dump'!$D$2:$AH$2,0)
))),"")</f>
        <v>8.3333333333333304</v>
      </c>
      <c r="BY107" s="13">
        <f>_xlfn.IFNA(IF(BY$3="Productivity",
INDEX('Productivity Dump'!$E$4:$AJ$500,
MATCH($A107,'Productivity Dump'!$A$4:$A$500,0),
MATCH(BY$2,'Productivity Dump'!$E$3:$AJ$3,0)
),
IF(BY$3="Attendance",
INDEX('Attendance Dump'!$E$2:$AI$400,
MATCH($A107,'Attendance Dump'!$B$2:$B$400,0),
MATCH(BY$2,'Attendance Dump'!$E$1:$AI$1,0)
),
INDEX('Active Hour''s Dump'!$D$3:$AH$337,
MATCH($C107,'Active Hour''s Dump'!$A$3:$A$337,0),
MATCH(BY$2,'Active Hour''s Dump'!$D$2:$AH$2,0)
))),"")</f>
        <v>695.33900000000006</v>
      </c>
      <c r="BZ107" s="13" t="str">
        <f>_xlfn.IFNA(IF(BZ$3="Productivity",
INDEX('Productivity Dump'!$E$4:$AJ$500,
MATCH($A107,'Productivity Dump'!$A$4:$A$500,0),
MATCH(BZ$2,'Productivity Dump'!$E$3:$AJ$3,0)
),
IF(BZ$3="Attendance",
INDEX('Attendance Dump'!$E$2:$AI$400,
MATCH($A107,'Attendance Dump'!$B$2:$B$400,0),
MATCH(BZ$2,'Attendance Dump'!$E$1:$AI$1,0)
),
INDEX('Active Hour''s Dump'!$D$3:$AH$337,
MATCH($C107,'Active Hour''s Dump'!$A$3:$A$337,0),
MATCH(BZ$2,'Active Hour''s Dump'!$D$2:$AH$2,0)
))),"")</f>
        <v>P</v>
      </c>
      <c r="CA107" s="54">
        <f>_xlfn.IFNA(IF(CA$3="Productivity",
INDEX('Productivity Dump'!$E$4:$AJ$500,
MATCH($A107,'Productivity Dump'!$A$4:$A$500,0),
MATCH(CA$2,'Productivity Dump'!$E$3:$AJ$3,0)
),
IF(CA$3="Attendance",
INDEX('Attendance Dump'!$E$2:$AI$400,
MATCH($A107,'Attendance Dump'!$B$2:$B$400,0),
MATCH(CA$2,'Attendance Dump'!$E$1:$AI$1,0)
),
INDEX('Active Hour''s Dump'!$D$3:$AH$337,
MATCH($C107,'Active Hour''s Dump'!$A$3:$A$337,0),
MATCH(CA$2,'Active Hour''s Dump'!$D$2:$AH$2,0)
))),"")</f>
        <v>3.0833333333333299</v>
      </c>
      <c r="CB107" s="13">
        <f>_xlfn.IFNA(IF(CB$3="Productivity",
INDEX('Productivity Dump'!$E$4:$AJ$500,
MATCH($A107,'Productivity Dump'!$A$4:$A$500,0),
MATCH(CB$2,'Productivity Dump'!$E$3:$AJ$3,0)
),
IF(CB$3="Attendance",
INDEX('Attendance Dump'!$E$2:$AI$400,
MATCH($A107,'Attendance Dump'!$B$2:$B$400,0),
MATCH(CB$2,'Attendance Dump'!$E$1:$AI$1,0)
),
INDEX('Active Hour''s Dump'!$D$3:$AH$337,
MATCH($C107,'Active Hour''s Dump'!$A$3:$A$337,0),
MATCH(CB$2,'Active Hour''s Dump'!$D$2:$AH$2,0)
))),"")</f>
        <v>511.66700000000009</v>
      </c>
      <c r="CC107" s="13" t="str">
        <f>_xlfn.IFNA(IF(CC$3="Productivity",
INDEX('Productivity Dump'!$E$4:$AJ$500,
MATCH($A107,'Productivity Dump'!$A$4:$A$500,0),
MATCH(CC$2,'Productivity Dump'!$E$3:$AJ$3,0)
),
IF(CC$3="Attendance",
INDEX('Attendance Dump'!$E$2:$AI$400,
MATCH($A107,'Attendance Dump'!$B$2:$B$400,0),
MATCH(CC$2,'Attendance Dump'!$E$1:$AI$1,0)
),
INDEX('Active Hour''s Dump'!$D$3:$AH$337,
MATCH($C107,'Active Hour''s Dump'!$A$3:$A$337,0),
MATCH(CC$2,'Active Hour''s Dump'!$D$2:$AH$2,0)
))),"")</f>
        <v>WO</v>
      </c>
      <c r="CD107" s="54">
        <f>_xlfn.IFNA(IF(CD$3="Productivity",
INDEX('Productivity Dump'!$E$4:$AJ$500,
MATCH($A107,'Productivity Dump'!$A$4:$A$500,0),
MATCH(CD$2,'Productivity Dump'!$E$3:$AJ$3,0)
),
IF(CD$3="Attendance",
INDEX('Attendance Dump'!$E$2:$AI$400,
MATCH($A107,'Attendance Dump'!$B$2:$B$400,0),
MATCH(CD$2,'Attendance Dump'!$E$1:$AI$1,0)
),
INDEX('Active Hour''s Dump'!$D$3:$AH$337,
MATCH($C107,'Active Hour''s Dump'!$A$3:$A$337,0),
MATCH(CD$2,'Active Hour''s Dump'!$D$2:$AH$2,0)
))),"")</f>
        <v>6.5</v>
      </c>
      <c r="CE107" s="13">
        <f>_xlfn.IFNA(IF(CE$3="Productivity",
INDEX('Productivity Dump'!$E$4:$AJ$500,
MATCH($A107,'Productivity Dump'!$A$4:$A$500,0),
MATCH(CE$2,'Productivity Dump'!$E$3:$AJ$3,0)
),
IF(CE$3="Attendance",
INDEX('Attendance Dump'!$E$2:$AI$400,
MATCH($A107,'Attendance Dump'!$B$2:$B$400,0),
MATCH(CE$2,'Attendance Dump'!$E$1:$AI$1,0)
),
INDEX('Active Hour''s Dump'!$D$3:$AH$337,
MATCH($C107,'Active Hour''s Dump'!$A$3:$A$337,0),
MATCH(CE$2,'Active Hour''s Dump'!$D$2:$AH$2,0)
))),"")</f>
        <v>1558.0349999999999</v>
      </c>
      <c r="CF107" s="13" t="str">
        <f>_xlfn.IFNA(IF(CF$3="Productivity",
INDEX('Productivity Dump'!$E$4:$AJ$500,
MATCH($A107,'Productivity Dump'!$A$4:$A$500,0),
MATCH(CF$2,'Productivity Dump'!$E$3:$AJ$3,0)
),
IF(CF$3="Attendance",
INDEX('Attendance Dump'!$E$2:$AI$400,
MATCH($A107,'Attendance Dump'!$B$2:$B$400,0),
MATCH(CF$2,'Attendance Dump'!$E$1:$AI$1,0)
),
INDEX('Active Hour''s Dump'!$D$3:$AH$337,
MATCH($C107,'Active Hour''s Dump'!$A$3:$A$337,0),
MATCH(CF$2,'Active Hour''s Dump'!$D$2:$AH$2,0)
))),"")</f>
        <v>P</v>
      </c>
      <c r="CG107" s="54">
        <f>_xlfn.IFNA(IF(CG$3="Productivity",
INDEX('Productivity Dump'!$E$4:$AJ$500,
MATCH($A107,'Productivity Dump'!$A$4:$A$500,0),
MATCH(CG$2,'Productivity Dump'!$E$3:$AJ$3,0)
),
IF(CG$3="Attendance",
INDEX('Attendance Dump'!$E$2:$AI$400,
MATCH($A107,'Attendance Dump'!$B$2:$B$400,0),
MATCH(CG$2,'Attendance Dump'!$E$1:$AI$1,0)
),
INDEX('Active Hour''s Dump'!$D$3:$AH$337,
MATCH($C107,'Active Hour''s Dump'!$A$3:$A$337,0),
MATCH(CG$2,'Active Hour''s Dump'!$D$2:$AH$2,0)
))),"")</f>
        <v>8.5833333333333304</v>
      </c>
      <c r="CH107" s="13">
        <f>_xlfn.IFNA(IF(CH$3="Productivity",
INDEX('Productivity Dump'!$E$4:$AJ$500,
MATCH($A107,'Productivity Dump'!$A$4:$A$500,0),
MATCH(CH$2,'Productivity Dump'!$E$3:$AJ$3,0)
),
IF(CH$3="Attendance",
INDEX('Attendance Dump'!$E$2:$AI$400,
MATCH($A107,'Attendance Dump'!$B$2:$B$400,0),
MATCH(CH$2,'Attendance Dump'!$E$1:$AI$1,0)
),
INDEX('Active Hour''s Dump'!$D$3:$AH$337,
MATCH($C107,'Active Hour''s Dump'!$A$3:$A$337,0),
MATCH(CH$2,'Active Hour''s Dump'!$D$2:$AH$2,0)
))),"")</f>
        <v>1540.1949999999995</v>
      </c>
      <c r="CI107" s="13" t="str">
        <f>_xlfn.IFNA(IF(CI$3="Productivity",
INDEX('Productivity Dump'!$E$4:$AJ$500,
MATCH($A107,'Productivity Dump'!$A$4:$A$500,0),
MATCH(CI$2,'Productivity Dump'!$E$3:$AJ$3,0)
),
IF(CI$3="Attendance",
INDEX('Attendance Dump'!$E$2:$AI$400,
MATCH($A107,'Attendance Dump'!$B$2:$B$400,0),
MATCH(CI$2,'Attendance Dump'!$E$1:$AI$1,0)
),
INDEX('Active Hour''s Dump'!$D$3:$AH$337,
MATCH($C107,'Active Hour''s Dump'!$A$3:$A$337,0),
MATCH(CI$2,'Active Hour''s Dump'!$D$2:$AH$2,0)
))),"")</f>
        <v>P</v>
      </c>
      <c r="CJ107" s="54">
        <f>_xlfn.IFNA(IF(CJ$3="Productivity",
INDEX('Productivity Dump'!$E$4:$AJ$500,
MATCH($A107,'Productivity Dump'!$A$4:$A$500,0),
MATCH(CJ$2,'Productivity Dump'!$E$3:$AJ$3,0)
),
IF(CJ$3="Attendance",
INDEX('Attendance Dump'!$E$2:$AI$400,
MATCH($A107,'Attendance Dump'!$B$2:$B$400,0),
MATCH(CJ$2,'Attendance Dump'!$E$1:$AI$1,0)
),
INDEX('Active Hour''s Dump'!$D$3:$AH$337,
MATCH($C107,'Active Hour''s Dump'!$A$3:$A$337,0),
MATCH(CJ$2,'Active Hour''s Dump'!$D$2:$AH$2,0)
))),"")</f>
        <v>9.25</v>
      </c>
      <c r="CK107" s="13">
        <f>_xlfn.IFNA(IF(CK$3="Productivity",
INDEX('Productivity Dump'!$E$4:$AJ$500,
MATCH($A107,'Productivity Dump'!$A$4:$A$500,0),
MATCH(CK$2,'Productivity Dump'!$E$3:$AJ$3,0)
),
IF(CK$3="Attendance",
INDEX('Attendance Dump'!$E$2:$AI$400,
MATCH($A107,'Attendance Dump'!$B$2:$B$400,0),
MATCH(CK$2,'Attendance Dump'!$E$1:$AI$1,0)
),
INDEX('Active Hour''s Dump'!$D$3:$AH$337,
MATCH($C107,'Active Hour''s Dump'!$A$3:$A$337,0),
MATCH(CK$2,'Active Hour''s Dump'!$D$2:$AH$2,0)
))),"")</f>
        <v>1546.616</v>
      </c>
      <c r="CL107" s="13" t="str">
        <f>_xlfn.IFNA(IF(CL$3="Productivity",
INDEX('Productivity Dump'!$E$4:$AJ$500,
MATCH($A107,'Productivity Dump'!$A$4:$A$500,0),
MATCH(CL$2,'Productivity Dump'!$E$3:$AJ$3,0)
),
IF(CL$3="Attendance",
INDEX('Attendance Dump'!$E$2:$AI$400,
MATCH($A107,'Attendance Dump'!$B$2:$B$400,0),
MATCH(CL$2,'Attendance Dump'!$E$1:$AI$1,0)
),
INDEX('Active Hour''s Dump'!$D$3:$AH$337,
MATCH($C107,'Active Hour''s Dump'!$A$3:$A$337,0),
MATCH(CL$2,'Active Hour''s Dump'!$D$2:$AH$2,0)
))),"")</f>
        <v>P</v>
      </c>
      <c r="CM107" s="54">
        <f>_xlfn.IFNA(IF(CM$3="Productivity",
INDEX('Productivity Dump'!$E$4:$AJ$500,
MATCH($A107,'Productivity Dump'!$A$4:$A$500,0),
MATCH(CM$2,'Productivity Dump'!$E$3:$AJ$3,0)
),
IF(CM$3="Attendance",
INDEX('Attendance Dump'!$E$2:$AI$400,
MATCH($A107,'Attendance Dump'!$B$2:$B$400,0),
MATCH(CM$2,'Attendance Dump'!$E$1:$AI$1,0)
),
INDEX('Active Hour''s Dump'!$D$3:$AH$337,
MATCH($C107,'Active Hour''s Dump'!$A$3:$A$337,0),
MATCH(CM$2,'Active Hour''s Dump'!$D$2:$AH$2,0)
))),"")</f>
        <v>10.8333333333333</v>
      </c>
      <c r="CN107" s="13">
        <f>_xlfn.IFNA(IF(CN$3="Productivity",
INDEX('Productivity Dump'!$E$4:$AJ$500,
MATCH($A107,'Productivity Dump'!$A$4:$A$500,0),
MATCH(CN$2,'Productivity Dump'!$E$3:$AJ$3,0)
),
IF(CN$3="Attendance",
INDEX('Attendance Dump'!$E$2:$AI$400,
MATCH($A107,'Attendance Dump'!$B$2:$B$400,0),
MATCH(CN$2,'Attendance Dump'!$E$1:$AI$1,0)
),
INDEX('Active Hour''s Dump'!$D$3:$AH$337,
MATCH($C107,'Active Hour''s Dump'!$A$3:$A$337,0),
MATCH(CN$2,'Active Hour''s Dump'!$D$2:$AH$2,0)
))),"")</f>
        <v>0</v>
      </c>
      <c r="CO107" s="13">
        <f>_xlfn.IFNA(IF(CO$3="Productivity",
INDEX('Productivity Dump'!$E$4:$AJ$500,
MATCH($A107,'Productivity Dump'!$A$4:$A$500,0),
MATCH(CO$2,'Productivity Dump'!$E$3:$AJ$3,0)
),
IF(CO$3="Attendance",
INDEX('Attendance Dump'!$E$2:$AI$400,
MATCH($A107,'Attendance Dump'!$B$2:$B$400,0),
MATCH(CO$2,'Attendance Dump'!$E$1:$AI$1,0)
),
INDEX('Active Hour''s Dump'!$D$3:$AH$337,
MATCH($C107,'Active Hour''s Dump'!$A$3:$A$337,0),
MATCH(CO$2,'Active Hour''s Dump'!$D$2:$AH$2,0)
))),"")</f>
        <v>0</v>
      </c>
      <c r="CP107" s="54">
        <f>_xlfn.IFNA(IF(CP$3="Productivity",
INDEX('Productivity Dump'!$E$4:$AJ$500,
MATCH($A107,'Productivity Dump'!$A$4:$A$500,0),
MATCH(CP$2,'Productivity Dump'!$E$3:$AJ$3,0)
),
IF(CP$3="Attendance",
INDEX('Attendance Dump'!$E$2:$AI$400,
MATCH($A107,'Attendance Dump'!$B$2:$B$400,0),
MATCH(CP$2,'Attendance Dump'!$E$1:$AI$1,0)
),
INDEX('Active Hour''s Dump'!$D$3:$AH$337,
MATCH($C107,'Active Hour''s Dump'!$A$3:$A$337,0),
MATCH(CP$2,'Active Hour''s Dump'!$D$2:$AH$2,0)
))),"")</f>
        <v>0</v>
      </c>
      <c r="CQ107" s="13">
        <f>_xlfn.IFNA(IF(CQ$3="Productivity",
INDEX('Productivity Dump'!$E$4:$AJ$500,
MATCH($A107,'Productivity Dump'!$A$4:$A$500,0),
MATCH(CQ$2,'Productivity Dump'!$E$3:$AJ$3,0)
),
IF(CQ$3="Attendance",
INDEX('Attendance Dump'!$E$2:$AI$400,
MATCH($A107,'Attendance Dump'!$B$2:$B$400,0),
MATCH(CQ$2,'Attendance Dump'!$E$1:$AI$1,0)
),
INDEX('Active Hour''s Dump'!$D$3:$AH$337,
MATCH($C107,'Active Hour''s Dump'!$A$3:$A$337,0),
MATCH(CQ$2,'Active Hour''s Dump'!$D$2:$AH$2,0)
))),"")</f>
        <v>0</v>
      </c>
      <c r="CR107" s="13">
        <f>_xlfn.IFNA(IF(CR$3="Productivity",
INDEX('Productivity Dump'!$E$4:$AJ$500,
MATCH($A107,'Productivity Dump'!$A$4:$A$500,0),
MATCH(CR$2,'Productivity Dump'!$E$3:$AJ$3,0)
),
IF(CR$3="Attendance",
INDEX('Attendance Dump'!$E$2:$AI$400,
MATCH($A107,'Attendance Dump'!$B$2:$B$400,0),
MATCH(CR$2,'Attendance Dump'!$E$1:$AI$1,0)
),
INDEX('Active Hour''s Dump'!$D$3:$AH$337,
MATCH($C107,'Active Hour''s Dump'!$A$3:$A$337,0),
MATCH(CR$2,'Active Hour''s Dump'!$D$2:$AH$2,0)
))),"")</f>
        <v>0</v>
      </c>
      <c r="CS107" s="54">
        <f>_xlfn.IFNA(IF(CS$3="Productivity",
INDEX('Productivity Dump'!$E$4:$AJ$500,
MATCH($A107,'Productivity Dump'!$A$4:$A$500,0),
MATCH(CS$2,'Productivity Dump'!$E$3:$AJ$3,0)
),
IF(CS$3="Attendance",
INDEX('Attendance Dump'!$E$2:$AI$400,
MATCH($A107,'Attendance Dump'!$B$2:$B$400,0),
MATCH(CS$2,'Attendance Dump'!$E$1:$AI$1,0)
),
INDEX('Active Hour''s Dump'!$D$3:$AH$337,
MATCH($C107,'Active Hour''s Dump'!$A$3:$A$337,0),
MATCH(CS$2,'Active Hour''s Dump'!$D$2:$AH$2,0)
))),"")</f>
        <v>0</v>
      </c>
      <c r="CT107" s="13">
        <f>_xlfn.IFNA(IF(CT$3="Productivity",
INDEX('Productivity Dump'!$E$4:$AJ$500,
MATCH($A107,'Productivity Dump'!$A$4:$A$500,0),
MATCH(CT$2,'Productivity Dump'!$E$3:$AJ$3,0)
),
IF(CT$3="Attendance",
INDEX('Attendance Dump'!$E$2:$AI$400,
MATCH($A107,'Attendance Dump'!$B$2:$B$400,0),
MATCH(CT$2,'Attendance Dump'!$E$1:$AI$1,0)
),
INDEX('Active Hour''s Dump'!$D$3:$AH$337,
MATCH($C107,'Active Hour''s Dump'!$A$3:$A$337,0),
MATCH(CT$2,'Active Hour''s Dump'!$D$2:$AH$2,0)
))),"")</f>
        <v>0</v>
      </c>
      <c r="CU107" s="13">
        <f>_xlfn.IFNA(IF(CU$3="Productivity",
INDEX('Productivity Dump'!$E$4:$AJ$500,
MATCH($A107,'Productivity Dump'!$A$4:$A$500,0),
MATCH(CU$2,'Productivity Dump'!$E$3:$AJ$3,0)
),
IF(CU$3="Attendance",
INDEX('Attendance Dump'!$E$2:$AI$400,
MATCH($A107,'Attendance Dump'!$B$2:$B$400,0),
MATCH(CU$2,'Attendance Dump'!$E$1:$AI$1,0)
),
INDEX('Active Hour''s Dump'!$D$3:$AH$337,
MATCH($C107,'Active Hour''s Dump'!$A$3:$A$337,0),
MATCH(CU$2,'Active Hour''s Dump'!$D$2:$AH$2,0)
))),"")</f>
        <v>0</v>
      </c>
      <c r="CV107" s="54">
        <f>_xlfn.IFNA(IF(CV$3="Productivity",
INDEX('Productivity Dump'!$E$4:$AJ$500,
MATCH($A107,'Productivity Dump'!$A$4:$A$500,0),
MATCH(CV$2,'Productivity Dump'!$E$3:$AJ$3,0)
),
IF(CV$3="Attendance",
INDEX('Attendance Dump'!$E$2:$AI$400,
MATCH($A107,'Attendance Dump'!$B$2:$B$400,0),
MATCH(CV$2,'Attendance Dump'!$E$1:$AI$1,0)
),
INDEX('Active Hour''s Dump'!$D$3:$AH$337,
MATCH($C107,'Active Hour''s Dump'!$A$3:$A$337,0),
MATCH(CV$2,'Active Hour''s Dump'!$D$2:$AH$2,0)
))),"")</f>
        <v>0</v>
      </c>
      <c r="CW107" s="13"/>
      <c r="CX107" s="13"/>
      <c r="CY107" s="54"/>
      <c r="DA107" s="57">
        <f t="shared" si="69"/>
        <v>234.08333333333331</v>
      </c>
      <c r="DB107" s="35">
        <f t="shared" si="70"/>
        <v>33060.615000000005</v>
      </c>
      <c r="DC107" s="35">
        <f t="shared" si="67"/>
        <v>0</v>
      </c>
      <c r="DD107" s="35">
        <f t="shared" ca="1" si="68"/>
        <v>0</v>
      </c>
      <c r="DF107" s="32" cm="1">
        <f t="array" ref="DF107">SUMPRODUCT(
    (MOD(COLUMN(H107:CV107) - COLUMN(H107), 3) = 0) *
    (H107:CV107 = 0) *
    (I107:CW107 = "P") *
    (COUNTIF(UKHoliday, H$2:CV$2) = 0)
)</f>
        <v>0</v>
      </c>
      <c r="DG107" s="33" cm="1">
        <f t="array" ref="DG107">SUMPRODUCT(
  (MOD(COLUMN(H107:CV107) - COLUMN(H107), 3) = 0) *
  (H107:CV107 &gt; 0) *
  (H107:CV107 &lt; 0.5 * IF(((WEEKDAY(H$2:CV$2, 2) = 1) + (WEEKDAY(H$2:CV$2, 2) = 6)), G107, F107)) *
  (I107:CW107 = "P") *
  (COUNTIF(UKHoliday, H$2:CV$2) = 0)
)</f>
        <v>0</v>
      </c>
      <c r="DH107" s="33" cm="1">
        <f t="array" ref="DH107">SUMPRODUCT(
  (MOD(COLUMN(H107:CV107) - COLUMN(H107), 3) = 0) *
  (H107:CV107 &gt; 0.5 * IF(((WEEKDAY(H$2:CV$2, 2) = 1) + (WEEKDAY(H$2:CV$2, 2) = 6)), $G107, $F107)) *
  (H107:CV107 &lt; 0.8 * IF(((WEEKDAY(H$2:CV$2, 2) = 1) + (WEEKDAY(H$2:CV$2, 2) = 6)), $G107, $F107)) *
  (I107:CW107 = "P") *
  (COUNTIF(UKHoliday, H$2:CV$2) = 0)
)</f>
        <v>0</v>
      </c>
      <c r="DI107" s="33" cm="1">
        <f t="array" ref="DI107">SUMPRODUCT(
  (MOD(COLUMN(H107:CV107) - COLUMN(H107), 3) = 0) *
  (H107:CV107 &gt; 0.8 * IF(((WEEKDAY(H$2:CV$2, 2) = 1) + (WEEKDAY(H$2:CV$2, 2) = 6)), $G107, $F107)) *
  (H107:CV107 &lt; 1 * IF(((WEEKDAY(H$2:CV$2, 2) = 1) + (WEEKDAY(H$2:CV$2, 2) = 6)), $G107, $F107)) *
  (I107:CW107 = "P") *
  (COUNTIF(UKHoliday, H$2:CV$2) = 0)
)</f>
        <v>1</v>
      </c>
    </row>
    <row r="108" spans="1:113" x14ac:dyDescent="0.3">
      <c r="A108" s="8" t="s">
        <v>117</v>
      </c>
      <c r="B108" s="8" t="s">
        <v>116</v>
      </c>
      <c r="C108" s="9" t="s">
        <v>641</v>
      </c>
      <c r="D108" s="62" t="s">
        <v>450</v>
      </c>
      <c r="E108" s="35">
        <v>24000</v>
      </c>
      <c r="F108" s="35">
        <f t="shared" si="65"/>
        <v>1200</v>
      </c>
      <c r="G108" s="35">
        <f t="shared" si="66"/>
        <v>600</v>
      </c>
      <c r="H108" s="13">
        <f>_xlfn.IFNA(IF(H$3="Productivity",
INDEX('Productivity Dump'!$E$4:$AJ$500,
MATCH($A108,'Productivity Dump'!$A$4:$A$500,0),
MATCH(H$2,'Productivity Dump'!$E$3:$AJ$3,0)
),
IF(H$3="Attendance",
INDEX('Attendance Dump'!$E$2:$AI$400,
MATCH($A108,'Attendance Dump'!$B$2:$B$400,0),
MATCH(H$2,'Attendance Dump'!$E$1:$AI$1,0)
),
INDEX('Active Hour''s Dump'!$D$3:$AH$337,
MATCH($C108,'Active Hour''s Dump'!$A$3:$A$337,0),
MATCH(H$2,'Active Hour''s Dump'!$D$2:$AH$2,0)
))),"")</f>
        <v>1484.0900000000004</v>
      </c>
      <c r="I108" s="13" t="str">
        <f>_xlfn.IFNA(IF(I$3="Productivity",
INDEX('Productivity Dump'!$E$4:$AJ$500,
MATCH($A108,'Productivity Dump'!$A$4:$A$500,0),
MATCH(I$2,'Productivity Dump'!$E$3:$AJ$3,0)
),
IF(I$3="Attendance",
INDEX('Attendance Dump'!$E$2:$AI$400,
MATCH($A108,'Attendance Dump'!$B$2:$B$400,0),
MATCH(I$2,'Attendance Dump'!$E$1:$AI$1,0)
),
INDEX('Active Hour''s Dump'!$D$3:$AH$337,
MATCH($C108,'Active Hour''s Dump'!$A$3:$A$337,0),
MATCH(I$2,'Active Hour''s Dump'!$D$2:$AH$2,0)
))),"")</f>
        <v>P</v>
      </c>
      <c r="J108" s="54">
        <f>_xlfn.IFNA(IF(J$3="Productivity",
INDEX('Productivity Dump'!$E$4:$AJ$500,
MATCH($A108,'Productivity Dump'!$A$4:$A$500,0),
MATCH(J$2,'Productivity Dump'!$E$3:$AJ$3,0)
),
IF(J$3="Attendance",
INDEX('Attendance Dump'!$E$2:$AI$400,
MATCH($A108,'Attendance Dump'!$B$2:$B$400,0),
MATCH(J$2,'Attendance Dump'!$E$1:$AI$1,0)
),
INDEX('Active Hour''s Dump'!$D$3:$AH$337,
MATCH($C108,'Active Hour''s Dump'!$A$3:$A$337,0),
MATCH(J$2,'Active Hour''s Dump'!$D$2:$AH$2,0)
))),"")</f>
        <v>11.75</v>
      </c>
      <c r="K108" s="13">
        <f>_xlfn.IFNA(IF(K$3="Productivity",
INDEX('Productivity Dump'!$E$4:$AJ$500,
MATCH($A108,'Productivity Dump'!$A$4:$A$500,0),
MATCH(K$2,'Productivity Dump'!$E$3:$AJ$3,0)
),
IF(K$3="Attendance",
INDEX('Attendance Dump'!$E$2:$AI$400,
MATCH($A108,'Attendance Dump'!$B$2:$B$400,0),
MATCH(K$2,'Attendance Dump'!$E$1:$AI$1,0)
),
INDEX('Active Hour''s Dump'!$D$3:$AH$337,
MATCH($C108,'Active Hour''s Dump'!$A$3:$A$337,0),
MATCH(K$2,'Active Hour''s Dump'!$D$2:$AH$2,0)
))),"")</f>
        <v>1310.5629999999996</v>
      </c>
      <c r="L108" s="13" t="str">
        <f>_xlfn.IFNA(IF(L$3="Productivity",
INDEX('Productivity Dump'!$E$4:$AJ$500,
MATCH($A108,'Productivity Dump'!$A$4:$A$500,0),
MATCH(L$2,'Productivity Dump'!$E$3:$AJ$3,0)
),
IF(L$3="Attendance",
INDEX('Attendance Dump'!$E$2:$AI$400,
MATCH($A108,'Attendance Dump'!$B$2:$B$400,0),
MATCH(L$2,'Attendance Dump'!$E$1:$AI$1,0)
),
INDEX('Active Hour''s Dump'!$D$3:$AH$337,
MATCH($C108,'Active Hour''s Dump'!$A$3:$A$337,0),
MATCH(L$2,'Active Hour''s Dump'!$D$2:$AH$2,0)
))),"")</f>
        <v>P</v>
      </c>
      <c r="M108" s="54">
        <f>_xlfn.IFNA(IF(M$3="Productivity",
INDEX('Productivity Dump'!$E$4:$AJ$500,
MATCH($A108,'Productivity Dump'!$A$4:$A$500,0),
MATCH(M$2,'Productivity Dump'!$E$3:$AJ$3,0)
),
IF(M$3="Attendance",
INDEX('Attendance Dump'!$E$2:$AI$400,
MATCH($A108,'Attendance Dump'!$B$2:$B$400,0),
MATCH(M$2,'Attendance Dump'!$E$1:$AI$1,0)
),
INDEX('Active Hour''s Dump'!$D$3:$AH$337,
MATCH($C108,'Active Hour''s Dump'!$A$3:$A$337,0),
MATCH(M$2,'Active Hour''s Dump'!$D$2:$AH$2,0)
))),"")</f>
        <v>10.8333333333333</v>
      </c>
      <c r="N108" s="13">
        <f>_xlfn.IFNA(IF(N$3="Productivity",
INDEX('Productivity Dump'!$E$4:$AJ$500,
MATCH($A108,'Productivity Dump'!$A$4:$A$500,0),
MATCH(N$2,'Productivity Dump'!$E$3:$AJ$3,0)
),
IF(N$3="Attendance",
INDEX('Attendance Dump'!$E$2:$AI$400,
MATCH($A108,'Attendance Dump'!$B$2:$B$400,0),
MATCH(N$2,'Attendance Dump'!$E$1:$AI$1,0)
),
INDEX('Active Hour''s Dump'!$D$3:$AH$337,
MATCH($C108,'Active Hour''s Dump'!$A$3:$A$337,0),
MATCH(N$2,'Active Hour''s Dump'!$D$2:$AH$2,0)
))),"")</f>
        <v>647.70699999999999</v>
      </c>
      <c r="O108" s="13" t="str">
        <f>_xlfn.IFNA(IF(O$3="Productivity",
INDEX('Productivity Dump'!$E$4:$AJ$500,
MATCH($A108,'Productivity Dump'!$A$4:$A$500,0),
MATCH(O$2,'Productivity Dump'!$E$3:$AJ$3,0)
),
IF(O$3="Attendance",
INDEX('Attendance Dump'!$E$2:$AI$400,
MATCH($A108,'Attendance Dump'!$B$2:$B$400,0),
MATCH(O$2,'Attendance Dump'!$E$1:$AI$1,0)
),
INDEX('Active Hour''s Dump'!$D$3:$AH$337,
MATCH($C108,'Active Hour''s Dump'!$A$3:$A$337,0),
MATCH(O$2,'Active Hour''s Dump'!$D$2:$AH$2,0)
))),"")</f>
        <v>P</v>
      </c>
      <c r="P108" s="54">
        <f>_xlfn.IFNA(IF(P$3="Productivity",
INDEX('Productivity Dump'!$E$4:$AJ$500,
MATCH($A108,'Productivity Dump'!$A$4:$A$500,0),
MATCH(P$2,'Productivity Dump'!$E$3:$AJ$3,0)
),
IF(P$3="Attendance",
INDEX('Attendance Dump'!$E$2:$AI$400,
MATCH($A108,'Attendance Dump'!$B$2:$B$400,0),
MATCH(P$2,'Attendance Dump'!$E$1:$AI$1,0)
),
INDEX('Active Hour''s Dump'!$D$3:$AH$337,
MATCH($C108,'Active Hour''s Dump'!$A$3:$A$337,0),
MATCH(P$2,'Active Hour''s Dump'!$D$2:$AH$2,0)
))),"")</f>
        <v>7.75</v>
      </c>
      <c r="Q108" s="13">
        <f>_xlfn.IFNA(IF(Q$3="Productivity",
INDEX('Productivity Dump'!$E$4:$AJ$500,
MATCH($A108,'Productivity Dump'!$A$4:$A$500,0),
MATCH(Q$2,'Productivity Dump'!$E$3:$AJ$3,0)
),
IF(Q$3="Attendance",
INDEX('Attendance Dump'!$E$2:$AI$400,
MATCH($A108,'Attendance Dump'!$B$2:$B$400,0),
MATCH(Q$2,'Attendance Dump'!$E$1:$AI$1,0)
),
INDEX('Active Hour''s Dump'!$D$3:$AH$337,
MATCH($C108,'Active Hour''s Dump'!$A$3:$A$337,0),
MATCH(Q$2,'Active Hour''s Dump'!$D$2:$AH$2,0)
))),"")</f>
        <v>0</v>
      </c>
      <c r="R108" s="13" t="str">
        <f>_xlfn.IFNA(IF(R$3="Productivity",
INDEX('Productivity Dump'!$E$4:$AJ$500,
MATCH($A108,'Productivity Dump'!$A$4:$A$500,0),
MATCH(R$2,'Productivity Dump'!$E$3:$AJ$3,0)
),
IF(R$3="Attendance",
INDEX('Attendance Dump'!$E$2:$AI$400,
MATCH($A108,'Attendance Dump'!$B$2:$B$400,0),
MATCH(R$2,'Attendance Dump'!$E$1:$AI$1,0)
),
INDEX('Active Hour''s Dump'!$D$3:$AH$337,
MATCH($C108,'Active Hour''s Dump'!$A$3:$A$337,0),
MATCH(R$2,'Active Hour''s Dump'!$D$2:$AH$2,0)
))),"")</f>
        <v>WO</v>
      </c>
      <c r="S108" s="54">
        <f>_xlfn.IFNA(IF(S$3="Productivity",
INDEX('Productivity Dump'!$E$4:$AJ$500,
MATCH($A108,'Productivity Dump'!$A$4:$A$500,0),
MATCH(S$2,'Productivity Dump'!$E$3:$AJ$3,0)
),
IF(S$3="Attendance",
INDEX('Attendance Dump'!$E$2:$AI$400,
MATCH($A108,'Attendance Dump'!$B$2:$B$400,0),
MATCH(S$2,'Attendance Dump'!$E$1:$AI$1,0)
),
INDEX('Active Hour''s Dump'!$D$3:$AH$337,
MATCH($C108,'Active Hour''s Dump'!$A$3:$A$337,0),
MATCH(S$2,'Active Hour''s Dump'!$D$2:$AH$2,0)
))),"")</f>
        <v>0</v>
      </c>
      <c r="T108" s="13">
        <f>_xlfn.IFNA(IF(T$3="Productivity",
INDEX('Productivity Dump'!$E$4:$AJ$500,
MATCH($A108,'Productivity Dump'!$A$4:$A$500,0),
MATCH(T$2,'Productivity Dump'!$E$3:$AJ$3,0)
),
IF(T$3="Attendance",
INDEX('Attendance Dump'!$E$2:$AI$400,
MATCH($A108,'Attendance Dump'!$B$2:$B$400,0),
MATCH(T$2,'Attendance Dump'!$E$1:$AI$1,0)
),
INDEX('Active Hour''s Dump'!$D$3:$AH$337,
MATCH($C108,'Active Hour''s Dump'!$A$3:$A$337,0),
MATCH(T$2,'Active Hour''s Dump'!$D$2:$AH$2,0)
))),"")</f>
        <v>856.93299999999999</v>
      </c>
      <c r="U108" s="13" t="str">
        <f>_xlfn.IFNA(IF(U$3="Productivity",
INDEX('Productivity Dump'!$E$4:$AJ$500,
MATCH($A108,'Productivity Dump'!$A$4:$A$500,0),
MATCH(U$2,'Productivity Dump'!$E$3:$AJ$3,0)
),
IF(U$3="Attendance",
INDEX('Attendance Dump'!$E$2:$AI$400,
MATCH($A108,'Attendance Dump'!$B$2:$B$400,0),
MATCH(U$2,'Attendance Dump'!$E$1:$AI$1,0)
),
INDEX('Active Hour''s Dump'!$D$3:$AH$337,
MATCH($C108,'Active Hour''s Dump'!$A$3:$A$337,0),
MATCH(U$2,'Active Hour''s Dump'!$D$2:$AH$2,0)
))),"")</f>
        <v>P</v>
      </c>
      <c r="V108" s="54">
        <f>_xlfn.IFNA(IF(V$3="Productivity",
INDEX('Productivity Dump'!$E$4:$AJ$500,
MATCH($A108,'Productivity Dump'!$A$4:$A$500,0),
MATCH(V$2,'Productivity Dump'!$E$3:$AJ$3,0)
),
IF(V$3="Attendance",
INDEX('Attendance Dump'!$E$2:$AI$400,
MATCH($A108,'Attendance Dump'!$B$2:$B$400,0),
MATCH(V$2,'Attendance Dump'!$E$1:$AI$1,0)
),
INDEX('Active Hour''s Dump'!$D$3:$AH$337,
MATCH($C108,'Active Hour''s Dump'!$A$3:$A$337,0),
MATCH(V$2,'Active Hour''s Dump'!$D$2:$AH$2,0)
))),"")</f>
        <v>8.9166666666666696</v>
      </c>
      <c r="W108" s="13">
        <f>_xlfn.IFNA(IF(W$3="Productivity",
INDEX('Productivity Dump'!$E$4:$AJ$500,
MATCH($A108,'Productivity Dump'!$A$4:$A$500,0),
MATCH(W$2,'Productivity Dump'!$E$3:$AJ$3,0)
),
IF(W$3="Attendance",
INDEX('Attendance Dump'!$E$2:$AI$400,
MATCH($A108,'Attendance Dump'!$B$2:$B$400,0),
MATCH(W$2,'Attendance Dump'!$E$1:$AI$1,0)
),
INDEX('Active Hour''s Dump'!$D$3:$AH$337,
MATCH($C108,'Active Hour''s Dump'!$A$3:$A$337,0),
MATCH(W$2,'Active Hour''s Dump'!$D$2:$AH$2,0)
))),"")</f>
        <v>1458.9700000000003</v>
      </c>
      <c r="X108" s="13" t="str">
        <f>_xlfn.IFNA(IF(X$3="Productivity",
INDEX('Productivity Dump'!$E$4:$AJ$500,
MATCH($A108,'Productivity Dump'!$A$4:$A$500,0),
MATCH(X$2,'Productivity Dump'!$E$3:$AJ$3,0)
),
IF(X$3="Attendance",
INDEX('Attendance Dump'!$E$2:$AI$400,
MATCH($A108,'Attendance Dump'!$B$2:$B$400,0),
MATCH(X$2,'Attendance Dump'!$E$1:$AI$1,0)
),
INDEX('Active Hour''s Dump'!$D$3:$AH$337,
MATCH($C108,'Active Hour''s Dump'!$A$3:$A$337,0),
MATCH(X$2,'Active Hour''s Dump'!$D$2:$AH$2,0)
))),"")</f>
        <v>P</v>
      </c>
      <c r="Y108" s="54">
        <f>_xlfn.IFNA(IF(Y$3="Productivity",
INDEX('Productivity Dump'!$E$4:$AJ$500,
MATCH($A108,'Productivity Dump'!$A$4:$A$500,0),
MATCH(Y$2,'Productivity Dump'!$E$3:$AJ$3,0)
),
IF(Y$3="Attendance",
INDEX('Attendance Dump'!$E$2:$AI$400,
MATCH($A108,'Attendance Dump'!$B$2:$B$400,0),
MATCH(Y$2,'Attendance Dump'!$E$1:$AI$1,0)
),
INDEX('Active Hour''s Dump'!$D$3:$AH$337,
MATCH($C108,'Active Hour''s Dump'!$A$3:$A$337,0),
MATCH(Y$2,'Active Hour''s Dump'!$D$2:$AH$2,0)
))),"")</f>
        <v>11.5833333333333</v>
      </c>
      <c r="Z108" s="13">
        <f>_xlfn.IFNA(IF(Z$3="Productivity",
INDEX('Productivity Dump'!$E$4:$AJ$500,
MATCH($A108,'Productivity Dump'!$A$4:$A$500,0),
MATCH(Z$2,'Productivity Dump'!$E$3:$AJ$3,0)
),
IF(Z$3="Attendance",
INDEX('Attendance Dump'!$E$2:$AI$400,
MATCH($A108,'Attendance Dump'!$B$2:$B$400,0),
MATCH(Z$2,'Attendance Dump'!$E$1:$AI$1,0)
),
INDEX('Active Hour''s Dump'!$D$3:$AH$337,
MATCH($C108,'Active Hour''s Dump'!$A$3:$A$337,0),
MATCH(Z$2,'Active Hour''s Dump'!$D$2:$AH$2,0)
))),"")</f>
        <v>1237.712</v>
      </c>
      <c r="AA108" s="13" t="str">
        <f>_xlfn.IFNA(IF(AA$3="Productivity",
INDEX('Productivity Dump'!$E$4:$AJ$500,
MATCH($A108,'Productivity Dump'!$A$4:$A$500,0),
MATCH(AA$2,'Productivity Dump'!$E$3:$AJ$3,0)
),
IF(AA$3="Attendance",
INDEX('Attendance Dump'!$E$2:$AI$400,
MATCH($A108,'Attendance Dump'!$B$2:$B$400,0),
MATCH(AA$2,'Attendance Dump'!$E$1:$AI$1,0)
),
INDEX('Active Hour''s Dump'!$D$3:$AH$337,
MATCH($C108,'Active Hour''s Dump'!$A$3:$A$337,0),
MATCH(AA$2,'Active Hour''s Dump'!$D$2:$AH$2,0)
))),"")</f>
        <v>P</v>
      </c>
      <c r="AB108" s="54">
        <f>_xlfn.IFNA(IF(AB$3="Productivity",
INDEX('Productivity Dump'!$E$4:$AJ$500,
MATCH($A108,'Productivity Dump'!$A$4:$A$500,0),
MATCH(AB$2,'Productivity Dump'!$E$3:$AJ$3,0)
),
IF(AB$3="Attendance",
INDEX('Attendance Dump'!$E$2:$AI$400,
MATCH($A108,'Attendance Dump'!$B$2:$B$400,0),
MATCH(AB$2,'Attendance Dump'!$E$1:$AI$1,0)
),
INDEX('Active Hour''s Dump'!$D$3:$AH$337,
MATCH($C108,'Active Hour''s Dump'!$A$3:$A$337,0),
MATCH(AB$2,'Active Hour''s Dump'!$D$2:$AH$2,0)
))),"")</f>
        <v>10.75</v>
      </c>
      <c r="AC108" s="13">
        <f>_xlfn.IFNA(IF(AC$3="Productivity",
INDEX('Productivity Dump'!$E$4:$AJ$500,
MATCH($A108,'Productivity Dump'!$A$4:$A$500,0),
MATCH(AC$2,'Productivity Dump'!$E$3:$AJ$3,0)
),
IF(AC$3="Attendance",
INDEX('Attendance Dump'!$E$2:$AI$400,
MATCH($A108,'Attendance Dump'!$B$2:$B$400,0),
MATCH(AC$2,'Attendance Dump'!$E$1:$AI$1,0)
),
INDEX('Active Hour''s Dump'!$D$3:$AH$337,
MATCH($C108,'Active Hour''s Dump'!$A$3:$A$337,0),
MATCH(AC$2,'Active Hour''s Dump'!$D$2:$AH$2,0)
))),"")</f>
        <v>1235.046</v>
      </c>
      <c r="AD108" s="13" t="str">
        <f>_xlfn.IFNA(IF(AD$3="Productivity",
INDEX('Productivity Dump'!$E$4:$AJ$500,
MATCH($A108,'Productivity Dump'!$A$4:$A$500,0),
MATCH(AD$2,'Productivity Dump'!$E$3:$AJ$3,0)
),
IF(AD$3="Attendance",
INDEX('Attendance Dump'!$E$2:$AI$400,
MATCH($A108,'Attendance Dump'!$B$2:$B$400,0),
MATCH(AD$2,'Attendance Dump'!$E$1:$AI$1,0)
),
INDEX('Active Hour''s Dump'!$D$3:$AH$337,
MATCH($C108,'Active Hour''s Dump'!$A$3:$A$337,0),
MATCH(AD$2,'Active Hour''s Dump'!$D$2:$AH$2,0)
))),"")</f>
        <v>P</v>
      </c>
      <c r="AE108" s="54">
        <f>_xlfn.IFNA(IF(AE$3="Productivity",
INDEX('Productivity Dump'!$E$4:$AJ$500,
MATCH($A108,'Productivity Dump'!$A$4:$A$500,0),
MATCH(AE$2,'Productivity Dump'!$E$3:$AJ$3,0)
),
IF(AE$3="Attendance",
INDEX('Attendance Dump'!$E$2:$AI$400,
MATCH($A108,'Attendance Dump'!$B$2:$B$400,0),
MATCH(AE$2,'Attendance Dump'!$E$1:$AI$1,0)
),
INDEX('Active Hour''s Dump'!$D$3:$AH$337,
MATCH($C108,'Active Hour''s Dump'!$A$3:$A$337,0),
MATCH(AE$2,'Active Hour''s Dump'!$D$2:$AH$2,0)
))),"")</f>
        <v>12</v>
      </c>
      <c r="AF108" s="13">
        <f>_xlfn.IFNA(IF(AF$3="Productivity",
INDEX('Productivity Dump'!$E$4:$AJ$500,
MATCH($A108,'Productivity Dump'!$A$4:$A$500,0),
MATCH(AF$2,'Productivity Dump'!$E$3:$AJ$3,0)
),
IF(AF$3="Attendance",
INDEX('Attendance Dump'!$E$2:$AI$400,
MATCH($A108,'Attendance Dump'!$B$2:$B$400,0),
MATCH(AF$2,'Attendance Dump'!$E$1:$AI$1,0)
),
INDEX('Active Hour''s Dump'!$D$3:$AH$337,
MATCH($C108,'Active Hour''s Dump'!$A$3:$A$337,0),
MATCH(AF$2,'Active Hour''s Dump'!$D$2:$AH$2,0)
))),"")</f>
        <v>1295.9390000000001</v>
      </c>
      <c r="AG108" s="13" t="str">
        <f>_xlfn.IFNA(IF(AG$3="Productivity",
INDEX('Productivity Dump'!$E$4:$AJ$500,
MATCH($A108,'Productivity Dump'!$A$4:$A$500,0),
MATCH(AG$2,'Productivity Dump'!$E$3:$AJ$3,0)
),
IF(AG$3="Attendance",
INDEX('Attendance Dump'!$E$2:$AI$400,
MATCH($A108,'Attendance Dump'!$B$2:$B$400,0),
MATCH(AG$2,'Attendance Dump'!$E$1:$AI$1,0)
),
INDEX('Active Hour''s Dump'!$D$3:$AH$337,
MATCH($C108,'Active Hour''s Dump'!$A$3:$A$337,0),
MATCH(AG$2,'Active Hour''s Dump'!$D$2:$AH$2,0)
))),"")</f>
        <v>P</v>
      </c>
      <c r="AH108" s="54">
        <f>_xlfn.IFNA(IF(AH$3="Productivity",
INDEX('Productivity Dump'!$E$4:$AJ$500,
MATCH($A108,'Productivity Dump'!$A$4:$A$500,0),
MATCH(AH$2,'Productivity Dump'!$E$3:$AJ$3,0)
),
IF(AH$3="Attendance",
INDEX('Attendance Dump'!$E$2:$AI$400,
MATCH($A108,'Attendance Dump'!$B$2:$B$400,0),
MATCH(AH$2,'Attendance Dump'!$E$1:$AI$1,0)
),
INDEX('Active Hour''s Dump'!$D$3:$AH$337,
MATCH($C108,'Active Hour''s Dump'!$A$3:$A$337,0),
MATCH(AH$2,'Active Hour''s Dump'!$D$2:$AH$2,0)
))),"")</f>
        <v>11</v>
      </c>
      <c r="AI108" s="13">
        <f>_xlfn.IFNA(IF(AI$3="Productivity",
INDEX('Productivity Dump'!$E$4:$AJ$500,
MATCH($A108,'Productivity Dump'!$A$4:$A$500,0),
MATCH(AI$2,'Productivity Dump'!$E$3:$AJ$3,0)
),
IF(AI$3="Attendance",
INDEX('Attendance Dump'!$E$2:$AI$400,
MATCH($A108,'Attendance Dump'!$B$2:$B$400,0),
MATCH(AI$2,'Attendance Dump'!$E$1:$AI$1,0)
),
INDEX('Active Hour''s Dump'!$D$3:$AH$337,
MATCH($C108,'Active Hour''s Dump'!$A$3:$A$337,0),
MATCH(AI$2,'Active Hour''s Dump'!$D$2:$AH$2,0)
))),"")</f>
        <v>843.87900000000002</v>
      </c>
      <c r="AJ108" s="13" t="str">
        <f>_xlfn.IFNA(IF(AJ$3="Productivity",
INDEX('Productivity Dump'!$E$4:$AJ$500,
MATCH($A108,'Productivity Dump'!$A$4:$A$500,0),
MATCH(AJ$2,'Productivity Dump'!$E$3:$AJ$3,0)
),
IF(AJ$3="Attendance",
INDEX('Attendance Dump'!$E$2:$AI$400,
MATCH($A108,'Attendance Dump'!$B$2:$B$400,0),
MATCH(AJ$2,'Attendance Dump'!$E$1:$AI$1,0)
),
INDEX('Active Hour''s Dump'!$D$3:$AH$337,
MATCH($C108,'Active Hour''s Dump'!$A$3:$A$337,0),
MATCH(AJ$2,'Active Hour''s Dump'!$D$2:$AH$2,0)
))),"")</f>
        <v>P</v>
      </c>
      <c r="AK108" s="54">
        <f>_xlfn.IFNA(IF(AK$3="Productivity",
INDEX('Productivity Dump'!$E$4:$AJ$500,
MATCH($A108,'Productivity Dump'!$A$4:$A$500,0),
MATCH(AK$2,'Productivity Dump'!$E$3:$AJ$3,0)
),
IF(AK$3="Attendance",
INDEX('Attendance Dump'!$E$2:$AI$400,
MATCH($A108,'Attendance Dump'!$B$2:$B$400,0),
MATCH(AK$2,'Attendance Dump'!$E$1:$AI$1,0)
),
INDEX('Active Hour''s Dump'!$D$3:$AH$337,
MATCH($C108,'Active Hour''s Dump'!$A$3:$A$337,0),
MATCH(AK$2,'Active Hour''s Dump'!$D$2:$AH$2,0)
))),"")</f>
        <v>8.5</v>
      </c>
      <c r="AL108" s="13">
        <f>_xlfn.IFNA(IF(AL$3="Productivity",
INDEX('Productivity Dump'!$E$4:$AJ$500,
MATCH($A108,'Productivity Dump'!$A$4:$A$500,0),
MATCH(AL$2,'Productivity Dump'!$E$3:$AJ$3,0)
),
IF(AL$3="Attendance",
INDEX('Attendance Dump'!$E$2:$AI$400,
MATCH($A108,'Attendance Dump'!$B$2:$B$400,0),
MATCH(AL$2,'Attendance Dump'!$E$1:$AI$1,0)
),
INDEX('Active Hour''s Dump'!$D$3:$AH$337,
MATCH($C108,'Active Hour''s Dump'!$A$3:$A$337,0),
MATCH(AL$2,'Active Hour''s Dump'!$D$2:$AH$2,0)
))),"")</f>
        <v>0</v>
      </c>
      <c r="AM108" s="13" t="str">
        <f>_xlfn.IFNA(IF(AM$3="Productivity",
INDEX('Productivity Dump'!$E$4:$AJ$500,
MATCH($A108,'Productivity Dump'!$A$4:$A$500,0),
MATCH(AM$2,'Productivity Dump'!$E$3:$AJ$3,0)
),
IF(AM$3="Attendance",
INDEX('Attendance Dump'!$E$2:$AI$400,
MATCH($A108,'Attendance Dump'!$B$2:$B$400,0),
MATCH(AM$2,'Attendance Dump'!$E$1:$AI$1,0)
),
INDEX('Active Hour''s Dump'!$D$3:$AH$337,
MATCH($C108,'Active Hour''s Dump'!$A$3:$A$337,0),
MATCH(AM$2,'Active Hour''s Dump'!$D$2:$AH$2,0)
))),"")</f>
        <v>WO</v>
      </c>
      <c r="AN108" s="54">
        <f>_xlfn.IFNA(IF(AN$3="Productivity",
INDEX('Productivity Dump'!$E$4:$AJ$500,
MATCH($A108,'Productivity Dump'!$A$4:$A$500,0),
MATCH(AN$2,'Productivity Dump'!$E$3:$AJ$3,0)
),
IF(AN$3="Attendance",
INDEX('Attendance Dump'!$E$2:$AI$400,
MATCH($A108,'Attendance Dump'!$B$2:$B$400,0),
MATCH(AN$2,'Attendance Dump'!$E$1:$AI$1,0)
),
INDEX('Active Hour''s Dump'!$D$3:$AH$337,
MATCH($C108,'Active Hour''s Dump'!$A$3:$A$337,0),
MATCH(AN$2,'Active Hour''s Dump'!$D$2:$AH$2,0)
))),"")</f>
        <v>0</v>
      </c>
      <c r="AO108" s="13">
        <f>_xlfn.IFNA(IF(AO$3="Productivity",
INDEX('Productivity Dump'!$E$4:$AJ$500,
MATCH($A108,'Productivity Dump'!$A$4:$A$500,0),
MATCH(AO$2,'Productivity Dump'!$E$3:$AJ$3,0)
),
IF(AO$3="Attendance",
INDEX('Attendance Dump'!$E$2:$AI$400,
MATCH($A108,'Attendance Dump'!$B$2:$B$400,0),
MATCH(AO$2,'Attendance Dump'!$E$1:$AI$1,0)
),
INDEX('Active Hour''s Dump'!$D$3:$AH$337,
MATCH($C108,'Active Hour''s Dump'!$A$3:$A$337,0),
MATCH(AO$2,'Active Hour''s Dump'!$D$2:$AH$2,0)
))),"")</f>
        <v>829.13599999999974</v>
      </c>
      <c r="AP108" s="13" t="str">
        <f>_xlfn.IFNA(IF(AP$3="Productivity",
INDEX('Productivity Dump'!$E$4:$AJ$500,
MATCH($A108,'Productivity Dump'!$A$4:$A$500,0),
MATCH(AP$2,'Productivity Dump'!$E$3:$AJ$3,0)
),
IF(AP$3="Attendance",
INDEX('Attendance Dump'!$E$2:$AI$400,
MATCH($A108,'Attendance Dump'!$B$2:$B$400,0),
MATCH(AP$2,'Attendance Dump'!$E$1:$AI$1,0)
),
INDEX('Active Hour''s Dump'!$D$3:$AH$337,
MATCH($C108,'Active Hour''s Dump'!$A$3:$A$337,0),
MATCH(AP$2,'Active Hour''s Dump'!$D$2:$AH$2,0)
))),"")</f>
        <v>P</v>
      </c>
      <c r="AQ108" s="54">
        <f>_xlfn.IFNA(IF(AQ$3="Productivity",
INDEX('Productivity Dump'!$E$4:$AJ$500,
MATCH($A108,'Productivity Dump'!$A$4:$A$500,0),
MATCH(AQ$2,'Productivity Dump'!$E$3:$AJ$3,0)
),
IF(AQ$3="Attendance",
INDEX('Attendance Dump'!$E$2:$AI$400,
MATCH($A108,'Attendance Dump'!$B$2:$B$400,0),
MATCH(AQ$2,'Attendance Dump'!$E$1:$AI$1,0)
),
INDEX('Active Hour''s Dump'!$D$3:$AH$337,
MATCH($C108,'Active Hour''s Dump'!$A$3:$A$337,0),
MATCH(AQ$2,'Active Hour''s Dump'!$D$2:$AH$2,0)
))),"")</f>
        <v>8.75</v>
      </c>
      <c r="AR108" s="13">
        <f>_xlfn.IFNA(IF(AR$3="Productivity",
INDEX('Productivity Dump'!$E$4:$AJ$500,
MATCH($A108,'Productivity Dump'!$A$4:$A$500,0),
MATCH(AR$2,'Productivity Dump'!$E$3:$AJ$3,0)
),
IF(AR$3="Attendance",
INDEX('Attendance Dump'!$E$2:$AI$400,
MATCH($A108,'Attendance Dump'!$B$2:$B$400,0),
MATCH(AR$2,'Attendance Dump'!$E$1:$AI$1,0)
),
INDEX('Active Hour''s Dump'!$D$3:$AH$337,
MATCH($C108,'Active Hour''s Dump'!$A$3:$A$337,0),
MATCH(AR$2,'Active Hour''s Dump'!$D$2:$AH$2,0)
))),"")</f>
        <v>1192.9030000000005</v>
      </c>
      <c r="AS108" s="13" t="str">
        <f>_xlfn.IFNA(IF(AS$3="Productivity",
INDEX('Productivity Dump'!$E$4:$AJ$500,
MATCH($A108,'Productivity Dump'!$A$4:$A$500,0),
MATCH(AS$2,'Productivity Dump'!$E$3:$AJ$3,0)
),
IF(AS$3="Attendance",
INDEX('Attendance Dump'!$E$2:$AI$400,
MATCH($A108,'Attendance Dump'!$B$2:$B$400,0),
MATCH(AS$2,'Attendance Dump'!$E$1:$AI$1,0)
),
INDEX('Active Hour''s Dump'!$D$3:$AH$337,
MATCH($C108,'Active Hour''s Dump'!$A$3:$A$337,0),
MATCH(AS$2,'Active Hour''s Dump'!$D$2:$AH$2,0)
))),"")</f>
        <v>P</v>
      </c>
      <c r="AT108" s="54">
        <f>_xlfn.IFNA(IF(AT$3="Productivity",
INDEX('Productivity Dump'!$E$4:$AJ$500,
MATCH($A108,'Productivity Dump'!$A$4:$A$500,0),
MATCH(AT$2,'Productivity Dump'!$E$3:$AJ$3,0)
),
IF(AT$3="Attendance",
INDEX('Attendance Dump'!$E$2:$AI$400,
MATCH($A108,'Attendance Dump'!$B$2:$B$400,0),
MATCH(AT$2,'Attendance Dump'!$E$1:$AI$1,0)
),
INDEX('Active Hour''s Dump'!$D$3:$AH$337,
MATCH($C108,'Active Hour''s Dump'!$A$3:$A$337,0),
MATCH(AT$2,'Active Hour''s Dump'!$D$2:$AH$2,0)
))),"")</f>
        <v>9.8333333333333304</v>
      </c>
      <c r="AU108" s="13">
        <f>_xlfn.IFNA(IF(AU$3="Productivity",
INDEX('Productivity Dump'!$E$4:$AJ$500,
MATCH($A108,'Productivity Dump'!$A$4:$A$500,0),
MATCH(AU$2,'Productivity Dump'!$E$3:$AJ$3,0)
),
IF(AU$3="Attendance",
INDEX('Attendance Dump'!$E$2:$AI$400,
MATCH($A108,'Attendance Dump'!$B$2:$B$400,0),
MATCH(AU$2,'Attendance Dump'!$E$1:$AI$1,0)
),
INDEX('Active Hour''s Dump'!$D$3:$AH$337,
MATCH($C108,'Active Hour''s Dump'!$A$3:$A$337,0),
MATCH(AU$2,'Active Hour''s Dump'!$D$2:$AH$2,0)
))),"")</f>
        <v>1280.2919999999999</v>
      </c>
      <c r="AV108" s="13" t="str">
        <f>_xlfn.IFNA(IF(AV$3="Productivity",
INDEX('Productivity Dump'!$E$4:$AJ$500,
MATCH($A108,'Productivity Dump'!$A$4:$A$500,0),
MATCH(AV$2,'Productivity Dump'!$E$3:$AJ$3,0)
),
IF(AV$3="Attendance",
INDEX('Attendance Dump'!$E$2:$AI$400,
MATCH($A108,'Attendance Dump'!$B$2:$B$400,0),
MATCH(AV$2,'Attendance Dump'!$E$1:$AI$1,0)
),
INDEX('Active Hour''s Dump'!$D$3:$AH$337,
MATCH($C108,'Active Hour''s Dump'!$A$3:$A$337,0),
MATCH(AV$2,'Active Hour''s Dump'!$D$2:$AH$2,0)
))),"")</f>
        <v>P</v>
      </c>
      <c r="AW108" s="54">
        <f>_xlfn.IFNA(IF(AW$3="Productivity",
INDEX('Productivity Dump'!$E$4:$AJ$500,
MATCH($A108,'Productivity Dump'!$A$4:$A$500,0),
MATCH(AW$2,'Productivity Dump'!$E$3:$AJ$3,0)
),
IF(AW$3="Attendance",
INDEX('Attendance Dump'!$E$2:$AI$400,
MATCH($A108,'Attendance Dump'!$B$2:$B$400,0),
MATCH(AW$2,'Attendance Dump'!$E$1:$AI$1,0)
),
INDEX('Active Hour''s Dump'!$D$3:$AH$337,
MATCH($C108,'Active Hour''s Dump'!$A$3:$A$337,0),
MATCH(AW$2,'Active Hour''s Dump'!$D$2:$AH$2,0)
))),"")</f>
        <v>11.3333333333333</v>
      </c>
      <c r="AX108" s="13">
        <f>_xlfn.IFNA(IF(AX$3="Productivity",
INDEX('Productivity Dump'!$E$4:$AJ$500,
MATCH($A108,'Productivity Dump'!$A$4:$A$500,0),
MATCH(AX$2,'Productivity Dump'!$E$3:$AJ$3,0)
),
IF(AX$3="Attendance",
INDEX('Attendance Dump'!$E$2:$AI$400,
MATCH($A108,'Attendance Dump'!$B$2:$B$400,0),
MATCH(AX$2,'Attendance Dump'!$E$1:$AI$1,0)
),
INDEX('Active Hour''s Dump'!$D$3:$AH$337,
MATCH($C108,'Active Hour''s Dump'!$A$3:$A$337,0),
MATCH(AX$2,'Active Hour''s Dump'!$D$2:$AH$2,0)
))),"")</f>
        <v>1535.6590000000003</v>
      </c>
      <c r="AY108" s="13" t="str">
        <f>_xlfn.IFNA(IF(AY$3="Productivity",
INDEX('Productivity Dump'!$E$4:$AJ$500,
MATCH($A108,'Productivity Dump'!$A$4:$A$500,0),
MATCH(AY$2,'Productivity Dump'!$E$3:$AJ$3,0)
),
IF(AY$3="Attendance",
INDEX('Attendance Dump'!$E$2:$AI$400,
MATCH($A108,'Attendance Dump'!$B$2:$B$400,0),
MATCH(AY$2,'Attendance Dump'!$E$1:$AI$1,0)
),
INDEX('Active Hour''s Dump'!$D$3:$AH$337,
MATCH($C108,'Active Hour''s Dump'!$A$3:$A$337,0),
MATCH(AY$2,'Active Hour''s Dump'!$D$2:$AH$2,0)
))),"")</f>
        <v>P</v>
      </c>
      <c r="AZ108" s="54">
        <f>_xlfn.IFNA(IF(AZ$3="Productivity",
INDEX('Productivity Dump'!$E$4:$AJ$500,
MATCH($A108,'Productivity Dump'!$A$4:$A$500,0),
MATCH(AZ$2,'Productivity Dump'!$E$3:$AJ$3,0)
),
IF(AZ$3="Attendance",
INDEX('Attendance Dump'!$E$2:$AI$400,
MATCH($A108,'Attendance Dump'!$B$2:$B$400,0),
MATCH(AZ$2,'Attendance Dump'!$E$1:$AI$1,0)
),
INDEX('Active Hour''s Dump'!$D$3:$AH$337,
MATCH($C108,'Active Hour''s Dump'!$A$3:$A$337,0),
MATCH(AZ$2,'Active Hour''s Dump'!$D$2:$AH$2,0)
))),"")</f>
        <v>11.5</v>
      </c>
      <c r="BA108" s="13">
        <f>_xlfn.IFNA(IF(BA$3="Productivity",
INDEX('Productivity Dump'!$E$4:$AJ$500,
MATCH($A108,'Productivity Dump'!$A$4:$A$500,0),
MATCH(BA$2,'Productivity Dump'!$E$3:$AJ$3,0)
),
IF(BA$3="Attendance",
INDEX('Attendance Dump'!$E$2:$AI$400,
MATCH($A108,'Attendance Dump'!$B$2:$B$400,0),
MATCH(BA$2,'Attendance Dump'!$E$1:$AI$1,0)
),
INDEX('Active Hour''s Dump'!$D$3:$AH$337,
MATCH($C108,'Active Hour''s Dump'!$A$3:$A$337,0),
MATCH(BA$2,'Active Hour''s Dump'!$D$2:$AH$2,0)
))),"")</f>
        <v>1101.9349999999999</v>
      </c>
      <c r="BB108" s="13" t="str">
        <f>_xlfn.IFNA(IF(BB$3="Productivity",
INDEX('Productivity Dump'!$E$4:$AJ$500,
MATCH($A108,'Productivity Dump'!$A$4:$A$500,0),
MATCH(BB$2,'Productivity Dump'!$E$3:$AJ$3,0)
),
IF(BB$3="Attendance",
INDEX('Attendance Dump'!$E$2:$AI$400,
MATCH($A108,'Attendance Dump'!$B$2:$B$400,0),
MATCH(BB$2,'Attendance Dump'!$E$1:$AI$1,0)
),
INDEX('Active Hour''s Dump'!$D$3:$AH$337,
MATCH($C108,'Active Hour''s Dump'!$A$3:$A$337,0),
MATCH(BB$2,'Active Hour''s Dump'!$D$2:$AH$2,0)
))),"")</f>
        <v>P</v>
      </c>
      <c r="BC108" s="54">
        <f>_xlfn.IFNA(IF(BC$3="Productivity",
INDEX('Productivity Dump'!$E$4:$AJ$500,
MATCH($A108,'Productivity Dump'!$A$4:$A$500,0),
MATCH(BC$2,'Productivity Dump'!$E$3:$AJ$3,0)
),
IF(BC$3="Attendance",
INDEX('Attendance Dump'!$E$2:$AI$400,
MATCH($A108,'Attendance Dump'!$B$2:$B$400,0),
MATCH(BC$2,'Attendance Dump'!$E$1:$AI$1,0)
),
INDEX('Active Hour''s Dump'!$D$3:$AH$337,
MATCH($C108,'Active Hour''s Dump'!$A$3:$A$337,0),
MATCH(BC$2,'Active Hour''s Dump'!$D$2:$AH$2,0)
))),"")</f>
        <v>10.1666666666667</v>
      </c>
      <c r="BD108" s="13">
        <f>_xlfn.IFNA(IF(BD$3="Productivity",
INDEX('Productivity Dump'!$E$4:$AJ$500,
MATCH($A108,'Productivity Dump'!$A$4:$A$500,0),
MATCH(BD$2,'Productivity Dump'!$E$3:$AJ$3,0)
),
IF(BD$3="Attendance",
INDEX('Attendance Dump'!$E$2:$AI$400,
MATCH($A108,'Attendance Dump'!$B$2:$B$400,0),
MATCH(BD$2,'Attendance Dump'!$E$1:$AI$1,0)
),
INDEX('Active Hour''s Dump'!$D$3:$AH$337,
MATCH($C108,'Active Hour''s Dump'!$A$3:$A$337,0),
MATCH(BD$2,'Active Hour''s Dump'!$D$2:$AH$2,0)
))),"")</f>
        <v>568.58500000000004</v>
      </c>
      <c r="BE108" s="13" t="str">
        <f>_xlfn.IFNA(IF(BE$3="Productivity",
INDEX('Productivity Dump'!$E$4:$AJ$500,
MATCH($A108,'Productivity Dump'!$A$4:$A$500,0),
MATCH(BE$2,'Productivity Dump'!$E$3:$AJ$3,0)
),
IF(BE$3="Attendance",
INDEX('Attendance Dump'!$E$2:$AI$400,
MATCH($A108,'Attendance Dump'!$B$2:$B$400,0),
MATCH(BE$2,'Attendance Dump'!$E$1:$AI$1,0)
),
INDEX('Active Hour''s Dump'!$D$3:$AH$337,
MATCH($C108,'Active Hour''s Dump'!$A$3:$A$337,0),
MATCH(BE$2,'Active Hour''s Dump'!$D$2:$AH$2,0)
))),"")</f>
        <v>P</v>
      </c>
      <c r="BF108" s="54">
        <f>_xlfn.IFNA(IF(BF$3="Productivity",
INDEX('Productivity Dump'!$E$4:$AJ$500,
MATCH($A108,'Productivity Dump'!$A$4:$A$500,0),
MATCH(BF$2,'Productivity Dump'!$E$3:$AJ$3,0)
),
IF(BF$3="Attendance",
INDEX('Attendance Dump'!$E$2:$AI$400,
MATCH($A108,'Attendance Dump'!$B$2:$B$400,0),
MATCH(BF$2,'Attendance Dump'!$E$1:$AI$1,0)
),
INDEX('Active Hour''s Dump'!$D$3:$AH$337,
MATCH($C108,'Active Hour''s Dump'!$A$3:$A$337,0),
MATCH(BF$2,'Active Hour''s Dump'!$D$2:$AH$2,0)
))),"")</f>
        <v>6.4166666666666696</v>
      </c>
      <c r="BG108" s="13">
        <f>_xlfn.IFNA(IF(BG$3="Productivity",
INDEX('Productivity Dump'!$E$4:$AJ$500,
MATCH($A108,'Productivity Dump'!$A$4:$A$500,0),
MATCH(BG$2,'Productivity Dump'!$E$3:$AJ$3,0)
),
IF(BG$3="Attendance",
INDEX('Attendance Dump'!$E$2:$AI$400,
MATCH($A108,'Attendance Dump'!$B$2:$B$400,0),
MATCH(BG$2,'Attendance Dump'!$E$1:$AI$1,0)
),
INDEX('Active Hour''s Dump'!$D$3:$AH$337,
MATCH($C108,'Active Hour''s Dump'!$A$3:$A$337,0),
MATCH(BG$2,'Active Hour''s Dump'!$D$2:$AH$2,0)
))),"")</f>
        <v>0</v>
      </c>
      <c r="BH108" s="13" t="str">
        <f>_xlfn.IFNA(IF(BH$3="Productivity",
INDEX('Productivity Dump'!$E$4:$AJ$500,
MATCH($A108,'Productivity Dump'!$A$4:$A$500,0),
MATCH(BH$2,'Productivity Dump'!$E$3:$AJ$3,0)
),
IF(BH$3="Attendance",
INDEX('Attendance Dump'!$E$2:$AI$400,
MATCH($A108,'Attendance Dump'!$B$2:$B$400,0),
MATCH(BH$2,'Attendance Dump'!$E$1:$AI$1,0)
),
INDEX('Active Hour''s Dump'!$D$3:$AH$337,
MATCH($C108,'Active Hour''s Dump'!$A$3:$A$337,0),
MATCH(BH$2,'Active Hour''s Dump'!$D$2:$AH$2,0)
))),"")</f>
        <v>WO</v>
      </c>
      <c r="BI108" s="54">
        <f>_xlfn.IFNA(IF(BI$3="Productivity",
INDEX('Productivity Dump'!$E$4:$AJ$500,
MATCH($A108,'Productivity Dump'!$A$4:$A$500,0),
MATCH(BI$2,'Productivity Dump'!$E$3:$AJ$3,0)
),
IF(BI$3="Attendance",
INDEX('Attendance Dump'!$E$2:$AI$400,
MATCH($A108,'Attendance Dump'!$B$2:$B$400,0),
MATCH(BI$2,'Attendance Dump'!$E$1:$AI$1,0)
),
INDEX('Active Hour''s Dump'!$D$3:$AH$337,
MATCH($C108,'Active Hour''s Dump'!$A$3:$A$337,0),
MATCH(BI$2,'Active Hour''s Dump'!$D$2:$AH$2,0)
))),"")</f>
        <v>0</v>
      </c>
      <c r="BJ108" s="13">
        <f>_xlfn.IFNA(IF(BJ$3="Productivity",
INDEX('Productivity Dump'!$E$4:$AJ$500,
MATCH($A108,'Productivity Dump'!$A$4:$A$500,0),
MATCH(BJ$2,'Productivity Dump'!$E$3:$AJ$3,0)
),
IF(BJ$3="Attendance",
INDEX('Attendance Dump'!$E$2:$AI$400,
MATCH($A108,'Attendance Dump'!$B$2:$B$400,0),
MATCH(BJ$2,'Attendance Dump'!$E$1:$AI$1,0)
),
INDEX('Active Hour''s Dump'!$D$3:$AH$337,
MATCH($C108,'Active Hour''s Dump'!$A$3:$A$337,0),
MATCH(BJ$2,'Active Hour''s Dump'!$D$2:$AH$2,0)
))),"")</f>
        <v>684.29099999999983</v>
      </c>
      <c r="BK108" s="13" t="str">
        <f>_xlfn.IFNA(IF(BK$3="Productivity",
INDEX('Productivity Dump'!$E$4:$AJ$500,
MATCH($A108,'Productivity Dump'!$A$4:$A$500,0),
MATCH(BK$2,'Productivity Dump'!$E$3:$AJ$3,0)
),
IF(BK$3="Attendance",
INDEX('Attendance Dump'!$E$2:$AI$400,
MATCH($A108,'Attendance Dump'!$B$2:$B$400,0),
MATCH(BK$2,'Attendance Dump'!$E$1:$AI$1,0)
),
INDEX('Active Hour''s Dump'!$D$3:$AH$337,
MATCH($C108,'Active Hour''s Dump'!$A$3:$A$337,0),
MATCH(BK$2,'Active Hour''s Dump'!$D$2:$AH$2,0)
))),"")</f>
        <v>P</v>
      </c>
      <c r="BL108" s="54">
        <f>_xlfn.IFNA(IF(BL$3="Productivity",
INDEX('Productivity Dump'!$E$4:$AJ$500,
MATCH($A108,'Productivity Dump'!$A$4:$A$500,0),
MATCH(BL$2,'Productivity Dump'!$E$3:$AJ$3,0)
),
IF(BL$3="Attendance",
INDEX('Attendance Dump'!$E$2:$AI$400,
MATCH($A108,'Attendance Dump'!$B$2:$B$400,0),
MATCH(BL$2,'Attendance Dump'!$E$1:$AI$1,0)
),
INDEX('Active Hour''s Dump'!$D$3:$AH$337,
MATCH($C108,'Active Hour''s Dump'!$A$3:$A$337,0),
MATCH(BL$2,'Active Hour''s Dump'!$D$2:$AH$2,0)
))),"")</f>
        <v>7.0833333333333304</v>
      </c>
      <c r="BM108" s="13">
        <f>_xlfn.IFNA(IF(BM$3="Productivity",
INDEX('Productivity Dump'!$E$4:$AJ$500,
MATCH($A108,'Productivity Dump'!$A$4:$A$500,0),
MATCH(BM$2,'Productivity Dump'!$E$3:$AJ$3,0)
),
IF(BM$3="Attendance",
INDEX('Attendance Dump'!$E$2:$AI$400,
MATCH($A108,'Attendance Dump'!$B$2:$B$400,0),
MATCH(BM$2,'Attendance Dump'!$E$1:$AI$1,0)
),
INDEX('Active Hour''s Dump'!$D$3:$AH$337,
MATCH($C108,'Active Hour''s Dump'!$A$3:$A$337,0),
MATCH(BM$2,'Active Hour''s Dump'!$D$2:$AH$2,0)
))),"")</f>
        <v>1208.384</v>
      </c>
      <c r="BN108" s="13" t="str">
        <f>_xlfn.IFNA(IF(BN$3="Productivity",
INDEX('Productivity Dump'!$E$4:$AJ$500,
MATCH($A108,'Productivity Dump'!$A$4:$A$500,0),
MATCH(BN$2,'Productivity Dump'!$E$3:$AJ$3,0)
),
IF(BN$3="Attendance",
INDEX('Attendance Dump'!$E$2:$AI$400,
MATCH($A108,'Attendance Dump'!$B$2:$B$400,0),
MATCH(BN$2,'Attendance Dump'!$E$1:$AI$1,0)
),
INDEX('Active Hour''s Dump'!$D$3:$AH$337,
MATCH($C108,'Active Hour''s Dump'!$A$3:$A$337,0),
MATCH(BN$2,'Active Hour''s Dump'!$D$2:$AH$2,0)
))),"")</f>
        <v>P</v>
      </c>
      <c r="BO108" s="54">
        <f>_xlfn.IFNA(IF(BO$3="Productivity",
INDEX('Productivity Dump'!$E$4:$AJ$500,
MATCH($A108,'Productivity Dump'!$A$4:$A$500,0),
MATCH(BO$2,'Productivity Dump'!$E$3:$AJ$3,0)
),
IF(BO$3="Attendance",
INDEX('Attendance Dump'!$E$2:$AI$400,
MATCH($A108,'Attendance Dump'!$B$2:$B$400,0),
MATCH(BO$2,'Attendance Dump'!$E$1:$AI$1,0)
),
INDEX('Active Hour''s Dump'!$D$3:$AH$337,
MATCH($C108,'Active Hour''s Dump'!$A$3:$A$337,0),
MATCH(BO$2,'Active Hour''s Dump'!$D$2:$AH$2,0)
))),"")</f>
        <v>11.0833333333333</v>
      </c>
      <c r="BP108" s="13">
        <f>_xlfn.IFNA(IF(BP$3="Productivity",
INDEX('Productivity Dump'!$E$4:$AJ$500,
MATCH($A108,'Productivity Dump'!$A$4:$A$500,0),
MATCH(BP$2,'Productivity Dump'!$E$3:$AJ$3,0)
),
IF(BP$3="Attendance",
INDEX('Attendance Dump'!$E$2:$AI$400,
MATCH($A108,'Attendance Dump'!$B$2:$B$400,0),
MATCH(BP$2,'Attendance Dump'!$E$1:$AI$1,0)
),
INDEX('Active Hour''s Dump'!$D$3:$AH$337,
MATCH($C108,'Active Hour''s Dump'!$A$3:$A$337,0),
MATCH(BP$2,'Active Hour''s Dump'!$D$2:$AH$2,0)
))),"")</f>
        <v>1224.1830000000002</v>
      </c>
      <c r="BQ108" s="13" t="str">
        <f>_xlfn.IFNA(IF(BQ$3="Productivity",
INDEX('Productivity Dump'!$E$4:$AJ$500,
MATCH($A108,'Productivity Dump'!$A$4:$A$500,0),
MATCH(BQ$2,'Productivity Dump'!$E$3:$AJ$3,0)
),
IF(BQ$3="Attendance",
INDEX('Attendance Dump'!$E$2:$AI$400,
MATCH($A108,'Attendance Dump'!$B$2:$B$400,0),
MATCH(BQ$2,'Attendance Dump'!$E$1:$AI$1,0)
),
INDEX('Active Hour''s Dump'!$D$3:$AH$337,
MATCH($C108,'Active Hour''s Dump'!$A$3:$A$337,0),
MATCH(BQ$2,'Active Hour''s Dump'!$D$2:$AH$2,0)
))),"")</f>
        <v>P</v>
      </c>
      <c r="BR108" s="54">
        <f>_xlfn.IFNA(IF(BR$3="Productivity",
INDEX('Productivity Dump'!$E$4:$AJ$500,
MATCH($A108,'Productivity Dump'!$A$4:$A$500,0),
MATCH(BR$2,'Productivity Dump'!$E$3:$AJ$3,0)
),
IF(BR$3="Attendance",
INDEX('Attendance Dump'!$E$2:$AI$400,
MATCH($A108,'Attendance Dump'!$B$2:$B$400,0),
MATCH(BR$2,'Attendance Dump'!$E$1:$AI$1,0)
),
INDEX('Active Hour''s Dump'!$D$3:$AH$337,
MATCH($C108,'Active Hour''s Dump'!$A$3:$A$337,0),
MATCH(BR$2,'Active Hour''s Dump'!$D$2:$AH$2,0)
))),"")</f>
        <v>10.4166666666667</v>
      </c>
      <c r="BS108" s="13">
        <f>_xlfn.IFNA(IF(BS$3="Productivity",
INDEX('Productivity Dump'!$E$4:$AJ$500,
MATCH($A108,'Productivity Dump'!$A$4:$A$500,0),
MATCH(BS$2,'Productivity Dump'!$E$3:$AJ$3,0)
),
IF(BS$3="Attendance",
INDEX('Attendance Dump'!$E$2:$AI$400,
MATCH($A108,'Attendance Dump'!$B$2:$B$400,0),
MATCH(BS$2,'Attendance Dump'!$E$1:$AI$1,0)
),
INDEX('Active Hour''s Dump'!$D$3:$AH$337,
MATCH($C108,'Active Hour''s Dump'!$A$3:$A$337,0),
MATCH(BS$2,'Active Hour''s Dump'!$D$2:$AH$2,0)
))),"")</f>
        <v>1301.7590000000005</v>
      </c>
      <c r="BT108" s="13" t="str">
        <f>_xlfn.IFNA(IF(BT$3="Productivity",
INDEX('Productivity Dump'!$E$4:$AJ$500,
MATCH($A108,'Productivity Dump'!$A$4:$A$500,0),
MATCH(BT$2,'Productivity Dump'!$E$3:$AJ$3,0)
),
IF(BT$3="Attendance",
INDEX('Attendance Dump'!$E$2:$AI$400,
MATCH($A108,'Attendance Dump'!$B$2:$B$400,0),
MATCH(BT$2,'Attendance Dump'!$E$1:$AI$1,0)
),
INDEX('Active Hour''s Dump'!$D$3:$AH$337,
MATCH($C108,'Active Hour''s Dump'!$A$3:$A$337,0),
MATCH(BT$2,'Active Hour''s Dump'!$D$2:$AH$2,0)
))),"")</f>
        <v>H(P)</v>
      </c>
      <c r="BU108" s="54">
        <f>_xlfn.IFNA(IF(BU$3="Productivity",
INDEX('Productivity Dump'!$E$4:$AJ$500,
MATCH($A108,'Productivity Dump'!$A$4:$A$500,0),
MATCH(BU$2,'Productivity Dump'!$E$3:$AJ$3,0)
),
IF(BU$3="Attendance",
INDEX('Attendance Dump'!$E$2:$AI$400,
MATCH($A108,'Attendance Dump'!$B$2:$B$400,0),
MATCH(BU$2,'Attendance Dump'!$E$1:$AI$1,0)
),
INDEX('Active Hour''s Dump'!$D$3:$AH$337,
MATCH($C108,'Active Hour''s Dump'!$A$3:$A$337,0),
MATCH(BU$2,'Active Hour''s Dump'!$D$2:$AH$2,0)
))),"")</f>
        <v>11.3333333333333</v>
      </c>
      <c r="BV108" s="13">
        <f>_xlfn.IFNA(IF(BV$3="Productivity",
INDEX('Productivity Dump'!$E$4:$AJ$500,
MATCH($A108,'Productivity Dump'!$A$4:$A$500,0),
MATCH(BV$2,'Productivity Dump'!$E$3:$AJ$3,0)
),
IF(BV$3="Attendance",
INDEX('Attendance Dump'!$E$2:$AI$400,
MATCH($A108,'Attendance Dump'!$B$2:$B$400,0),
MATCH(BV$2,'Attendance Dump'!$E$1:$AI$1,0)
),
INDEX('Active Hour''s Dump'!$D$3:$AH$337,
MATCH($C108,'Active Hour''s Dump'!$A$3:$A$337,0),
MATCH(BV$2,'Active Hour''s Dump'!$D$2:$AH$2,0)
))),"")</f>
        <v>1093.875</v>
      </c>
      <c r="BW108" s="13" t="str">
        <f>_xlfn.IFNA(IF(BW$3="Productivity",
INDEX('Productivity Dump'!$E$4:$AJ$500,
MATCH($A108,'Productivity Dump'!$A$4:$A$500,0),
MATCH(BW$2,'Productivity Dump'!$E$3:$AJ$3,0)
),
IF(BW$3="Attendance",
INDEX('Attendance Dump'!$E$2:$AI$400,
MATCH($A108,'Attendance Dump'!$B$2:$B$400,0),
MATCH(BW$2,'Attendance Dump'!$E$1:$AI$1,0)
),
INDEX('Active Hour''s Dump'!$D$3:$AH$337,
MATCH($C108,'Active Hour''s Dump'!$A$3:$A$337,0),
MATCH(BW$2,'Active Hour''s Dump'!$D$2:$AH$2,0)
))),"")</f>
        <v>P</v>
      </c>
      <c r="BX108" s="54">
        <f>_xlfn.IFNA(IF(BX$3="Productivity",
INDEX('Productivity Dump'!$E$4:$AJ$500,
MATCH($A108,'Productivity Dump'!$A$4:$A$500,0),
MATCH(BX$2,'Productivity Dump'!$E$3:$AJ$3,0)
),
IF(BX$3="Attendance",
INDEX('Attendance Dump'!$E$2:$AI$400,
MATCH($A108,'Attendance Dump'!$B$2:$B$400,0),
MATCH(BX$2,'Attendance Dump'!$E$1:$AI$1,0)
),
INDEX('Active Hour''s Dump'!$D$3:$AH$337,
MATCH($C108,'Active Hour''s Dump'!$A$3:$A$337,0),
MATCH(BX$2,'Active Hour''s Dump'!$D$2:$AH$2,0)
))),"")</f>
        <v>9.1666666666666696</v>
      </c>
      <c r="BY108" s="13">
        <f>_xlfn.IFNA(IF(BY$3="Productivity",
INDEX('Productivity Dump'!$E$4:$AJ$500,
MATCH($A108,'Productivity Dump'!$A$4:$A$500,0),
MATCH(BY$2,'Productivity Dump'!$E$3:$AJ$3,0)
),
IF(BY$3="Attendance",
INDEX('Attendance Dump'!$E$2:$AI$400,
MATCH($A108,'Attendance Dump'!$B$2:$B$400,0),
MATCH(BY$2,'Attendance Dump'!$E$1:$AI$1,0)
),
INDEX('Active Hour''s Dump'!$D$3:$AH$337,
MATCH($C108,'Active Hour''s Dump'!$A$3:$A$337,0),
MATCH(BY$2,'Active Hour''s Dump'!$D$2:$AH$2,0)
))),"")</f>
        <v>0</v>
      </c>
      <c r="BZ108" s="13" t="str">
        <f>_xlfn.IFNA(IF(BZ$3="Productivity",
INDEX('Productivity Dump'!$E$4:$AJ$500,
MATCH($A108,'Productivity Dump'!$A$4:$A$500,0),
MATCH(BZ$2,'Productivity Dump'!$E$3:$AJ$3,0)
),
IF(BZ$3="Attendance",
INDEX('Attendance Dump'!$E$2:$AI$400,
MATCH($A108,'Attendance Dump'!$B$2:$B$400,0),
MATCH(BZ$2,'Attendance Dump'!$E$1:$AI$1,0)
),
INDEX('Active Hour''s Dump'!$D$3:$AH$337,
MATCH($C108,'Active Hour''s Dump'!$A$3:$A$337,0),
MATCH(BZ$2,'Active Hour''s Dump'!$D$2:$AH$2,0)
))),"")</f>
        <v>PL</v>
      </c>
      <c r="CA108" s="54">
        <f>_xlfn.IFNA(IF(CA$3="Productivity",
INDEX('Productivity Dump'!$E$4:$AJ$500,
MATCH($A108,'Productivity Dump'!$A$4:$A$500,0),
MATCH(CA$2,'Productivity Dump'!$E$3:$AJ$3,0)
),
IF(CA$3="Attendance",
INDEX('Attendance Dump'!$E$2:$AI$400,
MATCH($A108,'Attendance Dump'!$B$2:$B$400,0),
MATCH(CA$2,'Attendance Dump'!$E$1:$AI$1,0)
),
INDEX('Active Hour''s Dump'!$D$3:$AH$337,
MATCH($C108,'Active Hour''s Dump'!$A$3:$A$337,0),
MATCH(CA$2,'Active Hour''s Dump'!$D$2:$AH$2,0)
))),"")</f>
        <v>0</v>
      </c>
      <c r="CB108" s="13">
        <f>_xlfn.IFNA(IF(CB$3="Productivity",
INDEX('Productivity Dump'!$E$4:$AJ$500,
MATCH($A108,'Productivity Dump'!$A$4:$A$500,0),
MATCH(CB$2,'Productivity Dump'!$E$3:$AJ$3,0)
),
IF(CB$3="Attendance",
INDEX('Attendance Dump'!$E$2:$AI$400,
MATCH($A108,'Attendance Dump'!$B$2:$B$400,0),
MATCH(CB$2,'Attendance Dump'!$E$1:$AI$1,0)
),
INDEX('Active Hour''s Dump'!$D$3:$AH$337,
MATCH($C108,'Active Hour''s Dump'!$A$3:$A$337,0),
MATCH(CB$2,'Active Hour''s Dump'!$D$2:$AH$2,0)
))),"")</f>
        <v>0</v>
      </c>
      <c r="CC108" s="13" t="str">
        <f>_xlfn.IFNA(IF(CC$3="Productivity",
INDEX('Productivity Dump'!$E$4:$AJ$500,
MATCH($A108,'Productivity Dump'!$A$4:$A$500,0),
MATCH(CC$2,'Productivity Dump'!$E$3:$AJ$3,0)
),
IF(CC$3="Attendance",
INDEX('Attendance Dump'!$E$2:$AI$400,
MATCH($A108,'Attendance Dump'!$B$2:$B$400,0),
MATCH(CC$2,'Attendance Dump'!$E$1:$AI$1,0)
),
INDEX('Active Hour''s Dump'!$D$3:$AH$337,
MATCH($C108,'Active Hour''s Dump'!$A$3:$A$337,0),
MATCH(CC$2,'Active Hour''s Dump'!$D$2:$AH$2,0)
))),"")</f>
        <v>WO</v>
      </c>
      <c r="CD108" s="54">
        <f>_xlfn.IFNA(IF(CD$3="Productivity",
INDEX('Productivity Dump'!$E$4:$AJ$500,
MATCH($A108,'Productivity Dump'!$A$4:$A$500,0),
MATCH(CD$2,'Productivity Dump'!$E$3:$AJ$3,0)
),
IF(CD$3="Attendance",
INDEX('Attendance Dump'!$E$2:$AI$400,
MATCH($A108,'Attendance Dump'!$B$2:$B$400,0),
MATCH(CD$2,'Attendance Dump'!$E$1:$AI$1,0)
),
INDEX('Active Hour''s Dump'!$D$3:$AH$337,
MATCH($C108,'Active Hour''s Dump'!$A$3:$A$337,0),
MATCH(CD$2,'Active Hour''s Dump'!$D$2:$AH$2,0)
))),"")</f>
        <v>0</v>
      </c>
      <c r="CE108" s="13">
        <f>_xlfn.IFNA(IF(CE$3="Productivity",
INDEX('Productivity Dump'!$E$4:$AJ$500,
MATCH($A108,'Productivity Dump'!$A$4:$A$500,0),
MATCH(CE$2,'Productivity Dump'!$E$3:$AJ$3,0)
),
IF(CE$3="Attendance",
INDEX('Attendance Dump'!$E$2:$AI$400,
MATCH($A108,'Attendance Dump'!$B$2:$B$400,0),
MATCH(CE$2,'Attendance Dump'!$E$1:$AI$1,0)
),
INDEX('Active Hour''s Dump'!$D$3:$AH$337,
MATCH($C108,'Active Hour''s Dump'!$A$3:$A$337,0),
MATCH(CE$2,'Active Hour''s Dump'!$D$2:$AH$2,0)
))),"")</f>
        <v>616.41000000000008</v>
      </c>
      <c r="CF108" s="13" t="str">
        <f>_xlfn.IFNA(IF(CF$3="Productivity",
INDEX('Productivity Dump'!$E$4:$AJ$500,
MATCH($A108,'Productivity Dump'!$A$4:$A$500,0),
MATCH(CF$2,'Productivity Dump'!$E$3:$AJ$3,0)
),
IF(CF$3="Attendance",
INDEX('Attendance Dump'!$E$2:$AI$400,
MATCH($A108,'Attendance Dump'!$B$2:$B$400,0),
MATCH(CF$2,'Attendance Dump'!$E$1:$AI$1,0)
),
INDEX('Active Hour''s Dump'!$D$3:$AH$337,
MATCH($C108,'Active Hour''s Dump'!$A$3:$A$337,0),
MATCH(CF$2,'Active Hour''s Dump'!$D$2:$AH$2,0)
))),"")</f>
        <v>P</v>
      </c>
      <c r="CG108" s="54">
        <f>_xlfn.IFNA(IF(CG$3="Productivity",
INDEX('Productivity Dump'!$E$4:$AJ$500,
MATCH($A108,'Productivity Dump'!$A$4:$A$500,0),
MATCH(CG$2,'Productivity Dump'!$E$3:$AJ$3,0)
),
IF(CG$3="Attendance",
INDEX('Attendance Dump'!$E$2:$AI$400,
MATCH($A108,'Attendance Dump'!$B$2:$B$400,0),
MATCH(CG$2,'Attendance Dump'!$E$1:$AI$1,0)
),
INDEX('Active Hour''s Dump'!$D$3:$AH$337,
MATCH($C108,'Active Hour''s Dump'!$A$3:$A$337,0),
MATCH(CG$2,'Active Hour''s Dump'!$D$2:$AH$2,0)
))),"")</f>
        <v>7.4166666666666696</v>
      </c>
      <c r="CH108" s="13">
        <f>_xlfn.IFNA(IF(CH$3="Productivity",
INDEX('Productivity Dump'!$E$4:$AJ$500,
MATCH($A108,'Productivity Dump'!$A$4:$A$500,0),
MATCH(CH$2,'Productivity Dump'!$E$3:$AJ$3,0)
),
IF(CH$3="Attendance",
INDEX('Attendance Dump'!$E$2:$AI$400,
MATCH($A108,'Attendance Dump'!$B$2:$B$400,0),
MATCH(CH$2,'Attendance Dump'!$E$1:$AI$1,0)
),
INDEX('Active Hour''s Dump'!$D$3:$AH$337,
MATCH($C108,'Active Hour''s Dump'!$A$3:$A$337,0),
MATCH(CH$2,'Active Hour''s Dump'!$D$2:$AH$2,0)
))),"")</f>
        <v>1303.6740000000002</v>
      </c>
      <c r="CI108" s="13" t="str">
        <f>_xlfn.IFNA(IF(CI$3="Productivity",
INDEX('Productivity Dump'!$E$4:$AJ$500,
MATCH($A108,'Productivity Dump'!$A$4:$A$500,0),
MATCH(CI$2,'Productivity Dump'!$E$3:$AJ$3,0)
),
IF(CI$3="Attendance",
INDEX('Attendance Dump'!$E$2:$AI$400,
MATCH($A108,'Attendance Dump'!$B$2:$B$400,0),
MATCH(CI$2,'Attendance Dump'!$E$1:$AI$1,0)
),
INDEX('Active Hour''s Dump'!$D$3:$AH$337,
MATCH($C108,'Active Hour''s Dump'!$A$3:$A$337,0),
MATCH(CI$2,'Active Hour''s Dump'!$D$2:$AH$2,0)
))),"")</f>
        <v>P</v>
      </c>
      <c r="CJ108" s="54">
        <f>_xlfn.IFNA(IF(CJ$3="Productivity",
INDEX('Productivity Dump'!$E$4:$AJ$500,
MATCH($A108,'Productivity Dump'!$A$4:$A$500,0),
MATCH(CJ$2,'Productivity Dump'!$E$3:$AJ$3,0)
),
IF(CJ$3="Attendance",
INDEX('Attendance Dump'!$E$2:$AI$400,
MATCH($A108,'Attendance Dump'!$B$2:$B$400,0),
MATCH(CJ$2,'Attendance Dump'!$E$1:$AI$1,0)
),
INDEX('Active Hour''s Dump'!$D$3:$AH$337,
MATCH($C108,'Active Hour''s Dump'!$A$3:$A$337,0),
MATCH(CJ$2,'Active Hour''s Dump'!$D$2:$AH$2,0)
))),"")</f>
        <v>10.75</v>
      </c>
      <c r="CK108" s="13">
        <f>_xlfn.IFNA(IF(CK$3="Productivity",
INDEX('Productivity Dump'!$E$4:$AJ$500,
MATCH($A108,'Productivity Dump'!$A$4:$A$500,0),
MATCH(CK$2,'Productivity Dump'!$E$3:$AJ$3,0)
),
IF(CK$3="Attendance",
INDEX('Attendance Dump'!$E$2:$AI$400,
MATCH($A108,'Attendance Dump'!$B$2:$B$400,0),
MATCH(CK$2,'Attendance Dump'!$E$1:$AI$1,0)
),
INDEX('Active Hour''s Dump'!$D$3:$AH$337,
MATCH($C108,'Active Hour''s Dump'!$A$3:$A$337,0),
MATCH(CK$2,'Active Hour''s Dump'!$D$2:$AH$2,0)
))),"")</f>
        <v>1254.723</v>
      </c>
      <c r="CL108" s="13" t="str">
        <f>_xlfn.IFNA(IF(CL$3="Productivity",
INDEX('Productivity Dump'!$E$4:$AJ$500,
MATCH($A108,'Productivity Dump'!$A$4:$A$500,0),
MATCH(CL$2,'Productivity Dump'!$E$3:$AJ$3,0)
),
IF(CL$3="Attendance",
INDEX('Attendance Dump'!$E$2:$AI$400,
MATCH($A108,'Attendance Dump'!$B$2:$B$400,0),
MATCH(CL$2,'Attendance Dump'!$E$1:$AI$1,0)
),
INDEX('Active Hour''s Dump'!$D$3:$AH$337,
MATCH($C108,'Active Hour''s Dump'!$A$3:$A$337,0),
MATCH(CL$2,'Active Hour''s Dump'!$D$2:$AH$2,0)
))),"")</f>
        <v>P</v>
      </c>
      <c r="CM108" s="54">
        <f>_xlfn.IFNA(IF(CM$3="Productivity",
INDEX('Productivity Dump'!$E$4:$AJ$500,
MATCH($A108,'Productivity Dump'!$A$4:$A$500,0),
MATCH(CM$2,'Productivity Dump'!$E$3:$AJ$3,0)
),
IF(CM$3="Attendance",
INDEX('Attendance Dump'!$E$2:$AI$400,
MATCH($A108,'Attendance Dump'!$B$2:$B$400,0),
MATCH(CM$2,'Attendance Dump'!$E$1:$AI$1,0)
),
INDEX('Active Hour''s Dump'!$D$3:$AH$337,
MATCH($C108,'Active Hour''s Dump'!$A$3:$A$337,0),
MATCH(CM$2,'Active Hour''s Dump'!$D$2:$AH$2,0)
))),"")</f>
        <v>10.25</v>
      </c>
      <c r="CN108" s="13">
        <f>_xlfn.IFNA(IF(CN$3="Productivity",
INDEX('Productivity Dump'!$E$4:$AJ$500,
MATCH($A108,'Productivity Dump'!$A$4:$A$500,0),
MATCH(CN$2,'Productivity Dump'!$E$3:$AJ$3,0)
),
IF(CN$3="Attendance",
INDEX('Attendance Dump'!$E$2:$AI$400,
MATCH($A108,'Attendance Dump'!$B$2:$B$400,0),
MATCH(CN$2,'Attendance Dump'!$E$1:$AI$1,0)
),
INDEX('Active Hour''s Dump'!$D$3:$AH$337,
MATCH($C108,'Active Hour''s Dump'!$A$3:$A$337,0),
MATCH(CN$2,'Active Hour''s Dump'!$D$2:$AH$2,0)
))),"")</f>
        <v>0</v>
      </c>
      <c r="CO108" s="13">
        <f>_xlfn.IFNA(IF(CO$3="Productivity",
INDEX('Productivity Dump'!$E$4:$AJ$500,
MATCH($A108,'Productivity Dump'!$A$4:$A$500,0),
MATCH(CO$2,'Productivity Dump'!$E$3:$AJ$3,0)
),
IF(CO$3="Attendance",
INDEX('Attendance Dump'!$E$2:$AI$400,
MATCH($A108,'Attendance Dump'!$B$2:$B$400,0),
MATCH(CO$2,'Attendance Dump'!$E$1:$AI$1,0)
),
INDEX('Active Hour''s Dump'!$D$3:$AH$337,
MATCH($C108,'Active Hour''s Dump'!$A$3:$A$337,0),
MATCH(CO$2,'Active Hour''s Dump'!$D$2:$AH$2,0)
))),"")</f>
        <v>0</v>
      </c>
      <c r="CP108" s="54">
        <f>_xlfn.IFNA(IF(CP$3="Productivity",
INDEX('Productivity Dump'!$E$4:$AJ$500,
MATCH($A108,'Productivity Dump'!$A$4:$A$500,0),
MATCH(CP$2,'Productivity Dump'!$E$3:$AJ$3,0)
),
IF(CP$3="Attendance",
INDEX('Attendance Dump'!$E$2:$AI$400,
MATCH($A108,'Attendance Dump'!$B$2:$B$400,0),
MATCH(CP$2,'Attendance Dump'!$E$1:$AI$1,0)
),
INDEX('Active Hour''s Dump'!$D$3:$AH$337,
MATCH($C108,'Active Hour''s Dump'!$A$3:$A$337,0),
MATCH(CP$2,'Active Hour''s Dump'!$D$2:$AH$2,0)
))),"")</f>
        <v>0</v>
      </c>
      <c r="CQ108" s="13">
        <f>_xlfn.IFNA(IF(CQ$3="Productivity",
INDEX('Productivity Dump'!$E$4:$AJ$500,
MATCH($A108,'Productivity Dump'!$A$4:$A$500,0),
MATCH(CQ$2,'Productivity Dump'!$E$3:$AJ$3,0)
),
IF(CQ$3="Attendance",
INDEX('Attendance Dump'!$E$2:$AI$400,
MATCH($A108,'Attendance Dump'!$B$2:$B$400,0),
MATCH(CQ$2,'Attendance Dump'!$E$1:$AI$1,0)
),
INDEX('Active Hour''s Dump'!$D$3:$AH$337,
MATCH($C108,'Active Hour''s Dump'!$A$3:$A$337,0),
MATCH(CQ$2,'Active Hour''s Dump'!$D$2:$AH$2,0)
))),"")</f>
        <v>0</v>
      </c>
      <c r="CR108" s="13">
        <f>_xlfn.IFNA(IF(CR$3="Productivity",
INDEX('Productivity Dump'!$E$4:$AJ$500,
MATCH($A108,'Productivity Dump'!$A$4:$A$500,0),
MATCH(CR$2,'Productivity Dump'!$E$3:$AJ$3,0)
),
IF(CR$3="Attendance",
INDEX('Attendance Dump'!$E$2:$AI$400,
MATCH($A108,'Attendance Dump'!$B$2:$B$400,0),
MATCH(CR$2,'Attendance Dump'!$E$1:$AI$1,0)
),
INDEX('Active Hour''s Dump'!$D$3:$AH$337,
MATCH($C108,'Active Hour''s Dump'!$A$3:$A$337,0),
MATCH(CR$2,'Active Hour''s Dump'!$D$2:$AH$2,0)
))),"")</f>
        <v>0</v>
      </c>
      <c r="CS108" s="54">
        <f>_xlfn.IFNA(IF(CS$3="Productivity",
INDEX('Productivity Dump'!$E$4:$AJ$500,
MATCH($A108,'Productivity Dump'!$A$4:$A$500,0),
MATCH(CS$2,'Productivity Dump'!$E$3:$AJ$3,0)
),
IF(CS$3="Attendance",
INDEX('Attendance Dump'!$E$2:$AI$400,
MATCH($A108,'Attendance Dump'!$B$2:$B$400,0),
MATCH(CS$2,'Attendance Dump'!$E$1:$AI$1,0)
),
INDEX('Active Hour''s Dump'!$D$3:$AH$337,
MATCH($C108,'Active Hour''s Dump'!$A$3:$A$337,0),
MATCH(CS$2,'Active Hour''s Dump'!$D$2:$AH$2,0)
))),"")</f>
        <v>0</v>
      </c>
      <c r="CT108" s="13">
        <f>_xlfn.IFNA(IF(CT$3="Productivity",
INDEX('Productivity Dump'!$E$4:$AJ$500,
MATCH($A108,'Productivity Dump'!$A$4:$A$500,0),
MATCH(CT$2,'Productivity Dump'!$E$3:$AJ$3,0)
),
IF(CT$3="Attendance",
INDEX('Attendance Dump'!$E$2:$AI$400,
MATCH($A108,'Attendance Dump'!$B$2:$B$400,0),
MATCH(CT$2,'Attendance Dump'!$E$1:$AI$1,0)
),
INDEX('Active Hour''s Dump'!$D$3:$AH$337,
MATCH($C108,'Active Hour''s Dump'!$A$3:$A$337,0),
MATCH(CT$2,'Active Hour''s Dump'!$D$2:$AH$2,0)
))),"")</f>
        <v>0</v>
      </c>
      <c r="CU108" s="13">
        <f>_xlfn.IFNA(IF(CU$3="Productivity",
INDEX('Productivity Dump'!$E$4:$AJ$500,
MATCH($A108,'Productivity Dump'!$A$4:$A$500,0),
MATCH(CU$2,'Productivity Dump'!$E$3:$AJ$3,0)
),
IF(CU$3="Attendance",
INDEX('Attendance Dump'!$E$2:$AI$400,
MATCH($A108,'Attendance Dump'!$B$2:$B$400,0),
MATCH(CU$2,'Attendance Dump'!$E$1:$AI$1,0)
),
INDEX('Active Hour''s Dump'!$D$3:$AH$337,
MATCH($C108,'Active Hour''s Dump'!$A$3:$A$337,0),
MATCH(CU$2,'Active Hour''s Dump'!$D$2:$AH$2,0)
))),"")</f>
        <v>0</v>
      </c>
      <c r="CV108" s="54">
        <f>_xlfn.IFNA(IF(CV$3="Productivity",
INDEX('Productivity Dump'!$E$4:$AJ$500,
MATCH($A108,'Productivity Dump'!$A$4:$A$500,0),
MATCH(CV$2,'Productivity Dump'!$E$3:$AJ$3,0)
),
IF(CV$3="Attendance",
INDEX('Attendance Dump'!$E$2:$AI$400,
MATCH($A108,'Attendance Dump'!$B$2:$B$400,0),
MATCH(CV$2,'Attendance Dump'!$E$1:$AI$1,0)
),
INDEX('Active Hour''s Dump'!$D$3:$AH$337,
MATCH($C108,'Active Hour''s Dump'!$A$3:$A$337,0),
MATCH(CV$2,'Active Hour''s Dump'!$D$2:$AH$2,0)
))),"")</f>
        <v>0</v>
      </c>
      <c r="CW108" s="13"/>
      <c r="CX108" s="13"/>
      <c r="CY108" s="54"/>
      <c r="DA108" s="57">
        <f t="shared" si="69"/>
        <v>228.5833333333332</v>
      </c>
      <c r="DB108" s="35">
        <f t="shared" si="70"/>
        <v>25566.648000000008</v>
      </c>
      <c r="DC108" s="35">
        <f t="shared" si="67"/>
        <v>0</v>
      </c>
      <c r="DD108" s="35">
        <f t="shared" ca="1" si="68"/>
        <v>0</v>
      </c>
      <c r="DF108" s="32" cm="1">
        <f t="array" ref="DF108">SUMPRODUCT(
    (MOD(COLUMN(H108:CV108) - COLUMN(H108), 3) = 0) *
    (H108:CV108 = 0) *
    (I108:CW108 = "P") *
    (COUNTIF(UKHoliday, H$2:CV$2) = 0)
)</f>
        <v>0</v>
      </c>
      <c r="DG108" s="33" cm="1">
        <f t="array" ref="DG108">SUMPRODUCT(
  (MOD(COLUMN(H108:CV108) - COLUMN(H108), 3) = 0) *
  (H108:CV108 &gt; 0) *
  (H108:CV108 &lt; 0.5 * IF(((WEEKDAY(H$2:CV$2, 2) = 1) + (WEEKDAY(H$2:CV$2, 2) = 6)), G108, F108)) *
  (I108:CW108 = "P") *
  (COUNTIF(UKHoliday, H$2:CV$2) = 0)
)</f>
        <v>0</v>
      </c>
      <c r="DH108" s="33" cm="1">
        <f t="array" ref="DH108">SUMPRODUCT(
  (MOD(COLUMN(H108:CV108) - COLUMN(H108), 3) = 0) *
  (H108:CV108 &gt; 0.5 * IF(((WEEKDAY(H$2:CV$2, 2) = 1) + (WEEKDAY(H$2:CV$2, 2) = 6)), $G108, $F108)) *
  (H108:CV108 &lt; 0.8 * IF(((WEEKDAY(H$2:CV$2, 2) = 1) + (WEEKDAY(H$2:CV$2, 2) = 6)), $G108, $F108)) *
  (I108:CW108 = "P") *
  (COUNTIF(UKHoliday, H$2:CV$2) = 0)
)</f>
        <v>0</v>
      </c>
      <c r="DI108" s="33" cm="1">
        <f t="array" ref="DI108">SUMPRODUCT(
  (MOD(COLUMN(H108:CV108) - COLUMN(H108), 3) = 0) *
  (H108:CV108 &gt; 0.8 * IF(((WEEKDAY(H$2:CV$2, 2) = 1) + (WEEKDAY(H$2:CV$2, 2) = 6)), $G108, $F108)) *
  (H108:CV108 &lt; 1 * IF(((WEEKDAY(H$2:CV$2, 2) = 1) + (WEEKDAY(H$2:CV$2, 2) = 6)), $G108, $F108)) *
  (I108:CW108 = "P") *
  (COUNTIF(UKHoliday, H$2:CV$2) = 0)
)</f>
        <v>4</v>
      </c>
    </row>
    <row r="109" spans="1:113" x14ac:dyDescent="0.3">
      <c r="A109" s="8" t="s">
        <v>239</v>
      </c>
      <c r="B109" s="8" t="s">
        <v>238</v>
      </c>
      <c r="C109" s="9" t="s">
        <v>699</v>
      </c>
      <c r="D109" s="62" t="s">
        <v>945</v>
      </c>
      <c r="E109" s="35">
        <v>21000</v>
      </c>
      <c r="F109" s="35">
        <f t="shared" si="65"/>
        <v>1050</v>
      </c>
      <c r="G109" s="35">
        <f t="shared" si="66"/>
        <v>525</v>
      </c>
      <c r="H109" s="13">
        <f>_xlfn.IFNA(IF(H$3="Productivity",
INDEX('Productivity Dump'!$E$4:$AJ$500,
MATCH($A109,'Productivity Dump'!$A$4:$A$500,0),
MATCH(H$2,'Productivity Dump'!$E$3:$AJ$3,0)
),
IF(H$3="Attendance",
INDEX('Attendance Dump'!$E$2:$AI$400,
MATCH($A109,'Attendance Dump'!$B$2:$B$400,0),
MATCH(H$2,'Attendance Dump'!$E$1:$AI$1,0)
),
INDEX('Active Hour''s Dump'!$D$3:$AH$337,
MATCH($C109,'Active Hour''s Dump'!$A$3:$A$337,0),
MATCH(H$2,'Active Hour''s Dump'!$D$2:$AH$2,0)
))),"")</f>
        <v>1097.7490000000007</v>
      </c>
      <c r="I109" s="13" t="str">
        <f>_xlfn.IFNA(IF(I$3="Productivity",
INDEX('Productivity Dump'!$E$4:$AJ$500,
MATCH($A109,'Productivity Dump'!$A$4:$A$500,0),
MATCH(I$2,'Productivity Dump'!$E$3:$AJ$3,0)
),
IF(I$3="Attendance",
INDEX('Attendance Dump'!$E$2:$AI$400,
MATCH($A109,'Attendance Dump'!$B$2:$B$400,0),
MATCH(I$2,'Attendance Dump'!$E$1:$AI$1,0)
),
INDEX('Active Hour''s Dump'!$D$3:$AH$337,
MATCH($C109,'Active Hour''s Dump'!$A$3:$A$337,0),
MATCH(I$2,'Active Hour''s Dump'!$D$2:$AH$2,0)
))),"")</f>
        <v>P</v>
      </c>
      <c r="J109" s="54">
        <f>_xlfn.IFNA(IF(J$3="Productivity",
INDEX('Productivity Dump'!$E$4:$AJ$500,
MATCH($A109,'Productivity Dump'!$A$4:$A$500,0),
MATCH(J$2,'Productivity Dump'!$E$3:$AJ$3,0)
),
IF(J$3="Attendance",
INDEX('Attendance Dump'!$E$2:$AI$400,
MATCH($A109,'Attendance Dump'!$B$2:$B$400,0),
MATCH(J$2,'Attendance Dump'!$E$1:$AI$1,0)
),
INDEX('Active Hour''s Dump'!$D$3:$AH$337,
MATCH($C109,'Active Hour''s Dump'!$A$3:$A$337,0),
MATCH(J$2,'Active Hour''s Dump'!$D$2:$AH$2,0)
))),"")</f>
        <v>9</v>
      </c>
      <c r="K109" s="13">
        <f>_xlfn.IFNA(IF(K$3="Productivity",
INDEX('Productivity Dump'!$E$4:$AJ$500,
MATCH($A109,'Productivity Dump'!$A$4:$A$500,0),
MATCH(K$2,'Productivity Dump'!$E$3:$AJ$3,0)
),
IF(K$3="Attendance",
INDEX('Attendance Dump'!$E$2:$AI$400,
MATCH($A109,'Attendance Dump'!$B$2:$B$400,0),
MATCH(K$2,'Attendance Dump'!$E$1:$AI$1,0)
),
INDEX('Active Hour''s Dump'!$D$3:$AH$337,
MATCH($C109,'Active Hour''s Dump'!$A$3:$A$337,0),
MATCH(K$2,'Active Hour''s Dump'!$D$2:$AH$2,0)
))),"")</f>
        <v>1034.5709999999999</v>
      </c>
      <c r="L109" s="13" t="str">
        <f>_xlfn.IFNA(IF(L$3="Productivity",
INDEX('Productivity Dump'!$E$4:$AJ$500,
MATCH($A109,'Productivity Dump'!$A$4:$A$500,0),
MATCH(L$2,'Productivity Dump'!$E$3:$AJ$3,0)
),
IF(L$3="Attendance",
INDEX('Attendance Dump'!$E$2:$AI$400,
MATCH($A109,'Attendance Dump'!$B$2:$B$400,0),
MATCH(L$2,'Attendance Dump'!$E$1:$AI$1,0)
),
INDEX('Active Hour''s Dump'!$D$3:$AH$337,
MATCH($C109,'Active Hour''s Dump'!$A$3:$A$337,0),
MATCH(L$2,'Active Hour''s Dump'!$D$2:$AH$2,0)
))),"")</f>
        <v>P</v>
      </c>
      <c r="M109" s="54">
        <f>_xlfn.IFNA(IF(M$3="Productivity",
INDEX('Productivity Dump'!$E$4:$AJ$500,
MATCH($A109,'Productivity Dump'!$A$4:$A$500,0),
MATCH(M$2,'Productivity Dump'!$E$3:$AJ$3,0)
),
IF(M$3="Attendance",
INDEX('Attendance Dump'!$E$2:$AI$400,
MATCH($A109,'Attendance Dump'!$B$2:$B$400,0),
MATCH(M$2,'Attendance Dump'!$E$1:$AI$1,0)
),
INDEX('Active Hour''s Dump'!$D$3:$AH$337,
MATCH($C109,'Active Hour''s Dump'!$A$3:$A$337,0),
MATCH(M$2,'Active Hour''s Dump'!$D$2:$AH$2,0)
))),"")</f>
        <v>8.75</v>
      </c>
      <c r="N109" s="13">
        <f>_xlfn.IFNA(IF(N$3="Productivity",
INDEX('Productivity Dump'!$E$4:$AJ$500,
MATCH($A109,'Productivity Dump'!$A$4:$A$500,0),
MATCH(N$2,'Productivity Dump'!$E$3:$AJ$3,0)
),
IF(N$3="Attendance",
INDEX('Attendance Dump'!$E$2:$AI$400,
MATCH($A109,'Attendance Dump'!$B$2:$B$400,0),
MATCH(N$2,'Attendance Dump'!$E$1:$AI$1,0)
),
INDEX('Active Hour''s Dump'!$D$3:$AH$337,
MATCH($C109,'Active Hour''s Dump'!$A$3:$A$337,0),
MATCH(N$2,'Active Hour''s Dump'!$D$2:$AH$2,0)
))),"")</f>
        <v>1023.38</v>
      </c>
      <c r="O109" s="13" t="str">
        <f>_xlfn.IFNA(IF(O$3="Productivity",
INDEX('Productivity Dump'!$E$4:$AJ$500,
MATCH($A109,'Productivity Dump'!$A$4:$A$500,0),
MATCH(O$2,'Productivity Dump'!$E$3:$AJ$3,0)
),
IF(O$3="Attendance",
INDEX('Attendance Dump'!$E$2:$AI$400,
MATCH($A109,'Attendance Dump'!$B$2:$B$400,0),
MATCH(O$2,'Attendance Dump'!$E$1:$AI$1,0)
),
INDEX('Active Hour''s Dump'!$D$3:$AH$337,
MATCH($C109,'Active Hour''s Dump'!$A$3:$A$337,0),
MATCH(O$2,'Active Hour''s Dump'!$D$2:$AH$2,0)
))),"")</f>
        <v>P</v>
      </c>
      <c r="P109" s="54">
        <f>_xlfn.IFNA(IF(P$3="Productivity",
INDEX('Productivity Dump'!$E$4:$AJ$500,
MATCH($A109,'Productivity Dump'!$A$4:$A$500,0),
MATCH(P$2,'Productivity Dump'!$E$3:$AJ$3,0)
),
IF(P$3="Attendance",
INDEX('Attendance Dump'!$E$2:$AI$400,
MATCH($A109,'Attendance Dump'!$B$2:$B$400,0),
MATCH(P$2,'Attendance Dump'!$E$1:$AI$1,0)
),
INDEX('Active Hour''s Dump'!$D$3:$AH$337,
MATCH($C109,'Active Hour''s Dump'!$A$3:$A$337,0),
MATCH(P$2,'Active Hour''s Dump'!$D$2:$AH$2,0)
))),"")</f>
        <v>8.5</v>
      </c>
      <c r="Q109" s="13">
        <f>_xlfn.IFNA(IF(Q$3="Productivity",
INDEX('Productivity Dump'!$E$4:$AJ$500,
MATCH($A109,'Productivity Dump'!$A$4:$A$500,0),
MATCH(Q$2,'Productivity Dump'!$E$3:$AJ$3,0)
),
IF(Q$3="Attendance",
INDEX('Attendance Dump'!$E$2:$AI$400,
MATCH($A109,'Attendance Dump'!$B$2:$B$400,0),
MATCH(Q$2,'Attendance Dump'!$E$1:$AI$1,0)
),
INDEX('Active Hour''s Dump'!$D$3:$AH$337,
MATCH($C109,'Active Hour''s Dump'!$A$3:$A$337,0),
MATCH(Q$2,'Active Hour''s Dump'!$D$2:$AH$2,0)
))),"")</f>
        <v>0</v>
      </c>
      <c r="R109" s="13" t="str">
        <f>_xlfn.IFNA(IF(R$3="Productivity",
INDEX('Productivity Dump'!$E$4:$AJ$500,
MATCH($A109,'Productivity Dump'!$A$4:$A$500,0),
MATCH(R$2,'Productivity Dump'!$E$3:$AJ$3,0)
),
IF(R$3="Attendance",
INDEX('Attendance Dump'!$E$2:$AI$400,
MATCH($A109,'Attendance Dump'!$B$2:$B$400,0),
MATCH(R$2,'Attendance Dump'!$E$1:$AI$1,0)
),
INDEX('Active Hour''s Dump'!$D$3:$AH$337,
MATCH($C109,'Active Hour''s Dump'!$A$3:$A$337,0),
MATCH(R$2,'Active Hour''s Dump'!$D$2:$AH$2,0)
))),"")</f>
        <v>WO</v>
      </c>
      <c r="S109" s="54">
        <f>_xlfn.IFNA(IF(S$3="Productivity",
INDEX('Productivity Dump'!$E$4:$AJ$500,
MATCH($A109,'Productivity Dump'!$A$4:$A$500,0),
MATCH(S$2,'Productivity Dump'!$E$3:$AJ$3,0)
),
IF(S$3="Attendance",
INDEX('Attendance Dump'!$E$2:$AI$400,
MATCH($A109,'Attendance Dump'!$B$2:$B$400,0),
MATCH(S$2,'Attendance Dump'!$E$1:$AI$1,0)
),
INDEX('Active Hour''s Dump'!$D$3:$AH$337,
MATCH($C109,'Active Hour''s Dump'!$A$3:$A$337,0),
MATCH(S$2,'Active Hour''s Dump'!$D$2:$AH$2,0)
))),"")</f>
        <v>0</v>
      </c>
      <c r="T109" s="13">
        <f>_xlfn.IFNA(IF(T$3="Productivity",
INDEX('Productivity Dump'!$E$4:$AJ$500,
MATCH($A109,'Productivity Dump'!$A$4:$A$500,0),
MATCH(T$2,'Productivity Dump'!$E$3:$AJ$3,0)
),
IF(T$3="Attendance",
INDEX('Attendance Dump'!$E$2:$AI$400,
MATCH($A109,'Attendance Dump'!$B$2:$B$400,0),
MATCH(T$2,'Attendance Dump'!$E$1:$AI$1,0)
),
INDEX('Active Hour''s Dump'!$D$3:$AH$337,
MATCH($C109,'Active Hour''s Dump'!$A$3:$A$337,0),
MATCH(T$2,'Active Hour''s Dump'!$D$2:$AH$2,0)
))),"")</f>
        <v>782.64400000000001</v>
      </c>
      <c r="U109" s="13" t="str">
        <f>_xlfn.IFNA(IF(U$3="Productivity",
INDEX('Productivity Dump'!$E$4:$AJ$500,
MATCH($A109,'Productivity Dump'!$A$4:$A$500,0),
MATCH(U$2,'Productivity Dump'!$E$3:$AJ$3,0)
),
IF(U$3="Attendance",
INDEX('Attendance Dump'!$E$2:$AI$400,
MATCH($A109,'Attendance Dump'!$B$2:$B$400,0),
MATCH(U$2,'Attendance Dump'!$E$1:$AI$1,0)
),
INDEX('Active Hour''s Dump'!$D$3:$AH$337,
MATCH($C109,'Active Hour''s Dump'!$A$3:$A$337,0),
MATCH(U$2,'Active Hour''s Dump'!$D$2:$AH$2,0)
))),"")</f>
        <v>P</v>
      </c>
      <c r="V109" s="54">
        <f>_xlfn.IFNA(IF(V$3="Productivity",
INDEX('Productivity Dump'!$E$4:$AJ$500,
MATCH($A109,'Productivity Dump'!$A$4:$A$500,0),
MATCH(V$2,'Productivity Dump'!$E$3:$AJ$3,0)
),
IF(V$3="Attendance",
INDEX('Attendance Dump'!$E$2:$AI$400,
MATCH($A109,'Attendance Dump'!$B$2:$B$400,0),
MATCH(V$2,'Attendance Dump'!$E$1:$AI$1,0)
),
INDEX('Active Hour''s Dump'!$D$3:$AH$337,
MATCH($C109,'Active Hour''s Dump'!$A$3:$A$337,0),
MATCH(V$2,'Active Hour''s Dump'!$D$2:$AH$2,0)
))),"")</f>
        <v>6.25</v>
      </c>
      <c r="W109" s="13">
        <f>_xlfn.IFNA(IF(W$3="Productivity",
INDEX('Productivity Dump'!$E$4:$AJ$500,
MATCH($A109,'Productivity Dump'!$A$4:$A$500,0),
MATCH(W$2,'Productivity Dump'!$E$3:$AJ$3,0)
),
IF(W$3="Attendance",
INDEX('Attendance Dump'!$E$2:$AI$400,
MATCH($A109,'Attendance Dump'!$B$2:$B$400,0),
MATCH(W$2,'Attendance Dump'!$E$1:$AI$1,0)
),
INDEX('Active Hour''s Dump'!$D$3:$AH$337,
MATCH($C109,'Active Hour''s Dump'!$A$3:$A$337,0),
MATCH(W$2,'Active Hour''s Dump'!$D$2:$AH$2,0)
))),"")</f>
        <v>991.44100000000003</v>
      </c>
      <c r="X109" s="13" t="str">
        <f>_xlfn.IFNA(IF(X$3="Productivity",
INDEX('Productivity Dump'!$E$4:$AJ$500,
MATCH($A109,'Productivity Dump'!$A$4:$A$500,0),
MATCH(X$2,'Productivity Dump'!$E$3:$AJ$3,0)
),
IF(X$3="Attendance",
INDEX('Attendance Dump'!$E$2:$AI$400,
MATCH($A109,'Attendance Dump'!$B$2:$B$400,0),
MATCH(X$2,'Attendance Dump'!$E$1:$AI$1,0)
),
INDEX('Active Hour''s Dump'!$D$3:$AH$337,
MATCH($C109,'Active Hour''s Dump'!$A$3:$A$337,0),
MATCH(X$2,'Active Hour''s Dump'!$D$2:$AH$2,0)
))),"")</f>
        <v>P</v>
      </c>
      <c r="Y109" s="54">
        <f>_xlfn.IFNA(IF(Y$3="Productivity",
INDEX('Productivity Dump'!$E$4:$AJ$500,
MATCH($A109,'Productivity Dump'!$A$4:$A$500,0),
MATCH(Y$2,'Productivity Dump'!$E$3:$AJ$3,0)
),
IF(Y$3="Attendance",
INDEX('Attendance Dump'!$E$2:$AI$400,
MATCH($A109,'Attendance Dump'!$B$2:$B$400,0),
MATCH(Y$2,'Attendance Dump'!$E$1:$AI$1,0)
),
INDEX('Active Hour''s Dump'!$D$3:$AH$337,
MATCH($C109,'Active Hour''s Dump'!$A$3:$A$337,0),
MATCH(Y$2,'Active Hour''s Dump'!$D$2:$AH$2,0)
))),"")</f>
        <v>9.1666666666666696</v>
      </c>
      <c r="Z109" s="13">
        <f>_xlfn.IFNA(IF(Z$3="Productivity",
INDEX('Productivity Dump'!$E$4:$AJ$500,
MATCH($A109,'Productivity Dump'!$A$4:$A$500,0),
MATCH(Z$2,'Productivity Dump'!$E$3:$AJ$3,0)
),
IF(Z$3="Attendance",
INDEX('Attendance Dump'!$E$2:$AI$400,
MATCH($A109,'Attendance Dump'!$B$2:$B$400,0),
MATCH(Z$2,'Attendance Dump'!$E$1:$AI$1,0)
),
INDEX('Active Hour''s Dump'!$D$3:$AH$337,
MATCH($C109,'Active Hour''s Dump'!$A$3:$A$337,0),
MATCH(Z$2,'Active Hour''s Dump'!$D$2:$AH$2,0)
))),"")</f>
        <v>1068.1860000000001</v>
      </c>
      <c r="AA109" s="13" t="str">
        <f>_xlfn.IFNA(IF(AA$3="Productivity",
INDEX('Productivity Dump'!$E$4:$AJ$500,
MATCH($A109,'Productivity Dump'!$A$4:$A$500,0),
MATCH(AA$2,'Productivity Dump'!$E$3:$AJ$3,0)
),
IF(AA$3="Attendance",
INDEX('Attendance Dump'!$E$2:$AI$400,
MATCH($A109,'Attendance Dump'!$B$2:$B$400,0),
MATCH(AA$2,'Attendance Dump'!$E$1:$AI$1,0)
),
INDEX('Active Hour''s Dump'!$D$3:$AH$337,
MATCH($C109,'Active Hour''s Dump'!$A$3:$A$337,0),
MATCH(AA$2,'Active Hour''s Dump'!$D$2:$AH$2,0)
))),"")</f>
        <v>P</v>
      </c>
      <c r="AB109" s="54">
        <f>_xlfn.IFNA(IF(AB$3="Productivity",
INDEX('Productivity Dump'!$E$4:$AJ$500,
MATCH($A109,'Productivity Dump'!$A$4:$A$500,0),
MATCH(AB$2,'Productivity Dump'!$E$3:$AJ$3,0)
),
IF(AB$3="Attendance",
INDEX('Attendance Dump'!$E$2:$AI$400,
MATCH($A109,'Attendance Dump'!$B$2:$B$400,0),
MATCH(AB$2,'Attendance Dump'!$E$1:$AI$1,0)
),
INDEX('Active Hour''s Dump'!$D$3:$AH$337,
MATCH($C109,'Active Hour''s Dump'!$A$3:$A$337,0),
MATCH(AB$2,'Active Hour''s Dump'!$D$2:$AH$2,0)
))),"")</f>
        <v>8.75</v>
      </c>
      <c r="AC109" s="13">
        <f>_xlfn.IFNA(IF(AC$3="Productivity",
INDEX('Productivity Dump'!$E$4:$AJ$500,
MATCH($A109,'Productivity Dump'!$A$4:$A$500,0),
MATCH(AC$2,'Productivity Dump'!$E$3:$AJ$3,0)
),
IF(AC$3="Attendance",
INDEX('Attendance Dump'!$E$2:$AI$400,
MATCH($A109,'Attendance Dump'!$B$2:$B$400,0),
MATCH(AC$2,'Attendance Dump'!$E$1:$AI$1,0)
),
INDEX('Active Hour''s Dump'!$D$3:$AH$337,
MATCH($C109,'Active Hour''s Dump'!$A$3:$A$337,0),
MATCH(AC$2,'Active Hour''s Dump'!$D$2:$AH$2,0)
))),"")</f>
        <v>1016.9980000000003</v>
      </c>
      <c r="AD109" s="13" t="str">
        <f>_xlfn.IFNA(IF(AD$3="Productivity",
INDEX('Productivity Dump'!$E$4:$AJ$500,
MATCH($A109,'Productivity Dump'!$A$4:$A$500,0),
MATCH(AD$2,'Productivity Dump'!$E$3:$AJ$3,0)
),
IF(AD$3="Attendance",
INDEX('Attendance Dump'!$E$2:$AI$400,
MATCH($A109,'Attendance Dump'!$B$2:$B$400,0),
MATCH(AD$2,'Attendance Dump'!$E$1:$AI$1,0)
),
INDEX('Active Hour''s Dump'!$D$3:$AH$337,
MATCH($C109,'Active Hour''s Dump'!$A$3:$A$337,0),
MATCH(AD$2,'Active Hour''s Dump'!$D$2:$AH$2,0)
))),"")</f>
        <v>P</v>
      </c>
      <c r="AE109" s="54">
        <f>_xlfn.IFNA(IF(AE$3="Productivity",
INDEX('Productivity Dump'!$E$4:$AJ$500,
MATCH($A109,'Productivity Dump'!$A$4:$A$500,0),
MATCH(AE$2,'Productivity Dump'!$E$3:$AJ$3,0)
),
IF(AE$3="Attendance",
INDEX('Attendance Dump'!$E$2:$AI$400,
MATCH($A109,'Attendance Dump'!$B$2:$B$400,0),
MATCH(AE$2,'Attendance Dump'!$E$1:$AI$1,0)
),
INDEX('Active Hour''s Dump'!$D$3:$AH$337,
MATCH($C109,'Active Hour''s Dump'!$A$3:$A$337,0),
MATCH(AE$2,'Active Hour''s Dump'!$D$2:$AH$2,0)
))),"")</f>
        <v>8.75</v>
      </c>
      <c r="AF109" s="13">
        <f>_xlfn.IFNA(IF(AF$3="Productivity",
INDEX('Productivity Dump'!$E$4:$AJ$500,
MATCH($A109,'Productivity Dump'!$A$4:$A$500,0),
MATCH(AF$2,'Productivity Dump'!$E$3:$AJ$3,0)
),
IF(AF$3="Attendance",
INDEX('Attendance Dump'!$E$2:$AI$400,
MATCH($A109,'Attendance Dump'!$B$2:$B$400,0),
MATCH(AF$2,'Attendance Dump'!$E$1:$AI$1,0)
),
INDEX('Active Hour''s Dump'!$D$3:$AH$337,
MATCH($C109,'Active Hour''s Dump'!$A$3:$A$337,0),
MATCH(AF$2,'Active Hour''s Dump'!$D$2:$AH$2,0)
))),"")</f>
        <v>1036.6290000000004</v>
      </c>
      <c r="AG109" s="13" t="str">
        <f>_xlfn.IFNA(IF(AG$3="Productivity",
INDEX('Productivity Dump'!$E$4:$AJ$500,
MATCH($A109,'Productivity Dump'!$A$4:$A$500,0),
MATCH(AG$2,'Productivity Dump'!$E$3:$AJ$3,0)
),
IF(AG$3="Attendance",
INDEX('Attendance Dump'!$E$2:$AI$400,
MATCH($A109,'Attendance Dump'!$B$2:$B$400,0),
MATCH(AG$2,'Attendance Dump'!$E$1:$AI$1,0)
),
INDEX('Active Hour''s Dump'!$D$3:$AH$337,
MATCH($C109,'Active Hour''s Dump'!$A$3:$A$337,0),
MATCH(AG$2,'Active Hour''s Dump'!$D$2:$AH$2,0)
))),"")</f>
        <v>P</v>
      </c>
      <c r="AH109" s="54">
        <f>_xlfn.IFNA(IF(AH$3="Productivity",
INDEX('Productivity Dump'!$E$4:$AJ$500,
MATCH($A109,'Productivity Dump'!$A$4:$A$500,0),
MATCH(AH$2,'Productivity Dump'!$E$3:$AJ$3,0)
),
IF(AH$3="Attendance",
INDEX('Attendance Dump'!$E$2:$AI$400,
MATCH($A109,'Attendance Dump'!$B$2:$B$400,0),
MATCH(AH$2,'Attendance Dump'!$E$1:$AI$1,0)
),
INDEX('Active Hour''s Dump'!$D$3:$AH$337,
MATCH($C109,'Active Hour''s Dump'!$A$3:$A$337,0),
MATCH(AH$2,'Active Hour''s Dump'!$D$2:$AH$2,0)
))),"")</f>
        <v>9.25</v>
      </c>
      <c r="AI109" s="13">
        <f>_xlfn.IFNA(IF(AI$3="Productivity",
INDEX('Productivity Dump'!$E$4:$AJ$500,
MATCH($A109,'Productivity Dump'!$A$4:$A$500,0),
MATCH(AI$2,'Productivity Dump'!$E$3:$AJ$3,0)
),
IF(AI$3="Attendance",
INDEX('Attendance Dump'!$E$2:$AI$400,
MATCH($A109,'Attendance Dump'!$B$2:$B$400,0),
MATCH(AI$2,'Attendance Dump'!$E$1:$AI$1,0)
),
INDEX('Active Hour''s Dump'!$D$3:$AH$337,
MATCH($C109,'Active Hour''s Dump'!$A$3:$A$337,0),
MATCH(AI$2,'Active Hour''s Dump'!$D$2:$AH$2,0)
))),"")</f>
        <v>1074.5030000000002</v>
      </c>
      <c r="AJ109" s="13" t="str">
        <f>_xlfn.IFNA(IF(AJ$3="Productivity",
INDEX('Productivity Dump'!$E$4:$AJ$500,
MATCH($A109,'Productivity Dump'!$A$4:$A$500,0),
MATCH(AJ$2,'Productivity Dump'!$E$3:$AJ$3,0)
),
IF(AJ$3="Attendance",
INDEX('Attendance Dump'!$E$2:$AI$400,
MATCH($A109,'Attendance Dump'!$B$2:$B$400,0),
MATCH(AJ$2,'Attendance Dump'!$E$1:$AI$1,0)
),
INDEX('Active Hour''s Dump'!$D$3:$AH$337,
MATCH($C109,'Active Hour''s Dump'!$A$3:$A$337,0),
MATCH(AJ$2,'Active Hour''s Dump'!$D$2:$AH$2,0)
))),"")</f>
        <v>P</v>
      </c>
      <c r="AK109" s="54">
        <f>_xlfn.IFNA(IF(AK$3="Productivity",
INDEX('Productivity Dump'!$E$4:$AJ$500,
MATCH($A109,'Productivity Dump'!$A$4:$A$500,0),
MATCH(AK$2,'Productivity Dump'!$E$3:$AJ$3,0)
),
IF(AK$3="Attendance",
INDEX('Attendance Dump'!$E$2:$AI$400,
MATCH($A109,'Attendance Dump'!$B$2:$B$400,0),
MATCH(AK$2,'Attendance Dump'!$E$1:$AI$1,0)
),
INDEX('Active Hour''s Dump'!$D$3:$AH$337,
MATCH($C109,'Active Hour''s Dump'!$A$3:$A$337,0),
MATCH(AK$2,'Active Hour''s Dump'!$D$2:$AH$2,0)
))),"")</f>
        <v>8.9166666666666696</v>
      </c>
      <c r="AL109" s="13">
        <f>_xlfn.IFNA(IF(AL$3="Productivity",
INDEX('Productivity Dump'!$E$4:$AJ$500,
MATCH($A109,'Productivity Dump'!$A$4:$A$500,0),
MATCH(AL$2,'Productivity Dump'!$E$3:$AJ$3,0)
),
IF(AL$3="Attendance",
INDEX('Attendance Dump'!$E$2:$AI$400,
MATCH($A109,'Attendance Dump'!$B$2:$B$400,0),
MATCH(AL$2,'Attendance Dump'!$E$1:$AI$1,0)
),
INDEX('Active Hour''s Dump'!$D$3:$AH$337,
MATCH($C109,'Active Hour''s Dump'!$A$3:$A$337,0),
MATCH(AL$2,'Active Hour''s Dump'!$D$2:$AH$2,0)
))),"")</f>
        <v>0</v>
      </c>
      <c r="AM109" s="13" t="str">
        <f>_xlfn.IFNA(IF(AM$3="Productivity",
INDEX('Productivity Dump'!$E$4:$AJ$500,
MATCH($A109,'Productivity Dump'!$A$4:$A$500,0),
MATCH(AM$2,'Productivity Dump'!$E$3:$AJ$3,0)
),
IF(AM$3="Attendance",
INDEX('Attendance Dump'!$E$2:$AI$400,
MATCH($A109,'Attendance Dump'!$B$2:$B$400,0),
MATCH(AM$2,'Attendance Dump'!$E$1:$AI$1,0)
),
INDEX('Active Hour''s Dump'!$D$3:$AH$337,
MATCH($C109,'Active Hour''s Dump'!$A$3:$A$337,0),
MATCH(AM$2,'Active Hour''s Dump'!$D$2:$AH$2,0)
))),"")</f>
        <v>WO</v>
      </c>
      <c r="AN109" s="54">
        <f>_xlfn.IFNA(IF(AN$3="Productivity",
INDEX('Productivity Dump'!$E$4:$AJ$500,
MATCH($A109,'Productivity Dump'!$A$4:$A$500,0),
MATCH(AN$2,'Productivity Dump'!$E$3:$AJ$3,0)
),
IF(AN$3="Attendance",
INDEX('Attendance Dump'!$E$2:$AI$400,
MATCH($A109,'Attendance Dump'!$B$2:$B$400,0),
MATCH(AN$2,'Attendance Dump'!$E$1:$AI$1,0)
),
INDEX('Active Hour''s Dump'!$D$3:$AH$337,
MATCH($C109,'Active Hour''s Dump'!$A$3:$A$337,0),
MATCH(AN$2,'Active Hour''s Dump'!$D$2:$AH$2,0)
))),"")</f>
        <v>0</v>
      </c>
      <c r="AO109" s="13">
        <f>_xlfn.IFNA(IF(AO$3="Productivity",
INDEX('Productivity Dump'!$E$4:$AJ$500,
MATCH($A109,'Productivity Dump'!$A$4:$A$500,0),
MATCH(AO$2,'Productivity Dump'!$E$3:$AJ$3,0)
),
IF(AO$3="Attendance",
INDEX('Attendance Dump'!$E$2:$AI$400,
MATCH($A109,'Attendance Dump'!$B$2:$B$400,0),
MATCH(AO$2,'Attendance Dump'!$E$1:$AI$1,0)
),
INDEX('Active Hour''s Dump'!$D$3:$AH$337,
MATCH($C109,'Active Hour''s Dump'!$A$3:$A$337,0),
MATCH(AO$2,'Active Hour''s Dump'!$D$2:$AH$2,0)
))),"")</f>
        <v>645.45999999999992</v>
      </c>
      <c r="AP109" s="13" t="str">
        <f>_xlfn.IFNA(IF(AP$3="Productivity",
INDEX('Productivity Dump'!$E$4:$AJ$500,
MATCH($A109,'Productivity Dump'!$A$4:$A$500,0),
MATCH(AP$2,'Productivity Dump'!$E$3:$AJ$3,0)
),
IF(AP$3="Attendance",
INDEX('Attendance Dump'!$E$2:$AI$400,
MATCH($A109,'Attendance Dump'!$B$2:$B$400,0),
MATCH(AP$2,'Attendance Dump'!$E$1:$AI$1,0)
),
INDEX('Active Hour''s Dump'!$D$3:$AH$337,
MATCH($C109,'Active Hour''s Dump'!$A$3:$A$337,0),
MATCH(AP$2,'Active Hour''s Dump'!$D$2:$AH$2,0)
))),"")</f>
        <v>P</v>
      </c>
      <c r="AQ109" s="54">
        <f>_xlfn.IFNA(IF(AQ$3="Productivity",
INDEX('Productivity Dump'!$E$4:$AJ$500,
MATCH($A109,'Productivity Dump'!$A$4:$A$500,0),
MATCH(AQ$2,'Productivity Dump'!$E$3:$AJ$3,0)
),
IF(AQ$3="Attendance",
INDEX('Attendance Dump'!$E$2:$AI$400,
MATCH($A109,'Attendance Dump'!$B$2:$B$400,0),
MATCH(AQ$2,'Attendance Dump'!$E$1:$AI$1,0)
),
INDEX('Active Hour''s Dump'!$D$3:$AH$337,
MATCH($C109,'Active Hour''s Dump'!$A$3:$A$337,0),
MATCH(AQ$2,'Active Hour''s Dump'!$D$2:$AH$2,0)
))),"")</f>
        <v>4.8333333333333304</v>
      </c>
      <c r="AR109" s="13">
        <f>_xlfn.IFNA(IF(AR$3="Productivity",
INDEX('Productivity Dump'!$E$4:$AJ$500,
MATCH($A109,'Productivity Dump'!$A$4:$A$500,0),
MATCH(AR$2,'Productivity Dump'!$E$3:$AJ$3,0)
),
IF(AR$3="Attendance",
INDEX('Attendance Dump'!$E$2:$AI$400,
MATCH($A109,'Attendance Dump'!$B$2:$B$400,0),
MATCH(AR$2,'Attendance Dump'!$E$1:$AI$1,0)
),
INDEX('Active Hour''s Dump'!$D$3:$AH$337,
MATCH($C109,'Active Hour''s Dump'!$A$3:$A$337,0),
MATCH(AR$2,'Active Hour''s Dump'!$D$2:$AH$2,0)
))),"")</f>
        <v>1197.7589999999998</v>
      </c>
      <c r="AS109" s="13" t="str">
        <f>_xlfn.IFNA(IF(AS$3="Productivity",
INDEX('Productivity Dump'!$E$4:$AJ$500,
MATCH($A109,'Productivity Dump'!$A$4:$A$500,0),
MATCH(AS$2,'Productivity Dump'!$E$3:$AJ$3,0)
),
IF(AS$3="Attendance",
INDEX('Attendance Dump'!$E$2:$AI$400,
MATCH($A109,'Attendance Dump'!$B$2:$B$400,0),
MATCH(AS$2,'Attendance Dump'!$E$1:$AI$1,0)
),
INDEX('Active Hour''s Dump'!$D$3:$AH$337,
MATCH($C109,'Active Hour''s Dump'!$A$3:$A$337,0),
MATCH(AS$2,'Active Hour''s Dump'!$D$2:$AH$2,0)
))),"")</f>
        <v>P</v>
      </c>
      <c r="AT109" s="54">
        <f>_xlfn.IFNA(IF(AT$3="Productivity",
INDEX('Productivity Dump'!$E$4:$AJ$500,
MATCH($A109,'Productivity Dump'!$A$4:$A$500,0),
MATCH(AT$2,'Productivity Dump'!$E$3:$AJ$3,0)
),
IF(AT$3="Attendance",
INDEX('Attendance Dump'!$E$2:$AI$400,
MATCH($A109,'Attendance Dump'!$B$2:$B$400,0),
MATCH(AT$2,'Attendance Dump'!$E$1:$AI$1,0)
),
INDEX('Active Hour''s Dump'!$D$3:$AH$337,
MATCH($C109,'Active Hour''s Dump'!$A$3:$A$337,0),
MATCH(AT$2,'Active Hour''s Dump'!$D$2:$AH$2,0)
))),"")</f>
        <v>9</v>
      </c>
      <c r="AU109" s="13">
        <f>_xlfn.IFNA(IF(AU$3="Productivity",
INDEX('Productivity Dump'!$E$4:$AJ$500,
MATCH($A109,'Productivity Dump'!$A$4:$A$500,0),
MATCH(AU$2,'Productivity Dump'!$E$3:$AJ$3,0)
),
IF(AU$3="Attendance",
INDEX('Attendance Dump'!$E$2:$AI$400,
MATCH($A109,'Attendance Dump'!$B$2:$B$400,0),
MATCH(AU$2,'Attendance Dump'!$E$1:$AI$1,0)
),
INDEX('Active Hour''s Dump'!$D$3:$AH$337,
MATCH($C109,'Active Hour''s Dump'!$A$3:$A$337,0),
MATCH(AU$2,'Active Hour''s Dump'!$D$2:$AH$2,0)
))),"")</f>
        <v>1030.1560000000002</v>
      </c>
      <c r="AV109" s="13" t="str">
        <f>_xlfn.IFNA(IF(AV$3="Productivity",
INDEX('Productivity Dump'!$E$4:$AJ$500,
MATCH($A109,'Productivity Dump'!$A$4:$A$500,0),
MATCH(AV$2,'Productivity Dump'!$E$3:$AJ$3,0)
),
IF(AV$3="Attendance",
INDEX('Attendance Dump'!$E$2:$AI$400,
MATCH($A109,'Attendance Dump'!$B$2:$B$400,0),
MATCH(AV$2,'Attendance Dump'!$E$1:$AI$1,0)
),
INDEX('Active Hour''s Dump'!$D$3:$AH$337,
MATCH($C109,'Active Hour''s Dump'!$A$3:$A$337,0),
MATCH(AV$2,'Active Hour''s Dump'!$D$2:$AH$2,0)
))),"")</f>
        <v>P</v>
      </c>
      <c r="AW109" s="54">
        <f>_xlfn.IFNA(IF(AW$3="Productivity",
INDEX('Productivity Dump'!$E$4:$AJ$500,
MATCH($A109,'Productivity Dump'!$A$4:$A$500,0),
MATCH(AW$2,'Productivity Dump'!$E$3:$AJ$3,0)
),
IF(AW$3="Attendance",
INDEX('Attendance Dump'!$E$2:$AI$400,
MATCH($A109,'Attendance Dump'!$B$2:$B$400,0),
MATCH(AW$2,'Attendance Dump'!$E$1:$AI$1,0)
),
INDEX('Active Hour''s Dump'!$D$3:$AH$337,
MATCH($C109,'Active Hour''s Dump'!$A$3:$A$337,0),
MATCH(AW$2,'Active Hour''s Dump'!$D$2:$AH$2,0)
))),"")</f>
        <v>8.5833333333333304</v>
      </c>
      <c r="AX109" s="13">
        <f>_xlfn.IFNA(IF(AX$3="Productivity",
INDEX('Productivity Dump'!$E$4:$AJ$500,
MATCH($A109,'Productivity Dump'!$A$4:$A$500,0),
MATCH(AX$2,'Productivity Dump'!$E$3:$AJ$3,0)
),
IF(AX$3="Attendance",
INDEX('Attendance Dump'!$E$2:$AI$400,
MATCH($A109,'Attendance Dump'!$B$2:$B$400,0),
MATCH(AX$2,'Attendance Dump'!$E$1:$AI$1,0)
),
INDEX('Active Hour''s Dump'!$D$3:$AH$337,
MATCH($C109,'Active Hour''s Dump'!$A$3:$A$337,0),
MATCH(AX$2,'Active Hour''s Dump'!$D$2:$AH$2,0)
))),"")</f>
        <v>1171.999</v>
      </c>
      <c r="AY109" s="13" t="str">
        <f>_xlfn.IFNA(IF(AY$3="Productivity",
INDEX('Productivity Dump'!$E$4:$AJ$500,
MATCH($A109,'Productivity Dump'!$A$4:$A$500,0),
MATCH(AY$2,'Productivity Dump'!$E$3:$AJ$3,0)
),
IF(AY$3="Attendance",
INDEX('Attendance Dump'!$E$2:$AI$400,
MATCH($A109,'Attendance Dump'!$B$2:$B$400,0),
MATCH(AY$2,'Attendance Dump'!$E$1:$AI$1,0)
),
INDEX('Active Hour''s Dump'!$D$3:$AH$337,
MATCH($C109,'Active Hour''s Dump'!$A$3:$A$337,0),
MATCH(AY$2,'Active Hour''s Dump'!$D$2:$AH$2,0)
))),"")</f>
        <v>P</v>
      </c>
      <c r="AZ109" s="54">
        <f>_xlfn.IFNA(IF(AZ$3="Productivity",
INDEX('Productivity Dump'!$E$4:$AJ$500,
MATCH($A109,'Productivity Dump'!$A$4:$A$500,0),
MATCH(AZ$2,'Productivity Dump'!$E$3:$AJ$3,0)
),
IF(AZ$3="Attendance",
INDEX('Attendance Dump'!$E$2:$AI$400,
MATCH($A109,'Attendance Dump'!$B$2:$B$400,0),
MATCH(AZ$2,'Attendance Dump'!$E$1:$AI$1,0)
),
INDEX('Active Hour''s Dump'!$D$3:$AH$337,
MATCH($C109,'Active Hour''s Dump'!$A$3:$A$337,0),
MATCH(AZ$2,'Active Hour''s Dump'!$D$2:$AH$2,0)
))),"")</f>
        <v>8.6666666666666696</v>
      </c>
      <c r="BA109" s="13">
        <f>_xlfn.IFNA(IF(BA$3="Productivity",
INDEX('Productivity Dump'!$E$4:$AJ$500,
MATCH($A109,'Productivity Dump'!$A$4:$A$500,0),
MATCH(BA$2,'Productivity Dump'!$E$3:$AJ$3,0)
),
IF(BA$3="Attendance",
INDEX('Attendance Dump'!$E$2:$AI$400,
MATCH($A109,'Attendance Dump'!$B$2:$B$400,0),
MATCH(BA$2,'Attendance Dump'!$E$1:$AI$1,0)
),
INDEX('Active Hour''s Dump'!$D$3:$AH$337,
MATCH($C109,'Active Hour''s Dump'!$A$3:$A$337,0),
MATCH(BA$2,'Active Hour''s Dump'!$D$2:$AH$2,0)
))),"")</f>
        <v>1031.396</v>
      </c>
      <c r="BB109" s="13" t="str">
        <f>_xlfn.IFNA(IF(BB$3="Productivity",
INDEX('Productivity Dump'!$E$4:$AJ$500,
MATCH($A109,'Productivity Dump'!$A$4:$A$500,0),
MATCH(BB$2,'Productivity Dump'!$E$3:$AJ$3,0)
),
IF(BB$3="Attendance",
INDEX('Attendance Dump'!$E$2:$AI$400,
MATCH($A109,'Attendance Dump'!$B$2:$B$400,0),
MATCH(BB$2,'Attendance Dump'!$E$1:$AI$1,0)
),
INDEX('Active Hour''s Dump'!$D$3:$AH$337,
MATCH($C109,'Active Hour''s Dump'!$A$3:$A$337,0),
MATCH(BB$2,'Active Hour''s Dump'!$D$2:$AH$2,0)
))),"")</f>
        <v>P</v>
      </c>
      <c r="BC109" s="54">
        <f>_xlfn.IFNA(IF(BC$3="Productivity",
INDEX('Productivity Dump'!$E$4:$AJ$500,
MATCH($A109,'Productivity Dump'!$A$4:$A$500,0),
MATCH(BC$2,'Productivity Dump'!$E$3:$AJ$3,0)
),
IF(BC$3="Attendance",
INDEX('Attendance Dump'!$E$2:$AI$400,
MATCH($A109,'Attendance Dump'!$B$2:$B$400,0),
MATCH(BC$2,'Attendance Dump'!$E$1:$AI$1,0)
),
INDEX('Active Hour''s Dump'!$D$3:$AH$337,
MATCH($C109,'Active Hour''s Dump'!$A$3:$A$337,0),
MATCH(BC$2,'Active Hour''s Dump'!$D$2:$AH$2,0)
))),"")</f>
        <v>9</v>
      </c>
      <c r="BD109" s="13">
        <f>_xlfn.IFNA(IF(BD$3="Productivity",
INDEX('Productivity Dump'!$E$4:$AJ$500,
MATCH($A109,'Productivity Dump'!$A$4:$A$500,0),
MATCH(BD$2,'Productivity Dump'!$E$3:$AJ$3,0)
),
IF(BD$3="Attendance",
INDEX('Attendance Dump'!$E$2:$AI$400,
MATCH($A109,'Attendance Dump'!$B$2:$B$400,0),
MATCH(BD$2,'Attendance Dump'!$E$1:$AI$1,0)
),
INDEX('Active Hour''s Dump'!$D$3:$AH$337,
MATCH($C109,'Active Hour''s Dump'!$A$3:$A$337,0),
MATCH(BD$2,'Active Hour''s Dump'!$D$2:$AH$2,0)
))),"")</f>
        <v>800.36900000000003</v>
      </c>
      <c r="BE109" s="13" t="str">
        <f>_xlfn.IFNA(IF(BE$3="Productivity",
INDEX('Productivity Dump'!$E$4:$AJ$500,
MATCH($A109,'Productivity Dump'!$A$4:$A$500,0),
MATCH(BE$2,'Productivity Dump'!$E$3:$AJ$3,0)
),
IF(BE$3="Attendance",
INDEX('Attendance Dump'!$E$2:$AI$400,
MATCH($A109,'Attendance Dump'!$B$2:$B$400,0),
MATCH(BE$2,'Attendance Dump'!$E$1:$AI$1,0)
),
INDEX('Active Hour''s Dump'!$D$3:$AH$337,
MATCH($C109,'Active Hour''s Dump'!$A$3:$A$337,0),
MATCH(BE$2,'Active Hour''s Dump'!$D$2:$AH$2,0)
))),"")</f>
        <v>P</v>
      </c>
      <c r="BF109" s="54">
        <f>_xlfn.IFNA(IF(BF$3="Productivity",
INDEX('Productivity Dump'!$E$4:$AJ$500,
MATCH($A109,'Productivity Dump'!$A$4:$A$500,0),
MATCH(BF$2,'Productivity Dump'!$E$3:$AJ$3,0)
),
IF(BF$3="Attendance",
INDEX('Attendance Dump'!$E$2:$AI$400,
MATCH($A109,'Attendance Dump'!$B$2:$B$400,0),
MATCH(BF$2,'Attendance Dump'!$E$1:$AI$1,0)
),
INDEX('Active Hour''s Dump'!$D$3:$AH$337,
MATCH($C109,'Active Hour''s Dump'!$A$3:$A$337,0),
MATCH(BF$2,'Active Hour''s Dump'!$D$2:$AH$2,0)
))),"")</f>
        <v>7.25</v>
      </c>
      <c r="BG109" s="13">
        <f>_xlfn.IFNA(IF(BG$3="Productivity",
INDEX('Productivity Dump'!$E$4:$AJ$500,
MATCH($A109,'Productivity Dump'!$A$4:$A$500,0),
MATCH(BG$2,'Productivity Dump'!$E$3:$AJ$3,0)
),
IF(BG$3="Attendance",
INDEX('Attendance Dump'!$E$2:$AI$400,
MATCH($A109,'Attendance Dump'!$B$2:$B$400,0),
MATCH(BG$2,'Attendance Dump'!$E$1:$AI$1,0)
),
INDEX('Active Hour''s Dump'!$D$3:$AH$337,
MATCH($C109,'Active Hour''s Dump'!$A$3:$A$337,0),
MATCH(BG$2,'Active Hour''s Dump'!$D$2:$AH$2,0)
))),"")</f>
        <v>0</v>
      </c>
      <c r="BH109" s="13" t="str">
        <f>_xlfn.IFNA(IF(BH$3="Productivity",
INDEX('Productivity Dump'!$E$4:$AJ$500,
MATCH($A109,'Productivity Dump'!$A$4:$A$500,0),
MATCH(BH$2,'Productivity Dump'!$E$3:$AJ$3,0)
),
IF(BH$3="Attendance",
INDEX('Attendance Dump'!$E$2:$AI$400,
MATCH($A109,'Attendance Dump'!$B$2:$B$400,0),
MATCH(BH$2,'Attendance Dump'!$E$1:$AI$1,0)
),
INDEX('Active Hour''s Dump'!$D$3:$AH$337,
MATCH($C109,'Active Hour''s Dump'!$A$3:$A$337,0),
MATCH(BH$2,'Active Hour''s Dump'!$D$2:$AH$2,0)
))),"")</f>
        <v>WO</v>
      </c>
      <c r="BI109" s="54">
        <f>_xlfn.IFNA(IF(BI$3="Productivity",
INDEX('Productivity Dump'!$E$4:$AJ$500,
MATCH($A109,'Productivity Dump'!$A$4:$A$500,0),
MATCH(BI$2,'Productivity Dump'!$E$3:$AJ$3,0)
),
IF(BI$3="Attendance",
INDEX('Attendance Dump'!$E$2:$AI$400,
MATCH($A109,'Attendance Dump'!$B$2:$B$400,0),
MATCH(BI$2,'Attendance Dump'!$E$1:$AI$1,0)
),
INDEX('Active Hour''s Dump'!$D$3:$AH$337,
MATCH($C109,'Active Hour''s Dump'!$A$3:$A$337,0),
MATCH(BI$2,'Active Hour''s Dump'!$D$2:$AH$2,0)
))),"")</f>
        <v>0</v>
      </c>
      <c r="BJ109" s="13">
        <f>_xlfn.IFNA(IF(BJ$3="Productivity",
INDEX('Productivity Dump'!$E$4:$AJ$500,
MATCH($A109,'Productivity Dump'!$A$4:$A$500,0),
MATCH(BJ$2,'Productivity Dump'!$E$3:$AJ$3,0)
),
IF(BJ$3="Attendance",
INDEX('Attendance Dump'!$E$2:$AI$400,
MATCH($A109,'Attendance Dump'!$B$2:$B$400,0),
MATCH(BJ$2,'Attendance Dump'!$E$1:$AI$1,0)
),
INDEX('Active Hour''s Dump'!$D$3:$AH$337,
MATCH($C109,'Active Hour''s Dump'!$A$3:$A$337,0),
MATCH(BJ$2,'Active Hour''s Dump'!$D$2:$AH$2,0)
))),"")</f>
        <v>681.21300000000019</v>
      </c>
      <c r="BK109" s="13" t="str">
        <f>_xlfn.IFNA(IF(BK$3="Productivity",
INDEX('Productivity Dump'!$E$4:$AJ$500,
MATCH($A109,'Productivity Dump'!$A$4:$A$500,0),
MATCH(BK$2,'Productivity Dump'!$E$3:$AJ$3,0)
),
IF(BK$3="Attendance",
INDEX('Attendance Dump'!$E$2:$AI$400,
MATCH($A109,'Attendance Dump'!$B$2:$B$400,0),
MATCH(BK$2,'Attendance Dump'!$E$1:$AI$1,0)
),
INDEX('Active Hour''s Dump'!$D$3:$AH$337,
MATCH($C109,'Active Hour''s Dump'!$A$3:$A$337,0),
MATCH(BK$2,'Active Hour''s Dump'!$D$2:$AH$2,0)
))),"")</f>
        <v>P</v>
      </c>
      <c r="BL109" s="54">
        <f>_xlfn.IFNA(IF(BL$3="Productivity",
INDEX('Productivity Dump'!$E$4:$AJ$500,
MATCH($A109,'Productivity Dump'!$A$4:$A$500,0),
MATCH(BL$2,'Productivity Dump'!$E$3:$AJ$3,0)
),
IF(BL$3="Attendance",
INDEX('Attendance Dump'!$E$2:$AI$400,
MATCH($A109,'Attendance Dump'!$B$2:$B$400,0),
MATCH(BL$2,'Attendance Dump'!$E$1:$AI$1,0)
),
INDEX('Active Hour''s Dump'!$D$3:$AH$337,
MATCH($C109,'Active Hour''s Dump'!$A$3:$A$337,0),
MATCH(BL$2,'Active Hour''s Dump'!$D$2:$AH$2,0)
))),"")</f>
        <v>5.8333333333333304</v>
      </c>
      <c r="BM109" s="13">
        <f>_xlfn.IFNA(IF(BM$3="Productivity",
INDEX('Productivity Dump'!$E$4:$AJ$500,
MATCH($A109,'Productivity Dump'!$A$4:$A$500,0),
MATCH(BM$2,'Productivity Dump'!$E$3:$AJ$3,0)
),
IF(BM$3="Attendance",
INDEX('Attendance Dump'!$E$2:$AI$400,
MATCH($A109,'Attendance Dump'!$B$2:$B$400,0),
MATCH(BM$2,'Attendance Dump'!$E$1:$AI$1,0)
),
INDEX('Active Hour''s Dump'!$D$3:$AH$337,
MATCH($C109,'Active Hour''s Dump'!$A$3:$A$337,0),
MATCH(BM$2,'Active Hour''s Dump'!$D$2:$AH$2,0)
))),"")</f>
        <v>1300.3639999999996</v>
      </c>
      <c r="BN109" s="13" t="str">
        <f>_xlfn.IFNA(IF(BN$3="Productivity",
INDEX('Productivity Dump'!$E$4:$AJ$500,
MATCH($A109,'Productivity Dump'!$A$4:$A$500,0),
MATCH(BN$2,'Productivity Dump'!$E$3:$AJ$3,0)
),
IF(BN$3="Attendance",
INDEX('Attendance Dump'!$E$2:$AI$400,
MATCH($A109,'Attendance Dump'!$B$2:$B$400,0),
MATCH(BN$2,'Attendance Dump'!$E$1:$AI$1,0)
),
INDEX('Active Hour''s Dump'!$D$3:$AH$337,
MATCH($C109,'Active Hour''s Dump'!$A$3:$A$337,0),
MATCH(BN$2,'Active Hour''s Dump'!$D$2:$AH$2,0)
))),"")</f>
        <v>P</v>
      </c>
      <c r="BO109" s="54">
        <f>_xlfn.IFNA(IF(BO$3="Productivity",
INDEX('Productivity Dump'!$E$4:$AJ$500,
MATCH($A109,'Productivity Dump'!$A$4:$A$500,0),
MATCH(BO$2,'Productivity Dump'!$E$3:$AJ$3,0)
),
IF(BO$3="Attendance",
INDEX('Attendance Dump'!$E$2:$AI$400,
MATCH($A109,'Attendance Dump'!$B$2:$B$400,0),
MATCH(BO$2,'Attendance Dump'!$E$1:$AI$1,0)
),
INDEX('Active Hour''s Dump'!$D$3:$AH$337,
MATCH($C109,'Active Hour''s Dump'!$A$3:$A$337,0),
MATCH(BO$2,'Active Hour''s Dump'!$D$2:$AH$2,0)
))),"")</f>
        <v>10.6666666666667</v>
      </c>
      <c r="BP109" s="13">
        <f>_xlfn.IFNA(IF(BP$3="Productivity",
INDEX('Productivity Dump'!$E$4:$AJ$500,
MATCH($A109,'Productivity Dump'!$A$4:$A$500,0),
MATCH(BP$2,'Productivity Dump'!$E$3:$AJ$3,0)
),
IF(BP$3="Attendance",
INDEX('Attendance Dump'!$E$2:$AI$400,
MATCH($A109,'Attendance Dump'!$B$2:$B$400,0),
MATCH(BP$2,'Attendance Dump'!$E$1:$AI$1,0)
),
INDEX('Active Hour''s Dump'!$D$3:$AH$337,
MATCH($C109,'Active Hour''s Dump'!$A$3:$A$337,0),
MATCH(BP$2,'Active Hour''s Dump'!$D$2:$AH$2,0)
))),"")</f>
        <v>1225.5720000000003</v>
      </c>
      <c r="BQ109" s="13" t="str">
        <f>_xlfn.IFNA(IF(BQ$3="Productivity",
INDEX('Productivity Dump'!$E$4:$AJ$500,
MATCH($A109,'Productivity Dump'!$A$4:$A$500,0),
MATCH(BQ$2,'Productivity Dump'!$E$3:$AJ$3,0)
),
IF(BQ$3="Attendance",
INDEX('Attendance Dump'!$E$2:$AI$400,
MATCH($A109,'Attendance Dump'!$B$2:$B$400,0),
MATCH(BQ$2,'Attendance Dump'!$E$1:$AI$1,0)
),
INDEX('Active Hour''s Dump'!$D$3:$AH$337,
MATCH($C109,'Active Hour''s Dump'!$A$3:$A$337,0),
MATCH(BQ$2,'Active Hour''s Dump'!$D$2:$AH$2,0)
))),"")</f>
        <v>P</v>
      </c>
      <c r="BR109" s="54">
        <f>_xlfn.IFNA(IF(BR$3="Productivity",
INDEX('Productivity Dump'!$E$4:$AJ$500,
MATCH($A109,'Productivity Dump'!$A$4:$A$500,0),
MATCH(BR$2,'Productivity Dump'!$E$3:$AJ$3,0)
),
IF(BR$3="Attendance",
INDEX('Attendance Dump'!$E$2:$AI$400,
MATCH($A109,'Attendance Dump'!$B$2:$B$400,0),
MATCH(BR$2,'Attendance Dump'!$E$1:$AI$1,0)
),
INDEX('Active Hour''s Dump'!$D$3:$AH$337,
MATCH($C109,'Active Hour''s Dump'!$A$3:$A$337,0),
MATCH(BR$2,'Active Hour''s Dump'!$D$2:$AH$2,0)
))),"")</f>
        <v>10</v>
      </c>
      <c r="BS109" s="13">
        <f>_xlfn.IFNA(IF(BS$3="Productivity",
INDEX('Productivity Dump'!$E$4:$AJ$500,
MATCH($A109,'Productivity Dump'!$A$4:$A$500,0),
MATCH(BS$2,'Productivity Dump'!$E$3:$AJ$3,0)
),
IF(BS$3="Attendance",
INDEX('Attendance Dump'!$E$2:$AI$400,
MATCH($A109,'Attendance Dump'!$B$2:$B$400,0),
MATCH(BS$2,'Attendance Dump'!$E$1:$AI$1,0)
),
INDEX('Active Hour''s Dump'!$D$3:$AH$337,
MATCH($C109,'Active Hour''s Dump'!$A$3:$A$337,0),
MATCH(BS$2,'Active Hour''s Dump'!$D$2:$AH$2,0)
))),"")</f>
        <v>1156.1700000000003</v>
      </c>
      <c r="BT109" s="13" t="str">
        <f>_xlfn.IFNA(IF(BT$3="Productivity",
INDEX('Productivity Dump'!$E$4:$AJ$500,
MATCH($A109,'Productivity Dump'!$A$4:$A$500,0),
MATCH(BT$2,'Productivity Dump'!$E$3:$AJ$3,0)
),
IF(BT$3="Attendance",
INDEX('Attendance Dump'!$E$2:$AI$400,
MATCH($A109,'Attendance Dump'!$B$2:$B$400,0),
MATCH(BT$2,'Attendance Dump'!$E$1:$AI$1,0)
),
INDEX('Active Hour''s Dump'!$D$3:$AH$337,
MATCH($C109,'Active Hour''s Dump'!$A$3:$A$337,0),
MATCH(BT$2,'Active Hour''s Dump'!$D$2:$AH$2,0)
))),"")</f>
        <v>H(P)</v>
      </c>
      <c r="BU109" s="54">
        <f>_xlfn.IFNA(IF(BU$3="Productivity",
INDEX('Productivity Dump'!$E$4:$AJ$500,
MATCH($A109,'Productivity Dump'!$A$4:$A$500,0),
MATCH(BU$2,'Productivity Dump'!$E$3:$AJ$3,0)
),
IF(BU$3="Attendance",
INDEX('Attendance Dump'!$E$2:$AI$400,
MATCH($A109,'Attendance Dump'!$B$2:$B$400,0),
MATCH(BU$2,'Attendance Dump'!$E$1:$AI$1,0)
),
INDEX('Active Hour''s Dump'!$D$3:$AH$337,
MATCH($C109,'Active Hour''s Dump'!$A$3:$A$337,0),
MATCH(BU$2,'Active Hour''s Dump'!$D$2:$AH$2,0)
))),"")</f>
        <v>8.8333333333333304</v>
      </c>
      <c r="BV109" s="13">
        <f>_xlfn.IFNA(IF(BV$3="Productivity",
INDEX('Productivity Dump'!$E$4:$AJ$500,
MATCH($A109,'Productivity Dump'!$A$4:$A$500,0),
MATCH(BV$2,'Productivity Dump'!$E$3:$AJ$3,0)
),
IF(BV$3="Attendance",
INDEX('Attendance Dump'!$E$2:$AI$400,
MATCH($A109,'Attendance Dump'!$B$2:$B$400,0),
MATCH(BV$2,'Attendance Dump'!$E$1:$AI$1,0)
),
INDEX('Active Hour''s Dump'!$D$3:$AH$337,
MATCH($C109,'Active Hour''s Dump'!$A$3:$A$337,0),
MATCH(BV$2,'Active Hour''s Dump'!$D$2:$AH$2,0)
))),"")</f>
        <v>440.06</v>
      </c>
      <c r="BW109" s="13" t="str">
        <f>_xlfn.IFNA(IF(BW$3="Productivity",
INDEX('Productivity Dump'!$E$4:$AJ$500,
MATCH($A109,'Productivity Dump'!$A$4:$A$500,0),
MATCH(BW$2,'Productivity Dump'!$E$3:$AJ$3,0)
),
IF(BW$3="Attendance",
INDEX('Attendance Dump'!$E$2:$AI$400,
MATCH($A109,'Attendance Dump'!$B$2:$B$400,0),
MATCH(BW$2,'Attendance Dump'!$E$1:$AI$1,0)
),
INDEX('Active Hour''s Dump'!$D$3:$AH$337,
MATCH($C109,'Active Hour''s Dump'!$A$3:$A$337,0),
MATCH(BW$2,'Active Hour''s Dump'!$D$2:$AH$2,0)
))),"")</f>
        <v>PL</v>
      </c>
      <c r="BX109" s="54">
        <f>_xlfn.IFNA(IF(BX$3="Productivity",
INDEX('Productivity Dump'!$E$4:$AJ$500,
MATCH($A109,'Productivity Dump'!$A$4:$A$500,0),
MATCH(BX$2,'Productivity Dump'!$E$3:$AJ$3,0)
),
IF(BX$3="Attendance",
INDEX('Attendance Dump'!$E$2:$AI$400,
MATCH($A109,'Attendance Dump'!$B$2:$B$400,0),
MATCH(BX$2,'Attendance Dump'!$E$1:$AI$1,0)
),
INDEX('Active Hour''s Dump'!$D$3:$AH$337,
MATCH($C109,'Active Hour''s Dump'!$A$3:$A$337,0),
MATCH(BX$2,'Active Hour''s Dump'!$D$2:$AH$2,0)
))),"")</f>
        <v>4.1666666666666696</v>
      </c>
      <c r="BY109" s="13">
        <f>_xlfn.IFNA(IF(BY$3="Productivity",
INDEX('Productivity Dump'!$E$4:$AJ$500,
MATCH($A109,'Productivity Dump'!$A$4:$A$500,0),
MATCH(BY$2,'Productivity Dump'!$E$3:$AJ$3,0)
),
IF(BY$3="Attendance",
INDEX('Attendance Dump'!$E$2:$AI$400,
MATCH($A109,'Attendance Dump'!$B$2:$B$400,0),
MATCH(BY$2,'Attendance Dump'!$E$1:$AI$1,0)
),
INDEX('Active Hour''s Dump'!$D$3:$AH$337,
MATCH($C109,'Active Hour''s Dump'!$A$3:$A$337,0),
MATCH(BY$2,'Active Hour''s Dump'!$D$2:$AH$2,0)
))),"")</f>
        <v>143.30799999999999</v>
      </c>
      <c r="BZ109" s="13" t="str">
        <f>_xlfn.IFNA(IF(BZ$3="Productivity",
INDEX('Productivity Dump'!$E$4:$AJ$500,
MATCH($A109,'Productivity Dump'!$A$4:$A$500,0),
MATCH(BZ$2,'Productivity Dump'!$E$3:$AJ$3,0)
),
IF(BZ$3="Attendance",
INDEX('Attendance Dump'!$E$2:$AI$400,
MATCH($A109,'Attendance Dump'!$B$2:$B$400,0),
MATCH(BZ$2,'Attendance Dump'!$E$1:$AI$1,0)
),
INDEX('Active Hour''s Dump'!$D$3:$AH$337,
MATCH($C109,'Active Hour''s Dump'!$A$3:$A$337,0),
MATCH(BZ$2,'Active Hour''s Dump'!$D$2:$AH$2,0)
))),"")</f>
        <v>PL</v>
      </c>
      <c r="CA109" s="54">
        <f>_xlfn.IFNA(IF(CA$3="Productivity",
INDEX('Productivity Dump'!$E$4:$AJ$500,
MATCH($A109,'Productivity Dump'!$A$4:$A$500,0),
MATCH(CA$2,'Productivity Dump'!$E$3:$AJ$3,0)
),
IF(CA$3="Attendance",
INDEX('Attendance Dump'!$E$2:$AI$400,
MATCH($A109,'Attendance Dump'!$B$2:$B$400,0),
MATCH(CA$2,'Attendance Dump'!$E$1:$AI$1,0)
),
INDEX('Active Hour''s Dump'!$D$3:$AH$337,
MATCH($C109,'Active Hour''s Dump'!$A$3:$A$337,0),
MATCH(CA$2,'Active Hour''s Dump'!$D$2:$AH$2,0)
))),"")</f>
        <v>0</v>
      </c>
      <c r="CB109" s="13">
        <f>_xlfn.IFNA(IF(CB$3="Productivity",
INDEX('Productivity Dump'!$E$4:$AJ$500,
MATCH($A109,'Productivity Dump'!$A$4:$A$500,0),
MATCH(CB$2,'Productivity Dump'!$E$3:$AJ$3,0)
),
IF(CB$3="Attendance",
INDEX('Attendance Dump'!$E$2:$AI$400,
MATCH($A109,'Attendance Dump'!$B$2:$B$400,0),
MATCH(CB$2,'Attendance Dump'!$E$1:$AI$1,0)
),
INDEX('Active Hour''s Dump'!$D$3:$AH$337,
MATCH($C109,'Active Hour''s Dump'!$A$3:$A$337,0),
MATCH(CB$2,'Active Hour''s Dump'!$D$2:$AH$2,0)
))),"")</f>
        <v>437.25900000000007</v>
      </c>
      <c r="CC109" s="13" t="str">
        <f>_xlfn.IFNA(IF(CC$3="Productivity",
INDEX('Productivity Dump'!$E$4:$AJ$500,
MATCH($A109,'Productivity Dump'!$A$4:$A$500,0),
MATCH(CC$2,'Productivity Dump'!$E$3:$AJ$3,0)
),
IF(CC$3="Attendance",
INDEX('Attendance Dump'!$E$2:$AI$400,
MATCH($A109,'Attendance Dump'!$B$2:$B$400,0),
MATCH(CC$2,'Attendance Dump'!$E$1:$AI$1,0)
),
INDEX('Active Hour''s Dump'!$D$3:$AH$337,
MATCH($C109,'Active Hour''s Dump'!$A$3:$A$337,0),
MATCH(CC$2,'Active Hour''s Dump'!$D$2:$AH$2,0)
))),"")</f>
        <v>WO</v>
      </c>
      <c r="CD109" s="54">
        <f>_xlfn.IFNA(IF(CD$3="Productivity",
INDEX('Productivity Dump'!$E$4:$AJ$500,
MATCH($A109,'Productivity Dump'!$A$4:$A$500,0),
MATCH(CD$2,'Productivity Dump'!$E$3:$AJ$3,0)
),
IF(CD$3="Attendance",
INDEX('Attendance Dump'!$E$2:$AI$400,
MATCH($A109,'Attendance Dump'!$B$2:$B$400,0),
MATCH(CD$2,'Attendance Dump'!$E$1:$AI$1,0)
),
INDEX('Active Hour''s Dump'!$D$3:$AH$337,
MATCH($C109,'Active Hour''s Dump'!$A$3:$A$337,0),
MATCH(CD$2,'Active Hour''s Dump'!$D$2:$AH$2,0)
))),"")</f>
        <v>3.1666666666666701</v>
      </c>
      <c r="CE109" s="13">
        <f>_xlfn.IFNA(IF(CE$3="Productivity",
INDEX('Productivity Dump'!$E$4:$AJ$500,
MATCH($A109,'Productivity Dump'!$A$4:$A$500,0),
MATCH(CE$2,'Productivity Dump'!$E$3:$AJ$3,0)
),
IF(CE$3="Attendance",
INDEX('Attendance Dump'!$E$2:$AI$400,
MATCH($A109,'Attendance Dump'!$B$2:$B$400,0),
MATCH(CE$2,'Attendance Dump'!$E$1:$AI$1,0)
),
INDEX('Active Hour''s Dump'!$D$3:$AH$337,
MATCH($C109,'Active Hour''s Dump'!$A$3:$A$337,0),
MATCH(CE$2,'Active Hour''s Dump'!$D$2:$AH$2,0)
))),"")</f>
        <v>652.41499999999996</v>
      </c>
      <c r="CF109" s="13" t="str">
        <f>_xlfn.IFNA(IF(CF$3="Productivity",
INDEX('Productivity Dump'!$E$4:$AJ$500,
MATCH($A109,'Productivity Dump'!$A$4:$A$500,0),
MATCH(CF$2,'Productivity Dump'!$E$3:$AJ$3,0)
),
IF(CF$3="Attendance",
INDEX('Attendance Dump'!$E$2:$AI$400,
MATCH($A109,'Attendance Dump'!$B$2:$B$400,0),
MATCH(CF$2,'Attendance Dump'!$E$1:$AI$1,0)
),
INDEX('Active Hour''s Dump'!$D$3:$AH$337,
MATCH($C109,'Active Hour''s Dump'!$A$3:$A$337,0),
MATCH(CF$2,'Active Hour''s Dump'!$D$2:$AH$2,0)
))),"")</f>
        <v>P</v>
      </c>
      <c r="CG109" s="54">
        <f>_xlfn.IFNA(IF(CG$3="Productivity",
INDEX('Productivity Dump'!$E$4:$AJ$500,
MATCH($A109,'Productivity Dump'!$A$4:$A$500,0),
MATCH(CG$2,'Productivity Dump'!$E$3:$AJ$3,0)
),
IF(CG$3="Attendance",
INDEX('Attendance Dump'!$E$2:$AI$400,
MATCH($A109,'Attendance Dump'!$B$2:$B$400,0),
MATCH(CG$2,'Attendance Dump'!$E$1:$AI$1,0)
),
INDEX('Active Hour''s Dump'!$D$3:$AH$337,
MATCH($C109,'Active Hour''s Dump'!$A$3:$A$337,0),
MATCH(CG$2,'Active Hour''s Dump'!$D$2:$AH$2,0)
))),"")</f>
        <v>5.5833333333333304</v>
      </c>
      <c r="CH109" s="13">
        <f>_xlfn.IFNA(IF(CH$3="Productivity",
INDEX('Productivity Dump'!$E$4:$AJ$500,
MATCH($A109,'Productivity Dump'!$A$4:$A$500,0),
MATCH(CH$2,'Productivity Dump'!$E$3:$AJ$3,0)
),
IF(CH$3="Attendance",
INDEX('Attendance Dump'!$E$2:$AI$400,
MATCH($A109,'Attendance Dump'!$B$2:$B$400,0),
MATCH(CH$2,'Attendance Dump'!$E$1:$AI$1,0)
),
INDEX('Active Hour''s Dump'!$D$3:$AH$337,
MATCH($C109,'Active Hour''s Dump'!$A$3:$A$337,0),
MATCH(CH$2,'Active Hour''s Dump'!$D$2:$AH$2,0)
))),"")</f>
        <v>1543.5</v>
      </c>
      <c r="CI109" s="13" t="str">
        <f>_xlfn.IFNA(IF(CI$3="Productivity",
INDEX('Productivity Dump'!$E$4:$AJ$500,
MATCH($A109,'Productivity Dump'!$A$4:$A$500,0),
MATCH(CI$2,'Productivity Dump'!$E$3:$AJ$3,0)
),
IF(CI$3="Attendance",
INDEX('Attendance Dump'!$E$2:$AI$400,
MATCH($A109,'Attendance Dump'!$B$2:$B$400,0),
MATCH(CI$2,'Attendance Dump'!$E$1:$AI$1,0)
),
INDEX('Active Hour''s Dump'!$D$3:$AH$337,
MATCH($C109,'Active Hour''s Dump'!$A$3:$A$337,0),
MATCH(CI$2,'Active Hour''s Dump'!$D$2:$AH$2,0)
))),"")</f>
        <v>P</v>
      </c>
      <c r="CJ109" s="54">
        <f>_xlfn.IFNA(IF(CJ$3="Productivity",
INDEX('Productivity Dump'!$E$4:$AJ$500,
MATCH($A109,'Productivity Dump'!$A$4:$A$500,0),
MATCH(CJ$2,'Productivity Dump'!$E$3:$AJ$3,0)
),
IF(CJ$3="Attendance",
INDEX('Attendance Dump'!$E$2:$AI$400,
MATCH($A109,'Attendance Dump'!$B$2:$B$400,0),
MATCH(CJ$2,'Attendance Dump'!$E$1:$AI$1,0)
),
INDEX('Active Hour''s Dump'!$D$3:$AH$337,
MATCH($C109,'Active Hour''s Dump'!$A$3:$A$337,0),
MATCH(CJ$2,'Active Hour''s Dump'!$D$2:$AH$2,0)
))),"")</f>
        <v>11.3333333333333</v>
      </c>
      <c r="CK109" s="13">
        <f>_xlfn.IFNA(IF(CK$3="Productivity",
INDEX('Productivity Dump'!$E$4:$AJ$500,
MATCH($A109,'Productivity Dump'!$A$4:$A$500,0),
MATCH(CK$2,'Productivity Dump'!$E$3:$AJ$3,0)
),
IF(CK$3="Attendance",
INDEX('Attendance Dump'!$E$2:$AI$400,
MATCH($A109,'Attendance Dump'!$B$2:$B$400,0),
MATCH(CK$2,'Attendance Dump'!$E$1:$AI$1,0)
),
INDEX('Active Hour''s Dump'!$D$3:$AH$337,
MATCH($C109,'Active Hour''s Dump'!$A$3:$A$337,0),
MATCH(CK$2,'Active Hour''s Dump'!$D$2:$AH$2,0)
))),"")</f>
        <v>1457.2719999999997</v>
      </c>
      <c r="CL109" s="13" t="str">
        <f>_xlfn.IFNA(IF(CL$3="Productivity",
INDEX('Productivity Dump'!$E$4:$AJ$500,
MATCH($A109,'Productivity Dump'!$A$4:$A$500,0),
MATCH(CL$2,'Productivity Dump'!$E$3:$AJ$3,0)
),
IF(CL$3="Attendance",
INDEX('Attendance Dump'!$E$2:$AI$400,
MATCH($A109,'Attendance Dump'!$B$2:$B$400,0),
MATCH(CL$2,'Attendance Dump'!$E$1:$AI$1,0)
),
INDEX('Active Hour''s Dump'!$D$3:$AH$337,
MATCH($C109,'Active Hour''s Dump'!$A$3:$A$337,0),
MATCH(CL$2,'Active Hour''s Dump'!$D$2:$AH$2,0)
))),"")</f>
        <v>P</v>
      </c>
      <c r="CM109" s="54">
        <f>_xlfn.IFNA(IF(CM$3="Productivity",
INDEX('Productivity Dump'!$E$4:$AJ$500,
MATCH($A109,'Productivity Dump'!$A$4:$A$500,0),
MATCH(CM$2,'Productivity Dump'!$E$3:$AJ$3,0)
),
IF(CM$3="Attendance",
INDEX('Attendance Dump'!$E$2:$AI$400,
MATCH($A109,'Attendance Dump'!$B$2:$B$400,0),
MATCH(CM$2,'Attendance Dump'!$E$1:$AI$1,0)
),
INDEX('Active Hour''s Dump'!$D$3:$AH$337,
MATCH($C109,'Active Hour''s Dump'!$A$3:$A$337,0),
MATCH(CM$2,'Active Hour''s Dump'!$D$2:$AH$2,0)
))),"")</f>
        <v>11.6666666666667</v>
      </c>
      <c r="CN109" s="13">
        <f>_xlfn.IFNA(IF(CN$3="Productivity",
INDEX('Productivity Dump'!$E$4:$AJ$500,
MATCH($A109,'Productivity Dump'!$A$4:$A$500,0),
MATCH(CN$2,'Productivity Dump'!$E$3:$AJ$3,0)
),
IF(CN$3="Attendance",
INDEX('Attendance Dump'!$E$2:$AI$400,
MATCH($A109,'Attendance Dump'!$B$2:$B$400,0),
MATCH(CN$2,'Attendance Dump'!$E$1:$AI$1,0)
),
INDEX('Active Hour''s Dump'!$D$3:$AH$337,
MATCH($C109,'Active Hour''s Dump'!$A$3:$A$337,0),
MATCH(CN$2,'Active Hour''s Dump'!$D$2:$AH$2,0)
))),"")</f>
        <v>0</v>
      </c>
      <c r="CO109" s="13">
        <f>_xlfn.IFNA(IF(CO$3="Productivity",
INDEX('Productivity Dump'!$E$4:$AJ$500,
MATCH($A109,'Productivity Dump'!$A$4:$A$500,0),
MATCH(CO$2,'Productivity Dump'!$E$3:$AJ$3,0)
),
IF(CO$3="Attendance",
INDEX('Attendance Dump'!$E$2:$AI$400,
MATCH($A109,'Attendance Dump'!$B$2:$B$400,0),
MATCH(CO$2,'Attendance Dump'!$E$1:$AI$1,0)
),
INDEX('Active Hour''s Dump'!$D$3:$AH$337,
MATCH($C109,'Active Hour''s Dump'!$A$3:$A$337,0),
MATCH(CO$2,'Active Hour''s Dump'!$D$2:$AH$2,0)
))),"")</f>
        <v>0</v>
      </c>
      <c r="CP109" s="54">
        <f>_xlfn.IFNA(IF(CP$3="Productivity",
INDEX('Productivity Dump'!$E$4:$AJ$500,
MATCH($A109,'Productivity Dump'!$A$4:$A$500,0),
MATCH(CP$2,'Productivity Dump'!$E$3:$AJ$3,0)
),
IF(CP$3="Attendance",
INDEX('Attendance Dump'!$E$2:$AI$400,
MATCH($A109,'Attendance Dump'!$B$2:$B$400,0),
MATCH(CP$2,'Attendance Dump'!$E$1:$AI$1,0)
),
INDEX('Active Hour''s Dump'!$D$3:$AH$337,
MATCH($C109,'Active Hour''s Dump'!$A$3:$A$337,0),
MATCH(CP$2,'Active Hour''s Dump'!$D$2:$AH$2,0)
))),"")</f>
        <v>0</v>
      </c>
      <c r="CQ109" s="13">
        <f>_xlfn.IFNA(IF(CQ$3="Productivity",
INDEX('Productivity Dump'!$E$4:$AJ$500,
MATCH($A109,'Productivity Dump'!$A$4:$A$500,0),
MATCH(CQ$2,'Productivity Dump'!$E$3:$AJ$3,0)
),
IF(CQ$3="Attendance",
INDEX('Attendance Dump'!$E$2:$AI$400,
MATCH($A109,'Attendance Dump'!$B$2:$B$400,0),
MATCH(CQ$2,'Attendance Dump'!$E$1:$AI$1,0)
),
INDEX('Active Hour''s Dump'!$D$3:$AH$337,
MATCH($C109,'Active Hour''s Dump'!$A$3:$A$337,0),
MATCH(CQ$2,'Active Hour''s Dump'!$D$2:$AH$2,0)
))),"")</f>
        <v>0</v>
      </c>
      <c r="CR109" s="13">
        <f>_xlfn.IFNA(IF(CR$3="Productivity",
INDEX('Productivity Dump'!$E$4:$AJ$500,
MATCH($A109,'Productivity Dump'!$A$4:$A$500,0),
MATCH(CR$2,'Productivity Dump'!$E$3:$AJ$3,0)
),
IF(CR$3="Attendance",
INDEX('Attendance Dump'!$E$2:$AI$400,
MATCH($A109,'Attendance Dump'!$B$2:$B$400,0),
MATCH(CR$2,'Attendance Dump'!$E$1:$AI$1,0)
),
INDEX('Active Hour''s Dump'!$D$3:$AH$337,
MATCH($C109,'Active Hour''s Dump'!$A$3:$A$337,0),
MATCH(CR$2,'Active Hour''s Dump'!$D$2:$AH$2,0)
))),"")</f>
        <v>0</v>
      </c>
      <c r="CS109" s="54">
        <f>_xlfn.IFNA(IF(CS$3="Productivity",
INDEX('Productivity Dump'!$E$4:$AJ$500,
MATCH($A109,'Productivity Dump'!$A$4:$A$500,0),
MATCH(CS$2,'Productivity Dump'!$E$3:$AJ$3,0)
),
IF(CS$3="Attendance",
INDEX('Attendance Dump'!$E$2:$AI$400,
MATCH($A109,'Attendance Dump'!$B$2:$B$400,0),
MATCH(CS$2,'Attendance Dump'!$E$1:$AI$1,0)
),
INDEX('Active Hour''s Dump'!$D$3:$AH$337,
MATCH($C109,'Active Hour''s Dump'!$A$3:$A$337,0),
MATCH(CS$2,'Active Hour''s Dump'!$D$2:$AH$2,0)
))),"")</f>
        <v>0</v>
      </c>
      <c r="CT109" s="13">
        <f>_xlfn.IFNA(IF(CT$3="Productivity",
INDEX('Productivity Dump'!$E$4:$AJ$500,
MATCH($A109,'Productivity Dump'!$A$4:$A$500,0),
MATCH(CT$2,'Productivity Dump'!$E$3:$AJ$3,0)
),
IF(CT$3="Attendance",
INDEX('Attendance Dump'!$E$2:$AI$400,
MATCH($A109,'Attendance Dump'!$B$2:$B$400,0),
MATCH(CT$2,'Attendance Dump'!$E$1:$AI$1,0)
),
INDEX('Active Hour''s Dump'!$D$3:$AH$337,
MATCH($C109,'Active Hour''s Dump'!$A$3:$A$337,0),
MATCH(CT$2,'Active Hour''s Dump'!$D$2:$AH$2,0)
))),"")</f>
        <v>0</v>
      </c>
      <c r="CU109" s="13">
        <f>_xlfn.IFNA(IF(CU$3="Productivity",
INDEX('Productivity Dump'!$E$4:$AJ$500,
MATCH($A109,'Productivity Dump'!$A$4:$A$500,0),
MATCH(CU$2,'Productivity Dump'!$E$3:$AJ$3,0)
),
IF(CU$3="Attendance",
INDEX('Attendance Dump'!$E$2:$AI$400,
MATCH($A109,'Attendance Dump'!$B$2:$B$400,0),
MATCH(CU$2,'Attendance Dump'!$E$1:$AI$1,0)
),
INDEX('Active Hour''s Dump'!$D$3:$AH$337,
MATCH($C109,'Active Hour''s Dump'!$A$3:$A$337,0),
MATCH(CU$2,'Active Hour''s Dump'!$D$2:$AH$2,0)
))),"")</f>
        <v>0</v>
      </c>
      <c r="CV109" s="54">
        <f>_xlfn.IFNA(IF(CV$3="Productivity",
INDEX('Productivity Dump'!$E$4:$AJ$500,
MATCH($A109,'Productivity Dump'!$A$4:$A$500,0),
MATCH(CV$2,'Productivity Dump'!$E$3:$AJ$3,0)
),
IF(CV$3="Attendance",
INDEX('Attendance Dump'!$E$2:$AI$400,
MATCH($A109,'Attendance Dump'!$B$2:$B$400,0),
MATCH(CV$2,'Attendance Dump'!$E$1:$AI$1,0)
),
INDEX('Active Hour''s Dump'!$D$3:$AH$337,
MATCH($C109,'Active Hour''s Dump'!$A$3:$A$337,0),
MATCH(CV$2,'Active Hour''s Dump'!$D$2:$AH$2,0)
))),"")</f>
        <v>0</v>
      </c>
      <c r="CW109" s="13"/>
      <c r="CX109" s="13"/>
      <c r="CY109" s="54"/>
      <c r="DA109" s="57">
        <f t="shared" si="69"/>
        <v>195.91666666666669</v>
      </c>
      <c r="DB109" s="35">
        <f t="shared" si="70"/>
        <v>24040.373000000011</v>
      </c>
      <c r="DC109" s="35">
        <f t="shared" si="67"/>
        <v>0</v>
      </c>
      <c r="DD109" s="35">
        <f t="shared" ca="1" si="68"/>
        <v>0</v>
      </c>
      <c r="DF109" s="32" cm="1">
        <f t="array" ref="DF109">SUMPRODUCT(
    (MOD(COLUMN(H109:CV109) - COLUMN(H109), 3) = 0) *
    (H109:CV109 = 0) *
    (I109:CW109 = "P") *
    (COUNTIF(UKHoliday, H$2:CV$2) = 0)
)</f>
        <v>0</v>
      </c>
      <c r="DG109" s="33" cm="1">
        <f t="array" ref="DG109">SUMPRODUCT(
  (MOD(COLUMN(H109:CV109) - COLUMN(H109), 3) = 0) *
  (H109:CV109 &gt; 0) *
  (H109:CV109 &lt; 0.5 * IF(((WEEKDAY(H$2:CV$2, 2) = 1) + (WEEKDAY(H$2:CV$2, 2) = 6)), G109, F109)) *
  (I109:CW109 = "P") *
  (COUNTIF(UKHoliday, H$2:CV$2) = 0)
)</f>
        <v>0</v>
      </c>
      <c r="DH109" s="33" cm="1">
        <f t="array" ref="DH109">SUMPRODUCT(
  (MOD(COLUMN(H109:CV109) - COLUMN(H109), 3) = 0) *
  (H109:CV109 &gt; 0.5 * IF(((WEEKDAY(H$2:CV$2, 2) = 1) + (WEEKDAY(H$2:CV$2, 2) = 6)), $G109, $F109)) *
  (H109:CV109 &lt; 0.8 * IF(((WEEKDAY(H$2:CV$2, 2) = 1) + (WEEKDAY(H$2:CV$2, 2) = 6)), $G109, $F109)) *
  (I109:CW109 = "P") *
  (COUNTIF(UKHoliday, H$2:CV$2) = 0)
)</f>
        <v>0</v>
      </c>
      <c r="DI109" s="33" cm="1">
        <f t="array" ref="DI109">SUMPRODUCT(
  (MOD(COLUMN(H109:CV109) - COLUMN(H109), 3) = 0) *
  (H109:CV109 &gt; 0.8 * IF(((WEEKDAY(H$2:CV$2, 2) = 1) + (WEEKDAY(H$2:CV$2, 2) = 6)), $G109, $F109)) *
  (H109:CV109 &lt; 1 * IF(((WEEKDAY(H$2:CV$2, 2) = 1) + (WEEKDAY(H$2:CV$2, 2) = 6)), $G109, $F109)) *
  (I109:CW109 = "P") *
  (COUNTIF(UKHoliday, H$2:CV$2) = 0)
)</f>
        <v>6</v>
      </c>
    </row>
    <row r="110" spans="1:113" x14ac:dyDescent="0.3">
      <c r="A110" s="8" t="s">
        <v>302</v>
      </c>
      <c r="B110" s="8" t="s">
        <v>301</v>
      </c>
      <c r="C110" s="9" t="s">
        <v>730</v>
      </c>
      <c r="D110" s="62" t="s">
        <v>945</v>
      </c>
      <c r="E110" s="35">
        <v>32000</v>
      </c>
      <c r="F110" s="35">
        <f t="shared" si="65"/>
        <v>1600</v>
      </c>
      <c r="G110" s="35">
        <f t="shared" si="66"/>
        <v>800</v>
      </c>
      <c r="H110" s="13">
        <f>_xlfn.IFNA(IF(H$3="Productivity",
INDEX('Productivity Dump'!$E$4:$AJ$500,
MATCH($A110,'Productivity Dump'!$A$4:$A$500,0),
MATCH(H$2,'Productivity Dump'!$E$3:$AJ$3,0)
),
IF(H$3="Attendance",
INDEX('Attendance Dump'!$E$2:$AI$400,
MATCH($A110,'Attendance Dump'!$B$2:$B$400,0),
MATCH(H$2,'Attendance Dump'!$E$1:$AI$1,0)
),
INDEX('Active Hour''s Dump'!$D$3:$AH$337,
MATCH($C110,'Active Hour''s Dump'!$A$3:$A$337,0),
MATCH(H$2,'Active Hour''s Dump'!$D$2:$AH$2,0)
))),"")</f>
        <v>1328.6719999999996</v>
      </c>
      <c r="I110" s="13" t="str">
        <f>_xlfn.IFNA(IF(I$3="Productivity",
INDEX('Productivity Dump'!$E$4:$AJ$500,
MATCH($A110,'Productivity Dump'!$A$4:$A$500,0),
MATCH(I$2,'Productivity Dump'!$E$3:$AJ$3,0)
),
IF(I$3="Attendance",
INDEX('Attendance Dump'!$E$2:$AI$400,
MATCH($A110,'Attendance Dump'!$B$2:$B$400,0),
MATCH(I$2,'Attendance Dump'!$E$1:$AI$1,0)
),
INDEX('Active Hour''s Dump'!$D$3:$AH$337,
MATCH($C110,'Active Hour''s Dump'!$A$3:$A$337,0),
MATCH(I$2,'Active Hour''s Dump'!$D$2:$AH$2,0)
))),"")</f>
        <v>P</v>
      </c>
      <c r="J110" s="54">
        <f>_xlfn.IFNA(IF(J$3="Productivity",
INDEX('Productivity Dump'!$E$4:$AJ$500,
MATCH($A110,'Productivity Dump'!$A$4:$A$500,0),
MATCH(J$2,'Productivity Dump'!$E$3:$AJ$3,0)
),
IF(J$3="Attendance",
INDEX('Attendance Dump'!$E$2:$AI$400,
MATCH($A110,'Attendance Dump'!$B$2:$B$400,0),
MATCH(J$2,'Attendance Dump'!$E$1:$AI$1,0)
),
INDEX('Active Hour''s Dump'!$D$3:$AH$337,
MATCH($C110,'Active Hour''s Dump'!$A$3:$A$337,0),
MATCH(J$2,'Active Hour''s Dump'!$D$2:$AH$2,0)
))),"")</f>
        <v>7.75</v>
      </c>
      <c r="K110" s="13">
        <f>_xlfn.IFNA(IF(K$3="Productivity",
INDEX('Productivity Dump'!$E$4:$AJ$500,
MATCH($A110,'Productivity Dump'!$A$4:$A$500,0),
MATCH(K$2,'Productivity Dump'!$E$3:$AJ$3,0)
),
IF(K$3="Attendance",
INDEX('Attendance Dump'!$E$2:$AI$400,
MATCH($A110,'Attendance Dump'!$B$2:$B$400,0),
MATCH(K$2,'Attendance Dump'!$E$1:$AI$1,0)
),
INDEX('Active Hour''s Dump'!$D$3:$AH$337,
MATCH($C110,'Active Hour''s Dump'!$A$3:$A$337,0),
MATCH(K$2,'Active Hour''s Dump'!$D$2:$AH$2,0)
))),"")</f>
        <v>1319.4789999999998</v>
      </c>
      <c r="L110" s="13" t="str">
        <f>_xlfn.IFNA(IF(L$3="Productivity",
INDEX('Productivity Dump'!$E$4:$AJ$500,
MATCH($A110,'Productivity Dump'!$A$4:$A$500,0),
MATCH(L$2,'Productivity Dump'!$E$3:$AJ$3,0)
),
IF(L$3="Attendance",
INDEX('Attendance Dump'!$E$2:$AI$400,
MATCH($A110,'Attendance Dump'!$B$2:$B$400,0),
MATCH(L$2,'Attendance Dump'!$E$1:$AI$1,0)
),
INDEX('Active Hour''s Dump'!$D$3:$AH$337,
MATCH($C110,'Active Hour''s Dump'!$A$3:$A$337,0),
MATCH(L$2,'Active Hour''s Dump'!$D$2:$AH$2,0)
))),"")</f>
        <v>P</v>
      </c>
      <c r="M110" s="54">
        <f>_xlfn.IFNA(IF(M$3="Productivity",
INDEX('Productivity Dump'!$E$4:$AJ$500,
MATCH($A110,'Productivity Dump'!$A$4:$A$500,0),
MATCH(M$2,'Productivity Dump'!$E$3:$AJ$3,0)
),
IF(M$3="Attendance",
INDEX('Attendance Dump'!$E$2:$AI$400,
MATCH($A110,'Attendance Dump'!$B$2:$B$400,0),
MATCH(M$2,'Attendance Dump'!$E$1:$AI$1,0)
),
INDEX('Active Hour''s Dump'!$D$3:$AH$337,
MATCH($C110,'Active Hour''s Dump'!$A$3:$A$337,0),
MATCH(M$2,'Active Hour''s Dump'!$D$2:$AH$2,0)
))),"")</f>
        <v>7.75</v>
      </c>
      <c r="N110" s="13">
        <f>_xlfn.IFNA(IF(N$3="Productivity",
INDEX('Productivity Dump'!$E$4:$AJ$500,
MATCH($A110,'Productivity Dump'!$A$4:$A$500,0),
MATCH(N$2,'Productivity Dump'!$E$3:$AJ$3,0)
),
IF(N$3="Attendance",
INDEX('Attendance Dump'!$E$2:$AI$400,
MATCH($A110,'Attendance Dump'!$B$2:$B$400,0),
MATCH(N$2,'Attendance Dump'!$E$1:$AI$1,0)
),
INDEX('Active Hour''s Dump'!$D$3:$AH$337,
MATCH($C110,'Active Hour''s Dump'!$A$3:$A$337,0),
MATCH(N$2,'Active Hour''s Dump'!$D$2:$AH$2,0)
))),"")</f>
        <v>1043.0930000000001</v>
      </c>
      <c r="O110" s="13" t="str">
        <f>_xlfn.IFNA(IF(O$3="Productivity",
INDEX('Productivity Dump'!$E$4:$AJ$500,
MATCH($A110,'Productivity Dump'!$A$4:$A$500,0),
MATCH(O$2,'Productivity Dump'!$E$3:$AJ$3,0)
),
IF(O$3="Attendance",
INDEX('Attendance Dump'!$E$2:$AI$400,
MATCH($A110,'Attendance Dump'!$B$2:$B$400,0),
MATCH(O$2,'Attendance Dump'!$E$1:$AI$1,0)
),
INDEX('Active Hour''s Dump'!$D$3:$AH$337,
MATCH($C110,'Active Hour''s Dump'!$A$3:$A$337,0),
MATCH(O$2,'Active Hour''s Dump'!$D$2:$AH$2,0)
))),"")</f>
        <v>P</v>
      </c>
      <c r="P110" s="54">
        <f>_xlfn.IFNA(IF(P$3="Productivity",
INDEX('Productivity Dump'!$E$4:$AJ$500,
MATCH($A110,'Productivity Dump'!$A$4:$A$500,0),
MATCH(P$2,'Productivity Dump'!$E$3:$AJ$3,0)
),
IF(P$3="Attendance",
INDEX('Attendance Dump'!$E$2:$AI$400,
MATCH($A110,'Attendance Dump'!$B$2:$B$400,0),
MATCH(P$2,'Attendance Dump'!$E$1:$AI$1,0)
),
INDEX('Active Hour''s Dump'!$D$3:$AH$337,
MATCH($C110,'Active Hour''s Dump'!$A$3:$A$337,0),
MATCH(P$2,'Active Hour''s Dump'!$D$2:$AH$2,0)
))),"")</f>
        <v>6.5</v>
      </c>
      <c r="Q110" s="13">
        <f>_xlfn.IFNA(IF(Q$3="Productivity",
INDEX('Productivity Dump'!$E$4:$AJ$500,
MATCH($A110,'Productivity Dump'!$A$4:$A$500,0),
MATCH(Q$2,'Productivity Dump'!$E$3:$AJ$3,0)
),
IF(Q$3="Attendance",
INDEX('Attendance Dump'!$E$2:$AI$400,
MATCH($A110,'Attendance Dump'!$B$2:$B$400,0),
MATCH(Q$2,'Attendance Dump'!$E$1:$AI$1,0)
),
INDEX('Active Hour''s Dump'!$D$3:$AH$337,
MATCH($C110,'Active Hour''s Dump'!$A$3:$A$337,0),
MATCH(Q$2,'Active Hour''s Dump'!$D$2:$AH$2,0)
))),"")</f>
        <v>0</v>
      </c>
      <c r="R110" s="13" t="str">
        <f>_xlfn.IFNA(IF(R$3="Productivity",
INDEX('Productivity Dump'!$E$4:$AJ$500,
MATCH($A110,'Productivity Dump'!$A$4:$A$500,0),
MATCH(R$2,'Productivity Dump'!$E$3:$AJ$3,0)
),
IF(R$3="Attendance",
INDEX('Attendance Dump'!$E$2:$AI$400,
MATCH($A110,'Attendance Dump'!$B$2:$B$400,0),
MATCH(R$2,'Attendance Dump'!$E$1:$AI$1,0)
),
INDEX('Active Hour''s Dump'!$D$3:$AH$337,
MATCH($C110,'Active Hour''s Dump'!$A$3:$A$337,0),
MATCH(R$2,'Active Hour''s Dump'!$D$2:$AH$2,0)
))),"")</f>
        <v>WO</v>
      </c>
      <c r="S110" s="54">
        <f>_xlfn.IFNA(IF(S$3="Productivity",
INDEX('Productivity Dump'!$E$4:$AJ$500,
MATCH($A110,'Productivity Dump'!$A$4:$A$500,0),
MATCH(S$2,'Productivity Dump'!$E$3:$AJ$3,0)
),
IF(S$3="Attendance",
INDEX('Attendance Dump'!$E$2:$AI$400,
MATCH($A110,'Attendance Dump'!$B$2:$B$400,0),
MATCH(S$2,'Attendance Dump'!$E$1:$AI$1,0)
),
INDEX('Active Hour''s Dump'!$D$3:$AH$337,
MATCH($C110,'Active Hour''s Dump'!$A$3:$A$337,0),
MATCH(S$2,'Active Hour''s Dump'!$D$2:$AH$2,0)
))),"")</f>
        <v>0</v>
      </c>
      <c r="T110" s="13">
        <f>_xlfn.IFNA(IF(T$3="Productivity",
INDEX('Productivity Dump'!$E$4:$AJ$500,
MATCH($A110,'Productivity Dump'!$A$4:$A$500,0),
MATCH(T$2,'Productivity Dump'!$E$3:$AJ$3,0)
),
IF(T$3="Attendance",
INDEX('Attendance Dump'!$E$2:$AI$400,
MATCH($A110,'Attendance Dump'!$B$2:$B$400,0),
MATCH(T$2,'Attendance Dump'!$E$1:$AI$1,0)
),
INDEX('Active Hour''s Dump'!$D$3:$AH$337,
MATCH($C110,'Active Hour''s Dump'!$A$3:$A$337,0),
MATCH(T$2,'Active Hour''s Dump'!$D$2:$AH$2,0)
))),"")</f>
        <v>709.67700000000013</v>
      </c>
      <c r="U110" s="13" t="str">
        <f>_xlfn.IFNA(IF(U$3="Productivity",
INDEX('Productivity Dump'!$E$4:$AJ$500,
MATCH($A110,'Productivity Dump'!$A$4:$A$500,0),
MATCH(U$2,'Productivity Dump'!$E$3:$AJ$3,0)
),
IF(U$3="Attendance",
INDEX('Attendance Dump'!$E$2:$AI$400,
MATCH($A110,'Attendance Dump'!$B$2:$B$400,0),
MATCH(U$2,'Attendance Dump'!$E$1:$AI$1,0)
),
INDEX('Active Hour''s Dump'!$D$3:$AH$337,
MATCH($C110,'Active Hour''s Dump'!$A$3:$A$337,0),
MATCH(U$2,'Active Hour''s Dump'!$D$2:$AH$2,0)
))),"")</f>
        <v>P</v>
      </c>
      <c r="V110" s="54">
        <f>_xlfn.IFNA(IF(V$3="Productivity",
INDEX('Productivity Dump'!$E$4:$AJ$500,
MATCH($A110,'Productivity Dump'!$A$4:$A$500,0),
MATCH(V$2,'Productivity Dump'!$E$3:$AJ$3,0)
),
IF(V$3="Attendance",
INDEX('Attendance Dump'!$E$2:$AI$400,
MATCH($A110,'Attendance Dump'!$B$2:$B$400,0),
MATCH(V$2,'Attendance Dump'!$E$1:$AI$1,0)
),
INDEX('Active Hour''s Dump'!$D$3:$AH$337,
MATCH($C110,'Active Hour''s Dump'!$A$3:$A$337,0),
MATCH(V$2,'Active Hour''s Dump'!$D$2:$AH$2,0)
))),"")</f>
        <v>3.5</v>
      </c>
      <c r="W110" s="13">
        <f>_xlfn.IFNA(IF(W$3="Productivity",
INDEX('Productivity Dump'!$E$4:$AJ$500,
MATCH($A110,'Productivity Dump'!$A$4:$A$500,0),
MATCH(W$2,'Productivity Dump'!$E$3:$AJ$3,0)
),
IF(W$3="Attendance",
INDEX('Attendance Dump'!$E$2:$AI$400,
MATCH($A110,'Attendance Dump'!$B$2:$B$400,0),
MATCH(W$2,'Attendance Dump'!$E$1:$AI$1,0)
),
INDEX('Active Hour''s Dump'!$D$3:$AH$337,
MATCH($C110,'Active Hour''s Dump'!$A$3:$A$337,0),
MATCH(W$2,'Active Hour''s Dump'!$D$2:$AH$2,0)
))),"")</f>
        <v>1319.0700000000002</v>
      </c>
      <c r="X110" s="13" t="str">
        <f>_xlfn.IFNA(IF(X$3="Productivity",
INDEX('Productivity Dump'!$E$4:$AJ$500,
MATCH($A110,'Productivity Dump'!$A$4:$A$500,0),
MATCH(X$2,'Productivity Dump'!$E$3:$AJ$3,0)
),
IF(X$3="Attendance",
INDEX('Attendance Dump'!$E$2:$AI$400,
MATCH($A110,'Attendance Dump'!$B$2:$B$400,0),
MATCH(X$2,'Attendance Dump'!$E$1:$AI$1,0)
),
INDEX('Active Hour''s Dump'!$D$3:$AH$337,
MATCH($C110,'Active Hour''s Dump'!$A$3:$A$337,0),
MATCH(X$2,'Active Hour''s Dump'!$D$2:$AH$2,0)
))),"")</f>
        <v>P</v>
      </c>
      <c r="Y110" s="54">
        <f>_xlfn.IFNA(IF(Y$3="Productivity",
INDEX('Productivity Dump'!$E$4:$AJ$500,
MATCH($A110,'Productivity Dump'!$A$4:$A$500,0),
MATCH(Y$2,'Productivity Dump'!$E$3:$AJ$3,0)
),
IF(Y$3="Attendance",
INDEX('Attendance Dump'!$E$2:$AI$400,
MATCH($A110,'Attendance Dump'!$B$2:$B$400,0),
MATCH(Y$2,'Attendance Dump'!$E$1:$AI$1,0)
),
INDEX('Active Hour''s Dump'!$D$3:$AH$337,
MATCH($C110,'Active Hour''s Dump'!$A$3:$A$337,0),
MATCH(Y$2,'Active Hour''s Dump'!$D$2:$AH$2,0)
))),"")</f>
        <v>5.8333333333333304</v>
      </c>
      <c r="Z110" s="13">
        <f>_xlfn.IFNA(IF(Z$3="Productivity",
INDEX('Productivity Dump'!$E$4:$AJ$500,
MATCH($A110,'Productivity Dump'!$A$4:$A$500,0),
MATCH(Z$2,'Productivity Dump'!$E$3:$AJ$3,0)
),
IF(Z$3="Attendance",
INDEX('Attendance Dump'!$E$2:$AI$400,
MATCH($A110,'Attendance Dump'!$B$2:$B$400,0),
MATCH(Z$2,'Attendance Dump'!$E$1:$AI$1,0)
),
INDEX('Active Hour''s Dump'!$D$3:$AH$337,
MATCH($C110,'Active Hour''s Dump'!$A$3:$A$337,0),
MATCH(Z$2,'Active Hour''s Dump'!$D$2:$AH$2,0)
))),"")</f>
        <v>1160.3870000000002</v>
      </c>
      <c r="AA110" s="13" t="str">
        <f>_xlfn.IFNA(IF(AA$3="Productivity",
INDEX('Productivity Dump'!$E$4:$AJ$500,
MATCH($A110,'Productivity Dump'!$A$4:$A$500,0),
MATCH(AA$2,'Productivity Dump'!$E$3:$AJ$3,0)
),
IF(AA$3="Attendance",
INDEX('Attendance Dump'!$E$2:$AI$400,
MATCH($A110,'Attendance Dump'!$B$2:$B$400,0),
MATCH(AA$2,'Attendance Dump'!$E$1:$AI$1,0)
),
INDEX('Active Hour''s Dump'!$D$3:$AH$337,
MATCH($C110,'Active Hour''s Dump'!$A$3:$A$337,0),
MATCH(AA$2,'Active Hour''s Dump'!$D$2:$AH$2,0)
))),"")</f>
        <v>P</v>
      </c>
      <c r="AB110" s="54">
        <f>_xlfn.IFNA(IF(AB$3="Productivity",
INDEX('Productivity Dump'!$E$4:$AJ$500,
MATCH($A110,'Productivity Dump'!$A$4:$A$500,0),
MATCH(AB$2,'Productivity Dump'!$E$3:$AJ$3,0)
),
IF(AB$3="Attendance",
INDEX('Attendance Dump'!$E$2:$AI$400,
MATCH($A110,'Attendance Dump'!$B$2:$B$400,0),
MATCH(AB$2,'Attendance Dump'!$E$1:$AI$1,0)
),
INDEX('Active Hour''s Dump'!$D$3:$AH$337,
MATCH($C110,'Active Hour''s Dump'!$A$3:$A$337,0),
MATCH(AB$2,'Active Hour''s Dump'!$D$2:$AH$2,0)
))),"")</f>
        <v>7.8333333333333304</v>
      </c>
      <c r="AC110" s="13">
        <f>_xlfn.IFNA(IF(AC$3="Productivity",
INDEX('Productivity Dump'!$E$4:$AJ$500,
MATCH($A110,'Productivity Dump'!$A$4:$A$500,0),
MATCH(AC$2,'Productivity Dump'!$E$3:$AJ$3,0)
),
IF(AC$3="Attendance",
INDEX('Attendance Dump'!$E$2:$AI$400,
MATCH($A110,'Attendance Dump'!$B$2:$B$400,0),
MATCH(AC$2,'Attendance Dump'!$E$1:$AI$1,0)
),
INDEX('Active Hour''s Dump'!$D$3:$AH$337,
MATCH($C110,'Active Hour''s Dump'!$A$3:$A$337,0),
MATCH(AC$2,'Active Hour''s Dump'!$D$2:$AH$2,0)
))),"")</f>
        <v>1340.0129999999999</v>
      </c>
      <c r="AD110" s="13" t="str">
        <f>_xlfn.IFNA(IF(AD$3="Productivity",
INDEX('Productivity Dump'!$E$4:$AJ$500,
MATCH($A110,'Productivity Dump'!$A$4:$A$500,0),
MATCH(AD$2,'Productivity Dump'!$E$3:$AJ$3,0)
),
IF(AD$3="Attendance",
INDEX('Attendance Dump'!$E$2:$AI$400,
MATCH($A110,'Attendance Dump'!$B$2:$B$400,0),
MATCH(AD$2,'Attendance Dump'!$E$1:$AI$1,0)
),
INDEX('Active Hour''s Dump'!$D$3:$AH$337,
MATCH($C110,'Active Hour''s Dump'!$A$3:$A$337,0),
MATCH(AD$2,'Active Hour''s Dump'!$D$2:$AH$2,0)
))),"")</f>
        <v>P</v>
      </c>
      <c r="AE110" s="54">
        <f>_xlfn.IFNA(IF(AE$3="Productivity",
INDEX('Productivity Dump'!$E$4:$AJ$500,
MATCH($A110,'Productivity Dump'!$A$4:$A$500,0),
MATCH(AE$2,'Productivity Dump'!$E$3:$AJ$3,0)
),
IF(AE$3="Attendance",
INDEX('Attendance Dump'!$E$2:$AI$400,
MATCH($A110,'Attendance Dump'!$B$2:$B$400,0),
MATCH(AE$2,'Attendance Dump'!$E$1:$AI$1,0)
),
INDEX('Active Hour''s Dump'!$D$3:$AH$337,
MATCH($C110,'Active Hour''s Dump'!$A$3:$A$337,0),
MATCH(AE$2,'Active Hour''s Dump'!$D$2:$AH$2,0)
))),"")</f>
        <v>8.6666666666666696</v>
      </c>
      <c r="AF110" s="13">
        <f>_xlfn.IFNA(IF(AF$3="Productivity",
INDEX('Productivity Dump'!$E$4:$AJ$500,
MATCH($A110,'Productivity Dump'!$A$4:$A$500,0),
MATCH(AF$2,'Productivity Dump'!$E$3:$AJ$3,0)
),
IF(AF$3="Attendance",
INDEX('Attendance Dump'!$E$2:$AI$400,
MATCH($A110,'Attendance Dump'!$B$2:$B$400,0),
MATCH(AF$2,'Attendance Dump'!$E$1:$AI$1,0)
),
INDEX('Active Hour''s Dump'!$D$3:$AH$337,
MATCH($C110,'Active Hour''s Dump'!$A$3:$A$337,0),
MATCH(AF$2,'Active Hour''s Dump'!$D$2:$AH$2,0)
))),"")</f>
        <v>1372.1719999999996</v>
      </c>
      <c r="AG110" s="13" t="str">
        <f>_xlfn.IFNA(IF(AG$3="Productivity",
INDEX('Productivity Dump'!$E$4:$AJ$500,
MATCH($A110,'Productivity Dump'!$A$4:$A$500,0),
MATCH(AG$2,'Productivity Dump'!$E$3:$AJ$3,0)
),
IF(AG$3="Attendance",
INDEX('Attendance Dump'!$E$2:$AI$400,
MATCH($A110,'Attendance Dump'!$B$2:$B$400,0),
MATCH(AG$2,'Attendance Dump'!$E$1:$AI$1,0)
),
INDEX('Active Hour''s Dump'!$D$3:$AH$337,
MATCH($C110,'Active Hour''s Dump'!$A$3:$A$337,0),
MATCH(AG$2,'Active Hour''s Dump'!$D$2:$AH$2,0)
))),"")</f>
        <v>P</v>
      </c>
      <c r="AH110" s="54">
        <f>_xlfn.IFNA(IF(AH$3="Productivity",
INDEX('Productivity Dump'!$E$4:$AJ$500,
MATCH($A110,'Productivity Dump'!$A$4:$A$500,0),
MATCH(AH$2,'Productivity Dump'!$E$3:$AJ$3,0)
),
IF(AH$3="Attendance",
INDEX('Attendance Dump'!$E$2:$AI$400,
MATCH($A110,'Attendance Dump'!$B$2:$B$400,0),
MATCH(AH$2,'Attendance Dump'!$E$1:$AI$1,0)
),
INDEX('Active Hour''s Dump'!$D$3:$AH$337,
MATCH($C110,'Active Hour''s Dump'!$A$3:$A$337,0),
MATCH(AH$2,'Active Hour''s Dump'!$D$2:$AH$2,0)
))),"")</f>
        <v>7.0833333333333304</v>
      </c>
      <c r="AI110" s="13">
        <f>_xlfn.IFNA(IF(AI$3="Productivity",
INDEX('Productivity Dump'!$E$4:$AJ$500,
MATCH($A110,'Productivity Dump'!$A$4:$A$500,0),
MATCH(AI$2,'Productivity Dump'!$E$3:$AJ$3,0)
),
IF(AI$3="Attendance",
INDEX('Attendance Dump'!$E$2:$AI$400,
MATCH($A110,'Attendance Dump'!$B$2:$B$400,0),
MATCH(AI$2,'Attendance Dump'!$E$1:$AI$1,0)
),
INDEX('Active Hour''s Dump'!$D$3:$AH$337,
MATCH($C110,'Active Hour''s Dump'!$A$3:$A$337,0),
MATCH(AI$2,'Active Hour''s Dump'!$D$2:$AH$2,0)
))),"")</f>
        <v>1329.056</v>
      </c>
      <c r="AJ110" s="13" t="str">
        <f>_xlfn.IFNA(IF(AJ$3="Productivity",
INDEX('Productivity Dump'!$E$4:$AJ$500,
MATCH($A110,'Productivity Dump'!$A$4:$A$500,0),
MATCH(AJ$2,'Productivity Dump'!$E$3:$AJ$3,0)
),
IF(AJ$3="Attendance",
INDEX('Attendance Dump'!$E$2:$AI$400,
MATCH($A110,'Attendance Dump'!$B$2:$B$400,0),
MATCH(AJ$2,'Attendance Dump'!$E$1:$AI$1,0)
),
INDEX('Active Hour''s Dump'!$D$3:$AH$337,
MATCH($C110,'Active Hour''s Dump'!$A$3:$A$337,0),
MATCH(AJ$2,'Active Hour''s Dump'!$D$2:$AH$2,0)
))),"")</f>
        <v>P</v>
      </c>
      <c r="AK110" s="54">
        <f>_xlfn.IFNA(IF(AK$3="Productivity",
INDEX('Productivity Dump'!$E$4:$AJ$500,
MATCH($A110,'Productivity Dump'!$A$4:$A$500,0),
MATCH(AK$2,'Productivity Dump'!$E$3:$AJ$3,0)
),
IF(AK$3="Attendance",
INDEX('Attendance Dump'!$E$2:$AI$400,
MATCH($A110,'Attendance Dump'!$B$2:$B$400,0),
MATCH(AK$2,'Attendance Dump'!$E$1:$AI$1,0)
),
INDEX('Active Hour''s Dump'!$D$3:$AH$337,
MATCH($C110,'Active Hour''s Dump'!$A$3:$A$337,0),
MATCH(AK$2,'Active Hour''s Dump'!$D$2:$AH$2,0)
))),"")</f>
        <v>6.4166666666666696</v>
      </c>
      <c r="AL110" s="13">
        <f>_xlfn.IFNA(IF(AL$3="Productivity",
INDEX('Productivity Dump'!$E$4:$AJ$500,
MATCH($A110,'Productivity Dump'!$A$4:$A$500,0),
MATCH(AL$2,'Productivity Dump'!$E$3:$AJ$3,0)
),
IF(AL$3="Attendance",
INDEX('Attendance Dump'!$E$2:$AI$400,
MATCH($A110,'Attendance Dump'!$B$2:$B$400,0),
MATCH(AL$2,'Attendance Dump'!$E$1:$AI$1,0)
),
INDEX('Active Hour''s Dump'!$D$3:$AH$337,
MATCH($C110,'Active Hour''s Dump'!$A$3:$A$337,0),
MATCH(AL$2,'Active Hour''s Dump'!$D$2:$AH$2,0)
))),"")</f>
        <v>0</v>
      </c>
      <c r="AM110" s="13" t="str">
        <f>_xlfn.IFNA(IF(AM$3="Productivity",
INDEX('Productivity Dump'!$E$4:$AJ$500,
MATCH($A110,'Productivity Dump'!$A$4:$A$500,0),
MATCH(AM$2,'Productivity Dump'!$E$3:$AJ$3,0)
),
IF(AM$3="Attendance",
INDEX('Attendance Dump'!$E$2:$AI$400,
MATCH($A110,'Attendance Dump'!$B$2:$B$400,0),
MATCH(AM$2,'Attendance Dump'!$E$1:$AI$1,0)
),
INDEX('Active Hour''s Dump'!$D$3:$AH$337,
MATCH($C110,'Active Hour''s Dump'!$A$3:$A$337,0),
MATCH(AM$2,'Active Hour''s Dump'!$D$2:$AH$2,0)
))),"")</f>
        <v>WO</v>
      </c>
      <c r="AN110" s="54">
        <f>_xlfn.IFNA(IF(AN$3="Productivity",
INDEX('Productivity Dump'!$E$4:$AJ$500,
MATCH($A110,'Productivity Dump'!$A$4:$A$500,0),
MATCH(AN$2,'Productivity Dump'!$E$3:$AJ$3,0)
),
IF(AN$3="Attendance",
INDEX('Attendance Dump'!$E$2:$AI$400,
MATCH($A110,'Attendance Dump'!$B$2:$B$400,0),
MATCH(AN$2,'Attendance Dump'!$E$1:$AI$1,0)
),
INDEX('Active Hour''s Dump'!$D$3:$AH$337,
MATCH($C110,'Active Hour''s Dump'!$A$3:$A$337,0),
MATCH(AN$2,'Active Hour''s Dump'!$D$2:$AH$2,0)
))),"")</f>
        <v>0</v>
      </c>
      <c r="AO110" s="13">
        <f>_xlfn.IFNA(IF(AO$3="Productivity",
INDEX('Productivity Dump'!$E$4:$AJ$500,
MATCH($A110,'Productivity Dump'!$A$4:$A$500,0),
MATCH(AO$2,'Productivity Dump'!$E$3:$AJ$3,0)
),
IF(AO$3="Attendance",
INDEX('Attendance Dump'!$E$2:$AI$400,
MATCH($A110,'Attendance Dump'!$B$2:$B$400,0),
MATCH(AO$2,'Attendance Dump'!$E$1:$AI$1,0)
),
INDEX('Active Hour''s Dump'!$D$3:$AH$337,
MATCH($C110,'Active Hour''s Dump'!$A$3:$A$337,0),
MATCH(AO$2,'Active Hour''s Dump'!$D$2:$AH$2,0)
))),"")</f>
        <v>678.58600000000013</v>
      </c>
      <c r="AP110" s="13" t="str">
        <f>_xlfn.IFNA(IF(AP$3="Productivity",
INDEX('Productivity Dump'!$E$4:$AJ$500,
MATCH($A110,'Productivity Dump'!$A$4:$A$500,0),
MATCH(AP$2,'Productivity Dump'!$E$3:$AJ$3,0)
),
IF(AP$3="Attendance",
INDEX('Attendance Dump'!$E$2:$AI$400,
MATCH($A110,'Attendance Dump'!$B$2:$B$400,0),
MATCH(AP$2,'Attendance Dump'!$E$1:$AI$1,0)
),
INDEX('Active Hour''s Dump'!$D$3:$AH$337,
MATCH($C110,'Active Hour''s Dump'!$A$3:$A$337,0),
MATCH(AP$2,'Active Hour''s Dump'!$D$2:$AH$2,0)
))),"")</f>
        <v>P</v>
      </c>
      <c r="AQ110" s="54">
        <f>_xlfn.IFNA(IF(AQ$3="Productivity",
INDEX('Productivity Dump'!$E$4:$AJ$500,
MATCH($A110,'Productivity Dump'!$A$4:$A$500,0),
MATCH(AQ$2,'Productivity Dump'!$E$3:$AJ$3,0)
),
IF(AQ$3="Attendance",
INDEX('Attendance Dump'!$E$2:$AI$400,
MATCH($A110,'Attendance Dump'!$B$2:$B$400,0),
MATCH(AQ$2,'Attendance Dump'!$E$1:$AI$1,0)
),
INDEX('Active Hour''s Dump'!$D$3:$AH$337,
MATCH($C110,'Active Hour''s Dump'!$A$3:$A$337,0),
MATCH(AQ$2,'Active Hour''s Dump'!$D$2:$AH$2,0)
))),"")</f>
        <v>3.3333333333333299</v>
      </c>
      <c r="AR110" s="13">
        <f>_xlfn.IFNA(IF(AR$3="Productivity",
INDEX('Productivity Dump'!$E$4:$AJ$500,
MATCH($A110,'Productivity Dump'!$A$4:$A$500,0),
MATCH(AR$2,'Productivity Dump'!$E$3:$AJ$3,0)
),
IF(AR$3="Attendance",
INDEX('Attendance Dump'!$E$2:$AI$400,
MATCH($A110,'Attendance Dump'!$B$2:$B$400,0),
MATCH(AR$2,'Attendance Dump'!$E$1:$AI$1,0)
),
INDEX('Active Hour''s Dump'!$D$3:$AH$337,
MATCH($C110,'Active Hour''s Dump'!$A$3:$A$337,0),
MATCH(AR$2,'Active Hour''s Dump'!$D$2:$AH$2,0)
))),"")</f>
        <v>1346.479000000001</v>
      </c>
      <c r="AS110" s="13" t="str">
        <f>_xlfn.IFNA(IF(AS$3="Productivity",
INDEX('Productivity Dump'!$E$4:$AJ$500,
MATCH($A110,'Productivity Dump'!$A$4:$A$500,0),
MATCH(AS$2,'Productivity Dump'!$E$3:$AJ$3,0)
),
IF(AS$3="Attendance",
INDEX('Attendance Dump'!$E$2:$AI$400,
MATCH($A110,'Attendance Dump'!$B$2:$B$400,0),
MATCH(AS$2,'Attendance Dump'!$E$1:$AI$1,0)
),
INDEX('Active Hour''s Dump'!$D$3:$AH$337,
MATCH($C110,'Active Hour''s Dump'!$A$3:$A$337,0),
MATCH(AS$2,'Active Hour''s Dump'!$D$2:$AH$2,0)
))),"")</f>
        <v>P</v>
      </c>
      <c r="AT110" s="54">
        <f>_xlfn.IFNA(IF(AT$3="Productivity",
INDEX('Productivity Dump'!$E$4:$AJ$500,
MATCH($A110,'Productivity Dump'!$A$4:$A$500,0),
MATCH(AT$2,'Productivity Dump'!$E$3:$AJ$3,0)
),
IF(AT$3="Attendance",
INDEX('Attendance Dump'!$E$2:$AI$400,
MATCH($A110,'Attendance Dump'!$B$2:$B$400,0),
MATCH(AT$2,'Attendance Dump'!$E$1:$AI$1,0)
),
INDEX('Active Hour''s Dump'!$D$3:$AH$337,
MATCH($C110,'Active Hour''s Dump'!$A$3:$A$337,0),
MATCH(AT$2,'Active Hour''s Dump'!$D$2:$AH$2,0)
))),"")</f>
        <v>8.25</v>
      </c>
      <c r="AU110" s="13">
        <f>_xlfn.IFNA(IF(AU$3="Productivity",
INDEX('Productivity Dump'!$E$4:$AJ$500,
MATCH($A110,'Productivity Dump'!$A$4:$A$500,0),
MATCH(AU$2,'Productivity Dump'!$E$3:$AJ$3,0)
),
IF(AU$3="Attendance",
INDEX('Attendance Dump'!$E$2:$AI$400,
MATCH($A110,'Attendance Dump'!$B$2:$B$400,0),
MATCH(AU$2,'Attendance Dump'!$E$1:$AI$1,0)
),
INDEX('Active Hour''s Dump'!$D$3:$AH$337,
MATCH($C110,'Active Hour''s Dump'!$A$3:$A$337,0),
MATCH(AU$2,'Active Hour''s Dump'!$D$2:$AH$2,0)
))),"")</f>
        <v>1280.3659999999998</v>
      </c>
      <c r="AV110" s="13" t="str">
        <f>_xlfn.IFNA(IF(AV$3="Productivity",
INDEX('Productivity Dump'!$E$4:$AJ$500,
MATCH($A110,'Productivity Dump'!$A$4:$A$500,0),
MATCH(AV$2,'Productivity Dump'!$E$3:$AJ$3,0)
),
IF(AV$3="Attendance",
INDEX('Attendance Dump'!$E$2:$AI$400,
MATCH($A110,'Attendance Dump'!$B$2:$B$400,0),
MATCH(AV$2,'Attendance Dump'!$E$1:$AI$1,0)
),
INDEX('Active Hour''s Dump'!$D$3:$AH$337,
MATCH($C110,'Active Hour''s Dump'!$A$3:$A$337,0),
MATCH(AV$2,'Active Hour''s Dump'!$D$2:$AH$2,0)
))),"")</f>
        <v>P</v>
      </c>
      <c r="AW110" s="54">
        <f>_xlfn.IFNA(IF(AW$3="Productivity",
INDEX('Productivity Dump'!$E$4:$AJ$500,
MATCH($A110,'Productivity Dump'!$A$4:$A$500,0),
MATCH(AW$2,'Productivity Dump'!$E$3:$AJ$3,0)
),
IF(AW$3="Attendance",
INDEX('Attendance Dump'!$E$2:$AI$400,
MATCH($A110,'Attendance Dump'!$B$2:$B$400,0),
MATCH(AW$2,'Attendance Dump'!$E$1:$AI$1,0)
),
INDEX('Active Hour''s Dump'!$D$3:$AH$337,
MATCH($C110,'Active Hour''s Dump'!$A$3:$A$337,0),
MATCH(AW$2,'Active Hour''s Dump'!$D$2:$AH$2,0)
))),"")</f>
        <v>10</v>
      </c>
      <c r="AX110" s="13">
        <f>_xlfn.IFNA(IF(AX$3="Productivity",
INDEX('Productivity Dump'!$E$4:$AJ$500,
MATCH($A110,'Productivity Dump'!$A$4:$A$500,0),
MATCH(AX$2,'Productivity Dump'!$E$3:$AJ$3,0)
),
IF(AX$3="Attendance",
INDEX('Attendance Dump'!$E$2:$AI$400,
MATCH($A110,'Attendance Dump'!$B$2:$B$400,0),
MATCH(AX$2,'Attendance Dump'!$E$1:$AI$1,0)
),
INDEX('Active Hour''s Dump'!$D$3:$AH$337,
MATCH($C110,'Active Hour''s Dump'!$A$3:$A$337,0),
MATCH(AX$2,'Active Hour''s Dump'!$D$2:$AH$2,0)
))),"")</f>
        <v>1329.9650000000004</v>
      </c>
      <c r="AY110" s="13" t="str">
        <f>_xlfn.IFNA(IF(AY$3="Productivity",
INDEX('Productivity Dump'!$E$4:$AJ$500,
MATCH($A110,'Productivity Dump'!$A$4:$A$500,0),
MATCH(AY$2,'Productivity Dump'!$E$3:$AJ$3,0)
),
IF(AY$3="Attendance",
INDEX('Attendance Dump'!$E$2:$AI$400,
MATCH($A110,'Attendance Dump'!$B$2:$B$400,0),
MATCH(AY$2,'Attendance Dump'!$E$1:$AI$1,0)
),
INDEX('Active Hour''s Dump'!$D$3:$AH$337,
MATCH($C110,'Active Hour''s Dump'!$A$3:$A$337,0),
MATCH(AY$2,'Active Hour''s Dump'!$D$2:$AH$2,0)
))),"")</f>
        <v>P</v>
      </c>
      <c r="AZ110" s="54">
        <f>_xlfn.IFNA(IF(AZ$3="Productivity",
INDEX('Productivity Dump'!$E$4:$AJ$500,
MATCH($A110,'Productivity Dump'!$A$4:$A$500,0),
MATCH(AZ$2,'Productivity Dump'!$E$3:$AJ$3,0)
),
IF(AZ$3="Attendance",
INDEX('Attendance Dump'!$E$2:$AI$400,
MATCH($A110,'Attendance Dump'!$B$2:$B$400,0),
MATCH(AZ$2,'Attendance Dump'!$E$1:$AI$1,0)
),
INDEX('Active Hour''s Dump'!$D$3:$AH$337,
MATCH($C110,'Active Hour''s Dump'!$A$3:$A$337,0),
MATCH(AZ$2,'Active Hour''s Dump'!$D$2:$AH$2,0)
))),"")</f>
        <v>9.1666666666666696</v>
      </c>
      <c r="BA110" s="13">
        <f>_xlfn.IFNA(IF(BA$3="Productivity",
INDEX('Productivity Dump'!$E$4:$AJ$500,
MATCH($A110,'Productivity Dump'!$A$4:$A$500,0),
MATCH(BA$2,'Productivity Dump'!$E$3:$AJ$3,0)
),
IF(BA$3="Attendance",
INDEX('Attendance Dump'!$E$2:$AI$400,
MATCH($A110,'Attendance Dump'!$B$2:$B$400,0),
MATCH(BA$2,'Attendance Dump'!$E$1:$AI$1,0)
),
INDEX('Active Hour''s Dump'!$D$3:$AH$337,
MATCH($C110,'Active Hour''s Dump'!$A$3:$A$337,0),
MATCH(BA$2,'Active Hour''s Dump'!$D$2:$AH$2,0)
))),"")</f>
        <v>1335.9139999999998</v>
      </c>
      <c r="BB110" s="13" t="str">
        <f>_xlfn.IFNA(IF(BB$3="Productivity",
INDEX('Productivity Dump'!$E$4:$AJ$500,
MATCH($A110,'Productivity Dump'!$A$4:$A$500,0),
MATCH(BB$2,'Productivity Dump'!$E$3:$AJ$3,0)
),
IF(BB$3="Attendance",
INDEX('Attendance Dump'!$E$2:$AI$400,
MATCH($A110,'Attendance Dump'!$B$2:$B$400,0),
MATCH(BB$2,'Attendance Dump'!$E$1:$AI$1,0)
),
INDEX('Active Hour''s Dump'!$D$3:$AH$337,
MATCH($C110,'Active Hour''s Dump'!$A$3:$A$337,0),
MATCH(BB$2,'Active Hour''s Dump'!$D$2:$AH$2,0)
))),"")</f>
        <v>P</v>
      </c>
      <c r="BC110" s="54">
        <f>_xlfn.IFNA(IF(BC$3="Productivity",
INDEX('Productivity Dump'!$E$4:$AJ$500,
MATCH($A110,'Productivity Dump'!$A$4:$A$500,0),
MATCH(BC$2,'Productivity Dump'!$E$3:$AJ$3,0)
),
IF(BC$3="Attendance",
INDEX('Attendance Dump'!$E$2:$AI$400,
MATCH($A110,'Attendance Dump'!$B$2:$B$400,0),
MATCH(BC$2,'Attendance Dump'!$E$1:$AI$1,0)
),
INDEX('Active Hour''s Dump'!$D$3:$AH$337,
MATCH($C110,'Active Hour''s Dump'!$A$3:$A$337,0),
MATCH(BC$2,'Active Hour''s Dump'!$D$2:$AH$2,0)
))),"")</f>
        <v>9.1666666666666696</v>
      </c>
      <c r="BD110" s="13">
        <f>_xlfn.IFNA(IF(BD$3="Productivity",
INDEX('Productivity Dump'!$E$4:$AJ$500,
MATCH($A110,'Productivity Dump'!$A$4:$A$500,0),
MATCH(BD$2,'Productivity Dump'!$E$3:$AJ$3,0)
),
IF(BD$3="Attendance",
INDEX('Attendance Dump'!$E$2:$AI$400,
MATCH($A110,'Attendance Dump'!$B$2:$B$400,0),
MATCH(BD$2,'Attendance Dump'!$E$1:$AI$1,0)
),
INDEX('Active Hour''s Dump'!$D$3:$AH$337,
MATCH($C110,'Active Hour''s Dump'!$A$3:$A$337,0),
MATCH(BD$2,'Active Hour''s Dump'!$D$2:$AH$2,0)
))),"")</f>
        <v>944.16200000000015</v>
      </c>
      <c r="BE110" s="13" t="str">
        <f>_xlfn.IFNA(IF(BE$3="Productivity",
INDEX('Productivity Dump'!$E$4:$AJ$500,
MATCH($A110,'Productivity Dump'!$A$4:$A$500,0),
MATCH(BE$2,'Productivity Dump'!$E$3:$AJ$3,0)
),
IF(BE$3="Attendance",
INDEX('Attendance Dump'!$E$2:$AI$400,
MATCH($A110,'Attendance Dump'!$B$2:$B$400,0),
MATCH(BE$2,'Attendance Dump'!$E$1:$AI$1,0)
),
INDEX('Active Hour''s Dump'!$D$3:$AH$337,
MATCH($C110,'Active Hour''s Dump'!$A$3:$A$337,0),
MATCH(BE$2,'Active Hour''s Dump'!$D$2:$AH$2,0)
))),"")</f>
        <v>P</v>
      </c>
      <c r="BF110" s="54">
        <f>_xlfn.IFNA(IF(BF$3="Productivity",
INDEX('Productivity Dump'!$E$4:$AJ$500,
MATCH($A110,'Productivity Dump'!$A$4:$A$500,0),
MATCH(BF$2,'Productivity Dump'!$E$3:$AJ$3,0)
),
IF(BF$3="Attendance",
INDEX('Attendance Dump'!$E$2:$AI$400,
MATCH($A110,'Attendance Dump'!$B$2:$B$400,0),
MATCH(BF$2,'Attendance Dump'!$E$1:$AI$1,0)
),
INDEX('Active Hour''s Dump'!$D$3:$AH$337,
MATCH($C110,'Active Hour''s Dump'!$A$3:$A$337,0),
MATCH(BF$2,'Active Hour''s Dump'!$D$2:$AH$2,0)
))),"")</f>
        <v>4.5833333333333304</v>
      </c>
      <c r="BG110" s="13">
        <f>_xlfn.IFNA(IF(BG$3="Productivity",
INDEX('Productivity Dump'!$E$4:$AJ$500,
MATCH($A110,'Productivity Dump'!$A$4:$A$500,0),
MATCH(BG$2,'Productivity Dump'!$E$3:$AJ$3,0)
),
IF(BG$3="Attendance",
INDEX('Attendance Dump'!$E$2:$AI$400,
MATCH($A110,'Attendance Dump'!$B$2:$B$400,0),
MATCH(BG$2,'Attendance Dump'!$E$1:$AI$1,0)
),
INDEX('Active Hour''s Dump'!$D$3:$AH$337,
MATCH($C110,'Active Hour''s Dump'!$A$3:$A$337,0),
MATCH(BG$2,'Active Hour''s Dump'!$D$2:$AH$2,0)
))),"")</f>
        <v>0</v>
      </c>
      <c r="BH110" s="13" t="str">
        <f>_xlfn.IFNA(IF(BH$3="Productivity",
INDEX('Productivity Dump'!$E$4:$AJ$500,
MATCH($A110,'Productivity Dump'!$A$4:$A$500,0),
MATCH(BH$2,'Productivity Dump'!$E$3:$AJ$3,0)
),
IF(BH$3="Attendance",
INDEX('Attendance Dump'!$E$2:$AI$400,
MATCH($A110,'Attendance Dump'!$B$2:$B$400,0),
MATCH(BH$2,'Attendance Dump'!$E$1:$AI$1,0)
),
INDEX('Active Hour''s Dump'!$D$3:$AH$337,
MATCH($C110,'Active Hour''s Dump'!$A$3:$A$337,0),
MATCH(BH$2,'Active Hour''s Dump'!$D$2:$AH$2,0)
))),"")</f>
        <v>WO</v>
      </c>
      <c r="BI110" s="54">
        <f>_xlfn.IFNA(IF(BI$3="Productivity",
INDEX('Productivity Dump'!$E$4:$AJ$500,
MATCH($A110,'Productivity Dump'!$A$4:$A$500,0),
MATCH(BI$2,'Productivity Dump'!$E$3:$AJ$3,0)
),
IF(BI$3="Attendance",
INDEX('Attendance Dump'!$E$2:$AI$400,
MATCH($A110,'Attendance Dump'!$B$2:$B$400,0),
MATCH(BI$2,'Attendance Dump'!$E$1:$AI$1,0)
),
INDEX('Active Hour''s Dump'!$D$3:$AH$337,
MATCH($C110,'Active Hour''s Dump'!$A$3:$A$337,0),
MATCH(BI$2,'Active Hour''s Dump'!$D$2:$AH$2,0)
))),"")</f>
        <v>0</v>
      </c>
      <c r="BJ110" s="13">
        <f>_xlfn.IFNA(IF(BJ$3="Productivity",
INDEX('Productivity Dump'!$E$4:$AJ$500,
MATCH($A110,'Productivity Dump'!$A$4:$A$500,0),
MATCH(BJ$2,'Productivity Dump'!$E$3:$AJ$3,0)
),
IF(BJ$3="Attendance",
INDEX('Attendance Dump'!$E$2:$AI$400,
MATCH($A110,'Attendance Dump'!$B$2:$B$400,0),
MATCH(BJ$2,'Attendance Dump'!$E$1:$AI$1,0)
),
INDEX('Active Hour''s Dump'!$D$3:$AH$337,
MATCH($C110,'Active Hour''s Dump'!$A$3:$A$337,0),
MATCH(BJ$2,'Active Hour''s Dump'!$D$2:$AH$2,0)
))),"")</f>
        <v>709.86400000000026</v>
      </c>
      <c r="BK110" s="13" t="str">
        <f>_xlfn.IFNA(IF(BK$3="Productivity",
INDEX('Productivity Dump'!$E$4:$AJ$500,
MATCH($A110,'Productivity Dump'!$A$4:$A$500,0),
MATCH(BK$2,'Productivity Dump'!$E$3:$AJ$3,0)
),
IF(BK$3="Attendance",
INDEX('Attendance Dump'!$E$2:$AI$400,
MATCH($A110,'Attendance Dump'!$B$2:$B$400,0),
MATCH(BK$2,'Attendance Dump'!$E$1:$AI$1,0)
),
INDEX('Active Hour''s Dump'!$D$3:$AH$337,
MATCH($C110,'Active Hour''s Dump'!$A$3:$A$337,0),
MATCH(BK$2,'Active Hour''s Dump'!$D$2:$AH$2,0)
))),"")</f>
        <v>P</v>
      </c>
      <c r="BL110" s="54">
        <f>_xlfn.IFNA(IF(BL$3="Productivity",
INDEX('Productivity Dump'!$E$4:$AJ$500,
MATCH($A110,'Productivity Dump'!$A$4:$A$500,0),
MATCH(BL$2,'Productivity Dump'!$E$3:$AJ$3,0)
),
IF(BL$3="Attendance",
INDEX('Attendance Dump'!$E$2:$AI$400,
MATCH($A110,'Attendance Dump'!$B$2:$B$400,0),
MATCH(BL$2,'Attendance Dump'!$E$1:$AI$1,0)
),
INDEX('Active Hour''s Dump'!$D$3:$AH$337,
MATCH($C110,'Active Hour''s Dump'!$A$3:$A$337,0),
MATCH(BL$2,'Active Hour''s Dump'!$D$2:$AH$2,0)
))),"")</f>
        <v>5.75</v>
      </c>
      <c r="BM110" s="13">
        <f>_xlfn.IFNA(IF(BM$3="Productivity",
INDEX('Productivity Dump'!$E$4:$AJ$500,
MATCH($A110,'Productivity Dump'!$A$4:$A$500,0),
MATCH(BM$2,'Productivity Dump'!$E$3:$AJ$3,0)
),
IF(BM$3="Attendance",
INDEX('Attendance Dump'!$E$2:$AI$400,
MATCH($A110,'Attendance Dump'!$B$2:$B$400,0),
MATCH(BM$2,'Attendance Dump'!$E$1:$AI$1,0)
),
INDEX('Active Hour''s Dump'!$D$3:$AH$337,
MATCH($C110,'Active Hour''s Dump'!$A$3:$A$337,0),
MATCH(BM$2,'Active Hour''s Dump'!$D$2:$AH$2,0)
))),"")</f>
        <v>1304.3149999999996</v>
      </c>
      <c r="BN110" s="13" t="str">
        <f>_xlfn.IFNA(IF(BN$3="Productivity",
INDEX('Productivity Dump'!$E$4:$AJ$500,
MATCH($A110,'Productivity Dump'!$A$4:$A$500,0),
MATCH(BN$2,'Productivity Dump'!$E$3:$AJ$3,0)
),
IF(BN$3="Attendance",
INDEX('Attendance Dump'!$E$2:$AI$400,
MATCH($A110,'Attendance Dump'!$B$2:$B$400,0),
MATCH(BN$2,'Attendance Dump'!$E$1:$AI$1,0)
),
INDEX('Active Hour''s Dump'!$D$3:$AH$337,
MATCH($C110,'Active Hour''s Dump'!$A$3:$A$337,0),
MATCH(BN$2,'Active Hour''s Dump'!$D$2:$AH$2,0)
))),"")</f>
        <v>P</v>
      </c>
      <c r="BO110" s="54">
        <f>_xlfn.IFNA(IF(BO$3="Productivity",
INDEX('Productivity Dump'!$E$4:$AJ$500,
MATCH($A110,'Productivity Dump'!$A$4:$A$500,0),
MATCH(BO$2,'Productivity Dump'!$E$3:$AJ$3,0)
),
IF(BO$3="Attendance",
INDEX('Attendance Dump'!$E$2:$AI$400,
MATCH($A110,'Attendance Dump'!$B$2:$B$400,0),
MATCH(BO$2,'Attendance Dump'!$E$1:$AI$1,0)
),
INDEX('Active Hour''s Dump'!$D$3:$AH$337,
MATCH($C110,'Active Hour''s Dump'!$A$3:$A$337,0),
MATCH(BO$2,'Active Hour''s Dump'!$D$2:$AH$2,0)
))),"")</f>
        <v>8.9166666666666696</v>
      </c>
      <c r="BP110" s="13">
        <f>_xlfn.IFNA(IF(BP$3="Productivity",
INDEX('Productivity Dump'!$E$4:$AJ$500,
MATCH($A110,'Productivity Dump'!$A$4:$A$500,0),
MATCH(BP$2,'Productivity Dump'!$E$3:$AJ$3,0)
),
IF(BP$3="Attendance",
INDEX('Attendance Dump'!$E$2:$AI$400,
MATCH($A110,'Attendance Dump'!$B$2:$B$400,0),
MATCH(BP$2,'Attendance Dump'!$E$1:$AI$1,0)
),
INDEX('Active Hour''s Dump'!$D$3:$AH$337,
MATCH($C110,'Active Hour''s Dump'!$A$3:$A$337,0),
MATCH(BP$2,'Active Hour''s Dump'!$D$2:$AH$2,0)
))),"")</f>
        <v>1350.712</v>
      </c>
      <c r="BQ110" s="13" t="str">
        <f>_xlfn.IFNA(IF(BQ$3="Productivity",
INDEX('Productivity Dump'!$E$4:$AJ$500,
MATCH($A110,'Productivity Dump'!$A$4:$A$500,0),
MATCH(BQ$2,'Productivity Dump'!$E$3:$AJ$3,0)
),
IF(BQ$3="Attendance",
INDEX('Attendance Dump'!$E$2:$AI$400,
MATCH($A110,'Attendance Dump'!$B$2:$B$400,0),
MATCH(BQ$2,'Attendance Dump'!$E$1:$AI$1,0)
),
INDEX('Active Hour''s Dump'!$D$3:$AH$337,
MATCH($C110,'Active Hour''s Dump'!$A$3:$A$337,0),
MATCH(BQ$2,'Active Hour''s Dump'!$D$2:$AH$2,0)
))),"")</f>
        <v>P</v>
      </c>
      <c r="BR110" s="54">
        <f>_xlfn.IFNA(IF(BR$3="Productivity",
INDEX('Productivity Dump'!$E$4:$AJ$500,
MATCH($A110,'Productivity Dump'!$A$4:$A$500,0),
MATCH(BR$2,'Productivity Dump'!$E$3:$AJ$3,0)
),
IF(BR$3="Attendance",
INDEX('Attendance Dump'!$E$2:$AI$400,
MATCH($A110,'Attendance Dump'!$B$2:$B$400,0),
MATCH(BR$2,'Attendance Dump'!$E$1:$AI$1,0)
),
INDEX('Active Hour''s Dump'!$D$3:$AH$337,
MATCH($C110,'Active Hour''s Dump'!$A$3:$A$337,0),
MATCH(BR$2,'Active Hour''s Dump'!$D$2:$AH$2,0)
))),"")</f>
        <v>8</v>
      </c>
      <c r="BS110" s="13">
        <f>_xlfn.IFNA(IF(BS$3="Productivity",
INDEX('Productivity Dump'!$E$4:$AJ$500,
MATCH($A110,'Productivity Dump'!$A$4:$A$500,0),
MATCH(BS$2,'Productivity Dump'!$E$3:$AJ$3,0)
),
IF(BS$3="Attendance",
INDEX('Attendance Dump'!$E$2:$AI$400,
MATCH($A110,'Attendance Dump'!$B$2:$B$400,0),
MATCH(BS$2,'Attendance Dump'!$E$1:$AI$1,0)
),
INDEX('Active Hour''s Dump'!$D$3:$AH$337,
MATCH($C110,'Active Hour''s Dump'!$A$3:$A$337,0),
MATCH(BS$2,'Active Hour''s Dump'!$D$2:$AH$2,0)
))),"")</f>
        <v>1378.8530000000001</v>
      </c>
      <c r="BT110" s="13" t="str">
        <f>_xlfn.IFNA(IF(BT$3="Productivity",
INDEX('Productivity Dump'!$E$4:$AJ$500,
MATCH($A110,'Productivity Dump'!$A$4:$A$500,0),
MATCH(BT$2,'Productivity Dump'!$E$3:$AJ$3,0)
),
IF(BT$3="Attendance",
INDEX('Attendance Dump'!$E$2:$AI$400,
MATCH($A110,'Attendance Dump'!$B$2:$B$400,0),
MATCH(BT$2,'Attendance Dump'!$E$1:$AI$1,0)
),
INDEX('Active Hour''s Dump'!$D$3:$AH$337,
MATCH($C110,'Active Hour''s Dump'!$A$3:$A$337,0),
MATCH(BT$2,'Active Hour''s Dump'!$D$2:$AH$2,0)
))),"")</f>
        <v>H(P)</v>
      </c>
      <c r="BU110" s="54">
        <f>_xlfn.IFNA(IF(BU$3="Productivity",
INDEX('Productivity Dump'!$E$4:$AJ$500,
MATCH($A110,'Productivity Dump'!$A$4:$A$500,0),
MATCH(BU$2,'Productivity Dump'!$E$3:$AJ$3,0)
),
IF(BU$3="Attendance",
INDEX('Attendance Dump'!$E$2:$AI$400,
MATCH($A110,'Attendance Dump'!$B$2:$B$400,0),
MATCH(BU$2,'Attendance Dump'!$E$1:$AI$1,0)
),
INDEX('Active Hour''s Dump'!$D$3:$AH$337,
MATCH($C110,'Active Hour''s Dump'!$A$3:$A$337,0),
MATCH(BU$2,'Active Hour''s Dump'!$D$2:$AH$2,0)
))),"")</f>
        <v>9.4166666666666696</v>
      </c>
      <c r="BV110" s="13">
        <f>_xlfn.IFNA(IF(BV$3="Productivity",
INDEX('Productivity Dump'!$E$4:$AJ$500,
MATCH($A110,'Productivity Dump'!$A$4:$A$500,0),
MATCH(BV$2,'Productivity Dump'!$E$3:$AJ$3,0)
),
IF(BV$3="Attendance",
INDEX('Attendance Dump'!$E$2:$AI$400,
MATCH($A110,'Attendance Dump'!$B$2:$B$400,0),
MATCH(BV$2,'Attendance Dump'!$E$1:$AI$1,0)
),
INDEX('Active Hour''s Dump'!$D$3:$AH$337,
MATCH($C110,'Active Hour''s Dump'!$A$3:$A$337,0),
MATCH(BV$2,'Active Hour''s Dump'!$D$2:$AH$2,0)
))),"")</f>
        <v>1291.6420000000001</v>
      </c>
      <c r="BW110" s="13" t="str">
        <f>_xlfn.IFNA(IF(BW$3="Productivity",
INDEX('Productivity Dump'!$E$4:$AJ$500,
MATCH($A110,'Productivity Dump'!$A$4:$A$500,0),
MATCH(BW$2,'Productivity Dump'!$E$3:$AJ$3,0)
),
IF(BW$3="Attendance",
INDEX('Attendance Dump'!$E$2:$AI$400,
MATCH($A110,'Attendance Dump'!$B$2:$B$400,0),
MATCH(BW$2,'Attendance Dump'!$E$1:$AI$1,0)
),
INDEX('Active Hour''s Dump'!$D$3:$AH$337,
MATCH($C110,'Active Hour''s Dump'!$A$3:$A$337,0),
MATCH(BW$2,'Active Hour''s Dump'!$D$2:$AH$2,0)
))),"")</f>
        <v>P</v>
      </c>
      <c r="BX110" s="54">
        <f>_xlfn.IFNA(IF(BX$3="Productivity",
INDEX('Productivity Dump'!$E$4:$AJ$500,
MATCH($A110,'Productivity Dump'!$A$4:$A$500,0),
MATCH(BX$2,'Productivity Dump'!$E$3:$AJ$3,0)
),
IF(BX$3="Attendance",
INDEX('Attendance Dump'!$E$2:$AI$400,
MATCH($A110,'Attendance Dump'!$B$2:$B$400,0),
MATCH(BX$2,'Attendance Dump'!$E$1:$AI$1,0)
),
INDEX('Active Hour''s Dump'!$D$3:$AH$337,
MATCH($C110,'Active Hour''s Dump'!$A$3:$A$337,0),
MATCH(BX$2,'Active Hour''s Dump'!$D$2:$AH$2,0)
))),"")</f>
        <v>9.5</v>
      </c>
      <c r="BY110" s="13">
        <f>_xlfn.IFNA(IF(BY$3="Productivity",
INDEX('Productivity Dump'!$E$4:$AJ$500,
MATCH($A110,'Productivity Dump'!$A$4:$A$500,0),
MATCH(BY$2,'Productivity Dump'!$E$3:$AJ$3,0)
),
IF(BY$3="Attendance",
INDEX('Attendance Dump'!$E$2:$AI$400,
MATCH($A110,'Attendance Dump'!$B$2:$B$400,0),
MATCH(BY$2,'Attendance Dump'!$E$1:$AI$1,0)
),
INDEX('Active Hour''s Dump'!$D$3:$AH$337,
MATCH($C110,'Active Hour''s Dump'!$A$3:$A$337,0),
MATCH(BY$2,'Active Hour''s Dump'!$D$2:$AH$2,0)
))),"")</f>
        <v>380.44900000000007</v>
      </c>
      <c r="BZ110" s="13" t="str">
        <f>_xlfn.IFNA(IF(BZ$3="Productivity",
INDEX('Productivity Dump'!$E$4:$AJ$500,
MATCH($A110,'Productivity Dump'!$A$4:$A$500,0),
MATCH(BZ$2,'Productivity Dump'!$E$3:$AJ$3,0)
),
IF(BZ$3="Attendance",
INDEX('Attendance Dump'!$E$2:$AI$400,
MATCH($A110,'Attendance Dump'!$B$2:$B$400,0),
MATCH(BZ$2,'Attendance Dump'!$E$1:$AI$1,0)
),
INDEX('Active Hour''s Dump'!$D$3:$AH$337,
MATCH($C110,'Active Hour''s Dump'!$A$3:$A$337,0),
MATCH(BZ$2,'Active Hour''s Dump'!$D$2:$AH$2,0)
))),"")</f>
        <v>P</v>
      </c>
      <c r="CA110" s="54">
        <f>_xlfn.IFNA(IF(CA$3="Productivity",
INDEX('Productivity Dump'!$E$4:$AJ$500,
MATCH($A110,'Productivity Dump'!$A$4:$A$500,0),
MATCH(CA$2,'Productivity Dump'!$E$3:$AJ$3,0)
),
IF(CA$3="Attendance",
INDEX('Attendance Dump'!$E$2:$AI$400,
MATCH($A110,'Attendance Dump'!$B$2:$B$400,0),
MATCH(CA$2,'Attendance Dump'!$E$1:$AI$1,0)
),
INDEX('Active Hour''s Dump'!$D$3:$AH$337,
MATCH($C110,'Active Hour''s Dump'!$A$3:$A$337,0),
MATCH(CA$2,'Active Hour''s Dump'!$D$2:$AH$2,0)
))),"")</f>
        <v>1.8333333333333299</v>
      </c>
      <c r="CB110" s="13">
        <f>_xlfn.IFNA(IF(CB$3="Productivity",
INDEX('Productivity Dump'!$E$4:$AJ$500,
MATCH($A110,'Productivity Dump'!$A$4:$A$500,0),
MATCH(CB$2,'Productivity Dump'!$E$3:$AJ$3,0)
),
IF(CB$3="Attendance",
INDEX('Attendance Dump'!$E$2:$AI$400,
MATCH($A110,'Attendance Dump'!$B$2:$B$400,0),
MATCH(CB$2,'Attendance Dump'!$E$1:$AI$1,0)
),
INDEX('Active Hour''s Dump'!$D$3:$AH$337,
MATCH($C110,'Active Hour''s Dump'!$A$3:$A$337,0),
MATCH(CB$2,'Active Hour''s Dump'!$D$2:$AH$2,0)
))),"")</f>
        <v>0</v>
      </c>
      <c r="CC110" s="13" t="str">
        <f>_xlfn.IFNA(IF(CC$3="Productivity",
INDEX('Productivity Dump'!$E$4:$AJ$500,
MATCH($A110,'Productivity Dump'!$A$4:$A$500,0),
MATCH(CC$2,'Productivity Dump'!$E$3:$AJ$3,0)
),
IF(CC$3="Attendance",
INDEX('Attendance Dump'!$E$2:$AI$400,
MATCH($A110,'Attendance Dump'!$B$2:$B$400,0),
MATCH(CC$2,'Attendance Dump'!$E$1:$AI$1,0)
),
INDEX('Active Hour''s Dump'!$D$3:$AH$337,
MATCH($C110,'Active Hour''s Dump'!$A$3:$A$337,0),
MATCH(CC$2,'Active Hour''s Dump'!$D$2:$AH$2,0)
))),"")</f>
        <v>WO</v>
      </c>
      <c r="CD110" s="54">
        <f>_xlfn.IFNA(IF(CD$3="Productivity",
INDEX('Productivity Dump'!$E$4:$AJ$500,
MATCH($A110,'Productivity Dump'!$A$4:$A$500,0),
MATCH(CD$2,'Productivity Dump'!$E$3:$AJ$3,0)
),
IF(CD$3="Attendance",
INDEX('Attendance Dump'!$E$2:$AI$400,
MATCH($A110,'Attendance Dump'!$B$2:$B$400,0),
MATCH(CD$2,'Attendance Dump'!$E$1:$AI$1,0)
),
INDEX('Active Hour''s Dump'!$D$3:$AH$337,
MATCH($C110,'Active Hour''s Dump'!$A$3:$A$337,0),
MATCH(CD$2,'Active Hour''s Dump'!$D$2:$AH$2,0)
))),"")</f>
        <v>0</v>
      </c>
      <c r="CE110" s="13">
        <f>_xlfn.IFNA(IF(CE$3="Productivity",
INDEX('Productivity Dump'!$E$4:$AJ$500,
MATCH($A110,'Productivity Dump'!$A$4:$A$500,0),
MATCH(CE$2,'Productivity Dump'!$E$3:$AJ$3,0)
),
IF(CE$3="Attendance",
INDEX('Attendance Dump'!$E$2:$AI$400,
MATCH($A110,'Attendance Dump'!$B$2:$B$400,0),
MATCH(CE$2,'Attendance Dump'!$E$1:$AI$1,0)
),
INDEX('Active Hour''s Dump'!$D$3:$AH$337,
MATCH($C110,'Active Hour''s Dump'!$A$3:$A$337,0),
MATCH(CE$2,'Active Hour''s Dump'!$D$2:$AH$2,0)
))),"")</f>
        <v>636.63199999999995</v>
      </c>
      <c r="CF110" s="13" t="str">
        <f>_xlfn.IFNA(IF(CF$3="Productivity",
INDEX('Productivity Dump'!$E$4:$AJ$500,
MATCH($A110,'Productivity Dump'!$A$4:$A$500,0),
MATCH(CF$2,'Productivity Dump'!$E$3:$AJ$3,0)
),
IF(CF$3="Attendance",
INDEX('Attendance Dump'!$E$2:$AI$400,
MATCH($A110,'Attendance Dump'!$B$2:$B$400,0),
MATCH(CF$2,'Attendance Dump'!$E$1:$AI$1,0)
),
INDEX('Active Hour''s Dump'!$D$3:$AH$337,
MATCH($C110,'Active Hour''s Dump'!$A$3:$A$337,0),
MATCH(CF$2,'Active Hour''s Dump'!$D$2:$AH$2,0)
))),"")</f>
        <v>P</v>
      </c>
      <c r="CG110" s="54">
        <f>_xlfn.IFNA(IF(CG$3="Productivity",
INDEX('Productivity Dump'!$E$4:$AJ$500,
MATCH($A110,'Productivity Dump'!$A$4:$A$500,0),
MATCH(CG$2,'Productivity Dump'!$E$3:$AJ$3,0)
),
IF(CG$3="Attendance",
INDEX('Attendance Dump'!$E$2:$AI$400,
MATCH($A110,'Attendance Dump'!$B$2:$B$400,0),
MATCH(CG$2,'Attendance Dump'!$E$1:$AI$1,0)
),
INDEX('Active Hour''s Dump'!$D$3:$AH$337,
MATCH($C110,'Active Hour''s Dump'!$A$3:$A$337,0),
MATCH(CG$2,'Active Hour''s Dump'!$D$2:$AH$2,0)
))),"")</f>
        <v>4.4166666666666696</v>
      </c>
      <c r="CH110" s="13">
        <f>_xlfn.IFNA(IF(CH$3="Productivity",
INDEX('Productivity Dump'!$E$4:$AJ$500,
MATCH($A110,'Productivity Dump'!$A$4:$A$500,0),
MATCH(CH$2,'Productivity Dump'!$E$3:$AJ$3,0)
),
IF(CH$3="Attendance",
INDEX('Attendance Dump'!$E$2:$AI$400,
MATCH($A110,'Attendance Dump'!$B$2:$B$400,0),
MATCH(CH$2,'Attendance Dump'!$E$1:$AI$1,0)
),
INDEX('Active Hour''s Dump'!$D$3:$AH$337,
MATCH($C110,'Active Hour''s Dump'!$A$3:$A$337,0),
MATCH(CH$2,'Active Hour''s Dump'!$D$2:$AH$2,0)
))),"")</f>
        <v>1316.1279999999995</v>
      </c>
      <c r="CI110" s="13" t="str">
        <f>_xlfn.IFNA(IF(CI$3="Productivity",
INDEX('Productivity Dump'!$E$4:$AJ$500,
MATCH($A110,'Productivity Dump'!$A$4:$A$500,0),
MATCH(CI$2,'Productivity Dump'!$E$3:$AJ$3,0)
),
IF(CI$3="Attendance",
INDEX('Attendance Dump'!$E$2:$AI$400,
MATCH($A110,'Attendance Dump'!$B$2:$B$400,0),
MATCH(CI$2,'Attendance Dump'!$E$1:$AI$1,0)
),
INDEX('Active Hour''s Dump'!$D$3:$AH$337,
MATCH($C110,'Active Hour''s Dump'!$A$3:$A$337,0),
MATCH(CI$2,'Active Hour''s Dump'!$D$2:$AH$2,0)
))),"")</f>
        <v>P</v>
      </c>
      <c r="CJ110" s="54">
        <f>_xlfn.IFNA(IF(CJ$3="Productivity",
INDEX('Productivity Dump'!$E$4:$AJ$500,
MATCH($A110,'Productivity Dump'!$A$4:$A$500,0),
MATCH(CJ$2,'Productivity Dump'!$E$3:$AJ$3,0)
),
IF(CJ$3="Attendance",
INDEX('Attendance Dump'!$E$2:$AI$400,
MATCH($A110,'Attendance Dump'!$B$2:$B$400,0),
MATCH(CJ$2,'Attendance Dump'!$E$1:$AI$1,0)
),
INDEX('Active Hour''s Dump'!$D$3:$AH$337,
MATCH($C110,'Active Hour''s Dump'!$A$3:$A$337,0),
MATCH(CJ$2,'Active Hour''s Dump'!$D$2:$AH$2,0)
))),"")</f>
        <v>8.6666666666666696</v>
      </c>
      <c r="CK110" s="13">
        <f>_xlfn.IFNA(IF(CK$3="Productivity",
INDEX('Productivity Dump'!$E$4:$AJ$500,
MATCH($A110,'Productivity Dump'!$A$4:$A$500,0),
MATCH(CK$2,'Productivity Dump'!$E$3:$AJ$3,0)
),
IF(CK$3="Attendance",
INDEX('Attendance Dump'!$E$2:$AI$400,
MATCH($A110,'Attendance Dump'!$B$2:$B$400,0),
MATCH(CK$2,'Attendance Dump'!$E$1:$AI$1,0)
),
INDEX('Active Hour''s Dump'!$D$3:$AH$337,
MATCH($C110,'Active Hour''s Dump'!$A$3:$A$337,0),
MATCH(CK$2,'Active Hour''s Dump'!$D$2:$AH$2,0)
))),"")</f>
        <v>1314.1279999999999</v>
      </c>
      <c r="CL110" s="13" t="str">
        <f>_xlfn.IFNA(IF(CL$3="Productivity",
INDEX('Productivity Dump'!$E$4:$AJ$500,
MATCH($A110,'Productivity Dump'!$A$4:$A$500,0),
MATCH(CL$2,'Productivity Dump'!$E$3:$AJ$3,0)
),
IF(CL$3="Attendance",
INDEX('Attendance Dump'!$E$2:$AI$400,
MATCH($A110,'Attendance Dump'!$B$2:$B$400,0),
MATCH(CL$2,'Attendance Dump'!$E$1:$AI$1,0)
),
INDEX('Active Hour''s Dump'!$D$3:$AH$337,
MATCH($C110,'Active Hour''s Dump'!$A$3:$A$337,0),
MATCH(CL$2,'Active Hour''s Dump'!$D$2:$AH$2,0)
))),"")</f>
        <v>P</v>
      </c>
      <c r="CM110" s="54">
        <f>_xlfn.IFNA(IF(CM$3="Productivity",
INDEX('Productivity Dump'!$E$4:$AJ$500,
MATCH($A110,'Productivity Dump'!$A$4:$A$500,0),
MATCH(CM$2,'Productivity Dump'!$E$3:$AJ$3,0)
),
IF(CM$3="Attendance",
INDEX('Attendance Dump'!$E$2:$AI$400,
MATCH($A110,'Attendance Dump'!$B$2:$B$400,0),
MATCH(CM$2,'Attendance Dump'!$E$1:$AI$1,0)
),
INDEX('Active Hour''s Dump'!$D$3:$AH$337,
MATCH($C110,'Active Hour''s Dump'!$A$3:$A$337,0),
MATCH(CM$2,'Active Hour''s Dump'!$D$2:$AH$2,0)
))),"")</f>
        <v>9.6666666666666696</v>
      </c>
      <c r="CN110" s="13">
        <f>_xlfn.IFNA(IF(CN$3="Productivity",
INDEX('Productivity Dump'!$E$4:$AJ$500,
MATCH($A110,'Productivity Dump'!$A$4:$A$500,0),
MATCH(CN$2,'Productivity Dump'!$E$3:$AJ$3,0)
),
IF(CN$3="Attendance",
INDEX('Attendance Dump'!$E$2:$AI$400,
MATCH($A110,'Attendance Dump'!$B$2:$B$400,0),
MATCH(CN$2,'Attendance Dump'!$E$1:$AI$1,0)
),
INDEX('Active Hour''s Dump'!$D$3:$AH$337,
MATCH($C110,'Active Hour''s Dump'!$A$3:$A$337,0),
MATCH(CN$2,'Active Hour''s Dump'!$D$2:$AH$2,0)
))),"")</f>
        <v>0</v>
      </c>
      <c r="CO110" s="13">
        <f>_xlfn.IFNA(IF(CO$3="Productivity",
INDEX('Productivity Dump'!$E$4:$AJ$500,
MATCH($A110,'Productivity Dump'!$A$4:$A$500,0),
MATCH(CO$2,'Productivity Dump'!$E$3:$AJ$3,0)
),
IF(CO$3="Attendance",
INDEX('Attendance Dump'!$E$2:$AI$400,
MATCH($A110,'Attendance Dump'!$B$2:$B$400,0),
MATCH(CO$2,'Attendance Dump'!$E$1:$AI$1,0)
),
INDEX('Active Hour''s Dump'!$D$3:$AH$337,
MATCH($C110,'Active Hour''s Dump'!$A$3:$A$337,0),
MATCH(CO$2,'Active Hour''s Dump'!$D$2:$AH$2,0)
))),"")</f>
        <v>0</v>
      </c>
      <c r="CP110" s="54">
        <f>_xlfn.IFNA(IF(CP$3="Productivity",
INDEX('Productivity Dump'!$E$4:$AJ$500,
MATCH($A110,'Productivity Dump'!$A$4:$A$500,0),
MATCH(CP$2,'Productivity Dump'!$E$3:$AJ$3,0)
),
IF(CP$3="Attendance",
INDEX('Attendance Dump'!$E$2:$AI$400,
MATCH($A110,'Attendance Dump'!$B$2:$B$400,0),
MATCH(CP$2,'Attendance Dump'!$E$1:$AI$1,0)
),
INDEX('Active Hour''s Dump'!$D$3:$AH$337,
MATCH($C110,'Active Hour''s Dump'!$A$3:$A$337,0),
MATCH(CP$2,'Active Hour''s Dump'!$D$2:$AH$2,0)
))),"")</f>
        <v>0</v>
      </c>
      <c r="CQ110" s="13">
        <f>_xlfn.IFNA(IF(CQ$3="Productivity",
INDEX('Productivity Dump'!$E$4:$AJ$500,
MATCH($A110,'Productivity Dump'!$A$4:$A$500,0),
MATCH(CQ$2,'Productivity Dump'!$E$3:$AJ$3,0)
),
IF(CQ$3="Attendance",
INDEX('Attendance Dump'!$E$2:$AI$400,
MATCH($A110,'Attendance Dump'!$B$2:$B$400,0),
MATCH(CQ$2,'Attendance Dump'!$E$1:$AI$1,0)
),
INDEX('Active Hour''s Dump'!$D$3:$AH$337,
MATCH($C110,'Active Hour''s Dump'!$A$3:$A$337,0),
MATCH(CQ$2,'Active Hour''s Dump'!$D$2:$AH$2,0)
))),"")</f>
        <v>0</v>
      </c>
      <c r="CR110" s="13">
        <f>_xlfn.IFNA(IF(CR$3="Productivity",
INDEX('Productivity Dump'!$E$4:$AJ$500,
MATCH($A110,'Productivity Dump'!$A$4:$A$500,0),
MATCH(CR$2,'Productivity Dump'!$E$3:$AJ$3,0)
),
IF(CR$3="Attendance",
INDEX('Attendance Dump'!$E$2:$AI$400,
MATCH($A110,'Attendance Dump'!$B$2:$B$400,0),
MATCH(CR$2,'Attendance Dump'!$E$1:$AI$1,0)
),
INDEX('Active Hour''s Dump'!$D$3:$AH$337,
MATCH($C110,'Active Hour''s Dump'!$A$3:$A$337,0),
MATCH(CR$2,'Active Hour''s Dump'!$D$2:$AH$2,0)
))),"")</f>
        <v>0</v>
      </c>
      <c r="CS110" s="54">
        <f>_xlfn.IFNA(IF(CS$3="Productivity",
INDEX('Productivity Dump'!$E$4:$AJ$500,
MATCH($A110,'Productivity Dump'!$A$4:$A$500,0),
MATCH(CS$2,'Productivity Dump'!$E$3:$AJ$3,0)
),
IF(CS$3="Attendance",
INDEX('Attendance Dump'!$E$2:$AI$400,
MATCH($A110,'Attendance Dump'!$B$2:$B$400,0),
MATCH(CS$2,'Attendance Dump'!$E$1:$AI$1,0)
),
INDEX('Active Hour''s Dump'!$D$3:$AH$337,
MATCH($C110,'Active Hour''s Dump'!$A$3:$A$337,0),
MATCH(CS$2,'Active Hour''s Dump'!$D$2:$AH$2,0)
))),"")</f>
        <v>0</v>
      </c>
      <c r="CT110" s="13">
        <f>_xlfn.IFNA(IF(CT$3="Productivity",
INDEX('Productivity Dump'!$E$4:$AJ$500,
MATCH($A110,'Productivity Dump'!$A$4:$A$500,0),
MATCH(CT$2,'Productivity Dump'!$E$3:$AJ$3,0)
),
IF(CT$3="Attendance",
INDEX('Attendance Dump'!$E$2:$AI$400,
MATCH($A110,'Attendance Dump'!$B$2:$B$400,0),
MATCH(CT$2,'Attendance Dump'!$E$1:$AI$1,0)
),
INDEX('Active Hour''s Dump'!$D$3:$AH$337,
MATCH($C110,'Active Hour''s Dump'!$A$3:$A$337,0),
MATCH(CT$2,'Active Hour''s Dump'!$D$2:$AH$2,0)
))),"")</f>
        <v>0</v>
      </c>
      <c r="CU110" s="13">
        <f>_xlfn.IFNA(IF(CU$3="Productivity",
INDEX('Productivity Dump'!$E$4:$AJ$500,
MATCH($A110,'Productivity Dump'!$A$4:$A$500,0),
MATCH(CU$2,'Productivity Dump'!$E$3:$AJ$3,0)
),
IF(CU$3="Attendance",
INDEX('Attendance Dump'!$E$2:$AI$400,
MATCH($A110,'Attendance Dump'!$B$2:$B$400,0),
MATCH(CU$2,'Attendance Dump'!$E$1:$AI$1,0)
),
INDEX('Active Hour''s Dump'!$D$3:$AH$337,
MATCH($C110,'Active Hour''s Dump'!$A$3:$A$337,0),
MATCH(CU$2,'Active Hour''s Dump'!$D$2:$AH$2,0)
))),"")</f>
        <v>0</v>
      </c>
      <c r="CV110" s="54">
        <f>_xlfn.IFNA(IF(CV$3="Productivity",
INDEX('Productivity Dump'!$E$4:$AJ$500,
MATCH($A110,'Productivity Dump'!$A$4:$A$500,0),
MATCH(CV$2,'Productivity Dump'!$E$3:$AJ$3,0)
),
IF(CV$3="Attendance",
INDEX('Attendance Dump'!$E$2:$AI$400,
MATCH($A110,'Attendance Dump'!$B$2:$B$400,0),
MATCH(CV$2,'Attendance Dump'!$E$1:$AI$1,0)
),
INDEX('Active Hour''s Dump'!$D$3:$AH$337,
MATCH($C110,'Active Hour''s Dump'!$A$3:$A$337,0),
MATCH(CV$2,'Active Hour''s Dump'!$D$2:$AH$2,0)
))),"")</f>
        <v>0</v>
      </c>
      <c r="CW110" s="13"/>
      <c r="CX110" s="13"/>
      <c r="CY110" s="54"/>
      <c r="DA110" s="57">
        <f t="shared" si="69"/>
        <v>171.99999999999997</v>
      </c>
      <c r="DB110" s="35">
        <f t="shared" si="70"/>
        <v>27519.814000000002</v>
      </c>
      <c r="DC110" s="35">
        <f t="shared" ref="DC110:DC164" si="71">MAX(0,E110-DB110)</f>
        <v>4480.1859999999979</v>
      </c>
      <c r="DD110" s="35">
        <f t="shared" ca="1" si="68"/>
        <v>0</v>
      </c>
      <c r="DF110" s="32" cm="1">
        <f t="array" ref="DF110">SUMPRODUCT(
    (MOD(COLUMN(H110:CV110) - COLUMN(H110), 3) = 0) *
    (H110:CV110 = 0) *
    (I110:CW110 = "P") *
    (COUNTIF(UKHoliday, H$2:CV$2) = 0)
)</f>
        <v>0</v>
      </c>
      <c r="DG110" s="33" cm="1">
        <f t="array" ref="DG110">SUMPRODUCT(
  (MOD(COLUMN(H110:CV110) - COLUMN(H110), 3) = 0) *
  (H110:CV110 &gt; 0) *
  (H110:CV110 &lt; 0.5 * IF(((WEEKDAY(H$2:CV$2, 2) = 1) + (WEEKDAY(H$2:CV$2, 2) = 6)), G110, F110)) *
  (I110:CW110 = "P") *
  (COUNTIF(UKHoliday, H$2:CV$2) = 0)
)</f>
        <v>1</v>
      </c>
      <c r="DH110" s="33" cm="1">
        <f t="array" ref="DH110">SUMPRODUCT(
  (MOD(COLUMN(H110:CV110) - COLUMN(H110), 3) = 0) *
  (H110:CV110 &gt; 0.5 * IF(((WEEKDAY(H$2:CV$2, 2) = 1) + (WEEKDAY(H$2:CV$2, 2) = 6)), $G110, $F110)) *
  (H110:CV110 &lt; 0.8 * IF(((WEEKDAY(H$2:CV$2, 2) = 1) + (WEEKDAY(H$2:CV$2, 2) = 6)), $G110, $F110)) *
  (I110:CW110 = "P") *
  (COUNTIF(UKHoliday, H$2:CV$2) = 0)
)</f>
        <v>2</v>
      </c>
      <c r="DI110" s="33" cm="1">
        <f t="array" ref="DI110">SUMPRODUCT(
  (MOD(COLUMN(H110:CV110) - COLUMN(H110), 3) = 0) *
  (H110:CV110 &gt; 0.8 * IF(((WEEKDAY(H$2:CV$2, 2) = 1) + (WEEKDAY(H$2:CV$2, 2) = 6)), $G110, $F110)) *
  (H110:CV110 &lt; 1 * IF(((WEEKDAY(H$2:CV$2, 2) = 1) + (WEEKDAY(H$2:CV$2, 2) = 6)), $G110, $F110)) *
  (I110:CW110 = "P") *
  (COUNTIF(UKHoliday, H$2:CV$2) = 0)
)</f>
        <v>17</v>
      </c>
    </row>
    <row r="111" spans="1:113" x14ac:dyDescent="0.3">
      <c r="A111" s="8" t="s">
        <v>7</v>
      </c>
      <c r="B111" s="8" t="s">
        <v>918</v>
      </c>
      <c r="C111" s="9" t="s">
        <v>586</v>
      </c>
      <c r="D111" s="62" t="s">
        <v>945</v>
      </c>
      <c r="E111" s="35">
        <v>24000</v>
      </c>
      <c r="F111" s="35">
        <f t="shared" ref="F111:F165" si="72">E111/$C$1</f>
        <v>1200</v>
      </c>
      <c r="G111" s="35">
        <f t="shared" ref="G111:G165" si="73">F111*0.5</f>
        <v>600</v>
      </c>
      <c r="H111" s="13">
        <f>_xlfn.IFNA(IF(H$3="Productivity",
INDEX('Productivity Dump'!$E$4:$AJ$500,
MATCH($A111,'Productivity Dump'!$A$4:$A$500,0),
MATCH(H$2,'Productivity Dump'!$E$3:$AJ$3,0)
),
IF(H$3="Attendance",
INDEX('Attendance Dump'!$E$2:$AI$400,
MATCH($A111,'Attendance Dump'!$B$2:$B$400,0),
MATCH(H$2,'Attendance Dump'!$E$1:$AI$1,0)
),
INDEX('Active Hour''s Dump'!$D$3:$AH$337,
MATCH($C111,'Active Hour''s Dump'!$A$3:$A$337,0),
MATCH(H$2,'Active Hour''s Dump'!$D$2:$AH$2,0)
))),"")</f>
        <v>1038.172</v>
      </c>
      <c r="I111" s="13" t="str">
        <f>_xlfn.IFNA(IF(I$3="Productivity",
INDEX('Productivity Dump'!$E$4:$AJ$500,
MATCH($A111,'Productivity Dump'!$A$4:$A$500,0),
MATCH(I$2,'Productivity Dump'!$E$3:$AJ$3,0)
),
IF(I$3="Attendance",
INDEX('Attendance Dump'!$E$2:$AI$400,
MATCH($A111,'Attendance Dump'!$B$2:$B$400,0),
MATCH(I$2,'Attendance Dump'!$E$1:$AI$1,0)
),
INDEX('Active Hour''s Dump'!$D$3:$AH$337,
MATCH($C111,'Active Hour''s Dump'!$A$3:$A$337,0),
MATCH(I$2,'Active Hour''s Dump'!$D$2:$AH$2,0)
))),"")</f>
        <v>P</v>
      </c>
      <c r="J111" s="54">
        <f>_xlfn.IFNA(IF(J$3="Productivity",
INDEX('Productivity Dump'!$E$4:$AJ$500,
MATCH($A111,'Productivity Dump'!$A$4:$A$500,0),
MATCH(J$2,'Productivity Dump'!$E$3:$AJ$3,0)
),
IF(J$3="Attendance",
INDEX('Attendance Dump'!$E$2:$AI$400,
MATCH($A111,'Attendance Dump'!$B$2:$B$400,0),
MATCH(J$2,'Attendance Dump'!$E$1:$AI$1,0)
),
INDEX('Active Hour''s Dump'!$D$3:$AH$337,
MATCH($C111,'Active Hour''s Dump'!$A$3:$A$337,0),
MATCH(J$2,'Active Hour''s Dump'!$D$2:$AH$2,0)
))),"")</f>
        <v>10.5833333333333</v>
      </c>
      <c r="K111" s="13">
        <f>_xlfn.IFNA(IF(K$3="Productivity",
INDEX('Productivity Dump'!$E$4:$AJ$500,
MATCH($A111,'Productivity Dump'!$A$4:$A$500,0),
MATCH(K$2,'Productivity Dump'!$E$3:$AJ$3,0)
),
IF(K$3="Attendance",
INDEX('Attendance Dump'!$E$2:$AI$400,
MATCH($A111,'Attendance Dump'!$B$2:$B$400,0),
MATCH(K$2,'Attendance Dump'!$E$1:$AI$1,0)
),
INDEX('Active Hour''s Dump'!$D$3:$AH$337,
MATCH($C111,'Active Hour''s Dump'!$A$3:$A$337,0),
MATCH(K$2,'Active Hour''s Dump'!$D$2:$AH$2,0)
))),"")</f>
        <v>1105.2520000000002</v>
      </c>
      <c r="L111" s="13" t="str">
        <f>_xlfn.IFNA(IF(L$3="Productivity",
INDEX('Productivity Dump'!$E$4:$AJ$500,
MATCH($A111,'Productivity Dump'!$A$4:$A$500,0),
MATCH(L$2,'Productivity Dump'!$E$3:$AJ$3,0)
),
IF(L$3="Attendance",
INDEX('Attendance Dump'!$E$2:$AI$400,
MATCH($A111,'Attendance Dump'!$B$2:$B$400,0),
MATCH(L$2,'Attendance Dump'!$E$1:$AI$1,0)
),
INDEX('Active Hour''s Dump'!$D$3:$AH$337,
MATCH($C111,'Active Hour''s Dump'!$A$3:$A$337,0),
MATCH(L$2,'Active Hour''s Dump'!$D$2:$AH$2,0)
))),"")</f>
        <v>P</v>
      </c>
      <c r="M111" s="54">
        <f>_xlfn.IFNA(IF(M$3="Productivity",
INDEX('Productivity Dump'!$E$4:$AJ$500,
MATCH($A111,'Productivity Dump'!$A$4:$A$500,0),
MATCH(M$2,'Productivity Dump'!$E$3:$AJ$3,0)
),
IF(M$3="Attendance",
INDEX('Attendance Dump'!$E$2:$AI$400,
MATCH($A111,'Attendance Dump'!$B$2:$B$400,0),
MATCH(M$2,'Attendance Dump'!$E$1:$AI$1,0)
),
INDEX('Active Hour''s Dump'!$D$3:$AH$337,
MATCH($C111,'Active Hour''s Dump'!$A$3:$A$337,0),
MATCH(M$2,'Active Hour''s Dump'!$D$2:$AH$2,0)
))),"")</f>
        <v>13.25</v>
      </c>
      <c r="N111" s="13">
        <f>_xlfn.IFNA(IF(N$3="Productivity",
INDEX('Productivity Dump'!$E$4:$AJ$500,
MATCH($A111,'Productivity Dump'!$A$4:$A$500,0),
MATCH(N$2,'Productivity Dump'!$E$3:$AJ$3,0)
),
IF(N$3="Attendance",
INDEX('Attendance Dump'!$E$2:$AI$400,
MATCH($A111,'Attendance Dump'!$B$2:$B$400,0),
MATCH(N$2,'Attendance Dump'!$E$1:$AI$1,0)
),
INDEX('Active Hour''s Dump'!$D$3:$AH$337,
MATCH($C111,'Active Hour''s Dump'!$A$3:$A$337,0),
MATCH(N$2,'Active Hour''s Dump'!$D$2:$AH$2,0)
))),"")</f>
        <v>922.72700000000009</v>
      </c>
      <c r="O111" s="13" t="str">
        <f>_xlfn.IFNA(IF(O$3="Productivity",
INDEX('Productivity Dump'!$E$4:$AJ$500,
MATCH($A111,'Productivity Dump'!$A$4:$A$500,0),
MATCH(O$2,'Productivity Dump'!$E$3:$AJ$3,0)
),
IF(O$3="Attendance",
INDEX('Attendance Dump'!$E$2:$AI$400,
MATCH($A111,'Attendance Dump'!$B$2:$B$400,0),
MATCH(O$2,'Attendance Dump'!$E$1:$AI$1,0)
),
INDEX('Active Hour''s Dump'!$D$3:$AH$337,
MATCH($C111,'Active Hour''s Dump'!$A$3:$A$337,0),
MATCH(O$2,'Active Hour''s Dump'!$D$2:$AH$2,0)
))),"")</f>
        <v>P</v>
      </c>
      <c r="P111" s="54">
        <f>_xlfn.IFNA(IF(P$3="Productivity",
INDEX('Productivity Dump'!$E$4:$AJ$500,
MATCH($A111,'Productivity Dump'!$A$4:$A$500,0),
MATCH(P$2,'Productivity Dump'!$E$3:$AJ$3,0)
),
IF(P$3="Attendance",
INDEX('Attendance Dump'!$E$2:$AI$400,
MATCH($A111,'Attendance Dump'!$B$2:$B$400,0),
MATCH(P$2,'Attendance Dump'!$E$1:$AI$1,0)
),
INDEX('Active Hour''s Dump'!$D$3:$AH$337,
MATCH($C111,'Active Hour''s Dump'!$A$3:$A$337,0),
MATCH(P$2,'Active Hour''s Dump'!$D$2:$AH$2,0)
))),"")</f>
        <v>10.5</v>
      </c>
      <c r="Q111" s="13">
        <f>_xlfn.IFNA(IF(Q$3="Productivity",
INDEX('Productivity Dump'!$E$4:$AJ$500,
MATCH($A111,'Productivity Dump'!$A$4:$A$500,0),
MATCH(Q$2,'Productivity Dump'!$E$3:$AJ$3,0)
),
IF(Q$3="Attendance",
INDEX('Attendance Dump'!$E$2:$AI$400,
MATCH($A111,'Attendance Dump'!$B$2:$B$400,0),
MATCH(Q$2,'Attendance Dump'!$E$1:$AI$1,0)
),
INDEX('Active Hour''s Dump'!$D$3:$AH$337,
MATCH($C111,'Active Hour''s Dump'!$A$3:$A$337,0),
MATCH(Q$2,'Active Hour''s Dump'!$D$2:$AH$2,0)
))),"")</f>
        <v>0</v>
      </c>
      <c r="R111" s="13" t="str">
        <f>_xlfn.IFNA(IF(R$3="Productivity",
INDEX('Productivity Dump'!$E$4:$AJ$500,
MATCH($A111,'Productivity Dump'!$A$4:$A$500,0),
MATCH(R$2,'Productivity Dump'!$E$3:$AJ$3,0)
),
IF(R$3="Attendance",
INDEX('Attendance Dump'!$E$2:$AI$400,
MATCH($A111,'Attendance Dump'!$B$2:$B$400,0),
MATCH(R$2,'Attendance Dump'!$E$1:$AI$1,0)
),
INDEX('Active Hour''s Dump'!$D$3:$AH$337,
MATCH($C111,'Active Hour''s Dump'!$A$3:$A$337,0),
MATCH(R$2,'Active Hour''s Dump'!$D$2:$AH$2,0)
))),"")</f>
        <v>WO</v>
      </c>
      <c r="S111" s="54">
        <f>_xlfn.IFNA(IF(S$3="Productivity",
INDEX('Productivity Dump'!$E$4:$AJ$500,
MATCH($A111,'Productivity Dump'!$A$4:$A$500,0),
MATCH(S$2,'Productivity Dump'!$E$3:$AJ$3,0)
),
IF(S$3="Attendance",
INDEX('Attendance Dump'!$E$2:$AI$400,
MATCH($A111,'Attendance Dump'!$B$2:$B$400,0),
MATCH(S$2,'Attendance Dump'!$E$1:$AI$1,0)
),
INDEX('Active Hour''s Dump'!$D$3:$AH$337,
MATCH($C111,'Active Hour''s Dump'!$A$3:$A$337,0),
MATCH(S$2,'Active Hour''s Dump'!$D$2:$AH$2,0)
))),"")</f>
        <v>0</v>
      </c>
      <c r="T111" s="13">
        <f>_xlfn.IFNA(IF(T$3="Productivity",
INDEX('Productivity Dump'!$E$4:$AJ$500,
MATCH($A111,'Productivity Dump'!$A$4:$A$500,0),
MATCH(T$2,'Productivity Dump'!$E$3:$AJ$3,0)
),
IF(T$3="Attendance",
INDEX('Attendance Dump'!$E$2:$AI$400,
MATCH($A111,'Attendance Dump'!$B$2:$B$400,0),
MATCH(T$2,'Attendance Dump'!$E$1:$AI$1,0)
),
INDEX('Active Hour''s Dump'!$D$3:$AH$337,
MATCH($C111,'Active Hour''s Dump'!$A$3:$A$337,0),
MATCH(T$2,'Active Hour''s Dump'!$D$2:$AH$2,0)
))),"")</f>
        <v>510.12800000000004</v>
      </c>
      <c r="U111" s="13" t="str">
        <f>_xlfn.IFNA(IF(U$3="Productivity",
INDEX('Productivity Dump'!$E$4:$AJ$500,
MATCH($A111,'Productivity Dump'!$A$4:$A$500,0),
MATCH(U$2,'Productivity Dump'!$E$3:$AJ$3,0)
),
IF(U$3="Attendance",
INDEX('Attendance Dump'!$E$2:$AI$400,
MATCH($A111,'Attendance Dump'!$B$2:$B$400,0),
MATCH(U$2,'Attendance Dump'!$E$1:$AI$1,0)
),
INDEX('Active Hour''s Dump'!$D$3:$AH$337,
MATCH($C111,'Active Hour''s Dump'!$A$3:$A$337,0),
MATCH(U$2,'Active Hour''s Dump'!$D$2:$AH$2,0)
))),"")</f>
        <v>P</v>
      </c>
      <c r="V111" s="54">
        <f>_xlfn.IFNA(IF(V$3="Productivity",
INDEX('Productivity Dump'!$E$4:$AJ$500,
MATCH($A111,'Productivity Dump'!$A$4:$A$500,0),
MATCH(V$2,'Productivity Dump'!$E$3:$AJ$3,0)
),
IF(V$3="Attendance",
INDEX('Attendance Dump'!$E$2:$AI$400,
MATCH($A111,'Attendance Dump'!$B$2:$B$400,0),
MATCH(V$2,'Attendance Dump'!$E$1:$AI$1,0)
),
INDEX('Active Hour''s Dump'!$D$3:$AH$337,
MATCH($C111,'Active Hour''s Dump'!$A$3:$A$337,0),
MATCH(V$2,'Active Hour''s Dump'!$D$2:$AH$2,0)
))),"")</f>
        <v>6.4166666666666696</v>
      </c>
      <c r="W111" s="13">
        <f>_xlfn.IFNA(IF(W$3="Productivity",
INDEX('Productivity Dump'!$E$4:$AJ$500,
MATCH($A111,'Productivity Dump'!$A$4:$A$500,0),
MATCH(W$2,'Productivity Dump'!$E$3:$AJ$3,0)
),
IF(W$3="Attendance",
INDEX('Attendance Dump'!$E$2:$AI$400,
MATCH($A111,'Attendance Dump'!$B$2:$B$400,0),
MATCH(W$2,'Attendance Dump'!$E$1:$AI$1,0)
),
INDEX('Active Hour''s Dump'!$D$3:$AH$337,
MATCH($C111,'Active Hour''s Dump'!$A$3:$A$337,0),
MATCH(W$2,'Active Hour''s Dump'!$D$2:$AH$2,0)
))),"")</f>
        <v>1105.8969999999999</v>
      </c>
      <c r="X111" s="13" t="str">
        <f>_xlfn.IFNA(IF(X$3="Productivity",
INDEX('Productivity Dump'!$E$4:$AJ$500,
MATCH($A111,'Productivity Dump'!$A$4:$A$500,0),
MATCH(X$2,'Productivity Dump'!$E$3:$AJ$3,0)
),
IF(X$3="Attendance",
INDEX('Attendance Dump'!$E$2:$AI$400,
MATCH($A111,'Attendance Dump'!$B$2:$B$400,0),
MATCH(X$2,'Attendance Dump'!$E$1:$AI$1,0)
),
INDEX('Active Hour''s Dump'!$D$3:$AH$337,
MATCH($C111,'Active Hour''s Dump'!$A$3:$A$337,0),
MATCH(X$2,'Active Hour''s Dump'!$D$2:$AH$2,0)
))),"")</f>
        <v>P</v>
      </c>
      <c r="Y111" s="54">
        <f>_xlfn.IFNA(IF(Y$3="Productivity",
INDEX('Productivity Dump'!$E$4:$AJ$500,
MATCH($A111,'Productivity Dump'!$A$4:$A$500,0),
MATCH(Y$2,'Productivity Dump'!$E$3:$AJ$3,0)
),
IF(Y$3="Attendance",
INDEX('Attendance Dump'!$E$2:$AI$400,
MATCH($A111,'Attendance Dump'!$B$2:$B$400,0),
MATCH(Y$2,'Attendance Dump'!$E$1:$AI$1,0)
),
INDEX('Active Hour''s Dump'!$D$3:$AH$337,
MATCH($C111,'Active Hour''s Dump'!$A$3:$A$337,0),
MATCH(Y$2,'Active Hour''s Dump'!$D$2:$AH$2,0)
))),"")</f>
        <v>11.0833333333333</v>
      </c>
      <c r="Z111" s="13">
        <f>_xlfn.IFNA(IF(Z$3="Productivity",
INDEX('Productivity Dump'!$E$4:$AJ$500,
MATCH($A111,'Productivity Dump'!$A$4:$A$500,0),
MATCH(Z$2,'Productivity Dump'!$E$3:$AJ$3,0)
),
IF(Z$3="Attendance",
INDEX('Attendance Dump'!$E$2:$AI$400,
MATCH($A111,'Attendance Dump'!$B$2:$B$400,0),
MATCH(Z$2,'Attendance Dump'!$E$1:$AI$1,0)
),
INDEX('Active Hour''s Dump'!$D$3:$AH$337,
MATCH($C111,'Active Hour''s Dump'!$A$3:$A$337,0),
MATCH(Z$2,'Active Hour''s Dump'!$D$2:$AH$2,0)
))),"")</f>
        <v>1119.3589999999999</v>
      </c>
      <c r="AA111" s="13" t="str">
        <f>_xlfn.IFNA(IF(AA$3="Productivity",
INDEX('Productivity Dump'!$E$4:$AJ$500,
MATCH($A111,'Productivity Dump'!$A$4:$A$500,0),
MATCH(AA$2,'Productivity Dump'!$E$3:$AJ$3,0)
),
IF(AA$3="Attendance",
INDEX('Attendance Dump'!$E$2:$AI$400,
MATCH($A111,'Attendance Dump'!$B$2:$B$400,0),
MATCH(AA$2,'Attendance Dump'!$E$1:$AI$1,0)
),
INDEX('Active Hour''s Dump'!$D$3:$AH$337,
MATCH($C111,'Active Hour''s Dump'!$A$3:$A$337,0),
MATCH(AA$2,'Active Hour''s Dump'!$D$2:$AH$2,0)
))),"")</f>
        <v>P</v>
      </c>
      <c r="AB111" s="54">
        <f>_xlfn.IFNA(IF(AB$3="Productivity",
INDEX('Productivity Dump'!$E$4:$AJ$500,
MATCH($A111,'Productivity Dump'!$A$4:$A$500,0),
MATCH(AB$2,'Productivity Dump'!$E$3:$AJ$3,0)
),
IF(AB$3="Attendance",
INDEX('Attendance Dump'!$E$2:$AI$400,
MATCH($A111,'Attendance Dump'!$B$2:$B$400,0),
MATCH(AB$2,'Attendance Dump'!$E$1:$AI$1,0)
),
INDEX('Active Hour''s Dump'!$D$3:$AH$337,
MATCH($C111,'Active Hour''s Dump'!$A$3:$A$337,0),
MATCH(AB$2,'Active Hour''s Dump'!$D$2:$AH$2,0)
))),"")</f>
        <v>11.4166666666667</v>
      </c>
      <c r="AC111" s="13">
        <f>_xlfn.IFNA(IF(AC$3="Productivity",
INDEX('Productivity Dump'!$E$4:$AJ$500,
MATCH($A111,'Productivity Dump'!$A$4:$A$500,0),
MATCH(AC$2,'Productivity Dump'!$E$3:$AJ$3,0)
),
IF(AC$3="Attendance",
INDEX('Attendance Dump'!$E$2:$AI$400,
MATCH($A111,'Attendance Dump'!$B$2:$B$400,0),
MATCH(AC$2,'Attendance Dump'!$E$1:$AI$1,0)
),
INDEX('Active Hour''s Dump'!$D$3:$AH$337,
MATCH($C111,'Active Hour''s Dump'!$A$3:$A$337,0),
MATCH(AC$2,'Active Hour''s Dump'!$D$2:$AH$2,0)
))),"")</f>
        <v>1102.799</v>
      </c>
      <c r="AD111" s="13" t="str">
        <f>_xlfn.IFNA(IF(AD$3="Productivity",
INDEX('Productivity Dump'!$E$4:$AJ$500,
MATCH($A111,'Productivity Dump'!$A$4:$A$500,0),
MATCH(AD$2,'Productivity Dump'!$E$3:$AJ$3,0)
),
IF(AD$3="Attendance",
INDEX('Attendance Dump'!$E$2:$AI$400,
MATCH($A111,'Attendance Dump'!$B$2:$B$400,0),
MATCH(AD$2,'Attendance Dump'!$E$1:$AI$1,0)
),
INDEX('Active Hour''s Dump'!$D$3:$AH$337,
MATCH($C111,'Active Hour''s Dump'!$A$3:$A$337,0),
MATCH(AD$2,'Active Hour''s Dump'!$D$2:$AH$2,0)
))),"")</f>
        <v>P</v>
      </c>
      <c r="AE111" s="54">
        <f>_xlfn.IFNA(IF(AE$3="Productivity",
INDEX('Productivity Dump'!$E$4:$AJ$500,
MATCH($A111,'Productivity Dump'!$A$4:$A$500,0),
MATCH(AE$2,'Productivity Dump'!$E$3:$AJ$3,0)
),
IF(AE$3="Attendance",
INDEX('Attendance Dump'!$E$2:$AI$400,
MATCH($A111,'Attendance Dump'!$B$2:$B$400,0),
MATCH(AE$2,'Attendance Dump'!$E$1:$AI$1,0)
),
INDEX('Active Hour''s Dump'!$D$3:$AH$337,
MATCH($C111,'Active Hour''s Dump'!$A$3:$A$337,0),
MATCH(AE$2,'Active Hour''s Dump'!$D$2:$AH$2,0)
))),"")</f>
        <v>12.3333333333333</v>
      </c>
      <c r="AF111" s="13">
        <f>_xlfn.IFNA(IF(AF$3="Productivity",
INDEX('Productivity Dump'!$E$4:$AJ$500,
MATCH($A111,'Productivity Dump'!$A$4:$A$500,0),
MATCH(AF$2,'Productivity Dump'!$E$3:$AJ$3,0)
),
IF(AF$3="Attendance",
INDEX('Attendance Dump'!$E$2:$AI$400,
MATCH($A111,'Attendance Dump'!$B$2:$B$400,0),
MATCH(AF$2,'Attendance Dump'!$E$1:$AI$1,0)
),
INDEX('Active Hour''s Dump'!$D$3:$AH$337,
MATCH($C111,'Active Hour''s Dump'!$A$3:$A$337,0),
MATCH(AF$2,'Active Hour''s Dump'!$D$2:$AH$2,0)
))),"")</f>
        <v>1119.7210000000002</v>
      </c>
      <c r="AG111" s="13" t="str">
        <f>_xlfn.IFNA(IF(AG$3="Productivity",
INDEX('Productivity Dump'!$E$4:$AJ$500,
MATCH($A111,'Productivity Dump'!$A$4:$A$500,0),
MATCH(AG$2,'Productivity Dump'!$E$3:$AJ$3,0)
),
IF(AG$3="Attendance",
INDEX('Attendance Dump'!$E$2:$AI$400,
MATCH($A111,'Attendance Dump'!$B$2:$B$400,0),
MATCH(AG$2,'Attendance Dump'!$E$1:$AI$1,0)
),
INDEX('Active Hour''s Dump'!$D$3:$AH$337,
MATCH($C111,'Active Hour''s Dump'!$A$3:$A$337,0),
MATCH(AG$2,'Active Hour''s Dump'!$D$2:$AH$2,0)
))),"")</f>
        <v>P</v>
      </c>
      <c r="AH111" s="54">
        <f>_xlfn.IFNA(IF(AH$3="Productivity",
INDEX('Productivity Dump'!$E$4:$AJ$500,
MATCH($A111,'Productivity Dump'!$A$4:$A$500,0),
MATCH(AH$2,'Productivity Dump'!$E$3:$AJ$3,0)
),
IF(AH$3="Attendance",
INDEX('Attendance Dump'!$E$2:$AI$400,
MATCH($A111,'Attendance Dump'!$B$2:$B$400,0),
MATCH(AH$2,'Attendance Dump'!$E$1:$AI$1,0)
),
INDEX('Active Hour''s Dump'!$D$3:$AH$337,
MATCH($C111,'Active Hour''s Dump'!$A$3:$A$337,0),
MATCH(AH$2,'Active Hour''s Dump'!$D$2:$AH$2,0)
))),"")</f>
        <v>12.8333333333333</v>
      </c>
      <c r="AI111" s="13">
        <f>_xlfn.IFNA(IF(AI$3="Productivity",
INDEX('Productivity Dump'!$E$4:$AJ$500,
MATCH($A111,'Productivity Dump'!$A$4:$A$500,0),
MATCH(AI$2,'Productivity Dump'!$E$3:$AJ$3,0)
),
IF(AI$3="Attendance",
INDEX('Attendance Dump'!$E$2:$AI$400,
MATCH($A111,'Attendance Dump'!$B$2:$B$400,0),
MATCH(AI$2,'Attendance Dump'!$E$1:$AI$1,0)
),
INDEX('Active Hour''s Dump'!$D$3:$AH$337,
MATCH($C111,'Active Hour''s Dump'!$A$3:$A$337,0),
MATCH(AI$2,'Active Hour''s Dump'!$D$2:$AH$2,0)
))),"")</f>
        <v>986.03200000000015</v>
      </c>
      <c r="AJ111" s="13" t="str">
        <f>_xlfn.IFNA(IF(AJ$3="Productivity",
INDEX('Productivity Dump'!$E$4:$AJ$500,
MATCH($A111,'Productivity Dump'!$A$4:$A$500,0),
MATCH(AJ$2,'Productivity Dump'!$E$3:$AJ$3,0)
),
IF(AJ$3="Attendance",
INDEX('Attendance Dump'!$E$2:$AI$400,
MATCH($A111,'Attendance Dump'!$B$2:$B$400,0),
MATCH(AJ$2,'Attendance Dump'!$E$1:$AI$1,0)
),
INDEX('Active Hour''s Dump'!$D$3:$AH$337,
MATCH($C111,'Active Hour''s Dump'!$A$3:$A$337,0),
MATCH(AJ$2,'Active Hour''s Dump'!$D$2:$AH$2,0)
))),"")</f>
        <v>P</v>
      </c>
      <c r="AK111" s="54">
        <f>_xlfn.IFNA(IF(AK$3="Productivity",
INDEX('Productivity Dump'!$E$4:$AJ$500,
MATCH($A111,'Productivity Dump'!$A$4:$A$500,0),
MATCH(AK$2,'Productivity Dump'!$E$3:$AJ$3,0)
),
IF(AK$3="Attendance",
INDEX('Attendance Dump'!$E$2:$AI$400,
MATCH($A111,'Attendance Dump'!$B$2:$B$400,0),
MATCH(AK$2,'Attendance Dump'!$E$1:$AI$1,0)
),
INDEX('Active Hour''s Dump'!$D$3:$AH$337,
MATCH($C111,'Active Hour''s Dump'!$A$3:$A$337,0),
MATCH(AK$2,'Active Hour''s Dump'!$D$2:$AH$2,0)
))),"")</f>
        <v>11.8333333333333</v>
      </c>
      <c r="AL111" s="13">
        <f>_xlfn.IFNA(IF(AL$3="Productivity",
INDEX('Productivity Dump'!$E$4:$AJ$500,
MATCH($A111,'Productivity Dump'!$A$4:$A$500,0),
MATCH(AL$2,'Productivity Dump'!$E$3:$AJ$3,0)
),
IF(AL$3="Attendance",
INDEX('Attendance Dump'!$E$2:$AI$400,
MATCH($A111,'Attendance Dump'!$B$2:$B$400,0),
MATCH(AL$2,'Attendance Dump'!$E$1:$AI$1,0)
),
INDEX('Active Hour''s Dump'!$D$3:$AH$337,
MATCH($C111,'Active Hour''s Dump'!$A$3:$A$337,0),
MATCH(AL$2,'Active Hour''s Dump'!$D$2:$AH$2,0)
))),"")</f>
        <v>0</v>
      </c>
      <c r="AM111" s="13" t="str">
        <f>_xlfn.IFNA(IF(AM$3="Productivity",
INDEX('Productivity Dump'!$E$4:$AJ$500,
MATCH($A111,'Productivity Dump'!$A$4:$A$500,0),
MATCH(AM$2,'Productivity Dump'!$E$3:$AJ$3,0)
),
IF(AM$3="Attendance",
INDEX('Attendance Dump'!$E$2:$AI$400,
MATCH($A111,'Attendance Dump'!$B$2:$B$400,0),
MATCH(AM$2,'Attendance Dump'!$E$1:$AI$1,0)
),
INDEX('Active Hour''s Dump'!$D$3:$AH$337,
MATCH($C111,'Active Hour''s Dump'!$A$3:$A$337,0),
MATCH(AM$2,'Active Hour''s Dump'!$D$2:$AH$2,0)
))),"")</f>
        <v>WO</v>
      </c>
      <c r="AN111" s="54">
        <f>_xlfn.IFNA(IF(AN$3="Productivity",
INDEX('Productivity Dump'!$E$4:$AJ$500,
MATCH($A111,'Productivity Dump'!$A$4:$A$500,0),
MATCH(AN$2,'Productivity Dump'!$E$3:$AJ$3,0)
),
IF(AN$3="Attendance",
INDEX('Attendance Dump'!$E$2:$AI$400,
MATCH($A111,'Attendance Dump'!$B$2:$B$400,0),
MATCH(AN$2,'Attendance Dump'!$E$1:$AI$1,0)
),
INDEX('Active Hour''s Dump'!$D$3:$AH$337,
MATCH($C111,'Active Hour''s Dump'!$A$3:$A$337,0),
MATCH(AN$2,'Active Hour''s Dump'!$D$2:$AH$2,0)
))),"")</f>
        <v>0</v>
      </c>
      <c r="AO111" s="13">
        <f>_xlfn.IFNA(IF(AO$3="Productivity",
INDEX('Productivity Dump'!$E$4:$AJ$500,
MATCH($A111,'Productivity Dump'!$A$4:$A$500,0),
MATCH(AO$2,'Productivity Dump'!$E$3:$AJ$3,0)
),
IF(AO$3="Attendance",
INDEX('Attendance Dump'!$E$2:$AI$400,
MATCH($A111,'Attendance Dump'!$B$2:$B$400,0),
MATCH(AO$2,'Attendance Dump'!$E$1:$AI$1,0)
),
INDEX('Active Hour''s Dump'!$D$3:$AH$337,
MATCH($C111,'Active Hour''s Dump'!$A$3:$A$337,0),
MATCH(AO$2,'Active Hour''s Dump'!$D$2:$AH$2,0)
))),"")</f>
        <v>546.73900000000003</v>
      </c>
      <c r="AP111" s="13" t="str">
        <f>_xlfn.IFNA(IF(AP$3="Productivity",
INDEX('Productivity Dump'!$E$4:$AJ$500,
MATCH($A111,'Productivity Dump'!$A$4:$A$500,0),
MATCH(AP$2,'Productivity Dump'!$E$3:$AJ$3,0)
),
IF(AP$3="Attendance",
INDEX('Attendance Dump'!$E$2:$AI$400,
MATCH($A111,'Attendance Dump'!$B$2:$B$400,0),
MATCH(AP$2,'Attendance Dump'!$E$1:$AI$1,0)
),
INDEX('Active Hour''s Dump'!$D$3:$AH$337,
MATCH($C111,'Active Hour''s Dump'!$A$3:$A$337,0),
MATCH(AP$2,'Active Hour''s Dump'!$D$2:$AH$2,0)
))),"")</f>
        <v>P</v>
      </c>
      <c r="AQ111" s="54">
        <f>_xlfn.IFNA(IF(AQ$3="Productivity",
INDEX('Productivity Dump'!$E$4:$AJ$500,
MATCH($A111,'Productivity Dump'!$A$4:$A$500,0),
MATCH(AQ$2,'Productivity Dump'!$E$3:$AJ$3,0)
),
IF(AQ$3="Attendance",
INDEX('Attendance Dump'!$E$2:$AI$400,
MATCH($A111,'Attendance Dump'!$B$2:$B$400,0),
MATCH(AQ$2,'Attendance Dump'!$E$1:$AI$1,0)
),
INDEX('Active Hour''s Dump'!$D$3:$AH$337,
MATCH($C111,'Active Hour''s Dump'!$A$3:$A$337,0),
MATCH(AQ$2,'Active Hour''s Dump'!$D$2:$AH$2,0)
))),"")</f>
        <v>6.75</v>
      </c>
      <c r="AR111" s="13">
        <f>_xlfn.IFNA(IF(AR$3="Productivity",
INDEX('Productivity Dump'!$E$4:$AJ$500,
MATCH($A111,'Productivity Dump'!$A$4:$A$500,0),
MATCH(AR$2,'Productivity Dump'!$E$3:$AJ$3,0)
),
IF(AR$3="Attendance",
INDEX('Attendance Dump'!$E$2:$AI$400,
MATCH($A111,'Attendance Dump'!$B$2:$B$400,0),
MATCH(AR$2,'Attendance Dump'!$E$1:$AI$1,0)
),
INDEX('Active Hour''s Dump'!$D$3:$AH$337,
MATCH($C111,'Active Hour''s Dump'!$A$3:$A$337,0),
MATCH(AR$2,'Active Hour''s Dump'!$D$2:$AH$2,0)
))),"")</f>
        <v>1081.4369999999999</v>
      </c>
      <c r="AS111" s="13" t="str">
        <f>_xlfn.IFNA(IF(AS$3="Productivity",
INDEX('Productivity Dump'!$E$4:$AJ$500,
MATCH($A111,'Productivity Dump'!$A$4:$A$500,0),
MATCH(AS$2,'Productivity Dump'!$E$3:$AJ$3,0)
),
IF(AS$3="Attendance",
INDEX('Attendance Dump'!$E$2:$AI$400,
MATCH($A111,'Attendance Dump'!$B$2:$B$400,0),
MATCH(AS$2,'Attendance Dump'!$E$1:$AI$1,0)
),
INDEX('Active Hour''s Dump'!$D$3:$AH$337,
MATCH($C111,'Active Hour''s Dump'!$A$3:$A$337,0),
MATCH(AS$2,'Active Hour''s Dump'!$D$2:$AH$2,0)
))),"")</f>
        <v>P</v>
      </c>
      <c r="AT111" s="54">
        <f>_xlfn.IFNA(IF(AT$3="Productivity",
INDEX('Productivity Dump'!$E$4:$AJ$500,
MATCH($A111,'Productivity Dump'!$A$4:$A$500,0),
MATCH(AT$2,'Productivity Dump'!$E$3:$AJ$3,0)
),
IF(AT$3="Attendance",
INDEX('Attendance Dump'!$E$2:$AI$400,
MATCH($A111,'Attendance Dump'!$B$2:$B$400,0),
MATCH(AT$2,'Attendance Dump'!$E$1:$AI$1,0)
),
INDEX('Active Hour''s Dump'!$D$3:$AH$337,
MATCH($C111,'Active Hour''s Dump'!$A$3:$A$337,0),
MATCH(AT$2,'Active Hour''s Dump'!$D$2:$AH$2,0)
))),"")</f>
        <v>11.3333333333333</v>
      </c>
      <c r="AU111" s="13">
        <f>_xlfn.IFNA(IF(AU$3="Productivity",
INDEX('Productivity Dump'!$E$4:$AJ$500,
MATCH($A111,'Productivity Dump'!$A$4:$A$500,0),
MATCH(AU$2,'Productivity Dump'!$E$3:$AJ$3,0)
),
IF(AU$3="Attendance",
INDEX('Attendance Dump'!$E$2:$AI$400,
MATCH($A111,'Attendance Dump'!$B$2:$B$400,0),
MATCH(AU$2,'Attendance Dump'!$E$1:$AI$1,0)
),
INDEX('Active Hour''s Dump'!$D$3:$AH$337,
MATCH($C111,'Active Hour''s Dump'!$A$3:$A$337,0),
MATCH(AU$2,'Active Hour''s Dump'!$D$2:$AH$2,0)
))),"")</f>
        <v>1051.5410000000002</v>
      </c>
      <c r="AV111" s="13" t="str">
        <f>_xlfn.IFNA(IF(AV$3="Productivity",
INDEX('Productivity Dump'!$E$4:$AJ$500,
MATCH($A111,'Productivity Dump'!$A$4:$A$500,0),
MATCH(AV$2,'Productivity Dump'!$E$3:$AJ$3,0)
),
IF(AV$3="Attendance",
INDEX('Attendance Dump'!$E$2:$AI$400,
MATCH($A111,'Attendance Dump'!$B$2:$B$400,0),
MATCH(AV$2,'Attendance Dump'!$E$1:$AI$1,0)
),
INDEX('Active Hour''s Dump'!$D$3:$AH$337,
MATCH($C111,'Active Hour''s Dump'!$A$3:$A$337,0),
MATCH(AV$2,'Active Hour''s Dump'!$D$2:$AH$2,0)
))),"")</f>
        <v>P</v>
      </c>
      <c r="AW111" s="54">
        <f>_xlfn.IFNA(IF(AW$3="Productivity",
INDEX('Productivity Dump'!$E$4:$AJ$500,
MATCH($A111,'Productivity Dump'!$A$4:$A$500,0),
MATCH(AW$2,'Productivity Dump'!$E$3:$AJ$3,0)
),
IF(AW$3="Attendance",
INDEX('Attendance Dump'!$E$2:$AI$400,
MATCH($A111,'Attendance Dump'!$B$2:$B$400,0),
MATCH(AW$2,'Attendance Dump'!$E$1:$AI$1,0)
),
INDEX('Active Hour''s Dump'!$D$3:$AH$337,
MATCH($C111,'Active Hour''s Dump'!$A$3:$A$337,0),
MATCH(AW$2,'Active Hour''s Dump'!$D$2:$AH$2,0)
))),"")</f>
        <v>13.3333333333333</v>
      </c>
      <c r="AX111" s="13">
        <f>_xlfn.IFNA(IF(AX$3="Productivity",
INDEX('Productivity Dump'!$E$4:$AJ$500,
MATCH($A111,'Productivity Dump'!$A$4:$A$500,0),
MATCH(AX$2,'Productivity Dump'!$E$3:$AJ$3,0)
),
IF(AX$3="Attendance",
INDEX('Attendance Dump'!$E$2:$AI$400,
MATCH($A111,'Attendance Dump'!$B$2:$B$400,0),
MATCH(AX$2,'Attendance Dump'!$E$1:$AI$1,0)
),
INDEX('Active Hour''s Dump'!$D$3:$AH$337,
MATCH($C111,'Active Hour''s Dump'!$A$3:$A$337,0),
MATCH(AX$2,'Active Hour''s Dump'!$D$2:$AH$2,0)
))),"")</f>
        <v>1064.5140000000001</v>
      </c>
      <c r="AY111" s="13" t="str">
        <f>_xlfn.IFNA(IF(AY$3="Productivity",
INDEX('Productivity Dump'!$E$4:$AJ$500,
MATCH($A111,'Productivity Dump'!$A$4:$A$500,0),
MATCH(AY$2,'Productivity Dump'!$E$3:$AJ$3,0)
),
IF(AY$3="Attendance",
INDEX('Attendance Dump'!$E$2:$AI$400,
MATCH($A111,'Attendance Dump'!$B$2:$B$400,0),
MATCH(AY$2,'Attendance Dump'!$E$1:$AI$1,0)
),
INDEX('Active Hour''s Dump'!$D$3:$AH$337,
MATCH($C111,'Active Hour''s Dump'!$A$3:$A$337,0),
MATCH(AY$2,'Active Hour''s Dump'!$D$2:$AH$2,0)
))),"")</f>
        <v>P</v>
      </c>
      <c r="AZ111" s="54">
        <f>_xlfn.IFNA(IF(AZ$3="Productivity",
INDEX('Productivity Dump'!$E$4:$AJ$500,
MATCH($A111,'Productivity Dump'!$A$4:$A$500,0),
MATCH(AZ$2,'Productivity Dump'!$E$3:$AJ$3,0)
),
IF(AZ$3="Attendance",
INDEX('Attendance Dump'!$E$2:$AI$400,
MATCH($A111,'Attendance Dump'!$B$2:$B$400,0),
MATCH(AZ$2,'Attendance Dump'!$E$1:$AI$1,0)
),
INDEX('Active Hour''s Dump'!$D$3:$AH$337,
MATCH($C111,'Active Hour''s Dump'!$A$3:$A$337,0),
MATCH(AZ$2,'Active Hour''s Dump'!$D$2:$AH$2,0)
))),"")</f>
        <v>12.8333333333333</v>
      </c>
      <c r="BA111" s="13">
        <f>_xlfn.IFNA(IF(BA$3="Productivity",
INDEX('Productivity Dump'!$E$4:$AJ$500,
MATCH($A111,'Productivity Dump'!$A$4:$A$500,0),
MATCH(BA$2,'Productivity Dump'!$E$3:$AJ$3,0)
),
IF(BA$3="Attendance",
INDEX('Attendance Dump'!$E$2:$AI$400,
MATCH($A111,'Attendance Dump'!$B$2:$B$400,0),
MATCH(BA$2,'Attendance Dump'!$E$1:$AI$1,0)
),
INDEX('Active Hour''s Dump'!$D$3:$AH$337,
MATCH($C111,'Active Hour''s Dump'!$A$3:$A$337,0),
MATCH(BA$2,'Active Hour''s Dump'!$D$2:$AH$2,0)
))),"")</f>
        <v>1012.09</v>
      </c>
      <c r="BB111" s="13" t="str">
        <f>_xlfn.IFNA(IF(BB$3="Productivity",
INDEX('Productivity Dump'!$E$4:$AJ$500,
MATCH($A111,'Productivity Dump'!$A$4:$A$500,0),
MATCH(BB$2,'Productivity Dump'!$E$3:$AJ$3,0)
),
IF(BB$3="Attendance",
INDEX('Attendance Dump'!$E$2:$AI$400,
MATCH($A111,'Attendance Dump'!$B$2:$B$400,0),
MATCH(BB$2,'Attendance Dump'!$E$1:$AI$1,0)
),
INDEX('Active Hour''s Dump'!$D$3:$AH$337,
MATCH($C111,'Active Hour''s Dump'!$A$3:$A$337,0),
MATCH(BB$2,'Active Hour''s Dump'!$D$2:$AH$2,0)
))),"")</f>
        <v>P</v>
      </c>
      <c r="BC111" s="54">
        <f>_xlfn.IFNA(IF(BC$3="Productivity",
INDEX('Productivity Dump'!$E$4:$AJ$500,
MATCH($A111,'Productivity Dump'!$A$4:$A$500,0),
MATCH(BC$2,'Productivity Dump'!$E$3:$AJ$3,0)
),
IF(BC$3="Attendance",
INDEX('Attendance Dump'!$E$2:$AI$400,
MATCH($A111,'Attendance Dump'!$B$2:$B$400,0),
MATCH(BC$2,'Attendance Dump'!$E$1:$AI$1,0)
),
INDEX('Active Hour''s Dump'!$D$3:$AH$337,
MATCH($C111,'Active Hour''s Dump'!$A$3:$A$337,0),
MATCH(BC$2,'Active Hour''s Dump'!$D$2:$AH$2,0)
))),"")</f>
        <v>12.25</v>
      </c>
      <c r="BD111" s="13">
        <f>_xlfn.IFNA(IF(BD$3="Productivity",
INDEX('Productivity Dump'!$E$4:$AJ$500,
MATCH($A111,'Productivity Dump'!$A$4:$A$500,0),
MATCH(BD$2,'Productivity Dump'!$E$3:$AJ$3,0)
),
IF(BD$3="Attendance",
INDEX('Attendance Dump'!$E$2:$AI$400,
MATCH($A111,'Attendance Dump'!$B$2:$B$400,0),
MATCH(BD$2,'Attendance Dump'!$E$1:$AI$1,0)
),
INDEX('Active Hour''s Dump'!$D$3:$AH$337,
MATCH($C111,'Active Hour''s Dump'!$A$3:$A$337,0),
MATCH(BD$2,'Active Hour''s Dump'!$D$2:$AH$2,0)
))),"")</f>
        <v>711.03100000000006</v>
      </c>
      <c r="BE111" s="13" t="str">
        <f>_xlfn.IFNA(IF(BE$3="Productivity",
INDEX('Productivity Dump'!$E$4:$AJ$500,
MATCH($A111,'Productivity Dump'!$A$4:$A$500,0),
MATCH(BE$2,'Productivity Dump'!$E$3:$AJ$3,0)
),
IF(BE$3="Attendance",
INDEX('Attendance Dump'!$E$2:$AI$400,
MATCH($A111,'Attendance Dump'!$B$2:$B$400,0),
MATCH(BE$2,'Attendance Dump'!$E$1:$AI$1,0)
),
INDEX('Active Hour''s Dump'!$D$3:$AH$337,
MATCH($C111,'Active Hour''s Dump'!$A$3:$A$337,0),
MATCH(BE$2,'Active Hour''s Dump'!$D$2:$AH$2,0)
))),"")</f>
        <v>P</v>
      </c>
      <c r="BF111" s="54">
        <f>_xlfn.IFNA(IF(BF$3="Productivity",
INDEX('Productivity Dump'!$E$4:$AJ$500,
MATCH($A111,'Productivity Dump'!$A$4:$A$500,0),
MATCH(BF$2,'Productivity Dump'!$E$3:$AJ$3,0)
),
IF(BF$3="Attendance",
INDEX('Attendance Dump'!$E$2:$AI$400,
MATCH($A111,'Attendance Dump'!$B$2:$B$400,0),
MATCH(BF$2,'Attendance Dump'!$E$1:$AI$1,0)
),
INDEX('Active Hour''s Dump'!$D$3:$AH$337,
MATCH($C111,'Active Hour''s Dump'!$A$3:$A$337,0),
MATCH(BF$2,'Active Hour''s Dump'!$D$2:$AH$2,0)
))),"")</f>
        <v>9.8333333333333304</v>
      </c>
      <c r="BG111" s="13">
        <f>_xlfn.IFNA(IF(BG$3="Productivity",
INDEX('Productivity Dump'!$E$4:$AJ$500,
MATCH($A111,'Productivity Dump'!$A$4:$A$500,0),
MATCH(BG$2,'Productivity Dump'!$E$3:$AJ$3,0)
),
IF(BG$3="Attendance",
INDEX('Attendance Dump'!$E$2:$AI$400,
MATCH($A111,'Attendance Dump'!$B$2:$B$400,0),
MATCH(BG$2,'Attendance Dump'!$E$1:$AI$1,0)
),
INDEX('Active Hour''s Dump'!$D$3:$AH$337,
MATCH($C111,'Active Hour''s Dump'!$A$3:$A$337,0),
MATCH(BG$2,'Active Hour''s Dump'!$D$2:$AH$2,0)
))),"")</f>
        <v>0</v>
      </c>
      <c r="BH111" s="13" t="str">
        <f>_xlfn.IFNA(IF(BH$3="Productivity",
INDEX('Productivity Dump'!$E$4:$AJ$500,
MATCH($A111,'Productivity Dump'!$A$4:$A$500,0),
MATCH(BH$2,'Productivity Dump'!$E$3:$AJ$3,0)
),
IF(BH$3="Attendance",
INDEX('Attendance Dump'!$E$2:$AI$400,
MATCH($A111,'Attendance Dump'!$B$2:$B$400,0),
MATCH(BH$2,'Attendance Dump'!$E$1:$AI$1,0)
),
INDEX('Active Hour''s Dump'!$D$3:$AH$337,
MATCH($C111,'Active Hour''s Dump'!$A$3:$A$337,0),
MATCH(BH$2,'Active Hour''s Dump'!$D$2:$AH$2,0)
))),"")</f>
        <v>WO</v>
      </c>
      <c r="BI111" s="54">
        <f>_xlfn.IFNA(IF(BI$3="Productivity",
INDEX('Productivity Dump'!$E$4:$AJ$500,
MATCH($A111,'Productivity Dump'!$A$4:$A$500,0),
MATCH(BI$2,'Productivity Dump'!$E$3:$AJ$3,0)
),
IF(BI$3="Attendance",
INDEX('Attendance Dump'!$E$2:$AI$400,
MATCH($A111,'Attendance Dump'!$B$2:$B$400,0),
MATCH(BI$2,'Attendance Dump'!$E$1:$AI$1,0)
),
INDEX('Active Hour''s Dump'!$D$3:$AH$337,
MATCH($C111,'Active Hour''s Dump'!$A$3:$A$337,0),
MATCH(BI$2,'Active Hour''s Dump'!$D$2:$AH$2,0)
))),"")</f>
        <v>0</v>
      </c>
      <c r="BJ111" s="13">
        <f>_xlfn.IFNA(IF(BJ$3="Productivity",
INDEX('Productivity Dump'!$E$4:$AJ$500,
MATCH($A111,'Productivity Dump'!$A$4:$A$500,0),
MATCH(BJ$2,'Productivity Dump'!$E$3:$AJ$3,0)
),
IF(BJ$3="Attendance",
INDEX('Attendance Dump'!$E$2:$AI$400,
MATCH($A111,'Attendance Dump'!$B$2:$B$400,0),
MATCH(BJ$2,'Attendance Dump'!$E$1:$AI$1,0)
),
INDEX('Active Hour''s Dump'!$D$3:$AH$337,
MATCH($C111,'Active Hour''s Dump'!$A$3:$A$337,0),
MATCH(BJ$2,'Active Hour''s Dump'!$D$2:$AH$2,0)
))),"")</f>
        <v>538.4</v>
      </c>
      <c r="BK111" s="13" t="str">
        <f>_xlfn.IFNA(IF(BK$3="Productivity",
INDEX('Productivity Dump'!$E$4:$AJ$500,
MATCH($A111,'Productivity Dump'!$A$4:$A$500,0),
MATCH(BK$2,'Productivity Dump'!$E$3:$AJ$3,0)
),
IF(BK$3="Attendance",
INDEX('Attendance Dump'!$E$2:$AI$400,
MATCH($A111,'Attendance Dump'!$B$2:$B$400,0),
MATCH(BK$2,'Attendance Dump'!$E$1:$AI$1,0)
),
INDEX('Active Hour''s Dump'!$D$3:$AH$337,
MATCH($C111,'Active Hour''s Dump'!$A$3:$A$337,0),
MATCH(BK$2,'Active Hour''s Dump'!$D$2:$AH$2,0)
))),"")</f>
        <v>P</v>
      </c>
      <c r="BL111" s="54">
        <f>_xlfn.IFNA(IF(BL$3="Productivity",
INDEX('Productivity Dump'!$E$4:$AJ$500,
MATCH($A111,'Productivity Dump'!$A$4:$A$500,0),
MATCH(BL$2,'Productivity Dump'!$E$3:$AJ$3,0)
),
IF(BL$3="Attendance",
INDEX('Attendance Dump'!$E$2:$AI$400,
MATCH($A111,'Attendance Dump'!$B$2:$B$400,0),
MATCH(BL$2,'Attendance Dump'!$E$1:$AI$1,0)
),
INDEX('Active Hour''s Dump'!$D$3:$AH$337,
MATCH($C111,'Active Hour''s Dump'!$A$3:$A$337,0),
MATCH(BL$2,'Active Hour''s Dump'!$D$2:$AH$2,0)
))),"")</f>
        <v>5.6666666666666696</v>
      </c>
      <c r="BM111" s="13">
        <f>_xlfn.IFNA(IF(BM$3="Productivity",
INDEX('Productivity Dump'!$E$4:$AJ$500,
MATCH($A111,'Productivity Dump'!$A$4:$A$500,0),
MATCH(BM$2,'Productivity Dump'!$E$3:$AJ$3,0)
),
IF(BM$3="Attendance",
INDEX('Attendance Dump'!$E$2:$AI$400,
MATCH($A111,'Attendance Dump'!$B$2:$B$400,0),
MATCH(BM$2,'Attendance Dump'!$E$1:$AI$1,0)
),
INDEX('Active Hour''s Dump'!$D$3:$AH$337,
MATCH($C111,'Active Hour''s Dump'!$A$3:$A$337,0),
MATCH(BM$2,'Active Hour''s Dump'!$D$2:$AH$2,0)
))),"")</f>
        <v>972.23600000000022</v>
      </c>
      <c r="BN111" s="13" t="str">
        <f>_xlfn.IFNA(IF(BN$3="Productivity",
INDEX('Productivity Dump'!$E$4:$AJ$500,
MATCH($A111,'Productivity Dump'!$A$4:$A$500,0),
MATCH(BN$2,'Productivity Dump'!$E$3:$AJ$3,0)
),
IF(BN$3="Attendance",
INDEX('Attendance Dump'!$E$2:$AI$400,
MATCH($A111,'Attendance Dump'!$B$2:$B$400,0),
MATCH(BN$2,'Attendance Dump'!$E$1:$AI$1,0)
),
INDEX('Active Hour''s Dump'!$D$3:$AH$337,
MATCH($C111,'Active Hour''s Dump'!$A$3:$A$337,0),
MATCH(BN$2,'Active Hour''s Dump'!$D$2:$AH$2,0)
))),"")</f>
        <v>P</v>
      </c>
      <c r="BO111" s="54">
        <f>_xlfn.IFNA(IF(BO$3="Productivity",
INDEX('Productivity Dump'!$E$4:$AJ$500,
MATCH($A111,'Productivity Dump'!$A$4:$A$500,0),
MATCH(BO$2,'Productivity Dump'!$E$3:$AJ$3,0)
),
IF(BO$3="Attendance",
INDEX('Attendance Dump'!$E$2:$AI$400,
MATCH($A111,'Attendance Dump'!$B$2:$B$400,0),
MATCH(BO$2,'Attendance Dump'!$E$1:$AI$1,0)
),
INDEX('Active Hour''s Dump'!$D$3:$AH$337,
MATCH($C111,'Active Hour''s Dump'!$A$3:$A$337,0),
MATCH(BO$2,'Active Hour''s Dump'!$D$2:$AH$2,0)
))),"")</f>
        <v>11.8333333333333</v>
      </c>
      <c r="BP111" s="13">
        <f>_xlfn.IFNA(IF(BP$3="Productivity",
INDEX('Productivity Dump'!$E$4:$AJ$500,
MATCH($A111,'Productivity Dump'!$A$4:$A$500,0),
MATCH(BP$2,'Productivity Dump'!$E$3:$AJ$3,0)
),
IF(BP$3="Attendance",
INDEX('Attendance Dump'!$E$2:$AI$400,
MATCH($A111,'Attendance Dump'!$B$2:$B$400,0),
MATCH(BP$2,'Attendance Dump'!$E$1:$AI$1,0)
),
INDEX('Active Hour''s Dump'!$D$3:$AH$337,
MATCH($C111,'Active Hour''s Dump'!$A$3:$A$337,0),
MATCH(BP$2,'Active Hour''s Dump'!$D$2:$AH$2,0)
))),"")</f>
        <v>0</v>
      </c>
      <c r="BQ111" s="13" t="str">
        <f>_xlfn.IFNA(IF(BQ$3="Productivity",
INDEX('Productivity Dump'!$E$4:$AJ$500,
MATCH($A111,'Productivity Dump'!$A$4:$A$500,0),
MATCH(BQ$2,'Productivity Dump'!$E$3:$AJ$3,0)
),
IF(BQ$3="Attendance",
INDEX('Attendance Dump'!$E$2:$AI$400,
MATCH($A111,'Attendance Dump'!$B$2:$B$400,0),
MATCH(BQ$2,'Attendance Dump'!$E$1:$AI$1,0)
),
INDEX('Active Hour''s Dump'!$D$3:$AH$337,
MATCH($C111,'Active Hour''s Dump'!$A$3:$A$337,0),
MATCH(BQ$2,'Active Hour''s Dump'!$D$2:$AH$2,0)
))),"")</f>
        <v>PL</v>
      </c>
      <c r="BR111" s="54">
        <f>_xlfn.IFNA(IF(BR$3="Productivity",
INDEX('Productivity Dump'!$E$4:$AJ$500,
MATCH($A111,'Productivity Dump'!$A$4:$A$500,0),
MATCH(BR$2,'Productivity Dump'!$E$3:$AJ$3,0)
),
IF(BR$3="Attendance",
INDEX('Attendance Dump'!$E$2:$AI$400,
MATCH($A111,'Attendance Dump'!$B$2:$B$400,0),
MATCH(BR$2,'Attendance Dump'!$E$1:$AI$1,0)
),
INDEX('Active Hour''s Dump'!$D$3:$AH$337,
MATCH($C111,'Active Hour''s Dump'!$A$3:$A$337,0),
MATCH(BR$2,'Active Hour''s Dump'!$D$2:$AH$2,0)
))),"")</f>
        <v>0</v>
      </c>
      <c r="BS111" s="13">
        <f>_xlfn.IFNA(IF(BS$3="Productivity",
INDEX('Productivity Dump'!$E$4:$AJ$500,
MATCH($A111,'Productivity Dump'!$A$4:$A$500,0),
MATCH(BS$2,'Productivity Dump'!$E$3:$AJ$3,0)
),
IF(BS$3="Attendance",
INDEX('Attendance Dump'!$E$2:$AI$400,
MATCH($A111,'Attendance Dump'!$B$2:$B$400,0),
MATCH(BS$2,'Attendance Dump'!$E$1:$AI$1,0)
),
INDEX('Active Hour''s Dump'!$D$3:$AH$337,
MATCH($C111,'Active Hour''s Dump'!$A$3:$A$337,0),
MATCH(BS$2,'Active Hour''s Dump'!$D$2:$AH$2,0)
))),"")</f>
        <v>1109.6029999999998</v>
      </c>
      <c r="BT111" s="13" t="str">
        <f>_xlfn.IFNA(IF(BT$3="Productivity",
INDEX('Productivity Dump'!$E$4:$AJ$500,
MATCH($A111,'Productivity Dump'!$A$4:$A$500,0),
MATCH(BT$2,'Productivity Dump'!$E$3:$AJ$3,0)
),
IF(BT$3="Attendance",
INDEX('Attendance Dump'!$E$2:$AI$400,
MATCH($A111,'Attendance Dump'!$B$2:$B$400,0),
MATCH(BT$2,'Attendance Dump'!$E$1:$AI$1,0)
),
INDEX('Active Hour''s Dump'!$D$3:$AH$337,
MATCH($C111,'Active Hour''s Dump'!$A$3:$A$337,0),
MATCH(BT$2,'Active Hour''s Dump'!$D$2:$AH$2,0)
))),"")</f>
        <v>H(P)</v>
      </c>
      <c r="BU111" s="54">
        <f>_xlfn.IFNA(IF(BU$3="Productivity",
INDEX('Productivity Dump'!$E$4:$AJ$500,
MATCH($A111,'Productivity Dump'!$A$4:$A$500,0),
MATCH(BU$2,'Productivity Dump'!$E$3:$AJ$3,0)
),
IF(BU$3="Attendance",
INDEX('Attendance Dump'!$E$2:$AI$400,
MATCH($A111,'Attendance Dump'!$B$2:$B$400,0),
MATCH(BU$2,'Attendance Dump'!$E$1:$AI$1,0)
),
INDEX('Active Hour''s Dump'!$D$3:$AH$337,
MATCH($C111,'Active Hour''s Dump'!$A$3:$A$337,0),
MATCH(BU$2,'Active Hour''s Dump'!$D$2:$AH$2,0)
))),"")</f>
        <v>14.1666666666667</v>
      </c>
      <c r="BV111" s="13">
        <f>_xlfn.IFNA(IF(BV$3="Productivity",
INDEX('Productivity Dump'!$E$4:$AJ$500,
MATCH($A111,'Productivity Dump'!$A$4:$A$500,0),
MATCH(BV$2,'Productivity Dump'!$E$3:$AJ$3,0)
),
IF(BV$3="Attendance",
INDEX('Attendance Dump'!$E$2:$AI$400,
MATCH($A111,'Attendance Dump'!$B$2:$B$400,0),
MATCH(BV$2,'Attendance Dump'!$E$1:$AI$1,0)
),
INDEX('Active Hour''s Dump'!$D$3:$AH$337,
MATCH($C111,'Active Hour''s Dump'!$A$3:$A$337,0),
MATCH(BV$2,'Active Hour''s Dump'!$D$2:$AH$2,0)
))),"")</f>
        <v>1007.5419999999999</v>
      </c>
      <c r="BW111" s="13" t="str">
        <f>_xlfn.IFNA(IF(BW$3="Productivity",
INDEX('Productivity Dump'!$E$4:$AJ$500,
MATCH($A111,'Productivity Dump'!$A$4:$A$500,0),
MATCH(BW$2,'Productivity Dump'!$E$3:$AJ$3,0)
),
IF(BW$3="Attendance",
INDEX('Attendance Dump'!$E$2:$AI$400,
MATCH($A111,'Attendance Dump'!$B$2:$B$400,0),
MATCH(BW$2,'Attendance Dump'!$E$1:$AI$1,0)
),
INDEX('Active Hour''s Dump'!$D$3:$AH$337,
MATCH($C111,'Active Hour''s Dump'!$A$3:$A$337,0),
MATCH(BW$2,'Active Hour''s Dump'!$D$2:$AH$2,0)
))),"")</f>
        <v>P</v>
      </c>
      <c r="BX111" s="54">
        <f>_xlfn.IFNA(IF(BX$3="Productivity",
INDEX('Productivity Dump'!$E$4:$AJ$500,
MATCH($A111,'Productivity Dump'!$A$4:$A$500,0),
MATCH(BX$2,'Productivity Dump'!$E$3:$AJ$3,0)
),
IF(BX$3="Attendance",
INDEX('Attendance Dump'!$E$2:$AI$400,
MATCH($A111,'Attendance Dump'!$B$2:$B$400,0),
MATCH(BX$2,'Attendance Dump'!$E$1:$AI$1,0)
),
INDEX('Active Hour''s Dump'!$D$3:$AH$337,
MATCH($C111,'Active Hour''s Dump'!$A$3:$A$337,0),
MATCH(BX$2,'Active Hour''s Dump'!$D$2:$AH$2,0)
))),"")</f>
        <v>12.5</v>
      </c>
      <c r="BY111" s="13">
        <f>_xlfn.IFNA(IF(BY$3="Productivity",
INDEX('Productivity Dump'!$E$4:$AJ$500,
MATCH($A111,'Productivity Dump'!$A$4:$A$500,0),
MATCH(BY$2,'Productivity Dump'!$E$3:$AJ$3,0)
),
IF(BY$3="Attendance",
INDEX('Attendance Dump'!$E$2:$AI$400,
MATCH($A111,'Attendance Dump'!$B$2:$B$400,0),
MATCH(BY$2,'Attendance Dump'!$E$1:$AI$1,0)
),
INDEX('Active Hour''s Dump'!$D$3:$AH$337,
MATCH($C111,'Active Hour''s Dump'!$A$3:$A$337,0),
MATCH(BY$2,'Active Hour''s Dump'!$D$2:$AH$2,0)
))),"")</f>
        <v>393.38300000000004</v>
      </c>
      <c r="BZ111" s="13" t="str">
        <f>_xlfn.IFNA(IF(BZ$3="Productivity",
INDEX('Productivity Dump'!$E$4:$AJ$500,
MATCH($A111,'Productivity Dump'!$A$4:$A$500,0),
MATCH(BZ$2,'Productivity Dump'!$E$3:$AJ$3,0)
),
IF(BZ$3="Attendance",
INDEX('Attendance Dump'!$E$2:$AI$400,
MATCH($A111,'Attendance Dump'!$B$2:$B$400,0),
MATCH(BZ$2,'Attendance Dump'!$E$1:$AI$1,0)
),
INDEX('Active Hour''s Dump'!$D$3:$AH$337,
MATCH($C111,'Active Hour''s Dump'!$A$3:$A$337,0),
MATCH(BZ$2,'Active Hour''s Dump'!$D$2:$AH$2,0)
))),"")</f>
        <v>P</v>
      </c>
      <c r="CA111" s="54">
        <f>_xlfn.IFNA(IF(CA$3="Productivity",
INDEX('Productivity Dump'!$E$4:$AJ$500,
MATCH($A111,'Productivity Dump'!$A$4:$A$500,0),
MATCH(CA$2,'Productivity Dump'!$E$3:$AJ$3,0)
),
IF(CA$3="Attendance",
INDEX('Attendance Dump'!$E$2:$AI$400,
MATCH($A111,'Attendance Dump'!$B$2:$B$400,0),
MATCH(CA$2,'Attendance Dump'!$E$1:$AI$1,0)
),
INDEX('Active Hour''s Dump'!$D$3:$AH$337,
MATCH($C111,'Active Hour''s Dump'!$A$3:$A$337,0),
MATCH(CA$2,'Active Hour''s Dump'!$D$2:$AH$2,0)
))),"")</f>
        <v>5.25</v>
      </c>
      <c r="CB111" s="13">
        <f>_xlfn.IFNA(IF(CB$3="Productivity",
INDEX('Productivity Dump'!$E$4:$AJ$500,
MATCH($A111,'Productivity Dump'!$A$4:$A$500,0),
MATCH(CB$2,'Productivity Dump'!$E$3:$AJ$3,0)
),
IF(CB$3="Attendance",
INDEX('Attendance Dump'!$E$2:$AI$400,
MATCH($A111,'Attendance Dump'!$B$2:$B$400,0),
MATCH(CB$2,'Attendance Dump'!$E$1:$AI$1,0)
),
INDEX('Active Hour''s Dump'!$D$3:$AH$337,
MATCH($C111,'Active Hour''s Dump'!$A$3:$A$337,0),
MATCH(CB$2,'Active Hour''s Dump'!$D$2:$AH$2,0)
))),"")</f>
        <v>0</v>
      </c>
      <c r="CC111" s="13" t="str">
        <f>_xlfn.IFNA(IF(CC$3="Productivity",
INDEX('Productivity Dump'!$E$4:$AJ$500,
MATCH($A111,'Productivity Dump'!$A$4:$A$500,0),
MATCH(CC$2,'Productivity Dump'!$E$3:$AJ$3,0)
),
IF(CC$3="Attendance",
INDEX('Attendance Dump'!$E$2:$AI$400,
MATCH($A111,'Attendance Dump'!$B$2:$B$400,0),
MATCH(CC$2,'Attendance Dump'!$E$1:$AI$1,0)
),
INDEX('Active Hour''s Dump'!$D$3:$AH$337,
MATCH($C111,'Active Hour''s Dump'!$A$3:$A$337,0),
MATCH(CC$2,'Active Hour''s Dump'!$D$2:$AH$2,0)
))),"")</f>
        <v>WO</v>
      </c>
      <c r="CD111" s="54">
        <f>_xlfn.IFNA(IF(CD$3="Productivity",
INDEX('Productivity Dump'!$E$4:$AJ$500,
MATCH($A111,'Productivity Dump'!$A$4:$A$500,0),
MATCH(CD$2,'Productivity Dump'!$E$3:$AJ$3,0)
),
IF(CD$3="Attendance",
INDEX('Attendance Dump'!$E$2:$AI$400,
MATCH($A111,'Attendance Dump'!$B$2:$B$400,0),
MATCH(CD$2,'Attendance Dump'!$E$1:$AI$1,0)
),
INDEX('Active Hour''s Dump'!$D$3:$AH$337,
MATCH($C111,'Active Hour''s Dump'!$A$3:$A$337,0),
MATCH(CD$2,'Active Hour''s Dump'!$D$2:$AH$2,0)
))),"")</f>
        <v>0</v>
      </c>
      <c r="CE111" s="13">
        <f>_xlfn.IFNA(IF(CE$3="Productivity",
INDEX('Productivity Dump'!$E$4:$AJ$500,
MATCH($A111,'Productivity Dump'!$A$4:$A$500,0),
MATCH(CE$2,'Productivity Dump'!$E$3:$AJ$3,0)
),
IF(CE$3="Attendance",
INDEX('Attendance Dump'!$E$2:$AI$400,
MATCH($A111,'Attendance Dump'!$B$2:$B$400,0),
MATCH(CE$2,'Attendance Dump'!$E$1:$AI$1,0)
),
INDEX('Active Hour''s Dump'!$D$3:$AH$337,
MATCH($C111,'Active Hour''s Dump'!$A$3:$A$337,0),
MATCH(CE$2,'Active Hour''s Dump'!$D$2:$AH$2,0)
))),"")</f>
        <v>525.41700000000014</v>
      </c>
      <c r="CF111" s="13" t="str">
        <f>_xlfn.IFNA(IF(CF$3="Productivity",
INDEX('Productivity Dump'!$E$4:$AJ$500,
MATCH($A111,'Productivity Dump'!$A$4:$A$500,0),
MATCH(CF$2,'Productivity Dump'!$E$3:$AJ$3,0)
),
IF(CF$3="Attendance",
INDEX('Attendance Dump'!$E$2:$AI$400,
MATCH($A111,'Attendance Dump'!$B$2:$B$400,0),
MATCH(CF$2,'Attendance Dump'!$E$1:$AI$1,0)
),
INDEX('Active Hour''s Dump'!$D$3:$AH$337,
MATCH($C111,'Active Hour''s Dump'!$A$3:$A$337,0),
MATCH(CF$2,'Active Hour''s Dump'!$D$2:$AH$2,0)
))),"")</f>
        <v>P</v>
      </c>
      <c r="CG111" s="54">
        <f>_xlfn.IFNA(IF(CG$3="Productivity",
INDEX('Productivity Dump'!$E$4:$AJ$500,
MATCH($A111,'Productivity Dump'!$A$4:$A$500,0),
MATCH(CG$2,'Productivity Dump'!$E$3:$AJ$3,0)
),
IF(CG$3="Attendance",
INDEX('Attendance Dump'!$E$2:$AI$400,
MATCH($A111,'Attendance Dump'!$B$2:$B$400,0),
MATCH(CG$2,'Attendance Dump'!$E$1:$AI$1,0)
),
INDEX('Active Hour''s Dump'!$D$3:$AH$337,
MATCH($C111,'Active Hour''s Dump'!$A$3:$A$337,0),
MATCH(CG$2,'Active Hour''s Dump'!$D$2:$AH$2,0)
))),"")</f>
        <v>7.4166666666666696</v>
      </c>
      <c r="CH111" s="13">
        <f>_xlfn.IFNA(IF(CH$3="Productivity",
INDEX('Productivity Dump'!$E$4:$AJ$500,
MATCH($A111,'Productivity Dump'!$A$4:$A$500,0),
MATCH(CH$2,'Productivity Dump'!$E$3:$AJ$3,0)
),
IF(CH$3="Attendance",
INDEX('Attendance Dump'!$E$2:$AI$400,
MATCH($A111,'Attendance Dump'!$B$2:$B$400,0),
MATCH(CH$2,'Attendance Dump'!$E$1:$AI$1,0)
),
INDEX('Active Hour''s Dump'!$D$3:$AH$337,
MATCH($C111,'Active Hour''s Dump'!$A$3:$A$337,0),
MATCH(CH$2,'Active Hour''s Dump'!$D$2:$AH$2,0)
))),"")</f>
        <v>1040.9719999999998</v>
      </c>
      <c r="CI111" s="13" t="str">
        <f>_xlfn.IFNA(IF(CI$3="Productivity",
INDEX('Productivity Dump'!$E$4:$AJ$500,
MATCH($A111,'Productivity Dump'!$A$4:$A$500,0),
MATCH(CI$2,'Productivity Dump'!$E$3:$AJ$3,0)
),
IF(CI$3="Attendance",
INDEX('Attendance Dump'!$E$2:$AI$400,
MATCH($A111,'Attendance Dump'!$B$2:$B$400,0),
MATCH(CI$2,'Attendance Dump'!$E$1:$AI$1,0)
),
INDEX('Active Hour''s Dump'!$D$3:$AH$337,
MATCH($C111,'Active Hour''s Dump'!$A$3:$A$337,0),
MATCH(CI$2,'Active Hour''s Dump'!$D$2:$AH$2,0)
))),"")</f>
        <v>P</v>
      </c>
      <c r="CJ111" s="54">
        <f>_xlfn.IFNA(IF(CJ$3="Productivity",
INDEX('Productivity Dump'!$E$4:$AJ$500,
MATCH($A111,'Productivity Dump'!$A$4:$A$500,0),
MATCH(CJ$2,'Productivity Dump'!$E$3:$AJ$3,0)
),
IF(CJ$3="Attendance",
INDEX('Attendance Dump'!$E$2:$AI$400,
MATCH($A111,'Attendance Dump'!$B$2:$B$400,0),
MATCH(CJ$2,'Attendance Dump'!$E$1:$AI$1,0)
),
INDEX('Active Hour''s Dump'!$D$3:$AH$337,
MATCH($C111,'Active Hour''s Dump'!$A$3:$A$337,0),
MATCH(CJ$2,'Active Hour''s Dump'!$D$2:$AH$2,0)
))),"")</f>
        <v>11.75</v>
      </c>
      <c r="CK111" s="13">
        <f>_xlfn.IFNA(IF(CK$3="Productivity",
INDEX('Productivity Dump'!$E$4:$AJ$500,
MATCH($A111,'Productivity Dump'!$A$4:$A$500,0),
MATCH(CK$2,'Productivity Dump'!$E$3:$AJ$3,0)
),
IF(CK$3="Attendance",
INDEX('Attendance Dump'!$E$2:$AI$400,
MATCH($A111,'Attendance Dump'!$B$2:$B$400,0),
MATCH(CK$2,'Attendance Dump'!$E$1:$AI$1,0)
),
INDEX('Active Hour''s Dump'!$D$3:$AH$337,
MATCH($C111,'Active Hour''s Dump'!$A$3:$A$337,0),
MATCH(CK$2,'Active Hour''s Dump'!$D$2:$AH$2,0)
))),"")</f>
        <v>955.17300000000034</v>
      </c>
      <c r="CL111" s="13" t="str">
        <f>_xlfn.IFNA(IF(CL$3="Productivity",
INDEX('Productivity Dump'!$E$4:$AJ$500,
MATCH($A111,'Productivity Dump'!$A$4:$A$500,0),
MATCH(CL$2,'Productivity Dump'!$E$3:$AJ$3,0)
),
IF(CL$3="Attendance",
INDEX('Attendance Dump'!$E$2:$AI$400,
MATCH($A111,'Attendance Dump'!$B$2:$B$400,0),
MATCH(CL$2,'Attendance Dump'!$E$1:$AI$1,0)
),
INDEX('Active Hour''s Dump'!$D$3:$AH$337,
MATCH($C111,'Active Hour''s Dump'!$A$3:$A$337,0),
MATCH(CL$2,'Active Hour''s Dump'!$D$2:$AH$2,0)
))),"")</f>
        <v>P</v>
      </c>
      <c r="CM111" s="54">
        <f>_xlfn.IFNA(IF(CM$3="Productivity",
INDEX('Productivity Dump'!$E$4:$AJ$500,
MATCH($A111,'Productivity Dump'!$A$4:$A$500,0),
MATCH(CM$2,'Productivity Dump'!$E$3:$AJ$3,0)
),
IF(CM$3="Attendance",
INDEX('Attendance Dump'!$E$2:$AI$400,
MATCH($A111,'Attendance Dump'!$B$2:$B$400,0),
MATCH(CM$2,'Attendance Dump'!$E$1:$AI$1,0)
),
INDEX('Active Hour''s Dump'!$D$3:$AH$337,
MATCH($C111,'Active Hour''s Dump'!$A$3:$A$337,0),
MATCH(CM$2,'Active Hour''s Dump'!$D$2:$AH$2,0)
))),"")</f>
        <v>11.3333333333333</v>
      </c>
      <c r="CN111" s="13">
        <f>_xlfn.IFNA(IF(CN$3="Productivity",
INDEX('Productivity Dump'!$E$4:$AJ$500,
MATCH($A111,'Productivity Dump'!$A$4:$A$500,0),
MATCH(CN$2,'Productivity Dump'!$E$3:$AJ$3,0)
),
IF(CN$3="Attendance",
INDEX('Attendance Dump'!$E$2:$AI$400,
MATCH($A111,'Attendance Dump'!$B$2:$B$400,0),
MATCH(CN$2,'Attendance Dump'!$E$1:$AI$1,0)
),
INDEX('Active Hour''s Dump'!$D$3:$AH$337,
MATCH($C111,'Active Hour''s Dump'!$A$3:$A$337,0),
MATCH(CN$2,'Active Hour''s Dump'!$D$2:$AH$2,0)
))),"")</f>
        <v>0</v>
      </c>
      <c r="CO111" s="13">
        <f>_xlfn.IFNA(IF(CO$3="Productivity",
INDEX('Productivity Dump'!$E$4:$AJ$500,
MATCH($A111,'Productivity Dump'!$A$4:$A$500,0),
MATCH(CO$2,'Productivity Dump'!$E$3:$AJ$3,0)
),
IF(CO$3="Attendance",
INDEX('Attendance Dump'!$E$2:$AI$400,
MATCH($A111,'Attendance Dump'!$B$2:$B$400,0),
MATCH(CO$2,'Attendance Dump'!$E$1:$AI$1,0)
),
INDEX('Active Hour''s Dump'!$D$3:$AH$337,
MATCH($C111,'Active Hour''s Dump'!$A$3:$A$337,0),
MATCH(CO$2,'Active Hour''s Dump'!$D$2:$AH$2,0)
))),"")</f>
        <v>0</v>
      </c>
      <c r="CP111" s="54">
        <f>_xlfn.IFNA(IF(CP$3="Productivity",
INDEX('Productivity Dump'!$E$4:$AJ$500,
MATCH($A111,'Productivity Dump'!$A$4:$A$500,0),
MATCH(CP$2,'Productivity Dump'!$E$3:$AJ$3,0)
),
IF(CP$3="Attendance",
INDEX('Attendance Dump'!$E$2:$AI$400,
MATCH($A111,'Attendance Dump'!$B$2:$B$400,0),
MATCH(CP$2,'Attendance Dump'!$E$1:$AI$1,0)
),
INDEX('Active Hour''s Dump'!$D$3:$AH$337,
MATCH($C111,'Active Hour''s Dump'!$A$3:$A$337,0),
MATCH(CP$2,'Active Hour''s Dump'!$D$2:$AH$2,0)
))),"")</f>
        <v>0</v>
      </c>
      <c r="CQ111" s="13">
        <f>_xlfn.IFNA(IF(CQ$3="Productivity",
INDEX('Productivity Dump'!$E$4:$AJ$500,
MATCH($A111,'Productivity Dump'!$A$4:$A$500,0),
MATCH(CQ$2,'Productivity Dump'!$E$3:$AJ$3,0)
),
IF(CQ$3="Attendance",
INDEX('Attendance Dump'!$E$2:$AI$400,
MATCH($A111,'Attendance Dump'!$B$2:$B$400,0),
MATCH(CQ$2,'Attendance Dump'!$E$1:$AI$1,0)
),
INDEX('Active Hour''s Dump'!$D$3:$AH$337,
MATCH($C111,'Active Hour''s Dump'!$A$3:$A$337,0),
MATCH(CQ$2,'Active Hour''s Dump'!$D$2:$AH$2,0)
))),"")</f>
        <v>0</v>
      </c>
      <c r="CR111" s="13">
        <f>_xlfn.IFNA(IF(CR$3="Productivity",
INDEX('Productivity Dump'!$E$4:$AJ$500,
MATCH($A111,'Productivity Dump'!$A$4:$A$500,0),
MATCH(CR$2,'Productivity Dump'!$E$3:$AJ$3,0)
),
IF(CR$3="Attendance",
INDEX('Attendance Dump'!$E$2:$AI$400,
MATCH($A111,'Attendance Dump'!$B$2:$B$400,0),
MATCH(CR$2,'Attendance Dump'!$E$1:$AI$1,0)
),
INDEX('Active Hour''s Dump'!$D$3:$AH$337,
MATCH($C111,'Active Hour''s Dump'!$A$3:$A$337,0),
MATCH(CR$2,'Active Hour''s Dump'!$D$2:$AH$2,0)
))),"")</f>
        <v>0</v>
      </c>
      <c r="CS111" s="54">
        <f>_xlfn.IFNA(IF(CS$3="Productivity",
INDEX('Productivity Dump'!$E$4:$AJ$500,
MATCH($A111,'Productivity Dump'!$A$4:$A$500,0),
MATCH(CS$2,'Productivity Dump'!$E$3:$AJ$3,0)
),
IF(CS$3="Attendance",
INDEX('Attendance Dump'!$E$2:$AI$400,
MATCH($A111,'Attendance Dump'!$B$2:$B$400,0),
MATCH(CS$2,'Attendance Dump'!$E$1:$AI$1,0)
),
INDEX('Active Hour''s Dump'!$D$3:$AH$337,
MATCH($C111,'Active Hour''s Dump'!$A$3:$A$337,0),
MATCH(CS$2,'Active Hour''s Dump'!$D$2:$AH$2,0)
))),"")</f>
        <v>0</v>
      </c>
      <c r="CT111" s="13">
        <f>_xlfn.IFNA(IF(CT$3="Productivity",
INDEX('Productivity Dump'!$E$4:$AJ$500,
MATCH($A111,'Productivity Dump'!$A$4:$A$500,0),
MATCH(CT$2,'Productivity Dump'!$E$3:$AJ$3,0)
),
IF(CT$3="Attendance",
INDEX('Attendance Dump'!$E$2:$AI$400,
MATCH($A111,'Attendance Dump'!$B$2:$B$400,0),
MATCH(CT$2,'Attendance Dump'!$E$1:$AI$1,0)
),
INDEX('Active Hour''s Dump'!$D$3:$AH$337,
MATCH($C111,'Active Hour''s Dump'!$A$3:$A$337,0),
MATCH(CT$2,'Active Hour''s Dump'!$D$2:$AH$2,0)
))),"")</f>
        <v>0</v>
      </c>
      <c r="CU111" s="13">
        <f>_xlfn.IFNA(IF(CU$3="Productivity",
INDEX('Productivity Dump'!$E$4:$AJ$500,
MATCH($A111,'Productivity Dump'!$A$4:$A$500,0),
MATCH(CU$2,'Productivity Dump'!$E$3:$AJ$3,0)
),
IF(CU$3="Attendance",
INDEX('Attendance Dump'!$E$2:$AI$400,
MATCH($A111,'Attendance Dump'!$B$2:$B$400,0),
MATCH(CU$2,'Attendance Dump'!$E$1:$AI$1,0)
),
INDEX('Active Hour''s Dump'!$D$3:$AH$337,
MATCH($C111,'Active Hour''s Dump'!$A$3:$A$337,0),
MATCH(CU$2,'Active Hour''s Dump'!$D$2:$AH$2,0)
))),"")</f>
        <v>0</v>
      </c>
      <c r="CV111" s="54">
        <f>_xlfn.IFNA(IF(CV$3="Productivity",
INDEX('Productivity Dump'!$E$4:$AJ$500,
MATCH($A111,'Productivity Dump'!$A$4:$A$500,0),
MATCH(CV$2,'Productivity Dump'!$E$3:$AJ$3,0)
),
IF(CV$3="Attendance",
INDEX('Attendance Dump'!$E$2:$AI$400,
MATCH($A111,'Attendance Dump'!$B$2:$B$400,0),
MATCH(CV$2,'Attendance Dump'!$E$1:$AI$1,0)
),
INDEX('Active Hour''s Dump'!$D$3:$AH$337,
MATCH($C111,'Active Hour''s Dump'!$A$3:$A$337,0),
MATCH(CV$2,'Active Hour''s Dump'!$D$2:$AH$2,0)
))),"")</f>
        <v>0</v>
      </c>
      <c r="CW111" s="13"/>
      <c r="CX111" s="13"/>
      <c r="CY111" s="54"/>
      <c r="DA111" s="57">
        <f t="shared" si="69"/>
        <v>246.49999999999972</v>
      </c>
      <c r="DB111" s="35">
        <f t="shared" si="70"/>
        <v>21020.165000000005</v>
      </c>
      <c r="DC111" s="35">
        <f t="shared" si="71"/>
        <v>2979.8349999999955</v>
      </c>
      <c r="DD111" s="35">
        <f t="shared" ref="DD111:DD165" ca="1" si="74">IFERROR(MAX(0,DC111/$DC$2),DC111)</f>
        <v>0</v>
      </c>
      <c r="DF111" s="32" cm="1">
        <f t="array" ref="DF111">SUMPRODUCT(
    (MOD(COLUMN(H111:CV111) - COLUMN(H111), 3) = 0) *
    (H111:CV111 = 0) *
    (I111:CW111 = "P") *
    (COUNTIF(UKHoliday, H$2:CV$2) = 0)
)</f>
        <v>0</v>
      </c>
      <c r="DG111" s="33" cm="1">
        <f t="array" ref="DG111">SUMPRODUCT(
  (MOD(COLUMN(H111:CV111) - COLUMN(H111), 3) = 0) *
  (H111:CV111 &gt; 0) *
  (H111:CV111 &lt; 0.5 * IF(((WEEKDAY(H$2:CV$2, 2) = 1) + (WEEKDAY(H$2:CV$2, 2) = 6)), G111, F111)) *
  (I111:CW111 = "P") *
  (COUNTIF(UKHoliday, H$2:CV$2) = 0)
)</f>
        <v>0</v>
      </c>
      <c r="DH111" s="33" cm="1">
        <f t="array" ref="DH111">SUMPRODUCT(
  (MOD(COLUMN(H111:CV111) - COLUMN(H111), 3) = 0) *
  (H111:CV111 &gt; 0.5 * IF(((WEEKDAY(H$2:CV$2, 2) = 1) + (WEEKDAY(H$2:CV$2, 2) = 6)), $G111, $F111)) *
  (H111:CV111 &lt; 0.8 * IF(((WEEKDAY(H$2:CV$2, 2) = 1) + (WEEKDAY(H$2:CV$2, 2) = 6)), $G111, $F111)) *
  (I111:CW111 = "P") *
  (COUNTIF(UKHoliday, H$2:CV$2) = 0)
)</f>
        <v>2</v>
      </c>
      <c r="DI111" s="33" cm="1">
        <f t="array" ref="DI111">SUMPRODUCT(
  (MOD(COLUMN(H111:CV111) - COLUMN(H111), 3) = 0) *
  (H111:CV111 &gt; 0.8 * IF(((WEEKDAY(H$2:CV$2, 2) = 1) + (WEEKDAY(H$2:CV$2, 2) = 6)), $G111, $F111)) *
  (H111:CV111 &lt; 1 * IF(((WEEKDAY(H$2:CV$2, 2) = 1) + (WEEKDAY(H$2:CV$2, 2) = 6)), $G111, $F111)) *
  (I111:CW111 = "P") *
  (COUNTIF(UKHoliday, H$2:CV$2) = 0)
)</f>
        <v>17</v>
      </c>
    </row>
    <row r="112" spans="1:113" x14ac:dyDescent="0.3">
      <c r="A112" s="8" t="s">
        <v>500</v>
      </c>
      <c r="B112" s="8" t="s">
        <v>499</v>
      </c>
      <c r="C112" s="9" t="s">
        <v>813</v>
      </c>
      <c r="D112" s="62" t="s">
        <v>1058</v>
      </c>
      <c r="E112" s="35">
        <v>32000</v>
      </c>
      <c r="F112" s="35">
        <f t="shared" si="72"/>
        <v>1600</v>
      </c>
      <c r="G112" s="35">
        <f t="shared" si="73"/>
        <v>800</v>
      </c>
      <c r="H112" s="13">
        <f>_xlfn.IFNA(IF(H$3="Productivity",
INDEX('Productivity Dump'!$E$4:$AJ$500,
MATCH($A112,'Productivity Dump'!$A$4:$A$500,0),
MATCH(H$2,'Productivity Dump'!$E$3:$AJ$3,0)
),
IF(H$3="Attendance",
INDEX('Attendance Dump'!$E$2:$AI$400,
MATCH($A112,'Attendance Dump'!$B$2:$B$400,0),
MATCH(H$2,'Attendance Dump'!$E$1:$AI$1,0)
),
INDEX('Active Hour''s Dump'!$D$3:$AH$337,
MATCH($C112,'Active Hour''s Dump'!$A$3:$A$337,0),
MATCH(H$2,'Active Hour''s Dump'!$D$2:$AH$2,0)
))),"")</f>
        <v>1621.3630000000005</v>
      </c>
      <c r="I112" s="13" t="str">
        <f>_xlfn.IFNA(IF(I$3="Productivity",
INDEX('Productivity Dump'!$E$4:$AJ$500,
MATCH($A112,'Productivity Dump'!$A$4:$A$500,0),
MATCH(I$2,'Productivity Dump'!$E$3:$AJ$3,0)
),
IF(I$3="Attendance",
INDEX('Attendance Dump'!$E$2:$AI$400,
MATCH($A112,'Attendance Dump'!$B$2:$B$400,0),
MATCH(I$2,'Attendance Dump'!$E$1:$AI$1,0)
),
INDEX('Active Hour''s Dump'!$D$3:$AH$337,
MATCH($C112,'Active Hour''s Dump'!$A$3:$A$337,0),
MATCH(I$2,'Active Hour''s Dump'!$D$2:$AH$2,0)
))),"")</f>
        <v>P</v>
      </c>
      <c r="J112" s="54">
        <f>_xlfn.IFNA(IF(J$3="Productivity",
INDEX('Productivity Dump'!$E$4:$AJ$500,
MATCH($A112,'Productivity Dump'!$A$4:$A$500,0),
MATCH(J$2,'Productivity Dump'!$E$3:$AJ$3,0)
),
IF(J$3="Attendance",
INDEX('Attendance Dump'!$E$2:$AI$400,
MATCH($A112,'Attendance Dump'!$B$2:$B$400,0),
MATCH(J$2,'Attendance Dump'!$E$1:$AI$1,0)
),
INDEX('Active Hour''s Dump'!$D$3:$AH$337,
MATCH($C112,'Active Hour''s Dump'!$A$3:$A$337,0),
MATCH(J$2,'Active Hour''s Dump'!$D$2:$AH$2,0)
))),"")</f>
        <v>12.9166666666667</v>
      </c>
      <c r="K112" s="13">
        <f>_xlfn.IFNA(IF(K$3="Productivity",
INDEX('Productivity Dump'!$E$4:$AJ$500,
MATCH($A112,'Productivity Dump'!$A$4:$A$500,0),
MATCH(K$2,'Productivity Dump'!$E$3:$AJ$3,0)
),
IF(K$3="Attendance",
INDEX('Attendance Dump'!$E$2:$AI$400,
MATCH($A112,'Attendance Dump'!$B$2:$B$400,0),
MATCH(K$2,'Attendance Dump'!$E$1:$AI$1,0)
),
INDEX('Active Hour''s Dump'!$D$3:$AH$337,
MATCH($C112,'Active Hour''s Dump'!$A$3:$A$337,0),
MATCH(K$2,'Active Hour''s Dump'!$D$2:$AH$2,0)
))),"")</f>
        <v>1716.9890000000003</v>
      </c>
      <c r="L112" s="13" t="str">
        <f>_xlfn.IFNA(IF(L$3="Productivity",
INDEX('Productivity Dump'!$E$4:$AJ$500,
MATCH($A112,'Productivity Dump'!$A$4:$A$500,0),
MATCH(L$2,'Productivity Dump'!$E$3:$AJ$3,0)
),
IF(L$3="Attendance",
INDEX('Attendance Dump'!$E$2:$AI$400,
MATCH($A112,'Attendance Dump'!$B$2:$B$400,0),
MATCH(L$2,'Attendance Dump'!$E$1:$AI$1,0)
),
INDEX('Active Hour''s Dump'!$D$3:$AH$337,
MATCH($C112,'Active Hour''s Dump'!$A$3:$A$337,0),
MATCH(L$2,'Active Hour''s Dump'!$D$2:$AH$2,0)
))),"")</f>
        <v>P</v>
      </c>
      <c r="M112" s="54">
        <f>_xlfn.IFNA(IF(M$3="Productivity",
INDEX('Productivity Dump'!$E$4:$AJ$500,
MATCH($A112,'Productivity Dump'!$A$4:$A$500,0),
MATCH(M$2,'Productivity Dump'!$E$3:$AJ$3,0)
),
IF(M$3="Attendance",
INDEX('Attendance Dump'!$E$2:$AI$400,
MATCH($A112,'Attendance Dump'!$B$2:$B$400,0),
MATCH(M$2,'Attendance Dump'!$E$1:$AI$1,0)
),
INDEX('Active Hour''s Dump'!$D$3:$AH$337,
MATCH($C112,'Active Hour''s Dump'!$A$3:$A$337,0),
MATCH(M$2,'Active Hour''s Dump'!$D$2:$AH$2,0)
))),"")</f>
        <v>13.5</v>
      </c>
      <c r="N112" s="13">
        <f>_xlfn.IFNA(IF(N$3="Productivity",
INDEX('Productivity Dump'!$E$4:$AJ$500,
MATCH($A112,'Productivity Dump'!$A$4:$A$500,0),
MATCH(N$2,'Productivity Dump'!$E$3:$AJ$3,0)
),
IF(N$3="Attendance",
INDEX('Attendance Dump'!$E$2:$AI$400,
MATCH($A112,'Attendance Dump'!$B$2:$B$400,0),
MATCH(N$2,'Attendance Dump'!$E$1:$AI$1,0)
),
INDEX('Active Hour''s Dump'!$D$3:$AH$337,
MATCH($C112,'Active Hour''s Dump'!$A$3:$A$337,0),
MATCH(N$2,'Active Hour''s Dump'!$D$2:$AH$2,0)
))),"")</f>
        <v>1175.1949999999997</v>
      </c>
      <c r="O112" s="13" t="str">
        <f>_xlfn.IFNA(IF(O$3="Productivity",
INDEX('Productivity Dump'!$E$4:$AJ$500,
MATCH($A112,'Productivity Dump'!$A$4:$A$500,0),
MATCH(O$2,'Productivity Dump'!$E$3:$AJ$3,0)
),
IF(O$3="Attendance",
INDEX('Attendance Dump'!$E$2:$AI$400,
MATCH($A112,'Attendance Dump'!$B$2:$B$400,0),
MATCH(O$2,'Attendance Dump'!$E$1:$AI$1,0)
),
INDEX('Active Hour''s Dump'!$D$3:$AH$337,
MATCH($C112,'Active Hour''s Dump'!$A$3:$A$337,0),
MATCH(O$2,'Active Hour''s Dump'!$D$2:$AH$2,0)
))),"")</f>
        <v>P</v>
      </c>
      <c r="P112" s="54">
        <f>_xlfn.IFNA(IF(P$3="Productivity",
INDEX('Productivity Dump'!$E$4:$AJ$500,
MATCH($A112,'Productivity Dump'!$A$4:$A$500,0),
MATCH(P$2,'Productivity Dump'!$E$3:$AJ$3,0)
),
IF(P$3="Attendance",
INDEX('Attendance Dump'!$E$2:$AI$400,
MATCH($A112,'Attendance Dump'!$B$2:$B$400,0),
MATCH(P$2,'Attendance Dump'!$E$1:$AI$1,0)
),
INDEX('Active Hour''s Dump'!$D$3:$AH$337,
MATCH($C112,'Active Hour''s Dump'!$A$3:$A$337,0),
MATCH(P$2,'Active Hour''s Dump'!$D$2:$AH$2,0)
))),"")</f>
        <v>12.8333333333333</v>
      </c>
      <c r="Q112" s="13">
        <f>_xlfn.IFNA(IF(Q$3="Productivity",
INDEX('Productivity Dump'!$E$4:$AJ$500,
MATCH($A112,'Productivity Dump'!$A$4:$A$500,0),
MATCH(Q$2,'Productivity Dump'!$E$3:$AJ$3,0)
),
IF(Q$3="Attendance",
INDEX('Attendance Dump'!$E$2:$AI$400,
MATCH($A112,'Attendance Dump'!$B$2:$B$400,0),
MATCH(Q$2,'Attendance Dump'!$E$1:$AI$1,0)
),
INDEX('Active Hour''s Dump'!$D$3:$AH$337,
MATCH($C112,'Active Hour''s Dump'!$A$3:$A$337,0),
MATCH(Q$2,'Active Hour''s Dump'!$D$2:$AH$2,0)
))),"")</f>
        <v>401.69100000000003</v>
      </c>
      <c r="R112" s="13" t="str">
        <f>_xlfn.IFNA(IF(R$3="Productivity",
INDEX('Productivity Dump'!$E$4:$AJ$500,
MATCH($A112,'Productivity Dump'!$A$4:$A$500,0),
MATCH(R$2,'Productivity Dump'!$E$3:$AJ$3,0)
),
IF(R$3="Attendance",
INDEX('Attendance Dump'!$E$2:$AI$400,
MATCH($A112,'Attendance Dump'!$B$2:$B$400,0),
MATCH(R$2,'Attendance Dump'!$E$1:$AI$1,0)
),
INDEX('Active Hour''s Dump'!$D$3:$AH$337,
MATCH($C112,'Active Hour''s Dump'!$A$3:$A$337,0),
MATCH(R$2,'Active Hour''s Dump'!$D$2:$AH$2,0)
))),"")</f>
        <v>WO</v>
      </c>
      <c r="S112" s="54">
        <f>_xlfn.IFNA(IF(S$3="Productivity",
INDEX('Productivity Dump'!$E$4:$AJ$500,
MATCH($A112,'Productivity Dump'!$A$4:$A$500,0),
MATCH(S$2,'Productivity Dump'!$E$3:$AJ$3,0)
),
IF(S$3="Attendance",
INDEX('Attendance Dump'!$E$2:$AI$400,
MATCH($A112,'Attendance Dump'!$B$2:$B$400,0),
MATCH(S$2,'Attendance Dump'!$E$1:$AI$1,0)
),
INDEX('Active Hour''s Dump'!$D$3:$AH$337,
MATCH($C112,'Active Hour''s Dump'!$A$3:$A$337,0),
MATCH(S$2,'Active Hour''s Dump'!$D$2:$AH$2,0)
))),"")</f>
        <v>3.5</v>
      </c>
      <c r="T112" s="13">
        <f>_xlfn.IFNA(IF(T$3="Productivity",
INDEX('Productivity Dump'!$E$4:$AJ$500,
MATCH($A112,'Productivity Dump'!$A$4:$A$500,0),
MATCH(T$2,'Productivity Dump'!$E$3:$AJ$3,0)
),
IF(T$3="Attendance",
INDEX('Attendance Dump'!$E$2:$AI$400,
MATCH($A112,'Attendance Dump'!$B$2:$B$400,0),
MATCH(T$2,'Attendance Dump'!$E$1:$AI$1,0)
),
INDEX('Active Hour''s Dump'!$D$3:$AH$337,
MATCH($C112,'Active Hour''s Dump'!$A$3:$A$337,0),
MATCH(T$2,'Active Hour''s Dump'!$D$2:$AH$2,0)
))),"")</f>
        <v>972.62699999999995</v>
      </c>
      <c r="U112" s="13" t="str">
        <f>_xlfn.IFNA(IF(U$3="Productivity",
INDEX('Productivity Dump'!$E$4:$AJ$500,
MATCH($A112,'Productivity Dump'!$A$4:$A$500,0),
MATCH(U$2,'Productivity Dump'!$E$3:$AJ$3,0)
),
IF(U$3="Attendance",
INDEX('Attendance Dump'!$E$2:$AI$400,
MATCH($A112,'Attendance Dump'!$B$2:$B$400,0),
MATCH(U$2,'Attendance Dump'!$E$1:$AI$1,0)
),
INDEX('Active Hour''s Dump'!$D$3:$AH$337,
MATCH($C112,'Active Hour''s Dump'!$A$3:$A$337,0),
MATCH(U$2,'Active Hour''s Dump'!$D$2:$AH$2,0)
))),"")</f>
        <v>P</v>
      </c>
      <c r="V112" s="54">
        <f>_xlfn.IFNA(IF(V$3="Productivity",
INDEX('Productivity Dump'!$E$4:$AJ$500,
MATCH($A112,'Productivity Dump'!$A$4:$A$500,0),
MATCH(V$2,'Productivity Dump'!$E$3:$AJ$3,0)
),
IF(V$3="Attendance",
INDEX('Attendance Dump'!$E$2:$AI$400,
MATCH($A112,'Attendance Dump'!$B$2:$B$400,0),
MATCH(V$2,'Attendance Dump'!$E$1:$AI$1,0)
),
INDEX('Active Hour''s Dump'!$D$3:$AH$337,
MATCH($C112,'Active Hour''s Dump'!$A$3:$A$337,0),
MATCH(V$2,'Active Hour''s Dump'!$D$2:$AH$2,0)
))),"")</f>
        <v>8.9166666666666696</v>
      </c>
      <c r="W112" s="13">
        <f>_xlfn.IFNA(IF(W$3="Productivity",
INDEX('Productivity Dump'!$E$4:$AJ$500,
MATCH($A112,'Productivity Dump'!$A$4:$A$500,0),
MATCH(W$2,'Productivity Dump'!$E$3:$AJ$3,0)
),
IF(W$3="Attendance",
INDEX('Attendance Dump'!$E$2:$AI$400,
MATCH($A112,'Attendance Dump'!$B$2:$B$400,0),
MATCH(W$2,'Attendance Dump'!$E$1:$AI$1,0)
),
INDEX('Active Hour''s Dump'!$D$3:$AH$337,
MATCH($C112,'Active Hour''s Dump'!$A$3:$A$337,0),
MATCH(W$2,'Active Hour''s Dump'!$D$2:$AH$2,0)
))),"")</f>
        <v>1694.886</v>
      </c>
      <c r="X112" s="13" t="str">
        <f>_xlfn.IFNA(IF(X$3="Productivity",
INDEX('Productivity Dump'!$E$4:$AJ$500,
MATCH($A112,'Productivity Dump'!$A$4:$A$500,0),
MATCH(X$2,'Productivity Dump'!$E$3:$AJ$3,0)
),
IF(X$3="Attendance",
INDEX('Attendance Dump'!$E$2:$AI$400,
MATCH($A112,'Attendance Dump'!$B$2:$B$400,0),
MATCH(X$2,'Attendance Dump'!$E$1:$AI$1,0)
),
INDEX('Active Hour''s Dump'!$D$3:$AH$337,
MATCH($C112,'Active Hour''s Dump'!$A$3:$A$337,0),
MATCH(X$2,'Active Hour''s Dump'!$D$2:$AH$2,0)
))),"")</f>
        <v>P</v>
      </c>
      <c r="Y112" s="54">
        <f>_xlfn.IFNA(IF(Y$3="Productivity",
INDEX('Productivity Dump'!$E$4:$AJ$500,
MATCH($A112,'Productivity Dump'!$A$4:$A$500,0),
MATCH(Y$2,'Productivity Dump'!$E$3:$AJ$3,0)
),
IF(Y$3="Attendance",
INDEX('Attendance Dump'!$E$2:$AI$400,
MATCH($A112,'Attendance Dump'!$B$2:$B$400,0),
MATCH(Y$2,'Attendance Dump'!$E$1:$AI$1,0)
),
INDEX('Active Hour''s Dump'!$D$3:$AH$337,
MATCH($C112,'Active Hour''s Dump'!$A$3:$A$337,0),
MATCH(Y$2,'Active Hour''s Dump'!$D$2:$AH$2,0)
))),"")</f>
        <v>13.75</v>
      </c>
      <c r="Z112" s="13">
        <f>_xlfn.IFNA(IF(Z$3="Productivity",
INDEX('Productivity Dump'!$E$4:$AJ$500,
MATCH($A112,'Productivity Dump'!$A$4:$A$500,0),
MATCH(Z$2,'Productivity Dump'!$E$3:$AJ$3,0)
),
IF(Z$3="Attendance",
INDEX('Attendance Dump'!$E$2:$AI$400,
MATCH($A112,'Attendance Dump'!$B$2:$B$400,0),
MATCH(Z$2,'Attendance Dump'!$E$1:$AI$1,0)
),
INDEX('Active Hour''s Dump'!$D$3:$AH$337,
MATCH($C112,'Active Hour''s Dump'!$A$3:$A$337,0),
MATCH(Z$2,'Active Hour''s Dump'!$D$2:$AH$2,0)
))),"")</f>
        <v>1627.3929999999993</v>
      </c>
      <c r="AA112" s="13" t="str">
        <f>_xlfn.IFNA(IF(AA$3="Productivity",
INDEX('Productivity Dump'!$E$4:$AJ$500,
MATCH($A112,'Productivity Dump'!$A$4:$A$500,0),
MATCH(AA$2,'Productivity Dump'!$E$3:$AJ$3,0)
),
IF(AA$3="Attendance",
INDEX('Attendance Dump'!$E$2:$AI$400,
MATCH($A112,'Attendance Dump'!$B$2:$B$400,0),
MATCH(AA$2,'Attendance Dump'!$E$1:$AI$1,0)
),
INDEX('Active Hour''s Dump'!$D$3:$AH$337,
MATCH($C112,'Active Hour''s Dump'!$A$3:$A$337,0),
MATCH(AA$2,'Active Hour''s Dump'!$D$2:$AH$2,0)
))),"")</f>
        <v>P</v>
      </c>
      <c r="AB112" s="54">
        <f>_xlfn.IFNA(IF(AB$3="Productivity",
INDEX('Productivity Dump'!$E$4:$AJ$500,
MATCH($A112,'Productivity Dump'!$A$4:$A$500,0),
MATCH(AB$2,'Productivity Dump'!$E$3:$AJ$3,0)
),
IF(AB$3="Attendance",
INDEX('Attendance Dump'!$E$2:$AI$400,
MATCH($A112,'Attendance Dump'!$B$2:$B$400,0),
MATCH(AB$2,'Attendance Dump'!$E$1:$AI$1,0)
),
INDEX('Active Hour''s Dump'!$D$3:$AH$337,
MATCH($C112,'Active Hour''s Dump'!$A$3:$A$337,0),
MATCH(AB$2,'Active Hour''s Dump'!$D$2:$AH$2,0)
))),"")</f>
        <v>13.1666666666667</v>
      </c>
      <c r="AC112" s="13">
        <f>_xlfn.IFNA(IF(AC$3="Productivity",
INDEX('Productivity Dump'!$E$4:$AJ$500,
MATCH($A112,'Productivity Dump'!$A$4:$A$500,0),
MATCH(AC$2,'Productivity Dump'!$E$3:$AJ$3,0)
),
IF(AC$3="Attendance",
INDEX('Attendance Dump'!$E$2:$AI$400,
MATCH($A112,'Attendance Dump'!$B$2:$B$400,0),
MATCH(AC$2,'Attendance Dump'!$E$1:$AI$1,0)
),
INDEX('Active Hour''s Dump'!$D$3:$AH$337,
MATCH($C112,'Active Hour''s Dump'!$A$3:$A$337,0),
MATCH(AC$2,'Active Hour''s Dump'!$D$2:$AH$2,0)
))),"")</f>
        <v>1587.979</v>
      </c>
      <c r="AD112" s="13" t="str">
        <f>_xlfn.IFNA(IF(AD$3="Productivity",
INDEX('Productivity Dump'!$E$4:$AJ$500,
MATCH($A112,'Productivity Dump'!$A$4:$A$500,0),
MATCH(AD$2,'Productivity Dump'!$E$3:$AJ$3,0)
),
IF(AD$3="Attendance",
INDEX('Attendance Dump'!$E$2:$AI$400,
MATCH($A112,'Attendance Dump'!$B$2:$B$400,0),
MATCH(AD$2,'Attendance Dump'!$E$1:$AI$1,0)
),
INDEX('Active Hour''s Dump'!$D$3:$AH$337,
MATCH($C112,'Active Hour''s Dump'!$A$3:$A$337,0),
MATCH(AD$2,'Active Hour''s Dump'!$D$2:$AH$2,0)
))),"")</f>
        <v>P</v>
      </c>
      <c r="AE112" s="54">
        <f>_xlfn.IFNA(IF(AE$3="Productivity",
INDEX('Productivity Dump'!$E$4:$AJ$500,
MATCH($A112,'Productivity Dump'!$A$4:$A$500,0),
MATCH(AE$2,'Productivity Dump'!$E$3:$AJ$3,0)
),
IF(AE$3="Attendance",
INDEX('Attendance Dump'!$E$2:$AI$400,
MATCH($A112,'Attendance Dump'!$B$2:$B$400,0),
MATCH(AE$2,'Attendance Dump'!$E$1:$AI$1,0)
),
INDEX('Active Hour''s Dump'!$D$3:$AH$337,
MATCH($C112,'Active Hour''s Dump'!$A$3:$A$337,0),
MATCH(AE$2,'Active Hour''s Dump'!$D$2:$AH$2,0)
))),"")</f>
        <v>13.0833333333333</v>
      </c>
      <c r="AF112" s="13">
        <f>_xlfn.IFNA(IF(AF$3="Productivity",
INDEX('Productivity Dump'!$E$4:$AJ$500,
MATCH($A112,'Productivity Dump'!$A$4:$A$500,0),
MATCH(AF$2,'Productivity Dump'!$E$3:$AJ$3,0)
),
IF(AF$3="Attendance",
INDEX('Attendance Dump'!$E$2:$AI$400,
MATCH($A112,'Attendance Dump'!$B$2:$B$400,0),
MATCH(AF$2,'Attendance Dump'!$E$1:$AI$1,0)
),
INDEX('Active Hour''s Dump'!$D$3:$AH$337,
MATCH($C112,'Active Hour''s Dump'!$A$3:$A$337,0),
MATCH(AF$2,'Active Hour''s Dump'!$D$2:$AH$2,0)
))),"")</f>
        <v>1567.9479999999999</v>
      </c>
      <c r="AG112" s="13" t="str">
        <f>_xlfn.IFNA(IF(AG$3="Productivity",
INDEX('Productivity Dump'!$E$4:$AJ$500,
MATCH($A112,'Productivity Dump'!$A$4:$A$500,0),
MATCH(AG$2,'Productivity Dump'!$E$3:$AJ$3,0)
),
IF(AG$3="Attendance",
INDEX('Attendance Dump'!$E$2:$AI$400,
MATCH($A112,'Attendance Dump'!$B$2:$B$400,0),
MATCH(AG$2,'Attendance Dump'!$E$1:$AI$1,0)
),
INDEX('Active Hour''s Dump'!$D$3:$AH$337,
MATCH($C112,'Active Hour''s Dump'!$A$3:$A$337,0),
MATCH(AG$2,'Active Hour''s Dump'!$D$2:$AH$2,0)
))),"")</f>
        <v>P</v>
      </c>
      <c r="AH112" s="54">
        <f>_xlfn.IFNA(IF(AH$3="Productivity",
INDEX('Productivity Dump'!$E$4:$AJ$500,
MATCH($A112,'Productivity Dump'!$A$4:$A$500,0),
MATCH(AH$2,'Productivity Dump'!$E$3:$AJ$3,0)
),
IF(AH$3="Attendance",
INDEX('Attendance Dump'!$E$2:$AI$400,
MATCH($A112,'Attendance Dump'!$B$2:$B$400,0),
MATCH(AH$2,'Attendance Dump'!$E$1:$AI$1,0)
),
INDEX('Active Hour''s Dump'!$D$3:$AH$337,
MATCH($C112,'Active Hour''s Dump'!$A$3:$A$337,0),
MATCH(AH$2,'Active Hour''s Dump'!$D$2:$AH$2,0)
))),"")</f>
        <v>12.5833333333333</v>
      </c>
      <c r="AI112" s="13">
        <f>_xlfn.IFNA(IF(AI$3="Productivity",
INDEX('Productivity Dump'!$E$4:$AJ$500,
MATCH($A112,'Productivity Dump'!$A$4:$A$500,0),
MATCH(AI$2,'Productivity Dump'!$E$3:$AJ$3,0)
),
IF(AI$3="Attendance",
INDEX('Attendance Dump'!$E$2:$AI$400,
MATCH($A112,'Attendance Dump'!$B$2:$B$400,0),
MATCH(AI$2,'Attendance Dump'!$E$1:$AI$1,0)
),
INDEX('Active Hour''s Dump'!$D$3:$AH$337,
MATCH($C112,'Active Hour''s Dump'!$A$3:$A$337,0),
MATCH(AI$2,'Active Hour''s Dump'!$D$2:$AH$2,0)
))),"")</f>
        <v>1220.193</v>
      </c>
      <c r="AJ112" s="13" t="str">
        <f>_xlfn.IFNA(IF(AJ$3="Productivity",
INDEX('Productivity Dump'!$E$4:$AJ$500,
MATCH($A112,'Productivity Dump'!$A$4:$A$500,0),
MATCH(AJ$2,'Productivity Dump'!$E$3:$AJ$3,0)
),
IF(AJ$3="Attendance",
INDEX('Attendance Dump'!$E$2:$AI$400,
MATCH($A112,'Attendance Dump'!$B$2:$B$400,0),
MATCH(AJ$2,'Attendance Dump'!$E$1:$AI$1,0)
),
INDEX('Active Hour''s Dump'!$D$3:$AH$337,
MATCH($C112,'Active Hour''s Dump'!$A$3:$A$337,0),
MATCH(AJ$2,'Active Hour''s Dump'!$D$2:$AH$2,0)
))),"")</f>
        <v>P</v>
      </c>
      <c r="AK112" s="54">
        <f>_xlfn.IFNA(IF(AK$3="Productivity",
INDEX('Productivity Dump'!$E$4:$AJ$500,
MATCH($A112,'Productivity Dump'!$A$4:$A$500,0),
MATCH(AK$2,'Productivity Dump'!$E$3:$AJ$3,0)
),
IF(AK$3="Attendance",
INDEX('Attendance Dump'!$E$2:$AI$400,
MATCH($A112,'Attendance Dump'!$B$2:$B$400,0),
MATCH(AK$2,'Attendance Dump'!$E$1:$AI$1,0)
),
INDEX('Active Hour''s Dump'!$D$3:$AH$337,
MATCH($C112,'Active Hour''s Dump'!$A$3:$A$337,0),
MATCH(AK$2,'Active Hour''s Dump'!$D$2:$AH$2,0)
))),"")</f>
        <v>10.9166666666667</v>
      </c>
      <c r="AL112" s="13">
        <f>_xlfn.IFNA(IF(AL$3="Productivity",
INDEX('Productivity Dump'!$E$4:$AJ$500,
MATCH($A112,'Productivity Dump'!$A$4:$A$500,0),
MATCH(AL$2,'Productivity Dump'!$E$3:$AJ$3,0)
),
IF(AL$3="Attendance",
INDEX('Attendance Dump'!$E$2:$AI$400,
MATCH($A112,'Attendance Dump'!$B$2:$B$400,0),
MATCH(AL$2,'Attendance Dump'!$E$1:$AI$1,0)
),
INDEX('Active Hour''s Dump'!$D$3:$AH$337,
MATCH($C112,'Active Hour''s Dump'!$A$3:$A$337,0),
MATCH(AL$2,'Active Hour''s Dump'!$D$2:$AH$2,0)
))),"")</f>
        <v>0</v>
      </c>
      <c r="AM112" s="13" t="str">
        <f>_xlfn.IFNA(IF(AM$3="Productivity",
INDEX('Productivity Dump'!$E$4:$AJ$500,
MATCH($A112,'Productivity Dump'!$A$4:$A$500,0),
MATCH(AM$2,'Productivity Dump'!$E$3:$AJ$3,0)
),
IF(AM$3="Attendance",
INDEX('Attendance Dump'!$E$2:$AI$400,
MATCH($A112,'Attendance Dump'!$B$2:$B$400,0),
MATCH(AM$2,'Attendance Dump'!$E$1:$AI$1,0)
),
INDEX('Active Hour''s Dump'!$D$3:$AH$337,
MATCH($C112,'Active Hour''s Dump'!$A$3:$A$337,0),
MATCH(AM$2,'Active Hour''s Dump'!$D$2:$AH$2,0)
))),"")</f>
        <v>WO</v>
      </c>
      <c r="AN112" s="54">
        <f>_xlfn.IFNA(IF(AN$3="Productivity",
INDEX('Productivity Dump'!$E$4:$AJ$500,
MATCH($A112,'Productivity Dump'!$A$4:$A$500,0),
MATCH(AN$2,'Productivity Dump'!$E$3:$AJ$3,0)
),
IF(AN$3="Attendance",
INDEX('Attendance Dump'!$E$2:$AI$400,
MATCH($A112,'Attendance Dump'!$B$2:$B$400,0),
MATCH(AN$2,'Attendance Dump'!$E$1:$AI$1,0)
),
INDEX('Active Hour''s Dump'!$D$3:$AH$337,
MATCH($C112,'Active Hour''s Dump'!$A$3:$A$337,0),
MATCH(AN$2,'Active Hour''s Dump'!$D$2:$AH$2,0)
))),"")</f>
        <v>0</v>
      </c>
      <c r="AO112" s="13">
        <f>_xlfn.IFNA(IF(AO$3="Productivity",
INDEX('Productivity Dump'!$E$4:$AJ$500,
MATCH($A112,'Productivity Dump'!$A$4:$A$500,0),
MATCH(AO$2,'Productivity Dump'!$E$3:$AJ$3,0)
),
IF(AO$3="Attendance",
INDEX('Attendance Dump'!$E$2:$AI$400,
MATCH($A112,'Attendance Dump'!$B$2:$B$400,0),
MATCH(AO$2,'Attendance Dump'!$E$1:$AI$1,0)
),
INDEX('Active Hour''s Dump'!$D$3:$AH$337,
MATCH($C112,'Active Hour''s Dump'!$A$3:$A$337,0),
MATCH(AO$2,'Active Hour''s Dump'!$D$2:$AH$2,0)
))),"")</f>
        <v>1024.7499999999998</v>
      </c>
      <c r="AP112" s="13" t="str">
        <f>_xlfn.IFNA(IF(AP$3="Productivity",
INDEX('Productivity Dump'!$E$4:$AJ$500,
MATCH($A112,'Productivity Dump'!$A$4:$A$500,0),
MATCH(AP$2,'Productivity Dump'!$E$3:$AJ$3,0)
),
IF(AP$3="Attendance",
INDEX('Attendance Dump'!$E$2:$AI$400,
MATCH($A112,'Attendance Dump'!$B$2:$B$400,0),
MATCH(AP$2,'Attendance Dump'!$E$1:$AI$1,0)
),
INDEX('Active Hour''s Dump'!$D$3:$AH$337,
MATCH($C112,'Active Hour''s Dump'!$A$3:$A$337,0),
MATCH(AP$2,'Active Hour''s Dump'!$D$2:$AH$2,0)
))),"")</f>
        <v>P</v>
      </c>
      <c r="AQ112" s="54">
        <f>_xlfn.IFNA(IF(AQ$3="Productivity",
INDEX('Productivity Dump'!$E$4:$AJ$500,
MATCH($A112,'Productivity Dump'!$A$4:$A$500,0),
MATCH(AQ$2,'Productivity Dump'!$E$3:$AJ$3,0)
),
IF(AQ$3="Attendance",
INDEX('Attendance Dump'!$E$2:$AI$400,
MATCH($A112,'Attendance Dump'!$B$2:$B$400,0),
MATCH(AQ$2,'Attendance Dump'!$E$1:$AI$1,0)
),
INDEX('Active Hour''s Dump'!$D$3:$AH$337,
MATCH($C112,'Active Hour''s Dump'!$A$3:$A$337,0),
MATCH(AQ$2,'Active Hour''s Dump'!$D$2:$AH$2,0)
))),"")</f>
        <v>9.6666666666666696</v>
      </c>
      <c r="AR112" s="13">
        <f>_xlfn.IFNA(IF(AR$3="Productivity",
INDEX('Productivity Dump'!$E$4:$AJ$500,
MATCH($A112,'Productivity Dump'!$A$4:$A$500,0),
MATCH(AR$2,'Productivity Dump'!$E$3:$AJ$3,0)
),
IF(AR$3="Attendance",
INDEX('Attendance Dump'!$E$2:$AI$400,
MATCH($A112,'Attendance Dump'!$B$2:$B$400,0),
MATCH(AR$2,'Attendance Dump'!$E$1:$AI$1,0)
),
INDEX('Active Hour''s Dump'!$D$3:$AH$337,
MATCH($C112,'Active Hour''s Dump'!$A$3:$A$337,0),
MATCH(AR$2,'Active Hour''s Dump'!$D$2:$AH$2,0)
))),"")</f>
        <v>1550.8399999999995</v>
      </c>
      <c r="AS112" s="13" t="str">
        <f>_xlfn.IFNA(IF(AS$3="Productivity",
INDEX('Productivity Dump'!$E$4:$AJ$500,
MATCH($A112,'Productivity Dump'!$A$4:$A$500,0),
MATCH(AS$2,'Productivity Dump'!$E$3:$AJ$3,0)
),
IF(AS$3="Attendance",
INDEX('Attendance Dump'!$E$2:$AI$400,
MATCH($A112,'Attendance Dump'!$B$2:$B$400,0),
MATCH(AS$2,'Attendance Dump'!$E$1:$AI$1,0)
),
INDEX('Active Hour''s Dump'!$D$3:$AH$337,
MATCH($C112,'Active Hour''s Dump'!$A$3:$A$337,0),
MATCH(AS$2,'Active Hour''s Dump'!$D$2:$AH$2,0)
))),"")</f>
        <v>P</v>
      </c>
      <c r="AT112" s="54">
        <f>_xlfn.IFNA(IF(AT$3="Productivity",
INDEX('Productivity Dump'!$E$4:$AJ$500,
MATCH($A112,'Productivity Dump'!$A$4:$A$500,0),
MATCH(AT$2,'Productivity Dump'!$E$3:$AJ$3,0)
),
IF(AT$3="Attendance",
INDEX('Attendance Dump'!$E$2:$AI$400,
MATCH($A112,'Attendance Dump'!$B$2:$B$400,0),
MATCH(AT$2,'Attendance Dump'!$E$1:$AI$1,0)
),
INDEX('Active Hour''s Dump'!$D$3:$AH$337,
MATCH($C112,'Active Hour''s Dump'!$A$3:$A$337,0),
MATCH(AT$2,'Active Hour''s Dump'!$D$2:$AH$2,0)
))),"")</f>
        <v>13.25</v>
      </c>
      <c r="AU112" s="13">
        <f>_xlfn.IFNA(IF(AU$3="Productivity",
INDEX('Productivity Dump'!$E$4:$AJ$500,
MATCH($A112,'Productivity Dump'!$A$4:$A$500,0),
MATCH(AU$2,'Productivity Dump'!$E$3:$AJ$3,0)
),
IF(AU$3="Attendance",
INDEX('Attendance Dump'!$E$2:$AI$400,
MATCH($A112,'Attendance Dump'!$B$2:$B$400,0),
MATCH(AU$2,'Attendance Dump'!$E$1:$AI$1,0)
),
INDEX('Active Hour''s Dump'!$D$3:$AH$337,
MATCH($C112,'Active Hour''s Dump'!$A$3:$A$337,0),
MATCH(AU$2,'Active Hour''s Dump'!$D$2:$AH$2,0)
))),"")</f>
        <v>1395.7799999999997</v>
      </c>
      <c r="AV112" s="13" t="str">
        <f>_xlfn.IFNA(IF(AV$3="Productivity",
INDEX('Productivity Dump'!$E$4:$AJ$500,
MATCH($A112,'Productivity Dump'!$A$4:$A$500,0),
MATCH(AV$2,'Productivity Dump'!$E$3:$AJ$3,0)
),
IF(AV$3="Attendance",
INDEX('Attendance Dump'!$E$2:$AI$400,
MATCH($A112,'Attendance Dump'!$B$2:$B$400,0),
MATCH(AV$2,'Attendance Dump'!$E$1:$AI$1,0)
),
INDEX('Active Hour''s Dump'!$D$3:$AH$337,
MATCH($C112,'Active Hour''s Dump'!$A$3:$A$337,0),
MATCH(AV$2,'Active Hour''s Dump'!$D$2:$AH$2,0)
))),"")</f>
        <v>P</v>
      </c>
      <c r="AW112" s="54">
        <f>_xlfn.IFNA(IF(AW$3="Productivity",
INDEX('Productivity Dump'!$E$4:$AJ$500,
MATCH($A112,'Productivity Dump'!$A$4:$A$500,0),
MATCH(AW$2,'Productivity Dump'!$E$3:$AJ$3,0)
),
IF(AW$3="Attendance",
INDEX('Attendance Dump'!$E$2:$AI$400,
MATCH($A112,'Attendance Dump'!$B$2:$B$400,0),
MATCH(AW$2,'Attendance Dump'!$E$1:$AI$1,0)
),
INDEX('Active Hour''s Dump'!$D$3:$AH$337,
MATCH($C112,'Active Hour''s Dump'!$A$3:$A$337,0),
MATCH(AW$2,'Active Hour''s Dump'!$D$2:$AH$2,0)
))),"")</f>
        <v>12.25</v>
      </c>
      <c r="AX112" s="13">
        <f>_xlfn.IFNA(IF(AX$3="Productivity",
INDEX('Productivity Dump'!$E$4:$AJ$500,
MATCH($A112,'Productivity Dump'!$A$4:$A$500,0),
MATCH(AX$2,'Productivity Dump'!$E$3:$AJ$3,0)
),
IF(AX$3="Attendance",
INDEX('Attendance Dump'!$E$2:$AI$400,
MATCH($A112,'Attendance Dump'!$B$2:$B$400,0),
MATCH(AX$2,'Attendance Dump'!$E$1:$AI$1,0)
),
INDEX('Active Hour''s Dump'!$D$3:$AH$337,
MATCH($C112,'Active Hour''s Dump'!$A$3:$A$337,0),
MATCH(AX$2,'Active Hour''s Dump'!$D$2:$AH$2,0)
))),"")</f>
        <v>1482.4859999999999</v>
      </c>
      <c r="AY112" s="13" t="str">
        <f>_xlfn.IFNA(IF(AY$3="Productivity",
INDEX('Productivity Dump'!$E$4:$AJ$500,
MATCH($A112,'Productivity Dump'!$A$4:$A$500,0),
MATCH(AY$2,'Productivity Dump'!$E$3:$AJ$3,0)
),
IF(AY$3="Attendance",
INDEX('Attendance Dump'!$E$2:$AI$400,
MATCH($A112,'Attendance Dump'!$B$2:$B$400,0),
MATCH(AY$2,'Attendance Dump'!$E$1:$AI$1,0)
),
INDEX('Active Hour''s Dump'!$D$3:$AH$337,
MATCH($C112,'Active Hour''s Dump'!$A$3:$A$337,0),
MATCH(AY$2,'Active Hour''s Dump'!$D$2:$AH$2,0)
))),"")</f>
        <v>P</v>
      </c>
      <c r="AZ112" s="54">
        <f>_xlfn.IFNA(IF(AZ$3="Productivity",
INDEX('Productivity Dump'!$E$4:$AJ$500,
MATCH($A112,'Productivity Dump'!$A$4:$A$500,0),
MATCH(AZ$2,'Productivity Dump'!$E$3:$AJ$3,0)
),
IF(AZ$3="Attendance",
INDEX('Attendance Dump'!$E$2:$AI$400,
MATCH($A112,'Attendance Dump'!$B$2:$B$400,0),
MATCH(AZ$2,'Attendance Dump'!$E$1:$AI$1,0)
),
INDEX('Active Hour''s Dump'!$D$3:$AH$337,
MATCH($C112,'Active Hour''s Dump'!$A$3:$A$337,0),
MATCH(AZ$2,'Active Hour''s Dump'!$D$2:$AH$2,0)
))),"")</f>
        <v>13.6666666666667</v>
      </c>
      <c r="BA112" s="13">
        <f>_xlfn.IFNA(IF(BA$3="Productivity",
INDEX('Productivity Dump'!$E$4:$AJ$500,
MATCH($A112,'Productivity Dump'!$A$4:$A$500,0),
MATCH(BA$2,'Productivity Dump'!$E$3:$AJ$3,0)
),
IF(BA$3="Attendance",
INDEX('Attendance Dump'!$E$2:$AI$400,
MATCH($A112,'Attendance Dump'!$B$2:$B$400,0),
MATCH(BA$2,'Attendance Dump'!$E$1:$AI$1,0)
),
INDEX('Active Hour''s Dump'!$D$3:$AH$337,
MATCH($C112,'Active Hour''s Dump'!$A$3:$A$337,0),
MATCH(BA$2,'Active Hour''s Dump'!$D$2:$AH$2,0)
))),"")</f>
        <v>1650.1009999999999</v>
      </c>
      <c r="BB112" s="13" t="str">
        <f>_xlfn.IFNA(IF(BB$3="Productivity",
INDEX('Productivity Dump'!$E$4:$AJ$500,
MATCH($A112,'Productivity Dump'!$A$4:$A$500,0),
MATCH(BB$2,'Productivity Dump'!$E$3:$AJ$3,0)
),
IF(BB$3="Attendance",
INDEX('Attendance Dump'!$E$2:$AI$400,
MATCH($A112,'Attendance Dump'!$B$2:$B$400,0),
MATCH(BB$2,'Attendance Dump'!$E$1:$AI$1,0)
),
INDEX('Active Hour''s Dump'!$D$3:$AH$337,
MATCH($C112,'Active Hour''s Dump'!$A$3:$A$337,0),
MATCH(BB$2,'Active Hour''s Dump'!$D$2:$AH$2,0)
))),"")</f>
        <v>P</v>
      </c>
      <c r="BC112" s="54">
        <f>_xlfn.IFNA(IF(BC$3="Productivity",
INDEX('Productivity Dump'!$E$4:$AJ$500,
MATCH($A112,'Productivity Dump'!$A$4:$A$500,0),
MATCH(BC$2,'Productivity Dump'!$E$3:$AJ$3,0)
),
IF(BC$3="Attendance",
INDEX('Attendance Dump'!$E$2:$AI$400,
MATCH($A112,'Attendance Dump'!$B$2:$B$400,0),
MATCH(BC$2,'Attendance Dump'!$E$1:$AI$1,0)
),
INDEX('Active Hour''s Dump'!$D$3:$AH$337,
MATCH($C112,'Active Hour''s Dump'!$A$3:$A$337,0),
MATCH(BC$2,'Active Hour''s Dump'!$D$2:$AH$2,0)
))),"")</f>
        <v>12.6666666666667</v>
      </c>
      <c r="BD112" s="13">
        <f>_xlfn.IFNA(IF(BD$3="Productivity",
INDEX('Productivity Dump'!$E$4:$AJ$500,
MATCH($A112,'Productivity Dump'!$A$4:$A$500,0),
MATCH(BD$2,'Productivity Dump'!$E$3:$AJ$3,0)
),
IF(BD$3="Attendance",
INDEX('Attendance Dump'!$E$2:$AI$400,
MATCH($A112,'Attendance Dump'!$B$2:$B$400,0),
MATCH(BD$2,'Attendance Dump'!$E$1:$AI$1,0)
),
INDEX('Active Hour''s Dump'!$D$3:$AH$337,
MATCH($C112,'Active Hour''s Dump'!$A$3:$A$337,0),
MATCH(BD$2,'Active Hour''s Dump'!$D$2:$AH$2,0)
))),"")</f>
        <v>1396.3180000000002</v>
      </c>
      <c r="BE112" s="13" t="str">
        <f>_xlfn.IFNA(IF(BE$3="Productivity",
INDEX('Productivity Dump'!$E$4:$AJ$500,
MATCH($A112,'Productivity Dump'!$A$4:$A$500,0),
MATCH(BE$2,'Productivity Dump'!$E$3:$AJ$3,0)
),
IF(BE$3="Attendance",
INDEX('Attendance Dump'!$E$2:$AI$400,
MATCH($A112,'Attendance Dump'!$B$2:$B$400,0),
MATCH(BE$2,'Attendance Dump'!$E$1:$AI$1,0)
),
INDEX('Active Hour''s Dump'!$D$3:$AH$337,
MATCH($C112,'Active Hour''s Dump'!$A$3:$A$337,0),
MATCH(BE$2,'Active Hour''s Dump'!$D$2:$AH$2,0)
))),"")</f>
        <v>P</v>
      </c>
      <c r="BF112" s="54">
        <f>_xlfn.IFNA(IF(BF$3="Productivity",
INDEX('Productivity Dump'!$E$4:$AJ$500,
MATCH($A112,'Productivity Dump'!$A$4:$A$500,0),
MATCH(BF$2,'Productivity Dump'!$E$3:$AJ$3,0)
),
IF(BF$3="Attendance",
INDEX('Attendance Dump'!$E$2:$AI$400,
MATCH($A112,'Attendance Dump'!$B$2:$B$400,0),
MATCH(BF$2,'Attendance Dump'!$E$1:$AI$1,0)
),
INDEX('Active Hour''s Dump'!$D$3:$AH$337,
MATCH($C112,'Active Hour''s Dump'!$A$3:$A$337,0),
MATCH(BF$2,'Active Hour''s Dump'!$D$2:$AH$2,0)
))),"")</f>
        <v>10.9166666666667</v>
      </c>
      <c r="BG112" s="13">
        <f>_xlfn.IFNA(IF(BG$3="Productivity",
INDEX('Productivity Dump'!$E$4:$AJ$500,
MATCH($A112,'Productivity Dump'!$A$4:$A$500,0),
MATCH(BG$2,'Productivity Dump'!$E$3:$AJ$3,0)
),
IF(BG$3="Attendance",
INDEX('Attendance Dump'!$E$2:$AI$400,
MATCH($A112,'Attendance Dump'!$B$2:$B$400,0),
MATCH(BG$2,'Attendance Dump'!$E$1:$AI$1,0)
),
INDEX('Active Hour''s Dump'!$D$3:$AH$337,
MATCH($C112,'Active Hour''s Dump'!$A$3:$A$337,0),
MATCH(BG$2,'Active Hour''s Dump'!$D$2:$AH$2,0)
))),"")</f>
        <v>668.56799999999987</v>
      </c>
      <c r="BH112" s="13" t="str">
        <f>_xlfn.IFNA(IF(BH$3="Productivity",
INDEX('Productivity Dump'!$E$4:$AJ$500,
MATCH($A112,'Productivity Dump'!$A$4:$A$500,0),
MATCH(BH$2,'Productivity Dump'!$E$3:$AJ$3,0)
),
IF(BH$3="Attendance",
INDEX('Attendance Dump'!$E$2:$AI$400,
MATCH($A112,'Attendance Dump'!$B$2:$B$400,0),
MATCH(BH$2,'Attendance Dump'!$E$1:$AI$1,0)
),
INDEX('Active Hour''s Dump'!$D$3:$AH$337,
MATCH($C112,'Active Hour''s Dump'!$A$3:$A$337,0),
MATCH(BH$2,'Active Hour''s Dump'!$D$2:$AH$2,0)
))),"")</f>
        <v>WO</v>
      </c>
      <c r="BI112" s="54">
        <f>_xlfn.IFNA(IF(BI$3="Productivity",
INDEX('Productivity Dump'!$E$4:$AJ$500,
MATCH($A112,'Productivity Dump'!$A$4:$A$500,0),
MATCH(BI$2,'Productivity Dump'!$E$3:$AJ$3,0)
),
IF(BI$3="Attendance",
INDEX('Attendance Dump'!$E$2:$AI$400,
MATCH($A112,'Attendance Dump'!$B$2:$B$400,0),
MATCH(BI$2,'Attendance Dump'!$E$1:$AI$1,0)
),
INDEX('Active Hour''s Dump'!$D$3:$AH$337,
MATCH($C112,'Active Hour''s Dump'!$A$3:$A$337,0),
MATCH(BI$2,'Active Hour''s Dump'!$D$2:$AH$2,0)
))),"")</f>
        <v>6.1666666666666696</v>
      </c>
      <c r="BJ112" s="13">
        <f>_xlfn.IFNA(IF(BJ$3="Productivity",
INDEX('Productivity Dump'!$E$4:$AJ$500,
MATCH($A112,'Productivity Dump'!$A$4:$A$500,0),
MATCH(BJ$2,'Productivity Dump'!$E$3:$AJ$3,0)
),
IF(BJ$3="Attendance",
INDEX('Attendance Dump'!$E$2:$AI$400,
MATCH($A112,'Attendance Dump'!$B$2:$B$400,0),
MATCH(BJ$2,'Attendance Dump'!$E$1:$AI$1,0)
),
INDEX('Active Hour''s Dump'!$D$3:$AH$337,
MATCH($C112,'Active Hour''s Dump'!$A$3:$A$337,0),
MATCH(BJ$2,'Active Hour''s Dump'!$D$2:$AH$2,0)
))),"")</f>
        <v>813.7510000000002</v>
      </c>
      <c r="BK112" s="13" t="str">
        <f>_xlfn.IFNA(IF(BK$3="Productivity",
INDEX('Productivity Dump'!$E$4:$AJ$500,
MATCH($A112,'Productivity Dump'!$A$4:$A$500,0),
MATCH(BK$2,'Productivity Dump'!$E$3:$AJ$3,0)
),
IF(BK$3="Attendance",
INDEX('Attendance Dump'!$E$2:$AI$400,
MATCH($A112,'Attendance Dump'!$B$2:$B$400,0),
MATCH(BK$2,'Attendance Dump'!$E$1:$AI$1,0)
),
INDEX('Active Hour''s Dump'!$D$3:$AH$337,
MATCH($C112,'Active Hour''s Dump'!$A$3:$A$337,0),
MATCH(BK$2,'Active Hour''s Dump'!$D$2:$AH$2,0)
))),"")</f>
        <v>P</v>
      </c>
      <c r="BL112" s="54">
        <f>_xlfn.IFNA(IF(BL$3="Productivity",
INDEX('Productivity Dump'!$E$4:$AJ$500,
MATCH($A112,'Productivity Dump'!$A$4:$A$500,0),
MATCH(BL$2,'Productivity Dump'!$E$3:$AJ$3,0)
),
IF(BL$3="Attendance",
INDEX('Attendance Dump'!$E$2:$AI$400,
MATCH($A112,'Attendance Dump'!$B$2:$B$400,0),
MATCH(BL$2,'Attendance Dump'!$E$1:$AI$1,0)
),
INDEX('Active Hour''s Dump'!$D$3:$AH$337,
MATCH($C112,'Active Hour''s Dump'!$A$3:$A$337,0),
MATCH(BL$2,'Active Hour''s Dump'!$D$2:$AH$2,0)
))),"")</f>
        <v>7.8333333333333304</v>
      </c>
      <c r="BM112" s="13">
        <f>_xlfn.IFNA(IF(BM$3="Productivity",
INDEX('Productivity Dump'!$E$4:$AJ$500,
MATCH($A112,'Productivity Dump'!$A$4:$A$500,0),
MATCH(BM$2,'Productivity Dump'!$E$3:$AJ$3,0)
),
IF(BM$3="Attendance",
INDEX('Attendance Dump'!$E$2:$AI$400,
MATCH($A112,'Attendance Dump'!$B$2:$B$400,0),
MATCH(BM$2,'Attendance Dump'!$E$1:$AI$1,0)
),
INDEX('Active Hour''s Dump'!$D$3:$AH$337,
MATCH($C112,'Active Hour''s Dump'!$A$3:$A$337,0),
MATCH(BM$2,'Active Hour''s Dump'!$D$2:$AH$2,0)
))),"")</f>
        <v>1708.5030000000002</v>
      </c>
      <c r="BN112" s="13" t="str">
        <f>_xlfn.IFNA(IF(BN$3="Productivity",
INDEX('Productivity Dump'!$E$4:$AJ$500,
MATCH($A112,'Productivity Dump'!$A$4:$A$500,0),
MATCH(BN$2,'Productivity Dump'!$E$3:$AJ$3,0)
),
IF(BN$3="Attendance",
INDEX('Attendance Dump'!$E$2:$AI$400,
MATCH($A112,'Attendance Dump'!$B$2:$B$400,0),
MATCH(BN$2,'Attendance Dump'!$E$1:$AI$1,0)
),
INDEX('Active Hour''s Dump'!$D$3:$AH$337,
MATCH($C112,'Active Hour''s Dump'!$A$3:$A$337,0),
MATCH(BN$2,'Active Hour''s Dump'!$D$2:$AH$2,0)
))),"")</f>
        <v>P</v>
      </c>
      <c r="BO112" s="54">
        <f>_xlfn.IFNA(IF(BO$3="Productivity",
INDEX('Productivity Dump'!$E$4:$AJ$500,
MATCH($A112,'Productivity Dump'!$A$4:$A$500,0),
MATCH(BO$2,'Productivity Dump'!$E$3:$AJ$3,0)
),
IF(BO$3="Attendance",
INDEX('Attendance Dump'!$E$2:$AI$400,
MATCH($A112,'Attendance Dump'!$B$2:$B$400,0),
MATCH(BO$2,'Attendance Dump'!$E$1:$AI$1,0)
),
INDEX('Active Hour''s Dump'!$D$3:$AH$337,
MATCH($C112,'Active Hour''s Dump'!$A$3:$A$337,0),
MATCH(BO$2,'Active Hour''s Dump'!$D$2:$AH$2,0)
))),"")</f>
        <v>13.25</v>
      </c>
      <c r="BP112" s="13">
        <f>_xlfn.IFNA(IF(BP$3="Productivity",
INDEX('Productivity Dump'!$E$4:$AJ$500,
MATCH($A112,'Productivity Dump'!$A$4:$A$500,0),
MATCH(BP$2,'Productivity Dump'!$E$3:$AJ$3,0)
),
IF(BP$3="Attendance",
INDEX('Attendance Dump'!$E$2:$AI$400,
MATCH($A112,'Attendance Dump'!$B$2:$B$400,0),
MATCH(BP$2,'Attendance Dump'!$E$1:$AI$1,0)
),
INDEX('Active Hour''s Dump'!$D$3:$AH$337,
MATCH($C112,'Active Hour''s Dump'!$A$3:$A$337,0),
MATCH(BP$2,'Active Hour''s Dump'!$D$2:$AH$2,0)
))),"")</f>
        <v>1728.3129999999994</v>
      </c>
      <c r="BQ112" s="13" t="str">
        <f>_xlfn.IFNA(IF(BQ$3="Productivity",
INDEX('Productivity Dump'!$E$4:$AJ$500,
MATCH($A112,'Productivity Dump'!$A$4:$A$500,0),
MATCH(BQ$2,'Productivity Dump'!$E$3:$AJ$3,0)
),
IF(BQ$3="Attendance",
INDEX('Attendance Dump'!$E$2:$AI$400,
MATCH($A112,'Attendance Dump'!$B$2:$B$400,0),
MATCH(BQ$2,'Attendance Dump'!$E$1:$AI$1,0)
),
INDEX('Active Hour''s Dump'!$D$3:$AH$337,
MATCH($C112,'Active Hour''s Dump'!$A$3:$A$337,0),
MATCH(BQ$2,'Active Hour''s Dump'!$D$2:$AH$2,0)
))),"")</f>
        <v>P</v>
      </c>
      <c r="BR112" s="54">
        <f>_xlfn.IFNA(IF(BR$3="Productivity",
INDEX('Productivity Dump'!$E$4:$AJ$500,
MATCH($A112,'Productivity Dump'!$A$4:$A$500,0),
MATCH(BR$2,'Productivity Dump'!$E$3:$AJ$3,0)
),
IF(BR$3="Attendance",
INDEX('Attendance Dump'!$E$2:$AI$400,
MATCH($A112,'Attendance Dump'!$B$2:$B$400,0),
MATCH(BR$2,'Attendance Dump'!$E$1:$AI$1,0)
),
INDEX('Active Hour''s Dump'!$D$3:$AH$337,
MATCH($C112,'Active Hour''s Dump'!$A$3:$A$337,0),
MATCH(BR$2,'Active Hour''s Dump'!$D$2:$AH$2,0)
))),"")</f>
        <v>11.9166666666667</v>
      </c>
      <c r="BS112" s="13">
        <f>_xlfn.IFNA(IF(BS$3="Productivity",
INDEX('Productivity Dump'!$E$4:$AJ$500,
MATCH($A112,'Productivity Dump'!$A$4:$A$500,0),
MATCH(BS$2,'Productivity Dump'!$E$3:$AJ$3,0)
),
IF(BS$3="Attendance",
INDEX('Attendance Dump'!$E$2:$AI$400,
MATCH($A112,'Attendance Dump'!$B$2:$B$400,0),
MATCH(BS$2,'Attendance Dump'!$E$1:$AI$1,0)
),
INDEX('Active Hour''s Dump'!$D$3:$AH$337,
MATCH($C112,'Active Hour''s Dump'!$A$3:$A$337,0),
MATCH(BS$2,'Active Hour''s Dump'!$D$2:$AH$2,0)
))),"")</f>
        <v>1002.798</v>
      </c>
      <c r="BT112" s="13" t="str">
        <f>_xlfn.IFNA(IF(BT$3="Productivity",
INDEX('Productivity Dump'!$E$4:$AJ$500,
MATCH($A112,'Productivity Dump'!$A$4:$A$500,0),
MATCH(BT$2,'Productivity Dump'!$E$3:$AJ$3,0)
),
IF(BT$3="Attendance",
INDEX('Attendance Dump'!$E$2:$AI$400,
MATCH($A112,'Attendance Dump'!$B$2:$B$400,0),
MATCH(BT$2,'Attendance Dump'!$E$1:$AI$1,0)
),
INDEX('Active Hour''s Dump'!$D$3:$AH$337,
MATCH($C112,'Active Hour''s Dump'!$A$3:$A$337,0),
MATCH(BT$2,'Active Hour''s Dump'!$D$2:$AH$2,0)
))),"")</f>
        <v>H(P)</v>
      </c>
      <c r="BU112" s="54">
        <f>_xlfn.IFNA(IF(BU$3="Productivity",
INDEX('Productivity Dump'!$E$4:$AJ$500,
MATCH($A112,'Productivity Dump'!$A$4:$A$500,0),
MATCH(BU$2,'Productivity Dump'!$E$3:$AJ$3,0)
),
IF(BU$3="Attendance",
INDEX('Attendance Dump'!$E$2:$AI$400,
MATCH($A112,'Attendance Dump'!$B$2:$B$400,0),
MATCH(BU$2,'Attendance Dump'!$E$1:$AI$1,0)
),
INDEX('Active Hour''s Dump'!$D$3:$AH$337,
MATCH($C112,'Active Hour''s Dump'!$A$3:$A$337,0),
MATCH(BU$2,'Active Hour''s Dump'!$D$2:$AH$2,0)
))),"")</f>
        <v>9.8333333333333304</v>
      </c>
      <c r="BV112" s="13">
        <f>_xlfn.IFNA(IF(BV$3="Productivity",
INDEX('Productivity Dump'!$E$4:$AJ$500,
MATCH($A112,'Productivity Dump'!$A$4:$A$500,0),
MATCH(BV$2,'Productivity Dump'!$E$3:$AJ$3,0)
),
IF(BV$3="Attendance",
INDEX('Attendance Dump'!$E$2:$AI$400,
MATCH($A112,'Attendance Dump'!$B$2:$B$400,0),
MATCH(BV$2,'Attendance Dump'!$E$1:$AI$1,0)
),
INDEX('Active Hour''s Dump'!$D$3:$AH$337,
MATCH($C112,'Active Hour''s Dump'!$A$3:$A$337,0),
MATCH(BV$2,'Active Hour''s Dump'!$D$2:$AH$2,0)
))),"")</f>
        <v>1366.0519999999997</v>
      </c>
      <c r="BW112" s="13" t="str">
        <f>_xlfn.IFNA(IF(BW$3="Productivity",
INDEX('Productivity Dump'!$E$4:$AJ$500,
MATCH($A112,'Productivity Dump'!$A$4:$A$500,0),
MATCH(BW$2,'Productivity Dump'!$E$3:$AJ$3,0)
),
IF(BW$3="Attendance",
INDEX('Attendance Dump'!$E$2:$AI$400,
MATCH($A112,'Attendance Dump'!$B$2:$B$400,0),
MATCH(BW$2,'Attendance Dump'!$E$1:$AI$1,0)
),
INDEX('Active Hour''s Dump'!$D$3:$AH$337,
MATCH($C112,'Active Hour''s Dump'!$A$3:$A$337,0),
MATCH(BW$2,'Active Hour''s Dump'!$D$2:$AH$2,0)
))),"")</f>
        <v>P</v>
      </c>
      <c r="BX112" s="54">
        <f>_xlfn.IFNA(IF(BX$3="Productivity",
INDEX('Productivity Dump'!$E$4:$AJ$500,
MATCH($A112,'Productivity Dump'!$A$4:$A$500,0),
MATCH(BX$2,'Productivity Dump'!$E$3:$AJ$3,0)
),
IF(BX$3="Attendance",
INDEX('Attendance Dump'!$E$2:$AI$400,
MATCH($A112,'Attendance Dump'!$B$2:$B$400,0),
MATCH(BX$2,'Attendance Dump'!$E$1:$AI$1,0)
),
INDEX('Active Hour''s Dump'!$D$3:$AH$337,
MATCH($C112,'Active Hour''s Dump'!$A$3:$A$337,0),
MATCH(BX$2,'Active Hour''s Dump'!$D$2:$AH$2,0)
))),"")</f>
        <v>11.8333333333333</v>
      </c>
      <c r="BY112" s="13">
        <f>_xlfn.IFNA(IF(BY$3="Productivity",
INDEX('Productivity Dump'!$E$4:$AJ$500,
MATCH($A112,'Productivity Dump'!$A$4:$A$500,0),
MATCH(BY$2,'Productivity Dump'!$E$3:$AJ$3,0)
),
IF(BY$3="Attendance",
INDEX('Attendance Dump'!$E$2:$AI$400,
MATCH($A112,'Attendance Dump'!$B$2:$B$400,0),
MATCH(BY$2,'Attendance Dump'!$E$1:$AI$1,0)
),
INDEX('Active Hour''s Dump'!$D$3:$AH$337,
MATCH($C112,'Active Hour''s Dump'!$A$3:$A$337,0),
MATCH(BY$2,'Active Hour''s Dump'!$D$2:$AH$2,0)
))),"")</f>
        <v>1298.4459999999999</v>
      </c>
      <c r="BZ112" s="13" t="str">
        <f>_xlfn.IFNA(IF(BZ$3="Productivity",
INDEX('Productivity Dump'!$E$4:$AJ$500,
MATCH($A112,'Productivity Dump'!$A$4:$A$500,0),
MATCH(BZ$2,'Productivity Dump'!$E$3:$AJ$3,0)
),
IF(BZ$3="Attendance",
INDEX('Attendance Dump'!$E$2:$AI$400,
MATCH($A112,'Attendance Dump'!$B$2:$B$400,0),
MATCH(BZ$2,'Attendance Dump'!$E$1:$AI$1,0)
),
INDEX('Active Hour''s Dump'!$D$3:$AH$337,
MATCH($C112,'Active Hour''s Dump'!$A$3:$A$337,0),
MATCH(BZ$2,'Active Hour''s Dump'!$D$2:$AH$2,0)
))),"")</f>
        <v>P</v>
      </c>
      <c r="CA112" s="54">
        <f>_xlfn.IFNA(IF(CA$3="Productivity",
INDEX('Productivity Dump'!$E$4:$AJ$500,
MATCH($A112,'Productivity Dump'!$A$4:$A$500,0),
MATCH(CA$2,'Productivity Dump'!$E$3:$AJ$3,0)
),
IF(CA$3="Attendance",
INDEX('Attendance Dump'!$E$2:$AI$400,
MATCH($A112,'Attendance Dump'!$B$2:$B$400,0),
MATCH(CA$2,'Attendance Dump'!$E$1:$AI$1,0)
),
INDEX('Active Hour''s Dump'!$D$3:$AH$337,
MATCH($C112,'Active Hour''s Dump'!$A$3:$A$337,0),
MATCH(CA$2,'Active Hour''s Dump'!$D$2:$AH$2,0)
))),"")</f>
        <v>10.3333333333333</v>
      </c>
      <c r="CB112" s="13">
        <f>_xlfn.IFNA(IF(CB$3="Productivity",
INDEX('Productivity Dump'!$E$4:$AJ$500,
MATCH($A112,'Productivity Dump'!$A$4:$A$500,0),
MATCH(CB$2,'Productivity Dump'!$E$3:$AJ$3,0)
),
IF(CB$3="Attendance",
INDEX('Attendance Dump'!$E$2:$AI$400,
MATCH($A112,'Attendance Dump'!$B$2:$B$400,0),
MATCH(CB$2,'Attendance Dump'!$E$1:$AI$1,0)
),
INDEX('Active Hour''s Dump'!$D$3:$AH$337,
MATCH($C112,'Active Hour''s Dump'!$A$3:$A$337,0),
MATCH(CB$2,'Active Hour''s Dump'!$D$2:$AH$2,0)
))),"")</f>
        <v>904.27599999999995</v>
      </c>
      <c r="CC112" s="13" t="str">
        <f>_xlfn.IFNA(IF(CC$3="Productivity",
INDEX('Productivity Dump'!$E$4:$AJ$500,
MATCH($A112,'Productivity Dump'!$A$4:$A$500,0),
MATCH(CC$2,'Productivity Dump'!$E$3:$AJ$3,0)
),
IF(CC$3="Attendance",
INDEX('Attendance Dump'!$E$2:$AI$400,
MATCH($A112,'Attendance Dump'!$B$2:$B$400,0),
MATCH(CC$2,'Attendance Dump'!$E$1:$AI$1,0)
),
INDEX('Active Hour''s Dump'!$D$3:$AH$337,
MATCH($C112,'Active Hour''s Dump'!$A$3:$A$337,0),
MATCH(CC$2,'Active Hour''s Dump'!$D$2:$AH$2,0)
))),"")</f>
        <v>WO</v>
      </c>
      <c r="CD112" s="54">
        <f>_xlfn.IFNA(IF(CD$3="Productivity",
INDEX('Productivity Dump'!$E$4:$AJ$500,
MATCH($A112,'Productivity Dump'!$A$4:$A$500,0),
MATCH(CD$2,'Productivity Dump'!$E$3:$AJ$3,0)
),
IF(CD$3="Attendance",
INDEX('Attendance Dump'!$E$2:$AI$400,
MATCH($A112,'Attendance Dump'!$B$2:$B$400,0),
MATCH(CD$2,'Attendance Dump'!$E$1:$AI$1,0)
),
INDEX('Active Hour''s Dump'!$D$3:$AH$337,
MATCH($C112,'Active Hour''s Dump'!$A$3:$A$337,0),
MATCH(CD$2,'Active Hour''s Dump'!$D$2:$AH$2,0)
))),"")</f>
        <v>7.3333333333333304</v>
      </c>
      <c r="CE112" s="13">
        <f>_xlfn.IFNA(IF(CE$3="Productivity",
INDEX('Productivity Dump'!$E$4:$AJ$500,
MATCH($A112,'Productivity Dump'!$A$4:$A$500,0),
MATCH(CE$2,'Productivity Dump'!$E$3:$AJ$3,0)
),
IF(CE$3="Attendance",
INDEX('Attendance Dump'!$E$2:$AI$400,
MATCH($A112,'Attendance Dump'!$B$2:$B$400,0),
MATCH(CE$2,'Attendance Dump'!$E$1:$AI$1,0)
),
INDEX('Active Hour''s Dump'!$D$3:$AH$337,
MATCH($C112,'Active Hour''s Dump'!$A$3:$A$337,0),
MATCH(CE$2,'Active Hour''s Dump'!$D$2:$AH$2,0)
))),"")</f>
        <v>1026.6119999999999</v>
      </c>
      <c r="CF112" s="13" t="str">
        <f>_xlfn.IFNA(IF(CF$3="Productivity",
INDEX('Productivity Dump'!$E$4:$AJ$500,
MATCH($A112,'Productivity Dump'!$A$4:$A$500,0),
MATCH(CF$2,'Productivity Dump'!$E$3:$AJ$3,0)
),
IF(CF$3="Attendance",
INDEX('Attendance Dump'!$E$2:$AI$400,
MATCH($A112,'Attendance Dump'!$B$2:$B$400,0),
MATCH(CF$2,'Attendance Dump'!$E$1:$AI$1,0)
),
INDEX('Active Hour''s Dump'!$D$3:$AH$337,
MATCH($C112,'Active Hour''s Dump'!$A$3:$A$337,0),
MATCH(CF$2,'Active Hour''s Dump'!$D$2:$AH$2,0)
))),"")</f>
        <v>P</v>
      </c>
      <c r="CG112" s="54">
        <f>_xlfn.IFNA(IF(CG$3="Productivity",
INDEX('Productivity Dump'!$E$4:$AJ$500,
MATCH($A112,'Productivity Dump'!$A$4:$A$500,0),
MATCH(CG$2,'Productivity Dump'!$E$3:$AJ$3,0)
),
IF(CG$3="Attendance",
INDEX('Attendance Dump'!$E$2:$AI$400,
MATCH($A112,'Attendance Dump'!$B$2:$B$400,0),
MATCH(CG$2,'Attendance Dump'!$E$1:$AI$1,0)
),
INDEX('Active Hour''s Dump'!$D$3:$AH$337,
MATCH($C112,'Active Hour''s Dump'!$A$3:$A$337,0),
MATCH(CG$2,'Active Hour''s Dump'!$D$2:$AH$2,0)
))),"")</f>
        <v>9.0833333333333304</v>
      </c>
      <c r="CH112" s="13">
        <f>_xlfn.IFNA(IF(CH$3="Productivity",
INDEX('Productivity Dump'!$E$4:$AJ$500,
MATCH($A112,'Productivity Dump'!$A$4:$A$500,0),
MATCH(CH$2,'Productivity Dump'!$E$3:$AJ$3,0)
),
IF(CH$3="Attendance",
INDEX('Attendance Dump'!$E$2:$AI$400,
MATCH($A112,'Attendance Dump'!$B$2:$B$400,0),
MATCH(CH$2,'Attendance Dump'!$E$1:$AI$1,0)
),
INDEX('Active Hour''s Dump'!$D$3:$AH$337,
MATCH($C112,'Active Hour''s Dump'!$A$3:$A$337,0),
MATCH(CH$2,'Active Hour''s Dump'!$D$2:$AH$2,0)
))),"")</f>
        <v>1505.4690000000001</v>
      </c>
      <c r="CI112" s="13" t="str">
        <f>_xlfn.IFNA(IF(CI$3="Productivity",
INDEX('Productivity Dump'!$E$4:$AJ$500,
MATCH($A112,'Productivity Dump'!$A$4:$A$500,0),
MATCH(CI$2,'Productivity Dump'!$E$3:$AJ$3,0)
),
IF(CI$3="Attendance",
INDEX('Attendance Dump'!$E$2:$AI$400,
MATCH($A112,'Attendance Dump'!$B$2:$B$400,0),
MATCH(CI$2,'Attendance Dump'!$E$1:$AI$1,0)
),
INDEX('Active Hour''s Dump'!$D$3:$AH$337,
MATCH($C112,'Active Hour''s Dump'!$A$3:$A$337,0),
MATCH(CI$2,'Active Hour''s Dump'!$D$2:$AH$2,0)
))),"")</f>
        <v>P</v>
      </c>
      <c r="CJ112" s="54">
        <f>_xlfn.IFNA(IF(CJ$3="Productivity",
INDEX('Productivity Dump'!$E$4:$AJ$500,
MATCH($A112,'Productivity Dump'!$A$4:$A$500,0),
MATCH(CJ$2,'Productivity Dump'!$E$3:$AJ$3,0)
),
IF(CJ$3="Attendance",
INDEX('Attendance Dump'!$E$2:$AI$400,
MATCH($A112,'Attendance Dump'!$B$2:$B$400,0),
MATCH(CJ$2,'Attendance Dump'!$E$1:$AI$1,0)
),
INDEX('Active Hour''s Dump'!$D$3:$AH$337,
MATCH($C112,'Active Hour''s Dump'!$A$3:$A$337,0),
MATCH(CJ$2,'Active Hour''s Dump'!$D$2:$AH$2,0)
))),"")</f>
        <v>12.0833333333333</v>
      </c>
      <c r="CK112" s="13">
        <f>_xlfn.IFNA(IF(CK$3="Productivity",
INDEX('Productivity Dump'!$E$4:$AJ$500,
MATCH($A112,'Productivity Dump'!$A$4:$A$500,0),
MATCH(CK$2,'Productivity Dump'!$E$3:$AJ$3,0)
),
IF(CK$3="Attendance",
INDEX('Attendance Dump'!$E$2:$AI$400,
MATCH($A112,'Attendance Dump'!$B$2:$B$400,0),
MATCH(CK$2,'Attendance Dump'!$E$1:$AI$1,0)
),
INDEX('Active Hour''s Dump'!$D$3:$AH$337,
MATCH($C112,'Active Hour''s Dump'!$A$3:$A$337,0),
MATCH(CK$2,'Active Hour''s Dump'!$D$2:$AH$2,0)
))),"")</f>
        <v>1227.6120000000001</v>
      </c>
      <c r="CL112" s="13" t="str">
        <f>_xlfn.IFNA(IF(CL$3="Productivity",
INDEX('Productivity Dump'!$E$4:$AJ$500,
MATCH($A112,'Productivity Dump'!$A$4:$A$500,0),
MATCH(CL$2,'Productivity Dump'!$E$3:$AJ$3,0)
),
IF(CL$3="Attendance",
INDEX('Attendance Dump'!$E$2:$AI$400,
MATCH($A112,'Attendance Dump'!$B$2:$B$400,0),
MATCH(CL$2,'Attendance Dump'!$E$1:$AI$1,0)
),
INDEX('Active Hour''s Dump'!$D$3:$AH$337,
MATCH($C112,'Active Hour''s Dump'!$A$3:$A$337,0),
MATCH(CL$2,'Active Hour''s Dump'!$D$2:$AH$2,0)
))),"")</f>
        <v>P</v>
      </c>
      <c r="CM112" s="54">
        <f>_xlfn.IFNA(IF(CM$3="Productivity",
INDEX('Productivity Dump'!$E$4:$AJ$500,
MATCH($A112,'Productivity Dump'!$A$4:$A$500,0),
MATCH(CM$2,'Productivity Dump'!$E$3:$AJ$3,0)
),
IF(CM$3="Attendance",
INDEX('Attendance Dump'!$E$2:$AI$400,
MATCH($A112,'Attendance Dump'!$B$2:$B$400,0),
MATCH(CM$2,'Attendance Dump'!$E$1:$AI$1,0)
),
INDEX('Active Hour''s Dump'!$D$3:$AH$337,
MATCH($C112,'Active Hour''s Dump'!$A$3:$A$337,0),
MATCH(CM$2,'Active Hour''s Dump'!$D$2:$AH$2,0)
))),"")</f>
        <v>11.4166666666667</v>
      </c>
      <c r="CN112" s="13">
        <f>_xlfn.IFNA(IF(CN$3="Productivity",
INDEX('Productivity Dump'!$E$4:$AJ$500,
MATCH($A112,'Productivity Dump'!$A$4:$A$500,0),
MATCH(CN$2,'Productivity Dump'!$E$3:$AJ$3,0)
),
IF(CN$3="Attendance",
INDEX('Attendance Dump'!$E$2:$AI$400,
MATCH($A112,'Attendance Dump'!$B$2:$B$400,0),
MATCH(CN$2,'Attendance Dump'!$E$1:$AI$1,0)
),
INDEX('Active Hour''s Dump'!$D$3:$AH$337,
MATCH($C112,'Active Hour''s Dump'!$A$3:$A$337,0),
MATCH(CN$2,'Active Hour''s Dump'!$D$2:$AH$2,0)
))),"")</f>
        <v>0</v>
      </c>
      <c r="CO112" s="13">
        <f>_xlfn.IFNA(IF(CO$3="Productivity",
INDEX('Productivity Dump'!$E$4:$AJ$500,
MATCH($A112,'Productivity Dump'!$A$4:$A$500,0),
MATCH(CO$2,'Productivity Dump'!$E$3:$AJ$3,0)
),
IF(CO$3="Attendance",
INDEX('Attendance Dump'!$E$2:$AI$400,
MATCH($A112,'Attendance Dump'!$B$2:$B$400,0),
MATCH(CO$2,'Attendance Dump'!$E$1:$AI$1,0)
),
INDEX('Active Hour''s Dump'!$D$3:$AH$337,
MATCH($C112,'Active Hour''s Dump'!$A$3:$A$337,0),
MATCH(CO$2,'Active Hour''s Dump'!$D$2:$AH$2,0)
))),"")</f>
        <v>0</v>
      </c>
      <c r="CP112" s="54">
        <f>_xlfn.IFNA(IF(CP$3="Productivity",
INDEX('Productivity Dump'!$E$4:$AJ$500,
MATCH($A112,'Productivity Dump'!$A$4:$A$500,0),
MATCH(CP$2,'Productivity Dump'!$E$3:$AJ$3,0)
),
IF(CP$3="Attendance",
INDEX('Attendance Dump'!$E$2:$AI$400,
MATCH($A112,'Attendance Dump'!$B$2:$B$400,0),
MATCH(CP$2,'Attendance Dump'!$E$1:$AI$1,0)
),
INDEX('Active Hour''s Dump'!$D$3:$AH$337,
MATCH($C112,'Active Hour''s Dump'!$A$3:$A$337,0),
MATCH(CP$2,'Active Hour''s Dump'!$D$2:$AH$2,0)
))),"")</f>
        <v>0</v>
      </c>
      <c r="CQ112" s="13">
        <f>_xlfn.IFNA(IF(CQ$3="Productivity",
INDEX('Productivity Dump'!$E$4:$AJ$500,
MATCH($A112,'Productivity Dump'!$A$4:$A$500,0),
MATCH(CQ$2,'Productivity Dump'!$E$3:$AJ$3,0)
),
IF(CQ$3="Attendance",
INDEX('Attendance Dump'!$E$2:$AI$400,
MATCH($A112,'Attendance Dump'!$B$2:$B$400,0),
MATCH(CQ$2,'Attendance Dump'!$E$1:$AI$1,0)
),
INDEX('Active Hour''s Dump'!$D$3:$AH$337,
MATCH($C112,'Active Hour''s Dump'!$A$3:$A$337,0),
MATCH(CQ$2,'Active Hour''s Dump'!$D$2:$AH$2,0)
))),"")</f>
        <v>0</v>
      </c>
      <c r="CR112" s="13">
        <f>_xlfn.IFNA(IF(CR$3="Productivity",
INDEX('Productivity Dump'!$E$4:$AJ$500,
MATCH($A112,'Productivity Dump'!$A$4:$A$500,0),
MATCH(CR$2,'Productivity Dump'!$E$3:$AJ$3,0)
),
IF(CR$3="Attendance",
INDEX('Attendance Dump'!$E$2:$AI$400,
MATCH($A112,'Attendance Dump'!$B$2:$B$400,0),
MATCH(CR$2,'Attendance Dump'!$E$1:$AI$1,0)
),
INDEX('Active Hour''s Dump'!$D$3:$AH$337,
MATCH($C112,'Active Hour''s Dump'!$A$3:$A$337,0),
MATCH(CR$2,'Active Hour''s Dump'!$D$2:$AH$2,0)
))),"")</f>
        <v>0</v>
      </c>
      <c r="CS112" s="54">
        <f>_xlfn.IFNA(IF(CS$3="Productivity",
INDEX('Productivity Dump'!$E$4:$AJ$500,
MATCH($A112,'Productivity Dump'!$A$4:$A$500,0),
MATCH(CS$2,'Productivity Dump'!$E$3:$AJ$3,0)
),
IF(CS$3="Attendance",
INDEX('Attendance Dump'!$E$2:$AI$400,
MATCH($A112,'Attendance Dump'!$B$2:$B$400,0),
MATCH(CS$2,'Attendance Dump'!$E$1:$AI$1,0)
),
INDEX('Active Hour''s Dump'!$D$3:$AH$337,
MATCH($C112,'Active Hour''s Dump'!$A$3:$A$337,0),
MATCH(CS$2,'Active Hour''s Dump'!$D$2:$AH$2,0)
))),"")</f>
        <v>0</v>
      </c>
      <c r="CT112" s="13">
        <f>_xlfn.IFNA(IF(CT$3="Productivity",
INDEX('Productivity Dump'!$E$4:$AJ$500,
MATCH($A112,'Productivity Dump'!$A$4:$A$500,0),
MATCH(CT$2,'Productivity Dump'!$E$3:$AJ$3,0)
),
IF(CT$3="Attendance",
INDEX('Attendance Dump'!$E$2:$AI$400,
MATCH($A112,'Attendance Dump'!$B$2:$B$400,0),
MATCH(CT$2,'Attendance Dump'!$E$1:$AI$1,0)
),
INDEX('Active Hour''s Dump'!$D$3:$AH$337,
MATCH($C112,'Active Hour''s Dump'!$A$3:$A$337,0),
MATCH(CT$2,'Active Hour''s Dump'!$D$2:$AH$2,0)
))),"")</f>
        <v>0</v>
      </c>
      <c r="CU112" s="13">
        <f>_xlfn.IFNA(IF(CU$3="Productivity",
INDEX('Productivity Dump'!$E$4:$AJ$500,
MATCH($A112,'Productivity Dump'!$A$4:$A$500,0),
MATCH(CU$2,'Productivity Dump'!$E$3:$AJ$3,0)
),
IF(CU$3="Attendance",
INDEX('Attendance Dump'!$E$2:$AI$400,
MATCH($A112,'Attendance Dump'!$B$2:$B$400,0),
MATCH(CU$2,'Attendance Dump'!$E$1:$AI$1,0)
),
INDEX('Active Hour''s Dump'!$D$3:$AH$337,
MATCH($C112,'Active Hour''s Dump'!$A$3:$A$337,0),
MATCH(CU$2,'Active Hour''s Dump'!$D$2:$AH$2,0)
))),"")</f>
        <v>0</v>
      </c>
      <c r="CV112" s="54">
        <f>_xlfn.IFNA(IF(CV$3="Productivity",
INDEX('Productivity Dump'!$E$4:$AJ$500,
MATCH($A112,'Productivity Dump'!$A$4:$A$500,0),
MATCH(CV$2,'Productivity Dump'!$E$3:$AJ$3,0)
),
IF(CV$3="Attendance",
INDEX('Attendance Dump'!$E$2:$AI$400,
MATCH($A112,'Attendance Dump'!$B$2:$B$400,0),
MATCH(CV$2,'Attendance Dump'!$E$1:$AI$1,0)
),
INDEX('Active Hour''s Dump'!$D$3:$AH$337,
MATCH($C112,'Active Hour''s Dump'!$A$3:$A$337,0),
MATCH(CV$2,'Active Hour''s Dump'!$D$2:$AH$2,0)
))),"")</f>
        <v>0</v>
      </c>
      <c r="CW112" s="13"/>
      <c r="CX112" s="13"/>
      <c r="CY112" s="54"/>
      <c r="DA112" s="57">
        <f t="shared" ref="DA112:DA170" si="75">SUMIFS($H112:$CY112,$H$3:$CY$3,"Active Hours")</f>
        <v>298.66666666666669</v>
      </c>
      <c r="DB112" s="35">
        <f t="shared" si="70"/>
        <v>35336.938999999998</v>
      </c>
      <c r="DC112" s="35">
        <f t="shared" si="71"/>
        <v>0</v>
      </c>
      <c r="DD112" s="35">
        <f t="shared" ca="1" si="74"/>
        <v>0</v>
      </c>
      <c r="DF112" s="32" cm="1">
        <f t="array" ref="DF112">SUMPRODUCT(
    (MOD(COLUMN(H112:CV112) - COLUMN(H112), 3) = 0) *
    (H112:CV112 = 0) *
    (I112:CW112 = "P") *
    (COUNTIF(UKHoliday, H$2:CV$2) = 0)
)</f>
        <v>0</v>
      </c>
      <c r="DG112" s="33" cm="1">
        <f t="array" ref="DG112">SUMPRODUCT(
  (MOD(COLUMN(H112:CV112) - COLUMN(H112), 3) = 0) *
  (H112:CV112 &gt; 0) *
  (H112:CV112 &lt; 0.5 * IF(((WEEKDAY(H$2:CV$2, 2) = 1) + (WEEKDAY(H$2:CV$2, 2) = 6)), G112, F112)) *
  (I112:CW112 = "P") *
  (COUNTIF(UKHoliday, H$2:CV$2) = 0)
)</f>
        <v>0</v>
      </c>
      <c r="DH112" s="33" cm="1">
        <f t="array" ref="DH112">SUMPRODUCT(
  (MOD(COLUMN(H112:CV112) - COLUMN(H112), 3) = 0) *
  (H112:CV112 &gt; 0.5 * IF(((WEEKDAY(H$2:CV$2, 2) = 1) + (WEEKDAY(H$2:CV$2, 2) = 6)), $G112, $F112)) *
  (H112:CV112 &lt; 0.8 * IF(((WEEKDAY(H$2:CV$2, 2) = 1) + (WEEKDAY(H$2:CV$2, 2) = 6)), $G112, $F112)) *
  (I112:CW112 = "P") *
  (COUNTIF(UKHoliday, H$2:CV$2) = 0)
)</f>
        <v>1</v>
      </c>
      <c r="DI112" s="33" cm="1">
        <f t="array" ref="DI112">SUMPRODUCT(
  (MOD(COLUMN(H112:CV112) - COLUMN(H112), 3) = 0) *
  (H112:CV112 &gt; 0.8 * IF(((WEEKDAY(H$2:CV$2, 2) = 1) + (WEEKDAY(H$2:CV$2, 2) = 6)), $G112, $F112)) *
  (H112:CV112 &lt; 1 * IF(((WEEKDAY(H$2:CV$2, 2) = 1) + (WEEKDAY(H$2:CV$2, 2) = 6)), $G112, $F112)) *
  (I112:CW112 = "P") *
  (COUNTIF(UKHoliday, H$2:CV$2) = 0)
)</f>
        <v>7</v>
      </c>
    </row>
    <row r="113" spans="1:113" x14ac:dyDescent="0.3">
      <c r="A113" s="8" t="s">
        <v>260</v>
      </c>
      <c r="B113" s="8" t="s">
        <v>259</v>
      </c>
      <c r="C113" s="9" t="s">
        <v>708</v>
      </c>
      <c r="D113" s="62" t="s">
        <v>555</v>
      </c>
      <c r="E113" s="35">
        <v>23000</v>
      </c>
      <c r="F113" s="35">
        <f t="shared" si="72"/>
        <v>1150</v>
      </c>
      <c r="G113" s="35">
        <f t="shared" si="73"/>
        <v>575</v>
      </c>
      <c r="H113" s="13">
        <f>_xlfn.IFNA(IF(H$3="Productivity",
INDEX('Productivity Dump'!$E$4:$AJ$500,
MATCH($A113,'Productivity Dump'!$A$4:$A$500,0),
MATCH(H$2,'Productivity Dump'!$E$3:$AJ$3,0)
),
IF(H$3="Attendance",
INDEX('Attendance Dump'!$E$2:$AI$400,
MATCH($A113,'Attendance Dump'!$B$2:$B$400,0),
MATCH(H$2,'Attendance Dump'!$E$1:$AI$1,0)
),
INDEX('Active Hour''s Dump'!$D$3:$AH$337,
MATCH($C113,'Active Hour''s Dump'!$A$3:$A$337,0),
MATCH(H$2,'Active Hour''s Dump'!$D$2:$AH$2,0)
))),"")</f>
        <v>1543.8610000000003</v>
      </c>
      <c r="I113" s="13" t="str">
        <f>_xlfn.IFNA(IF(I$3="Productivity",
INDEX('Productivity Dump'!$E$4:$AJ$500,
MATCH($A113,'Productivity Dump'!$A$4:$A$500,0),
MATCH(I$2,'Productivity Dump'!$E$3:$AJ$3,0)
),
IF(I$3="Attendance",
INDEX('Attendance Dump'!$E$2:$AI$400,
MATCH($A113,'Attendance Dump'!$B$2:$B$400,0),
MATCH(I$2,'Attendance Dump'!$E$1:$AI$1,0)
),
INDEX('Active Hour''s Dump'!$D$3:$AH$337,
MATCH($C113,'Active Hour''s Dump'!$A$3:$A$337,0),
MATCH(I$2,'Active Hour''s Dump'!$D$2:$AH$2,0)
))),"")</f>
        <v>P</v>
      </c>
      <c r="J113" s="54">
        <f>_xlfn.IFNA(IF(J$3="Productivity",
INDEX('Productivity Dump'!$E$4:$AJ$500,
MATCH($A113,'Productivity Dump'!$A$4:$A$500,0),
MATCH(J$2,'Productivity Dump'!$E$3:$AJ$3,0)
),
IF(J$3="Attendance",
INDEX('Attendance Dump'!$E$2:$AI$400,
MATCH($A113,'Attendance Dump'!$B$2:$B$400,0),
MATCH(J$2,'Attendance Dump'!$E$1:$AI$1,0)
),
INDEX('Active Hour''s Dump'!$D$3:$AH$337,
MATCH($C113,'Active Hour''s Dump'!$A$3:$A$337,0),
MATCH(J$2,'Active Hour''s Dump'!$D$2:$AH$2,0)
))),"")</f>
        <v>8.5</v>
      </c>
      <c r="K113" s="13">
        <f>_xlfn.IFNA(IF(K$3="Productivity",
INDEX('Productivity Dump'!$E$4:$AJ$500,
MATCH($A113,'Productivity Dump'!$A$4:$A$500,0),
MATCH(K$2,'Productivity Dump'!$E$3:$AJ$3,0)
),
IF(K$3="Attendance",
INDEX('Attendance Dump'!$E$2:$AI$400,
MATCH($A113,'Attendance Dump'!$B$2:$B$400,0),
MATCH(K$2,'Attendance Dump'!$E$1:$AI$1,0)
),
INDEX('Active Hour''s Dump'!$D$3:$AH$337,
MATCH($C113,'Active Hour''s Dump'!$A$3:$A$337,0),
MATCH(K$2,'Active Hour''s Dump'!$D$2:$AH$2,0)
))),"")</f>
        <v>1513.9749999999997</v>
      </c>
      <c r="L113" s="13" t="str">
        <f>_xlfn.IFNA(IF(L$3="Productivity",
INDEX('Productivity Dump'!$E$4:$AJ$500,
MATCH($A113,'Productivity Dump'!$A$4:$A$500,0),
MATCH(L$2,'Productivity Dump'!$E$3:$AJ$3,0)
),
IF(L$3="Attendance",
INDEX('Attendance Dump'!$E$2:$AI$400,
MATCH($A113,'Attendance Dump'!$B$2:$B$400,0),
MATCH(L$2,'Attendance Dump'!$E$1:$AI$1,0)
),
INDEX('Active Hour''s Dump'!$D$3:$AH$337,
MATCH($C113,'Active Hour''s Dump'!$A$3:$A$337,0),
MATCH(L$2,'Active Hour''s Dump'!$D$2:$AH$2,0)
))),"")</f>
        <v>P</v>
      </c>
      <c r="M113" s="54">
        <f>_xlfn.IFNA(IF(M$3="Productivity",
INDEX('Productivity Dump'!$E$4:$AJ$500,
MATCH($A113,'Productivity Dump'!$A$4:$A$500,0),
MATCH(M$2,'Productivity Dump'!$E$3:$AJ$3,0)
),
IF(M$3="Attendance",
INDEX('Attendance Dump'!$E$2:$AI$400,
MATCH($A113,'Attendance Dump'!$B$2:$B$400,0),
MATCH(M$2,'Attendance Dump'!$E$1:$AI$1,0)
),
INDEX('Active Hour''s Dump'!$D$3:$AH$337,
MATCH($C113,'Active Hour''s Dump'!$A$3:$A$337,0),
MATCH(M$2,'Active Hour''s Dump'!$D$2:$AH$2,0)
))),"")</f>
        <v>7.5833333333333304</v>
      </c>
      <c r="N113" s="13">
        <f>_xlfn.IFNA(IF(N$3="Productivity",
INDEX('Productivity Dump'!$E$4:$AJ$500,
MATCH($A113,'Productivity Dump'!$A$4:$A$500,0),
MATCH(N$2,'Productivity Dump'!$E$3:$AJ$3,0)
),
IF(N$3="Attendance",
INDEX('Attendance Dump'!$E$2:$AI$400,
MATCH($A113,'Attendance Dump'!$B$2:$B$400,0),
MATCH(N$2,'Attendance Dump'!$E$1:$AI$1,0)
),
INDEX('Active Hour''s Dump'!$D$3:$AH$337,
MATCH($C113,'Active Hour''s Dump'!$A$3:$A$337,0),
MATCH(N$2,'Active Hour''s Dump'!$D$2:$AH$2,0)
))),"")</f>
        <v>0</v>
      </c>
      <c r="O113" s="13" t="str">
        <f>_xlfn.IFNA(IF(O$3="Productivity",
INDEX('Productivity Dump'!$E$4:$AJ$500,
MATCH($A113,'Productivity Dump'!$A$4:$A$500,0),
MATCH(O$2,'Productivity Dump'!$E$3:$AJ$3,0)
),
IF(O$3="Attendance",
INDEX('Attendance Dump'!$E$2:$AI$400,
MATCH($A113,'Attendance Dump'!$B$2:$B$400,0),
MATCH(O$2,'Attendance Dump'!$E$1:$AI$1,0)
),
INDEX('Active Hour''s Dump'!$D$3:$AH$337,
MATCH($C113,'Active Hour''s Dump'!$A$3:$A$337,0),
MATCH(O$2,'Active Hour''s Dump'!$D$2:$AH$2,0)
))),"")</f>
        <v>PL</v>
      </c>
      <c r="P113" s="54">
        <f>_xlfn.IFNA(IF(P$3="Productivity",
INDEX('Productivity Dump'!$E$4:$AJ$500,
MATCH($A113,'Productivity Dump'!$A$4:$A$500,0),
MATCH(P$2,'Productivity Dump'!$E$3:$AJ$3,0)
),
IF(P$3="Attendance",
INDEX('Attendance Dump'!$E$2:$AI$400,
MATCH($A113,'Attendance Dump'!$B$2:$B$400,0),
MATCH(P$2,'Attendance Dump'!$E$1:$AI$1,0)
),
INDEX('Active Hour''s Dump'!$D$3:$AH$337,
MATCH($C113,'Active Hour''s Dump'!$A$3:$A$337,0),
MATCH(P$2,'Active Hour''s Dump'!$D$2:$AH$2,0)
))),"")</f>
        <v>0</v>
      </c>
      <c r="Q113" s="13">
        <f>_xlfn.IFNA(IF(Q$3="Productivity",
INDEX('Productivity Dump'!$E$4:$AJ$500,
MATCH($A113,'Productivity Dump'!$A$4:$A$500,0),
MATCH(Q$2,'Productivity Dump'!$E$3:$AJ$3,0)
),
IF(Q$3="Attendance",
INDEX('Attendance Dump'!$E$2:$AI$400,
MATCH($A113,'Attendance Dump'!$B$2:$B$400,0),
MATCH(Q$2,'Attendance Dump'!$E$1:$AI$1,0)
),
INDEX('Active Hour''s Dump'!$D$3:$AH$337,
MATCH($C113,'Active Hour''s Dump'!$A$3:$A$337,0),
MATCH(Q$2,'Active Hour''s Dump'!$D$2:$AH$2,0)
))),"")</f>
        <v>0</v>
      </c>
      <c r="R113" s="13" t="str">
        <f>_xlfn.IFNA(IF(R$3="Productivity",
INDEX('Productivity Dump'!$E$4:$AJ$500,
MATCH($A113,'Productivity Dump'!$A$4:$A$500,0),
MATCH(R$2,'Productivity Dump'!$E$3:$AJ$3,0)
),
IF(R$3="Attendance",
INDEX('Attendance Dump'!$E$2:$AI$400,
MATCH($A113,'Attendance Dump'!$B$2:$B$400,0),
MATCH(R$2,'Attendance Dump'!$E$1:$AI$1,0)
),
INDEX('Active Hour''s Dump'!$D$3:$AH$337,
MATCH($C113,'Active Hour''s Dump'!$A$3:$A$337,0),
MATCH(R$2,'Active Hour''s Dump'!$D$2:$AH$2,0)
))),"")</f>
        <v>WO</v>
      </c>
      <c r="S113" s="54">
        <f>_xlfn.IFNA(IF(S$3="Productivity",
INDEX('Productivity Dump'!$E$4:$AJ$500,
MATCH($A113,'Productivity Dump'!$A$4:$A$500,0),
MATCH(S$2,'Productivity Dump'!$E$3:$AJ$3,0)
),
IF(S$3="Attendance",
INDEX('Attendance Dump'!$E$2:$AI$400,
MATCH($A113,'Attendance Dump'!$B$2:$B$400,0),
MATCH(S$2,'Attendance Dump'!$E$1:$AI$1,0)
),
INDEX('Active Hour''s Dump'!$D$3:$AH$337,
MATCH($C113,'Active Hour''s Dump'!$A$3:$A$337,0),
MATCH(S$2,'Active Hour''s Dump'!$D$2:$AH$2,0)
))),"")</f>
        <v>0</v>
      </c>
      <c r="T113" s="13">
        <f>_xlfn.IFNA(IF(T$3="Productivity",
INDEX('Productivity Dump'!$E$4:$AJ$500,
MATCH($A113,'Productivity Dump'!$A$4:$A$500,0),
MATCH(T$2,'Productivity Dump'!$E$3:$AJ$3,0)
),
IF(T$3="Attendance",
INDEX('Attendance Dump'!$E$2:$AI$400,
MATCH($A113,'Attendance Dump'!$B$2:$B$400,0),
MATCH(T$2,'Attendance Dump'!$E$1:$AI$1,0)
),
INDEX('Active Hour''s Dump'!$D$3:$AH$337,
MATCH($C113,'Active Hour''s Dump'!$A$3:$A$337,0),
MATCH(T$2,'Active Hour''s Dump'!$D$2:$AH$2,0)
))),"")</f>
        <v>618.67599999999993</v>
      </c>
      <c r="U113" s="13" t="str">
        <f>_xlfn.IFNA(IF(U$3="Productivity",
INDEX('Productivity Dump'!$E$4:$AJ$500,
MATCH($A113,'Productivity Dump'!$A$4:$A$500,0),
MATCH(U$2,'Productivity Dump'!$E$3:$AJ$3,0)
),
IF(U$3="Attendance",
INDEX('Attendance Dump'!$E$2:$AI$400,
MATCH($A113,'Attendance Dump'!$B$2:$B$400,0),
MATCH(U$2,'Attendance Dump'!$E$1:$AI$1,0)
),
INDEX('Active Hour''s Dump'!$D$3:$AH$337,
MATCH($C113,'Active Hour''s Dump'!$A$3:$A$337,0),
MATCH(U$2,'Active Hour''s Dump'!$D$2:$AH$2,0)
))),"")</f>
        <v>P</v>
      </c>
      <c r="V113" s="54">
        <f>_xlfn.IFNA(IF(V$3="Productivity",
INDEX('Productivity Dump'!$E$4:$AJ$500,
MATCH($A113,'Productivity Dump'!$A$4:$A$500,0),
MATCH(V$2,'Productivity Dump'!$E$3:$AJ$3,0)
),
IF(V$3="Attendance",
INDEX('Attendance Dump'!$E$2:$AI$400,
MATCH($A113,'Attendance Dump'!$B$2:$B$400,0),
MATCH(V$2,'Attendance Dump'!$E$1:$AI$1,0)
),
INDEX('Active Hour''s Dump'!$D$3:$AH$337,
MATCH($C113,'Active Hour''s Dump'!$A$3:$A$337,0),
MATCH(V$2,'Active Hour''s Dump'!$D$2:$AH$2,0)
))),"")</f>
        <v>3.9166666666666701</v>
      </c>
      <c r="W113" s="13">
        <f>_xlfn.IFNA(IF(W$3="Productivity",
INDEX('Productivity Dump'!$E$4:$AJ$500,
MATCH($A113,'Productivity Dump'!$A$4:$A$500,0),
MATCH(W$2,'Productivity Dump'!$E$3:$AJ$3,0)
),
IF(W$3="Attendance",
INDEX('Attendance Dump'!$E$2:$AI$400,
MATCH($A113,'Attendance Dump'!$B$2:$B$400,0),
MATCH(W$2,'Attendance Dump'!$E$1:$AI$1,0)
),
INDEX('Active Hour''s Dump'!$D$3:$AH$337,
MATCH($C113,'Active Hour''s Dump'!$A$3:$A$337,0),
MATCH(W$2,'Active Hour''s Dump'!$D$2:$AH$2,0)
))),"")</f>
        <v>1527.4490000000003</v>
      </c>
      <c r="X113" s="13" t="str">
        <f>_xlfn.IFNA(IF(X$3="Productivity",
INDEX('Productivity Dump'!$E$4:$AJ$500,
MATCH($A113,'Productivity Dump'!$A$4:$A$500,0),
MATCH(X$2,'Productivity Dump'!$E$3:$AJ$3,0)
),
IF(X$3="Attendance",
INDEX('Attendance Dump'!$E$2:$AI$400,
MATCH($A113,'Attendance Dump'!$B$2:$B$400,0),
MATCH(X$2,'Attendance Dump'!$E$1:$AI$1,0)
),
INDEX('Active Hour''s Dump'!$D$3:$AH$337,
MATCH($C113,'Active Hour''s Dump'!$A$3:$A$337,0),
MATCH(X$2,'Active Hour''s Dump'!$D$2:$AH$2,0)
))),"")</f>
        <v>P</v>
      </c>
      <c r="Y113" s="54">
        <f>_xlfn.IFNA(IF(Y$3="Productivity",
INDEX('Productivity Dump'!$E$4:$AJ$500,
MATCH($A113,'Productivity Dump'!$A$4:$A$500,0),
MATCH(Y$2,'Productivity Dump'!$E$3:$AJ$3,0)
),
IF(Y$3="Attendance",
INDEX('Attendance Dump'!$E$2:$AI$400,
MATCH($A113,'Attendance Dump'!$B$2:$B$400,0),
MATCH(Y$2,'Attendance Dump'!$E$1:$AI$1,0)
),
INDEX('Active Hour''s Dump'!$D$3:$AH$337,
MATCH($C113,'Active Hour''s Dump'!$A$3:$A$337,0),
MATCH(Y$2,'Active Hour''s Dump'!$D$2:$AH$2,0)
))),"")</f>
        <v>9.1666666666666696</v>
      </c>
      <c r="Z113" s="13">
        <f>_xlfn.IFNA(IF(Z$3="Productivity",
INDEX('Productivity Dump'!$E$4:$AJ$500,
MATCH($A113,'Productivity Dump'!$A$4:$A$500,0),
MATCH(Z$2,'Productivity Dump'!$E$3:$AJ$3,0)
),
IF(Z$3="Attendance",
INDEX('Attendance Dump'!$E$2:$AI$400,
MATCH($A113,'Attendance Dump'!$B$2:$B$400,0),
MATCH(Z$2,'Attendance Dump'!$E$1:$AI$1,0)
),
INDEX('Active Hour''s Dump'!$D$3:$AH$337,
MATCH($C113,'Active Hour''s Dump'!$A$3:$A$337,0),
MATCH(Z$2,'Active Hour''s Dump'!$D$2:$AH$2,0)
))),"")</f>
        <v>1537.6039999999998</v>
      </c>
      <c r="AA113" s="13" t="str">
        <f>_xlfn.IFNA(IF(AA$3="Productivity",
INDEX('Productivity Dump'!$E$4:$AJ$500,
MATCH($A113,'Productivity Dump'!$A$4:$A$500,0),
MATCH(AA$2,'Productivity Dump'!$E$3:$AJ$3,0)
),
IF(AA$3="Attendance",
INDEX('Attendance Dump'!$E$2:$AI$400,
MATCH($A113,'Attendance Dump'!$B$2:$B$400,0),
MATCH(AA$2,'Attendance Dump'!$E$1:$AI$1,0)
),
INDEX('Active Hour''s Dump'!$D$3:$AH$337,
MATCH($C113,'Active Hour''s Dump'!$A$3:$A$337,0),
MATCH(AA$2,'Active Hour''s Dump'!$D$2:$AH$2,0)
))),"")</f>
        <v>P</v>
      </c>
      <c r="AB113" s="54">
        <f>_xlfn.IFNA(IF(AB$3="Productivity",
INDEX('Productivity Dump'!$E$4:$AJ$500,
MATCH($A113,'Productivity Dump'!$A$4:$A$500,0),
MATCH(AB$2,'Productivity Dump'!$E$3:$AJ$3,0)
),
IF(AB$3="Attendance",
INDEX('Attendance Dump'!$E$2:$AI$400,
MATCH($A113,'Attendance Dump'!$B$2:$B$400,0),
MATCH(AB$2,'Attendance Dump'!$E$1:$AI$1,0)
),
INDEX('Active Hour''s Dump'!$D$3:$AH$337,
MATCH($C113,'Active Hour''s Dump'!$A$3:$A$337,0),
MATCH(AB$2,'Active Hour''s Dump'!$D$2:$AH$2,0)
))),"")</f>
        <v>8.0833333333333304</v>
      </c>
      <c r="AC113" s="13">
        <f>_xlfn.IFNA(IF(AC$3="Productivity",
INDEX('Productivity Dump'!$E$4:$AJ$500,
MATCH($A113,'Productivity Dump'!$A$4:$A$500,0),
MATCH(AC$2,'Productivity Dump'!$E$3:$AJ$3,0)
),
IF(AC$3="Attendance",
INDEX('Attendance Dump'!$E$2:$AI$400,
MATCH($A113,'Attendance Dump'!$B$2:$B$400,0),
MATCH(AC$2,'Attendance Dump'!$E$1:$AI$1,0)
),
INDEX('Active Hour''s Dump'!$D$3:$AH$337,
MATCH($C113,'Active Hour''s Dump'!$A$3:$A$337,0),
MATCH(AC$2,'Active Hour''s Dump'!$D$2:$AH$2,0)
))),"")</f>
        <v>1528.1550000000007</v>
      </c>
      <c r="AD113" s="13" t="str">
        <f>_xlfn.IFNA(IF(AD$3="Productivity",
INDEX('Productivity Dump'!$E$4:$AJ$500,
MATCH($A113,'Productivity Dump'!$A$4:$A$500,0),
MATCH(AD$2,'Productivity Dump'!$E$3:$AJ$3,0)
),
IF(AD$3="Attendance",
INDEX('Attendance Dump'!$E$2:$AI$400,
MATCH($A113,'Attendance Dump'!$B$2:$B$400,0),
MATCH(AD$2,'Attendance Dump'!$E$1:$AI$1,0)
),
INDEX('Active Hour''s Dump'!$D$3:$AH$337,
MATCH($C113,'Active Hour''s Dump'!$A$3:$A$337,0),
MATCH(AD$2,'Active Hour''s Dump'!$D$2:$AH$2,0)
))),"")</f>
        <v>P</v>
      </c>
      <c r="AE113" s="54">
        <f>_xlfn.IFNA(IF(AE$3="Productivity",
INDEX('Productivity Dump'!$E$4:$AJ$500,
MATCH($A113,'Productivity Dump'!$A$4:$A$500,0),
MATCH(AE$2,'Productivity Dump'!$E$3:$AJ$3,0)
),
IF(AE$3="Attendance",
INDEX('Attendance Dump'!$E$2:$AI$400,
MATCH($A113,'Attendance Dump'!$B$2:$B$400,0),
MATCH(AE$2,'Attendance Dump'!$E$1:$AI$1,0)
),
INDEX('Active Hour''s Dump'!$D$3:$AH$337,
MATCH($C113,'Active Hour''s Dump'!$A$3:$A$337,0),
MATCH(AE$2,'Active Hour''s Dump'!$D$2:$AH$2,0)
))),"")</f>
        <v>8.9166666666666696</v>
      </c>
      <c r="AF113" s="13">
        <f>_xlfn.IFNA(IF(AF$3="Productivity",
INDEX('Productivity Dump'!$E$4:$AJ$500,
MATCH($A113,'Productivity Dump'!$A$4:$A$500,0),
MATCH(AF$2,'Productivity Dump'!$E$3:$AJ$3,0)
),
IF(AF$3="Attendance",
INDEX('Attendance Dump'!$E$2:$AI$400,
MATCH($A113,'Attendance Dump'!$B$2:$B$400,0),
MATCH(AF$2,'Attendance Dump'!$E$1:$AI$1,0)
),
INDEX('Active Hour''s Dump'!$D$3:$AH$337,
MATCH($C113,'Active Hour''s Dump'!$A$3:$A$337,0),
MATCH(AF$2,'Active Hour''s Dump'!$D$2:$AH$2,0)
))),"")</f>
        <v>1511.0389999999998</v>
      </c>
      <c r="AG113" s="13" t="str">
        <f>_xlfn.IFNA(IF(AG$3="Productivity",
INDEX('Productivity Dump'!$E$4:$AJ$500,
MATCH($A113,'Productivity Dump'!$A$4:$A$500,0),
MATCH(AG$2,'Productivity Dump'!$E$3:$AJ$3,0)
),
IF(AG$3="Attendance",
INDEX('Attendance Dump'!$E$2:$AI$400,
MATCH($A113,'Attendance Dump'!$B$2:$B$400,0),
MATCH(AG$2,'Attendance Dump'!$E$1:$AI$1,0)
),
INDEX('Active Hour''s Dump'!$D$3:$AH$337,
MATCH($C113,'Active Hour''s Dump'!$A$3:$A$337,0),
MATCH(AG$2,'Active Hour''s Dump'!$D$2:$AH$2,0)
))),"")</f>
        <v>P</v>
      </c>
      <c r="AH113" s="54">
        <f>_xlfn.IFNA(IF(AH$3="Productivity",
INDEX('Productivity Dump'!$E$4:$AJ$500,
MATCH($A113,'Productivity Dump'!$A$4:$A$500,0),
MATCH(AH$2,'Productivity Dump'!$E$3:$AJ$3,0)
),
IF(AH$3="Attendance",
INDEX('Attendance Dump'!$E$2:$AI$400,
MATCH($A113,'Attendance Dump'!$B$2:$B$400,0),
MATCH(AH$2,'Attendance Dump'!$E$1:$AI$1,0)
),
INDEX('Active Hour''s Dump'!$D$3:$AH$337,
MATCH($C113,'Active Hour''s Dump'!$A$3:$A$337,0),
MATCH(AH$2,'Active Hour''s Dump'!$D$2:$AH$2,0)
))),"")</f>
        <v>8.6666666666666696</v>
      </c>
      <c r="AI113" s="13">
        <f>_xlfn.IFNA(IF(AI$3="Productivity",
INDEX('Productivity Dump'!$E$4:$AJ$500,
MATCH($A113,'Productivity Dump'!$A$4:$A$500,0),
MATCH(AI$2,'Productivity Dump'!$E$3:$AJ$3,0)
),
IF(AI$3="Attendance",
INDEX('Attendance Dump'!$E$2:$AI$400,
MATCH($A113,'Attendance Dump'!$B$2:$B$400,0),
MATCH(AI$2,'Attendance Dump'!$E$1:$AI$1,0)
),
INDEX('Active Hour''s Dump'!$D$3:$AH$337,
MATCH($C113,'Active Hour''s Dump'!$A$3:$A$337,0),
MATCH(AI$2,'Active Hour''s Dump'!$D$2:$AH$2,0)
))),"")</f>
        <v>222.53899999999999</v>
      </c>
      <c r="AJ113" s="13" t="str">
        <f>_xlfn.IFNA(IF(AJ$3="Productivity",
INDEX('Productivity Dump'!$E$4:$AJ$500,
MATCH($A113,'Productivity Dump'!$A$4:$A$500,0),
MATCH(AJ$2,'Productivity Dump'!$E$3:$AJ$3,0)
),
IF(AJ$3="Attendance",
INDEX('Attendance Dump'!$E$2:$AI$400,
MATCH($A113,'Attendance Dump'!$B$2:$B$400,0),
MATCH(AJ$2,'Attendance Dump'!$E$1:$AI$1,0)
),
INDEX('Active Hour''s Dump'!$D$3:$AH$337,
MATCH($C113,'Active Hour''s Dump'!$A$3:$A$337,0),
MATCH(AJ$2,'Active Hour''s Dump'!$D$2:$AH$2,0)
))),"")</f>
        <v>PL</v>
      </c>
      <c r="AK113" s="54">
        <f>_xlfn.IFNA(IF(AK$3="Productivity",
INDEX('Productivity Dump'!$E$4:$AJ$500,
MATCH($A113,'Productivity Dump'!$A$4:$A$500,0),
MATCH(AK$2,'Productivity Dump'!$E$3:$AJ$3,0)
),
IF(AK$3="Attendance",
INDEX('Attendance Dump'!$E$2:$AI$400,
MATCH($A113,'Attendance Dump'!$B$2:$B$400,0),
MATCH(AK$2,'Attendance Dump'!$E$1:$AI$1,0)
),
INDEX('Active Hour''s Dump'!$D$3:$AH$337,
MATCH($C113,'Active Hour''s Dump'!$A$3:$A$337,0),
MATCH(AK$2,'Active Hour''s Dump'!$D$2:$AH$2,0)
))),"")</f>
        <v>1.25</v>
      </c>
      <c r="AL113" s="13">
        <f>_xlfn.IFNA(IF(AL$3="Productivity",
INDEX('Productivity Dump'!$E$4:$AJ$500,
MATCH($A113,'Productivity Dump'!$A$4:$A$500,0),
MATCH(AL$2,'Productivity Dump'!$E$3:$AJ$3,0)
),
IF(AL$3="Attendance",
INDEX('Attendance Dump'!$E$2:$AI$400,
MATCH($A113,'Attendance Dump'!$B$2:$B$400,0),
MATCH(AL$2,'Attendance Dump'!$E$1:$AI$1,0)
),
INDEX('Active Hour''s Dump'!$D$3:$AH$337,
MATCH($C113,'Active Hour''s Dump'!$A$3:$A$337,0),
MATCH(AL$2,'Active Hour''s Dump'!$D$2:$AH$2,0)
))),"")</f>
        <v>0</v>
      </c>
      <c r="AM113" s="13" t="str">
        <f>_xlfn.IFNA(IF(AM$3="Productivity",
INDEX('Productivity Dump'!$E$4:$AJ$500,
MATCH($A113,'Productivity Dump'!$A$4:$A$500,0),
MATCH(AM$2,'Productivity Dump'!$E$3:$AJ$3,0)
),
IF(AM$3="Attendance",
INDEX('Attendance Dump'!$E$2:$AI$400,
MATCH($A113,'Attendance Dump'!$B$2:$B$400,0),
MATCH(AM$2,'Attendance Dump'!$E$1:$AI$1,0)
),
INDEX('Active Hour''s Dump'!$D$3:$AH$337,
MATCH($C113,'Active Hour''s Dump'!$A$3:$A$337,0),
MATCH(AM$2,'Active Hour''s Dump'!$D$2:$AH$2,0)
))),"")</f>
        <v>WO</v>
      </c>
      <c r="AN113" s="54">
        <f>_xlfn.IFNA(IF(AN$3="Productivity",
INDEX('Productivity Dump'!$E$4:$AJ$500,
MATCH($A113,'Productivity Dump'!$A$4:$A$500,0),
MATCH(AN$2,'Productivity Dump'!$E$3:$AJ$3,0)
),
IF(AN$3="Attendance",
INDEX('Attendance Dump'!$E$2:$AI$400,
MATCH($A113,'Attendance Dump'!$B$2:$B$400,0),
MATCH(AN$2,'Attendance Dump'!$E$1:$AI$1,0)
),
INDEX('Active Hour''s Dump'!$D$3:$AH$337,
MATCH($C113,'Active Hour''s Dump'!$A$3:$A$337,0),
MATCH(AN$2,'Active Hour''s Dump'!$D$2:$AH$2,0)
))),"")</f>
        <v>0</v>
      </c>
      <c r="AO113" s="13">
        <f>_xlfn.IFNA(IF(AO$3="Productivity",
INDEX('Productivity Dump'!$E$4:$AJ$500,
MATCH($A113,'Productivity Dump'!$A$4:$A$500,0),
MATCH(AO$2,'Productivity Dump'!$E$3:$AJ$3,0)
),
IF(AO$3="Attendance",
INDEX('Attendance Dump'!$E$2:$AI$400,
MATCH($A113,'Attendance Dump'!$B$2:$B$400,0),
MATCH(AO$2,'Attendance Dump'!$E$1:$AI$1,0)
),
INDEX('Active Hour''s Dump'!$D$3:$AH$337,
MATCH($C113,'Active Hour''s Dump'!$A$3:$A$337,0),
MATCH(AO$2,'Active Hour''s Dump'!$D$2:$AH$2,0)
))),"")</f>
        <v>669.19899999999996</v>
      </c>
      <c r="AP113" s="13" t="str">
        <f>_xlfn.IFNA(IF(AP$3="Productivity",
INDEX('Productivity Dump'!$E$4:$AJ$500,
MATCH($A113,'Productivity Dump'!$A$4:$A$500,0),
MATCH(AP$2,'Productivity Dump'!$E$3:$AJ$3,0)
),
IF(AP$3="Attendance",
INDEX('Attendance Dump'!$E$2:$AI$400,
MATCH($A113,'Attendance Dump'!$B$2:$B$400,0),
MATCH(AP$2,'Attendance Dump'!$E$1:$AI$1,0)
),
INDEX('Active Hour''s Dump'!$D$3:$AH$337,
MATCH($C113,'Active Hour''s Dump'!$A$3:$A$337,0),
MATCH(AP$2,'Active Hour''s Dump'!$D$2:$AH$2,0)
))),"")</f>
        <v>P</v>
      </c>
      <c r="AQ113" s="54">
        <f>_xlfn.IFNA(IF(AQ$3="Productivity",
INDEX('Productivity Dump'!$E$4:$AJ$500,
MATCH($A113,'Productivity Dump'!$A$4:$A$500,0),
MATCH(AQ$2,'Productivity Dump'!$E$3:$AJ$3,0)
),
IF(AQ$3="Attendance",
INDEX('Attendance Dump'!$E$2:$AI$400,
MATCH($A113,'Attendance Dump'!$B$2:$B$400,0),
MATCH(AQ$2,'Attendance Dump'!$E$1:$AI$1,0)
),
INDEX('Active Hour''s Dump'!$D$3:$AH$337,
MATCH($C113,'Active Hour''s Dump'!$A$3:$A$337,0),
MATCH(AQ$2,'Active Hour''s Dump'!$D$2:$AH$2,0)
))),"")</f>
        <v>4.9166666666666696</v>
      </c>
      <c r="AR113" s="13">
        <f>_xlfn.IFNA(IF(AR$3="Productivity",
INDEX('Productivity Dump'!$E$4:$AJ$500,
MATCH($A113,'Productivity Dump'!$A$4:$A$500,0),
MATCH(AR$2,'Productivity Dump'!$E$3:$AJ$3,0)
),
IF(AR$3="Attendance",
INDEX('Attendance Dump'!$E$2:$AI$400,
MATCH($A113,'Attendance Dump'!$B$2:$B$400,0),
MATCH(AR$2,'Attendance Dump'!$E$1:$AI$1,0)
),
INDEX('Active Hour''s Dump'!$D$3:$AH$337,
MATCH($C113,'Active Hour''s Dump'!$A$3:$A$337,0),
MATCH(AR$2,'Active Hour''s Dump'!$D$2:$AH$2,0)
))),"")</f>
        <v>1025.6000000000001</v>
      </c>
      <c r="AS113" s="13" t="str">
        <f>_xlfn.IFNA(IF(AS$3="Productivity",
INDEX('Productivity Dump'!$E$4:$AJ$500,
MATCH($A113,'Productivity Dump'!$A$4:$A$500,0),
MATCH(AS$2,'Productivity Dump'!$E$3:$AJ$3,0)
),
IF(AS$3="Attendance",
INDEX('Attendance Dump'!$E$2:$AI$400,
MATCH($A113,'Attendance Dump'!$B$2:$B$400,0),
MATCH(AS$2,'Attendance Dump'!$E$1:$AI$1,0)
),
INDEX('Active Hour''s Dump'!$D$3:$AH$337,
MATCH($C113,'Active Hour''s Dump'!$A$3:$A$337,0),
MATCH(AS$2,'Active Hour''s Dump'!$D$2:$AH$2,0)
))),"")</f>
        <v>P</v>
      </c>
      <c r="AT113" s="54">
        <f>_xlfn.IFNA(IF(AT$3="Productivity",
INDEX('Productivity Dump'!$E$4:$AJ$500,
MATCH($A113,'Productivity Dump'!$A$4:$A$500,0),
MATCH(AT$2,'Productivity Dump'!$E$3:$AJ$3,0)
),
IF(AT$3="Attendance",
INDEX('Attendance Dump'!$E$2:$AI$400,
MATCH($A113,'Attendance Dump'!$B$2:$B$400,0),
MATCH(AT$2,'Attendance Dump'!$E$1:$AI$1,0)
),
INDEX('Active Hour''s Dump'!$D$3:$AH$337,
MATCH($C113,'Active Hour''s Dump'!$A$3:$A$337,0),
MATCH(AT$2,'Active Hour''s Dump'!$D$2:$AH$2,0)
))),"")</f>
        <v>8.0833333333333304</v>
      </c>
      <c r="AU113" s="13">
        <f>_xlfn.IFNA(IF(AU$3="Productivity",
INDEX('Productivity Dump'!$E$4:$AJ$500,
MATCH($A113,'Productivity Dump'!$A$4:$A$500,0),
MATCH(AU$2,'Productivity Dump'!$E$3:$AJ$3,0)
),
IF(AU$3="Attendance",
INDEX('Attendance Dump'!$E$2:$AI$400,
MATCH($A113,'Attendance Dump'!$B$2:$B$400,0),
MATCH(AU$2,'Attendance Dump'!$E$1:$AI$1,0)
),
INDEX('Active Hour''s Dump'!$D$3:$AH$337,
MATCH($C113,'Active Hour''s Dump'!$A$3:$A$337,0),
MATCH(AU$2,'Active Hour''s Dump'!$D$2:$AH$2,0)
))),"")</f>
        <v>1531.7849999999999</v>
      </c>
      <c r="AV113" s="13" t="str">
        <f>_xlfn.IFNA(IF(AV$3="Productivity",
INDEX('Productivity Dump'!$E$4:$AJ$500,
MATCH($A113,'Productivity Dump'!$A$4:$A$500,0),
MATCH(AV$2,'Productivity Dump'!$E$3:$AJ$3,0)
),
IF(AV$3="Attendance",
INDEX('Attendance Dump'!$E$2:$AI$400,
MATCH($A113,'Attendance Dump'!$B$2:$B$400,0),
MATCH(AV$2,'Attendance Dump'!$E$1:$AI$1,0)
),
INDEX('Active Hour''s Dump'!$D$3:$AH$337,
MATCH($C113,'Active Hour''s Dump'!$A$3:$A$337,0),
MATCH(AV$2,'Active Hour''s Dump'!$D$2:$AH$2,0)
))),"")</f>
        <v>P</v>
      </c>
      <c r="AW113" s="54">
        <f>_xlfn.IFNA(IF(AW$3="Productivity",
INDEX('Productivity Dump'!$E$4:$AJ$500,
MATCH($A113,'Productivity Dump'!$A$4:$A$500,0),
MATCH(AW$2,'Productivity Dump'!$E$3:$AJ$3,0)
),
IF(AW$3="Attendance",
INDEX('Attendance Dump'!$E$2:$AI$400,
MATCH($A113,'Attendance Dump'!$B$2:$B$400,0),
MATCH(AW$2,'Attendance Dump'!$E$1:$AI$1,0)
),
INDEX('Active Hour''s Dump'!$D$3:$AH$337,
MATCH($C113,'Active Hour''s Dump'!$A$3:$A$337,0),
MATCH(AW$2,'Active Hour''s Dump'!$D$2:$AH$2,0)
))),"")</f>
        <v>10.25</v>
      </c>
      <c r="AX113" s="13">
        <f>_xlfn.IFNA(IF(AX$3="Productivity",
INDEX('Productivity Dump'!$E$4:$AJ$500,
MATCH($A113,'Productivity Dump'!$A$4:$A$500,0),
MATCH(AX$2,'Productivity Dump'!$E$3:$AJ$3,0)
),
IF(AX$3="Attendance",
INDEX('Attendance Dump'!$E$2:$AI$400,
MATCH($A113,'Attendance Dump'!$B$2:$B$400,0),
MATCH(AX$2,'Attendance Dump'!$E$1:$AI$1,0)
),
INDEX('Active Hour''s Dump'!$D$3:$AH$337,
MATCH($C113,'Active Hour''s Dump'!$A$3:$A$337,0),
MATCH(AX$2,'Active Hour''s Dump'!$D$2:$AH$2,0)
))),"")</f>
        <v>0</v>
      </c>
      <c r="AY113" s="13" t="str">
        <f>_xlfn.IFNA(IF(AY$3="Productivity",
INDEX('Productivity Dump'!$E$4:$AJ$500,
MATCH($A113,'Productivity Dump'!$A$4:$A$500,0),
MATCH(AY$2,'Productivity Dump'!$E$3:$AJ$3,0)
),
IF(AY$3="Attendance",
INDEX('Attendance Dump'!$E$2:$AI$400,
MATCH($A113,'Attendance Dump'!$B$2:$B$400,0),
MATCH(AY$2,'Attendance Dump'!$E$1:$AI$1,0)
),
INDEX('Active Hour''s Dump'!$D$3:$AH$337,
MATCH($C113,'Active Hour''s Dump'!$A$3:$A$337,0),
MATCH(AY$2,'Active Hour''s Dump'!$D$2:$AH$2,0)
))),"")</f>
        <v>PL</v>
      </c>
      <c r="AZ113" s="54">
        <f>_xlfn.IFNA(IF(AZ$3="Productivity",
INDEX('Productivity Dump'!$E$4:$AJ$500,
MATCH($A113,'Productivity Dump'!$A$4:$A$500,0),
MATCH(AZ$2,'Productivity Dump'!$E$3:$AJ$3,0)
),
IF(AZ$3="Attendance",
INDEX('Attendance Dump'!$E$2:$AI$400,
MATCH($A113,'Attendance Dump'!$B$2:$B$400,0),
MATCH(AZ$2,'Attendance Dump'!$E$1:$AI$1,0)
),
INDEX('Active Hour''s Dump'!$D$3:$AH$337,
MATCH($C113,'Active Hour''s Dump'!$A$3:$A$337,0),
MATCH(AZ$2,'Active Hour''s Dump'!$D$2:$AH$2,0)
))),"")</f>
        <v>0</v>
      </c>
      <c r="BA113" s="13">
        <f>_xlfn.IFNA(IF(BA$3="Productivity",
INDEX('Productivity Dump'!$E$4:$AJ$500,
MATCH($A113,'Productivity Dump'!$A$4:$A$500,0),
MATCH(BA$2,'Productivity Dump'!$E$3:$AJ$3,0)
),
IF(BA$3="Attendance",
INDEX('Attendance Dump'!$E$2:$AI$400,
MATCH($A113,'Attendance Dump'!$B$2:$B$400,0),
MATCH(BA$2,'Attendance Dump'!$E$1:$AI$1,0)
),
INDEX('Active Hour''s Dump'!$D$3:$AH$337,
MATCH($C113,'Active Hour''s Dump'!$A$3:$A$337,0),
MATCH(BA$2,'Active Hour''s Dump'!$D$2:$AH$2,0)
))),"")</f>
        <v>1041.3300000000002</v>
      </c>
      <c r="BB113" s="13" t="str">
        <f>_xlfn.IFNA(IF(BB$3="Productivity",
INDEX('Productivity Dump'!$E$4:$AJ$500,
MATCH($A113,'Productivity Dump'!$A$4:$A$500,0),
MATCH(BB$2,'Productivity Dump'!$E$3:$AJ$3,0)
),
IF(BB$3="Attendance",
INDEX('Attendance Dump'!$E$2:$AI$400,
MATCH($A113,'Attendance Dump'!$B$2:$B$400,0),
MATCH(BB$2,'Attendance Dump'!$E$1:$AI$1,0)
),
INDEX('Active Hour''s Dump'!$D$3:$AH$337,
MATCH($C113,'Active Hour''s Dump'!$A$3:$A$337,0),
MATCH(BB$2,'Active Hour''s Dump'!$D$2:$AH$2,0)
))),"")</f>
        <v>P</v>
      </c>
      <c r="BC113" s="54">
        <f>_xlfn.IFNA(IF(BC$3="Productivity",
INDEX('Productivity Dump'!$E$4:$AJ$500,
MATCH($A113,'Productivity Dump'!$A$4:$A$500,0),
MATCH(BC$2,'Productivity Dump'!$E$3:$AJ$3,0)
),
IF(BC$3="Attendance",
INDEX('Attendance Dump'!$E$2:$AI$400,
MATCH($A113,'Attendance Dump'!$B$2:$B$400,0),
MATCH(BC$2,'Attendance Dump'!$E$1:$AI$1,0)
),
INDEX('Active Hour''s Dump'!$D$3:$AH$337,
MATCH($C113,'Active Hour''s Dump'!$A$3:$A$337,0),
MATCH(BC$2,'Active Hour''s Dump'!$D$2:$AH$2,0)
))),"")</f>
        <v>6.3333333333333304</v>
      </c>
      <c r="BD113" s="13">
        <f>_xlfn.IFNA(IF(BD$3="Productivity",
INDEX('Productivity Dump'!$E$4:$AJ$500,
MATCH($A113,'Productivity Dump'!$A$4:$A$500,0),
MATCH(BD$2,'Productivity Dump'!$E$3:$AJ$3,0)
),
IF(BD$3="Attendance",
INDEX('Attendance Dump'!$E$2:$AI$400,
MATCH($A113,'Attendance Dump'!$B$2:$B$400,0),
MATCH(BD$2,'Attendance Dump'!$E$1:$AI$1,0)
),
INDEX('Active Hour''s Dump'!$D$3:$AH$337,
MATCH($C113,'Active Hour''s Dump'!$A$3:$A$337,0),
MATCH(BD$2,'Active Hour''s Dump'!$D$2:$AH$2,0)
))),"")</f>
        <v>426.83600000000001</v>
      </c>
      <c r="BE113" s="13" t="str">
        <f>_xlfn.IFNA(IF(BE$3="Productivity",
INDEX('Productivity Dump'!$E$4:$AJ$500,
MATCH($A113,'Productivity Dump'!$A$4:$A$500,0),
MATCH(BE$2,'Productivity Dump'!$E$3:$AJ$3,0)
),
IF(BE$3="Attendance",
INDEX('Attendance Dump'!$E$2:$AI$400,
MATCH($A113,'Attendance Dump'!$B$2:$B$400,0),
MATCH(BE$2,'Attendance Dump'!$E$1:$AI$1,0)
),
INDEX('Active Hour''s Dump'!$D$3:$AH$337,
MATCH($C113,'Active Hour''s Dump'!$A$3:$A$337,0),
MATCH(BE$2,'Active Hour''s Dump'!$D$2:$AH$2,0)
))),"")</f>
        <v>P</v>
      </c>
      <c r="BF113" s="54">
        <f>_xlfn.IFNA(IF(BF$3="Productivity",
INDEX('Productivity Dump'!$E$4:$AJ$500,
MATCH($A113,'Productivity Dump'!$A$4:$A$500,0),
MATCH(BF$2,'Productivity Dump'!$E$3:$AJ$3,0)
),
IF(BF$3="Attendance",
INDEX('Attendance Dump'!$E$2:$AI$400,
MATCH($A113,'Attendance Dump'!$B$2:$B$400,0),
MATCH(BF$2,'Attendance Dump'!$E$1:$AI$1,0)
),
INDEX('Active Hour''s Dump'!$D$3:$AH$337,
MATCH($C113,'Active Hour''s Dump'!$A$3:$A$337,0),
MATCH(BF$2,'Active Hour''s Dump'!$D$2:$AH$2,0)
))),"")</f>
        <v>3.0833333333333299</v>
      </c>
      <c r="BG113" s="13">
        <f>_xlfn.IFNA(IF(BG$3="Productivity",
INDEX('Productivity Dump'!$E$4:$AJ$500,
MATCH($A113,'Productivity Dump'!$A$4:$A$500,0),
MATCH(BG$2,'Productivity Dump'!$E$3:$AJ$3,0)
),
IF(BG$3="Attendance",
INDEX('Attendance Dump'!$E$2:$AI$400,
MATCH($A113,'Attendance Dump'!$B$2:$B$400,0),
MATCH(BG$2,'Attendance Dump'!$E$1:$AI$1,0)
),
INDEX('Active Hour''s Dump'!$D$3:$AH$337,
MATCH($C113,'Active Hour''s Dump'!$A$3:$A$337,0),
MATCH(BG$2,'Active Hour''s Dump'!$D$2:$AH$2,0)
))),"")</f>
        <v>0</v>
      </c>
      <c r="BH113" s="13" t="str">
        <f>_xlfn.IFNA(IF(BH$3="Productivity",
INDEX('Productivity Dump'!$E$4:$AJ$500,
MATCH($A113,'Productivity Dump'!$A$4:$A$500,0),
MATCH(BH$2,'Productivity Dump'!$E$3:$AJ$3,0)
),
IF(BH$3="Attendance",
INDEX('Attendance Dump'!$E$2:$AI$400,
MATCH($A113,'Attendance Dump'!$B$2:$B$400,0),
MATCH(BH$2,'Attendance Dump'!$E$1:$AI$1,0)
),
INDEX('Active Hour''s Dump'!$D$3:$AH$337,
MATCH($C113,'Active Hour''s Dump'!$A$3:$A$337,0),
MATCH(BH$2,'Active Hour''s Dump'!$D$2:$AH$2,0)
))),"")</f>
        <v>WO</v>
      </c>
      <c r="BI113" s="54">
        <f>_xlfn.IFNA(IF(BI$3="Productivity",
INDEX('Productivity Dump'!$E$4:$AJ$500,
MATCH($A113,'Productivity Dump'!$A$4:$A$500,0),
MATCH(BI$2,'Productivity Dump'!$E$3:$AJ$3,0)
),
IF(BI$3="Attendance",
INDEX('Attendance Dump'!$E$2:$AI$400,
MATCH($A113,'Attendance Dump'!$B$2:$B$400,0),
MATCH(BI$2,'Attendance Dump'!$E$1:$AI$1,0)
),
INDEX('Active Hour''s Dump'!$D$3:$AH$337,
MATCH($C113,'Active Hour''s Dump'!$A$3:$A$337,0),
MATCH(BI$2,'Active Hour''s Dump'!$D$2:$AH$2,0)
))),"")</f>
        <v>0</v>
      </c>
      <c r="BJ113" s="13">
        <f>_xlfn.IFNA(IF(BJ$3="Productivity",
INDEX('Productivity Dump'!$E$4:$AJ$500,
MATCH($A113,'Productivity Dump'!$A$4:$A$500,0),
MATCH(BJ$2,'Productivity Dump'!$E$3:$AJ$3,0)
),
IF(BJ$3="Attendance",
INDEX('Attendance Dump'!$E$2:$AI$400,
MATCH($A113,'Attendance Dump'!$B$2:$B$400,0),
MATCH(BJ$2,'Attendance Dump'!$E$1:$AI$1,0)
),
INDEX('Active Hour''s Dump'!$D$3:$AH$337,
MATCH($C113,'Active Hour''s Dump'!$A$3:$A$337,0),
MATCH(BJ$2,'Active Hour''s Dump'!$D$2:$AH$2,0)
))),"")</f>
        <v>506.69300000000004</v>
      </c>
      <c r="BK113" s="13" t="str">
        <f>_xlfn.IFNA(IF(BK$3="Productivity",
INDEX('Productivity Dump'!$E$4:$AJ$500,
MATCH($A113,'Productivity Dump'!$A$4:$A$500,0),
MATCH(BK$2,'Productivity Dump'!$E$3:$AJ$3,0)
),
IF(BK$3="Attendance",
INDEX('Attendance Dump'!$E$2:$AI$400,
MATCH($A113,'Attendance Dump'!$B$2:$B$400,0),
MATCH(BK$2,'Attendance Dump'!$E$1:$AI$1,0)
),
INDEX('Active Hour''s Dump'!$D$3:$AH$337,
MATCH($C113,'Active Hour''s Dump'!$A$3:$A$337,0),
MATCH(BK$2,'Active Hour''s Dump'!$D$2:$AH$2,0)
))),"")</f>
        <v>P</v>
      </c>
      <c r="BL113" s="54">
        <f>_xlfn.IFNA(IF(BL$3="Productivity",
INDEX('Productivity Dump'!$E$4:$AJ$500,
MATCH($A113,'Productivity Dump'!$A$4:$A$500,0),
MATCH(BL$2,'Productivity Dump'!$E$3:$AJ$3,0)
),
IF(BL$3="Attendance",
INDEX('Attendance Dump'!$E$2:$AI$400,
MATCH($A113,'Attendance Dump'!$B$2:$B$400,0),
MATCH(BL$2,'Attendance Dump'!$E$1:$AI$1,0)
),
INDEX('Active Hour''s Dump'!$D$3:$AH$337,
MATCH($C113,'Active Hour''s Dump'!$A$3:$A$337,0),
MATCH(BL$2,'Active Hour''s Dump'!$D$2:$AH$2,0)
))),"")</f>
        <v>3.1666666666666701</v>
      </c>
      <c r="BM113" s="13">
        <f>_xlfn.IFNA(IF(BM$3="Productivity",
INDEX('Productivity Dump'!$E$4:$AJ$500,
MATCH($A113,'Productivity Dump'!$A$4:$A$500,0),
MATCH(BM$2,'Productivity Dump'!$E$3:$AJ$3,0)
),
IF(BM$3="Attendance",
INDEX('Attendance Dump'!$E$2:$AI$400,
MATCH($A113,'Attendance Dump'!$B$2:$B$400,0),
MATCH(BM$2,'Attendance Dump'!$E$1:$AI$1,0)
),
INDEX('Active Hour''s Dump'!$D$3:$AH$337,
MATCH($C113,'Active Hour''s Dump'!$A$3:$A$337,0),
MATCH(BM$2,'Active Hour''s Dump'!$D$2:$AH$2,0)
))),"")</f>
        <v>1005.433</v>
      </c>
      <c r="BN113" s="13" t="str">
        <f>_xlfn.IFNA(IF(BN$3="Productivity",
INDEX('Productivity Dump'!$E$4:$AJ$500,
MATCH($A113,'Productivity Dump'!$A$4:$A$500,0),
MATCH(BN$2,'Productivity Dump'!$E$3:$AJ$3,0)
),
IF(BN$3="Attendance",
INDEX('Attendance Dump'!$E$2:$AI$400,
MATCH($A113,'Attendance Dump'!$B$2:$B$400,0),
MATCH(BN$2,'Attendance Dump'!$E$1:$AI$1,0)
),
INDEX('Active Hour''s Dump'!$D$3:$AH$337,
MATCH($C113,'Active Hour''s Dump'!$A$3:$A$337,0),
MATCH(BN$2,'Active Hour''s Dump'!$D$2:$AH$2,0)
))),"")</f>
        <v>P</v>
      </c>
      <c r="BO113" s="54">
        <f>_xlfn.IFNA(IF(BO$3="Productivity",
INDEX('Productivity Dump'!$E$4:$AJ$500,
MATCH($A113,'Productivity Dump'!$A$4:$A$500,0),
MATCH(BO$2,'Productivity Dump'!$E$3:$AJ$3,0)
),
IF(BO$3="Attendance",
INDEX('Attendance Dump'!$E$2:$AI$400,
MATCH($A113,'Attendance Dump'!$B$2:$B$400,0),
MATCH(BO$2,'Attendance Dump'!$E$1:$AI$1,0)
),
INDEX('Active Hour''s Dump'!$D$3:$AH$337,
MATCH($C113,'Active Hour''s Dump'!$A$3:$A$337,0),
MATCH(BO$2,'Active Hour''s Dump'!$D$2:$AH$2,0)
))),"")</f>
        <v>5.8333333333333304</v>
      </c>
      <c r="BP113" s="13">
        <f>_xlfn.IFNA(IF(BP$3="Productivity",
INDEX('Productivity Dump'!$E$4:$AJ$500,
MATCH($A113,'Productivity Dump'!$A$4:$A$500,0),
MATCH(BP$2,'Productivity Dump'!$E$3:$AJ$3,0)
),
IF(BP$3="Attendance",
INDEX('Attendance Dump'!$E$2:$AI$400,
MATCH($A113,'Attendance Dump'!$B$2:$B$400,0),
MATCH(BP$2,'Attendance Dump'!$E$1:$AI$1,0)
),
INDEX('Active Hour''s Dump'!$D$3:$AH$337,
MATCH($C113,'Active Hour''s Dump'!$A$3:$A$337,0),
MATCH(BP$2,'Active Hour''s Dump'!$D$2:$AH$2,0)
))),"")</f>
        <v>715.17099999999994</v>
      </c>
      <c r="BQ113" s="13" t="str">
        <f>_xlfn.IFNA(IF(BQ$3="Productivity",
INDEX('Productivity Dump'!$E$4:$AJ$500,
MATCH($A113,'Productivity Dump'!$A$4:$A$500,0),
MATCH(BQ$2,'Productivity Dump'!$E$3:$AJ$3,0)
),
IF(BQ$3="Attendance",
INDEX('Attendance Dump'!$E$2:$AI$400,
MATCH($A113,'Attendance Dump'!$B$2:$B$400,0),
MATCH(BQ$2,'Attendance Dump'!$E$1:$AI$1,0)
),
INDEX('Active Hour''s Dump'!$D$3:$AH$337,
MATCH($C113,'Active Hour''s Dump'!$A$3:$A$337,0),
MATCH(BQ$2,'Active Hour''s Dump'!$D$2:$AH$2,0)
))),"")</f>
        <v>P</v>
      </c>
      <c r="BR113" s="54">
        <f>_xlfn.IFNA(IF(BR$3="Productivity",
INDEX('Productivity Dump'!$E$4:$AJ$500,
MATCH($A113,'Productivity Dump'!$A$4:$A$500,0),
MATCH(BR$2,'Productivity Dump'!$E$3:$AJ$3,0)
),
IF(BR$3="Attendance",
INDEX('Attendance Dump'!$E$2:$AI$400,
MATCH($A113,'Attendance Dump'!$B$2:$B$400,0),
MATCH(BR$2,'Attendance Dump'!$E$1:$AI$1,0)
),
INDEX('Active Hour''s Dump'!$D$3:$AH$337,
MATCH($C113,'Active Hour''s Dump'!$A$3:$A$337,0),
MATCH(BR$2,'Active Hour''s Dump'!$D$2:$AH$2,0)
))),"")</f>
        <v>4.75</v>
      </c>
      <c r="BS113" s="13">
        <f>_xlfn.IFNA(IF(BS$3="Productivity",
INDEX('Productivity Dump'!$E$4:$AJ$500,
MATCH($A113,'Productivity Dump'!$A$4:$A$500,0),
MATCH(BS$2,'Productivity Dump'!$E$3:$AJ$3,0)
),
IF(BS$3="Attendance",
INDEX('Attendance Dump'!$E$2:$AI$400,
MATCH($A113,'Attendance Dump'!$B$2:$B$400,0),
MATCH(BS$2,'Attendance Dump'!$E$1:$AI$1,0)
),
INDEX('Active Hour''s Dump'!$D$3:$AH$337,
MATCH($C113,'Active Hour''s Dump'!$A$3:$A$337,0),
MATCH(BS$2,'Active Hour''s Dump'!$D$2:$AH$2,0)
))),"")</f>
        <v>1546.712</v>
      </c>
      <c r="BT113" s="13" t="str">
        <f>_xlfn.IFNA(IF(BT$3="Productivity",
INDEX('Productivity Dump'!$E$4:$AJ$500,
MATCH($A113,'Productivity Dump'!$A$4:$A$500,0),
MATCH(BT$2,'Productivity Dump'!$E$3:$AJ$3,0)
),
IF(BT$3="Attendance",
INDEX('Attendance Dump'!$E$2:$AI$400,
MATCH($A113,'Attendance Dump'!$B$2:$B$400,0),
MATCH(BT$2,'Attendance Dump'!$E$1:$AI$1,0)
),
INDEX('Active Hour''s Dump'!$D$3:$AH$337,
MATCH($C113,'Active Hour''s Dump'!$A$3:$A$337,0),
MATCH(BT$2,'Active Hour''s Dump'!$D$2:$AH$2,0)
))),"")</f>
        <v>H(P)</v>
      </c>
      <c r="BU113" s="54">
        <f>_xlfn.IFNA(IF(BU$3="Productivity",
INDEX('Productivity Dump'!$E$4:$AJ$500,
MATCH($A113,'Productivity Dump'!$A$4:$A$500,0),
MATCH(BU$2,'Productivity Dump'!$E$3:$AJ$3,0)
),
IF(BU$3="Attendance",
INDEX('Attendance Dump'!$E$2:$AI$400,
MATCH($A113,'Attendance Dump'!$B$2:$B$400,0),
MATCH(BU$2,'Attendance Dump'!$E$1:$AI$1,0)
),
INDEX('Active Hour''s Dump'!$D$3:$AH$337,
MATCH($C113,'Active Hour''s Dump'!$A$3:$A$337,0),
MATCH(BU$2,'Active Hour''s Dump'!$D$2:$AH$2,0)
))),"")</f>
        <v>8.25</v>
      </c>
      <c r="BV113" s="13">
        <f>_xlfn.IFNA(IF(BV$3="Productivity",
INDEX('Productivity Dump'!$E$4:$AJ$500,
MATCH($A113,'Productivity Dump'!$A$4:$A$500,0),
MATCH(BV$2,'Productivity Dump'!$E$3:$AJ$3,0)
),
IF(BV$3="Attendance",
INDEX('Attendance Dump'!$E$2:$AI$400,
MATCH($A113,'Attendance Dump'!$B$2:$B$400,0),
MATCH(BV$2,'Attendance Dump'!$E$1:$AI$1,0)
),
INDEX('Active Hour''s Dump'!$D$3:$AH$337,
MATCH($C113,'Active Hour''s Dump'!$A$3:$A$337,0),
MATCH(BV$2,'Active Hour''s Dump'!$D$2:$AH$2,0)
))),"")</f>
        <v>912.69500000000016</v>
      </c>
      <c r="BW113" s="13" t="str">
        <f>_xlfn.IFNA(IF(BW$3="Productivity",
INDEX('Productivity Dump'!$E$4:$AJ$500,
MATCH($A113,'Productivity Dump'!$A$4:$A$500,0),
MATCH(BW$2,'Productivity Dump'!$E$3:$AJ$3,0)
),
IF(BW$3="Attendance",
INDEX('Attendance Dump'!$E$2:$AI$400,
MATCH($A113,'Attendance Dump'!$B$2:$B$400,0),
MATCH(BW$2,'Attendance Dump'!$E$1:$AI$1,0)
),
INDEX('Active Hour''s Dump'!$D$3:$AH$337,
MATCH($C113,'Active Hour''s Dump'!$A$3:$A$337,0),
MATCH(BW$2,'Active Hour''s Dump'!$D$2:$AH$2,0)
))),"")</f>
        <v>P</v>
      </c>
      <c r="BX113" s="54">
        <f>_xlfn.IFNA(IF(BX$3="Productivity",
INDEX('Productivity Dump'!$E$4:$AJ$500,
MATCH($A113,'Productivity Dump'!$A$4:$A$500,0),
MATCH(BX$2,'Productivity Dump'!$E$3:$AJ$3,0)
),
IF(BX$3="Attendance",
INDEX('Attendance Dump'!$E$2:$AI$400,
MATCH($A113,'Attendance Dump'!$B$2:$B$400,0),
MATCH(BX$2,'Attendance Dump'!$E$1:$AI$1,0)
),
INDEX('Active Hour''s Dump'!$D$3:$AH$337,
MATCH($C113,'Active Hour''s Dump'!$A$3:$A$337,0),
MATCH(BX$2,'Active Hour''s Dump'!$D$2:$AH$2,0)
))),"")</f>
        <v>5.3333333333333304</v>
      </c>
      <c r="BY113" s="13">
        <f>_xlfn.IFNA(IF(BY$3="Productivity",
INDEX('Productivity Dump'!$E$4:$AJ$500,
MATCH($A113,'Productivity Dump'!$A$4:$A$500,0),
MATCH(BY$2,'Productivity Dump'!$E$3:$AJ$3,0)
),
IF(BY$3="Attendance",
INDEX('Attendance Dump'!$E$2:$AI$400,
MATCH($A113,'Attendance Dump'!$B$2:$B$400,0),
MATCH(BY$2,'Attendance Dump'!$E$1:$AI$1,0)
),
INDEX('Active Hour''s Dump'!$D$3:$AH$337,
MATCH($C113,'Active Hour''s Dump'!$A$3:$A$337,0),
MATCH(BY$2,'Active Hour''s Dump'!$D$2:$AH$2,0)
))),"")</f>
        <v>0</v>
      </c>
      <c r="BZ113" s="13" t="str">
        <f>_xlfn.IFNA(IF(BZ$3="Productivity",
INDEX('Productivity Dump'!$E$4:$AJ$500,
MATCH($A113,'Productivity Dump'!$A$4:$A$500,0),
MATCH(BZ$2,'Productivity Dump'!$E$3:$AJ$3,0)
),
IF(BZ$3="Attendance",
INDEX('Attendance Dump'!$E$2:$AI$400,
MATCH($A113,'Attendance Dump'!$B$2:$B$400,0),
MATCH(BZ$2,'Attendance Dump'!$E$1:$AI$1,0)
),
INDEX('Active Hour''s Dump'!$D$3:$AH$337,
MATCH($C113,'Active Hour''s Dump'!$A$3:$A$337,0),
MATCH(BZ$2,'Active Hour''s Dump'!$D$2:$AH$2,0)
))),"")</f>
        <v>P</v>
      </c>
      <c r="CA113" s="54">
        <f>_xlfn.IFNA(IF(CA$3="Productivity",
INDEX('Productivity Dump'!$E$4:$AJ$500,
MATCH($A113,'Productivity Dump'!$A$4:$A$500,0),
MATCH(CA$2,'Productivity Dump'!$E$3:$AJ$3,0)
),
IF(CA$3="Attendance",
INDEX('Attendance Dump'!$E$2:$AI$400,
MATCH($A113,'Attendance Dump'!$B$2:$B$400,0),
MATCH(CA$2,'Attendance Dump'!$E$1:$AI$1,0)
),
INDEX('Active Hour''s Dump'!$D$3:$AH$337,
MATCH($C113,'Active Hour''s Dump'!$A$3:$A$337,0),
MATCH(CA$2,'Active Hour''s Dump'!$D$2:$AH$2,0)
))),"")</f>
        <v>0</v>
      </c>
      <c r="CB113" s="13">
        <f>_xlfn.IFNA(IF(CB$3="Productivity",
INDEX('Productivity Dump'!$E$4:$AJ$500,
MATCH($A113,'Productivity Dump'!$A$4:$A$500,0),
MATCH(CB$2,'Productivity Dump'!$E$3:$AJ$3,0)
),
IF(CB$3="Attendance",
INDEX('Attendance Dump'!$E$2:$AI$400,
MATCH($A113,'Attendance Dump'!$B$2:$B$400,0),
MATCH(CB$2,'Attendance Dump'!$E$1:$AI$1,0)
),
INDEX('Active Hour''s Dump'!$D$3:$AH$337,
MATCH($C113,'Active Hour''s Dump'!$A$3:$A$337,0),
MATCH(CB$2,'Active Hour''s Dump'!$D$2:$AH$2,0)
))),"")</f>
        <v>0</v>
      </c>
      <c r="CC113" s="13" t="str">
        <f>_xlfn.IFNA(IF(CC$3="Productivity",
INDEX('Productivity Dump'!$E$4:$AJ$500,
MATCH($A113,'Productivity Dump'!$A$4:$A$500,0),
MATCH(CC$2,'Productivity Dump'!$E$3:$AJ$3,0)
),
IF(CC$3="Attendance",
INDEX('Attendance Dump'!$E$2:$AI$400,
MATCH($A113,'Attendance Dump'!$B$2:$B$400,0),
MATCH(CC$2,'Attendance Dump'!$E$1:$AI$1,0)
),
INDEX('Active Hour''s Dump'!$D$3:$AH$337,
MATCH($C113,'Active Hour''s Dump'!$A$3:$A$337,0),
MATCH(CC$2,'Active Hour''s Dump'!$D$2:$AH$2,0)
))),"")</f>
        <v>WO</v>
      </c>
      <c r="CD113" s="54">
        <f>_xlfn.IFNA(IF(CD$3="Productivity",
INDEX('Productivity Dump'!$E$4:$AJ$500,
MATCH($A113,'Productivity Dump'!$A$4:$A$500,0),
MATCH(CD$2,'Productivity Dump'!$E$3:$AJ$3,0)
),
IF(CD$3="Attendance",
INDEX('Attendance Dump'!$E$2:$AI$400,
MATCH($A113,'Attendance Dump'!$B$2:$B$400,0),
MATCH(CD$2,'Attendance Dump'!$E$1:$AI$1,0)
),
INDEX('Active Hour''s Dump'!$D$3:$AH$337,
MATCH($C113,'Active Hour''s Dump'!$A$3:$A$337,0),
MATCH(CD$2,'Active Hour''s Dump'!$D$2:$AH$2,0)
))),"")</f>
        <v>0</v>
      </c>
      <c r="CE113" s="13">
        <f>_xlfn.IFNA(IF(CE$3="Productivity",
INDEX('Productivity Dump'!$E$4:$AJ$500,
MATCH($A113,'Productivity Dump'!$A$4:$A$500,0),
MATCH(CE$2,'Productivity Dump'!$E$3:$AJ$3,0)
),
IF(CE$3="Attendance",
INDEX('Attendance Dump'!$E$2:$AI$400,
MATCH($A113,'Attendance Dump'!$B$2:$B$400,0),
MATCH(CE$2,'Attendance Dump'!$E$1:$AI$1,0)
),
INDEX('Active Hour''s Dump'!$D$3:$AH$337,
MATCH($C113,'Active Hour''s Dump'!$A$3:$A$337,0),
MATCH(CE$2,'Active Hour''s Dump'!$D$2:$AH$2,0)
))),"")</f>
        <v>1476.9299999999998</v>
      </c>
      <c r="CF113" s="13" t="str">
        <f>_xlfn.IFNA(IF(CF$3="Productivity",
INDEX('Productivity Dump'!$E$4:$AJ$500,
MATCH($A113,'Productivity Dump'!$A$4:$A$500,0),
MATCH(CF$2,'Productivity Dump'!$E$3:$AJ$3,0)
),
IF(CF$3="Attendance",
INDEX('Attendance Dump'!$E$2:$AI$400,
MATCH($A113,'Attendance Dump'!$B$2:$B$400,0),
MATCH(CF$2,'Attendance Dump'!$E$1:$AI$1,0)
),
INDEX('Active Hour''s Dump'!$D$3:$AH$337,
MATCH($C113,'Active Hour''s Dump'!$A$3:$A$337,0),
MATCH(CF$2,'Active Hour''s Dump'!$D$2:$AH$2,0)
))),"")</f>
        <v>P</v>
      </c>
      <c r="CG113" s="54">
        <f>_xlfn.IFNA(IF(CG$3="Productivity",
INDEX('Productivity Dump'!$E$4:$AJ$500,
MATCH($A113,'Productivity Dump'!$A$4:$A$500,0),
MATCH(CG$2,'Productivity Dump'!$E$3:$AJ$3,0)
),
IF(CG$3="Attendance",
INDEX('Attendance Dump'!$E$2:$AI$400,
MATCH($A113,'Attendance Dump'!$B$2:$B$400,0),
MATCH(CG$2,'Attendance Dump'!$E$1:$AI$1,0)
),
INDEX('Active Hour''s Dump'!$D$3:$AH$337,
MATCH($C113,'Active Hour''s Dump'!$A$3:$A$337,0),
MATCH(CG$2,'Active Hour''s Dump'!$D$2:$AH$2,0)
))),"")</f>
        <v>6.8333333333333304</v>
      </c>
      <c r="CH113" s="13">
        <f>_xlfn.IFNA(IF(CH$3="Productivity",
INDEX('Productivity Dump'!$E$4:$AJ$500,
MATCH($A113,'Productivity Dump'!$A$4:$A$500,0),
MATCH(CH$2,'Productivity Dump'!$E$3:$AJ$3,0)
),
IF(CH$3="Attendance",
INDEX('Attendance Dump'!$E$2:$AI$400,
MATCH($A113,'Attendance Dump'!$B$2:$B$400,0),
MATCH(CH$2,'Attendance Dump'!$E$1:$AI$1,0)
),
INDEX('Active Hour''s Dump'!$D$3:$AH$337,
MATCH($C113,'Active Hour''s Dump'!$A$3:$A$337,0),
MATCH(CH$2,'Active Hour''s Dump'!$D$2:$AH$2,0)
))),"")</f>
        <v>1670.684</v>
      </c>
      <c r="CI113" s="13" t="str">
        <f>_xlfn.IFNA(IF(CI$3="Productivity",
INDEX('Productivity Dump'!$E$4:$AJ$500,
MATCH($A113,'Productivity Dump'!$A$4:$A$500,0),
MATCH(CI$2,'Productivity Dump'!$E$3:$AJ$3,0)
),
IF(CI$3="Attendance",
INDEX('Attendance Dump'!$E$2:$AI$400,
MATCH($A113,'Attendance Dump'!$B$2:$B$400,0),
MATCH(CI$2,'Attendance Dump'!$E$1:$AI$1,0)
),
INDEX('Active Hour''s Dump'!$D$3:$AH$337,
MATCH($C113,'Active Hour''s Dump'!$A$3:$A$337,0),
MATCH(CI$2,'Active Hour''s Dump'!$D$2:$AH$2,0)
))),"")</f>
        <v>P</v>
      </c>
      <c r="CJ113" s="54">
        <f>_xlfn.IFNA(IF(CJ$3="Productivity",
INDEX('Productivity Dump'!$E$4:$AJ$500,
MATCH($A113,'Productivity Dump'!$A$4:$A$500,0),
MATCH(CJ$2,'Productivity Dump'!$E$3:$AJ$3,0)
),
IF(CJ$3="Attendance",
INDEX('Attendance Dump'!$E$2:$AI$400,
MATCH($A113,'Attendance Dump'!$B$2:$B$400,0),
MATCH(CJ$2,'Attendance Dump'!$E$1:$AI$1,0)
),
INDEX('Active Hour''s Dump'!$D$3:$AH$337,
MATCH($C113,'Active Hour''s Dump'!$A$3:$A$337,0),
MATCH(CJ$2,'Active Hour''s Dump'!$D$2:$AH$2,0)
))),"")</f>
        <v>7.3333333333333304</v>
      </c>
      <c r="CK113" s="13">
        <f>_xlfn.IFNA(IF(CK$3="Productivity",
INDEX('Productivity Dump'!$E$4:$AJ$500,
MATCH($A113,'Productivity Dump'!$A$4:$A$500,0),
MATCH(CK$2,'Productivity Dump'!$E$3:$AJ$3,0)
),
IF(CK$3="Attendance",
INDEX('Attendance Dump'!$E$2:$AI$400,
MATCH($A113,'Attendance Dump'!$B$2:$B$400,0),
MATCH(CK$2,'Attendance Dump'!$E$1:$AI$1,0)
),
INDEX('Active Hour''s Dump'!$D$3:$AH$337,
MATCH($C113,'Active Hour''s Dump'!$A$3:$A$337,0),
MATCH(CK$2,'Active Hour''s Dump'!$D$2:$AH$2,0)
))),"")</f>
        <v>1538.0389999999995</v>
      </c>
      <c r="CL113" s="13" t="str">
        <f>_xlfn.IFNA(IF(CL$3="Productivity",
INDEX('Productivity Dump'!$E$4:$AJ$500,
MATCH($A113,'Productivity Dump'!$A$4:$A$500,0),
MATCH(CL$2,'Productivity Dump'!$E$3:$AJ$3,0)
),
IF(CL$3="Attendance",
INDEX('Attendance Dump'!$E$2:$AI$400,
MATCH($A113,'Attendance Dump'!$B$2:$B$400,0),
MATCH(CL$2,'Attendance Dump'!$E$1:$AI$1,0)
),
INDEX('Active Hour''s Dump'!$D$3:$AH$337,
MATCH($C113,'Active Hour''s Dump'!$A$3:$A$337,0),
MATCH(CL$2,'Active Hour''s Dump'!$D$2:$AH$2,0)
))),"")</f>
        <v>P</v>
      </c>
      <c r="CM113" s="54">
        <f>_xlfn.IFNA(IF(CM$3="Productivity",
INDEX('Productivity Dump'!$E$4:$AJ$500,
MATCH($A113,'Productivity Dump'!$A$4:$A$500,0),
MATCH(CM$2,'Productivity Dump'!$E$3:$AJ$3,0)
),
IF(CM$3="Attendance",
INDEX('Attendance Dump'!$E$2:$AI$400,
MATCH($A113,'Attendance Dump'!$B$2:$B$400,0),
MATCH(CM$2,'Attendance Dump'!$E$1:$AI$1,0)
),
INDEX('Active Hour''s Dump'!$D$3:$AH$337,
MATCH($C113,'Active Hour''s Dump'!$A$3:$A$337,0),
MATCH(CM$2,'Active Hour''s Dump'!$D$2:$AH$2,0)
))),"")</f>
        <v>9.0833333333333304</v>
      </c>
      <c r="CN113" s="13">
        <f>_xlfn.IFNA(IF(CN$3="Productivity",
INDEX('Productivity Dump'!$E$4:$AJ$500,
MATCH($A113,'Productivity Dump'!$A$4:$A$500,0),
MATCH(CN$2,'Productivity Dump'!$E$3:$AJ$3,0)
),
IF(CN$3="Attendance",
INDEX('Attendance Dump'!$E$2:$AI$400,
MATCH($A113,'Attendance Dump'!$B$2:$B$400,0),
MATCH(CN$2,'Attendance Dump'!$E$1:$AI$1,0)
),
INDEX('Active Hour''s Dump'!$D$3:$AH$337,
MATCH($C113,'Active Hour''s Dump'!$A$3:$A$337,0),
MATCH(CN$2,'Active Hour''s Dump'!$D$2:$AH$2,0)
))),"")</f>
        <v>0</v>
      </c>
      <c r="CO113" s="13">
        <f>_xlfn.IFNA(IF(CO$3="Productivity",
INDEX('Productivity Dump'!$E$4:$AJ$500,
MATCH($A113,'Productivity Dump'!$A$4:$A$500,0),
MATCH(CO$2,'Productivity Dump'!$E$3:$AJ$3,0)
),
IF(CO$3="Attendance",
INDEX('Attendance Dump'!$E$2:$AI$400,
MATCH($A113,'Attendance Dump'!$B$2:$B$400,0),
MATCH(CO$2,'Attendance Dump'!$E$1:$AI$1,0)
),
INDEX('Active Hour''s Dump'!$D$3:$AH$337,
MATCH($C113,'Active Hour''s Dump'!$A$3:$A$337,0),
MATCH(CO$2,'Active Hour''s Dump'!$D$2:$AH$2,0)
))),"")</f>
        <v>0</v>
      </c>
      <c r="CP113" s="54">
        <f>_xlfn.IFNA(IF(CP$3="Productivity",
INDEX('Productivity Dump'!$E$4:$AJ$500,
MATCH($A113,'Productivity Dump'!$A$4:$A$500,0),
MATCH(CP$2,'Productivity Dump'!$E$3:$AJ$3,0)
),
IF(CP$3="Attendance",
INDEX('Attendance Dump'!$E$2:$AI$400,
MATCH($A113,'Attendance Dump'!$B$2:$B$400,0),
MATCH(CP$2,'Attendance Dump'!$E$1:$AI$1,0)
),
INDEX('Active Hour''s Dump'!$D$3:$AH$337,
MATCH($C113,'Active Hour''s Dump'!$A$3:$A$337,0),
MATCH(CP$2,'Active Hour''s Dump'!$D$2:$AH$2,0)
))),"")</f>
        <v>0</v>
      </c>
      <c r="CQ113" s="13">
        <f>_xlfn.IFNA(IF(CQ$3="Productivity",
INDEX('Productivity Dump'!$E$4:$AJ$500,
MATCH($A113,'Productivity Dump'!$A$4:$A$500,0),
MATCH(CQ$2,'Productivity Dump'!$E$3:$AJ$3,0)
),
IF(CQ$3="Attendance",
INDEX('Attendance Dump'!$E$2:$AI$400,
MATCH($A113,'Attendance Dump'!$B$2:$B$400,0),
MATCH(CQ$2,'Attendance Dump'!$E$1:$AI$1,0)
),
INDEX('Active Hour''s Dump'!$D$3:$AH$337,
MATCH($C113,'Active Hour''s Dump'!$A$3:$A$337,0),
MATCH(CQ$2,'Active Hour''s Dump'!$D$2:$AH$2,0)
))),"")</f>
        <v>0</v>
      </c>
      <c r="CR113" s="13">
        <f>_xlfn.IFNA(IF(CR$3="Productivity",
INDEX('Productivity Dump'!$E$4:$AJ$500,
MATCH($A113,'Productivity Dump'!$A$4:$A$500,0),
MATCH(CR$2,'Productivity Dump'!$E$3:$AJ$3,0)
),
IF(CR$3="Attendance",
INDEX('Attendance Dump'!$E$2:$AI$400,
MATCH($A113,'Attendance Dump'!$B$2:$B$400,0),
MATCH(CR$2,'Attendance Dump'!$E$1:$AI$1,0)
),
INDEX('Active Hour''s Dump'!$D$3:$AH$337,
MATCH($C113,'Active Hour''s Dump'!$A$3:$A$337,0),
MATCH(CR$2,'Active Hour''s Dump'!$D$2:$AH$2,0)
))),"")</f>
        <v>0</v>
      </c>
      <c r="CS113" s="54">
        <f>_xlfn.IFNA(IF(CS$3="Productivity",
INDEX('Productivity Dump'!$E$4:$AJ$500,
MATCH($A113,'Productivity Dump'!$A$4:$A$500,0),
MATCH(CS$2,'Productivity Dump'!$E$3:$AJ$3,0)
),
IF(CS$3="Attendance",
INDEX('Attendance Dump'!$E$2:$AI$400,
MATCH($A113,'Attendance Dump'!$B$2:$B$400,0),
MATCH(CS$2,'Attendance Dump'!$E$1:$AI$1,0)
),
INDEX('Active Hour''s Dump'!$D$3:$AH$337,
MATCH($C113,'Active Hour''s Dump'!$A$3:$A$337,0),
MATCH(CS$2,'Active Hour''s Dump'!$D$2:$AH$2,0)
))),"")</f>
        <v>0</v>
      </c>
      <c r="CT113" s="13">
        <f>_xlfn.IFNA(IF(CT$3="Productivity",
INDEX('Productivity Dump'!$E$4:$AJ$500,
MATCH($A113,'Productivity Dump'!$A$4:$A$500,0),
MATCH(CT$2,'Productivity Dump'!$E$3:$AJ$3,0)
),
IF(CT$3="Attendance",
INDEX('Attendance Dump'!$E$2:$AI$400,
MATCH($A113,'Attendance Dump'!$B$2:$B$400,0),
MATCH(CT$2,'Attendance Dump'!$E$1:$AI$1,0)
),
INDEX('Active Hour''s Dump'!$D$3:$AH$337,
MATCH($C113,'Active Hour''s Dump'!$A$3:$A$337,0),
MATCH(CT$2,'Active Hour''s Dump'!$D$2:$AH$2,0)
))),"")</f>
        <v>0</v>
      </c>
      <c r="CU113" s="13">
        <f>_xlfn.IFNA(IF(CU$3="Productivity",
INDEX('Productivity Dump'!$E$4:$AJ$500,
MATCH($A113,'Productivity Dump'!$A$4:$A$500,0),
MATCH(CU$2,'Productivity Dump'!$E$3:$AJ$3,0)
),
IF(CU$3="Attendance",
INDEX('Attendance Dump'!$E$2:$AI$400,
MATCH($A113,'Attendance Dump'!$B$2:$B$400,0),
MATCH(CU$2,'Attendance Dump'!$E$1:$AI$1,0)
),
INDEX('Active Hour''s Dump'!$D$3:$AH$337,
MATCH($C113,'Active Hour''s Dump'!$A$3:$A$337,0),
MATCH(CU$2,'Active Hour''s Dump'!$D$2:$AH$2,0)
))),"")</f>
        <v>0</v>
      </c>
      <c r="CV113" s="54">
        <f>_xlfn.IFNA(IF(CV$3="Productivity",
INDEX('Productivity Dump'!$E$4:$AJ$500,
MATCH($A113,'Productivity Dump'!$A$4:$A$500,0),
MATCH(CV$2,'Productivity Dump'!$E$3:$AJ$3,0)
),
IF(CV$3="Attendance",
INDEX('Attendance Dump'!$E$2:$AI$400,
MATCH($A113,'Attendance Dump'!$B$2:$B$400,0),
MATCH(CV$2,'Attendance Dump'!$E$1:$AI$1,0)
),
INDEX('Active Hour''s Dump'!$D$3:$AH$337,
MATCH($C113,'Active Hour''s Dump'!$A$3:$A$337,0),
MATCH(CV$2,'Active Hour''s Dump'!$D$2:$AH$2,0)
))),"")</f>
        <v>0</v>
      </c>
      <c r="CW113" s="13"/>
      <c r="CX113" s="13"/>
      <c r="CY113" s="54"/>
      <c r="DA113" s="57">
        <f t="shared" si="75"/>
        <v>139.33333333333334</v>
      </c>
      <c r="DB113" s="35">
        <f t="shared" ref="DB113:DB171" si="76">SUMIFS($H113:$CY113,$H$3:$CY$3,"Productivity")</f>
        <v>24070.405000000002</v>
      </c>
      <c r="DC113" s="35">
        <f t="shared" si="71"/>
        <v>0</v>
      </c>
      <c r="DD113" s="35">
        <f t="shared" ca="1" si="74"/>
        <v>0</v>
      </c>
      <c r="DF113" s="32" cm="1">
        <f t="array" ref="DF113">SUMPRODUCT(
    (MOD(COLUMN(H113:CV113) - COLUMN(H113), 3) = 0) *
    (H113:CV113 = 0) *
    (I113:CW113 = "P") *
    (COUNTIF(UKHoliday, H$2:CV$2) = 0)
)</f>
        <v>1</v>
      </c>
      <c r="DG113" s="33" cm="1">
        <f t="array" ref="DG113">SUMPRODUCT(
  (MOD(COLUMN(H113:CV113) - COLUMN(H113), 3) = 0) *
  (H113:CV113 &gt; 0) *
  (H113:CV113 &lt; 0.5 * IF(((WEEKDAY(H$2:CV$2, 2) = 1) + (WEEKDAY(H$2:CV$2, 2) = 6)), G113, F113)) *
  (I113:CW113 = "P") *
  (COUNTIF(UKHoliday, H$2:CV$2) = 0)
)</f>
        <v>0</v>
      </c>
      <c r="DH113" s="33" cm="1">
        <f t="array" ref="DH113">SUMPRODUCT(
  (MOD(COLUMN(H113:CV113) - COLUMN(H113), 3) = 0) *
  (H113:CV113 &gt; 0.5 * IF(((WEEKDAY(H$2:CV$2, 2) = 1) + (WEEKDAY(H$2:CV$2, 2) = 6)), $G113, $F113)) *
  (H113:CV113 &lt; 0.8 * IF(((WEEKDAY(H$2:CV$2, 2) = 1) + (WEEKDAY(H$2:CV$2, 2) = 6)), $G113, $F113)) *
  (I113:CW113 = "P") *
  (COUNTIF(UKHoliday, H$2:CV$2) = 0)
)</f>
        <v>3</v>
      </c>
      <c r="DI113" s="33" cm="1">
        <f t="array" ref="DI113">SUMPRODUCT(
  (MOD(COLUMN(H113:CV113) - COLUMN(H113), 3) = 0) *
  (H113:CV113 &gt; 0.8 * IF(((WEEKDAY(H$2:CV$2, 2) = 1) + (WEEKDAY(H$2:CV$2, 2) = 6)), $G113, $F113)) *
  (H113:CV113 &lt; 1 * IF(((WEEKDAY(H$2:CV$2, 2) = 1) + (WEEKDAY(H$2:CV$2, 2) = 6)), $G113, $F113)) *
  (I113:CW113 = "P") *
  (COUNTIF(UKHoliday, H$2:CV$2) = 0)
)</f>
        <v>4</v>
      </c>
    </row>
    <row r="114" spans="1:113" x14ac:dyDescent="0.3">
      <c r="A114" s="8" t="s">
        <v>203</v>
      </c>
      <c r="B114" s="8" t="s">
        <v>202</v>
      </c>
      <c r="C114" s="9" t="s">
        <v>683</v>
      </c>
      <c r="D114" s="62" t="s">
        <v>450</v>
      </c>
      <c r="E114" s="35">
        <v>18700</v>
      </c>
      <c r="F114" s="35">
        <f t="shared" si="72"/>
        <v>935</v>
      </c>
      <c r="G114" s="35">
        <f t="shared" si="73"/>
        <v>467.5</v>
      </c>
      <c r="H114" s="13">
        <f>_xlfn.IFNA(IF(H$3="Productivity",
INDEX('Productivity Dump'!$E$4:$AJ$500,
MATCH($A114,'Productivity Dump'!$A$4:$A$500,0),
MATCH(H$2,'Productivity Dump'!$E$3:$AJ$3,0)
),
IF(H$3="Attendance",
INDEX('Attendance Dump'!$E$2:$AI$400,
MATCH($A114,'Attendance Dump'!$B$2:$B$400,0),
MATCH(H$2,'Attendance Dump'!$E$1:$AI$1,0)
),
INDEX('Active Hour''s Dump'!$D$3:$AH$337,
MATCH($C114,'Active Hour''s Dump'!$A$3:$A$337,0),
MATCH(H$2,'Active Hour''s Dump'!$D$2:$AH$2,0)
))),"")</f>
        <v>937.07700000000011</v>
      </c>
      <c r="I114" s="13" t="str">
        <f>_xlfn.IFNA(IF(I$3="Productivity",
INDEX('Productivity Dump'!$E$4:$AJ$500,
MATCH($A114,'Productivity Dump'!$A$4:$A$500,0),
MATCH(I$2,'Productivity Dump'!$E$3:$AJ$3,0)
),
IF(I$3="Attendance",
INDEX('Attendance Dump'!$E$2:$AI$400,
MATCH($A114,'Attendance Dump'!$B$2:$B$400,0),
MATCH(I$2,'Attendance Dump'!$E$1:$AI$1,0)
),
INDEX('Active Hour''s Dump'!$D$3:$AH$337,
MATCH($C114,'Active Hour''s Dump'!$A$3:$A$337,0),
MATCH(I$2,'Active Hour''s Dump'!$D$2:$AH$2,0)
))),"")</f>
        <v>P</v>
      </c>
      <c r="J114" s="54">
        <f>_xlfn.IFNA(IF(J$3="Productivity",
INDEX('Productivity Dump'!$E$4:$AJ$500,
MATCH($A114,'Productivity Dump'!$A$4:$A$500,0),
MATCH(J$2,'Productivity Dump'!$E$3:$AJ$3,0)
),
IF(J$3="Attendance",
INDEX('Attendance Dump'!$E$2:$AI$400,
MATCH($A114,'Attendance Dump'!$B$2:$B$400,0),
MATCH(J$2,'Attendance Dump'!$E$1:$AI$1,0)
),
INDEX('Active Hour''s Dump'!$D$3:$AH$337,
MATCH($C114,'Active Hour''s Dump'!$A$3:$A$337,0),
MATCH(J$2,'Active Hour''s Dump'!$D$2:$AH$2,0)
))),"")</f>
        <v>4.9166666666666696</v>
      </c>
      <c r="K114" s="13">
        <f>_xlfn.IFNA(IF(K$3="Productivity",
INDEX('Productivity Dump'!$E$4:$AJ$500,
MATCH($A114,'Productivity Dump'!$A$4:$A$500,0),
MATCH(K$2,'Productivity Dump'!$E$3:$AJ$3,0)
),
IF(K$3="Attendance",
INDEX('Attendance Dump'!$E$2:$AI$400,
MATCH($A114,'Attendance Dump'!$B$2:$B$400,0),
MATCH(K$2,'Attendance Dump'!$E$1:$AI$1,0)
),
INDEX('Active Hour''s Dump'!$D$3:$AH$337,
MATCH($C114,'Active Hour''s Dump'!$A$3:$A$337,0),
MATCH(K$2,'Active Hour''s Dump'!$D$2:$AH$2,0)
))),"")</f>
        <v>898.79000000000008</v>
      </c>
      <c r="L114" s="13" t="str">
        <f>_xlfn.IFNA(IF(L$3="Productivity",
INDEX('Productivity Dump'!$E$4:$AJ$500,
MATCH($A114,'Productivity Dump'!$A$4:$A$500,0),
MATCH(L$2,'Productivity Dump'!$E$3:$AJ$3,0)
),
IF(L$3="Attendance",
INDEX('Attendance Dump'!$E$2:$AI$400,
MATCH($A114,'Attendance Dump'!$B$2:$B$400,0),
MATCH(L$2,'Attendance Dump'!$E$1:$AI$1,0)
),
INDEX('Active Hour''s Dump'!$D$3:$AH$337,
MATCH($C114,'Active Hour''s Dump'!$A$3:$A$337,0),
MATCH(L$2,'Active Hour''s Dump'!$D$2:$AH$2,0)
))),"")</f>
        <v>P</v>
      </c>
      <c r="M114" s="54">
        <f>_xlfn.IFNA(IF(M$3="Productivity",
INDEX('Productivity Dump'!$E$4:$AJ$500,
MATCH($A114,'Productivity Dump'!$A$4:$A$500,0),
MATCH(M$2,'Productivity Dump'!$E$3:$AJ$3,0)
),
IF(M$3="Attendance",
INDEX('Attendance Dump'!$E$2:$AI$400,
MATCH($A114,'Attendance Dump'!$B$2:$B$400,0),
MATCH(M$2,'Attendance Dump'!$E$1:$AI$1,0)
),
INDEX('Active Hour''s Dump'!$D$3:$AH$337,
MATCH($C114,'Active Hour''s Dump'!$A$3:$A$337,0),
MATCH(M$2,'Active Hour''s Dump'!$D$2:$AH$2,0)
))),"")</f>
        <v>5</v>
      </c>
      <c r="N114" s="13">
        <f>_xlfn.IFNA(IF(N$3="Productivity",
INDEX('Productivity Dump'!$E$4:$AJ$500,
MATCH($A114,'Productivity Dump'!$A$4:$A$500,0),
MATCH(N$2,'Productivity Dump'!$E$3:$AJ$3,0)
),
IF(N$3="Attendance",
INDEX('Attendance Dump'!$E$2:$AI$400,
MATCH($A114,'Attendance Dump'!$B$2:$B$400,0),
MATCH(N$2,'Attendance Dump'!$E$1:$AI$1,0)
),
INDEX('Active Hour''s Dump'!$D$3:$AH$337,
MATCH($C114,'Active Hour''s Dump'!$A$3:$A$337,0),
MATCH(N$2,'Active Hour''s Dump'!$D$2:$AH$2,0)
))),"")</f>
        <v>588.70600000000013</v>
      </c>
      <c r="O114" s="13" t="str">
        <f>_xlfn.IFNA(IF(O$3="Productivity",
INDEX('Productivity Dump'!$E$4:$AJ$500,
MATCH($A114,'Productivity Dump'!$A$4:$A$500,0),
MATCH(O$2,'Productivity Dump'!$E$3:$AJ$3,0)
),
IF(O$3="Attendance",
INDEX('Attendance Dump'!$E$2:$AI$400,
MATCH($A114,'Attendance Dump'!$B$2:$B$400,0),
MATCH(O$2,'Attendance Dump'!$E$1:$AI$1,0)
),
INDEX('Active Hour''s Dump'!$D$3:$AH$337,
MATCH($C114,'Active Hour''s Dump'!$A$3:$A$337,0),
MATCH(O$2,'Active Hour''s Dump'!$D$2:$AH$2,0)
))),"")</f>
        <v>P</v>
      </c>
      <c r="P114" s="54">
        <f>_xlfn.IFNA(IF(P$3="Productivity",
INDEX('Productivity Dump'!$E$4:$AJ$500,
MATCH($A114,'Productivity Dump'!$A$4:$A$500,0),
MATCH(P$2,'Productivity Dump'!$E$3:$AJ$3,0)
),
IF(P$3="Attendance",
INDEX('Attendance Dump'!$E$2:$AI$400,
MATCH($A114,'Attendance Dump'!$B$2:$B$400,0),
MATCH(P$2,'Attendance Dump'!$E$1:$AI$1,0)
),
INDEX('Active Hour''s Dump'!$D$3:$AH$337,
MATCH($C114,'Active Hour''s Dump'!$A$3:$A$337,0),
MATCH(P$2,'Active Hour''s Dump'!$D$2:$AH$2,0)
))),"")</f>
        <v>3.75</v>
      </c>
      <c r="Q114" s="13">
        <f>_xlfn.IFNA(IF(Q$3="Productivity",
INDEX('Productivity Dump'!$E$4:$AJ$500,
MATCH($A114,'Productivity Dump'!$A$4:$A$500,0),
MATCH(Q$2,'Productivity Dump'!$E$3:$AJ$3,0)
),
IF(Q$3="Attendance",
INDEX('Attendance Dump'!$E$2:$AI$400,
MATCH($A114,'Attendance Dump'!$B$2:$B$400,0),
MATCH(Q$2,'Attendance Dump'!$E$1:$AI$1,0)
),
INDEX('Active Hour''s Dump'!$D$3:$AH$337,
MATCH($C114,'Active Hour''s Dump'!$A$3:$A$337,0),
MATCH(Q$2,'Active Hour''s Dump'!$D$2:$AH$2,0)
))),"")</f>
        <v>0</v>
      </c>
      <c r="R114" s="13" t="str">
        <f>_xlfn.IFNA(IF(R$3="Productivity",
INDEX('Productivity Dump'!$E$4:$AJ$500,
MATCH($A114,'Productivity Dump'!$A$4:$A$500,0),
MATCH(R$2,'Productivity Dump'!$E$3:$AJ$3,0)
),
IF(R$3="Attendance",
INDEX('Attendance Dump'!$E$2:$AI$400,
MATCH($A114,'Attendance Dump'!$B$2:$B$400,0),
MATCH(R$2,'Attendance Dump'!$E$1:$AI$1,0)
),
INDEX('Active Hour''s Dump'!$D$3:$AH$337,
MATCH($C114,'Active Hour''s Dump'!$A$3:$A$337,0),
MATCH(R$2,'Active Hour''s Dump'!$D$2:$AH$2,0)
))),"")</f>
        <v>WO</v>
      </c>
      <c r="S114" s="54">
        <f>_xlfn.IFNA(IF(S$3="Productivity",
INDEX('Productivity Dump'!$E$4:$AJ$500,
MATCH($A114,'Productivity Dump'!$A$4:$A$500,0),
MATCH(S$2,'Productivity Dump'!$E$3:$AJ$3,0)
),
IF(S$3="Attendance",
INDEX('Attendance Dump'!$E$2:$AI$400,
MATCH($A114,'Attendance Dump'!$B$2:$B$400,0),
MATCH(S$2,'Attendance Dump'!$E$1:$AI$1,0)
),
INDEX('Active Hour''s Dump'!$D$3:$AH$337,
MATCH($C114,'Active Hour''s Dump'!$A$3:$A$337,0),
MATCH(S$2,'Active Hour''s Dump'!$D$2:$AH$2,0)
))),"")</f>
        <v>0</v>
      </c>
      <c r="T114" s="13">
        <f>_xlfn.IFNA(IF(T$3="Productivity",
INDEX('Productivity Dump'!$E$4:$AJ$500,
MATCH($A114,'Productivity Dump'!$A$4:$A$500,0),
MATCH(T$2,'Productivity Dump'!$E$3:$AJ$3,0)
),
IF(T$3="Attendance",
INDEX('Attendance Dump'!$E$2:$AI$400,
MATCH($A114,'Attendance Dump'!$B$2:$B$400,0),
MATCH(T$2,'Attendance Dump'!$E$1:$AI$1,0)
),
INDEX('Active Hour''s Dump'!$D$3:$AH$337,
MATCH($C114,'Active Hour''s Dump'!$A$3:$A$337,0),
MATCH(T$2,'Active Hour''s Dump'!$D$2:$AH$2,0)
))),"")</f>
        <v>382.78500000000008</v>
      </c>
      <c r="U114" s="13" t="str">
        <f>_xlfn.IFNA(IF(U$3="Productivity",
INDEX('Productivity Dump'!$E$4:$AJ$500,
MATCH($A114,'Productivity Dump'!$A$4:$A$500,0),
MATCH(U$2,'Productivity Dump'!$E$3:$AJ$3,0)
),
IF(U$3="Attendance",
INDEX('Attendance Dump'!$E$2:$AI$400,
MATCH($A114,'Attendance Dump'!$B$2:$B$400,0),
MATCH(U$2,'Attendance Dump'!$E$1:$AI$1,0)
),
INDEX('Active Hour''s Dump'!$D$3:$AH$337,
MATCH($C114,'Active Hour''s Dump'!$A$3:$A$337,0),
MATCH(U$2,'Active Hour''s Dump'!$D$2:$AH$2,0)
))),"")</f>
        <v>P</v>
      </c>
      <c r="V114" s="54">
        <f>_xlfn.IFNA(IF(V$3="Productivity",
INDEX('Productivity Dump'!$E$4:$AJ$500,
MATCH($A114,'Productivity Dump'!$A$4:$A$500,0),
MATCH(V$2,'Productivity Dump'!$E$3:$AJ$3,0)
),
IF(V$3="Attendance",
INDEX('Attendance Dump'!$E$2:$AI$400,
MATCH($A114,'Attendance Dump'!$B$2:$B$400,0),
MATCH(V$2,'Attendance Dump'!$E$1:$AI$1,0)
),
INDEX('Active Hour''s Dump'!$D$3:$AH$337,
MATCH($C114,'Active Hour''s Dump'!$A$3:$A$337,0),
MATCH(V$2,'Active Hour''s Dump'!$D$2:$AH$2,0)
))),"")</f>
        <v>2</v>
      </c>
      <c r="W114" s="13">
        <f>_xlfn.IFNA(IF(W$3="Productivity",
INDEX('Productivity Dump'!$E$4:$AJ$500,
MATCH($A114,'Productivity Dump'!$A$4:$A$500,0),
MATCH(W$2,'Productivity Dump'!$E$3:$AJ$3,0)
),
IF(W$3="Attendance",
INDEX('Attendance Dump'!$E$2:$AI$400,
MATCH($A114,'Attendance Dump'!$B$2:$B$400,0),
MATCH(W$2,'Attendance Dump'!$E$1:$AI$1,0)
),
INDEX('Active Hour''s Dump'!$D$3:$AH$337,
MATCH($C114,'Active Hour''s Dump'!$A$3:$A$337,0),
MATCH(W$2,'Active Hour''s Dump'!$D$2:$AH$2,0)
))),"")</f>
        <v>930.27900000000011</v>
      </c>
      <c r="X114" s="13" t="str">
        <f>_xlfn.IFNA(IF(X$3="Productivity",
INDEX('Productivity Dump'!$E$4:$AJ$500,
MATCH($A114,'Productivity Dump'!$A$4:$A$500,0),
MATCH(X$2,'Productivity Dump'!$E$3:$AJ$3,0)
),
IF(X$3="Attendance",
INDEX('Attendance Dump'!$E$2:$AI$400,
MATCH($A114,'Attendance Dump'!$B$2:$B$400,0),
MATCH(X$2,'Attendance Dump'!$E$1:$AI$1,0)
),
INDEX('Active Hour''s Dump'!$D$3:$AH$337,
MATCH($C114,'Active Hour''s Dump'!$A$3:$A$337,0),
MATCH(X$2,'Active Hour''s Dump'!$D$2:$AH$2,0)
))),"")</f>
        <v>P</v>
      </c>
      <c r="Y114" s="54">
        <f>_xlfn.IFNA(IF(Y$3="Productivity",
INDEX('Productivity Dump'!$E$4:$AJ$500,
MATCH($A114,'Productivity Dump'!$A$4:$A$500,0),
MATCH(Y$2,'Productivity Dump'!$E$3:$AJ$3,0)
),
IF(Y$3="Attendance",
INDEX('Attendance Dump'!$E$2:$AI$400,
MATCH($A114,'Attendance Dump'!$B$2:$B$400,0),
MATCH(Y$2,'Attendance Dump'!$E$1:$AI$1,0)
),
INDEX('Active Hour''s Dump'!$D$3:$AH$337,
MATCH($C114,'Active Hour''s Dump'!$A$3:$A$337,0),
MATCH(Y$2,'Active Hour''s Dump'!$D$2:$AH$2,0)
))),"")</f>
        <v>6</v>
      </c>
      <c r="Z114" s="13">
        <f>_xlfn.IFNA(IF(Z$3="Productivity",
INDEX('Productivity Dump'!$E$4:$AJ$500,
MATCH($A114,'Productivity Dump'!$A$4:$A$500,0),
MATCH(Z$2,'Productivity Dump'!$E$3:$AJ$3,0)
),
IF(Z$3="Attendance",
INDEX('Attendance Dump'!$E$2:$AI$400,
MATCH($A114,'Attendance Dump'!$B$2:$B$400,0),
MATCH(Z$2,'Attendance Dump'!$E$1:$AI$1,0)
),
INDEX('Active Hour''s Dump'!$D$3:$AH$337,
MATCH($C114,'Active Hour''s Dump'!$A$3:$A$337,0),
MATCH(Z$2,'Active Hour''s Dump'!$D$2:$AH$2,0)
))),"")</f>
        <v>807.60100000000011</v>
      </c>
      <c r="AA114" s="13" t="str">
        <f>_xlfn.IFNA(IF(AA$3="Productivity",
INDEX('Productivity Dump'!$E$4:$AJ$500,
MATCH($A114,'Productivity Dump'!$A$4:$A$500,0),
MATCH(AA$2,'Productivity Dump'!$E$3:$AJ$3,0)
),
IF(AA$3="Attendance",
INDEX('Attendance Dump'!$E$2:$AI$400,
MATCH($A114,'Attendance Dump'!$B$2:$B$400,0),
MATCH(AA$2,'Attendance Dump'!$E$1:$AI$1,0)
),
INDEX('Active Hour''s Dump'!$D$3:$AH$337,
MATCH($C114,'Active Hour''s Dump'!$A$3:$A$337,0),
MATCH(AA$2,'Active Hour''s Dump'!$D$2:$AH$2,0)
))),"")</f>
        <v>P</v>
      </c>
      <c r="AB114" s="54">
        <f>_xlfn.IFNA(IF(AB$3="Productivity",
INDEX('Productivity Dump'!$E$4:$AJ$500,
MATCH($A114,'Productivity Dump'!$A$4:$A$500,0),
MATCH(AB$2,'Productivity Dump'!$E$3:$AJ$3,0)
),
IF(AB$3="Attendance",
INDEX('Attendance Dump'!$E$2:$AI$400,
MATCH($A114,'Attendance Dump'!$B$2:$B$400,0),
MATCH(AB$2,'Attendance Dump'!$E$1:$AI$1,0)
),
INDEX('Active Hour''s Dump'!$D$3:$AH$337,
MATCH($C114,'Active Hour''s Dump'!$A$3:$A$337,0),
MATCH(AB$2,'Active Hour''s Dump'!$D$2:$AH$2,0)
))),"")</f>
        <v>4.75</v>
      </c>
      <c r="AC114" s="13">
        <f>_xlfn.IFNA(IF(AC$3="Productivity",
INDEX('Productivity Dump'!$E$4:$AJ$500,
MATCH($A114,'Productivity Dump'!$A$4:$A$500,0),
MATCH(AC$2,'Productivity Dump'!$E$3:$AJ$3,0)
),
IF(AC$3="Attendance",
INDEX('Attendance Dump'!$E$2:$AI$400,
MATCH($A114,'Attendance Dump'!$B$2:$B$400,0),
MATCH(AC$2,'Attendance Dump'!$E$1:$AI$1,0)
),
INDEX('Active Hour''s Dump'!$D$3:$AH$337,
MATCH($C114,'Active Hour''s Dump'!$A$3:$A$337,0),
MATCH(AC$2,'Active Hour''s Dump'!$D$2:$AH$2,0)
))),"")</f>
        <v>863.34299999999996</v>
      </c>
      <c r="AD114" s="13" t="str">
        <f>_xlfn.IFNA(IF(AD$3="Productivity",
INDEX('Productivity Dump'!$E$4:$AJ$500,
MATCH($A114,'Productivity Dump'!$A$4:$A$500,0),
MATCH(AD$2,'Productivity Dump'!$E$3:$AJ$3,0)
),
IF(AD$3="Attendance",
INDEX('Attendance Dump'!$E$2:$AI$400,
MATCH($A114,'Attendance Dump'!$B$2:$B$400,0),
MATCH(AD$2,'Attendance Dump'!$E$1:$AI$1,0)
),
INDEX('Active Hour''s Dump'!$D$3:$AH$337,
MATCH($C114,'Active Hour''s Dump'!$A$3:$A$337,0),
MATCH(AD$2,'Active Hour''s Dump'!$D$2:$AH$2,0)
))),"")</f>
        <v>P</v>
      </c>
      <c r="AE114" s="54">
        <f>_xlfn.IFNA(IF(AE$3="Productivity",
INDEX('Productivity Dump'!$E$4:$AJ$500,
MATCH($A114,'Productivity Dump'!$A$4:$A$500,0),
MATCH(AE$2,'Productivity Dump'!$E$3:$AJ$3,0)
),
IF(AE$3="Attendance",
INDEX('Attendance Dump'!$E$2:$AI$400,
MATCH($A114,'Attendance Dump'!$B$2:$B$400,0),
MATCH(AE$2,'Attendance Dump'!$E$1:$AI$1,0)
),
INDEX('Active Hour''s Dump'!$D$3:$AH$337,
MATCH($C114,'Active Hour''s Dump'!$A$3:$A$337,0),
MATCH(AE$2,'Active Hour''s Dump'!$D$2:$AH$2,0)
))),"")</f>
        <v>5.75</v>
      </c>
      <c r="AF114" s="13">
        <f>_xlfn.IFNA(IF(AF$3="Productivity",
INDEX('Productivity Dump'!$E$4:$AJ$500,
MATCH($A114,'Productivity Dump'!$A$4:$A$500,0),
MATCH(AF$2,'Productivity Dump'!$E$3:$AJ$3,0)
),
IF(AF$3="Attendance",
INDEX('Attendance Dump'!$E$2:$AI$400,
MATCH($A114,'Attendance Dump'!$B$2:$B$400,0),
MATCH(AF$2,'Attendance Dump'!$E$1:$AI$1,0)
),
INDEX('Active Hour''s Dump'!$D$3:$AH$337,
MATCH($C114,'Active Hour''s Dump'!$A$3:$A$337,0),
MATCH(AF$2,'Active Hour''s Dump'!$D$2:$AH$2,0)
))),"")</f>
        <v>307.24800000000005</v>
      </c>
      <c r="AG114" s="13" t="str">
        <f>_xlfn.IFNA(IF(AG$3="Productivity",
INDEX('Productivity Dump'!$E$4:$AJ$500,
MATCH($A114,'Productivity Dump'!$A$4:$A$500,0),
MATCH(AG$2,'Productivity Dump'!$E$3:$AJ$3,0)
),
IF(AG$3="Attendance",
INDEX('Attendance Dump'!$E$2:$AI$400,
MATCH($A114,'Attendance Dump'!$B$2:$B$400,0),
MATCH(AG$2,'Attendance Dump'!$E$1:$AI$1,0)
),
INDEX('Active Hour''s Dump'!$D$3:$AH$337,
MATCH($C114,'Active Hour''s Dump'!$A$3:$A$337,0),
MATCH(AG$2,'Active Hour''s Dump'!$D$2:$AH$2,0)
))),"")</f>
        <v>P</v>
      </c>
      <c r="AH114" s="54">
        <f>_xlfn.IFNA(IF(AH$3="Productivity",
INDEX('Productivity Dump'!$E$4:$AJ$500,
MATCH($A114,'Productivity Dump'!$A$4:$A$500,0),
MATCH(AH$2,'Productivity Dump'!$E$3:$AJ$3,0)
),
IF(AH$3="Attendance",
INDEX('Attendance Dump'!$E$2:$AI$400,
MATCH($A114,'Attendance Dump'!$B$2:$B$400,0),
MATCH(AH$2,'Attendance Dump'!$E$1:$AI$1,0)
),
INDEX('Active Hour''s Dump'!$D$3:$AH$337,
MATCH($C114,'Active Hour''s Dump'!$A$3:$A$337,0),
MATCH(AH$2,'Active Hour''s Dump'!$D$2:$AH$2,0)
))),"")</f>
        <v>2.25</v>
      </c>
      <c r="AI114" s="13">
        <f>_xlfn.IFNA(IF(AI$3="Productivity",
INDEX('Productivity Dump'!$E$4:$AJ$500,
MATCH($A114,'Productivity Dump'!$A$4:$A$500,0),
MATCH(AI$2,'Productivity Dump'!$E$3:$AJ$3,0)
),
IF(AI$3="Attendance",
INDEX('Attendance Dump'!$E$2:$AI$400,
MATCH($A114,'Attendance Dump'!$B$2:$B$400,0),
MATCH(AI$2,'Attendance Dump'!$E$1:$AI$1,0)
),
INDEX('Active Hour''s Dump'!$D$3:$AH$337,
MATCH($C114,'Active Hour''s Dump'!$A$3:$A$337,0),
MATCH(AI$2,'Active Hour''s Dump'!$D$2:$AH$2,0)
))),"")</f>
        <v>0</v>
      </c>
      <c r="AJ114" s="13" t="str">
        <f>_xlfn.IFNA(IF(AJ$3="Productivity",
INDEX('Productivity Dump'!$E$4:$AJ$500,
MATCH($A114,'Productivity Dump'!$A$4:$A$500,0),
MATCH(AJ$2,'Productivity Dump'!$E$3:$AJ$3,0)
),
IF(AJ$3="Attendance",
INDEX('Attendance Dump'!$E$2:$AI$400,
MATCH($A114,'Attendance Dump'!$B$2:$B$400,0),
MATCH(AJ$2,'Attendance Dump'!$E$1:$AI$1,0)
),
INDEX('Active Hour''s Dump'!$D$3:$AH$337,
MATCH($C114,'Active Hour''s Dump'!$A$3:$A$337,0),
MATCH(AJ$2,'Active Hour''s Dump'!$D$2:$AH$2,0)
))),"")</f>
        <v>PL</v>
      </c>
      <c r="AK114" s="54">
        <f>_xlfn.IFNA(IF(AK$3="Productivity",
INDEX('Productivity Dump'!$E$4:$AJ$500,
MATCH($A114,'Productivity Dump'!$A$4:$A$500,0),
MATCH(AK$2,'Productivity Dump'!$E$3:$AJ$3,0)
),
IF(AK$3="Attendance",
INDEX('Attendance Dump'!$E$2:$AI$400,
MATCH($A114,'Attendance Dump'!$B$2:$B$400,0),
MATCH(AK$2,'Attendance Dump'!$E$1:$AI$1,0)
),
INDEX('Active Hour''s Dump'!$D$3:$AH$337,
MATCH($C114,'Active Hour''s Dump'!$A$3:$A$337,0),
MATCH(AK$2,'Active Hour''s Dump'!$D$2:$AH$2,0)
))),"")</f>
        <v>0</v>
      </c>
      <c r="AL114" s="13">
        <f>_xlfn.IFNA(IF(AL$3="Productivity",
INDEX('Productivity Dump'!$E$4:$AJ$500,
MATCH($A114,'Productivity Dump'!$A$4:$A$500,0),
MATCH(AL$2,'Productivity Dump'!$E$3:$AJ$3,0)
),
IF(AL$3="Attendance",
INDEX('Attendance Dump'!$E$2:$AI$400,
MATCH($A114,'Attendance Dump'!$B$2:$B$400,0),
MATCH(AL$2,'Attendance Dump'!$E$1:$AI$1,0)
),
INDEX('Active Hour''s Dump'!$D$3:$AH$337,
MATCH($C114,'Active Hour''s Dump'!$A$3:$A$337,0),
MATCH(AL$2,'Active Hour''s Dump'!$D$2:$AH$2,0)
))),"")</f>
        <v>0</v>
      </c>
      <c r="AM114" s="13" t="str">
        <f>_xlfn.IFNA(IF(AM$3="Productivity",
INDEX('Productivity Dump'!$E$4:$AJ$500,
MATCH($A114,'Productivity Dump'!$A$4:$A$500,0),
MATCH(AM$2,'Productivity Dump'!$E$3:$AJ$3,0)
),
IF(AM$3="Attendance",
INDEX('Attendance Dump'!$E$2:$AI$400,
MATCH($A114,'Attendance Dump'!$B$2:$B$400,0),
MATCH(AM$2,'Attendance Dump'!$E$1:$AI$1,0)
),
INDEX('Active Hour''s Dump'!$D$3:$AH$337,
MATCH($C114,'Active Hour''s Dump'!$A$3:$A$337,0),
MATCH(AM$2,'Active Hour''s Dump'!$D$2:$AH$2,0)
))),"")</f>
        <v>WO</v>
      </c>
      <c r="AN114" s="54">
        <f>_xlfn.IFNA(IF(AN$3="Productivity",
INDEX('Productivity Dump'!$E$4:$AJ$500,
MATCH($A114,'Productivity Dump'!$A$4:$A$500,0),
MATCH(AN$2,'Productivity Dump'!$E$3:$AJ$3,0)
),
IF(AN$3="Attendance",
INDEX('Attendance Dump'!$E$2:$AI$400,
MATCH($A114,'Attendance Dump'!$B$2:$B$400,0),
MATCH(AN$2,'Attendance Dump'!$E$1:$AI$1,0)
),
INDEX('Active Hour''s Dump'!$D$3:$AH$337,
MATCH($C114,'Active Hour''s Dump'!$A$3:$A$337,0),
MATCH(AN$2,'Active Hour''s Dump'!$D$2:$AH$2,0)
))),"")</f>
        <v>0</v>
      </c>
      <c r="AO114" s="13">
        <f>_xlfn.IFNA(IF(AO$3="Productivity",
INDEX('Productivity Dump'!$E$4:$AJ$500,
MATCH($A114,'Productivity Dump'!$A$4:$A$500,0),
MATCH(AO$2,'Productivity Dump'!$E$3:$AJ$3,0)
),
IF(AO$3="Attendance",
INDEX('Attendance Dump'!$E$2:$AI$400,
MATCH($A114,'Attendance Dump'!$B$2:$B$400,0),
MATCH(AO$2,'Attendance Dump'!$E$1:$AI$1,0)
),
INDEX('Active Hour''s Dump'!$D$3:$AH$337,
MATCH($C114,'Active Hour''s Dump'!$A$3:$A$337,0),
MATCH(AO$2,'Active Hour''s Dump'!$D$2:$AH$2,0)
))),"")</f>
        <v>449.89299999999997</v>
      </c>
      <c r="AP114" s="13" t="str">
        <f>_xlfn.IFNA(IF(AP$3="Productivity",
INDEX('Productivity Dump'!$E$4:$AJ$500,
MATCH($A114,'Productivity Dump'!$A$4:$A$500,0),
MATCH(AP$2,'Productivity Dump'!$E$3:$AJ$3,0)
),
IF(AP$3="Attendance",
INDEX('Attendance Dump'!$E$2:$AI$400,
MATCH($A114,'Attendance Dump'!$B$2:$B$400,0),
MATCH(AP$2,'Attendance Dump'!$E$1:$AI$1,0)
),
INDEX('Active Hour''s Dump'!$D$3:$AH$337,
MATCH($C114,'Active Hour''s Dump'!$A$3:$A$337,0),
MATCH(AP$2,'Active Hour''s Dump'!$D$2:$AH$2,0)
))),"")</f>
        <v>P</v>
      </c>
      <c r="AQ114" s="54">
        <f>_xlfn.IFNA(IF(AQ$3="Productivity",
INDEX('Productivity Dump'!$E$4:$AJ$500,
MATCH($A114,'Productivity Dump'!$A$4:$A$500,0),
MATCH(AQ$2,'Productivity Dump'!$E$3:$AJ$3,0)
),
IF(AQ$3="Attendance",
INDEX('Attendance Dump'!$E$2:$AI$400,
MATCH($A114,'Attendance Dump'!$B$2:$B$400,0),
MATCH(AQ$2,'Attendance Dump'!$E$1:$AI$1,0)
),
INDEX('Active Hour''s Dump'!$D$3:$AH$337,
MATCH($C114,'Active Hour''s Dump'!$A$3:$A$337,0),
MATCH(AQ$2,'Active Hour''s Dump'!$D$2:$AH$2,0)
))),"")</f>
        <v>2.8333333333333299</v>
      </c>
      <c r="AR114" s="13">
        <f>_xlfn.IFNA(IF(AR$3="Productivity",
INDEX('Productivity Dump'!$E$4:$AJ$500,
MATCH($A114,'Productivity Dump'!$A$4:$A$500,0),
MATCH(AR$2,'Productivity Dump'!$E$3:$AJ$3,0)
),
IF(AR$3="Attendance",
INDEX('Attendance Dump'!$E$2:$AI$400,
MATCH($A114,'Attendance Dump'!$B$2:$B$400,0),
MATCH(AR$2,'Attendance Dump'!$E$1:$AI$1,0)
),
INDEX('Active Hour''s Dump'!$D$3:$AH$337,
MATCH($C114,'Active Hour''s Dump'!$A$3:$A$337,0),
MATCH(AR$2,'Active Hour''s Dump'!$D$2:$AH$2,0)
))),"")</f>
        <v>925.75399999999991</v>
      </c>
      <c r="AS114" s="13" t="str">
        <f>_xlfn.IFNA(IF(AS$3="Productivity",
INDEX('Productivity Dump'!$E$4:$AJ$500,
MATCH($A114,'Productivity Dump'!$A$4:$A$500,0),
MATCH(AS$2,'Productivity Dump'!$E$3:$AJ$3,0)
),
IF(AS$3="Attendance",
INDEX('Attendance Dump'!$E$2:$AI$400,
MATCH($A114,'Attendance Dump'!$B$2:$B$400,0),
MATCH(AS$2,'Attendance Dump'!$E$1:$AI$1,0)
),
INDEX('Active Hour''s Dump'!$D$3:$AH$337,
MATCH($C114,'Active Hour''s Dump'!$A$3:$A$337,0),
MATCH(AS$2,'Active Hour''s Dump'!$D$2:$AH$2,0)
))),"")</f>
        <v>P</v>
      </c>
      <c r="AT114" s="54">
        <f>_xlfn.IFNA(IF(AT$3="Productivity",
INDEX('Productivity Dump'!$E$4:$AJ$500,
MATCH($A114,'Productivity Dump'!$A$4:$A$500,0),
MATCH(AT$2,'Productivity Dump'!$E$3:$AJ$3,0)
),
IF(AT$3="Attendance",
INDEX('Attendance Dump'!$E$2:$AI$400,
MATCH($A114,'Attendance Dump'!$B$2:$B$400,0),
MATCH(AT$2,'Attendance Dump'!$E$1:$AI$1,0)
),
INDEX('Active Hour''s Dump'!$D$3:$AH$337,
MATCH($C114,'Active Hour''s Dump'!$A$3:$A$337,0),
MATCH(AT$2,'Active Hour''s Dump'!$D$2:$AH$2,0)
))),"")</f>
        <v>5.0833333333333304</v>
      </c>
      <c r="AU114" s="13">
        <f>_xlfn.IFNA(IF(AU$3="Productivity",
INDEX('Productivity Dump'!$E$4:$AJ$500,
MATCH($A114,'Productivity Dump'!$A$4:$A$500,0),
MATCH(AU$2,'Productivity Dump'!$E$3:$AJ$3,0)
),
IF(AU$3="Attendance",
INDEX('Attendance Dump'!$E$2:$AI$400,
MATCH($A114,'Attendance Dump'!$B$2:$B$400,0),
MATCH(AU$2,'Attendance Dump'!$E$1:$AI$1,0)
),
INDEX('Active Hour''s Dump'!$D$3:$AH$337,
MATCH($C114,'Active Hour''s Dump'!$A$3:$A$337,0),
MATCH(AU$2,'Active Hour''s Dump'!$D$2:$AH$2,0)
))),"")</f>
        <v>925.0200000000001</v>
      </c>
      <c r="AV114" s="13" t="str">
        <f>_xlfn.IFNA(IF(AV$3="Productivity",
INDEX('Productivity Dump'!$E$4:$AJ$500,
MATCH($A114,'Productivity Dump'!$A$4:$A$500,0),
MATCH(AV$2,'Productivity Dump'!$E$3:$AJ$3,0)
),
IF(AV$3="Attendance",
INDEX('Attendance Dump'!$E$2:$AI$400,
MATCH($A114,'Attendance Dump'!$B$2:$B$400,0),
MATCH(AV$2,'Attendance Dump'!$E$1:$AI$1,0)
),
INDEX('Active Hour''s Dump'!$D$3:$AH$337,
MATCH($C114,'Active Hour''s Dump'!$A$3:$A$337,0),
MATCH(AV$2,'Active Hour''s Dump'!$D$2:$AH$2,0)
))),"")</f>
        <v>P</v>
      </c>
      <c r="AW114" s="54">
        <f>_xlfn.IFNA(IF(AW$3="Productivity",
INDEX('Productivity Dump'!$E$4:$AJ$500,
MATCH($A114,'Productivity Dump'!$A$4:$A$500,0),
MATCH(AW$2,'Productivity Dump'!$E$3:$AJ$3,0)
),
IF(AW$3="Attendance",
INDEX('Attendance Dump'!$E$2:$AI$400,
MATCH($A114,'Attendance Dump'!$B$2:$B$400,0),
MATCH(AW$2,'Attendance Dump'!$E$1:$AI$1,0)
),
INDEX('Active Hour''s Dump'!$D$3:$AH$337,
MATCH($C114,'Active Hour''s Dump'!$A$3:$A$337,0),
MATCH(AW$2,'Active Hour''s Dump'!$D$2:$AH$2,0)
))),"")</f>
        <v>5.25</v>
      </c>
      <c r="AX114" s="13">
        <f>_xlfn.IFNA(IF(AX$3="Productivity",
INDEX('Productivity Dump'!$E$4:$AJ$500,
MATCH($A114,'Productivity Dump'!$A$4:$A$500,0),
MATCH(AX$2,'Productivity Dump'!$E$3:$AJ$3,0)
),
IF(AX$3="Attendance",
INDEX('Attendance Dump'!$E$2:$AI$400,
MATCH($A114,'Attendance Dump'!$B$2:$B$400,0),
MATCH(AX$2,'Attendance Dump'!$E$1:$AI$1,0)
),
INDEX('Active Hour''s Dump'!$D$3:$AH$337,
MATCH($C114,'Active Hour''s Dump'!$A$3:$A$337,0),
MATCH(AX$2,'Active Hour''s Dump'!$D$2:$AH$2,0)
))),"")</f>
        <v>937.45600000000002</v>
      </c>
      <c r="AY114" s="13" t="str">
        <f>_xlfn.IFNA(IF(AY$3="Productivity",
INDEX('Productivity Dump'!$E$4:$AJ$500,
MATCH($A114,'Productivity Dump'!$A$4:$A$500,0),
MATCH(AY$2,'Productivity Dump'!$E$3:$AJ$3,0)
),
IF(AY$3="Attendance",
INDEX('Attendance Dump'!$E$2:$AI$400,
MATCH($A114,'Attendance Dump'!$B$2:$B$400,0),
MATCH(AY$2,'Attendance Dump'!$E$1:$AI$1,0)
),
INDEX('Active Hour''s Dump'!$D$3:$AH$337,
MATCH($C114,'Active Hour''s Dump'!$A$3:$A$337,0),
MATCH(AY$2,'Active Hour''s Dump'!$D$2:$AH$2,0)
))),"")</f>
        <v>P</v>
      </c>
      <c r="AZ114" s="54">
        <f>_xlfn.IFNA(IF(AZ$3="Productivity",
INDEX('Productivity Dump'!$E$4:$AJ$500,
MATCH($A114,'Productivity Dump'!$A$4:$A$500,0),
MATCH(AZ$2,'Productivity Dump'!$E$3:$AJ$3,0)
),
IF(AZ$3="Attendance",
INDEX('Attendance Dump'!$E$2:$AI$400,
MATCH($A114,'Attendance Dump'!$B$2:$B$400,0),
MATCH(AZ$2,'Attendance Dump'!$E$1:$AI$1,0)
),
INDEX('Active Hour''s Dump'!$D$3:$AH$337,
MATCH($C114,'Active Hour''s Dump'!$A$3:$A$337,0),
MATCH(AZ$2,'Active Hour''s Dump'!$D$2:$AH$2,0)
))),"")</f>
        <v>5.3333333333333304</v>
      </c>
      <c r="BA114" s="13">
        <f>_xlfn.IFNA(IF(BA$3="Productivity",
INDEX('Productivity Dump'!$E$4:$AJ$500,
MATCH($A114,'Productivity Dump'!$A$4:$A$500,0),
MATCH(BA$2,'Productivity Dump'!$E$3:$AJ$3,0)
),
IF(BA$3="Attendance",
INDEX('Attendance Dump'!$E$2:$AI$400,
MATCH($A114,'Attendance Dump'!$B$2:$B$400,0),
MATCH(BA$2,'Attendance Dump'!$E$1:$AI$1,0)
),
INDEX('Active Hour''s Dump'!$D$3:$AH$337,
MATCH($C114,'Active Hour''s Dump'!$A$3:$A$337,0),
MATCH(BA$2,'Active Hour''s Dump'!$D$2:$AH$2,0)
))),"")</f>
        <v>960.79200000000014</v>
      </c>
      <c r="BB114" s="13" t="str">
        <f>_xlfn.IFNA(IF(BB$3="Productivity",
INDEX('Productivity Dump'!$E$4:$AJ$500,
MATCH($A114,'Productivity Dump'!$A$4:$A$500,0),
MATCH(BB$2,'Productivity Dump'!$E$3:$AJ$3,0)
),
IF(BB$3="Attendance",
INDEX('Attendance Dump'!$E$2:$AI$400,
MATCH($A114,'Attendance Dump'!$B$2:$B$400,0),
MATCH(BB$2,'Attendance Dump'!$E$1:$AI$1,0)
),
INDEX('Active Hour''s Dump'!$D$3:$AH$337,
MATCH($C114,'Active Hour''s Dump'!$A$3:$A$337,0),
MATCH(BB$2,'Active Hour''s Dump'!$D$2:$AH$2,0)
))),"")</f>
        <v>P</v>
      </c>
      <c r="BC114" s="54">
        <f>_xlfn.IFNA(IF(BC$3="Productivity",
INDEX('Productivity Dump'!$E$4:$AJ$500,
MATCH($A114,'Productivity Dump'!$A$4:$A$500,0),
MATCH(BC$2,'Productivity Dump'!$E$3:$AJ$3,0)
),
IF(BC$3="Attendance",
INDEX('Attendance Dump'!$E$2:$AI$400,
MATCH($A114,'Attendance Dump'!$B$2:$B$400,0),
MATCH(BC$2,'Attendance Dump'!$E$1:$AI$1,0)
),
INDEX('Active Hour''s Dump'!$D$3:$AH$337,
MATCH($C114,'Active Hour''s Dump'!$A$3:$A$337,0),
MATCH(BC$2,'Active Hour''s Dump'!$D$2:$AH$2,0)
))),"")</f>
        <v>5.25</v>
      </c>
      <c r="BD114" s="13">
        <f>_xlfn.IFNA(IF(BD$3="Productivity",
INDEX('Productivity Dump'!$E$4:$AJ$500,
MATCH($A114,'Productivity Dump'!$A$4:$A$500,0),
MATCH(BD$2,'Productivity Dump'!$E$3:$AJ$3,0)
),
IF(BD$3="Attendance",
INDEX('Attendance Dump'!$E$2:$AI$400,
MATCH($A114,'Attendance Dump'!$B$2:$B$400,0),
MATCH(BD$2,'Attendance Dump'!$E$1:$AI$1,0)
),
INDEX('Active Hour''s Dump'!$D$3:$AH$337,
MATCH($C114,'Active Hour''s Dump'!$A$3:$A$337,0),
MATCH(BD$2,'Active Hour''s Dump'!$D$2:$AH$2,0)
))),"")</f>
        <v>635.39799999999991</v>
      </c>
      <c r="BE114" s="13" t="str">
        <f>_xlfn.IFNA(IF(BE$3="Productivity",
INDEX('Productivity Dump'!$E$4:$AJ$500,
MATCH($A114,'Productivity Dump'!$A$4:$A$500,0),
MATCH(BE$2,'Productivity Dump'!$E$3:$AJ$3,0)
),
IF(BE$3="Attendance",
INDEX('Attendance Dump'!$E$2:$AI$400,
MATCH($A114,'Attendance Dump'!$B$2:$B$400,0),
MATCH(BE$2,'Attendance Dump'!$E$1:$AI$1,0)
),
INDEX('Active Hour''s Dump'!$D$3:$AH$337,
MATCH($C114,'Active Hour''s Dump'!$A$3:$A$337,0),
MATCH(BE$2,'Active Hour''s Dump'!$D$2:$AH$2,0)
))),"")</f>
        <v>P</v>
      </c>
      <c r="BF114" s="54">
        <f>_xlfn.IFNA(IF(BF$3="Productivity",
INDEX('Productivity Dump'!$E$4:$AJ$500,
MATCH($A114,'Productivity Dump'!$A$4:$A$500,0),
MATCH(BF$2,'Productivity Dump'!$E$3:$AJ$3,0)
),
IF(BF$3="Attendance",
INDEX('Attendance Dump'!$E$2:$AI$400,
MATCH($A114,'Attendance Dump'!$B$2:$B$400,0),
MATCH(BF$2,'Attendance Dump'!$E$1:$AI$1,0)
),
INDEX('Active Hour''s Dump'!$D$3:$AH$337,
MATCH($C114,'Active Hour''s Dump'!$A$3:$A$337,0),
MATCH(BF$2,'Active Hour''s Dump'!$D$2:$AH$2,0)
))),"")</f>
        <v>4.1666666666666696</v>
      </c>
      <c r="BG114" s="13">
        <f>_xlfn.IFNA(IF(BG$3="Productivity",
INDEX('Productivity Dump'!$E$4:$AJ$500,
MATCH($A114,'Productivity Dump'!$A$4:$A$500,0),
MATCH(BG$2,'Productivity Dump'!$E$3:$AJ$3,0)
),
IF(BG$3="Attendance",
INDEX('Attendance Dump'!$E$2:$AI$400,
MATCH($A114,'Attendance Dump'!$B$2:$B$400,0),
MATCH(BG$2,'Attendance Dump'!$E$1:$AI$1,0)
),
INDEX('Active Hour''s Dump'!$D$3:$AH$337,
MATCH($C114,'Active Hour''s Dump'!$A$3:$A$337,0),
MATCH(BG$2,'Active Hour''s Dump'!$D$2:$AH$2,0)
))),"")</f>
        <v>0</v>
      </c>
      <c r="BH114" s="13" t="str">
        <f>_xlfn.IFNA(IF(BH$3="Productivity",
INDEX('Productivity Dump'!$E$4:$AJ$500,
MATCH($A114,'Productivity Dump'!$A$4:$A$500,0),
MATCH(BH$2,'Productivity Dump'!$E$3:$AJ$3,0)
),
IF(BH$3="Attendance",
INDEX('Attendance Dump'!$E$2:$AI$400,
MATCH($A114,'Attendance Dump'!$B$2:$B$400,0),
MATCH(BH$2,'Attendance Dump'!$E$1:$AI$1,0)
),
INDEX('Active Hour''s Dump'!$D$3:$AH$337,
MATCH($C114,'Active Hour''s Dump'!$A$3:$A$337,0),
MATCH(BH$2,'Active Hour''s Dump'!$D$2:$AH$2,0)
))),"")</f>
        <v>WO</v>
      </c>
      <c r="BI114" s="54">
        <f>_xlfn.IFNA(IF(BI$3="Productivity",
INDEX('Productivity Dump'!$E$4:$AJ$500,
MATCH($A114,'Productivity Dump'!$A$4:$A$500,0),
MATCH(BI$2,'Productivity Dump'!$E$3:$AJ$3,0)
),
IF(BI$3="Attendance",
INDEX('Attendance Dump'!$E$2:$AI$400,
MATCH($A114,'Attendance Dump'!$B$2:$B$400,0),
MATCH(BI$2,'Attendance Dump'!$E$1:$AI$1,0)
),
INDEX('Active Hour''s Dump'!$D$3:$AH$337,
MATCH($C114,'Active Hour''s Dump'!$A$3:$A$337,0),
MATCH(BI$2,'Active Hour''s Dump'!$D$2:$AH$2,0)
))),"")</f>
        <v>0</v>
      </c>
      <c r="BJ114" s="13">
        <f>_xlfn.IFNA(IF(BJ$3="Productivity",
INDEX('Productivity Dump'!$E$4:$AJ$500,
MATCH($A114,'Productivity Dump'!$A$4:$A$500,0),
MATCH(BJ$2,'Productivity Dump'!$E$3:$AJ$3,0)
),
IF(BJ$3="Attendance",
INDEX('Attendance Dump'!$E$2:$AI$400,
MATCH($A114,'Attendance Dump'!$B$2:$B$400,0),
MATCH(BJ$2,'Attendance Dump'!$E$1:$AI$1,0)
),
INDEX('Active Hour''s Dump'!$D$3:$AH$337,
MATCH($C114,'Active Hour''s Dump'!$A$3:$A$337,0),
MATCH(BJ$2,'Active Hour''s Dump'!$D$2:$AH$2,0)
))),"")</f>
        <v>158.07800000000003</v>
      </c>
      <c r="BK114" s="13" t="str">
        <f>_xlfn.IFNA(IF(BK$3="Productivity",
INDEX('Productivity Dump'!$E$4:$AJ$500,
MATCH($A114,'Productivity Dump'!$A$4:$A$500,0),
MATCH(BK$2,'Productivity Dump'!$E$3:$AJ$3,0)
),
IF(BK$3="Attendance",
INDEX('Attendance Dump'!$E$2:$AI$400,
MATCH($A114,'Attendance Dump'!$B$2:$B$400,0),
MATCH(BK$2,'Attendance Dump'!$E$1:$AI$1,0)
),
INDEX('Active Hour''s Dump'!$D$3:$AH$337,
MATCH($C114,'Active Hour''s Dump'!$A$3:$A$337,0),
MATCH(BK$2,'Active Hour''s Dump'!$D$2:$AH$2,0)
))),"")</f>
        <v>LWP-LWP</v>
      </c>
      <c r="BL114" s="54">
        <f>_xlfn.IFNA(IF(BL$3="Productivity",
INDEX('Productivity Dump'!$E$4:$AJ$500,
MATCH($A114,'Productivity Dump'!$A$4:$A$500,0),
MATCH(BL$2,'Productivity Dump'!$E$3:$AJ$3,0)
),
IF(BL$3="Attendance",
INDEX('Attendance Dump'!$E$2:$AI$400,
MATCH($A114,'Attendance Dump'!$B$2:$B$400,0),
MATCH(BL$2,'Attendance Dump'!$E$1:$AI$1,0)
),
INDEX('Active Hour''s Dump'!$D$3:$AH$337,
MATCH($C114,'Active Hour''s Dump'!$A$3:$A$337,0),
MATCH(BL$2,'Active Hour''s Dump'!$D$2:$AH$2,0)
))),"")</f>
        <v>0.83333333333333304</v>
      </c>
      <c r="BM114" s="13">
        <f>_xlfn.IFNA(IF(BM$3="Productivity",
INDEX('Productivity Dump'!$E$4:$AJ$500,
MATCH($A114,'Productivity Dump'!$A$4:$A$500,0),
MATCH(BM$2,'Productivity Dump'!$E$3:$AJ$3,0)
),
IF(BM$3="Attendance",
INDEX('Attendance Dump'!$E$2:$AI$400,
MATCH($A114,'Attendance Dump'!$B$2:$B$400,0),
MATCH(BM$2,'Attendance Dump'!$E$1:$AI$1,0)
),
INDEX('Active Hour''s Dump'!$D$3:$AH$337,
MATCH($C114,'Active Hour''s Dump'!$A$3:$A$337,0),
MATCH(BM$2,'Active Hour''s Dump'!$D$2:$AH$2,0)
))),"")</f>
        <v>1069.4110000000003</v>
      </c>
      <c r="BN114" s="13" t="str">
        <f>_xlfn.IFNA(IF(BN$3="Productivity",
INDEX('Productivity Dump'!$E$4:$AJ$500,
MATCH($A114,'Productivity Dump'!$A$4:$A$500,0),
MATCH(BN$2,'Productivity Dump'!$E$3:$AJ$3,0)
),
IF(BN$3="Attendance",
INDEX('Attendance Dump'!$E$2:$AI$400,
MATCH($A114,'Attendance Dump'!$B$2:$B$400,0),
MATCH(BN$2,'Attendance Dump'!$E$1:$AI$1,0)
),
INDEX('Active Hour''s Dump'!$D$3:$AH$337,
MATCH($C114,'Active Hour''s Dump'!$A$3:$A$337,0),
MATCH(BN$2,'Active Hour''s Dump'!$D$2:$AH$2,0)
))),"")</f>
        <v>P</v>
      </c>
      <c r="BO114" s="54">
        <f>_xlfn.IFNA(IF(BO$3="Productivity",
INDEX('Productivity Dump'!$E$4:$AJ$500,
MATCH($A114,'Productivity Dump'!$A$4:$A$500,0),
MATCH(BO$2,'Productivity Dump'!$E$3:$AJ$3,0)
),
IF(BO$3="Attendance",
INDEX('Attendance Dump'!$E$2:$AI$400,
MATCH($A114,'Attendance Dump'!$B$2:$B$400,0),
MATCH(BO$2,'Attendance Dump'!$E$1:$AI$1,0)
),
INDEX('Active Hour''s Dump'!$D$3:$AH$337,
MATCH($C114,'Active Hour''s Dump'!$A$3:$A$337,0),
MATCH(BO$2,'Active Hour''s Dump'!$D$2:$AH$2,0)
))),"")</f>
        <v>6.6666666666666696</v>
      </c>
      <c r="BP114" s="13">
        <f>_xlfn.IFNA(IF(BP$3="Productivity",
INDEX('Productivity Dump'!$E$4:$AJ$500,
MATCH($A114,'Productivity Dump'!$A$4:$A$500,0),
MATCH(BP$2,'Productivity Dump'!$E$3:$AJ$3,0)
),
IF(BP$3="Attendance",
INDEX('Attendance Dump'!$E$2:$AI$400,
MATCH($A114,'Attendance Dump'!$B$2:$B$400,0),
MATCH(BP$2,'Attendance Dump'!$E$1:$AI$1,0)
),
INDEX('Active Hour''s Dump'!$D$3:$AH$337,
MATCH($C114,'Active Hour''s Dump'!$A$3:$A$337,0),
MATCH(BP$2,'Active Hour''s Dump'!$D$2:$AH$2,0)
))),"")</f>
        <v>1168.8940000000005</v>
      </c>
      <c r="BQ114" s="13" t="str">
        <f>_xlfn.IFNA(IF(BQ$3="Productivity",
INDEX('Productivity Dump'!$E$4:$AJ$500,
MATCH($A114,'Productivity Dump'!$A$4:$A$500,0),
MATCH(BQ$2,'Productivity Dump'!$E$3:$AJ$3,0)
),
IF(BQ$3="Attendance",
INDEX('Attendance Dump'!$E$2:$AI$400,
MATCH($A114,'Attendance Dump'!$B$2:$B$400,0),
MATCH(BQ$2,'Attendance Dump'!$E$1:$AI$1,0)
),
INDEX('Active Hour''s Dump'!$D$3:$AH$337,
MATCH($C114,'Active Hour''s Dump'!$A$3:$A$337,0),
MATCH(BQ$2,'Active Hour''s Dump'!$D$2:$AH$2,0)
))),"")</f>
        <v>P</v>
      </c>
      <c r="BR114" s="54">
        <f>_xlfn.IFNA(IF(BR$3="Productivity",
INDEX('Productivity Dump'!$E$4:$AJ$500,
MATCH($A114,'Productivity Dump'!$A$4:$A$500,0),
MATCH(BR$2,'Productivity Dump'!$E$3:$AJ$3,0)
),
IF(BR$3="Attendance",
INDEX('Attendance Dump'!$E$2:$AI$400,
MATCH($A114,'Attendance Dump'!$B$2:$B$400,0),
MATCH(BR$2,'Attendance Dump'!$E$1:$AI$1,0)
),
INDEX('Active Hour''s Dump'!$D$3:$AH$337,
MATCH($C114,'Active Hour''s Dump'!$A$3:$A$337,0),
MATCH(BR$2,'Active Hour''s Dump'!$D$2:$AH$2,0)
))),"")</f>
        <v>5.9166666666666696</v>
      </c>
      <c r="BS114" s="13">
        <f>_xlfn.IFNA(IF(BS$3="Productivity",
INDEX('Productivity Dump'!$E$4:$AJ$500,
MATCH($A114,'Productivity Dump'!$A$4:$A$500,0),
MATCH(BS$2,'Productivity Dump'!$E$3:$AJ$3,0)
),
IF(BS$3="Attendance",
INDEX('Attendance Dump'!$E$2:$AI$400,
MATCH($A114,'Attendance Dump'!$B$2:$B$400,0),
MATCH(BS$2,'Attendance Dump'!$E$1:$AI$1,0)
),
INDEX('Active Hour''s Dump'!$D$3:$AH$337,
MATCH($C114,'Active Hour''s Dump'!$A$3:$A$337,0),
MATCH(BS$2,'Active Hour''s Dump'!$D$2:$AH$2,0)
))),"")</f>
        <v>1073.7389999999996</v>
      </c>
      <c r="BT114" s="13" t="str">
        <f>_xlfn.IFNA(IF(BT$3="Productivity",
INDEX('Productivity Dump'!$E$4:$AJ$500,
MATCH($A114,'Productivity Dump'!$A$4:$A$500,0),
MATCH(BT$2,'Productivity Dump'!$E$3:$AJ$3,0)
),
IF(BT$3="Attendance",
INDEX('Attendance Dump'!$E$2:$AI$400,
MATCH($A114,'Attendance Dump'!$B$2:$B$400,0),
MATCH(BT$2,'Attendance Dump'!$E$1:$AI$1,0)
),
INDEX('Active Hour''s Dump'!$D$3:$AH$337,
MATCH($C114,'Active Hour''s Dump'!$A$3:$A$337,0),
MATCH(BT$2,'Active Hour''s Dump'!$D$2:$AH$2,0)
))),"")</f>
        <v>H(P)</v>
      </c>
      <c r="BU114" s="54">
        <f>_xlfn.IFNA(IF(BU$3="Productivity",
INDEX('Productivity Dump'!$E$4:$AJ$500,
MATCH($A114,'Productivity Dump'!$A$4:$A$500,0),
MATCH(BU$2,'Productivity Dump'!$E$3:$AJ$3,0)
),
IF(BU$3="Attendance",
INDEX('Attendance Dump'!$E$2:$AI$400,
MATCH($A114,'Attendance Dump'!$B$2:$B$400,0),
MATCH(BU$2,'Attendance Dump'!$E$1:$AI$1,0)
),
INDEX('Active Hour''s Dump'!$D$3:$AH$337,
MATCH($C114,'Active Hour''s Dump'!$A$3:$A$337,0),
MATCH(BU$2,'Active Hour''s Dump'!$D$2:$AH$2,0)
))),"")</f>
        <v>6.8333333333333304</v>
      </c>
      <c r="BV114" s="13">
        <f>_xlfn.IFNA(IF(BV$3="Productivity",
INDEX('Productivity Dump'!$E$4:$AJ$500,
MATCH($A114,'Productivity Dump'!$A$4:$A$500,0),
MATCH(BV$2,'Productivity Dump'!$E$3:$AJ$3,0)
),
IF(BV$3="Attendance",
INDEX('Attendance Dump'!$E$2:$AI$400,
MATCH($A114,'Attendance Dump'!$B$2:$B$400,0),
MATCH(BV$2,'Attendance Dump'!$E$1:$AI$1,0)
),
INDEX('Active Hour''s Dump'!$D$3:$AH$337,
MATCH($C114,'Active Hour''s Dump'!$A$3:$A$337,0),
MATCH(BV$2,'Active Hour''s Dump'!$D$2:$AH$2,0)
))),"")</f>
        <v>1046.3199999999997</v>
      </c>
      <c r="BW114" s="13" t="str">
        <f>_xlfn.IFNA(IF(BW$3="Productivity",
INDEX('Productivity Dump'!$E$4:$AJ$500,
MATCH($A114,'Productivity Dump'!$A$4:$A$500,0),
MATCH(BW$2,'Productivity Dump'!$E$3:$AJ$3,0)
),
IF(BW$3="Attendance",
INDEX('Attendance Dump'!$E$2:$AI$400,
MATCH($A114,'Attendance Dump'!$B$2:$B$400,0),
MATCH(BW$2,'Attendance Dump'!$E$1:$AI$1,0)
),
INDEX('Active Hour''s Dump'!$D$3:$AH$337,
MATCH($C114,'Active Hour''s Dump'!$A$3:$A$337,0),
MATCH(BW$2,'Active Hour''s Dump'!$D$2:$AH$2,0)
))),"")</f>
        <v>P</v>
      </c>
      <c r="BX114" s="54">
        <f>_xlfn.IFNA(IF(BX$3="Productivity",
INDEX('Productivity Dump'!$E$4:$AJ$500,
MATCH($A114,'Productivity Dump'!$A$4:$A$500,0),
MATCH(BX$2,'Productivity Dump'!$E$3:$AJ$3,0)
),
IF(BX$3="Attendance",
INDEX('Attendance Dump'!$E$2:$AI$400,
MATCH($A114,'Attendance Dump'!$B$2:$B$400,0),
MATCH(BX$2,'Attendance Dump'!$E$1:$AI$1,0)
),
INDEX('Active Hour''s Dump'!$D$3:$AH$337,
MATCH($C114,'Active Hour''s Dump'!$A$3:$A$337,0),
MATCH(BX$2,'Active Hour''s Dump'!$D$2:$AH$2,0)
))),"")</f>
        <v>6.3333333333333304</v>
      </c>
      <c r="BY114" s="13">
        <f>_xlfn.IFNA(IF(BY$3="Productivity",
INDEX('Productivity Dump'!$E$4:$AJ$500,
MATCH($A114,'Productivity Dump'!$A$4:$A$500,0),
MATCH(BY$2,'Productivity Dump'!$E$3:$AJ$3,0)
),
IF(BY$3="Attendance",
INDEX('Attendance Dump'!$E$2:$AI$400,
MATCH($A114,'Attendance Dump'!$B$2:$B$400,0),
MATCH(BY$2,'Attendance Dump'!$E$1:$AI$1,0)
),
INDEX('Active Hour''s Dump'!$D$3:$AH$337,
MATCH($C114,'Active Hour''s Dump'!$A$3:$A$337,0),
MATCH(BY$2,'Active Hour''s Dump'!$D$2:$AH$2,0)
))),"")</f>
        <v>345.47300000000001</v>
      </c>
      <c r="BZ114" s="13" t="str">
        <f>_xlfn.IFNA(IF(BZ$3="Productivity",
INDEX('Productivity Dump'!$E$4:$AJ$500,
MATCH($A114,'Productivity Dump'!$A$4:$A$500,0),
MATCH(BZ$2,'Productivity Dump'!$E$3:$AJ$3,0)
),
IF(BZ$3="Attendance",
INDEX('Attendance Dump'!$E$2:$AI$400,
MATCH($A114,'Attendance Dump'!$B$2:$B$400,0),
MATCH(BZ$2,'Attendance Dump'!$E$1:$AI$1,0)
),
INDEX('Active Hour''s Dump'!$D$3:$AH$337,
MATCH($C114,'Active Hour''s Dump'!$A$3:$A$337,0),
MATCH(BZ$2,'Active Hour''s Dump'!$D$2:$AH$2,0)
))),"")</f>
        <v>P</v>
      </c>
      <c r="CA114" s="54">
        <f>_xlfn.IFNA(IF(CA$3="Productivity",
INDEX('Productivity Dump'!$E$4:$AJ$500,
MATCH($A114,'Productivity Dump'!$A$4:$A$500,0),
MATCH(CA$2,'Productivity Dump'!$E$3:$AJ$3,0)
),
IF(CA$3="Attendance",
INDEX('Attendance Dump'!$E$2:$AI$400,
MATCH($A114,'Attendance Dump'!$B$2:$B$400,0),
MATCH(CA$2,'Attendance Dump'!$E$1:$AI$1,0)
),
INDEX('Active Hour''s Dump'!$D$3:$AH$337,
MATCH($C114,'Active Hour''s Dump'!$A$3:$A$337,0),
MATCH(CA$2,'Active Hour''s Dump'!$D$2:$AH$2,0)
))),"")</f>
        <v>2.3333333333333299</v>
      </c>
      <c r="CB114" s="13">
        <f>_xlfn.IFNA(IF(CB$3="Productivity",
INDEX('Productivity Dump'!$E$4:$AJ$500,
MATCH($A114,'Productivity Dump'!$A$4:$A$500,0),
MATCH(CB$2,'Productivity Dump'!$E$3:$AJ$3,0)
),
IF(CB$3="Attendance",
INDEX('Attendance Dump'!$E$2:$AI$400,
MATCH($A114,'Attendance Dump'!$B$2:$B$400,0),
MATCH(CB$2,'Attendance Dump'!$E$1:$AI$1,0)
),
INDEX('Active Hour''s Dump'!$D$3:$AH$337,
MATCH($C114,'Active Hour''s Dump'!$A$3:$A$337,0),
MATCH(CB$2,'Active Hour''s Dump'!$D$2:$AH$2,0)
))),"")</f>
        <v>0</v>
      </c>
      <c r="CC114" s="13" t="str">
        <f>_xlfn.IFNA(IF(CC$3="Productivity",
INDEX('Productivity Dump'!$E$4:$AJ$500,
MATCH($A114,'Productivity Dump'!$A$4:$A$500,0),
MATCH(CC$2,'Productivity Dump'!$E$3:$AJ$3,0)
),
IF(CC$3="Attendance",
INDEX('Attendance Dump'!$E$2:$AI$400,
MATCH($A114,'Attendance Dump'!$B$2:$B$400,0),
MATCH(CC$2,'Attendance Dump'!$E$1:$AI$1,0)
),
INDEX('Active Hour''s Dump'!$D$3:$AH$337,
MATCH($C114,'Active Hour''s Dump'!$A$3:$A$337,0),
MATCH(CC$2,'Active Hour''s Dump'!$D$2:$AH$2,0)
))),"")</f>
        <v>WO</v>
      </c>
      <c r="CD114" s="54">
        <f>_xlfn.IFNA(IF(CD$3="Productivity",
INDEX('Productivity Dump'!$E$4:$AJ$500,
MATCH($A114,'Productivity Dump'!$A$4:$A$500,0),
MATCH(CD$2,'Productivity Dump'!$E$3:$AJ$3,0)
),
IF(CD$3="Attendance",
INDEX('Attendance Dump'!$E$2:$AI$400,
MATCH($A114,'Attendance Dump'!$B$2:$B$400,0),
MATCH(CD$2,'Attendance Dump'!$E$1:$AI$1,0)
),
INDEX('Active Hour''s Dump'!$D$3:$AH$337,
MATCH($C114,'Active Hour''s Dump'!$A$3:$A$337,0),
MATCH(CD$2,'Active Hour''s Dump'!$D$2:$AH$2,0)
))),"")</f>
        <v>0</v>
      </c>
      <c r="CE114" s="13">
        <f>_xlfn.IFNA(IF(CE$3="Productivity",
INDEX('Productivity Dump'!$E$4:$AJ$500,
MATCH($A114,'Productivity Dump'!$A$4:$A$500,0),
MATCH(CE$2,'Productivity Dump'!$E$3:$AJ$3,0)
),
IF(CE$3="Attendance",
INDEX('Attendance Dump'!$E$2:$AI$400,
MATCH($A114,'Attendance Dump'!$B$2:$B$400,0),
MATCH(CE$2,'Attendance Dump'!$E$1:$AI$1,0)
),
INDEX('Active Hour''s Dump'!$D$3:$AH$337,
MATCH($C114,'Active Hour''s Dump'!$A$3:$A$337,0),
MATCH(CE$2,'Active Hour''s Dump'!$D$2:$AH$2,0)
))),"")</f>
        <v>486.96500000000003</v>
      </c>
      <c r="CF114" s="13" t="str">
        <f>_xlfn.IFNA(IF(CF$3="Productivity",
INDEX('Productivity Dump'!$E$4:$AJ$500,
MATCH($A114,'Productivity Dump'!$A$4:$A$500,0),
MATCH(CF$2,'Productivity Dump'!$E$3:$AJ$3,0)
),
IF(CF$3="Attendance",
INDEX('Attendance Dump'!$E$2:$AI$400,
MATCH($A114,'Attendance Dump'!$B$2:$B$400,0),
MATCH(CF$2,'Attendance Dump'!$E$1:$AI$1,0)
),
INDEX('Active Hour''s Dump'!$D$3:$AH$337,
MATCH($C114,'Active Hour''s Dump'!$A$3:$A$337,0),
MATCH(CF$2,'Active Hour''s Dump'!$D$2:$AH$2,0)
))),"")</f>
        <v>P</v>
      </c>
      <c r="CG114" s="54">
        <f>_xlfn.IFNA(IF(CG$3="Productivity",
INDEX('Productivity Dump'!$E$4:$AJ$500,
MATCH($A114,'Productivity Dump'!$A$4:$A$500,0),
MATCH(CG$2,'Productivity Dump'!$E$3:$AJ$3,0)
),
IF(CG$3="Attendance",
INDEX('Attendance Dump'!$E$2:$AI$400,
MATCH($A114,'Attendance Dump'!$B$2:$B$400,0),
MATCH(CG$2,'Attendance Dump'!$E$1:$AI$1,0)
),
INDEX('Active Hour''s Dump'!$D$3:$AH$337,
MATCH($C114,'Active Hour''s Dump'!$A$3:$A$337,0),
MATCH(CG$2,'Active Hour''s Dump'!$D$2:$AH$2,0)
))),"")</f>
        <v>2.75</v>
      </c>
      <c r="CH114" s="13">
        <f>_xlfn.IFNA(IF(CH$3="Productivity",
INDEX('Productivity Dump'!$E$4:$AJ$500,
MATCH($A114,'Productivity Dump'!$A$4:$A$500,0),
MATCH(CH$2,'Productivity Dump'!$E$3:$AJ$3,0)
),
IF(CH$3="Attendance",
INDEX('Attendance Dump'!$E$2:$AI$400,
MATCH($A114,'Attendance Dump'!$B$2:$B$400,0),
MATCH(CH$2,'Attendance Dump'!$E$1:$AI$1,0)
),
INDEX('Active Hour''s Dump'!$D$3:$AH$337,
MATCH($C114,'Active Hour''s Dump'!$A$3:$A$337,0),
MATCH(CH$2,'Active Hour''s Dump'!$D$2:$AH$2,0)
))),"")</f>
        <v>1507.2379999999996</v>
      </c>
      <c r="CI114" s="13" t="str">
        <f>_xlfn.IFNA(IF(CI$3="Productivity",
INDEX('Productivity Dump'!$E$4:$AJ$500,
MATCH($A114,'Productivity Dump'!$A$4:$A$500,0),
MATCH(CI$2,'Productivity Dump'!$E$3:$AJ$3,0)
),
IF(CI$3="Attendance",
INDEX('Attendance Dump'!$E$2:$AI$400,
MATCH($A114,'Attendance Dump'!$B$2:$B$400,0),
MATCH(CI$2,'Attendance Dump'!$E$1:$AI$1,0)
),
INDEX('Active Hour''s Dump'!$D$3:$AH$337,
MATCH($C114,'Active Hour''s Dump'!$A$3:$A$337,0),
MATCH(CI$2,'Active Hour''s Dump'!$D$2:$AH$2,0)
))),"")</f>
        <v>P</v>
      </c>
      <c r="CJ114" s="54">
        <f>_xlfn.IFNA(IF(CJ$3="Productivity",
INDEX('Productivity Dump'!$E$4:$AJ$500,
MATCH($A114,'Productivity Dump'!$A$4:$A$500,0),
MATCH(CJ$2,'Productivity Dump'!$E$3:$AJ$3,0)
),
IF(CJ$3="Attendance",
INDEX('Attendance Dump'!$E$2:$AI$400,
MATCH($A114,'Attendance Dump'!$B$2:$B$400,0),
MATCH(CJ$2,'Attendance Dump'!$E$1:$AI$1,0)
),
INDEX('Active Hour''s Dump'!$D$3:$AH$337,
MATCH($C114,'Active Hour''s Dump'!$A$3:$A$337,0),
MATCH(CJ$2,'Active Hour''s Dump'!$D$2:$AH$2,0)
))),"")</f>
        <v>7.9166666666666696</v>
      </c>
      <c r="CK114" s="13">
        <f>_xlfn.IFNA(IF(CK$3="Productivity",
INDEX('Productivity Dump'!$E$4:$AJ$500,
MATCH($A114,'Productivity Dump'!$A$4:$A$500,0),
MATCH(CK$2,'Productivity Dump'!$E$3:$AJ$3,0)
),
IF(CK$3="Attendance",
INDEX('Attendance Dump'!$E$2:$AI$400,
MATCH($A114,'Attendance Dump'!$B$2:$B$400,0),
MATCH(CK$2,'Attendance Dump'!$E$1:$AI$1,0)
),
INDEX('Active Hour''s Dump'!$D$3:$AH$337,
MATCH($C114,'Active Hour''s Dump'!$A$3:$A$337,0),
MATCH(CK$2,'Active Hour''s Dump'!$D$2:$AH$2,0)
))),"")</f>
        <v>1350.3540000000005</v>
      </c>
      <c r="CL114" s="13" t="str">
        <f>_xlfn.IFNA(IF(CL$3="Productivity",
INDEX('Productivity Dump'!$E$4:$AJ$500,
MATCH($A114,'Productivity Dump'!$A$4:$A$500,0),
MATCH(CL$2,'Productivity Dump'!$E$3:$AJ$3,0)
),
IF(CL$3="Attendance",
INDEX('Attendance Dump'!$E$2:$AI$400,
MATCH($A114,'Attendance Dump'!$B$2:$B$400,0),
MATCH(CL$2,'Attendance Dump'!$E$1:$AI$1,0)
),
INDEX('Active Hour''s Dump'!$D$3:$AH$337,
MATCH($C114,'Active Hour''s Dump'!$A$3:$A$337,0),
MATCH(CL$2,'Active Hour''s Dump'!$D$2:$AH$2,0)
))),"")</f>
        <v>P</v>
      </c>
      <c r="CM114" s="54">
        <f>_xlfn.IFNA(IF(CM$3="Productivity",
INDEX('Productivity Dump'!$E$4:$AJ$500,
MATCH($A114,'Productivity Dump'!$A$4:$A$500,0),
MATCH(CM$2,'Productivity Dump'!$E$3:$AJ$3,0)
),
IF(CM$3="Attendance",
INDEX('Attendance Dump'!$E$2:$AI$400,
MATCH($A114,'Attendance Dump'!$B$2:$B$400,0),
MATCH(CM$2,'Attendance Dump'!$E$1:$AI$1,0)
),
INDEX('Active Hour''s Dump'!$D$3:$AH$337,
MATCH($C114,'Active Hour''s Dump'!$A$3:$A$337,0),
MATCH(CM$2,'Active Hour''s Dump'!$D$2:$AH$2,0)
))),"")</f>
        <v>6.9166666666666696</v>
      </c>
      <c r="CN114" s="13">
        <f>_xlfn.IFNA(IF(CN$3="Productivity",
INDEX('Productivity Dump'!$E$4:$AJ$500,
MATCH($A114,'Productivity Dump'!$A$4:$A$500,0),
MATCH(CN$2,'Productivity Dump'!$E$3:$AJ$3,0)
),
IF(CN$3="Attendance",
INDEX('Attendance Dump'!$E$2:$AI$400,
MATCH($A114,'Attendance Dump'!$B$2:$B$400,0),
MATCH(CN$2,'Attendance Dump'!$E$1:$AI$1,0)
),
INDEX('Active Hour''s Dump'!$D$3:$AH$337,
MATCH($C114,'Active Hour''s Dump'!$A$3:$A$337,0),
MATCH(CN$2,'Active Hour''s Dump'!$D$2:$AH$2,0)
))),"")</f>
        <v>0</v>
      </c>
      <c r="CO114" s="13">
        <f>_xlfn.IFNA(IF(CO$3="Productivity",
INDEX('Productivity Dump'!$E$4:$AJ$500,
MATCH($A114,'Productivity Dump'!$A$4:$A$500,0),
MATCH(CO$2,'Productivity Dump'!$E$3:$AJ$3,0)
),
IF(CO$3="Attendance",
INDEX('Attendance Dump'!$E$2:$AI$400,
MATCH($A114,'Attendance Dump'!$B$2:$B$400,0),
MATCH(CO$2,'Attendance Dump'!$E$1:$AI$1,0)
),
INDEX('Active Hour''s Dump'!$D$3:$AH$337,
MATCH($C114,'Active Hour''s Dump'!$A$3:$A$337,0),
MATCH(CO$2,'Active Hour''s Dump'!$D$2:$AH$2,0)
))),"")</f>
        <v>0</v>
      </c>
      <c r="CP114" s="54">
        <f>_xlfn.IFNA(IF(CP$3="Productivity",
INDEX('Productivity Dump'!$E$4:$AJ$500,
MATCH($A114,'Productivity Dump'!$A$4:$A$500,0),
MATCH(CP$2,'Productivity Dump'!$E$3:$AJ$3,0)
),
IF(CP$3="Attendance",
INDEX('Attendance Dump'!$E$2:$AI$400,
MATCH($A114,'Attendance Dump'!$B$2:$B$400,0),
MATCH(CP$2,'Attendance Dump'!$E$1:$AI$1,0)
),
INDEX('Active Hour''s Dump'!$D$3:$AH$337,
MATCH($C114,'Active Hour''s Dump'!$A$3:$A$337,0),
MATCH(CP$2,'Active Hour''s Dump'!$D$2:$AH$2,0)
))),"")</f>
        <v>0</v>
      </c>
      <c r="CQ114" s="13">
        <f>_xlfn.IFNA(IF(CQ$3="Productivity",
INDEX('Productivity Dump'!$E$4:$AJ$500,
MATCH($A114,'Productivity Dump'!$A$4:$A$500,0),
MATCH(CQ$2,'Productivity Dump'!$E$3:$AJ$3,0)
),
IF(CQ$3="Attendance",
INDEX('Attendance Dump'!$E$2:$AI$400,
MATCH($A114,'Attendance Dump'!$B$2:$B$400,0),
MATCH(CQ$2,'Attendance Dump'!$E$1:$AI$1,0)
),
INDEX('Active Hour''s Dump'!$D$3:$AH$337,
MATCH($C114,'Active Hour''s Dump'!$A$3:$A$337,0),
MATCH(CQ$2,'Active Hour''s Dump'!$D$2:$AH$2,0)
))),"")</f>
        <v>0</v>
      </c>
      <c r="CR114" s="13">
        <f>_xlfn.IFNA(IF(CR$3="Productivity",
INDEX('Productivity Dump'!$E$4:$AJ$500,
MATCH($A114,'Productivity Dump'!$A$4:$A$500,0),
MATCH(CR$2,'Productivity Dump'!$E$3:$AJ$3,0)
),
IF(CR$3="Attendance",
INDEX('Attendance Dump'!$E$2:$AI$400,
MATCH($A114,'Attendance Dump'!$B$2:$B$400,0),
MATCH(CR$2,'Attendance Dump'!$E$1:$AI$1,0)
),
INDEX('Active Hour''s Dump'!$D$3:$AH$337,
MATCH($C114,'Active Hour''s Dump'!$A$3:$A$337,0),
MATCH(CR$2,'Active Hour''s Dump'!$D$2:$AH$2,0)
))),"")</f>
        <v>0</v>
      </c>
      <c r="CS114" s="54">
        <f>_xlfn.IFNA(IF(CS$3="Productivity",
INDEX('Productivity Dump'!$E$4:$AJ$500,
MATCH($A114,'Productivity Dump'!$A$4:$A$500,0),
MATCH(CS$2,'Productivity Dump'!$E$3:$AJ$3,0)
),
IF(CS$3="Attendance",
INDEX('Attendance Dump'!$E$2:$AI$400,
MATCH($A114,'Attendance Dump'!$B$2:$B$400,0),
MATCH(CS$2,'Attendance Dump'!$E$1:$AI$1,0)
),
INDEX('Active Hour''s Dump'!$D$3:$AH$337,
MATCH($C114,'Active Hour''s Dump'!$A$3:$A$337,0),
MATCH(CS$2,'Active Hour''s Dump'!$D$2:$AH$2,0)
))),"")</f>
        <v>0</v>
      </c>
      <c r="CT114" s="13">
        <f>_xlfn.IFNA(IF(CT$3="Productivity",
INDEX('Productivity Dump'!$E$4:$AJ$500,
MATCH($A114,'Productivity Dump'!$A$4:$A$500,0),
MATCH(CT$2,'Productivity Dump'!$E$3:$AJ$3,0)
),
IF(CT$3="Attendance",
INDEX('Attendance Dump'!$E$2:$AI$400,
MATCH($A114,'Attendance Dump'!$B$2:$B$400,0),
MATCH(CT$2,'Attendance Dump'!$E$1:$AI$1,0)
),
INDEX('Active Hour''s Dump'!$D$3:$AH$337,
MATCH($C114,'Active Hour''s Dump'!$A$3:$A$337,0),
MATCH(CT$2,'Active Hour''s Dump'!$D$2:$AH$2,0)
))),"")</f>
        <v>0</v>
      </c>
      <c r="CU114" s="13">
        <f>_xlfn.IFNA(IF(CU$3="Productivity",
INDEX('Productivity Dump'!$E$4:$AJ$500,
MATCH($A114,'Productivity Dump'!$A$4:$A$500,0),
MATCH(CU$2,'Productivity Dump'!$E$3:$AJ$3,0)
),
IF(CU$3="Attendance",
INDEX('Attendance Dump'!$E$2:$AI$400,
MATCH($A114,'Attendance Dump'!$B$2:$B$400,0),
MATCH(CU$2,'Attendance Dump'!$E$1:$AI$1,0)
),
INDEX('Active Hour''s Dump'!$D$3:$AH$337,
MATCH($C114,'Active Hour''s Dump'!$A$3:$A$337,0),
MATCH(CU$2,'Active Hour''s Dump'!$D$2:$AH$2,0)
))),"")</f>
        <v>0</v>
      </c>
      <c r="CV114" s="54">
        <f>_xlfn.IFNA(IF(CV$3="Productivity",
INDEX('Productivity Dump'!$E$4:$AJ$500,
MATCH($A114,'Productivity Dump'!$A$4:$A$500,0),
MATCH(CV$2,'Productivity Dump'!$E$3:$AJ$3,0)
),
IF(CV$3="Attendance",
INDEX('Attendance Dump'!$E$2:$AI$400,
MATCH($A114,'Attendance Dump'!$B$2:$B$400,0),
MATCH(CV$2,'Attendance Dump'!$E$1:$AI$1,0)
),
INDEX('Active Hour''s Dump'!$D$3:$AH$337,
MATCH($C114,'Active Hour''s Dump'!$A$3:$A$337,0),
MATCH(CV$2,'Active Hour''s Dump'!$D$2:$AH$2,0)
))),"")</f>
        <v>0</v>
      </c>
      <c r="CW114" s="13"/>
      <c r="CX114" s="13"/>
      <c r="CY114" s="54"/>
      <c r="DA114" s="57">
        <f t="shared" si="75"/>
        <v>108.83333333333333</v>
      </c>
      <c r="DB114" s="35">
        <f t="shared" si="76"/>
        <v>18756.613999999998</v>
      </c>
      <c r="DC114" s="35">
        <f t="shared" si="71"/>
        <v>0</v>
      </c>
      <c r="DD114" s="35">
        <f t="shared" ca="1" si="74"/>
        <v>0</v>
      </c>
      <c r="DF114" s="32" cm="1">
        <f t="array" ref="DF114">SUMPRODUCT(
    (MOD(COLUMN(H114:CV114) - COLUMN(H114), 3) = 0) *
    (H114:CV114 = 0) *
    (I114:CW114 = "P") *
    (COUNTIF(UKHoliday, H$2:CV$2) = 0)
)</f>
        <v>0</v>
      </c>
      <c r="DG114" s="33" cm="1">
        <f t="array" ref="DG114">SUMPRODUCT(
  (MOD(COLUMN(H114:CV114) - COLUMN(H114), 3) = 0) *
  (H114:CV114 &gt; 0) *
  (H114:CV114 &lt; 0.5 * IF(((WEEKDAY(H$2:CV$2, 2) = 1) + (WEEKDAY(H$2:CV$2, 2) = 6)), G114, F114)) *
  (I114:CW114 = "P") *
  (COUNTIF(UKHoliday, H$2:CV$2) = 0)
)</f>
        <v>1</v>
      </c>
      <c r="DH114" s="33" cm="1">
        <f t="array" ref="DH114">SUMPRODUCT(
  (MOD(COLUMN(H114:CV114) - COLUMN(H114), 3) = 0) *
  (H114:CV114 &gt; 0.5 * IF(((WEEKDAY(H$2:CV$2, 2) = 1) + (WEEKDAY(H$2:CV$2, 2) = 6)), $G114, $F114)) *
  (H114:CV114 &lt; 0.8 * IF(((WEEKDAY(H$2:CV$2, 2) = 1) + (WEEKDAY(H$2:CV$2, 2) = 6)), $G114, $F114)) *
  (I114:CW114 = "P") *
  (COUNTIF(UKHoliday, H$2:CV$2) = 0)
)</f>
        <v>1</v>
      </c>
      <c r="DI114" s="33" cm="1">
        <f t="array" ref="DI114">SUMPRODUCT(
  (MOD(COLUMN(H114:CV114) - COLUMN(H114), 3) = 0) *
  (H114:CV114 &gt; 0.8 * IF(((WEEKDAY(H$2:CV$2, 2) = 1) + (WEEKDAY(H$2:CV$2, 2) = 6)), $G114, $F114)) *
  (H114:CV114 &lt; 1 * IF(((WEEKDAY(H$2:CV$2, 2) = 1) + (WEEKDAY(H$2:CV$2, 2) = 6)), $G114, $F114)) *
  (I114:CW114 = "P") *
  (COUNTIF(UKHoliday, H$2:CV$2) = 0)
)</f>
        <v>8</v>
      </c>
    </row>
    <row r="115" spans="1:113" x14ac:dyDescent="0.3">
      <c r="A115" s="8" t="s">
        <v>484</v>
      </c>
      <c r="B115" s="8" t="s">
        <v>483</v>
      </c>
      <c r="C115" s="9" t="s">
        <v>807</v>
      </c>
      <c r="D115" s="62" t="s">
        <v>555</v>
      </c>
      <c r="E115" s="35">
        <v>18600</v>
      </c>
      <c r="F115" s="35">
        <f t="shared" si="72"/>
        <v>930</v>
      </c>
      <c r="G115" s="35">
        <f t="shared" si="73"/>
        <v>465</v>
      </c>
      <c r="H115" s="13">
        <f>_xlfn.IFNA(IF(H$3="Productivity",
INDEX('Productivity Dump'!$E$4:$AJ$500,
MATCH($A115,'Productivity Dump'!$A$4:$A$500,0),
MATCH(H$2,'Productivity Dump'!$E$3:$AJ$3,0)
),
IF(H$3="Attendance",
INDEX('Attendance Dump'!$E$2:$AI$400,
MATCH($A115,'Attendance Dump'!$B$2:$B$400,0),
MATCH(H$2,'Attendance Dump'!$E$1:$AI$1,0)
),
INDEX('Active Hour''s Dump'!$D$3:$AH$337,
MATCH($C115,'Active Hour''s Dump'!$A$3:$A$337,0),
MATCH(H$2,'Active Hour''s Dump'!$D$2:$AH$2,0)
))),"")</f>
        <v>980.1550000000002</v>
      </c>
      <c r="I115" s="13" t="str">
        <f>_xlfn.IFNA(IF(I$3="Productivity",
INDEX('Productivity Dump'!$E$4:$AJ$500,
MATCH($A115,'Productivity Dump'!$A$4:$A$500,0),
MATCH(I$2,'Productivity Dump'!$E$3:$AJ$3,0)
),
IF(I$3="Attendance",
INDEX('Attendance Dump'!$E$2:$AI$400,
MATCH($A115,'Attendance Dump'!$B$2:$B$400,0),
MATCH(I$2,'Attendance Dump'!$E$1:$AI$1,0)
),
INDEX('Active Hour''s Dump'!$D$3:$AH$337,
MATCH($C115,'Active Hour''s Dump'!$A$3:$A$337,0),
MATCH(I$2,'Active Hour''s Dump'!$D$2:$AH$2,0)
))),"")</f>
        <v>P</v>
      </c>
      <c r="J115" s="54">
        <f>_xlfn.IFNA(IF(J$3="Productivity",
INDEX('Productivity Dump'!$E$4:$AJ$500,
MATCH($A115,'Productivity Dump'!$A$4:$A$500,0),
MATCH(J$2,'Productivity Dump'!$E$3:$AJ$3,0)
),
IF(J$3="Attendance",
INDEX('Attendance Dump'!$E$2:$AI$400,
MATCH($A115,'Attendance Dump'!$B$2:$B$400,0),
MATCH(J$2,'Attendance Dump'!$E$1:$AI$1,0)
),
INDEX('Active Hour''s Dump'!$D$3:$AH$337,
MATCH($C115,'Active Hour''s Dump'!$A$3:$A$337,0),
MATCH(J$2,'Active Hour''s Dump'!$D$2:$AH$2,0)
))),"")</f>
        <v>4.75</v>
      </c>
      <c r="K115" s="13">
        <f>_xlfn.IFNA(IF(K$3="Productivity",
INDEX('Productivity Dump'!$E$4:$AJ$500,
MATCH($A115,'Productivity Dump'!$A$4:$A$500,0),
MATCH(K$2,'Productivity Dump'!$E$3:$AJ$3,0)
),
IF(K$3="Attendance",
INDEX('Attendance Dump'!$E$2:$AI$400,
MATCH($A115,'Attendance Dump'!$B$2:$B$400,0),
MATCH(K$2,'Attendance Dump'!$E$1:$AI$1,0)
),
INDEX('Active Hour''s Dump'!$D$3:$AH$337,
MATCH($C115,'Active Hour''s Dump'!$A$3:$A$337,0),
MATCH(K$2,'Active Hour''s Dump'!$D$2:$AH$2,0)
))),"")</f>
        <v>960.4970000000003</v>
      </c>
      <c r="L115" s="13" t="str">
        <f>_xlfn.IFNA(IF(L$3="Productivity",
INDEX('Productivity Dump'!$E$4:$AJ$500,
MATCH($A115,'Productivity Dump'!$A$4:$A$500,0),
MATCH(L$2,'Productivity Dump'!$E$3:$AJ$3,0)
),
IF(L$3="Attendance",
INDEX('Attendance Dump'!$E$2:$AI$400,
MATCH($A115,'Attendance Dump'!$B$2:$B$400,0),
MATCH(L$2,'Attendance Dump'!$E$1:$AI$1,0)
),
INDEX('Active Hour''s Dump'!$D$3:$AH$337,
MATCH($C115,'Active Hour''s Dump'!$A$3:$A$337,0),
MATCH(L$2,'Active Hour''s Dump'!$D$2:$AH$2,0)
))),"")</f>
        <v>P</v>
      </c>
      <c r="M115" s="54">
        <f>_xlfn.IFNA(IF(M$3="Productivity",
INDEX('Productivity Dump'!$E$4:$AJ$500,
MATCH($A115,'Productivity Dump'!$A$4:$A$500,0),
MATCH(M$2,'Productivity Dump'!$E$3:$AJ$3,0)
),
IF(M$3="Attendance",
INDEX('Attendance Dump'!$E$2:$AI$400,
MATCH($A115,'Attendance Dump'!$B$2:$B$400,0),
MATCH(M$2,'Attendance Dump'!$E$1:$AI$1,0)
),
INDEX('Active Hour''s Dump'!$D$3:$AH$337,
MATCH($C115,'Active Hour''s Dump'!$A$3:$A$337,0),
MATCH(M$2,'Active Hour''s Dump'!$D$2:$AH$2,0)
))),"")</f>
        <v>5.5833333333333304</v>
      </c>
      <c r="N115" s="13">
        <f>_xlfn.IFNA(IF(N$3="Productivity",
INDEX('Productivity Dump'!$E$4:$AJ$500,
MATCH($A115,'Productivity Dump'!$A$4:$A$500,0),
MATCH(N$2,'Productivity Dump'!$E$3:$AJ$3,0)
),
IF(N$3="Attendance",
INDEX('Attendance Dump'!$E$2:$AI$400,
MATCH($A115,'Attendance Dump'!$B$2:$B$400,0),
MATCH(N$2,'Attendance Dump'!$E$1:$AI$1,0)
),
INDEX('Active Hour''s Dump'!$D$3:$AH$337,
MATCH($C115,'Active Hour''s Dump'!$A$3:$A$337,0),
MATCH(N$2,'Active Hour''s Dump'!$D$2:$AH$2,0)
))),"")</f>
        <v>512.34699999999998</v>
      </c>
      <c r="O115" s="13" t="str">
        <f>_xlfn.IFNA(IF(O$3="Productivity",
INDEX('Productivity Dump'!$E$4:$AJ$500,
MATCH($A115,'Productivity Dump'!$A$4:$A$500,0),
MATCH(O$2,'Productivity Dump'!$E$3:$AJ$3,0)
),
IF(O$3="Attendance",
INDEX('Attendance Dump'!$E$2:$AI$400,
MATCH($A115,'Attendance Dump'!$B$2:$B$400,0),
MATCH(O$2,'Attendance Dump'!$E$1:$AI$1,0)
),
INDEX('Active Hour''s Dump'!$D$3:$AH$337,
MATCH($C115,'Active Hour''s Dump'!$A$3:$A$337,0),
MATCH(O$2,'Active Hour''s Dump'!$D$2:$AH$2,0)
))),"")</f>
        <v>P</v>
      </c>
      <c r="P115" s="54">
        <f>_xlfn.IFNA(IF(P$3="Productivity",
INDEX('Productivity Dump'!$E$4:$AJ$500,
MATCH($A115,'Productivity Dump'!$A$4:$A$500,0),
MATCH(P$2,'Productivity Dump'!$E$3:$AJ$3,0)
),
IF(P$3="Attendance",
INDEX('Attendance Dump'!$E$2:$AI$400,
MATCH($A115,'Attendance Dump'!$B$2:$B$400,0),
MATCH(P$2,'Attendance Dump'!$E$1:$AI$1,0)
),
INDEX('Active Hour''s Dump'!$D$3:$AH$337,
MATCH($C115,'Active Hour''s Dump'!$A$3:$A$337,0),
MATCH(P$2,'Active Hour''s Dump'!$D$2:$AH$2,0)
))),"")</f>
        <v>3.25</v>
      </c>
      <c r="Q115" s="13">
        <f>_xlfn.IFNA(IF(Q$3="Productivity",
INDEX('Productivity Dump'!$E$4:$AJ$500,
MATCH($A115,'Productivity Dump'!$A$4:$A$500,0),
MATCH(Q$2,'Productivity Dump'!$E$3:$AJ$3,0)
),
IF(Q$3="Attendance",
INDEX('Attendance Dump'!$E$2:$AI$400,
MATCH($A115,'Attendance Dump'!$B$2:$B$400,0),
MATCH(Q$2,'Attendance Dump'!$E$1:$AI$1,0)
),
INDEX('Active Hour''s Dump'!$D$3:$AH$337,
MATCH($C115,'Active Hour''s Dump'!$A$3:$A$337,0),
MATCH(Q$2,'Active Hour''s Dump'!$D$2:$AH$2,0)
))),"")</f>
        <v>0</v>
      </c>
      <c r="R115" s="13" t="str">
        <f>_xlfn.IFNA(IF(R$3="Productivity",
INDEX('Productivity Dump'!$E$4:$AJ$500,
MATCH($A115,'Productivity Dump'!$A$4:$A$500,0),
MATCH(R$2,'Productivity Dump'!$E$3:$AJ$3,0)
),
IF(R$3="Attendance",
INDEX('Attendance Dump'!$E$2:$AI$400,
MATCH($A115,'Attendance Dump'!$B$2:$B$400,0),
MATCH(R$2,'Attendance Dump'!$E$1:$AI$1,0)
),
INDEX('Active Hour''s Dump'!$D$3:$AH$337,
MATCH($C115,'Active Hour''s Dump'!$A$3:$A$337,0),
MATCH(R$2,'Active Hour''s Dump'!$D$2:$AH$2,0)
))),"")</f>
        <v>WO</v>
      </c>
      <c r="S115" s="54">
        <f>_xlfn.IFNA(IF(S$3="Productivity",
INDEX('Productivity Dump'!$E$4:$AJ$500,
MATCH($A115,'Productivity Dump'!$A$4:$A$500,0),
MATCH(S$2,'Productivity Dump'!$E$3:$AJ$3,0)
),
IF(S$3="Attendance",
INDEX('Attendance Dump'!$E$2:$AI$400,
MATCH($A115,'Attendance Dump'!$B$2:$B$400,0),
MATCH(S$2,'Attendance Dump'!$E$1:$AI$1,0)
),
INDEX('Active Hour''s Dump'!$D$3:$AH$337,
MATCH($C115,'Active Hour''s Dump'!$A$3:$A$337,0),
MATCH(S$2,'Active Hour''s Dump'!$D$2:$AH$2,0)
))),"")</f>
        <v>0</v>
      </c>
      <c r="T115" s="13">
        <f>_xlfn.IFNA(IF(T$3="Productivity",
INDEX('Productivity Dump'!$E$4:$AJ$500,
MATCH($A115,'Productivity Dump'!$A$4:$A$500,0),
MATCH(T$2,'Productivity Dump'!$E$3:$AJ$3,0)
),
IF(T$3="Attendance",
INDEX('Attendance Dump'!$E$2:$AI$400,
MATCH($A115,'Attendance Dump'!$B$2:$B$400,0),
MATCH(T$2,'Attendance Dump'!$E$1:$AI$1,0)
),
INDEX('Active Hour''s Dump'!$D$3:$AH$337,
MATCH($C115,'Active Hour''s Dump'!$A$3:$A$337,0),
MATCH(T$2,'Active Hour''s Dump'!$D$2:$AH$2,0)
))),"")</f>
        <v>440.935</v>
      </c>
      <c r="U115" s="13" t="str">
        <f>_xlfn.IFNA(IF(U$3="Productivity",
INDEX('Productivity Dump'!$E$4:$AJ$500,
MATCH($A115,'Productivity Dump'!$A$4:$A$500,0),
MATCH(U$2,'Productivity Dump'!$E$3:$AJ$3,0)
),
IF(U$3="Attendance",
INDEX('Attendance Dump'!$E$2:$AI$400,
MATCH($A115,'Attendance Dump'!$B$2:$B$400,0),
MATCH(U$2,'Attendance Dump'!$E$1:$AI$1,0)
),
INDEX('Active Hour''s Dump'!$D$3:$AH$337,
MATCH($C115,'Active Hour''s Dump'!$A$3:$A$337,0),
MATCH(U$2,'Active Hour''s Dump'!$D$2:$AH$2,0)
))),"")</f>
        <v>P</v>
      </c>
      <c r="V115" s="54">
        <f>_xlfn.IFNA(IF(V$3="Productivity",
INDEX('Productivity Dump'!$E$4:$AJ$500,
MATCH($A115,'Productivity Dump'!$A$4:$A$500,0),
MATCH(V$2,'Productivity Dump'!$E$3:$AJ$3,0)
),
IF(V$3="Attendance",
INDEX('Attendance Dump'!$E$2:$AI$400,
MATCH($A115,'Attendance Dump'!$B$2:$B$400,0),
MATCH(V$2,'Attendance Dump'!$E$1:$AI$1,0)
),
INDEX('Active Hour''s Dump'!$D$3:$AH$337,
MATCH($C115,'Active Hour''s Dump'!$A$3:$A$337,0),
MATCH(V$2,'Active Hour''s Dump'!$D$2:$AH$2,0)
))),"")</f>
        <v>2.4166666666666701</v>
      </c>
      <c r="W115" s="13">
        <f>_xlfn.IFNA(IF(W$3="Productivity",
INDEX('Productivity Dump'!$E$4:$AJ$500,
MATCH($A115,'Productivity Dump'!$A$4:$A$500,0),
MATCH(W$2,'Productivity Dump'!$E$3:$AJ$3,0)
),
IF(W$3="Attendance",
INDEX('Attendance Dump'!$E$2:$AI$400,
MATCH($A115,'Attendance Dump'!$B$2:$B$400,0),
MATCH(W$2,'Attendance Dump'!$E$1:$AI$1,0)
),
INDEX('Active Hour''s Dump'!$D$3:$AH$337,
MATCH($C115,'Active Hour''s Dump'!$A$3:$A$337,0),
MATCH(W$2,'Active Hour''s Dump'!$D$2:$AH$2,0)
))),"")</f>
        <v>889.54999999999984</v>
      </c>
      <c r="X115" s="13" t="str">
        <f>_xlfn.IFNA(IF(X$3="Productivity",
INDEX('Productivity Dump'!$E$4:$AJ$500,
MATCH($A115,'Productivity Dump'!$A$4:$A$500,0),
MATCH(X$2,'Productivity Dump'!$E$3:$AJ$3,0)
),
IF(X$3="Attendance",
INDEX('Attendance Dump'!$E$2:$AI$400,
MATCH($A115,'Attendance Dump'!$B$2:$B$400,0),
MATCH(X$2,'Attendance Dump'!$E$1:$AI$1,0)
),
INDEX('Active Hour''s Dump'!$D$3:$AH$337,
MATCH($C115,'Active Hour''s Dump'!$A$3:$A$337,0),
MATCH(X$2,'Active Hour''s Dump'!$D$2:$AH$2,0)
))),"")</f>
        <v>P</v>
      </c>
      <c r="Y115" s="54">
        <f>_xlfn.IFNA(IF(Y$3="Productivity",
INDEX('Productivity Dump'!$E$4:$AJ$500,
MATCH($A115,'Productivity Dump'!$A$4:$A$500,0),
MATCH(Y$2,'Productivity Dump'!$E$3:$AJ$3,0)
),
IF(Y$3="Attendance",
INDEX('Attendance Dump'!$E$2:$AI$400,
MATCH($A115,'Attendance Dump'!$B$2:$B$400,0),
MATCH(Y$2,'Attendance Dump'!$E$1:$AI$1,0)
),
INDEX('Active Hour''s Dump'!$D$3:$AH$337,
MATCH($C115,'Active Hour''s Dump'!$A$3:$A$337,0),
MATCH(Y$2,'Active Hour''s Dump'!$D$2:$AH$2,0)
))),"")</f>
        <v>5.1666666666666696</v>
      </c>
      <c r="Z115" s="13">
        <f>_xlfn.IFNA(IF(Z$3="Productivity",
INDEX('Productivity Dump'!$E$4:$AJ$500,
MATCH($A115,'Productivity Dump'!$A$4:$A$500,0),
MATCH(Z$2,'Productivity Dump'!$E$3:$AJ$3,0)
),
IF(Z$3="Attendance",
INDEX('Attendance Dump'!$E$2:$AI$400,
MATCH($A115,'Attendance Dump'!$B$2:$B$400,0),
MATCH(Z$2,'Attendance Dump'!$E$1:$AI$1,0)
),
INDEX('Active Hour''s Dump'!$D$3:$AH$337,
MATCH($C115,'Active Hour''s Dump'!$A$3:$A$337,0),
MATCH(Z$2,'Active Hour''s Dump'!$D$2:$AH$2,0)
))),"")</f>
        <v>973.27900000000011</v>
      </c>
      <c r="AA115" s="13" t="str">
        <f>_xlfn.IFNA(IF(AA$3="Productivity",
INDEX('Productivity Dump'!$E$4:$AJ$500,
MATCH($A115,'Productivity Dump'!$A$4:$A$500,0),
MATCH(AA$2,'Productivity Dump'!$E$3:$AJ$3,0)
),
IF(AA$3="Attendance",
INDEX('Attendance Dump'!$E$2:$AI$400,
MATCH($A115,'Attendance Dump'!$B$2:$B$400,0),
MATCH(AA$2,'Attendance Dump'!$E$1:$AI$1,0)
),
INDEX('Active Hour''s Dump'!$D$3:$AH$337,
MATCH($C115,'Active Hour''s Dump'!$A$3:$A$337,0),
MATCH(AA$2,'Active Hour''s Dump'!$D$2:$AH$2,0)
))),"")</f>
        <v>P</v>
      </c>
      <c r="AB115" s="54">
        <f>_xlfn.IFNA(IF(AB$3="Productivity",
INDEX('Productivity Dump'!$E$4:$AJ$500,
MATCH($A115,'Productivity Dump'!$A$4:$A$500,0),
MATCH(AB$2,'Productivity Dump'!$E$3:$AJ$3,0)
),
IF(AB$3="Attendance",
INDEX('Attendance Dump'!$E$2:$AI$400,
MATCH($A115,'Attendance Dump'!$B$2:$B$400,0),
MATCH(AB$2,'Attendance Dump'!$E$1:$AI$1,0)
),
INDEX('Active Hour''s Dump'!$D$3:$AH$337,
MATCH($C115,'Active Hour''s Dump'!$A$3:$A$337,0),
MATCH(AB$2,'Active Hour''s Dump'!$D$2:$AH$2,0)
))),"")</f>
        <v>6.1666666666666696</v>
      </c>
      <c r="AC115" s="13">
        <f>_xlfn.IFNA(IF(AC$3="Productivity",
INDEX('Productivity Dump'!$E$4:$AJ$500,
MATCH($A115,'Productivity Dump'!$A$4:$A$500,0),
MATCH(AC$2,'Productivity Dump'!$E$3:$AJ$3,0)
),
IF(AC$3="Attendance",
INDEX('Attendance Dump'!$E$2:$AI$400,
MATCH($A115,'Attendance Dump'!$B$2:$B$400,0),
MATCH(AC$2,'Attendance Dump'!$E$1:$AI$1,0)
),
INDEX('Active Hour''s Dump'!$D$3:$AH$337,
MATCH($C115,'Active Hour''s Dump'!$A$3:$A$337,0),
MATCH(AC$2,'Active Hour''s Dump'!$D$2:$AH$2,0)
))),"")</f>
        <v>1037.8149999999998</v>
      </c>
      <c r="AD115" s="13" t="str">
        <f>_xlfn.IFNA(IF(AD$3="Productivity",
INDEX('Productivity Dump'!$E$4:$AJ$500,
MATCH($A115,'Productivity Dump'!$A$4:$A$500,0),
MATCH(AD$2,'Productivity Dump'!$E$3:$AJ$3,0)
),
IF(AD$3="Attendance",
INDEX('Attendance Dump'!$E$2:$AI$400,
MATCH($A115,'Attendance Dump'!$B$2:$B$400,0),
MATCH(AD$2,'Attendance Dump'!$E$1:$AI$1,0)
),
INDEX('Active Hour''s Dump'!$D$3:$AH$337,
MATCH($C115,'Active Hour''s Dump'!$A$3:$A$337,0),
MATCH(AD$2,'Active Hour''s Dump'!$D$2:$AH$2,0)
))),"")</f>
        <v>P</v>
      </c>
      <c r="AE115" s="54">
        <f>_xlfn.IFNA(IF(AE$3="Productivity",
INDEX('Productivity Dump'!$E$4:$AJ$500,
MATCH($A115,'Productivity Dump'!$A$4:$A$500,0),
MATCH(AE$2,'Productivity Dump'!$E$3:$AJ$3,0)
),
IF(AE$3="Attendance",
INDEX('Attendance Dump'!$E$2:$AI$400,
MATCH($A115,'Attendance Dump'!$B$2:$B$400,0),
MATCH(AE$2,'Attendance Dump'!$E$1:$AI$1,0)
),
INDEX('Active Hour''s Dump'!$D$3:$AH$337,
MATCH($C115,'Active Hour''s Dump'!$A$3:$A$337,0),
MATCH(AE$2,'Active Hour''s Dump'!$D$2:$AH$2,0)
))),"")</f>
        <v>6.25</v>
      </c>
      <c r="AF115" s="13">
        <f>_xlfn.IFNA(IF(AF$3="Productivity",
INDEX('Productivity Dump'!$E$4:$AJ$500,
MATCH($A115,'Productivity Dump'!$A$4:$A$500,0),
MATCH(AF$2,'Productivity Dump'!$E$3:$AJ$3,0)
),
IF(AF$3="Attendance",
INDEX('Attendance Dump'!$E$2:$AI$400,
MATCH($A115,'Attendance Dump'!$B$2:$B$400,0),
MATCH(AF$2,'Attendance Dump'!$E$1:$AI$1,0)
),
INDEX('Active Hour''s Dump'!$D$3:$AH$337,
MATCH($C115,'Active Hour''s Dump'!$A$3:$A$337,0),
MATCH(AF$2,'Active Hour''s Dump'!$D$2:$AH$2,0)
))),"")</f>
        <v>982.56500000000017</v>
      </c>
      <c r="AG115" s="13" t="str">
        <f>_xlfn.IFNA(IF(AG$3="Productivity",
INDEX('Productivity Dump'!$E$4:$AJ$500,
MATCH($A115,'Productivity Dump'!$A$4:$A$500,0),
MATCH(AG$2,'Productivity Dump'!$E$3:$AJ$3,0)
),
IF(AG$3="Attendance",
INDEX('Attendance Dump'!$E$2:$AI$400,
MATCH($A115,'Attendance Dump'!$B$2:$B$400,0),
MATCH(AG$2,'Attendance Dump'!$E$1:$AI$1,0)
),
INDEX('Active Hour''s Dump'!$D$3:$AH$337,
MATCH($C115,'Active Hour''s Dump'!$A$3:$A$337,0),
MATCH(AG$2,'Active Hour''s Dump'!$D$2:$AH$2,0)
))),"")</f>
        <v>P</v>
      </c>
      <c r="AH115" s="54">
        <f>_xlfn.IFNA(IF(AH$3="Productivity",
INDEX('Productivity Dump'!$E$4:$AJ$500,
MATCH($A115,'Productivity Dump'!$A$4:$A$500,0),
MATCH(AH$2,'Productivity Dump'!$E$3:$AJ$3,0)
),
IF(AH$3="Attendance",
INDEX('Attendance Dump'!$E$2:$AI$400,
MATCH($A115,'Attendance Dump'!$B$2:$B$400,0),
MATCH(AH$2,'Attendance Dump'!$E$1:$AI$1,0)
),
INDEX('Active Hour''s Dump'!$D$3:$AH$337,
MATCH($C115,'Active Hour''s Dump'!$A$3:$A$337,0),
MATCH(AH$2,'Active Hour''s Dump'!$D$2:$AH$2,0)
))),"")</f>
        <v>6.6666666666666696</v>
      </c>
      <c r="AI115" s="13">
        <f>_xlfn.IFNA(IF(AI$3="Productivity",
INDEX('Productivity Dump'!$E$4:$AJ$500,
MATCH($A115,'Productivity Dump'!$A$4:$A$500,0),
MATCH(AI$2,'Productivity Dump'!$E$3:$AJ$3,0)
),
IF(AI$3="Attendance",
INDEX('Attendance Dump'!$E$2:$AI$400,
MATCH($A115,'Attendance Dump'!$B$2:$B$400,0),
MATCH(AI$2,'Attendance Dump'!$E$1:$AI$1,0)
),
INDEX('Active Hour''s Dump'!$D$3:$AH$337,
MATCH($C115,'Active Hour''s Dump'!$A$3:$A$337,0),
MATCH(AI$2,'Active Hour''s Dump'!$D$2:$AH$2,0)
))),"")</f>
        <v>524.62800000000016</v>
      </c>
      <c r="AJ115" s="13" t="str">
        <f>_xlfn.IFNA(IF(AJ$3="Productivity",
INDEX('Productivity Dump'!$E$4:$AJ$500,
MATCH($A115,'Productivity Dump'!$A$4:$A$500,0),
MATCH(AJ$2,'Productivity Dump'!$E$3:$AJ$3,0)
),
IF(AJ$3="Attendance",
INDEX('Attendance Dump'!$E$2:$AI$400,
MATCH($A115,'Attendance Dump'!$B$2:$B$400,0),
MATCH(AJ$2,'Attendance Dump'!$E$1:$AI$1,0)
),
INDEX('Active Hour''s Dump'!$D$3:$AH$337,
MATCH($C115,'Active Hour''s Dump'!$A$3:$A$337,0),
MATCH(AJ$2,'Active Hour''s Dump'!$D$2:$AH$2,0)
))),"")</f>
        <v>P</v>
      </c>
      <c r="AK115" s="54">
        <f>_xlfn.IFNA(IF(AK$3="Productivity",
INDEX('Productivity Dump'!$E$4:$AJ$500,
MATCH($A115,'Productivity Dump'!$A$4:$A$500,0),
MATCH(AK$2,'Productivity Dump'!$E$3:$AJ$3,0)
),
IF(AK$3="Attendance",
INDEX('Attendance Dump'!$E$2:$AI$400,
MATCH($A115,'Attendance Dump'!$B$2:$B$400,0),
MATCH(AK$2,'Attendance Dump'!$E$1:$AI$1,0)
),
INDEX('Active Hour''s Dump'!$D$3:$AH$337,
MATCH($C115,'Active Hour''s Dump'!$A$3:$A$337,0),
MATCH(AK$2,'Active Hour''s Dump'!$D$2:$AH$2,0)
))),"")</f>
        <v>3.1666666666666701</v>
      </c>
      <c r="AL115" s="13">
        <f>_xlfn.IFNA(IF(AL$3="Productivity",
INDEX('Productivity Dump'!$E$4:$AJ$500,
MATCH($A115,'Productivity Dump'!$A$4:$A$500,0),
MATCH(AL$2,'Productivity Dump'!$E$3:$AJ$3,0)
),
IF(AL$3="Attendance",
INDEX('Attendance Dump'!$E$2:$AI$400,
MATCH($A115,'Attendance Dump'!$B$2:$B$400,0),
MATCH(AL$2,'Attendance Dump'!$E$1:$AI$1,0)
),
INDEX('Active Hour''s Dump'!$D$3:$AH$337,
MATCH($C115,'Active Hour''s Dump'!$A$3:$A$337,0),
MATCH(AL$2,'Active Hour''s Dump'!$D$2:$AH$2,0)
))),"")</f>
        <v>0</v>
      </c>
      <c r="AM115" s="13" t="str">
        <f>_xlfn.IFNA(IF(AM$3="Productivity",
INDEX('Productivity Dump'!$E$4:$AJ$500,
MATCH($A115,'Productivity Dump'!$A$4:$A$500,0),
MATCH(AM$2,'Productivity Dump'!$E$3:$AJ$3,0)
),
IF(AM$3="Attendance",
INDEX('Attendance Dump'!$E$2:$AI$400,
MATCH($A115,'Attendance Dump'!$B$2:$B$400,0),
MATCH(AM$2,'Attendance Dump'!$E$1:$AI$1,0)
),
INDEX('Active Hour''s Dump'!$D$3:$AH$337,
MATCH($C115,'Active Hour''s Dump'!$A$3:$A$337,0),
MATCH(AM$2,'Active Hour''s Dump'!$D$2:$AH$2,0)
))),"")</f>
        <v>WO</v>
      </c>
      <c r="AN115" s="54">
        <f>_xlfn.IFNA(IF(AN$3="Productivity",
INDEX('Productivity Dump'!$E$4:$AJ$500,
MATCH($A115,'Productivity Dump'!$A$4:$A$500,0),
MATCH(AN$2,'Productivity Dump'!$E$3:$AJ$3,0)
),
IF(AN$3="Attendance",
INDEX('Attendance Dump'!$E$2:$AI$400,
MATCH($A115,'Attendance Dump'!$B$2:$B$400,0),
MATCH(AN$2,'Attendance Dump'!$E$1:$AI$1,0)
),
INDEX('Active Hour''s Dump'!$D$3:$AH$337,
MATCH($C115,'Active Hour''s Dump'!$A$3:$A$337,0),
MATCH(AN$2,'Active Hour''s Dump'!$D$2:$AH$2,0)
))),"")</f>
        <v>0</v>
      </c>
      <c r="AO115" s="13">
        <f>_xlfn.IFNA(IF(AO$3="Productivity",
INDEX('Productivity Dump'!$E$4:$AJ$500,
MATCH($A115,'Productivity Dump'!$A$4:$A$500,0),
MATCH(AO$2,'Productivity Dump'!$E$3:$AJ$3,0)
),
IF(AO$3="Attendance",
INDEX('Attendance Dump'!$E$2:$AI$400,
MATCH($A115,'Attendance Dump'!$B$2:$B$400,0),
MATCH(AO$2,'Attendance Dump'!$E$1:$AI$1,0)
),
INDEX('Active Hour''s Dump'!$D$3:$AH$337,
MATCH($C115,'Active Hour''s Dump'!$A$3:$A$337,0),
MATCH(AO$2,'Active Hour''s Dump'!$D$2:$AH$2,0)
))),"")</f>
        <v>501.23900000000003</v>
      </c>
      <c r="AP115" s="13" t="str">
        <f>_xlfn.IFNA(IF(AP$3="Productivity",
INDEX('Productivity Dump'!$E$4:$AJ$500,
MATCH($A115,'Productivity Dump'!$A$4:$A$500,0),
MATCH(AP$2,'Productivity Dump'!$E$3:$AJ$3,0)
),
IF(AP$3="Attendance",
INDEX('Attendance Dump'!$E$2:$AI$400,
MATCH($A115,'Attendance Dump'!$B$2:$B$400,0),
MATCH(AP$2,'Attendance Dump'!$E$1:$AI$1,0)
),
INDEX('Active Hour''s Dump'!$D$3:$AH$337,
MATCH($C115,'Active Hour''s Dump'!$A$3:$A$337,0),
MATCH(AP$2,'Active Hour''s Dump'!$D$2:$AH$2,0)
))),"")</f>
        <v>P</v>
      </c>
      <c r="AQ115" s="54">
        <f>_xlfn.IFNA(IF(AQ$3="Productivity",
INDEX('Productivity Dump'!$E$4:$AJ$500,
MATCH($A115,'Productivity Dump'!$A$4:$A$500,0),
MATCH(AQ$2,'Productivity Dump'!$E$3:$AJ$3,0)
),
IF(AQ$3="Attendance",
INDEX('Attendance Dump'!$E$2:$AI$400,
MATCH($A115,'Attendance Dump'!$B$2:$B$400,0),
MATCH(AQ$2,'Attendance Dump'!$E$1:$AI$1,0)
),
INDEX('Active Hour''s Dump'!$D$3:$AH$337,
MATCH($C115,'Active Hour''s Dump'!$A$3:$A$337,0),
MATCH(AQ$2,'Active Hour''s Dump'!$D$2:$AH$2,0)
))),"")</f>
        <v>3.0833333333333299</v>
      </c>
      <c r="AR115" s="13">
        <f>_xlfn.IFNA(IF(AR$3="Productivity",
INDEX('Productivity Dump'!$E$4:$AJ$500,
MATCH($A115,'Productivity Dump'!$A$4:$A$500,0),
MATCH(AR$2,'Productivity Dump'!$E$3:$AJ$3,0)
),
IF(AR$3="Attendance",
INDEX('Attendance Dump'!$E$2:$AI$400,
MATCH($A115,'Attendance Dump'!$B$2:$B$400,0),
MATCH(AR$2,'Attendance Dump'!$E$1:$AI$1,0)
),
INDEX('Active Hour''s Dump'!$D$3:$AH$337,
MATCH($C115,'Active Hour''s Dump'!$A$3:$A$337,0),
MATCH(AR$2,'Active Hour''s Dump'!$D$2:$AH$2,0)
))),"")</f>
        <v>992.19799999999998</v>
      </c>
      <c r="AS115" s="13" t="str">
        <f>_xlfn.IFNA(IF(AS$3="Productivity",
INDEX('Productivity Dump'!$E$4:$AJ$500,
MATCH($A115,'Productivity Dump'!$A$4:$A$500,0),
MATCH(AS$2,'Productivity Dump'!$E$3:$AJ$3,0)
),
IF(AS$3="Attendance",
INDEX('Attendance Dump'!$E$2:$AI$400,
MATCH($A115,'Attendance Dump'!$B$2:$B$400,0),
MATCH(AS$2,'Attendance Dump'!$E$1:$AI$1,0)
),
INDEX('Active Hour''s Dump'!$D$3:$AH$337,
MATCH($C115,'Active Hour''s Dump'!$A$3:$A$337,0),
MATCH(AS$2,'Active Hour''s Dump'!$D$2:$AH$2,0)
))),"")</f>
        <v>P</v>
      </c>
      <c r="AT115" s="54">
        <f>_xlfn.IFNA(IF(AT$3="Productivity",
INDEX('Productivity Dump'!$E$4:$AJ$500,
MATCH($A115,'Productivity Dump'!$A$4:$A$500,0),
MATCH(AT$2,'Productivity Dump'!$E$3:$AJ$3,0)
),
IF(AT$3="Attendance",
INDEX('Attendance Dump'!$E$2:$AI$400,
MATCH($A115,'Attendance Dump'!$B$2:$B$400,0),
MATCH(AT$2,'Attendance Dump'!$E$1:$AI$1,0)
),
INDEX('Active Hour''s Dump'!$D$3:$AH$337,
MATCH($C115,'Active Hour''s Dump'!$A$3:$A$337,0),
MATCH(AT$2,'Active Hour''s Dump'!$D$2:$AH$2,0)
))),"")</f>
        <v>6.0833333333333304</v>
      </c>
      <c r="AU115" s="13">
        <f>_xlfn.IFNA(IF(AU$3="Productivity",
INDEX('Productivity Dump'!$E$4:$AJ$500,
MATCH($A115,'Productivity Dump'!$A$4:$A$500,0),
MATCH(AU$2,'Productivity Dump'!$E$3:$AJ$3,0)
),
IF(AU$3="Attendance",
INDEX('Attendance Dump'!$E$2:$AI$400,
MATCH($A115,'Attendance Dump'!$B$2:$B$400,0),
MATCH(AU$2,'Attendance Dump'!$E$1:$AI$1,0)
),
INDEX('Active Hour''s Dump'!$D$3:$AH$337,
MATCH($C115,'Active Hour''s Dump'!$A$3:$A$337,0),
MATCH(AU$2,'Active Hour''s Dump'!$D$2:$AH$2,0)
))),"")</f>
        <v>986.86500000000024</v>
      </c>
      <c r="AV115" s="13" t="str">
        <f>_xlfn.IFNA(IF(AV$3="Productivity",
INDEX('Productivity Dump'!$E$4:$AJ$500,
MATCH($A115,'Productivity Dump'!$A$4:$A$500,0),
MATCH(AV$2,'Productivity Dump'!$E$3:$AJ$3,0)
),
IF(AV$3="Attendance",
INDEX('Attendance Dump'!$E$2:$AI$400,
MATCH($A115,'Attendance Dump'!$B$2:$B$400,0),
MATCH(AV$2,'Attendance Dump'!$E$1:$AI$1,0)
),
INDEX('Active Hour''s Dump'!$D$3:$AH$337,
MATCH($C115,'Active Hour''s Dump'!$A$3:$A$337,0),
MATCH(AV$2,'Active Hour''s Dump'!$D$2:$AH$2,0)
))),"")</f>
        <v>P</v>
      </c>
      <c r="AW115" s="54">
        <f>_xlfn.IFNA(IF(AW$3="Productivity",
INDEX('Productivity Dump'!$E$4:$AJ$500,
MATCH($A115,'Productivity Dump'!$A$4:$A$500,0),
MATCH(AW$2,'Productivity Dump'!$E$3:$AJ$3,0)
),
IF(AW$3="Attendance",
INDEX('Attendance Dump'!$E$2:$AI$400,
MATCH($A115,'Attendance Dump'!$B$2:$B$400,0),
MATCH(AW$2,'Attendance Dump'!$E$1:$AI$1,0)
),
INDEX('Active Hour''s Dump'!$D$3:$AH$337,
MATCH($C115,'Active Hour''s Dump'!$A$3:$A$337,0),
MATCH(AW$2,'Active Hour''s Dump'!$D$2:$AH$2,0)
))),"")</f>
        <v>5.3333333333333304</v>
      </c>
      <c r="AX115" s="13">
        <f>_xlfn.IFNA(IF(AX$3="Productivity",
INDEX('Productivity Dump'!$E$4:$AJ$500,
MATCH($A115,'Productivity Dump'!$A$4:$A$500,0),
MATCH(AX$2,'Productivity Dump'!$E$3:$AJ$3,0)
),
IF(AX$3="Attendance",
INDEX('Attendance Dump'!$E$2:$AI$400,
MATCH($A115,'Attendance Dump'!$B$2:$B$400,0),
MATCH(AX$2,'Attendance Dump'!$E$1:$AI$1,0)
),
INDEX('Active Hour''s Dump'!$D$3:$AH$337,
MATCH($C115,'Active Hour''s Dump'!$A$3:$A$337,0),
MATCH(AX$2,'Active Hour''s Dump'!$D$2:$AH$2,0)
))),"")</f>
        <v>995.59699999999987</v>
      </c>
      <c r="AY115" s="13" t="str">
        <f>_xlfn.IFNA(IF(AY$3="Productivity",
INDEX('Productivity Dump'!$E$4:$AJ$500,
MATCH($A115,'Productivity Dump'!$A$4:$A$500,0),
MATCH(AY$2,'Productivity Dump'!$E$3:$AJ$3,0)
),
IF(AY$3="Attendance",
INDEX('Attendance Dump'!$E$2:$AI$400,
MATCH($A115,'Attendance Dump'!$B$2:$B$400,0),
MATCH(AY$2,'Attendance Dump'!$E$1:$AI$1,0)
),
INDEX('Active Hour''s Dump'!$D$3:$AH$337,
MATCH($C115,'Active Hour''s Dump'!$A$3:$A$337,0),
MATCH(AY$2,'Active Hour''s Dump'!$D$2:$AH$2,0)
))),"")</f>
        <v>P</v>
      </c>
      <c r="AZ115" s="54">
        <f>_xlfn.IFNA(IF(AZ$3="Productivity",
INDEX('Productivity Dump'!$E$4:$AJ$500,
MATCH($A115,'Productivity Dump'!$A$4:$A$500,0),
MATCH(AZ$2,'Productivity Dump'!$E$3:$AJ$3,0)
),
IF(AZ$3="Attendance",
INDEX('Attendance Dump'!$E$2:$AI$400,
MATCH($A115,'Attendance Dump'!$B$2:$B$400,0),
MATCH(AZ$2,'Attendance Dump'!$E$1:$AI$1,0)
),
INDEX('Active Hour''s Dump'!$D$3:$AH$337,
MATCH($C115,'Active Hour''s Dump'!$A$3:$A$337,0),
MATCH(AZ$2,'Active Hour''s Dump'!$D$2:$AH$2,0)
))),"")</f>
        <v>6.25</v>
      </c>
      <c r="BA115" s="13">
        <f>_xlfn.IFNA(IF(BA$3="Productivity",
INDEX('Productivity Dump'!$E$4:$AJ$500,
MATCH($A115,'Productivity Dump'!$A$4:$A$500,0),
MATCH(BA$2,'Productivity Dump'!$E$3:$AJ$3,0)
),
IF(BA$3="Attendance",
INDEX('Attendance Dump'!$E$2:$AI$400,
MATCH($A115,'Attendance Dump'!$B$2:$B$400,0),
MATCH(BA$2,'Attendance Dump'!$E$1:$AI$1,0)
),
INDEX('Active Hour''s Dump'!$D$3:$AH$337,
MATCH($C115,'Active Hour''s Dump'!$A$3:$A$337,0),
MATCH(BA$2,'Active Hour''s Dump'!$D$2:$AH$2,0)
))),"")</f>
        <v>983.197</v>
      </c>
      <c r="BB115" s="13" t="str">
        <f>_xlfn.IFNA(IF(BB$3="Productivity",
INDEX('Productivity Dump'!$E$4:$AJ$500,
MATCH($A115,'Productivity Dump'!$A$4:$A$500,0),
MATCH(BB$2,'Productivity Dump'!$E$3:$AJ$3,0)
),
IF(BB$3="Attendance",
INDEX('Attendance Dump'!$E$2:$AI$400,
MATCH($A115,'Attendance Dump'!$B$2:$B$400,0),
MATCH(BB$2,'Attendance Dump'!$E$1:$AI$1,0)
),
INDEX('Active Hour''s Dump'!$D$3:$AH$337,
MATCH($C115,'Active Hour''s Dump'!$A$3:$A$337,0),
MATCH(BB$2,'Active Hour''s Dump'!$D$2:$AH$2,0)
))),"")</f>
        <v>P</v>
      </c>
      <c r="BC115" s="54">
        <f>_xlfn.IFNA(IF(BC$3="Productivity",
INDEX('Productivity Dump'!$E$4:$AJ$500,
MATCH($A115,'Productivity Dump'!$A$4:$A$500,0),
MATCH(BC$2,'Productivity Dump'!$E$3:$AJ$3,0)
),
IF(BC$3="Attendance",
INDEX('Attendance Dump'!$E$2:$AI$400,
MATCH($A115,'Attendance Dump'!$B$2:$B$400,0),
MATCH(BC$2,'Attendance Dump'!$E$1:$AI$1,0)
),
INDEX('Active Hour''s Dump'!$D$3:$AH$337,
MATCH($C115,'Active Hour''s Dump'!$A$3:$A$337,0),
MATCH(BC$2,'Active Hour''s Dump'!$D$2:$AH$2,0)
))),"")</f>
        <v>5.9166666666666696</v>
      </c>
      <c r="BD115" s="13">
        <f>_xlfn.IFNA(IF(BD$3="Productivity",
INDEX('Productivity Dump'!$E$4:$AJ$500,
MATCH($A115,'Productivity Dump'!$A$4:$A$500,0),
MATCH(BD$2,'Productivity Dump'!$E$3:$AJ$3,0)
),
IF(BD$3="Attendance",
INDEX('Attendance Dump'!$E$2:$AI$400,
MATCH($A115,'Attendance Dump'!$B$2:$B$400,0),
MATCH(BD$2,'Attendance Dump'!$E$1:$AI$1,0)
),
INDEX('Active Hour''s Dump'!$D$3:$AH$337,
MATCH($C115,'Active Hour''s Dump'!$A$3:$A$337,0),
MATCH(BD$2,'Active Hour''s Dump'!$D$2:$AH$2,0)
))),"")</f>
        <v>497.16499999999996</v>
      </c>
      <c r="BE115" s="13" t="str">
        <f>_xlfn.IFNA(IF(BE$3="Productivity",
INDEX('Productivity Dump'!$E$4:$AJ$500,
MATCH($A115,'Productivity Dump'!$A$4:$A$500,0),
MATCH(BE$2,'Productivity Dump'!$E$3:$AJ$3,0)
),
IF(BE$3="Attendance",
INDEX('Attendance Dump'!$E$2:$AI$400,
MATCH($A115,'Attendance Dump'!$B$2:$B$400,0),
MATCH(BE$2,'Attendance Dump'!$E$1:$AI$1,0)
),
INDEX('Active Hour''s Dump'!$D$3:$AH$337,
MATCH($C115,'Active Hour''s Dump'!$A$3:$A$337,0),
MATCH(BE$2,'Active Hour''s Dump'!$D$2:$AH$2,0)
))),"")</f>
        <v>P</v>
      </c>
      <c r="BF115" s="54">
        <f>_xlfn.IFNA(IF(BF$3="Productivity",
INDEX('Productivity Dump'!$E$4:$AJ$500,
MATCH($A115,'Productivity Dump'!$A$4:$A$500,0),
MATCH(BF$2,'Productivity Dump'!$E$3:$AJ$3,0)
),
IF(BF$3="Attendance",
INDEX('Attendance Dump'!$E$2:$AI$400,
MATCH($A115,'Attendance Dump'!$B$2:$B$400,0),
MATCH(BF$2,'Attendance Dump'!$E$1:$AI$1,0)
),
INDEX('Active Hour''s Dump'!$D$3:$AH$337,
MATCH($C115,'Active Hour''s Dump'!$A$3:$A$337,0),
MATCH(BF$2,'Active Hour''s Dump'!$D$2:$AH$2,0)
))),"")</f>
        <v>3.1666666666666701</v>
      </c>
      <c r="BG115" s="13">
        <f>_xlfn.IFNA(IF(BG$3="Productivity",
INDEX('Productivity Dump'!$E$4:$AJ$500,
MATCH($A115,'Productivity Dump'!$A$4:$A$500,0),
MATCH(BG$2,'Productivity Dump'!$E$3:$AJ$3,0)
),
IF(BG$3="Attendance",
INDEX('Attendance Dump'!$E$2:$AI$400,
MATCH($A115,'Attendance Dump'!$B$2:$B$400,0),
MATCH(BG$2,'Attendance Dump'!$E$1:$AI$1,0)
),
INDEX('Active Hour''s Dump'!$D$3:$AH$337,
MATCH($C115,'Active Hour''s Dump'!$A$3:$A$337,0),
MATCH(BG$2,'Active Hour''s Dump'!$D$2:$AH$2,0)
))),"")</f>
        <v>0</v>
      </c>
      <c r="BH115" s="13" t="str">
        <f>_xlfn.IFNA(IF(BH$3="Productivity",
INDEX('Productivity Dump'!$E$4:$AJ$500,
MATCH($A115,'Productivity Dump'!$A$4:$A$500,0),
MATCH(BH$2,'Productivity Dump'!$E$3:$AJ$3,0)
),
IF(BH$3="Attendance",
INDEX('Attendance Dump'!$E$2:$AI$400,
MATCH($A115,'Attendance Dump'!$B$2:$B$400,0),
MATCH(BH$2,'Attendance Dump'!$E$1:$AI$1,0)
),
INDEX('Active Hour''s Dump'!$D$3:$AH$337,
MATCH($C115,'Active Hour''s Dump'!$A$3:$A$337,0),
MATCH(BH$2,'Active Hour''s Dump'!$D$2:$AH$2,0)
))),"")</f>
        <v>WO</v>
      </c>
      <c r="BI115" s="54">
        <f>_xlfn.IFNA(IF(BI$3="Productivity",
INDEX('Productivity Dump'!$E$4:$AJ$500,
MATCH($A115,'Productivity Dump'!$A$4:$A$500,0),
MATCH(BI$2,'Productivity Dump'!$E$3:$AJ$3,0)
),
IF(BI$3="Attendance",
INDEX('Attendance Dump'!$E$2:$AI$400,
MATCH($A115,'Attendance Dump'!$B$2:$B$400,0),
MATCH(BI$2,'Attendance Dump'!$E$1:$AI$1,0)
),
INDEX('Active Hour''s Dump'!$D$3:$AH$337,
MATCH($C115,'Active Hour''s Dump'!$A$3:$A$337,0),
MATCH(BI$2,'Active Hour''s Dump'!$D$2:$AH$2,0)
))),"")</f>
        <v>0</v>
      </c>
      <c r="BJ115" s="13">
        <f>_xlfn.IFNA(IF(BJ$3="Productivity",
INDEX('Productivity Dump'!$E$4:$AJ$500,
MATCH($A115,'Productivity Dump'!$A$4:$A$500,0),
MATCH(BJ$2,'Productivity Dump'!$E$3:$AJ$3,0)
),
IF(BJ$3="Attendance",
INDEX('Attendance Dump'!$E$2:$AI$400,
MATCH($A115,'Attendance Dump'!$B$2:$B$400,0),
MATCH(BJ$2,'Attendance Dump'!$E$1:$AI$1,0)
),
INDEX('Active Hour''s Dump'!$D$3:$AH$337,
MATCH($C115,'Active Hour''s Dump'!$A$3:$A$337,0),
MATCH(BJ$2,'Active Hour''s Dump'!$D$2:$AH$2,0)
))),"")</f>
        <v>507.20999999999987</v>
      </c>
      <c r="BK115" s="13" t="str">
        <f>_xlfn.IFNA(IF(BK$3="Productivity",
INDEX('Productivity Dump'!$E$4:$AJ$500,
MATCH($A115,'Productivity Dump'!$A$4:$A$500,0),
MATCH(BK$2,'Productivity Dump'!$E$3:$AJ$3,0)
),
IF(BK$3="Attendance",
INDEX('Attendance Dump'!$E$2:$AI$400,
MATCH($A115,'Attendance Dump'!$B$2:$B$400,0),
MATCH(BK$2,'Attendance Dump'!$E$1:$AI$1,0)
),
INDEX('Active Hour''s Dump'!$D$3:$AH$337,
MATCH($C115,'Active Hour''s Dump'!$A$3:$A$337,0),
MATCH(BK$2,'Active Hour''s Dump'!$D$2:$AH$2,0)
))),"")</f>
        <v>P</v>
      </c>
      <c r="BL115" s="54">
        <f>_xlfn.IFNA(IF(BL$3="Productivity",
INDEX('Productivity Dump'!$E$4:$AJ$500,
MATCH($A115,'Productivity Dump'!$A$4:$A$500,0),
MATCH(BL$2,'Productivity Dump'!$E$3:$AJ$3,0)
),
IF(BL$3="Attendance",
INDEX('Attendance Dump'!$E$2:$AI$400,
MATCH($A115,'Attendance Dump'!$B$2:$B$400,0),
MATCH(BL$2,'Attendance Dump'!$E$1:$AI$1,0)
),
INDEX('Active Hour''s Dump'!$D$3:$AH$337,
MATCH($C115,'Active Hour''s Dump'!$A$3:$A$337,0),
MATCH(BL$2,'Active Hour''s Dump'!$D$2:$AH$2,0)
))),"")</f>
        <v>3.3333333333333299</v>
      </c>
      <c r="BM115" s="13">
        <f>_xlfn.IFNA(IF(BM$3="Productivity",
INDEX('Productivity Dump'!$E$4:$AJ$500,
MATCH($A115,'Productivity Dump'!$A$4:$A$500,0),
MATCH(BM$2,'Productivity Dump'!$E$3:$AJ$3,0)
),
IF(BM$3="Attendance",
INDEX('Attendance Dump'!$E$2:$AI$400,
MATCH($A115,'Attendance Dump'!$B$2:$B$400,0),
MATCH(BM$2,'Attendance Dump'!$E$1:$AI$1,0)
),
INDEX('Active Hour''s Dump'!$D$3:$AH$337,
MATCH($C115,'Active Hour''s Dump'!$A$3:$A$337,0),
MATCH(BM$2,'Active Hour''s Dump'!$D$2:$AH$2,0)
))),"")</f>
        <v>1018.7479999999998</v>
      </c>
      <c r="BN115" s="13" t="str">
        <f>_xlfn.IFNA(IF(BN$3="Productivity",
INDEX('Productivity Dump'!$E$4:$AJ$500,
MATCH($A115,'Productivity Dump'!$A$4:$A$500,0),
MATCH(BN$2,'Productivity Dump'!$E$3:$AJ$3,0)
),
IF(BN$3="Attendance",
INDEX('Attendance Dump'!$E$2:$AI$400,
MATCH($A115,'Attendance Dump'!$B$2:$B$400,0),
MATCH(BN$2,'Attendance Dump'!$E$1:$AI$1,0)
),
INDEX('Active Hour''s Dump'!$D$3:$AH$337,
MATCH($C115,'Active Hour''s Dump'!$A$3:$A$337,0),
MATCH(BN$2,'Active Hour''s Dump'!$D$2:$AH$2,0)
))),"")</f>
        <v>P</v>
      </c>
      <c r="BO115" s="54">
        <f>_xlfn.IFNA(IF(BO$3="Productivity",
INDEX('Productivity Dump'!$E$4:$AJ$500,
MATCH($A115,'Productivity Dump'!$A$4:$A$500,0),
MATCH(BO$2,'Productivity Dump'!$E$3:$AJ$3,0)
),
IF(BO$3="Attendance",
INDEX('Attendance Dump'!$E$2:$AI$400,
MATCH($A115,'Attendance Dump'!$B$2:$B$400,0),
MATCH(BO$2,'Attendance Dump'!$E$1:$AI$1,0)
),
INDEX('Active Hour''s Dump'!$D$3:$AH$337,
MATCH($C115,'Active Hour''s Dump'!$A$3:$A$337,0),
MATCH(BO$2,'Active Hour''s Dump'!$D$2:$AH$2,0)
))),"")</f>
        <v>6.1666666666666696</v>
      </c>
      <c r="BP115" s="13">
        <f>_xlfn.IFNA(IF(BP$3="Productivity",
INDEX('Productivity Dump'!$E$4:$AJ$500,
MATCH($A115,'Productivity Dump'!$A$4:$A$500,0),
MATCH(BP$2,'Productivity Dump'!$E$3:$AJ$3,0)
),
IF(BP$3="Attendance",
INDEX('Attendance Dump'!$E$2:$AI$400,
MATCH($A115,'Attendance Dump'!$B$2:$B$400,0),
MATCH(BP$2,'Attendance Dump'!$E$1:$AI$1,0)
),
INDEX('Active Hour''s Dump'!$D$3:$AH$337,
MATCH($C115,'Active Hour''s Dump'!$A$3:$A$337,0),
MATCH(BP$2,'Active Hour''s Dump'!$D$2:$AH$2,0)
))),"")</f>
        <v>996.68699999999956</v>
      </c>
      <c r="BQ115" s="13" t="str">
        <f>_xlfn.IFNA(IF(BQ$3="Productivity",
INDEX('Productivity Dump'!$E$4:$AJ$500,
MATCH($A115,'Productivity Dump'!$A$4:$A$500,0),
MATCH(BQ$2,'Productivity Dump'!$E$3:$AJ$3,0)
),
IF(BQ$3="Attendance",
INDEX('Attendance Dump'!$E$2:$AI$400,
MATCH($A115,'Attendance Dump'!$B$2:$B$400,0),
MATCH(BQ$2,'Attendance Dump'!$E$1:$AI$1,0)
),
INDEX('Active Hour''s Dump'!$D$3:$AH$337,
MATCH($C115,'Active Hour''s Dump'!$A$3:$A$337,0),
MATCH(BQ$2,'Active Hour''s Dump'!$D$2:$AH$2,0)
))),"")</f>
        <v>P</v>
      </c>
      <c r="BR115" s="54">
        <f>_xlfn.IFNA(IF(BR$3="Productivity",
INDEX('Productivity Dump'!$E$4:$AJ$500,
MATCH($A115,'Productivity Dump'!$A$4:$A$500,0),
MATCH(BR$2,'Productivity Dump'!$E$3:$AJ$3,0)
),
IF(BR$3="Attendance",
INDEX('Attendance Dump'!$E$2:$AI$400,
MATCH($A115,'Attendance Dump'!$B$2:$B$400,0),
MATCH(BR$2,'Attendance Dump'!$E$1:$AI$1,0)
),
INDEX('Active Hour''s Dump'!$D$3:$AH$337,
MATCH($C115,'Active Hour''s Dump'!$A$3:$A$337,0),
MATCH(BR$2,'Active Hour''s Dump'!$D$2:$AH$2,0)
))),"")</f>
        <v>5.9166666666666696</v>
      </c>
      <c r="BS115" s="13">
        <f>_xlfn.IFNA(IF(BS$3="Productivity",
INDEX('Productivity Dump'!$E$4:$AJ$500,
MATCH($A115,'Productivity Dump'!$A$4:$A$500,0),
MATCH(BS$2,'Productivity Dump'!$E$3:$AJ$3,0)
),
IF(BS$3="Attendance",
INDEX('Attendance Dump'!$E$2:$AI$400,
MATCH($A115,'Attendance Dump'!$B$2:$B$400,0),
MATCH(BS$2,'Attendance Dump'!$E$1:$AI$1,0)
),
INDEX('Active Hour''s Dump'!$D$3:$AH$337,
MATCH($C115,'Active Hour''s Dump'!$A$3:$A$337,0),
MATCH(BS$2,'Active Hour''s Dump'!$D$2:$AH$2,0)
))),"")</f>
        <v>0</v>
      </c>
      <c r="BT115" s="13" t="str">
        <f>_xlfn.IFNA(IF(BT$3="Productivity",
INDEX('Productivity Dump'!$E$4:$AJ$500,
MATCH($A115,'Productivity Dump'!$A$4:$A$500,0),
MATCH(BT$2,'Productivity Dump'!$E$3:$AJ$3,0)
),
IF(BT$3="Attendance",
INDEX('Attendance Dump'!$E$2:$AI$400,
MATCH($A115,'Attendance Dump'!$B$2:$B$400,0),
MATCH(BT$2,'Attendance Dump'!$E$1:$AI$1,0)
),
INDEX('Active Hour''s Dump'!$D$3:$AH$337,
MATCH($C115,'Active Hour''s Dump'!$A$3:$A$337,0),
MATCH(BT$2,'Active Hour''s Dump'!$D$2:$AH$2,0)
))),"")</f>
        <v>H</v>
      </c>
      <c r="BU115" s="54">
        <f>_xlfn.IFNA(IF(BU$3="Productivity",
INDEX('Productivity Dump'!$E$4:$AJ$500,
MATCH($A115,'Productivity Dump'!$A$4:$A$500,0),
MATCH(BU$2,'Productivity Dump'!$E$3:$AJ$3,0)
),
IF(BU$3="Attendance",
INDEX('Attendance Dump'!$E$2:$AI$400,
MATCH($A115,'Attendance Dump'!$B$2:$B$400,0),
MATCH(BU$2,'Attendance Dump'!$E$1:$AI$1,0)
),
INDEX('Active Hour''s Dump'!$D$3:$AH$337,
MATCH($C115,'Active Hour''s Dump'!$A$3:$A$337,0),
MATCH(BU$2,'Active Hour''s Dump'!$D$2:$AH$2,0)
))),"")</f>
        <v>0</v>
      </c>
      <c r="BV115" s="13">
        <f>_xlfn.IFNA(IF(BV$3="Productivity",
INDEX('Productivity Dump'!$E$4:$AJ$500,
MATCH($A115,'Productivity Dump'!$A$4:$A$500,0),
MATCH(BV$2,'Productivity Dump'!$E$3:$AJ$3,0)
),
IF(BV$3="Attendance",
INDEX('Attendance Dump'!$E$2:$AI$400,
MATCH($A115,'Attendance Dump'!$B$2:$B$400,0),
MATCH(BV$2,'Attendance Dump'!$E$1:$AI$1,0)
),
INDEX('Active Hour''s Dump'!$D$3:$AH$337,
MATCH($C115,'Active Hour''s Dump'!$A$3:$A$337,0),
MATCH(BV$2,'Active Hour''s Dump'!$D$2:$AH$2,0)
))),"")</f>
        <v>982.74299999999994</v>
      </c>
      <c r="BW115" s="13" t="str">
        <f>_xlfn.IFNA(IF(BW$3="Productivity",
INDEX('Productivity Dump'!$E$4:$AJ$500,
MATCH($A115,'Productivity Dump'!$A$4:$A$500,0),
MATCH(BW$2,'Productivity Dump'!$E$3:$AJ$3,0)
),
IF(BW$3="Attendance",
INDEX('Attendance Dump'!$E$2:$AI$400,
MATCH($A115,'Attendance Dump'!$B$2:$B$400,0),
MATCH(BW$2,'Attendance Dump'!$E$1:$AI$1,0)
),
INDEX('Active Hour''s Dump'!$D$3:$AH$337,
MATCH($C115,'Active Hour''s Dump'!$A$3:$A$337,0),
MATCH(BW$2,'Active Hour''s Dump'!$D$2:$AH$2,0)
))),"")</f>
        <v>P</v>
      </c>
      <c r="BX115" s="54">
        <f>_xlfn.IFNA(IF(BX$3="Productivity",
INDEX('Productivity Dump'!$E$4:$AJ$500,
MATCH($A115,'Productivity Dump'!$A$4:$A$500,0),
MATCH(BX$2,'Productivity Dump'!$E$3:$AJ$3,0)
),
IF(BX$3="Attendance",
INDEX('Attendance Dump'!$E$2:$AI$400,
MATCH($A115,'Attendance Dump'!$B$2:$B$400,0),
MATCH(BX$2,'Attendance Dump'!$E$1:$AI$1,0)
),
INDEX('Active Hour''s Dump'!$D$3:$AH$337,
MATCH($C115,'Active Hour''s Dump'!$A$3:$A$337,0),
MATCH(BX$2,'Active Hour''s Dump'!$D$2:$AH$2,0)
))),"")</f>
        <v>5.25</v>
      </c>
      <c r="BY115" s="13">
        <f>_xlfn.IFNA(IF(BY$3="Productivity",
INDEX('Productivity Dump'!$E$4:$AJ$500,
MATCH($A115,'Productivity Dump'!$A$4:$A$500,0),
MATCH(BY$2,'Productivity Dump'!$E$3:$AJ$3,0)
),
IF(BY$3="Attendance",
INDEX('Attendance Dump'!$E$2:$AI$400,
MATCH($A115,'Attendance Dump'!$B$2:$B$400,0),
MATCH(BY$2,'Attendance Dump'!$E$1:$AI$1,0)
),
INDEX('Active Hour''s Dump'!$D$3:$AH$337,
MATCH($C115,'Active Hour''s Dump'!$A$3:$A$337,0),
MATCH(BY$2,'Active Hour''s Dump'!$D$2:$AH$2,0)
))),"")</f>
        <v>0</v>
      </c>
      <c r="BZ115" s="13" t="str">
        <f>_xlfn.IFNA(IF(BZ$3="Productivity",
INDEX('Productivity Dump'!$E$4:$AJ$500,
MATCH($A115,'Productivity Dump'!$A$4:$A$500,0),
MATCH(BZ$2,'Productivity Dump'!$E$3:$AJ$3,0)
),
IF(BZ$3="Attendance",
INDEX('Attendance Dump'!$E$2:$AI$400,
MATCH($A115,'Attendance Dump'!$B$2:$B$400,0),
MATCH(BZ$2,'Attendance Dump'!$E$1:$AI$1,0)
),
INDEX('Active Hour''s Dump'!$D$3:$AH$337,
MATCH($C115,'Active Hour''s Dump'!$A$3:$A$337,0),
MATCH(BZ$2,'Active Hour''s Dump'!$D$2:$AH$2,0)
))),"")</f>
        <v>P</v>
      </c>
      <c r="CA115" s="54">
        <f>_xlfn.IFNA(IF(CA$3="Productivity",
INDEX('Productivity Dump'!$E$4:$AJ$500,
MATCH($A115,'Productivity Dump'!$A$4:$A$500,0),
MATCH(CA$2,'Productivity Dump'!$E$3:$AJ$3,0)
),
IF(CA$3="Attendance",
INDEX('Attendance Dump'!$E$2:$AI$400,
MATCH($A115,'Attendance Dump'!$B$2:$B$400,0),
MATCH(CA$2,'Attendance Dump'!$E$1:$AI$1,0)
),
INDEX('Active Hour''s Dump'!$D$3:$AH$337,
MATCH($C115,'Active Hour''s Dump'!$A$3:$A$337,0),
MATCH(CA$2,'Active Hour''s Dump'!$D$2:$AH$2,0)
))),"")</f>
        <v>0</v>
      </c>
      <c r="CB115" s="13">
        <f>_xlfn.IFNA(IF(CB$3="Productivity",
INDEX('Productivity Dump'!$E$4:$AJ$500,
MATCH($A115,'Productivity Dump'!$A$4:$A$500,0),
MATCH(CB$2,'Productivity Dump'!$E$3:$AJ$3,0)
),
IF(CB$3="Attendance",
INDEX('Attendance Dump'!$E$2:$AI$400,
MATCH($A115,'Attendance Dump'!$B$2:$B$400,0),
MATCH(CB$2,'Attendance Dump'!$E$1:$AI$1,0)
),
INDEX('Active Hour''s Dump'!$D$3:$AH$337,
MATCH($C115,'Active Hour''s Dump'!$A$3:$A$337,0),
MATCH(CB$2,'Active Hour''s Dump'!$D$2:$AH$2,0)
))),"")</f>
        <v>69.598000000000013</v>
      </c>
      <c r="CC115" s="13" t="str">
        <f>_xlfn.IFNA(IF(CC$3="Productivity",
INDEX('Productivity Dump'!$E$4:$AJ$500,
MATCH($A115,'Productivity Dump'!$A$4:$A$500,0),
MATCH(CC$2,'Productivity Dump'!$E$3:$AJ$3,0)
),
IF(CC$3="Attendance",
INDEX('Attendance Dump'!$E$2:$AI$400,
MATCH($A115,'Attendance Dump'!$B$2:$B$400,0),
MATCH(CC$2,'Attendance Dump'!$E$1:$AI$1,0)
),
INDEX('Active Hour''s Dump'!$D$3:$AH$337,
MATCH($C115,'Active Hour''s Dump'!$A$3:$A$337,0),
MATCH(CC$2,'Active Hour''s Dump'!$D$2:$AH$2,0)
))),"")</f>
        <v>WO</v>
      </c>
      <c r="CD115" s="54">
        <f>_xlfn.IFNA(IF(CD$3="Productivity",
INDEX('Productivity Dump'!$E$4:$AJ$500,
MATCH($A115,'Productivity Dump'!$A$4:$A$500,0),
MATCH(CD$2,'Productivity Dump'!$E$3:$AJ$3,0)
),
IF(CD$3="Attendance",
INDEX('Attendance Dump'!$E$2:$AI$400,
MATCH($A115,'Attendance Dump'!$B$2:$B$400,0),
MATCH(CD$2,'Attendance Dump'!$E$1:$AI$1,0)
),
INDEX('Active Hour''s Dump'!$D$3:$AH$337,
MATCH($C115,'Active Hour''s Dump'!$A$3:$A$337,0),
MATCH(CD$2,'Active Hour''s Dump'!$D$2:$AH$2,0)
))),"")</f>
        <v>0.83333333333333304</v>
      </c>
      <c r="CE115" s="13">
        <f>_xlfn.IFNA(IF(CE$3="Productivity",
INDEX('Productivity Dump'!$E$4:$AJ$500,
MATCH($A115,'Productivity Dump'!$A$4:$A$500,0),
MATCH(CE$2,'Productivity Dump'!$E$3:$AJ$3,0)
),
IF(CE$3="Attendance",
INDEX('Attendance Dump'!$E$2:$AI$400,
MATCH($A115,'Attendance Dump'!$B$2:$B$400,0),
MATCH(CE$2,'Attendance Dump'!$E$1:$AI$1,0)
),
INDEX('Active Hour''s Dump'!$D$3:$AH$337,
MATCH($C115,'Active Hour''s Dump'!$A$3:$A$337,0),
MATCH(CE$2,'Active Hour''s Dump'!$D$2:$AH$2,0)
))),"")</f>
        <v>780.53000000000009</v>
      </c>
      <c r="CF115" s="13" t="str">
        <f>_xlfn.IFNA(IF(CF$3="Productivity",
INDEX('Productivity Dump'!$E$4:$AJ$500,
MATCH($A115,'Productivity Dump'!$A$4:$A$500,0),
MATCH(CF$2,'Productivity Dump'!$E$3:$AJ$3,0)
),
IF(CF$3="Attendance",
INDEX('Attendance Dump'!$E$2:$AI$400,
MATCH($A115,'Attendance Dump'!$B$2:$B$400,0),
MATCH(CF$2,'Attendance Dump'!$E$1:$AI$1,0)
),
INDEX('Active Hour''s Dump'!$D$3:$AH$337,
MATCH($C115,'Active Hour''s Dump'!$A$3:$A$337,0),
MATCH(CF$2,'Active Hour''s Dump'!$D$2:$AH$2,0)
))),"")</f>
        <v>P</v>
      </c>
      <c r="CG115" s="54">
        <f>_xlfn.IFNA(IF(CG$3="Productivity",
INDEX('Productivity Dump'!$E$4:$AJ$500,
MATCH($A115,'Productivity Dump'!$A$4:$A$500,0),
MATCH(CG$2,'Productivity Dump'!$E$3:$AJ$3,0)
),
IF(CG$3="Attendance",
INDEX('Attendance Dump'!$E$2:$AI$400,
MATCH($A115,'Attendance Dump'!$B$2:$B$400,0),
MATCH(CG$2,'Attendance Dump'!$E$1:$AI$1,0)
),
INDEX('Active Hour''s Dump'!$D$3:$AH$337,
MATCH($C115,'Active Hour''s Dump'!$A$3:$A$337,0),
MATCH(CG$2,'Active Hour''s Dump'!$D$2:$AH$2,0)
))),"")</f>
        <v>3.5</v>
      </c>
      <c r="CH115" s="13">
        <f>_xlfn.IFNA(IF(CH$3="Productivity",
INDEX('Productivity Dump'!$E$4:$AJ$500,
MATCH($A115,'Productivity Dump'!$A$4:$A$500,0),
MATCH(CH$2,'Productivity Dump'!$E$3:$AJ$3,0)
),
IF(CH$3="Attendance",
INDEX('Attendance Dump'!$E$2:$AI$400,
MATCH($A115,'Attendance Dump'!$B$2:$B$400,0),
MATCH(CH$2,'Attendance Dump'!$E$1:$AI$1,0)
),
INDEX('Active Hour''s Dump'!$D$3:$AH$337,
MATCH($C115,'Active Hour''s Dump'!$A$3:$A$337,0),
MATCH(CH$2,'Active Hour''s Dump'!$D$2:$AH$2,0)
))),"")</f>
        <v>1112.3040000000001</v>
      </c>
      <c r="CI115" s="13" t="str">
        <f>_xlfn.IFNA(IF(CI$3="Productivity",
INDEX('Productivity Dump'!$E$4:$AJ$500,
MATCH($A115,'Productivity Dump'!$A$4:$A$500,0),
MATCH(CI$2,'Productivity Dump'!$E$3:$AJ$3,0)
),
IF(CI$3="Attendance",
INDEX('Attendance Dump'!$E$2:$AI$400,
MATCH($A115,'Attendance Dump'!$B$2:$B$400,0),
MATCH(CI$2,'Attendance Dump'!$E$1:$AI$1,0)
),
INDEX('Active Hour''s Dump'!$D$3:$AH$337,
MATCH($C115,'Active Hour''s Dump'!$A$3:$A$337,0),
MATCH(CI$2,'Active Hour''s Dump'!$D$2:$AH$2,0)
))),"")</f>
        <v>P</v>
      </c>
      <c r="CJ115" s="54">
        <f>_xlfn.IFNA(IF(CJ$3="Productivity",
INDEX('Productivity Dump'!$E$4:$AJ$500,
MATCH($A115,'Productivity Dump'!$A$4:$A$500,0),
MATCH(CJ$2,'Productivity Dump'!$E$3:$AJ$3,0)
),
IF(CJ$3="Attendance",
INDEX('Attendance Dump'!$E$2:$AI$400,
MATCH($A115,'Attendance Dump'!$B$2:$B$400,0),
MATCH(CJ$2,'Attendance Dump'!$E$1:$AI$1,0)
),
INDEX('Active Hour''s Dump'!$D$3:$AH$337,
MATCH($C115,'Active Hour''s Dump'!$A$3:$A$337,0),
MATCH(CJ$2,'Active Hour''s Dump'!$D$2:$AH$2,0)
))),"")</f>
        <v>5.4166666666666696</v>
      </c>
      <c r="CK115" s="13">
        <f>_xlfn.IFNA(IF(CK$3="Productivity",
INDEX('Productivity Dump'!$E$4:$AJ$500,
MATCH($A115,'Productivity Dump'!$A$4:$A$500,0),
MATCH(CK$2,'Productivity Dump'!$E$3:$AJ$3,0)
),
IF(CK$3="Attendance",
INDEX('Attendance Dump'!$E$2:$AI$400,
MATCH($A115,'Attendance Dump'!$B$2:$B$400,0),
MATCH(CK$2,'Attendance Dump'!$E$1:$AI$1,0)
),
INDEX('Active Hour''s Dump'!$D$3:$AH$337,
MATCH($C115,'Active Hour''s Dump'!$A$3:$A$337,0),
MATCH(CK$2,'Active Hour''s Dump'!$D$2:$AH$2,0)
))),"")</f>
        <v>877.928</v>
      </c>
      <c r="CL115" s="13" t="str">
        <f>_xlfn.IFNA(IF(CL$3="Productivity",
INDEX('Productivity Dump'!$E$4:$AJ$500,
MATCH($A115,'Productivity Dump'!$A$4:$A$500,0),
MATCH(CL$2,'Productivity Dump'!$E$3:$AJ$3,0)
),
IF(CL$3="Attendance",
INDEX('Attendance Dump'!$E$2:$AI$400,
MATCH($A115,'Attendance Dump'!$B$2:$B$400,0),
MATCH(CL$2,'Attendance Dump'!$E$1:$AI$1,0)
),
INDEX('Active Hour''s Dump'!$D$3:$AH$337,
MATCH($C115,'Active Hour''s Dump'!$A$3:$A$337,0),
MATCH(CL$2,'Active Hour''s Dump'!$D$2:$AH$2,0)
))),"")</f>
        <v>P</v>
      </c>
      <c r="CM115" s="54">
        <f>_xlfn.IFNA(IF(CM$3="Productivity",
INDEX('Productivity Dump'!$E$4:$AJ$500,
MATCH($A115,'Productivity Dump'!$A$4:$A$500,0),
MATCH(CM$2,'Productivity Dump'!$E$3:$AJ$3,0)
),
IF(CM$3="Attendance",
INDEX('Attendance Dump'!$E$2:$AI$400,
MATCH($A115,'Attendance Dump'!$B$2:$B$400,0),
MATCH(CM$2,'Attendance Dump'!$E$1:$AI$1,0)
),
INDEX('Active Hour''s Dump'!$D$3:$AH$337,
MATCH($C115,'Active Hour''s Dump'!$A$3:$A$337,0),
MATCH(CM$2,'Active Hour''s Dump'!$D$2:$AH$2,0)
))),"")</f>
        <v>6.5833333333333304</v>
      </c>
      <c r="CN115" s="13">
        <f>_xlfn.IFNA(IF(CN$3="Productivity",
INDEX('Productivity Dump'!$E$4:$AJ$500,
MATCH($A115,'Productivity Dump'!$A$4:$A$500,0),
MATCH(CN$2,'Productivity Dump'!$E$3:$AJ$3,0)
),
IF(CN$3="Attendance",
INDEX('Attendance Dump'!$E$2:$AI$400,
MATCH($A115,'Attendance Dump'!$B$2:$B$400,0),
MATCH(CN$2,'Attendance Dump'!$E$1:$AI$1,0)
),
INDEX('Active Hour''s Dump'!$D$3:$AH$337,
MATCH($C115,'Active Hour''s Dump'!$A$3:$A$337,0),
MATCH(CN$2,'Active Hour''s Dump'!$D$2:$AH$2,0)
))),"")</f>
        <v>0</v>
      </c>
      <c r="CO115" s="13">
        <f>_xlfn.IFNA(IF(CO$3="Productivity",
INDEX('Productivity Dump'!$E$4:$AJ$500,
MATCH($A115,'Productivity Dump'!$A$4:$A$500,0),
MATCH(CO$2,'Productivity Dump'!$E$3:$AJ$3,0)
),
IF(CO$3="Attendance",
INDEX('Attendance Dump'!$E$2:$AI$400,
MATCH($A115,'Attendance Dump'!$B$2:$B$400,0),
MATCH(CO$2,'Attendance Dump'!$E$1:$AI$1,0)
),
INDEX('Active Hour''s Dump'!$D$3:$AH$337,
MATCH($C115,'Active Hour''s Dump'!$A$3:$A$337,0),
MATCH(CO$2,'Active Hour''s Dump'!$D$2:$AH$2,0)
))),"")</f>
        <v>0</v>
      </c>
      <c r="CP115" s="54">
        <f>_xlfn.IFNA(IF(CP$3="Productivity",
INDEX('Productivity Dump'!$E$4:$AJ$500,
MATCH($A115,'Productivity Dump'!$A$4:$A$500,0),
MATCH(CP$2,'Productivity Dump'!$E$3:$AJ$3,0)
),
IF(CP$3="Attendance",
INDEX('Attendance Dump'!$E$2:$AI$400,
MATCH($A115,'Attendance Dump'!$B$2:$B$400,0),
MATCH(CP$2,'Attendance Dump'!$E$1:$AI$1,0)
),
INDEX('Active Hour''s Dump'!$D$3:$AH$337,
MATCH($C115,'Active Hour''s Dump'!$A$3:$A$337,0),
MATCH(CP$2,'Active Hour''s Dump'!$D$2:$AH$2,0)
))),"")</f>
        <v>0</v>
      </c>
      <c r="CQ115" s="13">
        <f>_xlfn.IFNA(IF(CQ$3="Productivity",
INDEX('Productivity Dump'!$E$4:$AJ$500,
MATCH($A115,'Productivity Dump'!$A$4:$A$500,0),
MATCH(CQ$2,'Productivity Dump'!$E$3:$AJ$3,0)
),
IF(CQ$3="Attendance",
INDEX('Attendance Dump'!$E$2:$AI$400,
MATCH($A115,'Attendance Dump'!$B$2:$B$400,0),
MATCH(CQ$2,'Attendance Dump'!$E$1:$AI$1,0)
),
INDEX('Active Hour''s Dump'!$D$3:$AH$337,
MATCH($C115,'Active Hour''s Dump'!$A$3:$A$337,0),
MATCH(CQ$2,'Active Hour''s Dump'!$D$2:$AH$2,0)
))),"")</f>
        <v>0</v>
      </c>
      <c r="CR115" s="13">
        <f>_xlfn.IFNA(IF(CR$3="Productivity",
INDEX('Productivity Dump'!$E$4:$AJ$500,
MATCH($A115,'Productivity Dump'!$A$4:$A$500,0),
MATCH(CR$2,'Productivity Dump'!$E$3:$AJ$3,0)
),
IF(CR$3="Attendance",
INDEX('Attendance Dump'!$E$2:$AI$400,
MATCH($A115,'Attendance Dump'!$B$2:$B$400,0),
MATCH(CR$2,'Attendance Dump'!$E$1:$AI$1,0)
),
INDEX('Active Hour''s Dump'!$D$3:$AH$337,
MATCH($C115,'Active Hour''s Dump'!$A$3:$A$337,0),
MATCH(CR$2,'Active Hour''s Dump'!$D$2:$AH$2,0)
))),"")</f>
        <v>0</v>
      </c>
      <c r="CS115" s="54">
        <f>_xlfn.IFNA(IF(CS$3="Productivity",
INDEX('Productivity Dump'!$E$4:$AJ$500,
MATCH($A115,'Productivity Dump'!$A$4:$A$500,0),
MATCH(CS$2,'Productivity Dump'!$E$3:$AJ$3,0)
),
IF(CS$3="Attendance",
INDEX('Attendance Dump'!$E$2:$AI$400,
MATCH($A115,'Attendance Dump'!$B$2:$B$400,0),
MATCH(CS$2,'Attendance Dump'!$E$1:$AI$1,0)
),
INDEX('Active Hour''s Dump'!$D$3:$AH$337,
MATCH($C115,'Active Hour''s Dump'!$A$3:$A$337,0),
MATCH(CS$2,'Active Hour''s Dump'!$D$2:$AH$2,0)
))),"")</f>
        <v>0</v>
      </c>
      <c r="CT115" s="13">
        <f>_xlfn.IFNA(IF(CT$3="Productivity",
INDEX('Productivity Dump'!$E$4:$AJ$500,
MATCH($A115,'Productivity Dump'!$A$4:$A$500,0),
MATCH(CT$2,'Productivity Dump'!$E$3:$AJ$3,0)
),
IF(CT$3="Attendance",
INDEX('Attendance Dump'!$E$2:$AI$400,
MATCH($A115,'Attendance Dump'!$B$2:$B$400,0),
MATCH(CT$2,'Attendance Dump'!$E$1:$AI$1,0)
),
INDEX('Active Hour''s Dump'!$D$3:$AH$337,
MATCH($C115,'Active Hour''s Dump'!$A$3:$A$337,0),
MATCH(CT$2,'Active Hour''s Dump'!$D$2:$AH$2,0)
))),"")</f>
        <v>0</v>
      </c>
      <c r="CU115" s="13">
        <f>_xlfn.IFNA(IF(CU$3="Productivity",
INDEX('Productivity Dump'!$E$4:$AJ$500,
MATCH($A115,'Productivity Dump'!$A$4:$A$500,0),
MATCH(CU$2,'Productivity Dump'!$E$3:$AJ$3,0)
),
IF(CU$3="Attendance",
INDEX('Attendance Dump'!$E$2:$AI$400,
MATCH($A115,'Attendance Dump'!$B$2:$B$400,0),
MATCH(CU$2,'Attendance Dump'!$E$1:$AI$1,0)
),
INDEX('Active Hour''s Dump'!$D$3:$AH$337,
MATCH($C115,'Active Hour''s Dump'!$A$3:$A$337,0),
MATCH(CU$2,'Active Hour''s Dump'!$D$2:$AH$2,0)
))),"")</f>
        <v>0</v>
      </c>
      <c r="CV115" s="54">
        <f>_xlfn.IFNA(IF(CV$3="Productivity",
INDEX('Productivity Dump'!$E$4:$AJ$500,
MATCH($A115,'Productivity Dump'!$A$4:$A$500,0),
MATCH(CV$2,'Productivity Dump'!$E$3:$AJ$3,0)
),
IF(CV$3="Attendance",
INDEX('Attendance Dump'!$E$2:$AI$400,
MATCH($A115,'Attendance Dump'!$B$2:$B$400,0),
MATCH(CV$2,'Attendance Dump'!$E$1:$AI$1,0)
),
INDEX('Active Hour''s Dump'!$D$3:$AH$337,
MATCH($C115,'Active Hour''s Dump'!$A$3:$A$337,0),
MATCH(CV$2,'Active Hour''s Dump'!$D$2:$AH$2,0)
))),"")</f>
        <v>0</v>
      </c>
      <c r="CW115" s="13"/>
      <c r="CX115" s="13"/>
      <c r="CY115" s="54"/>
      <c r="DA115" s="57">
        <f t="shared" si="75"/>
        <v>110.25000000000001</v>
      </c>
      <c r="DB115" s="35">
        <f t="shared" si="76"/>
        <v>18603.78</v>
      </c>
      <c r="DC115" s="35">
        <f t="shared" si="71"/>
        <v>0</v>
      </c>
      <c r="DD115" s="35">
        <f t="shared" ca="1" si="74"/>
        <v>0</v>
      </c>
      <c r="DF115" s="32" cm="1">
        <f t="array" ref="DF115">SUMPRODUCT(
    (MOD(COLUMN(H115:CV115) - COLUMN(H115), 3) = 0) *
    (H115:CV115 = 0) *
    (I115:CW115 = "P") *
    (COUNTIF(UKHoliday, H$2:CV$2) = 0)
)</f>
        <v>1</v>
      </c>
      <c r="DG115" s="33" cm="1">
        <f t="array" ref="DG115">SUMPRODUCT(
  (MOD(COLUMN(H115:CV115) - COLUMN(H115), 3) = 0) *
  (H115:CV115 &gt; 0) *
  (H115:CV115 &lt; 0.5 * IF(((WEEKDAY(H$2:CV$2, 2) = 1) + (WEEKDAY(H$2:CV$2, 2) = 6)), G115, F115)) *
  (I115:CW115 = "P") *
  (COUNTIF(UKHoliday, H$2:CV$2) = 0)
)</f>
        <v>0</v>
      </c>
      <c r="DH115" s="33" cm="1">
        <f t="array" ref="DH115">SUMPRODUCT(
  (MOD(COLUMN(H115:CV115) - COLUMN(H115), 3) = 0) *
  (H115:CV115 &gt; 0.5 * IF(((WEEKDAY(H$2:CV$2, 2) = 1) + (WEEKDAY(H$2:CV$2, 2) = 6)), $G115, $F115)) *
  (H115:CV115 &lt; 0.8 * IF(((WEEKDAY(H$2:CV$2, 2) = 1) + (WEEKDAY(H$2:CV$2, 2) = 6)), $G115, $F115)) *
  (I115:CW115 = "P") *
  (COUNTIF(UKHoliday, H$2:CV$2) = 0)
)</f>
        <v>0</v>
      </c>
      <c r="DI115" s="33" cm="1">
        <f t="array" ref="DI115">SUMPRODUCT(
  (MOD(COLUMN(H115:CV115) - COLUMN(H115), 3) = 0) *
  (H115:CV115 &gt; 0.8 * IF(((WEEKDAY(H$2:CV$2, 2) = 1) + (WEEKDAY(H$2:CV$2, 2) = 6)), $G115, $F115)) *
  (H115:CV115 &lt; 1 * IF(((WEEKDAY(H$2:CV$2, 2) = 1) + (WEEKDAY(H$2:CV$2, 2) = 6)), $G115, $F115)) *
  (I115:CW115 = "P") *
  (COUNTIF(UKHoliday, H$2:CV$2) = 0)
)</f>
        <v>3</v>
      </c>
    </row>
    <row r="116" spans="1:113" x14ac:dyDescent="0.3">
      <c r="A116" s="8" t="s">
        <v>15</v>
      </c>
      <c r="B116" s="8" t="s">
        <v>14</v>
      </c>
      <c r="C116" s="9" t="s">
        <v>590</v>
      </c>
      <c r="D116" s="62" t="s">
        <v>1058</v>
      </c>
      <c r="E116" s="35">
        <v>18600</v>
      </c>
      <c r="F116" s="35">
        <f t="shared" si="72"/>
        <v>930</v>
      </c>
      <c r="G116" s="35">
        <f t="shared" si="73"/>
        <v>465</v>
      </c>
      <c r="H116" s="13">
        <f>_xlfn.IFNA(IF(H$3="Productivity",
INDEX('Productivity Dump'!$E$4:$AJ$500,
MATCH($A116,'Productivity Dump'!$A$4:$A$500,0),
MATCH(H$2,'Productivity Dump'!$E$3:$AJ$3,0)
),
IF(H$3="Attendance",
INDEX('Attendance Dump'!$E$2:$AI$400,
MATCH($A116,'Attendance Dump'!$B$2:$B$400,0),
MATCH(H$2,'Attendance Dump'!$E$1:$AI$1,0)
),
INDEX('Active Hour''s Dump'!$D$3:$AH$337,
MATCH($C116,'Active Hour''s Dump'!$A$3:$A$337,0),
MATCH(H$2,'Active Hour''s Dump'!$D$2:$AH$2,0)
))),"")</f>
        <v>262.52199999999999</v>
      </c>
      <c r="I116" s="13" t="str">
        <f>_xlfn.IFNA(IF(I$3="Productivity",
INDEX('Productivity Dump'!$E$4:$AJ$500,
MATCH($A116,'Productivity Dump'!$A$4:$A$500,0),
MATCH(I$2,'Productivity Dump'!$E$3:$AJ$3,0)
),
IF(I$3="Attendance",
INDEX('Attendance Dump'!$E$2:$AI$400,
MATCH($A116,'Attendance Dump'!$B$2:$B$400,0),
MATCH(I$2,'Attendance Dump'!$E$1:$AI$1,0)
),
INDEX('Active Hour''s Dump'!$D$3:$AH$337,
MATCH($C116,'Active Hour''s Dump'!$A$3:$A$337,0),
MATCH(I$2,'Active Hour''s Dump'!$D$2:$AH$2,0)
))),"")</f>
        <v>PL-HL</v>
      </c>
      <c r="J116" s="54">
        <f>_xlfn.IFNA(IF(J$3="Productivity",
INDEX('Productivity Dump'!$E$4:$AJ$500,
MATCH($A116,'Productivity Dump'!$A$4:$A$500,0),
MATCH(J$2,'Productivity Dump'!$E$3:$AJ$3,0)
),
IF(J$3="Attendance",
INDEX('Attendance Dump'!$E$2:$AI$400,
MATCH($A116,'Attendance Dump'!$B$2:$B$400,0),
MATCH(J$2,'Attendance Dump'!$E$1:$AI$1,0)
),
INDEX('Active Hour''s Dump'!$D$3:$AH$337,
MATCH($C116,'Active Hour''s Dump'!$A$3:$A$337,0),
MATCH(J$2,'Active Hour''s Dump'!$D$2:$AH$2,0)
))),"")</f>
        <v>2</v>
      </c>
      <c r="K116" s="13">
        <f>_xlfn.IFNA(IF(K$3="Productivity",
INDEX('Productivity Dump'!$E$4:$AJ$500,
MATCH($A116,'Productivity Dump'!$A$4:$A$500,0),
MATCH(K$2,'Productivity Dump'!$E$3:$AJ$3,0)
),
IF(K$3="Attendance",
INDEX('Attendance Dump'!$E$2:$AI$400,
MATCH($A116,'Attendance Dump'!$B$2:$B$400,0),
MATCH(K$2,'Attendance Dump'!$E$1:$AI$1,0)
),
INDEX('Active Hour''s Dump'!$D$3:$AH$337,
MATCH($C116,'Active Hour''s Dump'!$A$3:$A$337,0),
MATCH(K$2,'Active Hour''s Dump'!$D$2:$AH$2,0)
))),"")</f>
        <v>1021.2249999999998</v>
      </c>
      <c r="L116" s="13" t="str">
        <f>_xlfn.IFNA(IF(L$3="Productivity",
INDEX('Productivity Dump'!$E$4:$AJ$500,
MATCH($A116,'Productivity Dump'!$A$4:$A$500,0),
MATCH(L$2,'Productivity Dump'!$E$3:$AJ$3,0)
),
IF(L$3="Attendance",
INDEX('Attendance Dump'!$E$2:$AI$400,
MATCH($A116,'Attendance Dump'!$B$2:$B$400,0),
MATCH(L$2,'Attendance Dump'!$E$1:$AI$1,0)
),
INDEX('Active Hour''s Dump'!$D$3:$AH$337,
MATCH($C116,'Active Hour''s Dump'!$A$3:$A$337,0),
MATCH(L$2,'Active Hour''s Dump'!$D$2:$AH$2,0)
))),"")</f>
        <v>P</v>
      </c>
      <c r="M116" s="54">
        <f>_xlfn.IFNA(IF(M$3="Productivity",
INDEX('Productivity Dump'!$E$4:$AJ$500,
MATCH($A116,'Productivity Dump'!$A$4:$A$500,0),
MATCH(M$2,'Productivity Dump'!$E$3:$AJ$3,0)
),
IF(M$3="Attendance",
INDEX('Attendance Dump'!$E$2:$AI$400,
MATCH($A116,'Attendance Dump'!$B$2:$B$400,0),
MATCH(M$2,'Attendance Dump'!$E$1:$AI$1,0)
),
INDEX('Active Hour''s Dump'!$D$3:$AH$337,
MATCH($C116,'Active Hour''s Dump'!$A$3:$A$337,0),
MATCH(M$2,'Active Hour''s Dump'!$D$2:$AH$2,0)
))),"")</f>
        <v>7.5833333333333304</v>
      </c>
      <c r="N116" s="13">
        <f>_xlfn.IFNA(IF(N$3="Productivity",
INDEX('Productivity Dump'!$E$4:$AJ$500,
MATCH($A116,'Productivity Dump'!$A$4:$A$500,0),
MATCH(N$2,'Productivity Dump'!$E$3:$AJ$3,0)
),
IF(N$3="Attendance",
INDEX('Attendance Dump'!$E$2:$AI$400,
MATCH($A116,'Attendance Dump'!$B$2:$B$400,0),
MATCH(N$2,'Attendance Dump'!$E$1:$AI$1,0)
),
INDEX('Active Hour''s Dump'!$D$3:$AH$337,
MATCH($C116,'Active Hour''s Dump'!$A$3:$A$337,0),
MATCH(N$2,'Active Hour''s Dump'!$D$2:$AH$2,0)
))),"")</f>
        <v>597.76699999999994</v>
      </c>
      <c r="O116" s="13" t="str">
        <f>_xlfn.IFNA(IF(O$3="Productivity",
INDEX('Productivity Dump'!$E$4:$AJ$500,
MATCH($A116,'Productivity Dump'!$A$4:$A$500,0),
MATCH(O$2,'Productivity Dump'!$E$3:$AJ$3,0)
),
IF(O$3="Attendance",
INDEX('Attendance Dump'!$E$2:$AI$400,
MATCH($A116,'Attendance Dump'!$B$2:$B$400,0),
MATCH(O$2,'Attendance Dump'!$E$1:$AI$1,0)
),
INDEX('Active Hour''s Dump'!$D$3:$AH$337,
MATCH($C116,'Active Hour''s Dump'!$A$3:$A$337,0),
MATCH(O$2,'Active Hour''s Dump'!$D$2:$AH$2,0)
))),"")</f>
        <v>P</v>
      </c>
      <c r="P116" s="54">
        <f>_xlfn.IFNA(IF(P$3="Productivity",
INDEX('Productivity Dump'!$E$4:$AJ$500,
MATCH($A116,'Productivity Dump'!$A$4:$A$500,0),
MATCH(P$2,'Productivity Dump'!$E$3:$AJ$3,0)
),
IF(P$3="Attendance",
INDEX('Attendance Dump'!$E$2:$AI$400,
MATCH($A116,'Attendance Dump'!$B$2:$B$400,0),
MATCH(P$2,'Attendance Dump'!$E$1:$AI$1,0)
),
INDEX('Active Hour''s Dump'!$D$3:$AH$337,
MATCH($C116,'Active Hour''s Dump'!$A$3:$A$337,0),
MATCH(P$2,'Active Hour''s Dump'!$D$2:$AH$2,0)
))),"")</f>
        <v>5.4166666666666696</v>
      </c>
      <c r="Q116" s="13">
        <f>_xlfn.IFNA(IF(Q$3="Productivity",
INDEX('Productivity Dump'!$E$4:$AJ$500,
MATCH($A116,'Productivity Dump'!$A$4:$A$500,0),
MATCH(Q$2,'Productivity Dump'!$E$3:$AJ$3,0)
),
IF(Q$3="Attendance",
INDEX('Attendance Dump'!$E$2:$AI$400,
MATCH($A116,'Attendance Dump'!$B$2:$B$400,0),
MATCH(Q$2,'Attendance Dump'!$E$1:$AI$1,0)
),
INDEX('Active Hour''s Dump'!$D$3:$AH$337,
MATCH($C116,'Active Hour''s Dump'!$A$3:$A$337,0),
MATCH(Q$2,'Active Hour''s Dump'!$D$2:$AH$2,0)
))),"")</f>
        <v>0</v>
      </c>
      <c r="R116" s="13" t="str">
        <f>_xlfn.IFNA(IF(R$3="Productivity",
INDEX('Productivity Dump'!$E$4:$AJ$500,
MATCH($A116,'Productivity Dump'!$A$4:$A$500,0),
MATCH(R$2,'Productivity Dump'!$E$3:$AJ$3,0)
),
IF(R$3="Attendance",
INDEX('Attendance Dump'!$E$2:$AI$400,
MATCH($A116,'Attendance Dump'!$B$2:$B$400,0),
MATCH(R$2,'Attendance Dump'!$E$1:$AI$1,0)
),
INDEX('Active Hour''s Dump'!$D$3:$AH$337,
MATCH($C116,'Active Hour''s Dump'!$A$3:$A$337,0),
MATCH(R$2,'Active Hour''s Dump'!$D$2:$AH$2,0)
))),"")</f>
        <v>WO</v>
      </c>
      <c r="S116" s="54">
        <f>_xlfn.IFNA(IF(S$3="Productivity",
INDEX('Productivity Dump'!$E$4:$AJ$500,
MATCH($A116,'Productivity Dump'!$A$4:$A$500,0),
MATCH(S$2,'Productivity Dump'!$E$3:$AJ$3,0)
),
IF(S$3="Attendance",
INDEX('Attendance Dump'!$E$2:$AI$400,
MATCH($A116,'Attendance Dump'!$B$2:$B$400,0),
MATCH(S$2,'Attendance Dump'!$E$1:$AI$1,0)
),
INDEX('Active Hour''s Dump'!$D$3:$AH$337,
MATCH($C116,'Active Hour''s Dump'!$A$3:$A$337,0),
MATCH(S$2,'Active Hour''s Dump'!$D$2:$AH$2,0)
))),"")</f>
        <v>0</v>
      </c>
      <c r="T116" s="13">
        <f>_xlfn.IFNA(IF(T$3="Productivity",
INDEX('Productivity Dump'!$E$4:$AJ$500,
MATCH($A116,'Productivity Dump'!$A$4:$A$500,0),
MATCH(T$2,'Productivity Dump'!$E$3:$AJ$3,0)
),
IF(T$3="Attendance",
INDEX('Attendance Dump'!$E$2:$AI$400,
MATCH($A116,'Attendance Dump'!$B$2:$B$400,0),
MATCH(T$2,'Attendance Dump'!$E$1:$AI$1,0)
),
INDEX('Active Hour''s Dump'!$D$3:$AH$337,
MATCH($C116,'Active Hour''s Dump'!$A$3:$A$337,0),
MATCH(T$2,'Active Hour''s Dump'!$D$2:$AH$2,0)
))),"")</f>
        <v>101.16800000000001</v>
      </c>
      <c r="U116" s="13" t="str">
        <f>_xlfn.IFNA(IF(U$3="Productivity",
INDEX('Productivity Dump'!$E$4:$AJ$500,
MATCH($A116,'Productivity Dump'!$A$4:$A$500,0),
MATCH(U$2,'Productivity Dump'!$E$3:$AJ$3,0)
),
IF(U$3="Attendance",
INDEX('Attendance Dump'!$E$2:$AI$400,
MATCH($A116,'Attendance Dump'!$B$2:$B$400,0),
MATCH(U$2,'Attendance Dump'!$E$1:$AI$1,0)
),
INDEX('Active Hour''s Dump'!$D$3:$AH$337,
MATCH($C116,'Active Hour''s Dump'!$A$3:$A$337,0),
MATCH(U$2,'Active Hour''s Dump'!$D$2:$AH$2,0)
))),"")</f>
        <v>PM</v>
      </c>
      <c r="V116" s="54">
        <f>_xlfn.IFNA(IF(V$3="Productivity",
INDEX('Productivity Dump'!$E$4:$AJ$500,
MATCH($A116,'Productivity Dump'!$A$4:$A$500,0),
MATCH(V$2,'Productivity Dump'!$E$3:$AJ$3,0)
),
IF(V$3="Attendance",
INDEX('Attendance Dump'!$E$2:$AI$400,
MATCH($A116,'Attendance Dump'!$B$2:$B$400,0),
MATCH(V$2,'Attendance Dump'!$E$1:$AI$1,0)
),
INDEX('Active Hour''s Dump'!$D$3:$AH$337,
MATCH($C116,'Active Hour''s Dump'!$A$3:$A$337,0),
MATCH(V$2,'Active Hour''s Dump'!$D$2:$AH$2,0)
))),"")</f>
        <v>1.6666666666666701</v>
      </c>
      <c r="W116" s="13">
        <f>_xlfn.IFNA(IF(W$3="Productivity",
INDEX('Productivity Dump'!$E$4:$AJ$500,
MATCH($A116,'Productivity Dump'!$A$4:$A$500,0),
MATCH(W$2,'Productivity Dump'!$E$3:$AJ$3,0)
),
IF(W$3="Attendance",
INDEX('Attendance Dump'!$E$2:$AI$400,
MATCH($A116,'Attendance Dump'!$B$2:$B$400,0),
MATCH(W$2,'Attendance Dump'!$E$1:$AI$1,0)
),
INDEX('Active Hour''s Dump'!$D$3:$AH$337,
MATCH($C116,'Active Hour''s Dump'!$A$3:$A$337,0),
MATCH(W$2,'Active Hour''s Dump'!$D$2:$AH$2,0)
))),"")</f>
        <v>1072.1679999999999</v>
      </c>
      <c r="X116" s="13" t="str">
        <f>_xlfn.IFNA(IF(X$3="Productivity",
INDEX('Productivity Dump'!$E$4:$AJ$500,
MATCH($A116,'Productivity Dump'!$A$4:$A$500,0),
MATCH(X$2,'Productivity Dump'!$E$3:$AJ$3,0)
),
IF(X$3="Attendance",
INDEX('Attendance Dump'!$E$2:$AI$400,
MATCH($A116,'Attendance Dump'!$B$2:$B$400,0),
MATCH(X$2,'Attendance Dump'!$E$1:$AI$1,0)
),
INDEX('Active Hour''s Dump'!$D$3:$AH$337,
MATCH($C116,'Active Hour''s Dump'!$A$3:$A$337,0),
MATCH(X$2,'Active Hour''s Dump'!$D$2:$AH$2,0)
))),"")</f>
        <v>P</v>
      </c>
      <c r="Y116" s="54">
        <f>_xlfn.IFNA(IF(Y$3="Productivity",
INDEX('Productivity Dump'!$E$4:$AJ$500,
MATCH($A116,'Productivity Dump'!$A$4:$A$500,0),
MATCH(Y$2,'Productivity Dump'!$E$3:$AJ$3,0)
),
IF(Y$3="Attendance",
INDEX('Attendance Dump'!$E$2:$AI$400,
MATCH($A116,'Attendance Dump'!$B$2:$B$400,0),
MATCH(Y$2,'Attendance Dump'!$E$1:$AI$1,0)
),
INDEX('Active Hour''s Dump'!$D$3:$AH$337,
MATCH($C116,'Active Hour''s Dump'!$A$3:$A$337,0),
MATCH(Y$2,'Active Hour''s Dump'!$D$2:$AH$2,0)
))),"")</f>
        <v>7.9166666666666696</v>
      </c>
      <c r="Z116" s="13">
        <f>_xlfn.IFNA(IF(Z$3="Productivity",
INDEX('Productivity Dump'!$E$4:$AJ$500,
MATCH($A116,'Productivity Dump'!$A$4:$A$500,0),
MATCH(Z$2,'Productivity Dump'!$E$3:$AJ$3,0)
),
IF(Z$3="Attendance",
INDEX('Attendance Dump'!$E$2:$AI$400,
MATCH($A116,'Attendance Dump'!$B$2:$B$400,0),
MATCH(Z$2,'Attendance Dump'!$E$1:$AI$1,0)
),
INDEX('Active Hour''s Dump'!$D$3:$AH$337,
MATCH($C116,'Active Hour''s Dump'!$A$3:$A$337,0),
MATCH(Z$2,'Active Hour''s Dump'!$D$2:$AH$2,0)
))),"")</f>
        <v>1010.8159999999998</v>
      </c>
      <c r="AA116" s="13" t="str">
        <f>_xlfn.IFNA(IF(AA$3="Productivity",
INDEX('Productivity Dump'!$E$4:$AJ$500,
MATCH($A116,'Productivity Dump'!$A$4:$A$500,0),
MATCH(AA$2,'Productivity Dump'!$E$3:$AJ$3,0)
),
IF(AA$3="Attendance",
INDEX('Attendance Dump'!$E$2:$AI$400,
MATCH($A116,'Attendance Dump'!$B$2:$B$400,0),
MATCH(AA$2,'Attendance Dump'!$E$1:$AI$1,0)
),
INDEX('Active Hour''s Dump'!$D$3:$AH$337,
MATCH($C116,'Active Hour''s Dump'!$A$3:$A$337,0),
MATCH(AA$2,'Active Hour''s Dump'!$D$2:$AH$2,0)
))),"")</f>
        <v>P</v>
      </c>
      <c r="AB116" s="54">
        <f>_xlfn.IFNA(IF(AB$3="Productivity",
INDEX('Productivity Dump'!$E$4:$AJ$500,
MATCH($A116,'Productivity Dump'!$A$4:$A$500,0),
MATCH(AB$2,'Productivity Dump'!$E$3:$AJ$3,0)
),
IF(AB$3="Attendance",
INDEX('Attendance Dump'!$E$2:$AI$400,
MATCH($A116,'Attendance Dump'!$B$2:$B$400,0),
MATCH(AB$2,'Attendance Dump'!$E$1:$AI$1,0)
),
INDEX('Active Hour''s Dump'!$D$3:$AH$337,
MATCH($C116,'Active Hour''s Dump'!$A$3:$A$337,0),
MATCH(AB$2,'Active Hour''s Dump'!$D$2:$AH$2,0)
))),"")</f>
        <v>7</v>
      </c>
      <c r="AC116" s="13">
        <f>_xlfn.IFNA(IF(AC$3="Productivity",
INDEX('Productivity Dump'!$E$4:$AJ$500,
MATCH($A116,'Productivity Dump'!$A$4:$A$500,0),
MATCH(AC$2,'Productivity Dump'!$E$3:$AJ$3,0)
),
IF(AC$3="Attendance",
INDEX('Attendance Dump'!$E$2:$AI$400,
MATCH($A116,'Attendance Dump'!$B$2:$B$400,0),
MATCH(AC$2,'Attendance Dump'!$E$1:$AI$1,0)
),
INDEX('Active Hour''s Dump'!$D$3:$AH$337,
MATCH($C116,'Active Hour''s Dump'!$A$3:$A$337,0),
MATCH(AC$2,'Active Hour''s Dump'!$D$2:$AH$2,0)
))),"")</f>
        <v>0</v>
      </c>
      <c r="AD116" s="13" t="str">
        <f>_xlfn.IFNA(IF(AD$3="Productivity",
INDEX('Productivity Dump'!$E$4:$AJ$500,
MATCH($A116,'Productivity Dump'!$A$4:$A$500,0),
MATCH(AD$2,'Productivity Dump'!$E$3:$AJ$3,0)
),
IF(AD$3="Attendance",
INDEX('Attendance Dump'!$E$2:$AI$400,
MATCH($A116,'Attendance Dump'!$B$2:$B$400,0),
MATCH(AD$2,'Attendance Dump'!$E$1:$AI$1,0)
),
INDEX('Active Hour''s Dump'!$D$3:$AH$337,
MATCH($C116,'Active Hour''s Dump'!$A$3:$A$337,0),
MATCH(AD$2,'Active Hour''s Dump'!$D$2:$AH$2,0)
))),"")</f>
        <v>PL</v>
      </c>
      <c r="AE116" s="54">
        <f>_xlfn.IFNA(IF(AE$3="Productivity",
INDEX('Productivity Dump'!$E$4:$AJ$500,
MATCH($A116,'Productivity Dump'!$A$4:$A$500,0),
MATCH(AE$2,'Productivity Dump'!$E$3:$AJ$3,0)
),
IF(AE$3="Attendance",
INDEX('Attendance Dump'!$E$2:$AI$400,
MATCH($A116,'Attendance Dump'!$B$2:$B$400,0),
MATCH(AE$2,'Attendance Dump'!$E$1:$AI$1,0)
),
INDEX('Active Hour''s Dump'!$D$3:$AH$337,
MATCH($C116,'Active Hour''s Dump'!$A$3:$A$337,0),
MATCH(AE$2,'Active Hour''s Dump'!$D$2:$AH$2,0)
))),"")</f>
        <v>0</v>
      </c>
      <c r="AF116" s="13">
        <f>_xlfn.IFNA(IF(AF$3="Productivity",
INDEX('Productivity Dump'!$E$4:$AJ$500,
MATCH($A116,'Productivity Dump'!$A$4:$A$500,0),
MATCH(AF$2,'Productivity Dump'!$E$3:$AJ$3,0)
),
IF(AF$3="Attendance",
INDEX('Attendance Dump'!$E$2:$AI$400,
MATCH($A116,'Attendance Dump'!$B$2:$B$400,0),
MATCH(AF$2,'Attendance Dump'!$E$1:$AI$1,0)
),
INDEX('Active Hour''s Dump'!$D$3:$AH$337,
MATCH($C116,'Active Hour''s Dump'!$A$3:$A$337,0),
MATCH(AF$2,'Active Hour''s Dump'!$D$2:$AH$2,0)
))),"")</f>
        <v>1230.2429999999999</v>
      </c>
      <c r="AG116" s="13" t="str">
        <f>_xlfn.IFNA(IF(AG$3="Productivity",
INDEX('Productivity Dump'!$E$4:$AJ$500,
MATCH($A116,'Productivity Dump'!$A$4:$A$500,0),
MATCH(AG$2,'Productivity Dump'!$E$3:$AJ$3,0)
),
IF(AG$3="Attendance",
INDEX('Attendance Dump'!$E$2:$AI$400,
MATCH($A116,'Attendance Dump'!$B$2:$B$400,0),
MATCH(AG$2,'Attendance Dump'!$E$1:$AI$1,0)
),
INDEX('Active Hour''s Dump'!$D$3:$AH$337,
MATCH($C116,'Active Hour''s Dump'!$A$3:$A$337,0),
MATCH(AG$2,'Active Hour''s Dump'!$D$2:$AH$2,0)
))),"")</f>
        <v>P</v>
      </c>
      <c r="AH116" s="54">
        <f>_xlfn.IFNA(IF(AH$3="Productivity",
INDEX('Productivity Dump'!$E$4:$AJ$500,
MATCH($A116,'Productivity Dump'!$A$4:$A$500,0),
MATCH(AH$2,'Productivity Dump'!$E$3:$AJ$3,0)
),
IF(AH$3="Attendance",
INDEX('Attendance Dump'!$E$2:$AI$400,
MATCH($A116,'Attendance Dump'!$B$2:$B$400,0),
MATCH(AH$2,'Attendance Dump'!$E$1:$AI$1,0)
),
INDEX('Active Hour''s Dump'!$D$3:$AH$337,
MATCH($C116,'Active Hour''s Dump'!$A$3:$A$337,0),
MATCH(AH$2,'Active Hour''s Dump'!$D$2:$AH$2,0)
))),"")</f>
        <v>7.5</v>
      </c>
      <c r="AI116" s="13">
        <f>_xlfn.IFNA(IF(AI$3="Productivity",
INDEX('Productivity Dump'!$E$4:$AJ$500,
MATCH($A116,'Productivity Dump'!$A$4:$A$500,0),
MATCH(AI$2,'Productivity Dump'!$E$3:$AJ$3,0)
),
IF(AI$3="Attendance",
INDEX('Attendance Dump'!$E$2:$AI$400,
MATCH($A116,'Attendance Dump'!$B$2:$B$400,0),
MATCH(AI$2,'Attendance Dump'!$E$1:$AI$1,0)
),
INDEX('Active Hour''s Dump'!$D$3:$AH$337,
MATCH($C116,'Active Hour''s Dump'!$A$3:$A$337,0),
MATCH(AI$2,'Active Hour''s Dump'!$D$2:$AH$2,0)
))),"")</f>
        <v>969.19699999999966</v>
      </c>
      <c r="AJ116" s="13" t="str">
        <f>_xlfn.IFNA(IF(AJ$3="Productivity",
INDEX('Productivity Dump'!$E$4:$AJ$500,
MATCH($A116,'Productivity Dump'!$A$4:$A$500,0),
MATCH(AJ$2,'Productivity Dump'!$E$3:$AJ$3,0)
),
IF(AJ$3="Attendance",
INDEX('Attendance Dump'!$E$2:$AI$400,
MATCH($A116,'Attendance Dump'!$B$2:$B$400,0),
MATCH(AJ$2,'Attendance Dump'!$E$1:$AI$1,0)
),
INDEX('Active Hour''s Dump'!$D$3:$AH$337,
MATCH($C116,'Active Hour''s Dump'!$A$3:$A$337,0),
MATCH(AJ$2,'Active Hour''s Dump'!$D$2:$AH$2,0)
))),"")</f>
        <v>P</v>
      </c>
      <c r="AK116" s="54">
        <f>_xlfn.IFNA(IF(AK$3="Productivity",
INDEX('Productivity Dump'!$E$4:$AJ$500,
MATCH($A116,'Productivity Dump'!$A$4:$A$500,0),
MATCH(AK$2,'Productivity Dump'!$E$3:$AJ$3,0)
),
IF(AK$3="Attendance",
INDEX('Attendance Dump'!$E$2:$AI$400,
MATCH($A116,'Attendance Dump'!$B$2:$B$400,0),
MATCH(AK$2,'Attendance Dump'!$E$1:$AI$1,0)
),
INDEX('Active Hour''s Dump'!$D$3:$AH$337,
MATCH($C116,'Active Hour''s Dump'!$A$3:$A$337,0),
MATCH(AK$2,'Active Hour''s Dump'!$D$2:$AH$2,0)
))),"")</f>
        <v>5.5833333333333304</v>
      </c>
      <c r="AL116" s="13">
        <f>_xlfn.IFNA(IF(AL$3="Productivity",
INDEX('Productivity Dump'!$E$4:$AJ$500,
MATCH($A116,'Productivity Dump'!$A$4:$A$500,0),
MATCH(AL$2,'Productivity Dump'!$E$3:$AJ$3,0)
),
IF(AL$3="Attendance",
INDEX('Attendance Dump'!$E$2:$AI$400,
MATCH($A116,'Attendance Dump'!$B$2:$B$400,0),
MATCH(AL$2,'Attendance Dump'!$E$1:$AI$1,0)
),
INDEX('Active Hour''s Dump'!$D$3:$AH$337,
MATCH($C116,'Active Hour''s Dump'!$A$3:$A$337,0),
MATCH(AL$2,'Active Hour''s Dump'!$D$2:$AH$2,0)
))),"")</f>
        <v>0</v>
      </c>
      <c r="AM116" s="13" t="str">
        <f>_xlfn.IFNA(IF(AM$3="Productivity",
INDEX('Productivity Dump'!$E$4:$AJ$500,
MATCH($A116,'Productivity Dump'!$A$4:$A$500,0),
MATCH(AM$2,'Productivity Dump'!$E$3:$AJ$3,0)
),
IF(AM$3="Attendance",
INDEX('Attendance Dump'!$E$2:$AI$400,
MATCH($A116,'Attendance Dump'!$B$2:$B$400,0),
MATCH(AM$2,'Attendance Dump'!$E$1:$AI$1,0)
),
INDEX('Active Hour''s Dump'!$D$3:$AH$337,
MATCH($C116,'Active Hour''s Dump'!$A$3:$A$337,0),
MATCH(AM$2,'Active Hour''s Dump'!$D$2:$AH$2,0)
))),"")</f>
        <v>WO</v>
      </c>
      <c r="AN116" s="54">
        <f>_xlfn.IFNA(IF(AN$3="Productivity",
INDEX('Productivity Dump'!$E$4:$AJ$500,
MATCH($A116,'Productivity Dump'!$A$4:$A$500,0),
MATCH(AN$2,'Productivity Dump'!$E$3:$AJ$3,0)
),
IF(AN$3="Attendance",
INDEX('Attendance Dump'!$E$2:$AI$400,
MATCH($A116,'Attendance Dump'!$B$2:$B$400,0),
MATCH(AN$2,'Attendance Dump'!$E$1:$AI$1,0)
),
INDEX('Active Hour''s Dump'!$D$3:$AH$337,
MATCH($C116,'Active Hour''s Dump'!$A$3:$A$337,0),
MATCH(AN$2,'Active Hour''s Dump'!$D$2:$AH$2,0)
))),"")</f>
        <v>0</v>
      </c>
      <c r="AO116" s="13">
        <f>_xlfn.IFNA(IF(AO$3="Productivity",
INDEX('Productivity Dump'!$E$4:$AJ$500,
MATCH($A116,'Productivity Dump'!$A$4:$A$500,0),
MATCH(AO$2,'Productivity Dump'!$E$3:$AJ$3,0)
),
IF(AO$3="Attendance",
INDEX('Attendance Dump'!$E$2:$AI$400,
MATCH($A116,'Attendance Dump'!$B$2:$B$400,0),
MATCH(AO$2,'Attendance Dump'!$E$1:$AI$1,0)
),
INDEX('Active Hour''s Dump'!$D$3:$AH$337,
MATCH($C116,'Active Hour''s Dump'!$A$3:$A$337,0),
MATCH(AO$2,'Active Hour''s Dump'!$D$2:$AH$2,0)
))),"")</f>
        <v>456.738</v>
      </c>
      <c r="AP116" s="13" t="str">
        <f>_xlfn.IFNA(IF(AP$3="Productivity",
INDEX('Productivity Dump'!$E$4:$AJ$500,
MATCH($A116,'Productivity Dump'!$A$4:$A$500,0),
MATCH(AP$2,'Productivity Dump'!$E$3:$AJ$3,0)
),
IF(AP$3="Attendance",
INDEX('Attendance Dump'!$E$2:$AI$400,
MATCH($A116,'Attendance Dump'!$B$2:$B$400,0),
MATCH(AP$2,'Attendance Dump'!$E$1:$AI$1,0)
),
INDEX('Active Hour''s Dump'!$D$3:$AH$337,
MATCH($C116,'Active Hour''s Dump'!$A$3:$A$337,0),
MATCH(AP$2,'Active Hour''s Dump'!$D$2:$AH$2,0)
))),"")</f>
        <v>P</v>
      </c>
      <c r="AQ116" s="54">
        <f>_xlfn.IFNA(IF(AQ$3="Productivity",
INDEX('Productivity Dump'!$E$4:$AJ$500,
MATCH($A116,'Productivity Dump'!$A$4:$A$500,0),
MATCH(AQ$2,'Productivity Dump'!$E$3:$AJ$3,0)
),
IF(AQ$3="Attendance",
INDEX('Attendance Dump'!$E$2:$AI$400,
MATCH($A116,'Attendance Dump'!$B$2:$B$400,0),
MATCH(AQ$2,'Attendance Dump'!$E$1:$AI$1,0)
),
INDEX('Active Hour''s Dump'!$D$3:$AH$337,
MATCH($C116,'Active Hour''s Dump'!$A$3:$A$337,0),
MATCH(AQ$2,'Active Hour''s Dump'!$D$2:$AH$2,0)
))),"")</f>
        <v>3.6666666666666701</v>
      </c>
      <c r="AR116" s="13">
        <f>_xlfn.IFNA(IF(AR$3="Productivity",
INDEX('Productivity Dump'!$E$4:$AJ$500,
MATCH($A116,'Productivity Dump'!$A$4:$A$500,0),
MATCH(AR$2,'Productivity Dump'!$E$3:$AJ$3,0)
),
IF(AR$3="Attendance",
INDEX('Attendance Dump'!$E$2:$AI$400,
MATCH($A116,'Attendance Dump'!$B$2:$B$400,0),
MATCH(AR$2,'Attendance Dump'!$E$1:$AI$1,0)
),
INDEX('Active Hour''s Dump'!$D$3:$AH$337,
MATCH($C116,'Active Hour''s Dump'!$A$3:$A$337,0),
MATCH(AR$2,'Active Hour''s Dump'!$D$2:$AH$2,0)
))),"")</f>
        <v>1042.3959999999997</v>
      </c>
      <c r="AS116" s="13" t="str">
        <f>_xlfn.IFNA(IF(AS$3="Productivity",
INDEX('Productivity Dump'!$E$4:$AJ$500,
MATCH($A116,'Productivity Dump'!$A$4:$A$500,0),
MATCH(AS$2,'Productivity Dump'!$E$3:$AJ$3,0)
),
IF(AS$3="Attendance",
INDEX('Attendance Dump'!$E$2:$AI$400,
MATCH($A116,'Attendance Dump'!$B$2:$B$400,0),
MATCH(AS$2,'Attendance Dump'!$E$1:$AI$1,0)
),
INDEX('Active Hour''s Dump'!$D$3:$AH$337,
MATCH($C116,'Active Hour''s Dump'!$A$3:$A$337,0),
MATCH(AS$2,'Active Hour''s Dump'!$D$2:$AH$2,0)
))),"")</f>
        <v>P</v>
      </c>
      <c r="AT116" s="54">
        <f>_xlfn.IFNA(IF(AT$3="Productivity",
INDEX('Productivity Dump'!$E$4:$AJ$500,
MATCH($A116,'Productivity Dump'!$A$4:$A$500,0),
MATCH(AT$2,'Productivity Dump'!$E$3:$AJ$3,0)
),
IF(AT$3="Attendance",
INDEX('Attendance Dump'!$E$2:$AI$400,
MATCH($A116,'Attendance Dump'!$B$2:$B$400,0),
MATCH(AT$2,'Attendance Dump'!$E$1:$AI$1,0)
),
INDEX('Active Hour''s Dump'!$D$3:$AH$337,
MATCH($C116,'Active Hour''s Dump'!$A$3:$A$337,0),
MATCH(AT$2,'Active Hour''s Dump'!$D$2:$AH$2,0)
))),"")</f>
        <v>7.8333333333333304</v>
      </c>
      <c r="AU116" s="13">
        <f>_xlfn.IFNA(IF(AU$3="Productivity",
INDEX('Productivity Dump'!$E$4:$AJ$500,
MATCH($A116,'Productivity Dump'!$A$4:$A$500,0),
MATCH(AU$2,'Productivity Dump'!$E$3:$AJ$3,0)
),
IF(AU$3="Attendance",
INDEX('Attendance Dump'!$E$2:$AI$400,
MATCH($A116,'Attendance Dump'!$B$2:$B$400,0),
MATCH(AU$2,'Attendance Dump'!$E$1:$AI$1,0)
),
INDEX('Active Hour''s Dump'!$D$3:$AH$337,
MATCH($C116,'Active Hour''s Dump'!$A$3:$A$337,0),
MATCH(AU$2,'Active Hour''s Dump'!$D$2:$AH$2,0)
))),"")</f>
        <v>1018.9229999999998</v>
      </c>
      <c r="AV116" s="13" t="str">
        <f>_xlfn.IFNA(IF(AV$3="Productivity",
INDEX('Productivity Dump'!$E$4:$AJ$500,
MATCH($A116,'Productivity Dump'!$A$4:$A$500,0),
MATCH(AV$2,'Productivity Dump'!$E$3:$AJ$3,0)
),
IF(AV$3="Attendance",
INDEX('Attendance Dump'!$E$2:$AI$400,
MATCH($A116,'Attendance Dump'!$B$2:$B$400,0),
MATCH(AV$2,'Attendance Dump'!$E$1:$AI$1,0)
),
INDEX('Active Hour''s Dump'!$D$3:$AH$337,
MATCH($C116,'Active Hour''s Dump'!$A$3:$A$337,0),
MATCH(AV$2,'Active Hour''s Dump'!$D$2:$AH$2,0)
))),"")</f>
        <v>P</v>
      </c>
      <c r="AW116" s="54">
        <f>_xlfn.IFNA(IF(AW$3="Productivity",
INDEX('Productivity Dump'!$E$4:$AJ$500,
MATCH($A116,'Productivity Dump'!$A$4:$A$500,0),
MATCH(AW$2,'Productivity Dump'!$E$3:$AJ$3,0)
),
IF(AW$3="Attendance",
INDEX('Attendance Dump'!$E$2:$AI$400,
MATCH($A116,'Attendance Dump'!$B$2:$B$400,0),
MATCH(AW$2,'Attendance Dump'!$E$1:$AI$1,0)
),
INDEX('Active Hour''s Dump'!$D$3:$AH$337,
MATCH($C116,'Active Hour''s Dump'!$A$3:$A$337,0),
MATCH(AW$2,'Active Hour''s Dump'!$D$2:$AH$2,0)
))),"")</f>
        <v>7.5</v>
      </c>
      <c r="AX116" s="13">
        <f>_xlfn.IFNA(IF(AX$3="Productivity",
INDEX('Productivity Dump'!$E$4:$AJ$500,
MATCH($A116,'Productivity Dump'!$A$4:$A$500,0),
MATCH(AX$2,'Productivity Dump'!$E$3:$AJ$3,0)
),
IF(AX$3="Attendance",
INDEX('Attendance Dump'!$E$2:$AI$400,
MATCH($A116,'Attendance Dump'!$B$2:$B$400,0),
MATCH(AX$2,'Attendance Dump'!$E$1:$AI$1,0)
),
INDEX('Active Hour''s Dump'!$D$3:$AH$337,
MATCH($C116,'Active Hour''s Dump'!$A$3:$A$337,0),
MATCH(AX$2,'Active Hour''s Dump'!$D$2:$AH$2,0)
))),"")</f>
        <v>1016.7310000000001</v>
      </c>
      <c r="AY116" s="13" t="str">
        <f>_xlfn.IFNA(IF(AY$3="Productivity",
INDEX('Productivity Dump'!$E$4:$AJ$500,
MATCH($A116,'Productivity Dump'!$A$4:$A$500,0),
MATCH(AY$2,'Productivity Dump'!$E$3:$AJ$3,0)
),
IF(AY$3="Attendance",
INDEX('Attendance Dump'!$E$2:$AI$400,
MATCH($A116,'Attendance Dump'!$B$2:$B$400,0),
MATCH(AY$2,'Attendance Dump'!$E$1:$AI$1,0)
),
INDEX('Active Hour''s Dump'!$D$3:$AH$337,
MATCH($C116,'Active Hour''s Dump'!$A$3:$A$337,0),
MATCH(AY$2,'Active Hour''s Dump'!$D$2:$AH$2,0)
))),"")</f>
        <v>P</v>
      </c>
      <c r="AZ116" s="54">
        <f>_xlfn.IFNA(IF(AZ$3="Productivity",
INDEX('Productivity Dump'!$E$4:$AJ$500,
MATCH($A116,'Productivity Dump'!$A$4:$A$500,0),
MATCH(AZ$2,'Productivity Dump'!$E$3:$AJ$3,0)
),
IF(AZ$3="Attendance",
INDEX('Attendance Dump'!$E$2:$AI$400,
MATCH($A116,'Attendance Dump'!$B$2:$B$400,0),
MATCH(AZ$2,'Attendance Dump'!$E$1:$AI$1,0)
),
INDEX('Active Hour''s Dump'!$D$3:$AH$337,
MATCH($C116,'Active Hour''s Dump'!$A$3:$A$337,0),
MATCH(AZ$2,'Active Hour''s Dump'!$D$2:$AH$2,0)
))),"")</f>
        <v>7.5</v>
      </c>
      <c r="BA116" s="13">
        <f>_xlfn.IFNA(IF(BA$3="Productivity",
INDEX('Productivity Dump'!$E$4:$AJ$500,
MATCH($A116,'Productivity Dump'!$A$4:$A$500,0),
MATCH(BA$2,'Productivity Dump'!$E$3:$AJ$3,0)
),
IF(BA$3="Attendance",
INDEX('Attendance Dump'!$E$2:$AI$400,
MATCH($A116,'Attendance Dump'!$B$2:$B$400,0),
MATCH(BA$2,'Attendance Dump'!$E$1:$AI$1,0)
),
INDEX('Active Hour''s Dump'!$D$3:$AH$337,
MATCH($C116,'Active Hour''s Dump'!$A$3:$A$337,0),
MATCH(BA$2,'Active Hour''s Dump'!$D$2:$AH$2,0)
))),"")</f>
        <v>1026.6409999999998</v>
      </c>
      <c r="BB116" s="13" t="str">
        <f>_xlfn.IFNA(IF(BB$3="Productivity",
INDEX('Productivity Dump'!$E$4:$AJ$500,
MATCH($A116,'Productivity Dump'!$A$4:$A$500,0),
MATCH(BB$2,'Productivity Dump'!$E$3:$AJ$3,0)
),
IF(BB$3="Attendance",
INDEX('Attendance Dump'!$E$2:$AI$400,
MATCH($A116,'Attendance Dump'!$B$2:$B$400,0),
MATCH(BB$2,'Attendance Dump'!$E$1:$AI$1,0)
),
INDEX('Active Hour''s Dump'!$D$3:$AH$337,
MATCH($C116,'Active Hour''s Dump'!$A$3:$A$337,0),
MATCH(BB$2,'Active Hour''s Dump'!$D$2:$AH$2,0)
))),"")</f>
        <v>P</v>
      </c>
      <c r="BC116" s="54">
        <f>_xlfn.IFNA(IF(BC$3="Productivity",
INDEX('Productivity Dump'!$E$4:$AJ$500,
MATCH($A116,'Productivity Dump'!$A$4:$A$500,0),
MATCH(BC$2,'Productivity Dump'!$E$3:$AJ$3,0)
),
IF(BC$3="Attendance",
INDEX('Attendance Dump'!$E$2:$AI$400,
MATCH($A116,'Attendance Dump'!$B$2:$B$400,0),
MATCH(BC$2,'Attendance Dump'!$E$1:$AI$1,0)
),
INDEX('Active Hour''s Dump'!$D$3:$AH$337,
MATCH($C116,'Active Hour''s Dump'!$A$3:$A$337,0),
MATCH(BC$2,'Active Hour''s Dump'!$D$2:$AH$2,0)
))),"")</f>
        <v>6.6666666666666696</v>
      </c>
      <c r="BD116" s="13">
        <f>_xlfn.IFNA(IF(BD$3="Productivity",
INDEX('Productivity Dump'!$E$4:$AJ$500,
MATCH($A116,'Productivity Dump'!$A$4:$A$500,0),
MATCH(BD$2,'Productivity Dump'!$E$3:$AJ$3,0)
),
IF(BD$3="Attendance",
INDEX('Attendance Dump'!$E$2:$AI$400,
MATCH($A116,'Attendance Dump'!$B$2:$B$400,0),
MATCH(BD$2,'Attendance Dump'!$E$1:$AI$1,0)
),
INDEX('Active Hour''s Dump'!$D$3:$AH$337,
MATCH($C116,'Active Hour''s Dump'!$A$3:$A$337,0),
MATCH(BD$2,'Active Hour''s Dump'!$D$2:$AH$2,0)
))),"")</f>
        <v>500.79900000000004</v>
      </c>
      <c r="BE116" s="13" t="str">
        <f>_xlfn.IFNA(IF(BE$3="Productivity",
INDEX('Productivity Dump'!$E$4:$AJ$500,
MATCH($A116,'Productivity Dump'!$A$4:$A$500,0),
MATCH(BE$2,'Productivity Dump'!$E$3:$AJ$3,0)
),
IF(BE$3="Attendance",
INDEX('Attendance Dump'!$E$2:$AI$400,
MATCH($A116,'Attendance Dump'!$B$2:$B$400,0),
MATCH(BE$2,'Attendance Dump'!$E$1:$AI$1,0)
),
INDEX('Active Hour''s Dump'!$D$3:$AH$337,
MATCH($C116,'Active Hour''s Dump'!$A$3:$A$337,0),
MATCH(BE$2,'Active Hour''s Dump'!$D$2:$AH$2,0)
))),"")</f>
        <v>P</v>
      </c>
      <c r="BF116" s="54">
        <f>_xlfn.IFNA(IF(BF$3="Productivity",
INDEX('Productivity Dump'!$E$4:$AJ$500,
MATCH($A116,'Productivity Dump'!$A$4:$A$500,0),
MATCH(BF$2,'Productivity Dump'!$E$3:$AJ$3,0)
),
IF(BF$3="Attendance",
INDEX('Attendance Dump'!$E$2:$AI$400,
MATCH($A116,'Attendance Dump'!$B$2:$B$400,0),
MATCH(BF$2,'Attendance Dump'!$E$1:$AI$1,0)
),
INDEX('Active Hour''s Dump'!$D$3:$AH$337,
MATCH($C116,'Active Hour''s Dump'!$A$3:$A$337,0),
MATCH(BF$2,'Active Hour''s Dump'!$D$2:$AH$2,0)
))),"")</f>
        <v>3.6666666666666701</v>
      </c>
      <c r="BG116" s="13">
        <f>_xlfn.IFNA(IF(BG$3="Productivity",
INDEX('Productivity Dump'!$E$4:$AJ$500,
MATCH($A116,'Productivity Dump'!$A$4:$A$500,0),
MATCH(BG$2,'Productivity Dump'!$E$3:$AJ$3,0)
),
IF(BG$3="Attendance",
INDEX('Attendance Dump'!$E$2:$AI$400,
MATCH($A116,'Attendance Dump'!$B$2:$B$400,0),
MATCH(BG$2,'Attendance Dump'!$E$1:$AI$1,0)
),
INDEX('Active Hour''s Dump'!$D$3:$AH$337,
MATCH($C116,'Active Hour''s Dump'!$A$3:$A$337,0),
MATCH(BG$2,'Active Hour''s Dump'!$D$2:$AH$2,0)
))),"")</f>
        <v>0</v>
      </c>
      <c r="BH116" s="13" t="str">
        <f>_xlfn.IFNA(IF(BH$3="Productivity",
INDEX('Productivity Dump'!$E$4:$AJ$500,
MATCH($A116,'Productivity Dump'!$A$4:$A$500,0),
MATCH(BH$2,'Productivity Dump'!$E$3:$AJ$3,0)
),
IF(BH$3="Attendance",
INDEX('Attendance Dump'!$E$2:$AI$400,
MATCH($A116,'Attendance Dump'!$B$2:$B$400,0),
MATCH(BH$2,'Attendance Dump'!$E$1:$AI$1,0)
),
INDEX('Active Hour''s Dump'!$D$3:$AH$337,
MATCH($C116,'Active Hour''s Dump'!$A$3:$A$337,0),
MATCH(BH$2,'Active Hour''s Dump'!$D$2:$AH$2,0)
))),"")</f>
        <v>WO</v>
      </c>
      <c r="BI116" s="54">
        <f>_xlfn.IFNA(IF(BI$3="Productivity",
INDEX('Productivity Dump'!$E$4:$AJ$500,
MATCH($A116,'Productivity Dump'!$A$4:$A$500,0),
MATCH(BI$2,'Productivity Dump'!$E$3:$AJ$3,0)
),
IF(BI$3="Attendance",
INDEX('Attendance Dump'!$E$2:$AI$400,
MATCH($A116,'Attendance Dump'!$B$2:$B$400,0),
MATCH(BI$2,'Attendance Dump'!$E$1:$AI$1,0)
),
INDEX('Active Hour''s Dump'!$D$3:$AH$337,
MATCH($C116,'Active Hour''s Dump'!$A$3:$A$337,0),
MATCH(BI$2,'Active Hour''s Dump'!$D$2:$AH$2,0)
))),"")</f>
        <v>0</v>
      </c>
      <c r="BJ116" s="13">
        <f>_xlfn.IFNA(IF(BJ$3="Productivity",
INDEX('Productivity Dump'!$E$4:$AJ$500,
MATCH($A116,'Productivity Dump'!$A$4:$A$500,0),
MATCH(BJ$2,'Productivity Dump'!$E$3:$AJ$3,0)
),
IF(BJ$3="Attendance",
INDEX('Attendance Dump'!$E$2:$AI$400,
MATCH($A116,'Attendance Dump'!$B$2:$B$400,0),
MATCH(BJ$2,'Attendance Dump'!$E$1:$AI$1,0)
),
INDEX('Active Hour''s Dump'!$D$3:$AH$337,
MATCH($C116,'Active Hour''s Dump'!$A$3:$A$337,0),
MATCH(BJ$2,'Active Hour''s Dump'!$D$2:$AH$2,0)
))),"")</f>
        <v>463.23099999999994</v>
      </c>
      <c r="BK116" s="13" t="str">
        <f>_xlfn.IFNA(IF(BK$3="Productivity",
INDEX('Productivity Dump'!$E$4:$AJ$500,
MATCH($A116,'Productivity Dump'!$A$4:$A$500,0),
MATCH(BK$2,'Productivity Dump'!$E$3:$AJ$3,0)
),
IF(BK$3="Attendance",
INDEX('Attendance Dump'!$E$2:$AI$400,
MATCH($A116,'Attendance Dump'!$B$2:$B$400,0),
MATCH(BK$2,'Attendance Dump'!$E$1:$AI$1,0)
),
INDEX('Active Hour''s Dump'!$D$3:$AH$337,
MATCH($C116,'Active Hour''s Dump'!$A$3:$A$337,0),
MATCH(BK$2,'Active Hour''s Dump'!$D$2:$AH$2,0)
))),"")</f>
        <v>P</v>
      </c>
      <c r="BL116" s="54">
        <f>_xlfn.IFNA(IF(BL$3="Productivity",
INDEX('Productivity Dump'!$E$4:$AJ$500,
MATCH($A116,'Productivity Dump'!$A$4:$A$500,0),
MATCH(BL$2,'Productivity Dump'!$E$3:$AJ$3,0)
),
IF(BL$3="Attendance",
INDEX('Attendance Dump'!$E$2:$AI$400,
MATCH($A116,'Attendance Dump'!$B$2:$B$400,0),
MATCH(BL$2,'Attendance Dump'!$E$1:$AI$1,0)
),
INDEX('Active Hour''s Dump'!$D$3:$AH$337,
MATCH($C116,'Active Hour''s Dump'!$A$3:$A$337,0),
MATCH(BL$2,'Active Hour''s Dump'!$D$2:$AH$2,0)
))),"")</f>
        <v>3.4166666666666701</v>
      </c>
      <c r="BM116" s="13">
        <f>_xlfn.IFNA(IF(BM$3="Productivity",
INDEX('Productivity Dump'!$E$4:$AJ$500,
MATCH($A116,'Productivity Dump'!$A$4:$A$500,0),
MATCH(BM$2,'Productivity Dump'!$E$3:$AJ$3,0)
),
IF(BM$3="Attendance",
INDEX('Attendance Dump'!$E$2:$AI$400,
MATCH($A116,'Attendance Dump'!$B$2:$B$400,0),
MATCH(BM$2,'Attendance Dump'!$E$1:$AI$1,0)
),
INDEX('Active Hour''s Dump'!$D$3:$AH$337,
MATCH($C116,'Active Hour''s Dump'!$A$3:$A$337,0),
MATCH(BM$2,'Active Hour''s Dump'!$D$2:$AH$2,0)
))),"")</f>
        <v>999.99999999999989</v>
      </c>
      <c r="BN116" s="13" t="str">
        <f>_xlfn.IFNA(IF(BN$3="Productivity",
INDEX('Productivity Dump'!$E$4:$AJ$500,
MATCH($A116,'Productivity Dump'!$A$4:$A$500,0),
MATCH(BN$2,'Productivity Dump'!$E$3:$AJ$3,0)
),
IF(BN$3="Attendance",
INDEX('Attendance Dump'!$E$2:$AI$400,
MATCH($A116,'Attendance Dump'!$B$2:$B$400,0),
MATCH(BN$2,'Attendance Dump'!$E$1:$AI$1,0)
),
INDEX('Active Hour''s Dump'!$D$3:$AH$337,
MATCH($C116,'Active Hour''s Dump'!$A$3:$A$337,0),
MATCH(BN$2,'Active Hour''s Dump'!$D$2:$AH$2,0)
))),"")</f>
        <v>P</v>
      </c>
      <c r="BO116" s="54">
        <f>_xlfn.IFNA(IF(BO$3="Productivity",
INDEX('Productivity Dump'!$E$4:$AJ$500,
MATCH($A116,'Productivity Dump'!$A$4:$A$500,0),
MATCH(BO$2,'Productivity Dump'!$E$3:$AJ$3,0)
),
IF(BO$3="Attendance",
INDEX('Attendance Dump'!$E$2:$AI$400,
MATCH($A116,'Attendance Dump'!$B$2:$B$400,0),
MATCH(BO$2,'Attendance Dump'!$E$1:$AI$1,0)
),
INDEX('Active Hour''s Dump'!$D$3:$AH$337,
MATCH($C116,'Active Hour''s Dump'!$A$3:$A$337,0),
MATCH(BO$2,'Active Hour''s Dump'!$D$2:$AH$2,0)
))),"")</f>
        <v>6.5</v>
      </c>
      <c r="BP116" s="13">
        <f>_xlfn.IFNA(IF(BP$3="Productivity",
INDEX('Productivity Dump'!$E$4:$AJ$500,
MATCH($A116,'Productivity Dump'!$A$4:$A$500,0),
MATCH(BP$2,'Productivity Dump'!$E$3:$AJ$3,0)
),
IF(BP$3="Attendance",
INDEX('Attendance Dump'!$E$2:$AI$400,
MATCH($A116,'Attendance Dump'!$B$2:$B$400,0),
MATCH(BP$2,'Attendance Dump'!$E$1:$AI$1,0)
),
INDEX('Active Hour''s Dump'!$D$3:$AH$337,
MATCH($C116,'Active Hour''s Dump'!$A$3:$A$337,0),
MATCH(BP$2,'Active Hour''s Dump'!$D$2:$AH$2,0)
))),"")</f>
        <v>716.08699999999999</v>
      </c>
      <c r="BQ116" s="13" t="str">
        <f>_xlfn.IFNA(IF(BQ$3="Productivity",
INDEX('Productivity Dump'!$E$4:$AJ$500,
MATCH($A116,'Productivity Dump'!$A$4:$A$500,0),
MATCH(BQ$2,'Productivity Dump'!$E$3:$AJ$3,0)
),
IF(BQ$3="Attendance",
INDEX('Attendance Dump'!$E$2:$AI$400,
MATCH($A116,'Attendance Dump'!$B$2:$B$400,0),
MATCH(BQ$2,'Attendance Dump'!$E$1:$AI$1,0)
),
INDEX('Active Hour''s Dump'!$D$3:$AH$337,
MATCH($C116,'Active Hour''s Dump'!$A$3:$A$337,0),
MATCH(BQ$2,'Active Hour''s Dump'!$D$2:$AH$2,0)
))),"")</f>
        <v>P</v>
      </c>
      <c r="BR116" s="54">
        <f>_xlfn.IFNA(IF(BR$3="Productivity",
INDEX('Productivity Dump'!$E$4:$AJ$500,
MATCH($A116,'Productivity Dump'!$A$4:$A$500,0),
MATCH(BR$2,'Productivity Dump'!$E$3:$AJ$3,0)
),
IF(BR$3="Attendance",
INDEX('Attendance Dump'!$E$2:$AI$400,
MATCH($A116,'Attendance Dump'!$B$2:$B$400,0),
MATCH(BR$2,'Attendance Dump'!$E$1:$AI$1,0)
),
INDEX('Active Hour''s Dump'!$D$3:$AH$337,
MATCH($C116,'Active Hour''s Dump'!$A$3:$A$337,0),
MATCH(BR$2,'Active Hour''s Dump'!$D$2:$AH$2,0)
))),"")</f>
        <v>5.0833333333333304</v>
      </c>
      <c r="BS116" s="13">
        <f>_xlfn.IFNA(IF(BS$3="Productivity",
INDEX('Productivity Dump'!$E$4:$AJ$500,
MATCH($A116,'Productivity Dump'!$A$4:$A$500,0),
MATCH(BS$2,'Productivity Dump'!$E$3:$AJ$3,0)
),
IF(BS$3="Attendance",
INDEX('Attendance Dump'!$E$2:$AI$400,
MATCH($A116,'Attendance Dump'!$B$2:$B$400,0),
MATCH(BS$2,'Attendance Dump'!$E$1:$AI$1,0)
),
INDEX('Active Hour''s Dump'!$D$3:$AH$337,
MATCH($C116,'Active Hour''s Dump'!$A$3:$A$337,0),
MATCH(BS$2,'Active Hour''s Dump'!$D$2:$AH$2,0)
))),"")</f>
        <v>213.02999999999997</v>
      </c>
      <c r="BT116" s="13" t="str">
        <f>_xlfn.IFNA(IF(BT$3="Productivity",
INDEX('Productivity Dump'!$E$4:$AJ$500,
MATCH($A116,'Productivity Dump'!$A$4:$A$500,0),
MATCH(BT$2,'Productivity Dump'!$E$3:$AJ$3,0)
),
IF(BT$3="Attendance",
INDEX('Attendance Dump'!$E$2:$AI$400,
MATCH($A116,'Attendance Dump'!$B$2:$B$400,0),
MATCH(BT$2,'Attendance Dump'!$E$1:$AI$1,0)
),
INDEX('Active Hour''s Dump'!$D$3:$AH$337,
MATCH($C116,'Active Hour''s Dump'!$A$3:$A$337,0),
MATCH(BT$2,'Active Hour''s Dump'!$D$2:$AH$2,0)
))),"")</f>
        <v>H</v>
      </c>
      <c r="BU116" s="54">
        <f>_xlfn.IFNA(IF(BU$3="Productivity",
INDEX('Productivity Dump'!$E$4:$AJ$500,
MATCH($A116,'Productivity Dump'!$A$4:$A$500,0),
MATCH(BU$2,'Productivity Dump'!$E$3:$AJ$3,0)
),
IF(BU$3="Attendance",
INDEX('Attendance Dump'!$E$2:$AI$400,
MATCH($A116,'Attendance Dump'!$B$2:$B$400,0),
MATCH(BU$2,'Attendance Dump'!$E$1:$AI$1,0)
),
INDEX('Active Hour''s Dump'!$D$3:$AH$337,
MATCH($C116,'Active Hour''s Dump'!$A$3:$A$337,0),
MATCH(BU$2,'Active Hour''s Dump'!$D$2:$AH$2,0)
))),"")</f>
        <v>1.8333333333333299</v>
      </c>
      <c r="BV116" s="13">
        <f>_xlfn.IFNA(IF(BV$3="Productivity",
INDEX('Productivity Dump'!$E$4:$AJ$500,
MATCH($A116,'Productivity Dump'!$A$4:$A$500,0),
MATCH(BV$2,'Productivity Dump'!$E$3:$AJ$3,0)
),
IF(BV$3="Attendance",
INDEX('Attendance Dump'!$E$2:$AI$400,
MATCH($A116,'Attendance Dump'!$B$2:$B$400,0),
MATCH(BV$2,'Attendance Dump'!$E$1:$AI$1,0)
),
INDEX('Active Hour''s Dump'!$D$3:$AH$337,
MATCH($C116,'Active Hour''s Dump'!$A$3:$A$337,0),
MATCH(BV$2,'Active Hour''s Dump'!$D$2:$AH$2,0)
))),"")</f>
        <v>181.24600000000001</v>
      </c>
      <c r="BW116" s="13" t="str">
        <f>_xlfn.IFNA(IF(BW$3="Productivity",
INDEX('Productivity Dump'!$E$4:$AJ$500,
MATCH($A116,'Productivity Dump'!$A$4:$A$500,0),
MATCH(BW$2,'Productivity Dump'!$E$3:$AJ$3,0)
),
IF(BW$3="Attendance",
INDEX('Attendance Dump'!$E$2:$AI$400,
MATCH($A116,'Attendance Dump'!$B$2:$B$400,0),
MATCH(BW$2,'Attendance Dump'!$E$1:$AI$1,0)
),
INDEX('Active Hour''s Dump'!$D$3:$AH$337,
MATCH($C116,'Active Hour''s Dump'!$A$3:$A$337,0),
MATCH(BW$2,'Active Hour''s Dump'!$D$2:$AH$2,0)
))),"")</f>
        <v>SL</v>
      </c>
      <c r="BX116" s="54">
        <f>_xlfn.IFNA(IF(BX$3="Productivity",
INDEX('Productivity Dump'!$E$4:$AJ$500,
MATCH($A116,'Productivity Dump'!$A$4:$A$500,0),
MATCH(BX$2,'Productivity Dump'!$E$3:$AJ$3,0)
),
IF(BX$3="Attendance",
INDEX('Attendance Dump'!$E$2:$AI$400,
MATCH($A116,'Attendance Dump'!$B$2:$B$400,0),
MATCH(BX$2,'Attendance Dump'!$E$1:$AI$1,0)
),
INDEX('Active Hour''s Dump'!$D$3:$AH$337,
MATCH($C116,'Active Hour''s Dump'!$A$3:$A$337,0),
MATCH(BX$2,'Active Hour''s Dump'!$D$2:$AH$2,0)
))),"")</f>
        <v>1.8333333333333299</v>
      </c>
      <c r="BY116" s="13">
        <f>_xlfn.IFNA(IF(BY$3="Productivity",
INDEX('Productivity Dump'!$E$4:$AJ$500,
MATCH($A116,'Productivity Dump'!$A$4:$A$500,0),
MATCH(BY$2,'Productivity Dump'!$E$3:$AJ$3,0)
),
IF(BY$3="Attendance",
INDEX('Attendance Dump'!$E$2:$AI$400,
MATCH($A116,'Attendance Dump'!$B$2:$B$400,0),
MATCH(BY$2,'Attendance Dump'!$E$1:$AI$1,0)
),
INDEX('Active Hour''s Dump'!$D$3:$AH$337,
MATCH($C116,'Active Hour''s Dump'!$A$3:$A$337,0),
MATCH(BY$2,'Active Hour''s Dump'!$D$2:$AH$2,0)
))),"")</f>
        <v>457.1869999999999</v>
      </c>
      <c r="BZ116" s="13" t="str">
        <f>_xlfn.IFNA(IF(BZ$3="Productivity",
INDEX('Productivity Dump'!$E$4:$AJ$500,
MATCH($A116,'Productivity Dump'!$A$4:$A$500,0),
MATCH(BZ$2,'Productivity Dump'!$E$3:$AJ$3,0)
),
IF(BZ$3="Attendance",
INDEX('Attendance Dump'!$E$2:$AI$400,
MATCH($A116,'Attendance Dump'!$B$2:$B$400,0),
MATCH(BZ$2,'Attendance Dump'!$E$1:$AI$1,0)
),
INDEX('Active Hour''s Dump'!$D$3:$AH$337,
MATCH($C116,'Active Hour''s Dump'!$A$3:$A$337,0),
MATCH(BZ$2,'Active Hour''s Dump'!$D$2:$AH$2,0)
))),"")</f>
        <v>P</v>
      </c>
      <c r="CA116" s="54">
        <f>_xlfn.IFNA(IF(CA$3="Productivity",
INDEX('Productivity Dump'!$E$4:$AJ$500,
MATCH($A116,'Productivity Dump'!$A$4:$A$500,0),
MATCH(CA$2,'Productivity Dump'!$E$3:$AJ$3,0)
),
IF(CA$3="Attendance",
INDEX('Attendance Dump'!$E$2:$AI$400,
MATCH($A116,'Attendance Dump'!$B$2:$B$400,0),
MATCH(CA$2,'Attendance Dump'!$E$1:$AI$1,0)
),
INDEX('Active Hour''s Dump'!$D$3:$AH$337,
MATCH($C116,'Active Hour''s Dump'!$A$3:$A$337,0),
MATCH(CA$2,'Active Hour''s Dump'!$D$2:$AH$2,0)
))),"")</f>
        <v>4.5833333333333304</v>
      </c>
      <c r="CB116" s="13">
        <f>_xlfn.IFNA(IF(CB$3="Productivity",
INDEX('Productivity Dump'!$E$4:$AJ$500,
MATCH($A116,'Productivity Dump'!$A$4:$A$500,0),
MATCH(CB$2,'Productivity Dump'!$E$3:$AJ$3,0)
),
IF(CB$3="Attendance",
INDEX('Attendance Dump'!$E$2:$AI$400,
MATCH($A116,'Attendance Dump'!$B$2:$B$400,0),
MATCH(CB$2,'Attendance Dump'!$E$1:$AI$1,0)
),
INDEX('Active Hour''s Dump'!$D$3:$AH$337,
MATCH($C116,'Active Hour''s Dump'!$A$3:$A$337,0),
MATCH(CB$2,'Active Hour''s Dump'!$D$2:$AH$2,0)
))),"")</f>
        <v>0</v>
      </c>
      <c r="CC116" s="13" t="str">
        <f>_xlfn.IFNA(IF(CC$3="Productivity",
INDEX('Productivity Dump'!$E$4:$AJ$500,
MATCH($A116,'Productivity Dump'!$A$4:$A$500,0),
MATCH(CC$2,'Productivity Dump'!$E$3:$AJ$3,0)
),
IF(CC$3="Attendance",
INDEX('Attendance Dump'!$E$2:$AI$400,
MATCH($A116,'Attendance Dump'!$B$2:$B$400,0),
MATCH(CC$2,'Attendance Dump'!$E$1:$AI$1,0)
),
INDEX('Active Hour''s Dump'!$D$3:$AH$337,
MATCH($C116,'Active Hour''s Dump'!$A$3:$A$337,0),
MATCH(CC$2,'Active Hour''s Dump'!$D$2:$AH$2,0)
))),"")</f>
        <v>WO</v>
      </c>
      <c r="CD116" s="54">
        <f>_xlfn.IFNA(IF(CD$3="Productivity",
INDEX('Productivity Dump'!$E$4:$AJ$500,
MATCH($A116,'Productivity Dump'!$A$4:$A$500,0),
MATCH(CD$2,'Productivity Dump'!$E$3:$AJ$3,0)
),
IF(CD$3="Attendance",
INDEX('Attendance Dump'!$E$2:$AI$400,
MATCH($A116,'Attendance Dump'!$B$2:$B$400,0),
MATCH(CD$2,'Attendance Dump'!$E$1:$AI$1,0)
),
INDEX('Active Hour''s Dump'!$D$3:$AH$337,
MATCH($C116,'Active Hour''s Dump'!$A$3:$A$337,0),
MATCH(CD$2,'Active Hour''s Dump'!$D$2:$AH$2,0)
))),"")</f>
        <v>0</v>
      </c>
      <c r="CE116" s="13">
        <f>_xlfn.IFNA(IF(CE$3="Productivity",
INDEX('Productivity Dump'!$E$4:$AJ$500,
MATCH($A116,'Productivity Dump'!$A$4:$A$500,0),
MATCH(CE$2,'Productivity Dump'!$E$3:$AJ$3,0)
),
IF(CE$3="Attendance",
INDEX('Attendance Dump'!$E$2:$AI$400,
MATCH($A116,'Attendance Dump'!$B$2:$B$400,0),
MATCH(CE$2,'Attendance Dump'!$E$1:$AI$1,0)
),
INDEX('Active Hour''s Dump'!$D$3:$AH$337,
MATCH($C116,'Active Hour''s Dump'!$A$3:$A$337,0),
MATCH(CE$2,'Active Hour''s Dump'!$D$2:$AH$2,0)
))),"")</f>
        <v>434.25899999999996</v>
      </c>
      <c r="CF116" s="13" t="str">
        <f>_xlfn.IFNA(IF(CF$3="Productivity",
INDEX('Productivity Dump'!$E$4:$AJ$500,
MATCH($A116,'Productivity Dump'!$A$4:$A$500,0),
MATCH(CF$2,'Productivity Dump'!$E$3:$AJ$3,0)
),
IF(CF$3="Attendance",
INDEX('Attendance Dump'!$E$2:$AI$400,
MATCH($A116,'Attendance Dump'!$B$2:$B$400,0),
MATCH(CF$2,'Attendance Dump'!$E$1:$AI$1,0)
),
INDEX('Active Hour''s Dump'!$D$3:$AH$337,
MATCH($C116,'Active Hour''s Dump'!$A$3:$A$337,0),
MATCH(CF$2,'Active Hour''s Dump'!$D$2:$AH$2,0)
))),"")</f>
        <v>P</v>
      </c>
      <c r="CG116" s="54">
        <f>_xlfn.IFNA(IF(CG$3="Productivity",
INDEX('Productivity Dump'!$E$4:$AJ$500,
MATCH($A116,'Productivity Dump'!$A$4:$A$500,0),
MATCH(CG$2,'Productivity Dump'!$E$3:$AJ$3,0)
),
IF(CG$3="Attendance",
INDEX('Attendance Dump'!$E$2:$AI$400,
MATCH($A116,'Attendance Dump'!$B$2:$B$400,0),
MATCH(CG$2,'Attendance Dump'!$E$1:$AI$1,0)
),
INDEX('Active Hour''s Dump'!$D$3:$AH$337,
MATCH($C116,'Active Hour''s Dump'!$A$3:$A$337,0),
MATCH(CG$2,'Active Hour''s Dump'!$D$2:$AH$2,0)
))),"")</f>
        <v>3.9166666666666701</v>
      </c>
      <c r="CH116" s="13">
        <f>_xlfn.IFNA(IF(CH$3="Productivity",
INDEX('Productivity Dump'!$E$4:$AJ$500,
MATCH($A116,'Productivity Dump'!$A$4:$A$500,0),
MATCH(CH$2,'Productivity Dump'!$E$3:$AJ$3,0)
),
IF(CH$3="Attendance",
INDEX('Attendance Dump'!$E$2:$AI$400,
MATCH($A116,'Attendance Dump'!$B$2:$B$400,0),
MATCH(CH$2,'Attendance Dump'!$E$1:$AI$1,0)
),
INDEX('Active Hour''s Dump'!$D$3:$AH$337,
MATCH($C116,'Active Hour''s Dump'!$A$3:$A$337,0),
MATCH(CH$2,'Active Hour''s Dump'!$D$2:$AH$2,0)
))),"")</f>
        <v>817.13900000000001</v>
      </c>
      <c r="CI116" s="13" t="str">
        <f>_xlfn.IFNA(IF(CI$3="Productivity",
INDEX('Productivity Dump'!$E$4:$AJ$500,
MATCH($A116,'Productivity Dump'!$A$4:$A$500,0),
MATCH(CI$2,'Productivity Dump'!$E$3:$AJ$3,0)
),
IF(CI$3="Attendance",
INDEX('Attendance Dump'!$E$2:$AI$400,
MATCH($A116,'Attendance Dump'!$B$2:$B$400,0),
MATCH(CI$2,'Attendance Dump'!$E$1:$AI$1,0)
),
INDEX('Active Hour''s Dump'!$D$3:$AH$337,
MATCH($C116,'Active Hour''s Dump'!$A$3:$A$337,0),
MATCH(CI$2,'Active Hour''s Dump'!$D$2:$AH$2,0)
))),"")</f>
        <v>P</v>
      </c>
      <c r="CJ116" s="54">
        <f>_xlfn.IFNA(IF(CJ$3="Productivity",
INDEX('Productivity Dump'!$E$4:$AJ$500,
MATCH($A116,'Productivity Dump'!$A$4:$A$500,0),
MATCH(CJ$2,'Productivity Dump'!$E$3:$AJ$3,0)
),
IF(CJ$3="Attendance",
INDEX('Attendance Dump'!$E$2:$AI$400,
MATCH($A116,'Attendance Dump'!$B$2:$B$400,0),
MATCH(CJ$2,'Attendance Dump'!$E$1:$AI$1,0)
),
INDEX('Active Hour''s Dump'!$D$3:$AH$337,
MATCH($C116,'Active Hour''s Dump'!$A$3:$A$337,0),
MATCH(CJ$2,'Active Hour''s Dump'!$D$2:$AH$2,0)
))),"")</f>
        <v>6.75</v>
      </c>
      <c r="CK116" s="13">
        <f>_xlfn.IFNA(IF(CK$3="Productivity",
INDEX('Productivity Dump'!$E$4:$AJ$500,
MATCH($A116,'Productivity Dump'!$A$4:$A$500,0),
MATCH(CK$2,'Productivity Dump'!$E$3:$AJ$3,0)
),
IF(CK$3="Attendance",
INDEX('Attendance Dump'!$E$2:$AI$400,
MATCH($A116,'Attendance Dump'!$B$2:$B$400,0),
MATCH(CK$2,'Attendance Dump'!$E$1:$AI$1,0)
),
INDEX('Active Hour''s Dump'!$D$3:$AH$337,
MATCH($C116,'Active Hour''s Dump'!$A$3:$A$337,0),
MATCH(CK$2,'Active Hour''s Dump'!$D$2:$AH$2,0)
))),"")</f>
        <v>752.79900000000009</v>
      </c>
      <c r="CL116" s="13" t="str">
        <f>_xlfn.IFNA(IF(CL$3="Productivity",
INDEX('Productivity Dump'!$E$4:$AJ$500,
MATCH($A116,'Productivity Dump'!$A$4:$A$500,0),
MATCH(CL$2,'Productivity Dump'!$E$3:$AJ$3,0)
),
IF(CL$3="Attendance",
INDEX('Attendance Dump'!$E$2:$AI$400,
MATCH($A116,'Attendance Dump'!$B$2:$B$400,0),
MATCH(CL$2,'Attendance Dump'!$E$1:$AI$1,0)
),
INDEX('Active Hour''s Dump'!$D$3:$AH$337,
MATCH($C116,'Active Hour''s Dump'!$A$3:$A$337,0),
MATCH(CL$2,'Active Hour''s Dump'!$D$2:$AH$2,0)
))),"")</f>
        <v>P</v>
      </c>
      <c r="CM116" s="54">
        <f>_xlfn.IFNA(IF(CM$3="Productivity",
INDEX('Productivity Dump'!$E$4:$AJ$500,
MATCH($A116,'Productivity Dump'!$A$4:$A$500,0),
MATCH(CM$2,'Productivity Dump'!$E$3:$AJ$3,0)
),
IF(CM$3="Attendance",
INDEX('Attendance Dump'!$E$2:$AI$400,
MATCH($A116,'Attendance Dump'!$B$2:$B$400,0),
MATCH(CM$2,'Attendance Dump'!$E$1:$AI$1,0)
),
INDEX('Active Hour''s Dump'!$D$3:$AH$337,
MATCH($C116,'Active Hour''s Dump'!$A$3:$A$337,0),
MATCH(CM$2,'Active Hour''s Dump'!$D$2:$AH$2,0)
))),"")</f>
        <v>6</v>
      </c>
      <c r="CN116" s="13">
        <f>_xlfn.IFNA(IF(CN$3="Productivity",
INDEX('Productivity Dump'!$E$4:$AJ$500,
MATCH($A116,'Productivity Dump'!$A$4:$A$500,0),
MATCH(CN$2,'Productivity Dump'!$E$3:$AJ$3,0)
),
IF(CN$3="Attendance",
INDEX('Attendance Dump'!$E$2:$AI$400,
MATCH($A116,'Attendance Dump'!$B$2:$B$400,0),
MATCH(CN$2,'Attendance Dump'!$E$1:$AI$1,0)
),
INDEX('Active Hour''s Dump'!$D$3:$AH$337,
MATCH($C116,'Active Hour''s Dump'!$A$3:$A$337,0),
MATCH(CN$2,'Active Hour''s Dump'!$D$2:$AH$2,0)
))),"")</f>
        <v>0</v>
      </c>
      <c r="CO116" s="13">
        <f>_xlfn.IFNA(IF(CO$3="Productivity",
INDEX('Productivity Dump'!$E$4:$AJ$500,
MATCH($A116,'Productivity Dump'!$A$4:$A$500,0),
MATCH(CO$2,'Productivity Dump'!$E$3:$AJ$3,0)
),
IF(CO$3="Attendance",
INDEX('Attendance Dump'!$E$2:$AI$400,
MATCH($A116,'Attendance Dump'!$B$2:$B$400,0),
MATCH(CO$2,'Attendance Dump'!$E$1:$AI$1,0)
),
INDEX('Active Hour''s Dump'!$D$3:$AH$337,
MATCH($C116,'Active Hour''s Dump'!$A$3:$A$337,0),
MATCH(CO$2,'Active Hour''s Dump'!$D$2:$AH$2,0)
))),"")</f>
        <v>0</v>
      </c>
      <c r="CP116" s="54">
        <f>_xlfn.IFNA(IF(CP$3="Productivity",
INDEX('Productivity Dump'!$E$4:$AJ$500,
MATCH($A116,'Productivity Dump'!$A$4:$A$500,0),
MATCH(CP$2,'Productivity Dump'!$E$3:$AJ$3,0)
),
IF(CP$3="Attendance",
INDEX('Attendance Dump'!$E$2:$AI$400,
MATCH($A116,'Attendance Dump'!$B$2:$B$400,0),
MATCH(CP$2,'Attendance Dump'!$E$1:$AI$1,0)
),
INDEX('Active Hour''s Dump'!$D$3:$AH$337,
MATCH($C116,'Active Hour''s Dump'!$A$3:$A$337,0),
MATCH(CP$2,'Active Hour''s Dump'!$D$2:$AH$2,0)
))),"")</f>
        <v>0</v>
      </c>
      <c r="CQ116" s="13">
        <f>_xlfn.IFNA(IF(CQ$3="Productivity",
INDEX('Productivity Dump'!$E$4:$AJ$500,
MATCH($A116,'Productivity Dump'!$A$4:$A$500,0),
MATCH(CQ$2,'Productivity Dump'!$E$3:$AJ$3,0)
),
IF(CQ$3="Attendance",
INDEX('Attendance Dump'!$E$2:$AI$400,
MATCH($A116,'Attendance Dump'!$B$2:$B$400,0),
MATCH(CQ$2,'Attendance Dump'!$E$1:$AI$1,0)
),
INDEX('Active Hour''s Dump'!$D$3:$AH$337,
MATCH($C116,'Active Hour''s Dump'!$A$3:$A$337,0),
MATCH(CQ$2,'Active Hour''s Dump'!$D$2:$AH$2,0)
))),"")</f>
        <v>0</v>
      </c>
      <c r="CR116" s="13">
        <f>_xlfn.IFNA(IF(CR$3="Productivity",
INDEX('Productivity Dump'!$E$4:$AJ$500,
MATCH($A116,'Productivity Dump'!$A$4:$A$500,0),
MATCH(CR$2,'Productivity Dump'!$E$3:$AJ$3,0)
),
IF(CR$3="Attendance",
INDEX('Attendance Dump'!$E$2:$AI$400,
MATCH($A116,'Attendance Dump'!$B$2:$B$400,0),
MATCH(CR$2,'Attendance Dump'!$E$1:$AI$1,0)
),
INDEX('Active Hour''s Dump'!$D$3:$AH$337,
MATCH($C116,'Active Hour''s Dump'!$A$3:$A$337,0),
MATCH(CR$2,'Active Hour''s Dump'!$D$2:$AH$2,0)
))),"")</f>
        <v>0</v>
      </c>
      <c r="CS116" s="54">
        <f>_xlfn.IFNA(IF(CS$3="Productivity",
INDEX('Productivity Dump'!$E$4:$AJ$500,
MATCH($A116,'Productivity Dump'!$A$4:$A$500,0),
MATCH(CS$2,'Productivity Dump'!$E$3:$AJ$3,0)
),
IF(CS$3="Attendance",
INDEX('Attendance Dump'!$E$2:$AI$400,
MATCH($A116,'Attendance Dump'!$B$2:$B$400,0),
MATCH(CS$2,'Attendance Dump'!$E$1:$AI$1,0)
),
INDEX('Active Hour''s Dump'!$D$3:$AH$337,
MATCH($C116,'Active Hour''s Dump'!$A$3:$A$337,0),
MATCH(CS$2,'Active Hour''s Dump'!$D$2:$AH$2,0)
))),"")</f>
        <v>0</v>
      </c>
      <c r="CT116" s="13">
        <f>_xlfn.IFNA(IF(CT$3="Productivity",
INDEX('Productivity Dump'!$E$4:$AJ$500,
MATCH($A116,'Productivity Dump'!$A$4:$A$500,0),
MATCH(CT$2,'Productivity Dump'!$E$3:$AJ$3,0)
),
IF(CT$3="Attendance",
INDEX('Attendance Dump'!$E$2:$AI$400,
MATCH($A116,'Attendance Dump'!$B$2:$B$400,0),
MATCH(CT$2,'Attendance Dump'!$E$1:$AI$1,0)
),
INDEX('Active Hour''s Dump'!$D$3:$AH$337,
MATCH($C116,'Active Hour''s Dump'!$A$3:$A$337,0),
MATCH(CT$2,'Active Hour''s Dump'!$D$2:$AH$2,0)
))),"")</f>
        <v>0</v>
      </c>
      <c r="CU116" s="13">
        <f>_xlfn.IFNA(IF(CU$3="Productivity",
INDEX('Productivity Dump'!$E$4:$AJ$500,
MATCH($A116,'Productivity Dump'!$A$4:$A$500,0),
MATCH(CU$2,'Productivity Dump'!$E$3:$AJ$3,0)
),
IF(CU$3="Attendance",
INDEX('Attendance Dump'!$E$2:$AI$400,
MATCH($A116,'Attendance Dump'!$B$2:$B$400,0),
MATCH(CU$2,'Attendance Dump'!$E$1:$AI$1,0)
),
INDEX('Active Hour''s Dump'!$D$3:$AH$337,
MATCH($C116,'Active Hour''s Dump'!$A$3:$A$337,0),
MATCH(CU$2,'Active Hour''s Dump'!$D$2:$AH$2,0)
))),"")</f>
        <v>0</v>
      </c>
      <c r="CV116" s="54">
        <f>_xlfn.IFNA(IF(CV$3="Productivity",
INDEX('Productivity Dump'!$E$4:$AJ$500,
MATCH($A116,'Productivity Dump'!$A$4:$A$500,0),
MATCH(CV$2,'Productivity Dump'!$E$3:$AJ$3,0)
),
IF(CV$3="Attendance",
INDEX('Attendance Dump'!$E$2:$AI$400,
MATCH($A116,'Attendance Dump'!$B$2:$B$400,0),
MATCH(CV$2,'Attendance Dump'!$E$1:$AI$1,0)
),
INDEX('Active Hour''s Dump'!$D$3:$AH$337,
MATCH($C116,'Active Hour''s Dump'!$A$3:$A$337,0),
MATCH(CV$2,'Active Hour''s Dump'!$D$2:$AH$2,0)
))),"")</f>
        <v>0</v>
      </c>
      <c r="CW116" s="13"/>
      <c r="CX116" s="13"/>
      <c r="CY116" s="54"/>
      <c r="DA116" s="57">
        <f t="shared" si="75"/>
        <v>121.41666666666667</v>
      </c>
      <c r="DB116" s="35">
        <f t="shared" si="76"/>
        <v>16362.312</v>
      </c>
      <c r="DC116" s="35">
        <f t="shared" si="71"/>
        <v>2237.6880000000001</v>
      </c>
      <c r="DD116" s="35">
        <f t="shared" ca="1" si="74"/>
        <v>0</v>
      </c>
      <c r="DF116" s="32" cm="1">
        <f t="array" ref="DF116">SUMPRODUCT(
    (MOD(COLUMN(H116:CV116) - COLUMN(H116), 3) = 0) *
    (H116:CV116 = 0) *
    (I116:CW116 = "P") *
    (COUNTIF(UKHoliday, H$2:CV$2) = 0)
)</f>
        <v>0</v>
      </c>
      <c r="DG116" s="33" cm="1">
        <f t="array" ref="DG116">SUMPRODUCT(
  (MOD(COLUMN(H116:CV116) - COLUMN(H116), 3) = 0) *
  (H116:CV116 &gt; 0) *
  (H116:CV116 &lt; 0.5 * IF(((WEEKDAY(H$2:CV$2, 2) = 1) + (WEEKDAY(H$2:CV$2, 2) = 6)), G116, F116)) *
  (I116:CW116 = "P") *
  (COUNTIF(UKHoliday, H$2:CV$2) = 0)
)</f>
        <v>0</v>
      </c>
      <c r="DH116" s="33" cm="1">
        <f t="array" ref="DH116">SUMPRODUCT(
  (MOD(COLUMN(H116:CV116) - COLUMN(H116), 3) = 0) *
  (H116:CV116 &gt; 0.5 * IF(((WEEKDAY(H$2:CV$2, 2) = 1) + (WEEKDAY(H$2:CV$2, 2) = 6)), $G116, $F116)) *
  (H116:CV116 &lt; 0.8 * IF(((WEEKDAY(H$2:CV$2, 2) = 1) + (WEEKDAY(H$2:CV$2, 2) = 6)), $G116, $F116)) *
  (I116:CW116 = "P") *
  (COUNTIF(UKHoliday, H$2:CV$2) = 0)
)</f>
        <v>1</v>
      </c>
      <c r="DI116" s="33" cm="1">
        <f t="array" ref="DI116">SUMPRODUCT(
  (MOD(COLUMN(H116:CV116) - COLUMN(H116), 3) = 0) *
  (H116:CV116 &gt; 0.8 * IF(((WEEKDAY(H$2:CV$2, 2) = 1) + (WEEKDAY(H$2:CV$2, 2) = 6)), $G116, $F116)) *
  (H116:CV116 &lt; 1 * IF(((WEEKDAY(H$2:CV$2, 2) = 1) + (WEEKDAY(H$2:CV$2, 2) = 6)), $G116, $F116)) *
  (I116:CW116 = "P") *
  (COUNTIF(UKHoliday, H$2:CV$2) = 0)
)</f>
        <v>6</v>
      </c>
    </row>
    <row r="117" spans="1:113" x14ac:dyDescent="0.3">
      <c r="A117" s="8" t="s">
        <v>328</v>
      </c>
      <c r="B117" s="8" t="s">
        <v>327</v>
      </c>
      <c r="C117" s="9" t="s">
        <v>741</v>
      </c>
      <c r="D117" s="62" t="s">
        <v>555</v>
      </c>
      <c r="E117" s="35">
        <v>18600</v>
      </c>
      <c r="F117" s="35">
        <f t="shared" si="72"/>
        <v>930</v>
      </c>
      <c r="G117" s="35">
        <f t="shared" si="73"/>
        <v>465</v>
      </c>
      <c r="H117" s="13">
        <f>_xlfn.IFNA(IF(H$3="Productivity",
INDEX('Productivity Dump'!$E$4:$AJ$500,
MATCH($A117,'Productivity Dump'!$A$4:$A$500,0),
MATCH(H$2,'Productivity Dump'!$E$3:$AJ$3,0)
),
IF(H$3="Attendance",
INDEX('Attendance Dump'!$E$2:$AI$400,
MATCH($A117,'Attendance Dump'!$B$2:$B$400,0),
MATCH(H$2,'Attendance Dump'!$E$1:$AI$1,0)
),
INDEX('Active Hour''s Dump'!$D$3:$AH$337,
MATCH($C117,'Active Hour''s Dump'!$A$3:$A$337,0),
MATCH(H$2,'Active Hour''s Dump'!$D$2:$AH$2,0)
))),"")</f>
        <v>1103.2180000000001</v>
      </c>
      <c r="I117" s="13" t="str">
        <f>_xlfn.IFNA(IF(I$3="Productivity",
INDEX('Productivity Dump'!$E$4:$AJ$500,
MATCH($A117,'Productivity Dump'!$A$4:$A$500,0),
MATCH(I$2,'Productivity Dump'!$E$3:$AJ$3,0)
),
IF(I$3="Attendance",
INDEX('Attendance Dump'!$E$2:$AI$400,
MATCH($A117,'Attendance Dump'!$B$2:$B$400,0),
MATCH(I$2,'Attendance Dump'!$E$1:$AI$1,0)
),
INDEX('Active Hour''s Dump'!$D$3:$AH$337,
MATCH($C117,'Active Hour''s Dump'!$A$3:$A$337,0),
MATCH(I$2,'Active Hour''s Dump'!$D$2:$AH$2,0)
))),"")</f>
        <v>P</v>
      </c>
      <c r="J117" s="54">
        <f>_xlfn.IFNA(IF(J$3="Productivity",
INDEX('Productivity Dump'!$E$4:$AJ$500,
MATCH($A117,'Productivity Dump'!$A$4:$A$500,0),
MATCH(J$2,'Productivity Dump'!$E$3:$AJ$3,0)
),
IF(J$3="Attendance",
INDEX('Attendance Dump'!$E$2:$AI$400,
MATCH($A117,'Attendance Dump'!$B$2:$B$400,0),
MATCH(J$2,'Attendance Dump'!$E$1:$AI$1,0)
),
INDEX('Active Hour''s Dump'!$D$3:$AH$337,
MATCH($C117,'Active Hour''s Dump'!$A$3:$A$337,0),
MATCH(J$2,'Active Hour''s Dump'!$D$2:$AH$2,0)
))),"")</f>
        <v>5.5833333333333304</v>
      </c>
      <c r="K117" s="13">
        <f>_xlfn.IFNA(IF(K$3="Productivity",
INDEX('Productivity Dump'!$E$4:$AJ$500,
MATCH($A117,'Productivity Dump'!$A$4:$A$500,0),
MATCH(K$2,'Productivity Dump'!$E$3:$AJ$3,0)
),
IF(K$3="Attendance",
INDEX('Attendance Dump'!$E$2:$AI$400,
MATCH($A117,'Attendance Dump'!$B$2:$B$400,0),
MATCH(K$2,'Attendance Dump'!$E$1:$AI$1,0)
),
INDEX('Active Hour''s Dump'!$D$3:$AH$337,
MATCH($C117,'Active Hour''s Dump'!$A$3:$A$337,0),
MATCH(K$2,'Active Hour''s Dump'!$D$2:$AH$2,0)
))),"")</f>
        <v>1095.538</v>
      </c>
      <c r="L117" s="13" t="str">
        <f>_xlfn.IFNA(IF(L$3="Productivity",
INDEX('Productivity Dump'!$E$4:$AJ$500,
MATCH($A117,'Productivity Dump'!$A$4:$A$500,0),
MATCH(L$2,'Productivity Dump'!$E$3:$AJ$3,0)
),
IF(L$3="Attendance",
INDEX('Attendance Dump'!$E$2:$AI$400,
MATCH($A117,'Attendance Dump'!$B$2:$B$400,0),
MATCH(L$2,'Attendance Dump'!$E$1:$AI$1,0)
),
INDEX('Active Hour''s Dump'!$D$3:$AH$337,
MATCH($C117,'Active Hour''s Dump'!$A$3:$A$337,0),
MATCH(L$2,'Active Hour''s Dump'!$D$2:$AH$2,0)
))),"")</f>
        <v>P</v>
      </c>
      <c r="M117" s="54">
        <f>_xlfn.IFNA(IF(M$3="Productivity",
INDEX('Productivity Dump'!$E$4:$AJ$500,
MATCH($A117,'Productivity Dump'!$A$4:$A$500,0),
MATCH(M$2,'Productivity Dump'!$E$3:$AJ$3,0)
),
IF(M$3="Attendance",
INDEX('Attendance Dump'!$E$2:$AI$400,
MATCH($A117,'Attendance Dump'!$B$2:$B$400,0),
MATCH(M$2,'Attendance Dump'!$E$1:$AI$1,0)
),
INDEX('Active Hour''s Dump'!$D$3:$AH$337,
MATCH($C117,'Active Hour''s Dump'!$A$3:$A$337,0),
MATCH(M$2,'Active Hour''s Dump'!$D$2:$AH$2,0)
))),"")</f>
        <v>5.4166666666666696</v>
      </c>
      <c r="N117" s="13">
        <f>_xlfn.IFNA(IF(N$3="Productivity",
INDEX('Productivity Dump'!$E$4:$AJ$500,
MATCH($A117,'Productivity Dump'!$A$4:$A$500,0),
MATCH(N$2,'Productivity Dump'!$E$3:$AJ$3,0)
),
IF(N$3="Attendance",
INDEX('Attendance Dump'!$E$2:$AI$400,
MATCH($A117,'Attendance Dump'!$B$2:$B$400,0),
MATCH(N$2,'Attendance Dump'!$E$1:$AI$1,0)
),
INDEX('Active Hour''s Dump'!$D$3:$AH$337,
MATCH($C117,'Active Hour''s Dump'!$A$3:$A$337,0),
MATCH(N$2,'Active Hour''s Dump'!$D$2:$AH$2,0)
))),"")</f>
        <v>689.22100000000012</v>
      </c>
      <c r="O117" s="13" t="str">
        <f>_xlfn.IFNA(IF(O$3="Productivity",
INDEX('Productivity Dump'!$E$4:$AJ$500,
MATCH($A117,'Productivity Dump'!$A$4:$A$500,0),
MATCH(O$2,'Productivity Dump'!$E$3:$AJ$3,0)
),
IF(O$3="Attendance",
INDEX('Attendance Dump'!$E$2:$AI$400,
MATCH($A117,'Attendance Dump'!$B$2:$B$400,0),
MATCH(O$2,'Attendance Dump'!$E$1:$AI$1,0)
),
INDEX('Active Hour''s Dump'!$D$3:$AH$337,
MATCH($C117,'Active Hour''s Dump'!$A$3:$A$337,0),
MATCH(O$2,'Active Hour''s Dump'!$D$2:$AH$2,0)
))),"")</f>
        <v>P</v>
      </c>
      <c r="P117" s="54">
        <f>_xlfn.IFNA(IF(P$3="Productivity",
INDEX('Productivity Dump'!$E$4:$AJ$500,
MATCH($A117,'Productivity Dump'!$A$4:$A$500,0),
MATCH(P$2,'Productivity Dump'!$E$3:$AJ$3,0)
),
IF(P$3="Attendance",
INDEX('Attendance Dump'!$E$2:$AI$400,
MATCH($A117,'Attendance Dump'!$B$2:$B$400,0),
MATCH(P$2,'Attendance Dump'!$E$1:$AI$1,0)
),
INDEX('Active Hour''s Dump'!$D$3:$AH$337,
MATCH($C117,'Active Hour''s Dump'!$A$3:$A$337,0),
MATCH(P$2,'Active Hour''s Dump'!$D$2:$AH$2,0)
))),"")</f>
        <v>3.8333333333333299</v>
      </c>
      <c r="Q117" s="13">
        <f>_xlfn.IFNA(IF(Q$3="Productivity",
INDEX('Productivity Dump'!$E$4:$AJ$500,
MATCH($A117,'Productivity Dump'!$A$4:$A$500,0),
MATCH(Q$2,'Productivity Dump'!$E$3:$AJ$3,0)
),
IF(Q$3="Attendance",
INDEX('Attendance Dump'!$E$2:$AI$400,
MATCH($A117,'Attendance Dump'!$B$2:$B$400,0),
MATCH(Q$2,'Attendance Dump'!$E$1:$AI$1,0)
),
INDEX('Active Hour''s Dump'!$D$3:$AH$337,
MATCH($C117,'Active Hour''s Dump'!$A$3:$A$337,0),
MATCH(Q$2,'Active Hour''s Dump'!$D$2:$AH$2,0)
))),"")</f>
        <v>0</v>
      </c>
      <c r="R117" s="13" t="str">
        <f>_xlfn.IFNA(IF(R$3="Productivity",
INDEX('Productivity Dump'!$E$4:$AJ$500,
MATCH($A117,'Productivity Dump'!$A$4:$A$500,0),
MATCH(R$2,'Productivity Dump'!$E$3:$AJ$3,0)
),
IF(R$3="Attendance",
INDEX('Attendance Dump'!$E$2:$AI$400,
MATCH($A117,'Attendance Dump'!$B$2:$B$400,0),
MATCH(R$2,'Attendance Dump'!$E$1:$AI$1,0)
),
INDEX('Active Hour''s Dump'!$D$3:$AH$337,
MATCH($C117,'Active Hour''s Dump'!$A$3:$A$337,0),
MATCH(R$2,'Active Hour''s Dump'!$D$2:$AH$2,0)
))),"")</f>
        <v>WO</v>
      </c>
      <c r="S117" s="54">
        <f>_xlfn.IFNA(IF(S$3="Productivity",
INDEX('Productivity Dump'!$E$4:$AJ$500,
MATCH($A117,'Productivity Dump'!$A$4:$A$500,0),
MATCH(S$2,'Productivity Dump'!$E$3:$AJ$3,0)
),
IF(S$3="Attendance",
INDEX('Attendance Dump'!$E$2:$AI$400,
MATCH($A117,'Attendance Dump'!$B$2:$B$400,0),
MATCH(S$2,'Attendance Dump'!$E$1:$AI$1,0)
),
INDEX('Active Hour''s Dump'!$D$3:$AH$337,
MATCH($C117,'Active Hour''s Dump'!$A$3:$A$337,0),
MATCH(S$2,'Active Hour''s Dump'!$D$2:$AH$2,0)
))),"")</f>
        <v>0</v>
      </c>
      <c r="T117" s="13">
        <f>_xlfn.IFNA(IF(T$3="Productivity",
INDEX('Productivity Dump'!$E$4:$AJ$500,
MATCH($A117,'Productivity Dump'!$A$4:$A$500,0),
MATCH(T$2,'Productivity Dump'!$E$3:$AJ$3,0)
),
IF(T$3="Attendance",
INDEX('Attendance Dump'!$E$2:$AI$400,
MATCH($A117,'Attendance Dump'!$B$2:$B$400,0),
MATCH(T$2,'Attendance Dump'!$E$1:$AI$1,0)
),
INDEX('Active Hour''s Dump'!$D$3:$AH$337,
MATCH($C117,'Active Hour''s Dump'!$A$3:$A$337,0),
MATCH(T$2,'Active Hour''s Dump'!$D$2:$AH$2,0)
))),"")</f>
        <v>688.6400000000001</v>
      </c>
      <c r="U117" s="13" t="str">
        <f>_xlfn.IFNA(IF(U$3="Productivity",
INDEX('Productivity Dump'!$E$4:$AJ$500,
MATCH($A117,'Productivity Dump'!$A$4:$A$500,0),
MATCH(U$2,'Productivity Dump'!$E$3:$AJ$3,0)
),
IF(U$3="Attendance",
INDEX('Attendance Dump'!$E$2:$AI$400,
MATCH($A117,'Attendance Dump'!$B$2:$B$400,0),
MATCH(U$2,'Attendance Dump'!$E$1:$AI$1,0)
),
INDEX('Active Hour''s Dump'!$D$3:$AH$337,
MATCH($C117,'Active Hour''s Dump'!$A$3:$A$337,0),
MATCH(U$2,'Active Hour''s Dump'!$D$2:$AH$2,0)
))),"")</f>
        <v>P</v>
      </c>
      <c r="V117" s="54">
        <f>_xlfn.IFNA(IF(V$3="Productivity",
INDEX('Productivity Dump'!$E$4:$AJ$500,
MATCH($A117,'Productivity Dump'!$A$4:$A$500,0),
MATCH(V$2,'Productivity Dump'!$E$3:$AJ$3,0)
),
IF(V$3="Attendance",
INDEX('Attendance Dump'!$E$2:$AI$400,
MATCH($A117,'Attendance Dump'!$B$2:$B$400,0),
MATCH(V$2,'Attendance Dump'!$E$1:$AI$1,0)
),
INDEX('Active Hour''s Dump'!$D$3:$AH$337,
MATCH($C117,'Active Hour''s Dump'!$A$3:$A$337,0),
MATCH(V$2,'Active Hour''s Dump'!$D$2:$AH$2,0)
))),"")</f>
        <v>3</v>
      </c>
      <c r="W117" s="13">
        <f>_xlfn.IFNA(IF(W$3="Productivity",
INDEX('Productivity Dump'!$E$4:$AJ$500,
MATCH($A117,'Productivity Dump'!$A$4:$A$500,0),
MATCH(W$2,'Productivity Dump'!$E$3:$AJ$3,0)
),
IF(W$3="Attendance",
INDEX('Attendance Dump'!$E$2:$AI$400,
MATCH($A117,'Attendance Dump'!$B$2:$B$400,0),
MATCH(W$2,'Attendance Dump'!$E$1:$AI$1,0)
),
INDEX('Active Hour''s Dump'!$D$3:$AH$337,
MATCH($C117,'Active Hour''s Dump'!$A$3:$A$337,0),
MATCH(W$2,'Active Hour''s Dump'!$D$2:$AH$2,0)
))),"")</f>
        <v>1172.6239999999996</v>
      </c>
      <c r="X117" s="13" t="str">
        <f>_xlfn.IFNA(IF(X$3="Productivity",
INDEX('Productivity Dump'!$E$4:$AJ$500,
MATCH($A117,'Productivity Dump'!$A$4:$A$500,0),
MATCH(X$2,'Productivity Dump'!$E$3:$AJ$3,0)
),
IF(X$3="Attendance",
INDEX('Attendance Dump'!$E$2:$AI$400,
MATCH($A117,'Attendance Dump'!$B$2:$B$400,0),
MATCH(X$2,'Attendance Dump'!$E$1:$AI$1,0)
),
INDEX('Active Hour''s Dump'!$D$3:$AH$337,
MATCH($C117,'Active Hour''s Dump'!$A$3:$A$337,0),
MATCH(X$2,'Active Hour''s Dump'!$D$2:$AH$2,0)
))),"")</f>
        <v>P</v>
      </c>
      <c r="Y117" s="54">
        <f>_xlfn.IFNA(IF(Y$3="Productivity",
INDEX('Productivity Dump'!$E$4:$AJ$500,
MATCH($A117,'Productivity Dump'!$A$4:$A$500,0),
MATCH(Y$2,'Productivity Dump'!$E$3:$AJ$3,0)
),
IF(Y$3="Attendance",
INDEX('Attendance Dump'!$E$2:$AI$400,
MATCH($A117,'Attendance Dump'!$B$2:$B$400,0),
MATCH(Y$2,'Attendance Dump'!$E$1:$AI$1,0)
),
INDEX('Active Hour''s Dump'!$D$3:$AH$337,
MATCH($C117,'Active Hour''s Dump'!$A$3:$A$337,0),
MATCH(Y$2,'Active Hour''s Dump'!$D$2:$AH$2,0)
))),"")</f>
        <v>5.3333333333333304</v>
      </c>
      <c r="Z117" s="13">
        <f>_xlfn.IFNA(IF(Z$3="Productivity",
INDEX('Productivity Dump'!$E$4:$AJ$500,
MATCH($A117,'Productivity Dump'!$A$4:$A$500,0),
MATCH(Z$2,'Productivity Dump'!$E$3:$AJ$3,0)
),
IF(Z$3="Attendance",
INDEX('Attendance Dump'!$E$2:$AI$400,
MATCH($A117,'Attendance Dump'!$B$2:$B$400,0),
MATCH(Z$2,'Attendance Dump'!$E$1:$AI$1,0)
),
INDEX('Active Hour''s Dump'!$D$3:$AH$337,
MATCH($C117,'Active Hour''s Dump'!$A$3:$A$337,0),
MATCH(Z$2,'Active Hour''s Dump'!$D$2:$AH$2,0)
))),"")</f>
        <v>1119.845</v>
      </c>
      <c r="AA117" s="13" t="str">
        <f>_xlfn.IFNA(IF(AA$3="Productivity",
INDEX('Productivity Dump'!$E$4:$AJ$500,
MATCH($A117,'Productivity Dump'!$A$4:$A$500,0),
MATCH(AA$2,'Productivity Dump'!$E$3:$AJ$3,0)
),
IF(AA$3="Attendance",
INDEX('Attendance Dump'!$E$2:$AI$400,
MATCH($A117,'Attendance Dump'!$B$2:$B$400,0),
MATCH(AA$2,'Attendance Dump'!$E$1:$AI$1,0)
),
INDEX('Active Hour''s Dump'!$D$3:$AH$337,
MATCH($C117,'Active Hour''s Dump'!$A$3:$A$337,0),
MATCH(AA$2,'Active Hour''s Dump'!$D$2:$AH$2,0)
))),"")</f>
        <v>P</v>
      </c>
      <c r="AB117" s="54">
        <f>_xlfn.IFNA(IF(AB$3="Productivity",
INDEX('Productivity Dump'!$E$4:$AJ$500,
MATCH($A117,'Productivity Dump'!$A$4:$A$500,0),
MATCH(AB$2,'Productivity Dump'!$E$3:$AJ$3,0)
),
IF(AB$3="Attendance",
INDEX('Attendance Dump'!$E$2:$AI$400,
MATCH($A117,'Attendance Dump'!$B$2:$B$400,0),
MATCH(AB$2,'Attendance Dump'!$E$1:$AI$1,0)
),
INDEX('Active Hour''s Dump'!$D$3:$AH$337,
MATCH($C117,'Active Hour''s Dump'!$A$3:$A$337,0),
MATCH(AB$2,'Active Hour''s Dump'!$D$2:$AH$2,0)
))),"")</f>
        <v>6.4166666666666696</v>
      </c>
      <c r="AC117" s="13">
        <f>_xlfn.IFNA(IF(AC$3="Productivity",
INDEX('Productivity Dump'!$E$4:$AJ$500,
MATCH($A117,'Productivity Dump'!$A$4:$A$500,0),
MATCH(AC$2,'Productivity Dump'!$E$3:$AJ$3,0)
),
IF(AC$3="Attendance",
INDEX('Attendance Dump'!$E$2:$AI$400,
MATCH($A117,'Attendance Dump'!$B$2:$B$400,0),
MATCH(AC$2,'Attendance Dump'!$E$1:$AI$1,0)
),
INDEX('Active Hour''s Dump'!$D$3:$AH$337,
MATCH($C117,'Active Hour''s Dump'!$A$3:$A$337,0),
MATCH(AC$2,'Active Hour''s Dump'!$D$2:$AH$2,0)
))),"")</f>
        <v>1209.5060000000001</v>
      </c>
      <c r="AD117" s="13" t="str">
        <f>_xlfn.IFNA(IF(AD$3="Productivity",
INDEX('Productivity Dump'!$E$4:$AJ$500,
MATCH($A117,'Productivity Dump'!$A$4:$A$500,0),
MATCH(AD$2,'Productivity Dump'!$E$3:$AJ$3,0)
),
IF(AD$3="Attendance",
INDEX('Attendance Dump'!$E$2:$AI$400,
MATCH($A117,'Attendance Dump'!$B$2:$B$400,0),
MATCH(AD$2,'Attendance Dump'!$E$1:$AI$1,0)
),
INDEX('Active Hour''s Dump'!$D$3:$AH$337,
MATCH($C117,'Active Hour''s Dump'!$A$3:$A$337,0),
MATCH(AD$2,'Active Hour''s Dump'!$D$2:$AH$2,0)
))),"")</f>
        <v>P</v>
      </c>
      <c r="AE117" s="54">
        <f>_xlfn.IFNA(IF(AE$3="Productivity",
INDEX('Productivity Dump'!$E$4:$AJ$500,
MATCH($A117,'Productivity Dump'!$A$4:$A$500,0),
MATCH(AE$2,'Productivity Dump'!$E$3:$AJ$3,0)
),
IF(AE$3="Attendance",
INDEX('Attendance Dump'!$E$2:$AI$400,
MATCH($A117,'Attendance Dump'!$B$2:$B$400,0),
MATCH(AE$2,'Attendance Dump'!$E$1:$AI$1,0)
),
INDEX('Active Hour''s Dump'!$D$3:$AH$337,
MATCH($C117,'Active Hour''s Dump'!$A$3:$A$337,0),
MATCH(AE$2,'Active Hour''s Dump'!$D$2:$AH$2,0)
))),"")</f>
        <v>6.5</v>
      </c>
      <c r="AF117" s="13">
        <f>_xlfn.IFNA(IF(AF$3="Productivity",
INDEX('Productivity Dump'!$E$4:$AJ$500,
MATCH($A117,'Productivity Dump'!$A$4:$A$500,0),
MATCH(AF$2,'Productivity Dump'!$E$3:$AJ$3,0)
),
IF(AF$3="Attendance",
INDEX('Attendance Dump'!$E$2:$AI$400,
MATCH($A117,'Attendance Dump'!$B$2:$B$400,0),
MATCH(AF$2,'Attendance Dump'!$E$1:$AI$1,0)
),
INDEX('Active Hour''s Dump'!$D$3:$AH$337,
MATCH($C117,'Active Hour''s Dump'!$A$3:$A$337,0),
MATCH(AF$2,'Active Hour''s Dump'!$D$2:$AH$2,0)
))),"")</f>
        <v>1036.0509999999999</v>
      </c>
      <c r="AG117" s="13" t="str">
        <f>_xlfn.IFNA(IF(AG$3="Productivity",
INDEX('Productivity Dump'!$E$4:$AJ$500,
MATCH($A117,'Productivity Dump'!$A$4:$A$500,0),
MATCH(AG$2,'Productivity Dump'!$E$3:$AJ$3,0)
),
IF(AG$3="Attendance",
INDEX('Attendance Dump'!$E$2:$AI$400,
MATCH($A117,'Attendance Dump'!$B$2:$B$400,0),
MATCH(AG$2,'Attendance Dump'!$E$1:$AI$1,0)
),
INDEX('Active Hour''s Dump'!$D$3:$AH$337,
MATCH($C117,'Active Hour''s Dump'!$A$3:$A$337,0),
MATCH(AG$2,'Active Hour''s Dump'!$D$2:$AH$2,0)
))),"")</f>
        <v>P</v>
      </c>
      <c r="AH117" s="54">
        <f>_xlfn.IFNA(IF(AH$3="Productivity",
INDEX('Productivity Dump'!$E$4:$AJ$500,
MATCH($A117,'Productivity Dump'!$A$4:$A$500,0),
MATCH(AH$2,'Productivity Dump'!$E$3:$AJ$3,0)
),
IF(AH$3="Attendance",
INDEX('Attendance Dump'!$E$2:$AI$400,
MATCH($A117,'Attendance Dump'!$B$2:$B$400,0),
MATCH(AH$2,'Attendance Dump'!$E$1:$AI$1,0)
),
INDEX('Active Hour''s Dump'!$D$3:$AH$337,
MATCH($C117,'Active Hour''s Dump'!$A$3:$A$337,0),
MATCH(AH$2,'Active Hour''s Dump'!$D$2:$AH$2,0)
))),"")</f>
        <v>5.6666666666666696</v>
      </c>
      <c r="AI117" s="13">
        <f>_xlfn.IFNA(IF(AI$3="Productivity",
INDEX('Productivity Dump'!$E$4:$AJ$500,
MATCH($A117,'Productivity Dump'!$A$4:$A$500,0),
MATCH(AI$2,'Productivity Dump'!$E$3:$AJ$3,0)
),
IF(AI$3="Attendance",
INDEX('Attendance Dump'!$E$2:$AI$400,
MATCH($A117,'Attendance Dump'!$B$2:$B$400,0),
MATCH(AI$2,'Attendance Dump'!$E$1:$AI$1,0)
),
INDEX('Active Hour''s Dump'!$D$3:$AH$337,
MATCH($C117,'Active Hour''s Dump'!$A$3:$A$337,0),
MATCH(AI$2,'Active Hour''s Dump'!$D$2:$AH$2,0)
))),"")</f>
        <v>812.50100000000009</v>
      </c>
      <c r="AJ117" s="13" t="str">
        <f>_xlfn.IFNA(IF(AJ$3="Productivity",
INDEX('Productivity Dump'!$E$4:$AJ$500,
MATCH($A117,'Productivity Dump'!$A$4:$A$500,0),
MATCH(AJ$2,'Productivity Dump'!$E$3:$AJ$3,0)
),
IF(AJ$3="Attendance",
INDEX('Attendance Dump'!$E$2:$AI$400,
MATCH($A117,'Attendance Dump'!$B$2:$B$400,0),
MATCH(AJ$2,'Attendance Dump'!$E$1:$AI$1,0)
),
INDEX('Active Hour''s Dump'!$D$3:$AH$337,
MATCH($C117,'Active Hour''s Dump'!$A$3:$A$337,0),
MATCH(AJ$2,'Active Hour''s Dump'!$D$2:$AH$2,0)
))),"")</f>
        <v>P</v>
      </c>
      <c r="AK117" s="54">
        <f>_xlfn.IFNA(IF(AK$3="Productivity",
INDEX('Productivity Dump'!$E$4:$AJ$500,
MATCH($A117,'Productivity Dump'!$A$4:$A$500,0),
MATCH(AK$2,'Productivity Dump'!$E$3:$AJ$3,0)
),
IF(AK$3="Attendance",
INDEX('Attendance Dump'!$E$2:$AI$400,
MATCH($A117,'Attendance Dump'!$B$2:$B$400,0),
MATCH(AK$2,'Attendance Dump'!$E$1:$AI$1,0)
),
INDEX('Active Hour''s Dump'!$D$3:$AH$337,
MATCH($C117,'Active Hour''s Dump'!$A$3:$A$337,0),
MATCH(AK$2,'Active Hour''s Dump'!$D$2:$AH$2,0)
))),"")</f>
        <v>3.8333333333333299</v>
      </c>
      <c r="AL117" s="13">
        <f>_xlfn.IFNA(IF(AL$3="Productivity",
INDEX('Productivity Dump'!$E$4:$AJ$500,
MATCH($A117,'Productivity Dump'!$A$4:$A$500,0),
MATCH(AL$2,'Productivity Dump'!$E$3:$AJ$3,0)
),
IF(AL$3="Attendance",
INDEX('Attendance Dump'!$E$2:$AI$400,
MATCH($A117,'Attendance Dump'!$B$2:$B$400,0),
MATCH(AL$2,'Attendance Dump'!$E$1:$AI$1,0)
),
INDEX('Active Hour''s Dump'!$D$3:$AH$337,
MATCH($C117,'Active Hour''s Dump'!$A$3:$A$337,0),
MATCH(AL$2,'Active Hour''s Dump'!$D$2:$AH$2,0)
))),"")</f>
        <v>0</v>
      </c>
      <c r="AM117" s="13" t="str">
        <f>_xlfn.IFNA(IF(AM$3="Productivity",
INDEX('Productivity Dump'!$E$4:$AJ$500,
MATCH($A117,'Productivity Dump'!$A$4:$A$500,0),
MATCH(AM$2,'Productivity Dump'!$E$3:$AJ$3,0)
),
IF(AM$3="Attendance",
INDEX('Attendance Dump'!$E$2:$AI$400,
MATCH($A117,'Attendance Dump'!$B$2:$B$400,0),
MATCH(AM$2,'Attendance Dump'!$E$1:$AI$1,0)
),
INDEX('Active Hour''s Dump'!$D$3:$AH$337,
MATCH($C117,'Active Hour''s Dump'!$A$3:$A$337,0),
MATCH(AM$2,'Active Hour''s Dump'!$D$2:$AH$2,0)
))),"")</f>
        <v>WO</v>
      </c>
      <c r="AN117" s="54">
        <f>_xlfn.IFNA(IF(AN$3="Productivity",
INDEX('Productivity Dump'!$E$4:$AJ$500,
MATCH($A117,'Productivity Dump'!$A$4:$A$500,0),
MATCH(AN$2,'Productivity Dump'!$E$3:$AJ$3,0)
),
IF(AN$3="Attendance",
INDEX('Attendance Dump'!$E$2:$AI$400,
MATCH($A117,'Attendance Dump'!$B$2:$B$400,0),
MATCH(AN$2,'Attendance Dump'!$E$1:$AI$1,0)
),
INDEX('Active Hour''s Dump'!$D$3:$AH$337,
MATCH($C117,'Active Hour''s Dump'!$A$3:$A$337,0),
MATCH(AN$2,'Active Hour''s Dump'!$D$2:$AH$2,0)
))),"")</f>
        <v>0</v>
      </c>
      <c r="AO117" s="13">
        <f>_xlfn.IFNA(IF(AO$3="Productivity",
INDEX('Productivity Dump'!$E$4:$AJ$500,
MATCH($A117,'Productivity Dump'!$A$4:$A$500,0),
MATCH(AO$2,'Productivity Dump'!$E$3:$AJ$3,0)
),
IF(AO$3="Attendance",
INDEX('Attendance Dump'!$E$2:$AI$400,
MATCH($A117,'Attendance Dump'!$B$2:$B$400,0),
MATCH(AO$2,'Attendance Dump'!$E$1:$AI$1,0)
),
INDEX('Active Hour''s Dump'!$D$3:$AH$337,
MATCH($C117,'Active Hour''s Dump'!$A$3:$A$337,0),
MATCH(AO$2,'Active Hour''s Dump'!$D$2:$AH$2,0)
))),"")</f>
        <v>654.29100000000005</v>
      </c>
      <c r="AP117" s="13" t="str">
        <f>_xlfn.IFNA(IF(AP$3="Productivity",
INDEX('Productivity Dump'!$E$4:$AJ$500,
MATCH($A117,'Productivity Dump'!$A$4:$A$500,0),
MATCH(AP$2,'Productivity Dump'!$E$3:$AJ$3,0)
),
IF(AP$3="Attendance",
INDEX('Attendance Dump'!$E$2:$AI$400,
MATCH($A117,'Attendance Dump'!$B$2:$B$400,0),
MATCH(AP$2,'Attendance Dump'!$E$1:$AI$1,0)
),
INDEX('Active Hour''s Dump'!$D$3:$AH$337,
MATCH($C117,'Active Hour''s Dump'!$A$3:$A$337,0),
MATCH(AP$2,'Active Hour''s Dump'!$D$2:$AH$2,0)
))),"")</f>
        <v>P</v>
      </c>
      <c r="AQ117" s="54">
        <f>_xlfn.IFNA(IF(AQ$3="Productivity",
INDEX('Productivity Dump'!$E$4:$AJ$500,
MATCH($A117,'Productivity Dump'!$A$4:$A$500,0),
MATCH(AQ$2,'Productivity Dump'!$E$3:$AJ$3,0)
),
IF(AQ$3="Attendance",
INDEX('Attendance Dump'!$E$2:$AI$400,
MATCH($A117,'Attendance Dump'!$B$2:$B$400,0),
MATCH(AQ$2,'Attendance Dump'!$E$1:$AI$1,0)
),
INDEX('Active Hour''s Dump'!$D$3:$AH$337,
MATCH($C117,'Active Hour''s Dump'!$A$3:$A$337,0),
MATCH(AQ$2,'Active Hour''s Dump'!$D$2:$AH$2,0)
))),"")</f>
        <v>3.5833333333333299</v>
      </c>
      <c r="AR117" s="13">
        <f>_xlfn.IFNA(IF(AR$3="Productivity",
INDEX('Productivity Dump'!$E$4:$AJ$500,
MATCH($A117,'Productivity Dump'!$A$4:$A$500,0),
MATCH(AR$2,'Productivity Dump'!$E$3:$AJ$3,0)
),
IF(AR$3="Attendance",
INDEX('Attendance Dump'!$E$2:$AI$400,
MATCH($A117,'Attendance Dump'!$B$2:$B$400,0),
MATCH(AR$2,'Attendance Dump'!$E$1:$AI$1,0)
),
INDEX('Active Hour''s Dump'!$D$3:$AH$337,
MATCH($C117,'Active Hour''s Dump'!$A$3:$A$337,0),
MATCH(AR$2,'Active Hour''s Dump'!$D$2:$AH$2,0)
))),"")</f>
        <v>1087.4529999999997</v>
      </c>
      <c r="AS117" s="13" t="str">
        <f>_xlfn.IFNA(IF(AS$3="Productivity",
INDEX('Productivity Dump'!$E$4:$AJ$500,
MATCH($A117,'Productivity Dump'!$A$4:$A$500,0),
MATCH(AS$2,'Productivity Dump'!$E$3:$AJ$3,0)
),
IF(AS$3="Attendance",
INDEX('Attendance Dump'!$E$2:$AI$400,
MATCH($A117,'Attendance Dump'!$B$2:$B$400,0),
MATCH(AS$2,'Attendance Dump'!$E$1:$AI$1,0)
),
INDEX('Active Hour''s Dump'!$D$3:$AH$337,
MATCH($C117,'Active Hour''s Dump'!$A$3:$A$337,0),
MATCH(AS$2,'Active Hour''s Dump'!$D$2:$AH$2,0)
))),"")</f>
        <v>P</v>
      </c>
      <c r="AT117" s="54">
        <f>_xlfn.IFNA(IF(AT$3="Productivity",
INDEX('Productivity Dump'!$E$4:$AJ$500,
MATCH($A117,'Productivity Dump'!$A$4:$A$500,0),
MATCH(AT$2,'Productivity Dump'!$E$3:$AJ$3,0)
),
IF(AT$3="Attendance",
INDEX('Attendance Dump'!$E$2:$AI$400,
MATCH($A117,'Attendance Dump'!$B$2:$B$400,0),
MATCH(AT$2,'Attendance Dump'!$E$1:$AI$1,0)
),
INDEX('Active Hour''s Dump'!$D$3:$AH$337,
MATCH($C117,'Active Hour''s Dump'!$A$3:$A$337,0),
MATCH(AT$2,'Active Hour''s Dump'!$D$2:$AH$2,0)
))),"")</f>
        <v>5.75</v>
      </c>
      <c r="AU117" s="13">
        <f>_xlfn.IFNA(IF(AU$3="Productivity",
INDEX('Productivity Dump'!$E$4:$AJ$500,
MATCH($A117,'Productivity Dump'!$A$4:$A$500,0),
MATCH(AU$2,'Productivity Dump'!$E$3:$AJ$3,0)
),
IF(AU$3="Attendance",
INDEX('Attendance Dump'!$E$2:$AI$400,
MATCH($A117,'Attendance Dump'!$B$2:$B$400,0),
MATCH(AU$2,'Attendance Dump'!$E$1:$AI$1,0)
),
INDEX('Active Hour''s Dump'!$D$3:$AH$337,
MATCH($C117,'Active Hour''s Dump'!$A$3:$A$337,0),
MATCH(AU$2,'Active Hour''s Dump'!$D$2:$AH$2,0)
))),"")</f>
        <v>1042.8620000000001</v>
      </c>
      <c r="AV117" s="13" t="str">
        <f>_xlfn.IFNA(IF(AV$3="Productivity",
INDEX('Productivity Dump'!$E$4:$AJ$500,
MATCH($A117,'Productivity Dump'!$A$4:$A$500,0),
MATCH(AV$2,'Productivity Dump'!$E$3:$AJ$3,0)
),
IF(AV$3="Attendance",
INDEX('Attendance Dump'!$E$2:$AI$400,
MATCH($A117,'Attendance Dump'!$B$2:$B$400,0),
MATCH(AV$2,'Attendance Dump'!$E$1:$AI$1,0)
),
INDEX('Active Hour''s Dump'!$D$3:$AH$337,
MATCH($C117,'Active Hour''s Dump'!$A$3:$A$337,0),
MATCH(AV$2,'Active Hour''s Dump'!$D$2:$AH$2,0)
))),"")</f>
        <v>P</v>
      </c>
      <c r="AW117" s="54">
        <f>_xlfn.IFNA(IF(AW$3="Productivity",
INDEX('Productivity Dump'!$E$4:$AJ$500,
MATCH($A117,'Productivity Dump'!$A$4:$A$500,0),
MATCH(AW$2,'Productivity Dump'!$E$3:$AJ$3,0)
),
IF(AW$3="Attendance",
INDEX('Attendance Dump'!$E$2:$AI$400,
MATCH($A117,'Attendance Dump'!$B$2:$B$400,0),
MATCH(AW$2,'Attendance Dump'!$E$1:$AI$1,0)
),
INDEX('Active Hour''s Dump'!$D$3:$AH$337,
MATCH($C117,'Active Hour''s Dump'!$A$3:$A$337,0),
MATCH(AW$2,'Active Hour''s Dump'!$D$2:$AH$2,0)
))),"")</f>
        <v>6.3333333333333304</v>
      </c>
      <c r="AX117" s="13">
        <f>_xlfn.IFNA(IF(AX$3="Productivity",
INDEX('Productivity Dump'!$E$4:$AJ$500,
MATCH($A117,'Productivity Dump'!$A$4:$A$500,0),
MATCH(AX$2,'Productivity Dump'!$E$3:$AJ$3,0)
),
IF(AX$3="Attendance",
INDEX('Attendance Dump'!$E$2:$AI$400,
MATCH($A117,'Attendance Dump'!$B$2:$B$400,0),
MATCH(AX$2,'Attendance Dump'!$E$1:$AI$1,0)
),
INDEX('Active Hour''s Dump'!$D$3:$AH$337,
MATCH($C117,'Active Hour''s Dump'!$A$3:$A$337,0),
MATCH(AX$2,'Active Hour''s Dump'!$D$2:$AH$2,0)
))),"")</f>
        <v>1010.48</v>
      </c>
      <c r="AY117" s="13" t="str">
        <f>_xlfn.IFNA(IF(AY$3="Productivity",
INDEX('Productivity Dump'!$E$4:$AJ$500,
MATCH($A117,'Productivity Dump'!$A$4:$A$500,0),
MATCH(AY$2,'Productivity Dump'!$E$3:$AJ$3,0)
),
IF(AY$3="Attendance",
INDEX('Attendance Dump'!$E$2:$AI$400,
MATCH($A117,'Attendance Dump'!$B$2:$B$400,0),
MATCH(AY$2,'Attendance Dump'!$E$1:$AI$1,0)
),
INDEX('Active Hour''s Dump'!$D$3:$AH$337,
MATCH($C117,'Active Hour''s Dump'!$A$3:$A$337,0),
MATCH(AY$2,'Active Hour''s Dump'!$D$2:$AH$2,0)
))),"")</f>
        <v>P</v>
      </c>
      <c r="AZ117" s="54">
        <f>_xlfn.IFNA(IF(AZ$3="Productivity",
INDEX('Productivity Dump'!$E$4:$AJ$500,
MATCH($A117,'Productivity Dump'!$A$4:$A$500,0),
MATCH(AZ$2,'Productivity Dump'!$E$3:$AJ$3,0)
),
IF(AZ$3="Attendance",
INDEX('Attendance Dump'!$E$2:$AI$400,
MATCH($A117,'Attendance Dump'!$B$2:$B$400,0),
MATCH(AZ$2,'Attendance Dump'!$E$1:$AI$1,0)
),
INDEX('Active Hour''s Dump'!$D$3:$AH$337,
MATCH($C117,'Active Hour''s Dump'!$A$3:$A$337,0),
MATCH(AZ$2,'Active Hour''s Dump'!$D$2:$AH$2,0)
))),"")</f>
        <v>5.1666666666666696</v>
      </c>
      <c r="BA117" s="13">
        <f>_xlfn.IFNA(IF(BA$3="Productivity",
INDEX('Productivity Dump'!$E$4:$AJ$500,
MATCH($A117,'Productivity Dump'!$A$4:$A$500,0),
MATCH(BA$2,'Productivity Dump'!$E$3:$AJ$3,0)
),
IF(BA$3="Attendance",
INDEX('Attendance Dump'!$E$2:$AI$400,
MATCH($A117,'Attendance Dump'!$B$2:$B$400,0),
MATCH(BA$2,'Attendance Dump'!$E$1:$AI$1,0)
),
INDEX('Active Hour''s Dump'!$D$3:$AH$337,
MATCH($C117,'Active Hour''s Dump'!$A$3:$A$337,0),
MATCH(BA$2,'Active Hour''s Dump'!$D$2:$AH$2,0)
))),"")</f>
        <v>982.38499999999999</v>
      </c>
      <c r="BB117" s="13" t="str">
        <f>_xlfn.IFNA(IF(BB$3="Productivity",
INDEX('Productivity Dump'!$E$4:$AJ$500,
MATCH($A117,'Productivity Dump'!$A$4:$A$500,0),
MATCH(BB$2,'Productivity Dump'!$E$3:$AJ$3,0)
),
IF(BB$3="Attendance",
INDEX('Attendance Dump'!$E$2:$AI$400,
MATCH($A117,'Attendance Dump'!$B$2:$B$400,0),
MATCH(BB$2,'Attendance Dump'!$E$1:$AI$1,0)
),
INDEX('Active Hour''s Dump'!$D$3:$AH$337,
MATCH($C117,'Active Hour''s Dump'!$A$3:$A$337,0),
MATCH(BB$2,'Active Hour''s Dump'!$D$2:$AH$2,0)
))),"")</f>
        <v>P</v>
      </c>
      <c r="BC117" s="54">
        <f>_xlfn.IFNA(IF(BC$3="Productivity",
INDEX('Productivity Dump'!$E$4:$AJ$500,
MATCH($A117,'Productivity Dump'!$A$4:$A$500,0),
MATCH(BC$2,'Productivity Dump'!$E$3:$AJ$3,0)
),
IF(BC$3="Attendance",
INDEX('Attendance Dump'!$E$2:$AI$400,
MATCH($A117,'Attendance Dump'!$B$2:$B$400,0),
MATCH(BC$2,'Attendance Dump'!$E$1:$AI$1,0)
),
INDEX('Active Hour''s Dump'!$D$3:$AH$337,
MATCH($C117,'Active Hour''s Dump'!$A$3:$A$337,0),
MATCH(BC$2,'Active Hour''s Dump'!$D$2:$AH$2,0)
))),"")</f>
        <v>5.1666666666666696</v>
      </c>
      <c r="BD117" s="13">
        <f>_xlfn.IFNA(IF(BD$3="Productivity",
INDEX('Productivity Dump'!$E$4:$AJ$500,
MATCH($A117,'Productivity Dump'!$A$4:$A$500,0),
MATCH(BD$2,'Productivity Dump'!$E$3:$AJ$3,0)
),
IF(BD$3="Attendance",
INDEX('Attendance Dump'!$E$2:$AI$400,
MATCH($A117,'Attendance Dump'!$B$2:$B$400,0),
MATCH(BD$2,'Attendance Dump'!$E$1:$AI$1,0)
),
INDEX('Active Hour''s Dump'!$D$3:$AH$337,
MATCH($C117,'Active Hour''s Dump'!$A$3:$A$337,0),
MATCH(BD$2,'Active Hour''s Dump'!$D$2:$AH$2,0)
))),"")</f>
        <v>628.2149999999998</v>
      </c>
      <c r="BE117" s="13" t="str">
        <f>_xlfn.IFNA(IF(BE$3="Productivity",
INDEX('Productivity Dump'!$E$4:$AJ$500,
MATCH($A117,'Productivity Dump'!$A$4:$A$500,0),
MATCH(BE$2,'Productivity Dump'!$E$3:$AJ$3,0)
),
IF(BE$3="Attendance",
INDEX('Attendance Dump'!$E$2:$AI$400,
MATCH($A117,'Attendance Dump'!$B$2:$B$400,0),
MATCH(BE$2,'Attendance Dump'!$E$1:$AI$1,0)
),
INDEX('Active Hour''s Dump'!$D$3:$AH$337,
MATCH($C117,'Active Hour''s Dump'!$A$3:$A$337,0),
MATCH(BE$2,'Active Hour''s Dump'!$D$2:$AH$2,0)
))),"")</f>
        <v>P</v>
      </c>
      <c r="BF117" s="54">
        <f>_xlfn.IFNA(IF(BF$3="Productivity",
INDEX('Productivity Dump'!$E$4:$AJ$500,
MATCH($A117,'Productivity Dump'!$A$4:$A$500,0),
MATCH(BF$2,'Productivity Dump'!$E$3:$AJ$3,0)
),
IF(BF$3="Attendance",
INDEX('Attendance Dump'!$E$2:$AI$400,
MATCH($A117,'Attendance Dump'!$B$2:$B$400,0),
MATCH(BF$2,'Attendance Dump'!$E$1:$AI$1,0)
),
INDEX('Active Hour''s Dump'!$D$3:$AH$337,
MATCH($C117,'Active Hour''s Dump'!$A$3:$A$337,0),
MATCH(BF$2,'Active Hour''s Dump'!$D$2:$AH$2,0)
))),"")</f>
        <v>3.0833333333333299</v>
      </c>
      <c r="BG117" s="13">
        <f>_xlfn.IFNA(IF(BG$3="Productivity",
INDEX('Productivity Dump'!$E$4:$AJ$500,
MATCH($A117,'Productivity Dump'!$A$4:$A$500,0),
MATCH(BG$2,'Productivity Dump'!$E$3:$AJ$3,0)
),
IF(BG$3="Attendance",
INDEX('Attendance Dump'!$E$2:$AI$400,
MATCH($A117,'Attendance Dump'!$B$2:$B$400,0),
MATCH(BG$2,'Attendance Dump'!$E$1:$AI$1,0)
),
INDEX('Active Hour''s Dump'!$D$3:$AH$337,
MATCH($C117,'Active Hour''s Dump'!$A$3:$A$337,0),
MATCH(BG$2,'Active Hour''s Dump'!$D$2:$AH$2,0)
))),"")</f>
        <v>0</v>
      </c>
      <c r="BH117" s="13" t="str">
        <f>_xlfn.IFNA(IF(BH$3="Productivity",
INDEX('Productivity Dump'!$E$4:$AJ$500,
MATCH($A117,'Productivity Dump'!$A$4:$A$500,0),
MATCH(BH$2,'Productivity Dump'!$E$3:$AJ$3,0)
),
IF(BH$3="Attendance",
INDEX('Attendance Dump'!$E$2:$AI$400,
MATCH($A117,'Attendance Dump'!$B$2:$B$400,0),
MATCH(BH$2,'Attendance Dump'!$E$1:$AI$1,0)
),
INDEX('Active Hour''s Dump'!$D$3:$AH$337,
MATCH($C117,'Active Hour''s Dump'!$A$3:$A$337,0),
MATCH(BH$2,'Active Hour''s Dump'!$D$2:$AH$2,0)
))),"")</f>
        <v>WO</v>
      </c>
      <c r="BI117" s="54">
        <f>_xlfn.IFNA(IF(BI$3="Productivity",
INDEX('Productivity Dump'!$E$4:$AJ$500,
MATCH($A117,'Productivity Dump'!$A$4:$A$500,0),
MATCH(BI$2,'Productivity Dump'!$E$3:$AJ$3,0)
),
IF(BI$3="Attendance",
INDEX('Attendance Dump'!$E$2:$AI$400,
MATCH($A117,'Attendance Dump'!$B$2:$B$400,0),
MATCH(BI$2,'Attendance Dump'!$E$1:$AI$1,0)
),
INDEX('Active Hour''s Dump'!$D$3:$AH$337,
MATCH($C117,'Active Hour''s Dump'!$A$3:$A$337,0),
MATCH(BI$2,'Active Hour''s Dump'!$D$2:$AH$2,0)
))),"")</f>
        <v>0</v>
      </c>
      <c r="BJ117" s="13">
        <f>_xlfn.IFNA(IF(BJ$3="Productivity",
INDEX('Productivity Dump'!$E$4:$AJ$500,
MATCH($A117,'Productivity Dump'!$A$4:$A$500,0),
MATCH(BJ$2,'Productivity Dump'!$E$3:$AJ$3,0)
),
IF(BJ$3="Attendance",
INDEX('Attendance Dump'!$E$2:$AI$400,
MATCH($A117,'Attendance Dump'!$B$2:$B$400,0),
MATCH(BJ$2,'Attendance Dump'!$E$1:$AI$1,0)
),
INDEX('Active Hour''s Dump'!$D$3:$AH$337,
MATCH($C117,'Active Hour''s Dump'!$A$3:$A$337,0),
MATCH(BJ$2,'Active Hour''s Dump'!$D$2:$AH$2,0)
))),"")</f>
        <v>0</v>
      </c>
      <c r="BK117" s="13" t="str">
        <f>_xlfn.IFNA(IF(BK$3="Productivity",
INDEX('Productivity Dump'!$E$4:$AJ$500,
MATCH($A117,'Productivity Dump'!$A$4:$A$500,0),
MATCH(BK$2,'Productivity Dump'!$E$3:$AJ$3,0)
),
IF(BK$3="Attendance",
INDEX('Attendance Dump'!$E$2:$AI$400,
MATCH($A117,'Attendance Dump'!$B$2:$B$400,0),
MATCH(BK$2,'Attendance Dump'!$E$1:$AI$1,0)
),
INDEX('Active Hour''s Dump'!$D$3:$AH$337,
MATCH($C117,'Active Hour''s Dump'!$A$3:$A$337,0),
MATCH(BK$2,'Active Hour''s Dump'!$D$2:$AH$2,0)
))),"")</f>
        <v>PL</v>
      </c>
      <c r="BL117" s="54">
        <f>_xlfn.IFNA(IF(BL$3="Productivity",
INDEX('Productivity Dump'!$E$4:$AJ$500,
MATCH($A117,'Productivity Dump'!$A$4:$A$500,0),
MATCH(BL$2,'Productivity Dump'!$E$3:$AJ$3,0)
),
IF(BL$3="Attendance",
INDEX('Attendance Dump'!$E$2:$AI$400,
MATCH($A117,'Attendance Dump'!$B$2:$B$400,0),
MATCH(BL$2,'Attendance Dump'!$E$1:$AI$1,0)
),
INDEX('Active Hour''s Dump'!$D$3:$AH$337,
MATCH($C117,'Active Hour''s Dump'!$A$3:$A$337,0),
MATCH(BL$2,'Active Hour''s Dump'!$D$2:$AH$2,0)
))),"")</f>
        <v>0</v>
      </c>
      <c r="BM117" s="13">
        <f>_xlfn.IFNA(IF(BM$3="Productivity",
INDEX('Productivity Dump'!$E$4:$AJ$500,
MATCH($A117,'Productivity Dump'!$A$4:$A$500,0),
MATCH(BM$2,'Productivity Dump'!$E$3:$AJ$3,0)
),
IF(BM$3="Attendance",
INDEX('Attendance Dump'!$E$2:$AI$400,
MATCH($A117,'Attendance Dump'!$B$2:$B$400,0),
MATCH(BM$2,'Attendance Dump'!$E$1:$AI$1,0)
),
INDEX('Active Hour''s Dump'!$D$3:$AH$337,
MATCH($C117,'Active Hour''s Dump'!$A$3:$A$337,0),
MATCH(BM$2,'Active Hour''s Dump'!$D$2:$AH$2,0)
))),"")</f>
        <v>0</v>
      </c>
      <c r="BN117" s="13" t="str">
        <f>_xlfn.IFNA(IF(BN$3="Productivity",
INDEX('Productivity Dump'!$E$4:$AJ$500,
MATCH($A117,'Productivity Dump'!$A$4:$A$500,0),
MATCH(BN$2,'Productivity Dump'!$E$3:$AJ$3,0)
),
IF(BN$3="Attendance",
INDEX('Attendance Dump'!$E$2:$AI$400,
MATCH($A117,'Attendance Dump'!$B$2:$B$400,0),
MATCH(BN$2,'Attendance Dump'!$E$1:$AI$1,0)
),
INDEX('Active Hour''s Dump'!$D$3:$AH$337,
MATCH($C117,'Active Hour''s Dump'!$A$3:$A$337,0),
MATCH(BN$2,'Active Hour''s Dump'!$D$2:$AH$2,0)
))),"")</f>
        <v>PL</v>
      </c>
      <c r="BO117" s="54">
        <f>_xlfn.IFNA(IF(BO$3="Productivity",
INDEX('Productivity Dump'!$E$4:$AJ$500,
MATCH($A117,'Productivity Dump'!$A$4:$A$500,0),
MATCH(BO$2,'Productivity Dump'!$E$3:$AJ$3,0)
),
IF(BO$3="Attendance",
INDEX('Attendance Dump'!$E$2:$AI$400,
MATCH($A117,'Attendance Dump'!$B$2:$B$400,0),
MATCH(BO$2,'Attendance Dump'!$E$1:$AI$1,0)
),
INDEX('Active Hour''s Dump'!$D$3:$AH$337,
MATCH($C117,'Active Hour''s Dump'!$A$3:$A$337,0),
MATCH(BO$2,'Active Hour''s Dump'!$D$2:$AH$2,0)
))),"")</f>
        <v>0</v>
      </c>
      <c r="BP117" s="13">
        <f>_xlfn.IFNA(IF(BP$3="Productivity",
INDEX('Productivity Dump'!$E$4:$AJ$500,
MATCH($A117,'Productivity Dump'!$A$4:$A$500,0),
MATCH(BP$2,'Productivity Dump'!$E$3:$AJ$3,0)
),
IF(BP$3="Attendance",
INDEX('Attendance Dump'!$E$2:$AI$400,
MATCH($A117,'Attendance Dump'!$B$2:$B$400,0),
MATCH(BP$2,'Attendance Dump'!$E$1:$AI$1,0)
),
INDEX('Active Hour''s Dump'!$D$3:$AH$337,
MATCH($C117,'Active Hour''s Dump'!$A$3:$A$337,0),
MATCH(BP$2,'Active Hour''s Dump'!$D$2:$AH$2,0)
))),"")</f>
        <v>0</v>
      </c>
      <c r="BQ117" s="13" t="str">
        <f>_xlfn.IFNA(IF(BQ$3="Productivity",
INDEX('Productivity Dump'!$E$4:$AJ$500,
MATCH($A117,'Productivity Dump'!$A$4:$A$500,0),
MATCH(BQ$2,'Productivity Dump'!$E$3:$AJ$3,0)
),
IF(BQ$3="Attendance",
INDEX('Attendance Dump'!$E$2:$AI$400,
MATCH($A117,'Attendance Dump'!$B$2:$B$400,0),
MATCH(BQ$2,'Attendance Dump'!$E$1:$AI$1,0)
),
INDEX('Active Hour''s Dump'!$D$3:$AH$337,
MATCH($C117,'Active Hour''s Dump'!$A$3:$A$337,0),
MATCH(BQ$2,'Active Hour''s Dump'!$D$2:$AH$2,0)
))),"")</f>
        <v>PL</v>
      </c>
      <c r="BR117" s="54">
        <f>_xlfn.IFNA(IF(BR$3="Productivity",
INDEX('Productivity Dump'!$E$4:$AJ$500,
MATCH($A117,'Productivity Dump'!$A$4:$A$500,0),
MATCH(BR$2,'Productivity Dump'!$E$3:$AJ$3,0)
),
IF(BR$3="Attendance",
INDEX('Attendance Dump'!$E$2:$AI$400,
MATCH($A117,'Attendance Dump'!$B$2:$B$400,0),
MATCH(BR$2,'Attendance Dump'!$E$1:$AI$1,0)
),
INDEX('Active Hour''s Dump'!$D$3:$AH$337,
MATCH($C117,'Active Hour''s Dump'!$A$3:$A$337,0),
MATCH(BR$2,'Active Hour''s Dump'!$D$2:$AH$2,0)
))),"")</f>
        <v>0</v>
      </c>
      <c r="BS117" s="13">
        <f>_xlfn.IFNA(IF(BS$3="Productivity",
INDEX('Productivity Dump'!$E$4:$AJ$500,
MATCH($A117,'Productivity Dump'!$A$4:$A$500,0),
MATCH(BS$2,'Productivity Dump'!$E$3:$AJ$3,0)
),
IF(BS$3="Attendance",
INDEX('Attendance Dump'!$E$2:$AI$400,
MATCH($A117,'Attendance Dump'!$B$2:$B$400,0),
MATCH(BS$2,'Attendance Dump'!$E$1:$AI$1,0)
),
INDEX('Active Hour''s Dump'!$D$3:$AH$337,
MATCH($C117,'Active Hour''s Dump'!$A$3:$A$337,0),
MATCH(BS$2,'Active Hour''s Dump'!$D$2:$AH$2,0)
))),"")</f>
        <v>0</v>
      </c>
      <c r="BT117" s="13" t="str">
        <f>_xlfn.IFNA(IF(BT$3="Productivity",
INDEX('Productivity Dump'!$E$4:$AJ$500,
MATCH($A117,'Productivity Dump'!$A$4:$A$500,0),
MATCH(BT$2,'Productivity Dump'!$E$3:$AJ$3,0)
),
IF(BT$3="Attendance",
INDEX('Attendance Dump'!$E$2:$AI$400,
MATCH($A117,'Attendance Dump'!$B$2:$B$400,0),
MATCH(BT$2,'Attendance Dump'!$E$1:$AI$1,0)
),
INDEX('Active Hour''s Dump'!$D$3:$AH$337,
MATCH($C117,'Active Hour''s Dump'!$A$3:$A$337,0),
MATCH(BT$2,'Active Hour''s Dump'!$D$2:$AH$2,0)
))),"")</f>
        <v>LWP-LWP</v>
      </c>
      <c r="BU117" s="54">
        <f>_xlfn.IFNA(IF(BU$3="Productivity",
INDEX('Productivity Dump'!$E$4:$AJ$500,
MATCH($A117,'Productivity Dump'!$A$4:$A$500,0),
MATCH(BU$2,'Productivity Dump'!$E$3:$AJ$3,0)
),
IF(BU$3="Attendance",
INDEX('Attendance Dump'!$E$2:$AI$400,
MATCH($A117,'Attendance Dump'!$B$2:$B$400,0),
MATCH(BU$2,'Attendance Dump'!$E$1:$AI$1,0)
),
INDEX('Active Hour''s Dump'!$D$3:$AH$337,
MATCH($C117,'Active Hour''s Dump'!$A$3:$A$337,0),
MATCH(BU$2,'Active Hour''s Dump'!$D$2:$AH$2,0)
))),"")</f>
        <v>0</v>
      </c>
      <c r="BV117" s="13">
        <f>_xlfn.IFNA(IF(BV$3="Productivity",
INDEX('Productivity Dump'!$E$4:$AJ$500,
MATCH($A117,'Productivity Dump'!$A$4:$A$500,0),
MATCH(BV$2,'Productivity Dump'!$E$3:$AJ$3,0)
),
IF(BV$3="Attendance",
INDEX('Attendance Dump'!$E$2:$AI$400,
MATCH($A117,'Attendance Dump'!$B$2:$B$400,0),
MATCH(BV$2,'Attendance Dump'!$E$1:$AI$1,0)
),
INDEX('Active Hour''s Dump'!$D$3:$AH$337,
MATCH($C117,'Active Hour''s Dump'!$A$3:$A$337,0),
MATCH(BV$2,'Active Hour''s Dump'!$D$2:$AH$2,0)
))),"")</f>
        <v>0</v>
      </c>
      <c r="BW117" s="13" t="str">
        <f>_xlfn.IFNA(IF(BW$3="Productivity",
INDEX('Productivity Dump'!$E$4:$AJ$500,
MATCH($A117,'Productivity Dump'!$A$4:$A$500,0),
MATCH(BW$2,'Productivity Dump'!$E$3:$AJ$3,0)
),
IF(BW$3="Attendance",
INDEX('Attendance Dump'!$E$2:$AI$400,
MATCH($A117,'Attendance Dump'!$B$2:$B$400,0),
MATCH(BW$2,'Attendance Dump'!$E$1:$AI$1,0)
),
INDEX('Active Hour''s Dump'!$D$3:$AH$337,
MATCH($C117,'Active Hour''s Dump'!$A$3:$A$337,0),
MATCH(BW$2,'Active Hour''s Dump'!$D$2:$AH$2,0)
))),"")</f>
        <v>LWP-LWP</v>
      </c>
      <c r="BX117" s="54">
        <f>_xlfn.IFNA(IF(BX$3="Productivity",
INDEX('Productivity Dump'!$E$4:$AJ$500,
MATCH($A117,'Productivity Dump'!$A$4:$A$500,0),
MATCH(BX$2,'Productivity Dump'!$E$3:$AJ$3,0)
),
IF(BX$3="Attendance",
INDEX('Attendance Dump'!$E$2:$AI$400,
MATCH($A117,'Attendance Dump'!$B$2:$B$400,0),
MATCH(BX$2,'Attendance Dump'!$E$1:$AI$1,0)
),
INDEX('Active Hour''s Dump'!$D$3:$AH$337,
MATCH($C117,'Active Hour''s Dump'!$A$3:$A$337,0),
MATCH(BX$2,'Active Hour''s Dump'!$D$2:$AH$2,0)
))),"")</f>
        <v>0</v>
      </c>
      <c r="BY117" s="13">
        <f>_xlfn.IFNA(IF(BY$3="Productivity",
INDEX('Productivity Dump'!$E$4:$AJ$500,
MATCH($A117,'Productivity Dump'!$A$4:$A$500,0),
MATCH(BY$2,'Productivity Dump'!$E$3:$AJ$3,0)
),
IF(BY$3="Attendance",
INDEX('Attendance Dump'!$E$2:$AI$400,
MATCH($A117,'Attendance Dump'!$B$2:$B$400,0),
MATCH(BY$2,'Attendance Dump'!$E$1:$AI$1,0)
),
INDEX('Active Hour''s Dump'!$D$3:$AH$337,
MATCH($C117,'Active Hour''s Dump'!$A$3:$A$337,0),
MATCH(BY$2,'Active Hour''s Dump'!$D$2:$AH$2,0)
))),"")</f>
        <v>0</v>
      </c>
      <c r="BZ117" s="13" t="str">
        <f>_xlfn.IFNA(IF(BZ$3="Productivity",
INDEX('Productivity Dump'!$E$4:$AJ$500,
MATCH($A117,'Productivity Dump'!$A$4:$A$500,0),
MATCH(BZ$2,'Productivity Dump'!$E$3:$AJ$3,0)
),
IF(BZ$3="Attendance",
INDEX('Attendance Dump'!$E$2:$AI$400,
MATCH($A117,'Attendance Dump'!$B$2:$B$400,0),
MATCH(BZ$2,'Attendance Dump'!$E$1:$AI$1,0)
),
INDEX('Active Hour''s Dump'!$D$3:$AH$337,
MATCH($C117,'Active Hour''s Dump'!$A$3:$A$337,0),
MATCH(BZ$2,'Active Hour''s Dump'!$D$2:$AH$2,0)
))),"")</f>
        <v>LWP-LWP</v>
      </c>
      <c r="CA117" s="54">
        <f>_xlfn.IFNA(IF(CA$3="Productivity",
INDEX('Productivity Dump'!$E$4:$AJ$500,
MATCH($A117,'Productivity Dump'!$A$4:$A$500,0),
MATCH(CA$2,'Productivity Dump'!$E$3:$AJ$3,0)
),
IF(CA$3="Attendance",
INDEX('Attendance Dump'!$E$2:$AI$400,
MATCH($A117,'Attendance Dump'!$B$2:$B$400,0),
MATCH(CA$2,'Attendance Dump'!$E$1:$AI$1,0)
),
INDEX('Active Hour''s Dump'!$D$3:$AH$337,
MATCH($C117,'Active Hour''s Dump'!$A$3:$A$337,0),
MATCH(CA$2,'Active Hour''s Dump'!$D$2:$AH$2,0)
))),"")</f>
        <v>0</v>
      </c>
      <c r="CB117" s="13">
        <f>_xlfn.IFNA(IF(CB$3="Productivity",
INDEX('Productivity Dump'!$E$4:$AJ$500,
MATCH($A117,'Productivity Dump'!$A$4:$A$500,0),
MATCH(CB$2,'Productivity Dump'!$E$3:$AJ$3,0)
),
IF(CB$3="Attendance",
INDEX('Attendance Dump'!$E$2:$AI$400,
MATCH($A117,'Attendance Dump'!$B$2:$B$400,0),
MATCH(CB$2,'Attendance Dump'!$E$1:$AI$1,0)
),
INDEX('Active Hour''s Dump'!$D$3:$AH$337,
MATCH($C117,'Active Hour''s Dump'!$A$3:$A$337,0),
MATCH(CB$2,'Active Hour''s Dump'!$D$2:$AH$2,0)
))),"")</f>
        <v>0</v>
      </c>
      <c r="CC117" s="13" t="str">
        <f>_xlfn.IFNA(IF(CC$3="Productivity",
INDEX('Productivity Dump'!$E$4:$AJ$500,
MATCH($A117,'Productivity Dump'!$A$4:$A$500,0),
MATCH(CC$2,'Productivity Dump'!$E$3:$AJ$3,0)
),
IF(CC$3="Attendance",
INDEX('Attendance Dump'!$E$2:$AI$400,
MATCH($A117,'Attendance Dump'!$B$2:$B$400,0),
MATCH(CC$2,'Attendance Dump'!$E$1:$AI$1,0)
),
INDEX('Active Hour''s Dump'!$D$3:$AH$337,
MATCH($C117,'Active Hour''s Dump'!$A$3:$A$337,0),
MATCH(CC$2,'Active Hour''s Dump'!$D$2:$AH$2,0)
))),"")</f>
        <v>WO</v>
      </c>
      <c r="CD117" s="54">
        <f>_xlfn.IFNA(IF(CD$3="Productivity",
INDEX('Productivity Dump'!$E$4:$AJ$500,
MATCH($A117,'Productivity Dump'!$A$4:$A$500,0),
MATCH(CD$2,'Productivity Dump'!$E$3:$AJ$3,0)
),
IF(CD$3="Attendance",
INDEX('Attendance Dump'!$E$2:$AI$400,
MATCH($A117,'Attendance Dump'!$B$2:$B$400,0),
MATCH(CD$2,'Attendance Dump'!$E$1:$AI$1,0)
),
INDEX('Active Hour''s Dump'!$D$3:$AH$337,
MATCH($C117,'Active Hour''s Dump'!$A$3:$A$337,0),
MATCH(CD$2,'Active Hour''s Dump'!$D$2:$AH$2,0)
))),"")</f>
        <v>0</v>
      </c>
      <c r="CE117" s="13">
        <f>_xlfn.IFNA(IF(CE$3="Productivity",
INDEX('Productivity Dump'!$E$4:$AJ$500,
MATCH($A117,'Productivity Dump'!$A$4:$A$500,0),
MATCH(CE$2,'Productivity Dump'!$E$3:$AJ$3,0)
),
IF(CE$3="Attendance",
INDEX('Attendance Dump'!$E$2:$AI$400,
MATCH($A117,'Attendance Dump'!$B$2:$B$400,0),
MATCH(CE$2,'Attendance Dump'!$E$1:$AI$1,0)
),
INDEX('Active Hour''s Dump'!$D$3:$AH$337,
MATCH($C117,'Active Hour''s Dump'!$A$3:$A$337,0),
MATCH(CE$2,'Active Hour''s Dump'!$D$2:$AH$2,0)
))),"")</f>
        <v>489.57499999999993</v>
      </c>
      <c r="CF117" s="13" t="str">
        <f>_xlfn.IFNA(IF(CF$3="Productivity",
INDEX('Productivity Dump'!$E$4:$AJ$500,
MATCH($A117,'Productivity Dump'!$A$4:$A$500,0),
MATCH(CF$2,'Productivity Dump'!$E$3:$AJ$3,0)
),
IF(CF$3="Attendance",
INDEX('Attendance Dump'!$E$2:$AI$400,
MATCH($A117,'Attendance Dump'!$B$2:$B$400,0),
MATCH(CF$2,'Attendance Dump'!$E$1:$AI$1,0)
),
INDEX('Active Hour''s Dump'!$D$3:$AH$337,
MATCH($C117,'Active Hour''s Dump'!$A$3:$A$337,0),
MATCH(CF$2,'Active Hour''s Dump'!$D$2:$AH$2,0)
))),"")</f>
        <v>P</v>
      </c>
      <c r="CG117" s="54">
        <f>_xlfn.IFNA(IF(CG$3="Productivity",
INDEX('Productivity Dump'!$E$4:$AJ$500,
MATCH($A117,'Productivity Dump'!$A$4:$A$500,0),
MATCH(CG$2,'Productivity Dump'!$E$3:$AJ$3,0)
),
IF(CG$3="Attendance",
INDEX('Attendance Dump'!$E$2:$AI$400,
MATCH($A117,'Attendance Dump'!$B$2:$B$400,0),
MATCH(CG$2,'Attendance Dump'!$E$1:$AI$1,0)
),
INDEX('Active Hour''s Dump'!$D$3:$AH$337,
MATCH($C117,'Active Hour''s Dump'!$A$3:$A$337,0),
MATCH(CG$2,'Active Hour''s Dump'!$D$2:$AH$2,0)
))),"")</f>
        <v>3.3333333333333299</v>
      </c>
      <c r="CH117" s="13">
        <f>_xlfn.IFNA(IF(CH$3="Productivity",
INDEX('Productivity Dump'!$E$4:$AJ$500,
MATCH($A117,'Productivity Dump'!$A$4:$A$500,0),
MATCH(CH$2,'Productivity Dump'!$E$3:$AJ$3,0)
),
IF(CH$3="Attendance",
INDEX('Attendance Dump'!$E$2:$AI$400,
MATCH($A117,'Attendance Dump'!$B$2:$B$400,0),
MATCH(CH$2,'Attendance Dump'!$E$1:$AI$1,0)
),
INDEX('Active Hour''s Dump'!$D$3:$AH$337,
MATCH($C117,'Active Hour''s Dump'!$A$3:$A$337,0),
MATCH(CH$2,'Active Hour''s Dump'!$D$2:$AH$2,0)
))),"")</f>
        <v>856.18900000000008</v>
      </c>
      <c r="CI117" s="13" t="str">
        <f>_xlfn.IFNA(IF(CI$3="Productivity",
INDEX('Productivity Dump'!$E$4:$AJ$500,
MATCH($A117,'Productivity Dump'!$A$4:$A$500,0),
MATCH(CI$2,'Productivity Dump'!$E$3:$AJ$3,0)
),
IF(CI$3="Attendance",
INDEX('Attendance Dump'!$E$2:$AI$400,
MATCH($A117,'Attendance Dump'!$B$2:$B$400,0),
MATCH(CI$2,'Attendance Dump'!$E$1:$AI$1,0)
),
INDEX('Active Hour''s Dump'!$D$3:$AH$337,
MATCH($C117,'Active Hour''s Dump'!$A$3:$A$337,0),
MATCH(CI$2,'Active Hour''s Dump'!$D$2:$AH$2,0)
))),"")</f>
        <v>P</v>
      </c>
      <c r="CJ117" s="54">
        <f>_xlfn.IFNA(IF(CJ$3="Productivity",
INDEX('Productivity Dump'!$E$4:$AJ$500,
MATCH($A117,'Productivity Dump'!$A$4:$A$500,0),
MATCH(CJ$2,'Productivity Dump'!$E$3:$AJ$3,0)
),
IF(CJ$3="Attendance",
INDEX('Attendance Dump'!$E$2:$AI$400,
MATCH($A117,'Attendance Dump'!$B$2:$B$400,0),
MATCH(CJ$2,'Attendance Dump'!$E$1:$AI$1,0)
),
INDEX('Active Hour''s Dump'!$D$3:$AH$337,
MATCH($C117,'Active Hour''s Dump'!$A$3:$A$337,0),
MATCH(CJ$2,'Active Hour''s Dump'!$D$2:$AH$2,0)
))),"")</f>
        <v>4.8333333333333304</v>
      </c>
      <c r="CK117" s="13">
        <f>_xlfn.IFNA(IF(CK$3="Productivity",
INDEX('Productivity Dump'!$E$4:$AJ$500,
MATCH($A117,'Productivity Dump'!$A$4:$A$500,0),
MATCH(CK$2,'Productivity Dump'!$E$3:$AJ$3,0)
),
IF(CK$3="Attendance",
INDEX('Attendance Dump'!$E$2:$AI$400,
MATCH($A117,'Attendance Dump'!$B$2:$B$400,0),
MATCH(CK$2,'Attendance Dump'!$E$1:$AI$1,0)
),
INDEX('Active Hour''s Dump'!$D$3:$AH$337,
MATCH($C117,'Active Hour''s Dump'!$A$3:$A$337,0),
MATCH(CK$2,'Active Hour''s Dump'!$D$2:$AH$2,0)
))),"")</f>
        <v>834.8249999999997</v>
      </c>
      <c r="CL117" s="13" t="str">
        <f>_xlfn.IFNA(IF(CL$3="Productivity",
INDEX('Productivity Dump'!$E$4:$AJ$500,
MATCH($A117,'Productivity Dump'!$A$4:$A$500,0),
MATCH(CL$2,'Productivity Dump'!$E$3:$AJ$3,0)
),
IF(CL$3="Attendance",
INDEX('Attendance Dump'!$E$2:$AI$400,
MATCH($A117,'Attendance Dump'!$B$2:$B$400,0),
MATCH(CL$2,'Attendance Dump'!$E$1:$AI$1,0)
),
INDEX('Active Hour''s Dump'!$D$3:$AH$337,
MATCH($C117,'Active Hour''s Dump'!$A$3:$A$337,0),
MATCH(CL$2,'Active Hour''s Dump'!$D$2:$AH$2,0)
))),"")</f>
        <v>P</v>
      </c>
      <c r="CM117" s="54">
        <f>_xlfn.IFNA(IF(CM$3="Productivity",
INDEX('Productivity Dump'!$E$4:$AJ$500,
MATCH($A117,'Productivity Dump'!$A$4:$A$500,0),
MATCH(CM$2,'Productivity Dump'!$E$3:$AJ$3,0)
),
IF(CM$3="Attendance",
INDEX('Attendance Dump'!$E$2:$AI$400,
MATCH($A117,'Attendance Dump'!$B$2:$B$400,0),
MATCH(CM$2,'Attendance Dump'!$E$1:$AI$1,0)
),
INDEX('Active Hour''s Dump'!$D$3:$AH$337,
MATCH($C117,'Active Hour''s Dump'!$A$3:$A$337,0),
MATCH(CM$2,'Active Hour''s Dump'!$D$2:$AH$2,0)
))),"")</f>
        <v>5.8333333333333304</v>
      </c>
      <c r="CN117" s="13">
        <f>_xlfn.IFNA(IF(CN$3="Productivity",
INDEX('Productivity Dump'!$E$4:$AJ$500,
MATCH($A117,'Productivity Dump'!$A$4:$A$500,0),
MATCH(CN$2,'Productivity Dump'!$E$3:$AJ$3,0)
),
IF(CN$3="Attendance",
INDEX('Attendance Dump'!$E$2:$AI$400,
MATCH($A117,'Attendance Dump'!$B$2:$B$400,0),
MATCH(CN$2,'Attendance Dump'!$E$1:$AI$1,0)
),
INDEX('Active Hour''s Dump'!$D$3:$AH$337,
MATCH($C117,'Active Hour''s Dump'!$A$3:$A$337,0),
MATCH(CN$2,'Active Hour''s Dump'!$D$2:$AH$2,0)
))),"")</f>
        <v>0</v>
      </c>
      <c r="CO117" s="13">
        <f>_xlfn.IFNA(IF(CO$3="Productivity",
INDEX('Productivity Dump'!$E$4:$AJ$500,
MATCH($A117,'Productivity Dump'!$A$4:$A$500,0),
MATCH(CO$2,'Productivity Dump'!$E$3:$AJ$3,0)
),
IF(CO$3="Attendance",
INDEX('Attendance Dump'!$E$2:$AI$400,
MATCH($A117,'Attendance Dump'!$B$2:$B$400,0),
MATCH(CO$2,'Attendance Dump'!$E$1:$AI$1,0)
),
INDEX('Active Hour''s Dump'!$D$3:$AH$337,
MATCH($C117,'Active Hour''s Dump'!$A$3:$A$337,0),
MATCH(CO$2,'Active Hour''s Dump'!$D$2:$AH$2,0)
))),"")</f>
        <v>0</v>
      </c>
      <c r="CP117" s="54">
        <f>_xlfn.IFNA(IF(CP$3="Productivity",
INDEX('Productivity Dump'!$E$4:$AJ$500,
MATCH($A117,'Productivity Dump'!$A$4:$A$500,0),
MATCH(CP$2,'Productivity Dump'!$E$3:$AJ$3,0)
),
IF(CP$3="Attendance",
INDEX('Attendance Dump'!$E$2:$AI$400,
MATCH($A117,'Attendance Dump'!$B$2:$B$400,0),
MATCH(CP$2,'Attendance Dump'!$E$1:$AI$1,0)
),
INDEX('Active Hour''s Dump'!$D$3:$AH$337,
MATCH($C117,'Active Hour''s Dump'!$A$3:$A$337,0),
MATCH(CP$2,'Active Hour''s Dump'!$D$2:$AH$2,0)
))),"")</f>
        <v>0</v>
      </c>
      <c r="CQ117" s="13">
        <f>_xlfn.IFNA(IF(CQ$3="Productivity",
INDEX('Productivity Dump'!$E$4:$AJ$500,
MATCH($A117,'Productivity Dump'!$A$4:$A$500,0),
MATCH(CQ$2,'Productivity Dump'!$E$3:$AJ$3,0)
),
IF(CQ$3="Attendance",
INDEX('Attendance Dump'!$E$2:$AI$400,
MATCH($A117,'Attendance Dump'!$B$2:$B$400,0),
MATCH(CQ$2,'Attendance Dump'!$E$1:$AI$1,0)
),
INDEX('Active Hour''s Dump'!$D$3:$AH$337,
MATCH($C117,'Active Hour''s Dump'!$A$3:$A$337,0),
MATCH(CQ$2,'Active Hour''s Dump'!$D$2:$AH$2,0)
))),"")</f>
        <v>0</v>
      </c>
      <c r="CR117" s="13">
        <f>_xlfn.IFNA(IF(CR$3="Productivity",
INDEX('Productivity Dump'!$E$4:$AJ$500,
MATCH($A117,'Productivity Dump'!$A$4:$A$500,0),
MATCH(CR$2,'Productivity Dump'!$E$3:$AJ$3,0)
),
IF(CR$3="Attendance",
INDEX('Attendance Dump'!$E$2:$AI$400,
MATCH($A117,'Attendance Dump'!$B$2:$B$400,0),
MATCH(CR$2,'Attendance Dump'!$E$1:$AI$1,0)
),
INDEX('Active Hour''s Dump'!$D$3:$AH$337,
MATCH($C117,'Active Hour''s Dump'!$A$3:$A$337,0),
MATCH(CR$2,'Active Hour''s Dump'!$D$2:$AH$2,0)
))),"")</f>
        <v>0</v>
      </c>
      <c r="CS117" s="54">
        <f>_xlfn.IFNA(IF(CS$3="Productivity",
INDEX('Productivity Dump'!$E$4:$AJ$500,
MATCH($A117,'Productivity Dump'!$A$4:$A$500,0),
MATCH(CS$2,'Productivity Dump'!$E$3:$AJ$3,0)
),
IF(CS$3="Attendance",
INDEX('Attendance Dump'!$E$2:$AI$400,
MATCH($A117,'Attendance Dump'!$B$2:$B$400,0),
MATCH(CS$2,'Attendance Dump'!$E$1:$AI$1,0)
),
INDEX('Active Hour''s Dump'!$D$3:$AH$337,
MATCH($C117,'Active Hour''s Dump'!$A$3:$A$337,0),
MATCH(CS$2,'Active Hour''s Dump'!$D$2:$AH$2,0)
))),"")</f>
        <v>0</v>
      </c>
      <c r="CT117" s="13">
        <f>_xlfn.IFNA(IF(CT$3="Productivity",
INDEX('Productivity Dump'!$E$4:$AJ$500,
MATCH($A117,'Productivity Dump'!$A$4:$A$500,0),
MATCH(CT$2,'Productivity Dump'!$E$3:$AJ$3,0)
),
IF(CT$3="Attendance",
INDEX('Attendance Dump'!$E$2:$AI$400,
MATCH($A117,'Attendance Dump'!$B$2:$B$400,0),
MATCH(CT$2,'Attendance Dump'!$E$1:$AI$1,0)
),
INDEX('Active Hour''s Dump'!$D$3:$AH$337,
MATCH($C117,'Active Hour''s Dump'!$A$3:$A$337,0),
MATCH(CT$2,'Active Hour''s Dump'!$D$2:$AH$2,0)
))),"")</f>
        <v>0</v>
      </c>
      <c r="CU117" s="13">
        <f>_xlfn.IFNA(IF(CU$3="Productivity",
INDEX('Productivity Dump'!$E$4:$AJ$500,
MATCH($A117,'Productivity Dump'!$A$4:$A$500,0),
MATCH(CU$2,'Productivity Dump'!$E$3:$AJ$3,0)
),
IF(CU$3="Attendance",
INDEX('Attendance Dump'!$E$2:$AI$400,
MATCH($A117,'Attendance Dump'!$B$2:$B$400,0),
MATCH(CU$2,'Attendance Dump'!$E$1:$AI$1,0)
),
INDEX('Active Hour''s Dump'!$D$3:$AH$337,
MATCH($C117,'Active Hour''s Dump'!$A$3:$A$337,0),
MATCH(CU$2,'Active Hour''s Dump'!$D$2:$AH$2,0)
))),"")</f>
        <v>0</v>
      </c>
      <c r="CV117" s="54">
        <f>_xlfn.IFNA(IF(CV$3="Productivity",
INDEX('Productivity Dump'!$E$4:$AJ$500,
MATCH($A117,'Productivity Dump'!$A$4:$A$500,0),
MATCH(CV$2,'Productivity Dump'!$E$3:$AJ$3,0)
),
IF(CV$3="Attendance",
INDEX('Attendance Dump'!$E$2:$AI$400,
MATCH($A117,'Attendance Dump'!$B$2:$B$400,0),
MATCH(CV$2,'Attendance Dump'!$E$1:$AI$1,0)
),
INDEX('Active Hour''s Dump'!$D$3:$AH$337,
MATCH($C117,'Active Hour''s Dump'!$A$3:$A$337,0),
MATCH(CV$2,'Active Hour''s Dump'!$D$2:$AH$2,0)
))),"")</f>
        <v>0</v>
      </c>
      <c r="CW117" s="13"/>
      <c r="CX117" s="13"/>
      <c r="CY117" s="54"/>
      <c r="DA117" s="57">
        <f t="shared" si="75"/>
        <v>88.666666666666643</v>
      </c>
      <c r="DB117" s="35">
        <f t="shared" si="76"/>
        <v>16513.419000000002</v>
      </c>
      <c r="DC117" s="35">
        <f t="shared" si="71"/>
        <v>2086.5809999999983</v>
      </c>
      <c r="DD117" s="35">
        <f t="shared" ca="1" si="74"/>
        <v>0</v>
      </c>
      <c r="DF117" s="32" cm="1">
        <f t="array" ref="DF117">SUMPRODUCT(
    (MOD(COLUMN(H117:CV117) - COLUMN(H117), 3) = 0) *
    (H117:CV117 = 0) *
    (I117:CW117 = "P") *
    (COUNTIF(UKHoliday, H$2:CV$2) = 0)
)</f>
        <v>0</v>
      </c>
      <c r="DG117" s="33" cm="1">
        <f t="array" ref="DG117">SUMPRODUCT(
  (MOD(COLUMN(H117:CV117) - COLUMN(H117), 3) = 0) *
  (H117:CV117 &gt; 0) *
  (H117:CV117 &lt; 0.5 * IF(((WEEKDAY(H$2:CV$2, 2) = 1) + (WEEKDAY(H$2:CV$2, 2) = 6)), G117, F117)) *
  (I117:CW117 = "P") *
  (COUNTIF(UKHoliday, H$2:CV$2) = 0)
)</f>
        <v>0</v>
      </c>
      <c r="DH117" s="33" cm="1">
        <f t="array" ref="DH117">SUMPRODUCT(
  (MOD(COLUMN(H117:CV117) - COLUMN(H117), 3) = 0) *
  (H117:CV117 &gt; 0.5 * IF(((WEEKDAY(H$2:CV$2, 2) = 1) + (WEEKDAY(H$2:CV$2, 2) = 6)), $G117, $F117)) *
  (H117:CV117 &lt; 0.8 * IF(((WEEKDAY(H$2:CV$2, 2) = 1) + (WEEKDAY(H$2:CV$2, 2) = 6)), $G117, $F117)) *
  (I117:CW117 = "P") *
  (COUNTIF(UKHoliday, H$2:CV$2) = 0)
)</f>
        <v>0</v>
      </c>
      <c r="DI117" s="33" cm="1">
        <f t="array" ref="DI117">SUMPRODUCT(
  (MOD(COLUMN(H117:CV117) - COLUMN(H117), 3) = 0) *
  (H117:CV117 &gt; 0.8 * IF(((WEEKDAY(H$2:CV$2, 2) = 1) + (WEEKDAY(H$2:CV$2, 2) = 6)), $G117, $F117)) *
  (H117:CV117 &lt; 1 * IF(((WEEKDAY(H$2:CV$2, 2) = 1) + (WEEKDAY(H$2:CV$2, 2) = 6)), $G117, $F117)) *
  (I117:CW117 = "P") *
  (COUNTIF(UKHoliday, H$2:CV$2) = 0)
)</f>
        <v>2</v>
      </c>
    </row>
    <row r="118" spans="1:113" x14ac:dyDescent="0.3">
      <c r="A118" s="8" t="s">
        <v>421</v>
      </c>
      <c r="B118" s="8" t="s">
        <v>420</v>
      </c>
      <c r="C118" s="9" t="s">
        <v>778</v>
      </c>
      <c r="D118" s="62" t="s">
        <v>1058</v>
      </c>
      <c r="E118" s="35">
        <v>18600</v>
      </c>
      <c r="F118" s="35">
        <f t="shared" si="72"/>
        <v>930</v>
      </c>
      <c r="G118" s="35">
        <f t="shared" si="73"/>
        <v>465</v>
      </c>
      <c r="H118" s="13">
        <f>_xlfn.IFNA(IF(H$3="Productivity",
INDEX('Productivity Dump'!$E$4:$AJ$500,
MATCH($A118,'Productivity Dump'!$A$4:$A$500,0),
MATCH(H$2,'Productivity Dump'!$E$3:$AJ$3,0)
),
IF(H$3="Attendance",
INDEX('Attendance Dump'!$E$2:$AI$400,
MATCH($A118,'Attendance Dump'!$B$2:$B$400,0),
MATCH(H$2,'Attendance Dump'!$E$1:$AI$1,0)
),
INDEX('Active Hour''s Dump'!$D$3:$AH$337,
MATCH($C118,'Active Hour''s Dump'!$A$3:$A$337,0),
MATCH(H$2,'Active Hour''s Dump'!$D$2:$AH$2,0)
))),"")</f>
        <v>0</v>
      </c>
      <c r="I118" s="13" t="str">
        <f>_xlfn.IFNA(IF(I$3="Productivity",
INDEX('Productivity Dump'!$E$4:$AJ$500,
MATCH($A118,'Productivity Dump'!$A$4:$A$500,0),
MATCH(I$2,'Productivity Dump'!$E$3:$AJ$3,0)
),
IF(I$3="Attendance",
INDEX('Attendance Dump'!$E$2:$AI$400,
MATCH($A118,'Attendance Dump'!$B$2:$B$400,0),
MATCH(I$2,'Attendance Dump'!$E$1:$AI$1,0)
),
INDEX('Active Hour''s Dump'!$D$3:$AH$337,
MATCH($C118,'Active Hour''s Dump'!$A$3:$A$337,0),
MATCH(I$2,'Active Hour''s Dump'!$D$2:$AH$2,0)
))),"")</f>
        <v>PL</v>
      </c>
      <c r="J118" s="54">
        <f>_xlfn.IFNA(IF(J$3="Productivity",
INDEX('Productivity Dump'!$E$4:$AJ$500,
MATCH($A118,'Productivity Dump'!$A$4:$A$500,0),
MATCH(J$2,'Productivity Dump'!$E$3:$AJ$3,0)
),
IF(J$3="Attendance",
INDEX('Attendance Dump'!$E$2:$AI$400,
MATCH($A118,'Attendance Dump'!$B$2:$B$400,0),
MATCH(J$2,'Attendance Dump'!$E$1:$AI$1,0)
),
INDEX('Active Hour''s Dump'!$D$3:$AH$337,
MATCH($C118,'Active Hour''s Dump'!$A$3:$A$337,0),
MATCH(J$2,'Active Hour''s Dump'!$D$2:$AH$2,0)
))),"")</f>
        <v>0</v>
      </c>
      <c r="K118" s="13">
        <f>_xlfn.IFNA(IF(K$3="Productivity",
INDEX('Productivity Dump'!$E$4:$AJ$500,
MATCH($A118,'Productivity Dump'!$A$4:$A$500,0),
MATCH(K$2,'Productivity Dump'!$E$3:$AJ$3,0)
),
IF(K$3="Attendance",
INDEX('Attendance Dump'!$E$2:$AI$400,
MATCH($A118,'Attendance Dump'!$B$2:$B$400,0),
MATCH(K$2,'Attendance Dump'!$E$1:$AI$1,0)
),
INDEX('Active Hour''s Dump'!$D$3:$AH$337,
MATCH($C118,'Active Hour''s Dump'!$A$3:$A$337,0),
MATCH(K$2,'Active Hour''s Dump'!$D$2:$AH$2,0)
))),"")</f>
        <v>906.06000000000006</v>
      </c>
      <c r="L118" s="13" t="str">
        <f>_xlfn.IFNA(IF(L$3="Productivity",
INDEX('Productivity Dump'!$E$4:$AJ$500,
MATCH($A118,'Productivity Dump'!$A$4:$A$500,0),
MATCH(L$2,'Productivity Dump'!$E$3:$AJ$3,0)
),
IF(L$3="Attendance",
INDEX('Attendance Dump'!$E$2:$AI$400,
MATCH($A118,'Attendance Dump'!$B$2:$B$400,0),
MATCH(L$2,'Attendance Dump'!$E$1:$AI$1,0)
),
INDEX('Active Hour''s Dump'!$D$3:$AH$337,
MATCH($C118,'Active Hour''s Dump'!$A$3:$A$337,0),
MATCH(L$2,'Active Hour''s Dump'!$D$2:$AH$2,0)
))),"")</f>
        <v>P</v>
      </c>
      <c r="M118" s="54">
        <f>_xlfn.IFNA(IF(M$3="Productivity",
INDEX('Productivity Dump'!$E$4:$AJ$500,
MATCH($A118,'Productivity Dump'!$A$4:$A$500,0),
MATCH(M$2,'Productivity Dump'!$E$3:$AJ$3,0)
),
IF(M$3="Attendance",
INDEX('Attendance Dump'!$E$2:$AI$400,
MATCH($A118,'Attendance Dump'!$B$2:$B$400,0),
MATCH(M$2,'Attendance Dump'!$E$1:$AI$1,0)
),
INDEX('Active Hour''s Dump'!$D$3:$AH$337,
MATCH($C118,'Active Hour''s Dump'!$A$3:$A$337,0),
MATCH(M$2,'Active Hour''s Dump'!$D$2:$AH$2,0)
))),"")</f>
        <v>10.8333333333333</v>
      </c>
      <c r="N118" s="13">
        <f>_xlfn.IFNA(IF(N$3="Productivity",
INDEX('Productivity Dump'!$E$4:$AJ$500,
MATCH($A118,'Productivity Dump'!$A$4:$A$500,0),
MATCH(N$2,'Productivity Dump'!$E$3:$AJ$3,0)
),
IF(N$3="Attendance",
INDEX('Attendance Dump'!$E$2:$AI$400,
MATCH($A118,'Attendance Dump'!$B$2:$B$400,0),
MATCH(N$2,'Attendance Dump'!$E$1:$AI$1,0)
),
INDEX('Active Hour''s Dump'!$D$3:$AH$337,
MATCH($C118,'Active Hour''s Dump'!$A$3:$A$337,0),
MATCH(N$2,'Active Hour''s Dump'!$D$2:$AH$2,0)
))),"")</f>
        <v>581.47699999999998</v>
      </c>
      <c r="O118" s="13" t="str">
        <f>_xlfn.IFNA(IF(O$3="Productivity",
INDEX('Productivity Dump'!$E$4:$AJ$500,
MATCH($A118,'Productivity Dump'!$A$4:$A$500,0),
MATCH(O$2,'Productivity Dump'!$E$3:$AJ$3,0)
),
IF(O$3="Attendance",
INDEX('Attendance Dump'!$E$2:$AI$400,
MATCH($A118,'Attendance Dump'!$B$2:$B$400,0),
MATCH(O$2,'Attendance Dump'!$E$1:$AI$1,0)
),
INDEX('Active Hour''s Dump'!$D$3:$AH$337,
MATCH($C118,'Active Hour''s Dump'!$A$3:$A$337,0),
MATCH(O$2,'Active Hour''s Dump'!$D$2:$AH$2,0)
))),"")</f>
        <v>P</v>
      </c>
      <c r="P118" s="54">
        <f>_xlfn.IFNA(IF(P$3="Productivity",
INDEX('Productivity Dump'!$E$4:$AJ$500,
MATCH($A118,'Productivity Dump'!$A$4:$A$500,0),
MATCH(P$2,'Productivity Dump'!$E$3:$AJ$3,0)
),
IF(P$3="Attendance",
INDEX('Attendance Dump'!$E$2:$AI$400,
MATCH($A118,'Attendance Dump'!$B$2:$B$400,0),
MATCH(P$2,'Attendance Dump'!$E$1:$AI$1,0)
),
INDEX('Active Hour''s Dump'!$D$3:$AH$337,
MATCH($C118,'Active Hour''s Dump'!$A$3:$A$337,0),
MATCH(P$2,'Active Hour''s Dump'!$D$2:$AH$2,0)
))),"")</f>
        <v>7.0833333333333304</v>
      </c>
      <c r="Q118" s="13">
        <f>_xlfn.IFNA(IF(Q$3="Productivity",
INDEX('Productivity Dump'!$E$4:$AJ$500,
MATCH($A118,'Productivity Dump'!$A$4:$A$500,0),
MATCH(Q$2,'Productivity Dump'!$E$3:$AJ$3,0)
),
IF(Q$3="Attendance",
INDEX('Attendance Dump'!$E$2:$AI$400,
MATCH($A118,'Attendance Dump'!$B$2:$B$400,0),
MATCH(Q$2,'Attendance Dump'!$E$1:$AI$1,0)
),
INDEX('Active Hour''s Dump'!$D$3:$AH$337,
MATCH($C118,'Active Hour''s Dump'!$A$3:$A$337,0),
MATCH(Q$2,'Active Hour''s Dump'!$D$2:$AH$2,0)
))),"")</f>
        <v>0</v>
      </c>
      <c r="R118" s="13" t="str">
        <f>_xlfn.IFNA(IF(R$3="Productivity",
INDEX('Productivity Dump'!$E$4:$AJ$500,
MATCH($A118,'Productivity Dump'!$A$4:$A$500,0),
MATCH(R$2,'Productivity Dump'!$E$3:$AJ$3,0)
),
IF(R$3="Attendance",
INDEX('Attendance Dump'!$E$2:$AI$400,
MATCH($A118,'Attendance Dump'!$B$2:$B$400,0),
MATCH(R$2,'Attendance Dump'!$E$1:$AI$1,0)
),
INDEX('Active Hour''s Dump'!$D$3:$AH$337,
MATCH($C118,'Active Hour''s Dump'!$A$3:$A$337,0),
MATCH(R$2,'Active Hour''s Dump'!$D$2:$AH$2,0)
))),"")</f>
        <v>WO</v>
      </c>
      <c r="S118" s="54">
        <f>_xlfn.IFNA(IF(S$3="Productivity",
INDEX('Productivity Dump'!$E$4:$AJ$500,
MATCH($A118,'Productivity Dump'!$A$4:$A$500,0),
MATCH(S$2,'Productivity Dump'!$E$3:$AJ$3,0)
),
IF(S$3="Attendance",
INDEX('Attendance Dump'!$E$2:$AI$400,
MATCH($A118,'Attendance Dump'!$B$2:$B$400,0),
MATCH(S$2,'Attendance Dump'!$E$1:$AI$1,0)
),
INDEX('Active Hour''s Dump'!$D$3:$AH$337,
MATCH($C118,'Active Hour''s Dump'!$A$3:$A$337,0),
MATCH(S$2,'Active Hour''s Dump'!$D$2:$AH$2,0)
))),"")</f>
        <v>0</v>
      </c>
      <c r="T118" s="13">
        <f>_xlfn.IFNA(IF(T$3="Productivity",
INDEX('Productivity Dump'!$E$4:$AJ$500,
MATCH($A118,'Productivity Dump'!$A$4:$A$500,0),
MATCH(T$2,'Productivity Dump'!$E$3:$AJ$3,0)
),
IF(T$3="Attendance",
INDEX('Attendance Dump'!$E$2:$AI$400,
MATCH($A118,'Attendance Dump'!$B$2:$B$400,0),
MATCH(T$2,'Attendance Dump'!$E$1:$AI$1,0)
),
INDEX('Active Hour''s Dump'!$D$3:$AH$337,
MATCH($C118,'Active Hour''s Dump'!$A$3:$A$337,0),
MATCH(T$2,'Active Hour''s Dump'!$D$2:$AH$2,0)
))),"")</f>
        <v>458.73499999999996</v>
      </c>
      <c r="U118" s="13" t="str">
        <f>_xlfn.IFNA(IF(U$3="Productivity",
INDEX('Productivity Dump'!$E$4:$AJ$500,
MATCH($A118,'Productivity Dump'!$A$4:$A$500,0),
MATCH(U$2,'Productivity Dump'!$E$3:$AJ$3,0)
),
IF(U$3="Attendance",
INDEX('Attendance Dump'!$E$2:$AI$400,
MATCH($A118,'Attendance Dump'!$B$2:$B$400,0),
MATCH(U$2,'Attendance Dump'!$E$1:$AI$1,0)
),
INDEX('Active Hour''s Dump'!$D$3:$AH$337,
MATCH($C118,'Active Hour''s Dump'!$A$3:$A$337,0),
MATCH(U$2,'Active Hour''s Dump'!$D$2:$AH$2,0)
))),"")</f>
        <v>P</v>
      </c>
      <c r="V118" s="54">
        <f>_xlfn.IFNA(IF(V$3="Productivity",
INDEX('Productivity Dump'!$E$4:$AJ$500,
MATCH($A118,'Productivity Dump'!$A$4:$A$500,0),
MATCH(V$2,'Productivity Dump'!$E$3:$AJ$3,0)
),
IF(V$3="Attendance",
INDEX('Attendance Dump'!$E$2:$AI$400,
MATCH($A118,'Attendance Dump'!$B$2:$B$400,0),
MATCH(V$2,'Attendance Dump'!$E$1:$AI$1,0)
),
INDEX('Active Hour''s Dump'!$D$3:$AH$337,
MATCH($C118,'Active Hour''s Dump'!$A$3:$A$337,0),
MATCH(V$2,'Active Hour''s Dump'!$D$2:$AH$2,0)
))),"")</f>
        <v>5.1666666666666696</v>
      </c>
      <c r="W118" s="13">
        <f>_xlfn.IFNA(IF(W$3="Productivity",
INDEX('Productivity Dump'!$E$4:$AJ$500,
MATCH($A118,'Productivity Dump'!$A$4:$A$500,0),
MATCH(W$2,'Productivity Dump'!$E$3:$AJ$3,0)
),
IF(W$3="Attendance",
INDEX('Attendance Dump'!$E$2:$AI$400,
MATCH($A118,'Attendance Dump'!$B$2:$B$400,0),
MATCH(W$2,'Attendance Dump'!$E$1:$AI$1,0)
),
INDEX('Active Hour''s Dump'!$D$3:$AH$337,
MATCH($C118,'Active Hour''s Dump'!$A$3:$A$337,0),
MATCH(W$2,'Active Hour''s Dump'!$D$2:$AH$2,0)
))),"")</f>
        <v>950.84699999999987</v>
      </c>
      <c r="X118" s="13" t="str">
        <f>_xlfn.IFNA(IF(X$3="Productivity",
INDEX('Productivity Dump'!$E$4:$AJ$500,
MATCH($A118,'Productivity Dump'!$A$4:$A$500,0),
MATCH(X$2,'Productivity Dump'!$E$3:$AJ$3,0)
),
IF(X$3="Attendance",
INDEX('Attendance Dump'!$E$2:$AI$400,
MATCH($A118,'Attendance Dump'!$B$2:$B$400,0),
MATCH(X$2,'Attendance Dump'!$E$1:$AI$1,0)
),
INDEX('Active Hour''s Dump'!$D$3:$AH$337,
MATCH($C118,'Active Hour''s Dump'!$A$3:$A$337,0),
MATCH(X$2,'Active Hour''s Dump'!$D$2:$AH$2,0)
))),"")</f>
        <v>P</v>
      </c>
      <c r="Y118" s="54">
        <f>_xlfn.IFNA(IF(Y$3="Productivity",
INDEX('Productivity Dump'!$E$4:$AJ$500,
MATCH($A118,'Productivity Dump'!$A$4:$A$500,0),
MATCH(Y$2,'Productivity Dump'!$E$3:$AJ$3,0)
),
IF(Y$3="Attendance",
INDEX('Attendance Dump'!$E$2:$AI$400,
MATCH($A118,'Attendance Dump'!$B$2:$B$400,0),
MATCH(Y$2,'Attendance Dump'!$E$1:$AI$1,0)
),
INDEX('Active Hour''s Dump'!$D$3:$AH$337,
MATCH($C118,'Active Hour''s Dump'!$A$3:$A$337,0),
MATCH(Y$2,'Active Hour''s Dump'!$D$2:$AH$2,0)
))),"")</f>
        <v>9</v>
      </c>
      <c r="Z118" s="13">
        <f>_xlfn.IFNA(IF(Z$3="Productivity",
INDEX('Productivity Dump'!$E$4:$AJ$500,
MATCH($A118,'Productivity Dump'!$A$4:$A$500,0),
MATCH(Z$2,'Productivity Dump'!$E$3:$AJ$3,0)
),
IF(Z$3="Attendance",
INDEX('Attendance Dump'!$E$2:$AI$400,
MATCH($A118,'Attendance Dump'!$B$2:$B$400,0),
MATCH(Z$2,'Attendance Dump'!$E$1:$AI$1,0)
),
INDEX('Active Hour''s Dump'!$D$3:$AH$337,
MATCH($C118,'Active Hour''s Dump'!$A$3:$A$337,0),
MATCH(Z$2,'Active Hour''s Dump'!$D$2:$AH$2,0)
))),"")</f>
        <v>935.3839999999999</v>
      </c>
      <c r="AA118" s="13" t="str">
        <f>_xlfn.IFNA(IF(AA$3="Productivity",
INDEX('Productivity Dump'!$E$4:$AJ$500,
MATCH($A118,'Productivity Dump'!$A$4:$A$500,0),
MATCH(AA$2,'Productivity Dump'!$E$3:$AJ$3,0)
),
IF(AA$3="Attendance",
INDEX('Attendance Dump'!$E$2:$AI$400,
MATCH($A118,'Attendance Dump'!$B$2:$B$400,0),
MATCH(AA$2,'Attendance Dump'!$E$1:$AI$1,0)
),
INDEX('Active Hour''s Dump'!$D$3:$AH$337,
MATCH($C118,'Active Hour''s Dump'!$A$3:$A$337,0),
MATCH(AA$2,'Active Hour''s Dump'!$D$2:$AH$2,0)
))),"")</f>
        <v>P</v>
      </c>
      <c r="AB118" s="54">
        <f>_xlfn.IFNA(IF(AB$3="Productivity",
INDEX('Productivity Dump'!$E$4:$AJ$500,
MATCH($A118,'Productivity Dump'!$A$4:$A$500,0),
MATCH(AB$2,'Productivity Dump'!$E$3:$AJ$3,0)
),
IF(AB$3="Attendance",
INDEX('Attendance Dump'!$E$2:$AI$400,
MATCH($A118,'Attendance Dump'!$B$2:$B$400,0),
MATCH(AB$2,'Attendance Dump'!$E$1:$AI$1,0)
),
INDEX('Active Hour''s Dump'!$D$3:$AH$337,
MATCH($C118,'Active Hour''s Dump'!$A$3:$A$337,0),
MATCH(AB$2,'Active Hour''s Dump'!$D$2:$AH$2,0)
))),"")</f>
        <v>8.75</v>
      </c>
      <c r="AC118" s="13">
        <f>_xlfn.IFNA(IF(AC$3="Productivity",
INDEX('Productivity Dump'!$E$4:$AJ$500,
MATCH($A118,'Productivity Dump'!$A$4:$A$500,0),
MATCH(AC$2,'Productivity Dump'!$E$3:$AJ$3,0)
),
IF(AC$3="Attendance",
INDEX('Attendance Dump'!$E$2:$AI$400,
MATCH($A118,'Attendance Dump'!$B$2:$B$400,0),
MATCH(AC$2,'Attendance Dump'!$E$1:$AI$1,0)
),
INDEX('Active Hour''s Dump'!$D$3:$AH$337,
MATCH($C118,'Active Hour''s Dump'!$A$3:$A$337,0),
MATCH(AC$2,'Active Hour''s Dump'!$D$2:$AH$2,0)
))),"")</f>
        <v>917.83199999999988</v>
      </c>
      <c r="AD118" s="13" t="str">
        <f>_xlfn.IFNA(IF(AD$3="Productivity",
INDEX('Productivity Dump'!$E$4:$AJ$500,
MATCH($A118,'Productivity Dump'!$A$4:$A$500,0),
MATCH(AD$2,'Productivity Dump'!$E$3:$AJ$3,0)
),
IF(AD$3="Attendance",
INDEX('Attendance Dump'!$E$2:$AI$400,
MATCH($A118,'Attendance Dump'!$B$2:$B$400,0),
MATCH(AD$2,'Attendance Dump'!$E$1:$AI$1,0)
),
INDEX('Active Hour''s Dump'!$D$3:$AH$337,
MATCH($C118,'Active Hour''s Dump'!$A$3:$A$337,0),
MATCH(AD$2,'Active Hour''s Dump'!$D$2:$AH$2,0)
))),"")</f>
        <v>P</v>
      </c>
      <c r="AE118" s="54">
        <f>_xlfn.IFNA(IF(AE$3="Productivity",
INDEX('Productivity Dump'!$E$4:$AJ$500,
MATCH($A118,'Productivity Dump'!$A$4:$A$500,0),
MATCH(AE$2,'Productivity Dump'!$E$3:$AJ$3,0)
),
IF(AE$3="Attendance",
INDEX('Attendance Dump'!$E$2:$AI$400,
MATCH($A118,'Attendance Dump'!$B$2:$B$400,0),
MATCH(AE$2,'Attendance Dump'!$E$1:$AI$1,0)
),
INDEX('Active Hour''s Dump'!$D$3:$AH$337,
MATCH($C118,'Active Hour''s Dump'!$A$3:$A$337,0),
MATCH(AE$2,'Active Hour''s Dump'!$D$2:$AH$2,0)
))),"")</f>
        <v>10.5</v>
      </c>
      <c r="AF118" s="13">
        <f>_xlfn.IFNA(IF(AF$3="Productivity",
INDEX('Productivity Dump'!$E$4:$AJ$500,
MATCH($A118,'Productivity Dump'!$A$4:$A$500,0),
MATCH(AF$2,'Productivity Dump'!$E$3:$AJ$3,0)
),
IF(AF$3="Attendance",
INDEX('Attendance Dump'!$E$2:$AI$400,
MATCH($A118,'Attendance Dump'!$B$2:$B$400,0),
MATCH(AF$2,'Attendance Dump'!$E$1:$AI$1,0)
),
INDEX('Active Hour''s Dump'!$D$3:$AH$337,
MATCH($C118,'Active Hour''s Dump'!$A$3:$A$337,0),
MATCH(AF$2,'Active Hour''s Dump'!$D$2:$AH$2,0)
))),"")</f>
        <v>907.43500000000006</v>
      </c>
      <c r="AG118" s="13" t="str">
        <f>_xlfn.IFNA(IF(AG$3="Productivity",
INDEX('Productivity Dump'!$E$4:$AJ$500,
MATCH($A118,'Productivity Dump'!$A$4:$A$500,0),
MATCH(AG$2,'Productivity Dump'!$E$3:$AJ$3,0)
),
IF(AG$3="Attendance",
INDEX('Attendance Dump'!$E$2:$AI$400,
MATCH($A118,'Attendance Dump'!$B$2:$B$400,0),
MATCH(AG$2,'Attendance Dump'!$E$1:$AI$1,0)
),
INDEX('Active Hour''s Dump'!$D$3:$AH$337,
MATCH($C118,'Active Hour''s Dump'!$A$3:$A$337,0),
MATCH(AG$2,'Active Hour''s Dump'!$D$2:$AH$2,0)
))),"")</f>
        <v>P</v>
      </c>
      <c r="AH118" s="54">
        <f>_xlfn.IFNA(IF(AH$3="Productivity",
INDEX('Productivity Dump'!$E$4:$AJ$500,
MATCH($A118,'Productivity Dump'!$A$4:$A$500,0),
MATCH(AH$2,'Productivity Dump'!$E$3:$AJ$3,0)
),
IF(AH$3="Attendance",
INDEX('Attendance Dump'!$E$2:$AI$400,
MATCH($A118,'Attendance Dump'!$B$2:$B$400,0),
MATCH(AH$2,'Attendance Dump'!$E$1:$AI$1,0)
),
INDEX('Active Hour''s Dump'!$D$3:$AH$337,
MATCH($C118,'Active Hour''s Dump'!$A$3:$A$337,0),
MATCH(AH$2,'Active Hour''s Dump'!$D$2:$AH$2,0)
))),"")</f>
        <v>9.25</v>
      </c>
      <c r="AI118" s="13">
        <f>_xlfn.IFNA(IF(AI$3="Productivity",
INDEX('Productivity Dump'!$E$4:$AJ$500,
MATCH($A118,'Productivity Dump'!$A$4:$A$500,0),
MATCH(AI$2,'Productivity Dump'!$E$3:$AJ$3,0)
),
IF(AI$3="Attendance",
INDEX('Attendance Dump'!$E$2:$AI$400,
MATCH($A118,'Attendance Dump'!$B$2:$B$400,0),
MATCH(AI$2,'Attendance Dump'!$E$1:$AI$1,0)
),
INDEX('Active Hour''s Dump'!$D$3:$AH$337,
MATCH($C118,'Active Hour''s Dump'!$A$3:$A$337,0),
MATCH(AI$2,'Active Hour''s Dump'!$D$2:$AH$2,0)
))),"")</f>
        <v>584.63800000000003</v>
      </c>
      <c r="AJ118" s="13" t="str">
        <f>_xlfn.IFNA(IF(AJ$3="Productivity",
INDEX('Productivity Dump'!$E$4:$AJ$500,
MATCH($A118,'Productivity Dump'!$A$4:$A$500,0),
MATCH(AJ$2,'Productivity Dump'!$E$3:$AJ$3,0)
),
IF(AJ$3="Attendance",
INDEX('Attendance Dump'!$E$2:$AI$400,
MATCH($A118,'Attendance Dump'!$B$2:$B$400,0),
MATCH(AJ$2,'Attendance Dump'!$E$1:$AI$1,0)
),
INDEX('Active Hour''s Dump'!$D$3:$AH$337,
MATCH($C118,'Active Hour''s Dump'!$A$3:$A$337,0),
MATCH(AJ$2,'Active Hour''s Dump'!$D$2:$AH$2,0)
))),"")</f>
        <v>P</v>
      </c>
      <c r="AK118" s="54">
        <f>_xlfn.IFNA(IF(AK$3="Productivity",
INDEX('Productivity Dump'!$E$4:$AJ$500,
MATCH($A118,'Productivity Dump'!$A$4:$A$500,0),
MATCH(AK$2,'Productivity Dump'!$E$3:$AJ$3,0)
),
IF(AK$3="Attendance",
INDEX('Attendance Dump'!$E$2:$AI$400,
MATCH($A118,'Attendance Dump'!$B$2:$B$400,0),
MATCH(AK$2,'Attendance Dump'!$E$1:$AI$1,0)
),
INDEX('Active Hour''s Dump'!$D$3:$AH$337,
MATCH($C118,'Active Hour''s Dump'!$A$3:$A$337,0),
MATCH(AK$2,'Active Hour''s Dump'!$D$2:$AH$2,0)
))),"")</f>
        <v>6.75</v>
      </c>
      <c r="AL118" s="13">
        <f>_xlfn.IFNA(IF(AL$3="Productivity",
INDEX('Productivity Dump'!$E$4:$AJ$500,
MATCH($A118,'Productivity Dump'!$A$4:$A$500,0),
MATCH(AL$2,'Productivity Dump'!$E$3:$AJ$3,0)
),
IF(AL$3="Attendance",
INDEX('Attendance Dump'!$E$2:$AI$400,
MATCH($A118,'Attendance Dump'!$B$2:$B$400,0),
MATCH(AL$2,'Attendance Dump'!$E$1:$AI$1,0)
),
INDEX('Active Hour''s Dump'!$D$3:$AH$337,
MATCH($C118,'Active Hour''s Dump'!$A$3:$A$337,0),
MATCH(AL$2,'Active Hour''s Dump'!$D$2:$AH$2,0)
))),"")</f>
        <v>0</v>
      </c>
      <c r="AM118" s="13" t="str">
        <f>_xlfn.IFNA(IF(AM$3="Productivity",
INDEX('Productivity Dump'!$E$4:$AJ$500,
MATCH($A118,'Productivity Dump'!$A$4:$A$500,0),
MATCH(AM$2,'Productivity Dump'!$E$3:$AJ$3,0)
),
IF(AM$3="Attendance",
INDEX('Attendance Dump'!$E$2:$AI$400,
MATCH($A118,'Attendance Dump'!$B$2:$B$400,0),
MATCH(AM$2,'Attendance Dump'!$E$1:$AI$1,0)
),
INDEX('Active Hour''s Dump'!$D$3:$AH$337,
MATCH($C118,'Active Hour''s Dump'!$A$3:$A$337,0),
MATCH(AM$2,'Active Hour''s Dump'!$D$2:$AH$2,0)
))),"")</f>
        <v>WO</v>
      </c>
      <c r="AN118" s="54">
        <f>_xlfn.IFNA(IF(AN$3="Productivity",
INDEX('Productivity Dump'!$E$4:$AJ$500,
MATCH($A118,'Productivity Dump'!$A$4:$A$500,0),
MATCH(AN$2,'Productivity Dump'!$E$3:$AJ$3,0)
),
IF(AN$3="Attendance",
INDEX('Attendance Dump'!$E$2:$AI$400,
MATCH($A118,'Attendance Dump'!$B$2:$B$400,0),
MATCH(AN$2,'Attendance Dump'!$E$1:$AI$1,0)
),
INDEX('Active Hour''s Dump'!$D$3:$AH$337,
MATCH($C118,'Active Hour''s Dump'!$A$3:$A$337,0),
MATCH(AN$2,'Active Hour''s Dump'!$D$2:$AH$2,0)
))),"")</f>
        <v>0</v>
      </c>
      <c r="AO118" s="13">
        <f>_xlfn.IFNA(IF(AO$3="Productivity",
INDEX('Productivity Dump'!$E$4:$AJ$500,
MATCH($A118,'Productivity Dump'!$A$4:$A$500,0),
MATCH(AO$2,'Productivity Dump'!$E$3:$AJ$3,0)
),
IF(AO$3="Attendance",
INDEX('Attendance Dump'!$E$2:$AI$400,
MATCH($A118,'Attendance Dump'!$B$2:$B$400,0),
MATCH(AO$2,'Attendance Dump'!$E$1:$AI$1,0)
),
INDEX('Active Hour''s Dump'!$D$3:$AH$337,
MATCH($C118,'Active Hour''s Dump'!$A$3:$A$337,0),
MATCH(AO$2,'Active Hour''s Dump'!$D$2:$AH$2,0)
))),"")</f>
        <v>320.84900000000005</v>
      </c>
      <c r="AP118" s="13" t="str">
        <f>_xlfn.IFNA(IF(AP$3="Productivity",
INDEX('Productivity Dump'!$E$4:$AJ$500,
MATCH($A118,'Productivity Dump'!$A$4:$A$500,0),
MATCH(AP$2,'Productivity Dump'!$E$3:$AJ$3,0)
),
IF(AP$3="Attendance",
INDEX('Attendance Dump'!$E$2:$AI$400,
MATCH($A118,'Attendance Dump'!$B$2:$B$400,0),
MATCH(AP$2,'Attendance Dump'!$E$1:$AI$1,0)
),
INDEX('Active Hour''s Dump'!$D$3:$AH$337,
MATCH($C118,'Active Hour''s Dump'!$A$3:$A$337,0),
MATCH(AP$2,'Active Hour''s Dump'!$D$2:$AH$2,0)
))),"")</f>
        <v>P</v>
      </c>
      <c r="AQ118" s="54">
        <f>_xlfn.IFNA(IF(AQ$3="Productivity",
INDEX('Productivity Dump'!$E$4:$AJ$500,
MATCH($A118,'Productivity Dump'!$A$4:$A$500,0),
MATCH(AQ$2,'Productivity Dump'!$E$3:$AJ$3,0)
),
IF(AQ$3="Attendance",
INDEX('Attendance Dump'!$E$2:$AI$400,
MATCH($A118,'Attendance Dump'!$B$2:$B$400,0),
MATCH(AQ$2,'Attendance Dump'!$E$1:$AI$1,0)
),
INDEX('Active Hour''s Dump'!$D$3:$AH$337,
MATCH($C118,'Active Hour''s Dump'!$A$3:$A$337,0),
MATCH(AQ$2,'Active Hour''s Dump'!$D$2:$AH$2,0)
))),"")</f>
        <v>3.6666666666666701</v>
      </c>
      <c r="AR118" s="13">
        <f>_xlfn.IFNA(IF(AR$3="Productivity",
INDEX('Productivity Dump'!$E$4:$AJ$500,
MATCH($A118,'Productivity Dump'!$A$4:$A$500,0),
MATCH(AR$2,'Productivity Dump'!$E$3:$AJ$3,0)
),
IF(AR$3="Attendance",
INDEX('Attendance Dump'!$E$2:$AI$400,
MATCH($A118,'Attendance Dump'!$B$2:$B$400,0),
MATCH(AR$2,'Attendance Dump'!$E$1:$AI$1,0)
),
INDEX('Active Hour''s Dump'!$D$3:$AH$337,
MATCH($C118,'Active Hour''s Dump'!$A$3:$A$337,0),
MATCH(AR$2,'Active Hour''s Dump'!$D$2:$AH$2,0)
))),"")</f>
        <v>930.40499999999986</v>
      </c>
      <c r="AS118" s="13" t="str">
        <f>_xlfn.IFNA(IF(AS$3="Productivity",
INDEX('Productivity Dump'!$E$4:$AJ$500,
MATCH($A118,'Productivity Dump'!$A$4:$A$500,0),
MATCH(AS$2,'Productivity Dump'!$E$3:$AJ$3,0)
),
IF(AS$3="Attendance",
INDEX('Attendance Dump'!$E$2:$AI$400,
MATCH($A118,'Attendance Dump'!$B$2:$B$400,0),
MATCH(AS$2,'Attendance Dump'!$E$1:$AI$1,0)
),
INDEX('Active Hour''s Dump'!$D$3:$AH$337,
MATCH($C118,'Active Hour''s Dump'!$A$3:$A$337,0),
MATCH(AS$2,'Active Hour''s Dump'!$D$2:$AH$2,0)
))),"")</f>
        <v>P</v>
      </c>
      <c r="AT118" s="54">
        <f>_xlfn.IFNA(IF(AT$3="Productivity",
INDEX('Productivity Dump'!$E$4:$AJ$500,
MATCH($A118,'Productivity Dump'!$A$4:$A$500,0),
MATCH(AT$2,'Productivity Dump'!$E$3:$AJ$3,0)
),
IF(AT$3="Attendance",
INDEX('Attendance Dump'!$E$2:$AI$400,
MATCH($A118,'Attendance Dump'!$B$2:$B$400,0),
MATCH(AT$2,'Attendance Dump'!$E$1:$AI$1,0)
),
INDEX('Active Hour''s Dump'!$D$3:$AH$337,
MATCH($C118,'Active Hour''s Dump'!$A$3:$A$337,0),
MATCH(AT$2,'Active Hour''s Dump'!$D$2:$AH$2,0)
))),"")</f>
        <v>9.3333333333333304</v>
      </c>
      <c r="AU118" s="13">
        <f>_xlfn.IFNA(IF(AU$3="Productivity",
INDEX('Productivity Dump'!$E$4:$AJ$500,
MATCH($A118,'Productivity Dump'!$A$4:$A$500,0),
MATCH(AU$2,'Productivity Dump'!$E$3:$AJ$3,0)
),
IF(AU$3="Attendance",
INDEX('Attendance Dump'!$E$2:$AI$400,
MATCH($A118,'Attendance Dump'!$B$2:$B$400,0),
MATCH(AU$2,'Attendance Dump'!$E$1:$AI$1,0)
),
INDEX('Active Hour''s Dump'!$D$3:$AH$337,
MATCH($C118,'Active Hour''s Dump'!$A$3:$A$337,0),
MATCH(AU$2,'Active Hour''s Dump'!$D$2:$AH$2,0)
))),"")</f>
        <v>910.54099999999983</v>
      </c>
      <c r="AV118" s="13" t="str">
        <f>_xlfn.IFNA(IF(AV$3="Productivity",
INDEX('Productivity Dump'!$E$4:$AJ$500,
MATCH($A118,'Productivity Dump'!$A$4:$A$500,0),
MATCH(AV$2,'Productivity Dump'!$E$3:$AJ$3,0)
),
IF(AV$3="Attendance",
INDEX('Attendance Dump'!$E$2:$AI$400,
MATCH($A118,'Attendance Dump'!$B$2:$B$400,0),
MATCH(AV$2,'Attendance Dump'!$E$1:$AI$1,0)
),
INDEX('Active Hour''s Dump'!$D$3:$AH$337,
MATCH($C118,'Active Hour''s Dump'!$A$3:$A$337,0),
MATCH(AV$2,'Active Hour''s Dump'!$D$2:$AH$2,0)
))),"")</f>
        <v>P</v>
      </c>
      <c r="AW118" s="54">
        <f>_xlfn.IFNA(IF(AW$3="Productivity",
INDEX('Productivity Dump'!$E$4:$AJ$500,
MATCH($A118,'Productivity Dump'!$A$4:$A$500,0),
MATCH(AW$2,'Productivity Dump'!$E$3:$AJ$3,0)
),
IF(AW$3="Attendance",
INDEX('Attendance Dump'!$E$2:$AI$400,
MATCH($A118,'Attendance Dump'!$B$2:$B$400,0),
MATCH(AW$2,'Attendance Dump'!$E$1:$AI$1,0)
),
INDEX('Active Hour''s Dump'!$D$3:$AH$337,
MATCH($C118,'Active Hour''s Dump'!$A$3:$A$337,0),
MATCH(AW$2,'Active Hour''s Dump'!$D$2:$AH$2,0)
))),"")</f>
        <v>9.5</v>
      </c>
      <c r="AX118" s="13">
        <f>_xlfn.IFNA(IF(AX$3="Productivity",
INDEX('Productivity Dump'!$E$4:$AJ$500,
MATCH($A118,'Productivity Dump'!$A$4:$A$500,0),
MATCH(AX$2,'Productivity Dump'!$E$3:$AJ$3,0)
),
IF(AX$3="Attendance",
INDEX('Attendance Dump'!$E$2:$AI$400,
MATCH($A118,'Attendance Dump'!$B$2:$B$400,0),
MATCH(AX$2,'Attendance Dump'!$E$1:$AI$1,0)
),
INDEX('Active Hour''s Dump'!$D$3:$AH$337,
MATCH($C118,'Active Hour''s Dump'!$A$3:$A$337,0),
MATCH(AX$2,'Active Hour''s Dump'!$D$2:$AH$2,0)
))),"")</f>
        <v>929.64700000000005</v>
      </c>
      <c r="AY118" s="13" t="str">
        <f>_xlfn.IFNA(IF(AY$3="Productivity",
INDEX('Productivity Dump'!$E$4:$AJ$500,
MATCH($A118,'Productivity Dump'!$A$4:$A$500,0),
MATCH(AY$2,'Productivity Dump'!$E$3:$AJ$3,0)
),
IF(AY$3="Attendance",
INDEX('Attendance Dump'!$E$2:$AI$400,
MATCH($A118,'Attendance Dump'!$B$2:$B$400,0),
MATCH(AY$2,'Attendance Dump'!$E$1:$AI$1,0)
),
INDEX('Active Hour''s Dump'!$D$3:$AH$337,
MATCH($C118,'Active Hour''s Dump'!$A$3:$A$337,0),
MATCH(AY$2,'Active Hour''s Dump'!$D$2:$AH$2,0)
))),"")</f>
        <v>P</v>
      </c>
      <c r="AZ118" s="54">
        <f>_xlfn.IFNA(IF(AZ$3="Productivity",
INDEX('Productivity Dump'!$E$4:$AJ$500,
MATCH($A118,'Productivity Dump'!$A$4:$A$500,0),
MATCH(AZ$2,'Productivity Dump'!$E$3:$AJ$3,0)
),
IF(AZ$3="Attendance",
INDEX('Attendance Dump'!$E$2:$AI$400,
MATCH($A118,'Attendance Dump'!$B$2:$B$400,0),
MATCH(AZ$2,'Attendance Dump'!$E$1:$AI$1,0)
),
INDEX('Active Hour''s Dump'!$D$3:$AH$337,
MATCH($C118,'Active Hour''s Dump'!$A$3:$A$337,0),
MATCH(AZ$2,'Active Hour''s Dump'!$D$2:$AH$2,0)
))),"")</f>
        <v>9.5833333333333304</v>
      </c>
      <c r="BA118" s="13">
        <f>_xlfn.IFNA(IF(BA$3="Productivity",
INDEX('Productivity Dump'!$E$4:$AJ$500,
MATCH($A118,'Productivity Dump'!$A$4:$A$500,0),
MATCH(BA$2,'Productivity Dump'!$E$3:$AJ$3,0)
),
IF(BA$3="Attendance",
INDEX('Attendance Dump'!$E$2:$AI$400,
MATCH($A118,'Attendance Dump'!$B$2:$B$400,0),
MATCH(BA$2,'Attendance Dump'!$E$1:$AI$1,0)
),
INDEX('Active Hour''s Dump'!$D$3:$AH$337,
MATCH($C118,'Active Hour''s Dump'!$A$3:$A$337,0),
MATCH(BA$2,'Active Hour''s Dump'!$D$2:$AH$2,0)
))),"")</f>
        <v>949.41100000000006</v>
      </c>
      <c r="BB118" s="13" t="str">
        <f>_xlfn.IFNA(IF(BB$3="Productivity",
INDEX('Productivity Dump'!$E$4:$AJ$500,
MATCH($A118,'Productivity Dump'!$A$4:$A$500,0),
MATCH(BB$2,'Productivity Dump'!$E$3:$AJ$3,0)
),
IF(BB$3="Attendance",
INDEX('Attendance Dump'!$E$2:$AI$400,
MATCH($A118,'Attendance Dump'!$B$2:$B$400,0),
MATCH(BB$2,'Attendance Dump'!$E$1:$AI$1,0)
),
INDEX('Active Hour''s Dump'!$D$3:$AH$337,
MATCH($C118,'Active Hour''s Dump'!$A$3:$A$337,0),
MATCH(BB$2,'Active Hour''s Dump'!$D$2:$AH$2,0)
))),"")</f>
        <v>P</v>
      </c>
      <c r="BC118" s="54">
        <f>_xlfn.IFNA(IF(BC$3="Productivity",
INDEX('Productivity Dump'!$E$4:$AJ$500,
MATCH($A118,'Productivity Dump'!$A$4:$A$500,0),
MATCH(BC$2,'Productivity Dump'!$E$3:$AJ$3,0)
),
IF(BC$3="Attendance",
INDEX('Attendance Dump'!$E$2:$AI$400,
MATCH($A118,'Attendance Dump'!$B$2:$B$400,0),
MATCH(BC$2,'Attendance Dump'!$E$1:$AI$1,0)
),
INDEX('Active Hour''s Dump'!$D$3:$AH$337,
MATCH($C118,'Active Hour''s Dump'!$A$3:$A$337,0),
MATCH(BC$2,'Active Hour''s Dump'!$D$2:$AH$2,0)
))),"")</f>
        <v>9.5833333333333304</v>
      </c>
      <c r="BD118" s="13">
        <f>_xlfn.IFNA(IF(BD$3="Productivity",
INDEX('Productivity Dump'!$E$4:$AJ$500,
MATCH($A118,'Productivity Dump'!$A$4:$A$500,0),
MATCH(BD$2,'Productivity Dump'!$E$3:$AJ$3,0)
),
IF(BD$3="Attendance",
INDEX('Attendance Dump'!$E$2:$AI$400,
MATCH($A118,'Attendance Dump'!$B$2:$B$400,0),
MATCH(BD$2,'Attendance Dump'!$E$1:$AI$1,0)
),
INDEX('Active Hour''s Dump'!$D$3:$AH$337,
MATCH($C118,'Active Hour''s Dump'!$A$3:$A$337,0),
MATCH(BD$2,'Active Hour''s Dump'!$D$2:$AH$2,0)
))),"")</f>
        <v>418.90899999999999</v>
      </c>
      <c r="BE118" s="13" t="str">
        <f>_xlfn.IFNA(IF(BE$3="Productivity",
INDEX('Productivity Dump'!$E$4:$AJ$500,
MATCH($A118,'Productivity Dump'!$A$4:$A$500,0),
MATCH(BE$2,'Productivity Dump'!$E$3:$AJ$3,0)
),
IF(BE$3="Attendance",
INDEX('Attendance Dump'!$E$2:$AI$400,
MATCH($A118,'Attendance Dump'!$B$2:$B$400,0),
MATCH(BE$2,'Attendance Dump'!$E$1:$AI$1,0)
),
INDEX('Active Hour''s Dump'!$D$3:$AH$337,
MATCH($C118,'Active Hour''s Dump'!$A$3:$A$337,0),
MATCH(BE$2,'Active Hour''s Dump'!$D$2:$AH$2,0)
))),"")</f>
        <v>P</v>
      </c>
      <c r="BF118" s="54">
        <f>_xlfn.IFNA(IF(BF$3="Productivity",
INDEX('Productivity Dump'!$E$4:$AJ$500,
MATCH($A118,'Productivity Dump'!$A$4:$A$500,0),
MATCH(BF$2,'Productivity Dump'!$E$3:$AJ$3,0)
),
IF(BF$3="Attendance",
INDEX('Attendance Dump'!$E$2:$AI$400,
MATCH($A118,'Attendance Dump'!$B$2:$B$400,0),
MATCH(BF$2,'Attendance Dump'!$E$1:$AI$1,0)
),
INDEX('Active Hour''s Dump'!$D$3:$AH$337,
MATCH($C118,'Active Hour''s Dump'!$A$3:$A$337,0),
MATCH(BF$2,'Active Hour''s Dump'!$D$2:$AH$2,0)
))),"")</f>
        <v>5.5833333333333304</v>
      </c>
      <c r="BG118" s="13">
        <f>_xlfn.IFNA(IF(BG$3="Productivity",
INDEX('Productivity Dump'!$E$4:$AJ$500,
MATCH($A118,'Productivity Dump'!$A$4:$A$500,0),
MATCH(BG$2,'Productivity Dump'!$E$3:$AJ$3,0)
),
IF(BG$3="Attendance",
INDEX('Attendance Dump'!$E$2:$AI$400,
MATCH($A118,'Attendance Dump'!$B$2:$B$400,0),
MATCH(BG$2,'Attendance Dump'!$E$1:$AI$1,0)
),
INDEX('Active Hour''s Dump'!$D$3:$AH$337,
MATCH($C118,'Active Hour''s Dump'!$A$3:$A$337,0),
MATCH(BG$2,'Active Hour''s Dump'!$D$2:$AH$2,0)
))),"")</f>
        <v>0</v>
      </c>
      <c r="BH118" s="13" t="str">
        <f>_xlfn.IFNA(IF(BH$3="Productivity",
INDEX('Productivity Dump'!$E$4:$AJ$500,
MATCH($A118,'Productivity Dump'!$A$4:$A$500,0),
MATCH(BH$2,'Productivity Dump'!$E$3:$AJ$3,0)
),
IF(BH$3="Attendance",
INDEX('Attendance Dump'!$E$2:$AI$400,
MATCH($A118,'Attendance Dump'!$B$2:$B$400,0),
MATCH(BH$2,'Attendance Dump'!$E$1:$AI$1,0)
),
INDEX('Active Hour''s Dump'!$D$3:$AH$337,
MATCH($C118,'Active Hour''s Dump'!$A$3:$A$337,0),
MATCH(BH$2,'Active Hour''s Dump'!$D$2:$AH$2,0)
))),"")</f>
        <v>WO</v>
      </c>
      <c r="BI118" s="54">
        <f>_xlfn.IFNA(IF(BI$3="Productivity",
INDEX('Productivity Dump'!$E$4:$AJ$500,
MATCH($A118,'Productivity Dump'!$A$4:$A$500,0),
MATCH(BI$2,'Productivity Dump'!$E$3:$AJ$3,0)
),
IF(BI$3="Attendance",
INDEX('Attendance Dump'!$E$2:$AI$400,
MATCH($A118,'Attendance Dump'!$B$2:$B$400,0),
MATCH(BI$2,'Attendance Dump'!$E$1:$AI$1,0)
),
INDEX('Active Hour''s Dump'!$D$3:$AH$337,
MATCH($C118,'Active Hour''s Dump'!$A$3:$A$337,0),
MATCH(BI$2,'Active Hour''s Dump'!$D$2:$AH$2,0)
))),"")</f>
        <v>0</v>
      </c>
      <c r="BJ118" s="13">
        <f>_xlfn.IFNA(IF(BJ$3="Productivity",
INDEX('Productivity Dump'!$E$4:$AJ$500,
MATCH($A118,'Productivity Dump'!$A$4:$A$500,0),
MATCH(BJ$2,'Productivity Dump'!$E$3:$AJ$3,0)
),
IF(BJ$3="Attendance",
INDEX('Attendance Dump'!$E$2:$AI$400,
MATCH($A118,'Attendance Dump'!$B$2:$B$400,0),
MATCH(BJ$2,'Attendance Dump'!$E$1:$AI$1,0)
),
INDEX('Active Hour''s Dump'!$D$3:$AH$337,
MATCH($C118,'Active Hour''s Dump'!$A$3:$A$337,0),
MATCH(BJ$2,'Active Hour''s Dump'!$D$2:$AH$2,0)
))),"")</f>
        <v>451.15500000000003</v>
      </c>
      <c r="BK118" s="13" t="str">
        <f>_xlfn.IFNA(IF(BK$3="Productivity",
INDEX('Productivity Dump'!$E$4:$AJ$500,
MATCH($A118,'Productivity Dump'!$A$4:$A$500,0),
MATCH(BK$2,'Productivity Dump'!$E$3:$AJ$3,0)
),
IF(BK$3="Attendance",
INDEX('Attendance Dump'!$E$2:$AI$400,
MATCH($A118,'Attendance Dump'!$B$2:$B$400,0),
MATCH(BK$2,'Attendance Dump'!$E$1:$AI$1,0)
),
INDEX('Active Hour''s Dump'!$D$3:$AH$337,
MATCH($C118,'Active Hour''s Dump'!$A$3:$A$337,0),
MATCH(BK$2,'Active Hour''s Dump'!$D$2:$AH$2,0)
))),"")</f>
        <v>P</v>
      </c>
      <c r="BL118" s="54">
        <f>_xlfn.IFNA(IF(BL$3="Productivity",
INDEX('Productivity Dump'!$E$4:$AJ$500,
MATCH($A118,'Productivity Dump'!$A$4:$A$500,0),
MATCH(BL$2,'Productivity Dump'!$E$3:$AJ$3,0)
),
IF(BL$3="Attendance",
INDEX('Attendance Dump'!$E$2:$AI$400,
MATCH($A118,'Attendance Dump'!$B$2:$B$400,0),
MATCH(BL$2,'Attendance Dump'!$E$1:$AI$1,0)
),
INDEX('Active Hour''s Dump'!$D$3:$AH$337,
MATCH($C118,'Active Hour''s Dump'!$A$3:$A$337,0),
MATCH(BL$2,'Active Hour''s Dump'!$D$2:$AH$2,0)
))),"")</f>
        <v>6.3333333333333304</v>
      </c>
      <c r="BM118" s="13">
        <f>_xlfn.IFNA(IF(BM$3="Productivity",
INDEX('Productivity Dump'!$E$4:$AJ$500,
MATCH($A118,'Productivity Dump'!$A$4:$A$500,0),
MATCH(BM$2,'Productivity Dump'!$E$3:$AJ$3,0)
),
IF(BM$3="Attendance",
INDEX('Attendance Dump'!$E$2:$AI$400,
MATCH($A118,'Attendance Dump'!$B$2:$B$400,0),
MATCH(BM$2,'Attendance Dump'!$E$1:$AI$1,0)
),
INDEX('Active Hour''s Dump'!$D$3:$AH$337,
MATCH($C118,'Active Hour''s Dump'!$A$3:$A$337,0),
MATCH(BM$2,'Active Hour''s Dump'!$D$2:$AH$2,0)
))),"")</f>
        <v>1004.5540000000002</v>
      </c>
      <c r="BN118" s="13" t="str">
        <f>_xlfn.IFNA(IF(BN$3="Productivity",
INDEX('Productivity Dump'!$E$4:$AJ$500,
MATCH($A118,'Productivity Dump'!$A$4:$A$500,0),
MATCH(BN$2,'Productivity Dump'!$E$3:$AJ$3,0)
),
IF(BN$3="Attendance",
INDEX('Attendance Dump'!$E$2:$AI$400,
MATCH($A118,'Attendance Dump'!$B$2:$B$400,0),
MATCH(BN$2,'Attendance Dump'!$E$1:$AI$1,0)
),
INDEX('Active Hour''s Dump'!$D$3:$AH$337,
MATCH($C118,'Active Hour''s Dump'!$A$3:$A$337,0),
MATCH(BN$2,'Active Hour''s Dump'!$D$2:$AH$2,0)
))),"")</f>
        <v>P</v>
      </c>
      <c r="BO118" s="54">
        <f>_xlfn.IFNA(IF(BO$3="Productivity",
INDEX('Productivity Dump'!$E$4:$AJ$500,
MATCH($A118,'Productivity Dump'!$A$4:$A$500,0),
MATCH(BO$2,'Productivity Dump'!$E$3:$AJ$3,0)
),
IF(BO$3="Attendance",
INDEX('Attendance Dump'!$E$2:$AI$400,
MATCH($A118,'Attendance Dump'!$B$2:$B$400,0),
MATCH(BO$2,'Attendance Dump'!$E$1:$AI$1,0)
),
INDEX('Active Hour''s Dump'!$D$3:$AH$337,
MATCH($C118,'Active Hour''s Dump'!$A$3:$A$337,0),
MATCH(BO$2,'Active Hour''s Dump'!$D$2:$AH$2,0)
))),"")</f>
        <v>10.6666666666667</v>
      </c>
      <c r="BP118" s="13">
        <f>_xlfn.IFNA(IF(BP$3="Productivity",
INDEX('Productivity Dump'!$E$4:$AJ$500,
MATCH($A118,'Productivity Dump'!$A$4:$A$500,0),
MATCH(BP$2,'Productivity Dump'!$E$3:$AJ$3,0)
),
IF(BP$3="Attendance",
INDEX('Attendance Dump'!$E$2:$AI$400,
MATCH($A118,'Attendance Dump'!$B$2:$B$400,0),
MATCH(BP$2,'Attendance Dump'!$E$1:$AI$1,0)
),
INDEX('Active Hour''s Dump'!$D$3:$AH$337,
MATCH($C118,'Active Hour''s Dump'!$A$3:$A$337,0),
MATCH(BP$2,'Active Hour''s Dump'!$D$2:$AH$2,0)
))),"")</f>
        <v>923.16799999999978</v>
      </c>
      <c r="BQ118" s="13" t="str">
        <f>_xlfn.IFNA(IF(BQ$3="Productivity",
INDEX('Productivity Dump'!$E$4:$AJ$500,
MATCH($A118,'Productivity Dump'!$A$4:$A$500,0),
MATCH(BQ$2,'Productivity Dump'!$E$3:$AJ$3,0)
),
IF(BQ$3="Attendance",
INDEX('Attendance Dump'!$E$2:$AI$400,
MATCH($A118,'Attendance Dump'!$B$2:$B$400,0),
MATCH(BQ$2,'Attendance Dump'!$E$1:$AI$1,0)
),
INDEX('Active Hour''s Dump'!$D$3:$AH$337,
MATCH($C118,'Active Hour''s Dump'!$A$3:$A$337,0),
MATCH(BQ$2,'Active Hour''s Dump'!$D$2:$AH$2,0)
))),"")</f>
        <v>P</v>
      </c>
      <c r="BR118" s="54">
        <f>_xlfn.IFNA(IF(BR$3="Productivity",
INDEX('Productivity Dump'!$E$4:$AJ$500,
MATCH($A118,'Productivity Dump'!$A$4:$A$500,0),
MATCH(BR$2,'Productivity Dump'!$E$3:$AJ$3,0)
),
IF(BR$3="Attendance",
INDEX('Attendance Dump'!$E$2:$AI$400,
MATCH($A118,'Attendance Dump'!$B$2:$B$400,0),
MATCH(BR$2,'Attendance Dump'!$E$1:$AI$1,0)
),
INDEX('Active Hour''s Dump'!$D$3:$AH$337,
MATCH($C118,'Active Hour''s Dump'!$A$3:$A$337,0),
MATCH(BR$2,'Active Hour''s Dump'!$D$2:$AH$2,0)
))),"")</f>
        <v>10.6666666666667</v>
      </c>
      <c r="BS118" s="13">
        <f>_xlfn.IFNA(IF(BS$3="Productivity",
INDEX('Productivity Dump'!$E$4:$AJ$500,
MATCH($A118,'Productivity Dump'!$A$4:$A$500,0),
MATCH(BS$2,'Productivity Dump'!$E$3:$AJ$3,0)
),
IF(BS$3="Attendance",
INDEX('Attendance Dump'!$E$2:$AI$400,
MATCH($A118,'Attendance Dump'!$B$2:$B$400,0),
MATCH(BS$2,'Attendance Dump'!$E$1:$AI$1,0)
),
INDEX('Active Hour''s Dump'!$D$3:$AH$337,
MATCH($C118,'Active Hour''s Dump'!$A$3:$A$337,0),
MATCH(BS$2,'Active Hour''s Dump'!$D$2:$AH$2,0)
))),"")</f>
        <v>714.93899999999996</v>
      </c>
      <c r="BT118" s="13" t="str">
        <f>_xlfn.IFNA(IF(BT$3="Productivity",
INDEX('Productivity Dump'!$E$4:$AJ$500,
MATCH($A118,'Productivity Dump'!$A$4:$A$500,0),
MATCH(BT$2,'Productivity Dump'!$E$3:$AJ$3,0)
),
IF(BT$3="Attendance",
INDEX('Attendance Dump'!$E$2:$AI$400,
MATCH($A118,'Attendance Dump'!$B$2:$B$400,0),
MATCH(BT$2,'Attendance Dump'!$E$1:$AI$1,0)
),
INDEX('Active Hour''s Dump'!$D$3:$AH$337,
MATCH($C118,'Active Hour''s Dump'!$A$3:$A$337,0),
MATCH(BT$2,'Active Hour''s Dump'!$D$2:$AH$2,0)
))),"")</f>
        <v>H(P)</v>
      </c>
      <c r="BU118" s="54">
        <f>_xlfn.IFNA(IF(BU$3="Productivity",
INDEX('Productivity Dump'!$E$4:$AJ$500,
MATCH($A118,'Productivity Dump'!$A$4:$A$500,0),
MATCH(BU$2,'Productivity Dump'!$E$3:$AJ$3,0)
),
IF(BU$3="Attendance",
INDEX('Attendance Dump'!$E$2:$AI$400,
MATCH($A118,'Attendance Dump'!$B$2:$B$400,0),
MATCH(BU$2,'Attendance Dump'!$E$1:$AI$1,0)
),
INDEX('Active Hour''s Dump'!$D$3:$AH$337,
MATCH($C118,'Active Hour''s Dump'!$A$3:$A$337,0),
MATCH(BU$2,'Active Hour''s Dump'!$D$2:$AH$2,0)
))),"")</f>
        <v>7.9166666666666696</v>
      </c>
      <c r="BV118" s="13">
        <f>_xlfn.IFNA(IF(BV$3="Productivity",
INDEX('Productivity Dump'!$E$4:$AJ$500,
MATCH($A118,'Productivity Dump'!$A$4:$A$500,0),
MATCH(BV$2,'Productivity Dump'!$E$3:$AJ$3,0)
),
IF(BV$3="Attendance",
INDEX('Attendance Dump'!$E$2:$AI$400,
MATCH($A118,'Attendance Dump'!$B$2:$B$400,0),
MATCH(BV$2,'Attendance Dump'!$E$1:$AI$1,0)
),
INDEX('Active Hour''s Dump'!$D$3:$AH$337,
MATCH($C118,'Active Hour''s Dump'!$A$3:$A$337,0),
MATCH(BV$2,'Active Hour''s Dump'!$D$2:$AH$2,0)
))),"")</f>
        <v>971.81600000000026</v>
      </c>
      <c r="BW118" s="13" t="str">
        <f>_xlfn.IFNA(IF(BW$3="Productivity",
INDEX('Productivity Dump'!$E$4:$AJ$500,
MATCH($A118,'Productivity Dump'!$A$4:$A$500,0),
MATCH(BW$2,'Productivity Dump'!$E$3:$AJ$3,0)
),
IF(BW$3="Attendance",
INDEX('Attendance Dump'!$E$2:$AI$400,
MATCH($A118,'Attendance Dump'!$B$2:$B$400,0),
MATCH(BW$2,'Attendance Dump'!$E$1:$AI$1,0)
),
INDEX('Active Hour''s Dump'!$D$3:$AH$337,
MATCH($C118,'Active Hour''s Dump'!$A$3:$A$337,0),
MATCH(BW$2,'Active Hour''s Dump'!$D$2:$AH$2,0)
))),"")</f>
        <v>P</v>
      </c>
      <c r="BX118" s="54">
        <f>_xlfn.IFNA(IF(BX$3="Productivity",
INDEX('Productivity Dump'!$E$4:$AJ$500,
MATCH($A118,'Productivity Dump'!$A$4:$A$500,0),
MATCH(BX$2,'Productivity Dump'!$E$3:$AJ$3,0)
),
IF(BX$3="Attendance",
INDEX('Attendance Dump'!$E$2:$AI$400,
MATCH($A118,'Attendance Dump'!$B$2:$B$400,0),
MATCH(BX$2,'Attendance Dump'!$E$1:$AI$1,0)
),
INDEX('Active Hour''s Dump'!$D$3:$AH$337,
MATCH($C118,'Active Hour''s Dump'!$A$3:$A$337,0),
MATCH(BX$2,'Active Hour''s Dump'!$D$2:$AH$2,0)
))),"")</f>
        <v>10.0833333333333</v>
      </c>
      <c r="BY118" s="13">
        <f>_xlfn.IFNA(IF(BY$3="Productivity",
INDEX('Productivity Dump'!$E$4:$AJ$500,
MATCH($A118,'Productivity Dump'!$A$4:$A$500,0),
MATCH(BY$2,'Productivity Dump'!$E$3:$AJ$3,0)
),
IF(BY$3="Attendance",
INDEX('Attendance Dump'!$E$2:$AI$400,
MATCH($A118,'Attendance Dump'!$B$2:$B$400,0),
MATCH(BY$2,'Attendance Dump'!$E$1:$AI$1,0)
),
INDEX('Active Hour''s Dump'!$D$3:$AH$337,
MATCH($C118,'Active Hour''s Dump'!$A$3:$A$337,0),
MATCH(BY$2,'Active Hour''s Dump'!$D$2:$AH$2,0)
))),"")</f>
        <v>316.86099999999999</v>
      </c>
      <c r="BZ118" s="13" t="str">
        <f>_xlfn.IFNA(IF(BZ$3="Productivity",
INDEX('Productivity Dump'!$E$4:$AJ$500,
MATCH($A118,'Productivity Dump'!$A$4:$A$500,0),
MATCH(BZ$2,'Productivity Dump'!$E$3:$AJ$3,0)
),
IF(BZ$3="Attendance",
INDEX('Attendance Dump'!$E$2:$AI$400,
MATCH($A118,'Attendance Dump'!$B$2:$B$400,0),
MATCH(BZ$2,'Attendance Dump'!$E$1:$AI$1,0)
),
INDEX('Active Hour''s Dump'!$D$3:$AH$337,
MATCH($C118,'Active Hour''s Dump'!$A$3:$A$337,0),
MATCH(BZ$2,'Active Hour''s Dump'!$D$2:$AH$2,0)
))),"")</f>
        <v>P</v>
      </c>
      <c r="CA118" s="54">
        <f>_xlfn.IFNA(IF(CA$3="Productivity",
INDEX('Productivity Dump'!$E$4:$AJ$500,
MATCH($A118,'Productivity Dump'!$A$4:$A$500,0),
MATCH(CA$2,'Productivity Dump'!$E$3:$AJ$3,0)
),
IF(CA$3="Attendance",
INDEX('Attendance Dump'!$E$2:$AI$400,
MATCH($A118,'Attendance Dump'!$B$2:$B$400,0),
MATCH(CA$2,'Attendance Dump'!$E$1:$AI$1,0)
),
INDEX('Active Hour''s Dump'!$D$3:$AH$337,
MATCH($C118,'Active Hour''s Dump'!$A$3:$A$337,0),
MATCH(CA$2,'Active Hour''s Dump'!$D$2:$AH$2,0)
))),"")</f>
        <v>4.0833333333333304</v>
      </c>
      <c r="CB118" s="13">
        <f>_xlfn.IFNA(IF(CB$3="Productivity",
INDEX('Productivity Dump'!$E$4:$AJ$500,
MATCH($A118,'Productivity Dump'!$A$4:$A$500,0),
MATCH(CB$2,'Productivity Dump'!$E$3:$AJ$3,0)
),
IF(CB$3="Attendance",
INDEX('Attendance Dump'!$E$2:$AI$400,
MATCH($A118,'Attendance Dump'!$B$2:$B$400,0),
MATCH(CB$2,'Attendance Dump'!$E$1:$AI$1,0)
),
INDEX('Active Hour''s Dump'!$D$3:$AH$337,
MATCH($C118,'Active Hour''s Dump'!$A$3:$A$337,0),
MATCH(CB$2,'Active Hour''s Dump'!$D$2:$AH$2,0)
))),"")</f>
        <v>0</v>
      </c>
      <c r="CC118" s="13" t="str">
        <f>_xlfn.IFNA(IF(CC$3="Productivity",
INDEX('Productivity Dump'!$E$4:$AJ$500,
MATCH($A118,'Productivity Dump'!$A$4:$A$500,0),
MATCH(CC$2,'Productivity Dump'!$E$3:$AJ$3,0)
),
IF(CC$3="Attendance",
INDEX('Attendance Dump'!$E$2:$AI$400,
MATCH($A118,'Attendance Dump'!$B$2:$B$400,0),
MATCH(CC$2,'Attendance Dump'!$E$1:$AI$1,0)
),
INDEX('Active Hour''s Dump'!$D$3:$AH$337,
MATCH($C118,'Active Hour''s Dump'!$A$3:$A$337,0),
MATCH(CC$2,'Active Hour''s Dump'!$D$2:$AH$2,0)
))),"")</f>
        <v>WO</v>
      </c>
      <c r="CD118" s="54">
        <f>_xlfn.IFNA(IF(CD$3="Productivity",
INDEX('Productivity Dump'!$E$4:$AJ$500,
MATCH($A118,'Productivity Dump'!$A$4:$A$500,0),
MATCH(CD$2,'Productivity Dump'!$E$3:$AJ$3,0)
),
IF(CD$3="Attendance",
INDEX('Attendance Dump'!$E$2:$AI$400,
MATCH($A118,'Attendance Dump'!$B$2:$B$400,0),
MATCH(CD$2,'Attendance Dump'!$E$1:$AI$1,0)
),
INDEX('Active Hour''s Dump'!$D$3:$AH$337,
MATCH($C118,'Active Hour''s Dump'!$A$3:$A$337,0),
MATCH(CD$2,'Active Hour''s Dump'!$D$2:$AH$2,0)
))),"")</f>
        <v>0</v>
      </c>
      <c r="CE118" s="13">
        <f>_xlfn.IFNA(IF(CE$3="Productivity",
INDEX('Productivity Dump'!$E$4:$AJ$500,
MATCH($A118,'Productivity Dump'!$A$4:$A$500,0),
MATCH(CE$2,'Productivity Dump'!$E$3:$AJ$3,0)
),
IF(CE$3="Attendance",
INDEX('Attendance Dump'!$E$2:$AI$400,
MATCH($A118,'Attendance Dump'!$B$2:$B$400,0),
MATCH(CE$2,'Attendance Dump'!$E$1:$AI$1,0)
),
INDEX('Active Hour''s Dump'!$D$3:$AH$337,
MATCH($C118,'Active Hour''s Dump'!$A$3:$A$337,0),
MATCH(CE$2,'Active Hour''s Dump'!$D$2:$AH$2,0)
))),"")</f>
        <v>445.55599999999998</v>
      </c>
      <c r="CF118" s="13" t="str">
        <f>_xlfn.IFNA(IF(CF$3="Productivity",
INDEX('Productivity Dump'!$E$4:$AJ$500,
MATCH($A118,'Productivity Dump'!$A$4:$A$500,0),
MATCH(CF$2,'Productivity Dump'!$E$3:$AJ$3,0)
),
IF(CF$3="Attendance",
INDEX('Attendance Dump'!$E$2:$AI$400,
MATCH($A118,'Attendance Dump'!$B$2:$B$400,0),
MATCH(CF$2,'Attendance Dump'!$E$1:$AI$1,0)
),
INDEX('Active Hour''s Dump'!$D$3:$AH$337,
MATCH($C118,'Active Hour''s Dump'!$A$3:$A$337,0),
MATCH(CF$2,'Active Hour''s Dump'!$D$2:$AH$2,0)
))),"")</f>
        <v>P</v>
      </c>
      <c r="CG118" s="54">
        <f>_xlfn.IFNA(IF(CG$3="Productivity",
INDEX('Productivity Dump'!$E$4:$AJ$500,
MATCH($A118,'Productivity Dump'!$A$4:$A$500,0),
MATCH(CG$2,'Productivity Dump'!$E$3:$AJ$3,0)
),
IF(CG$3="Attendance",
INDEX('Attendance Dump'!$E$2:$AI$400,
MATCH($A118,'Attendance Dump'!$B$2:$B$400,0),
MATCH(CG$2,'Attendance Dump'!$E$1:$AI$1,0)
),
INDEX('Active Hour''s Dump'!$D$3:$AH$337,
MATCH($C118,'Active Hour''s Dump'!$A$3:$A$337,0),
MATCH(CG$2,'Active Hour''s Dump'!$D$2:$AH$2,0)
))),"")</f>
        <v>5.25</v>
      </c>
      <c r="CH118" s="13">
        <f>_xlfn.IFNA(IF(CH$3="Productivity",
INDEX('Productivity Dump'!$E$4:$AJ$500,
MATCH($A118,'Productivity Dump'!$A$4:$A$500,0),
MATCH(CH$2,'Productivity Dump'!$E$3:$AJ$3,0)
),
IF(CH$3="Attendance",
INDEX('Attendance Dump'!$E$2:$AI$400,
MATCH($A118,'Attendance Dump'!$B$2:$B$400,0),
MATCH(CH$2,'Attendance Dump'!$E$1:$AI$1,0)
),
INDEX('Active Hour''s Dump'!$D$3:$AH$337,
MATCH($C118,'Active Hour''s Dump'!$A$3:$A$337,0),
MATCH(CH$2,'Active Hour''s Dump'!$D$2:$AH$2,0)
))),"")</f>
        <v>719.23300000000017</v>
      </c>
      <c r="CI118" s="13" t="str">
        <f>_xlfn.IFNA(IF(CI$3="Productivity",
INDEX('Productivity Dump'!$E$4:$AJ$500,
MATCH($A118,'Productivity Dump'!$A$4:$A$500,0),
MATCH(CI$2,'Productivity Dump'!$E$3:$AJ$3,0)
),
IF(CI$3="Attendance",
INDEX('Attendance Dump'!$E$2:$AI$400,
MATCH($A118,'Attendance Dump'!$B$2:$B$400,0),
MATCH(CI$2,'Attendance Dump'!$E$1:$AI$1,0)
),
INDEX('Active Hour''s Dump'!$D$3:$AH$337,
MATCH($C118,'Active Hour''s Dump'!$A$3:$A$337,0),
MATCH(CI$2,'Active Hour''s Dump'!$D$2:$AH$2,0)
))),"")</f>
        <v>P</v>
      </c>
      <c r="CJ118" s="54">
        <f>_xlfn.IFNA(IF(CJ$3="Productivity",
INDEX('Productivity Dump'!$E$4:$AJ$500,
MATCH($A118,'Productivity Dump'!$A$4:$A$500,0),
MATCH(CJ$2,'Productivity Dump'!$E$3:$AJ$3,0)
),
IF(CJ$3="Attendance",
INDEX('Attendance Dump'!$E$2:$AI$400,
MATCH($A118,'Attendance Dump'!$B$2:$B$400,0),
MATCH(CJ$2,'Attendance Dump'!$E$1:$AI$1,0)
),
INDEX('Active Hour''s Dump'!$D$3:$AH$337,
MATCH($C118,'Active Hour''s Dump'!$A$3:$A$337,0),
MATCH(CJ$2,'Active Hour''s Dump'!$D$2:$AH$2,0)
))),"")</f>
        <v>6.75</v>
      </c>
      <c r="CK118" s="13">
        <f>_xlfn.IFNA(IF(CK$3="Productivity",
INDEX('Productivity Dump'!$E$4:$AJ$500,
MATCH($A118,'Productivity Dump'!$A$4:$A$500,0),
MATCH(CK$2,'Productivity Dump'!$E$3:$AJ$3,0)
),
IF(CK$3="Attendance",
INDEX('Attendance Dump'!$E$2:$AI$400,
MATCH($A118,'Attendance Dump'!$B$2:$B$400,0),
MATCH(CK$2,'Attendance Dump'!$E$1:$AI$1,0)
),
INDEX('Active Hour''s Dump'!$D$3:$AH$337,
MATCH($C118,'Active Hour''s Dump'!$A$3:$A$337,0),
MATCH(CK$2,'Active Hour''s Dump'!$D$2:$AH$2,0)
))),"")</f>
        <v>810.95199999999988</v>
      </c>
      <c r="CL118" s="13" t="str">
        <f>_xlfn.IFNA(IF(CL$3="Productivity",
INDEX('Productivity Dump'!$E$4:$AJ$500,
MATCH($A118,'Productivity Dump'!$A$4:$A$500,0),
MATCH(CL$2,'Productivity Dump'!$E$3:$AJ$3,0)
),
IF(CL$3="Attendance",
INDEX('Attendance Dump'!$E$2:$AI$400,
MATCH($A118,'Attendance Dump'!$B$2:$B$400,0),
MATCH(CL$2,'Attendance Dump'!$E$1:$AI$1,0)
),
INDEX('Active Hour''s Dump'!$D$3:$AH$337,
MATCH($C118,'Active Hour''s Dump'!$A$3:$A$337,0),
MATCH(CL$2,'Active Hour''s Dump'!$D$2:$AH$2,0)
))),"")</f>
        <v>P</v>
      </c>
      <c r="CM118" s="54">
        <f>_xlfn.IFNA(IF(CM$3="Productivity",
INDEX('Productivity Dump'!$E$4:$AJ$500,
MATCH($A118,'Productivity Dump'!$A$4:$A$500,0),
MATCH(CM$2,'Productivity Dump'!$E$3:$AJ$3,0)
),
IF(CM$3="Attendance",
INDEX('Attendance Dump'!$E$2:$AI$400,
MATCH($A118,'Attendance Dump'!$B$2:$B$400,0),
MATCH(CM$2,'Attendance Dump'!$E$1:$AI$1,0)
),
INDEX('Active Hour''s Dump'!$D$3:$AH$337,
MATCH($C118,'Active Hour''s Dump'!$A$3:$A$337,0),
MATCH(CM$2,'Active Hour''s Dump'!$D$2:$AH$2,0)
))),"")</f>
        <v>8</v>
      </c>
      <c r="CN118" s="13">
        <f>_xlfn.IFNA(IF(CN$3="Productivity",
INDEX('Productivity Dump'!$E$4:$AJ$500,
MATCH($A118,'Productivity Dump'!$A$4:$A$500,0),
MATCH(CN$2,'Productivity Dump'!$E$3:$AJ$3,0)
),
IF(CN$3="Attendance",
INDEX('Attendance Dump'!$E$2:$AI$400,
MATCH($A118,'Attendance Dump'!$B$2:$B$400,0),
MATCH(CN$2,'Attendance Dump'!$E$1:$AI$1,0)
),
INDEX('Active Hour''s Dump'!$D$3:$AH$337,
MATCH($C118,'Active Hour''s Dump'!$A$3:$A$337,0),
MATCH(CN$2,'Active Hour''s Dump'!$D$2:$AH$2,0)
))),"")</f>
        <v>0</v>
      </c>
      <c r="CO118" s="13">
        <f>_xlfn.IFNA(IF(CO$3="Productivity",
INDEX('Productivity Dump'!$E$4:$AJ$500,
MATCH($A118,'Productivity Dump'!$A$4:$A$500,0),
MATCH(CO$2,'Productivity Dump'!$E$3:$AJ$3,0)
),
IF(CO$3="Attendance",
INDEX('Attendance Dump'!$E$2:$AI$400,
MATCH($A118,'Attendance Dump'!$B$2:$B$400,0),
MATCH(CO$2,'Attendance Dump'!$E$1:$AI$1,0)
),
INDEX('Active Hour''s Dump'!$D$3:$AH$337,
MATCH($C118,'Active Hour''s Dump'!$A$3:$A$337,0),
MATCH(CO$2,'Active Hour''s Dump'!$D$2:$AH$2,0)
))),"")</f>
        <v>0</v>
      </c>
      <c r="CP118" s="54">
        <f>_xlfn.IFNA(IF(CP$3="Productivity",
INDEX('Productivity Dump'!$E$4:$AJ$500,
MATCH($A118,'Productivity Dump'!$A$4:$A$500,0),
MATCH(CP$2,'Productivity Dump'!$E$3:$AJ$3,0)
),
IF(CP$3="Attendance",
INDEX('Attendance Dump'!$E$2:$AI$400,
MATCH($A118,'Attendance Dump'!$B$2:$B$400,0),
MATCH(CP$2,'Attendance Dump'!$E$1:$AI$1,0)
),
INDEX('Active Hour''s Dump'!$D$3:$AH$337,
MATCH($C118,'Active Hour''s Dump'!$A$3:$A$337,0),
MATCH(CP$2,'Active Hour''s Dump'!$D$2:$AH$2,0)
))),"")</f>
        <v>0</v>
      </c>
      <c r="CQ118" s="13">
        <f>_xlfn.IFNA(IF(CQ$3="Productivity",
INDEX('Productivity Dump'!$E$4:$AJ$500,
MATCH($A118,'Productivity Dump'!$A$4:$A$500,0),
MATCH(CQ$2,'Productivity Dump'!$E$3:$AJ$3,0)
),
IF(CQ$3="Attendance",
INDEX('Attendance Dump'!$E$2:$AI$400,
MATCH($A118,'Attendance Dump'!$B$2:$B$400,0),
MATCH(CQ$2,'Attendance Dump'!$E$1:$AI$1,0)
),
INDEX('Active Hour''s Dump'!$D$3:$AH$337,
MATCH($C118,'Active Hour''s Dump'!$A$3:$A$337,0),
MATCH(CQ$2,'Active Hour''s Dump'!$D$2:$AH$2,0)
))),"")</f>
        <v>0</v>
      </c>
      <c r="CR118" s="13">
        <f>_xlfn.IFNA(IF(CR$3="Productivity",
INDEX('Productivity Dump'!$E$4:$AJ$500,
MATCH($A118,'Productivity Dump'!$A$4:$A$500,0),
MATCH(CR$2,'Productivity Dump'!$E$3:$AJ$3,0)
),
IF(CR$3="Attendance",
INDEX('Attendance Dump'!$E$2:$AI$400,
MATCH($A118,'Attendance Dump'!$B$2:$B$400,0),
MATCH(CR$2,'Attendance Dump'!$E$1:$AI$1,0)
),
INDEX('Active Hour''s Dump'!$D$3:$AH$337,
MATCH($C118,'Active Hour''s Dump'!$A$3:$A$337,0),
MATCH(CR$2,'Active Hour''s Dump'!$D$2:$AH$2,0)
))),"")</f>
        <v>0</v>
      </c>
      <c r="CS118" s="54">
        <f>_xlfn.IFNA(IF(CS$3="Productivity",
INDEX('Productivity Dump'!$E$4:$AJ$500,
MATCH($A118,'Productivity Dump'!$A$4:$A$500,0),
MATCH(CS$2,'Productivity Dump'!$E$3:$AJ$3,0)
),
IF(CS$3="Attendance",
INDEX('Attendance Dump'!$E$2:$AI$400,
MATCH($A118,'Attendance Dump'!$B$2:$B$400,0),
MATCH(CS$2,'Attendance Dump'!$E$1:$AI$1,0)
),
INDEX('Active Hour''s Dump'!$D$3:$AH$337,
MATCH($C118,'Active Hour''s Dump'!$A$3:$A$337,0),
MATCH(CS$2,'Active Hour''s Dump'!$D$2:$AH$2,0)
))),"")</f>
        <v>0</v>
      </c>
      <c r="CT118" s="13">
        <f>_xlfn.IFNA(IF(CT$3="Productivity",
INDEX('Productivity Dump'!$E$4:$AJ$500,
MATCH($A118,'Productivity Dump'!$A$4:$A$500,0),
MATCH(CT$2,'Productivity Dump'!$E$3:$AJ$3,0)
),
IF(CT$3="Attendance",
INDEX('Attendance Dump'!$E$2:$AI$400,
MATCH($A118,'Attendance Dump'!$B$2:$B$400,0),
MATCH(CT$2,'Attendance Dump'!$E$1:$AI$1,0)
),
INDEX('Active Hour''s Dump'!$D$3:$AH$337,
MATCH($C118,'Active Hour''s Dump'!$A$3:$A$337,0),
MATCH(CT$2,'Active Hour''s Dump'!$D$2:$AH$2,0)
))),"")</f>
        <v>0</v>
      </c>
      <c r="CU118" s="13">
        <f>_xlfn.IFNA(IF(CU$3="Productivity",
INDEX('Productivity Dump'!$E$4:$AJ$500,
MATCH($A118,'Productivity Dump'!$A$4:$A$500,0),
MATCH(CU$2,'Productivity Dump'!$E$3:$AJ$3,0)
),
IF(CU$3="Attendance",
INDEX('Attendance Dump'!$E$2:$AI$400,
MATCH($A118,'Attendance Dump'!$B$2:$B$400,0),
MATCH(CU$2,'Attendance Dump'!$E$1:$AI$1,0)
),
INDEX('Active Hour''s Dump'!$D$3:$AH$337,
MATCH($C118,'Active Hour''s Dump'!$A$3:$A$337,0),
MATCH(CU$2,'Active Hour''s Dump'!$D$2:$AH$2,0)
))),"")</f>
        <v>0</v>
      </c>
      <c r="CV118" s="54">
        <f>_xlfn.IFNA(IF(CV$3="Productivity",
INDEX('Productivity Dump'!$E$4:$AJ$500,
MATCH($A118,'Productivity Dump'!$A$4:$A$500,0),
MATCH(CV$2,'Productivity Dump'!$E$3:$AJ$3,0)
),
IF(CV$3="Attendance",
INDEX('Attendance Dump'!$E$2:$AI$400,
MATCH($A118,'Attendance Dump'!$B$2:$B$400,0),
MATCH(CV$2,'Attendance Dump'!$E$1:$AI$1,0)
),
INDEX('Active Hour''s Dump'!$D$3:$AH$337,
MATCH($C118,'Active Hour''s Dump'!$A$3:$A$337,0),
MATCH(CV$2,'Active Hour''s Dump'!$D$2:$AH$2,0)
))),"")</f>
        <v>0</v>
      </c>
      <c r="CW118" s="13"/>
      <c r="CX118" s="13"/>
      <c r="CY118" s="54"/>
      <c r="DA118" s="57">
        <f t="shared" si="75"/>
        <v>184.33333333333329</v>
      </c>
      <c r="DB118" s="35">
        <f t="shared" si="76"/>
        <v>17060.404000000002</v>
      </c>
      <c r="DC118" s="35">
        <f t="shared" si="71"/>
        <v>1539.5959999999977</v>
      </c>
      <c r="DD118" s="35">
        <f t="shared" ca="1" si="74"/>
        <v>0</v>
      </c>
      <c r="DF118" s="32" cm="1">
        <f t="array" ref="DF118">SUMPRODUCT(
    (MOD(COLUMN(H118:CV118) - COLUMN(H118), 3) = 0) *
    (H118:CV118 = 0) *
    (I118:CW118 = "P") *
    (COUNTIF(UKHoliday, H$2:CV$2) = 0)
)</f>
        <v>0</v>
      </c>
      <c r="DG118" s="33" cm="1">
        <f t="array" ref="DG118">SUMPRODUCT(
  (MOD(COLUMN(H118:CV118) - COLUMN(H118), 3) = 0) *
  (H118:CV118 &gt; 0) *
  (H118:CV118 &lt; 0.5 * IF(((WEEKDAY(H$2:CV$2, 2) = 1) + (WEEKDAY(H$2:CV$2, 2) = 6)), G118, F118)) *
  (I118:CW118 = "P") *
  (COUNTIF(UKHoliday, H$2:CV$2) = 0)
)</f>
        <v>0</v>
      </c>
      <c r="DH118" s="33" cm="1">
        <f t="array" ref="DH118">SUMPRODUCT(
  (MOD(COLUMN(H118:CV118) - COLUMN(H118), 3) = 0) *
  (H118:CV118 &gt; 0.5 * IF(((WEEKDAY(H$2:CV$2, 2) = 1) + (WEEKDAY(H$2:CV$2, 2) = 6)), $G118, $F118)) *
  (H118:CV118 &lt; 0.8 * IF(((WEEKDAY(H$2:CV$2, 2) = 1) + (WEEKDAY(H$2:CV$2, 2) = 6)), $G118, $F118)) *
  (I118:CW118 = "P") *
  (COUNTIF(UKHoliday, H$2:CV$2) = 0)
)</f>
        <v>3</v>
      </c>
      <c r="DI118" s="33" cm="1">
        <f t="array" ref="DI118">SUMPRODUCT(
  (MOD(COLUMN(H118:CV118) - COLUMN(H118), 3) = 0) *
  (H118:CV118 &gt; 0.8 * IF(((WEEKDAY(H$2:CV$2, 2) = 1) + (WEEKDAY(H$2:CV$2, 2) = 6)), $G118, $F118)) *
  (H118:CV118 &lt; 1 * IF(((WEEKDAY(H$2:CV$2, 2) = 1) + (WEEKDAY(H$2:CV$2, 2) = 6)), $G118, $F118)) *
  (I118:CW118 = "P") *
  (COUNTIF(UKHoliday, H$2:CV$2) = 0)
)</f>
        <v>11</v>
      </c>
    </row>
    <row r="119" spans="1:113" x14ac:dyDescent="0.3">
      <c r="A119" s="8" t="s">
        <v>300</v>
      </c>
      <c r="B119" s="8" t="s">
        <v>299</v>
      </c>
      <c r="C119" s="9" t="s">
        <v>729</v>
      </c>
      <c r="D119" s="62" t="s">
        <v>944</v>
      </c>
      <c r="E119" s="35">
        <v>19000</v>
      </c>
      <c r="F119" s="35">
        <f t="shared" si="72"/>
        <v>950</v>
      </c>
      <c r="G119" s="35">
        <f t="shared" si="73"/>
        <v>475</v>
      </c>
      <c r="H119" s="13">
        <f>_xlfn.IFNA(IF(H$3="Productivity",
INDEX('Productivity Dump'!$E$4:$AJ$500,
MATCH($A119,'Productivity Dump'!$A$4:$A$500,0),
MATCH(H$2,'Productivity Dump'!$E$3:$AJ$3,0)
),
IF(H$3="Attendance",
INDEX('Attendance Dump'!$E$2:$AI$400,
MATCH($A119,'Attendance Dump'!$B$2:$B$400,0),
MATCH(H$2,'Attendance Dump'!$E$1:$AI$1,0)
),
INDEX('Active Hour''s Dump'!$D$3:$AH$337,
MATCH($C119,'Active Hour''s Dump'!$A$3:$A$337,0),
MATCH(H$2,'Active Hour''s Dump'!$D$2:$AH$2,0)
))),"")</f>
        <v>1088.5640000000001</v>
      </c>
      <c r="I119" s="13" t="str">
        <f>_xlfn.IFNA(IF(I$3="Productivity",
INDEX('Productivity Dump'!$E$4:$AJ$500,
MATCH($A119,'Productivity Dump'!$A$4:$A$500,0),
MATCH(I$2,'Productivity Dump'!$E$3:$AJ$3,0)
),
IF(I$3="Attendance",
INDEX('Attendance Dump'!$E$2:$AI$400,
MATCH($A119,'Attendance Dump'!$B$2:$B$400,0),
MATCH(I$2,'Attendance Dump'!$E$1:$AI$1,0)
),
INDEX('Active Hour''s Dump'!$D$3:$AH$337,
MATCH($C119,'Active Hour''s Dump'!$A$3:$A$337,0),
MATCH(I$2,'Active Hour''s Dump'!$D$2:$AH$2,0)
))),"")</f>
        <v>P</v>
      </c>
      <c r="J119" s="54">
        <f>_xlfn.IFNA(IF(J$3="Productivity",
INDEX('Productivity Dump'!$E$4:$AJ$500,
MATCH($A119,'Productivity Dump'!$A$4:$A$500,0),
MATCH(J$2,'Productivity Dump'!$E$3:$AJ$3,0)
),
IF(J$3="Attendance",
INDEX('Attendance Dump'!$E$2:$AI$400,
MATCH($A119,'Attendance Dump'!$B$2:$B$400,0),
MATCH(J$2,'Attendance Dump'!$E$1:$AI$1,0)
),
INDEX('Active Hour''s Dump'!$D$3:$AH$337,
MATCH($C119,'Active Hour''s Dump'!$A$3:$A$337,0),
MATCH(J$2,'Active Hour''s Dump'!$D$2:$AH$2,0)
))),"")</f>
        <v>10.3333333333333</v>
      </c>
      <c r="K119" s="13">
        <f>_xlfn.IFNA(IF(K$3="Productivity",
INDEX('Productivity Dump'!$E$4:$AJ$500,
MATCH($A119,'Productivity Dump'!$A$4:$A$500,0),
MATCH(K$2,'Productivity Dump'!$E$3:$AJ$3,0)
),
IF(K$3="Attendance",
INDEX('Attendance Dump'!$E$2:$AI$400,
MATCH($A119,'Attendance Dump'!$B$2:$B$400,0),
MATCH(K$2,'Attendance Dump'!$E$1:$AI$1,0)
),
INDEX('Active Hour''s Dump'!$D$3:$AH$337,
MATCH($C119,'Active Hour''s Dump'!$A$3:$A$337,0),
MATCH(K$2,'Active Hour''s Dump'!$D$2:$AH$2,0)
))),"")</f>
        <v>0</v>
      </c>
      <c r="L119" s="13" t="str">
        <f>_xlfn.IFNA(IF(L$3="Productivity",
INDEX('Productivity Dump'!$E$4:$AJ$500,
MATCH($A119,'Productivity Dump'!$A$4:$A$500,0),
MATCH(L$2,'Productivity Dump'!$E$3:$AJ$3,0)
),
IF(L$3="Attendance",
INDEX('Attendance Dump'!$E$2:$AI$400,
MATCH($A119,'Attendance Dump'!$B$2:$B$400,0),
MATCH(L$2,'Attendance Dump'!$E$1:$AI$1,0)
),
INDEX('Active Hour''s Dump'!$D$3:$AH$337,
MATCH($C119,'Active Hour''s Dump'!$A$3:$A$337,0),
MATCH(L$2,'Active Hour''s Dump'!$D$2:$AH$2,0)
))),"")</f>
        <v>PL</v>
      </c>
      <c r="M119" s="54">
        <f>_xlfn.IFNA(IF(M$3="Productivity",
INDEX('Productivity Dump'!$E$4:$AJ$500,
MATCH($A119,'Productivity Dump'!$A$4:$A$500,0),
MATCH(M$2,'Productivity Dump'!$E$3:$AJ$3,0)
),
IF(M$3="Attendance",
INDEX('Attendance Dump'!$E$2:$AI$400,
MATCH($A119,'Attendance Dump'!$B$2:$B$400,0),
MATCH(M$2,'Attendance Dump'!$E$1:$AI$1,0)
),
INDEX('Active Hour''s Dump'!$D$3:$AH$337,
MATCH($C119,'Active Hour''s Dump'!$A$3:$A$337,0),
MATCH(M$2,'Active Hour''s Dump'!$D$2:$AH$2,0)
))),"")</f>
        <v>0</v>
      </c>
      <c r="N119" s="13">
        <f>_xlfn.IFNA(IF(N$3="Productivity",
INDEX('Productivity Dump'!$E$4:$AJ$500,
MATCH($A119,'Productivity Dump'!$A$4:$A$500,0),
MATCH(N$2,'Productivity Dump'!$E$3:$AJ$3,0)
),
IF(N$3="Attendance",
INDEX('Attendance Dump'!$E$2:$AI$400,
MATCH($A119,'Attendance Dump'!$B$2:$B$400,0),
MATCH(N$2,'Attendance Dump'!$E$1:$AI$1,0)
),
INDEX('Active Hour''s Dump'!$D$3:$AH$337,
MATCH($C119,'Active Hour''s Dump'!$A$3:$A$337,0),
MATCH(N$2,'Active Hour''s Dump'!$D$2:$AH$2,0)
))),"")</f>
        <v>471.92199999999997</v>
      </c>
      <c r="O119" s="13" t="str">
        <f>_xlfn.IFNA(IF(O$3="Productivity",
INDEX('Productivity Dump'!$E$4:$AJ$500,
MATCH($A119,'Productivity Dump'!$A$4:$A$500,0),
MATCH(O$2,'Productivity Dump'!$E$3:$AJ$3,0)
),
IF(O$3="Attendance",
INDEX('Attendance Dump'!$E$2:$AI$400,
MATCH($A119,'Attendance Dump'!$B$2:$B$400,0),
MATCH(O$2,'Attendance Dump'!$E$1:$AI$1,0)
),
INDEX('Active Hour''s Dump'!$D$3:$AH$337,
MATCH($C119,'Active Hour''s Dump'!$A$3:$A$337,0),
MATCH(O$2,'Active Hour''s Dump'!$D$2:$AH$2,0)
))),"")</f>
        <v>P</v>
      </c>
      <c r="P119" s="54">
        <f>_xlfn.IFNA(IF(P$3="Productivity",
INDEX('Productivity Dump'!$E$4:$AJ$500,
MATCH($A119,'Productivity Dump'!$A$4:$A$500,0),
MATCH(P$2,'Productivity Dump'!$E$3:$AJ$3,0)
),
IF(P$3="Attendance",
INDEX('Attendance Dump'!$E$2:$AI$400,
MATCH($A119,'Attendance Dump'!$B$2:$B$400,0),
MATCH(P$2,'Attendance Dump'!$E$1:$AI$1,0)
),
INDEX('Active Hour''s Dump'!$D$3:$AH$337,
MATCH($C119,'Active Hour''s Dump'!$A$3:$A$337,0),
MATCH(P$2,'Active Hour''s Dump'!$D$2:$AH$2,0)
))),"")</f>
        <v>6.1666666666666696</v>
      </c>
      <c r="Q119" s="13">
        <f>_xlfn.IFNA(IF(Q$3="Productivity",
INDEX('Productivity Dump'!$E$4:$AJ$500,
MATCH($A119,'Productivity Dump'!$A$4:$A$500,0),
MATCH(Q$2,'Productivity Dump'!$E$3:$AJ$3,0)
),
IF(Q$3="Attendance",
INDEX('Attendance Dump'!$E$2:$AI$400,
MATCH($A119,'Attendance Dump'!$B$2:$B$400,0),
MATCH(Q$2,'Attendance Dump'!$E$1:$AI$1,0)
),
INDEX('Active Hour''s Dump'!$D$3:$AH$337,
MATCH($C119,'Active Hour''s Dump'!$A$3:$A$337,0),
MATCH(Q$2,'Active Hour''s Dump'!$D$2:$AH$2,0)
))),"")</f>
        <v>0</v>
      </c>
      <c r="R119" s="13" t="str">
        <f>_xlfn.IFNA(IF(R$3="Productivity",
INDEX('Productivity Dump'!$E$4:$AJ$500,
MATCH($A119,'Productivity Dump'!$A$4:$A$500,0),
MATCH(R$2,'Productivity Dump'!$E$3:$AJ$3,0)
),
IF(R$3="Attendance",
INDEX('Attendance Dump'!$E$2:$AI$400,
MATCH($A119,'Attendance Dump'!$B$2:$B$400,0),
MATCH(R$2,'Attendance Dump'!$E$1:$AI$1,0)
),
INDEX('Active Hour''s Dump'!$D$3:$AH$337,
MATCH($C119,'Active Hour''s Dump'!$A$3:$A$337,0),
MATCH(R$2,'Active Hour''s Dump'!$D$2:$AH$2,0)
))),"")</f>
        <v>WO</v>
      </c>
      <c r="S119" s="54">
        <f>_xlfn.IFNA(IF(S$3="Productivity",
INDEX('Productivity Dump'!$E$4:$AJ$500,
MATCH($A119,'Productivity Dump'!$A$4:$A$500,0),
MATCH(S$2,'Productivity Dump'!$E$3:$AJ$3,0)
),
IF(S$3="Attendance",
INDEX('Attendance Dump'!$E$2:$AI$400,
MATCH($A119,'Attendance Dump'!$B$2:$B$400,0),
MATCH(S$2,'Attendance Dump'!$E$1:$AI$1,0)
),
INDEX('Active Hour''s Dump'!$D$3:$AH$337,
MATCH($C119,'Active Hour''s Dump'!$A$3:$A$337,0),
MATCH(S$2,'Active Hour''s Dump'!$D$2:$AH$2,0)
))),"")</f>
        <v>0</v>
      </c>
      <c r="T119" s="13">
        <f>_xlfn.IFNA(IF(T$3="Productivity",
INDEX('Productivity Dump'!$E$4:$AJ$500,
MATCH($A119,'Productivity Dump'!$A$4:$A$500,0),
MATCH(T$2,'Productivity Dump'!$E$3:$AJ$3,0)
),
IF(T$3="Attendance",
INDEX('Attendance Dump'!$E$2:$AI$400,
MATCH($A119,'Attendance Dump'!$B$2:$B$400,0),
MATCH(T$2,'Attendance Dump'!$E$1:$AI$1,0)
),
INDEX('Active Hour''s Dump'!$D$3:$AH$337,
MATCH($C119,'Active Hour''s Dump'!$A$3:$A$337,0),
MATCH(T$2,'Active Hour''s Dump'!$D$2:$AH$2,0)
))),"")</f>
        <v>757.05999999999983</v>
      </c>
      <c r="U119" s="13" t="str">
        <f>_xlfn.IFNA(IF(U$3="Productivity",
INDEX('Productivity Dump'!$E$4:$AJ$500,
MATCH($A119,'Productivity Dump'!$A$4:$A$500,0),
MATCH(U$2,'Productivity Dump'!$E$3:$AJ$3,0)
),
IF(U$3="Attendance",
INDEX('Attendance Dump'!$E$2:$AI$400,
MATCH($A119,'Attendance Dump'!$B$2:$B$400,0),
MATCH(U$2,'Attendance Dump'!$E$1:$AI$1,0)
),
INDEX('Active Hour''s Dump'!$D$3:$AH$337,
MATCH($C119,'Active Hour''s Dump'!$A$3:$A$337,0),
MATCH(U$2,'Active Hour''s Dump'!$D$2:$AH$2,0)
))),"")</f>
        <v>P</v>
      </c>
      <c r="V119" s="54">
        <f>_xlfn.IFNA(IF(V$3="Productivity",
INDEX('Productivity Dump'!$E$4:$AJ$500,
MATCH($A119,'Productivity Dump'!$A$4:$A$500,0),
MATCH(V$2,'Productivity Dump'!$E$3:$AJ$3,0)
),
IF(V$3="Attendance",
INDEX('Attendance Dump'!$E$2:$AI$400,
MATCH($A119,'Attendance Dump'!$B$2:$B$400,0),
MATCH(V$2,'Attendance Dump'!$E$1:$AI$1,0)
),
INDEX('Active Hour''s Dump'!$D$3:$AH$337,
MATCH($C119,'Active Hour''s Dump'!$A$3:$A$337,0),
MATCH(V$2,'Active Hour''s Dump'!$D$2:$AH$2,0)
))),"")</f>
        <v>7.5</v>
      </c>
      <c r="W119" s="13">
        <f>_xlfn.IFNA(IF(W$3="Productivity",
INDEX('Productivity Dump'!$E$4:$AJ$500,
MATCH($A119,'Productivity Dump'!$A$4:$A$500,0),
MATCH(W$2,'Productivity Dump'!$E$3:$AJ$3,0)
),
IF(W$3="Attendance",
INDEX('Attendance Dump'!$E$2:$AI$400,
MATCH($A119,'Attendance Dump'!$B$2:$B$400,0),
MATCH(W$2,'Attendance Dump'!$E$1:$AI$1,0)
),
INDEX('Active Hour''s Dump'!$D$3:$AH$337,
MATCH($C119,'Active Hour''s Dump'!$A$3:$A$337,0),
MATCH(W$2,'Active Hour''s Dump'!$D$2:$AH$2,0)
))),"")</f>
        <v>1085.7620000000002</v>
      </c>
      <c r="X119" s="13" t="str">
        <f>_xlfn.IFNA(IF(X$3="Productivity",
INDEX('Productivity Dump'!$E$4:$AJ$500,
MATCH($A119,'Productivity Dump'!$A$4:$A$500,0),
MATCH(X$2,'Productivity Dump'!$E$3:$AJ$3,0)
),
IF(X$3="Attendance",
INDEX('Attendance Dump'!$E$2:$AI$400,
MATCH($A119,'Attendance Dump'!$B$2:$B$400,0),
MATCH(X$2,'Attendance Dump'!$E$1:$AI$1,0)
),
INDEX('Active Hour''s Dump'!$D$3:$AH$337,
MATCH($C119,'Active Hour''s Dump'!$A$3:$A$337,0),
MATCH(X$2,'Active Hour''s Dump'!$D$2:$AH$2,0)
))),"")</f>
        <v>P</v>
      </c>
      <c r="Y119" s="54">
        <f>_xlfn.IFNA(IF(Y$3="Productivity",
INDEX('Productivity Dump'!$E$4:$AJ$500,
MATCH($A119,'Productivity Dump'!$A$4:$A$500,0),
MATCH(Y$2,'Productivity Dump'!$E$3:$AJ$3,0)
),
IF(Y$3="Attendance",
INDEX('Attendance Dump'!$E$2:$AI$400,
MATCH($A119,'Attendance Dump'!$B$2:$B$400,0),
MATCH(Y$2,'Attendance Dump'!$E$1:$AI$1,0)
),
INDEX('Active Hour''s Dump'!$D$3:$AH$337,
MATCH($C119,'Active Hour''s Dump'!$A$3:$A$337,0),
MATCH(Y$2,'Active Hour''s Dump'!$D$2:$AH$2,0)
))),"")</f>
        <v>11.5</v>
      </c>
      <c r="Z119" s="13">
        <f>_xlfn.IFNA(IF(Z$3="Productivity",
INDEX('Productivity Dump'!$E$4:$AJ$500,
MATCH($A119,'Productivity Dump'!$A$4:$A$500,0),
MATCH(Z$2,'Productivity Dump'!$E$3:$AJ$3,0)
),
IF(Z$3="Attendance",
INDEX('Attendance Dump'!$E$2:$AI$400,
MATCH($A119,'Attendance Dump'!$B$2:$B$400,0),
MATCH(Z$2,'Attendance Dump'!$E$1:$AI$1,0)
),
INDEX('Active Hour''s Dump'!$D$3:$AH$337,
MATCH($C119,'Active Hour''s Dump'!$A$3:$A$337,0),
MATCH(Z$2,'Active Hour''s Dump'!$D$2:$AH$2,0)
))),"")</f>
        <v>1096.26</v>
      </c>
      <c r="AA119" s="13" t="str">
        <f>_xlfn.IFNA(IF(AA$3="Productivity",
INDEX('Productivity Dump'!$E$4:$AJ$500,
MATCH($A119,'Productivity Dump'!$A$4:$A$500,0),
MATCH(AA$2,'Productivity Dump'!$E$3:$AJ$3,0)
),
IF(AA$3="Attendance",
INDEX('Attendance Dump'!$E$2:$AI$400,
MATCH($A119,'Attendance Dump'!$B$2:$B$400,0),
MATCH(AA$2,'Attendance Dump'!$E$1:$AI$1,0)
),
INDEX('Active Hour''s Dump'!$D$3:$AH$337,
MATCH($C119,'Active Hour''s Dump'!$A$3:$A$337,0),
MATCH(AA$2,'Active Hour''s Dump'!$D$2:$AH$2,0)
))),"")</f>
        <v>P</v>
      </c>
      <c r="AB119" s="54">
        <f>_xlfn.IFNA(IF(AB$3="Productivity",
INDEX('Productivity Dump'!$E$4:$AJ$500,
MATCH($A119,'Productivity Dump'!$A$4:$A$500,0),
MATCH(AB$2,'Productivity Dump'!$E$3:$AJ$3,0)
),
IF(AB$3="Attendance",
INDEX('Attendance Dump'!$E$2:$AI$400,
MATCH($A119,'Attendance Dump'!$B$2:$B$400,0),
MATCH(AB$2,'Attendance Dump'!$E$1:$AI$1,0)
),
INDEX('Active Hour''s Dump'!$D$3:$AH$337,
MATCH($C119,'Active Hour''s Dump'!$A$3:$A$337,0),
MATCH(AB$2,'Active Hour''s Dump'!$D$2:$AH$2,0)
))),"")</f>
        <v>10.25</v>
      </c>
      <c r="AC119" s="13">
        <f>_xlfn.IFNA(IF(AC$3="Productivity",
INDEX('Productivity Dump'!$E$4:$AJ$500,
MATCH($A119,'Productivity Dump'!$A$4:$A$500,0),
MATCH(AC$2,'Productivity Dump'!$E$3:$AJ$3,0)
),
IF(AC$3="Attendance",
INDEX('Attendance Dump'!$E$2:$AI$400,
MATCH($A119,'Attendance Dump'!$B$2:$B$400,0),
MATCH(AC$2,'Attendance Dump'!$E$1:$AI$1,0)
),
INDEX('Active Hour''s Dump'!$D$3:$AH$337,
MATCH($C119,'Active Hour''s Dump'!$A$3:$A$337,0),
MATCH(AC$2,'Active Hour''s Dump'!$D$2:$AH$2,0)
))),"")</f>
        <v>1090.182</v>
      </c>
      <c r="AD119" s="13" t="str">
        <f>_xlfn.IFNA(IF(AD$3="Productivity",
INDEX('Productivity Dump'!$E$4:$AJ$500,
MATCH($A119,'Productivity Dump'!$A$4:$A$500,0),
MATCH(AD$2,'Productivity Dump'!$E$3:$AJ$3,0)
),
IF(AD$3="Attendance",
INDEX('Attendance Dump'!$E$2:$AI$400,
MATCH($A119,'Attendance Dump'!$B$2:$B$400,0),
MATCH(AD$2,'Attendance Dump'!$E$1:$AI$1,0)
),
INDEX('Active Hour''s Dump'!$D$3:$AH$337,
MATCH($C119,'Active Hour''s Dump'!$A$3:$A$337,0),
MATCH(AD$2,'Active Hour''s Dump'!$D$2:$AH$2,0)
))),"")</f>
        <v>P</v>
      </c>
      <c r="AE119" s="54">
        <f>_xlfn.IFNA(IF(AE$3="Productivity",
INDEX('Productivity Dump'!$E$4:$AJ$500,
MATCH($A119,'Productivity Dump'!$A$4:$A$500,0),
MATCH(AE$2,'Productivity Dump'!$E$3:$AJ$3,0)
),
IF(AE$3="Attendance",
INDEX('Attendance Dump'!$E$2:$AI$400,
MATCH($A119,'Attendance Dump'!$B$2:$B$400,0),
MATCH(AE$2,'Attendance Dump'!$E$1:$AI$1,0)
),
INDEX('Active Hour''s Dump'!$D$3:$AH$337,
MATCH($C119,'Active Hour''s Dump'!$A$3:$A$337,0),
MATCH(AE$2,'Active Hour''s Dump'!$D$2:$AH$2,0)
))),"")</f>
        <v>10.5833333333333</v>
      </c>
      <c r="AF119" s="13">
        <f>_xlfn.IFNA(IF(AF$3="Productivity",
INDEX('Productivity Dump'!$E$4:$AJ$500,
MATCH($A119,'Productivity Dump'!$A$4:$A$500,0),
MATCH(AF$2,'Productivity Dump'!$E$3:$AJ$3,0)
),
IF(AF$3="Attendance",
INDEX('Attendance Dump'!$E$2:$AI$400,
MATCH($A119,'Attendance Dump'!$B$2:$B$400,0),
MATCH(AF$2,'Attendance Dump'!$E$1:$AI$1,0)
),
INDEX('Active Hour''s Dump'!$D$3:$AH$337,
MATCH($C119,'Active Hour''s Dump'!$A$3:$A$337,0),
MATCH(AF$2,'Active Hour''s Dump'!$D$2:$AH$2,0)
))),"")</f>
        <v>1082.2160000000001</v>
      </c>
      <c r="AG119" s="13" t="str">
        <f>_xlfn.IFNA(IF(AG$3="Productivity",
INDEX('Productivity Dump'!$E$4:$AJ$500,
MATCH($A119,'Productivity Dump'!$A$4:$A$500,0),
MATCH(AG$2,'Productivity Dump'!$E$3:$AJ$3,0)
),
IF(AG$3="Attendance",
INDEX('Attendance Dump'!$E$2:$AI$400,
MATCH($A119,'Attendance Dump'!$B$2:$B$400,0),
MATCH(AG$2,'Attendance Dump'!$E$1:$AI$1,0)
),
INDEX('Active Hour''s Dump'!$D$3:$AH$337,
MATCH($C119,'Active Hour''s Dump'!$A$3:$A$337,0),
MATCH(AG$2,'Active Hour''s Dump'!$D$2:$AH$2,0)
))),"")</f>
        <v>P</v>
      </c>
      <c r="AH119" s="54">
        <f>_xlfn.IFNA(IF(AH$3="Productivity",
INDEX('Productivity Dump'!$E$4:$AJ$500,
MATCH($A119,'Productivity Dump'!$A$4:$A$500,0),
MATCH(AH$2,'Productivity Dump'!$E$3:$AJ$3,0)
),
IF(AH$3="Attendance",
INDEX('Attendance Dump'!$E$2:$AI$400,
MATCH($A119,'Attendance Dump'!$B$2:$B$400,0),
MATCH(AH$2,'Attendance Dump'!$E$1:$AI$1,0)
),
INDEX('Active Hour''s Dump'!$D$3:$AH$337,
MATCH($C119,'Active Hour''s Dump'!$A$3:$A$337,0),
MATCH(AH$2,'Active Hour''s Dump'!$D$2:$AH$2,0)
))),"")</f>
        <v>9.75</v>
      </c>
      <c r="AI119" s="13">
        <f>_xlfn.IFNA(IF(AI$3="Productivity",
INDEX('Productivity Dump'!$E$4:$AJ$500,
MATCH($A119,'Productivity Dump'!$A$4:$A$500,0),
MATCH(AI$2,'Productivity Dump'!$E$3:$AJ$3,0)
),
IF(AI$3="Attendance",
INDEX('Attendance Dump'!$E$2:$AI$400,
MATCH($A119,'Attendance Dump'!$B$2:$B$400,0),
MATCH(AI$2,'Attendance Dump'!$E$1:$AI$1,0)
),
INDEX('Active Hour''s Dump'!$D$3:$AH$337,
MATCH($C119,'Active Hour''s Dump'!$A$3:$A$337,0),
MATCH(AI$2,'Active Hour''s Dump'!$D$2:$AH$2,0)
))),"")</f>
        <v>864.55399999999986</v>
      </c>
      <c r="AJ119" s="13" t="str">
        <f>_xlfn.IFNA(IF(AJ$3="Productivity",
INDEX('Productivity Dump'!$E$4:$AJ$500,
MATCH($A119,'Productivity Dump'!$A$4:$A$500,0),
MATCH(AJ$2,'Productivity Dump'!$E$3:$AJ$3,0)
),
IF(AJ$3="Attendance",
INDEX('Attendance Dump'!$E$2:$AI$400,
MATCH($A119,'Attendance Dump'!$B$2:$B$400,0),
MATCH(AJ$2,'Attendance Dump'!$E$1:$AI$1,0)
),
INDEX('Active Hour''s Dump'!$D$3:$AH$337,
MATCH($C119,'Active Hour''s Dump'!$A$3:$A$337,0),
MATCH(AJ$2,'Active Hour''s Dump'!$D$2:$AH$2,0)
))),"")</f>
        <v>P</v>
      </c>
      <c r="AK119" s="54">
        <f>_xlfn.IFNA(IF(AK$3="Productivity",
INDEX('Productivity Dump'!$E$4:$AJ$500,
MATCH($A119,'Productivity Dump'!$A$4:$A$500,0),
MATCH(AK$2,'Productivity Dump'!$E$3:$AJ$3,0)
),
IF(AK$3="Attendance",
INDEX('Attendance Dump'!$E$2:$AI$400,
MATCH($A119,'Attendance Dump'!$B$2:$B$400,0),
MATCH(AK$2,'Attendance Dump'!$E$1:$AI$1,0)
),
INDEX('Active Hour''s Dump'!$D$3:$AH$337,
MATCH($C119,'Active Hour''s Dump'!$A$3:$A$337,0),
MATCH(AK$2,'Active Hour''s Dump'!$D$2:$AH$2,0)
))),"")</f>
        <v>8.3333333333333304</v>
      </c>
      <c r="AL119" s="13">
        <f>_xlfn.IFNA(IF(AL$3="Productivity",
INDEX('Productivity Dump'!$E$4:$AJ$500,
MATCH($A119,'Productivity Dump'!$A$4:$A$500,0),
MATCH(AL$2,'Productivity Dump'!$E$3:$AJ$3,0)
),
IF(AL$3="Attendance",
INDEX('Attendance Dump'!$E$2:$AI$400,
MATCH($A119,'Attendance Dump'!$B$2:$B$400,0),
MATCH(AL$2,'Attendance Dump'!$E$1:$AI$1,0)
),
INDEX('Active Hour''s Dump'!$D$3:$AH$337,
MATCH($C119,'Active Hour''s Dump'!$A$3:$A$337,0),
MATCH(AL$2,'Active Hour''s Dump'!$D$2:$AH$2,0)
))),"")</f>
        <v>0</v>
      </c>
      <c r="AM119" s="13" t="str">
        <f>_xlfn.IFNA(IF(AM$3="Productivity",
INDEX('Productivity Dump'!$E$4:$AJ$500,
MATCH($A119,'Productivity Dump'!$A$4:$A$500,0),
MATCH(AM$2,'Productivity Dump'!$E$3:$AJ$3,0)
),
IF(AM$3="Attendance",
INDEX('Attendance Dump'!$E$2:$AI$400,
MATCH($A119,'Attendance Dump'!$B$2:$B$400,0),
MATCH(AM$2,'Attendance Dump'!$E$1:$AI$1,0)
),
INDEX('Active Hour''s Dump'!$D$3:$AH$337,
MATCH($C119,'Active Hour''s Dump'!$A$3:$A$337,0),
MATCH(AM$2,'Active Hour''s Dump'!$D$2:$AH$2,0)
))),"")</f>
        <v>WO</v>
      </c>
      <c r="AN119" s="54">
        <f>_xlfn.IFNA(IF(AN$3="Productivity",
INDEX('Productivity Dump'!$E$4:$AJ$500,
MATCH($A119,'Productivity Dump'!$A$4:$A$500,0),
MATCH(AN$2,'Productivity Dump'!$E$3:$AJ$3,0)
),
IF(AN$3="Attendance",
INDEX('Attendance Dump'!$E$2:$AI$400,
MATCH($A119,'Attendance Dump'!$B$2:$B$400,0),
MATCH(AN$2,'Attendance Dump'!$E$1:$AI$1,0)
),
INDEX('Active Hour''s Dump'!$D$3:$AH$337,
MATCH($C119,'Active Hour''s Dump'!$A$3:$A$337,0),
MATCH(AN$2,'Active Hour''s Dump'!$D$2:$AH$2,0)
))),"")</f>
        <v>0</v>
      </c>
      <c r="AO119" s="13">
        <f>_xlfn.IFNA(IF(AO$3="Productivity",
INDEX('Productivity Dump'!$E$4:$AJ$500,
MATCH($A119,'Productivity Dump'!$A$4:$A$500,0),
MATCH(AO$2,'Productivity Dump'!$E$3:$AJ$3,0)
),
IF(AO$3="Attendance",
INDEX('Attendance Dump'!$E$2:$AI$400,
MATCH($A119,'Attendance Dump'!$B$2:$B$400,0),
MATCH(AO$2,'Attendance Dump'!$E$1:$AI$1,0)
),
INDEX('Active Hour''s Dump'!$D$3:$AH$337,
MATCH($C119,'Active Hour''s Dump'!$A$3:$A$337,0),
MATCH(AO$2,'Active Hour''s Dump'!$D$2:$AH$2,0)
))),"")</f>
        <v>842.36900000000003</v>
      </c>
      <c r="AP119" s="13" t="str">
        <f>_xlfn.IFNA(IF(AP$3="Productivity",
INDEX('Productivity Dump'!$E$4:$AJ$500,
MATCH($A119,'Productivity Dump'!$A$4:$A$500,0),
MATCH(AP$2,'Productivity Dump'!$E$3:$AJ$3,0)
),
IF(AP$3="Attendance",
INDEX('Attendance Dump'!$E$2:$AI$400,
MATCH($A119,'Attendance Dump'!$B$2:$B$400,0),
MATCH(AP$2,'Attendance Dump'!$E$1:$AI$1,0)
),
INDEX('Active Hour''s Dump'!$D$3:$AH$337,
MATCH($C119,'Active Hour''s Dump'!$A$3:$A$337,0),
MATCH(AP$2,'Active Hour''s Dump'!$D$2:$AH$2,0)
))),"")</f>
        <v>P</v>
      </c>
      <c r="AQ119" s="54">
        <f>_xlfn.IFNA(IF(AQ$3="Productivity",
INDEX('Productivity Dump'!$E$4:$AJ$500,
MATCH($A119,'Productivity Dump'!$A$4:$A$500,0),
MATCH(AQ$2,'Productivity Dump'!$E$3:$AJ$3,0)
),
IF(AQ$3="Attendance",
INDEX('Attendance Dump'!$E$2:$AI$400,
MATCH($A119,'Attendance Dump'!$B$2:$B$400,0),
MATCH(AQ$2,'Attendance Dump'!$E$1:$AI$1,0)
),
INDEX('Active Hour''s Dump'!$D$3:$AH$337,
MATCH($C119,'Active Hour''s Dump'!$A$3:$A$337,0),
MATCH(AQ$2,'Active Hour''s Dump'!$D$2:$AH$2,0)
))),"")</f>
        <v>9</v>
      </c>
      <c r="AR119" s="13">
        <f>_xlfn.IFNA(IF(AR$3="Productivity",
INDEX('Productivity Dump'!$E$4:$AJ$500,
MATCH($A119,'Productivity Dump'!$A$4:$A$500,0),
MATCH(AR$2,'Productivity Dump'!$E$3:$AJ$3,0)
),
IF(AR$3="Attendance",
INDEX('Attendance Dump'!$E$2:$AI$400,
MATCH($A119,'Attendance Dump'!$B$2:$B$400,0),
MATCH(AR$2,'Attendance Dump'!$E$1:$AI$1,0)
),
INDEX('Active Hour''s Dump'!$D$3:$AH$337,
MATCH($C119,'Active Hour''s Dump'!$A$3:$A$337,0),
MATCH(AR$2,'Active Hour''s Dump'!$D$2:$AH$2,0)
))),"")</f>
        <v>1084.5229999999999</v>
      </c>
      <c r="AS119" s="13" t="str">
        <f>_xlfn.IFNA(IF(AS$3="Productivity",
INDEX('Productivity Dump'!$E$4:$AJ$500,
MATCH($A119,'Productivity Dump'!$A$4:$A$500,0),
MATCH(AS$2,'Productivity Dump'!$E$3:$AJ$3,0)
),
IF(AS$3="Attendance",
INDEX('Attendance Dump'!$E$2:$AI$400,
MATCH($A119,'Attendance Dump'!$B$2:$B$400,0),
MATCH(AS$2,'Attendance Dump'!$E$1:$AI$1,0)
),
INDEX('Active Hour''s Dump'!$D$3:$AH$337,
MATCH($C119,'Active Hour''s Dump'!$A$3:$A$337,0),
MATCH(AS$2,'Active Hour''s Dump'!$D$2:$AH$2,0)
))),"")</f>
        <v>P</v>
      </c>
      <c r="AT119" s="54">
        <f>_xlfn.IFNA(IF(AT$3="Productivity",
INDEX('Productivity Dump'!$E$4:$AJ$500,
MATCH($A119,'Productivity Dump'!$A$4:$A$500,0),
MATCH(AT$2,'Productivity Dump'!$E$3:$AJ$3,0)
),
IF(AT$3="Attendance",
INDEX('Attendance Dump'!$E$2:$AI$400,
MATCH($A119,'Attendance Dump'!$B$2:$B$400,0),
MATCH(AT$2,'Attendance Dump'!$E$1:$AI$1,0)
),
INDEX('Active Hour''s Dump'!$D$3:$AH$337,
MATCH($C119,'Active Hour''s Dump'!$A$3:$A$337,0),
MATCH(AT$2,'Active Hour''s Dump'!$D$2:$AH$2,0)
))),"")</f>
        <v>10.4166666666667</v>
      </c>
      <c r="AU119" s="13">
        <f>_xlfn.IFNA(IF(AU$3="Productivity",
INDEX('Productivity Dump'!$E$4:$AJ$500,
MATCH($A119,'Productivity Dump'!$A$4:$A$500,0),
MATCH(AU$2,'Productivity Dump'!$E$3:$AJ$3,0)
),
IF(AU$3="Attendance",
INDEX('Attendance Dump'!$E$2:$AI$400,
MATCH($A119,'Attendance Dump'!$B$2:$B$400,0),
MATCH(AU$2,'Attendance Dump'!$E$1:$AI$1,0)
),
INDEX('Active Hour''s Dump'!$D$3:$AH$337,
MATCH($C119,'Active Hour''s Dump'!$A$3:$A$337,0),
MATCH(AU$2,'Active Hour''s Dump'!$D$2:$AH$2,0)
))),"")</f>
        <v>1159.3049999999998</v>
      </c>
      <c r="AV119" s="13" t="str">
        <f>_xlfn.IFNA(IF(AV$3="Productivity",
INDEX('Productivity Dump'!$E$4:$AJ$500,
MATCH($A119,'Productivity Dump'!$A$4:$A$500,0),
MATCH(AV$2,'Productivity Dump'!$E$3:$AJ$3,0)
),
IF(AV$3="Attendance",
INDEX('Attendance Dump'!$E$2:$AI$400,
MATCH($A119,'Attendance Dump'!$B$2:$B$400,0),
MATCH(AV$2,'Attendance Dump'!$E$1:$AI$1,0)
),
INDEX('Active Hour''s Dump'!$D$3:$AH$337,
MATCH($C119,'Active Hour''s Dump'!$A$3:$A$337,0),
MATCH(AV$2,'Active Hour''s Dump'!$D$2:$AH$2,0)
))),"")</f>
        <v>P</v>
      </c>
      <c r="AW119" s="54">
        <f>_xlfn.IFNA(IF(AW$3="Productivity",
INDEX('Productivity Dump'!$E$4:$AJ$500,
MATCH($A119,'Productivity Dump'!$A$4:$A$500,0),
MATCH(AW$2,'Productivity Dump'!$E$3:$AJ$3,0)
),
IF(AW$3="Attendance",
INDEX('Attendance Dump'!$E$2:$AI$400,
MATCH($A119,'Attendance Dump'!$B$2:$B$400,0),
MATCH(AW$2,'Attendance Dump'!$E$1:$AI$1,0)
),
INDEX('Active Hour''s Dump'!$D$3:$AH$337,
MATCH($C119,'Active Hour''s Dump'!$A$3:$A$337,0),
MATCH(AW$2,'Active Hour''s Dump'!$D$2:$AH$2,0)
))),"")</f>
        <v>11.8333333333333</v>
      </c>
      <c r="AX119" s="13">
        <f>_xlfn.IFNA(IF(AX$3="Productivity",
INDEX('Productivity Dump'!$E$4:$AJ$500,
MATCH($A119,'Productivity Dump'!$A$4:$A$500,0),
MATCH(AX$2,'Productivity Dump'!$E$3:$AJ$3,0)
),
IF(AX$3="Attendance",
INDEX('Attendance Dump'!$E$2:$AI$400,
MATCH($A119,'Attendance Dump'!$B$2:$B$400,0),
MATCH(AX$2,'Attendance Dump'!$E$1:$AI$1,0)
),
INDEX('Active Hour''s Dump'!$D$3:$AH$337,
MATCH($C119,'Active Hour''s Dump'!$A$3:$A$337,0),
MATCH(AX$2,'Active Hour''s Dump'!$D$2:$AH$2,0)
))),"")</f>
        <v>1063.1510000000001</v>
      </c>
      <c r="AY119" s="13" t="str">
        <f>_xlfn.IFNA(IF(AY$3="Productivity",
INDEX('Productivity Dump'!$E$4:$AJ$500,
MATCH($A119,'Productivity Dump'!$A$4:$A$500,0),
MATCH(AY$2,'Productivity Dump'!$E$3:$AJ$3,0)
),
IF(AY$3="Attendance",
INDEX('Attendance Dump'!$E$2:$AI$400,
MATCH($A119,'Attendance Dump'!$B$2:$B$400,0),
MATCH(AY$2,'Attendance Dump'!$E$1:$AI$1,0)
),
INDEX('Active Hour''s Dump'!$D$3:$AH$337,
MATCH($C119,'Active Hour''s Dump'!$A$3:$A$337,0),
MATCH(AY$2,'Active Hour''s Dump'!$D$2:$AH$2,0)
))),"")</f>
        <v>P</v>
      </c>
      <c r="AZ119" s="54">
        <f>_xlfn.IFNA(IF(AZ$3="Productivity",
INDEX('Productivity Dump'!$E$4:$AJ$500,
MATCH($A119,'Productivity Dump'!$A$4:$A$500,0),
MATCH(AZ$2,'Productivity Dump'!$E$3:$AJ$3,0)
),
IF(AZ$3="Attendance",
INDEX('Attendance Dump'!$E$2:$AI$400,
MATCH($A119,'Attendance Dump'!$B$2:$B$400,0),
MATCH(AZ$2,'Attendance Dump'!$E$1:$AI$1,0)
),
INDEX('Active Hour''s Dump'!$D$3:$AH$337,
MATCH($C119,'Active Hour''s Dump'!$A$3:$A$337,0),
MATCH(AZ$2,'Active Hour''s Dump'!$D$2:$AH$2,0)
))),"")</f>
        <v>11.25</v>
      </c>
      <c r="BA119" s="13">
        <f>_xlfn.IFNA(IF(BA$3="Productivity",
INDEX('Productivity Dump'!$E$4:$AJ$500,
MATCH($A119,'Productivity Dump'!$A$4:$A$500,0),
MATCH(BA$2,'Productivity Dump'!$E$3:$AJ$3,0)
),
IF(BA$3="Attendance",
INDEX('Attendance Dump'!$E$2:$AI$400,
MATCH($A119,'Attendance Dump'!$B$2:$B$400,0),
MATCH(BA$2,'Attendance Dump'!$E$1:$AI$1,0)
),
INDEX('Active Hour''s Dump'!$D$3:$AH$337,
MATCH($C119,'Active Hour''s Dump'!$A$3:$A$337,0),
MATCH(BA$2,'Active Hour''s Dump'!$D$2:$AH$2,0)
))),"")</f>
        <v>1077.3080000000002</v>
      </c>
      <c r="BB119" s="13" t="str">
        <f>_xlfn.IFNA(IF(BB$3="Productivity",
INDEX('Productivity Dump'!$E$4:$AJ$500,
MATCH($A119,'Productivity Dump'!$A$4:$A$500,0),
MATCH(BB$2,'Productivity Dump'!$E$3:$AJ$3,0)
),
IF(BB$3="Attendance",
INDEX('Attendance Dump'!$E$2:$AI$400,
MATCH($A119,'Attendance Dump'!$B$2:$B$400,0),
MATCH(BB$2,'Attendance Dump'!$E$1:$AI$1,0)
),
INDEX('Active Hour''s Dump'!$D$3:$AH$337,
MATCH($C119,'Active Hour''s Dump'!$A$3:$A$337,0),
MATCH(BB$2,'Active Hour''s Dump'!$D$2:$AH$2,0)
))),"")</f>
        <v>P</v>
      </c>
      <c r="BC119" s="54">
        <f>_xlfn.IFNA(IF(BC$3="Productivity",
INDEX('Productivity Dump'!$E$4:$AJ$500,
MATCH($A119,'Productivity Dump'!$A$4:$A$500,0),
MATCH(BC$2,'Productivity Dump'!$E$3:$AJ$3,0)
),
IF(BC$3="Attendance",
INDEX('Attendance Dump'!$E$2:$AI$400,
MATCH($A119,'Attendance Dump'!$B$2:$B$400,0),
MATCH(BC$2,'Attendance Dump'!$E$1:$AI$1,0)
),
INDEX('Active Hour''s Dump'!$D$3:$AH$337,
MATCH($C119,'Active Hour''s Dump'!$A$3:$A$337,0),
MATCH(BC$2,'Active Hour''s Dump'!$D$2:$AH$2,0)
))),"")</f>
        <v>10.1666666666667</v>
      </c>
      <c r="BD119" s="13">
        <f>_xlfn.IFNA(IF(BD$3="Productivity",
INDEX('Productivity Dump'!$E$4:$AJ$500,
MATCH($A119,'Productivity Dump'!$A$4:$A$500,0),
MATCH(BD$2,'Productivity Dump'!$E$3:$AJ$3,0)
),
IF(BD$3="Attendance",
INDEX('Attendance Dump'!$E$2:$AI$400,
MATCH($A119,'Attendance Dump'!$B$2:$B$400,0),
MATCH(BD$2,'Attendance Dump'!$E$1:$AI$1,0)
),
INDEX('Active Hour''s Dump'!$D$3:$AH$337,
MATCH($C119,'Active Hour''s Dump'!$A$3:$A$337,0),
MATCH(BD$2,'Active Hour''s Dump'!$D$2:$AH$2,0)
))),"")</f>
        <v>267.92200000000003</v>
      </c>
      <c r="BE119" s="13" t="str">
        <f>_xlfn.IFNA(IF(BE$3="Productivity",
INDEX('Productivity Dump'!$E$4:$AJ$500,
MATCH($A119,'Productivity Dump'!$A$4:$A$500,0),
MATCH(BE$2,'Productivity Dump'!$E$3:$AJ$3,0)
),
IF(BE$3="Attendance",
INDEX('Attendance Dump'!$E$2:$AI$400,
MATCH($A119,'Attendance Dump'!$B$2:$B$400,0),
MATCH(BE$2,'Attendance Dump'!$E$1:$AI$1,0)
),
INDEX('Active Hour''s Dump'!$D$3:$AH$337,
MATCH($C119,'Active Hour''s Dump'!$A$3:$A$337,0),
MATCH(BE$2,'Active Hour''s Dump'!$D$2:$AH$2,0)
))),"")</f>
        <v>P</v>
      </c>
      <c r="BF119" s="54">
        <f>_xlfn.IFNA(IF(BF$3="Productivity",
INDEX('Productivity Dump'!$E$4:$AJ$500,
MATCH($A119,'Productivity Dump'!$A$4:$A$500,0),
MATCH(BF$2,'Productivity Dump'!$E$3:$AJ$3,0)
),
IF(BF$3="Attendance",
INDEX('Attendance Dump'!$E$2:$AI$400,
MATCH($A119,'Attendance Dump'!$B$2:$B$400,0),
MATCH(BF$2,'Attendance Dump'!$E$1:$AI$1,0)
),
INDEX('Active Hour''s Dump'!$D$3:$AH$337,
MATCH($C119,'Active Hour''s Dump'!$A$3:$A$337,0),
MATCH(BF$2,'Active Hour''s Dump'!$D$2:$AH$2,0)
))),"")</f>
        <v>4.25</v>
      </c>
      <c r="BG119" s="13">
        <f>_xlfn.IFNA(IF(BG$3="Productivity",
INDEX('Productivity Dump'!$E$4:$AJ$500,
MATCH($A119,'Productivity Dump'!$A$4:$A$500,0),
MATCH(BG$2,'Productivity Dump'!$E$3:$AJ$3,0)
),
IF(BG$3="Attendance",
INDEX('Attendance Dump'!$E$2:$AI$400,
MATCH($A119,'Attendance Dump'!$B$2:$B$400,0),
MATCH(BG$2,'Attendance Dump'!$E$1:$AI$1,0)
),
INDEX('Active Hour''s Dump'!$D$3:$AH$337,
MATCH($C119,'Active Hour''s Dump'!$A$3:$A$337,0),
MATCH(BG$2,'Active Hour''s Dump'!$D$2:$AH$2,0)
))),"")</f>
        <v>0</v>
      </c>
      <c r="BH119" s="13" t="str">
        <f>_xlfn.IFNA(IF(BH$3="Productivity",
INDEX('Productivity Dump'!$E$4:$AJ$500,
MATCH($A119,'Productivity Dump'!$A$4:$A$500,0),
MATCH(BH$2,'Productivity Dump'!$E$3:$AJ$3,0)
),
IF(BH$3="Attendance",
INDEX('Attendance Dump'!$E$2:$AI$400,
MATCH($A119,'Attendance Dump'!$B$2:$B$400,0),
MATCH(BH$2,'Attendance Dump'!$E$1:$AI$1,0)
),
INDEX('Active Hour''s Dump'!$D$3:$AH$337,
MATCH($C119,'Active Hour''s Dump'!$A$3:$A$337,0),
MATCH(BH$2,'Active Hour''s Dump'!$D$2:$AH$2,0)
))),"")</f>
        <v>WO</v>
      </c>
      <c r="BI119" s="54">
        <f>_xlfn.IFNA(IF(BI$3="Productivity",
INDEX('Productivity Dump'!$E$4:$AJ$500,
MATCH($A119,'Productivity Dump'!$A$4:$A$500,0),
MATCH(BI$2,'Productivity Dump'!$E$3:$AJ$3,0)
),
IF(BI$3="Attendance",
INDEX('Attendance Dump'!$E$2:$AI$400,
MATCH($A119,'Attendance Dump'!$B$2:$B$400,0),
MATCH(BI$2,'Attendance Dump'!$E$1:$AI$1,0)
),
INDEX('Active Hour''s Dump'!$D$3:$AH$337,
MATCH($C119,'Active Hour''s Dump'!$A$3:$A$337,0),
MATCH(BI$2,'Active Hour''s Dump'!$D$2:$AH$2,0)
))),"")</f>
        <v>0</v>
      </c>
      <c r="BJ119" s="13">
        <f>_xlfn.IFNA(IF(BJ$3="Productivity",
INDEX('Productivity Dump'!$E$4:$AJ$500,
MATCH($A119,'Productivity Dump'!$A$4:$A$500,0),
MATCH(BJ$2,'Productivity Dump'!$E$3:$AJ$3,0)
),
IF(BJ$3="Attendance",
INDEX('Attendance Dump'!$E$2:$AI$400,
MATCH($A119,'Attendance Dump'!$B$2:$B$400,0),
MATCH(BJ$2,'Attendance Dump'!$E$1:$AI$1,0)
),
INDEX('Active Hour''s Dump'!$D$3:$AH$337,
MATCH($C119,'Active Hour''s Dump'!$A$3:$A$337,0),
MATCH(BJ$2,'Active Hour''s Dump'!$D$2:$AH$2,0)
))),"")</f>
        <v>614.15099999999984</v>
      </c>
      <c r="BK119" s="13" t="str">
        <f>_xlfn.IFNA(IF(BK$3="Productivity",
INDEX('Productivity Dump'!$E$4:$AJ$500,
MATCH($A119,'Productivity Dump'!$A$4:$A$500,0),
MATCH(BK$2,'Productivity Dump'!$E$3:$AJ$3,0)
),
IF(BK$3="Attendance",
INDEX('Attendance Dump'!$E$2:$AI$400,
MATCH($A119,'Attendance Dump'!$B$2:$B$400,0),
MATCH(BK$2,'Attendance Dump'!$E$1:$AI$1,0)
),
INDEX('Active Hour''s Dump'!$D$3:$AH$337,
MATCH($C119,'Active Hour''s Dump'!$A$3:$A$337,0),
MATCH(BK$2,'Active Hour''s Dump'!$D$2:$AH$2,0)
))),"")</f>
        <v>P</v>
      </c>
      <c r="BL119" s="54">
        <f>_xlfn.IFNA(IF(BL$3="Productivity",
INDEX('Productivity Dump'!$E$4:$AJ$500,
MATCH($A119,'Productivity Dump'!$A$4:$A$500,0),
MATCH(BL$2,'Productivity Dump'!$E$3:$AJ$3,0)
),
IF(BL$3="Attendance",
INDEX('Attendance Dump'!$E$2:$AI$400,
MATCH($A119,'Attendance Dump'!$B$2:$B$400,0),
MATCH(BL$2,'Attendance Dump'!$E$1:$AI$1,0)
),
INDEX('Active Hour''s Dump'!$D$3:$AH$337,
MATCH($C119,'Active Hour''s Dump'!$A$3:$A$337,0),
MATCH(BL$2,'Active Hour''s Dump'!$D$2:$AH$2,0)
))),"")</f>
        <v>6.1666666666666696</v>
      </c>
      <c r="BM119" s="13">
        <f>_xlfn.IFNA(IF(BM$3="Productivity",
INDEX('Productivity Dump'!$E$4:$AJ$500,
MATCH($A119,'Productivity Dump'!$A$4:$A$500,0),
MATCH(BM$2,'Productivity Dump'!$E$3:$AJ$3,0)
),
IF(BM$3="Attendance",
INDEX('Attendance Dump'!$E$2:$AI$400,
MATCH($A119,'Attendance Dump'!$B$2:$B$400,0),
MATCH(BM$2,'Attendance Dump'!$E$1:$AI$1,0)
),
INDEX('Active Hour''s Dump'!$D$3:$AH$337,
MATCH($C119,'Active Hour''s Dump'!$A$3:$A$337,0),
MATCH(BM$2,'Active Hour''s Dump'!$D$2:$AH$2,0)
))),"")</f>
        <v>1095.1390000000001</v>
      </c>
      <c r="BN119" s="13" t="str">
        <f>_xlfn.IFNA(IF(BN$3="Productivity",
INDEX('Productivity Dump'!$E$4:$AJ$500,
MATCH($A119,'Productivity Dump'!$A$4:$A$500,0),
MATCH(BN$2,'Productivity Dump'!$E$3:$AJ$3,0)
),
IF(BN$3="Attendance",
INDEX('Attendance Dump'!$E$2:$AI$400,
MATCH($A119,'Attendance Dump'!$B$2:$B$400,0),
MATCH(BN$2,'Attendance Dump'!$E$1:$AI$1,0)
),
INDEX('Active Hour''s Dump'!$D$3:$AH$337,
MATCH($C119,'Active Hour''s Dump'!$A$3:$A$337,0),
MATCH(BN$2,'Active Hour''s Dump'!$D$2:$AH$2,0)
))),"")</f>
        <v>P</v>
      </c>
      <c r="BO119" s="54">
        <f>_xlfn.IFNA(IF(BO$3="Productivity",
INDEX('Productivity Dump'!$E$4:$AJ$500,
MATCH($A119,'Productivity Dump'!$A$4:$A$500,0),
MATCH(BO$2,'Productivity Dump'!$E$3:$AJ$3,0)
),
IF(BO$3="Attendance",
INDEX('Attendance Dump'!$E$2:$AI$400,
MATCH($A119,'Attendance Dump'!$B$2:$B$400,0),
MATCH(BO$2,'Attendance Dump'!$E$1:$AI$1,0)
),
INDEX('Active Hour''s Dump'!$D$3:$AH$337,
MATCH($C119,'Active Hour''s Dump'!$A$3:$A$337,0),
MATCH(BO$2,'Active Hour''s Dump'!$D$2:$AH$2,0)
))),"")</f>
        <v>10</v>
      </c>
      <c r="BP119" s="13">
        <f>_xlfn.IFNA(IF(BP$3="Productivity",
INDEX('Productivity Dump'!$E$4:$AJ$500,
MATCH($A119,'Productivity Dump'!$A$4:$A$500,0),
MATCH(BP$2,'Productivity Dump'!$E$3:$AJ$3,0)
),
IF(BP$3="Attendance",
INDEX('Attendance Dump'!$E$2:$AI$400,
MATCH($A119,'Attendance Dump'!$B$2:$B$400,0),
MATCH(BP$2,'Attendance Dump'!$E$1:$AI$1,0)
),
INDEX('Active Hour''s Dump'!$D$3:$AH$337,
MATCH($C119,'Active Hour''s Dump'!$A$3:$A$337,0),
MATCH(BP$2,'Active Hour''s Dump'!$D$2:$AH$2,0)
))),"")</f>
        <v>1082.1669999999997</v>
      </c>
      <c r="BQ119" s="13" t="str">
        <f>_xlfn.IFNA(IF(BQ$3="Productivity",
INDEX('Productivity Dump'!$E$4:$AJ$500,
MATCH($A119,'Productivity Dump'!$A$4:$A$500,0),
MATCH(BQ$2,'Productivity Dump'!$E$3:$AJ$3,0)
),
IF(BQ$3="Attendance",
INDEX('Attendance Dump'!$E$2:$AI$400,
MATCH($A119,'Attendance Dump'!$B$2:$B$400,0),
MATCH(BQ$2,'Attendance Dump'!$E$1:$AI$1,0)
),
INDEX('Active Hour''s Dump'!$D$3:$AH$337,
MATCH($C119,'Active Hour''s Dump'!$A$3:$A$337,0),
MATCH(BQ$2,'Active Hour''s Dump'!$D$2:$AH$2,0)
))),"")</f>
        <v>P</v>
      </c>
      <c r="BR119" s="54">
        <f>_xlfn.IFNA(IF(BR$3="Productivity",
INDEX('Productivity Dump'!$E$4:$AJ$500,
MATCH($A119,'Productivity Dump'!$A$4:$A$500,0),
MATCH(BR$2,'Productivity Dump'!$E$3:$AJ$3,0)
),
IF(BR$3="Attendance",
INDEX('Attendance Dump'!$E$2:$AI$400,
MATCH($A119,'Attendance Dump'!$B$2:$B$400,0),
MATCH(BR$2,'Attendance Dump'!$E$1:$AI$1,0)
),
INDEX('Active Hour''s Dump'!$D$3:$AH$337,
MATCH($C119,'Active Hour''s Dump'!$A$3:$A$337,0),
MATCH(BR$2,'Active Hour''s Dump'!$D$2:$AH$2,0)
))),"")</f>
        <v>11.1666666666667</v>
      </c>
      <c r="BS119" s="13">
        <f>_xlfn.IFNA(IF(BS$3="Productivity",
INDEX('Productivity Dump'!$E$4:$AJ$500,
MATCH($A119,'Productivity Dump'!$A$4:$A$500,0),
MATCH(BS$2,'Productivity Dump'!$E$3:$AJ$3,0)
),
IF(BS$3="Attendance",
INDEX('Attendance Dump'!$E$2:$AI$400,
MATCH($A119,'Attendance Dump'!$B$2:$B$400,0),
MATCH(BS$2,'Attendance Dump'!$E$1:$AI$1,0)
),
INDEX('Active Hour''s Dump'!$D$3:$AH$337,
MATCH($C119,'Active Hour''s Dump'!$A$3:$A$337,0),
MATCH(BS$2,'Active Hour''s Dump'!$D$2:$AH$2,0)
))),"")</f>
        <v>1128.326</v>
      </c>
      <c r="BT119" s="13" t="str">
        <f>_xlfn.IFNA(IF(BT$3="Productivity",
INDEX('Productivity Dump'!$E$4:$AJ$500,
MATCH($A119,'Productivity Dump'!$A$4:$A$500,0),
MATCH(BT$2,'Productivity Dump'!$E$3:$AJ$3,0)
),
IF(BT$3="Attendance",
INDEX('Attendance Dump'!$E$2:$AI$400,
MATCH($A119,'Attendance Dump'!$B$2:$B$400,0),
MATCH(BT$2,'Attendance Dump'!$E$1:$AI$1,0)
),
INDEX('Active Hour''s Dump'!$D$3:$AH$337,
MATCH($C119,'Active Hour''s Dump'!$A$3:$A$337,0),
MATCH(BT$2,'Active Hour''s Dump'!$D$2:$AH$2,0)
))),"")</f>
        <v>H(P)</v>
      </c>
      <c r="BU119" s="54">
        <f>_xlfn.IFNA(IF(BU$3="Productivity",
INDEX('Productivity Dump'!$E$4:$AJ$500,
MATCH($A119,'Productivity Dump'!$A$4:$A$500,0),
MATCH(BU$2,'Productivity Dump'!$E$3:$AJ$3,0)
),
IF(BU$3="Attendance",
INDEX('Attendance Dump'!$E$2:$AI$400,
MATCH($A119,'Attendance Dump'!$B$2:$B$400,0),
MATCH(BU$2,'Attendance Dump'!$E$1:$AI$1,0)
),
INDEX('Active Hour''s Dump'!$D$3:$AH$337,
MATCH($C119,'Active Hour''s Dump'!$A$3:$A$337,0),
MATCH(BU$2,'Active Hour''s Dump'!$D$2:$AH$2,0)
))),"")</f>
        <v>12.1666666666667</v>
      </c>
      <c r="BV119" s="13">
        <f>_xlfn.IFNA(IF(BV$3="Productivity",
INDEX('Productivity Dump'!$E$4:$AJ$500,
MATCH($A119,'Productivity Dump'!$A$4:$A$500,0),
MATCH(BV$2,'Productivity Dump'!$E$3:$AJ$3,0)
),
IF(BV$3="Attendance",
INDEX('Attendance Dump'!$E$2:$AI$400,
MATCH($A119,'Attendance Dump'!$B$2:$B$400,0),
MATCH(BV$2,'Attendance Dump'!$E$1:$AI$1,0)
),
INDEX('Active Hour''s Dump'!$D$3:$AH$337,
MATCH($C119,'Active Hour''s Dump'!$A$3:$A$337,0),
MATCH(BV$2,'Active Hour''s Dump'!$D$2:$AH$2,0)
))),"")</f>
        <v>918.29</v>
      </c>
      <c r="BW119" s="13" t="str">
        <f>_xlfn.IFNA(IF(BW$3="Productivity",
INDEX('Productivity Dump'!$E$4:$AJ$500,
MATCH($A119,'Productivity Dump'!$A$4:$A$500,0),
MATCH(BW$2,'Productivity Dump'!$E$3:$AJ$3,0)
),
IF(BW$3="Attendance",
INDEX('Attendance Dump'!$E$2:$AI$400,
MATCH($A119,'Attendance Dump'!$B$2:$B$400,0),
MATCH(BW$2,'Attendance Dump'!$E$1:$AI$1,0)
),
INDEX('Active Hour''s Dump'!$D$3:$AH$337,
MATCH($C119,'Active Hour''s Dump'!$A$3:$A$337,0),
MATCH(BW$2,'Active Hour''s Dump'!$D$2:$AH$2,0)
))),"")</f>
        <v>P</v>
      </c>
      <c r="BX119" s="54">
        <f>_xlfn.IFNA(IF(BX$3="Productivity",
INDEX('Productivity Dump'!$E$4:$AJ$500,
MATCH($A119,'Productivity Dump'!$A$4:$A$500,0),
MATCH(BX$2,'Productivity Dump'!$E$3:$AJ$3,0)
),
IF(BX$3="Attendance",
INDEX('Attendance Dump'!$E$2:$AI$400,
MATCH($A119,'Attendance Dump'!$B$2:$B$400,0),
MATCH(BX$2,'Attendance Dump'!$E$1:$AI$1,0)
),
INDEX('Active Hour''s Dump'!$D$3:$AH$337,
MATCH($C119,'Active Hour''s Dump'!$A$3:$A$337,0),
MATCH(BX$2,'Active Hour''s Dump'!$D$2:$AH$2,0)
))),"")</f>
        <v>10.1666666666667</v>
      </c>
      <c r="BY119" s="13">
        <f>_xlfn.IFNA(IF(BY$3="Productivity",
INDEX('Productivity Dump'!$E$4:$AJ$500,
MATCH($A119,'Productivity Dump'!$A$4:$A$500,0),
MATCH(BY$2,'Productivity Dump'!$E$3:$AJ$3,0)
),
IF(BY$3="Attendance",
INDEX('Attendance Dump'!$E$2:$AI$400,
MATCH($A119,'Attendance Dump'!$B$2:$B$400,0),
MATCH(BY$2,'Attendance Dump'!$E$1:$AI$1,0)
),
INDEX('Active Hour''s Dump'!$D$3:$AH$337,
MATCH($C119,'Active Hour''s Dump'!$A$3:$A$337,0),
MATCH(BY$2,'Active Hour''s Dump'!$D$2:$AH$2,0)
))),"")</f>
        <v>160.876</v>
      </c>
      <c r="BZ119" s="13" t="str">
        <f>_xlfn.IFNA(IF(BZ$3="Productivity",
INDEX('Productivity Dump'!$E$4:$AJ$500,
MATCH($A119,'Productivity Dump'!$A$4:$A$500,0),
MATCH(BZ$2,'Productivity Dump'!$E$3:$AJ$3,0)
),
IF(BZ$3="Attendance",
INDEX('Attendance Dump'!$E$2:$AI$400,
MATCH($A119,'Attendance Dump'!$B$2:$B$400,0),
MATCH(BZ$2,'Attendance Dump'!$E$1:$AI$1,0)
),
INDEX('Active Hour''s Dump'!$D$3:$AH$337,
MATCH($C119,'Active Hour''s Dump'!$A$3:$A$337,0),
MATCH(BZ$2,'Active Hour''s Dump'!$D$2:$AH$2,0)
))),"")</f>
        <v>P</v>
      </c>
      <c r="CA119" s="54">
        <f>_xlfn.IFNA(IF(CA$3="Productivity",
INDEX('Productivity Dump'!$E$4:$AJ$500,
MATCH($A119,'Productivity Dump'!$A$4:$A$500,0),
MATCH(CA$2,'Productivity Dump'!$E$3:$AJ$3,0)
),
IF(CA$3="Attendance",
INDEX('Attendance Dump'!$E$2:$AI$400,
MATCH($A119,'Attendance Dump'!$B$2:$B$400,0),
MATCH(CA$2,'Attendance Dump'!$E$1:$AI$1,0)
),
INDEX('Active Hour''s Dump'!$D$3:$AH$337,
MATCH($C119,'Active Hour''s Dump'!$A$3:$A$337,0),
MATCH(CA$2,'Active Hour''s Dump'!$D$2:$AH$2,0)
))),"")</f>
        <v>2.6666666666666701</v>
      </c>
      <c r="CB119" s="13">
        <f>_xlfn.IFNA(IF(CB$3="Productivity",
INDEX('Productivity Dump'!$E$4:$AJ$500,
MATCH($A119,'Productivity Dump'!$A$4:$A$500,0),
MATCH(CB$2,'Productivity Dump'!$E$3:$AJ$3,0)
),
IF(CB$3="Attendance",
INDEX('Attendance Dump'!$E$2:$AI$400,
MATCH($A119,'Attendance Dump'!$B$2:$B$400,0),
MATCH(CB$2,'Attendance Dump'!$E$1:$AI$1,0)
),
INDEX('Active Hour''s Dump'!$D$3:$AH$337,
MATCH($C119,'Active Hour''s Dump'!$A$3:$A$337,0),
MATCH(CB$2,'Active Hour''s Dump'!$D$2:$AH$2,0)
))),"")</f>
        <v>0</v>
      </c>
      <c r="CC119" s="13" t="str">
        <f>_xlfn.IFNA(IF(CC$3="Productivity",
INDEX('Productivity Dump'!$E$4:$AJ$500,
MATCH($A119,'Productivity Dump'!$A$4:$A$500,0),
MATCH(CC$2,'Productivity Dump'!$E$3:$AJ$3,0)
),
IF(CC$3="Attendance",
INDEX('Attendance Dump'!$E$2:$AI$400,
MATCH($A119,'Attendance Dump'!$B$2:$B$400,0),
MATCH(CC$2,'Attendance Dump'!$E$1:$AI$1,0)
),
INDEX('Active Hour''s Dump'!$D$3:$AH$337,
MATCH($C119,'Active Hour''s Dump'!$A$3:$A$337,0),
MATCH(CC$2,'Active Hour''s Dump'!$D$2:$AH$2,0)
))),"")</f>
        <v>WO</v>
      </c>
      <c r="CD119" s="54">
        <f>_xlfn.IFNA(IF(CD$3="Productivity",
INDEX('Productivity Dump'!$E$4:$AJ$500,
MATCH($A119,'Productivity Dump'!$A$4:$A$500,0),
MATCH(CD$2,'Productivity Dump'!$E$3:$AJ$3,0)
),
IF(CD$3="Attendance",
INDEX('Attendance Dump'!$E$2:$AI$400,
MATCH($A119,'Attendance Dump'!$B$2:$B$400,0),
MATCH(CD$2,'Attendance Dump'!$E$1:$AI$1,0)
),
INDEX('Active Hour''s Dump'!$D$3:$AH$337,
MATCH($C119,'Active Hour''s Dump'!$A$3:$A$337,0),
MATCH(CD$2,'Active Hour''s Dump'!$D$2:$AH$2,0)
))),"")</f>
        <v>0</v>
      </c>
      <c r="CE119" s="13">
        <f>_xlfn.IFNA(IF(CE$3="Productivity",
INDEX('Productivity Dump'!$E$4:$AJ$500,
MATCH($A119,'Productivity Dump'!$A$4:$A$500,0),
MATCH(CE$2,'Productivity Dump'!$E$3:$AJ$3,0)
),
IF(CE$3="Attendance",
INDEX('Attendance Dump'!$E$2:$AI$400,
MATCH($A119,'Attendance Dump'!$B$2:$B$400,0),
MATCH(CE$2,'Attendance Dump'!$E$1:$AI$1,0)
),
INDEX('Active Hour''s Dump'!$D$3:$AH$337,
MATCH($C119,'Active Hour''s Dump'!$A$3:$A$337,0),
MATCH(CE$2,'Active Hour''s Dump'!$D$2:$AH$2,0)
))),"")</f>
        <v>572.43000000000006</v>
      </c>
      <c r="CF119" s="13" t="str">
        <f>_xlfn.IFNA(IF(CF$3="Productivity",
INDEX('Productivity Dump'!$E$4:$AJ$500,
MATCH($A119,'Productivity Dump'!$A$4:$A$500,0),
MATCH(CF$2,'Productivity Dump'!$E$3:$AJ$3,0)
),
IF(CF$3="Attendance",
INDEX('Attendance Dump'!$E$2:$AI$400,
MATCH($A119,'Attendance Dump'!$B$2:$B$400,0),
MATCH(CF$2,'Attendance Dump'!$E$1:$AI$1,0)
),
INDEX('Active Hour''s Dump'!$D$3:$AH$337,
MATCH($C119,'Active Hour''s Dump'!$A$3:$A$337,0),
MATCH(CF$2,'Active Hour''s Dump'!$D$2:$AH$2,0)
))),"")</f>
        <v>P</v>
      </c>
      <c r="CG119" s="54">
        <f>_xlfn.IFNA(IF(CG$3="Productivity",
INDEX('Productivity Dump'!$E$4:$AJ$500,
MATCH($A119,'Productivity Dump'!$A$4:$A$500,0),
MATCH(CG$2,'Productivity Dump'!$E$3:$AJ$3,0)
),
IF(CG$3="Attendance",
INDEX('Attendance Dump'!$E$2:$AI$400,
MATCH($A119,'Attendance Dump'!$B$2:$B$400,0),
MATCH(CG$2,'Attendance Dump'!$E$1:$AI$1,0)
),
INDEX('Active Hour''s Dump'!$D$3:$AH$337,
MATCH($C119,'Active Hour''s Dump'!$A$3:$A$337,0),
MATCH(CG$2,'Active Hour''s Dump'!$D$2:$AH$2,0)
))),"")</f>
        <v>5.5</v>
      </c>
      <c r="CH119" s="13">
        <f>_xlfn.IFNA(IF(CH$3="Productivity",
INDEX('Productivity Dump'!$E$4:$AJ$500,
MATCH($A119,'Productivity Dump'!$A$4:$A$500,0),
MATCH(CH$2,'Productivity Dump'!$E$3:$AJ$3,0)
),
IF(CH$3="Attendance",
INDEX('Attendance Dump'!$E$2:$AI$400,
MATCH($A119,'Attendance Dump'!$B$2:$B$400,0),
MATCH(CH$2,'Attendance Dump'!$E$1:$AI$1,0)
),
INDEX('Active Hour''s Dump'!$D$3:$AH$337,
MATCH($C119,'Active Hour''s Dump'!$A$3:$A$337,0),
MATCH(CH$2,'Active Hour''s Dump'!$D$2:$AH$2,0)
))),"")</f>
        <v>0</v>
      </c>
      <c r="CI119" s="13" t="str">
        <f>_xlfn.IFNA(IF(CI$3="Productivity",
INDEX('Productivity Dump'!$E$4:$AJ$500,
MATCH($A119,'Productivity Dump'!$A$4:$A$500,0),
MATCH(CI$2,'Productivity Dump'!$E$3:$AJ$3,0)
),
IF(CI$3="Attendance",
INDEX('Attendance Dump'!$E$2:$AI$400,
MATCH($A119,'Attendance Dump'!$B$2:$B$400,0),
MATCH(CI$2,'Attendance Dump'!$E$1:$AI$1,0)
),
INDEX('Active Hour''s Dump'!$D$3:$AH$337,
MATCH($C119,'Active Hour''s Dump'!$A$3:$A$337,0),
MATCH(CI$2,'Active Hour''s Dump'!$D$2:$AH$2,0)
))),"")</f>
        <v>PL</v>
      </c>
      <c r="CJ119" s="54">
        <f>_xlfn.IFNA(IF(CJ$3="Productivity",
INDEX('Productivity Dump'!$E$4:$AJ$500,
MATCH($A119,'Productivity Dump'!$A$4:$A$500,0),
MATCH(CJ$2,'Productivity Dump'!$E$3:$AJ$3,0)
),
IF(CJ$3="Attendance",
INDEX('Attendance Dump'!$E$2:$AI$400,
MATCH($A119,'Attendance Dump'!$B$2:$B$400,0),
MATCH(CJ$2,'Attendance Dump'!$E$1:$AI$1,0)
),
INDEX('Active Hour''s Dump'!$D$3:$AH$337,
MATCH($C119,'Active Hour''s Dump'!$A$3:$A$337,0),
MATCH(CJ$2,'Active Hour''s Dump'!$D$2:$AH$2,0)
))),"")</f>
        <v>0</v>
      </c>
      <c r="CK119" s="13">
        <f>_xlfn.IFNA(IF(CK$3="Productivity",
INDEX('Productivity Dump'!$E$4:$AJ$500,
MATCH($A119,'Productivity Dump'!$A$4:$A$500,0),
MATCH(CK$2,'Productivity Dump'!$E$3:$AJ$3,0)
),
IF(CK$3="Attendance",
INDEX('Attendance Dump'!$E$2:$AI$400,
MATCH($A119,'Attendance Dump'!$B$2:$B$400,0),
MATCH(CK$2,'Attendance Dump'!$E$1:$AI$1,0)
),
INDEX('Active Hour''s Dump'!$D$3:$AH$337,
MATCH($C119,'Active Hour''s Dump'!$A$3:$A$337,0),
MATCH(CK$2,'Active Hour''s Dump'!$D$2:$AH$2,0)
))),"")</f>
        <v>1098.6130000000001</v>
      </c>
      <c r="CL119" s="13" t="str">
        <f>_xlfn.IFNA(IF(CL$3="Productivity",
INDEX('Productivity Dump'!$E$4:$AJ$500,
MATCH($A119,'Productivity Dump'!$A$4:$A$500,0),
MATCH(CL$2,'Productivity Dump'!$E$3:$AJ$3,0)
),
IF(CL$3="Attendance",
INDEX('Attendance Dump'!$E$2:$AI$400,
MATCH($A119,'Attendance Dump'!$B$2:$B$400,0),
MATCH(CL$2,'Attendance Dump'!$E$1:$AI$1,0)
),
INDEX('Active Hour''s Dump'!$D$3:$AH$337,
MATCH($C119,'Active Hour''s Dump'!$A$3:$A$337,0),
MATCH(CL$2,'Active Hour''s Dump'!$D$2:$AH$2,0)
))),"")</f>
        <v>P</v>
      </c>
      <c r="CM119" s="54">
        <f>_xlfn.IFNA(IF(CM$3="Productivity",
INDEX('Productivity Dump'!$E$4:$AJ$500,
MATCH($A119,'Productivity Dump'!$A$4:$A$500,0),
MATCH(CM$2,'Productivity Dump'!$E$3:$AJ$3,0)
),
IF(CM$3="Attendance",
INDEX('Attendance Dump'!$E$2:$AI$400,
MATCH($A119,'Attendance Dump'!$B$2:$B$400,0),
MATCH(CM$2,'Attendance Dump'!$E$1:$AI$1,0)
),
INDEX('Active Hour''s Dump'!$D$3:$AH$337,
MATCH($C119,'Active Hour''s Dump'!$A$3:$A$337,0),
MATCH(CM$2,'Active Hour''s Dump'!$D$2:$AH$2,0)
))),"")</f>
        <v>9.9166666666666696</v>
      </c>
      <c r="CN119" s="13">
        <f>_xlfn.IFNA(IF(CN$3="Productivity",
INDEX('Productivity Dump'!$E$4:$AJ$500,
MATCH($A119,'Productivity Dump'!$A$4:$A$500,0),
MATCH(CN$2,'Productivity Dump'!$E$3:$AJ$3,0)
),
IF(CN$3="Attendance",
INDEX('Attendance Dump'!$E$2:$AI$400,
MATCH($A119,'Attendance Dump'!$B$2:$B$400,0),
MATCH(CN$2,'Attendance Dump'!$E$1:$AI$1,0)
),
INDEX('Active Hour''s Dump'!$D$3:$AH$337,
MATCH($C119,'Active Hour''s Dump'!$A$3:$A$337,0),
MATCH(CN$2,'Active Hour''s Dump'!$D$2:$AH$2,0)
))),"")</f>
        <v>0</v>
      </c>
      <c r="CO119" s="13">
        <f>_xlfn.IFNA(IF(CO$3="Productivity",
INDEX('Productivity Dump'!$E$4:$AJ$500,
MATCH($A119,'Productivity Dump'!$A$4:$A$500,0),
MATCH(CO$2,'Productivity Dump'!$E$3:$AJ$3,0)
),
IF(CO$3="Attendance",
INDEX('Attendance Dump'!$E$2:$AI$400,
MATCH($A119,'Attendance Dump'!$B$2:$B$400,0),
MATCH(CO$2,'Attendance Dump'!$E$1:$AI$1,0)
),
INDEX('Active Hour''s Dump'!$D$3:$AH$337,
MATCH($C119,'Active Hour''s Dump'!$A$3:$A$337,0),
MATCH(CO$2,'Active Hour''s Dump'!$D$2:$AH$2,0)
))),"")</f>
        <v>0</v>
      </c>
      <c r="CP119" s="54">
        <f>_xlfn.IFNA(IF(CP$3="Productivity",
INDEX('Productivity Dump'!$E$4:$AJ$500,
MATCH($A119,'Productivity Dump'!$A$4:$A$500,0),
MATCH(CP$2,'Productivity Dump'!$E$3:$AJ$3,0)
),
IF(CP$3="Attendance",
INDEX('Attendance Dump'!$E$2:$AI$400,
MATCH($A119,'Attendance Dump'!$B$2:$B$400,0),
MATCH(CP$2,'Attendance Dump'!$E$1:$AI$1,0)
),
INDEX('Active Hour''s Dump'!$D$3:$AH$337,
MATCH($C119,'Active Hour''s Dump'!$A$3:$A$337,0),
MATCH(CP$2,'Active Hour''s Dump'!$D$2:$AH$2,0)
))),"")</f>
        <v>0</v>
      </c>
      <c r="CQ119" s="13">
        <f>_xlfn.IFNA(IF(CQ$3="Productivity",
INDEX('Productivity Dump'!$E$4:$AJ$500,
MATCH($A119,'Productivity Dump'!$A$4:$A$500,0),
MATCH(CQ$2,'Productivity Dump'!$E$3:$AJ$3,0)
),
IF(CQ$3="Attendance",
INDEX('Attendance Dump'!$E$2:$AI$400,
MATCH($A119,'Attendance Dump'!$B$2:$B$400,0),
MATCH(CQ$2,'Attendance Dump'!$E$1:$AI$1,0)
),
INDEX('Active Hour''s Dump'!$D$3:$AH$337,
MATCH($C119,'Active Hour''s Dump'!$A$3:$A$337,0),
MATCH(CQ$2,'Active Hour''s Dump'!$D$2:$AH$2,0)
))),"")</f>
        <v>0</v>
      </c>
      <c r="CR119" s="13">
        <f>_xlfn.IFNA(IF(CR$3="Productivity",
INDEX('Productivity Dump'!$E$4:$AJ$500,
MATCH($A119,'Productivity Dump'!$A$4:$A$500,0),
MATCH(CR$2,'Productivity Dump'!$E$3:$AJ$3,0)
),
IF(CR$3="Attendance",
INDEX('Attendance Dump'!$E$2:$AI$400,
MATCH($A119,'Attendance Dump'!$B$2:$B$400,0),
MATCH(CR$2,'Attendance Dump'!$E$1:$AI$1,0)
),
INDEX('Active Hour''s Dump'!$D$3:$AH$337,
MATCH($C119,'Active Hour''s Dump'!$A$3:$A$337,0),
MATCH(CR$2,'Active Hour''s Dump'!$D$2:$AH$2,0)
))),"")</f>
        <v>0</v>
      </c>
      <c r="CS119" s="54">
        <f>_xlfn.IFNA(IF(CS$3="Productivity",
INDEX('Productivity Dump'!$E$4:$AJ$500,
MATCH($A119,'Productivity Dump'!$A$4:$A$500,0),
MATCH(CS$2,'Productivity Dump'!$E$3:$AJ$3,0)
),
IF(CS$3="Attendance",
INDEX('Attendance Dump'!$E$2:$AI$400,
MATCH($A119,'Attendance Dump'!$B$2:$B$400,0),
MATCH(CS$2,'Attendance Dump'!$E$1:$AI$1,0)
),
INDEX('Active Hour''s Dump'!$D$3:$AH$337,
MATCH($C119,'Active Hour''s Dump'!$A$3:$A$337,0),
MATCH(CS$2,'Active Hour''s Dump'!$D$2:$AH$2,0)
))),"")</f>
        <v>0</v>
      </c>
      <c r="CT119" s="13">
        <f>_xlfn.IFNA(IF(CT$3="Productivity",
INDEX('Productivity Dump'!$E$4:$AJ$500,
MATCH($A119,'Productivity Dump'!$A$4:$A$500,0),
MATCH(CT$2,'Productivity Dump'!$E$3:$AJ$3,0)
),
IF(CT$3="Attendance",
INDEX('Attendance Dump'!$E$2:$AI$400,
MATCH($A119,'Attendance Dump'!$B$2:$B$400,0),
MATCH(CT$2,'Attendance Dump'!$E$1:$AI$1,0)
),
INDEX('Active Hour''s Dump'!$D$3:$AH$337,
MATCH($C119,'Active Hour''s Dump'!$A$3:$A$337,0),
MATCH(CT$2,'Active Hour''s Dump'!$D$2:$AH$2,0)
))),"")</f>
        <v>0</v>
      </c>
      <c r="CU119" s="13">
        <f>_xlfn.IFNA(IF(CU$3="Productivity",
INDEX('Productivity Dump'!$E$4:$AJ$500,
MATCH($A119,'Productivity Dump'!$A$4:$A$500,0),
MATCH(CU$2,'Productivity Dump'!$E$3:$AJ$3,0)
),
IF(CU$3="Attendance",
INDEX('Attendance Dump'!$E$2:$AI$400,
MATCH($A119,'Attendance Dump'!$B$2:$B$400,0),
MATCH(CU$2,'Attendance Dump'!$E$1:$AI$1,0)
),
INDEX('Active Hour''s Dump'!$D$3:$AH$337,
MATCH($C119,'Active Hour''s Dump'!$A$3:$A$337,0),
MATCH(CU$2,'Active Hour''s Dump'!$D$2:$AH$2,0)
))),"")</f>
        <v>0</v>
      </c>
      <c r="CV119" s="54">
        <f>_xlfn.IFNA(IF(CV$3="Productivity",
INDEX('Productivity Dump'!$E$4:$AJ$500,
MATCH($A119,'Productivity Dump'!$A$4:$A$500,0),
MATCH(CV$2,'Productivity Dump'!$E$3:$AJ$3,0)
),
IF(CV$3="Attendance",
INDEX('Attendance Dump'!$E$2:$AI$400,
MATCH($A119,'Attendance Dump'!$B$2:$B$400,0),
MATCH(CV$2,'Attendance Dump'!$E$1:$AI$1,0)
),
INDEX('Active Hour''s Dump'!$D$3:$AH$337,
MATCH($C119,'Active Hour''s Dump'!$A$3:$A$337,0),
MATCH(CV$2,'Active Hour''s Dump'!$D$2:$AH$2,0)
))),"")</f>
        <v>0</v>
      </c>
      <c r="CW119" s="13"/>
      <c r="CX119" s="13"/>
      <c r="CY119" s="54"/>
      <c r="DA119" s="57">
        <f t="shared" si="75"/>
        <v>199.08333333333337</v>
      </c>
      <c r="DB119" s="35">
        <f t="shared" si="76"/>
        <v>19701.090000000004</v>
      </c>
      <c r="DC119" s="35">
        <f t="shared" si="71"/>
        <v>0</v>
      </c>
      <c r="DD119" s="35">
        <f t="shared" ca="1" si="74"/>
        <v>0</v>
      </c>
      <c r="DF119" s="32" cm="1">
        <f t="array" ref="DF119">SUMPRODUCT(
    (MOD(COLUMN(H119:CV119) - COLUMN(H119), 3) = 0) *
    (H119:CV119 = 0) *
    (I119:CW119 = "P") *
    (COUNTIF(UKHoliday, H$2:CV$2) = 0)
)</f>
        <v>0</v>
      </c>
      <c r="DG119" s="33" cm="1">
        <f t="array" ref="DG119">SUMPRODUCT(
  (MOD(COLUMN(H119:CV119) - COLUMN(H119), 3) = 0) *
  (H119:CV119 &gt; 0) *
  (H119:CV119 &lt; 0.5 * IF(((WEEKDAY(H$2:CV$2, 2) = 1) + (WEEKDAY(H$2:CV$2, 2) = 6)), G119, F119)) *
  (I119:CW119 = "P") *
  (COUNTIF(UKHoliday, H$2:CV$2) = 0)
)</f>
        <v>1</v>
      </c>
      <c r="DH119" s="33" cm="1">
        <f t="array" ref="DH119">SUMPRODUCT(
  (MOD(COLUMN(H119:CV119) - COLUMN(H119), 3) = 0) *
  (H119:CV119 &gt; 0.5 * IF(((WEEKDAY(H$2:CV$2, 2) = 1) + (WEEKDAY(H$2:CV$2, 2) = 6)), $G119, $F119)) *
  (H119:CV119 &lt; 0.8 * IF(((WEEKDAY(H$2:CV$2, 2) = 1) + (WEEKDAY(H$2:CV$2, 2) = 6)), $G119, $F119)) *
  (I119:CW119 = "P") *
  (COUNTIF(UKHoliday, H$2:CV$2) = 0)
)</f>
        <v>1</v>
      </c>
      <c r="DI119" s="33" cm="1">
        <f t="array" ref="DI119">SUMPRODUCT(
  (MOD(COLUMN(H119:CV119) - COLUMN(H119), 3) = 0) *
  (H119:CV119 &gt; 0.8 * IF(((WEEKDAY(H$2:CV$2, 2) = 1) + (WEEKDAY(H$2:CV$2, 2) = 6)), $G119, $F119)) *
  (H119:CV119 &lt; 1 * IF(((WEEKDAY(H$2:CV$2, 2) = 1) + (WEEKDAY(H$2:CV$2, 2) = 6)), $G119, $F119)) *
  (I119:CW119 = "P") *
  (COUNTIF(UKHoliday, H$2:CV$2) = 0)
)</f>
        <v>2</v>
      </c>
    </row>
    <row r="120" spans="1:113" x14ac:dyDescent="0.3">
      <c r="A120" s="8" t="s">
        <v>60</v>
      </c>
      <c r="B120" s="8" t="s">
        <v>59</v>
      </c>
      <c r="C120" s="9" t="s">
        <v>611</v>
      </c>
      <c r="D120" s="62" t="s">
        <v>555</v>
      </c>
      <c r="E120" s="35">
        <v>24000</v>
      </c>
      <c r="F120" s="35">
        <f t="shared" si="72"/>
        <v>1200</v>
      </c>
      <c r="G120" s="35">
        <f t="shared" si="73"/>
        <v>600</v>
      </c>
      <c r="H120" s="13">
        <f>_xlfn.IFNA(IF(H$3="Productivity",
INDEX('Productivity Dump'!$E$4:$AJ$500,
MATCH($A120,'Productivity Dump'!$A$4:$A$500,0),
MATCH(H$2,'Productivity Dump'!$E$3:$AJ$3,0)
),
IF(H$3="Attendance",
INDEX('Attendance Dump'!$E$2:$AI$400,
MATCH($A120,'Attendance Dump'!$B$2:$B$400,0),
MATCH(H$2,'Attendance Dump'!$E$1:$AI$1,0)
),
INDEX('Active Hour''s Dump'!$D$3:$AH$337,
MATCH($C120,'Active Hour''s Dump'!$A$3:$A$337,0),
MATCH(H$2,'Active Hour''s Dump'!$D$2:$AH$2,0)
))),"")</f>
        <v>1121.52</v>
      </c>
      <c r="I120" s="13" t="str">
        <f>_xlfn.IFNA(IF(I$3="Productivity",
INDEX('Productivity Dump'!$E$4:$AJ$500,
MATCH($A120,'Productivity Dump'!$A$4:$A$500,0),
MATCH(I$2,'Productivity Dump'!$E$3:$AJ$3,0)
),
IF(I$3="Attendance",
INDEX('Attendance Dump'!$E$2:$AI$400,
MATCH($A120,'Attendance Dump'!$B$2:$B$400,0),
MATCH(I$2,'Attendance Dump'!$E$1:$AI$1,0)
),
INDEX('Active Hour''s Dump'!$D$3:$AH$337,
MATCH($C120,'Active Hour''s Dump'!$A$3:$A$337,0),
MATCH(I$2,'Active Hour''s Dump'!$D$2:$AH$2,0)
))),"")</f>
        <v>P</v>
      </c>
      <c r="J120" s="54">
        <f>_xlfn.IFNA(IF(J$3="Productivity",
INDEX('Productivity Dump'!$E$4:$AJ$500,
MATCH($A120,'Productivity Dump'!$A$4:$A$500,0),
MATCH(J$2,'Productivity Dump'!$E$3:$AJ$3,0)
),
IF(J$3="Attendance",
INDEX('Attendance Dump'!$E$2:$AI$400,
MATCH($A120,'Attendance Dump'!$B$2:$B$400,0),
MATCH(J$2,'Attendance Dump'!$E$1:$AI$1,0)
),
INDEX('Active Hour''s Dump'!$D$3:$AH$337,
MATCH($C120,'Active Hour''s Dump'!$A$3:$A$337,0),
MATCH(J$2,'Active Hour''s Dump'!$D$2:$AH$2,0)
))),"")</f>
        <v>8.9166666666666696</v>
      </c>
      <c r="K120" s="13">
        <f>_xlfn.IFNA(IF(K$3="Productivity",
INDEX('Productivity Dump'!$E$4:$AJ$500,
MATCH($A120,'Productivity Dump'!$A$4:$A$500,0),
MATCH(K$2,'Productivity Dump'!$E$3:$AJ$3,0)
),
IF(K$3="Attendance",
INDEX('Attendance Dump'!$E$2:$AI$400,
MATCH($A120,'Attendance Dump'!$B$2:$B$400,0),
MATCH(K$2,'Attendance Dump'!$E$1:$AI$1,0)
),
INDEX('Active Hour''s Dump'!$D$3:$AH$337,
MATCH($C120,'Active Hour''s Dump'!$A$3:$A$337,0),
MATCH(K$2,'Active Hour''s Dump'!$D$2:$AH$2,0)
))),"")</f>
        <v>1061.2799999999997</v>
      </c>
      <c r="L120" s="13" t="str">
        <f>_xlfn.IFNA(IF(L$3="Productivity",
INDEX('Productivity Dump'!$E$4:$AJ$500,
MATCH($A120,'Productivity Dump'!$A$4:$A$500,0),
MATCH(L$2,'Productivity Dump'!$E$3:$AJ$3,0)
),
IF(L$3="Attendance",
INDEX('Attendance Dump'!$E$2:$AI$400,
MATCH($A120,'Attendance Dump'!$B$2:$B$400,0),
MATCH(L$2,'Attendance Dump'!$E$1:$AI$1,0)
),
INDEX('Active Hour''s Dump'!$D$3:$AH$337,
MATCH($C120,'Active Hour''s Dump'!$A$3:$A$337,0),
MATCH(L$2,'Active Hour''s Dump'!$D$2:$AH$2,0)
))),"")</f>
        <v>P</v>
      </c>
      <c r="M120" s="54">
        <f>_xlfn.IFNA(IF(M$3="Productivity",
INDEX('Productivity Dump'!$E$4:$AJ$500,
MATCH($A120,'Productivity Dump'!$A$4:$A$500,0),
MATCH(M$2,'Productivity Dump'!$E$3:$AJ$3,0)
),
IF(M$3="Attendance",
INDEX('Attendance Dump'!$E$2:$AI$400,
MATCH($A120,'Attendance Dump'!$B$2:$B$400,0),
MATCH(M$2,'Attendance Dump'!$E$1:$AI$1,0)
),
INDEX('Active Hour''s Dump'!$D$3:$AH$337,
MATCH($C120,'Active Hour''s Dump'!$A$3:$A$337,0),
MATCH(M$2,'Active Hour''s Dump'!$D$2:$AH$2,0)
))),"")</f>
        <v>8.3333333333333304</v>
      </c>
      <c r="N120" s="13">
        <f>_xlfn.IFNA(IF(N$3="Productivity",
INDEX('Productivity Dump'!$E$4:$AJ$500,
MATCH($A120,'Productivity Dump'!$A$4:$A$500,0),
MATCH(N$2,'Productivity Dump'!$E$3:$AJ$3,0)
),
IF(N$3="Attendance",
INDEX('Attendance Dump'!$E$2:$AI$400,
MATCH($A120,'Attendance Dump'!$B$2:$B$400,0),
MATCH(N$2,'Attendance Dump'!$E$1:$AI$1,0)
),
INDEX('Active Hour''s Dump'!$D$3:$AH$337,
MATCH($C120,'Active Hour''s Dump'!$A$3:$A$337,0),
MATCH(N$2,'Active Hour''s Dump'!$D$2:$AH$2,0)
))),"")</f>
        <v>620.80100000000016</v>
      </c>
      <c r="O120" s="13" t="str">
        <f>_xlfn.IFNA(IF(O$3="Productivity",
INDEX('Productivity Dump'!$E$4:$AJ$500,
MATCH($A120,'Productivity Dump'!$A$4:$A$500,0),
MATCH(O$2,'Productivity Dump'!$E$3:$AJ$3,0)
),
IF(O$3="Attendance",
INDEX('Attendance Dump'!$E$2:$AI$400,
MATCH($A120,'Attendance Dump'!$B$2:$B$400,0),
MATCH(O$2,'Attendance Dump'!$E$1:$AI$1,0)
),
INDEX('Active Hour''s Dump'!$D$3:$AH$337,
MATCH($C120,'Active Hour''s Dump'!$A$3:$A$337,0),
MATCH(O$2,'Active Hour''s Dump'!$D$2:$AH$2,0)
))),"")</f>
        <v>P</v>
      </c>
      <c r="P120" s="54">
        <f>_xlfn.IFNA(IF(P$3="Productivity",
INDEX('Productivity Dump'!$E$4:$AJ$500,
MATCH($A120,'Productivity Dump'!$A$4:$A$500,0),
MATCH(P$2,'Productivity Dump'!$E$3:$AJ$3,0)
),
IF(P$3="Attendance",
INDEX('Attendance Dump'!$E$2:$AI$400,
MATCH($A120,'Attendance Dump'!$B$2:$B$400,0),
MATCH(P$2,'Attendance Dump'!$E$1:$AI$1,0)
),
INDEX('Active Hour''s Dump'!$D$3:$AH$337,
MATCH($C120,'Active Hour''s Dump'!$A$3:$A$337,0),
MATCH(P$2,'Active Hour''s Dump'!$D$2:$AH$2,0)
))),"")</f>
        <v>5.3333333333333304</v>
      </c>
      <c r="Q120" s="13">
        <f>_xlfn.IFNA(IF(Q$3="Productivity",
INDEX('Productivity Dump'!$E$4:$AJ$500,
MATCH($A120,'Productivity Dump'!$A$4:$A$500,0),
MATCH(Q$2,'Productivity Dump'!$E$3:$AJ$3,0)
),
IF(Q$3="Attendance",
INDEX('Attendance Dump'!$E$2:$AI$400,
MATCH($A120,'Attendance Dump'!$B$2:$B$400,0),
MATCH(Q$2,'Attendance Dump'!$E$1:$AI$1,0)
),
INDEX('Active Hour''s Dump'!$D$3:$AH$337,
MATCH($C120,'Active Hour''s Dump'!$A$3:$A$337,0),
MATCH(Q$2,'Active Hour''s Dump'!$D$2:$AH$2,0)
))),"")</f>
        <v>0</v>
      </c>
      <c r="R120" s="13" t="str">
        <f>_xlfn.IFNA(IF(R$3="Productivity",
INDEX('Productivity Dump'!$E$4:$AJ$500,
MATCH($A120,'Productivity Dump'!$A$4:$A$500,0),
MATCH(R$2,'Productivity Dump'!$E$3:$AJ$3,0)
),
IF(R$3="Attendance",
INDEX('Attendance Dump'!$E$2:$AI$400,
MATCH($A120,'Attendance Dump'!$B$2:$B$400,0),
MATCH(R$2,'Attendance Dump'!$E$1:$AI$1,0)
),
INDEX('Active Hour''s Dump'!$D$3:$AH$337,
MATCH($C120,'Active Hour''s Dump'!$A$3:$A$337,0),
MATCH(R$2,'Active Hour''s Dump'!$D$2:$AH$2,0)
))),"")</f>
        <v>WO</v>
      </c>
      <c r="S120" s="54">
        <f>_xlfn.IFNA(IF(S$3="Productivity",
INDEX('Productivity Dump'!$E$4:$AJ$500,
MATCH($A120,'Productivity Dump'!$A$4:$A$500,0),
MATCH(S$2,'Productivity Dump'!$E$3:$AJ$3,0)
),
IF(S$3="Attendance",
INDEX('Attendance Dump'!$E$2:$AI$400,
MATCH($A120,'Attendance Dump'!$B$2:$B$400,0),
MATCH(S$2,'Attendance Dump'!$E$1:$AI$1,0)
),
INDEX('Active Hour''s Dump'!$D$3:$AH$337,
MATCH($C120,'Active Hour''s Dump'!$A$3:$A$337,0),
MATCH(S$2,'Active Hour''s Dump'!$D$2:$AH$2,0)
))),"")</f>
        <v>0</v>
      </c>
      <c r="T120" s="13">
        <f>_xlfn.IFNA(IF(T$3="Productivity",
INDEX('Productivity Dump'!$E$4:$AJ$500,
MATCH($A120,'Productivity Dump'!$A$4:$A$500,0),
MATCH(T$2,'Productivity Dump'!$E$3:$AJ$3,0)
),
IF(T$3="Attendance",
INDEX('Attendance Dump'!$E$2:$AI$400,
MATCH($A120,'Attendance Dump'!$B$2:$B$400,0),
MATCH(T$2,'Attendance Dump'!$E$1:$AI$1,0)
),
INDEX('Active Hour''s Dump'!$D$3:$AH$337,
MATCH($C120,'Active Hour''s Dump'!$A$3:$A$337,0),
MATCH(T$2,'Active Hour''s Dump'!$D$2:$AH$2,0)
))),"")</f>
        <v>660.14300000000003</v>
      </c>
      <c r="U120" s="13" t="str">
        <f>_xlfn.IFNA(IF(U$3="Productivity",
INDEX('Productivity Dump'!$E$4:$AJ$500,
MATCH($A120,'Productivity Dump'!$A$4:$A$500,0),
MATCH(U$2,'Productivity Dump'!$E$3:$AJ$3,0)
),
IF(U$3="Attendance",
INDEX('Attendance Dump'!$E$2:$AI$400,
MATCH($A120,'Attendance Dump'!$B$2:$B$400,0),
MATCH(U$2,'Attendance Dump'!$E$1:$AI$1,0)
),
INDEX('Active Hour''s Dump'!$D$3:$AH$337,
MATCH($C120,'Active Hour''s Dump'!$A$3:$A$337,0),
MATCH(U$2,'Active Hour''s Dump'!$D$2:$AH$2,0)
))),"")</f>
        <v>P</v>
      </c>
      <c r="V120" s="54">
        <f>_xlfn.IFNA(IF(V$3="Productivity",
INDEX('Productivity Dump'!$E$4:$AJ$500,
MATCH($A120,'Productivity Dump'!$A$4:$A$500,0),
MATCH(V$2,'Productivity Dump'!$E$3:$AJ$3,0)
),
IF(V$3="Attendance",
INDEX('Attendance Dump'!$E$2:$AI$400,
MATCH($A120,'Attendance Dump'!$B$2:$B$400,0),
MATCH(V$2,'Attendance Dump'!$E$1:$AI$1,0)
),
INDEX('Active Hour''s Dump'!$D$3:$AH$337,
MATCH($C120,'Active Hour''s Dump'!$A$3:$A$337,0),
MATCH(V$2,'Active Hour''s Dump'!$D$2:$AH$2,0)
))),"")</f>
        <v>6.25</v>
      </c>
      <c r="W120" s="13">
        <f>_xlfn.IFNA(IF(W$3="Productivity",
INDEX('Productivity Dump'!$E$4:$AJ$500,
MATCH($A120,'Productivity Dump'!$A$4:$A$500,0),
MATCH(W$2,'Productivity Dump'!$E$3:$AJ$3,0)
),
IF(W$3="Attendance",
INDEX('Attendance Dump'!$E$2:$AI$400,
MATCH($A120,'Attendance Dump'!$B$2:$B$400,0),
MATCH(W$2,'Attendance Dump'!$E$1:$AI$1,0)
),
INDEX('Active Hour''s Dump'!$D$3:$AH$337,
MATCH($C120,'Active Hour''s Dump'!$A$3:$A$337,0),
MATCH(W$2,'Active Hour''s Dump'!$D$2:$AH$2,0)
))),"")</f>
        <v>1163.008</v>
      </c>
      <c r="X120" s="13" t="str">
        <f>_xlfn.IFNA(IF(X$3="Productivity",
INDEX('Productivity Dump'!$E$4:$AJ$500,
MATCH($A120,'Productivity Dump'!$A$4:$A$500,0),
MATCH(X$2,'Productivity Dump'!$E$3:$AJ$3,0)
),
IF(X$3="Attendance",
INDEX('Attendance Dump'!$E$2:$AI$400,
MATCH($A120,'Attendance Dump'!$B$2:$B$400,0),
MATCH(X$2,'Attendance Dump'!$E$1:$AI$1,0)
),
INDEX('Active Hour''s Dump'!$D$3:$AH$337,
MATCH($C120,'Active Hour''s Dump'!$A$3:$A$337,0),
MATCH(X$2,'Active Hour''s Dump'!$D$2:$AH$2,0)
))),"")</f>
        <v>P</v>
      </c>
      <c r="Y120" s="54">
        <f>_xlfn.IFNA(IF(Y$3="Productivity",
INDEX('Productivity Dump'!$E$4:$AJ$500,
MATCH($A120,'Productivity Dump'!$A$4:$A$500,0),
MATCH(Y$2,'Productivity Dump'!$E$3:$AJ$3,0)
),
IF(Y$3="Attendance",
INDEX('Attendance Dump'!$E$2:$AI$400,
MATCH($A120,'Attendance Dump'!$B$2:$B$400,0),
MATCH(Y$2,'Attendance Dump'!$E$1:$AI$1,0)
),
INDEX('Active Hour''s Dump'!$D$3:$AH$337,
MATCH($C120,'Active Hour''s Dump'!$A$3:$A$337,0),
MATCH(Y$2,'Active Hour''s Dump'!$D$2:$AH$2,0)
))),"")</f>
        <v>9</v>
      </c>
      <c r="Z120" s="13">
        <f>_xlfn.IFNA(IF(Z$3="Productivity",
INDEX('Productivity Dump'!$E$4:$AJ$500,
MATCH($A120,'Productivity Dump'!$A$4:$A$500,0),
MATCH(Z$2,'Productivity Dump'!$E$3:$AJ$3,0)
),
IF(Z$3="Attendance",
INDEX('Attendance Dump'!$E$2:$AI$400,
MATCH($A120,'Attendance Dump'!$B$2:$B$400,0),
MATCH(Z$2,'Attendance Dump'!$E$1:$AI$1,0)
),
INDEX('Active Hour''s Dump'!$D$3:$AH$337,
MATCH($C120,'Active Hour''s Dump'!$A$3:$A$337,0),
MATCH(Z$2,'Active Hour''s Dump'!$D$2:$AH$2,0)
))),"")</f>
        <v>1225.8019999999999</v>
      </c>
      <c r="AA120" s="13" t="str">
        <f>_xlfn.IFNA(IF(AA$3="Productivity",
INDEX('Productivity Dump'!$E$4:$AJ$500,
MATCH($A120,'Productivity Dump'!$A$4:$A$500,0),
MATCH(AA$2,'Productivity Dump'!$E$3:$AJ$3,0)
),
IF(AA$3="Attendance",
INDEX('Attendance Dump'!$E$2:$AI$400,
MATCH($A120,'Attendance Dump'!$B$2:$B$400,0),
MATCH(AA$2,'Attendance Dump'!$E$1:$AI$1,0)
),
INDEX('Active Hour''s Dump'!$D$3:$AH$337,
MATCH($C120,'Active Hour''s Dump'!$A$3:$A$337,0),
MATCH(AA$2,'Active Hour''s Dump'!$D$2:$AH$2,0)
))),"")</f>
        <v>P</v>
      </c>
      <c r="AB120" s="54">
        <f>_xlfn.IFNA(IF(AB$3="Productivity",
INDEX('Productivity Dump'!$E$4:$AJ$500,
MATCH($A120,'Productivity Dump'!$A$4:$A$500,0),
MATCH(AB$2,'Productivity Dump'!$E$3:$AJ$3,0)
),
IF(AB$3="Attendance",
INDEX('Attendance Dump'!$E$2:$AI$400,
MATCH($A120,'Attendance Dump'!$B$2:$B$400,0),
MATCH(AB$2,'Attendance Dump'!$E$1:$AI$1,0)
),
INDEX('Active Hour''s Dump'!$D$3:$AH$337,
MATCH($C120,'Active Hour''s Dump'!$A$3:$A$337,0),
MATCH(AB$2,'Active Hour''s Dump'!$D$2:$AH$2,0)
))),"")</f>
        <v>9.6666666666666696</v>
      </c>
      <c r="AC120" s="13">
        <f>_xlfn.IFNA(IF(AC$3="Productivity",
INDEX('Productivity Dump'!$E$4:$AJ$500,
MATCH($A120,'Productivity Dump'!$A$4:$A$500,0),
MATCH(AC$2,'Productivity Dump'!$E$3:$AJ$3,0)
),
IF(AC$3="Attendance",
INDEX('Attendance Dump'!$E$2:$AI$400,
MATCH($A120,'Attendance Dump'!$B$2:$B$400,0),
MATCH(AC$2,'Attendance Dump'!$E$1:$AI$1,0)
),
INDEX('Active Hour''s Dump'!$D$3:$AH$337,
MATCH($C120,'Active Hour''s Dump'!$A$3:$A$337,0),
MATCH(AC$2,'Active Hour''s Dump'!$D$2:$AH$2,0)
))),"")</f>
        <v>1115.894</v>
      </c>
      <c r="AD120" s="13" t="str">
        <f>_xlfn.IFNA(IF(AD$3="Productivity",
INDEX('Productivity Dump'!$E$4:$AJ$500,
MATCH($A120,'Productivity Dump'!$A$4:$A$500,0),
MATCH(AD$2,'Productivity Dump'!$E$3:$AJ$3,0)
),
IF(AD$3="Attendance",
INDEX('Attendance Dump'!$E$2:$AI$400,
MATCH($A120,'Attendance Dump'!$B$2:$B$400,0),
MATCH(AD$2,'Attendance Dump'!$E$1:$AI$1,0)
),
INDEX('Active Hour''s Dump'!$D$3:$AH$337,
MATCH($C120,'Active Hour''s Dump'!$A$3:$A$337,0),
MATCH(AD$2,'Active Hour''s Dump'!$D$2:$AH$2,0)
))),"")</f>
        <v>P</v>
      </c>
      <c r="AE120" s="54">
        <f>_xlfn.IFNA(IF(AE$3="Productivity",
INDEX('Productivity Dump'!$E$4:$AJ$500,
MATCH($A120,'Productivity Dump'!$A$4:$A$500,0),
MATCH(AE$2,'Productivity Dump'!$E$3:$AJ$3,0)
),
IF(AE$3="Attendance",
INDEX('Attendance Dump'!$E$2:$AI$400,
MATCH($A120,'Attendance Dump'!$B$2:$B$400,0),
MATCH(AE$2,'Attendance Dump'!$E$1:$AI$1,0)
),
INDEX('Active Hour''s Dump'!$D$3:$AH$337,
MATCH($C120,'Active Hour''s Dump'!$A$3:$A$337,0),
MATCH(AE$2,'Active Hour''s Dump'!$D$2:$AH$2,0)
))),"")</f>
        <v>8.0833333333333304</v>
      </c>
      <c r="AF120" s="13">
        <f>_xlfn.IFNA(IF(AF$3="Productivity",
INDEX('Productivity Dump'!$E$4:$AJ$500,
MATCH($A120,'Productivity Dump'!$A$4:$A$500,0),
MATCH(AF$2,'Productivity Dump'!$E$3:$AJ$3,0)
),
IF(AF$3="Attendance",
INDEX('Attendance Dump'!$E$2:$AI$400,
MATCH($A120,'Attendance Dump'!$B$2:$B$400,0),
MATCH(AF$2,'Attendance Dump'!$E$1:$AI$1,0)
),
INDEX('Active Hour''s Dump'!$D$3:$AH$337,
MATCH($C120,'Active Hour''s Dump'!$A$3:$A$337,0),
MATCH(AF$2,'Active Hour''s Dump'!$D$2:$AH$2,0)
))),"")</f>
        <v>1104.2620000000004</v>
      </c>
      <c r="AG120" s="13" t="str">
        <f>_xlfn.IFNA(IF(AG$3="Productivity",
INDEX('Productivity Dump'!$E$4:$AJ$500,
MATCH($A120,'Productivity Dump'!$A$4:$A$500,0),
MATCH(AG$2,'Productivity Dump'!$E$3:$AJ$3,0)
),
IF(AG$3="Attendance",
INDEX('Attendance Dump'!$E$2:$AI$400,
MATCH($A120,'Attendance Dump'!$B$2:$B$400,0),
MATCH(AG$2,'Attendance Dump'!$E$1:$AI$1,0)
),
INDEX('Active Hour''s Dump'!$D$3:$AH$337,
MATCH($C120,'Active Hour''s Dump'!$A$3:$A$337,0),
MATCH(AG$2,'Active Hour''s Dump'!$D$2:$AH$2,0)
))),"")</f>
        <v>P</v>
      </c>
      <c r="AH120" s="54">
        <f>_xlfn.IFNA(IF(AH$3="Productivity",
INDEX('Productivity Dump'!$E$4:$AJ$500,
MATCH($A120,'Productivity Dump'!$A$4:$A$500,0),
MATCH(AH$2,'Productivity Dump'!$E$3:$AJ$3,0)
),
IF(AH$3="Attendance",
INDEX('Attendance Dump'!$E$2:$AI$400,
MATCH($A120,'Attendance Dump'!$B$2:$B$400,0),
MATCH(AH$2,'Attendance Dump'!$E$1:$AI$1,0)
),
INDEX('Active Hour''s Dump'!$D$3:$AH$337,
MATCH($C120,'Active Hour''s Dump'!$A$3:$A$337,0),
MATCH(AH$2,'Active Hour''s Dump'!$D$2:$AH$2,0)
))),"")</f>
        <v>8.1666666666666696</v>
      </c>
      <c r="AI120" s="13">
        <f>_xlfn.IFNA(IF(AI$3="Productivity",
INDEX('Productivity Dump'!$E$4:$AJ$500,
MATCH($A120,'Productivity Dump'!$A$4:$A$500,0),
MATCH(AI$2,'Productivity Dump'!$E$3:$AJ$3,0)
),
IF(AI$3="Attendance",
INDEX('Attendance Dump'!$E$2:$AI$400,
MATCH($A120,'Attendance Dump'!$B$2:$B$400,0),
MATCH(AI$2,'Attendance Dump'!$E$1:$AI$1,0)
),
INDEX('Active Hour''s Dump'!$D$3:$AH$337,
MATCH($C120,'Active Hour''s Dump'!$A$3:$A$337,0),
MATCH(AI$2,'Active Hour''s Dump'!$D$2:$AH$2,0)
))),"")</f>
        <v>872.61699999999996</v>
      </c>
      <c r="AJ120" s="13" t="str">
        <f>_xlfn.IFNA(IF(AJ$3="Productivity",
INDEX('Productivity Dump'!$E$4:$AJ$500,
MATCH($A120,'Productivity Dump'!$A$4:$A$500,0),
MATCH(AJ$2,'Productivity Dump'!$E$3:$AJ$3,0)
),
IF(AJ$3="Attendance",
INDEX('Attendance Dump'!$E$2:$AI$400,
MATCH($A120,'Attendance Dump'!$B$2:$B$400,0),
MATCH(AJ$2,'Attendance Dump'!$E$1:$AI$1,0)
),
INDEX('Active Hour''s Dump'!$D$3:$AH$337,
MATCH($C120,'Active Hour''s Dump'!$A$3:$A$337,0),
MATCH(AJ$2,'Active Hour''s Dump'!$D$2:$AH$2,0)
))),"")</f>
        <v>P</v>
      </c>
      <c r="AK120" s="54">
        <f>_xlfn.IFNA(IF(AK$3="Productivity",
INDEX('Productivity Dump'!$E$4:$AJ$500,
MATCH($A120,'Productivity Dump'!$A$4:$A$500,0),
MATCH(AK$2,'Productivity Dump'!$E$3:$AJ$3,0)
),
IF(AK$3="Attendance",
INDEX('Attendance Dump'!$E$2:$AI$400,
MATCH($A120,'Attendance Dump'!$B$2:$B$400,0),
MATCH(AK$2,'Attendance Dump'!$E$1:$AI$1,0)
),
INDEX('Active Hour''s Dump'!$D$3:$AH$337,
MATCH($C120,'Active Hour''s Dump'!$A$3:$A$337,0),
MATCH(AK$2,'Active Hour''s Dump'!$D$2:$AH$2,0)
))),"")</f>
        <v>5.75</v>
      </c>
      <c r="AL120" s="13">
        <f>_xlfn.IFNA(IF(AL$3="Productivity",
INDEX('Productivity Dump'!$E$4:$AJ$500,
MATCH($A120,'Productivity Dump'!$A$4:$A$500,0),
MATCH(AL$2,'Productivity Dump'!$E$3:$AJ$3,0)
),
IF(AL$3="Attendance",
INDEX('Attendance Dump'!$E$2:$AI$400,
MATCH($A120,'Attendance Dump'!$B$2:$B$400,0),
MATCH(AL$2,'Attendance Dump'!$E$1:$AI$1,0)
),
INDEX('Active Hour''s Dump'!$D$3:$AH$337,
MATCH($C120,'Active Hour''s Dump'!$A$3:$A$337,0),
MATCH(AL$2,'Active Hour''s Dump'!$D$2:$AH$2,0)
))),"")</f>
        <v>0</v>
      </c>
      <c r="AM120" s="13" t="str">
        <f>_xlfn.IFNA(IF(AM$3="Productivity",
INDEX('Productivity Dump'!$E$4:$AJ$500,
MATCH($A120,'Productivity Dump'!$A$4:$A$500,0),
MATCH(AM$2,'Productivity Dump'!$E$3:$AJ$3,0)
),
IF(AM$3="Attendance",
INDEX('Attendance Dump'!$E$2:$AI$400,
MATCH($A120,'Attendance Dump'!$B$2:$B$400,0),
MATCH(AM$2,'Attendance Dump'!$E$1:$AI$1,0)
),
INDEX('Active Hour''s Dump'!$D$3:$AH$337,
MATCH($C120,'Active Hour''s Dump'!$A$3:$A$337,0),
MATCH(AM$2,'Active Hour''s Dump'!$D$2:$AH$2,0)
))),"")</f>
        <v>WO</v>
      </c>
      <c r="AN120" s="54">
        <f>_xlfn.IFNA(IF(AN$3="Productivity",
INDEX('Productivity Dump'!$E$4:$AJ$500,
MATCH($A120,'Productivity Dump'!$A$4:$A$500,0),
MATCH(AN$2,'Productivity Dump'!$E$3:$AJ$3,0)
),
IF(AN$3="Attendance",
INDEX('Attendance Dump'!$E$2:$AI$400,
MATCH($A120,'Attendance Dump'!$B$2:$B$400,0),
MATCH(AN$2,'Attendance Dump'!$E$1:$AI$1,0)
),
INDEX('Active Hour''s Dump'!$D$3:$AH$337,
MATCH($C120,'Active Hour''s Dump'!$A$3:$A$337,0),
MATCH(AN$2,'Active Hour''s Dump'!$D$2:$AH$2,0)
))),"")</f>
        <v>0</v>
      </c>
      <c r="AO120" s="13">
        <f>_xlfn.IFNA(IF(AO$3="Productivity",
INDEX('Productivity Dump'!$E$4:$AJ$500,
MATCH($A120,'Productivity Dump'!$A$4:$A$500,0),
MATCH(AO$2,'Productivity Dump'!$E$3:$AJ$3,0)
),
IF(AO$3="Attendance",
INDEX('Attendance Dump'!$E$2:$AI$400,
MATCH($A120,'Attendance Dump'!$B$2:$B$400,0),
MATCH(AO$2,'Attendance Dump'!$E$1:$AI$1,0)
),
INDEX('Active Hour''s Dump'!$D$3:$AH$337,
MATCH($C120,'Active Hour''s Dump'!$A$3:$A$337,0),
MATCH(AO$2,'Active Hour''s Dump'!$D$2:$AH$2,0)
))),"")</f>
        <v>726.15300000000002</v>
      </c>
      <c r="AP120" s="13" t="str">
        <f>_xlfn.IFNA(IF(AP$3="Productivity",
INDEX('Productivity Dump'!$E$4:$AJ$500,
MATCH($A120,'Productivity Dump'!$A$4:$A$500,0),
MATCH(AP$2,'Productivity Dump'!$E$3:$AJ$3,0)
),
IF(AP$3="Attendance",
INDEX('Attendance Dump'!$E$2:$AI$400,
MATCH($A120,'Attendance Dump'!$B$2:$B$400,0),
MATCH(AP$2,'Attendance Dump'!$E$1:$AI$1,0)
),
INDEX('Active Hour''s Dump'!$D$3:$AH$337,
MATCH($C120,'Active Hour''s Dump'!$A$3:$A$337,0),
MATCH(AP$2,'Active Hour''s Dump'!$D$2:$AH$2,0)
))),"")</f>
        <v>P</v>
      </c>
      <c r="AQ120" s="54">
        <f>_xlfn.IFNA(IF(AQ$3="Productivity",
INDEX('Productivity Dump'!$E$4:$AJ$500,
MATCH($A120,'Productivity Dump'!$A$4:$A$500,0),
MATCH(AQ$2,'Productivity Dump'!$E$3:$AJ$3,0)
),
IF(AQ$3="Attendance",
INDEX('Attendance Dump'!$E$2:$AI$400,
MATCH($A120,'Attendance Dump'!$B$2:$B$400,0),
MATCH(AQ$2,'Attendance Dump'!$E$1:$AI$1,0)
),
INDEX('Active Hour''s Dump'!$D$3:$AH$337,
MATCH($C120,'Active Hour''s Dump'!$A$3:$A$337,0),
MATCH(AQ$2,'Active Hour''s Dump'!$D$2:$AH$2,0)
))),"")</f>
        <v>6.1666666666666696</v>
      </c>
      <c r="AR120" s="13">
        <f>_xlfn.IFNA(IF(AR$3="Productivity",
INDEX('Productivity Dump'!$E$4:$AJ$500,
MATCH($A120,'Productivity Dump'!$A$4:$A$500,0),
MATCH(AR$2,'Productivity Dump'!$E$3:$AJ$3,0)
),
IF(AR$3="Attendance",
INDEX('Attendance Dump'!$E$2:$AI$400,
MATCH($A120,'Attendance Dump'!$B$2:$B$400,0),
MATCH(AR$2,'Attendance Dump'!$E$1:$AI$1,0)
),
INDEX('Active Hour''s Dump'!$D$3:$AH$337,
MATCH($C120,'Active Hour''s Dump'!$A$3:$A$337,0),
MATCH(AR$2,'Active Hour''s Dump'!$D$2:$AH$2,0)
))),"")</f>
        <v>1205.567</v>
      </c>
      <c r="AS120" s="13" t="str">
        <f>_xlfn.IFNA(IF(AS$3="Productivity",
INDEX('Productivity Dump'!$E$4:$AJ$500,
MATCH($A120,'Productivity Dump'!$A$4:$A$500,0),
MATCH(AS$2,'Productivity Dump'!$E$3:$AJ$3,0)
),
IF(AS$3="Attendance",
INDEX('Attendance Dump'!$E$2:$AI$400,
MATCH($A120,'Attendance Dump'!$B$2:$B$400,0),
MATCH(AS$2,'Attendance Dump'!$E$1:$AI$1,0)
),
INDEX('Active Hour''s Dump'!$D$3:$AH$337,
MATCH($C120,'Active Hour''s Dump'!$A$3:$A$337,0),
MATCH(AS$2,'Active Hour''s Dump'!$D$2:$AH$2,0)
))),"")</f>
        <v>P</v>
      </c>
      <c r="AT120" s="54">
        <f>_xlfn.IFNA(IF(AT$3="Productivity",
INDEX('Productivity Dump'!$E$4:$AJ$500,
MATCH($A120,'Productivity Dump'!$A$4:$A$500,0),
MATCH(AT$2,'Productivity Dump'!$E$3:$AJ$3,0)
),
IF(AT$3="Attendance",
INDEX('Attendance Dump'!$E$2:$AI$400,
MATCH($A120,'Attendance Dump'!$B$2:$B$400,0),
MATCH(AT$2,'Attendance Dump'!$E$1:$AI$1,0)
),
INDEX('Active Hour''s Dump'!$D$3:$AH$337,
MATCH($C120,'Active Hour''s Dump'!$A$3:$A$337,0),
MATCH(AT$2,'Active Hour''s Dump'!$D$2:$AH$2,0)
))),"")</f>
        <v>8.6666666666666696</v>
      </c>
      <c r="AU120" s="13">
        <f>_xlfn.IFNA(IF(AU$3="Productivity",
INDEX('Productivity Dump'!$E$4:$AJ$500,
MATCH($A120,'Productivity Dump'!$A$4:$A$500,0),
MATCH(AU$2,'Productivity Dump'!$E$3:$AJ$3,0)
),
IF(AU$3="Attendance",
INDEX('Attendance Dump'!$E$2:$AI$400,
MATCH($A120,'Attendance Dump'!$B$2:$B$400,0),
MATCH(AU$2,'Attendance Dump'!$E$1:$AI$1,0)
),
INDEX('Active Hour''s Dump'!$D$3:$AH$337,
MATCH($C120,'Active Hour''s Dump'!$A$3:$A$337,0),
MATCH(AU$2,'Active Hour''s Dump'!$D$2:$AH$2,0)
))),"")</f>
        <v>1136.2559999999999</v>
      </c>
      <c r="AV120" s="13" t="str">
        <f>_xlfn.IFNA(IF(AV$3="Productivity",
INDEX('Productivity Dump'!$E$4:$AJ$500,
MATCH($A120,'Productivity Dump'!$A$4:$A$500,0),
MATCH(AV$2,'Productivity Dump'!$E$3:$AJ$3,0)
),
IF(AV$3="Attendance",
INDEX('Attendance Dump'!$E$2:$AI$400,
MATCH($A120,'Attendance Dump'!$B$2:$B$400,0),
MATCH(AV$2,'Attendance Dump'!$E$1:$AI$1,0)
),
INDEX('Active Hour''s Dump'!$D$3:$AH$337,
MATCH($C120,'Active Hour''s Dump'!$A$3:$A$337,0),
MATCH(AV$2,'Active Hour''s Dump'!$D$2:$AH$2,0)
))),"")</f>
        <v>P</v>
      </c>
      <c r="AW120" s="54">
        <f>_xlfn.IFNA(IF(AW$3="Productivity",
INDEX('Productivity Dump'!$E$4:$AJ$500,
MATCH($A120,'Productivity Dump'!$A$4:$A$500,0),
MATCH(AW$2,'Productivity Dump'!$E$3:$AJ$3,0)
),
IF(AW$3="Attendance",
INDEX('Attendance Dump'!$E$2:$AI$400,
MATCH($A120,'Attendance Dump'!$B$2:$B$400,0),
MATCH(AW$2,'Attendance Dump'!$E$1:$AI$1,0)
),
INDEX('Active Hour''s Dump'!$D$3:$AH$337,
MATCH($C120,'Active Hour''s Dump'!$A$3:$A$337,0),
MATCH(AW$2,'Active Hour''s Dump'!$D$2:$AH$2,0)
))),"")</f>
        <v>8.25</v>
      </c>
      <c r="AX120" s="13">
        <f>_xlfn.IFNA(IF(AX$3="Productivity",
INDEX('Productivity Dump'!$E$4:$AJ$500,
MATCH($A120,'Productivity Dump'!$A$4:$A$500,0),
MATCH(AX$2,'Productivity Dump'!$E$3:$AJ$3,0)
),
IF(AX$3="Attendance",
INDEX('Attendance Dump'!$E$2:$AI$400,
MATCH($A120,'Attendance Dump'!$B$2:$B$400,0),
MATCH(AX$2,'Attendance Dump'!$E$1:$AI$1,0)
),
INDEX('Active Hour''s Dump'!$D$3:$AH$337,
MATCH($C120,'Active Hour''s Dump'!$A$3:$A$337,0),
MATCH(AX$2,'Active Hour''s Dump'!$D$2:$AH$2,0)
))),"")</f>
        <v>1243.662</v>
      </c>
      <c r="AY120" s="13" t="str">
        <f>_xlfn.IFNA(IF(AY$3="Productivity",
INDEX('Productivity Dump'!$E$4:$AJ$500,
MATCH($A120,'Productivity Dump'!$A$4:$A$500,0),
MATCH(AY$2,'Productivity Dump'!$E$3:$AJ$3,0)
),
IF(AY$3="Attendance",
INDEX('Attendance Dump'!$E$2:$AI$400,
MATCH($A120,'Attendance Dump'!$B$2:$B$400,0),
MATCH(AY$2,'Attendance Dump'!$E$1:$AI$1,0)
),
INDEX('Active Hour''s Dump'!$D$3:$AH$337,
MATCH($C120,'Active Hour''s Dump'!$A$3:$A$337,0),
MATCH(AY$2,'Active Hour''s Dump'!$D$2:$AH$2,0)
))),"")</f>
        <v>P</v>
      </c>
      <c r="AZ120" s="54">
        <f>_xlfn.IFNA(IF(AZ$3="Productivity",
INDEX('Productivity Dump'!$E$4:$AJ$500,
MATCH($A120,'Productivity Dump'!$A$4:$A$500,0),
MATCH(AZ$2,'Productivity Dump'!$E$3:$AJ$3,0)
),
IF(AZ$3="Attendance",
INDEX('Attendance Dump'!$E$2:$AI$400,
MATCH($A120,'Attendance Dump'!$B$2:$B$400,0),
MATCH(AZ$2,'Attendance Dump'!$E$1:$AI$1,0)
),
INDEX('Active Hour''s Dump'!$D$3:$AH$337,
MATCH($C120,'Active Hour''s Dump'!$A$3:$A$337,0),
MATCH(AZ$2,'Active Hour''s Dump'!$D$2:$AH$2,0)
))),"")</f>
        <v>8.1666666666666696</v>
      </c>
      <c r="BA120" s="13">
        <f>_xlfn.IFNA(IF(BA$3="Productivity",
INDEX('Productivity Dump'!$E$4:$AJ$500,
MATCH($A120,'Productivity Dump'!$A$4:$A$500,0),
MATCH(BA$2,'Productivity Dump'!$E$3:$AJ$3,0)
),
IF(BA$3="Attendance",
INDEX('Attendance Dump'!$E$2:$AI$400,
MATCH($A120,'Attendance Dump'!$B$2:$B$400,0),
MATCH(BA$2,'Attendance Dump'!$E$1:$AI$1,0)
),
INDEX('Active Hour''s Dump'!$D$3:$AH$337,
MATCH($C120,'Active Hour''s Dump'!$A$3:$A$337,0),
MATCH(BA$2,'Active Hour''s Dump'!$D$2:$AH$2,0)
))),"")</f>
        <v>1189.6960000000004</v>
      </c>
      <c r="BB120" s="13" t="str">
        <f>_xlfn.IFNA(IF(BB$3="Productivity",
INDEX('Productivity Dump'!$E$4:$AJ$500,
MATCH($A120,'Productivity Dump'!$A$4:$A$500,0),
MATCH(BB$2,'Productivity Dump'!$E$3:$AJ$3,0)
),
IF(BB$3="Attendance",
INDEX('Attendance Dump'!$E$2:$AI$400,
MATCH($A120,'Attendance Dump'!$B$2:$B$400,0),
MATCH(BB$2,'Attendance Dump'!$E$1:$AI$1,0)
),
INDEX('Active Hour''s Dump'!$D$3:$AH$337,
MATCH($C120,'Active Hour''s Dump'!$A$3:$A$337,0),
MATCH(BB$2,'Active Hour''s Dump'!$D$2:$AH$2,0)
))),"")</f>
        <v>P</v>
      </c>
      <c r="BC120" s="54">
        <f>_xlfn.IFNA(IF(BC$3="Productivity",
INDEX('Productivity Dump'!$E$4:$AJ$500,
MATCH($A120,'Productivity Dump'!$A$4:$A$500,0),
MATCH(BC$2,'Productivity Dump'!$E$3:$AJ$3,0)
),
IF(BC$3="Attendance",
INDEX('Attendance Dump'!$E$2:$AI$400,
MATCH($A120,'Attendance Dump'!$B$2:$B$400,0),
MATCH(BC$2,'Attendance Dump'!$E$1:$AI$1,0)
),
INDEX('Active Hour''s Dump'!$D$3:$AH$337,
MATCH($C120,'Active Hour''s Dump'!$A$3:$A$337,0),
MATCH(BC$2,'Active Hour''s Dump'!$D$2:$AH$2,0)
))),"")</f>
        <v>8.1666666666666696</v>
      </c>
      <c r="BD120" s="13">
        <f>_xlfn.IFNA(IF(BD$3="Productivity",
INDEX('Productivity Dump'!$E$4:$AJ$500,
MATCH($A120,'Productivity Dump'!$A$4:$A$500,0),
MATCH(BD$2,'Productivity Dump'!$E$3:$AJ$3,0)
),
IF(BD$3="Attendance",
INDEX('Attendance Dump'!$E$2:$AI$400,
MATCH($A120,'Attendance Dump'!$B$2:$B$400,0),
MATCH(BD$2,'Attendance Dump'!$E$1:$AI$1,0)
),
INDEX('Active Hour''s Dump'!$D$3:$AH$337,
MATCH($C120,'Active Hour''s Dump'!$A$3:$A$337,0),
MATCH(BD$2,'Active Hour''s Dump'!$D$2:$AH$2,0)
))),"")</f>
        <v>715.51199999999994</v>
      </c>
      <c r="BE120" s="13" t="str">
        <f>_xlfn.IFNA(IF(BE$3="Productivity",
INDEX('Productivity Dump'!$E$4:$AJ$500,
MATCH($A120,'Productivity Dump'!$A$4:$A$500,0),
MATCH(BE$2,'Productivity Dump'!$E$3:$AJ$3,0)
),
IF(BE$3="Attendance",
INDEX('Attendance Dump'!$E$2:$AI$400,
MATCH($A120,'Attendance Dump'!$B$2:$B$400,0),
MATCH(BE$2,'Attendance Dump'!$E$1:$AI$1,0)
),
INDEX('Active Hour''s Dump'!$D$3:$AH$337,
MATCH($C120,'Active Hour''s Dump'!$A$3:$A$337,0),
MATCH(BE$2,'Active Hour''s Dump'!$D$2:$AH$2,0)
))),"")</f>
        <v>P</v>
      </c>
      <c r="BF120" s="54">
        <f>_xlfn.IFNA(IF(BF$3="Productivity",
INDEX('Productivity Dump'!$E$4:$AJ$500,
MATCH($A120,'Productivity Dump'!$A$4:$A$500,0),
MATCH(BF$2,'Productivity Dump'!$E$3:$AJ$3,0)
),
IF(BF$3="Attendance",
INDEX('Attendance Dump'!$E$2:$AI$400,
MATCH($A120,'Attendance Dump'!$B$2:$B$400,0),
MATCH(BF$2,'Attendance Dump'!$E$1:$AI$1,0)
),
INDEX('Active Hour''s Dump'!$D$3:$AH$337,
MATCH($C120,'Active Hour''s Dump'!$A$3:$A$337,0),
MATCH(BF$2,'Active Hour''s Dump'!$D$2:$AH$2,0)
))),"")</f>
        <v>5.25</v>
      </c>
      <c r="BG120" s="13">
        <f>_xlfn.IFNA(IF(BG$3="Productivity",
INDEX('Productivity Dump'!$E$4:$AJ$500,
MATCH($A120,'Productivity Dump'!$A$4:$A$500,0),
MATCH(BG$2,'Productivity Dump'!$E$3:$AJ$3,0)
),
IF(BG$3="Attendance",
INDEX('Attendance Dump'!$E$2:$AI$400,
MATCH($A120,'Attendance Dump'!$B$2:$B$400,0),
MATCH(BG$2,'Attendance Dump'!$E$1:$AI$1,0)
),
INDEX('Active Hour''s Dump'!$D$3:$AH$337,
MATCH($C120,'Active Hour''s Dump'!$A$3:$A$337,0),
MATCH(BG$2,'Active Hour''s Dump'!$D$2:$AH$2,0)
))),"")</f>
        <v>0</v>
      </c>
      <c r="BH120" s="13" t="str">
        <f>_xlfn.IFNA(IF(BH$3="Productivity",
INDEX('Productivity Dump'!$E$4:$AJ$500,
MATCH($A120,'Productivity Dump'!$A$4:$A$500,0),
MATCH(BH$2,'Productivity Dump'!$E$3:$AJ$3,0)
),
IF(BH$3="Attendance",
INDEX('Attendance Dump'!$E$2:$AI$400,
MATCH($A120,'Attendance Dump'!$B$2:$B$400,0),
MATCH(BH$2,'Attendance Dump'!$E$1:$AI$1,0)
),
INDEX('Active Hour''s Dump'!$D$3:$AH$337,
MATCH($C120,'Active Hour''s Dump'!$A$3:$A$337,0),
MATCH(BH$2,'Active Hour''s Dump'!$D$2:$AH$2,0)
))),"")</f>
        <v>WO</v>
      </c>
      <c r="BI120" s="54">
        <f>_xlfn.IFNA(IF(BI$3="Productivity",
INDEX('Productivity Dump'!$E$4:$AJ$500,
MATCH($A120,'Productivity Dump'!$A$4:$A$500,0),
MATCH(BI$2,'Productivity Dump'!$E$3:$AJ$3,0)
),
IF(BI$3="Attendance",
INDEX('Attendance Dump'!$E$2:$AI$400,
MATCH($A120,'Attendance Dump'!$B$2:$B$400,0),
MATCH(BI$2,'Attendance Dump'!$E$1:$AI$1,0)
),
INDEX('Active Hour''s Dump'!$D$3:$AH$337,
MATCH($C120,'Active Hour''s Dump'!$A$3:$A$337,0),
MATCH(BI$2,'Active Hour''s Dump'!$D$2:$AH$2,0)
))),"")</f>
        <v>0</v>
      </c>
      <c r="BJ120" s="13">
        <f>_xlfn.IFNA(IF(BJ$3="Productivity",
INDEX('Productivity Dump'!$E$4:$AJ$500,
MATCH($A120,'Productivity Dump'!$A$4:$A$500,0),
MATCH(BJ$2,'Productivity Dump'!$E$3:$AJ$3,0)
),
IF(BJ$3="Attendance",
INDEX('Attendance Dump'!$E$2:$AI$400,
MATCH($A120,'Attendance Dump'!$B$2:$B$400,0),
MATCH(BJ$2,'Attendance Dump'!$E$1:$AI$1,0)
),
INDEX('Active Hour''s Dump'!$D$3:$AH$337,
MATCH($C120,'Active Hour''s Dump'!$A$3:$A$337,0),
MATCH(BJ$2,'Active Hour''s Dump'!$D$2:$AH$2,0)
))),"")</f>
        <v>882.14100000000008</v>
      </c>
      <c r="BK120" s="13" t="str">
        <f>_xlfn.IFNA(IF(BK$3="Productivity",
INDEX('Productivity Dump'!$E$4:$AJ$500,
MATCH($A120,'Productivity Dump'!$A$4:$A$500,0),
MATCH(BK$2,'Productivity Dump'!$E$3:$AJ$3,0)
),
IF(BK$3="Attendance",
INDEX('Attendance Dump'!$E$2:$AI$400,
MATCH($A120,'Attendance Dump'!$B$2:$B$400,0),
MATCH(BK$2,'Attendance Dump'!$E$1:$AI$1,0)
),
INDEX('Active Hour''s Dump'!$D$3:$AH$337,
MATCH($C120,'Active Hour''s Dump'!$A$3:$A$337,0),
MATCH(BK$2,'Active Hour''s Dump'!$D$2:$AH$2,0)
))),"")</f>
        <v>P</v>
      </c>
      <c r="BL120" s="54">
        <f>_xlfn.IFNA(IF(BL$3="Productivity",
INDEX('Productivity Dump'!$E$4:$AJ$500,
MATCH($A120,'Productivity Dump'!$A$4:$A$500,0),
MATCH(BL$2,'Productivity Dump'!$E$3:$AJ$3,0)
),
IF(BL$3="Attendance",
INDEX('Attendance Dump'!$E$2:$AI$400,
MATCH($A120,'Attendance Dump'!$B$2:$B$400,0),
MATCH(BL$2,'Attendance Dump'!$E$1:$AI$1,0)
),
INDEX('Active Hour''s Dump'!$D$3:$AH$337,
MATCH($C120,'Active Hour''s Dump'!$A$3:$A$337,0),
MATCH(BL$2,'Active Hour''s Dump'!$D$2:$AH$2,0)
))),"")</f>
        <v>6.5833333333333304</v>
      </c>
      <c r="BM120" s="13">
        <f>_xlfn.IFNA(IF(BM$3="Productivity",
INDEX('Productivity Dump'!$E$4:$AJ$500,
MATCH($A120,'Productivity Dump'!$A$4:$A$500,0),
MATCH(BM$2,'Productivity Dump'!$E$3:$AJ$3,0)
),
IF(BM$3="Attendance",
INDEX('Attendance Dump'!$E$2:$AI$400,
MATCH($A120,'Attendance Dump'!$B$2:$B$400,0),
MATCH(BM$2,'Attendance Dump'!$E$1:$AI$1,0)
),
INDEX('Active Hour''s Dump'!$D$3:$AH$337,
MATCH($C120,'Active Hour''s Dump'!$A$3:$A$337,0),
MATCH(BM$2,'Active Hour''s Dump'!$D$2:$AH$2,0)
))),"")</f>
        <v>1102.354</v>
      </c>
      <c r="BN120" s="13" t="str">
        <f>_xlfn.IFNA(IF(BN$3="Productivity",
INDEX('Productivity Dump'!$E$4:$AJ$500,
MATCH($A120,'Productivity Dump'!$A$4:$A$500,0),
MATCH(BN$2,'Productivity Dump'!$E$3:$AJ$3,0)
),
IF(BN$3="Attendance",
INDEX('Attendance Dump'!$E$2:$AI$400,
MATCH($A120,'Attendance Dump'!$B$2:$B$400,0),
MATCH(BN$2,'Attendance Dump'!$E$1:$AI$1,0)
),
INDEX('Active Hour''s Dump'!$D$3:$AH$337,
MATCH($C120,'Active Hour''s Dump'!$A$3:$A$337,0),
MATCH(BN$2,'Active Hour''s Dump'!$D$2:$AH$2,0)
))),"")</f>
        <v>P</v>
      </c>
      <c r="BO120" s="54">
        <f>_xlfn.IFNA(IF(BO$3="Productivity",
INDEX('Productivity Dump'!$E$4:$AJ$500,
MATCH($A120,'Productivity Dump'!$A$4:$A$500,0),
MATCH(BO$2,'Productivity Dump'!$E$3:$AJ$3,0)
),
IF(BO$3="Attendance",
INDEX('Attendance Dump'!$E$2:$AI$400,
MATCH($A120,'Attendance Dump'!$B$2:$B$400,0),
MATCH(BO$2,'Attendance Dump'!$E$1:$AI$1,0)
),
INDEX('Active Hour''s Dump'!$D$3:$AH$337,
MATCH($C120,'Active Hour''s Dump'!$A$3:$A$337,0),
MATCH(BO$2,'Active Hour''s Dump'!$D$2:$AH$2,0)
))),"")</f>
        <v>7.5833333333333304</v>
      </c>
      <c r="BP120" s="13">
        <f>_xlfn.IFNA(IF(BP$3="Productivity",
INDEX('Productivity Dump'!$E$4:$AJ$500,
MATCH($A120,'Productivity Dump'!$A$4:$A$500,0),
MATCH(BP$2,'Productivity Dump'!$E$3:$AJ$3,0)
),
IF(BP$3="Attendance",
INDEX('Attendance Dump'!$E$2:$AI$400,
MATCH($A120,'Attendance Dump'!$B$2:$B$400,0),
MATCH(BP$2,'Attendance Dump'!$E$1:$AI$1,0)
),
INDEX('Active Hour''s Dump'!$D$3:$AH$337,
MATCH($C120,'Active Hour''s Dump'!$A$3:$A$337,0),
MATCH(BP$2,'Active Hour''s Dump'!$D$2:$AH$2,0)
))),"")</f>
        <v>1252.6479999999999</v>
      </c>
      <c r="BQ120" s="13" t="str">
        <f>_xlfn.IFNA(IF(BQ$3="Productivity",
INDEX('Productivity Dump'!$E$4:$AJ$500,
MATCH($A120,'Productivity Dump'!$A$4:$A$500,0),
MATCH(BQ$2,'Productivity Dump'!$E$3:$AJ$3,0)
),
IF(BQ$3="Attendance",
INDEX('Attendance Dump'!$E$2:$AI$400,
MATCH($A120,'Attendance Dump'!$B$2:$B$400,0),
MATCH(BQ$2,'Attendance Dump'!$E$1:$AI$1,0)
),
INDEX('Active Hour''s Dump'!$D$3:$AH$337,
MATCH($C120,'Active Hour''s Dump'!$A$3:$A$337,0),
MATCH(BQ$2,'Active Hour''s Dump'!$D$2:$AH$2,0)
))),"")</f>
        <v>P</v>
      </c>
      <c r="BR120" s="54">
        <f>_xlfn.IFNA(IF(BR$3="Productivity",
INDEX('Productivity Dump'!$E$4:$AJ$500,
MATCH($A120,'Productivity Dump'!$A$4:$A$500,0),
MATCH(BR$2,'Productivity Dump'!$E$3:$AJ$3,0)
),
IF(BR$3="Attendance",
INDEX('Attendance Dump'!$E$2:$AI$400,
MATCH($A120,'Attendance Dump'!$B$2:$B$400,0),
MATCH(BR$2,'Attendance Dump'!$E$1:$AI$1,0)
),
INDEX('Active Hour''s Dump'!$D$3:$AH$337,
MATCH($C120,'Active Hour''s Dump'!$A$3:$A$337,0),
MATCH(BR$2,'Active Hour''s Dump'!$D$2:$AH$2,0)
))),"")</f>
        <v>8.5833333333333304</v>
      </c>
      <c r="BS120" s="13">
        <f>_xlfn.IFNA(IF(BS$3="Productivity",
INDEX('Productivity Dump'!$E$4:$AJ$500,
MATCH($A120,'Productivity Dump'!$A$4:$A$500,0),
MATCH(BS$2,'Productivity Dump'!$E$3:$AJ$3,0)
),
IF(BS$3="Attendance",
INDEX('Attendance Dump'!$E$2:$AI$400,
MATCH($A120,'Attendance Dump'!$B$2:$B$400,0),
MATCH(BS$2,'Attendance Dump'!$E$1:$AI$1,0)
),
INDEX('Active Hour''s Dump'!$D$3:$AH$337,
MATCH($C120,'Active Hour''s Dump'!$A$3:$A$337,0),
MATCH(BS$2,'Active Hour''s Dump'!$D$2:$AH$2,0)
))),"")</f>
        <v>1209.712</v>
      </c>
      <c r="BT120" s="13" t="str">
        <f>_xlfn.IFNA(IF(BT$3="Productivity",
INDEX('Productivity Dump'!$E$4:$AJ$500,
MATCH($A120,'Productivity Dump'!$A$4:$A$500,0),
MATCH(BT$2,'Productivity Dump'!$E$3:$AJ$3,0)
),
IF(BT$3="Attendance",
INDEX('Attendance Dump'!$E$2:$AI$400,
MATCH($A120,'Attendance Dump'!$B$2:$B$400,0),
MATCH(BT$2,'Attendance Dump'!$E$1:$AI$1,0)
),
INDEX('Active Hour''s Dump'!$D$3:$AH$337,
MATCH($C120,'Active Hour''s Dump'!$A$3:$A$337,0),
MATCH(BT$2,'Active Hour''s Dump'!$D$2:$AH$2,0)
))),"")</f>
        <v>H(P)</v>
      </c>
      <c r="BU120" s="54">
        <f>_xlfn.IFNA(IF(BU$3="Productivity",
INDEX('Productivity Dump'!$E$4:$AJ$500,
MATCH($A120,'Productivity Dump'!$A$4:$A$500,0),
MATCH(BU$2,'Productivity Dump'!$E$3:$AJ$3,0)
),
IF(BU$3="Attendance",
INDEX('Attendance Dump'!$E$2:$AI$400,
MATCH($A120,'Attendance Dump'!$B$2:$B$400,0),
MATCH(BU$2,'Attendance Dump'!$E$1:$AI$1,0)
),
INDEX('Active Hour''s Dump'!$D$3:$AH$337,
MATCH($C120,'Active Hour''s Dump'!$A$3:$A$337,0),
MATCH(BU$2,'Active Hour''s Dump'!$D$2:$AH$2,0)
))),"")</f>
        <v>9.3333333333333304</v>
      </c>
      <c r="BV120" s="13">
        <f>_xlfn.IFNA(IF(BV$3="Productivity",
INDEX('Productivity Dump'!$E$4:$AJ$500,
MATCH($A120,'Productivity Dump'!$A$4:$A$500,0),
MATCH(BV$2,'Productivity Dump'!$E$3:$AJ$3,0)
),
IF(BV$3="Attendance",
INDEX('Attendance Dump'!$E$2:$AI$400,
MATCH($A120,'Attendance Dump'!$B$2:$B$400,0),
MATCH(BV$2,'Attendance Dump'!$E$1:$AI$1,0)
),
INDEX('Active Hour''s Dump'!$D$3:$AH$337,
MATCH($C120,'Active Hour''s Dump'!$A$3:$A$337,0),
MATCH(BV$2,'Active Hour''s Dump'!$D$2:$AH$2,0)
))),"")</f>
        <v>1212.2780000000002</v>
      </c>
      <c r="BW120" s="13" t="str">
        <f>_xlfn.IFNA(IF(BW$3="Productivity",
INDEX('Productivity Dump'!$E$4:$AJ$500,
MATCH($A120,'Productivity Dump'!$A$4:$A$500,0),
MATCH(BW$2,'Productivity Dump'!$E$3:$AJ$3,0)
),
IF(BW$3="Attendance",
INDEX('Attendance Dump'!$E$2:$AI$400,
MATCH($A120,'Attendance Dump'!$B$2:$B$400,0),
MATCH(BW$2,'Attendance Dump'!$E$1:$AI$1,0)
),
INDEX('Active Hour''s Dump'!$D$3:$AH$337,
MATCH($C120,'Active Hour''s Dump'!$A$3:$A$337,0),
MATCH(BW$2,'Active Hour''s Dump'!$D$2:$AH$2,0)
))),"")</f>
        <v>P</v>
      </c>
      <c r="BX120" s="54">
        <f>_xlfn.IFNA(IF(BX$3="Productivity",
INDEX('Productivity Dump'!$E$4:$AJ$500,
MATCH($A120,'Productivity Dump'!$A$4:$A$500,0),
MATCH(BX$2,'Productivity Dump'!$E$3:$AJ$3,0)
),
IF(BX$3="Attendance",
INDEX('Attendance Dump'!$E$2:$AI$400,
MATCH($A120,'Attendance Dump'!$B$2:$B$400,0),
MATCH(BX$2,'Attendance Dump'!$E$1:$AI$1,0)
),
INDEX('Active Hour''s Dump'!$D$3:$AH$337,
MATCH($C120,'Active Hour''s Dump'!$A$3:$A$337,0),
MATCH(BX$2,'Active Hour''s Dump'!$D$2:$AH$2,0)
))),"")</f>
        <v>8.3333333333333304</v>
      </c>
      <c r="BY120" s="13">
        <f>_xlfn.IFNA(IF(BY$3="Productivity",
INDEX('Productivity Dump'!$E$4:$AJ$500,
MATCH($A120,'Productivity Dump'!$A$4:$A$500,0),
MATCH(BY$2,'Productivity Dump'!$E$3:$AJ$3,0)
),
IF(BY$3="Attendance",
INDEX('Attendance Dump'!$E$2:$AI$400,
MATCH($A120,'Attendance Dump'!$B$2:$B$400,0),
MATCH(BY$2,'Attendance Dump'!$E$1:$AI$1,0)
),
INDEX('Active Hour''s Dump'!$D$3:$AH$337,
MATCH($C120,'Active Hour''s Dump'!$A$3:$A$337,0),
MATCH(BY$2,'Active Hour''s Dump'!$D$2:$AH$2,0)
))),"")</f>
        <v>0</v>
      </c>
      <c r="BZ120" s="13" t="str">
        <f>_xlfn.IFNA(IF(BZ$3="Productivity",
INDEX('Productivity Dump'!$E$4:$AJ$500,
MATCH($A120,'Productivity Dump'!$A$4:$A$500,0),
MATCH(BZ$2,'Productivity Dump'!$E$3:$AJ$3,0)
),
IF(BZ$3="Attendance",
INDEX('Attendance Dump'!$E$2:$AI$400,
MATCH($A120,'Attendance Dump'!$B$2:$B$400,0),
MATCH(BZ$2,'Attendance Dump'!$E$1:$AI$1,0)
),
INDEX('Active Hour''s Dump'!$D$3:$AH$337,
MATCH($C120,'Active Hour''s Dump'!$A$3:$A$337,0),
MATCH(BZ$2,'Active Hour''s Dump'!$D$2:$AH$2,0)
))),"")</f>
        <v>DL</v>
      </c>
      <c r="CA120" s="54">
        <f>_xlfn.IFNA(IF(CA$3="Productivity",
INDEX('Productivity Dump'!$E$4:$AJ$500,
MATCH($A120,'Productivity Dump'!$A$4:$A$500,0),
MATCH(CA$2,'Productivity Dump'!$E$3:$AJ$3,0)
),
IF(CA$3="Attendance",
INDEX('Attendance Dump'!$E$2:$AI$400,
MATCH($A120,'Attendance Dump'!$B$2:$B$400,0),
MATCH(CA$2,'Attendance Dump'!$E$1:$AI$1,0)
),
INDEX('Active Hour''s Dump'!$D$3:$AH$337,
MATCH($C120,'Active Hour''s Dump'!$A$3:$A$337,0),
MATCH(CA$2,'Active Hour''s Dump'!$D$2:$AH$2,0)
))),"")</f>
        <v>0</v>
      </c>
      <c r="CB120" s="13">
        <f>_xlfn.IFNA(IF(CB$3="Productivity",
INDEX('Productivity Dump'!$E$4:$AJ$500,
MATCH($A120,'Productivity Dump'!$A$4:$A$500,0),
MATCH(CB$2,'Productivity Dump'!$E$3:$AJ$3,0)
),
IF(CB$3="Attendance",
INDEX('Attendance Dump'!$E$2:$AI$400,
MATCH($A120,'Attendance Dump'!$B$2:$B$400,0),
MATCH(CB$2,'Attendance Dump'!$E$1:$AI$1,0)
),
INDEX('Active Hour''s Dump'!$D$3:$AH$337,
MATCH($C120,'Active Hour''s Dump'!$A$3:$A$337,0),
MATCH(CB$2,'Active Hour''s Dump'!$D$2:$AH$2,0)
))),"")</f>
        <v>0</v>
      </c>
      <c r="CC120" s="13" t="str">
        <f>_xlfn.IFNA(IF(CC$3="Productivity",
INDEX('Productivity Dump'!$E$4:$AJ$500,
MATCH($A120,'Productivity Dump'!$A$4:$A$500,0),
MATCH(CC$2,'Productivity Dump'!$E$3:$AJ$3,0)
),
IF(CC$3="Attendance",
INDEX('Attendance Dump'!$E$2:$AI$400,
MATCH($A120,'Attendance Dump'!$B$2:$B$400,0),
MATCH(CC$2,'Attendance Dump'!$E$1:$AI$1,0)
),
INDEX('Active Hour''s Dump'!$D$3:$AH$337,
MATCH($C120,'Active Hour''s Dump'!$A$3:$A$337,0),
MATCH(CC$2,'Active Hour''s Dump'!$D$2:$AH$2,0)
))),"")</f>
        <v>WO</v>
      </c>
      <c r="CD120" s="54">
        <f>_xlfn.IFNA(IF(CD$3="Productivity",
INDEX('Productivity Dump'!$E$4:$AJ$500,
MATCH($A120,'Productivity Dump'!$A$4:$A$500,0),
MATCH(CD$2,'Productivity Dump'!$E$3:$AJ$3,0)
),
IF(CD$3="Attendance",
INDEX('Attendance Dump'!$E$2:$AI$400,
MATCH($A120,'Attendance Dump'!$B$2:$B$400,0),
MATCH(CD$2,'Attendance Dump'!$E$1:$AI$1,0)
),
INDEX('Active Hour''s Dump'!$D$3:$AH$337,
MATCH($C120,'Active Hour''s Dump'!$A$3:$A$337,0),
MATCH(CD$2,'Active Hour''s Dump'!$D$2:$AH$2,0)
))),"")</f>
        <v>0</v>
      </c>
      <c r="CE120" s="13">
        <f>_xlfn.IFNA(IF(CE$3="Productivity",
INDEX('Productivity Dump'!$E$4:$AJ$500,
MATCH($A120,'Productivity Dump'!$A$4:$A$500,0),
MATCH(CE$2,'Productivity Dump'!$E$3:$AJ$3,0)
),
IF(CE$3="Attendance",
INDEX('Attendance Dump'!$E$2:$AI$400,
MATCH($A120,'Attendance Dump'!$B$2:$B$400,0),
MATCH(CE$2,'Attendance Dump'!$E$1:$AI$1,0)
),
INDEX('Active Hour''s Dump'!$D$3:$AH$337,
MATCH($C120,'Active Hour''s Dump'!$A$3:$A$337,0),
MATCH(CE$2,'Active Hour''s Dump'!$D$2:$AH$2,0)
))),"")</f>
        <v>1121.895</v>
      </c>
      <c r="CF120" s="13" t="str">
        <f>_xlfn.IFNA(IF(CF$3="Productivity",
INDEX('Productivity Dump'!$E$4:$AJ$500,
MATCH($A120,'Productivity Dump'!$A$4:$A$500,0),
MATCH(CF$2,'Productivity Dump'!$E$3:$AJ$3,0)
),
IF(CF$3="Attendance",
INDEX('Attendance Dump'!$E$2:$AI$400,
MATCH($A120,'Attendance Dump'!$B$2:$B$400,0),
MATCH(CF$2,'Attendance Dump'!$E$1:$AI$1,0)
),
INDEX('Active Hour''s Dump'!$D$3:$AH$337,
MATCH($C120,'Active Hour''s Dump'!$A$3:$A$337,0),
MATCH(CF$2,'Active Hour''s Dump'!$D$2:$AH$2,0)
))),"")</f>
        <v>P</v>
      </c>
      <c r="CG120" s="54">
        <f>_xlfn.IFNA(IF(CG$3="Productivity",
INDEX('Productivity Dump'!$E$4:$AJ$500,
MATCH($A120,'Productivity Dump'!$A$4:$A$500,0),
MATCH(CG$2,'Productivity Dump'!$E$3:$AJ$3,0)
),
IF(CG$3="Attendance",
INDEX('Attendance Dump'!$E$2:$AI$400,
MATCH($A120,'Attendance Dump'!$B$2:$B$400,0),
MATCH(CG$2,'Attendance Dump'!$E$1:$AI$1,0)
),
INDEX('Active Hour''s Dump'!$D$3:$AH$337,
MATCH($C120,'Active Hour''s Dump'!$A$3:$A$337,0),
MATCH(CG$2,'Active Hour''s Dump'!$D$2:$AH$2,0)
))),"")</f>
        <v>7.3333333333333304</v>
      </c>
      <c r="CH120" s="13">
        <f>_xlfn.IFNA(IF(CH$3="Productivity",
INDEX('Productivity Dump'!$E$4:$AJ$500,
MATCH($A120,'Productivity Dump'!$A$4:$A$500,0),
MATCH(CH$2,'Productivity Dump'!$E$3:$AJ$3,0)
),
IF(CH$3="Attendance",
INDEX('Attendance Dump'!$E$2:$AI$400,
MATCH($A120,'Attendance Dump'!$B$2:$B$400,0),
MATCH(CH$2,'Attendance Dump'!$E$1:$AI$1,0)
),
INDEX('Active Hour''s Dump'!$D$3:$AH$337,
MATCH($C120,'Active Hour''s Dump'!$A$3:$A$337,0),
MATCH(CH$2,'Active Hour''s Dump'!$D$2:$AH$2,0)
))),"")</f>
        <v>1243.4180000000001</v>
      </c>
      <c r="CI120" s="13" t="str">
        <f>_xlfn.IFNA(IF(CI$3="Productivity",
INDEX('Productivity Dump'!$E$4:$AJ$500,
MATCH($A120,'Productivity Dump'!$A$4:$A$500,0),
MATCH(CI$2,'Productivity Dump'!$E$3:$AJ$3,0)
),
IF(CI$3="Attendance",
INDEX('Attendance Dump'!$E$2:$AI$400,
MATCH($A120,'Attendance Dump'!$B$2:$B$400,0),
MATCH(CI$2,'Attendance Dump'!$E$1:$AI$1,0)
),
INDEX('Active Hour''s Dump'!$D$3:$AH$337,
MATCH($C120,'Active Hour''s Dump'!$A$3:$A$337,0),
MATCH(CI$2,'Active Hour''s Dump'!$D$2:$AH$2,0)
))),"")</f>
        <v>P</v>
      </c>
      <c r="CJ120" s="54">
        <f>_xlfn.IFNA(IF(CJ$3="Productivity",
INDEX('Productivity Dump'!$E$4:$AJ$500,
MATCH($A120,'Productivity Dump'!$A$4:$A$500,0),
MATCH(CJ$2,'Productivity Dump'!$E$3:$AJ$3,0)
),
IF(CJ$3="Attendance",
INDEX('Attendance Dump'!$E$2:$AI$400,
MATCH($A120,'Attendance Dump'!$B$2:$B$400,0),
MATCH(CJ$2,'Attendance Dump'!$E$1:$AI$1,0)
),
INDEX('Active Hour''s Dump'!$D$3:$AH$337,
MATCH($C120,'Active Hour''s Dump'!$A$3:$A$337,0),
MATCH(CJ$2,'Active Hour''s Dump'!$D$2:$AH$2,0)
))),"")</f>
        <v>8.9166666666666696</v>
      </c>
      <c r="CK120" s="13">
        <f>_xlfn.IFNA(IF(CK$3="Productivity",
INDEX('Productivity Dump'!$E$4:$AJ$500,
MATCH($A120,'Productivity Dump'!$A$4:$A$500,0),
MATCH(CK$2,'Productivity Dump'!$E$3:$AJ$3,0)
),
IF(CK$3="Attendance",
INDEX('Attendance Dump'!$E$2:$AI$400,
MATCH($A120,'Attendance Dump'!$B$2:$B$400,0),
MATCH(CK$2,'Attendance Dump'!$E$1:$AI$1,0)
),
INDEX('Active Hour''s Dump'!$D$3:$AH$337,
MATCH($C120,'Active Hour''s Dump'!$A$3:$A$337,0),
MATCH(CK$2,'Active Hour''s Dump'!$D$2:$AH$2,0)
))),"")</f>
        <v>1356.5420000000004</v>
      </c>
      <c r="CL120" s="13" t="str">
        <f>_xlfn.IFNA(IF(CL$3="Productivity",
INDEX('Productivity Dump'!$E$4:$AJ$500,
MATCH($A120,'Productivity Dump'!$A$4:$A$500,0),
MATCH(CL$2,'Productivity Dump'!$E$3:$AJ$3,0)
),
IF(CL$3="Attendance",
INDEX('Attendance Dump'!$E$2:$AI$400,
MATCH($A120,'Attendance Dump'!$B$2:$B$400,0),
MATCH(CL$2,'Attendance Dump'!$E$1:$AI$1,0)
),
INDEX('Active Hour''s Dump'!$D$3:$AH$337,
MATCH($C120,'Active Hour''s Dump'!$A$3:$A$337,0),
MATCH(CL$2,'Active Hour''s Dump'!$D$2:$AH$2,0)
))),"")</f>
        <v>P</v>
      </c>
      <c r="CM120" s="54">
        <f>_xlfn.IFNA(IF(CM$3="Productivity",
INDEX('Productivity Dump'!$E$4:$AJ$500,
MATCH($A120,'Productivity Dump'!$A$4:$A$500,0),
MATCH(CM$2,'Productivity Dump'!$E$3:$AJ$3,0)
),
IF(CM$3="Attendance",
INDEX('Attendance Dump'!$E$2:$AI$400,
MATCH($A120,'Attendance Dump'!$B$2:$B$400,0),
MATCH(CM$2,'Attendance Dump'!$E$1:$AI$1,0)
),
INDEX('Active Hour''s Dump'!$D$3:$AH$337,
MATCH($C120,'Active Hour''s Dump'!$A$3:$A$337,0),
MATCH(CM$2,'Active Hour''s Dump'!$D$2:$AH$2,0)
))),"")</f>
        <v>8.3333333333333304</v>
      </c>
      <c r="CN120" s="13">
        <f>_xlfn.IFNA(IF(CN$3="Productivity",
INDEX('Productivity Dump'!$E$4:$AJ$500,
MATCH($A120,'Productivity Dump'!$A$4:$A$500,0),
MATCH(CN$2,'Productivity Dump'!$E$3:$AJ$3,0)
),
IF(CN$3="Attendance",
INDEX('Attendance Dump'!$E$2:$AI$400,
MATCH($A120,'Attendance Dump'!$B$2:$B$400,0),
MATCH(CN$2,'Attendance Dump'!$E$1:$AI$1,0)
),
INDEX('Active Hour''s Dump'!$D$3:$AH$337,
MATCH($C120,'Active Hour''s Dump'!$A$3:$A$337,0),
MATCH(CN$2,'Active Hour''s Dump'!$D$2:$AH$2,0)
))),"")</f>
        <v>0</v>
      </c>
      <c r="CO120" s="13">
        <f>_xlfn.IFNA(IF(CO$3="Productivity",
INDEX('Productivity Dump'!$E$4:$AJ$500,
MATCH($A120,'Productivity Dump'!$A$4:$A$500,0),
MATCH(CO$2,'Productivity Dump'!$E$3:$AJ$3,0)
),
IF(CO$3="Attendance",
INDEX('Attendance Dump'!$E$2:$AI$400,
MATCH($A120,'Attendance Dump'!$B$2:$B$400,0),
MATCH(CO$2,'Attendance Dump'!$E$1:$AI$1,0)
),
INDEX('Active Hour''s Dump'!$D$3:$AH$337,
MATCH($C120,'Active Hour''s Dump'!$A$3:$A$337,0),
MATCH(CO$2,'Active Hour''s Dump'!$D$2:$AH$2,0)
))),"")</f>
        <v>0</v>
      </c>
      <c r="CP120" s="54">
        <f>_xlfn.IFNA(IF(CP$3="Productivity",
INDEX('Productivity Dump'!$E$4:$AJ$500,
MATCH($A120,'Productivity Dump'!$A$4:$A$500,0),
MATCH(CP$2,'Productivity Dump'!$E$3:$AJ$3,0)
),
IF(CP$3="Attendance",
INDEX('Attendance Dump'!$E$2:$AI$400,
MATCH($A120,'Attendance Dump'!$B$2:$B$400,0),
MATCH(CP$2,'Attendance Dump'!$E$1:$AI$1,0)
),
INDEX('Active Hour''s Dump'!$D$3:$AH$337,
MATCH($C120,'Active Hour''s Dump'!$A$3:$A$337,0),
MATCH(CP$2,'Active Hour''s Dump'!$D$2:$AH$2,0)
))),"")</f>
        <v>0</v>
      </c>
      <c r="CQ120" s="13">
        <f>_xlfn.IFNA(IF(CQ$3="Productivity",
INDEX('Productivity Dump'!$E$4:$AJ$500,
MATCH($A120,'Productivity Dump'!$A$4:$A$500,0),
MATCH(CQ$2,'Productivity Dump'!$E$3:$AJ$3,0)
),
IF(CQ$3="Attendance",
INDEX('Attendance Dump'!$E$2:$AI$400,
MATCH($A120,'Attendance Dump'!$B$2:$B$400,0),
MATCH(CQ$2,'Attendance Dump'!$E$1:$AI$1,0)
),
INDEX('Active Hour''s Dump'!$D$3:$AH$337,
MATCH($C120,'Active Hour''s Dump'!$A$3:$A$337,0),
MATCH(CQ$2,'Active Hour''s Dump'!$D$2:$AH$2,0)
))),"")</f>
        <v>0</v>
      </c>
      <c r="CR120" s="13">
        <f>_xlfn.IFNA(IF(CR$3="Productivity",
INDEX('Productivity Dump'!$E$4:$AJ$500,
MATCH($A120,'Productivity Dump'!$A$4:$A$500,0),
MATCH(CR$2,'Productivity Dump'!$E$3:$AJ$3,0)
),
IF(CR$3="Attendance",
INDEX('Attendance Dump'!$E$2:$AI$400,
MATCH($A120,'Attendance Dump'!$B$2:$B$400,0),
MATCH(CR$2,'Attendance Dump'!$E$1:$AI$1,0)
),
INDEX('Active Hour''s Dump'!$D$3:$AH$337,
MATCH($C120,'Active Hour''s Dump'!$A$3:$A$337,0),
MATCH(CR$2,'Active Hour''s Dump'!$D$2:$AH$2,0)
))),"")</f>
        <v>0</v>
      </c>
      <c r="CS120" s="54">
        <f>_xlfn.IFNA(IF(CS$3="Productivity",
INDEX('Productivity Dump'!$E$4:$AJ$500,
MATCH($A120,'Productivity Dump'!$A$4:$A$500,0),
MATCH(CS$2,'Productivity Dump'!$E$3:$AJ$3,0)
),
IF(CS$3="Attendance",
INDEX('Attendance Dump'!$E$2:$AI$400,
MATCH($A120,'Attendance Dump'!$B$2:$B$400,0),
MATCH(CS$2,'Attendance Dump'!$E$1:$AI$1,0)
),
INDEX('Active Hour''s Dump'!$D$3:$AH$337,
MATCH($C120,'Active Hour''s Dump'!$A$3:$A$337,0),
MATCH(CS$2,'Active Hour''s Dump'!$D$2:$AH$2,0)
))),"")</f>
        <v>0</v>
      </c>
      <c r="CT120" s="13">
        <f>_xlfn.IFNA(IF(CT$3="Productivity",
INDEX('Productivity Dump'!$E$4:$AJ$500,
MATCH($A120,'Productivity Dump'!$A$4:$A$500,0),
MATCH(CT$2,'Productivity Dump'!$E$3:$AJ$3,0)
),
IF(CT$3="Attendance",
INDEX('Attendance Dump'!$E$2:$AI$400,
MATCH($A120,'Attendance Dump'!$B$2:$B$400,0),
MATCH(CT$2,'Attendance Dump'!$E$1:$AI$1,0)
),
INDEX('Active Hour''s Dump'!$D$3:$AH$337,
MATCH($C120,'Active Hour''s Dump'!$A$3:$A$337,0),
MATCH(CT$2,'Active Hour''s Dump'!$D$2:$AH$2,0)
))),"")</f>
        <v>0</v>
      </c>
      <c r="CU120" s="13">
        <f>_xlfn.IFNA(IF(CU$3="Productivity",
INDEX('Productivity Dump'!$E$4:$AJ$500,
MATCH($A120,'Productivity Dump'!$A$4:$A$500,0),
MATCH(CU$2,'Productivity Dump'!$E$3:$AJ$3,0)
),
IF(CU$3="Attendance",
INDEX('Attendance Dump'!$E$2:$AI$400,
MATCH($A120,'Attendance Dump'!$B$2:$B$400,0),
MATCH(CU$2,'Attendance Dump'!$E$1:$AI$1,0)
),
INDEX('Active Hour''s Dump'!$D$3:$AH$337,
MATCH($C120,'Active Hour''s Dump'!$A$3:$A$337,0),
MATCH(CU$2,'Active Hour''s Dump'!$D$2:$AH$2,0)
))),"")</f>
        <v>0</v>
      </c>
      <c r="CV120" s="54">
        <f>_xlfn.IFNA(IF(CV$3="Productivity",
INDEX('Productivity Dump'!$E$4:$AJ$500,
MATCH($A120,'Productivity Dump'!$A$4:$A$500,0),
MATCH(CV$2,'Productivity Dump'!$E$3:$AJ$3,0)
),
IF(CV$3="Attendance",
INDEX('Attendance Dump'!$E$2:$AI$400,
MATCH($A120,'Attendance Dump'!$B$2:$B$400,0),
MATCH(CV$2,'Attendance Dump'!$E$1:$AI$1,0)
),
INDEX('Active Hour''s Dump'!$D$3:$AH$337,
MATCH($C120,'Active Hour''s Dump'!$A$3:$A$337,0),
MATCH(CV$2,'Active Hour''s Dump'!$D$2:$AH$2,0)
))),"")</f>
        <v>0</v>
      </c>
      <c r="CW120" s="13"/>
      <c r="CX120" s="13"/>
      <c r="CY120" s="54"/>
      <c r="DA120" s="57">
        <f t="shared" si="75"/>
        <v>179.16666666666671</v>
      </c>
      <c r="DB120" s="35">
        <f t="shared" si="76"/>
        <v>24543.161</v>
      </c>
      <c r="DC120" s="35">
        <f t="shared" si="71"/>
        <v>0</v>
      </c>
      <c r="DD120" s="35">
        <f t="shared" ca="1" si="74"/>
        <v>0</v>
      </c>
      <c r="DF120" s="32" cm="1">
        <f t="array" ref="DF120">SUMPRODUCT(
    (MOD(COLUMN(H120:CV120) - COLUMN(H120), 3) = 0) *
    (H120:CV120 = 0) *
    (I120:CW120 = "P") *
    (COUNTIF(UKHoliday, H$2:CV$2) = 0)
)</f>
        <v>0</v>
      </c>
      <c r="DG120" s="33" cm="1">
        <f t="array" ref="DG120">SUMPRODUCT(
  (MOD(COLUMN(H120:CV120) - COLUMN(H120), 3) = 0) *
  (H120:CV120 &gt; 0) *
  (H120:CV120 &lt; 0.5 * IF(((WEEKDAY(H$2:CV$2, 2) = 1) + (WEEKDAY(H$2:CV$2, 2) = 6)), G120, F120)) *
  (I120:CW120 = "P") *
  (COUNTIF(UKHoliday, H$2:CV$2) = 0)
)</f>
        <v>0</v>
      </c>
      <c r="DH120" s="33" cm="1">
        <f t="array" ref="DH120">SUMPRODUCT(
  (MOD(COLUMN(H120:CV120) - COLUMN(H120), 3) = 0) *
  (H120:CV120 &gt; 0.5 * IF(((WEEKDAY(H$2:CV$2, 2) = 1) + (WEEKDAY(H$2:CV$2, 2) = 6)), $G120, $F120)) *
  (H120:CV120 &lt; 0.8 * IF(((WEEKDAY(H$2:CV$2, 2) = 1) + (WEEKDAY(H$2:CV$2, 2) = 6)), $G120, $F120)) *
  (I120:CW120 = "P") *
  (COUNTIF(UKHoliday, H$2:CV$2) = 0)
)</f>
        <v>0</v>
      </c>
      <c r="DI120" s="33" cm="1">
        <f t="array" ref="DI120">SUMPRODUCT(
  (MOD(COLUMN(H120:CV120) - COLUMN(H120), 3) = 0) *
  (H120:CV120 &gt; 0.8 * IF(((WEEKDAY(H$2:CV$2, 2) = 1) + (WEEKDAY(H$2:CV$2, 2) = 6)), $G120, $F120)) *
  (H120:CV120 &lt; 1 * IF(((WEEKDAY(H$2:CV$2, 2) = 1) + (WEEKDAY(H$2:CV$2, 2) = 6)), $G120, $F120)) *
  (I120:CW120 = "P") *
  (COUNTIF(UKHoliday, H$2:CV$2) = 0)
)</f>
        <v>8</v>
      </c>
    </row>
    <row r="121" spans="1:113" x14ac:dyDescent="0.3">
      <c r="A121" s="8" t="s">
        <v>479</v>
      </c>
      <c r="B121" s="8" t="s">
        <v>478</v>
      </c>
      <c r="C121" s="9" t="s">
        <v>805</v>
      </c>
      <c r="D121" s="62" t="s">
        <v>945</v>
      </c>
      <c r="E121" s="35">
        <v>22000</v>
      </c>
      <c r="F121" s="35">
        <f t="shared" si="72"/>
        <v>1100</v>
      </c>
      <c r="G121" s="35">
        <f t="shared" si="73"/>
        <v>550</v>
      </c>
      <c r="H121" s="13">
        <f>_xlfn.IFNA(IF(H$3="Productivity",
INDEX('Productivity Dump'!$E$4:$AJ$500,
MATCH($A121,'Productivity Dump'!$A$4:$A$500,0),
MATCH(H$2,'Productivity Dump'!$E$3:$AJ$3,0)
),
IF(H$3="Attendance",
INDEX('Attendance Dump'!$E$2:$AI$400,
MATCH($A121,'Attendance Dump'!$B$2:$B$400,0),
MATCH(H$2,'Attendance Dump'!$E$1:$AI$1,0)
),
INDEX('Active Hour''s Dump'!$D$3:$AH$337,
MATCH($C121,'Active Hour''s Dump'!$A$3:$A$337,0),
MATCH(H$2,'Active Hour''s Dump'!$D$2:$AH$2,0)
))),"")</f>
        <v>1091.3209999999999</v>
      </c>
      <c r="I121" s="13" t="str">
        <f>_xlfn.IFNA(IF(I$3="Productivity",
INDEX('Productivity Dump'!$E$4:$AJ$500,
MATCH($A121,'Productivity Dump'!$A$4:$A$500,0),
MATCH(I$2,'Productivity Dump'!$E$3:$AJ$3,0)
),
IF(I$3="Attendance",
INDEX('Attendance Dump'!$E$2:$AI$400,
MATCH($A121,'Attendance Dump'!$B$2:$B$400,0),
MATCH(I$2,'Attendance Dump'!$E$1:$AI$1,0)
),
INDEX('Active Hour''s Dump'!$D$3:$AH$337,
MATCH($C121,'Active Hour''s Dump'!$A$3:$A$337,0),
MATCH(I$2,'Active Hour''s Dump'!$D$2:$AH$2,0)
))),"")</f>
        <v>P</v>
      </c>
      <c r="J121" s="54">
        <f>_xlfn.IFNA(IF(J$3="Productivity",
INDEX('Productivity Dump'!$E$4:$AJ$500,
MATCH($A121,'Productivity Dump'!$A$4:$A$500,0),
MATCH(J$2,'Productivity Dump'!$E$3:$AJ$3,0)
),
IF(J$3="Attendance",
INDEX('Attendance Dump'!$E$2:$AI$400,
MATCH($A121,'Attendance Dump'!$B$2:$B$400,0),
MATCH(J$2,'Attendance Dump'!$E$1:$AI$1,0)
),
INDEX('Active Hour''s Dump'!$D$3:$AH$337,
MATCH($C121,'Active Hour''s Dump'!$A$3:$A$337,0),
MATCH(J$2,'Active Hour''s Dump'!$D$2:$AH$2,0)
))),"")</f>
        <v>7.1666666666666696</v>
      </c>
      <c r="K121" s="13">
        <f>_xlfn.IFNA(IF(K$3="Productivity",
INDEX('Productivity Dump'!$E$4:$AJ$500,
MATCH($A121,'Productivity Dump'!$A$4:$A$500,0),
MATCH(K$2,'Productivity Dump'!$E$3:$AJ$3,0)
),
IF(K$3="Attendance",
INDEX('Attendance Dump'!$E$2:$AI$400,
MATCH($A121,'Attendance Dump'!$B$2:$B$400,0),
MATCH(K$2,'Attendance Dump'!$E$1:$AI$1,0)
),
INDEX('Active Hour''s Dump'!$D$3:$AH$337,
MATCH($C121,'Active Hour''s Dump'!$A$3:$A$337,0),
MATCH(K$2,'Active Hour''s Dump'!$D$2:$AH$2,0)
))),"")</f>
        <v>1062.9749999999997</v>
      </c>
      <c r="L121" s="13" t="str">
        <f>_xlfn.IFNA(IF(L$3="Productivity",
INDEX('Productivity Dump'!$E$4:$AJ$500,
MATCH($A121,'Productivity Dump'!$A$4:$A$500,0),
MATCH(L$2,'Productivity Dump'!$E$3:$AJ$3,0)
),
IF(L$3="Attendance",
INDEX('Attendance Dump'!$E$2:$AI$400,
MATCH($A121,'Attendance Dump'!$B$2:$B$400,0),
MATCH(L$2,'Attendance Dump'!$E$1:$AI$1,0)
),
INDEX('Active Hour''s Dump'!$D$3:$AH$337,
MATCH($C121,'Active Hour''s Dump'!$A$3:$A$337,0),
MATCH(L$2,'Active Hour''s Dump'!$D$2:$AH$2,0)
))),"")</f>
        <v>P</v>
      </c>
      <c r="M121" s="54">
        <f>_xlfn.IFNA(IF(M$3="Productivity",
INDEX('Productivity Dump'!$E$4:$AJ$500,
MATCH($A121,'Productivity Dump'!$A$4:$A$500,0),
MATCH(M$2,'Productivity Dump'!$E$3:$AJ$3,0)
),
IF(M$3="Attendance",
INDEX('Attendance Dump'!$E$2:$AI$400,
MATCH($A121,'Attendance Dump'!$B$2:$B$400,0),
MATCH(M$2,'Attendance Dump'!$E$1:$AI$1,0)
),
INDEX('Active Hour''s Dump'!$D$3:$AH$337,
MATCH($C121,'Active Hour''s Dump'!$A$3:$A$337,0),
MATCH(M$2,'Active Hour''s Dump'!$D$2:$AH$2,0)
))),"")</f>
        <v>7.1666666666666696</v>
      </c>
      <c r="N121" s="13">
        <f>_xlfn.IFNA(IF(N$3="Productivity",
INDEX('Productivity Dump'!$E$4:$AJ$500,
MATCH($A121,'Productivity Dump'!$A$4:$A$500,0),
MATCH(N$2,'Productivity Dump'!$E$3:$AJ$3,0)
),
IF(N$3="Attendance",
INDEX('Attendance Dump'!$E$2:$AI$400,
MATCH($A121,'Attendance Dump'!$B$2:$B$400,0),
MATCH(N$2,'Attendance Dump'!$E$1:$AI$1,0)
),
INDEX('Active Hour''s Dump'!$D$3:$AH$337,
MATCH($C121,'Active Hour''s Dump'!$A$3:$A$337,0),
MATCH(N$2,'Active Hour''s Dump'!$D$2:$AH$2,0)
))),"")</f>
        <v>1083.2080000000001</v>
      </c>
      <c r="O121" s="13" t="str">
        <f>_xlfn.IFNA(IF(O$3="Productivity",
INDEX('Productivity Dump'!$E$4:$AJ$500,
MATCH($A121,'Productivity Dump'!$A$4:$A$500,0),
MATCH(O$2,'Productivity Dump'!$E$3:$AJ$3,0)
),
IF(O$3="Attendance",
INDEX('Attendance Dump'!$E$2:$AI$400,
MATCH($A121,'Attendance Dump'!$B$2:$B$400,0),
MATCH(O$2,'Attendance Dump'!$E$1:$AI$1,0)
),
INDEX('Active Hour''s Dump'!$D$3:$AH$337,
MATCH($C121,'Active Hour''s Dump'!$A$3:$A$337,0),
MATCH(O$2,'Active Hour''s Dump'!$D$2:$AH$2,0)
))),"")</f>
        <v>P</v>
      </c>
      <c r="P121" s="54">
        <f>_xlfn.IFNA(IF(P$3="Productivity",
INDEX('Productivity Dump'!$E$4:$AJ$500,
MATCH($A121,'Productivity Dump'!$A$4:$A$500,0),
MATCH(P$2,'Productivity Dump'!$E$3:$AJ$3,0)
),
IF(P$3="Attendance",
INDEX('Attendance Dump'!$E$2:$AI$400,
MATCH($A121,'Attendance Dump'!$B$2:$B$400,0),
MATCH(P$2,'Attendance Dump'!$E$1:$AI$1,0)
),
INDEX('Active Hour''s Dump'!$D$3:$AH$337,
MATCH($C121,'Active Hour''s Dump'!$A$3:$A$337,0),
MATCH(P$2,'Active Hour''s Dump'!$D$2:$AH$2,0)
))),"")</f>
        <v>6.3333333333333304</v>
      </c>
      <c r="Q121" s="13">
        <f>_xlfn.IFNA(IF(Q$3="Productivity",
INDEX('Productivity Dump'!$E$4:$AJ$500,
MATCH($A121,'Productivity Dump'!$A$4:$A$500,0),
MATCH(Q$2,'Productivity Dump'!$E$3:$AJ$3,0)
),
IF(Q$3="Attendance",
INDEX('Attendance Dump'!$E$2:$AI$400,
MATCH($A121,'Attendance Dump'!$B$2:$B$400,0),
MATCH(Q$2,'Attendance Dump'!$E$1:$AI$1,0)
),
INDEX('Active Hour''s Dump'!$D$3:$AH$337,
MATCH($C121,'Active Hour''s Dump'!$A$3:$A$337,0),
MATCH(Q$2,'Active Hour''s Dump'!$D$2:$AH$2,0)
))),"")</f>
        <v>0</v>
      </c>
      <c r="R121" s="13" t="str">
        <f>_xlfn.IFNA(IF(R$3="Productivity",
INDEX('Productivity Dump'!$E$4:$AJ$500,
MATCH($A121,'Productivity Dump'!$A$4:$A$500,0),
MATCH(R$2,'Productivity Dump'!$E$3:$AJ$3,0)
),
IF(R$3="Attendance",
INDEX('Attendance Dump'!$E$2:$AI$400,
MATCH($A121,'Attendance Dump'!$B$2:$B$400,0),
MATCH(R$2,'Attendance Dump'!$E$1:$AI$1,0)
),
INDEX('Active Hour''s Dump'!$D$3:$AH$337,
MATCH($C121,'Active Hour''s Dump'!$A$3:$A$337,0),
MATCH(R$2,'Active Hour''s Dump'!$D$2:$AH$2,0)
))),"")</f>
        <v>WO</v>
      </c>
      <c r="S121" s="54">
        <f>_xlfn.IFNA(IF(S$3="Productivity",
INDEX('Productivity Dump'!$E$4:$AJ$500,
MATCH($A121,'Productivity Dump'!$A$4:$A$500,0),
MATCH(S$2,'Productivity Dump'!$E$3:$AJ$3,0)
),
IF(S$3="Attendance",
INDEX('Attendance Dump'!$E$2:$AI$400,
MATCH($A121,'Attendance Dump'!$B$2:$B$400,0),
MATCH(S$2,'Attendance Dump'!$E$1:$AI$1,0)
),
INDEX('Active Hour''s Dump'!$D$3:$AH$337,
MATCH($C121,'Active Hour''s Dump'!$A$3:$A$337,0),
MATCH(S$2,'Active Hour''s Dump'!$D$2:$AH$2,0)
))),"")</f>
        <v>0</v>
      </c>
      <c r="T121" s="13">
        <f>_xlfn.IFNA(IF(T$3="Productivity",
INDEX('Productivity Dump'!$E$4:$AJ$500,
MATCH($A121,'Productivity Dump'!$A$4:$A$500,0),
MATCH(T$2,'Productivity Dump'!$E$3:$AJ$3,0)
),
IF(T$3="Attendance",
INDEX('Attendance Dump'!$E$2:$AI$400,
MATCH($A121,'Attendance Dump'!$B$2:$B$400,0),
MATCH(T$2,'Attendance Dump'!$E$1:$AI$1,0)
),
INDEX('Active Hour''s Dump'!$D$3:$AH$337,
MATCH($C121,'Active Hour''s Dump'!$A$3:$A$337,0),
MATCH(T$2,'Active Hour''s Dump'!$D$2:$AH$2,0)
))),"")</f>
        <v>640.30599999999981</v>
      </c>
      <c r="U121" s="13" t="str">
        <f>_xlfn.IFNA(IF(U$3="Productivity",
INDEX('Productivity Dump'!$E$4:$AJ$500,
MATCH($A121,'Productivity Dump'!$A$4:$A$500,0),
MATCH(U$2,'Productivity Dump'!$E$3:$AJ$3,0)
),
IF(U$3="Attendance",
INDEX('Attendance Dump'!$E$2:$AI$400,
MATCH($A121,'Attendance Dump'!$B$2:$B$400,0),
MATCH(U$2,'Attendance Dump'!$E$1:$AI$1,0)
),
INDEX('Active Hour''s Dump'!$D$3:$AH$337,
MATCH($C121,'Active Hour''s Dump'!$A$3:$A$337,0),
MATCH(U$2,'Active Hour''s Dump'!$D$2:$AH$2,0)
))),"")</f>
        <v>P</v>
      </c>
      <c r="V121" s="54">
        <f>_xlfn.IFNA(IF(V$3="Productivity",
INDEX('Productivity Dump'!$E$4:$AJ$500,
MATCH($A121,'Productivity Dump'!$A$4:$A$500,0),
MATCH(V$2,'Productivity Dump'!$E$3:$AJ$3,0)
),
IF(V$3="Attendance",
INDEX('Attendance Dump'!$E$2:$AI$400,
MATCH($A121,'Attendance Dump'!$B$2:$B$400,0),
MATCH(V$2,'Attendance Dump'!$E$1:$AI$1,0)
),
INDEX('Active Hour''s Dump'!$D$3:$AH$337,
MATCH($C121,'Active Hour''s Dump'!$A$3:$A$337,0),
MATCH(V$2,'Active Hour''s Dump'!$D$2:$AH$2,0)
))),"")</f>
        <v>4.3333333333333304</v>
      </c>
      <c r="W121" s="13">
        <f>_xlfn.IFNA(IF(W$3="Productivity",
INDEX('Productivity Dump'!$E$4:$AJ$500,
MATCH($A121,'Productivity Dump'!$A$4:$A$500,0),
MATCH(W$2,'Productivity Dump'!$E$3:$AJ$3,0)
),
IF(W$3="Attendance",
INDEX('Attendance Dump'!$E$2:$AI$400,
MATCH($A121,'Attendance Dump'!$B$2:$B$400,0),
MATCH(W$2,'Attendance Dump'!$E$1:$AI$1,0)
),
INDEX('Active Hour''s Dump'!$D$3:$AH$337,
MATCH($C121,'Active Hour''s Dump'!$A$3:$A$337,0),
MATCH(W$2,'Active Hour''s Dump'!$D$2:$AH$2,0)
))),"")</f>
        <v>1101.9170000000001</v>
      </c>
      <c r="X121" s="13" t="str">
        <f>_xlfn.IFNA(IF(X$3="Productivity",
INDEX('Productivity Dump'!$E$4:$AJ$500,
MATCH($A121,'Productivity Dump'!$A$4:$A$500,0),
MATCH(X$2,'Productivity Dump'!$E$3:$AJ$3,0)
),
IF(X$3="Attendance",
INDEX('Attendance Dump'!$E$2:$AI$400,
MATCH($A121,'Attendance Dump'!$B$2:$B$400,0),
MATCH(X$2,'Attendance Dump'!$E$1:$AI$1,0)
),
INDEX('Active Hour''s Dump'!$D$3:$AH$337,
MATCH($C121,'Active Hour''s Dump'!$A$3:$A$337,0),
MATCH(X$2,'Active Hour''s Dump'!$D$2:$AH$2,0)
))),"")</f>
        <v>P</v>
      </c>
      <c r="Y121" s="54">
        <f>_xlfn.IFNA(IF(Y$3="Productivity",
INDEX('Productivity Dump'!$E$4:$AJ$500,
MATCH($A121,'Productivity Dump'!$A$4:$A$500,0),
MATCH(Y$2,'Productivity Dump'!$E$3:$AJ$3,0)
),
IF(Y$3="Attendance",
INDEX('Attendance Dump'!$E$2:$AI$400,
MATCH($A121,'Attendance Dump'!$B$2:$B$400,0),
MATCH(Y$2,'Attendance Dump'!$E$1:$AI$1,0)
),
INDEX('Active Hour''s Dump'!$D$3:$AH$337,
MATCH($C121,'Active Hour''s Dump'!$A$3:$A$337,0),
MATCH(Y$2,'Active Hour''s Dump'!$D$2:$AH$2,0)
))),"")</f>
        <v>7.75</v>
      </c>
      <c r="Z121" s="13">
        <f>_xlfn.IFNA(IF(Z$3="Productivity",
INDEX('Productivity Dump'!$E$4:$AJ$500,
MATCH($A121,'Productivity Dump'!$A$4:$A$500,0),
MATCH(Z$2,'Productivity Dump'!$E$3:$AJ$3,0)
),
IF(Z$3="Attendance",
INDEX('Attendance Dump'!$E$2:$AI$400,
MATCH($A121,'Attendance Dump'!$B$2:$B$400,0),
MATCH(Z$2,'Attendance Dump'!$E$1:$AI$1,0)
),
INDEX('Active Hour''s Dump'!$D$3:$AH$337,
MATCH($C121,'Active Hour''s Dump'!$A$3:$A$337,0),
MATCH(Z$2,'Active Hour''s Dump'!$D$2:$AH$2,0)
))),"")</f>
        <v>1116.1770000000001</v>
      </c>
      <c r="AA121" s="13" t="str">
        <f>_xlfn.IFNA(IF(AA$3="Productivity",
INDEX('Productivity Dump'!$E$4:$AJ$500,
MATCH($A121,'Productivity Dump'!$A$4:$A$500,0),
MATCH(AA$2,'Productivity Dump'!$E$3:$AJ$3,0)
),
IF(AA$3="Attendance",
INDEX('Attendance Dump'!$E$2:$AI$400,
MATCH($A121,'Attendance Dump'!$B$2:$B$400,0),
MATCH(AA$2,'Attendance Dump'!$E$1:$AI$1,0)
),
INDEX('Active Hour''s Dump'!$D$3:$AH$337,
MATCH($C121,'Active Hour''s Dump'!$A$3:$A$337,0),
MATCH(AA$2,'Active Hour''s Dump'!$D$2:$AH$2,0)
))),"")</f>
        <v>P</v>
      </c>
      <c r="AB121" s="54">
        <f>_xlfn.IFNA(IF(AB$3="Productivity",
INDEX('Productivity Dump'!$E$4:$AJ$500,
MATCH($A121,'Productivity Dump'!$A$4:$A$500,0),
MATCH(AB$2,'Productivity Dump'!$E$3:$AJ$3,0)
),
IF(AB$3="Attendance",
INDEX('Attendance Dump'!$E$2:$AI$400,
MATCH($A121,'Attendance Dump'!$B$2:$B$400,0),
MATCH(AB$2,'Attendance Dump'!$E$1:$AI$1,0)
),
INDEX('Active Hour''s Dump'!$D$3:$AH$337,
MATCH($C121,'Active Hour''s Dump'!$A$3:$A$337,0),
MATCH(AB$2,'Active Hour''s Dump'!$D$2:$AH$2,0)
))),"")</f>
        <v>7.5833333333333304</v>
      </c>
      <c r="AC121" s="13">
        <f>_xlfn.IFNA(IF(AC$3="Productivity",
INDEX('Productivity Dump'!$E$4:$AJ$500,
MATCH($A121,'Productivity Dump'!$A$4:$A$500,0),
MATCH(AC$2,'Productivity Dump'!$E$3:$AJ$3,0)
),
IF(AC$3="Attendance",
INDEX('Attendance Dump'!$E$2:$AI$400,
MATCH($A121,'Attendance Dump'!$B$2:$B$400,0),
MATCH(AC$2,'Attendance Dump'!$E$1:$AI$1,0)
),
INDEX('Active Hour''s Dump'!$D$3:$AH$337,
MATCH($C121,'Active Hour''s Dump'!$A$3:$A$337,0),
MATCH(AC$2,'Active Hour''s Dump'!$D$2:$AH$2,0)
))),"")</f>
        <v>1052.1819999999998</v>
      </c>
      <c r="AD121" s="13" t="str">
        <f>_xlfn.IFNA(IF(AD$3="Productivity",
INDEX('Productivity Dump'!$E$4:$AJ$500,
MATCH($A121,'Productivity Dump'!$A$4:$A$500,0),
MATCH(AD$2,'Productivity Dump'!$E$3:$AJ$3,0)
),
IF(AD$3="Attendance",
INDEX('Attendance Dump'!$E$2:$AI$400,
MATCH($A121,'Attendance Dump'!$B$2:$B$400,0),
MATCH(AD$2,'Attendance Dump'!$E$1:$AI$1,0)
),
INDEX('Active Hour''s Dump'!$D$3:$AH$337,
MATCH($C121,'Active Hour''s Dump'!$A$3:$A$337,0),
MATCH(AD$2,'Active Hour''s Dump'!$D$2:$AH$2,0)
))),"")</f>
        <v>P</v>
      </c>
      <c r="AE121" s="54">
        <f>_xlfn.IFNA(IF(AE$3="Productivity",
INDEX('Productivity Dump'!$E$4:$AJ$500,
MATCH($A121,'Productivity Dump'!$A$4:$A$500,0),
MATCH(AE$2,'Productivity Dump'!$E$3:$AJ$3,0)
),
IF(AE$3="Attendance",
INDEX('Attendance Dump'!$E$2:$AI$400,
MATCH($A121,'Attendance Dump'!$B$2:$B$400,0),
MATCH(AE$2,'Attendance Dump'!$E$1:$AI$1,0)
),
INDEX('Active Hour''s Dump'!$D$3:$AH$337,
MATCH($C121,'Active Hour''s Dump'!$A$3:$A$337,0),
MATCH(AE$2,'Active Hour''s Dump'!$D$2:$AH$2,0)
))),"")</f>
        <v>7.1666666666666696</v>
      </c>
      <c r="AF121" s="13">
        <f>_xlfn.IFNA(IF(AF$3="Productivity",
INDEX('Productivity Dump'!$E$4:$AJ$500,
MATCH($A121,'Productivity Dump'!$A$4:$A$500,0),
MATCH(AF$2,'Productivity Dump'!$E$3:$AJ$3,0)
),
IF(AF$3="Attendance",
INDEX('Attendance Dump'!$E$2:$AI$400,
MATCH($A121,'Attendance Dump'!$B$2:$B$400,0),
MATCH(AF$2,'Attendance Dump'!$E$1:$AI$1,0)
),
INDEX('Active Hour''s Dump'!$D$3:$AH$337,
MATCH($C121,'Active Hour''s Dump'!$A$3:$A$337,0),
MATCH(AF$2,'Active Hour''s Dump'!$D$2:$AH$2,0)
))),"")</f>
        <v>1117.893</v>
      </c>
      <c r="AG121" s="13" t="str">
        <f>_xlfn.IFNA(IF(AG$3="Productivity",
INDEX('Productivity Dump'!$E$4:$AJ$500,
MATCH($A121,'Productivity Dump'!$A$4:$A$500,0),
MATCH(AG$2,'Productivity Dump'!$E$3:$AJ$3,0)
),
IF(AG$3="Attendance",
INDEX('Attendance Dump'!$E$2:$AI$400,
MATCH($A121,'Attendance Dump'!$B$2:$B$400,0),
MATCH(AG$2,'Attendance Dump'!$E$1:$AI$1,0)
),
INDEX('Active Hour''s Dump'!$D$3:$AH$337,
MATCH($C121,'Active Hour''s Dump'!$A$3:$A$337,0),
MATCH(AG$2,'Active Hour''s Dump'!$D$2:$AH$2,0)
))),"")</f>
        <v>P</v>
      </c>
      <c r="AH121" s="54">
        <f>_xlfn.IFNA(IF(AH$3="Productivity",
INDEX('Productivity Dump'!$E$4:$AJ$500,
MATCH($A121,'Productivity Dump'!$A$4:$A$500,0),
MATCH(AH$2,'Productivity Dump'!$E$3:$AJ$3,0)
),
IF(AH$3="Attendance",
INDEX('Attendance Dump'!$E$2:$AI$400,
MATCH($A121,'Attendance Dump'!$B$2:$B$400,0),
MATCH(AH$2,'Attendance Dump'!$E$1:$AI$1,0)
),
INDEX('Active Hour''s Dump'!$D$3:$AH$337,
MATCH($C121,'Active Hour''s Dump'!$A$3:$A$337,0),
MATCH(AH$2,'Active Hour''s Dump'!$D$2:$AH$2,0)
))),"")</f>
        <v>7</v>
      </c>
      <c r="AI121" s="13">
        <f>_xlfn.IFNA(IF(AI$3="Productivity",
INDEX('Productivity Dump'!$E$4:$AJ$500,
MATCH($A121,'Productivity Dump'!$A$4:$A$500,0),
MATCH(AI$2,'Productivity Dump'!$E$3:$AJ$3,0)
),
IF(AI$3="Attendance",
INDEX('Attendance Dump'!$E$2:$AI$400,
MATCH($A121,'Attendance Dump'!$B$2:$B$400,0),
MATCH(AI$2,'Attendance Dump'!$E$1:$AI$1,0)
),
INDEX('Active Hour''s Dump'!$D$3:$AH$337,
MATCH($C121,'Active Hour''s Dump'!$A$3:$A$337,0),
MATCH(AI$2,'Active Hour''s Dump'!$D$2:$AH$2,0)
))),"")</f>
        <v>1141.229</v>
      </c>
      <c r="AJ121" s="13" t="str">
        <f>_xlfn.IFNA(IF(AJ$3="Productivity",
INDEX('Productivity Dump'!$E$4:$AJ$500,
MATCH($A121,'Productivity Dump'!$A$4:$A$500,0),
MATCH(AJ$2,'Productivity Dump'!$E$3:$AJ$3,0)
),
IF(AJ$3="Attendance",
INDEX('Attendance Dump'!$E$2:$AI$400,
MATCH($A121,'Attendance Dump'!$B$2:$B$400,0),
MATCH(AJ$2,'Attendance Dump'!$E$1:$AI$1,0)
),
INDEX('Active Hour''s Dump'!$D$3:$AH$337,
MATCH($C121,'Active Hour''s Dump'!$A$3:$A$337,0),
MATCH(AJ$2,'Active Hour''s Dump'!$D$2:$AH$2,0)
))),"")</f>
        <v>P</v>
      </c>
      <c r="AK121" s="54">
        <f>_xlfn.IFNA(IF(AK$3="Productivity",
INDEX('Productivity Dump'!$E$4:$AJ$500,
MATCH($A121,'Productivity Dump'!$A$4:$A$500,0),
MATCH(AK$2,'Productivity Dump'!$E$3:$AJ$3,0)
),
IF(AK$3="Attendance",
INDEX('Attendance Dump'!$E$2:$AI$400,
MATCH($A121,'Attendance Dump'!$B$2:$B$400,0),
MATCH(AK$2,'Attendance Dump'!$E$1:$AI$1,0)
),
INDEX('Active Hour''s Dump'!$D$3:$AH$337,
MATCH($C121,'Active Hour''s Dump'!$A$3:$A$337,0),
MATCH(AK$2,'Active Hour''s Dump'!$D$2:$AH$2,0)
))),"")</f>
        <v>7.1666666666666696</v>
      </c>
      <c r="AL121" s="13">
        <f>_xlfn.IFNA(IF(AL$3="Productivity",
INDEX('Productivity Dump'!$E$4:$AJ$500,
MATCH($A121,'Productivity Dump'!$A$4:$A$500,0),
MATCH(AL$2,'Productivity Dump'!$E$3:$AJ$3,0)
),
IF(AL$3="Attendance",
INDEX('Attendance Dump'!$E$2:$AI$400,
MATCH($A121,'Attendance Dump'!$B$2:$B$400,0),
MATCH(AL$2,'Attendance Dump'!$E$1:$AI$1,0)
),
INDEX('Active Hour''s Dump'!$D$3:$AH$337,
MATCH($C121,'Active Hour''s Dump'!$A$3:$A$337,0),
MATCH(AL$2,'Active Hour''s Dump'!$D$2:$AH$2,0)
))),"")</f>
        <v>0</v>
      </c>
      <c r="AM121" s="13" t="str">
        <f>_xlfn.IFNA(IF(AM$3="Productivity",
INDEX('Productivity Dump'!$E$4:$AJ$500,
MATCH($A121,'Productivity Dump'!$A$4:$A$500,0),
MATCH(AM$2,'Productivity Dump'!$E$3:$AJ$3,0)
),
IF(AM$3="Attendance",
INDEX('Attendance Dump'!$E$2:$AI$400,
MATCH($A121,'Attendance Dump'!$B$2:$B$400,0),
MATCH(AM$2,'Attendance Dump'!$E$1:$AI$1,0)
),
INDEX('Active Hour''s Dump'!$D$3:$AH$337,
MATCH($C121,'Active Hour''s Dump'!$A$3:$A$337,0),
MATCH(AM$2,'Active Hour''s Dump'!$D$2:$AH$2,0)
))),"")</f>
        <v>WO</v>
      </c>
      <c r="AN121" s="54">
        <f>_xlfn.IFNA(IF(AN$3="Productivity",
INDEX('Productivity Dump'!$E$4:$AJ$500,
MATCH($A121,'Productivity Dump'!$A$4:$A$500,0),
MATCH(AN$2,'Productivity Dump'!$E$3:$AJ$3,0)
),
IF(AN$3="Attendance",
INDEX('Attendance Dump'!$E$2:$AI$400,
MATCH($A121,'Attendance Dump'!$B$2:$B$400,0),
MATCH(AN$2,'Attendance Dump'!$E$1:$AI$1,0)
),
INDEX('Active Hour''s Dump'!$D$3:$AH$337,
MATCH($C121,'Active Hour''s Dump'!$A$3:$A$337,0),
MATCH(AN$2,'Active Hour''s Dump'!$D$2:$AH$2,0)
))),"")</f>
        <v>0</v>
      </c>
      <c r="AO121" s="13">
        <f>_xlfn.IFNA(IF(AO$3="Productivity",
INDEX('Productivity Dump'!$E$4:$AJ$500,
MATCH($A121,'Productivity Dump'!$A$4:$A$500,0),
MATCH(AO$2,'Productivity Dump'!$E$3:$AJ$3,0)
),
IF(AO$3="Attendance",
INDEX('Attendance Dump'!$E$2:$AI$400,
MATCH($A121,'Attendance Dump'!$B$2:$B$400,0),
MATCH(AO$2,'Attendance Dump'!$E$1:$AI$1,0)
),
INDEX('Active Hour''s Dump'!$D$3:$AH$337,
MATCH($C121,'Active Hour''s Dump'!$A$3:$A$337,0),
MATCH(AO$2,'Active Hour''s Dump'!$D$2:$AH$2,0)
))),"")</f>
        <v>615.24600000000009</v>
      </c>
      <c r="AP121" s="13" t="str">
        <f>_xlfn.IFNA(IF(AP$3="Productivity",
INDEX('Productivity Dump'!$E$4:$AJ$500,
MATCH($A121,'Productivity Dump'!$A$4:$A$500,0),
MATCH(AP$2,'Productivity Dump'!$E$3:$AJ$3,0)
),
IF(AP$3="Attendance",
INDEX('Attendance Dump'!$E$2:$AI$400,
MATCH($A121,'Attendance Dump'!$B$2:$B$400,0),
MATCH(AP$2,'Attendance Dump'!$E$1:$AI$1,0)
),
INDEX('Active Hour''s Dump'!$D$3:$AH$337,
MATCH($C121,'Active Hour''s Dump'!$A$3:$A$337,0),
MATCH(AP$2,'Active Hour''s Dump'!$D$2:$AH$2,0)
))),"")</f>
        <v>P</v>
      </c>
      <c r="AQ121" s="54">
        <f>_xlfn.IFNA(IF(AQ$3="Productivity",
INDEX('Productivity Dump'!$E$4:$AJ$500,
MATCH($A121,'Productivity Dump'!$A$4:$A$500,0),
MATCH(AQ$2,'Productivity Dump'!$E$3:$AJ$3,0)
),
IF(AQ$3="Attendance",
INDEX('Attendance Dump'!$E$2:$AI$400,
MATCH($A121,'Attendance Dump'!$B$2:$B$400,0),
MATCH(AQ$2,'Attendance Dump'!$E$1:$AI$1,0)
),
INDEX('Active Hour''s Dump'!$D$3:$AH$337,
MATCH($C121,'Active Hour''s Dump'!$A$3:$A$337,0),
MATCH(AQ$2,'Active Hour''s Dump'!$D$2:$AH$2,0)
))),"")</f>
        <v>3.75</v>
      </c>
      <c r="AR121" s="13">
        <f>_xlfn.IFNA(IF(AR$3="Productivity",
INDEX('Productivity Dump'!$E$4:$AJ$500,
MATCH($A121,'Productivity Dump'!$A$4:$A$500,0),
MATCH(AR$2,'Productivity Dump'!$E$3:$AJ$3,0)
),
IF(AR$3="Attendance",
INDEX('Attendance Dump'!$E$2:$AI$400,
MATCH($A121,'Attendance Dump'!$B$2:$B$400,0),
MATCH(AR$2,'Attendance Dump'!$E$1:$AI$1,0)
),
INDEX('Active Hour''s Dump'!$D$3:$AH$337,
MATCH($C121,'Active Hour''s Dump'!$A$3:$A$337,0),
MATCH(AR$2,'Active Hour''s Dump'!$D$2:$AH$2,0)
))),"")</f>
        <v>1082.5070000000003</v>
      </c>
      <c r="AS121" s="13" t="str">
        <f>_xlfn.IFNA(IF(AS$3="Productivity",
INDEX('Productivity Dump'!$E$4:$AJ$500,
MATCH($A121,'Productivity Dump'!$A$4:$A$500,0),
MATCH(AS$2,'Productivity Dump'!$E$3:$AJ$3,0)
),
IF(AS$3="Attendance",
INDEX('Attendance Dump'!$E$2:$AI$400,
MATCH($A121,'Attendance Dump'!$B$2:$B$400,0),
MATCH(AS$2,'Attendance Dump'!$E$1:$AI$1,0)
),
INDEX('Active Hour''s Dump'!$D$3:$AH$337,
MATCH($C121,'Active Hour''s Dump'!$A$3:$A$337,0),
MATCH(AS$2,'Active Hour''s Dump'!$D$2:$AH$2,0)
))),"")</f>
        <v>P</v>
      </c>
      <c r="AT121" s="54">
        <f>_xlfn.IFNA(IF(AT$3="Productivity",
INDEX('Productivity Dump'!$E$4:$AJ$500,
MATCH($A121,'Productivity Dump'!$A$4:$A$500,0),
MATCH(AT$2,'Productivity Dump'!$E$3:$AJ$3,0)
),
IF(AT$3="Attendance",
INDEX('Attendance Dump'!$E$2:$AI$400,
MATCH($A121,'Attendance Dump'!$B$2:$B$400,0),
MATCH(AT$2,'Attendance Dump'!$E$1:$AI$1,0)
),
INDEX('Active Hour''s Dump'!$D$3:$AH$337,
MATCH($C121,'Active Hour''s Dump'!$A$3:$A$337,0),
MATCH(AT$2,'Active Hour''s Dump'!$D$2:$AH$2,0)
))),"")</f>
        <v>6.9166666666666696</v>
      </c>
      <c r="AU121" s="13">
        <f>_xlfn.IFNA(IF(AU$3="Productivity",
INDEX('Productivity Dump'!$E$4:$AJ$500,
MATCH($A121,'Productivity Dump'!$A$4:$A$500,0),
MATCH(AU$2,'Productivity Dump'!$E$3:$AJ$3,0)
),
IF(AU$3="Attendance",
INDEX('Attendance Dump'!$E$2:$AI$400,
MATCH($A121,'Attendance Dump'!$B$2:$B$400,0),
MATCH(AU$2,'Attendance Dump'!$E$1:$AI$1,0)
),
INDEX('Active Hour''s Dump'!$D$3:$AH$337,
MATCH($C121,'Active Hour''s Dump'!$A$3:$A$337,0),
MATCH(AU$2,'Active Hour''s Dump'!$D$2:$AH$2,0)
))),"")</f>
        <v>1053.98</v>
      </c>
      <c r="AV121" s="13" t="str">
        <f>_xlfn.IFNA(IF(AV$3="Productivity",
INDEX('Productivity Dump'!$E$4:$AJ$500,
MATCH($A121,'Productivity Dump'!$A$4:$A$500,0),
MATCH(AV$2,'Productivity Dump'!$E$3:$AJ$3,0)
),
IF(AV$3="Attendance",
INDEX('Attendance Dump'!$E$2:$AI$400,
MATCH($A121,'Attendance Dump'!$B$2:$B$400,0),
MATCH(AV$2,'Attendance Dump'!$E$1:$AI$1,0)
),
INDEX('Active Hour''s Dump'!$D$3:$AH$337,
MATCH($C121,'Active Hour''s Dump'!$A$3:$A$337,0),
MATCH(AV$2,'Active Hour''s Dump'!$D$2:$AH$2,0)
))),"")</f>
        <v>P</v>
      </c>
      <c r="AW121" s="54">
        <f>_xlfn.IFNA(IF(AW$3="Productivity",
INDEX('Productivity Dump'!$E$4:$AJ$500,
MATCH($A121,'Productivity Dump'!$A$4:$A$500,0),
MATCH(AW$2,'Productivity Dump'!$E$3:$AJ$3,0)
),
IF(AW$3="Attendance",
INDEX('Attendance Dump'!$E$2:$AI$400,
MATCH($A121,'Attendance Dump'!$B$2:$B$400,0),
MATCH(AW$2,'Attendance Dump'!$E$1:$AI$1,0)
),
INDEX('Active Hour''s Dump'!$D$3:$AH$337,
MATCH($C121,'Active Hour''s Dump'!$A$3:$A$337,0),
MATCH(AW$2,'Active Hour''s Dump'!$D$2:$AH$2,0)
))),"")</f>
        <v>7.1666666666666696</v>
      </c>
      <c r="AX121" s="13">
        <f>_xlfn.IFNA(IF(AX$3="Productivity",
INDEX('Productivity Dump'!$E$4:$AJ$500,
MATCH($A121,'Productivity Dump'!$A$4:$A$500,0),
MATCH(AX$2,'Productivity Dump'!$E$3:$AJ$3,0)
),
IF(AX$3="Attendance",
INDEX('Attendance Dump'!$E$2:$AI$400,
MATCH($A121,'Attendance Dump'!$B$2:$B$400,0),
MATCH(AX$2,'Attendance Dump'!$E$1:$AI$1,0)
),
INDEX('Active Hour''s Dump'!$D$3:$AH$337,
MATCH($C121,'Active Hour''s Dump'!$A$3:$A$337,0),
MATCH(AX$2,'Active Hour''s Dump'!$D$2:$AH$2,0)
))),"")</f>
        <v>1069.5629999999999</v>
      </c>
      <c r="AY121" s="13" t="str">
        <f>_xlfn.IFNA(IF(AY$3="Productivity",
INDEX('Productivity Dump'!$E$4:$AJ$500,
MATCH($A121,'Productivity Dump'!$A$4:$A$500,0),
MATCH(AY$2,'Productivity Dump'!$E$3:$AJ$3,0)
),
IF(AY$3="Attendance",
INDEX('Attendance Dump'!$E$2:$AI$400,
MATCH($A121,'Attendance Dump'!$B$2:$B$400,0),
MATCH(AY$2,'Attendance Dump'!$E$1:$AI$1,0)
),
INDEX('Active Hour''s Dump'!$D$3:$AH$337,
MATCH($C121,'Active Hour''s Dump'!$A$3:$A$337,0),
MATCH(AY$2,'Active Hour''s Dump'!$D$2:$AH$2,0)
))),"")</f>
        <v>P</v>
      </c>
      <c r="AZ121" s="54">
        <f>_xlfn.IFNA(IF(AZ$3="Productivity",
INDEX('Productivity Dump'!$E$4:$AJ$500,
MATCH($A121,'Productivity Dump'!$A$4:$A$500,0),
MATCH(AZ$2,'Productivity Dump'!$E$3:$AJ$3,0)
),
IF(AZ$3="Attendance",
INDEX('Attendance Dump'!$E$2:$AI$400,
MATCH($A121,'Attendance Dump'!$B$2:$B$400,0),
MATCH(AZ$2,'Attendance Dump'!$E$1:$AI$1,0)
),
INDEX('Active Hour''s Dump'!$D$3:$AH$337,
MATCH($C121,'Active Hour''s Dump'!$A$3:$A$337,0),
MATCH(AZ$2,'Active Hour''s Dump'!$D$2:$AH$2,0)
))),"")</f>
        <v>6.9166666666666696</v>
      </c>
      <c r="BA121" s="13">
        <f>_xlfn.IFNA(IF(BA$3="Productivity",
INDEX('Productivity Dump'!$E$4:$AJ$500,
MATCH($A121,'Productivity Dump'!$A$4:$A$500,0),
MATCH(BA$2,'Productivity Dump'!$E$3:$AJ$3,0)
),
IF(BA$3="Attendance",
INDEX('Attendance Dump'!$E$2:$AI$400,
MATCH($A121,'Attendance Dump'!$B$2:$B$400,0),
MATCH(BA$2,'Attendance Dump'!$E$1:$AI$1,0)
),
INDEX('Active Hour''s Dump'!$D$3:$AH$337,
MATCH($C121,'Active Hour''s Dump'!$A$3:$A$337,0),
MATCH(BA$2,'Active Hour''s Dump'!$D$2:$AH$2,0)
))),"")</f>
        <v>1037.0060000000001</v>
      </c>
      <c r="BB121" s="13" t="str">
        <f>_xlfn.IFNA(IF(BB$3="Productivity",
INDEX('Productivity Dump'!$E$4:$AJ$500,
MATCH($A121,'Productivity Dump'!$A$4:$A$500,0),
MATCH(BB$2,'Productivity Dump'!$E$3:$AJ$3,0)
),
IF(BB$3="Attendance",
INDEX('Attendance Dump'!$E$2:$AI$400,
MATCH($A121,'Attendance Dump'!$B$2:$B$400,0),
MATCH(BB$2,'Attendance Dump'!$E$1:$AI$1,0)
),
INDEX('Active Hour''s Dump'!$D$3:$AH$337,
MATCH($C121,'Active Hour''s Dump'!$A$3:$A$337,0),
MATCH(BB$2,'Active Hour''s Dump'!$D$2:$AH$2,0)
))),"")</f>
        <v>P</v>
      </c>
      <c r="BC121" s="54">
        <f>_xlfn.IFNA(IF(BC$3="Productivity",
INDEX('Productivity Dump'!$E$4:$AJ$500,
MATCH($A121,'Productivity Dump'!$A$4:$A$500,0),
MATCH(BC$2,'Productivity Dump'!$E$3:$AJ$3,0)
),
IF(BC$3="Attendance",
INDEX('Attendance Dump'!$E$2:$AI$400,
MATCH($A121,'Attendance Dump'!$B$2:$B$400,0),
MATCH(BC$2,'Attendance Dump'!$E$1:$AI$1,0)
),
INDEX('Active Hour''s Dump'!$D$3:$AH$337,
MATCH($C121,'Active Hour''s Dump'!$A$3:$A$337,0),
MATCH(BC$2,'Active Hour''s Dump'!$D$2:$AH$2,0)
))),"")</f>
        <v>8.3333333333333304</v>
      </c>
      <c r="BD121" s="13">
        <f>_xlfn.IFNA(IF(BD$3="Productivity",
INDEX('Productivity Dump'!$E$4:$AJ$500,
MATCH($A121,'Productivity Dump'!$A$4:$A$500,0),
MATCH(BD$2,'Productivity Dump'!$E$3:$AJ$3,0)
),
IF(BD$3="Attendance",
INDEX('Attendance Dump'!$E$2:$AI$400,
MATCH($A121,'Attendance Dump'!$B$2:$B$400,0),
MATCH(BD$2,'Attendance Dump'!$E$1:$AI$1,0)
),
INDEX('Active Hour''s Dump'!$D$3:$AH$337,
MATCH($C121,'Active Hour''s Dump'!$A$3:$A$337,0),
MATCH(BD$2,'Active Hour''s Dump'!$D$2:$AH$2,0)
))),"")</f>
        <v>1043.7980000000002</v>
      </c>
      <c r="BE121" s="13" t="str">
        <f>_xlfn.IFNA(IF(BE$3="Productivity",
INDEX('Productivity Dump'!$E$4:$AJ$500,
MATCH($A121,'Productivity Dump'!$A$4:$A$500,0),
MATCH(BE$2,'Productivity Dump'!$E$3:$AJ$3,0)
),
IF(BE$3="Attendance",
INDEX('Attendance Dump'!$E$2:$AI$400,
MATCH($A121,'Attendance Dump'!$B$2:$B$400,0),
MATCH(BE$2,'Attendance Dump'!$E$1:$AI$1,0)
),
INDEX('Active Hour''s Dump'!$D$3:$AH$337,
MATCH($C121,'Active Hour''s Dump'!$A$3:$A$337,0),
MATCH(BE$2,'Active Hour''s Dump'!$D$2:$AH$2,0)
))),"")</f>
        <v>P</v>
      </c>
      <c r="BF121" s="54">
        <f>_xlfn.IFNA(IF(BF$3="Productivity",
INDEX('Productivity Dump'!$E$4:$AJ$500,
MATCH($A121,'Productivity Dump'!$A$4:$A$500,0),
MATCH(BF$2,'Productivity Dump'!$E$3:$AJ$3,0)
),
IF(BF$3="Attendance",
INDEX('Attendance Dump'!$E$2:$AI$400,
MATCH($A121,'Attendance Dump'!$B$2:$B$400,0),
MATCH(BF$2,'Attendance Dump'!$E$1:$AI$1,0)
),
INDEX('Active Hour''s Dump'!$D$3:$AH$337,
MATCH($C121,'Active Hour''s Dump'!$A$3:$A$337,0),
MATCH(BF$2,'Active Hour''s Dump'!$D$2:$AH$2,0)
))),"")</f>
        <v>7.3333333333333304</v>
      </c>
      <c r="BG121" s="13">
        <f>_xlfn.IFNA(IF(BG$3="Productivity",
INDEX('Productivity Dump'!$E$4:$AJ$500,
MATCH($A121,'Productivity Dump'!$A$4:$A$500,0),
MATCH(BG$2,'Productivity Dump'!$E$3:$AJ$3,0)
),
IF(BG$3="Attendance",
INDEX('Attendance Dump'!$E$2:$AI$400,
MATCH($A121,'Attendance Dump'!$B$2:$B$400,0),
MATCH(BG$2,'Attendance Dump'!$E$1:$AI$1,0)
),
INDEX('Active Hour''s Dump'!$D$3:$AH$337,
MATCH($C121,'Active Hour''s Dump'!$A$3:$A$337,0),
MATCH(BG$2,'Active Hour''s Dump'!$D$2:$AH$2,0)
))),"")</f>
        <v>0</v>
      </c>
      <c r="BH121" s="13" t="str">
        <f>_xlfn.IFNA(IF(BH$3="Productivity",
INDEX('Productivity Dump'!$E$4:$AJ$500,
MATCH($A121,'Productivity Dump'!$A$4:$A$500,0),
MATCH(BH$2,'Productivity Dump'!$E$3:$AJ$3,0)
),
IF(BH$3="Attendance",
INDEX('Attendance Dump'!$E$2:$AI$400,
MATCH($A121,'Attendance Dump'!$B$2:$B$400,0),
MATCH(BH$2,'Attendance Dump'!$E$1:$AI$1,0)
),
INDEX('Active Hour''s Dump'!$D$3:$AH$337,
MATCH($C121,'Active Hour''s Dump'!$A$3:$A$337,0),
MATCH(BH$2,'Active Hour''s Dump'!$D$2:$AH$2,0)
))),"")</f>
        <v>WO</v>
      </c>
      <c r="BI121" s="54">
        <f>_xlfn.IFNA(IF(BI$3="Productivity",
INDEX('Productivity Dump'!$E$4:$AJ$500,
MATCH($A121,'Productivity Dump'!$A$4:$A$500,0),
MATCH(BI$2,'Productivity Dump'!$E$3:$AJ$3,0)
),
IF(BI$3="Attendance",
INDEX('Attendance Dump'!$E$2:$AI$400,
MATCH($A121,'Attendance Dump'!$B$2:$B$400,0),
MATCH(BI$2,'Attendance Dump'!$E$1:$AI$1,0)
),
INDEX('Active Hour''s Dump'!$D$3:$AH$337,
MATCH($C121,'Active Hour''s Dump'!$A$3:$A$337,0),
MATCH(BI$2,'Active Hour''s Dump'!$D$2:$AH$2,0)
))),"")</f>
        <v>0</v>
      </c>
      <c r="BJ121" s="13">
        <f>_xlfn.IFNA(IF(BJ$3="Productivity",
INDEX('Productivity Dump'!$E$4:$AJ$500,
MATCH($A121,'Productivity Dump'!$A$4:$A$500,0),
MATCH(BJ$2,'Productivity Dump'!$E$3:$AJ$3,0)
),
IF(BJ$3="Attendance",
INDEX('Attendance Dump'!$E$2:$AI$400,
MATCH($A121,'Attendance Dump'!$B$2:$B$400,0),
MATCH(BJ$2,'Attendance Dump'!$E$1:$AI$1,0)
),
INDEX('Active Hour''s Dump'!$D$3:$AH$337,
MATCH($C121,'Active Hour''s Dump'!$A$3:$A$337,0),
MATCH(BJ$2,'Active Hour''s Dump'!$D$2:$AH$2,0)
))),"")</f>
        <v>602.50199999999995</v>
      </c>
      <c r="BK121" s="13" t="str">
        <f>_xlfn.IFNA(IF(BK$3="Productivity",
INDEX('Productivity Dump'!$E$4:$AJ$500,
MATCH($A121,'Productivity Dump'!$A$4:$A$500,0),
MATCH(BK$2,'Productivity Dump'!$E$3:$AJ$3,0)
),
IF(BK$3="Attendance",
INDEX('Attendance Dump'!$E$2:$AI$400,
MATCH($A121,'Attendance Dump'!$B$2:$B$400,0),
MATCH(BK$2,'Attendance Dump'!$E$1:$AI$1,0)
),
INDEX('Active Hour''s Dump'!$D$3:$AH$337,
MATCH($C121,'Active Hour''s Dump'!$A$3:$A$337,0),
MATCH(BK$2,'Active Hour''s Dump'!$D$2:$AH$2,0)
))),"")</f>
        <v>P</v>
      </c>
      <c r="BL121" s="54">
        <f>_xlfn.IFNA(IF(BL$3="Productivity",
INDEX('Productivity Dump'!$E$4:$AJ$500,
MATCH($A121,'Productivity Dump'!$A$4:$A$500,0),
MATCH(BL$2,'Productivity Dump'!$E$3:$AJ$3,0)
),
IF(BL$3="Attendance",
INDEX('Attendance Dump'!$E$2:$AI$400,
MATCH($A121,'Attendance Dump'!$B$2:$B$400,0),
MATCH(BL$2,'Attendance Dump'!$E$1:$AI$1,0)
),
INDEX('Active Hour''s Dump'!$D$3:$AH$337,
MATCH($C121,'Active Hour''s Dump'!$A$3:$A$337,0),
MATCH(BL$2,'Active Hour''s Dump'!$D$2:$AH$2,0)
))),"")</f>
        <v>4.0833333333333304</v>
      </c>
      <c r="BM121" s="13">
        <f>_xlfn.IFNA(IF(BM$3="Productivity",
INDEX('Productivity Dump'!$E$4:$AJ$500,
MATCH($A121,'Productivity Dump'!$A$4:$A$500,0),
MATCH(BM$2,'Productivity Dump'!$E$3:$AJ$3,0)
),
IF(BM$3="Attendance",
INDEX('Attendance Dump'!$E$2:$AI$400,
MATCH($A121,'Attendance Dump'!$B$2:$B$400,0),
MATCH(BM$2,'Attendance Dump'!$E$1:$AI$1,0)
),
INDEX('Active Hour''s Dump'!$D$3:$AH$337,
MATCH($C121,'Active Hour''s Dump'!$A$3:$A$337,0),
MATCH(BM$2,'Active Hour''s Dump'!$D$2:$AH$2,0)
))),"")</f>
        <v>1072.5350000000001</v>
      </c>
      <c r="BN121" s="13" t="str">
        <f>_xlfn.IFNA(IF(BN$3="Productivity",
INDEX('Productivity Dump'!$E$4:$AJ$500,
MATCH($A121,'Productivity Dump'!$A$4:$A$500,0),
MATCH(BN$2,'Productivity Dump'!$E$3:$AJ$3,0)
),
IF(BN$3="Attendance",
INDEX('Attendance Dump'!$E$2:$AI$400,
MATCH($A121,'Attendance Dump'!$B$2:$B$400,0),
MATCH(BN$2,'Attendance Dump'!$E$1:$AI$1,0)
),
INDEX('Active Hour''s Dump'!$D$3:$AH$337,
MATCH($C121,'Active Hour''s Dump'!$A$3:$A$337,0),
MATCH(BN$2,'Active Hour''s Dump'!$D$2:$AH$2,0)
))),"")</f>
        <v>P</v>
      </c>
      <c r="BO121" s="54">
        <f>_xlfn.IFNA(IF(BO$3="Productivity",
INDEX('Productivity Dump'!$E$4:$AJ$500,
MATCH($A121,'Productivity Dump'!$A$4:$A$500,0),
MATCH(BO$2,'Productivity Dump'!$E$3:$AJ$3,0)
),
IF(BO$3="Attendance",
INDEX('Attendance Dump'!$E$2:$AI$400,
MATCH($A121,'Attendance Dump'!$B$2:$B$400,0),
MATCH(BO$2,'Attendance Dump'!$E$1:$AI$1,0)
),
INDEX('Active Hour''s Dump'!$D$3:$AH$337,
MATCH($C121,'Active Hour''s Dump'!$A$3:$A$337,0),
MATCH(BO$2,'Active Hour''s Dump'!$D$2:$AH$2,0)
))),"")</f>
        <v>7</v>
      </c>
      <c r="BP121" s="13">
        <f>_xlfn.IFNA(IF(BP$3="Productivity",
INDEX('Productivity Dump'!$E$4:$AJ$500,
MATCH($A121,'Productivity Dump'!$A$4:$A$500,0),
MATCH(BP$2,'Productivity Dump'!$E$3:$AJ$3,0)
),
IF(BP$3="Attendance",
INDEX('Attendance Dump'!$E$2:$AI$400,
MATCH($A121,'Attendance Dump'!$B$2:$B$400,0),
MATCH(BP$2,'Attendance Dump'!$E$1:$AI$1,0)
),
INDEX('Active Hour''s Dump'!$D$3:$AH$337,
MATCH($C121,'Active Hour''s Dump'!$A$3:$A$337,0),
MATCH(BP$2,'Active Hour''s Dump'!$D$2:$AH$2,0)
))),"")</f>
        <v>1070.9969999999998</v>
      </c>
      <c r="BQ121" s="13" t="str">
        <f>_xlfn.IFNA(IF(BQ$3="Productivity",
INDEX('Productivity Dump'!$E$4:$AJ$500,
MATCH($A121,'Productivity Dump'!$A$4:$A$500,0),
MATCH(BQ$2,'Productivity Dump'!$E$3:$AJ$3,0)
),
IF(BQ$3="Attendance",
INDEX('Attendance Dump'!$E$2:$AI$400,
MATCH($A121,'Attendance Dump'!$B$2:$B$400,0),
MATCH(BQ$2,'Attendance Dump'!$E$1:$AI$1,0)
),
INDEX('Active Hour''s Dump'!$D$3:$AH$337,
MATCH($C121,'Active Hour''s Dump'!$A$3:$A$337,0),
MATCH(BQ$2,'Active Hour''s Dump'!$D$2:$AH$2,0)
))),"")</f>
        <v>P</v>
      </c>
      <c r="BR121" s="54">
        <f>_xlfn.IFNA(IF(BR$3="Productivity",
INDEX('Productivity Dump'!$E$4:$AJ$500,
MATCH($A121,'Productivity Dump'!$A$4:$A$500,0),
MATCH(BR$2,'Productivity Dump'!$E$3:$AJ$3,0)
),
IF(BR$3="Attendance",
INDEX('Attendance Dump'!$E$2:$AI$400,
MATCH($A121,'Attendance Dump'!$B$2:$B$400,0),
MATCH(BR$2,'Attendance Dump'!$E$1:$AI$1,0)
),
INDEX('Active Hour''s Dump'!$D$3:$AH$337,
MATCH($C121,'Active Hour''s Dump'!$A$3:$A$337,0),
MATCH(BR$2,'Active Hour''s Dump'!$D$2:$AH$2,0)
))),"")</f>
        <v>7.8333333333333304</v>
      </c>
      <c r="BS121" s="13">
        <f>_xlfn.IFNA(IF(BS$3="Productivity",
INDEX('Productivity Dump'!$E$4:$AJ$500,
MATCH($A121,'Productivity Dump'!$A$4:$A$500,0),
MATCH(BS$2,'Productivity Dump'!$E$3:$AJ$3,0)
),
IF(BS$3="Attendance",
INDEX('Attendance Dump'!$E$2:$AI$400,
MATCH($A121,'Attendance Dump'!$B$2:$B$400,0),
MATCH(BS$2,'Attendance Dump'!$E$1:$AI$1,0)
),
INDEX('Active Hour''s Dump'!$D$3:$AH$337,
MATCH($C121,'Active Hour''s Dump'!$A$3:$A$337,0),
MATCH(BS$2,'Active Hour''s Dump'!$D$2:$AH$2,0)
))),"")</f>
        <v>0</v>
      </c>
      <c r="BT121" s="13" t="str">
        <f>_xlfn.IFNA(IF(BT$3="Productivity",
INDEX('Productivity Dump'!$E$4:$AJ$500,
MATCH($A121,'Productivity Dump'!$A$4:$A$500,0),
MATCH(BT$2,'Productivity Dump'!$E$3:$AJ$3,0)
),
IF(BT$3="Attendance",
INDEX('Attendance Dump'!$E$2:$AI$400,
MATCH($A121,'Attendance Dump'!$B$2:$B$400,0),
MATCH(BT$2,'Attendance Dump'!$E$1:$AI$1,0)
),
INDEX('Active Hour''s Dump'!$D$3:$AH$337,
MATCH($C121,'Active Hour''s Dump'!$A$3:$A$337,0),
MATCH(BT$2,'Active Hour''s Dump'!$D$2:$AH$2,0)
))),"")</f>
        <v>H</v>
      </c>
      <c r="BU121" s="54">
        <f>_xlfn.IFNA(IF(BU$3="Productivity",
INDEX('Productivity Dump'!$E$4:$AJ$500,
MATCH($A121,'Productivity Dump'!$A$4:$A$500,0),
MATCH(BU$2,'Productivity Dump'!$E$3:$AJ$3,0)
),
IF(BU$3="Attendance",
INDEX('Attendance Dump'!$E$2:$AI$400,
MATCH($A121,'Attendance Dump'!$B$2:$B$400,0),
MATCH(BU$2,'Attendance Dump'!$E$1:$AI$1,0)
),
INDEX('Active Hour''s Dump'!$D$3:$AH$337,
MATCH($C121,'Active Hour''s Dump'!$A$3:$A$337,0),
MATCH(BU$2,'Active Hour''s Dump'!$D$2:$AH$2,0)
))),"")</f>
        <v>0</v>
      </c>
      <c r="BV121" s="13">
        <f>_xlfn.IFNA(IF(BV$3="Productivity",
INDEX('Productivity Dump'!$E$4:$AJ$500,
MATCH($A121,'Productivity Dump'!$A$4:$A$500,0),
MATCH(BV$2,'Productivity Dump'!$E$3:$AJ$3,0)
),
IF(BV$3="Attendance",
INDEX('Attendance Dump'!$E$2:$AI$400,
MATCH($A121,'Attendance Dump'!$B$2:$B$400,0),
MATCH(BV$2,'Attendance Dump'!$E$1:$AI$1,0)
),
INDEX('Active Hour''s Dump'!$D$3:$AH$337,
MATCH($C121,'Active Hour''s Dump'!$A$3:$A$337,0),
MATCH(BV$2,'Active Hour''s Dump'!$D$2:$AH$2,0)
))),"")</f>
        <v>1093.0550000000003</v>
      </c>
      <c r="BW121" s="13" t="str">
        <f>_xlfn.IFNA(IF(BW$3="Productivity",
INDEX('Productivity Dump'!$E$4:$AJ$500,
MATCH($A121,'Productivity Dump'!$A$4:$A$500,0),
MATCH(BW$2,'Productivity Dump'!$E$3:$AJ$3,0)
),
IF(BW$3="Attendance",
INDEX('Attendance Dump'!$E$2:$AI$400,
MATCH($A121,'Attendance Dump'!$B$2:$B$400,0),
MATCH(BW$2,'Attendance Dump'!$E$1:$AI$1,0)
),
INDEX('Active Hour''s Dump'!$D$3:$AH$337,
MATCH($C121,'Active Hour''s Dump'!$A$3:$A$337,0),
MATCH(BW$2,'Active Hour''s Dump'!$D$2:$AH$2,0)
))),"")</f>
        <v>P</v>
      </c>
      <c r="BX121" s="54">
        <f>_xlfn.IFNA(IF(BX$3="Productivity",
INDEX('Productivity Dump'!$E$4:$AJ$500,
MATCH($A121,'Productivity Dump'!$A$4:$A$500,0),
MATCH(BX$2,'Productivity Dump'!$E$3:$AJ$3,0)
),
IF(BX$3="Attendance",
INDEX('Attendance Dump'!$E$2:$AI$400,
MATCH($A121,'Attendance Dump'!$B$2:$B$400,0),
MATCH(BX$2,'Attendance Dump'!$E$1:$AI$1,0)
),
INDEX('Active Hour''s Dump'!$D$3:$AH$337,
MATCH($C121,'Active Hour''s Dump'!$A$3:$A$337,0),
MATCH(BX$2,'Active Hour''s Dump'!$D$2:$AH$2,0)
))),"")</f>
        <v>7.0833333333333304</v>
      </c>
      <c r="BY121" s="13">
        <f>_xlfn.IFNA(IF(BY$3="Productivity",
INDEX('Productivity Dump'!$E$4:$AJ$500,
MATCH($A121,'Productivity Dump'!$A$4:$A$500,0),
MATCH(BY$2,'Productivity Dump'!$E$3:$AJ$3,0)
),
IF(BY$3="Attendance",
INDEX('Attendance Dump'!$E$2:$AI$400,
MATCH($A121,'Attendance Dump'!$B$2:$B$400,0),
MATCH(BY$2,'Attendance Dump'!$E$1:$AI$1,0)
),
INDEX('Active Hour''s Dump'!$D$3:$AH$337,
MATCH($C121,'Active Hour''s Dump'!$A$3:$A$337,0),
MATCH(BY$2,'Active Hour''s Dump'!$D$2:$AH$2,0)
))),"")</f>
        <v>1059.2900000000002</v>
      </c>
      <c r="BZ121" s="13" t="str">
        <f>_xlfn.IFNA(IF(BZ$3="Productivity",
INDEX('Productivity Dump'!$E$4:$AJ$500,
MATCH($A121,'Productivity Dump'!$A$4:$A$500,0),
MATCH(BZ$2,'Productivity Dump'!$E$3:$AJ$3,0)
),
IF(BZ$3="Attendance",
INDEX('Attendance Dump'!$E$2:$AI$400,
MATCH($A121,'Attendance Dump'!$B$2:$B$400,0),
MATCH(BZ$2,'Attendance Dump'!$E$1:$AI$1,0)
),
INDEX('Active Hour''s Dump'!$D$3:$AH$337,
MATCH($C121,'Active Hour''s Dump'!$A$3:$A$337,0),
MATCH(BZ$2,'Active Hour''s Dump'!$D$2:$AH$2,0)
))),"")</f>
        <v>P</v>
      </c>
      <c r="CA121" s="54">
        <f>_xlfn.IFNA(IF(CA$3="Productivity",
INDEX('Productivity Dump'!$E$4:$AJ$500,
MATCH($A121,'Productivity Dump'!$A$4:$A$500,0),
MATCH(CA$2,'Productivity Dump'!$E$3:$AJ$3,0)
),
IF(CA$3="Attendance",
INDEX('Attendance Dump'!$E$2:$AI$400,
MATCH($A121,'Attendance Dump'!$B$2:$B$400,0),
MATCH(CA$2,'Attendance Dump'!$E$1:$AI$1,0)
),
INDEX('Active Hour''s Dump'!$D$3:$AH$337,
MATCH($C121,'Active Hour''s Dump'!$A$3:$A$337,0),
MATCH(CA$2,'Active Hour''s Dump'!$D$2:$AH$2,0)
))),"")</f>
        <v>6.6666666666666696</v>
      </c>
      <c r="CB121" s="13">
        <f>_xlfn.IFNA(IF(CB$3="Productivity",
INDEX('Productivity Dump'!$E$4:$AJ$500,
MATCH($A121,'Productivity Dump'!$A$4:$A$500,0),
MATCH(CB$2,'Productivity Dump'!$E$3:$AJ$3,0)
),
IF(CB$3="Attendance",
INDEX('Attendance Dump'!$E$2:$AI$400,
MATCH($A121,'Attendance Dump'!$B$2:$B$400,0),
MATCH(CB$2,'Attendance Dump'!$E$1:$AI$1,0)
),
INDEX('Active Hour''s Dump'!$D$3:$AH$337,
MATCH($C121,'Active Hour''s Dump'!$A$3:$A$337,0),
MATCH(CB$2,'Active Hour''s Dump'!$D$2:$AH$2,0)
))),"")</f>
        <v>0</v>
      </c>
      <c r="CC121" s="13" t="str">
        <f>_xlfn.IFNA(IF(CC$3="Productivity",
INDEX('Productivity Dump'!$E$4:$AJ$500,
MATCH($A121,'Productivity Dump'!$A$4:$A$500,0),
MATCH(CC$2,'Productivity Dump'!$E$3:$AJ$3,0)
),
IF(CC$3="Attendance",
INDEX('Attendance Dump'!$E$2:$AI$400,
MATCH($A121,'Attendance Dump'!$B$2:$B$400,0),
MATCH(CC$2,'Attendance Dump'!$E$1:$AI$1,0)
),
INDEX('Active Hour''s Dump'!$D$3:$AH$337,
MATCH($C121,'Active Hour''s Dump'!$A$3:$A$337,0),
MATCH(CC$2,'Active Hour''s Dump'!$D$2:$AH$2,0)
))),"")</f>
        <v>WO</v>
      </c>
      <c r="CD121" s="54">
        <f>_xlfn.IFNA(IF(CD$3="Productivity",
INDEX('Productivity Dump'!$E$4:$AJ$500,
MATCH($A121,'Productivity Dump'!$A$4:$A$500,0),
MATCH(CD$2,'Productivity Dump'!$E$3:$AJ$3,0)
),
IF(CD$3="Attendance",
INDEX('Attendance Dump'!$E$2:$AI$400,
MATCH($A121,'Attendance Dump'!$B$2:$B$400,0),
MATCH(CD$2,'Attendance Dump'!$E$1:$AI$1,0)
),
INDEX('Active Hour''s Dump'!$D$3:$AH$337,
MATCH($C121,'Active Hour''s Dump'!$A$3:$A$337,0),
MATCH(CD$2,'Active Hour''s Dump'!$D$2:$AH$2,0)
))),"")</f>
        <v>0</v>
      </c>
      <c r="CE121" s="13">
        <f>_xlfn.IFNA(IF(CE$3="Productivity",
INDEX('Productivity Dump'!$E$4:$AJ$500,
MATCH($A121,'Productivity Dump'!$A$4:$A$500,0),
MATCH(CE$2,'Productivity Dump'!$E$3:$AJ$3,0)
),
IF(CE$3="Attendance",
INDEX('Attendance Dump'!$E$2:$AI$400,
MATCH($A121,'Attendance Dump'!$B$2:$B$400,0),
MATCH(CE$2,'Attendance Dump'!$E$1:$AI$1,0)
),
INDEX('Active Hour''s Dump'!$D$3:$AH$337,
MATCH($C121,'Active Hour''s Dump'!$A$3:$A$337,0),
MATCH(CE$2,'Active Hour''s Dump'!$D$2:$AH$2,0)
))),"")</f>
        <v>677.47900000000004</v>
      </c>
      <c r="CF121" s="13" t="str">
        <f>_xlfn.IFNA(IF(CF$3="Productivity",
INDEX('Productivity Dump'!$E$4:$AJ$500,
MATCH($A121,'Productivity Dump'!$A$4:$A$500,0),
MATCH(CF$2,'Productivity Dump'!$E$3:$AJ$3,0)
),
IF(CF$3="Attendance",
INDEX('Attendance Dump'!$E$2:$AI$400,
MATCH($A121,'Attendance Dump'!$B$2:$B$400,0),
MATCH(CF$2,'Attendance Dump'!$E$1:$AI$1,0)
),
INDEX('Active Hour''s Dump'!$D$3:$AH$337,
MATCH($C121,'Active Hour''s Dump'!$A$3:$A$337,0),
MATCH(CF$2,'Active Hour''s Dump'!$D$2:$AH$2,0)
))),"")</f>
        <v>P</v>
      </c>
      <c r="CG121" s="54">
        <f>_xlfn.IFNA(IF(CG$3="Productivity",
INDEX('Productivity Dump'!$E$4:$AJ$500,
MATCH($A121,'Productivity Dump'!$A$4:$A$500,0),
MATCH(CG$2,'Productivity Dump'!$E$3:$AJ$3,0)
),
IF(CG$3="Attendance",
INDEX('Attendance Dump'!$E$2:$AI$400,
MATCH($A121,'Attendance Dump'!$B$2:$B$400,0),
MATCH(CG$2,'Attendance Dump'!$E$1:$AI$1,0)
),
INDEX('Active Hour''s Dump'!$D$3:$AH$337,
MATCH($C121,'Active Hour''s Dump'!$A$3:$A$337,0),
MATCH(CG$2,'Active Hour''s Dump'!$D$2:$AH$2,0)
))),"")</f>
        <v>4.0833333333333304</v>
      </c>
      <c r="CH121" s="13">
        <f>_xlfn.IFNA(IF(CH$3="Productivity",
INDEX('Productivity Dump'!$E$4:$AJ$500,
MATCH($A121,'Productivity Dump'!$A$4:$A$500,0),
MATCH(CH$2,'Productivity Dump'!$E$3:$AJ$3,0)
),
IF(CH$3="Attendance",
INDEX('Attendance Dump'!$E$2:$AI$400,
MATCH($A121,'Attendance Dump'!$B$2:$B$400,0),
MATCH(CH$2,'Attendance Dump'!$E$1:$AI$1,0)
),
INDEX('Active Hour''s Dump'!$D$3:$AH$337,
MATCH($C121,'Active Hour''s Dump'!$A$3:$A$337,0),
MATCH(CH$2,'Active Hour''s Dump'!$D$2:$AH$2,0)
))),"")</f>
        <v>1144.5920000000001</v>
      </c>
      <c r="CI121" s="13" t="str">
        <f>_xlfn.IFNA(IF(CI$3="Productivity",
INDEX('Productivity Dump'!$E$4:$AJ$500,
MATCH($A121,'Productivity Dump'!$A$4:$A$500,0),
MATCH(CI$2,'Productivity Dump'!$E$3:$AJ$3,0)
),
IF(CI$3="Attendance",
INDEX('Attendance Dump'!$E$2:$AI$400,
MATCH($A121,'Attendance Dump'!$B$2:$B$400,0),
MATCH(CI$2,'Attendance Dump'!$E$1:$AI$1,0)
),
INDEX('Active Hour''s Dump'!$D$3:$AH$337,
MATCH($C121,'Active Hour''s Dump'!$A$3:$A$337,0),
MATCH(CI$2,'Active Hour''s Dump'!$D$2:$AH$2,0)
))),"")</f>
        <v>P</v>
      </c>
      <c r="CJ121" s="54">
        <f>_xlfn.IFNA(IF(CJ$3="Productivity",
INDEX('Productivity Dump'!$E$4:$AJ$500,
MATCH($A121,'Productivity Dump'!$A$4:$A$500,0),
MATCH(CJ$2,'Productivity Dump'!$E$3:$AJ$3,0)
),
IF(CJ$3="Attendance",
INDEX('Attendance Dump'!$E$2:$AI$400,
MATCH($A121,'Attendance Dump'!$B$2:$B$400,0),
MATCH(CJ$2,'Attendance Dump'!$E$1:$AI$1,0)
),
INDEX('Active Hour''s Dump'!$D$3:$AH$337,
MATCH($C121,'Active Hour''s Dump'!$A$3:$A$337,0),
MATCH(CJ$2,'Active Hour''s Dump'!$D$2:$AH$2,0)
))),"")</f>
        <v>7.75</v>
      </c>
      <c r="CK121" s="13">
        <f>_xlfn.IFNA(IF(CK$3="Productivity",
INDEX('Productivity Dump'!$E$4:$AJ$500,
MATCH($A121,'Productivity Dump'!$A$4:$A$500,0),
MATCH(CK$2,'Productivity Dump'!$E$3:$AJ$3,0)
),
IF(CK$3="Attendance",
INDEX('Attendance Dump'!$E$2:$AI$400,
MATCH($A121,'Attendance Dump'!$B$2:$B$400,0),
MATCH(CK$2,'Attendance Dump'!$E$1:$AI$1,0)
),
INDEX('Active Hour''s Dump'!$D$3:$AH$337,
MATCH($C121,'Active Hour''s Dump'!$A$3:$A$337,0),
MATCH(CK$2,'Active Hour''s Dump'!$D$2:$AH$2,0)
))),"")</f>
        <v>1058.9360000000001</v>
      </c>
      <c r="CL121" s="13" t="str">
        <f>_xlfn.IFNA(IF(CL$3="Productivity",
INDEX('Productivity Dump'!$E$4:$AJ$500,
MATCH($A121,'Productivity Dump'!$A$4:$A$500,0),
MATCH(CL$2,'Productivity Dump'!$E$3:$AJ$3,0)
),
IF(CL$3="Attendance",
INDEX('Attendance Dump'!$E$2:$AI$400,
MATCH($A121,'Attendance Dump'!$B$2:$B$400,0),
MATCH(CL$2,'Attendance Dump'!$E$1:$AI$1,0)
),
INDEX('Active Hour''s Dump'!$D$3:$AH$337,
MATCH($C121,'Active Hour''s Dump'!$A$3:$A$337,0),
MATCH(CL$2,'Active Hour''s Dump'!$D$2:$AH$2,0)
))),"")</f>
        <v>P</v>
      </c>
      <c r="CM121" s="54">
        <f>_xlfn.IFNA(IF(CM$3="Productivity",
INDEX('Productivity Dump'!$E$4:$AJ$500,
MATCH($A121,'Productivity Dump'!$A$4:$A$500,0),
MATCH(CM$2,'Productivity Dump'!$E$3:$AJ$3,0)
),
IF(CM$3="Attendance",
INDEX('Attendance Dump'!$E$2:$AI$400,
MATCH($A121,'Attendance Dump'!$B$2:$B$400,0),
MATCH(CM$2,'Attendance Dump'!$E$1:$AI$1,0)
),
INDEX('Active Hour''s Dump'!$D$3:$AH$337,
MATCH($C121,'Active Hour''s Dump'!$A$3:$A$337,0),
MATCH(CM$2,'Active Hour''s Dump'!$D$2:$AH$2,0)
))),"")</f>
        <v>6.75</v>
      </c>
      <c r="CN121" s="13">
        <f>_xlfn.IFNA(IF(CN$3="Productivity",
INDEX('Productivity Dump'!$E$4:$AJ$500,
MATCH($A121,'Productivity Dump'!$A$4:$A$500,0),
MATCH(CN$2,'Productivity Dump'!$E$3:$AJ$3,0)
),
IF(CN$3="Attendance",
INDEX('Attendance Dump'!$E$2:$AI$400,
MATCH($A121,'Attendance Dump'!$B$2:$B$400,0),
MATCH(CN$2,'Attendance Dump'!$E$1:$AI$1,0)
),
INDEX('Active Hour''s Dump'!$D$3:$AH$337,
MATCH($C121,'Active Hour''s Dump'!$A$3:$A$337,0),
MATCH(CN$2,'Active Hour''s Dump'!$D$2:$AH$2,0)
))),"")</f>
        <v>0</v>
      </c>
      <c r="CO121" s="13">
        <f>_xlfn.IFNA(IF(CO$3="Productivity",
INDEX('Productivity Dump'!$E$4:$AJ$500,
MATCH($A121,'Productivity Dump'!$A$4:$A$500,0),
MATCH(CO$2,'Productivity Dump'!$E$3:$AJ$3,0)
),
IF(CO$3="Attendance",
INDEX('Attendance Dump'!$E$2:$AI$400,
MATCH($A121,'Attendance Dump'!$B$2:$B$400,0),
MATCH(CO$2,'Attendance Dump'!$E$1:$AI$1,0)
),
INDEX('Active Hour''s Dump'!$D$3:$AH$337,
MATCH($C121,'Active Hour''s Dump'!$A$3:$A$337,0),
MATCH(CO$2,'Active Hour''s Dump'!$D$2:$AH$2,0)
))),"")</f>
        <v>0</v>
      </c>
      <c r="CP121" s="54">
        <f>_xlfn.IFNA(IF(CP$3="Productivity",
INDEX('Productivity Dump'!$E$4:$AJ$500,
MATCH($A121,'Productivity Dump'!$A$4:$A$500,0),
MATCH(CP$2,'Productivity Dump'!$E$3:$AJ$3,0)
),
IF(CP$3="Attendance",
INDEX('Attendance Dump'!$E$2:$AI$400,
MATCH($A121,'Attendance Dump'!$B$2:$B$400,0),
MATCH(CP$2,'Attendance Dump'!$E$1:$AI$1,0)
),
INDEX('Active Hour''s Dump'!$D$3:$AH$337,
MATCH($C121,'Active Hour''s Dump'!$A$3:$A$337,0),
MATCH(CP$2,'Active Hour''s Dump'!$D$2:$AH$2,0)
))),"")</f>
        <v>0</v>
      </c>
      <c r="CQ121" s="13">
        <f>_xlfn.IFNA(IF(CQ$3="Productivity",
INDEX('Productivity Dump'!$E$4:$AJ$500,
MATCH($A121,'Productivity Dump'!$A$4:$A$500,0),
MATCH(CQ$2,'Productivity Dump'!$E$3:$AJ$3,0)
),
IF(CQ$3="Attendance",
INDEX('Attendance Dump'!$E$2:$AI$400,
MATCH($A121,'Attendance Dump'!$B$2:$B$400,0),
MATCH(CQ$2,'Attendance Dump'!$E$1:$AI$1,0)
),
INDEX('Active Hour''s Dump'!$D$3:$AH$337,
MATCH($C121,'Active Hour''s Dump'!$A$3:$A$337,0),
MATCH(CQ$2,'Active Hour''s Dump'!$D$2:$AH$2,0)
))),"")</f>
        <v>0</v>
      </c>
      <c r="CR121" s="13">
        <f>_xlfn.IFNA(IF(CR$3="Productivity",
INDEX('Productivity Dump'!$E$4:$AJ$500,
MATCH($A121,'Productivity Dump'!$A$4:$A$500,0),
MATCH(CR$2,'Productivity Dump'!$E$3:$AJ$3,0)
),
IF(CR$3="Attendance",
INDEX('Attendance Dump'!$E$2:$AI$400,
MATCH($A121,'Attendance Dump'!$B$2:$B$400,0),
MATCH(CR$2,'Attendance Dump'!$E$1:$AI$1,0)
),
INDEX('Active Hour''s Dump'!$D$3:$AH$337,
MATCH($C121,'Active Hour''s Dump'!$A$3:$A$337,0),
MATCH(CR$2,'Active Hour''s Dump'!$D$2:$AH$2,0)
))),"")</f>
        <v>0</v>
      </c>
      <c r="CS121" s="54">
        <f>_xlfn.IFNA(IF(CS$3="Productivity",
INDEX('Productivity Dump'!$E$4:$AJ$500,
MATCH($A121,'Productivity Dump'!$A$4:$A$500,0),
MATCH(CS$2,'Productivity Dump'!$E$3:$AJ$3,0)
),
IF(CS$3="Attendance",
INDEX('Attendance Dump'!$E$2:$AI$400,
MATCH($A121,'Attendance Dump'!$B$2:$B$400,0),
MATCH(CS$2,'Attendance Dump'!$E$1:$AI$1,0)
),
INDEX('Active Hour''s Dump'!$D$3:$AH$337,
MATCH($C121,'Active Hour''s Dump'!$A$3:$A$337,0),
MATCH(CS$2,'Active Hour''s Dump'!$D$2:$AH$2,0)
))),"")</f>
        <v>0</v>
      </c>
      <c r="CT121" s="13">
        <f>_xlfn.IFNA(IF(CT$3="Productivity",
INDEX('Productivity Dump'!$E$4:$AJ$500,
MATCH($A121,'Productivity Dump'!$A$4:$A$500,0),
MATCH(CT$2,'Productivity Dump'!$E$3:$AJ$3,0)
),
IF(CT$3="Attendance",
INDEX('Attendance Dump'!$E$2:$AI$400,
MATCH($A121,'Attendance Dump'!$B$2:$B$400,0),
MATCH(CT$2,'Attendance Dump'!$E$1:$AI$1,0)
),
INDEX('Active Hour''s Dump'!$D$3:$AH$337,
MATCH($C121,'Active Hour''s Dump'!$A$3:$A$337,0),
MATCH(CT$2,'Active Hour''s Dump'!$D$2:$AH$2,0)
))),"")</f>
        <v>0</v>
      </c>
      <c r="CU121" s="13">
        <f>_xlfn.IFNA(IF(CU$3="Productivity",
INDEX('Productivity Dump'!$E$4:$AJ$500,
MATCH($A121,'Productivity Dump'!$A$4:$A$500,0),
MATCH(CU$2,'Productivity Dump'!$E$3:$AJ$3,0)
),
IF(CU$3="Attendance",
INDEX('Attendance Dump'!$E$2:$AI$400,
MATCH($A121,'Attendance Dump'!$B$2:$B$400,0),
MATCH(CU$2,'Attendance Dump'!$E$1:$AI$1,0)
),
INDEX('Active Hour''s Dump'!$D$3:$AH$337,
MATCH($C121,'Active Hour''s Dump'!$A$3:$A$337,0),
MATCH(CU$2,'Active Hour''s Dump'!$D$2:$AH$2,0)
))),"")</f>
        <v>0</v>
      </c>
      <c r="CV121" s="54">
        <f>_xlfn.IFNA(IF(CV$3="Productivity",
INDEX('Productivity Dump'!$E$4:$AJ$500,
MATCH($A121,'Productivity Dump'!$A$4:$A$500,0),
MATCH(CV$2,'Productivity Dump'!$E$3:$AJ$3,0)
),
IF(CV$3="Attendance",
INDEX('Attendance Dump'!$E$2:$AI$400,
MATCH($A121,'Attendance Dump'!$B$2:$B$400,0),
MATCH(CV$2,'Attendance Dump'!$E$1:$AI$1,0)
),
INDEX('Active Hour''s Dump'!$D$3:$AH$337,
MATCH($C121,'Active Hour''s Dump'!$A$3:$A$337,0),
MATCH(CV$2,'Active Hour''s Dump'!$D$2:$AH$2,0)
))),"")</f>
        <v>0</v>
      </c>
      <c r="CW121" s="13"/>
      <c r="CX121" s="13"/>
      <c r="CY121" s="54"/>
      <c r="DA121" s="57">
        <f t="shared" si="75"/>
        <v>153.33333333333334</v>
      </c>
      <c r="DB121" s="35">
        <f t="shared" si="76"/>
        <v>23088.694</v>
      </c>
      <c r="DC121" s="35">
        <f t="shared" si="71"/>
        <v>0</v>
      </c>
      <c r="DD121" s="35">
        <f t="shared" ca="1" si="74"/>
        <v>0</v>
      </c>
      <c r="DF121" s="32" cm="1">
        <f t="array" ref="DF121">SUMPRODUCT(
    (MOD(COLUMN(H121:CV121) - COLUMN(H121), 3) = 0) *
    (H121:CV121 = 0) *
    (I121:CW121 = "P") *
    (COUNTIF(UKHoliday, H$2:CV$2) = 0)
)</f>
        <v>0</v>
      </c>
      <c r="DG121" s="33" cm="1">
        <f t="array" ref="DG121">SUMPRODUCT(
  (MOD(COLUMN(H121:CV121) - COLUMN(H121), 3) = 0) *
  (H121:CV121 &gt; 0) *
  (H121:CV121 &lt; 0.5 * IF(((WEEKDAY(H$2:CV$2, 2) = 1) + (WEEKDAY(H$2:CV$2, 2) = 6)), G121, F121)) *
  (I121:CW121 = "P") *
  (COUNTIF(UKHoliday, H$2:CV$2) = 0)
)</f>
        <v>0</v>
      </c>
      <c r="DH121" s="33" cm="1">
        <f t="array" ref="DH121">SUMPRODUCT(
  (MOD(COLUMN(H121:CV121) - COLUMN(H121), 3) = 0) *
  (H121:CV121 &gt; 0.5 * IF(((WEEKDAY(H$2:CV$2, 2) = 1) + (WEEKDAY(H$2:CV$2, 2) = 6)), $G121, $F121)) *
  (H121:CV121 &lt; 0.8 * IF(((WEEKDAY(H$2:CV$2, 2) = 1) + (WEEKDAY(H$2:CV$2, 2) = 6)), $G121, $F121)) *
  (I121:CW121 = "P") *
  (COUNTIF(UKHoliday, H$2:CV$2) = 0)
)</f>
        <v>0</v>
      </c>
      <c r="DI121" s="33" cm="1">
        <f t="array" ref="DI121">SUMPRODUCT(
  (MOD(COLUMN(H121:CV121) - COLUMN(H121), 3) = 0) *
  (H121:CV121 &gt; 0.8 * IF(((WEEKDAY(H$2:CV$2, 2) = 1) + (WEEKDAY(H$2:CV$2, 2) = 6)), $G121, $F121)) *
  (H121:CV121 &lt; 1 * IF(((WEEKDAY(H$2:CV$2, 2) = 1) + (WEEKDAY(H$2:CV$2, 2) = 6)), $G121, $F121)) *
  (I121:CW121 = "P") *
  (COUNTIF(UKHoliday, H$2:CV$2) = 0)
)</f>
        <v>11</v>
      </c>
    </row>
    <row r="122" spans="1:113" x14ac:dyDescent="0.3">
      <c r="A122" s="8" t="s">
        <v>214</v>
      </c>
      <c r="B122" s="8" t="s">
        <v>213</v>
      </c>
      <c r="C122" s="9" t="s">
        <v>688</v>
      </c>
      <c r="D122" s="62" t="s">
        <v>945</v>
      </c>
      <c r="E122" s="35">
        <v>20000</v>
      </c>
      <c r="F122" s="35">
        <f t="shared" si="72"/>
        <v>1000</v>
      </c>
      <c r="G122" s="35">
        <f t="shared" si="73"/>
        <v>500</v>
      </c>
      <c r="H122" s="13">
        <f>_xlfn.IFNA(IF(H$3="Productivity",
INDEX('Productivity Dump'!$E$4:$AJ$500,
MATCH($A122,'Productivity Dump'!$A$4:$A$500,0),
MATCH(H$2,'Productivity Dump'!$E$3:$AJ$3,0)
),
IF(H$3="Attendance",
INDEX('Attendance Dump'!$E$2:$AI$400,
MATCH($A122,'Attendance Dump'!$B$2:$B$400,0),
MATCH(H$2,'Attendance Dump'!$E$1:$AI$1,0)
),
INDEX('Active Hour''s Dump'!$D$3:$AH$337,
MATCH($C122,'Active Hour''s Dump'!$A$3:$A$337,0),
MATCH(H$2,'Active Hour''s Dump'!$D$2:$AH$2,0)
))),"")</f>
        <v>921.61399999999981</v>
      </c>
      <c r="I122" s="13" t="str">
        <f>_xlfn.IFNA(IF(I$3="Productivity",
INDEX('Productivity Dump'!$E$4:$AJ$500,
MATCH($A122,'Productivity Dump'!$A$4:$A$500,0),
MATCH(I$2,'Productivity Dump'!$E$3:$AJ$3,0)
),
IF(I$3="Attendance",
INDEX('Attendance Dump'!$E$2:$AI$400,
MATCH($A122,'Attendance Dump'!$B$2:$B$400,0),
MATCH(I$2,'Attendance Dump'!$E$1:$AI$1,0)
),
INDEX('Active Hour''s Dump'!$D$3:$AH$337,
MATCH($C122,'Active Hour''s Dump'!$A$3:$A$337,0),
MATCH(I$2,'Active Hour''s Dump'!$D$2:$AH$2,0)
))),"")</f>
        <v>P</v>
      </c>
      <c r="J122" s="54">
        <f>_xlfn.IFNA(IF(J$3="Productivity",
INDEX('Productivity Dump'!$E$4:$AJ$500,
MATCH($A122,'Productivity Dump'!$A$4:$A$500,0),
MATCH(J$2,'Productivity Dump'!$E$3:$AJ$3,0)
),
IF(J$3="Attendance",
INDEX('Attendance Dump'!$E$2:$AI$400,
MATCH($A122,'Attendance Dump'!$B$2:$B$400,0),
MATCH(J$2,'Attendance Dump'!$E$1:$AI$1,0)
),
INDEX('Active Hour''s Dump'!$D$3:$AH$337,
MATCH($C122,'Active Hour''s Dump'!$A$3:$A$337,0),
MATCH(J$2,'Active Hour''s Dump'!$D$2:$AH$2,0)
))),"")</f>
        <v>13.0833333333333</v>
      </c>
      <c r="K122" s="13">
        <f>_xlfn.IFNA(IF(K$3="Productivity",
INDEX('Productivity Dump'!$E$4:$AJ$500,
MATCH($A122,'Productivity Dump'!$A$4:$A$500,0),
MATCH(K$2,'Productivity Dump'!$E$3:$AJ$3,0)
),
IF(K$3="Attendance",
INDEX('Attendance Dump'!$E$2:$AI$400,
MATCH($A122,'Attendance Dump'!$B$2:$B$400,0),
MATCH(K$2,'Attendance Dump'!$E$1:$AI$1,0)
),
INDEX('Active Hour''s Dump'!$D$3:$AH$337,
MATCH($C122,'Active Hour''s Dump'!$A$3:$A$337,0),
MATCH(K$2,'Active Hour''s Dump'!$D$2:$AH$2,0)
))),"")</f>
        <v>939.98300000000017</v>
      </c>
      <c r="L122" s="13" t="str">
        <f>_xlfn.IFNA(IF(L$3="Productivity",
INDEX('Productivity Dump'!$E$4:$AJ$500,
MATCH($A122,'Productivity Dump'!$A$4:$A$500,0),
MATCH(L$2,'Productivity Dump'!$E$3:$AJ$3,0)
),
IF(L$3="Attendance",
INDEX('Attendance Dump'!$E$2:$AI$400,
MATCH($A122,'Attendance Dump'!$B$2:$B$400,0),
MATCH(L$2,'Attendance Dump'!$E$1:$AI$1,0)
),
INDEX('Active Hour''s Dump'!$D$3:$AH$337,
MATCH($C122,'Active Hour''s Dump'!$A$3:$A$337,0),
MATCH(L$2,'Active Hour''s Dump'!$D$2:$AH$2,0)
))),"")</f>
        <v>P</v>
      </c>
      <c r="M122" s="54">
        <f>_xlfn.IFNA(IF(M$3="Productivity",
INDEX('Productivity Dump'!$E$4:$AJ$500,
MATCH($A122,'Productivity Dump'!$A$4:$A$500,0),
MATCH(M$2,'Productivity Dump'!$E$3:$AJ$3,0)
),
IF(M$3="Attendance",
INDEX('Attendance Dump'!$E$2:$AI$400,
MATCH($A122,'Attendance Dump'!$B$2:$B$400,0),
MATCH(M$2,'Attendance Dump'!$E$1:$AI$1,0)
),
INDEX('Active Hour''s Dump'!$D$3:$AH$337,
MATCH($C122,'Active Hour''s Dump'!$A$3:$A$337,0),
MATCH(M$2,'Active Hour''s Dump'!$D$2:$AH$2,0)
))),"")</f>
        <v>12.75</v>
      </c>
      <c r="N122" s="13">
        <f>_xlfn.IFNA(IF(N$3="Productivity",
INDEX('Productivity Dump'!$E$4:$AJ$500,
MATCH($A122,'Productivity Dump'!$A$4:$A$500,0),
MATCH(N$2,'Productivity Dump'!$E$3:$AJ$3,0)
),
IF(N$3="Attendance",
INDEX('Attendance Dump'!$E$2:$AI$400,
MATCH($A122,'Attendance Dump'!$B$2:$B$400,0),
MATCH(N$2,'Attendance Dump'!$E$1:$AI$1,0)
),
INDEX('Active Hour''s Dump'!$D$3:$AH$337,
MATCH($C122,'Active Hour''s Dump'!$A$3:$A$337,0),
MATCH(N$2,'Active Hour''s Dump'!$D$2:$AH$2,0)
))),"")</f>
        <v>714.62900000000013</v>
      </c>
      <c r="O122" s="13" t="str">
        <f>_xlfn.IFNA(IF(O$3="Productivity",
INDEX('Productivity Dump'!$E$4:$AJ$500,
MATCH($A122,'Productivity Dump'!$A$4:$A$500,0),
MATCH(O$2,'Productivity Dump'!$E$3:$AJ$3,0)
),
IF(O$3="Attendance",
INDEX('Attendance Dump'!$E$2:$AI$400,
MATCH($A122,'Attendance Dump'!$B$2:$B$400,0),
MATCH(O$2,'Attendance Dump'!$E$1:$AI$1,0)
),
INDEX('Active Hour''s Dump'!$D$3:$AH$337,
MATCH($C122,'Active Hour''s Dump'!$A$3:$A$337,0),
MATCH(O$2,'Active Hour''s Dump'!$D$2:$AH$2,0)
))),"")</f>
        <v>P</v>
      </c>
      <c r="P122" s="54">
        <f>_xlfn.IFNA(IF(P$3="Productivity",
INDEX('Productivity Dump'!$E$4:$AJ$500,
MATCH($A122,'Productivity Dump'!$A$4:$A$500,0),
MATCH(P$2,'Productivity Dump'!$E$3:$AJ$3,0)
),
IF(P$3="Attendance",
INDEX('Attendance Dump'!$E$2:$AI$400,
MATCH($A122,'Attendance Dump'!$B$2:$B$400,0),
MATCH(P$2,'Attendance Dump'!$E$1:$AI$1,0)
),
INDEX('Active Hour''s Dump'!$D$3:$AH$337,
MATCH($C122,'Active Hour''s Dump'!$A$3:$A$337,0),
MATCH(P$2,'Active Hour''s Dump'!$D$2:$AH$2,0)
))),"")</f>
        <v>10.3333333333333</v>
      </c>
      <c r="Q122" s="13">
        <f>_xlfn.IFNA(IF(Q$3="Productivity",
INDEX('Productivity Dump'!$E$4:$AJ$500,
MATCH($A122,'Productivity Dump'!$A$4:$A$500,0),
MATCH(Q$2,'Productivity Dump'!$E$3:$AJ$3,0)
),
IF(Q$3="Attendance",
INDEX('Attendance Dump'!$E$2:$AI$400,
MATCH($A122,'Attendance Dump'!$B$2:$B$400,0),
MATCH(Q$2,'Attendance Dump'!$E$1:$AI$1,0)
),
INDEX('Active Hour''s Dump'!$D$3:$AH$337,
MATCH($C122,'Active Hour''s Dump'!$A$3:$A$337,0),
MATCH(Q$2,'Active Hour''s Dump'!$D$2:$AH$2,0)
))),"")</f>
        <v>0</v>
      </c>
      <c r="R122" s="13" t="str">
        <f>_xlfn.IFNA(IF(R$3="Productivity",
INDEX('Productivity Dump'!$E$4:$AJ$500,
MATCH($A122,'Productivity Dump'!$A$4:$A$500,0),
MATCH(R$2,'Productivity Dump'!$E$3:$AJ$3,0)
),
IF(R$3="Attendance",
INDEX('Attendance Dump'!$E$2:$AI$400,
MATCH($A122,'Attendance Dump'!$B$2:$B$400,0),
MATCH(R$2,'Attendance Dump'!$E$1:$AI$1,0)
),
INDEX('Active Hour''s Dump'!$D$3:$AH$337,
MATCH($C122,'Active Hour''s Dump'!$A$3:$A$337,0),
MATCH(R$2,'Active Hour''s Dump'!$D$2:$AH$2,0)
))),"")</f>
        <v>WO</v>
      </c>
      <c r="S122" s="54">
        <f>_xlfn.IFNA(IF(S$3="Productivity",
INDEX('Productivity Dump'!$E$4:$AJ$500,
MATCH($A122,'Productivity Dump'!$A$4:$A$500,0),
MATCH(S$2,'Productivity Dump'!$E$3:$AJ$3,0)
),
IF(S$3="Attendance",
INDEX('Attendance Dump'!$E$2:$AI$400,
MATCH($A122,'Attendance Dump'!$B$2:$B$400,0),
MATCH(S$2,'Attendance Dump'!$E$1:$AI$1,0)
),
INDEX('Active Hour''s Dump'!$D$3:$AH$337,
MATCH($C122,'Active Hour''s Dump'!$A$3:$A$337,0),
MATCH(S$2,'Active Hour''s Dump'!$D$2:$AH$2,0)
))),"")</f>
        <v>0</v>
      </c>
      <c r="T122" s="13">
        <f>_xlfn.IFNA(IF(T$3="Productivity",
INDEX('Productivity Dump'!$E$4:$AJ$500,
MATCH($A122,'Productivity Dump'!$A$4:$A$500,0),
MATCH(T$2,'Productivity Dump'!$E$3:$AJ$3,0)
),
IF(T$3="Attendance",
INDEX('Attendance Dump'!$E$2:$AI$400,
MATCH($A122,'Attendance Dump'!$B$2:$B$400,0),
MATCH(T$2,'Attendance Dump'!$E$1:$AI$1,0)
),
INDEX('Active Hour''s Dump'!$D$3:$AH$337,
MATCH($C122,'Active Hour''s Dump'!$A$3:$A$337,0),
MATCH(T$2,'Active Hour''s Dump'!$D$2:$AH$2,0)
))),"")</f>
        <v>464.48900000000003</v>
      </c>
      <c r="U122" s="13" t="str">
        <f>_xlfn.IFNA(IF(U$3="Productivity",
INDEX('Productivity Dump'!$E$4:$AJ$500,
MATCH($A122,'Productivity Dump'!$A$4:$A$500,0),
MATCH(U$2,'Productivity Dump'!$E$3:$AJ$3,0)
),
IF(U$3="Attendance",
INDEX('Attendance Dump'!$E$2:$AI$400,
MATCH($A122,'Attendance Dump'!$B$2:$B$400,0),
MATCH(U$2,'Attendance Dump'!$E$1:$AI$1,0)
),
INDEX('Active Hour''s Dump'!$D$3:$AH$337,
MATCH($C122,'Active Hour''s Dump'!$A$3:$A$337,0),
MATCH(U$2,'Active Hour''s Dump'!$D$2:$AH$2,0)
))),"")</f>
        <v>P</v>
      </c>
      <c r="V122" s="54">
        <f>_xlfn.IFNA(IF(V$3="Productivity",
INDEX('Productivity Dump'!$E$4:$AJ$500,
MATCH($A122,'Productivity Dump'!$A$4:$A$500,0),
MATCH(V$2,'Productivity Dump'!$E$3:$AJ$3,0)
),
IF(V$3="Attendance",
INDEX('Attendance Dump'!$E$2:$AI$400,
MATCH($A122,'Attendance Dump'!$B$2:$B$400,0),
MATCH(V$2,'Attendance Dump'!$E$1:$AI$1,0)
),
INDEX('Active Hour''s Dump'!$D$3:$AH$337,
MATCH($C122,'Active Hour''s Dump'!$A$3:$A$337,0),
MATCH(V$2,'Active Hour''s Dump'!$D$2:$AH$2,0)
))),"")</f>
        <v>8</v>
      </c>
      <c r="W122" s="13">
        <f>_xlfn.IFNA(IF(W$3="Productivity",
INDEX('Productivity Dump'!$E$4:$AJ$500,
MATCH($A122,'Productivity Dump'!$A$4:$A$500,0),
MATCH(W$2,'Productivity Dump'!$E$3:$AJ$3,0)
),
IF(W$3="Attendance",
INDEX('Attendance Dump'!$E$2:$AI$400,
MATCH($A122,'Attendance Dump'!$B$2:$B$400,0),
MATCH(W$2,'Attendance Dump'!$E$1:$AI$1,0)
),
INDEX('Active Hour''s Dump'!$D$3:$AH$337,
MATCH($C122,'Active Hour''s Dump'!$A$3:$A$337,0),
MATCH(W$2,'Active Hour''s Dump'!$D$2:$AH$2,0)
))),"")</f>
        <v>921.13899999999967</v>
      </c>
      <c r="X122" s="13" t="str">
        <f>_xlfn.IFNA(IF(X$3="Productivity",
INDEX('Productivity Dump'!$E$4:$AJ$500,
MATCH($A122,'Productivity Dump'!$A$4:$A$500,0),
MATCH(X$2,'Productivity Dump'!$E$3:$AJ$3,0)
),
IF(X$3="Attendance",
INDEX('Attendance Dump'!$E$2:$AI$400,
MATCH($A122,'Attendance Dump'!$B$2:$B$400,0),
MATCH(X$2,'Attendance Dump'!$E$1:$AI$1,0)
),
INDEX('Active Hour''s Dump'!$D$3:$AH$337,
MATCH($C122,'Active Hour''s Dump'!$A$3:$A$337,0),
MATCH(X$2,'Active Hour''s Dump'!$D$2:$AH$2,0)
))),"")</f>
        <v>P</v>
      </c>
      <c r="Y122" s="54">
        <f>_xlfn.IFNA(IF(Y$3="Productivity",
INDEX('Productivity Dump'!$E$4:$AJ$500,
MATCH($A122,'Productivity Dump'!$A$4:$A$500,0),
MATCH(Y$2,'Productivity Dump'!$E$3:$AJ$3,0)
),
IF(Y$3="Attendance",
INDEX('Attendance Dump'!$E$2:$AI$400,
MATCH($A122,'Attendance Dump'!$B$2:$B$400,0),
MATCH(Y$2,'Attendance Dump'!$E$1:$AI$1,0)
),
INDEX('Active Hour''s Dump'!$D$3:$AH$337,
MATCH($C122,'Active Hour''s Dump'!$A$3:$A$337,0),
MATCH(Y$2,'Active Hour''s Dump'!$D$2:$AH$2,0)
))),"")</f>
        <v>13</v>
      </c>
      <c r="Z122" s="13">
        <f>_xlfn.IFNA(IF(Z$3="Productivity",
INDEX('Productivity Dump'!$E$4:$AJ$500,
MATCH($A122,'Productivity Dump'!$A$4:$A$500,0),
MATCH(Z$2,'Productivity Dump'!$E$3:$AJ$3,0)
),
IF(Z$3="Attendance",
INDEX('Attendance Dump'!$E$2:$AI$400,
MATCH($A122,'Attendance Dump'!$B$2:$B$400,0),
MATCH(Z$2,'Attendance Dump'!$E$1:$AI$1,0)
),
INDEX('Active Hour''s Dump'!$D$3:$AH$337,
MATCH($C122,'Active Hour''s Dump'!$A$3:$A$337,0),
MATCH(Z$2,'Active Hour''s Dump'!$D$2:$AH$2,0)
))),"")</f>
        <v>899.77800000000002</v>
      </c>
      <c r="AA122" s="13" t="str">
        <f>_xlfn.IFNA(IF(AA$3="Productivity",
INDEX('Productivity Dump'!$E$4:$AJ$500,
MATCH($A122,'Productivity Dump'!$A$4:$A$500,0),
MATCH(AA$2,'Productivity Dump'!$E$3:$AJ$3,0)
),
IF(AA$3="Attendance",
INDEX('Attendance Dump'!$E$2:$AI$400,
MATCH($A122,'Attendance Dump'!$B$2:$B$400,0),
MATCH(AA$2,'Attendance Dump'!$E$1:$AI$1,0)
),
INDEX('Active Hour''s Dump'!$D$3:$AH$337,
MATCH($C122,'Active Hour''s Dump'!$A$3:$A$337,0),
MATCH(AA$2,'Active Hour''s Dump'!$D$2:$AH$2,0)
))),"")</f>
        <v>P</v>
      </c>
      <c r="AB122" s="54">
        <f>_xlfn.IFNA(IF(AB$3="Productivity",
INDEX('Productivity Dump'!$E$4:$AJ$500,
MATCH($A122,'Productivity Dump'!$A$4:$A$500,0),
MATCH(AB$2,'Productivity Dump'!$E$3:$AJ$3,0)
),
IF(AB$3="Attendance",
INDEX('Attendance Dump'!$E$2:$AI$400,
MATCH($A122,'Attendance Dump'!$B$2:$B$400,0),
MATCH(AB$2,'Attendance Dump'!$E$1:$AI$1,0)
),
INDEX('Active Hour''s Dump'!$D$3:$AH$337,
MATCH($C122,'Active Hour''s Dump'!$A$3:$A$337,0),
MATCH(AB$2,'Active Hour''s Dump'!$D$2:$AH$2,0)
))),"")</f>
        <v>13.25</v>
      </c>
      <c r="AC122" s="13">
        <f>_xlfn.IFNA(IF(AC$3="Productivity",
INDEX('Productivity Dump'!$E$4:$AJ$500,
MATCH($A122,'Productivity Dump'!$A$4:$A$500,0),
MATCH(AC$2,'Productivity Dump'!$E$3:$AJ$3,0)
),
IF(AC$3="Attendance",
INDEX('Attendance Dump'!$E$2:$AI$400,
MATCH($A122,'Attendance Dump'!$B$2:$B$400,0),
MATCH(AC$2,'Attendance Dump'!$E$1:$AI$1,0)
),
INDEX('Active Hour''s Dump'!$D$3:$AH$337,
MATCH($C122,'Active Hour''s Dump'!$A$3:$A$337,0),
MATCH(AC$2,'Active Hour''s Dump'!$D$2:$AH$2,0)
))),"")</f>
        <v>913.05600000000015</v>
      </c>
      <c r="AD122" s="13" t="str">
        <f>_xlfn.IFNA(IF(AD$3="Productivity",
INDEX('Productivity Dump'!$E$4:$AJ$500,
MATCH($A122,'Productivity Dump'!$A$4:$A$500,0),
MATCH(AD$2,'Productivity Dump'!$E$3:$AJ$3,0)
),
IF(AD$3="Attendance",
INDEX('Attendance Dump'!$E$2:$AI$400,
MATCH($A122,'Attendance Dump'!$B$2:$B$400,0),
MATCH(AD$2,'Attendance Dump'!$E$1:$AI$1,0)
),
INDEX('Active Hour''s Dump'!$D$3:$AH$337,
MATCH($C122,'Active Hour''s Dump'!$A$3:$A$337,0),
MATCH(AD$2,'Active Hour''s Dump'!$D$2:$AH$2,0)
))),"")</f>
        <v>P</v>
      </c>
      <c r="AE122" s="54">
        <f>_xlfn.IFNA(IF(AE$3="Productivity",
INDEX('Productivity Dump'!$E$4:$AJ$500,
MATCH($A122,'Productivity Dump'!$A$4:$A$500,0),
MATCH(AE$2,'Productivity Dump'!$E$3:$AJ$3,0)
),
IF(AE$3="Attendance",
INDEX('Attendance Dump'!$E$2:$AI$400,
MATCH($A122,'Attendance Dump'!$B$2:$B$400,0),
MATCH(AE$2,'Attendance Dump'!$E$1:$AI$1,0)
),
INDEX('Active Hour''s Dump'!$D$3:$AH$337,
MATCH($C122,'Active Hour''s Dump'!$A$3:$A$337,0),
MATCH(AE$2,'Active Hour''s Dump'!$D$2:$AH$2,0)
))),"")</f>
        <v>12.9166666666667</v>
      </c>
      <c r="AF122" s="13">
        <f>_xlfn.IFNA(IF(AF$3="Productivity",
INDEX('Productivity Dump'!$E$4:$AJ$500,
MATCH($A122,'Productivity Dump'!$A$4:$A$500,0),
MATCH(AF$2,'Productivity Dump'!$E$3:$AJ$3,0)
),
IF(AF$3="Attendance",
INDEX('Attendance Dump'!$E$2:$AI$400,
MATCH($A122,'Attendance Dump'!$B$2:$B$400,0),
MATCH(AF$2,'Attendance Dump'!$E$1:$AI$1,0)
),
INDEX('Active Hour''s Dump'!$D$3:$AH$337,
MATCH($C122,'Active Hour''s Dump'!$A$3:$A$337,0),
MATCH(AF$2,'Active Hour''s Dump'!$D$2:$AH$2,0)
))),"")</f>
        <v>923.04500000000007</v>
      </c>
      <c r="AG122" s="13" t="str">
        <f>_xlfn.IFNA(IF(AG$3="Productivity",
INDEX('Productivity Dump'!$E$4:$AJ$500,
MATCH($A122,'Productivity Dump'!$A$4:$A$500,0),
MATCH(AG$2,'Productivity Dump'!$E$3:$AJ$3,0)
),
IF(AG$3="Attendance",
INDEX('Attendance Dump'!$E$2:$AI$400,
MATCH($A122,'Attendance Dump'!$B$2:$B$400,0),
MATCH(AG$2,'Attendance Dump'!$E$1:$AI$1,0)
),
INDEX('Active Hour''s Dump'!$D$3:$AH$337,
MATCH($C122,'Active Hour''s Dump'!$A$3:$A$337,0),
MATCH(AG$2,'Active Hour''s Dump'!$D$2:$AH$2,0)
))),"")</f>
        <v>P</v>
      </c>
      <c r="AH122" s="54">
        <f>_xlfn.IFNA(IF(AH$3="Productivity",
INDEX('Productivity Dump'!$E$4:$AJ$500,
MATCH($A122,'Productivity Dump'!$A$4:$A$500,0),
MATCH(AH$2,'Productivity Dump'!$E$3:$AJ$3,0)
),
IF(AH$3="Attendance",
INDEX('Attendance Dump'!$E$2:$AI$400,
MATCH($A122,'Attendance Dump'!$B$2:$B$400,0),
MATCH(AH$2,'Attendance Dump'!$E$1:$AI$1,0)
),
INDEX('Active Hour''s Dump'!$D$3:$AH$337,
MATCH($C122,'Active Hour''s Dump'!$A$3:$A$337,0),
MATCH(AH$2,'Active Hour''s Dump'!$D$2:$AH$2,0)
))),"")</f>
        <v>11.4166666666667</v>
      </c>
      <c r="AI122" s="13">
        <f>_xlfn.IFNA(IF(AI$3="Productivity",
INDEX('Productivity Dump'!$E$4:$AJ$500,
MATCH($A122,'Productivity Dump'!$A$4:$A$500,0),
MATCH(AI$2,'Productivity Dump'!$E$3:$AJ$3,0)
),
IF(AI$3="Attendance",
INDEX('Attendance Dump'!$E$2:$AI$400,
MATCH($A122,'Attendance Dump'!$B$2:$B$400,0),
MATCH(AI$2,'Attendance Dump'!$E$1:$AI$1,0)
),
INDEX('Active Hour''s Dump'!$D$3:$AH$337,
MATCH($C122,'Active Hour''s Dump'!$A$3:$A$337,0),
MATCH(AI$2,'Active Hour''s Dump'!$D$2:$AH$2,0)
))),"")</f>
        <v>810.78200000000015</v>
      </c>
      <c r="AJ122" s="13" t="str">
        <f>_xlfn.IFNA(IF(AJ$3="Productivity",
INDEX('Productivity Dump'!$E$4:$AJ$500,
MATCH($A122,'Productivity Dump'!$A$4:$A$500,0),
MATCH(AJ$2,'Productivity Dump'!$E$3:$AJ$3,0)
),
IF(AJ$3="Attendance",
INDEX('Attendance Dump'!$E$2:$AI$400,
MATCH($A122,'Attendance Dump'!$B$2:$B$400,0),
MATCH(AJ$2,'Attendance Dump'!$E$1:$AI$1,0)
),
INDEX('Active Hour''s Dump'!$D$3:$AH$337,
MATCH($C122,'Active Hour''s Dump'!$A$3:$A$337,0),
MATCH(AJ$2,'Active Hour''s Dump'!$D$2:$AH$2,0)
))),"")</f>
        <v>P</v>
      </c>
      <c r="AK122" s="54">
        <f>_xlfn.IFNA(IF(AK$3="Productivity",
INDEX('Productivity Dump'!$E$4:$AJ$500,
MATCH($A122,'Productivity Dump'!$A$4:$A$500,0),
MATCH(AK$2,'Productivity Dump'!$E$3:$AJ$3,0)
),
IF(AK$3="Attendance",
INDEX('Attendance Dump'!$E$2:$AI$400,
MATCH($A122,'Attendance Dump'!$B$2:$B$400,0),
MATCH(AK$2,'Attendance Dump'!$E$1:$AI$1,0)
),
INDEX('Active Hour''s Dump'!$D$3:$AH$337,
MATCH($C122,'Active Hour''s Dump'!$A$3:$A$337,0),
MATCH(AK$2,'Active Hour''s Dump'!$D$2:$AH$2,0)
))),"")</f>
        <v>10.25</v>
      </c>
      <c r="AL122" s="13">
        <f>_xlfn.IFNA(IF(AL$3="Productivity",
INDEX('Productivity Dump'!$E$4:$AJ$500,
MATCH($A122,'Productivity Dump'!$A$4:$A$500,0),
MATCH(AL$2,'Productivity Dump'!$E$3:$AJ$3,0)
),
IF(AL$3="Attendance",
INDEX('Attendance Dump'!$E$2:$AI$400,
MATCH($A122,'Attendance Dump'!$B$2:$B$400,0),
MATCH(AL$2,'Attendance Dump'!$E$1:$AI$1,0)
),
INDEX('Active Hour''s Dump'!$D$3:$AH$337,
MATCH($C122,'Active Hour''s Dump'!$A$3:$A$337,0),
MATCH(AL$2,'Active Hour''s Dump'!$D$2:$AH$2,0)
))),"")</f>
        <v>0</v>
      </c>
      <c r="AM122" s="13" t="str">
        <f>_xlfn.IFNA(IF(AM$3="Productivity",
INDEX('Productivity Dump'!$E$4:$AJ$500,
MATCH($A122,'Productivity Dump'!$A$4:$A$500,0),
MATCH(AM$2,'Productivity Dump'!$E$3:$AJ$3,0)
),
IF(AM$3="Attendance",
INDEX('Attendance Dump'!$E$2:$AI$400,
MATCH($A122,'Attendance Dump'!$B$2:$B$400,0),
MATCH(AM$2,'Attendance Dump'!$E$1:$AI$1,0)
),
INDEX('Active Hour''s Dump'!$D$3:$AH$337,
MATCH($C122,'Active Hour''s Dump'!$A$3:$A$337,0),
MATCH(AM$2,'Active Hour''s Dump'!$D$2:$AH$2,0)
))),"")</f>
        <v>WO</v>
      </c>
      <c r="AN122" s="54">
        <f>_xlfn.IFNA(IF(AN$3="Productivity",
INDEX('Productivity Dump'!$E$4:$AJ$500,
MATCH($A122,'Productivity Dump'!$A$4:$A$500,0),
MATCH(AN$2,'Productivity Dump'!$E$3:$AJ$3,0)
),
IF(AN$3="Attendance",
INDEX('Attendance Dump'!$E$2:$AI$400,
MATCH($A122,'Attendance Dump'!$B$2:$B$400,0),
MATCH(AN$2,'Attendance Dump'!$E$1:$AI$1,0)
),
INDEX('Active Hour''s Dump'!$D$3:$AH$337,
MATCH($C122,'Active Hour''s Dump'!$A$3:$A$337,0),
MATCH(AN$2,'Active Hour''s Dump'!$D$2:$AH$2,0)
))),"")</f>
        <v>0</v>
      </c>
      <c r="AO122" s="13">
        <f>_xlfn.IFNA(IF(AO$3="Productivity",
INDEX('Productivity Dump'!$E$4:$AJ$500,
MATCH($A122,'Productivity Dump'!$A$4:$A$500,0),
MATCH(AO$2,'Productivity Dump'!$E$3:$AJ$3,0)
),
IF(AO$3="Attendance",
INDEX('Attendance Dump'!$E$2:$AI$400,
MATCH($A122,'Attendance Dump'!$B$2:$B$400,0),
MATCH(AO$2,'Attendance Dump'!$E$1:$AI$1,0)
),
INDEX('Active Hour''s Dump'!$D$3:$AH$337,
MATCH($C122,'Active Hour''s Dump'!$A$3:$A$337,0),
MATCH(AO$2,'Active Hour''s Dump'!$D$2:$AH$2,0)
))),"")</f>
        <v>617.15000000000009</v>
      </c>
      <c r="AP122" s="13" t="str">
        <f>_xlfn.IFNA(IF(AP$3="Productivity",
INDEX('Productivity Dump'!$E$4:$AJ$500,
MATCH($A122,'Productivity Dump'!$A$4:$A$500,0),
MATCH(AP$2,'Productivity Dump'!$E$3:$AJ$3,0)
),
IF(AP$3="Attendance",
INDEX('Attendance Dump'!$E$2:$AI$400,
MATCH($A122,'Attendance Dump'!$B$2:$B$400,0),
MATCH(AP$2,'Attendance Dump'!$E$1:$AI$1,0)
),
INDEX('Active Hour''s Dump'!$D$3:$AH$337,
MATCH($C122,'Active Hour''s Dump'!$A$3:$A$337,0),
MATCH(AP$2,'Active Hour''s Dump'!$D$2:$AH$2,0)
))),"")</f>
        <v>P</v>
      </c>
      <c r="AQ122" s="54">
        <f>_xlfn.IFNA(IF(AQ$3="Productivity",
INDEX('Productivity Dump'!$E$4:$AJ$500,
MATCH($A122,'Productivity Dump'!$A$4:$A$500,0),
MATCH(AQ$2,'Productivity Dump'!$E$3:$AJ$3,0)
),
IF(AQ$3="Attendance",
INDEX('Attendance Dump'!$E$2:$AI$400,
MATCH($A122,'Attendance Dump'!$B$2:$B$400,0),
MATCH(AQ$2,'Attendance Dump'!$E$1:$AI$1,0)
),
INDEX('Active Hour''s Dump'!$D$3:$AH$337,
MATCH($C122,'Active Hour''s Dump'!$A$3:$A$337,0),
MATCH(AQ$2,'Active Hour''s Dump'!$D$2:$AH$2,0)
))),"")</f>
        <v>8.4166666666666696</v>
      </c>
      <c r="AR122" s="13">
        <f>_xlfn.IFNA(IF(AR$3="Productivity",
INDEX('Productivity Dump'!$E$4:$AJ$500,
MATCH($A122,'Productivity Dump'!$A$4:$A$500,0),
MATCH(AR$2,'Productivity Dump'!$E$3:$AJ$3,0)
),
IF(AR$3="Attendance",
INDEX('Attendance Dump'!$E$2:$AI$400,
MATCH($A122,'Attendance Dump'!$B$2:$B$400,0),
MATCH(AR$2,'Attendance Dump'!$E$1:$AI$1,0)
),
INDEX('Active Hour''s Dump'!$D$3:$AH$337,
MATCH($C122,'Active Hour''s Dump'!$A$3:$A$337,0),
MATCH(AR$2,'Active Hour''s Dump'!$D$2:$AH$2,0)
))),"")</f>
        <v>909.64400000000001</v>
      </c>
      <c r="AS122" s="13" t="str">
        <f>_xlfn.IFNA(IF(AS$3="Productivity",
INDEX('Productivity Dump'!$E$4:$AJ$500,
MATCH($A122,'Productivity Dump'!$A$4:$A$500,0),
MATCH(AS$2,'Productivity Dump'!$E$3:$AJ$3,0)
),
IF(AS$3="Attendance",
INDEX('Attendance Dump'!$E$2:$AI$400,
MATCH($A122,'Attendance Dump'!$B$2:$B$400,0),
MATCH(AS$2,'Attendance Dump'!$E$1:$AI$1,0)
),
INDEX('Active Hour''s Dump'!$D$3:$AH$337,
MATCH($C122,'Active Hour''s Dump'!$A$3:$A$337,0),
MATCH(AS$2,'Active Hour''s Dump'!$D$2:$AH$2,0)
))),"")</f>
        <v>P</v>
      </c>
      <c r="AT122" s="54">
        <f>_xlfn.IFNA(IF(AT$3="Productivity",
INDEX('Productivity Dump'!$E$4:$AJ$500,
MATCH($A122,'Productivity Dump'!$A$4:$A$500,0),
MATCH(AT$2,'Productivity Dump'!$E$3:$AJ$3,0)
),
IF(AT$3="Attendance",
INDEX('Attendance Dump'!$E$2:$AI$400,
MATCH($A122,'Attendance Dump'!$B$2:$B$400,0),
MATCH(AT$2,'Attendance Dump'!$E$1:$AI$1,0)
),
INDEX('Active Hour''s Dump'!$D$3:$AH$337,
MATCH($C122,'Active Hour''s Dump'!$A$3:$A$337,0),
MATCH(AT$2,'Active Hour''s Dump'!$D$2:$AH$2,0)
))),"")</f>
        <v>12.0833333333333</v>
      </c>
      <c r="AU122" s="13">
        <f>_xlfn.IFNA(IF(AU$3="Productivity",
INDEX('Productivity Dump'!$E$4:$AJ$500,
MATCH($A122,'Productivity Dump'!$A$4:$A$500,0),
MATCH(AU$2,'Productivity Dump'!$E$3:$AJ$3,0)
),
IF(AU$3="Attendance",
INDEX('Attendance Dump'!$E$2:$AI$400,
MATCH($A122,'Attendance Dump'!$B$2:$B$400,0),
MATCH(AU$2,'Attendance Dump'!$E$1:$AI$1,0)
),
INDEX('Active Hour''s Dump'!$D$3:$AH$337,
MATCH($C122,'Active Hour''s Dump'!$A$3:$A$337,0),
MATCH(AU$2,'Active Hour''s Dump'!$D$2:$AH$2,0)
))),"")</f>
        <v>0</v>
      </c>
      <c r="AV122" s="13" t="str">
        <f>_xlfn.IFNA(IF(AV$3="Productivity",
INDEX('Productivity Dump'!$E$4:$AJ$500,
MATCH($A122,'Productivity Dump'!$A$4:$A$500,0),
MATCH(AV$2,'Productivity Dump'!$E$3:$AJ$3,0)
),
IF(AV$3="Attendance",
INDEX('Attendance Dump'!$E$2:$AI$400,
MATCH($A122,'Attendance Dump'!$B$2:$B$400,0),
MATCH(AV$2,'Attendance Dump'!$E$1:$AI$1,0)
),
INDEX('Active Hour''s Dump'!$D$3:$AH$337,
MATCH($C122,'Active Hour''s Dump'!$A$3:$A$337,0),
MATCH(AV$2,'Active Hour''s Dump'!$D$2:$AH$2,0)
))),"")</f>
        <v>PL</v>
      </c>
      <c r="AW122" s="54">
        <f>_xlfn.IFNA(IF(AW$3="Productivity",
INDEX('Productivity Dump'!$E$4:$AJ$500,
MATCH($A122,'Productivity Dump'!$A$4:$A$500,0),
MATCH(AW$2,'Productivity Dump'!$E$3:$AJ$3,0)
),
IF(AW$3="Attendance",
INDEX('Attendance Dump'!$E$2:$AI$400,
MATCH($A122,'Attendance Dump'!$B$2:$B$400,0),
MATCH(AW$2,'Attendance Dump'!$E$1:$AI$1,0)
),
INDEX('Active Hour''s Dump'!$D$3:$AH$337,
MATCH($C122,'Active Hour''s Dump'!$A$3:$A$337,0),
MATCH(AW$2,'Active Hour''s Dump'!$D$2:$AH$2,0)
))),"")</f>
        <v>0</v>
      </c>
      <c r="AX122" s="13">
        <f>_xlfn.IFNA(IF(AX$3="Productivity",
INDEX('Productivity Dump'!$E$4:$AJ$500,
MATCH($A122,'Productivity Dump'!$A$4:$A$500,0),
MATCH(AX$2,'Productivity Dump'!$E$3:$AJ$3,0)
),
IF(AX$3="Attendance",
INDEX('Attendance Dump'!$E$2:$AI$400,
MATCH($A122,'Attendance Dump'!$B$2:$B$400,0),
MATCH(AX$2,'Attendance Dump'!$E$1:$AI$1,0)
),
INDEX('Active Hour''s Dump'!$D$3:$AH$337,
MATCH($C122,'Active Hour''s Dump'!$A$3:$A$337,0),
MATCH(AX$2,'Active Hour''s Dump'!$D$2:$AH$2,0)
))),"")</f>
        <v>0</v>
      </c>
      <c r="AY122" s="13" t="str">
        <f>_xlfn.IFNA(IF(AY$3="Productivity",
INDEX('Productivity Dump'!$E$4:$AJ$500,
MATCH($A122,'Productivity Dump'!$A$4:$A$500,0),
MATCH(AY$2,'Productivity Dump'!$E$3:$AJ$3,0)
),
IF(AY$3="Attendance",
INDEX('Attendance Dump'!$E$2:$AI$400,
MATCH($A122,'Attendance Dump'!$B$2:$B$400,0),
MATCH(AY$2,'Attendance Dump'!$E$1:$AI$1,0)
),
INDEX('Active Hour''s Dump'!$D$3:$AH$337,
MATCH($C122,'Active Hour''s Dump'!$A$3:$A$337,0),
MATCH(AY$2,'Active Hour''s Dump'!$D$2:$AH$2,0)
))),"")</f>
        <v>PL</v>
      </c>
      <c r="AZ122" s="54">
        <f>_xlfn.IFNA(IF(AZ$3="Productivity",
INDEX('Productivity Dump'!$E$4:$AJ$500,
MATCH($A122,'Productivity Dump'!$A$4:$A$500,0),
MATCH(AZ$2,'Productivity Dump'!$E$3:$AJ$3,0)
),
IF(AZ$3="Attendance",
INDEX('Attendance Dump'!$E$2:$AI$400,
MATCH($A122,'Attendance Dump'!$B$2:$B$400,0),
MATCH(AZ$2,'Attendance Dump'!$E$1:$AI$1,0)
),
INDEX('Active Hour''s Dump'!$D$3:$AH$337,
MATCH($C122,'Active Hour''s Dump'!$A$3:$A$337,0),
MATCH(AZ$2,'Active Hour''s Dump'!$D$2:$AH$2,0)
))),"")</f>
        <v>0</v>
      </c>
      <c r="BA122" s="13">
        <f>_xlfn.IFNA(IF(BA$3="Productivity",
INDEX('Productivity Dump'!$E$4:$AJ$500,
MATCH($A122,'Productivity Dump'!$A$4:$A$500,0),
MATCH(BA$2,'Productivity Dump'!$E$3:$AJ$3,0)
),
IF(BA$3="Attendance",
INDEX('Attendance Dump'!$E$2:$AI$400,
MATCH($A122,'Attendance Dump'!$B$2:$B$400,0),
MATCH(BA$2,'Attendance Dump'!$E$1:$AI$1,0)
),
INDEX('Active Hour''s Dump'!$D$3:$AH$337,
MATCH($C122,'Active Hour''s Dump'!$A$3:$A$337,0),
MATCH(BA$2,'Active Hour''s Dump'!$D$2:$AH$2,0)
))),"")</f>
        <v>929.90100000000007</v>
      </c>
      <c r="BB122" s="13" t="str">
        <f>_xlfn.IFNA(IF(BB$3="Productivity",
INDEX('Productivity Dump'!$E$4:$AJ$500,
MATCH($A122,'Productivity Dump'!$A$4:$A$500,0),
MATCH(BB$2,'Productivity Dump'!$E$3:$AJ$3,0)
),
IF(BB$3="Attendance",
INDEX('Attendance Dump'!$E$2:$AI$400,
MATCH($A122,'Attendance Dump'!$B$2:$B$400,0),
MATCH(BB$2,'Attendance Dump'!$E$1:$AI$1,0)
),
INDEX('Active Hour''s Dump'!$D$3:$AH$337,
MATCH($C122,'Active Hour''s Dump'!$A$3:$A$337,0),
MATCH(BB$2,'Active Hour''s Dump'!$D$2:$AH$2,0)
))),"")</f>
        <v>P</v>
      </c>
      <c r="BC122" s="54">
        <f>_xlfn.IFNA(IF(BC$3="Productivity",
INDEX('Productivity Dump'!$E$4:$AJ$500,
MATCH($A122,'Productivity Dump'!$A$4:$A$500,0),
MATCH(BC$2,'Productivity Dump'!$E$3:$AJ$3,0)
),
IF(BC$3="Attendance",
INDEX('Attendance Dump'!$E$2:$AI$400,
MATCH($A122,'Attendance Dump'!$B$2:$B$400,0),
MATCH(BC$2,'Attendance Dump'!$E$1:$AI$1,0)
),
INDEX('Active Hour''s Dump'!$D$3:$AH$337,
MATCH($C122,'Active Hour''s Dump'!$A$3:$A$337,0),
MATCH(BC$2,'Active Hour''s Dump'!$D$2:$AH$2,0)
))),"")</f>
        <v>13.1666666666667</v>
      </c>
      <c r="BD122" s="13">
        <f>_xlfn.IFNA(IF(BD$3="Productivity",
INDEX('Productivity Dump'!$E$4:$AJ$500,
MATCH($A122,'Productivity Dump'!$A$4:$A$500,0),
MATCH(BD$2,'Productivity Dump'!$E$3:$AJ$3,0)
),
IF(BD$3="Attendance",
INDEX('Attendance Dump'!$E$2:$AI$400,
MATCH($A122,'Attendance Dump'!$B$2:$B$400,0),
MATCH(BD$2,'Attendance Dump'!$E$1:$AI$1,0)
),
INDEX('Active Hour''s Dump'!$D$3:$AH$337,
MATCH($C122,'Active Hour''s Dump'!$A$3:$A$337,0),
MATCH(BD$2,'Active Hour''s Dump'!$D$2:$AH$2,0)
))),"")</f>
        <v>611.49299999999994</v>
      </c>
      <c r="BE122" s="13" t="str">
        <f>_xlfn.IFNA(IF(BE$3="Productivity",
INDEX('Productivity Dump'!$E$4:$AJ$500,
MATCH($A122,'Productivity Dump'!$A$4:$A$500,0),
MATCH(BE$2,'Productivity Dump'!$E$3:$AJ$3,0)
),
IF(BE$3="Attendance",
INDEX('Attendance Dump'!$E$2:$AI$400,
MATCH($A122,'Attendance Dump'!$B$2:$B$400,0),
MATCH(BE$2,'Attendance Dump'!$E$1:$AI$1,0)
),
INDEX('Active Hour''s Dump'!$D$3:$AH$337,
MATCH($C122,'Active Hour''s Dump'!$A$3:$A$337,0),
MATCH(BE$2,'Active Hour''s Dump'!$D$2:$AH$2,0)
))),"")</f>
        <v>P</v>
      </c>
      <c r="BF122" s="54">
        <f>_xlfn.IFNA(IF(BF$3="Productivity",
INDEX('Productivity Dump'!$E$4:$AJ$500,
MATCH($A122,'Productivity Dump'!$A$4:$A$500,0),
MATCH(BF$2,'Productivity Dump'!$E$3:$AJ$3,0)
),
IF(BF$3="Attendance",
INDEX('Attendance Dump'!$E$2:$AI$400,
MATCH($A122,'Attendance Dump'!$B$2:$B$400,0),
MATCH(BF$2,'Attendance Dump'!$E$1:$AI$1,0)
),
INDEX('Active Hour''s Dump'!$D$3:$AH$337,
MATCH($C122,'Active Hour''s Dump'!$A$3:$A$337,0),
MATCH(BF$2,'Active Hour''s Dump'!$D$2:$AH$2,0)
))),"")</f>
        <v>10</v>
      </c>
      <c r="BG122" s="13">
        <f>_xlfn.IFNA(IF(BG$3="Productivity",
INDEX('Productivity Dump'!$E$4:$AJ$500,
MATCH($A122,'Productivity Dump'!$A$4:$A$500,0),
MATCH(BG$2,'Productivity Dump'!$E$3:$AJ$3,0)
),
IF(BG$3="Attendance",
INDEX('Attendance Dump'!$E$2:$AI$400,
MATCH($A122,'Attendance Dump'!$B$2:$B$400,0),
MATCH(BG$2,'Attendance Dump'!$E$1:$AI$1,0)
),
INDEX('Active Hour''s Dump'!$D$3:$AH$337,
MATCH($C122,'Active Hour''s Dump'!$A$3:$A$337,0),
MATCH(BG$2,'Active Hour''s Dump'!$D$2:$AH$2,0)
))),"")</f>
        <v>0</v>
      </c>
      <c r="BH122" s="13" t="str">
        <f>_xlfn.IFNA(IF(BH$3="Productivity",
INDEX('Productivity Dump'!$E$4:$AJ$500,
MATCH($A122,'Productivity Dump'!$A$4:$A$500,0),
MATCH(BH$2,'Productivity Dump'!$E$3:$AJ$3,0)
),
IF(BH$3="Attendance",
INDEX('Attendance Dump'!$E$2:$AI$400,
MATCH($A122,'Attendance Dump'!$B$2:$B$400,0),
MATCH(BH$2,'Attendance Dump'!$E$1:$AI$1,0)
),
INDEX('Active Hour''s Dump'!$D$3:$AH$337,
MATCH($C122,'Active Hour''s Dump'!$A$3:$A$337,0),
MATCH(BH$2,'Active Hour''s Dump'!$D$2:$AH$2,0)
))),"")</f>
        <v>WO</v>
      </c>
      <c r="BI122" s="54">
        <f>_xlfn.IFNA(IF(BI$3="Productivity",
INDEX('Productivity Dump'!$E$4:$AJ$500,
MATCH($A122,'Productivity Dump'!$A$4:$A$500,0),
MATCH(BI$2,'Productivity Dump'!$E$3:$AJ$3,0)
),
IF(BI$3="Attendance",
INDEX('Attendance Dump'!$E$2:$AI$400,
MATCH($A122,'Attendance Dump'!$B$2:$B$400,0),
MATCH(BI$2,'Attendance Dump'!$E$1:$AI$1,0)
),
INDEX('Active Hour''s Dump'!$D$3:$AH$337,
MATCH($C122,'Active Hour''s Dump'!$A$3:$A$337,0),
MATCH(BI$2,'Active Hour''s Dump'!$D$2:$AH$2,0)
))),"")</f>
        <v>0</v>
      </c>
      <c r="BJ122" s="13">
        <f>_xlfn.IFNA(IF(BJ$3="Productivity",
INDEX('Productivity Dump'!$E$4:$AJ$500,
MATCH($A122,'Productivity Dump'!$A$4:$A$500,0),
MATCH(BJ$2,'Productivity Dump'!$E$3:$AJ$3,0)
),
IF(BJ$3="Attendance",
INDEX('Attendance Dump'!$E$2:$AI$400,
MATCH($A122,'Attendance Dump'!$B$2:$B$400,0),
MATCH(BJ$2,'Attendance Dump'!$E$1:$AI$1,0)
),
INDEX('Active Hour''s Dump'!$D$3:$AH$337,
MATCH($C122,'Active Hour''s Dump'!$A$3:$A$337,0),
MATCH(BJ$2,'Active Hour''s Dump'!$D$2:$AH$2,0)
))),"")</f>
        <v>0</v>
      </c>
      <c r="BK122" s="13" t="str">
        <f>_xlfn.IFNA(IF(BK$3="Productivity",
INDEX('Productivity Dump'!$E$4:$AJ$500,
MATCH($A122,'Productivity Dump'!$A$4:$A$500,0),
MATCH(BK$2,'Productivity Dump'!$E$3:$AJ$3,0)
),
IF(BK$3="Attendance",
INDEX('Attendance Dump'!$E$2:$AI$400,
MATCH($A122,'Attendance Dump'!$B$2:$B$400,0),
MATCH(BK$2,'Attendance Dump'!$E$1:$AI$1,0)
),
INDEX('Active Hour''s Dump'!$D$3:$AH$337,
MATCH($C122,'Active Hour''s Dump'!$A$3:$A$337,0),
MATCH(BK$2,'Active Hour''s Dump'!$D$2:$AH$2,0)
))),"")</f>
        <v>PL</v>
      </c>
      <c r="BL122" s="54">
        <f>_xlfn.IFNA(IF(BL$3="Productivity",
INDEX('Productivity Dump'!$E$4:$AJ$500,
MATCH($A122,'Productivity Dump'!$A$4:$A$500,0),
MATCH(BL$2,'Productivity Dump'!$E$3:$AJ$3,0)
),
IF(BL$3="Attendance",
INDEX('Attendance Dump'!$E$2:$AI$400,
MATCH($A122,'Attendance Dump'!$B$2:$B$400,0),
MATCH(BL$2,'Attendance Dump'!$E$1:$AI$1,0)
),
INDEX('Active Hour''s Dump'!$D$3:$AH$337,
MATCH($C122,'Active Hour''s Dump'!$A$3:$A$337,0),
MATCH(BL$2,'Active Hour''s Dump'!$D$2:$AH$2,0)
))),"")</f>
        <v>0</v>
      </c>
      <c r="BM122" s="13">
        <f>_xlfn.IFNA(IF(BM$3="Productivity",
INDEX('Productivity Dump'!$E$4:$AJ$500,
MATCH($A122,'Productivity Dump'!$A$4:$A$500,0),
MATCH(BM$2,'Productivity Dump'!$E$3:$AJ$3,0)
),
IF(BM$3="Attendance",
INDEX('Attendance Dump'!$E$2:$AI$400,
MATCH($A122,'Attendance Dump'!$B$2:$B$400,0),
MATCH(BM$2,'Attendance Dump'!$E$1:$AI$1,0)
),
INDEX('Active Hour''s Dump'!$D$3:$AH$337,
MATCH($C122,'Active Hour''s Dump'!$A$3:$A$337,0),
MATCH(BM$2,'Active Hour''s Dump'!$D$2:$AH$2,0)
))),"")</f>
        <v>908.24099999999999</v>
      </c>
      <c r="BN122" s="13" t="str">
        <f>_xlfn.IFNA(IF(BN$3="Productivity",
INDEX('Productivity Dump'!$E$4:$AJ$500,
MATCH($A122,'Productivity Dump'!$A$4:$A$500,0),
MATCH(BN$2,'Productivity Dump'!$E$3:$AJ$3,0)
),
IF(BN$3="Attendance",
INDEX('Attendance Dump'!$E$2:$AI$400,
MATCH($A122,'Attendance Dump'!$B$2:$B$400,0),
MATCH(BN$2,'Attendance Dump'!$E$1:$AI$1,0)
),
INDEX('Active Hour''s Dump'!$D$3:$AH$337,
MATCH($C122,'Active Hour''s Dump'!$A$3:$A$337,0),
MATCH(BN$2,'Active Hour''s Dump'!$D$2:$AH$2,0)
))),"")</f>
        <v>P</v>
      </c>
      <c r="BO122" s="54">
        <f>_xlfn.IFNA(IF(BO$3="Productivity",
INDEX('Productivity Dump'!$E$4:$AJ$500,
MATCH($A122,'Productivity Dump'!$A$4:$A$500,0),
MATCH(BO$2,'Productivity Dump'!$E$3:$AJ$3,0)
),
IF(BO$3="Attendance",
INDEX('Attendance Dump'!$E$2:$AI$400,
MATCH($A122,'Attendance Dump'!$B$2:$B$400,0),
MATCH(BO$2,'Attendance Dump'!$E$1:$AI$1,0)
),
INDEX('Active Hour''s Dump'!$D$3:$AH$337,
MATCH($C122,'Active Hour''s Dump'!$A$3:$A$337,0),
MATCH(BO$2,'Active Hour''s Dump'!$D$2:$AH$2,0)
))),"")</f>
        <v>11.1666666666667</v>
      </c>
      <c r="BP122" s="13">
        <f>_xlfn.IFNA(IF(BP$3="Productivity",
INDEX('Productivity Dump'!$E$4:$AJ$500,
MATCH($A122,'Productivity Dump'!$A$4:$A$500,0),
MATCH(BP$2,'Productivity Dump'!$E$3:$AJ$3,0)
),
IF(BP$3="Attendance",
INDEX('Attendance Dump'!$E$2:$AI$400,
MATCH($A122,'Attendance Dump'!$B$2:$B$400,0),
MATCH(BP$2,'Attendance Dump'!$E$1:$AI$1,0)
),
INDEX('Active Hour''s Dump'!$D$3:$AH$337,
MATCH($C122,'Active Hour''s Dump'!$A$3:$A$337,0),
MATCH(BP$2,'Active Hour''s Dump'!$D$2:$AH$2,0)
))),"")</f>
        <v>914.51900000000001</v>
      </c>
      <c r="BQ122" s="13" t="str">
        <f>_xlfn.IFNA(IF(BQ$3="Productivity",
INDEX('Productivity Dump'!$E$4:$AJ$500,
MATCH($A122,'Productivity Dump'!$A$4:$A$500,0),
MATCH(BQ$2,'Productivity Dump'!$E$3:$AJ$3,0)
),
IF(BQ$3="Attendance",
INDEX('Attendance Dump'!$E$2:$AI$400,
MATCH($A122,'Attendance Dump'!$B$2:$B$400,0),
MATCH(BQ$2,'Attendance Dump'!$E$1:$AI$1,0)
),
INDEX('Active Hour''s Dump'!$D$3:$AH$337,
MATCH($C122,'Active Hour''s Dump'!$A$3:$A$337,0),
MATCH(BQ$2,'Active Hour''s Dump'!$D$2:$AH$2,0)
))),"")</f>
        <v>P</v>
      </c>
      <c r="BR122" s="54">
        <f>_xlfn.IFNA(IF(BR$3="Productivity",
INDEX('Productivity Dump'!$E$4:$AJ$500,
MATCH($A122,'Productivity Dump'!$A$4:$A$500,0),
MATCH(BR$2,'Productivity Dump'!$E$3:$AJ$3,0)
),
IF(BR$3="Attendance",
INDEX('Attendance Dump'!$E$2:$AI$400,
MATCH($A122,'Attendance Dump'!$B$2:$B$400,0),
MATCH(BR$2,'Attendance Dump'!$E$1:$AI$1,0)
),
INDEX('Active Hour''s Dump'!$D$3:$AH$337,
MATCH($C122,'Active Hour''s Dump'!$A$3:$A$337,0),
MATCH(BR$2,'Active Hour''s Dump'!$D$2:$AH$2,0)
))),"")</f>
        <v>11.6666666666667</v>
      </c>
      <c r="BS122" s="13">
        <f>_xlfn.IFNA(IF(BS$3="Productivity",
INDEX('Productivity Dump'!$E$4:$AJ$500,
MATCH($A122,'Productivity Dump'!$A$4:$A$500,0),
MATCH(BS$2,'Productivity Dump'!$E$3:$AJ$3,0)
),
IF(BS$3="Attendance",
INDEX('Attendance Dump'!$E$2:$AI$400,
MATCH($A122,'Attendance Dump'!$B$2:$B$400,0),
MATCH(BS$2,'Attendance Dump'!$E$1:$AI$1,0)
),
INDEX('Active Hour''s Dump'!$D$3:$AH$337,
MATCH($C122,'Active Hour''s Dump'!$A$3:$A$337,0),
MATCH(BS$2,'Active Hour''s Dump'!$D$2:$AH$2,0)
))),"")</f>
        <v>904.56299999999999</v>
      </c>
      <c r="BT122" s="13" t="str">
        <f>_xlfn.IFNA(IF(BT$3="Productivity",
INDEX('Productivity Dump'!$E$4:$AJ$500,
MATCH($A122,'Productivity Dump'!$A$4:$A$500,0),
MATCH(BT$2,'Productivity Dump'!$E$3:$AJ$3,0)
),
IF(BT$3="Attendance",
INDEX('Attendance Dump'!$E$2:$AI$400,
MATCH($A122,'Attendance Dump'!$B$2:$B$400,0),
MATCH(BT$2,'Attendance Dump'!$E$1:$AI$1,0)
),
INDEX('Active Hour''s Dump'!$D$3:$AH$337,
MATCH($C122,'Active Hour''s Dump'!$A$3:$A$337,0),
MATCH(BT$2,'Active Hour''s Dump'!$D$2:$AH$2,0)
))),"")</f>
        <v>H(P)</v>
      </c>
      <c r="BU122" s="54">
        <f>_xlfn.IFNA(IF(BU$3="Productivity",
INDEX('Productivity Dump'!$E$4:$AJ$500,
MATCH($A122,'Productivity Dump'!$A$4:$A$500,0),
MATCH(BU$2,'Productivity Dump'!$E$3:$AJ$3,0)
),
IF(BU$3="Attendance",
INDEX('Attendance Dump'!$E$2:$AI$400,
MATCH($A122,'Attendance Dump'!$B$2:$B$400,0),
MATCH(BU$2,'Attendance Dump'!$E$1:$AI$1,0)
),
INDEX('Active Hour''s Dump'!$D$3:$AH$337,
MATCH($C122,'Active Hour''s Dump'!$A$3:$A$337,0),
MATCH(BU$2,'Active Hour''s Dump'!$D$2:$AH$2,0)
))),"")</f>
        <v>11.8333333333333</v>
      </c>
      <c r="BV122" s="13">
        <f>_xlfn.IFNA(IF(BV$3="Productivity",
INDEX('Productivity Dump'!$E$4:$AJ$500,
MATCH($A122,'Productivity Dump'!$A$4:$A$500,0),
MATCH(BV$2,'Productivity Dump'!$E$3:$AJ$3,0)
),
IF(BV$3="Attendance",
INDEX('Attendance Dump'!$E$2:$AI$400,
MATCH($A122,'Attendance Dump'!$B$2:$B$400,0),
MATCH(BV$2,'Attendance Dump'!$E$1:$AI$1,0)
),
INDEX('Active Hour''s Dump'!$D$3:$AH$337,
MATCH($C122,'Active Hour''s Dump'!$A$3:$A$337,0),
MATCH(BV$2,'Active Hour''s Dump'!$D$2:$AH$2,0)
))),"")</f>
        <v>830.3359999999999</v>
      </c>
      <c r="BW122" s="13" t="str">
        <f>_xlfn.IFNA(IF(BW$3="Productivity",
INDEX('Productivity Dump'!$E$4:$AJ$500,
MATCH($A122,'Productivity Dump'!$A$4:$A$500,0),
MATCH(BW$2,'Productivity Dump'!$E$3:$AJ$3,0)
),
IF(BW$3="Attendance",
INDEX('Attendance Dump'!$E$2:$AI$400,
MATCH($A122,'Attendance Dump'!$B$2:$B$400,0),
MATCH(BW$2,'Attendance Dump'!$E$1:$AI$1,0)
),
INDEX('Active Hour''s Dump'!$D$3:$AH$337,
MATCH($C122,'Active Hour''s Dump'!$A$3:$A$337,0),
MATCH(BW$2,'Active Hour''s Dump'!$D$2:$AH$2,0)
))),"")</f>
        <v>P</v>
      </c>
      <c r="BX122" s="54">
        <f>_xlfn.IFNA(IF(BX$3="Productivity",
INDEX('Productivity Dump'!$E$4:$AJ$500,
MATCH($A122,'Productivity Dump'!$A$4:$A$500,0),
MATCH(BX$2,'Productivity Dump'!$E$3:$AJ$3,0)
),
IF(BX$3="Attendance",
INDEX('Attendance Dump'!$E$2:$AI$400,
MATCH($A122,'Attendance Dump'!$B$2:$B$400,0),
MATCH(BX$2,'Attendance Dump'!$E$1:$AI$1,0)
),
INDEX('Active Hour''s Dump'!$D$3:$AH$337,
MATCH($C122,'Active Hour''s Dump'!$A$3:$A$337,0),
MATCH(BX$2,'Active Hour''s Dump'!$D$2:$AH$2,0)
))),"")</f>
        <v>12.1666666666667</v>
      </c>
      <c r="BY122" s="13">
        <f>_xlfn.IFNA(IF(BY$3="Productivity",
INDEX('Productivity Dump'!$E$4:$AJ$500,
MATCH($A122,'Productivity Dump'!$A$4:$A$500,0),
MATCH(BY$2,'Productivity Dump'!$E$3:$AJ$3,0)
),
IF(BY$3="Attendance",
INDEX('Attendance Dump'!$E$2:$AI$400,
MATCH($A122,'Attendance Dump'!$B$2:$B$400,0),
MATCH(BY$2,'Attendance Dump'!$E$1:$AI$1,0)
),
INDEX('Active Hour''s Dump'!$D$3:$AH$337,
MATCH($C122,'Active Hour''s Dump'!$A$3:$A$337,0),
MATCH(BY$2,'Active Hour''s Dump'!$D$2:$AH$2,0)
))),"")</f>
        <v>401.92200000000003</v>
      </c>
      <c r="BZ122" s="13" t="str">
        <f>_xlfn.IFNA(IF(BZ$3="Productivity",
INDEX('Productivity Dump'!$E$4:$AJ$500,
MATCH($A122,'Productivity Dump'!$A$4:$A$500,0),
MATCH(BZ$2,'Productivity Dump'!$E$3:$AJ$3,0)
),
IF(BZ$3="Attendance",
INDEX('Attendance Dump'!$E$2:$AI$400,
MATCH($A122,'Attendance Dump'!$B$2:$B$400,0),
MATCH(BZ$2,'Attendance Dump'!$E$1:$AI$1,0)
),
INDEX('Active Hour''s Dump'!$D$3:$AH$337,
MATCH($C122,'Active Hour''s Dump'!$A$3:$A$337,0),
MATCH(BZ$2,'Active Hour''s Dump'!$D$2:$AH$2,0)
))),"")</f>
        <v>P</v>
      </c>
      <c r="CA122" s="54">
        <f>_xlfn.IFNA(IF(CA$3="Productivity",
INDEX('Productivity Dump'!$E$4:$AJ$500,
MATCH($A122,'Productivity Dump'!$A$4:$A$500,0),
MATCH(CA$2,'Productivity Dump'!$E$3:$AJ$3,0)
),
IF(CA$3="Attendance",
INDEX('Attendance Dump'!$E$2:$AI$400,
MATCH($A122,'Attendance Dump'!$B$2:$B$400,0),
MATCH(CA$2,'Attendance Dump'!$E$1:$AI$1,0)
),
INDEX('Active Hour''s Dump'!$D$3:$AH$337,
MATCH($C122,'Active Hour''s Dump'!$A$3:$A$337,0),
MATCH(CA$2,'Active Hour''s Dump'!$D$2:$AH$2,0)
))),"")</f>
        <v>5.4166666666666696</v>
      </c>
      <c r="CB122" s="13">
        <f>_xlfn.IFNA(IF(CB$3="Productivity",
INDEX('Productivity Dump'!$E$4:$AJ$500,
MATCH($A122,'Productivity Dump'!$A$4:$A$500,0),
MATCH(CB$2,'Productivity Dump'!$E$3:$AJ$3,0)
),
IF(CB$3="Attendance",
INDEX('Attendance Dump'!$E$2:$AI$400,
MATCH($A122,'Attendance Dump'!$B$2:$B$400,0),
MATCH(CB$2,'Attendance Dump'!$E$1:$AI$1,0)
),
INDEX('Active Hour''s Dump'!$D$3:$AH$337,
MATCH($C122,'Active Hour''s Dump'!$A$3:$A$337,0),
MATCH(CB$2,'Active Hour''s Dump'!$D$2:$AH$2,0)
))),"")</f>
        <v>0</v>
      </c>
      <c r="CC122" s="13" t="str">
        <f>_xlfn.IFNA(IF(CC$3="Productivity",
INDEX('Productivity Dump'!$E$4:$AJ$500,
MATCH($A122,'Productivity Dump'!$A$4:$A$500,0),
MATCH(CC$2,'Productivity Dump'!$E$3:$AJ$3,0)
),
IF(CC$3="Attendance",
INDEX('Attendance Dump'!$E$2:$AI$400,
MATCH($A122,'Attendance Dump'!$B$2:$B$400,0),
MATCH(CC$2,'Attendance Dump'!$E$1:$AI$1,0)
),
INDEX('Active Hour''s Dump'!$D$3:$AH$337,
MATCH($C122,'Active Hour''s Dump'!$A$3:$A$337,0),
MATCH(CC$2,'Active Hour''s Dump'!$D$2:$AH$2,0)
))),"")</f>
        <v>WO</v>
      </c>
      <c r="CD122" s="54">
        <f>_xlfn.IFNA(IF(CD$3="Productivity",
INDEX('Productivity Dump'!$E$4:$AJ$500,
MATCH($A122,'Productivity Dump'!$A$4:$A$500,0),
MATCH(CD$2,'Productivity Dump'!$E$3:$AJ$3,0)
),
IF(CD$3="Attendance",
INDEX('Attendance Dump'!$E$2:$AI$400,
MATCH($A122,'Attendance Dump'!$B$2:$B$400,0),
MATCH(CD$2,'Attendance Dump'!$E$1:$AI$1,0)
),
INDEX('Active Hour''s Dump'!$D$3:$AH$337,
MATCH($C122,'Active Hour''s Dump'!$A$3:$A$337,0),
MATCH(CD$2,'Active Hour''s Dump'!$D$2:$AH$2,0)
))),"")</f>
        <v>0</v>
      </c>
      <c r="CE122" s="13">
        <f>_xlfn.IFNA(IF(CE$3="Productivity",
INDEX('Productivity Dump'!$E$4:$AJ$500,
MATCH($A122,'Productivity Dump'!$A$4:$A$500,0),
MATCH(CE$2,'Productivity Dump'!$E$3:$AJ$3,0)
),
IF(CE$3="Attendance",
INDEX('Attendance Dump'!$E$2:$AI$400,
MATCH($A122,'Attendance Dump'!$B$2:$B$400,0),
MATCH(CE$2,'Attendance Dump'!$E$1:$AI$1,0)
),
INDEX('Active Hour''s Dump'!$D$3:$AH$337,
MATCH($C122,'Active Hour''s Dump'!$A$3:$A$337,0),
MATCH(CE$2,'Active Hour''s Dump'!$D$2:$AH$2,0)
))),"")</f>
        <v>500.18500000000006</v>
      </c>
      <c r="CF122" s="13" t="str">
        <f>_xlfn.IFNA(IF(CF$3="Productivity",
INDEX('Productivity Dump'!$E$4:$AJ$500,
MATCH($A122,'Productivity Dump'!$A$4:$A$500,0),
MATCH(CF$2,'Productivity Dump'!$E$3:$AJ$3,0)
),
IF(CF$3="Attendance",
INDEX('Attendance Dump'!$E$2:$AI$400,
MATCH($A122,'Attendance Dump'!$B$2:$B$400,0),
MATCH(CF$2,'Attendance Dump'!$E$1:$AI$1,0)
),
INDEX('Active Hour''s Dump'!$D$3:$AH$337,
MATCH($C122,'Active Hour''s Dump'!$A$3:$A$337,0),
MATCH(CF$2,'Active Hour''s Dump'!$D$2:$AH$2,0)
))),"")</f>
        <v>P</v>
      </c>
      <c r="CG122" s="54">
        <f>_xlfn.IFNA(IF(CG$3="Productivity",
INDEX('Productivity Dump'!$E$4:$AJ$500,
MATCH($A122,'Productivity Dump'!$A$4:$A$500,0),
MATCH(CG$2,'Productivity Dump'!$E$3:$AJ$3,0)
),
IF(CG$3="Attendance",
INDEX('Attendance Dump'!$E$2:$AI$400,
MATCH($A122,'Attendance Dump'!$B$2:$B$400,0),
MATCH(CG$2,'Attendance Dump'!$E$1:$AI$1,0)
),
INDEX('Active Hour''s Dump'!$D$3:$AH$337,
MATCH($C122,'Active Hour''s Dump'!$A$3:$A$337,0),
MATCH(CG$2,'Active Hour''s Dump'!$D$2:$AH$2,0)
))),"")</f>
        <v>8</v>
      </c>
      <c r="CH122" s="13">
        <f>_xlfn.IFNA(IF(CH$3="Productivity",
INDEX('Productivity Dump'!$E$4:$AJ$500,
MATCH($A122,'Productivity Dump'!$A$4:$A$500,0),
MATCH(CH$2,'Productivity Dump'!$E$3:$AJ$3,0)
),
IF(CH$3="Attendance",
INDEX('Attendance Dump'!$E$2:$AI$400,
MATCH($A122,'Attendance Dump'!$B$2:$B$400,0),
MATCH(CH$2,'Attendance Dump'!$E$1:$AI$1,0)
),
INDEX('Active Hour''s Dump'!$D$3:$AH$337,
MATCH($C122,'Active Hour''s Dump'!$A$3:$A$337,0),
MATCH(CH$2,'Active Hour''s Dump'!$D$2:$AH$2,0)
))),"")</f>
        <v>892.10100000000011</v>
      </c>
      <c r="CI122" s="13" t="str">
        <f>_xlfn.IFNA(IF(CI$3="Productivity",
INDEX('Productivity Dump'!$E$4:$AJ$500,
MATCH($A122,'Productivity Dump'!$A$4:$A$500,0),
MATCH(CI$2,'Productivity Dump'!$E$3:$AJ$3,0)
),
IF(CI$3="Attendance",
INDEX('Attendance Dump'!$E$2:$AI$400,
MATCH($A122,'Attendance Dump'!$B$2:$B$400,0),
MATCH(CI$2,'Attendance Dump'!$E$1:$AI$1,0)
),
INDEX('Active Hour''s Dump'!$D$3:$AH$337,
MATCH($C122,'Active Hour''s Dump'!$A$3:$A$337,0),
MATCH(CI$2,'Active Hour''s Dump'!$D$2:$AH$2,0)
))),"")</f>
        <v>P</v>
      </c>
      <c r="CJ122" s="54">
        <f>_xlfn.IFNA(IF(CJ$3="Productivity",
INDEX('Productivity Dump'!$E$4:$AJ$500,
MATCH($A122,'Productivity Dump'!$A$4:$A$500,0),
MATCH(CJ$2,'Productivity Dump'!$E$3:$AJ$3,0)
),
IF(CJ$3="Attendance",
INDEX('Attendance Dump'!$E$2:$AI$400,
MATCH($A122,'Attendance Dump'!$B$2:$B$400,0),
MATCH(CJ$2,'Attendance Dump'!$E$1:$AI$1,0)
),
INDEX('Active Hour''s Dump'!$D$3:$AH$337,
MATCH($C122,'Active Hour''s Dump'!$A$3:$A$337,0),
MATCH(CJ$2,'Active Hour''s Dump'!$D$2:$AH$2,0)
))),"")</f>
        <v>12.25</v>
      </c>
      <c r="CK122" s="13">
        <f>_xlfn.IFNA(IF(CK$3="Productivity",
INDEX('Productivity Dump'!$E$4:$AJ$500,
MATCH($A122,'Productivity Dump'!$A$4:$A$500,0),
MATCH(CK$2,'Productivity Dump'!$E$3:$AJ$3,0)
),
IF(CK$3="Attendance",
INDEX('Attendance Dump'!$E$2:$AI$400,
MATCH($A122,'Attendance Dump'!$B$2:$B$400,0),
MATCH(CK$2,'Attendance Dump'!$E$1:$AI$1,0)
),
INDEX('Active Hour''s Dump'!$D$3:$AH$337,
MATCH($C122,'Active Hour''s Dump'!$A$3:$A$337,0),
MATCH(CK$2,'Active Hour''s Dump'!$D$2:$AH$2,0)
))),"")</f>
        <v>937.96500000000003</v>
      </c>
      <c r="CL122" s="13" t="str">
        <f>_xlfn.IFNA(IF(CL$3="Productivity",
INDEX('Productivity Dump'!$E$4:$AJ$500,
MATCH($A122,'Productivity Dump'!$A$4:$A$500,0),
MATCH(CL$2,'Productivity Dump'!$E$3:$AJ$3,0)
),
IF(CL$3="Attendance",
INDEX('Attendance Dump'!$E$2:$AI$400,
MATCH($A122,'Attendance Dump'!$B$2:$B$400,0),
MATCH(CL$2,'Attendance Dump'!$E$1:$AI$1,0)
),
INDEX('Active Hour''s Dump'!$D$3:$AH$337,
MATCH($C122,'Active Hour''s Dump'!$A$3:$A$337,0),
MATCH(CL$2,'Active Hour''s Dump'!$D$2:$AH$2,0)
))),"")</f>
        <v>P</v>
      </c>
      <c r="CM122" s="54">
        <f>_xlfn.IFNA(IF(CM$3="Productivity",
INDEX('Productivity Dump'!$E$4:$AJ$500,
MATCH($A122,'Productivity Dump'!$A$4:$A$500,0),
MATCH(CM$2,'Productivity Dump'!$E$3:$AJ$3,0)
),
IF(CM$3="Attendance",
INDEX('Attendance Dump'!$E$2:$AI$400,
MATCH($A122,'Attendance Dump'!$B$2:$B$400,0),
MATCH(CM$2,'Attendance Dump'!$E$1:$AI$1,0)
),
INDEX('Active Hour''s Dump'!$D$3:$AH$337,
MATCH($C122,'Active Hour''s Dump'!$A$3:$A$337,0),
MATCH(CM$2,'Active Hour''s Dump'!$D$2:$AH$2,0)
))),"")</f>
        <v>13.25</v>
      </c>
      <c r="CN122" s="13">
        <f>_xlfn.IFNA(IF(CN$3="Productivity",
INDEX('Productivity Dump'!$E$4:$AJ$500,
MATCH($A122,'Productivity Dump'!$A$4:$A$500,0),
MATCH(CN$2,'Productivity Dump'!$E$3:$AJ$3,0)
),
IF(CN$3="Attendance",
INDEX('Attendance Dump'!$E$2:$AI$400,
MATCH($A122,'Attendance Dump'!$B$2:$B$400,0),
MATCH(CN$2,'Attendance Dump'!$E$1:$AI$1,0)
),
INDEX('Active Hour''s Dump'!$D$3:$AH$337,
MATCH($C122,'Active Hour''s Dump'!$A$3:$A$337,0),
MATCH(CN$2,'Active Hour''s Dump'!$D$2:$AH$2,0)
))),"")</f>
        <v>0</v>
      </c>
      <c r="CO122" s="13">
        <f>_xlfn.IFNA(IF(CO$3="Productivity",
INDEX('Productivity Dump'!$E$4:$AJ$500,
MATCH($A122,'Productivity Dump'!$A$4:$A$500,0),
MATCH(CO$2,'Productivity Dump'!$E$3:$AJ$3,0)
),
IF(CO$3="Attendance",
INDEX('Attendance Dump'!$E$2:$AI$400,
MATCH($A122,'Attendance Dump'!$B$2:$B$400,0),
MATCH(CO$2,'Attendance Dump'!$E$1:$AI$1,0)
),
INDEX('Active Hour''s Dump'!$D$3:$AH$337,
MATCH($C122,'Active Hour''s Dump'!$A$3:$A$337,0),
MATCH(CO$2,'Active Hour''s Dump'!$D$2:$AH$2,0)
))),"")</f>
        <v>0</v>
      </c>
      <c r="CP122" s="54">
        <f>_xlfn.IFNA(IF(CP$3="Productivity",
INDEX('Productivity Dump'!$E$4:$AJ$500,
MATCH($A122,'Productivity Dump'!$A$4:$A$500,0),
MATCH(CP$2,'Productivity Dump'!$E$3:$AJ$3,0)
),
IF(CP$3="Attendance",
INDEX('Attendance Dump'!$E$2:$AI$400,
MATCH($A122,'Attendance Dump'!$B$2:$B$400,0),
MATCH(CP$2,'Attendance Dump'!$E$1:$AI$1,0)
),
INDEX('Active Hour''s Dump'!$D$3:$AH$337,
MATCH($C122,'Active Hour''s Dump'!$A$3:$A$337,0),
MATCH(CP$2,'Active Hour''s Dump'!$D$2:$AH$2,0)
))),"")</f>
        <v>0</v>
      </c>
      <c r="CQ122" s="13">
        <f>_xlfn.IFNA(IF(CQ$3="Productivity",
INDEX('Productivity Dump'!$E$4:$AJ$500,
MATCH($A122,'Productivity Dump'!$A$4:$A$500,0),
MATCH(CQ$2,'Productivity Dump'!$E$3:$AJ$3,0)
),
IF(CQ$3="Attendance",
INDEX('Attendance Dump'!$E$2:$AI$400,
MATCH($A122,'Attendance Dump'!$B$2:$B$400,0),
MATCH(CQ$2,'Attendance Dump'!$E$1:$AI$1,0)
),
INDEX('Active Hour''s Dump'!$D$3:$AH$337,
MATCH($C122,'Active Hour''s Dump'!$A$3:$A$337,0),
MATCH(CQ$2,'Active Hour''s Dump'!$D$2:$AH$2,0)
))),"")</f>
        <v>0</v>
      </c>
      <c r="CR122" s="13">
        <f>_xlfn.IFNA(IF(CR$3="Productivity",
INDEX('Productivity Dump'!$E$4:$AJ$500,
MATCH($A122,'Productivity Dump'!$A$4:$A$500,0),
MATCH(CR$2,'Productivity Dump'!$E$3:$AJ$3,0)
),
IF(CR$3="Attendance",
INDEX('Attendance Dump'!$E$2:$AI$400,
MATCH($A122,'Attendance Dump'!$B$2:$B$400,0),
MATCH(CR$2,'Attendance Dump'!$E$1:$AI$1,0)
),
INDEX('Active Hour''s Dump'!$D$3:$AH$337,
MATCH($C122,'Active Hour''s Dump'!$A$3:$A$337,0),
MATCH(CR$2,'Active Hour''s Dump'!$D$2:$AH$2,0)
))),"")</f>
        <v>0</v>
      </c>
      <c r="CS122" s="54">
        <f>_xlfn.IFNA(IF(CS$3="Productivity",
INDEX('Productivity Dump'!$E$4:$AJ$500,
MATCH($A122,'Productivity Dump'!$A$4:$A$500,0),
MATCH(CS$2,'Productivity Dump'!$E$3:$AJ$3,0)
),
IF(CS$3="Attendance",
INDEX('Attendance Dump'!$E$2:$AI$400,
MATCH($A122,'Attendance Dump'!$B$2:$B$400,0),
MATCH(CS$2,'Attendance Dump'!$E$1:$AI$1,0)
),
INDEX('Active Hour''s Dump'!$D$3:$AH$337,
MATCH($C122,'Active Hour''s Dump'!$A$3:$A$337,0),
MATCH(CS$2,'Active Hour''s Dump'!$D$2:$AH$2,0)
))),"")</f>
        <v>0</v>
      </c>
      <c r="CT122" s="13">
        <f>_xlfn.IFNA(IF(CT$3="Productivity",
INDEX('Productivity Dump'!$E$4:$AJ$500,
MATCH($A122,'Productivity Dump'!$A$4:$A$500,0),
MATCH(CT$2,'Productivity Dump'!$E$3:$AJ$3,0)
),
IF(CT$3="Attendance",
INDEX('Attendance Dump'!$E$2:$AI$400,
MATCH($A122,'Attendance Dump'!$B$2:$B$400,0),
MATCH(CT$2,'Attendance Dump'!$E$1:$AI$1,0)
),
INDEX('Active Hour''s Dump'!$D$3:$AH$337,
MATCH($C122,'Active Hour''s Dump'!$A$3:$A$337,0),
MATCH(CT$2,'Active Hour''s Dump'!$D$2:$AH$2,0)
))),"")</f>
        <v>0</v>
      </c>
      <c r="CU122" s="13">
        <f>_xlfn.IFNA(IF(CU$3="Productivity",
INDEX('Productivity Dump'!$E$4:$AJ$500,
MATCH($A122,'Productivity Dump'!$A$4:$A$500,0),
MATCH(CU$2,'Productivity Dump'!$E$3:$AJ$3,0)
),
IF(CU$3="Attendance",
INDEX('Attendance Dump'!$E$2:$AI$400,
MATCH($A122,'Attendance Dump'!$B$2:$B$400,0),
MATCH(CU$2,'Attendance Dump'!$E$1:$AI$1,0)
),
INDEX('Active Hour''s Dump'!$D$3:$AH$337,
MATCH($C122,'Active Hour''s Dump'!$A$3:$A$337,0),
MATCH(CU$2,'Active Hour''s Dump'!$D$2:$AH$2,0)
))),"")</f>
        <v>0</v>
      </c>
      <c r="CV122" s="54">
        <f>_xlfn.IFNA(IF(CV$3="Productivity",
INDEX('Productivity Dump'!$E$4:$AJ$500,
MATCH($A122,'Productivity Dump'!$A$4:$A$500,0),
MATCH(CV$2,'Productivity Dump'!$E$3:$AJ$3,0)
),
IF(CV$3="Attendance",
INDEX('Attendance Dump'!$E$2:$AI$400,
MATCH($A122,'Attendance Dump'!$B$2:$B$400,0),
MATCH(CV$2,'Attendance Dump'!$E$1:$AI$1,0)
),
INDEX('Active Hour''s Dump'!$D$3:$AH$337,
MATCH($C122,'Active Hour''s Dump'!$A$3:$A$337,0),
MATCH(CV$2,'Active Hour''s Dump'!$D$2:$AH$2,0)
))),"")</f>
        <v>0</v>
      </c>
      <c r="CW122" s="13"/>
      <c r="CX122" s="13"/>
      <c r="CY122" s="54"/>
      <c r="DA122" s="57">
        <f t="shared" si="75"/>
        <v>234.41666666666671</v>
      </c>
      <c r="DB122" s="35">
        <f t="shared" si="76"/>
        <v>16866.535</v>
      </c>
      <c r="DC122" s="35">
        <f t="shared" si="71"/>
        <v>3133.4650000000001</v>
      </c>
      <c r="DD122" s="35">
        <f t="shared" ca="1" si="74"/>
        <v>0</v>
      </c>
      <c r="DF122" s="32" cm="1">
        <f t="array" ref="DF122">SUMPRODUCT(
    (MOD(COLUMN(H122:CV122) - COLUMN(H122), 3) = 0) *
    (H122:CV122 = 0) *
    (I122:CW122 = "P") *
    (COUNTIF(UKHoliday, H$2:CV$2) = 0)
)</f>
        <v>0</v>
      </c>
      <c r="DG122" s="33" cm="1">
        <f t="array" ref="DG122">SUMPRODUCT(
  (MOD(COLUMN(H122:CV122) - COLUMN(H122), 3) = 0) *
  (H122:CV122 &gt; 0) *
  (H122:CV122 &lt; 0.5 * IF(((WEEKDAY(H$2:CV$2, 2) = 1) + (WEEKDAY(H$2:CV$2, 2) = 6)), G122, F122)) *
  (I122:CW122 = "P") *
  (COUNTIF(UKHoliday, H$2:CV$2) = 0)
)</f>
        <v>0</v>
      </c>
      <c r="DH122" s="33" cm="1">
        <f t="array" ref="DH122">SUMPRODUCT(
  (MOD(COLUMN(H122:CV122) - COLUMN(H122), 3) = 0) *
  (H122:CV122 &gt; 0.5 * IF(((WEEKDAY(H$2:CV$2, 2) = 1) + (WEEKDAY(H$2:CV$2, 2) = 6)), $G122, $F122)) *
  (H122:CV122 &lt; 0.8 * IF(((WEEKDAY(H$2:CV$2, 2) = 1) + (WEEKDAY(H$2:CV$2, 2) = 6)), $G122, $F122)) *
  (I122:CW122 = "P") *
  (COUNTIF(UKHoliday, H$2:CV$2) = 0)
)</f>
        <v>0</v>
      </c>
      <c r="DI122" s="33" cm="1">
        <f t="array" ref="DI122">SUMPRODUCT(
  (MOD(COLUMN(H122:CV122) - COLUMN(H122), 3) = 0) *
  (H122:CV122 &gt; 0.8 * IF(((WEEKDAY(H$2:CV$2, 2) = 1) + (WEEKDAY(H$2:CV$2, 2) = 6)), $G122, $F122)) *
  (H122:CV122 &lt; 1 * IF(((WEEKDAY(H$2:CV$2, 2) = 1) + (WEEKDAY(H$2:CV$2, 2) = 6)), $G122, $F122)) *
  (I122:CW122 = "P") *
  (COUNTIF(UKHoliday, H$2:CV$2) = 0)
)</f>
        <v>15</v>
      </c>
    </row>
    <row r="123" spans="1:113" x14ac:dyDescent="0.3">
      <c r="A123" s="8" t="s">
        <v>228</v>
      </c>
      <c r="B123" s="8" t="s">
        <v>227</v>
      </c>
      <c r="C123" s="9" t="s">
        <v>694</v>
      </c>
      <c r="D123" s="62" t="s">
        <v>945</v>
      </c>
      <c r="E123" s="35">
        <v>20500</v>
      </c>
      <c r="F123" s="35">
        <f t="shared" si="72"/>
        <v>1025</v>
      </c>
      <c r="G123" s="35">
        <f t="shared" si="73"/>
        <v>512.5</v>
      </c>
      <c r="H123" s="13">
        <f>_xlfn.IFNA(IF(H$3="Productivity",
INDEX('Productivity Dump'!$E$4:$AJ$500,
MATCH($A123,'Productivity Dump'!$A$4:$A$500,0),
MATCH(H$2,'Productivity Dump'!$E$3:$AJ$3,0)
),
IF(H$3="Attendance",
INDEX('Attendance Dump'!$E$2:$AI$400,
MATCH($A123,'Attendance Dump'!$B$2:$B$400,0),
MATCH(H$2,'Attendance Dump'!$E$1:$AI$1,0)
),
INDEX('Active Hour''s Dump'!$D$3:$AH$337,
MATCH($C123,'Active Hour''s Dump'!$A$3:$A$337,0),
MATCH(H$2,'Active Hour''s Dump'!$D$2:$AH$2,0)
))),"")</f>
        <v>1025.3229999999999</v>
      </c>
      <c r="I123" s="13" t="str">
        <f>_xlfn.IFNA(IF(I$3="Productivity",
INDEX('Productivity Dump'!$E$4:$AJ$500,
MATCH($A123,'Productivity Dump'!$A$4:$A$500,0),
MATCH(I$2,'Productivity Dump'!$E$3:$AJ$3,0)
),
IF(I$3="Attendance",
INDEX('Attendance Dump'!$E$2:$AI$400,
MATCH($A123,'Attendance Dump'!$B$2:$B$400,0),
MATCH(I$2,'Attendance Dump'!$E$1:$AI$1,0)
),
INDEX('Active Hour''s Dump'!$D$3:$AH$337,
MATCH($C123,'Active Hour''s Dump'!$A$3:$A$337,0),
MATCH(I$2,'Active Hour''s Dump'!$D$2:$AH$2,0)
))),"")</f>
        <v>P</v>
      </c>
      <c r="J123" s="54">
        <f>_xlfn.IFNA(IF(J$3="Productivity",
INDEX('Productivity Dump'!$E$4:$AJ$500,
MATCH($A123,'Productivity Dump'!$A$4:$A$500,0),
MATCH(J$2,'Productivity Dump'!$E$3:$AJ$3,0)
),
IF(J$3="Attendance",
INDEX('Attendance Dump'!$E$2:$AI$400,
MATCH($A123,'Attendance Dump'!$B$2:$B$400,0),
MATCH(J$2,'Attendance Dump'!$E$1:$AI$1,0)
),
INDEX('Active Hour''s Dump'!$D$3:$AH$337,
MATCH($C123,'Active Hour''s Dump'!$A$3:$A$337,0),
MATCH(J$2,'Active Hour''s Dump'!$D$2:$AH$2,0)
))),"")</f>
        <v>14.25</v>
      </c>
      <c r="K123" s="13">
        <f>_xlfn.IFNA(IF(K$3="Productivity",
INDEX('Productivity Dump'!$E$4:$AJ$500,
MATCH($A123,'Productivity Dump'!$A$4:$A$500,0),
MATCH(K$2,'Productivity Dump'!$E$3:$AJ$3,0)
),
IF(K$3="Attendance",
INDEX('Attendance Dump'!$E$2:$AI$400,
MATCH($A123,'Attendance Dump'!$B$2:$B$400,0),
MATCH(K$2,'Attendance Dump'!$E$1:$AI$1,0)
),
INDEX('Active Hour''s Dump'!$D$3:$AH$337,
MATCH($C123,'Active Hour''s Dump'!$A$3:$A$337,0),
MATCH(K$2,'Active Hour''s Dump'!$D$2:$AH$2,0)
))),"")</f>
        <v>1014.1700000000002</v>
      </c>
      <c r="L123" s="13" t="str">
        <f>_xlfn.IFNA(IF(L$3="Productivity",
INDEX('Productivity Dump'!$E$4:$AJ$500,
MATCH($A123,'Productivity Dump'!$A$4:$A$500,0),
MATCH(L$2,'Productivity Dump'!$E$3:$AJ$3,0)
),
IF(L$3="Attendance",
INDEX('Attendance Dump'!$E$2:$AI$400,
MATCH($A123,'Attendance Dump'!$B$2:$B$400,0),
MATCH(L$2,'Attendance Dump'!$E$1:$AI$1,0)
),
INDEX('Active Hour''s Dump'!$D$3:$AH$337,
MATCH($C123,'Active Hour''s Dump'!$A$3:$A$337,0),
MATCH(L$2,'Active Hour''s Dump'!$D$2:$AH$2,0)
))),"")</f>
        <v>P</v>
      </c>
      <c r="M123" s="54">
        <f>_xlfn.IFNA(IF(M$3="Productivity",
INDEX('Productivity Dump'!$E$4:$AJ$500,
MATCH($A123,'Productivity Dump'!$A$4:$A$500,0),
MATCH(M$2,'Productivity Dump'!$E$3:$AJ$3,0)
),
IF(M$3="Attendance",
INDEX('Attendance Dump'!$E$2:$AI$400,
MATCH($A123,'Attendance Dump'!$B$2:$B$400,0),
MATCH(M$2,'Attendance Dump'!$E$1:$AI$1,0)
),
INDEX('Active Hour''s Dump'!$D$3:$AH$337,
MATCH($C123,'Active Hour''s Dump'!$A$3:$A$337,0),
MATCH(M$2,'Active Hour''s Dump'!$D$2:$AH$2,0)
))),"")</f>
        <v>13.9166666666667</v>
      </c>
      <c r="N123" s="13">
        <f>_xlfn.IFNA(IF(N$3="Productivity",
INDEX('Productivity Dump'!$E$4:$AJ$500,
MATCH($A123,'Productivity Dump'!$A$4:$A$500,0),
MATCH(N$2,'Productivity Dump'!$E$3:$AJ$3,0)
),
IF(N$3="Attendance",
INDEX('Attendance Dump'!$E$2:$AI$400,
MATCH($A123,'Attendance Dump'!$B$2:$B$400,0),
MATCH(N$2,'Attendance Dump'!$E$1:$AI$1,0)
),
INDEX('Active Hour''s Dump'!$D$3:$AH$337,
MATCH($C123,'Active Hour''s Dump'!$A$3:$A$337,0),
MATCH(N$2,'Active Hour''s Dump'!$D$2:$AH$2,0)
))),"")</f>
        <v>1009.4630000000001</v>
      </c>
      <c r="O123" s="13" t="str">
        <f>_xlfn.IFNA(IF(O$3="Productivity",
INDEX('Productivity Dump'!$E$4:$AJ$500,
MATCH($A123,'Productivity Dump'!$A$4:$A$500,0),
MATCH(O$2,'Productivity Dump'!$E$3:$AJ$3,0)
),
IF(O$3="Attendance",
INDEX('Attendance Dump'!$E$2:$AI$400,
MATCH($A123,'Attendance Dump'!$B$2:$B$400,0),
MATCH(O$2,'Attendance Dump'!$E$1:$AI$1,0)
),
INDEX('Active Hour''s Dump'!$D$3:$AH$337,
MATCH($C123,'Active Hour''s Dump'!$A$3:$A$337,0),
MATCH(O$2,'Active Hour''s Dump'!$D$2:$AH$2,0)
))),"")</f>
        <v>P</v>
      </c>
      <c r="P123" s="54">
        <f>_xlfn.IFNA(IF(P$3="Productivity",
INDEX('Productivity Dump'!$E$4:$AJ$500,
MATCH($A123,'Productivity Dump'!$A$4:$A$500,0),
MATCH(P$2,'Productivity Dump'!$E$3:$AJ$3,0)
),
IF(P$3="Attendance",
INDEX('Attendance Dump'!$E$2:$AI$400,
MATCH($A123,'Attendance Dump'!$B$2:$B$400,0),
MATCH(P$2,'Attendance Dump'!$E$1:$AI$1,0)
),
INDEX('Active Hour''s Dump'!$D$3:$AH$337,
MATCH($C123,'Active Hour''s Dump'!$A$3:$A$337,0),
MATCH(P$2,'Active Hour''s Dump'!$D$2:$AH$2,0)
))),"")</f>
        <v>12.25</v>
      </c>
      <c r="Q123" s="13">
        <f>_xlfn.IFNA(IF(Q$3="Productivity",
INDEX('Productivity Dump'!$E$4:$AJ$500,
MATCH($A123,'Productivity Dump'!$A$4:$A$500,0),
MATCH(Q$2,'Productivity Dump'!$E$3:$AJ$3,0)
),
IF(Q$3="Attendance",
INDEX('Attendance Dump'!$E$2:$AI$400,
MATCH($A123,'Attendance Dump'!$B$2:$B$400,0),
MATCH(Q$2,'Attendance Dump'!$E$1:$AI$1,0)
),
INDEX('Active Hour''s Dump'!$D$3:$AH$337,
MATCH($C123,'Active Hour''s Dump'!$A$3:$A$337,0),
MATCH(Q$2,'Active Hour''s Dump'!$D$2:$AH$2,0)
))),"")</f>
        <v>0</v>
      </c>
      <c r="R123" s="13" t="str">
        <f>_xlfn.IFNA(IF(R$3="Productivity",
INDEX('Productivity Dump'!$E$4:$AJ$500,
MATCH($A123,'Productivity Dump'!$A$4:$A$500,0),
MATCH(R$2,'Productivity Dump'!$E$3:$AJ$3,0)
),
IF(R$3="Attendance",
INDEX('Attendance Dump'!$E$2:$AI$400,
MATCH($A123,'Attendance Dump'!$B$2:$B$400,0),
MATCH(R$2,'Attendance Dump'!$E$1:$AI$1,0)
),
INDEX('Active Hour''s Dump'!$D$3:$AH$337,
MATCH($C123,'Active Hour''s Dump'!$A$3:$A$337,0),
MATCH(R$2,'Active Hour''s Dump'!$D$2:$AH$2,0)
))),"")</f>
        <v>WO</v>
      </c>
      <c r="S123" s="54">
        <f>_xlfn.IFNA(IF(S$3="Productivity",
INDEX('Productivity Dump'!$E$4:$AJ$500,
MATCH($A123,'Productivity Dump'!$A$4:$A$500,0),
MATCH(S$2,'Productivity Dump'!$E$3:$AJ$3,0)
),
IF(S$3="Attendance",
INDEX('Attendance Dump'!$E$2:$AI$400,
MATCH($A123,'Attendance Dump'!$B$2:$B$400,0),
MATCH(S$2,'Attendance Dump'!$E$1:$AI$1,0)
),
INDEX('Active Hour''s Dump'!$D$3:$AH$337,
MATCH($C123,'Active Hour''s Dump'!$A$3:$A$337,0),
MATCH(S$2,'Active Hour''s Dump'!$D$2:$AH$2,0)
))),"")</f>
        <v>0</v>
      </c>
      <c r="T123" s="13">
        <f>_xlfn.IFNA(IF(T$3="Productivity",
INDEX('Productivity Dump'!$E$4:$AJ$500,
MATCH($A123,'Productivity Dump'!$A$4:$A$500,0),
MATCH(T$2,'Productivity Dump'!$E$3:$AJ$3,0)
),
IF(T$3="Attendance",
INDEX('Attendance Dump'!$E$2:$AI$400,
MATCH($A123,'Attendance Dump'!$B$2:$B$400,0),
MATCH(T$2,'Attendance Dump'!$E$1:$AI$1,0)
),
INDEX('Active Hour''s Dump'!$D$3:$AH$337,
MATCH($C123,'Active Hour''s Dump'!$A$3:$A$337,0),
MATCH(T$2,'Active Hour''s Dump'!$D$2:$AH$2,0)
))),"")</f>
        <v>0</v>
      </c>
      <c r="U123" s="13" t="str">
        <f>_xlfn.IFNA(IF(U$3="Productivity",
INDEX('Productivity Dump'!$E$4:$AJ$500,
MATCH($A123,'Productivity Dump'!$A$4:$A$500,0),
MATCH(U$2,'Productivity Dump'!$E$3:$AJ$3,0)
),
IF(U$3="Attendance",
INDEX('Attendance Dump'!$E$2:$AI$400,
MATCH($A123,'Attendance Dump'!$B$2:$B$400,0),
MATCH(U$2,'Attendance Dump'!$E$1:$AI$1,0)
),
INDEX('Active Hour''s Dump'!$D$3:$AH$337,
MATCH($C123,'Active Hour''s Dump'!$A$3:$A$337,0),
MATCH(U$2,'Active Hour''s Dump'!$D$2:$AH$2,0)
))),"")</f>
        <v>PL</v>
      </c>
      <c r="V123" s="54">
        <f>_xlfn.IFNA(IF(V$3="Productivity",
INDEX('Productivity Dump'!$E$4:$AJ$500,
MATCH($A123,'Productivity Dump'!$A$4:$A$500,0),
MATCH(V$2,'Productivity Dump'!$E$3:$AJ$3,0)
),
IF(V$3="Attendance",
INDEX('Attendance Dump'!$E$2:$AI$400,
MATCH($A123,'Attendance Dump'!$B$2:$B$400,0),
MATCH(V$2,'Attendance Dump'!$E$1:$AI$1,0)
),
INDEX('Active Hour''s Dump'!$D$3:$AH$337,
MATCH($C123,'Active Hour''s Dump'!$A$3:$A$337,0),
MATCH(V$2,'Active Hour''s Dump'!$D$2:$AH$2,0)
))),"")</f>
        <v>0</v>
      </c>
      <c r="W123" s="13">
        <f>_xlfn.IFNA(IF(W$3="Productivity",
INDEX('Productivity Dump'!$E$4:$AJ$500,
MATCH($A123,'Productivity Dump'!$A$4:$A$500,0),
MATCH(W$2,'Productivity Dump'!$E$3:$AJ$3,0)
),
IF(W$3="Attendance",
INDEX('Attendance Dump'!$E$2:$AI$400,
MATCH($A123,'Attendance Dump'!$B$2:$B$400,0),
MATCH(W$2,'Attendance Dump'!$E$1:$AI$1,0)
),
INDEX('Active Hour''s Dump'!$D$3:$AH$337,
MATCH($C123,'Active Hour''s Dump'!$A$3:$A$337,0),
MATCH(W$2,'Active Hour''s Dump'!$D$2:$AH$2,0)
))),"")</f>
        <v>1035.1349999999998</v>
      </c>
      <c r="X123" s="13" t="str">
        <f>_xlfn.IFNA(IF(X$3="Productivity",
INDEX('Productivity Dump'!$E$4:$AJ$500,
MATCH($A123,'Productivity Dump'!$A$4:$A$500,0),
MATCH(X$2,'Productivity Dump'!$E$3:$AJ$3,0)
),
IF(X$3="Attendance",
INDEX('Attendance Dump'!$E$2:$AI$400,
MATCH($A123,'Attendance Dump'!$B$2:$B$400,0),
MATCH(X$2,'Attendance Dump'!$E$1:$AI$1,0)
),
INDEX('Active Hour''s Dump'!$D$3:$AH$337,
MATCH($C123,'Active Hour''s Dump'!$A$3:$A$337,0),
MATCH(X$2,'Active Hour''s Dump'!$D$2:$AH$2,0)
))),"")</f>
        <v>P</v>
      </c>
      <c r="Y123" s="54">
        <f>_xlfn.IFNA(IF(Y$3="Productivity",
INDEX('Productivity Dump'!$E$4:$AJ$500,
MATCH($A123,'Productivity Dump'!$A$4:$A$500,0),
MATCH(Y$2,'Productivity Dump'!$E$3:$AJ$3,0)
),
IF(Y$3="Attendance",
INDEX('Attendance Dump'!$E$2:$AI$400,
MATCH($A123,'Attendance Dump'!$B$2:$B$400,0),
MATCH(Y$2,'Attendance Dump'!$E$1:$AI$1,0)
),
INDEX('Active Hour''s Dump'!$D$3:$AH$337,
MATCH($C123,'Active Hour''s Dump'!$A$3:$A$337,0),
MATCH(Y$2,'Active Hour''s Dump'!$D$2:$AH$2,0)
))),"")</f>
        <v>13.0833333333333</v>
      </c>
      <c r="Z123" s="13">
        <f>_xlfn.IFNA(IF(Z$3="Productivity",
INDEX('Productivity Dump'!$E$4:$AJ$500,
MATCH($A123,'Productivity Dump'!$A$4:$A$500,0),
MATCH(Z$2,'Productivity Dump'!$E$3:$AJ$3,0)
),
IF(Z$3="Attendance",
INDEX('Attendance Dump'!$E$2:$AI$400,
MATCH($A123,'Attendance Dump'!$B$2:$B$400,0),
MATCH(Z$2,'Attendance Dump'!$E$1:$AI$1,0)
),
INDEX('Active Hour''s Dump'!$D$3:$AH$337,
MATCH($C123,'Active Hour''s Dump'!$A$3:$A$337,0),
MATCH(Z$2,'Active Hour''s Dump'!$D$2:$AH$2,0)
))),"")</f>
        <v>1008.6600000000001</v>
      </c>
      <c r="AA123" s="13" t="str">
        <f>_xlfn.IFNA(IF(AA$3="Productivity",
INDEX('Productivity Dump'!$E$4:$AJ$500,
MATCH($A123,'Productivity Dump'!$A$4:$A$500,0),
MATCH(AA$2,'Productivity Dump'!$E$3:$AJ$3,0)
),
IF(AA$3="Attendance",
INDEX('Attendance Dump'!$E$2:$AI$400,
MATCH($A123,'Attendance Dump'!$B$2:$B$400,0),
MATCH(AA$2,'Attendance Dump'!$E$1:$AI$1,0)
),
INDEX('Active Hour''s Dump'!$D$3:$AH$337,
MATCH($C123,'Active Hour''s Dump'!$A$3:$A$337,0),
MATCH(AA$2,'Active Hour''s Dump'!$D$2:$AH$2,0)
))),"")</f>
        <v>P</v>
      </c>
      <c r="AB123" s="54">
        <f>_xlfn.IFNA(IF(AB$3="Productivity",
INDEX('Productivity Dump'!$E$4:$AJ$500,
MATCH($A123,'Productivity Dump'!$A$4:$A$500,0),
MATCH(AB$2,'Productivity Dump'!$E$3:$AJ$3,0)
),
IF(AB$3="Attendance",
INDEX('Attendance Dump'!$E$2:$AI$400,
MATCH($A123,'Attendance Dump'!$B$2:$B$400,0),
MATCH(AB$2,'Attendance Dump'!$E$1:$AI$1,0)
),
INDEX('Active Hour''s Dump'!$D$3:$AH$337,
MATCH($C123,'Active Hour''s Dump'!$A$3:$A$337,0),
MATCH(AB$2,'Active Hour''s Dump'!$D$2:$AH$2,0)
))),"")</f>
        <v>13.5833333333333</v>
      </c>
      <c r="AC123" s="13">
        <f>_xlfn.IFNA(IF(AC$3="Productivity",
INDEX('Productivity Dump'!$E$4:$AJ$500,
MATCH($A123,'Productivity Dump'!$A$4:$A$500,0),
MATCH(AC$2,'Productivity Dump'!$E$3:$AJ$3,0)
),
IF(AC$3="Attendance",
INDEX('Attendance Dump'!$E$2:$AI$400,
MATCH($A123,'Attendance Dump'!$B$2:$B$400,0),
MATCH(AC$2,'Attendance Dump'!$E$1:$AI$1,0)
),
INDEX('Active Hour''s Dump'!$D$3:$AH$337,
MATCH($C123,'Active Hour''s Dump'!$A$3:$A$337,0),
MATCH(AC$2,'Active Hour''s Dump'!$D$2:$AH$2,0)
))),"")</f>
        <v>956.15100000000007</v>
      </c>
      <c r="AD123" s="13" t="str">
        <f>_xlfn.IFNA(IF(AD$3="Productivity",
INDEX('Productivity Dump'!$E$4:$AJ$500,
MATCH($A123,'Productivity Dump'!$A$4:$A$500,0),
MATCH(AD$2,'Productivity Dump'!$E$3:$AJ$3,0)
),
IF(AD$3="Attendance",
INDEX('Attendance Dump'!$E$2:$AI$400,
MATCH($A123,'Attendance Dump'!$B$2:$B$400,0),
MATCH(AD$2,'Attendance Dump'!$E$1:$AI$1,0)
),
INDEX('Active Hour''s Dump'!$D$3:$AH$337,
MATCH($C123,'Active Hour''s Dump'!$A$3:$A$337,0),
MATCH(AD$2,'Active Hour''s Dump'!$D$2:$AH$2,0)
))),"")</f>
        <v>P</v>
      </c>
      <c r="AE123" s="54">
        <f>_xlfn.IFNA(IF(AE$3="Productivity",
INDEX('Productivity Dump'!$E$4:$AJ$500,
MATCH($A123,'Productivity Dump'!$A$4:$A$500,0),
MATCH(AE$2,'Productivity Dump'!$E$3:$AJ$3,0)
),
IF(AE$3="Attendance",
INDEX('Attendance Dump'!$E$2:$AI$400,
MATCH($A123,'Attendance Dump'!$B$2:$B$400,0),
MATCH(AE$2,'Attendance Dump'!$E$1:$AI$1,0)
),
INDEX('Active Hour''s Dump'!$D$3:$AH$337,
MATCH($C123,'Active Hour''s Dump'!$A$3:$A$337,0),
MATCH(AE$2,'Active Hour''s Dump'!$D$2:$AH$2,0)
))),"")</f>
        <v>13.9166666666667</v>
      </c>
      <c r="AF123" s="13">
        <f>_xlfn.IFNA(IF(AF$3="Productivity",
INDEX('Productivity Dump'!$E$4:$AJ$500,
MATCH($A123,'Productivity Dump'!$A$4:$A$500,0),
MATCH(AF$2,'Productivity Dump'!$E$3:$AJ$3,0)
),
IF(AF$3="Attendance",
INDEX('Attendance Dump'!$E$2:$AI$400,
MATCH($A123,'Attendance Dump'!$B$2:$B$400,0),
MATCH(AF$2,'Attendance Dump'!$E$1:$AI$1,0)
),
INDEX('Active Hour''s Dump'!$D$3:$AH$337,
MATCH($C123,'Active Hour''s Dump'!$A$3:$A$337,0),
MATCH(AF$2,'Active Hour''s Dump'!$D$2:$AH$2,0)
))),"")</f>
        <v>1107.0610000000001</v>
      </c>
      <c r="AG123" s="13" t="str">
        <f>_xlfn.IFNA(IF(AG$3="Productivity",
INDEX('Productivity Dump'!$E$4:$AJ$500,
MATCH($A123,'Productivity Dump'!$A$4:$A$500,0),
MATCH(AG$2,'Productivity Dump'!$E$3:$AJ$3,0)
),
IF(AG$3="Attendance",
INDEX('Attendance Dump'!$E$2:$AI$400,
MATCH($A123,'Attendance Dump'!$B$2:$B$400,0),
MATCH(AG$2,'Attendance Dump'!$E$1:$AI$1,0)
),
INDEX('Active Hour''s Dump'!$D$3:$AH$337,
MATCH($C123,'Active Hour''s Dump'!$A$3:$A$337,0),
MATCH(AG$2,'Active Hour''s Dump'!$D$2:$AH$2,0)
))),"")</f>
        <v>P</v>
      </c>
      <c r="AH123" s="54">
        <f>_xlfn.IFNA(IF(AH$3="Productivity",
INDEX('Productivity Dump'!$E$4:$AJ$500,
MATCH($A123,'Productivity Dump'!$A$4:$A$500,0),
MATCH(AH$2,'Productivity Dump'!$E$3:$AJ$3,0)
),
IF(AH$3="Attendance",
INDEX('Attendance Dump'!$E$2:$AI$400,
MATCH($A123,'Attendance Dump'!$B$2:$B$400,0),
MATCH(AH$2,'Attendance Dump'!$E$1:$AI$1,0)
),
INDEX('Active Hour''s Dump'!$D$3:$AH$337,
MATCH($C123,'Active Hour''s Dump'!$A$3:$A$337,0),
MATCH(AH$2,'Active Hour''s Dump'!$D$2:$AH$2,0)
))),"")</f>
        <v>12.4166666666667</v>
      </c>
      <c r="AI123" s="13">
        <f>_xlfn.IFNA(IF(AI$3="Productivity",
INDEX('Productivity Dump'!$E$4:$AJ$500,
MATCH($A123,'Productivity Dump'!$A$4:$A$500,0),
MATCH(AI$2,'Productivity Dump'!$E$3:$AJ$3,0)
),
IF(AI$3="Attendance",
INDEX('Attendance Dump'!$E$2:$AI$400,
MATCH($A123,'Attendance Dump'!$B$2:$B$400,0),
MATCH(AI$2,'Attendance Dump'!$E$1:$AI$1,0)
),
INDEX('Active Hour''s Dump'!$D$3:$AH$337,
MATCH($C123,'Active Hour''s Dump'!$A$3:$A$337,0),
MATCH(AI$2,'Active Hour''s Dump'!$D$2:$AH$2,0)
))),"")</f>
        <v>1064.1969999999999</v>
      </c>
      <c r="AJ123" s="13" t="str">
        <f>_xlfn.IFNA(IF(AJ$3="Productivity",
INDEX('Productivity Dump'!$E$4:$AJ$500,
MATCH($A123,'Productivity Dump'!$A$4:$A$500,0),
MATCH(AJ$2,'Productivity Dump'!$E$3:$AJ$3,0)
),
IF(AJ$3="Attendance",
INDEX('Attendance Dump'!$E$2:$AI$400,
MATCH($A123,'Attendance Dump'!$B$2:$B$400,0),
MATCH(AJ$2,'Attendance Dump'!$E$1:$AI$1,0)
),
INDEX('Active Hour''s Dump'!$D$3:$AH$337,
MATCH($C123,'Active Hour''s Dump'!$A$3:$A$337,0),
MATCH(AJ$2,'Active Hour''s Dump'!$D$2:$AH$2,0)
))),"")</f>
        <v>P</v>
      </c>
      <c r="AK123" s="54">
        <f>_xlfn.IFNA(IF(AK$3="Productivity",
INDEX('Productivity Dump'!$E$4:$AJ$500,
MATCH($A123,'Productivity Dump'!$A$4:$A$500,0),
MATCH(AK$2,'Productivity Dump'!$E$3:$AJ$3,0)
),
IF(AK$3="Attendance",
INDEX('Attendance Dump'!$E$2:$AI$400,
MATCH($A123,'Attendance Dump'!$B$2:$B$400,0),
MATCH(AK$2,'Attendance Dump'!$E$1:$AI$1,0)
),
INDEX('Active Hour''s Dump'!$D$3:$AH$337,
MATCH($C123,'Active Hour''s Dump'!$A$3:$A$337,0),
MATCH(AK$2,'Active Hour''s Dump'!$D$2:$AH$2,0)
))),"")</f>
        <v>14.6666666666667</v>
      </c>
      <c r="AL123" s="13">
        <f>_xlfn.IFNA(IF(AL$3="Productivity",
INDEX('Productivity Dump'!$E$4:$AJ$500,
MATCH($A123,'Productivity Dump'!$A$4:$A$500,0),
MATCH(AL$2,'Productivity Dump'!$E$3:$AJ$3,0)
),
IF(AL$3="Attendance",
INDEX('Attendance Dump'!$E$2:$AI$400,
MATCH($A123,'Attendance Dump'!$B$2:$B$400,0),
MATCH(AL$2,'Attendance Dump'!$E$1:$AI$1,0)
),
INDEX('Active Hour''s Dump'!$D$3:$AH$337,
MATCH($C123,'Active Hour''s Dump'!$A$3:$A$337,0),
MATCH(AL$2,'Active Hour''s Dump'!$D$2:$AH$2,0)
))),"")</f>
        <v>49.877000000000002</v>
      </c>
      <c r="AM123" s="13" t="str">
        <f>_xlfn.IFNA(IF(AM$3="Productivity",
INDEX('Productivity Dump'!$E$4:$AJ$500,
MATCH($A123,'Productivity Dump'!$A$4:$A$500,0),
MATCH(AM$2,'Productivity Dump'!$E$3:$AJ$3,0)
),
IF(AM$3="Attendance",
INDEX('Attendance Dump'!$E$2:$AI$400,
MATCH($A123,'Attendance Dump'!$B$2:$B$400,0),
MATCH(AM$2,'Attendance Dump'!$E$1:$AI$1,0)
),
INDEX('Active Hour''s Dump'!$D$3:$AH$337,
MATCH($C123,'Active Hour''s Dump'!$A$3:$A$337,0),
MATCH(AM$2,'Active Hour''s Dump'!$D$2:$AH$2,0)
))),"")</f>
        <v>WO</v>
      </c>
      <c r="AN123" s="54">
        <f>_xlfn.IFNA(IF(AN$3="Productivity",
INDEX('Productivity Dump'!$E$4:$AJ$500,
MATCH($A123,'Productivity Dump'!$A$4:$A$500,0),
MATCH(AN$2,'Productivity Dump'!$E$3:$AJ$3,0)
),
IF(AN$3="Attendance",
INDEX('Attendance Dump'!$E$2:$AI$400,
MATCH($A123,'Attendance Dump'!$B$2:$B$400,0),
MATCH(AN$2,'Attendance Dump'!$E$1:$AI$1,0)
),
INDEX('Active Hour''s Dump'!$D$3:$AH$337,
MATCH($C123,'Active Hour''s Dump'!$A$3:$A$337,0),
MATCH(AN$2,'Active Hour''s Dump'!$D$2:$AH$2,0)
))),"")</f>
        <v>0</v>
      </c>
      <c r="AO123" s="13">
        <f>_xlfn.IFNA(IF(AO$3="Productivity",
INDEX('Productivity Dump'!$E$4:$AJ$500,
MATCH($A123,'Productivity Dump'!$A$4:$A$500,0),
MATCH(AO$2,'Productivity Dump'!$E$3:$AJ$3,0)
),
IF(AO$3="Attendance",
INDEX('Attendance Dump'!$E$2:$AI$400,
MATCH($A123,'Attendance Dump'!$B$2:$B$400,0),
MATCH(AO$2,'Attendance Dump'!$E$1:$AI$1,0)
),
INDEX('Active Hour''s Dump'!$D$3:$AH$337,
MATCH($C123,'Active Hour''s Dump'!$A$3:$A$337,0),
MATCH(AO$2,'Active Hour''s Dump'!$D$2:$AH$2,0)
))),"")</f>
        <v>1160.828</v>
      </c>
      <c r="AP123" s="13" t="str">
        <f>_xlfn.IFNA(IF(AP$3="Productivity",
INDEX('Productivity Dump'!$E$4:$AJ$500,
MATCH($A123,'Productivity Dump'!$A$4:$A$500,0),
MATCH(AP$2,'Productivity Dump'!$E$3:$AJ$3,0)
),
IF(AP$3="Attendance",
INDEX('Attendance Dump'!$E$2:$AI$400,
MATCH($A123,'Attendance Dump'!$B$2:$B$400,0),
MATCH(AP$2,'Attendance Dump'!$E$1:$AI$1,0)
),
INDEX('Active Hour''s Dump'!$D$3:$AH$337,
MATCH($C123,'Active Hour''s Dump'!$A$3:$A$337,0),
MATCH(AP$2,'Active Hour''s Dump'!$D$2:$AH$2,0)
))),"")</f>
        <v>P</v>
      </c>
      <c r="AQ123" s="54">
        <f>_xlfn.IFNA(IF(AQ$3="Productivity",
INDEX('Productivity Dump'!$E$4:$AJ$500,
MATCH($A123,'Productivity Dump'!$A$4:$A$500,0),
MATCH(AQ$2,'Productivity Dump'!$E$3:$AJ$3,0)
),
IF(AQ$3="Attendance",
INDEX('Attendance Dump'!$E$2:$AI$400,
MATCH($A123,'Attendance Dump'!$B$2:$B$400,0),
MATCH(AQ$2,'Attendance Dump'!$E$1:$AI$1,0)
),
INDEX('Active Hour''s Dump'!$D$3:$AH$337,
MATCH($C123,'Active Hour''s Dump'!$A$3:$A$337,0),
MATCH(AQ$2,'Active Hour''s Dump'!$D$2:$AH$2,0)
))),"")</f>
        <v>9.8333333333333304</v>
      </c>
      <c r="AR123" s="13">
        <f>_xlfn.IFNA(IF(AR$3="Productivity",
INDEX('Productivity Dump'!$E$4:$AJ$500,
MATCH($A123,'Productivity Dump'!$A$4:$A$500,0),
MATCH(AR$2,'Productivity Dump'!$E$3:$AJ$3,0)
),
IF(AR$3="Attendance",
INDEX('Attendance Dump'!$E$2:$AI$400,
MATCH($A123,'Attendance Dump'!$B$2:$B$400,0),
MATCH(AR$2,'Attendance Dump'!$E$1:$AI$1,0)
),
INDEX('Active Hour''s Dump'!$D$3:$AH$337,
MATCH($C123,'Active Hour''s Dump'!$A$3:$A$337,0),
MATCH(AR$2,'Active Hour''s Dump'!$D$2:$AH$2,0)
))),"")</f>
        <v>0</v>
      </c>
      <c r="AS123" s="13" t="str">
        <f>_xlfn.IFNA(IF(AS$3="Productivity",
INDEX('Productivity Dump'!$E$4:$AJ$500,
MATCH($A123,'Productivity Dump'!$A$4:$A$500,0),
MATCH(AS$2,'Productivity Dump'!$E$3:$AJ$3,0)
),
IF(AS$3="Attendance",
INDEX('Attendance Dump'!$E$2:$AI$400,
MATCH($A123,'Attendance Dump'!$B$2:$B$400,0),
MATCH(AS$2,'Attendance Dump'!$E$1:$AI$1,0)
),
INDEX('Active Hour''s Dump'!$D$3:$AH$337,
MATCH($C123,'Active Hour''s Dump'!$A$3:$A$337,0),
MATCH(AS$2,'Active Hour''s Dump'!$D$2:$AH$2,0)
))),"")</f>
        <v>PL</v>
      </c>
      <c r="AT123" s="54">
        <f>_xlfn.IFNA(IF(AT$3="Productivity",
INDEX('Productivity Dump'!$E$4:$AJ$500,
MATCH($A123,'Productivity Dump'!$A$4:$A$500,0),
MATCH(AT$2,'Productivity Dump'!$E$3:$AJ$3,0)
),
IF(AT$3="Attendance",
INDEX('Attendance Dump'!$E$2:$AI$400,
MATCH($A123,'Attendance Dump'!$B$2:$B$400,0),
MATCH(AT$2,'Attendance Dump'!$E$1:$AI$1,0)
),
INDEX('Active Hour''s Dump'!$D$3:$AH$337,
MATCH($C123,'Active Hour''s Dump'!$A$3:$A$337,0),
MATCH(AT$2,'Active Hour''s Dump'!$D$2:$AH$2,0)
))),"")</f>
        <v>0</v>
      </c>
      <c r="AU123" s="13">
        <f>_xlfn.IFNA(IF(AU$3="Productivity",
INDEX('Productivity Dump'!$E$4:$AJ$500,
MATCH($A123,'Productivity Dump'!$A$4:$A$500,0),
MATCH(AU$2,'Productivity Dump'!$E$3:$AJ$3,0)
),
IF(AU$3="Attendance",
INDEX('Attendance Dump'!$E$2:$AI$400,
MATCH($A123,'Attendance Dump'!$B$2:$B$400,0),
MATCH(AU$2,'Attendance Dump'!$E$1:$AI$1,0)
),
INDEX('Active Hour''s Dump'!$D$3:$AH$337,
MATCH($C123,'Active Hour''s Dump'!$A$3:$A$337,0),
MATCH(AU$2,'Active Hour''s Dump'!$D$2:$AH$2,0)
))),"")</f>
        <v>1095.2339999999999</v>
      </c>
      <c r="AV123" s="13" t="str">
        <f>_xlfn.IFNA(IF(AV$3="Productivity",
INDEX('Productivity Dump'!$E$4:$AJ$500,
MATCH($A123,'Productivity Dump'!$A$4:$A$500,0),
MATCH(AV$2,'Productivity Dump'!$E$3:$AJ$3,0)
),
IF(AV$3="Attendance",
INDEX('Attendance Dump'!$E$2:$AI$400,
MATCH($A123,'Attendance Dump'!$B$2:$B$400,0),
MATCH(AV$2,'Attendance Dump'!$E$1:$AI$1,0)
),
INDEX('Active Hour''s Dump'!$D$3:$AH$337,
MATCH($C123,'Active Hour''s Dump'!$A$3:$A$337,0),
MATCH(AV$2,'Active Hour''s Dump'!$D$2:$AH$2,0)
))),"")</f>
        <v>P</v>
      </c>
      <c r="AW123" s="54">
        <f>_xlfn.IFNA(IF(AW$3="Productivity",
INDEX('Productivity Dump'!$E$4:$AJ$500,
MATCH($A123,'Productivity Dump'!$A$4:$A$500,0),
MATCH(AW$2,'Productivity Dump'!$E$3:$AJ$3,0)
),
IF(AW$3="Attendance",
INDEX('Attendance Dump'!$E$2:$AI$400,
MATCH($A123,'Attendance Dump'!$B$2:$B$400,0),
MATCH(AW$2,'Attendance Dump'!$E$1:$AI$1,0)
),
INDEX('Active Hour''s Dump'!$D$3:$AH$337,
MATCH($C123,'Active Hour''s Dump'!$A$3:$A$337,0),
MATCH(AW$2,'Active Hour''s Dump'!$D$2:$AH$2,0)
))),"")</f>
        <v>13.3333333333333</v>
      </c>
      <c r="AX123" s="13">
        <f>_xlfn.IFNA(IF(AX$3="Productivity",
INDEX('Productivity Dump'!$E$4:$AJ$500,
MATCH($A123,'Productivity Dump'!$A$4:$A$500,0),
MATCH(AX$2,'Productivity Dump'!$E$3:$AJ$3,0)
),
IF(AX$3="Attendance",
INDEX('Attendance Dump'!$E$2:$AI$400,
MATCH($A123,'Attendance Dump'!$B$2:$B$400,0),
MATCH(AX$2,'Attendance Dump'!$E$1:$AI$1,0)
),
INDEX('Active Hour''s Dump'!$D$3:$AH$337,
MATCH($C123,'Active Hour''s Dump'!$A$3:$A$337,0),
MATCH(AX$2,'Active Hour''s Dump'!$D$2:$AH$2,0)
))),"")</f>
        <v>1058.385</v>
      </c>
      <c r="AY123" s="13" t="str">
        <f>_xlfn.IFNA(IF(AY$3="Productivity",
INDEX('Productivity Dump'!$E$4:$AJ$500,
MATCH($A123,'Productivity Dump'!$A$4:$A$500,0),
MATCH(AY$2,'Productivity Dump'!$E$3:$AJ$3,0)
),
IF(AY$3="Attendance",
INDEX('Attendance Dump'!$E$2:$AI$400,
MATCH($A123,'Attendance Dump'!$B$2:$B$400,0),
MATCH(AY$2,'Attendance Dump'!$E$1:$AI$1,0)
),
INDEX('Active Hour''s Dump'!$D$3:$AH$337,
MATCH($C123,'Active Hour''s Dump'!$A$3:$A$337,0),
MATCH(AY$2,'Active Hour''s Dump'!$D$2:$AH$2,0)
))),"")</f>
        <v>P</v>
      </c>
      <c r="AZ123" s="54">
        <f>_xlfn.IFNA(IF(AZ$3="Productivity",
INDEX('Productivity Dump'!$E$4:$AJ$500,
MATCH($A123,'Productivity Dump'!$A$4:$A$500,0),
MATCH(AZ$2,'Productivity Dump'!$E$3:$AJ$3,0)
),
IF(AZ$3="Attendance",
INDEX('Attendance Dump'!$E$2:$AI$400,
MATCH($A123,'Attendance Dump'!$B$2:$B$400,0),
MATCH(AZ$2,'Attendance Dump'!$E$1:$AI$1,0)
),
INDEX('Active Hour''s Dump'!$D$3:$AH$337,
MATCH($C123,'Active Hour''s Dump'!$A$3:$A$337,0),
MATCH(AZ$2,'Active Hour''s Dump'!$D$2:$AH$2,0)
))),"")</f>
        <v>12.5</v>
      </c>
      <c r="BA123" s="13">
        <f>_xlfn.IFNA(IF(BA$3="Productivity",
INDEX('Productivity Dump'!$E$4:$AJ$500,
MATCH($A123,'Productivity Dump'!$A$4:$A$500,0),
MATCH(BA$2,'Productivity Dump'!$E$3:$AJ$3,0)
),
IF(BA$3="Attendance",
INDEX('Attendance Dump'!$E$2:$AI$400,
MATCH($A123,'Attendance Dump'!$B$2:$B$400,0),
MATCH(BA$2,'Attendance Dump'!$E$1:$AI$1,0)
),
INDEX('Active Hour''s Dump'!$D$3:$AH$337,
MATCH($C123,'Active Hour''s Dump'!$A$3:$A$337,0),
MATCH(BA$2,'Active Hour''s Dump'!$D$2:$AH$2,0)
))),"")</f>
        <v>1061.9629999999997</v>
      </c>
      <c r="BB123" s="13" t="str">
        <f>_xlfn.IFNA(IF(BB$3="Productivity",
INDEX('Productivity Dump'!$E$4:$AJ$500,
MATCH($A123,'Productivity Dump'!$A$4:$A$500,0),
MATCH(BB$2,'Productivity Dump'!$E$3:$AJ$3,0)
),
IF(BB$3="Attendance",
INDEX('Attendance Dump'!$E$2:$AI$400,
MATCH($A123,'Attendance Dump'!$B$2:$B$400,0),
MATCH(BB$2,'Attendance Dump'!$E$1:$AI$1,0)
),
INDEX('Active Hour''s Dump'!$D$3:$AH$337,
MATCH($C123,'Active Hour''s Dump'!$A$3:$A$337,0),
MATCH(BB$2,'Active Hour''s Dump'!$D$2:$AH$2,0)
))),"")</f>
        <v>P</v>
      </c>
      <c r="BC123" s="54">
        <f>_xlfn.IFNA(IF(BC$3="Productivity",
INDEX('Productivity Dump'!$E$4:$AJ$500,
MATCH($A123,'Productivity Dump'!$A$4:$A$500,0),
MATCH(BC$2,'Productivity Dump'!$E$3:$AJ$3,0)
),
IF(BC$3="Attendance",
INDEX('Attendance Dump'!$E$2:$AI$400,
MATCH($A123,'Attendance Dump'!$B$2:$B$400,0),
MATCH(BC$2,'Attendance Dump'!$E$1:$AI$1,0)
),
INDEX('Active Hour''s Dump'!$D$3:$AH$337,
MATCH($C123,'Active Hour''s Dump'!$A$3:$A$337,0),
MATCH(BC$2,'Active Hour''s Dump'!$D$2:$AH$2,0)
))),"")</f>
        <v>13.3333333333333</v>
      </c>
      <c r="BD123" s="13">
        <f>_xlfn.IFNA(IF(BD$3="Productivity",
INDEX('Productivity Dump'!$E$4:$AJ$500,
MATCH($A123,'Productivity Dump'!$A$4:$A$500,0),
MATCH(BD$2,'Productivity Dump'!$E$3:$AJ$3,0)
),
IF(BD$3="Attendance",
INDEX('Attendance Dump'!$E$2:$AI$400,
MATCH($A123,'Attendance Dump'!$B$2:$B$400,0),
MATCH(BD$2,'Attendance Dump'!$E$1:$AI$1,0)
),
INDEX('Active Hour''s Dump'!$D$3:$AH$337,
MATCH($C123,'Active Hour''s Dump'!$A$3:$A$337,0),
MATCH(BD$2,'Active Hour''s Dump'!$D$2:$AH$2,0)
))),"")</f>
        <v>1032.1229999999998</v>
      </c>
      <c r="BE123" s="13" t="str">
        <f>_xlfn.IFNA(IF(BE$3="Productivity",
INDEX('Productivity Dump'!$E$4:$AJ$500,
MATCH($A123,'Productivity Dump'!$A$4:$A$500,0),
MATCH(BE$2,'Productivity Dump'!$E$3:$AJ$3,0)
),
IF(BE$3="Attendance",
INDEX('Attendance Dump'!$E$2:$AI$400,
MATCH($A123,'Attendance Dump'!$B$2:$B$400,0),
MATCH(BE$2,'Attendance Dump'!$E$1:$AI$1,0)
),
INDEX('Active Hour''s Dump'!$D$3:$AH$337,
MATCH($C123,'Active Hour''s Dump'!$A$3:$A$337,0),
MATCH(BE$2,'Active Hour''s Dump'!$D$2:$AH$2,0)
))),"")</f>
        <v>P</v>
      </c>
      <c r="BF123" s="54">
        <f>_xlfn.IFNA(IF(BF$3="Productivity",
INDEX('Productivity Dump'!$E$4:$AJ$500,
MATCH($A123,'Productivity Dump'!$A$4:$A$500,0),
MATCH(BF$2,'Productivity Dump'!$E$3:$AJ$3,0)
),
IF(BF$3="Attendance",
INDEX('Attendance Dump'!$E$2:$AI$400,
MATCH($A123,'Attendance Dump'!$B$2:$B$400,0),
MATCH(BF$2,'Attendance Dump'!$E$1:$AI$1,0)
),
INDEX('Active Hour''s Dump'!$D$3:$AH$337,
MATCH($C123,'Active Hour''s Dump'!$A$3:$A$337,0),
MATCH(BF$2,'Active Hour''s Dump'!$D$2:$AH$2,0)
))),"")</f>
        <v>12.5</v>
      </c>
      <c r="BG123" s="13">
        <f>_xlfn.IFNA(IF(BG$3="Productivity",
INDEX('Productivity Dump'!$E$4:$AJ$500,
MATCH($A123,'Productivity Dump'!$A$4:$A$500,0),
MATCH(BG$2,'Productivity Dump'!$E$3:$AJ$3,0)
),
IF(BG$3="Attendance",
INDEX('Attendance Dump'!$E$2:$AI$400,
MATCH($A123,'Attendance Dump'!$B$2:$B$400,0),
MATCH(BG$2,'Attendance Dump'!$E$1:$AI$1,0)
),
INDEX('Active Hour''s Dump'!$D$3:$AH$337,
MATCH($C123,'Active Hour''s Dump'!$A$3:$A$337,0),
MATCH(BG$2,'Active Hour''s Dump'!$D$2:$AH$2,0)
))),"")</f>
        <v>0</v>
      </c>
      <c r="BH123" s="13" t="str">
        <f>_xlfn.IFNA(IF(BH$3="Productivity",
INDEX('Productivity Dump'!$E$4:$AJ$500,
MATCH($A123,'Productivity Dump'!$A$4:$A$500,0),
MATCH(BH$2,'Productivity Dump'!$E$3:$AJ$3,0)
),
IF(BH$3="Attendance",
INDEX('Attendance Dump'!$E$2:$AI$400,
MATCH($A123,'Attendance Dump'!$B$2:$B$400,0),
MATCH(BH$2,'Attendance Dump'!$E$1:$AI$1,0)
),
INDEX('Active Hour''s Dump'!$D$3:$AH$337,
MATCH($C123,'Active Hour''s Dump'!$A$3:$A$337,0),
MATCH(BH$2,'Active Hour''s Dump'!$D$2:$AH$2,0)
))),"")</f>
        <v>WO</v>
      </c>
      <c r="BI123" s="54">
        <f>_xlfn.IFNA(IF(BI$3="Productivity",
INDEX('Productivity Dump'!$E$4:$AJ$500,
MATCH($A123,'Productivity Dump'!$A$4:$A$500,0),
MATCH(BI$2,'Productivity Dump'!$E$3:$AJ$3,0)
),
IF(BI$3="Attendance",
INDEX('Attendance Dump'!$E$2:$AI$400,
MATCH($A123,'Attendance Dump'!$B$2:$B$400,0),
MATCH(BI$2,'Attendance Dump'!$E$1:$AI$1,0)
),
INDEX('Active Hour''s Dump'!$D$3:$AH$337,
MATCH($C123,'Active Hour''s Dump'!$A$3:$A$337,0),
MATCH(BI$2,'Active Hour''s Dump'!$D$2:$AH$2,0)
))),"")</f>
        <v>0</v>
      </c>
      <c r="BJ123" s="13">
        <f>_xlfn.IFNA(IF(BJ$3="Productivity",
INDEX('Productivity Dump'!$E$4:$AJ$500,
MATCH($A123,'Productivity Dump'!$A$4:$A$500,0),
MATCH(BJ$2,'Productivity Dump'!$E$3:$AJ$3,0)
),
IF(BJ$3="Attendance",
INDEX('Attendance Dump'!$E$2:$AI$400,
MATCH($A123,'Attendance Dump'!$B$2:$B$400,0),
MATCH(BJ$2,'Attendance Dump'!$E$1:$AI$1,0)
),
INDEX('Active Hour''s Dump'!$D$3:$AH$337,
MATCH($C123,'Active Hour''s Dump'!$A$3:$A$337,0),
MATCH(BJ$2,'Active Hour''s Dump'!$D$2:$AH$2,0)
))),"")</f>
        <v>677.23100000000011</v>
      </c>
      <c r="BK123" s="13" t="str">
        <f>_xlfn.IFNA(IF(BK$3="Productivity",
INDEX('Productivity Dump'!$E$4:$AJ$500,
MATCH($A123,'Productivity Dump'!$A$4:$A$500,0),
MATCH(BK$2,'Productivity Dump'!$E$3:$AJ$3,0)
),
IF(BK$3="Attendance",
INDEX('Attendance Dump'!$E$2:$AI$400,
MATCH($A123,'Attendance Dump'!$B$2:$B$400,0),
MATCH(BK$2,'Attendance Dump'!$E$1:$AI$1,0)
),
INDEX('Active Hour''s Dump'!$D$3:$AH$337,
MATCH($C123,'Active Hour''s Dump'!$A$3:$A$337,0),
MATCH(BK$2,'Active Hour''s Dump'!$D$2:$AH$2,0)
))),"")</f>
        <v>P</v>
      </c>
      <c r="BL123" s="54">
        <f>_xlfn.IFNA(IF(BL$3="Productivity",
INDEX('Productivity Dump'!$E$4:$AJ$500,
MATCH($A123,'Productivity Dump'!$A$4:$A$500,0),
MATCH(BL$2,'Productivity Dump'!$E$3:$AJ$3,0)
),
IF(BL$3="Attendance",
INDEX('Attendance Dump'!$E$2:$AI$400,
MATCH($A123,'Attendance Dump'!$B$2:$B$400,0),
MATCH(BL$2,'Attendance Dump'!$E$1:$AI$1,0)
),
INDEX('Active Hour''s Dump'!$D$3:$AH$337,
MATCH($C123,'Active Hour''s Dump'!$A$3:$A$337,0),
MATCH(BL$2,'Active Hour''s Dump'!$D$2:$AH$2,0)
))),"")</f>
        <v>8.75</v>
      </c>
      <c r="BM123" s="13">
        <f>_xlfn.IFNA(IF(BM$3="Productivity",
INDEX('Productivity Dump'!$E$4:$AJ$500,
MATCH($A123,'Productivity Dump'!$A$4:$A$500,0),
MATCH(BM$2,'Productivity Dump'!$E$3:$AJ$3,0)
),
IF(BM$3="Attendance",
INDEX('Attendance Dump'!$E$2:$AI$400,
MATCH($A123,'Attendance Dump'!$B$2:$B$400,0),
MATCH(BM$2,'Attendance Dump'!$E$1:$AI$1,0)
),
INDEX('Active Hour''s Dump'!$D$3:$AH$337,
MATCH($C123,'Active Hour''s Dump'!$A$3:$A$337,0),
MATCH(BM$2,'Active Hour''s Dump'!$D$2:$AH$2,0)
))),"")</f>
        <v>1076.3880000000004</v>
      </c>
      <c r="BN123" s="13" t="str">
        <f>_xlfn.IFNA(IF(BN$3="Productivity",
INDEX('Productivity Dump'!$E$4:$AJ$500,
MATCH($A123,'Productivity Dump'!$A$4:$A$500,0),
MATCH(BN$2,'Productivity Dump'!$E$3:$AJ$3,0)
),
IF(BN$3="Attendance",
INDEX('Attendance Dump'!$E$2:$AI$400,
MATCH($A123,'Attendance Dump'!$B$2:$B$400,0),
MATCH(BN$2,'Attendance Dump'!$E$1:$AI$1,0)
),
INDEX('Active Hour''s Dump'!$D$3:$AH$337,
MATCH($C123,'Active Hour''s Dump'!$A$3:$A$337,0),
MATCH(BN$2,'Active Hour''s Dump'!$D$2:$AH$2,0)
))),"")</f>
        <v>P</v>
      </c>
      <c r="BO123" s="54">
        <f>_xlfn.IFNA(IF(BO$3="Productivity",
INDEX('Productivity Dump'!$E$4:$AJ$500,
MATCH($A123,'Productivity Dump'!$A$4:$A$500,0),
MATCH(BO$2,'Productivity Dump'!$E$3:$AJ$3,0)
),
IF(BO$3="Attendance",
INDEX('Attendance Dump'!$E$2:$AI$400,
MATCH($A123,'Attendance Dump'!$B$2:$B$400,0),
MATCH(BO$2,'Attendance Dump'!$E$1:$AI$1,0)
),
INDEX('Active Hour''s Dump'!$D$3:$AH$337,
MATCH($C123,'Active Hour''s Dump'!$A$3:$A$337,0),
MATCH(BO$2,'Active Hour''s Dump'!$D$2:$AH$2,0)
))),"")</f>
        <v>13.5</v>
      </c>
      <c r="BP123" s="13">
        <f>_xlfn.IFNA(IF(BP$3="Productivity",
INDEX('Productivity Dump'!$E$4:$AJ$500,
MATCH($A123,'Productivity Dump'!$A$4:$A$500,0),
MATCH(BP$2,'Productivity Dump'!$E$3:$AJ$3,0)
),
IF(BP$3="Attendance",
INDEX('Attendance Dump'!$E$2:$AI$400,
MATCH($A123,'Attendance Dump'!$B$2:$B$400,0),
MATCH(BP$2,'Attendance Dump'!$E$1:$AI$1,0)
),
INDEX('Active Hour''s Dump'!$D$3:$AH$337,
MATCH($C123,'Active Hour''s Dump'!$A$3:$A$337,0),
MATCH(BP$2,'Active Hour''s Dump'!$D$2:$AH$2,0)
))),"")</f>
        <v>1045.953</v>
      </c>
      <c r="BQ123" s="13" t="str">
        <f>_xlfn.IFNA(IF(BQ$3="Productivity",
INDEX('Productivity Dump'!$E$4:$AJ$500,
MATCH($A123,'Productivity Dump'!$A$4:$A$500,0),
MATCH(BQ$2,'Productivity Dump'!$E$3:$AJ$3,0)
),
IF(BQ$3="Attendance",
INDEX('Attendance Dump'!$E$2:$AI$400,
MATCH($A123,'Attendance Dump'!$B$2:$B$400,0),
MATCH(BQ$2,'Attendance Dump'!$E$1:$AI$1,0)
),
INDEX('Active Hour''s Dump'!$D$3:$AH$337,
MATCH($C123,'Active Hour''s Dump'!$A$3:$A$337,0),
MATCH(BQ$2,'Active Hour''s Dump'!$D$2:$AH$2,0)
))),"")</f>
        <v>P</v>
      </c>
      <c r="BR123" s="54">
        <f>_xlfn.IFNA(IF(BR$3="Productivity",
INDEX('Productivity Dump'!$E$4:$AJ$500,
MATCH($A123,'Productivity Dump'!$A$4:$A$500,0),
MATCH(BR$2,'Productivity Dump'!$E$3:$AJ$3,0)
),
IF(BR$3="Attendance",
INDEX('Attendance Dump'!$E$2:$AI$400,
MATCH($A123,'Attendance Dump'!$B$2:$B$400,0),
MATCH(BR$2,'Attendance Dump'!$E$1:$AI$1,0)
),
INDEX('Active Hour''s Dump'!$D$3:$AH$337,
MATCH($C123,'Active Hour''s Dump'!$A$3:$A$337,0),
MATCH(BR$2,'Active Hour''s Dump'!$D$2:$AH$2,0)
))),"")</f>
        <v>12.3333333333333</v>
      </c>
      <c r="BS123" s="13">
        <f>_xlfn.IFNA(IF(BS$3="Productivity",
INDEX('Productivity Dump'!$E$4:$AJ$500,
MATCH($A123,'Productivity Dump'!$A$4:$A$500,0),
MATCH(BS$2,'Productivity Dump'!$E$3:$AJ$3,0)
),
IF(BS$3="Attendance",
INDEX('Attendance Dump'!$E$2:$AI$400,
MATCH($A123,'Attendance Dump'!$B$2:$B$400,0),
MATCH(BS$2,'Attendance Dump'!$E$1:$AI$1,0)
),
INDEX('Active Hour''s Dump'!$D$3:$AH$337,
MATCH($C123,'Active Hour''s Dump'!$A$3:$A$337,0),
MATCH(BS$2,'Active Hour''s Dump'!$D$2:$AH$2,0)
))),"")</f>
        <v>1078.8280000000002</v>
      </c>
      <c r="BT123" s="13" t="str">
        <f>_xlfn.IFNA(IF(BT$3="Productivity",
INDEX('Productivity Dump'!$E$4:$AJ$500,
MATCH($A123,'Productivity Dump'!$A$4:$A$500,0),
MATCH(BT$2,'Productivity Dump'!$E$3:$AJ$3,0)
),
IF(BT$3="Attendance",
INDEX('Attendance Dump'!$E$2:$AI$400,
MATCH($A123,'Attendance Dump'!$B$2:$B$400,0),
MATCH(BT$2,'Attendance Dump'!$E$1:$AI$1,0)
),
INDEX('Active Hour''s Dump'!$D$3:$AH$337,
MATCH($C123,'Active Hour''s Dump'!$A$3:$A$337,0),
MATCH(BT$2,'Active Hour''s Dump'!$D$2:$AH$2,0)
))),"")</f>
        <v>H(P)</v>
      </c>
      <c r="BU123" s="54">
        <f>_xlfn.IFNA(IF(BU$3="Productivity",
INDEX('Productivity Dump'!$E$4:$AJ$500,
MATCH($A123,'Productivity Dump'!$A$4:$A$500,0),
MATCH(BU$2,'Productivity Dump'!$E$3:$AJ$3,0)
),
IF(BU$3="Attendance",
INDEX('Attendance Dump'!$E$2:$AI$400,
MATCH($A123,'Attendance Dump'!$B$2:$B$400,0),
MATCH(BU$2,'Attendance Dump'!$E$1:$AI$1,0)
),
INDEX('Active Hour''s Dump'!$D$3:$AH$337,
MATCH($C123,'Active Hour''s Dump'!$A$3:$A$337,0),
MATCH(BU$2,'Active Hour''s Dump'!$D$2:$AH$2,0)
))),"")</f>
        <v>13</v>
      </c>
      <c r="BV123" s="13">
        <f>_xlfn.IFNA(IF(BV$3="Productivity",
INDEX('Productivity Dump'!$E$4:$AJ$500,
MATCH($A123,'Productivity Dump'!$A$4:$A$500,0),
MATCH(BV$2,'Productivity Dump'!$E$3:$AJ$3,0)
),
IF(BV$3="Attendance",
INDEX('Attendance Dump'!$E$2:$AI$400,
MATCH($A123,'Attendance Dump'!$B$2:$B$400,0),
MATCH(BV$2,'Attendance Dump'!$E$1:$AI$1,0)
),
INDEX('Active Hour''s Dump'!$D$3:$AH$337,
MATCH($C123,'Active Hour''s Dump'!$A$3:$A$337,0),
MATCH(BV$2,'Active Hour''s Dump'!$D$2:$AH$2,0)
))),"")</f>
        <v>1114.307</v>
      </c>
      <c r="BW123" s="13" t="str">
        <f>_xlfn.IFNA(IF(BW$3="Productivity",
INDEX('Productivity Dump'!$E$4:$AJ$500,
MATCH($A123,'Productivity Dump'!$A$4:$A$500,0),
MATCH(BW$2,'Productivity Dump'!$E$3:$AJ$3,0)
),
IF(BW$3="Attendance",
INDEX('Attendance Dump'!$E$2:$AI$400,
MATCH($A123,'Attendance Dump'!$B$2:$B$400,0),
MATCH(BW$2,'Attendance Dump'!$E$1:$AI$1,0)
),
INDEX('Active Hour''s Dump'!$D$3:$AH$337,
MATCH($C123,'Active Hour''s Dump'!$A$3:$A$337,0),
MATCH(BW$2,'Active Hour''s Dump'!$D$2:$AH$2,0)
))),"")</f>
        <v>P</v>
      </c>
      <c r="BX123" s="54">
        <f>_xlfn.IFNA(IF(BX$3="Productivity",
INDEX('Productivity Dump'!$E$4:$AJ$500,
MATCH($A123,'Productivity Dump'!$A$4:$A$500,0),
MATCH(BX$2,'Productivity Dump'!$E$3:$AJ$3,0)
),
IF(BX$3="Attendance",
INDEX('Attendance Dump'!$E$2:$AI$400,
MATCH($A123,'Attendance Dump'!$B$2:$B$400,0),
MATCH(BX$2,'Attendance Dump'!$E$1:$AI$1,0)
),
INDEX('Active Hour''s Dump'!$D$3:$AH$337,
MATCH($C123,'Active Hour''s Dump'!$A$3:$A$337,0),
MATCH(BX$2,'Active Hour''s Dump'!$D$2:$AH$2,0)
))),"")</f>
        <v>12.3333333333333</v>
      </c>
      <c r="BY123" s="13">
        <f>_xlfn.IFNA(IF(BY$3="Productivity",
INDEX('Productivity Dump'!$E$4:$AJ$500,
MATCH($A123,'Productivity Dump'!$A$4:$A$500,0),
MATCH(BY$2,'Productivity Dump'!$E$3:$AJ$3,0)
),
IF(BY$3="Attendance",
INDEX('Attendance Dump'!$E$2:$AI$400,
MATCH($A123,'Attendance Dump'!$B$2:$B$400,0),
MATCH(BY$2,'Attendance Dump'!$E$1:$AI$1,0)
),
INDEX('Active Hour''s Dump'!$D$3:$AH$337,
MATCH($C123,'Active Hour''s Dump'!$A$3:$A$337,0),
MATCH(BY$2,'Active Hour''s Dump'!$D$2:$AH$2,0)
))),"")</f>
        <v>418.21399999999983</v>
      </c>
      <c r="BZ123" s="13" t="str">
        <f>_xlfn.IFNA(IF(BZ$3="Productivity",
INDEX('Productivity Dump'!$E$4:$AJ$500,
MATCH($A123,'Productivity Dump'!$A$4:$A$500,0),
MATCH(BZ$2,'Productivity Dump'!$E$3:$AJ$3,0)
),
IF(BZ$3="Attendance",
INDEX('Attendance Dump'!$E$2:$AI$400,
MATCH($A123,'Attendance Dump'!$B$2:$B$400,0),
MATCH(BZ$2,'Attendance Dump'!$E$1:$AI$1,0)
),
INDEX('Active Hour''s Dump'!$D$3:$AH$337,
MATCH($C123,'Active Hour''s Dump'!$A$3:$A$337,0),
MATCH(BZ$2,'Active Hour''s Dump'!$D$2:$AH$2,0)
))),"")</f>
        <v>P</v>
      </c>
      <c r="CA123" s="54">
        <f>_xlfn.IFNA(IF(CA$3="Productivity",
INDEX('Productivity Dump'!$E$4:$AJ$500,
MATCH($A123,'Productivity Dump'!$A$4:$A$500,0),
MATCH(CA$2,'Productivity Dump'!$E$3:$AJ$3,0)
),
IF(CA$3="Attendance",
INDEX('Attendance Dump'!$E$2:$AI$400,
MATCH($A123,'Attendance Dump'!$B$2:$B$400,0),
MATCH(CA$2,'Attendance Dump'!$E$1:$AI$1,0)
),
INDEX('Active Hour''s Dump'!$D$3:$AH$337,
MATCH($C123,'Active Hour''s Dump'!$A$3:$A$337,0),
MATCH(CA$2,'Active Hour''s Dump'!$D$2:$AH$2,0)
))),"")</f>
        <v>5.0833333333333304</v>
      </c>
      <c r="CB123" s="13">
        <f>_xlfn.IFNA(IF(CB$3="Productivity",
INDEX('Productivity Dump'!$E$4:$AJ$500,
MATCH($A123,'Productivity Dump'!$A$4:$A$500,0),
MATCH(CB$2,'Productivity Dump'!$E$3:$AJ$3,0)
),
IF(CB$3="Attendance",
INDEX('Attendance Dump'!$E$2:$AI$400,
MATCH($A123,'Attendance Dump'!$B$2:$B$400,0),
MATCH(CB$2,'Attendance Dump'!$E$1:$AI$1,0)
),
INDEX('Active Hour''s Dump'!$D$3:$AH$337,
MATCH($C123,'Active Hour''s Dump'!$A$3:$A$337,0),
MATCH(CB$2,'Active Hour''s Dump'!$D$2:$AH$2,0)
))),"")</f>
        <v>0</v>
      </c>
      <c r="CC123" s="13" t="str">
        <f>_xlfn.IFNA(IF(CC$3="Productivity",
INDEX('Productivity Dump'!$E$4:$AJ$500,
MATCH($A123,'Productivity Dump'!$A$4:$A$500,0),
MATCH(CC$2,'Productivity Dump'!$E$3:$AJ$3,0)
),
IF(CC$3="Attendance",
INDEX('Attendance Dump'!$E$2:$AI$400,
MATCH($A123,'Attendance Dump'!$B$2:$B$400,0),
MATCH(CC$2,'Attendance Dump'!$E$1:$AI$1,0)
),
INDEX('Active Hour''s Dump'!$D$3:$AH$337,
MATCH($C123,'Active Hour''s Dump'!$A$3:$A$337,0),
MATCH(CC$2,'Active Hour''s Dump'!$D$2:$AH$2,0)
))),"")</f>
        <v>WO</v>
      </c>
      <c r="CD123" s="54">
        <f>_xlfn.IFNA(IF(CD$3="Productivity",
INDEX('Productivity Dump'!$E$4:$AJ$500,
MATCH($A123,'Productivity Dump'!$A$4:$A$500,0),
MATCH(CD$2,'Productivity Dump'!$E$3:$AJ$3,0)
),
IF(CD$3="Attendance",
INDEX('Attendance Dump'!$E$2:$AI$400,
MATCH($A123,'Attendance Dump'!$B$2:$B$400,0),
MATCH(CD$2,'Attendance Dump'!$E$1:$AI$1,0)
),
INDEX('Active Hour''s Dump'!$D$3:$AH$337,
MATCH($C123,'Active Hour''s Dump'!$A$3:$A$337,0),
MATCH(CD$2,'Active Hour''s Dump'!$D$2:$AH$2,0)
))),"")</f>
        <v>0</v>
      </c>
      <c r="CE123" s="13">
        <f>_xlfn.IFNA(IF(CE$3="Productivity",
INDEX('Productivity Dump'!$E$4:$AJ$500,
MATCH($A123,'Productivity Dump'!$A$4:$A$500,0),
MATCH(CE$2,'Productivity Dump'!$E$3:$AJ$3,0)
),
IF(CE$3="Attendance",
INDEX('Attendance Dump'!$E$2:$AI$400,
MATCH($A123,'Attendance Dump'!$B$2:$B$400,0),
MATCH(CE$2,'Attendance Dump'!$E$1:$AI$1,0)
),
INDEX('Active Hour''s Dump'!$D$3:$AH$337,
MATCH($C123,'Active Hour''s Dump'!$A$3:$A$337,0),
MATCH(CE$2,'Active Hour''s Dump'!$D$2:$AH$2,0)
))),"")</f>
        <v>567.21299999999997</v>
      </c>
      <c r="CF123" s="13" t="str">
        <f>_xlfn.IFNA(IF(CF$3="Productivity",
INDEX('Productivity Dump'!$E$4:$AJ$500,
MATCH($A123,'Productivity Dump'!$A$4:$A$500,0),
MATCH(CF$2,'Productivity Dump'!$E$3:$AJ$3,0)
),
IF(CF$3="Attendance",
INDEX('Attendance Dump'!$E$2:$AI$400,
MATCH($A123,'Attendance Dump'!$B$2:$B$400,0),
MATCH(CF$2,'Attendance Dump'!$E$1:$AI$1,0)
),
INDEX('Active Hour''s Dump'!$D$3:$AH$337,
MATCH($C123,'Active Hour''s Dump'!$A$3:$A$337,0),
MATCH(CF$2,'Active Hour''s Dump'!$D$2:$AH$2,0)
))),"")</f>
        <v>P</v>
      </c>
      <c r="CG123" s="54">
        <f>_xlfn.IFNA(IF(CG$3="Productivity",
INDEX('Productivity Dump'!$E$4:$AJ$500,
MATCH($A123,'Productivity Dump'!$A$4:$A$500,0),
MATCH(CG$2,'Productivity Dump'!$E$3:$AJ$3,0)
),
IF(CG$3="Attendance",
INDEX('Attendance Dump'!$E$2:$AI$400,
MATCH($A123,'Attendance Dump'!$B$2:$B$400,0),
MATCH(CG$2,'Attendance Dump'!$E$1:$AI$1,0)
),
INDEX('Active Hour''s Dump'!$D$3:$AH$337,
MATCH($C123,'Active Hour''s Dump'!$A$3:$A$337,0),
MATCH(CG$2,'Active Hour''s Dump'!$D$2:$AH$2,0)
))),"")</f>
        <v>7.6666666666666696</v>
      </c>
      <c r="CH123" s="13">
        <f>_xlfn.IFNA(IF(CH$3="Productivity",
INDEX('Productivity Dump'!$E$4:$AJ$500,
MATCH($A123,'Productivity Dump'!$A$4:$A$500,0),
MATCH(CH$2,'Productivity Dump'!$E$3:$AJ$3,0)
),
IF(CH$3="Attendance",
INDEX('Attendance Dump'!$E$2:$AI$400,
MATCH($A123,'Attendance Dump'!$B$2:$B$400,0),
MATCH(CH$2,'Attendance Dump'!$E$1:$AI$1,0)
),
INDEX('Active Hour''s Dump'!$D$3:$AH$337,
MATCH($C123,'Active Hour''s Dump'!$A$3:$A$337,0),
MATCH(CH$2,'Active Hour''s Dump'!$D$2:$AH$2,0)
))),"")</f>
        <v>1131.8330000000001</v>
      </c>
      <c r="CI123" s="13" t="str">
        <f>_xlfn.IFNA(IF(CI$3="Productivity",
INDEX('Productivity Dump'!$E$4:$AJ$500,
MATCH($A123,'Productivity Dump'!$A$4:$A$500,0),
MATCH(CI$2,'Productivity Dump'!$E$3:$AJ$3,0)
),
IF(CI$3="Attendance",
INDEX('Attendance Dump'!$E$2:$AI$400,
MATCH($A123,'Attendance Dump'!$B$2:$B$400,0),
MATCH(CI$2,'Attendance Dump'!$E$1:$AI$1,0)
),
INDEX('Active Hour''s Dump'!$D$3:$AH$337,
MATCH($C123,'Active Hour''s Dump'!$A$3:$A$337,0),
MATCH(CI$2,'Active Hour''s Dump'!$D$2:$AH$2,0)
))),"")</f>
        <v>P</v>
      </c>
      <c r="CJ123" s="54">
        <f>_xlfn.IFNA(IF(CJ$3="Productivity",
INDEX('Productivity Dump'!$E$4:$AJ$500,
MATCH($A123,'Productivity Dump'!$A$4:$A$500,0),
MATCH(CJ$2,'Productivity Dump'!$E$3:$AJ$3,0)
),
IF(CJ$3="Attendance",
INDEX('Attendance Dump'!$E$2:$AI$400,
MATCH($A123,'Attendance Dump'!$B$2:$B$400,0),
MATCH(CJ$2,'Attendance Dump'!$E$1:$AI$1,0)
),
INDEX('Active Hour''s Dump'!$D$3:$AH$337,
MATCH($C123,'Active Hour''s Dump'!$A$3:$A$337,0),
MATCH(CJ$2,'Active Hour''s Dump'!$D$2:$AH$2,0)
))),"")</f>
        <v>13.5</v>
      </c>
      <c r="CK123" s="13">
        <f>_xlfn.IFNA(IF(CK$3="Productivity",
INDEX('Productivity Dump'!$E$4:$AJ$500,
MATCH($A123,'Productivity Dump'!$A$4:$A$500,0),
MATCH(CK$2,'Productivity Dump'!$E$3:$AJ$3,0)
),
IF(CK$3="Attendance",
INDEX('Attendance Dump'!$E$2:$AI$400,
MATCH($A123,'Attendance Dump'!$B$2:$B$400,0),
MATCH(CK$2,'Attendance Dump'!$E$1:$AI$1,0)
),
INDEX('Active Hour''s Dump'!$D$3:$AH$337,
MATCH($C123,'Active Hour''s Dump'!$A$3:$A$337,0),
MATCH(CK$2,'Active Hour''s Dump'!$D$2:$AH$2,0)
))),"")</f>
        <v>1061.7849999999999</v>
      </c>
      <c r="CL123" s="13" t="str">
        <f>_xlfn.IFNA(IF(CL$3="Productivity",
INDEX('Productivity Dump'!$E$4:$AJ$500,
MATCH($A123,'Productivity Dump'!$A$4:$A$500,0),
MATCH(CL$2,'Productivity Dump'!$E$3:$AJ$3,0)
),
IF(CL$3="Attendance",
INDEX('Attendance Dump'!$E$2:$AI$400,
MATCH($A123,'Attendance Dump'!$B$2:$B$400,0),
MATCH(CL$2,'Attendance Dump'!$E$1:$AI$1,0)
),
INDEX('Active Hour''s Dump'!$D$3:$AH$337,
MATCH($C123,'Active Hour''s Dump'!$A$3:$A$337,0),
MATCH(CL$2,'Active Hour''s Dump'!$D$2:$AH$2,0)
))),"")</f>
        <v>P</v>
      </c>
      <c r="CM123" s="54">
        <f>_xlfn.IFNA(IF(CM$3="Productivity",
INDEX('Productivity Dump'!$E$4:$AJ$500,
MATCH($A123,'Productivity Dump'!$A$4:$A$500,0),
MATCH(CM$2,'Productivity Dump'!$E$3:$AJ$3,0)
),
IF(CM$3="Attendance",
INDEX('Attendance Dump'!$E$2:$AI$400,
MATCH($A123,'Attendance Dump'!$B$2:$B$400,0),
MATCH(CM$2,'Attendance Dump'!$E$1:$AI$1,0)
),
INDEX('Active Hour''s Dump'!$D$3:$AH$337,
MATCH($C123,'Active Hour''s Dump'!$A$3:$A$337,0),
MATCH(CM$2,'Active Hour''s Dump'!$D$2:$AH$2,0)
))),"")</f>
        <v>13</v>
      </c>
      <c r="CN123" s="13">
        <f>_xlfn.IFNA(IF(CN$3="Productivity",
INDEX('Productivity Dump'!$E$4:$AJ$500,
MATCH($A123,'Productivity Dump'!$A$4:$A$500,0),
MATCH(CN$2,'Productivity Dump'!$E$3:$AJ$3,0)
),
IF(CN$3="Attendance",
INDEX('Attendance Dump'!$E$2:$AI$400,
MATCH($A123,'Attendance Dump'!$B$2:$B$400,0),
MATCH(CN$2,'Attendance Dump'!$E$1:$AI$1,0)
),
INDEX('Active Hour''s Dump'!$D$3:$AH$337,
MATCH($C123,'Active Hour''s Dump'!$A$3:$A$337,0),
MATCH(CN$2,'Active Hour''s Dump'!$D$2:$AH$2,0)
))),"")</f>
        <v>0</v>
      </c>
      <c r="CO123" s="13">
        <f>_xlfn.IFNA(IF(CO$3="Productivity",
INDEX('Productivity Dump'!$E$4:$AJ$500,
MATCH($A123,'Productivity Dump'!$A$4:$A$500,0),
MATCH(CO$2,'Productivity Dump'!$E$3:$AJ$3,0)
),
IF(CO$3="Attendance",
INDEX('Attendance Dump'!$E$2:$AI$400,
MATCH($A123,'Attendance Dump'!$B$2:$B$400,0),
MATCH(CO$2,'Attendance Dump'!$E$1:$AI$1,0)
),
INDEX('Active Hour''s Dump'!$D$3:$AH$337,
MATCH($C123,'Active Hour''s Dump'!$A$3:$A$337,0),
MATCH(CO$2,'Active Hour''s Dump'!$D$2:$AH$2,0)
))),"")</f>
        <v>0</v>
      </c>
      <c r="CP123" s="54">
        <f>_xlfn.IFNA(IF(CP$3="Productivity",
INDEX('Productivity Dump'!$E$4:$AJ$500,
MATCH($A123,'Productivity Dump'!$A$4:$A$500,0),
MATCH(CP$2,'Productivity Dump'!$E$3:$AJ$3,0)
),
IF(CP$3="Attendance",
INDEX('Attendance Dump'!$E$2:$AI$400,
MATCH($A123,'Attendance Dump'!$B$2:$B$400,0),
MATCH(CP$2,'Attendance Dump'!$E$1:$AI$1,0)
),
INDEX('Active Hour''s Dump'!$D$3:$AH$337,
MATCH($C123,'Active Hour''s Dump'!$A$3:$A$337,0),
MATCH(CP$2,'Active Hour''s Dump'!$D$2:$AH$2,0)
))),"")</f>
        <v>0</v>
      </c>
      <c r="CQ123" s="13">
        <f>_xlfn.IFNA(IF(CQ$3="Productivity",
INDEX('Productivity Dump'!$E$4:$AJ$500,
MATCH($A123,'Productivity Dump'!$A$4:$A$500,0),
MATCH(CQ$2,'Productivity Dump'!$E$3:$AJ$3,0)
),
IF(CQ$3="Attendance",
INDEX('Attendance Dump'!$E$2:$AI$400,
MATCH($A123,'Attendance Dump'!$B$2:$B$400,0),
MATCH(CQ$2,'Attendance Dump'!$E$1:$AI$1,0)
),
INDEX('Active Hour''s Dump'!$D$3:$AH$337,
MATCH($C123,'Active Hour''s Dump'!$A$3:$A$337,0),
MATCH(CQ$2,'Active Hour''s Dump'!$D$2:$AH$2,0)
))),"")</f>
        <v>0</v>
      </c>
      <c r="CR123" s="13">
        <f>_xlfn.IFNA(IF(CR$3="Productivity",
INDEX('Productivity Dump'!$E$4:$AJ$500,
MATCH($A123,'Productivity Dump'!$A$4:$A$500,0),
MATCH(CR$2,'Productivity Dump'!$E$3:$AJ$3,0)
),
IF(CR$3="Attendance",
INDEX('Attendance Dump'!$E$2:$AI$400,
MATCH($A123,'Attendance Dump'!$B$2:$B$400,0),
MATCH(CR$2,'Attendance Dump'!$E$1:$AI$1,0)
),
INDEX('Active Hour''s Dump'!$D$3:$AH$337,
MATCH($C123,'Active Hour''s Dump'!$A$3:$A$337,0),
MATCH(CR$2,'Active Hour''s Dump'!$D$2:$AH$2,0)
))),"")</f>
        <v>0</v>
      </c>
      <c r="CS123" s="54">
        <f>_xlfn.IFNA(IF(CS$3="Productivity",
INDEX('Productivity Dump'!$E$4:$AJ$500,
MATCH($A123,'Productivity Dump'!$A$4:$A$500,0),
MATCH(CS$2,'Productivity Dump'!$E$3:$AJ$3,0)
),
IF(CS$3="Attendance",
INDEX('Attendance Dump'!$E$2:$AI$400,
MATCH($A123,'Attendance Dump'!$B$2:$B$400,0),
MATCH(CS$2,'Attendance Dump'!$E$1:$AI$1,0)
),
INDEX('Active Hour''s Dump'!$D$3:$AH$337,
MATCH($C123,'Active Hour''s Dump'!$A$3:$A$337,0),
MATCH(CS$2,'Active Hour''s Dump'!$D$2:$AH$2,0)
))),"")</f>
        <v>0</v>
      </c>
      <c r="CT123" s="13">
        <f>_xlfn.IFNA(IF(CT$3="Productivity",
INDEX('Productivity Dump'!$E$4:$AJ$500,
MATCH($A123,'Productivity Dump'!$A$4:$A$500,0),
MATCH(CT$2,'Productivity Dump'!$E$3:$AJ$3,0)
),
IF(CT$3="Attendance",
INDEX('Attendance Dump'!$E$2:$AI$400,
MATCH($A123,'Attendance Dump'!$B$2:$B$400,0),
MATCH(CT$2,'Attendance Dump'!$E$1:$AI$1,0)
),
INDEX('Active Hour''s Dump'!$D$3:$AH$337,
MATCH($C123,'Active Hour''s Dump'!$A$3:$A$337,0),
MATCH(CT$2,'Active Hour''s Dump'!$D$2:$AH$2,0)
))),"")</f>
        <v>0</v>
      </c>
      <c r="CU123" s="13">
        <f>_xlfn.IFNA(IF(CU$3="Productivity",
INDEX('Productivity Dump'!$E$4:$AJ$500,
MATCH($A123,'Productivity Dump'!$A$4:$A$500,0),
MATCH(CU$2,'Productivity Dump'!$E$3:$AJ$3,0)
),
IF(CU$3="Attendance",
INDEX('Attendance Dump'!$E$2:$AI$400,
MATCH($A123,'Attendance Dump'!$B$2:$B$400,0),
MATCH(CU$2,'Attendance Dump'!$E$1:$AI$1,0)
),
INDEX('Active Hour''s Dump'!$D$3:$AH$337,
MATCH($C123,'Active Hour''s Dump'!$A$3:$A$337,0),
MATCH(CU$2,'Active Hour''s Dump'!$D$2:$AH$2,0)
))),"")</f>
        <v>0</v>
      </c>
      <c r="CV123" s="54">
        <f>_xlfn.IFNA(IF(CV$3="Productivity",
INDEX('Productivity Dump'!$E$4:$AJ$500,
MATCH($A123,'Productivity Dump'!$A$4:$A$500,0),
MATCH(CV$2,'Productivity Dump'!$E$3:$AJ$3,0)
),
IF(CV$3="Attendance",
INDEX('Attendance Dump'!$E$2:$AI$400,
MATCH($A123,'Attendance Dump'!$B$2:$B$400,0),
MATCH(CV$2,'Attendance Dump'!$E$1:$AI$1,0)
),
INDEX('Active Hour''s Dump'!$D$3:$AH$337,
MATCH($C123,'Active Hour''s Dump'!$A$3:$A$337,0),
MATCH(CV$2,'Active Hour''s Dump'!$D$2:$AH$2,0)
))),"")</f>
        <v>0</v>
      </c>
      <c r="CW123" s="13"/>
      <c r="CX123" s="13"/>
      <c r="CY123" s="54"/>
      <c r="DA123" s="57">
        <f t="shared" si="75"/>
        <v>268.74999999999994</v>
      </c>
      <c r="DB123" s="35">
        <f t="shared" si="76"/>
        <v>21850.322</v>
      </c>
      <c r="DC123" s="35">
        <f t="shared" si="71"/>
        <v>0</v>
      </c>
      <c r="DD123" s="35">
        <f t="shared" ca="1" si="74"/>
        <v>0</v>
      </c>
      <c r="DF123" s="32" cm="1">
        <f t="array" ref="DF123">SUMPRODUCT(
    (MOD(COLUMN(H123:CV123) - COLUMN(H123), 3) = 0) *
    (H123:CV123 = 0) *
    (I123:CW123 = "P") *
    (COUNTIF(UKHoliday, H$2:CV$2) = 0)
)</f>
        <v>0</v>
      </c>
      <c r="DG123" s="33" cm="1">
        <f t="array" ref="DG123">SUMPRODUCT(
  (MOD(COLUMN(H123:CV123) - COLUMN(H123), 3) = 0) *
  (H123:CV123 &gt; 0) *
  (H123:CV123 &lt; 0.5 * IF(((WEEKDAY(H$2:CV$2, 2) = 1) + (WEEKDAY(H$2:CV$2, 2) = 6)), G123, F123)) *
  (I123:CW123 = "P") *
  (COUNTIF(UKHoliday, H$2:CV$2) = 0)
)</f>
        <v>0</v>
      </c>
      <c r="DH123" s="33" cm="1">
        <f t="array" ref="DH123">SUMPRODUCT(
  (MOD(COLUMN(H123:CV123) - COLUMN(H123), 3) = 0) *
  (H123:CV123 &gt; 0.5 * IF(((WEEKDAY(H$2:CV$2, 2) = 1) + (WEEKDAY(H$2:CV$2, 2) = 6)), $G123, $F123)) *
  (H123:CV123 &lt; 0.8 * IF(((WEEKDAY(H$2:CV$2, 2) = 1) + (WEEKDAY(H$2:CV$2, 2) = 6)), $G123, $F123)) *
  (I123:CW123 = "P") *
  (COUNTIF(UKHoliday, H$2:CV$2) = 0)
)</f>
        <v>0</v>
      </c>
      <c r="DI123" s="33" cm="1">
        <f t="array" ref="DI123">SUMPRODUCT(
  (MOD(COLUMN(H123:CV123) - COLUMN(H123), 3) = 0) *
  (H123:CV123 &gt; 0.8 * IF(((WEEKDAY(H$2:CV$2, 2) = 1) + (WEEKDAY(H$2:CV$2, 2) = 6)), $G123, $F123)) *
  (H123:CV123 &lt; 1 * IF(((WEEKDAY(H$2:CV$2, 2) = 1) + (WEEKDAY(H$2:CV$2, 2) = 6)), $G123, $F123)) *
  (I123:CW123 = "P") *
  (COUNTIF(UKHoliday, H$2:CV$2) = 0)
)</f>
        <v>4</v>
      </c>
    </row>
    <row r="124" spans="1:113" x14ac:dyDescent="0.3">
      <c r="A124" s="8" t="s">
        <v>471</v>
      </c>
      <c r="B124" s="8" t="s">
        <v>470</v>
      </c>
      <c r="C124" s="9" t="s">
        <v>801</v>
      </c>
      <c r="D124" s="62" t="s">
        <v>555</v>
      </c>
      <c r="E124" s="35">
        <v>20000</v>
      </c>
      <c r="F124" s="35">
        <f t="shared" si="72"/>
        <v>1000</v>
      </c>
      <c r="G124" s="35">
        <f t="shared" si="73"/>
        <v>500</v>
      </c>
      <c r="H124" s="13">
        <f>_xlfn.IFNA(IF(H$3="Productivity",
INDEX('Productivity Dump'!$E$4:$AJ$500,
MATCH($A124,'Productivity Dump'!$A$4:$A$500,0),
MATCH(H$2,'Productivity Dump'!$E$3:$AJ$3,0)
),
IF(H$3="Attendance",
INDEX('Attendance Dump'!$E$2:$AI$400,
MATCH($A124,'Attendance Dump'!$B$2:$B$400,0),
MATCH(H$2,'Attendance Dump'!$E$1:$AI$1,0)
),
INDEX('Active Hour''s Dump'!$D$3:$AH$337,
MATCH($C124,'Active Hour''s Dump'!$A$3:$A$337,0),
MATCH(H$2,'Active Hour''s Dump'!$D$2:$AH$2,0)
))),"")</f>
        <v>1002.4789999999998</v>
      </c>
      <c r="I124" s="13" t="str">
        <f>_xlfn.IFNA(IF(I$3="Productivity",
INDEX('Productivity Dump'!$E$4:$AJ$500,
MATCH($A124,'Productivity Dump'!$A$4:$A$500,0),
MATCH(I$2,'Productivity Dump'!$E$3:$AJ$3,0)
),
IF(I$3="Attendance",
INDEX('Attendance Dump'!$E$2:$AI$400,
MATCH($A124,'Attendance Dump'!$B$2:$B$400,0),
MATCH(I$2,'Attendance Dump'!$E$1:$AI$1,0)
),
INDEX('Active Hour''s Dump'!$D$3:$AH$337,
MATCH($C124,'Active Hour''s Dump'!$A$3:$A$337,0),
MATCH(I$2,'Active Hour''s Dump'!$D$2:$AH$2,0)
))),"")</f>
        <v>P</v>
      </c>
      <c r="J124" s="54">
        <f>_xlfn.IFNA(IF(J$3="Productivity",
INDEX('Productivity Dump'!$E$4:$AJ$500,
MATCH($A124,'Productivity Dump'!$A$4:$A$500,0),
MATCH(J$2,'Productivity Dump'!$E$3:$AJ$3,0)
),
IF(J$3="Attendance",
INDEX('Attendance Dump'!$E$2:$AI$400,
MATCH($A124,'Attendance Dump'!$B$2:$B$400,0),
MATCH(J$2,'Attendance Dump'!$E$1:$AI$1,0)
),
INDEX('Active Hour''s Dump'!$D$3:$AH$337,
MATCH($C124,'Active Hour''s Dump'!$A$3:$A$337,0),
MATCH(J$2,'Active Hour''s Dump'!$D$2:$AH$2,0)
))),"")</f>
        <v>6.3333333333333304</v>
      </c>
      <c r="K124" s="13">
        <f>_xlfn.IFNA(IF(K$3="Productivity",
INDEX('Productivity Dump'!$E$4:$AJ$500,
MATCH($A124,'Productivity Dump'!$A$4:$A$500,0),
MATCH(K$2,'Productivity Dump'!$E$3:$AJ$3,0)
),
IF(K$3="Attendance",
INDEX('Attendance Dump'!$E$2:$AI$400,
MATCH($A124,'Attendance Dump'!$B$2:$B$400,0),
MATCH(K$2,'Attendance Dump'!$E$1:$AI$1,0)
),
INDEX('Active Hour''s Dump'!$D$3:$AH$337,
MATCH($C124,'Active Hour''s Dump'!$A$3:$A$337,0),
MATCH(K$2,'Active Hour''s Dump'!$D$2:$AH$2,0)
))),"")</f>
        <v>991.28600000000017</v>
      </c>
      <c r="L124" s="13" t="str">
        <f>_xlfn.IFNA(IF(L$3="Productivity",
INDEX('Productivity Dump'!$E$4:$AJ$500,
MATCH($A124,'Productivity Dump'!$A$4:$A$500,0),
MATCH(L$2,'Productivity Dump'!$E$3:$AJ$3,0)
),
IF(L$3="Attendance",
INDEX('Attendance Dump'!$E$2:$AI$400,
MATCH($A124,'Attendance Dump'!$B$2:$B$400,0),
MATCH(L$2,'Attendance Dump'!$E$1:$AI$1,0)
),
INDEX('Active Hour''s Dump'!$D$3:$AH$337,
MATCH($C124,'Active Hour''s Dump'!$A$3:$A$337,0),
MATCH(L$2,'Active Hour''s Dump'!$D$2:$AH$2,0)
))),"")</f>
        <v>P</v>
      </c>
      <c r="M124" s="54">
        <f>_xlfn.IFNA(IF(M$3="Productivity",
INDEX('Productivity Dump'!$E$4:$AJ$500,
MATCH($A124,'Productivity Dump'!$A$4:$A$500,0),
MATCH(M$2,'Productivity Dump'!$E$3:$AJ$3,0)
),
IF(M$3="Attendance",
INDEX('Attendance Dump'!$E$2:$AI$400,
MATCH($A124,'Attendance Dump'!$B$2:$B$400,0),
MATCH(M$2,'Attendance Dump'!$E$1:$AI$1,0)
),
INDEX('Active Hour''s Dump'!$D$3:$AH$337,
MATCH($C124,'Active Hour''s Dump'!$A$3:$A$337,0),
MATCH(M$2,'Active Hour''s Dump'!$D$2:$AH$2,0)
))),"")</f>
        <v>6</v>
      </c>
      <c r="N124" s="13">
        <f>_xlfn.IFNA(IF(N$3="Productivity",
INDEX('Productivity Dump'!$E$4:$AJ$500,
MATCH($A124,'Productivity Dump'!$A$4:$A$500,0),
MATCH(N$2,'Productivity Dump'!$E$3:$AJ$3,0)
),
IF(N$3="Attendance",
INDEX('Attendance Dump'!$E$2:$AI$400,
MATCH($A124,'Attendance Dump'!$B$2:$B$400,0),
MATCH(N$2,'Attendance Dump'!$E$1:$AI$1,0)
),
INDEX('Active Hour''s Dump'!$D$3:$AH$337,
MATCH($C124,'Active Hour''s Dump'!$A$3:$A$337,0),
MATCH(N$2,'Active Hour''s Dump'!$D$2:$AH$2,0)
))),"")</f>
        <v>406.61900000000009</v>
      </c>
      <c r="O124" s="13" t="str">
        <f>_xlfn.IFNA(IF(O$3="Productivity",
INDEX('Productivity Dump'!$E$4:$AJ$500,
MATCH($A124,'Productivity Dump'!$A$4:$A$500,0),
MATCH(O$2,'Productivity Dump'!$E$3:$AJ$3,0)
),
IF(O$3="Attendance",
INDEX('Attendance Dump'!$E$2:$AI$400,
MATCH($A124,'Attendance Dump'!$B$2:$B$400,0),
MATCH(O$2,'Attendance Dump'!$E$1:$AI$1,0)
),
INDEX('Active Hour''s Dump'!$D$3:$AH$337,
MATCH($C124,'Active Hour''s Dump'!$A$3:$A$337,0),
MATCH(O$2,'Active Hour''s Dump'!$D$2:$AH$2,0)
))),"")</f>
        <v>P</v>
      </c>
      <c r="P124" s="54">
        <f>_xlfn.IFNA(IF(P$3="Productivity",
INDEX('Productivity Dump'!$E$4:$AJ$500,
MATCH($A124,'Productivity Dump'!$A$4:$A$500,0),
MATCH(P$2,'Productivity Dump'!$E$3:$AJ$3,0)
),
IF(P$3="Attendance",
INDEX('Attendance Dump'!$E$2:$AI$400,
MATCH($A124,'Attendance Dump'!$B$2:$B$400,0),
MATCH(P$2,'Attendance Dump'!$E$1:$AI$1,0)
),
INDEX('Active Hour''s Dump'!$D$3:$AH$337,
MATCH($C124,'Active Hour''s Dump'!$A$3:$A$337,0),
MATCH(P$2,'Active Hour''s Dump'!$D$2:$AH$2,0)
))),"")</f>
        <v>2.6666666666666701</v>
      </c>
      <c r="Q124" s="13">
        <f>_xlfn.IFNA(IF(Q$3="Productivity",
INDEX('Productivity Dump'!$E$4:$AJ$500,
MATCH($A124,'Productivity Dump'!$A$4:$A$500,0),
MATCH(Q$2,'Productivity Dump'!$E$3:$AJ$3,0)
),
IF(Q$3="Attendance",
INDEX('Attendance Dump'!$E$2:$AI$400,
MATCH($A124,'Attendance Dump'!$B$2:$B$400,0),
MATCH(Q$2,'Attendance Dump'!$E$1:$AI$1,0)
),
INDEX('Active Hour''s Dump'!$D$3:$AH$337,
MATCH($C124,'Active Hour''s Dump'!$A$3:$A$337,0),
MATCH(Q$2,'Active Hour''s Dump'!$D$2:$AH$2,0)
))),"")</f>
        <v>0</v>
      </c>
      <c r="R124" s="13" t="str">
        <f>_xlfn.IFNA(IF(R$3="Productivity",
INDEX('Productivity Dump'!$E$4:$AJ$500,
MATCH($A124,'Productivity Dump'!$A$4:$A$500,0),
MATCH(R$2,'Productivity Dump'!$E$3:$AJ$3,0)
),
IF(R$3="Attendance",
INDEX('Attendance Dump'!$E$2:$AI$400,
MATCH($A124,'Attendance Dump'!$B$2:$B$400,0),
MATCH(R$2,'Attendance Dump'!$E$1:$AI$1,0)
),
INDEX('Active Hour''s Dump'!$D$3:$AH$337,
MATCH($C124,'Active Hour''s Dump'!$A$3:$A$337,0),
MATCH(R$2,'Active Hour''s Dump'!$D$2:$AH$2,0)
))),"")</f>
        <v>WO</v>
      </c>
      <c r="S124" s="54">
        <f>_xlfn.IFNA(IF(S$3="Productivity",
INDEX('Productivity Dump'!$E$4:$AJ$500,
MATCH($A124,'Productivity Dump'!$A$4:$A$500,0),
MATCH(S$2,'Productivity Dump'!$E$3:$AJ$3,0)
),
IF(S$3="Attendance",
INDEX('Attendance Dump'!$E$2:$AI$400,
MATCH($A124,'Attendance Dump'!$B$2:$B$400,0),
MATCH(S$2,'Attendance Dump'!$E$1:$AI$1,0)
),
INDEX('Active Hour''s Dump'!$D$3:$AH$337,
MATCH($C124,'Active Hour''s Dump'!$A$3:$A$337,0),
MATCH(S$2,'Active Hour''s Dump'!$D$2:$AH$2,0)
))),"")</f>
        <v>8.3333333333333301E-2</v>
      </c>
      <c r="T124" s="13">
        <f>_xlfn.IFNA(IF(T$3="Productivity",
INDEX('Productivity Dump'!$E$4:$AJ$500,
MATCH($A124,'Productivity Dump'!$A$4:$A$500,0),
MATCH(T$2,'Productivity Dump'!$E$3:$AJ$3,0)
),
IF(T$3="Attendance",
INDEX('Attendance Dump'!$E$2:$AI$400,
MATCH($A124,'Attendance Dump'!$B$2:$B$400,0),
MATCH(T$2,'Attendance Dump'!$E$1:$AI$1,0)
),
INDEX('Active Hour''s Dump'!$D$3:$AH$337,
MATCH($C124,'Active Hour''s Dump'!$A$3:$A$337,0),
MATCH(T$2,'Active Hour''s Dump'!$D$2:$AH$2,0)
))),"")</f>
        <v>648.31799999999987</v>
      </c>
      <c r="U124" s="13" t="str">
        <f>_xlfn.IFNA(IF(U$3="Productivity",
INDEX('Productivity Dump'!$E$4:$AJ$500,
MATCH($A124,'Productivity Dump'!$A$4:$A$500,0),
MATCH(U$2,'Productivity Dump'!$E$3:$AJ$3,0)
),
IF(U$3="Attendance",
INDEX('Attendance Dump'!$E$2:$AI$400,
MATCH($A124,'Attendance Dump'!$B$2:$B$400,0),
MATCH(U$2,'Attendance Dump'!$E$1:$AI$1,0)
),
INDEX('Active Hour''s Dump'!$D$3:$AH$337,
MATCH($C124,'Active Hour''s Dump'!$A$3:$A$337,0),
MATCH(U$2,'Active Hour''s Dump'!$D$2:$AH$2,0)
))),"")</f>
        <v>P</v>
      </c>
      <c r="V124" s="54">
        <f>_xlfn.IFNA(IF(V$3="Productivity",
INDEX('Productivity Dump'!$E$4:$AJ$500,
MATCH($A124,'Productivity Dump'!$A$4:$A$500,0),
MATCH(V$2,'Productivity Dump'!$E$3:$AJ$3,0)
),
IF(V$3="Attendance",
INDEX('Attendance Dump'!$E$2:$AI$400,
MATCH($A124,'Attendance Dump'!$B$2:$B$400,0),
MATCH(V$2,'Attendance Dump'!$E$1:$AI$1,0)
),
INDEX('Active Hour''s Dump'!$D$3:$AH$337,
MATCH($C124,'Active Hour''s Dump'!$A$3:$A$337,0),
MATCH(V$2,'Active Hour''s Dump'!$D$2:$AH$2,0)
))),"")</f>
        <v>4.5</v>
      </c>
      <c r="W124" s="13">
        <f>_xlfn.IFNA(IF(W$3="Productivity",
INDEX('Productivity Dump'!$E$4:$AJ$500,
MATCH($A124,'Productivity Dump'!$A$4:$A$500,0),
MATCH(W$2,'Productivity Dump'!$E$3:$AJ$3,0)
),
IF(W$3="Attendance",
INDEX('Attendance Dump'!$E$2:$AI$400,
MATCH($A124,'Attendance Dump'!$B$2:$B$400,0),
MATCH(W$2,'Attendance Dump'!$E$1:$AI$1,0)
),
INDEX('Active Hour''s Dump'!$D$3:$AH$337,
MATCH($C124,'Active Hour''s Dump'!$A$3:$A$337,0),
MATCH(W$2,'Active Hour''s Dump'!$D$2:$AH$2,0)
))),"")</f>
        <v>963.69300000000021</v>
      </c>
      <c r="X124" s="13" t="str">
        <f>_xlfn.IFNA(IF(X$3="Productivity",
INDEX('Productivity Dump'!$E$4:$AJ$500,
MATCH($A124,'Productivity Dump'!$A$4:$A$500,0),
MATCH(X$2,'Productivity Dump'!$E$3:$AJ$3,0)
),
IF(X$3="Attendance",
INDEX('Attendance Dump'!$E$2:$AI$400,
MATCH($A124,'Attendance Dump'!$B$2:$B$400,0),
MATCH(X$2,'Attendance Dump'!$E$1:$AI$1,0)
),
INDEX('Active Hour''s Dump'!$D$3:$AH$337,
MATCH($C124,'Active Hour''s Dump'!$A$3:$A$337,0),
MATCH(X$2,'Active Hour''s Dump'!$D$2:$AH$2,0)
))),"")</f>
        <v>P</v>
      </c>
      <c r="Y124" s="54">
        <f>_xlfn.IFNA(IF(Y$3="Productivity",
INDEX('Productivity Dump'!$E$4:$AJ$500,
MATCH($A124,'Productivity Dump'!$A$4:$A$500,0),
MATCH(Y$2,'Productivity Dump'!$E$3:$AJ$3,0)
),
IF(Y$3="Attendance",
INDEX('Attendance Dump'!$E$2:$AI$400,
MATCH($A124,'Attendance Dump'!$B$2:$B$400,0),
MATCH(Y$2,'Attendance Dump'!$E$1:$AI$1,0)
),
INDEX('Active Hour''s Dump'!$D$3:$AH$337,
MATCH($C124,'Active Hour''s Dump'!$A$3:$A$337,0),
MATCH(Y$2,'Active Hour''s Dump'!$D$2:$AH$2,0)
))),"")</f>
        <v>7.5</v>
      </c>
      <c r="Z124" s="13">
        <f>_xlfn.IFNA(IF(Z$3="Productivity",
INDEX('Productivity Dump'!$E$4:$AJ$500,
MATCH($A124,'Productivity Dump'!$A$4:$A$500,0),
MATCH(Z$2,'Productivity Dump'!$E$3:$AJ$3,0)
),
IF(Z$3="Attendance",
INDEX('Attendance Dump'!$E$2:$AI$400,
MATCH($A124,'Attendance Dump'!$B$2:$B$400,0),
MATCH(Z$2,'Attendance Dump'!$E$1:$AI$1,0)
),
INDEX('Active Hour''s Dump'!$D$3:$AH$337,
MATCH($C124,'Active Hour''s Dump'!$A$3:$A$337,0),
MATCH(Z$2,'Active Hour''s Dump'!$D$2:$AH$2,0)
))),"")</f>
        <v>996.31200000000001</v>
      </c>
      <c r="AA124" s="13" t="str">
        <f>_xlfn.IFNA(IF(AA$3="Productivity",
INDEX('Productivity Dump'!$E$4:$AJ$500,
MATCH($A124,'Productivity Dump'!$A$4:$A$500,0),
MATCH(AA$2,'Productivity Dump'!$E$3:$AJ$3,0)
),
IF(AA$3="Attendance",
INDEX('Attendance Dump'!$E$2:$AI$400,
MATCH($A124,'Attendance Dump'!$B$2:$B$400,0),
MATCH(AA$2,'Attendance Dump'!$E$1:$AI$1,0)
),
INDEX('Active Hour''s Dump'!$D$3:$AH$337,
MATCH($C124,'Active Hour''s Dump'!$A$3:$A$337,0),
MATCH(AA$2,'Active Hour''s Dump'!$D$2:$AH$2,0)
))),"")</f>
        <v>P</v>
      </c>
      <c r="AB124" s="54">
        <f>_xlfn.IFNA(IF(AB$3="Productivity",
INDEX('Productivity Dump'!$E$4:$AJ$500,
MATCH($A124,'Productivity Dump'!$A$4:$A$500,0),
MATCH(AB$2,'Productivity Dump'!$E$3:$AJ$3,0)
),
IF(AB$3="Attendance",
INDEX('Attendance Dump'!$E$2:$AI$400,
MATCH($A124,'Attendance Dump'!$B$2:$B$400,0),
MATCH(AB$2,'Attendance Dump'!$E$1:$AI$1,0)
),
INDEX('Active Hour''s Dump'!$D$3:$AH$337,
MATCH($C124,'Active Hour''s Dump'!$A$3:$A$337,0),
MATCH(AB$2,'Active Hour''s Dump'!$D$2:$AH$2,0)
))),"")</f>
        <v>6.1666666666666696</v>
      </c>
      <c r="AC124" s="13">
        <f>_xlfn.IFNA(IF(AC$3="Productivity",
INDEX('Productivity Dump'!$E$4:$AJ$500,
MATCH($A124,'Productivity Dump'!$A$4:$A$500,0),
MATCH(AC$2,'Productivity Dump'!$E$3:$AJ$3,0)
),
IF(AC$3="Attendance",
INDEX('Attendance Dump'!$E$2:$AI$400,
MATCH($A124,'Attendance Dump'!$B$2:$B$400,0),
MATCH(AC$2,'Attendance Dump'!$E$1:$AI$1,0)
),
INDEX('Active Hour''s Dump'!$D$3:$AH$337,
MATCH($C124,'Active Hour''s Dump'!$A$3:$A$337,0),
MATCH(AC$2,'Active Hour''s Dump'!$D$2:$AH$2,0)
))),"")</f>
        <v>1124.683</v>
      </c>
      <c r="AD124" s="13" t="str">
        <f>_xlfn.IFNA(IF(AD$3="Productivity",
INDEX('Productivity Dump'!$E$4:$AJ$500,
MATCH($A124,'Productivity Dump'!$A$4:$A$500,0),
MATCH(AD$2,'Productivity Dump'!$E$3:$AJ$3,0)
),
IF(AD$3="Attendance",
INDEX('Attendance Dump'!$E$2:$AI$400,
MATCH($A124,'Attendance Dump'!$B$2:$B$400,0),
MATCH(AD$2,'Attendance Dump'!$E$1:$AI$1,0)
),
INDEX('Active Hour''s Dump'!$D$3:$AH$337,
MATCH($C124,'Active Hour''s Dump'!$A$3:$A$337,0),
MATCH(AD$2,'Active Hour''s Dump'!$D$2:$AH$2,0)
))),"")</f>
        <v>P</v>
      </c>
      <c r="AE124" s="54">
        <f>_xlfn.IFNA(IF(AE$3="Productivity",
INDEX('Productivity Dump'!$E$4:$AJ$500,
MATCH($A124,'Productivity Dump'!$A$4:$A$500,0),
MATCH(AE$2,'Productivity Dump'!$E$3:$AJ$3,0)
),
IF(AE$3="Attendance",
INDEX('Attendance Dump'!$E$2:$AI$400,
MATCH($A124,'Attendance Dump'!$B$2:$B$400,0),
MATCH(AE$2,'Attendance Dump'!$E$1:$AI$1,0)
),
INDEX('Active Hour''s Dump'!$D$3:$AH$337,
MATCH($C124,'Active Hour''s Dump'!$A$3:$A$337,0),
MATCH(AE$2,'Active Hour''s Dump'!$D$2:$AH$2,0)
))),"")</f>
        <v>7.9166666666666696</v>
      </c>
      <c r="AF124" s="13">
        <f>_xlfn.IFNA(IF(AF$3="Productivity",
INDEX('Productivity Dump'!$E$4:$AJ$500,
MATCH($A124,'Productivity Dump'!$A$4:$A$500,0),
MATCH(AF$2,'Productivity Dump'!$E$3:$AJ$3,0)
),
IF(AF$3="Attendance",
INDEX('Attendance Dump'!$E$2:$AI$400,
MATCH($A124,'Attendance Dump'!$B$2:$B$400,0),
MATCH(AF$2,'Attendance Dump'!$E$1:$AI$1,0)
),
INDEX('Active Hour''s Dump'!$D$3:$AH$337,
MATCH($C124,'Active Hour''s Dump'!$A$3:$A$337,0),
MATCH(AF$2,'Active Hour''s Dump'!$D$2:$AH$2,0)
))),"")</f>
        <v>990.74200000000008</v>
      </c>
      <c r="AG124" s="13" t="str">
        <f>_xlfn.IFNA(IF(AG$3="Productivity",
INDEX('Productivity Dump'!$E$4:$AJ$500,
MATCH($A124,'Productivity Dump'!$A$4:$A$500,0),
MATCH(AG$2,'Productivity Dump'!$E$3:$AJ$3,0)
),
IF(AG$3="Attendance",
INDEX('Attendance Dump'!$E$2:$AI$400,
MATCH($A124,'Attendance Dump'!$B$2:$B$400,0),
MATCH(AG$2,'Attendance Dump'!$E$1:$AI$1,0)
),
INDEX('Active Hour''s Dump'!$D$3:$AH$337,
MATCH($C124,'Active Hour''s Dump'!$A$3:$A$337,0),
MATCH(AG$2,'Active Hour''s Dump'!$D$2:$AH$2,0)
))),"")</f>
        <v>P</v>
      </c>
      <c r="AH124" s="54">
        <f>_xlfn.IFNA(IF(AH$3="Productivity",
INDEX('Productivity Dump'!$E$4:$AJ$500,
MATCH($A124,'Productivity Dump'!$A$4:$A$500,0),
MATCH(AH$2,'Productivity Dump'!$E$3:$AJ$3,0)
),
IF(AH$3="Attendance",
INDEX('Attendance Dump'!$E$2:$AI$400,
MATCH($A124,'Attendance Dump'!$B$2:$B$400,0),
MATCH(AH$2,'Attendance Dump'!$E$1:$AI$1,0)
),
INDEX('Active Hour''s Dump'!$D$3:$AH$337,
MATCH($C124,'Active Hour''s Dump'!$A$3:$A$337,0),
MATCH(AH$2,'Active Hour''s Dump'!$D$2:$AH$2,0)
))),"")</f>
        <v>7.25</v>
      </c>
      <c r="AI124" s="13">
        <f>_xlfn.IFNA(IF(AI$3="Productivity",
INDEX('Productivity Dump'!$E$4:$AJ$500,
MATCH($A124,'Productivity Dump'!$A$4:$A$500,0),
MATCH(AI$2,'Productivity Dump'!$E$3:$AJ$3,0)
),
IF(AI$3="Attendance",
INDEX('Attendance Dump'!$E$2:$AI$400,
MATCH($A124,'Attendance Dump'!$B$2:$B$400,0),
MATCH(AI$2,'Attendance Dump'!$E$1:$AI$1,0)
),
INDEX('Active Hour''s Dump'!$D$3:$AH$337,
MATCH($C124,'Active Hour''s Dump'!$A$3:$A$337,0),
MATCH(AI$2,'Active Hour''s Dump'!$D$2:$AH$2,0)
))),"")</f>
        <v>820.60200000000032</v>
      </c>
      <c r="AJ124" s="13" t="str">
        <f>_xlfn.IFNA(IF(AJ$3="Productivity",
INDEX('Productivity Dump'!$E$4:$AJ$500,
MATCH($A124,'Productivity Dump'!$A$4:$A$500,0),
MATCH(AJ$2,'Productivity Dump'!$E$3:$AJ$3,0)
),
IF(AJ$3="Attendance",
INDEX('Attendance Dump'!$E$2:$AI$400,
MATCH($A124,'Attendance Dump'!$B$2:$B$400,0),
MATCH(AJ$2,'Attendance Dump'!$E$1:$AI$1,0)
),
INDEX('Active Hour''s Dump'!$D$3:$AH$337,
MATCH($C124,'Active Hour''s Dump'!$A$3:$A$337,0),
MATCH(AJ$2,'Active Hour''s Dump'!$D$2:$AH$2,0)
))),"")</f>
        <v>P</v>
      </c>
      <c r="AK124" s="54">
        <f>_xlfn.IFNA(IF(AK$3="Productivity",
INDEX('Productivity Dump'!$E$4:$AJ$500,
MATCH($A124,'Productivity Dump'!$A$4:$A$500,0),
MATCH(AK$2,'Productivity Dump'!$E$3:$AJ$3,0)
),
IF(AK$3="Attendance",
INDEX('Attendance Dump'!$E$2:$AI$400,
MATCH($A124,'Attendance Dump'!$B$2:$B$400,0),
MATCH(AK$2,'Attendance Dump'!$E$1:$AI$1,0)
),
INDEX('Active Hour''s Dump'!$D$3:$AH$337,
MATCH($C124,'Active Hour''s Dump'!$A$3:$A$337,0),
MATCH(AK$2,'Active Hour''s Dump'!$D$2:$AH$2,0)
))),"")</f>
        <v>5.25</v>
      </c>
      <c r="AL124" s="13">
        <f>_xlfn.IFNA(IF(AL$3="Productivity",
INDEX('Productivity Dump'!$E$4:$AJ$500,
MATCH($A124,'Productivity Dump'!$A$4:$A$500,0),
MATCH(AL$2,'Productivity Dump'!$E$3:$AJ$3,0)
),
IF(AL$3="Attendance",
INDEX('Attendance Dump'!$E$2:$AI$400,
MATCH($A124,'Attendance Dump'!$B$2:$B$400,0),
MATCH(AL$2,'Attendance Dump'!$E$1:$AI$1,0)
),
INDEX('Active Hour''s Dump'!$D$3:$AH$337,
MATCH($C124,'Active Hour''s Dump'!$A$3:$A$337,0),
MATCH(AL$2,'Active Hour''s Dump'!$D$2:$AH$2,0)
))),"")</f>
        <v>515.05500000000006</v>
      </c>
      <c r="AM124" s="13" t="str">
        <f>_xlfn.IFNA(IF(AM$3="Productivity",
INDEX('Productivity Dump'!$E$4:$AJ$500,
MATCH($A124,'Productivity Dump'!$A$4:$A$500,0),
MATCH(AM$2,'Productivity Dump'!$E$3:$AJ$3,0)
),
IF(AM$3="Attendance",
INDEX('Attendance Dump'!$E$2:$AI$400,
MATCH($A124,'Attendance Dump'!$B$2:$B$400,0),
MATCH(AM$2,'Attendance Dump'!$E$1:$AI$1,0)
),
INDEX('Active Hour''s Dump'!$D$3:$AH$337,
MATCH($C124,'Active Hour''s Dump'!$A$3:$A$337,0),
MATCH(AM$2,'Active Hour''s Dump'!$D$2:$AH$2,0)
))),"")</f>
        <v>WO(P)</v>
      </c>
      <c r="AN124" s="54">
        <f>_xlfn.IFNA(IF(AN$3="Productivity",
INDEX('Productivity Dump'!$E$4:$AJ$500,
MATCH($A124,'Productivity Dump'!$A$4:$A$500,0),
MATCH(AN$2,'Productivity Dump'!$E$3:$AJ$3,0)
),
IF(AN$3="Attendance",
INDEX('Attendance Dump'!$E$2:$AI$400,
MATCH($A124,'Attendance Dump'!$B$2:$B$400,0),
MATCH(AN$2,'Attendance Dump'!$E$1:$AI$1,0)
),
INDEX('Active Hour''s Dump'!$D$3:$AH$337,
MATCH($C124,'Active Hour''s Dump'!$A$3:$A$337,0),
MATCH(AN$2,'Active Hour''s Dump'!$D$2:$AH$2,0)
))),"")</f>
        <v>2.6666666666666701</v>
      </c>
      <c r="AO124" s="13">
        <f>_xlfn.IFNA(IF(AO$3="Productivity",
INDEX('Productivity Dump'!$E$4:$AJ$500,
MATCH($A124,'Productivity Dump'!$A$4:$A$500,0),
MATCH(AO$2,'Productivity Dump'!$E$3:$AJ$3,0)
),
IF(AO$3="Attendance",
INDEX('Attendance Dump'!$E$2:$AI$400,
MATCH($A124,'Attendance Dump'!$B$2:$B$400,0),
MATCH(AO$2,'Attendance Dump'!$E$1:$AI$1,0)
),
INDEX('Active Hour''s Dump'!$D$3:$AH$337,
MATCH($C124,'Active Hour''s Dump'!$A$3:$A$337,0),
MATCH(AO$2,'Active Hour''s Dump'!$D$2:$AH$2,0)
))),"")</f>
        <v>777.10699999999986</v>
      </c>
      <c r="AP124" s="13" t="str">
        <f>_xlfn.IFNA(IF(AP$3="Productivity",
INDEX('Productivity Dump'!$E$4:$AJ$500,
MATCH($A124,'Productivity Dump'!$A$4:$A$500,0),
MATCH(AP$2,'Productivity Dump'!$E$3:$AJ$3,0)
),
IF(AP$3="Attendance",
INDEX('Attendance Dump'!$E$2:$AI$400,
MATCH($A124,'Attendance Dump'!$B$2:$B$400,0),
MATCH(AP$2,'Attendance Dump'!$E$1:$AI$1,0)
),
INDEX('Active Hour''s Dump'!$D$3:$AH$337,
MATCH($C124,'Active Hour''s Dump'!$A$3:$A$337,0),
MATCH(AP$2,'Active Hour''s Dump'!$D$2:$AH$2,0)
))),"")</f>
        <v>P</v>
      </c>
      <c r="AQ124" s="54">
        <f>_xlfn.IFNA(IF(AQ$3="Productivity",
INDEX('Productivity Dump'!$E$4:$AJ$500,
MATCH($A124,'Productivity Dump'!$A$4:$A$500,0),
MATCH(AQ$2,'Productivity Dump'!$E$3:$AJ$3,0)
),
IF(AQ$3="Attendance",
INDEX('Attendance Dump'!$E$2:$AI$400,
MATCH($A124,'Attendance Dump'!$B$2:$B$400,0),
MATCH(AQ$2,'Attendance Dump'!$E$1:$AI$1,0)
),
INDEX('Active Hour''s Dump'!$D$3:$AH$337,
MATCH($C124,'Active Hour''s Dump'!$A$3:$A$337,0),
MATCH(AQ$2,'Active Hour''s Dump'!$D$2:$AH$2,0)
))),"")</f>
        <v>5.5833333333333304</v>
      </c>
      <c r="AR124" s="13">
        <f>_xlfn.IFNA(IF(AR$3="Productivity",
INDEX('Productivity Dump'!$E$4:$AJ$500,
MATCH($A124,'Productivity Dump'!$A$4:$A$500,0),
MATCH(AR$2,'Productivity Dump'!$E$3:$AJ$3,0)
),
IF(AR$3="Attendance",
INDEX('Attendance Dump'!$E$2:$AI$400,
MATCH($A124,'Attendance Dump'!$B$2:$B$400,0),
MATCH(AR$2,'Attendance Dump'!$E$1:$AI$1,0)
),
INDEX('Active Hour''s Dump'!$D$3:$AH$337,
MATCH($C124,'Active Hour''s Dump'!$A$3:$A$337,0),
MATCH(AR$2,'Active Hour''s Dump'!$D$2:$AH$2,0)
))),"")</f>
        <v>975.02000000000021</v>
      </c>
      <c r="AS124" s="13" t="str">
        <f>_xlfn.IFNA(IF(AS$3="Productivity",
INDEX('Productivity Dump'!$E$4:$AJ$500,
MATCH($A124,'Productivity Dump'!$A$4:$A$500,0),
MATCH(AS$2,'Productivity Dump'!$E$3:$AJ$3,0)
),
IF(AS$3="Attendance",
INDEX('Attendance Dump'!$E$2:$AI$400,
MATCH($A124,'Attendance Dump'!$B$2:$B$400,0),
MATCH(AS$2,'Attendance Dump'!$E$1:$AI$1,0)
),
INDEX('Active Hour''s Dump'!$D$3:$AH$337,
MATCH($C124,'Active Hour''s Dump'!$A$3:$A$337,0),
MATCH(AS$2,'Active Hour''s Dump'!$D$2:$AH$2,0)
))),"")</f>
        <v>P</v>
      </c>
      <c r="AT124" s="54">
        <f>_xlfn.IFNA(IF(AT$3="Productivity",
INDEX('Productivity Dump'!$E$4:$AJ$500,
MATCH($A124,'Productivity Dump'!$A$4:$A$500,0),
MATCH(AT$2,'Productivity Dump'!$E$3:$AJ$3,0)
),
IF(AT$3="Attendance",
INDEX('Attendance Dump'!$E$2:$AI$400,
MATCH($A124,'Attendance Dump'!$B$2:$B$400,0),
MATCH(AT$2,'Attendance Dump'!$E$1:$AI$1,0)
),
INDEX('Active Hour''s Dump'!$D$3:$AH$337,
MATCH($C124,'Active Hour''s Dump'!$A$3:$A$337,0),
MATCH(AT$2,'Active Hour''s Dump'!$D$2:$AH$2,0)
))),"")</f>
        <v>8</v>
      </c>
      <c r="AU124" s="13">
        <f>_xlfn.IFNA(IF(AU$3="Productivity",
INDEX('Productivity Dump'!$E$4:$AJ$500,
MATCH($A124,'Productivity Dump'!$A$4:$A$500,0),
MATCH(AU$2,'Productivity Dump'!$E$3:$AJ$3,0)
),
IF(AU$3="Attendance",
INDEX('Attendance Dump'!$E$2:$AI$400,
MATCH($A124,'Attendance Dump'!$B$2:$B$400,0),
MATCH(AU$2,'Attendance Dump'!$E$1:$AI$1,0)
),
INDEX('Active Hour''s Dump'!$D$3:$AH$337,
MATCH($C124,'Active Hour''s Dump'!$A$3:$A$337,0),
MATCH(AU$2,'Active Hour''s Dump'!$D$2:$AH$2,0)
))),"")</f>
        <v>1006.4689999999997</v>
      </c>
      <c r="AV124" s="13" t="str">
        <f>_xlfn.IFNA(IF(AV$3="Productivity",
INDEX('Productivity Dump'!$E$4:$AJ$500,
MATCH($A124,'Productivity Dump'!$A$4:$A$500,0),
MATCH(AV$2,'Productivity Dump'!$E$3:$AJ$3,0)
),
IF(AV$3="Attendance",
INDEX('Attendance Dump'!$E$2:$AI$400,
MATCH($A124,'Attendance Dump'!$B$2:$B$400,0),
MATCH(AV$2,'Attendance Dump'!$E$1:$AI$1,0)
),
INDEX('Active Hour''s Dump'!$D$3:$AH$337,
MATCH($C124,'Active Hour''s Dump'!$A$3:$A$337,0),
MATCH(AV$2,'Active Hour''s Dump'!$D$2:$AH$2,0)
))),"")</f>
        <v>P</v>
      </c>
      <c r="AW124" s="54">
        <f>_xlfn.IFNA(IF(AW$3="Productivity",
INDEX('Productivity Dump'!$E$4:$AJ$500,
MATCH($A124,'Productivity Dump'!$A$4:$A$500,0),
MATCH(AW$2,'Productivity Dump'!$E$3:$AJ$3,0)
),
IF(AW$3="Attendance",
INDEX('Attendance Dump'!$E$2:$AI$400,
MATCH($A124,'Attendance Dump'!$B$2:$B$400,0),
MATCH(AW$2,'Attendance Dump'!$E$1:$AI$1,0)
),
INDEX('Active Hour''s Dump'!$D$3:$AH$337,
MATCH($C124,'Active Hour''s Dump'!$A$3:$A$337,0),
MATCH(AW$2,'Active Hour''s Dump'!$D$2:$AH$2,0)
))),"")</f>
        <v>7.6666666666666696</v>
      </c>
      <c r="AX124" s="13">
        <f>_xlfn.IFNA(IF(AX$3="Productivity",
INDEX('Productivity Dump'!$E$4:$AJ$500,
MATCH($A124,'Productivity Dump'!$A$4:$A$500,0),
MATCH(AX$2,'Productivity Dump'!$E$3:$AJ$3,0)
),
IF(AX$3="Attendance",
INDEX('Attendance Dump'!$E$2:$AI$400,
MATCH($A124,'Attendance Dump'!$B$2:$B$400,0),
MATCH(AX$2,'Attendance Dump'!$E$1:$AI$1,0)
),
INDEX('Active Hour''s Dump'!$D$3:$AH$337,
MATCH($C124,'Active Hour''s Dump'!$A$3:$A$337,0),
MATCH(AX$2,'Active Hour''s Dump'!$D$2:$AH$2,0)
))),"")</f>
        <v>1065.4159999999999</v>
      </c>
      <c r="AY124" s="13" t="str">
        <f>_xlfn.IFNA(IF(AY$3="Productivity",
INDEX('Productivity Dump'!$E$4:$AJ$500,
MATCH($A124,'Productivity Dump'!$A$4:$A$500,0),
MATCH(AY$2,'Productivity Dump'!$E$3:$AJ$3,0)
),
IF(AY$3="Attendance",
INDEX('Attendance Dump'!$E$2:$AI$400,
MATCH($A124,'Attendance Dump'!$B$2:$B$400,0),
MATCH(AY$2,'Attendance Dump'!$E$1:$AI$1,0)
),
INDEX('Active Hour''s Dump'!$D$3:$AH$337,
MATCH($C124,'Active Hour''s Dump'!$A$3:$A$337,0),
MATCH(AY$2,'Active Hour''s Dump'!$D$2:$AH$2,0)
))),"")</f>
        <v>P</v>
      </c>
      <c r="AZ124" s="54">
        <f>_xlfn.IFNA(IF(AZ$3="Productivity",
INDEX('Productivity Dump'!$E$4:$AJ$500,
MATCH($A124,'Productivity Dump'!$A$4:$A$500,0),
MATCH(AZ$2,'Productivity Dump'!$E$3:$AJ$3,0)
),
IF(AZ$3="Attendance",
INDEX('Attendance Dump'!$E$2:$AI$400,
MATCH($A124,'Attendance Dump'!$B$2:$B$400,0),
MATCH(AZ$2,'Attendance Dump'!$E$1:$AI$1,0)
),
INDEX('Active Hour''s Dump'!$D$3:$AH$337,
MATCH($C124,'Active Hour''s Dump'!$A$3:$A$337,0),
MATCH(AZ$2,'Active Hour''s Dump'!$D$2:$AH$2,0)
))),"")</f>
        <v>6.5</v>
      </c>
      <c r="BA124" s="13">
        <f>_xlfn.IFNA(IF(BA$3="Productivity",
INDEX('Productivity Dump'!$E$4:$AJ$500,
MATCH($A124,'Productivity Dump'!$A$4:$A$500,0),
MATCH(BA$2,'Productivity Dump'!$E$3:$AJ$3,0)
),
IF(BA$3="Attendance",
INDEX('Attendance Dump'!$E$2:$AI$400,
MATCH($A124,'Attendance Dump'!$B$2:$B$400,0),
MATCH(BA$2,'Attendance Dump'!$E$1:$AI$1,0)
),
INDEX('Active Hour''s Dump'!$D$3:$AH$337,
MATCH($C124,'Active Hour''s Dump'!$A$3:$A$337,0),
MATCH(BA$2,'Active Hour''s Dump'!$D$2:$AH$2,0)
))),"")</f>
        <v>1058.9350000000002</v>
      </c>
      <c r="BB124" s="13" t="str">
        <f>_xlfn.IFNA(IF(BB$3="Productivity",
INDEX('Productivity Dump'!$E$4:$AJ$500,
MATCH($A124,'Productivity Dump'!$A$4:$A$500,0),
MATCH(BB$2,'Productivity Dump'!$E$3:$AJ$3,0)
),
IF(BB$3="Attendance",
INDEX('Attendance Dump'!$E$2:$AI$400,
MATCH($A124,'Attendance Dump'!$B$2:$B$400,0),
MATCH(BB$2,'Attendance Dump'!$E$1:$AI$1,0)
),
INDEX('Active Hour''s Dump'!$D$3:$AH$337,
MATCH($C124,'Active Hour''s Dump'!$A$3:$A$337,0),
MATCH(BB$2,'Active Hour''s Dump'!$D$2:$AH$2,0)
))),"")</f>
        <v>P</v>
      </c>
      <c r="BC124" s="54">
        <f>_xlfn.IFNA(IF(BC$3="Productivity",
INDEX('Productivity Dump'!$E$4:$AJ$500,
MATCH($A124,'Productivity Dump'!$A$4:$A$500,0),
MATCH(BC$2,'Productivity Dump'!$E$3:$AJ$3,0)
),
IF(BC$3="Attendance",
INDEX('Attendance Dump'!$E$2:$AI$400,
MATCH($A124,'Attendance Dump'!$B$2:$B$400,0),
MATCH(BC$2,'Attendance Dump'!$E$1:$AI$1,0)
),
INDEX('Active Hour''s Dump'!$D$3:$AH$337,
MATCH($C124,'Active Hour''s Dump'!$A$3:$A$337,0),
MATCH(BC$2,'Active Hour''s Dump'!$D$2:$AH$2,0)
))),"")</f>
        <v>5.6666666666666696</v>
      </c>
      <c r="BD124" s="13">
        <f>_xlfn.IFNA(IF(BD$3="Productivity",
INDEX('Productivity Dump'!$E$4:$AJ$500,
MATCH($A124,'Productivity Dump'!$A$4:$A$500,0),
MATCH(BD$2,'Productivity Dump'!$E$3:$AJ$3,0)
),
IF(BD$3="Attendance",
INDEX('Attendance Dump'!$E$2:$AI$400,
MATCH($A124,'Attendance Dump'!$B$2:$B$400,0),
MATCH(BD$2,'Attendance Dump'!$E$1:$AI$1,0)
),
INDEX('Active Hour''s Dump'!$D$3:$AH$337,
MATCH($C124,'Active Hour''s Dump'!$A$3:$A$337,0),
MATCH(BD$2,'Active Hour''s Dump'!$D$2:$AH$2,0)
))),"")</f>
        <v>497.15899999999999</v>
      </c>
      <c r="BE124" s="13" t="str">
        <f>_xlfn.IFNA(IF(BE$3="Productivity",
INDEX('Productivity Dump'!$E$4:$AJ$500,
MATCH($A124,'Productivity Dump'!$A$4:$A$500,0),
MATCH(BE$2,'Productivity Dump'!$E$3:$AJ$3,0)
),
IF(BE$3="Attendance",
INDEX('Attendance Dump'!$E$2:$AI$400,
MATCH($A124,'Attendance Dump'!$B$2:$B$400,0),
MATCH(BE$2,'Attendance Dump'!$E$1:$AI$1,0)
),
INDEX('Active Hour''s Dump'!$D$3:$AH$337,
MATCH($C124,'Active Hour''s Dump'!$A$3:$A$337,0),
MATCH(BE$2,'Active Hour''s Dump'!$D$2:$AH$2,0)
))),"")</f>
        <v>P</v>
      </c>
      <c r="BF124" s="54">
        <f>_xlfn.IFNA(IF(BF$3="Productivity",
INDEX('Productivity Dump'!$E$4:$AJ$500,
MATCH($A124,'Productivity Dump'!$A$4:$A$500,0),
MATCH(BF$2,'Productivity Dump'!$E$3:$AJ$3,0)
),
IF(BF$3="Attendance",
INDEX('Attendance Dump'!$E$2:$AI$400,
MATCH($A124,'Attendance Dump'!$B$2:$B$400,0),
MATCH(BF$2,'Attendance Dump'!$E$1:$AI$1,0)
),
INDEX('Active Hour''s Dump'!$D$3:$AH$337,
MATCH($C124,'Active Hour''s Dump'!$A$3:$A$337,0),
MATCH(BF$2,'Active Hour''s Dump'!$D$2:$AH$2,0)
))),"")</f>
        <v>3.5833333333333299</v>
      </c>
      <c r="BG124" s="13">
        <f>_xlfn.IFNA(IF(BG$3="Productivity",
INDEX('Productivity Dump'!$E$4:$AJ$500,
MATCH($A124,'Productivity Dump'!$A$4:$A$500,0),
MATCH(BG$2,'Productivity Dump'!$E$3:$AJ$3,0)
),
IF(BG$3="Attendance",
INDEX('Attendance Dump'!$E$2:$AI$400,
MATCH($A124,'Attendance Dump'!$B$2:$B$400,0),
MATCH(BG$2,'Attendance Dump'!$E$1:$AI$1,0)
),
INDEX('Active Hour''s Dump'!$D$3:$AH$337,
MATCH($C124,'Active Hour''s Dump'!$A$3:$A$337,0),
MATCH(BG$2,'Active Hour''s Dump'!$D$2:$AH$2,0)
))),"")</f>
        <v>0</v>
      </c>
      <c r="BH124" s="13" t="str">
        <f>_xlfn.IFNA(IF(BH$3="Productivity",
INDEX('Productivity Dump'!$E$4:$AJ$500,
MATCH($A124,'Productivity Dump'!$A$4:$A$500,0),
MATCH(BH$2,'Productivity Dump'!$E$3:$AJ$3,0)
),
IF(BH$3="Attendance",
INDEX('Attendance Dump'!$E$2:$AI$400,
MATCH($A124,'Attendance Dump'!$B$2:$B$400,0),
MATCH(BH$2,'Attendance Dump'!$E$1:$AI$1,0)
),
INDEX('Active Hour''s Dump'!$D$3:$AH$337,
MATCH($C124,'Active Hour''s Dump'!$A$3:$A$337,0),
MATCH(BH$2,'Active Hour''s Dump'!$D$2:$AH$2,0)
))),"")</f>
        <v>WO</v>
      </c>
      <c r="BI124" s="54">
        <f>_xlfn.IFNA(IF(BI$3="Productivity",
INDEX('Productivity Dump'!$E$4:$AJ$500,
MATCH($A124,'Productivity Dump'!$A$4:$A$500,0),
MATCH(BI$2,'Productivity Dump'!$E$3:$AJ$3,0)
),
IF(BI$3="Attendance",
INDEX('Attendance Dump'!$E$2:$AI$400,
MATCH($A124,'Attendance Dump'!$B$2:$B$400,0),
MATCH(BI$2,'Attendance Dump'!$E$1:$AI$1,0)
),
INDEX('Active Hour''s Dump'!$D$3:$AH$337,
MATCH($C124,'Active Hour''s Dump'!$A$3:$A$337,0),
MATCH(BI$2,'Active Hour''s Dump'!$D$2:$AH$2,0)
))),"")</f>
        <v>0.16666666666666699</v>
      </c>
      <c r="BJ124" s="13">
        <f>_xlfn.IFNA(IF(BJ$3="Productivity",
INDEX('Productivity Dump'!$E$4:$AJ$500,
MATCH($A124,'Productivity Dump'!$A$4:$A$500,0),
MATCH(BJ$2,'Productivity Dump'!$E$3:$AJ$3,0)
),
IF(BJ$3="Attendance",
INDEX('Attendance Dump'!$E$2:$AI$400,
MATCH($A124,'Attendance Dump'!$B$2:$B$400,0),
MATCH(BJ$2,'Attendance Dump'!$E$1:$AI$1,0)
),
INDEX('Active Hour''s Dump'!$D$3:$AH$337,
MATCH($C124,'Active Hour''s Dump'!$A$3:$A$337,0),
MATCH(BJ$2,'Active Hour''s Dump'!$D$2:$AH$2,0)
))),"")</f>
        <v>533.14499999999987</v>
      </c>
      <c r="BK124" s="13" t="str">
        <f>_xlfn.IFNA(IF(BK$3="Productivity",
INDEX('Productivity Dump'!$E$4:$AJ$500,
MATCH($A124,'Productivity Dump'!$A$4:$A$500,0),
MATCH(BK$2,'Productivity Dump'!$E$3:$AJ$3,0)
),
IF(BK$3="Attendance",
INDEX('Attendance Dump'!$E$2:$AI$400,
MATCH($A124,'Attendance Dump'!$B$2:$B$400,0),
MATCH(BK$2,'Attendance Dump'!$E$1:$AI$1,0)
),
INDEX('Active Hour''s Dump'!$D$3:$AH$337,
MATCH($C124,'Active Hour''s Dump'!$A$3:$A$337,0),
MATCH(BK$2,'Active Hour''s Dump'!$D$2:$AH$2,0)
))),"")</f>
        <v>P</v>
      </c>
      <c r="BL124" s="54">
        <f>_xlfn.IFNA(IF(BL$3="Productivity",
INDEX('Productivity Dump'!$E$4:$AJ$500,
MATCH($A124,'Productivity Dump'!$A$4:$A$500,0),
MATCH(BL$2,'Productivity Dump'!$E$3:$AJ$3,0)
),
IF(BL$3="Attendance",
INDEX('Attendance Dump'!$E$2:$AI$400,
MATCH($A124,'Attendance Dump'!$B$2:$B$400,0),
MATCH(BL$2,'Attendance Dump'!$E$1:$AI$1,0)
),
INDEX('Active Hour''s Dump'!$D$3:$AH$337,
MATCH($C124,'Active Hour''s Dump'!$A$3:$A$337,0),
MATCH(BL$2,'Active Hour''s Dump'!$D$2:$AH$2,0)
))),"")</f>
        <v>3.75</v>
      </c>
      <c r="BM124" s="13">
        <f>_xlfn.IFNA(IF(BM$3="Productivity",
INDEX('Productivity Dump'!$E$4:$AJ$500,
MATCH($A124,'Productivity Dump'!$A$4:$A$500,0),
MATCH(BM$2,'Productivity Dump'!$E$3:$AJ$3,0)
),
IF(BM$3="Attendance",
INDEX('Attendance Dump'!$E$2:$AI$400,
MATCH($A124,'Attendance Dump'!$B$2:$B$400,0),
MATCH(BM$2,'Attendance Dump'!$E$1:$AI$1,0)
),
INDEX('Active Hour''s Dump'!$D$3:$AH$337,
MATCH($C124,'Active Hour''s Dump'!$A$3:$A$337,0),
MATCH(BM$2,'Active Hour''s Dump'!$D$2:$AH$2,0)
))),"")</f>
        <v>966.01400000000035</v>
      </c>
      <c r="BN124" s="13" t="str">
        <f>_xlfn.IFNA(IF(BN$3="Productivity",
INDEX('Productivity Dump'!$E$4:$AJ$500,
MATCH($A124,'Productivity Dump'!$A$4:$A$500,0),
MATCH(BN$2,'Productivity Dump'!$E$3:$AJ$3,0)
),
IF(BN$3="Attendance",
INDEX('Attendance Dump'!$E$2:$AI$400,
MATCH($A124,'Attendance Dump'!$B$2:$B$400,0),
MATCH(BN$2,'Attendance Dump'!$E$1:$AI$1,0)
),
INDEX('Active Hour''s Dump'!$D$3:$AH$337,
MATCH($C124,'Active Hour''s Dump'!$A$3:$A$337,0),
MATCH(BN$2,'Active Hour''s Dump'!$D$2:$AH$2,0)
))),"")</f>
        <v>P</v>
      </c>
      <c r="BO124" s="54">
        <f>_xlfn.IFNA(IF(BO$3="Productivity",
INDEX('Productivity Dump'!$E$4:$AJ$500,
MATCH($A124,'Productivity Dump'!$A$4:$A$500,0),
MATCH(BO$2,'Productivity Dump'!$E$3:$AJ$3,0)
),
IF(BO$3="Attendance",
INDEX('Attendance Dump'!$E$2:$AI$400,
MATCH($A124,'Attendance Dump'!$B$2:$B$400,0),
MATCH(BO$2,'Attendance Dump'!$E$1:$AI$1,0)
),
INDEX('Active Hour''s Dump'!$D$3:$AH$337,
MATCH($C124,'Active Hour''s Dump'!$A$3:$A$337,0),
MATCH(BO$2,'Active Hour''s Dump'!$D$2:$AH$2,0)
))),"")</f>
        <v>6.5</v>
      </c>
      <c r="BP124" s="13">
        <f>_xlfn.IFNA(IF(BP$3="Productivity",
INDEX('Productivity Dump'!$E$4:$AJ$500,
MATCH($A124,'Productivity Dump'!$A$4:$A$500,0),
MATCH(BP$2,'Productivity Dump'!$E$3:$AJ$3,0)
),
IF(BP$3="Attendance",
INDEX('Attendance Dump'!$E$2:$AI$400,
MATCH($A124,'Attendance Dump'!$B$2:$B$400,0),
MATCH(BP$2,'Attendance Dump'!$E$1:$AI$1,0)
),
INDEX('Active Hour''s Dump'!$D$3:$AH$337,
MATCH($C124,'Active Hour''s Dump'!$A$3:$A$337,0),
MATCH(BP$2,'Active Hour''s Dump'!$D$2:$AH$2,0)
))),"")</f>
        <v>1062.1099999999999</v>
      </c>
      <c r="BQ124" s="13" t="str">
        <f>_xlfn.IFNA(IF(BQ$3="Productivity",
INDEX('Productivity Dump'!$E$4:$AJ$500,
MATCH($A124,'Productivity Dump'!$A$4:$A$500,0),
MATCH(BQ$2,'Productivity Dump'!$E$3:$AJ$3,0)
),
IF(BQ$3="Attendance",
INDEX('Attendance Dump'!$E$2:$AI$400,
MATCH($A124,'Attendance Dump'!$B$2:$B$400,0),
MATCH(BQ$2,'Attendance Dump'!$E$1:$AI$1,0)
),
INDEX('Active Hour''s Dump'!$D$3:$AH$337,
MATCH($C124,'Active Hour''s Dump'!$A$3:$A$337,0),
MATCH(BQ$2,'Active Hour''s Dump'!$D$2:$AH$2,0)
))),"")</f>
        <v>P</v>
      </c>
      <c r="BR124" s="54">
        <f>_xlfn.IFNA(IF(BR$3="Productivity",
INDEX('Productivity Dump'!$E$4:$AJ$500,
MATCH($A124,'Productivity Dump'!$A$4:$A$500,0),
MATCH(BR$2,'Productivity Dump'!$E$3:$AJ$3,0)
),
IF(BR$3="Attendance",
INDEX('Attendance Dump'!$E$2:$AI$400,
MATCH($A124,'Attendance Dump'!$B$2:$B$400,0),
MATCH(BR$2,'Attendance Dump'!$E$1:$AI$1,0)
),
INDEX('Active Hour''s Dump'!$D$3:$AH$337,
MATCH($C124,'Active Hour''s Dump'!$A$3:$A$337,0),
MATCH(BR$2,'Active Hour''s Dump'!$D$2:$AH$2,0)
))),"")</f>
        <v>5.9166666666666696</v>
      </c>
      <c r="BS124" s="13">
        <f>_xlfn.IFNA(IF(BS$3="Productivity",
INDEX('Productivity Dump'!$E$4:$AJ$500,
MATCH($A124,'Productivity Dump'!$A$4:$A$500,0),
MATCH(BS$2,'Productivity Dump'!$E$3:$AJ$3,0)
),
IF(BS$3="Attendance",
INDEX('Attendance Dump'!$E$2:$AI$400,
MATCH($A124,'Attendance Dump'!$B$2:$B$400,0),
MATCH(BS$2,'Attendance Dump'!$E$1:$AI$1,0)
),
INDEX('Active Hour''s Dump'!$D$3:$AH$337,
MATCH($C124,'Active Hour''s Dump'!$A$3:$A$337,0),
MATCH(BS$2,'Active Hour''s Dump'!$D$2:$AH$2,0)
))),"")</f>
        <v>993.36599999999976</v>
      </c>
      <c r="BT124" s="13" t="str">
        <f>_xlfn.IFNA(IF(BT$3="Productivity",
INDEX('Productivity Dump'!$E$4:$AJ$500,
MATCH($A124,'Productivity Dump'!$A$4:$A$500,0),
MATCH(BT$2,'Productivity Dump'!$E$3:$AJ$3,0)
),
IF(BT$3="Attendance",
INDEX('Attendance Dump'!$E$2:$AI$400,
MATCH($A124,'Attendance Dump'!$B$2:$B$400,0),
MATCH(BT$2,'Attendance Dump'!$E$1:$AI$1,0)
),
INDEX('Active Hour''s Dump'!$D$3:$AH$337,
MATCH($C124,'Active Hour''s Dump'!$A$3:$A$337,0),
MATCH(BT$2,'Active Hour''s Dump'!$D$2:$AH$2,0)
))),"")</f>
        <v>H(P)</v>
      </c>
      <c r="BU124" s="54">
        <f>_xlfn.IFNA(IF(BU$3="Productivity",
INDEX('Productivity Dump'!$E$4:$AJ$500,
MATCH($A124,'Productivity Dump'!$A$4:$A$500,0),
MATCH(BU$2,'Productivity Dump'!$E$3:$AJ$3,0)
),
IF(BU$3="Attendance",
INDEX('Attendance Dump'!$E$2:$AI$400,
MATCH($A124,'Attendance Dump'!$B$2:$B$400,0),
MATCH(BU$2,'Attendance Dump'!$E$1:$AI$1,0)
),
INDEX('Active Hour''s Dump'!$D$3:$AH$337,
MATCH($C124,'Active Hour''s Dump'!$A$3:$A$337,0),
MATCH(BU$2,'Active Hour''s Dump'!$D$2:$AH$2,0)
))),"")</f>
        <v>7.8333333333333304</v>
      </c>
      <c r="BV124" s="13">
        <f>_xlfn.IFNA(IF(BV$3="Productivity",
INDEX('Productivity Dump'!$E$4:$AJ$500,
MATCH($A124,'Productivity Dump'!$A$4:$A$500,0),
MATCH(BV$2,'Productivity Dump'!$E$3:$AJ$3,0)
),
IF(BV$3="Attendance",
INDEX('Attendance Dump'!$E$2:$AI$400,
MATCH($A124,'Attendance Dump'!$B$2:$B$400,0),
MATCH(BV$2,'Attendance Dump'!$E$1:$AI$1,0)
),
INDEX('Active Hour''s Dump'!$D$3:$AH$337,
MATCH($C124,'Active Hour''s Dump'!$A$3:$A$337,0),
MATCH(BV$2,'Active Hour''s Dump'!$D$2:$AH$2,0)
))),"")</f>
        <v>862.81299999999965</v>
      </c>
      <c r="BW124" s="13" t="str">
        <f>_xlfn.IFNA(IF(BW$3="Productivity",
INDEX('Productivity Dump'!$E$4:$AJ$500,
MATCH($A124,'Productivity Dump'!$A$4:$A$500,0),
MATCH(BW$2,'Productivity Dump'!$E$3:$AJ$3,0)
),
IF(BW$3="Attendance",
INDEX('Attendance Dump'!$E$2:$AI$400,
MATCH($A124,'Attendance Dump'!$B$2:$B$400,0),
MATCH(BW$2,'Attendance Dump'!$E$1:$AI$1,0)
),
INDEX('Active Hour''s Dump'!$D$3:$AH$337,
MATCH($C124,'Active Hour''s Dump'!$A$3:$A$337,0),
MATCH(BW$2,'Active Hour''s Dump'!$D$2:$AH$2,0)
))),"")</f>
        <v>P</v>
      </c>
      <c r="BX124" s="54">
        <f>_xlfn.IFNA(IF(BX$3="Productivity",
INDEX('Productivity Dump'!$E$4:$AJ$500,
MATCH($A124,'Productivity Dump'!$A$4:$A$500,0),
MATCH(BX$2,'Productivity Dump'!$E$3:$AJ$3,0)
),
IF(BX$3="Attendance",
INDEX('Attendance Dump'!$E$2:$AI$400,
MATCH($A124,'Attendance Dump'!$B$2:$B$400,0),
MATCH(BX$2,'Attendance Dump'!$E$1:$AI$1,0)
),
INDEX('Active Hour''s Dump'!$D$3:$AH$337,
MATCH($C124,'Active Hour''s Dump'!$A$3:$A$337,0),
MATCH(BX$2,'Active Hour''s Dump'!$D$2:$AH$2,0)
))),"")</f>
        <v>6.6666666666666696</v>
      </c>
      <c r="BY124" s="13">
        <f>_xlfn.IFNA(IF(BY$3="Productivity",
INDEX('Productivity Dump'!$E$4:$AJ$500,
MATCH($A124,'Productivity Dump'!$A$4:$A$500,0),
MATCH(BY$2,'Productivity Dump'!$E$3:$AJ$3,0)
),
IF(BY$3="Attendance",
INDEX('Attendance Dump'!$E$2:$AI$400,
MATCH($A124,'Attendance Dump'!$B$2:$B$400,0),
MATCH(BY$2,'Attendance Dump'!$E$1:$AI$1,0)
),
INDEX('Active Hour''s Dump'!$D$3:$AH$337,
MATCH($C124,'Active Hour''s Dump'!$A$3:$A$337,0),
MATCH(BY$2,'Active Hour''s Dump'!$D$2:$AH$2,0)
))),"")</f>
        <v>151.59699999999998</v>
      </c>
      <c r="BZ124" s="13" t="str">
        <f>_xlfn.IFNA(IF(BZ$3="Productivity",
INDEX('Productivity Dump'!$E$4:$AJ$500,
MATCH($A124,'Productivity Dump'!$A$4:$A$500,0),
MATCH(BZ$2,'Productivity Dump'!$E$3:$AJ$3,0)
),
IF(BZ$3="Attendance",
INDEX('Attendance Dump'!$E$2:$AI$400,
MATCH($A124,'Attendance Dump'!$B$2:$B$400,0),
MATCH(BZ$2,'Attendance Dump'!$E$1:$AI$1,0)
),
INDEX('Active Hour''s Dump'!$D$3:$AH$337,
MATCH($C124,'Active Hour''s Dump'!$A$3:$A$337,0),
MATCH(BZ$2,'Active Hour''s Dump'!$D$2:$AH$2,0)
))),"")</f>
        <v>P</v>
      </c>
      <c r="CA124" s="54">
        <f>_xlfn.IFNA(IF(CA$3="Productivity",
INDEX('Productivity Dump'!$E$4:$AJ$500,
MATCH($A124,'Productivity Dump'!$A$4:$A$500,0),
MATCH(CA$2,'Productivity Dump'!$E$3:$AJ$3,0)
),
IF(CA$3="Attendance",
INDEX('Attendance Dump'!$E$2:$AI$400,
MATCH($A124,'Attendance Dump'!$B$2:$B$400,0),
MATCH(CA$2,'Attendance Dump'!$E$1:$AI$1,0)
),
INDEX('Active Hour''s Dump'!$D$3:$AH$337,
MATCH($C124,'Active Hour''s Dump'!$A$3:$A$337,0),
MATCH(CA$2,'Active Hour''s Dump'!$D$2:$AH$2,0)
))),"")</f>
        <v>1.5</v>
      </c>
      <c r="CB124" s="13">
        <f>_xlfn.IFNA(IF(CB$3="Productivity",
INDEX('Productivity Dump'!$E$4:$AJ$500,
MATCH($A124,'Productivity Dump'!$A$4:$A$500,0),
MATCH(CB$2,'Productivity Dump'!$E$3:$AJ$3,0)
),
IF(CB$3="Attendance",
INDEX('Attendance Dump'!$E$2:$AI$400,
MATCH($A124,'Attendance Dump'!$B$2:$B$400,0),
MATCH(CB$2,'Attendance Dump'!$E$1:$AI$1,0)
),
INDEX('Active Hour''s Dump'!$D$3:$AH$337,
MATCH($C124,'Active Hour''s Dump'!$A$3:$A$337,0),
MATCH(CB$2,'Active Hour''s Dump'!$D$2:$AH$2,0)
))),"")</f>
        <v>0</v>
      </c>
      <c r="CC124" s="13" t="str">
        <f>_xlfn.IFNA(IF(CC$3="Productivity",
INDEX('Productivity Dump'!$E$4:$AJ$500,
MATCH($A124,'Productivity Dump'!$A$4:$A$500,0),
MATCH(CC$2,'Productivity Dump'!$E$3:$AJ$3,0)
),
IF(CC$3="Attendance",
INDEX('Attendance Dump'!$E$2:$AI$400,
MATCH($A124,'Attendance Dump'!$B$2:$B$400,0),
MATCH(CC$2,'Attendance Dump'!$E$1:$AI$1,0)
),
INDEX('Active Hour''s Dump'!$D$3:$AH$337,
MATCH($C124,'Active Hour''s Dump'!$A$3:$A$337,0),
MATCH(CC$2,'Active Hour''s Dump'!$D$2:$AH$2,0)
))),"")</f>
        <v>WO</v>
      </c>
      <c r="CD124" s="54">
        <f>_xlfn.IFNA(IF(CD$3="Productivity",
INDEX('Productivity Dump'!$E$4:$AJ$500,
MATCH($A124,'Productivity Dump'!$A$4:$A$500,0),
MATCH(CD$2,'Productivity Dump'!$E$3:$AJ$3,0)
),
IF(CD$3="Attendance",
INDEX('Attendance Dump'!$E$2:$AI$400,
MATCH($A124,'Attendance Dump'!$B$2:$B$400,0),
MATCH(CD$2,'Attendance Dump'!$E$1:$AI$1,0)
),
INDEX('Active Hour''s Dump'!$D$3:$AH$337,
MATCH($C124,'Active Hour''s Dump'!$A$3:$A$337,0),
MATCH(CD$2,'Active Hour''s Dump'!$D$2:$AH$2,0)
))),"")</f>
        <v>8.3333333333333301E-2</v>
      </c>
      <c r="CE124" s="13">
        <f>_xlfn.IFNA(IF(CE$3="Productivity",
INDEX('Productivity Dump'!$E$4:$AJ$500,
MATCH($A124,'Productivity Dump'!$A$4:$A$500,0),
MATCH(CE$2,'Productivity Dump'!$E$3:$AJ$3,0)
),
IF(CE$3="Attendance",
INDEX('Attendance Dump'!$E$2:$AI$400,
MATCH($A124,'Attendance Dump'!$B$2:$B$400,0),
MATCH(CE$2,'Attendance Dump'!$E$1:$AI$1,0)
),
INDEX('Active Hour''s Dump'!$D$3:$AH$337,
MATCH($C124,'Active Hour''s Dump'!$A$3:$A$337,0),
MATCH(CE$2,'Active Hour''s Dump'!$D$2:$AH$2,0)
))),"")</f>
        <v>638.65299999999991</v>
      </c>
      <c r="CF124" s="13" t="str">
        <f>_xlfn.IFNA(IF(CF$3="Productivity",
INDEX('Productivity Dump'!$E$4:$AJ$500,
MATCH($A124,'Productivity Dump'!$A$4:$A$500,0),
MATCH(CF$2,'Productivity Dump'!$E$3:$AJ$3,0)
),
IF(CF$3="Attendance",
INDEX('Attendance Dump'!$E$2:$AI$400,
MATCH($A124,'Attendance Dump'!$B$2:$B$400,0),
MATCH(CF$2,'Attendance Dump'!$E$1:$AI$1,0)
),
INDEX('Active Hour''s Dump'!$D$3:$AH$337,
MATCH($C124,'Active Hour''s Dump'!$A$3:$A$337,0),
MATCH(CF$2,'Active Hour''s Dump'!$D$2:$AH$2,0)
))),"")</f>
        <v>P</v>
      </c>
      <c r="CG124" s="54">
        <f>_xlfn.IFNA(IF(CG$3="Productivity",
INDEX('Productivity Dump'!$E$4:$AJ$500,
MATCH($A124,'Productivity Dump'!$A$4:$A$500,0),
MATCH(CG$2,'Productivity Dump'!$E$3:$AJ$3,0)
),
IF(CG$3="Attendance",
INDEX('Attendance Dump'!$E$2:$AI$400,
MATCH($A124,'Attendance Dump'!$B$2:$B$400,0),
MATCH(CG$2,'Attendance Dump'!$E$1:$AI$1,0)
),
INDEX('Active Hour''s Dump'!$D$3:$AH$337,
MATCH($C124,'Active Hour''s Dump'!$A$3:$A$337,0),
MATCH(CG$2,'Active Hour''s Dump'!$D$2:$AH$2,0)
))),"")</f>
        <v>5.0833333333333304</v>
      </c>
      <c r="CH124" s="13">
        <f>_xlfn.IFNA(IF(CH$3="Productivity",
INDEX('Productivity Dump'!$E$4:$AJ$500,
MATCH($A124,'Productivity Dump'!$A$4:$A$500,0),
MATCH(CH$2,'Productivity Dump'!$E$3:$AJ$3,0)
),
IF(CH$3="Attendance",
INDEX('Attendance Dump'!$E$2:$AI$400,
MATCH($A124,'Attendance Dump'!$B$2:$B$400,0),
MATCH(CH$2,'Attendance Dump'!$E$1:$AI$1,0)
),
INDEX('Active Hour''s Dump'!$D$3:$AH$337,
MATCH($C124,'Active Hour''s Dump'!$A$3:$A$337,0),
MATCH(CH$2,'Active Hour''s Dump'!$D$2:$AH$2,0)
))),"")</f>
        <v>1017.6010000000002</v>
      </c>
      <c r="CI124" s="13" t="str">
        <f>_xlfn.IFNA(IF(CI$3="Productivity",
INDEX('Productivity Dump'!$E$4:$AJ$500,
MATCH($A124,'Productivity Dump'!$A$4:$A$500,0),
MATCH(CI$2,'Productivity Dump'!$E$3:$AJ$3,0)
),
IF(CI$3="Attendance",
INDEX('Attendance Dump'!$E$2:$AI$400,
MATCH($A124,'Attendance Dump'!$B$2:$B$400,0),
MATCH(CI$2,'Attendance Dump'!$E$1:$AI$1,0)
),
INDEX('Active Hour''s Dump'!$D$3:$AH$337,
MATCH($C124,'Active Hour''s Dump'!$A$3:$A$337,0),
MATCH(CI$2,'Active Hour''s Dump'!$D$2:$AH$2,0)
))),"")</f>
        <v>P</v>
      </c>
      <c r="CJ124" s="54">
        <f>_xlfn.IFNA(IF(CJ$3="Productivity",
INDEX('Productivity Dump'!$E$4:$AJ$500,
MATCH($A124,'Productivity Dump'!$A$4:$A$500,0),
MATCH(CJ$2,'Productivity Dump'!$E$3:$AJ$3,0)
),
IF(CJ$3="Attendance",
INDEX('Attendance Dump'!$E$2:$AI$400,
MATCH($A124,'Attendance Dump'!$B$2:$B$400,0),
MATCH(CJ$2,'Attendance Dump'!$E$1:$AI$1,0)
),
INDEX('Active Hour''s Dump'!$D$3:$AH$337,
MATCH($C124,'Active Hour''s Dump'!$A$3:$A$337,0),
MATCH(CJ$2,'Active Hour''s Dump'!$D$2:$AH$2,0)
))),"")</f>
        <v>7.4166666666666696</v>
      </c>
      <c r="CK124" s="13">
        <f>_xlfn.IFNA(IF(CK$3="Productivity",
INDEX('Productivity Dump'!$E$4:$AJ$500,
MATCH($A124,'Productivity Dump'!$A$4:$A$500,0),
MATCH(CK$2,'Productivity Dump'!$E$3:$AJ$3,0)
),
IF(CK$3="Attendance",
INDEX('Attendance Dump'!$E$2:$AI$400,
MATCH($A124,'Attendance Dump'!$B$2:$B$400,0),
MATCH(CK$2,'Attendance Dump'!$E$1:$AI$1,0)
),
INDEX('Active Hour''s Dump'!$D$3:$AH$337,
MATCH($C124,'Active Hour''s Dump'!$A$3:$A$337,0),
MATCH(CK$2,'Active Hour''s Dump'!$D$2:$AH$2,0)
))),"")</f>
        <v>0</v>
      </c>
      <c r="CL124" s="13" t="str">
        <f>_xlfn.IFNA(IF(CL$3="Productivity",
INDEX('Productivity Dump'!$E$4:$AJ$500,
MATCH($A124,'Productivity Dump'!$A$4:$A$500,0),
MATCH(CL$2,'Productivity Dump'!$E$3:$AJ$3,0)
),
IF(CL$3="Attendance",
INDEX('Attendance Dump'!$E$2:$AI$400,
MATCH($A124,'Attendance Dump'!$B$2:$B$400,0),
MATCH(CL$2,'Attendance Dump'!$E$1:$AI$1,0)
),
INDEX('Active Hour''s Dump'!$D$3:$AH$337,
MATCH($C124,'Active Hour''s Dump'!$A$3:$A$337,0),
MATCH(CL$2,'Active Hour''s Dump'!$D$2:$AH$2,0)
))),"")</f>
        <v>PL</v>
      </c>
      <c r="CM124" s="54">
        <f>_xlfn.IFNA(IF(CM$3="Productivity",
INDEX('Productivity Dump'!$E$4:$AJ$500,
MATCH($A124,'Productivity Dump'!$A$4:$A$500,0),
MATCH(CM$2,'Productivity Dump'!$E$3:$AJ$3,0)
),
IF(CM$3="Attendance",
INDEX('Attendance Dump'!$E$2:$AI$400,
MATCH($A124,'Attendance Dump'!$B$2:$B$400,0),
MATCH(CM$2,'Attendance Dump'!$E$1:$AI$1,0)
),
INDEX('Active Hour''s Dump'!$D$3:$AH$337,
MATCH($C124,'Active Hour''s Dump'!$A$3:$A$337,0),
MATCH(CM$2,'Active Hour''s Dump'!$D$2:$AH$2,0)
))),"")</f>
        <v>0</v>
      </c>
      <c r="CN124" s="13">
        <f>_xlfn.IFNA(IF(CN$3="Productivity",
INDEX('Productivity Dump'!$E$4:$AJ$500,
MATCH($A124,'Productivity Dump'!$A$4:$A$500,0),
MATCH(CN$2,'Productivity Dump'!$E$3:$AJ$3,0)
),
IF(CN$3="Attendance",
INDEX('Attendance Dump'!$E$2:$AI$400,
MATCH($A124,'Attendance Dump'!$B$2:$B$400,0),
MATCH(CN$2,'Attendance Dump'!$E$1:$AI$1,0)
),
INDEX('Active Hour''s Dump'!$D$3:$AH$337,
MATCH($C124,'Active Hour''s Dump'!$A$3:$A$337,0),
MATCH(CN$2,'Active Hour''s Dump'!$D$2:$AH$2,0)
))),"")</f>
        <v>0</v>
      </c>
      <c r="CO124" s="13">
        <f>_xlfn.IFNA(IF(CO$3="Productivity",
INDEX('Productivity Dump'!$E$4:$AJ$500,
MATCH($A124,'Productivity Dump'!$A$4:$A$500,0),
MATCH(CO$2,'Productivity Dump'!$E$3:$AJ$3,0)
),
IF(CO$3="Attendance",
INDEX('Attendance Dump'!$E$2:$AI$400,
MATCH($A124,'Attendance Dump'!$B$2:$B$400,0),
MATCH(CO$2,'Attendance Dump'!$E$1:$AI$1,0)
),
INDEX('Active Hour''s Dump'!$D$3:$AH$337,
MATCH($C124,'Active Hour''s Dump'!$A$3:$A$337,0),
MATCH(CO$2,'Active Hour''s Dump'!$D$2:$AH$2,0)
))),"")</f>
        <v>0</v>
      </c>
      <c r="CP124" s="54">
        <f>_xlfn.IFNA(IF(CP$3="Productivity",
INDEX('Productivity Dump'!$E$4:$AJ$500,
MATCH($A124,'Productivity Dump'!$A$4:$A$500,0),
MATCH(CP$2,'Productivity Dump'!$E$3:$AJ$3,0)
),
IF(CP$3="Attendance",
INDEX('Attendance Dump'!$E$2:$AI$400,
MATCH($A124,'Attendance Dump'!$B$2:$B$400,0),
MATCH(CP$2,'Attendance Dump'!$E$1:$AI$1,0)
),
INDEX('Active Hour''s Dump'!$D$3:$AH$337,
MATCH($C124,'Active Hour''s Dump'!$A$3:$A$337,0),
MATCH(CP$2,'Active Hour''s Dump'!$D$2:$AH$2,0)
))),"")</f>
        <v>0</v>
      </c>
      <c r="CQ124" s="13">
        <f>_xlfn.IFNA(IF(CQ$3="Productivity",
INDEX('Productivity Dump'!$E$4:$AJ$500,
MATCH($A124,'Productivity Dump'!$A$4:$A$500,0),
MATCH(CQ$2,'Productivity Dump'!$E$3:$AJ$3,0)
),
IF(CQ$3="Attendance",
INDEX('Attendance Dump'!$E$2:$AI$400,
MATCH($A124,'Attendance Dump'!$B$2:$B$400,0),
MATCH(CQ$2,'Attendance Dump'!$E$1:$AI$1,0)
),
INDEX('Active Hour''s Dump'!$D$3:$AH$337,
MATCH($C124,'Active Hour''s Dump'!$A$3:$A$337,0),
MATCH(CQ$2,'Active Hour''s Dump'!$D$2:$AH$2,0)
))),"")</f>
        <v>0</v>
      </c>
      <c r="CR124" s="13">
        <f>_xlfn.IFNA(IF(CR$3="Productivity",
INDEX('Productivity Dump'!$E$4:$AJ$500,
MATCH($A124,'Productivity Dump'!$A$4:$A$500,0),
MATCH(CR$2,'Productivity Dump'!$E$3:$AJ$3,0)
),
IF(CR$3="Attendance",
INDEX('Attendance Dump'!$E$2:$AI$400,
MATCH($A124,'Attendance Dump'!$B$2:$B$400,0),
MATCH(CR$2,'Attendance Dump'!$E$1:$AI$1,0)
),
INDEX('Active Hour''s Dump'!$D$3:$AH$337,
MATCH($C124,'Active Hour''s Dump'!$A$3:$A$337,0),
MATCH(CR$2,'Active Hour''s Dump'!$D$2:$AH$2,0)
))),"")</f>
        <v>0</v>
      </c>
      <c r="CS124" s="54">
        <f>_xlfn.IFNA(IF(CS$3="Productivity",
INDEX('Productivity Dump'!$E$4:$AJ$500,
MATCH($A124,'Productivity Dump'!$A$4:$A$500,0),
MATCH(CS$2,'Productivity Dump'!$E$3:$AJ$3,0)
),
IF(CS$3="Attendance",
INDEX('Attendance Dump'!$E$2:$AI$400,
MATCH($A124,'Attendance Dump'!$B$2:$B$400,0),
MATCH(CS$2,'Attendance Dump'!$E$1:$AI$1,0)
),
INDEX('Active Hour''s Dump'!$D$3:$AH$337,
MATCH($C124,'Active Hour''s Dump'!$A$3:$A$337,0),
MATCH(CS$2,'Active Hour''s Dump'!$D$2:$AH$2,0)
))),"")</f>
        <v>0</v>
      </c>
      <c r="CT124" s="13">
        <f>_xlfn.IFNA(IF(CT$3="Productivity",
INDEX('Productivity Dump'!$E$4:$AJ$500,
MATCH($A124,'Productivity Dump'!$A$4:$A$500,0),
MATCH(CT$2,'Productivity Dump'!$E$3:$AJ$3,0)
),
IF(CT$3="Attendance",
INDEX('Attendance Dump'!$E$2:$AI$400,
MATCH($A124,'Attendance Dump'!$B$2:$B$400,0),
MATCH(CT$2,'Attendance Dump'!$E$1:$AI$1,0)
),
INDEX('Active Hour''s Dump'!$D$3:$AH$337,
MATCH($C124,'Active Hour''s Dump'!$A$3:$A$337,0),
MATCH(CT$2,'Active Hour''s Dump'!$D$2:$AH$2,0)
))),"")</f>
        <v>0</v>
      </c>
      <c r="CU124" s="13">
        <f>_xlfn.IFNA(IF(CU$3="Productivity",
INDEX('Productivity Dump'!$E$4:$AJ$500,
MATCH($A124,'Productivity Dump'!$A$4:$A$500,0),
MATCH(CU$2,'Productivity Dump'!$E$3:$AJ$3,0)
),
IF(CU$3="Attendance",
INDEX('Attendance Dump'!$E$2:$AI$400,
MATCH($A124,'Attendance Dump'!$B$2:$B$400,0),
MATCH(CU$2,'Attendance Dump'!$E$1:$AI$1,0)
),
INDEX('Active Hour''s Dump'!$D$3:$AH$337,
MATCH($C124,'Active Hour''s Dump'!$A$3:$A$337,0),
MATCH(CU$2,'Active Hour''s Dump'!$D$2:$AH$2,0)
))),"")</f>
        <v>0</v>
      </c>
      <c r="CV124" s="54">
        <f>_xlfn.IFNA(IF(CV$3="Productivity",
INDEX('Productivity Dump'!$E$4:$AJ$500,
MATCH($A124,'Productivity Dump'!$A$4:$A$500,0),
MATCH(CV$2,'Productivity Dump'!$E$3:$AJ$3,0)
),
IF(CV$3="Attendance",
INDEX('Attendance Dump'!$E$2:$AI$400,
MATCH($A124,'Attendance Dump'!$B$2:$B$400,0),
MATCH(CV$2,'Attendance Dump'!$E$1:$AI$1,0)
),
INDEX('Active Hour''s Dump'!$D$3:$AH$337,
MATCH($C124,'Active Hour''s Dump'!$A$3:$A$337,0),
MATCH(CV$2,'Active Hour''s Dump'!$D$2:$AH$2,0)
))),"")</f>
        <v>0</v>
      </c>
      <c r="CW124" s="13"/>
      <c r="CX124" s="13"/>
      <c r="CY124" s="54"/>
      <c r="DA124" s="57">
        <f t="shared" si="75"/>
        <v>138.25000000000003</v>
      </c>
      <c r="DB124" s="35">
        <f t="shared" si="76"/>
        <v>20065.193999999996</v>
      </c>
      <c r="DC124" s="35">
        <f t="shared" si="71"/>
        <v>0</v>
      </c>
      <c r="DD124" s="35">
        <f t="shared" ca="1" si="74"/>
        <v>0</v>
      </c>
      <c r="DF124" s="32" cm="1">
        <f t="array" ref="DF124">SUMPRODUCT(
    (MOD(COLUMN(H124:CV124) - COLUMN(H124), 3) = 0) *
    (H124:CV124 = 0) *
    (I124:CW124 = "P") *
    (COUNTIF(UKHoliday, H$2:CV$2) = 0)
)</f>
        <v>0</v>
      </c>
      <c r="DG124" s="33" cm="1">
        <f t="array" ref="DG124">SUMPRODUCT(
  (MOD(COLUMN(H124:CV124) - COLUMN(H124), 3) = 0) *
  (H124:CV124 &gt; 0) *
  (H124:CV124 &lt; 0.5 * IF(((WEEKDAY(H$2:CV$2, 2) = 1) + (WEEKDAY(H$2:CV$2, 2) = 6)), G124, F124)) *
  (I124:CW124 = "P") *
  (COUNTIF(UKHoliday, H$2:CV$2) = 0)
)</f>
        <v>1</v>
      </c>
      <c r="DH124" s="33" cm="1">
        <f t="array" ref="DH124">SUMPRODUCT(
  (MOD(COLUMN(H124:CV124) - COLUMN(H124), 3) = 0) *
  (H124:CV124 &gt; 0.5 * IF(((WEEKDAY(H$2:CV$2, 2) = 1) + (WEEKDAY(H$2:CV$2, 2) = 6)), $G124, $F124)) *
  (H124:CV124 &lt; 0.8 * IF(((WEEKDAY(H$2:CV$2, 2) = 1) + (WEEKDAY(H$2:CV$2, 2) = 6)), $G124, $F124)) *
  (I124:CW124 = "P") *
  (COUNTIF(UKHoliday, H$2:CV$2) = 0)
)</f>
        <v>0</v>
      </c>
      <c r="DI124" s="33" cm="1">
        <f t="array" ref="DI124">SUMPRODUCT(
  (MOD(COLUMN(H124:CV124) - COLUMN(H124), 3) = 0) *
  (H124:CV124 &gt; 0.8 * IF(((WEEKDAY(H$2:CV$2, 2) = 1) + (WEEKDAY(H$2:CV$2, 2) = 6)), $G124, $F124)) *
  (H124:CV124 &lt; 1 * IF(((WEEKDAY(H$2:CV$2, 2) = 1) + (WEEKDAY(H$2:CV$2, 2) = 6)), $G124, $F124)) *
  (I124:CW124 = "P") *
  (COUNTIF(UKHoliday, H$2:CV$2) = 0)
)</f>
        <v>9</v>
      </c>
    </row>
    <row r="125" spans="1:113" x14ac:dyDescent="0.3">
      <c r="A125" s="8" t="s">
        <v>404</v>
      </c>
      <c r="B125" s="8" t="s">
        <v>403</v>
      </c>
      <c r="C125" s="9" t="s">
        <v>771</v>
      </c>
      <c r="D125" s="62" t="s">
        <v>1058</v>
      </c>
      <c r="E125" s="35">
        <v>22000</v>
      </c>
      <c r="F125" s="35">
        <f t="shared" si="72"/>
        <v>1100</v>
      </c>
      <c r="G125" s="35">
        <f t="shared" si="73"/>
        <v>550</v>
      </c>
      <c r="H125" s="13">
        <f>_xlfn.IFNA(IF(H$3="Productivity",
INDEX('Productivity Dump'!$E$4:$AJ$500,
MATCH($A125,'Productivity Dump'!$A$4:$A$500,0),
MATCH(H$2,'Productivity Dump'!$E$3:$AJ$3,0)
),
IF(H$3="Attendance",
INDEX('Attendance Dump'!$E$2:$AI$400,
MATCH($A125,'Attendance Dump'!$B$2:$B$400,0),
MATCH(H$2,'Attendance Dump'!$E$1:$AI$1,0)
),
INDEX('Active Hour''s Dump'!$D$3:$AH$337,
MATCH($C125,'Active Hour''s Dump'!$A$3:$A$337,0),
MATCH(H$2,'Active Hour''s Dump'!$D$2:$AH$2,0)
))),"")</f>
        <v>1303.1210000000001</v>
      </c>
      <c r="I125" s="13" t="str">
        <f>_xlfn.IFNA(IF(I$3="Productivity",
INDEX('Productivity Dump'!$E$4:$AJ$500,
MATCH($A125,'Productivity Dump'!$A$4:$A$500,0),
MATCH(I$2,'Productivity Dump'!$E$3:$AJ$3,0)
),
IF(I$3="Attendance",
INDEX('Attendance Dump'!$E$2:$AI$400,
MATCH($A125,'Attendance Dump'!$B$2:$B$400,0),
MATCH(I$2,'Attendance Dump'!$E$1:$AI$1,0)
),
INDEX('Active Hour''s Dump'!$D$3:$AH$337,
MATCH($C125,'Active Hour''s Dump'!$A$3:$A$337,0),
MATCH(I$2,'Active Hour''s Dump'!$D$2:$AH$2,0)
))),"")</f>
        <v>P</v>
      </c>
      <c r="J125" s="54">
        <f>_xlfn.IFNA(IF(J$3="Productivity",
INDEX('Productivity Dump'!$E$4:$AJ$500,
MATCH($A125,'Productivity Dump'!$A$4:$A$500,0),
MATCH(J$2,'Productivity Dump'!$E$3:$AJ$3,0)
),
IF(J$3="Attendance",
INDEX('Attendance Dump'!$E$2:$AI$400,
MATCH($A125,'Attendance Dump'!$B$2:$B$400,0),
MATCH(J$2,'Attendance Dump'!$E$1:$AI$1,0)
),
INDEX('Active Hour''s Dump'!$D$3:$AH$337,
MATCH($C125,'Active Hour''s Dump'!$A$3:$A$337,0),
MATCH(J$2,'Active Hour''s Dump'!$D$2:$AH$2,0)
))),"")</f>
        <v>7.75</v>
      </c>
      <c r="K125" s="13">
        <f>_xlfn.IFNA(IF(K$3="Productivity",
INDEX('Productivity Dump'!$E$4:$AJ$500,
MATCH($A125,'Productivity Dump'!$A$4:$A$500,0),
MATCH(K$2,'Productivity Dump'!$E$3:$AJ$3,0)
),
IF(K$3="Attendance",
INDEX('Attendance Dump'!$E$2:$AI$400,
MATCH($A125,'Attendance Dump'!$B$2:$B$400,0),
MATCH(K$2,'Attendance Dump'!$E$1:$AI$1,0)
),
INDEX('Active Hour''s Dump'!$D$3:$AH$337,
MATCH($C125,'Active Hour''s Dump'!$A$3:$A$337,0),
MATCH(K$2,'Active Hour''s Dump'!$D$2:$AH$2,0)
))),"")</f>
        <v>1056.5929999999996</v>
      </c>
      <c r="L125" s="13" t="str">
        <f>_xlfn.IFNA(IF(L$3="Productivity",
INDEX('Productivity Dump'!$E$4:$AJ$500,
MATCH($A125,'Productivity Dump'!$A$4:$A$500,0),
MATCH(L$2,'Productivity Dump'!$E$3:$AJ$3,0)
),
IF(L$3="Attendance",
INDEX('Attendance Dump'!$E$2:$AI$400,
MATCH($A125,'Attendance Dump'!$B$2:$B$400,0),
MATCH(L$2,'Attendance Dump'!$E$1:$AI$1,0)
),
INDEX('Active Hour''s Dump'!$D$3:$AH$337,
MATCH($C125,'Active Hour''s Dump'!$A$3:$A$337,0),
MATCH(L$2,'Active Hour''s Dump'!$D$2:$AH$2,0)
))),"")</f>
        <v>P</v>
      </c>
      <c r="M125" s="54">
        <f>_xlfn.IFNA(IF(M$3="Productivity",
INDEX('Productivity Dump'!$E$4:$AJ$500,
MATCH($A125,'Productivity Dump'!$A$4:$A$500,0),
MATCH(M$2,'Productivity Dump'!$E$3:$AJ$3,0)
),
IF(M$3="Attendance",
INDEX('Attendance Dump'!$E$2:$AI$400,
MATCH($A125,'Attendance Dump'!$B$2:$B$400,0),
MATCH(M$2,'Attendance Dump'!$E$1:$AI$1,0)
),
INDEX('Active Hour''s Dump'!$D$3:$AH$337,
MATCH($C125,'Active Hour''s Dump'!$A$3:$A$337,0),
MATCH(M$2,'Active Hour''s Dump'!$D$2:$AH$2,0)
))),"")</f>
        <v>6.8333333333333304</v>
      </c>
      <c r="N125" s="13">
        <f>_xlfn.IFNA(IF(N$3="Productivity",
INDEX('Productivity Dump'!$E$4:$AJ$500,
MATCH($A125,'Productivity Dump'!$A$4:$A$500,0),
MATCH(N$2,'Productivity Dump'!$E$3:$AJ$3,0)
),
IF(N$3="Attendance",
INDEX('Attendance Dump'!$E$2:$AI$400,
MATCH($A125,'Attendance Dump'!$B$2:$B$400,0),
MATCH(N$2,'Attendance Dump'!$E$1:$AI$1,0)
),
INDEX('Active Hour''s Dump'!$D$3:$AH$337,
MATCH($C125,'Active Hour''s Dump'!$A$3:$A$337,0),
MATCH(N$2,'Active Hour''s Dump'!$D$2:$AH$2,0)
))),"")</f>
        <v>1085.25</v>
      </c>
      <c r="O125" s="13" t="str">
        <f>_xlfn.IFNA(IF(O$3="Productivity",
INDEX('Productivity Dump'!$E$4:$AJ$500,
MATCH($A125,'Productivity Dump'!$A$4:$A$500,0),
MATCH(O$2,'Productivity Dump'!$E$3:$AJ$3,0)
),
IF(O$3="Attendance",
INDEX('Attendance Dump'!$E$2:$AI$400,
MATCH($A125,'Attendance Dump'!$B$2:$B$400,0),
MATCH(O$2,'Attendance Dump'!$E$1:$AI$1,0)
),
INDEX('Active Hour''s Dump'!$D$3:$AH$337,
MATCH($C125,'Active Hour''s Dump'!$A$3:$A$337,0),
MATCH(O$2,'Active Hour''s Dump'!$D$2:$AH$2,0)
))),"")</f>
        <v>P</v>
      </c>
      <c r="P125" s="54">
        <f>_xlfn.IFNA(IF(P$3="Productivity",
INDEX('Productivity Dump'!$E$4:$AJ$500,
MATCH($A125,'Productivity Dump'!$A$4:$A$500,0),
MATCH(P$2,'Productivity Dump'!$E$3:$AJ$3,0)
),
IF(P$3="Attendance",
INDEX('Attendance Dump'!$E$2:$AI$400,
MATCH($A125,'Attendance Dump'!$B$2:$B$400,0),
MATCH(P$2,'Attendance Dump'!$E$1:$AI$1,0)
),
INDEX('Active Hour''s Dump'!$D$3:$AH$337,
MATCH($C125,'Active Hour''s Dump'!$A$3:$A$337,0),
MATCH(P$2,'Active Hour''s Dump'!$D$2:$AH$2,0)
))),"")</f>
        <v>6.6666666666666696</v>
      </c>
      <c r="Q125" s="13">
        <f>_xlfn.IFNA(IF(Q$3="Productivity",
INDEX('Productivity Dump'!$E$4:$AJ$500,
MATCH($A125,'Productivity Dump'!$A$4:$A$500,0),
MATCH(Q$2,'Productivity Dump'!$E$3:$AJ$3,0)
),
IF(Q$3="Attendance",
INDEX('Attendance Dump'!$E$2:$AI$400,
MATCH($A125,'Attendance Dump'!$B$2:$B$400,0),
MATCH(Q$2,'Attendance Dump'!$E$1:$AI$1,0)
),
INDEX('Active Hour''s Dump'!$D$3:$AH$337,
MATCH($C125,'Active Hour''s Dump'!$A$3:$A$337,0),
MATCH(Q$2,'Active Hour''s Dump'!$D$2:$AH$2,0)
))),"")</f>
        <v>93.01400000000001</v>
      </c>
      <c r="R125" s="13" t="str">
        <f>_xlfn.IFNA(IF(R$3="Productivity",
INDEX('Productivity Dump'!$E$4:$AJ$500,
MATCH($A125,'Productivity Dump'!$A$4:$A$500,0),
MATCH(R$2,'Productivity Dump'!$E$3:$AJ$3,0)
),
IF(R$3="Attendance",
INDEX('Attendance Dump'!$E$2:$AI$400,
MATCH($A125,'Attendance Dump'!$B$2:$B$400,0),
MATCH(R$2,'Attendance Dump'!$E$1:$AI$1,0)
),
INDEX('Active Hour''s Dump'!$D$3:$AH$337,
MATCH($C125,'Active Hour''s Dump'!$A$3:$A$337,0),
MATCH(R$2,'Active Hour''s Dump'!$D$2:$AH$2,0)
))),"")</f>
        <v>WO</v>
      </c>
      <c r="S125" s="54">
        <f>_xlfn.IFNA(IF(S$3="Productivity",
INDEX('Productivity Dump'!$E$4:$AJ$500,
MATCH($A125,'Productivity Dump'!$A$4:$A$500,0),
MATCH(S$2,'Productivity Dump'!$E$3:$AJ$3,0)
),
IF(S$3="Attendance",
INDEX('Attendance Dump'!$E$2:$AI$400,
MATCH($A125,'Attendance Dump'!$B$2:$B$400,0),
MATCH(S$2,'Attendance Dump'!$E$1:$AI$1,0)
),
INDEX('Active Hour''s Dump'!$D$3:$AH$337,
MATCH($C125,'Active Hour''s Dump'!$A$3:$A$337,0),
MATCH(S$2,'Active Hour''s Dump'!$D$2:$AH$2,0)
))),"")</f>
        <v>0.41666666666666702</v>
      </c>
      <c r="T125" s="13">
        <f>_xlfn.IFNA(IF(T$3="Productivity",
INDEX('Productivity Dump'!$E$4:$AJ$500,
MATCH($A125,'Productivity Dump'!$A$4:$A$500,0),
MATCH(T$2,'Productivity Dump'!$E$3:$AJ$3,0)
),
IF(T$3="Attendance",
INDEX('Attendance Dump'!$E$2:$AI$400,
MATCH($A125,'Attendance Dump'!$B$2:$B$400,0),
MATCH(T$2,'Attendance Dump'!$E$1:$AI$1,0)
),
INDEX('Active Hour''s Dump'!$D$3:$AH$337,
MATCH($C125,'Active Hour''s Dump'!$A$3:$A$337,0),
MATCH(T$2,'Active Hour''s Dump'!$D$2:$AH$2,0)
))),"")</f>
        <v>1041.8969999999999</v>
      </c>
      <c r="U125" s="13" t="str">
        <f>_xlfn.IFNA(IF(U$3="Productivity",
INDEX('Productivity Dump'!$E$4:$AJ$500,
MATCH($A125,'Productivity Dump'!$A$4:$A$500,0),
MATCH(U$2,'Productivity Dump'!$E$3:$AJ$3,0)
),
IF(U$3="Attendance",
INDEX('Attendance Dump'!$E$2:$AI$400,
MATCH($A125,'Attendance Dump'!$B$2:$B$400,0),
MATCH(U$2,'Attendance Dump'!$E$1:$AI$1,0)
),
INDEX('Active Hour''s Dump'!$D$3:$AH$337,
MATCH($C125,'Active Hour''s Dump'!$A$3:$A$337,0),
MATCH(U$2,'Active Hour''s Dump'!$D$2:$AH$2,0)
))),"")</f>
        <v>P</v>
      </c>
      <c r="V125" s="54">
        <f>_xlfn.IFNA(IF(V$3="Productivity",
INDEX('Productivity Dump'!$E$4:$AJ$500,
MATCH($A125,'Productivity Dump'!$A$4:$A$500,0),
MATCH(V$2,'Productivity Dump'!$E$3:$AJ$3,0)
),
IF(V$3="Attendance",
INDEX('Attendance Dump'!$E$2:$AI$400,
MATCH($A125,'Attendance Dump'!$B$2:$B$400,0),
MATCH(V$2,'Attendance Dump'!$E$1:$AI$1,0)
),
INDEX('Active Hour''s Dump'!$D$3:$AH$337,
MATCH($C125,'Active Hour''s Dump'!$A$3:$A$337,0),
MATCH(V$2,'Active Hour''s Dump'!$D$2:$AH$2,0)
))),"")</f>
        <v>5.3333333333333304</v>
      </c>
      <c r="W125" s="13">
        <f>_xlfn.IFNA(IF(W$3="Productivity",
INDEX('Productivity Dump'!$E$4:$AJ$500,
MATCH($A125,'Productivity Dump'!$A$4:$A$500,0),
MATCH(W$2,'Productivity Dump'!$E$3:$AJ$3,0)
),
IF(W$3="Attendance",
INDEX('Attendance Dump'!$E$2:$AI$400,
MATCH($A125,'Attendance Dump'!$B$2:$B$400,0),
MATCH(W$2,'Attendance Dump'!$E$1:$AI$1,0)
),
INDEX('Active Hour''s Dump'!$D$3:$AH$337,
MATCH($C125,'Active Hour''s Dump'!$A$3:$A$337,0),
MATCH(W$2,'Active Hour''s Dump'!$D$2:$AH$2,0)
))),"")</f>
        <v>1371.6730000000007</v>
      </c>
      <c r="X125" s="13" t="str">
        <f>_xlfn.IFNA(IF(X$3="Productivity",
INDEX('Productivity Dump'!$E$4:$AJ$500,
MATCH($A125,'Productivity Dump'!$A$4:$A$500,0),
MATCH(X$2,'Productivity Dump'!$E$3:$AJ$3,0)
),
IF(X$3="Attendance",
INDEX('Attendance Dump'!$E$2:$AI$400,
MATCH($A125,'Attendance Dump'!$B$2:$B$400,0),
MATCH(X$2,'Attendance Dump'!$E$1:$AI$1,0)
),
INDEX('Active Hour''s Dump'!$D$3:$AH$337,
MATCH($C125,'Active Hour''s Dump'!$A$3:$A$337,0),
MATCH(X$2,'Active Hour''s Dump'!$D$2:$AH$2,0)
))),"")</f>
        <v>P</v>
      </c>
      <c r="Y125" s="54">
        <f>_xlfn.IFNA(IF(Y$3="Productivity",
INDEX('Productivity Dump'!$E$4:$AJ$500,
MATCH($A125,'Productivity Dump'!$A$4:$A$500,0),
MATCH(Y$2,'Productivity Dump'!$E$3:$AJ$3,0)
),
IF(Y$3="Attendance",
INDEX('Attendance Dump'!$E$2:$AI$400,
MATCH($A125,'Attendance Dump'!$B$2:$B$400,0),
MATCH(Y$2,'Attendance Dump'!$E$1:$AI$1,0)
),
INDEX('Active Hour''s Dump'!$D$3:$AH$337,
MATCH($C125,'Active Hour''s Dump'!$A$3:$A$337,0),
MATCH(Y$2,'Active Hour''s Dump'!$D$2:$AH$2,0)
))),"")</f>
        <v>8.25</v>
      </c>
      <c r="Z125" s="13">
        <f>_xlfn.IFNA(IF(Z$3="Productivity",
INDEX('Productivity Dump'!$E$4:$AJ$500,
MATCH($A125,'Productivity Dump'!$A$4:$A$500,0),
MATCH(Z$2,'Productivity Dump'!$E$3:$AJ$3,0)
),
IF(Z$3="Attendance",
INDEX('Attendance Dump'!$E$2:$AI$400,
MATCH($A125,'Attendance Dump'!$B$2:$B$400,0),
MATCH(Z$2,'Attendance Dump'!$E$1:$AI$1,0)
),
INDEX('Active Hour''s Dump'!$D$3:$AH$337,
MATCH($C125,'Active Hour''s Dump'!$A$3:$A$337,0),
MATCH(Z$2,'Active Hour''s Dump'!$D$2:$AH$2,0)
))),"")</f>
        <v>1274.7829999999999</v>
      </c>
      <c r="AA125" s="13" t="str">
        <f>_xlfn.IFNA(IF(AA$3="Productivity",
INDEX('Productivity Dump'!$E$4:$AJ$500,
MATCH($A125,'Productivity Dump'!$A$4:$A$500,0),
MATCH(AA$2,'Productivity Dump'!$E$3:$AJ$3,0)
),
IF(AA$3="Attendance",
INDEX('Attendance Dump'!$E$2:$AI$400,
MATCH($A125,'Attendance Dump'!$B$2:$B$400,0),
MATCH(AA$2,'Attendance Dump'!$E$1:$AI$1,0)
),
INDEX('Active Hour''s Dump'!$D$3:$AH$337,
MATCH($C125,'Active Hour''s Dump'!$A$3:$A$337,0),
MATCH(AA$2,'Active Hour''s Dump'!$D$2:$AH$2,0)
))),"")</f>
        <v>P</v>
      </c>
      <c r="AB125" s="54">
        <f>_xlfn.IFNA(IF(AB$3="Productivity",
INDEX('Productivity Dump'!$E$4:$AJ$500,
MATCH($A125,'Productivity Dump'!$A$4:$A$500,0),
MATCH(AB$2,'Productivity Dump'!$E$3:$AJ$3,0)
),
IF(AB$3="Attendance",
INDEX('Attendance Dump'!$E$2:$AI$400,
MATCH($A125,'Attendance Dump'!$B$2:$B$400,0),
MATCH(AB$2,'Attendance Dump'!$E$1:$AI$1,0)
),
INDEX('Active Hour''s Dump'!$D$3:$AH$337,
MATCH($C125,'Active Hour''s Dump'!$A$3:$A$337,0),
MATCH(AB$2,'Active Hour''s Dump'!$D$2:$AH$2,0)
))),"")</f>
        <v>8.0833333333333304</v>
      </c>
      <c r="AC125" s="13">
        <f>_xlfn.IFNA(IF(AC$3="Productivity",
INDEX('Productivity Dump'!$E$4:$AJ$500,
MATCH($A125,'Productivity Dump'!$A$4:$A$500,0),
MATCH(AC$2,'Productivity Dump'!$E$3:$AJ$3,0)
),
IF(AC$3="Attendance",
INDEX('Attendance Dump'!$E$2:$AI$400,
MATCH($A125,'Attendance Dump'!$B$2:$B$400,0),
MATCH(AC$2,'Attendance Dump'!$E$1:$AI$1,0)
),
INDEX('Active Hour''s Dump'!$D$3:$AH$337,
MATCH($C125,'Active Hour''s Dump'!$A$3:$A$337,0),
MATCH(AC$2,'Active Hour''s Dump'!$D$2:$AH$2,0)
))),"")</f>
        <v>1145.2270000000001</v>
      </c>
      <c r="AD125" s="13" t="str">
        <f>_xlfn.IFNA(IF(AD$3="Productivity",
INDEX('Productivity Dump'!$E$4:$AJ$500,
MATCH($A125,'Productivity Dump'!$A$4:$A$500,0),
MATCH(AD$2,'Productivity Dump'!$E$3:$AJ$3,0)
),
IF(AD$3="Attendance",
INDEX('Attendance Dump'!$E$2:$AI$400,
MATCH($A125,'Attendance Dump'!$B$2:$B$400,0),
MATCH(AD$2,'Attendance Dump'!$E$1:$AI$1,0)
),
INDEX('Active Hour''s Dump'!$D$3:$AH$337,
MATCH($C125,'Active Hour''s Dump'!$A$3:$A$337,0),
MATCH(AD$2,'Active Hour''s Dump'!$D$2:$AH$2,0)
))),"")</f>
        <v>P</v>
      </c>
      <c r="AE125" s="54">
        <f>_xlfn.IFNA(IF(AE$3="Productivity",
INDEX('Productivity Dump'!$E$4:$AJ$500,
MATCH($A125,'Productivity Dump'!$A$4:$A$500,0),
MATCH(AE$2,'Productivity Dump'!$E$3:$AJ$3,0)
),
IF(AE$3="Attendance",
INDEX('Attendance Dump'!$E$2:$AI$400,
MATCH($A125,'Attendance Dump'!$B$2:$B$400,0),
MATCH(AE$2,'Attendance Dump'!$E$1:$AI$1,0)
),
INDEX('Active Hour''s Dump'!$D$3:$AH$337,
MATCH($C125,'Active Hour''s Dump'!$A$3:$A$337,0),
MATCH(AE$2,'Active Hour''s Dump'!$D$2:$AH$2,0)
))),"")</f>
        <v>8.0833333333333304</v>
      </c>
      <c r="AF125" s="13">
        <f>_xlfn.IFNA(IF(AF$3="Productivity",
INDEX('Productivity Dump'!$E$4:$AJ$500,
MATCH($A125,'Productivity Dump'!$A$4:$A$500,0),
MATCH(AF$2,'Productivity Dump'!$E$3:$AJ$3,0)
),
IF(AF$3="Attendance",
INDEX('Attendance Dump'!$E$2:$AI$400,
MATCH($A125,'Attendance Dump'!$B$2:$B$400,0),
MATCH(AF$2,'Attendance Dump'!$E$1:$AI$1,0)
),
INDEX('Active Hour''s Dump'!$D$3:$AH$337,
MATCH($C125,'Active Hour''s Dump'!$A$3:$A$337,0),
MATCH(AF$2,'Active Hour''s Dump'!$D$2:$AH$2,0)
))),"")</f>
        <v>1655.636</v>
      </c>
      <c r="AG125" s="13" t="str">
        <f>_xlfn.IFNA(IF(AG$3="Productivity",
INDEX('Productivity Dump'!$E$4:$AJ$500,
MATCH($A125,'Productivity Dump'!$A$4:$A$500,0),
MATCH(AG$2,'Productivity Dump'!$E$3:$AJ$3,0)
),
IF(AG$3="Attendance",
INDEX('Attendance Dump'!$E$2:$AI$400,
MATCH($A125,'Attendance Dump'!$B$2:$B$400,0),
MATCH(AG$2,'Attendance Dump'!$E$1:$AI$1,0)
),
INDEX('Active Hour''s Dump'!$D$3:$AH$337,
MATCH($C125,'Active Hour''s Dump'!$A$3:$A$337,0),
MATCH(AG$2,'Active Hour''s Dump'!$D$2:$AH$2,0)
))),"")</f>
        <v>P</v>
      </c>
      <c r="AH125" s="54">
        <f>_xlfn.IFNA(IF(AH$3="Productivity",
INDEX('Productivity Dump'!$E$4:$AJ$500,
MATCH($A125,'Productivity Dump'!$A$4:$A$500,0),
MATCH(AH$2,'Productivity Dump'!$E$3:$AJ$3,0)
),
IF(AH$3="Attendance",
INDEX('Attendance Dump'!$E$2:$AI$400,
MATCH($A125,'Attendance Dump'!$B$2:$B$400,0),
MATCH(AH$2,'Attendance Dump'!$E$1:$AI$1,0)
),
INDEX('Active Hour''s Dump'!$D$3:$AH$337,
MATCH($C125,'Active Hour''s Dump'!$A$3:$A$337,0),
MATCH(AH$2,'Active Hour''s Dump'!$D$2:$AH$2,0)
))),"")</f>
        <v>9.3333333333333304</v>
      </c>
      <c r="AI125" s="13">
        <f>_xlfn.IFNA(IF(AI$3="Productivity",
INDEX('Productivity Dump'!$E$4:$AJ$500,
MATCH($A125,'Productivity Dump'!$A$4:$A$500,0),
MATCH(AI$2,'Productivity Dump'!$E$3:$AJ$3,0)
),
IF(AI$3="Attendance",
INDEX('Attendance Dump'!$E$2:$AI$400,
MATCH($A125,'Attendance Dump'!$B$2:$B$400,0),
MATCH(AI$2,'Attendance Dump'!$E$1:$AI$1,0)
),
INDEX('Active Hour''s Dump'!$D$3:$AH$337,
MATCH($C125,'Active Hour''s Dump'!$A$3:$A$337,0),
MATCH(AI$2,'Active Hour''s Dump'!$D$2:$AH$2,0)
))),"")</f>
        <v>1175.4870000000001</v>
      </c>
      <c r="AJ125" s="13" t="str">
        <f>_xlfn.IFNA(IF(AJ$3="Productivity",
INDEX('Productivity Dump'!$E$4:$AJ$500,
MATCH($A125,'Productivity Dump'!$A$4:$A$500,0),
MATCH(AJ$2,'Productivity Dump'!$E$3:$AJ$3,0)
),
IF(AJ$3="Attendance",
INDEX('Attendance Dump'!$E$2:$AI$400,
MATCH($A125,'Attendance Dump'!$B$2:$B$400,0),
MATCH(AJ$2,'Attendance Dump'!$E$1:$AI$1,0)
),
INDEX('Active Hour''s Dump'!$D$3:$AH$337,
MATCH($C125,'Active Hour''s Dump'!$A$3:$A$337,0),
MATCH(AJ$2,'Active Hour''s Dump'!$D$2:$AH$2,0)
))),"")</f>
        <v>P</v>
      </c>
      <c r="AK125" s="54">
        <f>_xlfn.IFNA(IF(AK$3="Productivity",
INDEX('Productivity Dump'!$E$4:$AJ$500,
MATCH($A125,'Productivity Dump'!$A$4:$A$500,0),
MATCH(AK$2,'Productivity Dump'!$E$3:$AJ$3,0)
),
IF(AK$3="Attendance",
INDEX('Attendance Dump'!$E$2:$AI$400,
MATCH($A125,'Attendance Dump'!$B$2:$B$400,0),
MATCH(AK$2,'Attendance Dump'!$E$1:$AI$1,0)
),
INDEX('Active Hour''s Dump'!$D$3:$AH$337,
MATCH($C125,'Active Hour''s Dump'!$A$3:$A$337,0),
MATCH(AK$2,'Active Hour''s Dump'!$D$2:$AH$2,0)
))),"")</f>
        <v>7.0833333333333304</v>
      </c>
      <c r="AL125" s="13">
        <f>_xlfn.IFNA(IF(AL$3="Productivity",
INDEX('Productivity Dump'!$E$4:$AJ$500,
MATCH($A125,'Productivity Dump'!$A$4:$A$500,0),
MATCH(AL$2,'Productivity Dump'!$E$3:$AJ$3,0)
),
IF(AL$3="Attendance",
INDEX('Attendance Dump'!$E$2:$AI$400,
MATCH($A125,'Attendance Dump'!$B$2:$B$400,0),
MATCH(AL$2,'Attendance Dump'!$E$1:$AI$1,0)
),
INDEX('Active Hour''s Dump'!$D$3:$AH$337,
MATCH($C125,'Active Hour''s Dump'!$A$3:$A$337,0),
MATCH(AL$2,'Active Hour''s Dump'!$D$2:$AH$2,0)
))),"")</f>
        <v>847.93500000000006</v>
      </c>
      <c r="AM125" s="13" t="str">
        <f>_xlfn.IFNA(IF(AM$3="Productivity",
INDEX('Productivity Dump'!$E$4:$AJ$500,
MATCH($A125,'Productivity Dump'!$A$4:$A$500,0),
MATCH(AM$2,'Productivity Dump'!$E$3:$AJ$3,0)
),
IF(AM$3="Attendance",
INDEX('Attendance Dump'!$E$2:$AI$400,
MATCH($A125,'Attendance Dump'!$B$2:$B$400,0),
MATCH(AM$2,'Attendance Dump'!$E$1:$AI$1,0)
),
INDEX('Active Hour''s Dump'!$D$3:$AH$337,
MATCH($C125,'Active Hour''s Dump'!$A$3:$A$337,0),
MATCH(AM$2,'Active Hour''s Dump'!$D$2:$AH$2,0)
))),"")</f>
        <v>WO</v>
      </c>
      <c r="AN125" s="54">
        <f>_xlfn.IFNA(IF(AN$3="Productivity",
INDEX('Productivity Dump'!$E$4:$AJ$500,
MATCH($A125,'Productivity Dump'!$A$4:$A$500,0),
MATCH(AN$2,'Productivity Dump'!$E$3:$AJ$3,0)
),
IF(AN$3="Attendance",
INDEX('Attendance Dump'!$E$2:$AI$400,
MATCH($A125,'Attendance Dump'!$B$2:$B$400,0),
MATCH(AN$2,'Attendance Dump'!$E$1:$AI$1,0)
),
INDEX('Active Hour''s Dump'!$D$3:$AH$337,
MATCH($C125,'Active Hour''s Dump'!$A$3:$A$337,0),
MATCH(AN$2,'Active Hour''s Dump'!$D$2:$AH$2,0)
))),"")</f>
        <v>4.9166666666666696</v>
      </c>
      <c r="AO125" s="13">
        <f>_xlfn.IFNA(IF(AO$3="Productivity",
INDEX('Productivity Dump'!$E$4:$AJ$500,
MATCH($A125,'Productivity Dump'!$A$4:$A$500,0),
MATCH(AO$2,'Productivity Dump'!$E$3:$AJ$3,0)
),
IF(AO$3="Attendance",
INDEX('Attendance Dump'!$E$2:$AI$400,
MATCH($A125,'Attendance Dump'!$B$2:$B$400,0),
MATCH(AO$2,'Attendance Dump'!$E$1:$AI$1,0)
),
INDEX('Active Hour''s Dump'!$D$3:$AH$337,
MATCH($C125,'Active Hour''s Dump'!$A$3:$A$337,0),
MATCH(AO$2,'Active Hour''s Dump'!$D$2:$AH$2,0)
))),"")</f>
        <v>870.04200000000003</v>
      </c>
      <c r="AP125" s="13" t="str">
        <f>_xlfn.IFNA(IF(AP$3="Productivity",
INDEX('Productivity Dump'!$E$4:$AJ$500,
MATCH($A125,'Productivity Dump'!$A$4:$A$500,0),
MATCH(AP$2,'Productivity Dump'!$E$3:$AJ$3,0)
),
IF(AP$3="Attendance",
INDEX('Attendance Dump'!$E$2:$AI$400,
MATCH($A125,'Attendance Dump'!$B$2:$B$400,0),
MATCH(AP$2,'Attendance Dump'!$E$1:$AI$1,0)
),
INDEX('Active Hour''s Dump'!$D$3:$AH$337,
MATCH($C125,'Active Hour''s Dump'!$A$3:$A$337,0),
MATCH(AP$2,'Active Hour''s Dump'!$D$2:$AH$2,0)
))),"")</f>
        <v>P</v>
      </c>
      <c r="AQ125" s="54">
        <f>_xlfn.IFNA(IF(AQ$3="Productivity",
INDEX('Productivity Dump'!$E$4:$AJ$500,
MATCH($A125,'Productivity Dump'!$A$4:$A$500,0),
MATCH(AQ$2,'Productivity Dump'!$E$3:$AJ$3,0)
),
IF(AQ$3="Attendance",
INDEX('Attendance Dump'!$E$2:$AI$400,
MATCH($A125,'Attendance Dump'!$B$2:$B$400,0),
MATCH(AQ$2,'Attendance Dump'!$E$1:$AI$1,0)
),
INDEX('Active Hour''s Dump'!$D$3:$AH$337,
MATCH($C125,'Active Hour''s Dump'!$A$3:$A$337,0),
MATCH(AQ$2,'Active Hour''s Dump'!$D$2:$AH$2,0)
))),"")</f>
        <v>5.75</v>
      </c>
      <c r="AR125" s="13">
        <f>_xlfn.IFNA(IF(AR$3="Productivity",
INDEX('Productivity Dump'!$E$4:$AJ$500,
MATCH($A125,'Productivity Dump'!$A$4:$A$500,0),
MATCH(AR$2,'Productivity Dump'!$E$3:$AJ$3,0)
),
IF(AR$3="Attendance",
INDEX('Attendance Dump'!$E$2:$AI$400,
MATCH($A125,'Attendance Dump'!$B$2:$B$400,0),
MATCH(AR$2,'Attendance Dump'!$E$1:$AI$1,0)
),
INDEX('Active Hour''s Dump'!$D$3:$AH$337,
MATCH($C125,'Active Hour''s Dump'!$A$3:$A$337,0),
MATCH(AR$2,'Active Hour''s Dump'!$D$2:$AH$2,0)
))),"")</f>
        <v>1180.809</v>
      </c>
      <c r="AS125" s="13" t="str">
        <f>_xlfn.IFNA(IF(AS$3="Productivity",
INDEX('Productivity Dump'!$E$4:$AJ$500,
MATCH($A125,'Productivity Dump'!$A$4:$A$500,0),
MATCH(AS$2,'Productivity Dump'!$E$3:$AJ$3,0)
),
IF(AS$3="Attendance",
INDEX('Attendance Dump'!$E$2:$AI$400,
MATCH($A125,'Attendance Dump'!$B$2:$B$400,0),
MATCH(AS$2,'Attendance Dump'!$E$1:$AI$1,0)
),
INDEX('Active Hour''s Dump'!$D$3:$AH$337,
MATCH($C125,'Active Hour''s Dump'!$A$3:$A$337,0),
MATCH(AS$2,'Active Hour''s Dump'!$D$2:$AH$2,0)
))),"")</f>
        <v>P</v>
      </c>
      <c r="AT125" s="54">
        <f>_xlfn.IFNA(IF(AT$3="Productivity",
INDEX('Productivity Dump'!$E$4:$AJ$500,
MATCH($A125,'Productivity Dump'!$A$4:$A$500,0),
MATCH(AT$2,'Productivity Dump'!$E$3:$AJ$3,0)
),
IF(AT$3="Attendance",
INDEX('Attendance Dump'!$E$2:$AI$400,
MATCH($A125,'Attendance Dump'!$B$2:$B$400,0),
MATCH(AT$2,'Attendance Dump'!$E$1:$AI$1,0)
),
INDEX('Active Hour''s Dump'!$D$3:$AH$337,
MATCH($C125,'Active Hour''s Dump'!$A$3:$A$337,0),
MATCH(AT$2,'Active Hour''s Dump'!$D$2:$AH$2,0)
))),"")</f>
        <v>7.8333333333333304</v>
      </c>
      <c r="AU125" s="13">
        <f>_xlfn.IFNA(IF(AU$3="Productivity",
INDEX('Productivity Dump'!$E$4:$AJ$500,
MATCH($A125,'Productivity Dump'!$A$4:$A$500,0),
MATCH(AU$2,'Productivity Dump'!$E$3:$AJ$3,0)
),
IF(AU$3="Attendance",
INDEX('Attendance Dump'!$E$2:$AI$400,
MATCH($A125,'Attendance Dump'!$B$2:$B$400,0),
MATCH(AU$2,'Attendance Dump'!$E$1:$AI$1,0)
),
INDEX('Active Hour''s Dump'!$D$3:$AH$337,
MATCH($C125,'Active Hour''s Dump'!$A$3:$A$337,0),
MATCH(AU$2,'Active Hour''s Dump'!$D$2:$AH$2,0)
))),"")</f>
        <v>1266.6230000000003</v>
      </c>
      <c r="AV125" s="13" t="str">
        <f>_xlfn.IFNA(IF(AV$3="Productivity",
INDEX('Productivity Dump'!$E$4:$AJ$500,
MATCH($A125,'Productivity Dump'!$A$4:$A$500,0),
MATCH(AV$2,'Productivity Dump'!$E$3:$AJ$3,0)
),
IF(AV$3="Attendance",
INDEX('Attendance Dump'!$E$2:$AI$400,
MATCH($A125,'Attendance Dump'!$B$2:$B$400,0),
MATCH(AV$2,'Attendance Dump'!$E$1:$AI$1,0)
),
INDEX('Active Hour''s Dump'!$D$3:$AH$337,
MATCH($C125,'Active Hour''s Dump'!$A$3:$A$337,0),
MATCH(AV$2,'Active Hour''s Dump'!$D$2:$AH$2,0)
))),"")</f>
        <v>P</v>
      </c>
      <c r="AW125" s="54">
        <f>_xlfn.IFNA(IF(AW$3="Productivity",
INDEX('Productivity Dump'!$E$4:$AJ$500,
MATCH($A125,'Productivity Dump'!$A$4:$A$500,0),
MATCH(AW$2,'Productivity Dump'!$E$3:$AJ$3,0)
),
IF(AW$3="Attendance",
INDEX('Attendance Dump'!$E$2:$AI$400,
MATCH($A125,'Attendance Dump'!$B$2:$B$400,0),
MATCH(AW$2,'Attendance Dump'!$E$1:$AI$1,0)
),
INDEX('Active Hour''s Dump'!$D$3:$AH$337,
MATCH($C125,'Active Hour''s Dump'!$A$3:$A$337,0),
MATCH(AW$2,'Active Hour''s Dump'!$D$2:$AH$2,0)
))),"")</f>
        <v>7.6666666666666696</v>
      </c>
      <c r="AX125" s="13">
        <f>_xlfn.IFNA(IF(AX$3="Productivity",
INDEX('Productivity Dump'!$E$4:$AJ$500,
MATCH($A125,'Productivity Dump'!$A$4:$A$500,0),
MATCH(AX$2,'Productivity Dump'!$E$3:$AJ$3,0)
),
IF(AX$3="Attendance",
INDEX('Attendance Dump'!$E$2:$AI$400,
MATCH($A125,'Attendance Dump'!$B$2:$B$400,0),
MATCH(AX$2,'Attendance Dump'!$E$1:$AI$1,0)
),
INDEX('Active Hour''s Dump'!$D$3:$AH$337,
MATCH($C125,'Active Hour''s Dump'!$A$3:$A$337,0),
MATCH(AX$2,'Active Hour''s Dump'!$D$2:$AH$2,0)
))),"")</f>
        <v>1299.4860000000003</v>
      </c>
      <c r="AY125" s="13" t="str">
        <f>_xlfn.IFNA(IF(AY$3="Productivity",
INDEX('Productivity Dump'!$E$4:$AJ$500,
MATCH($A125,'Productivity Dump'!$A$4:$A$500,0),
MATCH(AY$2,'Productivity Dump'!$E$3:$AJ$3,0)
),
IF(AY$3="Attendance",
INDEX('Attendance Dump'!$E$2:$AI$400,
MATCH($A125,'Attendance Dump'!$B$2:$B$400,0),
MATCH(AY$2,'Attendance Dump'!$E$1:$AI$1,0)
),
INDEX('Active Hour''s Dump'!$D$3:$AH$337,
MATCH($C125,'Active Hour''s Dump'!$A$3:$A$337,0),
MATCH(AY$2,'Active Hour''s Dump'!$D$2:$AH$2,0)
))),"")</f>
        <v>P</v>
      </c>
      <c r="AZ125" s="54">
        <f>_xlfn.IFNA(IF(AZ$3="Productivity",
INDEX('Productivity Dump'!$E$4:$AJ$500,
MATCH($A125,'Productivity Dump'!$A$4:$A$500,0),
MATCH(AZ$2,'Productivity Dump'!$E$3:$AJ$3,0)
),
IF(AZ$3="Attendance",
INDEX('Attendance Dump'!$E$2:$AI$400,
MATCH($A125,'Attendance Dump'!$B$2:$B$400,0),
MATCH(AZ$2,'Attendance Dump'!$E$1:$AI$1,0)
),
INDEX('Active Hour''s Dump'!$D$3:$AH$337,
MATCH($C125,'Active Hour''s Dump'!$A$3:$A$337,0),
MATCH(AZ$2,'Active Hour''s Dump'!$D$2:$AH$2,0)
))),"")</f>
        <v>7.1666666666666696</v>
      </c>
      <c r="BA125" s="13">
        <f>_xlfn.IFNA(IF(BA$3="Productivity",
INDEX('Productivity Dump'!$E$4:$AJ$500,
MATCH($A125,'Productivity Dump'!$A$4:$A$500,0),
MATCH(BA$2,'Productivity Dump'!$E$3:$AJ$3,0)
),
IF(BA$3="Attendance",
INDEX('Attendance Dump'!$E$2:$AI$400,
MATCH($A125,'Attendance Dump'!$B$2:$B$400,0),
MATCH(BA$2,'Attendance Dump'!$E$1:$AI$1,0)
),
INDEX('Active Hour''s Dump'!$D$3:$AH$337,
MATCH($C125,'Active Hour''s Dump'!$A$3:$A$337,0),
MATCH(BA$2,'Active Hour''s Dump'!$D$2:$AH$2,0)
))),"")</f>
        <v>1057.7190000000001</v>
      </c>
      <c r="BB125" s="13" t="str">
        <f>_xlfn.IFNA(IF(BB$3="Productivity",
INDEX('Productivity Dump'!$E$4:$AJ$500,
MATCH($A125,'Productivity Dump'!$A$4:$A$500,0),
MATCH(BB$2,'Productivity Dump'!$E$3:$AJ$3,0)
),
IF(BB$3="Attendance",
INDEX('Attendance Dump'!$E$2:$AI$400,
MATCH($A125,'Attendance Dump'!$B$2:$B$400,0),
MATCH(BB$2,'Attendance Dump'!$E$1:$AI$1,0)
),
INDEX('Active Hour''s Dump'!$D$3:$AH$337,
MATCH($C125,'Active Hour''s Dump'!$A$3:$A$337,0),
MATCH(BB$2,'Active Hour''s Dump'!$D$2:$AH$2,0)
))),"")</f>
        <v>P</v>
      </c>
      <c r="BC125" s="54">
        <f>_xlfn.IFNA(IF(BC$3="Productivity",
INDEX('Productivity Dump'!$E$4:$AJ$500,
MATCH($A125,'Productivity Dump'!$A$4:$A$500,0),
MATCH(BC$2,'Productivity Dump'!$E$3:$AJ$3,0)
),
IF(BC$3="Attendance",
INDEX('Attendance Dump'!$E$2:$AI$400,
MATCH($A125,'Attendance Dump'!$B$2:$B$400,0),
MATCH(BC$2,'Attendance Dump'!$E$1:$AI$1,0)
),
INDEX('Active Hour''s Dump'!$D$3:$AH$337,
MATCH($C125,'Active Hour''s Dump'!$A$3:$A$337,0),
MATCH(BC$2,'Active Hour''s Dump'!$D$2:$AH$2,0)
))),"")</f>
        <v>6</v>
      </c>
      <c r="BD125" s="13">
        <f>_xlfn.IFNA(IF(BD$3="Productivity",
INDEX('Productivity Dump'!$E$4:$AJ$500,
MATCH($A125,'Productivity Dump'!$A$4:$A$500,0),
MATCH(BD$2,'Productivity Dump'!$E$3:$AJ$3,0)
),
IF(BD$3="Attendance",
INDEX('Attendance Dump'!$E$2:$AI$400,
MATCH($A125,'Attendance Dump'!$B$2:$B$400,0),
MATCH(BD$2,'Attendance Dump'!$E$1:$AI$1,0)
),
INDEX('Active Hour''s Dump'!$D$3:$AH$337,
MATCH($C125,'Active Hour''s Dump'!$A$3:$A$337,0),
MATCH(BD$2,'Active Hour''s Dump'!$D$2:$AH$2,0)
))),"")</f>
        <v>1143.1610000000001</v>
      </c>
      <c r="BE125" s="13" t="str">
        <f>_xlfn.IFNA(IF(BE$3="Productivity",
INDEX('Productivity Dump'!$E$4:$AJ$500,
MATCH($A125,'Productivity Dump'!$A$4:$A$500,0),
MATCH(BE$2,'Productivity Dump'!$E$3:$AJ$3,0)
),
IF(BE$3="Attendance",
INDEX('Attendance Dump'!$E$2:$AI$400,
MATCH($A125,'Attendance Dump'!$B$2:$B$400,0),
MATCH(BE$2,'Attendance Dump'!$E$1:$AI$1,0)
),
INDEX('Active Hour''s Dump'!$D$3:$AH$337,
MATCH($C125,'Active Hour''s Dump'!$A$3:$A$337,0),
MATCH(BE$2,'Active Hour''s Dump'!$D$2:$AH$2,0)
))),"")</f>
        <v>P</v>
      </c>
      <c r="BF125" s="54">
        <f>_xlfn.IFNA(IF(BF$3="Productivity",
INDEX('Productivity Dump'!$E$4:$AJ$500,
MATCH($A125,'Productivity Dump'!$A$4:$A$500,0),
MATCH(BF$2,'Productivity Dump'!$E$3:$AJ$3,0)
),
IF(BF$3="Attendance",
INDEX('Attendance Dump'!$E$2:$AI$400,
MATCH($A125,'Attendance Dump'!$B$2:$B$400,0),
MATCH(BF$2,'Attendance Dump'!$E$1:$AI$1,0)
),
INDEX('Active Hour''s Dump'!$D$3:$AH$337,
MATCH($C125,'Active Hour''s Dump'!$A$3:$A$337,0),
MATCH(BF$2,'Active Hour''s Dump'!$D$2:$AH$2,0)
))),"")</f>
        <v>6.5833333333333304</v>
      </c>
      <c r="BG125" s="13">
        <f>_xlfn.IFNA(IF(BG$3="Productivity",
INDEX('Productivity Dump'!$E$4:$AJ$500,
MATCH($A125,'Productivity Dump'!$A$4:$A$500,0),
MATCH(BG$2,'Productivity Dump'!$E$3:$AJ$3,0)
),
IF(BG$3="Attendance",
INDEX('Attendance Dump'!$E$2:$AI$400,
MATCH($A125,'Attendance Dump'!$B$2:$B$400,0),
MATCH(BG$2,'Attendance Dump'!$E$1:$AI$1,0)
),
INDEX('Active Hour''s Dump'!$D$3:$AH$337,
MATCH($C125,'Active Hour''s Dump'!$A$3:$A$337,0),
MATCH(BG$2,'Active Hour''s Dump'!$D$2:$AH$2,0)
))),"")</f>
        <v>955.19799999999998</v>
      </c>
      <c r="BH125" s="13" t="str">
        <f>_xlfn.IFNA(IF(BH$3="Productivity",
INDEX('Productivity Dump'!$E$4:$AJ$500,
MATCH($A125,'Productivity Dump'!$A$4:$A$500,0),
MATCH(BH$2,'Productivity Dump'!$E$3:$AJ$3,0)
),
IF(BH$3="Attendance",
INDEX('Attendance Dump'!$E$2:$AI$400,
MATCH($A125,'Attendance Dump'!$B$2:$B$400,0),
MATCH(BH$2,'Attendance Dump'!$E$1:$AI$1,0)
),
INDEX('Active Hour''s Dump'!$D$3:$AH$337,
MATCH($C125,'Active Hour''s Dump'!$A$3:$A$337,0),
MATCH(BH$2,'Active Hour''s Dump'!$D$2:$AH$2,0)
))),"")</f>
        <v>WO</v>
      </c>
      <c r="BI125" s="54">
        <f>_xlfn.IFNA(IF(BI$3="Productivity",
INDEX('Productivity Dump'!$E$4:$AJ$500,
MATCH($A125,'Productivity Dump'!$A$4:$A$500,0),
MATCH(BI$2,'Productivity Dump'!$E$3:$AJ$3,0)
),
IF(BI$3="Attendance",
INDEX('Attendance Dump'!$E$2:$AI$400,
MATCH($A125,'Attendance Dump'!$B$2:$B$400,0),
MATCH(BI$2,'Attendance Dump'!$E$1:$AI$1,0)
),
INDEX('Active Hour''s Dump'!$D$3:$AH$337,
MATCH($C125,'Active Hour''s Dump'!$A$3:$A$337,0),
MATCH(BI$2,'Active Hour''s Dump'!$D$2:$AH$2,0)
))),"")</f>
        <v>5.3333333333333304</v>
      </c>
      <c r="BJ125" s="13">
        <f>_xlfn.IFNA(IF(BJ$3="Productivity",
INDEX('Productivity Dump'!$E$4:$AJ$500,
MATCH($A125,'Productivity Dump'!$A$4:$A$500,0),
MATCH(BJ$2,'Productivity Dump'!$E$3:$AJ$3,0)
),
IF(BJ$3="Attendance",
INDEX('Attendance Dump'!$E$2:$AI$400,
MATCH($A125,'Attendance Dump'!$B$2:$B$400,0),
MATCH(BJ$2,'Attendance Dump'!$E$1:$AI$1,0)
),
INDEX('Active Hour''s Dump'!$D$3:$AH$337,
MATCH($C125,'Active Hour''s Dump'!$A$3:$A$337,0),
MATCH(BJ$2,'Active Hour''s Dump'!$D$2:$AH$2,0)
))),"")</f>
        <v>626.94500000000016</v>
      </c>
      <c r="BK125" s="13" t="str">
        <f>_xlfn.IFNA(IF(BK$3="Productivity",
INDEX('Productivity Dump'!$E$4:$AJ$500,
MATCH($A125,'Productivity Dump'!$A$4:$A$500,0),
MATCH(BK$2,'Productivity Dump'!$E$3:$AJ$3,0)
),
IF(BK$3="Attendance",
INDEX('Attendance Dump'!$E$2:$AI$400,
MATCH($A125,'Attendance Dump'!$B$2:$B$400,0),
MATCH(BK$2,'Attendance Dump'!$E$1:$AI$1,0)
),
INDEX('Active Hour''s Dump'!$D$3:$AH$337,
MATCH($C125,'Active Hour''s Dump'!$A$3:$A$337,0),
MATCH(BK$2,'Active Hour''s Dump'!$D$2:$AH$2,0)
))),"")</f>
        <v>P</v>
      </c>
      <c r="BL125" s="54">
        <f>_xlfn.IFNA(IF(BL$3="Productivity",
INDEX('Productivity Dump'!$E$4:$AJ$500,
MATCH($A125,'Productivity Dump'!$A$4:$A$500,0),
MATCH(BL$2,'Productivity Dump'!$E$3:$AJ$3,0)
),
IF(BL$3="Attendance",
INDEX('Attendance Dump'!$E$2:$AI$400,
MATCH($A125,'Attendance Dump'!$B$2:$B$400,0),
MATCH(BL$2,'Attendance Dump'!$E$1:$AI$1,0)
),
INDEX('Active Hour''s Dump'!$D$3:$AH$337,
MATCH($C125,'Active Hour''s Dump'!$A$3:$A$337,0),
MATCH(BL$2,'Active Hour''s Dump'!$D$2:$AH$2,0)
))),"")</f>
        <v>4.8333333333333304</v>
      </c>
      <c r="BM125" s="13">
        <f>_xlfn.IFNA(IF(BM$3="Productivity",
INDEX('Productivity Dump'!$E$4:$AJ$500,
MATCH($A125,'Productivity Dump'!$A$4:$A$500,0),
MATCH(BM$2,'Productivity Dump'!$E$3:$AJ$3,0)
),
IF(BM$3="Attendance",
INDEX('Attendance Dump'!$E$2:$AI$400,
MATCH($A125,'Attendance Dump'!$B$2:$B$400,0),
MATCH(BM$2,'Attendance Dump'!$E$1:$AI$1,0)
),
INDEX('Active Hour''s Dump'!$D$3:$AH$337,
MATCH($C125,'Active Hour''s Dump'!$A$3:$A$337,0),
MATCH(BM$2,'Active Hour''s Dump'!$D$2:$AH$2,0)
))),"")</f>
        <v>1599.7370000000003</v>
      </c>
      <c r="BN125" s="13" t="str">
        <f>_xlfn.IFNA(IF(BN$3="Productivity",
INDEX('Productivity Dump'!$E$4:$AJ$500,
MATCH($A125,'Productivity Dump'!$A$4:$A$500,0),
MATCH(BN$2,'Productivity Dump'!$E$3:$AJ$3,0)
),
IF(BN$3="Attendance",
INDEX('Attendance Dump'!$E$2:$AI$400,
MATCH($A125,'Attendance Dump'!$B$2:$B$400,0),
MATCH(BN$2,'Attendance Dump'!$E$1:$AI$1,0)
),
INDEX('Active Hour''s Dump'!$D$3:$AH$337,
MATCH($C125,'Active Hour''s Dump'!$A$3:$A$337,0),
MATCH(BN$2,'Active Hour''s Dump'!$D$2:$AH$2,0)
))),"")</f>
        <v>P</v>
      </c>
      <c r="BO125" s="54">
        <f>_xlfn.IFNA(IF(BO$3="Productivity",
INDEX('Productivity Dump'!$E$4:$AJ$500,
MATCH($A125,'Productivity Dump'!$A$4:$A$500,0),
MATCH(BO$2,'Productivity Dump'!$E$3:$AJ$3,0)
),
IF(BO$3="Attendance",
INDEX('Attendance Dump'!$E$2:$AI$400,
MATCH($A125,'Attendance Dump'!$B$2:$B$400,0),
MATCH(BO$2,'Attendance Dump'!$E$1:$AI$1,0)
),
INDEX('Active Hour''s Dump'!$D$3:$AH$337,
MATCH($C125,'Active Hour''s Dump'!$A$3:$A$337,0),
MATCH(BO$2,'Active Hour''s Dump'!$D$2:$AH$2,0)
))),"")</f>
        <v>10</v>
      </c>
      <c r="BP125" s="13">
        <f>_xlfn.IFNA(IF(BP$3="Productivity",
INDEX('Productivity Dump'!$E$4:$AJ$500,
MATCH($A125,'Productivity Dump'!$A$4:$A$500,0),
MATCH(BP$2,'Productivity Dump'!$E$3:$AJ$3,0)
),
IF(BP$3="Attendance",
INDEX('Attendance Dump'!$E$2:$AI$400,
MATCH($A125,'Attendance Dump'!$B$2:$B$400,0),
MATCH(BP$2,'Attendance Dump'!$E$1:$AI$1,0)
),
INDEX('Active Hour''s Dump'!$D$3:$AH$337,
MATCH($C125,'Active Hour''s Dump'!$A$3:$A$337,0),
MATCH(BP$2,'Active Hour''s Dump'!$D$2:$AH$2,0)
))),"")</f>
        <v>1794.6849999999999</v>
      </c>
      <c r="BQ125" s="13" t="str">
        <f>_xlfn.IFNA(IF(BQ$3="Productivity",
INDEX('Productivity Dump'!$E$4:$AJ$500,
MATCH($A125,'Productivity Dump'!$A$4:$A$500,0),
MATCH(BQ$2,'Productivity Dump'!$E$3:$AJ$3,0)
),
IF(BQ$3="Attendance",
INDEX('Attendance Dump'!$E$2:$AI$400,
MATCH($A125,'Attendance Dump'!$B$2:$B$400,0),
MATCH(BQ$2,'Attendance Dump'!$E$1:$AI$1,0)
),
INDEX('Active Hour''s Dump'!$D$3:$AH$337,
MATCH($C125,'Active Hour''s Dump'!$A$3:$A$337,0),
MATCH(BQ$2,'Active Hour''s Dump'!$D$2:$AH$2,0)
))),"")</f>
        <v>P</v>
      </c>
      <c r="BR125" s="54">
        <f>_xlfn.IFNA(IF(BR$3="Productivity",
INDEX('Productivity Dump'!$E$4:$AJ$500,
MATCH($A125,'Productivity Dump'!$A$4:$A$500,0),
MATCH(BR$2,'Productivity Dump'!$E$3:$AJ$3,0)
),
IF(BR$3="Attendance",
INDEX('Attendance Dump'!$E$2:$AI$400,
MATCH($A125,'Attendance Dump'!$B$2:$B$400,0),
MATCH(BR$2,'Attendance Dump'!$E$1:$AI$1,0)
),
INDEX('Active Hour''s Dump'!$D$3:$AH$337,
MATCH($C125,'Active Hour''s Dump'!$A$3:$A$337,0),
MATCH(BR$2,'Active Hour''s Dump'!$D$2:$AH$2,0)
))),"")</f>
        <v>9.5</v>
      </c>
      <c r="BS125" s="13">
        <f>_xlfn.IFNA(IF(BS$3="Productivity",
INDEX('Productivity Dump'!$E$4:$AJ$500,
MATCH($A125,'Productivity Dump'!$A$4:$A$500,0),
MATCH(BS$2,'Productivity Dump'!$E$3:$AJ$3,0)
),
IF(BS$3="Attendance",
INDEX('Attendance Dump'!$E$2:$AI$400,
MATCH($A125,'Attendance Dump'!$B$2:$B$400,0),
MATCH(BS$2,'Attendance Dump'!$E$1:$AI$1,0)
),
INDEX('Active Hour''s Dump'!$D$3:$AH$337,
MATCH($C125,'Active Hour''s Dump'!$A$3:$A$337,0),
MATCH(BS$2,'Active Hour''s Dump'!$D$2:$AH$2,0)
))),"")</f>
        <v>257.26</v>
      </c>
      <c r="BT125" s="13" t="str">
        <f>_xlfn.IFNA(IF(BT$3="Productivity",
INDEX('Productivity Dump'!$E$4:$AJ$500,
MATCH($A125,'Productivity Dump'!$A$4:$A$500,0),
MATCH(BT$2,'Productivity Dump'!$E$3:$AJ$3,0)
),
IF(BT$3="Attendance",
INDEX('Attendance Dump'!$E$2:$AI$400,
MATCH($A125,'Attendance Dump'!$B$2:$B$400,0),
MATCH(BT$2,'Attendance Dump'!$E$1:$AI$1,0)
),
INDEX('Active Hour''s Dump'!$D$3:$AH$337,
MATCH($C125,'Active Hour''s Dump'!$A$3:$A$337,0),
MATCH(BT$2,'Active Hour''s Dump'!$D$2:$AH$2,0)
))),"")</f>
        <v>H</v>
      </c>
      <c r="BU125" s="54">
        <f>_xlfn.IFNA(IF(BU$3="Productivity",
INDEX('Productivity Dump'!$E$4:$AJ$500,
MATCH($A125,'Productivity Dump'!$A$4:$A$500,0),
MATCH(BU$2,'Productivity Dump'!$E$3:$AJ$3,0)
),
IF(BU$3="Attendance",
INDEX('Attendance Dump'!$E$2:$AI$400,
MATCH($A125,'Attendance Dump'!$B$2:$B$400,0),
MATCH(BU$2,'Attendance Dump'!$E$1:$AI$1,0)
),
INDEX('Active Hour''s Dump'!$D$3:$AH$337,
MATCH($C125,'Active Hour''s Dump'!$A$3:$A$337,0),
MATCH(BU$2,'Active Hour''s Dump'!$D$2:$AH$2,0)
))),"")</f>
        <v>1.6666666666666701</v>
      </c>
      <c r="BV125" s="13">
        <f>_xlfn.IFNA(IF(BV$3="Productivity",
INDEX('Productivity Dump'!$E$4:$AJ$500,
MATCH($A125,'Productivity Dump'!$A$4:$A$500,0),
MATCH(BV$2,'Productivity Dump'!$E$3:$AJ$3,0)
),
IF(BV$3="Attendance",
INDEX('Attendance Dump'!$E$2:$AI$400,
MATCH($A125,'Attendance Dump'!$B$2:$B$400,0),
MATCH(BV$2,'Attendance Dump'!$E$1:$AI$1,0)
),
INDEX('Active Hour''s Dump'!$D$3:$AH$337,
MATCH($C125,'Active Hour''s Dump'!$A$3:$A$337,0),
MATCH(BV$2,'Active Hour''s Dump'!$D$2:$AH$2,0)
))),"")</f>
        <v>1071.6109999999992</v>
      </c>
      <c r="BW125" s="13" t="str">
        <f>_xlfn.IFNA(IF(BW$3="Productivity",
INDEX('Productivity Dump'!$E$4:$AJ$500,
MATCH($A125,'Productivity Dump'!$A$4:$A$500,0),
MATCH(BW$2,'Productivity Dump'!$E$3:$AJ$3,0)
),
IF(BW$3="Attendance",
INDEX('Attendance Dump'!$E$2:$AI$400,
MATCH($A125,'Attendance Dump'!$B$2:$B$400,0),
MATCH(BW$2,'Attendance Dump'!$E$1:$AI$1,0)
),
INDEX('Active Hour''s Dump'!$D$3:$AH$337,
MATCH($C125,'Active Hour''s Dump'!$A$3:$A$337,0),
MATCH(BW$2,'Active Hour''s Dump'!$D$2:$AH$2,0)
))),"")</f>
        <v>P</v>
      </c>
      <c r="BX125" s="54">
        <f>_xlfn.IFNA(IF(BX$3="Productivity",
INDEX('Productivity Dump'!$E$4:$AJ$500,
MATCH($A125,'Productivity Dump'!$A$4:$A$500,0),
MATCH(BX$2,'Productivity Dump'!$E$3:$AJ$3,0)
),
IF(BX$3="Attendance",
INDEX('Attendance Dump'!$E$2:$AI$400,
MATCH($A125,'Attendance Dump'!$B$2:$B$400,0),
MATCH(BX$2,'Attendance Dump'!$E$1:$AI$1,0)
),
INDEX('Active Hour''s Dump'!$D$3:$AH$337,
MATCH($C125,'Active Hour''s Dump'!$A$3:$A$337,0),
MATCH(BX$2,'Active Hour''s Dump'!$D$2:$AH$2,0)
))),"")</f>
        <v>6.4166666666666696</v>
      </c>
      <c r="BY125" s="13">
        <f>_xlfn.IFNA(IF(BY$3="Productivity",
INDEX('Productivity Dump'!$E$4:$AJ$500,
MATCH($A125,'Productivity Dump'!$A$4:$A$500,0),
MATCH(BY$2,'Productivity Dump'!$E$3:$AJ$3,0)
),
IF(BY$3="Attendance",
INDEX('Attendance Dump'!$E$2:$AI$400,
MATCH($A125,'Attendance Dump'!$B$2:$B$400,0),
MATCH(BY$2,'Attendance Dump'!$E$1:$AI$1,0)
),
INDEX('Active Hour''s Dump'!$D$3:$AH$337,
MATCH($C125,'Active Hour''s Dump'!$A$3:$A$337,0),
MATCH(BY$2,'Active Hour''s Dump'!$D$2:$AH$2,0)
))),"")</f>
        <v>795.80799999999988</v>
      </c>
      <c r="BZ125" s="13" t="str">
        <f>_xlfn.IFNA(IF(BZ$3="Productivity",
INDEX('Productivity Dump'!$E$4:$AJ$500,
MATCH($A125,'Productivity Dump'!$A$4:$A$500,0),
MATCH(BZ$2,'Productivity Dump'!$E$3:$AJ$3,0)
),
IF(BZ$3="Attendance",
INDEX('Attendance Dump'!$E$2:$AI$400,
MATCH($A125,'Attendance Dump'!$B$2:$B$400,0),
MATCH(BZ$2,'Attendance Dump'!$E$1:$AI$1,0)
),
INDEX('Active Hour''s Dump'!$D$3:$AH$337,
MATCH($C125,'Active Hour''s Dump'!$A$3:$A$337,0),
MATCH(BZ$2,'Active Hour''s Dump'!$D$2:$AH$2,0)
))),"")</f>
        <v>P</v>
      </c>
      <c r="CA125" s="54">
        <f>_xlfn.IFNA(IF(CA$3="Productivity",
INDEX('Productivity Dump'!$E$4:$AJ$500,
MATCH($A125,'Productivity Dump'!$A$4:$A$500,0),
MATCH(CA$2,'Productivity Dump'!$E$3:$AJ$3,0)
),
IF(CA$3="Attendance",
INDEX('Attendance Dump'!$E$2:$AI$400,
MATCH($A125,'Attendance Dump'!$B$2:$B$400,0),
MATCH(CA$2,'Attendance Dump'!$E$1:$AI$1,0)
),
INDEX('Active Hour''s Dump'!$D$3:$AH$337,
MATCH($C125,'Active Hour''s Dump'!$A$3:$A$337,0),
MATCH(CA$2,'Active Hour''s Dump'!$D$2:$AH$2,0)
))),"")</f>
        <v>5.5</v>
      </c>
      <c r="CB125" s="13">
        <f>_xlfn.IFNA(IF(CB$3="Productivity",
INDEX('Productivity Dump'!$E$4:$AJ$500,
MATCH($A125,'Productivity Dump'!$A$4:$A$500,0),
MATCH(CB$2,'Productivity Dump'!$E$3:$AJ$3,0)
),
IF(CB$3="Attendance",
INDEX('Attendance Dump'!$E$2:$AI$400,
MATCH($A125,'Attendance Dump'!$B$2:$B$400,0),
MATCH(CB$2,'Attendance Dump'!$E$1:$AI$1,0)
),
INDEX('Active Hour''s Dump'!$D$3:$AH$337,
MATCH($C125,'Active Hour''s Dump'!$A$3:$A$337,0),
MATCH(CB$2,'Active Hour''s Dump'!$D$2:$AH$2,0)
))),"")</f>
        <v>31.184999999999999</v>
      </c>
      <c r="CC125" s="13" t="str">
        <f>_xlfn.IFNA(IF(CC$3="Productivity",
INDEX('Productivity Dump'!$E$4:$AJ$500,
MATCH($A125,'Productivity Dump'!$A$4:$A$500,0),
MATCH(CC$2,'Productivity Dump'!$E$3:$AJ$3,0)
),
IF(CC$3="Attendance",
INDEX('Attendance Dump'!$E$2:$AI$400,
MATCH($A125,'Attendance Dump'!$B$2:$B$400,0),
MATCH(CC$2,'Attendance Dump'!$E$1:$AI$1,0)
),
INDEX('Active Hour''s Dump'!$D$3:$AH$337,
MATCH($C125,'Active Hour''s Dump'!$A$3:$A$337,0),
MATCH(CC$2,'Active Hour''s Dump'!$D$2:$AH$2,0)
))),"")</f>
        <v>WO</v>
      </c>
      <c r="CD125" s="54">
        <f>_xlfn.IFNA(IF(CD$3="Productivity",
INDEX('Productivity Dump'!$E$4:$AJ$500,
MATCH($A125,'Productivity Dump'!$A$4:$A$500,0),
MATCH(CD$2,'Productivity Dump'!$E$3:$AJ$3,0)
),
IF(CD$3="Attendance",
INDEX('Attendance Dump'!$E$2:$AI$400,
MATCH($A125,'Attendance Dump'!$B$2:$B$400,0),
MATCH(CD$2,'Attendance Dump'!$E$1:$AI$1,0)
),
INDEX('Active Hour''s Dump'!$D$3:$AH$337,
MATCH($C125,'Active Hour''s Dump'!$A$3:$A$337,0),
MATCH(CD$2,'Active Hour''s Dump'!$D$2:$AH$2,0)
))),"")</f>
        <v>0.41666666666666702</v>
      </c>
      <c r="CE125" s="13">
        <f>_xlfn.IFNA(IF(CE$3="Productivity",
INDEX('Productivity Dump'!$E$4:$AJ$500,
MATCH($A125,'Productivity Dump'!$A$4:$A$500,0),
MATCH(CE$2,'Productivity Dump'!$E$3:$AJ$3,0)
),
IF(CE$3="Attendance",
INDEX('Attendance Dump'!$E$2:$AI$400,
MATCH($A125,'Attendance Dump'!$B$2:$B$400,0),
MATCH(CE$2,'Attendance Dump'!$E$1:$AI$1,0)
),
INDEX('Active Hour''s Dump'!$D$3:$AH$337,
MATCH($C125,'Active Hour''s Dump'!$A$3:$A$337,0),
MATCH(CE$2,'Active Hour''s Dump'!$D$2:$AH$2,0)
))),"")</f>
        <v>935.91500000000008</v>
      </c>
      <c r="CF125" s="13" t="str">
        <f>_xlfn.IFNA(IF(CF$3="Productivity",
INDEX('Productivity Dump'!$E$4:$AJ$500,
MATCH($A125,'Productivity Dump'!$A$4:$A$500,0),
MATCH(CF$2,'Productivity Dump'!$E$3:$AJ$3,0)
),
IF(CF$3="Attendance",
INDEX('Attendance Dump'!$E$2:$AI$400,
MATCH($A125,'Attendance Dump'!$B$2:$B$400,0),
MATCH(CF$2,'Attendance Dump'!$E$1:$AI$1,0)
),
INDEX('Active Hour''s Dump'!$D$3:$AH$337,
MATCH($C125,'Active Hour''s Dump'!$A$3:$A$337,0),
MATCH(CF$2,'Active Hour''s Dump'!$D$2:$AH$2,0)
))),"")</f>
        <v>P</v>
      </c>
      <c r="CG125" s="54">
        <f>_xlfn.IFNA(IF(CG$3="Productivity",
INDEX('Productivity Dump'!$E$4:$AJ$500,
MATCH($A125,'Productivity Dump'!$A$4:$A$500,0),
MATCH(CG$2,'Productivity Dump'!$E$3:$AJ$3,0)
),
IF(CG$3="Attendance",
INDEX('Attendance Dump'!$E$2:$AI$400,
MATCH($A125,'Attendance Dump'!$B$2:$B$400,0),
MATCH(CG$2,'Attendance Dump'!$E$1:$AI$1,0)
),
INDEX('Active Hour''s Dump'!$D$3:$AH$337,
MATCH($C125,'Active Hour''s Dump'!$A$3:$A$337,0),
MATCH(CG$2,'Active Hour''s Dump'!$D$2:$AH$2,0)
))),"")</f>
        <v>6.5</v>
      </c>
      <c r="CH125" s="13">
        <f>_xlfn.IFNA(IF(CH$3="Productivity",
INDEX('Productivity Dump'!$E$4:$AJ$500,
MATCH($A125,'Productivity Dump'!$A$4:$A$500,0),
MATCH(CH$2,'Productivity Dump'!$E$3:$AJ$3,0)
),
IF(CH$3="Attendance",
INDEX('Attendance Dump'!$E$2:$AI$400,
MATCH($A125,'Attendance Dump'!$B$2:$B$400,0),
MATCH(CH$2,'Attendance Dump'!$E$1:$AI$1,0)
),
INDEX('Active Hour''s Dump'!$D$3:$AH$337,
MATCH($C125,'Active Hour''s Dump'!$A$3:$A$337,0),
MATCH(CH$2,'Active Hour''s Dump'!$D$2:$AH$2,0)
))),"")</f>
        <v>1217.5760000000007</v>
      </c>
      <c r="CI125" s="13" t="str">
        <f>_xlfn.IFNA(IF(CI$3="Productivity",
INDEX('Productivity Dump'!$E$4:$AJ$500,
MATCH($A125,'Productivity Dump'!$A$4:$A$500,0),
MATCH(CI$2,'Productivity Dump'!$E$3:$AJ$3,0)
),
IF(CI$3="Attendance",
INDEX('Attendance Dump'!$E$2:$AI$400,
MATCH($A125,'Attendance Dump'!$B$2:$B$400,0),
MATCH(CI$2,'Attendance Dump'!$E$1:$AI$1,0)
),
INDEX('Active Hour''s Dump'!$D$3:$AH$337,
MATCH($C125,'Active Hour''s Dump'!$A$3:$A$337,0),
MATCH(CI$2,'Active Hour''s Dump'!$D$2:$AH$2,0)
))),"")</f>
        <v>P</v>
      </c>
      <c r="CJ125" s="54">
        <f>_xlfn.IFNA(IF(CJ$3="Productivity",
INDEX('Productivity Dump'!$E$4:$AJ$500,
MATCH($A125,'Productivity Dump'!$A$4:$A$500,0),
MATCH(CJ$2,'Productivity Dump'!$E$3:$AJ$3,0)
),
IF(CJ$3="Attendance",
INDEX('Attendance Dump'!$E$2:$AI$400,
MATCH($A125,'Attendance Dump'!$B$2:$B$400,0),
MATCH(CJ$2,'Attendance Dump'!$E$1:$AI$1,0)
),
INDEX('Active Hour''s Dump'!$D$3:$AH$337,
MATCH($C125,'Active Hour''s Dump'!$A$3:$A$337,0),
MATCH(CJ$2,'Active Hour''s Dump'!$D$2:$AH$2,0)
))),"")</f>
        <v>8.0833333333333304</v>
      </c>
      <c r="CK125" s="13">
        <f>_xlfn.IFNA(IF(CK$3="Productivity",
INDEX('Productivity Dump'!$E$4:$AJ$500,
MATCH($A125,'Productivity Dump'!$A$4:$A$500,0),
MATCH(CK$2,'Productivity Dump'!$E$3:$AJ$3,0)
),
IF(CK$3="Attendance",
INDEX('Attendance Dump'!$E$2:$AI$400,
MATCH($A125,'Attendance Dump'!$B$2:$B$400,0),
MATCH(CK$2,'Attendance Dump'!$E$1:$AI$1,0)
),
INDEX('Active Hour''s Dump'!$D$3:$AH$337,
MATCH($C125,'Active Hour''s Dump'!$A$3:$A$337,0),
MATCH(CK$2,'Active Hour''s Dump'!$D$2:$AH$2,0)
))),"")</f>
        <v>1031.3879999999999</v>
      </c>
      <c r="CL125" s="13" t="str">
        <f>_xlfn.IFNA(IF(CL$3="Productivity",
INDEX('Productivity Dump'!$E$4:$AJ$500,
MATCH($A125,'Productivity Dump'!$A$4:$A$500,0),
MATCH(CL$2,'Productivity Dump'!$E$3:$AJ$3,0)
),
IF(CL$3="Attendance",
INDEX('Attendance Dump'!$E$2:$AI$400,
MATCH($A125,'Attendance Dump'!$B$2:$B$400,0),
MATCH(CL$2,'Attendance Dump'!$E$1:$AI$1,0)
),
INDEX('Active Hour''s Dump'!$D$3:$AH$337,
MATCH($C125,'Active Hour''s Dump'!$A$3:$A$337,0),
MATCH(CL$2,'Active Hour''s Dump'!$D$2:$AH$2,0)
))),"")</f>
        <v>P</v>
      </c>
      <c r="CM125" s="54">
        <f>_xlfn.IFNA(IF(CM$3="Productivity",
INDEX('Productivity Dump'!$E$4:$AJ$500,
MATCH($A125,'Productivity Dump'!$A$4:$A$500,0),
MATCH(CM$2,'Productivity Dump'!$E$3:$AJ$3,0)
),
IF(CM$3="Attendance",
INDEX('Attendance Dump'!$E$2:$AI$400,
MATCH($A125,'Attendance Dump'!$B$2:$B$400,0),
MATCH(CM$2,'Attendance Dump'!$E$1:$AI$1,0)
),
INDEX('Active Hour''s Dump'!$D$3:$AH$337,
MATCH($C125,'Active Hour''s Dump'!$A$3:$A$337,0),
MATCH(CM$2,'Active Hour''s Dump'!$D$2:$AH$2,0)
))),"")</f>
        <v>7.1666666666666696</v>
      </c>
      <c r="CN125" s="13">
        <f>_xlfn.IFNA(IF(CN$3="Productivity",
INDEX('Productivity Dump'!$E$4:$AJ$500,
MATCH($A125,'Productivity Dump'!$A$4:$A$500,0),
MATCH(CN$2,'Productivity Dump'!$E$3:$AJ$3,0)
),
IF(CN$3="Attendance",
INDEX('Attendance Dump'!$E$2:$AI$400,
MATCH($A125,'Attendance Dump'!$B$2:$B$400,0),
MATCH(CN$2,'Attendance Dump'!$E$1:$AI$1,0)
),
INDEX('Active Hour''s Dump'!$D$3:$AH$337,
MATCH($C125,'Active Hour''s Dump'!$A$3:$A$337,0),
MATCH(CN$2,'Active Hour''s Dump'!$D$2:$AH$2,0)
))),"")</f>
        <v>0</v>
      </c>
      <c r="CO125" s="13">
        <f>_xlfn.IFNA(IF(CO$3="Productivity",
INDEX('Productivity Dump'!$E$4:$AJ$500,
MATCH($A125,'Productivity Dump'!$A$4:$A$500,0),
MATCH(CO$2,'Productivity Dump'!$E$3:$AJ$3,0)
),
IF(CO$3="Attendance",
INDEX('Attendance Dump'!$E$2:$AI$400,
MATCH($A125,'Attendance Dump'!$B$2:$B$400,0),
MATCH(CO$2,'Attendance Dump'!$E$1:$AI$1,0)
),
INDEX('Active Hour''s Dump'!$D$3:$AH$337,
MATCH($C125,'Active Hour''s Dump'!$A$3:$A$337,0),
MATCH(CO$2,'Active Hour''s Dump'!$D$2:$AH$2,0)
))),"")</f>
        <v>0</v>
      </c>
      <c r="CP125" s="54">
        <f>_xlfn.IFNA(IF(CP$3="Productivity",
INDEX('Productivity Dump'!$E$4:$AJ$500,
MATCH($A125,'Productivity Dump'!$A$4:$A$500,0),
MATCH(CP$2,'Productivity Dump'!$E$3:$AJ$3,0)
),
IF(CP$3="Attendance",
INDEX('Attendance Dump'!$E$2:$AI$400,
MATCH($A125,'Attendance Dump'!$B$2:$B$400,0),
MATCH(CP$2,'Attendance Dump'!$E$1:$AI$1,0)
),
INDEX('Active Hour''s Dump'!$D$3:$AH$337,
MATCH($C125,'Active Hour''s Dump'!$A$3:$A$337,0),
MATCH(CP$2,'Active Hour''s Dump'!$D$2:$AH$2,0)
))),"")</f>
        <v>0</v>
      </c>
      <c r="CQ125" s="13">
        <f>_xlfn.IFNA(IF(CQ$3="Productivity",
INDEX('Productivity Dump'!$E$4:$AJ$500,
MATCH($A125,'Productivity Dump'!$A$4:$A$500,0),
MATCH(CQ$2,'Productivity Dump'!$E$3:$AJ$3,0)
),
IF(CQ$3="Attendance",
INDEX('Attendance Dump'!$E$2:$AI$400,
MATCH($A125,'Attendance Dump'!$B$2:$B$400,0),
MATCH(CQ$2,'Attendance Dump'!$E$1:$AI$1,0)
),
INDEX('Active Hour''s Dump'!$D$3:$AH$337,
MATCH($C125,'Active Hour''s Dump'!$A$3:$A$337,0),
MATCH(CQ$2,'Active Hour''s Dump'!$D$2:$AH$2,0)
))),"")</f>
        <v>0</v>
      </c>
      <c r="CR125" s="13">
        <f>_xlfn.IFNA(IF(CR$3="Productivity",
INDEX('Productivity Dump'!$E$4:$AJ$500,
MATCH($A125,'Productivity Dump'!$A$4:$A$500,0),
MATCH(CR$2,'Productivity Dump'!$E$3:$AJ$3,0)
),
IF(CR$3="Attendance",
INDEX('Attendance Dump'!$E$2:$AI$400,
MATCH($A125,'Attendance Dump'!$B$2:$B$400,0),
MATCH(CR$2,'Attendance Dump'!$E$1:$AI$1,0)
),
INDEX('Active Hour''s Dump'!$D$3:$AH$337,
MATCH($C125,'Active Hour''s Dump'!$A$3:$A$337,0),
MATCH(CR$2,'Active Hour''s Dump'!$D$2:$AH$2,0)
))),"")</f>
        <v>0</v>
      </c>
      <c r="CS125" s="54">
        <f>_xlfn.IFNA(IF(CS$3="Productivity",
INDEX('Productivity Dump'!$E$4:$AJ$500,
MATCH($A125,'Productivity Dump'!$A$4:$A$500,0),
MATCH(CS$2,'Productivity Dump'!$E$3:$AJ$3,0)
),
IF(CS$3="Attendance",
INDEX('Attendance Dump'!$E$2:$AI$400,
MATCH($A125,'Attendance Dump'!$B$2:$B$400,0),
MATCH(CS$2,'Attendance Dump'!$E$1:$AI$1,0)
),
INDEX('Active Hour''s Dump'!$D$3:$AH$337,
MATCH($C125,'Active Hour''s Dump'!$A$3:$A$337,0),
MATCH(CS$2,'Active Hour''s Dump'!$D$2:$AH$2,0)
))),"")</f>
        <v>0</v>
      </c>
      <c r="CT125" s="13">
        <f>_xlfn.IFNA(IF(CT$3="Productivity",
INDEX('Productivity Dump'!$E$4:$AJ$500,
MATCH($A125,'Productivity Dump'!$A$4:$A$500,0),
MATCH(CT$2,'Productivity Dump'!$E$3:$AJ$3,0)
),
IF(CT$3="Attendance",
INDEX('Attendance Dump'!$E$2:$AI$400,
MATCH($A125,'Attendance Dump'!$B$2:$B$400,0),
MATCH(CT$2,'Attendance Dump'!$E$1:$AI$1,0)
),
INDEX('Active Hour''s Dump'!$D$3:$AH$337,
MATCH($C125,'Active Hour''s Dump'!$A$3:$A$337,0),
MATCH(CT$2,'Active Hour''s Dump'!$D$2:$AH$2,0)
))),"")</f>
        <v>0</v>
      </c>
      <c r="CU125" s="13">
        <f>_xlfn.IFNA(IF(CU$3="Productivity",
INDEX('Productivity Dump'!$E$4:$AJ$500,
MATCH($A125,'Productivity Dump'!$A$4:$A$500,0),
MATCH(CU$2,'Productivity Dump'!$E$3:$AJ$3,0)
),
IF(CU$3="Attendance",
INDEX('Attendance Dump'!$E$2:$AI$400,
MATCH($A125,'Attendance Dump'!$B$2:$B$400,0),
MATCH(CU$2,'Attendance Dump'!$E$1:$AI$1,0)
),
INDEX('Active Hour''s Dump'!$D$3:$AH$337,
MATCH($C125,'Active Hour''s Dump'!$A$3:$A$337,0),
MATCH(CU$2,'Active Hour''s Dump'!$D$2:$AH$2,0)
))),"")</f>
        <v>0</v>
      </c>
      <c r="CV125" s="54">
        <f>_xlfn.IFNA(IF(CV$3="Productivity",
INDEX('Productivity Dump'!$E$4:$AJ$500,
MATCH($A125,'Productivity Dump'!$A$4:$A$500,0),
MATCH(CV$2,'Productivity Dump'!$E$3:$AJ$3,0)
),
IF(CV$3="Attendance",
INDEX('Attendance Dump'!$E$2:$AI$400,
MATCH($A125,'Attendance Dump'!$B$2:$B$400,0),
MATCH(CV$2,'Attendance Dump'!$E$1:$AI$1,0)
),
INDEX('Active Hour''s Dump'!$D$3:$AH$337,
MATCH($C125,'Active Hour''s Dump'!$A$3:$A$337,0),
MATCH(CV$2,'Active Hour''s Dump'!$D$2:$AH$2,0)
))),"")</f>
        <v>0</v>
      </c>
      <c r="CW125" s="13"/>
      <c r="CX125" s="13"/>
      <c r="CY125" s="54"/>
      <c r="DA125" s="57">
        <f t="shared" si="75"/>
        <v>179.1666666666666</v>
      </c>
      <c r="DB125" s="35">
        <f t="shared" si="76"/>
        <v>29185.764000000003</v>
      </c>
      <c r="DC125" s="35">
        <f t="shared" si="71"/>
        <v>0</v>
      </c>
      <c r="DD125" s="35">
        <f t="shared" ca="1" si="74"/>
        <v>0</v>
      </c>
      <c r="DF125" s="32" cm="1">
        <f t="array" ref="DF125">SUMPRODUCT(
    (MOD(COLUMN(H125:CV125) - COLUMN(H125), 3) = 0) *
    (H125:CV125 = 0) *
    (I125:CW125 = "P") *
    (COUNTIF(UKHoliday, H$2:CV$2) = 0)
)</f>
        <v>0</v>
      </c>
      <c r="DG125" s="33" cm="1">
        <f t="array" ref="DG125">SUMPRODUCT(
  (MOD(COLUMN(H125:CV125) - COLUMN(H125), 3) = 0) *
  (H125:CV125 &gt; 0) *
  (H125:CV125 &lt; 0.5 * IF(((WEEKDAY(H$2:CV$2, 2) = 1) + (WEEKDAY(H$2:CV$2, 2) = 6)), G125, F125)) *
  (I125:CW125 = "P") *
  (COUNTIF(UKHoliday, H$2:CV$2) = 0)
)</f>
        <v>0</v>
      </c>
      <c r="DH125" s="33" cm="1">
        <f t="array" ref="DH125">SUMPRODUCT(
  (MOD(COLUMN(H125:CV125) - COLUMN(H125), 3) = 0) *
  (H125:CV125 &gt; 0.5 * IF(((WEEKDAY(H$2:CV$2, 2) = 1) + (WEEKDAY(H$2:CV$2, 2) = 6)), $G125, $F125)) *
  (H125:CV125 &lt; 0.8 * IF(((WEEKDAY(H$2:CV$2, 2) = 1) + (WEEKDAY(H$2:CV$2, 2) = 6)), $G125, $F125)) *
  (I125:CW125 = "P") *
  (COUNTIF(UKHoliday, H$2:CV$2) = 0)
)</f>
        <v>0</v>
      </c>
      <c r="DI125" s="33" cm="1">
        <f t="array" ref="DI125">SUMPRODUCT(
  (MOD(COLUMN(H125:CV125) - COLUMN(H125), 3) = 0) *
  (H125:CV125 &gt; 0.8 * IF(((WEEKDAY(H$2:CV$2, 2) = 1) + (WEEKDAY(H$2:CV$2, 2) = 6)), $G125, $F125)) *
  (H125:CV125 &lt; 1 * IF(((WEEKDAY(H$2:CV$2, 2) = 1) + (WEEKDAY(H$2:CV$2, 2) = 6)), $G125, $F125)) *
  (I125:CW125 = "P") *
  (COUNTIF(UKHoliday, H$2:CV$2) = 0)
)</f>
        <v>4</v>
      </c>
    </row>
    <row r="126" spans="1:113" x14ac:dyDescent="0.3">
      <c r="A126" s="8" t="s">
        <v>401</v>
      </c>
      <c r="B126" s="8" t="s">
        <v>400</v>
      </c>
      <c r="C126" s="9" t="s">
        <v>769</v>
      </c>
      <c r="D126" s="62" t="s">
        <v>555</v>
      </c>
      <c r="E126" s="35">
        <v>19000</v>
      </c>
      <c r="F126" s="35">
        <f t="shared" si="72"/>
        <v>950</v>
      </c>
      <c r="G126" s="35">
        <f t="shared" si="73"/>
        <v>475</v>
      </c>
      <c r="H126" s="13">
        <f>_xlfn.IFNA(IF(H$3="Productivity",
INDEX('Productivity Dump'!$E$4:$AJ$500,
MATCH($A126,'Productivity Dump'!$A$4:$A$500,0),
MATCH(H$2,'Productivity Dump'!$E$3:$AJ$3,0)
),
IF(H$3="Attendance",
INDEX('Attendance Dump'!$E$2:$AI$400,
MATCH($A126,'Attendance Dump'!$B$2:$B$400,0),
MATCH(H$2,'Attendance Dump'!$E$1:$AI$1,0)
),
INDEX('Active Hour''s Dump'!$D$3:$AH$337,
MATCH($C126,'Active Hour''s Dump'!$A$3:$A$337,0),
MATCH(H$2,'Active Hour''s Dump'!$D$2:$AH$2,0)
))),"")</f>
        <v>1112.4279999999999</v>
      </c>
      <c r="I126" s="13" t="str">
        <f>_xlfn.IFNA(IF(I$3="Productivity",
INDEX('Productivity Dump'!$E$4:$AJ$500,
MATCH($A126,'Productivity Dump'!$A$4:$A$500,0),
MATCH(I$2,'Productivity Dump'!$E$3:$AJ$3,0)
),
IF(I$3="Attendance",
INDEX('Attendance Dump'!$E$2:$AI$400,
MATCH($A126,'Attendance Dump'!$B$2:$B$400,0),
MATCH(I$2,'Attendance Dump'!$E$1:$AI$1,0)
),
INDEX('Active Hour''s Dump'!$D$3:$AH$337,
MATCH($C126,'Active Hour''s Dump'!$A$3:$A$337,0),
MATCH(I$2,'Active Hour''s Dump'!$D$2:$AH$2,0)
))),"")</f>
        <v>P</v>
      </c>
      <c r="J126" s="54">
        <f>_xlfn.IFNA(IF(J$3="Productivity",
INDEX('Productivity Dump'!$E$4:$AJ$500,
MATCH($A126,'Productivity Dump'!$A$4:$A$500,0),
MATCH(J$2,'Productivity Dump'!$E$3:$AJ$3,0)
),
IF(J$3="Attendance",
INDEX('Attendance Dump'!$E$2:$AI$400,
MATCH($A126,'Attendance Dump'!$B$2:$B$400,0),
MATCH(J$2,'Attendance Dump'!$E$1:$AI$1,0)
),
INDEX('Active Hour''s Dump'!$D$3:$AH$337,
MATCH($C126,'Active Hour''s Dump'!$A$3:$A$337,0),
MATCH(J$2,'Active Hour''s Dump'!$D$2:$AH$2,0)
))),"")</f>
        <v>10.5</v>
      </c>
      <c r="K126" s="13">
        <f>_xlfn.IFNA(IF(K$3="Productivity",
INDEX('Productivity Dump'!$E$4:$AJ$500,
MATCH($A126,'Productivity Dump'!$A$4:$A$500,0),
MATCH(K$2,'Productivity Dump'!$E$3:$AJ$3,0)
),
IF(K$3="Attendance",
INDEX('Attendance Dump'!$E$2:$AI$400,
MATCH($A126,'Attendance Dump'!$B$2:$B$400,0),
MATCH(K$2,'Attendance Dump'!$E$1:$AI$1,0)
),
INDEX('Active Hour''s Dump'!$D$3:$AH$337,
MATCH($C126,'Active Hour''s Dump'!$A$3:$A$337,0),
MATCH(K$2,'Active Hour''s Dump'!$D$2:$AH$2,0)
))),"")</f>
        <v>1282.3860000000004</v>
      </c>
      <c r="L126" s="13" t="str">
        <f>_xlfn.IFNA(IF(L$3="Productivity",
INDEX('Productivity Dump'!$E$4:$AJ$500,
MATCH($A126,'Productivity Dump'!$A$4:$A$500,0),
MATCH(L$2,'Productivity Dump'!$E$3:$AJ$3,0)
),
IF(L$3="Attendance",
INDEX('Attendance Dump'!$E$2:$AI$400,
MATCH($A126,'Attendance Dump'!$B$2:$B$400,0),
MATCH(L$2,'Attendance Dump'!$E$1:$AI$1,0)
),
INDEX('Active Hour''s Dump'!$D$3:$AH$337,
MATCH($C126,'Active Hour''s Dump'!$A$3:$A$337,0),
MATCH(L$2,'Active Hour''s Dump'!$D$2:$AH$2,0)
))),"")</f>
        <v>P</v>
      </c>
      <c r="M126" s="54">
        <f>_xlfn.IFNA(IF(M$3="Productivity",
INDEX('Productivity Dump'!$E$4:$AJ$500,
MATCH($A126,'Productivity Dump'!$A$4:$A$500,0),
MATCH(M$2,'Productivity Dump'!$E$3:$AJ$3,0)
),
IF(M$3="Attendance",
INDEX('Attendance Dump'!$E$2:$AI$400,
MATCH($A126,'Attendance Dump'!$B$2:$B$400,0),
MATCH(M$2,'Attendance Dump'!$E$1:$AI$1,0)
),
INDEX('Active Hour''s Dump'!$D$3:$AH$337,
MATCH($C126,'Active Hour''s Dump'!$A$3:$A$337,0),
MATCH(M$2,'Active Hour''s Dump'!$D$2:$AH$2,0)
))),"")</f>
        <v>11.6666666666667</v>
      </c>
      <c r="N126" s="13">
        <f>_xlfn.IFNA(IF(N$3="Productivity",
INDEX('Productivity Dump'!$E$4:$AJ$500,
MATCH($A126,'Productivity Dump'!$A$4:$A$500,0),
MATCH(N$2,'Productivity Dump'!$E$3:$AJ$3,0)
),
IF(N$3="Attendance",
INDEX('Attendance Dump'!$E$2:$AI$400,
MATCH($A126,'Attendance Dump'!$B$2:$B$400,0),
MATCH(N$2,'Attendance Dump'!$E$1:$AI$1,0)
),
INDEX('Active Hour''s Dump'!$D$3:$AH$337,
MATCH($C126,'Active Hour''s Dump'!$A$3:$A$337,0),
MATCH(N$2,'Active Hour''s Dump'!$D$2:$AH$2,0)
))),"")</f>
        <v>480.64299999999997</v>
      </c>
      <c r="O126" s="13" t="str">
        <f>_xlfn.IFNA(IF(O$3="Productivity",
INDEX('Productivity Dump'!$E$4:$AJ$500,
MATCH($A126,'Productivity Dump'!$A$4:$A$500,0),
MATCH(O$2,'Productivity Dump'!$E$3:$AJ$3,0)
),
IF(O$3="Attendance",
INDEX('Attendance Dump'!$E$2:$AI$400,
MATCH($A126,'Attendance Dump'!$B$2:$B$400,0),
MATCH(O$2,'Attendance Dump'!$E$1:$AI$1,0)
),
INDEX('Active Hour''s Dump'!$D$3:$AH$337,
MATCH($C126,'Active Hour''s Dump'!$A$3:$A$337,0),
MATCH(O$2,'Active Hour''s Dump'!$D$2:$AH$2,0)
))),"")</f>
        <v>P</v>
      </c>
      <c r="P126" s="54">
        <f>_xlfn.IFNA(IF(P$3="Productivity",
INDEX('Productivity Dump'!$E$4:$AJ$500,
MATCH($A126,'Productivity Dump'!$A$4:$A$500,0),
MATCH(P$2,'Productivity Dump'!$E$3:$AJ$3,0)
),
IF(P$3="Attendance",
INDEX('Attendance Dump'!$E$2:$AI$400,
MATCH($A126,'Attendance Dump'!$B$2:$B$400,0),
MATCH(P$2,'Attendance Dump'!$E$1:$AI$1,0)
),
INDEX('Active Hour''s Dump'!$D$3:$AH$337,
MATCH($C126,'Active Hour''s Dump'!$A$3:$A$337,0),
MATCH(P$2,'Active Hour''s Dump'!$D$2:$AH$2,0)
))),"")</f>
        <v>4.5</v>
      </c>
      <c r="Q126" s="13">
        <f>_xlfn.IFNA(IF(Q$3="Productivity",
INDEX('Productivity Dump'!$E$4:$AJ$500,
MATCH($A126,'Productivity Dump'!$A$4:$A$500,0),
MATCH(Q$2,'Productivity Dump'!$E$3:$AJ$3,0)
),
IF(Q$3="Attendance",
INDEX('Attendance Dump'!$E$2:$AI$400,
MATCH($A126,'Attendance Dump'!$B$2:$B$400,0),
MATCH(Q$2,'Attendance Dump'!$E$1:$AI$1,0)
),
INDEX('Active Hour''s Dump'!$D$3:$AH$337,
MATCH($C126,'Active Hour''s Dump'!$A$3:$A$337,0),
MATCH(Q$2,'Active Hour''s Dump'!$D$2:$AH$2,0)
))),"")</f>
        <v>0</v>
      </c>
      <c r="R126" s="13" t="str">
        <f>_xlfn.IFNA(IF(R$3="Productivity",
INDEX('Productivity Dump'!$E$4:$AJ$500,
MATCH($A126,'Productivity Dump'!$A$4:$A$500,0),
MATCH(R$2,'Productivity Dump'!$E$3:$AJ$3,0)
),
IF(R$3="Attendance",
INDEX('Attendance Dump'!$E$2:$AI$400,
MATCH($A126,'Attendance Dump'!$B$2:$B$400,0),
MATCH(R$2,'Attendance Dump'!$E$1:$AI$1,0)
),
INDEX('Active Hour''s Dump'!$D$3:$AH$337,
MATCH($C126,'Active Hour''s Dump'!$A$3:$A$337,0),
MATCH(R$2,'Active Hour''s Dump'!$D$2:$AH$2,0)
))),"")</f>
        <v>WO</v>
      </c>
      <c r="S126" s="54">
        <f>_xlfn.IFNA(IF(S$3="Productivity",
INDEX('Productivity Dump'!$E$4:$AJ$500,
MATCH($A126,'Productivity Dump'!$A$4:$A$500,0),
MATCH(S$2,'Productivity Dump'!$E$3:$AJ$3,0)
),
IF(S$3="Attendance",
INDEX('Attendance Dump'!$E$2:$AI$400,
MATCH($A126,'Attendance Dump'!$B$2:$B$400,0),
MATCH(S$2,'Attendance Dump'!$E$1:$AI$1,0)
),
INDEX('Active Hour''s Dump'!$D$3:$AH$337,
MATCH($C126,'Active Hour''s Dump'!$A$3:$A$337,0),
MATCH(S$2,'Active Hour''s Dump'!$D$2:$AH$2,0)
))),"")</f>
        <v>0</v>
      </c>
      <c r="T126" s="13">
        <f>_xlfn.IFNA(IF(T$3="Productivity",
INDEX('Productivity Dump'!$E$4:$AJ$500,
MATCH($A126,'Productivity Dump'!$A$4:$A$500,0),
MATCH(T$2,'Productivity Dump'!$E$3:$AJ$3,0)
),
IF(T$3="Attendance",
INDEX('Attendance Dump'!$E$2:$AI$400,
MATCH($A126,'Attendance Dump'!$B$2:$B$400,0),
MATCH(T$2,'Attendance Dump'!$E$1:$AI$1,0)
),
INDEX('Active Hour''s Dump'!$D$3:$AH$337,
MATCH($C126,'Active Hour''s Dump'!$A$3:$A$337,0),
MATCH(T$2,'Active Hour''s Dump'!$D$2:$AH$2,0)
))),"")</f>
        <v>722.52199999999993</v>
      </c>
      <c r="U126" s="13" t="str">
        <f>_xlfn.IFNA(IF(U$3="Productivity",
INDEX('Productivity Dump'!$E$4:$AJ$500,
MATCH($A126,'Productivity Dump'!$A$4:$A$500,0),
MATCH(U$2,'Productivity Dump'!$E$3:$AJ$3,0)
),
IF(U$3="Attendance",
INDEX('Attendance Dump'!$E$2:$AI$400,
MATCH($A126,'Attendance Dump'!$B$2:$B$400,0),
MATCH(U$2,'Attendance Dump'!$E$1:$AI$1,0)
),
INDEX('Active Hour''s Dump'!$D$3:$AH$337,
MATCH($C126,'Active Hour''s Dump'!$A$3:$A$337,0),
MATCH(U$2,'Active Hour''s Dump'!$D$2:$AH$2,0)
))),"")</f>
        <v>P</v>
      </c>
      <c r="V126" s="54">
        <f>_xlfn.IFNA(IF(V$3="Productivity",
INDEX('Productivity Dump'!$E$4:$AJ$500,
MATCH($A126,'Productivity Dump'!$A$4:$A$500,0),
MATCH(V$2,'Productivity Dump'!$E$3:$AJ$3,0)
),
IF(V$3="Attendance",
INDEX('Attendance Dump'!$E$2:$AI$400,
MATCH($A126,'Attendance Dump'!$B$2:$B$400,0),
MATCH(V$2,'Attendance Dump'!$E$1:$AI$1,0)
),
INDEX('Active Hour''s Dump'!$D$3:$AH$337,
MATCH($C126,'Active Hour''s Dump'!$A$3:$A$337,0),
MATCH(V$2,'Active Hour''s Dump'!$D$2:$AH$2,0)
))),"")</f>
        <v>6.8333333333333304</v>
      </c>
      <c r="W126" s="13">
        <f>_xlfn.IFNA(IF(W$3="Productivity",
INDEX('Productivity Dump'!$E$4:$AJ$500,
MATCH($A126,'Productivity Dump'!$A$4:$A$500,0),
MATCH(W$2,'Productivity Dump'!$E$3:$AJ$3,0)
),
IF(W$3="Attendance",
INDEX('Attendance Dump'!$E$2:$AI$400,
MATCH($A126,'Attendance Dump'!$B$2:$B$400,0),
MATCH(W$2,'Attendance Dump'!$E$1:$AI$1,0)
),
INDEX('Active Hour''s Dump'!$D$3:$AH$337,
MATCH($C126,'Active Hour''s Dump'!$A$3:$A$337,0),
MATCH(W$2,'Active Hour''s Dump'!$D$2:$AH$2,0)
))),"")</f>
        <v>1082.3480000000002</v>
      </c>
      <c r="X126" s="13" t="str">
        <f>_xlfn.IFNA(IF(X$3="Productivity",
INDEX('Productivity Dump'!$E$4:$AJ$500,
MATCH($A126,'Productivity Dump'!$A$4:$A$500,0),
MATCH(X$2,'Productivity Dump'!$E$3:$AJ$3,0)
),
IF(X$3="Attendance",
INDEX('Attendance Dump'!$E$2:$AI$400,
MATCH($A126,'Attendance Dump'!$B$2:$B$400,0),
MATCH(X$2,'Attendance Dump'!$E$1:$AI$1,0)
),
INDEX('Active Hour''s Dump'!$D$3:$AH$337,
MATCH($C126,'Active Hour''s Dump'!$A$3:$A$337,0),
MATCH(X$2,'Active Hour''s Dump'!$D$2:$AH$2,0)
))),"")</f>
        <v>P</v>
      </c>
      <c r="Y126" s="54">
        <f>_xlfn.IFNA(IF(Y$3="Productivity",
INDEX('Productivity Dump'!$E$4:$AJ$500,
MATCH($A126,'Productivity Dump'!$A$4:$A$500,0),
MATCH(Y$2,'Productivity Dump'!$E$3:$AJ$3,0)
),
IF(Y$3="Attendance",
INDEX('Attendance Dump'!$E$2:$AI$400,
MATCH($A126,'Attendance Dump'!$B$2:$B$400,0),
MATCH(Y$2,'Attendance Dump'!$E$1:$AI$1,0)
),
INDEX('Active Hour''s Dump'!$D$3:$AH$337,
MATCH($C126,'Active Hour''s Dump'!$A$3:$A$337,0),
MATCH(Y$2,'Active Hour''s Dump'!$D$2:$AH$2,0)
))),"")</f>
        <v>9.5</v>
      </c>
      <c r="Z126" s="13">
        <f>_xlfn.IFNA(IF(Z$3="Productivity",
INDEX('Productivity Dump'!$E$4:$AJ$500,
MATCH($A126,'Productivity Dump'!$A$4:$A$500,0),
MATCH(Z$2,'Productivity Dump'!$E$3:$AJ$3,0)
),
IF(Z$3="Attendance",
INDEX('Attendance Dump'!$E$2:$AI$400,
MATCH($A126,'Attendance Dump'!$B$2:$B$400,0),
MATCH(Z$2,'Attendance Dump'!$E$1:$AI$1,0)
),
INDEX('Active Hour''s Dump'!$D$3:$AH$337,
MATCH($C126,'Active Hour''s Dump'!$A$3:$A$337,0),
MATCH(Z$2,'Active Hour''s Dump'!$D$2:$AH$2,0)
))),"")</f>
        <v>0</v>
      </c>
      <c r="AA126" s="13" t="str">
        <f>_xlfn.IFNA(IF(AA$3="Productivity",
INDEX('Productivity Dump'!$E$4:$AJ$500,
MATCH($A126,'Productivity Dump'!$A$4:$A$500,0),
MATCH(AA$2,'Productivity Dump'!$E$3:$AJ$3,0)
),
IF(AA$3="Attendance",
INDEX('Attendance Dump'!$E$2:$AI$400,
MATCH($A126,'Attendance Dump'!$B$2:$B$400,0),
MATCH(AA$2,'Attendance Dump'!$E$1:$AI$1,0)
),
INDEX('Active Hour''s Dump'!$D$3:$AH$337,
MATCH($C126,'Active Hour''s Dump'!$A$3:$A$337,0),
MATCH(AA$2,'Active Hour''s Dump'!$D$2:$AH$2,0)
))),"")</f>
        <v>PL</v>
      </c>
      <c r="AB126" s="54">
        <f>_xlfn.IFNA(IF(AB$3="Productivity",
INDEX('Productivity Dump'!$E$4:$AJ$500,
MATCH($A126,'Productivity Dump'!$A$4:$A$500,0),
MATCH(AB$2,'Productivity Dump'!$E$3:$AJ$3,0)
),
IF(AB$3="Attendance",
INDEX('Attendance Dump'!$E$2:$AI$400,
MATCH($A126,'Attendance Dump'!$B$2:$B$400,0),
MATCH(AB$2,'Attendance Dump'!$E$1:$AI$1,0)
),
INDEX('Active Hour''s Dump'!$D$3:$AH$337,
MATCH($C126,'Active Hour''s Dump'!$A$3:$A$337,0),
MATCH(AB$2,'Active Hour''s Dump'!$D$2:$AH$2,0)
))),"")</f>
        <v>0</v>
      </c>
      <c r="AC126" s="13">
        <f>_xlfn.IFNA(IF(AC$3="Productivity",
INDEX('Productivity Dump'!$E$4:$AJ$500,
MATCH($A126,'Productivity Dump'!$A$4:$A$500,0),
MATCH(AC$2,'Productivity Dump'!$E$3:$AJ$3,0)
),
IF(AC$3="Attendance",
INDEX('Attendance Dump'!$E$2:$AI$400,
MATCH($A126,'Attendance Dump'!$B$2:$B$400,0),
MATCH(AC$2,'Attendance Dump'!$E$1:$AI$1,0)
),
INDEX('Active Hour''s Dump'!$D$3:$AH$337,
MATCH($C126,'Active Hour''s Dump'!$A$3:$A$337,0),
MATCH(AC$2,'Active Hour''s Dump'!$D$2:$AH$2,0)
))),"")</f>
        <v>1017.6510000000002</v>
      </c>
      <c r="AD126" s="13" t="str">
        <f>_xlfn.IFNA(IF(AD$3="Productivity",
INDEX('Productivity Dump'!$E$4:$AJ$500,
MATCH($A126,'Productivity Dump'!$A$4:$A$500,0),
MATCH(AD$2,'Productivity Dump'!$E$3:$AJ$3,0)
),
IF(AD$3="Attendance",
INDEX('Attendance Dump'!$E$2:$AI$400,
MATCH($A126,'Attendance Dump'!$B$2:$B$400,0),
MATCH(AD$2,'Attendance Dump'!$E$1:$AI$1,0)
),
INDEX('Active Hour''s Dump'!$D$3:$AH$337,
MATCH($C126,'Active Hour''s Dump'!$A$3:$A$337,0),
MATCH(AD$2,'Active Hour''s Dump'!$D$2:$AH$2,0)
))),"")</f>
        <v>P</v>
      </c>
      <c r="AE126" s="54">
        <f>_xlfn.IFNA(IF(AE$3="Productivity",
INDEX('Productivity Dump'!$E$4:$AJ$500,
MATCH($A126,'Productivity Dump'!$A$4:$A$500,0),
MATCH(AE$2,'Productivity Dump'!$E$3:$AJ$3,0)
),
IF(AE$3="Attendance",
INDEX('Attendance Dump'!$E$2:$AI$400,
MATCH($A126,'Attendance Dump'!$B$2:$B$400,0),
MATCH(AE$2,'Attendance Dump'!$E$1:$AI$1,0)
),
INDEX('Active Hour''s Dump'!$D$3:$AH$337,
MATCH($C126,'Active Hour''s Dump'!$A$3:$A$337,0),
MATCH(AE$2,'Active Hour''s Dump'!$D$2:$AH$2,0)
))),"")</f>
        <v>9.6666666666666696</v>
      </c>
      <c r="AF126" s="13">
        <f>_xlfn.IFNA(IF(AF$3="Productivity",
INDEX('Productivity Dump'!$E$4:$AJ$500,
MATCH($A126,'Productivity Dump'!$A$4:$A$500,0),
MATCH(AF$2,'Productivity Dump'!$E$3:$AJ$3,0)
),
IF(AF$3="Attendance",
INDEX('Attendance Dump'!$E$2:$AI$400,
MATCH($A126,'Attendance Dump'!$B$2:$B$400,0),
MATCH(AF$2,'Attendance Dump'!$E$1:$AI$1,0)
),
INDEX('Active Hour''s Dump'!$D$3:$AH$337,
MATCH($C126,'Active Hour''s Dump'!$A$3:$A$337,0),
MATCH(AF$2,'Active Hour''s Dump'!$D$2:$AH$2,0)
))),"")</f>
        <v>1228.7760000000003</v>
      </c>
      <c r="AG126" s="13" t="str">
        <f>_xlfn.IFNA(IF(AG$3="Productivity",
INDEX('Productivity Dump'!$E$4:$AJ$500,
MATCH($A126,'Productivity Dump'!$A$4:$A$500,0),
MATCH(AG$2,'Productivity Dump'!$E$3:$AJ$3,0)
),
IF(AG$3="Attendance",
INDEX('Attendance Dump'!$E$2:$AI$400,
MATCH($A126,'Attendance Dump'!$B$2:$B$400,0),
MATCH(AG$2,'Attendance Dump'!$E$1:$AI$1,0)
),
INDEX('Active Hour''s Dump'!$D$3:$AH$337,
MATCH($C126,'Active Hour''s Dump'!$A$3:$A$337,0),
MATCH(AG$2,'Active Hour''s Dump'!$D$2:$AH$2,0)
))),"")</f>
        <v>P</v>
      </c>
      <c r="AH126" s="54">
        <f>_xlfn.IFNA(IF(AH$3="Productivity",
INDEX('Productivity Dump'!$E$4:$AJ$500,
MATCH($A126,'Productivity Dump'!$A$4:$A$500,0),
MATCH(AH$2,'Productivity Dump'!$E$3:$AJ$3,0)
),
IF(AH$3="Attendance",
INDEX('Attendance Dump'!$E$2:$AI$400,
MATCH($A126,'Attendance Dump'!$B$2:$B$400,0),
MATCH(AH$2,'Attendance Dump'!$E$1:$AI$1,0)
),
INDEX('Active Hour''s Dump'!$D$3:$AH$337,
MATCH($C126,'Active Hour''s Dump'!$A$3:$A$337,0),
MATCH(AH$2,'Active Hour''s Dump'!$D$2:$AH$2,0)
))),"")</f>
        <v>10</v>
      </c>
      <c r="AI126" s="13">
        <f>_xlfn.IFNA(IF(AI$3="Productivity",
INDEX('Productivity Dump'!$E$4:$AJ$500,
MATCH($A126,'Productivity Dump'!$A$4:$A$500,0),
MATCH(AI$2,'Productivity Dump'!$E$3:$AJ$3,0)
),
IF(AI$3="Attendance",
INDEX('Attendance Dump'!$E$2:$AI$400,
MATCH($A126,'Attendance Dump'!$B$2:$B$400,0),
MATCH(AI$2,'Attendance Dump'!$E$1:$AI$1,0)
),
INDEX('Active Hour''s Dump'!$D$3:$AH$337,
MATCH($C126,'Active Hour''s Dump'!$A$3:$A$337,0),
MATCH(AI$2,'Active Hour''s Dump'!$D$2:$AH$2,0)
))),"")</f>
        <v>496.03199999999998</v>
      </c>
      <c r="AJ126" s="13" t="str">
        <f>_xlfn.IFNA(IF(AJ$3="Productivity",
INDEX('Productivity Dump'!$E$4:$AJ$500,
MATCH($A126,'Productivity Dump'!$A$4:$A$500,0),
MATCH(AJ$2,'Productivity Dump'!$E$3:$AJ$3,0)
),
IF(AJ$3="Attendance",
INDEX('Attendance Dump'!$E$2:$AI$400,
MATCH($A126,'Attendance Dump'!$B$2:$B$400,0),
MATCH(AJ$2,'Attendance Dump'!$E$1:$AI$1,0)
),
INDEX('Active Hour''s Dump'!$D$3:$AH$337,
MATCH($C126,'Active Hour''s Dump'!$A$3:$A$337,0),
MATCH(AJ$2,'Active Hour''s Dump'!$D$2:$AH$2,0)
))),"")</f>
        <v>P</v>
      </c>
      <c r="AK126" s="54">
        <f>_xlfn.IFNA(IF(AK$3="Productivity",
INDEX('Productivity Dump'!$E$4:$AJ$500,
MATCH($A126,'Productivity Dump'!$A$4:$A$500,0),
MATCH(AK$2,'Productivity Dump'!$E$3:$AJ$3,0)
),
IF(AK$3="Attendance",
INDEX('Attendance Dump'!$E$2:$AI$400,
MATCH($A126,'Attendance Dump'!$B$2:$B$400,0),
MATCH(AK$2,'Attendance Dump'!$E$1:$AI$1,0)
),
INDEX('Active Hour''s Dump'!$D$3:$AH$337,
MATCH($C126,'Active Hour''s Dump'!$A$3:$A$337,0),
MATCH(AK$2,'Active Hour''s Dump'!$D$2:$AH$2,0)
))),"")</f>
        <v>3.8333333333333299</v>
      </c>
      <c r="AL126" s="13">
        <f>_xlfn.IFNA(IF(AL$3="Productivity",
INDEX('Productivity Dump'!$E$4:$AJ$500,
MATCH($A126,'Productivity Dump'!$A$4:$A$500,0),
MATCH(AL$2,'Productivity Dump'!$E$3:$AJ$3,0)
),
IF(AL$3="Attendance",
INDEX('Attendance Dump'!$E$2:$AI$400,
MATCH($A126,'Attendance Dump'!$B$2:$B$400,0),
MATCH(AL$2,'Attendance Dump'!$E$1:$AI$1,0)
),
INDEX('Active Hour''s Dump'!$D$3:$AH$337,
MATCH($C126,'Active Hour''s Dump'!$A$3:$A$337,0),
MATCH(AL$2,'Active Hour''s Dump'!$D$2:$AH$2,0)
))),"")</f>
        <v>0</v>
      </c>
      <c r="AM126" s="13" t="str">
        <f>_xlfn.IFNA(IF(AM$3="Productivity",
INDEX('Productivity Dump'!$E$4:$AJ$500,
MATCH($A126,'Productivity Dump'!$A$4:$A$500,0),
MATCH(AM$2,'Productivity Dump'!$E$3:$AJ$3,0)
),
IF(AM$3="Attendance",
INDEX('Attendance Dump'!$E$2:$AI$400,
MATCH($A126,'Attendance Dump'!$B$2:$B$400,0),
MATCH(AM$2,'Attendance Dump'!$E$1:$AI$1,0)
),
INDEX('Active Hour''s Dump'!$D$3:$AH$337,
MATCH($C126,'Active Hour''s Dump'!$A$3:$A$337,0),
MATCH(AM$2,'Active Hour''s Dump'!$D$2:$AH$2,0)
))),"")</f>
        <v>WO</v>
      </c>
      <c r="AN126" s="54">
        <f>_xlfn.IFNA(IF(AN$3="Productivity",
INDEX('Productivity Dump'!$E$4:$AJ$500,
MATCH($A126,'Productivity Dump'!$A$4:$A$500,0),
MATCH(AN$2,'Productivity Dump'!$E$3:$AJ$3,0)
),
IF(AN$3="Attendance",
INDEX('Attendance Dump'!$E$2:$AI$400,
MATCH($A126,'Attendance Dump'!$B$2:$B$400,0),
MATCH(AN$2,'Attendance Dump'!$E$1:$AI$1,0)
),
INDEX('Active Hour''s Dump'!$D$3:$AH$337,
MATCH($C126,'Active Hour''s Dump'!$A$3:$A$337,0),
MATCH(AN$2,'Active Hour''s Dump'!$D$2:$AH$2,0)
))),"")</f>
        <v>0</v>
      </c>
      <c r="AO126" s="13">
        <f>_xlfn.IFNA(IF(AO$3="Productivity",
INDEX('Productivity Dump'!$E$4:$AJ$500,
MATCH($A126,'Productivity Dump'!$A$4:$A$500,0),
MATCH(AO$2,'Productivity Dump'!$E$3:$AJ$3,0)
),
IF(AO$3="Attendance",
INDEX('Attendance Dump'!$E$2:$AI$400,
MATCH($A126,'Attendance Dump'!$B$2:$B$400,0),
MATCH(AO$2,'Attendance Dump'!$E$1:$AI$1,0)
),
INDEX('Active Hour''s Dump'!$D$3:$AH$337,
MATCH($C126,'Active Hour''s Dump'!$A$3:$A$337,0),
MATCH(AO$2,'Active Hour''s Dump'!$D$2:$AH$2,0)
))),"")</f>
        <v>674.78100000000006</v>
      </c>
      <c r="AP126" s="13" t="str">
        <f>_xlfn.IFNA(IF(AP$3="Productivity",
INDEX('Productivity Dump'!$E$4:$AJ$500,
MATCH($A126,'Productivity Dump'!$A$4:$A$500,0),
MATCH(AP$2,'Productivity Dump'!$E$3:$AJ$3,0)
),
IF(AP$3="Attendance",
INDEX('Attendance Dump'!$E$2:$AI$400,
MATCH($A126,'Attendance Dump'!$B$2:$B$400,0),
MATCH(AP$2,'Attendance Dump'!$E$1:$AI$1,0)
),
INDEX('Active Hour''s Dump'!$D$3:$AH$337,
MATCH($C126,'Active Hour''s Dump'!$A$3:$A$337,0),
MATCH(AP$2,'Active Hour''s Dump'!$D$2:$AH$2,0)
))),"")</f>
        <v>P</v>
      </c>
      <c r="AQ126" s="54">
        <f>_xlfn.IFNA(IF(AQ$3="Productivity",
INDEX('Productivity Dump'!$E$4:$AJ$500,
MATCH($A126,'Productivity Dump'!$A$4:$A$500,0),
MATCH(AQ$2,'Productivity Dump'!$E$3:$AJ$3,0)
),
IF(AQ$3="Attendance",
INDEX('Attendance Dump'!$E$2:$AI$400,
MATCH($A126,'Attendance Dump'!$B$2:$B$400,0),
MATCH(AQ$2,'Attendance Dump'!$E$1:$AI$1,0)
),
INDEX('Active Hour''s Dump'!$D$3:$AH$337,
MATCH($C126,'Active Hour''s Dump'!$A$3:$A$337,0),
MATCH(AQ$2,'Active Hour''s Dump'!$D$2:$AH$2,0)
))),"")</f>
        <v>6.5833333333333304</v>
      </c>
      <c r="AR126" s="13">
        <f>_xlfn.IFNA(IF(AR$3="Productivity",
INDEX('Productivity Dump'!$E$4:$AJ$500,
MATCH($A126,'Productivity Dump'!$A$4:$A$500,0),
MATCH(AR$2,'Productivity Dump'!$E$3:$AJ$3,0)
),
IF(AR$3="Attendance",
INDEX('Attendance Dump'!$E$2:$AI$400,
MATCH($A126,'Attendance Dump'!$B$2:$B$400,0),
MATCH(AR$2,'Attendance Dump'!$E$1:$AI$1,0)
),
INDEX('Active Hour''s Dump'!$D$3:$AH$337,
MATCH($C126,'Active Hour''s Dump'!$A$3:$A$337,0),
MATCH(AR$2,'Active Hour''s Dump'!$D$2:$AH$2,0)
))),"")</f>
        <v>1040.511</v>
      </c>
      <c r="AS126" s="13" t="str">
        <f>_xlfn.IFNA(IF(AS$3="Productivity",
INDEX('Productivity Dump'!$E$4:$AJ$500,
MATCH($A126,'Productivity Dump'!$A$4:$A$500,0),
MATCH(AS$2,'Productivity Dump'!$E$3:$AJ$3,0)
),
IF(AS$3="Attendance",
INDEX('Attendance Dump'!$E$2:$AI$400,
MATCH($A126,'Attendance Dump'!$B$2:$B$400,0),
MATCH(AS$2,'Attendance Dump'!$E$1:$AI$1,0)
),
INDEX('Active Hour''s Dump'!$D$3:$AH$337,
MATCH($C126,'Active Hour''s Dump'!$A$3:$A$337,0),
MATCH(AS$2,'Active Hour''s Dump'!$D$2:$AH$2,0)
))),"")</f>
        <v>P</v>
      </c>
      <c r="AT126" s="54">
        <f>_xlfn.IFNA(IF(AT$3="Productivity",
INDEX('Productivity Dump'!$E$4:$AJ$500,
MATCH($A126,'Productivity Dump'!$A$4:$A$500,0),
MATCH(AT$2,'Productivity Dump'!$E$3:$AJ$3,0)
),
IF(AT$3="Attendance",
INDEX('Attendance Dump'!$E$2:$AI$400,
MATCH($A126,'Attendance Dump'!$B$2:$B$400,0),
MATCH(AT$2,'Attendance Dump'!$E$1:$AI$1,0)
),
INDEX('Active Hour''s Dump'!$D$3:$AH$337,
MATCH($C126,'Active Hour''s Dump'!$A$3:$A$337,0),
MATCH(AT$2,'Active Hour''s Dump'!$D$2:$AH$2,0)
))),"")</f>
        <v>9.8333333333333304</v>
      </c>
      <c r="AU126" s="13">
        <f>_xlfn.IFNA(IF(AU$3="Productivity",
INDEX('Productivity Dump'!$E$4:$AJ$500,
MATCH($A126,'Productivity Dump'!$A$4:$A$500,0),
MATCH(AU$2,'Productivity Dump'!$E$3:$AJ$3,0)
),
IF(AU$3="Attendance",
INDEX('Attendance Dump'!$E$2:$AI$400,
MATCH($A126,'Attendance Dump'!$B$2:$B$400,0),
MATCH(AU$2,'Attendance Dump'!$E$1:$AI$1,0)
),
INDEX('Active Hour''s Dump'!$D$3:$AH$337,
MATCH($C126,'Active Hour''s Dump'!$A$3:$A$337,0),
MATCH(AU$2,'Active Hour''s Dump'!$D$2:$AH$2,0)
))),"")</f>
        <v>1008.129</v>
      </c>
      <c r="AV126" s="13" t="str">
        <f>_xlfn.IFNA(IF(AV$3="Productivity",
INDEX('Productivity Dump'!$E$4:$AJ$500,
MATCH($A126,'Productivity Dump'!$A$4:$A$500,0),
MATCH(AV$2,'Productivity Dump'!$E$3:$AJ$3,0)
),
IF(AV$3="Attendance",
INDEX('Attendance Dump'!$E$2:$AI$400,
MATCH($A126,'Attendance Dump'!$B$2:$B$400,0),
MATCH(AV$2,'Attendance Dump'!$E$1:$AI$1,0)
),
INDEX('Active Hour''s Dump'!$D$3:$AH$337,
MATCH($C126,'Active Hour''s Dump'!$A$3:$A$337,0),
MATCH(AV$2,'Active Hour''s Dump'!$D$2:$AH$2,0)
))),"")</f>
        <v>P</v>
      </c>
      <c r="AW126" s="54">
        <f>_xlfn.IFNA(IF(AW$3="Productivity",
INDEX('Productivity Dump'!$E$4:$AJ$500,
MATCH($A126,'Productivity Dump'!$A$4:$A$500,0),
MATCH(AW$2,'Productivity Dump'!$E$3:$AJ$3,0)
),
IF(AW$3="Attendance",
INDEX('Attendance Dump'!$E$2:$AI$400,
MATCH($A126,'Attendance Dump'!$B$2:$B$400,0),
MATCH(AW$2,'Attendance Dump'!$E$1:$AI$1,0)
),
INDEX('Active Hour''s Dump'!$D$3:$AH$337,
MATCH($C126,'Active Hour''s Dump'!$A$3:$A$337,0),
MATCH(AW$2,'Active Hour''s Dump'!$D$2:$AH$2,0)
))),"")</f>
        <v>10.4166666666667</v>
      </c>
      <c r="AX126" s="13">
        <f>_xlfn.IFNA(IF(AX$3="Productivity",
INDEX('Productivity Dump'!$E$4:$AJ$500,
MATCH($A126,'Productivity Dump'!$A$4:$A$500,0),
MATCH(AX$2,'Productivity Dump'!$E$3:$AJ$3,0)
),
IF(AX$3="Attendance",
INDEX('Attendance Dump'!$E$2:$AI$400,
MATCH($A126,'Attendance Dump'!$B$2:$B$400,0),
MATCH(AX$2,'Attendance Dump'!$E$1:$AI$1,0)
),
INDEX('Active Hour''s Dump'!$D$3:$AH$337,
MATCH($C126,'Active Hour''s Dump'!$A$3:$A$337,0),
MATCH(AX$2,'Active Hour''s Dump'!$D$2:$AH$2,0)
))),"")</f>
        <v>1028.779</v>
      </c>
      <c r="AY126" s="13" t="str">
        <f>_xlfn.IFNA(IF(AY$3="Productivity",
INDEX('Productivity Dump'!$E$4:$AJ$500,
MATCH($A126,'Productivity Dump'!$A$4:$A$500,0),
MATCH(AY$2,'Productivity Dump'!$E$3:$AJ$3,0)
),
IF(AY$3="Attendance",
INDEX('Attendance Dump'!$E$2:$AI$400,
MATCH($A126,'Attendance Dump'!$B$2:$B$400,0),
MATCH(AY$2,'Attendance Dump'!$E$1:$AI$1,0)
),
INDEX('Active Hour''s Dump'!$D$3:$AH$337,
MATCH($C126,'Active Hour''s Dump'!$A$3:$A$337,0),
MATCH(AY$2,'Active Hour''s Dump'!$D$2:$AH$2,0)
))),"")</f>
        <v>P</v>
      </c>
      <c r="AZ126" s="54">
        <f>_xlfn.IFNA(IF(AZ$3="Productivity",
INDEX('Productivity Dump'!$E$4:$AJ$500,
MATCH($A126,'Productivity Dump'!$A$4:$A$500,0),
MATCH(AZ$2,'Productivity Dump'!$E$3:$AJ$3,0)
),
IF(AZ$3="Attendance",
INDEX('Attendance Dump'!$E$2:$AI$400,
MATCH($A126,'Attendance Dump'!$B$2:$B$400,0),
MATCH(AZ$2,'Attendance Dump'!$E$1:$AI$1,0)
),
INDEX('Active Hour''s Dump'!$D$3:$AH$337,
MATCH($C126,'Active Hour''s Dump'!$A$3:$A$337,0),
MATCH(AZ$2,'Active Hour''s Dump'!$D$2:$AH$2,0)
))),"")</f>
        <v>9.4166666666666696</v>
      </c>
      <c r="BA126" s="13">
        <f>_xlfn.IFNA(IF(BA$3="Productivity",
INDEX('Productivity Dump'!$E$4:$AJ$500,
MATCH($A126,'Productivity Dump'!$A$4:$A$500,0),
MATCH(BA$2,'Productivity Dump'!$E$3:$AJ$3,0)
),
IF(BA$3="Attendance",
INDEX('Attendance Dump'!$E$2:$AI$400,
MATCH($A126,'Attendance Dump'!$B$2:$B$400,0),
MATCH(BA$2,'Attendance Dump'!$E$1:$AI$1,0)
),
INDEX('Active Hour''s Dump'!$D$3:$AH$337,
MATCH($C126,'Active Hour''s Dump'!$A$3:$A$337,0),
MATCH(BA$2,'Active Hour''s Dump'!$D$2:$AH$2,0)
))),"")</f>
        <v>995.39400000000001</v>
      </c>
      <c r="BB126" s="13" t="str">
        <f>_xlfn.IFNA(IF(BB$3="Productivity",
INDEX('Productivity Dump'!$E$4:$AJ$500,
MATCH($A126,'Productivity Dump'!$A$4:$A$500,0),
MATCH(BB$2,'Productivity Dump'!$E$3:$AJ$3,0)
),
IF(BB$3="Attendance",
INDEX('Attendance Dump'!$E$2:$AI$400,
MATCH($A126,'Attendance Dump'!$B$2:$B$400,0),
MATCH(BB$2,'Attendance Dump'!$E$1:$AI$1,0)
),
INDEX('Active Hour''s Dump'!$D$3:$AH$337,
MATCH($C126,'Active Hour''s Dump'!$A$3:$A$337,0),
MATCH(BB$2,'Active Hour''s Dump'!$D$2:$AH$2,0)
))),"")</f>
        <v>P</v>
      </c>
      <c r="BC126" s="54">
        <f>_xlfn.IFNA(IF(BC$3="Productivity",
INDEX('Productivity Dump'!$E$4:$AJ$500,
MATCH($A126,'Productivity Dump'!$A$4:$A$500,0),
MATCH(BC$2,'Productivity Dump'!$E$3:$AJ$3,0)
),
IF(BC$3="Attendance",
INDEX('Attendance Dump'!$E$2:$AI$400,
MATCH($A126,'Attendance Dump'!$B$2:$B$400,0),
MATCH(BC$2,'Attendance Dump'!$E$1:$AI$1,0)
),
INDEX('Active Hour''s Dump'!$D$3:$AH$337,
MATCH($C126,'Active Hour''s Dump'!$A$3:$A$337,0),
MATCH(BC$2,'Active Hour''s Dump'!$D$2:$AH$2,0)
))),"")</f>
        <v>9.25</v>
      </c>
      <c r="BD126" s="13">
        <f>_xlfn.IFNA(IF(BD$3="Productivity",
INDEX('Productivity Dump'!$E$4:$AJ$500,
MATCH($A126,'Productivity Dump'!$A$4:$A$500,0),
MATCH(BD$2,'Productivity Dump'!$E$3:$AJ$3,0)
),
IF(BD$3="Attendance",
INDEX('Attendance Dump'!$E$2:$AI$400,
MATCH($A126,'Attendance Dump'!$B$2:$B$400,0),
MATCH(BD$2,'Attendance Dump'!$E$1:$AI$1,0)
),
INDEX('Active Hour''s Dump'!$D$3:$AH$337,
MATCH($C126,'Active Hour''s Dump'!$A$3:$A$337,0),
MATCH(BD$2,'Active Hour''s Dump'!$D$2:$AH$2,0)
))),"")</f>
        <v>397.30600000000004</v>
      </c>
      <c r="BE126" s="13" t="str">
        <f>_xlfn.IFNA(IF(BE$3="Productivity",
INDEX('Productivity Dump'!$E$4:$AJ$500,
MATCH($A126,'Productivity Dump'!$A$4:$A$500,0),
MATCH(BE$2,'Productivity Dump'!$E$3:$AJ$3,0)
),
IF(BE$3="Attendance",
INDEX('Attendance Dump'!$E$2:$AI$400,
MATCH($A126,'Attendance Dump'!$B$2:$B$400,0),
MATCH(BE$2,'Attendance Dump'!$E$1:$AI$1,0)
),
INDEX('Active Hour''s Dump'!$D$3:$AH$337,
MATCH($C126,'Active Hour''s Dump'!$A$3:$A$337,0),
MATCH(BE$2,'Active Hour''s Dump'!$D$2:$AH$2,0)
))),"")</f>
        <v>P</v>
      </c>
      <c r="BF126" s="54">
        <f>_xlfn.IFNA(IF(BF$3="Productivity",
INDEX('Productivity Dump'!$E$4:$AJ$500,
MATCH($A126,'Productivity Dump'!$A$4:$A$500,0),
MATCH(BF$2,'Productivity Dump'!$E$3:$AJ$3,0)
),
IF(BF$3="Attendance",
INDEX('Attendance Dump'!$E$2:$AI$400,
MATCH($A126,'Attendance Dump'!$B$2:$B$400,0),
MATCH(BF$2,'Attendance Dump'!$E$1:$AI$1,0)
),
INDEX('Active Hour''s Dump'!$D$3:$AH$337,
MATCH($C126,'Active Hour''s Dump'!$A$3:$A$337,0),
MATCH(BF$2,'Active Hour''s Dump'!$D$2:$AH$2,0)
))),"")</f>
        <v>2.6666666666666701</v>
      </c>
      <c r="BG126" s="13">
        <f>_xlfn.IFNA(IF(BG$3="Productivity",
INDEX('Productivity Dump'!$E$4:$AJ$500,
MATCH($A126,'Productivity Dump'!$A$4:$A$500,0),
MATCH(BG$2,'Productivity Dump'!$E$3:$AJ$3,0)
),
IF(BG$3="Attendance",
INDEX('Attendance Dump'!$E$2:$AI$400,
MATCH($A126,'Attendance Dump'!$B$2:$B$400,0),
MATCH(BG$2,'Attendance Dump'!$E$1:$AI$1,0)
),
INDEX('Active Hour''s Dump'!$D$3:$AH$337,
MATCH($C126,'Active Hour''s Dump'!$A$3:$A$337,0),
MATCH(BG$2,'Active Hour''s Dump'!$D$2:$AH$2,0)
))),"")</f>
        <v>0</v>
      </c>
      <c r="BH126" s="13" t="str">
        <f>_xlfn.IFNA(IF(BH$3="Productivity",
INDEX('Productivity Dump'!$E$4:$AJ$500,
MATCH($A126,'Productivity Dump'!$A$4:$A$500,0),
MATCH(BH$2,'Productivity Dump'!$E$3:$AJ$3,0)
),
IF(BH$3="Attendance",
INDEX('Attendance Dump'!$E$2:$AI$400,
MATCH($A126,'Attendance Dump'!$B$2:$B$400,0),
MATCH(BH$2,'Attendance Dump'!$E$1:$AI$1,0)
),
INDEX('Active Hour''s Dump'!$D$3:$AH$337,
MATCH($C126,'Active Hour''s Dump'!$A$3:$A$337,0),
MATCH(BH$2,'Active Hour''s Dump'!$D$2:$AH$2,0)
))),"")</f>
        <v>WO</v>
      </c>
      <c r="BI126" s="54">
        <f>_xlfn.IFNA(IF(BI$3="Productivity",
INDEX('Productivity Dump'!$E$4:$AJ$500,
MATCH($A126,'Productivity Dump'!$A$4:$A$500,0),
MATCH(BI$2,'Productivity Dump'!$E$3:$AJ$3,0)
),
IF(BI$3="Attendance",
INDEX('Attendance Dump'!$E$2:$AI$400,
MATCH($A126,'Attendance Dump'!$B$2:$B$400,0),
MATCH(BI$2,'Attendance Dump'!$E$1:$AI$1,0)
),
INDEX('Active Hour''s Dump'!$D$3:$AH$337,
MATCH($C126,'Active Hour''s Dump'!$A$3:$A$337,0),
MATCH(BI$2,'Active Hour''s Dump'!$D$2:$AH$2,0)
))),"")</f>
        <v>0</v>
      </c>
      <c r="BJ126" s="13">
        <f>_xlfn.IFNA(IF(BJ$3="Productivity",
INDEX('Productivity Dump'!$E$4:$AJ$500,
MATCH($A126,'Productivity Dump'!$A$4:$A$500,0),
MATCH(BJ$2,'Productivity Dump'!$E$3:$AJ$3,0)
),
IF(BJ$3="Attendance",
INDEX('Attendance Dump'!$E$2:$AI$400,
MATCH($A126,'Attendance Dump'!$B$2:$B$400,0),
MATCH(BJ$2,'Attendance Dump'!$E$1:$AI$1,0)
),
INDEX('Active Hour''s Dump'!$D$3:$AH$337,
MATCH($C126,'Active Hour''s Dump'!$A$3:$A$337,0),
MATCH(BJ$2,'Active Hour''s Dump'!$D$2:$AH$2,0)
))),"")</f>
        <v>692.71500000000003</v>
      </c>
      <c r="BK126" s="13" t="str">
        <f>_xlfn.IFNA(IF(BK$3="Productivity",
INDEX('Productivity Dump'!$E$4:$AJ$500,
MATCH($A126,'Productivity Dump'!$A$4:$A$500,0),
MATCH(BK$2,'Productivity Dump'!$E$3:$AJ$3,0)
),
IF(BK$3="Attendance",
INDEX('Attendance Dump'!$E$2:$AI$400,
MATCH($A126,'Attendance Dump'!$B$2:$B$400,0),
MATCH(BK$2,'Attendance Dump'!$E$1:$AI$1,0)
),
INDEX('Active Hour''s Dump'!$D$3:$AH$337,
MATCH($C126,'Active Hour''s Dump'!$A$3:$A$337,0),
MATCH(BK$2,'Active Hour''s Dump'!$D$2:$AH$2,0)
))),"")</f>
        <v>P</v>
      </c>
      <c r="BL126" s="54">
        <f>_xlfn.IFNA(IF(BL$3="Productivity",
INDEX('Productivity Dump'!$E$4:$AJ$500,
MATCH($A126,'Productivity Dump'!$A$4:$A$500,0),
MATCH(BL$2,'Productivity Dump'!$E$3:$AJ$3,0)
),
IF(BL$3="Attendance",
INDEX('Attendance Dump'!$E$2:$AI$400,
MATCH($A126,'Attendance Dump'!$B$2:$B$400,0),
MATCH(BL$2,'Attendance Dump'!$E$1:$AI$1,0)
),
INDEX('Active Hour''s Dump'!$D$3:$AH$337,
MATCH($C126,'Active Hour''s Dump'!$A$3:$A$337,0),
MATCH(BL$2,'Active Hour''s Dump'!$D$2:$AH$2,0)
))),"")</f>
        <v>6.0833333333333304</v>
      </c>
      <c r="BM126" s="13">
        <f>_xlfn.IFNA(IF(BM$3="Productivity",
INDEX('Productivity Dump'!$E$4:$AJ$500,
MATCH($A126,'Productivity Dump'!$A$4:$A$500,0),
MATCH(BM$2,'Productivity Dump'!$E$3:$AJ$3,0)
),
IF(BM$3="Attendance",
INDEX('Attendance Dump'!$E$2:$AI$400,
MATCH($A126,'Attendance Dump'!$B$2:$B$400,0),
MATCH(BM$2,'Attendance Dump'!$E$1:$AI$1,0)
),
INDEX('Active Hour''s Dump'!$D$3:$AH$337,
MATCH($C126,'Active Hour''s Dump'!$A$3:$A$337,0),
MATCH(BM$2,'Active Hour''s Dump'!$D$2:$AH$2,0)
))),"")</f>
        <v>1043.3800000000001</v>
      </c>
      <c r="BN126" s="13" t="str">
        <f>_xlfn.IFNA(IF(BN$3="Productivity",
INDEX('Productivity Dump'!$E$4:$AJ$500,
MATCH($A126,'Productivity Dump'!$A$4:$A$500,0),
MATCH(BN$2,'Productivity Dump'!$E$3:$AJ$3,0)
),
IF(BN$3="Attendance",
INDEX('Attendance Dump'!$E$2:$AI$400,
MATCH($A126,'Attendance Dump'!$B$2:$B$400,0),
MATCH(BN$2,'Attendance Dump'!$E$1:$AI$1,0)
),
INDEX('Active Hour''s Dump'!$D$3:$AH$337,
MATCH($C126,'Active Hour''s Dump'!$A$3:$A$337,0),
MATCH(BN$2,'Active Hour''s Dump'!$D$2:$AH$2,0)
))),"")</f>
        <v>P</v>
      </c>
      <c r="BO126" s="54">
        <f>_xlfn.IFNA(IF(BO$3="Productivity",
INDEX('Productivity Dump'!$E$4:$AJ$500,
MATCH($A126,'Productivity Dump'!$A$4:$A$500,0),
MATCH(BO$2,'Productivity Dump'!$E$3:$AJ$3,0)
),
IF(BO$3="Attendance",
INDEX('Attendance Dump'!$E$2:$AI$400,
MATCH($A126,'Attendance Dump'!$B$2:$B$400,0),
MATCH(BO$2,'Attendance Dump'!$E$1:$AI$1,0)
),
INDEX('Active Hour''s Dump'!$D$3:$AH$337,
MATCH($C126,'Active Hour''s Dump'!$A$3:$A$337,0),
MATCH(BO$2,'Active Hour''s Dump'!$D$2:$AH$2,0)
))),"")</f>
        <v>10.25</v>
      </c>
      <c r="BP126" s="13">
        <f>_xlfn.IFNA(IF(BP$3="Productivity",
INDEX('Productivity Dump'!$E$4:$AJ$500,
MATCH($A126,'Productivity Dump'!$A$4:$A$500,0),
MATCH(BP$2,'Productivity Dump'!$E$3:$AJ$3,0)
),
IF(BP$3="Attendance",
INDEX('Attendance Dump'!$E$2:$AI$400,
MATCH($A126,'Attendance Dump'!$B$2:$B$400,0),
MATCH(BP$2,'Attendance Dump'!$E$1:$AI$1,0)
),
INDEX('Active Hour''s Dump'!$D$3:$AH$337,
MATCH($C126,'Active Hour''s Dump'!$A$3:$A$337,0),
MATCH(BP$2,'Active Hour''s Dump'!$D$2:$AH$2,0)
))),"")</f>
        <v>1021.891</v>
      </c>
      <c r="BQ126" s="13" t="str">
        <f>_xlfn.IFNA(IF(BQ$3="Productivity",
INDEX('Productivity Dump'!$E$4:$AJ$500,
MATCH($A126,'Productivity Dump'!$A$4:$A$500,0),
MATCH(BQ$2,'Productivity Dump'!$E$3:$AJ$3,0)
),
IF(BQ$3="Attendance",
INDEX('Attendance Dump'!$E$2:$AI$400,
MATCH($A126,'Attendance Dump'!$B$2:$B$400,0),
MATCH(BQ$2,'Attendance Dump'!$E$1:$AI$1,0)
),
INDEX('Active Hour''s Dump'!$D$3:$AH$337,
MATCH($C126,'Active Hour''s Dump'!$A$3:$A$337,0),
MATCH(BQ$2,'Active Hour''s Dump'!$D$2:$AH$2,0)
))),"")</f>
        <v>P</v>
      </c>
      <c r="BR126" s="54">
        <f>_xlfn.IFNA(IF(BR$3="Productivity",
INDEX('Productivity Dump'!$E$4:$AJ$500,
MATCH($A126,'Productivity Dump'!$A$4:$A$500,0),
MATCH(BR$2,'Productivity Dump'!$E$3:$AJ$3,0)
),
IF(BR$3="Attendance",
INDEX('Attendance Dump'!$E$2:$AI$400,
MATCH($A126,'Attendance Dump'!$B$2:$B$400,0),
MATCH(BR$2,'Attendance Dump'!$E$1:$AI$1,0)
),
INDEX('Active Hour''s Dump'!$D$3:$AH$337,
MATCH($C126,'Active Hour''s Dump'!$A$3:$A$337,0),
MATCH(BR$2,'Active Hour''s Dump'!$D$2:$AH$2,0)
))),"")</f>
        <v>8.6666666666666696</v>
      </c>
      <c r="BS126" s="13">
        <f>_xlfn.IFNA(IF(BS$3="Productivity",
INDEX('Productivity Dump'!$E$4:$AJ$500,
MATCH($A126,'Productivity Dump'!$A$4:$A$500,0),
MATCH(BS$2,'Productivity Dump'!$E$3:$AJ$3,0)
),
IF(BS$3="Attendance",
INDEX('Attendance Dump'!$E$2:$AI$400,
MATCH($A126,'Attendance Dump'!$B$2:$B$400,0),
MATCH(BS$2,'Attendance Dump'!$E$1:$AI$1,0)
),
INDEX('Active Hour''s Dump'!$D$3:$AH$337,
MATCH($C126,'Active Hour''s Dump'!$A$3:$A$337,0),
MATCH(BS$2,'Active Hour''s Dump'!$D$2:$AH$2,0)
))),"")</f>
        <v>1006.4100000000002</v>
      </c>
      <c r="BT126" s="13" t="str">
        <f>_xlfn.IFNA(IF(BT$3="Productivity",
INDEX('Productivity Dump'!$E$4:$AJ$500,
MATCH($A126,'Productivity Dump'!$A$4:$A$500,0),
MATCH(BT$2,'Productivity Dump'!$E$3:$AJ$3,0)
),
IF(BT$3="Attendance",
INDEX('Attendance Dump'!$E$2:$AI$400,
MATCH($A126,'Attendance Dump'!$B$2:$B$400,0),
MATCH(BT$2,'Attendance Dump'!$E$1:$AI$1,0)
),
INDEX('Active Hour''s Dump'!$D$3:$AH$337,
MATCH($C126,'Active Hour''s Dump'!$A$3:$A$337,0),
MATCH(BT$2,'Active Hour''s Dump'!$D$2:$AH$2,0)
))),"")</f>
        <v>H(P)</v>
      </c>
      <c r="BU126" s="54">
        <f>_xlfn.IFNA(IF(BU$3="Productivity",
INDEX('Productivity Dump'!$E$4:$AJ$500,
MATCH($A126,'Productivity Dump'!$A$4:$A$500,0),
MATCH(BU$2,'Productivity Dump'!$E$3:$AJ$3,0)
),
IF(BU$3="Attendance",
INDEX('Attendance Dump'!$E$2:$AI$400,
MATCH($A126,'Attendance Dump'!$B$2:$B$400,0),
MATCH(BU$2,'Attendance Dump'!$E$1:$AI$1,0)
),
INDEX('Active Hour''s Dump'!$D$3:$AH$337,
MATCH($C126,'Active Hour''s Dump'!$A$3:$A$337,0),
MATCH(BU$2,'Active Hour''s Dump'!$D$2:$AH$2,0)
))),"")</f>
        <v>9.0833333333333304</v>
      </c>
      <c r="BV126" s="13">
        <f>_xlfn.IFNA(IF(BV$3="Productivity",
INDEX('Productivity Dump'!$E$4:$AJ$500,
MATCH($A126,'Productivity Dump'!$A$4:$A$500,0),
MATCH(BV$2,'Productivity Dump'!$E$3:$AJ$3,0)
),
IF(BV$3="Attendance",
INDEX('Attendance Dump'!$E$2:$AI$400,
MATCH($A126,'Attendance Dump'!$B$2:$B$400,0),
MATCH(BV$2,'Attendance Dump'!$E$1:$AI$1,0)
),
INDEX('Active Hour''s Dump'!$D$3:$AH$337,
MATCH($C126,'Active Hour''s Dump'!$A$3:$A$337,0),
MATCH(BV$2,'Active Hour''s Dump'!$D$2:$AH$2,0)
))),"")</f>
        <v>1088.4550000000002</v>
      </c>
      <c r="BW126" s="13" t="str">
        <f>_xlfn.IFNA(IF(BW$3="Productivity",
INDEX('Productivity Dump'!$E$4:$AJ$500,
MATCH($A126,'Productivity Dump'!$A$4:$A$500,0),
MATCH(BW$2,'Productivity Dump'!$E$3:$AJ$3,0)
),
IF(BW$3="Attendance",
INDEX('Attendance Dump'!$E$2:$AI$400,
MATCH($A126,'Attendance Dump'!$B$2:$B$400,0),
MATCH(BW$2,'Attendance Dump'!$E$1:$AI$1,0)
),
INDEX('Active Hour''s Dump'!$D$3:$AH$337,
MATCH($C126,'Active Hour''s Dump'!$A$3:$A$337,0),
MATCH(BW$2,'Active Hour''s Dump'!$D$2:$AH$2,0)
))),"")</f>
        <v>P</v>
      </c>
      <c r="BX126" s="54">
        <f>_xlfn.IFNA(IF(BX$3="Productivity",
INDEX('Productivity Dump'!$E$4:$AJ$500,
MATCH($A126,'Productivity Dump'!$A$4:$A$500,0),
MATCH(BX$2,'Productivity Dump'!$E$3:$AJ$3,0)
),
IF(BX$3="Attendance",
INDEX('Attendance Dump'!$E$2:$AI$400,
MATCH($A126,'Attendance Dump'!$B$2:$B$400,0),
MATCH(BX$2,'Attendance Dump'!$E$1:$AI$1,0)
),
INDEX('Active Hour''s Dump'!$D$3:$AH$337,
MATCH($C126,'Active Hour''s Dump'!$A$3:$A$337,0),
MATCH(BX$2,'Active Hour''s Dump'!$D$2:$AH$2,0)
))),"")</f>
        <v>8.3333333333333304</v>
      </c>
      <c r="BY126" s="13">
        <f>_xlfn.IFNA(IF(BY$3="Productivity",
INDEX('Productivity Dump'!$E$4:$AJ$500,
MATCH($A126,'Productivity Dump'!$A$4:$A$500,0),
MATCH(BY$2,'Productivity Dump'!$E$3:$AJ$3,0)
),
IF(BY$3="Attendance",
INDEX('Attendance Dump'!$E$2:$AI$400,
MATCH($A126,'Attendance Dump'!$B$2:$B$400,0),
MATCH(BY$2,'Attendance Dump'!$E$1:$AI$1,0)
),
INDEX('Active Hour''s Dump'!$D$3:$AH$337,
MATCH($C126,'Active Hour''s Dump'!$A$3:$A$337,0),
MATCH(BY$2,'Active Hour''s Dump'!$D$2:$AH$2,0)
))),"")</f>
        <v>0</v>
      </c>
      <c r="BZ126" s="13" t="str">
        <f>_xlfn.IFNA(IF(BZ$3="Productivity",
INDEX('Productivity Dump'!$E$4:$AJ$500,
MATCH($A126,'Productivity Dump'!$A$4:$A$500,0),
MATCH(BZ$2,'Productivity Dump'!$E$3:$AJ$3,0)
),
IF(BZ$3="Attendance",
INDEX('Attendance Dump'!$E$2:$AI$400,
MATCH($A126,'Attendance Dump'!$B$2:$B$400,0),
MATCH(BZ$2,'Attendance Dump'!$E$1:$AI$1,0)
),
INDEX('Active Hour''s Dump'!$D$3:$AH$337,
MATCH($C126,'Active Hour''s Dump'!$A$3:$A$337,0),
MATCH(BZ$2,'Active Hour''s Dump'!$D$2:$AH$2,0)
))),"")</f>
        <v>P</v>
      </c>
      <c r="CA126" s="54">
        <f>_xlfn.IFNA(IF(CA$3="Productivity",
INDEX('Productivity Dump'!$E$4:$AJ$500,
MATCH($A126,'Productivity Dump'!$A$4:$A$500,0),
MATCH(CA$2,'Productivity Dump'!$E$3:$AJ$3,0)
),
IF(CA$3="Attendance",
INDEX('Attendance Dump'!$E$2:$AI$400,
MATCH($A126,'Attendance Dump'!$B$2:$B$400,0),
MATCH(CA$2,'Attendance Dump'!$E$1:$AI$1,0)
),
INDEX('Active Hour''s Dump'!$D$3:$AH$337,
MATCH($C126,'Active Hour''s Dump'!$A$3:$A$337,0),
MATCH(CA$2,'Active Hour''s Dump'!$D$2:$AH$2,0)
))),"")</f>
        <v>0</v>
      </c>
      <c r="CB126" s="13">
        <f>_xlfn.IFNA(IF(CB$3="Productivity",
INDEX('Productivity Dump'!$E$4:$AJ$500,
MATCH($A126,'Productivity Dump'!$A$4:$A$500,0),
MATCH(CB$2,'Productivity Dump'!$E$3:$AJ$3,0)
),
IF(CB$3="Attendance",
INDEX('Attendance Dump'!$E$2:$AI$400,
MATCH($A126,'Attendance Dump'!$B$2:$B$400,0),
MATCH(CB$2,'Attendance Dump'!$E$1:$AI$1,0)
),
INDEX('Active Hour''s Dump'!$D$3:$AH$337,
MATCH($C126,'Active Hour''s Dump'!$A$3:$A$337,0),
MATCH(CB$2,'Active Hour''s Dump'!$D$2:$AH$2,0)
))),"")</f>
        <v>0</v>
      </c>
      <c r="CC126" s="13" t="str">
        <f>_xlfn.IFNA(IF(CC$3="Productivity",
INDEX('Productivity Dump'!$E$4:$AJ$500,
MATCH($A126,'Productivity Dump'!$A$4:$A$500,0),
MATCH(CC$2,'Productivity Dump'!$E$3:$AJ$3,0)
),
IF(CC$3="Attendance",
INDEX('Attendance Dump'!$E$2:$AI$400,
MATCH($A126,'Attendance Dump'!$B$2:$B$400,0),
MATCH(CC$2,'Attendance Dump'!$E$1:$AI$1,0)
),
INDEX('Active Hour''s Dump'!$D$3:$AH$337,
MATCH($C126,'Active Hour''s Dump'!$A$3:$A$337,0),
MATCH(CC$2,'Active Hour''s Dump'!$D$2:$AH$2,0)
))),"")</f>
        <v>WO</v>
      </c>
      <c r="CD126" s="54">
        <f>_xlfn.IFNA(IF(CD$3="Productivity",
INDEX('Productivity Dump'!$E$4:$AJ$500,
MATCH($A126,'Productivity Dump'!$A$4:$A$500,0),
MATCH(CD$2,'Productivity Dump'!$E$3:$AJ$3,0)
),
IF(CD$3="Attendance",
INDEX('Attendance Dump'!$E$2:$AI$400,
MATCH($A126,'Attendance Dump'!$B$2:$B$400,0),
MATCH(CD$2,'Attendance Dump'!$E$1:$AI$1,0)
),
INDEX('Active Hour''s Dump'!$D$3:$AH$337,
MATCH($C126,'Active Hour''s Dump'!$A$3:$A$337,0),
MATCH(CD$2,'Active Hour''s Dump'!$D$2:$AH$2,0)
))),"")</f>
        <v>0</v>
      </c>
      <c r="CE126" s="13">
        <f>_xlfn.IFNA(IF(CE$3="Productivity",
INDEX('Productivity Dump'!$E$4:$AJ$500,
MATCH($A126,'Productivity Dump'!$A$4:$A$500,0),
MATCH(CE$2,'Productivity Dump'!$E$3:$AJ$3,0)
),
IF(CE$3="Attendance",
INDEX('Attendance Dump'!$E$2:$AI$400,
MATCH($A126,'Attendance Dump'!$B$2:$B$400,0),
MATCH(CE$2,'Attendance Dump'!$E$1:$AI$1,0)
),
INDEX('Active Hour''s Dump'!$D$3:$AH$337,
MATCH($C126,'Active Hour''s Dump'!$A$3:$A$337,0),
MATCH(CE$2,'Active Hour''s Dump'!$D$2:$AH$2,0)
))),"")</f>
        <v>628.02499999999998</v>
      </c>
      <c r="CF126" s="13" t="str">
        <f>_xlfn.IFNA(IF(CF$3="Productivity",
INDEX('Productivity Dump'!$E$4:$AJ$500,
MATCH($A126,'Productivity Dump'!$A$4:$A$500,0),
MATCH(CF$2,'Productivity Dump'!$E$3:$AJ$3,0)
),
IF(CF$3="Attendance",
INDEX('Attendance Dump'!$E$2:$AI$400,
MATCH($A126,'Attendance Dump'!$B$2:$B$400,0),
MATCH(CF$2,'Attendance Dump'!$E$1:$AI$1,0)
),
INDEX('Active Hour''s Dump'!$D$3:$AH$337,
MATCH($C126,'Active Hour''s Dump'!$A$3:$A$337,0),
MATCH(CF$2,'Active Hour''s Dump'!$D$2:$AH$2,0)
))),"")</f>
        <v>P</v>
      </c>
      <c r="CG126" s="54">
        <f>_xlfn.IFNA(IF(CG$3="Productivity",
INDEX('Productivity Dump'!$E$4:$AJ$500,
MATCH($A126,'Productivity Dump'!$A$4:$A$500,0),
MATCH(CG$2,'Productivity Dump'!$E$3:$AJ$3,0)
),
IF(CG$3="Attendance",
INDEX('Attendance Dump'!$E$2:$AI$400,
MATCH($A126,'Attendance Dump'!$B$2:$B$400,0),
MATCH(CG$2,'Attendance Dump'!$E$1:$AI$1,0)
),
INDEX('Active Hour''s Dump'!$D$3:$AH$337,
MATCH($C126,'Active Hour''s Dump'!$A$3:$A$337,0),
MATCH(CG$2,'Active Hour''s Dump'!$D$2:$AH$2,0)
))),"")</f>
        <v>6.3333333333333304</v>
      </c>
      <c r="CH126" s="13">
        <f>_xlfn.IFNA(IF(CH$3="Productivity",
INDEX('Productivity Dump'!$E$4:$AJ$500,
MATCH($A126,'Productivity Dump'!$A$4:$A$500,0),
MATCH(CH$2,'Productivity Dump'!$E$3:$AJ$3,0)
),
IF(CH$3="Attendance",
INDEX('Attendance Dump'!$E$2:$AI$400,
MATCH($A126,'Attendance Dump'!$B$2:$B$400,0),
MATCH(CH$2,'Attendance Dump'!$E$1:$AI$1,0)
),
INDEX('Active Hour''s Dump'!$D$3:$AH$337,
MATCH($C126,'Active Hour''s Dump'!$A$3:$A$337,0),
MATCH(CH$2,'Active Hour''s Dump'!$D$2:$AH$2,0)
))),"")</f>
        <v>1028.162</v>
      </c>
      <c r="CI126" s="13" t="str">
        <f>_xlfn.IFNA(IF(CI$3="Productivity",
INDEX('Productivity Dump'!$E$4:$AJ$500,
MATCH($A126,'Productivity Dump'!$A$4:$A$500,0),
MATCH(CI$2,'Productivity Dump'!$E$3:$AJ$3,0)
),
IF(CI$3="Attendance",
INDEX('Attendance Dump'!$E$2:$AI$400,
MATCH($A126,'Attendance Dump'!$B$2:$B$400,0),
MATCH(CI$2,'Attendance Dump'!$E$1:$AI$1,0)
),
INDEX('Active Hour''s Dump'!$D$3:$AH$337,
MATCH($C126,'Active Hour''s Dump'!$A$3:$A$337,0),
MATCH(CI$2,'Active Hour''s Dump'!$D$2:$AH$2,0)
))),"")</f>
        <v>P</v>
      </c>
      <c r="CJ126" s="54">
        <f>_xlfn.IFNA(IF(CJ$3="Productivity",
INDEX('Productivity Dump'!$E$4:$AJ$500,
MATCH($A126,'Productivity Dump'!$A$4:$A$500,0),
MATCH(CJ$2,'Productivity Dump'!$E$3:$AJ$3,0)
),
IF(CJ$3="Attendance",
INDEX('Attendance Dump'!$E$2:$AI$400,
MATCH($A126,'Attendance Dump'!$B$2:$B$400,0),
MATCH(CJ$2,'Attendance Dump'!$E$1:$AI$1,0)
),
INDEX('Active Hour''s Dump'!$D$3:$AH$337,
MATCH($C126,'Active Hour''s Dump'!$A$3:$A$337,0),
MATCH(CJ$2,'Active Hour''s Dump'!$D$2:$AH$2,0)
))),"")</f>
        <v>7.3333333333333304</v>
      </c>
      <c r="CK126" s="13">
        <f>_xlfn.IFNA(IF(CK$3="Productivity",
INDEX('Productivity Dump'!$E$4:$AJ$500,
MATCH($A126,'Productivity Dump'!$A$4:$A$500,0),
MATCH(CK$2,'Productivity Dump'!$E$3:$AJ$3,0)
),
IF(CK$3="Attendance",
INDEX('Attendance Dump'!$E$2:$AI$400,
MATCH($A126,'Attendance Dump'!$B$2:$B$400,0),
MATCH(CK$2,'Attendance Dump'!$E$1:$AI$1,0)
),
INDEX('Active Hour''s Dump'!$D$3:$AH$337,
MATCH($C126,'Active Hour''s Dump'!$A$3:$A$337,0),
MATCH(CK$2,'Active Hour''s Dump'!$D$2:$AH$2,0)
))),"")</f>
        <v>983.50200000000018</v>
      </c>
      <c r="CL126" s="13" t="str">
        <f>_xlfn.IFNA(IF(CL$3="Productivity",
INDEX('Productivity Dump'!$E$4:$AJ$500,
MATCH($A126,'Productivity Dump'!$A$4:$A$500,0),
MATCH(CL$2,'Productivity Dump'!$E$3:$AJ$3,0)
),
IF(CL$3="Attendance",
INDEX('Attendance Dump'!$E$2:$AI$400,
MATCH($A126,'Attendance Dump'!$B$2:$B$400,0),
MATCH(CL$2,'Attendance Dump'!$E$1:$AI$1,0)
),
INDEX('Active Hour''s Dump'!$D$3:$AH$337,
MATCH($C126,'Active Hour''s Dump'!$A$3:$A$337,0),
MATCH(CL$2,'Active Hour''s Dump'!$D$2:$AH$2,0)
))),"")</f>
        <v>P</v>
      </c>
      <c r="CM126" s="54">
        <f>_xlfn.IFNA(IF(CM$3="Productivity",
INDEX('Productivity Dump'!$E$4:$AJ$500,
MATCH($A126,'Productivity Dump'!$A$4:$A$500,0),
MATCH(CM$2,'Productivity Dump'!$E$3:$AJ$3,0)
),
IF(CM$3="Attendance",
INDEX('Attendance Dump'!$E$2:$AI$400,
MATCH($A126,'Attendance Dump'!$B$2:$B$400,0),
MATCH(CM$2,'Attendance Dump'!$E$1:$AI$1,0)
),
INDEX('Active Hour''s Dump'!$D$3:$AH$337,
MATCH($C126,'Active Hour''s Dump'!$A$3:$A$337,0),
MATCH(CM$2,'Active Hour''s Dump'!$D$2:$AH$2,0)
))),"")</f>
        <v>8.0833333333333304</v>
      </c>
      <c r="CN126" s="13">
        <f>_xlfn.IFNA(IF(CN$3="Productivity",
INDEX('Productivity Dump'!$E$4:$AJ$500,
MATCH($A126,'Productivity Dump'!$A$4:$A$500,0),
MATCH(CN$2,'Productivity Dump'!$E$3:$AJ$3,0)
),
IF(CN$3="Attendance",
INDEX('Attendance Dump'!$E$2:$AI$400,
MATCH($A126,'Attendance Dump'!$B$2:$B$400,0),
MATCH(CN$2,'Attendance Dump'!$E$1:$AI$1,0)
),
INDEX('Active Hour''s Dump'!$D$3:$AH$337,
MATCH($C126,'Active Hour''s Dump'!$A$3:$A$337,0),
MATCH(CN$2,'Active Hour''s Dump'!$D$2:$AH$2,0)
))),"")</f>
        <v>0</v>
      </c>
      <c r="CO126" s="13">
        <f>_xlfn.IFNA(IF(CO$3="Productivity",
INDEX('Productivity Dump'!$E$4:$AJ$500,
MATCH($A126,'Productivity Dump'!$A$4:$A$500,0),
MATCH(CO$2,'Productivity Dump'!$E$3:$AJ$3,0)
),
IF(CO$3="Attendance",
INDEX('Attendance Dump'!$E$2:$AI$400,
MATCH($A126,'Attendance Dump'!$B$2:$B$400,0),
MATCH(CO$2,'Attendance Dump'!$E$1:$AI$1,0)
),
INDEX('Active Hour''s Dump'!$D$3:$AH$337,
MATCH($C126,'Active Hour''s Dump'!$A$3:$A$337,0),
MATCH(CO$2,'Active Hour''s Dump'!$D$2:$AH$2,0)
))),"")</f>
        <v>0</v>
      </c>
      <c r="CP126" s="54">
        <f>_xlfn.IFNA(IF(CP$3="Productivity",
INDEX('Productivity Dump'!$E$4:$AJ$500,
MATCH($A126,'Productivity Dump'!$A$4:$A$500,0),
MATCH(CP$2,'Productivity Dump'!$E$3:$AJ$3,0)
),
IF(CP$3="Attendance",
INDEX('Attendance Dump'!$E$2:$AI$400,
MATCH($A126,'Attendance Dump'!$B$2:$B$400,0),
MATCH(CP$2,'Attendance Dump'!$E$1:$AI$1,0)
),
INDEX('Active Hour''s Dump'!$D$3:$AH$337,
MATCH($C126,'Active Hour''s Dump'!$A$3:$A$337,0),
MATCH(CP$2,'Active Hour''s Dump'!$D$2:$AH$2,0)
))),"")</f>
        <v>0</v>
      </c>
      <c r="CQ126" s="13">
        <f>_xlfn.IFNA(IF(CQ$3="Productivity",
INDEX('Productivity Dump'!$E$4:$AJ$500,
MATCH($A126,'Productivity Dump'!$A$4:$A$500,0),
MATCH(CQ$2,'Productivity Dump'!$E$3:$AJ$3,0)
),
IF(CQ$3="Attendance",
INDEX('Attendance Dump'!$E$2:$AI$400,
MATCH($A126,'Attendance Dump'!$B$2:$B$400,0),
MATCH(CQ$2,'Attendance Dump'!$E$1:$AI$1,0)
),
INDEX('Active Hour''s Dump'!$D$3:$AH$337,
MATCH($C126,'Active Hour''s Dump'!$A$3:$A$337,0),
MATCH(CQ$2,'Active Hour''s Dump'!$D$2:$AH$2,0)
))),"")</f>
        <v>0</v>
      </c>
      <c r="CR126" s="13">
        <f>_xlfn.IFNA(IF(CR$3="Productivity",
INDEX('Productivity Dump'!$E$4:$AJ$500,
MATCH($A126,'Productivity Dump'!$A$4:$A$500,0),
MATCH(CR$2,'Productivity Dump'!$E$3:$AJ$3,0)
),
IF(CR$3="Attendance",
INDEX('Attendance Dump'!$E$2:$AI$400,
MATCH($A126,'Attendance Dump'!$B$2:$B$400,0),
MATCH(CR$2,'Attendance Dump'!$E$1:$AI$1,0)
),
INDEX('Active Hour''s Dump'!$D$3:$AH$337,
MATCH($C126,'Active Hour''s Dump'!$A$3:$A$337,0),
MATCH(CR$2,'Active Hour''s Dump'!$D$2:$AH$2,0)
))),"")</f>
        <v>0</v>
      </c>
      <c r="CS126" s="54">
        <f>_xlfn.IFNA(IF(CS$3="Productivity",
INDEX('Productivity Dump'!$E$4:$AJ$500,
MATCH($A126,'Productivity Dump'!$A$4:$A$500,0),
MATCH(CS$2,'Productivity Dump'!$E$3:$AJ$3,0)
),
IF(CS$3="Attendance",
INDEX('Attendance Dump'!$E$2:$AI$400,
MATCH($A126,'Attendance Dump'!$B$2:$B$400,0),
MATCH(CS$2,'Attendance Dump'!$E$1:$AI$1,0)
),
INDEX('Active Hour''s Dump'!$D$3:$AH$337,
MATCH($C126,'Active Hour''s Dump'!$A$3:$A$337,0),
MATCH(CS$2,'Active Hour''s Dump'!$D$2:$AH$2,0)
))),"")</f>
        <v>0</v>
      </c>
      <c r="CT126" s="13">
        <f>_xlfn.IFNA(IF(CT$3="Productivity",
INDEX('Productivity Dump'!$E$4:$AJ$500,
MATCH($A126,'Productivity Dump'!$A$4:$A$500,0),
MATCH(CT$2,'Productivity Dump'!$E$3:$AJ$3,0)
),
IF(CT$3="Attendance",
INDEX('Attendance Dump'!$E$2:$AI$400,
MATCH($A126,'Attendance Dump'!$B$2:$B$400,0),
MATCH(CT$2,'Attendance Dump'!$E$1:$AI$1,0)
),
INDEX('Active Hour''s Dump'!$D$3:$AH$337,
MATCH($C126,'Active Hour''s Dump'!$A$3:$A$337,0),
MATCH(CT$2,'Active Hour''s Dump'!$D$2:$AH$2,0)
))),"")</f>
        <v>0</v>
      </c>
      <c r="CU126" s="13">
        <f>_xlfn.IFNA(IF(CU$3="Productivity",
INDEX('Productivity Dump'!$E$4:$AJ$500,
MATCH($A126,'Productivity Dump'!$A$4:$A$500,0),
MATCH(CU$2,'Productivity Dump'!$E$3:$AJ$3,0)
),
IF(CU$3="Attendance",
INDEX('Attendance Dump'!$E$2:$AI$400,
MATCH($A126,'Attendance Dump'!$B$2:$B$400,0),
MATCH(CU$2,'Attendance Dump'!$E$1:$AI$1,0)
),
INDEX('Active Hour''s Dump'!$D$3:$AH$337,
MATCH($C126,'Active Hour''s Dump'!$A$3:$A$337,0),
MATCH(CU$2,'Active Hour''s Dump'!$D$2:$AH$2,0)
))),"")</f>
        <v>0</v>
      </c>
      <c r="CV126" s="54">
        <f>_xlfn.IFNA(IF(CV$3="Productivity",
INDEX('Productivity Dump'!$E$4:$AJ$500,
MATCH($A126,'Productivity Dump'!$A$4:$A$500,0),
MATCH(CV$2,'Productivity Dump'!$E$3:$AJ$3,0)
),
IF(CV$3="Attendance",
INDEX('Attendance Dump'!$E$2:$AI$400,
MATCH($A126,'Attendance Dump'!$B$2:$B$400,0),
MATCH(CV$2,'Attendance Dump'!$E$1:$AI$1,0)
),
INDEX('Active Hour''s Dump'!$D$3:$AH$337,
MATCH($C126,'Active Hour''s Dump'!$A$3:$A$337,0),
MATCH(CV$2,'Active Hour''s Dump'!$D$2:$AH$2,0)
))),"")</f>
        <v>0</v>
      </c>
      <c r="CW126" s="13"/>
      <c r="CX126" s="13"/>
      <c r="CY126" s="54"/>
      <c r="DA126" s="57">
        <f t="shared" si="75"/>
        <v>178.83333333333343</v>
      </c>
      <c r="DB126" s="35">
        <f t="shared" si="76"/>
        <v>20060.226000000006</v>
      </c>
      <c r="DC126" s="35">
        <f t="shared" si="71"/>
        <v>0</v>
      </c>
      <c r="DD126" s="35">
        <f t="shared" ca="1" si="74"/>
        <v>0</v>
      </c>
      <c r="DF126" s="32" cm="1">
        <f t="array" ref="DF126">SUMPRODUCT(
    (MOD(COLUMN(H126:CV126) - COLUMN(H126), 3) = 0) *
    (H126:CV126 = 0) *
    (I126:CW126 = "P") *
    (COUNTIF(UKHoliday, H$2:CV$2) = 0)
)</f>
        <v>1</v>
      </c>
      <c r="DG126" s="33" cm="1">
        <f t="array" ref="DG126">SUMPRODUCT(
  (MOD(COLUMN(H126:CV126) - COLUMN(H126), 3) = 0) *
  (H126:CV126 &gt; 0) *
  (H126:CV126 &lt; 0.5 * IF(((WEEKDAY(H$2:CV$2, 2) = 1) + (WEEKDAY(H$2:CV$2, 2) = 6)), G126, F126)) *
  (I126:CW126 = "P") *
  (COUNTIF(UKHoliday, H$2:CV$2) = 0)
)</f>
        <v>0</v>
      </c>
      <c r="DH126" s="33" cm="1">
        <f t="array" ref="DH126">SUMPRODUCT(
  (MOD(COLUMN(H126:CV126) - COLUMN(H126), 3) = 0) *
  (H126:CV126 &gt; 0.5 * IF(((WEEKDAY(H$2:CV$2, 2) = 1) + (WEEKDAY(H$2:CV$2, 2) = 6)), $G126, $F126)) *
  (H126:CV126 &lt; 0.8 * IF(((WEEKDAY(H$2:CV$2, 2) = 1) + (WEEKDAY(H$2:CV$2, 2) = 6)), $G126, $F126)) *
  (I126:CW126 = "P") *
  (COUNTIF(UKHoliday, H$2:CV$2) = 0)
)</f>
        <v>0</v>
      </c>
      <c r="DI126" s="33" cm="1">
        <f t="array" ref="DI126">SUMPRODUCT(
  (MOD(COLUMN(H126:CV126) - COLUMN(H126), 3) = 0) *
  (H126:CV126 &gt; 0.8 * IF(((WEEKDAY(H$2:CV$2, 2) = 1) + (WEEKDAY(H$2:CV$2, 2) = 6)), $G126, $F126)) *
  (H126:CV126 &lt; 1 * IF(((WEEKDAY(H$2:CV$2, 2) = 1) + (WEEKDAY(H$2:CV$2, 2) = 6)), $G126, $F126)) *
  (I126:CW126 = "P") *
  (COUNTIF(UKHoliday, H$2:CV$2) = 0)
)</f>
        <v>1</v>
      </c>
    </row>
    <row r="127" spans="1:113" x14ac:dyDescent="0.3">
      <c r="A127" s="8" t="s">
        <v>438</v>
      </c>
      <c r="B127" s="8" t="s">
        <v>437</v>
      </c>
      <c r="C127" s="9" t="s">
        <v>786</v>
      </c>
      <c r="D127" s="62" t="s">
        <v>944</v>
      </c>
      <c r="E127" s="35">
        <v>21000</v>
      </c>
      <c r="F127" s="35">
        <f t="shared" si="72"/>
        <v>1050</v>
      </c>
      <c r="G127" s="35">
        <f t="shared" si="73"/>
        <v>525</v>
      </c>
      <c r="H127" s="13">
        <f>_xlfn.IFNA(IF(H$3="Productivity",
INDEX('Productivity Dump'!$E$4:$AJ$500,
MATCH($A127,'Productivity Dump'!$A$4:$A$500,0),
MATCH(H$2,'Productivity Dump'!$E$3:$AJ$3,0)
),
IF(H$3="Attendance",
INDEX('Attendance Dump'!$E$2:$AI$400,
MATCH($A127,'Attendance Dump'!$B$2:$B$400,0),
MATCH(H$2,'Attendance Dump'!$E$1:$AI$1,0)
),
INDEX('Active Hour''s Dump'!$D$3:$AH$337,
MATCH($C127,'Active Hour''s Dump'!$A$3:$A$337,0),
MATCH(H$2,'Active Hour''s Dump'!$D$2:$AH$2,0)
))),"")</f>
        <v>885.44299999999987</v>
      </c>
      <c r="I127" s="13" t="str">
        <f>_xlfn.IFNA(IF(I$3="Productivity",
INDEX('Productivity Dump'!$E$4:$AJ$500,
MATCH($A127,'Productivity Dump'!$A$4:$A$500,0),
MATCH(I$2,'Productivity Dump'!$E$3:$AJ$3,0)
),
IF(I$3="Attendance",
INDEX('Attendance Dump'!$E$2:$AI$400,
MATCH($A127,'Attendance Dump'!$B$2:$B$400,0),
MATCH(I$2,'Attendance Dump'!$E$1:$AI$1,0)
),
INDEX('Active Hour''s Dump'!$D$3:$AH$337,
MATCH($C127,'Active Hour''s Dump'!$A$3:$A$337,0),
MATCH(I$2,'Active Hour''s Dump'!$D$2:$AH$2,0)
))),"")</f>
        <v>P</v>
      </c>
      <c r="J127" s="54">
        <f>_xlfn.IFNA(IF(J$3="Productivity",
INDEX('Productivity Dump'!$E$4:$AJ$500,
MATCH($A127,'Productivity Dump'!$A$4:$A$500,0),
MATCH(J$2,'Productivity Dump'!$E$3:$AJ$3,0)
),
IF(J$3="Attendance",
INDEX('Attendance Dump'!$E$2:$AI$400,
MATCH($A127,'Attendance Dump'!$B$2:$B$400,0),
MATCH(J$2,'Attendance Dump'!$E$1:$AI$1,0)
),
INDEX('Active Hour''s Dump'!$D$3:$AH$337,
MATCH($C127,'Active Hour''s Dump'!$A$3:$A$337,0),
MATCH(J$2,'Active Hour''s Dump'!$D$2:$AH$2,0)
))),"")</f>
        <v>4.9166666666666696</v>
      </c>
      <c r="K127" s="13">
        <f>_xlfn.IFNA(IF(K$3="Productivity",
INDEX('Productivity Dump'!$E$4:$AJ$500,
MATCH($A127,'Productivity Dump'!$A$4:$A$500,0),
MATCH(K$2,'Productivity Dump'!$E$3:$AJ$3,0)
),
IF(K$3="Attendance",
INDEX('Attendance Dump'!$E$2:$AI$400,
MATCH($A127,'Attendance Dump'!$B$2:$B$400,0),
MATCH(K$2,'Attendance Dump'!$E$1:$AI$1,0)
),
INDEX('Active Hour''s Dump'!$D$3:$AH$337,
MATCH($C127,'Active Hour''s Dump'!$A$3:$A$337,0),
MATCH(K$2,'Active Hour''s Dump'!$D$2:$AH$2,0)
))),"")</f>
        <v>631.89100000000019</v>
      </c>
      <c r="L127" s="13" t="str">
        <f>_xlfn.IFNA(IF(L$3="Productivity",
INDEX('Productivity Dump'!$E$4:$AJ$500,
MATCH($A127,'Productivity Dump'!$A$4:$A$500,0),
MATCH(L$2,'Productivity Dump'!$E$3:$AJ$3,0)
),
IF(L$3="Attendance",
INDEX('Attendance Dump'!$E$2:$AI$400,
MATCH($A127,'Attendance Dump'!$B$2:$B$400,0),
MATCH(L$2,'Attendance Dump'!$E$1:$AI$1,0)
),
INDEX('Active Hour''s Dump'!$D$3:$AH$337,
MATCH($C127,'Active Hour''s Dump'!$A$3:$A$337,0),
MATCH(L$2,'Active Hour''s Dump'!$D$2:$AH$2,0)
))),"")</f>
        <v>P</v>
      </c>
      <c r="M127" s="54">
        <f>_xlfn.IFNA(IF(M$3="Productivity",
INDEX('Productivity Dump'!$E$4:$AJ$500,
MATCH($A127,'Productivity Dump'!$A$4:$A$500,0),
MATCH(M$2,'Productivity Dump'!$E$3:$AJ$3,0)
),
IF(M$3="Attendance",
INDEX('Attendance Dump'!$E$2:$AI$400,
MATCH($A127,'Attendance Dump'!$B$2:$B$400,0),
MATCH(M$2,'Attendance Dump'!$E$1:$AI$1,0)
),
INDEX('Active Hour''s Dump'!$D$3:$AH$337,
MATCH($C127,'Active Hour''s Dump'!$A$3:$A$337,0),
MATCH(M$2,'Active Hour''s Dump'!$D$2:$AH$2,0)
))),"")</f>
        <v>4</v>
      </c>
      <c r="N127" s="13">
        <f>_xlfn.IFNA(IF(N$3="Productivity",
INDEX('Productivity Dump'!$E$4:$AJ$500,
MATCH($A127,'Productivity Dump'!$A$4:$A$500,0),
MATCH(N$2,'Productivity Dump'!$E$3:$AJ$3,0)
),
IF(N$3="Attendance",
INDEX('Attendance Dump'!$E$2:$AI$400,
MATCH($A127,'Attendance Dump'!$B$2:$B$400,0),
MATCH(N$2,'Attendance Dump'!$E$1:$AI$1,0)
),
INDEX('Active Hour''s Dump'!$D$3:$AH$337,
MATCH($C127,'Active Hour''s Dump'!$A$3:$A$337,0),
MATCH(N$2,'Active Hour''s Dump'!$D$2:$AH$2,0)
))),"")</f>
        <v>0</v>
      </c>
      <c r="O127" s="13" t="str">
        <f>_xlfn.IFNA(IF(O$3="Productivity",
INDEX('Productivity Dump'!$E$4:$AJ$500,
MATCH($A127,'Productivity Dump'!$A$4:$A$500,0),
MATCH(O$2,'Productivity Dump'!$E$3:$AJ$3,0)
),
IF(O$3="Attendance",
INDEX('Attendance Dump'!$E$2:$AI$400,
MATCH($A127,'Attendance Dump'!$B$2:$B$400,0),
MATCH(O$2,'Attendance Dump'!$E$1:$AI$1,0)
),
INDEX('Active Hour''s Dump'!$D$3:$AH$337,
MATCH($C127,'Active Hour''s Dump'!$A$3:$A$337,0),
MATCH(O$2,'Active Hour''s Dump'!$D$2:$AH$2,0)
))),"")</f>
        <v>PL</v>
      </c>
      <c r="P127" s="54">
        <f>_xlfn.IFNA(IF(P$3="Productivity",
INDEX('Productivity Dump'!$E$4:$AJ$500,
MATCH($A127,'Productivity Dump'!$A$4:$A$500,0),
MATCH(P$2,'Productivity Dump'!$E$3:$AJ$3,0)
),
IF(P$3="Attendance",
INDEX('Attendance Dump'!$E$2:$AI$400,
MATCH($A127,'Attendance Dump'!$B$2:$B$400,0),
MATCH(P$2,'Attendance Dump'!$E$1:$AI$1,0)
),
INDEX('Active Hour''s Dump'!$D$3:$AH$337,
MATCH($C127,'Active Hour''s Dump'!$A$3:$A$337,0),
MATCH(P$2,'Active Hour''s Dump'!$D$2:$AH$2,0)
))),"")</f>
        <v>0</v>
      </c>
      <c r="Q127" s="13">
        <f>_xlfn.IFNA(IF(Q$3="Productivity",
INDEX('Productivity Dump'!$E$4:$AJ$500,
MATCH($A127,'Productivity Dump'!$A$4:$A$500,0),
MATCH(Q$2,'Productivity Dump'!$E$3:$AJ$3,0)
),
IF(Q$3="Attendance",
INDEX('Attendance Dump'!$E$2:$AI$400,
MATCH($A127,'Attendance Dump'!$B$2:$B$400,0),
MATCH(Q$2,'Attendance Dump'!$E$1:$AI$1,0)
),
INDEX('Active Hour''s Dump'!$D$3:$AH$337,
MATCH($C127,'Active Hour''s Dump'!$A$3:$A$337,0),
MATCH(Q$2,'Active Hour''s Dump'!$D$2:$AH$2,0)
))),"")</f>
        <v>0</v>
      </c>
      <c r="R127" s="13" t="str">
        <f>_xlfn.IFNA(IF(R$3="Productivity",
INDEX('Productivity Dump'!$E$4:$AJ$500,
MATCH($A127,'Productivity Dump'!$A$4:$A$500,0),
MATCH(R$2,'Productivity Dump'!$E$3:$AJ$3,0)
),
IF(R$3="Attendance",
INDEX('Attendance Dump'!$E$2:$AI$400,
MATCH($A127,'Attendance Dump'!$B$2:$B$400,0),
MATCH(R$2,'Attendance Dump'!$E$1:$AI$1,0)
),
INDEX('Active Hour''s Dump'!$D$3:$AH$337,
MATCH($C127,'Active Hour''s Dump'!$A$3:$A$337,0),
MATCH(R$2,'Active Hour''s Dump'!$D$2:$AH$2,0)
))),"")</f>
        <v>WO</v>
      </c>
      <c r="S127" s="54">
        <f>_xlfn.IFNA(IF(S$3="Productivity",
INDEX('Productivity Dump'!$E$4:$AJ$500,
MATCH($A127,'Productivity Dump'!$A$4:$A$500,0),
MATCH(S$2,'Productivity Dump'!$E$3:$AJ$3,0)
),
IF(S$3="Attendance",
INDEX('Attendance Dump'!$E$2:$AI$400,
MATCH($A127,'Attendance Dump'!$B$2:$B$400,0),
MATCH(S$2,'Attendance Dump'!$E$1:$AI$1,0)
),
INDEX('Active Hour''s Dump'!$D$3:$AH$337,
MATCH($C127,'Active Hour''s Dump'!$A$3:$A$337,0),
MATCH(S$2,'Active Hour''s Dump'!$D$2:$AH$2,0)
))),"")</f>
        <v>0</v>
      </c>
      <c r="T127" s="13">
        <f>_xlfn.IFNA(IF(T$3="Productivity",
INDEX('Productivity Dump'!$E$4:$AJ$500,
MATCH($A127,'Productivity Dump'!$A$4:$A$500,0),
MATCH(T$2,'Productivity Dump'!$E$3:$AJ$3,0)
),
IF(T$3="Attendance",
INDEX('Attendance Dump'!$E$2:$AI$400,
MATCH($A127,'Attendance Dump'!$B$2:$B$400,0),
MATCH(T$2,'Attendance Dump'!$E$1:$AI$1,0)
),
INDEX('Active Hour''s Dump'!$D$3:$AH$337,
MATCH($C127,'Active Hour''s Dump'!$A$3:$A$337,0),
MATCH(T$2,'Active Hour''s Dump'!$D$2:$AH$2,0)
))),"")</f>
        <v>614.10699999999986</v>
      </c>
      <c r="U127" s="13" t="str">
        <f>_xlfn.IFNA(IF(U$3="Productivity",
INDEX('Productivity Dump'!$E$4:$AJ$500,
MATCH($A127,'Productivity Dump'!$A$4:$A$500,0),
MATCH(U$2,'Productivity Dump'!$E$3:$AJ$3,0)
),
IF(U$3="Attendance",
INDEX('Attendance Dump'!$E$2:$AI$400,
MATCH($A127,'Attendance Dump'!$B$2:$B$400,0),
MATCH(U$2,'Attendance Dump'!$E$1:$AI$1,0)
),
INDEX('Active Hour''s Dump'!$D$3:$AH$337,
MATCH($C127,'Active Hour''s Dump'!$A$3:$A$337,0),
MATCH(U$2,'Active Hour''s Dump'!$D$2:$AH$2,0)
))),"")</f>
        <v>P</v>
      </c>
      <c r="V127" s="54">
        <f>_xlfn.IFNA(IF(V$3="Productivity",
INDEX('Productivity Dump'!$E$4:$AJ$500,
MATCH($A127,'Productivity Dump'!$A$4:$A$500,0),
MATCH(V$2,'Productivity Dump'!$E$3:$AJ$3,0)
),
IF(V$3="Attendance",
INDEX('Attendance Dump'!$E$2:$AI$400,
MATCH($A127,'Attendance Dump'!$B$2:$B$400,0),
MATCH(V$2,'Attendance Dump'!$E$1:$AI$1,0)
),
INDEX('Active Hour''s Dump'!$D$3:$AH$337,
MATCH($C127,'Active Hour''s Dump'!$A$3:$A$337,0),
MATCH(V$2,'Active Hour''s Dump'!$D$2:$AH$2,0)
))),"")</f>
        <v>3.6666666666666701</v>
      </c>
      <c r="W127" s="13">
        <f>_xlfn.IFNA(IF(W$3="Productivity",
INDEX('Productivity Dump'!$E$4:$AJ$500,
MATCH($A127,'Productivity Dump'!$A$4:$A$500,0),
MATCH(W$2,'Productivity Dump'!$E$3:$AJ$3,0)
),
IF(W$3="Attendance",
INDEX('Attendance Dump'!$E$2:$AI$400,
MATCH($A127,'Attendance Dump'!$B$2:$B$400,0),
MATCH(W$2,'Attendance Dump'!$E$1:$AI$1,0)
),
INDEX('Active Hour''s Dump'!$D$3:$AH$337,
MATCH($C127,'Active Hour''s Dump'!$A$3:$A$337,0),
MATCH(W$2,'Active Hour''s Dump'!$D$2:$AH$2,0)
))),"")</f>
        <v>1060.9079999999997</v>
      </c>
      <c r="X127" s="13" t="str">
        <f>_xlfn.IFNA(IF(X$3="Productivity",
INDEX('Productivity Dump'!$E$4:$AJ$500,
MATCH($A127,'Productivity Dump'!$A$4:$A$500,0),
MATCH(X$2,'Productivity Dump'!$E$3:$AJ$3,0)
),
IF(X$3="Attendance",
INDEX('Attendance Dump'!$E$2:$AI$400,
MATCH($A127,'Attendance Dump'!$B$2:$B$400,0),
MATCH(X$2,'Attendance Dump'!$E$1:$AI$1,0)
),
INDEX('Active Hour''s Dump'!$D$3:$AH$337,
MATCH($C127,'Active Hour''s Dump'!$A$3:$A$337,0),
MATCH(X$2,'Active Hour''s Dump'!$D$2:$AH$2,0)
))),"")</f>
        <v>P</v>
      </c>
      <c r="Y127" s="54">
        <f>_xlfn.IFNA(IF(Y$3="Productivity",
INDEX('Productivity Dump'!$E$4:$AJ$500,
MATCH($A127,'Productivity Dump'!$A$4:$A$500,0),
MATCH(Y$2,'Productivity Dump'!$E$3:$AJ$3,0)
),
IF(Y$3="Attendance",
INDEX('Attendance Dump'!$E$2:$AI$400,
MATCH($A127,'Attendance Dump'!$B$2:$B$400,0),
MATCH(Y$2,'Attendance Dump'!$E$1:$AI$1,0)
),
INDEX('Active Hour''s Dump'!$D$3:$AH$337,
MATCH($C127,'Active Hour''s Dump'!$A$3:$A$337,0),
MATCH(Y$2,'Active Hour''s Dump'!$D$2:$AH$2,0)
))),"")</f>
        <v>4.75</v>
      </c>
      <c r="Z127" s="13">
        <f>_xlfn.IFNA(IF(Z$3="Productivity",
INDEX('Productivity Dump'!$E$4:$AJ$500,
MATCH($A127,'Productivity Dump'!$A$4:$A$500,0),
MATCH(Z$2,'Productivity Dump'!$E$3:$AJ$3,0)
),
IF(Z$3="Attendance",
INDEX('Attendance Dump'!$E$2:$AI$400,
MATCH($A127,'Attendance Dump'!$B$2:$B$400,0),
MATCH(Z$2,'Attendance Dump'!$E$1:$AI$1,0)
),
INDEX('Active Hour''s Dump'!$D$3:$AH$337,
MATCH($C127,'Active Hour''s Dump'!$A$3:$A$337,0),
MATCH(Z$2,'Active Hour''s Dump'!$D$2:$AH$2,0)
))),"")</f>
        <v>1087.2</v>
      </c>
      <c r="AA127" s="13" t="str">
        <f>_xlfn.IFNA(IF(AA$3="Productivity",
INDEX('Productivity Dump'!$E$4:$AJ$500,
MATCH($A127,'Productivity Dump'!$A$4:$A$500,0),
MATCH(AA$2,'Productivity Dump'!$E$3:$AJ$3,0)
),
IF(AA$3="Attendance",
INDEX('Attendance Dump'!$E$2:$AI$400,
MATCH($A127,'Attendance Dump'!$B$2:$B$400,0),
MATCH(AA$2,'Attendance Dump'!$E$1:$AI$1,0)
),
INDEX('Active Hour''s Dump'!$D$3:$AH$337,
MATCH($C127,'Active Hour''s Dump'!$A$3:$A$337,0),
MATCH(AA$2,'Active Hour''s Dump'!$D$2:$AH$2,0)
))),"")</f>
        <v>P</v>
      </c>
      <c r="AB127" s="54">
        <f>_xlfn.IFNA(IF(AB$3="Productivity",
INDEX('Productivity Dump'!$E$4:$AJ$500,
MATCH($A127,'Productivity Dump'!$A$4:$A$500,0),
MATCH(AB$2,'Productivity Dump'!$E$3:$AJ$3,0)
),
IF(AB$3="Attendance",
INDEX('Attendance Dump'!$E$2:$AI$400,
MATCH($A127,'Attendance Dump'!$B$2:$B$400,0),
MATCH(AB$2,'Attendance Dump'!$E$1:$AI$1,0)
),
INDEX('Active Hour''s Dump'!$D$3:$AH$337,
MATCH($C127,'Active Hour''s Dump'!$A$3:$A$337,0),
MATCH(AB$2,'Active Hour''s Dump'!$D$2:$AH$2,0)
))),"")</f>
        <v>5.3333333333333304</v>
      </c>
      <c r="AC127" s="13">
        <f>_xlfn.IFNA(IF(AC$3="Productivity",
INDEX('Productivity Dump'!$E$4:$AJ$500,
MATCH($A127,'Productivity Dump'!$A$4:$A$500,0),
MATCH(AC$2,'Productivity Dump'!$E$3:$AJ$3,0)
),
IF(AC$3="Attendance",
INDEX('Attendance Dump'!$E$2:$AI$400,
MATCH($A127,'Attendance Dump'!$B$2:$B$400,0),
MATCH(AC$2,'Attendance Dump'!$E$1:$AI$1,0)
),
INDEX('Active Hour''s Dump'!$D$3:$AH$337,
MATCH($C127,'Active Hour''s Dump'!$A$3:$A$337,0),
MATCH(AC$2,'Active Hour''s Dump'!$D$2:$AH$2,0)
))),"")</f>
        <v>1099.4329999999998</v>
      </c>
      <c r="AD127" s="13" t="str">
        <f>_xlfn.IFNA(IF(AD$3="Productivity",
INDEX('Productivity Dump'!$E$4:$AJ$500,
MATCH($A127,'Productivity Dump'!$A$4:$A$500,0),
MATCH(AD$2,'Productivity Dump'!$E$3:$AJ$3,0)
),
IF(AD$3="Attendance",
INDEX('Attendance Dump'!$E$2:$AI$400,
MATCH($A127,'Attendance Dump'!$B$2:$B$400,0),
MATCH(AD$2,'Attendance Dump'!$E$1:$AI$1,0)
),
INDEX('Active Hour''s Dump'!$D$3:$AH$337,
MATCH($C127,'Active Hour''s Dump'!$A$3:$A$337,0),
MATCH(AD$2,'Active Hour''s Dump'!$D$2:$AH$2,0)
))),"")</f>
        <v>P</v>
      </c>
      <c r="AE127" s="54">
        <f>_xlfn.IFNA(IF(AE$3="Productivity",
INDEX('Productivity Dump'!$E$4:$AJ$500,
MATCH($A127,'Productivity Dump'!$A$4:$A$500,0),
MATCH(AE$2,'Productivity Dump'!$E$3:$AJ$3,0)
),
IF(AE$3="Attendance",
INDEX('Attendance Dump'!$E$2:$AI$400,
MATCH($A127,'Attendance Dump'!$B$2:$B$400,0),
MATCH(AE$2,'Attendance Dump'!$E$1:$AI$1,0)
),
INDEX('Active Hour''s Dump'!$D$3:$AH$337,
MATCH($C127,'Active Hour''s Dump'!$A$3:$A$337,0),
MATCH(AE$2,'Active Hour''s Dump'!$D$2:$AH$2,0)
))),"")</f>
        <v>4.8333333333333304</v>
      </c>
      <c r="AF127" s="13">
        <f>_xlfn.IFNA(IF(AF$3="Productivity",
INDEX('Productivity Dump'!$E$4:$AJ$500,
MATCH($A127,'Productivity Dump'!$A$4:$A$500,0),
MATCH(AF$2,'Productivity Dump'!$E$3:$AJ$3,0)
),
IF(AF$3="Attendance",
INDEX('Attendance Dump'!$E$2:$AI$400,
MATCH($A127,'Attendance Dump'!$B$2:$B$400,0),
MATCH(AF$2,'Attendance Dump'!$E$1:$AI$1,0)
),
INDEX('Active Hour''s Dump'!$D$3:$AH$337,
MATCH($C127,'Active Hour''s Dump'!$A$3:$A$337,0),
MATCH(AF$2,'Active Hour''s Dump'!$D$2:$AH$2,0)
))),"")</f>
        <v>1080.9740000000002</v>
      </c>
      <c r="AG127" s="13" t="str">
        <f>_xlfn.IFNA(IF(AG$3="Productivity",
INDEX('Productivity Dump'!$E$4:$AJ$500,
MATCH($A127,'Productivity Dump'!$A$4:$A$500,0),
MATCH(AG$2,'Productivity Dump'!$E$3:$AJ$3,0)
),
IF(AG$3="Attendance",
INDEX('Attendance Dump'!$E$2:$AI$400,
MATCH($A127,'Attendance Dump'!$B$2:$B$400,0),
MATCH(AG$2,'Attendance Dump'!$E$1:$AI$1,0)
),
INDEX('Active Hour''s Dump'!$D$3:$AH$337,
MATCH($C127,'Active Hour''s Dump'!$A$3:$A$337,0),
MATCH(AG$2,'Active Hour''s Dump'!$D$2:$AH$2,0)
))),"")</f>
        <v>P</v>
      </c>
      <c r="AH127" s="54">
        <f>_xlfn.IFNA(IF(AH$3="Productivity",
INDEX('Productivity Dump'!$E$4:$AJ$500,
MATCH($A127,'Productivity Dump'!$A$4:$A$500,0),
MATCH(AH$2,'Productivity Dump'!$E$3:$AJ$3,0)
),
IF(AH$3="Attendance",
INDEX('Attendance Dump'!$E$2:$AI$400,
MATCH($A127,'Attendance Dump'!$B$2:$B$400,0),
MATCH(AH$2,'Attendance Dump'!$E$1:$AI$1,0)
),
INDEX('Active Hour''s Dump'!$D$3:$AH$337,
MATCH($C127,'Active Hour''s Dump'!$A$3:$A$337,0),
MATCH(AH$2,'Active Hour''s Dump'!$D$2:$AH$2,0)
))),"")</f>
        <v>5.1666666666666696</v>
      </c>
      <c r="AI127" s="13">
        <f>_xlfn.IFNA(IF(AI$3="Productivity",
INDEX('Productivity Dump'!$E$4:$AJ$500,
MATCH($A127,'Productivity Dump'!$A$4:$A$500,0),
MATCH(AI$2,'Productivity Dump'!$E$3:$AJ$3,0)
),
IF(AI$3="Attendance",
INDEX('Attendance Dump'!$E$2:$AI$400,
MATCH($A127,'Attendance Dump'!$B$2:$B$400,0),
MATCH(AI$2,'Attendance Dump'!$E$1:$AI$1,0)
),
INDEX('Active Hour''s Dump'!$D$3:$AH$337,
MATCH($C127,'Active Hour''s Dump'!$A$3:$A$337,0),
MATCH(AI$2,'Active Hour''s Dump'!$D$2:$AH$2,0)
))),"")</f>
        <v>0</v>
      </c>
      <c r="AJ127" s="13" t="str">
        <f>_xlfn.IFNA(IF(AJ$3="Productivity",
INDEX('Productivity Dump'!$E$4:$AJ$500,
MATCH($A127,'Productivity Dump'!$A$4:$A$500,0),
MATCH(AJ$2,'Productivity Dump'!$E$3:$AJ$3,0)
),
IF(AJ$3="Attendance",
INDEX('Attendance Dump'!$E$2:$AI$400,
MATCH($A127,'Attendance Dump'!$B$2:$B$400,0),
MATCH(AJ$2,'Attendance Dump'!$E$1:$AI$1,0)
),
INDEX('Active Hour''s Dump'!$D$3:$AH$337,
MATCH($C127,'Active Hour''s Dump'!$A$3:$A$337,0),
MATCH(AJ$2,'Active Hour''s Dump'!$D$2:$AH$2,0)
))),"")</f>
        <v>SL</v>
      </c>
      <c r="AK127" s="54">
        <f>_xlfn.IFNA(IF(AK$3="Productivity",
INDEX('Productivity Dump'!$E$4:$AJ$500,
MATCH($A127,'Productivity Dump'!$A$4:$A$500,0),
MATCH(AK$2,'Productivity Dump'!$E$3:$AJ$3,0)
),
IF(AK$3="Attendance",
INDEX('Attendance Dump'!$E$2:$AI$400,
MATCH($A127,'Attendance Dump'!$B$2:$B$400,0),
MATCH(AK$2,'Attendance Dump'!$E$1:$AI$1,0)
),
INDEX('Active Hour''s Dump'!$D$3:$AH$337,
MATCH($C127,'Active Hour''s Dump'!$A$3:$A$337,0),
MATCH(AK$2,'Active Hour''s Dump'!$D$2:$AH$2,0)
))),"")</f>
        <v>0</v>
      </c>
      <c r="AL127" s="13">
        <f>_xlfn.IFNA(IF(AL$3="Productivity",
INDEX('Productivity Dump'!$E$4:$AJ$500,
MATCH($A127,'Productivity Dump'!$A$4:$A$500,0),
MATCH(AL$2,'Productivity Dump'!$E$3:$AJ$3,0)
),
IF(AL$3="Attendance",
INDEX('Attendance Dump'!$E$2:$AI$400,
MATCH($A127,'Attendance Dump'!$B$2:$B$400,0),
MATCH(AL$2,'Attendance Dump'!$E$1:$AI$1,0)
),
INDEX('Active Hour''s Dump'!$D$3:$AH$337,
MATCH($C127,'Active Hour''s Dump'!$A$3:$A$337,0),
MATCH(AL$2,'Active Hour''s Dump'!$D$2:$AH$2,0)
))),"")</f>
        <v>0</v>
      </c>
      <c r="AM127" s="13" t="str">
        <f>_xlfn.IFNA(IF(AM$3="Productivity",
INDEX('Productivity Dump'!$E$4:$AJ$500,
MATCH($A127,'Productivity Dump'!$A$4:$A$500,0),
MATCH(AM$2,'Productivity Dump'!$E$3:$AJ$3,0)
),
IF(AM$3="Attendance",
INDEX('Attendance Dump'!$E$2:$AI$400,
MATCH($A127,'Attendance Dump'!$B$2:$B$400,0),
MATCH(AM$2,'Attendance Dump'!$E$1:$AI$1,0)
),
INDEX('Active Hour''s Dump'!$D$3:$AH$337,
MATCH($C127,'Active Hour''s Dump'!$A$3:$A$337,0),
MATCH(AM$2,'Active Hour''s Dump'!$D$2:$AH$2,0)
))),"")</f>
        <v>WO</v>
      </c>
      <c r="AN127" s="54">
        <f>_xlfn.IFNA(IF(AN$3="Productivity",
INDEX('Productivity Dump'!$E$4:$AJ$500,
MATCH($A127,'Productivity Dump'!$A$4:$A$500,0),
MATCH(AN$2,'Productivity Dump'!$E$3:$AJ$3,0)
),
IF(AN$3="Attendance",
INDEX('Attendance Dump'!$E$2:$AI$400,
MATCH($A127,'Attendance Dump'!$B$2:$B$400,0),
MATCH(AN$2,'Attendance Dump'!$E$1:$AI$1,0)
),
INDEX('Active Hour''s Dump'!$D$3:$AH$337,
MATCH($C127,'Active Hour''s Dump'!$A$3:$A$337,0),
MATCH(AN$2,'Active Hour''s Dump'!$D$2:$AH$2,0)
))),"")</f>
        <v>0</v>
      </c>
      <c r="AO127" s="13">
        <f>_xlfn.IFNA(IF(AO$3="Productivity",
INDEX('Productivity Dump'!$E$4:$AJ$500,
MATCH($A127,'Productivity Dump'!$A$4:$A$500,0),
MATCH(AO$2,'Productivity Dump'!$E$3:$AJ$3,0)
),
IF(AO$3="Attendance",
INDEX('Attendance Dump'!$E$2:$AI$400,
MATCH($A127,'Attendance Dump'!$B$2:$B$400,0),
MATCH(AO$2,'Attendance Dump'!$E$1:$AI$1,0)
),
INDEX('Active Hour''s Dump'!$D$3:$AH$337,
MATCH($C127,'Active Hour''s Dump'!$A$3:$A$337,0),
MATCH(AO$2,'Active Hour''s Dump'!$D$2:$AH$2,0)
))),"")</f>
        <v>783.15200000000004</v>
      </c>
      <c r="AP127" s="13" t="str">
        <f>_xlfn.IFNA(IF(AP$3="Productivity",
INDEX('Productivity Dump'!$E$4:$AJ$500,
MATCH($A127,'Productivity Dump'!$A$4:$A$500,0),
MATCH(AP$2,'Productivity Dump'!$E$3:$AJ$3,0)
),
IF(AP$3="Attendance",
INDEX('Attendance Dump'!$E$2:$AI$400,
MATCH($A127,'Attendance Dump'!$B$2:$B$400,0),
MATCH(AP$2,'Attendance Dump'!$E$1:$AI$1,0)
),
INDEX('Active Hour''s Dump'!$D$3:$AH$337,
MATCH($C127,'Active Hour''s Dump'!$A$3:$A$337,0),
MATCH(AP$2,'Active Hour''s Dump'!$D$2:$AH$2,0)
))),"")</f>
        <v>P</v>
      </c>
      <c r="AQ127" s="54">
        <f>_xlfn.IFNA(IF(AQ$3="Productivity",
INDEX('Productivity Dump'!$E$4:$AJ$500,
MATCH($A127,'Productivity Dump'!$A$4:$A$500,0),
MATCH(AQ$2,'Productivity Dump'!$E$3:$AJ$3,0)
),
IF(AQ$3="Attendance",
INDEX('Attendance Dump'!$E$2:$AI$400,
MATCH($A127,'Attendance Dump'!$B$2:$B$400,0),
MATCH(AQ$2,'Attendance Dump'!$E$1:$AI$1,0)
),
INDEX('Active Hour''s Dump'!$D$3:$AH$337,
MATCH($C127,'Active Hour''s Dump'!$A$3:$A$337,0),
MATCH(AQ$2,'Active Hour''s Dump'!$D$2:$AH$2,0)
))),"")</f>
        <v>2.9166666666666701</v>
      </c>
      <c r="AR127" s="13">
        <f>_xlfn.IFNA(IF(AR$3="Productivity",
INDEX('Productivity Dump'!$E$4:$AJ$500,
MATCH($A127,'Productivity Dump'!$A$4:$A$500,0),
MATCH(AR$2,'Productivity Dump'!$E$3:$AJ$3,0)
),
IF(AR$3="Attendance",
INDEX('Attendance Dump'!$E$2:$AI$400,
MATCH($A127,'Attendance Dump'!$B$2:$B$400,0),
MATCH(AR$2,'Attendance Dump'!$E$1:$AI$1,0)
),
INDEX('Active Hour''s Dump'!$D$3:$AH$337,
MATCH($C127,'Active Hour''s Dump'!$A$3:$A$337,0),
MATCH(AR$2,'Active Hour''s Dump'!$D$2:$AH$2,0)
))),"")</f>
        <v>1141.9839999999995</v>
      </c>
      <c r="AS127" s="13" t="str">
        <f>_xlfn.IFNA(IF(AS$3="Productivity",
INDEX('Productivity Dump'!$E$4:$AJ$500,
MATCH($A127,'Productivity Dump'!$A$4:$A$500,0),
MATCH(AS$2,'Productivity Dump'!$E$3:$AJ$3,0)
),
IF(AS$3="Attendance",
INDEX('Attendance Dump'!$E$2:$AI$400,
MATCH($A127,'Attendance Dump'!$B$2:$B$400,0),
MATCH(AS$2,'Attendance Dump'!$E$1:$AI$1,0)
),
INDEX('Active Hour''s Dump'!$D$3:$AH$337,
MATCH($C127,'Active Hour''s Dump'!$A$3:$A$337,0),
MATCH(AS$2,'Active Hour''s Dump'!$D$2:$AH$2,0)
))),"")</f>
        <v>P</v>
      </c>
      <c r="AT127" s="54">
        <f>_xlfn.IFNA(IF(AT$3="Productivity",
INDEX('Productivity Dump'!$E$4:$AJ$500,
MATCH($A127,'Productivity Dump'!$A$4:$A$500,0),
MATCH(AT$2,'Productivity Dump'!$E$3:$AJ$3,0)
),
IF(AT$3="Attendance",
INDEX('Attendance Dump'!$E$2:$AI$400,
MATCH($A127,'Attendance Dump'!$B$2:$B$400,0),
MATCH(AT$2,'Attendance Dump'!$E$1:$AI$1,0)
),
INDEX('Active Hour''s Dump'!$D$3:$AH$337,
MATCH($C127,'Active Hour''s Dump'!$A$3:$A$337,0),
MATCH(AT$2,'Active Hour''s Dump'!$D$2:$AH$2,0)
))),"")</f>
        <v>5.1666666666666696</v>
      </c>
      <c r="AU127" s="13">
        <f>_xlfn.IFNA(IF(AU$3="Productivity",
INDEX('Productivity Dump'!$E$4:$AJ$500,
MATCH($A127,'Productivity Dump'!$A$4:$A$500,0),
MATCH(AU$2,'Productivity Dump'!$E$3:$AJ$3,0)
),
IF(AU$3="Attendance",
INDEX('Attendance Dump'!$E$2:$AI$400,
MATCH($A127,'Attendance Dump'!$B$2:$B$400,0),
MATCH(AU$2,'Attendance Dump'!$E$1:$AI$1,0)
),
INDEX('Active Hour''s Dump'!$D$3:$AH$337,
MATCH($C127,'Active Hour''s Dump'!$A$3:$A$337,0),
MATCH(AU$2,'Active Hour''s Dump'!$D$2:$AH$2,0)
))),"")</f>
        <v>1075.8219999999997</v>
      </c>
      <c r="AV127" s="13" t="str">
        <f>_xlfn.IFNA(IF(AV$3="Productivity",
INDEX('Productivity Dump'!$E$4:$AJ$500,
MATCH($A127,'Productivity Dump'!$A$4:$A$500,0),
MATCH(AV$2,'Productivity Dump'!$E$3:$AJ$3,0)
),
IF(AV$3="Attendance",
INDEX('Attendance Dump'!$E$2:$AI$400,
MATCH($A127,'Attendance Dump'!$B$2:$B$400,0),
MATCH(AV$2,'Attendance Dump'!$E$1:$AI$1,0)
),
INDEX('Active Hour''s Dump'!$D$3:$AH$337,
MATCH($C127,'Active Hour''s Dump'!$A$3:$A$337,0),
MATCH(AV$2,'Active Hour''s Dump'!$D$2:$AH$2,0)
))),"")</f>
        <v>P</v>
      </c>
      <c r="AW127" s="54">
        <f>_xlfn.IFNA(IF(AW$3="Productivity",
INDEX('Productivity Dump'!$E$4:$AJ$500,
MATCH($A127,'Productivity Dump'!$A$4:$A$500,0),
MATCH(AW$2,'Productivity Dump'!$E$3:$AJ$3,0)
),
IF(AW$3="Attendance",
INDEX('Attendance Dump'!$E$2:$AI$400,
MATCH($A127,'Attendance Dump'!$B$2:$B$400,0),
MATCH(AW$2,'Attendance Dump'!$E$1:$AI$1,0)
),
INDEX('Active Hour''s Dump'!$D$3:$AH$337,
MATCH($C127,'Active Hour''s Dump'!$A$3:$A$337,0),
MATCH(AW$2,'Active Hour''s Dump'!$D$2:$AH$2,0)
))),"")</f>
        <v>5.5833333333333304</v>
      </c>
      <c r="AX127" s="13">
        <f>_xlfn.IFNA(IF(AX$3="Productivity",
INDEX('Productivity Dump'!$E$4:$AJ$500,
MATCH($A127,'Productivity Dump'!$A$4:$A$500,0),
MATCH(AX$2,'Productivity Dump'!$E$3:$AJ$3,0)
),
IF(AX$3="Attendance",
INDEX('Attendance Dump'!$E$2:$AI$400,
MATCH($A127,'Attendance Dump'!$B$2:$B$400,0),
MATCH(AX$2,'Attendance Dump'!$E$1:$AI$1,0)
),
INDEX('Active Hour''s Dump'!$D$3:$AH$337,
MATCH($C127,'Active Hour''s Dump'!$A$3:$A$337,0),
MATCH(AX$2,'Active Hour''s Dump'!$D$2:$AH$2,0)
))),"")</f>
        <v>1163.029</v>
      </c>
      <c r="AY127" s="13" t="str">
        <f>_xlfn.IFNA(IF(AY$3="Productivity",
INDEX('Productivity Dump'!$E$4:$AJ$500,
MATCH($A127,'Productivity Dump'!$A$4:$A$500,0),
MATCH(AY$2,'Productivity Dump'!$E$3:$AJ$3,0)
),
IF(AY$3="Attendance",
INDEX('Attendance Dump'!$E$2:$AI$400,
MATCH($A127,'Attendance Dump'!$B$2:$B$400,0),
MATCH(AY$2,'Attendance Dump'!$E$1:$AI$1,0)
),
INDEX('Active Hour''s Dump'!$D$3:$AH$337,
MATCH($C127,'Active Hour''s Dump'!$A$3:$A$337,0),
MATCH(AY$2,'Active Hour''s Dump'!$D$2:$AH$2,0)
))),"")</f>
        <v>P</v>
      </c>
      <c r="AZ127" s="54">
        <f>_xlfn.IFNA(IF(AZ$3="Productivity",
INDEX('Productivity Dump'!$E$4:$AJ$500,
MATCH($A127,'Productivity Dump'!$A$4:$A$500,0),
MATCH(AZ$2,'Productivity Dump'!$E$3:$AJ$3,0)
),
IF(AZ$3="Attendance",
INDEX('Attendance Dump'!$E$2:$AI$400,
MATCH($A127,'Attendance Dump'!$B$2:$B$400,0),
MATCH(AZ$2,'Attendance Dump'!$E$1:$AI$1,0)
),
INDEX('Active Hour''s Dump'!$D$3:$AH$337,
MATCH($C127,'Active Hour''s Dump'!$A$3:$A$337,0),
MATCH(AZ$2,'Active Hour''s Dump'!$D$2:$AH$2,0)
))),"")</f>
        <v>5.3333333333333304</v>
      </c>
      <c r="BA127" s="13">
        <f>_xlfn.IFNA(IF(BA$3="Productivity",
INDEX('Productivity Dump'!$E$4:$AJ$500,
MATCH($A127,'Productivity Dump'!$A$4:$A$500,0),
MATCH(BA$2,'Productivity Dump'!$E$3:$AJ$3,0)
),
IF(BA$3="Attendance",
INDEX('Attendance Dump'!$E$2:$AI$400,
MATCH($A127,'Attendance Dump'!$B$2:$B$400,0),
MATCH(BA$2,'Attendance Dump'!$E$1:$AI$1,0)
),
INDEX('Active Hour''s Dump'!$D$3:$AH$337,
MATCH($C127,'Active Hour''s Dump'!$A$3:$A$337,0),
MATCH(BA$2,'Active Hour''s Dump'!$D$2:$AH$2,0)
))),"")</f>
        <v>0</v>
      </c>
      <c r="BB127" s="13" t="str">
        <f>_xlfn.IFNA(IF(BB$3="Productivity",
INDEX('Productivity Dump'!$E$4:$AJ$500,
MATCH($A127,'Productivity Dump'!$A$4:$A$500,0),
MATCH(BB$2,'Productivity Dump'!$E$3:$AJ$3,0)
),
IF(BB$3="Attendance",
INDEX('Attendance Dump'!$E$2:$AI$400,
MATCH($A127,'Attendance Dump'!$B$2:$B$400,0),
MATCH(BB$2,'Attendance Dump'!$E$1:$AI$1,0)
),
INDEX('Active Hour''s Dump'!$D$3:$AH$337,
MATCH($C127,'Active Hour''s Dump'!$A$3:$A$337,0),
MATCH(BB$2,'Active Hour''s Dump'!$D$2:$AH$2,0)
))),"")</f>
        <v>PL</v>
      </c>
      <c r="BC127" s="54">
        <f>_xlfn.IFNA(IF(BC$3="Productivity",
INDEX('Productivity Dump'!$E$4:$AJ$500,
MATCH($A127,'Productivity Dump'!$A$4:$A$500,0),
MATCH(BC$2,'Productivity Dump'!$E$3:$AJ$3,0)
),
IF(BC$3="Attendance",
INDEX('Attendance Dump'!$E$2:$AI$400,
MATCH($A127,'Attendance Dump'!$B$2:$B$400,0),
MATCH(BC$2,'Attendance Dump'!$E$1:$AI$1,0)
),
INDEX('Active Hour''s Dump'!$D$3:$AH$337,
MATCH($C127,'Active Hour''s Dump'!$A$3:$A$337,0),
MATCH(BC$2,'Active Hour''s Dump'!$D$2:$AH$2,0)
))),"")</f>
        <v>0</v>
      </c>
      <c r="BD127" s="13">
        <f>_xlfn.IFNA(IF(BD$3="Productivity",
INDEX('Productivity Dump'!$E$4:$AJ$500,
MATCH($A127,'Productivity Dump'!$A$4:$A$500,0),
MATCH(BD$2,'Productivity Dump'!$E$3:$AJ$3,0)
),
IF(BD$3="Attendance",
INDEX('Attendance Dump'!$E$2:$AI$400,
MATCH($A127,'Attendance Dump'!$B$2:$B$400,0),
MATCH(BD$2,'Attendance Dump'!$E$1:$AI$1,0)
),
INDEX('Active Hour''s Dump'!$D$3:$AH$337,
MATCH($C127,'Active Hour''s Dump'!$A$3:$A$337,0),
MATCH(BD$2,'Active Hour''s Dump'!$D$2:$AH$2,0)
))),"")</f>
        <v>559.39900000000011</v>
      </c>
      <c r="BE127" s="13" t="str">
        <f>_xlfn.IFNA(IF(BE$3="Productivity",
INDEX('Productivity Dump'!$E$4:$AJ$500,
MATCH($A127,'Productivity Dump'!$A$4:$A$500,0),
MATCH(BE$2,'Productivity Dump'!$E$3:$AJ$3,0)
),
IF(BE$3="Attendance",
INDEX('Attendance Dump'!$E$2:$AI$400,
MATCH($A127,'Attendance Dump'!$B$2:$B$400,0),
MATCH(BE$2,'Attendance Dump'!$E$1:$AI$1,0)
),
INDEX('Active Hour''s Dump'!$D$3:$AH$337,
MATCH($C127,'Active Hour''s Dump'!$A$3:$A$337,0),
MATCH(BE$2,'Active Hour''s Dump'!$D$2:$AH$2,0)
))),"")</f>
        <v>P</v>
      </c>
      <c r="BF127" s="54">
        <f>_xlfn.IFNA(IF(BF$3="Productivity",
INDEX('Productivity Dump'!$E$4:$AJ$500,
MATCH($A127,'Productivity Dump'!$A$4:$A$500,0),
MATCH(BF$2,'Productivity Dump'!$E$3:$AJ$3,0)
),
IF(BF$3="Attendance",
INDEX('Attendance Dump'!$E$2:$AI$400,
MATCH($A127,'Attendance Dump'!$B$2:$B$400,0),
MATCH(BF$2,'Attendance Dump'!$E$1:$AI$1,0)
),
INDEX('Active Hour''s Dump'!$D$3:$AH$337,
MATCH($C127,'Active Hour''s Dump'!$A$3:$A$337,0),
MATCH(BF$2,'Active Hour''s Dump'!$D$2:$AH$2,0)
))),"")</f>
        <v>2.75</v>
      </c>
      <c r="BG127" s="13">
        <f>_xlfn.IFNA(IF(BG$3="Productivity",
INDEX('Productivity Dump'!$E$4:$AJ$500,
MATCH($A127,'Productivity Dump'!$A$4:$A$500,0),
MATCH(BG$2,'Productivity Dump'!$E$3:$AJ$3,0)
),
IF(BG$3="Attendance",
INDEX('Attendance Dump'!$E$2:$AI$400,
MATCH($A127,'Attendance Dump'!$B$2:$B$400,0),
MATCH(BG$2,'Attendance Dump'!$E$1:$AI$1,0)
),
INDEX('Active Hour''s Dump'!$D$3:$AH$337,
MATCH($C127,'Active Hour''s Dump'!$A$3:$A$337,0),
MATCH(BG$2,'Active Hour''s Dump'!$D$2:$AH$2,0)
))),"")</f>
        <v>0</v>
      </c>
      <c r="BH127" s="13" t="str">
        <f>_xlfn.IFNA(IF(BH$3="Productivity",
INDEX('Productivity Dump'!$E$4:$AJ$500,
MATCH($A127,'Productivity Dump'!$A$4:$A$500,0),
MATCH(BH$2,'Productivity Dump'!$E$3:$AJ$3,0)
),
IF(BH$3="Attendance",
INDEX('Attendance Dump'!$E$2:$AI$400,
MATCH($A127,'Attendance Dump'!$B$2:$B$400,0),
MATCH(BH$2,'Attendance Dump'!$E$1:$AI$1,0)
),
INDEX('Active Hour''s Dump'!$D$3:$AH$337,
MATCH($C127,'Active Hour''s Dump'!$A$3:$A$337,0),
MATCH(BH$2,'Active Hour''s Dump'!$D$2:$AH$2,0)
))),"")</f>
        <v>WO</v>
      </c>
      <c r="BI127" s="54">
        <f>_xlfn.IFNA(IF(BI$3="Productivity",
INDEX('Productivity Dump'!$E$4:$AJ$500,
MATCH($A127,'Productivity Dump'!$A$4:$A$500,0),
MATCH(BI$2,'Productivity Dump'!$E$3:$AJ$3,0)
),
IF(BI$3="Attendance",
INDEX('Attendance Dump'!$E$2:$AI$400,
MATCH($A127,'Attendance Dump'!$B$2:$B$400,0),
MATCH(BI$2,'Attendance Dump'!$E$1:$AI$1,0)
),
INDEX('Active Hour''s Dump'!$D$3:$AH$337,
MATCH($C127,'Active Hour''s Dump'!$A$3:$A$337,0),
MATCH(BI$2,'Active Hour''s Dump'!$D$2:$AH$2,0)
))),"")</f>
        <v>0</v>
      </c>
      <c r="BJ127" s="13">
        <f>_xlfn.IFNA(IF(BJ$3="Productivity",
INDEX('Productivity Dump'!$E$4:$AJ$500,
MATCH($A127,'Productivity Dump'!$A$4:$A$500,0),
MATCH(BJ$2,'Productivity Dump'!$E$3:$AJ$3,0)
),
IF(BJ$3="Attendance",
INDEX('Attendance Dump'!$E$2:$AI$400,
MATCH($A127,'Attendance Dump'!$B$2:$B$400,0),
MATCH(BJ$2,'Attendance Dump'!$E$1:$AI$1,0)
),
INDEX('Active Hour''s Dump'!$D$3:$AH$337,
MATCH($C127,'Active Hour''s Dump'!$A$3:$A$337,0),
MATCH(BJ$2,'Active Hour''s Dump'!$D$2:$AH$2,0)
))),"")</f>
        <v>0</v>
      </c>
      <c r="BK127" s="13" t="str">
        <f>_xlfn.IFNA(IF(BK$3="Productivity",
INDEX('Productivity Dump'!$E$4:$AJ$500,
MATCH($A127,'Productivity Dump'!$A$4:$A$500,0),
MATCH(BK$2,'Productivity Dump'!$E$3:$AJ$3,0)
),
IF(BK$3="Attendance",
INDEX('Attendance Dump'!$E$2:$AI$400,
MATCH($A127,'Attendance Dump'!$B$2:$B$400,0),
MATCH(BK$2,'Attendance Dump'!$E$1:$AI$1,0)
),
INDEX('Active Hour''s Dump'!$D$3:$AH$337,
MATCH($C127,'Active Hour''s Dump'!$A$3:$A$337,0),
MATCH(BK$2,'Active Hour''s Dump'!$D$2:$AH$2,0)
))),"")</f>
        <v>PL</v>
      </c>
      <c r="BL127" s="54">
        <f>_xlfn.IFNA(IF(BL$3="Productivity",
INDEX('Productivity Dump'!$E$4:$AJ$500,
MATCH($A127,'Productivity Dump'!$A$4:$A$500,0),
MATCH(BL$2,'Productivity Dump'!$E$3:$AJ$3,0)
),
IF(BL$3="Attendance",
INDEX('Attendance Dump'!$E$2:$AI$400,
MATCH($A127,'Attendance Dump'!$B$2:$B$400,0),
MATCH(BL$2,'Attendance Dump'!$E$1:$AI$1,0)
),
INDEX('Active Hour''s Dump'!$D$3:$AH$337,
MATCH($C127,'Active Hour''s Dump'!$A$3:$A$337,0),
MATCH(BL$2,'Active Hour''s Dump'!$D$2:$AH$2,0)
))),"")</f>
        <v>0</v>
      </c>
      <c r="BM127" s="13">
        <f>_xlfn.IFNA(IF(BM$3="Productivity",
INDEX('Productivity Dump'!$E$4:$AJ$500,
MATCH($A127,'Productivity Dump'!$A$4:$A$500,0),
MATCH(BM$2,'Productivity Dump'!$E$3:$AJ$3,0)
),
IF(BM$3="Attendance",
INDEX('Attendance Dump'!$E$2:$AI$400,
MATCH($A127,'Attendance Dump'!$B$2:$B$400,0),
MATCH(BM$2,'Attendance Dump'!$E$1:$AI$1,0)
),
INDEX('Active Hour''s Dump'!$D$3:$AH$337,
MATCH($C127,'Active Hour''s Dump'!$A$3:$A$337,0),
MATCH(BM$2,'Active Hour''s Dump'!$D$2:$AH$2,0)
))),"")</f>
        <v>1055.606</v>
      </c>
      <c r="BN127" s="13" t="str">
        <f>_xlfn.IFNA(IF(BN$3="Productivity",
INDEX('Productivity Dump'!$E$4:$AJ$500,
MATCH($A127,'Productivity Dump'!$A$4:$A$500,0),
MATCH(BN$2,'Productivity Dump'!$E$3:$AJ$3,0)
),
IF(BN$3="Attendance",
INDEX('Attendance Dump'!$E$2:$AI$400,
MATCH($A127,'Attendance Dump'!$B$2:$B$400,0),
MATCH(BN$2,'Attendance Dump'!$E$1:$AI$1,0)
),
INDEX('Active Hour''s Dump'!$D$3:$AH$337,
MATCH($C127,'Active Hour''s Dump'!$A$3:$A$337,0),
MATCH(BN$2,'Active Hour''s Dump'!$D$2:$AH$2,0)
))),"")</f>
        <v>P</v>
      </c>
      <c r="BO127" s="54">
        <f>_xlfn.IFNA(IF(BO$3="Productivity",
INDEX('Productivity Dump'!$E$4:$AJ$500,
MATCH($A127,'Productivity Dump'!$A$4:$A$500,0),
MATCH(BO$2,'Productivity Dump'!$E$3:$AJ$3,0)
),
IF(BO$3="Attendance",
INDEX('Attendance Dump'!$E$2:$AI$400,
MATCH($A127,'Attendance Dump'!$B$2:$B$400,0),
MATCH(BO$2,'Attendance Dump'!$E$1:$AI$1,0)
),
INDEX('Active Hour''s Dump'!$D$3:$AH$337,
MATCH($C127,'Active Hour''s Dump'!$A$3:$A$337,0),
MATCH(BO$2,'Active Hour''s Dump'!$D$2:$AH$2,0)
))),"")</f>
        <v>4.75</v>
      </c>
      <c r="BP127" s="13">
        <f>_xlfn.IFNA(IF(BP$3="Productivity",
INDEX('Productivity Dump'!$E$4:$AJ$500,
MATCH($A127,'Productivity Dump'!$A$4:$A$500,0),
MATCH(BP$2,'Productivity Dump'!$E$3:$AJ$3,0)
),
IF(BP$3="Attendance",
INDEX('Attendance Dump'!$E$2:$AI$400,
MATCH($A127,'Attendance Dump'!$B$2:$B$400,0),
MATCH(BP$2,'Attendance Dump'!$E$1:$AI$1,0)
),
INDEX('Active Hour''s Dump'!$D$3:$AH$337,
MATCH($C127,'Active Hour''s Dump'!$A$3:$A$337,0),
MATCH(BP$2,'Active Hour''s Dump'!$D$2:$AH$2,0)
))),"")</f>
        <v>1067.2439999999999</v>
      </c>
      <c r="BQ127" s="13" t="str">
        <f>_xlfn.IFNA(IF(BQ$3="Productivity",
INDEX('Productivity Dump'!$E$4:$AJ$500,
MATCH($A127,'Productivity Dump'!$A$4:$A$500,0),
MATCH(BQ$2,'Productivity Dump'!$E$3:$AJ$3,0)
),
IF(BQ$3="Attendance",
INDEX('Attendance Dump'!$E$2:$AI$400,
MATCH($A127,'Attendance Dump'!$B$2:$B$400,0),
MATCH(BQ$2,'Attendance Dump'!$E$1:$AI$1,0)
),
INDEX('Active Hour''s Dump'!$D$3:$AH$337,
MATCH($C127,'Active Hour''s Dump'!$A$3:$A$337,0),
MATCH(BQ$2,'Active Hour''s Dump'!$D$2:$AH$2,0)
))),"")</f>
        <v>P</v>
      </c>
      <c r="BR127" s="54">
        <f>_xlfn.IFNA(IF(BR$3="Productivity",
INDEX('Productivity Dump'!$E$4:$AJ$500,
MATCH($A127,'Productivity Dump'!$A$4:$A$500,0),
MATCH(BR$2,'Productivity Dump'!$E$3:$AJ$3,0)
),
IF(BR$3="Attendance",
INDEX('Attendance Dump'!$E$2:$AI$400,
MATCH($A127,'Attendance Dump'!$B$2:$B$400,0),
MATCH(BR$2,'Attendance Dump'!$E$1:$AI$1,0)
),
INDEX('Active Hour''s Dump'!$D$3:$AH$337,
MATCH($C127,'Active Hour''s Dump'!$A$3:$A$337,0),
MATCH(BR$2,'Active Hour''s Dump'!$D$2:$AH$2,0)
))),"")</f>
        <v>6.0833333333333304</v>
      </c>
      <c r="BS127" s="13">
        <f>_xlfn.IFNA(IF(BS$3="Productivity",
INDEX('Productivity Dump'!$E$4:$AJ$500,
MATCH($A127,'Productivity Dump'!$A$4:$A$500,0),
MATCH(BS$2,'Productivity Dump'!$E$3:$AJ$3,0)
),
IF(BS$3="Attendance",
INDEX('Attendance Dump'!$E$2:$AI$400,
MATCH($A127,'Attendance Dump'!$B$2:$B$400,0),
MATCH(BS$2,'Attendance Dump'!$E$1:$AI$1,0)
),
INDEX('Active Hour''s Dump'!$D$3:$AH$337,
MATCH($C127,'Active Hour''s Dump'!$A$3:$A$337,0),
MATCH(BS$2,'Active Hour''s Dump'!$D$2:$AH$2,0)
))),"")</f>
        <v>1063.2790000000002</v>
      </c>
      <c r="BT127" s="13" t="str">
        <f>_xlfn.IFNA(IF(BT$3="Productivity",
INDEX('Productivity Dump'!$E$4:$AJ$500,
MATCH($A127,'Productivity Dump'!$A$4:$A$500,0),
MATCH(BT$2,'Productivity Dump'!$E$3:$AJ$3,0)
),
IF(BT$3="Attendance",
INDEX('Attendance Dump'!$E$2:$AI$400,
MATCH($A127,'Attendance Dump'!$B$2:$B$400,0),
MATCH(BT$2,'Attendance Dump'!$E$1:$AI$1,0)
),
INDEX('Active Hour''s Dump'!$D$3:$AH$337,
MATCH($C127,'Active Hour''s Dump'!$A$3:$A$337,0),
MATCH(BT$2,'Active Hour''s Dump'!$D$2:$AH$2,0)
))),"")</f>
        <v>H(P)</v>
      </c>
      <c r="BU127" s="54">
        <f>_xlfn.IFNA(IF(BU$3="Productivity",
INDEX('Productivity Dump'!$E$4:$AJ$500,
MATCH($A127,'Productivity Dump'!$A$4:$A$500,0),
MATCH(BU$2,'Productivity Dump'!$E$3:$AJ$3,0)
),
IF(BU$3="Attendance",
INDEX('Attendance Dump'!$E$2:$AI$400,
MATCH($A127,'Attendance Dump'!$B$2:$B$400,0),
MATCH(BU$2,'Attendance Dump'!$E$1:$AI$1,0)
),
INDEX('Active Hour''s Dump'!$D$3:$AH$337,
MATCH($C127,'Active Hour''s Dump'!$A$3:$A$337,0),
MATCH(BU$2,'Active Hour''s Dump'!$D$2:$AH$2,0)
))),"")</f>
        <v>5</v>
      </c>
      <c r="BV127" s="13">
        <f>_xlfn.IFNA(IF(BV$3="Productivity",
INDEX('Productivity Dump'!$E$4:$AJ$500,
MATCH($A127,'Productivity Dump'!$A$4:$A$500,0),
MATCH(BV$2,'Productivity Dump'!$E$3:$AJ$3,0)
),
IF(BV$3="Attendance",
INDEX('Attendance Dump'!$E$2:$AI$400,
MATCH($A127,'Attendance Dump'!$B$2:$B$400,0),
MATCH(BV$2,'Attendance Dump'!$E$1:$AI$1,0)
),
INDEX('Active Hour''s Dump'!$D$3:$AH$337,
MATCH($C127,'Active Hour''s Dump'!$A$3:$A$337,0),
MATCH(BV$2,'Active Hour''s Dump'!$D$2:$AH$2,0)
))),"")</f>
        <v>1076.8330000000001</v>
      </c>
      <c r="BW127" s="13" t="str">
        <f>_xlfn.IFNA(IF(BW$3="Productivity",
INDEX('Productivity Dump'!$E$4:$AJ$500,
MATCH($A127,'Productivity Dump'!$A$4:$A$500,0),
MATCH(BW$2,'Productivity Dump'!$E$3:$AJ$3,0)
),
IF(BW$3="Attendance",
INDEX('Attendance Dump'!$E$2:$AI$400,
MATCH($A127,'Attendance Dump'!$B$2:$B$400,0),
MATCH(BW$2,'Attendance Dump'!$E$1:$AI$1,0)
),
INDEX('Active Hour''s Dump'!$D$3:$AH$337,
MATCH($C127,'Active Hour''s Dump'!$A$3:$A$337,0),
MATCH(BW$2,'Active Hour''s Dump'!$D$2:$AH$2,0)
))),"")</f>
        <v>P</v>
      </c>
      <c r="BX127" s="54">
        <f>_xlfn.IFNA(IF(BX$3="Productivity",
INDEX('Productivity Dump'!$E$4:$AJ$500,
MATCH($A127,'Productivity Dump'!$A$4:$A$500,0),
MATCH(BX$2,'Productivity Dump'!$E$3:$AJ$3,0)
),
IF(BX$3="Attendance",
INDEX('Attendance Dump'!$E$2:$AI$400,
MATCH($A127,'Attendance Dump'!$B$2:$B$400,0),
MATCH(BX$2,'Attendance Dump'!$E$1:$AI$1,0)
),
INDEX('Active Hour''s Dump'!$D$3:$AH$337,
MATCH($C127,'Active Hour''s Dump'!$A$3:$A$337,0),
MATCH(BX$2,'Active Hour''s Dump'!$D$2:$AH$2,0)
))),"")</f>
        <v>5.25</v>
      </c>
      <c r="BY127" s="13">
        <f>_xlfn.IFNA(IF(BY$3="Productivity",
INDEX('Productivity Dump'!$E$4:$AJ$500,
MATCH($A127,'Productivity Dump'!$A$4:$A$500,0),
MATCH(BY$2,'Productivity Dump'!$E$3:$AJ$3,0)
),
IF(BY$3="Attendance",
INDEX('Attendance Dump'!$E$2:$AI$400,
MATCH($A127,'Attendance Dump'!$B$2:$B$400,0),
MATCH(BY$2,'Attendance Dump'!$E$1:$AI$1,0)
),
INDEX('Active Hour''s Dump'!$D$3:$AH$337,
MATCH($C127,'Active Hour''s Dump'!$A$3:$A$337,0),
MATCH(BY$2,'Active Hour''s Dump'!$D$2:$AH$2,0)
))),"")</f>
        <v>459.47400000000005</v>
      </c>
      <c r="BZ127" s="13" t="str">
        <f>_xlfn.IFNA(IF(BZ$3="Productivity",
INDEX('Productivity Dump'!$E$4:$AJ$500,
MATCH($A127,'Productivity Dump'!$A$4:$A$500,0),
MATCH(BZ$2,'Productivity Dump'!$E$3:$AJ$3,0)
),
IF(BZ$3="Attendance",
INDEX('Attendance Dump'!$E$2:$AI$400,
MATCH($A127,'Attendance Dump'!$B$2:$B$400,0),
MATCH(BZ$2,'Attendance Dump'!$E$1:$AI$1,0)
),
INDEX('Active Hour''s Dump'!$D$3:$AH$337,
MATCH($C127,'Active Hour''s Dump'!$A$3:$A$337,0),
MATCH(BZ$2,'Active Hour''s Dump'!$D$2:$AH$2,0)
))),"")</f>
        <v>P</v>
      </c>
      <c r="CA127" s="54">
        <f>_xlfn.IFNA(IF(CA$3="Productivity",
INDEX('Productivity Dump'!$E$4:$AJ$500,
MATCH($A127,'Productivity Dump'!$A$4:$A$500,0),
MATCH(CA$2,'Productivity Dump'!$E$3:$AJ$3,0)
),
IF(CA$3="Attendance",
INDEX('Attendance Dump'!$E$2:$AI$400,
MATCH($A127,'Attendance Dump'!$B$2:$B$400,0),
MATCH(CA$2,'Attendance Dump'!$E$1:$AI$1,0)
),
INDEX('Active Hour''s Dump'!$D$3:$AH$337,
MATCH($C127,'Active Hour''s Dump'!$A$3:$A$337,0),
MATCH(CA$2,'Active Hour''s Dump'!$D$2:$AH$2,0)
))),"")</f>
        <v>2.5</v>
      </c>
      <c r="CB127" s="13">
        <f>_xlfn.IFNA(IF(CB$3="Productivity",
INDEX('Productivity Dump'!$E$4:$AJ$500,
MATCH($A127,'Productivity Dump'!$A$4:$A$500,0),
MATCH(CB$2,'Productivity Dump'!$E$3:$AJ$3,0)
),
IF(CB$3="Attendance",
INDEX('Attendance Dump'!$E$2:$AI$400,
MATCH($A127,'Attendance Dump'!$B$2:$B$400,0),
MATCH(CB$2,'Attendance Dump'!$E$1:$AI$1,0)
),
INDEX('Active Hour''s Dump'!$D$3:$AH$337,
MATCH($C127,'Active Hour''s Dump'!$A$3:$A$337,0),
MATCH(CB$2,'Active Hour''s Dump'!$D$2:$AH$2,0)
))),"")</f>
        <v>0</v>
      </c>
      <c r="CC127" s="13" t="str">
        <f>_xlfn.IFNA(IF(CC$3="Productivity",
INDEX('Productivity Dump'!$E$4:$AJ$500,
MATCH($A127,'Productivity Dump'!$A$4:$A$500,0),
MATCH(CC$2,'Productivity Dump'!$E$3:$AJ$3,0)
),
IF(CC$3="Attendance",
INDEX('Attendance Dump'!$E$2:$AI$400,
MATCH($A127,'Attendance Dump'!$B$2:$B$400,0),
MATCH(CC$2,'Attendance Dump'!$E$1:$AI$1,0)
),
INDEX('Active Hour''s Dump'!$D$3:$AH$337,
MATCH($C127,'Active Hour''s Dump'!$A$3:$A$337,0),
MATCH(CC$2,'Active Hour''s Dump'!$D$2:$AH$2,0)
))),"")</f>
        <v>WO</v>
      </c>
      <c r="CD127" s="54">
        <f>_xlfn.IFNA(IF(CD$3="Productivity",
INDEX('Productivity Dump'!$E$4:$AJ$500,
MATCH($A127,'Productivity Dump'!$A$4:$A$500,0),
MATCH(CD$2,'Productivity Dump'!$E$3:$AJ$3,0)
),
IF(CD$3="Attendance",
INDEX('Attendance Dump'!$E$2:$AI$400,
MATCH($A127,'Attendance Dump'!$B$2:$B$400,0),
MATCH(CD$2,'Attendance Dump'!$E$1:$AI$1,0)
),
INDEX('Active Hour''s Dump'!$D$3:$AH$337,
MATCH($C127,'Active Hour''s Dump'!$A$3:$A$337,0),
MATCH(CD$2,'Active Hour''s Dump'!$D$2:$AH$2,0)
))),"")</f>
        <v>0</v>
      </c>
      <c r="CE127" s="13">
        <f>_xlfn.IFNA(IF(CE$3="Productivity",
INDEX('Productivity Dump'!$E$4:$AJ$500,
MATCH($A127,'Productivity Dump'!$A$4:$A$500,0),
MATCH(CE$2,'Productivity Dump'!$E$3:$AJ$3,0)
),
IF(CE$3="Attendance",
INDEX('Attendance Dump'!$E$2:$AI$400,
MATCH($A127,'Attendance Dump'!$B$2:$B$400,0),
MATCH(CE$2,'Attendance Dump'!$E$1:$AI$1,0)
),
INDEX('Active Hour''s Dump'!$D$3:$AH$337,
MATCH($C127,'Active Hour''s Dump'!$A$3:$A$337,0),
MATCH(CE$2,'Active Hour''s Dump'!$D$2:$AH$2,0)
))),"")</f>
        <v>545.98300000000006</v>
      </c>
      <c r="CF127" s="13" t="str">
        <f>_xlfn.IFNA(IF(CF$3="Productivity",
INDEX('Productivity Dump'!$E$4:$AJ$500,
MATCH($A127,'Productivity Dump'!$A$4:$A$500,0),
MATCH(CF$2,'Productivity Dump'!$E$3:$AJ$3,0)
),
IF(CF$3="Attendance",
INDEX('Attendance Dump'!$E$2:$AI$400,
MATCH($A127,'Attendance Dump'!$B$2:$B$400,0),
MATCH(CF$2,'Attendance Dump'!$E$1:$AI$1,0)
),
INDEX('Active Hour''s Dump'!$D$3:$AH$337,
MATCH($C127,'Active Hour''s Dump'!$A$3:$A$337,0),
MATCH(CF$2,'Active Hour''s Dump'!$D$2:$AH$2,0)
))),"")</f>
        <v>P</v>
      </c>
      <c r="CG127" s="54">
        <f>_xlfn.IFNA(IF(CG$3="Productivity",
INDEX('Productivity Dump'!$E$4:$AJ$500,
MATCH($A127,'Productivity Dump'!$A$4:$A$500,0),
MATCH(CG$2,'Productivity Dump'!$E$3:$AJ$3,0)
),
IF(CG$3="Attendance",
INDEX('Attendance Dump'!$E$2:$AI$400,
MATCH($A127,'Attendance Dump'!$B$2:$B$400,0),
MATCH(CG$2,'Attendance Dump'!$E$1:$AI$1,0)
),
INDEX('Active Hour''s Dump'!$D$3:$AH$337,
MATCH($C127,'Active Hour''s Dump'!$A$3:$A$337,0),
MATCH(CG$2,'Active Hour''s Dump'!$D$2:$AH$2,0)
))),"")</f>
        <v>3</v>
      </c>
      <c r="CH127" s="13">
        <f>_xlfn.IFNA(IF(CH$3="Productivity",
INDEX('Productivity Dump'!$E$4:$AJ$500,
MATCH($A127,'Productivity Dump'!$A$4:$A$500,0),
MATCH(CH$2,'Productivity Dump'!$E$3:$AJ$3,0)
),
IF(CH$3="Attendance",
INDEX('Attendance Dump'!$E$2:$AI$400,
MATCH($A127,'Attendance Dump'!$B$2:$B$400,0),
MATCH(CH$2,'Attendance Dump'!$E$1:$AI$1,0)
),
INDEX('Active Hour''s Dump'!$D$3:$AH$337,
MATCH($C127,'Active Hour''s Dump'!$A$3:$A$337,0),
MATCH(CH$2,'Active Hour''s Dump'!$D$2:$AH$2,0)
))),"")</f>
        <v>1074.2090000000001</v>
      </c>
      <c r="CI127" s="13" t="str">
        <f>_xlfn.IFNA(IF(CI$3="Productivity",
INDEX('Productivity Dump'!$E$4:$AJ$500,
MATCH($A127,'Productivity Dump'!$A$4:$A$500,0),
MATCH(CI$2,'Productivity Dump'!$E$3:$AJ$3,0)
),
IF(CI$3="Attendance",
INDEX('Attendance Dump'!$E$2:$AI$400,
MATCH($A127,'Attendance Dump'!$B$2:$B$400,0),
MATCH(CI$2,'Attendance Dump'!$E$1:$AI$1,0)
),
INDEX('Active Hour''s Dump'!$D$3:$AH$337,
MATCH($C127,'Active Hour''s Dump'!$A$3:$A$337,0),
MATCH(CI$2,'Active Hour''s Dump'!$D$2:$AH$2,0)
))),"")</f>
        <v>P</v>
      </c>
      <c r="CJ127" s="54">
        <f>_xlfn.IFNA(IF(CJ$3="Productivity",
INDEX('Productivity Dump'!$E$4:$AJ$500,
MATCH($A127,'Productivity Dump'!$A$4:$A$500,0),
MATCH(CJ$2,'Productivity Dump'!$E$3:$AJ$3,0)
),
IF(CJ$3="Attendance",
INDEX('Attendance Dump'!$E$2:$AI$400,
MATCH($A127,'Attendance Dump'!$B$2:$B$400,0),
MATCH(CJ$2,'Attendance Dump'!$E$1:$AI$1,0)
),
INDEX('Active Hour''s Dump'!$D$3:$AH$337,
MATCH($C127,'Active Hour''s Dump'!$A$3:$A$337,0),
MATCH(CJ$2,'Active Hour''s Dump'!$D$2:$AH$2,0)
))),"")</f>
        <v>4.9166666666666696</v>
      </c>
      <c r="CK127" s="13">
        <f>_xlfn.IFNA(IF(CK$3="Productivity",
INDEX('Productivity Dump'!$E$4:$AJ$500,
MATCH($A127,'Productivity Dump'!$A$4:$A$500,0),
MATCH(CK$2,'Productivity Dump'!$E$3:$AJ$3,0)
),
IF(CK$3="Attendance",
INDEX('Attendance Dump'!$E$2:$AI$400,
MATCH($A127,'Attendance Dump'!$B$2:$B$400,0),
MATCH(CK$2,'Attendance Dump'!$E$1:$AI$1,0)
),
INDEX('Active Hour''s Dump'!$D$3:$AH$337,
MATCH($C127,'Active Hour''s Dump'!$A$3:$A$337,0),
MATCH(CK$2,'Active Hour''s Dump'!$D$2:$AH$2,0)
))),"")</f>
        <v>1090.307</v>
      </c>
      <c r="CL127" s="13" t="str">
        <f>_xlfn.IFNA(IF(CL$3="Productivity",
INDEX('Productivity Dump'!$E$4:$AJ$500,
MATCH($A127,'Productivity Dump'!$A$4:$A$500,0),
MATCH(CL$2,'Productivity Dump'!$E$3:$AJ$3,0)
),
IF(CL$3="Attendance",
INDEX('Attendance Dump'!$E$2:$AI$400,
MATCH($A127,'Attendance Dump'!$B$2:$B$400,0),
MATCH(CL$2,'Attendance Dump'!$E$1:$AI$1,0)
),
INDEX('Active Hour''s Dump'!$D$3:$AH$337,
MATCH($C127,'Active Hour''s Dump'!$A$3:$A$337,0),
MATCH(CL$2,'Active Hour''s Dump'!$D$2:$AH$2,0)
))),"")</f>
        <v>P</v>
      </c>
      <c r="CM127" s="54">
        <f>_xlfn.IFNA(IF(CM$3="Productivity",
INDEX('Productivity Dump'!$E$4:$AJ$500,
MATCH($A127,'Productivity Dump'!$A$4:$A$500,0),
MATCH(CM$2,'Productivity Dump'!$E$3:$AJ$3,0)
),
IF(CM$3="Attendance",
INDEX('Attendance Dump'!$E$2:$AI$400,
MATCH($A127,'Attendance Dump'!$B$2:$B$400,0),
MATCH(CM$2,'Attendance Dump'!$E$1:$AI$1,0)
),
INDEX('Active Hour''s Dump'!$D$3:$AH$337,
MATCH($C127,'Active Hour''s Dump'!$A$3:$A$337,0),
MATCH(CM$2,'Active Hour''s Dump'!$D$2:$AH$2,0)
))),"")</f>
        <v>4.9166666666666696</v>
      </c>
      <c r="CN127" s="13">
        <f>_xlfn.IFNA(IF(CN$3="Productivity",
INDEX('Productivity Dump'!$E$4:$AJ$500,
MATCH($A127,'Productivity Dump'!$A$4:$A$500,0),
MATCH(CN$2,'Productivity Dump'!$E$3:$AJ$3,0)
),
IF(CN$3="Attendance",
INDEX('Attendance Dump'!$E$2:$AI$400,
MATCH($A127,'Attendance Dump'!$B$2:$B$400,0),
MATCH(CN$2,'Attendance Dump'!$E$1:$AI$1,0)
),
INDEX('Active Hour''s Dump'!$D$3:$AH$337,
MATCH($C127,'Active Hour''s Dump'!$A$3:$A$337,0),
MATCH(CN$2,'Active Hour''s Dump'!$D$2:$AH$2,0)
))),"")</f>
        <v>0</v>
      </c>
      <c r="CO127" s="13">
        <f>_xlfn.IFNA(IF(CO$3="Productivity",
INDEX('Productivity Dump'!$E$4:$AJ$500,
MATCH($A127,'Productivity Dump'!$A$4:$A$500,0),
MATCH(CO$2,'Productivity Dump'!$E$3:$AJ$3,0)
),
IF(CO$3="Attendance",
INDEX('Attendance Dump'!$E$2:$AI$400,
MATCH($A127,'Attendance Dump'!$B$2:$B$400,0),
MATCH(CO$2,'Attendance Dump'!$E$1:$AI$1,0)
),
INDEX('Active Hour''s Dump'!$D$3:$AH$337,
MATCH($C127,'Active Hour''s Dump'!$A$3:$A$337,0),
MATCH(CO$2,'Active Hour''s Dump'!$D$2:$AH$2,0)
))),"")</f>
        <v>0</v>
      </c>
      <c r="CP127" s="54">
        <f>_xlfn.IFNA(IF(CP$3="Productivity",
INDEX('Productivity Dump'!$E$4:$AJ$500,
MATCH($A127,'Productivity Dump'!$A$4:$A$500,0),
MATCH(CP$2,'Productivity Dump'!$E$3:$AJ$3,0)
),
IF(CP$3="Attendance",
INDEX('Attendance Dump'!$E$2:$AI$400,
MATCH($A127,'Attendance Dump'!$B$2:$B$400,0),
MATCH(CP$2,'Attendance Dump'!$E$1:$AI$1,0)
),
INDEX('Active Hour''s Dump'!$D$3:$AH$337,
MATCH($C127,'Active Hour''s Dump'!$A$3:$A$337,0),
MATCH(CP$2,'Active Hour''s Dump'!$D$2:$AH$2,0)
))),"")</f>
        <v>0</v>
      </c>
      <c r="CQ127" s="13">
        <f>_xlfn.IFNA(IF(CQ$3="Productivity",
INDEX('Productivity Dump'!$E$4:$AJ$500,
MATCH($A127,'Productivity Dump'!$A$4:$A$500,0),
MATCH(CQ$2,'Productivity Dump'!$E$3:$AJ$3,0)
),
IF(CQ$3="Attendance",
INDEX('Attendance Dump'!$E$2:$AI$400,
MATCH($A127,'Attendance Dump'!$B$2:$B$400,0),
MATCH(CQ$2,'Attendance Dump'!$E$1:$AI$1,0)
),
INDEX('Active Hour''s Dump'!$D$3:$AH$337,
MATCH($C127,'Active Hour''s Dump'!$A$3:$A$337,0),
MATCH(CQ$2,'Active Hour''s Dump'!$D$2:$AH$2,0)
))),"")</f>
        <v>0</v>
      </c>
      <c r="CR127" s="13">
        <f>_xlfn.IFNA(IF(CR$3="Productivity",
INDEX('Productivity Dump'!$E$4:$AJ$500,
MATCH($A127,'Productivity Dump'!$A$4:$A$500,0),
MATCH(CR$2,'Productivity Dump'!$E$3:$AJ$3,0)
),
IF(CR$3="Attendance",
INDEX('Attendance Dump'!$E$2:$AI$400,
MATCH($A127,'Attendance Dump'!$B$2:$B$400,0),
MATCH(CR$2,'Attendance Dump'!$E$1:$AI$1,0)
),
INDEX('Active Hour''s Dump'!$D$3:$AH$337,
MATCH($C127,'Active Hour''s Dump'!$A$3:$A$337,0),
MATCH(CR$2,'Active Hour''s Dump'!$D$2:$AH$2,0)
))),"")</f>
        <v>0</v>
      </c>
      <c r="CS127" s="54">
        <f>_xlfn.IFNA(IF(CS$3="Productivity",
INDEX('Productivity Dump'!$E$4:$AJ$500,
MATCH($A127,'Productivity Dump'!$A$4:$A$500,0),
MATCH(CS$2,'Productivity Dump'!$E$3:$AJ$3,0)
),
IF(CS$3="Attendance",
INDEX('Attendance Dump'!$E$2:$AI$400,
MATCH($A127,'Attendance Dump'!$B$2:$B$400,0),
MATCH(CS$2,'Attendance Dump'!$E$1:$AI$1,0)
),
INDEX('Active Hour''s Dump'!$D$3:$AH$337,
MATCH($C127,'Active Hour''s Dump'!$A$3:$A$337,0),
MATCH(CS$2,'Active Hour''s Dump'!$D$2:$AH$2,0)
))),"")</f>
        <v>0</v>
      </c>
      <c r="CT127" s="13">
        <f>_xlfn.IFNA(IF(CT$3="Productivity",
INDEX('Productivity Dump'!$E$4:$AJ$500,
MATCH($A127,'Productivity Dump'!$A$4:$A$500,0),
MATCH(CT$2,'Productivity Dump'!$E$3:$AJ$3,0)
),
IF(CT$3="Attendance",
INDEX('Attendance Dump'!$E$2:$AI$400,
MATCH($A127,'Attendance Dump'!$B$2:$B$400,0),
MATCH(CT$2,'Attendance Dump'!$E$1:$AI$1,0)
),
INDEX('Active Hour''s Dump'!$D$3:$AH$337,
MATCH($C127,'Active Hour''s Dump'!$A$3:$A$337,0),
MATCH(CT$2,'Active Hour''s Dump'!$D$2:$AH$2,0)
))),"")</f>
        <v>0</v>
      </c>
      <c r="CU127" s="13">
        <f>_xlfn.IFNA(IF(CU$3="Productivity",
INDEX('Productivity Dump'!$E$4:$AJ$500,
MATCH($A127,'Productivity Dump'!$A$4:$A$500,0),
MATCH(CU$2,'Productivity Dump'!$E$3:$AJ$3,0)
),
IF(CU$3="Attendance",
INDEX('Attendance Dump'!$E$2:$AI$400,
MATCH($A127,'Attendance Dump'!$B$2:$B$400,0),
MATCH(CU$2,'Attendance Dump'!$E$1:$AI$1,0)
),
INDEX('Active Hour''s Dump'!$D$3:$AH$337,
MATCH($C127,'Active Hour''s Dump'!$A$3:$A$337,0),
MATCH(CU$2,'Active Hour''s Dump'!$D$2:$AH$2,0)
))),"")</f>
        <v>0</v>
      </c>
      <c r="CV127" s="54">
        <f>_xlfn.IFNA(IF(CV$3="Productivity",
INDEX('Productivity Dump'!$E$4:$AJ$500,
MATCH($A127,'Productivity Dump'!$A$4:$A$500,0),
MATCH(CV$2,'Productivity Dump'!$E$3:$AJ$3,0)
),
IF(CV$3="Attendance",
INDEX('Attendance Dump'!$E$2:$AI$400,
MATCH($A127,'Attendance Dump'!$B$2:$B$400,0),
MATCH(CV$2,'Attendance Dump'!$E$1:$AI$1,0)
),
INDEX('Active Hour''s Dump'!$D$3:$AH$337,
MATCH($C127,'Active Hour''s Dump'!$A$3:$A$337,0),
MATCH(CV$2,'Active Hour''s Dump'!$D$2:$AH$2,0)
))),"")</f>
        <v>0</v>
      </c>
      <c r="CW127" s="13"/>
      <c r="CX127" s="13"/>
      <c r="CY127" s="54"/>
      <c r="DA127" s="57">
        <f t="shared" si="75"/>
        <v>90.833333333333343</v>
      </c>
      <c r="DB127" s="35">
        <f t="shared" si="76"/>
        <v>18616.276999999998</v>
      </c>
      <c r="DC127" s="35">
        <f t="shared" si="71"/>
        <v>2383.7230000000018</v>
      </c>
      <c r="DD127" s="35">
        <f t="shared" ca="1" si="74"/>
        <v>0</v>
      </c>
      <c r="DF127" s="32" cm="1">
        <f t="array" ref="DF127">SUMPRODUCT(
    (MOD(COLUMN(H127:CV127) - COLUMN(H127), 3) = 0) *
    (H127:CV127 = 0) *
    (I127:CW127 = "P") *
    (COUNTIF(UKHoliday, H$2:CV$2) = 0)
)</f>
        <v>0</v>
      </c>
      <c r="DG127" s="33" cm="1">
        <f t="array" ref="DG127">SUMPRODUCT(
  (MOD(COLUMN(H127:CV127) - COLUMN(H127), 3) = 0) *
  (H127:CV127 &gt; 0) *
  (H127:CV127 &lt; 0.5 * IF(((WEEKDAY(H$2:CV$2, 2) = 1) + (WEEKDAY(H$2:CV$2, 2) = 6)), G127, F127)) *
  (I127:CW127 = "P") *
  (COUNTIF(UKHoliday, H$2:CV$2) = 0)
)</f>
        <v>0</v>
      </c>
      <c r="DH127" s="33" cm="1">
        <f t="array" ref="DH127">SUMPRODUCT(
  (MOD(COLUMN(H127:CV127) - COLUMN(H127), 3) = 0) *
  (H127:CV127 &gt; 0.5 * IF(((WEEKDAY(H$2:CV$2, 2) = 1) + (WEEKDAY(H$2:CV$2, 2) = 6)), $G127, $F127)) *
  (H127:CV127 &lt; 0.8 * IF(((WEEKDAY(H$2:CV$2, 2) = 1) + (WEEKDAY(H$2:CV$2, 2) = 6)), $G127, $F127)) *
  (I127:CW127 = "P") *
  (COUNTIF(UKHoliday, H$2:CV$2) = 0)
)</f>
        <v>1</v>
      </c>
      <c r="DI127" s="33" cm="1">
        <f t="array" ref="DI127">SUMPRODUCT(
  (MOD(COLUMN(H127:CV127) - COLUMN(H127), 3) = 0) *
  (H127:CV127 &gt; 0.8 * IF(((WEEKDAY(H$2:CV$2, 2) = 1) + (WEEKDAY(H$2:CV$2, 2) = 6)), $G127, $F127)) *
  (H127:CV127 &lt; 1 * IF(((WEEKDAY(H$2:CV$2, 2) = 1) + (WEEKDAY(H$2:CV$2, 2) = 6)), $G127, $F127)) *
  (I127:CW127 = "P") *
  (COUNTIF(UKHoliday, H$2:CV$2) = 0)
)</f>
        <v>2</v>
      </c>
    </row>
    <row r="128" spans="1:113" x14ac:dyDescent="0.3">
      <c r="A128" s="8" t="s">
        <v>517</v>
      </c>
      <c r="B128" s="8" t="s">
        <v>516</v>
      </c>
      <c r="C128" s="9" t="s">
        <v>818</v>
      </c>
      <c r="D128" s="62" t="s">
        <v>945</v>
      </c>
      <c r="E128" s="35">
        <v>18600</v>
      </c>
      <c r="F128" s="35">
        <f t="shared" si="72"/>
        <v>930</v>
      </c>
      <c r="G128" s="35">
        <f t="shared" si="73"/>
        <v>465</v>
      </c>
      <c r="H128" s="13">
        <f>_xlfn.IFNA(IF(H$3="Productivity",
INDEX('Productivity Dump'!$E$4:$AJ$500,
MATCH($A128,'Productivity Dump'!$A$4:$A$500,0),
MATCH(H$2,'Productivity Dump'!$E$3:$AJ$3,0)
),
IF(H$3="Attendance",
INDEX('Attendance Dump'!$E$2:$AI$400,
MATCH($A128,'Attendance Dump'!$B$2:$B$400,0),
MATCH(H$2,'Attendance Dump'!$E$1:$AI$1,0)
),
INDEX('Active Hour''s Dump'!$D$3:$AH$337,
MATCH($C128,'Active Hour''s Dump'!$A$3:$A$337,0),
MATCH(H$2,'Active Hour''s Dump'!$D$2:$AH$2,0)
))),"")</f>
        <v>921.57899999999995</v>
      </c>
      <c r="I128" s="13" t="str">
        <f>_xlfn.IFNA(IF(I$3="Productivity",
INDEX('Productivity Dump'!$E$4:$AJ$500,
MATCH($A128,'Productivity Dump'!$A$4:$A$500,0),
MATCH(I$2,'Productivity Dump'!$E$3:$AJ$3,0)
),
IF(I$3="Attendance",
INDEX('Attendance Dump'!$E$2:$AI$400,
MATCH($A128,'Attendance Dump'!$B$2:$B$400,0),
MATCH(I$2,'Attendance Dump'!$E$1:$AI$1,0)
),
INDEX('Active Hour''s Dump'!$D$3:$AH$337,
MATCH($C128,'Active Hour''s Dump'!$A$3:$A$337,0),
MATCH(I$2,'Active Hour''s Dump'!$D$2:$AH$2,0)
))),"")</f>
        <v>P</v>
      </c>
      <c r="J128" s="54">
        <f>_xlfn.IFNA(IF(J$3="Productivity",
INDEX('Productivity Dump'!$E$4:$AJ$500,
MATCH($A128,'Productivity Dump'!$A$4:$A$500,0),
MATCH(J$2,'Productivity Dump'!$E$3:$AJ$3,0)
),
IF(J$3="Attendance",
INDEX('Attendance Dump'!$E$2:$AI$400,
MATCH($A128,'Attendance Dump'!$B$2:$B$400,0),
MATCH(J$2,'Attendance Dump'!$E$1:$AI$1,0)
),
INDEX('Active Hour''s Dump'!$D$3:$AH$337,
MATCH($C128,'Active Hour''s Dump'!$A$3:$A$337,0),
MATCH(J$2,'Active Hour''s Dump'!$D$2:$AH$2,0)
))),"")</f>
        <v>4.5</v>
      </c>
      <c r="K128" s="13">
        <f>_xlfn.IFNA(IF(K$3="Productivity",
INDEX('Productivity Dump'!$E$4:$AJ$500,
MATCH($A128,'Productivity Dump'!$A$4:$A$500,0),
MATCH(K$2,'Productivity Dump'!$E$3:$AJ$3,0)
),
IF(K$3="Attendance",
INDEX('Attendance Dump'!$E$2:$AI$400,
MATCH($A128,'Attendance Dump'!$B$2:$B$400,0),
MATCH(K$2,'Attendance Dump'!$E$1:$AI$1,0)
),
INDEX('Active Hour''s Dump'!$D$3:$AH$337,
MATCH($C128,'Active Hour''s Dump'!$A$3:$A$337,0),
MATCH(K$2,'Active Hour''s Dump'!$D$2:$AH$2,0)
))),"")</f>
        <v>921.56499999999994</v>
      </c>
      <c r="L128" s="13" t="str">
        <f>_xlfn.IFNA(IF(L$3="Productivity",
INDEX('Productivity Dump'!$E$4:$AJ$500,
MATCH($A128,'Productivity Dump'!$A$4:$A$500,0),
MATCH(L$2,'Productivity Dump'!$E$3:$AJ$3,0)
),
IF(L$3="Attendance",
INDEX('Attendance Dump'!$E$2:$AI$400,
MATCH($A128,'Attendance Dump'!$B$2:$B$400,0),
MATCH(L$2,'Attendance Dump'!$E$1:$AI$1,0)
),
INDEX('Active Hour''s Dump'!$D$3:$AH$337,
MATCH($C128,'Active Hour''s Dump'!$A$3:$A$337,0),
MATCH(L$2,'Active Hour''s Dump'!$D$2:$AH$2,0)
))),"")</f>
        <v>P</v>
      </c>
      <c r="M128" s="54">
        <f>_xlfn.IFNA(IF(M$3="Productivity",
INDEX('Productivity Dump'!$E$4:$AJ$500,
MATCH($A128,'Productivity Dump'!$A$4:$A$500,0),
MATCH(M$2,'Productivity Dump'!$E$3:$AJ$3,0)
),
IF(M$3="Attendance",
INDEX('Attendance Dump'!$E$2:$AI$400,
MATCH($A128,'Attendance Dump'!$B$2:$B$400,0),
MATCH(M$2,'Attendance Dump'!$E$1:$AI$1,0)
),
INDEX('Active Hour''s Dump'!$D$3:$AH$337,
MATCH($C128,'Active Hour''s Dump'!$A$3:$A$337,0),
MATCH(M$2,'Active Hour''s Dump'!$D$2:$AH$2,0)
))),"")</f>
        <v>4.5833333333333304</v>
      </c>
      <c r="N128" s="13">
        <f>_xlfn.IFNA(IF(N$3="Productivity",
INDEX('Productivity Dump'!$E$4:$AJ$500,
MATCH($A128,'Productivity Dump'!$A$4:$A$500,0),
MATCH(N$2,'Productivity Dump'!$E$3:$AJ$3,0)
),
IF(N$3="Attendance",
INDEX('Attendance Dump'!$E$2:$AI$400,
MATCH($A128,'Attendance Dump'!$B$2:$B$400,0),
MATCH(N$2,'Attendance Dump'!$E$1:$AI$1,0)
),
INDEX('Active Hour''s Dump'!$D$3:$AH$337,
MATCH($C128,'Active Hour''s Dump'!$A$3:$A$337,0),
MATCH(N$2,'Active Hour''s Dump'!$D$2:$AH$2,0)
))),"")</f>
        <v>910.00800000000015</v>
      </c>
      <c r="O128" s="13" t="str">
        <f>_xlfn.IFNA(IF(O$3="Productivity",
INDEX('Productivity Dump'!$E$4:$AJ$500,
MATCH($A128,'Productivity Dump'!$A$4:$A$500,0),
MATCH(O$2,'Productivity Dump'!$E$3:$AJ$3,0)
),
IF(O$3="Attendance",
INDEX('Attendance Dump'!$E$2:$AI$400,
MATCH($A128,'Attendance Dump'!$B$2:$B$400,0),
MATCH(O$2,'Attendance Dump'!$E$1:$AI$1,0)
),
INDEX('Active Hour''s Dump'!$D$3:$AH$337,
MATCH($C128,'Active Hour''s Dump'!$A$3:$A$337,0),
MATCH(O$2,'Active Hour''s Dump'!$D$2:$AH$2,0)
))),"")</f>
        <v>P</v>
      </c>
      <c r="P128" s="54">
        <f>_xlfn.IFNA(IF(P$3="Productivity",
INDEX('Productivity Dump'!$E$4:$AJ$500,
MATCH($A128,'Productivity Dump'!$A$4:$A$500,0),
MATCH(P$2,'Productivity Dump'!$E$3:$AJ$3,0)
),
IF(P$3="Attendance",
INDEX('Attendance Dump'!$E$2:$AI$400,
MATCH($A128,'Attendance Dump'!$B$2:$B$400,0),
MATCH(P$2,'Attendance Dump'!$E$1:$AI$1,0)
),
INDEX('Active Hour''s Dump'!$D$3:$AH$337,
MATCH($C128,'Active Hour''s Dump'!$A$3:$A$337,0),
MATCH(P$2,'Active Hour''s Dump'!$D$2:$AH$2,0)
))),"")</f>
        <v>4.8333333333333304</v>
      </c>
      <c r="Q128" s="13">
        <f>_xlfn.IFNA(IF(Q$3="Productivity",
INDEX('Productivity Dump'!$E$4:$AJ$500,
MATCH($A128,'Productivity Dump'!$A$4:$A$500,0),
MATCH(Q$2,'Productivity Dump'!$E$3:$AJ$3,0)
),
IF(Q$3="Attendance",
INDEX('Attendance Dump'!$E$2:$AI$400,
MATCH($A128,'Attendance Dump'!$B$2:$B$400,0),
MATCH(Q$2,'Attendance Dump'!$E$1:$AI$1,0)
),
INDEX('Active Hour''s Dump'!$D$3:$AH$337,
MATCH($C128,'Active Hour''s Dump'!$A$3:$A$337,0),
MATCH(Q$2,'Active Hour''s Dump'!$D$2:$AH$2,0)
))),"")</f>
        <v>0</v>
      </c>
      <c r="R128" s="13" t="str">
        <f>_xlfn.IFNA(IF(R$3="Productivity",
INDEX('Productivity Dump'!$E$4:$AJ$500,
MATCH($A128,'Productivity Dump'!$A$4:$A$500,0),
MATCH(R$2,'Productivity Dump'!$E$3:$AJ$3,0)
),
IF(R$3="Attendance",
INDEX('Attendance Dump'!$E$2:$AI$400,
MATCH($A128,'Attendance Dump'!$B$2:$B$400,0),
MATCH(R$2,'Attendance Dump'!$E$1:$AI$1,0)
),
INDEX('Active Hour''s Dump'!$D$3:$AH$337,
MATCH($C128,'Active Hour''s Dump'!$A$3:$A$337,0),
MATCH(R$2,'Active Hour''s Dump'!$D$2:$AH$2,0)
))),"")</f>
        <v>WO</v>
      </c>
      <c r="S128" s="54">
        <f>_xlfn.IFNA(IF(S$3="Productivity",
INDEX('Productivity Dump'!$E$4:$AJ$500,
MATCH($A128,'Productivity Dump'!$A$4:$A$500,0),
MATCH(S$2,'Productivity Dump'!$E$3:$AJ$3,0)
),
IF(S$3="Attendance",
INDEX('Attendance Dump'!$E$2:$AI$400,
MATCH($A128,'Attendance Dump'!$B$2:$B$400,0),
MATCH(S$2,'Attendance Dump'!$E$1:$AI$1,0)
),
INDEX('Active Hour''s Dump'!$D$3:$AH$337,
MATCH($C128,'Active Hour''s Dump'!$A$3:$A$337,0),
MATCH(S$2,'Active Hour''s Dump'!$D$2:$AH$2,0)
))),"")</f>
        <v>0</v>
      </c>
      <c r="T128" s="13">
        <f>_xlfn.IFNA(IF(T$3="Productivity",
INDEX('Productivity Dump'!$E$4:$AJ$500,
MATCH($A128,'Productivity Dump'!$A$4:$A$500,0),
MATCH(T$2,'Productivity Dump'!$E$3:$AJ$3,0)
),
IF(T$3="Attendance",
INDEX('Attendance Dump'!$E$2:$AI$400,
MATCH($A128,'Attendance Dump'!$B$2:$B$400,0),
MATCH(T$2,'Attendance Dump'!$E$1:$AI$1,0)
),
INDEX('Active Hour''s Dump'!$D$3:$AH$337,
MATCH($C128,'Active Hour''s Dump'!$A$3:$A$337,0),
MATCH(T$2,'Active Hour''s Dump'!$D$2:$AH$2,0)
))),"")</f>
        <v>419.39699999999999</v>
      </c>
      <c r="U128" s="13" t="str">
        <f>_xlfn.IFNA(IF(U$3="Productivity",
INDEX('Productivity Dump'!$E$4:$AJ$500,
MATCH($A128,'Productivity Dump'!$A$4:$A$500,0),
MATCH(U$2,'Productivity Dump'!$E$3:$AJ$3,0)
),
IF(U$3="Attendance",
INDEX('Attendance Dump'!$E$2:$AI$400,
MATCH($A128,'Attendance Dump'!$B$2:$B$400,0),
MATCH(U$2,'Attendance Dump'!$E$1:$AI$1,0)
),
INDEX('Active Hour''s Dump'!$D$3:$AH$337,
MATCH($C128,'Active Hour''s Dump'!$A$3:$A$337,0),
MATCH(U$2,'Active Hour''s Dump'!$D$2:$AH$2,0)
))),"")</f>
        <v>P</v>
      </c>
      <c r="V128" s="54">
        <f>_xlfn.IFNA(IF(V$3="Productivity",
INDEX('Productivity Dump'!$E$4:$AJ$500,
MATCH($A128,'Productivity Dump'!$A$4:$A$500,0),
MATCH(V$2,'Productivity Dump'!$E$3:$AJ$3,0)
),
IF(V$3="Attendance",
INDEX('Attendance Dump'!$E$2:$AI$400,
MATCH($A128,'Attendance Dump'!$B$2:$B$400,0),
MATCH(V$2,'Attendance Dump'!$E$1:$AI$1,0)
),
INDEX('Active Hour''s Dump'!$D$3:$AH$337,
MATCH($C128,'Active Hour''s Dump'!$A$3:$A$337,0),
MATCH(V$2,'Active Hour''s Dump'!$D$2:$AH$2,0)
))),"")</f>
        <v>2</v>
      </c>
      <c r="W128" s="13">
        <f>_xlfn.IFNA(IF(W$3="Productivity",
INDEX('Productivity Dump'!$E$4:$AJ$500,
MATCH($A128,'Productivity Dump'!$A$4:$A$500,0),
MATCH(W$2,'Productivity Dump'!$E$3:$AJ$3,0)
),
IF(W$3="Attendance",
INDEX('Attendance Dump'!$E$2:$AI$400,
MATCH($A128,'Attendance Dump'!$B$2:$B$400,0),
MATCH(W$2,'Attendance Dump'!$E$1:$AI$1,0)
),
INDEX('Active Hour''s Dump'!$D$3:$AH$337,
MATCH($C128,'Active Hour''s Dump'!$A$3:$A$337,0),
MATCH(W$2,'Active Hour''s Dump'!$D$2:$AH$2,0)
))),"")</f>
        <v>0</v>
      </c>
      <c r="X128" s="13" t="str">
        <f>_xlfn.IFNA(IF(X$3="Productivity",
INDEX('Productivity Dump'!$E$4:$AJ$500,
MATCH($A128,'Productivity Dump'!$A$4:$A$500,0),
MATCH(X$2,'Productivity Dump'!$E$3:$AJ$3,0)
),
IF(X$3="Attendance",
INDEX('Attendance Dump'!$E$2:$AI$400,
MATCH($A128,'Attendance Dump'!$B$2:$B$400,0),
MATCH(X$2,'Attendance Dump'!$E$1:$AI$1,0)
),
INDEX('Active Hour''s Dump'!$D$3:$AH$337,
MATCH($C128,'Active Hour''s Dump'!$A$3:$A$337,0),
MATCH(X$2,'Active Hour''s Dump'!$D$2:$AH$2,0)
))),"")</f>
        <v>PL</v>
      </c>
      <c r="Y128" s="54">
        <f>_xlfn.IFNA(IF(Y$3="Productivity",
INDEX('Productivity Dump'!$E$4:$AJ$500,
MATCH($A128,'Productivity Dump'!$A$4:$A$500,0),
MATCH(Y$2,'Productivity Dump'!$E$3:$AJ$3,0)
),
IF(Y$3="Attendance",
INDEX('Attendance Dump'!$E$2:$AI$400,
MATCH($A128,'Attendance Dump'!$B$2:$B$400,0),
MATCH(Y$2,'Attendance Dump'!$E$1:$AI$1,0)
),
INDEX('Active Hour''s Dump'!$D$3:$AH$337,
MATCH($C128,'Active Hour''s Dump'!$A$3:$A$337,0),
MATCH(Y$2,'Active Hour''s Dump'!$D$2:$AH$2,0)
))),"")</f>
        <v>0</v>
      </c>
      <c r="Z128" s="13">
        <f>_xlfn.IFNA(IF(Z$3="Productivity",
INDEX('Productivity Dump'!$E$4:$AJ$500,
MATCH($A128,'Productivity Dump'!$A$4:$A$500,0),
MATCH(Z$2,'Productivity Dump'!$E$3:$AJ$3,0)
),
IF(Z$3="Attendance",
INDEX('Attendance Dump'!$E$2:$AI$400,
MATCH($A128,'Attendance Dump'!$B$2:$B$400,0),
MATCH(Z$2,'Attendance Dump'!$E$1:$AI$1,0)
),
INDEX('Active Hour''s Dump'!$D$3:$AH$337,
MATCH($C128,'Active Hour''s Dump'!$A$3:$A$337,0),
MATCH(Z$2,'Active Hour''s Dump'!$D$2:$AH$2,0)
))),"")</f>
        <v>924.78100000000018</v>
      </c>
      <c r="AA128" s="13" t="str">
        <f>_xlfn.IFNA(IF(AA$3="Productivity",
INDEX('Productivity Dump'!$E$4:$AJ$500,
MATCH($A128,'Productivity Dump'!$A$4:$A$500,0),
MATCH(AA$2,'Productivity Dump'!$E$3:$AJ$3,0)
),
IF(AA$3="Attendance",
INDEX('Attendance Dump'!$E$2:$AI$400,
MATCH($A128,'Attendance Dump'!$B$2:$B$400,0),
MATCH(AA$2,'Attendance Dump'!$E$1:$AI$1,0)
),
INDEX('Active Hour''s Dump'!$D$3:$AH$337,
MATCH($C128,'Active Hour''s Dump'!$A$3:$A$337,0),
MATCH(AA$2,'Active Hour''s Dump'!$D$2:$AH$2,0)
))),"")</f>
        <v>P</v>
      </c>
      <c r="AB128" s="54">
        <f>_xlfn.IFNA(IF(AB$3="Productivity",
INDEX('Productivity Dump'!$E$4:$AJ$500,
MATCH($A128,'Productivity Dump'!$A$4:$A$500,0),
MATCH(AB$2,'Productivity Dump'!$E$3:$AJ$3,0)
),
IF(AB$3="Attendance",
INDEX('Attendance Dump'!$E$2:$AI$400,
MATCH($A128,'Attendance Dump'!$B$2:$B$400,0),
MATCH(AB$2,'Attendance Dump'!$E$1:$AI$1,0)
),
INDEX('Active Hour''s Dump'!$D$3:$AH$337,
MATCH($C128,'Active Hour''s Dump'!$A$3:$A$337,0),
MATCH(AB$2,'Active Hour''s Dump'!$D$2:$AH$2,0)
))),"")</f>
        <v>4.9166666666666696</v>
      </c>
      <c r="AC128" s="13">
        <f>_xlfn.IFNA(IF(AC$3="Productivity",
INDEX('Productivity Dump'!$E$4:$AJ$500,
MATCH($A128,'Productivity Dump'!$A$4:$A$500,0),
MATCH(AC$2,'Productivity Dump'!$E$3:$AJ$3,0)
),
IF(AC$3="Attendance",
INDEX('Attendance Dump'!$E$2:$AI$400,
MATCH($A128,'Attendance Dump'!$B$2:$B$400,0),
MATCH(AC$2,'Attendance Dump'!$E$1:$AI$1,0)
),
INDEX('Active Hour''s Dump'!$D$3:$AH$337,
MATCH($C128,'Active Hour''s Dump'!$A$3:$A$337,0),
MATCH(AC$2,'Active Hour''s Dump'!$D$2:$AH$2,0)
))),"")</f>
        <v>911.36799999999982</v>
      </c>
      <c r="AD128" s="13" t="str">
        <f>_xlfn.IFNA(IF(AD$3="Productivity",
INDEX('Productivity Dump'!$E$4:$AJ$500,
MATCH($A128,'Productivity Dump'!$A$4:$A$500,0),
MATCH(AD$2,'Productivity Dump'!$E$3:$AJ$3,0)
),
IF(AD$3="Attendance",
INDEX('Attendance Dump'!$E$2:$AI$400,
MATCH($A128,'Attendance Dump'!$B$2:$B$400,0),
MATCH(AD$2,'Attendance Dump'!$E$1:$AI$1,0)
),
INDEX('Active Hour''s Dump'!$D$3:$AH$337,
MATCH($C128,'Active Hour''s Dump'!$A$3:$A$337,0),
MATCH(AD$2,'Active Hour''s Dump'!$D$2:$AH$2,0)
))),"")</f>
        <v>P</v>
      </c>
      <c r="AE128" s="54">
        <f>_xlfn.IFNA(IF(AE$3="Productivity",
INDEX('Productivity Dump'!$E$4:$AJ$500,
MATCH($A128,'Productivity Dump'!$A$4:$A$500,0),
MATCH(AE$2,'Productivity Dump'!$E$3:$AJ$3,0)
),
IF(AE$3="Attendance",
INDEX('Attendance Dump'!$E$2:$AI$400,
MATCH($A128,'Attendance Dump'!$B$2:$B$400,0),
MATCH(AE$2,'Attendance Dump'!$E$1:$AI$1,0)
),
INDEX('Active Hour''s Dump'!$D$3:$AH$337,
MATCH($C128,'Active Hour''s Dump'!$A$3:$A$337,0),
MATCH(AE$2,'Active Hour''s Dump'!$D$2:$AH$2,0)
))),"")</f>
        <v>4.5833333333333304</v>
      </c>
      <c r="AF128" s="13">
        <f>_xlfn.IFNA(IF(AF$3="Productivity",
INDEX('Productivity Dump'!$E$4:$AJ$500,
MATCH($A128,'Productivity Dump'!$A$4:$A$500,0),
MATCH(AF$2,'Productivity Dump'!$E$3:$AJ$3,0)
),
IF(AF$3="Attendance",
INDEX('Attendance Dump'!$E$2:$AI$400,
MATCH($A128,'Attendance Dump'!$B$2:$B$400,0),
MATCH(AF$2,'Attendance Dump'!$E$1:$AI$1,0)
),
INDEX('Active Hour''s Dump'!$D$3:$AH$337,
MATCH($C128,'Active Hour''s Dump'!$A$3:$A$337,0),
MATCH(AF$2,'Active Hour''s Dump'!$D$2:$AH$2,0)
))),"")</f>
        <v>905.42600000000004</v>
      </c>
      <c r="AG128" s="13" t="str">
        <f>_xlfn.IFNA(IF(AG$3="Productivity",
INDEX('Productivity Dump'!$E$4:$AJ$500,
MATCH($A128,'Productivity Dump'!$A$4:$A$500,0),
MATCH(AG$2,'Productivity Dump'!$E$3:$AJ$3,0)
),
IF(AG$3="Attendance",
INDEX('Attendance Dump'!$E$2:$AI$400,
MATCH($A128,'Attendance Dump'!$B$2:$B$400,0),
MATCH(AG$2,'Attendance Dump'!$E$1:$AI$1,0)
),
INDEX('Active Hour''s Dump'!$D$3:$AH$337,
MATCH($C128,'Active Hour''s Dump'!$A$3:$A$337,0),
MATCH(AG$2,'Active Hour''s Dump'!$D$2:$AH$2,0)
))),"")</f>
        <v>P</v>
      </c>
      <c r="AH128" s="54">
        <f>_xlfn.IFNA(IF(AH$3="Productivity",
INDEX('Productivity Dump'!$E$4:$AJ$500,
MATCH($A128,'Productivity Dump'!$A$4:$A$500,0),
MATCH(AH$2,'Productivity Dump'!$E$3:$AJ$3,0)
),
IF(AH$3="Attendance",
INDEX('Attendance Dump'!$E$2:$AI$400,
MATCH($A128,'Attendance Dump'!$B$2:$B$400,0),
MATCH(AH$2,'Attendance Dump'!$E$1:$AI$1,0)
),
INDEX('Active Hour''s Dump'!$D$3:$AH$337,
MATCH($C128,'Active Hour''s Dump'!$A$3:$A$337,0),
MATCH(AH$2,'Active Hour''s Dump'!$D$2:$AH$2,0)
))),"")</f>
        <v>5.25</v>
      </c>
      <c r="AI128" s="13">
        <f>_xlfn.IFNA(IF(AI$3="Productivity",
INDEX('Productivity Dump'!$E$4:$AJ$500,
MATCH($A128,'Productivity Dump'!$A$4:$A$500,0),
MATCH(AI$2,'Productivity Dump'!$E$3:$AJ$3,0)
),
IF(AI$3="Attendance",
INDEX('Attendance Dump'!$E$2:$AI$400,
MATCH($A128,'Attendance Dump'!$B$2:$B$400,0),
MATCH(AI$2,'Attendance Dump'!$E$1:$AI$1,0)
),
INDEX('Active Hour''s Dump'!$D$3:$AH$337,
MATCH($C128,'Active Hour''s Dump'!$A$3:$A$337,0),
MATCH(AI$2,'Active Hour''s Dump'!$D$2:$AH$2,0)
))),"")</f>
        <v>929.70300000000009</v>
      </c>
      <c r="AJ128" s="13" t="str">
        <f>_xlfn.IFNA(IF(AJ$3="Productivity",
INDEX('Productivity Dump'!$E$4:$AJ$500,
MATCH($A128,'Productivity Dump'!$A$4:$A$500,0),
MATCH(AJ$2,'Productivity Dump'!$E$3:$AJ$3,0)
),
IF(AJ$3="Attendance",
INDEX('Attendance Dump'!$E$2:$AI$400,
MATCH($A128,'Attendance Dump'!$B$2:$B$400,0),
MATCH(AJ$2,'Attendance Dump'!$E$1:$AI$1,0)
),
INDEX('Active Hour''s Dump'!$D$3:$AH$337,
MATCH($C128,'Active Hour''s Dump'!$A$3:$A$337,0),
MATCH(AJ$2,'Active Hour''s Dump'!$D$2:$AH$2,0)
))),"")</f>
        <v>P</v>
      </c>
      <c r="AK128" s="54">
        <f>_xlfn.IFNA(IF(AK$3="Productivity",
INDEX('Productivity Dump'!$E$4:$AJ$500,
MATCH($A128,'Productivity Dump'!$A$4:$A$500,0),
MATCH(AK$2,'Productivity Dump'!$E$3:$AJ$3,0)
),
IF(AK$3="Attendance",
INDEX('Attendance Dump'!$E$2:$AI$400,
MATCH($A128,'Attendance Dump'!$B$2:$B$400,0),
MATCH(AK$2,'Attendance Dump'!$E$1:$AI$1,0)
),
INDEX('Active Hour''s Dump'!$D$3:$AH$337,
MATCH($C128,'Active Hour''s Dump'!$A$3:$A$337,0),
MATCH(AK$2,'Active Hour''s Dump'!$D$2:$AH$2,0)
))),"")</f>
        <v>5.5833333333333304</v>
      </c>
      <c r="AL128" s="13">
        <f>_xlfn.IFNA(IF(AL$3="Productivity",
INDEX('Productivity Dump'!$E$4:$AJ$500,
MATCH($A128,'Productivity Dump'!$A$4:$A$500,0),
MATCH(AL$2,'Productivity Dump'!$E$3:$AJ$3,0)
),
IF(AL$3="Attendance",
INDEX('Attendance Dump'!$E$2:$AI$400,
MATCH($A128,'Attendance Dump'!$B$2:$B$400,0),
MATCH(AL$2,'Attendance Dump'!$E$1:$AI$1,0)
),
INDEX('Active Hour''s Dump'!$D$3:$AH$337,
MATCH($C128,'Active Hour''s Dump'!$A$3:$A$337,0),
MATCH(AL$2,'Active Hour''s Dump'!$D$2:$AH$2,0)
))),"")</f>
        <v>0</v>
      </c>
      <c r="AM128" s="13" t="str">
        <f>_xlfn.IFNA(IF(AM$3="Productivity",
INDEX('Productivity Dump'!$E$4:$AJ$500,
MATCH($A128,'Productivity Dump'!$A$4:$A$500,0),
MATCH(AM$2,'Productivity Dump'!$E$3:$AJ$3,0)
),
IF(AM$3="Attendance",
INDEX('Attendance Dump'!$E$2:$AI$400,
MATCH($A128,'Attendance Dump'!$B$2:$B$400,0),
MATCH(AM$2,'Attendance Dump'!$E$1:$AI$1,0)
),
INDEX('Active Hour''s Dump'!$D$3:$AH$337,
MATCH($C128,'Active Hour''s Dump'!$A$3:$A$337,0),
MATCH(AM$2,'Active Hour''s Dump'!$D$2:$AH$2,0)
))),"")</f>
        <v>WO</v>
      </c>
      <c r="AN128" s="54">
        <f>_xlfn.IFNA(IF(AN$3="Productivity",
INDEX('Productivity Dump'!$E$4:$AJ$500,
MATCH($A128,'Productivity Dump'!$A$4:$A$500,0),
MATCH(AN$2,'Productivity Dump'!$E$3:$AJ$3,0)
),
IF(AN$3="Attendance",
INDEX('Attendance Dump'!$E$2:$AI$400,
MATCH($A128,'Attendance Dump'!$B$2:$B$400,0),
MATCH(AN$2,'Attendance Dump'!$E$1:$AI$1,0)
),
INDEX('Active Hour''s Dump'!$D$3:$AH$337,
MATCH($C128,'Active Hour''s Dump'!$A$3:$A$337,0),
MATCH(AN$2,'Active Hour''s Dump'!$D$2:$AH$2,0)
))),"")</f>
        <v>0</v>
      </c>
      <c r="AO128" s="13">
        <f>_xlfn.IFNA(IF(AO$3="Productivity",
INDEX('Productivity Dump'!$E$4:$AJ$500,
MATCH($A128,'Productivity Dump'!$A$4:$A$500,0),
MATCH(AO$2,'Productivity Dump'!$E$3:$AJ$3,0)
),
IF(AO$3="Attendance",
INDEX('Attendance Dump'!$E$2:$AI$400,
MATCH($A128,'Attendance Dump'!$B$2:$B$400,0),
MATCH(AO$2,'Attendance Dump'!$E$1:$AI$1,0)
),
INDEX('Active Hour''s Dump'!$D$3:$AH$337,
MATCH($C128,'Active Hour''s Dump'!$A$3:$A$337,0),
MATCH(AO$2,'Active Hour''s Dump'!$D$2:$AH$2,0)
))),"")</f>
        <v>551.90800000000002</v>
      </c>
      <c r="AP128" s="13" t="str">
        <f>_xlfn.IFNA(IF(AP$3="Productivity",
INDEX('Productivity Dump'!$E$4:$AJ$500,
MATCH($A128,'Productivity Dump'!$A$4:$A$500,0),
MATCH(AP$2,'Productivity Dump'!$E$3:$AJ$3,0)
),
IF(AP$3="Attendance",
INDEX('Attendance Dump'!$E$2:$AI$400,
MATCH($A128,'Attendance Dump'!$B$2:$B$400,0),
MATCH(AP$2,'Attendance Dump'!$E$1:$AI$1,0)
),
INDEX('Active Hour''s Dump'!$D$3:$AH$337,
MATCH($C128,'Active Hour''s Dump'!$A$3:$A$337,0),
MATCH(AP$2,'Active Hour''s Dump'!$D$2:$AH$2,0)
))),"")</f>
        <v>P</v>
      </c>
      <c r="AQ128" s="54">
        <f>_xlfn.IFNA(IF(AQ$3="Productivity",
INDEX('Productivity Dump'!$E$4:$AJ$500,
MATCH($A128,'Productivity Dump'!$A$4:$A$500,0),
MATCH(AQ$2,'Productivity Dump'!$E$3:$AJ$3,0)
),
IF(AQ$3="Attendance",
INDEX('Attendance Dump'!$E$2:$AI$400,
MATCH($A128,'Attendance Dump'!$B$2:$B$400,0),
MATCH(AQ$2,'Attendance Dump'!$E$1:$AI$1,0)
),
INDEX('Active Hour''s Dump'!$D$3:$AH$337,
MATCH($C128,'Active Hour''s Dump'!$A$3:$A$337,0),
MATCH(AQ$2,'Active Hour''s Dump'!$D$2:$AH$2,0)
))),"")</f>
        <v>2.9166666666666701</v>
      </c>
      <c r="AR128" s="13">
        <f>_xlfn.IFNA(IF(AR$3="Productivity",
INDEX('Productivity Dump'!$E$4:$AJ$500,
MATCH($A128,'Productivity Dump'!$A$4:$A$500,0),
MATCH(AR$2,'Productivity Dump'!$E$3:$AJ$3,0)
),
IF(AR$3="Attendance",
INDEX('Attendance Dump'!$E$2:$AI$400,
MATCH($A128,'Attendance Dump'!$B$2:$B$400,0),
MATCH(AR$2,'Attendance Dump'!$E$1:$AI$1,0)
),
INDEX('Active Hour''s Dump'!$D$3:$AH$337,
MATCH($C128,'Active Hour''s Dump'!$A$3:$A$337,0),
MATCH(AR$2,'Active Hour''s Dump'!$D$2:$AH$2,0)
))),"")</f>
        <v>923.3950000000001</v>
      </c>
      <c r="AS128" s="13" t="str">
        <f>_xlfn.IFNA(IF(AS$3="Productivity",
INDEX('Productivity Dump'!$E$4:$AJ$500,
MATCH($A128,'Productivity Dump'!$A$4:$A$500,0),
MATCH(AS$2,'Productivity Dump'!$E$3:$AJ$3,0)
),
IF(AS$3="Attendance",
INDEX('Attendance Dump'!$E$2:$AI$400,
MATCH($A128,'Attendance Dump'!$B$2:$B$400,0),
MATCH(AS$2,'Attendance Dump'!$E$1:$AI$1,0)
),
INDEX('Active Hour''s Dump'!$D$3:$AH$337,
MATCH($C128,'Active Hour''s Dump'!$A$3:$A$337,0),
MATCH(AS$2,'Active Hour''s Dump'!$D$2:$AH$2,0)
))),"")</f>
        <v>P</v>
      </c>
      <c r="AT128" s="54">
        <f>_xlfn.IFNA(IF(AT$3="Productivity",
INDEX('Productivity Dump'!$E$4:$AJ$500,
MATCH($A128,'Productivity Dump'!$A$4:$A$500,0),
MATCH(AT$2,'Productivity Dump'!$E$3:$AJ$3,0)
),
IF(AT$3="Attendance",
INDEX('Attendance Dump'!$E$2:$AI$400,
MATCH($A128,'Attendance Dump'!$B$2:$B$400,0),
MATCH(AT$2,'Attendance Dump'!$E$1:$AI$1,0)
),
INDEX('Active Hour''s Dump'!$D$3:$AH$337,
MATCH($C128,'Active Hour''s Dump'!$A$3:$A$337,0),
MATCH(AT$2,'Active Hour''s Dump'!$D$2:$AH$2,0)
))),"")</f>
        <v>4.9166666666666696</v>
      </c>
      <c r="AU128" s="13">
        <f>_xlfn.IFNA(IF(AU$3="Productivity",
INDEX('Productivity Dump'!$E$4:$AJ$500,
MATCH($A128,'Productivity Dump'!$A$4:$A$500,0),
MATCH(AU$2,'Productivity Dump'!$E$3:$AJ$3,0)
),
IF(AU$3="Attendance",
INDEX('Attendance Dump'!$E$2:$AI$400,
MATCH($A128,'Attendance Dump'!$B$2:$B$400,0),
MATCH(AU$2,'Attendance Dump'!$E$1:$AI$1,0)
),
INDEX('Active Hour''s Dump'!$D$3:$AH$337,
MATCH($C128,'Active Hour''s Dump'!$A$3:$A$337,0),
MATCH(AU$2,'Active Hour''s Dump'!$D$2:$AH$2,0)
))),"")</f>
        <v>913.15099999999995</v>
      </c>
      <c r="AV128" s="13" t="str">
        <f>_xlfn.IFNA(IF(AV$3="Productivity",
INDEX('Productivity Dump'!$E$4:$AJ$500,
MATCH($A128,'Productivity Dump'!$A$4:$A$500,0),
MATCH(AV$2,'Productivity Dump'!$E$3:$AJ$3,0)
),
IF(AV$3="Attendance",
INDEX('Attendance Dump'!$E$2:$AI$400,
MATCH($A128,'Attendance Dump'!$B$2:$B$400,0),
MATCH(AV$2,'Attendance Dump'!$E$1:$AI$1,0)
),
INDEX('Active Hour''s Dump'!$D$3:$AH$337,
MATCH($C128,'Active Hour''s Dump'!$A$3:$A$337,0),
MATCH(AV$2,'Active Hour''s Dump'!$D$2:$AH$2,0)
))),"")</f>
        <v>P</v>
      </c>
      <c r="AW128" s="54">
        <f>_xlfn.IFNA(IF(AW$3="Productivity",
INDEX('Productivity Dump'!$E$4:$AJ$500,
MATCH($A128,'Productivity Dump'!$A$4:$A$500,0),
MATCH(AW$2,'Productivity Dump'!$E$3:$AJ$3,0)
),
IF(AW$3="Attendance",
INDEX('Attendance Dump'!$E$2:$AI$400,
MATCH($A128,'Attendance Dump'!$B$2:$B$400,0),
MATCH(AW$2,'Attendance Dump'!$E$1:$AI$1,0)
),
INDEX('Active Hour''s Dump'!$D$3:$AH$337,
MATCH($C128,'Active Hour''s Dump'!$A$3:$A$337,0),
MATCH(AW$2,'Active Hour''s Dump'!$D$2:$AH$2,0)
))),"")</f>
        <v>5.25</v>
      </c>
      <c r="AX128" s="13">
        <f>_xlfn.IFNA(IF(AX$3="Productivity",
INDEX('Productivity Dump'!$E$4:$AJ$500,
MATCH($A128,'Productivity Dump'!$A$4:$A$500,0),
MATCH(AX$2,'Productivity Dump'!$E$3:$AJ$3,0)
),
IF(AX$3="Attendance",
INDEX('Attendance Dump'!$E$2:$AI$400,
MATCH($A128,'Attendance Dump'!$B$2:$B$400,0),
MATCH(AX$2,'Attendance Dump'!$E$1:$AI$1,0)
),
INDEX('Active Hour''s Dump'!$D$3:$AH$337,
MATCH($C128,'Active Hour''s Dump'!$A$3:$A$337,0),
MATCH(AX$2,'Active Hour''s Dump'!$D$2:$AH$2,0)
))),"")</f>
        <v>925.22300000000007</v>
      </c>
      <c r="AY128" s="13" t="str">
        <f>_xlfn.IFNA(IF(AY$3="Productivity",
INDEX('Productivity Dump'!$E$4:$AJ$500,
MATCH($A128,'Productivity Dump'!$A$4:$A$500,0),
MATCH(AY$2,'Productivity Dump'!$E$3:$AJ$3,0)
),
IF(AY$3="Attendance",
INDEX('Attendance Dump'!$E$2:$AI$400,
MATCH($A128,'Attendance Dump'!$B$2:$B$400,0),
MATCH(AY$2,'Attendance Dump'!$E$1:$AI$1,0)
),
INDEX('Active Hour''s Dump'!$D$3:$AH$337,
MATCH($C128,'Active Hour''s Dump'!$A$3:$A$337,0),
MATCH(AY$2,'Active Hour''s Dump'!$D$2:$AH$2,0)
))),"")</f>
        <v>P</v>
      </c>
      <c r="AZ128" s="54">
        <f>_xlfn.IFNA(IF(AZ$3="Productivity",
INDEX('Productivity Dump'!$E$4:$AJ$500,
MATCH($A128,'Productivity Dump'!$A$4:$A$500,0),
MATCH(AZ$2,'Productivity Dump'!$E$3:$AJ$3,0)
),
IF(AZ$3="Attendance",
INDEX('Attendance Dump'!$E$2:$AI$400,
MATCH($A128,'Attendance Dump'!$B$2:$B$400,0),
MATCH(AZ$2,'Attendance Dump'!$E$1:$AI$1,0)
),
INDEX('Active Hour''s Dump'!$D$3:$AH$337,
MATCH($C128,'Active Hour''s Dump'!$A$3:$A$337,0),
MATCH(AZ$2,'Active Hour''s Dump'!$D$2:$AH$2,0)
))),"")</f>
        <v>4.25</v>
      </c>
      <c r="BA128" s="13">
        <f>_xlfn.IFNA(IF(BA$3="Productivity",
INDEX('Productivity Dump'!$E$4:$AJ$500,
MATCH($A128,'Productivity Dump'!$A$4:$A$500,0),
MATCH(BA$2,'Productivity Dump'!$E$3:$AJ$3,0)
),
IF(BA$3="Attendance",
INDEX('Attendance Dump'!$E$2:$AI$400,
MATCH($A128,'Attendance Dump'!$B$2:$B$400,0),
MATCH(BA$2,'Attendance Dump'!$E$1:$AI$1,0)
),
INDEX('Active Hour''s Dump'!$D$3:$AH$337,
MATCH($C128,'Active Hour''s Dump'!$A$3:$A$337,0),
MATCH(BA$2,'Active Hour''s Dump'!$D$2:$AH$2,0)
))),"")</f>
        <v>910.90000000000043</v>
      </c>
      <c r="BB128" s="13" t="str">
        <f>_xlfn.IFNA(IF(BB$3="Productivity",
INDEX('Productivity Dump'!$E$4:$AJ$500,
MATCH($A128,'Productivity Dump'!$A$4:$A$500,0),
MATCH(BB$2,'Productivity Dump'!$E$3:$AJ$3,0)
),
IF(BB$3="Attendance",
INDEX('Attendance Dump'!$E$2:$AI$400,
MATCH($A128,'Attendance Dump'!$B$2:$B$400,0),
MATCH(BB$2,'Attendance Dump'!$E$1:$AI$1,0)
),
INDEX('Active Hour''s Dump'!$D$3:$AH$337,
MATCH($C128,'Active Hour''s Dump'!$A$3:$A$337,0),
MATCH(BB$2,'Active Hour''s Dump'!$D$2:$AH$2,0)
))),"")</f>
        <v>P</v>
      </c>
      <c r="BC128" s="54">
        <f>_xlfn.IFNA(IF(BC$3="Productivity",
INDEX('Productivity Dump'!$E$4:$AJ$500,
MATCH($A128,'Productivity Dump'!$A$4:$A$500,0),
MATCH(BC$2,'Productivity Dump'!$E$3:$AJ$3,0)
),
IF(BC$3="Attendance",
INDEX('Attendance Dump'!$E$2:$AI$400,
MATCH($A128,'Attendance Dump'!$B$2:$B$400,0),
MATCH(BC$2,'Attendance Dump'!$E$1:$AI$1,0)
),
INDEX('Active Hour''s Dump'!$D$3:$AH$337,
MATCH($C128,'Active Hour''s Dump'!$A$3:$A$337,0),
MATCH(BC$2,'Active Hour''s Dump'!$D$2:$AH$2,0)
))),"")</f>
        <v>5</v>
      </c>
      <c r="BD128" s="13">
        <f>_xlfn.IFNA(IF(BD$3="Productivity",
INDEX('Productivity Dump'!$E$4:$AJ$500,
MATCH($A128,'Productivity Dump'!$A$4:$A$500,0),
MATCH(BD$2,'Productivity Dump'!$E$3:$AJ$3,0)
),
IF(BD$3="Attendance",
INDEX('Attendance Dump'!$E$2:$AI$400,
MATCH($A128,'Attendance Dump'!$B$2:$B$400,0),
MATCH(BD$2,'Attendance Dump'!$E$1:$AI$1,0)
),
INDEX('Active Hour''s Dump'!$D$3:$AH$337,
MATCH($C128,'Active Hour''s Dump'!$A$3:$A$337,0),
MATCH(BD$2,'Active Hour''s Dump'!$D$2:$AH$2,0)
))),"")</f>
        <v>633.23900000000003</v>
      </c>
      <c r="BE128" s="13" t="str">
        <f>_xlfn.IFNA(IF(BE$3="Productivity",
INDEX('Productivity Dump'!$E$4:$AJ$500,
MATCH($A128,'Productivity Dump'!$A$4:$A$500,0),
MATCH(BE$2,'Productivity Dump'!$E$3:$AJ$3,0)
),
IF(BE$3="Attendance",
INDEX('Attendance Dump'!$E$2:$AI$400,
MATCH($A128,'Attendance Dump'!$B$2:$B$400,0),
MATCH(BE$2,'Attendance Dump'!$E$1:$AI$1,0)
),
INDEX('Active Hour''s Dump'!$D$3:$AH$337,
MATCH($C128,'Active Hour''s Dump'!$A$3:$A$337,0),
MATCH(BE$2,'Active Hour''s Dump'!$D$2:$AH$2,0)
))),"")</f>
        <v>P</v>
      </c>
      <c r="BF128" s="54">
        <f>_xlfn.IFNA(IF(BF$3="Productivity",
INDEX('Productivity Dump'!$E$4:$AJ$500,
MATCH($A128,'Productivity Dump'!$A$4:$A$500,0),
MATCH(BF$2,'Productivity Dump'!$E$3:$AJ$3,0)
),
IF(BF$3="Attendance",
INDEX('Attendance Dump'!$E$2:$AI$400,
MATCH($A128,'Attendance Dump'!$B$2:$B$400,0),
MATCH(BF$2,'Attendance Dump'!$E$1:$AI$1,0)
),
INDEX('Active Hour''s Dump'!$D$3:$AH$337,
MATCH($C128,'Active Hour''s Dump'!$A$3:$A$337,0),
MATCH(BF$2,'Active Hour''s Dump'!$D$2:$AH$2,0)
))),"")</f>
        <v>4.25</v>
      </c>
      <c r="BG128" s="13">
        <f>_xlfn.IFNA(IF(BG$3="Productivity",
INDEX('Productivity Dump'!$E$4:$AJ$500,
MATCH($A128,'Productivity Dump'!$A$4:$A$500,0),
MATCH(BG$2,'Productivity Dump'!$E$3:$AJ$3,0)
),
IF(BG$3="Attendance",
INDEX('Attendance Dump'!$E$2:$AI$400,
MATCH($A128,'Attendance Dump'!$B$2:$B$400,0),
MATCH(BG$2,'Attendance Dump'!$E$1:$AI$1,0)
),
INDEX('Active Hour''s Dump'!$D$3:$AH$337,
MATCH($C128,'Active Hour''s Dump'!$A$3:$A$337,0),
MATCH(BG$2,'Active Hour''s Dump'!$D$2:$AH$2,0)
))),"")</f>
        <v>0</v>
      </c>
      <c r="BH128" s="13" t="str">
        <f>_xlfn.IFNA(IF(BH$3="Productivity",
INDEX('Productivity Dump'!$E$4:$AJ$500,
MATCH($A128,'Productivity Dump'!$A$4:$A$500,0),
MATCH(BH$2,'Productivity Dump'!$E$3:$AJ$3,0)
),
IF(BH$3="Attendance",
INDEX('Attendance Dump'!$E$2:$AI$400,
MATCH($A128,'Attendance Dump'!$B$2:$B$400,0),
MATCH(BH$2,'Attendance Dump'!$E$1:$AI$1,0)
),
INDEX('Active Hour''s Dump'!$D$3:$AH$337,
MATCH($C128,'Active Hour''s Dump'!$A$3:$A$337,0),
MATCH(BH$2,'Active Hour''s Dump'!$D$2:$AH$2,0)
))),"")</f>
        <v>WO</v>
      </c>
      <c r="BI128" s="54">
        <f>_xlfn.IFNA(IF(BI$3="Productivity",
INDEX('Productivity Dump'!$E$4:$AJ$500,
MATCH($A128,'Productivity Dump'!$A$4:$A$500,0),
MATCH(BI$2,'Productivity Dump'!$E$3:$AJ$3,0)
),
IF(BI$3="Attendance",
INDEX('Attendance Dump'!$E$2:$AI$400,
MATCH($A128,'Attendance Dump'!$B$2:$B$400,0),
MATCH(BI$2,'Attendance Dump'!$E$1:$AI$1,0)
),
INDEX('Active Hour''s Dump'!$D$3:$AH$337,
MATCH($C128,'Active Hour''s Dump'!$A$3:$A$337,0),
MATCH(BI$2,'Active Hour''s Dump'!$D$2:$AH$2,0)
))),"")</f>
        <v>0</v>
      </c>
      <c r="BJ128" s="13">
        <f>_xlfn.IFNA(IF(BJ$3="Productivity",
INDEX('Productivity Dump'!$E$4:$AJ$500,
MATCH($A128,'Productivity Dump'!$A$4:$A$500,0),
MATCH(BJ$2,'Productivity Dump'!$E$3:$AJ$3,0)
),
IF(BJ$3="Attendance",
INDEX('Attendance Dump'!$E$2:$AI$400,
MATCH($A128,'Attendance Dump'!$B$2:$B$400,0),
MATCH(BJ$2,'Attendance Dump'!$E$1:$AI$1,0)
),
INDEX('Active Hour''s Dump'!$D$3:$AH$337,
MATCH($C128,'Active Hour''s Dump'!$A$3:$A$337,0),
MATCH(BJ$2,'Active Hour''s Dump'!$D$2:$AH$2,0)
))),"")</f>
        <v>457.76800000000003</v>
      </c>
      <c r="BK128" s="13" t="str">
        <f>_xlfn.IFNA(IF(BK$3="Productivity",
INDEX('Productivity Dump'!$E$4:$AJ$500,
MATCH($A128,'Productivity Dump'!$A$4:$A$500,0),
MATCH(BK$2,'Productivity Dump'!$E$3:$AJ$3,0)
),
IF(BK$3="Attendance",
INDEX('Attendance Dump'!$E$2:$AI$400,
MATCH($A128,'Attendance Dump'!$B$2:$B$400,0),
MATCH(BK$2,'Attendance Dump'!$E$1:$AI$1,0)
),
INDEX('Active Hour''s Dump'!$D$3:$AH$337,
MATCH($C128,'Active Hour''s Dump'!$A$3:$A$337,0),
MATCH(BK$2,'Active Hour''s Dump'!$D$2:$AH$2,0)
))),"")</f>
        <v>P</v>
      </c>
      <c r="BL128" s="54">
        <f>_xlfn.IFNA(IF(BL$3="Productivity",
INDEX('Productivity Dump'!$E$4:$AJ$500,
MATCH($A128,'Productivity Dump'!$A$4:$A$500,0),
MATCH(BL$2,'Productivity Dump'!$E$3:$AJ$3,0)
),
IF(BL$3="Attendance",
INDEX('Attendance Dump'!$E$2:$AI$400,
MATCH($A128,'Attendance Dump'!$B$2:$B$400,0),
MATCH(BL$2,'Attendance Dump'!$E$1:$AI$1,0)
),
INDEX('Active Hour''s Dump'!$D$3:$AH$337,
MATCH($C128,'Active Hour''s Dump'!$A$3:$A$337,0),
MATCH(BL$2,'Active Hour''s Dump'!$D$2:$AH$2,0)
))),"")</f>
        <v>1.9166666666666701</v>
      </c>
      <c r="BM128" s="13">
        <f>_xlfn.IFNA(IF(BM$3="Productivity",
INDEX('Productivity Dump'!$E$4:$AJ$500,
MATCH($A128,'Productivity Dump'!$A$4:$A$500,0),
MATCH(BM$2,'Productivity Dump'!$E$3:$AJ$3,0)
),
IF(BM$3="Attendance",
INDEX('Attendance Dump'!$E$2:$AI$400,
MATCH($A128,'Attendance Dump'!$B$2:$B$400,0),
MATCH(BM$2,'Attendance Dump'!$E$1:$AI$1,0)
),
INDEX('Active Hour''s Dump'!$D$3:$AH$337,
MATCH($C128,'Active Hour''s Dump'!$A$3:$A$337,0),
MATCH(BM$2,'Active Hour''s Dump'!$D$2:$AH$2,0)
))),"")</f>
        <v>911.4860000000001</v>
      </c>
      <c r="BN128" s="13" t="str">
        <f>_xlfn.IFNA(IF(BN$3="Productivity",
INDEX('Productivity Dump'!$E$4:$AJ$500,
MATCH($A128,'Productivity Dump'!$A$4:$A$500,0),
MATCH(BN$2,'Productivity Dump'!$E$3:$AJ$3,0)
),
IF(BN$3="Attendance",
INDEX('Attendance Dump'!$E$2:$AI$400,
MATCH($A128,'Attendance Dump'!$B$2:$B$400,0),
MATCH(BN$2,'Attendance Dump'!$E$1:$AI$1,0)
),
INDEX('Active Hour''s Dump'!$D$3:$AH$337,
MATCH($C128,'Active Hour''s Dump'!$A$3:$A$337,0),
MATCH(BN$2,'Active Hour''s Dump'!$D$2:$AH$2,0)
))),"")</f>
        <v>P</v>
      </c>
      <c r="BO128" s="54">
        <f>_xlfn.IFNA(IF(BO$3="Productivity",
INDEX('Productivity Dump'!$E$4:$AJ$500,
MATCH($A128,'Productivity Dump'!$A$4:$A$500,0),
MATCH(BO$2,'Productivity Dump'!$E$3:$AJ$3,0)
),
IF(BO$3="Attendance",
INDEX('Attendance Dump'!$E$2:$AI$400,
MATCH($A128,'Attendance Dump'!$B$2:$B$400,0),
MATCH(BO$2,'Attendance Dump'!$E$1:$AI$1,0)
),
INDEX('Active Hour''s Dump'!$D$3:$AH$337,
MATCH($C128,'Active Hour''s Dump'!$A$3:$A$337,0),
MATCH(BO$2,'Active Hour''s Dump'!$D$2:$AH$2,0)
))),"")</f>
        <v>5.9166666666666696</v>
      </c>
      <c r="BP128" s="13">
        <f>_xlfn.IFNA(IF(BP$3="Productivity",
INDEX('Productivity Dump'!$E$4:$AJ$500,
MATCH($A128,'Productivity Dump'!$A$4:$A$500,0),
MATCH(BP$2,'Productivity Dump'!$E$3:$AJ$3,0)
),
IF(BP$3="Attendance",
INDEX('Attendance Dump'!$E$2:$AI$400,
MATCH($A128,'Attendance Dump'!$B$2:$B$400,0),
MATCH(BP$2,'Attendance Dump'!$E$1:$AI$1,0)
),
INDEX('Active Hour''s Dump'!$D$3:$AH$337,
MATCH($C128,'Active Hour''s Dump'!$A$3:$A$337,0),
MATCH(BP$2,'Active Hour''s Dump'!$D$2:$AH$2,0)
))),"")</f>
        <v>957.11299999999994</v>
      </c>
      <c r="BQ128" s="13" t="str">
        <f>_xlfn.IFNA(IF(BQ$3="Productivity",
INDEX('Productivity Dump'!$E$4:$AJ$500,
MATCH($A128,'Productivity Dump'!$A$4:$A$500,0),
MATCH(BQ$2,'Productivity Dump'!$E$3:$AJ$3,0)
),
IF(BQ$3="Attendance",
INDEX('Attendance Dump'!$E$2:$AI$400,
MATCH($A128,'Attendance Dump'!$B$2:$B$400,0),
MATCH(BQ$2,'Attendance Dump'!$E$1:$AI$1,0)
),
INDEX('Active Hour''s Dump'!$D$3:$AH$337,
MATCH($C128,'Active Hour''s Dump'!$A$3:$A$337,0),
MATCH(BQ$2,'Active Hour''s Dump'!$D$2:$AH$2,0)
))),"")</f>
        <v>P</v>
      </c>
      <c r="BR128" s="54">
        <f>_xlfn.IFNA(IF(BR$3="Productivity",
INDEX('Productivity Dump'!$E$4:$AJ$500,
MATCH($A128,'Productivity Dump'!$A$4:$A$500,0),
MATCH(BR$2,'Productivity Dump'!$E$3:$AJ$3,0)
),
IF(BR$3="Attendance",
INDEX('Attendance Dump'!$E$2:$AI$400,
MATCH($A128,'Attendance Dump'!$B$2:$B$400,0),
MATCH(BR$2,'Attendance Dump'!$E$1:$AI$1,0)
),
INDEX('Active Hour''s Dump'!$D$3:$AH$337,
MATCH($C128,'Active Hour''s Dump'!$A$3:$A$337,0),
MATCH(BR$2,'Active Hour''s Dump'!$D$2:$AH$2,0)
))),"")</f>
        <v>4.5</v>
      </c>
      <c r="BS128" s="13">
        <f>_xlfn.IFNA(IF(BS$3="Productivity",
INDEX('Productivity Dump'!$E$4:$AJ$500,
MATCH($A128,'Productivity Dump'!$A$4:$A$500,0),
MATCH(BS$2,'Productivity Dump'!$E$3:$AJ$3,0)
),
IF(BS$3="Attendance",
INDEX('Attendance Dump'!$E$2:$AI$400,
MATCH($A128,'Attendance Dump'!$B$2:$B$400,0),
MATCH(BS$2,'Attendance Dump'!$E$1:$AI$1,0)
),
INDEX('Active Hour''s Dump'!$D$3:$AH$337,
MATCH($C128,'Active Hour''s Dump'!$A$3:$A$337,0),
MATCH(BS$2,'Active Hour''s Dump'!$D$2:$AH$2,0)
))),"")</f>
        <v>925.18100000000027</v>
      </c>
      <c r="BT128" s="13" t="str">
        <f>_xlfn.IFNA(IF(BT$3="Productivity",
INDEX('Productivity Dump'!$E$4:$AJ$500,
MATCH($A128,'Productivity Dump'!$A$4:$A$500,0),
MATCH(BT$2,'Productivity Dump'!$E$3:$AJ$3,0)
),
IF(BT$3="Attendance",
INDEX('Attendance Dump'!$E$2:$AI$400,
MATCH($A128,'Attendance Dump'!$B$2:$B$400,0),
MATCH(BT$2,'Attendance Dump'!$E$1:$AI$1,0)
),
INDEX('Active Hour''s Dump'!$D$3:$AH$337,
MATCH($C128,'Active Hour''s Dump'!$A$3:$A$337,0),
MATCH(BT$2,'Active Hour''s Dump'!$D$2:$AH$2,0)
))),"")</f>
        <v>H(P)</v>
      </c>
      <c r="BU128" s="54">
        <f>_xlfn.IFNA(IF(BU$3="Productivity",
INDEX('Productivity Dump'!$E$4:$AJ$500,
MATCH($A128,'Productivity Dump'!$A$4:$A$500,0),
MATCH(BU$2,'Productivity Dump'!$E$3:$AJ$3,0)
),
IF(BU$3="Attendance",
INDEX('Attendance Dump'!$E$2:$AI$400,
MATCH($A128,'Attendance Dump'!$B$2:$B$400,0),
MATCH(BU$2,'Attendance Dump'!$E$1:$AI$1,0)
),
INDEX('Active Hour''s Dump'!$D$3:$AH$337,
MATCH($C128,'Active Hour''s Dump'!$A$3:$A$337,0),
MATCH(BU$2,'Active Hour''s Dump'!$D$2:$AH$2,0)
))),"")</f>
        <v>3.9166666666666701</v>
      </c>
      <c r="BV128" s="13">
        <f>_xlfn.IFNA(IF(BV$3="Productivity",
INDEX('Productivity Dump'!$E$4:$AJ$500,
MATCH($A128,'Productivity Dump'!$A$4:$A$500,0),
MATCH(BV$2,'Productivity Dump'!$E$3:$AJ$3,0)
),
IF(BV$3="Attendance",
INDEX('Attendance Dump'!$E$2:$AI$400,
MATCH($A128,'Attendance Dump'!$B$2:$B$400,0),
MATCH(BV$2,'Attendance Dump'!$E$1:$AI$1,0)
),
INDEX('Active Hour''s Dump'!$D$3:$AH$337,
MATCH($C128,'Active Hour''s Dump'!$A$3:$A$337,0),
MATCH(BV$2,'Active Hour''s Dump'!$D$2:$AH$2,0)
))),"")</f>
        <v>908.18</v>
      </c>
      <c r="BW128" s="13" t="str">
        <f>_xlfn.IFNA(IF(BW$3="Productivity",
INDEX('Productivity Dump'!$E$4:$AJ$500,
MATCH($A128,'Productivity Dump'!$A$4:$A$500,0),
MATCH(BW$2,'Productivity Dump'!$E$3:$AJ$3,0)
),
IF(BW$3="Attendance",
INDEX('Attendance Dump'!$E$2:$AI$400,
MATCH($A128,'Attendance Dump'!$B$2:$B$400,0),
MATCH(BW$2,'Attendance Dump'!$E$1:$AI$1,0)
),
INDEX('Active Hour''s Dump'!$D$3:$AH$337,
MATCH($C128,'Active Hour''s Dump'!$A$3:$A$337,0),
MATCH(BW$2,'Active Hour''s Dump'!$D$2:$AH$2,0)
))),"")</f>
        <v>P</v>
      </c>
      <c r="BX128" s="54">
        <f>_xlfn.IFNA(IF(BX$3="Productivity",
INDEX('Productivity Dump'!$E$4:$AJ$500,
MATCH($A128,'Productivity Dump'!$A$4:$A$500,0),
MATCH(BX$2,'Productivity Dump'!$E$3:$AJ$3,0)
),
IF(BX$3="Attendance",
INDEX('Attendance Dump'!$E$2:$AI$400,
MATCH($A128,'Attendance Dump'!$B$2:$B$400,0),
MATCH(BX$2,'Attendance Dump'!$E$1:$AI$1,0)
),
INDEX('Active Hour''s Dump'!$D$3:$AH$337,
MATCH($C128,'Active Hour''s Dump'!$A$3:$A$337,0),
MATCH(BX$2,'Active Hour''s Dump'!$D$2:$AH$2,0)
))),"")</f>
        <v>5.25</v>
      </c>
      <c r="BY128" s="13">
        <f>_xlfn.IFNA(IF(BY$3="Productivity",
INDEX('Productivity Dump'!$E$4:$AJ$500,
MATCH($A128,'Productivity Dump'!$A$4:$A$500,0),
MATCH(BY$2,'Productivity Dump'!$E$3:$AJ$3,0)
),
IF(BY$3="Attendance",
INDEX('Attendance Dump'!$E$2:$AI$400,
MATCH($A128,'Attendance Dump'!$B$2:$B$400,0),
MATCH(BY$2,'Attendance Dump'!$E$1:$AI$1,0)
),
INDEX('Active Hour''s Dump'!$D$3:$AH$337,
MATCH($C128,'Active Hour''s Dump'!$A$3:$A$337,0),
MATCH(BY$2,'Active Hour''s Dump'!$D$2:$AH$2,0)
))),"")</f>
        <v>0</v>
      </c>
      <c r="BZ128" s="13" t="str">
        <f>_xlfn.IFNA(IF(BZ$3="Productivity",
INDEX('Productivity Dump'!$E$4:$AJ$500,
MATCH($A128,'Productivity Dump'!$A$4:$A$500,0),
MATCH(BZ$2,'Productivity Dump'!$E$3:$AJ$3,0)
),
IF(BZ$3="Attendance",
INDEX('Attendance Dump'!$E$2:$AI$400,
MATCH($A128,'Attendance Dump'!$B$2:$B$400,0),
MATCH(BZ$2,'Attendance Dump'!$E$1:$AI$1,0)
),
INDEX('Active Hour''s Dump'!$D$3:$AH$337,
MATCH($C128,'Active Hour''s Dump'!$A$3:$A$337,0),
MATCH(BZ$2,'Active Hour''s Dump'!$D$2:$AH$2,0)
))),"")</f>
        <v>PM</v>
      </c>
      <c r="CA128" s="54">
        <f>_xlfn.IFNA(IF(CA$3="Productivity",
INDEX('Productivity Dump'!$E$4:$AJ$500,
MATCH($A128,'Productivity Dump'!$A$4:$A$500,0),
MATCH(CA$2,'Productivity Dump'!$E$3:$AJ$3,0)
),
IF(CA$3="Attendance",
INDEX('Attendance Dump'!$E$2:$AI$400,
MATCH($A128,'Attendance Dump'!$B$2:$B$400,0),
MATCH(CA$2,'Attendance Dump'!$E$1:$AI$1,0)
),
INDEX('Active Hour''s Dump'!$D$3:$AH$337,
MATCH($C128,'Active Hour''s Dump'!$A$3:$A$337,0),
MATCH(CA$2,'Active Hour''s Dump'!$D$2:$AH$2,0)
))),"")</f>
        <v>0</v>
      </c>
      <c r="CB128" s="13">
        <f>_xlfn.IFNA(IF(CB$3="Productivity",
INDEX('Productivity Dump'!$E$4:$AJ$500,
MATCH($A128,'Productivity Dump'!$A$4:$A$500,0),
MATCH(CB$2,'Productivity Dump'!$E$3:$AJ$3,0)
),
IF(CB$3="Attendance",
INDEX('Attendance Dump'!$E$2:$AI$400,
MATCH($A128,'Attendance Dump'!$B$2:$B$400,0),
MATCH(CB$2,'Attendance Dump'!$E$1:$AI$1,0)
),
INDEX('Active Hour''s Dump'!$D$3:$AH$337,
MATCH($C128,'Active Hour''s Dump'!$A$3:$A$337,0),
MATCH(CB$2,'Active Hour''s Dump'!$D$2:$AH$2,0)
))),"")</f>
        <v>0</v>
      </c>
      <c r="CC128" s="13" t="str">
        <f>_xlfn.IFNA(IF(CC$3="Productivity",
INDEX('Productivity Dump'!$E$4:$AJ$500,
MATCH($A128,'Productivity Dump'!$A$4:$A$500,0),
MATCH(CC$2,'Productivity Dump'!$E$3:$AJ$3,0)
),
IF(CC$3="Attendance",
INDEX('Attendance Dump'!$E$2:$AI$400,
MATCH($A128,'Attendance Dump'!$B$2:$B$400,0),
MATCH(CC$2,'Attendance Dump'!$E$1:$AI$1,0)
),
INDEX('Active Hour''s Dump'!$D$3:$AH$337,
MATCH($C128,'Active Hour''s Dump'!$A$3:$A$337,0),
MATCH(CC$2,'Active Hour''s Dump'!$D$2:$AH$2,0)
))),"")</f>
        <v>WO</v>
      </c>
      <c r="CD128" s="54">
        <f>_xlfn.IFNA(IF(CD$3="Productivity",
INDEX('Productivity Dump'!$E$4:$AJ$500,
MATCH($A128,'Productivity Dump'!$A$4:$A$500,0),
MATCH(CD$2,'Productivity Dump'!$E$3:$AJ$3,0)
),
IF(CD$3="Attendance",
INDEX('Attendance Dump'!$E$2:$AI$400,
MATCH($A128,'Attendance Dump'!$B$2:$B$400,0),
MATCH(CD$2,'Attendance Dump'!$E$1:$AI$1,0)
),
INDEX('Active Hour''s Dump'!$D$3:$AH$337,
MATCH($C128,'Active Hour''s Dump'!$A$3:$A$337,0),
MATCH(CD$2,'Active Hour''s Dump'!$D$2:$AH$2,0)
))),"")</f>
        <v>0</v>
      </c>
      <c r="CE128" s="13">
        <f>_xlfn.IFNA(IF(CE$3="Productivity",
INDEX('Productivity Dump'!$E$4:$AJ$500,
MATCH($A128,'Productivity Dump'!$A$4:$A$500,0),
MATCH(CE$2,'Productivity Dump'!$E$3:$AJ$3,0)
),
IF(CE$3="Attendance",
INDEX('Attendance Dump'!$E$2:$AI$400,
MATCH($A128,'Attendance Dump'!$B$2:$B$400,0),
MATCH(CE$2,'Attendance Dump'!$E$1:$AI$1,0)
),
INDEX('Active Hour''s Dump'!$D$3:$AH$337,
MATCH($C128,'Active Hour''s Dump'!$A$3:$A$337,0),
MATCH(CE$2,'Active Hour''s Dump'!$D$2:$AH$2,0)
))),"")</f>
        <v>560.70400000000006</v>
      </c>
      <c r="CF128" s="13" t="str">
        <f>_xlfn.IFNA(IF(CF$3="Productivity",
INDEX('Productivity Dump'!$E$4:$AJ$500,
MATCH($A128,'Productivity Dump'!$A$4:$A$500,0),
MATCH(CF$2,'Productivity Dump'!$E$3:$AJ$3,0)
),
IF(CF$3="Attendance",
INDEX('Attendance Dump'!$E$2:$AI$400,
MATCH($A128,'Attendance Dump'!$B$2:$B$400,0),
MATCH(CF$2,'Attendance Dump'!$E$1:$AI$1,0)
),
INDEX('Active Hour''s Dump'!$D$3:$AH$337,
MATCH($C128,'Active Hour''s Dump'!$A$3:$A$337,0),
MATCH(CF$2,'Active Hour''s Dump'!$D$2:$AH$2,0)
))),"")</f>
        <v>P</v>
      </c>
      <c r="CG128" s="54">
        <f>_xlfn.IFNA(IF(CG$3="Productivity",
INDEX('Productivity Dump'!$E$4:$AJ$500,
MATCH($A128,'Productivity Dump'!$A$4:$A$500,0),
MATCH(CG$2,'Productivity Dump'!$E$3:$AJ$3,0)
),
IF(CG$3="Attendance",
INDEX('Attendance Dump'!$E$2:$AI$400,
MATCH($A128,'Attendance Dump'!$B$2:$B$400,0),
MATCH(CG$2,'Attendance Dump'!$E$1:$AI$1,0)
),
INDEX('Active Hour''s Dump'!$D$3:$AH$337,
MATCH($C128,'Active Hour''s Dump'!$A$3:$A$337,0),
MATCH(CG$2,'Active Hour''s Dump'!$D$2:$AH$2,0)
))),"")</f>
        <v>2.75</v>
      </c>
      <c r="CH128" s="13">
        <f>_xlfn.IFNA(IF(CH$3="Productivity",
INDEX('Productivity Dump'!$E$4:$AJ$500,
MATCH($A128,'Productivity Dump'!$A$4:$A$500,0),
MATCH(CH$2,'Productivity Dump'!$E$3:$AJ$3,0)
),
IF(CH$3="Attendance",
INDEX('Attendance Dump'!$E$2:$AI$400,
MATCH($A128,'Attendance Dump'!$B$2:$B$400,0),
MATCH(CH$2,'Attendance Dump'!$E$1:$AI$1,0)
),
INDEX('Active Hour''s Dump'!$D$3:$AH$337,
MATCH($C128,'Active Hour''s Dump'!$A$3:$A$337,0),
MATCH(CH$2,'Active Hour''s Dump'!$D$2:$AH$2,0)
))),"")</f>
        <v>918.66300000000001</v>
      </c>
      <c r="CI128" s="13" t="str">
        <f>_xlfn.IFNA(IF(CI$3="Productivity",
INDEX('Productivity Dump'!$E$4:$AJ$500,
MATCH($A128,'Productivity Dump'!$A$4:$A$500,0),
MATCH(CI$2,'Productivity Dump'!$E$3:$AJ$3,0)
),
IF(CI$3="Attendance",
INDEX('Attendance Dump'!$E$2:$AI$400,
MATCH($A128,'Attendance Dump'!$B$2:$B$400,0),
MATCH(CI$2,'Attendance Dump'!$E$1:$AI$1,0)
),
INDEX('Active Hour''s Dump'!$D$3:$AH$337,
MATCH($C128,'Active Hour''s Dump'!$A$3:$A$337,0),
MATCH(CI$2,'Active Hour''s Dump'!$D$2:$AH$2,0)
))),"")</f>
        <v>P</v>
      </c>
      <c r="CJ128" s="54">
        <f>_xlfn.IFNA(IF(CJ$3="Productivity",
INDEX('Productivity Dump'!$E$4:$AJ$500,
MATCH($A128,'Productivity Dump'!$A$4:$A$500,0),
MATCH(CJ$2,'Productivity Dump'!$E$3:$AJ$3,0)
),
IF(CJ$3="Attendance",
INDEX('Attendance Dump'!$E$2:$AI$400,
MATCH($A128,'Attendance Dump'!$B$2:$B$400,0),
MATCH(CJ$2,'Attendance Dump'!$E$1:$AI$1,0)
),
INDEX('Active Hour''s Dump'!$D$3:$AH$337,
MATCH($C128,'Active Hour''s Dump'!$A$3:$A$337,0),
MATCH(CJ$2,'Active Hour''s Dump'!$D$2:$AH$2,0)
))),"")</f>
        <v>4.4166666666666696</v>
      </c>
      <c r="CK128" s="13">
        <f>_xlfn.IFNA(IF(CK$3="Productivity",
INDEX('Productivity Dump'!$E$4:$AJ$500,
MATCH($A128,'Productivity Dump'!$A$4:$A$500,0),
MATCH(CK$2,'Productivity Dump'!$E$3:$AJ$3,0)
),
IF(CK$3="Attendance",
INDEX('Attendance Dump'!$E$2:$AI$400,
MATCH($A128,'Attendance Dump'!$B$2:$B$400,0),
MATCH(CK$2,'Attendance Dump'!$E$1:$AI$1,0)
),
INDEX('Active Hour''s Dump'!$D$3:$AH$337,
MATCH($C128,'Active Hour''s Dump'!$A$3:$A$337,0),
MATCH(CK$2,'Active Hour''s Dump'!$D$2:$AH$2,0)
))),"")</f>
        <v>915.43100000000004</v>
      </c>
      <c r="CL128" s="13" t="str">
        <f>_xlfn.IFNA(IF(CL$3="Productivity",
INDEX('Productivity Dump'!$E$4:$AJ$500,
MATCH($A128,'Productivity Dump'!$A$4:$A$500,0),
MATCH(CL$2,'Productivity Dump'!$E$3:$AJ$3,0)
),
IF(CL$3="Attendance",
INDEX('Attendance Dump'!$E$2:$AI$400,
MATCH($A128,'Attendance Dump'!$B$2:$B$400,0),
MATCH(CL$2,'Attendance Dump'!$E$1:$AI$1,0)
),
INDEX('Active Hour''s Dump'!$D$3:$AH$337,
MATCH($C128,'Active Hour''s Dump'!$A$3:$A$337,0),
MATCH(CL$2,'Active Hour''s Dump'!$D$2:$AH$2,0)
))),"")</f>
        <v>P</v>
      </c>
      <c r="CM128" s="54">
        <f>_xlfn.IFNA(IF(CM$3="Productivity",
INDEX('Productivity Dump'!$E$4:$AJ$500,
MATCH($A128,'Productivity Dump'!$A$4:$A$500,0),
MATCH(CM$2,'Productivity Dump'!$E$3:$AJ$3,0)
),
IF(CM$3="Attendance",
INDEX('Attendance Dump'!$E$2:$AI$400,
MATCH($A128,'Attendance Dump'!$B$2:$B$400,0),
MATCH(CM$2,'Attendance Dump'!$E$1:$AI$1,0)
),
INDEX('Active Hour''s Dump'!$D$3:$AH$337,
MATCH($C128,'Active Hour''s Dump'!$A$3:$A$337,0),
MATCH(CM$2,'Active Hour''s Dump'!$D$2:$AH$2,0)
))),"")</f>
        <v>4.5833333333333304</v>
      </c>
      <c r="CN128" s="13">
        <f>_xlfn.IFNA(IF(CN$3="Productivity",
INDEX('Productivity Dump'!$E$4:$AJ$500,
MATCH($A128,'Productivity Dump'!$A$4:$A$500,0),
MATCH(CN$2,'Productivity Dump'!$E$3:$AJ$3,0)
),
IF(CN$3="Attendance",
INDEX('Attendance Dump'!$E$2:$AI$400,
MATCH($A128,'Attendance Dump'!$B$2:$B$400,0),
MATCH(CN$2,'Attendance Dump'!$E$1:$AI$1,0)
),
INDEX('Active Hour''s Dump'!$D$3:$AH$337,
MATCH($C128,'Active Hour''s Dump'!$A$3:$A$337,0),
MATCH(CN$2,'Active Hour''s Dump'!$D$2:$AH$2,0)
))),"")</f>
        <v>0</v>
      </c>
      <c r="CO128" s="13">
        <f>_xlfn.IFNA(IF(CO$3="Productivity",
INDEX('Productivity Dump'!$E$4:$AJ$500,
MATCH($A128,'Productivity Dump'!$A$4:$A$500,0),
MATCH(CO$2,'Productivity Dump'!$E$3:$AJ$3,0)
),
IF(CO$3="Attendance",
INDEX('Attendance Dump'!$E$2:$AI$400,
MATCH($A128,'Attendance Dump'!$B$2:$B$400,0),
MATCH(CO$2,'Attendance Dump'!$E$1:$AI$1,0)
),
INDEX('Active Hour''s Dump'!$D$3:$AH$337,
MATCH($C128,'Active Hour''s Dump'!$A$3:$A$337,0),
MATCH(CO$2,'Active Hour''s Dump'!$D$2:$AH$2,0)
))),"")</f>
        <v>0</v>
      </c>
      <c r="CP128" s="54">
        <f>_xlfn.IFNA(IF(CP$3="Productivity",
INDEX('Productivity Dump'!$E$4:$AJ$500,
MATCH($A128,'Productivity Dump'!$A$4:$A$500,0),
MATCH(CP$2,'Productivity Dump'!$E$3:$AJ$3,0)
),
IF(CP$3="Attendance",
INDEX('Attendance Dump'!$E$2:$AI$400,
MATCH($A128,'Attendance Dump'!$B$2:$B$400,0),
MATCH(CP$2,'Attendance Dump'!$E$1:$AI$1,0)
),
INDEX('Active Hour''s Dump'!$D$3:$AH$337,
MATCH($C128,'Active Hour''s Dump'!$A$3:$A$337,0),
MATCH(CP$2,'Active Hour''s Dump'!$D$2:$AH$2,0)
))),"")</f>
        <v>0</v>
      </c>
      <c r="CQ128" s="13">
        <f>_xlfn.IFNA(IF(CQ$3="Productivity",
INDEX('Productivity Dump'!$E$4:$AJ$500,
MATCH($A128,'Productivity Dump'!$A$4:$A$500,0),
MATCH(CQ$2,'Productivity Dump'!$E$3:$AJ$3,0)
),
IF(CQ$3="Attendance",
INDEX('Attendance Dump'!$E$2:$AI$400,
MATCH($A128,'Attendance Dump'!$B$2:$B$400,0),
MATCH(CQ$2,'Attendance Dump'!$E$1:$AI$1,0)
),
INDEX('Active Hour''s Dump'!$D$3:$AH$337,
MATCH($C128,'Active Hour''s Dump'!$A$3:$A$337,0),
MATCH(CQ$2,'Active Hour''s Dump'!$D$2:$AH$2,0)
))),"")</f>
        <v>0</v>
      </c>
      <c r="CR128" s="13">
        <f>_xlfn.IFNA(IF(CR$3="Productivity",
INDEX('Productivity Dump'!$E$4:$AJ$500,
MATCH($A128,'Productivity Dump'!$A$4:$A$500,0),
MATCH(CR$2,'Productivity Dump'!$E$3:$AJ$3,0)
),
IF(CR$3="Attendance",
INDEX('Attendance Dump'!$E$2:$AI$400,
MATCH($A128,'Attendance Dump'!$B$2:$B$400,0),
MATCH(CR$2,'Attendance Dump'!$E$1:$AI$1,0)
),
INDEX('Active Hour''s Dump'!$D$3:$AH$337,
MATCH($C128,'Active Hour''s Dump'!$A$3:$A$337,0),
MATCH(CR$2,'Active Hour''s Dump'!$D$2:$AH$2,0)
))),"")</f>
        <v>0</v>
      </c>
      <c r="CS128" s="54">
        <f>_xlfn.IFNA(IF(CS$3="Productivity",
INDEX('Productivity Dump'!$E$4:$AJ$500,
MATCH($A128,'Productivity Dump'!$A$4:$A$500,0),
MATCH(CS$2,'Productivity Dump'!$E$3:$AJ$3,0)
),
IF(CS$3="Attendance",
INDEX('Attendance Dump'!$E$2:$AI$400,
MATCH($A128,'Attendance Dump'!$B$2:$B$400,0),
MATCH(CS$2,'Attendance Dump'!$E$1:$AI$1,0)
),
INDEX('Active Hour''s Dump'!$D$3:$AH$337,
MATCH($C128,'Active Hour''s Dump'!$A$3:$A$337,0),
MATCH(CS$2,'Active Hour''s Dump'!$D$2:$AH$2,0)
))),"")</f>
        <v>0</v>
      </c>
      <c r="CT128" s="13">
        <f>_xlfn.IFNA(IF(CT$3="Productivity",
INDEX('Productivity Dump'!$E$4:$AJ$500,
MATCH($A128,'Productivity Dump'!$A$4:$A$500,0),
MATCH(CT$2,'Productivity Dump'!$E$3:$AJ$3,0)
),
IF(CT$3="Attendance",
INDEX('Attendance Dump'!$E$2:$AI$400,
MATCH($A128,'Attendance Dump'!$B$2:$B$400,0),
MATCH(CT$2,'Attendance Dump'!$E$1:$AI$1,0)
),
INDEX('Active Hour''s Dump'!$D$3:$AH$337,
MATCH($C128,'Active Hour''s Dump'!$A$3:$A$337,0),
MATCH(CT$2,'Active Hour''s Dump'!$D$2:$AH$2,0)
))),"")</f>
        <v>0</v>
      </c>
      <c r="CU128" s="13">
        <f>_xlfn.IFNA(IF(CU$3="Productivity",
INDEX('Productivity Dump'!$E$4:$AJ$500,
MATCH($A128,'Productivity Dump'!$A$4:$A$500,0),
MATCH(CU$2,'Productivity Dump'!$E$3:$AJ$3,0)
),
IF(CU$3="Attendance",
INDEX('Attendance Dump'!$E$2:$AI$400,
MATCH($A128,'Attendance Dump'!$B$2:$B$400,0),
MATCH(CU$2,'Attendance Dump'!$E$1:$AI$1,0)
),
INDEX('Active Hour''s Dump'!$D$3:$AH$337,
MATCH($C128,'Active Hour''s Dump'!$A$3:$A$337,0),
MATCH(CU$2,'Active Hour''s Dump'!$D$2:$AH$2,0)
))),"")</f>
        <v>0</v>
      </c>
      <c r="CV128" s="54">
        <f>_xlfn.IFNA(IF(CV$3="Productivity",
INDEX('Productivity Dump'!$E$4:$AJ$500,
MATCH($A128,'Productivity Dump'!$A$4:$A$500,0),
MATCH(CV$2,'Productivity Dump'!$E$3:$AJ$3,0)
),
IF(CV$3="Attendance",
INDEX('Attendance Dump'!$E$2:$AI$400,
MATCH($A128,'Attendance Dump'!$B$2:$B$400,0),
MATCH(CV$2,'Attendance Dump'!$E$1:$AI$1,0)
),
INDEX('Active Hour''s Dump'!$D$3:$AH$337,
MATCH($C128,'Active Hour''s Dump'!$A$3:$A$337,0),
MATCH(CV$2,'Active Hour''s Dump'!$D$2:$AH$2,0)
))),"")</f>
        <v>0</v>
      </c>
      <c r="CW128" s="13"/>
      <c r="CX128" s="13"/>
      <c r="CY128" s="54"/>
      <c r="DA128" s="57">
        <f t="shared" si="75"/>
        <v>96.083333333333343</v>
      </c>
      <c r="DB128" s="35">
        <f t="shared" si="76"/>
        <v>18256.169000000002</v>
      </c>
      <c r="DC128" s="35">
        <f t="shared" si="71"/>
        <v>343.83099999999831</v>
      </c>
      <c r="DD128" s="35">
        <f t="shared" ca="1" si="74"/>
        <v>0</v>
      </c>
      <c r="DF128" s="32" cm="1">
        <f t="array" ref="DF128">SUMPRODUCT(
    (MOD(COLUMN(H128:CV128) - COLUMN(H128), 3) = 0) *
    (H128:CV128 = 0) *
    (I128:CW128 = "P") *
    (COUNTIF(UKHoliday, H$2:CV$2) = 0)
)</f>
        <v>0</v>
      </c>
      <c r="DG128" s="33" cm="1">
        <f t="array" ref="DG128">SUMPRODUCT(
  (MOD(COLUMN(H128:CV128) - COLUMN(H128), 3) = 0) *
  (H128:CV128 &gt; 0) *
  (H128:CV128 &lt; 0.5 * IF(((WEEKDAY(H$2:CV$2, 2) = 1) + (WEEKDAY(H$2:CV$2, 2) = 6)), G128, F128)) *
  (I128:CW128 = "P") *
  (COUNTIF(UKHoliday, H$2:CV$2) = 0)
)</f>
        <v>0</v>
      </c>
      <c r="DH128" s="33" cm="1">
        <f t="array" ref="DH128">SUMPRODUCT(
  (MOD(COLUMN(H128:CV128) - COLUMN(H128), 3) = 0) *
  (H128:CV128 &gt; 0.5 * IF(((WEEKDAY(H$2:CV$2, 2) = 1) + (WEEKDAY(H$2:CV$2, 2) = 6)), $G128, $F128)) *
  (H128:CV128 &lt; 0.8 * IF(((WEEKDAY(H$2:CV$2, 2) = 1) + (WEEKDAY(H$2:CV$2, 2) = 6)), $G128, $F128)) *
  (I128:CW128 = "P") *
  (COUNTIF(UKHoliday, H$2:CV$2) = 0)
)</f>
        <v>0</v>
      </c>
      <c r="DI128" s="33" cm="1">
        <f t="array" ref="DI128">SUMPRODUCT(
  (MOD(COLUMN(H128:CV128) - COLUMN(H128), 3) = 0) *
  (H128:CV128 &gt; 0.8 * IF(((WEEKDAY(H$2:CV$2, 2) = 1) + (WEEKDAY(H$2:CV$2, 2) = 6)), $G128, $F128)) *
  (H128:CV128 &lt; 1 * IF(((WEEKDAY(H$2:CV$2, 2) = 1) + (WEEKDAY(H$2:CV$2, 2) = 6)), $G128, $F128)) *
  (I128:CW128 = "P") *
  (COUNTIF(UKHoliday, H$2:CV$2) = 0)
)</f>
        <v>15</v>
      </c>
    </row>
    <row r="129" spans="1:113" x14ac:dyDescent="0.3">
      <c r="A129" s="8" t="s">
        <v>123</v>
      </c>
      <c r="B129" s="8" t="s">
        <v>559</v>
      </c>
      <c r="C129" s="9" t="s">
        <v>643</v>
      </c>
      <c r="D129" s="62" t="s">
        <v>555</v>
      </c>
      <c r="E129" s="35">
        <v>18600</v>
      </c>
      <c r="F129" s="35">
        <f t="shared" si="72"/>
        <v>930</v>
      </c>
      <c r="G129" s="35">
        <f t="shared" si="73"/>
        <v>465</v>
      </c>
      <c r="H129" s="13">
        <f>_xlfn.IFNA(IF(H$3="Productivity",
INDEX('Productivity Dump'!$E$4:$AJ$500,
MATCH($A129,'Productivity Dump'!$A$4:$A$500,0),
MATCH(H$2,'Productivity Dump'!$E$3:$AJ$3,0)
),
IF(H$3="Attendance",
INDEX('Attendance Dump'!$E$2:$AI$400,
MATCH($A129,'Attendance Dump'!$B$2:$B$400,0),
MATCH(H$2,'Attendance Dump'!$E$1:$AI$1,0)
),
INDEX('Active Hour''s Dump'!$D$3:$AH$337,
MATCH($C129,'Active Hour''s Dump'!$A$3:$A$337,0),
MATCH(H$2,'Active Hour''s Dump'!$D$2:$AH$2,0)
))),"")</f>
        <v>906.07499999999982</v>
      </c>
      <c r="I129" s="13" t="str">
        <f>_xlfn.IFNA(IF(I$3="Productivity",
INDEX('Productivity Dump'!$E$4:$AJ$500,
MATCH($A129,'Productivity Dump'!$A$4:$A$500,0),
MATCH(I$2,'Productivity Dump'!$E$3:$AJ$3,0)
),
IF(I$3="Attendance",
INDEX('Attendance Dump'!$E$2:$AI$400,
MATCH($A129,'Attendance Dump'!$B$2:$B$400,0),
MATCH(I$2,'Attendance Dump'!$E$1:$AI$1,0)
),
INDEX('Active Hour''s Dump'!$D$3:$AH$337,
MATCH($C129,'Active Hour''s Dump'!$A$3:$A$337,0),
MATCH(I$2,'Active Hour''s Dump'!$D$2:$AH$2,0)
))),"")</f>
        <v>P</v>
      </c>
      <c r="J129" s="54">
        <f>_xlfn.IFNA(IF(J$3="Productivity",
INDEX('Productivity Dump'!$E$4:$AJ$500,
MATCH($A129,'Productivity Dump'!$A$4:$A$500,0),
MATCH(J$2,'Productivity Dump'!$E$3:$AJ$3,0)
),
IF(J$3="Attendance",
INDEX('Attendance Dump'!$E$2:$AI$400,
MATCH($A129,'Attendance Dump'!$B$2:$B$400,0),
MATCH(J$2,'Attendance Dump'!$E$1:$AI$1,0)
),
INDEX('Active Hour''s Dump'!$D$3:$AH$337,
MATCH($C129,'Active Hour''s Dump'!$A$3:$A$337,0),
MATCH(J$2,'Active Hour''s Dump'!$D$2:$AH$2,0)
))),"")</f>
        <v>9.4166666666666696</v>
      </c>
      <c r="K129" s="13">
        <f>_xlfn.IFNA(IF(K$3="Productivity",
INDEX('Productivity Dump'!$E$4:$AJ$500,
MATCH($A129,'Productivity Dump'!$A$4:$A$500,0),
MATCH(K$2,'Productivity Dump'!$E$3:$AJ$3,0)
),
IF(K$3="Attendance",
INDEX('Attendance Dump'!$E$2:$AI$400,
MATCH($A129,'Attendance Dump'!$B$2:$B$400,0),
MATCH(K$2,'Attendance Dump'!$E$1:$AI$1,0)
),
INDEX('Active Hour''s Dump'!$D$3:$AH$337,
MATCH($C129,'Active Hour''s Dump'!$A$3:$A$337,0),
MATCH(K$2,'Active Hour''s Dump'!$D$2:$AH$2,0)
))),"")</f>
        <v>850.61000000000024</v>
      </c>
      <c r="L129" s="13" t="str">
        <f>_xlfn.IFNA(IF(L$3="Productivity",
INDEX('Productivity Dump'!$E$4:$AJ$500,
MATCH($A129,'Productivity Dump'!$A$4:$A$500,0),
MATCH(L$2,'Productivity Dump'!$E$3:$AJ$3,0)
),
IF(L$3="Attendance",
INDEX('Attendance Dump'!$E$2:$AI$400,
MATCH($A129,'Attendance Dump'!$B$2:$B$400,0),
MATCH(L$2,'Attendance Dump'!$E$1:$AI$1,0)
),
INDEX('Active Hour''s Dump'!$D$3:$AH$337,
MATCH($C129,'Active Hour''s Dump'!$A$3:$A$337,0),
MATCH(L$2,'Active Hour''s Dump'!$D$2:$AH$2,0)
))),"")</f>
        <v>P</v>
      </c>
      <c r="M129" s="54">
        <f>_xlfn.IFNA(IF(M$3="Productivity",
INDEX('Productivity Dump'!$E$4:$AJ$500,
MATCH($A129,'Productivity Dump'!$A$4:$A$500,0),
MATCH(M$2,'Productivity Dump'!$E$3:$AJ$3,0)
),
IF(M$3="Attendance",
INDEX('Attendance Dump'!$E$2:$AI$400,
MATCH($A129,'Attendance Dump'!$B$2:$B$400,0),
MATCH(M$2,'Attendance Dump'!$E$1:$AI$1,0)
),
INDEX('Active Hour''s Dump'!$D$3:$AH$337,
MATCH($C129,'Active Hour''s Dump'!$A$3:$A$337,0),
MATCH(M$2,'Active Hour''s Dump'!$D$2:$AH$2,0)
))),"")</f>
        <v>10.75</v>
      </c>
      <c r="N129" s="13">
        <f>_xlfn.IFNA(IF(N$3="Productivity",
INDEX('Productivity Dump'!$E$4:$AJ$500,
MATCH($A129,'Productivity Dump'!$A$4:$A$500,0),
MATCH(N$2,'Productivity Dump'!$E$3:$AJ$3,0)
),
IF(N$3="Attendance",
INDEX('Attendance Dump'!$E$2:$AI$400,
MATCH($A129,'Attendance Dump'!$B$2:$B$400,0),
MATCH(N$2,'Attendance Dump'!$E$1:$AI$1,0)
),
INDEX('Active Hour''s Dump'!$D$3:$AH$337,
MATCH($C129,'Active Hour''s Dump'!$A$3:$A$337,0),
MATCH(N$2,'Active Hour''s Dump'!$D$2:$AH$2,0)
))),"")</f>
        <v>369.82899999999995</v>
      </c>
      <c r="O129" s="13" t="str">
        <f>_xlfn.IFNA(IF(O$3="Productivity",
INDEX('Productivity Dump'!$E$4:$AJ$500,
MATCH($A129,'Productivity Dump'!$A$4:$A$500,0),
MATCH(O$2,'Productivity Dump'!$E$3:$AJ$3,0)
),
IF(O$3="Attendance",
INDEX('Attendance Dump'!$E$2:$AI$400,
MATCH($A129,'Attendance Dump'!$B$2:$B$400,0),
MATCH(O$2,'Attendance Dump'!$E$1:$AI$1,0)
),
INDEX('Active Hour''s Dump'!$D$3:$AH$337,
MATCH($C129,'Active Hour''s Dump'!$A$3:$A$337,0),
MATCH(O$2,'Active Hour''s Dump'!$D$2:$AH$2,0)
))),"")</f>
        <v>P</v>
      </c>
      <c r="P129" s="54">
        <f>_xlfn.IFNA(IF(P$3="Productivity",
INDEX('Productivity Dump'!$E$4:$AJ$500,
MATCH($A129,'Productivity Dump'!$A$4:$A$500,0),
MATCH(P$2,'Productivity Dump'!$E$3:$AJ$3,0)
),
IF(P$3="Attendance",
INDEX('Attendance Dump'!$E$2:$AI$400,
MATCH($A129,'Attendance Dump'!$B$2:$B$400,0),
MATCH(P$2,'Attendance Dump'!$E$1:$AI$1,0)
),
INDEX('Active Hour''s Dump'!$D$3:$AH$337,
MATCH($C129,'Active Hour''s Dump'!$A$3:$A$337,0),
MATCH(P$2,'Active Hour''s Dump'!$D$2:$AH$2,0)
))),"")</f>
        <v>4.3333333333333304</v>
      </c>
      <c r="Q129" s="13">
        <f>_xlfn.IFNA(IF(Q$3="Productivity",
INDEX('Productivity Dump'!$E$4:$AJ$500,
MATCH($A129,'Productivity Dump'!$A$4:$A$500,0),
MATCH(Q$2,'Productivity Dump'!$E$3:$AJ$3,0)
),
IF(Q$3="Attendance",
INDEX('Attendance Dump'!$E$2:$AI$400,
MATCH($A129,'Attendance Dump'!$B$2:$B$400,0),
MATCH(Q$2,'Attendance Dump'!$E$1:$AI$1,0)
),
INDEX('Active Hour''s Dump'!$D$3:$AH$337,
MATCH($C129,'Active Hour''s Dump'!$A$3:$A$337,0),
MATCH(Q$2,'Active Hour''s Dump'!$D$2:$AH$2,0)
))),"")</f>
        <v>0</v>
      </c>
      <c r="R129" s="13" t="str">
        <f>_xlfn.IFNA(IF(R$3="Productivity",
INDEX('Productivity Dump'!$E$4:$AJ$500,
MATCH($A129,'Productivity Dump'!$A$4:$A$500,0),
MATCH(R$2,'Productivity Dump'!$E$3:$AJ$3,0)
),
IF(R$3="Attendance",
INDEX('Attendance Dump'!$E$2:$AI$400,
MATCH($A129,'Attendance Dump'!$B$2:$B$400,0),
MATCH(R$2,'Attendance Dump'!$E$1:$AI$1,0)
),
INDEX('Active Hour''s Dump'!$D$3:$AH$337,
MATCH($C129,'Active Hour''s Dump'!$A$3:$A$337,0),
MATCH(R$2,'Active Hour''s Dump'!$D$2:$AH$2,0)
))),"")</f>
        <v>WO</v>
      </c>
      <c r="S129" s="54">
        <f>_xlfn.IFNA(IF(S$3="Productivity",
INDEX('Productivity Dump'!$E$4:$AJ$500,
MATCH($A129,'Productivity Dump'!$A$4:$A$500,0),
MATCH(S$2,'Productivity Dump'!$E$3:$AJ$3,0)
),
IF(S$3="Attendance",
INDEX('Attendance Dump'!$E$2:$AI$400,
MATCH($A129,'Attendance Dump'!$B$2:$B$400,0),
MATCH(S$2,'Attendance Dump'!$E$1:$AI$1,0)
),
INDEX('Active Hour''s Dump'!$D$3:$AH$337,
MATCH($C129,'Active Hour''s Dump'!$A$3:$A$337,0),
MATCH(S$2,'Active Hour''s Dump'!$D$2:$AH$2,0)
))),"")</f>
        <v>0</v>
      </c>
      <c r="T129" s="13">
        <f>_xlfn.IFNA(IF(T$3="Productivity",
INDEX('Productivity Dump'!$E$4:$AJ$500,
MATCH($A129,'Productivity Dump'!$A$4:$A$500,0),
MATCH(T$2,'Productivity Dump'!$E$3:$AJ$3,0)
),
IF(T$3="Attendance",
INDEX('Attendance Dump'!$E$2:$AI$400,
MATCH($A129,'Attendance Dump'!$B$2:$B$400,0),
MATCH(T$2,'Attendance Dump'!$E$1:$AI$1,0)
),
INDEX('Active Hour''s Dump'!$D$3:$AH$337,
MATCH($C129,'Active Hour''s Dump'!$A$3:$A$337,0),
MATCH(T$2,'Active Hour''s Dump'!$D$2:$AH$2,0)
))),"")</f>
        <v>431.09100000000001</v>
      </c>
      <c r="U129" s="13" t="str">
        <f>_xlfn.IFNA(IF(U$3="Productivity",
INDEX('Productivity Dump'!$E$4:$AJ$500,
MATCH($A129,'Productivity Dump'!$A$4:$A$500,0),
MATCH(U$2,'Productivity Dump'!$E$3:$AJ$3,0)
),
IF(U$3="Attendance",
INDEX('Attendance Dump'!$E$2:$AI$400,
MATCH($A129,'Attendance Dump'!$B$2:$B$400,0),
MATCH(U$2,'Attendance Dump'!$E$1:$AI$1,0)
),
INDEX('Active Hour''s Dump'!$D$3:$AH$337,
MATCH($C129,'Active Hour''s Dump'!$A$3:$A$337,0),
MATCH(U$2,'Active Hour''s Dump'!$D$2:$AH$2,0)
))),"")</f>
        <v>P</v>
      </c>
      <c r="V129" s="54">
        <f>_xlfn.IFNA(IF(V$3="Productivity",
INDEX('Productivity Dump'!$E$4:$AJ$500,
MATCH($A129,'Productivity Dump'!$A$4:$A$500,0),
MATCH(V$2,'Productivity Dump'!$E$3:$AJ$3,0)
),
IF(V$3="Attendance",
INDEX('Attendance Dump'!$E$2:$AI$400,
MATCH($A129,'Attendance Dump'!$B$2:$B$400,0),
MATCH(V$2,'Attendance Dump'!$E$1:$AI$1,0)
),
INDEX('Active Hour''s Dump'!$D$3:$AH$337,
MATCH($C129,'Active Hour''s Dump'!$A$3:$A$337,0),
MATCH(V$2,'Active Hour''s Dump'!$D$2:$AH$2,0)
))),"")</f>
        <v>5.8333333333333304</v>
      </c>
      <c r="W129" s="13">
        <f>_xlfn.IFNA(IF(W$3="Productivity",
INDEX('Productivity Dump'!$E$4:$AJ$500,
MATCH($A129,'Productivity Dump'!$A$4:$A$500,0),
MATCH(W$2,'Productivity Dump'!$E$3:$AJ$3,0)
),
IF(W$3="Attendance",
INDEX('Attendance Dump'!$E$2:$AI$400,
MATCH($A129,'Attendance Dump'!$B$2:$B$400,0),
MATCH(W$2,'Attendance Dump'!$E$1:$AI$1,0)
),
INDEX('Active Hour''s Dump'!$D$3:$AH$337,
MATCH($C129,'Active Hour''s Dump'!$A$3:$A$337,0),
MATCH(W$2,'Active Hour''s Dump'!$D$2:$AH$2,0)
))),"")</f>
        <v>825.43099999999993</v>
      </c>
      <c r="X129" s="13" t="str">
        <f>_xlfn.IFNA(IF(X$3="Productivity",
INDEX('Productivity Dump'!$E$4:$AJ$500,
MATCH($A129,'Productivity Dump'!$A$4:$A$500,0),
MATCH(X$2,'Productivity Dump'!$E$3:$AJ$3,0)
),
IF(X$3="Attendance",
INDEX('Attendance Dump'!$E$2:$AI$400,
MATCH($A129,'Attendance Dump'!$B$2:$B$400,0),
MATCH(X$2,'Attendance Dump'!$E$1:$AI$1,0)
),
INDEX('Active Hour''s Dump'!$D$3:$AH$337,
MATCH($C129,'Active Hour''s Dump'!$A$3:$A$337,0),
MATCH(X$2,'Active Hour''s Dump'!$D$2:$AH$2,0)
))),"")</f>
        <v>P</v>
      </c>
      <c r="Y129" s="54">
        <f>_xlfn.IFNA(IF(Y$3="Productivity",
INDEX('Productivity Dump'!$E$4:$AJ$500,
MATCH($A129,'Productivity Dump'!$A$4:$A$500,0),
MATCH(Y$2,'Productivity Dump'!$E$3:$AJ$3,0)
),
IF(Y$3="Attendance",
INDEX('Attendance Dump'!$E$2:$AI$400,
MATCH($A129,'Attendance Dump'!$B$2:$B$400,0),
MATCH(Y$2,'Attendance Dump'!$E$1:$AI$1,0)
),
INDEX('Active Hour''s Dump'!$D$3:$AH$337,
MATCH($C129,'Active Hour''s Dump'!$A$3:$A$337,0),
MATCH(Y$2,'Active Hour''s Dump'!$D$2:$AH$2,0)
))),"")</f>
        <v>10.0833333333333</v>
      </c>
      <c r="Z129" s="13">
        <f>_xlfn.IFNA(IF(Z$3="Productivity",
INDEX('Productivity Dump'!$E$4:$AJ$500,
MATCH($A129,'Productivity Dump'!$A$4:$A$500,0),
MATCH(Z$2,'Productivity Dump'!$E$3:$AJ$3,0)
),
IF(Z$3="Attendance",
INDEX('Attendance Dump'!$E$2:$AI$400,
MATCH($A129,'Attendance Dump'!$B$2:$B$400,0),
MATCH(Z$2,'Attendance Dump'!$E$1:$AI$1,0)
),
INDEX('Active Hour''s Dump'!$D$3:$AH$337,
MATCH($C129,'Active Hour''s Dump'!$A$3:$A$337,0),
MATCH(Z$2,'Active Hour''s Dump'!$D$2:$AH$2,0)
))),"")</f>
        <v>1012.088</v>
      </c>
      <c r="AA129" s="13" t="str">
        <f>_xlfn.IFNA(IF(AA$3="Productivity",
INDEX('Productivity Dump'!$E$4:$AJ$500,
MATCH($A129,'Productivity Dump'!$A$4:$A$500,0),
MATCH(AA$2,'Productivity Dump'!$E$3:$AJ$3,0)
),
IF(AA$3="Attendance",
INDEX('Attendance Dump'!$E$2:$AI$400,
MATCH($A129,'Attendance Dump'!$B$2:$B$400,0),
MATCH(AA$2,'Attendance Dump'!$E$1:$AI$1,0)
),
INDEX('Active Hour''s Dump'!$D$3:$AH$337,
MATCH($C129,'Active Hour''s Dump'!$A$3:$A$337,0),
MATCH(AA$2,'Active Hour''s Dump'!$D$2:$AH$2,0)
))),"")</f>
        <v>P</v>
      </c>
      <c r="AB129" s="54">
        <f>_xlfn.IFNA(IF(AB$3="Productivity",
INDEX('Productivity Dump'!$E$4:$AJ$500,
MATCH($A129,'Productivity Dump'!$A$4:$A$500,0),
MATCH(AB$2,'Productivity Dump'!$E$3:$AJ$3,0)
),
IF(AB$3="Attendance",
INDEX('Attendance Dump'!$E$2:$AI$400,
MATCH($A129,'Attendance Dump'!$B$2:$B$400,0),
MATCH(AB$2,'Attendance Dump'!$E$1:$AI$1,0)
),
INDEX('Active Hour''s Dump'!$D$3:$AH$337,
MATCH($C129,'Active Hour''s Dump'!$A$3:$A$337,0),
MATCH(AB$2,'Active Hour''s Dump'!$D$2:$AH$2,0)
))),"")</f>
        <v>11.8333333333333</v>
      </c>
      <c r="AC129" s="13">
        <f>_xlfn.IFNA(IF(AC$3="Productivity",
INDEX('Productivity Dump'!$E$4:$AJ$500,
MATCH($A129,'Productivity Dump'!$A$4:$A$500,0),
MATCH(AC$2,'Productivity Dump'!$E$3:$AJ$3,0)
),
IF(AC$3="Attendance",
INDEX('Attendance Dump'!$E$2:$AI$400,
MATCH($A129,'Attendance Dump'!$B$2:$B$400,0),
MATCH(AC$2,'Attendance Dump'!$E$1:$AI$1,0)
),
INDEX('Active Hour''s Dump'!$D$3:$AH$337,
MATCH($C129,'Active Hour''s Dump'!$A$3:$A$337,0),
MATCH(AC$2,'Active Hour''s Dump'!$D$2:$AH$2,0)
))),"")</f>
        <v>973.399</v>
      </c>
      <c r="AD129" s="13" t="str">
        <f>_xlfn.IFNA(IF(AD$3="Productivity",
INDEX('Productivity Dump'!$E$4:$AJ$500,
MATCH($A129,'Productivity Dump'!$A$4:$A$500,0),
MATCH(AD$2,'Productivity Dump'!$E$3:$AJ$3,0)
),
IF(AD$3="Attendance",
INDEX('Attendance Dump'!$E$2:$AI$400,
MATCH($A129,'Attendance Dump'!$B$2:$B$400,0),
MATCH(AD$2,'Attendance Dump'!$E$1:$AI$1,0)
),
INDEX('Active Hour''s Dump'!$D$3:$AH$337,
MATCH($C129,'Active Hour''s Dump'!$A$3:$A$337,0),
MATCH(AD$2,'Active Hour''s Dump'!$D$2:$AH$2,0)
))),"")</f>
        <v>P</v>
      </c>
      <c r="AE129" s="54">
        <f>_xlfn.IFNA(IF(AE$3="Productivity",
INDEX('Productivity Dump'!$E$4:$AJ$500,
MATCH($A129,'Productivity Dump'!$A$4:$A$500,0),
MATCH(AE$2,'Productivity Dump'!$E$3:$AJ$3,0)
),
IF(AE$3="Attendance",
INDEX('Attendance Dump'!$E$2:$AI$400,
MATCH($A129,'Attendance Dump'!$B$2:$B$400,0),
MATCH(AE$2,'Attendance Dump'!$E$1:$AI$1,0)
),
INDEX('Active Hour''s Dump'!$D$3:$AH$337,
MATCH($C129,'Active Hour''s Dump'!$A$3:$A$337,0),
MATCH(AE$2,'Active Hour''s Dump'!$D$2:$AH$2,0)
))),"")</f>
        <v>11.5833333333333</v>
      </c>
      <c r="AF129" s="13">
        <f>_xlfn.IFNA(IF(AF$3="Productivity",
INDEX('Productivity Dump'!$E$4:$AJ$500,
MATCH($A129,'Productivity Dump'!$A$4:$A$500,0),
MATCH(AF$2,'Productivity Dump'!$E$3:$AJ$3,0)
),
IF(AF$3="Attendance",
INDEX('Attendance Dump'!$E$2:$AI$400,
MATCH($A129,'Attendance Dump'!$B$2:$B$400,0),
MATCH(AF$2,'Attendance Dump'!$E$1:$AI$1,0)
),
INDEX('Active Hour''s Dump'!$D$3:$AH$337,
MATCH($C129,'Active Hour''s Dump'!$A$3:$A$337,0),
MATCH(AF$2,'Active Hour''s Dump'!$D$2:$AH$2,0)
))),"")</f>
        <v>936.25999999999988</v>
      </c>
      <c r="AG129" s="13" t="str">
        <f>_xlfn.IFNA(IF(AG$3="Productivity",
INDEX('Productivity Dump'!$E$4:$AJ$500,
MATCH($A129,'Productivity Dump'!$A$4:$A$500,0),
MATCH(AG$2,'Productivity Dump'!$E$3:$AJ$3,0)
),
IF(AG$3="Attendance",
INDEX('Attendance Dump'!$E$2:$AI$400,
MATCH($A129,'Attendance Dump'!$B$2:$B$400,0),
MATCH(AG$2,'Attendance Dump'!$E$1:$AI$1,0)
),
INDEX('Active Hour''s Dump'!$D$3:$AH$337,
MATCH($C129,'Active Hour''s Dump'!$A$3:$A$337,0),
MATCH(AG$2,'Active Hour''s Dump'!$D$2:$AH$2,0)
))),"")</f>
        <v>P</v>
      </c>
      <c r="AH129" s="54">
        <f>_xlfn.IFNA(IF(AH$3="Productivity",
INDEX('Productivity Dump'!$E$4:$AJ$500,
MATCH($A129,'Productivity Dump'!$A$4:$A$500,0),
MATCH(AH$2,'Productivity Dump'!$E$3:$AJ$3,0)
),
IF(AH$3="Attendance",
INDEX('Attendance Dump'!$E$2:$AI$400,
MATCH($A129,'Attendance Dump'!$B$2:$B$400,0),
MATCH(AH$2,'Attendance Dump'!$E$1:$AI$1,0)
),
INDEX('Active Hour''s Dump'!$D$3:$AH$337,
MATCH($C129,'Active Hour''s Dump'!$A$3:$A$337,0),
MATCH(AH$2,'Active Hour''s Dump'!$D$2:$AH$2,0)
))),"")</f>
        <v>10.8333333333333</v>
      </c>
      <c r="AI129" s="13">
        <f>_xlfn.IFNA(IF(AI$3="Productivity",
INDEX('Productivity Dump'!$E$4:$AJ$500,
MATCH($A129,'Productivity Dump'!$A$4:$A$500,0),
MATCH(AI$2,'Productivity Dump'!$E$3:$AJ$3,0)
),
IF(AI$3="Attendance",
INDEX('Attendance Dump'!$E$2:$AI$400,
MATCH($A129,'Attendance Dump'!$B$2:$B$400,0),
MATCH(AI$2,'Attendance Dump'!$E$1:$AI$1,0)
),
INDEX('Active Hour''s Dump'!$D$3:$AH$337,
MATCH($C129,'Active Hour''s Dump'!$A$3:$A$337,0),
MATCH(AI$2,'Active Hour''s Dump'!$D$2:$AH$2,0)
))),"")</f>
        <v>329.21199999999999</v>
      </c>
      <c r="AJ129" s="13" t="str">
        <f>_xlfn.IFNA(IF(AJ$3="Productivity",
INDEX('Productivity Dump'!$E$4:$AJ$500,
MATCH($A129,'Productivity Dump'!$A$4:$A$500,0),
MATCH(AJ$2,'Productivity Dump'!$E$3:$AJ$3,0)
),
IF(AJ$3="Attendance",
INDEX('Attendance Dump'!$E$2:$AI$400,
MATCH($A129,'Attendance Dump'!$B$2:$B$400,0),
MATCH(AJ$2,'Attendance Dump'!$E$1:$AI$1,0)
),
INDEX('Active Hour''s Dump'!$D$3:$AH$337,
MATCH($C129,'Active Hour''s Dump'!$A$3:$A$337,0),
MATCH(AJ$2,'Active Hour''s Dump'!$D$2:$AH$2,0)
))),"")</f>
        <v>P</v>
      </c>
      <c r="AK129" s="54">
        <f>_xlfn.IFNA(IF(AK$3="Productivity",
INDEX('Productivity Dump'!$E$4:$AJ$500,
MATCH($A129,'Productivity Dump'!$A$4:$A$500,0),
MATCH(AK$2,'Productivity Dump'!$E$3:$AJ$3,0)
),
IF(AK$3="Attendance",
INDEX('Attendance Dump'!$E$2:$AI$400,
MATCH($A129,'Attendance Dump'!$B$2:$B$400,0),
MATCH(AK$2,'Attendance Dump'!$E$1:$AI$1,0)
),
INDEX('Active Hour''s Dump'!$D$3:$AH$337,
MATCH($C129,'Active Hour''s Dump'!$A$3:$A$337,0),
MATCH(AK$2,'Active Hour''s Dump'!$D$2:$AH$2,0)
))),"")</f>
        <v>4.1666666666666696</v>
      </c>
      <c r="AL129" s="13">
        <f>_xlfn.IFNA(IF(AL$3="Productivity",
INDEX('Productivity Dump'!$E$4:$AJ$500,
MATCH($A129,'Productivity Dump'!$A$4:$A$500,0),
MATCH(AL$2,'Productivity Dump'!$E$3:$AJ$3,0)
),
IF(AL$3="Attendance",
INDEX('Attendance Dump'!$E$2:$AI$400,
MATCH($A129,'Attendance Dump'!$B$2:$B$400,0),
MATCH(AL$2,'Attendance Dump'!$E$1:$AI$1,0)
),
INDEX('Active Hour''s Dump'!$D$3:$AH$337,
MATCH($C129,'Active Hour''s Dump'!$A$3:$A$337,0),
MATCH(AL$2,'Active Hour''s Dump'!$D$2:$AH$2,0)
))),"")</f>
        <v>0</v>
      </c>
      <c r="AM129" s="13" t="str">
        <f>_xlfn.IFNA(IF(AM$3="Productivity",
INDEX('Productivity Dump'!$E$4:$AJ$500,
MATCH($A129,'Productivity Dump'!$A$4:$A$500,0),
MATCH(AM$2,'Productivity Dump'!$E$3:$AJ$3,0)
),
IF(AM$3="Attendance",
INDEX('Attendance Dump'!$E$2:$AI$400,
MATCH($A129,'Attendance Dump'!$B$2:$B$400,0),
MATCH(AM$2,'Attendance Dump'!$E$1:$AI$1,0)
),
INDEX('Active Hour''s Dump'!$D$3:$AH$337,
MATCH($C129,'Active Hour''s Dump'!$A$3:$A$337,0),
MATCH(AM$2,'Active Hour''s Dump'!$D$2:$AH$2,0)
))),"")</f>
        <v>WO</v>
      </c>
      <c r="AN129" s="54">
        <f>_xlfn.IFNA(IF(AN$3="Productivity",
INDEX('Productivity Dump'!$E$4:$AJ$500,
MATCH($A129,'Productivity Dump'!$A$4:$A$500,0),
MATCH(AN$2,'Productivity Dump'!$E$3:$AJ$3,0)
),
IF(AN$3="Attendance",
INDEX('Attendance Dump'!$E$2:$AI$400,
MATCH($A129,'Attendance Dump'!$B$2:$B$400,0),
MATCH(AN$2,'Attendance Dump'!$E$1:$AI$1,0)
),
INDEX('Active Hour''s Dump'!$D$3:$AH$337,
MATCH($C129,'Active Hour''s Dump'!$A$3:$A$337,0),
MATCH(AN$2,'Active Hour''s Dump'!$D$2:$AH$2,0)
))),"")</f>
        <v>0</v>
      </c>
      <c r="AO129" s="13">
        <f>_xlfn.IFNA(IF(AO$3="Productivity",
INDEX('Productivity Dump'!$E$4:$AJ$500,
MATCH($A129,'Productivity Dump'!$A$4:$A$500,0),
MATCH(AO$2,'Productivity Dump'!$E$3:$AJ$3,0)
),
IF(AO$3="Attendance",
INDEX('Attendance Dump'!$E$2:$AI$400,
MATCH($A129,'Attendance Dump'!$B$2:$B$400,0),
MATCH(AO$2,'Attendance Dump'!$E$1:$AI$1,0)
),
INDEX('Active Hour''s Dump'!$D$3:$AH$337,
MATCH($C129,'Active Hour''s Dump'!$A$3:$A$337,0),
MATCH(AO$2,'Active Hour''s Dump'!$D$2:$AH$2,0)
))),"")</f>
        <v>596.77</v>
      </c>
      <c r="AP129" s="13" t="str">
        <f>_xlfn.IFNA(IF(AP$3="Productivity",
INDEX('Productivity Dump'!$E$4:$AJ$500,
MATCH($A129,'Productivity Dump'!$A$4:$A$500,0),
MATCH(AP$2,'Productivity Dump'!$E$3:$AJ$3,0)
),
IF(AP$3="Attendance",
INDEX('Attendance Dump'!$E$2:$AI$400,
MATCH($A129,'Attendance Dump'!$B$2:$B$400,0),
MATCH(AP$2,'Attendance Dump'!$E$1:$AI$1,0)
),
INDEX('Active Hour''s Dump'!$D$3:$AH$337,
MATCH($C129,'Active Hour''s Dump'!$A$3:$A$337,0),
MATCH(AP$2,'Active Hour''s Dump'!$D$2:$AH$2,0)
))),"")</f>
        <v>P</v>
      </c>
      <c r="AQ129" s="54">
        <f>_xlfn.IFNA(IF(AQ$3="Productivity",
INDEX('Productivity Dump'!$E$4:$AJ$500,
MATCH($A129,'Productivity Dump'!$A$4:$A$500,0),
MATCH(AQ$2,'Productivity Dump'!$E$3:$AJ$3,0)
),
IF(AQ$3="Attendance",
INDEX('Attendance Dump'!$E$2:$AI$400,
MATCH($A129,'Attendance Dump'!$B$2:$B$400,0),
MATCH(AQ$2,'Attendance Dump'!$E$1:$AI$1,0)
),
INDEX('Active Hour''s Dump'!$D$3:$AH$337,
MATCH($C129,'Active Hour''s Dump'!$A$3:$A$337,0),
MATCH(AQ$2,'Active Hour''s Dump'!$D$2:$AH$2,0)
))),"")</f>
        <v>5.75</v>
      </c>
      <c r="AR129" s="13">
        <f>_xlfn.IFNA(IF(AR$3="Productivity",
INDEX('Productivity Dump'!$E$4:$AJ$500,
MATCH($A129,'Productivity Dump'!$A$4:$A$500,0),
MATCH(AR$2,'Productivity Dump'!$E$3:$AJ$3,0)
),
IF(AR$3="Attendance",
INDEX('Attendance Dump'!$E$2:$AI$400,
MATCH($A129,'Attendance Dump'!$B$2:$B$400,0),
MATCH(AR$2,'Attendance Dump'!$E$1:$AI$1,0)
),
INDEX('Active Hour''s Dump'!$D$3:$AH$337,
MATCH($C129,'Active Hour''s Dump'!$A$3:$A$337,0),
MATCH(AR$2,'Active Hour''s Dump'!$D$2:$AH$2,0)
))),"")</f>
        <v>0</v>
      </c>
      <c r="AS129" s="13" t="str">
        <f>_xlfn.IFNA(IF(AS$3="Productivity",
INDEX('Productivity Dump'!$E$4:$AJ$500,
MATCH($A129,'Productivity Dump'!$A$4:$A$500,0),
MATCH(AS$2,'Productivity Dump'!$E$3:$AJ$3,0)
),
IF(AS$3="Attendance",
INDEX('Attendance Dump'!$E$2:$AI$400,
MATCH($A129,'Attendance Dump'!$B$2:$B$400,0),
MATCH(AS$2,'Attendance Dump'!$E$1:$AI$1,0)
),
INDEX('Active Hour''s Dump'!$D$3:$AH$337,
MATCH($C129,'Active Hour''s Dump'!$A$3:$A$337,0),
MATCH(AS$2,'Active Hour''s Dump'!$D$2:$AH$2,0)
))),"")</f>
        <v>PL</v>
      </c>
      <c r="AT129" s="54">
        <f>_xlfn.IFNA(IF(AT$3="Productivity",
INDEX('Productivity Dump'!$E$4:$AJ$500,
MATCH($A129,'Productivity Dump'!$A$4:$A$500,0),
MATCH(AT$2,'Productivity Dump'!$E$3:$AJ$3,0)
),
IF(AT$3="Attendance",
INDEX('Attendance Dump'!$E$2:$AI$400,
MATCH($A129,'Attendance Dump'!$B$2:$B$400,0),
MATCH(AT$2,'Attendance Dump'!$E$1:$AI$1,0)
),
INDEX('Active Hour''s Dump'!$D$3:$AH$337,
MATCH($C129,'Active Hour''s Dump'!$A$3:$A$337,0),
MATCH(AT$2,'Active Hour''s Dump'!$D$2:$AH$2,0)
))),"")</f>
        <v>0</v>
      </c>
      <c r="AU129" s="13">
        <f>_xlfn.IFNA(IF(AU$3="Productivity",
INDEX('Productivity Dump'!$E$4:$AJ$500,
MATCH($A129,'Productivity Dump'!$A$4:$A$500,0),
MATCH(AU$2,'Productivity Dump'!$E$3:$AJ$3,0)
),
IF(AU$3="Attendance",
INDEX('Attendance Dump'!$E$2:$AI$400,
MATCH($A129,'Attendance Dump'!$B$2:$B$400,0),
MATCH(AU$2,'Attendance Dump'!$E$1:$AI$1,0)
),
INDEX('Active Hour''s Dump'!$D$3:$AH$337,
MATCH($C129,'Active Hour''s Dump'!$A$3:$A$337,0),
MATCH(AU$2,'Active Hour''s Dump'!$D$2:$AH$2,0)
))),"")</f>
        <v>951.40100000000029</v>
      </c>
      <c r="AV129" s="13" t="str">
        <f>_xlfn.IFNA(IF(AV$3="Productivity",
INDEX('Productivity Dump'!$E$4:$AJ$500,
MATCH($A129,'Productivity Dump'!$A$4:$A$500,0),
MATCH(AV$2,'Productivity Dump'!$E$3:$AJ$3,0)
),
IF(AV$3="Attendance",
INDEX('Attendance Dump'!$E$2:$AI$400,
MATCH($A129,'Attendance Dump'!$B$2:$B$400,0),
MATCH(AV$2,'Attendance Dump'!$E$1:$AI$1,0)
),
INDEX('Active Hour''s Dump'!$D$3:$AH$337,
MATCH($C129,'Active Hour''s Dump'!$A$3:$A$337,0),
MATCH(AV$2,'Active Hour''s Dump'!$D$2:$AH$2,0)
))),"")</f>
        <v>P</v>
      </c>
      <c r="AW129" s="54">
        <f>_xlfn.IFNA(IF(AW$3="Productivity",
INDEX('Productivity Dump'!$E$4:$AJ$500,
MATCH($A129,'Productivity Dump'!$A$4:$A$500,0),
MATCH(AW$2,'Productivity Dump'!$E$3:$AJ$3,0)
),
IF(AW$3="Attendance",
INDEX('Attendance Dump'!$E$2:$AI$400,
MATCH($A129,'Attendance Dump'!$B$2:$B$400,0),
MATCH(AW$2,'Attendance Dump'!$E$1:$AI$1,0)
),
INDEX('Active Hour''s Dump'!$D$3:$AH$337,
MATCH($C129,'Active Hour''s Dump'!$A$3:$A$337,0),
MATCH(AW$2,'Active Hour''s Dump'!$D$2:$AH$2,0)
))),"")</f>
        <v>11.9166666666667</v>
      </c>
      <c r="AX129" s="13">
        <f>_xlfn.IFNA(IF(AX$3="Productivity",
INDEX('Productivity Dump'!$E$4:$AJ$500,
MATCH($A129,'Productivity Dump'!$A$4:$A$500,0),
MATCH(AX$2,'Productivity Dump'!$E$3:$AJ$3,0)
),
IF(AX$3="Attendance",
INDEX('Attendance Dump'!$E$2:$AI$400,
MATCH($A129,'Attendance Dump'!$B$2:$B$400,0),
MATCH(AX$2,'Attendance Dump'!$E$1:$AI$1,0)
),
INDEX('Active Hour''s Dump'!$D$3:$AH$337,
MATCH($C129,'Active Hour''s Dump'!$A$3:$A$337,0),
MATCH(AX$2,'Active Hour''s Dump'!$D$2:$AH$2,0)
))),"")</f>
        <v>944.64600000000019</v>
      </c>
      <c r="AY129" s="13" t="str">
        <f>_xlfn.IFNA(IF(AY$3="Productivity",
INDEX('Productivity Dump'!$E$4:$AJ$500,
MATCH($A129,'Productivity Dump'!$A$4:$A$500,0),
MATCH(AY$2,'Productivity Dump'!$E$3:$AJ$3,0)
),
IF(AY$3="Attendance",
INDEX('Attendance Dump'!$E$2:$AI$400,
MATCH($A129,'Attendance Dump'!$B$2:$B$400,0),
MATCH(AY$2,'Attendance Dump'!$E$1:$AI$1,0)
),
INDEX('Active Hour''s Dump'!$D$3:$AH$337,
MATCH($C129,'Active Hour''s Dump'!$A$3:$A$337,0),
MATCH(AY$2,'Active Hour''s Dump'!$D$2:$AH$2,0)
))),"")</f>
        <v>P</v>
      </c>
      <c r="AZ129" s="54">
        <f>_xlfn.IFNA(IF(AZ$3="Productivity",
INDEX('Productivity Dump'!$E$4:$AJ$500,
MATCH($A129,'Productivity Dump'!$A$4:$A$500,0),
MATCH(AZ$2,'Productivity Dump'!$E$3:$AJ$3,0)
),
IF(AZ$3="Attendance",
INDEX('Attendance Dump'!$E$2:$AI$400,
MATCH($A129,'Attendance Dump'!$B$2:$B$400,0),
MATCH(AZ$2,'Attendance Dump'!$E$1:$AI$1,0)
),
INDEX('Active Hour''s Dump'!$D$3:$AH$337,
MATCH($C129,'Active Hour''s Dump'!$A$3:$A$337,0),
MATCH(AZ$2,'Active Hour''s Dump'!$D$2:$AH$2,0)
))),"")</f>
        <v>11.3333333333333</v>
      </c>
      <c r="BA129" s="13">
        <f>_xlfn.IFNA(IF(BA$3="Productivity",
INDEX('Productivity Dump'!$E$4:$AJ$500,
MATCH($A129,'Productivity Dump'!$A$4:$A$500,0),
MATCH(BA$2,'Productivity Dump'!$E$3:$AJ$3,0)
),
IF(BA$3="Attendance",
INDEX('Attendance Dump'!$E$2:$AI$400,
MATCH($A129,'Attendance Dump'!$B$2:$B$400,0),
MATCH(BA$2,'Attendance Dump'!$E$1:$AI$1,0)
),
INDEX('Active Hour''s Dump'!$D$3:$AH$337,
MATCH($C129,'Active Hour''s Dump'!$A$3:$A$337,0),
MATCH(BA$2,'Active Hour''s Dump'!$D$2:$AH$2,0)
))),"")</f>
        <v>992.93999999999994</v>
      </c>
      <c r="BB129" s="13" t="str">
        <f>_xlfn.IFNA(IF(BB$3="Productivity",
INDEX('Productivity Dump'!$E$4:$AJ$500,
MATCH($A129,'Productivity Dump'!$A$4:$A$500,0),
MATCH(BB$2,'Productivity Dump'!$E$3:$AJ$3,0)
),
IF(BB$3="Attendance",
INDEX('Attendance Dump'!$E$2:$AI$400,
MATCH($A129,'Attendance Dump'!$B$2:$B$400,0),
MATCH(BB$2,'Attendance Dump'!$E$1:$AI$1,0)
),
INDEX('Active Hour''s Dump'!$D$3:$AH$337,
MATCH($C129,'Active Hour''s Dump'!$A$3:$A$337,0),
MATCH(BB$2,'Active Hour''s Dump'!$D$2:$AH$2,0)
))),"")</f>
        <v>P</v>
      </c>
      <c r="BC129" s="54">
        <f>_xlfn.IFNA(IF(BC$3="Productivity",
INDEX('Productivity Dump'!$E$4:$AJ$500,
MATCH($A129,'Productivity Dump'!$A$4:$A$500,0),
MATCH(BC$2,'Productivity Dump'!$E$3:$AJ$3,0)
),
IF(BC$3="Attendance",
INDEX('Attendance Dump'!$E$2:$AI$400,
MATCH($A129,'Attendance Dump'!$B$2:$B$400,0),
MATCH(BC$2,'Attendance Dump'!$E$1:$AI$1,0)
),
INDEX('Active Hour''s Dump'!$D$3:$AH$337,
MATCH($C129,'Active Hour''s Dump'!$A$3:$A$337,0),
MATCH(BC$2,'Active Hour''s Dump'!$D$2:$AH$2,0)
))),"")</f>
        <v>10</v>
      </c>
      <c r="BD129" s="13">
        <f>_xlfn.IFNA(IF(BD$3="Productivity",
INDEX('Productivity Dump'!$E$4:$AJ$500,
MATCH($A129,'Productivity Dump'!$A$4:$A$500,0),
MATCH(BD$2,'Productivity Dump'!$E$3:$AJ$3,0)
),
IF(BD$3="Attendance",
INDEX('Attendance Dump'!$E$2:$AI$400,
MATCH($A129,'Attendance Dump'!$B$2:$B$400,0),
MATCH(BD$2,'Attendance Dump'!$E$1:$AI$1,0)
),
INDEX('Active Hour''s Dump'!$D$3:$AH$337,
MATCH($C129,'Active Hour''s Dump'!$A$3:$A$337,0),
MATCH(BD$2,'Active Hour''s Dump'!$D$2:$AH$2,0)
))),"")</f>
        <v>720.35199999999986</v>
      </c>
      <c r="BE129" s="13" t="str">
        <f>_xlfn.IFNA(IF(BE$3="Productivity",
INDEX('Productivity Dump'!$E$4:$AJ$500,
MATCH($A129,'Productivity Dump'!$A$4:$A$500,0),
MATCH(BE$2,'Productivity Dump'!$E$3:$AJ$3,0)
),
IF(BE$3="Attendance",
INDEX('Attendance Dump'!$E$2:$AI$400,
MATCH($A129,'Attendance Dump'!$B$2:$B$400,0),
MATCH(BE$2,'Attendance Dump'!$E$1:$AI$1,0)
),
INDEX('Active Hour''s Dump'!$D$3:$AH$337,
MATCH($C129,'Active Hour''s Dump'!$A$3:$A$337,0),
MATCH(BE$2,'Active Hour''s Dump'!$D$2:$AH$2,0)
))),"")</f>
        <v>P</v>
      </c>
      <c r="BF129" s="54">
        <f>_xlfn.IFNA(IF(BF$3="Productivity",
INDEX('Productivity Dump'!$E$4:$AJ$500,
MATCH($A129,'Productivity Dump'!$A$4:$A$500,0),
MATCH(BF$2,'Productivity Dump'!$E$3:$AJ$3,0)
),
IF(BF$3="Attendance",
INDEX('Attendance Dump'!$E$2:$AI$400,
MATCH($A129,'Attendance Dump'!$B$2:$B$400,0),
MATCH(BF$2,'Attendance Dump'!$E$1:$AI$1,0)
),
INDEX('Active Hour''s Dump'!$D$3:$AH$337,
MATCH($C129,'Active Hour''s Dump'!$A$3:$A$337,0),
MATCH(BF$2,'Active Hour''s Dump'!$D$2:$AH$2,0)
))),"")</f>
        <v>6.3333333333333304</v>
      </c>
      <c r="BG129" s="13">
        <f>_xlfn.IFNA(IF(BG$3="Productivity",
INDEX('Productivity Dump'!$E$4:$AJ$500,
MATCH($A129,'Productivity Dump'!$A$4:$A$500,0),
MATCH(BG$2,'Productivity Dump'!$E$3:$AJ$3,0)
),
IF(BG$3="Attendance",
INDEX('Attendance Dump'!$E$2:$AI$400,
MATCH($A129,'Attendance Dump'!$B$2:$B$400,0),
MATCH(BG$2,'Attendance Dump'!$E$1:$AI$1,0)
),
INDEX('Active Hour''s Dump'!$D$3:$AH$337,
MATCH($C129,'Active Hour''s Dump'!$A$3:$A$337,0),
MATCH(BG$2,'Active Hour''s Dump'!$D$2:$AH$2,0)
))),"")</f>
        <v>0</v>
      </c>
      <c r="BH129" s="13" t="str">
        <f>_xlfn.IFNA(IF(BH$3="Productivity",
INDEX('Productivity Dump'!$E$4:$AJ$500,
MATCH($A129,'Productivity Dump'!$A$4:$A$500,0),
MATCH(BH$2,'Productivity Dump'!$E$3:$AJ$3,0)
),
IF(BH$3="Attendance",
INDEX('Attendance Dump'!$E$2:$AI$400,
MATCH($A129,'Attendance Dump'!$B$2:$B$400,0),
MATCH(BH$2,'Attendance Dump'!$E$1:$AI$1,0)
),
INDEX('Active Hour''s Dump'!$D$3:$AH$337,
MATCH($C129,'Active Hour''s Dump'!$A$3:$A$337,0),
MATCH(BH$2,'Active Hour''s Dump'!$D$2:$AH$2,0)
))),"")</f>
        <v>WO</v>
      </c>
      <c r="BI129" s="54">
        <f>_xlfn.IFNA(IF(BI$3="Productivity",
INDEX('Productivity Dump'!$E$4:$AJ$500,
MATCH($A129,'Productivity Dump'!$A$4:$A$500,0),
MATCH(BI$2,'Productivity Dump'!$E$3:$AJ$3,0)
),
IF(BI$3="Attendance",
INDEX('Attendance Dump'!$E$2:$AI$400,
MATCH($A129,'Attendance Dump'!$B$2:$B$400,0),
MATCH(BI$2,'Attendance Dump'!$E$1:$AI$1,0)
),
INDEX('Active Hour''s Dump'!$D$3:$AH$337,
MATCH($C129,'Active Hour''s Dump'!$A$3:$A$337,0),
MATCH(BI$2,'Active Hour''s Dump'!$D$2:$AH$2,0)
))),"")</f>
        <v>0</v>
      </c>
      <c r="BJ129" s="13">
        <f>_xlfn.IFNA(IF(BJ$3="Productivity",
INDEX('Productivity Dump'!$E$4:$AJ$500,
MATCH($A129,'Productivity Dump'!$A$4:$A$500,0),
MATCH(BJ$2,'Productivity Dump'!$E$3:$AJ$3,0)
),
IF(BJ$3="Attendance",
INDEX('Attendance Dump'!$E$2:$AI$400,
MATCH($A129,'Attendance Dump'!$B$2:$B$400,0),
MATCH(BJ$2,'Attendance Dump'!$E$1:$AI$1,0)
),
INDEX('Active Hour''s Dump'!$D$3:$AH$337,
MATCH($C129,'Active Hour''s Dump'!$A$3:$A$337,0),
MATCH(BJ$2,'Active Hour''s Dump'!$D$2:$AH$2,0)
))),"")</f>
        <v>432.66299999999995</v>
      </c>
      <c r="BK129" s="13" t="str">
        <f>_xlfn.IFNA(IF(BK$3="Productivity",
INDEX('Productivity Dump'!$E$4:$AJ$500,
MATCH($A129,'Productivity Dump'!$A$4:$A$500,0),
MATCH(BK$2,'Productivity Dump'!$E$3:$AJ$3,0)
),
IF(BK$3="Attendance",
INDEX('Attendance Dump'!$E$2:$AI$400,
MATCH($A129,'Attendance Dump'!$B$2:$B$400,0),
MATCH(BK$2,'Attendance Dump'!$E$1:$AI$1,0)
),
INDEX('Active Hour''s Dump'!$D$3:$AH$337,
MATCH($C129,'Active Hour''s Dump'!$A$3:$A$337,0),
MATCH(BK$2,'Active Hour''s Dump'!$D$2:$AH$2,0)
))),"")</f>
        <v>P</v>
      </c>
      <c r="BL129" s="54">
        <f>_xlfn.IFNA(IF(BL$3="Productivity",
INDEX('Productivity Dump'!$E$4:$AJ$500,
MATCH($A129,'Productivity Dump'!$A$4:$A$500,0),
MATCH(BL$2,'Productivity Dump'!$E$3:$AJ$3,0)
),
IF(BL$3="Attendance",
INDEX('Attendance Dump'!$E$2:$AI$400,
MATCH($A129,'Attendance Dump'!$B$2:$B$400,0),
MATCH(BL$2,'Attendance Dump'!$E$1:$AI$1,0)
),
INDEX('Active Hour''s Dump'!$D$3:$AH$337,
MATCH($C129,'Active Hour''s Dump'!$A$3:$A$337,0),
MATCH(BL$2,'Active Hour''s Dump'!$D$2:$AH$2,0)
))),"")</f>
        <v>5.1666666666666696</v>
      </c>
      <c r="BM129" s="13">
        <f>_xlfn.IFNA(IF(BM$3="Productivity",
INDEX('Productivity Dump'!$E$4:$AJ$500,
MATCH($A129,'Productivity Dump'!$A$4:$A$500,0),
MATCH(BM$2,'Productivity Dump'!$E$3:$AJ$3,0)
),
IF(BM$3="Attendance",
INDEX('Attendance Dump'!$E$2:$AI$400,
MATCH($A129,'Attendance Dump'!$B$2:$B$400,0),
MATCH(BM$2,'Attendance Dump'!$E$1:$AI$1,0)
),
INDEX('Active Hour''s Dump'!$D$3:$AH$337,
MATCH($C129,'Active Hour''s Dump'!$A$3:$A$337,0),
MATCH(BM$2,'Active Hour''s Dump'!$D$2:$AH$2,0)
))),"")</f>
        <v>910.94700000000012</v>
      </c>
      <c r="BN129" s="13" t="str">
        <f>_xlfn.IFNA(IF(BN$3="Productivity",
INDEX('Productivity Dump'!$E$4:$AJ$500,
MATCH($A129,'Productivity Dump'!$A$4:$A$500,0),
MATCH(BN$2,'Productivity Dump'!$E$3:$AJ$3,0)
),
IF(BN$3="Attendance",
INDEX('Attendance Dump'!$E$2:$AI$400,
MATCH($A129,'Attendance Dump'!$B$2:$B$400,0),
MATCH(BN$2,'Attendance Dump'!$E$1:$AI$1,0)
),
INDEX('Active Hour''s Dump'!$D$3:$AH$337,
MATCH($C129,'Active Hour''s Dump'!$A$3:$A$337,0),
MATCH(BN$2,'Active Hour''s Dump'!$D$2:$AH$2,0)
))),"")</f>
        <v>P</v>
      </c>
      <c r="BO129" s="54">
        <f>_xlfn.IFNA(IF(BO$3="Productivity",
INDEX('Productivity Dump'!$E$4:$AJ$500,
MATCH($A129,'Productivity Dump'!$A$4:$A$500,0),
MATCH(BO$2,'Productivity Dump'!$E$3:$AJ$3,0)
),
IF(BO$3="Attendance",
INDEX('Attendance Dump'!$E$2:$AI$400,
MATCH($A129,'Attendance Dump'!$B$2:$B$400,0),
MATCH(BO$2,'Attendance Dump'!$E$1:$AI$1,0)
),
INDEX('Active Hour''s Dump'!$D$3:$AH$337,
MATCH($C129,'Active Hour''s Dump'!$A$3:$A$337,0),
MATCH(BO$2,'Active Hour''s Dump'!$D$2:$AH$2,0)
))),"")</f>
        <v>9.75</v>
      </c>
      <c r="BP129" s="13">
        <f>_xlfn.IFNA(IF(BP$3="Productivity",
INDEX('Productivity Dump'!$E$4:$AJ$500,
MATCH($A129,'Productivity Dump'!$A$4:$A$500,0),
MATCH(BP$2,'Productivity Dump'!$E$3:$AJ$3,0)
),
IF(BP$3="Attendance",
INDEX('Attendance Dump'!$E$2:$AI$400,
MATCH($A129,'Attendance Dump'!$B$2:$B$400,0),
MATCH(BP$2,'Attendance Dump'!$E$1:$AI$1,0)
),
INDEX('Active Hour''s Dump'!$D$3:$AH$337,
MATCH($C129,'Active Hour''s Dump'!$A$3:$A$337,0),
MATCH(BP$2,'Active Hour''s Dump'!$D$2:$AH$2,0)
))),"")</f>
        <v>901.52300000000014</v>
      </c>
      <c r="BQ129" s="13" t="str">
        <f>_xlfn.IFNA(IF(BQ$3="Productivity",
INDEX('Productivity Dump'!$E$4:$AJ$500,
MATCH($A129,'Productivity Dump'!$A$4:$A$500,0),
MATCH(BQ$2,'Productivity Dump'!$E$3:$AJ$3,0)
),
IF(BQ$3="Attendance",
INDEX('Attendance Dump'!$E$2:$AI$400,
MATCH($A129,'Attendance Dump'!$B$2:$B$400,0),
MATCH(BQ$2,'Attendance Dump'!$E$1:$AI$1,0)
),
INDEX('Active Hour''s Dump'!$D$3:$AH$337,
MATCH($C129,'Active Hour''s Dump'!$A$3:$A$337,0),
MATCH(BQ$2,'Active Hour''s Dump'!$D$2:$AH$2,0)
))),"")</f>
        <v>P</v>
      </c>
      <c r="BR129" s="54">
        <f>_xlfn.IFNA(IF(BR$3="Productivity",
INDEX('Productivity Dump'!$E$4:$AJ$500,
MATCH($A129,'Productivity Dump'!$A$4:$A$500,0),
MATCH(BR$2,'Productivity Dump'!$E$3:$AJ$3,0)
),
IF(BR$3="Attendance",
INDEX('Attendance Dump'!$E$2:$AI$400,
MATCH($A129,'Attendance Dump'!$B$2:$B$400,0),
MATCH(BR$2,'Attendance Dump'!$E$1:$AI$1,0)
),
INDEX('Active Hour''s Dump'!$D$3:$AH$337,
MATCH($C129,'Active Hour''s Dump'!$A$3:$A$337,0),
MATCH(BR$2,'Active Hour''s Dump'!$D$2:$AH$2,0)
))),"")</f>
        <v>10</v>
      </c>
      <c r="BS129" s="13">
        <f>_xlfn.IFNA(IF(BS$3="Productivity",
INDEX('Productivity Dump'!$E$4:$AJ$500,
MATCH($A129,'Productivity Dump'!$A$4:$A$500,0),
MATCH(BS$2,'Productivity Dump'!$E$3:$AJ$3,0)
),
IF(BS$3="Attendance",
INDEX('Attendance Dump'!$E$2:$AI$400,
MATCH($A129,'Attendance Dump'!$B$2:$B$400,0),
MATCH(BS$2,'Attendance Dump'!$E$1:$AI$1,0)
),
INDEX('Active Hour''s Dump'!$D$3:$AH$337,
MATCH($C129,'Active Hour''s Dump'!$A$3:$A$337,0),
MATCH(BS$2,'Active Hour''s Dump'!$D$2:$AH$2,0)
))),"")</f>
        <v>877.5379999999999</v>
      </c>
      <c r="BT129" s="13" t="str">
        <f>_xlfn.IFNA(IF(BT$3="Productivity",
INDEX('Productivity Dump'!$E$4:$AJ$500,
MATCH($A129,'Productivity Dump'!$A$4:$A$500,0),
MATCH(BT$2,'Productivity Dump'!$E$3:$AJ$3,0)
),
IF(BT$3="Attendance",
INDEX('Attendance Dump'!$E$2:$AI$400,
MATCH($A129,'Attendance Dump'!$B$2:$B$400,0),
MATCH(BT$2,'Attendance Dump'!$E$1:$AI$1,0)
),
INDEX('Active Hour''s Dump'!$D$3:$AH$337,
MATCH($C129,'Active Hour''s Dump'!$A$3:$A$337,0),
MATCH(BT$2,'Active Hour''s Dump'!$D$2:$AH$2,0)
))),"")</f>
        <v>H(P)</v>
      </c>
      <c r="BU129" s="54">
        <f>_xlfn.IFNA(IF(BU$3="Productivity",
INDEX('Productivity Dump'!$E$4:$AJ$500,
MATCH($A129,'Productivity Dump'!$A$4:$A$500,0),
MATCH(BU$2,'Productivity Dump'!$E$3:$AJ$3,0)
),
IF(BU$3="Attendance",
INDEX('Attendance Dump'!$E$2:$AI$400,
MATCH($A129,'Attendance Dump'!$B$2:$B$400,0),
MATCH(BU$2,'Attendance Dump'!$E$1:$AI$1,0)
),
INDEX('Active Hour''s Dump'!$D$3:$AH$337,
MATCH($C129,'Active Hour''s Dump'!$A$3:$A$337,0),
MATCH(BU$2,'Active Hour''s Dump'!$D$2:$AH$2,0)
))),"")</f>
        <v>10.8333333333333</v>
      </c>
      <c r="BV129" s="13">
        <f>_xlfn.IFNA(IF(BV$3="Productivity",
INDEX('Productivity Dump'!$E$4:$AJ$500,
MATCH($A129,'Productivity Dump'!$A$4:$A$500,0),
MATCH(BV$2,'Productivity Dump'!$E$3:$AJ$3,0)
),
IF(BV$3="Attendance",
INDEX('Attendance Dump'!$E$2:$AI$400,
MATCH($A129,'Attendance Dump'!$B$2:$B$400,0),
MATCH(BV$2,'Attendance Dump'!$E$1:$AI$1,0)
),
INDEX('Active Hour''s Dump'!$D$3:$AH$337,
MATCH($C129,'Active Hour''s Dump'!$A$3:$A$337,0),
MATCH(BV$2,'Active Hour''s Dump'!$D$2:$AH$2,0)
))),"")</f>
        <v>801.95700000000011</v>
      </c>
      <c r="BW129" s="13" t="str">
        <f>_xlfn.IFNA(IF(BW$3="Productivity",
INDEX('Productivity Dump'!$E$4:$AJ$500,
MATCH($A129,'Productivity Dump'!$A$4:$A$500,0),
MATCH(BW$2,'Productivity Dump'!$E$3:$AJ$3,0)
),
IF(BW$3="Attendance",
INDEX('Attendance Dump'!$E$2:$AI$400,
MATCH($A129,'Attendance Dump'!$B$2:$B$400,0),
MATCH(BW$2,'Attendance Dump'!$E$1:$AI$1,0)
),
INDEX('Active Hour''s Dump'!$D$3:$AH$337,
MATCH($C129,'Active Hour''s Dump'!$A$3:$A$337,0),
MATCH(BW$2,'Active Hour''s Dump'!$D$2:$AH$2,0)
))),"")</f>
        <v>P</v>
      </c>
      <c r="BX129" s="54">
        <f>_xlfn.IFNA(IF(BX$3="Productivity",
INDEX('Productivity Dump'!$E$4:$AJ$500,
MATCH($A129,'Productivity Dump'!$A$4:$A$500,0),
MATCH(BX$2,'Productivity Dump'!$E$3:$AJ$3,0)
),
IF(BX$3="Attendance",
INDEX('Attendance Dump'!$E$2:$AI$400,
MATCH($A129,'Attendance Dump'!$B$2:$B$400,0),
MATCH(BX$2,'Attendance Dump'!$E$1:$AI$1,0)
),
INDEX('Active Hour''s Dump'!$D$3:$AH$337,
MATCH($C129,'Active Hour''s Dump'!$A$3:$A$337,0),
MATCH(BX$2,'Active Hour''s Dump'!$D$2:$AH$2,0)
))),"")</f>
        <v>10.5</v>
      </c>
      <c r="BY129" s="13">
        <f>_xlfn.IFNA(IF(BY$3="Productivity",
INDEX('Productivity Dump'!$E$4:$AJ$500,
MATCH($A129,'Productivity Dump'!$A$4:$A$500,0),
MATCH(BY$2,'Productivity Dump'!$E$3:$AJ$3,0)
),
IF(BY$3="Attendance",
INDEX('Attendance Dump'!$E$2:$AI$400,
MATCH($A129,'Attendance Dump'!$B$2:$B$400,0),
MATCH(BY$2,'Attendance Dump'!$E$1:$AI$1,0)
),
INDEX('Active Hour''s Dump'!$D$3:$AH$337,
MATCH($C129,'Active Hour''s Dump'!$A$3:$A$337,0),
MATCH(BY$2,'Active Hour''s Dump'!$D$2:$AH$2,0)
))),"")</f>
        <v>0</v>
      </c>
      <c r="BZ129" s="13" t="str">
        <f>_xlfn.IFNA(IF(BZ$3="Productivity",
INDEX('Productivity Dump'!$E$4:$AJ$500,
MATCH($A129,'Productivity Dump'!$A$4:$A$500,0),
MATCH(BZ$2,'Productivity Dump'!$E$3:$AJ$3,0)
),
IF(BZ$3="Attendance",
INDEX('Attendance Dump'!$E$2:$AI$400,
MATCH($A129,'Attendance Dump'!$B$2:$B$400,0),
MATCH(BZ$2,'Attendance Dump'!$E$1:$AI$1,0)
),
INDEX('Active Hour''s Dump'!$D$3:$AH$337,
MATCH($C129,'Active Hour''s Dump'!$A$3:$A$337,0),
MATCH(BZ$2,'Active Hour''s Dump'!$D$2:$AH$2,0)
))),"")</f>
        <v>PL</v>
      </c>
      <c r="CA129" s="54">
        <f>_xlfn.IFNA(IF(CA$3="Productivity",
INDEX('Productivity Dump'!$E$4:$AJ$500,
MATCH($A129,'Productivity Dump'!$A$4:$A$500,0),
MATCH(CA$2,'Productivity Dump'!$E$3:$AJ$3,0)
),
IF(CA$3="Attendance",
INDEX('Attendance Dump'!$E$2:$AI$400,
MATCH($A129,'Attendance Dump'!$B$2:$B$400,0),
MATCH(CA$2,'Attendance Dump'!$E$1:$AI$1,0)
),
INDEX('Active Hour''s Dump'!$D$3:$AH$337,
MATCH($C129,'Active Hour''s Dump'!$A$3:$A$337,0),
MATCH(CA$2,'Active Hour''s Dump'!$D$2:$AH$2,0)
))),"")</f>
        <v>0</v>
      </c>
      <c r="CB129" s="13">
        <f>_xlfn.IFNA(IF(CB$3="Productivity",
INDEX('Productivity Dump'!$E$4:$AJ$500,
MATCH($A129,'Productivity Dump'!$A$4:$A$500,0),
MATCH(CB$2,'Productivity Dump'!$E$3:$AJ$3,0)
),
IF(CB$3="Attendance",
INDEX('Attendance Dump'!$E$2:$AI$400,
MATCH($A129,'Attendance Dump'!$B$2:$B$400,0),
MATCH(CB$2,'Attendance Dump'!$E$1:$AI$1,0)
),
INDEX('Active Hour''s Dump'!$D$3:$AH$337,
MATCH($C129,'Active Hour''s Dump'!$A$3:$A$337,0),
MATCH(CB$2,'Active Hour''s Dump'!$D$2:$AH$2,0)
))),"")</f>
        <v>0</v>
      </c>
      <c r="CC129" s="13" t="str">
        <f>_xlfn.IFNA(IF(CC$3="Productivity",
INDEX('Productivity Dump'!$E$4:$AJ$500,
MATCH($A129,'Productivity Dump'!$A$4:$A$500,0),
MATCH(CC$2,'Productivity Dump'!$E$3:$AJ$3,0)
),
IF(CC$3="Attendance",
INDEX('Attendance Dump'!$E$2:$AI$400,
MATCH($A129,'Attendance Dump'!$B$2:$B$400,0),
MATCH(CC$2,'Attendance Dump'!$E$1:$AI$1,0)
),
INDEX('Active Hour''s Dump'!$D$3:$AH$337,
MATCH($C129,'Active Hour''s Dump'!$A$3:$A$337,0),
MATCH(CC$2,'Active Hour''s Dump'!$D$2:$AH$2,0)
))),"")</f>
        <v>WO</v>
      </c>
      <c r="CD129" s="54">
        <f>_xlfn.IFNA(IF(CD$3="Productivity",
INDEX('Productivity Dump'!$E$4:$AJ$500,
MATCH($A129,'Productivity Dump'!$A$4:$A$500,0),
MATCH(CD$2,'Productivity Dump'!$E$3:$AJ$3,0)
),
IF(CD$3="Attendance",
INDEX('Attendance Dump'!$E$2:$AI$400,
MATCH($A129,'Attendance Dump'!$B$2:$B$400,0),
MATCH(CD$2,'Attendance Dump'!$E$1:$AI$1,0)
),
INDEX('Active Hour''s Dump'!$D$3:$AH$337,
MATCH($C129,'Active Hour''s Dump'!$A$3:$A$337,0),
MATCH(CD$2,'Active Hour''s Dump'!$D$2:$AH$2,0)
))),"")</f>
        <v>0</v>
      </c>
      <c r="CE129" s="13">
        <f>_xlfn.IFNA(IF(CE$3="Productivity",
INDEX('Productivity Dump'!$E$4:$AJ$500,
MATCH($A129,'Productivity Dump'!$A$4:$A$500,0),
MATCH(CE$2,'Productivity Dump'!$E$3:$AJ$3,0)
),
IF(CE$3="Attendance",
INDEX('Attendance Dump'!$E$2:$AI$400,
MATCH($A129,'Attendance Dump'!$B$2:$B$400,0),
MATCH(CE$2,'Attendance Dump'!$E$1:$AI$1,0)
),
INDEX('Active Hour''s Dump'!$D$3:$AH$337,
MATCH($C129,'Active Hour''s Dump'!$A$3:$A$337,0),
MATCH(CE$2,'Active Hour''s Dump'!$D$2:$AH$2,0)
))),"")</f>
        <v>1020.8899999999999</v>
      </c>
      <c r="CF129" s="13" t="str">
        <f>_xlfn.IFNA(IF(CF$3="Productivity",
INDEX('Productivity Dump'!$E$4:$AJ$500,
MATCH($A129,'Productivity Dump'!$A$4:$A$500,0),
MATCH(CF$2,'Productivity Dump'!$E$3:$AJ$3,0)
),
IF(CF$3="Attendance",
INDEX('Attendance Dump'!$E$2:$AI$400,
MATCH($A129,'Attendance Dump'!$B$2:$B$400,0),
MATCH(CF$2,'Attendance Dump'!$E$1:$AI$1,0)
),
INDEX('Active Hour''s Dump'!$D$3:$AH$337,
MATCH($C129,'Active Hour''s Dump'!$A$3:$A$337,0),
MATCH(CF$2,'Active Hour''s Dump'!$D$2:$AH$2,0)
))),"")</f>
        <v>P</v>
      </c>
      <c r="CG129" s="54">
        <f>_xlfn.IFNA(IF(CG$3="Productivity",
INDEX('Productivity Dump'!$E$4:$AJ$500,
MATCH($A129,'Productivity Dump'!$A$4:$A$500,0),
MATCH(CG$2,'Productivity Dump'!$E$3:$AJ$3,0)
),
IF(CG$3="Attendance",
INDEX('Attendance Dump'!$E$2:$AI$400,
MATCH($A129,'Attendance Dump'!$B$2:$B$400,0),
MATCH(CG$2,'Attendance Dump'!$E$1:$AI$1,0)
),
INDEX('Active Hour''s Dump'!$D$3:$AH$337,
MATCH($C129,'Active Hour''s Dump'!$A$3:$A$337,0),
MATCH(CG$2,'Active Hour''s Dump'!$D$2:$AH$2,0)
))),"")</f>
        <v>11.75</v>
      </c>
      <c r="CH129" s="13">
        <f>_xlfn.IFNA(IF(CH$3="Productivity",
INDEX('Productivity Dump'!$E$4:$AJ$500,
MATCH($A129,'Productivity Dump'!$A$4:$A$500,0),
MATCH(CH$2,'Productivity Dump'!$E$3:$AJ$3,0)
),
IF(CH$3="Attendance",
INDEX('Attendance Dump'!$E$2:$AI$400,
MATCH($A129,'Attendance Dump'!$B$2:$B$400,0),
MATCH(CH$2,'Attendance Dump'!$E$1:$AI$1,0)
),
INDEX('Active Hour''s Dump'!$D$3:$AH$337,
MATCH($C129,'Active Hour''s Dump'!$A$3:$A$337,0),
MATCH(CH$2,'Active Hour''s Dump'!$D$2:$AH$2,0)
))),"")</f>
        <v>1322.0709999999999</v>
      </c>
      <c r="CI129" s="13" t="str">
        <f>_xlfn.IFNA(IF(CI$3="Productivity",
INDEX('Productivity Dump'!$E$4:$AJ$500,
MATCH($A129,'Productivity Dump'!$A$4:$A$500,0),
MATCH(CI$2,'Productivity Dump'!$E$3:$AJ$3,0)
),
IF(CI$3="Attendance",
INDEX('Attendance Dump'!$E$2:$AI$400,
MATCH($A129,'Attendance Dump'!$B$2:$B$400,0),
MATCH(CI$2,'Attendance Dump'!$E$1:$AI$1,0)
),
INDEX('Active Hour''s Dump'!$D$3:$AH$337,
MATCH($C129,'Active Hour''s Dump'!$A$3:$A$337,0),
MATCH(CI$2,'Active Hour''s Dump'!$D$2:$AH$2,0)
))),"")</f>
        <v>P</v>
      </c>
      <c r="CJ129" s="54">
        <f>_xlfn.IFNA(IF(CJ$3="Productivity",
INDEX('Productivity Dump'!$E$4:$AJ$500,
MATCH($A129,'Productivity Dump'!$A$4:$A$500,0),
MATCH(CJ$2,'Productivity Dump'!$E$3:$AJ$3,0)
),
IF(CJ$3="Attendance",
INDEX('Attendance Dump'!$E$2:$AI$400,
MATCH($A129,'Attendance Dump'!$B$2:$B$400,0),
MATCH(CJ$2,'Attendance Dump'!$E$1:$AI$1,0)
),
INDEX('Active Hour''s Dump'!$D$3:$AH$337,
MATCH($C129,'Active Hour''s Dump'!$A$3:$A$337,0),
MATCH(CJ$2,'Active Hour''s Dump'!$D$2:$AH$2,0)
))),"")</f>
        <v>13.8333333333333</v>
      </c>
      <c r="CK129" s="13">
        <f>_xlfn.IFNA(IF(CK$3="Productivity",
INDEX('Productivity Dump'!$E$4:$AJ$500,
MATCH($A129,'Productivity Dump'!$A$4:$A$500,0),
MATCH(CK$2,'Productivity Dump'!$E$3:$AJ$3,0)
),
IF(CK$3="Attendance",
INDEX('Attendance Dump'!$E$2:$AI$400,
MATCH($A129,'Attendance Dump'!$B$2:$B$400,0),
MATCH(CK$2,'Attendance Dump'!$E$1:$AI$1,0)
),
INDEX('Active Hour''s Dump'!$D$3:$AH$337,
MATCH($C129,'Active Hour''s Dump'!$A$3:$A$337,0),
MATCH(CK$2,'Active Hour''s Dump'!$D$2:$AH$2,0)
))),"")</f>
        <v>1522.2739999999999</v>
      </c>
      <c r="CL129" s="13" t="str">
        <f>_xlfn.IFNA(IF(CL$3="Productivity",
INDEX('Productivity Dump'!$E$4:$AJ$500,
MATCH($A129,'Productivity Dump'!$A$4:$A$500,0),
MATCH(CL$2,'Productivity Dump'!$E$3:$AJ$3,0)
),
IF(CL$3="Attendance",
INDEX('Attendance Dump'!$E$2:$AI$400,
MATCH($A129,'Attendance Dump'!$B$2:$B$400,0),
MATCH(CL$2,'Attendance Dump'!$E$1:$AI$1,0)
),
INDEX('Active Hour''s Dump'!$D$3:$AH$337,
MATCH($C129,'Active Hour''s Dump'!$A$3:$A$337,0),
MATCH(CL$2,'Active Hour''s Dump'!$D$2:$AH$2,0)
))),"")</f>
        <v>P</v>
      </c>
      <c r="CM129" s="54">
        <f>_xlfn.IFNA(IF(CM$3="Productivity",
INDEX('Productivity Dump'!$E$4:$AJ$500,
MATCH($A129,'Productivity Dump'!$A$4:$A$500,0),
MATCH(CM$2,'Productivity Dump'!$E$3:$AJ$3,0)
),
IF(CM$3="Attendance",
INDEX('Attendance Dump'!$E$2:$AI$400,
MATCH($A129,'Attendance Dump'!$B$2:$B$400,0),
MATCH(CM$2,'Attendance Dump'!$E$1:$AI$1,0)
),
INDEX('Active Hour''s Dump'!$D$3:$AH$337,
MATCH($C129,'Active Hour''s Dump'!$A$3:$A$337,0),
MATCH(CM$2,'Active Hour''s Dump'!$D$2:$AH$2,0)
))),"")</f>
        <v>14.5</v>
      </c>
      <c r="CN129" s="13">
        <f>_xlfn.IFNA(IF(CN$3="Productivity",
INDEX('Productivity Dump'!$E$4:$AJ$500,
MATCH($A129,'Productivity Dump'!$A$4:$A$500,0),
MATCH(CN$2,'Productivity Dump'!$E$3:$AJ$3,0)
),
IF(CN$3="Attendance",
INDEX('Attendance Dump'!$E$2:$AI$400,
MATCH($A129,'Attendance Dump'!$B$2:$B$400,0),
MATCH(CN$2,'Attendance Dump'!$E$1:$AI$1,0)
),
INDEX('Active Hour''s Dump'!$D$3:$AH$337,
MATCH($C129,'Active Hour''s Dump'!$A$3:$A$337,0),
MATCH(CN$2,'Active Hour''s Dump'!$D$2:$AH$2,0)
))),"")</f>
        <v>0</v>
      </c>
      <c r="CO129" s="13">
        <f>_xlfn.IFNA(IF(CO$3="Productivity",
INDEX('Productivity Dump'!$E$4:$AJ$500,
MATCH($A129,'Productivity Dump'!$A$4:$A$500,0),
MATCH(CO$2,'Productivity Dump'!$E$3:$AJ$3,0)
),
IF(CO$3="Attendance",
INDEX('Attendance Dump'!$E$2:$AI$400,
MATCH($A129,'Attendance Dump'!$B$2:$B$400,0),
MATCH(CO$2,'Attendance Dump'!$E$1:$AI$1,0)
),
INDEX('Active Hour''s Dump'!$D$3:$AH$337,
MATCH($C129,'Active Hour''s Dump'!$A$3:$A$337,0),
MATCH(CO$2,'Active Hour''s Dump'!$D$2:$AH$2,0)
))),"")</f>
        <v>0</v>
      </c>
      <c r="CP129" s="54">
        <f>_xlfn.IFNA(IF(CP$3="Productivity",
INDEX('Productivity Dump'!$E$4:$AJ$500,
MATCH($A129,'Productivity Dump'!$A$4:$A$500,0),
MATCH(CP$2,'Productivity Dump'!$E$3:$AJ$3,0)
),
IF(CP$3="Attendance",
INDEX('Attendance Dump'!$E$2:$AI$400,
MATCH($A129,'Attendance Dump'!$B$2:$B$400,0),
MATCH(CP$2,'Attendance Dump'!$E$1:$AI$1,0)
),
INDEX('Active Hour''s Dump'!$D$3:$AH$337,
MATCH($C129,'Active Hour''s Dump'!$A$3:$A$337,0),
MATCH(CP$2,'Active Hour''s Dump'!$D$2:$AH$2,0)
))),"")</f>
        <v>0</v>
      </c>
      <c r="CQ129" s="13">
        <f>_xlfn.IFNA(IF(CQ$3="Productivity",
INDEX('Productivity Dump'!$E$4:$AJ$500,
MATCH($A129,'Productivity Dump'!$A$4:$A$500,0),
MATCH(CQ$2,'Productivity Dump'!$E$3:$AJ$3,0)
),
IF(CQ$3="Attendance",
INDEX('Attendance Dump'!$E$2:$AI$400,
MATCH($A129,'Attendance Dump'!$B$2:$B$400,0),
MATCH(CQ$2,'Attendance Dump'!$E$1:$AI$1,0)
),
INDEX('Active Hour''s Dump'!$D$3:$AH$337,
MATCH($C129,'Active Hour''s Dump'!$A$3:$A$337,0),
MATCH(CQ$2,'Active Hour''s Dump'!$D$2:$AH$2,0)
))),"")</f>
        <v>0</v>
      </c>
      <c r="CR129" s="13">
        <f>_xlfn.IFNA(IF(CR$3="Productivity",
INDEX('Productivity Dump'!$E$4:$AJ$500,
MATCH($A129,'Productivity Dump'!$A$4:$A$500,0),
MATCH(CR$2,'Productivity Dump'!$E$3:$AJ$3,0)
),
IF(CR$3="Attendance",
INDEX('Attendance Dump'!$E$2:$AI$400,
MATCH($A129,'Attendance Dump'!$B$2:$B$400,0),
MATCH(CR$2,'Attendance Dump'!$E$1:$AI$1,0)
),
INDEX('Active Hour''s Dump'!$D$3:$AH$337,
MATCH($C129,'Active Hour''s Dump'!$A$3:$A$337,0),
MATCH(CR$2,'Active Hour''s Dump'!$D$2:$AH$2,0)
))),"")</f>
        <v>0</v>
      </c>
      <c r="CS129" s="54">
        <f>_xlfn.IFNA(IF(CS$3="Productivity",
INDEX('Productivity Dump'!$E$4:$AJ$500,
MATCH($A129,'Productivity Dump'!$A$4:$A$500,0),
MATCH(CS$2,'Productivity Dump'!$E$3:$AJ$3,0)
),
IF(CS$3="Attendance",
INDEX('Attendance Dump'!$E$2:$AI$400,
MATCH($A129,'Attendance Dump'!$B$2:$B$400,0),
MATCH(CS$2,'Attendance Dump'!$E$1:$AI$1,0)
),
INDEX('Active Hour''s Dump'!$D$3:$AH$337,
MATCH($C129,'Active Hour''s Dump'!$A$3:$A$337,0),
MATCH(CS$2,'Active Hour''s Dump'!$D$2:$AH$2,0)
))),"")</f>
        <v>0</v>
      </c>
      <c r="CT129" s="13">
        <f>_xlfn.IFNA(IF(CT$3="Productivity",
INDEX('Productivity Dump'!$E$4:$AJ$500,
MATCH($A129,'Productivity Dump'!$A$4:$A$500,0),
MATCH(CT$2,'Productivity Dump'!$E$3:$AJ$3,0)
),
IF(CT$3="Attendance",
INDEX('Attendance Dump'!$E$2:$AI$400,
MATCH($A129,'Attendance Dump'!$B$2:$B$400,0),
MATCH(CT$2,'Attendance Dump'!$E$1:$AI$1,0)
),
INDEX('Active Hour''s Dump'!$D$3:$AH$337,
MATCH($C129,'Active Hour''s Dump'!$A$3:$A$337,0),
MATCH(CT$2,'Active Hour''s Dump'!$D$2:$AH$2,0)
))),"")</f>
        <v>0</v>
      </c>
      <c r="CU129" s="13">
        <f>_xlfn.IFNA(IF(CU$3="Productivity",
INDEX('Productivity Dump'!$E$4:$AJ$500,
MATCH($A129,'Productivity Dump'!$A$4:$A$500,0),
MATCH(CU$2,'Productivity Dump'!$E$3:$AJ$3,0)
),
IF(CU$3="Attendance",
INDEX('Attendance Dump'!$E$2:$AI$400,
MATCH($A129,'Attendance Dump'!$B$2:$B$400,0),
MATCH(CU$2,'Attendance Dump'!$E$1:$AI$1,0)
),
INDEX('Active Hour''s Dump'!$D$3:$AH$337,
MATCH($C129,'Active Hour''s Dump'!$A$3:$A$337,0),
MATCH(CU$2,'Active Hour''s Dump'!$D$2:$AH$2,0)
))),"")</f>
        <v>0</v>
      </c>
      <c r="CV129" s="54">
        <f>_xlfn.IFNA(IF(CV$3="Productivity",
INDEX('Productivity Dump'!$E$4:$AJ$500,
MATCH($A129,'Productivity Dump'!$A$4:$A$500,0),
MATCH(CV$2,'Productivity Dump'!$E$3:$AJ$3,0)
),
IF(CV$3="Attendance",
INDEX('Attendance Dump'!$E$2:$AI$400,
MATCH($A129,'Attendance Dump'!$B$2:$B$400,0),
MATCH(CV$2,'Attendance Dump'!$E$1:$AI$1,0)
),
INDEX('Active Hour''s Dump'!$D$3:$AH$337,
MATCH($C129,'Active Hour''s Dump'!$A$3:$A$337,0),
MATCH(CV$2,'Active Hour''s Dump'!$D$2:$AH$2,0)
))),"")</f>
        <v>0</v>
      </c>
      <c r="CW129" s="13"/>
      <c r="CX129" s="13"/>
      <c r="CY129" s="54"/>
      <c r="DA129" s="57">
        <f t="shared" si="75"/>
        <v>210.49999999999983</v>
      </c>
      <c r="DB129" s="35">
        <f t="shared" si="76"/>
        <v>18629.967000000008</v>
      </c>
      <c r="DC129" s="35">
        <f t="shared" si="71"/>
        <v>0</v>
      </c>
      <c r="DD129" s="35">
        <f t="shared" ca="1" si="74"/>
        <v>0</v>
      </c>
      <c r="DF129" s="32" cm="1">
        <f t="array" ref="DF129">SUMPRODUCT(
    (MOD(COLUMN(H129:CV129) - COLUMN(H129), 3) = 0) *
    (H129:CV129 = 0) *
    (I129:CW129 = "P") *
    (COUNTIF(UKHoliday, H$2:CV$2) = 0)
)</f>
        <v>0</v>
      </c>
      <c r="DG129" s="33" cm="1">
        <f t="array" ref="DG129">SUMPRODUCT(
  (MOD(COLUMN(H129:CV129) - COLUMN(H129), 3) = 0) *
  (H129:CV129 &gt; 0) *
  (H129:CV129 &lt; 0.5 * IF(((WEEKDAY(H$2:CV$2, 2) = 1) + (WEEKDAY(H$2:CV$2, 2) = 6)), G129, F129)) *
  (I129:CW129 = "P") *
  (COUNTIF(UKHoliday, H$2:CV$2) = 0)
)</f>
        <v>0</v>
      </c>
      <c r="DH129" s="33" cm="1">
        <f t="array" ref="DH129">SUMPRODUCT(
  (MOD(COLUMN(H129:CV129) - COLUMN(H129), 3) = 0) *
  (H129:CV129 &gt; 0.5 * IF(((WEEKDAY(H$2:CV$2, 2) = 1) + (WEEKDAY(H$2:CV$2, 2) = 6)), $G129, $F129)) *
  (H129:CV129 &lt; 0.8 * IF(((WEEKDAY(H$2:CV$2, 2) = 1) + (WEEKDAY(H$2:CV$2, 2) = 6)), $G129, $F129)) *
  (I129:CW129 = "P") *
  (COUNTIF(UKHoliday, H$2:CV$2) = 0)
)</f>
        <v>2</v>
      </c>
      <c r="DI129" s="33" cm="1">
        <f t="array" ref="DI129">SUMPRODUCT(
  (MOD(COLUMN(H129:CV129) - COLUMN(H129), 3) = 0) *
  (H129:CV129 &gt; 0.8 * IF(((WEEKDAY(H$2:CV$2, 2) = 1) + (WEEKDAY(H$2:CV$2, 2) = 6)), $G129, $F129)) *
  (H129:CV129 &lt; 1 * IF(((WEEKDAY(H$2:CV$2, 2) = 1) + (WEEKDAY(H$2:CV$2, 2) = 6)), $G129, $F129)) *
  (I129:CW129 = "P") *
  (COUNTIF(UKHoliday, H$2:CV$2) = 0)
)</f>
        <v>8</v>
      </c>
    </row>
    <row r="130" spans="1:113" x14ac:dyDescent="0.3">
      <c r="A130" s="8" t="s">
        <v>391</v>
      </c>
      <c r="B130" s="8" t="s">
        <v>390</v>
      </c>
      <c r="C130" s="9" t="s">
        <v>765</v>
      </c>
      <c r="D130" s="62" t="s">
        <v>1058</v>
      </c>
      <c r="E130" s="35">
        <v>22000</v>
      </c>
      <c r="F130" s="35">
        <f t="shared" si="72"/>
        <v>1100</v>
      </c>
      <c r="G130" s="35">
        <f t="shared" si="73"/>
        <v>550</v>
      </c>
      <c r="H130" s="13">
        <f>_xlfn.IFNA(IF(H$3="Productivity",
INDEX('Productivity Dump'!$E$4:$AJ$500,
MATCH($A130,'Productivity Dump'!$A$4:$A$500,0),
MATCH(H$2,'Productivity Dump'!$E$3:$AJ$3,0)
),
IF(H$3="Attendance",
INDEX('Attendance Dump'!$E$2:$AI$400,
MATCH($A130,'Attendance Dump'!$B$2:$B$400,0),
MATCH(H$2,'Attendance Dump'!$E$1:$AI$1,0)
),
INDEX('Active Hour''s Dump'!$D$3:$AH$337,
MATCH($C130,'Active Hour''s Dump'!$A$3:$A$337,0),
MATCH(H$2,'Active Hour''s Dump'!$D$2:$AH$2,0)
))),"")</f>
        <v>1000.4420000000002</v>
      </c>
      <c r="I130" s="13" t="str">
        <f>_xlfn.IFNA(IF(I$3="Productivity",
INDEX('Productivity Dump'!$E$4:$AJ$500,
MATCH($A130,'Productivity Dump'!$A$4:$A$500,0),
MATCH(I$2,'Productivity Dump'!$E$3:$AJ$3,0)
),
IF(I$3="Attendance",
INDEX('Attendance Dump'!$E$2:$AI$400,
MATCH($A130,'Attendance Dump'!$B$2:$B$400,0),
MATCH(I$2,'Attendance Dump'!$E$1:$AI$1,0)
),
INDEX('Active Hour''s Dump'!$D$3:$AH$337,
MATCH($C130,'Active Hour''s Dump'!$A$3:$A$337,0),
MATCH(I$2,'Active Hour''s Dump'!$D$2:$AH$2,0)
))),"")</f>
        <v>P</v>
      </c>
      <c r="J130" s="54">
        <f>_xlfn.IFNA(IF(J$3="Productivity",
INDEX('Productivity Dump'!$E$4:$AJ$500,
MATCH($A130,'Productivity Dump'!$A$4:$A$500,0),
MATCH(J$2,'Productivity Dump'!$E$3:$AJ$3,0)
),
IF(J$3="Attendance",
INDEX('Attendance Dump'!$E$2:$AI$400,
MATCH($A130,'Attendance Dump'!$B$2:$B$400,0),
MATCH(J$2,'Attendance Dump'!$E$1:$AI$1,0)
),
INDEX('Active Hour''s Dump'!$D$3:$AH$337,
MATCH($C130,'Active Hour''s Dump'!$A$3:$A$337,0),
MATCH(J$2,'Active Hour''s Dump'!$D$2:$AH$2,0)
))),"")</f>
        <v>10.9166666666667</v>
      </c>
      <c r="K130" s="13">
        <f>_xlfn.IFNA(IF(K$3="Productivity",
INDEX('Productivity Dump'!$E$4:$AJ$500,
MATCH($A130,'Productivity Dump'!$A$4:$A$500,0),
MATCH(K$2,'Productivity Dump'!$E$3:$AJ$3,0)
),
IF(K$3="Attendance",
INDEX('Attendance Dump'!$E$2:$AI$400,
MATCH($A130,'Attendance Dump'!$B$2:$B$400,0),
MATCH(K$2,'Attendance Dump'!$E$1:$AI$1,0)
),
INDEX('Active Hour''s Dump'!$D$3:$AH$337,
MATCH($C130,'Active Hour''s Dump'!$A$3:$A$337,0),
MATCH(K$2,'Active Hour''s Dump'!$D$2:$AH$2,0)
))),"")</f>
        <v>1077.6240000000003</v>
      </c>
      <c r="L130" s="13" t="str">
        <f>_xlfn.IFNA(IF(L$3="Productivity",
INDEX('Productivity Dump'!$E$4:$AJ$500,
MATCH($A130,'Productivity Dump'!$A$4:$A$500,0),
MATCH(L$2,'Productivity Dump'!$E$3:$AJ$3,0)
),
IF(L$3="Attendance",
INDEX('Attendance Dump'!$E$2:$AI$400,
MATCH($A130,'Attendance Dump'!$B$2:$B$400,0),
MATCH(L$2,'Attendance Dump'!$E$1:$AI$1,0)
),
INDEX('Active Hour''s Dump'!$D$3:$AH$337,
MATCH($C130,'Active Hour''s Dump'!$A$3:$A$337,0),
MATCH(L$2,'Active Hour''s Dump'!$D$2:$AH$2,0)
))),"")</f>
        <v>P</v>
      </c>
      <c r="M130" s="54">
        <f>_xlfn.IFNA(IF(M$3="Productivity",
INDEX('Productivity Dump'!$E$4:$AJ$500,
MATCH($A130,'Productivity Dump'!$A$4:$A$500,0),
MATCH(M$2,'Productivity Dump'!$E$3:$AJ$3,0)
),
IF(M$3="Attendance",
INDEX('Attendance Dump'!$E$2:$AI$400,
MATCH($A130,'Attendance Dump'!$B$2:$B$400,0),
MATCH(M$2,'Attendance Dump'!$E$1:$AI$1,0)
),
INDEX('Active Hour''s Dump'!$D$3:$AH$337,
MATCH($C130,'Active Hour''s Dump'!$A$3:$A$337,0),
MATCH(M$2,'Active Hour''s Dump'!$D$2:$AH$2,0)
))),"")</f>
        <v>12.0833333333333</v>
      </c>
      <c r="N130" s="13">
        <f>_xlfn.IFNA(IF(N$3="Productivity",
INDEX('Productivity Dump'!$E$4:$AJ$500,
MATCH($A130,'Productivity Dump'!$A$4:$A$500,0),
MATCH(N$2,'Productivity Dump'!$E$3:$AJ$3,0)
),
IF(N$3="Attendance",
INDEX('Attendance Dump'!$E$2:$AI$400,
MATCH($A130,'Attendance Dump'!$B$2:$B$400,0),
MATCH(N$2,'Attendance Dump'!$E$1:$AI$1,0)
),
INDEX('Active Hour''s Dump'!$D$3:$AH$337,
MATCH($C130,'Active Hour''s Dump'!$A$3:$A$337,0),
MATCH(N$2,'Active Hour''s Dump'!$D$2:$AH$2,0)
))),"")</f>
        <v>834.93799999999987</v>
      </c>
      <c r="O130" s="13" t="str">
        <f>_xlfn.IFNA(IF(O$3="Productivity",
INDEX('Productivity Dump'!$E$4:$AJ$500,
MATCH($A130,'Productivity Dump'!$A$4:$A$500,0),
MATCH(O$2,'Productivity Dump'!$E$3:$AJ$3,0)
),
IF(O$3="Attendance",
INDEX('Attendance Dump'!$E$2:$AI$400,
MATCH($A130,'Attendance Dump'!$B$2:$B$400,0),
MATCH(O$2,'Attendance Dump'!$E$1:$AI$1,0)
),
INDEX('Active Hour''s Dump'!$D$3:$AH$337,
MATCH($C130,'Active Hour''s Dump'!$A$3:$A$337,0),
MATCH(O$2,'Active Hour''s Dump'!$D$2:$AH$2,0)
))),"")</f>
        <v>P</v>
      </c>
      <c r="P130" s="54">
        <f>_xlfn.IFNA(IF(P$3="Productivity",
INDEX('Productivity Dump'!$E$4:$AJ$500,
MATCH($A130,'Productivity Dump'!$A$4:$A$500,0),
MATCH(P$2,'Productivity Dump'!$E$3:$AJ$3,0)
),
IF(P$3="Attendance",
INDEX('Attendance Dump'!$E$2:$AI$400,
MATCH($A130,'Attendance Dump'!$B$2:$B$400,0),
MATCH(P$2,'Attendance Dump'!$E$1:$AI$1,0)
),
INDEX('Active Hour''s Dump'!$D$3:$AH$337,
MATCH($C130,'Active Hour''s Dump'!$A$3:$A$337,0),
MATCH(P$2,'Active Hour''s Dump'!$D$2:$AH$2,0)
))),"")</f>
        <v>9.3333333333333304</v>
      </c>
      <c r="Q130" s="13">
        <f>_xlfn.IFNA(IF(Q$3="Productivity",
INDEX('Productivity Dump'!$E$4:$AJ$500,
MATCH($A130,'Productivity Dump'!$A$4:$A$500,0),
MATCH(Q$2,'Productivity Dump'!$E$3:$AJ$3,0)
),
IF(Q$3="Attendance",
INDEX('Attendance Dump'!$E$2:$AI$400,
MATCH($A130,'Attendance Dump'!$B$2:$B$400,0),
MATCH(Q$2,'Attendance Dump'!$E$1:$AI$1,0)
),
INDEX('Active Hour''s Dump'!$D$3:$AH$337,
MATCH($C130,'Active Hour''s Dump'!$A$3:$A$337,0),
MATCH(Q$2,'Active Hour''s Dump'!$D$2:$AH$2,0)
))),"")</f>
        <v>0</v>
      </c>
      <c r="R130" s="13" t="str">
        <f>_xlfn.IFNA(IF(R$3="Productivity",
INDEX('Productivity Dump'!$E$4:$AJ$500,
MATCH($A130,'Productivity Dump'!$A$4:$A$500,0),
MATCH(R$2,'Productivity Dump'!$E$3:$AJ$3,0)
),
IF(R$3="Attendance",
INDEX('Attendance Dump'!$E$2:$AI$400,
MATCH($A130,'Attendance Dump'!$B$2:$B$400,0),
MATCH(R$2,'Attendance Dump'!$E$1:$AI$1,0)
),
INDEX('Active Hour''s Dump'!$D$3:$AH$337,
MATCH($C130,'Active Hour''s Dump'!$A$3:$A$337,0),
MATCH(R$2,'Active Hour''s Dump'!$D$2:$AH$2,0)
))),"")</f>
        <v>WO</v>
      </c>
      <c r="S130" s="54">
        <f>_xlfn.IFNA(IF(S$3="Productivity",
INDEX('Productivity Dump'!$E$4:$AJ$500,
MATCH($A130,'Productivity Dump'!$A$4:$A$500,0),
MATCH(S$2,'Productivity Dump'!$E$3:$AJ$3,0)
),
IF(S$3="Attendance",
INDEX('Attendance Dump'!$E$2:$AI$400,
MATCH($A130,'Attendance Dump'!$B$2:$B$400,0),
MATCH(S$2,'Attendance Dump'!$E$1:$AI$1,0)
),
INDEX('Active Hour''s Dump'!$D$3:$AH$337,
MATCH($C130,'Active Hour''s Dump'!$A$3:$A$337,0),
MATCH(S$2,'Active Hour''s Dump'!$D$2:$AH$2,0)
))),"")</f>
        <v>0</v>
      </c>
      <c r="T130" s="13">
        <f>_xlfn.IFNA(IF(T$3="Productivity",
INDEX('Productivity Dump'!$E$4:$AJ$500,
MATCH($A130,'Productivity Dump'!$A$4:$A$500,0),
MATCH(T$2,'Productivity Dump'!$E$3:$AJ$3,0)
),
IF(T$3="Attendance",
INDEX('Attendance Dump'!$E$2:$AI$400,
MATCH($A130,'Attendance Dump'!$B$2:$B$400,0),
MATCH(T$2,'Attendance Dump'!$E$1:$AI$1,0)
),
INDEX('Active Hour''s Dump'!$D$3:$AH$337,
MATCH($C130,'Active Hour''s Dump'!$A$3:$A$337,0),
MATCH(T$2,'Active Hour''s Dump'!$D$2:$AH$2,0)
))),"")</f>
        <v>573.952</v>
      </c>
      <c r="U130" s="13" t="str">
        <f>_xlfn.IFNA(IF(U$3="Productivity",
INDEX('Productivity Dump'!$E$4:$AJ$500,
MATCH($A130,'Productivity Dump'!$A$4:$A$500,0),
MATCH(U$2,'Productivity Dump'!$E$3:$AJ$3,0)
),
IF(U$3="Attendance",
INDEX('Attendance Dump'!$E$2:$AI$400,
MATCH($A130,'Attendance Dump'!$B$2:$B$400,0),
MATCH(U$2,'Attendance Dump'!$E$1:$AI$1,0)
),
INDEX('Active Hour''s Dump'!$D$3:$AH$337,
MATCH($C130,'Active Hour''s Dump'!$A$3:$A$337,0),
MATCH(U$2,'Active Hour''s Dump'!$D$2:$AH$2,0)
))),"")</f>
        <v>P</v>
      </c>
      <c r="V130" s="54">
        <f>_xlfn.IFNA(IF(V$3="Productivity",
INDEX('Productivity Dump'!$E$4:$AJ$500,
MATCH($A130,'Productivity Dump'!$A$4:$A$500,0),
MATCH(V$2,'Productivity Dump'!$E$3:$AJ$3,0)
),
IF(V$3="Attendance",
INDEX('Attendance Dump'!$E$2:$AI$400,
MATCH($A130,'Attendance Dump'!$B$2:$B$400,0),
MATCH(V$2,'Attendance Dump'!$E$1:$AI$1,0)
),
INDEX('Active Hour''s Dump'!$D$3:$AH$337,
MATCH($C130,'Active Hour''s Dump'!$A$3:$A$337,0),
MATCH(V$2,'Active Hour''s Dump'!$D$2:$AH$2,0)
))),"")</f>
        <v>6.5833333333333304</v>
      </c>
      <c r="W130" s="13">
        <f>_xlfn.IFNA(IF(W$3="Productivity",
INDEX('Productivity Dump'!$E$4:$AJ$500,
MATCH($A130,'Productivity Dump'!$A$4:$A$500,0),
MATCH(W$2,'Productivity Dump'!$E$3:$AJ$3,0)
),
IF(W$3="Attendance",
INDEX('Attendance Dump'!$E$2:$AI$400,
MATCH($A130,'Attendance Dump'!$B$2:$B$400,0),
MATCH(W$2,'Attendance Dump'!$E$1:$AI$1,0)
),
INDEX('Active Hour''s Dump'!$D$3:$AH$337,
MATCH($C130,'Active Hour''s Dump'!$A$3:$A$337,0),
MATCH(W$2,'Active Hour''s Dump'!$D$2:$AH$2,0)
))),"")</f>
        <v>1025.3580000000002</v>
      </c>
      <c r="X130" s="13" t="str">
        <f>_xlfn.IFNA(IF(X$3="Productivity",
INDEX('Productivity Dump'!$E$4:$AJ$500,
MATCH($A130,'Productivity Dump'!$A$4:$A$500,0),
MATCH(X$2,'Productivity Dump'!$E$3:$AJ$3,0)
),
IF(X$3="Attendance",
INDEX('Attendance Dump'!$E$2:$AI$400,
MATCH($A130,'Attendance Dump'!$B$2:$B$400,0),
MATCH(X$2,'Attendance Dump'!$E$1:$AI$1,0)
),
INDEX('Active Hour''s Dump'!$D$3:$AH$337,
MATCH($C130,'Active Hour''s Dump'!$A$3:$A$337,0),
MATCH(X$2,'Active Hour''s Dump'!$D$2:$AH$2,0)
))),"")</f>
        <v>P</v>
      </c>
      <c r="Y130" s="54">
        <f>_xlfn.IFNA(IF(Y$3="Productivity",
INDEX('Productivity Dump'!$E$4:$AJ$500,
MATCH($A130,'Productivity Dump'!$A$4:$A$500,0),
MATCH(Y$2,'Productivity Dump'!$E$3:$AJ$3,0)
),
IF(Y$3="Attendance",
INDEX('Attendance Dump'!$E$2:$AI$400,
MATCH($A130,'Attendance Dump'!$B$2:$B$400,0),
MATCH(Y$2,'Attendance Dump'!$E$1:$AI$1,0)
),
INDEX('Active Hour''s Dump'!$D$3:$AH$337,
MATCH($C130,'Active Hour''s Dump'!$A$3:$A$337,0),
MATCH(Y$2,'Active Hour''s Dump'!$D$2:$AH$2,0)
))),"")</f>
        <v>14.0833333333333</v>
      </c>
      <c r="Z130" s="13">
        <f>_xlfn.IFNA(IF(Z$3="Productivity",
INDEX('Productivity Dump'!$E$4:$AJ$500,
MATCH($A130,'Productivity Dump'!$A$4:$A$500,0),
MATCH(Z$2,'Productivity Dump'!$E$3:$AJ$3,0)
),
IF(Z$3="Attendance",
INDEX('Attendance Dump'!$E$2:$AI$400,
MATCH($A130,'Attendance Dump'!$B$2:$B$400,0),
MATCH(Z$2,'Attendance Dump'!$E$1:$AI$1,0)
),
INDEX('Active Hour''s Dump'!$D$3:$AH$337,
MATCH($C130,'Active Hour''s Dump'!$A$3:$A$337,0),
MATCH(Z$2,'Active Hour''s Dump'!$D$2:$AH$2,0)
))),"")</f>
        <v>1007.3199999999999</v>
      </c>
      <c r="AA130" s="13" t="str">
        <f>_xlfn.IFNA(IF(AA$3="Productivity",
INDEX('Productivity Dump'!$E$4:$AJ$500,
MATCH($A130,'Productivity Dump'!$A$4:$A$500,0),
MATCH(AA$2,'Productivity Dump'!$E$3:$AJ$3,0)
),
IF(AA$3="Attendance",
INDEX('Attendance Dump'!$E$2:$AI$400,
MATCH($A130,'Attendance Dump'!$B$2:$B$400,0),
MATCH(AA$2,'Attendance Dump'!$E$1:$AI$1,0)
),
INDEX('Active Hour''s Dump'!$D$3:$AH$337,
MATCH($C130,'Active Hour''s Dump'!$A$3:$A$337,0),
MATCH(AA$2,'Active Hour''s Dump'!$D$2:$AH$2,0)
))),"")</f>
        <v>P</v>
      </c>
      <c r="AB130" s="54">
        <f>_xlfn.IFNA(IF(AB$3="Productivity",
INDEX('Productivity Dump'!$E$4:$AJ$500,
MATCH($A130,'Productivity Dump'!$A$4:$A$500,0),
MATCH(AB$2,'Productivity Dump'!$E$3:$AJ$3,0)
),
IF(AB$3="Attendance",
INDEX('Attendance Dump'!$E$2:$AI$400,
MATCH($A130,'Attendance Dump'!$B$2:$B$400,0),
MATCH(AB$2,'Attendance Dump'!$E$1:$AI$1,0)
),
INDEX('Active Hour''s Dump'!$D$3:$AH$337,
MATCH($C130,'Active Hour''s Dump'!$A$3:$A$337,0),
MATCH(AB$2,'Active Hour''s Dump'!$D$2:$AH$2,0)
))),"")</f>
        <v>12.5833333333333</v>
      </c>
      <c r="AC130" s="13">
        <f>_xlfn.IFNA(IF(AC$3="Productivity",
INDEX('Productivity Dump'!$E$4:$AJ$500,
MATCH($A130,'Productivity Dump'!$A$4:$A$500,0),
MATCH(AC$2,'Productivity Dump'!$E$3:$AJ$3,0)
),
IF(AC$3="Attendance",
INDEX('Attendance Dump'!$E$2:$AI$400,
MATCH($A130,'Attendance Dump'!$B$2:$B$400,0),
MATCH(AC$2,'Attendance Dump'!$E$1:$AI$1,0)
),
INDEX('Active Hour''s Dump'!$D$3:$AH$337,
MATCH($C130,'Active Hour''s Dump'!$A$3:$A$337,0),
MATCH(AC$2,'Active Hour''s Dump'!$D$2:$AH$2,0)
))),"")</f>
        <v>1026.0419999999999</v>
      </c>
      <c r="AD130" s="13" t="str">
        <f>_xlfn.IFNA(IF(AD$3="Productivity",
INDEX('Productivity Dump'!$E$4:$AJ$500,
MATCH($A130,'Productivity Dump'!$A$4:$A$500,0),
MATCH(AD$2,'Productivity Dump'!$E$3:$AJ$3,0)
),
IF(AD$3="Attendance",
INDEX('Attendance Dump'!$E$2:$AI$400,
MATCH($A130,'Attendance Dump'!$B$2:$B$400,0),
MATCH(AD$2,'Attendance Dump'!$E$1:$AI$1,0)
),
INDEX('Active Hour''s Dump'!$D$3:$AH$337,
MATCH($C130,'Active Hour''s Dump'!$A$3:$A$337,0),
MATCH(AD$2,'Active Hour''s Dump'!$D$2:$AH$2,0)
))),"")</f>
        <v>P</v>
      </c>
      <c r="AE130" s="54">
        <f>_xlfn.IFNA(IF(AE$3="Productivity",
INDEX('Productivity Dump'!$E$4:$AJ$500,
MATCH($A130,'Productivity Dump'!$A$4:$A$500,0),
MATCH(AE$2,'Productivity Dump'!$E$3:$AJ$3,0)
),
IF(AE$3="Attendance",
INDEX('Attendance Dump'!$E$2:$AI$400,
MATCH($A130,'Attendance Dump'!$B$2:$B$400,0),
MATCH(AE$2,'Attendance Dump'!$E$1:$AI$1,0)
),
INDEX('Active Hour''s Dump'!$D$3:$AH$337,
MATCH($C130,'Active Hour''s Dump'!$A$3:$A$337,0),
MATCH(AE$2,'Active Hour''s Dump'!$D$2:$AH$2,0)
))),"")</f>
        <v>11.75</v>
      </c>
      <c r="AF130" s="13">
        <f>_xlfn.IFNA(IF(AF$3="Productivity",
INDEX('Productivity Dump'!$E$4:$AJ$500,
MATCH($A130,'Productivity Dump'!$A$4:$A$500,0),
MATCH(AF$2,'Productivity Dump'!$E$3:$AJ$3,0)
),
IF(AF$3="Attendance",
INDEX('Attendance Dump'!$E$2:$AI$400,
MATCH($A130,'Attendance Dump'!$B$2:$B$400,0),
MATCH(AF$2,'Attendance Dump'!$E$1:$AI$1,0)
),
INDEX('Active Hour''s Dump'!$D$3:$AH$337,
MATCH($C130,'Active Hour''s Dump'!$A$3:$A$337,0),
MATCH(AF$2,'Active Hour''s Dump'!$D$2:$AH$2,0)
))),"")</f>
        <v>1002.6009999999998</v>
      </c>
      <c r="AG130" s="13" t="str">
        <f>_xlfn.IFNA(IF(AG$3="Productivity",
INDEX('Productivity Dump'!$E$4:$AJ$500,
MATCH($A130,'Productivity Dump'!$A$4:$A$500,0),
MATCH(AG$2,'Productivity Dump'!$E$3:$AJ$3,0)
),
IF(AG$3="Attendance",
INDEX('Attendance Dump'!$E$2:$AI$400,
MATCH($A130,'Attendance Dump'!$B$2:$B$400,0),
MATCH(AG$2,'Attendance Dump'!$E$1:$AI$1,0)
),
INDEX('Active Hour''s Dump'!$D$3:$AH$337,
MATCH($C130,'Active Hour''s Dump'!$A$3:$A$337,0),
MATCH(AG$2,'Active Hour''s Dump'!$D$2:$AH$2,0)
))),"")</f>
        <v>P</v>
      </c>
      <c r="AH130" s="54">
        <f>_xlfn.IFNA(IF(AH$3="Productivity",
INDEX('Productivity Dump'!$E$4:$AJ$500,
MATCH($A130,'Productivity Dump'!$A$4:$A$500,0),
MATCH(AH$2,'Productivity Dump'!$E$3:$AJ$3,0)
),
IF(AH$3="Attendance",
INDEX('Attendance Dump'!$E$2:$AI$400,
MATCH($A130,'Attendance Dump'!$B$2:$B$400,0),
MATCH(AH$2,'Attendance Dump'!$E$1:$AI$1,0)
),
INDEX('Active Hour''s Dump'!$D$3:$AH$337,
MATCH($C130,'Active Hour''s Dump'!$A$3:$A$337,0),
MATCH(AH$2,'Active Hour''s Dump'!$D$2:$AH$2,0)
))),"")</f>
        <v>9.3333333333333304</v>
      </c>
      <c r="AI130" s="13">
        <f>_xlfn.IFNA(IF(AI$3="Productivity",
INDEX('Productivity Dump'!$E$4:$AJ$500,
MATCH($A130,'Productivity Dump'!$A$4:$A$500,0),
MATCH(AI$2,'Productivity Dump'!$E$3:$AJ$3,0)
),
IF(AI$3="Attendance",
INDEX('Attendance Dump'!$E$2:$AI$400,
MATCH($A130,'Attendance Dump'!$B$2:$B$400,0),
MATCH(AI$2,'Attendance Dump'!$E$1:$AI$1,0)
),
INDEX('Active Hour''s Dump'!$D$3:$AH$337,
MATCH($C130,'Active Hour''s Dump'!$A$3:$A$337,0),
MATCH(AI$2,'Active Hour''s Dump'!$D$2:$AH$2,0)
))),"")</f>
        <v>1105.2620000000002</v>
      </c>
      <c r="AJ130" s="13" t="str">
        <f>_xlfn.IFNA(IF(AJ$3="Productivity",
INDEX('Productivity Dump'!$E$4:$AJ$500,
MATCH($A130,'Productivity Dump'!$A$4:$A$500,0),
MATCH(AJ$2,'Productivity Dump'!$E$3:$AJ$3,0)
),
IF(AJ$3="Attendance",
INDEX('Attendance Dump'!$E$2:$AI$400,
MATCH($A130,'Attendance Dump'!$B$2:$B$400,0),
MATCH(AJ$2,'Attendance Dump'!$E$1:$AI$1,0)
),
INDEX('Active Hour''s Dump'!$D$3:$AH$337,
MATCH($C130,'Active Hour''s Dump'!$A$3:$A$337,0),
MATCH(AJ$2,'Active Hour''s Dump'!$D$2:$AH$2,0)
))),"")</f>
        <v>P</v>
      </c>
      <c r="AK130" s="54">
        <f>_xlfn.IFNA(IF(AK$3="Productivity",
INDEX('Productivity Dump'!$E$4:$AJ$500,
MATCH($A130,'Productivity Dump'!$A$4:$A$500,0),
MATCH(AK$2,'Productivity Dump'!$E$3:$AJ$3,0)
),
IF(AK$3="Attendance",
INDEX('Attendance Dump'!$E$2:$AI$400,
MATCH($A130,'Attendance Dump'!$B$2:$B$400,0),
MATCH(AK$2,'Attendance Dump'!$E$1:$AI$1,0)
),
INDEX('Active Hour''s Dump'!$D$3:$AH$337,
MATCH($C130,'Active Hour''s Dump'!$A$3:$A$337,0),
MATCH(AK$2,'Active Hour''s Dump'!$D$2:$AH$2,0)
))),"")</f>
        <v>10.8333333333333</v>
      </c>
      <c r="AL130" s="13">
        <f>_xlfn.IFNA(IF(AL$3="Productivity",
INDEX('Productivity Dump'!$E$4:$AJ$500,
MATCH($A130,'Productivity Dump'!$A$4:$A$500,0),
MATCH(AL$2,'Productivity Dump'!$E$3:$AJ$3,0)
),
IF(AL$3="Attendance",
INDEX('Attendance Dump'!$E$2:$AI$400,
MATCH($A130,'Attendance Dump'!$B$2:$B$400,0),
MATCH(AL$2,'Attendance Dump'!$E$1:$AI$1,0)
),
INDEX('Active Hour''s Dump'!$D$3:$AH$337,
MATCH($C130,'Active Hour''s Dump'!$A$3:$A$337,0),
MATCH(AL$2,'Active Hour''s Dump'!$D$2:$AH$2,0)
))),"")</f>
        <v>0</v>
      </c>
      <c r="AM130" s="13" t="str">
        <f>_xlfn.IFNA(IF(AM$3="Productivity",
INDEX('Productivity Dump'!$E$4:$AJ$500,
MATCH($A130,'Productivity Dump'!$A$4:$A$500,0),
MATCH(AM$2,'Productivity Dump'!$E$3:$AJ$3,0)
),
IF(AM$3="Attendance",
INDEX('Attendance Dump'!$E$2:$AI$400,
MATCH($A130,'Attendance Dump'!$B$2:$B$400,0),
MATCH(AM$2,'Attendance Dump'!$E$1:$AI$1,0)
),
INDEX('Active Hour''s Dump'!$D$3:$AH$337,
MATCH($C130,'Active Hour''s Dump'!$A$3:$A$337,0),
MATCH(AM$2,'Active Hour''s Dump'!$D$2:$AH$2,0)
))),"")</f>
        <v>WO</v>
      </c>
      <c r="AN130" s="54">
        <f>_xlfn.IFNA(IF(AN$3="Productivity",
INDEX('Productivity Dump'!$E$4:$AJ$500,
MATCH($A130,'Productivity Dump'!$A$4:$A$500,0),
MATCH(AN$2,'Productivity Dump'!$E$3:$AJ$3,0)
),
IF(AN$3="Attendance",
INDEX('Attendance Dump'!$E$2:$AI$400,
MATCH($A130,'Attendance Dump'!$B$2:$B$400,0),
MATCH(AN$2,'Attendance Dump'!$E$1:$AI$1,0)
),
INDEX('Active Hour''s Dump'!$D$3:$AH$337,
MATCH($C130,'Active Hour''s Dump'!$A$3:$A$337,0),
MATCH(AN$2,'Active Hour''s Dump'!$D$2:$AH$2,0)
))),"")</f>
        <v>0</v>
      </c>
      <c r="AO130" s="13">
        <f>_xlfn.IFNA(IF(AO$3="Productivity",
INDEX('Productivity Dump'!$E$4:$AJ$500,
MATCH($A130,'Productivity Dump'!$A$4:$A$500,0),
MATCH(AO$2,'Productivity Dump'!$E$3:$AJ$3,0)
),
IF(AO$3="Attendance",
INDEX('Attendance Dump'!$E$2:$AI$400,
MATCH($A130,'Attendance Dump'!$B$2:$B$400,0),
MATCH(AO$2,'Attendance Dump'!$E$1:$AI$1,0)
),
INDEX('Active Hour''s Dump'!$D$3:$AH$337,
MATCH($C130,'Active Hour''s Dump'!$A$3:$A$337,0),
MATCH(AO$2,'Active Hour''s Dump'!$D$2:$AH$2,0)
))),"")</f>
        <v>647.25900000000001</v>
      </c>
      <c r="AP130" s="13" t="str">
        <f>_xlfn.IFNA(IF(AP$3="Productivity",
INDEX('Productivity Dump'!$E$4:$AJ$500,
MATCH($A130,'Productivity Dump'!$A$4:$A$500,0),
MATCH(AP$2,'Productivity Dump'!$E$3:$AJ$3,0)
),
IF(AP$3="Attendance",
INDEX('Attendance Dump'!$E$2:$AI$400,
MATCH($A130,'Attendance Dump'!$B$2:$B$400,0),
MATCH(AP$2,'Attendance Dump'!$E$1:$AI$1,0)
),
INDEX('Active Hour''s Dump'!$D$3:$AH$337,
MATCH($C130,'Active Hour''s Dump'!$A$3:$A$337,0),
MATCH(AP$2,'Active Hour''s Dump'!$D$2:$AH$2,0)
))),"")</f>
        <v>P</v>
      </c>
      <c r="AQ130" s="54">
        <f>_xlfn.IFNA(IF(AQ$3="Productivity",
INDEX('Productivity Dump'!$E$4:$AJ$500,
MATCH($A130,'Productivity Dump'!$A$4:$A$500,0),
MATCH(AQ$2,'Productivity Dump'!$E$3:$AJ$3,0)
),
IF(AQ$3="Attendance",
INDEX('Attendance Dump'!$E$2:$AI$400,
MATCH($A130,'Attendance Dump'!$B$2:$B$400,0),
MATCH(AQ$2,'Attendance Dump'!$E$1:$AI$1,0)
),
INDEX('Active Hour''s Dump'!$D$3:$AH$337,
MATCH($C130,'Active Hour''s Dump'!$A$3:$A$337,0),
MATCH(AQ$2,'Active Hour''s Dump'!$D$2:$AH$2,0)
))),"")</f>
        <v>9.9166666666666696</v>
      </c>
      <c r="AR130" s="13">
        <f>_xlfn.IFNA(IF(AR$3="Productivity",
INDEX('Productivity Dump'!$E$4:$AJ$500,
MATCH($A130,'Productivity Dump'!$A$4:$A$500,0),
MATCH(AR$2,'Productivity Dump'!$E$3:$AJ$3,0)
),
IF(AR$3="Attendance",
INDEX('Attendance Dump'!$E$2:$AI$400,
MATCH($A130,'Attendance Dump'!$B$2:$B$400,0),
MATCH(AR$2,'Attendance Dump'!$E$1:$AI$1,0)
),
INDEX('Active Hour''s Dump'!$D$3:$AH$337,
MATCH($C130,'Active Hour''s Dump'!$A$3:$A$337,0),
MATCH(AR$2,'Active Hour''s Dump'!$D$2:$AH$2,0)
))),"")</f>
        <v>1000.7220000000003</v>
      </c>
      <c r="AS130" s="13" t="str">
        <f>_xlfn.IFNA(IF(AS$3="Productivity",
INDEX('Productivity Dump'!$E$4:$AJ$500,
MATCH($A130,'Productivity Dump'!$A$4:$A$500,0),
MATCH(AS$2,'Productivity Dump'!$E$3:$AJ$3,0)
),
IF(AS$3="Attendance",
INDEX('Attendance Dump'!$E$2:$AI$400,
MATCH($A130,'Attendance Dump'!$B$2:$B$400,0),
MATCH(AS$2,'Attendance Dump'!$E$1:$AI$1,0)
),
INDEX('Active Hour''s Dump'!$D$3:$AH$337,
MATCH($C130,'Active Hour''s Dump'!$A$3:$A$337,0),
MATCH(AS$2,'Active Hour''s Dump'!$D$2:$AH$2,0)
))),"")</f>
        <v>P</v>
      </c>
      <c r="AT130" s="54">
        <f>_xlfn.IFNA(IF(AT$3="Productivity",
INDEX('Productivity Dump'!$E$4:$AJ$500,
MATCH($A130,'Productivity Dump'!$A$4:$A$500,0),
MATCH(AT$2,'Productivity Dump'!$E$3:$AJ$3,0)
),
IF(AT$3="Attendance",
INDEX('Attendance Dump'!$E$2:$AI$400,
MATCH($A130,'Attendance Dump'!$B$2:$B$400,0),
MATCH(AT$2,'Attendance Dump'!$E$1:$AI$1,0)
),
INDEX('Active Hour''s Dump'!$D$3:$AH$337,
MATCH($C130,'Active Hour''s Dump'!$A$3:$A$337,0),
MATCH(AT$2,'Active Hour''s Dump'!$D$2:$AH$2,0)
))),"")</f>
        <v>11.0833333333333</v>
      </c>
      <c r="AU130" s="13">
        <f>_xlfn.IFNA(IF(AU$3="Productivity",
INDEX('Productivity Dump'!$E$4:$AJ$500,
MATCH($A130,'Productivity Dump'!$A$4:$A$500,0),
MATCH(AU$2,'Productivity Dump'!$E$3:$AJ$3,0)
),
IF(AU$3="Attendance",
INDEX('Attendance Dump'!$E$2:$AI$400,
MATCH($A130,'Attendance Dump'!$B$2:$B$400,0),
MATCH(AU$2,'Attendance Dump'!$E$1:$AI$1,0)
),
INDEX('Active Hour''s Dump'!$D$3:$AH$337,
MATCH($C130,'Active Hour''s Dump'!$A$3:$A$337,0),
MATCH(AU$2,'Active Hour''s Dump'!$D$2:$AH$2,0)
))),"")</f>
        <v>1107.9360000000004</v>
      </c>
      <c r="AV130" s="13" t="str">
        <f>_xlfn.IFNA(IF(AV$3="Productivity",
INDEX('Productivity Dump'!$E$4:$AJ$500,
MATCH($A130,'Productivity Dump'!$A$4:$A$500,0),
MATCH(AV$2,'Productivity Dump'!$E$3:$AJ$3,0)
),
IF(AV$3="Attendance",
INDEX('Attendance Dump'!$E$2:$AI$400,
MATCH($A130,'Attendance Dump'!$B$2:$B$400,0),
MATCH(AV$2,'Attendance Dump'!$E$1:$AI$1,0)
),
INDEX('Active Hour''s Dump'!$D$3:$AH$337,
MATCH($C130,'Active Hour''s Dump'!$A$3:$A$337,0),
MATCH(AV$2,'Active Hour''s Dump'!$D$2:$AH$2,0)
))),"")</f>
        <v>P</v>
      </c>
      <c r="AW130" s="54">
        <f>_xlfn.IFNA(IF(AW$3="Productivity",
INDEX('Productivity Dump'!$E$4:$AJ$500,
MATCH($A130,'Productivity Dump'!$A$4:$A$500,0),
MATCH(AW$2,'Productivity Dump'!$E$3:$AJ$3,0)
),
IF(AW$3="Attendance",
INDEX('Attendance Dump'!$E$2:$AI$400,
MATCH($A130,'Attendance Dump'!$B$2:$B$400,0),
MATCH(AW$2,'Attendance Dump'!$E$1:$AI$1,0)
),
INDEX('Active Hour''s Dump'!$D$3:$AH$337,
MATCH($C130,'Active Hour''s Dump'!$A$3:$A$337,0),
MATCH(AW$2,'Active Hour''s Dump'!$D$2:$AH$2,0)
))),"")</f>
        <v>12.25</v>
      </c>
      <c r="AX130" s="13">
        <f>_xlfn.IFNA(IF(AX$3="Productivity",
INDEX('Productivity Dump'!$E$4:$AJ$500,
MATCH($A130,'Productivity Dump'!$A$4:$A$500,0),
MATCH(AX$2,'Productivity Dump'!$E$3:$AJ$3,0)
),
IF(AX$3="Attendance",
INDEX('Attendance Dump'!$E$2:$AI$400,
MATCH($A130,'Attendance Dump'!$B$2:$B$400,0),
MATCH(AX$2,'Attendance Dump'!$E$1:$AI$1,0)
),
INDEX('Active Hour''s Dump'!$D$3:$AH$337,
MATCH($C130,'Active Hour''s Dump'!$A$3:$A$337,0),
MATCH(AX$2,'Active Hour''s Dump'!$D$2:$AH$2,0)
))),"")</f>
        <v>1111.9480000000001</v>
      </c>
      <c r="AY130" s="13" t="str">
        <f>_xlfn.IFNA(IF(AY$3="Productivity",
INDEX('Productivity Dump'!$E$4:$AJ$500,
MATCH($A130,'Productivity Dump'!$A$4:$A$500,0),
MATCH(AY$2,'Productivity Dump'!$E$3:$AJ$3,0)
),
IF(AY$3="Attendance",
INDEX('Attendance Dump'!$E$2:$AI$400,
MATCH($A130,'Attendance Dump'!$B$2:$B$400,0),
MATCH(AY$2,'Attendance Dump'!$E$1:$AI$1,0)
),
INDEX('Active Hour''s Dump'!$D$3:$AH$337,
MATCH($C130,'Active Hour''s Dump'!$A$3:$A$337,0),
MATCH(AY$2,'Active Hour''s Dump'!$D$2:$AH$2,0)
))),"")</f>
        <v>P</v>
      </c>
      <c r="AZ130" s="54">
        <f>_xlfn.IFNA(IF(AZ$3="Productivity",
INDEX('Productivity Dump'!$E$4:$AJ$500,
MATCH($A130,'Productivity Dump'!$A$4:$A$500,0),
MATCH(AZ$2,'Productivity Dump'!$E$3:$AJ$3,0)
),
IF(AZ$3="Attendance",
INDEX('Attendance Dump'!$E$2:$AI$400,
MATCH($A130,'Attendance Dump'!$B$2:$B$400,0),
MATCH(AZ$2,'Attendance Dump'!$E$1:$AI$1,0)
),
INDEX('Active Hour''s Dump'!$D$3:$AH$337,
MATCH($C130,'Active Hour''s Dump'!$A$3:$A$337,0),
MATCH(AZ$2,'Active Hour''s Dump'!$D$2:$AH$2,0)
))),"")</f>
        <v>11.75</v>
      </c>
      <c r="BA130" s="13">
        <f>_xlfn.IFNA(IF(BA$3="Productivity",
INDEX('Productivity Dump'!$E$4:$AJ$500,
MATCH($A130,'Productivity Dump'!$A$4:$A$500,0),
MATCH(BA$2,'Productivity Dump'!$E$3:$AJ$3,0)
),
IF(BA$3="Attendance",
INDEX('Attendance Dump'!$E$2:$AI$400,
MATCH($A130,'Attendance Dump'!$B$2:$B$400,0),
MATCH(BA$2,'Attendance Dump'!$E$1:$AI$1,0)
),
INDEX('Active Hour''s Dump'!$D$3:$AH$337,
MATCH($C130,'Active Hour''s Dump'!$A$3:$A$337,0),
MATCH(BA$2,'Active Hour''s Dump'!$D$2:$AH$2,0)
))),"")</f>
        <v>1010.6619999999997</v>
      </c>
      <c r="BB130" s="13" t="str">
        <f>_xlfn.IFNA(IF(BB$3="Productivity",
INDEX('Productivity Dump'!$E$4:$AJ$500,
MATCH($A130,'Productivity Dump'!$A$4:$A$500,0),
MATCH(BB$2,'Productivity Dump'!$E$3:$AJ$3,0)
),
IF(BB$3="Attendance",
INDEX('Attendance Dump'!$E$2:$AI$400,
MATCH($A130,'Attendance Dump'!$B$2:$B$400,0),
MATCH(BB$2,'Attendance Dump'!$E$1:$AI$1,0)
),
INDEX('Active Hour''s Dump'!$D$3:$AH$337,
MATCH($C130,'Active Hour''s Dump'!$A$3:$A$337,0),
MATCH(BB$2,'Active Hour''s Dump'!$D$2:$AH$2,0)
))),"")</f>
        <v>P</v>
      </c>
      <c r="BC130" s="54">
        <f>_xlfn.IFNA(IF(BC$3="Productivity",
INDEX('Productivity Dump'!$E$4:$AJ$500,
MATCH($A130,'Productivity Dump'!$A$4:$A$500,0),
MATCH(BC$2,'Productivity Dump'!$E$3:$AJ$3,0)
),
IF(BC$3="Attendance",
INDEX('Attendance Dump'!$E$2:$AI$400,
MATCH($A130,'Attendance Dump'!$B$2:$B$400,0),
MATCH(BC$2,'Attendance Dump'!$E$1:$AI$1,0)
),
INDEX('Active Hour''s Dump'!$D$3:$AH$337,
MATCH($C130,'Active Hour''s Dump'!$A$3:$A$337,0),
MATCH(BC$2,'Active Hour''s Dump'!$D$2:$AH$2,0)
))),"")</f>
        <v>12.0833333333333</v>
      </c>
      <c r="BD130" s="13">
        <f>_xlfn.IFNA(IF(BD$3="Productivity",
INDEX('Productivity Dump'!$E$4:$AJ$500,
MATCH($A130,'Productivity Dump'!$A$4:$A$500,0),
MATCH(BD$2,'Productivity Dump'!$E$3:$AJ$3,0)
),
IF(BD$3="Attendance",
INDEX('Attendance Dump'!$E$2:$AI$400,
MATCH($A130,'Attendance Dump'!$B$2:$B$400,0),
MATCH(BD$2,'Attendance Dump'!$E$1:$AI$1,0)
),
INDEX('Active Hour''s Dump'!$D$3:$AH$337,
MATCH($C130,'Active Hour''s Dump'!$A$3:$A$337,0),
MATCH(BD$2,'Active Hour''s Dump'!$D$2:$AH$2,0)
))),"")</f>
        <v>338.44400000000002</v>
      </c>
      <c r="BE130" s="13" t="str">
        <f>_xlfn.IFNA(IF(BE$3="Productivity",
INDEX('Productivity Dump'!$E$4:$AJ$500,
MATCH($A130,'Productivity Dump'!$A$4:$A$500,0),
MATCH(BE$2,'Productivity Dump'!$E$3:$AJ$3,0)
),
IF(BE$3="Attendance",
INDEX('Attendance Dump'!$E$2:$AI$400,
MATCH($A130,'Attendance Dump'!$B$2:$B$400,0),
MATCH(BE$2,'Attendance Dump'!$E$1:$AI$1,0)
),
INDEX('Active Hour''s Dump'!$D$3:$AH$337,
MATCH($C130,'Active Hour''s Dump'!$A$3:$A$337,0),
MATCH(BE$2,'Active Hour''s Dump'!$D$2:$AH$2,0)
))),"")</f>
        <v>P</v>
      </c>
      <c r="BF130" s="54">
        <f>_xlfn.IFNA(IF(BF$3="Productivity",
INDEX('Productivity Dump'!$E$4:$AJ$500,
MATCH($A130,'Productivity Dump'!$A$4:$A$500,0),
MATCH(BF$2,'Productivity Dump'!$E$3:$AJ$3,0)
),
IF(BF$3="Attendance",
INDEX('Attendance Dump'!$E$2:$AI$400,
MATCH($A130,'Attendance Dump'!$B$2:$B$400,0),
MATCH(BF$2,'Attendance Dump'!$E$1:$AI$1,0)
),
INDEX('Active Hour''s Dump'!$D$3:$AH$337,
MATCH($C130,'Active Hour''s Dump'!$A$3:$A$337,0),
MATCH(BF$2,'Active Hour''s Dump'!$D$2:$AH$2,0)
))),"")</f>
        <v>4.9166666666666696</v>
      </c>
      <c r="BG130" s="13">
        <f>_xlfn.IFNA(IF(BG$3="Productivity",
INDEX('Productivity Dump'!$E$4:$AJ$500,
MATCH($A130,'Productivity Dump'!$A$4:$A$500,0),
MATCH(BG$2,'Productivity Dump'!$E$3:$AJ$3,0)
),
IF(BG$3="Attendance",
INDEX('Attendance Dump'!$E$2:$AI$400,
MATCH($A130,'Attendance Dump'!$B$2:$B$400,0),
MATCH(BG$2,'Attendance Dump'!$E$1:$AI$1,0)
),
INDEX('Active Hour''s Dump'!$D$3:$AH$337,
MATCH($C130,'Active Hour''s Dump'!$A$3:$A$337,0),
MATCH(BG$2,'Active Hour''s Dump'!$D$2:$AH$2,0)
))),"")</f>
        <v>0</v>
      </c>
      <c r="BH130" s="13" t="str">
        <f>_xlfn.IFNA(IF(BH$3="Productivity",
INDEX('Productivity Dump'!$E$4:$AJ$500,
MATCH($A130,'Productivity Dump'!$A$4:$A$500,0),
MATCH(BH$2,'Productivity Dump'!$E$3:$AJ$3,0)
),
IF(BH$3="Attendance",
INDEX('Attendance Dump'!$E$2:$AI$400,
MATCH($A130,'Attendance Dump'!$B$2:$B$400,0),
MATCH(BH$2,'Attendance Dump'!$E$1:$AI$1,0)
),
INDEX('Active Hour''s Dump'!$D$3:$AH$337,
MATCH($C130,'Active Hour''s Dump'!$A$3:$A$337,0),
MATCH(BH$2,'Active Hour''s Dump'!$D$2:$AH$2,0)
))),"")</f>
        <v>WO</v>
      </c>
      <c r="BI130" s="54">
        <f>_xlfn.IFNA(IF(BI$3="Productivity",
INDEX('Productivity Dump'!$E$4:$AJ$500,
MATCH($A130,'Productivity Dump'!$A$4:$A$500,0),
MATCH(BI$2,'Productivity Dump'!$E$3:$AJ$3,0)
),
IF(BI$3="Attendance",
INDEX('Attendance Dump'!$E$2:$AI$400,
MATCH($A130,'Attendance Dump'!$B$2:$B$400,0),
MATCH(BI$2,'Attendance Dump'!$E$1:$AI$1,0)
),
INDEX('Active Hour''s Dump'!$D$3:$AH$337,
MATCH($C130,'Active Hour''s Dump'!$A$3:$A$337,0),
MATCH(BI$2,'Active Hour''s Dump'!$D$2:$AH$2,0)
))),"")</f>
        <v>0</v>
      </c>
      <c r="BJ130" s="13">
        <f>_xlfn.IFNA(IF(BJ$3="Productivity",
INDEX('Productivity Dump'!$E$4:$AJ$500,
MATCH($A130,'Productivity Dump'!$A$4:$A$500,0),
MATCH(BJ$2,'Productivity Dump'!$E$3:$AJ$3,0)
),
IF(BJ$3="Attendance",
INDEX('Attendance Dump'!$E$2:$AI$400,
MATCH($A130,'Attendance Dump'!$B$2:$B$400,0),
MATCH(BJ$2,'Attendance Dump'!$E$1:$AI$1,0)
),
INDEX('Active Hour''s Dump'!$D$3:$AH$337,
MATCH($C130,'Active Hour''s Dump'!$A$3:$A$337,0),
MATCH(BJ$2,'Active Hour''s Dump'!$D$2:$AH$2,0)
))),"")</f>
        <v>919.47100000000023</v>
      </c>
      <c r="BK130" s="13" t="str">
        <f>_xlfn.IFNA(IF(BK$3="Productivity",
INDEX('Productivity Dump'!$E$4:$AJ$500,
MATCH($A130,'Productivity Dump'!$A$4:$A$500,0),
MATCH(BK$2,'Productivity Dump'!$E$3:$AJ$3,0)
),
IF(BK$3="Attendance",
INDEX('Attendance Dump'!$E$2:$AI$400,
MATCH($A130,'Attendance Dump'!$B$2:$B$400,0),
MATCH(BK$2,'Attendance Dump'!$E$1:$AI$1,0)
),
INDEX('Active Hour''s Dump'!$D$3:$AH$337,
MATCH($C130,'Active Hour''s Dump'!$A$3:$A$337,0),
MATCH(BK$2,'Active Hour''s Dump'!$D$2:$AH$2,0)
))),"")</f>
        <v>P</v>
      </c>
      <c r="BL130" s="54">
        <f>_xlfn.IFNA(IF(BL$3="Productivity",
INDEX('Productivity Dump'!$E$4:$AJ$500,
MATCH($A130,'Productivity Dump'!$A$4:$A$500,0),
MATCH(BL$2,'Productivity Dump'!$E$3:$AJ$3,0)
),
IF(BL$3="Attendance",
INDEX('Attendance Dump'!$E$2:$AI$400,
MATCH($A130,'Attendance Dump'!$B$2:$B$400,0),
MATCH(BL$2,'Attendance Dump'!$E$1:$AI$1,0)
),
INDEX('Active Hour''s Dump'!$D$3:$AH$337,
MATCH($C130,'Active Hour''s Dump'!$A$3:$A$337,0),
MATCH(BL$2,'Active Hour''s Dump'!$D$2:$AH$2,0)
))),"")</f>
        <v>11.4166666666667</v>
      </c>
      <c r="BM130" s="13">
        <f>_xlfn.IFNA(IF(BM$3="Productivity",
INDEX('Productivity Dump'!$E$4:$AJ$500,
MATCH($A130,'Productivity Dump'!$A$4:$A$500,0),
MATCH(BM$2,'Productivity Dump'!$E$3:$AJ$3,0)
),
IF(BM$3="Attendance",
INDEX('Attendance Dump'!$E$2:$AI$400,
MATCH($A130,'Attendance Dump'!$B$2:$B$400,0),
MATCH(BM$2,'Attendance Dump'!$E$1:$AI$1,0)
),
INDEX('Active Hour''s Dump'!$D$3:$AH$337,
MATCH($C130,'Active Hour''s Dump'!$A$3:$A$337,0),
MATCH(BM$2,'Active Hour''s Dump'!$D$2:$AH$2,0)
))),"")</f>
        <v>1014.875</v>
      </c>
      <c r="BN130" s="13" t="str">
        <f>_xlfn.IFNA(IF(BN$3="Productivity",
INDEX('Productivity Dump'!$E$4:$AJ$500,
MATCH($A130,'Productivity Dump'!$A$4:$A$500,0),
MATCH(BN$2,'Productivity Dump'!$E$3:$AJ$3,0)
),
IF(BN$3="Attendance",
INDEX('Attendance Dump'!$E$2:$AI$400,
MATCH($A130,'Attendance Dump'!$B$2:$B$400,0),
MATCH(BN$2,'Attendance Dump'!$E$1:$AI$1,0)
),
INDEX('Active Hour''s Dump'!$D$3:$AH$337,
MATCH($C130,'Active Hour''s Dump'!$A$3:$A$337,0),
MATCH(BN$2,'Active Hour''s Dump'!$D$2:$AH$2,0)
))),"")</f>
        <v>P</v>
      </c>
      <c r="BO130" s="54">
        <f>_xlfn.IFNA(IF(BO$3="Productivity",
INDEX('Productivity Dump'!$E$4:$AJ$500,
MATCH($A130,'Productivity Dump'!$A$4:$A$500,0),
MATCH(BO$2,'Productivity Dump'!$E$3:$AJ$3,0)
),
IF(BO$3="Attendance",
INDEX('Attendance Dump'!$E$2:$AI$400,
MATCH($A130,'Attendance Dump'!$B$2:$B$400,0),
MATCH(BO$2,'Attendance Dump'!$E$1:$AI$1,0)
),
INDEX('Active Hour''s Dump'!$D$3:$AH$337,
MATCH($C130,'Active Hour''s Dump'!$A$3:$A$337,0),
MATCH(BO$2,'Active Hour''s Dump'!$D$2:$AH$2,0)
))),"")</f>
        <v>12.4166666666667</v>
      </c>
      <c r="BP130" s="13">
        <f>_xlfn.IFNA(IF(BP$3="Productivity",
INDEX('Productivity Dump'!$E$4:$AJ$500,
MATCH($A130,'Productivity Dump'!$A$4:$A$500,0),
MATCH(BP$2,'Productivity Dump'!$E$3:$AJ$3,0)
),
IF(BP$3="Attendance",
INDEX('Attendance Dump'!$E$2:$AI$400,
MATCH($A130,'Attendance Dump'!$B$2:$B$400,0),
MATCH(BP$2,'Attendance Dump'!$E$1:$AI$1,0)
),
INDEX('Active Hour''s Dump'!$D$3:$AH$337,
MATCH($C130,'Active Hour''s Dump'!$A$3:$A$337,0),
MATCH(BP$2,'Active Hour''s Dump'!$D$2:$AH$2,0)
))),"")</f>
        <v>1003.9620000000001</v>
      </c>
      <c r="BQ130" s="13" t="str">
        <f>_xlfn.IFNA(IF(BQ$3="Productivity",
INDEX('Productivity Dump'!$E$4:$AJ$500,
MATCH($A130,'Productivity Dump'!$A$4:$A$500,0),
MATCH(BQ$2,'Productivity Dump'!$E$3:$AJ$3,0)
),
IF(BQ$3="Attendance",
INDEX('Attendance Dump'!$E$2:$AI$400,
MATCH($A130,'Attendance Dump'!$B$2:$B$400,0),
MATCH(BQ$2,'Attendance Dump'!$E$1:$AI$1,0)
),
INDEX('Active Hour''s Dump'!$D$3:$AH$337,
MATCH($C130,'Active Hour''s Dump'!$A$3:$A$337,0),
MATCH(BQ$2,'Active Hour''s Dump'!$D$2:$AH$2,0)
))),"")</f>
        <v>P</v>
      </c>
      <c r="BR130" s="54">
        <f>_xlfn.IFNA(IF(BR$3="Productivity",
INDEX('Productivity Dump'!$E$4:$AJ$500,
MATCH($A130,'Productivity Dump'!$A$4:$A$500,0),
MATCH(BR$2,'Productivity Dump'!$E$3:$AJ$3,0)
),
IF(BR$3="Attendance",
INDEX('Attendance Dump'!$E$2:$AI$400,
MATCH($A130,'Attendance Dump'!$B$2:$B$400,0),
MATCH(BR$2,'Attendance Dump'!$E$1:$AI$1,0)
),
INDEX('Active Hour''s Dump'!$D$3:$AH$337,
MATCH($C130,'Active Hour''s Dump'!$A$3:$A$337,0),
MATCH(BR$2,'Active Hour''s Dump'!$D$2:$AH$2,0)
))),"")</f>
        <v>11.6666666666667</v>
      </c>
      <c r="BS130" s="13">
        <f>_xlfn.IFNA(IF(BS$3="Productivity",
INDEX('Productivity Dump'!$E$4:$AJ$500,
MATCH($A130,'Productivity Dump'!$A$4:$A$500,0),
MATCH(BS$2,'Productivity Dump'!$E$3:$AJ$3,0)
),
IF(BS$3="Attendance",
INDEX('Attendance Dump'!$E$2:$AI$400,
MATCH($A130,'Attendance Dump'!$B$2:$B$400,0),
MATCH(BS$2,'Attendance Dump'!$E$1:$AI$1,0)
),
INDEX('Active Hour''s Dump'!$D$3:$AH$337,
MATCH($C130,'Active Hour''s Dump'!$A$3:$A$337,0),
MATCH(BS$2,'Active Hour''s Dump'!$D$2:$AH$2,0)
))),"")</f>
        <v>1012.4280000000002</v>
      </c>
      <c r="BT130" s="13" t="str">
        <f>_xlfn.IFNA(IF(BT$3="Productivity",
INDEX('Productivity Dump'!$E$4:$AJ$500,
MATCH($A130,'Productivity Dump'!$A$4:$A$500,0),
MATCH(BT$2,'Productivity Dump'!$E$3:$AJ$3,0)
),
IF(BT$3="Attendance",
INDEX('Attendance Dump'!$E$2:$AI$400,
MATCH($A130,'Attendance Dump'!$B$2:$B$400,0),
MATCH(BT$2,'Attendance Dump'!$E$1:$AI$1,0)
),
INDEX('Active Hour''s Dump'!$D$3:$AH$337,
MATCH($C130,'Active Hour''s Dump'!$A$3:$A$337,0),
MATCH(BT$2,'Active Hour''s Dump'!$D$2:$AH$2,0)
))),"")</f>
        <v>H(P)</v>
      </c>
      <c r="BU130" s="54">
        <f>_xlfn.IFNA(IF(BU$3="Productivity",
INDEX('Productivity Dump'!$E$4:$AJ$500,
MATCH($A130,'Productivity Dump'!$A$4:$A$500,0),
MATCH(BU$2,'Productivity Dump'!$E$3:$AJ$3,0)
),
IF(BU$3="Attendance",
INDEX('Attendance Dump'!$E$2:$AI$400,
MATCH($A130,'Attendance Dump'!$B$2:$B$400,0),
MATCH(BU$2,'Attendance Dump'!$E$1:$AI$1,0)
),
INDEX('Active Hour''s Dump'!$D$3:$AH$337,
MATCH($C130,'Active Hour''s Dump'!$A$3:$A$337,0),
MATCH(BU$2,'Active Hour''s Dump'!$D$2:$AH$2,0)
))),"")</f>
        <v>12.8333333333333</v>
      </c>
      <c r="BV130" s="13">
        <f>_xlfn.IFNA(IF(BV$3="Productivity",
INDEX('Productivity Dump'!$E$4:$AJ$500,
MATCH($A130,'Productivity Dump'!$A$4:$A$500,0),
MATCH(BV$2,'Productivity Dump'!$E$3:$AJ$3,0)
),
IF(BV$3="Attendance",
INDEX('Attendance Dump'!$E$2:$AI$400,
MATCH($A130,'Attendance Dump'!$B$2:$B$400,0),
MATCH(BV$2,'Attendance Dump'!$E$1:$AI$1,0)
),
INDEX('Active Hour''s Dump'!$D$3:$AH$337,
MATCH($C130,'Active Hour''s Dump'!$A$3:$A$337,0),
MATCH(BV$2,'Active Hour''s Dump'!$D$2:$AH$2,0)
))),"")</f>
        <v>1003.3789999999999</v>
      </c>
      <c r="BW130" s="13" t="str">
        <f>_xlfn.IFNA(IF(BW$3="Productivity",
INDEX('Productivity Dump'!$E$4:$AJ$500,
MATCH($A130,'Productivity Dump'!$A$4:$A$500,0),
MATCH(BW$2,'Productivity Dump'!$E$3:$AJ$3,0)
),
IF(BW$3="Attendance",
INDEX('Attendance Dump'!$E$2:$AI$400,
MATCH($A130,'Attendance Dump'!$B$2:$B$400,0),
MATCH(BW$2,'Attendance Dump'!$E$1:$AI$1,0)
),
INDEX('Active Hour''s Dump'!$D$3:$AH$337,
MATCH($C130,'Active Hour''s Dump'!$A$3:$A$337,0),
MATCH(BW$2,'Active Hour''s Dump'!$D$2:$AH$2,0)
))),"")</f>
        <v>P</v>
      </c>
      <c r="BX130" s="54">
        <f>_xlfn.IFNA(IF(BX$3="Productivity",
INDEX('Productivity Dump'!$E$4:$AJ$500,
MATCH($A130,'Productivity Dump'!$A$4:$A$500,0),
MATCH(BX$2,'Productivity Dump'!$E$3:$AJ$3,0)
),
IF(BX$3="Attendance",
INDEX('Attendance Dump'!$E$2:$AI$400,
MATCH($A130,'Attendance Dump'!$B$2:$B$400,0),
MATCH(BX$2,'Attendance Dump'!$E$1:$AI$1,0)
),
INDEX('Active Hour''s Dump'!$D$3:$AH$337,
MATCH($C130,'Active Hour''s Dump'!$A$3:$A$337,0),
MATCH(BX$2,'Active Hour''s Dump'!$D$2:$AH$2,0)
))),"")</f>
        <v>11</v>
      </c>
      <c r="BY130" s="13">
        <f>_xlfn.IFNA(IF(BY$3="Productivity",
INDEX('Productivity Dump'!$E$4:$AJ$500,
MATCH($A130,'Productivity Dump'!$A$4:$A$500,0),
MATCH(BY$2,'Productivity Dump'!$E$3:$AJ$3,0)
),
IF(BY$3="Attendance",
INDEX('Attendance Dump'!$E$2:$AI$400,
MATCH($A130,'Attendance Dump'!$B$2:$B$400,0),
MATCH(BY$2,'Attendance Dump'!$E$1:$AI$1,0)
),
INDEX('Active Hour''s Dump'!$D$3:$AH$337,
MATCH($C130,'Active Hour''s Dump'!$A$3:$A$337,0),
MATCH(BY$2,'Active Hour''s Dump'!$D$2:$AH$2,0)
))),"")</f>
        <v>1286.0209999999995</v>
      </c>
      <c r="BZ130" s="13" t="str">
        <f>_xlfn.IFNA(IF(BZ$3="Productivity",
INDEX('Productivity Dump'!$E$4:$AJ$500,
MATCH($A130,'Productivity Dump'!$A$4:$A$500,0),
MATCH(BZ$2,'Productivity Dump'!$E$3:$AJ$3,0)
),
IF(BZ$3="Attendance",
INDEX('Attendance Dump'!$E$2:$AI$400,
MATCH($A130,'Attendance Dump'!$B$2:$B$400,0),
MATCH(BZ$2,'Attendance Dump'!$E$1:$AI$1,0)
),
INDEX('Active Hour''s Dump'!$D$3:$AH$337,
MATCH($C130,'Active Hour''s Dump'!$A$3:$A$337,0),
MATCH(BZ$2,'Active Hour''s Dump'!$D$2:$AH$2,0)
))),"")</f>
        <v>P</v>
      </c>
      <c r="CA130" s="54">
        <f>_xlfn.IFNA(IF(CA$3="Productivity",
INDEX('Productivity Dump'!$E$4:$AJ$500,
MATCH($A130,'Productivity Dump'!$A$4:$A$500,0),
MATCH(CA$2,'Productivity Dump'!$E$3:$AJ$3,0)
),
IF(CA$3="Attendance",
INDEX('Attendance Dump'!$E$2:$AI$400,
MATCH($A130,'Attendance Dump'!$B$2:$B$400,0),
MATCH(CA$2,'Attendance Dump'!$E$1:$AI$1,0)
),
INDEX('Active Hour''s Dump'!$D$3:$AH$337,
MATCH($C130,'Active Hour''s Dump'!$A$3:$A$337,0),
MATCH(CA$2,'Active Hour''s Dump'!$D$2:$AH$2,0)
))),"")</f>
        <v>10.75</v>
      </c>
      <c r="CB130" s="13">
        <f>_xlfn.IFNA(IF(CB$3="Productivity",
INDEX('Productivity Dump'!$E$4:$AJ$500,
MATCH($A130,'Productivity Dump'!$A$4:$A$500,0),
MATCH(CB$2,'Productivity Dump'!$E$3:$AJ$3,0)
),
IF(CB$3="Attendance",
INDEX('Attendance Dump'!$E$2:$AI$400,
MATCH($A130,'Attendance Dump'!$B$2:$B$400,0),
MATCH(CB$2,'Attendance Dump'!$E$1:$AI$1,0)
),
INDEX('Active Hour''s Dump'!$D$3:$AH$337,
MATCH($C130,'Active Hour''s Dump'!$A$3:$A$337,0),
MATCH(CB$2,'Active Hour''s Dump'!$D$2:$AH$2,0)
))),"")</f>
        <v>0</v>
      </c>
      <c r="CC130" s="13" t="str">
        <f>_xlfn.IFNA(IF(CC$3="Productivity",
INDEX('Productivity Dump'!$E$4:$AJ$500,
MATCH($A130,'Productivity Dump'!$A$4:$A$500,0),
MATCH(CC$2,'Productivity Dump'!$E$3:$AJ$3,0)
),
IF(CC$3="Attendance",
INDEX('Attendance Dump'!$E$2:$AI$400,
MATCH($A130,'Attendance Dump'!$B$2:$B$400,0),
MATCH(CC$2,'Attendance Dump'!$E$1:$AI$1,0)
),
INDEX('Active Hour''s Dump'!$D$3:$AH$337,
MATCH($C130,'Active Hour''s Dump'!$A$3:$A$337,0),
MATCH(CC$2,'Active Hour''s Dump'!$D$2:$AH$2,0)
))),"")</f>
        <v>WO</v>
      </c>
      <c r="CD130" s="54">
        <f>_xlfn.IFNA(IF(CD$3="Productivity",
INDEX('Productivity Dump'!$E$4:$AJ$500,
MATCH($A130,'Productivity Dump'!$A$4:$A$500,0),
MATCH(CD$2,'Productivity Dump'!$E$3:$AJ$3,0)
),
IF(CD$3="Attendance",
INDEX('Attendance Dump'!$E$2:$AI$400,
MATCH($A130,'Attendance Dump'!$B$2:$B$400,0),
MATCH(CD$2,'Attendance Dump'!$E$1:$AI$1,0)
),
INDEX('Active Hour''s Dump'!$D$3:$AH$337,
MATCH($C130,'Active Hour''s Dump'!$A$3:$A$337,0),
MATCH(CD$2,'Active Hour''s Dump'!$D$2:$AH$2,0)
))),"")</f>
        <v>0</v>
      </c>
      <c r="CE130" s="13">
        <f>_xlfn.IFNA(IF(CE$3="Productivity",
INDEX('Productivity Dump'!$E$4:$AJ$500,
MATCH($A130,'Productivity Dump'!$A$4:$A$500,0),
MATCH(CE$2,'Productivity Dump'!$E$3:$AJ$3,0)
),
IF(CE$3="Attendance",
INDEX('Attendance Dump'!$E$2:$AI$400,
MATCH($A130,'Attendance Dump'!$B$2:$B$400,0),
MATCH(CE$2,'Attendance Dump'!$E$1:$AI$1,0)
),
INDEX('Active Hour''s Dump'!$D$3:$AH$337,
MATCH($C130,'Active Hour''s Dump'!$A$3:$A$337,0),
MATCH(CE$2,'Active Hour''s Dump'!$D$2:$AH$2,0)
))),"")</f>
        <v>641.24399999999991</v>
      </c>
      <c r="CF130" s="13" t="str">
        <f>_xlfn.IFNA(IF(CF$3="Productivity",
INDEX('Productivity Dump'!$E$4:$AJ$500,
MATCH($A130,'Productivity Dump'!$A$4:$A$500,0),
MATCH(CF$2,'Productivity Dump'!$E$3:$AJ$3,0)
),
IF(CF$3="Attendance",
INDEX('Attendance Dump'!$E$2:$AI$400,
MATCH($A130,'Attendance Dump'!$B$2:$B$400,0),
MATCH(CF$2,'Attendance Dump'!$E$1:$AI$1,0)
),
INDEX('Active Hour''s Dump'!$D$3:$AH$337,
MATCH($C130,'Active Hour''s Dump'!$A$3:$A$337,0),
MATCH(CF$2,'Active Hour''s Dump'!$D$2:$AH$2,0)
))),"")</f>
        <v>P</v>
      </c>
      <c r="CG130" s="54">
        <f>_xlfn.IFNA(IF(CG$3="Productivity",
INDEX('Productivity Dump'!$E$4:$AJ$500,
MATCH($A130,'Productivity Dump'!$A$4:$A$500,0),
MATCH(CG$2,'Productivity Dump'!$E$3:$AJ$3,0)
),
IF(CG$3="Attendance",
INDEX('Attendance Dump'!$E$2:$AI$400,
MATCH($A130,'Attendance Dump'!$B$2:$B$400,0),
MATCH(CG$2,'Attendance Dump'!$E$1:$AI$1,0)
),
INDEX('Active Hour''s Dump'!$D$3:$AH$337,
MATCH($C130,'Active Hour''s Dump'!$A$3:$A$337,0),
MATCH(CG$2,'Active Hour''s Dump'!$D$2:$AH$2,0)
))),"")</f>
        <v>9.0833333333333304</v>
      </c>
      <c r="CH130" s="13">
        <f>_xlfn.IFNA(IF(CH$3="Productivity",
INDEX('Productivity Dump'!$E$4:$AJ$500,
MATCH($A130,'Productivity Dump'!$A$4:$A$500,0),
MATCH(CH$2,'Productivity Dump'!$E$3:$AJ$3,0)
),
IF(CH$3="Attendance",
INDEX('Attendance Dump'!$E$2:$AI$400,
MATCH($A130,'Attendance Dump'!$B$2:$B$400,0),
MATCH(CH$2,'Attendance Dump'!$E$1:$AI$1,0)
),
INDEX('Active Hour''s Dump'!$D$3:$AH$337,
MATCH($C130,'Active Hour''s Dump'!$A$3:$A$337,0),
MATCH(CH$2,'Active Hour''s Dump'!$D$2:$AH$2,0)
))),"")</f>
        <v>773.82699999999988</v>
      </c>
      <c r="CI130" s="13" t="str">
        <f>_xlfn.IFNA(IF(CI$3="Productivity",
INDEX('Productivity Dump'!$E$4:$AJ$500,
MATCH($A130,'Productivity Dump'!$A$4:$A$500,0),
MATCH(CI$2,'Productivity Dump'!$E$3:$AJ$3,0)
),
IF(CI$3="Attendance",
INDEX('Attendance Dump'!$E$2:$AI$400,
MATCH($A130,'Attendance Dump'!$B$2:$B$400,0),
MATCH(CI$2,'Attendance Dump'!$E$1:$AI$1,0)
),
INDEX('Active Hour''s Dump'!$D$3:$AH$337,
MATCH($C130,'Active Hour''s Dump'!$A$3:$A$337,0),
MATCH(CI$2,'Active Hour''s Dump'!$D$2:$AH$2,0)
))),"")</f>
        <v>P</v>
      </c>
      <c r="CJ130" s="54">
        <f>_xlfn.IFNA(IF(CJ$3="Productivity",
INDEX('Productivity Dump'!$E$4:$AJ$500,
MATCH($A130,'Productivity Dump'!$A$4:$A$500,0),
MATCH(CJ$2,'Productivity Dump'!$E$3:$AJ$3,0)
),
IF(CJ$3="Attendance",
INDEX('Attendance Dump'!$E$2:$AI$400,
MATCH($A130,'Attendance Dump'!$B$2:$B$400,0),
MATCH(CJ$2,'Attendance Dump'!$E$1:$AI$1,0)
),
INDEX('Active Hour''s Dump'!$D$3:$AH$337,
MATCH($C130,'Active Hour''s Dump'!$A$3:$A$337,0),
MATCH(CJ$2,'Active Hour''s Dump'!$D$2:$AH$2,0)
))),"")</f>
        <v>9.5833333333333304</v>
      </c>
      <c r="CK130" s="13">
        <f>_xlfn.IFNA(IF(CK$3="Productivity",
INDEX('Productivity Dump'!$E$4:$AJ$500,
MATCH($A130,'Productivity Dump'!$A$4:$A$500,0),
MATCH(CK$2,'Productivity Dump'!$E$3:$AJ$3,0)
),
IF(CK$3="Attendance",
INDEX('Attendance Dump'!$E$2:$AI$400,
MATCH($A130,'Attendance Dump'!$B$2:$B$400,0),
MATCH(CK$2,'Attendance Dump'!$E$1:$AI$1,0)
),
INDEX('Active Hour''s Dump'!$D$3:$AH$337,
MATCH($C130,'Active Hour''s Dump'!$A$3:$A$337,0),
MATCH(CK$2,'Active Hour''s Dump'!$D$2:$AH$2,0)
))),"")</f>
        <v>1005.4270000000002</v>
      </c>
      <c r="CL130" s="13" t="str">
        <f>_xlfn.IFNA(IF(CL$3="Productivity",
INDEX('Productivity Dump'!$E$4:$AJ$500,
MATCH($A130,'Productivity Dump'!$A$4:$A$500,0),
MATCH(CL$2,'Productivity Dump'!$E$3:$AJ$3,0)
),
IF(CL$3="Attendance",
INDEX('Attendance Dump'!$E$2:$AI$400,
MATCH($A130,'Attendance Dump'!$B$2:$B$400,0),
MATCH(CL$2,'Attendance Dump'!$E$1:$AI$1,0)
),
INDEX('Active Hour''s Dump'!$D$3:$AH$337,
MATCH($C130,'Active Hour''s Dump'!$A$3:$A$337,0),
MATCH(CL$2,'Active Hour''s Dump'!$D$2:$AH$2,0)
))),"")</f>
        <v>P</v>
      </c>
      <c r="CM130" s="54">
        <f>_xlfn.IFNA(IF(CM$3="Productivity",
INDEX('Productivity Dump'!$E$4:$AJ$500,
MATCH($A130,'Productivity Dump'!$A$4:$A$500,0),
MATCH(CM$2,'Productivity Dump'!$E$3:$AJ$3,0)
),
IF(CM$3="Attendance",
INDEX('Attendance Dump'!$E$2:$AI$400,
MATCH($A130,'Attendance Dump'!$B$2:$B$400,0),
MATCH(CM$2,'Attendance Dump'!$E$1:$AI$1,0)
),
INDEX('Active Hour''s Dump'!$D$3:$AH$337,
MATCH($C130,'Active Hour''s Dump'!$A$3:$A$337,0),
MATCH(CM$2,'Active Hour''s Dump'!$D$2:$AH$2,0)
))),"")</f>
        <v>12.75</v>
      </c>
      <c r="CN130" s="13">
        <f>_xlfn.IFNA(IF(CN$3="Productivity",
INDEX('Productivity Dump'!$E$4:$AJ$500,
MATCH($A130,'Productivity Dump'!$A$4:$A$500,0),
MATCH(CN$2,'Productivity Dump'!$E$3:$AJ$3,0)
),
IF(CN$3="Attendance",
INDEX('Attendance Dump'!$E$2:$AI$400,
MATCH($A130,'Attendance Dump'!$B$2:$B$400,0),
MATCH(CN$2,'Attendance Dump'!$E$1:$AI$1,0)
),
INDEX('Active Hour''s Dump'!$D$3:$AH$337,
MATCH($C130,'Active Hour''s Dump'!$A$3:$A$337,0),
MATCH(CN$2,'Active Hour''s Dump'!$D$2:$AH$2,0)
))),"")</f>
        <v>0</v>
      </c>
      <c r="CO130" s="13">
        <f>_xlfn.IFNA(IF(CO$3="Productivity",
INDEX('Productivity Dump'!$E$4:$AJ$500,
MATCH($A130,'Productivity Dump'!$A$4:$A$500,0),
MATCH(CO$2,'Productivity Dump'!$E$3:$AJ$3,0)
),
IF(CO$3="Attendance",
INDEX('Attendance Dump'!$E$2:$AI$400,
MATCH($A130,'Attendance Dump'!$B$2:$B$400,0),
MATCH(CO$2,'Attendance Dump'!$E$1:$AI$1,0)
),
INDEX('Active Hour''s Dump'!$D$3:$AH$337,
MATCH($C130,'Active Hour''s Dump'!$A$3:$A$337,0),
MATCH(CO$2,'Active Hour''s Dump'!$D$2:$AH$2,0)
))),"")</f>
        <v>0</v>
      </c>
      <c r="CP130" s="54">
        <f>_xlfn.IFNA(IF(CP$3="Productivity",
INDEX('Productivity Dump'!$E$4:$AJ$500,
MATCH($A130,'Productivity Dump'!$A$4:$A$500,0),
MATCH(CP$2,'Productivity Dump'!$E$3:$AJ$3,0)
),
IF(CP$3="Attendance",
INDEX('Attendance Dump'!$E$2:$AI$400,
MATCH($A130,'Attendance Dump'!$B$2:$B$400,0),
MATCH(CP$2,'Attendance Dump'!$E$1:$AI$1,0)
),
INDEX('Active Hour''s Dump'!$D$3:$AH$337,
MATCH($C130,'Active Hour''s Dump'!$A$3:$A$337,0),
MATCH(CP$2,'Active Hour''s Dump'!$D$2:$AH$2,0)
))),"")</f>
        <v>0</v>
      </c>
      <c r="CQ130" s="13">
        <f>_xlfn.IFNA(IF(CQ$3="Productivity",
INDEX('Productivity Dump'!$E$4:$AJ$500,
MATCH($A130,'Productivity Dump'!$A$4:$A$500,0),
MATCH(CQ$2,'Productivity Dump'!$E$3:$AJ$3,0)
),
IF(CQ$3="Attendance",
INDEX('Attendance Dump'!$E$2:$AI$400,
MATCH($A130,'Attendance Dump'!$B$2:$B$400,0),
MATCH(CQ$2,'Attendance Dump'!$E$1:$AI$1,0)
),
INDEX('Active Hour''s Dump'!$D$3:$AH$337,
MATCH($C130,'Active Hour''s Dump'!$A$3:$A$337,0),
MATCH(CQ$2,'Active Hour''s Dump'!$D$2:$AH$2,0)
))),"")</f>
        <v>0</v>
      </c>
      <c r="CR130" s="13">
        <f>_xlfn.IFNA(IF(CR$3="Productivity",
INDEX('Productivity Dump'!$E$4:$AJ$500,
MATCH($A130,'Productivity Dump'!$A$4:$A$500,0),
MATCH(CR$2,'Productivity Dump'!$E$3:$AJ$3,0)
),
IF(CR$3="Attendance",
INDEX('Attendance Dump'!$E$2:$AI$400,
MATCH($A130,'Attendance Dump'!$B$2:$B$400,0),
MATCH(CR$2,'Attendance Dump'!$E$1:$AI$1,0)
),
INDEX('Active Hour''s Dump'!$D$3:$AH$337,
MATCH($C130,'Active Hour''s Dump'!$A$3:$A$337,0),
MATCH(CR$2,'Active Hour''s Dump'!$D$2:$AH$2,0)
))),"")</f>
        <v>0</v>
      </c>
      <c r="CS130" s="54">
        <f>_xlfn.IFNA(IF(CS$3="Productivity",
INDEX('Productivity Dump'!$E$4:$AJ$500,
MATCH($A130,'Productivity Dump'!$A$4:$A$500,0),
MATCH(CS$2,'Productivity Dump'!$E$3:$AJ$3,0)
),
IF(CS$3="Attendance",
INDEX('Attendance Dump'!$E$2:$AI$400,
MATCH($A130,'Attendance Dump'!$B$2:$B$400,0),
MATCH(CS$2,'Attendance Dump'!$E$1:$AI$1,0)
),
INDEX('Active Hour''s Dump'!$D$3:$AH$337,
MATCH($C130,'Active Hour''s Dump'!$A$3:$A$337,0),
MATCH(CS$2,'Active Hour''s Dump'!$D$2:$AH$2,0)
))),"")</f>
        <v>0</v>
      </c>
      <c r="CT130" s="13">
        <f>_xlfn.IFNA(IF(CT$3="Productivity",
INDEX('Productivity Dump'!$E$4:$AJ$500,
MATCH($A130,'Productivity Dump'!$A$4:$A$500,0),
MATCH(CT$2,'Productivity Dump'!$E$3:$AJ$3,0)
),
IF(CT$3="Attendance",
INDEX('Attendance Dump'!$E$2:$AI$400,
MATCH($A130,'Attendance Dump'!$B$2:$B$400,0),
MATCH(CT$2,'Attendance Dump'!$E$1:$AI$1,0)
),
INDEX('Active Hour''s Dump'!$D$3:$AH$337,
MATCH($C130,'Active Hour''s Dump'!$A$3:$A$337,0),
MATCH(CT$2,'Active Hour''s Dump'!$D$2:$AH$2,0)
))),"")</f>
        <v>0</v>
      </c>
      <c r="CU130" s="13">
        <f>_xlfn.IFNA(IF(CU$3="Productivity",
INDEX('Productivity Dump'!$E$4:$AJ$500,
MATCH($A130,'Productivity Dump'!$A$4:$A$500,0),
MATCH(CU$2,'Productivity Dump'!$E$3:$AJ$3,0)
),
IF(CU$3="Attendance",
INDEX('Attendance Dump'!$E$2:$AI$400,
MATCH($A130,'Attendance Dump'!$B$2:$B$400,0),
MATCH(CU$2,'Attendance Dump'!$E$1:$AI$1,0)
),
INDEX('Active Hour''s Dump'!$D$3:$AH$337,
MATCH($C130,'Active Hour''s Dump'!$A$3:$A$337,0),
MATCH(CU$2,'Active Hour''s Dump'!$D$2:$AH$2,0)
))),"")</f>
        <v>0</v>
      </c>
      <c r="CV130" s="54">
        <f>_xlfn.IFNA(IF(CV$3="Productivity",
INDEX('Productivity Dump'!$E$4:$AJ$500,
MATCH($A130,'Productivity Dump'!$A$4:$A$500,0),
MATCH(CV$2,'Productivity Dump'!$E$3:$AJ$3,0)
),
IF(CV$3="Attendance",
INDEX('Attendance Dump'!$E$2:$AI$400,
MATCH($A130,'Attendance Dump'!$B$2:$B$400,0),
MATCH(CV$2,'Attendance Dump'!$E$1:$AI$1,0)
),
INDEX('Active Hour''s Dump'!$D$3:$AH$337,
MATCH($C130,'Active Hour''s Dump'!$A$3:$A$337,0),
MATCH(CV$2,'Active Hour''s Dump'!$D$2:$AH$2,0)
))),"")</f>
        <v>0</v>
      </c>
      <c r="CW130" s="13"/>
      <c r="CX130" s="13"/>
      <c r="CY130" s="54"/>
      <c r="DA130" s="57">
        <f t="shared" si="75"/>
        <v>260.99999999999989</v>
      </c>
      <c r="DB130" s="35">
        <f t="shared" si="76"/>
        <v>22531.144</v>
      </c>
      <c r="DC130" s="35">
        <f t="shared" si="71"/>
        <v>0</v>
      </c>
      <c r="DD130" s="35">
        <f t="shared" ca="1" si="74"/>
        <v>0</v>
      </c>
      <c r="DF130" s="32" cm="1">
        <f t="array" ref="DF130">SUMPRODUCT(
    (MOD(COLUMN(H130:CV130) - COLUMN(H130), 3) = 0) *
    (H130:CV130 = 0) *
    (I130:CW130 = "P") *
    (COUNTIF(UKHoliday, H$2:CV$2) = 0)
)</f>
        <v>0</v>
      </c>
      <c r="DG130" s="33" cm="1">
        <f t="array" ref="DG130">SUMPRODUCT(
  (MOD(COLUMN(H130:CV130) - COLUMN(H130), 3) = 0) *
  (H130:CV130 &gt; 0) *
  (H130:CV130 &lt; 0.5 * IF(((WEEKDAY(H$2:CV$2, 2) = 1) + (WEEKDAY(H$2:CV$2, 2) = 6)), G130, F130)) *
  (I130:CW130 = "P") *
  (COUNTIF(UKHoliday, H$2:CV$2) = 0)
)</f>
        <v>0</v>
      </c>
      <c r="DH130" s="33" cm="1">
        <f t="array" ref="DH130">SUMPRODUCT(
  (MOD(COLUMN(H130:CV130) - COLUMN(H130), 3) = 0) *
  (H130:CV130 &gt; 0.5 * IF(((WEEKDAY(H$2:CV$2, 2) = 1) + (WEEKDAY(H$2:CV$2, 2) = 6)), $G130, $F130)) *
  (H130:CV130 &lt; 0.8 * IF(((WEEKDAY(H$2:CV$2, 2) = 1) + (WEEKDAY(H$2:CV$2, 2) = 6)), $G130, $F130)) *
  (I130:CW130 = "P") *
  (COUNTIF(UKHoliday, H$2:CV$2) = 0)
)</f>
        <v>2</v>
      </c>
      <c r="DI130" s="33" cm="1">
        <f t="array" ref="DI130">SUMPRODUCT(
  (MOD(COLUMN(H130:CV130) - COLUMN(H130), 3) = 0) *
  (H130:CV130 &gt; 0.8 * IF(((WEEKDAY(H$2:CV$2, 2) = 1) + (WEEKDAY(H$2:CV$2, 2) = 6)), $G130, $F130)) *
  (H130:CV130 &lt; 1 * IF(((WEEKDAY(H$2:CV$2, 2) = 1) + (WEEKDAY(H$2:CV$2, 2) = 6)), $G130, $F130)) *
  (I130:CW130 = "P") *
  (COUNTIF(UKHoliday, H$2:CV$2) = 0)
)</f>
        <v>12</v>
      </c>
    </row>
    <row r="131" spans="1:113" x14ac:dyDescent="0.3">
      <c r="A131" s="8" t="s">
        <v>92</v>
      </c>
      <c r="B131" s="36" t="s">
        <v>91</v>
      </c>
      <c r="C131" s="9" t="s">
        <v>629</v>
      </c>
      <c r="D131" s="62" t="s">
        <v>944</v>
      </c>
      <c r="E131" s="35">
        <v>19800</v>
      </c>
      <c r="F131" s="35">
        <f t="shared" si="72"/>
        <v>990</v>
      </c>
      <c r="G131" s="35">
        <f t="shared" si="73"/>
        <v>495</v>
      </c>
      <c r="H131" s="13">
        <f>_xlfn.IFNA(IF(H$3="Productivity",
INDEX('Productivity Dump'!$E$4:$AJ$500,
MATCH($A131,'Productivity Dump'!$A$4:$A$500,0),
MATCH(H$2,'Productivity Dump'!$E$3:$AJ$3,0)
),
IF(H$3="Attendance",
INDEX('Attendance Dump'!$E$2:$AI$400,
MATCH($A131,'Attendance Dump'!$B$2:$B$400,0),
MATCH(H$2,'Attendance Dump'!$E$1:$AI$1,0)
),
INDEX('Active Hour''s Dump'!$D$3:$AH$337,
MATCH($C131,'Active Hour''s Dump'!$A$3:$A$337,0),
MATCH(H$2,'Active Hour''s Dump'!$D$2:$AH$2,0)
))),"")</f>
        <v>1012.045</v>
      </c>
      <c r="I131" s="13" t="str">
        <f>_xlfn.IFNA(IF(I$3="Productivity",
INDEX('Productivity Dump'!$E$4:$AJ$500,
MATCH($A131,'Productivity Dump'!$A$4:$A$500,0),
MATCH(I$2,'Productivity Dump'!$E$3:$AJ$3,0)
),
IF(I$3="Attendance",
INDEX('Attendance Dump'!$E$2:$AI$400,
MATCH($A131,'Attendance Dump'!$B$2:$B$400,0),
MATCH(I$2,'Attendance Dump'!$E$1:$AI$1,0)
),
INDEX('Active Hour''s Dump'!$D$3:$AH$337,
MATCH($C131,'Active Hour''s Dump'!$A$3:$A$337,0),
MATCH(I$2,'Active Hour''s Dump'!$D$2:$AH$2,0)
))),"")</f>
        <v>P</v>
      </c>
      <c r="J131" s="54">
        <f>_xlfn.IFNA(IF(J$3="Productivity",
INDEX('Productivity Dump'!$E$4:$AJ$500,
MATCH($A131,'Productivity Dump'!$A$4:$A$500,0),
MATCH(J$2,'Productivity Dump'!$E$3:$AJ$3,0)
),
IF(J$3="Attendance",
INDEX('Attendance Dump'!$E$2:$AI$400,
MATCH($A131,'Attendance Dump'!$B$2:$B$400,0),
MATCH(J$2,'Attendance Dump'!$E$1:$AI$1,0)
),
INDEX('Active Hour''s Dump'!$D$3:$AH$337,
MATCH($C131,'Active Hour''s Dump'!$A$3:$A$337,0),
MATCH(J$2,'Active Hour''s Dump'!$D$2:$AH$2,0)
))),"")</f>
        <v>8.8333333333333304</v>
      </c>
      <c r="K131" s="13">
        <f>_xlfn.IFNA(IF(K$3="Productivity",
INDEX('Productivity Dump'!$E$4:$AJ$500,
MATCH($A131,'Productivity Dump'!$A$4:$A$500,0),
MATCH(K$2,'Productivity Dump'!$E$3:$AJ$3,0)
),
IF(K$3="Attendance",
INDEX('Attendance Dump'!$E$2:$AI$400,
MATCH($A131,'Attendance Dump'!$B$2:$B$400,0),
MATCH(K$2,'Attendance Dump'!$E$1:$AI$1,0)
),
INDEX('Active Hour''s Dump'!$D$3:$AH$337,
MATCH($C131,'Active Hour''s Dump'!$A$3:$A$337,0),
MATCH(K$2,'Active Hour''s Dump'!$D$2:$AH$2,0)
))),"")</f>
        <v>1024.4099999999999</v>
      </c>
      <c r="L131" s="13" t="str">
        <f>_xlfn.IFNA(IF(L$3="Productivity",
INDEX('Productivity Dump'!$E$4:$AJ$500,
MATCH($A131,'Productivity Dump'!$A$4:$A$500,0),
MATCH(L$2,'Productivity Dump'!$E$3:$AJ$3,0)
),
IF(L$3="Attendance",
INDEX('Attendance Dump'!$E$2:$AI$400,
MATCH($A131,'Attendance Dump'!$B$2:$B$400,0),
MATCH(L$2,'Attendance Dump'!$E$1:$AI$1,0)
),
INDEX('Active Hour''s Dump'!$D$3:$AH$337,
MATCH($C131,'Active Hour''s Dump'!$A$3:$A$337,0),
MATCH(L$2,'Active Hour''s Dump'!$D$2:$AH$2,0)
))),"")</f>
        <v>P</v>
      </c>
      <c r="M131" s="54">
        <f>_xlfn.IFNA(IF(M$3="Productivity",
INDEX('Productivity Dump'!$E$4:$AJ$500,
MATCH($A131,'Productivity Dump'!$A$4:$A$500,0),
MATCH(M$2,'Productivity Dump'!$E$3:$AJ$3,0)
),
IF(M$3="Attendance",
INDEX('Attendance Dump'!$E$2:$AI$400,
MATCH($A131,'Attendance Dump'!$B$2:$B$400,0),
MATCH(M$2,'Attendance Dump'!$E$1:$AI$1,0)
),
INDEX('Active Hour''s Dump'!$D$3:$AH$337,
MATCH($C131,'Active Hour''s Dump'!$A$3:$A$337,0),
MATCH(M$2,'Active Hour''s Dump'!$D$2:$AH$2,0)
))),"")</f>
        <v>9.9166666666666696</v>
      </c>
      <c r="N131" s="13">
        <f>_xlfn.IFNA(IF(N$3="Productivity",
INDEX('Productivity Dump'!$E$4:$AJ$500,
MATCH($A131,'Productivity Dump'!$A$4:$A$500,0),
MATCH(N$2,'Productivity Dump'!$E$3:$AJ$3,0)
),
IF(N$3="Attendance",
INDEX('Attendance Dump'!$E$2:$AI$400,
MATCH($A131,'Attendance Dump'!$B$2:$B$400,0),
MATCH(N$2,'Attendance Dump'!$E$1:$AI$1,0)
),
INDEX('Active Hour''s Dump'!$D$3:$AH$337,
MATCH($C131,'Active Hour''s Dump'!$A$3:$A$337,0),
MATCH(N$2,'Active Hour''s Dump'!$D$2:$AH$2,0)
))),"")</f>
        <v>670.75099999999998</v>
      </c>
      <c r="O131" s="13" t="str">
        <f>_xlfn.IFNA(IF(O$3="Productivity",
INDEX('Productivity Dump'!$E$4:$AJ$500,
MATCH($A131,'Productivity Dump'!$A$4:$A$500,0),
MATCH(O$2,'Productivity Dump'!$E$3:$AJ$3,0)
),
IF(O$3="Attendance",
INDEX('Attendance Dump'!$E$2:$AI$400,
MATCH($A131,'Attendance Dump'!$B$2:$B$400,0),
MATCH(O$2,'Attendance Dump'!$E$1:$AI$1,0)
),
INDEX('Active Hour''s Dump'!$D$3:$AH$337,
MATCH($C131,'Active Hour''s Dump'!$A$3:$A$337,0),
MATCH(O$2,'Active Hour''s Dump'!$D$2:$AH$2,0)
))),"")</f>
        <v>P</v>
      </c>
      <c r="P131" s="54">
        <f>_xlfn.IFNA(IF(P$3="Productivity",
INDEX('Productivity Dump'!$E$4:$AJ$500,
MATCH($A131,'Productivity Dump'!$A$4:$A$500,0),
MATCH(P$2,'Productivity Dump'!$E$3:$AJ$3,0)
),
IF(P$3="Attendance",
INDEX('Attendance Dump'!$E$2:$AI$400,
MATCH($A131,'Attendance Dump'!$B$2:$B$400,0),
MATCH(P$2,'Attendance Dump'!$E$1:$AI$1,0)
),
INDEX('Active Hour''s Dump'!$D$3:$AH$337,
MATCH($C131,'Active Hour''s Dump'!$A$3:$A$337,0),
MATCH(P$2,'Active Hour''s Dump'!$D$2:$AH$2,0)
))),"")</f>
        <v>7.25</v>
      </c>
      <c r="Q131" s="13">
        <f>_xlfn.IFNA(IF(Q$3="Productivity",
INDEX('Productivity Dump'!$E$4:$AJ$500,
MATCH($A131,'Productivity Dump'!$A$4:$A$500,0),
MATCH(Q$2,'Productivity Dump'!$E$3:$AJ$3,0)
),
IF(Q$3="Attendance",
INDEX('Attendance Dump'!$E$2:$AI$400,
MATCH($A131,'Attendance Dump'!$B$2:$B$400,0),
MATCH(Q$2,'Attendance Dump'!$E$1:$AI$1,0)
),
INDEX('Active Hour''s Dump'!$D$3:$AH$337,
MATCH($C131,'Active Hour''s Dump'!$A$3:$A$337,0),
MATCH(Q$2,'Active Hour''s Dump'!$D$2:$AH$2,0)
))),"")</f>
        <v>94.169000000000011</v>
      </c>
      <c r="R131" s="13" t="str">
        <f>_xlfn.IFNA(IF(R$3="Productivity",
INDEX('Productivity Dump'!$E$4:$AJ$500,
MATCH($A131,'Productivity Dump'!$A$4:$A$500,0),
MATCH(R$2,'Productivity Dump'!$E$3:$AJ$3,0)
),
IF(R$3="Attendance",
INDEX('Attendance Dump'!$E$2:$AI$400,
MATCH($A131,'Attendance Dump'!$B$2:$B$400,0),
MATCH(R$2,'Attendance Dump'!$E$1:$AI$1,0)
),
INDEX('Active Hour''s Dump'!$D$3:$AH$337,
MATCH($C131,'Active Hour''s Dump'!$A$3:$A$337,0),
MATCH(R$2,'Active Hour''s Dump'!$D$2:$AH$2,0)
))),"")</f>
        <v>WO</v>
      </c>
      <c r="S131" s="54">
        <f>_xlfn.IFNA(IF(S$3="Productivity",
INDEX('Productivity Dump'!$E$4:$AJ$500,
MATCH($A131,'Productivity Dump'!$A$4:$A$500,0),
MATCH(S$2,'Productivity Dump'!$E$3:$AJ$3,0)
),
IF(S$3="Attendance",
INDEX('Attendance Dump'!$E$2:$AI$400,
MATCH($A131,'Attendance Dump'!$B$2:$B$400,0),
MATCH(S$2,'Attendance Dump'!$E$1:$AI$1,0)
),
INDEX('Active Hour''s Dump'!$D$3:$AH$337,
MATCH($C131,'Active Hour''s Dump'!$A$3:$A$337,0),
MATCH(S$2,'Active Hour''s Dump'!$D$2:$AH$2,0)
))),"")</f>
        <v>1</v>
      </c>
      <c r="T131" s="13">
        <f>_xlfn.IFNA(IF(T$3="Productivity",
INDEX('Productivity Dump'!$E$4:$AJ$500,
MATCH($A131,'Productivity Dump'!$A$4:$A$500,0),
MATCH(T$2,'Productivity Dump'!$E$3:$AJ$3,0)
),
IF(T$3="Attendance",
INDEX('Attendance Dump'!$E$2:$AI$400,
MATCH($A131,'Attendance Dump'!$B$2:$B$400,0),
MATCH(T$2,'Attendance Dump'!$E$1:$AI$1,0)
),
INDEX('Active Hour''s Dump'!$D$3:$AH$337,
MATCH($C131,'Active Hour''s Dump'!$A$3:$A$337,0),
MATCH(T$2,'Active Hour''s Dump'!$D$2:$AH$2,0)
))),"")</f>
        <v>586.38100000000009</v>
      </c>
      <c r="U131" s="13" t="str">
        <f>_xlfn.IFNA(IF(U$3="Productivity",
INDEX('Productivity Dump'!$E$4:$AJ$500,
MATCH($A131,'Productivity Dump'!$A$4:$A$500,0),
MATCH(U$2,'Productivity Dump'!$E$3:$AJ$3,0)
),
IF(U$3="Attendance",
INDEX('Attendance Dump'!$E$2:$AI$400,
MATCH($A131,'Attendance Dump'!$B$2:$B$400,0),
MATCH(U$2,'Attendance Dump'!$E$1:$AI$1,0)
),
INDEX('Active Hour''s Dump'!$D$3:$AH$337,
MATCH($C131,'Active Hour''s Dump'!$A$3:$A$337,0),
MATCH(U$2,'Active Hour''s Dump'!$D$2:$AH$2,0)
))),"")</f>
        <v>P</v>
      </c>
      <c r="V131" s="54">
        <f>_xlfn.IFNA(IF(V$3="Productivity",
INDEX('Productivity Dump'!$E$4:$AJ$500,
MATCH($A131,'Productivity Dump'!$A$4:$A$500,0),
MATCH(V$2,'Productivity Dump'!$E$3:$AJ$3,0)
),
IF(V$3="Attendance",
INDEX('Attendance Dump'!$E$2:$AI$400,
MATCH($A131,'Attendance Dump'!$B$2:$B$400,0),
MATCH(V$2,'Attendance Dump'!$E$1:$AI$1,0)
),
INDEX('Active Hour''s Dump'!$D$3:$AH$337,
MATCH($C131,'Active Hour''s Dump'!$A$3:$A$337,0),
MATCH(V$2,'Active Hour''s Dump'!$D$2:$AH$2,0)
))),"")</f>
        <v>5.3333333333333304</v>
      </c>
      <c r="W131" s="13">
        <f>_xlfn.IFNA(IF(W$3="Productivity",
INDEX('Productivity Dump'!$E$4:$AJ$500,
MATCH($A131,'Productivity Dump'!$A$4:$A$500,0),
MATCH(W$2,'Productivity Dump'!$E$3:$AJ$3,0)
),
IF(W$3="Attendance",
INDEX('Attendance Dump'!$E$2:$AI$400,
MATCH($A131,'Attendance Dump'!$B$2:$B$400,0),
MATCH(W$2,'Attendance Dump'!$E$1:$AI$1,0)
),
INDEX('Active Hour''s Dump'!$D$3:$AH$337,
MATCH($C131,'Active Hour''s Dump'!$A$3:$A$337,0),
MATCH(W$2,'Active Hour''s Dump'!$D$2:$AH$2,0)
))),"")</f>
        <v>833.76600000000008</v>
      </c>
      <c r="X131" s="13" t="str">
        <f>_xlfn.IFNA(IF(X$3="Productivity",
INDEX('Productivity Dump'!$E$4:$AJ$500,
MATCH($A131,'Productivity Dump'!$A$4:$A$500,0),
MATCH(X$2,'Productivity Dump'!$E$3:$AJ$3,0)
),
IF(X$3="Attendance",
INDEX('Attendance Dump'!$E$2:$AI$400,
MATCH($A131,'Attendance Dump'!$B$2:$B$400,0),
MATCH(X$2,'Attendance Dump'!$E$1:$AI$1,0)
),
INDEX('Active Hour''s Dump'!$D$3:$AH$337,
MATCH($C131,'Active Hour''s Dump'!$A$3:$A$337,0),
MATCH(X$2,'Active Hour''s Dump'!$D$2:$AH$2,0)
))),"")</f>
        <v>P</v>
      </c>
      <c r="Y131" s="54">
        <f>_xlfn.IFNA(IF(Y$3="Productivity",
INDEX('Productivity Dump'!$E$4:$AJ$500,
MATCH($A131,'Productivity Dump'!$A$4:$A$500,0),
MATCH(Y$2,'Productivity Dump'!$E$3:$AJ$3,0)
),
IF(Y$3="Attendance",
INDEX('Attendance Dump'!$E$2:$AI$400,
MATCH($A131,'Attendance Dump'!$B$2:$B$400,0),
MATCH(Y$2,'Attendance Dump'!$E$1:$AI$1,0)
),
INDEX('Active Hour''s Dump'!$D$3:$AH$337,
MATCH($C131,'Active Hour''s Dump'!$A$3:$A$337,0),
MATCH(Y$2,'Active Hour''s Dump'!$D$2:$AH$2,0)
))),"")</f>
        <v>10.5833333333333</v>
      </c>
      <c r="Z131" s="13">
        <f>_xlfn.IFNA(IF(Z$3="Productivity",
INDEX('Productivity Dump'!$E$4:$AJ$500,
MATCH($A131,'Productivity Dump'!$A$4:$A$500,0),
MATCH(Z$2,'Productivity Dump'!$E$3:$AJ$3,0)
),
IF(Z$3="Attendance",
INDEX('Attendance Dump'!$E$2:$AI$400,
MATCH($A131,'Attendance Dump'!$B$2:$B$400,0),
MATCH(Z$2,'Attendance Dump'!$E$1:$AI$1,0)
),
INDEX('Active Hour''s Dump'!$D$3:$AH$337,
MATCH($C131,'Active Hour''s Dump'!$A$3:$A$337,0),
MATCH(Z$2,'Active Hour''s Dump'!$D$2:$AH$2,0)
))),"")</f>
        <v>858.41200000000003</v>
      </c>
      <c r="AA131" s="13" t="str">
        <f>_xlfn.IFNA(IF(AA$3="Productivity",
INDEX('Productivity Dump'!$E$4:$AJ$500,
MATCH($A131,'Productivity Dump'!$A$4:$A$500,0),
MATCH(AA$2,'Productivity Dump'!$E$3:$AJ$3,0)
),
IF(AA$3="Attendance",
INDEX('Attendance Dump'!$E$2:$AI$400,
MATCH($A131,'Attendance Dump'!$B$2:$B$400,0),
MATCH(AA$2,'Attendance Dump'!$E$1:$AI$1,0)
),
INDEX('Active Hour''s Dump'!$D$3:$AH$337,
MATCH($C131,'Active Hour''s Dump'!$A$3:$A$337,0),
MATCH(AA$2,'Active Hour''s Dump'!$D$2:$AH$2,0)
))),"")</f>
        <v>P</v>
      </c>
      <c r="AB131" s="54">
        <f>_xlfn.IFNA(IF(AB$3="Productivity",
INDEX('Productivity Dump'!$E$4:$AJ$500,
MATCH($A131,'Productivity Dump'!$A$4:$A$500,0),
MATCH(AB$2,'Productivity Dump'!$E$3:$AJ$3,0)
),
IF(AB$3="Attendance",
INDEX('Attendance Dump'!$E$2:$AI$400,
MATCH($A131,'Attendance Dump'!$B$2:$B$400,0),
MATCH(AB$2,'Attendance Dump'!$E$1:$AI$1,0)
),
INDEX('Active Hour''s Dump'!$D$3:$AH$337,
MATCH($C131,'Active Hour''s Dump'!$A$3:$A$337,0),
MATCH(AB$2,'Active Hour''s Dump'!$D$2:$AH$2,0)
))),"")</f>
        <v>9.3333333333333304</v>
      </c>
      <c r="AC131" s="13">
        <f>_xlfn.IFNA(IF(AC$3="Productivity",
INDEX('Productivity Dump'!$E$4:$AJ$500,
MATCH($A131,'Productivity Dump'!$A$4:$A$500,0),
MATCH(AC$2,'Productivity Dump'!$E$3:$AJ$3,0)
),
IF(AC$3="Attendance",
INDEX('Attendance Dump'!$E$2:$AI$400,
MATCH($A131,'Attendance Dump'!$B$2:$B$400,0),
MATCH(AC$2,'Attendance Dump'!$E$1:$AI$1,0)
),
INDEX('Active Hour''s Dump'!$D$3:$AH$337,
MATCH($C131,'Active Hour''s Dump'!$A$3:$A$337,0),
MATCH(AC$2,'Active Hour''s Dump'!$D$2:$AH$2,0)
))),"")</f>
        <v>1016.476</v>
      </c>
      <c r="AD131" s="13" t="str">
        <f>_xlfn.IFNA(IF(AD$3="Productivity",
INDEX('Productivity Dump'!$E$4:$AJ$500,
MATCH($A131,'Productivity Dump'!$A$4:$A$500,0),
MATCH(AD$2,'Productivity Dump'!$E$3:$AJ$3,0)
),
IF(AD$3="Attendance",
INDEX('Attendance Dump'!$E$2:$AI$400,
MATCH($A131,'Attendance Dump'!$B$2:$B$400,0),
MATCH(AD$2,'Attendance Dump'!$E$1:$AI$1,0)
),
INDEX('Active Hour''s Dump'!$D$3:$AH$337,
MATCH($C131,'Active Hour''s Dump'!$A$3:$A$337,0),
MATCH(AD$2,'Active Hour''s Dump'!$D$2:$AH$2,0)
))),"")</f>
        <v>P</v>
      </c>
      <c r="AE131" s="54">
        <f>_xlfn.IFNA(IF(AE$3="Productivity",
INDEX('Productivity Dump'!$E$4:$AJ$500,
MATCH($A131,'Productivity Dump'!$A$4:$A$500,0),
MATCH(AE$2,'Productivity Dump'!$E$3:$AJ$3,0)
),
IF(AE$3="Attendance",
INDEX('Attendance Dump'!$E$2:$AI$400,
MATCH($A131,'Attendance Dump'!$B$2:$B$400,0),
MATCH(AE$2,'Attendance Dump'!$E$1:$AI$1,0)
),
INDEX('Active Hour''s Dump'!$D$3:$AH$337,
MATCH($C131,'Active Hour''s Dump'!$A$3:$A$337,0),
MATCH(AE$2,'Active Hour''s Dump'!$D$2:$AH$2,0)
))),"")</f>
        <v>10.1666666666667</v>
      </c>
      <c r="AF131" s="13">
        <f>_xlfn.IFNA(IF(AF$3="Productivity",
INDEX('Productivity Dump'!$E$4:$AJ$500,
MATCH($A131,'Productivity Dump'!$A$4:$A$500,0),
MATCH(AF$2,'Productivity Dump'!$E$3:$AJ$3,0)
),
IF(AF$3="Attendance",
INDEX('Attendance Dump'!$E$2:$AI$400,
MATCH($A131,'Attendance Dump'!$B$2:$B$400,0),
MATCH(AF$2,'Attendance Dump'!$E$1:$AI$1,0)
),
INDEX('Active Hour''s Dump'!$D$3:$AH$337,
MATCH($C131,'Active Hour''s Dump'!$A$3:$A$337,0),
MATCH(AF$2,'Active Hour''s Dump'!$D$2:$AH$2,0)
))),"")</f>
        <v>1007.2440000000001</v>
      </c>
      <c r="AG131" s="13" t="str">
        <f>_xlfn.IFNA(IF(AG$3="Productivity",
INDEX('Productivity Dump'!$E$4:$AJ$500,
MATCH($A131,'Productivity Dump'!$A$4:$A$500,0),
MATCH(AG$2,'Productivity Dump'!$E$3:$AJ$3,0)
),
IF(AG$3="Attendance",
INDEX('Attendance Dump'!$E$2:$AI$400,
MATCH($A131,'Attendance Dump'!$B$2:$B$400,0),
MATCH(AG$2,'Attendance Dump'!$E$1:$AI$1,0)
),
INDEX('Active Hour''s Dump'!$D$3:$AH$337,
MATCH($C131,'Active Hour''s Dump'!$A$3:$A$337,0),
MATCH(AG$2,'Active Hour''s Dump'!$D$2:$AH$2,0)
))),"")</f>
        <v>P</v>
      </c>
      <c r="AH131" s="54">
        <f>_xlfn.IFNA(IF(AH$3="Productivity",
INDEX('Productivity Dump'!$E$4:$AJ$500,
MATCH($A131,'Productivity Dump'!$A$4:$A$500,0),
MATCH(AH$2,'Productivity Dump'!$E$3:$AJ$3,0)
),
IF(AH$3="Attendance",
INDEX('Attendance Dump'!$E$2:$AI$400,
MATCH($A131,'Attendance Dump'!$B$2:$B$400,0),
MATCH(AH$2,'Attendance Dump'!$E$1:$AI$1,0)
),
INDEX('Active Hour''s Dump'!$D$3:$AH$337,
MATCH($C131,'Active Hour''s Dump'!$A$3:$A$337,0),
MATCH(AH$2,'Active Hour''s Dump'!$D$2:$AH$2,0)
))),"")</f>
        <v>9.3333333333333304</v>
      </c>
      <c r="AI131" s="13">
        <f>_xlfn.IFNA(IF(AI$3="Productivity",
INDEX('Productivity Dump'!$E$4:$AJ$500,
MATCH($A131,'Productivity Dump'!$A$4:$A$500,0),
MATCH(AI$2,'Productivity Dump'!$E$3:$AJ$3,0)
),
IF(AI$3="Attendance",
INDEX('Attendance Dump'!$E$2:$AI$400,
MATCH($A131,'Attendance Dump'!$B$2:$B$400,0),
MATCH(AI$2,'Attendance Dump'!$E$1:$AI$1,0)
),
INDEX('Active Hour''s Dump'!$D$3:$AH$337,
MATCH($C131,'Active Hour''s Dump'!$A$3:$A$337,0),
MATCH(AI$2,'Active Hour''s Dump'!$D$2:$AH$2,0)
))),"")</f>
        <v>974.56700000000001</v>
      </c>
      <c r="AJ131" s="13" t="str">
        <f>_xlfn.IFNA(IF(AJ$3="Productivity",
INDEX('Productivity Dump'!$E$4:$AJ$500,
MATCH($A131,'Productivity Dump'!$A$4:$A$500,0),
MATCH(AJ$2,'Productivity Dump'!$E$3:$AJ$3,0)
),
IF(AJ$3="Attendance",
INDEX('Attendance Dump'!$E$2:$AI$400,
MATCH($A131,'Attendance Dump'!$B$2:$B$400,0),
MATCH(AJ$2,'Attendance Dump'!$E$1:$AI$1,0)
),
INDEX('Active Hour''s Dump'!$D$3:$AH$337,
MATCH($C131,'Active Hour''s Dump'!$A$3:$A$337,0),
MATCH(AJ$2,'Active Hour''s Dump'!$D$2:$AH$2,0)
))),"")</f>
        <v>P</v>
      </c>
      <c r="AK131" s="54">
        <f>_xlfn.IFNA(IF(AK$3="Productivity",
INDEX('Productivity Dump'!$E$4:$AJ$500,
MATCH($A131,'Productivity Dump'!$A$4:$A$500,0),
MATCH(AK$2,'Productivity Dump'!$E$3:$AJ$3,0)
),
IF(AK$3="Attendance",
INDEX('Attendance Dump'!$E$2:$AI$400,
MATCH($A131,'Attendance Dump'!$B$2:$B$400,0),
MATCH(AK$2,'Attendance Dump'!$E$1:$AI$1,0)
),
INDEX('Active Hour''s Dump'!$D$3:$AH$337,
MATCH($C131,'Active Hour''s Dump'!$A$3:$A$337,0),
MATCH(AK$2,'Active Hour''s Dump'!$D$2:$AH$2,0)
))),"")</f>
        <v>10.5</v>
      </c>
      <c r="AL131" s="13">
        <f>_xlfn.IFNA(IF(AL$3="Productivity",
INDEX('Productivity Dump'!$E$4:$AJ$500,
MATCH($A131,'Productivity Dump'!$A$4:$A$500,0),
MATCH(AL$2,'Productivity Dump'!$E$3:$AJ$3,0)
),
IF(AL$3="Attendance",
INDEX('Attendance Dump'!$E$2:$AI$400,
MATCH($A131,'Attendance Dump'!$B$2:$B$400,0),
MATCH(AL$2,'Attendance Dump'!$E$1:$AI$1,0)
),
INDEX('Active Hour''s Dump'!$D$3:$AH$337,
MATCH($C131,'Active Hour''s Dump'!$A$3:$A$337,0),
MATCH(AL$2,'Active Hour''s Dump'!$D$2:$AH$2,0)
))),"")</f>
        <v>0</v>
      </c>
      <c r="AM131" s="13" t="str">
        <f>_xlfn.IFNA(IF(AM$3="Productivity",
INDEX('Productivity Dump'!$E$4:$AJ$500,
MATCH($A131,'Productivity Dump'!$A$4:$A$500,0),
MATCH(AM$2,'Productivity Dump'!$E$3:$AJ$3,0)
),
IF(AM$3="Attendance",
INDEX('Attendance Dump'!$E$2:$AI$400,
MATCH($A131,'Attendance Dump'!$B$2:$B$400,0),
MATCH(AM$2,'Attendance Dump'!$E$1:$AI$1,0)
),
INDEX('Active Hour''s Dump'!$D$3:$AH$337,
MATCH($C131,'Active Hour''s Dump'!$A$3:$A$337,0),
MATCH(AM$2,'Active Hour''s Dump'!$D$2:$AH$2,0)
))),"")</f>
        <v>WO</v>
      </c>
      <c r="AN131" s="54">
        <f>_xlfn.IFNA(IF(AN$3="Productivity",
INDEX('Productivity Dump'!$E$4:$AJ$500,
MATCH($A131,'Productivity Dump'!$A$4:$A$500,0),
MATCH(AN$2,'Productivity Dump'!$E$3:$AJ$3,0)
),
IF(AN$3="Attendance",
INDEX('Attendance Dump'!$E$2:$AI$400,
MATCH($A131,'Attendance Dump'!$B$2:$B$400,0),
MATCH(AN$2,'Attendance Dump'!$E$1:$AI$1,0)
),
INDEX('Active Hour''s Dump'!$D$3:$AH$337,
MATCH($C131,'Active Hour''s Dump'!$A$3:$A$337,0),
MATCH(AN$2,'Active Hour''s Dump'!$D$2:$AH$2,0)
))),"")</f>
        <v>0</v>
      </c>
      <c r="AO131" s="13">
        <f>_xlfn.IFNA(IF(AO$3="Productivity",
INDEX('Productivity Dump'!$E$4:$AJ$500,
MATCH($A131,'Productivity Dump'!$A$4:$A$500,0),
MATCH(AO$2,'Productivity Dump'!$E$3:$AJ$3,0)
),
IF(AO$3="Attendance",
INDEX('Attendance Dump'!$E$2:$AI$400,
MATCH($A131,'Attendance Dump'!$B$2:$B$400,0),
MATCH(AO$2,'Attendance Dump'!$E$1:$AI$1,0)
),
INDEX('Active Hour''s Dump'!$D$3:$AH$337,
MATCH($C131,'Active Hour''s Dump'!$A$3:$A$337,0),
MATCH(AO$2,'Active Hour''s Dump'!$D$2:$AH$2,0)
))),"")</f>
        <v>573.69000000000005</v>
      </c>
      <c r="AP131" s="13" t="str">
        <f>_xlfn.IFNA(IF(AP$3="Productivity",
INDEX('Productivity Dump'!$E$4:$AJ$500,
MATCH($A131,'Productivity Dump'!$A$4:$A$500,0),
MATCH(AP$2,'Productivity Dump'!$E$3:$AJ$3,0)
),
IF(AP$3="Attendance",
INDEX('Attendance Dump'!$E$2:$AI$400,
MATCH($A131,'Attendance Dump'!$B$2:$B$400,0),
MATCH(AP$2,'Attendance Dump'!$E$1:$AI$1,0)
),
INDEX('Active Hour''s Dump'!$D$3:$AH$337,
MATCH($C131,'Active Hour''s Dump'!$A$3:$A$337,0),
MATCH(AP$2,'Active Hour''s Dump'!$D$2:$AH$2,0)
))),"")</f>
        <v>P</v>
      </c>
      <c r="AQ131" s="54">
        <f>_xlfn.IFNA(IF(AQ$3="Productivity",
INDEX('Productivity Dump'!$E$4:$AJ$500,
MATCH($A131,'Productivity Dump'!$A$4:$A$500,0),
MATCH(AQ$2,'Productivity Dump'!$E$3:$AJ$3,0)
),
IF(AQ$3="Attendance",
INDEX('Attendance Dump'!$E$2:$AI$400,
MATCH($A131,'Attendance Dump'!$B$2:$B$400,0),
MATCH(AQ$2,'Attendance Dump'!$E$1:$AI$1,0)
),
INDEX('Active Hour''s Dump'!$D$3:$AH$337,
MATCH($C131,'Active Hour''s Dump'!$A$3:$A$337,0),
MATCH(AQ$2,'Active Hour''s Dump'!$D$2:$AH$2,0)
))),"")</f>
        <v>6</v>
      </c>
      <c r="AR131" s="13">
        <f>_xlfn.IFNA(IF(AR$3="Productivity",
INDEX('Productivity Dump'!$E$4:$AJ$500,
MATCH($A131,'Productivity Dump'!$A$4:$A$500,0),
MATCH(AR$2,'Productivity Dump'!$E$3:$AJ$3,0)
),
IF(AR$3="Attendance",
INDEX('Attendance Dump'!$E$2:$AI$400,
MATCH($A131,'Attendance Dump'!$B$2:$B$400,0),
MATCH(AR$2,'Attendance Dump'!$E$1:$AI$1,0)
),
INDEX('Active Hour''s Dump'!$D$3:$AH$337,
MATCH($C131,'Active Hour''s Dump'!$A$3:$A$337,0),
MATCH(AR$2,'Active Hour''s Dump'!$D$2:$AH$2,0)
))),"")</f>
        <v>1064.7470000000001</v>
      </c>
      <c r="AS131" s="13" t="str">
        <f>_xlfn.IFNA(IF(AS$3="Productivity",
INDEX('Productivity Dump'!$E$4:$AJ$500,
MATCH($A131,'Productivity Dump'!$A$4:$A$500,0),
MATCH(AS$2,'Productivity Dump'!$E$3:$AJ$3,0)
),
IF(AS$3="Attendance",
INDEX('Attendance Dump'!$E$2:$AI$400,
MATCH($A131,'Attendance Dump'!$B$2:$B$400,0),
MATCH(AS$2,'Attendance Dump'!$E$1:$AI$1,0)
),
INDEX('Active Hour''s Dump'!$D$3:$AH$337,
MATCH($C131,'Active Hour''s Dump'!$A$3:$A$337,0),
MATCH(AS$2,'Active Hour''s Dump'!$D$2:$AH$2,0)
))),"")</f>
        <v>P</v>
      </c>
      <c r="AT131" s="54">
        <f>_xlfn.IFNA(IF(AT$3="Productivity",
INDEX('Productivity Dump'!$E$4:$AJ$500,
MATCH($A131,'Productivity Dump'!$A$4:$A$500,0),
MATCH(AT$2,'Productivity Dump'!$E$3:$AJ$3,0)
),
IF(AT$3="Attendance",
INDEX('Attendance Dump'!$E$2:$AI$400,
MATCH($A131,'Attendance Dump'!$B$2:$B$400,0),
MATCH(AT$2,'Attendance Dump'!$E$1:$AI$1,0)
),
INDEX('Active Hour''s Dump'!$D$3:$AH$337,
MATCH($C131,'Active Hour''s Dump'!$A$3:$A$337,0),
MATCH(AT$2,'Active Hour''s Dump'!$D$2:$AH$2,0)
))),"")</f>
        <v>10.5833333333333</v>
      </c>
      <c r="AU131" s="13">
        <f>_xlfn.IFNA(IF(AU$3="Productivity",
INDEX('Productivity Dump'!$E$4:$AJ$500,
MATCH($A131,'Productivity Dump'!$A$4:$A$500,0),
MATCH(AU$2,'Productivity Dump'!$E$3:$AJ$3,0)
),
IF(AU$3="Attendance",
INDEX('Attendance Dump'!$E$2:$AI$400,
MATCH($A131,'Attendance Dump'!$B$2:$B$400,0),
MATCH(AU$2,'Attendance Dump'!$E$1:$AI$1,0)
),
INDEX('Active Hour''s Dump'!$D$3:$AH$337,
MATCH($C131,'Active Hour''s Dump'!$A$3:$A$337,0),
MATCH(AU$2,'Active Hour''s Dump'!$D$2:$AH$2,0)
))),"")</f>
        <v>1008.519</v>
      </c>
      <c r="AV131" s="13" t="str">
        <f>_xlfn.IFNA(IF(AV$3="Productivity",
INDEX('Productivity Dump'!$E$4:$AJ$500,
MATCH($A131,'Productivity Dump'!$A$4:$A$500,0),
MATCH(AV$2,'Productivity Dump'!$E$3:$AJ$3,0)
),
IF(AV$3="Attendance",
INDEX('Attendance Dump'!$E$2:$AI$400,
MATCH($A131,'Attendance Dump'!$B$2:$B$400,0),
MATCH(AV$2,'Attendance Dump'!$E$1:$AI$1,0)
),
INDEX('Active Hour''s Dump'!$D$3:$AH$337,
MATCH($C131,'Active Hour''s Dump'!$A$3:$A$337,0),
MATCH(AV$2,'Active Hour''s Dump'!$D$2:$AH$2,0)
))),"")</f>
        <v>P</v>
      </c>
      <c r="AW131" s="54">
        <f>_xlfn.IFNA(IF(AW$3="Productivity",
INDEX('Productivity Dump'!$E$4:$AJ$500,
MATCH($A131,'Productivity Dump'!$A$4:$A$500,0),
MATCH(AW$2,'Productivity Dump'!$E$3:$AJ$3,0)
),
IF(AW$3="Attendance",
INDEX('Attendance Dump'!$E$2:$AI$400,
MATCH($A131,'Attendance Dump'!$B$2:$B$400,0),
MATCH(AW$2,'Attendance Dump'!$E$1:$AI$1,0)
),
INDEX('Active Hour''s Dump'!$D$3:$AH$337,
MATCH($C131,'Active Hour''s Dump'!$A$3:$A$337,0),
MATCH(AW$2,'Active Hour''s Dump'!$D$2:$AH$2,0)
))),"")</f>
        <v>9.8333333333333304</v>
      </c>
      <c r="AX131" s="13">
        <f>_xlfn.IFNA(IF(AX$3="Productivity",
INDEX('Productivity Dump'!$E$4:$AJ$500,
MATCH($A131,'Productivity Dump'!$A$4:$A$500,0),
MATCH(AX$2,'Productivity Dump'!$E$3:$AJ$3,0)
),
IF(AX$3="Attendance",
INDEX('Attendance Dump'!$E$2:$AI$400,
MATCH($A131,'Attendance Dump'!$B$2:$B$400,0),
MATCH(AX$2,'Attendance Dump'!$E$1:$AI$1,0)
),
INDEX('Active Hour''s Dump'!$D$3:$AH$337,
MATCH($C131,'Active Hour''s Dump'!$A$3:$A$337,0),
MATCH(AX$2,'Active Hour''s Dump'!$D$2:$AH$2,0)
))),"")</f>
        <v>1009.6130000000001</v>
      </c>
      <c r="AY131" s="13" t="str">
        <f>_xlfn.IFNA(IF(AY$3="Productivity",
INDEX('Productivity Dump'!$E$4:$AJ$500,
MATCH($A131,'Productivity Dump'!$A$4:$A$500,0),
MATCH(AY$2,'Productivity Dump'!$E$3:$AJ$3,0)
),
IF(AY$3="Attendance",
INDEX('Attendance Dump'!$E$2:$AI$400,
MATCH($A131,'Attendance Dump'!$B$2:$B$400,0),
MATCH(AY$2,'Attendance Dump'!$E$1:$AI$1,0)
),
INDEX('Active Hour''s Dump'!$D$3:$AH$337,
MATCH($C131,'Active Hour''s Dump'!$A$3:$A$337,0),
MATCH(AY$2,'Active Hour''s Dump'!$D$2:$AH$2,0)
))),"")</f>
        <v>P</v>
      </c>
      <c r="AZ131" s="54">
        <f>_xlfn.IFNA(IF(AZ$3="Productivity",
INDEX('Productivity Dump'!$E$4:$AJ$500,
MATCH($A131,'Productivity Dump'!$A$4:$A$500,0),
MATCH(AZ$2,'Productivity Dump'!$E$3:$AJ$3,0)
),
IF(AZ$3="Attendance",
INDEX('Attendance Dump'!$E$2:$AI$400,
MATCH($A131,'Attendance Dump'!$B$2:$B$400,0),
MATCH(AZ$2,'Attendance Dump'!$E$1:$AI$1,0)
),
INDEX('Active Hour''s Dump'!$D$3:$AH$337,
MATCH($C131,'Active Hour''s Dump'!$A$3:$A$337,0),
MATCH(AZ$2,'Active Hour''s Dump'!$D$2:$AH$2,0)
))),"")</f>
        <v>10.3333333333333</v>
      </c>
      <c r="BA131" s="13">
        <f>_xlfn.IFNA(IF(BA$3="Productivity",
INDEX('Productivity Dump'!$E$4:$AJ$500,
MATCH($A131,'Productivity Dump'!$A$4:$A$500,0),
MATCH(BA$2,'Productivity Dump'!$E$3:$AJ$3,0)
),
IF(BA$3="Attendance",
INDEX('Attendance Dump'!$E$2:$AI$400,
MATCH($A131,'Attendance Dump'!$B$2:$B$400,0),
MATCH(BA$2,'Attendance Dump'!$E$1:$AI$1,0)
),
INDEX('Active Hour''s Dump'!$D$3:$AH$337,
MATCH($C131,'Active Hour''s Dump'!$A$3:$A$337,0),
MATCH(BA$2,'Active Hour''s Dump'!$D$2:$AH$2,0)
))),"")</f>
        <v>1004.981</v>
      </c>
      <c r="BB131" s="13" t="str">
        <f>_xlfn.IFNA(IF(BB$3="Productivity",
INDEX('Productivity Dump'!$E$4:$AJ$500,
MATCH($A131,'Productivity Dump'!$A$4:$A$500,0),
MATCH(BB$2,'Productivity Dump'!$E$3:$AJ$3,0)
),
IF(BB$3="Attendance",
INDEX('Attendance Dump'!$E$2:$AI$400,
MATCH($A131,'Attendance Dump'!$B$2:$B$400,0),
MATCH(BB$2,'Attendance Dump'!$E$1:$AI$1,0)
),
INDEX('Active Hour''s Dump'!$D$3:$AH$337,
MATCH($C131,'Active Hour''s Dump'!$A$3:$A$337,0),
MATCH(BB$2,'Active Hour''s Dump'!$D$2:$AH$2,0)
))),"")</f>
        <v>P</v>
      </c>
      <c r="BC131" s="54">
        <f>_xlfn.IFNA(IF(BC$3="Productivity",
INDEX('Productivity Dump'!$E$4:$AJ$500,
MATCH($A131,'Productivity Dump'!$A$4:$A$500,0),
MATCH(BC$2,'Productivity Dump'!$E$3:$AJ$3,0)
),
IF(BC$3="Attendance",
INDEX('Attendance Dump'!$E$2:$AI$400,
MATCH($A131,'Attendance Dump'!$B$2:$B$400,0),
MATCH(BC$2,'Attendance Dump'!$E$1:$AI$1,0)
),
INDEX('Active Hour''s Dump'!$D$3:$AH$337,
MATCH($C131,'Active Hour''s Dump'!$A$3:$A$337,0),
MATCH(BC$2,'Active Hour''s Dump'!$D$2:$AH$2,0)
))),"")</f>
        <v>9.1666666666666696</v>
      </c>
      <c r="BD131" s="13">
        <f>_xlfn.IFNA(IF(BD$3="Productivity",
INDEX('Productivity Dump'!$E$4:$AJ$500,
MATCH($A131,'Productivity Dump'!$A$4:$A$500,0),
MATCH(BD$2,'Productivity Dump'!$E$3:$AJ$3,0)
),
IF(BD$3="Attendance",
INDEX('Attendance Dump'!$E$2:$AI$400,
MATCH($A131,'Attendance Dump'!$B$2:$B$400,0),
MATCH(BD$2,'Attendance Dump'!$E$1:$AI$1,0)
),
INDEX('Active Hour''s Dump'!$D$3:$AH$337,
MATCH($C131,'Active Hour''s Dump'!$A$3:$A$337,0),
MATCH(BD$2,'Active Hour''s Dump'!$D$2:$AH$2,0)
))),"")</f>
        <v>417.577</v>
      </c>
      <c r="BE131" s="13" t="str">
        <f>_xlfn.IFNA(IF(BE$3="Productivity",
INDEX('Productivity Dump'!$E$4:$AJ$500,
MATCH($A131,'Productivity Dump'!$A$4:$A$500,0),
MATCH(BE$2,'Productivity Dump'!$E$3:$AJ$3,0)
),
IF(BE$3="Attendance",
INDEX('Attendance Dump'!$E$2:$AI$400,
MATCH($A131,'Attendance Dump'!$B$2:$B$400,0),
MATCH(BE$2,'Attendance Dump'!$E$1:$AI$1,0)
),
INDEX('Active Hour''s Dump'!$D$3:$AH$337,
MATCH($C131,'Active Hour''s Dump'!$A$3:$A$337,0),
MATCH(BE$2,'Active Hour''s Dump'!$D$2:$AH$2,0)
))),"")</f>
        <v>P</v>
      </c>
      <c r="BF131" s="54">
        <f>_xlfn.IFNA(IF(BF$3="Productivity",
INDEX('Productivity Dump'!$E$4:$AJ$500,
MATCH($A131,'Productivity Dump'!$A$4:$A$500,0),
MATCH(BF$2,'Productivity Dump'!$E$3:$AJ$3,0)
),
IF(BF$3="Attendance",
INDEX('Attendance Dump'!$E$2:$AI$400,
MATCH($A131,'Attendance Dump'!$B$2:$B$400,0),
MATCH(BF$2,'Attendance Dump'!$E$1:$AI$1,0)
),
INDEX('Active Hour''s Dump'!$D$3:$AH$337,
MATCH($C131,'Active Hour''s Dump'!$A$3:$A$337,0),
MATCH(BF$2,'Active Hour''s Dump'!$D$2:$AH$2,0)
))),"")</f>
        <v>5.8333333333333304</v>
      </c>
      <c r="BG131" s="13">
        <f>_xlfn.IFNA(IF(BG$3="Productivity",
INDEX('Productivity Dump'!$E$4:$AJ$500,
MATCH($A131,'Productivity Dump'!$A$4:$A$500,0),
MATCH(BG$2,'Productivity Dump'!$E$3:$AJ$3,0)
),
IF(BG$3="Attendance",
INDEX('Attendance Dump'!$E$2:$AI$400,
MATCH($A131,'Attendance Dump'!$B$2:$B$400,0),
MATCH(BG$2,'Attendance Dump'!$E$1:$AI$1,0)
),
INDEX('Active Hour''s Dump'!$D$3:$AH$337,
MATCH($C131,'Active Hour''s Dump'!$A$3:$A$337,0),
MATCH(BG$2,'Active Hour''s Dump'!$D$2:$AH$2,0)
))),"")</f>
        <v>0</v>
      </c>
      <c r="BH131" s="13" t="str">
        <f>_xlfn.IFNA(IF(BH$3="Productivity",
INDEX('Productivity Dump'!$E$4:$AJ$500,
MATCH($A131,'Productivity Dump'!$A$4:$A$500,0),
MATCH(BH$2,'Productivity Dump'!$E$3:$AJ$3,0)
),
IF(BH$3="Attendance",
INDEX('Attendance Dump'!$E$2:$AI$400,
MATCH($A131,'Attendance Dump'!$B$2:$B$400,0),
MATCH(BH$2,'Attendance Dump'!$E$1:$AI$1,0)
),
INDEX('Active Hour''s Dump'!$D$3:$AH$337,
MATCH($C131,'Active Hour''s Dump'!$A$3:$A$337,0),
MATCH(BH$2,'Active Hour''s Dump'!$D$2:$AH$2,0)
))),"")</f>
        <v>WO</v>
      </c>
      <c r="BI131" s="54">
        <f>_xlfn.IFNA(IF(BI$3="Productivity",
INDEX('Productivity Dump'!$E$4:$AJ$500,
MATCH($A131,'Productivity Dump'!$A$4:$A$500,0),
MATCH(BI$2,'Productivity Dump'!$E$3:$AJ$3,0)
),
IF(BI$3="Attendance",
INDEX('Attendance Dump'!$E$2:$AI$400,
MATCH($A131,'Attendance Dump'!$B$2:$B$400,0),
MATCH(BI$2,'Attendance Dump'!$E$1:$AI$1,0)
),
INDEX('Active Hour''s Dump'!$D$3:$AH$337,
MATCH($C131,'Active Hour''s Dump'!$A$3:$A$337,0),
MATCH(BI$2,'Active Hour''s Dump'!$D$2:$AH$2,0)
))),"")</f>
        <v>0</v>
      </c>
      <c r="BJ131" s="13">
        <f>_xlfn.IFNA(IF(BJ$3="Productivity",
INDEX('Productivity Dump'!$E$4:$AJ$500,
MATCH($A131,'Productivity Dump'!$A$4:$A$500,0),
MATCH(BJ$2,'Productivity Dump'!$E$3:$AJ$3,0)
),
IF(BJ$3="Attendance",
INDEX('Attendance Dump'!$E$2:$AI$400,
MATCH($A131,'Attendance Dump'!$B$2:$B$400,0),
MATCH(BJ$2,'Attendance Dump'!$E$1:$AI$1,0)
),
INDEX('Active Hour''s Dump'!$D$3:$AH$337,
MATCH($C131,'Active Hour''s Dump'!$A$3:$A$337,0),
MATCH(BJ$2,'Active Hour''s Dump'!$D$2:$AH$2,0)
))),"")</f>
        <v>542.84199999999998</v>
      </c>
      <c r="BK131" s="13" t="str">
        <f>_xlfn.IFNA(IF(BK$3="Productivity",
INDEX('Productivity Dump'!$E$4:$AJ$500,
MATCH($A131,'Productivity Dump'!$A$4:$A$500,0),
MATCH(BK$2,'Productivity Dump'!$E$3:$AJ$3,0)
),
IF(BK$3="Attendance",
INDEX('Attendance Dump'!$E$2:$AI$400,
MATCH($A131,'Attendance Dump'!$B$2:$B$400,0),
MATCH(BK$2,'Attendance Dump'!$E$1:$AI$1,0)
),
INDEX('Active Hour''s Dump'!$D$3:$AH$337,
MATCH($C131,'Active Hour''s Dump'!$A$3:$A$337,0),
MATCH(BK$2,'Active Hour''s Dump'!$D$2:$AH$2,0)
))),"")</f>
        <v>P</v>
      </c>
      <c r="BL131" s="54">
        <f>_xlfn.IFNA(IF(BL$3="Productivity",
INDEX('Productivity Dump'!$E$4:$AJ$500,
MATCH($A131,'Productivity Dump'!$A$4:$A$500,0),
MATCH(BL$2,'Productivity Dump'!$E$3:$AJ$3,0)
),
IF(BL$3="Attendance",
INDEX('Attendance Dump'!$E$2:$AI$400,
MATCH($A131,'Attendance Dump'!$B$2:$B$400,0),
MATCH(BL$2,'Attendance Dump'!$E$1:$AI$1,0)
),
INDEX('Active Hour''s Dump'!$D$3:$AH$337,
MATCH($C131,'Active Hour''s Dump'!$A$3:$A$337,0),
MATCH(BL$2,'Active Hour''s Dump'!$D$2:$AH$2,0)
))),"")</f>
        <v>5.9166666666666696</v>
      </c>
      <c r="BM131" s="13">
        <f>_xlfn.IFNA(IF(BM$3="Productivity",
INDEX('Productivity Dump'!$E$4:$AJ$500,
MATCH($A131,'Productivity Dump'!$A$4:$A$500,0),
MATCH(BM$2,'Productivity Dump'!$E$3:$AJ$3,0)
),
IF(BM$3="Attendance",
INDEX('Attendance Dump'!$E$2:$AI$400,
MATCH($A131,'Attendance Dump'!$B$2:$B$400,0),
MATCH(BM$2,'Attendance Dump'!$E$1:$AI$1,0)
),
INDEX('Active Hour''s Dump'!$D$3:$AH$337,
MATCH($C131,'Active Hour''s Dump'!$A$3:$A$337,0),
MATCH(BM$2,'Active Hour''s Dump'!$D$2:$AH$2,0)
))),"")</f>
        <v>0</v>
      </c>
      <c r="BN131" s="13" t="str">
        <f>_xlfn.IFNA(IF(BN$3="Productivity",
INDEX('Productivity Dump'!$E$4:$AJ$500,
MATCH($A131,'Productivity Dump'!$A$4:$A$500,0),
MATCH(BN$2,'Productivity Dump'!$E$3:$AJ$3,0)
),
IF(BN$3="Attendance",
INDEX('Attendance Dump'!$E$2:$AI$400,
MATCH($A131,'Attendance Dump'!$B$2:$B$400,0),
MATCH(BN$2,'Attendance Dump'!$E$1:$AI$1,0)
),
INDEX('Active Hour''s Dump'!$D$3:$AH$337,
MATCH($C131,'Active Hour''s Dump'!$A$3:$A$337,0),
MATCH(BN$2,'Active Hour''s Dump'!$D$2:$AH$2,0)
))),"")</f>
        <v>PL</v>
      </c>
      <c r="BO131" s="54">
        <f>_xlfn.IFNA(IF(BO$3="Productivity",
INDEX('Productivity Dump'!$E$4:$AJ$500,
MATCH($A131,'Productivity Dump'!$A$4:$A$500,0),
MATCH(BO$2,'Productivity Dump'!$E$3:$AJ$3,0)
),
IF(BO$3="Attendance",
INDEX('Attendance Dump'!$E$2:$AI$400,
MATCH($A131,'Attendance Dump'!$B$2:$B$400,0),
MATCH(BO$2,'Attendance Dump'!$E$1:$AI$1,0)
),
INDEX('Active Hour''s Dump'!$D$3:$AH$337,
MATCH($C131,'Active Hour''s Dump'!$A$3:$A$337,0),
MATCH(BO$2,'Active Hour''s Dump'!$D$2:$AH$2,0)
))),"")</f>
        <v>0</v>
      </c>
      <c r="BP131" s="13">
        <f>_xlfn.IFNA(IF(BP$3="Productivity",
INDEX('Productivity Dump'!$E$4:$AJ$500,
MATCH($A131,'Productivity Dump'!$A$4:$A$500,0),
MATCH(BP$2,'Productivity Dump'!$E$3:$AJ$3,0)
),
IF(BP$3="Attendance",
INDEX('Attendance Dump'!$E$2:$AI$400,
MATCH($A131,'Attendance Dump'!$B$2:$B$400,0),
MATCH(BP$2,'Attendance Dump'!$E$1:$AI$1,0)
),
INDEX('Active Hour''s Dump'!$D$3:$AH$337,
MATCH($C131,'Active Hour''s Dump'!$A$3:$A$337,0),
MATCH(BP$2,'Active Hour''s Dump'!$D$2:$AH$2,0)
))),"")</f>
        <v>805.36599999999999</v>
      </c>
      <c r="BQ131" s="13" t="str">
        <f>_xlfn.IFNA(IF(BQ$3="Productivity",
INDEX('Productivity Dump'!$E$4:$AJ$500,
MATCH($A131,'Productivity Dump'!$A$4:$A$500,0),
MATCH(BQ$2,'Productivity Dump'!$E$3:$AJ$3,0)
),
IF(BQ$3="Attendance",
INDEX('Attendance Dump'!$E$2:$AI$400,
MATCH($A131,'Attendance Dump'!$B$2:$B$400,0),
MATCH(BQ$2,'Attendance Dump'!$E$1:$AI$1,0)
),
INDEX('Active Hour''s Dump'!$D$3:$AH$337,
MATCH($C131,'Active Hour''s Dump'!$A$3:$A$337,0),
MATCH(BQ$2,'Active Hour''s Dump'!$D$2:$AH$2,0)
))),"")</f>
        <v>P</v>
      </c>
      <c r="BR131" s="54">
        <f>_xlfn.IFNA(IF(BR$3="Productivity",
INDEX('Productivity Dump'!$E$4:$AJ$500,
MATCH($A131,'Productivity Dump'!$A$4:$A$500,0),
MATCH(BR$2,'Productivity Dump'!$E$3:$AJ$3,0)
),
IF(BR$3="Attendance",
INDEX('Attendance Dump'!$E$2:$AI$400,
MATCH($A131,'Attendance Dump'!$B$2:$B$400,0),
MATCH(BR$2,'Attendance Dump'!$E$1:$AI$1,0)
),
INDEX('Active Hour''s Dump'!$D$3:$AH$337,
MATCH($C131,'Active Hour''s Dump'!$A$3:$A$337,0),
MATCH(BR$2,'Active Hour''s Dump'!$D$2:$AH$2,0)
))),"")</f>
        <v>8.5</v>
      </c>
      <c r="BS131" s="13">
        <f>_xlfn.IFNA(IF(BS$3="Productivity",
INDEX('Productivity Dump'!$E$4:$AJ$500,
MATCH($A131,'Productivity Dump'!$A$4:$A$500,0),
MATCH(BS$2,'Productivity Dump'!$E$3:$AJ$3,0)
),
IF(BS$3="Attendance",
INDEX('Attendance Dump'!$E$2:$AI$400,
MATCH($A131,'Attendance Dump'!$B$2:$B$400,0),
MATCH(BS$2,'Attendance Dump'!$E$1:$AI$1,0)
),
INDEX('Active Hour''s Dump'!$D$3:$AH$337,
MATCH($C131,'Active Hour''s Dump'!$A$3:$A$337,0),
MATCH(BS$2,'Active Hour''s Dump'!$D$2:$AH$2,0)
))),"")</f>
        <v>0</v>
      </c>
      <c r="BT131" s="13" t="str">
        <f>_xlfn.IFNA(IF(BT$3="Productivity",
INDEX('Productivity Dump'!$E$4:$AJ$500,
MATCH($A131,'Productivity Dump'!$A$4:$A$500,0),
MATCH(BT$2,'Productivity Dump'!$E$3:$AJ$3,0)
),
IF(BT$3="Attendance",
INDEX('Attendance Dump'!$E$2:$AI$400,
MATCH($A131,'Attendance Dump'!$B$2:$B$400,0),
MATCH(BT$2,'Attendance Dump'!$E$1:$AI$1,0)
),
INDEX('Active Hour''s Dump'!$D$3:$AH$337,
MATCH($C131,'Active Hour''s Dump'!$A$3:$A$337,0),
MATCH(BT$2,'Active Hour''s Dump'!$D$2:$AH$2,0)
))),"")</f>
        <v>H</v>
      </c>
      <c r="BU131" s="54">
        <f>_xlfn.IFNA(IF(BU$3="Productivity",
INDEX('Productivity Dump'!$E$4:$AJ$500,
MATCH($A131,'Productivity Dump'!$A$4:$A$500,0),
MATCH(BU$2,'Productivity Dump'!$E$3:$AJ$3,0)
),
IF(BU$3="Attendance",
INDEX('Attendance Dump'!$E$2:$AI$400,
MATCH($A131,'Attendance Dump'!$B$2:$B$400,0),
MATCH(BU$2,'Attendance Dump'!$E$1:$AI$1,0)
),
INDEX('Active Hour''s Dump'!$D$3:$AH$337,
MATCH($C131,'Active Hour''s Dump'!$A$3:$A$337,0),
MATCH(BU$2,'Active Hour''s Dump'!$D$2:$AH$2,0)
))),"")</f>
        <v>0</v>
      </c>
      <c r="BV131" s="13">
        <f>_xlfn.IFNA(IF(BV$3="Productivity",
INDEX('Productivity Dump'!$E$4:$AJ$500,
MATCH($A131,'Productivity Dump'!$A$4:$A$500,0),
MATCH(BV$2,'Productivity Dump'!$E$3:$AJ$3,0)
),
IF(BV$3="Attendance",
INDEX('Attendance Dump'!$E$2:$AI$400,
MATCH($A131,'Attendance Dump'!$B$2:$B$400,0),
MATCH(BV$2,'Attendance Dump'!$E$1:$AI$1,0)
),
INDEX('Active Hour''s Dump'!$D$3:$AH$337,
MATCH($C131,'Active Hour''s Dump'!$A$3:$A$337,0),
MATCH(BV$2,'Active Hour''s Dump'!$D$2:$AH$2,0)
))),"")</f>
        <v>934.50700000000006</v>
      </c>
      <c r="BW131" s="13" t="str">
        <f>_xlfn.IFNA(IF(BW$3="Productivity",
INDEX('Productivity Dump'!$E$4:$AJ$500,
MATCH($A131,'Productivity Dump'!$A$4:$A$500,0),
MATCH(BW$2,'Productivity Dump'!$E$3:$AJ$3,0)
),
IF(BW$3="Attendance",
INDEX('Attendance Dump'!$E$2:$AI$400,
MATCH($A131,'Attendance Dump'!$B$2:$B$400,0),
MATCH(BW$2,'Attendance Dump'!$E$1:$AI$1,0)
),
INDEX('Active Hour''s Dump'!$D$3:$AH$337,
MATCH($C131,'Active Hour''s Dump'!$A$3:$A$337,0),
MATCH(BW$2,'Active Hour''s Dump'!$D$2:$AH$2,0)
))),"")</f>
        <v>P</v>
      </c>
      <c r="BX131" s="54">
        <f>_xlfn.IFNA(IF(BX$3="Productivity",
INDEX('Productivity Dump'!$E$4:$AJ$500,
MATCH($A131,'Productivity Dump'!$A$4:$A$500,0),
MATCH(BX$2,'Productivity Dump'!$E$3:$AJ$3,0)
),
IF(BX$3="Attendance",
INDEX('Attendance Dump'!$E$2:$AI$400,
MATCH($A131,'Attendance Dump'!$B$2:$B$400,0),
MATCH(BX$2,'Attendance Dump'!$E$1:$AI$1,0)
),
INDEX('Active Hour''s Dump'!$D$3:$AH$337,
MATCH($C131,'Active Hour''s Dump'!$A$3:$A$337,0),
MATCH(BX$2,'Active Hour''s Dump'!$D$2:$AH$2,0)
))),"")</f>
        <v>11.25</v>
      </c>
      <c r="BY131" s="13">
        <f>_xlfn.IFNA(IF(BY$3="Productivity",
INDEX('Productivity Dump'!$E$4:$AJ$500,
MATCH($A131,'Productivity Dump'!$A$4:$A$500,0),
MATCH(BY$2,'Productivity Dump'!$E$3:$AJ$3,0)
),
IF(BY$3="Attendance",
INDEX('Attendance Dump'!$E$2:$AI$400,
MATCH($A131,'Attendance Dump'!$B$2:$B$400,0),
MATCH(BY$2,'Attendance Dump'!$E$1:$AI$1,0)
),
INDEX('Active Hour''s Dump'!$D$3:$AH$337,
MATCH($C131,'Active Hour''s Dump'!$A$3:$A$337,0),
MATCH(BY$2,'Active Hour''s Dump'!$D$2:$AH$2,0)
))),"")</f>
        <v>856.02400000000011</v>
      </c>
      <c r="BZ131" s="13" t="str">
        <f>_xlfn.IFNA(IF(BZ$3="Productivity",
INDEX('Productivity Dump'!$E$4:$AJ$500,
MATCH($A131,'Productivity Dump'!$A$4:$A$500,0),
MATCH(BZ$2,'Productivity Dump'!$E$3:$AJ$3,0)
),
IF(BZ$3="Attendance",
INDEX('Attendance Dump'!$E$2:$AI$400,
MATCH($A131,'Attendance Dump'!$B$2:$B$400,0),
MATCH(BZ$2,'Attendance Dump'!$E$1:$AI$1,0)
),
INDEX('Active Hour''s Dump'!$D$3:$AH$337,
MATCH($C131,'Active Hour''s Dump'!$A$3:$A$337,0),
MATCH(BZ$2,'Active Hour''s Dump'!$D$2:$AH$2,0)
))),"")</f>
        <v>P</v>
      </c>
      <c r="CA131" s="54">
        <f>_xlfn.IFNA(IF(CA$3="Productivity",
INDEX('Productivity Dump'!$E$4:$AJ$500,
MATCH($A131,'Productivity Dump'!$A$4:$A$500,0),
MATCH(CA$2,'Productivity Dump'!$E$3:$AJ$3,0)
),
IF(CA$3="Attendance",
INDEX('Attendance Dump'!$E$2:$AI$400,
MATCH($A131,'Attendance Dump'!$B$2:$B$400,0),
MATCH(CA$2,'Attendance Dump'!$E$1:$AI$1,0)
),
INDEX('Active Hour''s Dump'!$D$3:$AH$337,
MATCH($C131,'Active Hour''s Dump'!$A$3:$A$337,0),
MATCH(CA$2,'Active Hour''s Dump'!$D$2:$AH$2,0)
))),"")</f>
        <v>8.1666666666666696</v>
      </c>
      <c r="CB131" s="13">
        <f>_xlfn.IFNA(IF(CB$3="Productivity",
INDEX('Productivity Dump'!$E$4:$AJ$500,
MATCH($A131,'Productivity Dump'!$A$4:$A$500,0),
MATCH(CB$2,'Productivity Dump'!$E$3:$AJ$3,0)
),
IF(CB$3="Attendance",
INDEX('Attendance Dump'!$E$2:$AI$400,
MATCH($A131,'Attendance Dump'!$B$2:$B$400,0),
MATCH(CB$2,'Attendance Dump'!$E$1:$AI$1,0)
),
INDEX('Active Hour''s Dump'!$D$3:$AH$337,
MATCH($C131,'Active Hour''s Dump'!$A$3:$A$337,0),
MATCH(CB$2,'Active Hour''s Dump'!$D$2:$AH$2,0)
))),"")</f>
        <v>245.92200000000003</v>
      </c>
      <c r="CC131" s="13" t="str">
        <f>_xlfn.IFNA(IF(CC$3="Productivity",
INDEX('Productivity Dump'!$E$4:$AJ$500,
MATCH($A131,'Productivity Dump'!$A$4:$A$500,0),
MATCH(CC$2,'Productivity Dump'!$E$3:$AJ$3,0)
),
IF(CC$3="Attendance",
INDEX('Attendance Dump'!$E$2:$AI$400,
MATCH($A131,'Attendance Dump'!$B$2:$B$400,0),
MATCH(CC$2,'Attendance Dump'!$E$1:$AI$1,0)
),
INDEX('Active Hour''s Dump'!$D$3:$AH$337,
MATCH($C131,'Active Hour''s Dump'!$A$3:$A$337,0),
MATCH(CC$2,'Active Hour''s Dump'!$D$2:$AH$2,0)
))),"")</f>
        <v>WO</v>
      </c>
      <c r="CD131" s="54">
        <f>_xlfn.IFNA(IF(CD$3="Productivity",
INDEX('Productivity Dump'!$E$4:$AJ$500,
MATCH($A131,'Productivity Dump'!$A$4:$A$500,0),
MATCH(CD$2,'Productivity Dump'!$E$3:$AJ$3,0)
),
IF(CD$3="Attendance",
INDEX('Attendance Dump'!$E$2:$AI$400,
MATCH($A131,'Attendance Dump'!$B$2:$B$400,0),
MATCH(CD$2,'Attendance Dump'!$E$1:$AI$1,0)
),
INDEX('Active Hour''s Dump'!$D$3:$AH$337,
MATCH($C131,'Active Hour''s Dump'!$A$3:$A$337,0),
MATCH(CD$2,'Active Hour''s Dump'!$D$2:$AH$2,0)
))),"")</f>
        <v>2.75</v>
      </c>
      <c r="CE131" s="13">
        <f>_xlfn.IFNA(IF(CE$3="Productivity",
INDEX('Productivity Dump'!$E$4:$AJ$500,
MATCH($A131,'Productivity Dump'!$A$4:$A$500,0),
MATCH(CE$2,'Productivity Dump'!$E$3:$AJ$3,0)
),
IF(CE$3="Attendance",
INDEX('Attendance Dump'!$E$2:$AI$400,
MATCH($A131,'Attendance Dump'!$B$2:$B$400,0),
MATCH(CE$2,'Attendance Dump'!$E$1:$AI$1,0)
),
INDEX('Active Hour''s Dump'!$D$3:$AH$337,
MATCH($C131,'Active Hour''s Dump'!$A$3:$A$337,0),
MATCH(CE$2,'Active Hour''s Dump'!$D$2:$AH$2,0)
))),"")</f>
        <v>439.40100000000007</v>
      </c>
      <c r="CF131" s="13" t="str">
        <f>_xlfn.IFNA(IF(CF$3="Productivity",
INDEX('Productivity Dump'!$E$4:$AJ$500,
MATCH($A131,'Productivity Dump'!$A$4:$A$500,0),
MATCH(CF$2,'Productivity Dump'!$E$3:$AJ$3,0)
),
IF(CF$3="Attendance",
INDEX('Attendance Dump'!$E$2:$AI$400,
MATCH($A131,'Attendance Dump'!$B$2:$B$400,0),
MATCH(CF$2,'Attendance Dump'!$E$1:$AI$1,0)
),
INDEX('Active Hour''s Dump'!$D$3:$AH$337,
MATCH($C131,'Active Hour''s Dump'!$A$3:$A$337,0),
MATCH(CF$2,'Active Hour''s Dump'!$D$2:$AH$2,0)
))),"")</f>
        <v>P</v>
      </c>
      <c r="CG131" s="54">
        <f>_xlfn.IFNA(IF(CG$3="Productivity",
INDEX('Productivity Dump'!$E$4:$AJ$500,
MATCH($A131,'Productivity Dump'!$A$4:$A$500,0),
MATCH(CG$2,'Productivity Dump'!$E$3:$AJ$3,0)
),
IF(CG$3="Attendance",
INDEX('Attendance Dump'!$E$2:$AI$400,
MATCH($A131,'Attendance Dump'!$B$2:$B$400,0),
MATCH(CG$2,'Attendance Dump'!$E$1:$AI$1,0)
),
INDEX('Active Hour''s Dump'!$D$3:$AH$337,
MATCH($C131,'Active Hour''s Dump'!$A$3:$A$337,0),
MATCH(CG$2,'Active Hour''s Dump'!$D$2:$AH$2,0)
))),"")</f>
        <v>5.25</v>
      </c>
      <c r="CH131" s="13">
        <f>_xlfn.IFNA(IF(CH$3="Productivity",
INDEX('Productivity Dump'!$E$4:$AJ$500,
MATCH($A131,'Productivity Dump'!$A$4:$A$500,0),
MATCH(CH$2,'Productivity Dump'!$E$3:$AJ$3,0)
),
IF(CH$3="Attendance",
INDEX('Attendance Dump'!$E$2:$AI$400,
MATCH($A131,'Attendance Dump'!$B$2:$B$400,0),
MATCH(CH$2,'Attendance Dump'!$E$1:$AI$1,0)
),
INDEX('Active Hour''s Dump'!$D$3:$AH$337,
MATCH($C131,'Active Hour''s Dump'!$A$3:$A$337,0),
MATCH(CH$2,'Active Hour''s Dump'!$D$2:$AH$2,0)
))),"")</f>
        <v>1026.1669999999999</v>
      </c>
      <c r="CI131" s="13" t="str">
        <f>_xlfn.IFNA(IF(CI$3="Productivity",
INDEX('Productivity Dump'!$E$4:$AJ$500,
MATCH($A131,'Productivity Dump'!$A$4:$A$500,0),
MATCH(CI$2,'Productivity Dump'!$E$3:$AJ$3,0)
),
IF(CI$3="Attendance",
INDEX('Attendance Dump'!$E$2:$AI$400,
MATCH($A131,'Attendance Dump'!$B$2:$B$400,0),
MATCH(CI$2,'Attendance Dump'!$E$1:$AI$1,0)
),
INDEX('Active Hour''s Dump'!$D$3:$AH$337,
MATCH($C131,'Active Hour''s Dump'!$A$3:$A$337,0),
MATCH(CI$2,'Active Hour''s Dump'!$D$2:$AH$2,0)
))),"")</f>
        <v>P</v>
      </c>
      <c r="CJ131" s="54">
        <f>_xlfn.IFNA(IF(CJ$3="Productivity",
INDEX('Productivity Dump'!$E$4:$AJ$500,
MATCH($A131,'Productivity Dump'!$A$4:$A$500,0),
MATCH(CJ$2,'Productivity Dump'!$E$3:$AJ$3,0)
),
IF(CJ$3="Attendance",
INDEX('Attendance Dump'!$E$2:$AI$400,
MATCH($A131,'Attendance Dump'!$B$2:$B$400,0),
MATCH(CJ$2,'Attendance Dump'!$E$1:$AI$1,0)
),
INDEX('Active Hour''s Dump'!$D$3:$AH$337,
MATCH($C131,'Active Hour''s Dump'!$A$3:$A$337,0),
MATCH(CJ$2,'Active Hour''s Dump'!$D$2:$AH$2,0)
))),"")</f>
        <v>9.8333333333333304</v>
      </c>
      <c r="CK131" s="13">
        <f>_xlfn.IFNA(IF(CK$3="Productivity",
INDEX('Productivity Dump'!$E$4:$AJ$500,
MATCH($A131,'Productivity Dump'!$A$4:$A$500,0),
MATCH(CK$2,'Productivity Dump'!$E$3:$AJ$3,0)
),
IF(CK$3="Attendance",
INDEX('Attendance Dump'!$E$2:$AI$400,
MATCH($A131,'Attendance Dump'!$B$2:$B$400,0),
MATCH(CK$2,'Attendance Dump'!$E$1:$AI$1,0)
),
INDEX('Active Hour''s Dump'!$D$3:$AH$337,
MATCH($C131,'Active Hour''s Dump'!$A$3:$A$337,0),
MATCH(CK$2,'Active Hour''s Dump'!$D$2:$AH$2,0)
))),"")</f>
        <v>1024.3229999999999</v>
      </c>
      <c r="CL131" s="13" t="str">
        <f>_xlfn.IFNA(IF(CL$3="Productivity",
INDEX('Productivity Dump'!$E$4:$AJ$500,
MATCH($A131,'Productivity Dump'!$A$4:$A$500,0),
MATCH(CL$2,'Productivity Dump'!$E$3:$AJ$3,0)
),
IF(CL$3="Attendance",
INDEX('Attendance Dump'!$E$2:$AI$400,
MATCH($A131,'Attendance Dump'!$B$2:$B$400,0),
MATCH(CL$2,'Attendance Dump'!$E$1:$AI$1,0)
),
INDEX('Active Hour''s Dump'!$D$3:$AH$337,
MATCH($C131,'Active Hour''s Dump'!$A$3:$A$337,0),
MATCH(CL$2,'Active Hour''s Dump'!$D$2:$AH$2,0)
))),"")</f>
        <v>P</v>
      </c>
      <c r="CM131" s="54">
        <f>_xlfn.IFNA(IF(CM$3="Productivity",
INDEX('Productivity Dump'!$E$4:$AJ$500,
MATCH($A131,'Productivity Dump'!$A$4:$A$500,0),
MATCH(CM$2,'Productivity Dump'!$E$3:$AJ$3,0)
),
IF(CM$3="Attendance",
INDEX('Attendance Dump'!$E$2:$AI$400,
MATCH($A131,'Attendance Dump'!$B$2:$B$400,0),
MATCH(CM$2,'Attendance Dump'!$E$1:$AI$1,0)
),
INDEX('Active Hour''s Dump'!$D$3:$AH$337,
MATCH($C131,'Active Hour''s Dump'!$A$3:$A$337,0),
MATCH(CM$2,'Active Hour''s Dump'!$D$2:$AH$2,0)
))),"")</f>
        <v>9.9166666666666696</v>
      </c>
      <c r="CN131" s="13">
        <f>_xlfn.IFNA(IF(CN$3="Productivity",
INDEX('Productivity Dump'!$E$4:$AJ$500,
MATCH($A131,'Productivity Dump'!$A$4:$A$500,0),
MATCH(CN$2,'Productivity Dump'!$E$3:$AJ$3,0)
),
IF(CN$3="Attendance",
INDEX('Attendance Dump'!$E$2:$AI$400,
MATCH($A131,'Attendance Dump'!$B$2:$B$400,0),
MATCH(CN$2,'Attendance Dump'!$E$1:$AI$1,0)
),
INDEX('Active Hour''s Dump'!$D$3:$AH$337,
MATCH($C131,'Active Hour''s Dump'!$A$3:$A$337,0),
MATCH(CN$2,'Active Hour''s Dump'!$D$2:$AH$2,0)
))),"")</f>
        <v>0</v>
      </c>
      <c r="CO131" s="13">
        <f>_xlfn.IFNA(IF(CO$3="Productivity",
INDEX('Productivity Dump'!$E$4:$AJ$500,
MATCH($A131,'Productivity Dump'!$A$4:$A$500,0),
MATCH(CO$2,'Productivity Dump'!$E$3:$AJ$3,0)
),
IF(CO$3="Attendance",
INDEX('Attendance Dump'!$E$2:$AI$400,
MATCH($A131,'Attendance Dump'!$B$2:$B$400,0),
MATCH(CO$2,'Attendance Dump'!$E$1:$AI$1,0)
),
INDEX('Active Hour''s Dump'!$D$3:$AH$337,
MATCH($C131,'Active Hour''s Dump'!$A$3:$A$337,0),
MATCH(CO$2,'Active Hour''s Dump'!$D$2:$AH$2,0)
))),"")</f>
        <v>0</v>
      </c>
      <c r="CP131" s="54">
        <f>_xlfn.IFNA(IF(CP$3="Productivity",
INDEX('Productivity Dump'!$E$4:$AJ$500,
MATCH($A131,'Productivity Dump'!$A$4:$A$500,0),
MATCH(CP$2,'Productivity Dump'!$E$3:$AJ$3,0)
),
IF(CP$3="Attendance",
INDEX('Attendance Dump'!$E$2:$AI$400,
MATCH($A131,'Attendance Dump'!$B$2:$B$400,0),
MATCH(CP$2,'Attendance Dump'!$E$1:$AI$1,0)
),
INDEX('Active Hour''s Dump'!$D$3:$AH$337,
MATCH($C131,'Active Hour''s Dump'!$A$3:$A$337,0),
MATCH(CP$2,'Active Hour''s Dump'!$D$2:$AH$2,0)
))),"")</f>
        <v>0</v>
      </c>
      <c r="CQ131" s="13">
        <f>_xlfn.IFNA(IF(CQ$3="Productivity",
INDEX('Productivity Dump'!$E$4:$AJ$500,
MATCH($A131,'Productivity Dump'!$A$4:$A$500,0),
MATCH(CQ$2,'Productivity Dump'!$E$3:$AJ$3,0)
),
IF(CQ$3="Attendance",
INDEX('Attendance Dump'!$E$2:$AI$400,
MATCH($A131,'Attendance Dump'!$B$2:$B$400,0),
MATCH(CQ$2,'Attendance Dump'!$E$1:$AI$1,0)
),
INDEX('Active Hour''s Dump'!$D$3:$AH$337,
MATCH($C131,'Active Hour''s Dump'!$A$3:$A$337,0),
MATCH(CQ$2,'Active Hour''s Dump'!$D$2:$AH$2,0)
))),"")</f>
        <v>0</v>
      </c>
      <c r="CR131" s="13">
        <f>_xlfn.IFNA(IF(CR$3="Productivity",
INDEX('Productivity Dump'!$E$4:$AJ$500,
MATCH($A131,'Productivity Dump'!$A$4:$A$500,0),
MATCH(CR$2,'Productivity Dump'!$E$3:$AJ$3,0)
),
IF(CR$3="Attendance",
INDEX('Attendance Dump'!$E$2:$AI$400,
MATCH($A131,'Attendance Dump'!$B$2:$B$400,0),
MATCH(CR$2,'Attendance Dump'!$E$1:$AI$1,0)
),
INDEX('Active Hour''s Dump'!$D$3:$AH$337,
MATCH($C131,'Active Hour''s Dump'!$A$3:$A$337,0),
MATCH(CR$2,'Active Hour''s Dump'!$D$2:$AH$2,0)
))),"")</f>
        <v>0</v>
      </c>
      <c r="CS131" s="54">
        <f>_xlfn.IFNA(IF(CS$3="Productivity",
INDEX('Productivity Dump'!$E$4:$AJ$500,
MATCH($A131,'Productivity Dump'!$A$4:$A$500,0),
MATCH(CS$2,'Productivity Dump'!$E$3:$AJ$3,0)
),
IF(CS$3="Attendance",
INDEX('Attendance Dump'!$E$2:$AI$400,
MATCH($A131,'Attendance Dump'!$B$2:$B$400,0),
MATCH(CS$2,'Attendance Dump'!$E$1:$AI$1,0)
),
INDEX('Active Hour''s Dump'!$D$3:$AH$337,
MATCH($C131,'Active Hour''s Dump'!$A$3:$A$337,0),
MATCH(CS$2,'Active Hour''s Dump'!$D$2:$AH$2,0)
))),"")</f>
        <v>0</v>
      </c>
      <c r="CT131" s="13">
        <f>_xlfn.IFNA(IF(CT$3="Productivity",
INDEX('Productivity Dump'!$E$4:$AJ$500,
MATCH($A131,'Productivity Dump'!$A$4:$A$500,0),
MATCH(CT$2,'Productivity Dump'!$E$3:$AJ$3,0)
),
IF(CT$3="Attendance",
INDEX('Attendance Dump'!$E$2:$AI$400,
MATCH($A131,'Attendance Dump'!$B$2:$B$400,0),
MATCH(CT$2,'Attendance Dump'!$E$1:$AI$1,0)
),
INDEX('Active Hour''s Dump'!$D$3:$AH$337,
MATCH($C131,'Active Hour''s Dump'!$A$3:$A$337,0),
MATCH(CT$2,'Active Hour''s Dump'!$D$2:$AH$2,0)
))),"")</f>
        <v>0</v>
      </c>
      <c r="CU131" s="13">
        <f>_xlfn.IFNA(IF(CU$3="Productivity",
INDEX('Productivity Dump'!$E$4:$AJ$500,
MATCH($A131,'Productivity Dump'!$A$4:$A$500,0),
MATCH(CU$2,'Productivity Dump'!$E$3:$AJ$3,0)
),
IF(CU$3="Attendance",
INDEX('Attendance Dump'!$E$2:$AI$400,
MATCH($A131,'Attendance Dump'!$B$2:$B$400,0),
MATCH(CU$2,'Attendance Dump'!$E$1:$AI$1,0)
),
INDEX('Active Hour''s Dump'!$D$3:$AH$337,
MATCH($C131,'Active Hour''s Dump'!$A$3:$A$337,0),
MATCH(CU$2,'Active Hour''s Dump'!$D$2:$AH$2,0)
))),"")</f>
        <v>0</v>
      </c>
      <c r="CV131" s="54">
        <f>_xlfn.IFNA(IF(CV$3="Productivity",
INDEX('Productivity Dump'!$E$4:$AJ$500,
MATCH($A131,'Productivity Dump'!$A$4:$A$500,0),
MATCH(CV$2,'Productivity Dump'!$E$3:$AJ$3,0)
),
IF(CV$3="Attendance",
INDEX('Attendance Dump'!$E$2:$AI$400,
MATCH($A131,'Attendance Dump'!$B$2:$B$400,0),
MATCH(CV$2,'Attendance Dump'!$E$1:$AI$1,0)
),
INDEX('Active Hour''s Dump'!$D$3:$AH$337,
MATCH($C131,'Active Hour''s Dump'!$A$3:$A$337,0),
MATCH(CV$2,'Active Hour''s Dump'!$D$2:$AH$2,0)
))),"")</f>
        <v>0</v>
      </c>
      <c r="CW131" s="13"/>
      <c r="CX131" s="13"/>
      <c r="CY131" s="54"/>
      <c r="DA131" s="57">
        <f t="shared" si="75"/>
        <v>195.58333333333323</v>
      </c>
      <c r="DB131" s="35">
        <f t="shared" si="76"/>
        <v>19031.900000000001</v>
      </c>
      <c r="DC131" s="35">
        <f t="shared" si="71"/>
        <v>768.09999999999854</v>
      </c>
      <c r="DD131" s="35">
        <f t="shared" ca="1" si="74"/>
        <v>0</v>
      </c>
      <c r="DF131" s="32" cm="1">
        <f t="array" ref="DF131">SUMPRODUCT(
    (MOD(COLUMN(H131:CV131) - COLUMN(H131), 3) = 0) *
    (H131:CV131 = 0) *
    (I131:CW131 = "P") *
    (COUNTIF(UKHoliday, H$2:CV$2) = 0)
)</f>
        <v>0</v>
      </c>
      <c r="DG131" s="33" cm="1">
        <f t="array" ref="DG131">SUMPRODUCT(
  (MOD(COLUMN(H131:CV131) - COLUMN(H131), 3) = 0) *
  (H131:CV131 &gt; 0) *
  (H131:CV131 &lt; 0.5 * IF(((WEEKDAY(H$2:CV$2, 2) = 1) + (WEEKDAY(H$2:CV$2, 2) = 6)), G131, F131)) *
  (I131:CW131 = "P") *
  (COUNTIF(UKHoliday, H$2:CV$2) = 0)
)</f>
        <v>0</v>
      </c>
      <c r="DH131" s="33" cm="1">
        <f t="array" ref="DH131">SUMPRODUCT(
  (MOD(COLUMN(H131:CV131) - COLUMN(H131), 3) = 0) *
  (H131:CV131 &gt; 0.5 * IF(((WEEKDAY(H$2:CV$2, 2) = 1) + (WEEKDAY(H$2:CV$2, 2) = 6)), $G131, $F131)) *
  (H131:CV131 &lt; 0.8 * IF(((WEEKDAY(H$2:CV$2, 2) = 1) + (WEEKDAY(H$2:CV$2, 2) = 6)), $G131, $F131)) *
  (I131:CW131 = "P") *
  (COUNTIF(UKHoliday, H$2:CV$2) = 0)
)</f>
        <v>0</v>
      </c>
      <c r="DI131" s="33" cm="1">
        <f t="array" ref="DI131">SUMPRODUCT(
  (MOD(COLUMN(H131:CV131) - COLUMN(H131), 3) = 0) *
  (H131:CV131 &gt; 0.8 * IF(((WEEKDAY(H$2:CV$2, 2) = 1) + (WEEKDAY(H$2:CV$2, 2) = 6)), $G131, $F131)) *
  (H131:CV131 &lt; 1 * IF(((WEEKDAY(H$2:CV$2, 2) = 1) + (WEEKDAY(H$2:CV$2, 2) = 6)), $G131, $F131)) *
  (I131:CW131 = "P") *
  (COUNTIF(UKHoliday, H$2:CV$2) = 0)
)</f>
        <v>6</v>
      </c>
    </row>
    <row r="132" spans="1:113" x14ac:dyDescent="0.3">
      <c r="A132" s="8" t="s">
        <v>373</v>
      </c>
      <c r="B132" s="36" t="s">
        <v>372</v>
      </c>
      <c r="C132" s="9" t="s">
        <v>758</v>
      </c>
      <c r="D132" s="62" t="s">
        <v>945</v>
      </c>
      <c r="E132" s="35">
        <v>18600</v>
      </c>
      <c r="F132" s="35">
        <f t="shared" si="72"/>
        <v>930</v>
      </c>
      <c r="G132" s="35">
        <f t="shared" si="73"/>
        <v>465</v>
      </c>
      <c r="H132" s="13">
        <f>_xlfn.IFNA(IF(H$3="Productivity",
INDEX('Productivity Dump'!$E$4:$AJ$500,
MATCH($A132,'Productivity Dump'!$A$4:$A$500,0),
MATCH(H$2,'Productivity Dump'!$E$3:$AJ$3,0)
),
IF(H$3="Attendance",
INDEX('Attendance Dump'!$E$2:$AI$400,
MATCH($A132,'Attendance Dump'!$B$2:$B$400,0),
MATCH(H$2,'Attendance Dump'!$E$1:$AI$1,0)
),
INDEX('Active Hour''s Dump'!$D$3:$AH$337,
MATCH($C132,'Active Hour''s Dump'!$A$3:$A$337,0),
MATCH(H$2,'Active Hour''s Dump'!$D$2:$AH$2,0)
))),"")</f>
        <v>970.35500000000013</v>
      </c>
      <c r="I132" s="13" t="str">
        <f>_xlfn.IFNA(IF(I$3="Productivity",
INDEX('Productivity Dump'!$E$4:$AJ$500,
MATCH($A132,'Productivity Dump'!$A$4:$A$500,0),
MATCH(I$2,'Productivity Dump'!$E$3:$AJ$3,0)
),
IF(I$3="Attendance",
INDEX('Attendance Dump'!$E$2:$AI$400,
MATCH($A132,'Attendance Dump'!$B$2:$B$400,0),
MATCH(I$2,'Attendance Dump'!$E$1:$AI$1,0)
),
INDEX('Active Hour''s Dump'!$D$3:$AH$337,
MATCH($C132,'Active Hour''s Dump'!$A$3:$A$337,0),
MATCH(I$2,'Active Hour''s Dump'!$D$2:$AH$2,0)
))),"")</f>
        <v>P</v>
      </c>
      <c r="J132" s="54">
        <f>_xlfn.IFNA(IF(J$3="Productivity",
INDEX('Productivity Dump'!$E$4:$AJ$500,
MATCH($A132,'Productivity Dump'!$A$4:$A$500,0),
MATCH(J$2,'Productivity Dump'!$E$3:$AJ$3,0)
),
IF(J$3="Attendance",
INDEX('Attendance Dump'!$E$2:$AI$400,
MATCH($A132,'Attendance Dump'!$B$2:$B$400,0),
MATCH(J$2,'Attendance Dump'!$E$1:$AI$1,0)
),
INDEX('Active Hour''s Dump'!$D$3:$AH$337,
MATCH($C132,'Active Hour''s Dump'!$A$3:$A$337,0),
MATCH(J$2,'Active Hour''s Dump'!$D$2:$AH$2,0)
))),"")</f>
        <v>6.25</v>
      </c>
      <c r="K132" s="13">
        <f>_xlfn.IFNA(IF(K$3="Productivity",
INDEX('Productivity Dump'!$E$4:$AJ$500,
MATCH($A132,'Productivity Dump'!$A$4:$A$500,0),
MATCH(K$2,'Productivity Dump'!$E$3:$AJ$3,0)
),
IF(K$3="Attendance",
INDEX('Attendance Dump'!$E$2:$AI$400,
MATCH($A132,'Attendance Dump'!$B$2:$B$400,0),
MATCH(K$2,'Attendance Dump'!$E$1:$AI$1,0)
),
INDEX('Active Hour''s Dump'!$D$3:$AH$337,
MATCH($C132,'Active Hour''s Dump'!$A$3:$A$337,0),
MATCH(K$2,'Active Hour''s Dump'!$D$2:$AH$2,0)
))),"")</f>
        <v>915.33700000000022</v>
      </c>
      <c r="L132" s="13" t="str">
        <f>_xlfn.IFNA(IF(L$3="Productivity",
INDEX('Productivity Dump'!$E$4:$AJ$500,
MATCH($A132,'Productivity Dump'!$A$4:$A$500,0),
MATCH(L$2,'Productivity Dump'!$E$3:$AJ$3,0)
),
IF(L$3="Attendance",
INDEX('Attendance Dump'!$E$2:$AI$400,
MATCH($A132,'Attendance Dump'!$B$2:$B$400,0),
MATCH(L$2,'Attendance Dump'!$E$1:$AI$1,0)
),
INDEX('Active Hour''s Dump'!$D$3:$AH$337,
MATCH($C132,'Active Hour''s Dump'!$A$3:$A$337,0),
MATCH(L$2,'Active Hour''s Dump'!$D$2:$AH$2,0)
))),"")</f>
        <v>P</v>
      </c>
      <c r="M132" s="54">
        <f>_xlfn.IFNA(IF(M$3="Productivity",
INDEX('Productivity Dump'!$E$4:$AJ$500,
MATCH($A132,'Productivity Dump'!$A$4:$A$500,0),
MATCH(M$2,'Productivity Dump'!$E$3:$AJ$3,0)
),
IF(M$3="Attendance",
INDEX('Attendance Dump'!$E$2:$AI$400,
MATCH($A132,'Attendance Dump'!$B$2:$B$400,0),
MATCH(M$2,'Attendance Dump'!$E$1:$AI$1,0)
),
INDEX('Active Hour''s Dump'!$D$3:$AH$337,
MATCH($C132,'Active Hour''s Dump'!$A$3:$A$337,0),
MATCH(M$2,'Active Hour''s Dump'!$D$2:$AH$2,0)
))),"")</f>
        <v>6.8333333333333304</v>
      </c>
      <c r="N132" s="13">
        <f>_xlfn.IFNA(IF(N$3="Productivity",
INDEX('Productivity Dump'!$E$4:$AJ$500,
MATCH($A132,'Productivity Dump'!$A$4:$A$500,0),
MATCH(N$2,'Productivity Dump'!$E$3:$AJ$3,0)
),
IF(N$3="Attendance",
INDEX('Attendance Dump'!$E$2:$AI$400,
MATCH($A132,'Attendance Dump'!$B$2:$B$400,0),
MATCH(N$2,'Attendance Dump'!$E$1:$AI$1,0)
),
INDEX('Active Hour''s Dump'!$D$3:$AH$337,
MATCH($C132,'Active Hour''s Dump'!$A$3:$A$337,0),
MATCH(N$2,'Active Hour''s Dump'!$D$2:$AH$2,0)
))),"")</f>
        <v>926</v>
      </c>
      <c r="O132" s="13" t="str">
        <f>_xlfn.IFNA(IF(O$3="Productivity",
INDEX('Productivity Dump'!$E$4:$AJ$500,
MATCH($A132,'Productivity Dump'!$A$4:$A$500,0),
MATCH(O$2,'Productivity Dump'!$E$3:$AJ$3,0)
),
IF(O$3="Attendance",
INDEX('Attendance Dump'!$E$2:$AI$400,
MATCH($A132,'Attendance Dump'!$B$2:$B$400,0),
MATCH(O$2,'Attendance Dump'!$E$1:$AI$1,0)
),
INDEX('Active Hour''s Dump'!$D$3:$AH$337,
MATCH($C132,'Active Hour''s Dump'!$A$3:$A$337,0),
MATCH(O$2,'Active Hour''s Dump'!$D$2:$AH$2,0)
))),"")</f>
        <v>P</v>
      </c>
      <c r="P132" s="54">
        <f>_xlfn.IFNA(IF(P$3="Productivity",
INDEX('Productivity Dump'!$E$4:$AJ$500,
MATCH($A132,'Productivity Dump'!$A$4:$A$500,0),
MATCH(P$2,'Productivity Dump'!$E$3:$AJ$3,0)
),
IF(P$3="Attendance",
INDEX('Attendance Dump'!$E$2:$AI$400,
MATCH($A132,'Attendance Dump'!$B$2:$B$400,0),
MATCH(P$2,'Attendance Dump'!$E$1:$AI$1,0)
),
INDEX('Active Hour''s Dump'!$D$3:$AH$337,
MATCH($C132,'Active Hour''s Dump'!$A$3:$A$337,0),
MATCH(P$2,'Active Hour''s Dump'!$D$2:$AH$2,0)
))),"")</f>
        <v>5.9166666666666696</v>
      </c>
      <c r="Q132" s="13">
        <f>_xlfn.IFNA(IF(Q$3="Productivity",
INDEX('Productivity Dump'!$E$4:$AJ$500,
MATCH($A132,'Productivity Dump'!$A$4:$A$500,0),
MATCH(Q$2,'Productivity Dump'!$E$3:$AJ$3,0)
),
IF(Q$3="Attendance",
INDEX('Attendance Dump'!$E$2:$AI$400,
MATCH($A132,'Attendance Dump'!$B$2:$B$400,0),
MATCH(Q$2,'Attendance Dump'!$E$1:$AI$1,0)
),
INDEX('Active Hour''s Dump'!$D$3:$AH$337,
MATCH($C132,'Active Hour''s Dump'!$A$3:$A$337,0),
MATCH(Q$2,'Active Hour''s Dump'!$D$2:$AH$2,0)
))),"")</f>
        <v>0</v>
      </c>
      <c r="R132" s="13" t="str">
        <f>_xlfn.IFNA(IF(R$3="Productivity",
INDEX('Productivity Dump'!$E$4:$AJ$500,
MATCH($A132,'Productivity Dump'!$A$4:$A$500,0),
MATCH(R$2,'Productivity Dump'!$E$3:$AJ$3,0)
),
IF(R$3="Attendance",
INDEX('Attendance Dump'!$E$2:$AI$400,
MATCH($A132,'Attendance Dump'!$B$2:$B$400,0),
MATCH(R$2,'Attendance Dump'!$E$1:$AI$1,0)
),
INDEX('Active Hour''s Dump'!$D$3:$AH$337,
MATCH($C132,'Active Hour''s Dump'!$A$3:$A$337,0),
MATCH(R$2,'Active Hour''s Dump'!$D$2:$AH$2,0)
))),"")</f>
        <v>WO</v>
      </c>
      <c r="S132" s="54">
        <f>_xlfn.IFNA(IF(S$3="Productivity",
INDEX('Productivity Dump'!$E$4:$AJ$500,
MATCH($A132,'Productivity Dump'!$A$4:$A$500,0),
MATCH(S$2,'Productivity Dump'!$E$3:$AJ$3,0)
),
IF(S$3="Attendance",
INDEX('Attendance Dump'!$E$2:$AI$400,
MATCH($A132,'Attendance Dump'!$B$2:$B$400,0),
MATCH(S$2,'Attendance Dump'!$E$1:$AI$1,0)
),
INDEX('Active Hour''s Dump'!$D$3:$AH$337,
MATCH($C132,'Active Hour''s Dump'!$A$3:$A$337,0),
MATCH(S$2,'Active Hour''s Dump'!$D$2:$AH$2,0)
))),"")</f>
        <v>0</v>
      </c>
      <c r="T132" s="13">
        <f>_xlfn.IFNA(IF(T$3="Productivity",
INDEX('Productivity Dump'!$E$4:$AJ$500,
MATCH($A132,'Productivity Dump'!$A$4:$A$500,0),
MATCH(T$2,'Productivity Dump'!$E$3:$AJ$3,0)
),
IF(T$3="Attendance",
INDEX('Attendance Dump'!$E$2:$AI$400,
MATCH($A132,'Attendance Dump'!$B$2:$B$400,0),
MATCH(T$2,'Attendance Dump'!$E$1:$AI$1,0)
),
INDEX('Active Hour''s Dump'!$D$3:$AH$337,
MATCH($C132,'Active Hour''s Dump'!$A$3:$A$337,0),
MATCH(T$2,'Active Hour''s Dump'!$D$2:$AH$2,0)
))),"")</f>
        <v>550.42799999999988</v>
      </c>
      <c r="U132" s="13" t="str">
        <f>_xlfn.IFNA(IF(U$3="Productivity",
INDEX('Productivity Dump'!$E$4:$AJ$500,
MATCH($A132,'Productivity Dump'!$A$4:$A$500,0),
MATCH(U$2,'Productivity Dump'!$E$3:$AJ$3,0)
),
IF(U$3="Attendance",
INDEX('Attendance Dump'!$E$2:$AI$400,
MATCH($A132,'Attendance Dump'!$B$2:$B$400,0),
MATCH(U$2,'Attendance Dump'!$E$1:$AI$1,0)
),
INDEX('Active Hour''s Dump'!$D$3:$AH$337,
MATCH($C132,'Active Hour''s Dump'!$A$3:$A$337,0),
MATCH(U$2,'Active Hour''s Dump'!$D$2:$AH$2,0)
))),"")</f>
        <v>P</v>
      </c>
      <c r="V132" s="54">
        <f>_xlfn.IFNA(IF(V$3="Productivity",
INDEX('Productivity Dump'!$E$4:$AJ$500,
MATCH($A132,'Productivity Dump'!$A$4:$A$500,0),
MATCH(V$2,'Productivity Dump'!$E$3:$AJ$3,0)
),
IF(V$3="Attendance",
INDEX('Attendance Dump'!$E$2:$AI$400,
MATCH($A132,'Attendance Dump'!$B$2:$B$400,0),
MATCH(V$2,'Attendance Dump'!$E$1:$AI$1,0)
),
INDEX('Active Hour''s Dump'!$D$3:$AH$337,
MATCH($C132,'Active Hour''s Dump'!$A$3:$A$337,0),
MATCH(V$2,'Active Hour''s Dump'!$D$2:$AH$2,0)
))),"")</f>
        <v>3.5</v>
      </c>
      <c r="W132" s="13">
        <f>_xlfn.IFNA(IF(W$3="Productivity",
INDEX('Productivity Dump'!$E$4:$AJ$500,
MATCH($A132,'Productivity Dump'!$A$4:$A$500,0),
MATCH(W$2,'Productivity Dump'!$E$3:$AJ$3,0)
),
IF(W$3="Attendance",
INDEX('Attendance Dump'!$E$2:$AI$400,
MATCH($A132,'Attendance Dump'!$B$2:$B$400,0),
MATCH(W$2,'Attendance Dump'!$E$1:$AI$1,0)
),
INDEX('Active Hour''s Dump'!$D$3:$AH$337,
MATCH($C132,'Active Hour''s Dump'!$A$3:$A$337,0),
MATCH(W$2,'Active Hour''s Dump'!$D$2:$AH$2,0)
))),"")</f>
        <v>934.35</v>
      </c>
      <c r="X132" s="13" t="str">
        <f>_xlfn.IFNA(IF(X$3="Productivity",
INDEX('Productivity Dump'!$E$4:$AJ$500,
MATCH($A132,'Productivity Dump'!$A$4:$A$500,0),
MATCH(X$2,'Productivity Dump'!$E$3:$AJ$3,0)
),
IF(X$3="Attendance",
INDEX('Attendance Dump'!$E$2:$AI$400,
MATCH($A132,'Attendance Dump'!$B$2:$B$400,0),
MATCH(X$2,'Attendance Dump'!$E$1:$AI$1,0)
),
INDEX('Active Hour''s Dump'!$D$3:$AH$337,
MATCH($C132,'Active Hour''s Dump'!$A$3:$A$337,0),
MATCH(X$2,'Active Hour''s Dump'!$D$2:$AH$2,0)
))),"")</f>
        <v>P</v>
      </c>
      <c r="Y132" s="54">
        <f>_xlfn.IFNA(IF(Y$3="Productivity",
INDEX('Productivity Dump'!$E$4:$AJ$500,
MATCH($A132,'Productivity Dump'!$A$4:$A$500,0),
MATCH(Y$2,'Productivity Dump'!$E$3:$AJ$3,0)
),
IF(Y$3="Attendance",
INDEX('Attendance Dump'!$E$2:$AI$400,
MATCH($A132,'Attendance Dump'!$B$2:$B$400,0),
MATCH(Y$2,'Attendance Dump'!$E$1:$AI$1,0)
),
INDEX('Active Hour''s Dump'!$D$3:$AH$337,
MATCH($C132,'Active Hour''s Dump'!$A$3:$A$337,0),
MATCH(Y$2,'Active Hour''s Dump'!$D$2:$AH$2,0)
))),"")</f>
        <v>6.3333333333333304</v>
      </c>
      <c r="Z132" s="13">
        <f>_xlfn.IFNA(IF(Z$3="Productivity",
INDEX('Productivity Dump'!$E$4:$AJ$500,
MATCH($A132,'Productivity Dump'!$A$4:$A$500,0),
MATCH(Z$2,'Productivity Dump'!$E$3:$AJ$3,0)
),
IF(Z$3="Attendance",
INDEX('Attendance Dump'!$E$2:$AI$400,
MATCH($A132,'Attendance Dump'!$B$2:$B$400,0),
MATCH(Z$2,'Attendance Dump'!$E$1:$AI$1,0)
),
INDEX('Active Hour''s Dump'!$D$3:$AH$337,
MATCH($C132,'Active Hour''s Dump'!$A$3:$A$337,0),
MATCH(Z$2,'Active Hour''s Dump'!$D$2:$AH$2,0)
))),"")</f>
        <v>0</v>
      </c>
      <c r="AA132" s="13" t="str">
        <f>_xlfn.IFNA(IF(AA$3="Productivity",
INDEX('Productivity Dump'!$E$4:$AJ$500,
MATCH($A132,'Productivity Dump'!$A$4:$A$500,0),
MATCH(AA$2,'Productivity Dump'!$E$3:$AJ$3,0)
),
IF(AA$3="Attendance",
INDEX('Attendance Dump'!$E$2:$AI$400,
MATCH($A132,'Attendance Dump'!$B$2:$B$400,0),
MATCH(AA$2,'Attendance Dump'!$E$1:$AI$1,0)
),
INDEX('Active Hour''s Dump'!$D$3:$AH$337,
MATCH($C132,'Active Hour''s Dump'!$A$3:$A$337,0),
MATCH(AA$2,'Active Hour''s Dump'!$D$2:$AH$2,0)
))),"")</f>
        <v>PL</v>
      </c>
      <c r="AB132" s="54">
        <f>_xlfn.IFNA(IF(AB$3="Productivity",
INDEX('Productivity Dump'!$E$4:$AJ$500,
MATCH($A132,'Productivity Dump'!$A$4:$A$500,0),
MATCH(AB$2,'Productivity Dump'!$E$3:$AJ$3,0)
),
IF(AB$3="Attendance",
INDEX('Attendance Dump'!$E$2:$AI$400,
MATCH($A132,'Attendance Dump'!$B$2:$B$400,0),
MATCH(AB$2,'Attendance Dump'!$E$1:$AI$1,0)
),
INDEX('Active Hour''s Dump'!$D$3:$AH$337,
MATCH($C132,'Active Hour''s Dump'!$A$3:$A$337,0),
MATCH(AB$2,'Active Hour''s Dump'!$D$2:$AH$2,0)
))),"")</f>
        <v>0</v>
      </c>
      <c r="AC132" s="13">
        <f>_xlfn.IFNA(IF(AC$3="Productivity",
INDEX('Productivity Dump'!$E$4:$AJ$500,
MATCH($A132,'Productivity Dump'!$A$4:$A$500,0),
MATCH(AC$2,'Productivity Dump'!$E$3:$AJ$3,0)
),
IF(AC$3="Attendance",
INDEX('Attendance Dump'!$E$2:$AI$400,
MATCH($A132,'Attendance Dump'!$B$2:$B$400,0),
MATCH(AC$2,'Attendance Dump'!$E$1:$AI$1,0)
),
INDEX('Active Hour''s Dump'!$D$3:$AH$337,
MATCH($C132,'Active Hour''s Dump'!$A$3:$A$337,0),
MATCH(AC$2,'Active Hour''s Dump'!$D$2:$AH$2,0)
))),"")</f>
        <v>1013.6129999999999</v>
      </c>
      <c r="AD132" s="13" t="str">
        <f>_xlfn.IFNA(IF(AD$3="Productivity",
INDEX('Productivity Dump'!$E$4:$AJ$500,
MATCH($A132,'Productivity Dump'!$A$4:$A$500,0),
MATCH(AD$2,'Productivity Dump'!$E$3:$AJ$3,0)
),
IF(AD$3="Attendance",
INDEX('Attendance Dump'!$E$2:$AI$400,
MATCH($A132,'Attendance Dump'!$B$2:$B$400,0),
MATCH(AD$2,'Attendance Dump'!$E$1:$AI$1,0)
),
INDEX('Active Hour''s Dump'!$D$3:$AH$337,
MATCH($C132,'Active Hour''s Dump'!$A$3:$A$337,0),
MATCH(AD$2,'Active Hour''s Dump'!$D$2:$AH$2,0)
))),"")</f>
        <v>P</v>
      </c>
      <c r="AE132" s="54">
        <f>_xlfn.IFNA(IF(AE$3="Productivity",
INDEX('Productivity Dump'!$E$4:$AJ$500,
MATCH($A132,'Productivity Dump'!$A$4:$A$500,0),
MATCH(AE$2,'Productivity Dump'!$E$3:$AJ$3,0)
),
IF(AE$3="Attendance",
INDEX('Attendance Dump'!$E$2:$AI$400,
MATCH($A132,'Attendance Dump'!$B$2:$B$400,0),
MATCH(AE$2,'Attendance Dump'!$E$1:$AI$1,0)
),
INDEX('Active Hour''s Dump'!$D$3:$AH$337,
MATCH($C132,'Active Hour''s Dump'!$A$3:$A$337,0),
MATCH(AE$2,'Active Hour''s Dump'!$D$2:$AH$2,0)
))),"")</f>
        <v>7.1666666666666696</v>
      </c>
      <c r="AF132" s="13">
        <f>_xlfn.IFNA(IF(AF$3="Productivity",
INDEX('Productivity Dump'!$E$4:$AJ$500,
MATCH($A132,'Productivity Dump'!$A$4:$A$500,0),
MATCH(AF$2,'Productivity Dump'!$E$3:$AJ$3,0)
),
IF(AF$3="Attendance",
INDEX('Attendance Dump'!$E$2:$AI$400,
MATCH($A132,'Attendance Dump'!$B$2:$B$400,0),
MATCH(AF$2,'Attendance Dump'!$E$1:$AI$1,0)
),
INDEX('Active Hour''s Dump'!$D$3:$AH$337,
MATCH($C132,'Active Hour''s Dump'!$A$3:$A$337,0),
MATCH(AF$2,'Active Hour''s Dump'!$D$2:$AH$2,0)
))),"")</f>
        <v>1062.489</v>
      </c>
      <c r="AG132" s="13" t="str">
        <f>_xlfn.IFNA(IF(AG$3="Productivity",
INDEX('Productivity Dump'!$E$4:$AJ$500,
MATCH($A132,'Productivity Dump'!$A$4:$A$500,0),
MATCH(AG$2,'Productivity Dump'!$E$3:$AJ$3,0)
),
IF(AG$3="Attendance",
INDEX('Attendance Dump'!$E$2:$AI$400,
MATCH($A132,'Attendance Dump'!$B$2:$B$400,0),
MATCH(AG$2,'Attendance Dump'!$E$1:$AI$1,0)
),
INDEX('Active Hour''s Dump'!$D$3:$AH$337,
MATCH($C132,'Active Hour''s Dump'!$A$3:$A$337,0),
MATCH(AG$2,'Active Hour''s Dump'!$D$2:$AH$2,0)
))),"")</f>
        <v>P</v>
      </c>
      <c r="AH132" s="54">
        <f>_xlfn.IFNA(IF(AH$3="Productivity",
INDEX('Productivity Dump'!$E$4:$AJ$500,
MATCH($A132,'Productivity Dump'!$A$4:$A$500,0),
MATCH(AH$2,'Productivity Dump'!$E$3:$AJ$3,0)
),
IF(AH$3="Attendance",
INDEX('Attendance Dump'!$E$2:$AI$400,
MATCH($A132,'Attendance Dump'!$B$2:$B$400,0),
MATCH(AH$2,'Attendance Dump'!$E$1:$AI$1,0)
),
INDEX('Active Hour''s Dump'!$D$3:$AH$337,
MATCH($C132,'Active Hour''s Dump'!$A$3:$A$337,0),
MATCH(AH$2,'Active Hour''s Dump'!$D$2:$AH$2,0)
))),"")</f>
        <v>6.4166666666666696</v>
      </c>
      <c r="AI132" s="13">
        <f>_xlfn.IFNA(IF(AI$3="Productivity",
INDEX('Productivity Dump'!$E$4:$AJ$500,
MATCH($A132,'Productivity Dump'!$A$4:$A$500,0),
MATCH(AI$2,'Productivity Dump'!$E$3:$AJ$3,0)
),
IF(AI$3="Attendance",
INDEX('Attendance Dump'!$E$2:$AI$400,
MATCH($A132,'Attendance Dump'!$B$2:$B$400,0),
MATCH(AI$2,'Attendance Dump'!$E$1:$AI$1,0)
),
INDEX('Active Hour''s Dump'!$D$3:$AH$337,
MATCH($C132,'Active Hour''s Dump'!$A$3:$A$337,0),
MATCH(AI$2,'Active Hour''s Dump'!$D$2:$AH$2,0)
))),"")</f>
        <v>941.87900000000002</v>
      </c>
      <c r="AJ132" s="13" t="str">
        <f>_xlfn.IFNA(IF(AJ$3="Productivity",
INDEX('Productivity Dump'!$E$4:$AJ$500,
MATCH($A132,'Productivity Dump'!$A$4:$A$500,0),
MATCH(AJ$2,'Productivity Dump'!$E$3:$AJ$3,0)
),
IF(AJ$3="Attendance",
INDEX('Attendance Dump'!$E$2:$AI$400,
MATCH($A132,'Attendance Dump'!$B$2:$B$400,0),
MATCH(AJ$2,'Attendance Dump'!$E$1:$AI$1,0)
),
INDEX('Active Hour''s Dump'!$D$3:$AH$337,
MATCH($C132,'Active Hour''s Dump'!$A$3:$A$337,0),
MATCH(AJ$2,'Active Hour''s Dump'!$D$2:$AH$2,0)
))),"")</f>
        <v>P</v>
      </c>
      <c r="AK132" s="54">
        <f>_xlfn.IFNA(IF(AK$3="Productivity",
INDEX('Productivity Dump'!$E$4:$AJ$500,
MATCH($A132,'Productivity Dump'!$A$4:$A$500,0),
MATCH(AK$2,'Productivity Dump'!$E$3:$AJ$3,0)
),
IF(AK$3="Attendance",
INDEX('Attendance Dump'!$E$2:$AI$400,
MATCH($A132,'Attendance Dump'!$B$2:$B$400,0),
MATCH(AK$2,'Attendance Dump'!$E$1:$AI$1,0)
),
INDEX('Active Hour''s Dump'!$D$3:$AH$337,
MATCH($C132,'Active Hour''s Dump'!$A$3:$A$337,0),
MATCH(AK$2,'Active Hour''s Dump'!$D$2:$AH$2,0)
))),"")</f>
        <v>6.3333333333333304</v>
      </c>
      <c r="AL132" s="13">
        <f>_xlfn.IFNA(IF(AL$3="Productivity",
INDEX('Productivity Dump'!$E$4:$AJ$500,
MATCH($A132,'Productivity Dump'!$A$4:$A$500,0),
MATCH(AL$2,'Productivity Dump'!$E$3:$AJ$3,0)
),
IF(AL$3="Attendance",
INDEX('Attendance Dump'!$E$2:$AI$400,
MATCH($A132,'Attendance Dump'!$B$2:$B$400,0),
MATCH(AL$2,'Attendance Dump'!$E$1:$AI$1,0)
),
INDEX('Active Hour''s Dump'!$D$3:$AH$337,
MATCH($C132,'Active Hour''s Dump'!$A$3:$A$337,0),
MATCH(AL$2,'Active Hour''s Dump'!$D$2:$AH$2,0)
))),"")</f>
        <v>0</v>
      </c>
      <c r="AM132" s="13" t="str">
        <f>_xlfn.IFNA(IF(AM$3="Productivity",
INDEX('Productivity Dump'!$E$4:$AJ$500,
MATCH($A132,'Productivity Dump'!$A$4:$A$500,0),
MATCH(AM$2,'Productivity Dump'!$E$3:$AJ$3,0)
),
IF(AM$3="Attendance",
INDEX('Attendance Dump'!$E$2:$AI$400,
MATCH($A132,'Attendance Dump'!$B$2:$B$400,0),
MATCH(AM$2,'Attendance Dump'!$E$1:$AI$1,0)
),
INDEX('Active Hour''s Dump'!$D$3:$AH$337,
MATCH($C132,'Active Hour''s Dump'!$A$3:$A$337,0),
MATCH(AM$2,'Active Hour''s Dump'!$D$2:$AH$2,0)
))),"")</f>
        <v>WO</v>
      </c>
      <c r="AN132" s="54">
        <f>_xlfn.IFNA(IF(AN$3="Productivity",
INDEX('Productivity Dump'!$E$4:$AJ$500,
MATCH($A132,'Productivity Dump'!$A$4:$A$500,0),
MATCH(AN$2,'Productivity Dump'!$E$3:$AJ$3,0)
),
IF(AN$3="Attendance",
INDEX('Attendance Dump'!$E$2:$AI$400,
MATCH($A132,'Attendance Dump'!$B$2:$B$400,0),
MATCH(AN$2,'Attendance Dump'!$E$1:$AI$1,0)
),
INDEX('Active Hour''s Dump'!$D$3:$AH$337,
MATCH($C132,'Active Hour''s Dump'!$A$3:$A$337,0),
MATCH(AN$2,'Active Hour''s Dump'!$D$2:$AH$2,0)
))),"")</f>
        <v>0</v>
      </c>
      <c r="AO132" s="13">
        <f>_xlfn.IFNA(IF(AO$3="Productivity",
INDEX('Productivity Dump'!$E$4:$AJ$500,
MATCH($A132,'Productivity Dump'!$A$4:$A$500,0),
MATCH(AO$2,'Productivity Dump'!$E$3:$AJ$3,0)
),
IF(AO$3="Attendance",
INDEX('Attendance Dump'!$E$2:$AI$400,
MATCH($A132,'Attendance Dump'!$B$2:$B$400,0),
MATCH(AO$2,'Attendance Dump'!$E$1:$AI$1,0)
),
INDEX('Active Hour''s Dump'!$D$3:$AH$337,
MATCH($C132,'Active Hour''s Dump'!$A$3:$A$337,0),
MATCH(AO$2,'Active Hour''s Dump'!$D$2:$AH$2,0)
))),"")</f>
        <v>582.505</v>
      </c>
      <c r="AP132" s="13" t="str">
        <f>_xlfn.IFNA(IF(AP$3="Productivity",
INDEX('Productivity Dump'!$E$4:$AJ$500,
MATCH($A132,'Productivity Dump'!$A$4:$A$500,0),
MATCH(AP$2,'Productivity Dump'!$E$3:$AJ$3,0)
),
IF(AP$3="Attendance",
INDEX('Attendance Dump'!$E$2:$AI$400,
MATCH($A132,'Attendance Dump'!$B$2:$B$400,0),
MATCH(AP$2,'Attendance Dump'!$E$1:$AI$1,0)
),
INDEX('Active Hour''s Dump'!$D$3:$AH$337,
MATCH($C132,'Active Hour''s Dump'!$A$3:$A$337,0),
MATCH(AP$2,'Active Hour''s Dump'!$D$2:$AH$2,0)
))),"")</f>
        <v>P</v>
      </c>
      <c r="AQ132" s="54">
        <f>_xlfn.IFNA(IF(AQ$3="Productivity",
INDEX('Productivity Dump'!$E$4:$AJ$500,
MATCH($A132,'Productivity Dump'!$A$4:$A$500,0),
MATCH(AQ$2,'Productivity Dump'!$E$3:$AJ$3,0)
),
IF(AQ$3="Attendance",
INDEX('Attendance Dump'!$E$2:$AI$400,
MATCH($A132,'Attendance Dump'!$B$2:$B$400,0),
MATCH(AQ$2,'Attendance Dump'!$E$1:$AI$1,0)
),
INDEX('Active Hour''s Dump'!$D$3:$AH$337,
MATCH($C132,'Active Hour''s Dump'!$A$3:$A$337,0),
MATCH(AQ$2,'Active Hour''s Dump'!$D$2:$AH$2,0)
))),"")</f>
        <v>4.1666666666666696</v>
      </c>
      <c r="AR132" s="13">
        <f>_xlfn.IFNA(IF(AR$3="Productivity",
INDEX('Productivity Dump'!$E$4:$AJ$500,
MATCH($A132,'Productivity Dump'!$A$4:$A$500,0),
MATCH(AR$2,'Productivity Dump'!$E$3:$AJ$3,0)
),
IF(AR$3="Attendance",
INDEX('Attendance Dump'!$E$2:$AI$400,
MATCH($A132,'Attendance Dump'!$B$2:$B$400,0),
MATCH(AR$2,'Attendance Dump'!$E$1:$AI$1,0)
),
INDEX('Active Hour''s Dump'!$D$3:$AH$337,
MATCH($C132,'Active Hour''s Dump'!$A$3:$A$337,0),
MATCH(AR$2,'Active Hour''s Dump'!$D$2:$AH$2,0)
))),"")</f>
        <v>928.26099999999985</v>
      </c>
      <c r="AS132" s="13" t="str">
        <f>_xlfn.IFNA(IF(AS$3="Productivity",
INDEX('Productivity Dump'!$E$4:$AJ$500,
MATCH($A132,'Productivity Dump'!$A$4:$A$500,0),
MATCH(AS$2,'Productivity Dump'!$E$3:$AJ$3,0)
),
IF(AS$3="Attendance",
INDEX('Attendance Dump'!$E$2:$AI$400,
MATCH($A132,'Attendance Dump'!$B$2:$B$400,0),
MATCH(AS$2,'Attendance Dump'!$E$1:$AI$1,0)
),
INDEX('Active Hour''s Dump'!$D$3:$AH$337,
MATCH($C132,'Active Hour''s Dump'!$A$3:$A$337,0),
MATCH(AS$2,'Active Hour''s Dump'!$D$2:$AH$2,0)
))),"")</f>
        <v>P</v>
      </c>
      <c r="AT132" s="54">
        <f>_xlfn.IFNA(IF(AT$3="Productivity",
INDEX('Productivity Dump'!$E$4:$AJ$500,
MATCH($A132,'Productivity Dump'!$A$4:$A$500,0),
MATCH(AT$2,'Productivity Dump'!$E$3:$AJ$3,0)
),
IF(AT$3="Attendance",
INDEX('Attendance Dump'!$E$2:$AI$400,
MATCH($A132,'Attendance Dump'!$B$2:$B$400,0),
MATCH(AT$2,'Attendance Dump'!$E$1:$AI$1,0)
),
INDEX('Active Hour''s Dump'!$D$3:$AH$337,
MATCH($C132,'Active Hour''s Dump'!$A$3:$A$337,0),
MATCH(AT$2,'Active Hour''s Dump'!$D$2:$AH$2,0)
))),"")</f>
        <v>6.5</v>
      </c>
      <c r="AU132" s="13">
        <f>_xlfn.IFNA(IF(AU$3="Productivity",
INDEX('Productivity Dump'!$E$4:$AJ$500,
MATCH($A132,'Productivity Dump'!$A$4:$A$500,0),
MATCH(AU$2,'Productivity Dump'!$E$3:$AJ$3,0)
),
IF(AU$3="Attendance",
INDEX('Attendance Dump'!$E$2:$AI$400,
MATCH($A132,'Attendance Dump'!$B$2:$B$400,0),
MATCH(AU$2,'Attendance Dump'!$E$1:$AI$1,0)
),
INDEX('Active Hour''s Dump'!$D$3:$AH$337,
MATCH($C132,'Active Hour''s Dump'!$A$3:$A$337,0),
MATCH(AU$2,'Active Hour''s Dump'!$D$2:$AH$2,0)
))),"")</f>
        <v>947.52300000000014</v>
      </c>
      <c r="AV132" s="13" t="str">
        <f>_xlfn.IFNA(IF(AV$3="Productivity",
INDEX('Productivity Dump'!$E$4:$AJ$500,
MATCH($A132,'Productivity Dump'!$A$4:$A$500,0),
MATCH(AV$2,'Productivity Dump'!$E$3:$AJ$3,0)
),
IF(AV$3="Attendance",
INDEX('Attendance Dump'!$E$2:$AI$400,
MATCH($A132,'Attendance Dump'!$B$2:$B$400,0),
MATCH(AV$2,'Attendance Dump'!$E$1:$AI$1,0)
),
INDEX('Active Hour''s Dump'!$D$3:$AH$337,
MATCH($C132,'Active Hour''s Dump'!$A$3:$A$337,0),
MATCH(AV$2,'Active Hour''s Dump'!$D$2:$AH$2,0)
))),"")</f>
        <v>P</v>
      </c>
      <c r="AW132" s="54">
        <f>_xlfn.IFNA(IF(AW$3="Productivity",
INDEX('Productivity Dump'!$E$4:$AJ$500,
MATCH($A132,'Productivity Dump'!$A$4:$A$500,0),
MATCH(AW$2,'Productivity Dump'!$E$3:$AJ$3,0)
),
IF(AW$3="Attendance",
INDEX('Attendance Dump'!$E$2:$AI$400,
MATCH($A132,'Attendance Dump'!$B$2:$B$400,0),
MATCH(AW$2,'Attendance Dump'!$E$1:$AI$1,0)
),
INDEX('Active Hour''s Dump'!$D$3:$AH$337,
MATCH($C132,'Active Hour''s Dump'!$A$3:$A$337,0),
MATCH(AW$2,'Active Hour''s Dump'!$D$2:$AH$2,0)
))),"")</f>
        <v>7.5</v>
      </c>
      <c r="AX132" s="13">
        <f>_xlfn.IFNA(IF(AX$3="Productivity",
INDEX('Productivity Dump'!$E$4:$AJ$500,
MATCH($A132,'Productivity Dump'!$A$4:$A$500,0),
MATCH(AX$2,'Productivity Dump'!$E$3:$AJ$3,0)
),
IF(AX$3="Attendance",
INDEX('Attendance Dump'!$E$2:$AI$400,
MATCH($A132,'Attendance Dump'!$B$2:$B$400,0),
MATCH(AX$2,'Attendance Dump'!$E$1:$AI$1,0)
),
INDEX('Active Hour''s Dump'!$D$3:$AH$337,
MATCH($C132,'Active Hour''s Dump'!$A$3:$A$337,0),
MATCH(AX$2,'Active Hour''s Dump'!$D$2:$AH$2,0)
))),"")</f>
        <v>994.11599999999999</v>
      </c>
      <c r="AY132" s="13" t="str">
        <f>_xlfn.IFNA(IF(AY$3="Productivity",
INDEX('Productivity Dump'!$E$4:$AJ$500,
MATCH($A132,'Productivity Dump'!$A$4:$A$500,0),
MATCH(AY$2,'Productivity Dump'!$E$3:$AJ$3,0)
),
IF(AY$3="Attendance",
INDEX('Attendance Dump'!$E$2:$AI$400,
MATCH($A132,'Attendance Dump'!$B$2:$B$400,0),
MATCH(AY$2,'Attendance Dump'!$E$1:$AI$1,0)
),
INDEX('Active Hour''s Dump'!$D$3:$AH$337,
MATCH($C132,'Active Hour''s Dump'!$A$3:$A$337,0),
MATCH(AY$2,'Active Hour''s Dump'!$D$2:$AH$2,0)
))),"")</f>
        <v>P</v>
      </c>
      <c r="AZ132" s="54">
        <f>_xlfn.IFNA(IF(AZ$3="Productivity",
INDEX('Productivity Dump'!$E$4:$AJ$500,
MATCH($A132,'Productivity Dump'!$A$4:$A$500,0),
MATCH(AZ$2,'Productivity Dump'!$E$3:$AJ$3,0)
),
IF(AZ$3="Attendance",
INDEX('Attendance Dump'!$E$2:$AI$400,
MATCH($A132,'Attendance Dump'!$B$2:$B$400,0),
MATCH(AZ$2,'Attendance Dump'!$E$1:$AI$1,0)
),
INDEX('Active Hour''s Dump'!$D$3:$AH$337,
MATCH($C132,'Active Hour''s Dump'!$A$3:$A$337,0),
MATCH(AZ$2,'Active Hour''s Dump'!$D$2:$AH$2,0)
))),"")</f>
        <v>7.3333333333333304</v>
      </c>
      <c r="BA132" s="13">
        <f>_xlfn.IFNA(IF(BA$3="Productivity",
INDEX('Productivity Dump'!$E$4:$AJ$500,
MATCH($A132,'Productivity Dump'!$A$4:$A$500,0),
MATCH(BA$2,'Productivity Dump'!$E$3:$AJ$3,0)
),
IF(BA$3="Attendance",
INDEX('Attendance Dump'!$E$2:$AI$400,
MATCH($A132,'Attendance Dump'!$B$2:$B$400,0),
MATCH(BA$2,'Attendance Dump'!$E$1:$AI$1,0)
),
INDEX('Active Hour''s Dump'!$D$3:$AH$337,
MATCH($C132,'Active Hour''s Dump'!$A$3:$A$337,0),
MATCH(BA$2,'Active Hour''s Dump'!$D$2:$AH$2,0)
))),"")</f>
        <v>981.00199999999984</v>
      </c>
      <c r="BB132" s="13" t="str">
        <f>_xlfn.IFNA(IF(BB$3="Productivity",
INDEX('Productivity Dump'!$E$4:$AJ$500,
MATCH($A132,'Productivity Dump'!$A$4:$A$500,0),
MATCH(BB$2,'Productivity Dump'!$E$3:$AJ$3,0)
),
IF(BB$3="Attendance",
INDEX('Attendance Dump'!$E$2:$AI$400,
MATCH($A132,'Attendance Dump'!$B$2:$B$400,0),
MATCH(BB$2,'Attendance Dump'!$E$1:$AI$1,0)
),
INDEX('Active Hour''s Dump'!$D$3:$AH$337,
MATCH($C132,'Active Hour''s Dump'!$A$3:$A$337,0),
MATCH(BB$2,'Active Hour''s Dump'!$D$2:$AH$2,0)
))),"")</f>
        <v>P</v>
      </c>
      <c r="BC132" s="54">
        <f>_xlfn.IFNA(IF(BC$3="Productivity",
INDEX('Productivity Dump'!$E$4:$AJ$500,
MATCH($A132,'Productivity Dump'!$A$4:$A$500,0),
MATCH(BC$2,'Productivity Dump'!$E$3:$AJ$3,0)
),
IF(BC$3="Attendance",
INDEX('Attendance Dump'!$E$2:$AI$400,
MATCH($A132,'Attendance Dump'!$B$2:$B$400,0),
MATCH(BC$2,'Attendance Dump'!$E$1:$AI$1,0)
),
INDEX('Active Hour''s Dump'!$D$3:$AH$337,
MATCH($C132,'Active Hour''s Dump'!$A$3:$A$337,0),
MATCH(BC$2,'Active Hour''s Dump'!$D$2:$AH$2,0)
))),"")</f>
        <v>6.8333333333333304</v>
      </c>
      <c r="BD132" s="13">
        <f>_xlfn.IFNA(IF(BD$3="Productivity",
INDEX('Productivity Dump'!$E$4:$AJ$500,
MATCH($A132,'Productivity Dump'!$A$4:$A$500,0),
MATCH(BD$2,'Productivity Dump'!$E$3:$AJ$3,0)
),
IF(BD$3="Attendance",
INDEX('Attendance Dump'!$E$2:$AI$400,
MATCH($A132,'Attendance Dump'!$B$2:$B$400,0),
MATCH(BD$2,'Attendance Dump'!$E$1:$AI$1,0)
),
INDEX('Active Hour''s Dump'!$D$3:$AH$337,
MATCH($C132,'Active Hour''s Dump'!$A$3:$A$337,0),
MATCH(BD$2,'Active Hour''s Dump'!$D$2:$AH$2,0)
))),"")</f>
        <v>928.57199999999989</v>
      </c>
      <c r="BE132" s="13" t="str">
        <f>_xlfn.IFNA(IF(BE$3="Productivity",
INDEX('Productivity Dump'!$E$4:$AJ$500,
MATCH($A132,'Productivity Dump'!$A$4:$A$500,0),
MATCH(BE$2,'Productivity Dump'!$E$3:$AJ$3,0)
),
IF(BE$3="Attendance",
INDEX('Attendance Dump'!$E$2:$AI$400,
MATCH($A132,'Attendance Dump'!$B$2:$B$400,0),
MATCH(BE$2,'Attendance Dump'!$E$1:$AI$1,0)
),
INDEX('Active Hour''s Dump'!$D$3:$AH$337,
MATCH($C132,'Active Hour''s Dump'!$A$3:$A$337,0),
MATCH(BE$2,'Active Hour''s Dump'!$D$2:$AH$2,0)
))),"")</f>
        <v>P</v>
      </c>
      <c r="BF132" s="54">
        <f>_xlfn.IFNA(IF(BF$3="Productivity",
INDEX('Productivity Dump'!$E$4:$AJ$500,
MATCH($A132,'Productivity Dump'!$A$4:$A$500,0),
MATCH(BF$2,'Productivity Dump'!$E$3:$AJ$3,0)
),
IF(BF$3="Attendance",
INDEX('Attendance Dump'!$E$2:$AI$400,
MATCH($A132,'Attendance Dump'!$B$2:$B$400,0),
MATCH(BF$2,'Attendance Dump'!$E$1:$AI$1,0)
),
INDEX('Active Hour''s Dump'!$D$3:$AH$337,
MATCH($C132,'Active Hour''s Dump'!$A$3:$A$337,0),
MATCH(BF$2,'Active Hour''s Dump'!$D$2:$AH$2,0)
))),"")</f>
        <v>6.8333333333333304</v>
      </c>
      <c r="BG132" s="13">
        <f>_xlfn.IFNA(IF(BG$3="Productivity",
INDEX('Productivity Dump'!$E$4:$AJ$500,
MATCH($A132,'Productivity Dump'!$A$4:$A$500,0),
MATCH(BG$2,'Productivity Dump'!$E$3:$AJ$3,0)
),
IF(BG$3="Attendance",
INDEX('Attendance Dump'!$E$2:$AI$400,
MATCH($A132,'Attendance Dump'!$B$2:$B$400,0),
MATCH(BG$2,'Attendance Dump'!$E$1:$AI$1,0)
),
INDEX('Active Hour''s Dump'!$D$3:$AH$337,
MATCH($C132,'Active Hour''s Dump'!$A$3:$A$337,0),
MATCH(BG$2,'Active Hour''s Dump'!$D$2:$AH$2,0)
))),"")</f>
        <v>0</v>
      </c>
      <c r="BH132" s="13" t="str">
        <f>_xlfn.IFNA(IF(BH$3="Productivity",
INDEX('Productivity Dump'!$E$4:$AJ$500,
MATCH($A132,'Productivity Dump'!$A$4:$A$500,0),
MATCH(BH$2,'Productivity Dump'!$E$3:$AJ$3,0)
),
IF(BH$3="Attendance",
INDEX('Attendance Dump'!$E$2:$AI$400,
MATCH($A132,'Attendance Dump'!$B$2:$B$400,0),
MATCH(BH$2,'Attendance Dump'!$E$1:$AI$1,0)
),
INDEX('Active Hour''s Dump'!$D$3:$AH$337,
MATCH($C132,'Active Hour''s Dump'!$A$3:$A$337,0),
MATCH(BH$2,'Active Hour''s Dump'!$D$2:$AH$2,0)
))),"")</f>
        <v>WO</v>
      </c>
      <c r="BI132" s="54">
        <f>_xlfn.IFNA(IF(BI$3="Productivity",
INDEX('Productivity Dump'!$E$4:$AJ$500,
MATCH($A132,'Productivity Dump'!$A$4:$A$500,0),
MATCH(BI$2,'Productivity Dump'!$E$3:$AJ$3,0)
),
IF(BI$3="Attendance",
INDEX('Attendance Dump'!$E$2:$AI$400,
MATCH($A132,'Attendance Dump'!$B$2:$B$400,0),
MATCH(BI$2,'Attendance Dump'!$E$1:$AI$1,0)
),
INDEX('Active Hour''s Dump'!$D$3:$AH$337,
MATCH($C132,'Active Hour''s Dump'!$A$3:$A$337,0),
MATCH(BI$2,'Active Hour''s Dump'!$D$2:$AH$2,0)
))),"")</f>
        <v>0</v>
      </c>
      <c r="BJ132" s="13">
        <f>_xlfn.IFNA(IF(BJ$3="Productivity",
INDEX('Productivity Dump'!$E$4:$AJ$500,
MATCH($A132,'Productivity Dump'!$A$4:$A$500,0),
MATCH(BJ$2,'Productivity Dump'!$E$3:$AJ$3,0)
),
IF(BJ$3="Attendance",
INDEX('Attendance Dump'!$E$2:$AI$400,
MATCH($A132,'Attendance Dump'!$B$2:$B$400,0),
MATCH(BJ$2,'Attendance Dump'!$E$1:$AI$1,0)
),
INDEX('Active Hour''s Dump'!$D$3:$AH$337,
MATCH($C132,'Active Hour''s Dump'!$A$3:$A$337,0),
MATCH(BJ$2,'Active Hour''s Dump'!$D$2:$AH$2,0)
))),"")</f>
        <v>534.95100000000002</v>
      </c>
      <c r="BK132" s="13" t="str">
        <f>_xlfn.IFNA(IF(BK$3="Productivity",
INDEX('Productivity Dump'!$E$4:$AJ$500,
MATCH($A132,'Productivity Dump'!$A$4:$A$500,0),
MATCH(BK$2,'Productivity Dump'!$E$3:$AJ$3,0)
),
IF(BK$3="Attendance",
INDEX('Attendance Dump'!$E$2:$AI$400,
MATCH($A132,'Attendance Dump'!$B$2:$B$400,0),
MATCH(BK$2,'Attendance Dump'!$E$1:$AI$1,0)
),
INDEX('Active Hour''s Dump'!$D$3:$AH$337,
MATCH($C132,'Active Hour''s Dump'!$A$3:$A$337,0),
MATCH(BK$2,'Active Hour''s Dump'!$D$2:$AH$2,0)
))),"")</f>
        <v>P</v>
      </c>
      <c r="BL132" s="54">
        <f>_xlfn.IFNA(IF(BL$3="Productivity",
INDEX('Productivity Dump'!$E$4:$AJ$500,
MATCH($A132,'Productivity Dump'!$A$4:$A$500,0),
MATCH(BL$2,'Productivity Dump'!$E$3:$AJ$3,0)
),
IF(BL$3="Attendance",
INDEX('Attendance Dump'!$E$2:$AI$400,
MATCH($A132,'Attendance Dump'!$B$2:$B$400,0),
MATCH(BL$2,'Attendance Dump'!$E$1:$AI$1,0)
),
INDEX('Active Hour''s Dump'!$D$3:$AH$337,
MATCH($C132,'Active Hour''s Dump'!$A$3:$A$337,0),
MATCH(BL$2,'Active Hour''s Dump'!$D$2:$AH$2,0)
))),"")</f>
        <v>3.3333333333333299</v>
      </c>
      <c r="BM132" s="13">
        <f>_xlfn.IFNA(IF(BM$3="Productivity",
INDEX('Productivity Dump'!$E$4:$AJ$500,
MATCH($A132,'Productivity Dump'!$A$4:$A$500,0),
MATCH(BM$2,'Productivity Dump'!$E$3:$AJ$3,0)
),
IF(BM$3="Attendance",
INDEX('Attendance Dump'!$E$2:$AI$400,
MATCH($A132,'Attendance Dump'!$B$2:$B$400,0),
MATCH(BM$2,'Attendance Dump'!$E$1:$AI$1,0)
),
INDEX('Active Hour''s Dump'!$D$3:$AH$337,
MATCH($C132,'Active Hour''s Dump'!$A$3:$A$337,0),
MATCH(BM$2,'Active Hour''s Dump'!$D$2:$AH$2,0)
))),"")</f>
        <v>931.56799999999976</v>
      </c>
      <c r="BN132" s="13" t="str">
        <f>_xlfn.IFNA(IF(BN$3="Productivity",
INDEX('Productivity Dump'!$E$4:$AJ$500,
MATCH($A132,'Productivity Dump'!$A$4:$A$500,0),
MATCH(BN$2,'Productivity Dump'!$E$3:$AJ$3,0)
),
IF(BN$3="Attendance",
INDEX('Attendance Dump'!$E$2:$AI$400,
MATCH($A132,'Attendance Dump'!$B$2:$B$400,0),
MATCH(BN$2,'Attendance Dump'!$E$1:$AI$1,0)
),
INDEX('Active Hour''s Dump'!$D$3:$AH$337,
MATCH($C132,'Active Hour''s Dump'!$A$3:$A$337,0),
MATCH(BN$2,'Active Hour''s Dump'!$D$2:$AH$2,0)
))),"")</f>
        <v>P</v>
      </c>
      <c r="BO132" s="54">
        <f>_xlfn.IFNA(IF(BO$3="Productivity",
INDEX('Productivity Dump'!$E$4:$AJ$500,
MATCH($A132,'Productivity Dump'!$A$4:$A$500,0),
MATCH(BO$2,'Productivity Dump'!$E$3:$AJ$3,0)
),
IF(BO$3="Attendance",
INDEX('Attendance Dump'!$E$2:$AI$400,
MATCH($A132,'Attendance Dump'!$B$2:$B$400,0),
MATCH(BO$2,'Attendance Dump'!$E$1:$AI$1,0)
),
INDEX('Active Hour''s Dump'!$D$3:$AH$337,
MATCH($C132,'Active Hour''s Dump'!$A$3:$A$337,0),
MATCH(BO$2,'Active Hour''s Dump'!$D$2:$AH$2,0)
))),"")</f>
        <v>6.6666666666666696</v>
      </c>
      <c r="BP132" s="13">
        <f>_xlfn.IFNA(IF(BP$3="Productivity",
INDEX('Productivity Dump'!$E$4:$AJ$500,
MATCH($A132,'Productivity Dump'!$A$4:$A$500,0),
MATCH(BP$2,'Productivity Dump'!$E$3:$AJ$3,0)
),
IF(BP$3="Attendance",
INDEX('Attendance Dump'!$E$2:$AI$400,
MATCH($A132,'Attendance Dump'!$B$2:$B$400,0),
MATCH(BP$2,'Attendance Dump'!$E$1:$AI$1,0)
),
INDEX('Active Hour''s Dump'!$D$3:$AH$337,
MATCH($C132,'Active Hour''s Dump'!$A$3:$A$337,0),
MATCH(BP$2,'Active Hour''s Dump'!$D$2:$AH$2,0)
))),"")</f>
        <v>935.029</v>
      </c>
      <c r="BQ132" s="13" t="str">
        <f>_xlfn.IFNA(IF(BQ$3="Productivity",
INDEX('Productivity Dump'!$E$4:$AJ$500,
MATCH($A132,'Productivity Dump'!$A$4:$A$500,0),
MATCH(BQ$2,'Productivity Dump'!$E$3:$AJ$3,0)
),
IF(BQ$3="Attendance",
INDEX('Attendance Dump'!$E$2:$AI$400,
MATCH($A132,'Attendance Dump'!$B$2:$B$400,0),
MATCH(BQ$2,'Attendance Dump'!$E$1:$AI$1,0)
),
INDEX('Active Hour''s Dump'!$D$3:$AH$337,
MATCH($C132,'Active Hour''s Dump'!$A$3:$A$337,0),
MATCH(BQ$2,'Active Hour''s Dump'!$D$2:$AH$2,0)
))),"")</f>
        <v>P</v>
      </c>
      <c r="BR132" s="54">
        <f>_xlfn.IFNA(IF(BR$3="Productivity",
INDEX('Productivity Dump'!$E$4:$AJ$500,
MATCH($A132,'Productivity Dump'!$A$4:$A$500,0),
MATCH(BR$2,'Productivity Dump'!$E$3:$AJ$3,0)
),
IF(BR$3="Attendance",
INDEX('Attendance Dump'!$E$2:$AI$400,
MATCH($A132,'Attendance Dump'!$B$2:$B$400,0),
MATCH(BR$2,'Attendance Dump'!$E$1:$AI$1,0)
),
INDEX('Active Hour''s Dump'!$D$3:$AH$337,
MATCH($C132,'Active Hour''s Dump'!$A$3:$A$337,0),
MATCH(BR$2,'Active Hour''s Dump'!$D$2:$AH$2,0)
))),"")</f>
        <v>6.9166666666666696</v>
      </c>
      <c r="BS132" s="13">
        <f>_xlfn.IFNA(IF(BS$3="Productivity",
INDEX('Productivity Dump'!$E$4:$AJ$500,
MATCH($A132,'Productivity Dump'!$A$4:$A$500,0),
MATCH(BS$2,'Productivity Dump'!$E$3:$AJ$3,0)
),
IF(BS$3="Attendance",
INDEX('Attendance Dump'!$E$2:$AI$400,
MATCH($A132,'Attendance Dump'!$B$2:$B$400,0),
MATCH(BS$2,'Attendance Dump'!$E$1:$AI$1,0)
),
INDEX('Active Hour''s Dump'!$D$3:$AH$337,
MATCH($C132,'Active Hour''s Dump'!$A$3:$A$337,0),
MATCH(BS$2,'Active Hour''s Dump'!$D$2:$AH$2,0)
))),"")</f>
        <v>933.06099999999992</v>
      </c>
      <c r="BT132" s="13" t="str">
        <f>_xlfn.IFNA(IF(BT$3="Productivity",
INDEX('Productivity Dump'!$E$4:$AJ$500,
MATCH($A132,'Productivity Dump'!$A$4:$A$500,0),
MATCH(BT$2,'Productivity Dump'!$E$3:$AJ$3,0)
),
IF(BT$3="Attendance",
INDEX('Attendance Dump'!$E$2:$AI$400,
MATCH($A132,'Attendance Dump'!$B$2:$B$400,0),
MATCH(BT$2,'Attendance Dump'!$E$1:$AI$1,0)
),
INDEX('Active Hour''s Dump'!$D$3:$AH$337,
MATCH($C132,'Active Hour''s Dump'!$A$3:$A$337,0),
MATCH(BT$2,'Active Hour''s Dump'!$D$2:$AH$2,0)
))),"")</f>
        <v>H(P)</v>
      </c>
      <c r="BU132" s="54">
        <f>_xlfn.IFNA(IF(BU$3="Productivity",
INDEX('Productivity Dump'!$E$4:$AJ$500,
MATCH($A132,'Productivity Dump'!$A$4:$A$500,0),
MATCH(BU$2,'Productivity Dump'!$E$3:$AJ$3,0)
),
IF(BU$3="Attendance",
INDEX('Attendance Dump'!$E$2:$AI$400,
MATCH($A132,'Attendance Dump'!$B$2:$B$400,0),
MATCH(BU$2,'Attendance Dump'!$E$1:$AI$1,0)
),
INDEX('Active Hour''s Dump'!$D$3:$AH$337,
MATCH($C132,'Active Hour''s Dump'!$A$3:$A$337,0),
MATCH(BU$2,'Active Hour''s Dump'!$D$2:$AH$2,0)
))),"")</f>
        <v>6.9166666666666696</v>
      </c>
      <c r="BV132" s="13">
        <f>_xlfn.IFNA(IF(BV$3="Productivity",
INDEX('Productivity Dump'!$E$4:$AJ$500,
MATCH($A132,'Productivity Dump'!$A$4:$A$500,0),
MATCH(BV$2,'Productivity Dump'!$E$3:$AJ$3,0)
),
IF(BV$3="Attendance",
INDEX('Attendance Dump'!$E$2:$AI$400,
MATCH($A132,'Attendance Dump'!$B$2:$B$400,0),
MATCH(BV$2,'Attendance Dump'!$E$1:$AI$1,0)
),
INDEX('Active Hour''s Dump'!$D$3:$AH$337,
MATCH($C132,'Active Hour''s Dump'!$A$3:$A$337,0),
MATCH(BV$2,'Active Hour''s Dump'!$D$2:$AH$2,0)
))),"")</f>
        <v>950.125</v>
      </c>
      <c r="BW132" s="13" t="str">
        <f>_xlfn.IFNA(IF(BW$3="Productivity",
INDEX('Productivity Dump'!$E$4:$AJ$500,
MATCH($A132,'Productivity Dump'!$A$4:$A$500,0),
MATCH(BW$2,'Productivity Dump'!$E$3:$AJ$3,0)
),
IF(BW$3="Attendance",
INDEX('Attendance Dump'!$E$2:$AI$400,
MATCH($A132,'Attendance Dump'!$B$2:$B$400,0),
MATCH(BW$2,'Attendance Dump'!$E$1:$AI$1,0)
),
INDEX('Active Hour''s Dump'!$D$3:$AH$337,
MATCH($C132,'Active Hour''s Dump'!$A$3:$A$337,0),
MATCH(BW$2,'Active Hour''s Dump'!$D$2:$AH$2,0)
))),"")</f>
        <v>P</v>
      </c>
      <c r="BX132" s="54">
        <f>_xlfn.IFNA(IF(BX$3="Productivity",
INDEX('Productivity Dump'!$E$4:$AJ$500,
MATCH($A132,'Productivity Dump'!$A$4:$A$500,0),
MATCH(BX$2,'Productivity Dump'!$E$3:$AJ$3,0)
),
IF(BX$3="Attendance",
INDEX('Attendance Dump'!$E$2:$AI$400,
MATCH($A132,'Attendance Dump'!$B$2:$B$400,0),
MATCH(BX$2,'Attendance Dump'!$E$1:$AI$1,0)
),
INDEX('Active Hour''s Dump'!$D$3:$AH$337,
MATCH($C132,'Active Hour''s Dump'!$A$3:$A$337,0),
MATCH(BX$2,'Active Hour''s Dump'!$D$2:$AH$2,0)
))),"")</f>
        <v>7.3333333333333304</v>
      </c>
      <c r="BY132" s="13">
        <f>_xlfn.IFNA(IF(BY$3="Productivity",
INDEX('Productivity Dump'!$E$4:$AJ$500,
MATCH($A132,'Productivity Dump'!$A$4:$A$500,0),
MATCH(BY$2,'Productivity Dump'!$E$3:$AJ$3,0)
),
IF(BY$3="Attendance",
INDEX('Attendance Dump'!$E$2:$AI$400,
MATCH($A132,'Attendance Dump'!$B$2:$B$400,0),
MATCH(BY$2,'Attendance Dump'!$E$1:$AI$1,0)
),
INDEX('Active Hour''s Dump'!$D$3:$AH$337,
MATCH($C132,'Active Hour''s Dump'!$A$3:$A$337,0),
MATCH(BY$2,'Active Hour''s Dump'!$D$2:$AH$2,0)
))),"")</f>
        <v>656.428</v>
      </c>
      <c r="BZ132" s="13" t="str">
        <f>_xlfn.IFNA(IF(BZ$3="Productivity",
INDEX('Productivity Dump'!$E$4:$AJ$500,
MATCH($A132,'Productivity Dump'!$A$4:$A$500,0),
MATCH(BZ$2,'Productivity Dump'!$E$3:$AJ$3,0)
),
IF(BZ$3="Attendance",
INDEX('Attendance Dump'!$E$2:$AI$400,
MATCH($A132,'Attendance Dump'!$B$2:$B$400,0),
MATCH(BZ$2,'Attendance Dump'!$E$1:$AI$1,0)
),
INDEX('Active Hour''s Dump'!$D$3:$AH$337,
MATCH($C132,'Active Hour''s Dump'!$A$3:$A$337,0),
MATCH(BZ$2,'Active Hour''s Dump'!$D$2:$AH$2,0)
))),"")</f>
        <v>P</v>
      </c>
      <c r="CA132" s="54">
        <f>_xlfn.IFNA(IF(CA$3="Productivity",
INDEX('Productivity Dump'!$E$4:$AJ$500,
MATCH($A132,'Productivity Dump'!$A$4:$A$500,0),
MATCH(CA$2,'Productivity Dump'!$E$3:$AJ$3,0)
),
IF(CA$3="Attendance",
INDEX('Attendance Dump'!$E$2:$AI$400,
MATCH($A132,'Attendance Dump'!$B$2:$B$400,0),
MATCH(CA$2,'Attendance Dump'!$E$1:$AI$1,0)
),
INDEX('Active Hour''s Dump'!$D$3:$AH$337,
MATCH($C132,'Active Hour''s Dump'!$A$3:$A$337,0),
MATCH(CA$2,'Active Hour''s Dump'!$D$2:$AH$2,0)
))),"")</f>
        <v>5.25</v>
      </c>
      <c r="CB132" s="13">
        <f>_xlfn.IFNA(IF(CB$3="Productivity",
INDEX('Productivity Dump'!$E$4:$AJ$500,
MATCH($A132,'Productivity Dump'!$A$4:$A$500,0),
MATCH(CB$2,'Productivity Dump'!$E$3:$AJ$3,0)
),
IF(CB$3="Attendance",
INDEX('Attendance Dump'!$E$2:$AI$400,
MATCH($A132,'Attendance Dump'!$B$2:$B$400,0),
MATCH(CB$2,'Attendance Dump'!$E$1:$AI$1,0)
),
INDEX('Active Hour''s Dump'!$D$3:$AH$337,
MATCH($C132,'Active Hour''s Dump'!$A$3:$A$337,0),
MATCH(CB$2,'Active Hour''s Dump'!$D$2:$AH$2,0)
))),"")</f>
        <v>0</v>
      </c>
      <c r="CC132" s="13" t="str">
        <f>_xlfn.IFNA(IF(CC$3="Productivity",
INDEX('Productivity Dump'!$E$4:$AJ$500,
MATCH($A132,'Productivity Dump'!$A$4:$A$500,0),
MATCH(CC$2,'Productivity Dump'!$E$3:$AJ$3,0)
),
IF(CC$3="Attendance",
INDEX('Attendance Dump'!$E$2:$AI$400,
MATCH($A132,'Attendance Dump'!$B$2:$B$400,0),
MATCH(CC$2,'Attendance Dump'!$E$1:$AI$1,0)
),
INDEX('Active Hour''s Dump'!$D$3:$AH$337,
MATCH($C132,'Active Hour''s Dump'!$A$3:$A$337,0),
MATCH(CC$2,'Active Hour''s Dump'!$D$2:$AH$2,0)
))),"")</f>
        <v>WO</v>
      </c>
      <c r="CD132" s="54">
        <f>_xlfn.IFNA(IF(CD$3="Productivity",
INDEX('Productivity Dump'!$E$4:$AJ$500,
MATCH($A132,'Productivity Dump'!$A$4:$A$500,0),
MATCH(CD$2,'Productivity Dump'!$E$3:$AJ$3,0)
),
IF(CD$3="Attendance",
INDEX('Attendance Dump'!$E$2:$AI$400,
MATCH($A132,'Attendance Dump'!$B$2:$B$400,0),
MATCH(CD$2,'Attendance Dump'!$E$1:$AI$1,0)
),
INDEX('Active Hour''s Dump'!$D$3:$AH$337,
MATCH($C132,'Active Hour''s Dump'!$A$3:$A$337,0),
MATCH(CD$2,'Active Hour''s Dump'!$D$2:$AH$2,0)
))),"")</f>
        <v>0</v>
      </c>
      <c r="CE132" s="13">
        <f>_xlfn.IFNA(IF(CE$3="Productivity",
INDEX('Productivity Dump'!$E$4:$AJ$500,
MATCH($A132,'Productivity Dump'!$A$4:$A$500,0),
MATCH(CE$2,'Productivity Dump'!$E$3:$AJ$3,0)
),
IF(CE$3="Attendance",
INDEX('Attendance Dump'!$E$2:$AI$400,
MATCH($A132,'Attendance Dump'!$B$2:$B$400,0),
MATCH(CE$2,'Attendance Dump'!$E$1:$AI$1,0)
),
INDEX('Active Hour''s Dump'!$D$3:$AH$337,
MATCH($C132,'Active Hour''s Dump'!$A$3:$A$337,0),
MATCH(CE$2,'Active Hour''s Dump'!$D$2:$AH$2,0)
))),"")</f>
        <v>501.351</v>
      </c>
      <c r="CF132" s="13" t="str">
        <f>_xlfn.IFNA(IF(CF$3="Productivity",
INDEX('Productivity Dump'!$E$4:$AJ$500,
MATCH($A132,'Productivity Dump'!$A$4:$A$500,0),
MATCH(CF$2,'Productivity Dump'!$E$3:$AJ$3,0)
),
IF(CF$3="Attendance",
INDEX('Attendance Dump'!$E$2:$AI$400,
MATCH($A132,'Attendance Dump'!$B$2:$B$400,0),
MATCH(CF$2,'Attendance Dump'!$E$1:$AI$1,0)
),
INDEX('Active Hour''s Dump'!$D$3:$AH$337,
MATCH($C132,'Active Hour''s Dump'!$A$3:$A$337,0),
MATCH(CF$2,'Active Hour''s Dump'!$D$2:$AH$2,0)
))),"")</f>
        <v>P</v>
      </c>
      <c r="CG132" s="54">
        <f>_xlfn.IFNA(IF(CG$3="Productivity",
INDEX('Productivity Dump'!$E$4:$AJ$500,
MATCH($A132,'Productivity Dump'!$A$4:$A$500,0),
MATCH(CG$2,'Productivity Dump'!$E$3:$AJ$3,0)
),
IF(CG$3="Attendance",
INDEX('Attendance Dump'!$E$2:$AI$400,
MATCH($A132,'Attendance Dump'!$B$2:$B$400,0),
MATCH(CG$2,'Attendance Dump'!$E$1:$AI$1,0)
),
INDEX('Active Hour''s Dump'!$D$3:$AH$337,
MATCH($C132,'Active Hour''s Dump'!$A$3:$A$337,0),
MATCH(CG$2,'Active Hour''s Dump'!$D$2:$AH$2,0)
))),"")</f>
        <v>4</v>
      </c>
      <c r="CH132" s="13">
        <f>_xlfn.IFNA(IF(CH$3="Productivity",
INDEX('Productivity Dump'!$E$4:$AJ$500,
MATCH($A132,'Productivity Dump'!$A$4:$A$500,0),
MATCH(CH$2,'Productivity Dump'!$E$3:$AJ$3,0)
),
IF(CH$3="Attendance",
INDEX('Attendance Dump'!$E$2:$AI$400,
MATCH($A132,'Attendance Dump'!$B$2:$B$400,0),
MATCH(CH$2,'Attendance Dump'!$E$1:$AI$1,0)
),
INDEX('Active Hour''s Dump'!$D$3:$AH$337,
MATCH($C132,'Active Hour''s Dump'!$A$3:$A$337,0),
MATCH(CH$2,'Active Hour''s Dump'!$D$2:$AH$2,0)
))),"")</f>
        <v>983.64299999999992</v>
      </c>
      <c r="CI132" s="13" t="str">
        <f>_xlfn.IFNA(IF(CI$3="Productivity",
INDEX('Productivity Dump'!$E$4:$AJ$500,
MATCH($A132,'Productivity Dump'!$A$4:$A$500,0),
MATCH(CI$2,'Productivity Dump'!$E$3:$AJ$3,0)
),
IF(CI$3="Attendance",
INDEX('Attendance Dump'!$E$2:$AI$400,
MATCH($A132,'Attendance Dump'!$B$2:$B$400,0),
MATCH(CI$2,'Attendance Dump'!$E$1:$AI$1,0)
),
INDEX('Active Hour''s Dump'!$D$3:$AH$337,
MATCH($C132,'Active Hour''s Dump'!$A$3:$A$337,0),
MATCH(CI$2,'Active Hour''s Dump'!$D$2:$AH$2,0)
))),"")</f>
        <v>P</v>
      </c>
      <c r="CJ132" s="54">
        <f>_xlfn.IFNA(IF(CJ$3="Productivity",
INDEX('Productivity Dump'!$E$4:$AJ$500,
MATCH($A132,'Productivity Dump'!$A$4:$A$500,0),
MATCH(CJ$2,'Productivity Dump'!$E$3:$AJ$3,0)
),
IF(CJ$3="Attendance",
INDEX('Attendance Dump'!$E$2:$AI$400,
MATCH($A132,'Attendance Dump'!$B$2:$B$400,0),
MATCH(CJ$2,'Attendance Dump'!$E$1:$AI$1,0)
),
INDEX('Active Hour''s Dump'!$D$3:$AH$337,
MATCH($C132,'Active Hour''s Dump'!$A$3:$A$337,0),
MATCH(CJ$2,'Active Hour''s Dump'!$D$2:$AH$2,0)
))),"")</f>
        <v>7.0833333333333304</v>
      </c>
      <c r="CK132" s="13">
        <f>_xlfn.IFNA(IF(CK$3="Productivity",
INDEX('Productivity Dump'!$E$4:$AJ$500,
MATCH($A132,'Productivity Dump'!$A$4:$A$500,0),
MATCH(CK$2,'Productivity Dump'!$E$3:$AJ$3,0)
),
IF(CK$3="Attendance",
INDEX('Attendance Dump'!$E$2:$AI$400,
MATCH($A132,'Attendance Dump'!$B$2:$B$400,0),
MATCH(CK$2,'Attendance Dump'!$E$1:$AI$1,0)
),
INDEX('Active Hour''s Dump'!$D$3:$AH$337,
MATCH($C132,'Active Hour''s Dump'!$A$3:$A$337,0),
MATCH(CK$2,'Active Hour''s Dump'!$D$2:$AH$2,0)
))),"")</f>
        <v>949.86300000000006</v>
      </c>
      <c r="CL132" s="13" t="str">
        <f>_xlfn.IFNA(IF(CL$3="Productivity",
INDEX('Productivity Dump'!$E$4:$AJ$500,
MATCH($A132,'Productivity Dump'!$A$4:$A$500,0),
MATCH(CL$2,'Productivity Dump'!$E$3:$AJ$3,0)
),
IF(CL$3="Attendance",
INDEX('Attendance Dump'!$E$2:$AI$400,
MATCH($A132,'Attendance Dump'!$B$2:$B$400,0),
MATCH(CL$2,'Attendance Dump'!$E$1:$AI$1,0)
),
INDEX('Active Hour''s Dump'!$D$3:$AH$337,
MATCH($C132,'Active Hour''s Dump'!$A$3:$A$337,0),
MATCH(CL$2,'Active Hour''s Dump'!$D$2:$AH$2,0)
))),"")</f>
        <v>P</v>
      </c>
      <c r="CM132" s="54">
        <f>_xlfn.IFNA(IF(CM$3="Productivity",
INDEX('Productivity Dump'!$E$4:$AJ$500,
MATCH($A132,'Productivity Dump'!$A$4:$A$500,0),
MATCH(CM$2,'Productivity Dump'!$E$3:$AJ$3,0)
),
IF(CM$3="Attendance",
INDEX('Attendance Dump'!$E$2:$AI$400,
MATCH($A132,'Attendance Dump'!$B$2:$B$400,0),
MATCH(CM$2,'Attendance Dump'!$E$1:$AI$1,0)
),
INDEX('Active Hour''s Dump'!$D$3:$AH$337,
MATCH($C132,'Active Hour''s Dump'!$A$3:$A$337,0),
MATCH(CM$2,'Active Hour''s Dump'!$D$2:$AH$2,0)
))),"")</f>
        <v>6.3333333333333304</v>
      </c>
      <c r="CN132" s="13">
        <f>_xlfn.IFNA(IF(CN$3="Productivity",
INDEX('Productivity Dump'!$E$4:$AJ$500,
MATCH($A132,'Productivity Dump'!$A$4:$A$500,0),
MATCH(CN$2,'Productivity Dump'!$E$3:$AJ$3,0)
),
IF(CN$3="Attendance",
INDEX('Attendance Dump'!$E$2:$AI$400,
MATCH($A132,'Attendance Dump'!$B$2:$B$400,0),
MATCH(CN$2,'Attendance Dump'!$E$1:$AI$1,0)
),
INDEX('Active Hour''s Dump'!$D$3:$AH$337,
MATCH($C132,'Active Hour''s Dump'!$A$3:$A$337,0),
MATCH(CN$2,'Active Hour''s Dump'!$D$2:$AH$2,0)
))),"")</f>
        <v>0</v>
      </c>
      <c r="CO132" s="13">
        <f>_xlfn.IFNA(IF(CO$3="Productivity",
INDEX('Productivity Dump'!$E$4:$AJ$500,
MATCH($A132,'Productivity Dump'!$A$4:$A$500,0),
MATCH(CO$2,'Productivity Dump'!$E$3:$AJ$3,0)
),
IF(CO$3="Attendance",
INDEX('Attendance Dump'!$E$2:$AI$400,
MATCH($A132,'Attendance Dump'!$B$2:$B$400,0),
MATCH(CO$2,'Attendance Dump'!$E$1:$AI$1,0)
),
INDEX('Active Hour''s Dump'!$D$3:$AH$337,
MATCH($C132,'Active Hour''s Dump'!$A$3:$A$337,0),
MATCH(CO$2,'Active Hour''s Dump'!$D$2:$AH$2,0)
))),"")</f>
        <v>0</v>
      </c>
      <c r="CP132" s="54">
        <f>_xlfn.IFNA(IF(CP$3="Productivity",
INDEX('Productivity Dump'!$E$4:$AJ$500,
MATCH($A132,'Productivity Dump'!$A$4:$A$500,0),
MATCH(CP$2,'Productivity Dump'!$E$3:$AJ$3,0)
),
IF(CP$3="Attendance",
INDEX('Attendance Dump'!$E$2:$AI$400,
MATCH($A132,'Attendance Dump'!$B$2:$B$400,0),
MATCH(CP$2,'Attendance Dump'!$E$1:$AI$1,0)
),
INDEX('Active Hour''s Dump'!$D$3:$AH$337,
MATCH($C132,'Active Hour''s Dump'!$A$3:$A$337,0),
MATCH(CP$2,'Active Hour''s Dump'!$D$2:$AH$2,0)
))),"")</f>
        <v>0</v>
      </c>
      <c r="CQ132" s="13">
        <f>_xlfn.IFNA(IF(CQ$3="Productivity",
INDEX('Productivity Dump'!$E$4:$AJ$500,
MATCH($A132,'Productivity Dump'!$A$4:$A$500,0),
MATCH(CQ$2,'Productivity Dump'!$E$3:$AJ$3,0)
),
IF(CQ$3="Attendance",
INDEX('Attendance Dump'!$E$2:$AI$400,
MATCH($A132,'Attendance Dump'!$B$2:$B$400,0),
MATCH(CQ$2,'Attendance Dump'!$E$1:$AI$1,0)
),
INDEX('Active Hour''s Dump'!$D$3:$AH$337,
MATCH($C132,'Active Hour''s Dump'!$A$3:$A$337,0),
MATCH(CQ$2,'Active Hour''s Dump'!$D$2:$AH$2,0)
))),"")</f>
        <v>0</v>
      </c>
      <c r="CR132" s="13">
        <f>_xlfn.IFNA(IF(CR$3="Productivity",
INDEX('Productivity Dump'!$E$4:$AJ$500,
MATCH($A132,'Productivity Dump'!$A$4:$A$500,0),
MATCH(CR$2,'Productivity Dump'!$E$3:$AJ$3,0)
),
IF(CR$3="Attendance",
INDEX('Attendance Dump'!$E$2:$AI$400,
MATCH($A132,'Attendance Dump'!$B$2:$B$400,0),
MATCH(CR$2,'Attendance Dump'!$E$1:$AI$1,0)
),
INDEX('Active Hour''s Dump'!$D$3:$AH$337,
MATCH($C132,'Active Hour''s Dump'!$A$3:$A$337,0),
MATCH(CR$2,'Active Hour''s Dump'!$D$2:$AH$2,0)
))),"")</f>
        <v>0</v>
      </c>
      <c r="CS132" s="54">
        <f>_xlfn.IFNA(IF(CS$3="Productivity",
INDEX('Productivity Dump'!$E$4:$AJ$500,
MATCH($A132,'Productivity Dump'!$A$4:$A$500,0),
MATCH(CS$2,'Productivity Dump'!$E$3:$AJ$3,0)
),
IF(CS$3="Attendance",
INDEX('Attendance Dump'!$E$2:$AI$400,
MATCH($A132,'Attendance Dump'!$B$2:$B$400,0),
MATCH(CS$2,'Attendance Dump'!$E$1:$AI$1,0)
),
INDEX('Active Hour''s Dump'!$D$3:$AH$337,
MATCH($C132,'Active Hour''s Dump'!$A$3:$A$337,0),
MATCH(CS$2,'Active Hour''s Dump'!$D$2:$AH$2,0)
))),"")</f>
        <v>0</v>
      </c>
      <c r="CT132" s="13">
        <f>_xlfn.IFNA(IF(CT$3="Productivity",
INDEX('Productivity Dump'!$E$4:$AJ$500,
MATCH($A132,'Productivity Dump'!$A$4:$A$500,0),
MATCH(CT$2,'Productivity Dump'!$E$3:$AJ$3,0)
),
IF(CT$3="Attendance",
INDEX('Attendance Dump'!$E$2:$AI$400,
MATCH($A132,'Attendance Dump'!$B$2:$B$400,0),
MATCH(CT$2,'Attendance Dump'!$E$1:$AI$1,0)
),
INDEX('Active Hour''s Dump'!$D$3:$AH$337,
MATCH($C132,'Active Hour''s Dump'!$A$3:$A$337,0),
MATCH(CT$2,'Active Hour''s Dump'!$D$2:$AH$2,0)
))),"")</f>
        <v>0</v>
      </c>
      <c r="CU132" s="13">
        <f>_xlfn.IFNA(IF(CU$3="Productivity",
INDEX('Productivity Dump'!$E$4:$AJ$500,
MATCH($A132,'Productivity Dump'!$A$4:$A$500,0),
MATCH(CU$2,'Productivity Dump'!$E$3:$AJ$3,0)
),
IF(CU$3="Attendance",
INDEX('Attendance Dump'!$E$2:$AI$400,
MATCH($A132,'Attendance Dump'!$B$2:$B$400,0),
MATCH(CU$2,'Attendance Dump'!$E$1:$AI$1,0)
),
INDEX('Active Hour''s Dump'!$D$3:$AH$337,
MATCH($C132,'Active Hour''s Dump'!$A$3:$A$337,0),
MATCH(CU$2,'Active Hour''s Dump'!$D$2:$AH$2,0)
))),"")</f>
        <v>0</v>
      </c>
      <c r="CV132" s="54">
        <f>_xlfn.IFNA(IF(CV$3="Productivity",
INDEX('Productivity Dump'!$E$4:$AJ$500,
MATCH($A132,'Productivity Dump'!$A$4:$A$500,0),
MATCH(CV$2,'Productivity Dump'!$E$3:$AJ$3,0)
),
IF(CV$3="Attendance",
INDEX('Attendance Dump'!$E$2:$AI$400,
MATCH($A132,'Attendance Dump'!$B$2:$B$400,0),
MATCH(CV$2,'Attendance Dump'!$E$1:$AI$1,0)
),
INDEX('Active Hour''s Dump'!$D$3:$AH$337,
MATCH($C132,'Active Hour''s Dump'!$A$3:$A$337,0),
MATCH(CV$2,'Active Hour''s Dump'!$D$2:$AH$2,0)
))),"")</f>
        <v>0</v>
      </c>
      <c r="CW132" s="13"/>
      <c r="CX132" s="13"/>
      <c r="CY132" s="54"/>
      <c r="DA132" s="57">
        <f t="shared" si="75"/>
        <v>141.75</v>
      </c>
      <c r="DB132" s="35">
        <f t="shared" si="76"/>
        <v>20052.449000000001</v>
      </c>
      <c r="DC132" s="35">
        <f t="shared" si="71"/>
        <v>0</v>
      </c>
      <c r="DD132" s="35">
        <f t="shared" ca="1" si="74"/>
        <v>0</v>
      </c>
      <c r="DF132" s="32" cm="1">
        <f t="array" ref="DF132">SUMPRODUCT(
    (MOD(COLUMN(H132:CV132) - COLUMN(H132), 3) = 0) *
    (H132:CV132 = 0) *
    (I132:CW132 = "P") *
    (COUNTIF(UKHoliday, H$2:CV$2) = 0)
)</f>
        <v>0</v>
      </c>
      <c r="DG132" s="33" cm="1">
        <f t="array" ref="DG132">SUMPRODUCT(
  (MOD(COLUMN(H132:CV132) - COLUMN(H132), 3) = 0) *
  (H132:CV132 &gt; 0) *
  (H132:CV132 &lt; 0.5 * IF(((WEEKDAY(H$2:CV$2, 2) = 1) + (WEEKDAY(H$2:CV$2, 2) = 6)), G132, F132)) *
  (I132:CW132 = "P") *
  (COUNTIF(UKHoliday, H$2:CV$2) = 0)
)</f>
        <v>0</v>
      </c>
      <c r="DH132" s="33" cm="1">
        <f t="array" ref="DH132">SUMPRODUCT(
  (MOD(COLUMN(H132:CV132) - COLUMN(H132), 3) = 0) *
  (H132:CV132 &gt; 0.5 * IF(((WEEKDAY(H$2:CV$2, 2) = 1) + (WEEKDAY(H$2:CV$2, 2) = 6)), $G132, $F132)) *
  (H132:CV132 &lt; 0.8 * IF(((WEEKDAY(H$2:CV$2, 2) = 1) + (WEEKDAY(H$2:CV$2, 2) = 6)), $G132, $F132)) *
  (I132:CW132 = "P") *
  (COUNTIF(UKHoliday, H$2:CV$2) = 0)
)</f>
        <v>0</v>
      </c>
      <c r="DI132" s="33" cm="1">
        <f t="array" ref="DI132">SUMPRODUCT(
  (MOD(COLUMN(H132:CV132) - COLUMN(H132), 3) = 0) *
  (H132:CV132 &gt; 0.8 * IF(((WEEKDAY(H$2:CV$2, 2) = 1) + (WEEKDAY(H$2:CV$2, 2) = 6)), $G132, $F132)) *
  (H132:CV132 &lt; 1 * IF(((WEEKDAY(H$2:CV$2, 2) = 1) + (WEEKDAY(H$2:CV$2, 2) = 6)), $G132, $F132)) *
  (I132:CW132 = "P") *
  (COUNTIF(UKHoliday, H$2:CV$2) = 0)
)</f>
        <v>2</v>
      </c>
    </row>
    <row r="133" spans="1:113" x14ac:dyDescent="0.3">
      <c r="A133" s="8" t="s">
        <v>17</v>
      </c>
      <c r="B133" s="36" t="s">
        <v>16</v>
      </c>
      <c r="C133" s="9" t="s">
        <v>592</v>
      </c>
      <c r="D133" s="62" t="s">
        <v>555</v>
      </c>
      <c r="E133" s="35">
        <v>18600</v>
      </c>
      <c r="F133" s="35">
        <f t="shared" si="72"/>
        <v>930</v>
      </c>
      <c r="G133" s="35">
        <f t="shared" si="73"/>
        <v>465</v>
      </c>
      <c r="H133" s="13">
        <f>_xlfn.IFNA(IF(H$3="Productivity",
INDEX('Productivity Dump'!$E$4:$AJ$500,
MATCH($A133,'Productivity Dump'!$A$4:$A$500,0),
MATCH(H$2,'Productivity Dump'!$E$3:$AJ$3,0)
),
IF(H$3="Attendance",
INDEX('Attendance Dump'!$E$2:$AI$400,
MATCH($A133,'Attendance Dump'!$B$2:$B$400,0),
MATCH(H$2,'Attendance Dump'!$E$1:$AI$1,0)
),
INDEX('Active Hour''s Dump'!$D$3:$AH$337,
MATCH($C133,'Active Hour''s Dump'!$A$3:$A$337,0),
MATCH(H$2,'Active Hour''s Dump'!$D$2:$AH$2,0)
))),"")</f>
        <v>909.14099999999985</v>
      </c>
      <c r="I133" s="13" t="str">
        <f>_xlfn.IFNA(IF(I$3="Productivity",
INDEX('Productivity Dump'!$E$4:$AJ$500,
MATCH($A133,'Productivity Dump'!$A$4:$A$500,0),
MATCH(I$2,'Productivity Dump'!$E$3:$AJ$3,0)
),
IF(I$3="Attendance",
INDEX('Attendance Dump'!$E$2:$AI$400,
MATCH($A133,'Attendance Dump'!$B$2:$B$400,0),
MATCH(I$2,'Attendance Dump'!$E$1:$AI$1,0)
),
INDEX('Active Hour''s Dump'!$D$3:$AH$337,
MATCH($C133,'Active Hour''s Dump'!$A$3:$A$337,0),
MATCH(I$2,'Active Hour''s Dump'!$D$2:$AH$2,0)
))),"")</f>
        <v>P</v>
      </c>
      <c r="J133" s="54">
        <f>_xlfn.IFNA(IF(J$3="Productivity",
INDEX('Productivity Dump'!$E$4:$AJ$500,
MATCH($A133,'Productivity Dump'!$A$4:$A$500,0),
MATCH(J$2,'Productivity Dump'!$E$3:$AJ$3,0)
),
IF(J$3="Attendance",
INDEX('Attendance Dump'!$E$2:$AI$400,
MATCH($A133,'Attendance Dump'!$B$2:$B$400,0),
MATCH(J$2,'Attendance Dump'!$E$1:$AI$1,0)
),
INDEX('Active Hour''s Dump'!$D$3:$AH$337,
MATCH($C133,'Active Hour''s Dump'!$A$3:$A$337,0),
MATCH(J$2,'Active Hour''s Dump'!$D$2:$AH$2,0)
))),"")</f>
        <v>6.5</v>
      </c>
      <c r="K133" s="13">
        <f>_xlfn.IFNA(IF(K$3="Productivity",
INDEX('Productivity Dump'!$E$4:$AJ$500,
MATCH($A133,'Productivity Dump'!$A$4:$A$500,0),
MATCH(K$2,'Productivity Dump'!$E$3:$AJ$3,0)
),
IF(K$3="Attendance",
INDEX('Attendance Dump'!$E$2:$AI$400,
MATCH($A133,'Attendance Dump'!$B$2:$B$400,0),
MATCH(K$2,'Attendance Dump'!$E$1:$AI$1,0)
),
INDEX('Active Hour''s Dump'!$D$3:$AH$337,
MATCH($C133,'Active Hour''s Dump'!$A$3:$A$337,0),
MATCH(K$2,'Active Hour''s Dump'!$D$2:$AH$2,0)
))),"")</f>
        <v>991.22100000000012</v>
      </c>
      <c r="L133" s="13" t="str">
        <f>_xlfn.IFNA(IF(L$3="Productivity",
INDEX('Productivity Dump'!$E$4:$AJ$500,
MATCH($A133,'Productivity Dump'!$A$4:$A$500,0),
MATCH(L$2,'Productivity Dump'!$E$3:$AJ$3,0)
),
IF(L$3="Attendance",
INDEX('Attendance Dump'!$E$2:$AI$400,
MATCH($A133,'Attendance Dump'!$B$2:$B$400,0),
MATCH(L$2,'Attendance Dump'!$E$1:$AI$1,0)
),
INDEX('Active Hour''s Dump'!$D$3:$AH$337,
MATCH($C133,'Active Hour''s Dump'!$A$3:$A$337,0),
MATCH(L$2,'Active Hour''s Dump'!$D$2:$AH$2,0)
))),"")</f>
        <v>P</v>
      </c>
      <c r="M133" s="54">
        <f>_xlfn.IFNA(IF(M$3="Productivity",
INDEX('Productivity Dump'!$E$4:$AJ$500,
MATCH($A133,'Productivity Dump'!$A$4:$A$500,0),
MATCH(M$2,'Productivity Dump'!$E$3:$AJ$3,0)
),
IF(M$3="Attendance",
INDEX('Attendance Dump'!$E$2:$AI$400,
MATCH($A133,'Attendance Dump'!$B$2:$B$400,0),
MATCH(M$2,'Attendance Dump'!$E$1:$AI$1,0)
),
INDEX('Active Hour''s Dump'!$D$3:$AH$337,
MATCH($C133,'Active Hour''s Dump'!$A$3:$A$337,0),
MATCH(M$2,'Active Hour''s Dump'!$D$2:$AH$2,0)
))),"")</f>
        <v>6.25</v>
      </c>
      <c r="N133" s="13">
        <f>_xlfn.IFNA(IF(N$3="Productivity",
INDEX('Productivity Dump'!$E$4:$AJ$500,
MATCH($A133,'Productivity Dump'!$A$4:$A$500,0),
MATCH(N$2,'Productivity Dump'!$E$3:$AJ$3,0)
),
IF(N$3="Attendance",
INDEX('Attendance Dump'!$E$2:$AI$400,
MATCH($A133,'Attendance Dump'!$B$2:$B$400,0),
MATCH(N$2,'Attendance Dump'!$E$1:$AI$1,0)
),
INDEX('Active Hour''s Dump'!$D$3:$AH$337,
MATCH($C133,'Active Hour''s Dump'!$A$3:$A$337,0),
MATCH(N$2,'Active Hour''s Dump'!$D$2:$AH$2,0)
))),"")</f>
        <v>340.04899999999998</v>
      </c>
      <c r="O133" s="13" t="str">
        <f>_xlfn.IFNA(IF(O$3="Productivity",
INDEX('Productivity Dump'!$E$4:$AJ$500,
MATCH($A133,'Productivity Dump'!$A$4:$A$500,0),
MATCH(O$2,'Productivity Dump'!$E$3:$AJ$3,0)
),
IF(O$3="Attendance",
INDEX('Attendance Dump'!$E$2:$AI$400,
MATCH($A133,'Attendance Dump'!$B$2:$B$400,0),
MATCH(O$2,'Attendance Dump'!$E$1:$AI$1,0)
),
INDEX('Active Hour''s Dump'!$D$3:$AH$337,
MATCH($C133,'Active Hour''s Dump'!$A$3:$A$337,0),
MATCH(O$2,'Active Hour''s Dump'!$D$2:$AH$2,0)
))),"")</f>
        <v>P</v>
      </c>
      <c r="P133" s="54">
        <f>_xlfn.IFNA(IF(P$3="Productivity",
INDEX('Productivity Dump'!$E$4:$AJ$500,
MATCH($A133,'Productivity Dump'!$A$4:$A$500,0),
MATCH(P$2,'Productivity Dump'!$E$3:$AJ$3,0)
),
IF(P$3="Attendance",
INDEX('Attendance Dump'!$E$2:$AI$400,
MATCH($A133,'Attendance Dump'!$B$2:$B$400,0),
MATCH(P$2,'Attendance Dump'!$E$1:$AI$1,0)
),
INDEX('Active Hour''s Dump'!$D$3:$AH$337,
MATCH($C133,'Active Hour''s Dump'!$A$3:$A$337,0),
MATCH(P$2,'Active Hour''s Dump'!$D$2:$AH$2,0)
))),"")</f>
        <v>3.5833333333333299</v>
      </c>
      <c r="Q133" s="13">
        <f>_xlfn.IFNA(IF(Q$3="Productivity",
INDEX('Productivity Dump'!$E$4:$AJ$500,
MATCH($A133,'Productivity Dump'!$A$4:$A$500,0),
MATCH(Q$2,'Productivity Dump'!$E$3:$AJ$3,0)
),
IF(Q$3="Attendance",
INDEX('Attendance Dump'!$E$2:$AI$400,
MATCH($A133,'Attendance Dump'!$B$2:$B$400,0),
MATCH(Q$2,'Attendance Dump'!$E$1:$AI$1,0)
),
INDEX('Active Hour''s Dump'!$D$3:$AH$337,
MATCH($C133,'Active Hour''s Dump'!$A$3:$A$337,0),
MATCH(Q$2,'Active Hour''s Dump'!$D$2:$AH$2,0)
))),"")</f>
        <v>0</v>
      </c>
      <c r="R133" s="13" t="str">
        <f>_xlfn.IFNA(IF(R$3="Productivity",
INDEX('Productivity Dump'!$E$4:$AJ$500,
MATCH($A133,'Productivity Dump'!$A$4:$A$500,0),
MATCH(R$2,'Productivity Dump'!$E$3:$AJ$3,0)
),
IF(R$3="Attendance",
INDEX('Attendance Dump'!$E$2:$AI$400,
MATCH($A133,'Attendance Dump'!$B$2:$B$400,0),
MATCH(R$2,'Attendance Dump'!$E$1:$AI$1,0)
),
INDEX('Active Hour''s Dump'!$D$3:$AH$337,
MATCH($C133,'Active Hour''s Dump'!$A$3:$A$337,0),
MATCH(R$2,'Active Hour''s Dump'!$D$2:$AH$2,0)
))),"")</f>
        <v>WO</v>
      </c>
      <c r="S133" s="54">
        <f>_xlfn.IFNA(IF(S$3="Productivity",
INDEX('Productivity Dump'!$E$4:$AJ$500,
MATCH($A133,'Productivity Dump'!$A$4:$A$500,0),
MATCH(S$2,'Productivity Dump'!$E$3:$AJ$3,0)
),
IF(S$3="Attendance",
INDEX('Attendance Dump'!$E$2:$AI$400,
MATCH($A133,'Attendance Dump'!$B$2:$B$400,0),
MATCH(S$2,'Attendance Dump'!$E$1:$AI$1,0)
),
INDEX('Active Hour''s Dump'!$D$3:$AH$337,
MATCH($C133,'Active Hour''s Dump'!$A$3:$A$337,0),
MATCH(S$2,'Active Hour''s Dump'!$D$2:$AH$2,0)
))),"")</f>
        <v>0</v>
      </c>
      <c r="T133" s="13">
        <f>_xlfn.IFNA(IF(T$3="Productivity",
INDEX('Productivity Dump'!$E$4:$AJ$500,
MATCH($A133,'Productivity Dump'!$A$4:$A$500,0),
MATCH(T$2,'Productivity Dump'!$E$3:$AJ$3,0)
),
IF(T$3="Attendance",
INDEX('Attendance Dump'!$E$2:$AI$400,
MATCH($A133,'Attendance Dump'!$B$2:$B$400,0),
MATCH(T$2,'Attendance Dump'!$E$1:$AI$1,0)
),
INDEX('Active Hour''s Dump'!$D$3:$AH$337,
MATCH($C133,'Active Hour''s Dump'!$A$3:$A$337,0),
MATCH(T$2,'Active Hour''s Dump'!$D$2:$AH$2,0)
))),"")</f>
        <v>461.9899999999999</v>
      </c>
      <c r="U133" s="13" t="str">
        <f>_xlfn.IFNA(IF(U$3="Productivity",
INDEX('Productivity Dump'!$E$4:$AJ$500,
MATCH($A133,'Productivity Dump'!$A$4:$A$500,0),
MATCH(U$2,'Productivity Dump'!$E$3:$AJ$3,0)
),
IF(U$3="Attendance",
INDEX('Attendance Dump'!$E$2:$AI$400,
MATCH($A133,'Attendance Dump'!$B$2:$B$400,0),
MATCH(U$2,'Attendance Dump'!$E$1:$AI$1,0)
),
INDEX('Active Hour''s Dump'!$D$3:$AH$337,
MATCH($C133,'Active Hour''s Dump'!$A$3:$A$337,0),
MATCH(U$2,'Active Hour''s Dump'!$D$2:$AH$2,0)
))),"")</f>
        <v>P</v>
      </c>
      <c r="V133" s="54">
        <f>_xlfn.IFNA(IF(V$3="Productivity",
INDEX('Productivity Dump'!$E$4:$AJ$500,
MATCH($A133,'Productivity Dump'!$A$4:$A$500,0),
MATCH(V$2,'Productivity Dump'!$E$3:$AJ$3,0)
),
IF(V$3="Attendance",
INDEX('Attendance Dump'!$E$2:$AI$400,
MATCH($A133,'Attendance Dump'!$B$2:$B$400,0),
MATCH(V$2,'Attendance Dump'!$E$1:$AI$1,0)
),
INDEX('Active Hour''s Dump'!$D$3:$AH$337,
MATCH($C133,'Active Hour''s Dump'!$A$3:$A$337,0),
MATCH(V$2,'Active Hour''s Dump'!$D$2:$AH$2,0)
))),"")</f>
        <v>2.9166666666666701</v>
      </c>
      <c r="W133" s="13">
        <f>_xlfn.IFNA(IF(W$3="Productivity",
INDEX('Productivity Dump'!$E$4:$AJ$500,
MATCH($A133,'Productivity Dump'!$A$4:$A$500,0),
MATCH(W$2,'Productivity Dump'!$E$3:$AJ$3,0)
),
IF(W$3="Attendance",
INDEX('Attendance Dump'!$E$2:$AI$400,
MATCH($A133,'Attendance Dump'!$B$2:$B$400,0),
MATCH(W$2,'Attendance Dump'!$E$1:$AI$1,0)
),
INDEX('Active Hour''s Dump'!$D$3:$AH$337,
MATCH($C133,'Active Hour''s Dump'!$A$3:$A$337,0),
MATCH(W$2,'Active Hour''s Dump'!$D$2:$AH$2,0)
))),"")</f>
        <v>984.54600000000028</v>
      </c>
      <c r="X133" s="13" t="str">
        <f>_xlfn.IFNA(IF(X$3="Productivity",
INDEX('Productivity Dump'!$E$4:$AJ$500,
MATCH($A133,'Productivity Dump'!$A$4:$A$500,0),
MATCH(X$2,'Productivity Dump'!$E$3:$AJ$3,0)
),
IF(X$3="Attendance",
INDEX('Attendance Dump'!$E$2:$AI$400,
MATCH($A133,'Attendance Dump'!$B$2:$B$400,0),
MATCH(X$2,'Attendance Dump'!$E$1:$AI$1,0)
),
INDEX('Active Hour''s Dump'!$D$3:$AH$337,
MATCH($C133,'Active Hour''s Dump'!$A$3:$A$337,0),
MATCH(X$2,'Active Hour''s Dump'!$D$2:$AH$2,0)
))),"")</f>
        <v>P</v>
      </c>
      <c r="Y133" s="54">
        <f>_xlfn.IFNA(IF(Y$3="Productivity",
INDEX('Productivity Dump'!$E$4:$AJ$500,
MATCH($A133,'Productivity Dump'!$A$4:$A$500,0),
MATCH(Y$2,'Productivity Dump'!$E$3:$AJ$3,0)
),
IF(Y$3="Attendance",
INDEX('Attendance Dump'!$E$2:$AI$400,
MATCH($A133,'Attendance Dump'!$B$2:$B$400,0),
MATCH(Y$2,'Attendance Dump'!$E$1:$AI$1,0)
),
INDEX('Active Hour''s Dump'!$D$3:$AH$337,
MATCH($C133,'Active Hour''s Dump'!$A$3:$A$337,0),
MATCH(Y$2,'Active Hour''s Dump'!$D$2:$AH$2,0)
))),"")</f>
        <v>6.5833333333333304</v>
      </c>
      <c r="Z133" s="13">
        <f>_xlfn.IFNA(IF(Z$3="Productivity",
INDEX('Productivity Dump'!$E$4:$AJ$500,
MATCH($A133,'Productivity Dump'!$A$4:$A$500,0),
MATCH(Z$2,'Productivity Dump'!$E$3:$AJ$3,0)
),
IF(Z$3="Attendance",
INDEX('Attendance Dump'!$E$2:$AI$400,
MATCH($A133,'Attendance Dump'!$B$2:$B$400,0),
MATCH(Z$2,'Attendance Dump'!$E$1:$AI$1,0)
),
INDEX('Active Hour''s Dump'!$D$3:$AH$337,
MATCH($C133,'Active Hour''s Dump'!$A$3:$A$337,0),
MATCH(Z$2,'Active Hour''s Dump'!$D$2:$AH$2,0)
))),"")</f>
        <v>1006.4160000000001</v>
      </c>
      <c r="AA133" s="13" t="str">
        <f>_xlfn.IFNA(IF(AA$3="Productivity",
INDEX('Productivity Dump'!$E$4:$AJ$500,
MATCH($A133,'Productivity Dump'!$A$4:$A$500,0),
MATCH(AA$2,'Productivity Dump'!$E$3:$AJ$3,0)
),
IF(AA$3="Attendance",
INDEX('Attendance Dump'!$E$2:$AI$400,
MATCH($A133,'Attendance Dump'!$B$2:$B$400,0),
MATCH(AA$2,'Attendance Dump'!$E$1:$AI$1,0)
),
INDEX('Active Hour''s Dump'!$D$3:$AH$337,
MATCH($C133,'Active Hour''s Dump'!$A$3:$A$337,0),
MATCH(AA$2,'Active Hour''s Dump'!$D$2:$AH$2,0)
))),"")</f>
        <v>P</v>
      </c>
      <c r="AB133" s="54">
        <f>_xlfn.IFNA(IF(AB$3="Productivity",
INDEX('Productivity Dump'!$E$4:$AJ$500,
MATCH($A133,'Productivity Dump'!$A$4:$A$500,0),
MATCH(AB$2,'Productivity Dump'!$E$3:$AJ$3,0)
),
IF(AB$3="Attendance",
INDEX('Attendance Dump'!$E$2:$AI$400,
MATCH($A133,'Attendance Dump'!$B$2:$B$400,0),
MATCH(AB$2,'Attendance Dump'!$E$1:$AI$1,0)
),
INDEX('Active Hour''s Dump'!$D$3:$AH$337,
MATCH($C133,'Active Hour''s Dump'!$A$3:$A$337,0),
MATCH(AB$2,'Active Hour''s Dump'!$D$2:$AH$2,0)
))),"")</f>
        <v>6.5</v>
      </c>
      <c r="AC133" s="13">
        <f>_xlfn.IFNA(IF(AC$3="Productivity",
INDEX('Productivity Dump'!$E$4:$AJ$500,
MATCH($A133,'Productivity Dump'!$A$4:$A$500,0),
MATCH(AC$2,'Productivity Dump'!$E$3:$AJ$3,0)
),
IF(AC$3="Attendance",
INDEX('Attendance Dump'!$E$2:$AI$400,
MATCH($A133,'Attendance Dump'!$B$2:$B$400,0),
MATCH(AC$2,'Attendance Dump'!$E$1:$AI$1,0)
),
INDEX('Active Hour''s Dump'!$D$3:$AH$337,
MATCH($C133,'Active Hour''s Dump'!$A$3:$A$337,0),
MATCH(AC$2,'Active Hour''s Dump'!$D$2:$AH$2,0)
))),"")</f>
        <v>955.80099999999993</v>
      </c>
      <c r="AD133" s="13" t="str">
        <f>_xlfn.IFNA(IF(AD$3="Productivity",
INDEX('Productivity Dump'!$E$4:$AJ$500,
MATCH($A133,'Productivity Dump'!$A$4:$A$500,0),
MATCH(AD$2,'Productivity Dump'!$E$3:$AJ$3,0)
),
IF(AD$3="Attendance",
INDEX('Attendance Dump'!$E$2:$AI$400,
MATCH($A133,'Attendance Dump'!$B$2:$B$400,0),
MATCH(AD$2,'Attendance Dump'!$E$1:$AI$1,0)
),
INDEX('Active Hour''s Dump'!$D$3:$AH$337,
MATCH($C133,'Active Hour''s Dump'!$A$3:$A$337,0),
MATCH(AD$2,'Active Hour''s Dump'!$D$2:$AH$2,0)
))),"")</f>
        <v>P</v>
      </c>
      <c r="AE133" s="54">
        <f>_xlfn.IFNA(IF(AE$3="Productivity",
INDEX('Productivity Dump'!$E$4:$AJ$500,
MATCH($A133,'Productivity Dump'!$A$4:$A$500,0),
MATCH(AE$2,'Productivity Dump'!$E$3:$AJ$3,0)
),
IF(AE$3="Attendance",
INDEX('Attendance Dump'!$E$2:$AI$400,
MATCH($A133,'Attendance Dump'!$B$2:$B$400,0),
MATCH(AE$2,'Attendance Dump'!$E$1:$AI$1,0)
),
INDEX('Active Hour''s Dump'!$D$3:$AH$337,
MATCH($C133,'Active Hour''s Dump'!$A$3:$A$337,0),
MATCH(AE$2,'Active Hour''s Dump'!$D$2:$AH$2,0)
))),"")</f>
        <v>6.5</v>
      </c>
      <c r="AF133" s="13">
        <f>_xlfn.IFNA(IF(AF$3="Productivity",
INDEX('Productivity Dump'!$E$4:$AJ$500,
MATCH($A133,'Productivity Dump'!$A$4:$A$500,0),
MATCH(AF$2,'Productivity Dump'!$E$3:$AJ$3,0)
),
IF(AF$3="Attendance",
INDEX('Attendance Dump'!$E$2:$AI$400,
MATCH($A133,'Attendance Dump'!$B$2:$B$400,0),
MATCH(AF$2,'Attendance Dump'!$E$1:$AI$1,0)
),
INDEX('Active Hour''s Dump'!$D$3:$AH$337,
MATCH($C133,'Active Hour''s Dump'!$A$3:$A$337,0),
MATCH(AF$2,'Active Hour''s Dump'!$D$2:$AH$2,0)
))),"")</f>
        <v>1175.5610000000004</v>
      </c>
      <c r="AG133" s="13" t="str">
        <f>_xlfn.IFNA(IF(AG$3="Productivity",
INDEX('Productivity Dump'!$E$4:$AJ$500,
MATCH($A133,'Productivity Dump'!$A$4:$A$500,0),
MATCH(AG$2,'Productivity Dump'!$E$3:$AJ$3,0)
),
IF(AG$3="Attendance",
INDEX('Attendance Dump'!$E$2:$AI$400,
MATCH($A133,'Attendance Dump'!$B$2:$B$400,0),
MATCH(AG$2,'Attendance Dump'!$E$1:$AI$1,0)
),
INDEX('Active Hour''s Dump'!$D$3:$AH$337,
MATCH($C133,'Active Hour''s Dump'!$A$3:$A$337,0),
MATCH(AG$2,'Active Hour''s Dump'!$D$2:$AH$2,0)
))),"")</f>
        <v>P</v>
      </c>
      <c r="AH133" s="54">
        <f>_xlfn.IFNA(IF(AH$3="Productivity",
INDEX('Productivity Dump'!$E$4:$AJ$500,
MATCH($A133,'Productivity Dump'!$A$4:$A$500,0),
MATCH(AH$2,'Productivity Dump'!$E$3:$AJ$3,0)
),
IF(AH$3="Attendance",
INDEX('Attendance Dump'!$E$2:$AI$400,
MATCH($A133,'Attendance Dump'!$B$2:$B$400,0),
MATCH(AH$2,'Attendance Dump'!$E$1:$AI$1,0)
),
INDEX('Active Hour''s Dump'!$D$3:$AH$337,
MATCH($C133,'Active Hour''s Dump'!$A$3:$A$337,0),
MATCH(AH$2,'Active Hour''s Dump'!$D$2:$AH$2,0)
))),"")</f>
        <v>7.25</v>
      </c>
      <c r="AI133" s="13">
        <f>_xlfn.IFNA(IF(AI$3="Productivity",
INDEX('Productivity Dump'!$E$4:$AJ$500,
MATCH($A133,'Productivity Dump'!$A$4:$A$500,0),
MATCH(AI$2,'Productivity Dump'!$E$3:$AJ$3,0)
),
IF(AI$3="Attendance",
INDEX('Attendance Dump'!$E$2:$AI$400,
MATCH($A133,'Attendance Dump'!$B$2:$B$400,0),
MATCH(AI$2,'Attendance Dump'!$E$1:$AI$1,0)
),
INDEX('Active Hour''s Dump'!$D$3:$AH$337,
MATCH($C133,'Active Hour''s Dump'!$A$3:$A$337,0),
MATCH(AI$2,'Active Hour''s Dump'!$D$2:$AH$2,0)
))),"")</f>
        <v>436.74100000000004</v>
      </c>
      <c r="AJ133" s="13" t="str">
        <f>_xlfn.IFNA(IF(AJ$3="Productivity",
INDEX('Productivity Dump'!$E$4:$AJ$500,
MATCH($A133,'Productivity Dump'!$A$4:$A$500,0),
MATCH(AJ$2,'Productivity Dump'!$E$3:$AJ$3,0)
),
IF(AJ$3="Attendance",
INDEX('Attendance Dump'!$E$2:$AI$400,
MATCH($A133,'Attendance Dump'!$B$2:$B$400,0),
MATCH(AJ$2,'Attendance Dump'!$E$1:$AI$1,0)
),
INDEX('Active Hour''s Dump'!$D$3:$AH$337,
MATCH($C133,'Active Hour''s Dump'!$A$3:$A$337,0),
MATCH(AJ$2,'Active Hour''s Dump'!$D$2:$AH$2,0)
))),"")</f>
        <v>P</v>
      </c>
      <c r="AK133" s="54">
        <f>_xlfn.IFNA(IF(AK$3="Productivity",
INDEX('Productivity Dump'!$E$4:$AJ$500,
MATCH($A133,'Productivity Dump'!$A$4:$A$500,0),
MATCH(AK$2,'Productivity Dump'!$E$3:$AJ$3,0)
),
IF(AK$3="Attendance",
INDEX('Attendance Dump'!$E$2:$AI$400,
MATCH($A133,'Attendance Dump'!$B$2:$B$400,0),
MATCH(AK$2,'Attendance Dump'!$E$1:$AI$1,0)
),
INDEX('Active Hour''s Dump'!$D$3:$AH$337,
MATCH($C133,'Active Hour''s Dump'!$A$3:$A$337,0),
MATCH(AK$2,'Active Hour''s Dump'!$D$2:$AH$2,0)
))),"")</f>
        <v>3.5833333333333299</v>
      </c>
      <c r="AL133" s="13">
        <f>_xlfn.IFNA(IF(AL$3="Productivity",
INDEX('Productivity Dump'!$E$4:$AJ$500,
MATCH($A133,'Productivity Dump'!$A$4:$A$500,0),
MATCH(AL$2,'Productivity Dump'!$E$3:$AJ$3,0)
),
IF(AL$3="Attendance",
INDEX('Attendance Dump'!$E$2:$AI$400,
MATCH($A133,'Attendance Dump'!$B$2:$B$400,0),
MATCH(AL$2,'Attendance Dump'!$E$1:$AI$1,0)
),
INDEX('Active Hour''s Dump'!$D$3:$AH$337,
MATCH($C133,'Active Hour''s Dump'!$A$3:$A$337,0),
MATCH(AL$2,'Active Hour''s Dump'!$D$2:$AH$2,0)
))),"")</f>
        <v>0</v>
      </c>
      <c r="AM133" s="13" t="str">
        <f>_xlfn.IFNA(IF(AM$3="Productivity",
INDEX('Productivity Dump'!$E$4:$AJ$500,
MATCH($A133,'Productivity Dump'!$A$4:$A$500,0),
MATCH(AM$2,'Productivity Dump'!$E$3:$AJ$3,0)
),
IF(AM$3="Attendance",
INDEX('Attendance Dump'!$E$2:$AI$400,
MATCH($A133,'Attendance Dump'!$B$2:$B$400,0),
MATCH(AM$2,'Attendance Dump'!$E$1:$AI$1,0)
),
INDEX('Active Hour''s Dump'!$D$3:$AH$337,
MATCH($C133,'Active Hour''s Dump'!$A$3:$A$337,0),
MATCH(AM$2,'Active Hour''s Dump'!$D$2:$AH$2,0)
))),"")</f>
        <v>WO</v>
      </c>
      <c r="AN133" s="54">
        <f>_xlfn.IFNA(IF(AN$3="Productivity",
INDEX('Productivity Dump'!$E$4:$AJ$500,
MATCH($A133,'Productivity Dump'!$A$4:$A$500,0),
MATCH(AN$2,'Productivity Dump'!$E$3:$AJ$3,0)
),
IF(AN$3="Attendance",
INDEX('Attendance Dump'!$E$2:$AI$400,
MATCH($A133,'Attendance Dump'!$B$2:$B$400,0),
MATCH(AN$2,'Attendance Dump'!$E$1:$AI$1,0)
),
INDEX('Active Hour''s Dump'!$D$3:$AH$337,
MATCH($C133,'Active Hour''s Dump'!$A$3:$A$337,0),
MATCH(AN$2,'Active Hour''s Dump'!$D$2:$AH$2,0)
))),"")</f>
        <v>0</v>
      </c>
      <c r="AO133" s="13">
        <f>_xlfn.IFNA(IF(AO$3="Productivity",
INDEX('Productivity Dump'!$E$4:$AJ$500,
MATCH($A133,'Productivity Dump'!$A$4:$A$500,0),
MATCH(AO$2,'Productivity Dump'!$E$3:$AJ$3,0)
),
IF(AO$3="Attendance",
INDEX('Attendance Dump'!$E$2:$AI$400,
MATCH($A133,'Attendance Dump'!$B$2:$B$400,0),
MATCH(AO$2,'Attendance Dump'!$E$1:$AI$1,0)
),
INDEX('Active Hour''s Dump'!$D$3:$AH$337,
MATCH($C133,'Active Hour''s Dump'!$A$3:$A$337,0),
MATCH(AO$2,'Active Hour''s Dump'!$D$2:$AH$2,0)
))),"")</f>
        <v>469.95800000000003</v>
      </c>
      <c r="AP133" s="13" t="str">
        <f>_xlfn.IFNA(IF(AP$3="Productivity",
INDEX('Productivity Dump'!$E$4:$AJ$500,
MATCH($A133,'Productivity Dump'!$A$4:$A$500,0),
MATCH(AP$2,'Productivity Dump'!$E$3:$AJ$3,0)
),
IF(AP$3="Attendance",
INDEX('Attendance Dump'!$E$2:$AI$400,
MATCH($A133,'Attendance Dump'!$B$2:$B$400,0),
MATCH(AP$2,'Attendance Dump'!$E$1:$AI$1,0)
),
INDEX('Active Hour''s Dump'!$D$3:$AH$337,
MATCH($C133,'Active Hour''s Dump'!$A$3:$A$337,0),
MATCH(AP$2,'Active Hour''s Dump'!$D$2:$AH$2,0)
))),"")</f>
        <v>P</v>
      </c>
      <c r="AQ133" s="54">
        <f>_xlfn.IFNA(IF(AQ$3="Productivity",
INDEX('Productivity Dump'!$E$4:$AJ$500,
MATCH($A133,'Productivity Dump'!$A$4:$A$500,0),
MATCH(AQ$2,'Productivity Dump'!$E$3:$AJ$3,0)
),
IF(AQ$3="Attendance",
INDEX('Attendance Dump'!$E$2:$AI$400,
MATCH($A133,'Attendance Dump'!$B$2:$B$400,0),
MATCH(AQ$2,'Attendance Dump'!$E$1:$AI$1,0)
),
INDEX('Active Hour''s Dump'!$D$3:$AH$337,
MATCH($C133,'Active Hour''s Dump'!$A$3:$A$337,0),
MATCH(AQ$2,'Active Hour''s Dump'!$D$2:$AH$2,0)
))),"")</f>
        <v>4.25</v>
      </c>
      <c r="AR133" s="13">
        <f>_xlfn.IFNA(IF(AR$3="Productivity",
INDEX('Productivity Dump'!$E$4:$AJ$500,
MATCH($A133,'Productivity Dump'!$A$4:$A$500,0),
MATCH(AR$2,'Productivity Dump'!$E$3:$AJ$3,0)
),
IF(AR$3="Attendance",
INDEX('Attendance Dump'!$E$2:$AI$400,
MATCH($A133,'Attendance Dump'!$B$2:$B$400,0),
MATCH(AR$2,'Attendance Dump'!$E$1:$AI$1,0)
),
INDEX('Active Hour''s Dump'!$D$3:$AH$337,
MATCH($C133,'Active Hour''s Dump'!$A$3:$A$337,0),
MATCH(AR$2,'Active Hour''s Dump'!$D$2:$AH$2,0)
))),"")</f>
        <v>975.71400000000017</v>
      </c>
      <c r="AS133" s="13" t="str">
        <f>_xlfn.IFNA(IF(AS$3="Productivity",
INDEX('Productivity Dump'!$E$4:$AJ$500,
MATCH($A133,'Productivity Dump'!$A$4:$A$500,0),
MATCH(AS$2,'Productivity Dump'!$E$3:$AJ$3,0)
),
IF(AS$3="Attendance",
INDEX('Attendance Dump'!$E$2:$AI$400,
MATCH($A133,'Attendance Dump'!$B$2:$B$400,0),
MATCH(AS$2,'Attendance Dump'!$E$1:$AI$1,0)
),
INDEX('Active Hour''s Dump'!$D$3:$AH$337,
MATCH($C133,'Active Hour''s Dump'!$A$3:$A$337,0),
MATCH(AS$2,'Active Hour''s Dump'!$D$2:$AH$2,0)
))),"")</f>
        <v>P</v>
      </c>
      <c r="AT133" s="54">
        <f>_xlfn.IFNA(IF(AT$3="Productivity",
INDEX('Productivity Dump'!$E$4:$AJ$500,
MATCH($A133,'Productivity Dump'!$A$4:$A$500,0),
MATCH(AT$2,'Productivity Dump'!$E$3:$AJ$3,0)
),
IF(AT$3="Attendance",
INDEX('Attendance Dump'!$E$2:$AI$400,
MATCH($A133,'Attendance Dump'!$B$2:$B$400,0),
MATCH(AT$2,'Attendance Dump'!$E$1:$AI$1,0)
),
INDEX('Active Hour''s Dump'!$D$3:$AH$337,
MATCH($C133,'Active Hour''s Dump'!$A$3:$A$337,0),
MATCH(AT$2,'Active Hour''s Dump'!$D$2:$AH$2,0)
))),"")</f>
        <v>7.5833333333333304</v>
      </c>
      <c r="AU133" s="13">
        <f>_xlfn.IFNA(IF(AU$3="Productivity",
INDEX('Productivity Dump'!$E$4:$AJ$500,
MATCH($A133,'Productivity Dump'!$A$4:$A$500,0),
MATCH(AU$2,'Productivity Dump'!$E$3:$AJ$3,0)
),
IF(AU$3="Attendance",
INDEX('Attendance Dump'!$E$2:$AI$400,
MATCH($A133,'Attendance Dump'!$B$2:$B$400,0),
MATCH(AU$2,'Attendance Dump'!$E$1:$AI$1,0)
),
INDEX('Active Hour''s Dump'!$D$3:$AH$337,
MATCH($C133,'Active Hour''s Dump'!$A$3:$A$337,0),
MATCH(AU$2,'Active Hour''s Dump'!$D$2:$AH$2,0)
))),"")</f>
        <v>1015.9779999999998</v>
      </c>
      <c r="AV133" s="13" t="str">
        <f>_xlfn.IFNA(IF(AV$3="Productivity",
INDEX('Productivity Dump'!$E$4:$AJ$500,
MATCH($A133,'Productivity Dump'!$A$4:$A$500,0),
MATCH(AV$2,'Productivity Dump'!$E$3:$AJ$3,0)
),
IF(AV$3="Attendance",
INDEX('Attendance Dump'!$E$2:$AI$400,
MATCH($A133,'Attendance Dump'!$B$2:$B$400,0),
MATCH(AV$2,'Attendance Dump'!$E$1:$AI$1,0)
),
INDEX('Active Hour''s Dump'!$D$3:$AH$337,
MATCH($C133,'Active Hour''s Dump'!$A$3:$A$337,0),
MATCH(AV$2,'Active Hour''s Dump'!$D$2:$AH$2,0)
))),"")</f>
        <v>P</v>
      </c>
      <c r="AW133" s="54">
        <f>_xlfn.IFNA(IF(AW$3="Productivity",
INDEX('Productivity Dump'!$E$4:$AJ$500,
MATCH($A133,'Productivity Dump'!$A$4:$A$500,0),
MATCH(AW$2,'Productivity Dump'!$E$3:$AJ$3,0)
),
IF(AW$3="Attendance",
INDEX('Attendance Dump'!$E$2:$AI$400,
MATCH($A133,'Attendance Dump'!$B$2:$B$400,0),
MATCH(AW$2,'Attendance Dump'!$E$1:$AI$1,0)
),
INDEX('Active Hour''s Dump'!$D$3:$AH$337,
MATCH($C133,'Active Hour''s Dump'!$A$3:$A$337,0),
MATCH(AW$2,'Active Hour''s Dump'!$D$2:$AH$2,0)
))),"")</f>
        <v>7.3333333333333304</v>
      </c>
      <c r="AX133" s="13">
        <f>_xlfn.IFNA(IF(AX$3="Productivity",
INDEX('Productivity Dump'!$E$4:$AJ$500,
MATCH($A133,'Productivity Dump'!$A$4:$A$500,0),
MATCH(AX$2,'Productivity Dump'!$E$3:$AJ$3,0)
),
IF(AX$3="Attendance",
INDEX('Attendance Dump'!$E$2:$AI$400,
MATCH($A133,'Attendance Dump'!$B$2:$B$400,0),
MATCH(AX$2,'Attendance Dump'!$E$1:$AI$1,0)
),
INDEX('Active Hour''s Dump'!$D$3:$AH$337,
MATCH($C133,'Active Hour''s Dump'!$A$3:$A$337,0),
MATCH(AX$2,'Active Hour''s Dump'!$D$2:$AH$2,0)
))),"")</f>
        <v>1010.8189999999997</v>
      </c>
      <c r="AY133" s="13" t="str">
        <f>_xlfn.IFNA(IF(AY$3="Productivity",
INDEX('Productivity Dump'!$E$4:$AJ$500,
MATCH($A133,'Productivity Dump'!$A$4:$A$500,0),
MATCH(AY$2,'Productivity Dump'!$E$3:$AJ$3,0)
),
IF(AY$3="Attendance",
INDEX('Attendance Dump'!$E$2:$AI$400,
MATCH($A133,'Attendance Dump'!$B$2:$B$400,0),
MATCH(AY$2,'Attendance Dump'!$E$1:$AI$1,0)
),
INDEX('Active Hour''s Dump'!$D$3:$AH$337,
MATCH($C133,'Active Hour''s Dump'!$A$3:$A$337,0),
MATCH(AY$2,'Active Hour''s Dump'!$D$2:$AH$2,0)
))),"")</f>
        <v>P</v>
      </c>
      <c r="AZ133" s="54">
        <f>_xlfn.IFNA(IF(AZ$3="Productivity",
INDEX('Productivity Dump'!$E$4:$AJ$500,
MATCH($A133,'Productivity Dump'!$A$4:$A$500,0),
MATCH(AZ$2,'Productivity Dump'!$E$3:$AJ$3,0)
),
IF(AZ$3="Attendance",
INDEX('Attendance Dump'!$E$2:$AI$400,
MATCH($A133,'Attendance Dump'!$B$2:$B$400,0),
MATCH(AZ$2,'Attendance Dump'!$E$1:$AI$1,0)
),
INDEX('Active Hour''s Dump'!$D$3:$AH$337,
MATCH($C133,'Active Hour''s Dump'!$A$3:$A$337,0),
MATCH(AZ$2,'Active Hour''s Dump'!$D$2:$AH$2,0)
))),"")</f>
        <v>6.6666666666666696</v>
      </c>
      <c r="BA133" s="13">
        <f>_xlfn.IFNA(IF(BA$3="Productivity",
INDEX('Productivity Dump'!$E$4:$AJ$500,
MATCH($A133,'Productivity Dump'!$A$4:$A$500,0),
MATCH(BA$2,'Productivity Dump'!$E$3:$AJ$3,0)
),
IF(BA$3="Attendance",
INDEX('Attendance Dump'!$E$2:$AI$400,
MATCH($A133,'Attendance Dump'!$B$2:$B$400,0),
MATCH(BA$2,'Attendance Dump'!$E$1:$AI$1,0)
),
INDEX('Active Hour''s Dump'!$D$3:$AH$337,
MATCH($C133,'Active Hour''s Dump'!$A$3:$A$337,0),
MATCH(BA$2,'Active Hour''s Dump'!$D$2:$AH$2,0)
))),"")</f>
        <v>944.61800000000005</v>
      </c>
      <c r="BB133" s="13" t="str">
        <f>_xlfn.IFNA(IF(BB$3="Productivity",
INDEX('Productivity Dump'!$E$4:$AJ$500,
MATCH($A133,'Productivity Dump'!$A$4:$A$500,0),
MATCH(BB$2,'Productivity Dump'!$E$3:$AJ$3,0)
),
IF(BB$3="Attendance",
INDEX('Attendance Dump'!$E$2:$AI$400,
MATCH($A133,'Attendance Dump'!$B$2:$B$400,0),
MATCH(BB$2,'Attendance Dump'!$E$1:$AI$1,0)
),
INDEX('Active Hour''s Dump'!$D$3:$AH$337,
MATCH($C133,'Active Hour''s Dump'!$A$3:$A$337,0),
MATCH(BB$2,'Active Hour''s Dump'!$D$2:$AH$2,0)
))),"")</f>
        <v>P</v>
      </c>
      <c r="BC133" s="54">
        <f>_xlfn.IFNA(IF(BC$3="Productivity",
INDEX('Productivity Dump'!$E$4:$AJ$500,
MATCH($A133,'Productivity Dump'!$A$4:$A$500,0),
MATCH(BC$2,'Productivity Dump'!$E$3:$AJ$3,0)
),
IF(BC$3="Attendance",
INDEX('Attendance Dump'!$E$2:$AI$400,
MATCH($A133,'Attendance Dump'!$B$2:$B$400,0),
MATCH(BC$2,'Attendance Dump'!$E$1:$AI$1,0)
),
INDEX('Active Hour''s Dump'!$D$3:$AH$337,
MATCH($C133,'Active Hour''s Dump'!$A$3:$A$337,0),
MATCH(BC$2,'Active Hour''s Dump'!$D$2:$AH$2,0)
))),"")</f>
        <v>7.25</v>
      </c>
      <c r="BD133" s="13">
        <f>_xlfn.IFNA(IF(BD$3="Productivity",
INDEX('Productivity Dump'!$E$4:$AJ$500,
MATCH($A133,'Productivity Dump'!$A$4:$A$500,0),
MATCH(BD$2,'Productivity Dump'!$E$3:$AJ$3,0)
),
IF(BD$3="Attendance",
INDEX('Attendance Dump'!$E$2:$AI$400,
MATCH($A133,'Attendance Dump'!$B$2:$B$400,0),
MATCH(BD$2,'Attendance Dump'!$E$1:$AI$1,0)
),
INDEX('Active Hour''s Dump'!$D$3:$AH$337,
MATCH($C133,'Active Hour''s Dump'!$A$3:$A$337,0),
MATCH(BD$2,'Active Hour''s Dump'!$D$2:$AH$2,0)
))),"")</f>
        <v>503.27699999999999</v>
      </c>
      <c r="BE133" s="13" t="str">
        <f>_xlfn.IFNA(IF(BE$3="Productivity",
INDEX('Productivity Dump'!$E$4:$AJ$500,
MATCH($A133,'Productivity Dump'!$A$4:$A$500,0),
MATCH(BE$2,'Productivity Dump'!$E$3:$AJ$3,0)
),
IF(BE$3="Attendance",
INDEX('Attendance Dump'!$E$2:$AI$400,
MATCH($A133,'Attendance Dump'!$B$2:$B$400,0),
MATCH(BE$2,'Attendance Dump'!$E$1:$AI$1,0)
),
INDEX('Active Hour''s Dump'!$D$3:$AH$337,
MATCH($C133,'Active Hour''s Dump'!$A$3:$A$337,0),
MATCH(BE$2,'Active Hour''s Dump'!$D$2:$AH$2,0)
))),"")</f>
        <v>P</v>
      </c>
      <c r="BF133" s="54">
        <f>_xlfn.IFNA(IF(BF$3="Productivity",
INDEX('Productivity Dump'!$E$4:$AJ$500,
MATCH($A133,'Productivity Dump'!$A$4:$A$500,0),
MATCH(BF$2,'Productivity Dump'!$E$3:$AJ$3,0)
),
IF(BF$3="Attendance",
INDEX('Attendance Dump'!$E$2:$AI$400,
MATCH($A133,'Attendance Dump'!$B$2:$B$400,0),
MATCH(BF$2,'Attendance Dump'!$E$1:$AI$1,0)
),
INDEX('Active Hour''s Dump'!$D$3:$AH$337,
MATCH($C133,'Active Hour''s Dump'!$A$3:$A$337,0),
MATCH(BF$2,'Active Hour''s Dump'!$D$2:$AH$2,0)
))),"")</f>
        <v>3.5</v>
      </c>
      <c r="BG133" s="13">
        <f>_xlfn.IFNA(IF(BG$3="Productivity",
INDEX('Productivity Dump'!$E$4:$AJ$500,
MATCH($A133,'Productivity Dump'!$A$4:$A$500,0),
MATCH(BG$2,'Productivity Dump'!$E$3:$AJ$3,0)
),
IF(BG$3="Attendance",
INDEX('Attendance Dump'!$E$2:$AI$400,
MATCH($A133,'Attendance Dump'!$B$2:$B$400,0),
MATCH(BG$2,'Attendance Dump'!$E$1:$AI$1,0)
),
INDEX('Active Hour''s Dump'!$D$3:$AH$337,
MATCH($C133,'Active Hour''s Dump'!$A$3:$A$337,0),
MATCH(BG$2,'Active Hour''s Dump'!$D$2:$AH$2,0)
))),"")</f>
        <v>0</v>
      </c>
      <c r="BH133" s="13" t="str">
        <f>_xlfn.IFNA(IF(BH$3="Productivity",
INDEX('Productivity Dump'!$E$4:$AJ$500,
MATCH($A133,'Productivity Dump'!$A$4:$A$500,0),
MATCH(BH$2,'Productivity Dump'!$E$3:$AJ$3,0)
),
IF(BH$3="Attendance",
INDEX('Attendance Dump'!$E$2:$AI$400,
MATCH($A133,'Attendance Dump'!$B$2:$B$400,0),
MATCH(BH$2,'Attendance Dump'!$E$1:$AI$1,0)
),
INDEX('Active Hour''s Dump'!$D$3:$AH$337,
MATCH($C133,'Active Hour''s Dump'!$A$3:$A$337,0),
MATCH(BH$2,'Active Hour''s Dump'!$D$2:$AH$2,0)
))),"")</f>
        <v>WO</v>
      </c>
      <c r="BI133" s="54">
        <f>_xlfn.IFNA(IF(BI$3="Productivity",
INDEX('Productivity Dump'!$E$4:$AJ$500,
MATCH($A133,'Productivity Dump'!$A$4:$A$500,0),
MATCH(BI$2,'Productivity Dump'!$E$3:$AJ$3,0)
),
IF(BI$3="Attendance",
INDEX('Attendance Dump'!$E$2:$AI$400,
MATCH($A133,'Attendance Dump'!$B$2:$B$400,0),
MATCH(BI$2,'Attendance Dump'!$E$1:$AI$1,0)
),
INDEX('Active Hour''s Dump'!$D$3:$AH$337,
MATCH($C133,'Active Hour''s Dump'!$A$3:$A$337,0),
MATCH(BI$2,'Active Hour''s Dump'!$D$2:$AH$2,0)
))),"")</f>
        <v>0</v>
      </c>
      <c r="BJ133" s="13">
        <f>_xlfn.IFNA(IF(BJ$3="Productivity",
INDEX('Productivity Dump'!$E$4:$AJ$500,
MATCH($A133,'Productivity Dump'!$A$4:$A$500,0),
MATCH(BJ$2,'Productivity Dump'!$E$3:$AJ$3,0)
),
IF(BJ$3="Attendance",
INDEX('Attendance Dump'!$E$2:$AI$400,
MATCH($A133,'Attendance Dump'!$B$2:$B$400,0),
MATCH(BJ$2,'Attendance Dump'!$E$1:$AI$1,0)
),
INDEX('Active Hour''s Dump'!$D$3:$AH$337,
MATCH($C133,'Active Hour''s Dump'!$A$3:$A$337,0),
MATCH(BJ$2,'Active Hour''s Dump'!$D$2:$AH$2,0)
))),"")</f>
        <v>529.64599999999996</v>
      </c>
      <c r="BK133" s="13" t="str">
        <f>_xlfn.IFNA(IF(BK$3="Productivity",
INDEX('Productivity Dump'!$E$4:$AJ$500,
MATCH($A133,'Productivity Dump'!$A$4:$A$500,0),
MATCH(BK$2,'Productivity Dump'!$E$3:$AJ$3,0)
),
IF(BK$3="Attendance",
INDEX('Attendance Dump'!$E$2:$AI$400,
MATCH($A133,'Attendance Dump'!$B$2:$B$400,0),
MATCH(BK$2,'Attendance Dump'!$E$1:$AI$1,0)
),
INDEX('Active Hour''s Dump'!$D$3:$AH$337,
MATCH($C133,'Active Hour''s Dump'!$A$3:$A$337,0),
MATCH(BK$2,'Active Hour''s Dump'!$D$2:$AH$2,0)
))),"")</f>
        <v>P</v>
      </c>
      <c r="BL133" s="54">
        <f>_xlfn.IFNA(IF(BL$3="Productivity",
INDEX('Productivity Dump'!$E$4:$AJ$500,
MATCH($A133,'Productivity Dump'!$A$4:$A$500,0),
MATCH(BL$2,'Productivity Dump'!$E$3:$AJ$3,0)
),
IF(BL$3="Attendance",
INDEX('Attendance Dump'!$E$2:$AI$400,
MATCH($A133,'Attendance Dump'!$B$2:$B$400,0),
MATCH(BL$2,'Attendance Dump'!$E$1:$AI$1,0)
),
INDEX('Active Hour''s Dump'!$D$3:$AH$337,
MATCH($C133,'Active Hour''s Dump'!$A$3:$A$337,0),
MATCH(BL$2,'Active Hour''s Dump'!$D$2:$AH$2,0)
))),"")</f>
        <v>2.5833333333333299</v>
      </c>
      <c r="BM133" s="13">
        <f>_xlfn.IFNA(IF(BM$3="Productivity",
INDEX('Productivity Dump'!$E$4:$AJ$500,
MATCH($A133,'Productivity Dump'!$A$4:$A$500,0),
MATCH(BM$2,'Productivity Dump'!$E$3:$AJ$3,0)
),
IF(BM$3="Attendance",
INDEX('Attendance Dump'!$E$2:$AI$400,
MATCH($A133,'Attendance Dump'!$B$2:$B$400,0),
MATCH(BM$2,'Attendance Dump'!$E$1:$AI$1,0)
),
INDEX('Active Hour''s Dump'!$D$3:$AH$337,
MATCH($C133,'Active Hour''s Dump'!$A$3:$A$337,0),
MATCH(BM$2,'Active Hour''s Dump'!$D$2:$AH$2,0)
))),"")</f>
        <v>1234.6659999999999</v>
      </c>
      <c r="BN133" s="13" t="str">
        <f>_xlfn.IFNA(IF(BN$3="Productivity",
INDEX('Productivity Dump'!$E$4:$AJ$500,
MATCH($A133,'Productivity Dump'!$A$4:$A$500,0),
MATCH(BN$2,'Productivity Dump'!$E$3:$AJ$3,0)
),
IF(BN$3="Attendance",
INDEX('Attendance Dump'!$E$2:$AI$400,
MATCH($A133,'Attendance Dump'!$B$2:$B$400,0),
MATCH(BN$2,'Attendance Dump'!$E$1:$AI$1,0)
),
INDEX('Active Hour''s Dump'!$D$3:$AH$337,
MATCH($C133,'Active Hour''s Dump'!$A$3:$A$337,0),
MATCH(BN$2,'Active Hour''s Dump'!$D$2:$AH$2,0)
))),"")</f>
        <v>P</v>
      </c>
      <c r="BO133" s="54">
        <f>_xlfn.IFNA(IF(BO$3="Productivity",
INDEX('Productivity Dump'!$E$4:$AJ$500,
MATCH($A133,'Productivity Dump'!$A$4:$A$500,0),
MATCH(BO$2,'Productivity Dump'!$E$3:$AJ$3,0)
),
IF(BO$3="Attendance",
INDEX('Attendance Dump'!$E$2:$AI$400,
MATCH($A133,'Attendance Dump'!$B$2:$B$400,0),
MATCH(BO$2,'Attendance Dump'!$E$1:$AI$1,0)
),
INDEX('Active Hour''s Dump'!$D$3:$AH$337,
MATCH($C133,'Active Hour''s Dump'!$A$3:$A$337,0),
MATCH(BO$2,'Active Hour''s Dump'!$D$2:$AH$2,0)
))),"")</f>
        <v>7.4166666666666696</v>
      </c>
      <c r="BP133" s="13">
        <f>_xlfn.IFNA(IF(BP$3="Productivity",
INDEX('Productivity Dump'!$E$4:$AJ$500,
MATCH($A133,'Productivity Dump'!$A$4:$A$500,0),
MATCH(BP$2,'Productivity Dump'!$E$3:$AJ$3,0)
),
IF(BP$3="Attendance",
INDEX('Attendance Dump'!$E$2:$AI$400,
MATCH($A133,'Attendance Dump'!$B$2:$B$400,0),
MATCH(BP$2,'Attendance Dump'!$E$1:$AI$1,0)
),
INDEX('Active Hour''s Dump'!$D$3:$AH$337,
MATCH($C133,'Active Hour''s Dump'!$A$3:$A$337,0),
MATCH(BP$2,'Active Hour''s Dump'!$D$2:$AH$2,0)
))),"")</f>
        <v>1003.295</v>
      </c>
      <c r="BQ133" s="13" t="str">
        <f>_xlfn.IFNA(IF(BQ$3="Productivity",
INDEX('Productivity Dump'!$E$4:$AJ$500,
MATCH($A133,'Productivity Dump'!$A$4:$A$500,0),
MATCH(BQ$2,'Productivity Dump'!$E$3:$AJ$3,0)
),
IF(BQ$3="Attendance",
INDEX('Attendance Dump'!$E$2:$AI$400,
MATCH($A133,'Attendance Dump'!$B$2:$B$400,0),
MATCH(BQ$2,'Attendance Dump'!$E$1:$AI$1,0)
),
INDEX('Active Hour''s Dump'!$D$3:$AH$337,
MATCH($C133,'Active Hour''s Dump'!$A$3:$A$337,0),
MATCH(BQ$2,'Active Hour''s Dump'!$D$2:$AH$2,0)
))),"")</f>
        <v>P</v>
      </c>
      <c r="BR133" s="54">
        <f>_xlfn.IFNA(IF(BR$3="Productivity",
INDEX('Productivity Dump'!$E$4:$AJ$500,
MATCH($A133,'Productivity Dump'!$A$4:$A$500,0),
MATCH(BR$2,'Productivity Dump'!$E$3:$AJ$3,0)
),
IF(BR$3="Attendance",
INDEX('Attendance Dump'!$E$2:$AI$400,
MATCH($A133,'Attendance Dump'!$B$2:$B$400,0),
MATCH(BR$2,'Attendance Dump'!$E$1:$AI$1,0)
),
INDEX('Active Hour''s Dump'!$D$3:$AH$337,
MATCH($C133,'Active Hour''s Dump'!$A$3:$A$337,0),
MATCH(BR$2,'Active Hour''s Dump'!$D$2:$AH$2,0)
))),"")</f>
        <v>6.6666666666666696</v>
      </c>
      <c r="BS133" s="13">
        <f>_xlfn.IFNA(IF(BS$3="Productivity",
INDEX('Productivity Dump'!$E$4:$AJ$500,
MATCH($A133,'Productivity Dump'!$A$4:$A$500,0),
MATCH(BS$2,'Productivity Dump'!$E$3:$AJ$3,0)
),
IF(BS$3="Attendance",
INDEX('Attendance Dump'!$E$2:$AI$400,
MATCH($A133,'Attendance Dump'!$B$2:$B$400,0),
MATCH(BS$2,'Attendance Dump'!$E$1:$AI$1,0)
),
INDEX('Active Hour''s Dump'!$D$3:$AH$337,
MATCH($C133,'Active Hour''s Dump'!$A$3:$A$337,0),
MATCH(BS$2,'Active Hour''s Dump'!$D$2:$AH$2,0)
))),"")</f>
        <v>1013.175</v>
      </c>
      <c r="BT133" s="13" t="str">
        <f>_xlfn.IFNA(IF(BT$3="Productivity",
INDEX('Productivity Dump'!$E$4:$AJ$500,
MATCH($A133,'Productivity Dump'!$A$4:$A$500,0),
MATCH(BT$2,'Productivity Dump'!$E$3:$AJ$3,0)
),
IF(BT$3="Attendance",
INDEX('Attendance Dump'!$E$2:$AI$400,
MATCH($A133,'Attendance Dump'!$B$2:$B$400,0),
MATCH(BT$2,'Attendance Dump'!$E$1:$AI$1,0)
),
INDEX('Active Hour''s Dump'!$D$3:$AH$337,
MATCH($C133,'Active Hour''s Dump'!$A$3:$A$337,0),
MATCH(BT$2,'Active Hour''s Dump'!$D$2:$AH$2,0)
))),"")</f>
        <v>H(P)</v>
      </c>
      <c r="BU133" s="54">
        <f>_xlfn.IFNA(IF(BU$3="Productivity",
INDEX('Productivity Dump'!$E$4:$AJ$500,
MATCH($A133,'Productivity Dump'!$A$4:$A$500,0),
MATCH(BU$2,'Productivity Dump'!$E$3:$AJ$3,0)
),
IF(BU$3="Attendance",
INDEX('Attendance Dump'!$E$2:$AI$400,
MATCH($A133,'Attendance Dump'!$B$2:$B$400,0),
MATCH(BU$2,'Attendance Dump'!$E$1:$AI$1,0)
),
INDEX('Active Hour''s Dump'!$D$3:$AH$337,
MATCH($C133,'Active Hour''s Dump'!$A$3:$A$337,0),
MATCH(BU$2,'Active Hour''s Dump'!$D$2:$AH$2,0)
))),"")</f>
        <v>7.5</v>
      </c>
      <c r="BV133" s="13">
        <f>_xlfn.IFNA(IF(BV$3="Productivity",
INDEX('Productivity Dump'!$E$4:$AJ$500,
MATCH($A133,'Productivity Dump'!$A$4:$A$500,0),
MATCH(BV$2,'Productivity Dump'!$E$3:$AJ$3,0)
),
IF(BV$3="Attendance",
INDEX('Attendance Dump'!$E$2:$AI$400,
MATCH($A133,'Attendance Dump'!$B$2:$B$400,0),
MATCH(BV$2,'Attendance Dump'!$E$1:$AI$1,0)
),
INDEX('Active Hour''s Dump'!$D$3:$AH$337,
MATCH($C133,'Active Hour''s Dump'!$A$3:$A$337,0),
MATCH(BV$2,'Active Hour''s Dump'!$D$2:$AH$2,0)
))),"")</f>
        <v>685.72800000000007</v>
      </c>
      <c r="BW133" s="13" t="str">
        <f>_xlfn.IFNA(IF(BW$3="Productivity",
INDEX('Productivity Dump'!$E$4:$AJ$500,
MATCH($A133,'Productivity Dump'!$A$4:$A$500,0),
MATCH(BW$2,'Productivity Dump'!$E$3:$AJ$3,0)
),
IF(BW$3="Attendance",
INDEX('Attendance Dump'!$E$2:$AI$400,
MATCH($A133,'Attendance Dump'!$B$2:$B$400,0),
MATCH(BW$2,'Attendance Dump'!$E$1:$AI$1,0)
),
INDEX('Active Hour''s Dump'!$D$3:$AH$337,
MATCH($C133,'Active Hour''s Dump'!$A$3:$A$337,0),
MATCH(BW$2,'Active Hour''s Dump'!$D$2:$AH$2,0)
))),"")</f>
        <v>P</v>
      </c>
      <c r="BX133" s="54">
        <f>_xlfn.IFNA(IF(BX$3="Productivity",
INDEX('Productivity Dump'!$E$4:$AJ$500,
MATCH($A133,'Productivity Dump'!$A$4:$A$500,0),
MATCH(BX$2,'Productivity Dump'!$E$3:$AJ$3,0)
),
IF(BX$3="Attendance",
INDEX('Attendance Dump'!$E$2:$AI$400,
MATCH($A133,'Attendance Dump'!$B$2:$B$400,0),
MATCH(BX$2,'Attendance Dump'!$E$1:$AI$1,0)
),
INDEX('Active Hour''s Dump'!$D$3:$AH$337,
MATCH($C133,'Active Hour''s Dump'!$A$3:$A$337,0),
MATCH(BX$2,'Active Hour''s Dump'!$D$2:$AH$2,0)
))),"")</f>
        <v>6.0833333333333304</v>
      </c>
      <c r="BY133" s="13">
        <f>_xlfn.IFNA(IF(BY$3="Productivity",
INDEX('Productivity Dump'!$E$4:$AJ$500,
MATCH($A133,'Productivity Dump'!$A$4:$A$500,0),
MATCH(BY$2,'Productivity Dump'!$E$3:$AJ$3,0)
),
IF(BY$3="Attendance",
INDEX('Attendance Dump'!$E$2:$AI$400,
MATCH($A133,'Attendance Dump'!$B$2:$B$400,0),
MATCH(BY$2,'Attendance Dump'!$E$1:$AI$1,0)
),
INDEX('Active Hour''s Dump'!$D$3:$AH$337,
MATCH($C133,'Active Hour''s Dump'!$A$3:$A$337,0),
MATCH(BY$2,'Active Hour''s Dump'!$D$2:$AH$2,0)
))),"")</f>
        <v>509.59999999999997</v>
      </c>
      <c r="BZ133" s="13" t="str">
        <f>_xlfn.IFNA(IF(BZ$3="Productivity",
INDEX('Productivity Dump'!$E$4:$AJ$500,
MATCH($A133,'Productivity Dump'!$A$4:$A$500,0),
MATCH(BZ$2,'Productivity Dump'!$E$3:$AJ$3,0)
),
IF(BZ$3="Attendance",
INDEX('Attendance Dump'!$E$2:$AI$400,
MATCH($A133,'Attendance Dump'!$B$2:$B$400,0),
MATCH(BZ$2,'Attendance Dump'!$E$1:$AI$1,0)
),
INDEX('Active Hour''s Dump'!$D$3:$AH$337,
MATCH($C133,'Active Hour''s Dump'!$A$3:$A$337,0),
MATCH(BZ$2,'Active Hour''s Dump'!$D$2:$AH$2,0)
))),"")</f>
        <v>P</v>
      </c>
      <c r="CA133" s="54">
        <f>_xlfn.IFNA(IF(CA$3="Productivity",
INDEX('Productivity Dump'!$E$4:$AJ$500,
MATCH($A133,'Productivity Dump'!$A$4:$A$500,0),
MATCH(CA$2,'Productivity Dump'!$E$3:$AJ$3,0)
),
IF(CA$3="Attendance",
INDEX('Attendance Dump'!$E$2:$AI$400,
MATCH($A133,'Attendance Dump'!$B$2:$B$400,0),
MATCH(CA$2,'Attendance Dump'!$E$1:$AI$1,0)
),
INDEX('Active Hour''s Dump'!$D$3:$AH$337,
MATCH($C133,'Active Hour''s Dump'!$A$3:$A$337,0),
MATCH(CA$2,'Active Hour''s Dump'!$D$2:$AH$2,0)
))),"")</f>
        <v>3.1666666666666701</v>
      </c>
      <c r="CB133" s="13">
        <f>_xlfn.IFNA(IF(CB$3="Productivity",
INDEX('Productivity Dump'!$E$4:$AJ$500,
MATCH($A133,'Productivity Dump'!$A$4:$A$500,0),
MATCH(CB$2,'Productivity Dump'!$E$3:$AJ$3,0)
),
IF(CB$3="Attendance",
INDEX('Attendance Dump'!$E$2:$AI$400,
MATCH($A133,'Attendance Dump'!$B$2:$B$400,0),
MATCH(CB$2,'Attendance Dump'!$E$1:$AI$1,0)
),
INDEX('Active Hour''s Dump'!$D$3:$AH$337,
MATCH($C133,'Active Hour''s Dump'!$A$3:$A$337,0),
MATCH(CB$2,'Active Hour''s Dump'!$D$2:$AH$2,0)
))),"")</f>
        <v>0</v>
      </c>
      <c r="CC133" s="13" t="str">
        <f>_xlfn.IFNA(IF(CC$3="Productivity",
INDEX('Productivity Dump'!$E$4:$AJ$500,
MATCH($A133,'Productivity Dump'!$A$4:$A$500,0),
MATCH(CC$2,'Productivity Dump'!$E$3:$AJ$3,0)
),
IF(CC$3="Attendance",
INDEX('Attendance Dump'!$E$2:$AI$400,
MATCH($A133,'Attendance Dump'!$B$2:$B$400,0),
MATCH(CC$2,'Attendance Dump'!$E$1:$AI$1,0)
),
INDEX('Active Hour''s Dump'!$D$3:$AH$337,
MATCH($C133,'Active Hour''s Dump'!$A$3:$A$337,0),
MATCH(CC$2,'Active Hour''s Dump'!$D$2:$AH$2,0)
))),"")</f>
        <v>WO</v>
      </c>
      <c r="CD133" s="54">
        <f>_xlfn.IFNA(IF(CD$3="Productivity",
INDEX('Productivity Dump'!$E$4:$AJ$500,
MATCH($A133,'Productivity Dump'!$A$4:$A$500,0),
MATCH(CD$2,'Productivity Dump'!$E$3:$AJ$3,0)
),
IF(CD$3="Attendance",
INDEX('Attendance Dump'!$E$2:$AI$400,
MATCH($A133,'Attendance Dump'!$B$2:$B$400,0),
MATCH(CD$2,'Attendance Dump'!$E$1:$AI$1,0)
),
INDEX('Active Hour''s Dump'!$D$3:$AH$337,
MATCH($C133,'Active Hour''s Dump'!$A$3:$A$337,0),
MATCH(CD$2,'Active Hour''s Dump'!$D$2:$AH$2,0)
))),"")</f>
        <v>0</v>
      </c>
      <c r="CE133" s="13">
        <f>_xlfn.IFNA(IF(CE$3="Productivity",
INDEX('Productivity Dump'!$E$4:$AJ$500,
MATCH($A133,'Productivity Dump'!$A$4:$A$500,0),
MATCH(CE$2,'Productivity Dump'!$E$3:$AJ$3,0)
),
IF(CE$3="Attendance",
INDEX('Attendance Dump'!$E$2:$AI$400,
MATCH($A133,'Attendance Dump'!$B$2:$B$400,0),
MATCH(CE$2,'Attendance Dump'!$E$1:$AI$1,0)
),
INDEX('Active Hour''s Dump'!$D$3:$AH$337,
MATCH($C133,'Active Hour''s Dump'!$A$3:$A$337,0),
MATCH(CE$2,'Active Hour''s Dump'!$D$2:$AH$2,0)
))),"")</f>
        <v>568.22000000000014</v>
      </c>
      <c r="CF133" s="13" t="str">
        <f>_xlfn.IFNA(IF(CF$3="Productivity",
INDEX('Productivity Dump'!$E$4:$AJ$500,
MATCH($A133,'Productivity Dump'!$A$4:$A$500,0),
MATCH(CF$2,'Productivity Dump'!$E$3:$AJ$3,0)
),
IF(CF$3="Attendance",
INDEX('Attendance Dump'!$E$2:$AI$400,
MATCH($A133,'Attendance Dump'!$B$2:$B$400,0),
MATCH(CF$2,'Attendance Dump'!$E$1:$AI$1,0)
),
INDEX('Active Hour''s Dump'!$D$3:$AH$337,
MATCH($C133,'Active Hour''s Dump'!$A$3:$A$337,0),
MATCH(CF$2,'Active Hour''s Dump'!$D$2:$AH$2,0)
))),"")</f>
        <v>P</v>
      </c>
      <c r="CG133" s="54">
        <f>_xlfn.IFNA(IF(CG$3="Productivity",
INDEX('Productivity Dump'!$E$4:$AJ$500,
MATCH($A133,'Productivity Dump'!$A$4:$A$500,0),
MATCH(CG$2,'Productivity Dump'!$E$3:$AJ$3,0)
),
IF(CG$3="Attendance",
INDEX('Attendance Dump'!$E$2:$AI$400,
MATCH($A133,'Attendance Dump'!$B$2:$B$400,0),
MATCH(CG$2,'Attendance Dump'!$E$1:$AI$1,0)
),
INDEX('Active Hour''s Dump'!$D$3:$AH$337,
MATCH($C133,'Active Hour''s Dump'!$A$3:$A$337,0),
MATCH(CG$2,'Active Hour''s Dump'!$D$2:$AH$2,0)
))),"")</f>
        <v>3.6666666666666701</v>
      </c>
      <c r="CH133" s="13">
        <f>_xlfn.IFNA(IF(CH$3="Productivity",
INDEX('Productivity Dump'!$E$4:$AJ$500,
MATCH($A133,'Productivity Dump'!$A$4:$A$500,0),
MATCH(CH$2,'Productivity Dump'!$E$3:$AJ$3,0)
),
IF(CH$3="Attendance",
INDEX('Attendance Dump'!$E$2:$AI$400,
MATCH($A133,'Attendance Dump'!$B$2:$B$400,0),
MATCH(CH$2,'Attendance Dump'!$E$1:$AI$1,0)
),
INDEX('Active Hour''s Dump'!$D$3:$AH$337,
MATCH($C133,'Active Hour''s Dump'!$A$3:$A$337,0),
MATCH(CH$2,'Active Hour''s Dump'!$D$2:$AH$2,0)
))),"")</f>
        <v>953.48200000000008</v>
      </c>
      <c r="CI133" s="13" t="str">
        <f>_xlfn.IFNA(IF(CI$3="Productivity",
INDEX('Productivity Dump'!$E$4:$AJ$500,
MATCH($A133,'Productivity Dump'!$A$4:$A$500,0),
MATCH(CI$2,'Productivity Dump'!$E$3:$AJ$3,0)
),
IF(CI$3="Attendance",
INDEX('Attendance Dump'!$E$2:$AI$400,
MATCH($A133,'Attendance Dump'!$B$2:$B$400,0),
MATCH(CI$2,'Attendance Dump'!$E$1:$AI$1,0)
),
INDEX('Active Hour''s Dump'!$D$3:$AH$337,
MATCH($C133,'Active Hour''s Dump'!$A$3:$A$337,0),
MATCH(CI$2,'Active Hour''s Dump'!$D$2:$AH$2,0)
))),"")</f>
        <v>P</v>
      </c>
      <c r="CJ133" s="54">
        <f>_xlfn.IFNA(IF(CJ$3="Productivity",
INDEX('Productivity Dump'!$E$4:$AJ$500,
MATCH($A133,'Productivity Dump'!$A$4:$A$500,0),
MATCH(CJ$2,'Productivity Dump'!$E$3:$AJ$3,0)
),
IF(CJ$3="Attendance",
INDEX('Attendance Dump'!$E$2:$AI$400,
MATCH($A133,'Attendance Dump'!$B$2:$B$400,0),
MATCH(CJ$2,'Attendance Dump'!$E$1:$AI$1,0)
),
INDEX('Active Hour''s Dump'!$D$3:$AH$337,
MATCH($C133,'Active Hour''s Dump'!$A$3:$A$337,0),
MATCH(CJ$2,'Active Hour''s Dump'!$D$2:$AH$2,0)
))),"")</f>
        <v>6.5833333333333304</v>
      </c>
      <c r="CK133" s="13">
        <f>_xlfn.IFNA(IF(CK$3="Productivity",
INDEX('Productivity Dump'!$E$4:$AJ$500,
MATCH($A133,'Productivity Dump'!$A$4:$A$500,0),
MATCH(CK$2,'Productivity Dump'!$E$3:$AJ$3,0)
),
IF(CK$3="Attendance",
INDEX('Attendance Dump'!$E$2:$AI$400,
MATCH($A133,'Attendance Dump'!$B$2:$B$400,0),
MATCH(CK$2,'Attendance Dump'!$E$1:$AI$1,0)
),
INDEX('Active Hour''s Dump'!$D$3:$AH$337,
MATCH($C133,'Active Hour''s Dump'!$A$3:$A$337,0),
MATCH(CK$2,'Active Hour''s Dump'!$D$2:$AH$2,0)
))),"")</f>
        <v>1020.9910000000003</v>
      </c>
      <c r="CL133" s="13" t="str">
        <f>_xlfn.IFNA(IF(CL$3="Productivity",
INDEX('Productivity Dump'!$E$4:$AJ$500,
MATCH($A133,'Productivity Dump'!$A$4:$A$500,0),
MATCH(CL$2,'Productivity Dump'!$E$3:$AJ$3,0)
),
IF(CL$3="Attendance",
INDEX('Attendance Dump'!$E$2:$AI$400,
MATCH($A133,'Attendance Dump'!$B$2:$B$400,0),
MATCH(CL$2,'Attendance Dump'!$E$1:$AI$1,0)
),
INDEX('Active Hour''s Dump'!$D$3:$AH$337,
MATCH($C133,'Active Hour''s Dump'!$A$3:$A$337,0),
MATCH(CL$2,'Active Hour''s Dump'!$D$2:$AH$2,0)
))),"")</f>
        <v>P</v>
      </c>
      <c r="CM133" s="54">
        <f>_xlfn.IFNA(IF(CM$3="Productivity",
INDEX('Productivity Dump'!$E$4:$AJ$500,
MATCH($A133,'Productivity Dump'!$A$4:$A$500,0),
MATCH(CM$2,'Productivity Dump'!$E$3:$AJ$3,0)
),
IF(CM$3="Attendance",
INDEX('Attendance Dump'!$E$2:$AI$400,
MATCH($A133,'Attendance Dump'!$B$2:$B$400,0),
MATCH(CM$2,'Attendance Dump'!$E$1:$AI$1,0)
),
INDEX('Active Hour''s Dump'!$D$3:$AH$337,
MATCH($C133,'Active Hour''s Dump'!$A$3:$A$337,0),
MATCH(CM$2,'Active Hour''s Dump'!$D$2:$AH$2,0)
))),"")</f>
        <v>7</v>
      </c>
      <c r="CN133" s="13">
        <f>_xlfn.IFNA(IF(CN$3="Productivity",
INDEX('Productivity Dump'!$E$4:$AJ$500,
MATCH($A133,'Productivity Dump'!$A$4:$A$500,0),
MATCH(CN$2,'Productivity Dump'!$E$3:$AJ$3,0)
),
IF(CN$3="Attendance",
INDEX('Attendance Dump'!$E$2:$AI$400,
MATCH($A133,'Attendance Dump'!$B$2:$B$400,0),
MATCH(CN$2,'Attendance Dump'!$E$1:$AI$1,0)
),
INDEX('Active Hour''s Dump'!$D$3:$AH$337,
MATCH($C133,'Active Hour''s Dump'!$A$3:$A$337,0),
MATCH(CN$2,'Active Hour''s Dump'!$D$2:$AH$2,0)
))),"")</f>
        <v>0</v>
      </c>
      <c r="CO133" s="13">
        <f>_xlfn.IFNA(IF(CO$3="Productivity",
INDEX('Productivity Dump'!$E$4:$AJ$500,
MATCH($A133,'Productivity Dump'!$A$4:$A$500,0),
MATCH(CO$2,'Productivity Dump'!$E$3:$AJ$3,0)
),
IF(CO$3="Attendance",
INDEX('Attendance Dump'!$E$2:$AI$400,
MATCH($A133,'Attendance Dump'!$B$2:$B$400,0),
MATCH(CO$2,'Attendance Dump'!$E$1:$AI$1,0)
),
INDEX('Active Hour''s Dump'!$D$3:$AH$337,
MATCH($C133,'Active Hour''s Dump'!$A$3:$A$337,0),
MATCH(CO$2,'Active Hour''s Dump'!$D$2:$AH$2,0)
))),"")</f>
        <v>0</v>
      </c>
      <c r="CP133" s="54">
        <f>_xlfn.IFNA(IF(CP$3="Productivity",
INDEX('Productivity Dump'!$E$4:$AJ$500,
MATCH($A133,'Productivity Dump'!$A$4:$A$500,0),
MATCH(CP$2,'Productivity Dump'!$E$3:$AJ$3,0)
),
IF(CP$3="Attendance",
INDEX('Attendance Dump'!$E$2:$AI$400,
MATCH($A133,'Attendance Dump'!$B$2:$B$400,0),
MATCH(CP$2,'Attendance Dump'!$E$1:$AI$1,0)
),
INDEX('Active Hour''s Dump'!$D$3:$AH$337,
MATCH($C133,'Active Hour''s Dump'!$A$3:$A$337,0),
MATCH(CP$2,'Active Hour''s Dump'!$D$2:$AH$2,0)
))),"")</f>
        <v>0</v>
      </c>
      <c r="CQ133" s="13">
        <f>_xlfn.IFNA(IF(CQ$3="Productivity",
INDEX('Productivity Dump'!$E$4:$AJ$500,
MATCH($A133,'Productivity Dump'!$A$4:$A$500,0),
MATCH(CQ$2,'Productivity Dump'!$E$3:$AJ$3,0)
),
IF(CQ$3="Attendance",
INDEX('Attendance Dump'!$E$2:$AI$400,
MATCH($A133,'Attendance Dump'!$B$2:$B$400,0),
MATCH(CQ$2,'Attendance Dump'!$E$1:$AI$1,0)
),
INDEX('Active Hour''s Dump'!$D$3:$AH$337,
MATCH($C133,'Active Hour''s Dump'!$A$3:$A$337,0),
MATCH(CQ$2,'Active Hour''s Dump'!$D$2:$AH$2,0)
))),"")</f>
        <v>0</v>
      </c>
      <c r="CR133" s="13">
        <f>_xlfn.IFNA(IF(CR$3="Productivity",
INDEX('Productivity Dump'!$E$4:$AJ$500,
MATCH($A133,'Productivity Dump'!$A$4:$A$500,0),
MATCH(CR$2,'Productivity Dump'!$E$3:$AJ$3,0)
),
IF(CR$3="Attendance",
INDEX('Attendance Dump'!$E$2:$AI$400,
MATCH($A133,'Attendance Dump'!$B$2:$B$400,0),
MATCH(CR$2,'Attendance Dump'!$E$1:$AI$1,0)
),
INDEX('Active Hour''s Dump'!$D$3:$AH$337,
MATCH($C133,'Active Hour''s Dump'!$A$3:$A$337,0),
MATCH(CR$2,'Active Hour''s Dump'!$D$2:$AH$2,0)
))),"")</f>
        <v>0</v>
      </c>
      <c r="CS133" s="54">
        <f>_xlfn.IFNA(IF(CS$3="Productivity",
INDEX('Productivity Dump'!$E$4:$AJ$500,
MATCH($A133,'Productivity Dump'!$A$4:$A$500,0),
MATCH(CS$2,'Productivity Dump'!$E$3:$AJ$3,0)
),
IF(CS$3="Attendance",
INDEX('Attendance Dump'!$E$2:$AI$400,
MATCH($A133,'Attendance Dump'!$B$2:$B$400,0),
MATCH(CS$2,'Attendance Dump'!$E$1:$AI$1,0)
),
INDEX('Active Hour''s Dump'!$D$3:$AH$337,
MATCH($C133,'Active Hour''s Dump'!$A$3:$A$337,0),
MATCH(CS$2,'Active Hour''s Dump'!$D$2:$AH$2,0)
))),"")</f>
        <v>0</v>
      </c>
      <c r="CT133" s="13">
        <f>_xlfn.IFNA(IF(CT$3="Productivity",
INDEX('Productivity Dump'!$E$4:$AJ$500,
MATCH($A133,'Productivity Dump'!$A$4:$A$500,0),
MATCH(CT$2,'Productivity Dump'!$E$3:$AJ$3,0)
),
IF(CT$3="Attendance",
INDEX('Attendance Dump'!$E$2:$AI$400,
MATCH($A133,'Attendance Dump'!$B$2:$B$400,0),
MATCH(CT$2,'Attendance Dump'!$E$1:$AI$1,0)
),
INDEX('Active Hour''s Dump'!$D$3:$AH$337,
MATCH($C133,'Active Hour''s Dump'!$A$3:$A$337,0),
MATCH(CT$2,'Active Hour''s Dump'!$D$2:$AH$2,0)
))),"")</f>
        <v>0</v>
      </c>
      <c r="CU133" s="13">
        <f>_xlfn.IFNA(IF(CU$3="Productivity",
INDEX('Productivity Dump'!$E$4:$AJ$500,
MATCH($A133,'Productivity Dump'!$A$4:$A$500,0),
MATCH(CU$2,'Productivity Dump'!$E$3:$AJ$3,0)
),
IF(CU$3="Attendance",
INDEX('Attendance Dump'!$E$2:$AI$400,
MATCH($A133,'Attendance Dump'!$B$2:$B$400,0),
MATCH(CU$2,'Attendance Dump'!$E$1:$AI$1,0)
),
INDEX('Active Hour''s Dump'!$D$3:$AH$337,
MATCH($C133,'Active Hour''s Dump'!$A$3:$A$337,0),
MATCH(CU$2,'Active Hour''s Dump'!$D$2:$AH$2,0)
))),"")</f>
        <v>0</v>
      </c>
      <c r="CV133" s="54">
        <f>_xlfn.IFNA(IF(CV$3="Productivity",
INDEX('Productivity Dump'!$E$4:$AJ$500,
MATCH($A133,'Productivity Dump'!$A$4:$A$500,0),
MATCH(CV$2,'Productivity Dump'!$E$3:$AJ$3,0)
),
IF(CV$3="Attendance",
INDEX('Attendance Dump'!$E$2:$AI$400,
MATCH($A133,'Attendance Dump'!$B$2:$B$400,0),
MATCH(CV$2,'Attendance Dump'!$E$1:$AI$1,0)
),
INDEX('Active Hour''s Dump'!$D$3:$AH$337,
MATCH($C133,'Active Hour''s Dump'!$A$3:$A$337,0),
MATCH(CV$2,'Active Hour''s Dump'!$D$2:$AH$2,0)
))),"")</f>
        <v>0</v>
      </c>
      <c r="CW133" s="13"/>
      <c r="CX133" s="13"/>
      <c r="CY133" s="54"/>
      <c r="DA133" s="57">
        <f t="shared" si="75"/>
        <v>136.91666666666666</v>
      </c>
      <c r="DB133" s="35">
        <f t="shared" si="76"/>
        <v>19700.633000000002</v>
      </c>
      <c r="DC133" s="35">
        <f t="shared" si="71"/>
        <v>0</v>
      </c>
      <c r="DD133" s="35">
        <f t="shared" ca="1" si="74"/>
        <v>0</v>
      </c>
      <c r="DF133" s="32" cm="1">
        <f t="array" ref="DF133">SUMPRODUCT(
    (MOD(COLUMN(H133:CV133) - COLUMN(H133), 3) = 0) *
    (H133:CV133 = 0) *
    (I133:CW133 = "P") *
    (COUNTIF(UKHoliday, H$2:CV$2) = 0)
)</f>
        <v>0</v>
      </c>
      <c r="DG133" s="33" cm="1">
        <f t="array" ref="DG133">SUMPRODUCT(
  (MOD(COLUMN(H133:CV133) - COLUMN(H133), 3) = 0) *
  (H133:CV133 &gt; 0) *
  (H133:CV133 &lt; 0.5 * IF(((WEEKDAY(H$2:CV$2, 2) = 1) + (WEEKDAY(H$2:CV$2, 2) = 6)), G133, F133)) *
  (I133:CW133 = "P") *
  (COUNTIF(UKHoliday, H$2:CV$2) = 0)
)</f>
        <v>0</v>
      </c>
      <c r="DH133" s="33" cm="1">
        <f t="array" ref="DH133">SUMPRODUCT(
  (MOD(COLUMN(H133:CV133) - COLUMN(H133), 3) = 0) *
  (H133:CV133 &gt; 0.5 * IF(((WEEKDAY(H$2:CV$2, 2) = 1) + (WEEKDAY(H$2:CV$2, 2) = 6)), $G133, $F133)) *
  (H133:CV133 &lt; 0.8 * IF(((WEEKDAY(H$2:CV$2, 2) = 1) + (WEEKDAY(H$2:CV$2, 2) = 6)), $G133, $F133)) *
  (I133:CW133 = "P") *
  (COUNTIF(UKHoliday, H$2:CV$2) = 0)
)</f>
        <v>2</v>
      </c>
      <c r="DI133" s="33" cm="1">
        <f t="array" ref="DI133">SUMPRODUCT(
  (MOD(COLUMN(H133:CV133) - COLUMN(H133), 3) = 0) *
  (H133:CV133 &gt; 0.8 * IF(((WEEKDAY(H$2:CV$2, 2) = 1) + (WEEKDAY(H$2:CV$2, 2) = 6)), $G133, $F133)) *
  (H133:CV133 &lt; 1 * IF(((WEEKDAY(H$2:CV$2, 2) = 1) + (WEEKDAY(H$2:CV$2, 2) = 6)), $G133, $F133)) *
  (I133:CW133 = "P") *
  (COUNTIF(UKHoliday, H$2:CV$2) = 0)
)</f>
        <v>3</v>
      </c>
    </row>
    <row r="134" spans="1:113" x14ac:dyDescent="0.3">
      <c r="A134" s="8" t="s">
        <v>264</v>
      </c>
      <c r="B134" s="36" t="s">
        <v>263</v>
      </c>
      <c r="C134" s="9" t="s">
        <v>710</v>
      </c>
      <c r="D134" s="62" t="s">
        <v>450</v>
      </c>
      <c r="E134" s="35">
        <v>30456.412199999966</v>
      </c>
      <c r="F134" s="35">
        <f t="shared" si="72"/>
        <v>1522.8206099999984</v>
      </c>
      <c r="G134" s="35">
        <f t="shared" si="73"/>
        <v>761.4103049999992</v>
      </c>
      <c r="H134" s="13">
        <f>_xlfn.IFNA(IF(H$3="Productivity",
INDEX('Productivity Dump'!$E$4:$AJ$500,
MATCH($A134,'Productivity Dump'!$A$4:$A$500,0),
MATCH(H$2,'Productivity Dump'!$E$3:$AJ$3,0)
),
IF(H$3="Attendance",
INDEX('Attendance Dump'!$E$2:$AI$400,
MATCH($A134,'Attendance Dump'!$B$2:$B$400,0),
MATCH(H$2,'Attendance Dump'!$E$1:$AI$1,0)
),
INDEX('Active Hour''s Dump'!$D$3:$AH$337,
MATCH($C134,'Active Hour''s Dump'!$A$3:$A$337,0),
MATCH(H$2,'Active Hour''s Dump'!$D$2:$AH$2,0)
))),"")</f>
        <v>2030.8420000000008</v>
      </c>
      <c r="I134" s="13" t="str">
        <f>_xlfn.IFNA(IF(I$3="Productivity",
INDEX('Productivity Dump'!$E$4:$AJ$500,
MATCH($A134,'Productivity Dump'!$A$4:$A$500,0),
MATCH(I$2,'Productivity Dump'!$E$3:$AJ$3,0)
),
IF(I$3="Attendance",
INDEX('Attendance Dump'!$E$2:$AI$400,
MATCH($A134,'Attendance Dump'!$B$2:$B$400,0),
MATCH(I$2,'Attendance Dump'!$E$1:$AI$1,0)
),
INDEX('Active Hour''s Dump'!$D$3:$AH$337,
MATCH($C134,'Active Hour''s Dump'!$A$3:$A$337,0),
MATCH(I$2,'Active Hour''s Dump'!$D$2:$AH$2,0)
))),"")</f>
        <v>P</v>
      </c>
      <c r="J134" s="54">
        <f>_xlfn.IFNA(IF(J$3="Productivity",
INDEX('Productivity Dump'!$E$4:$AJ$500,
MATCH($A134,'Productivity Dump'!$A$4:$A$500,0),
MATCH(J$2,'Productivity Dump'!$E$3:$AJ$3,0)
),
IF(J$3="Attendance",
INDEX('Attendance Dump'!$E$2:$AI$400,
MATCH($A134,'Attendance Dump'!$B$2:$B$400,0),
MATCH(J$2,'Attendance Dump'!$E$1:$AI$1,0)
),
INDEX('Active Hour''s Dump'!$D$3:$AH$337,
MATCH($C134,'Active Hour''s Dump'!$A$3:$A$337,0),
MATCH(J$2,'Active Hour''s Dump'!$D$2:$AH$2,0)
))),"")</f>
        <v>9</v>
      </c>
      <c r="K134" s="13">
        <f>_xlfn.IFNA(IF(K$3="Productivity",
INDEX('Productivity Dump'!$E$4:$AJ$500,
MATCH($A134,'Productivity Dump'!$A$4:$A$500,0),
MATCH(K$2,'Productivity Dump'!$E$3:$AJ$3,0)
),
IF(K$3="Attendance",
INDEX('Attendance Dump'!$E$2:$AI$400,
MATCH($A134,'Attendance Dump'!$B$2:$B$400,0),
MATCH(K$2,'Attendance Dump'!$E$1:$AI$1,0)
),
INDEX('Active Hour''s Dump'!$D$3:$AH$337,
MATCH($C134,'Active Hour''s Dump'!$A$3:$A$337,0),
MATCH(K$2,'Active Hour''s Dump'!$D$2:$AH$2,0)
))),"")</f>
        <v>2279.3309999999997</v>
      </c>
      <c r="L134" s="13" t="str">
        <f>_xlfn.IFNA(IF(L$3="Productivity",
INDEX('Productivity Dump'!$E$4:$AJ$500,
MATCH($A134,'Productivity Dump'!$A$4:$A$500,0),
MATCH(L$2,'Productivity Dump'!$E$3:$AJ$3,0)
),
IF(L$3="Attendance",
INDEX('Attendance Dump'!$E$2:$AI$400,
MATCH($A134,'Attendance Dump'!$B$2:$B$400,0),
MATCH(L$2,'Attendance Dump'!$E$1:$AI$1,0)
),
INDEX('Active Hour''s Dump'!$D$3:$AH$337,
MATCH($C134,'Active Hour''s Dump'!$A$3:$A$337,0),
MATCH(L$2,'Active Hour''s Dump'!$D$2:$AH$2,0)
))),"")</f>
        <v>P</v>
      </c>
      <c r="M134" s="54">
        <f>_xlfn.IFNA(IF(M$3="Productivity",
INDEX('Productivity Dump'!$E$4:$AJ$500,
MATCH($A134,'Productivity Dump'!$A$4:$A$500,0),
MATCH(M$2,'Productivity Dump'!$E$3:$AJ$3,0)
),
IF(M$3="Attendance",
INDEX('Attendance Dump'!$E$2:$AI$400,
MATCH($A134,'Attendance Dump'!$B$2:$B$400,0),
MATCH(M$2,'Attendance Dump'!$E$1:$AI$1,0)
),
INDEX('Active Hour''s Dump'!$D$3:$AH$337,
MATCH($C134,'Active Hour''s Dump'!$A$3:$A$337,0),
MATCH(M$2,'Active Hour''s Dump'!$D$2:$AH$2,0)
))),"")</f>
        <v>9.6666666666666696</v>
      </c>
      <c r="N134" s="13">
        <f>_xlfn.IFNA(IF(N$3="Productivity",
INDEX('Productivity Dump'!$E$4:$AJ$500,
MATCH($A134,'Productivity Dump'!$A$4:$A$500,0),
MATCH(N$2,'Productivity Dump'!$E$3:$AJ$3,0)
),
IF(N$3="Attendance",
INDEX('Attendance Dump'!$E$2:$AI$400,
MATCH($A134,'Attendance Dump'!$B$2:$B$400,0),
MATCH(N$2,'Attendance Dump'!$E$1:$AI$1,0)
),
INDEX('Active Hour''s Dump'!$D$3:$AH$337,
MATCH($C134,'Active Hour''s Dump'!$A$3:$A$337,0),
MATCH(N$2,'Active Hour''s Dump'!$D$2:$AH$2,0)
))),"")</f>
        <v>1254.6589999999999</v>
      </c>
      <c r="O134" s="13" t="str">
        <f>_xlfn.IFNA(IF(O$3="Productivity",
INDEX('Productivity Dump'!$E$4:$AJ$500,
MATCH($A134,'Productivity Dump'!$A$4:$A$500,0),
MATCH(O$2,'Productivity Dump'!$E$3:$AJ$3,0)
),
IF(O$3="Attendance",
INDEX('Attendance Dump'!$E$2:$AI$400,
MATCH($A134,'Attendance Dump'!$B$2:$B$400,0),
MATCH(O$2,'Attendance Dump'!$E$1:$AI$1,0)
),
INDEX('Active Hour''s Dump'!$D$3:$AH$337,
MATCH($C134,'Active Hour''s Dump'!$A$3:$A$337,0),
MATCH(O$2,'Active Hour''s Dump'!$D$2:$AH$2,0)
))),"")</f>
        <v>P</v>
      </c>
      <c r="P134" s="54">
        <f>_xlfn.IFNA(IF(P$3="Productivity",
INDEX('Productivity Dump'!$E$4:$AJ$500,
MATCH($A134,'Productivity Dump'!$A$4:$A$500,0),
MATCH(P$2,'Productivity Dump'!$E$3:$AJ$3,0)
),
IF(P$3="Attendance",
INDEX('Attendance Dump'!$E$2:$AI$400,
MATCH($A134,'Attendance Dump'!$B$2:$B$400,0),
MATCH(P$2,'Attendance Dump'!$E$1:$AI$1,0)
),
INDEX('Active Hour''s Dump'!$D$3:$AH$337,
MATCH($C134,'Active Hour''s Dump'!$A$3:$A$337,0),
MATCH(P$2,'Active Hour''s Dump'!$D$2:$AH$2,0)
))),"")</f>
        <v>5.5833333333333304</v>
      </c>
      <c r="Q134" s="13">
        <f>_xlfn.IFNA(IF(Q$3="Productivity",
INDEX('Productivity Dump'!$E$4:$AJ$500,
MATCH($A134,'Productivity Dump'!$A$4:$A$500,0),
MATCH(Q$2,'Productivity Dump'!$E$3:$AJ$3,0)
),
IF(Q$3="Attendance",
INDEX('Attendance Dump'!$E$2:$AI$400,
MATCH($A134,'Attendance Dump'!$B$2:$B$400,0),
MATCH(Q$2,'Attendance Dump'!$E$1:$AI$1,0)
),
INDEX('Active Hour''s Dump'!$D$3:$AH$337,
MATCH($C134,'Active Hour''s Dump'!$A$3:$A$337,0),
MATCH(Q$2,'Active Hour''s Dump'!$D$2:$AH$2,0)
))),"")</f>
        <v>0</v>
      </c>
      <c r="R134" s="13" t="str">
        <f>_xlfn.IFNA(IF(R$3="Productivity",
INDEX('Productivity Dump'!$E$4:$AJ$500,
MATCH($A134,'Productivity Dump'!$A$4:$A$500,0),
MATCH(R$2,'Productivity Dump'!$E$3:$AJ$3,0)
),
IF(R$3="Attendance",
INDEX('Attendance Dump'!$E$2:$AI$400,
MATCH($A134,'Attendance Dump'!$B$2:$B$400,0),
MATCH(R$2,'Attendance Dump'!$E$1:$AI$1,0)
),
INDEX('Active Hour''s Dump'!$D$3:$AH$337,
MATCH($C134,'Active Hour''s Dump'!$A$3:$A$337,0),
MATCH(R$2,'Active Hour''s Dump'!$D$2:$AH$2,0)
))),"")</f>
        <v>WO</v>
      </c>
      <c r="S134" s="54">
        <f>_xlfn.IFNA(IF(S$3="Productivity",
INDEX('Productivity Dump'!$E$4:$AJ$500,
MATCH($A134,'Productivity Dump'!$A$4:$A$500,0),
MATCH(S$2,'Productivity Dump'!$E$3:$AJ$3,0)
),
IF(S$3="Attendance",
INDEX('Attendance Dump'!$E$2:$AI$400,
MATCH($A134,'Attendance Dump'!$B$2:$B$400,0),
MATCH(S$2,'Attendance Dump'!$E$1:$AI$1,0)
),
INDEX('Active Hour''s Dump'!$D$3:$AH$337,
MATCH($C134,'Active Hour''s Dump'!$A$3:$A$337,0),
MATCH(S$2,'Active Hour''s Dump'!$D$2:$AH$2,0)
))),"")</f>
        <v>0</v>
      </c>
      <c r="T134" s="13">
        <f>_xlfn.IFNA(IF(T$3="Productivity",
INDEX('Productivity Dump'!$E$4:$AJ$500,
MATCH($A134,'Productivity Dump'!$A$4:$A$500,0),
MATCH(T$2,'Productivity Dump'!$E$3:$AJ$3,0)
),
IF(T$3="Attendance",
INDEX('Attendance Dump'!$E$2:$AI$400,
MATCH($A134,'Attendance Dump'!$B$2:$B$400,0),
MATCH(T$2,'Attendance Dump'!$E$1:$AI$1,0)
),
INDEX('Active Hour''s Dump'!$D$3:$AH$337,
MATCH($C134,'Active Hour''s Dump'!$A$3:$A$337,0),
MATCH(T$2,'Active Hour''s Dump'!$D$2:$AH$2,0)
))),"")</f>
        <v>1120.481</v>
      </c>
      <c r="U134" s="13" t="str">
        <f>_xlfn.IFNA(IF(U$3="Productivity",
INDEX('Productivity Dump'!$E$4:$AJ$500,
MATCH($A134,'Productivity Dump'!$A$4:$A$500,0),
MATCH(U$2,'Productivity Dump'!$E$3:$AJ$3,0)
),
IF(U$3="Attendance",
INDEX('Attendance Dump'!$E$2:$AI$400,
MATCH($A134,'Attendance Dump'!$B$2:$B$400,0),
MATCH(U$2,'Attendance Dump'!$E$1:$AI$1,0)
),
INDEX('Active Hour''s Dump'!$D$3:$AH$337,
MATCH($C134,'Active Hour''s Dump'!$A$3:$A$337,0),
MATCH(U$2,'Active Hour''s Dump'!$D$2:$AH$2,0)
))),"")</f>
        <v>P</v>
      </c>
      <c r="V134" s="54">
        <f>_xlfn.IFNA(IF(V$3="Productivity",
INDEX('Productivity Dump'!$E$4:$AJ$500,
MATCH($A134,'Productivity Dump'!$A$4:$A$500,0),
MATCH(V$2,'Productivity Dump'!$E$3:$AJ$3,0)
),
IF(V$3="Attendance",
INDEX('Attendance Dump'!$E$2:$AI$400,
MATCH($A134,'Attendance Dump'!$B$2:$B$400,0),
MATCH(V$2,'Attendance Dump'!$E$1:$AI$1,0)
),
INDEX('Active Hour''s Dump'!$D$3:$AH$337,
MATCH($C134,'Active Hour''s Dump'!$A$3:$A$337,0),
MATCH(V$2,'Active Hour''s Dump'!$D$2:$AH$2,0)
))),"")</f>
        <v>5.3333333333333304</v>
      </c>
      <c r="W134" s="13">
        <f>_xlfn.IFNA(IF(W$3="Productivity",
INDEX('Productivity Dump'!$E$4:$AJ$500,
MATCH($A134,'Productivity Dump'!$A$4:$A$500,0),
MATCH(W$2,'Productivity Dump'!$E$3:$AJ$3,0)
),
IF(W$3="Attendance",
INDEX('Attendance Dump'!$E$2:$AI$400,
MATCH($A134,'Attendance Dump'!$B$2:$B$400,0),
MATCH(W$2,'Attendance Dump'!$E$1:$AI$1,0)
),
INDEX('Active Hour''s Dump'!$D$3:$AH$337,
MATCH($C134,'Active Hour''s Dump'!$A$3:$A$337,0),
MATCH(W$2,'Active Hour''s Dump'!$D$2:$AH$2,0)
))),"")</f>
        <v>1644.1039999999991</v>
      </c>
      <c r="X134" s="13" t="str">
        <f>_xlfn.IFNA(IF(X$3="Productivity",
INDEX('Productivity Dump'!$E$4:$AJ$500,
MATCH($A134,'Productivity Dump'!$A$4:$A$500,0),
MATCH(X$2,'Productivity Dump'!$E$3:$AJ$3,0)
),
IF(X$3="Attendance",
INDEX('Attendance Dump'!$E$2:$AI$400,
MATCH($A134,'Attendance Dump'!$B$2:$B$400,0),
MATCH(X$2,'Attendance Dump'!$E$1:$AI$1,0)
),
INDEX('Active Hour''s Dump'!$D$3:$AH$337,
MATCH($C134,'Active Hour''s Dump'!$A$3:$A$337,0),
MATCH(X$2,'Active Hour''s Dump'!$D$2:$AH$2,0)
))),"")</f>
        <v>P</v>
      </c>
      <c r="Y134" s="54">
        <f>_xlfn.IFNA(IF(Y$3="Productivity",
INDEX('Productivity Dump'!$E$4:$AJ$500,
MATCH($A134,'Productivity Dump'!$A$4:$A$500,0),
MATCH(Y$2,'Productivity Dump'!$E$3:$AJ$3,0)
),
IF(Y$3="Attendance",
INDEX('Attendance Dump'!$E$2:$AI$400,
MATCH($A134,'Attendance Dump'!$B$2:$B$400,0),
MATCH(Y$2,'Attendance Dump'!$E$1:$AI$1,0)
),
INDEX('Active Hour''s Dump'!$D$3:$AH$337,
MATCH($C134,'Active Hour''s Dump'!$A$3:$A$337,0),
MATCH(Y$2,'Active Hour''s Dump'!$D$2:$AH$2,0)
))),"")</f>
        <v>8.5833333333333304</v>
      </c>
      <c r="Z134" s="13">
        <f>_xlfn.IFNA(IF(Z$3="Productivity",
INDEX('Productivity Dump'!$E$4:$AJ$500,
MATCH($A134,'Productivity Dump'!$A$4:$A$500,0),
MATCH(Z$2,'Productivity Dump'!$E$3:$AJ$3,0)
),
IF(Z$3="Attendance",
INDEX('Attendance Dump'!$E$2:$AI$400,
MATCH($A134,'Attendance Dump'!$B$2:$B$400,0),
MATCH(Z$2,'Attendance Dump'!$E$1:$AI$1,0)
),
INDEX('Active Hour''s Dump'!$D$3:$AH$337,
MATCH($C134,'Active Hour''s Dump'!$A$3:$A$337,0),
MATCH(Z$2,'Active Hour''s Dump'!$D$2:$AH$2,0)
))),"")</f>
        <v>2172.9859999999999</v>
      </c>
      <c r="AA134" s="13" t="str">
        <f>_xlfn.IFNA(IF(AA$3="Productivity",
INDEX('Productivity Dump'!$E$4:$AJ$500,
MATCH($A134,'Productivity Dump'!$A$4:$A$500,0),
MATCH(AA$2,'Productivity Dump'!$E$3:$AJ$3,0)
),
IF(AA$3="Attendance",
INDEX('Attendance Dump'!$E$2:$AI$400,
MATCH($A134,'Attendance Dump'!$B$2:$B$400,0),
MATCH(AA$2,'Attendance Dump'!$E$1:$AI$1,0)
),
INDEX('Active Hour''s Dump'!$D$3:$AH$337,
MATCH($C134,'Active Hour''s Dump'!$A$3:$A$337,0),
MATCH(AA$2,'Active Hour''s Dump'!$D$2:$AH$2,0)
))),"")</f>
        <v>P</v>
      </c>
      <c r="AB134" s="54">
        <f>_xlfn.IFNA(IF(AB$3="Productivity",
INDEX('Productivity Dump'!$E$4:$AJ$500,
MATCH($A134,'Productivity Dump'!$A$4:$A$500,0),
MATCH(AB$2,'Productivity Dump'!$E$3:$AJ$3,0)
),
IF(AB$3="Attendance",
INDEX('Attendance Dump'!$E$2:$AI$400,
MATCH($A134,'Attendance Dump'!$B$2:$B$400,0),
MATCH(AB$2,'Attendance Dump'!$E$1:$AI$1,0)
),
INDEX('Active Hour''s Dump'!$D$3:$AH$337,
MATCH($C134,'Active Hour''s Dump'!$A$3:$A$337,0),
MATCH(AB$2,'Active Hour''s Dump'!$D$2:$AH$2,0)
))),"")</f>
        <v>10.0833333333333</v>
      </c>
      <c r="AC134" s="13">
        <f>_xlfn.IFNA(IF(AC$3="Productivity",
INDEX('Productivity Dump'!$E$4:$AJ$500,
MATCH($A134,'Productivity Dump'!$A$4:$A$500,0),
MATCH(AC$2,'Productivity Dump'!$E$3:$AJ$3,0)
),
IF(AC$3="Attendance",
INDEX('Attendance Dump'!$E$2:$AI$400,
MATCH($A134,'Attendance Dump'!$B$2:$B$400,0),
MATCH(AC$2,'Attendance Dump'!$E$1:$AI$1,0)
),
INDEX('Active Hour''s Dump'!$D$3:$AH$337,
MATCH($C134,'Active Hour''s Dump'!$A$3:$A$337,0),
MATCH(AC$2,'Active Hour''s Dump'!$D$2:$AH$2,0)
))),"")</f>
        <v>1939.193</v>
      </c>
      <c r="AD134" s="13" t="str">
        <f>_xlfn.IFNA(IF(AD$3="Productivity",
INDEX('Productivity Dump'!$E$4:$AJ$500,
MATCH($A134,'Productivity Dump'!$A$4:$A$500,0),
MATCH(AD$2,'Productivity Dump'!$E$3:$AJ$3,0)
),
IF(AD$3="Attendance",
INDEX('Attendance Dump'!$E$2:$AI$400,
MATCH($A134,'Attendance Dump'!$B$2:$B$400,0),
MATCH(AD$2,'Attendance Dump'!$E$1:$AI$1,0)
),
INDEX('Active Hour''s Dump'!$D$3:$AH$337,
MATCH($C134,'Active Hour''s Dump'!$A$3:$A$337,0),
MATCH(AD$2,'Active Hour''s Dump'!$D$2:$AH$2,0)
))),"")</f>
        <v>P</v>
      </c>
      <c r="AE134" s="54">
        <f>_xlfn.IFNA(IF(AE$3="Productivity",
INDEX('Productivity Dump'!$E$4:$AJ$500,
MATCH($A134,'Productivity Dump'!$A$4:$A$500,0),
MATCH(AE$2,'Productivity Dump'!$E$3:$AJ$3,0)
),
IF(AE$3="Attendance",
INDEX('Attendance Dump'!$E$2:$AI$400,
MATCH($A134,'Attendance Dump'!$B$2:$B$400,0),
MATCH(AE$2,'Attendance Dump'!$E$1:$AI$1,0)
),
INDEX('Active Hour''s Dump'!$D$3:$AH$337,
MATCH($C134,'Active Hour''s Dump'!$A$3:$A$337,0),
MATCH(AE$2,'Active Hour''s Dump'!$D$2:$AH$2,0)
))),"")</f>
        <v>9.1666666666666696</v>
      </c>
      <c r="AF134" s="13">
        <f>_xlfn.IFNA(IF(AF$3="Productivity",
INDEX('Productivity Dump'!$E$4:$AJ$500,
MATCH($A134,'Productivity Dump'!$A$4:$A$500,0),
MATCH(AF$2,'Productivity Dump'!$E$3:$AJ$3,0)
),
IF(AF$3="Attendance",
INDEX('Attendance Dump'!$E$2:$AI$400,
MATCH($A134,'Attendance Dump'!$B$2:$B$400,0),
MATCH(AF$2,'Attendance Dump'!$E$1:$AI$1,0)
),
INDEX('Active Hour''s Dump'!$D$3:$AH$337,
MATCH($C134,'Active Hour''s Dump'!$A$3:$A$337,0),
MATCH(AF$2,'Active Hour''s Dump'!$D$2:$AH$2,0)
))),"")</f>
        <v>2319.3140000000008</v>
      </c>
      <c r="AG134" s="13" t="str">
        <f>_xlfn.IFNA(IF(AG$3="Productivity",
INDEX('Productivity Dump'!$E$4:$AJ$500,
MATCH($A134,'Productivity Dump'!$A$4:$A$500,0),
MATCH(AG$2,'Productivity Dump'!$E$3:$AJ$3,0)
),
IF(AG$3="Attendance",
INDEX('Attendance Dump'!$E$2:$AI$400,
MATCH($A134,'Attendance Dump'!$B$2:$B$400,0),
MATCH(AG$2,'Attendance Dump'!$E$1:$AI$1,0)
),
INDEX('Active Hour''s Dump'!$D$3:$AH$337,
MATCH($C134,'Active Hour''s Dump'!$A$3:$A$337,0),
MATCH(AG$2,'Active Hour''s Dump'!$D$2:$AH$2,0)
))),"")</f>
        <v>P</v>
      </c>
      <c r="AH134" s="54">
        <f>_xlfn.IFNA(IF(AH$3="Productivity",
INDEX('Productivity Dump'!$E$4:$AJ$500,
MATCH($A134,'Productivity Dump'!$A$4:$A$500,0),
MATCH(AH$2,'Productivity Dump'!$E$3:$AJ$3,0)
),
IF(AH$3="Attendance",
INDEX('Attendance Dump'!$E$2:$AI$400,
MATCH($A134,'Attendance Dump'!$B$2:$B$400,0),
MATCH(AH$2,'Attendance Dump'!$E$1:$AI$1,0)
),
INDEX('Active Hour''s Dump'!$D$3:$AH$337,
MATCH($C134,'Active Hour''s Dump'!$A$3:$A$337,0),
MATCH(AH$2,'Active Hour''s Dump'!$D$2:$AH$2,0)
))),"")</f>
        <v>11.5</v>
      </c>
      <c r="AI134" s="13">
        <f>_xlfn.IFNA(IF(AI$3="Productivity",
INDEX('Productivity Dump'!$E$4:$AJ$500,
MATCH($A134,'Productivity Dump'!$A$4:$A$500,0),
MATCH(AI$2,'Productivity Dump'!$E$3:$AJ$3,0)
),
IF(AI$3="Attendance",
INDEX('Attendance Dump'!$E$2:$AI$400,
MATCH($A134,'Attendance Dump'!$B$2:$B$400,0),
MATCH(AI$2,'Attendance Dump'!$E$1:$AI$1,0)
),
INDEX('Active Hour''s Dump'!$D$3:$AH$337,
MATCH($C134,'Active Hour''s Dump'!$A$3:$A$337,0),
MATCH(AI$2,'Active Hour''s Dump'!$D$2:$AH$2,0)
))),"")</f>
        <v>1509.5380000000005</v>
      </c>
      <c r="AJ134" s="13" t="str">
        <f>_xlfn.IFNA(IF(AJ$3="Productivity",
INDEX('Productivity Dump'!$E$4:$AJ$500,
MATCH($A134,'Productivity Dump'!$A$4:$A$500,0),
MATCH(AJ$2,'Productivity Dump'!$E$3:$AJ$3,0)
),
IF(AJ$3="Attendance",
INDEX('Attendance Dump'!$E$2:$AI$400,
MATCH($A134,'Attendance Dump'!$B$2:$B$400,0),
MATCH(AJ$2,'Attendance Dump'!$E$1:$AI$1,0)
),
INDEX('Active Hour''s Dump'!$D$3:$AH$337,
MATCH($C134,'Active Hour''s Dump'!$A$3:$A$337,0),
MATCH(AJ$2,'Active Hour''s Dump'!$D$2:$AH$2,0)
))),"")</f>
        <v>P</v>
      </c>
      <c r="AK134" s="54">
        <f>_xlfn.IFNA(IF(AK$3="Productivity",
INDEX('Productivity Dump'!$E$4:$AJ$500,
MATCH($A134,'Productivity Dump'!$A$4:$A$500,0),
MATCH(AK$2,'Productivity Dump'!$E$3:$AJ$3,0)
),
IF(AK$3="Attendance",
INDEX('Attendance Dump'!$E$2:$AI$400,
MATCH($A134,'Attendance Dump'!$B$2:$B$400,0),
MATCH(AK$2,'Attendance Dump'!$E$1:$AI$1,0)
),
INDEX('Active Hour''s Dump'!$D$3:$AH$337,
MATCH($C134,'Active Hour''s Dump'!$A$3:$A$337,0),
MATCH(AK$2,'Active Hour''s Dump'!$D$2:$AH$2,0)
))),"")</f>
        <v>7</v>
      </c>
      <c r="AL134" s="13">
        <f>_xlfn.IFNA(IF(AL$3="Productivity",
INDEX('Productivity Dump'!$E$4:$AJ$500,
MATCH($A134,'Productivity Dump'!$A$4:$A$500,0),
MATCH(AL$2,'Productivity Dump'!$E$3:$AJ$3,0)
),
IF(AL$3="Attendance",
INDEX('Attendance Dump'!$E$2:$AI$400,
MATCH($A134,'Attendance Dump'!$B$2:$B$400,0),
MATCH(AL$2,'Attendance Dump'!$E$1:$AI$1,0)
),
INDEX('Active Hour''s Dump'!$D$3:$AH$337,
MATCH($C134,'Active Hour''s Dump'!$A$3:$A$337,0),
MATCH(AL$2,'Active Hour''s Dump'!$D$2:$AH$2,0)
))),"")</f>
        <v>2.661</v>
      </c>
      <c r="AM134" s="13" t="str">
        <f>_xlfn.IFNA(IF(AM$3="Productivity",
INDEX('Productivity Dump'!$E$4:$AJ$500,
MATCH($A134,'Productivity Dump'!$A$4:$A$500,0),
MATCH(AM$2,'Productivity Dump'!$E$3:$AJ$3,0)
),
IF(AM$3="Attendance",
INDEX('Attendance Dump'!$E$2:$AI$400,
MATCH($A134,'Attendance Dump'!$B$2:$B$400,0),
MATCH(AM$2,'Attendance Dump'!$E$1:$AI$1,0)
),
INDEX('Active Hour''s Dump'!$D$3:$AH$337,
MATCH($C134,'Active Hour''s Dump'!$A$3:$A$337,0),
MATCH(AM$2,'Active Hour''s Dump'!$D$2:$AH$2,0)
))),"")</f>
        <v>WO</v>
      </c>
      <c r="AN134" s="54">
        <f>_xlfn.IFNA(IF(AN$3="Productivity",
INDEX('Productivity Dump'!$E$4:$AJ$500,
MATCH($A134,'Productivity Dump'!$A$4:$A$500,0),
MATCH(AN$2,'Productivity Dump'!$E$3:$AJ$3,0)
),
IF(AN$3="Attendance",
INDEX('Attendance Dump'!$E$2:$AI$400,
MATCH($A134,'Attendance Dump'!$B$2:$B$400,0),
MATCH(AN$2,'Attendance Dump'!$E$1:$AI$1,0)
),
INDEX('Active Hour''s Dump'!$D$3:$AH$337,
MATCH($C134,'Active Hour''s Dump'!$A$3:$A$337,0),
MATCH(AN$2,'Active Hour''s Dump'!$D$2:$AH$2,0)
))),"")</f>
        <v>8.3333333333333301E-2</v>
      </c>
      <c r="AO134" s="13">
        <f>_xlfn.IFNA(IF(AO$3="Productivity",
INDEX('Productivity Dump'!$E$4:$AJ$500,
MATCH($A134,'Productivity Dump'!$A$4:$A$500,0),
MATCH(AO$2,'Productivity Dump'!$E$3:$AJ$3,0)
),
IF(AO$3="Attendance",
INDEX('Attendance Dump'!$E$2:$AI$400,
MATCH($A134,'Attendance Dump'!$B$2:$B$400,0),
MATCH(AO$2,'Attendance Dump'!$E$1:$AI$1,0)
),
INDEX('Active Hour''s Dump'!$D$3:$AH$337,
MATCH($C134,'Active Hour''s Dump'!$A$3:$A$337,0),
MATCH(AO$2,'Active Hour''s Dump'!$D$2:$AH$2,0)
))),"")</f>
        <v>1242.8409999999999</v>
      </c>
      <c r="AP134" s="13" t="str">
        <f>_xlfn.IFNA(IF(AP$3="Productivity",
INDEX('Productivity Dump'!$E$4:$AJ$500,
MATCH($A134,'Productivity Dump'!$A$4:$A$500,0),
MATCH(AP$2,'Productivity Dump'!$E$3:$AJ$3,0)
),
IF(AP$3="Attendance",
INDEX('Attendance Dump'!$E$2:$AI$400,
MATCH($A134,'Attendance Dump'!$B$2:$B$400,0),
MATCH(AP$2,'Attendance Dump'!$E$1:$AI$1,0)
),
INDEX('Active Hour''s Dump'!$D$3:$AH$337,
MATCH($C134,'Active Hour''s Dump'!$A$3:$A$337,0),
MATCH(AP$2,'Active Hour''s Dump'!$D$2:$AH$2,0)
))),"")</f>
        <v>P</v>
      </c>
      <c r="AQ134" s="54">
        <f>_xlfn.IFNA(IF(AQ$3="Productivity",
INDEX('Productivity Dump'!$E$4:$AJ$500,
MATCH($A134,'Productivity Dump'!$A$4:$A$500,0),
MATCH(AQ$2,'Productivity Dump'!$E$3:$AJ$3,0)
),
IF(AQ$3="Attendance",
INDEX('Attendance Dump'!$E$2:$AI$400,
MATCH($A134,'Attendance Dump'!$B$2:$B$400,0),
MATCH(AQ$2,'Attendance Dump'!$E$1:$AI$1,0)
),
INDEX('Active Hour''s Dump'!$D$3:$AH$337,
MATCH($C134,'Active Hour''s Dump'!$A$3:$A$337,0),
MATCH(AQ$2,'Active Hour''s Dump'!$D$2:$AH$2,0)
))),"")</f>
        <v>6.75</v>
      </c>
      <c r="AR134" s="13">
        <f>_xlfn.IFNA(IF(AR$3="Productivity",
INDEX('Productivity Dump'!$E$4:$AJ$500,
MATCH($A134,'Productivity Dump'!$A$4:$A$500,0),
MATCH(AR$2,'Productivity Dump'!$E$3:$AJ$3,0)
),
IF(AR$3="Attendance",
INDEX('Attendance Dump'!$E$2:$AI$400,
MATCH($A134,'Attendance Dump'!$B$2:$B$400,0),
MATCH(AR$2,'Attendance Dump'!$E$1:$AI$1,0)
),
INDEX('Active Hour''s Dump'!$D$3:$AH$337,
MATCH($C134,'Active Hour''s Dump'!$A$3:$A$337,0),
MATCH(AR$2,'Active Hour''s Dump'!$D$2:$AH$2,0)
))),"")</f>
        <v>1674.7440000000001</v>
      </c>
      <c r="AS134" s="13" t="str">
        <f>_xlfn.IFNA(IF(AS$3="Productivity",
INDEX('Productivity Dump'!$E$4:$AJ$500,
MATCH($A134,'Productivity Dump'!$A$4:$A$500,0),
MATCH(AS$2,'Productivity Dump'!$E$3:$AJ$3,0)
),
IF(AS$3="Attendance",
INDEX('Attendance Dump'!$E$2:$AI$400,
MATCH($A134,'Attendance Dump'!$B$2:$B$400,0),
MATCH(AS$2,'Attendance Dump'!$E$1:$AI$1,0)
),
INDEX('Active Hour''s Dump'!$D$3:$AH$337,
MATCH($C134,'Active Hour''s Dump'!$A$3:$A$337,0),
MATCH(AS$2,'Active Hour''s Dump'!$D$2:$AH$2,0)
))),"")</f>
        <v>P</v>
      </c>
      <c r="AT134" s="54">
        <f>_xlfn.IFNA(IF(AT$3="Productivity",
INDEX('Productivity Dump'!$E$4:$AJ$500,
MATCH($A134,'Productivity Dump'!$A$4:$A$500,0),
MATCH(AT$2,'Productivity Dump'!$E$3:$AJ$3,0)
),
IF(AT$3="Attendance",
INDEX('Attendance Dump'!$E$2:$AI$400,
MATCH($A134,'Attendance Dump'!$B$2:$B$400,0),
MATCH(AT$2,'Attendance Dump'!$E$1:$AI$1,0)
),
INDEX('Active Hour''s Dump'!$D$3:$AH$337,
MATCH($C134,'Active Hour''s Dump'!$A$3:$A$337,0),
MATCH(AT$2,'Active Hour''s Dump'!$D$2:$AH$2,0)
))),"")</f>
        <v>7.75</v>
      </c>
      <c r="AU134" s="13">
        <f>_xlfn.IFNA(IF(AU$3="Productivity",
INDEX('Productivity Dump'!$E$4:$AJ$500,
MATCH($A134,'Productivity Dump'!$A$4:$A$500,0),
MATCH(AU$2,'Productivity Dump'!$E$3:$AJ$3,0)
),
IF(AU$3="Attendance",
INDEX('Attendance Dump'!$E$2:$AI$400,
MATCH($A134,'Attendance Dump'!$B$2:$B$400,0),
MATCH(AU$2,'Attendance Dump'!$E$1:$AI$1,0)
),
INDEX('Active Hour''s Dump'!$D$3:$AH$337,
MATCH($C134,'Active Hour''s Dump'!$A$3:$A$337,0),
MATCH(AU$2,'Active Hour''s Dump'!$D$2:$AH$2,0)
))),"")</f>
        <v>1789.3189999999995</v>
      </c>
      <c r="AV134" s="13" t="str">
        <f>_xlfn.IFNA(IF(AV$3="Productivity",
INDEX('Productivity Dump'!$E$4:$AJ$500,
MATCH($A134,'Productivity Dump'!$A$4:$A$500,0),
MATCH(AV$2,'Productivity Dump'!$E$3:$AJ$3,0)
),
IF(AV$3="Attendance",
INDEX('Attendance Dump'!$E$2:$AI$400,
MATCH($A134,'Attendance Dump'!$B$2:$B$400,0),
MATCH(AV$2,'Attendance Dump'!$E$1:$AI$1,0)
),
INDEX('Active Hour''s Dump'!$D$3:$AH$337,
MATCH($C134,'Active Hour''s Dump'!$A$3:$A$337,0),
MATCH(AV$2,'Active Hour''s Dump'!$D$2:$AH$2,0)
))),"")</f>
        <v>P</v>
      </c>
      <c r="AW134" s="54">
        <f>_xlfn.IFNA(IF(AW$3="Productivity",
INDEX('Productivity Dump'!$E$4:$AJ$500,
MATCH($A134,'Productivity Dump'!$A$4:$A$500,0),
MATCH(AW$2,'Productivity Dump'!$E$3:$AJ$3,0)
),
IF(AW$3="Attendance",
INDEX('Attendance Dump'!$E$2:$AI$400,
MATCH($A134,'Attendance Dump'!$B$2:$B$400,0),
MATCH(AW$2,'Attendance Dump'!$E$1:$AI$1,0)
),
INDEX('Active Hour''s Dump'!$D$3:$AH$337,
MATCH($C134,'Active Hour''s Dump'!$A$3:$A$337,0),
MATCH(AW$2,'Active Hour''s Dump'!$D$2:$AH$2,0)
))),"")</f>
        <v>8.3333333333333304</v>
      </c>
      <c r="AX134" s="13">
        <f>_xlfn.IFNA(IF(AX$3="Productivity",
INDEX('Productivity Dump'!$E$4:$AJ$500,
MATCH($A134,'Productivity Dump'!$A$4:$A$500,0),
MATCH(AX$2,'Productivity Dump'!$E$3:$AJ$3,0)
),
IF(AX$3="Attendance",
INDEX('Attendance Dump'!$E$2:$AI$400,
MATCH($A134,'Attendance Dump'!$B$2:$B$400,0),
MATCH(AX$2,'Attendance Dump'!$E$1:$AI$1,0)
),
INDEX('Active Hour''s Dump'!$D$3:$AH$337,
MATCH($C134,'Active Hour''s Dump'!$A$3:$A$337,0),
MATCH(AX$2,'Active Hour''s Dump'!$D$2:$AH$2,0)
))),"")</f>
        <v>1926.44</v>
      </c>
      <c r="AY134" s="13" t="str">
        <f>_xlfn.IFNA(IF(AY$3="Productivity",
INDEX('Productivity Dump'!$E$4:$AJ$500,
MATCH($A134,'Productivity Dump'!$A$4:$A$500,0),
MATCH(AY$2,'Productivity Dump'!$E$3:$AJ$3,0)
),
IF(AY$3="Attendance",
INDEX('Attendance Dump'!$E$2:$AI$400,
MATCH($A134,'Attendance Dump'!$B$2:$B$400,0),
MATCH(AY$2,'Attendance Dump'!$E$1:$AI$1,0)
),
INDEX('Active Hour''s Dump'!$D$3:$AH$337,
MATCH($C134,'Active Hour''s Dump'!$A$3:$A$337,0),
MATCH(AY$2,'Active Hour''s Dump'!$D$2:$AH$2,0)
))),"")</f>
        <v>P</v>
      </c>
      <c r="AZ134" s="54">
        <f>_xlfn.IFNA(IF(AZ$3="Productivity",
INDEX('Productivity Dump'!$E$4:$AJ$500,
MATCH($A134,'Productivity Dump'!$A$4:$A$500,0),
MATCH(AZ$2,'Productivity Dump'!$E$3:$AJ$3,0)
),
IF(AZ$3="Attendance",
INDEX('Attendance Dump'!$E$2:$AI$400,
MATCH($A134,'Attendance Dump'!$B$2:$B$400,0),
MATCH(AZ$2,'Attendance Dump'!$E$1:$AI$1,0)
),
INDEX('Active Hour''s Dump'!$D$3:$AH$337,
MATCH($C134,'Active Hour''s Dump'!$A$3:$A$337,0),
MATCH(AZ$2,'Active Hour''s Dump'!$D$2:$AH$2,0)
))),"")</f>
        <v>8.4166666666666696</v>
      </c>
      <c r="BA134" s="13">
        <f>_xlfn.IFNA(IF(BA$3="Productivity",
INDEX('Productivity Dump'!$E$4:$AJ$500,
MATCH($A134,'Productivity Dump'!$A$4:$A$500,0),
MATCH(BA$2,'Productivity Dump'!$E$3:$AJ$3,0)
),
IF(BA$3="Attendance",
INDEX('Attendance Dump'!$E$2:$AI$400,
MATCH($A134,'Attendance Dump'!$B$2:$B$400,0),
MATCH(BA$2,'Attendance Dump'!$E$1:$AI$1,0)
),
INDEX('Active Hour''s Dump'!$D$3:$AH$337,
MATCH($C134,'Active Hour''s Dump'!$A$3:$A$337,0),
MATCH(BA$2,'Active Hour''s Dump'!$D$2:$AH$2,0)
))),"")</f>
        <v>1705.5279999999998</v>
      </c>
      <c r="BB134" s="13" t="str">
        <f>_xlfn.IFNA(IF(BB$3="Productivity",
INDEX('Productivity Dump'!$E$4:$AJ$500,
MATCH($A134,'Productivity Dump'!$A$4:$A$500,0),
MATCH(BB$2,'Productivity Dump'!$E$3:$AJ$3,0)
),
IF(BB$3="Attendance",
INDEX('Attendance Dump'!$E$2:$AI$400,
MATCH($A134,'Attendance Dump'!$B$2:$B$400,0),
MATCH(BB$2,'Attendance Dump'!$E$1:$AI$1,0)
),
INDEX('Active Hour''s Dump'!$D$3:$AH$337,
MATCH($C134,'Active Hour''s Dump'!$A$3:$A$337,0),
MATCH(BB$2,'Active Hour''s Dump'!$D$2:$AH$2,0)
))),"")</f>
        <v>P</v>
      </c>
      <c r="BC134" s="54">
        <f>_xlfn.IFNA(IF(BC$3="Productivity",
INDEX('Productivity Dump'!$E$4:$AJ$500,
MATCH($A134,'Productivity Dump'!$A$4:$A$500,0),
MATCH(BC$2,'Productivity Dump'!$E$3:$AJ$3,0)
),
IF(BC$3="Attendance",
INDEX('Attendance Dump'!$E$2:$AI$400,
MATCH($A134,'Attendance Dump'!$B$2:$B$400,0),
MATCH(BC$2,'Attendance Dump'!$E$1:$AI$1,0)
),
INDEX('Active Hour''s Dump'!$D$3:$AH$337,
MATCH($C134,'Active Hour''s Dump'!$A$3:$A$337,0),
MATCH(BC$2,'Active Hour''s Dump'!$D$2:$AH$2,0)
))),"")</f>
        <v>7.6666666666666696</v>
      </c>
      <c r="BD134" s="13">
        <f>_xlfn.IFNA(IF(BD$3="Productivity",
INDEX('Productivity Dump'!$E$4:$AJ$500,
MATCH($A134,'Productivity Dump'!$A$4:$A$500,0),
MATCH(BD$2,'Productivity Dump'!$E$3:$AJ$3,0)
),
IF(BD$3="Attendance",
INDEX('Attendance Dump'!$E$2:$AI$400,
MATCH($A134,'Attendance Dump'!$B$2:$B$400,0),
MATCH(BD$2,'Attendance Dump'!$E$1:$AI$1,0)
),
INDEX('Active Hour''s Dump'!$D$3:$AH$337,
MATCH($C134,'Active Hour''s Dump'!$A$3:$A$337,0),
MATCH(BD$2,'Active Hour''s Dump'!$D$2:$AH$2,0)
))),"")</f>
        <v>0</v>
      </c>
      <c r="BE134" s="13" t="str">
        <f>_xlfn.IFNA(IF(BE$3="Productivity",
INDEX('Productivity Dump'!$E$4:$AJ$500,
MATCH($A134,'Productivity Dump'!$A$4:$A$500,0),
MATCH(BE$2,'Productivity Dump'!$E$3:$AJ$3,0)
),
IF(BE$3="Attendance",
INDEX('Attendance Dump'!$E$2:$AI$400,
MATCH($A134,'Attendance Dump'!$B$2:$B$400,0),
MATCH(BE$2,'Attendance Dump'!$E$1:$AI$1,0)
),
INDEX('Active Hour''s Dump'!$D$3:$AH$337,
MATCH($C134,'Active Hour''s Dump'!$A$3:$A$337,0),
MATCH(BE$2,'Active Hour''s Dump'!$D$2:$AH$2,0)
))),"")</f>
        <v>PL</v>
      </c>
      <c r="BF134" s="54">
        <f>_xlfn.IFNA(IF(BF$3="Productivity",
INDEX('Productivity Dump'!$E$4:$AJ$500,
MATCH($A134,'Productivity Dump'!$A$4:$A$500,0),
MATCH(BF$2,'Productivity Dump'!$E$3:$AJ$3,0)
),
IF(BF$3="Attendance",
INDEX('Attendance Dump'!$E$2:$AI$400,
MATCH($A134,'Attendance Dump'!$B$2:$B$400,0),
MATCH(BF$2,'Attendance Dump'!$E$1:$AI$1,0)
),
INDEX('Active Hour''s Dump'!$D$3:$AH$337,
MATCH($C134,'Active Hour''s Dump'!$A$3:$A$337,0),
MATCH(BF$2,'Active Hour''s Dump'!$D$2:$AH$2,0)
))),"")</f>
        <v>0</v>
      </c>
      <c r="BG134" s="13">
        <f>_xlfn.IFNA(IF(BG$3="Productivity",
INDEX('Productivity Dump'!$E$4:$AJ$500,
MATCH($A134,'Productivity Dump'!$A$4:$A$500,0),
MATCH(BG$2,'Productivity Dump'!$E$3:$AJ$3,0)
),
IF(BG$3="Attendance",
INDEX('Attendance Dump'!$E$2:$AI$400,
MATCH($A134,'Attendance Dump'!$B$2:$B$400,0),
MATCH(BG$2,'Attendance Dump'!$E$1:$AI$1,0)
),
INDEX('Active Hour''s Dump'!$D$3:$AH$337,
MATCH($C134,'Active Hour''s Dump'!$A$3:$A$337,0),
MATCH(BG$2,'Active Hour''s Dump'!$D$2:$AH$2,0)
))),"")</f>
        <v>0</v>
      </c>
      <c r="BH134" s="13" t="str">
        <f>_xlfn.IFNA(IF(BH$3="Productivity",
INDEX('Productivity Dump'!$E$4:$AJ$500,
MATCH($A134,'Productivity Dump'!$A$4:$A$500,0),
MATCH(BH$2,'Productivity Dump'!$E$3:$AJ$3,0)
),
IF(BH$3="Attendance",
INDEX('Attendance Dump'!$E$2:$AI$400,
MATCH($A134,'Attendance Dump'!$B$2:$B$400,0),
MATCH(BH$2,'Attendance Dump'!$E$1:$AI$1,0)
),
INDEX('Active Hour''s Dump'!$D$3:$AH$337,
MATCH($C134,'Active Hour''s Dump'!$A$3:$A$337,0),
MATCH(BH$2,'Active Hour''s Dump'!$D$2:$AH$2,0)
))),"")</f>
        <v>WO</v>
      </c>
      <c r="BI134" s="54">
        <f>_xlfn.IFNA(IF(BI$3="Productivity",
INDEX('Productivity Dump'!$E$4:$AJ$500,
MATCH($A134,'Productivity Dump'!$A$4:$A$500,0),
MATCH(BI$2,'Productivity Dump'!$E$3:$AJ$3,0)
),
IF(BI$3="Attendance",
INDEX('Attendance Dump'!$E$2:$AI$400,
MATCH($A134,'Attendance Dump'!$B$2:$B$400,0),
MATCH(BI$2,'Attendance Dump'!$E$1:$AI$1,0)
),
INDEX('Active Hour''s Dump'!$D$3:$AH$337,
MATCH($C134,'Active Hour''s Dump'!$A$3:$A$337,0),
MATCH(BI$2,'Active Hour''s Dump'!$D$2:$AH$2,0)
))),"")</f>
        <v>0</v>
      </c>
      <c r="BJ134" s="13">
        <f>_xlfn.IFNA(IF(BJ$3="Productivity",
INDEX('Productivity Dump'!$E$4:$AJ$500,
MATCH($A134,'Productivity Dump'!$A$4:$A$500,0),
MATCH(BJ$2,'Productivity Dump'!$E$3:$AJ$3,0)
),
IF(BJ$3="Attendance",
INDEX('Attendance Dump'!$E$2:$AI$400,
MATCH($A134,'Attendance Dump'!$B$2:$B$400,0),
MATCH(BJ$2,'Attendance Dump'!$E$1:$AI$1,0)
),
INDEX('Active Hour''s Dump'!$D$3:$AH$337,
MATCH($C134,'Active Hour''s Dump'!$A$3:$A$337,0),
MATCH(BJ$2,'Active Hour''s Dump'!$D$2:$AH$2,0)
))),"")</f>
        <v>1562.2339999999997</v>
      </c>
      <c r="BK134" s="13" t="str">
        <f>_xlfn.IFNA(IF(BK$3="Productivity",
INDEX('Productivity Dump'!$E$4:$AJ$500,
MATCH($A134,'Productivity Dump'!$A$4:$A$500,0),
MATCH(BK$2,'Productivity Dump'!$E$3:$AJ$3,0)
),
IF(BK$3="Attendance",
INDEX('Attendance Dump'!$E$2:$AI$400,
MATCH($A134,'Attendance Dump'!$B$2:$B$400,0),
MATCH(BK$2,'Attendance Dump'!$E$1:$AI$1,0)
),
INDEX('Active Hour''s Dump'!$D$3:$AH$337,
MATCH($C134,'Active Hour''s Dump'!$A$3:$A$337,0),
MATCH(BK$2,'Active Hour''s Dump'!$D$2:$AH$2,0)
))),"")</f>
        <v>P</v>
      </c>
      <c r="BL134" s="54">
        <f>_xlfn.IFNA(IF(BL$3="Productivity",
INDEX('Productivity Dump'!$E$4:$AJ$500,
MATCH($A134,'Productivity Dump'!$A$4:$A$500,0),
MATCH(BL$2,'Productivity Dump'!$E$3:$AJ$3,0)
),
IF(BL$3="Attendance",
INDEX('Attendance Dump'!$E$2:$AI$400,
MATCH($A134,'Attendance Dump'!$B$2:$B$400,0),
MATCH(BL$2,'Attendance Dump'!$E$1:$AI$1,0)
),
INDEX('Active Hour''s Dump'!$D$3:$AH$337,
MATCH($C134,'Active Hour''s Dump'!$A$3:$A$337,0),
MATCH(BL$2,'Active Hour''s Dump'!$D$2:$AH$2,0)
))),"")</f>
        <v>7.1666666666666696</v>
      </c>
      <c r="BM134" s="13">
        <f>_xlfn.IFNA(IF(BM$3="Productivity",
INDEX('Productivity Dump'!$E$4:$AJ$500,
MATCH($A134,'Productivity Dump'!$A$4:$A$500,0),
MATCH(BM$2,'Productivity Dump'!$E$3:$AJ$3,0)
),
IF(BM$3="Attendance",
INDEX('Attendance Dump'!$E$2:$AI$400,
MATCH($A134,'Attendance Dump'!$B$2:$B$400,0),
MATCH(BM$2,'Attendance Dump'!$E$1:$AI$1,0)
),
INDEX('Active Hour''s Dump'!$D$3:$AH$337,
MATCH($C134,'Active Hour''s Dump'!$A$3:$A$337,0),
MATCH(BM$2,'Active Hour''s Dump'!$D$2:$AH$2,0)
))),"")</f>
        <v>1830.4079999999997</v>
      </c>
      <c r="BN134" s="13" t="str">
        <f>_xlfn.IFNA(IF(BN$3="Productivity",
INDEX('Productivity Dump'!$E$4:$AJ$500,
MATCH($A134,'Productivity Dump'!$A$4:$A$500,0),
MATCH(BN$2,'Productivity Dump'!$E$3:$AJ$3,0)
),
IF(BN$3="Attendance",
INDEX('Attendance Dump'!$E$2:$AI$400,
MATCH($A134,'Attendance Dump'!$B$2:$B$400,0),
MATCH(BN$2,'Attendance Dump'!$E$1:$AI$1,0)
),
INDEX('Active Hour''s Dump'!$D$3:$AH$337,
MATCH($C134,'Active Hour''s Dump'!$A$3:$A$337,0),
MATCH(BN$2,'Active Hour''s Dump'!$D$2:$AH$2,0)
))),"")</f>
        <v>P</v>
      </c>
      <c r="BO134" s="54">
        <f>_xlfn.IFNA(IF(BO$3="Productivity",
INDEX('Productivity Dump'!$E$4:$AJ$500,
MATCH($A134,'Productivity Dump'!$A$4:$A$500,0),
MATCH(BO$2,'Productivity Dump'!$E$3:$AJ$3,0)
),
IF(BO$3="Attendance",
INDEX('Attendance Dump'!$E$2:$AI$400,
MATCH($A134,'Attendance Dump'!$B$2:$B$400,0),
MATCH(BO$2,'Attendance Dump'!$E$1:$AI$1,0)
),
INDEX('Active Hour''s Dump'!$D$3:$AH$337,
MATCH($C134,'Active Hour''s Dump'!$A$3:$A$337,0),
MATCH(BO$2,'Active Hour''s Dump'!$D$2:$AH$2,0)
))),"")</f>
        <v>9.1666666666666696</v>
      </c>
      <c r="BP134" s="13">
        <f>_xlfn.IFNA(IF(BP$3="Productivity",
INDEX('Productivity Dump'!$E$4:$AJ$500,
MATCH($A134,'Productivity Dump'!$A$4:$A$500,0),
MATCH(BP$2,'Productivity Dump'!$E$3:$AJ$3,0)
),
IF(BP$3="Attendance",
INDEX('Attendance Dump'!$E$2:$AI$400,
MATCH($A134,'Attendance Dump'!$B$2:$B$400,0),
MATCH(BP$2,'Attendance Dump'!$E$1:$AI$1,0)
),
INDEX('Active Hour''s Dump'!$D$3:$AH$337,
MATCH($C134,'Active Hour''s Dump'!$A$3:$A$337,0),
MATCH(BP$2,'Active Hour''s Dump'!$D$2:$AH$2,0)
))),"")</f>
        <v>1511.0410000000002</v>
      </c>
      <c r="BQ134" s="13" t="str">
        <f>_xlfn.IFNA(IF(BQ$3="Productivity",
INDEX('Productivity Dump'!$E$4:$AJ$500,
MATCH($A134,'Productivity Dump'!$A$4:$A$500,0),
MATCH(BQ$2,'Productivity Dump'!$E$3:$AJ$3,0)
),
IF(BQ$3="Attendance",
INDEX('Attendance Dump'!$E$2:$AI$400,
MATCH($A134,'Attendance Dump'!$B$2:$B$400,0),
MATCH(BQ$2,'Attendance Dump'!$E$1:$AI$1,0)
),
INDEX('Active Hour''s Dump'!$D$3:$AH$337,
MATCH($C134,'Active Hour''s Dump'!$A$3:$A$337,0),
MATCH(BQ$2,'Active Hour''s Dump'!$D$2:$AH$2,0)
))),"")</f>
        <v>P</v>
      </c>
      <c r="BR134" s="54">
        <f>_xlfn.IFNA(IF(BR$3="Productivity",
INDEX('Productivity Dump'!$E$4:$AJ$500,
MATCH($A134,'Productivity Dump'!$A$4:$A$500,0),
MATCH(BR$2,'Productivity Dump'!$E$3:$AJ$3,0)
),
IF(BR$3="Attendance",
INDEX('Attendance Dump'!$E$2:$AI$400,
MATCH($A134,'Attendance Dump'!$B$2:$B$400,0),
MATCH(BR$2,'Attendance Dump'!$E$1:$AI$1,0)
),
INDEX('Active Hour''s Dump'!$D$3:$AH$337,
MATCH($C134,'Active Hour''s Dump'!$A$3:$A$337,0),
MATCH(BR$2,'Active Hour''s Dump'!$D$2:$AH$2,0)
))),"")</f>
        <v>7.25</v>
      </c>
      <c r="BS134" s="13">
        <f>_xlfn.IFNA(IF(BS$3="Productivity",
INDEX('Productivity Dump'!$E$4:$AJ$500,
MATCH($A134,'Productivity Dump'!$A$4:$A$500,0),
MATCH(BS$2,'Productivity Dump'!$E$3:$AJ$3,0)
),
IF(BS$3="Attendance",
INDEX('Attendance Dump'!$E$2:$AI$400,
MATCH($A134,'Attendance Dump'!$B$2:$B$400,0),
MATCH(BS$2,'Attendance Dump'!$E$1:$AI$1,0)
),
INDEX('Active Hour''s Dump'!$D$3:$AH$337,
MATCH($C134,'Active Hour''s Dump'!$A$3:$A$337,0),
MATCH(BS$2,'Active Hour''s Dump'!$D$2:$AH$2,0)
))),"")</f>
        <v>44.83</v>
      </c>
      <c r="BT134" s="13" t="str">
        <f>_xlfn.IFNA(IF(BT$3="Productivity",
INDEX('Productivity Dump'!$E$4:$AJ$500,
MATCH($A134,'Productivity Dump'!$A$4:$A$500,0),
MATCH(BT$2,'Productivity Dump'!$E$3:$AJ$3,0)
),
IF(BT$3="Attendance",
INDEX('Attendance Dump'!$E$2:$AI$400,
MATCH($A134,'Attendance Dump'!$B$2:$B$400,0),
MATCH(BT$2,'Attendance Dump'!$E$1:$AI$1,0)
),
INDEX('Active Hour''s Dump'!$D$3:$AH$337,
MATCH($C134,'Active Hour''s Dump'!$A$3:$A$337,0),
MATCH(BT$2,'Active Hour''s Dump'!$D$2:$AH$2,0)
))),"")</f>
        <v>H</v>
      </c>
      <c r="BU134" s="54">
        <f>_xlfn.IFNA(IF(BU$3="Productivity",
INDEX('Productivity Dump'!$E$4:$AJ$500,
MATCH($A134,'Productivity Dump'!$A$4:$A$500,0),
MATCH(BU$2,'Productivity Dump'!$E$3:$AJ$3,0)
),
IF(BU$3="Attendance",
INDEX('Attendance Dump'!$E$2:$AI$400,
MATCH($A134,'Attendance Dump'!$B$2:$B$400,0),
MATCH(BU$2,'Attendance Dump'!$E$1:$AI$1,0)
),
INDEX('Active Hour''s Dump'!$D$3:$AH$337,
MATCH($C134,'Active Hour''s Dump'!$A$3:$A$337,0),
MATCH(BU$2,'Active Hour''s Dump'!$D$2:$AH$2,0)
))),"")</f>
        <v>0.25</v>
      </c>
      <c r="BV134" s="13">
        <f>_xlfn.IFNA(IF(BV$3="Productivity",
INDEX('Productivity Dump'!$E$4:$AJ$500,
MATCH($A134,'Productivity Dump'!$A$4:$A$500,0),
MATCH(BV$2,'Productivity Dump'!$E$3:$AJ$3,0)
),
IF(BV$3="Attendance",
INDEX('Attendance Dump'!$E$2:$AI$400,
MATCH($A134,'Attendance Dump'!$B$2:$B$400,0),
MATCH(BV$2,'Attendance Dump'!$E$1:$AI$1,0)
),
INDEX('Active Hour''s Dump'!$D$3:$AH$337,
MATCH($C134,'Active Hour''s Dump'!$A$3:$A$337,0),
MATCH(BV$2,'Active Hour''s Dump'!$D$2:$AH$2,0)
))),"")</f>
        <v>1957.2969999999998</v>
      </c>
      <c r="BW134" s="13" t="str">
        <f>_xlfn.IFNA(IF(BW$3="Productivity",
INDEX('Productivity Dump'!$E$4:$AJ$500,
MATCH($A134,'Productivity Dump'!$A$4:$A$500,0),
MATCH(BW$2,'Productivity Dump'!$E$3:$AJ$3,0)
),
IF(BW$3="Attendance",
INDEX('Attendance Dump'!$E$2:$AI$400,
MATCH($A134,'Attendance Dump'!$B$2:$B$400,0),
MATCH(BW$2,'Attendance Dump'!$E$1:$AI$1,0)
),
INDEX('Active Hour''s Dump'!$D$3:$AH$337,
MATCH($C134,'Active Hour''s Dump'!$A$3:$A$337,0),
MATCH(BW$2,'Active Hour''s Dump'!$D$2:$AH$2,0)
))),"")</f>
        <v>P</v>
      </c>
      <c r="BX134" s="54">
        <f>_xlfn.IFNA(IF(BX$3="Productivity",
INDEX('Productivity Dump'!$E$4:$AJ$500,
MATCH($A134,'Productivity Dump'!$A$4:$A$500,0),
MATCH(BX$2,'Productivity Dump'!$E$3:$AJ$3,0)
),
IF(BX$3="Attendance",
INDEX('Attendance Dump'!$E$2:$AI$400,
MATCH($A134,'Attendance Dump'!$B$2:$B$400,0),
MATCH(BX$2,'Attendance Dump'!$E$1:$AI$1,0)
),
INDEX('Active Hour''s Dump'!$D$3:$AH$337,
MATCH($C134,'Active Hour''s Dump'!$A$3:$A$337,0),
MATCH(BX$2,'Active Hour''s Dump'!$D$2:$AH$2,0)
))),"")</f>
        <v>8.8333333333333304</v>
      </c>
      <c r="BY134" s="13">
        <f>_xlfn.IFNA(IF(BY$3="Productivity",
INDEX('Productivity Dump'!$E$4:$AJ$500,
MATCH($A134,'Productivity Dump'!$A$4:$A$500,0),
MATCH(BY$2,'Productivity Dump'!$E$3:$AJ$3,0)
),
IF(BY$3="Attendance",
INDEX('Attendance Dump'!$E$2:$AI$400,
MATCH($A134,'Attendance Dump'!$B$2:$B$400,0),
MATCH(BY$2,'Attendance Dump'!$E$1:$AI$1,0)
),
INDEX('Active Hour''s Dump'!$D$3:$AH$337,
MATCH($C134,'Active Hour''s Dump'!$A$3:$A$337,0),
MATCH(BY$2,'Active Hour''s Dump'!$D$2:$AH$2,0)
))),"")</f>
        <v>1286.0489999999995</v>
      </c>
      <c r="BZ134" s="13" t="str">
        <f>_xlfn.IFNA(IF(BZ$3="Productivity",
INDEX('Productivity Dump'!$E$4:$AJ$500,
MATCH($A134,'Productivity Dump'!$A$4:$A$500,0),
MATCH(BZ$2,'Productivity Dump'!$E$3:$AJ$3,0)
),
IF(BZ$3="Attendance",
INDEX('Attendance Dump'!$E$2:$AI$400,
MATCH($A134,'Attendance Dump'!$B$2:$B$400,0),
MATCH(BZ$2,'Attendance Dump'!$E$1:$AI$1,0)
),
INDEX('Active Hour''s Dump'!$D$3:$AH$337,
MATCH($C134,'Active Hour''s Dump'!$A$3:$A$337,0),
MATCH(BZ$2,'Active Hour''s Dump'!$D$2:$AH$2,0)
))),"")</f>
        <v>P</v>
      </c>
      <c r="CA134" s="54">
        <f>_xlfn.IFNA(IF(CA$3="Productivity",
INDEX('Productivity Dump'!$E$4:$AJ$500,
MATCH($A134,'Productivity Dump'!$A$4:$A$500,0),
MATCH(CA$2,'Productivity Dump'!$E$3:$AJ$3,0)
),
IF(CA$3="Attendance",
INDEX('Attendance Dump'!$E$2:$AI$400,
MATCH($A134,'Attendance Dump'!$B$2:$B$400,0),
MATCH(CA$2,'Attendance Dump'!$E$1:$AI$1,0)
),
INDEX('Active Hour''s Dump'!$D$3:$AH$337,
MATCH($C134,'Active Hour''s Dump'!$A$3:$A$337,0),
MATCH(CA$2,'Active Hour''s Dump'!$D$2:$AH$2,0)
))),"")</f>
        <v>5.5833333333333304</v>
      </c>
      <c r="CB134" s="13">
        <f>_xlfn.IFNA(IF(CB$3="Productivity",
INDEX('Productivity Dump'!$E$4:$AJ$500,
MATCH($A134,'Productivity Dump'!$A$4:$A$500,0),
MATCH(CB$2,'Productivity Dump'!$E$3:$AJ$3,0)
),
IF(CB$3="Attendance",
INDEX('Attendance Dump'!$E$2:$AI$400,
MATCH($A134,'Attendance Dump'!$B$2:$B$400,0),
MATCH(CB$2,'Attendance Dump'!$E$1:$AI$1,0)
),
INDEX('Active Hour''s Dump'!$D$3:$AH$337,
MATCH($C134,'Active Hour''s Dump'!$A$3:$A$337,0),
MATCH(CB$2,'Active Hour''s Dump'!$D$2:$AH$2,0)
))),"")</f>
        <v>0</v>
      </c>
      <c r="CC134" s="13" t="str">
        <f>_xlfn.IFNA(IF(CC$3="Productivity",
INDEX('Productivity Dump'!$E$4:$AJ$500,
MATCH($A134,'Productivity Dump'!$A$4:$A$500,0),
MATCH(CC$2,'Productivity Dump'!$E$3:$AJ$3,0)
),
IF(CC$3="Attendance",
INDEX('Attendance Dump'!$E$2:$AI$400,
MATCH($A134,'Attendance Dump'!$B$2:$B$400,0),
MATCH(CC$2,'Attendance Dump'!$E$1:$AI$1,0)
),
INDEX('Active Hour''s Dump'!$D$3:$AH$337,
MATCH($C134,'Active Hour''s Dump'!$A$3:$A$337,0),
MATCH(CC$2,'Active Hour''s Dump'!$D$2:$AH$2,0)
))),"")</f>
        <v>WO</v>
      </c>
      <c r="CD134" s="54">
        <f>_xlfn.IFNA(IF(CD$3="Productivity",
INDEX('Productivity Dump'!$E$4:$AJ$500,
MATCH($A134,'Productivity Dump'!$A$4:$A$500,0),
MATCH(CD$2,'Productivity Dump'!$E$3:$AJ$3,0)
),
IF(CD$3="Attendance",
INDEX('Attendance Dump'!$E$2:$AI$400,
MATCH($A134,'Attendance Dump'!$B$2:$B$400,0),
MATCH(CD$2,'Attendance Dump'!$E$1:$AI$1,0)
),
INDEX('Active Hour''s Dump'!$D$3:$AH$337,
MATCH($C134,'Active Hour''s Dump'!$A$3:$A$337,0),
MATCH(CD$2,'Active Hour''s Dump'!$D$2:$AH$2,0)
))),"")</f>
        <v>0</v>
      </c>
      <c r="CE134" s="13">
        <f>_xlfn.IFNA(IF(CE$3="Productivity",
INDEX('Productivity Dump'!$E$4:$AJ$500,
MATCH($A134,'Productivity Dump'!$A$4:$A$500,0),
MATCH(CE$2,'Productivity Dump'!$E$3:$AJ$3,0)
),
IF(CE$3="Attendance",
INDEX('Attendance Dump'!$E$2:$AI$400,
MATCH($A134,'Attendance Dump'!$B$2:$B$400,0),
MATCH(CE$2,'Attendance Dump'!$E$1:$AI$1,0)
),
INDEX('Active Hour''s Dump'!$D$3:$AH$337,
MATCH($C134,'Active Hour''s Dump'!$A$3:$A$337,0),
MATCH(CE$2,'Active Hour''s Dump'!$D$2:$AH$2,0)
))),"")</f>
        <v>965.69</v>
      </c>
      <c r="CF134" s="13" t="str">
        <f>_xlfn.IFNA(IF(CF$3="Productivity",
INDEX('Productivity Dump'!$E$4:$AJ$500,
MATCH($A134,'Productivity Dump'!$A$4:$A$500,0),
MATCH(CF$2,'Productivity Dump'!$E$3:$AJ$3,0)
),
IF(CF$3="Attendance",
INDEX('Attendance Dump'!$E$2:$AI$400,
MATCH($A134,'Attendance Dump'!$B$2:$B$400,0),
MATCH(CF$2,'Attendance Dump'!$E$1:$AI$1,0)
),
INDEX('Active Hour''s Dump'!$D$3:$AH$337,
MATCH($C134,'Active Hour''s Dump'!$A$3:$A$337,0),
MATCH(CF$2,'Active Hour''s Dump'!$D$2:$AH$2,0)
))),"")</f>
        <v>P</v>
      </c>
      <c r="CG134" s="54">
        <f>_xlfn.IFNA(IF(CG$3="Productivity",
INDEX('Productivity Dump'!$E$4:$AJ$500,
MATCH($A134,'Productivity Dump'!$A$4:$A$500,0),
MATCH(CG$2,'Productivity Dump'!$E$3:$AJ$3,0)
),
IF(CG$3="Attendance",
INDEX('Attendance Dump'!$E$2:$AI$400,
MATCH($A134,'Attendance Dump'!$B$2:$B$400,0),
MATCH(CG$2,'Attendance Dump'!$E$1:$AI$1,0)
),
INDEX('Active Hour''s Dump'!$D$3:$AH$337,
MATCH($C134,'Active Hour''s Dump'!$A$3:$A$337,0),
MATCH(CG$2,'Active Hour''s Dump'!$D$2:$AH$2,0)
))),"")</f>
        <v>5</v>
      </c>
      <c r="CH134" s="13">
        <f>_xlfn.IFNA(IF(CH$3="Productivity",
INDEX('Productivity Dump'!$E$4:$AJ$500,
MATCH($A134,'Productivity Dump'!$A$4:$A$500,0),
MATCH(CH$2,'Productivity Dump'!$E$3:$AJ$3,0)
),
IF(CH$3="Attendance",
INDEX('Attendance Dump'!$E$2:$AI$400,
MATCH($A134,'Attendance Dump'!$B$2:$B$400,0),
MATCH(CH$2,'Attendance Dump'!$E$1:$AI$1,0)
),
INDEX('Active Hour''s Dump'!$D$3:$AH$337,
MATCH($C134,'Active Hour''s Dump'!$A$3:$A$337,0),
MATCH(CH$2,'Active Hour''s Dump'!$D$2:$AH$2,0)
))),"")</f>
        <v>1765.5529999999992</v>
      </c>
      <c r="CI134" s="13" t="str">
        <f>_xlfn.IFNA(IF(CI$3="Productivity",
INDEX('Productivity Dump'!$E$4:$AJ$500,
MATCH($A134,'Productivity Dump'!$A$4:$A$500,0),
MATCH(CI$2,'Productivity Dump'!$E$3:$AJ$3,0)
),
IF(CI$3="Attendance",
INDEX('Attendance Dump'!$E$2:$AI$400,
MATCH($A134,'Attendance Dump'!$B$2:$B$400,0),
MATCH(CI$2,'Attendance Dump'!$E$1:$AI$1,0)
),
INDEX('Active Hour''s Dump'!$D$3:$AH$337,
MATCH($C134,'Active Hour''s Dump'!$A$3:$A$337,0),
MATCH(CI$2,'Active Hour''s Dump'!$D$2:$AH$2,0)
))),"")</f>
        <v>P</v>
      </c>
      <c r="CJ134" s="54">
        <f>_xlfn.IFNA(IF(CJ$3="Productivity",
INDEX('Productivity Dump'!$E$4:$AJ$500,
MATCH($A134,'Productivity Dump'!$A$4:$A$500,0),
MATCH(CJ$2,'Productivity Dump'!$E$3:$AJ$3,0)
),
IF(CJ$3="Attendance",
INDEX('Attendance Dump'!$E$2:$AI$400,
MATCH($A134,'Attendance Dump'!$B$2:$B$400,0),
MATCH(CJ$2,'Attendance Dump'!$E$1:$AI$1,0)
),
INDEX('Active Hour''s Dump'!$D$3:$AH$337,
MATCH($C134,'Active Hour''s Dump'!$A$3:$A$337,0),
MATCH(CJ$2,'Active Hour''s Dump'!$D$2:$AH$2,0)
))),"")</f>
        <v>8.5</v>
      </c>
      <c r="CK134" s="13">
        <f>_xlfn.IFNA(IF(CK$3="Productivity",
INDEX('Productivity Dump'!$E$4:$AJ$500,
MATCH($A134,'Productivity Dump'!$A$4:$A$500,0),
MATCH(CK$2,'Productivity Dump'!$E$3:$AJ$3,0)
),
IF(CK$3="Attendance",
INDEX('Attendance Dump'!$E$2:$AI$400,
MATCH($A134,'Attendance Dump'!$B$2:$B$400,0),
MATCH(CK$2,'Attendance Dump'!$E$1:$AI$1,0)
),
INDEX('Active Hour''s Dump'!$D$3:$AH$337,
MATCH($C134,'Active Hour''s Dump'!$A$3:$A$337,0),
MATCH(CK$2,'Active Hour''s Dump'!$D$2:$AH$2,0)
))),"")</f>
        <v>1447.6609999999998</v>
      </c>
      <c r="CL134" s="13" t="str">
        <f>_xlfn.IFNA(IF(CL$3="Productivity",
INDEX('Productivity Dump'!$E$4:$AJ$500,
MATCH($A134,'Productivity Dump'!$A$4:$A$500,0),
MATCH(CL$2,'Productivity Dump'!$E$3:$AJ$3,0)
),
IF(CL$3="Attendance",
INDEX('Attendance Dump'!$E$2:$AI$400,
MATCH($A134,'Attendance Dump'!$B$2:$B$400,0),
MATCH(CL$2,'Attendance Dump'!$E$1:$AI$1,0)
),
INDEX('Active Hour''s Dump'!$D$3:$AH$337,
MATCH($C134,'Active Hour''s Dump'!$A$3:$A$337,0),
MATCH(CL$2,'Active Hour''s Dump'!$D$2:$AH$2,0)
))),"")</f>
        <v>P</v>
      </c>
      <c r="CM134" s="54">
        <f>_xlfn.IFNA(IF(CM$3="Productivity",
INDEX('Productivity Dump'!$E$4:$AJ$500,
MATCH($A134,'Productivity Dump'!$A$4:$A$500,0),
MATCH(CM$2,'Productivity Dump'!$E$3:$AJ$3,0)
),
IF(CM$3="Attendance",
INDEX('Attendance Dump'!$E$2:$AI$400,
MATCH($A134,'Attendance Dump'!$B$2:$B$400,0),
MATCH(CM$2,'Attendance Dump'!$E$1:$AI$1,0)
),
INDEX('Active Hour''s Dump'!$D$3:$AH$337,
MATCH($C134,'Active Hour''s Dump'!$A$3:$A$337,0),
MATCH(CM$2,'Active Hour''s Dump'!$D$2:$AH$2,0)
))),"")</f>
        <v>8.1666666666666696</v>
      </c>
      <c r="CN134" s="13">
        <f>_xlfn.IFNA(IF(CN$3="Productivity",
INDEX('Productivity Dump'!$E$4:$AJ$500,
MATCH($A134,'Productivity Dump'!$A$4:$A$500,0),
MATCH(CN$2,'Productivity Dump'!$E$3:$AJ$3,0)
),
IF(CN$3="Attendance",
INDEX('Attendance Dump'!$E$2:$AI$400,
MATCH($A134,'Attendance Dump'!$B$2:$B$400,0),
MATCH(CN$2,'Attendance Dump'!$E$1:$AI$1,0)
),
INDEX('Active Hour''s Dump'!$D$3:$AH$337,
MATCH($C134,'Active Hour''s Dump'!$A$3:$A$337,0),
MATCH(CN$2,'Active Hour''s Dump'!$D$2:$AH$2,0)
))),"")</f>
        <v>0</v>
      </c>
      <c r="CO134" s="13">
        <f>_xlfn.IFNA(IF(CO$3="Productivity",
INDEX('Productivity Dump'!$E$4:$AJ$500,
MATCH($A134,'Productivity Dump'!$A$4:$A$500,0),
MATCH(CO$2,'Productivity Dump'!$E$3:$AJ$3,0)
),
IF(CO$3="Attendance",
INDEX('Attendance Dump'!$E$2:$AI$400,
MATCH($A134,'Attendance Dump'!$B$2:$B$400,0),
MATCH(CO$2,'Attendance Dump'!$E$1:$AI$1,0)
),
INDEX('Active Hour''s Dump'!$D$3:$AH$337,
MATCH($C134,'Active Hour''s Dump'!$A$3:$A$337,0),
MATCH(CO$2,'Active Hour''s Dump'!$D$2:$AH$2,0)
))),"")</f>
        <v>0</v>
      </c>
      <c r="CP134" s="54">
        <f>_xlfn.IFNA(IF(CP$3="Productivity",
INDEX('Productivity Dump'!$E$4:$AJ$500,
MATCH($A134,'Productivity Dump'!$A$4:$A$500,0),
MATCH(CP$2,'Productivity Dump'!$E$3:$AJ$3,0)
),
IF(CP$3="Attendance",
INDEX('Attendance Dump'!$E$2:$AI$400,
MATCH($A134,'Attendance Dump'!$B$2:$B$400,0),
MATCH(CP$2,'Attendance Dump'!$E$1:$AI$1,0)
),
INDEX('Active Hour''s Dump'!$D$3:$AH$337,
MATCH($C134,'Active Hour''s Dump'!$A$3:$A$337,0),
MATCH(CP$2,'Active Hour''s Dump'!$D$2:$AH$2,0)
))),"")</f>
        <v>0</v>
      </c>
      <c r="CQ134" s="13">
        <f>_xlfn.IFNA(IF(CQ$3="Productivity",
INDEX('Productivity Dump'!$E$4:$AJ$500,
MATCH($A134,'Productivity Dump'!$A$4:$A$500,0),
MATCH(CQ$2,'Productivity Dump'!$E$3:$AJ$3,0)
),
IF(CQ$3="Attendance",
INDEX('Attendance Dump'!$E$2:$AI$400,
MATCH($A134,'Attendance Dump'!$B$2:$B$400,0),
MATCH(CQ$2,'Attendance Dump'!$E$1:$AI$1,0)
),
INDEX('Active Hour''s Dump'!$D$3:$AH$337,
MATCH($C134,'Active Hour''s Dump'!$A$3:$A$337,0),
MATCH(CQ$2,'Active Hour''s Dump'!$D$2:$AH$2,0)
))),"")</f>
        <v>0</v>
      </c>
      <c r="CR134" s="13">
        <f>_xlfn.IFNA(IF(CR$3="Productivity",
INDEX('Productivity Dump'!$E$4:$AJ$500,
MATCH($A134,'Productivity Dump'!$A$4:$A$500,0),
MATCH(CR$2,'Productivity Dump'!$E$3:$AJ$3,0)
),
IF(CR$3="Attendance",
INDEX('Attendance Dump'!$E$2:$AI$400,
MATCH($A134,'Attendance Dump'!$B$2:$B$400,0),
MATCH(CR$2,'Attendance Dump'!$E$1:$AI$1,0)
),
INDEX('Active Hour''s Dump'!$D$3:$AH$337,
MATCH($C134,'Active Hour''s Dump'!$A$3:$A$337,0),
MATCH(CR$2,'Active Hour''s Dump'!$D$2:$AH$2,0)
))),"")</f>
        <v>0</v>
      </c>
      <c r="CS134" s="54">
        <f>_xlfn.IFNA(IF(CS$3="Productivity",
INDEX('Productivity Dump'!$E$4:$AJ$500,
MATCH($A134,'Productivity Dump'!$A$4:$A$500,0),
MATCH(CS$2,'Productivity Dump'!$E$3:$AJ$3,0)
),
IF(CS$3="Attendance",
INDEX('Attendance Dump'!$E$2:$AI$400,
MATCH($A134,'Attendance Dump'!$B$2:$B$400,0),
MATCH(CS$2,'Attendance Dump'!$E$1:$AI$1,0)
),
INDEX('Active Hour''s Dump'!$D$3:$AH$337,
MATCH($C134,'Active Hour''s Dump'!$A$3:$A$337,0),
MATCH(CS$2,'Active Hour''s Dump'!$D$2:$AH$2,0)
))),"")</f>
        <v>0</v>
      </c>
      <c r="CT134" s="13">
        <f>_xlfn.IFNA(IF(CT$3="Productivity",
INDEX('Productivity Dump'!$E$4:$AJ$500,
MATCH($A134,'Productivity Dump'!$A$4:$A$500,0),
MATCH(CT$2,'Productivity Dump'!$E$3:$AJ$3,0)
),
IF(CT$3="Attendance",
INDEX('Attendance Dump'!$E$2:$AI$400,
MATCH($A134,'Attendance Dump'!$B$2:$B$400,0),
MATCH(CT$2,'Attendance Dump'!$E$1:$AI$1,0)
),
INDEX('Active Hour''s Dump'!$D$3:$AH$337,
MATCH($C134,'Active Hour''s Dump'!$A$3:$A$337,0),
MATCH(CT$2,'Active Hour''s Dump'!$D$2:$AH$2,0)
))),"")</f>
        <v>0</v>
      </c>
      <c r="CU134" s="13">
        <f>_xlfn.IFNA(IF(CU$3="Productivity",
INDEX('Productivity Dump'!$E$4:$AJ$500,
MATCH($A134,'Productivity Dump'!$A$4:$A$500,0),
MATCH(CU$2,'Productivity Dump'!$E$3:$AJ$3,0)
),
IF(CU$3="Attendance",
INDEX('Attendance Dump'!$E$2:$AI$400,
MATCH($A134,'Attendance Dump'!$B$2:$B$400,0),
MATCH(CU$2,'Attendance Dump'!$E$1:$AI$1,0)
),
INDEX('Active Hour''s Dump'!$D$3:$AH$337,
MATCH($C134,'Active Hour''s Dump'!$A$3:$A$337,0),
MATCH(CU$2,'Active Hour''s Dump'!$D$2:$AH$2,0)
))),"")</f>
        <v>0</v>
      </c>
      <c r="CV134" s="54">
        <f>_xlfn.IFNA(IF(CV$3="Productivity",
INDEX('Productivity Dump'!$E$4:$AJ$500,
MATCH($A134,'Productivity Dump'!$A$4:$A$500,0),
MATCH(CV$2,'Productivity Dump'!$E$3:$AJ$3,0)
),
IF(CV$3="Attendance",
INDEX('Attendance Dump'!$E$2:$AI$400,
MATCH($A134,'Attendance Dump'!$B$2:$B$400,0),
MATCH(CV$2,'Attendance Dump'!$E$1:$AI$1,0)
),
INDEX('Active Hour''s Dump'!$D$3:$AH$337,
MATCH($C134,'Active Hour''s Dump'!$A$3:$A$337,0),
MATCH(CV$2,'Active Hour''s Dump'!$D$2:$AH$2,0)
))),"")</f>
        <v>0</v>
      </c>
      <c r="CW134" s="13"/>
      <c r="CX134" s="13"/>
      <c r="CY134" s="54"/>
      <c r="DA134" s="57">
        <f t="shared" si="75"/>
        <v>174.83333333333331</v>
      </c>
      <c r="DB134" s="35">
        <f t="shared" si="76"/>
        <v>36982.743999999999</v>
      </c>
      <c r="DC134" s="35">
        <f t="shared" si="71"/>
        <v>0</v>
      </c>
      <c r="DD134" s="35">
        <f t="shared" ca="1" si="74"/>
        <v>0</v>
      </c>
      <c r="DF134" s="32" cm="1">
        <f t="array" ref="DF134">SUMPRODUCT(
    (MOD(COLUMN(H134:CV134) - COLUMN(H134), 3) = 0) *
    (H134:CV134 = 0) *
    (I134:CW134 = "P") *
    (COUNTIF(UKHoliday, H$2:CV$2) = 0)
)</f>
        <v>0</v>
      </c>
      <c r="DG134" s="33" cm="1">
        <f t="array" ref="DG134">SUMPRODUCT(
  (MOD(COLUMN(H134:CV134) - COLUMN(H134), 3) = 0) *
  (H134:CV134 &gt; 0) *
  (H134:CV134 &lt; 0.5 * IF(((WEEKDAY(H$2:CV$2, 2) = 1) + (WEEKDAY(H$2:CV$2, 2) = 6)), G134, F134)) *
  (I134:CW134 = "P") *
  (COUNTIF(UKHoliday, H$2:CV$2) = 0)
)</f>
        <v>0</v>
      </c>
      <c r="DH134" s="33" cm="1">
        <f t="array" ref="DH134">SUMPRODUCT(
  (MOD(COLUMN(H134:CV134) - COLUMN(H134), 3) = 0) *
  (H134:CV134 &gt; 0.5 * IF(((WEEKDAY(H$2:CV$2, 2) = 1) + (WEEKDAY(H$2:CV$2, 2) = 6)), $G134, $F134)) *
  (H134:CV134 &lt; 0.8 * IF(((WEEKDAY(H$2:CV$2, 2) = 1) + (WEEKDAY(H$2:CV$2, 2) = 6)), $G134, $F134)) *
  (I134:CW134 = "P") *
  (COUNTIF(UKHoliday, H$2:CV$2) = 0)
)</f>
        <v>0</v>
      </c>
      <c r="DI134" s="33" cm="1">
        <f t="array" ref="DI134">SUMPRODUCT(
  (MOD(COLUMN(H134:CV134) - COLUMN(H134), 3) = 0) *
  (H134:CV134 &gt; 0.8 * IF(((WEEKDAY(H$2:CV$2, 2) = 1) + (WEEKDAY(H$2:CV$2, 2) = 6)), $G134, $F134)) *
  (H134:CV134 &lt; 1 * IF(((WEEKDAY(H$2:CV$2, 2) = 1) + (WEEKDAY(H$2:CV$2, 2) = 6)), $G134, $F134)) *
  (I134:CW134 = "P") *
  (COUNTIF(UKHoliday, H$2:CV$2) = 0)
)</f>
        <v>2</v>
      </c>
    </row>
    <row r="135" spans="1:113" x14ac:dyDescent="0.3">
      <c r="A135" s="8" t="s">
        <v>146</v>
      </c>
      <c r="B135" s="36" t="s">
        <v>145</v>
      </c>
      <c r="C135" s="9" t="s">
        <v>655</v>
      </c>
      <c r="D135" s="62" t="s">
        <v>450</v>
      </c>
      <c r="E135" s="35">
        <v>38000</v>
      </c>
      <c r="F135" s="35">
        <f t="shared" si="72"/>
        <v>1900</v>
      </c>
      <c r="G135" s="35">
        <f t="shared" si="73"/>
        <v>950</v>
      </c>
      <c r="H135" s="13">
        <f>_xlfn.IFNA(IF(H$3="Productivity",
INDEX('Productivity Dump'!$E$4:$AJ$500,
MATCH($A135,'Productivity Dump'!$A$4:$A$500,0),
MATCH(H$2,'Productivity Dump'!$E$3:$AJ$3,0)
),
IF(H$3="Attendance",
INDEX('Attendance Dump'!$E$2:$AI$400,
MATCH($A135,'Attendance Dump'!$B$2:$B$400,0),
MATCH(H$2,'Attendance Dump'!$E$1:$AI$1,0)
),
INDEX('Active Hour''s Dump'!$D$3:$AH$337,
MATCH($C135,'Active Hour''s Dump'!$A$3:$A$337,0),
MATCH(H$2,'Active Hour''s Dump'!$D$2:$AH$2,0)
))),"")</f>
        <v>2026.4990000000005</v>
      </c>
      <c r="I135" s="13" t="str">
        <f>_xlfn.IFNA(IF(I$3="Productivity",
INDEX('Productivity Dump'!$E$4:$AJ$500,
MATCH($A135,'Productivity Dump'!$A$4:$A$500,0),
MATCH(I$2,'Productivity Dump'!$E$3:$AJ$3,0)
),
IF(I$3="Attendance",
INDEX('Attendance Dump'!$E$2:$AI$400,
MATCH($A135,'Attendance Dump'!$B$2:$B$400,0),
MATCH(I$2,'Attendance Dump'!$E$1:$AI$1,0)
),
INDEX('Active Hour''s Dump'!$D$3:$AH$337,
MATCH($C135,'Active Hour''s Dump'!$A$3:$A$337,0),
MATCH(I$2,'Active Hour''s Dump'!$D$2:$AH$2,0)
))),"")</f>
        <v>P</v>
      </c>
      <c r="J135" s="54">
        <f>_xlfn.IFNA(IF(J$3="Productivity",
INDEX('Productivity Dump'!$E$4:$AJ$500,
MATCH($A135,'Productivity Dump'!$A$4:$A$500,0),
MATCH(J$2,'Productivity Dump'!$E$3:$AJ$3,0)
),
IF(J$3="Attendance",
INDEX('Attendance Dump'!$E$2:$AI$400,
MATCH($A135,'Attendance Dump'!$B$2:$B$400,0),
MATCH(J$2,'Attendance Dump'!$E$1:$AI$1,0)
),
INDEX('Active Hour''s Dump'!$D$3:$AH$337,
MATCH($C135,'Active Hour''s Dump'!$A$3:$A$337,0),
MATCH(J$2,'Active Hour''s Dump'!$D$2:$AH$2,0)
))),"")</f>
        <v>4.5833333333333304</v>
      </c>
      <c r="K135" s="13">
        <f>_xlfn.IFNA(IF(K$3="Productivity",
INDEX('Productivity Dump'!$E$4:$AJ$500,
MATCH($A135,'Productivity Dump'!$A$4:$A$500,0),
MATCH(K$2,'Productivity Dump'!$E$3:$AJ$3,0)
),
IF(K$3="Attendance",
INDEX('Attendance Dump'!$E$2:$AI$400,
MATCH($A135,'Attendance Dump'!$B$2:$B$400,0),
MATCH(K$2,'Attendance Dump'!$E$1:$AI$1,0)
),
INDEX('Active Hour''s Dump'!$D$3:$AH$337,
MATCH($C135,'Active Hour''s Dump'!$A$3:$A$337,0),
MATCH(K$2,'Active Hour''s Dump'!$D$2:$AH$2,0)
))),"")</f>
        <v>2025.0879999999988</v>
      </c>
      <c r="L135" s="13" t="str">
        <f>_xlfn.IFNA(IF(L$3="Productivity",
INDEX('Productivity Dump'!$E$4:$AJ$500,
MATCH($A135,'Productivity Dump'!$A$4:$A$500,0),
MATCH(L$2,'Productivity Dump'!$E$3:$AJ$3,0)
),
IF(L$3="Attendance",
INDEX('Attendance Dump'!$E$2:$AI$400,
MATCH($A135,'Attendance Dump'!$B$2:$B$400,0),
MATCH(L$2,'Attendance Dump'!$E$1:$AI$1,0)
),
INDEX('Active Hour''s Dump'!$D$3:$AH$337,
MATCH($C135,'Active Hour''s Dump'!$A$3:$A$337,0),
MATCH(L$2,'Active Hour''s Dump'!$D$2:$AH$2,0)
))),"")</f>
        <v>P</v>
      </c>
      <c r="M135" s="54">
        <f>_xlfn.IFNA(IF(M$3="Productivity",
INDEX('Productivity Dump'!$E$4:$AJ$500,
MATCH($A135,'Productivity Dump'!$A$4:$A$500,0),
MATCH(M$2,'Productivity Dump'!$E$3:$AJ$3,0)
),
IF(M$3="Attendance",
INDEX('Attendance Dump'!$E$2:$AI$400,
MATCH($A135,'Attendance Dump'!$B$2:$B$400,0),
MATCH(M$2,'Attendance Dump'!$E$1:$AI$1,0)
),
INDEX('Active Hour''s Dump'!$D$3:$AH$337,
MATCH($C135,'Active Hour''s Dump'!$A$3:$A$337,0),
MATCH(M$2,'Active Hour''s Dump'!$D$2:$AH$2,0)
))),"")</f>
        <v>4.3333333333333304</v>
      </c>
      <c r="N135" s="13">
        <f>_xlfn.IFNA(IF(N$3="Productivity",
INDEX('Productivity Dump'!$E$4:$AJ$500,
MATCH($A135,'Productivity Dump'!$A$4:$A$500,0),
MATCH(N$2,'Productivity Dump'!$E$3:$AJ$3,0)
),
IF(N$3="Attendance",
INDEX('Attendance Dump'!$E$2:$AI$400,
MATCH($A135,'Attendance Dump'!$B$2:$B$400,0),
MATCH(N$2,'Attendance Dump'!$E$1:$AI$1,0)
),
INDEX('Active Hour''s Dump'!$D$3:$AH$337,
MATCH($C135,'Active Hour''s Dump'!$A$3:$A$337,0),
MATCH(N$2,'Active Hour''s Dump'!$D$2:$AH$2,0)
))),"")</f>
        <v>976.63500000000033</v>
      </c>
      <c r="O135" s="13" t="str">
        <f>_xlfn.IFNA(IF(O$3="Productivity",
INDEX('Productivity Dump'!$E$4:$AJ$500,
MATCH($A135,'Productivity Dump'!$A$4:$A$500,0),
MATCH(O$2,'Productivity Dump'!$E$3:$AJ$3,0)
),
IF(O$3="Attendance",
INDEX('Attendance Dump'!$E$2:$AI$400,
MATCH($A135,'Attendance Dump'!$B$2:$B$400,0),
MATCH(O$2,'Attendance Dump'!$E$1:$AI$1,0)
),
INDEX('Active Hour''s Dump'!$D$3:$AH$337,
MATCH($C135,'Active Hour''s Dump'!$A$3:$A$337,0),
MATCH(O$2,'Active Hour''s Dump'!$D$2:$AH$2,0)
))),"")</f>
        <v>P</v>
      </c>
      <c r="P135" s="54">
        <f>_xlfn.IFNA(IF(P$3="Productivity",
INDEX('Productivity Dump'!$E$4:$AJ$500,
MATCH($A135,'Productivity Dump'!$A$4:$A$500,0),
MATCH(P$2,'Productivity Dump'!$E$3:$AJ$3,0)
),
IF(P$3="Attendance",
INDEX('Attendance Dump'!$E$2:$AI$400,
MATCH($A135,'Attendance Dump'!$B$2:$B$400,0),
MATCH(P$2,'Attendance Dump'!$E$1:$AI$1,0)
),
INDEX('Active Hour''s Dump'!$D$3:$AH$337,
MATCH($C135,'Active Hour''s Dump'!$A$3:$A$337,0),
MATCH(P$2,'Active Hour''s Dump'!$D$2:$AH$2,0)
))),"")</f>
        <v>2.3333333333333299</v>
      </c>
      <c r="Q135" s="13">
        <f>_xlfn.IFNA(IF(Q$3="Productivity",
INDEX('Productivity Dump'!$E$4:$AJ$500,
MATCH($A135,'Productivity Dump'!$A$4:$A$500,0),
MATCH(Q$2,'Productivity Dump'!$E$3:$AJ$3,0)
),
IF(Q$3="Attendance",
INDEX('Attendance Dump'!$E$2:$AI$400,
MATCH($A135,'Attendance Dump'!$B$2:$B$400,0),
MATCH(Q$2,'Attendance Dump'!$E$1:$AI$1,0)
),
INDEX('Active Hour''s Dump'!$D$3:$AH$337,
MATCH($C135,'Active Hour''s Dump'!$A$3:$A$337,0),
MATCH(Q$2,'Active Hour''s Dump'!$D$2:$AH$2,0)
))),"")</f>
        <v>618.49199999999985</v>
      </c>
      <c r="R135" s="13" t="str">
        <f>_xlfn.IFNA(IF(R$3="Productivity",
INDEX('Productivity Dump'!$E$4:$AJ$500,
MATCH($A135,'Productivity Dump'!$A$4:$A$500,0),
MATCH(R$2,'Productivity Dump'!$E$3:$AJ$3,0)
),
IF(R$3="Attendance",
INDEX('Attendance Dump'!$E$2:$AI$400,
MATCH($A135,'Attendance Dump'!$B$2:$B$400,0),
MATCH(R$2,'Attendance Dump'!$E$1:$AI$1,0)
),
INDEX('Active Hour''s Dump'!$D$3:$AH$337,
MATCH($C135,'Active Hour''s Dump'!$A$3:$A$337,0),
MATCH(R$2,'Active Hour''s Dump'!$D$2:$AH$2,0)
))),"")</f>
        <v>WO</v>
      </c>
      <c r="S135" s="54">
        <f>_xlfn.IFNA(IF(S$3="Productivity",
INDEX('Productivity Dump'!$E$4:$AJ$500,
MATCH($A135,'Productivity Dump'!$A$4:$A$500,0),
MATCH(S$2,'Productivity Dump'!$E$3:$AJ$3,0)
),
IF(S$3="Attendance",
INDEX('Attendance Dump'!$E$2:$AI$400,
MATCH($A135,'Attendance Dump'!$B$2:$B$400,0),
MATCH(S$2,'Attendance Dump'!$E$1:$AI$1,0)
),
INDEX('Active Hour''s Dump'!$D$3:$AH$337,
MATCH($C135,'Active Hour''s Dump'!$A$3:$A$337,0),
MATCH(S$2,'Active Hour''s Dump'!$D$2:$AH$2,0)
))),"")</f>
        <v>1.4166666666666701</v>
      </c>
      <c r="T135" s="13">
        <f>_xlfn.IFNA(IF(T$3="Productivity",
INDEX('Productivity Dump'!$E$4:$AJ$500,
MATCH($A135,'Productivity Dump'!$A$4:$A$500,0),
MATCH(T$2,'Productivity Dump'!$E$3:$AJ$3,0)
),
IF(T$3="Attendance",
INDEX('Attendance Dump'!$E$2:$AI$400,
MATCH($A135,'Attendance Dump'!$B$2:$B$400,0),
MATCH(T$2,'Attendance Dump'!$E$1:$AI$1,0)
),
INDEX('Active Hour''s Dump'!$D$3:$AH$337,
MATCH($C135,'Active Hour''s Dump'!$A$3:$A$337,0),
MATCH(T$2,'Active Hour''s Dump'!$D$2:$AH$2,0)
))),"")</f>
        <v>1380.7250000000004</v>
      </c>
      <c r="U135" s="13" t="str">
        <f>_xlfn.IFNA(IF(U$3="Productivity",
INDEX('Productivity Dump'!$E$4:$AJ$500,
MATCH($A135,'Productivity Dump'!$A$4:$A$500,0),
MATCH(U$2,'Productivity Dump'!$E$3:$AJ$3,0)
),
IF(U$3="Attendance",
INDEX('Attendance Dump'!$E$2:$AI$400,
MATCH($A135,'Attendance Dump'!$B$2:$B$400,0),
MATCH(U$2,'Attendance Dump'!$E$1:$AI$1,0)
),
INDEX('Active Hour''s Dump'!$D$3:$AH$337,
MATCH($C135,'Active Hour''s Dump'!$A$3:$A$337,0),
MATCH(U$2,'Active Hour''s Dump'!$D$2:$AH$2,0)
))),"")</f>
        <v>P</v>
      </c>
      <c r="V135" s="54">
        <f>_xlfn.IFNA(IF(V$3="Productivity",
INDEX('Productivity Dump'!$E$4:$AJ$500,
MATCH($A135,'Productivity Dump'!$A$4:$A$500,0),
MATCH(V$2,'Productivity Dump'!$E$3:$AJ$3,0)
),
IF(V$3="Attendance",
INDEX('Attendance Dump'!$E$2:$AI$400,
MATCH($A135,'Attendance Dump'!$B$2:$B$400,0),
MATCH(V$2,'Attendance Dump'!$E$1:$AI$1,0)
),
INDEX('Active Hour''s Dump'!$D$3:$AH$337,
MATCH($C135,'Active Hour''s Dump'!$A$3:$A$337,0),
MATCH(V$2,'Active Hour''s Dump'!$D$2:$AH$2,0)
))),"")</f>
        <v>3.25</v>
      </c>
      <c r="W135" s="13">
        <f>_xlfn.IFNA(IF(W$3="Productivity",
INDEX('Productivity Dump'!$E$4:$AJ$500,
MATCH($A135,'Productivity Dump'!$A$4:$A$500,0),
MATCH(W$2,'Productivity Dump'!$E$3:$AJ$3,0)
),
IF(W$3="Attendance",
INDEX('Attendance Dump'!$E$2:$AI$400,
MATCH($A135,'Attendance Dump'!$B$2:$B$400,0),
MATCH(W$2,'Attendance Dump'!$E$1:$AI$1,0)
),
INDEX('Active Hour''s Dump'!$D$3:$AH$337,
MATCH($C135,'Active Hour''s Dump'!$A$3:$A$337,0),
MATCH(W$2,'Active Hour''s Dump'!$D$2:$AH$2,0)
))),"")</f>
        <v>2254.9480000000003</v>
      </c>
      <c r="X135" s="13" t="str">
        <f>_xlfn.IFNA(IF(X$3="Productivity",
INDEX('Productivity Dump'!$E$4:$AJ$500,
MATCH($A135,'Productivity Dump'!$A$4:$A$500,0),
MATCH(X$2,'Productivity Dump'!$E$3:$AJ$3,0)
),
IF(X$3="Attendance",
INDEX('Attendance Dump'!$E$2:$AI$400,
MATCH($A135,'Attendance Dump'!$B$2:$B$400,0),
MATCH(X$2,'Attendance Dump'!$E$1:$AI$1,0)
),
INDEX('Active Hour''s Dump'!$D$3:$AH$337,
MATCH($C135,'Active Hour''s Dump'!$A$3:$A$337,0),
MATCH(X$2,'Active Hour''s Dump'!$D$2:$AH$2,0)
))),"")</f>
        <v>P</v>
      </c>
      <c r="Y135" s="54">
        <f>_xlfn.IFNA(IF(Y$3="Productivity",
INDEX('Productivity Dump'!$E$4:$AJ$500,
MATCH($A135,'Productivity Dump'!$A$4:$A$500,0),
MATCH(Y$2,'Productivity Dump'!$E$3:$AJ$3,0)
),
IF(Y$3="Attendance",
INDEX('Attendance Dump'!$E$2:$AI$400,
MATCH($A135,'Attendance Dump'!$B$2:$B$400,0),
MATCH(Y$2,'Attendance Dump'!$E$1:$AI$1,0)
),
INDEX('Active Hour''s Dump'!$D$3:$AH$337,
MATCH($C135,'Active Hour''s Dump'!$A$3:$A$337,0),
MATCH(Y$2,'Active Hour''s Dump'!$D$2:$AH$2,0)
))),"")</f>
        <v>4.9166666666666696</v>
      </c>
      <c r="Z135" s="13">
        <f>_xlfn.IFNA(IF(Z$3="Productivity",
INDEX('Productivity Dump'!$E$4:$AJ$500,
MATCH($A135,'Productivity Dump'!$A$4:$A$500,0),
MATCH(Z$2,'Productivity Dump'!$E$3:$AJ$3,0)
),
IF(Z$3="Attendance",
INDEX('Attendance Dump'!$E$2:$AI$400,
MATCH($A135,'Attendance Dump'!$B$2:$B$400,0),
MATCH(Z$2,'Attendance Dump'!$E$1:$AI$1,0)
),
INDEX('Active Hour''s Dump'!$D$3:$AH$337,
MATCH($C135,'Active Hour''s Dump'!$A$3:$A$337,0),
MATCH(Z$2,'Active Hour''s Dump'!$D$2:$AH$2,0)
))),"")</f>
        <v>1786.1439999999996</v>
      </c>
      <c r="AA135" s="13" t="str">
        <f>_xlfn.IFNA(IF(AA$3="Productivity",
INDEX('Productivity Dump'!$E$4:$AJ$500,
MATCH($A135,'Productivity Dump'!$A$4:$A$500,0),
MATCH(AA$2,'Productivity Dump'!$E$3:$AJ$3,0)
),
IF(AA$3="Attendance",
INDEX('Attendance Dump'!$E$2:$AI$400,
MATCH($A135,'Attendance Dump'!$B$2:$B$400,0),
MATCH(AA$2,'Attendance Dump'!$E$1:$AI$1,0)
),
INDEX('Active Hour''s Dump'!$D$3:$AH$337,
MATCH($C135,'Active Hour''s Dump'!$A$3:$A$337,0),
MATCH(AA$2,'Active Hour''s Dump'!$D$2:$AH$2,0)
))),"")</f>
        <v>P</v>
      </c>
      <c r="AB135" s="54">
        <f>_xlfn.IFNA(IF(AB$3="Productivity",
INDEX('Productivity Dump'!$E$4:$AJ$500,
MATCH($A135,'Productivity Dump'!$A$4:$A$500,0),
MATCH(AB$2,'Productivity Dump'!$E$3:$AJ$3,0)
),
IF(AB$3="Attendance",
INDEX('Attendance Dump'!$E$2:$AI$400,
MATCH($A135,'Attendance Dump'!$B$2:$B$400,0),
MATCH(AB$2,'Attendance Dump'!$E$1:$AI$1,0)
),
INDEX('Active Hour''s Dump'!$D$3:$AH$337,
MATCH($C135,'Active Hour''s Dump'!$A$3:$A$337,0),
MATCH(AB$2,'Active Hour''s Dump'!$D$2:$AH$2,0)
))),"")</f>
        <v>4.3333333333333304</v>
      </c>
      <c r="AC135" s="13">
        <f>_xlfn.IFNA(IF(AC$3="Productivity",
INDEX('Productivity Dump'!$E$4:$AJ$500,
MATCH($A135,'Productivity Dump'!$A$4:$A$500,0),
MATCH(AC$2,'Productivity Dump'!$E$3:$AJ$3,0)
),
IF(AC$3="Attendance",
INDEX('Attendance Dump'!$E$2:$AI$400,
MATCH($A135,'Attendance Dump'!$B$2:$B$400,0),
MATCH(AC$2,'Attendance Dump'!$E$1:$AI$1,0)
),
INDEX('Active Hour''s Dump'!$D$3:$AH$337,
MATCH($C135,'Active Hour''s Dump'!$A$3:$A$337,0),
MATCH(AC$2,'Active Hour''s Dump'!$D$2:$AH$2,0)
))),"")</f>
        <v>2024.8140000000001</v>
      </c>
      <c r="AD135" s="13" t="str">
        <f>_xlfn.IFNA(IF(AD$3="Productivity",
INDEX('Productivity Dump'!$E$4:$AJ$500,
MATCH($A135,'Productivity Dump'!$A$4:$A$500,0),
MATCH(AD$2,'Productivity Dump'!$E$3:$AJ$3,0)
),
IF(AD$3="Attendance",
INDEX('Attendance Dump'!$E$2:$AI$400,
MATCH($A135,'Attendance Dump'!$B$2:$B$400,0),
MATCH(AD$2,'Attendance Dump'!$E$1:$AI$1,0)
),
INDEX('Active Hour''s Dump'!$D$3:$AH$337,
MATCH($C135,'Active Hour''s Dump'!$A$3:$A$337,0),
MATCH(AD$2,'Active Hour''s Dump'!$D$2:$AH$2,0)
))),"")</f>
        <v>P</v>
      </c>
      <c r="AE135" s="54">
        <f>_xlfn.IFNA(IF(AE$3="Productivity",
INDEX('Productivity Dump'!$E$4:$AJ$500,
MATCH($A135,'Productivity Dump'!$A$4:$A$500,0),
MATCH(AE$2,'Productivity Dump'!$E$3:$AJ$3,0)
),
IF(AE$3="Attendance",
INDEX('Attendance Dump'!$E$2:$AI$400,
MATCH($A135,'Attendance Dump'!$B$2:$B$400,0),
MATCH(AE$2,'Attendance Dump'!$E$1:$AI$1,0)
),
INDEX('Active Hour''s Dump'!$D$3:$AH$337,
MATCH($C135,'Active Hour''s Dump'!$A$3:$A$337,0),
MATCH(AE$2,'Active Hour''s Dump'!$D$2:$AH$2,0)
))),"")</f>
        <v>4.75</v>
      </c>
      <c r="AF135" s="13">
        <f>_xlfn.IFNA(IF(AF$3="Productivity",
INDEX('Productivity Dump'!$E$4:$AJ$500,
MATCH($A135,'Productivity Dump'!$A$4:$A$500,0),
MATCH(AF$2,'Productivity Dump'!$E$3:$AJ$3,0)
),
IF(AF$3="Attendance",
INDEX('Attendance Dump'!$E$2:$AI$400,
MATCH($A135,'Attendance Dump'!$B$2:$B$400,0),
MATCH(AF$2,'Attendance Dump'!$E$1:$AI$1,0)
),
INDEX('Active Hour''s Dump'!$D$3:$AH$337,
MATCH($C135,'Active Hour''s Dump'!$A$3:$A$337,0),
MATCH(AF$2,'Active Hour''s Dump'!$D$2:$AH$2,0)
))),"")</f>
        <v>2097.9</v>
      </c>
      <c r="AG135" s="13" t="str">
        <f>_xlfn.IFNA(IF(AG$3="Productivity",
INDEX('Productivity Dump'!$E$4:$AJ$500,
MATCH($A135,'Productivity Dump'!$A$4:$A$500,0),
MATCH(AG$2,'Productivity Dump'!$E$3:$AJ$3,0)
),
IF(AG$3="Attendance",
INDEX('Attendance Dump'!$E$2:$AI$400,
MATCH($A135,'Attendance Dump'!$B$2:$B$400,0),
MATCH(AG$2,'Attendance Dump'!$E$1:$AI$1,0)
),
INDEX('Active Hour''s Dump'!$D$3:$AH$337,
MATCH($C135,'Active Hour''s Dump'!$A$3:$A$337,0),
MATCH(AG$2,'Active Hour''s Dump'!$D$2:$AH$2,0)
))),"")</f>
        <v>P</v>
      </c>
      <c r="AH135" s="54">
        <f>_xlfn.IFNA(IF(AH$3="Productivity",
INDEX('Productivity Dump'!$E$4:$AJ$500,
MATCH($A135,'Productivity Dump'!$A$4:$A$500,0),
MATCH(AH$2,'Productivity Dump'!$E$3:$AJ$3,0)
),
IF(AH$3="Attendance",
INDEX('Attendance Dump'!$E$2:$AI$400,
MATCH($A135,'Attendance Dump'!$B$2:$B$400,0),
MATCH(AH$2,'Attendance Dump'!$E$1:$AI$1,0)
),
INDEX('Active Hour''s Dump'!$D$3:$AH$337,
MATCH($C135,'Active Hour''s Dump'!$A$3:$A$337,0),
MATCH(AH$2,'Active Hour''s Dump'!$D$2:$AH$2,0)
))),"")</f>
        <v>4.9166666666666696</v>
      </c>
      <c r="AI135" s="13">
        <f>_xlfn.IFNA(IF(AI$3="Productivity",
INDEX('Productivity Dump'!$E$4:$AJ$500,
MATCH($A135,'Productivity Dump'!$A$4:$A$500,0),
MATCH(AI$2,'Productivity Dump'!$E$3:$AJ$3,0)
),
IF(AI$3="Attendance",
INDEX('Attendance Dump'!$E$2:$AI$400,
MATCH($A135,'Attendance Dump'!$B$2:$B$400,0),
MATCH(AI$2,'Attendance Dump'!$E$1:$AI$1,0)
),
INDEX('Active Hour''s Dump'!$D$3:$AH$337,
MATCH($C135,'Active Hour''s Dump'!$A$3:$A$337,0),
MATCH(AI$2,'Active Hour''s Dump'!$D$2:$AH$2,0)
))),"")</f>
        <v>0</v>
      </c>
      <c r="AJ135" s="13" t="str">
        <f>_xlfn.IFNA(IF(AJ$3="Productivity",
INDEX('Productivity Dump'!$E$4:$AJ$500,
MATCH($A135,'Productivity Dump'!$A$4:$A$500,0),
MATCH(AJ$2,'Productivity Dump'!$E$3:$AJ$3,0)
),
IF(AJ$3="Attendance",
INDEX('Attendance Dump'!$E$2:$AI$400,
MATCH($A135,'Attendance Dump'!$B$2:$B$400,0),
MATCH(AJ$2,'Attendance Dump'!$E$1:$AI$1,0)
),
INDEX('Active Hour''s Dump'!$D$3:$AH$337,
MATCH($C135,'Active Hour''s Dump'!$A$3:$A$337,0),
MATCH(AJ$2,'Active Hour''s Dump'!$D$2:$AH$2,0)
))),"")</f>
        <v>SL</v>
      </c>
      <c r="AK135" s="54">
        <f>_xlfn.IFNA(IF(AK$3="Productivity",
INDEX('Productivity Dump'!$E$4:$AJ$500,
MATCH($A135,'Productivity Dump'!$A$4:$A$500,0),
MATCH(AK$2,'Productivity Dump'!$E$3:$AJ$3,0)
),
IF(AK$3="Attendance",
INDEX('Attendance Dump'!$E$2:$AI$400,
MATCH($A135,'Attendance Dump'!$B$2:$B$400,0),
MATCH(AK$2,'Attendance Dump'!$E$1:$AI$1,0)
),
INDEX('Active Hour''s Dump'!$D$3:$AH$337,
MATCH($C135,'Active Hour''s Dump'!$A$3:$A$337,0),
MATCH(AK$2,'Active Hour''s Dump'!$D$2:$AH$2,0)
))),"")</f>
        <v>0</v>
      </c>
      <c r="AL135" s="13">
        <f>_xlfn.IFNA(IF(AL$3="Productivity",
INDEX('Productivity Dump'!$E$4:$AJ$500,
MATCH($A135,'Productivity Dump'!$A$4:$A$500,0),
MATCH(AL$2,'Productivity Dump'!$E$3:$AJ$3,0)
),
IF(AL$3="Attendance",
INDEX('Attendance Dump'!$E$2:$AI$400,
MATCH($A135,'Attendance Dump'!$B$2:$B$400,0),
MATCH(AL$2,'Attendance Dump'!$E$1:$AI$1,0)
),
INDEX('Active Hour''s Dump'!$D$3:$AH$337,
MATCH($C135,'Active Hour''s Dump'!$A$3:$A$337,0),
MATCH(AL$2,'Active Hour''s Dump'!$D$2:$AH$2,0)
))),"")</f>
        <v>0</v>
      </c>
      <c r="AM135" s="13" t="str">
        <f>_xlfn.IFNA(IF(AM$3="Productivity",
INDEX('Productivity Dump'!$E$4:$AJ$500,
MATCH($A135,'Productivity Dump'!$A$4:$A$500,0),
MATCH(AM$2,'Productivity Dump'!$E$3:$AJ$3,0)
),
IF(AM$3="Attendance",
INDEX('Attendance Dump'!$E$2:$AI$400,
MATCH($A135,'Attendance Dump'!$B$2:$B$400,0),
MATCH(AM$2,'Attendance Dump'!$E$1:$AI$1,0)
),
INDEX('Active Hour''s Dump'!$D$3:$AH$337,
MATCH($C135,'Active Hour''s Dump'!$A$3:$A$337,0),
MATCH(AM$2,'Active Hour''s Dump'!$D$2:$AH$2,0)
))),"")</f>
        <v>WO</v>
      </c>
      <c r="AN135" s="54">
        <f>_xlfn.IFNA(IF(AN$3="Productivity",
INDEX('Productivity Dump'!$E$4:$AJ$500,
MATCH($A135,'Productivity Dump'!$A$4:$A$500,0),
MATCH(AN$2,'Productivity Dump'!$E$3:$AJ$3,0)
),
IF(AN$3="Attendance",
INDEX('Attendance Dump'!$E$2:$AI$400,
MATCH($A135,'Attendance Dump'!$B$2:$B$400,0),
MATCH(AN$2,'Attendance Dump'!$E$1:$AI$1,0)
),
INDEX('Active Hour''s Dump'!$D$3:$AH$337,
MATCH($C135,'Active Hour''s Dump'!$A$3:$A$337,0),
MATCH(AN$2,'Active Hour''s Dump'!$D$2:$AH$2,0)
))),"")</f>
        <v>0</v>
      </c>
      <c r="AO135" s="13">
        <f>_xlfn.IFNA(IF(AO$3="Productivity",
INDEX('Productivity Dump'!$E$4:$AJ$500,
MATCH($A135,'Productivity Dump'!$A$4:$A$500,0),
MATCH(AO$2,'Productivity Dump'!$E$3:$AJ$3,0)
),
IF(AO$3="Attendance",
INDEX('Attendance Dump'!$E$2:$AI$400,
MATCH($A135,'Attendance Dump'!$B$2:$B$400,0),
MATCH(AO$2,'Attendance Dump'!$E$1:$AI$1,0)
),
INDEX('Active Hour''s Dump'!$D$3:$AH$337,
MATCH($C135,'Active Hour''s Dump'!$A$3:$A$337,0),
MATCH(AO$2,'Active Hour''s Dump'!$D$2:$AH$2,0)
))),"")</f>
        <v>1079.9069999999999</v>
      </c>
      <c r="AP135" s="13" t="str">
        <f>_xlfn.IFNA(IF(AP$3="Productivity",
INDEX('Productivity Dump'!$E$4:$AJ$500,
MATCH($A135,'Productivity Dump'!$A$4:$A$500,0),
MATCH(AP$2,'Productivity Dump'!$E$3:$AJ$3,0)
),
IF(AP$3="Attendance",
INDEX('Attendance Dump'!$E$2:$AI$400,
MATCH($A135,'Attendance Dump'!$B$2:$B$400,0),
MATCH(AP$2,'Attendance Dump'!$E$1:$AI$1,0)
),
INDEX('Active Hour''s Dump'!$D$3:$AH$337,
MATCH($C135,'Active Hour''s Dump'!$A$3:$A$337,0),
MATCH(AP$2,'Active Hour''s Dump'!$D$2:$AH$2,0)
))),"")</f>
        <v>P</v>
      </c>
      <c r="AQ135" s="54">
        <f>_xlfn.IFNA(IF(AQ$3="Productivity",
INDEX('Productivity Dump'!$E$4:$AJ$500,
MATCH($A135,'Productivity Dump'!$A$4:$A$500,0),
MATCH(AQ$2,'Productivity Dump'!$E$3:$AJ$3,0)
),
IF(AQ$3="Attendance",
INDEX('Attendance Dump'!$E$2:$AI$400,
MATCH($A135,'Attendance Dump'!$B$2:$B$400,0),
MATCH(AQ$2,'Attendance Dump'!$E$1:$AI$1,0)
),
INDEX('Active Hour''s Dump'!$D$3:$AH$337,
MATCH($C135,'Active Hour''s Dump'!$A$3:$A$337,0),
MATCH(AQ$2,'Active Hour''s Dump'!$D$2:$AH$2,0)
))),"")</f>
        <v>2.75</v>
      </c>
      <c r="AR135" s="13">
        <f>_xlfn.IFNA(IF(AR$3="Productivity",
INDEX('Productivity Dump'!$E$4:$AJ$500,
MATCH($A135,'Productivity Dump'!$A$4:$A$500,0),
MATCH(AR$2,'Productivity Dump'!$E$3:$AJ$3,0)
),
IF(AR$3="Attendance",
INDEX('Attendance Dump'!$E$2:$AI$400,
MATCH($A135,'Attendance Dump'!$B$2:$B$400,0),
MATCH(AR$2,'Attendance Dump'!$E$1:$AI$1,0)
),
INDEX('Active Hour''s Dump'!$D$3:$AH$337,
MATCH($C135,'Active Hour''s Dump'!$A$3:$A$337,0),
MATCH(AR$2,'Active Hour''s Dump'!$D$2:$AH$2,0)
))),"")</f>
        <v>2056.0350000000003</v>
      </c>
      <c r="AS135" s="13" t="str">
        <f>_xlfn.IFNA(IF(AS$3="Productivity",
INDEX('Productivity Dump'!$E$4:$AJ$500,
MATCH($A135,'Productivity Dump'!$A$4:$A$500,0),
MATCH(AS$2,'Productivity Dump'!$E$3:$AJ$3,0)
),
IF(AS$3="Attendance",
INDEX('Attendance Dump'!$E$2:$AI$400,
MATCH($A135,'Attendance Dump'!$B$2:$B$400,0),
MATCH(AS$2,'Attendance Dump'!$E$1:$AI$1,0)
),
INDEX('Active Hour''s Dump'!$D$3:$AH$337,
MATCH($C135,'Active Hour''s Dump'!$A$3:$A$337,0),
MATCH(AS$2,'Active Hour''s Dump'!$D$2:$AH$2,0)
))),"")</f>
        <v>P</v>
      </c>
      <c r="AT135" s="54">
        <f>_xlfn.IFNA(IF(AT$3="Productivity",
INDEX('Productivity Dump'!$E$4:$AJ$500,
MATCH($A135,'Productivity Dump'!$A$4:$A$500,0),
MATCH(AT$2,'Productivity Dump'!$E$3:$AJ$3,0)
),
IF(AT$3="Attendance",
INDEX('Attendance Dump'!$E$2:$AI$400,
MATCH($A135,'Attendance Dump'!$B$2:$B$400,0),
MATCH(AT$2,'Attendance Dump'!$E$1:$AI$1,0)
),
INDEX('Active Hour''s Dump'!$D$3:$AH$337,
MATCH($C135,'Active Hour''s Dump'!$A$3:$A$337,0),
MATCH(AT$2,'Active Hour''s Dump'!$D$2:$AH$2,0)
))),"")</f>
        <v>4.25</v>
      </c>
      <c r="AU135" s="13">
        <f>_xlfn.IFNA(IF(AU$3="Productivity",
INDEX('Productivity Dump'!$E$4:$AJ$500,
MATCH($A135,'Productivity Dump'!$A$4:$A$500,0),
MATCH(AU$2,'Productivity Dump'!$E$3:$AJ$3,0)
),
IF(AU$3="Attendance",
INDEX('Attendance Dump'!$E$2:$AI$400,
MATCH($A135,'Attendance Dump'!$B$2:$B$400,0),
MATCH(AU$2,'Attendance Dump'!$E$1:$AI$1,0)
),
INDEX('Active Hour''s Dump'!$D$3:$AH$337,
MATCH($C135,'Active Hour''s Dump'!$A$3:$A$337,0),
MATCH(AU$2,'Active Hour''s Dump'!$D$2:$AH$2,0)
))),"")</f>
        <v>1511.3479999999997</v>
      </c>
      <c r="AV135" s="13" t="str">
        <f>_xlfn.IFNA(IF(AV$3="Productivity",
INDEX('Productivity Dump'!$E$4:$AJ$500,
MATCH($A135,'Productivity Dump'!$A$4:$A$500,0),
MATCH(AV$2,'Productivity Dump'!$E$3:$AJ$3,0)
),
IF(AV$3="Attendance",
INDEX('Attendance Dump'!$E$2:$AI$400,
MATCH($A135,'Attendance Dump'!$B$2:$B$400,0),
MATCH(AV$2,'Attendance Dump'!$E$1:$AI$1,0)
),
INDEX('Active Hour''s Dump'!$D$3:$AH$337,
MATCH($C135,'Active Hour''s Dump'!$A$3:$A$337,0),
MATCH(AV$2,'Active Hour''s Dump'!$D$2:$AH$2,0)
))),"")</f>
        <v>P</v>
      </c>
      <c r="AW135" s="54">
        <f>_xlfn.IFNA(IF(AW$3="Productivity",
INDEX('Productivity Dump'!$E$4:$AJ$500,
MATCH($A135,'Productivity Dump'!$A$4:$A$500,0),
MATCH(AW$2,'Productivity Dump'!$E$3:$AJ$3,0)
),
IF(AW$3="Attendance",
INDEX('Attendance Dump'!$E$2:$AI$400,
MATCH($A135,'Attendance Dump'!$B$2:$B$400,0),
MATCH(AW$2,'Attendance Dump'!$E$1:$AI$1,0)
),
INDEX('Active Hour''s Dump'!$D$3:$AH$337,
MATCH($C135,'Active Hour''s Dump'!$A$3:$A$337,0),
MATCH(AW$2,'Active Hour''s Dump'!$D$2:$AH$2,0)
))),"")</f>
        <v>3.75</v>
      </c>
      <c r="AX135" s="13">
        <f>_xlfn.IFNA(IF(AX$3="Productivity",
INDEX('Productivity Dump'!$E$4:$AJ$500,
MATCH($A135,'Productivity Dump'!$A$4:$A$500,0),
MATCH(AX$2,'Productivity Dump'!$E$3:$AJ$3,0)
),
IF(AX$3="Attendance",
INDEX('Attendance Dump'!$E$2:$AI$400,
MATCH($A135,'Attendance Dump'!$B$2:$B$400,0),
MATCH(AX$2,'Attendance Dump'!$E$1:$AI$1,0)
),
INDEX('Active Hour''s Dump'!$D$3:$AH$337,
MATCH($C135,'Active Hour''s Dump'!$A$3:$A$337,0),
MATCH(AX$2,'Active Hour''s Dump'!$D$2:$AH$2,0)
))),"")</f>
        <v>2130.7379999999998</v>
      </c>
      <c r="AY135" s="13" t="str">
        <f>_xlfn.IFNA(IF(AY$3="Productivity",
INDEX('Productivity Dump'!$E$4:$AJ$500,
MATCH($A135,'Productivity Dump'!$A$4:$A$500,0),
MATCH(AY$2,'Productivity Dump'!$E$3:$AJ$3,0)
),
IF(AY$3="Attendance",
INDEX('Attendance Dump'!$E$2:$AI$400,
MATCH($A135,'Attendance Dump'!$B$2:$B$400,0),
MATCH(AY$2,'Attendance Dump'!$E$1:$AI$1,0)
),
INDEX('Active Hour''s Dump'!$D$3:$AH$337,
MATCH($C135,'Active Hour''s Dump'!$A$3:$A$337,0),
MATCH(AY$2,'Active Hour''s Dump'!$D$2:$AH$2,0)
))),"")</f>
        <v>P</v>
      </c>
      <c r="AZ135" s="54">
        <f>_xlfn.IFNA(IF(AZ$3="Productivity",
INDEX('Productivity Dump'!$E$4:$AJ$500,
MATCH($A135,'Productivity Dump'!$A$4:$A$500,0),
MATCH(AZ$2,'Productivity Dump'!$E$3:$AJ$3,0)
),
IF(AZ$3="Attendance",
INDEX('Attendance Dump'!$E$2:$AI$400,
MATCH($A135,'Attendance Dump'!$B$2:$B$400,0),
MATCH(AZ$2,'Attendance Dump'!$E$1:$AI$1,0)
),
INDEX('Active Hour''s Dump'!$D$3:$AH$337,
MATCH($C135,'Active Hour''s Dump'!$A$3:$A$337,0),
MATCH(AZ$2,'Active Hour''s Dump'!$D$2:$AH$2,0)
))),"")</f>
        <v>4.75</v>
      </c>
      <c r="BA135" s="13">
        <f>_xlfn.IFNA(IF(BA$3="Productivity",
INDEX('Productivity Dump'!$E$4:$AJ$500,
MATCH($A135,'Productivity Dump'!$A$4:$A$500,0),
MATCH(BA$2,'Productivity Dump'!$E$3:$AJ$3,0)
),
IF(BA$3="Attendance",
INDEX('Attendance Dump'!$E$2:$AI$400,
MATCH($A135,'Attendance Dump'!$B$2:$B$400,0),
MATCH(BA$2,'Attendance Dump'!$E$1:$AI$1,0)
),
INDEX('Active Hour''s Dump'!$D$3:$AH$337,
MATCH($C135,'Active Hour''s Dump'!$A$3:$A$337,0),
MATCH(BA$2,'Active Hour''s Dump'!$D$2:$AH$2,0)
))),"")</f>
        <v>2077.0689999999995</v>
      </c>
      <c r="BB135" s="13" t="str">
        <f>_xlfn.IFNA(IF(BB$3="Productivity",
INDEX('Productivity Dump'!$E$4:$AJ$500,
MATCH($A135,'Productivity Dump'!$A$4:$A$500,0),
MATCH(BB$2,'Productivity Dump'!$E$3:$AJ$3,0)
),
IF(BB$3="Attendance",
INDEX('Attendance Dump'!$E$2:$AI$400,
MATCH($A135,'Attendance Dump'!$B$2:$B$400,0),
MATCH(BB$2,'Attendance Dump'!$E$1:$AI$1,0)
),
INDEX('Active Hour''s Dump'!$D$3:$AH$337,
MATCH($C135,'Active Hour''s Dump'!$A$3:$A$337,0),
MATCH(BB$2,'Active Hour''s Dump'!$D$2:$AH$2,0)
))),"")</f>
        <v>P</v>
      </c>
      <c r="BC135" s="54">
        <f>_xlfn.IFNA(IF(BC$3="Productivity",
INDEX('Productivity Dump'!$E$4:$AJ$500,
MATCH($A135,'Productivity Dump'!$A$4:$A$500,0),
MATCH(BC$2,'Productivity Dump'!$E$3:$AJ$3,0)
),
IF(BC$3="Attendance",
INDEX('Attendance Dump'!$E$2:$AI$400,
MATCH($A135,'Attendance Dump'!$B$2:$B$400,0),
MATCH(BC$2,'Attendance Dump'!$E$1:$AI$1,0)
),
INDEX('Active Hour''s Dump'!$D$3:$AH$337,
MATCH($C135,'Active Hour''s Dump'!$A$3:$A$337,0),
MATCH(BC$2,'Active Hour''s Dump'!$D$2:$AH$2,0)
))),"")</f>
        <v>4.5833333333333304</v>
      </c>
      <c r="BD135" s="13">
        <f>_xlfn.IFNA(IF(BD$3="Productivity",
INDEX('Productivity Dump'!$E$4:$AJ$500,
MATCH($A135,'Productivity Dump'!$A$4:$A$500,0),
MATCH(BD$2,'Productivity Dump'!$E$3:$AJ$3,0)
),
IF(BD$3="Attendance",
INDEX('Attendance Dump'!$E$2:$AI$400,
MATCH($A135,'Attendance Dump'!$B$2:$B$400,0),
MATCH(BD$2,'Attendance Dump'!$E$1:$AI$1,0)
),
INDEX('Active Hour''s Dump'!$D$3:$AH$337,
MATCH($C135,'Active Hour''s Dump'!$A$3:$A$337,0),
MATCH(BD$2,'Active Hour''s Dump'!$D$2:$AH$2,0)
))),"")</f>
        <v>910.82400000000007</v>
      </c>
      <c r="BE135" s="13" t="str">
        <f>_xlfn.IFNA(IF(BE$3="Productivity",
INDEX('Productivity Dump'!$E$4:$AJ$500,
MATCH($A135,'Productivity Dump'!$A$4:$A$500,0),
MATCH(BE$2,'Productivity Dump'!$E$3:$AJ$3,0)
),
IF(BE$3="Attendance",
INDEX('Attendance Dump'!$E$2:$AI$400,
MATCH($A135,'Attendance Dump'!$B$2:$B$400,0),
MATCH(BE$2,'Attendance Dump'!$E$1:$AI$1,0)
),
INDEX('Active Hour''s Dump'!$D$3:$AH$337,
MATCH($C135,'Active Hour''s Dump'!$A$3:$A$337,0),
MATCH(BE$2,'Active Hour''s Dump'!$D$2:$AH$2,0)
))),"")</f>
        <v>P</v>
      </c>
      <c r="BF135" s="54">
        <f>_xlfn.IFNA(IF(BF$3="Productivity",
INDEX('Productivity Dump'!$E$4:$AJ$500,
MATCH($A135,'Productivity Dump'!$A$4:$A$500,0),
MATCH(BF$2,'Productivity Dump'!$E$3:$AJ$3,0)
),
IF(BF$3="Attendance",
INDEX('Attendance Dump'!$E$2:$AI$400,
MATCH($A135,'Attendance Dump'!$B$2:$B$400,0),
MATCH(BF$2,'Attendance Dump'!$E$1:$AI$1,0)
),
INDEX('Active Hour''s Dump'!$D$3:$AH$337,
MATCH($C135,'Active Hour''s Dump'!$A$3:$A$337,0),
MATCH(BF$2,'Active Hour''s Dump'!$D$2:$AH$2,0)
))),"")</f>
        <v>2.1666666666666701</v>
      </c>
      <c r="BG135" s="13">
        <f>_xlfn.IFNA(IF(BG$3="Productivity",
INDEX('Productivity Dump'!$E$4:$AJ$500,
MATCH($A135,'Productivity Dump'!$A$4:$A$500,0),
MATCH(BG$2,'Productivity Dump'!$E$3:$AJ$3,0)
),
IF(BG$3="Attendance",
INDEX('Attendance Dump'!$E$2:$AI$400,
MATCH($A135,'Attendance Dump'!$B$2:$B$400,0),
MATCH(BG$2,'Attendance Dump'!$E$1:$AI$1,0)
),
INDEX('Active Hour''s Dump'!$D$3:$AH$337,
MATCH($C135,'Active Hour''s Dump'!$A$3:$A$337,0),
MATCH(BG$2,'Active Hour''s Dump'!$D$2:$AH$2,0)
))),"")</f>
        <v>0</v>
      </c>
      <c r="BH135" s="13" t="str">
        <f>_xlfn.IFNA(IF(BH$3="Productivity",
INDEX('Productivity Dump'!$E$4:$AJ$500,
MATCH($A135,'Productivity Dump'!$A$4:$A$500,0),
MATCH(BH$2,'Productivity Dump'!$E$3:$AJ$3,0)
),
IF(BH$3="Attendance",
INDEX('Attendance Dump'!$E$2:$AI$400,
MATCH($A135,'Attendance Dump'!$B$2:$B$400,0),
MATCH(BH$2,'Attendance Dump'!$E$1:$AI$1,0)
),
INDEX('Active Hour''s Dump'!$D$3:$AH$337,
MATCH($C135,'Active Hour''s Dump'!$A$3:$A$337,0),
MATCH(BH$2,'Active Hour''s Dump'!$D$2:$AH$2,0)
))),"")</f>
        <v>WO</v>
      </c>
      <c r="BI135" s="54">
        <f>_xlfn.IFNA(IF(BI$3="Productivity",
INDEX('Productivity Dump'!$E$4:$AJ$500,
MATCH($A135,'Productivity Dump'!$A$4:$A$500,0),
MATCH(BI$2,'Productivity Dump'!$E$3:$AJ$3,0)
),
IF(BI$3="Attendance",
INDEX('Attendance Dump'!$E$2:$AI$400,
MATCH($A135,'Attendance Dump'!$B$2:$B$400,0),
MATCH(BI$2,'Attendance Dump'!$E$1:$AI$1,0)
),
INDEX('Active Hour''s Dump'!$D$3:$AH$337,
MATCH($C135,'Active Hour''s Dump'!$A$3:$A$337,0),
MATCH(BI$2,'Active Hour''s Dump'!$D$2:$AH$2,0)
))),"")</f>
        <v>0</v>
      </c>
      <c r="BJ135" s="13">
        <f>_xlfn.IFNA(IF(BJ$3="Productivity",
INDEX('Productivity Dump'!$E$4:$AJ$500,
MATCH($A135,'Productivity Dump'!$A$4:$A$500,0),
MATCH(BJ$2,'Productivity Dump'!$E$3:$AJ$3,0)
),
IF(BJ$3="Attendance",
INDEX('Attendance Dump'!$E$2:$AI$400,
MATCH($A135,'Attendance Dump'!$B$2:$B$400,0),
MATCH(BJ$2,'Attendance Dump'!$E$1:$AI$1,0)
),
INDEX('Active Hour''s Dump'!$D$3:$AH$337,
MATCH($C135,'Active Hour''s Dump'!$A$3:$A$337,0),
MATCH(BJ$2,'Active Hour''s Dump'!$D$2:$AH$2,0)
))),"")</f>
        <v>1014.5030000000002</v>
      </c>
      <c r="BK135" s="13" t="str">
        <f>_xlfn.IFNA(IF(BK$3="Productivity",
INDEX('Productivity Dump'!$E$4:$AJ$500,
MATCH($A135,'Productivity Dump'!$A$4:$A$500,0),
MATCH(BK$2,'Productivity Dump'!$E$3:$AJ$3,0)
),
IF(BK$3="Attendance",
INDEX('Attendance Dump'!$E$2:$AI$400,
MATCH($A135,'Attendance Dump'!$B$2:$B$400,0),
MATCH(BK$2,'Attendance Dump'!$E$1:$AI$1,0)
),
INDEX('Active Hour''s Dump'!$D$3:$AH$337,
MATCH($C135,'Active Hour''s Dump'!$A$3:$A$337,0),
MATCH(BK$2,'Active Hour''s Dump'!$D$2:$AH$2,0)
))),"")</f>
        <v>P</v>
      </c>
      <c r="BL135" s="54">
        <f>_xlfn.IFNA(IF(BL$3="Productivity",
INDEX('Productivity Dump'!$E$4:$AJ$500,
MATCH($A135,'Productivity Dump'!$A$4:$A$500,0),
MATCH(BL$2,'Productivity Dump'!$E$3:$AJ$3,0)
),
IF(BL$3="Attendance",
INDEX('Attendance Dump'!$E$2:$AI$400,
MATCH($A135,'Attendance Dump'!$B$2:$B$400,0),
MATCH(BL$2,'Attendance Dump'!$E$1:$AI$1,0)
),
INDEX('Active Hour''s Dump'!$D$3:$AH$337,
MATCH($C135,'Active Hour''s Dump'!$A$3:$A$337,0),
MATCH(BL$2,'Active Hour''s Dump'!$D$2:$AH$2,0)
))),"")</f>
        <v>2.3333333333333299</v>
      </c>
      <c r="BM135" s="13">
        <f>_xlfn.IFNA(IF(BM$3="Productivity",
INDEX('Productivity Dump'!$E$4:$AJ$500,
MATCH($A135,'Productivity Dump'!$A$4:$A$500,0),
MATCH(BM$2,'Productivity Dump'!$E$3:$AJ$3,0)
),
IF(BM$3="Attendance",
INDEX('Attendance Dump'!$E$2:$AI$400,
MATCH($A135,'Attendance Dump'!$B$2:$B$400,0),
MATCH(BM$2,'Attendance Dump'!$E$1:$AI$1,0)
),
INDEX('Active Hour''s Dump'!$D$3:$AH$337,
MATCH($C135,'Active Hour''s Dump'!$A$3:$A$337,0),
MATCH(BM$2,'Active Hour''s Dump'!$D$2:$AH$2,0)
))),"")</f>
        <v>2008.5239999999999</v>
      </c>
      <c r="BN135" s="13" t="str">
        <f>_xlfn.IFNA(IF(BN$3="Productivity",
INDEX('Productivity Dump'!$E$4:$AJ$500,
MATCH($A135,'Productivity Dump'!$A$4:$A$500,0),
MATCH(BN$2,'Productivity Dump'!$E$3:$AJ$3,0)
),
IF(BN$3="Attendance",
INDEX('Attendance Dump'!$E$2:$AI$400,
MATCH($A135,'Attendance Dump'!$B$2:$B$400,0),
MATCH(BN$2,'Attendance Dump'!$E$1:$AI$1,0)
),
INDEX('Active Hour''s Dump'!$D$3:$AH$337,
MATCH($C135,'Active Hour''s Dump'!$A$3:$A$337,0),
MATCH(BN$2,'Active Hour''s Dump'!$D$2:$AH$2,0)
))),"")</f>
        <v>P</v>
      </c>
      <c r="BO135" s="54">
        <f>_xlfn.IFNA(IF(BO$3="Productivity",
INDEX('Productivity Dump'!$E$4:$AJ$500,
MATCH($A135,'Productivity Dump'!$A$4:$A$500,0),
MATCH(BO$2,'Productivity Dump'!$E$3:$AJ$3,0)
),
IF(BO$3="Attendance",
INDEX('Attendance Dump'!$E$2:$AI$400,
MATCH($A135,'Attendance Dump'!$B$2:$B$400,0),
MATCH(BO$2,'Attendance Dump'!$E$1:$AI$1,0)
),
INDEX('Active Hour''s Dump'!$D$3:$AH$337,
MATCH($C135,'Active Hour''s Dump'!$A$3:$A$337,0),
MATCH(BO$2,'Active Hour''s Dump'!$D$2:$AH$2,0)
))),"")</f>
        <v>4.1666666666666696</v>
      </c>
      <c r="BP135" s="13">
        <f>_xlfn.IFNA(IF(BP$3="Productivity",
INDEX('Productivity Dump'!$E$4:$AJ$500,
MATCH($A135,'Productivity Dump'!$A$4:$A$500,0),
MATCH(BP$2,'Productivity Dump'!$E$3:$AJ$3,0)
),
IF(BP$3="Attendance",
INDEX('Attendance Dump'!$E$2:$AI$400,
MATCH($A135,'Attendance Dump'!$B$2:$B$400,0),
MATCH(BP$2,'Attendance Dump'!$E$1:$AI$1,0)
),
INDEX('Active Hour''s Dump'!$D$3:$AH$337,
MATCH($C135,'Active Hour''s Dump'!$A$3:$A$337,0),
MATCH(BP$2,'Active Hour''s Dump'!$D$2:$AH$2,0)
))),"")</f>
        <v>2038.2090000000005</v>
      </c>
      <c r="BQ135" s="13" t="str">
        <f>_xlfn.IFNA(IF(BQ$3="Productivity",
INDEX('Productivity Dump'!$E$4:$AJ$500,
MATCH($A135,'Productivity Dump'!$A$4:$A$500,0),
MATCH(BQ$2,'Productivity Dump'!$E$3:$AJ$3,0)
),
IF(BQ$3="Attendance",
INDEX('Attendance Dump'!$E$2:$AI$400,
MATCH($A135,'Attendance Dump'!$B$2:$B$400,0),
MATCH(BQ$2,'Attendance Dump'!$E$1:$AI$1,0)
),
INDEX('Active Hour''s Dump'!$D$3:$AH$337,
MATCH($C135,'Active Hour''s Dump'!$A$3:$A$337,0),
MATCH(BQ$2,'Active Hour''s Dump'!$D$2:$AH$2,0)
))),"")</f>
        <v>P</v>
      </c>
      <c r="BR135" s="54">
        <f>_xlfn.IFNA(IF(BR$3="Productivity",
INDEX('Productivity Dump'!$E$4:$AJ$500,
MATCH($A135,'Productivity Dump'!$A$4:$A$500,0),
MATCH(BR$2,'Productivity Dump'!$E$3:$AJ$3,0)
),
IF(BR$3="Attendance",
INDEX('Attendance Dump'!$E$2:$AI$400,
MATCH($A135,'Attendance Dump'!$B$2:$B$400,0),
MATCH(BR$2,'Attendance Dump'!$E$1:$AI$1,0)
),
INDEX('Active Hour''s Dump'!$D$3:$AH$337,
MATCH($C135,'Active Hour''s Dump'!$A$3:$A$337,0),
MATCH(BR$2,'Active Hour''s Dump'!$D$2:$AH$2,0)
))),"")</f>
        <v>4.3333333333333304</v>
      </c>
      <c r="BS135" s="13">
        <f>_xlfn.IFNA(IF(BS$3="Productivity",
INDEX('Productivity Dump'!$E$4:$AJ$500,
MATCH($A135,'Productivity Dump'!$A$4:$A$500,0),
MATCH(BS$2,'Productivity Dump'!$E$3:$AJ$3,0)
),
IF(BS$3="Attendance",
INDEX('Attendance Dump'!$E$2:$AI$400,
MATCH($A135,'Attendance Dump'!$B$2:$B$400,0),
MATCH(BS$2,'Attendance Dump'!$E$1:$AI$1,0)
),
INDEX('Active Hour''s Dump'!$D$3:$AH$337,
MATCH($C135,'Active Hour''s Dump'!$A$3:$A$337,0),
MATCH(BS$2,'Active Hour''s Dump'!$D$2:$AH$2,0)
))),"")</f>
        <v>2185.2730000000006</v>
      </c>
      <c r="BT135" s="13" t="str">
        <f>_xlfn.IFNA(IF(BT$3="Productivity",
INDEX('Productivity Dump'!$E$4:$AJ$500,
MATCH($A135,'Productivity Dump'!$A$4:$A$500,0),
MATCH(BT$2,'Productivity Dump'!$E$3:$AJ$3,0)
),
IF(BT$3="Attendance",
INDEX('Attendance Dump'!$E$2:$AI$400,
MATCH($A135,'Attendance Dump'!$B$2:$B$400,0),
MATCH(BT$2,'Attendance Dump'!$E$1:$AI$1,0)
),
INDEX('Active Hour''s Dump'!$D$3:$AH$337,
MATCH($C135,'Active Hour''s Dump'!$A$3:$A$337,0),
MATCH(BT$2,'Active Hour''s Dump'!$D$2:$AH$2,0)
))),"")</f>
        <v>H(P)</v>
      </c>
      <c r="BU135" s="54">
        <f>_xlfn.IFNA(IF(BU$3="Productivity",
INDEX('Productivity Dump'!$E$4:$AJ$500,
MATCH($A135,'Productivity Dump'!$A$4:$A$500,0),
MATCH(BU$2,'Productivity Dump'!$E$3:$AJ$3,0)
),
IF(BU$3="Attendance",
INDEX('Attendance Dump'!$E$2:$AI$400,
MATCH($A135,'Attendance Dump'!$B$2:$B$400,0),
MATCH(BU$2,'Attendance Dump'!$E$1:$AI$1,0)
),
INDEX('Active Hour''s Dump'!$D$3:$AH$337,
MATCH($C135,'Active Hour''s Dump'!$A$3:$A$337,0),
MATCH(BU$2,'Active Hour''s Dump'!$D$2:$AH$2,0)
))),"")</f>
        <v>4.5833333333333304</v>
      </c>
      <c r="BV135" s="13">
        <f>_xlfn.IFNA(IF(BV$3="Productivity",
INDEX('Productivity Dump'!$E$4:$AJ$500,
MATCH($A135,'Productivity Dump'!$A$4:$A$500,0),
MATCH(BV$2,'Productivity Dump'!$E$3:$AJ$3,0)
),
IF(BV$3="Attendance",
INDEX('Attendance Dump'!$E$2:$AI$400,
MATCH($A135,'Attendance Dump'!$B$2:$B$400,0),
MATCH(BV$2,'Attendance Dump'!$E$1:$AI$1,0)
),
INDEX('Active Hour''s Dump'!$D$3:$AH$337,
MATCH($C135,'Active Hour''s Dump'!$A$3:$A$337,0),
MATCH(BV$2,'Active Hour''s Dump'!$D$2:$AH$2,0)
))),"")</f>
        <v>2025.5540000000005</v>
      </c>
      <c r="BW135" s="13" t="str">
        <f>_xlfn.IFNA(IF(BW$3="Productivity",
INDEX('Productivity Dump'!$E$4:$AJ$500,
MATCH($A135,'Productivity Dump'!$A$4:$A$500,0),
MATCH(BW$2,'Productivity Dump'!$E$3:$AJ$3,0)
),
IF(BW$3="Attendance",
INDEX('Attendance Dump'!$E$2:$AI$400,
MATCH($A135,'Attendance Dump'!$B$2:$B$400,0),
MATCH(BW$2,'Attendance Dump'!$E$1:$AI$1,0)
),
INDEX('Active Hour''s Dump'!$D$3:$AH$337,
MATCH($C135,'Active Hour''s Dump'!$A$3:$A$337,0),
MATCH(BW$2,'Active Hour''s Dump'!$D$2:$AH$2,0)
))),"")</f>
        <v>P</v>
      </c>
      <c r="BX135" s="54">
        <f>_xlfn.IFNA(IF(BX$3="Productivity",
INDEX('Productivity Dump'!$E$4:$AJ$500,
MATCH($A135,'Productivity Dump'!$A$4:$A$500,0),
MATCH(BX$2,'Productivity Dump'!$E$3:$AJ$3,0)
),
IF(BX$3="Attendance",
INDEX('Attendance Dump'!$E$2:$AI$400,
MATCH($A135,'Attendance Dump'!$B$2:$B$400,0),
MATCH(BX$2,'Attendance Dump'!$E$1:$AI$1,0)
),
INDEX('Active Hour''s Dump'!$D$3:$AH$337,
MATCH($C135,'Active Hour''s Dump'!$A$3:$A$337,0),
MATCH(BX$2,'Active Hour''s Dump'!$D$2:$AH$2,0)
))),"")</f>
        <v>4.4166666666666696</v>
      </c>
      <c r="BY135" s="13">
        <f>_xlfn.IFNA(IF(BY$3="Productivity",
INDEX('Productivity Dump'!$E$4:$AJ$500,
MATCH($A135,'Productivity Dump'!$A$4:$A$500,0),
MATCH(BY$2,'Productivity Dump'!$E$3:$AJ$3,0)
),
IF(BY$3="Attendance",
INDEX('Attendance Dump'!$E$2:$AI$400,
MATCH($A135,'Attendance Dump'!$B$2:$B$400,0),
MATCH(BY$2,'Attendance Dump'!$E$1:$AI$1,0)
),
INDEX('Active Hour''s Dump'!$D$3:$AH$337,
MATCH($C135,'Active Hour''s Dump'!$A$3:$A$337,0),
MATCH(BY$2,'Active Hour''s Dump'!$D$2:$AH$2,0)
))),"")</f>
        <v>299.56699999999995</v>
      </c>
      <c r="BZ135" s="13" t="str">
        <f>_xlfn.IFNA(IF(BZ$3="Productivity",
INDEX('Productivity Dump'!$E$4:$AJ$500,
MATCH($A135,'Productivity Dump'!$A$4:$A$500,0),
MATCH(BZ$2,'Productivity Dump'!$E$3:$AJ$3,0)
),
IF(BZ$3="Attendance",
INDEX('Attendance Dump'!$E$2:$AI$400,
MATCH($A135,'Attendance Dump'!$B$2:$B$400,0),
MATCH(BZ$2,'Attendance Dump'!$E$1:$AI$1,0)
),
INDEX('Active Hour''s Dump'!$D$3:$AH$337,
MATCH($C135,'Active Hour''s Dump'!$A$3:$A$337,0),
MATCH(BZ$2,'Active Hour''s Dump'!$D$2:$AH$2,0)
))),"")</f>
        <v>P</v>
      </c>
      <c r="CA135" s="54">
        <f>_xlfn.IFNA(IF(CA$3="Productivity",
INDEX('Productivity Dump'!$E$4:$AJ$500,
MATCH($A135,'Productivity Dump'!$A$4:$A$500,0),
MATCH(CA$2,'Productivity Dump'!$E$3:$AJ$3,0)
),
IF(CA$3="Attendance",
INDEX('Attendance Dump'!$E$2:$AI$400,
MATCH($A135,'Attendance Dump'!$B$2:$B$400,0),
MATCH(CA$2,'Attendance Dump'!$E$1:$AI$1,0)
),
INDEX('Active Hour''s Dump'!$D$3:$AH$337,
MATCH($C135,'Active Hour''s Dump'!$A$3:$A$337,0),
MATCH(CA$2,'Active Hour''s Dump'!$D$2:$AH$2,0)
))),"")</f>
        <v>0.75</v>
      </c>
      <c r="CB135" s="13">
        <f>_xlfn.IFNA(IF(CB$3="Productivity",
INDEX('Productivity Dump'!$E$4:$AJ$500,
MATCH($A135,'Productivity Dump'!$A$4:$A$500,0),
MATCH(CB$2,'Productivity Dump'!$E$3:$AJ$3,0)
),
IF(CB$3="Attendance",
INDEX('Attendance Dump'!$E$2:$AI$400,
MATCH($A135,'Attendance Dump'!$B$2:$B$400,0),
MATCH(CB$2,'Attendance Dump'!$E$1:$AI$1,0)
),
INDEX('Active Hour''s Dump'!$D$3:$AH$337,
MATCH($C135,'Active Hour''s Dump'!$A$3:$A$337,0),
MATCH(CB$2,'Active Hour''s Dump'!$D$2:$AH$2,0)
))),"")</f>
        <v>0</v>
      </c>
      <c r="CC135" s="13" t="str">
        <f>_xlfn.IFNA(IF(CC$3="Productivity",
INDEX('Productivity Dump'!$E$4:$AJ$500,
MATCH($A135,'Productivity Dump'!$A$4:$A$500,0),
MATCH(CC$2,'Productivity Dump'!$E$3:$AJ$3,0)
),
IF(CC$3="Attendance",
INDEX('Attendance Dump'!$E$2:$AI$400,
MATCH($A135,'Attendance Dump'!$B$2:$B$400,0),
MATCH(CC$2,'Attendance Dump'!$E$1:$AI$1,0)
),
INDEX('Active Hour''s Dump'!$D$3:$AH$337,
MATCH($C135,'Active Hour''s Dump'!$A$3:$A$337,0),
MATCH(CC$2,'Active Hour''s Dump'!$D$2:$AH$2,0)
))),"")</f>
        <v>WO</v>
      </c>
      <c r="CD135" s="54">
        <f>_xlfn.IFNA(IF(CD$3="Productivity",
INDEX('Productivity Dump'!$E$4:$AJ$500,
MATCH($A135,'Productivity Dump'!$A$4:$A$500,0),
MATCH(CD$2,'Productivity Dump'!$E$3:$AJ$3,0)
),
IF(CD$3="Attendance",
INDEX('Attendance Dump'!$E$2:$AI$400,
MATCH($A135,'Attendance Dump'!$B$2:$B$400,0),
MATCH(CD$2,'Attendance Dump'!$E$1:$AI$1,0)
),
INDEX('Active Hour''s Dump'!$D$3:$AH$337,
MATCH($C135,'Active Hour''s Dump'!$A$3:$A$337,0),
MATCH(CD$2,'Active Hour''s Dump'!$D$2:$AH$2,0)
))),"")</f>
        <v>0</v>
      </c>
      <c r="CE135" s="13">
        <f>_xlfn.IFNA(IF(CE$3="Productivity",
INDEX('Productivity Dump'!$E$4:$AJ$500,
MATCH($A135,'Productivity Dump'!$A$4:$A$500,0),
MATCH(CE$2,'Productivity Dump'!$E$3:$AJ$3,0)
),
IF(CE$3="Attendance",
INDEX('Attendance Dump'!$E$2:$AI$400,
MATCH($A135,'Attendance Dump'!$B$2:$B$400,0),
MATCH(CE$2,'Attendance Dump'!$E$1:$AI$1,0)
),
INDEX('Active Hour''s Dump'!$D$3:$AH$337,
MATCH($C135,'Active Hour''s Dump'!$A$3:$A$337,0),
MATCH(CE$2,'Active Hour''s Dump'!$D$2:$AH$2,0)
))),"")</f>
        <v>1003.4230000000003</v>
      </c>
      <c r="CF135" s="13" t="str">
        <f>_xlfn.IFNA(IF(CF$3="Productivity",
INDEX('Productivity Dump'!$E$4:$AJ$500,
MATCH($A135,'Productivity Dump'!$A$4:$A$500,0),
MATCH(CF$2,'Productivity Dump'!$E$3:$AJ$3,0)
),
IF(CF$3="Attendance",
INDEX('Attendance Dump'!$E$2:$AI$400,
MATCH($A135,'Attendance Dump'!$B$2:$B$400,0),
MATCH(CF$2,'Attendance Dump'!$E$1:$AI$1,0)
),
INDEX('Active Hour''s Dump'!$D$3:$AH$337,
MATCH($C135,'Active Hour''s Dump'!$A$3:$A$337,0),
MATCH(CF$2,'Active Hour''s Dump'!$D$2:$AH$2,0)
))),"")</f>
        <v>P</v>
      </c>
      <c r="CG135" s="54">
        <f>_xlfn.IFNA(IF(CG$3="Productivity",
INDEX('Productivity Dump'!$E$4:$AJ$500,
MATCH($A135,'Productivity Dump'!$A$4:$A$500,0),
MATCH(CG$2,'Productivity Dump'!$E$3:$AJ$3,0)
),
IF(CG$3="Attendance",
INDEX('Attendance Dump'!$E$2:$AI$400,
MATCH($A135,'Attendance Dump'!$B$2:$B$400,0),
MATCH(CG$2,'Attendance Dump'!$E$1:$AI$1,0)
),
INDEX('Active Hour''s Dump'!$D$3:$AH$337,
MATCH($C135,'Active Hour''s Dump'!$A$3:$A$337,0),
MATCH(CG$2,'Active Hour''s Dump'!$D$2:$AH$2,0)
))),"")</f>
        <v>1.9166666666666701</v>
      </c>
      <c r="CH135" s="13">
        <f>_xlfn.IFNA(IF(CH$3="Productivity",
INDEX('Productivity Dump'!$E$4:$AJ$500,
MATCH($A135,'Productivity Dump'!$A$4:$A$500,0),
MATCH(CH$2,'Productivity Dump'!$E$3:$AJ$3,0)
),
IF(CH$3="Attendance",
INDEX('Attendance Dump'!$E$2:$AI$400,
MATCH($A135,'Attendance Dump'!$B$2:$B$400,0),
MATCH(CH$2,'Attendance Dump'!$E$1:$AI$1,0)
),
INDEX('Active Hour''s Dump'!$D$3:$AH$337,
MATCH($C135,'Active Hour''s Dump'!$A$3:$A$337,0),
MATCH(CH$2,'Active Hour''s Dump'!$D$2:$AH$2,0)
))),"")</f>
        <v>1716.4380000000001</v>
      </c>
      <c r="CI135" s="13" t="str">
        <f>_xlfn.IFNA(IF(CI$3="Productivity",
INDEX('Productivity Dump'!$E$4:$AJ$500,
MATCH($A135,'Productivity Dump'!$A$4:$A$500,0),
MATCH(CI$2,'Productivity Dump'!$E$3:$AJ$3,0)
),
IF(CI$3="Attendance",
INDEX('Attendance Dump'!$E$2:$AI$400,
MATCH($A135,'Attendance Dump'!$B$2:$B$400,0),
MATCH(CI$2,'Attendance Dump'!$E$1:$AI$1,0)
),
INDEX('Active Hour''s Dump'!$D$3:$AH$337,
MATCH($C135,'Active Hour''s Dump'!$A$3:$A$337,0),
MATCH(CI$2,'Active Hour''s Dump'!$D$2:$AH$2,0)
))),"")</f>
        <v>P</v>
      </c>
      <c r="CJ135" s="54">
        <f>_xlfn.IFNA(IF(CJ$3="Productivity",
INDEX('Productivity Dump'!$E$4:$AJ$500,
MATCH($A135,'Productivity Dump'!$A$4:$A$500,0),
MATCH(CJ$2,'Productivity Dump'!$E$3:$AJ$3,0)
),
IF(CJ$3="Attendance",
INDEX('Attendance Dump'!$E$2:$AI$400,
MATCH($A135,'Attendance Dump'!$B$2:$B$400,0),
MATCH(CJ$2,'Attendance Dump'!$E$1:$AI$1,0)
),
INDEX('Active Hour''s Dump'!$D$3:$AH$337,
MATCH($C135,'Active Hour''s Dump'!$A$3:$A$337,0),
MATCH(CJ$2,'Active Hour''s Dump'!$D$2:$AH$2,0)
))),"")</f>
        <v>4.1666666666666696</v>
      </c>
      <c r="CK135" s="13">
        <f>_xlfn.IFNA(IF(CK$3="Productivity",
INDEX('Productivity Dump'!$E$4:$AJ$500,
MATCH($A135,'Productivity Dump'!$A$4:$A$500,0),
MATCH(CK$2,'Productivity Dump'!$E$3:$AJ$3,0)
),
IF(CK$3="Attendance",
INDEX('Attendance Dump'!$E$2:$AI$400,
MATCH($A135,'Attendance Dump'!$B$2:$B$400,0),
MATCH(CK$2,'Attendance Dump'!$E$1:$AI$1,0)
),
INDEX('Active Hour''s Dump'!$D$3:$AH$337,
MATCH($C135,'Active Hour''s Dump'!$A$3:$A$337,0),
MATCH(CK$2,'Active Hour''s Dump'!$D$2:$AH$2,0)
))),"")</f>
        <v>1510.5469999999996</v>
      </c>
      <c r="CL135" s="13" t="str">
        <f>_xlfn.IFNA(IF(CL$3="Productivity",
INDEX('Productivity Dump'!$E$4:$AJ$500,
MATCH($A135,'Productivity Dump'!$A$4:$A$500,0),
MATCH(CL$2,'Productivity Dump'!$E$3:$AJ$3,0)
),
IF(CL$3="Attendance",
INDEX('Attendance Dump'!$E$2:$AI$400,
MATCH($A135,'Attendance Dump'!$B$2:$B$400,0),
MATCH(CL$2,'Attendance Dump'!$E$1:$AI$1,0)
),
INDEX('Active Hour''s Dump'!$D$3:$AH$337,
MATCH($C135,'Active Hour''s Dump'!$A$3:$A$337,0),
MATCH(CL$2,'Active Hour''s Dump'!$D$2:$AH$2,0)
))),"")</f>
        <v>P</v>
      </c>
      <c r="CM135" s="54">
        <f>_xlfn.IFNA(IF(CM$3="Productivity",
INDEX('Productivity Dump'!$E$4:$AJ$500,
MATCH($A135,'Productivity Dump'!$A$4:$A$500,0),
MATCH(CM$2,'Productivity Dump'!$E$3:$AJ$3,0)
),
IF(CM$3="Attendance",
INDEX('Attendance Dump'!$E$2:$AI$400,
MATCH($A135,'Attendance Dump'!$B$2:$B$400,0),
MATCH(CM$2,'Attendance Dump'!$E$1:$AI$1,0)
),
INDEX('Active Hour''s Dump'!$D$3:$AH$337,
MATCH($C135,'Active Hour''s Dump'!$A$3:$A$337,0),
MATCH(CM$2,'Active Hour''s Dump'!$D$2:$AH$2,0)
))),"")</f>
        <v>3.5</v>
      </c>
      <c r="CN135" s="13">
        <f>_xlfn.IFNA(IF(CN$3="Productivity",
INDEX('Productivity Dump'!$E$4:$AJ$500,
MATCH($A135,'Productivity Dump'!$A$4:$A$500,0),
MATCH(CN$2,'Productivity Dump'!$E$3:$AJ$3,0)
),
IF(CN$3="Attendance",
INDEX('Attendance Dump'!$E$2:$AI$400,
MATCH($A135,'Attendance Dump'!$B$2:$B$400,0),
MATCH(CN$2,'Attendance Dump'!$E$1:$AI$1,0)
),
INDEX('Active Hour''s Dump'!$D$3:$AH$337,
MATCH($C135,'Active Hour''s Dump'!$A$3:$A$337,0),
MATCH(CN$2,'Active Hour''s Dump'!$D$2:$AH$2,0)
))),"")</f>
        <v>0</v>
      </c>
      <c r="CO135" s="13">
        <f>_xlfn.IFNA(IF(CO$3="Productivity",
INDEX('Productivity Dump'!$E$4:$AJ$500,
MATCH($A135,'Productivity Dump'!$A$4:$A$500,0),
MATCH(CO$2,'Productivity Dump'!$E$3:$AJ$3,0)
),
IF(CO$3="Attendance",
INDEX('Attendance Dump'!$E$2:$AI$400,
MATCH($A135,'Attendance Dump'!$B$2:$B$400,0),
MATCH(CO$2,'Attendance Dump'!$E$1:$AI$1,0)
),
INDEX('Active Hour''s Dump'!$D$3:$AH$337,
MATCH($C135,'Active Hour''s Dump'!$A$3:$A$337,0),
MATCH(CO$2,'Active Hour''s Dump'!$D$2:$AH$2,0)
))),"")</f>
        <v>0</v>
      </c>
      <c r="CP135" s="54">
        <f>_xlfn.IFNA(IF(CP$3="Productivity",
INDEX('Productivity Dump'!$E$4:$AJ$500,
MATCH($A135,'Productivity Dump'!$A$4:$A$500,0),
MATCH(CP$2,'Productivity Dump'!$E$3:$AJ$3,0)
),
IF(CP$3="Attendance",
INDEX('Attendance Dump'!$E$2:$AI$400,
MATCH($A135,'Attendance Dump'!$B$2:$B$400,0),
MATCH(CP$2,'Attendance Dump'!$E$1:$AI$1,0)
),
INDEX('Active Hour''s Dump'!$D$3:$AH$337,
MATCH($C135,'Active Hour''s Dump'!$A$3:$A$337,0),
MATCH(CP$2,'Active Hour''s Dump'!$D$2:$AH$2,0)
))),"")</f>
        <v>0</v>
      </c>
      <c r="CQ135" s="13">
        <f>_xlfn.IFNA(IF(CQ$3="Productivity",
INDEX('Productivity Dump'!$E$4:$AJ$500,
MATCH($A135,'Productivity Dump'!$A$4:$A$500,0),
MATCH(CQ$2,'Productivity Dump'!$E$3:$AJ$3,0)
),
IF(CQ$3="Attendance",
INDEX('Attendance Dump'!$E$2:$AI$400,
MATCH($A135,'Attendance Dump'!$B$2:$B$400,0),
MATCH(CQ$2,'Attendance Dump'!$E$1:$AI$1,0)
),
INDEX('Active Hour''s Dump'!$D$3:$AH$337,
MATCH($C135,'Active Hour''s Dump'!$A$3:$A$337,0),
MATCH(CQ$2,'Active Hour''s Dump'!$D$2:$AH$2,0)
))),"")</f>
        <v>0</v>
      </c>
      <c r="CR135" s="13">
        <f>_xlfn.IFNA(IF(CR$3="Productivity",
INDEX('Productivity Dump'!$E$4:$AJ$500,
MATCH($A135,'Productivity Dump'!$A$4:$A$500,0),
MATCH(CR$2,'Productivity Dump'!$E$3:$AJ$3,0)
),
IF(CR$3="Attendance",
INDEX('Attendance Dump'!$E$2:$AI$400,
MATCH($A135,'Attendance Dump'!$B$2:$B$400,0),
MATCH(CR$2,'Attendance Dump'!$E$1:$AI$1,0)
),
INDEX('Active Hour''s Dump'!$D$3:$AH$337,
MATCH($C135,'Active Hour''s Dump'!$A$3:$A$337,0),
MATCH(CR$2,'Active Hour''s Dump'!$D$2:$AH$2,0)
))),"")</f>
        <v>0</v>
      </c>
      <c r="CS135" s="54">
        <f>_xlfn.IFNA(IF(CS$3="Productivity",
INDEX('Productivity Dump'!$E$4:$AJ$500,
MATCH($A135,'Productivity Dump'!$A$4:$A$500,0),
MATCH(CS$2,'Productivity Dump'!$E$3:$AJ$3,0)
),
IF(CS$3="Attendance",
INDEX('Attendance Dump'!$E$2:$AI$400,
MATCH($A135,'Attendance Dump'!$B$2:$B$400,0),
MATCH(CS$2,'Attendance Dump'!$E$1:$AI$1,0)
),
INDEX('Active Hour''s Dump'!$D$3:$AH$337,
MATCH($C135,'Active Hour''s Dump'!$A$3:$A$337,0),
MATCH(CS$2,'Active Hour''s Dump'!$D$2:$AH$2,0)
))),"")</f>
        <v>0</v>
      </c>
      <c r="CT135" s="13">
        <f>_xlfn.IFNA(IF(CT$3="Productivity",
INDEX('Productivity Dump'!$E$4:$AJ$500,
MATCH($A135,'Productivity Dump'!$A$4:$A$500,0),
MATCH(CT$2,'Productivity Dump'!$E$3:$AJ$3,0)
),
IF(CT$3="Attendance",
INDEX('Attendance Dump'!$E$2:$AI$400,
MATCH($A135,'Attendance Dump'!$B$2:$B$400,0),
MATCH(CT$2,'Attendance Dump'!$E$1:$AI$1,0)
),
INDEX('Active Hour''s Dump'!$D$3:$AH$337,
MATCH($C135,'Active Hour''s Dump'!$A$3:$A$337,0),
MATCH(CT$2,'Active Hour''s Dump'!$D$2:$AH$2,0)
))),"")</f>
        <v>0</v>
      </c>
      <c r="CU135" s="13">
        <f>_xlfn.IFNA(IF(CU$3="Productivity",
INDEX('Productivity Dump'!$E$4:$AJ$500,
MATCH($A135,'Productivity Dump'!$A$4:$A$500,0),
MATCH(CU$2,'Productivity Dump'!$E$3:$AJ$3,0)
),
IF(CU$3="Attendance",
INDEX('Attendance Dump'!$E$2:$AI$400,
MATCH($A135,'Attendance Dump'!$B$2:$B$400,0),
MATCH(CU$2,'Attendance Dump'!$E$1:$AI$1,0)
),
INDEX('Active Hour''s Dump'!$D$3:$AH$337,
MATCH($C135,'Active Hour''s Dump'!$A$3:$A$337,0),
MATCH(CU$2,'Active Hour''s Dump'!$D$2:$AH$2,0)
))),"")</f>
        <v>0</v>
      </c>
      <c r="CV135" s="54">
        <f>_xlfn.IFNA(IF(CV$3="Productivity",
INDEX('Productivity Dump'!$E$4:$AJ$500,
MATCH($A135,'Productivity Dump'!$A$4:$A$500,0),
MATCH(CV$2,'Productivity Dump'!$E$3:$AJ$3,0)
),
IF(CV$3="Attendance",
INDEX('Attendance Dump'!$E$2:$AI$400,
MATCH($A135,'Attendance Dump'!$B$2:$B$400,0),
MATCH(CV$2,'Attendance Dump'!$E$1:$AI$1,0)
),
INDEX('Active Hour''s Dump'!$D$3:$AH$337,
MATCH($C135,'Active Hour''s Dump'!$A$3:$A$337,0),
MATCH(CV$2,'Active Hour''s Dump'!$D$2:$AH$2,0)
))),"")</f>
        <v>0</v>
      </c>
      <c r="CW135" s="13"/>
      <c r="CX135" s="13"/>
      <c r="CY135" s="54"/>
      <c r="DA135" s="57">
        <f t="shared" si="75"/>
        <v>87.25</v>
      </c>
      <c r="DB135" s="35">
        <f t="shared" si="76"/>
        <v>38759.204000000012</v>
      </c>
      <c r="DC135" s="35">
        <f t="shared" si="71"/>
        <v>0</v>
      </c>
      <c r="DD135" s="35">
        <f t="shared" ca="1" si="74"/>
        <v>0</v>
      </c>
      <c r="DF135" s="32" cm="1">
        <f t="array" ref="DF135">SUMPRODUCT(
    (MOD(COLUMN(H135:CV135) - COLUMN(H135), 3) = 0) *
    (H135:CV135 = 0) *
    (I135:CW135 = "P") *
    (COUNTIF(UKHoliday, H$2:CV$2) = 0)
)</f>
        <v>0</v>
      </c>
      <c r="DG135" s="33" cm="1">
        <f t="array" ref="DG135">SUMPRODUCT(
  (MOD(COLUMN(H135:CV135) - COLUMN(H135), 3) = 0) *
  (H135:CV135 &gt; 0) *
  (H135:CV135 &lt; 0.5 * IF(((WEEKDAY(H$2:CV$2, 2) = 1) + (WEEKDAY(H$2:CV$2, 2) = 6)), G135, F135)) *
  (I135:CW135 = "P") *
  (COUNTIF(UKHoliday, H$2:CV$2) = 0)
)</f>
        <v>1</v>
      </c>
      <c r="DH135" s="33" cm="1">
        <f t="array" ref="DH135">SUMPRODUCT(
  (MOD(COLUMN(H135:CV135) - COLUMN(H135), 3) = 0) *
  (H135:CV135 &gt; 0.5 * IF(((WEEKDAY(H$2:CV$2, 2) = 1) + (WEEKDAY(H$2:CV$2, 2) = 6)), $G135, $F135)) *
  (H135:CV135 &lt; 0.8 * IF(((WEEKDAY(H$2:CV$2, 2) = 1) + (WEEKDAY(H$2:CV$2, 2) = 6)), $G135, $F135)) *
  (I135:CW135 = "P") *
  (COUNTIF(UKHoliday, H$2:CV$2) = 0)
)</f>
        <v>2</v>
      </c>
      <c r="DI135" s="33" cm="1">
        <f t="array" ref="DI135">SUMPRODUCT(
  (MOD(COLUMN(H135:CV135) - COLUMN(H135), 3) = 0) *
  (H135:CV135 &gt; 0.8 * IF(((WEEKDAY(H$2:CV$2, 2) = 1) + (WEEKDAY(H$2:CV$2, 2) = 6)), $G135, $F135)) *
  (H135:CV135 &lt; 1 * IF(((WEEKDAY(H$2:CV$2, 2) = 1) + (WEEKDAY(H$2:CV$2, 2) = 6)), $G135, $F135)) *
  (I135:CW135 = "P") *
  (COUNTIF(UKHoliday, H$2:CV$2) = 0)
)</f>
        <v>3</v>
      </c>
    </row>
    <row r="136" spans="1:113" x14ac:dyDescent="0.3">
      <c r="A136" s="8" t="s">
        <v>194</v>
      </c>
      <c r="B136" s="36" t="s">
        <v>193</v>
      </c>
      <c r="C136" s="9" t="s">
        <v>680</v>
      </c>
      <c r="D136" s="62" t="s">
        <v>944</v>
      </c>
      <c r="E136" s="35">
        <v>28000</v>
      </c>
      <c r="F136" s="35">
        <f t="shared" si="72"/>
        <v>1400</v>
      </c>
      <c r="G136" s="35">
        <f t="shared" si="73"/>
        <v>700</v>
      </c>
      <c r="H136" s="13">
        <f>_xlfn.IFNA(IF(H$3="Productivity",
INDEX('Productivity Dump'!$E$4:$AJ$500,
MATCH($A136,'Productivity Dump'!$A$4:$A$500,0),
MATCH(H$2,'Productivity Dump'!$E$3:$AJ$3,0)
),
IF(H$3="Attendance",
INDEX('Attendance Dump'!$E$2:$AI$400,
MATCH($A136,'Attendance Dump'!$B$2:$B$400,0),
MATCH(H$2,'Attendance Dump'!$E$1:$AI$1,0)
),
INDEX('Active Hour''s Dump'!$D$3:$AH$337,
MATCH($C136,'Active Hour''s Dump'!$A$3:$A$337,0),
MATCH(H$2,'Active Hour''s Dump'!$D$2:$AH$2,0)
))),"")</f>
        <v>1428.4219999999998</v>
      </c>
      <c r="I136" s="13" t="str">
        <f>_xlfn.IFNA(IF(I$3="Productivity",
INDEX('Productivity Dump'!$E$4:$AJ$500,
MATCH($A136,'Productivity Dump'!$A$4:$A$500,0),
MATCH(I$2,'Productivity Dump'!$E$3:$AJ$3,0)
),
IF(I$3="Attendance",
INDEX('Attendance Dump'!$E$2:$AI$400,
MATCH($A136,'Attendance Dump'!$B$2:$B$400,0),
MATCH(I$2,'Attendance Dump'!$E$1:$AI$1,0)
),
INDEX('Active Hour''s Dump'!$D$3:$AH$337,
MATCH($C136,'Active Hour''s Dump'!$A$3:$A$337,0),
MATCH(I$2,'Active Hour''s Dump'!$D$2:$AH$2,0)
))),"")</f>
        <v>P</v>
      </c>
      <c r="J136" s="54">
        <f>_xlfn.IFNA(IF(J$3="Productivity",
INDEX('Productivity Dump'!$E$4:$AJ$500,
MATCH($A136,'Productivity Dump'!$A$4:$A$500,0),
MATCH(J$2,'Productivity Dump'!$E$3:$AJ$3,0)
),
IF(J$3="Attendance",
INDEX('Attendance Dump'!$E$2:$AI$400,
MATCH($A136,'Attendance Dump'!$B$2:$B$400,0),
MATCH(J$2,'Attendance Dump'!$E$1:$AI$1,0)
),
INDEX('Active Hour''s Dump'!$D$3:$AH$337,
MATCH($C136,'Active Hour''s Dump'!$A$3:$A$337,0),
MATCH(J$2,'Active Hour''s Dump'!$D$2:$AH$2,0)
))),"")</f>
        <v>8.4166666666666696</v>
      </c>
      <c r="K136" s="13">
        <f>_xlfn.IFNA(IF(K$3="Productivity",
INDEX('Productivity Dump'!$E$4:$AJ$500,
MATCH($A136,'Productivity Dump'!$A$4:$A$500,0),
MATCH(K$2,'Productivity Dump'!$E$3:$AJ$3,0)
),
IF(K$3="Attendance",
INDEX('Attendance Dump'!$E$2:$AI$400,
MATCH($A136,'Attendance Dump'!$B$2:$B$400,0),
MATCH(K$2,'Attendance Dump'!$E$1:$AI$1,0)
),
INDEX('Active Hour''s Dump'!$D$3:$AH$337,
MATCH($C136,'Active Hour''s Dump'!$A$3:$A$337,0),
MATCH(K$2,'Active Hour''s Dump'!$D$2:$AH$2,0)
))),"")</f>
        <v>1422.7189999999998</v>
      </c>
      <c r="L136" s="13" t="str">
        <f>_xlfn.IFNA(IF(L$3="Productivity",
INDEX('Productivity Dump'!$E$4:$AJ$500,
MATCH($A136,'Productivity Dump'!$A$4:$A$500,0),
MATCH(L$2,'Productivity Dump'!$E$3:$AJ$3,0)
),
IF(L$3="Attendance",
INDEX('Attendance Dump'!$E$2:$AI$400,
MATCH($A136,'Attendance Dump'!$B$2:$B$400,0),
MATCH(L$2,'Attendance Dump'!$E$1:$AI$1,0)
),
INDEX('Active Hour''s Dump'!$D$3:$AH$337,
MATCH($C136,'Active Hour''s Dump'!$A$3:$A$337,0),
MATCH(L$2,'Active Hour''s Dump'!$D$2:$AH$2,0)
))),"")</f>
        <v>P</v>
      </c>
      <c r="M136" s="54">
        <f>_xlfn.IFNA(IF(M$3="Productivity",
INDEX('Productivity Dump'!$E$4:$AJ$500,
MATCH($A136,'Productivity Dump'!$A$4:$A$500,0),
MATCH(M$2,'Productivity Dump'!$E$3:$AJ$3,0)
),
IF(M$3="Attendance",
INDEX('Attendance Dump'!$E$2:$AI$400,
MATCH($A136,'Attendance Dump'!$B$2:$B$400,0),
MATCH(M$2,'Attendance Dump'!$E$1:$AI$1,0)
),
INDEX('Active Hour''s Dump'!$D$3:$AH$337,
MATCH($C136,'Active Hour''s Dump'!$A$3:$A$337,0),
MATCH(M$2,'Active Hour''s Dump'!$D$2:$AH$2,0)
))),"")</f>
        <v>9.0833333333333304</v>
      </c>
      <c r="N136" s="13">
        <f>_xlfn.IFNA(IF(N$3="Productivity",
INDEX('Productivity Dump'!$E$4:$AJ$500,
MATCH($A136,'Productivity Dump'!$A$4:$A$500,0),
MATCH(N$2,'Productivity Dump'!$E$3:$AJ$3,0)
),
IF(N$3="Attendance",
INDEX('Attendance Dump'!$E$2:$AI$400,
MATCH($A136,'Attendance Dump'!$B$2:$B$400,0),
MATCH(N$2,'Attendance Dump'!$E$1:$AI$1,0)
),
INDEX('Active Hour''s Dump'!$D$3:$AH$337,
MATCH($C136,'Active Hour''s Dump'!$A$3:$A$337,0),
MATCH(N$2,'Active Hour''s Dump'!$D$2:$AH$2,0)
))),"")</f>
        <v>830.47399999999993</v>
      </c>
      <c r="O136" s="13" t="str">
        <f>_xlfn.IFNA(IF(O$3="Productivity",
INDEX('Productivity Dump'!$E$4:$AJ$500,
MATCH($A136,'Productivity Dump'!$A$4:$A$500,0),
MATCH(O$2,'Productivity Dump'!$E$3:$AJ$3,0)
),
IF(O$3="Attendance",
INDEX('Attendance Dump'!$E$2:$AI$400,
MATCH($A136,'Attendance Dump'!$B$2:$B$400,0),
MATCH(O$2,'Attendance Dump'!$E$1:$AI$1,0)
),
INDEX('Active Hour''s Dump'!$D$3:$AH$337,
MATCH($C136,'Active Hour''s Dump'!$A$3:$A$337,0),
MATCH(O$2,'Active Hour''s Dump'!$D$2:$AH$2,0)
))),"")</f>
        <v>P</v>
      </c>
      <c r="P136" s="54">
        <f>_xlfn.IFNA(IF(P$3="Productivity",
INDEX('Productivity Dump'!$E$4:$AJ$500,
MATCH($A136,'Productivity Dump'!$A$4:$A$500,0),
MATCH(P$2,'Productivity Dump'!$E$3:$AJ$3,0)
),
IF(P$3="Attendance",
INDEX('Attendance Dump'!$E$2:$AI$400,
MATCH($A136,'Attendance Dump'!$B$2:$B$400,0),
MATCH(P$2,'Attendance Dump'!$E$1:$AI$1,0)
),
INDEX('Active Hour''s Dump'!$D$3:$AH$337,
MATCH($C136,'Active Hour''s Dump'!$A$3:$A$337,0),
MATCH(P$2,'Active Hour''s Dump'!$D$2:$AH$2,0)
))),"")</f>
        <v>5.25</v>
      </c>
      <c r="Q136" s="13">
        <f>_xlfn.IFNA(IF(Q$3="Productivity",
INDEX('Productivity Dump'!$E$4:$AJ$500,
MATCH($A136,'Productivity Dump'!$A$4:$A$500,0),
MATCH(Q$2,'Productivity Dump'!$E$3:$AJ$3,0)
),
IF(Q$3="Attendance",
INDEX('Attendance Dump'!$E$2:$AI$400,
MATCH($A136,'Attendance Dump'!$B$2:$B$400,0),
MATCH(Q$2,'Attendance Dump'!$E$1:$AI$1,0)
),
INDEX('Active Hour''s Dump'!$D$3:$AH$337,
MATCH($C136,'Active Hour''s Dump'!$A$3:$A$337,0),
MATCH(Q$2,'Active Hour''s Dump'!$D$2:$AH$2,0)
))),"")</f>
        <v>0</v>
      </c>
      <c r="R136" s="13" t="str">
        <f>_xlfn.IFNA(IF(R$3="Productivity",
INDEX('Productivity Dump'!$E$4:$AJ$500,
MATCH($A136,'Productivity Dump'!$A$4:$A$500,0),
MATCH(R$2,'Productivity Dump'!$E$3:$AJ$3,0)
),
IF(R$3="Attendance",
INDEX('Attendance Dump'!$E$2:$AI$400,
MATCH($A136,'Attendance Dump'!$B$2:$B$400,0),
MATCH(R$2,'Attendance Dump'!$E$1:$AI$1,0)
),
INDEX('Active Hour''s Dump'!$D$3:$AH$337,
MATCH($C136,'Active Hour''s Dump'!$A$3:$A$337,0),
MATCH(R$2,'Active Hour''s Dump'!$D$2:$AH$2,0)
))),"")</f>
        <v>WO</v>
      </c>
      <c r="S136" s="54">
        <f>_xlfn.IFNA(IF(S$3="Productivity",
INDEX('Productivity Dump'!$E$4:$AJ$500,
MATCH($A136,'Productivity Dump'!$A$4:$A$500,0),
MATCH(S$2,'Productivity Dump'!$E$3:$AJ$3,0)
),
IF(S$3="Attendance",
INDEX('Attendance Dump'!$E$2:$AI$400,
MATCH($A136,'Attendance Dump'!$B$2:$B$400,0),
MATCH(S$2,'Attendance Dump'!$E$1:$AI$1,0)
),
INDEX('Active Hour''s Dump'!$D$3:$AH$337,
MATCH($C136,'Active Hour''s Dump'!$A$3:$A$337,0),
MATCH(S$2,'Active Hour''s Dump'!$D$2:$AH$2,0)
))),"")</f>
        <v>0</v>
      </c>
      <c r="T136" s="13">
        <f>_xlfn.IFNA(IF(T$3="Productivity",
INDEX('Productivity Dump'!$E$4:$AJ$500,
MATCH($A136,'Productivity Dump'!$A$4:$A$500,0),
MATCH(T$2,'Productivity Dump'!$E$3:$AJ$3,0)
),
IF(T$3="Attendance",
INDEX('Attendance Dump'!$E$2:$AI$400,
MATCH($A136,'Attendance Dump'!$B$2:$B$400,0),
MATCH(T$2,'Attendance Dump'!$E$1:$AI$1,0)
),
INDEX('Active Hour''s Dump'!$D$3:$AH$337,
MATCH($C136,'Active Hour''s Dump'!$A$3:$A$337,0),
MATCH(T$2,'Active Hour''s Dump'!$D$2:$AH$2,0)
))),"")</f>
        <v>0</v>
      </c>
      <c r="U136" s="13" t="str">
        <f>_xlfn.IFNA(IF(U$3="Productivity",
INDEX('Productivity Dump'!$E$4:$AJ$500,
MATCH($A136,'Productivity Dump'!$A$4:$A$500,0),
MATCH(U$2,'Productivity Dump'!$E$3:$AJ$3,0)
),
IF(U$3="Attendance",
INDEX('Attendance Dump'!$E$2:$AI$400,
MATCH($A136,'Attendance Dump'!$B$2:$B$400,0),
MATCH(U$2,'Attendance Dump'!$E$1:$AI$1,0)
),
INDEX('Active Hour''s Dump'!$D$3:$AH$337,
MATCH($C136,'Active Hour''s Dump'!$A$3:$A$337,0),
MATCH(U$2,'Active Hour''s Dump'!$D$2:$AH$2,0)
))),"")</f>
        <v>PL</v>
      </c>
      <c r="V136" s="54">
        <f>_xlfn.IFNA(IF(V$3="Productivity",
INDEX('Productivity Dump'!$E$4:$AJ$500,
MATCH($A136,'Productivity Dump'!$A$4:$A$500,0),
MATCH(V$2,'Productivity Dump'!$E$3:$AJ$3,0)
),
IF(V$3="Attendance",
INDEX('Attendance Dump'!$E$2:$AI$400,
MATCH($A136,'Attendance Dump'!$B$2:$B$400,0),
MATCH(V$2,'Attendance Dump'!$E$1:$AI$1,0)
),
INDEX('Active Hour''s Dump'!$D$3:$AH$337,
MATCH($C136,'Active Hour''s Dump'!$A$3:$A$337,0),
MATCH(V$2,'Active Hour''s Dump'!$D$2:$AH$2,0)
))),"")</f>
        <v>0</v>
      </c>
      <c r="W136" s="13">
        <f>_xlfn.IFNA(IF(W$3="Productivity",
INDEX('Productivity Dump'!$E$4:$AJ$500,
MATCH($A136,'Productivity Dump'!$A$4:$A$500,0),
MATCH(W$2,'Productivity Dump'!$E$3:$AJ$3,0)
),
IF(W$3="Attendance",
INDEX('Attendance Dump'!$E$2:$AI$400,
MATCH($A136,'Attendance Dump'!$B$2:$B$400,0),
MATCH(W$2,'Attendance Dump'!$E$1:$AI$1,0)
),
INDEX('Active Hour''s Dump'!$D$3:$AH$337,
MATCH($C136,'Active Hour''s Dump'!$A$3:$A$337,0),
MATCH(W$2,'Active Hour''s Dump'!$D$2:$AH$2,0)
))),"")</f>
        <v>1422.2529999999999</v>
      </c>
      <c r="X136" s="13" t="str">
        <f>_xlfn.IFNA(IF(X$3="Productivity",
INDEX('Productivity Dump'!$E$4:$AJ$500,
MATCH($A136,'Productivity Dump'!$A$4:$A$500,0),
MATCH(X$2,'Productivity Dump'!$E$3:$AJ$3,0)
),
IF(X$3="Attendance",
INDEX('Attendance Dump'!$E$2:$AI$400,
MATCH($A136,'Attendance Dump'!$B$2:$B$400,0),
MATCH(X$2,'Attendance Dump'!$E$1:$AI$1,0)
),
INDEX('Active Hour''s Dump'!$D$3:$AH$337,
MATCH($C136,'Active Hour''s Dump'!$A$3:$A$337,0),
MATCH(X$2,'Active Hour''s Dump'!$D$2:$AH$2,0)
))),"")</f>
        <v>P</v>
      </c>
      <c r="Y136" s="54">
        <f>_xlfn.IFNA(IF(Y$3="Productivity",
INDEX('Productivity Dump'!$E$4:$AJ$500,
MATCH($A136,'Productivity Dump'!$A$4:$A$500,0),
MATCH(Y$2,'Productivity Dump'!$E$3:$AJ$3,0)
),
IF(Y$3="Attendance",
INDEX('Attendance Dump'!$E$2:$AI$400,
MATCH($A136,'Attendance Dump'!$B$2:$B$400,0),
MATCH(Y$2,'Attendance Dump'!$E$1:$AI$1,0)
),
INDEX('Active Hour''s Dump'!$D$3:$AH$337,
MATCH($C136,'Active Hour''s Dump'!$A$3:$A$337,0),
MATCH(Y$2,'Active Hour''s Dump'!$D$2:$AH$2,0)
))),"")</f>
        <v>8.3333333333333304</v>
      </c>
      <c r="Z136" s="13">
        <f>_xlfn.IFNA(IF(Z$3="Productivity",
INDEX('Productivity Dump'!$E$4:$AJ$500,
MATCH($A136,'Productivity Dump'!$A$4:$A$500,0),
MATCH(Z$2,'Productivity Dump'!$E$3:$AJ$3,0)
),
IF(Z$3="Attendance",
INDEX('Attendance Dump'!$E$2:$AI$400,
MATCH($A136,'Attendance Dump'!$B$2:$B$400,0),
MATCH(Z$2,'Attendance Dump'!$E$1:$AI$1,0)
),
INDEX('Active Hour''s Dump'!$D$3:$AH$337,
MATCH($C136,'Active Hour''s Dump'!$A$3:$A$337,0),
MATCH(Z$2,'Active Hour''s Dump'!$D$2:$AH$2,0)
))),"")</f>
        <v>1451.2010000000005</v>
      </c>
      <c r="AA136" s="13" t="str">
        <f>_xlfn.IFNA(IF(AA$3="Productivity",
INDEX('Productivity Dump'!$E$4:$AJ$500,
MATCH($A136,'Productivity Dump'!$A$4:$A$500,0),
MATCH(AA$2,'Productivity Dump'!$E$3:$AJ$3,0)
),
IF(AA$3="Attendance",
INDEX('Attendance Dump'!$E$2:$AI$400,
MATCH($A136,'Attendance Dump'!$B$2:$B$400,0),
MATCH(AA$2,'Attendance Dump'!$E$1:$AI$1,0)
),
INDEX('Active Hour''s Dump'!$D$3:$AH$337,
MATCH($C136,'Active Hour''s Dump'!$A$3:$A$337,0),
MATCH(AA$2,'Active Hour''s Dump'!$D$2:$AH$2,0)
))),"")</f>
        <v>P</v>
      </c>
      <c r="AB136" s="54">
        <f>_xlfn.IFNA(IF(AB$3="Productivity",
INDEX('Productivity Dump'!$E$4:$AJ$500,
MATCH($A136,'Productivity Dump'!$A$4:$A$500,0),
MATCH(AB$2,'Productivity Dump'!$E$3:$AJ$3,0)
),
IF(AB$3="Attendance",
INDEX('Attendance Dump'!$E$2:$AI$400,
MATCH($A136,'Attendance Dump'!$B$2:$B$400,0),
MATCH(AB$2,'Attendance Dump'!$E$1:$AI$1,0)
),
INDEX('Active Hour''s Dump'!$D$3:$AH$337,
MATCH($C136,'Active Hour''s Dump'!$A$3:$A$337,0),
MATCH(AB$2,'Active Hour''s Dump'!$D$2:$AH$2,0)
))),"")</f>
        <v>8.75</v>
      </c>
      <c r="AC136" s="13">
        <f>_xlfn.IFNA(IF(AC$3="Productivity",
INDEX('Productivity Dump'!$E$4:$AJ$500,
MATCH($A136,'Productivity Dump'!$A$4:$A$500,0),
MATCH(AC$2,'Productivity Dump'!$E$3:$AJ$3,0)
),
IF(AC$3="Attendance",
INDEX('Attendance Dump'!$E$2:$AI$400,
MATCH($A136,'Attendance Dump'!$B$2:$B$400,0),
MATCH(AC$2,'Attendance Dump'!$E$1:$AI$1,0)
),
INDEX('Active Hour''s Dump'!$D$3:$AH$337,
MATCH($C136,'Active Hour''s Dump'!$A$3:$A$337,0),
MATCH(AC$2,'Active Hour''s Dump'!$D$2:$AH$2,0)
))),"")</f>
        <v>912.4670000000001</v>
      </c>
      <c r="AD136" s="13" t="str">
        <f>_xlfn.IFNA(IF(AD$3="Productivity",
INDEX('Productivity Dump'!$E$4:$AJ$500,
MATCH($A136,'Productivity Dump'!$A$4:$A$500,0),
MATCH(AD$2,'Productivity Dump'!$E$3:$AJ$3,0)
),
IF(AD$3="Attendance",
INDEX('Attendance Dump'!$E$2:$AI$400,
MATCH($A136,'Attendance Dump'!$B$2:$B$400,0),
MATCH(AD$2,'Attendance Dump'!$E$1:$AI$1,0)
),
INDEX('Active Hour''s Dump'!$D$3:$AH$337,
MATCH($C136,'Active Hour''s Dump'!$A$3:$A$337,0),
MATCH(AD$2,'Active Hour''s Dump'!$D$2:$AH$2,0)
))),"")</f>
        <v>P</v>
      </c>
      <c r="AE136" s="54">
        <f>_xlfn.IFNA(IF(AE$3="Productivity",
INDEX('Productivity Dump'!$E$4:$AJ$500,
MATCH($A136,'Productivity Dump'!$A$4:$A$500,0),
MATCH(AE$2,'Productivity Dump'!$E$3:$AJ$3,0)
),
IF(AE$3="Attendance",
INDEX('Attendance Dump'!$E$2:$AI$400,
MATCH($A136,'Attendance Dump'!$B$2:$B$400,0),
MATCH(AE$2,'Attendance Dump'!$E$1:$AI$1,0)
),
INDEX('Active Hour''s Dump'!$D$3:$AH$337,
MATCH($C136,'Active Hour''s Dump'!$A$3:$A$337,0),
MATCH(AE$2,'Active Hour''s Dump'!$D$2:$AH$2,0)
))),"")</f>
        <v>6.25</v>
      </c>
      <c r="AF136" s="13">
        <f>_xlfn.IFNA(IF(AF$3="Productivity",
INDEX('Productivity Dump'!$E$4:$AJ$500,
MATCH($A136,'Productivity Dump'!$A$4:$A$500,0),
MATCH(AF$2,'Productivity Dump'!$E$3:$AJ$3,0)
),
IF(AF$3="Attendance",
INDEX('Attendance Dump'!$E$2:$AI$400,
MATCH($A136,'Attendance Dump'!$B$2:$B$400,0),
MATCH(AF$2,'Attendance Dump'!$E$1:$AI$1,0)
),
INDEX('Active Hour''s Dump'!$D$3:$AH$337,
MATCH($C136,'Active Hour''s Dump'!$A$3:$A$337,0),
MATCH(AF$2,'Active Hour''s Dump'!$D$2:$AH$2,0)
))),"")</f>
        <v>1228.644</v>
      </c>
      <c r="AG136" s="13" t="str">
        <f>_xlfn.IFNA(IF(AG$3="Productivity",
INDEX('Productivity Dump'!$E$4:$AJ$500,
MATCH($A136,'Productivity Dump'!$A$4:$A$500,0),
MATCH(AG$2,'Productivity Dump'!$E$3:$AJ$3,0)
),
IF(AG$3="Attendance",
INDEX('Attendance Dump'!$E$2:$AI$400,
MATCH($A136,'Attendance Dump'!$B$2:$B$400,0),
MATCH(AG$2,'Attendance Dump'!$E$1:$AI$1,0)
),
INDEX('Active Hour''s Dump'!$D$3:$AH$337,
MATCH($C136,'Active Hour''s Dump'!$A$3:$A$337,0),
MATCH(AG$2,'Active Hour''s Dump'!$D$2:$AH$2,0)
))),"")</f>
        <v>P</v>
      </c>
      <c r="AH136" s="54">
        <f>_xlfn.IFNA(IF(AH$3="Productivity",
INDEX('Productivity Dump'!$E$4:$AJ$500,
MATCH($A136,'Productivity Dump'!$A$4:$A$500,0),
MATCH(AH$2,'Productivity Dump'!$E$3:$AJ$3,0)
),
IF(AH$3="Attendance",
INDEX('Attendance Dump'!$E$2:$AI$400,
MATCH($A136,'Attendance Dump'!$B$2:$B$400,0),
MATCH(AH$2,'Attendance Dump'!$E$1:$AI$1,0)
),
INDEX('Active Hour''s Dump'!$D$3:$AH$337,
MATCH($C136,'Active Hour''s Dump'!$A$3:$A$337,0),
MATCH(AH$2,'Active Hour''s Dump'!$D$2:$AH$2,0)
))),"")</f>
        <v>8.3333333333333304</v>
      </c>
      <c r="AI136" s="13">
        <f>_xlfn.IFNA(IF(AI$3="Productivity",
INDEX('Productivity Dump'!$E$4:$AJ$500,
MATCH($A136,'Productivity Dump'!$A$4:$A$500,0),
MATCH(AI$2,'Productivity Dump'!$E$3:$AJ$3,0)
),
IF(AI$3="Attendance",
INDEX('Attendance Dump'!$E$2:$AI$400,
MATCH($A136,'Attendance Dump'!$B$2:$B$400,0),
MATCH(AI$2,'Attendance Dump'!$E$1:$AI$1,0)
),
INDEX('Active Hour''s Dump'!$D$3:$AH$337,
MATCH($C136,'Active Hour''s Dump'!$A$3:$A$337,0),
MATCH(AI$2,'Active Hour''s Dump'!$D$2:$AH$2,0)
))),"")</f>
        <v>1193.615</v>
      </c>
      <c r="AJ136" s="13" t="str">
        <f>_xlfn.IFNA(IF(AJ$3="Productivity",
INDEX('Productivity Dump'!$E$4:$AJ$500,
MATCH($A136,'Productivity Dump'!$A$4:$A$500,0),
MATCH(AJ$2,'Productivity Dump'!$E$3:$AJ$3,0)
),
IF(AJ$3="Attendance",
INDEX('Attendance Dump'!$E$2:$AI$400,
MATCH($A136,'Attendance Dump'!$B$2:$B$400,0),
MATCH(AJ$2,'Attendance Dump'!$E$1:$AI$1,0)
),
INDEX('Active Hour''s Dump'!$D$3:$AH$337,
MATCH($C136,'Active Hour''s Dump'!$A$3:$A$337,0),
MATCH(AJ$2,'Active Hour''s Dump'!$D$2:$AH$2,0)
))),"")</f>
        <v>P</v>
      </c>
      <c r="AK136" s="54">
        <f>_xlfn.IFNA(IF(AK$3="Productivity",
INDEX('Productivity Dump'!$E$4:$AJ$500,
MATCH($A136,'Productivity Dump'!$A$4:$A$500,0),
MATCH(AK$2,'Productivity Dump'!$E$3:$AJ$3,0)
),
IF(AK$3="Attendance",
INDEX('Attendance Dump'!$E$2:$AI$400,
MATCH($A136,'Attendance Dump'!$B$2:$B$400,0),
MATCH(AK$2,'Attendance Dump'!$E$1:$AI$1,0)
),
INDEX('Active Hour''s Dump'!$D$3:$AH$337,
MATCH($C136,'Active Hour''s Dump'!$A$3:$A$337,0),
MATCH(AK$2,'Active Hour''s Dump'!$D$2:$AH$2,0)
))),"")</f>
        <v>7.5833333333333304</v>
      </c>
      <c r="AL136" s="13">
        <f>_xlfn.IFNA(IF(AL$3="Productivity",
INDEX('Productivity Dump'!$E$4:$AJ$500,
MATCH($A136,'Productivity Dump'!$A$4:$A$500,0),
MATCH(AL$2,'Productivity Dump'!$E$3:$AJ$3,0)
),
IF(AL$3="Attendance",
INDEX('Attendance Dump'!$E$2:$AI$400,
MATCH($A136,'Attendance Dump'!$B$2:$B$400,0),
MATCH(AL$2,'Attendance Dump'!$E$1:$AI$1,0)
),
INDEX('Active Hour''s Dump'!$D$3:$AH$337,
MATCH($C136,'Active Hour''s Dump'!$A$3:$A$337,0),
MATCH(AL$2,'Active Hour''s Dump'!$D$2:$AH$2,0)
))),"")</f>
        <v>0</v>
      </c>
      <c r="AM136" s="13" t="str">
        <f>_xlfn.IFNA(IF(AM$3="Productivity",
INDEX('Productivity Dump'!$E$4:$AJ$500,
MATCH($A136,'Productivity Dump'!$A$4:$A$500,0),
MATCH(AM$2,'Productivity Dump'!$E$3:$AJ$3,0)
),
IF(AM$3="Attendance",
INDEX('Attendance Dump'!$E$2:$AI$400,
MATCH($A136,'Attendance Dump'!$B$2:$B$400,0),
MATCH(AM$2,'Attendance Dump'!$E$1:$AI$1,0)
),
INDEX('Active Hour''s Dump'!$D$3:$AH$337,
MATCH($C136,'Active Hour''s Dump'!$A$3:$A$337,0),
MATCH(AM$2,'Active Hour''s Dump'!$D$2:$AH$2,0)
))),"")</f>
        <v>WO</v>
      </c>
      <c r="AN136" s="54">
        <f>_xlfn.IFNA(IF(AN$3="Productivity",
INDEX('Productivity Dump'!$E$4:$AJ$500,
MATCH($A136,'Productivity Dump'!$A$4:$A$500,0),
MATCH(AN$2,'Productivity Dump'!$E$3:$AJ$3,0)
),
IF(AN$3="Attendance",
INDEX('Attendance Dump'!$E$2:$AI$400,
MATCH($A136,'Attendance Dump'!$B$2:$B$400,0),
MATCH(AN$2,'Attendance Dump'!$E$1:$AI$1,0)
),
INDEX('Active Hour''s Dump'!$D$3:$AH$337,
MATCH($C136,'Active Hour''s Dump'!$A$3:$A$337,0),
MATCH(AN$2,'Active Hour''s Dump'!$D$2:$AH$2,0)
))),"")</f>
        <v>0</v>
      </c>
      <c r="AO136" s="13">
        <f>_xlfn.IFNA(IF(AO$3="Productivity",
INDEX('Productivity Dump'!$E$4:$AJ$500,
MATCH($A136,'Productivity Dump'!$A$4:$A$500,0),
MATCH(AO$2,'Productivity Dump'!$E$3:$AJ$3,0)
),
IF(AO$3="Attendance",
INDEX('Attendance Dump'!$E$2:$AI$400,
MATCH($A136,'Attendance Dump'!$B$2:$B$400,0),
MATCH(AO$2,'Attendance Dump'!$E$1:$AI$1,0)
),
INDEX('Active Hour''s Dump'!$D$3:$AH$337,
MATCH($C136,'Active Hour''s Dump'!$A$3:$A$337,0),
MATCH(AO$2,'Active Hour''s Dump'!$D$2:$AH$2,0)
))),"")</f>
        <v>836.67899999999997</v>
      </c>
      <c r="AP136" s="13" t="str">
        <f>_xlfn.IFNA(IF(AP$3="Productivity",
INDEX('Productivity Dump'!$E$4:$AJ$500,
MATCH($A136,'Productivity Dump'!$A$4:$A$500,0),
MATCH(AP$2,'Productivity Dump'!$E$3:$AJ$3,0)
),
IF(AP$3="Attendance",
INDEX('Attendance Dump'!$E$2:$AI$400,
MATCH($A136,'Attendance Dump'!$B$2:$B$400,0),
MATCH(AP$2,'Attendance Dump'!$E$1:$AI$1,0)
),
INDEX('Active Hour''s Dump'!$D$3:$AH$337,
MATCH($C136,'Active Hour''s Dump'!$A$3:$A$337,0),
MATCH(AP$2,'Active Hour''s Dump'!$D$2:$AH$2,0)
))),"")</f>
        <v>P</v>
      </c>
      <c r="AQ136" s="54">
        <f>_xlfn.IFNA(IF(AQ$3="Productivity",
INDEX('Productivity Dump'!$E$4:$AJ$500,
MATCH($A136,'Productivity Dump'!$A$4:$A$500,0),
MATCH(AQ$2,'Productivity Dump'!$E$3:$AJ$3,0)
),
IF(AQ$3="Attendance",
INDEX('Attendance Dump'!$E$2:$AI$400,
MATCH($A136,'Attendance Dump'!$B$2:$B$400,0),
MATCH(AQ$2,'Attendance Dump'!$E$1:$AI$1,0)
),
INDEX('Active Hour''s Dump'!$D$3:$AH$337,
MATCH($C136,'Active Hour''s Dump'!$A$3:$A$337,0),
MATCH(AQ$2,'Active Hour''s Dump'!$D$2:$AH$2,0)
))),"")</f>
        <v>5.5833333333333304</v>
      </c>
      <c r="AR136" s="13">
        <f>_xlfn.IFNA(IF(AR$3="Productivity",
INDEX('Productivity Dump'!$E$4:$AJ$500,
MATCH($A136,'Productivity Dump'!$A$4:$A$500,0),
MATCH(AR$2,'Productivity Dump'!$E$3:$AJ$3,0)
),
IF(AR$3="Attendance",
INDEX('Attendance Dump'!$E$2:$AI$400,
MATCH($A136,'Attendance Dump'!$B$2:$B$400,0),
MATCH(AR$2,'Attendance Dump'!$E$1:$AI$1,0)
),
INDEX('Active Hour''s Dump'!$D$3:$AH$337,
MATCH($C136,'Active Hour''s Dump'!$A$3:$A$337,0),
MATCH(AR$2,'Active Hour''s Dump'!$D$2:$AH$2,0)
))),"")</f>
        <v>1420.4809999999998</v>
      </c>
      <c r="AS136" s="13" t="str">
        <f>_xlfn.IFNA(IF(AS$3="Productivity",
INDEX('Productivity Dump'!$E$4:$AJ$500,
MATCH($A136,'Productivity Dump'!$A$4:$A$500,0),
MATCH(AS$2,'Productivity Dump'!$E$3:$AJ$3,0)
),
IF(AS$3="Attendance",
INDEX('Attendance Dump'!$E$2:$AI$400,
MATCH($A136,'Attendance Dump'!$B$2:$B$400,0),
MATCH(AS$2,'Attendance Dump'!$E$1:$AI$1,0)
),
INDEX('Active Hour''s Dump'!$D$3:$AH$337,
MATCH($C136,'Active Hour''s Dump'!$A$3:$A$337,0),
MATCH(AS$2,'Active Hour''s Dump'!$D$2:$AH$2,0)
))),"")</f>
        <v>P</v>
      </c>
      <c r="AT136" s="54">
        <f>_xlfn.IFNA(IF(AT$3="Productivity",
INDEX('Productivity Dump'!$E$4:$AJ$500,
MATCH($A136,'Productivity Dump'!$A$4:$A$500,0),
MATCH(AT$2,'Productivity Dump'!$E$3:$AJ$3,0)
),
IF(AT$3="Attendance",
INDEX('Attendance Dump'!$E$2:$AI$400,
MATCH($A136,'Attendance Dump'!$B$2:$B$400,0),
MATCH(AT$2,'Attendance Dump'!$E$1:$AI$1,0)
),
INDEX('Active Hour''s Dump'!$D$3:$AH$337,
MATCH($C136,'Active Hour''s Dump'!$A$3:$A$337,0),
MATCH(AT$2,'Active Hour''s Dump'!$D$2:$AH$2,0)
))),"")</f>
        <v>9.1666666666666696</v>
      </c>
      <c r="AU136" s="13">
        <f>_xlfn.IFNA(IF(AU$3="Productivity",
INDEX('Productivity Dump'!$E$4:$AJ$500,
MATCH($A136,'Productivity Dump'!$A$4:$A$500,0),
MATCH(AU$2,'Productivity Dump'!$E$3:$AJ$3,0)
),
IF(AU$3="Attendance",
INDEX('Attendance Dump'!$E$2:$AI$400,
MATCH($A136,'Attendance Dump'!$B$2:$B$400,0),
MATCH(AU$2,'Attendance Dump'!$E$1:$AI$1,0)
),
INDEX('Active Hour''s Dump'!$D$3:$AH$337,
MATCH($C136,'Active Hour''s Dump'!$A$3:$A$337,0),
MATCH(AU$2,'Active Hour''s Dump'!$D$2:$AH$2,0)
))),"")</f>
        <v>1446.1050000000002</v>
      </c>
      <c r="AV136" s="13" t="str">
        <f>_xlfn.IFNA(IF(AV$3="Productivity",
INDEX('Productivity Dump'!$E$4:$AJ$500,
MATCH($A136,'Productivity Dump'!$A$4:$A$500,0),
MATCH(AV$2,'Productivity Dump'!$E$3:$AJ$3,0)
),
IF(AV$3="Attendance",
INDEX('Attendance Dump'!$E$2:$AI$400,
MATCH($A136,'Attendance Dump'!$B$2:$B$400,0),
MATCH(AV$2,'Attendance Dump'!$E$1:$AI$1,0)
),
INDEX('Active Hour''s Dump'!$D$3:$AH$337,
MATCH($C136,'Active Hour''s Dump'!$A$3:$A$337,0),
MATCH(AV$2,'Active Hour''s Dump'!$D$2:$AH$2,0)
))),"")</f>
        <v>P</v>
      </c>
      <c r="AW136" s="54">
        <f>_xlfn.IFNA(IF(AW$3="Productivity",
INDEX('Productivity Dump'!$E$4:$AJ$500,
MATCH($A136,'Productivity Dump'!$A$4:$A$500,0),
MATCH(AW$2,'Productivity Dump'!$E$3:$AJ$3,0)
),
IF(AW$3="Attendance",
INDEX('Attendance Dump'!$E$2:$AI$400,
MATCH($A136,'Attendance Dump'!$B$2:$B$400,0),
MATCH(AW$2,'Attendance Dump'!$E$1:$AI$1,0)
),
INDEX('Active Hour''s Dump'!$D$3:$AH$337,
MATCH($C136,'Active Hour''s Dump'!$A$3:$A$337,0),
MATCH(AW$2,'Active Hour''s Dump'!$D$2:$AH$2,0)
))),"")</f>
        <v>8</v>
      </c>
      <c r="AX136" s="13">
        <f>_xlfn.IFNA(IF(AX$3="Productivity",
INDEX('Productivity Dump'!$E$4:$AJ$500,
MATCH($A136,'Productivity Dump'!$A$4:$A$500,0),
MATCH(AX$2,'Productivity Dump'!$E$3:$AJ$3,0)
),
IF(AX$3="Attendance",
INDEX('Attendance Dump'!$E$2:$AI$400,
MATCH($A136,'Attendance Dump'!$B$2:$B$400,0),
MATCH(AX$2,'Attendance Dump'!$E$1:$AI$1,0)
),
INDEX('Active Hour''s Dump'!$D$3:$AH$337,
MATCH($C136,'Active Hour''s Dump'!$A$3:$A$337,0),
MATCH(AX$2,'Active Hour''s Dump'!$D$2:$AH$2,0)
))),"")</f>
        <v>1433.2070000000003</v>
      </c>
      <c r="AY136" s="13" t="str">
        <f>_xlfn.IFNA(IF(AY$3="Productivity",
INDEX('Productivity Dump'!$E$4:$AJ$500,
MATCH($A136,'Productivity Dump'!$A$4:$A$500,0),
MATCH(AY$2,'Productivity Dump'!$E$3:$AJ$3,0)
),
IF(AY$3="Attendance",
INDEX('Attendance Dump'!$E$2:$AI$400,
MATCH($A136,'Attendance Dump'!$B$2:$B$400,0),
MATCH(AY$2,'Attendance Dump'!$E$1:$AI$1,0)
),
INDEX('Active Hour''s Dump'!$D$3:$AH$337,
MATCH($C136,'Active Hour''s Dump'!$A$3:$A$337,0),
MATCH(AY$2,'Active Hour''s Dump'!$D$2:$AH$2,0)
))),"")</f>
        <v>P</v>
      </c>
      <c r="AZ136" s="54">
        <f>_xlfn.IFNA(IF(AZ$3="Productivity",
INDEX('Productivity Dump'!$E$4:$AJ$500,
MATCH($A136,'Productivity Dump'!$A$4:$A$500,0),
MATCH(AZ$2,'Productivity Dump'!$E$3:$AJ$3,0)
),
IF(AZ$3="Attendance",
INDEX('Attendance Dump'!$E$2:$AI$400,
MATCH($A136,'Attendance Dump'!$B$2:$B$400,0),
MATCH(AZ$2,'Attendance Dump'!$E$1:$AI$1,0)
),
INDEX('Active Hour''s Dump'!$D$3:$AH$337,
MATCH($C136,'Active Hour''s Dump'!$A$3:$A$337,0),
MATCH(AZ$2,'Active Hour''s Dump'!$D$2:$AH$2,0)
))),"")</f>
        <v>8.5</v>
      </c>
      <c r="BA136" s="13">
        <f>_xlfn.IFNA(IF(BA$3="Productivity",
INDEX('Productivity Dump'!$E$4:$AJ$500,
MATCH($A136,'Productivity Dump'!$A$4:$A$500,0),
MATCH(BA$2,'Productivity Dump'!$E$3:$AJ$3,0)
),
IF(BA$3="Attendance",
INDEX('Attendance Dump'!$E$2:$AI$400,
MATCH($A136,'Attendance Dump'!$B$2:$B$400,0),
MATCH(BA$2,'Attendance Dump'!$E$1:$AI$1,0)
),
INDEX('Active Hour''s Dump'!$D$3:$AH$337,
MATCH($C136,'Active Hour''s Dump'!$A$3:$A$337,0),
MATCH(BA$2,'Active Hour''s Dump'!$D$2:$AH$2,0)
))),"")</f>
        <v>1432.0850000000003</v>
      </c>
      <c r="BB136" s="13" t="str">
        <f>_xlfn.IFNA(IF(BB$3="Productivity",
INDEX('Productivity Dump'!$E$4:$AJ$500,
MATCH($A136,'Productivity Dump'!$A$4:$A$500,0),
MATCH(BB$2,'Productivity Dump'!$E$3:$AJ$3,0)
),
IF(BB$3="Attendance",
INDEX('Attendance Dump'!$E$2:$AI$400,
MATCH($A136,'Attendance Dump'!$B$2:$B$400,0),
MATCH(BB$2,'Attendance Dump'!$E$1:$AI$1,0)
),
INDEX('Active Hour''s Dump'!$D$3:$AH$337,
MATCH($C136,'Active Hour''s Dump'!$A$3:$A$337,0),
MATCH(BB$2,'Active Hour''s Dump'!$D$2:$AH$2,0)
))),"")</f>
        <v>P</v>
      </c>
      <c r="BC136" s="54">
        <f>_xlfn.IFNA(IF(BC$3="Productivity",
INDEX('Productivity Dump'!$E$4:$AJ$500,
MATCH($A136,'Productivity Dump'!$A$4:$A$500,0),
MATCH(BC$2,'Productivity Dump'!$E$3:$AJ$3,0)
),
IF(BC$3="Attendance",
INDEX('Attendance Dump'!$E$2:$AI$400,
MATCH($A136,'Attendance Dump'!$B$2:$B$400,0),
MATCH(BC$2,'Attendance Dump'!$E$1:$AI$1,0)
),
INDEX('Active Hour''s Dump'!$D$3:$AH$337,
MATCH($C136,'Active Hour''s Dump'!$A$3:$A$337,0),
MATCH(BC$2,'Active Hour''s Dump'!$D$2:$AH$2,0)
))),"")</f>
        <v>8.75</v>
      </c>
      <c r="BD136" s="13">
        <f>_xlfn.IFNA(IF(BD$3="Productivity",
INDEX('Productivity Dump'!$E$4:$AJ$500,
MATCH($A136,'Productivity Dump'!$A$4:$A$500,0),
MATCH(BD$2,'Productivity Dump'!$E$3:$AJ$3,0)
),
IF(BD$3="Attendance",
INDEX('Attendance Dump'!$E$2:$AI$400,
MATCH($A136,'Attendance Dump'!$B$2:$B$400,0),
MATCH(BD$2,'Attendance Dump'!$E$1:$AI$1,0)
),
INDEX('Active Hour''s Dump'!$D$3:$AH$337,
MATCH($C136,'Active Hour''s Dump'!$A$3:$A$337,0),
MATCH(BD$2,'Active Hour''s Dump'!$D$2:$AH$2,0)
))),"")</f>
        <v>672.98199999999997</v>
      </c>
      <c r="BE136" s="13" t="str">
        <f>_xlfn.IFNA(IF(BE$3="Productivity",
INDEX('Productivity Dump'!$E$4:$AJ$500,
MATCH($A136,'Productivity Dump'!$A$4:$A$500,0),
MATCH(BE$2,'Productivity Dump'!$E$3:$AJ$3,0)
),
IF(BE$3="Attendance",
INDEX('Attendance Dump'!$E$2:$AI$400,
MATCH($A136,'Attendance Dump'!$B$2:$B$400,0),
MATCH(BE$2,'Attendance Dump'!$E$1:$AI$1,0)
),
INDEX('Active Hour''s Dump'!$D$3:$AH$337,
MATCH($C136,'Active Hour''s Dump'!$A$3:$A$337,0),
MATCH(BE$2,'Active Hour''s Dump'!$D$2:$AH$2,0)
))),"")</f>
        <v>P</v>
      </c>
      <c r="BF136" s="54">
        <f>_xlfn.IFNA(IF(BF$3="Productivity",
INDEX('Productivity Dump'!$E$4:$AJ$500,
MATCH($A136,'Productivity Dump'!$A$4:$A$500,0),
MATCH(BF$2,'Productivity Dump'!$E$3:$AJ$3,0)
),
IF(BF$3="Attendance",
INDEX('Attendance Dump'!$E$2:$AI$400,
MATCH($A136,'Attendance Dump'!$B$2:$B$400,0),
MATCH(BF$2,'Attendance Dump'!$E$1:$AI$1,0)
),
INDEX('Active Hour''s Dump'!$D$3:$AH$337,
MATCH($C136,'Active Hour''s Dump'!$A$3:$A$337,0),
MATCH(BF$2,'Active Hour''s Dump'!$D$2:$AH$2,0)
))),"")</f>
        <v>5.3333333333333304</v>
      </c>
      <c r="BG136" s="13">
        <f>_xlfn.IFNA(IF(BG$3="Productivity",
INDEX('Productivity Dump'!$E$4:$AJ$500,
MATCH($A136,'Productivity Dump'!$A$4:$A$500,0),
MATCH(BG$2,'Productivity Dump'!$E$3:$AJ$3,0)
),
IF(BG$3="Attendance",
INDEX('Attendance Dump'!$E$2:$AI$400,
MATCH($A136,'Attendance Dump'!$B$2:$B$400,0),
MATCH(BG$2,'Attendance Dump'!$E$1:$AI$1,0)
),
INDEX('Active Hour''s Dump'!$D$3:$AH$337,
MATCH($C136,'Active Hour''s Dump'!$A$3:$A$337,0),
MATCH(BG$2,'Active Hour''s Dump'!$D$2:$AH$2,0)
))),"")</f>
        <v>190.46200000000002</v>
      </c>
      <c r="BH136" s="13" t="str">
        <f>_xlfn.IFNA(IF(BH$3="Productivity",
INDEX('Productivity Dump'!$E$4:$AJ$500,
MATCH($A136,'Productivity Dump'!$A$4:$A$500,0),
MATCH(BH$2,'Productivity Dump'!$E$3:$AJ$3,0)
),
IF(BH$3="Attendance",
INDEX('Attendance Dump'!$E$2:$AI$400,
MATCH($A136,'Attendance Dump'!$B$2:$B$400,0),
MATCH(BH$2,'Attendance Dump'!$E$1:$AI$1,0)
),
INDEX('Active Hour''s Dump'!$D$3:$AH$337,
MATCH($C136,'Active Hour''s Dump'!$A$3:$A$337,0),
MATCH(BH$2,'Active Hour''s Dump'!$D$2:$AH$2,0)
))),"")</f>
        <v>WO</v>
      </c>
      <c r="BI136" s="54">
        <f>_xlfn.IFNA(IF(BI$3="Productivity",
INDEX('Productivity Dump'!$E$4:$AJ$500,
MATCH($A136,'Productivity Dump'!$A$4:$A$500,0),
MATCH(BI$2,'Productivity Dump'!$E$3:$AJ$3,0)
),
IF(BI$3="Attendance",
INDEX('Attendance Dump'!$E$2:$AI$400,
MATCH($A136,'Attendance Dump'!$B$2:$B$400,0),
MATCH(BI$2,'Attendance Dump'!$E$1:$AI$1,0)
),
INDEX('Active Hour''s Dump'!$D$3:$AH$337,
MATCH($C136,'Active Hour''s Dump'!$A$3:$A$337,0),
MATCH(BI$2,'Active Hour''s Dump'!$D$2:$AH$2,0)
))),"")</f>
        <v>1.0833333333333299</v>
      </c>
      <c r="BJ136" s="13">
        <f>_xlfn.IFNA(IF(BJ$3="Productivity",
INDEX('Productivity Dump'!$E$4:$AJ$500,
MATCH($A136,'Productivity Dump'!$A$4:$A$500,0),
MATCH(BJ$2,'Productivity Dump'!$E$3:$AJ$3,0)
),
IF(BJ$3="Attendance",
INDEX('Attendance Dump'!$E$2:$AI$400,
MATCH($A136,'Attendance Dump'!$B$2:$B$400,0),
MATCH(BJ$2,'Attendance Dump'!$E$1:$AI$1,0)
),
INDEX('Active Hour''s Dump'!$D$3:$AH$337,
MATCH($C136,'Active Hour''s Dump'!$A$3:$A$337,0),
MATCH(BJ$2,'Active Hour''s Dump'!$D$2:$AH$2,0)
))),"")</f>
        <v>1141.3110000000001</v>
      </c>
      <c r="BK136" s="13" t="str">
        <f>_xlfn.IFNA(IF(BK$3="Productivity",
INDEX('Productivity Dump'!$E$4:$AJ$500,
MATCH($A136,'Productivity Dump'!$A$4:$A$500,0),
MATCH(BK$2,'Productivity Dump'!$E$3:$AJ$3,0)
),
IF(BK$3="Attendance",
INDEX('Attendance Dump'!$E$2:$AI$400,
MATCH($A136,'Attendance Dump'!$B$2:$B$400,0),
MATCH(BK$2,'Attendance Dump'!$E$1:$AI$1,0)
),
INDEX('Active Hour''s Dump'!$D$3:$AH$337,
MATCH($C136,'Active Hour''s Dump'!$A$3:$A$337,0),
MATCH(BK$2,'Active Hour''s Dump'!$D$2:$AH$2,0)
))),"")</f>
        <v>P</v>
      </c>
      <c r="BL136" s="54">
        <f>_xlfn.IFNA(IF(BL$3="Productivity",
INDEX('Productivity Dump'!$E$4:$AJ$500,
MATCH($A136,'Productivity Dump'!$A$4:$A$500,0),
MATCH(BL$2,'Productivity Dump'!$E$3:$AJ$3,0)
),
IF(BL$3="Attendance",
INDEX('Attendance Dump'!$E$2:$AI$400,
MATCH($A136,'Attendance Dump'!$B$2:$B$400,0),
MATCH(BL$2,'Attendance Dump'!$E$1:$AI$1,0)
),
INDEX('Active Hour''s Dump'!$D$3:$AH$337,
MATCH($C136,'Active Hour''s Dump'!$A$3:$A$337,0),
MATCH(BL$2,'Active Hour''s Dump'!$D$2:$AH$2,0)
))),"")</f>
        <v>5.9166666666666696</v>
      </c>
      <c r="BM136" s="13">
        <f>_xlfn.IFNA(IF(BM$3="Productivity",
INDEX('Productivity Dump'!$E$4:$AJ$500,
MATCH($A136,'Productivity Dump'!$A$4:$A$500,0),
MATCH(BM$2,'Productivity Dump'!$E$3:$AJ$3,0)
),
IF(BM$3="Attendance",
INDEX('Attendance Dump'!$E$2:$AI$400,
MATCH($A136,'Attendance Dump'!$B$2:$B$400,0),
MATCH(BM$2,'Attendance Dump'!$E$1:$AI$1,0)
),
INDEX('Active Hour''s Dump'!$D$3:$AH$337,
MATCH($C136,'Active Hour''s Dump'!$A$3:$A$337,0),
MATCH(BM$2,'Active Hour''s Dump'!$D$2:$AH$2,0)
))),"")</f>
        <v>1447.1310000000001</v>
      </c>
      <c r="BN136" s="13" t="str">
        <f>_xlfn.IFNA(IF(BN$3="Productivity",
INDEX('Productivity Dump'!$E$4:$AJ$500,
MATCH($A136,'Productivity Dump'!$A$4:$A$500,0),
MATCH(BN$2,'Productivity Dump'!$E$3:$AJ$3,0)
),
IF(BN$3="Attendance",
INDEX('Attendance Dump'!$E$2:$AI$400,
MATCH($A136,'Attendance Dump'!$B$2:$B$400,0),
MATCH(BN$2,'Attendance Dump'!$E$1:$AI$1,0)
),
INDEX('Active Hour''s Dump'!$D$3:$AH$337,
MATCH($C136,'Active Hour''s Dump'!$A$3:$A$337,0),
MATCH(BN$2,'Active Hour''s Dump'!$D$2:$AH$2,0)
))),"")</f>
        <v>P</v>
      </c>
      <c r="BO136" s="54">
        <f>_xlfn.IFNA(IF(BO$3="Productivity",
INDEX('Productivity Dump'!$E$4:$AJ$500,
MATCH($A136,'Productivity Dump'!$A$4:$A$500,0),
MATCH(BO$2,'Productivity Dump'!$E$3:$AJ$3,0)
),
IF(BO$3="Attendance",
INDEX('Attendance Dump'!$E$2:$AI$400,
MATCH($A136,'Attendance Dump'!$B$2:$B$400,0),
MATCH(BO$2,'Attendance Dump'!$E$1:$AI$1,0)
),
INDEX('Active Hour''s Dump'!$D$3:$AH$337,
MATCH($C136,'Active Hour''s Dump'!$A$3:$A$337,0),
MATCH(BO$2,'Active Hour''s Dump'!$D$2:$AH$2,0)
))),"")</f>
        <v>7.5833333333333304</v>
      </c>
      <c r="BP136" s="13">
        <f>_xlfn.IFNA(IF(BP$3="Productivity",
INDEX('Productivity Dump'!$E$4:$AJ$500,
MATCH($A136,'Productivity Dump'!$A$4:$A$500,0),
MATCH(BP$2,'Productivity Dump'!$E$3:$AJ$3,0)
),
IF(BP$3="Attendance",
INDEX('Attendance Dump'!$E$2:$AI$400,
MATCH($A136,'Attendance Dump'!$B$2:$B$400,0),
MATCH(BP$2,'Attendance Dump'!$E$1:$AI$1,0)
),
INDEX('Active Hour''s Dump'!$D$3:$AH$337,
MATCH($C136,'Active Hour''s Dump'!$A$3:$A$337,0),
MATCH(BP$2,'Active Hour''s Dump'!$D$2:$AH$2,0)
))),"")</f>
        <v>1427.0470000000003</v>
      </c>
      <c r="BQ136" s="13" t="str">
        <f>_xlfn.IFNA(IF(BQ$3="Productivity",
INDEX('Productivity Dump'!$E$4:$AJ$500,
MATCH($A136,'Productivity Dump'!$A$4:$A$500,0),
MATCH(BQ$2,'Productivity Dump'!$E$3:$AJ$3,0)
),
IF(BQ$3="Attendance",
INDEX('Attendance Dump'!$E$2:$AI$400,
MATCH($A136,'Attendance Dump'!$B$2:$B$400,0),
MATCH(BQ$2,'Attendance Dump'!$E$1:$AI$1,0)
),
INDEX('Active Hour''s Dump'!$D$3:$AH$337,
MATCH($C136,'Active Hour''s Dump'!$A$3:$A$337,0),
MATCH(BQ$2,'Active Hour''s Dump'!$D$2:$AH$2,0)
))),"")</f>
        <v>P</v>
      </c>
      <c r="BR136" s="54">
        <f>_xlfn.IFNA(IF(BR$3="Productivity",
INDEX('Productivity Dump'!$E$4:$AJ$500,
MATCH($A136,'Productivity Dump'!$A$4:$A$500,0),
MATCH(BR$2,'Productivity Dump'!$E$3:$AJ$3,0)
),
IF(BR$3="Attendance",
INDEX('Attendance Dump'!$E$2:$AI$400,
MATCH($A136,'Attendance Dump'!$B$2:$B$400,0),
MATCH(BR$2,'Attendance Dump'!$E$1:$AI$1,0)
),
INDEX('Active Hour''s Dump'!$D$3:$AH$337,
MATCH($C136,'Active Hour''s Dump'!$A$3:$A$337,0),
MATCH(BR$2,'Active Hour''s Dump'!$D$2:$AH$2,0)
))),"")</f>
        <v>9.4166666666666696</v>
      </c>
      <c r="BS136" s="13">
        <f>_xlfn.IFNA(IF(BS$3="Productivity",
INDEX('Productivity Dump'!$E$4:$AJ$500,
MATCH($A136,'Productivity Dump'!$A$4:$A$500,0),
MATCH(BS$2,'Productivity Dump'!$E$3:$AJ$3,0)
),
IF(BS$3="Attendance",
INDEX('Attendance Dump'!$E$2:$AI$400,
MATCH($A136,'Attendance Dump'!$B$2:$B$400,0),
MATCH(BS$2,'Attendance Dump'!$E$1:$AI$1,0)
),
INDEX('Active Hour''s Dump'!$D$3:$AH$337,
MATCH($C136,'Active Hour''s Dump'!$A$3:$A$337,0),
MATCH(BS$2,'Active Hour''s Dump'!$D$2:$AH$2,0)
))),"")</f>
        <v>1262.193</v>
      </c>
      <c r="BT136" s="13" t="str">
        <f>_xlfn.IFNA(IF(BT$3="Productivity",
INDEX('Productivity Dump'!$E$4:$AJ$500,
MATCH($A136,'Productivity Dump'!$A$4:$A$500,0),
MATCH(BT$2,'Productivity Dump'!$E$3:$AJ$3,0)
),
IF(BT$3="Attendance",
INDEX('Attendance Dump'!$E$2:$AI$400,
MATCH($A136,'Attendance Dump'!$B$2:$B$400,0),
MATCH(BT$2,'Attendance Dump'!$E$1:$AI$1,0)
),
INDEX('Active Hour''s Dump'!$D$3:$AH$337,
MATCH($C136,'Active Hour''s Dump'!$A$3:$A$337,0),
MATCH(BT$2,'Active Hour''s Dump'!$D$2:$AH$2,0)
))),"")</f>
        <v>H(P)</v>
      </c>
      <c r="BU136" s="54">
        <f>_xlfn.IFNA(IF(BU$3="Productivity",
INDEX('Productivity Dump'!$E$4:$AJ$500,
MATCH($A136,'Productivity Dump'!$A$4:$A$500,0),
MATCH(BU$2,'Productivity Dump'!$E$3:$AJ$3,0)
),
IF(BU$3="Attendance",
INDEX('Attendance Dump'!$E$2:$AI$400,
MATCH($A136,'Attendance Dump'!$B$2:$B$400,0),
MATCH(BU$2,'Attendance Dump'!$E$1:$AI$1,0)
),
INDEX('Active Hour''s Dump'!$D$3:$AH$337,
MATCH($C136,'Active Hour''s Dump'!$A$3:$A$337,0),
MATCH(BU$2,'Active Hour''s Dump'!$D$2:$AH$2,0)
))),"")</f>
        <v>8.4166666666666696</v>
      </c>
      <c r="BV136" s="13">
        <f>_xlfn.IFNA(IF(BV$3="Productivity",
INDEX('Productivity Dump'!$E$4:$AJ$500,
MATCH($A136,'Productivity Dump'!$A$4:$A$500,0),
MATCH(BV$2,'Productivity Dump'!$E$3:$AJ$3,0)
),
IF(BV$3="Attendance",
INDEX('Attendance Dump'!$E$2:$AI$400,
MATCH($A136,'Attendance Dump'!$B$2:$B$400,0),
MATCH(BV$2,'Attendance Dump'!$E$1:$AI$1,0)
),
INDEX('Active Hour''s Dump'!$D$3:$AH$337,
MATCH($C136,'Active Hour''s Dump'!$A$3:$A$337,0),
MATCH(BV$2,'Active Hour''s Dump'!$D$2:$AH$2,0)
))),"")</f>
        <v>1442.1770000000004</v>
      </c>
      <c r="BW136" s="13" t="str">
        <f>_xlfn.IFNA(IF(BW$3="Productivity",
INDEX('Productivity Dump'!$E$4:$AJ$500,
MATCH($A136,'Productivity Dump'!$A$4:$A$500,0),
MATCH(BW$2,'Productivity Dump'!$E$3:$AJ$3,0)
),
IF(BW$3="Attendance",
INDEX('Attendance Dump'!$E$2:$AI$400,
MATCH($A136,'Attendance Dump'!$B$2:$B$400,0),
MATCH(BW$2,'Attendance Dump'!$E$1:$AI$1,0)
),
INDEX('Active Hour''s Dump'!$D$3:$AH$337,
MATCH($C136,'Active Hour''s Dump'!$A$3:$A$337,0),
MATCH(BW$2,'Active Hour''s Dump'!$D$2:$AH$2,0)
))),"")</f>
        <v>P</v>
      </c>
      <c r="BX136" s="54">
        <f>_xlfn.IFNA(IF(BX$3="Productivity",
INDEX('Productivity Dump'!$E$4:$AJ$500,
MATCH($A136,'Productivity Dump'!$A$4:$A$500,0),
MATCH(BX$2,'Productivity Dump'!$E$3:$AJ$3,0)
),
IF(BX$3="Attendance",
INDEX('Attendance Dump'!$E$2:$AI$400,
MATCH($A136,'Attendance Dump'!$B$2:$B$400,0),
MATCH(BX$2,'Attendance Dump'!$E$1:$AI$1,0)
),
INDEX('Active Hour''s Dump'!$D$3:$AH$337,
MATCH($C136,'Active Hour''s Dump'!$A$3:$A$337,0),
MATCH(BX$2,'Active Hour''s Dump'!$D$2:$AH$2,0)
))),"")</f>
        <v>9.1666666666666696</v>
      </c>
      <c r="BY136" s="13">
        <f>_xlfn.IFNA(IF(BY$3="Productivity",
INDEX('Productivity Dump'!$E$4:$AJ$500,
MATCH($A136,'Productivity Dump'!$A$4:$A$500,0),
MATCH(BY$2,'Productivity Dump'!$E$3:$AJ$3,0)
),
IF(BY$3="Attendance",
INDEX('Attendance Dump'!$E$2:$AI$400,
MATCH($A136,'Attendance Dump'!$B$2:$B$400,0),
MATCH(BY$2,'Attendance Dump'!$E$1:$AI$1,0)
),
INDEX('Active Hour''s Dump'!$D$3:$AH$337,
MATCH($C136,'Active Hour''s Dump'!$A$3:$A$337,0),
MATCH(BY$2,'Active Hour''s Dump'!$D$2:$AH$2,0)
))),"")</f>
        <v>0</v>
      </c>
      <c r="BZ136" s="13" t="str">
        <f>_xlfn.IFNA(IF(BZ$3="Productivity",
INDEX('Productivity Dump'!$E$4:$AJ$500,
MATCH($A136,'Productivity Dump'!$A$4:$A$500,0),
MATCH(BZ$2,'Productivity Dump'!$E$3:$AJ$3,0)
),
IF(BZ$3="Attendance",
INDEX('Attendance Dump'!$E$2:$AI$400,
MATCH($A136,'Attendance Dump'!$B$2:$B$400,0),
MATCH(BZ$2,'Attendance Dump'!$E$1:$AI$1,0)
),
INDEX('Active Hour''s Dump'!$D$3:$AH$337,
MATCH($C136,'Active Hour''s Dump'!$A$3:$A$337,0),
MATCH(BZ$2,'Active Hour''s Dump'!$D$2:$AH$2,0)
))),"")</f>
        <v>PL</v>
      </c>
      <c r="CA136" s="54">
        <f>_xlfn.IFNA(IF(CA$3="Productivity",
INDEX('Productivity Dump'!$E$4:$AJ$500,
MATCH($A136,'Productivity Dump'!$A$4:$A$500,0),
MATCH(CA$2,'Productivity Dump'!$E$3:$AJ$3,0)
),
IF(CA$3="Attendance",
INDEX('Attendance Dump'!$E$2:$AI$400,
MATCH($A136,'Attendance Dump'!$B$2:$B$400,0),
MATCH(CA$2,'Attendance Dump'!$E$1:$AI$1,0)
),
INDEX('Active Hour''s Dump'!$D$3:$AH$337,
MATCH($C136,'Active Hour''s Dump'!$A$3:$A$337,0),
MATCH(CA$2,'Active Hour''s Dump'!$D$2:$AH$2,0)
))),"")</f>
        <v>0</v>
      </c>
      <c r="CB136" s="13">
        <f>_xlfn.IFNA(IF(CB$3="Productivity",
INDEX('Productivity Dump'!$E$4:$AJ$500,
MATCH($A136,'Productivity Dump'!$A$4:$A$500,0),
MATCH(CB$2,'Productivity Dump'!$E$3:$AJ$3,0)
),
IF(CB$3="Attendance",
INDEX('Attendance Dump'!$E$2:$AI$400,
MATCH($A136,'Attendance Dump'!$B$2:$B$400,0),
MATCH(CB$2,'Attendance Dump'!$E$1:$AI$1,0)
),
INDEX('Active Hour''s Dump'!$D$3:$AH$337,
MATCH($C136,'Active Hour''s Dump'!$A$3:$A$337,0),
MATCH(CB$2,'Active Hour''s Dump'!$D$2:$AH$2,0)
))),"")</f>
        <v>0</v>
      </c>
      <c r="CC136" s="13" t="str">
        <f>_xlfn.IFNA(IF(CC$3="Productivity",
INDEX('Productivity Dump'!$E$4:$AJ$500,
MATCH($A136,'Productivity Dump'!$A$4:$A$500,0),
MATCH(CC$2,'Productivity Dump'!$E$3:$AJ$3,0)
),
IF(CC$3="Attendance",
INDEX('Attendance Dump'!$E$2:$AI$400,
MATCH($A136,'Attendance Dump'!$B$2:$B$400,0),
MATCH(CC$2,'Attendance Dump'!$E$1:$AI$1,0)
),
INDEX('Active Hour''s Dump'!$D$3:$AH$337,
MATCH($C136,'Active Hour''s Dump'!$A$3:$A$337,0),
MATCH(CC$2,'Active Hour''s Dump'!$D$2:$AH$2,0)
))),"")</f>
        <v>WO</v>
      </c>
      <c r="CD136" s="54">
        <f>_xlfn.IFNA(IF(CD$3="Productivity",
INDEX('Productivity Dump'!$E$4:$AJ$500,
MATCH($A136,'Productivity Dump'!$A$4:$A$500,0),
MATCH(CD$2,'Productivity Dump'!$E$3:$AJ$3,0)
),
IF(CD$3="Attendance",
INDEX('Attendance Dump'!$E$2:$AI$400,
MATCH($A136,'Attendance Dump'!$B$2:$B$400,0),
MATCH(CD$2,'Attendance Dump'!$E$1:$AI$1,0)
),
INDEX('Active Hour''s Dump'!$D$3:$AH$337,
MATCH($C136,'Active Hour''s Dump'!$A$3:$A$337,0),
MATCH(CD$2,'Active Hour''s Dump'!$D$2:$AH$2,0)
))),"")</f>
        <v>0</v>
      </c>
      <c r="CE136" s="13">
        <f>_xlfn.IFNA(IF(CE$3="Productivity",
INDEX('Productivity Dump'!$E$4:$AJ$500,
MATCH($A136,'Productivity Dump'!$A$4:$A$500,0),
MATCH(CE$2,'Productivity Dump'!$E$3:$AJ$3,0)
),
IF(CE$3="Attendance",
INDEX('Attendance Dump'!$E$2:$AI$400,
MATCH($A136,'Attendance Dump'!$B$2:$B$400,0),
MATCH(CE$2,'Attendance Dump'!$E$1:$AI$1,0)
),
INDEX('Active Hour''s Dump'!$D$3:$AH$337,
MATCH($C136,'Active Hour''s Dump'!$A$3:$A$337,0),
MATCH(CE$2,'Active Hour''s Dump'!$D$2:$AH$2,0)
))),"")</f>
        <v>1183.3449999999998</v>
      </c>
      <c r="CF136" s="13" t="str">
        <f>_xlfn.IFNA(IF(CF$3="Productivity",
INDEX('Productivity Dump'!$E$4:$AJ$500,
MATCH($A136,'Productivity Dump'!$A$4:$A$500,0),
MATCH(CF$2,'Productivity Dump'!$E$3:$AJ$3,0)
),
IF(CF$3="Attendance",
INDEX('Attendance Dump'!$E$2:$AI$400,
MATCH($A136,'Attendance Dump'!$B$2:$B$400,0),
MATCH(CF$2,'Attendance Dump'!$E$1:$AI$1,0)
),
INDEX('Active Hour''s Dump'!$D$3:$AH$337,
MATCH($C136,'Active Hour''s Dump'!$A$3:$A$337,0),
MATCH(CF$2,'Active Hour''s Dump'!$D$2:$AH$2,0)
))),"")</f>
        <v>P</v>
      </c>
      <c r="CG136" s="54">
        <f>_xlfn.IFNA(IF(CG$3="Productivity",
INDEX('Productivity Dump'!$E$4:$AJ$500,
MATCH($A136,'Productivity Dump'!$A$4:$A$500,0),
MATCH(CG$2,'Productivity Dump'!$E$3:$AJ$3,0)
),
IF(CG$3="Attendance",
INDEX('Attendance Dump'!$E$2:$AI$400,
MATCH($A136,'Attendance Dump'!$B$2:$B$400,0),
MATCH(CG$2,'Attendance Dump'!$E$1:$AI$1,0)
),
INDEX('Active Hour''s Dump'!$D$3:$AH$337,
MATCH($C136,'Active Hour''s Dump'!$A$3:$A$337,0),
MATCH(CG$2,'Active Hour''s Dump'!$D$2:$AH$2,0)
))),"")</f>
        <v>7.0833333333333304</v>
      </c>
      <c r="CH136" s="13">
        <f>_xlfn.IFNA(IF(CH$3="Productivity",
INDEX('Productivity Dump'!$E$4:$AJ$500,
MATCH($A136,'Productivity Dump'!$A$4:$A$500,0),
MATCH(CH$2,'Productivity Dump'!$E$3:$AJ$3,0)
),
IF(CH$3="Attendance",
INDEX('Attendance Dump'!$E$2:$AI$400,
MATCH($A136,'Attendance Dump'!$B$2:$B$400,0),
MATCH(CH$2,'Attendance Dump'!$E$1:$AI$1,0)
),
INDEX('Active Hour''s Dump'!$D$3:$AH$337,
MATCH($C136,'Active Hour''s Dump'!$A$3:$A$337,0),
MATCH(CH$2,'Active Hour''s Dump'!$D$2:$AH$2,0)
))),"")</f>
        <v>1439.5130000000004</v>
      </c>
      <c r="CI136" s="13" t="str">
        <f>_xlfn.IFNA(IF(CI$3="Productivity",
INDEX('Productivity Dump'!$E$4:$AJ$500,
MATCH($A136,'Productivity Dump'!$A$4:$A$500,0),
MATCH(CI$2,'Productivity Dump'!$E$3:$AJ$3,0)
),
IF(CI$3="Attendance",
INDEX('Attendance Dump'!$E$2:$AI$400,
MATCH($A136,'Attendance Dump'!$B$2:$B$400,0),
MATCH(CI$2,'Attendance Dump'!$E$1:$AI$1,0)
),
INDEX('Active Hour''s Dump'!$D$3:$AH$337,
MATCH($C136,'Active Hour''s Dump'!$A$3:$A$337,0),
MATCH(CI$2,'Active Hour''s Dump'!$D$2:$AH$2,0)
))),"")</f>
        <v>P</v>
      </c>
      <c r="CJ136" s="54">
        <f>_xlfn.IFNA(IF(CJ$3="Productivity",
INDEX('Productivity Dump'!$E$4:$AJ$500,
MATCH($A136,'Productivity Dump'!$A$4:$A$500,0),
MATCH(CJ$2,'Productivity Dump'!$E$3:$AJ$3,0)
),
IF(CJ$3="Attendance",
INDEX('Attendance Dump'!$E$2:$AI$400,
MATCH($A136,'Attendance Dump'!$B$2:$B$400,0),
MATCH(CJ$2,'Attendance Dump'!$E$1:$AI$1,0)
),
INDEX('Active Hour''s Dump'!$D$3:$AH$337,
MATCH($C136,'Active Hour''s Dump'!$A$3:$A$337,0),
MATCH(CJ$2,'Active Hour''s Dump'!$D$2:$AH$2,0)
))),"")</f>
        <v>7.6666666666666696</v>
      </c>
      <c r="CK136" s="13">
        <f>_xlfn.IFNA(IF(CK$3="Productivity",
INDEX('Productivity Dump'!$E$4:$AJ$500,
MATCH($A136,'Productivity Dump'!$A$4:$A$500,0),
MATCH(CK$2,'Productivity Dump'!$E$3:$AJ$3,0)
),
IF(CK$3="Attendance",
INDEX('Attendance Dump'!$E$2:$AI$400,
MATCH($A136,'Attendance Dump'!$B$2:$B$400,0),
MATCH(CK$2,'Attendance Dump'!$E$1:$AI$1,0)
),
INDEX('Active Hour''s Dump'!$D$3:$AH$337,
MATCH($C136,'Active Hour''s Dump'!$A$3:$A$337,0),
MATCH(CK$2,'Active Hour''s Dump'!$D$2:$AH$2,0)
))),"")</f>
        <v>1426.4319999999993</v>
      </c>
      <c r="CL136" s="13" t="str">
        <f>_xlfn.IFNA(IF(CL$3="Productivity",
INDEX('Productivity Dump'!$E$4:$AJ$500,
MATCH($A136,'Productivity Dump'!$A$4:$A$500,0),
MATCH(CL$2,'Productivity Dump'!$E$3:$AJ$3,0)
),
IF(CL$3="Attendance",
INDEX('Attendance Dump'!$E$2:$AI$400,
MATCH($A136,'Attendance Dump'!$B$2:$B$400,0),
MATCH(CL$2,'Attendance Dump'!$E$1:$AI$1,0)
),
INDEX('Active Hour''s Dump'!$D$3:$AH$337,
MATCH($C136,'Active Hour''s Dump'!$A$3:$A$337,0),
MATCH(CL$2,'Active Hour''s Dump'!$D$2:$AH$2,0)
))),"")</f>
        <v>P</v>
      </c>
      <c r="CM136" s="54">
        <f>_xlfn.IFNA(IF(CM$3="Productivity",
INDEX('Productivity Dump'!$E$4:$AJ$500,
MATCH($A136,'Productivity Dump'!$A$4:$A$500,0),
MATCH(CM$2,'Productivity Dump'!$E$3:$AJ$3,0)
),
IF(CM$3="Attendance",
INDEX('Attendance Dump'!$E$2:$AI$400,
MATCH($A136,'Attendance Dump'!$B$2:$B$400,0),
MATCH(CM$2,'Attendance Dump'!$E$1:$AI$1,0)
),
INDEX('Active Hour''s Dump'!$D$3:$AH$337,
MATCH($C136,'Active Hour''s Dump'!$A$3:$A$337,0),
MATCH(CM$2,'Active Hour''s Dump'!$D$2:$AH$2,0)
))),"")</f>
        <v>7.6666666666666696</v>
      </c>
      <c r="CN136" s="13">
        <f>_xlfn.IFNA(IF(CN$3="Productivity",
INDEX('Productivity Dump'!$E$4:$AJ$500,
MATCH($A136,'Productivity Dump'!$A$4:$A$500,0),
MATCH(CN$2,'Productivity Dump'!$E$3:$AJ$3,0)
),
IF(CN$3="Attendance",
INDEX('Attendance Dump'!$E$2:$AI$400,
MATCH($A136,'Attendance Dump'!$B$2:$B$400,0),
MATCH(CN$2,'Attendance Dump'!$E$1:$AI$1,0)
),
INDEX('Active Hour''s Dump'!$D$3:$AH$337,
MATCH($C136,'Active Hour''s Dump'!$A$3:$A$337,0),
MATCH(CN$2,'Active Hour''s Dump'!$D$2:$AH$2,0)
))),"")</f>
        <v>0</v>
      </c>
      <c r="CO136" s="13">
        <f>_xlfn.IFNA(IF(CO$3="Productivity",
INDEX('Productivity Dump'!$E$4:$AJ$500,
MATCH($A136,'Productivity Dump'!$A$4:$A$500,0),
MATCH(CO$2,'Productivity Dump'!$E$3:$AJ$3,0)
),
IF(CO$3="Attendance",
INDEX('Attendance Dump'!$E$2:$AI$400,
MATCH($A136,'Attendance Dump'!$B$2:$B$400,0),
MATCH(CO$2,'Attendance Dump'!$E$1:$AI$1,0)
),
INDEX('Active Hour''s Dump'!$D$3:$AH$337,
MATCH($C136,'Active Hour''s Dump'!$A$3:$A$337,0),
MATCH(CO$2,'Active Hour''s Dump'!$D$2:$AH$2,0)
))),"")</f>
        <v>0</v>
      </c>
      <c r="CP136" s="54">
        <f>_xlfn.IFNA(IF(CP$3="Productivity",
INDEX('Productivity Dump'!$E$4:$AJ$500,
MATCH($A136,'Productivity Dump'!$A$4:$A$500,0),
MATCH(CP$2,'Productivity Dump'!$E$3:$AJ$3,0)
),
IF(CP$3="Attendance",
INDEX('Attendance Dump'!$E$2:$AI$400,
MATCH($A136,'Attendance Dump'!$B$2:$B$400,0),
MATCH(CP$2,'Attendance Dump'!$E$1:$AI$1,0)
),
INDEX('Active Hour''s Dump'!$D$3:$AH$337,
MATCH($C136,'Active Hour''s Dump'!$A$3:$A$337,0),
MATCH(CP$2,'Active Hour''s Dump'!$D$2:$AH$2,0)
))),"")</f>
        <v>0</v>
      </c>
      <c r="CQ136" s="13">
        <f>_xlfn.IFNA(IF(CQ$3="Productivity",
INDEX('Productivity Dump'!$E$4:$AJ$500,
MATCH($A136,'Productivity Dump'!$A$4:$A$500,0),
MATCH(CQ$2,'Productivity Dump'!$E$3:$AJ$3,0)
),
IF(CQ$3="Attendance",
INDEX('Attendance Dump'!$E$2:$AI$400,
MATCH($A136,'Attendance Dump'!$B$2:$B$400,0),
MATCH(CQ$2,'Attendance Dump'!$E$1:$AI$1,0)
),
INDEX('Active Hour''s Dump'!$D$3:$AH$337,
MATCH($C136,'Active Hour''s Dump'!$A$3:$A$337,0),
MATCH(CQ$2,'Active Hour''s Dump'!$D$2:$AH$2,0)
))),"")</f>
        <v>0</v>
      </c>
      <c r="CR136" s="13">
        <f>_xlfn.IFNA(IF(CR$3="Productivity",
INDEX('Productivity Dump'!$E$4:$AJ$500,
MATCH($A136,'Productivity Dump'!$A$4:$A$500,0),
MATCH(CR$2,'Productivity Dump'!$E$3:$AJ$3,0)
),
IF(CR$3="Attendance",
INDEX('Attendance Dump'!$E$2:$AI$400,
MATCH($A136,'Attendance Dump'!$B$2:$B$400,0),
MATCH(CR$2,'Attendance Dump'!$E$1:$AI$1,0)
),
INDEX('Active Hour''s Dump'!$D$3:$AH$337,
MATCH($C136,'Active Hour''s Dump'!$A$3:$A$337,0),
MATCH(CR$2,'Active Hour''s Dump'!$D$2:$AH$2,0)
))),"")</f>
        <v>0</v>
      </c>
      <c r="CS136" s="54">
        <f>_xlfn.IFNA(IF(CS$3="Productivity",
INDEX('Productivity Dump'!$E$4:$AJ$500,
MATCH($A136,'Productivity Dump'!$A$4:$A$500,0),
MATCH(CS$2,'Productivity Dump'!$E$3:$AJ$3,0)
),
IF(CS$3="Attendance",
INDEX('Attendance Dump'!$E$2:$AI$400,
MATCH($A136,'Attendance Dump'!$B$2:$B$400,0),
MATCH(CS$2,'Attendance Dump'!$E$1:$AI$1,0)
),
INDEX('Active Hour''s Dump'!$D$3:$AH$337,
MATCH($C136,'Active Hour''s Dump'!$A$3:$A$337,0),
MATCH(CS$2,'Active Hour''s Dump'!$D$2:$AH$2,0)
))),"")</f>
        <v>0</v>
      </c>
      <c r="CT136" s="13">
        <f>_xlfn.IFNA(IF(CT$3="Productivity",
INDEX('Productivity Dump'!$E$4:$AJ$500,
MATCH($A136,'Productivity Dump'!$A$4:$A$500,0),
MATCH(CT$2,'Productivity Dump'!$E$3:$AJ$3,0)
),
IF(CT$3="Attendance",
INDEX('Attendance Dump'!$E$2:$AI$400,
MATCH($A136,'Attendance Dump'!$B$2:$B$400,0),
MATCH(CT$2,'Attendance Dump'!$E$1:$AI$1,0)
),
INDEX('Active Hour''s Dump'!$D$3:$AH$337,
MATCH($C136,'Active Hour''s Dump'!$A$3:$A$337,0),
MATCH(CT$2,'Active Hour''s Dump'!$D$2:$AH$2,0)
))),"")</f>
        <v>0</v>
      </c>
      <c r="CU136" s="13">
        <f>_xlfn.IFNA(IF(CU$3="Productivity",
INDEX('Productivity Dump'!$E$4:$AJ$500,
MATCH($A136,'Productivity Dump'!$A$4:$A$500,0),
MATCH(CU$2,'Productivity Dump'!$E$3:$AJ$3,0)
),
IF(CU$3="Attendance",
INDEX('Attendance Dump'!$E$2:$AI$400,
MATCH($A136,'Attendance Dump'!$B$2:$B$400,0),
MATCH(CU$2,'Attendance Dump'!$E$1:$AI$1,0)
),
INDEX('Active Hour''s Dump'!$D$3:$AH$337,
MATCH($C136,'Active Hour''s Dump'!$A$3:$A$337,0),
MATCH(CU$2,'Active Hour''s Dump'!$D$2:$AH$2,0)
))),"")</f>
        <v>0</v>
      </c>
      <c r="CV136" s="54">
        <f>_xlfn.IFNA(IF(CV$3="Productivity",
INDEX('Productivity Dump'!$E$4:$AJ$500,
MATCH($A136,'Productivity Dump'!$A$4:$A$500,0),
MATCH(CV$2,'Productivity Dump'!$E$3:$AJ$3,0)
),
IF(CV$3="Attendance",
INDEX('Attendance Dump'!$E$2:$AI$400,
MATCH($A136,'Attendance Dump'!$B$2:$B$400,0),
MATCH(CV$2,'Attendance Dump'!$E$1:$AI$1,0)
),
INDEX('Active Hour''s Dump'!$D$3:$AH$337,
MATCH($C136,'Active Hour''s Dump'!$A$3:$A$337,0),
MATCH(CV$2,'Active Hour''s Dump'!$D$2:$AH$2,0)
))),"")</f>
        <v>0</v>
      </c>
      <c r="CW136" s="13"/>
      <c r="CX136" s="13"/>
      <c r="CY136" s="54"/>
      <c r="DA136" s="57">
        <f t="shared" si="75"/>
        <v>171.33333333333329</v>
      </c>
      <c r="DB136" s="35">
        <f t="shared" si="76"/>
        <v>28090.945</v>
      </c>
      <c r="DC136" s="35">
        <f t="shared" si="71"/>
        <v>0</v>
      </c>
      <c r="DD136" s="35">
        <f t="shared" ca="1" si="74"/>
        <v>0</v>
      </c>
      <c r="DF136" s="32" cm="1">
        <f t="array" ref="DF136">SUMPRODUCT(
    (MOD(COLUMN(H136:CV136) - COLUMN(H136), 3) = 0) *
    (H136:CV136 = 0) *
    (I136:CW136 = "P") *
    (COUNTIF(UKHoliday, H$2:CV$2) = 0)
)</f>
        <v>0</v>
      </c>
      <c r="DG136" s="33" cm="1">
        <f t="array" ref="DG136">SUMPRODUCT(
  (MOD(COLUMN(H136:CV136) - COLUMN(H136), 3) = 0) *
  (H136:CV136 &gt; 0) *
  (H136:CV136 &lt; 0.5 * IF(((WEEKDAY(H$2:CV$2, 2) = 1) + (WEEKDAY(H$2:CV$2, 2) = 6)), G136, F136)) *
  (I136:CW136 = "P") *
  (COUNTIF(UKHoliday, H$2:CV$2) = 0)
)</f>
        <v>0</v>
      </c>
      <c r="DH136" s="33" cm="1">
        <f t="array" ref="DH136">SUMPRODUCT(
  (MOD(COLUMN(H136:CV136) - COLUMN(H136), 3) = 0) *
  (H136:CV136 &gt; 0.5 * IF(((WEEKDAY(H$2:CV$2, 2) = 1) + (WEEKDAY(H$2:CV$2, 2) = 6)), $G136, $F136)) *
  (H136:CV136 &lt; 0.8 * IF(((WEEKDAY(H$2:CV$2, 2) = 1) + (WEEKDAY(H$2:CV$2, 2) = 6)), $G136, $F136)) *
  (I136:CW136 = "P") *
  (COUNTIF(UKHoliday, H$2:CV$2) = 0)
)</f>
        <v>1</v>
      </c>
      <c r="DI136" s="33" cm="1">
        <f t="array" ref="DI136">SUMPRODUCT(
  (MOD(COLUMN(H136:CV136) - COLUMN(H136), 3) = 0) *
  (H136:CV136 &gt; 0.8 * IF(((WEEKDAY(H$2:CV$2, 2) = 1) + (WEEKDAY(H$2:CV$2, 2) = 6)), $G136, $F136)) *
  (H136:CV136 &lt; 1 * IF(((WEEKDAY(H$2:CV$2, 2) = 1) + (WEEKDAY(H$2:CV$2, 2) = 6)), $G136, $F136)) *
  (I136:CW136 = "P") *
  (COUNTIF(UKHoliday, H$2:CV$2) = 0)
)</f>
        <v>2</v>
      </c>
    </row>
    <row r="137" spans="1:113" x14ac:dyDescent="0.3">
      <c r="A137" s="8" t="s">
        <v>52</v>
      </c>
      <c r="B137" s="36" t="s">
        <v>51</v>
      </c>
      <c r="C137" s="9" t="s">
        <v>607</v>
      </c>
      <c r="D137" s="62" t="s">
        <v>450</v>
      </c>
      <c r="E137" s="35">
        <v>18600</v>
      </c>
      <c r="F137" s="35">
        <f t="shared" si="72"/>
        <v>930</v>
      </c>
      <c r="G137" s="35">
        <f t="shared" si="73"/>
        <v>465</v>
      </c>
      <c r="H137" s="13">
        <f>_xlfn.IFNA(IF(H$3="Productivity",
INDEX('Productivity Dump'!$E$4:$AJ$500,
MATCH($A137,'Productivity Dump'!$A$4:$A$500,0),
MATCH(H$2,'Productivity Dump'!$E$3:$AJ$3,0)
),
IF(H$3="Attendance",
INDEX('Attendance Dump'!$E$2:$AI$400,
MATCH($A137,'Attendance Dump'!$B$2:$B$400,0),
MATCH(H$2,'Attendance Dump'!$E$1:$AI$1,0)
),
INDEX('Active Hour''s Dump'!$D$3:$AH$337,
MATCH($C137,'Active Hour''s Dump'!$A$3:$A$337,0),
MATCH(H$2,'Active Hour''s Dump'!$D$2:$AH$2,0)
))),"")</f>
        <v>947.68700000000024</v>
      </c>
      <c r="I137" s="13" t="str">
        <f>_xlfn.IFNA(IF(I$3="Productivity",
INDEX('Productivity Dump'!$E$4:$AJ$500,
MATCH($A137,'Productivity Dump'!$A$4:$A$500,0),
MATCH(I$2,'Productivity Dump'!$E$3:$AJ$3,0)
),
IF(I$3="Attendance",
INDEX('Attendance Dump'!$E$2:$AI$400,
MATCH($A137,'Attendance Dump'!$B$2:$B$400,0),
MATCH(I$2,'Attendance Dump'!$E$1:$AI$1,0)
),
INDEX('Active Hour''s Dump'!$D$3:$AH$337,
MATCH($C137,'Active Hour''s Dump'!$A$3:$A$337,0),
MATCH(I$2,'Active Hour''s Dump'!$D$2:$AH$2,0)
))),"")</f>
        <v>P</v>
      </c>
      <c r="J137" s="54">
        <f>_xlfn.IFNA(IF(J$3="Productivity",
INDEX('Productivity Dump'!$E$4:$AJ$500,
MATCH($A137,'Productivity Dump'!$A$4:$A$500,0),
MATCH(J$2,'Productivity Dump'!$E$3:$AJ$3,0)
),
IF(J$3="Attendance",
INDEX('Attendance Dump'!$E$2:$AI$400,
MATCH($A137,'Attendance Dump'!$B$2:$B$400,0),
MATCH(J$2,'Attendance Dump'!$E$1:$AI$1,0)
),
INDEX('Active Hour''s Dump'!$D$3:$AH$337,
MATCH($C137,'Active Hour''s Dump'!$A$3:$A$337,0),
MATCH(J$2,'Active Hour''s Dump'!$D$2:$AH$2,0)
))),"")</f>
        <v>8.9166666666666696</v>
      </c>
      <c r="K137" s="13">
        <f>_xlfn.IFNA(IF(K$3="Productivity",
INDEX('Productivity Dump'!$E$4:$AJ$500,
MATCH($A137,'Productivity Dump'!$A$4:$A$500,0),
MATCH(K$2,'Productivity Dump'!$E$3:$AJ$3,0)
),
IF(K$3="Attendance",
INDEX('Attendance Dump'!$E$2:$AI$400,
MATCH($A137,'Attendance Dump'!$B$2:$B$400,0),
MATCH(K$2,'Attendance Dump'!$E$1:$AI$1,0)
),
INDEX('Active Hour''s Dump'!$D$3:$AH$337,
MATCH($C137,'Active Hour''s Dump'!$A$3:$A$337,0),
MATCH(K$2,'Active Hour''s Dump'!$D$2:$AH$2,0)
))),"")</f>
        <v>959.76899999999989</v>
      </c>
      <c r="L137" s="13" t="str">
        <f>_xlfn.IFNA(IF(L$3="Productivity",
INDEX('Productivity Dump'!$E$4:$AJ$500,
MATCH($A137,'Productivity Dump'!$A$4:$A$500,0),
MATCH(L$2,'Productivity Dump'!$E$3:$AJ$3,0)
),
IF(L$3="Attendance",
INDEX('Attendance Dump'!$E$2:$AI$400,
MATCH($A137,'Attendance Dump'!$B$2:$B$400,0),
MATCH(L$2,'Attendance Dump'!$E$1:$AI$1,0)
),
INDEX('Active Hour''s Dump'!$D$3:$AH$337,
MATCH($C137,'Active Hour''s Dump'!$A$3:$A$337,0),
MATCH(L$2,'Active Hour''s Dump'!$D$2:$AH$2,0)
))),"")</f>
        <v>P</v>
      </c>
      <c r="M137" s="54">
        <f>_xlfn.IFNA(IF(M$3="Productivity",
INDEX('Productivity Dump'!$E$4:$AJ$500,
MATCH($A137,'Productivity Dump'!$A$4:$A$500,0),
MATCH(M$2,'Productivity Dump'!$E$3:$AJ$3,0)
),
IF(M$3="Attendance",
INDEX('Attendance Dump'!$E$2:$AI$400,
MATCH($A137,'Attendance Dump'!$B$2:$B$400,0),
MATCH(M$2,'Attendance Dump'!$E$1:$AI$1,0)
),
INDEX('Active Hour''s Dump'!$D$3:$AH$337,
MATCH($C137,'Active Hour''s Dump'!$A$3:$A$337,0),
MATCH(M$2,'Active Hour''s Dump'!$D$2:$AH$2,0)
))),"")</f>
        <v>8.25</v>
      </c>
      <c r="N137" s="13">
        <f>_xlfn.IFNA(IF(N$3="Productivity",
INDEX('Productivity Dump'!$E$4:$AJ$500,
MATCH($A137,'Productivity Dump'!$A$4:$A$500,0),
MATCH(N$2,'Productivity Dump'!$E$3:$AJ$3,0)
),
IF(N$3="Attendance",
INDEX('Attendance Dump'!$E$2:$AI$400,
MATCH($A137,'Attendance Dump'!$B$2:$B$400,0),
MATCH(N$2,'Attendance Dump'!$E$1:$AI$1,0)
),
INDEX('Active Hour''s Dump'!$D$3:$AH$337,
MATCH($C137,'Active Hour''s Dump'!$A$3:$A$337,0),
MATCH(N$2,'Active Hour''s Dump'!$D$2:$AH$2,0)
))),"")</f>
        <v>591.27100000000007</v>
      </c>
      <c r="O137" s="13" t="str">
        <f>_xlfn.IFNA(IF(O$3="Productivity",
INDEX('Productivity Dump'!$E$4:$AJ$500,
MATCH($A137,'Productivity Dump'!$A$4:$A$500,0),
MATCH(O$2,'Productivity Dump'!$E$3:$AJ$3,0)
),
IF(O$3="Attendance",
INDEX('Attendance Dump'!$E$2:$AI$400,
MATCH($A137,'Attendance Dump'!$B$2:$B$400,0),
MATCH(O$2,'Attendance Dump'!$E$1:$AI$1,0)
),
INDEX('Active Hour''s Dump'!$D$3:$AH$337,
MATCH($C137,'Active Hour''s Dump'!$A$3:$A$337,0),
MATCH(O$2,'Active Hour''s Dump'!$D$2:$AH$2,0)
))),"")</f>
        <v>P</v>
      </c>
      <c r="P137" s="54">
        <f>_xlfn.IFNA(IF(P$3="Productivity",
INDEX('Productivity Dump'!$E$4:$AJ$500,
MATCH($A137,'Productivity Dump'!$A$4:$A$500,0),
MATCH(P$2,'Productivity Dump'!$E$3:$AJ$3,0)
),
IF(P$3="Attendance",
INDEX('Attendance Dump'!$E$2:$AI$400,
MATCH($A137,'Attendance Dump'!$B$2:$B$400,0),
MATCH(P$2,'Attendance Dump'!$E$1:$AI$1,0)
),
INDEX('Active Hour''s Dump'!$D$3:$AH$337,
MATCH($C137,'Active Hour''s Dump'!$A$3:$A$337,0),
MATCH(P$2,'Active Hour''s Dump'!$D$2:$AH$2,0)
))),"")</f>
        <v>4.5</v>
      </c>
      <c r="Q137" s="13">
        <f>_xlfn.IFNA(IF(Q$3="Productivity",
INDEX('Productivity Dump'!$E$4:$AJ$500,
MATCH($A137,'Productivity Dump'!$A$4:$A$500,0),
MATCH(Q$2,'Productivity Dump'!$E$3:$AJ$3,0)
),
IF(Q$3="Attendance",
INDEX('Attendance Dump'!$E$2:$AI$400,
MATCH($A137,'Attendance Dump'!$B$2:$B$400,0),
MATCH(Q$2,'Attendance Dump'!$E$1:$AI$1,0)
),
INDEX('Active Hour''s Dump'!$D$3:$AH$337,
MATCH($C137,'Active Hour''s Dump'!$A$3:$A$337,0),
MATCH(Q$2,'Active Hour''s Dump'!$D$2:$AH$2,0)
))),"")</f>
        <v>435.49400000000003</v>
      </c>
      <c r="R137" s="13" t="str">
        <f>_xlfn.IFNA(IF(R$3="Productivity",
INDEX('Productivity Dump'!$E$4:$AJ$500,
MATCH($A137,'Productivity Dump'!$A$4:$A$500,0),
MATCH(R$2,'Productivity Dump'!$E$3:$AJ$3,0)
),
IF(R$3="Attendance",
INDEX('Attendance Dump'!$E$2:$AI$400,
MATCH($A137,'Attendance Dump'!$B$2:$B$400,0),
MATCH(R$2,'Attendance Dump'!$E$1:$AI$1,0)
),
INDEX('Active Hour''s Dump'!$D$3:$AH$337,
MATCH($C137,'Active Hour''s Dump'!$A$3:$A$337,0),
MATCH(R$2,'Active Hour''s Dump'!$D$2:$AH$2,0)
))),"")</f>
        <v>WO</v>
      </c>
      <c r="S137" s="54">
        <f>_xlfn.IFNA(IF(S$3="Productivity",
INDEX('Productivity Dump'!$E$4:$AJ$500,
MATCH($A137,'Productivity Dump'!$A$4:$A$500,0),
MATCH(S$2,'Productivity Dump'!$E$3:$AJ$3,0)
),
IF(S$3="Attendance",
INDEX('Attendance Dump'!$E$2:$AI$400,
MATCH($A137,'Attendance Dump'!$B$2:$B$400,0),
MATCH(S$2,'Attendance Dump'!$E$1:$AI$1,0)
),
INDEX('Active Hour''s Dump'!$D$3:$AH$337,
MATCH($C137,'Active Hour''s Dump'!$A$3:$A$337,0),
MATCH(S$2,'Active Hour''s Dump'!$D$2:$AH$2,0)
))),"")</f>
        <v>4.25</v>
      </c>
      <c r="T137" s="13">
        <f>_xlfn.IFNA(IF(T$3="Productivity",
INDEX('Productivity Dump'!$E$4:$AJ$500,
MATCH($A137,'Productivity Dump'!$A$4:$A$500,0),
MATCH(T$2,'Productivity Dump'!$E$3:$AJ$3,0)
),
IF(T$3="Attendance",
INDEX('Attendance Dump'!$E$2:$AI$400,
MATCH($A137,'Attendance Dump'!$B$2:$B$400,0),
MATCH(T$2,'Attendance Dump'!$E$1:$AI$1,0)
),
INDEX('Active Hour''s Dump'!$D$3:$AH$337,
MATCH($C137,'Active Hour''s Dump'!$A$3:$A$337,0),
MATCH(T$2,'Active Hour''s Dump'!$D$2:$AH$2,0)
))),"")</f>
        <v>0</v>
      </c>
      <c r="U137" s="13" t="str">
        <f>_xlfn.IFNA(IF(U$3="Productivity",
INDEX('Productivity Dump'!$E$4:$AJ$500,
MATCH($A137,'Productivity Dump'!$A$4:$A$500,0),
MATCH(U$2,'Productivity Dump'!$E$3:$AJ$3,0)
),
IF(U$3="Attendance",
INDEX('Attendance Dump'!$E$2:$AI$400,
MATCH($A137,'Attendance Dump'!$B$2:$B$400,0),
MATCH(U$2,'Attendance Dump'!$E$1:$AI$1,0)
),
INDEX('Active Hour''s Dump'!$D$3:$AH$337,
MATCH($C137,'Active Hour''s Dump'!$A$3:$A$337,0),
MATCH(U$2,'Active Hour''s Dump'!$D$2:$AH$2,0)
))),"")</f>
        <v>PL</v>
      </c>
      <c r="V137" s="54">
        <f>_xlfn.IFNA(IF(V$3="Productivity",
INDEX('Productivity Dump'!$E$4:$AJ$500,
MATCH($A137,'Productivity Dump'!$A$4:$A$500,0),
MATCH(V$2,'Productivity Dump'!$E$3:$AJ$3,0)
),
IF(V$3="Attendance",
INDEX('Attendance Dump'!$E$2:$AI$400,
MATCH($A137,'Attendance Dump'!$B$2:$B$400,0),
MATCH(V$2,'Attendance Dump'!$E$1:$AI$1,0)
),
INDEX('Active Hour''s Dump'!$D$3:$AH$337,
MATCH($C137,'Active Hour''s Dump'!$A$3:$A$337,0),
MATCH(V$2,'Active Hour''s Dump'!$D$2:$AH$2,0)
))),"")</f>
        <v>0</v>
      </c>
      <c r="W137" s="13">
        <f>_xlfn.IFNA(IF(W$3="Productivity",
INDEX('Productivity Dump'!$E$4:$AJ$500,
MATCH($A137,'Productivity Dump'!$A$4:$A$500,0),
MATCH(W$2,'Productivity Dump'!$E$3:$AJ$3,0)
),
IF(W$3="Attendance",
INDEX('Attendance Dump'!$E$2:$AI$400,
MATCH($A137,'Attendance Dump'!$B$2:$B$400,0),
MATCH(W$2,'Attendance Dump'!$E$1:$AI$1,0)
),
INDEX('Active Hour''s Dump'!$D$3:$AH$337,
MATCH($C137,'Active Hour''s Dump'!$A$3:$A$337,0),
MATCH(W$2,'Active Hour''s Dump'!$D$2:$AH$2,0)
))),"")</f>
        <v>955.17200000000003</v>
      </c>
      <c r="X137" s="13" t="str">
        <f>_xlfn.IFNA(IF(X$3="Productivity",
INDEX('Productivity Dump'!$E$4:$AJ$500,
MATCH($A137,'Productivity Dump'!$A$4:$A$500,0),
MATCH(X$2,'Productivity Dump'!$E$3:$AJ$3,0)
),
IF(X$3="Attendance",
INDEX('Attendance Dump'!$E$2:$AI$400,
MATCH($A137,'Attendance Dump'!$B$2:$B$400,0),
MATCH(X$2,'Attendance Dump'!$E$1:$AI$1,0)
),
INDEX('Active Hour''s Dump'!$D$3:$AH$337,
MATCH($C137,'Active Hour''s Dump'!$A$3:$A$337,0),
MATCH(X$2,'Active Hour''s Dump'!$D$2:$AH$2,0)
))),"")</f>
        <v>P</v>
      </c>
      <c r="Y137" s="54">
        <f>_xlfn.IFNA(IF(Y$3="Productivity",
INDEX('Productivity Dump'!$E$4:$AJ$500,
MATCH($A137,'Productivity Dump'!$A$4:$A$500,0),
MATCH(Y$2,'Productivity Dump'!$E$3:$AJ$3,0)
),
IF(Y$3="Attendance",
INDEX('Attendance Dump'!$E$2:$AI$400,
MATCH($A137,'Attendance Dump'!$B$2:$B$400,0),
MATCH(Y$2,'Attendance Dump'!$E$1:$AI$1,0)
),
INDEX('Active Hour''s Dump'!$D$3:$AH$337,
MATCH($C137,'Active Hour''s Dump'!$A$3:$A$337,0),
MATCH(Y$2,'Active Hour''s Dump'!$D$2:$AH$2,0)
))),"")</f>
        <v>9.75</v>
      </c>
      <c r="Z137" s="13">
        <f>_xlfn.IFNA(IF(Z$3="Productivity",
INDEX('Productivity Dump'!$E$4:$AJ$500,
MATCH($A137,'Productivity Dump'!$A$4:$A$500,0),
MATCH(Z$2,'Productivity Dump'!$E$3:$AJ$3,0)
),
IF(Z$3="Attendance",
INDEX('Attendance Dump'!$E$2:$AI$400,
MATCH($A137,'Attendance Dump'!$B$2:$B$400,0),
MATCH(Z$2,'Attendance Dump'!$E$1:$AI$1,0)
),
INDEX('Active Hour''s Dump'!$D$3:$AH$337,
MATCH($C137,'Active Hour''s Dump'!$A$3:$A$337,0),
MATCH(Z$2,'Active Hour''s Dump'!$D$2:$AH$2,0)
))),"")</f>
        <v>871.28700000000015</v>
      </c>
      <c r="AA137" s="13" t="str">
        <f>_xlfn.IFNA(IF(AA$3="Productivity",
INDEX('Productivity Dump'!$E$4:$AJ$500,
MATCH($A137,'Productivity Dump'!$A$4:$A$500,0),
MATCH(AA$2,'Productivity Dump'!$E$3:$AJ$3,0)
),
IF(AA$3="Attendance",
INDEX('Attendance Dump'!$E$2:$AI$400,
MATCH($A137,'Attendance Dump'!$B$2:$B$400,0),
MATCH(AA$2,'Attendance Dump'!$E$1:$AI$1,0)
),
INDEX('Active Hour''s Dump'!$D$3:$AH$337,
MATCH($C137,'Active Hour''s Dump'!$A$3:$A$337,0),
MATCH(AA$2,'Active Hour''s Dump'!$D$2:$AH$2,0)
))),"")</f>
        <v>P</v>
      </c>
      <c r="AB137" s="54">
        <f>_xlfn.IFNA(IF(AB$3="Productivity",
INDEX('Productivity Dump'!$E$4:$AJ$500,
MATCH($A137,'Productivity Dump'!$A$4:$A$500,0),
MATCH(AB$2,'Productivity Dump'!$E$3:$AJ$3,0)
),
IF(AB$3="Attendance",
INDEX('Attendance Dump'!$E$2:$AI$400,
MATCH($A137,'Attendance Dump'!$B$2:$B$400,0),
MATCH(AB$2,'Attendance Dump'!$E$1:$AI$1,0)
),
INDEX('Active Hour''s Dump'!$D$3:$AH$337,
MATCH($C137,'Active Hour''s Dump'!$A$3:$A$337,0),
MATCH(AB$2,'Active Hour''s Dump'!$D$2:$AH$2,0)
))),"")</f>
        <v>7.5833333333333304</v>
      </c>
      <c r="AC137" s="13">
        <f>_xlfn.IFNA(IF(AC$3="Productivity",
INDEX('Productivity Dump'!$E$4:$AJ$500,
MATCH($A137,'Productivity Dump'!$A$4:$A$500,0),
MATCH(AC$2,'Productivity Dump'!$E$3:$AJ$3,0)
),
IF(AC$3="Attendance",
INDEX('Attendance Dump'!$E$2:$AI$400,
MATCH($A137,'Attendance Dump'!$B$2:$B$400,0),
MATCH(AC$2,'Attendance Dump'!$E$1:$AI$1,0)
),
INDEX('Active Hour''s Dump'!$D$3:$AH$337,
MATCH($C137,'Active Hour''s Dump'!$A$3:$A$337,0),
MATCH(AC$2,'Active Hour''s Dump'!$D$2:$AH$2,0)
))),"")</f>
        <v>1144.7299999999998</v>
      </c>
      <c r="AD137" s="13" t="str">
        <f>_xlfn.IFNA(IF(AD$3="Productivity",
INDEX('Productivity Dump'!$E$4:$AJ$500,
MATCH($A137,'Productivity Dump'!$A$4:$A$500,0),
MATCH(AD$2,'Productivity Dump'!$E$3:$AJ$3,0)
),
IF(AD$3="Attendance",
INDEX('Attendance Dump'!$E$2:$AI$400,
MATCH($A137,'Attendance Dump'!$B$2:$B$400,0),
MATCH(AD$2,'Attendance Dump'!$E$1:$AI$1,0)
),
INDEX('Active Hour''s Dump'!$D$3:$AH$337,
MATCH($C137,'Active Hour''s Dump'!$A$3:$A$337,0),
MATCH(AD$2,'Active Hour''s Dump'!$D$2:$AH$2,0)
))),"")</f>
        <v>P</v>
      </c>
      <c r="AE137" s="54">
        <f>_xlfn.IFNA(IF(AE$3="Productivity",
INDEX('Productivity Dump'!$E$4:$AJ$500,
MATCH($A137,'Productivity Dump'!$A$4:$A$500,0),
MATCH(AE$2,'Productivity Dump'!$E$3:$AJ$3,0)
),
IF(AE$3="Attendance",
INDEX('Attendance Dump'!$E$2:$AI$400,
MATCH($A137,'Attendance Dump'!$B$2:$B$400,0),
MATCH(AE$2,'Attendance Dump'!$E$1:$AI$1,0)
),
INDEX('Active Hour''s Dump'!$D$3:$AH$337,
MATCH($C137,'Active Hour''s Dump'!$A$3:$A$337,0),
MATCH(AE$2,'Active Hour''s Dump'!$D$2:$AH$2,0)
))),"")</f>
        <v>9.5833333333333304</v>
      </c>
      <c r="AF137" s="13">
        <f>_xlfn.IFNA(IF(AF$3="Productivity",
INDEX('Productivity Dump'!$E$4:$AJ$500,
MATCH($A137,'Productivity Dump'!$A$4:$A$500,0),
MATCH(AF$2,'Productivity Dump'!$E$3:$AJ$3,0)
),
IF(AF$3="Attendance",
INDEX('Attendance Dump'!$E$2:$AI$400,
MATCH($A137,'Attendance Dump'!$B$2:$B$400,0),
MATCH(AF$2,'Attendance Dump'!$E$1:$AI$1,0)
),
INDEX('Active Hour''s Dump'!$D$3:$AH$337,
MATCH($C137,'Active Hour''s Dump'!$A$3:$A$337,0),
MATCH(AF$2,'Active Hour''s Dump'!$D$2:$AH$2,0)
))),"")</f>
        <v>994.94400000000007</v>
      </c>
      <c r="AG137" s="13" t="str">
        <f>_xlfn.IFNA(IF(AG$3="Productivity",
INDEX('Productivity Dump'!$E$4:$AJ$500,
MATCH($A137,'Productivity Dump'!$A$4:$A$500,0),
MATCH(AG$2,'Productivity Dump'!$E$3:$AJ$3,0)
),
IF(AG$3="Attendance",
INDEX('Attendance Dump'!$E$2:$AI$400,
MATCH($A137,'Attendance Dump'!$B$2:$B$400,0),
MATCH(AG$2,'Attendance Dump'!$E$1:$AI$1,0)
),
INDEX('Active Hour''s Dump'!$D$3:$AH$337,
MATCH($C137,'Active Hour''s Dump'!$A$3:$A$337,0),
MATCH(AG$2,'Active Hour''s Dump'!$D$2:$AH$2,0)
))),"")</f>
        <v>P</v>
      </c>
      <c r="AH137" s="54">
        <f>_xlfn.IFNA(IF(AH$3="Productivity",
INDEX('Productivity Dump'!$E$4:$AJ$500,
MATCH($A137,'Productivity Dump'!$A$4:$A$500,0),
MATCH(AH$2,'Productivity Dump'!$E$3:$AJ$3,0)
),
IF(AH$3="Attendance",
INDEX('Attendance Dump'!$E$2:$AI$400,
MATCH($A137,'Attendance Dump'!$B$2:$B$400,0),
MATCH(AH$2,'Attendance Dump'!$E$1:$AI$1,0)
),
INDEX('Active Hour''s Dump'!$D$3:$AH$337,
MATCH($C137,'Active Hour''s Dump'!$A$3:$A$337,0),
MATCH(AH$2,'Active Hour''s Dump'!$D$2:$AH$2,0)
))),"")</f>
        <v>8.8333333333333304</v>
      </c>
      <c r="AI137" s="13">
        <f>_xlfn.IFNA(IF(AI$3="Productivity",
INDEX('Productivity Dump'!$E$4:$AJ$500,
MATCH($A137,'Productivity Dump'!$A$4:$A$500,0),
MATCH(AI$2,'Productivity Dump'!$E$3:$AJ$3,0)
),
IF(AI$3="Attendance",
INDEX('Attendance Dump'!$E$2:$AI$400,
MATCH($A137,'Attendance Dump'!$B$2:$B$400,0),
MATCH(AI$2,'Attendance Dump'!$E$1:$AI$1,0)
),
INDEX('Active Hour''s Dump'!$D$3:$AH$337,
MATCH($C137,'Active Hour''s Dump'!$A$3:$A$337,0),
MATCH(AI$2,'Active Hour''s Dump'!$D$2:$AH$2,0)
))),"")</f>
        <v>865.33700000000022</v>
      </c>
      <c r="AJ137" s="13" t="str">
        <f>_xlfn.IFNA(IF(AJ$3="Productivity",
INDEX('Productivity Dump'!$E$4:$AJ$500,
MATCH($A137,'Productivity Dump'!$A$4:$A$500,0),
MATCH(AJ$2,'Productivity Dump'!$E$3:$AJ$3,0)
),
IF(AJ$3="Attendance",
INDEX('Attendance Dump'!$E$2:$AI$400,
MATCH($A137,'Attendance Dump'!$B$2:$B$400,0),
MATCH(AJ$2,'Attendance Dump'!$E$1:$AI$1,0)
),
INDEX('Active Hour''s Dump'!$D$3:$AH$337,
MATCH($C137,'Active Hour''s Dump'!$A$3:$A$337,0),
MATCH(AJ$2,'Active Hour''s Dump'!$D$2:$AH$2,0)
))),"")</f>
        <v>P</v>
      </c>
      <c r="AK137" s="54">
        <f>_xlfn.IFNA(IF(AK$3="Productivity",
INDEX('Productivity Dump'!$E$4:$AJ$500,
MATCH($A137,'Productivity Dump'!$A$4:$A$500,0),
MATCH(AK$2,'Productivity Dump'!$E$3:$AJ$3,0)
),
IF(AK$3="Attendance",
INDEX('Attendance Dump'!$E$2:$AI$400,
MATCH($A137,'Attendance Dump'!$B$2:$B$400,0),
MATCH(AK$2,'Attendance Dump'!$E$1:$AI$1,0)
),
INDEX('Active Hour''s Dump'!$D$3:$AH$337,
MATCH($C137,'Active Hour''s Dump'!$A$3:$A$337,0),
MATCH(AK$2,'Active Hour''s Dump'!$D$2:$AH$2,0)
))),"")</f>
        <v>7.4166666666666696</v>
      </c>
      <c r="AL137" s="13">
        <f>_xlfn.IFNA(IF(AL$3="Productivity",
INDEX('Productivity Dump'!$E$4:$AJ$500,
MATCH($A137,'Productivity Dump'!$A$4:$A$500,0),
MATCH(AL$2,'Productivity Dump'!$E$3:$AJ$3,0)
),
IF(AL$3="Attendance",
INDEX('Attendance Dump'!$E$2:$AI$400,
MATCH($A137,'Attendance Dump'!$B$2:$B$400,0),
MATCH(AL$2,'Attendance Dump'!$E$1:$AI$1,0)
),
INDEX('Active Hour''s Dump'!$D$3:$AH$337,
MATCH($C137,'Active Hour''s Dump'!$A$3:$A$337,0),
MATCH(AL$2,'Active Hour''s Dump'!$D$2:$AH$2,0)
))),"")</f>
        <v>0</v>
      </c>
      <c r="AM137" s="13" t="str">
        <f>_xlfn.IFNA(IF(AM$3="Productivity",
INDEX('Productivity Dump'!$E$4:$AJ$500,
MATCH($A137,'Productivity Dump'!$A$4:$A$500,0),
MATCH(AM$2,'Productivity Dump'!$E$3:$AJ$3,0)
),
IF(AM$3="Attendance",
INDEX('Attendance Dump'!$E$2:$AI$400,
MATCH($A137,'Attendance Dump'!$B$2:$B$400,0),
MATCH(AM$2,'Attendance Dump'!$E$1:$AI$1,0)
),
INDEX('Active Hour''s Dump'!$D$3:$AH$337,
MATCH($C137,'Active Hour''s Dump'!$A$3:$A$337,0),
MATCH(AM$2,'Active Hour''s Dump'!$D$2:$AH$2,0)
))),"")</f>
        <v>WO</v>
      </c>
      <c r="AN137" s="54">
        <f>_xlfn.IFNA(IF(AN$3="Productivity",
INDEX('Productivity Dump'!$E$4:$AJ$500,
MATCH($A137,'Productivity Dump'!$A$4:$A$500,0),
MATCH(AN$2,'Productivity Dump'!$E$3:$AJ$3,0)
),
IF(AN$3="Attendance",
INDEX('Attendance Dump'!$E$2:$AI$400,
MATCH($A137,'Attendance Dump'!$B$2:$B$400,0),
MATCH(AN$2,'Attendance Dump'!$E$1:$AI$1,0)
),
INDEX('Active Hour''s Dump'!$D$3:$AH$337,
MATCH($C137,'Active Hour''s Dump'!$A$3:$A$337,0),
MATCH(AN$2,'Active Hour''s Dump'!$D$2:$AH$2,0)
))),"")</f>
        <v>0</v>
      </c>
      <c r="AO137" s="13">
        <f>_xlfn.IFNA(IF(AO$3="Productivity",
INDEX('Productivity Dump'!$E$4:$AJ$500,
MATCH($A137,'Productivity Dump'!$A$4:$A$500,0),
MATCH(AO$2,'Productivity Dump'!$E$3:$AJ$3,0)
),
IF(AO$3="Attendance",
INDEX('Attendance Dump'!$E$2:$AI$400,
MATCH($A137,'Attendance Dump'!$B$2:$B$400,0),
MATCH(AO$2,'Attendance Dump'!$E$1:$AI$1,0)
),
INDEX('Active Hour''s Dump'!$D$3:$AH$337,
MATCH($C137,'Active Hour''s Dump'!$A$3:$A$337,0),
MATCH(AO$2,'Active Hour''s Dump'!$D$2:$AH$2,0)
))),"")</f>
        <v>637.56599999999992</v>
      </c>
      <c r="AP137" s="13" t="str">
        <f>_xlfn.IFNA(IF(AP$3="Productivity",
INDEX('Productivity Dump'!$E$4:$AJ$500,
MATCH($A137,'Productivity Dump'!$A$4:$A$500,0),
MATCH(AP$2,'Productivity Dump'!$E$3:$AJ$3,0)
),
IF(AP$3="Attendance",
INDEX('Attendance Dump'!$E$2:$AI$400,
MATCH($A137,'Attendance Dump'!$B$2:$B$400,0),
MATCH(AP$2,'Attendance Dump'!$E$1:$AI$1,0)
),
INDEX('Active Hour''s Dump'!$D$3:$AH$337,
MATCH($C137,'Active Hour''s Dump'!$A$3:$A$337,0),
MATCH(AP$2,'Active Hour''s Dump'!$D$2:$AH$2,0)
))),"")</f>
        <v>P</v>
      </c>
      <c r="AQ137" s="54">
        <f>_xlfn.IFNA(IF(AQ$3="Productivity",
INDEX('Productivity Dump'!$E$4:$AJ$500,
MATCH($A137,'Productivity Dump'!$A$4:$A$500,0),
MATCH(AQ$2,'Productivity Dump'!$E$3:$AJ$3,0)
),
IF(AQ$3="Attendance",
INDEX('Attendance Dump'!$E$2:$AI$400,
MATCH($A137,'Attendance Dump'!$B$2:$B$400,0),
MATCH(AQ$2,'Attendance Dump'!$E$1:$AI$1,0)
),
INDEX('Active Hour''s Dump'!$D$3:$AH$337,
MATCH($C137,'Active Hour''s Dump'!$A$3:$A$337,0),
MATCH(AQ$2,'Active Hour''s Dump'!$D$2:$AH$2,0)
))),"")</f>
        <v>6</v>
      </c>
      <c r="AR137" s="13">
        <f>_xlfn.IFNA(IF(AR$3="Productivity",
INDEX('Productivity Dump'!$E$4:$AJ$500,
MATCH($A137,'Productivity Dump'!$A$4:$A$500,0),
MATCH(AR$2,'Productivity Dump'!$E$3:$AJ$3,0)
),
IF(AR$3="Attendance",
INDEX('Attendance Dump'!$E$2:$AI$400,
MATCH($A137,'Attendance Dump'!$B$2:$B$400,0),
MATCH(AR$2,'Attendance Dump'!$E$1:$AI$1,0)
),
INDEX('Active Hour''s Dump'!$D$3:$AH$337,
MATCH($C137,'Active Hour''s Dump'!$A$3:$A$337,0),
MATCH(AR$2,'Active Hour''s Dump'!$D$2:$AH$2,0)
))),"")</f>
        <v>959.28900000000021</v>
      </c>
      <c r="AS137" s="13" t="str">
        <f>_xlfn.IFNA(IF(AS$3="Productivity",
INDEX('Productivity Dump'!$E$4:$AJ$500,
MATCH($A137,'Productivity Dump'!$A$4:$A$500,0),
MATCH(AS$2,'Productivity Dump'!$E$3:$AJ$3,0)
),
IF(AS$3="Attendance",
INDEX('Attendance Dump'!$E$2:$AI$400,
MATCH($A137,'Attendance Dump'!$B$2:$B$400,0),
MATCH(AS$2,'Attendance Dump'!$E$1:$AI$1,0)
),
INDEX('Active Hour''s Dump'!$D$3:$AH$337,
MATCH($C137,'Active Hour''s Dump'!$A$3:$A$337,0),
MATCH(AS$2,'Active Hour''s Dump'!$D$2:$AH$2,0)
))),"")</f>
        <v>P</v>
      </c>
      <c r="AT137" s="54">
        <f>_xlfn.IFNA(IF(AT$3="Productivity",
INDEX('Productivity Dump'!$E$4:$AJ$500,
MATCH($A137,'Productivity Dump'!$A$4:$A$500,0),
MATCH(AT$2,'Productivity Dump'!$E$3:$AJ$3,0)
),
IF(AT$3="Attendance",
INDEX('Attendance Dump'!$E$2:$AI$400,
MATCH($A137,'Attendance Dump'!$B$2:$B$400,0),
MATCH(AT$2,'Attendance Dump'!$E$1:$AI$1,0)
),
INDEX('Active Hour''s Dump'!$D$3:$AH$337,
MATCH($C137,'Active Hour''s Dump'!$A$3:$A$337,0),
MATCH(AT$2,'Active Hour''s Dump'!$D$2:$AH$2,0)
))),"")</f>
        <v>8.1666666666666696</v>
      </c>
      <c r="AU137" s="13">
        <f>_xlfn.IFNA(IF(AU$3="Productivity",
INDEX('Productivity Dump'!$E$4:$AJ$500,
MATCH($A137,'Productivity Dump'!$A$4:$A$500,0),
MATCH(AU$2,'Productivity Dump'!$E$3:$AJ$3,0)
),
IF(AU$3="Attendance",
INDEX('Attendance Dump'!$E$2:$AI$400,
MATCH($A137,'Attendance Dump'!$B$2:$B$400,0),
MATCH(AU$2,'Attendance Dump'!$E$1:$AI$1,0)
),
INDEX('Active Hour''s Dump'!$D$3:$AH$337,
MATCH($C137,'Active Hour''s Dump'!$A$3:$A$337,0),
MATCH(AU$2,'Active Hour''s Dump'!$D$2:$AH$2,0)
))),"")</f>
        <v>1009.9989999999998</v>
      </c>
      <c r="AV137" s="13" t="str">
        <f>_xlfn.IFNA(IF(AV$3="Productivity",
INDEX('Productivity Dump'!$E$4:$AJ$500,
MATCH($A137,'Productivity Dump'!$A$4:$A$500,0),
MATCH(AV$2,'Productivity Dump'!$E$3:$AJ$3,0)
),
IF(AV$3="Attendance",
INDEX('Attendance Dump'!$E$2:$AI$400,
MATCH($A137,'Attendance Dump'!$B$2:$B$400,0),
MATCH(AV$2,'Attendance Dump'!$E$1:$AI$1,0)
),
INDEX('Active Hour''s Dump'!$D$3:$AH$337,
MATCH($C137,'Active Hour''s Dump'!$A$3:$A$337,0),
MATCH(AV$2,'Active Hour''s Dump'!$D$2:$AH$2,0)
))),"")</f>
        <v>P</v>
      </c>
      <c r="AW137" s="54">
        <f>_xlfn.IFNA(IF(AW$3="Productivity",
INDEX('Productivity Dump'!$E$4:$AJ$500,
MATCH($A137,'Productivity Dump'!$A$4:$A$500,0),
MATCH(AW$2,'Productivity Dump'!$E$3:$AJ$3,0)
),
IF(AW$3="Attendance",
INDEX('Attendance Dump'!$E$2:$AI$400,
MATCH($A137,'Attendance Dump'!$B$2:$B$400,0),
MATCH(AW$2,'Attendance Dump'!$E$1:$AI$1,0)
),
INDEX('Active Hour''s Dump'!$D$3:$AH$337,
MATCH($C137,'Active Hour''s Dump'!$A$3:$A$337,0),
MATCH(AW$2,'Active Hour''s Dump'!$D$2:$AH$2,0)
))),"")</f>
        <v>8</v>
      </c>
      <c r="AX137" s="13">
        <f>_xlfn.IFNA(IF(AX$3="Productivity",
INDEX('Productivity Dump'!$E$4:$AJ$500,
MATCH($A137,'Productivity Dump'!$A$4:$A$500,0),
MATCH(AX$2,'Productivity Dump'!$E$3:$AJ$3,0)
),
IF(AX$3="Attendance",
INDEX('Attendance Dump'!$E$2:$AI$400,
MATCH($A137,'Attendance Dump'!$B$2:$B$400,0),
MATCH(AX$2,'Attendance Dump'!$E$1:$AI$1,0)
),
INDEX('Active Hour''s Dump'!$D$3:$AH$337,
MATCH($C137,'Active Hour''s Dump'!$A$3:$A$337,0),
MATCH(AX$2,'Active Hour''s Dump'!$D$2:$AH$2,0)
))),"")</f>
        <v>1035.3369999999995</v>
      </c>
      <c r="AY137" s="13" t="str">
        <f>_xlfn.IFNA(IF(AY$3="Productivity",
INDEX('Productivity Dump'!$E$4:$AJ$500,
MATCH($A137,'Productivity Dump'!$A$4:$A$500,0),
MATCH(AY$2,'Productivity Dump'!$E$3:$AJ$3,0)
),
IF(AY$3="Attendance",
INDEX('Attendance Dump'!$E$2:$AI$400,
MATCH($A137,'Attendance Dump'!$B$2:$B$400,0),
MATCH(AY$2,'Attendance Dump'!$E$1:$AI$1,0)
),
INDEX('Active Hour''s Dump'!$D$3:$AH$337,
MATCH($C137,'Active Hour''s Dump'!$A$3:$A$337,0),
MATCH(AY$2,'Active Hour''s Dump'!$D$2:$AH$2,0)
))),"")</f>
        <v>P</v>
      </c>
      <c r="AZ137" s="54">
        <f>_xlfn.IFNA(IF(AZ$3="Productivity",
INDEX('Productivity Dump'!$E$4:$AJ$500,
MATCH($A137,'Productivity Dump'!$A$4:$A$500,0),
MATCH(AZ$2,'Productivity Dump'!$E$3:$AJ$3,0)
),
IF(AZ$3="Attendance",
INDEX('Attendance Dump'!$E$2:$AI$400,
MATCH($A137,'Attendance Dump'!$B$2:$B$400,0),
MATCH(AZ$2,'Attendance Dump'!$E$1:$AI$1,0)
),
INDEX('Active Hour''s Dump'!$D$3:$AH$337,
MATCH($C137,'Active Hour''s Dump'!$A$3:$A$337,0),
MATCH(AZ$2,'Active Hour''s Dump'!$D$2:$AH$2,0)
))),"")</f>
        <v>8.4166666666666696</v>
      </c>
      <c r="BA137" s="13">
        <f>_xlfn.IFNA(IF(BA$3="Productivity",
INDEX('Productivity Dump'!$E$4:$AJ$500,
MATCH($A137,'Productivity Dump'!$A$4:$A$500,0),
MATCH(BA$2,'Productivity Dump'!$E$3:$AJ$3,0)
),
IF(BA$3="Attendance",
INDEX('Attendance Dump'!$E$2:$AI$400,
MATCH($A137,'Attendance Dump'!$B$2:$B$400,0),
MATCH(BA$2,'Attendance Dump'!$E$1:$AI$1,0)
),
INDEX('Active Hour''s Dump'!$D$3:$AH$337,
MATCH($C137,'Active Hour''s Dump'!$A$3:$A$337,0),
MATCH(BA$2,'Active Hour''s Dump'!$D$2:$AH$2,0)
))),"")</f>
        <v>1034.3690000000001</v>
      </c>
      <c r="BB137" s="13" t="str">
        <f>_xlfn.IFNA(IF(BB$3="Productivity",
INDEX('Productivity Dump'!$E$4:$AJ$500,
MATCH($A137,'Productivity Dump'!$A$4:$A$500,0),
MATCH(BB$2,'Productivity Dump'!$E$3:$AJ$3,0)
),
IF(BB$3="Attendance",
INDEX('Attendance Dump'!$E$2:$AI$400,
MATCH($A137,'Attendance Dump'!$B$2:$B$400,0),
MATCH(BB$2,'Attendance Dump'!$E$1:$AI$1,0)
),
INDEX('Active Hour''s Dump'!$D$3:$AH$337,
MATCH($C137,'Active Hour''s Dump'!$A$3:$A$337,0),
MATCH(BB$2,'Active Hour''s Dump'!$D$2:$AH$2,0)
))),"")</f>
        <v>P</v>
      </c>
      <c r="BC137" s="54">
        <f>_xlfn.IFNA(IF(BC$3="Productivity",
INDEX('Productivity Dump'!$E$4:$AJ$500,
MATCH($A137,'Productivity Dump'!$A$4:$A$500,0),
MATCH(BC$2,'Productivity Dump'!$E$3:$AJ$3,0)
),
IF(BC$3="Attendance",
INDEX('Attendance Dump'!$E$2:$AI$400,
MATCH($A137,'Attendance Dump'!$B$2:$B$400,0),
MATCH(BC$2,'Attendance Dump'!$E$1:$AI$1,0)
),
INDEX('Active Hour''s Dump'!$D$3:$AH$337,
MATCH($C137,'Active Hour''s Dump'!$A$3:$A$337,0),
MATCH(BC$2,'Active Hour''s Dump'!$D$2:$AH$2,0)
))),"")</f>
        <v>7.5</v>
      </c>
      <c r="BD137" s="13">
        <f>_xlfn.IFNA(IF(BD$3="Productivity",
INDEX('Productivity Dump'!$E$4:$AJ$500,
MATCH($A137,'Productivity Dump'!$A$4:$A$500,0),
MATCH(BD$2,'Productivity Dump'!$E$3:$AJ$3,0)
),
IF(BD$3="Attendance",
INDEX('Attendance Dump'!$E$2:$AI$400,
MATCH($A137,'Attendance Dump'!$B$2:$B$400,0),
MATCH(BD$2,'Attendance Dump'!$E$1:$AI$1,0)
),
INDEX('Active Hour''s Dump'!$D$3:$AH$337,
MATCH($C137,'Active Hour''s Dump'!$A$3:$A$337,0),
MATCH(BD$2,'Active Hour''s Dump'!$D$2:$AH$2,0)
))),"")</f>
        <v>642.54899999999998</v>
      </c>
      <c r="BE137" s="13" t="str">
        <f>_xlfn.IFNA(IF(BE$3="Productivity",
INDEX('Productivity Dump'!$E$4:$AJ$500,
MATCH($A137,'Productivity Dump'!$A$4:$A$500,0),
MATCH(BE$2,'Productivity Dump'!$E$3:$AJ$3,0)
),
IF(BE$3="Attendance",
INDEX('Attendance Dump'!$E$2:$AI$400,
MATCH($A137,'Attendance Dump'!$B$2:$B$400,0),
MATCH(BE$2,'Attendance Dump'!$E$1:$AI$1,0)
),
INDEX('Active Hour''s Dump'!$D$3:$AH$337,
MATCH($C137,'Active Hour''s Dump'!$A$3:$A$337,0),
MATCH(BE$2,'Active Hour''s Dump'!$D$2:$AH$2,0)
))),"")</f>
        <v>P</v>
      </c>
      <c r="BF137" s="54">
        <f>_xlfn.IFNA(IF(BF$3="Productivity",
INDEX('Productivity Dump'!$E$4:$AJ$500,
MATCH($A137,'Productivity Dump'!$A$4:$A$500,0),
MATCH(BF$2,'Productivity Dump'!$E$3:$AJ$3,0)
),
IF(BF$3="Attendance",
INDEX('Attendance Dump'!$E$2:$AI$400,
MATCH($A137,'Attendance Dump'!$B$2:$B$400,0),
MATCH(BF$2,'Attendance Dump'!$E$1:$AI$1,0)
),
INDEX('Active Hour''s Dump'!$D$3:$AH$337,
MATCH($C137,'Active Hour''s Dump'!$A$3:$A$337,0),
MATCH(BF$2,'Active Hour''s Dump'!$D$2:$AH$2,0)
))),"")</f>
        <v>5.3333333333333304</v>
      </c>
      <c r="BG137" s="13">
        <f>_xlfn.IFNA(IF(BG$3="Productivity",
INDEX('Productivity Dump'!$E$4:$AJ$500,
MATCH($A137,'Productivity Dump'!$A$4:$A$500,0),
MATCH(BG$2,'Productivity Dump'!$E$3:$AJ$3,0)
),
IF(BG$3="Attendance",
INDEX('Attendance Dump'!$E$2:$AI$400,
MATCH($A137,'Attendance Dump'!$B$2:$B$400,0),
MATCH(BG$2,'Attendance Dump'!$E$1:$AI$1,0)
),
INDEX('Active Hour''s Dump'!$D$3:$AH$337,
MATCH($C137,'Active Hour''s Dump'!$A$3:$A$337,0),
MATCH(BG$2,'Active Hour''s Dump'!$D$2:$AH$2,0)
))),"")</f>
        <v>0</v>
      </c>
      <c r="BH137" s="13" t="str">
        <f>_xlfn.IFNA(IF(BH$3="Productivity",
INDEX('Productivity Dump'!$E$4:$AJ$500,
MATCH($A137,'Productivity Dump'!$A$4:$A$500,0),
MATCH(BH$2,'Productivity Dump'!$E$3:$AJ$3,0)
),
IF(BH$3="Attendance",
INDEX('Attendance Dump'!$E$2:$AI$400,
MATCH($A137,'Attendance Dump'!$B$2:$B$400,0),
MATCH(BH$2,'Attendance Dump'!$E$1:$AI$1,0)
),
INDEX('Active Hour''s Dump'!$D$3:$AH$337,
MATCH($C137,'Active Hour''s Dump'!$A$3:$A$337,0),
MATCH(BH$2,'Active Hour''s Dump'!$D$2:$AH$2,0)
))),"")</f>
        <v>WO</v>
      </c>
      <c r="BI137" s="54">
        <f>_xlfn.IFNA(IF(BI$3="Productivity",
INDEX('Productivity Dump'!$E$4:$AJ$500,
MATCH($A137,'Productivity Dump'!$A$4:$A$500,0),
MATCH(BI$2,'Productivity Dump'!$E$3:$AJ$3,0)
),
IF(BI$3="Attendance",
INDEX('Attendance Dump'!$E$2:$AI$400,
MATCH($A137,'Attendance Dump'!$B$2:$B$400,0),
MATCH(BI$2,'Attendance Dump'!$E$1:$AI$1,0)
),
INDEX('Active Hour''s Dump'!$D$3:$AH$337,
MATCH($C137,'Active Hour''s Dump'!$A$3:$A$337,0),
MATCH(BI$2,'Active Hour''s Dump'!$D$2:$AH$2,0)
))),"")</f>
        <v>0</v>
      </c>
      <c r="BJ137" s="13">
        <f>_xlfn.IFNA(IF(BJ$3="Productivity",
INDEX('Productivity Dump'!$E$4:$AJ$500,
MATCH($A137,'Productivity Dump'!$A$4:$A$500,0),
MATCH(BJ$2,'Productivity Dump'!$E$3:$AJ$3,0)
),
IF(BJ$3="Attendance",
INDEX('Attendance Dump'!$E$2:$AI$400,
MATCH($A137,'Attendance Dump'!$B$2:$B$400,0),
MATCH(BJ$2,'Attendance Dump'!$E$1:$AI$1,0)
),
INDEX('Active Hour''s Dump'!$D$3:$AH$337,
MATCH($C137,'Active Hour''s Dump'!$A$3:$A$337,0),
MATCH(BJ$2,'Active Hour''s Dump'!$D$2:$AH$2,0)
))),"")</f>
        <v>535.99899999999991</v>
      </c>
      <c r="BK137" s="13" t="str">
        <f>_xlfn.IFNA(IF(BK$3="Productivity",
INDEX('Productivity Dump'!$E$4:$AJ$500,
MATCH($A137,'Productivity Dump'!$A$4:$A$500,0),
MATCH(BK$2,'Productivity Dump'!$E$3:$AJ$3,0)
),
IF(BK$3="Attendance",
INDEX('Attendance Dump'!$E$2:$AI$400,
MATCH($A137,'Attendance Dump'!$B$2:$B$400,0),
MATCH(BK$2,'Attendance Dump'!$E$1:$AI$1,0)
),
INDEX('Active Hour''s Dump'!$D$3:$AH$337,
MATCH($C137,'Active Hour''s Dump'!$A$3:$A$337,0),
MATCH(BK$2,'Active Hour''s Dump'!$D$2:$AH$2,0)
))),"")</f>
        <v>P</v>
      </c>
      <c r="BL137" s="54">
        <f>_xlfn.IFNA(IF(BL$3="Productivity",
INDEX('Productivity Dump'!$E$4:$AJ$500,
MATCH($A137,'Productivity Dump'!$A$4:$A$500,0),
MATCH(BL$2,'Productivity Dump'!$E$3:$AJ$3,0)
),
IF(BL$3="Attendance",
INDEX('Attendance Dump'!$E$2:$AI$400,
MATCH($A137,'Attendance Dump'!$B$2:$B$400,0),
MATCH(BL$2,'Attendance Dump'!$E$1:$AI$1,0)
),
INDEX('Active Hour''s Dump'!$D$3:$AH$337,
MATCH($C137,'Active Hour''s Dump'!$A$3:$A$337,0),
MATCH(BL$2,'Active Hour''s Dump'!$D$2:$AH$2,0)
))),"")</f>
        <v>4.5833333333333304</v>
      </c>
      <c r="BM137" s="13">
        <f>_xlfn.IFNA(IF(BM$3="Productivity",
INDEX('Productivity Dump'!$E$4:$AJ$500,
MATCH($A137,'Productivity Dump'!$A$4:$A$500,0),
MATCH(BM$2,'Productivity Dump'!$E$3:$AJ$3,0)
),
IF(BM$3="Attendance",
INDEX('Attendance Dump'!$E$2:$AI$400,
MATCH($A137,'Attendance Dump'!$B$2:$B$400,0),
MATCH(BM$2,'Attendance Dump'!$E$1:$AI$1,0)
),
INDEX('Active Hour''s Dump'!$D$3:$AH$337,
MATCH($C137,'Active Hour''s Dump'!$A$3:$A$337,0),
MATCH(BM$2,'Active Hour''s Dump'!$D$2:$AH$2,0)
))),"")</f>
        <v>953.64299999999992</v>
      </c>
      <c r="BN137" s="13" t="str">
        <f>_xlfn.IFNA(IF(BN$3="Productivity",
INDEX('Productivity Dump'!$E$4:$AJ$500,
MATCH($A137,'Productivity Dump'!$A$4:$A$500,0),
MATCH(BN$2,'Productivity Dump'!$E$3:$AJ$3,0)
),
IF(BN$3="Attendance",
INDEX('Attendance Dump'!$E$2:$AI$400,
MATCH($A137,'Attendance Dump'!$B$2:$B$400,0),
MATCH(BN$2,'Attendance Dump'!$E$1:$AI$1,0)
),
INDEX('Active Hour''s Dump'!$D$3:$AH$337,
MATCH($C137,'Active Hour''s Dump'!$A$3:$A$337,0),
MATCH(BN$2,'Active Hour''s Dump'!$D$2:$AH$2,0)
))),"")</f>
        <v>P</v>
      </c>
      <c r="BO137" s="54">
        <f>_xlfn.IFNA(IF(BO$3="Productivity",
INDEX('Productivity Dump'!$E$4:$AJ$500,
MATCH($A137,'Productivity Dump'!$A$4:$A$500,0),
MATCH(BO$2,'Productivity Dump'!$E$3:$AJ$3,0)
),
IF(BO$3="Attendance",
INDEX('Attendance Dump'!$E$2:$AI$400,
MATCH($A137,'Attendance Dump'!$B$2:$B$400,0),
MATCH(BO$2,'Attendance Dump'!$E$1:$AI$1,0)
),
INDEX('Active Hour''s Dump'!$D$3:$AH$337,
MATCH($C137,'Active Hour''s Dump'!$A$3:$A$337,0),
MATCH(BO$2,'Active Hour''s Dump'!$D$2:$AH$2,0)
))),"")</f>
        <v>8.25</v>
      </c>
      <c r="BP137" s="13">
        <f>_xlfn.IFNA(IF(BP$3="Productivity",
INDEX('Productivity Dump'!$E$4:$AJ$500,
MATCH($A137,'Productivity Dump'!$A$4:$A$500,0),
MATCH(BP$2,'Productivity Dump'!$E$3:$AJ$3,0)
),
IF(BP$3="Attendance",
INDEX('Attendance Dump'!$E$2:$AI$400,
MATCH($A137,'Attendance Dump'!$B$2:$B$400,0),
MATCH(BP$2,'Attendance Dump'!$E$1:$AI$1,0)
),
INDEX('Active Hour''s Dump'!$D$3:$AH$337,
MATCH($C137,'Active Hour''s Dump'!$A$3:$A$337,0),
MATCH(BP$2,'Active Hour''s Dump'!$D$2:$AH$2,0)
))),"")</f>
        <v>972.18099999999993</v>
      </c>
      <c r="BQ137" s="13" t="str">
        <f>_xlfn.IFNA(IF(BQ$3="Productivity",
INDEX('Productivity Dump'!$E$4:$AJ$500,
MATCH($A137,'Productivity Dump'!$A$4:$A$500,0),
MATCH(BQ$2,'Productivity Dump'!$E$3:$AJ$3,0)
),
IF(BQ$3="Attendance",
INDEX('Attendance Dump'!$E$2:$AI$400,
MATCH($A137,'Attendance Dump'!$B$2:$B$400,0),
MATCH(BQ$2,'Attendance Dump'!$E$1:$AI$1,0)
),
INDEX('Active Hour''s Dump'!$D$3:$AH$337,
MATCH($C137,'Active Hour''s Dump'!$A$3:$A$337,0),
MATCH(BQ$2,'Active Hour''s Dump'!$D$2:$AH$2,0)
))),"")</f>
        <v>P</v>
      </c>
      <c r="BR137" s="54">
        <f>_xlfn.IFNA(IF(BR$3="Productivity",
INDEX('Productivity Dump'!$E$4:$AJ$500,
MATCH($A137,'Productivity Dump'!$A$4:$A$500,0),
MATCH(BR$2,'Productivity Dump'!$E$3:$AJ$3,0)
),
IF(BR$3="Attendance",
INDEX('Attendance Dump'!$E$2:$AI$400,
MATCH($A137,'Attendance Dump'!$B$2:$B$400,0),
MATCH(BR$2,'Attendance Dump'!$E$1:$AI$1,0)
),
INDEX('Active Hour''s Dump'!$D$3:$AH$337,
MATCH($C137,'Active Hour''s Dump'!$A$3:$A$337,0),
MATCH(BR$2,'Active Hour''s Dump'!$D$2:$AH$2,0)
))),"")</f>
        <v>7.75</v>
      </c>
      <c r="BS137" s="13">
        <f>_xlfn.IFNA(IF(BS$3="Productivity",
INDEX('Productivity Dump'!$E$4:$AJ$500,
MATCH($A137,'Productivity Dump'!$A$4:$A$500,0),
MATCH(BS$2,'Productivity Dump'!$E$3:$AJ$3,0)
),
IF(BS$3="Attendance",
INDEX('Attendance Dump'!$E$2:$AI$400,
MATCH($A137,'Attendance Dump'!$B$2:$B$400,0),
MATCH(BS$2,'Attendance Dump'!$E$1:$AI$1,0)
),
INDEX('Active Hour''s Dump'!$D$3:$AH$337,
MATCH($C137,'Active Hour''s Dump'!$A$3:$A$337,0),
MATCH(BS$2,'Active Hour''s Dump'!$D$2:$AH$2,0)
))),"")</f>
        <v>1044.7330000000002</v>
      </c>
      <c r="BT137" s="13" t="str">
        <f>_xlfn.IFNA(IF(BT$3="Productivity",
INDEX('Productivity Dump'!$E$4:$AJ$500,
MATCH($A137,'Productivity Dump'!$A$4:$A$500,0),
MATCH(BT$2,'Productivity Dump'!$E$3:$AJ$3,0)
),
IF(BT$3="Attendance",
INDEX('Attendance Dump'!$E$2:$AI$400,
MATCH($A137,'Attendance Dump'!$B$2:$B$400,0),
MATCH(BT$2,'Attendance Dump'!$E$1:$AI$1,0)
),
INDEX('Active Hour''s Dump'!$D$3:$AH$337,
MATCH($C137,'Active Hour''s Dump'!$A$3:$A$337,0),
MATCH(BT$2,'Active Hour''s Dump'!$D$2:$AH$2,0)
))),"")</f>
        <v>H(P)</v>
      </c>
      <c r="BU137" s="54">
        <f>_xlfn.IFNA(IF(BU$3="Productivity",
INDEX('Productivity Dump'!$E$4:$AJ$500,
MATCH($A137,'Productivity Dump'!$A$4:$A$500,0),
MATCH(BU$2,'Productivity Dump'!$E$3:$AJ$3,0)
),
IF(BU$3="Attendance",
INDEX('Attendance Dump'!$E$2:$AI$400,
MATCH($A137,'Attendance Dump'!$B$2:$B$400,0),
MATCH(BU$2,'Attendance Dump'!$E$1:$AI$1,0)
),
INDEX('Active Hour''s Dump'!$D$3:$AH$337,
MATCH($C137,'Active Hour''s Dump'!$A$3:$A$337,0),
MATCH(BU$2,'Active Hour''s Dump'!$D$2:$AH$2,0)
))),"")</f>
        <v>8</v>
      </c>
      <c r="BV137" s="13">
        <f>_xlfn.IFNA(IF(BV$3="Productivity",
INDEX('Productivity Dump'!$E$4:$AJ$500,
MATCH($A137,'Productivity Dump'!$A$4:$A$500,0),
MATCH(BV$2,'Productivity Dump'!$E$3:$AJ$3,0)
),
IF(BV$3="Attendance",
INDEX('Attendance Dump'!$E$2:$AI$400,
MATCH($A137,'Attendance Dump'!$B$2:$B$400,0),
MATCH(BV$2,'Attendance Dump'!$E$1:$AI$1,0)
),
INDEX('Active Hour''s Dump'!$D$3:$AH$337,
MATCH($C137,'Active Hour''s Dump'!$A$3:$A$337,0),
MATCH(BV$2,'Active Hour''s Dump'!$D$2:$AH$2,0)
))),"")</f>
        <v>903.76699999999994</v>
      </c>
      <c r="BW137" s="13" t="str">
        <f>_xlfn.IFNA(IF(BW$3="Productivity",
INDEX('Productivity Dump'!$E$4:$AJ$500,
MATCH($A137,'Productivity Dump'!$A$4:$A$500,0),
MATCH(BW$2,'Productivity Dump'!$E$3:$AJ$3,0)
),
IF(BW$3="Attendance",
INDEX('Attendance Dump'!$E$2:$AI$400,
MATCH($A137,'Attendance Dump'!$B$2:$B$400,0),
MATCH(BW$2,'Attendance Dump'!$E$1:$AI$1,0)
),
INDEX('Active Hour''s Dump'!$D$3:$AH$337,
MATCH($C137,'Active Hour''s Dump'!$A$3:$A$337,0),
MATCH(BW$2,'Active Hour''s Dump'!$D$2:$AH$2,0)
))),"")</f>
        <v>P</v>
      </c>
      <c r="BX137" s="54">
        <f>_xlfn.IFNA(IF(BX$3="Productivity",
INDEX('Productivity Dump'!$E$4:$AJ$500,
MATCH($A137,'Productivity Dump'!$A$4:$A$500,0),
MATCH(BX$2,'Productivity Dump'!$E$3:$AJ$3,0)
),
IF(BX$3="Attendance",
INDEX('Attendance Dump'!$E$2:$AI$400,
MATCH($A137,'Attendance Dump'!$B$2:$B$400,0),
MATCH(BX$2,'Attendance Dump'!$E$1:$AI$1,0)
),
INDEX('Active Hour''s Dump'!$D$3:$AH$337,
MATCH($C137,'Active Hour''s Dump'!$A$3:$A$337,0),
MATCH(BX$2,'Active Hour''s Dump'!$D$2:$AH$2,0)
))),"")</f>
        <v>7.6666666666666696</v>
      </c>
      <c r="BY137" s="13">
        <f>_xlfn.IFNA(IF(BY$3="Productivity",
INDEX('Productivity Dump'!$E$4:$AJ$500,
MATCH($A137,'Productivity Dump'!$A$4:$A$500,0),
MATCH(BY$2,'Productivity Dump'!$E$3:$AJ$3,0)
),
IF(BY$3="Attendance",
INDEX('Attendance Dump'!$E$2:$AI$400,
MATCH($A137,'Attendance Dump'!$B$2:$B$400,0),
MATCH(BY$2,'Attendance Dump'!$E$1:$AI$1,0)
),
INDEX('Active Hour''s Dump'!$D$3:$AH$337,
MATCH($C137,'Active Hour''s Dump'!$A$3:$A$337,0),
MATCH(BY$2,'Active Hour''s Dump'!$D$2:$AH$2,0)
))),"")</f>
        <v>162.83000000000001</v>
      </c>
      <c r="BZ137" s="13" t="str">
        <f>_xlfn.IFNA(IF(BZ$3="Productivity",
INDEX('Productivity Dump'!$E$4:$AJ$500,
MATCH($A137,'Productivity Dump'!$A$4:$A$500,0),
MATCH(BZ$2,'Productivity Dump'!$E$3:$AJ$3,0)
),
IF(BZ$3="Attendance",
INDEX('Attendance Dump'!$E$2:$AI$400,
MATCH($A137,'Attendance Dump'!$B$2:$B$400,0),
MATCH(BZ$2,'Attendance Dump'!$E$1:$AI$1,0)
),
INDEX('Active Hour''s Dump'!$D$3:$AH$337,
MATCH($C137,'Active Hour''s Dump'!$A$3:$A$337,0),
MATCH(BZ$2,'Active Hour''s Dump'!$D$2:$AH$2,0)
))),"")</f>
        <v>P</v>
      </c>
      <c r="CA137" s="54">
        <f>_xlfn.IFNA(IF(CA$3="Productivity",
INDEX('Productivity Dump'!$E$4:$AJ$500,
MATCH($A137,'Productivity Dump'!$A$4:$A$500,0),
MATCH(CA$2,'Productivity Dump'!$E$3:$AJ$3,0)
),
IF(CA$3="Attendance",
INDEX('Attendance Dump'!$E$2:$AI$400,
MATCH($A137,'Attendance Dump'!$B$2:$B$400,0),
MATCH(CA$2,'Attendance Dump'!$E$1:$AI$1,0)
),
INDEX('Active Hour''s Dump'!$D$3:$AH$337,
MATCH($C137,'Active Hour''s Dump'!$A$3:$A$337,0),
MATCH(CA$2,'Active Hour''s Dump'!$D$2:$AH$2,0)
))),"")</f>
        <v>1.4166666666666701</v>
      </c>
      <c r="CB137" s="13">
        <f>_xlfn.IFNA(IF(CB$3="Productivity",
INDEX('Productivity Dump'!$E$4:$AJ$500,
MATCH($A137,'Productivity Dump'!$A$4:$A$500,0),
MATCH(CB$2,'Productivity Dump'!$E$3:$AJ$3,0)
),
IF(CB$3="Attendance",
INDEX('Attendance Dump'!$E$2:$AI$400,
MATCH($A137,'Attendance Dump'!$B$2:$B$400,0),
MATCH(CB$2,'Attendance Dump'!$E$1:$AI$1,0)
),
INDEX('Active Hour''s Dump'!$D$3:$AH$337,
MATCH($C137,'Active Hour''s Dump'!$A$3:$A$337,0),
MATCH(CB$2,'Active Hour''s Dump'!$D$2:$AH$2,0)
))),"")</f>
        <v>0</v>
      </c>
      <c r="CC137" s="13" t="str">
        <f>_xlfn.IFNA(IF(CC$3="Productivity",
INDEX('Productivity Dump'!$E$4:$AJ$500,
MATCH($A137,'Productivity Dump'!$A$4:$A$500,0),
MATCH(CC$2,'Productivity Dump'!$E$3:$AJ$3,0)
),
IF(CC$3="Attendance",
INDEX('Attendance Dump'!$E$2:$AI$400,
MATCH($A137,'Attendance Dump'!$B$2:$B$400,0),
MATCH(CC$2,'Attendance Dump'!$E$1:$AI$1,0)
),
INDEX('Active Hour''s Dump'!$D$3:$AH$337,
MATCH($C137,'Active Hour''s Dump'!$A$3:$A$337,0),
MATCH(CC$2,'Active Hour''s Dump'!$D$2:$AH$2,0)
))),"")</f>
        <v>WO</v>
      </c>
      <c r="CD137" s="54">
        <f>_xlfn.IFNA(IF(CD$3="Productivity",
INDEX('Productivity Dump'!$E$4:$AJ$500,
MATCH($A137,'Productivity Dump'!$A$4:$A$500,0),
MATCH(CD$2,'Productivity Dump'!$E$3:$AJ$3,0)
),
IF(CD$3="Attendance",
INDEX('Attendance Dump'!$E$2:$AI$400,
MATCH($A137,'Attendance Dump'!$B$2:$B$400,0),
MATCH(CD$2,'Attendance Dump'!$E$1:$AI$1,0)
),
INDEX('Active Hour''s Dump'!$D$3:$AH$337,
MATCH($C137,'Active Hour''s Dump'!$A$3:$A$337,0),
MATCH(CD$2,'Active Hour''s Dump'!$D$2:$AH$2,0)
))),"")</f>
        <v>0</v>
      </c>
      <c r="CE137" s="13">
        <f>_xlfn.IFNA(IF(CE$3="Productivity",
INDEX('Productivity Dump'!$E$4:$AJ$500,
MATCH($A137,'Productivity Dump'!$A$4:$A$500,0),
MATCH(CE$2,'Productivity Dump'!$E$3:$AJ$3,0)
),
IF(CE$3="Attendance",
INDEX('Attendance Dump'!$E$2:$AI$400,
MATCH($A137,'Attendance Dump'!$B$2:$B$400,0),
MATCH(CE$2,'Attendance Dump'!$E$1:$AI$1,0)
),
INDEX('Active Hour''s Dump'!$D$3:$AH$337,
MATCH($C137,'Active Hour''s Dump'!$A$3:$A$337,0),
MATCH(CE$2,'Active Hour''s Dump'!$D$2:$AH$2,0)
))),"")</f>
        <v>515.99399999999991</v>
      </c>
      <c r="CF137" s="13" t="str">
        <f>_xlfn.IFNA(IF(CF$3="Productivity",
INDEX('Productivity Dump'!$E$4:$AJ$500,
MATCH($A137,'Productivity Dump'!$A$4:$A$500,0),
MATCH(CF$2,'Productivity Dump'!$E$3:$AJ$3,0)
),
IF(CF$3="Attendance",
INDEX('Attendance Dump'!$E$2:$AI$400,
MATCH($A137,'Attendance Dump'!$B$2:$B$400,0),
MATCH(CF$2,'Attendance Dump'!$E$1:$AI$1,0)
),
INDEX('Active Hour''s Dump'!$D$3:$AH$337,
MATCH($C137,'Active Hour''s Dump'!$A$3:$A$337,0),
MATCH(CF$2,'Active Hour''s Dump'!$D$2:$AH$2,0)
))),"")</f>
        <v>P</v>
      </c>
      <c r="CG137" s="54">
        <f>_xlfn.IFNA(IF(CG$3="Productivity",
INDEX('Productivity Dump'!$E$4:$AJ$500,
MATCH($A137,'Productivity Dump'!$A$4:$A$500,0),
MATCH(CG$2,'Productivity Dump'!$E$3:$AJ$3,0)
),
IF(CG$3="Attendance",
INDEX('Attendance Dump'!$E$2:$AI$400,
MATCH($A137,'Attendance Dump'!$B$2:$B$400,0),
MATCH(CG$2,'Attendance Dump'!$E$1:$AI$1,0)
),
INDEX('Active Hour''s Dump'!$D$3:$AH$337,
MATCH($C137,'Active Hour''s Dump'!$A$3:$A$337,0),
MATCH(CG$2,'Active Hour''s Dump'!$D$2:$AH$2,0)
))),"")</f>
        <v>4.8333333333333304</v>
      </c>
      <c r="CH137" s="13">
        <f>_xlfn.IFNA(IF(CH$3="Productivity",
INDEX('Productivity Dump'!$E$4:$AJ$500,
MATCH($A137,'Productivity Dump'!$A$4:$A$500,0),
MATCH(CH$2,'Productivity Dump'!$E$3:$AJ$3,0)
),
IF(CH$3="Attendance",
INDEX('Attendance Dump'!$E$2:$AI$400,
MATCH($A137,'Attendance Dump'!$B$2:$B$400,0),
MATCH(CH$2,'Attendance Dump'!$E$1:$AI$1,0)
),
INDEX('Active Hour''s Dump'!$D$3:$AH$337,
MATCH($C137,'Active Hour''s Dump'!$A$3:$A$337,0),
MATCH(CH$2,'Active Hour''s Dump'!$D$2:$AH$2,0)
))),"")</f>
        <v>698.53600000000006</v>
      </c>
      <c r="CI137" s="13" t="str">
        <f>_xlfn.IFNA(IF(CI$3="Productivity",
INDEX('Productivity Dump'!$E$4:$AJ$500,
MATCH($A137,'Productivity Dump'!$A$4:$A$500,0),
MATCH(CI$2,'Productivity Dump'!$E$3:$AJ$3,0)
),
IF(CI$3="Attendance",
INDEX('Attendance Dump'!$E$2:$AI$400,
MATCH($A137,'Attendance Dump'!$B$2:$B$400,0),
MATCH(CI$2,'Attendance Dump'!$E$1:$AI$1,0)
),
INDEX('Active Hour''s Dump'!$D$3:$AH$337,
MATCH($C137,'Active Hour''s Dump'!$A$3:$A$337,0),
MATCH(CI$2,'Active Hour''s Dump'!$D$2:$AH$2,0)
))),"")</f>
        <v>P</v>
      </c>
      <c r="CJ137" s="54">
        <f>_xlfn.IFNA(IF(CJ$3="Productivity",
INDEX('Productivity Dump'!$E$4:$AJ$500,
MATCH($A137,'Productivity Dump'!$A$4:$A$500,0),
MATCH(CJ$2,'Productivity Dump'!$E$3:$AJ$3,0)
),
IF(CJ$3="Attendance",
INDEX('Attendance Dump'!$E$2:$AI$400,
MATCH($A137,'Attendance Dump'!$B$2:$B$400,0),
MATCH(CJ$2,'Attendance Dump'!$E$1:$AI$1,0)
),
INDEX('Active Hour''s Dump'!$D$3:$AH$337,
MATCH($C137,'Active Hour''s Dump'!$A$3:$A$337,0),
MATCH(CJ$2,'Active Hour''s Dump'!$D$2:$AH$2,0)
))),"")</f>
        <v>7</v>
      </c>
      <c r="CK137" s="13">
        <f>_xlfn.IFNA(IF(CK$3="Productivity",
INDEX('Productivity Dump'!$E$4:$AJ$500,
MATCH($A137,'Productivity Dump'!$A$4:$A$500,0),
MATCH(CK$2,'Productivity Dump'!$E$3:$AJ$3,0)
),
IF(CK$3="Attendance",
INDEX('Attendance Dump'!$E$2:$AI$400,
MATCH($A137,'Attendance Dump'!$B$2:$B$400,0),
MATCH(CK$2,'Attendance Dump'!$E$1:$AI$1,0)
),
INDEX('Active Hour''s Dump'!$D$3:$AH$337,
MATCH($C137,'Active Hour''s Dump'!$A$3:$A$337,0),
MATCH(CK$2,'Active Hour''s Dump'!$D$2:$AH$2,0)
))),"")</f>
        <v>755.34899999999993</v>
      </c>
      <c r="CL137" s="13" t="str">
        <f>_xlfn.IFNA(IF(CL$3="Productivity",
INDEX('Productivity Dump'!$E$4:$AJ$500,
MATCH($A137,'Productivity Dump'!$A$4:$A$500,0),
MATCH(CL$2,'Productivity Dump'!$E$3:$AJ$3,0)
),
IF(CL$3="Attendance",
INDEX('Attendance Dump'!$E$2:$AI$400,
MATCH($A137,'Attendance Dump'!$B$2:$B$400,0),
MATCH(CL$2,'Attendance Dump'!$E$1:$AI$1,0)
),
INDEX('Active Hour''s Dump'!$D$3:$AH$337,
MATCH($C137,'Active Hour''s Dump'!$A$3:$A$337,0),
MATCH(CL$2,'Active Hour''s Dump'!$D$2:$AH$2,0)
))),"")</f>
        <v>P</v>
      </c>
      <c r="CM137" s="54">
        <f>_xlfn.IFNA(IF(CM$3="Productivity",
INDEX('Productivity Dump'!$E$4:$AJ$500,
MATCH($A137,'Productivity Dump'!$A$4:$A$500,0),
MATCH(CM$2,'Productivity Dump'!$E$3:$AJ$3,0)
),
IF(CM$3="Attendance",
INDEX('Attendance Dump'!$E$2:$AI$400,
MATCH($A137,'Attendance Dump'!$B$2:$B$400,0),
MATCH(CM$2,'Attendance Dump'!$E$1:$AI$1,0)
),
INDEX('Active Hour''s Dump'!$D$3:$AH$337,
MATCH($C137,'Active Hour''s Dump'!$A$3:$A$337,0),
MATCH(CM$2,'Active Hour''s Dump'!$D$2:$AH$2,0)
))),"")</f>
        <v>6.3333333333333304</v>
      </c>
      <c r="CN137" s="13">
        <f>_xlfn.IFNA(IF(CN$3="Productivity",
INDEX('Productivity Dump'!$E$4:$AJ$500,
MATCH($A137,'Productivity Dump'!$A$4:$A$500,0),
MATCH(CN$2,'Productivity Dump'!$E$3:$AJ$3,0)
),
IF(CN$3="Attendance",
INDEX('Attendance Dump'!$E$2:$AI$400,
MATCH($A137,'Attendance Dump'!$B$2:$B$400,0),
MATCH(CN$2,'Attendance Dump'!$E$1:$AI$1,0)
),
INDEX('Active Hour''s Dump'!$D$3:$AH$337,
MATCH($C137,'Active Hour''s Dump'!$A$3:$A$337,0),
MATCH(CN$2,'Active Hour''s Dump'!$D$2:$AH$2,0)
))),"")</f>
        <v>0</v>
      </c>
      <c r="CO137" s="13">
        <f>_xlfn.IFNA(IF(CO$3="Productivity",
INDEX('Productivity Dump'!$E$4:$AJ$500,
MATCH($A137,'Productivity Dump'!$A$4:$A$500,0),
MATCH(CO$2,'Productivity Dump'!$E$3:$AJ$3,0)
),
IF(CO$3="Attendance",
INDEX('Attendance Dump'!$E$2:$AI$400,
MATCH($A137,'Attendance Dump'!$B$2:$B$400,0),
MATCH(CO$2,'Attendance Dump'!$E$1:$AI$1,0)
),
INDEX('Active Hour''s Dump'!$D$3:$AH$337,
MATCH($C137,'Active Hour''s Dump'!$A$3:$A$337,0),
MATCH(CO$2,'Active Hour''s Dump'!$D$2:$AH$2,0)
))),"")</f>
        <v>0</v>
      </c>
      <c r="CP137" s="54">
        <f>_xlfn.IFNA(IF(CP$3="Productivity",
INDEX('Productivity Dump'!$E$4:$AJ$500,
MATCH($A137,'Productivity Dump'!$A$4:$A$500,0),
MATCH(CP$2,'Productivity Dump'!$E$3:$AJ$3,0)
),
IF(CP$3="Attendance",
INDEX('Attendance Dump'!$E$2:$AI$400,
MATCH($A137,'Attendance Dump'!$B$2:$B$400,0),
MATCH(CP$2,'Attendance Dump'!$E$1:$AI$1,0)
),
INDEX('Active Hour''s Dump'!$D$3:$AH$337,
MATCH($C137,'Active Hour''s Dump'!$A$3:$A$337,0),
MATCH(CP$2,'Active Hour''s Dump'!$D$2:$AH$2,0)
))),"")</f>
        <v>0</v>
      </c>
      <c r="CQ137" s="13">
        <f>_xlfn.IFNA(IF(CQ$3="Productivity",
INDEX('Productivity Dump'!$E$4:$AJ$500,
MATCH($A137,'Productivity Dump'!$A$4:$A$500,0),
MATCH(CQ$2,'Productivity Dump'!$E$3:$AJ$3,0)
),
IF(CQ$3="Attendance",
INDEX('Attendance Dump'!$E$2:$AI$400,
MATCH($A137,'Attendance Dump'!$B$2:$B$400,0),
MATCH(CQ$2,'Attendance Dump'!$E$1:$AI$1,0)
),
INDEX('Active Hour''s Dump'!$D$3:$AH$337,
MATCH($C137,'Active Hour''s Dump'!$A$3:$A$337,0),
MATCH(CQ$2,'Active Hour''s Dump'!$D$2:$AH$2,0)
))),"")</f>
        <v>0</v>
      </c>
      <c r="CR137" s="13">
        <f>_xlfn.IFNA(IF(CR$3="Productivity",
INDEX('Productivity Dump'!$E$4:$AJ$500,
MATCH($A137,'Productivity Dump'!$A$4:$A$500,0),
MATCH(CR$2,'Productivity Dump'!$E$3:$AJ$3,0)
),
IF(CR$3="Attendance",
INDEX('Attendance Dump'!$E$2:$AI$400,
MATCH($A137,'Attendance Dump'!$B$2:$B$400,0),
MATCH(CR$2,'Attendance Dump'!$E$1:$AI$1,0)
),
INDEX('Active Hour''s Dump'!$D$3:$AH$337,
MATCH($C137,'Active Hour''s Dump'!$A$3:$A$337,0),
MATCH(CR$2,'Active Hour''s Dump'!$D$2:$AH$2,0)
))),"")</f>
        <v>0</v>
      </c>
      <c r="CS137" s="54">
        <f>_xlfn.IFNA(IF(CS$3="Productivity",
INDEX('Productivity Dump'!$E$4:$AJ$500,
MATCH($A137,'Productivity Dump'!$A$4:$A$500,0),
MATCH(CS$2,'Productivity Dump'!$E$3:$AJ$3,0)
),
IF(CS$3="Attendance",
INDEX('Attendance Dump'!$E$2:$AI$400,
MATCH($A137,'Attendance Dump'!$B$2:$B$400,0),
MATCH(CS$2,'Attendance Dump'!$E$1:$AI$1,0)
),
INDEX('Active Hour''s Dump'!$D$3:$AH$337,
MATCH($C137,'Active Hour''s Dump'!$A$3:$A$337,0),
MATCH(CS$2,'Active Hour''s Dump'!$D$2:$AH$2,0)
))),"")</f>
        <v>0</v>
      </c>
      <c r="CT137" s="13">
        <f>_xlfn.IFNA(IF(CT$3="Productivity",
INDEX('Productivity Dump'!$E$4:$AJ$500,
MATCH($A137,'Productivity Dump'!$A$4:$A$500,0),
MATCH(CT$2,'Productivity Dump'!$E$3:$AJ$3,0)
),
IF(CT$3="Attendance",
INDEX('Attendance Dump'!$E$2:$AI$400,
MATCH($A137,'Attendance Dump'!$B$2:$B$400,0),
MATCH(CT$2,'Attendance Dump'!$E$1:$AI$1,0)
),
INDEX('Active Hour''s Dump'!$D$3:$AH$337,
MATCH($C137,'Active Hour''s Dump'!$A$3:$A$337,0),
MATCH(CT$2,'Active Hour''s Dump'!$D$2:$AH$2,0)
))),"")</f>
        <v>0</v>
      </c>
      <c r="CU137" s="13">
        <f>_xlfn.IFNA(IF(CU$3="Productivity",
INDEX('Productivity Dump'!$E$4:$AJ$500,
MATCH($A137,'Productivity Dump'!$A$4:$A$500,0),
MATCH(CU$2,'Productivity Dump'!$E$3:$AJ$3,0)
),
IF(CU$3="Attendance",
INDEX('Attendance Dump'!$E$2:$AI$400,
MATCH($A137,'Attendance Dump'!$B$2:$B$400,0),
MATCH(CU$2,'Attendance Dump'!$E$1:$AI$1,0)
),
INDEX('Active Hour''s Dump'!$D$3:$AH$337,
MATCH($C137,'Active Hour''s Dump'!$A$3:$A$337,0),
MATCH(CU$2,'Active Hour''s Dump'!$D$2:$AH$2,0)
))),"")</f>
        <v>0</v>
      </c>
      <c r="CV137" s="54">
        <f>_xlfn.IFNA(IF(CV$3="Productivity",
INDEX('Productivity Dump'!$E$4:$AJ$500,
MATCH($A137,'Productivity Dump'!$A$4:$A$500,0),
MATCH(CV$2,'Productivity Dump'!$E$3:$AJ$3,0)
),
IF(CV$3="Attendance",
INDEX('Attendance Dump'!$E$2:$AI$400,
MATCH($A137,'Attendance Dump'!$B$2:$B$400,0),
MATCH(CV$2,'Attendance Dump'!$E$1:$AI$1,0)
),
INDEX('Active Hour''s Dump'!$D$3:$AH$337,
MATCH($C137,'Active Hour''s Dump'!$A$3:$A$337,0),
MATCH(CV$2,'Active Hour''s Dump'!$D$2:$AH$2,0)
))),"")</f>
        <v>0</v>
      </c>
      <c r="CW137" s="13"/>
      <c r="CX137" s="13"/>
      <c r="CY137" s="54"/>
      <c r="DA137" s="57">
        <f t="shared" si="75"/>
        <v>168.33333333333331</v>
      </c>
      <c r="DB137" s="35">
        <f t="shared" si="76"/>
        <v>19627.832000000002</v>
      </c>
      <c r="DC137" s="35">
        <f t="shared" si="71"/>
        <v>0</v>
      </c>
      <c r="DD137" s="35">
        <f t="shared" ca="1" si="74"/>
        <v>0</v>
      </c>
      <c r="DF137" s="32" cm="1">
        <f t="array" ref="DF137">SUMPRODUCT(
    (MOD(COLUMN(H137:CV137) - COLUMN(H137), 3) = 0) *
    (H137:CV137 = 0) *
    (I137:CW137 = "P") *
    (COUNTIF(UKHoliday, H$2:CV$2) = 0)
)</f>
        <v>0</v>
      </c>
      <c r="DG137" s="33" cm="1">
        <f t="array" ref="DG137">SUMPRODUCT(
  (MOD(COLUMN(H137:CV137) - COLUMN(H137), 3) = 0) *
  (H137:CV137 &gt; 0) *
  (H137:CV137 &lt; 0.5 * IF(((WEEKDAY(H$2:CV$2, 2) = 1) + (WEEKDAY(H$2:CV$2, 2) = 6)), G137, F137)) *
  (I137:CW137 = "P") *
  (COUNTIF(UKHoliday, H$2:CV$2) = 0)
)</f>
        <v>1</v>
      </c>
      <c r="DH137" s="33" cm="1">
        <f t="array" ref="DH137">SUMPRODUCT(
  (MOD(COLUMN(H137:CV137) - COLUMN(H137), 3) = 0) *
  (H137:CV137 &gt; 0.5 * IF(((WEEKDAY(H$2:CV$2, 2) = 1) + (WEEKDAY(H$2:CV$2, 2) = 6)), $G137, $F137)) *
  (H137:CV137 &lt; 0.8 * IF(((WEEKDAY(H$2:CV$2, 2) = 1) + (WEEKDAY(H$2:CV$2, 2) = 6)), $G137, $F137)) *
  (I137:CW137 = "P") *
  (COUNTIF(UKHoliday, H$2:CV$2) = 0)
)</f>
        <v>1</v>
      </c>
      <c r="DI137" s="33" cm="1">
        <f t="array" ref="DI137">SUMPRODUCT(
  (MOD(COLUMN(H137:CV137) - COLUMN(H137), 3) = 0) *
  (H137:CV137 &gt; 0.8 * IF(((WEEKDAY(H$2:CV$2, 2) = 1) + (WEEKDAY(H$2:CV$2, 2) = 6)), $G137, $F137)) *
  (H137:CV137 &lt; 1 * IF(((WEEKDAY(H$2:CV$2, 2) = 1) + (WEEKDAY(H$2:CV$2, 2) = 6)), $G137, $F137)) *
  (I137:CW137 = "P") *
  (COUNTIF(UKHoliday, H$2:CV$2) = 0)
)</f>
        <v>3</v>
      </c>
    </row>
    <row r="138" spans="1:113" x14ac:dyDescent="0.3">
      <c r="A138" s="8" t="s">
        <v>221</v>
      </c>
      <c r="B138" s="36" t="s">
        <v>220</v>
      </c>
      <c r="C138" s="9" t="s">
        <v>692</v>
      </c>
      <c r="D138" s="62" t="s">
        <v>945</v>
      </c>
      <c r="E138" s="35">
        <v>22000</v>
      </c>
      <c r="F138" s="35">
        <f t="shared" si="72"/>
        <v>1100</v>
      </c>
      <c r="G138" s="35">
        <f t="shared" si="73"/>
        <v>550</v>
      </c>
      <c r="H138" s="13">
        <f>_xlfn.IFNA(IF(H$3="Productivity",
INDEX('Productivity Dump'!$E$4:$AJ$500,
MATCH($A138,'Productivity Dump'!$A$4:$A$500,0),
MATCH(H$2,'Productivity Dump'!$E$3:$AJ$3,0)
),
IF(H$3="Attendance",
INDEX('Attendance Dump'!$E$2:$AI$400,
MATCH($A138,'Attendance Dump'!$B$2:$B$400,0),
MATCH(H$2,'Attendance Dump'!$E$1:$AI$1,0)
),
INDEX('Active Hour''s Dump'!$D$3:$AH$337,
MATCH($C138,'Active Hour''s Dump'!$A$3:$A$337,0),
MATCH(H$2,'Active Hour''s Dump'!$D$2:$AH$2,0)
))),"")</f>
        <v>387.97200000000009</v>
      </c>
      <c r="I138" s="13" t="str">
        <f>_xlfn.IFNA(IF(I$3="Productivity",
INDEX('Productivity Dump'!$E$4:$AJ$500,
MATCH($A138,'Productivity Dump'!$A$4:$A$500,0),
MATCH(I$2,'Productivity Dump'!$E$3:$AJ$3,0)
),
IF(I$3="Attendance",
INDEX('Attendance Dump'!$E$2:$AI$400,
MATCH($A138,'Attendance Dump'!$B$2:$B$400,0),
MATCH(I$2,'Attendance Dump'!$E$1:$AI$1,0)
),
INDEX('Active Hour''s Dump'!$D$3:$AH$337,
MATCH($C138,'Active Hour''s Dump'!$A$3:$A$337,0),
MATCH(I$2,'Active Hour''s Dump'!$D$2:$AH$2,0)
))),"")</f>
        <v>PL-HL</v>
      </c>
      <c r="J138" s="54">
        <f>_xlfn.IFNA(IF(J$3="Productivity",
INDEX('Productivity Dump'!$E$4:$AJ$500,
MATCH($A138,'Productivity Dump'!$A$4:$A$500,0),
MATCH(J$2,'Productivity Dump'!$E$3:$AJ$3,0)
),
IF(J$3="Attendance",
INDEX('Attendance Dump'!$E$2:$AI$400,
MATCH($A138,'Attendance Dump'!$B$2:$B$400,0),
MATCH(J$2,'Attendance Dump'!$E$1:$AI$1,0)
),
INDEX('Active Hour''s Dump'!$D$3:$AH$337,
MATCH($C138,'Active Hour''s Dump'!$A$3:$A$337,0),
MATCH(J$2,'Active Hour''s Dump'!$D$2:$AH$2,0)
))),"")</f>
        <v>4.75</v>
      </c>
      <c r="K138" s="13">
        <f>_xlfn.IFNA(IF(K$3="Productivity",
INDEX('Productivity Dump'!$E$4:$AJ$500,
MATCH($A138,'Productivity Dump'!$A$4:$A$500,0),
MATCH(K$2,'Productivity Dump'!$E$3:$AJ$3,0)
),
IF(K$3="Attendance",
INDEX('Attendance Dump'!$E$2:$AI$400,
MATCH($A138,'Attendance Dump'!$B$2:$B$400,0),
MATCH(K$2,'Attendance Dump'!$E$1:$AI$1,0)
),
INDEX('Active Hour''s Dump'!$D$3:$AH$337,
MATCH($C138,'Active Hour''s Dump'!$A$3:$A$337,0),
MATCH(K$2,'Active Hour''s Dump'!$D$2:$AH$2,0)
))),"")</f>
        <v>1024.7750000000003</v>
      </c>
      <c r="L138" s="13" t="str">
        <f>_xlfn.IFNA(IF(L$3="Productivity",
INDEX('Productivity Dump'!$E$4:$AJ$500,
MATCH($A138,'Productivity Dump'!$A$4:$A$500,0),
MATCH(L$2,'Productivity Dump'!$E$3:$AJ$3,0)
),
IF(L$3="Attendance",
INDEX('Attendance Dump'!$E$2:$AI$400,
MATCH($A138,'Attendance Dump'!$B$2:$B$400,0),
MATCH(L$2,'Attendance Dump'!$E$1:$AI$1,0)
),
INDEX('Active Hour''s Dump'!$D$3:$AH$337,
MATCH($C138,'Active Hour''s Dump'!$A$3:$A$337,0),
MATCH(L$2,'Active Hour''s Dump'!$D$2:$AH$2,0)
))),"")</f>
        <v>P</v>
      </c>
      <c r="M138" s="54">
        <f>_xlfn.IFNA(IF(M$3="Productivity",
INDEX('Productivity Dump'!$E$4:$AJ$500,
MATCH($A138,'Productivity Dump'!$A$4:$A$500,0),
MATCH(M$2,'Productivity Dump'!$E$3:$AJ$3,0)
),
IF(M$3="Attendance",
INDEX('Attendance Dump'!$E$2:$AI$400,
MATCH($A138,'Attendance Dump'!$B$2:$B$400,0),
MATCH(M$2,'Attendance Dump'!$E$1:$AI$1,0)
),
INDEX('Active Hour''s Dump'!$D$3:$AH$337,
MATCH($C138,'Active Hour''s Dump'!$A$3:$A$337,0),
MATCH(M$2,'Active Hour''s Dump'!$D$2:$AH$2,0)
))),"")</f>
        <v>8.75</v>
      </c>
      <c r="N138" s="13">
        <f>_xlfn.IFNA(IF(N$3="Productivity",
INDEX('Productivity Dump'!$E$4:$AJ$500,
MATCH($A138,'Productivity Dump'!$A$4:$A$500,0),
MATCH(N$2,'Productivity Dump'!$E$3:$AJ$3,0)
),
IF(N$3="Attendance",
INDEX('Attendance Dump'!$E$2:$AI$400,
MATCH($A138,'Attendance Dump'!$B$2:$B$400,0),
MATCH(N$2,'Attendance Dump'!$E$1:$AI$1,0)
),
INDEX('Active Hour''s Dump'!$D$3:$AH$337,
MATCH($C138,'Active Hour''s Dump'!$A$3:$A$337,0),
MATCH(N$2,'Active Hour''s Dump'!$D$2:$AH$2,0)
))),"")</f>
        <v>583.23000000000013</v>
      </c>
      <c r="O138" s="13" t="str">
        <f>_xlfn.IFNA(IF(O$3="Productivity",
INDEX('Productivity Dump'!$E$4:$AJ$500,
MATCH($A138,'Productivity Dump'!$A$4:$A$500,0),
MATCH(O$2,'Productivity Dump'!$E$3:$AJ$3,0)
),
IF(O$3="Attendance",
INDEX('Attendance Dump'!$E$2:$AI$400,
MATCH($A138,'Attendance Dump'!$B$2:$B$400,0),
MATCH(O$2,'Attendance Dump'!$E$1:$AI$1,0)
),
INDEX('Active Hour''s Dump'!$D$3:$AH$337,
MATCH($C138,'Active Hour''s Dump'!$A$3:$A$337,0),
MATCH(O$2,'Active Hour''s Dump'!$D$2:$AH$2,0)
))),"")</f>
        <v>P</v>
      </c>
      <c r="P138" s="54">
        <f>_xlfn.IFNA(IF(P$3="Productivity",
INDEX('Productivity Dump'!$E$4:$AJ$500,
MATCH($A138,'Productivity Dump'!$A$4:$A$500,0),
MATCH(P$2,'Productivity Dump'!$E$3:$AJ$3,0)
),
IF(P$3="Attendance",
INDEX('Attendance Dump'!$E$2:$AI$400,
MATCH($A138,'Attendance Dump'!$B$2:$B$400,0),
MATCH(P$2,'Attendance Dump'!$E$1:$AI$1,0)
),
INDEX('Active Hour''s Dump'!$D$3:$AH$337,
MATCH($C138,'Active Hour''s Dump'!$A$3:$A$337,0),
MATCH(P$2,'Active Hour''s Dump'!$D$2:$AH$2,0)
))),"")</f>
        <v>7</v>
      </c>
      <c r="Q138" s="13">
        <f>_xlfn.IFNA(IF(Q$3="Productivity",
INDEX('Productivity Dump'!$E$4:$AJ$500,
MATCH($A138,'Productivity Dump'!$A$4:$A$500,0),
MATCH(Q$2,'Productivity Dump'!$E$3:$AJ$3,0)
),
IF(Q$3="Attendance",
INDEX('Attendance Dump'!$E$2:$AI$400,
MATCH($A138,'Attendance Dump'!$B$2:$B$400,0),
MATCH(Q$2,'Attendance Dump'!$E$1:$AI$1,0)
),
INDEX('Active Hour''s Dump'!$D$3:$AH$337,
MATCH($C138,'Active Hour''s Dump'!$A$3:$A$337,0),
MATCH(Q$2,'Active Hour''s Dump'!$D$2:$AH$2,0)
))),"")</f>
        <v>0</v>
      </c>
      <c r="R138" s="13" t="str">
        <f>_xlfn.IFNA(IF(R$3="Productivity",
INDEX('Productivity Dump'!$E$4:$AJ$500,
MATCH($A138,'Productivity Dump'!$A$4:$A$500,0),
MATCH(R$2,'Productivity Dump'!$E$3:$AJ$3,0)
),
IF(R$3="Attendance",
INDEX('Attendance Dump'!$E$2:$AI$400,
MATCH($A138,'Attendance Dump'!$B$2:$B$400,0),
MATCH(R$2,'Attendance Dump'!$E$1:$AI$1,0)
),
INDEX('Active Hour''s Dump'!$D$3:$AH$337,
MATCH($C138,'Active Hour''s Dump'!$A$3:$A$337,0),
MATCH(R$2,'Active Hour''s Dump'!$D$2:$AH$2,0)
))),"")</f>
        <v>WO</v>
      </c>
      <c r="S138" s="54">
        <f>_xlfn.IFNA(IF(S$3="Productivity",
INDEX('Productivity Dump'!$E$4:$AJ$500,
MATCH($A138,'Productivity Dump'!$A$4:$A$500,0),
MATCH(S$2,'Productivity Dump'!$E$3:$AJ$3,0)
),
IF(S$3="Attendance",
INDEX('Attendance Dump'!$E$2:$AI$400,
MATCH($A138,'Attendance Dump'!$B$2:$B$400,0),
MATCH(S$2,'Attendance Dump'!$E$1:$AI$1,0)
),
INDEX('Active Hour''s Dump'!$D$3:$AH$337,
MATCH($C138,'Active Hour''s Dump'!$A$3:$A$337,0),
MATCH(S$2,'Active Hour''s Dump'!$D$2:$AH$2,0)
))),"")</f>
        <v>0</v>
      </c>
      <c r="T138" s="13">
        <f>_xlfn.IFNA(IF(T$3="Productivity",
INDEX('Productivity Dump'!$E$4:$AJ$500,
MATCH($A138,'Productivity Dump'!$A$4:$A$500,0),
MATCH(T$2,'Productivity Dump'!$E$3:$AJ$3,0)
),
IF(T$3="Attendance",
INDEX('Attendance Dump'!$E$2:$AI$400,
MATCH($A138,'Attendance Dump'!$B$2:$B$400,0),
MATCH(T$2,'Attendance Dump'!$E$1:$AI$1,0)
),
INDEX('Active Hour''s Dump'!$D$3:$AH$337,
MATCH($C138,'Active Hour''s Dump'!$A$3:$A$337,0),
MATCH(T$2,'Active Hour''s Dump'!$D$2:$AH$2,0)
))),"")</f>
        <v>557.2360000000001</v>
      </c>
      <c r="U138" s="13" t="str">
        <f>_xlfn.IFNA(IF(U$3="Productivity",
INDEX('Productivity Dump'!$E$4:$AJ$500,
MATCH($A138,'Productivity Dump'!$A$4:$A$500,0),
MATCH(U$2,'Productivity Dump'!$E$3:$AJ$3,0)
),
IF(U$3="Attendance",
INDEX('Attendance Dump'!$E$2:$AI$400,
MATCH($A138,'Attendance Dump'!$B$2:$B$400,0),
MATCH(U$2,'Attendance Dump'!$E$1:$AI$1,0)
),
INDEX('Active Hour''s Dump'!$D$3:$AH$337,
MATCH($C138,'Active Hour''s Dump'!$A$3:$A$337,0),
MATCH(U$2,'Active Hour''s Dump'!$D$2:$AH$2,0)
))),"")</f>
        <v>P</v>
      </c>
      <c r="V138" s="54">
        <f>_xlfn.IFNA(IF(V$3="Productivity",
INDEX('Productivity Dump'!$E$4:$AJ$500,
MATCH($A138,'Productivity Dump'!$A$4:$A$500,0),
MATCH(V$2,'Productivity Dump'!$E$3:$AJ$3,0)
),
IF(V$3="Attendance",
INDEX('Attendance Dump'!$E$2:$AI$400,
MATCH($A138,'Attendance Dump'!$B$2:$B$400,0),
MATCH(V$2,'Attendance Dump'!$E$1:$AI$1,0)
),
INDEX('Active Hour''s Dump'!$D$3:$AH$337,
MATCH($C138,'Active Hour''s Dump'!$A$3:$A$337,0),
MATCH(V$2,'Active Hour''s Dump'!$D$2:$AH$2,0)
))),"")</f>
        <v>6.6666666666666696</v>
      </c>
      <c r="W138" s="13">
        <f>_xlfn.IFNA(IF(W$3="Productivity",
INDEX('Productivity Dump'!$E$4:$AJ$500,
MATCH($A138,'Productivity Dump'!$A$4:$A$500,0),
MATCH(W$2,'Productivity Dump'!$E$3:$AJ$3,0)
),
IF(W$3="Attendance",
INDEX('Attendance Dump'!$E$2:$AI$400,
MATCH($A138,'Attendance Dump'!$B$2:$B$400,0),
MATCH(W$2,'Attendance Dump'!$E$1:$AI$1,0)
),
INDEX('Active Hour''s Dump'!$D$3:$AH$337,
MATCH($C138,'Active Hour''s Dump'!$A$3:$A$337,0),
MATCH(W$2,'Active Hour''s Dump'!$D$2:$AH$2,0)
))),"")</f>
        <v>845.73799999999994</v>
      </c>
      <c r="X138" s="13" t="str">
        <f>_xlfn.IFNA(IF(X$3="Productivity",
INDEX('Productivity Dump'!$E$4:$AJ$500,
MATCH($A138,'Productivity Dump'!$A$4:$A$500,0),
MATCH(X$2,'Productivity Dump'!$E$3:$AJ$3,0)
),
IF(X$3="Attendance",
INDEX('Attendance Dump'!$E$2:$AI$400,
MATCH($A138,'Attendance Dump'!$B$2:$B$400,0),
MATCH(X$2,'Attendance Dump'!$E$1:$AI$1,0)
),
INDEX('Active Hour''s Dump'!$D$3:$AH$337,
MATCH($C138,'Active Hour''s Dump'!$A$3:$A$337,0),
MATCH(X$2,'Active Hour''s Dump'!$D$2:$AH$2,0)
))),"")</f>
        <v>P</v>
      </c>
      <c r="Y138" s="54">
        <f>_xlfn.IFNA(IF(Y$3="Productivity",
INDEX('Productivity Dump'!$E$4:$AJ$500,
MATCH($A138,'Productivity Dump'!$A$4:$A$500,0),
MATCH(Y$2,'Productivity Dump'!$E$3:$AJ$3,0)
),
IF(Y$3="Attendance",
INDEX('Attendance Dump'!$E$2:$AI$400,
MATCH($A138,'Attendance Dump'!$B$2:$B$400,0),
MATCH(Y$2,'Attendance Dump'!$E$1:$AI$1,0)
),
INDEX('Active Hour''s Dump'!$D$3:$AH$337,
MATCH($C138,'Active Hour''s Dump'!$A$3:$A$337,0),
MATCH(Y$2,'Active Hour''s Dump'!$D$2:$AH$2,0)
))),"")</f>
        <v>8.0833333333333304</v>
      </c>
      <c r="Z138" s="13">
        <f>_xlfn.IFNA(IF(Z$3="Productivity",
INDEX('Productivity Dump'!$E$4:$AJ$500,
MATCH($A138,'Productivity Dump'!$A$4:$A$500,0),
MATCH(Z$2,'Productivity Dump'!$E$3:$AJ$3,0)
),
IF(Z$3="Attendance",
INDEX('Attendance Dump'!$E$2:$AI$400,
MATCH($A138,'Attendance Dump'!$B$2:$B$400,0),
MATCH(Z$2,'Attendance Dump'!$E$1:$AI$1,0)
),
INDEX('Active Hour''s Dump'!$D$3:$AH$337,
MATCH($C138,'Active Hour''s Dump'!$A$3:$A$337,0),
MATCH(Z$2,'Active Hour''s Dump'!$D$2:$AH$2,0)
))),"")</f>
        <v>951.75500000000011</v>
      </c>
      <c r="AA138" s="13" t="str">
        <f>_xlfn.IFNA(IF(AA$3="Productivity",
INDEX('Productivity Dump'!$E$4:$AJ$500,
MATCH($A138,'Productivity Dump'!$A$4:$A$500,0),
MATCH(AA$2,'Productivity Dump'!$E$3:$AJ$3,0)
),
IF(AA$3="Attendance",
INDEX('Attendance Dump'!$E$2:$AI$400,
MATCH($A138,'Attendance Dump'!$B$2:$B$400,0),
MATCH(AA$2,'Attendance Dump'!$E$1:$AI$1,0)
),
INDEX('Active Hour''s Dump'!$D$3:$AH$337,
MATCH($C138,'Active Hour''s Dump'!$A$3:$A$337,0),
MATCH(AA$2,'Active Hour''s Dump'!$D$2:$AH$2,0)
))),"")</f>
        <v>P</v>
      </c>
      <c r="AB138" s="54">
        <f>_xlfn.IFNA(IF(AB$3="Productivity",
INDEX('Productivity Dump'!$E$4:$AJ$500,
MATCH($A138,'Productivity Dump'!$A$4:$A$500,0),
MATCH(AB$2,'Productivity Dump'!$E$3:$AJ$3,0)
),
IF(AB$3="Attendance",
INDEX('Attendance Dump'!$E$2:$AI$400,
MATCH($A138,'Attendance Dump'!$B$2:$B$400,0),
MATCH(AB$2,'Attendance Dump'!$E$1:$AI$1,0)
),
INDEX('Active Hour''s Dump'!$D$3:$AH$337,
MATCH($C138,'Active Hour''s Dump'!$A$3:$A$337,0),
MATCH(AB$2,'Active Hour''s Dump'!$D$2:$AH$2,0)
))),"")</f>
        <v>8.3333333333333304</v>
      </c>
      <c r="AC138" s="13">
        <f>_xlfn.IFNA(IF(AC$3="Productivity",
INDEX('Productivity Dump'!$E$4:$AJ$500,
MATCH($A138,'Productivity Dump'!$A$4:$A$500,0),
MATCH(AC$2,'Productivity Dump'!$E$3:$AJ$3,0)
),
IF(AC$3="Attendance",
INDEX('Attendance Dump'!$E$2:$AI$400,
MATCH($A138,'Attendance Dump'!$B$2:$B$400,0),
MATCH(AC$2,'Attendance Dump'!$E$1:$AI$1,0)
),
INDEX('Active Hour''s Dump'!$D$3:$AH$337,
MATCH($C138,'Active Hour''s Dump'!$A$3:$A$337,0),
MATCH(AC$2,'Active Hour''s Dump'!$D$2:$AH$2,0)
))),"")</f>
        <v>954.58500000000004</v>
      </c>
      <c r="AD138" s="13" t="str">
        <f>_xlfn.IFNA(IF(AD$3="Productivity",
INDEX('Productivity Dump'!$E$4:$AJ$500,
MATCH($A138,'Productivity Dump'!$A$4:$A$500,0),
MATCH(AD$2,'Productivity Dump'!$E$3:$AJ$3,0)
),
IF(AD$3="Attendance",
INDEX('Attendance Dump'!$E$2:$AI$400,
MATCH($A138,'Attendance Dump'!$B$2:$B$400,0),
MATCH(AD$2,'Attendance Dump'!$E$1:$AI$1,0)
),
INDEX('Active Hour''s Dump'!$D$3:$AH$337,
MATCH($C138,'Active Hour''s Dump'!$A$3:$A$337,0),
MATCH(AD$2,'Active Hour''s Dump'!$D$2:$AH$2,0)
))),"")</f>
        <v>P</v>
      </c>
      <c r="AE138" s="54">
        <f>_xlfn.IFNA(IF(AE$3="Productivity",
INDEX('Productivity Dump'!$E$4:$AJ$500,
MATCH($A138,'Productivity Dump'!$A$4:$A$500,0),
MATCH(AE$2,'Productivity Dump'!$E$3:$AJ$3,0)
),
IF(AE$3="Attendance",
INDEX('Attendance Dump'!$E$2:$AI$400,
MATCH($A138,'Attendance Dump'!$B$2:$B$400,0),
MATCH(AE$2,'Attendance Dump'!$E$1:$AI$1,0)
),
INDEX('Active Hour''s Dump'!$D$3:$AH$337,
MATCH($C138,'Active Hour''s Dump'!$A$3:$A$337,0),
MATCH(AE$2,'Active Hour''s Dump'!$D$2:$AH$2,0)
))),"")</f>
        <v>8.9166666666666696</v>
      </c>
      <c r="AF138" s="13">
        <f>_xlfn.IFNA(IF(AF$3="Productivity",
INDEX('Productivity Dump'!$E$4:$AJ$500,
MATCH($A138,'Productivity Dump'!$A$4:$A$500,0),
MATCH(AF$2,'Productivity Dump'!$E$3:$AJ$3,0)
),
IF(AF$3="Attendance",
INDEX('Attendance Dump'!$E$2:$AI$400,
MATCH($A138,'Attendance Dump'!$B$2:$B$400,0),
MATCH(AF$2,'Attendance Dump'!$E$1:$AI$1,0)
),
INDEX('Active Hour''s Dump'!$D$3:$AH$337,
MATCH($C138,'Active Hour''s Dump'!$A$3:$A$337,0),
MATCH(AF$2,'Active Hour''s Dump'!$D$2:$AH$2,0)
))),"")</f>
        <v>1018.4780000000001</v>
      </c>
      <c r="AG138" s="13" t="str">
        <f>_xlfn.IFNA(IF(AG$3="Productivity",
INDEX('Productivity Dump'!$E$4:$AJ$500,
MATCH($A138,'Productivity Dump'!$A$4:$A$500,0),
MATCH(AG$2,'Productivity Dump'!$E$3:$AJ$3,0)
),
IF(AG$3="Attendance",
INDEX('Attendance Dump'!$E$2:$AI$400,
MATCH($A138,'Attendance Dump'!$B$2:$B$400,0),
MATCH(AG$2,'Attendance Dump'!$E$1:$AI$1,0)
),
INDEX('Active Hour''s Dump'!$D$3:$AH$337,
MATCH($C138,'Active Hour''s Dump'!$A$3:$A$337,0),
MATCH(AG$2,'Active Hour''s Dump'!$D$2:$AH$2,0)
))),"")</f>
        <v>P</v>
      </c>
      <c r="AH138" s="54">
        <f>_xlfn.IFNA(IF(AH$3="Productivity",
INDEX('Productivity Dump'!$E$4:$AJ$500,
MATCH($A138,'Productivity Dump'!$A$4:$A$500,0),
MATCH(AH$2,'Productivity Dump'!$E$3:$AJ$3,0)
),
IF(AH$3="Attendance",
INDEX('Attendance Dump'!$E$2:$AI$400,
MATCH($A138,'Attendance Dump'!$B$2:$B$400,0),
MATCH(AH$2,'Attendance Dump'!$E$1:$AI$1,0)
),
INDEX('Active Hour''s Dump'!$D$3:$AH$337,
MATCH($C138,'Active Hour''s Dump'!$A$3:$A$337,0),
MATCH(AH$2,'Active Hour''s Dump'!$D$2:$AH$2,0)
))),"")</f>
        <v>8.9166666666666696</v>
      </c>
      <c r="AI138" s="13">
        <f>_xlfn.IFNA(IF(AI$3="Productivity",
INDEX('Productivity Dump'!$E$4:$AJ$500,
MATCH($A138,'Productivity Dump'!$A$4:$A$500,0),
MATCH(AI$2,'Productivity Dump'!$E$3:$AJ$3,0)
),
IF(AI$3="Attendance",
INDEX('Attendance Dump'!$E$2:$AI$400,
MATCH($A138,'Attendance Dump'!$B$2:$B$400,0),
MATCH(AI$2,'Attendance Dump'!$E$1:$AI$1,0)
),
INDEX('Active Hour''s Dump'!$D$3:$AH$337,
MATCH($C138,'Active Hour''s Dump'!$A$3:$A$337,0),
MATCH(AI$2,'Active Hour''s Dump'!$D$2:$AH$2,0)
))),"")</f>
        <v>714.43200000000002</v>
      </c>
      <c r="AJ138" s="13" t="str">
        <f>_xlfn.IFNA(IF(AJ$3="Productivity",
INDEX('Productivity Dump'!$E$4:$AJ$500,
MATCH($A138,'Productivity Dump'!$A$4:$A$500,0),
MATCH(AJ$2,'Productivity Dump'!$E$3:$AJ$3,0)
),
IF(AJ$3="Attendance",
INDEX('Attendance Dump'!$E$2:$AI$400,
MATCH($A138,'Attendance Dump'!$B$2:$B$400,0),
MATCH(AJ$2,'Attendance Dump'!$E$1:$AI$1,0)
),
INDEX('Active Hour''s Dump'!$D$3:$AH$337,
MATCH($C138,'Active Hour''s Dump'!$A$3:$A$337,0),
MATCH(AJ$2,'Active Hour''s Dump'!$D$2:$AH$2,0)
))),"")</f>
        <v>P</v>
      </c>
      <c r="AK138" s="54">
        <f>_xlfn.IFNA(IF(AK$3="Productivity",
INDEX('Productivity Dump'!$E$4:$AJ$500,
MATCH($A138,'Productivity Dump'!$A$4:$A$500,0),
MATCH(AK$2,'Productivity Dump'!$E$3:$AJ$3,0)
),
IF(AK$3="Attendance",
INDEX('Attendance Dump'!$E$2:$AI$400,
MATCH($A138,'Attendance Dump'!$B$2:$B$400,0),
MATCH(AK$2,'Attendance Dump'!$E$1:$AI$1,0)
),
INDEX('Active Hour''s Dump'!$D$3:$AH$337,
MATCH($C138,'Active Hour''s Dump'!$A$3:$A$337,0),
MATCH(AK$2,'Active Hour''s Dump'!$D$2:$AH$2,0)
))),"")</f>
        <v>6.8333333333333304</v>
      </c>
      <c r="AL138" s="13">
        <f>_xlfn.IFNA(IF(AL$3="Productivity",
INDEX('Productivity Dump'!$E$4:$AJ$500,
MATCH($A138,'Productivity Dump'!$A$4:$A$500,0),
MATCH(AL$2,'Productivity Dump'!$E$3:$AJ$3,0)
),
IF(AL$3="Attendance",
INDEX('Attendance Dump'!$E$2:$AI$400,
MATCH($A138,'Attendance Dump'!$B$2:$B$400,0),
MATCH(AL$2,'Attendance Dump'!$E$1:$AI$1,0)
),
INDEX('Active Hour''s Dump'!$D$3:$AH$337,
MATCH($C138,'Active Hour''s Dump'!$A$3:$A$337,0),
MATCH(AL$2,'Active Hour''s Dump'!$D$2:$AH$2,0)
))),"")</f>
        <v>150.923</v>
      </c>
      <c r="AM138" s="13" t="str">
        <f>_xlfn.IFNA(IF(AM$3="Productivity",
INDEX('Productivity Dump'!$E$4:$AJ$500,
MATCH($A138,'Productivity Dump'!$A$4:$A$500,0),
MATCH(AM$2,'Productivity Dump'!$E$3:$AJ$3,0)
),
IF(AM$3="Attendance",
INDEX('Attendance Dump'!$E$2:$AI$400,
MATCH($A138,'Attendance Dump'!$B$2:$B$400,0),
MATCH(AM$2,'Attendance Dump'!$E$1:$AI$1,0)
),
INDEX('Active Hour''s Dump'!$D$3:$AH$337,
MATCH($C138,'Active Hour''s Dump'!$A$3:$A$337,0),
MATCH(AM$2,'Active Hour''s Dump'!$D$2:$AH$2,0)
))),"")</f>
        <v>WO</v>
      </c>
      <c r="AN138" s="54">
        <f>_xlfn.IFNA(IF(AN$3="Productivity",
INDEX('Productivity Dump'!$E$4:$AJ$500,
MATCH($A138,'Productivity Dump'!$A$4:$A$500,0),
MATCH(AN$2,'Productivity Dump'!$E$3:$AJ$3,0)
),
IF(AN$3="Attendance",
INDEX('Attendance Dump'!$E$2:$AI$400,
MATCH($A138,'Attendance Dump'!$B$2:$B$400,0),
MATCH(AN$2,'Attendance Dump'!$E$1:$AI$1,0)
),
INDEX('Active Hour''s Dump'!$D$3:$AH$337,
MATCH($C138,'Active Hour''s Dump'!$A$3:$A$337,0),
MATCH(AN$2,'Active Hour''s Dump'!$D$2:$AH$2,0)
))),"")</f>
        <v>1.5833333333333299</v>
      </c>
      <c r="AO138" s="13">
        <f>_xlfn.IFNA(IF(AO$3="Productivity",
INDEX('Productivity Dump'!$E$4:$AJ$500,
MATCH($A138,'Productivity Dump'!$A$4:$A$500,0),
MATCH(AO$2,'Productivity Dump'!$E$3:$AJ$3,0)
),
IF(AO$3="Attendance",
INDEX('Attendance Dump'!$E$2:$AI$400,
MATCH($A138,'Attendance Dump'!$B$2:$B$400,0),
MATCH(AO$2,'Attendance Dump'!$E$1:$AI$1,0)
),
INDEX('Active Hour''s Dump'!$D$3:$AH$337,
MATCH($C138,'Active Hour''s Dump'!$A$3:$A$337,0),
MATCH(AO$2,'Active Hour''s Dump'!$D$2:$AH$2,0)
))),"")</f>
        <v>651.60899999999992</v>
      </c>
      <c r="AP138" s="13" t="str">
        <f>_xlfn.IFNA(IF(AP$3="Productivity",
INDEX('Productivity Dump'!$E$4:$AJ$500,
MATCH($A138,'Productivity Dump'!$A$4:$A$500,0),
MATCH(AP$2,'Productivity Dump'!$E$3:$AJ$3,0)
),
IF(AP$3="Attendance",
INDEX('Attendance Dump'!$E$2:$AI$400,
MATCH($A138,'Attendance Dump'!$B$2:$B$400,0),
MATCH(AP$2,'Attendance Dump'!$E$1:$AI$1,0)
),
INDEX('Active Hour''s Dump'!$D$3:$AH$337,
MATCH($C138,'Active Hour''s Dump'!$A$3:$A$337,0),
MATCH(AP$2,'Active Hour''s Dump'!$D$2:$AH$2,0)
))),"")</f>
        <v>P</v>
      </c>
      <c r="AQ138" s="54">
        <f>_xlfn.IFNA(IF(AQ$3="Productivity",
INDEX('Productivity Dump'!$E$4:$AJ$500,
MATCH($A138,'Productivity Dump'!$A$4:$A$500,0),
MATCH(AQ$2,'Productivity Dump'!$E$3:$AJ$3,0)
),
IF(AQ$3="Attendance",
INDEX('Attendance Dump'!$E$2:$AI$400,
MATCH($A138,'Attendance Dump'!$B$2:$B$400,0),
MATCH(AQ$2,'Attendance Dump'!$E$1:$AI$1,0)
),
INDEX('Active Hour''s Dump'!$D$3:$AH$337,
MATCH($C138,'Active Hour''s Dump'!$A$3:$A$337,0),
MATCH(AQ$2,'Active Hour''s Dump'!$D$2:$AH$2,0)
))),"")</f>
        <v>6.4166666666666696</v>
      </c>
      <c r="AR138" s="13">
        <f>_xlfn.IFNA(IF(AR$3="Productivity",
INDEX('Productivity Dump'!$E$4:$AJ$500,
MATCH($A138,'Productivity Dump'!$A$4:$A$500,0),
MATCH(AR$2,'Productivity Dump'!$E$3:$AJ$3,0)
),
IF(AR$3="Attendance",
INDEX('Attendance Dump'!$E$2:$AI$400,
MATCH($A138,'Attendance Dump'!$B$2:$B$400,0),
MATCH(AR$2,'Attendance Dump'!$E$1:$AI$1,0)
),
INDEX('Active Hour''s Dump'!$D$3:$AH$337,
MATCH($C138,'Active Hour''s Dump'!$A$3:$A$337,0),
MATCH(AR$2,'Active Hour''s Dump'!$D$2:$AH$2,0)
))),"")</f>
        <v>876.20299999999997</v>
      </c>
      <c r="AS138" s="13" t="str">
        <f>_xlfn.IFNA(IF(AS$3="Productivity",
INDEX('Productivity Dump'!$E$4:$AJ$500,
MATCH($A138,'Productivity Dump'!$A$4:$A$500,0),
MATCH(AS$2,'Productivity Dump'!$E$3:$AJ$3,0)
),
IF(AS$3="Attendance",
INDEX('Attendance Dump'!$E$2:$AI$400,
MATCH($A138,'Attendance Dump'!$B$2:$B$400,0),
MATCH(AS$2,'Attendance Dump'!$E$1:$AI$1,0)
),
INDEX('Active Hour''s Dump'!$D$3:$AH$337,
MATCH($C138,'Active Hour''s Dump'!$A$3:$A$337,0),
MATCH(AS$2,'Active Hour''s Dump'!$D$2:$AH$2,0)
))),"")</f>
        <v>P</v>
      </c>
      <c r="AT138" s="54">
        <f>_xlfn.IFNA(IF(AT$3="Productivity",
INDEX('Productivity Dump'!$E$4:$AJ$500,
MATCH($A138,'Productivity Dump'!$A$4:$A$500,0),
MATCH(AT$2,'Productivity Dump'!$E$3:$AJ$3,0)
),
IF(AT$3="Attendance",
INDEX('Attendance Dump'!$E$2:$AI$400,
MATCH($A138,'Attendance Dump'!$B$2:$B$400,0),
MATCH(AT$2,'Attendance Dump'!$E$1:$AI$1,0)
),
INDEX('Active Hour''s Dump'!$D$3:$AH$337,
MATCH($C138,'Active Hour''s Dump'!$A$3:$A$337,0),
MATCH(AT$2,'Active Hour''s Dump'!$D$2:$AH$2,0)
))),"")</f>
        <v>8.25</v>
      </c>
      <c r="AU138" s="13">
        <f>_xlfn.IFNA(IF(AU$3="Productivity",
INDEX('Productivity Dump'!$E$4:$AJ$500,
MATCH($A138,'Productivity Dump'!$A$4:$A$500,0),
MATCH(AU$2,'Productivity Dump'!$E$3:$AJ$3,0)
),
IF(AU$3="Attendance",
INDEX('Attendance Dump'!$E$2:$AI$400,
MATCH($A138,'Attendance Dump'!$B$2:$B$400,0),
MATCH(AU$2,'Attendance Dump'!$E$1:$AI$1,0)
),
INDEX('Active Hour''s Dump'!$D$3:$AH$337,
MATCH($C138,'Active Hour''s Dump'!$A$3:$A$337,0),
MATCH(AU$2,'Active Hour''s Dump'!$D$2:$AH$2,0)
))),"")</f>
        <v>899.94100000000003</v>
      </c>
      <c r="AV138" s="13" t="str">
        <f>_xlfn.IFNA(IF(AV$3="Productivity",
INDEX('Productivity Dump'!$E$4:$AJ$500,
MATCH($A138,'Productivity Dump'!$A$4:$A$500,0),
MATCH(AV$2,'Productivity Dump'!$E$3:$AJ$3,0)
),
IF(AV$3="Attendance",
INDEX('Attendance Dump'!$E$2:$AI$400,
MATCH($A138,'Attendance Dump'!$B$2:$B$400,0),
MATCH(AV$2,'Attendance Dump'!$E$1:$AI$1,0)
),
INDEX('Active Hour''s Dump'!$D$3:$AH$337,
MATCH($C138,'Active Hour''s Dump'!$A$3:$A$337,0),
MATCH(AV$2,'Active Hour''s Dump'!$D$2:$AH$2,0)
))),"")</f>
        <v>P</v>
      </c>
      <c r="AW138" s="54">
        <f>_xlfn.IFNA(IF(AW$3="Productivity",
INDEX('Productivity Dump'!$E$4:$AJ$500,
MATCH($A138,'Productivity Dump'!$A$4:$A$500,0),
MATCH(AW$2,'Productivity Dump'!$E$3:$AJ$3,0)
),
IF(AW$3="Attendance",
INDEX('Attendance Dump'!$E$2:$AI$400,
MATCH($A138,'Attendance Dump'!$B$2:$B$400,0),
MATCH(AW$2,'Attendance Dump'!$E$1:$AI$1,0)
),
INDEX('Active Hour''s Dump'!$D$3:$AH$337,
MATCH($C138,'Active Hour''s Dump'!$A$3:$A$337,0),
MATCH(AW$2,'Active Hour''s Dump'!$D$2:$AH$2,0)
))),"")</f>
        <v>9.75</v>
      </c>
      <c r="AX138" s="13">
        <f>_xlfn.IFNA(IF(AX$3="Productivity",
INDEX('Productivity Dump'!$E$4:$AJ$500,
MATCH($A138,'Productivity Dump'!$A$4:$A$500,0),
MATCH(AX$2,'Productivity Dump'!$E$3:$AJ$3,0)
),
IF(AX$3="Attendance",
INDEX('Attendance Dump'!$E$2:$AI$400,
MATCH($A138,'Attendance Dump'!$B$2:$B$400,0),
MATCH(AX$2,'Attendance Dump'!$E$1:$AI$1,0)
),
INDEX('Active Hour''s Dump'!$D$3:$AH$337,
MATCH($C138,'Active Hour''s Dump'!$A$3:$A$337,0),
MATCH(AX$2,'Active Hour''s Dump'!$D$2:$AH$2,0)
))),"")</f>
        <v>909.83399999999983</v>
      </c>
      <c r="AY138" s="13" t="str">
        <f>_xlfn.IFNA(IF(AY$3="Productivity",
INDEX('Productivity Dump'!$E$4:$AJ$500,
MATCH($A138,'Productivity Dump'!$A$4:$A$500,0),
MATCH(AY$2,'Productivity Dump'!$E$3:$AJ$3,0)
),
IF(AY$3="Attendance",
INDEX('Attendance Dump'!$E$2:$AI$400,
MATCH($A138,'Attendance Dump'!$B$2:$B$400,0),
MATCH(AY$2,'Attendance Dump'!$E$1:$AI$1,0)
),
INDEX('Active Hour''s Dump'!$D$3:$AH$337,
MATCH($C138,'Active Hour''s Dump'!$A$3:$A$337,0),
MATCH(AY$2,'Active Hour''s Dump'!$D$2:$AH$2,0)
))),"")</f>
        <v>P</v>
      </c>
      <c r="AZ138" s="54">
        <f>_xlfn.IFNA(IF(AZ$3="Productivity",
INDEX('Productivity Dump'!$E$4:$AJ$500,
MATCH($A138,'Productivity Dump'!$A$4:$A$500,0),
MATCH(AZ$2,'Productivity Dump'!$E$3:$AJ$3,0)
),
IF(AZ$3="Attendance",
INDEX('Attendance Dump'!$E$2:$AI$400,
MATCH($A138,'Attendance Dump'!$B$2:$B$400,0),
MATCH(AZ$2,'Attendance Dump'!$E$1:$AI$1,0)
),
INDEX('Active Hour''s Dump'!$D$3:$AH$337,
MATCH($C138,'Active Hour''s Dump'!$A$3:$A$337,0),
MATCH(AZ$2,'Active Hour''s Dump'!$D$2:$AH$2,0)
))),"")</f>
        <v>9.75</v>
      </c>
      <c r="BA138" s="13">
        <f>_xlfn.IFNA(IF(BA$3="Productivity",
INDEX('Productivity Dump'!$E$4:$AJ$500,
MATCH($A138,'Productivity Dump'!$A$4:$A$500,0),
MATCH(BA$2,'Productivity Dump'!$E$3:$AJ$3,0)
),
IF(BA$3="Attendance",
INDEX('Attendance Dump'!$E$2:$AI$400,
MATCH($A138,'Attendance Dump'!$B$2:$B$400,0),
MATCH(BA$2,'Attendance Dump'!$E$1:$AI$1,0)
),
INDEX('Active Hour''s Dump'!$D$3:$AH$337,
MATCH($C138,'Active Hour''s Dump'!$A$3:$A$337,0),
MATCH(BA$2,'Active Hour''s Dump'!$D$2:$AH$2,0)
))),"")</f>
        <v>942.55099999999993</v>
      </c>
      <c r="BB138" s="13" t="str">
        <f>_xlfn.IFNA(IF(BB$3="Productivity",
INDEX('Productivity Dump'!$E$4:$AJ$500,
MATCH($A138,'Productivity Dump'!$A$4:$A$500,0),
MATCH(BB$2,'Productivity Dump'!$E$3:$AJ$3,0)
),
IF(BB$3="Attendance",
INDEX('Attendance Dump'!$E$2:$AI$400,
MATCH($A138,'Attendance Dump'!$B$2:$B$400,0),
MATCH(BB$2,'Attendance Dump'!$E$1:$AI$1,0)
),
INDEX('Active Hour''s Dump'!$D$3:$AH$337,
MATCH($C138,'Active Hour''s Dump'!$A$3:$A$337,0),
MATCH(BB$2,'Active Hour''s Dump'!$D$2:$AH$2,0)
))),"")</f>
        <v>P</v>
      </c>
      <c r="BC138" s="54">
        <f>_xlfn.IFNA(IF(BC$3="Productivity",
INDEX('Productivity Dump'!$E$4:$AJ$500,
MATCH($A138,'Productivity Dump'!$A$4:$A$500,0),
MATCH(BC$2,'Productivity Dump'!$E$3:$AJ$3,0)
),
IF(BC$3="Attendance",
INDEX('Attendance Dump'!$E$2:$AI$400,
MATCH($A138,'Attendance Dump'!$B$2:$B$400,0),
MATCH(BC$2,'Attendance Dump'!$E$1:$AI$1,0)
),
INDEX('Active Hour''s Dump'!$D$3:$AH$337,
MATCH($C138,'Active Hour''s Dump'!$A$3:$A$337,0),
MATCH(BC$2,'Active Hour''s Dump'!$D$2:$AH$2,0)
))),"")</f>
        <v>10.8333333333333</v>
      </c>
      <c r="BD138" s="13">
        <f>_xlfn.IFNA(IF(BD$3="Productivity",
INDEX('Productivity Dump'!$E$4:$AJ$500,
MATCH($A138,'Productivity Dump'!$A$4:$A$500,0),
MATCH(BD$2,'Productivity Dump'!$E$3:$AJ$3,0)
),
IF(BD$3="Attendance",
INDEX('Attendance Dump'!$E$2:$AI$400,
MATCH($A138,'Attendance Dump'!$B$2:$B$400,0),
MATCH(BD$2,'Attendance Dump'!$E$1:$AI$1,0)
),
INDEX('Active Hour''s Dump'!$D$3:$AH$337,
MATCH($C138,'Active Hour''s Dump'!$A$3:$A$337,0),
MATCH(BD$2,'Active Hour''s Dump'!$D$2:$AH$2,0)
))),"")</f>
        <v>461.34199999999993</v>
      </c>
      <c r="BE138" s="13" t="str">
        <f>_xlfn.IFNA(IF(BE$3="Productivity",
INDEX('Productivity Dump'!$E$4:$AJ$500,
MATCH($A138,'Productivity Dump'!$A$4:$A$500,0),
MATCH(BE$2,'Productivity Dump'!$E$3:$AJ$3,0)
),
IF(BE$3="Attendance",
INDEX('Attendance Dump'!$E$2:$AI$400,
MATCH($A138,'Attendance Dump'!$B$2:$B$400,0),
MATCH(BE$2,'Attendance Dump'!$E$1:$AI$1,0)
),
INDEX('Active Hour''s Dump'!$D$3:$AH$337,
MATCH($C138,'Active Hour''s Dump'!$A$3:$A$337,0),
MATCH(BE$2,'Active Hour''s Dump'!$D$2:$AH$2,0)
))),"")</f>
        <v>PL-HL</v>
      </c>
      <c r="BF138" s="54">
        <f>_xlfn.IFNA(IF(BF$3="Productivity",
INDEX('Productivity Dump'!$E$4:$AJ$500,
MATCH($A138,'Productivity Dump'!$A$4:$A$500,0),
MATCH(BF$2,'Productivity Dump'!$E$3:$AJ$3,0)
),
IF(BF$3="Attendance",
INDEX('Attendance Dump'!$E$2:$AI$400,
MATCH($A138,'Attendance Dump'!$B$2:$B$400,0),
MATCH(BF$2,'Attendance Dump'!$E$1:$AI$1,0)
),
INDEX('Active Hour''s Dump'!$D$3:$AH$337,
MATCH($C138,'Active Hour''s Dump'!$A$3:$A$337,0),
MATCH(BF$2,'Active Hour''s Dump'!$D$2:$AH$2,0)
))),"")</f>
        <v>5.75</v>
      </c>
      <c r="BG138" s="13">
        <f>_xlfn.IFNA(IF(BG$3="Productivity",
INDEX('Productivity Dump'!$E$4:$AJ$500,
MATCH($A138,'Productivity Dump'!$A$4:$A$500,0),
MATCH(BG$2,'Productivity Dump'!$E$3:$AJ$3,0)
),
IF(BG$3="Attendance",
INDEX('Attendance Dump'!$E$2:$AI$400,
MATCH($A138,'Attendance Dump'!$B$2:$B$400,0),
MATCH(BG$2,'Attendance Dump'!$E$1:$AI$1,0)
),
INDEX('Active Hour''s Dump'!$D$3:$AH$337,
MATCH($C138,'Active Hour''s Dump'!$A$3:$A$337,0),
MATCH(BG$2,'Active Hour''s Dump'!$D$2:$AH$2,0)
))),"")</f>
        <v>0</v>
      </c>
      <c r="BH138" s="13" t="str">
        <f>_xlfn.IFNA(IF(BH$3="Productivity",
INDEX('Productivity Dump'!$E$4:$AJ$500,
MATCH($A138,'Productivity Dump'!$A$4:$A$500,0),
MATCH(BH$2,'Productivity Dump'!$E$3:$AJ$3,0)
),
IF(BH$3="Attendance",
INDEX('Attendance Dump'!$E$2:$AI$400,
MATCH($A138,'Attendance Dump'!$B$2:$B$400,0),
MATCH(BH$2,'Attendance Dump'!$E$1:$AI$1,0)
),
INDEX('Active Hour''s Dump'!$D$3:$AH$337,
MATCH($C138,'Active Hour''s Dump'!$A$3:$A$337,0),
MATCH(BH$2,'Active Hour''s Dump'!$D$2:$AH$2,0)
))),"")</f>
        <v>WO</v>
      </c>
      <c r="BI138" s="54">
        <f>_xlfn.IFNA(IF(BI$3="Productivity",
INDEX('Productivity Dump'!$E$4:$AJ$500,
MATCH($A138,'Productivity Dump'!$A$4:$A$500,0),
MATCH(BI$2,'Productivity Dump'!$E$3:$AJ$3,0)
),
IF(BI$3="Attendance",
INDEX('Attendance Dump'!$E$2:$AI$400,
MATCH($A138,'Attendance Dump'!$B$2:$B$400,0),
MATCH(BI$2,'Attendance Dump'!$E$1:$AI$1,0)
),
INDEX('Active Hour''s Dump'!$D$3:$AH$337,
MATCH($C138,'Active Hour''s Dump'!$A$3:$A$337,0),
MATCH(BI$2,'Active Hour''s Dump'!$D$2:$AH$2,0)
))),"")</f>
        <v>0</v>
      </c>
      <c r="BJ138" s="13">
        <f>_xlfn.IFNA(IF(BJ$3="Productivity",
INDEX('Productivity Dump'!$E$4:$AJ$500,
MATCH($A138,'Productivity Dump'!$A$4:$A$500,0),
MATCH(BJ$2,'Productivity Dump'!$E$3:$AJ$3,0)
),
IF(BJ$3="Attendance",
INDEX('Attendance Dump'!$E$2:$AI$400,
MATCH($A138,'Attendance Dump'!$B$2:$B$400,0),
MATCH(BJ$2,'Attendance Dump'!$E$1:$AI$1,0)
),
INDEX('Active Hour''s Dump'!$D$3:$AH$337,
MATCH($C138,'Active Hour''s Dump'!$A$3:$A$337,0),
MATCH(BJ$2,'Active Hour''s Dump'!$D$2:$AH$2,0)
))),"")</f>
        <v>394.61799999999999</v>
      </c>
      <c r="BK138" s="13" t="str">
        <f>_xlfn.IFNA(IF(BK$3="Productivity",
INDEX('Productivity Dump'!$E$4:$AJ$500,
MATCH($A138,'Productivity Dump'!$A$4:$A$500,0),
MATCH(BK$2,'Productivity Dump'!$E$3:$AJ$3,0)
),
IF(BK$3="Attendance",
INDEX('Attendance Dump'!$E$2:$AI$400,
MATCH($A138,'Attendance Dump'!$B$2:$B$400,0),
MATCH(BK$2,'Attendance Dump'!$E$1:$AI$1,0)
),
INDEX('Active Hour''s Dump'!$D$3:$AH$337,
MATCH($C138,'Active Hour''s Dump'!$A$3:$A$337,0),
MATCH(BK$2,'Active Hour''s Dump'!$D$2:$AH$2,0)
))),"")</f>
        <v>P</v>
      </c>
      <c r="BL138" s="54">
        <f>_xlfn.IFNA(IF(BL$3="Productivity",
INDEX('Productivity Dump'!$E$4:$AJ$500,
MATCH($A138,'Productivity Dump'!$A$4:$A$500,0),
MATCH(BL$2,'Productivity Dump'!$E$3:$AJ$3,0)
),
IF(BL$3="Attendance",
INDEX('Attendance Dump'!$E$2:$AI$400,
MATCH($A138,'Attendance Dump'!$B$2:$B$400,0),
MATCH(BL$2,'Attendance Dump'!$E$1:$AI$1,0)
),
INDEX('Active Hour''s Dump'!$D$3:$AH$337,
MATCH($C138,'Active Hour''s Dump'!$A$3:$A$337,0),
MATCH(BL$2,'Active Hour''s Dump'!$D$2:$AH$2,0)
))),"")</f>
        <v>5.6666666666666696</v>
      </c>
      <c r="BM138" s="13">
        <f>_xlfn.IFNA(IF(BM$3="Productivity",
INDEX('Productivity Dump'!$E$4:$AJ$500,
MATCH($A138,'Productivity Dump'!$A$4:$A$500,0),
MATCH(BM$2,'Productivity Dump'!$E$3:$AJ$3,0)
),
IF(BM$3="Attendance",
INDEX('Attendance Dump'!$E$2:$AI$400,
MATCH($A138,'Attendance Dump'!$B$2:$B$400,0),
MATCH(BM$2,'Attendance Dump'!$E$1:$AI$1,0)
),
INDEX('Active Hour''s Dump'!$D$3:$AH$337,
MATCH($C138,'Active Hour''s Dump'!$A$3:$A$337,0),
MATCH(BM$2,'Active Hour''s Dump'!$D$2:$AH$2,0)
))),"")</f>
        <v>373.58699999999999</v>
      </c>
      <c r="BN138" s="13" t="str">
        <f>_xlfn.IFNA(IF(BN$3="Productivity",
INDEX('Productivity Dump'!$E$4:$AJ$500,
MATCH($A138,'Productivity Dump'!$A$4:$A$500,0),
MATCH(BN$2,'Productivity Dump'!$E$3:$AJ$3,0)
),
IF(BN$3="Attendance",
INDEX('Attendance Dump'!$E$2:$AI$400,
MATCH($A138,'Attendance Dump'!$B$2:$B$400,0),
MATCH(BN$2,'Attendance Dump'!$E$1:$AI$1,0)
),
INDEX('Active Hour''s Dump'!$D$3:$AH$337,
MATCH($C138,'Active Hour''s Dump'!$A$3:$A$337,0),
MATCH(BN$2,'Active Hour''s Dump'!$D$2:$AH$2,0)
))),"")</f>
        <v>PL</v>
      </c>
      <c r="BO138" s="54">
        <f>_xlfn.IFNA(IF(BO$3="Productivity",
INDEX('Productivity Dump'!$E$4:$AJ$500,
MATCH($A138,'Productivity Dump'!$A$4:$A$500,0),
MATCH(BO$2,'Productivity Dump'!$E$3:$AJ$3,0)
),
IF(BO$3="Attendance",
INDEX('Attendance Dump'!$E$2:$AI$400,
MATCH($A138,'Attendance Dump'!$B$2:$B$400,0),
MATCH(BO$2,'Attendance Dump'!$E$1:$AI$1,0)
),
INDEX('Active Hour''s Dump'!$D$3:$AH$337,
MATCH($C138,'Active Hour''s Dump'!$A$3:$A$337,0),
MATCH(BO$2,'Active Hour''s Dump'!$D$2:$AH$2,0)
))),"")</f>
        <v>5.25</v>
      </c>
      <c r="BP138" s="13">
        <f>_xlfn.IFNA(IF(BP$3="Productivity",
INDEX('Productivity Dump'!$E$4:$AJ$500,
MATCH($A138,'Productivity Dump'!$A$4:$A$500,0),
MATCH(BP$2,'Productivity Dump'!$E$3:$AJ$3,0)
),
IF(BP$3="Attendance",
INDEX('Attendance Dump'!$E$2:$AI$400,
MATCH($A138,'Attendance Dump'!$B$2:$B$400,0),
MATCH(BP$2,'Attendance Dump'!$E$1:$AI$1,0)
),
INDEX('Active Hour''s Dump'!$D$3:$AH$337,
MATCH($C138,'Active Hour''s Dump'!$A$3:$A$337,0),
MATCH(BP$2,'Active Hour''s Dump'!$D$2:$AH$2,0)
))),"")</f>
        <v>0</v>
      </c>
      <c r="BQ138" s="13" t="str">
        <f>_xlfn.IFNA(IF(BQ$3="Productivity",
INDEX('Productivity Dump'!$E$4:$AJ$500,
MATCH($A138,'Productivity Dump'!$A$4:$A$500,0),
MATCH(BQ$2,'Productivity Dump'!$E$3:$AJ$3,0)
),
IF(BQ$3="Attendance",
INDEX('Attendance Dump'!$E$2:$AI$400,
MATCH($A138,'Attendance Dump'!$B$2:$B$400,0),
MATCH(BQ$2,'Attendance Dump'!$E$1:$AI$1,0)
),
INDEX('Active Hour''s Dump'!$D$3:$AH$337,
MATCH($C138,'Active Hour''s Dump'!$A$3:$A$337,0),
MATCH(BQ$2,'Active Hour''s Dump'!$D$2:$AH$2,0)
))),"")</f>
        <v>PL</v>
      </c>
      <c r="BR138" s="54">
        <f>_xlfn.IFNA(IF(BR$3="Productivity",
INDEX('Productivity Dump'!$E$4:$AJ$500,
MATCH($A138,'Productivity Dump'!$A$4:$A$500,0),
MATCH(BR$2,'Productivity Dump'!$E$3:$AJ$3,0)
),
IF(BR$3="Attendance",
INDEX('Attendance Dump'!$E$2:$AI$400,
MATCH($A138,'Attendance Dump'!$B$2:$B$400,0),
MATCH(BR$2,'Attendance Dump'!$E$1:$AI$1,0)
),
INDEX('Active Hour''s Dump'!$D$3:$AH$337,
MATCH($C138,'Active Hour''s Dump'!$A$3:$A$337,0),
MATCH(BR$2,'Active Hour''s Dump'!$D$2:$AH$2,0)
))),"")</f>
        <v>0</v>
      </c>
      <c r="BS138" s="13">
        <f>_xlfn.IFNA(IF(BS$3="Productivity",
INDEX('Productivity Dump'!$E$4:$AJ$500,
MATCH($A138,'Productivity Dump'!$A$4:$A$500,0),
MATCH(BS$2,'Productivity Dump'!$E$3:$AJ$3,0)
),
IF(BS$3="Attendance",
INDEX('Attendance Dump'!$E$2:$AI$400,
MATCH($A138,'Attendance Dump'!$B$2:$B$400,0),
MATCH(BS$2,'Attendance Dump'!$E$1:$AI$1,0)
),
INDEX('Active Hour''s Dump'!$D$3:$AH$337,
MATCH($C138,'Active Hour''s Dump'!$A$3:$A$337,0),
MATCH(BS$2,'Active Hour''s Dump'!$D$2:$AH$2,0)
))),"")</f>
        <v>919.75700000000006</v>
      </c>
      <c r="BT138" s="13" t="str">
        <f>_xlfn.IFNA(IF(BT$3="Productivity",
INDEX('Productivity Dump'!$E$4:$AJ$500,
MATCH($A138,'Productivity Dump'!$A$4:$A$500,0),
MATCH(BT$2,'Productivity Dump'!$E$3:$AJ$3,0)
),
IF(BT$3="Attendance",
INDEX('Attendance Dump'!$E$2:$AI$400,
MATCH($A138,'Attendance Dump'!$B$2:$B$400,0),
MATCH(BT$2,'Attendance Dump'!$E$1:$AI$1,0)
),
INDEX('Active Hour''s Dump'!$D$3:$AH$337,
MATCH($C138,'Active Hour''s Dump'!$A$3:$A$337,0),
MATCH(BT$2,'Active Hour''s Dump'!$D$2:$AH$2,0)
))),"")</f>
        <v>H(P)</v>
      </c>
      <c r="BU138" s="54">
        <f>_xlfn.IFNA(IF(BU$3="Productivity",
INDEX('Productivity Dump'!$E$4:$AJ$500,
MATCH($A138,'Productivity Dump'!$A$4:$A$500,0),
MATCH(BU$2,'Productivity Dump'!$E$3:$AJ$3,0)
),
IF(BU$3="Attendance",
INDEX('Attendance Dump'!$E$2:$AI$400,
MATCH($A138,'Attendance Dump'!$B$2:$B$400,0),
MATCH(BU$2,'Attendance Dump'!$E$1:$AI$1,0)
),
INDEX('Active Hour''s Dump'!$D$3:$AH$337,
MATCH($C138,'Active Hour''s Dump'!$A$3:$A$337,0),
MATCH(BU$2,'Active Hour''s Dump'!$D$2:$AH$2,0)
))),"")</f>
        <v>9.4166666666666696</v>
      </c>
      <c r="BV138" s="13">
        <f>_xlfn.IFNA(IF(BV$3="Productivity",
INDEX('Productivity Dump'!$E$4:$AJ$500,
MATCH($A138,'Productivity Dump'!$A$4:$A$500,0),
MATCH(BV$2,'Productivity Dump'!$E$3:$AJ$3,0)
),
IF(BV$3="Attendance",
INDEX('Attendance Dump'!$E$2:$AI$400,
MATCH($A138,'Attendance Dump'!$B$2:$B$400,0),
MATCH(BV$2,'Attendance Dump'!$E$1:$AI$1,0)
),
INDEX('Active Hour''s Dump'!$D$3:$AH$337,
MATCH($C138,'Active Hour''s Dump'!$A$3:$A$337,0),
MATCH(BV$2,'Active Hour''s Dump'!$D$2:$AH$2,0)
))),"")</f>
        <v>974.40300000000002</v>
      </c>
      <c r="BW138" s="13" t="str">
        <f>_xlfn.IFNA(IF(BW$3="Productivity",
INDEX('Productivity Dump'!$E$4:$AJ$500,
MATCH($A138,'Productivity Dump'!$A$4:$A$500,0),
MATCH(BW$2,'Productivity Dump'!$E$3:$AJ$3,0)
),
IF(BW$3="Attendance",
INDEX('Attendance Dump'!$E$2:$AI$400,
MATCH($A138,'Attendance Dump'!$B$2:$B$400,0),
MATCH(BW$2,'Attendance Dump'!$E$1:$AI$1,0)
),
INDEX('Active Hour''s Dump'!$D$3:$AH$337,
MATCH($C138,'Active Hour''s Dump'!$A$3:$A$337,0),
MATCH(BW$2,'Active Hour''s Dump'!$D$2:$AH$2,0)
))),"")</f>
        <v>P</v>
      </c>
      <c r="BX138" s="54">
        <f>_xlfn.IFNA(IF(BX$3="Productivity",
INDEX('Productivity Dump'!$E$4:$AJ$500,
MATCH($A138,'Productivity Dump'!$A$4:$A$500,0),
MATCH(BX$2,'Productivity Dump'!$E$3:$AJ$3,0)
),
IF(BX$3="Attendance",
INDEX('Attendance Dump'!$E$2:$AI$400,
MATCH($A138,'Attendance Dump'!$B$2:$B$400,0),
MATCH(BX$2,'Attendance Dump'!$E$1:$AI$1,0)
),
INDEX('Active Hour''s Dump'!$D$3:$AH$337,
MATCH($C138,'Active Hour''s Dump'!$A$3:$A$337,0),
MATCH(BX$2,'Active Hour''s Dump'!$D$2:$AH$2,0)
))),"")</f>
        <v>10.5833333333333</v>
      </c>
      <c r="BY138" s="13">
        <f>_xlfn.IFNA(IF(BY$3="Productivity",
INDEX('Productivity Dump'!$E$4:$AJ$500,
MATCH($A138,'Productivity Dump'!$A$4:$A$500,0),
MATCH(BY$2,'Productivity Dump'!$E$3:$AJ$3,0)
),
IF(BY$3="Attendance",
INDEX('Attendance Dump'!$E$2:$AI$400,
MATCH($A138,'Attendance Dump'!$B$2:$B$400,0),
MATCH(BY$2,'Attendance Dump'!$E$1:$AI$1,0)
),
INDEX('Active Hour''s Dump'!$D$3:$AH$337,
MATCH($C138,'Active Hour''s Dump'!$A$3:$A$337,0),
MATCH(BY$2,'Active Hour''s Dump'!$D$2:$AH$2,0)
))),"")</f>
        <v>185.87799999999999</v>
      </c>
      <c r="BZ138" s="13" t="str">
        <f>_xlfn.IFNA(IF(BZ$3="Productivity",
INDEX('Productivity Dump'!$E$4:$AJ$500,
MATCH($A138,'Productivity Dump'!$A$4:$A$500,0),
MATCH(BZ$2,'Productivity Dump'!$E$3:$AJ$3,0)
),
IF(BZ$3="Attendance",
INDEX('Attendance Dump'!$E$2:$AI$400,
MATCH($A138,'Attendance Dump'!$B$2:$B$400,0),
MATCH(BZ$2,'Attendance Dump'!$E$1:$AI$1,0)
),
INDEX('Active Hour''s Dump'!$D$3:$AH$337,
MATCH($C138,'Active Hour''s Dump'!$A$3:$A$337,0),
MATCH(BZ$2,'Active Hour''s Dump'!$D$2:$AH$2,0)
))),"")</f>
        <v>LWP-LWP</v>
      </c>
      <c r="CA138" s="54">
        <f>_xlfn.IFNA(IF(CA$3="Productivity",
INDEX('Productivity Dump'!$E$4:$AJ$500,
MATCH($A138,'Productivity Dump'!$A$4:$A$500,0),
MATCH(CA$2,'Productivity Dump'!$E$3:$AJ$3,0)
),
IF(CA$3="Attendance",
INDEX('Attendance Dump'!$E$2:$AI$400,
MATCH($A138,'Attendance Dump'!$B$2:$B$400,0),
MATCH(CA$2,'Attendance Dump'!$E$1:$AI$1,0)
),
INDEX('Active Hour''s Dump'!$D$3:$AH$337,
MATCH($C138,'Active Hour''s Dump'!$A$3:$A$337,0),
MATCH(CA$2,'Active Hour''s Dump'!$D$2:$AH$2,0)
))),"")</f>
        <v>2.4166666666666701</v>
      </c>
      <c r="CB138" s="13">
        <f>_xlfn.IFNA(IF(CB$3="Productivity",
INDEX('Productivity Dump'!$E$4:$AJ$500,
MATCH($A138,'Productivity Dump'!$A$4:$A$500,0),
MATCH(CB$2,'Productivity Dump'!$E$3:$AJ$3,0)
),
IF(CB$3="Attendance",
INDEX('Attendance Dump'!$E$2:$AI$400,
MATCH($A138,'Attendance Dump'!$B$2:$B$400,0),
MATCH(CB$2,'Attendance Dump'!$E$1:$AI$1,0)
),
INDEX('Active Hour''s Dump'!$D$3:$AH$337,
MATCH($C138,'Active Hour''s Dump'!$A$3:$A$337,0),
MATCH(CB$2,'Active Hour''s Dump'!$D$2:$AH$2,0)
))),"")</f>
        <v>0</v>
      </c>
      <c r="CC138" s="13" t="str">
        <f>_xlfn.IFNA(IF(CC$3="Productivity",
INDEX('Productivity Dump'!$E$4:$AJ$500,
MATCH($A138,'Productivity Dump'!$A$4:$A$500,0),
MATCH(CC$2,'Productivity Dump'!$E$3:$AJ$3,0)
),
IF(CC$3="Attendance",
INDEX('Attendance Dump'!$E$2:$AI$400,
MATCH($A138,'Attendance Dump'!$B$2:$B$400,0),
MATCH(CC$2,'Attendance Dump'!$E$1:$AI$1,0)
),
INDEX('Active Hour''s Dump'!$D$3:$AH$337,
MATCH($C138,'Active Hour''s Dump'!$A$3:$A$337,0),
MATCH(CC$2,'Active Hour''s Dump'!$D$2:$AH$2,0)
))),"")</f>
        <v>WO</v>
      </c>
      <c r="CD138" s="54">
        <f>_xlfn.IFNA(IF(CD$3="Productivity",
INDEX('Productivity Dump'!$E$4:$AJ$500,
MATCH($A138,'Productivity Dump'!$A$4:$A$500,0),
MATCH(CD$2,'Productivity Dump'!$E$3:$AJ$3,0)
),
IF(CD$3="Attendance",
INDEX('Attendance Dump'!$E$2:$AI$400,
MATCH($A138,'Attendance Dump'!$B$2:$B$400,0),
MATCH(CD$2,'Attendance Dump'!$E$1:$AI$1,0)
),
INDEX('Active Hour''s Dump'!$D$3:$AH$337,
MATCH($C138,'Active Hour''s Dump'!$A$3:$A$337,0),
MATCH(CD$2,'Active Hour''s Dump'!$D$2:$AH$2,0)
))),"")</f>
        <v>0</v>
      </c>
      <c r="CE138" s="13">
        <f>_xlfn.IFNA(IF(CE$3="Productivity",
INDEX('Productivity Dump'!$E$4:$AJ$500,
MATCH($A138,'Productivity Dump'!$A$4:$A$500,0),
MATCH(CE$2,'Productivity Dump'!$E$3:$AJ$3,0)
),
IF(CE$3="Attendance",
INDEX('Attendance Dump'!$E$2:$AI$400,
MATCH($A138,'Attendance Dump'!$B$2:$B$400,0),
MATCH(CE$2,'Attendance Dump'!$E$1:$AI$1,0)
),
INDEX('Active Hour''s Dump'!$D$3:$AH$337,
MATCH($C138,'Active Hour''s Dump'!$A$3:$A$337,0),
MATCH(CE$2,'Active Hour''s Dump'!$D$2:$AH$2,0)
))),"")</f>
        <v>404.60600000000011</v>
      </c>
      <c r="CF138" s="13" t="str">
        <f>_xlfn.IFNA(IF(CF$3="Productivity",
INDEX('Productivity Dump'!$E$4:$AJ$500,
MATCH($A138,'Productivity Dump'!$A$4:$A$500,0),
MATCH(CF$2,'Productivity Dump'!$E$3:$AJ$3,0)
),
IF(CF$3="Attendance",
INDEX('Attendance Dump'!$E$2:$AI$400,
MATCH($A138,'Attendance Dump'!$B$2:$B$400,0),
MATCH(CF$2,'Attendance Dump'!$E$1:$AI$1,0)
),
INDEX('Active Hour''s Dump'!$D$3:$AH$337,
MATCH($C138,'Active Hour''s Dump'!$A$3:$A$337,0),
MATCH(CF$2,'Active Hour''s Dump'!$D$2:$AH$2,0)
))),"")</f>
        <v>P</v>
      </c>
      <c r="CG138" s="54">
        <f>_xlfn.IFNA(IF(CG$3="Productivity",
INDEX('Productivity Dump'!$E$4:$AJ$500,
MATCH($A138,'Productivity Dump'!$A$4:$A$500,0),
MATCH(CG$2,'Productivity Dump'!$E$3:$AJ$3,0)
),
IF(CG$3="Attendance",
INDEX('Attendance Dump'!$E$2:$AI$400,
MATCH($A138,'Attendance Dump'!$B$2:$B$400,0),
MATCH(CG$2,'Attendance Dump'!$E$1:$AI$1,0)
),
INDEX('Active Hour''s Dump'!$D$3:$AH$337,
MATCH($C138,'Active Hour''s Dump'!$A$3:$A$337,0),
MATCH(CG$2,'Active Hour''s Dump'!$D$2:$AH$2,0)
))),"")</f>
        <v>4.6666666666666696</v>
      </c>
      <c r="CH138" s="13">
        <f>_xlfn.IFNA(IF(CH$3="Productivity",
INDEX('Productivity Dump'!$E$4:$AJ$500,
MATCH($A138,'Productivity Dump'!$A$4:$A$500,0),
MATCH(CH$2,'Productivity Dump'!$E$3:$AJ$3,0)
),
IF(CH$3="Attendance",
INDEX('Attendance Dump'!$E$2:$AI$400,
MATCH($A138,'Attendance Dump'!$B$2:$B$400,0),
MATCH(CH$2,'Attendance Dump'!$E$1:$AI$1,0)
),
INDEX('Active Hour''s Dump'!$D$3:$AH$337,
MATCH($C138,'Active Hour''s Dump'!$A$3:$A$337,0),
MATCH(CH$2,'Active Hour''s Dump'!$D$2:$AH$2,0)
))),"")</f>
        <v>980.47900000000004</v>
      </c>
      <c r="CI138" s="13" t="str">
        <f>_xlfn.IFNA(IF(CI$3="Productivity",
INDEX('Productivity Dump'!$E$4:$AJ$500,
MATCH($A138,'Productivity Dump'!$A$4:$A$500,0),
MATCH(CI$2,'Productivity Dump'!$E$3:$AJ$3,0)
),
IF(CI$3="Attendance",
INDEX('Attendance Dump'!$E$2:$AI$400,
MATCH($A138,'Attendance Dump'!$B$2:$B$400,0),
MATCH(CI$2,'Attendance Dump'!$E$1:$AI$1,0)
),
INDEX('Active Hour''s Dump'!$D$3:$AH$337,
MATCH($C138,'Active Hour''s Dump'!$A$3:$A$337,0),
MATCH(CI$2,'Active Hour''s Dump'!$D$2:$AH$2,0)
))),"")</f>
        <v>P</v>
      </c>
      <c r="CJ138" s="54">
        <f>_xlfn.IFNA(IF(CJ$3="Productivity",
INDEX('Productivity Dump'!$E$4:$AJ$500,
MATCH($A138,'Productivity Dump'!$A$4:$A$500,0),
MATCH(CJ$2,'Productivity Dump'!$E$3:$AJ$3,0)
),
IF(CJ$3="Attendance",
INDEX('Attendance Dump'!$E$2:$AI$400,
MATCH($A138,'Attendance Dump'!$B$2:$B$400,0),
MATCH(CJ$2,'Attendance Dump'!$E$1:$AI$1,0)
),
INDEX('Active Hour''s Dump'!$D$3:$AH$337,
MATCH($C138,'Active Hour''s Dump'!$A$3:$A$337,0),
MATCH(CJ$2,'Active Hour''s Dump'!$D$2:$AH$2,0)
))),"")</f>
        <v>10</v>
      </c>
      <c r="CK138" s="13">
        <f>_xlfn.IFNA(IF(CK$3="Productivity",
INDEX('Productivity Dump'!$E$4:$AJ$500,
MATCH($A138,'Productivity Dump'!$A$4:$A$500,0),
MATCH(CK$2,'Productivity Dump'!$E$3:$AJ$3,0)
),
IF(CK$3="Attendance",
INDEX('Attendance Dump'!$E$2:$AI$400,
MATCH($A138,'Attendance Dump'!$B$2:$B$400,0),
MATCH(CK$2,'Attendance Dump'!$E$1:$AI$1,0)
),
INDEX('Active Hour''s Dump'!$D$3:$AH$337,
MATCH($C138,'Active Hour''s Dump'!$A$3:$A$337,0),
MATCH(CK$2,'Active Hour''s Dump'!$D$2:$AH$2,0)
))),"")</f>
        <v>988.75700000000006</v>
      </c>
      <c r="CL138" s="13" t="str">
        <f>_xlfn.IFNA(IF(CL$3="Productivity",
INDEX('Productivity Dump'!$E$4:$AJ$500,
MATCH($A138,'Productivity Dump'!$A$4:$A$500,0),
MATCH(CL$2,'Productivity Dump'!$E$3:$AJ$3,0)
),
IF(CL$3="Attendance",
INDEX('Attendance Dump'!$E$2:$AI$400,
MATCH($A138,'Attendance Dump'!$B$2:$B$400,0),
MATCH(CL$2,'Attendance Dump'!$E$1:$AI$1,0)
),
INDEX('Active Hour''s Dump'!$D$3:$AH$337,
MATCH($C138,'Active Hour''s Dump'!$A$3:$A$337,0),
MATCH(CL$2,'Active Hour''s Dump'!$D$2:$AH$2,0)
))),"")</f>
        <v>P</v>
      </c>
      <c r="CM138" s="54">
        <f>_xlfn.IFNA(IF(CM$3="Productivity",
INDEX('Productivity Dump'!$E$4:$AJ$500,
MATCH($A138,'Productivity Dump'!$A$4:$A$500,0),
MATCH(CM$2,'Productivity Dump'!$E$3:$AJ$3,0)
),
IF(CM$3="Attendance",
INDEX('Attendance Dump'!$E$2:$AI$400,
MATCH($A138,'Attendance Dump'!$B$2:$B$400,0),
MATCH(CM$2,'Attendance Dump'!$E$1:$AI$1,0)
),
INDEX('Active Hour''s Dump'!$D$3:$AH$337,
MATCH($C138,'Active Hour''s Dump'!$A$3:$A$337,0),
MATCH(CM$2,'Active Hour''s Dump'!$D$2:$AH$2,0)
))),"")</f>
        <v>8.9166666666666696</v>
      </c>
      <c r="CN138" s="13">
        <f>_xlfn.IFNA(IF(CN$3="Productivity",
INDEX('Productivity Dump'!$E$4:$AJ$500,
MATCH($A138,'Productivity Dump'!$A$4:$A$500,0),
MATCH(CN$2,'Productivity Dump'!$E$3:$AJ$3,0)
),
IF(CN$3="Attendance",
INDEX('Attendance Dump'!$E$2:$AI$400,
MATCH($A138,'Attendance Dump'!$B$2:$B$400,0),
MATCH(CN$2,'Attendance Dump'!$E$1:$AI$1,0)
),
INDEX('Active Hour''s Dump'!$D$3:$AH$337,
MATCH($C138,'Active Hour''s Dump'!$A$3:$A$337,0),
MATCH(CN$2,'Active Hour''s Dump'!$D$2:$AH$2,0)
))),"")</f>
        <v>0</v>
      </c>
      <c r="CO138" s="13">
        <f>_xlfn.IFNA(IF(CO$3="Productivity",
INDEX('Productivity Dump'!$E$4:$AJ$500,
MATCH($A138,'Productivity Dump'!$A$4:$A$500,0),
MATCH(CO$2,'Productivity Dump'!$E$3:$AJ$3,0)
),
IF(CO$3="Attendance",
INDEX('Attendance Dump'!$E$2:$AI$400,
MATCH($A138,'Attendance Dump'!$B$2:$B$400,0),
MATCH(CO$2,'Attendance Dump'!$E$1:$AI$1,0)
),
INDEX('Active Hour''s Dump'!$D$3:$AH$337,
MATCH($C138,'Active Hour''s Dump'!$A$3:$A$337,0),
MATCH(CO$2,'Active Hour''s Dump'!$D$2:$AH$2,0)
))),"")</f>
        <v>0</v>
      </c>
      <c r="CP138" s="54">
        <f>_xlfn.IFNA(IF(CP$3="Productivity",
INDEX('Productivity Dump'!$E$4:$AJ$500,
MATCH($A138,'Productivity Dump'!$A$4:$A$500,0),
MATCH(CP$2,'Productivity Dump'!$E$3:$AJ$3,0)
),
IF(CP$3="Attendance",
INDEX('Attendance Dump'!$E$2:$AI$400,
MATCH($A138,'Attendance Dump'!$B$2:$B$400,0),
MATCH(CP$2,'Attendance Dump'!$E$1:$AI$1,0)
),
INDEX('Active Hour''s Dump'!$D$3:$AH$337,
MATCH($C138,'Active Hour''s Dump'!$A$3:$A$337,0),
MATCH(CP$2,'Active Hour''s Dump'!$D$2:$AH$2,0)
))),"")</f>
        <v>0</v>
      </c>
      <c r="CQ138" s="13">
        <f>_xlfn.IFNA(IF(CQ$3="Productivity",
INDEX('Productivity Dump'!$E$4:$AJ$500,
MATCH($A138,'Productivity Dump'!$A$4:$A$500,0),
MATCH(CQ$2,'Productivity Dump'!$E$3:$AJ$3,0)
),
IF(CQ$3="Attendance",
INDEX('Attendance Dump'!$E$2:$AI$400,
MATCH($A138,'Attendance Dump'!$B$2:$B$400,0),
MATCH(CQ$2,'Attendance Dump'!$E$1:$AI$1,0)
),
INDEX('Active Hour''s Dump'!$D$3:$AH$337,
MATCH($C138,'Active Hour''s Dump'!$A$3:$A$337,0),
MATCH(CQ$2,'Active Hour''s Dump'!$D$2:$AH$2,0)
))),"")</f>
        <v>0</v>
      </c>
      <c r="CR138" s="13">
        <f>_xlfn.IFNA(IF(CR$3="Productivity",
INDEX('Productivity Dump'!$E$4:$AJ$500,
MATCH($A138,'Productivity Dump'!$A$4:$A$500,0),
MATCH(CR$2,'Productivity Dump'!$E$3:$AJ$3,0)
),
IF(CR$3="Attendance",
INDEX('Attendance Dump'!$E$2:$AI$400,
MATCH($A138,'Attendance Dump'!$B$2:$B$400,0),
MATCH(CR$2,'Attendance Dump'!$E$1:$AI$1,0)
),
INDEX('Active Hour''s Dump'!$D$3:$AH$337,
MATCH($C138,'Active Hour''s Dump'!$A$3:$A$337,0),
MATCH(CR$2,'Active Hour''s Dump'!$D$2:$AH$2,0)
))),"")</f>
        <v>0</v>
      </c>
      <c r="CS138" s="54">
        <f>_xlfn.IFNA(IF(CS$3="Productivity",
INDEX('Productivity Dump'!$E$4:$AJ$500,
MATCH($A138,'Productivity Dump'!$A$4:$A$500,0),
MATCH(CS$2,'Productivity Dump'!$E$3:$AJ$3,0)
),
IF(CS$3="Attendance",
INDEX('Attendance Dump'!$E$2:$AI$400,
MATCH($A138,'Attendance Dump'!$B$2:$B$400,0),
MATCH(CS$2,'Attendance Dump'!$E$1:$AI$1,0)
),
INDEX('Active Hour''s Dump'!$D$3:$AH$337,
MATCH($C138,'Active Hour''s Dump'!$A$3:$A$337,0),
MATCH(CS$2,'Active Hour''s Dump'!$D$2:$AH$2,0)
))),"")</f>
        <v>0</v>
      </c>
      <c r="CT138" s="13">
        <f>_xlfn.IFNA(IF(CT$3="Productivity",
INDEX('Productivity Dump'!$E$4:$AJ$500,
MATCH($A138,'Productivity Dump'!$A$4:$A$500,0),
MATCH(CT$2,'Productivity Dump'!$E$3:$AJ$3,0)
),
IF(CT$3="Attendance",
INDEX('Attendance Dump'!$E$2:$AI$400,
MATCH($A138,'Attendance Dump'!$B$2:$B$400,0),
MATCH(CT$2,'Attendance Dump'!$E$1:$AI$1,0)
),
INDEX('Active Hour''s Dump'!$D$3:$AH$337,
MATCH($C138,'Active Hour''s Dump'!$A$3:$A$337,0),
MATCH(CT$2,'Active Hour''s Dump'!$D$2:$AH$2,0)
))),"")</f>
        <v>0</v>
      </c>
      <c r="CU138" s="13">
        <f>_xlfn.IFNA(IF(CU$3="Productivity",
INDEX('Productivity Dump'!$E$4:$AJ$500,
MATCH($A138,'Productivity Dump'!$A$4:$A$500,0),
MATCH(CU$2,'Productivity Dump'!$E$3:$AJ$3,0)
),
IF(CU$3="Attendance",
INDEX('Attendance Dump'!$E$2:$AI$400,
MATCH($A138,'Attendance Dump'!$B$2:$B$400,0),
MATCH(CU$2,'Attendance Dump'!$E$1:$AI$1,0)
),
INDEX('Active Hour''s Dump'!$D$3:$AH$337,
MATCH($C138,'Active Hour''s Dump'!$A$3:$A$337,0),
MATCH(CU$2,'Active Hour''s Dump'!$D$2:$AH$2,0)
))),"")</f>
        <v>0</v>
      </c>
      <c r="CV138" s="54">
        <f>_xlfn.IFNA(IF(CV$3="Productivity",
INDEX('Productivity Dump'!$E$4:$AJ$500,
MATCH($A138,'Productivity Dump'!$A$4:$A$500,0),
MATCH(CV$2,'Productivity Dump'!$E$3:$AJ$3,0)
),
IF(CV$3="Attendance",
INDEX('Attendance Dump'!$E$2:$AI$400,
MATCH($A138,'Attendance Dump'!$B$2:$B$400,0),
MATCH(CV$2,'Attendance Dump'!$E$1:$AI$1,0)
),
INDEX('Active Hour''s Dump'!$D$3:$AH$337,
MATCH($C138,'Active Hour''s Dump'!$A$3:$A$337,0),
MATCH(CV$2,'Active Hour''s Dump'!$D$2:$AH$2,0)
))),"")</f>
        <v>0</v>
      </c>
      <c r="CW138" s="13"/>
      <c r="CX138" s="13"/>
      <c r="CY138" s="54"/>
      <c r="DA138" s="57">
        <f t="shared" si="75"/>
        <v>177.49999999999991</v>
      </c>
      <c r="DB138" s="35">
        <f t="shared" si="76"/>
        <v>17152.688999999998</v>
      </c>
      <c r="DC138" s="35">
        <f t="shared" si="71"/>
        <v>4847.3110000000015</v>
      </c>
      <c r="DD138" s="35">
        <f t="shared" ca="1" si="74"/>
        <v>0</v>
      </c>
      <c r="DF138" s="32" cm="1">
        <f t="array" ref="DF138">SUMPRODUCT(
    (MOD(COLUMN(H138:CV138) - COLUMN(H138), 3) = 0) *
    (H138:CV138 = 0) *
    (I138:CW138 = "P") *
    (COUNTIF(UKHoliday, H$2:CV$2) = 0)
)</f>
        <v>0</v>
      </c>
      <c r="DG138" s="33" cm="1">
        <f t="array" ref="DG138">SUMPRODUCT(
  (MOD(COLUMN(H138:CV138) - COLUMN(H138), 3) = 0) *
  (H138:CV138 &gt; 0) *
  (H138:CV138 &lt; 0.5 * IF(((WEEKDAY(H$2:CV$2, 2) = 1) + (WEEKDAY(H$2:CV$2, 2) = 6)), G138, F138)) *
  (I138:CW138 = "P") *
  (COUNTIF(UKHoliday, H$2:CV$2) = 0)
)</f>
        <v>0</v>
      </c>
      <c r="DH138" s="33" cm="1">
        <f t="array" ref="DH138">SUMPRODUCT(
  (MOD(COLUMN(H138:CV138) - COLUMN(H138), 3) = 0) *
  (H138:CV138 &gt; 0.5 * IF(((WEEKDAY(H$2:CV$2, 2) = 1) + (WEEKDAY(H$2:CV$2, 2) = 6)), $G138, $F138)) *
  (H138:CV138 &lt; 0.8 * IF(((WEEKDAY(H$2:CV$2, 2) = 1) + (WEEKDAY(H$2:CV$2, 2) = 6)), $G138, $F138)) *
  (I138:CW138 = "P") *
  (COUNTIF(UKHoliday, H$2:CV$2) = 0)
)</f>
        <v>4</v>
      </c>
      <c r="DI138" s="33" cm="1">
        <f t="array" ref="DI138">SUMPRODUCT(
  (MOD(COLUMN(H138:CV138) - COLUMN(H138), 3) = 0) *
  (H138:CV138 &gt; 0.8 * IF(((WEEKDAY(H$2:CV$2, 2) = 1) + (WEEKDAY(H$2:CV$2, 2) = 6)), $G138, $F138)) *
  (H138:CV138 &lt; 1 * IF(((WEEKDAY(H$2:CV$2, 2) = 1) + (WEEKDAY(H$2:CV$2, 2) = 6)), $G138, $F138)) *
  (I138:CW138 = "P") *
  (COUNTIF(UKHoliday, H$2:CV$2) = 0)
)</f>
        <v>10</v>
      </c>
    </row>
    <row r="139" spans="1:113" x14ac:dyDescent="0.3">
      <c r="A139" s="8" t="s">
        <v>326</v>
      </c>
      <c r="B139" s="36" t="s">
        <v>325</v>
      </c>
      <c r="C139" s="9" t="s">
        <v>740</v>
      </c>
      <c r="D139" s="62" t="s">
        <v>945</v>
      </c>
      <c r="E139" s="35">
        <v>18600</v>
      </c>
      <c r="F139" s="35">
        <f t="shared" si="72"/>
        <v>930</v>
      </c>
      <c r="G139" s="35">
        <f t="shared" si="73"/>
        <v>465</v>
      </c>
      <c r="H139" s="13">
        <f>_xlfn.IFNA(IF(H$3="Productivity",
INDEX('Productivity Dump'!$E$4:$AJ$500,
MATCH($A139,'Productivity Dump'!$A$4:$A$500,0),
MATCH(H$2,'Productivity Dump'!$E$3:$AJ$3,0)
),
IF(H$3="Attendance",
INDEX('Attendance Dump'!$E$2:$AI$400,
MATCH($A139,'Attendance Dump'!$B$2:$B$400,0),
MATCH(H$2,'Attendance Dump'!$E$1:$AI$1,0)
),
INDEX('Active Hour''s Dump'!$D$3:$AH$337,
MATCH($C139,'Active Hour''s Dump'!$A$3:$A$337,0),
MATCH(H$2,'Active Hour''s Dump'!$D$2:$AH$2,0)
))),"")</f>
        <v>1024.6319999999996</v>
      </c>
      <c r="I139" s="13" t="str">
        <f>_xlfn.IFNA(IF(I$3="Productivity",
INDEX('Productivity Dump'!$E$4:$AJ$500,
MATCH($A139,'Productivity Dump'!$A$4:$A$500,0),
MATCH(I$2,'Productivity Dump'!$E$3:$AJ$3,0)
),
IF(I$3="Attendance",
INDEX('Attendance Dump'!$E$2:$AI$400,
MATCH($A139,'Attendance Dump'!$B$2:$B$400,0),
MATCH(I$2,'Attendance Dump'!$E$1:$AI$1,0)
),
INDEX('Active Hour''s Dump'!$D$3:$AH$337,
MATCH($C139,'Active Hour''s Dump'!$A$3:$A$337,0),
MATCH(I$2,'Active Hour''s Dump'!$D$2:$AH$2,0)
))),"")</f>
        <v>P</v>
      </c>
      <c r="J139" s="54">
        <f>_xlfn.IFNA(IF(J$3="Productivity",
INDEX('Productivity Dump'!$E$4:$AJ$500,
MATCH($A139,'Productivity Dump'!$A$4:$A$500,0),
MATCH(J$2,'Productivity Dump'!$E$3:$AJ$3,0)
),
IF(J$3="Attendance",
INDEX('Attendance Dump'!$E$2:$AI$400,
MATCH($A139,'Attendance Dump'!$B$2:$B$400,0),
MATCH(J$2,'Attendance Dump'!$E$1:$AI$1,0)
),
INDEX('Active Hour''s Dump'!$D$3:$AH$337,
MATCH($C139,'Active Hour''s Dump'!$A$3:$A$337,0),
MATCH(J$2,'Active Hour''s Dump'!$D$2:$AH$2,0)
))),"")</f>
        <v>7.8333333333333304</v>
      </c>
      <c r="K139" s="13">
        <f>_xlfn.IFNA(IF(K$3="Productivity",
INDEX('Productivity Dump'!$E$4:$AJ$500,
MATCH($A139,'Productivity Dump'!$A$4:$A$500,0),
MATCH(K$2,'Productivity Dump'!$E$3:$AJ$3,0)
),
IF(K$3="Attendance",
INDEX('Attendance Dump'!$E$2:$AI$400,
MATCH($A139,'Attendance Dump'!$B$2:$B$400,0),
MATCH(K$2,'Attendance Dump'!$E$1:$AI$1,0)
),
INDEX('Active Hour''s Dump'!$D$3:$AH$337,
MATCH($C139,'Active Hour''s Dump'!$A$3:$A$337,0),
MATCH(K$2,'Active Hour''s Dump'!$D$2:$AH$2,0)
))),"")</f>
        <v>970.88799999999992</v>
      </c>
      <c r="L139" s="13" t="str">
        <f>_xlfn.IFNA(IF(L$3="Productivity",
INDEX('Productivity Dump'!$E$4:$AJ$500,
MATCH($A139,'Productivity Dump'!$A$4:$A$500,0),
MATCH(L$2,'Productivity Dump'!$E$3:$AJ$3,0)
),
IF(L$3="Attendance",
INDEX('Attendance Dump'!$E$2:$AI$400,
MATCH($A139,'Attendance Dump'!$B$2:$B$400,0),
MATCH(L$2,'Attendance Dump'!$E$1:$AI$1,0)
),
INDEX('Active Hour''s Dump'!$D$3:$AH$337,
MATCH($C139,'Active Hour''s Dump'!$A$3:$A$337,0),
MATCH(L$2,'Active Hour''s Dump'!$D$2:$AH$2,0)
))),"")</f>
        <v>P</v>
      </c>
      <c r="M139" s="54">
        <f>_xlfn.IFNA(IF(M$3="Productivity",
INDEX('Productivity Dump'!$E$4:$AJ$500,
MATCH($A139,'Productivity Dump'!$A$4:$A$500,0),
MATCH(M$2,'Productivity Dump'!$E$3:$AJ$3,0)
),
IF(M$3="Attendance",
INDEX('Attendance Dump'!$E$2:$AI$400,
MATCH($A139,'Attendance Dump'!$B$2:$B$400,0),
MATCH(M$2,'Attendance Dump'!$E$1:$AI$1,0)
),
INDEX('Active Hour''s Dump'!$D$3:$AH$337,
MATCH($C139,'Active Hour''s Dump'!$A$3:$A$337,0),
MATCH(M$2,'Active Hour''s Dump'!$D$2:$AH$2,0)
))),"")</f>
        <v>6.8333333333333304</v>
      </c>
      <c r="N139" s="13">
        <f>_xlfn.IFNA(IF(N$3="Productivity",
INDEX('Productivity Dump'!$E$4:$AJ$500,
MATCH($A139,'Productivity Dump'!$A$4:$A$500,0),
MATCH(N$2,'Productivity Dump'!$E$3:$AJ$3,0)
),
IF(N$3="Attendance",
INDEX('Attendance Dump'!$E$2:$AI$400,
MATCH($A139,'Attendance Dump'!$B$2:$B$400,0),
MATCH(N$2,'Attendance Dump'!$E$1:$AI$1,0)
),
INDEX('Active Hour''s Dump'!$D$3:$AH$337,
MATCH($C139,'Active Hour''s Dump'!$A$3:$A$337,0),
MATCH(N$2,'Active Hour''s Dump'!$D$2:$AH$2,0)
))),"")</f>
        <v>320.09200000000004</v>
      </c>
      <c r="O139" s="13" t="str">
        <f>_xlfn.IFNA(IF(O$3="Productivity",
INDEX('Productivity Dump'!$E$4:$AJ$500,
MATCH($A139,'Productivity Dump'!$A$4:$A$500,0),
MATCH(O$2,'Productivity Dump'!$E$3:$AJ$3,0)
),
IF(O$3="Attendance",
INDEX('Attendance Dump'!$E$2:$AI$400,
MATCH($A139,'Attendance Dump'!$B$2:$B$400,0),
MATCH(O$2,'Attendance Dump'!$E$1:$AI$1,0)
),
INDEX('Active Hour''s Dump'!$D$3:$AH$337,
MATCH($C139,'Active Hour''s Dump'!$A$3:$A$337,0),
MATCH(O$2,'Active Hour''s Dump'!$D$2:$AH$2,0)
))),"")</f>
        <v>LWP-LWP</v>
      </c>
      <c r="P139" s="54">
        <f>_xlfn.IFNA(IF(P$3="Productivity",
INDEX('Productivity Dump'!$E$4:$AJ$500,
MATCH($A139,'Productivity Dump'!$A$4:$A$500,0),
MATCH(P$2,'Productivity Dump'!$E$3:$AJ$3,0)
),
IF(P$3="Attendance",
INDEX('Attendance Dump'!$E$2:$AI$400,
MATCH($A139,'Attendance Dump'!$B$2:$B$400,0),
MATCH(P$2,'Attendance Dump'!$E$1:$AI$1,0)
),
INDEX('Active Hour''s Dump'!$D$3:$AH$337,
MATCH($C139,'Active Hour''s Dump'!$A$3:$A$337,0),
MATCH(P$2,'Active Hour''s Dump'!$D$2:$AH$2,0)
))),"")</f>
        <v>2.6666666666666701</v>
      </c>
      <c r="Q139" s="13">
        <f>_xlfn.IFNA(IF(Q$3="Productivity",
INDEX('Productivity Dump'!$E$4:$AJ$500,
MATCH($A139,'Productivity Dump'!$A$4:$A$500,0),
MATCH(Q$2,'Productivity Dump'!$E$3:$AJ$3,0)
),
IF(Q$3="Attendance",
INDEX('Attendance Dump'!$E$2:$AI$400,
MATCH($A139,'Attendance Dump'!$B$2:$B$400,0),
MATCH(Q$2,'Attendance Dump'!$E$1:$AI$1,0)
),
INDEX('Active Hour''s Dump'!$D$3:$AH$337,
MATCH($C139,'Active Hour''s Dump'!$A$3:$A$337,0),
MATCH(Q$2,'Active Hour''s Dump'!$D$2:$AH$2,0)
))),"")</f>
        <v>0</v>
      </c>
      <c r="R139" s="13" t="str">
        <f>_xlfn.IFNA(IF(R$3="Productivity",
INDEX('Productivity Dump'!$E$4:$AJ$500,
MATCH($A139,'Productivity Dump'!$A$4:$A$500,0),
MATCH(R$2,'Productivity Dump'!$E$3:$AJ$3,0)
),
IF(R$3="Attendance",
INDEX('Attendance Dump'!$E$2:$AI$400,
MATCH($A139,'Attendance Dump'!$B$2:$B$400,0),
MATCH(R$2,'Attendance Dump'!$E$1:$AI$1,0)
),
INDEX('Active Hour''s Dump'!$D$3:$AH$337,
MATCH($C139,'Active Hour''s Dump'!$A$3:$A$337,0),
MATCH(R$2,'Active Hour''s Dump'!$D$2:$AH$2,0)
))),"")</f>
        <v>WO</v>
      </c>
      <c r="S139" s="54">
        <f>_xlfn.IFNA(IF(S$3="Productivity",
INDEX('Productivity Dump'!$E$4:$AJ$500,
MATCH($A139,'Productivity Dump'!$A$4:$A$500,0),
MATCH(S$2,'Productivity Dump'!$E$3:$AJ$3,0)
),
IF(S$3="Attendance",
INDEX('Attendance Dump'!$E$2:$AI$400,
MATCH($A139,'Attendance Dump'!$B$2:$B$400,0),
MATCH(S$2,'Attendance Dump'!$E$1:$AI$1,0)
),
INDEX('Active Hour''s Dump'!$D$3:$AH$337,
MATCH($C139,'Active Hour''s Dump'!$A$3:$A$337,0),
MATCH(S$2,'Active Hour''s Dump'!$D$2:$AH$2,0)
))),"")</f>
        <v>0</v>
      </c>
      <c r="T139" s="13">
        <f>_xlfn.IFNA(IF(T$3="Productivity",
INDEX('Productivity Dump'!$E$4:$AJ$500,
MATCH($A139,'Productivity Dump'!$A$4:$A$500,0),
MATCH(T$2,'Productivity Dump'!$E$3:$AJ$3,0)
),
IF(T$3="Attendance",
INDEX('Attendance Dump'!$E$2:$AI$400,
MATCH($A139,'Attendance Dump'!$B$2:$B$400,0),
MATCH(T$2,'Attendance Dump'!$E$1:$AI$1,0)
),
INDEX('Active Hour''s Dump'!$D$3:$AH$337,
MATCH($C139,'Active Hour''s Dump'!$A$3:$A$337,0),
MATCH(T$2,'Active Hour''s Dump'!$D$2:$AH$2,0)
))),"")</f>
        <v>438.13700000000006</v>
      </c>
      <c r="U139" s="13" t="str">
        <f>_xlfn.IFNA(IF(U$3="Productivity",
INDEX('Productivity Dump'!$E$4:$AJ$500,
MATCH($A139,'Productivity Dump'!$A$4:$A$500,0),
MATCH(U$2,'Productivity Dump'!$E$3:$AJ$3,0)
),
IF(U$3="Attendance",
INDEX('Attendance Dump'!$E$2:$AI$400,
MATCH($A139,'Attendance Dump'!$B$2:$B$400,0),
MATCH(U$2,'Attendance Dump'!$E$1:$AI$1,0)
),
INDEX('Active Hour''s Dump'!$D$3:$AH$337,
MATCH($C139,'Active Hour''s Dump'!$A$3:$A$337,0),
MATCH(U$2,'Active Hour''s Dump'!$D$2:$AH$2,0)
))),"")</f>
        <v>P</v>
      </c>
      <c r="V139" s="54">
        <f>_xlfn.IFNA(IF(V$3="Productivity",
INDEX('Productivity Dump'!$E$4:$AJ$500,
MATCH($A139,'Productivity Dump'!$A$4:$A$500,0),
MATCH(V$2,'Productivity Dump'!$E$3:$AJ$3,0)
),
IF(V$3="Attendance",
INDEX('Attendance Dump'!$E$2:$AI$400,
MATCH($A139,'Attendance Dump'!$B$2:$B$400,0),
MATCH(V$2,'Attendance Dump'!$E$1:$AI$1,0)
),
INDEX('Active Hour''s Dump'!$D$3:$AH$337,
MATCH($C139,'Active Hour''s Dump'!$A$3:$A$337,0),
MATCH(V$2,'Active Hour''s Dump'!$D$2:$AH$2,0)
))),"")</f>
        <v>3.5833333333333299</v>
      </c>
      <c r="W139" s="13">
        <f>_xlfn.IFNA(IF(W$3="Productivity",
INDEX('Productivity Dump'!$E$4:$AJ$500,
MATCH($A139,'Productivity Dump'!$A$4:$A$500,0),
MATCH(W$2,'Productivity Dump'!$E$3:$AJ$3,0)
),
IF(W$3="Attendance",
INDEX('Attendance Dump'!$E$2:$AI$400,
MATCH($A139,'Attendance Dump'!$B$2:$B$400,0),
MATCH(W$2,'Attendance Dump'!$E$1:$AI$1,0)
),
INDEX('Active Hour''s Dump'!$D$3:$AH$337,
MATCH($C139,'Active Hour''s Dump'!$A$3:$A$337,0),
MATCH(W$2,'Active Hour''s Dump'!$D$2:$AH$2,0)
))),"")</f>
        <v>990.31299999999976</v>
      </c>
      <c r="X139" s="13" t="str">
        <f>_xlfn.IFNA(IF(X$3="Productivity",
INDEX('Productivity Dump'!$E$4:$AJ$500,
MATCH($A139,'Productivity Dump'!$A$4:$A$500,0),
MATCH(X$2,'Productivity Dump'!$E$3:$AJ$3,0)
),
IF(X$3="Attendance",
INDEX('Attendance Dump'!$E$2:$AI$400,
MATCH($A139,'Attendance Dump'!$B$2:$B$400,0),
MATCH(X$2,'Attendance Dump'!$E$1:$AI$1,0)
),
INDEX('Active Hour''s Dump'!$D$3:$AH$337,
MATCH($C139,'Active Hour''s Dump'!$A$3:$A$337,0),
MATCH(X$2,'Active Hour''s Dump'!$D$2:$AH$2,0)
))),"")</f>
        <v>P</v>
      </c>
      <c r="Y139" s="54">
        <f>_xlfn.IFNA(IF(Y$3="Productivity",
INDEX('Productivity Dump'!$E$4:$AJ$500,
MATCH($A139,'Productivity Dump'!$A$4:$A$500,0),
MATCH(Y$2,'Productivity Dump'!$E$3:$AJ$3,0)
),
IF(Y$3="Attendance",
INDEX('Attendance Dump'!$E$2:$AI$400,
MATCH($A139,'Attendance Dump'!$B$2:$B$400,0),
MATCH(Y$2,'Attendance Dump'!$E$1:$AI$1,0)
),
INDEX('Active Hour''s Dump'!$D$3:$AH$337,
MATCH($C139,'Active Hour''s Dump'!$A$3:$A$337,0),
MATCH(Y$2,'Active Hour''s Dump'!$D$2:$AH$2,0)
))),"")</f>
        <v>8.4166666666666696</v>
      </c>
      <c r="Z139" s="13">
        <f>_xlfn.IFNA(IF(Z$3="Productivity",
INDEX('Productivity Dump'!$E$4:$AJ$500,
MATCH($A139,'Productivity Dump'!$A$4:$A$500,0),
MATCH(Z$2,'Productivity Dump'!$E$3:$AJ$3,0)
),
IF(Z$3="Attendance",
INDEX('Attendance Dump'!$E$2:$AI$400,
MATCH($A139,'Attendance Dump'!$B$2:$B$400,0),
MATCH(Z$2,'Attendance Dump'!$E$1:$AI$1,0)
),
INDEX('Active Hour''s Dump'!$D$3:$AH$337,
MATCH($C139,'Active Hour''s Dump'!$A$3:$A$337,0),
MATCH(Z$2,'Active Hour''s Dump'!$D$2:$AH$2,0)
))),"")</f>
        <v>1015.5880000000004</v>
      </c>
      <c r="AA139" s="13" t="str">
        <f>_xlfn.IFNA(IF(AA$3="Productivity",
INDEX('Productivity Dump'!$E$4:$AJ$500,
MATCH($A139,'Productivity Dump'!$A$4:$A$500,0),
MATCH(AA$2,'Productivity Dump'!$E$3:$AJ$3,0)
),
IF(AA$3="Attendance",
INDEX('Attendance Dump'!$E$2:$AI$400,
MATCH($A139,'Attendance Dump'!$B$2:$B$400,0),
MATCH(AA$2,'Attendance Dump'!$E$1:$AI$1,0)
),
INDEX('Active Hour''s Dump'!$D$3:$AH$337,
MATCH($C139,'Active Hour''s Dump'!$A$3:$A$337,0),
MATCH(AA$2,'Active Hour''s Dump'!$D$2:$AH$2,0)
))),"")</f>
        <v>P</v>
      </c>
      <c r="AB139" s="54">
        <f>_xlfn.IFNA(IF(AB$3="Productivity",
INDEX('Productivity Dump'!$E$4:$AJ$500,
MATCH($A139,'Productivity Dump'!$A$4:$A$500,0),
MATCH(AB$2,'Productivity Dump'!$E$3:$AJ$3,0)
),
IF(AB$3="Attendance",
INDEX('Attendance Dump'!$E$2:$AI$400,
MATCH($A139,'Attendance Dump'!$B$2:$B$400,0),
MATCH(AB$2,'Attendance Dump'!$E$1:$AI$1,0)
),
INDEX('Active Hour''s Dump'!$D$3:$AH$337,
MATCH($C139,'Active Hour''s Dump'!$A$3:$A$337,0),
MATCH(AB$2,'Active Hour''s Dump'!$D$2:$AH$2,0)
))),"")</f>
        <v>7.3333333333333304</v>
      </c>
      <c r="AC139" s="13">
        <f>_xlfn.IFNA(IF(AC$3="Productivity",
INDEX('Productivity Dump'!$E$4:$AJ$500,
MATCH($A139,'Productivity Dump'!$A$4:$A$500,0),
MATCH(AC$2,'Productivity Dump'!$E$3:$AJ$3,0)
),
IF(AC$3="Attendance",
INDEX('Attendance Dump'!$E$2:$AI$400,
MATCH($A139,'Attendance Dump'!$B$2:$B$400,0),
MATCH(AC$2,'Attendance Dump'!$E$1:$AI$1,0)
),
INDEX('Active Hour''s Dump'!$D$3:$AH$337,
MATCH($C139,'Active Hour''s Dump'!$A$3:$A$337,0),
MATCH(AC$2,'Active Hour''s Dump'!$D$2:$AH$2,0)
))),"")</f>
        <v>1068.921</v>
      </c>
      <c r="AD139" s="13" t="str">
        <f>_xlfn.IFNA(IF(AD$3="Productivity",
INDEX('Productivity Dump'!$E$4:$AJ$500,
MATCH($A139,'Productivity Dump'!$A$4:$A$500,0),
MATCH(AD$2,'Productivity Dump'!$E$3:$AJ$3,0)
),
IF(AD$3="Attendance",
INDEX('Attendance Dump'!$E$2:$AI$400,
MATCH($A139,'Attendance Dump'!$B$2:$B$400,0),
MATCH(AD$2,'Attendance Dump'!$E$1:$AI$1,0)
),
INDEX('Active Hour''s Dump'!$D$3:$AH$337,
MATCH($C139,'Active Hour''s Dump'!$A$3:$A$337,0),
MATCH(AD$2,'Active Hour''s Dump'!$D$2:$AH$2,0)
))),"")</f>
        <v>P</v>
      </c>
      <c r="AE139" s="54">
        <f>_xlfn.IFNA(IF(AE$3="Productivity",
INDEX('Productivity Dump'!$E$4:$AJ$500,
MATCH($A139,'Productivity Dump'!$A$4:$A$500,0),
MATCH(AE$2,'Productivity Dump'!$E$3:$AJ$3,0)
),
IF(AE$3="Attendance",
INDEX('Attendance Dump'!$E$2:$AI$400,
MATCH($A139,'Attendance Dump'!$B$2:$B$400,0),
MATCH(AE$2,'Attendance Dump'!$E$1:$AI$1,0)
),
INDEX('Active Hour''s Dump'!$D$3:$AH$337,
MATCH($C139,'Active Hour''s Dump'!$A$3:$A$337,0),
MATCH(AE$2,'Active Hour''s Dump'!$D$2:$AH$2,0)
))),"")</f>
        <v>6.5833333333333304</v>
      </c>
      <c r="AF139" s="13">
        <f>_xlfn.IFNA(IF(AF$3="Productivity",
INDEX('Productivity Dump'!$E$4:$AJ$500,
MATCH($A139,'Productivity Dump'!$A$4:$A$500,0),
MATCH(AF$2,'Productivity Dump'!$E$3:$AJ$3,0)
),
IF(AF$3="Attendance",
INDEX('Attendance Dump'!$E$2:$AI$400,
MATCH($A139,'Attendance Dump'!$B$2:$B$400,0),
MATCH(AF$2,'Attendance Dump'!$E$1:$AI$1,0)
),
INDEX('Active Hour''s Dump'!$D$3:$AH$337,
MATCH($C139,'Active Hour''s Dump'!$A$3:$A$337,0),
MATCH(AF$2,'Active Hour''s Dump'!$D$2:$AH$2,0)
))),"")</f>
        <v>985.58500000000026</v>
      </c>
      <c r="AG139" s="13" t="str">
        <f>_xlfn.IFNA(IF(AG$3="Productivity",
INDEX('Productivity Dump'!$E$4:$AJ$500,
MATCH($A139,'Productivity Dump'!$A$4:$A$500,0),
MATCH(AG$2,'Productivity Dump'!$E$3:$AJ$3,0)
),
IF(AG$3="Attendance",
INDEX('Attendance Dump'!$E$2:$AI$400,
MATCH($A139,'Attendance Dump'!$B$2:$B$400,0),
MATCH(AG$2,'Attendance Dump'!$E$1:$AI$1,0)
),
INDEX('Active Hour''s Dump'!$D$3:$AH$337,
MATCH($C139,'Active Hour''s Dump'!$A$3:$A$337,0),
MATCH(AG$2,'Active Hour''s Dump'!$D$2:$AH$2,0)
))),"")</f>
        <v>P</v>
      </c>
      <c r="AH139" s="54">
        <f>_xlfn.IFNA(IF(AH$3="Productivity",
INDEX('Productivity Dump'!$E$4:$AJ$500,
MATCH($A139,'Productivity Dump'!$A$4:$A$500,0),
MATCH(AH$2,'Productivity Dump'!$E$3:$AJ$3,0)
),
IF(AH$3="Attendance",
INDEX('Attendance Dump'!$E$2:$AI$400,
MATCH($A139,'Attendance Dump'!$B$2:$B$400,0),
MATCH(AH$2,'Attendance Dump'!$E$1:$AI$1,0)
),
INDEX('Active Hour''s Dump'!$D$3:$AH$337,
MATCH($C139,'Active Hour''s Dump'!$A$3:$A$337,0),
MATCH(AH$2,'Active Hour''s Dump'!$D$2:$AH$2,0)
))),"")</f>
        <v>7.0833333333333304</v>
      </c>
      <c r="AI139" s="13">
        <f>_xlfn.IFNA(IF(AI$3="Productivity",
INDEX('Productivity Dump'!$E$4:$AJ$500,
MATCH($A139,'Productivity Dump'!$A$4:$A$500,0),
MATCH(AI$2,'Productivity Dump'!$E$3:$AJ$3,0)
),
IF(AI$3="Attendance",
INDEX('Attendance Dump'!$E$2:$AI$400,
MATCH($A139,'Attendance Dump'!$B$2:$B$400,0),
MATCH(AI$2,'Attendance Dump'!$E$1:$AI$1,0)
),
INDEX('Active Hour''s Dump'!$D$3:$AH$337,
MATCH($C139,'Active Hour''s Dump'!$A$3:$A$337,0),
MATCH(AI$2,'Active Hour''s Dump'!$D$2:$AH$2,0)
))),"")</f>
        <v>801.67400000000009</v>
      </c>
      <c r="AJ139" s="13" t="str">
        <f>_xlfn.IFNA(IF(AJ$3="Productivity",
INDEX('Productivity Dump'!$E$4:$AJ$500,
MATCH($A139,'Productivity Dump'!$A$4:$A$500,0),
MATCH(AJ$2,'Productivity Dump'!$E$3:$AJ$3,0)
),
IF(AJ$3="Attendance",
INDEX('Attendance Dump'!$E$2:$AI$400,
MATCH($A139,'Attendance Dump'!$B$2:$B$400,0),
MATCH(AJ$2,'Attendance Dump'!$E$1:$AI$1,0)
),
INDEX('Active Hour''s Dump'!$D$3:$AH$337,
MATCH($C139,'Active Hour''s Dump'!$A$3:$A$337,0),
MATCH(AJ$2,'Active Hour''s Dump'!$D$2:$AH$2,0)
))),"")</f>
        <v>P</v>
      </c>
      <c r="AK139" s="54">
        <f>_xlfn.IFNA(IF(AK$3="Productivity",
INDEX('Productivity Dump'!$E$4:$AJ$500,
MATCH($A139,'Productivity Dump'!$A$4:$A$500,0),
MATCH(AK$2,'Productivity Dump'!$E$3:$AJ$3,0)
),
IF(AK$3="Attendance",
INDEX('Attendance Dump'!$E$2:$AI$400,
MATCH($A139,'Attendance Dump'!$B$2:$B$400,0),
MATCH(AK$2,'Attendance Dump'!$E$1:$AI$1,0)
),
INDEX('Active Hour''s Dump'!$D$3:$AH$337,
MATCH($C139,'Active Hour''s Dump'!$A$3:$A$337,0),
MATCH(AK$2,'Active Hour''s Dump'!$D$2:$AH$2,0)
))),"")</f>
        <v>5.6666666666666696</v>
      </c>
      <c r="AL139" s="13">
        <f>_xlfn.IFNA(IF(AL$3="Productivity",
INDEX('Productivity Dump'!$E$4:$AJ$500,
MATCH($A139,'Productivity Dump'!$A$4:$A$500,0),
MATCH(AL$2,'Productivity Dump'!$E$3:$AJ$3,0)
),
IF(AL$3="Attendance",
INDEX('Attendance Dump'!$E$2:$AI$400,
MATCH($A139,'Attendance Dump'!$B$2:$B$400,0),
MATCH(AL$2,'Attendance Dump'!$E$1:$AI$1,0)
),
INDEX('Active Hour''s Dump'!$D$3:$AH$337,
MATCH($C139,'Active Hour''s Dump'!$A$3:$A$337,0),
MATCH(AL$2,'Active Hour''s Dump'!$D$2:$AH$2,0)
))),"")</f>
        <v>0</v>
      </c>
      <c r="AM139" s="13" t="str">
        <f>_xlfn.IFNA(IF(AM$3="Productivity",
INDEX('Productivity Dump'!$E$4:$AJ$500,
MATCH($A139,'Productivity Dump'!$A$4:$A$500,0),
MATCH(AM$2,'Productivity Dump'!$E$3:$AJ$3,0)
),
IF(AM$3="Attendance",
INDEX('Attendance Dump'!$E$2:$AI$400,
MATCH($A139,'Attendance Dump'!$B$2:$B$400,0),
MATCH(AM$2,'Attendance Dump'!$E$1:$AI$1,0)
),
INDEX('Active Hour''s Dump'!$D$3:$AH$337,
MATCH($C139,'Active Hour''s Dump'!$A$3:$A$337,0),
MATCH(AM$2,'Active Hour''s Dump'!$D$2:$AH$2,0)
))),"")</f>
        <v>WO</v>
      </c>
      <c r="AN139" s="54">
        <f>_xlfn.IFNA(IF(AN$3="Productivity",
INDEX('Productivity Dump'!$E$4:$AJ$500,
MATCH($A139,'Productivity Dump'!$A$4:$A$500,0),
MATCH(AN$2,'Productivity Dump'!$E$3:$AJ$3,0)
),
IF(AN$3="Attendance",
INDEX('Attendance Dump'!$E$2:$AI$400,
MATCH($A139,'Attendance Dump'!$B$2:$B$400,0),
MATCH(AN$2,'Attendance Dump'!$E$1:$AI$1,0)
),
INDEX('Active Hour''s Dump'!$D$3:$AH$337,
MATCH($C139,'Active Hour''s Dump'!$A$3:$A$337,0),
MATCH(AN$2,'Active Hour''s Dump'!$D$2:$AH$2,0)
))),"")</f>
        <v>0</v>
      </c>
      <c r="AO139" s="13">
        <f>_xlfn.IFNA(IF(AO$3="Productivity",
INDEX('Productivity Dump'!$E$4:$AJ$500,
MATCH($A139,'Productivity Dump'!$A$4:$A$500,0),
MATCH(AO$2,'Productivity Dump'!$E$3:$AJ$3,0)
),
IF(AO$3="Attendance",
INDEX('Attendance Dump'!$E$2:$AI$400,
MATCH($A139,'Attendance Dump'!$B$2:$B$400,0),
MATCH(AO$2,'Attendance Dump'!$E$1:$AI$1,0)
),
INDEX('Active Hour''s Dump'!$D$3:$AH$337,
MATCH($C139,'Active Hour''s Dump'!$A$3:$A$337,0),
MATCH(AO$2,'Active Hour''s Dump'!$D$2:$AH$2,0)
))),"")</f>
        <v>630.97899999999981</v>
      </c>
      <c r="AP139" s="13" t="str">
        <f>_xlfn.IFNA(IF(AP$3="Productivity",
INDEX('Productivity Dump'!$E$4:$AJ$500,
MATCH($A139,'Productivity Dump'!$A$4:$A$500,0),
MATCH(AP$2,'Productivity Dump'!$E$3:$AJ$3,0)
),
IF(AP$3="Attendance",
INDEX('Attendance Dump'!$E$2:$AI$400,
MATCH($A139,'Attendance Dump'!$B$2:$B$400,0),
MATCH(AP$2,'Attendance Dump'!$E$1:$AI$1,0)
),
INDEX('Active Hour''s Dump'!$D$3:$AH$337,
MATCH($C139,'Active Hour''s Dump'!$A$3:$A$337,0),
MATCH(AP$2,'Active Hour''s Dump'!$D$2:$AH$2,0)
))),"")</f>
        <v>P</v>
      </c>
      <c r="AQ139" s="54">
        <f>_xlfn.IFNA(IF(AQ$3="Productivity",
INDEX('Productivity Dump'!$E$4:$AJ$500,
MATCH($A139,'Productivity Dump'!$A$4:$A$500,0),
MATCH(AQ$2,'Productivity Dump'!$E$3:$AJ$3,0)
),
IF(AQ$3="Attendance",
INDEX('Attendance Dump'!$E$2:$AI$400,
MATCH($A139,'Attendance Dump'!$B$2:$B$400,0),
MATCH(AQ$2,'Attendance Dump'!$E$1:$AI$1,0)
),
INDEX('Active Hour''s Dump'!$D$3:$AH$337,
MATCH($C139,'Active Hour''s Dump'!$A$3:$A$337,0),
MATCH(AQ$2,'Active Hour''s Dump'!$D$2:$AH$2,0)
))),"")</f>
        <v>4.75</v>
      </c>
      <c r="AR139" s="13">
        <f>_xlfn.IFNA(IF(AR$3="Productivity",
INDEX('Productivity Dump'!$E$4:$AJ$500,
MATCH($A139,'Productivity Dump'!$A$4:$A$500,0),
MATCH(AR$2,'Productivity Dump'!$E$3:$AJ$3,0)
),
IF(AR$3="Attendance",
INDEX('Attendance Dump'!$E$2:$AI$400,
MATCH($A139,'Attendance Dump'!$B$2:$B$400,0),
MATCH(AR$2,'Attendance Dump'!$E$1:$AI$1,0)
),
INDEX('Active Hour''s Dump'!$D$3:$AH$337,
MATCH($C139,'Active Hour''s Dump'!$A$3:$A$337,0),
MATCH(AR$2,'Active Hour''s Dump'!$D$2:$AH$2,0)
))),"")</f>
        <v>916.5390000000001</v>
      </c>
      <c r="AS139" s="13" t="str">
        <f>_xlfn.IFNA(IF(AS$3="Productivity",
INDEX('Productivity Dump'!$E$4:$AJ$500,
MATCH($A139,'Productivity Dump'!$A$4:$A$500,0),
MATCH(AS$2,'Productivity Dump'!$E$3:$AJ$3,0)
),
IF(AS$3="Attendance",
INDEX('Attendance Dump'!$E$2:$AI$400,
MATCH($A139,'Attendance Dump'!$B$2:$B$400,0),
MATCH(AS$2,'Attendance Dump'!$E$1:$AI$1,0)
),
INDEX('Active Hour''s Dump'!$D$3:$AH$337,
MATCH($C139,'Active Hour''s Dump'!$A$3:$A$337,0),
MATCH(AS$2,'Active Hour''s Dump'!$D$2:$AH$2,0)
))),"")</f>
        <v>P</v>
      </c>
      <c r="AT139" s="54">
        <f>_xlfn.IFNA(IF(AT$3="Productivity",
INDEX('Productivity Dump'!$E$4:$AJ$500,
MATCH($A139,'Productivity Dump'!$A$4:$A$500,0),
MATCH(AT$2,'Productivity Dump'!$E$3:$AJ$3,0)
),
IF(AT$3="Attendance",
INDEX('Attendance Dump'!$E$2:$AI$400,
MATCH($A139,'Attendance Dump'!$B$2:$B$400,0),
MATCH(AT$2,'Attendance Dump'!$E$1:$AI$1,0)
),
INDEX('Active Hour''s Dump'!$D$3:$AH$337,
MATCH($C139,'Active Hour''s Dump'!$A$3:$A$337,0),
MATCH(AT$2,'Active Hour''s Dump'!$D$2:$AH$2,0)
))),"")</f>
        <v>8</v>
      </c>
      <c r="AU139" s="13">
        <f>_xlfn.IFNA(IF(AU$3="Productivity",
INDEX('Productivity Dump'!$E$4:$AJ$500,
MATCH($A139,'Productivity Dump'!$A$4:$A$500,0),
MATCH(AU$2,'Productivity Dump'!$E$3:$AJ$3,0)
),
IF(AU$3="Attendance",
INDEX('Attendance Dump'!$E$2:$AI$400,
MATCH($A139,'Attendance Dump'!$B$2:$B$400,0),
MATCH(AU$2,'Attendance Dump'!$E$1:$AI$1,0)
),
INDEX('Active Hour''s Dump'!$D$3:$AH$337,
MATCH($C139,'Active Hour''s Dump'!$A$3:$A$337,0),
MATCH(AU$2,'Active Hour''s Dump'!$D$2:$AH$2,0)
))),"")</f>
        <v>901.505</v>
      </c>
      <c r="AV139" s="13" t="str">
        <f>_xlfn.IFNA(IF(AV$3="Productivity",
INDEX('Productivity Dump'!$E$4:$AJ$500,
MATCH($A139,'Productivity Dump'!$A$4:$A$500,0),
MATCH(AV$2,'Productivity Dump'!$E$3:$AJ$3,0)
),
IF(AV$3="Attendance",
INDEX('Attendance Dump'!$E$2:$AI$400,
MATCH($A139,'Attendance Dump'!$B$2:$B$400,0),
MATCH(AV$2,'Attendance Dump'!$E$1:$AI$1,0)
),
INDEX('Active Hour''s Dump'!$D$3:$AH$337,
MATCH($C139,'Active Hour''s Dump'!$A$3:$A$337,0),
MATCH(AV$2,'Active Hour''s Dump'!$D$2:$AH$2,0)
))),"")</f>
        <v>P</v>
      </c>
      <c r="AW139" s="54">
        <f>_xlfn.IFNA(IF(AW$3="Productivity",
INDEX('Productivity Dump'!$E$4:$AJ$500,
MATCH($A139,'Productivity Dump'!$A$4:$A$500,0),
MATCH(AW$2,'Productivity Dump'!$E$3:$AJ$3,0)
),
IF(AW$3="Attendance",
INDEX('Attendance Dump'!$E$2:$AI$400,
MATCH($A139,'Attendance Dump'!$B$2:$B$400,0),
MATCH(AW$2,'Attendance Dump'!$E$1:$AI$1,0)
),
INDEX('Active Hour''s Dump'!$D$3:$AH$337,
MATCH($C139,'Active Hour''s Dump'!$A$3:$A$337,0),
MATCH(AW$2,'Active Hour''s Dump'!$D$2:$AH$2,0)
))),"")</f>
        <v>7.5</v>
      </c>
      <c r="AX139" s="13">
        <f>_xlfn.IFNA(IF(AX$3="Productivity",
INDEX('Productivity Dump'!$E$4:$AJ$500,
MATCH($A139,'Productivity Dump'!$A$4:$A$500,0),
MATCH(AX$2,'Productivity Dump'!$E$3:$AJ$3,0)
),
IF(AX$3="Attendance",
INDEX('Attendance Dump'!$E$2:$AI$400,
MATCH($A139,'Attendance Dump'!$B$2:$B$400,0),
MATCH(AX$2,'Attendance Dump'!$E$1:$AI$1,0)
),
INDEX('Active Hour''s Dump'!$D$3:$AH$337,
MATCH($C139,'Active Hour''s Dump'!$A$3:$A$337,0),
MATCH(AX$2,'Active Hour''s Dump'!$D$2:$AH$2,0)
))),"")</f>
        <v>1004.1400000000001</v>
      </c>
      <c r="AY139" s="13" t="str">
        <f>_xlfn.IFNA(IF(AY$3="Productivity",
INDEX('Productivity Dump'!$E$4:$AJ$500,
MATCH($A139,'Productivity Dump'!$A$4:$A$500,0),
MATCH(AY$2,'Productivity Dump'!$E$3:$AJ$3,0)
),
IF(AY$3="Attendance",
INDEX('Attendance Dump'!$E$2:$AI$400,
MATCH($A139,'Attendance Dump'!$B$2:$B$400,0),
MATCH(AY$2,'Attendance Dump'!$E$1:$AI$1,0)
),
INDEX('Active Hour''s Dump'!$D$3:$AH$337,
MATCH($C139,'Active Hour''s Dump'!$A$3:$A$337,0),
MATCH(AY$2,'Active Hour''s Dump'!$D$2:$AH$2,0)
))),"")</f>
        <v>P</v>
      </c>
      <c r="AZ139" s="54">
        <f>_xlfn.IFNA(IF(AZ$3="Productivity",
INDEX('Productivity Dump'!$E$4:$AJ$500,
MATCH($A139,'Productivity Dump'!$A$4:$A$500,0),
MATCH(AZ$2,'Productivity Dump'!$E$3:$AJ$3,0)
),
IF(AZ$3="Attendance",
INDEX('Attendance Dump'!$E$2:$AI$400,
MATCH($A139,'Attendance Dump'!$B$2:$B$400,0),
MATCH(AZ$2,'Attendance Dump'!$E$1:$AI$1,0)
),
INDEX('Active Hour''s Dump'!$D$3:$AH$337,
MATCH($C139,'Active Hour''s Dump'!$A$3:$A$337,0),
MATCH(AZ$2,'Active Hour''s Dump'!$D$2:$AH$2,0)
))),"")</f>
        <v>7.9166666666666696</v>
      </c>
      <c r="BA139" s="13">
        <f>_xlfn.IFNA(IF(BA$3="Productivity",
INDEX('Productivity Dump'!$E$4:$AJ$500,
MATCH($A139,'Productivity Dump'!$A$4:$A$500,0),
MATCH(BA$2,'Productivity Dump'!$E$3:$AJ$3,0)
),
IF(BA$3="Attendance",
INDEX('Attendance Dump'!$E$2:$AI$400,
MATCH($A139,'Attendance Dump'!$B$2:$B$400,0),
MATCH(BA$2,'Attendance Dump'!$E$1:$AI$1,0)
),
INDEX('Active Hour''s Dump'!$D$3:$AH$337,
MATCH($C139,'Active Hour''s Dump'!$A$3:$A$337,0),
MATCH(BA$2,'Active Hour''s Dump'!$D$2:$AH$2,0)
))),"")</f>
        <v>1016.706</v>
      </c>
      <c r="BB139" s="13" t="str">
        <f>_xlfn.IFNA(IF(BB$3="Productivity",
INDEX('Productivity Dump'!$E$4:$AJ$500,
MATCH($A139,'Productivity Dump'!$A$4:$A$500,0),
MATCH(BB$2,'Productivity Dump'!$E$3:$AJ$3,0)
),
IF(BB$3="Attendance",
INDEX('Attendance Dump'!$E$2:$AI$400,
MATCH($A139,'Attendance Dump'!$B$2:$B$400,0),
MATCH(BB$2,'Attendance Dump'!$E$1:$AI$1,0)
),
INDEX('Active Hour''s Dump'!$D$3:$AH$337,
MATCH($C139,'Active Hour''s Dump'!$A$3:$A$337,0),
MATCH(BB$2,'Active Hour''s Dump'!$D$2:$AH$2,0)
))),"")</f>
        <v>P</v>
      </c>
      <c r="BC139" s="54">
        <f>_xlfn.IFNA(IF(BC$3="Productivity",
INDEX('Productivity Dump'!$E$4:$AJ$500,
MATCH($A139,'Productivity Dump'!$A$4:$A$500,0),
MATCH(BC$2,'Productivity Dump'!$E$3:$AJ$3,0)
),
IF(BC$3="Attendance",
INDEX('Attendance Dump'!$E$2:$AI$400,
MATCH($A139,'Attendance Dump'!$B$2:$B$400,0),
MATCH(BC$2,'Attendance Dump'!$E$1:$AI$1,0)
),
INDEX('Active Hour''s Dump'!$D$3:$AH$337,
MATCH($C139,'Active Hour''s Dump'!$A$3:$A$337,0),
MATCH(BC$2,'Active Hour''s Dump'!$D$2:$AH$2,0)
))),"")</f>
        <v>7.6666666666666696</v>
      </c>
      <c r="BD139" s="13">
        <f>_xlfn.IFNA(IF(BD$3="Productivity",
INDEX('Productivity Dump'!$E$4:$AJ$500,
MATCH($A139,'Productivity Dump'!$A$4:$A$500,0),
MATCH(BD$2,'Productivity Dump'!$E$3:$AJ$3,0)
),
IF(BD$3="Attendance",
INDEX('Attendance Dump'!$E$2:$AI$400,
MATCH($A139,'Attendance Dump'!$B$2:$B$400,0),
MATCH(BD$2,'Attendance Dump'!$E$1:$AI$1,0)
),
INDEX('Active Hour''s Dump'!$D$3:$AH$337,
MATCH($C139,'Active Hour''s Dump'!$A$3:$A$337,0),
MATCH(BD$2,'Active Hour''s Dump'!$D$2:$AH$2,0)
))),"")</f>
        <v>554.70600000000002</v>
      </c>
      <c r="BE139" s="13" t="str">
        <f>_xlfn.IFNA(IF(BE$3="Productivity",
INDEX('Productivity Dump'!$E$4:$AJ$500,
MATCH($A139,'Productivity Dump'!$A$4:$A$500,0),
MATCH(BE$2,'Productivity Dump'!$E$3:$AJ$3,0)
),
IF(BE$3="Attendance",
INDEX('Attendance Dump'!$E$2:$AI$400,
MATCH($A139,'Attendance Dump'!$B$2:$B$400,0),
MATCH(BE$2,'Attendance Dump'!$E$1:$AI$1,0)
),
INDEX('Active Hour''s Dump'!$D$3:$AH$337,
MATCH($C139,'Active Hour''s Dump'!$A$3:$A$337,0),
MATCH(BE$2,'Active Hour''s Dump'!$D$2:$AH$2,0)
))),"")</f>
        <v>P</v>
      </c>
      <c r="BF139" s="54">
        <f>_xlfn.IFNA(IF(BF$3="Productivity",
INDEX('Productivity Dump'!$E$4:$AJ$500,
MATCH($A139,'Productivity Dump'!$A$4:$A$500,0),
MATCH(BF$2,'Productivity Dump'!$E$3:$AJ$3,0)
),
IF(BF$3="Attendance",
INDEX('Attendance Dump'!$E$2:$AI$400,
MATCH($A139,'Attendance Dump'!$B$2:$B$400,0),
MATCH(BF$2,'Attendance Dump'!$E$1:$AI$1,0)
),
INDEX('Active Hour''s Dump'!$D$3:$AH$337,
MATCH($C139,'Active Hour''s Dump'!$A$3:$A$337,0),
MATCH(BF$2,'Active Hour''s Dump'!$D$2:$AH$2,0)
))),"")</f>
        <v>6.3333333333333304</v>
      </c>
      <c r="BG139" s="13">
        <f>_xlfn.IFNA(IF(BG$3="Productivity",
INDEX('Productivity Dump'!$E$4:$AJ$500,
MATCH($A139,'Productivity Dump'!$A$4:$A$500,0),
MATCH(BG$2,'Productivity Dump'!$E$3:$AJ$3,0)
),
IF(BG$3="Attendance",
INDEX('Attendance Dump'!$E$2:$AI$400,
MATCH($A139,'Attendance Dump'!$B$2:$B$400,0),
MATCH(BG$2,'Attendance Dump'!$E$1:$AI$1,0)
),
INDEX('Active Hour''s Dump'!$D$3:$AH$337,
MATCH($C139,'Active Hour''s Dump'!$A$3:$A$337,0),
MATCH(BG$2,'Active Hour''s Dump'!$D$2:$AH$2,0)
))),"")</f>
        <v>0</v>
      </c>
      <c r="BH139" s="13" t="str">
        <f>_xlfn.IFNA(IF(BH$3="Productivity",
INDEX('Productivity Dump'!$E$4:$AJ$500,
MATCH($A139,'Productivity Dump'!$A$4:$A$500,0),
MATCH(BH$2,'Productivity Dump'!$E$3:$AJ$3,0)
),
IF(BH$3="Attendance",
INDEX('Attendance Dump'!$E$2:$AI$400,
MATCH($A139,'Attendance Dump'!$B$2:$B$400,0),
MATCH(BH$2,'Attendance Dump'!$E$1:$AI$1,0)
),
INDEX('Active Hour''s Dump'!$D$3:$AH$337,
MATCH($C139,'Active Hour''s Dump'!$A$3:$A$337,0),
MATCH(BH$2,'Active Hour''s Dump'!$D$2:$AH$2,0)
))),"")</f>
        <v>WO</v>
      </c>
      <c r="BI139" s="54">
        <f>_xlfn.IFNA(IF(BI$3="Productivity",
INDEX('Productivity Dump'!$E$4:$AJ$500,
MATCH($A139,'Productivity Dump'!$A$4:$A$500,0),
MATCH(BI$2,'Productivity Dump'!$E$3:$AJ$3,0)
),
IF(BI$3="Attendance",
INDEX('Attendance Dump'!$E$2:$AI$400,
MATCH($A139,'Attendance Dump'!$B$2:$B$400,0),
MATCH(BI$2,'Attendance Dump'!$E$1:$AI$1,0)
),
INDEX('Active Hour''s Dump'!$D$3:$AH$337,
MATCH($C139,'Active Hour''s Dump'!$A$3:$A$337,0),
MATCH(BI$2,'Active Hour''s Dump'!$D$2:$AH$2,0)
))),"")</f>
        <v>0</v>
      </c>
      <c r="BJ139" s="13">
        <f>_xlfn.IFNA(IF(BJ$3="Productivity",
INDEX('Productivity Dump'!$E$4:$AJ$500,
MATCH($A139,'Productivity Dump'!$A$4:$A$500,0),
MATCH(BJ$2,'Productivity Dump'!$E$3:$AJ$3,0)
),
IF(BJ$3="Attendance",
INDEX('Attendance Dump'!$E$2:$AI$400,
MATCH($A139,'Attendance Dump'!$B$2:$B$400,0),
MATCH(BJ$2,'Attendance Dump'!$E$1:$AI$1,0)
),
INDEX('Active Hour''s Dump'!$D$3:$AH$337,
MATCH($C139,'Active Hour''s Dump'!$A$3:$A$337,0),
MATCH(BJ$2,'Active Hour''s Dump'!$D$2:$AH$2,0)
))),"")</f>
        <v>574.07799999999986</v>
      </c>
      <c r="BK139" s="13" t="str">
        <f>_xlfn.IFNA(IF(BK$3="Productivity",
INDEX('Productivity Dump'!$E$4:$AJ$500,
MATCH($A139,'Productivity Dump'!$A$4:$A$500,0),
MATCH(BK$2,'Productivity Dump'!$E$3:$AJ$3,0)
),
IF(BK$3="Attendance",
INDEX('Attendance Dump'!$E$2:$AI$400,
MATCH($A139,'Attendance Dump'!$B$2:$B$400,0),
MATCH(BK$2,'Attendance Dump'!$E$1:$AI$1,0)
),
INDEX('Active Hour''s Dump'!$D$3:$AH$337,
MATCH($C139,'Active Hour''s Dump'!$A$3:$A$337,0),
MATCH(BK$2,'Active Hour''s Dump'!$D$2:$AH$2,0)
))),"")</f>
        <v>P</v>
      </c>
      <c r="BL139" s="54">
        <f>_xlfn.IFNA(IF(BL$3="Productivity",
INDEX('Productivity Dump'!$E$4:$AJ$500,
MATCH($A139,'Productivity Dump'!$A$4:$A$500,0),
MATCH(BL$2,'Productivity Dump'!$E$3:$AJ$3,0)
),
IF(BL$3="Attendance",
INDEX('Attendance Dump'!$E$2:$AI$400,
MATCH($A139,'Attendance Dump'!$B$2:$B$400,0),
MATCH(BL$2,'Attendance Dump'!$E$1:$AI$1,0)
),
INDEX('Active Hour''s Dump'!$D$3:$AH$337,
MATCH($C139,'Active Hour''s Dump'!$A$3:$A$337,0),
MATCH(BL$2,'Active Hour''s Dump'!$D$2:$AH$2,0)
))),"")</f>
        <v>4.8333333333333304</v>
      </c>
      <c r="BM139" s="13">
        <f>_xlfn.IFNA(IF(BM$3="Productivity",
INDEX('Productivity Dump'!$E$4:$AJ$500,
MATCH($A139,'Productivity Dump'!$A$4:$A$500,0),
MATCH(BM$2,'Productivity Dump'!$E$3:$AJ$3,0)
),
IF(BM$3="Attendance",
INDEX('Attendance Dump'!$E$2:$AI$400,
MATCH($A139,'Attendance Dump'!$B$2:$B$400,0),
MATCH(BM$2,'Attendance Dump'!$E$1:$AI$1,0)
),
INDEX('Active Hour''s Dump'!$D$3:$AH$337,
MATCH($C139,'Active Hour''s Dump'!$A$3:$A$337,0),
MATCH(BM$2,'Active Hour''s Dump'!$D$2:$AH$2,0)
))),"")</f>
        <v>932.55399999999986</v>
      </c>
      <c r="BN139" s="13" t="str">
        <f>_xlfn.IFNA(IF(BN$3="Productivity",
INDEX('Productivity Dump'!$E$4:$AJ$500,
MATCH($A139,'Productivity Dump'!$A$4:$A$500,0),
MATCH(BN$2,'Productivity Dump'!$E$3:$AJ$3,0)
),
IF(BN$3="Attendance",
INDEX('Attendance Dump'!$E$2:$AI$400,
MATCH($A139,'Attendance Dump'!$B$2:$B$400,0),
MATCH(BN$2,'Attendance Dump'!$E$1:$AI$1,0)
),
INDEX('Active Hour''s Dump'!$D$3:$AH$337,
MATCH($C139,'Active Hour''s Dump'!$A$3:$A$337,0),
MATCH(BN$2,'Active Hour''s Dump'!$D$2:$AH$2,0)
))),"")</f>
        <v>P</v>
      </c>
      <c r="BO139" s="54">
        <f>_xlfn.IFNA(IF(BO$3="Productivity",
INDEX('Productivity Dump'!$E$4:$AJ$500,
MATCH($A139,'Productivity Dump'!$A$4:$A$500,0),
MATCH(BO$2,'Productivity Dump'!$E$3:$AJ$3,0)
),
IF(BO$3="Attendance",
INDEX('Attendance Dump'!$E$2:$AI$400,
MATCH($A139,'Attendance Dump'!$B$2:$B$400,0),
MATCH(BO$2,'Attendance Dump'!$E$1:$AI$1,0)
),
INDEX('Active Hour''s Dump'!$D$3:$AH$337,
MATCH($C139,'Active Hour''s Dump'!$A$3:$A$337,0),
MATCH(BO$2,'Active Hour''s Dump'!$D$2:$AH$2,0)
))),"")</f>
        <v>8.4166666666666696</v>
      </c>
      <c r="BP139" s="13">
        <f>_xlfn.IFNA(IF(BP$3="Productivity",
INDEX('Productivity Dump'!$E$4:$AJ$500,
MATCH($A139,'Productivity Dump'!$A$4:$A$500,0),
MATCH(BP$2,'Productivity Dump'!$E$3:$AJ$3,0)
),
IF(BP$3="Attendance",
INDEX('Attendance Dump'!$E$2:$AI$400,
MATCH($A139,'Attendance Dump'!$B$2:$B$400,0),
MATCH(BP$2,'Attendance Dump'!$E$1:$AI$1,0)
),
INDEX('Active Hour''s Dump'!$D$3:$AH$337,
MATCH($C139,'Active Hour''s Dump'!$A$3:$A$337,0),
MATCH(BP$2,'Active Hour''s Dump'!$D$2:$AH$2,0)
))),"")</f>
        <v>545.38099999999997</v>
      </c>
      <c r="BQ139" s="13" t="str">
        <f>_xlfn.IFNA(IF(BQ$3="Productivity",
INDEX('Productivity Dump'!$E$4:$AJ$500,
MATCH($A139,'Productivity Dump'!$A$4:$A$500,0),
MATCH(BQ$2,'Productivity Dump'!$E$3:$AJ$3,0)
),
IF(BQ$3="Attendance",
INDEX('Attendance Dump'!$E$2:$AI$400,
MATCH($A139,'Attendance Dump'!$B$2:$B$400,0),
MATCH(BQ$2,'Attendance Dump'!$E$1:$AI$1,0)
),
INDEX('Active Hour''s Dump'!$D$3:$AH$337,
MATCH($C139,'Active Hour''s Dump'!$A$3:$A$337,0),
MATCH(BQ$2,'Active Hour''s Dump'!$D$2:$AH$2,0)
))),"")</f>
        <v>LWP-HL(LWP)</v>
      </c>
      <c r="BR139" s="54">
        <f>_xlfn.IFNA(IF(BR$3="Productivity",
INDEX('Productivity Dump'!$E$4:$AJ$500,
MATCH($A139,'Productivity Dump'!$A$4:$A$500,0),
MATCH(BR$2,'Productivity Dump'!$E$3:$AJ$3,0)
),
IF(BR$3="Attendance",
INDEX('Attendance Dump'!$E$2:$AI$400,
MATCH($A139,'Attendance Dump'!$B$2:$B$400,0),
MATCH(BR$2,'Attendance Dump'!$E$1:$AI$1,0)
),
INDEX('Active Hour''s Dump'!$D$3:$AH$337,
MATCH($C139,'Active Hour''s Dump'!$A$3:$A$337,0),
MATCH(BR$2,'Active Hour''s Dump'!$D$2:$AH$2,0)
))),"")</f>
        <v>4.9166666666666696</v>
      </c>
      <c r="BS139" s="13">
        <f>_xlfn.IFNA(IF(BS$3="Productivity",
INDEX('Productivity Dump'!$E$4:$AJ$500,
MATCH($A139,'Productivity Dump'!$A$4:$A$500,0),
MATCH(BS$2,'Productivity Dump'!$E$3:$AJ$3,0)
),
IF(BS$3="Attendance",
INDEX('Attendance Dump'!$E$2:$AI$400,
MATCH($A139,'Attendance Dump'!$B$2:$B$400,0),
MATCH(BS$2,'Attendance Dump'!$E$1:$AI$1,0)
),
INDEX('Active Hour''s Dump'!$D$3:$AH$337,
MATCH($C139,'Active Hour''s Dump'!$A$3:$A$337,0),
MATCH(BS$2,'Active Hour''s Dump'!$D$2:$AH$2,0)
))),"")</f>
        <v>858.24000000000012</v>
      </c>
      <c r="BT139" s="13" t="str">
        <f>_xlfn.IFNA(IF(BT$3="Productivity",
INDEX('Productivity Dump'!$E$4:$AJ$500,
MATCH($A139,'Productivity Dump'!$A$4:$A$500,0),
MATCH(BT$2,'Productivity Dump'!$E$3:$AJ$3,0)
),
IF(BT$3="Attendance",
INDEX('Attendance Dump'!$E$2:$AI$400,
MATCH($A139,'Attendance Dump'!$B$2:$B$400,0),
MATCH(BT$2,'Attendance Dump'!$E$1:$AI$1,0)
),
INDEX('Active Hour''s Dump'!$D$3:$AH$337,
MATCH($C139,'Active Hour''s Dump'!$A$3:$A$337,0),
MATCH(BT$2,'Active Hour''s Dump'!$D$2:$AH$2,0)
))),"")</f>
        <v>H(P)</v>
      </c>
      <c r="BU139" s="54">
        <f>_xlfn.IFNA(IF(BU$3="Productivity",
INDEX('Productivity Dump'!$E$4:$AJ$500,
MATCH($A139,'Productivity Dump'!$A$4:$A$500,0),
MATCH(BU$2,'Productivity Dump'!$E$3:$AJ$3,0)
),
IF(BU$3="Attendance",
INDEX('Attendance Dump'!$E$2:$AI$400,
MATCH($A139,'Attendance Dump'!$B$2:$B$400,0),
MATCH(BU$2,'Attendance Dump'!$E$1:$AI$1,0)
),
INDEX('Active Hour''s Dump'!$D$3:$AH$337,
MATCH($C139,'Active Hour''s Dump'!$A$3:$A$337,0),
MATCH(BU$2,'Active Hour''s Dump'!$D$2:$AH$2,0)
))),"")</f>
        <v>6.75</v>
      </c>
      <c r="BV139" s="13">
        <f>_xlfn.IFNA(IF(BV$3="Productivity",
INDEX('Productivity Dump'!$E$4:$AJ$500,
MATCH($A139,'Productivity Dump'!$A$4:$A$500,0),
MATCH(BV$2,'Productivity Dump'!$E$3:$AJ$3,0)
),
IF(BV$3="Attendance",
INDEX('Attendance Dump'!$E$2:$AI$400,
MATCH($A139,'Attendance Dump'!$B$2:$B$400,0),
MATCH(BV$2,'Attendance Dump'!$E$1:$AI$1,0)
),
INDEX('Active Hour''s Dump'!$D$3:$AH$337,
MATCH($C139,'Active Hour''s Dump'!$A$3:$A$337,0),
MATCH(BV$2,'Active Hour''s Dump'!$D$2:$AH$2,0)
))),"")</f>
        <v>961.56499999999971</v>
      </c>
      <c r="BW139" s="13" t="str">
        <f>_xlfn.IFNA(IF(BW$3="Productivity",
INDEX('Productivity Dump'!$E$4:$AJ$500,
MATCH($A139,'Productivity Dump'!$A$4:$A$500,0),
MATCH(BW$2,'Productivity Dump'!$E$3:$AJ$3,0)
),
IF(BW$3="Attendance",
INDEX('Attendance Dump'!$E$2:$AI$400,
MATCH($A139,'Attendance Dump'!$B$2:$B$400,0),
MATCH(BW$2,'Attendance Dump'!$E$1:$AI$1,0)
),
INDEX('Active Hour''s Dump'!$D$3:$AH$337,
MATCH($C139,'Active Hour''s Dump'!$A$3:$A$337,0),
MATCH(BW$2,'Active Hour''s Dump'!$D$2:$AH$2,0)
))),"")</f>
        <v>P</v>
      </c>
      <c r="BX139" s="54">
        <f>_xlfn.IFNA(IF(BX$3="Productivity",
INDEX('Productivity Dump'!$E$4:$AJ$500,
MATCH($A139,'Productivity Dump'!$A$4:$A$500,0),
MATCH(BX$2,'Productivity Dump'!$E$3:$AJ$3,0)
),
IF(BX$3="Attendance",
INDEX('Attendance Dump'!$E$2:$AI$400,
MATCH($A139,'Attendance Dump'!$B$2:$B$400,0),
MATCH(BX$2,'Attendance Dump'!$E$1:$AI$1,0)
),
INDEX('Active Hour''s Dump'!$D$3:$AH$337,
MATCH($C139,'Active Hour''s Dump'!$A$3:$A$337,0),
MATCH(BX$2,'Active Hour''s Dump'!$D$2:$AH$2,0)
))),"")</f>
        <v>7</v>
      </c>
      <c r="BY139" s="13">
        <f>_xlfn.IFNA(IF(BY$3="Productivity",
INDEX('Productivity Dump'!$E$4:$AJ$500,
MATCH($A139,'Productivity Dump'!$A$4:$A$500,0),
MATCH(BY$2,'Productivity Dump'!$E$3:$AJ$3,0)
),
IF(BY$3="Attendance",
INDEX('Attendance Dump'!$E$2:$AI$400,
MATCH($A139,'Attendance Dump'!$B$2:$B$400,0),
MATCH(BY$2,'Attendance Dump'!$E$1:$AI$1,0)
),
INDEX('Active Hour''s Dump'!$D$3:$AH$337,
MATCH($C139,'Active Hour''s Dump'!$A$3:$A$337,0),
MATCH(BY$2,'Active Hour''s Dump'!$D$2:$AH$2,0)
))),"")</f>
        <v>402.22899999999998</v>
      </c>
      <c r="BZ139" s="13" t="str">
        <f>_xlfn.IFNA(IF(BZ$3="Productivity",
INDEX('Productivity Dump'!$E$4:$AJ$500,
MATCH($A139,'Productivity Dump'!$A$4:$A$500,0),
MATCH(BZ$2,'Productivity Dump'!$E$3:$AJ$3,0)
),
IF(BZ$3="Attendance",
INDEX('Attendance Dump'!$E$2:$AI$400,
MATCH($A139,'Attendance Dump'!$B$2:$B$400,0),
MATCH(BZ$2,'Attendance Dump'!$E$1:$AI$1,0)
),
INDEX('Active Hour''s Dump'!$D$3:$AH$337,
MATCH($C139,'Active Hour''s Dump'!$A$3:$A$337,0),
MATCH(BZ$2,'Active Hour''s Dump'!$D$2:$AH$2,0)
))),"")</f>
        <v>P</v>
      </c>
      <c r="CA139" s="54">
        <f>_xlfn.IFNA(IF(CA$3="Productivity",
INDEX('Productivity Dump'!$E$4:$AJ$500,
MATCH($A139,'Productivity Dump'!$A$4:$A$500,0),
MATCH(CA$2,'Productivity Dump'!$E$3:$AJ$3,0)
),
IF(CA$3="Attendance",
INDEX('Attendance Dump'!$E$2:$AI$400,
MATCH($A139,'Attendance Dump'!$B$2:$B$400,0),
MATCH(CA$2,'Attendance Dump'!$E$1:$AI$1,0)
),
INDEX('Active Hour''s Dump'!$D$3:$AH$337,
MATCH($C139,'Active Hour''s Dump'!$A$3:$A$337,0),
MATCH(CA$2,'Active Hour''s Dump'!$D$2:$AH$2,0)
))),"")</f>
        <v>3</v>
      </c>
      <c r="CB139" s="13">
        <f>_xlfn.IFNA(IF(CB$3="Productivity",
INDEX('Productivity Dump'!$E$4:$AJ$500,
MATCH($A139,'Productivity Dump'!$A$4:$A$500,0),
MATCH(CB$2,'Productivity Dump'!$E$3:$AJ$3,0)
),
IF(CB$3="Attendance",
INDEX('Attendance Dump'!$E$2:$AI$400,
MATCH($A139,'Attendance Dump'!$B$2:$B$400,0),
MATCH(CB$2,'Attendance Dump'!$E$1:$AI$1,0)
),
INDEX('Active Hour''s Dump'!$D$3:$AH$337,
MATCH($C139,'Active Hour''s Dump'!$A$3:$A$337,0),
MATCH(CB$2,'Active Hour''s Dump'!$D$2:$AH$2,0)
))),"")</f>
        <v>0</v>
      </c>
      <c r="CC139" s="13" t="str">
        <f>_xlfn.IFNA(IF(CC$3="Productivity",
INDEX('Productivity Dump'!$E$4:$AJ$500,
MATCH($A139,'Productivity Dump'!$A$4:$A$500,0),
MATCH(CC$2,'Productivity Dump'!$E$3:$AJ$3,0)
),
IF(CC$3="Attendance",
INDEX('Attendance Dump'!$E$2:$AI$400,
MATCH($A139,'Attendance Dump'!$B$2:$B$400,0),
MATCH(CC$2,'Attendance Dump'!$E$1:$AI$1,0)
),
INDEX('Active Hour''s Dump'!$D$3:$AH$337,
MATCH($C139,'Active Hour''s Dump'!$A$3:$A$337,0),
MATCH(CC$2,'Active Hour''s Dump'!$D$2:$AH$2,0)
))),"")</f>
        <v>WO</v>
      </c>
      <c r="CD139" s="54">
        <f>_xlfn.IFNA(IF(CD$3="Productivity",
INDEX('Productivity Dump'!$E$4:$AJ$500,
MATCH($A139,'Productivity Dump'!$A$4:$A$500,0),
MATCH(CD$2,'Productivity Dump'!$E$3:$AJ$3,0)
),
IF(CD$3="Attendance",
INDEX('Attendance Dump'!$E$2:$AI$400,
MATCH($A139,'Attendance Dump'!$B$2:$B$400,0),
MATCH(CD$2,'Attendance Dump'!$E$1:$AI$1,0)
),
INDEX('Active Hour''s Dump'!$D$3:$AH$337,
MATCH($C139,'Active Hour''s Dump'!$A$3:$A$337,0),
MATCH(CD$2,'Active Hour''s Dump'!$D$2:$AH$2,0)
))),"")</f>
        <v>0</v>
      </c>
      <c r="CE139" s="13">
        <f>_xlfn.IFNA(IF(CE$3="Productivity",
INDEX('Productivity Dump'!$E$4:$AJ$500,
MATCH($A139,'Productivity Dump'!$A$4:$A$500,0),
MATCH(CE$2,'Productivity Dump'!$E$3:$AJ$3,0)
),
IF(CE$3="Attendance",
INDEX('Attendance Dump'!$E$2:$AI$400,
MATCH($A139,'Attendance Dump'!$B$2:$B$400,0),
MATCH(CE$2,'Attendance Dump'!$E$1:$AI$1,0)
),
INDEX('Active Hour''s Dump'!$D$3:$AH$337,
MATCH($C139,'Active Hour''s Dump'!$A$3:$A$337,0),
MATCH(CE$2,'Active Hour''s Dump'!$D$2:$AH$2,0)
))),"")</f>
        <v>468.99900000000008</v>
      </c>
      <c r="CF139" s="13" t="str">
        <f>_xlfn.IFNA(IF(CF$3="Productivity",
INDEX('Productivity Dump'!$E$4:$AJ$500,
MATCH($A139,'Productivity Dump'!$A$4:$A$500,0),
MATCH(CF$2,'Productivity Dump'!$E$3:$AJ$3,0)
),
IF(CF$3="Attendance",
INDEX('Attendance Dump'!$E$2:$AI$400,
MATCH($A139,'Attendance Dump'!$B$2:$B$400,0),
MATCH(CF$2,'Attendance Dump'!$E$1:$AI$1,0)
),
INDEX('Active Hour''s Dump'!$D$3:$AH$337,
MATCH($C139,'Active Hour''s Dump'!$A$3:$A$337,0),
MATCH(CF$2,'Active Hour''s Dump'!$D$2:$AH$2,0)
))),"")</f>
        <v>P</v>
      </c>
      <c r="CG139" s="54">
        <f>_xlfn.IFNA(IF(CG$3="Productivity",
INDEX('Productivity Dump'!$E$4:$AJ$500,
MATCH($A139,'Productivity Dump'!$A$4:$A$500,0),
MATCH(CG$2,'Productivity Dump'!$E$3:$AJ$3,0)
),
IF(CG$3="Attendance",
INDEX('Attendance Dump'!$E$2:$AI$400,
MATCH($A139,'Attendance Dump'!$B$2:$B$400,0),
MATCH(CG$2,'Attendance Dump'!$E$1:$AI$1,0)
),
INDEX('Active Hour''s Dump'!$D$3:$AH$337,
MATCH($C139,'Active Hour''s Dump'!$A$3:$A$337,0),
MATCH(CG$2,'Active Hour''s Dump'!$D$2:$AH$2,0)
))),"")</f>
        <v>4.25</v>
      </c>
      <c r="CH139" s="13">
        <f>_xlfn.IFNA(IF(CH$3="Productivity",
INDEX('Productivity Dump'!$E$4:$AJ$500,
MATCH($A139,'Productivity Dump'!$A$4:$A$500,0),
MATCH(CH$2,'Productivity Dump'!$E$3:$AJ$3,0)
),
IF(CH$3="Attendance",
INDEX('Attendance Dump'!$E$2:$AI$400,
MATCH($A139,'Attendance Dump'!$B$2:$B$400,0),
MATCH(CH$2,'Attendance Dump'!$E$1:$AI$1,0)
),
INDEX('Active Hour''s Dump'!$D$3:$AH$337,
MATCH($C139,'Active Hour''s Dump'!$A$3:$A$337,0),
MATCH(CH$2,'Active Hour''s Dump'!$D$2:$AH$2,0)
))),"")</f>
        <v>958.6450000000001</v>
      </c>
      <c r="CI139" s="13" t="str">
        <f>_xlfn.IFNA(IF(CI$3="Productivity",
INDEX('Productivity Dump'!$E$4:$AJ$500,
MATCH($A139,'Productivity Dump'!$A$4:$A$500,0),
MATCH(CI$2,'Productivity Dump'!$E$3:$AJ$3,0)
),
IF(CI$3="Attendance",
INDEX('Attendance Dump'!$E$2:$AI$400,
MATCH($A139,'Attendance Dump'!$B$2:$B$400,0),
MATCH(CI$2,'Attendance Dump'!$E$1:$AI$1,0)
),
INDEX('Active Hour''s Dump'!$D$3:$AH$337,
MATCH($C139,'Active Hour''s Dump'!$A$3:$A$337,0),
MATCH(CI$2,'Active Hour''s Dump'!$D$2:$AH$2,0)
))),"")</f>
        <v>P</v>
      </c>
      <c r="CJ139" s="54">
        <f>_xlfn.IFNA(IF(CJ$3="Productivity",
INDEX('Productivity Dump'!$E$4:$AJ$500,
MATCH($A139,'Productivity Dump'!$A$4:$A$500,0),
MATCH(CJ$2,'Productivity Dump'!$E$3:$AJ$3,0)
),
IF(CJ$3="Attendance",
INDEX('Attendance Dump'!$E$2:$AI$400,
MATCH($A139,'Attendance Dump'!$B$2:$B$400,0),
MATCH(CJ$2,'Attendance Dump'!$E$1:$AI$1,0)
),
INDEX('Active Hour''s Dump'!$D$3:$AH$337,
MATCH($C139,'Active Hour''s Dump'!$A$3:$A$337,0),
MATCH(CJ$2,'Active Hour''s Dump'!$D$2:$AH$2,0)
))),"")</f>
        <v>6.1666666666666696</v>
      </c>
      <c r="CK139" s="13">
        <f>_xlfn.IFNA(IF(CK$3="Productivity",
INDEX('Productivity Dump'!$E$4:$AJ$500,
MATCH($A139,'Productivity Dump'!$A$4:$A$500,0),
MATCH(CK$2,'Productivity Dump'!$E$3:$AJ$3,0)
),
IF(CK$3="Attendance",
INDEX('Attendance Dump'!$E$2:$AI$400,
MATCH($A139,'Attendance Dump'!$B$2:$B$400,0),
MATCH(CK$2,'Attendance Dump'!$E$1:$AI$1,0)
),
INDEX('Active Hour''s Dump'!$D$3:$AH$337,
MATCH($C139,'Active Hour''s Dump'!$A$3:$A$337,0),
MATCH(CK$2,'Active Hour''s Dump'!$D$2:$AH$2,0)
))),"")</f>
        <v>991.50599999999986</v>
      </c>
      <c r="CL139" s="13" t="str">
        <f>_xlfn.IFNA(IF(CL$3="Productivity",
INDEX('Productivity Dump'!$E$4:$AJ$500,
MATCH($A139,'Productivity Dump'!$A$4:$A$500,0),
MATCH(CL$2,'Productivity Dump'!$E$3:$AJ$3,0)
),
IF(CL$3="Attendance",
INDEX('Attendance Dump'!$E$2:$AI$400,
MATCH($A139,'Attendance Dump'!$B$2:$B$400,0),
MATCH(CL$2,'Attendance Dump'!$E$1:$AI$1,0)
),
INDEX('Active Hour''s Dump'!$D$3:$AH$337,
MATCH($C139,'Active Hour''s Dump'!$A$3:$A$337,0),
MATCH(CL$2,'Active Hour''s Dump'!$D$2:$AH$2,0)
))),"")</f>
        <v>P</v>
      </c>
      <c r="CM139" s="54">
        <f>_xlfn.IFNA(IF(CM$3="Productivity",
INDEX('Productivity Dump'!$E$4:$AJ$500,
MATCH($A139,'Productivity Dump'!$A$4:$A$500,0),
MATCH(CM$2,'Productivity Dump'!$E$3:$AJ$3,0)
),
IF(CM$3="Attendance",
INDEX('Attendance Dump'!$E$2:$AI$400,
MATCH($A139,'Attendance Dump'!$B$2:$B$400,0),
MATCH(CM$2,'Attendance Dump'!$E$1:$AI$1,0)
),
INDEX('Active Hour''s Dump'!$D$3:$AH$337,
MATCH($C139,'Active Hour''s Dump'!$A$3:$A$337,0),
MATCH(CM$2,'Active Hour''s Dump'!$D$2:$AH$2,0)
))),"")</f>
        <v>7.25</v>
      </c>
      <c r="CN139" s="13">
        <f>_xlfn.IFNA(IF(CN$3="Productivity",
INDEX('Productivity Dump'!$E$4:$AJ$500,
MATCH($A139,'Productivity Dump'!$A$4:$A$500,0),
MATCH(CN$2,'Productivity Dump'!$E$3:$AJ$3,0)
),
IF(CN$3="Attendance",
INDEX('Attendance Dump'!$E$2:$AI$400,
MATCH($A139,'Attendance Dump'!$B$2:$B$400,0),
MATCH(CN$2,'Attendance Dump'!$E$1:$AI$1,0)
),
INDEX('Active Hour''s Dump'!$D$3:$AH$337,
MATCH($C139,'Active Hour''s Dump'!$A$3:$A$337,0),
MATCH(CN$2,'Active Hour''s Dump'!$D$2:$AH$2,0)
))),"")</f>
        <v>0</v>
      </c>
      <c r="CO139" s="13">
        <f>_xlfn.IFNA(IF(CO$3="Productivity",
INDEX('Productivity Dump'!$E$4:$AJ$500,
MATCH($A139,'Productivity Dump'!$A$4:$A$500,0),
MATCH(CO$2,'Productivity Dump'!$E$3:$AJ$3,0)
),
IF(CO$3="Attendance",
INDEX('Attendance Dump'!$E$2:$AI$400,
MATCH($A139,'Attendance Dump'!$B$2:$B$400,0),
MATCH(CO$2,'Attendance Dump'!$E$1:$AI$1,0)
),
INDEX('Active Hour''s Dump'!$D$3:$AH$337,
MATCH($C139,'Active Hour''s Dump'!$A$3:$A$337,0),
MATCH(CO$2,'Active Hour''s Dump'!$D$2:$AH$2,0)
))),"")</f>
        <v>0</v>
      </c>
      <c r="CP139" s="54">
        <f>_xlfn.IFNA(IF(CP$3="Productivity",
INDEX('Productivity Dump'!$E$4:$AJ$500,
MATCH($A139,'Productivity Dump'!$A$4:$A$500,0),
MATCH(CP$2,'Productivity Dump'!$E$3:$AJ$3,0)
),
IF(CP$3="Attendance",
INDEX('Attendance Dump'!$E$2:$AI$400,
MATCH($A139,'Attendance Dump'!$B$2:$B$400,0),
MATCH(CP$2,'Attendance Dump'!$E$1:$AI$1,0)
),
INDEX('Active Hour''s Dump'!$D$3:$AH$337,
MATCH($C139,'Active Hour''s Dump'!$A$3:$A$337,0),
MATCH(CP$2,'Active Hour''s Dump'!$D$2:$AH$2,0)
))),"")</f>
        <v>0</v>
      </c>
      <c r="CQ139" s="13">
        <f>_xlfn.IFNA(IF(CQ$3="Productivity",
INDEX('Productivity Dump'!$E$4:$AJ$500,
MATCH($A139,'Productivity Dump'!$A$4:$A$500,0),
MATCH(CQ$2,'Productivity Dump'!$E$3:$AJ$3,0)
),
IF(CQ$3="Attendance",
INDEX('Attendance Dump'!$E$2:$AI$400,
MATCH($A139,'Attendance Dump'!$B$2:$B$400,0),
MATCH(CQ$2,'Attendance Dump'!$E$1:$AI$1,0)
),
INDEX('Active Hour''s Dump'!$D$3:$AH$337,
MATCH($C139,'Active Hour''s Dump'!$A$3:$A$337,0),
MATCH(CQ$2,'Active Hour''s Dump'!$D$2:$AH$2,0)
))),"")</f>
        <v>0</v>
      </c>
      <c r="CR139" s="13">
        <f>_xlfn.IFNA(IF(CR$3="Productivity",
INDEX('Productivity Dump'!$E$4:$AJ$500,
MATCH($A139,'Productivity Dump'!$A$4:$A$500,0),
MATCH(CR$2,'Productivity Dump'!$E$3:$AJ$3,0)
),
IF(CR$3="Attendance",
INDEX('Attendance Dump'!$E$2:$AI$400,
MATCH($A139,'Attendance Dump'!$B$2:$B$400,0),
MATCH(CR$2,'Attendance Dump'!$E$1:$AI$1,0)
),
INDEX('Active Hour''s Dump'!$D$3:$AH$337,
MATCH($C139,'Active Hour''s Dump'!$A$3:$A$337,0),
MATCH(CR$2,'Active Hour''s Dump'!$D$2:$AH$2,0)
))),"")</f>
        <v>0</v>
      </c>
      <c r="CS139" s="54">
        <f>_xlfn.IFNA(IF(CS$3="Productivity",
INDEX('Productivity Dump'!$E$4:$AJ$500,
MATCH($A139,'Productivity Dump'!$A$4:$A$500,0),
MATCH(CS$2,'Productivity Dump'!$E$3:$AJ$3,0)
),
IF(CS$3="Attendance",
INDEX('Attendance Dump'!$E$2:$AI$400,
MATCH($A139,'Attendance Dump'!$B$2:$B$400,0),
MATCH(CS$2,'Attendance Dump'!$E$1:$AI$1,0)
),
INDEX('Active Hour''s Dump'!$D$3:$AH$337,
MATCH($C139,'Active Hour''s Dump'!$A$3:$A$337,0),
MATCH(CS$2,'Active Hour''s Dump'!$D$2:$AH$2,0)
))),"")</f>
        <v>0</v>
      </c>
      <c r="CT139" s="13">
        <f>_xlfn.IFNA(IF(CT$3="Productivity",
INDEX('Productivity Dump'!$E$4:$AJ$500,
MATCH($A139,'Productivity Dump'!$A$4:$A$500,0),
MATCH(CT$2,'Productivity Dump'!$E$3:$AJ$3,0)
),
IF(CT$3="Attendance",
INDEX('Attendance Dump'!$E$2:$AI$400,
MATCH($A139,'Attendance Dump'!$B$2:$B$400,0),
MATCH(CT$2,'Attendance Dump'!$E$1:$AI$1,0)
),
INDEX('Active Hour''s Dump'!$D$3:$AH$337,
MATCH($C139,'Active Hour''s Dump'!$A$3:$A$337,0),
MATCH(CT$2,'Active Hour''s Dump'!$D$2:$AH$2,0)
))),"")</f>
        <v>0</v>
      </c>
      <c r="CU139" s="13">
        <f>_xlfn.IFNA(IF(CU$3="Productivity",
INDEX('Productivity Dump'!$E$4:$AJ$500,
MATCH($A139,'Productivity Dump'!$A$4:$A$500,0),
MATCH(CU$2,'Productivity Dump'!$E$3:$AJ$3,0)
),
IF(CU$3="Attendance",
INDEX('Attendance Dump'!$E$2:$AI$400,
MATCH($A139,'Attendance Dump'!$B$2:$B$400,0),
MATCH(CU$2,'Attendance Dump'!$E$1:$AI$1,0)
),
INDEX('Active Hour''s Dump'!$D$3:$AH$337,
MATCH($C139,'Active Hour''s Dump'!$A$3:$A$337,0),
MATCH(CU$2,'Active Hour''s Dump'!$D$2:$AH$2,0)
))),"")</f>
        <v>0</v>
      </c>
      <c r="CV139" s="54">
        <f>_xlfn.IFNA(IF(CV$3="Productivity",
INDEX('Productivity Dump'!$E$4:$AJ$500,
MATCH($A139,'Productivity Dump'!$A$4:$A$500,0),
MATCH(CV$2,'Productivity Dump'!$E$3:$AJ$3,0)
),
IF(CV$3="Attendance",
INDEX('Attendance Dump'!$E$2:$AI$400,
MATCH($A139,'Attendance Dump'!$B$2:$B$400,0),
MATCH(CV$2,'Attendance Dump'!$E$1:$AI$1,0)
),
INDEX('Active Hour''s Dump'!$D$3:$AH$337,
MATCH($C139,'Active Hour''s Dump'!$A$3:$A$337,0),
MATCH(CV$2,'Active Hour''s Dump'!$D$2:$AH$2,0)
))),"")</f>
        <v>0</v>
      </c>
      <c r="CW139" s="13"/>
      <c r="CX139" s="13"/>
      <c r="CY139" s="54"/>
      <c r="DA139" s="57">
        <f t="shared" si="75"/>
        <v>150.74999999999997</v>
      </c>
      <c r="DB139" s="35">
        <f t="shared" si="76"/>
        <v>19333.601999999999</v>
      </c>
      <c r="DC139" s="35">
        <f t="shared" si="71"/>
        <v>0</v>
      </c>
      <c r="DD139" s="35">
        <f t="shared" ca="1" si="74"/>
        <v>0</v>
      </c>
      <c r="DF139" s="32" cm="1">
        <f t="array" ref="DF139">SUMPRODUCT(
    (MOD(COLUMN(H139:CV139) - COLUMN(H139), 3) = 0) *
    (H139:CV139 = 0) *
    (I139:CW139 = "P") *
    (COUNTIF(UKHoliday, H$2:CV$2) = 0)
)</f>
        <v>0</v>
      </c>
      <c r="DG139" s="33" cm="1">
        <f t="array" ref="DG139">SUMPRODUCT(
  (MOD(COLUMN(H139:CV139) - COLUMN(H139), 3) = 0) *
  (H139:CV139 &gt; 0) *
  (H139:CV139 &lt; 0.5 * IF(((WEEKDAY(H$2:CV$2, 2) = 1) + (WEEKDAY(H$2:CV$2, 2) = 6)), G139, F139)) *
  (I139:CW139 = "P") *
  (COUNTIF(UKHoliday, H$2:CV$2) = 0)
)</f>
        <v>0</v>
      </c>
      <c r="DH139" s="33" cm="1">
        <f t="array" ref="DH139">SUMPRODUCT(
  (MOD(COLUMN(H139:CV139) - COLUMN(H139), 3) = 0) *
  (H139:CV139 &gt; 0.5 * IF(((WEEKDAY(H$2:CV$2, 2) = 1) + (WEEKDAY(H$2:CV$2, 2) = 6)), $G139, $F139)) *
  (H139:CV139 &lt; 0.8 * IF(((WEEKDAY(H$2:CV$2, 2) = 1) + (WEEKDAY(H$2:CV$2, 2) = 6)), $G139, $F139)) *
  (I139:CW139 = "P") *
  (COUNTIF(UKHoliday, H$2:CV$2) = 0)
)</f>
        <v>0</v>
      </c>
      <c r="DI139" s="33" cm="1">
        <f t="array" ref="DI139">SUMPRODUCT(
  (MOD(COLUMN(H139:CV139) - COLUMN(H139), 3) = 0) *
  (H139:CV139 &gt; 0.8 * IF(((WEEKDAY(H$2:CV$2, 2) = 1) + (WEEKDAY(H$2:CV$2, 2) = 6)), $G139, $F139)) *
  (H139:CV139 &lt; 1 * IF(((WEEKDAY(H$2:CV$2, 2) = 1) + (WEEKDAY(H$2:CV$2, 2) = 6)), $G139, $F139)) *
  (I139:CW139 = "P") *
  (COUNTIF(UKHoliday, H$2:CV$2) = 0)
)</f>
        <v>4</v>
      </c>
    </row>
    <row r="140" spans="1:113" x14ac:dyDescent="0.3">
      <c r="A140" s="8" t="s">
        <v>440</v>
      </c>
      <c r="B140" s="36" t="s">
        <v>439</v>
      </c>
      <c r="C140" s="9" t="s">
        <v>787</v>
      </c>
      <c r="D140" s="62" t="s">
        <v>945</v>
      </c>
      <c r="E140" s="35">
        <v>27000</v>
      </c>
      <c r="F140" s="35">
        <f t="shared" si="72"/>
        <v>1350</v>
      </c>
      <c r="G140" s="35">
        <f t="shared" si="73"/>
        <v>675</v>
      </c>
      <c r="H140" s="13">
        <f>_xlfn.IFNA(IF(H$3="Productivity",
INDEX('Productivity Dump'!$E$4:$AJ$500,
MATCH($A140,'Productivity Dump'!$A$4:$A$500,0),
MATCH(H$2,'Productivity Dump'!$E$3:$AJ$3,0)
),
IF(H$3="Attendance",
INDEX('Attendance Dump'!$E$2:$AI$400,
MATCH($A140,'Attendance Dump'!$B$2:$B$400,0),
MATCH(H$2,'Attendance Dump'!$E$1:$AI$1,0)
),
INDEX('Active Hour''s Dump'!$D$3:$AH$337,
MATCH($C140,'Active Hour''s Dump'!$A$3:$A$337,0),
MATCH(H$2,'Active Hour''s Dump'!$D$2:$AH$2,0)
))),"")</f>
        <v>1230.2159999999999</v>
      </c>
      <c r="I140" s="13" t="str">
        <f>_xlfn.IFNA(IF(I$3="Productivity",
INDEX('Productivity Dump'!$E$4:$AJ$500,
MATCH($A140,'Productivity Dump'!$A$4:$A$500,0),
MATCH(I$2,'Productivity Dump'!$E$3:$AJ$3,0)
),
IF(I$3="Attendance",
INDEX('Attendance Dump'!$E$2:$AI$400,
MATCH($A140,'Attendance Dump'!$B$2:$B$400,0),
MATCH(I$2,'Attendance Dump'!$E$1:$AI$1,0)
),
INDEX('Active Hour''s Dump'!$D$3:$AH$337,
MATCH($C140,'Active Hour''s Dump'!$A$3:$A$337,0),
MATCH(I$2,'Active Hour''s Dump'!$D$2:$AH$2,0)
))),"")</f>
        <v>P</v>
      </c>
      <c r="J140" s="54">
        <f>_xlfn.IFNA(IF(J$3="Productivity",
INDEX('Productivity Dump'!$E$4:$AJ$500,
MATCH($A140,'Productivity Dump'!$A$4:$A$500,0),
MATCH(J$2,'Productivity Dump'!$E$3:$AJ$3,0)
),
IF(J$3="Attendance",
INDEX('Attendance Dump'!$E$2:$AI$400,
MATCH($A140,'Attendance Dump'!$B$2:$B$400,0),
MATCH(J$2,'Attendance Dump'!$E$1:$AI$1,0)
),
INDEX('Active Hour''s Dump'!$D$3:$AH$337,
MATCH($C140,'Active Hour''s Dump'!$A$3:$A$337,0),
MATCH(J$2,'Active Hour''s Dump'!$D$2:$AH$2,0)
))),"")</f>
        <v>6.1666666666666696</v>
      </c>
      <c r="K140" s="13">
        <f>_xlfn.IFNA(IF(K$3="Productivity",
INDEX('Productivity Dump'!$E$4:$AJ$500,
MATCH($A140,'Productivity Dump'!$A$4:$A$500,0),
MATCH(K$2,'Productivity Dump'!$E$3:$AJ$3,0)
),
IF(K$3="Attendance",
INDEX('Attendance Dump'!$E$2:$AI$400,
MATCH($A140,'Attendance Dump'!$B$2:$B$400,0),
MATCH(K$2,'Attendance Dump'!$E$1:$AI$1,0)
),
INDEX('Active Hour''s Dump'!$D$3:$AH$337,
MATCH($C140,'Active Hour''s Dump'!$A$3:$A$337,0),
MATCH(K$2,'Active Hour''s Dump'!$D$2:$AH$2,0)
))),"")</f>
        <v>1223.7620000000004</v>
      </c>
      <c r="L140" s="13" t="str">
        <f>_xlfn.IFNA(IF(L$3="Productivity",
INDEX('Productivity Dump'!$E$4:$AJ$500,
MATCH($A140,'Productivity Dump'!$A$4:$A$500,0),
MATCH(L$2,'Productivity Dump'!$E$3:$AJ$3,0)
),
IF(L$3="Attendance",
INDEX('Attendance Dump'!$E$2:$AI$400,
MATCH($A140,'Attendance Dump'!$B$2:$B$400,0),
MATCH(L$2,'Attendance Dump'!$E$1:$AI$1,0)
),
INDEX('Active Hour''s Dump'!$D$3:$AH$337,
MATCH($C140,'Active Hour''s Dump'!$A$3:$A$337,0),
MATCH(L$2,'Active Hour''s Dump'!$D$2:$AH$2,0)
))),"")</f>
        <v>P</v>
      </c>
      <c r="M140" s="54">
        <f>_xlfn.IFNA(IF(M$3="Productivity",
INDEX('Productivity Dump'!$E$4:$AJ$500,
MATCH($A140,'Productivity Dump'!$A$4:$A$500,0),
MATCH(M$2,'Productivity Dump'!$E$3:$AJ$3,0)
),
IF(M$3="Attendance",
INDEX('Attendance Dump'!$E$2:$AI$400,
MATCH($A140,'Attendance Dump'!$B$2:$B$400,0),
MATCH(M$2,'Attendance Dump'!$E$1:$AI$1,0)
),
INDEX('Active Hour''s Dump'!$D$3:$AH$337,
MATCH($C140,'Active Hour''s Dump'!$A$3:$A$337,0),
MATCH(M$2,'Active Hour''s Dump'!$D$2:$AH$2,0)
))),"")</f>
        <v>7.3333333333333304</v>
      </c>
      <c r="N140" s="13">
        <f>_xlfn.IFNA(IF(N$3="Productivity",
INDEX('Productivity Dump'!$E$4:$AJ$500,
MATCH($A140,'Productivity Dump'!$A$4:$A$500,0),
MATCH(N$2,'Productivity Dump'!$E$3:$AJ$3,0)
),
IF(N$3="Attendance",
INDEX('Attendance Dump'!$E$2:$AI$400,
MATCH($A140,'Attendance Dump'!$B$2:$B$400,0),
MATCH(N$2,'Attendance Dump'!$E$1:$AI$1,0)
),
INDEX('Active Hour''s Dump'!$D$3:$AH$337,
MATCH($C140,'Active Hour''s Dump'!$A$3:$A$337,0),
MATCH(N$2,'Active Hour''s Dump'!$D$2:$AH$2,0)
))),"")</f>
        <v>1171.9769999999999</v>
      </c>
      <c r="O140" s="13" t="str">
        <f>_xlfn.IFNA(IF(O$3="Productivity",
INDEX('Productivity Dump'!$E$4:$AJ$500,
MATCH($A140,'Productivity Dump'!$A$4:$A$500,0),
MATCH(O$2,'Productivity Dump'!$E$3:$AJ$3,0)
),
IF(O$3="Attendance",
INDEX('Attendance Dump'!$E$2:$AI$400,
MATCH($A140,'Attendance Dump'!$B$2:$B$400,0),
MATCH(O$2,'Attendance Dump'!$E$1:$AI$1,0)
),
INDEX('Active Hour''s Dump'!$D$3:$AH$337,
MATCH($C140,'Active Hour''s Dump'!$A$3:$A$337,0),
MATCH(O$2,'Active Hour''s Dump'!$D$2:$AH$2,0)
))),"")</f>
        <v>P</v>
      </c>
      <c r="P140" s="54">
        <f>_xlfn.IFNA(IF(P$3="Productivity",
INDEX('Productivity Dump'!$E$4:$AJ$500,
MATCH($A140,'Productivity Dump'!$A$4:$A$500,0),
MATCH(P$2,'Productivity Dump'!$E$3:$AJ$3,0)
),
IF(P$3="Attendance",
INDEX('Attendance Dump'!$E$2:$AI$400,
MATCH($A140,'Attendance Dump'!$B$2:$B$400,0),
MATCH(P$2,'Attendance Dump'!$E$1:$AI$1,0)
),
INDEX('Active Hour''s Dump'!$D$3:$AH$337,
MATCH($C140,'Active Hour''s Dump'!$A$3:$A$337,0),
MATCH(P$2,'Active Hour''s Dump'!$D$2:$AH$2,0)
))),"")</f>
        <v>7.3333333333333304</v>
      </c>
      <c r="Q140" s="13">
        <f>_xlfn.IFNA(IF(Q$3="Productivity",
INDEX('Productivity Dump'!$E$4:$AJ$500,
MATCH($A140,'Productivity Dump'!$A$4:$A$500,0),
MATCH(Q$2,'Productivity Dump'!$E$3:$AJ$3,0)
),
IF(Q$3="Attendance",
INDEX('Attendance Dump'!$E$2:$AI$400,
MATCH($A140,'Attendance Dump'!$B$2:$B$400,0),
MATCH(Q$2,'Attendance Dump'!$E$1:$AI$1,0)
),
INDEX('Active Hour''s Dump'!$D$3:$AH$337,
MATCH($C140,'Active Hour''s Dump'!$A$3:$A$337,0),
MATCH(Q$2,'Active Hour''s Dump'!$D$2:$AH$2,0)
))),"")</f>
        <v>0</v>
      </c>
      <c r="R140" s="13" t="str">
        <f>_xlfn.IFNA(IF(R$3="Productivity",
INDEX('Productivity Dump'!$E$4:$AJ$500,
MATCH($A140,'Productivity Dump'!$A$4:$A$500,0),
MATCH(R$2,'Productivity Dump'!$E$3:$AJ$3,0)
),
IF(R$3="Attendance",
INDEX('Attendance Dump'!$E$2:$AI$400,
MATCH($A140,'Attendance Dump'!$B$2:$B$400,0),
MATCH(R$2,'Attendance Dump'!$E$1:$AI$1,0)
),
INDEX('Active Hour''s Dump'!$D$3:$AH$337,
MATCH($C140,'Active Hour''s Dump'!$A$3:$A$337,0),
MATCH(R$2,'Active Hour''s Dump'!$D$2:$AH$2,0)
))),"")</f>
        <v>WO</v>
      </c>
      <c r="S140" s="54">
        <f>_xlfn.IFNA(IF(S$3="Productivity",
INDEX('Productivity Dump'!$E$4:$AJ$500,
MATCH($A140,'Productivity Dump'!$A$4:$A$500,0),
MATCH(S$2,'Productivity Dump'!$E$3:$AJ$3,0)
),
IF(S$3="Attendance",
INDEX('Attendance Dump'!$E$2:$AI$400,
MATCH($A140,'Attendance Dump'!$B$2:$B$400,0),
MATCH(S$2,'Attendance Dump'!$E$1:$AI$1,0)
),
INDEX('Active Hour''s Dump'!$D$3:$AH$337,
MATCH($C140,'Active Hour''s Dump'!$A$3:$A$337,0),
MATCH(S$2,'Active Hour''s Dump'!$D$2:$AH$2,0)
))),"")</f>
        <v>0</v>
      </c>
      <c r="T140" s="13">
        <f>_xlfn.IFNA(IF(T$3="Productivity",
INDEX('Productivity Dump'!$E$4:$AJ$500,
MATCH($A140,'Productivity Dump'!$A$4:$A$500,0),
MATCH(T$2,'Productivity Dump'!$E$3:$AJ$3,0)
),
IF(T$3="Attendance",
INDEX('Attendance Dump'!$E$2:$AI$400,
MATCH($A140,'Attendance Dump'!$B$2:$B$400,0),
MATCH(T$2,'Attendance Dump'!$E$1:$AI$1,0)
),
INDEX('Active Hour''s Dump'!$D$3:$AH$337,
MATCH($C140,'Active Hour''s Dump'!$A$3:$A$337,0),
MATCH(T$2,'Active Hour''s Dump'!$D$2:$AH$2,0)
))),"")</f>
        <v>525.76900000000001</v>
      </c>
      <c r="U140" s="13" t="str">
        <f>_xlfn.IFNA(IF(U$3="Productivity",
INDEX('Productivity Dump'!$E$4:$AJ$500,
MATCH($A140,'Productivity Dump'!$A$4:$A$500,0),
MATCH(U$2,'Productivity Dump'!$E$3:$AJ$3,0)
),
IF(U$3="Attendance",
INDEX('Attendance Dump'!$E$2:$AI$400,
MATCH($A140,'Attendance Dump'!$B$2:$B$400,0),
MATCH(U$2,'Attendance Dump'!$E$1:$AI$1,0)
),
INDEX('Active Hour''s Dump'!$D$3:$AH$337,
MATCH($C140,'Active Hour''s Dump'!$A$3:$A$337,0),
MATCH(U$2,'Active Hour''s Dump'!$D$2:$AH$2,0)
))),"")</f>
        <v>P</v>
      </c>
      <c r="V140" s="54">
        <f>_xlfn.IFNA(IF(V$3="Productivity",
INDEX('Productivity Dump'!$E$4:$AJ$500,
MATCH($A140,'Productivity Dump'!$A$4:$A$500,0),
MATCH(V$2,'Productivity Dump'!$E$3:$AJ$3,0)
),
IF(V$3="Attendance",
INDEX('Attendance Dump'!$E$2:$AI$400,
MATCH($A140,'Attendance Dump'!$B$2:$B$400,0),
MATCH(V$2,'Attendance Dump'!$E$1:$AI$1,0)
),
INDEX('Active Hour''s Dump'!$D$3:$AH$337,
MATCH($C140,'Active Hour''s Dump'!$A$3:$A$337,0),
MATCH(V$2,'Active Hour''s Dump'!$D$2:$AH$2,0)
))),"")</f>
        <v>3</v>
      </c>
      <c r="W140" s="13">
        <f>_xlfn.IFNA(IF(W$3="Productivity",
INDEX('Productivity Dump'!$E$4:$AJ$500,
MATCH($A140,'Productivity Dump'!$A$4:$A$500,0),
MATCH(W$2,'Productivity Dump'!$E$3:$AJ$3,0)
),
IF(W$3="Attendance",
INDEX('Attendance Dump'!$E$2:$AI$400,
MATCH($A140,'Attendance Dump'!$B$2:$B$400,0),
MATCH(W$2,'Attendance Dump'!$E$1:$AI$1,0)
),
INDEX('Active Hour''s Dump'!$D$3:$AH$337,
MATCH($C140,'Active Hour''s Dump'!$A$3:$A$337,0),
MATCH(W$2,'Active Hour''s Dump'!$D$2:$AH$2,0)
))),"")</f>
        <v>1251.0189999999996</v>
      </c>
      <c r="X140" s="13" t="str">
        <f>_xlfn.IFNA(IF(X$3="Productivity",
INDEX('Productivity Dump'!$E$4:$AJ$500,
MATCH($A140,'Productivity Dump'!$A$4:$A$500,0),
MATCH(X$2,'Productivity Dump'!$E$3:$AJ$3,0)
),
IF(X$3="Attendance",
INDEX('Attendance Dump'!$E$2:$AI$400,
MATCH($A140,'Attendance Dump'!$B$2:$B$400,0),
MATCH(X$2,'Attendance Dump'!$E$1:$AI$1,0)
),
INDEX('Active Hour''s Dump'!$D$3:$AH$337,
MATCH($C140,'Active Hour''s Dump'!$A$3:$A$337,0),
MATCH(X$2,'Active Hour''s Dump'!$D$2:$AH$2,0)
))),"")</f>
        <v>P</v>
      </c>
      <c r="Y140" s="54">
        <f>_xlfn.IFNA(IF(Y$3="Productivity",
INDEX('Productivity Dump'!$E$4:$AJ$500,
MATCH($A140,'Productivity Dump'!$A$4:$A$500,0),
MATCH(Y$2,'Productivity Dump'!$E$3:$AJ$3,0)
),
IF(Y$3="Attendance",
INDEX('Attendance Dump'!$E$2:$AI$400,
MATCH($A140,'Attendance Dump'!$B$2:$B$400,0),
MATCH(Y$2,'Attendance Dump'!$E$1:$AI$1,0)
),
INDEX('Active Hour''s Dump'!$D$3:$AH$337,
MATCH($C140,'Active Hour''s Dump'!$A$3:$A$337,0),
MATCH(Y$2,'Active Hour''s Dump'!$D$2:$AH$2,0)
))),"")</f>
        <v>7.8333333333333304</v>
      </c>
      <c r="Z140" s="13">
        <f>_xlfn.IFNA(IF(Z$3="Productivity",
INDEX('Productivity Dump'!$E$4:$AJ$500,
MATCH($A140,'Productivity Dump'!$A$4:$A$500,0),
MATCH(Z$2,'Productivity Dump'!$E$3:$AJ$3,0)
),
IF(Z$3="Attendance",
INDEX('Attendance Dump'!$E$2:$AI$400,
MATCH($A140,'Attendance Dump'!$B$2:$B$400,0),
MATCH(Z$2,'Attendance Dump'!$E$1:$AI$1,0)
),
INDEX('Active Hour''s Dump'!$D$3:$AH$337,
MATCH($C140,'Active Hour''s Dump'!$A$3:$A$337,0),
MATCH(Z$2,'Active Hour''s Dump'!$D$2:$AH$2,0)
))),"")</f>
        <v>1216.6989999999998</v>
      </c>
      <c r="AA140" s="13" t="str">
        <f>_xlfn.IFNA(IF(AA$3="Productivity",
INDEX('Productivity Dump'!$E$4:$AJ$500,
MATCH($A140,'Productivity Dump'!$A$4:$A$500,0),
MATCH(AA$2,'Productivity Dump'!$E$3:$AJ$3,0)
),
IF(AA$3="Attendance",
INDEX('Attendance Dump'!$E$2:$AI$400,
MATCH($A140,'Attendance Dump'!$B$2:$B$400,0),
MATCH(AA$2,'Attendance Dump'!$E$1:$AI$1,0)
),
INDEX('Active Hour''s Dump'!$D$3:$AH$337,
MATCH($C140,'Active Hour''s Dump'!$A$3:$A$337,0),
MATCH(AA$2,'Active Hour''s Dump'!$D$2:$AH$2,0)
))),"")</f>
        <v>P</v>
      </c>
      <c r="AB140" s="54">
        <f>_xlfn.IFNA(IF(AB$3="Productivity",
INDEX('Productivity Dump'!$E$4:$AJ$500,
MATCH($A140,'Productivity Dump'!$A$4:$A$500,0),
MATCH(AB$2,'Productivity Dump'!$E$3:$AJ$3,0)
),
IF(AB$3="Attendance",
INDEX('Attendance Dump'!$E$2:$AI$400,
MATCH($A140,'Attendance Dump'!$B$2:$B$400,0),
MATCH(AB$2,'Attendance Dump'!$E$1:$AI$1,0)
),
INDEX('Active Hour''s Dump'!$D$3:$AH$337,
MATCH($C140,'Active Hour''s Dump'!$A$3:$A$337,0),
MATCH(AB$2,'Active Hour''s Dump'!$D$2:$AH$2,0)
))),"")</f>
        <v>7.6666666666666696</v>
      </c>
      <c r="AC140" s="13">
        <f>_xlfn.IFNA(IF(AC$3="Productivity",
INDEX('Productivity Dump'!$E$4:$AJ$500,
MATCH($A140,'Productivity Dump'!$A$4:$A$500,0),
MATCH(AC$2,'Productivity Dump'!$E$3:$AJ$3,0)
),
IF(AC$3="Attendance",
INDEX('Attendance Dump'!$E$2:$AI$400,
MATCH($A140,'Attendance Dump'!$B$2:$B$400,0),
MATCH(AC$2,'Attendance Dump'!$E$1:$AI$1,0)
),
INDEX('Active Hour''s Dump'!$D$3:$AH$337,
MATCH($C140,'Active Hour''s Dump'!$A$3:$A$337,0),
MATCH(AC$2,'Active Hour''s Dump'!$D$2:$AH$2,0)
))),"")</f>
        <v>1221.9360000000001</v>
      </c>
      <c r="AD140" s="13" t="str">
        <f>_xlfn.IFNA(IF(AD$3="Productivity",
INDEX('Productivity Dump'!$E$4:$AJ$500,
MATCH($A140,'Productivity Dump'!$A$4:$A$500,0),
MATCH(AD$2,'Productivity Dump'!$E$3:$AJ$3,0)
),
IF(AD$3="Attendance",
INDEX('Attendance Dump'!$E$2:$AI$400,
MATCH($A140,'Attendance Dump'!$B$2:$B$400,0),
MATCH(AD$2,'Attendance Dump'!$E$1:$AI$1,0)
),
INDEX('Active Hour''s Dump'!$D$3:$AH$337,
MATCH($C140,'Active Hour''s Dump'!$A$3:$A$337,0),
MATCH(AD$2,'Active Hour''s Dump'!$D$2:$AH$2,0)
))),"")</f>
        <v>P</v>
      </c>
      <c r="AE140" s="54">
        <f>_xlfn.IFNA(IF(AE$3="Productivity",
INDEX('Productivity Dump'!$E$4:$AJ$500,
MATCH($A140,'Productivity Dump'!$A$4:$A$500,0),
MATCH(AE$2,'Productivity Dump'!$E$3:$AJ$3,0)
),
IF(AE$3="Attendance",
INDEX('Attendance Dump'!$E$2:$AI$400,
MATCH($A140,'Attendance Dump'!$B$2:$B$400,0),
MATCH(AE$2,'Attendance Dump'!$E$1:$AI$1,0)
),
INDEX('Active Hour''s Dump'!$D$3:$AH$337,
MATCH($C140,'Active Hour''s Dump'!$A$3:$A$337,0),
MATCH(AE$2,'Active Hour''s Dump'!$D$2:$AH$2,0)
))),"")</f>
        <v>6.6666666666666696</v>
      </c>
      <c r="AF140" s="13">
        <f>_xlfn.IFNA(IF(AF$3="Productivity",
INDEX('Productivity Dump'!$E$4:$AJ$500,
MATCH($A140,'Productivity Dump'!$A$4:$A$500,0),
MATCH(AF$2,'Productivity Dump'!$E$3:$AJ$3,0)
),
IF(AF$3="Attendance",
INDEX('Attendance Dump'!$E$2:$AI$400,
MATCH($A140,'Attendance Dump'!$B$2:$B$400,0),
MATCH(AF$2,'Attendance Dump'!$E$1:$AI$1,0)
),
INDEX('Active Hour''s Dump'!$D$3:$AH$337,
MATCH($C140,'Active Hour''s Dump'!$A$3:$A$337,0),
MATCH(AF$2,'Active Hour''s Dump'!$D$2:$AH$2,0)
))),"")</f>
        <v>1268.9619999999995</v>
      </c>
      <c r="AG140" s="13" t="str">
        <f>_xlfn.IFNA(IF(AG$3="Productivity",
INDEX('Productivity Dump'!$E$4:$AJ$500,
MATCH($A140,'Productivity Dump'!$A$4:$A$500,0),
MATCH(AG$2,'Productivity Dump'!$E$3:$AJ$3,0)
),
IF(AG$3="Attendance",
INDEX('Attendance Dump'!$E$2:$AI$400,
MATCH($A140,'Attendance Dump'!$B$2:$B$400,0),
MATCH(AG$2,'Attendance Dump'!$E$1:$AI$1,0)
),
INDEX('Active Hour''s Dump'!$D$3:$AH$337,
MATCH($C140,'Active Hour''s Dump'!$A$3:$A$337,0),
MATCH(AG$2,'Active Hour''s Dump'!$D$2:$AH$2,0)
))),"")</f>
        <v>P</v>
      </c>
      <c r="AH140" s="54">
        <f>_xlfn.IFNA(IF(AH$3="Productivity",
INDEX('Productivity Dump'!$E$4:$AJ$500,
MATCH($A140,'Productivity Dump'!$A$4:$A$500,0),
MATCH(AH$2,'Productivity Dump'!$E$3:$AJ$3,0)
),
IF(AH$3="Attendance",
INDEX('Attendance Dump'!$E$2:$AI$400,
MATCH($A140,'Attendance Dump'!$B$2:$B$400,0),
MATCH(AH$2,'Attendance Dump'!$E$1:$AI$1,0)
),
INDEX('Active Hour''s Dump'!$D$3:$AH$337,
MATCH($C140,'Active Hour''s Dump'!$A$3:$A$337,0),
MATCH(AH$2,'Active Hour''s Dump'!$D$2:$AH$2,0)
))),"")</f>
        <v>6.6666666666666696</v>
      </c>
      <c r="AI140" s="13">
        <f>_xlfn.IFNA(IF(AI$3="Productivity",
INDEX('Productivity Dump'!$E$4:$AJ$500,
MATCH($A140,'Productivity Dump'!$A$4:$A$500,0),
MATCH(AI$2,'Productivity Dump'!$E$3:$AJ$3,0)
),
IF(AI$3="Attendance",
INDEX('Attendance Dump'!$E$2:$AI$400,
MATCH($A140,'Attendance Dump'!$B$2:$B$400,0),
MATCH(AI$2,'Attendance Dump'!$E$1:$AI$1,0)
),
INDEX('Active Hour''s Dump'!$D$3:$AH$337,
MATCH($C140,'Active Hour''s Dump'!$A$3:$A$337,0),
MATCH(AI$2,'Active Hour''s Dump'!$D$2:$AH$2,0)
))),"")</f>
        <v>1210.6869999999999</v>
      </c>
      <c r="AJ140" s="13" t="str">
        <f>_xlfn.IFNA(IF(AJ$3="Productivity",
INDEX('Productivity Dump'!$E$4:$AJ$500,
MATCH($A140,'Productivity Dump'!$A$4:$A$500,0),
MATCH(AJ$2,'Productivity Dump'!$E$3:$AJ$3,0)
),
IF(AJ$3="Attendance",
INDEX('Attendance Dump'!$E$2:$AI$400,
MATCH($A140,'Attendance Dump'!$B$2:$B$400,0),
MATCH(AJ$2,'Attendance Dump'!$E$1:$AI$1,0)
),
INDEX('Active Hour''s Dump'!$D$3:$AH$337,
MATCH($C140,'Active Hour''s Dump'!$A$3:$A$337,0),
MATCH(AJ$2,'Active Hour''s Dump'!$D$2:$AH$2,0)
))),"")</f>
        <v>P</v>
      </c>
      <c r="AK140" s="54">
        <f>_xlfn.IFNA(IF(AK$3="Productivity",
INDEX('Productivity Dump'!$E$4:$AJ$500,
MATCH($A140,'Productivity Dump'!$A$4:$A$500,0),
MATCH(AK$2,'Productivity Dump'!$E$3:$AJ$3,0)
),
IF(AK$3="Attendance",
INDEX('Attendance Dump'!$E$2:$AI$400,
MATCH($A140,'Attendance Dump'!$B$2:$B$400,0),
MATCH(AK$2,'Attendance Dump'!$E$1:$AI$1,0)
),
INDEX('Active Hour''s Dump'!$D$3:$AH$337,
MATCH($C140,'Active Hour''s Dump'!$A$3:$A$337,0),
MATCH(AK$2,'Active Hour''s Dump'!$D$2:$AH$2,0)
))),"")</f>
        <v>6.9166666666666696</v>
      </c>
      <c r="AL140" s="13">
        <f>_xlfn.IFNA(IF(AL$3="Productivity",
INDEX('Productivity Dump'!$E$4:$AJ$500,
MATCH($A140,'Productivity Dump'!$A$4:$A$500,0),
MATCH(AL$2,'Productivity Dump'!$E$3:$AJ$3,0)
),
IF(AL$3="Attendance",
INDEX('Attendance Dump'!$E$2:$AI$400,
MATCH($A140,'Attendance Dump'!$B$2:$B$400,0),
MATCH(AL$2,'Attendance Dump'!$E$1:$AI$1,0)
),
INDEX('Active Hour''s Dump'!$D$3:$AH$337,
MATCH($C140,'Active Hour''s Dump'!$A$3:$A$337,0),
MATCH(AL$2,'Active Hour''s Dump'!$D$2:$AH$2,0)
))),"")</f>
        <v>0</v>
      </c>
      <c r="AM140" s="13" t="str">
        <f>_xlfn.IFNA(IF(AM$3="Productivity",
INDEX('Productivity Dump'!$E$4:$AJ$500,
MATCH($A140,'Productivity Dump'!$A$4:$A$500,0),
MATCH(AM$2,'Productivity Dump'!$E$3:$AJ$3,0)
),
IF(AM$3="Attendance",
INDEX('Attendance Dump'!$E$2:$AI$400,
MATCH($A140,'Attendance Dump'!$B$2:$B$400,0),
MATCH(AM$2,'Attendance Dump'!$E$1:$AI$1,0)
),
INDEX('Active Hour''s Dump'!$D$3:$AH$337,
MATCH($C140,'Active Hour''s Dump'!$A$3:$A$337,0),
MATCH(AM$2,'Active Hour''s Dump'!$D$2:$AH$2,0)
))),"")</f>
        <v>WO</v>
      </c>
      <c r="AN140" s="54">
        <f>_xlfn.IFNA(IF(AN$3="Productivity",
INDEX('Productivity Dump'!$E$4:$AJ$500,
MATCH($A140,'Productivity Dump'!$A$4:$A$500,0),
MATCH(AN$2,'Productivity Dump'!$E$3:$AJ$3,0)
),
IF(AN$3="Attendance",
INDEX('Attendance Dump'!$E$2:$AI$400,
MATCH($A140,'Attendance Dump'!$B$2:$B$400,0),
MATCH(AN$2,'Attendance Dump'!$E$1:$AI$1,0)
),
INDEX('Active Hour''s Dump'!$D$3:$AH$337,
MATCH($C140,'Active Hour''s Dump'!$A$3:$A$337,0),
MATCH(AN$2,'Active Hour''s Dump'!$D$2:$AH$2,0)
))),"")</f>
        <v>0</v>
      </c>
      <c r="AO140" s="13">
        <f>_xlfn.IFNA(IF(AO$3="Productivity",
INDEX('Productivity Dump'!$E$4:$AJ$500,
MATCH($A140,'Productivity Dump'!$A$4:$A$500,0),
MATCH(AO$2,'Productivity Dump'!$E$3:$AJ$3,0)
),
IF(AO$3="Attendance",
INDEX('Attendance Dump'!$E$2:$AI$400,
MATCH($A140,'Attendance Dump'!$B$2:$B$400,0),
MATCH(AO$2,'Attendance Dump'!$E$1:$AI$1,0)
),
INDEX('Active Hour''s Dump'!$D$3:$AH$337,
MATCH($C140,'Active Hour''s Dump'!$A$3:$A$337,0),
MATCH(AO$2,'Active Hour''s Dump'!$D$2:$AH$2,0)
))),"")</f>
        <v>573.07299999999998</v>
      </c>
      <c r="AP140" s="13" t="str">
        <f>_xlfn.IFNA(IF(AP$3="Productivity",
INDEX('Productivity Dump'!$E$4:$AJ$500,
MATCH($A140,'Productivity Dump'!$A$4:$A$500,0),
MATCH(AP$2,'Productivity Dump'!$E$3:$AJ$3,0)
),
IF(AP$3="Attendance",
INDEX('Attendance Dump'!$E$2:$AI$400,
MATCH($A140,'Attendance Dump'!$B$2:$B$400,0),
MATCH(AP$2,'Attendance Dump'!$E$1:$AI$1,0)
),
INDEX('Active Hour''s Dump'!$D$3:$AH$337,
MATCH($C140,'Active Hour''s Dump'!$A$3:$A$337,0),
MATCH(AP$2,'Active Hour''s Dump'!$D$2:$AH$2,0)
))),"")</f>
        <v>P</v>
      </c>
      <c r="AQ140" s="54">
        <f>_xlfn.IFNA(IF(AQ$3="Productivity",
INDEX('Productivity Dump'!$E$4:$AJ$500,
MATCH($A140,'Productivity Dump'!$A$4:$A$500,0),
MATCH(AQ$2,'Productivity Dump'!$E$3:$AJ$3,0)
),
IF(AQ$3="Attendance",
INDEX('Attendance Dump'!$E$2:$AI$400,
MATCH($A140,'Attendance Dump'!$B$2:$B$400,0),
MATCH(AQ$2,'Attendance Dump'!$E$1:$AI$1,0)
),
INDEX('Active Hour''s Dump'!$D$3:$AH$337,
MATCH($C140,'Active Hour''s Dump'!$A$3:$A$337,0),
MATCH(AQ$2,'Active Hour''s Dump'!$D$2:$AH$2,0)
))),"")</f>
        <v>3.1666666666666701</v>
      </c>
      <c r="AR140" s="13">
        <f>_xlfn.IFNA(IF(AR$3="Productivity",
INDEX('Productivity Dump'!$E$4:$AJ$500,
MATCH($A140,'Productivity Dump'!$A$4:$A$500,0),
MATCH(AR$2,'Productivity Dump'!$E$3:$AJ$3,0)
),
IF(AR$3="Attendance",
INDEX('Attendance Dump'!$E$2:$AI$400,
MATCH($A140,'Attendance Dump'!$B$2:$B$400,0),
MATCH(AR$2,'Attendance Dump'!$E$1:$AI$1,0)
),
INDEX('Active Hour''s Dump'!$D$3:$AH$337,
MATCH($C140,'Active Hour''s Dump'!$A$3:$A$337,0),
MATCH(AR$2,'Active Hour''s Dump'!$D$2:$AH$2,0)
))),"")</f>
        <v>1197.1290000000001</v>
      </c>
      <c r="AS140" s="13" t="str">
        <f>_xlfn.IFNA(IF(AS$3="Productivity",
INDEX('Productivity Dump'!$E$4:$AJ$500,
MATCH($A140,'Productivity Dump'!$A$4:$A$500,0),
MATCH(AS$2,'Productivity Dump'!$E$3:$AJ$3,0)
),
IF(AS$3="Attendance",
INDEX('Attendance Dump'!$E$2:$AI$400,
MATCH($A140,'Attendance Dump'!$B$2:$B$400,0),
MATCH(AS$2,'Attendance Dump'!$E$1:$AI$1,0)
),
INDEX('Active Hour''s Dump'!$D$3:$AH$337,
MATCH($C140,'Active Hour''s Dump'!$A$3:$A$337,0),
MATCH(AS$2,'Active Hour''s Dump'!$D$2:$AH$2,0)
))),"")</f>
        <v>P</v>
      </c>
      <c r="AT140" s="54">
        <f>_xlfn.IFNA(IF(AT$3="Productivity",
INDEX('Productivity Dump'!$E$4:$AJ$500,
MATCH($A140,'Productivity Dump'!$A$4:$A$500,0),
MATCH(AT$2,'Productivity Dump'!$E$3:$AJ$3,0)
),
IF(AT$3="Attendance",
INDEX('Attendance Dump'!$E$2:$AI$400,
MATCH($A140,'Attendance Dump'!$B$2:$B$400,0),
MATCH(AT$2,'Attendance Dump'!$E$1:$AI$1,0)
),
INDEX('Active Hour''s Dump'!$D$3:$AH$337,
MATCH($C140,'Active Hour''s Dump'!$A$3:$A$337,0),
MATCH(AT$2,'Active Hour''s Dump'!$D$2:$AH$2,0)
))),"")</f>
        <v>7.5</v>
      </c>
      <c r="AU140" s="13">
        <f>_xlfn.IFNA(IF(AU$3="Productivity",
INDEX('Productivity Dump'!$E$4:$AJ$500,
MATCH($A140,'Productivity Dump'!$A$4:$A$500,0),
MATCH(AU$2,'Productivity Dump'!$E$3:$AJ$3,0)
),
IF(AU$3="Attendance",
INDEX('Attendance Dump'!$E$2:$AI$400,
MATCH($A140,'Attendance Dump'!$B$2:$B$400,0),
MATCH(AU$2,'Attendance Dump'!$E$1:$AI$1,0)
),
INDEX('Active Hour''s Dump'!$D$3:$AH$337,
MATCH($C140,'Active Hour''s Dump'!$A$3:$A$337,0),
MATCH(AU$2,'Active Hour''s Dump'!$D$2:$AH$2,0)
))),"")</f>
        <v>1241.5410000000002</v>
      </c>
      <c r="AV140" s="13" t="str">
        <f>_xlfn.IFNA(IF(AV$3="Productivity",
INDEX('Productivity Dump'!$E$4:$AJ$500,
MATCH($A140,'Productivity Dump'!$A$4:$A$500,0),
MATCH(AV$2,'Productivity Dump'!$E$3:$AJ$3,0)
),
IF(AV$3="Attendance",
INDEX('Attendance Dump'!$E$2:$AI$400,
MATCH($A140,'Attendance Dump'!$B$2:$B$400,0),
MATCH(AV$2,'Attendance Dump'!$E$1:$AI$1,0)
),
INDEX('Active Hour''s Dump'!$D$3:$AH$337,
MATCH($C140,'Active Hour''s Dump'!$A$3:$A$337,0),
MATCH(AV$2,'Active Hour''s Dump'!$D$2:$AH$2,0)
))),"")</f>
        <v>P</v>
      </c>
      <c r="AW140" s="54">
        <f>_xlfn.IFNA(IF(AW$3="Productivity",
INDEX('Productivity Dump'!$E$4:$AJ$500,
MATCH($A140,'Productivity Dump'!$A$4:$A$500,0),
MATCH(AW$2,'Productivity Dump'!$E$3:$AJ$3,0)
),
IF(AW$3="Attendance",
INDEX('Attendance Dump'!$E$2:$AI$400,
MATCH($A140,'Attendance Dump'!$B$2:$B$400,0),
MATCH(AW$2,'Attendance Dump'!$E$1:$AI$1,0)
),
INDEX('Active Hour''s Dump'!$D$3:$AH$337,
MATCH($C140,'Active Hour''s Dump'!$A$3:$A$337,0),
MATCH(AW$2,'Active Hour''s Dump'!$D$2:$AH$2,0)
))),"")</f>
        <v>6.75</v>
      </c>
      <c r="AX140" s="13">
        <f>_xlfn.IFNA(IF(AX$3="Productivity",
INDEX('Productivity Dump'!$E$4:$AJ$500,
MATCH($A140,'Productivity Dump'!$A$4:$A$500,0),
MATCH(AX$2,'Productivity Dump'!$E$3:$AJ$3,0)
),
IF(AX$3="Attendance",
INDEX('Attendance Dump'!$E$2:$AI$400,
MATCH($A140,'Attendance Dump'!$B$2:$B$400,0),
MATCH(AX$2,'Attendance Dump'!$E$1:$AI$1,0)
),
INDEX('Active Hour''s Dump'!$D$3:$AH$337,
MATCH($C140,'Active Hour''s Dump'!$A$3:$A$337,0),
MATCH(AX$2,'Active Hour''s Dump'!$D$2:$AH$2,0)
))),"")</f>
        <v>1253.5770000000005</v>
      </c>
      <c r="AY140" s="13" t="str">
        <f>_xlfn.IFNA(IF(AY$3="Productivity",
INDEX('Productivity Dump'!$E$4:$AJ$500,
MATCH($A140,'Productivity Dump'!$A$4:$A$500,0),
MATCH(AY$2,'Productivity Dump'!$E$3:$AJ$3,0)
),
IF(AY$3="Attendance",
INDEX('Attendance Dump'!$E$2:$AI$400,
MATCH($A140,'Attendance Dump'!$B$2:$B$400,0),
MATCH(AY$2,'Attendance Dump'!$E$1:$AI$1,0)
),
INDEX('Active Hour''s Dump'!$D$3:$AH$337,
MATCH($C140,'Active Hour''s Dump'!$A$3:$A$337,0),
MATCH(AY$2,'Active Hour''s Dump'!$D$2:$AH$2,0)
))),"")</f>
        <v>P</v>
      </c>
      <c r="AZ140" s="54">
        <f>_xlfn.IFNA(IF(AZ$3="Productivity",
INDEX('Productivity Dump'!$E$4:$AJ$500,
MATCH($A140,'Productivity Dump'!$A$4:$A$500,0),
MATCH(AZ$2,'Productivity Dump'!$E$3:$AJ$3,0)
),
IF(AZ$3="Attendance",
INDEX('Attendance Dump'!$E$2:$AI$400,
MATCH($A140,'Attendance Dump'!$B$2:$B$400,0),
MATCH(AZ$2,'Attendance Dump'!$E$1:$AI$1,0)
),
INDEX('Active Hour''s Dump'!$D$3:$AH$337,
MATCH($C140,'Active Hour''s Dump'!$A$3:$A$337,0),
MATCH(AZ$2,'Active Hour''s Dump'!$D$2:$AH$2,0)
))),"")</f>
        <v>7.8333333333333304</v>
      </c>
      <c r="BA140" s="13">
        <f>_xlfn.IFNA(IF(BA$3="Productivity",
INDEX('Productivity Dump'!$E$4:$AJ$500,
MATCH($A140,'Productivity Dump'!$A$4:$A$500,0),
MATCH(BA$2,'Productivity Dump'!$E$3:$AJ$3,0)
),
IF(BA$3="Attendance",
INDEX('Attendance Dump'!$E$2:$AI$400,
MATCH($A140,'Attendance Dump'!$B$2:$B$400,0),
MATCH(BA$2,'Attendance Dump'!$E$1:$AI$1,0)
),
INDEX('Active Hour''s Dump'!$D$3:$AH$337,
MATCH($C140,'Active Hour''s Dump'!$A$3:$A$337,0),
MATCH(BA$2,'Active Hour''s Dump'!$D$2:$AH$2,0)
))),"")</f>
        <v>1248.011</v>
      </c>
      <c r="BB140" s="13" t="str">
        <f>_xlfn.IFNA(IF(BB$3="Productivity",
INDEX('Productivity Dump'!$E$4:$AJ$500,
MATCH($A140,'Productivity Dump'!$A$4:$A$500,0),
MATCH(BB$2,'Productivity Dump'!$E$3:$AJ$3,0)
),
IF(BB$3="Attendance",
INDEX('Attendance Dump'!$E$2:$AI$400,
MATCH($A140,'Attendance Dump'!$B$2:$B$400,0),
MATCH(BB$2,'Attendance Dump'!$E$1:$AI$1,0)
),
INDEX('Active Hour''s Dump'!$D$3:$AH$337,
MATCH($C140,'Active Hour''s Dump'!$A$3:$A$337,0),
MATCH(BB$2,'Active Hour''s Dump'!$D$2:$AH$2,0)
))),"")</f>
        <v>P</v>
      </c>
      <c r="BC140" s="54">
        <f>_xlfn.IFNA(IF(BC$3="Productivity",
INDEX('Productivity Dump'!$E$4:$AJ$500,
MATCH($A140,'Productivity Dump'!$A$4:$A$500,0),
MATCH(BC$2,'Productivity Dump'!$E$3:$AJ$3,0)
),
IF(BC$3="Attendance",
INDEX('Attendance Dump'!$E$2:$AI$400,
MATCH($A140,'Attendance Dump'!$B$2:$B$400,0),
MATCH(BC$2,'Attendance Dump'!$E$1:$AI$1,0)
),
INDEX('Active Hour''s Dump'!$D$3:$AH$337,
MATCH($C140,'Active Hour''s Dump'!$A$3:$A$337,0),
MATCH(BC$2,'Active Hour''s Dump'!$D$2:$AH$2,0)
))),"")</f>
        <v>6.9166666666666696</v>
      </c>
      <c r="BD140" s="13">
        <f>_xlfn.IFNA(IF(BD$3="Productivity",
INDEX('Productivity Dump'!$E$4:$AJ$500,
MATCH($A140,'Productivity Dump'!$A$4:$A$500,0),
MATCH(BD$2,'Productivity Dump'!$E$3:$AJ$3,0)
),
IF(BD$3="Attendance",
INDEX('Attendance Dump'!$E$2:$AI$400,
MATCH($A140,'Attendance Dump'!$B$2:$B$400,0),
MATCH(BD$2,'Attendance Dump'!$E$1:$AI$1,0)
),
INDEX('Active Hour''s Dump'!$D$3:$AH$337,
MATCH($C140,'Active Hour''s Dump'!$A$3:$A$337,0),
MATCH(BD$2,'Active Hour''s Dump'!$D$2:$AH$2,0)
))),"")</f>
        <v>1082.6310000000001</v>
      </c>
      <c r="BE140" s="13" t="str">
        <f>_xlfn.IFNA(IF(BE$3="Productivity",
INDEX('Productivity Dump'!$E$4:$AJ$500,
MATCH($A140,'Productivity Dump'!$A$4:$A$500,0),
MATCH(BE$2,'Productivity Dump'!$E$3:$AJ$3,0)
),
IF(BE$3="Attendance",
INDEX('Attendance Dump'!$E$2:$AI$400,
MATCH($A140,'Attendance Dump'!$B$2:$B$400,0),
MATCH(BE$2,'Attendance Dump'!$E$1:$AI$1,0)
),
INDEX('Active Hour''s Dump'!$D$3:$AH$337,
MATCH($C140,'Active Hour''s Dump'!$A$3:$A$337,0),
MATCH(BE$2,'Active Hour''s Dump'!$D$2:$AH$2,0)
))),"")</f>
        <v>P</v>
      </c>
      <c r="BF140" s="54">
        <f>_xlfn.IFNA(IF(BF$3="Productivity",
INDEX('Productivity Dump'!$E$4:$AJ$500,
MATCH($A140,'Productivity Dump'!$A$4:$A$500,0),
MATCH(BF$2,'Productivity Dump'!$E$3:$AJ$3,0)
),
IF(BF$3="Attendance",
INDEX('Attendance Dump'!$E$2:$AI$400,
MATCH($A140,'Attendance Dump'!$B$2:$B$400,0),
MATCH(BF$2,'Attendance Dump'!$E$1:$AI$1,0)
),
INDEX('Active Hour''s Dump'!$D$3:$AH$337,
MATCH($C140,'Active Hour''s Dump'!$A$3:$A$337,0),
MATCH(BF$2,'Active Hour''s Dump'!$D$2:$AH$2,0)
))),"")</f>
        <v>6.75</v>
      </c>
      <c r="BG140" s="13">
        <f>_xlfn.IFNA(IF(BG$3="Productivity",
INDEX('Productivity Dump'!$E$4:$AJ$500,
MATCH($A140,'Productivity Dump'!$A$4:$A$500,0),
MATCH(BG$2,'Productivity Dump'!$E$3:$AJ$3,0)
),
IF(BG$3="Attendance",
INDEX('Attendance Dump'!$E$2:$AI$400,
MATCH($A140,'Attendance Dump'!$B$2:$B$400,0),
MATCH(BG$2,'Attendance Dump'!$E$1:$AI$1,0)
),
INDEX('Active Hour''s Dump'!$D$3:$AH$337,
MATCH($C140,'Active Hour''s Dump'!$A$3:$A$337,0),
MATCH(BG$2,'Active Hour''s Dump'!$D$2:$AH$2,0)
))),"")</f>
        <v>0</v>
      </c>
      <c r="BH140" s="13" t="str">
        <f>_xlfn.IFNA(IF(BH$3="Productivity",
INDEX('Productivity Dump'!$E$4:$AJ$500,
MATCH($A140,'Productivity Dump'!$A$4:$A$500,0),
MATCH(BH$2,'Productivity Dump'!$E$3:$AJ$3,0)
),
IF(BH$3="Attendance",
INDEX('Attendance Dump'!$E$2:$AI$400,
MATCH($A140,'Attendance Dump'!$B$2:$B$400,0),
MATCH(BH$2,'Attendance Dump'!$E$1:$AI$1,0)
),
INDEX('Active Hour''s Dump'!$D$3:$AH$337,
MATCH($C140,'Active Hour''s Dump'!$A$3:$A$337,0),
MATCH(BH$2,'Active Hour''s Dump'!$D$2:$AH$2,0)
))),"")</f>
        <v>WO</v>
      </c>
      <c r="BI140" s="54">
        <f>_xlfn.IFNA(IF(BI$3="Productivity",
INDEX('Productivity Dump'!$E$4:$AJ$500,
MATCH($A140,'Productivity Dump'!$A$4:$A$500,0),
MATCH(BI$2,'Productivity Dump'!$E$3:$AJ$3,0)
),
IF(BI$3="Attendance",
INDEX('Attendance Dump'!$E$2:$AI$400,
MATCH($A140,'Attendance Dump'!$B$2:$B$400,0),
MATCH(BI$2,'Attendance Dump'!$E$1:$AI$1,0)
),
INDEX('Active Hour''s Dump'!$D$3:$AH$337,
MATCH($C140,'Active Hour''s Dump'!$A$3:$A$337,0),
MATCH(BI$2,'Active Hour''s Dump'!$D$2:$AH$2,0)
))),"")</f>
        <v>0</v>
      </c>
      <c r="BJ140" s="13">
        <f>_xlfn.IFNA(IF(BJ$3="Productivity",
INDEX('Productivity Dump'!$E$4:$AJ$500,
MATCH($A140,'Productivity Dump'!$A$4:$A$500,0),
MATCH(BJ$2,'Productivity Dump'!$E$3:$AJ$3,0)
),
IF(BJ$3="Attendance",
INDEX('Attendance Dump'!$E$2:$AI$400,
MATCH($A140,'Attendance Dump'!$B$2:$B$400,0),
MATCH(BJ$2,'Attendance Dump'!$E$1:$AI$1,0)
),
INDEX('Active Hour''s Dump'!$D$3:$AH$337,
MATCH($C140,'Active Hour''s Dump'!$A$3:$A$337,0),
MATCH(BJ$2,'Active Hour''s Dump'!$D$2:$AH$2,0)
))),"")</f>
        <v>620.09999999999991</v>
      </c>
      <c r="BK140" s="13" t="str">
        <f>_xlfn.IFNA(IF(BK$3="Productivity",
INDEX('Productivity Dump'!$E$4:$AJ$500,
MATCH($A140,'Productivity Dump'!$A$4:$A$500,0),
MATCH(BK$2,'Productivity Dump'!$E$3:$AJ$3,0)
),
IF(BK$3="Attendance",
INDEX('Attendance Dump'!$E$2:$AI$400,
MATCH($A140,'Attendance Dump'!$B$2:$B$400,0),
MATCH(BK$2,'Attendance Dump'!$E$1:$AI$1,0)
),
INDEX('Active Hour''s Dump'!$D$3:$AH$337,
MATCH($C140,'Active Hour''s Dump'!$A$3:$A$337,0),
MATCH(BK$2,'Active Hour''s Dump'!$D$2:$AH$2,0)
))),"")</f>
        <v>P</v>
      </c>
      <c r="BL140" s="54">
        <f>_xlfn.IFNA(IF(BL$3="Productivity",
INDEX('Productivity Dump'!$E$4:$AJ$500,
MATCH($A140,'Productivity Dump'!$A$4:$A$500,0),
MATCH(BL$2,'Productivity Dump'!$E$3:$AJ$3,0)
),
IF(BL$3="Attendance",
INDEX('Attendance Dump'!$E$2:$AI$400,
MATCH($A140,'Attendance Dump'!$B$2:$B$400,0),
MATCH(BL$2,'Attendance Dump'!$E$1:$AI$1,0)
),
INDEX('Active Hour''s Dump'!$D$3:$AH$337,
MATCH($C140,'Active Hour''s Dump'!$A$3:$A$337,0),
MATCH(BL$2,'Active Hour''s Dump'!$D$2:$AH$2,0)
))),"")</f>
        <v>3.1666666666666701</v>
      </c>
      <c r="BM140" s="13">
        <f>_xlfn.IFNA(IF(BM$3="Productivity",
INDEX('Productivity Dump'!$E$4:$AJ$500,
MATCH($A140,'Productivity Dump'!$A$4:$A$500,0),
MATCH(BM$2,'Productivity Dump'!$E$3:$AJ$3,0)
),
IF(BM$3="Attendance",
INDEX('Attendance Dump'!$E$2:$AI$400,
MATCH($A140,'Attendance Dump'!$B$2:$B$400,0),
MATCH(BM$2,'Attendance Dump'!$E$1:$AI$1,0)
),
INDEX('Active Hour''s Dump'!$D$3:$AH$337,
MATCH($C140,'Active Hour''s Dump'!$A$3:$A$337,0),
MATCH(BM$2,'Active Hour''s Dump'!$D$2:$AH$2,0)
))),"")</f>
        <v>1197.3600000000004</v>
      </c>
      <c r="BN140" s="13" t="str">
        <f>_xlfn.IFNA(IF(BN$3="Productivity",
INDEX('Productivity Dump'!$E$4:$AJ$500,
MATCH($A140,'Productivity Dump'!$A$4:$A$500,0),
MATCH(BN$2,'Productivity Dump'!$E$3:$AJ$3,0)
),
IF(BN$3="Attendance",
INDEX('Attendance Dump'!$E$2:$AI$400,
MATCH($A140,'Attendance Dump'!$B$2:$B$400,0),
MATCH(BN$2,'Attendance Dump'!$E$1:$AI$1,0)
),
INDEX('Active Hour''s Dump'!$D$3:$AH$337,
MATCH($C140,'Active Hour''s Dump'!$A$3:$A$337,0),
MATCH(BN$2,'Active Hour''s Dump'!$D$2:$AH$2,0)
))),"")</f>
        <v>P</v>
      </c>
      <c r="BO140" s="54">
        <f>_xlfn.IFNA(IF(BO$3="Productivity",
INDEX('Productivity Dump'!$E$4:$AJ$500,
MATCH($A140,'Productivity Dump'!$A$4:$A$500,0),
MATCH(BO$2,'Productivity Dump'!$E$3:$AJ$3,0)
),
IF(BO$3="Attendance",
INDEX('Attendance Dump'!$E$2:$AI$400,
MATCH($A140,'Attendance Dump'!$B$2:$B$400,0),
MATCH(BO$2,'Attendance Dump'!$E$1:$AI$1,0)
),
INDEX('Active Hour''s Dump'!$D$3:$AH$337,
MATCH($C140,'Active Hour''s Dump'!$A$3:$A$337,0),
MATCH(BO$2,'Active Hour''s Dump'!$D$2:$AH$2,0)
))),"")</f>
        <v>6.1666666666666696</v>
      </c>
      <c r="BP140" s="13">
        <f>_xlfn.IFNA(IF(BP$3="Productivity",
INDEX('Productivity Dump'!$E$4:$AJ$500,
MATCH($A140,'Productivity Dump'!$A$4:$A$500,0),
MATCH(BP$2,'Productivity Dump'!$E$3:$AJ$3,0)
),
IF(BP$3="Attendance",
INDEX('Attendance Dump'!$E$2:$AI$400,
MATCH($A140,'Attendance Dump'!$B$2:$B$400,0),
MATCH(BP$2,'Attendance Dump'!$E$1:$AI$1,0)
),
INDEX('Active Hour''s Dump'!$D$3:$AH$337,
MATCH($C140,'Active Hour''s Dump'!$A$3:$A$337,0),
MATCH(BP$2,'Active Hour''s Dump'!$D$2:$AH$2,0)
))),"")</f>
        <v>1258.8389999999999</v>
      </c>
      <c r="BQ140" s="13" t="str">
        <f>_xlfn.IFNA(IF(BQ$3="Productivity",
INDEX('Productivity Dump'!$E$4:$AJ$500,
MATCH($A140,'Productivity Dump'!$A$4:$A$500,0),
MATCH(BQ$2,'Productivity Dump'!$E$3:$AJ$3,0)
),
IF(BQ$3="Attendance",
INDEX('Attendance Dump'!$E$2:$AI$400,
MATCH($A140,'Attendance Dump'!$B$2:$B$400,0),
MATCH(BQ$2,'Attendance Dump'!$E$1:$AI$1,0)
),
INDEX('Active Hour''s Dump'!$D$3:$AH$337,
MATCH($C140,'Active Hour''s Dump'!$A$3:$A$337,0),
MATCH(BQ$2,'Active Hour''s Dump'!$D$2:$AH$2,0)
))),"")</f>
        <v>P</v>
      </c>
      <c r="BR140" s="54">
        <f>_xlfn.IFNA(IF(BR$3="Productivity",
INDEX('Productivity Dump'!$E$4:$AJ$500,
MATCH($A140,'Productivity Dump'!$A$4:$A$500,0),
MATCH(BR$2,'Productivity Dump'!$E$3:$AJ$3,0)
),
IF(BR$3="Attendance",
INDEX('Attendance Dump'!$E$2:$AI$400,
MATCH($A140,'Attendance Dump'!$B$2:$B$400,0),
MATCH(BR$2,'Attendance Dump'!$E$1:$AI$1,0)
),
INDEX('Active Hour''s Dump'!$D$3:$AH$337,
MATCH($C140,'Active Hour''s Dump'!$A$3:$A$337,0),
MATCH(BR$2,'Active Hour''s Dump'!$D$2:$AH$2,0)
))),"")</f>
        <v>6.9166666666666696</v>
      </c>
      <c r="BS140" s="13">
        <f>_xlfn.IFNA(IF(BS$3="Productivity",
INDEX('Productivity Dump'!$E$4:$AJ$500,
MATCH($A140,'Productivity Dump'!$A$4:$A$500,0),
MATCH(BS$2,'Productivity Dump'!$E$3:$AJ$3,0)
),
IF(BS$3="Attendance",
INDEX('Attendance Dump'!$E$2:$AI$400,
MATCH($A140,'Attendance Dump'!$B$2:$B$400,0),
MATCH(BS$2,'Attendance Dump'!$E$1:$AI$1,0)
),
INDEX('Active Hour''s Dump'!$D$3:$AH$337,
MATCH($C140,'Active Hour''s Dump'!$A$3:$A$337,0),
MATCH(BS$2,'Active Hour''s Dump'!$D$2:$AH$2,0)
))),"")</f>
        <v>1223.1600000000003</v>
      </c>
      <c r="BT140" s="13" t="str">
        <f>_xlfn.IFNA(IF(BT$3="Productivity",
INDEX('Productivity Dump'!$E$4:$AJ$500,
MATCH($A140,'Productivity Dump'!$A$4:$A$500,0),
MATCH(BT$2,'Productivity Dump'!$E$3:$AJ$3,0)
),
IF(BT$3="Attendance",
INDEX('Attendance Dump'!$E$2:$AI$400,
MATCH($A140,'Attendance Dump'!$B$2:$B$400,0),
MATCH(BT$2,'Attendance Dump'!$E$1:$AI$1,0)
),
INDEX('Active Hour''s Dump'!$D$3:$AH$337,
MATCH($C140,'Active Hour''s Dump'!$A$3:$A$337,0),
MATCH(BT$2,'Active Hour''s Dump'!$D$2:$AH$2,0)
))),"")</f>
        <v>H(P)</v>
      </c>
      <c r="BU140" s="54">
        <f>_xlfn.IFNA(IF(BU$3="Productivity",
INDEX('Productivity Dump'!$E$4:$AJ$500,
MATCH($A140,'Productivity Dump'!$A$4:$A$500,0),
MATCH(BU$2,'Productivity Dump'!$E$3:$AJ$3,0)
),
IF(BU$3="Attendance",
INDEX('Attendance Dump'!$E$2:$AI$400,
MATCH($A140,'Attendance Dump'!$B$2:$B$400,0),
MATCH(BU$2,'Attendance Dump'!$E$1:$AI$1,0)
),
INDEX('Active Hour''s Dump'!$D$3:$AH$337,
MATCH($C140,'Active Hour''s Dump'!$A$3:$A$337,0),
MATCH(BU$2,'Active Hour''s Dump'!$D$2:$AH$2,0)
))),"")</f>
        <v>6</v>
      </c>
      <c r="BV140" s="13">
        <f>_xlfn.IFNA(IF(BV$3="Productivity",
INDEX('Productivity Dump'!$E$4:$AJ$500,
MATCH($A140,'Productivity Dump'!$A$4:$A$500,0),
MATCH(BV$2,'Productivity Dump'!$E$3:$AJ$3,0)
),
IF(BV$3="Attendance",
INDEX('Attendance Dump'!$E$2:$AI$400,
MATCH($A140,'Attendance Dump'!$B$2:$B$400,0),
MATCH(BV$2,'Attendance Dump'!$E$1:$AI$1,0)
),
INDEX('Active Hour''s Dump'!$D$3:$AH$337,
MATCH($C140,'Active Hour''s Dump'!$A$3:$A$337,0),
MATCH(BV$2,'Active Hour''s Dump'!$D$2:$AH$2,0)
))),"")</f>
        <v>1210.0170000000005</v>
      </c>
      <c r="BW140" s="13" t="str">
        <f>_xlfn.IFNA(IF(BW$3="Productivity",
INDEX('Productivity Dump'!$E$4:$AJ$500,
MATCH($A140,'Productivity Dump'!$A$4:$A$500,0),
MATCH(BW$2,'Productivity Dump'!$E$3:$AJ$3,0)
),
IF(BW$3="Attendance",
INDEX('Attendance Dump'!$E$2:$AI$400,
MATCH($A140,'Attendance Dump'!$B$2:$B$400,0),
MATCH(BW$2,'Attendance Dump'!$E$1:$AI$1,0)
),
INDEX('Active Hour''s Dump'!$D$3:$AH$337,
MATCH($C140,'Active Hour''s Dump'!$A$3:$A$337,0),
MATCH(BW$2,'Active Hour''s Dump'!$D$2:$AH$2,0)
))),"")</f>
        <v>P</v>
      </c>
      <c r="BX140" s="54">
        <f>_xlfn.IFNA(IF(BX$3="Productivity",
INDEX('Productivity Dump'!$E$4:$AJ$500,
MATCH($A140,'Productivity Dump'!$A$4:$A$500,0),
MATCH(BX$2,'Productivity Dump'!$E$3:$AJ$3,0)
),
IF(BX$3="Attendance",
INDEX('Attendance Dump'!$E$2:$AI$400,
MATCH($A140,'Attendance Dump'!$B$2:$B$400,0),
MATCH(BX$2,'Attendance Dump'!$E$1:$AI$1,0)
),
INDEX('Active Hour''s Dump'!$D$3:$AH$337,
MATCH($C140,'Active Hour''s Dump'!$A$3:$A$337,0),
MATCH(BX$2,'Active Hour''s Dump'!$D$2:$AH$2,0)
))),"")</f>
        <v>6.3333333333333304</v>
      </c>
      <c r="BY140" s="13">
        <f>_xlfn.IFNA(IF(BY$3="Productivity",
INDEX('Productivity Dump'!$E$4:$AJ$500,
MATCH($A140,'Productivity Dump'!$A$4:$A$500,0),
MATCH(BY$2,'Productivity Dump'!$E$3:$AJ$3,0)
),
IF(BY$3="Attendance",
INDEX('Attendance Dump'!$E$2:$AI$400,
MATCH($A140,'Attendance Dump'!$B$2:$B$400,0),
MATCH(BY$2,'Attendance Dump'!$E$1:$AI$1,0)
),
INDEX('Active Hour''s Dump'!$D$3:$AH$337,
MATCH($C140,'Active Hour''s Dump'!$A$3:$A$337,0),
MATCH(BY$2,'Active Hour''s Dump'!$D$2:$AH$2,0)
))),"")</f>
        <v>532.41100000000006</v>
      </c>
      <c r="BZ140" s="13" t="str">
        <f>_xlfn.IFNA(IF(BZ$3="Productivity",
INDEX('Productivity Dump'!$E$4:$AJ$500,
MATCH($A140,'Productivity Dump'!$A$4:$A$500,0),
MATCH(BZ$2,'Productivity Dump'!$E$3:$AJ$3,0)
),
IF(BZ$3="Attendance",
INDEX('Attendance Dump'!$E$2:$AI$400,
MATCH($A140,'Attendance Dump'!$B$2:$B$400,0),
MATCH(BZ$2,'Attendance Dump'!$E$1:$AI$1,0)
),
INDEX('Active Hour''s Dump'!$D$3:$AH$337,
MATCH($C140,'Active Hour''s Dump'!$A$3:$A$337,0),
MATCH(BZ$2,'Active Hour''s Dump'!$D$2:$AH$2,0)
))),"")</f>
        <v>P</v>
      </c>
      <c r="CA140" s="54">
        <f>_xlfn.IFNA(IF(CA$3="Productivity",
INDEX('Productivity Dump'!$E$4:$AJ$500,
MATCH($A140,'Productivity Dump'!$A$4:$A$500,0),
MATCH(CA$2,'Productivity Dump'!$E$3:$AJ$3,0)
),
IF(CA$3="Attendance",
INDEX('Attendance Dump'!$E$2:$AI$400,
MATCH($A140,'Attendance Dump'!$B$2:$B$400,0),
MATCH(CA$2,'Attendance Dump'!$E$1:$AI$1,0)
),
INDEX('Active Hour''s Dump'!$D$3:$AH$337,
MATCH($C140,'Active Hour''s Dump'!$A$3:$A$337,0),
MATCH(CA$2,'Active Hour''s Dump'!$D$2:$AH$2,0)
))),"")</f>
        <v>3.0833333333333299</v>
      </c>
      <c r="CB140" s="13">
        <f>_xlfn.IFNA(IF(CB$3="Productivity",
INDEX('Productivity Dump'!$E$4:$AJ$500,
MATCH($A140,'Productivity Dump'!$A$4:$A$500,0),
MATCH(CB$2,'Productivity Dump'!$E$3:$AJ$3,0)
),
IF(CB$3="Attendance",
INDEX('Attendance Dump'!$E$2:$AI$400,
MATCH($A140,'Attendance Dump'!$B$2:$B$400,0),
MATCH(CB$2,'Attendance Dump'!$E$1:$AI$1,0)
),
INDEX('Active Hour''s Dump'!$D$3:$AH$337,
MATCH($C140,'Active Hour''s Dump'!$A$3:$A$337,0),
MATCH(CB$2,'Active Hour''s Dump'!$D$2:$AH$2,0)
))),"")</f>
        <v>0</v>
      </c>
      <c r="CC140" s="13" t="str">
        <f>_xlfn.IFNA(IF(CC$3="Productivity",
INDEX('Productivity Dump'!$E$4:$AJ$500,
MATCH($A140,'Productivity Dump'!$A$4:$A$500,0),
MATCH(CC$2,'Productivity Dump'!$E$3:$AJ$3,0)
),
IF(CC$3="Attendance",
INDEX('Attendance Dump'!$E$2:$AI$400,
MATCH($A140,'Attendance Dump'!$B$2:$B$400,0),
MATCH(CC$2,'Attendance Dump'!$E$1:$AI$1,0)
),
INDEX('Active Hour''s Dump'!$D$3:$AH$337,
MATCH($C140,'Active Hour''s Dump'!$A$3:$A$337,0),
MATCH(CC$2,'Active Hour''s Dump'!$D$2:$AH$2,0)
))),"")</f>
        <v>WO</v>
      </c>
      <c r="CD140" s="54">
        <f>_xlfn.IFNA(IF(CD$3="Productivity",
INDEX('Productivity Dump'!$E$4:$AJ$500,
MATCH($A140,'Productivity Dump'!$A$4:$A$500,0),
MATCH(CD$2,'Productivity Dump'!$E$3:$AJ$3,0)
),
IF(CD$3="Attendance",
INDEX('Attendance Dump'!$E$2:$AI$400,
MATCH($A140,'Attendance Dump'!$B$2:$B$400,0),
MATCH(CD$2,'Attendance Dump'!$E$1:$AI$1,0)
),
INDEX('Active Hour''s Dump'!$D$3:$AH$337,
MATCH($C140,'Active Hour''s Dump'!$A$3:$A$337,0),
MATCH(CD$2,'Active Hour''s Dump'!$D$2:$AH$2,0)
))),"")</f>
        <v>0</v>
      </c>
      <c r="CE140" s="13">
        <f>_xlfn.IFNA(IF(CE$3="Productivity",
INDEX('Productivity Dump'!$E$4:$AJ$500,
MATCH($A140,'Productivity Dump'!$A$4:$A$500,0),
MATCH(CE$2,'Productivity Dump'!$E$3:$AJ$3,0)
),
IF(CE$3="Attendance",
INDEX('Attendance Dump'!$E$2:$AI$400,
MATCH($A140,'Attendance Dump'!$B$2:$B$400,0),
MATCH(CE$2,'Attendance Dump'!$E$1:$AI$1,0)
),
INDEX('Active Hour''s Dump'!$D$3:$AH$337,
MATCH($C140,'Active Hour''s Dump'!$A$3:$A$337,0),
MATCH(CE$2,'Active Hour''s Dump'!$D$2:$AH$2,0)
))),"")</f>
        <v>137.107</v>
      </c>
      <c r="CF140" s="13" t="str">
        <f>_xlfn.IFNA(IF(CF$3="Productivity",
INDEX('Productivity Dump'!$E$4:$AJ$500,
MATCH($A140,'Productivity Dump'!$A$4:$A$500,0),
MATCH(CF$2,'Productivity Dump'!$E$3:$AJ$3,0)
),
IF(CF$3="Attendance",
INDEX('Attendance Dump'!$E$2:$AI$400,
MATCH($A140,'Attendance Dump'!$B$2:$B$400,0),
MATCH(CF$2,'Attendance Dump'!$E$1:$AI$1,0)
),
INDEX('Active Hour''s Dump'!$D$3:$AH$337,
MATCH($C140,'Active Hour''s Dump'!$A$3:$A$337,0),
MATCH(CF$2,'Active Hour''s Dump'!$D$2:$AH$2,0)
))),"")</f>
        <v>CO</v>
      </c>
      <c r="CG140" s="54">
        <f>_xlfn.IFNA(IF(CG$3="Productivity",
INDEX('Productivity Dump'!$E$4:$AJ$500,
MATCH($A140,'Productivity Dump'!$A$4:$A$500,0),
MATCH(CG$2,'Productivity Dump'!$E$3:$AJ$3,0)
),
IF(CG$3="Attendance",
INDEX('Attendance Dump'!$E$2:$AI$400,
MATCH($A140,'Attendance Dump'!$B$2:$B$400,0),
MATCH(CG$2,'Attendance Dump'!$E$1:$AI$1,0)
),
INDEX('Active Hour''s Dump'!$D$3:$AH$337,
MATCH($C140,'Active Hour''s Dump'!$A$3:$A$337,0),
MATCH(CG$2,'Active Hour''s Dump'!$D$2:$AH$2,0)
))),"")</f>
        <v>1.6666666666666701</v>
      </c>
      <c r="CH140" s="13">
        <f>_xlfn.IFNA(IF(CH$3="Productivity",
INDEX('Productivity Dump'!$E$4:$AJ$500,
MATCH($A140,'Productivity Dump'!$A$4:$A$500,0),
MATCH(CH$2,'Productivity Dump'!$E$3:$AJ$3,0)
),
IF(CH$3="Attendance",
INDEX('Attendance Dump'!$E$2:$AI$400,
MATCH($A140,'Attendance Dump'!$B$2:$B$400,0),
MATCH(CH$2,'Attendance Dump'!$E$1:$AI$1,0)
),
INDEX('Active Hour''s Dump'!$D$3:$AH$337,
MATCH($C140,'Active Hour''s Dump'!$A$3:$A$337,0),
MATCH(CH$2,'Active Hour''s Dump'!$D$2:$AH$2,0)
))),"")</f>
        <v>1206.6650000000002</v>
      </c>
      <c r="CI140" s="13" t="str">
        <f>_xlfn.IFNA(IF(CI$3="Productivity",
INDEX('Productivity Dump'!$E$4:$AJ$500,
MATCH($A140,'Productivity Dump'!$A$4:$A$500,0),
MATCH(CI$2,'Productivity Dump'!$E$3:$AJ$3,0)
),
IF(CI$3="Attendance",
INDEX('Attendance Dump'!$E$2:$AI$400,
MATCH($A140,'Attendance Dump'!$B$2:$B$400,0),
MATCH(CI$2,'Attendance Dump'!$E$1:$AI$1,0)
),
INDEX('Active Hour''s Dump'!$D$3:$AH$337,
MATCH($C140,'Active Hour''s Dump'!$A$3:$A$337,0),
MATCH(CI$2,'Active Hour''s Dump'!$D$2:$AH$2,0)
))),"")</f>
        <v>P</v>
      </c>
      <c r="CJ140" s="54">
        <f>_xlfn.IFNA(IF(CJ$3="Productivity",
INDEX('Productivity Dump'!$E$4:$AJ$500,
MATCH($A140,'Productivity Dump'!$A$4:$A$500,0),
MATCH(CJ$2,'Productivity Dump'!$E$3:$AJ$3,0)
),
IF(CJ$3="Attendance",
INDEX('Attendance Dump'!$E$2:$AI$400,
MATCH($A140,'Attendance Dump'!$B$2:$B$400,0),
MATCH(CJ$2,'Attendance Dump'!$E$1:$AI$1,0)
),
INDEX('Active Hour''s Dump'!$D$3:$AH$337,
MATCH($C140,'Active Hour''s Dump'!$A$3:$A$337,0),
MATCH(CJ$2,'Active Hour''s Dump'!$D$2:$AH$2,0)
))),"")</f>
        <v>6.8333333333333304</v>
      </c>
      <c r="CK140" s="13">
        <f>_xlfn.IFNA(IF(CK$3="Productivity",
INDEX('Productivity Dump'!$E$4:$AJ$500,
MATCH($A140,'Productivity Dump'!$A$4:$A$500,0),
MATCH(CK$2,'Productivity Dump'!$E$3:$AJ$3,0)
),
IF(CK$3="Attendance",
INDEX('Attendance Dump'!$E$2:$AI$400,
MATCH($A140,'Attendance Dump'!$B$2:$B$400,0),
MATCH(CK$2,'Attendance Dump'!$E$1:$AI$1,0)
),
INDEX('Active Hour''s Dump'!$D$3:$AH$337,
MATCH($C140,'Active Hour''s Dump'!$A$3:$A$337,0),
MATCH(CK$2,'Active Hour''s Dump'!$D$2:$AH$2,0)
))),"")</f>
        <v>1131.7289999999996</v>
      </c>
      <c r="CL140" s="13" t="str">
        <f>_xlfn.IFNA(IF(CL$3="Productivity",
INDEX('Productivity Dump'!$E$4:$AJ$500,
MATCH($A140,'Productivity Dump'!$A$4:$A$500,0),
MATCH(CL$2,'Productivity Dump'!$E$3:$AJ$3,0)
),
IF(CL$3="Attendance",
INDEX('Attendance Dump'!$E$2:$AI$400,
MATCH($A140,'Attendance Dump'!$B$2:$B$400,0),
MATCH(CL$2,'Attendance Dump'!$E$1:$AI$1,0)
),
INDEX('Active Hour''s Dump'!$D$3:$AH$337,
MATCH($C140,'Active Hour''s Dump'!$A$3:$A$337,0),
MATCH(CL$2,'Active Hour''s Dump'!$D$2:$AH$2,0)
))),"")</f>
        <v>P</v>
      </c>
      <c r="CM140" s="54">
        <f>_xlfn.IFNA(IF(CM$3="Productivity",
INDEX('Productivity Dump'!$E$4:$AJ$500,
MATCH($A140,'Productivity Dump'!$A$4:$A$500,0),
MATCH(CM$2,'Productivity Dump'!$E$3:$AJ$3,0)
),
IF(CM$3="Attendance",
INDEX('Attendance Dump'!$E$2:$AI$400,
MATCH($A140,'Attendance Dump'!$B$2:$B$400,0),
MATCH(CM$2,'Attendance Dump'!$E$1:$AI$1,0)
),
INDEX('Active Hour''s Dump'!$D$3:$AH$337,
MATCH($C140,'Active Hour''s Dump'!$A$3:$A$337,0),
MATCH(CM$2,'Active Hour''s Dump'!$D$2:$AH$2,0)
))),"")</f>
        <v>7.25</v>
      </c>
      <c r="CN140" s="13">
        <f>_xlfn.IFNA(IF(CN$3="Productivity",
INDEX('Productivity Dump'!$E$4:$AJ$500,
MATCH($A140,'Productivity Dump'!$A$4:$A$500,0),
MATCH(CN$2,'Productivity Dump'!$E$3:$AJ$3,0)
),
IF(CN$3="Attendance",
INDEX('Attendance Dump'!$E$2:$AI$400,
MATCH($A140,'Attendance Dump'!$B$2:$B$400,0),
MATCH(CN$2,'Attendance Dump'!$E$1:$AI$1,0)
),
INDEX('Active Hour''s Dump'!$D$3:$AH$337,
MATCH($C140,'Active Hour''s Dump'!$A$3:$A$337,0),
MATCH(CN$2,'Active Hour''s Dump'!$D$2:$AH$2,0)
))),"")</f>
        <v>0</v>
      </c>
      <c r="CO140" s="13">
        <f>_xlfn.IFNA(IF(CO$3="Productivity",
INDEX('Productivity Dump'!$E$4:$AJ$500,
MATCH($A140,'Productivity Dump'!$A$4:$A$500,0),
MATCH(CO$2,'Productivity Dump'!$E$3:$AJ$3,0)
),
IF(CO$3="Attendance",
INDEX('Attendance Dump'!$E$2:$AI$400,
MATCH($A140,'Attendance Dump'!$B$2:$B$400,0),
MATCH(CO$2,'Attendance Dump'!$E$1:$AI$1,0)
),
INDEX('Active Hour''s Dump'!$D$3:$AH$337,
MATCH($C140,'Active Hour''s Dump'!$A$3:$A$337,0),
MATCH(CO$2,'Active Hour''s Dump'!$D$2:$AH$2,0)
))),"")</f>
        <v>0</v>
      </c>
      <c r="CP140" s="54">
        <f>_xlfn.IFNA(IF(CP$3="Productivity",
INDEX('Productivity Dump'!$E$4:$AJ$500,
MATCH($A140,'Productivity Dump'!$A$4:$A$500,0),
MATCH(CP$2,'Productivity Dump'!$E$3:$AJ$3,0)
),
IF(CP$3="Attendance",
INDEX('Attendance Dump'!$E$2:$AI$400,
MATCH($A140,'Attendance Dump'!$B$2:$B$400,0),
MATCH(CP$2,'Attendance Dump'!$E$1:$AI$1,0)
),
INDEX('Active Hour''s Dump'!$D$3:$AH$337,
MATCH($C140,'Active Hour''s Dump'!$A$3:$A$337,0),
MATCH(CP$2,'Active Hour''s Dump'!$D$2:$AH$2,0)
))),"")</f>
        <v>0</v>
      </c>
      <c r="CQ140" s="13">
        <f>_xlfn.IFNA(IF(CQ$3="Productivity",
INDEX('Productivity Dump'!$E$4:$AJ$500,
MATCH($A140,'Productivity Dump'!$A$4:$A$500,0),
MATCH(CQ$2,'Productivity Dump'!$E$3:$AJ$3,0)
),
IF(CQ$3="Attendance",
INDEX('Attendance Dump'!$E$2:$AI$400,
MATCH($A140,'Attendance Dump'!$B$2:$B$400,0),
MATCH(CQ$2,'Attendance Dump'!$E$1:$AI$1,0)
),
INDEX('Active Hour''s Dump'!$D$3:$AH$337,
MATCH($C140,'Active Hour''s Dump'!$A$3:$A$337,0),
MATCH(CQ$2,'Active Hour''s Dump'!$D$2:$AH$2,0)
))),"")</f>
        <v>0</v>
      </c>
      <c r="CR140" s="13">
        <f>_xlfn.IFNA(IF(CR$3="Productivity",
INDEX('Productivity Dump'!$E$4:$AJ$500,
MATCH($A140,'Productivity Dump'!$A$4:$A$500,0),
MATCH(CR$2,'Productivity Dump'!$E$3:$AJ$3,0)
),
IF(CR$3="Attendance",
INDEX('Attendance Dump'!$E$2:$AI$400,
MATCH($A140,'Attendance Dump'!$B$2:$B$400,0),
MATCH(CR$2,'Attendance Dump'!$E$1:$AI$1,0)
),
INDEX('Active Hour''s Dump'!$D$3:$AH$337,
MATCH($C140,'Active Hour''s Dump'!$A$3:$A$337,0),
MATCH(CR$2,'Active Hour''s Dump'!$D$2:$AH$2,0)
))),"")</f>
        <v>0</v>
      </c>
      <c r="CS140" s="54">
        <f>_xlfn.IFNA(IF(CS$3="Productivity",
INDEX('Productivity Dump'!$E$4:$AJ$500,
MATCH($A140,'Productivity Dump'!$A$4:$A$500,0),
MATCH(CS$2,'Productivity Dump'!$E$3:$AJ$3,0)
),
IF(CS$3="Attendance",
INDEX('Attendance Dump'!$E$2:$AI$400,
MATCH($A140,'Attendance Dump'!$B$2:$B$400,0),
MATCH(CS$2,'Attendance Dump'!$E$1:$AI$1,0)
),
INDEX('Active Hour''s Dump'!$D$3:$AH$337,
MATCH($C140,'Active Hour''s Dump'!$A$3:$A$337,0),
MATCH(CS$2,'Active Hour''s Dump'!$D$2:$AH$2,0)
))),"")</f>
        <v>0</v>
      </c>
      <c r="CT140" s="13">
        <f>_xlfn.IFNA(IF(CT$3="Productivity",
INDEX('Productivity Dump'!$E$4:$AJ$500,
MATCH($A140,'Productivity Dump'!$A$4:$A$500,0),
MATCH(CT$2,'Productivity Dump'!$E$3:$AJ$3,0)
),
IF(CT$3="Attendance",
INDEX('Attendance Dump'!$E$2:$AI$400,
MATCH($A140,'Attendance Dump'!$B$2:$B$400,0),
MATCH(CT$2,'Attendance Dump'!$E$1:$AI$1,0)
),
INDEX('Active Hour''s Dump'!$D$3:$AH$337,
MATCH($C140,'Active Hour''s Dump'!$A$3:$A$337,0),
MATCH(CT$2,'Active Hour''s Dump'!$D$2:$AH$2,0)
))),"")</f>
        <v>0</v>
      </c>
      <c r="CU140" s="13">
        <f>_xlfn.IFNA(IF(CU$3="Productivity",
INDEX('Productivity Dump'!$E$4:$AJ$500,
MATCH($A140,'Productivity Dump'!$A$4:$A$500,0),
MATCH(CU$2,'Productivity Dump'!$E$3:$AJ$3,0)
),
IF(CU$3="Attendance",
INDEX('Attendance Dump'!$E$2:$AI$400,
MATCH($A140,'Attendance Dump'!$B$2:$B$400,0),
MATCH(CU$2,'Attendance Dump'!$E$1:$AI$1,0)
),
INDEX('Active Hour''s Dump'!$D$3:$AH$337,
MATCH($C140,'Active Hour''s Dump'!$A$3:$A$337,0),
MATCH(CU$2,'Active Hour''s Dump'!$D$2:$AH$2,0)
))),"")</f>
        <v>0</v>
      </c>
      <c r="CV140" s="54">
        <f>_xlfn.IFNA(IF(CV$3="Productivity",
INDEX('Productivity Dump'!$E$4:$AJ$500,
MATCH($A140,'Productivity Dump'!$A$4:$A$500,0),
MATCH(CV$2,'Productivity Dump'!$E$3:$AJ$3,0)
),
IF(CV$3="Attendance",
INDEX('Attendance Dump'!$E$2:$AI$400,
MATCH($A140,'Attendance Dump'!$B$2:$B$400,0),
MATCH(CV$2,'Attendance Dump'!$E$1:$AI$1,0)
),
INDEX('Active Hour''s Dump'!$D$3:$AH$337,
MATCH($C140,'Active Hour''s Dump'!$A$3:$A$337,0),
MATCH(CV$2,'Active Hour''s Dump'!$D$2:$AH$2,0)
))),"")</f>
        <v>0</v>
      </c>
      <c r="CW140" s="13"/>
      <c r="CX140" s="13"/>
      <c r="CY140" s="54"/>
      <c r="DA140" s="57">
        <f t="shared" si="75"/>
        <v>145.91666666666669</v>
      </c>
      <c r="DB140" s="35">
        <f t="shared" si="76"/>
        <v>25434.377</v>
      </c>
      <c r="DC140" s="35">
        <f t="shared" si="71"/>
        <v>1565.6229999999996</v>
      </c>
      <c r="DD140" s="35">
        <f t="shared" ca="1" si="74"/>
        <v>0</v>
      </c>
      <c r="DF140" s="32" cm="1">
        <f t="array" ref="DF140">SUMPRODUCT(
    (MOD(COLUMN(H140:CV140) - COLUMN(H140), 3) = 0) *
    (H140:CV140 = 0) *
    (I140:CW140 = "P") *
    (COUNTIF(UKHoliday, H$2:CV$2) = 0)
)</f>
        <v>0</v>
      </c>
      <c r="DG140" s="33" cm="1">
        <f t="array" ref="DG140">SUMPRODUCT(
  (MOD(COLUMN(H140:CV140) - COLUMN(H140), 3) = 0) *
  (H140:CV140 &gt; 0) *
  (H140:CV140 &lt; 0.5 * IF(((WEEKDAY(H$2:CV$2, 2) = 1) + (WEEKDAY(H$2:CV$2, 2) = 6)), G140, F140)) *
  (I140:CW140 = "P") *
  (COUNTIF(UKHoliday, H$2:CV$2) = 0)
)</f>
        <v>0</v>
      </c>
      <c r="DH140" s="33" cm="1">
        <f t="array" ref="DH140">SUMPRODUCT(
  (MOD(COLUMN(H140:CV140) - COLUMN(H140), 3) = 0) *
  (H140:CV140 &gt; 0.5 * IF(((WEEKDAY(H$2:CV$2, 2) = 1) + (WEEKDAY(H$2:CV$2, 2) = 6)), $G140, $F140)) *
  (H140:CV140 &lt; 0.8 * IF(((WEEKDAY(H$2:CV$2, 2) = 1) + (WEEKDAY(H$2:CV$2, 2) = 6)), $G140, $F140)) *
  (I140:CW140 = "P") *
  (COUNTIF(UKHoliday, H$2:CV$2) = 0)
)</f>
        <v>2</v>
      </c>
      <c r="DI140" s="33" cm="1">
        <f t="array" ref="DI140">SUMPRODUCT(
  (MOD(COLUMN(H140:CV140) - COLUMN(H140), 3) = 0) *
  (H140:CV140 &gt; 0.8 * IF(((WEEKDAY(H$2:CV$2, 2) = 1) + (WEEKDAY(H$2:CV$2, 2) = 6)), $G140, $F140)) *
  (H140:CV140 &lt; 1 * IF(((WEEKDAY(H$2:CV$2, 2) = 1) + (WEEKDAY(H$2:CV$2, 2) = 6)), $G140, $F140)) *
  (I140:CW140 = "P") *
  (COUNTIF(UKHoliday, H$2:CV$2) = 0)
)</f>
        <v>17</v>
      </c>
    </row>
    <row r="141" spans="1:113" x14ac:dyDescent="0.3">
      <c r="A141" s="8" t="s">
        <v>315</v>
      </c>
      <c r="B141" s="36" t="s">
        <v>314</v>
      </c>
      <c r="C141" s="9" t="s">
        <v>735</v>
      </c>
      <c r="D141" s="62" t="s">
        <v>450</v>
      </c>
      <c r="E141" s="35">
        <v>42000</v>
      </c>
      <c r="F141" s="35">
        <f t="shared" si="72"/>
        <v>2100</v>
      </c>
      <c r="G141" s="35">
        <f t="shared" si="73"/>
        <v>1050</v>
      </c>
      <c r="H141" s="13">
        <f>_xlfn.IFNA(IF(H$3="Productivity",
INDEX('Productivity Dump'!$E$4:$AJ$500,
MATCH($A141,'Productivity Dump'!$A$4:$A$500,0),
MATCH(H$2,'Productivity Dump'!$E$3:$AJ$3,0)
),
IF(H$3="Attendance",
INDEX('Attendance Dump'!$E$2:$AI$400,
MATCH($A141,'Attendance Dump'!$B$2:$B$400,0),
MATCH(H$2,'Attendance Dump'!$E$1:$AI$1,0)
),
INDEX('Active Hour''s Dump'!$D$3:$AH$337,
MATCH($C141,'Active Hour''s Dump'!$A$3:$A$337,0),
MATCH(H$2,'Active Hour''s Dump'!$D$2:$AH$2,0)
))),"")</f>
        <v>2243.1590000000001</v>
      </c>
      <c r="I141" s="13" t="str">
        <f>_xlfn.IFNA(IF(I$3="Productivity",
INDEX('Productivity Dump'!$E$4:$AJ$500,
MATCH($A141,'Productivity Dump'!$A$4:$A$500,0),
MATCH(I$2,'Productivity Dump'!$E$3:$AJ$3,0)
),
IF(I$3="Attendance",
INDEX('Attendance Dump'!$E$2:$AI$400,
MATCH($A141,'Attendance Dump'!$B$2:$B$400,0),
MATCH(I$2,'Attendance Dump'!$E$1:$AI$1,0)
),
INDEX('Active Hour''s Dump'!$D$3:$AH$337,
MATCH($C141,'Active Hour''s Dump'!$A$3:$A$337,0),
MATCH(I$2,'Active Hour''s Dump'!$D$2:$AH$2,0)
))),"")</f>
        <v>P</v>
      </c>
      <c r="J141" s="54">
        <f>_xlfn.IFNA(IF(J$3="Productivity",
INDEX('Productivity Dump'!$E$4:$AJ$500,
MATCH($A141,'Productivity Dump'!$A$4:$A$500,0),
MATCH(J$2,'Productivity Dump'!$E$3:$AJ$3,0)
),
IF(J$3="Attendance",
INDEX('Attendance Dump'!$E$2:$AI$400,
MATCH($A141,'Attendance Dump'!$B$2:$B$400,0),
MATCH(J$2,'Attendance Dump'!$E$1:$AI$1,0)
),
INDEX('Active Hour''s Dump'!$D$3:$AH$337,
MATCH($C141,'Active Hour''s Dump'!$A$3:$A$337,0),
MATCH(J$2,'Active Hour''s Dump'!$D$2:$AH$2,0)
))),"")</f>
        <v>10.3333333333333</v>
      </c>
      <c r="K141" s="13">
        <f>_xlfn.IFNA(IF(K$3="Productivity",
INDEX('Productivity Dump'!$E$4:$AJ$500,
MATCH($A141,'Productivity Dump'!$A$4:$A$500,0),
MATCH(K$2,'Productivity Dump'!$E$3:$AJ$3,0)
),
IF(K$3="Attendance",
INDEX('Attendance Dump'!$E$2:$AI$400,
MATCH($A141,'Attendance Dump'!$B$2:$B$400,0),
MATCH(K$2,'Attendance Dump'!$E$1:$AI$1,0)
),
INDEX('Active Hour''s Dump'!$D$3:$AH$337,
MATCH($C141,'Active Hour''s Dump'!$A$3:$A$337,0),
MATCH(K$2,'Active Hour''s Dump'!$D$2:$AH$2,0)
))),"")</f>
        <v>2290.8670000000002</v>
      </c>
      <c r="L141" s="13" t="str">
        <f>_xlfn.IFNA(IF(L$3="Productivity",
INDEX('Productivity Dump'!$E$4:$AJ$500,
MATCH($A141,'Productivity Dump'!$A$4:$A$500,0),
MATCH(L$2,'Productivity Dump'!$E$3:$AJ$3,0)
),
IF(L$3="Attendance",
INDEX('Attendance Dump'!$E$2:$AI$400,
MATCH($A141,'Attendance Dump'!$B$2:$B$400,0),
MATCH(L$2,'Attendance Dump'!$E$1:$AI$1,0)
),
INDEX('Active Hour''s Dump'!$D$3:$AH$337,
MATCH($C141,'Active Hour''s Dump'!$A$3:$A$337,0),
MATCH(L$2,'Active Hour''s Dump'!$D$2:$AH$2,0)
))),"")</f>
        <v>P</v>
      </c>
      <c r="M141" s="54">
        <f>_xlfn.IFNA(IF(M$3="Productivity",
INDEX('Productivity Dump'!$E$4:$AJ$500,
MATCH($A141,'Productivity Dump'!$A$4:$A$500,0),
MATCH(M$2,'Productivity Dump'!$E$3:$AJ$3,0)
),
IF(M$3="Attendance",
INDEX('Attendance Dump'!$E$2:$AI$400,
MATCH($A141,'Attendance Dump'!$B$2:$B$400,0),
MATCH(M$2,'Attendance Dump'!$E$1:$AI$1,0)
),
INDEX('Active Hour''s Dump'!$D$3:$AH$337,
MATCH($C141,'Active Hour''s Dump'!$A$3:$A$337,0),
MATCH(M$2,'Active Hour''s Dump'!$D$2:$AH$2,0)
))),"")</f>
        <v>10.4166666666667</v>
      </c>
      <c r="N141" s="13">
        <f>_xlfn.IFNA(IF(N$3="Productivity",
INDEX('Productivity Dump'!$E$4:$AJ$500,
MATCH($A141,'Productivity Dump'!$A$4:$A$500,0),
MATCH(N$2,'Productivity Dump'!$E$3:$AJ$3,0)
),
IF(N$3="Attendance",
INDEX('Attendance Dump'!$E$2:$AI$400,
MATCH($A141,'Attendance Dump'!$B$2:$B$400,0),
MATCH(N$2,'Attendance Dump'!$E$1:$AI$1,0)
),
INDEX('Active Hour''s Dump'!$D$3:$AH$337,
MATCH($C141,'Active Hour''s Dump'!$A$3:$A$337,0),
MATCH(N$2,'Active Hour''s Dump'!$D$2:$AH$2,0)
))),"")</f>
        <v>1846.7510000000002</v>
      </c>
      <c r="O141" s="13" t="str">
        <f>_xlfn.IFNA(IF(O$3="Productivity",
INDEX('Productivity Dump'!$E$4:$AJ$500,
MATCH($A141,'Productivity Dump'!$A$4:$A$500,0),
MATCH(O$2,'Productivity Dump'!$E$3:$AJ$3,0)
),
IF(O$3="Attendance",
INDEX('Attendance Dump'!$E$2:$AI$400,
MATCH($A141,'Attendance Dump'!$B$2:$B$400,0),
MATCH(O$2,'Attendance Dump'!$E$1:$AI$1,0)
),
INDEX('Active Hour''s Dump'!$D$3:$AH$337,
MATCH($C141,'Active Hour''s Dump'!$A$3:$A$337,0),
MATCH(O$2,'Active Hour''s Dump'!$D$2:$AH$2,0)
))),"")</f>
        <v>P</v>
      </c>
      <c r="P141" s="54">
        <f>_xlfn.IFNA(IF(P$3="Productivity",
INDEX('Productivity Dump'!$E$4:$AJ$500,
MATCH($A141,'Productivity Dump'!$A$4:$A$500,0),
MATCH(P$2,'Productivity Dump'!$E$3:$AJ$3,0)
),
IF(P$3="Attendance",
INDEX('Attendance Dump'!$E$2:$AI$400,
MATCH($A141,'Attendance Dump'!$B$2:$B$400,0),
MATCH(P$2,'Attendance Dump'!$E$1:$AI$1,0)
),
INDEX('Active Hour''s Dump'!$D$3:$AH$337,
MATCH($C141,'Active Hour''s Dump'!$A$3:$A$337,0),
MATCH(P$2,'Active Hour''s Dump'!$D$2:$AH$2,0)
))),"")</f>
        <v>9</v>
      </c>
      <c r="Q141" s="13">
        <f>_xlfn.IFNA(IF(Q$3="Productivity",
INDEX('Productivity Dump'!$E$4:$AJ$500,
MATCH($A141,'Productivity Dump'!$A$4:$A$500,0),
MATCH(Q$2,'Productivity Dump'!$E$3:$AJ$3,0)
),
IF(Q$3="Attendance",
INDEX('Attendance Dump'!$E$2:$AI$400,
MATCH($A141,'Attendance Dump'!$B$2:$B$400,0),
MATCH(Q$2,'Attendance Dump'!$E$1:$AI$1,0)
),
INDEX('Active Hour''s Dump'!$D$3:$AH$337,
MATCH($C141,'Active Hour''s Dump'!$A$3:$A$337,0),
MATCH(Q$2,'Active Hour''s Dump'!$D$2:$AH$2,0)
))),"")</f>
        <v>0</v>
      </c>
      <c r="R141" s="13" t="str">
        <f>_xlfn.IFNA(IF(R$3="Productivity",
INDEX('Productivity Dump'!$E$4:$AJ$500,
MATCH($A141,'Productivity Dump'!$A$4:$A$500,0),
MATCH(R$2,'Productivity Dump'!$E$3:$AJ$3,0)
),
IF(R$3="Attendance",
INDEX('Attendance Dump'!$E$2:$AI$400,
MATCH($A141,'Attendance Dump'!$B$2:$B$400,0),
MATCH(R$2,'Attendance Dump'!$E$1:$AI$1,0)
),
INDEX('Active Hour''s Dump'!$D$3:$AH$337,
MATCH($C141,'Active Hour''s Dump'!$A$3:$A$337,0),
MATCH(R$2,'Active Hour''s Dump'!$D$2:$AH$2,0)
))),"")</f>
        <v>WO</v>
      </c>
      <c r="S141" s="54">
        <f>_xlfn.IFNA(IF(S$3="Productivity",
INDEX('Productivity Dump'!$E$4:$AJ$500,
MATCH($A141,'Productivity Dump'!$A$4:$A$500,0),
MATCH(S$2,'Productivity Dump'!$E$3:$AJ$3,0)
),
IF(S$3="Attendance",
INDEX('Attendance Dump'!$E$2:$AI$400,
MATCH($A141,'Attendance Dump'!$B$2:$B$400,0),
MATCH(S$2,'Attendance Dump'!$E$1:$AI$1,0)
),
INDEX('Active Hour''s Dump'!$D$3:$AH$337,
MATCH($C141,'Active Hour''s Dump'!$A$3:$A$337,0),
MATCH(S$2,'Active Hour''s Dump'!$D$2:$AH$2,0)
))),"")</f>
        <v>8.3333333333333301E-2</v>
      </c>
      <c r="T141" s="13">
        <f>_xlfn.IFNA(IF(T$3="Productivity",
INDEX('Productivity Dump'!$E$4:$AJ$500,
MATCH($A141,'Productivity Dump'!$A$4:$A$500,0),
MATCH(T$2,'Productivity Dump'!$E$3:$AJ$3,0)
),
IF(T$3="Attendance",
INDEX('Attendance Dump'!$E$2:$AI$400,
MATCH($A141,'Attendance Dump'!$B$2:$B$400,0),
MATCH(T$2,'Attendance Dump'!$E$1:$AI$1,0)
),
INDEX('Active Hour''s Dump'!$D$3:$AH$337,
MATCH($C141,'Active Hour''s Dump'!$A$3:$A$337,0),
MATCH(T$2,'Active Hour''s Dump'!$D$2:$AH$2,0)
))),"")</f>
        <v>2112.6100000000006</v>
      </c>
      <c r="U141" s="13" t="str">
        <f>_xlfn.IFNA(IF(U$3="Productivity",
INDEX('Productivity Dump'!$E$4:$AJ$500,
MATCH($A141,'Productivity Dump'!$A$4:$A$500,0),
MATCH(U$2,'Productivity Dump'!$E$3:$AJ$3,0)
),
IF(U$3="Attendance",
INDEX('Attendance Dump'!$E$2:$AI$400,
MATCH($A141,'Attendance Dump'!$B$2:$B$400,0),
MATCH(U$2,'Attendance Dump'!$E$1:$AI$1,0)
),
INDEX('Active Hour''s Dump'!$D$3:$AH$337,
MATCH($C141,'Active Hour''s Dump'!$A$3:$A$337,0),
MATCH(U$2,'Active Hour''s Dump'!$D$2:$AH$2,0)
))),"")</f>
        <v>P</v>
      </c>
      <c r="V141" s="54">
        <f>_xlfn.IFNA(IF(V$3="Productivity",
INDEX('Productivity Dump'!$E$4:$AJ$500,
MATCH($A141,'Productivity Dump'!$A$4:$A$500,0),
MATCH(V$2,'Productivity Dump'!$E$3:$AJ$3,0)
),
IF(V$3="Attendance",
INDEX('Attendance Dump'!$E$2:$AI$400,
MATCH($A141,'Attendance Dump'!$B$2:$B$400,0),
MATCH(V$2,'Attendance Dump'!$E$1:$AI$1,0)
),
INDEX('Active Hour''s Dump'!$D$3:$AH$337,
MATCH($C141,'Active Hour''s Dump'!$A$3:$A$337,0),
MATCH(V$2,'Active Hour''s Dump'!$D$2:$AH$2,0)
))),"")</f>
        <v>9.25</v>
      </c>
      <c r="W141" s="13">
        <f>_xlfn.IFNA(IF(W$3="Productivity",
INDEX('Productivity Dump'!$E$4:$AJ$500,
MATCH($A141,'Productivity Dump'!$A$4:$A$500,0),
MATCH(W$2,'Productivity Dump'!$E$3:$AJ$3,0)
),
IF(W$3="Attendance",
INDEX('Attendance Dump'!$E$2:$AI$400,
MATCH($A141,'Attendance Dump'!$B$2:$B$400,0),
MATCH(W$2,'Attendance Dump'!$E$1:$AI$1,0)
),
INDEX('Active Hour''s Dump'!$D$3:$AH$337,
MATCH($C141,'Active Hour''s Dump'!$A$3:$A$337,0),
MATCH(W$2,'Active Hour''s Dump'!$D$2:$AH$2,0)
))),"")</f>
        <v>2217.8070000000012</v>
      </c>
      <c r="X141" s="13" t="str">
        <f>_xlfn.IFNA(IF(X$3="Productivity",
INDEX('Productivity Dump'!$E$4:$AJ$500,
MATCH($A141,'Productivity Dump'!$A$4:$A$500,0),
MATCH(X$2,'Productivity Dump'!$E$3:$AJ$3,0)
),
IF(X$3="Attendance",
INDEX('Attendance Dump'!$E$2:$AI$400,
MATCH($A141,'Attendance Dump'!$B$2:$B$400,0),
MATCH(X$2,'Attendance Dump'!$E$1:$AI$1,0)
),
INDEX('Active Hour''s Dump'!$D$3:$AH$337,
MATCH($C141,'Active Hour''s Dump'!$A$3:$A$337,0),
MATCH(X$2,'Active Hour''s Dump'!$D$2:$AH$2,0)
))),"")</f>
        <v>P</v>
      </c>
      <c r="Y141" s="54">
        <f>_xlfn.IFNA(IF(Y$3="Productivity",
INDEX('Productivity Dump'!$E$4:$AJ$500,
MATCH($A141,'Productivity Dump'!$A$4:$A$500,0),
MATCH(Y$2,'Productivity Dump'!$E$3:$AJ$3,0)
),
IF(Y$3="Attendance",
INDEX('Attendance Dump'!$E$2:$AI$400,
MATCH($A141,'Attendance Dump'!$B$2:$B$400,0),
MATCH(Y$2,'Attendance Dump'!$E$1:$AI$1,0)
),
INDEX('Active Hour''s Dump'!$D$3:$AH$337,
MATCH($C141,'Active Hour''s Dump'!$A$3:$A$337,0),
MATCH(Y$2,'Active Hour''s Dump'!$D$2:$AH$2,0)
))),"")</f>
        <v>10.9166666666667</v>
      </c>
      <c r="Z141" s="13">
        <f>_xlfn.IFNA(IF(Z$3="Productivity",
INDEX('Productivity Dump'!$E$4:$AJ$500,
MATCH($A141,'Productivity Dump'!$A$4:$A$500,0),
MATCH(Z$2,'Productivity Dump'!$E$3:$AJ$3,0)
),
IF(Z$3="Attendance",
INDEX('Attendance Dump'!$E$2:$AI$400,
MATCH($A141,'Attendance Dump'!$B$2:$B$400,0),
MATCH(Z$2,'Attendance Dump'!$E$1:$AI$1,0)
),
INDEX('Active Hour''s Dump'!$D$3:$AH$337,
MATCH($C141,'Active Hour''s Dump'!$A$3:$A$337,0),
MATCH(Z$2,'Active Hour''s Dump'!$D$2:$AH$2,0)
))),"")</f>
        <v>2208.8560000000002</v>
      </c>
      <c r="AA141" s="13" t="str">
        <f>_xlfn.IFNA(IF(AA$3="Productivity",
INDEX('Productivity Dump'!$E$4:$AJ$500,
MATCH($A141,'Productivity Dump'!$A$4:$A$500,0),
MATCH(AA$2,'Productivity Dump'!$E$3:$AJ$3,0)
),
IF(AA$3="Attendance",
INDEX('Attendance Dump'!$E$2:$AI$400,
MATCH($A141,'Attendance Dump'!$B$2:$B$400,0),
MATCH(AA$2,'Attendance Dump'!$E$1:$AI$1,0)
),
INDEX('Active Hour''s Dump'!$D$3:$AH$337,
MATCH($C141,'Active Hour''s Dump'!$A$3:$A$337,0),
MATCH(AA$2,'Active Hour''s Dump'!$D$2:$AH$2,0)
))),"")</f>
        <v>P</v>
      </c>
      <c r="AB141" s="54">
        <f>_xlfn.IFNA(IF(AB$3="Productivity",
INDEX('Productivity Dump'!$E$4:$AJ$500,
MATCH($A141,'Productivity Dump'!$A$4:$A$500,0),
MATCH(AB$2,'Productivity Dump'!$E$3:$AJ$3,0)
),
IF(AB$3="Attendance",
INDEX('Attendance Dump'!$E$2:$AI$400,
MATCH($A141,'Attendance Dump'!$B$2:$B$400,0),
MATCH(AB$2,'Attendance Dump'!$E$1:$AI$1,0)
),
INDEX('Active Hour''s Dump'!$D$3:$AH$337,
MATCH($C141,'Active Hour''s Dump'!$A$3:$A$337,0),
MATCH(AB$2,'Active Hour''s Dump'!$D$2:$AH$2,0)
))),"")</f>
        <v>9.75</v>
      </c>
      <c r="AC141" s="13">
        <f>_xlfn.IFNA(IF(AC$3="Productivity",
INDEX('Productivity Dump'!$E$4:$AJ$500,
MATCH($A141,'Productivity Dump'!$A$4:$A$500,0),
MATCH(AC$2,'Productivity Dump'!$E$3:$AJ$3,0)
),
IF(AC$3="Attendance",
INDEX('Attendance Dump'!$E$2:$AI$400,
MATCH($A141,'Attendance Dump'!$B$2:$B$400,0),
MATCH(AC$2,'Attendance Dump'!$E$1:$AI$1,0)
),
INDEX('Active Hour''s Dump'!$D$3:$AH$337,
MATCH($C141,'Active Hour''s Dump'!$A$3:$A$337,0),
MATCH(AC$2,'Active Hour''s Dump'!$D$2:$AH$2,0)
))),"")</f>
        <v>2096.5690000000004</v>
      </c>
      <c r="AD141" s="13" t="str">
        <f>_xlfn.IFNA(IF(AD$3="Productivity",
INDEX('Productivity Dump'!$E$4:$AJ$500,
MATCH($A141,'Productivity Dump'!$A$4:$A$500,0),
MATCH(AD$2,'Productivity Dump'!$E$3:$AJ$3,0)
),
IF(AD$3="Attendance",
INDEX('Attendance Dump'!$E$2:$AI$400,
MATCH($A141,'Attendance Dump'!$B$2:$B$400,0),
MATCH(AD$2,'Attendance Dump'!$E$1:$AI$1,0)
),
INDEX('Active Hour''s Dump'!$D$3:$AH$337,
MATCH($C141,'Active Hour''s Dump'!$A$3:$A$337,0),
MATCH(AD$2,'Active Hour''s Dump'!$D$2:$AH$2,0)
))),"")</f>
        <v>P</v>
      </c>
      <c r="AE141" s="54">
        <f>_xlfn.IFNA(IF(AE$3="Productivity",
INDEX('Productivity Dump'!$E$4:$AJ$500,
MATCH($A141,'Productivity Dump'!$A$4:$A$500,0),
MATCH(AE$2,'Productivity Dump'!$E$3:$AJ$3,0)
),
IF(AE$3="Attendance",
INDEX('Attendance Dump'!$E$2:$AI$400,
MATCH($A141,'Attendance Dump'!$B$2:$B$400,0),
MATCH(AE$2,'Attendance Dump'!$E$1:$AI$1,0)
),
INDEX('Active Hour''s Dump'!$D$3:$AH$337,
MATCH($C141,'Active Hour''s Dump'!$A$3:$A$337,0),
MATCH(AE$2,'Active Hour''s Dump'!$D$2:$AH$2,0)
))),"")</f>
        <v>9.3333333333333304</v>
      </c>
      <c r="AF141" s="13">
        <f>_xlfn.IFNA(IF(AF$3="Productivity",
INDEX('Productivity Dump'!$E$4:$AJ$500,
MATCH($A141,'Productivity Dump'!$A$4:$A$500,0),
MATCH(AF$2,'Productivity Dump'!$E$3:$AJ$3,0)
),
IF(AF$3="Attendance",
INDEX('Attendance Dump'!$E$2:$AI$400,
MATCH($A141,'Attendance Dump'!$B$2:$B$400,0),
MATCH(AF$2,'Attendance Dump'!$E$1:$AI$1,0)
),
INDEX('Active Hour''s Dump'!$D$3:$AH$337,
MATCH($C141,'Active Hour''s Dump'!$A$3:$A$337,0),
MATCH(AF$2,'Active Hour''s Dump'!$D$2:$AH$2,0)
))),"")</f>
        <v>2440.1750000000006</v>
      </c>
      <c r="AG141" s="13" t="str">
        <f>_xlfn.IFNA(IF(AG$3="Productivity",
INDEX('Productivity Dump'!$E$4:$AJ$500,
MATCH($A141,'Productivity Dump'!$A$4:$A$500,0),
MATCH(AG$2,'Productivity Dump'!$E$3:$AJ$3,0)
),
IF(AG$3="Attendance",
INDEX('Attendance Dump'!$E$2:$AI$400,
MATCH($A141,'Attendance Dump'!$B$2:$B$400,0),
MATCH(AG$2,'Attendance Dump'!$E$1:$AI$1,0)
),
INDEX('Active Hour''s Dump'!$D$3:$AH$337,
MATCH($C141,'Active Hour''s Dump'!$A$3:$A$337,0),
MATCH(AG$2,'Active Hour''s Dump'!$D$2:$AH$2,0)
))),"")</f>
        <v>P</v>
      </c>
      <c r="AH141" s="54">
        <f>_xlfn.IFNA(IF(AH$3="Productivity",
INDEX('Productivity Dump'!$E$4:$AJ$500,
MATCH($A141,'Productivity Dump'!$A$4:$A$500,0),
MATCH(AH$2,'Productivity Dump'!$E$3:$AJ$3,0)
),
IF(AH$3="Attendance",
INDEX('Attendance Dump'!$E$2:$AI$400,
MATCH($A141,'Attendance Dump'!$B$2:$B$400,0),
MATCH(AH$2,'Attendance Dump'!$E$1:$AI$1,0)
),
INDEX('Active Hour''s Dump'!$D$3:$AH$337,
MATCH($C141,'Active Hour''s Dump'!$A$3:$A$337,0),
MATCH(AH$2,'Active Hour''s Dump'!$D$2:$AH$2,0)
))),"")</f>
        <v>10.25</v>
      </c>
      <c r="AI141" s="13">
        <f>_xlfn.IFNA(IF(AI$3="Productivity",
INDEX('Productivity Dump'!$E$4:$AJ$500,
MATCH($A141,'Productivity Dump'!$A$4:$A$500,0),
MATCH(AI$2,'Productivity Dump'!$E$3:$AJ$3,0)
),
IF(AI$3="Attendance",
INDEX('Attendance Dump'!$E$2:$AI$400,
MATCH($A141,'Attendance Dump'!$B$2:$B$400,0),
MATCH(AI$2,'Attendance Dump'!$E$1:$AI$1,0)
),
INDEX('Active Hour''s Dump'!$D$3:$AH$337,
MATCH($C141,'Active Hour''s Dump'!$A$3:$A$337,0),
MATCH(AI$2,'Active Hour''s Dump'!$D$2:$AH$2,0)
))),"")</f>
        <v>2221.3570000000009</v>
      </c>
      <c r="AJ141" s="13" t="str">
        <f>_xlfn.IFNA(IF(AJ$3="Productivity",
INDEX('Productivity Dump'!$E$4:$AJ$500,
MATCH($A141,'Productivity Dump'!$A$4:$A$500,0),
MATCH(AJ$2,'Productivity Dump'!$E$3:$AJ$3,0)
),
IF(AJ$3="Attendance",
INDEX('Attendance Dump'!$E$2:$AI$400,
MATCH($A141,'Attendance Dump'!$B$2:$B$400,0),
MATCH(AJ$2,'Attendance Dump'!$E$1:$AI$1,0)
),
INDEX('Active Hour''s Dump'!$D$3:$AH$337,
MATCH($C141,'Active Hour''s Dump'!$A$3:$A$337,0),
MATCH(AJ$2,'Active Hour''s Dump'!$D$2:$AH$2,0)
))),"")</f>
        <v>P</v>
      </c>
      <c r="AK141" s="54">
        <f>_xlfn.IFNA(IF(AK$3="Productivity",
INDEX('Productivity Dump'!$E$4:$AJ$500,
MATCH($A141,'Productivity Dump'!$A$4:$A$500,0),
MATCH(AK$2,'Productivity Dump'!$E$3:$AJ$3,0)
),
IF(AK$3="Attendance",
INDEX('Attendance Dump'!$E$2:$AI$400,
MATCH($A141,'Attendance Dump'!$B$2:$B$400,0),
MATCH(AK$2,'Attendance Dump'!$E$1:$AI$1,0)
),
INDEX('Active Hour''s Dump'!$D$3:$AH$337,
MATCH($C141,'Active Hour''s Dump'!$A$3:$A$337,0),
MATCH(AK$2,'Active Hour''s Dump'!$D$2:$AH$2,0)
))),"")</f>
        <v>9.75</v>
      </c>
      <c r="AL141" s="13">
        <f>_xlfn.IFNA(IF(AL$3="Productivity",
INDEX('Productivity Dump'!$E$4:$AJ$500,
MATCH($A141,'Productivity Dump'!$A$4:$A$500,0),
MATCH(AL$2,'Productivity Dump'!$E$3:$AJ$3,0)
),
IF(AL$3="Attendance",
INDEX('Attendance Dump'!$E$2:$AI$400,
MATCH($A141,'Attendance Dump'!$B$2:$B$400,0),
MATCH(AL$2,'Attendance Dump'!$E$1:$AI$1,0)
),
INDEX('Active Hour''s Dump'!$D$3:$AH$337,
MATCH($C141,'Active Hour''s Dump'!$A$3:$A$337,0),
MATCH(AL$2,'Active Hour''s Dump'!$D$2:$AH$2,0)
))),"")</f>
        <v>536.1049999999999</v>
      </c>
      <c r="AM141" s="13" t="str">
        <f>_xlfn.IFNA(IF(AM$3="Productivity",
INDEX('Productivity Dump'!$E$4:$AJ$500,
MATCH($A141,'Productivity Dump'!$A$4:$A$500,0),
MATCH(AM$2,'Productivity Dump'!$E$3:$AJ$3,0)
),
IF(AM$3="Attendance",
INDEX('Attendance Dump'!$E$2:$AI$400,
MATCH($A141,'Attendance Dump'!$B$2:$B$400,0),
MATCH(AM$2,'Attendance Dump'!$E$1:$AI$1,0)
),
INDEX('Active Hour''s Dump'!$D$3:$AH$337,
MATCH($C141,'Active Hour''s Dump'!$A$3:$A$337,0),
MATCH(AM$2,'Active Hour''s Dump'!$D$2:$AH$2,0)
))),"")</f>
        <v>WO</v>
      </c>
      <c r="AN141" s="54">
        <f>_xlfn.IFNA(IF(AN$3="Productivity",
INDEX('Productivity Dump'!$E$4:$AJ$500,
MATCH($A141,'Productivity Dump'!$A$4:$A$500,0),
MATCH(AN$2,'Productivity Dump'!$E$3:$AJ$3,0)
),
IF(AN$3="Attendance",
INDEX('Attendance Dump'!$E$2:$AI$400,
MATCH($A141,'Attendance Dump'!$B$2:$B$400,0),
MATCH(AN$2,'Attendance Dump'!$E$1:$AI$1,0)
),
INDEX('Active Hour''s Dump'!$D$3:$AH$337,
MATCH($C141,'Active Hour''s Dump'!$A$3:$A$337,0),
MATCH(AN$2,'Active Hour''s Dump'!$D$2:$AH$2,0)
))),"")</f>
        <v>2</v>
      </c>
      <c r="AO141" s="13">
        <f>_xlfn.IFNA(IF(AO$3="Productivity",
INDEX('Productivity Dump'!$E$4:$AJ$500,
MATCH($A141,'Productivity Dump'!$A$4:$A$500,0),
MATCH(AO$2,'Productivity Dump'!$E$3:$AJ$3,0)
),
IF(AO$3="Attendance",
INDEX('Attendance Dump'!$E$2:$AI$400,
MATCH($A141,'Attendance Dump'!$B$2:$B$400,0),
MATCH(AO$2,'Attendance Dump'!$E$1:$AI$1,0)
),
INDEX('Active Hour''s Dump'!$D$3:$AH$337,
MATCH($C141,'Active Hour''s Dump'!$A$3:$A$337,0),
MATCH(AO$2,'Active Hour''s Dump'!$D$2:$AH$2,0)
))),"")</f>
        <v>2012.7649999999996</v>
      </c>
      <c r="AP141" s="13" t="str">
        <f>_xlfn.IFNA(IF(AP$3="Productivity",
INDEX('Productivity Dump'!$E$4:$AJ$500,
MATCH($A141,'Productivity Dump'!$A$4:$A$500,0),
MATCH(AP$2,'Productivity Dump'!$E$3:$AJ$3,0)
),
IF(AP$3="Attendance",
INDEX('Attendance Dump'!$E$2:$AI$400,
MATCH($A141,'Attendance Dump'!$B$2:$B$400,0),
MATCH(AP$2,'Attendance Dump'!$E$1:$AI$1,0)
),
INDEX('Active Hour''s Dump'!$D$3:$AH$337,
MATCH($C141,'Active Hour''s Dump'!$A$3:$A$337,0),
MATCH(AP$2,'Active Hour''s Dump'!$D$2:$AH$2,0)
))),"")</f>
        <v>P</v>
      </c>
      <c r="AQ141" s="54">
        <f>_xlfn.IFNA(IF(AQ$3="Productivity",
INDEX('Productivity Dump'!$E$4:$AJ$500,
MATCH($A141,'Productivity Dump'!$A$4:$A$500,0),
MATCH(AQ$2,'Productivity Dump'!$E$3:$AJ$3,0)
),
IF(AQ$3="Attendance",
INDEX('Attendance Dump'!$E$2:$AI$400,
MATCH($A141,'Attendance Dump'!$B$2:$B$400,0),
MATCH(AQ$2,'Attendance Dump'!$E$1:$AI$1,0)
),
INDEX('Active Hour''s Dump'!$D$3:$AH$337,
MATCH($C141,'Active Hour''s Dump'!$A$3:$A$337,0),
MATCH(AQ$2,'Active Hour''s Dump'!$D$2:$AH$2,0)
))),"")</f>
        <v>8.3333333333333304</v>
      </c>
      <c r="AR141" s="13">
        <f>_xlfn.IFNA(IF(AR$3="Productivity",
INDEX('Productivity Dump'!$E$4:$AJ$500,
MATCH($A141,'Productivity Dump'!$A$4:$A$500,0),
MATCH(AR$2,'Productivity Dump'!$E$3:$AJ$3,0)
),
IF(AR$3="Attendance",
INDEX('Attendance Dump'!$E$2:$AI$400,
MATCH($A141,'Attendance Dump'!$B$2:$B$400,0),
MATCH(AR$2,'Attendance Dump'!$E$1:$AI$1,0)
),
INDEX('Active Hour''s Dump'!$D$3:$AH$337,
MATCH($C141,'Active Hour''s Dump'!$A$3:$A$337,0),
MATCH(AR$2,'Active Hour''s Dump'!$D$2:$AH$2,0)
))),"")</f>
        <v>2211.0920000000006</v>
      </c>
      <c r="AS141" s="13" t="str">
        <f>_xlfn.IFNA(IF(AS$3="Productivity",
INDEX('Productivity Dump'!$E$4:$AJ$500,
MATCH($A141,'Productivity Dump'!$A$4:$A$500,0),
MATCH(AS$2,'Productivity Dump'!$E$3:$AJ$3,0)
),
IF(AS$3="Attendance",
INDEX('Attendance Dump'!$E$2:$AI$400,
MATCH($A141,'Attendance Dump'!$B$2:$B$400,0),
MATCH(AS$2,'Attendance Dump'!$E$1:$AI$1,0)
),
INDEX('Active Hour''s Dump'!$D$3:$AH$337,
MATCH($C141,'Active Hour''s Dump'!$A$3:$A$337,0),
MATCH(AS$2,'Active Hour''s Dump'!$D$2:$AH$2,0)
))),"")</f>
        <v>P</v>
      </c>
      <c r="AT141" s="54">
        <f>_xlfn.IFNA(IF(AT$3="Productivity",
INDEX('Productivity Dump'!$E$4:$AJ$500,
MATCH($A141,'Productivity Dump'!$A$4:$A$500,0),
MATCH(AT$2,'Productivity Dump'!$E$3:$AJ$3,0)
),
IF(AT$3="Attendance",
INDEX('Attendance Dump'!$E$2:$AI$400,
MATCH($A141,'Attendance Dump'!$B$2:$B$400,0),
MATCH(AT$2,'Attendance Dump'!$E$1:$AI$1,0)
),
INDEX('Active Hour''s Dump'!$D$3:$AH$337,
MATCH($C141,'Active Hour''s Dump'!$A$3:$A$337,0),
MATCH(AT$2,'Active Hour''s Dump'!$D$2:$AH$2,0)
))),"")</f>
        <v>10.0833333333333</v>
      </c>
      <c r="AU141" s="13">
        <f>_xlfn.IFNA(IF(AU$3="Productivity",
INDEX('Productivity Dump'!$E$4:$AJ$500,
MATCH($A141,'Productivity Dump'!$A$4:$A$500,0),
MATCH(AU$2,'Productivity Dump'!$E$3:$AJ$3,0)
),
IF(AU$3="Attendance",
INDEX('Attendance Dump'!$E$2:$AI$400,
MATCH($A141,'Attendance Dump'!$B$2:$B$400,0),
MATCH(AU$2,'Attendance Dump'!$E$1:$AI$1,0)
),
INDEX('Active Hour''s Dump'!$D$3:$AH$337,
MATCH($C141,'Active Hour''s Dump'!$A$3:$A$337,0),
MATCH(AU$2,'Active Hour''s Dump'!$D$2:$AH$2,0)
))),"")</f>
        <v>2214.4100000000008</v>
      </c>
      <c r="AV141" s="13" t="str">
        <f>_xlfn.IFNA(IF(AV$3="Productivity",
INDEX('Productivity Dump'!$E$4:$AJ$500,
MATCH($A141,'Productivity Dump'!$A$4:$A$500,0),
MATCH(AV$2,'Productivity Dump'!$E$3:$AJ$3,0)
),
IF(AV$3="Attendance",
INDEX('Attendance Dump'!$E$2:$AI$400,
MATCH($A141,'Attendance Dump'!$B$2:$B$400,0),
MATCH(AV$2,'Attendance Dump'!$E$1:$AI$1,0)
),
INDEX('Active Hour''s Dump'!$D$3:$AH$337,
MATCH($C141,'Active Hour''s Dump'!$A$3:$A$337,0),
MATCH(AV$2,'Active Hour''s Dump'!$D$2:$AH$2,0)
))),"")</f>
        <v>P</v>
      </c>
      <c r="AW141" s="54">
        <f>_xlfn.IFNA(IF(AW$3="Productivity",
INDEX('Productivity Dump'!$E$4:$AJ$500,
MATCH($A141,'Productivity Dump'!$A$4:$A$500,0),
MATCH(AW$2,'Productivity Dump'!$E$3:$AJ$3,0)
),
IF(AW$3="Attendance",
INDEX('Attendance Dump'!$E$2:$AI$400,
MATCH($A141,'Attendance Dump'!$B$2:$B$400,0),
MATCH(AW$2,'Attendance Dump'!$E$1:$AI$1,0)
),
INDEX('Active Hour''s Dump'!$D$3:$AH$337,
MATCH($C141,'Active Hour''s Dump'!$A$3:$A$337,0),
MATCH(AW$2,'Active Hour''s Dump'!$D$2:$AH$2,0)
))),"")</f>
        <v>9.75</v>
      </c>
      <c r="AX141" s="13">
        <f>_xlfn.IFNA(IF(AX$3="Productivity",
INDEX('Productivity Dump'!$E$4:$AJ$500,
MATCH($A141,'Productivity Dump'!$A$4:$A$500,0),
MATCH(AX$2,'Productivity Dump'!$E$3:$AJ$3,0)
),
IF(AX$3="Attendance",
INDEX('Attendance Dump'!$E$2:$AI$400,
MATCH($A141,'Attendance Dump'!$B$2:$B$400,0),
MATCH(AX$2,'Attendance Dump'!$E$1:$AI$1,0)
),
INDEX('Active Hour''s Dump'!$D$3:$AH$337,
MATCH($C141,'Active Hour''s Dump'!$A$3:$A$337,0),
MATCH(AX$2,'Active Hour''s Dump'!$D$2:$AH$2,0)
))),"")</f>
        <v>2220.9909999999995</v>
      </c>
      <c r="AY141" s="13" t="str">
        <f>_xlfn.IFNA(IF(AY$3="Productivity",
INDEX('Productivity Dump'!$E$4:$AJ$500,
MATCH($A141,'Productivity Dump'!$A$4:$A$500,0),
MATCH(AY$2,'Productivity Dump'!$E$3:$AJ$3,0)
),
IF(AY$3="Attendance",
INDEX('Attendance Dump'!$E$2:$AI$400,
MATCH($A141,'Attendance Dump'!$B$2:$B$400,0),
MATCH(AY$2,'Attendance Dump'!$E$1:$AI$1,0)
),
INDEX('Active Hour''s Dump'!$D$3:$AH$337,
MATCH($C141,'Active Hour''s Dump'!$A$3:$A$337,0),
MATCH(AY$2,'Active Hour''s Dump'!$D$2:$AH$2,0)
))),"")</f>
        <v>P</v>
      </c>
      <c r="AZ141" s="54">
        <f>_xlfn.IFNA(IF(AZ$3="Productivity",
INDEX('Productivity Dump'!$E$4:$AJ$500,
MATCH($A141,'Productivity Dump'!$A$4:$A$500,0),
MATCH(AZ$2,'Productivity Dump'!$E$3:$AJ$3,0)
),
IF(AZ$3="Attendance",
INDEX('Attendance Dump'!$E$2:$AI$400,
MATCH($A141,'Attendance Dump'!$B$2:$B$400,0),
MATCH(AZ$2,'Attendance Dump'!$E$1:$AI$1,0)
),
INDEX('Active Hour''s Dump'!$D$3:$AH$337,
MATCH($C141,'Active Hour''s Dump'!$A$3:$A$337,0),
MATCH(AZ$2,'Active Hour''s Dump'!$D$2:$AH$2,0)
))),"")</f>
        <v>9.5833333333333304</v>
      </c>
      <c r="BA141" s="13">
        <f>_xlfn.IFNA(IF(BA$3="Productivity",
INDEX('Productivity Dump'!$E$4:$AJ$500,
MATCH($A141,'Productivity Dump'!$A$4:$A$500,0),
MATCH(BA$2,'Productivity Dump'!$E$3:$AJ$3,0)
),
IF(BA$3="Attendance",
INDEX('Attendance Dump'!$E$2:$AI$400,
MATCH($A141,'Attendance Dump'!$B$2:$B$400,0),
MATCH(BA$2,'Attendance Dump'!$E$1:$AI$1,0)
),
INDEX('Active Hour''s Dump'!$D$3:$AH$337,
MATCH($C141,'Active Hour''s Dump'!$A$3:$A$337,0),
MATCH(BA$2,'Active Hour''s Dump'!$D$2:$AH$2,0)
))),"")</f>
        <v>2209.4550000000008</v>
      </c>
      <c r="BB141" s="13" t="str">
        <f>_xlfn.IFNA(IF(BB$3="Productivity",
INDEX('Productivity Dump'!$E$4:$AJ$500,
MATCH($A141,'Productivity Dump'!$A$4:$A$500,0),
MATCH(BB$2,'Productivity Dump'!$E$3:$AJ$3,0)
),
IF(BB$3="Attendance",
INDEX('Attendance Dump'!$E$2:$AI$400,
MATCH($A141,'Attendance Dump'!$B$2:$B$400,0),
MATCH(BB$2,'Attendance Dump'!$E$1:$AI$1,0)
),
INDEX('Active Hour''s Dump'!$D$3:$AH$337,
MATCH($C141,'Active Hour''s Dump'!$A$3:$A$337,0),
MATCH(BB$2,'Active Hour''s Dump'!$D$2:$AH$2,0)
))),"")</f>
        <v>P</v>
      </c>
      <c r="BC141" s="54">
        <f>_xlfn.IFNA(IF(BC$3="Productivity",
INDEX('Productivity Dump'!$E$4:$AJ$500,
MATCH($A141,'Productivity Dump'!$A$4:$A$500,0),
MATCH(BC$2,'Productivity Dump'!$E$3:$AJ$3,0)
),
IF(BC$3="Attendance",
INDEX('Attendance Dump'!$E$2:$AI$400,
MATCH($A141,'Attendance Dump'!$B$2:$B$400,0),
MATCH(BC$2,'Attendance Dump'!$E$1:$AI$1,0)
),
INDEX('Active Hour''s Dump'!$D$3:$AH$337,
MATCH($C141,'Active Hour''s Dump'!$A$3:$A$337,0),
MATCH(BC$2,'Active Hour''s Dump'!$D$2:$AH$2,0)
))),"")</f>
        <v>8.5833333333333304</v>
      </c>
      <c r="BD141" s="13">
        <f>_xlfn.IFNA(IF(BD$3="Productivity",
INDEX('Productivity Dump'!$E$4:$AJ$500,
MATCH($A141,'Productivity Dump'!$A$4:$A$500,0),
MATCH(BD$2,'Productivity Dump'!$E$3:$AJ$3,0)
),
IF(BD$3="Attendance",
INDEX('Attendance Dump'!$E$2:$AI$400,
MATCH($A141,'Attendance Dump'!$B$2:$B$400,0),
MATCH(BD$2,'Attendance Dump'!$E$1:$AI$1,0)
),
INDEX('Active Hour''s Dump'!$D$3:$AH$337,
MATCH($C141,'Active Hour''s Dump'!$A$3:$A$337,0),
MATCH(BD$2,'Active Hour''s Dump'!$D$2:$AH$2,0)
))),"")</f>
        <v>2085.6409999999996</v>
      </c>
      <c r="BE141" s="13" t="str">
        <f>_xlfn.IFNA(IF(BE$3="Productivity",
INDEX('Productivity Dump'!$E$4:$AJ$500,
MATCH($A141,'Productivity Dump'!$A$4:$A$500,0),
MATCH(BE$2,'Productivity Dump'!$E$3:$AJ$3,0)
),
IF(BE$3="Attendance",
INDEX('Attendance Dump'!$E$2:$AI$400,
MATCH($A141,'Attendance Dump'!$B$2:$B$400,0),
MATCH(BE$2,'Attendance Dump'!$E$1:$AI$1,0)
),
INDEX('Active Hour''s Dump'!$D$3:$AH$337,
MATCH($C141,'Active Hour''s Dump'!$A$3:$A$337,0),
MATCH(BE$2,'Active Hour''s Dump'!$D$2:$AH$2,0)
))),"")</f>
        <v>P</v>
      </c>
      <c r="BF141" s="54">
        <f>_xlfn.IFNA(IF(BF$3="Productivity",
INDEX('Productivity Dump'!$E$4:$AJ$500,
MATCH($A141,'Productivity Dump'!$A$4:$A$500,0),
MATCH(BF$2,'Productivity Dump'!$E$3:$AJ$3,0)
),
IF(BF$3="Attendance",
INDEX('Attendance Dump'!$E$2:$AI$400,
MATCH($A141,'Attendance Dump'!$B$2:$B$400,0),
MATCH(BF$2,'Attendance Dump'!$E$1:$AI$1,0)
),
INDEX('Active Hour''s Dump'!$D$3:$AH$337,
MATCH($C141,'Active Hour''s Dump'!$A$3:$A$337,0),
MATCH(BF$2,'Active Hour''s Dump'!$D$2:$AH$2,0)
))),"")</f>
        <v>9.4166666666666696</v>
      </c>
      <c r="BG141" s="13">
        <f>_xlfn.IFNA(IF(BG$3="Productivity",
INDEX('Productivity Dump'!$E$4:$AJ$500,
MATCH($A141,'Productivity Dump'!$A$4:$A$500,0),
MATCH(BG$2,'Productivity Dump'!$E$3:$AJ$3,0)
),
IF(BG$3="Attendance",
INDEX('Attendance Dump'!$E$2:$AI$400,
MATCH($A141,'Attendance Dump'!$B$2:$B$400,0),
MATCH(BG$2,'Attendance Dump'!$E$1:$AI$1,0)
),
INDEX('Active Hour''s Dump'!$D$3:$AH$337,
MATCH($C141,'Active Hour''s Dump'!$A$3:$A$337,0),
MATCH(BG$2,'Active Hour''s Dump'!$D$2:$AH$2,0)
))),"")</f>
        <v>624.52800000000002</v>
      </c>
      <c r="BH141" s="13" t="str">
        <f>_xlfn.IFNA(IF(BH$3="Productivity",
INDEX('Productivity Dump'!$E$4:$AJ$500,
MATCH($A141,'Productivity Dump'!$A$4:$A$500,0),
MATCH(BH$2,'Productivity Dump'!$E$3:$AJ$3,0)
),
IF(BH$3="Attendance",
INDEX('Attendance Dump'!$E$2:$AI$400,
MATCH($A141,'Attendance Dump'!$B$2:$B$400,0),
MATCH(BH$2,'Attendance Dump'!$E$1:$AI$1,0)
),
INDEX('Active Hour''s Dump'!$D$3:$AH$337,
MATCH($C141,'Active Hour''s Dump'!$A$3:$A$337,0),
MATCH(BH$2,'Active Hour''s Dump'!$D$2:$AH$2,0)
))),"")</f>
        <v>WO</v>
      </c>
      <c r="BI141" s="54">
        <f>_xlfn.IFNA(IF(BI$3="Productivity",
INDEX('Productivity Dump'!$E$4:$AJ$500,
MATCH($A141,'Productivity Dump'!$A$4:$A$500,0),
MATCH(BI$2,'Productivity Dump'!$E$3:$AJ$3,0)
),
IF(BI$3="Attendance",
INDEX('Attendance Dump'!$E$2:$AI$400,
MATCH($A141,'Attendance Dump'!$B$2:$B$400,0),
MATCH(BI$2,'Attendance Dump'!$E$1:$AI$1,0)
),
INDEX('Active Hour''s Dump'!$D$3:$AH$337,
MATCH($C141,'Active Hour''s Dump'!$A$3:$A$337,0),
MATCH(BI$2,'Active Hour''s Dump'!$D$2:$AH$2,0)
))),"")</f>
        <v>2.75</v>
      </c>
      <c r="BJ141" s="13">
        <f>_xlfn.IFNA(IF(BJ$3="Productivity",
INDEX('Productivity Dump'!$E$4:$AJ$500,
MATCH($A141,'Productivity Dump'!$A$4:$A$500,0),
MATCH(BJ$2,'Productivity Dump'!$E$3:$AJ$3,0)
),
IF(BJ$3="Attendance",
INDEX('Attendance Dump'!$E$2:$AI$400,
MATCH($A141,'Attendance Dump'!$B$2:$B$400,0),
MATCH(BJ$2,'Attendance Dump'!$E$1:$AI$1,0)
),
INDEX('Active Hour''s Dump'!$D$3:$AH$337,
MATCH($C141,'Active Hour''s Dump'!$A$3:$A$337,0),
MATCH(BJ$2,'Active Hour''s Dump'!$D$2:$AH$2,0)
))),"")</f>
        <v>1836.0380000000005</v>
      </c>
      <c r="BK141" s="13" t="str">
        <f>_xlfn.IFNA(IF(BK$3="Productivity",
INDEX('Productivity Dump'!$E$4:$AJ$500,
MATCH($A141,'Productivity Dump'!$A$4:$A$500,0),
MATCH(BK$2,'Productivity Dump'!$E$3:$AJ$3,0)
),
IF(BK$3="Attendance",
INDEX('Attendance Dump'!$E$2:$AI$400,
MATCH($A141,'Attendance Dump'!$B$2:$B$400,0),
MATCH(BK$2,'Attendance Dump'!$E$1:$AI$1,0)
),
INDEX('Active Hour''s Dump'!$D$3:$AH$337,
MATCH($C141,'Active Hour''s Dump'!$A$3:$A$337,0),
MATCH(BK$2,'Active Hour''s Dump'!$D$2:$AH$2,0)
))),"")</f>
        <v>P</v>
      </c>
      <c r="BL141" s="54">
        <f>_xlfn.IFNA(IF(BL$3="Productivity",
INDEX('Productivity Dump'!$E$4:$AJ$500,
MATCH($A141,'Productivity Dump'!$A$4:$A$500,0),
MATCH(BL$2,'Productivity Dump'!$E$3:$AJ$3,0)
),
IF(BL$3="Attendance",
INDEX('Attendance Dump'!$E$2:$AI$400,
MATCH($A141,'Attendance Dump'!$B$2:$B$400,0),
MATCH(BL$2,'Attendance Dump'!$E$1:$AI$1,0)
),
INDEX('Active Hour''s Dump'!$D$3:$AH$337,
MATCH($C141,'Active Hour''s Dump'!$A$3:$A$337,0),
MATCH(BL$2,'Active Hour''s Dump'!$D$2:$AH$2,0)
))),"")</f>
        <v>7.6666666666666696</v>
      </c>
      <c r="BM141" s="13">
        <f>_xlfn.IFNA(IF(BM$3="Productivity",
INDEX('Productivity Dump'!$E$4:$AJ$500,
MATCH($A141,'Productivity Dump'!$A$4:$A$500,0),
MATCH(BM$2,'Productivity Dump'!$E$3:$AJ$3,0)
),
IF(BM$3="Attendance",
INDEX('Attendance Dump'!$E$2:$AI$400,
MATCH($A141,'Attendance Dump'!$B$2:$B$400,0),
MATCH(BM$2,'Attendance Dump'!$E$1:$AI$1,0)
),
INDEX('Active Hour''s Dump'!$D$3:$AH$337,
MATCH($C141,'Active Hour''s Dump'!$A$3:$A$337,0),
MATCH(BM$2,'Active Hour''s Dump'!$D$2:$AH$2,0)
))),"")</f>
        <v>2259.6680000000015</v>
      </c>
      <c r="BN141" s="13" t="str">
        <f>_xlfn.IFNA(IF(BN$3="Productivity",
INDEX('Productivity Dump'!$E$4:$AJ$500,
MATCH($A141,'Productivity Dump'!$A$4:$A$500,0),
MATCH(BN$2,'Productivity Dump'!$E$3:$AJ$3,0)
),
IF(BN$3="Attendance",
INDEX('Attendance Dump'!$E$2:$AI$400,
MATCH($A141,'Attendance Dump'!$B$2:$B$400,0),
MATCH(BN$2,'Attendance Dump'!$E$1:$AI$1,0)
),
INDEX('Active Hour''s Dump'!$D$3:$AH$337,
MATCH($C141,'Active Hour''s Dump'!$A$3:$A$337,0),
MATCH(BN$2,'Active Hour''s Dump'!$D$2:$AH$2,0)
))),"")</f>
        <v>P</v>
      </c>
      <c r="BO141" s="54">
        <f>_xlfn.IFNA(IF(BO$3="Productivity",
INDEX('Productivity Dump'!$E$4:$AJ$500,
MATCH($A141,'Productivity Dump'!$A$4:$A$500,0),
MATCH(BO$2,'Productivity Dump'!$E$3:$AJ$3,0)
),
IF(BO$3="Attendance",
INDEX('Attendance Dump'!$E$2:$AI$400,
MATCH($A141,'Attendance Dump'!$B$2:$B$400,0),
MATCH(BO$2,'Attendance Dump'!$E$1:$AI$1,0)
),
INDEX('Active Hour''s Dump'!$D$3:$AH$337,
MATCH($C141,'Active Hour''s Dump'!$A$3:$A$337,0),
MATCH(BO$2,'Active Hour''s Dump'!$D$2:$AH$2,0)
))),"")</f>
        <v>9.8333333333333304</v>
      </c>
      <c r="BP141" s="13">
        <f>_xlfn.IFNA(IF(BP$3="Productivity",
INDEX('Productivity Dump'!$E$4:$AJ$500,
MATCH($A141,'Productivity Dump'!$A$4:$A$500,0),
MATCH(BP$2,'Productivity Dump'!$E$3:$AJ$3,0)
),
IF(BP$3="Attendance",
INDEX('Attendance Dump'!$E$2:$AI$400,
MATCH($A141,'Attendance Dump'!$B$2:$B$400,0),
MATCH(BP$2,'Attendance Dump'!$E$1:$AI$1,0)
),
INDEX('Active Hour''s Dump'!$D$3:$AH$337,
MATCH($C141,'Active Hour''s Dump'!$A$3:$A$337,0),
MATCH(BP$2,'Active Hour''s Dump'!$D$2:$AH$2,0)
))),"")</f>
        <v>2214.5960000000009</v>
      </c>
      <c r="BQ141" s="13" t="str">
        <f>_xlfn.IFNA(IF(BQ$3="Productivity",
INDEX('Productivity Dump'!$E$4:$AJ$500,
MATCH($A141,'Productivity Dump'!$A$4:$A$500,0),
MATCH(BQ$2,'Productivity Dump'!$E$3:$AJ$3,0)
),
IF(BQ$3="Attendance",
INDEX('Attendance Dump'!$E$2:$AI$400,
MATCH($A141,'Attendance Dump'!$B$2:$B$400,0),
MATCH(BQ$2,'Attendance Dump'!$E$1:$AI$1,0)
),
INDEX('Active Hour''s Dump'!$D$3:$AH$337,
MATCH($C141,'Active Hour''s Dump'!$A$3:$A$337,0),
MATCH(BQ$2,'Active Hour''s Dump'!$D$2:$AH$2,0)
))),"")</f>
        <v>P</v>
      </c>
      <c r="BR141" s="54">
        <f>_xlfn.IFNA(IF(BR$3="Productivity",
INDEX('Productivity Dump'!$E$4:$AJ$500,
MATCH($A141,'Productivity Dump'!$A$4:$A$500,0),
MATCH(BR$2,'Productivity Dump'!$E$3:$AJ$3,0)
),
IF(BR$3="Attendance",
INDEX('Attendance Dump'!$E$2:$AI$400,
MATCH($A141,'Attendance Dump'!$B$2:$B$400,0),
MATCH(BR$2,'Attendance Dump'!$E$1:$AI$1,0)
),
INDEX('Active Hour''s Dump'!$D$3:$AH$337,
MATCH($C141,'Active Hour''s Dump'!$A$3:$A$337,0),
MATCH(BR$2,'Active Hour''s Dump'!$D$2:$AH$2,0)
))),"")</f>
        <v>10.9166666666667</v>
      </c>
      <c r="BS141" s="13">
        <f>_xlfn.IFNA(IF(BS$3="Productivity",
INDEX('Productivity Dump'!$E$4:$AJ$500,
MATCH($A141,'Productivity Dump'!$A$4:$A$500,0),
MATCH(BS$2,'Productivity Dump'!$E$3:$AJ$3,0)
),
IF(BS$3="Attendance",
INDEX('Attendance Dump'!$E$2:$AI$400,
MATCH($A141,'Attendance Dump'!$B$2:$B$400,0),
MATCH(BS$2,'Attendance Dump'!$E$1:$AI$1,0)
),
INDEX('Active Hour''s Dump'!$D$3:$AH$337,
MATCH($C141,'Active Hour''s Dump'!$A$3:$A$337,0),
MATCH(BS$2,'Active Hour''s Dump'!$D$2:$AH$2,0)
))),"")</f>
        <v>2197.3500000000004</v>
      </c>
      <c r="BT141" s="13" t="str">
        <f>_xlfn.IFNA(IF(BT$3="Productivity",
INDEX('Productivity Dump'!$E$4:$AJ$500,
MATCH($A141,'Productivity Dump'!$A$4:$A$500,0),
MATCH(BT$2,'Productivity Dump'!$E$3:$AJ$3,0)
),
IF(BT$3="Attendance",
INDEX('Attendance Dump'!$E$2:$AI$400,
MATCH($A141,'Attendance Dump'!$B$2:$B$400,0),
MATCH(BT$2,'Attendance Dump'!$E$1:$AI$1,0)
),
INDEX('Active Hour''s Dump'!$D$3:$AH$337,
MATCH($C141,'Active Hour''s Dump'!$A$3:$A$337,0),
MATCH(BT$2,'Active Hour''s Dump'!$D$2:$AH$2,0)
))),"")</f>
        <v>H(P)</v>
      </c>
      <c r="BU141" s="54">
        <f>_xlfn.IFNA(IF(BU$3="Productivity",
INDEX('Productivity Dump'!$E$4:$AJ$500,
MATCH($A141,'Productivity Dump'!$A$4:$A$500,0),
MATCH(BU$2,'Productivity Dump'!$E$3:$AJ$3,0)
),
IF(BU$3="Attendance",
INDEX('Attendance Dump'!$E$2:$AI$400,
MATCH($A141,'Attendance Dump'!$B$2:$B$400,0),
MATCH(BU$2,'Attendance Dump'!$E$1:$AI$1,0)
),
INDEX('Active Hour''s Dump'!$D$3:$AH$337,
MATCH($C141,'Active Hour''s Dump'!$A$3:$A$337,0),
MATCH(BU$2,'Active Hour''s Dump'!$D$2:$AH$2,0)
))),"")</f>
        <v>9.9166666666666696</v>
      </c>
      <c r="BV141" s="13">
        <f>_xlfn.IFNA(IF(BV$3="Productivity",
INDEX('Productivity Dump'!$E$4:$AJ$500,
MATCH($A141,'Productivity Dump'!$A$4:$A$500,0),
MATCH(BV$2,'Productivity Dump'!$E$3:$AJ$3,0)
),
IF(BV$3="Attendance",
INDEX('Attendance Dump'!$E$2:$AI$400,
MATCH($A141,'Attendance Dump'!$B$2:$B$400,0),
MATCH(BV$2,'Attendance Dump'!$E$1:$AI$1,0)
),
INDEX('Active Hour''s Dump'!$D$3:$AH$337,
MATCH($C141,'Active Hour''s Dump'!$A$3:$A$337,0),
MATCH(BV$2,'Active Hour''s Dump'!$D$2:$AH$2,0)
))),"")</f>
        <v>2286.3900000000012</v>
      </c>
      <c r="BW141" s="13" t="str">
        <f>_xlfn.IFNA(IF(BW$3="Productivity",
INDEX('Productivity Dump'!$E$4:$AJ$500,
MATCH($A141,'Productivity Dump'!$A$4:$A$500,0),
MATCH(BW$2,'Productivity Dump'!$E$3:$AJ$3,0)
),
IF(BW$3="Attendance",
INDEX('Attendance Dump'!$E$2:$AI$400,
MATCH($A141,'Attendance Dump'!$B$2:$B$400,0),
MATCH(BW$2,'Attendance Dump'!$E$1:$AI$1,0)
),
INDEX('Active Hour''s Dump'!$D$3:$AH$337,
MATCH($C141,'Active Hour''s Dump'!$A$3:$A$337,0),
MATCH(BW$2,'Active Hour''s Dump'!$D$2:$AH$2,0)
))),"")</f>
        <v>P</v>
      </c>
      <c r="BX141" s="54">
        <f>_xlfn.IFNA(IF(BX$3="Productivity",
INDEX('Productivity Dump'!$E$4:$AJ$500,
MATCH($A141,'Productivity Dump'!$A$4:$A$500,0),
MATCH(BX$2,'Productivity Dump'!$E$3:$AJ$3,0)
),
IF(BX$3="Attendance",
INDEX('Attendance Dump'!$E$2:$AI$400,
MATCH($A141,'Attendance Dump'!$B$2:$B$400,0),
MATCH(BX$2,'Attendance Dump'!$E$1:$AI$1,0)
),
INDEX('Active Hour''s Dump'!$D$3:$AH$337,
MATCH($C141,'Active Hour''s Dump'!$A$3:$A$337,0),
MATCH(BX$2,'Active Hour''s Dump'!$D$2:$AH$2,0)
))),"")</f>
        <v>10.25</v>
      </c>
      <c r="BY141" s="13">
        <f>_xlfn.IFNA(IF(BY$3="Productivity",
INDEX('Productivity Dump'!$E$4:$AJ$500,
MATCH($A141,'Productivity Dump'!$A$4:$A$500,0),
MATCH(BY$2,'Productivity Dump'!$E$3:$AJ$3,0)
),
IF(BY$3="Attendance",
INDEX('Attendance Dump'!$E$2:$AI$400,
MATCH($A141,'Attendance Dump'!$B$2:$B$400,0),
MATCH(BY$2,'Attendance Dump'!$E$1:$AI$1,0)
),
INDEX('Active Hour''s Dump'!$D$3:$AH$337,
MATCH($C141,'Active Hour''s Dump'!$A$3:$A$337,0),
MATCH(BY$2,'Active Hour''s Dump'!$D$2:$AH$2,0)
))),"")</f>
        <v>1825.1860000000001</v>
      </c>
      <c r="BZ141" s="13" t="str">
        <f>_xlfn.IFNA(IF(BZ$3="Productivity",
INDEX('Productivity Dump'!$E$4:$AJ$500,
MATCH($A141,'Productivity Dump'!$A$4:$A$500,0),
MATCH(BZ$2,'Productivity Dump'!$E$3:$AJ$3,0)
),
IF(BZ$3="Attendance",
INDEX('Attendance Dump'!$E$2:$AI$400,
MATCH($A141,'Attendance Dump'!$B$2:$B$400,0),
MATCH(BZ$2,'Attendance Dump'!$E$1:$AI$1,0)
),
INDEX('Active Hour''s Dump'!$D$3:$AH$337,
MATCH($C141,'Active Hour''s Dump'!$A$3:$A$337,0),
MATCH(BZ$2,'Active Hour''s Dump'!$D$2:$AH$2,0)
))),"")</f>
        <v>P</v>
      </c>
      <c r="CA141" s="54">
        <f>_xlfn.IFNA(IF(CA$3="Productivity",
INDEX('Productivity Dump'!$E$4:$AJ$500,
MATCH($A141,'Productivity Dump'!$A$4:$A$500,0),
MATCH(CA$2,'Productivity Dump'!$E$3:$AJ$3,0)
),
IF(CA$3="Attendance",
INDEX('Attendance Dump'!$E$2:$AI$400,
MATCH($A141,'Attendance Dump'!$B$2:$B$400,0),
MATCH(CA$2,'Attendance Dump'!$E$1:$AI$1,0)
),
INDEX('Active Hour''s Dump'!$D$3:$AH$337,
MATCH($C141,'Active Hour''s Dump'!$A$3:$A$337,0),
MATCH(CA$2,'Active Hour''s Dump'!$D$2:$AH$2,0)
))),"")</f>
        <v>7.5833333333333304</v>
      </c>
      <c r="CB141" s="13">
        <f>_xlfn.IFNA(IF(CB$3="Productivity",
INDEX('Productivity Dump'!$E$4:$AJ$500,
MATCH($A141,'Productivity Dump'!$A$4:$A$500,0),
MATCH(CB$2,'Productivity Dump'!$E$3:$AJ$3,0)
),
IF(CB$3="Attendance",
INDEX('Attendance Dump'!$E$2:$AI$400,
MATCH($A141,'Attendance Dump'!$B$2:$B$400,0),
MATCH(CB$2,'Attendance Dump'!$E$1:$AI$1,0)
),
INDEX('Active Hour''s Dump'!$D$3:$AH$337,
MATCH($C141,'Active Hour''s Dump'!$A$3:$A$337,0),
MATCH(CB$2,'Active Hour''s Dump'!$D$2:$AH$2,0)
))),"")</f>
        <v>0</v>
      </c>
      <c r="CC141" s="13" t="str">
        <f>_xlfn.IFNA(IF(CC$3="Productivity",
INDEX('Productivity Dump'!$E$4:$AJ$500,
MATCH($A141,'Productivity Dump'!$A$4:$A$500,0),
MATCH(CC$2,'Productivity Dump'!$E$3:$AJ$3,0)
),
IF(CC$3="Attendance",
INDEX('Attendance Dump'!$E$2:$AI$400,
MATCH($A141,'Attendance Dump'!$B$2:$B$400,0),
MATCH(CC$2,'Attendance Dump'!$E$1:$AI$1,0)
),
INDEX('Active Hour''s Dump'!$D$3:$AH$337,
MATCH($C141,'Active Hour''s Dump'!$A$3:$A$337,0),
MATCH(CC$2,'Active Hour''s Dump'!$D$2:$AH$2,0)
))),"")</f>
        <v>WO</v>
      </c>
      <c r="CD141" s="54">
        <f>_xlfn.IFNA(IF(CD$3="Productivity",
INDEX('Productivity Dump'!$E$4:$AJ$500,
MATCH($A141,'Productivity Dump'!$A$4:$A$500,0),
MATCH(CD$2,'Productivity Dump'!$E$3:$AJ$3,0)
),
IF(CD$3="Attendance",
INDEX('Attendance Dump'!$E$2:$AI$400,
MATCH($A141,'Attendance Dump'!$B$2:$B$400,0),
MATCH(CD$2,'Attendance Dump'!$E$1:$AI$1,0)
),
INDEX('Active Hour''s Dump'!$D$3:$AH$337,
MATCH($C141,'Active Hour''s Dump'!$A$3:$A$337,0),
MATCH(CD$2,'Active Hour''s Dump'!$D$2:$AH$2,0)
))),"")</f>
        <v>0</v>
      </c>
      <c r="CE141" s="13">
        <f>_xlfn.IFNA(IF(CE$3="Productivity",
INDEX('Productivity Dump'!$E$4:$AJ$500,
MATCH($A141,'Productivity Dump'!$A$4:$A$500,0),
MATCH(CE$2,'Productivity Dump'!$E$3:$AJ$3,0)
),
IF(CE$3="Attendance",
INDEX('Attendance Dump'!$E$2:$AI$400,
MATCH($A141,'Attendance Dump'!$B$2:$B$400,0),
MATCH(CE$2,'Attendance Dump'!$E$1:$AI$1,0)
),
INDEX('Active Hour''s Dump'!$D$3:$AH$337,
MATCH($C141,'Active Hour''s Dump'!$A$3:$A$337,0),
MATCH(CE$2,'Active Hour''s Dump'!$D$2:$AH$2,0)
))),"")</f>
        <v>1819.0700000000002</v>
      </c>
      <c r="CF141" s="13" t="str">
        <f>_xlfn.IFNA(IF(CF$3="Productivity",
INDEX('Productivity Dump'!$E$4:$AJ$500,
MATCH($A141,'Productivity Dump'!$A$4:$A$500,0),
MATCH(CF$2,'Productivity Dump'!$E$3:$AJ$3,0)
),
IF(CF$3="Attendance",
INDEX('Attendance Dump'!$E$2:$AI$400,
MATCH($A141,'Attendance Dump'!$B$2:$B$400,0),
MATCH(CF$2,'Attendance Dump'!$E$1:$AI$1,0)
),
INDEX('Active Hour''s Dump'!$D$3:$AH$337,
MATCH($C141,'Active Hour''s Dump'!$A$3:$A$337,0),
MATCH(CF$2,'Active Hour''s Dump'!$D$2:$AH$2,0)
))),"")</f>
        <v>P</v>
      </c>
      <c r="CG141" s="54">
        <f>_xlfn.IFNA(IF(CG$3="Productivity",
INDEX('Productivity Dump'!$E$4:$AJ$500,
MATCH($A141,'Productivity Dump'!$A$4:$A$500,0),
MATCH(CG$2,'Productivity Dump'!$E$3:$AJ$3,0)
),
IF(CG$3="Attendance",
INDEX('Attendance Dump'!$E$2:$AI$400,
MATCH($A141,'Attendance Dump'!$B$2:$B$400,0),
MATCH(CG$2,'Attendance Dump'!$E$1:$AI$1,0)
),
INDEX('Active Hour''s Dump'!$D$3:$AH$337,
MATCH($C141,'Active Hour''s Dump'!$A$3:$A$337,0),
MATCH(CG$2,'Active Hour''s Dump'!$D$2:$AH$2,0)
))),"")</f>
        <v>7.4166666666666696</v>
      </c>
      <c r="CH141" s="13">
        <f>_xlfn.IFNA(IF(CH$3="Productivity",
INDEX('Productivity Dump'!$E$4:$AJ$500,
MATCH($A141,'Productivity Dump'!$A$4:$A$500,0),
MATCH(CH$2,'Productivity Dump'!$E$3:$AJ$3,0)
),
IF(CH$3="Attendance",
INDEX('Attendance Dump'!$E$2:$AI$400,
MATCH($A141,'Attendance Dump'!$B$2:$B$400,0),
MATCH(CH$2,'Attendance Dump'!$E$1:$AI$1,0)
),
INDEX('Active Hour''s Dump'!$D$3:$AH$337,
MATCH($C141,'Active Hour''s Dump'!$A$3:$A$337,0),
MATCH(CH$2,'Active Hour''s Dump'!$D$2:$AH$2,0)
))),"")</f>
        <v>2208.9519999999993</v>
      </c>
      <c r="CI141" s="13" t="str">
        <f>_xlfn.IFNA(IF(CI$3="Productivity",
INDEX('Productivity Dump'!$E$4:$AJ$500,
MATCH($A141,'Productivity Dump'!$A$4:$A$500,0),
MATCH(CI$2,'Productivity Dump'!$E$3:$AJ$3,0)
),
IF(CI$3="Attendance",
INDEX('Attendance Dump'!$E$2:$AI$400,
MATCH($A141,'Attendance Dump'!$B$2:$B$400,0),
MATCH(CI$2,'Attendance Dump'!$E$1:$AI$1,0)
),
INDEX('Active Hour''s Dump'!$D$3:$AH$337,
MATCH($C141,'Active Hour''s Dump'!$A$3:$A$337,0),
MATCH(CI$2,'Active Hour''s Dump'!$D$2:$AH$2,0)
))),"")</f>
        <v>P</v>
      </c>
      <c r="CJ141" s="54">
        <f>_xlfn.IFNA(IF(CJ$3="Productivity",
INDEX('Productivity Dump'!$E$4:$AJ$500,
MATCH($A141,'Productivity Dump'!$A$4:$A$500,0),
MATCH(CJ$2,'Productivity Dump'!$E$3:$AJ$3,0)
),
IF(CJ$3="Attendance",
INDEX('Attendance Dump'!$E$2:$AI$400,
MATCH($A141,'Attendance Dump'!$B$2:$B$400,0),
MATCH(CJ$2,'Attendance Dump'!$E$1:$AI$1,0)
),
INDEX('Active Hour''s Dump'!$D$3:$AH$337,
MATCH($C141,'Active Hour''s Dump'!$A$3:$A$337,0),
MATCH(CJ$2,'Active Hour''s Dump'!$D$2:$AH$2,0)
))),"")</f>
        <v>10.3333333333333</v>
      </c>
      <c r="CK141" s="13">
        <f>_xlfn.IFNA(IF(CK$3="Productivity",
INDEX('Productivity Dump'!$E$4:$AJ$500,
MATCH($A141,'Productivity Dump'!$A$4:$A$500,0),
MATCH(CK$2,'Productivity Dump'!$E$3:$AJ$3,0)
),
IF(CK$3="Attendance",
INDEX('Attendance Dump'!$E$2:$AI$400,
MATCH($A141,'Attendance Dump'!$B$2:$B$400,0),
MATCH(CK$2,'Attendance Dump'!$E$1:$AI$1,0)
),
INDEX('Active Hour''s Dump'!$D$3:$AH$337,
MATCH($C141,'Active Hour''s Dump'!$A$3:$A$337,0),
MATCH(CK$2,'Active Hour''s Dump'!$D$2:$AH$2,0)
))),"")</f>
        <v>2113.3770000000004</v>
      </c>
      <c r="CL141" s="13" t="str">
        <f>_xlfn.IFNA(IF(CL$3="Productivity",
INDEX('Productivity Dump'!$E$4:$AJ$500,
MATCH($A141,'Productivity Dump'!$A$4:$A$500,0),
MATCH(CL$2,'Productivity Dump'!$E$3:$AJ$3,0)
),
IF(CL$3="Attendance",
INDEX('Attendance Dump'!$E$2:$AI$400,
MATCH($A141,'Attendance Dump'!$B$2:$B$400,0),
MATCH(CL$2,'Attendance Dump'!$E$1:$AI$1,0)
),
INDEX('Active Hour''s Dump'!$D$3:$AH$337,
MATCH($C141,'Active Hour''s Dump'!$A$3:$A$337,0),
MATCH(CL$2,'Active Hour''s Dump'!$D$2:$AH$2,0)
))),"")</f>
        <v>P</v>
      </c>
      <c r="CM141" s="54">
        <f>_xlfn.IFNA(IF(CM$3="Productivity",
INDEX('Productivity Dump'!$E$4:$AJ$500,
MATCH($A141,'Productivity Dump'!$A$4:$A$500,0),
MATCH(CM$2,'Productivity Dump'!$E$3:$AJ$3,0)
),
IF(CM$3="Attendance",
INDEX('Attendance Dump'!$E$2:$AI$400,
MATCH($A141,'Attendance Dump'!$B$2:$B$400,0),
MATCH(CM$2,'Attendance Dump'!$E$1:$AI$1,0)
),
INDEX('Active Hour''s Dump'!$D$3:$AH$337,
MATCH($C141,'Active Hour''s Dump'!$A$3:$A$337,0),
MATCH(CM$2,'Active Hour''s Dump'!$D$2:$AH$2,0)
))),"")</f>
        <v>9.8333333333333304</v>
      </c>
      <c r="CN141" s="13">
        <f>_xlfn.IFNA(IF(CN$3="Productivity",
INDEX('Productivity Dump'!$E$4:$AJ$500,
MATCH($A141,'Productivity Dump'!$A$4:$A$500,0),
MATCH(CN$2,'Productivity Dump'!$E$3:$AJ$3,0)
),
IF(CN$3="Attendance",
INDEX('Attendance Dump'!$E$2:$AI$400,
MATCH($A141,'Attendance Dump'!$B$2:$B$400,0),
MATCH(CN$2,'Attendance Dump'!$E$1:$AI$1,0)
),
INDEX('Active Hour''s Dump'!$D$3:$AH$337,
MATCH($C141,'Active Hour''s Dump'!$A$3:$A$337,0),
MATCH(CN$2,'Active Hour''s Dump'!$D$2:$AH$2,0)
))),"")</f>
        <v>0</v>
      </c>
      <c r="CO141" s="13">
        <f>_xlfn.IFNA(IF(CO$3="Productivity",
INDEX('Productivity Dump'!$E$4:$AJ$500,
MATCH($A141,'Productivity Dump'!$A$4:$A$500,0),
MATCH(CO$2,'Productivity Dump'!$E$3:$AJ$3,0)
),
IF(CO$3="Attendance",
INDEX('Attendance Dump'!$E$2:$AI$400,
MATCH($A141,'Attendance Dump'!$B$2:$B$400,0),
MATCH(CO$2,'Attendance Dump'!$E$1:$AI$1,0)
),
INDEX('Active Hour''s Dump'!$D$3:$AH$337,
MATCH($C141,'Active Hour''s Dump'!$A$3:$A$337,0),
MATCH(CO$2,'Active Hour''s Dump'!$D$2:$AH$2,0)
))),"")</f>
        <v>0</v>
      </c>
      <c r="CP141" s="54">
        <f>_xlfn.IFNA(IF(CP$3="Productivity",
INDEX('Productivity Dump'!$E$4:$AJ$500,
MATCH($A141,'Productivity Dump'!$A$4:$A$500,0),
MATCH(CP$2,'Productivity Dump'!$E$3:$AJ$3,0)
),
IF(CP$3="Attendance",
INDEX('Attendance Dump'!$E$2:$AI$400,
MATCH($A141,'Attendance Dump'!$B$2:$B$400,0),
MATCH(CP$2,'Attendance Dump'!$E$1:$AI$1,0)
),
INDEX('Active Hour''s Dump'!$D$3:$AH$337,
MATCH($C141,'Active Hour''s Dump'!$A$3:$A$337,0),
MATCH(CP$2,'Active Hour''s Dump'!$D$2:$AH$2,0)
))),"")</f>
        <v>0</v>
      </c>
      <c r="CQ141" s="13">
        <f>_xlfn.IFNA(IF(CQ$3="Productivity",
INDEX('Productivity Dump'!$E$4:$AJ$500,
MATCH($A141,'Productivity Dump'!$A$4:$A$500,0),
MATCH(CQ$2,'Productivity Dump'!$E$3:$AJ$3,0)
),
IF(CQ$3="Attendance",
INDEX('Attendance Dump'!$E$2:$AI$400,
MATCH($A141,'Attendance Dump'!$B$2:$B$400,0),
MATCH(CQ$2,'Attendance Dump'!$E$1:$AI$1,0)
),
INDEX('Active Hour''s Dump'!$D$3:$AH$337,
MATCH($C141,'Active Hour''s Dump'!$A$3:$A$337,0),
MATCH(CQ$2,'Active Hour''s Dump'!$D$2:$AH$2,0)
))),"")</f>
        <v>0</v>
      </c>
      <c r="CR141" s="13">
        <f>_xlfn.IFNA(IF(CR$3="Productivity",
INDEX('Productivity Dump'!$E$4:$AJ$500,
MATCH($A141,'Productivity Dump'!$A$4:$A$500,0),
MATCH(CR$2,'Productivity Dump'!$E$3:$AJ$3,0)
),
IF(CR$3="Attendance",
INDEX('Attendance Dump'!$E$2:$AI$400,
MATCH($A141,'Attendance Dump'!$B$2:$B$400,0),
MATCH(CR$2,'Attendance Dump'!$E$1:$AI$1,0)
),
INDEX('Active Hour''s Dump'!$D$3:$AH$337,
MATCH($C141,'Active Hour''s Dump'!$A$3:$A$337,0),
MATCH(CR$2,'Active Hour''s Dump'!$D$2:$AH$2,0)
))),"")</f>
        <v>0</v>
      </c>
      <c r="CS141" s="54">
        <f>_xlfn.IFNA(IF(CS$3="Productivity",
INDEX('Productivity Dump'!$E$4:$AJ$500,
MATCH($A141,'Productivity Dump'!$A$4:$A$500,0),
MATCH(CS$2,'Productivity Dump'!$E$3:$AJ$3,0)
),
IF(CS$3="Attendance",
INDEX('Attendance Dump'!$E$2:$AI$400,
MATCH($A141,'Attendance Dump'!$B$2:$B$400,0),
MATCH(CS$2,'Attendance Dump'!$E$1:$AI$1,0)
),
INDEX('Active Hour''s Dump'!$D$3:$AH$337,
MATCH($C141,'Active Hour''s Dump'!$A$3:$A$337,0),
MATCH(CS$2,'Active Hour''s Dump'!$D$2:$AH$2,0)
))),"")</f>
        <v>0</v>
      </c>
      <c r="CT141" s="13">
        <f>_xlfn.IFNA(IF(CT$3="Productivity",
INDEX('Productivity Dump'!$E$4:$AJ$500,
MATCH($A141,'Productivity Dump'!$A$4:$A$500,0),
MATCH(CT$2,'Productivity Dump'!$E$3:$AJ$3,0)
),
IF(CT$3="Attendance",
INDEX('Attendance Dump'!$E$2:$AI$400,
MATCH($A141,'Attendance Dump'!$B$2:$B$400,0),
MATCH(CT$2,'Attendance Dump'!$E$1:$AI$1,0)
),
INDEX('Active Hour''s Dump'!$D$3:$AH$337,
MATCH($C141,'Active Hour''s Dump'!$A$3:$A$337,0),
MATCH(CT$2,'Active Hour''s Dump'!$D$2:$AH$2,0)
))),"")</f>
        <v>0</v>
      </c>
      <c r="CU141" s="13">
        <f>_xlfn.IFNA(IF(CU$3="Productivity",
INDEX('Productivity Dump'!$E$4:$AJ$500,
MATCH($A141,'Productivity Dump'!$A$4:$A$500,0),
MATCH(CU$2,'Productivity Dump'!$E$3:$AJ$3,0)
),
IF(CU$3="Attendance",
INDEX('Attendance Dump'!$E$2:$AI$400,
MATCH($A141,'Attendance Dump'!$B$2:$B$400,0),
MATCH(CU$2,'Attendance Dump'!$E$1:$AI$1,0)
),
INDEX('Active Hour''s Dump'!$D$3:$AH$337,
MATCH($C141,'Active Hour''s Dump'!$A$3:$A$337,0),
MATCH(CU$2,'Active Hour''s Dump'!$D$2:$AH$2,0)
))),"")</f>
        <v>0</v>
      </c>
      <c r="CV141" s="54">
        <f>_xlfn.IFNA(IF(CV$3="Productivity",
INDEX('Productivity Dump'!$E$4:$AJ$500,
MATCH($A141,'Productivity Dump'!$A$4:$A$500,0),
MATCH(CV$2,'Productivity Dump'!$E$3:$AJ$3,0)
),
IF(CV$3="Attendance",
INDEX('Attendance Dump'!$E$2:$AI$400,
MATCH($A141,'Attendance Dump'!$B$2:$B$400,0),
MATCH(CV$2,'Attendance Dump'!$E$1:$AI$1,0)
),
INDEX('Active Hour''s Dump'!$D$3:$AH$337,
MATCH($C141,'Active Hour''s Dump'!$A$3:$A$337,0),
MATCH(CV$2,'Active Hour''s Dump'!$D$2:$AH$2,0)
))),"")</f>
        <v>0</v>
      </c>
      <c r="CW141" s="13"/>
      <c r="CX141" s="13"/>
      <c r="CY141" s="54"/>
      <c r="DA141" s="57">
        <f t="shared" si="75"/>
        <v>233.33333333333329</v>
      </c>
      <c r="DB141" s="35">
        <f t="shared" si="76"/>
        <v>52553.764999999992</v>
      </c>
      <c r="DC141" s="35">
        <f t="shared" si="71"/>
        <v>0</v>
      </c>
      <c r="DD141" s="35">
        <f t="shared" ca="1" si="74"/>
        <v>0</v>
      </c>
      <c r="DF141" s="32" cm="1">
        <f t="array" ref="DF141">SUMPRODUCT(
    (MOD(COLUMN(H141:CV141) - COLUMN(H141), 3) = 0) *
    (H141:CV141 = 0) *
    (I141:CW141 = "P") *
    (COUNTIF(UKHoliday, H$2:CV$2) = 0)
)</f>
        <v>0</v>
      </c>
      <c r="DG141" s="33" cm="1">
        <f t="array" ref="DG141">SUMPRODUCT(
  (MOD(COLUMN(H141:CV141) - COLUMN(H141), 3) = 0) *
  (H141:CV141 &gt; 0) *
  (H141:CV141 &lt; 0.5 * IF(((WEEKDAY(H$2:CV$2, 2) = 1) + (WEEKDAY(H$2:CV$2, 2) = 6)), G141, F141)) *
  (I141:CW141 = "P") *
  (COUNTIF(UKHoliday, H$2:CV$2) = 0)
)</f>
        <v>0</v>
      </c>
      <c r="DH141" s="33" cm="1">
        <f t="array" ref="DH141">SUMPRODUCT(
  (MOD(COLUMN(H141:CV141) - COLUMN(H141), 3) = 0) *
  (H141:CV141 &gt; 0.5 * IF(((WEEKDAY(H$2:CV$2, 2) = 1) + (WEEKDAY(H$2:CV$2, 2) = 6)), $G141, $F141)) *
  (H141:CV141 &lt; 0.8 * IF(((WEEKDAY(H$2:CV$2, 2) = 1) + (WEEKDAY(H$2:CV$2, 2) = 6)), $G141, $F141)) *
  (I141:CW141 = "P") *
  (COUNTIF(UKHoliday, H$2:CV$2) = 0)
)</f>
        <v>0</v>
      </c>
      <c r="DI141" s="33" cm="1">
        <f t="array" ref="DI141">SUMPRODUCT(
  (MOD(COLUMN(H141:CV141) - COLUMN(H141), 3) = 0) *
  (H141:CV141 &gt; 0.8 * IF(((WEEKDAY(H$2:CV$2, 2) = 1) + (WEEKDAY(H$2:CV$2, 2) = 6)), $G141, $F141)) *
  (H141:CV141 &lt; 1 * IF(((WEEKDAY(H$2:CV$2, 2) = 1) + (WEEKDAY(H$2:CV$2, 2) = 6)), $G141, $F141)) *
  (I141:CW141 = "P") *
  (COUNTIF(UKHoliday, H$2:CV$2) = 0)
)</f>
        <v>1</v>
      </c>
    </row>
    <row r="142" spans="1:113" x14ac:dyDescent="0.3">
      <c r="A142" s="8" t="s">
        <v>223</v>
      </c>
      <c r="B142" s="36" t="s">
        <v>222</v>
      </c>
      <c r="C142" s="9" t="s">
        <v>693</v>
      </c>
      <c r="D142" s="62" t="s">
        <v>944</v>
      </c>
      <c r="E142" s="35">
        <v>22000</v>
      </c>
      <c r="F142" s="35">
        <f t="shared" si="72"/>
        <v>1100</v>
      </c>
      <c r="G142" s="35">
        <f t="shared" si="73"/>
        <v>550</v>
      </c>
      <c r="H142" s="13">
        <f>_xlfn.IFNA(IF(H$3="Productivity",
INDEX('Productivity Dump'!$E$4:$AJ$500,
MATCH($A142,'Productivity Dump'!$A$4:$A$500,0),
MATCH(H$2,'Productivity Dump'!$E$3:$AJ$3,0)
),
IF(H$3="Attendance",
INDEX('Attendance Dump'!$E$2:$AI$400,
MATCH($A142,'Attendance Dump'!$B$2:$B$400,0),
MATCH(H$2,'Attendance Dump'!$E$1:$AI$1,0)
),
INDEX('Active Hour''s Dump'!$D$3:$AH$337,
MATCH($C142,'Active Hour''s Dump'!$A$3:$A$337,0),
MATCH(H$2,'Active Hour''s Dump'!$D$2:$AH$2,0)
))),"")</f>
        <v>836.20599999999968</v>
      </c>
      <c r="I142" s="13" t="str">
        <f>_xlfn.IFNA(IF(I$3="Productivity",
INDEX('Productivity Dump'!$E$4:$AJ$500,
MATCH($A142,'Productivity Dump'!$A$4:$A$500,0),
MATCH(I$2,'Productivity Dump'!$E$3:$AJ$3,0)
),
IF(I$3="Attendance",
INDEX('Attendance Dump'!$E$2:$AI$400,
MATCH($A142,'Attendance Dump'!$B$2:$B$400,0),
MATCH(I$2,'Attendance Dump'!$E$1:$AI$1,0)
),
INDEX('Active Hour''s Dump'!$D$3:$AH$337,
MATCH($C142,'Active Hour''s Dump'!$A$3:$A$337,0),
MATCH(I$2,'Active Hour''s Dump'!$D$2:$AH$2,0)
))),"")</f>
        <v>P</v>
      </c>
      <c r="J142" s="54">
        <f>_xlfn.IFNA(IF(J$3="Productivity",
INDEX('Productivity Dump'!$E$4:$AJ$500,
MATCH($A142,'Productivity Dump'!$A$4:$A$500,0),
MATCH(J$2,'Productivity Dump'!$E$3:$AJ$3,0)
),
IF(J$3="Attendance",
INDEX('Attendance Dump'!$E$2:$AI$400,
MATCH($A142,'Attendance Dump'!$B$2:$B$400,0),
MATCH(J$2,'Attendance Dump'!$E$1:$AI$1,0)
),
INDEX('Active Hour''s Dump'!$D$3:$AH$337,
MATCH($C142,'Active Hour''s Dump'!$A$3:$A$337,0),
MATCH(J$2,'Active Hour''s Dump'!$D$2:$AH$2,0)
))),"")</f>
        <v>7.0833333333333304</v>
      </c>
      <c r="K142" s="13">
        <f>_xlfn.IFNA(IF(K$3="Productivity",
INDEX('Productivity Dump'!$E$4:$AJ$500,
MATCH($A142,'Productivity Dump'!$A$4:$A$500,0),
MATCH(K$2,'Productivity Dump'!$E$3:$AJ$3,0)
),
IF(K$3="Attendance",
INDEX('Attendance Dump'!$E$2:$AI$400,
MATCH($A142,'Attendance Dump'!$B$2:$B$400,0),
MATCH(K$2,'Attendance Dump'!$E$1:$AI$1,0)
),
INDEX('Active Hour''s Dump'!$D$3:$AH$337,
MATCH($C142,'Active Hour''s Dump'!$A$3:$A$337,0),
MATCH(K$2,'Active Hour''s Dump'!$D$2:$AH$2,0)
))),"")</f>
        <v>1206.633</v>
      </c>
      <c r="L142" s="13" t="str">
        <f>_xlfn.IFNA(IF(L$3="Productivity",
INDEX('Productivity Dump'!$E$4:$AJ$500,
MATCH($A142,'Productivity Dump'!$A$4:$A$500,0),
MATCH(L$2,'Productivity Dump'!$E$3:$AJ$3,0)
),
IF(L$3="Attendance",
INDEX('Attendance Dump'!$E$2:$AI$400,
MATCH($A142,'Attendance Dump'!$B$2:$B$400,0),
MATCH(L$2,'Attendance Dump'!$E$1:$AI$1,0)
),
INDEX('Active Hour''s Dump'!$D$3:$AH$337,
MATCH($C142,'Active Hour''s Dump'!$A$3:$A$337,0),
MATCH(L$2,'Active Hour''s Dump'!$D$2:$AH$2,0)
))),"")</f>
        <v>P</v>
      </c>
      <c r="M142" s="54">
        <f>_xlfn.IFNA(IF(M$3="Productivity",
INDEX('Productivity Dump'!$E$4:$AJ$500,
MATCH($A142,'Productivity Dump'!$A$4:$A$500,0),
MATCH(M$2,'Productivity Dump'!$E$3:$AJ$3,0)
),
IF(M$3="Attendance",
INDEX('Attendance Dump'!$E$2:$AI$400,
MATCH($A142,'Attendance Dump'!$B$2:$B$400,0),
MATCH(M$2,'Attendance Dump'!$E$1:$AI$1,0)
),
INDEX('Active Hour''s Dump'!$D$3:$AH$337,
MATCH($C142,'Active Hour''s Dump'!$A$3:$A$337,0),
MATCH(M$2,'Active Hour''s Dump'!$D$2:$AH$2,0)
))),"")</f>
        <v>10.0833333333333</v>
      </c>
      <c r="N142" s="13">
        <f>_xlfn.IFNA(IF(N$3="Productivity",
INDEX('Productivity Dump'!$E$4:$AJ$500,
MATCH($A142,'Productivity Dump'!$A$4:$A$500,0),
MATCH(N$2,'Productivity Dump'!$E$3:$AJ$3,0)
),
IF(N$3="Attendance",
INDEX('Attendance Dump'!$E$2:$AI$400,
MATCH($A142,'Attendance Dump'!$B$2:$B$400,0),
MATCH(N$2,'Attendance Dump'!$E$1:$AI$1,0)
),
INDEX('Active Hour''s Dump'!$D$3:$AH$337,
MATCH($C142,'Active Hour''s Dump'!$A$3:$A$337,0),
MATCH(N$2,'Active Hour''s Dump'!$D$2:$AH$2,0)
))),"")</f>
        <v>174.03100000000001</v>
      </c>
      <c r="O142" s="13" t="str">
        <f>_xlfn.IFNA(IF(O$3="Productivity",
INDEX('Productivity Dump'!$E$4:$AJ$500,
MATCH($A142,'Productivity Dump'!$A$4:$A$500,0),
MATCH(O$2,'Productivity Dump'!$E$3:$AJ$3,0)
),
IF(O$3="Attendance",
INDEX('Attendance Dump'!$E$2:$AI$400,
MATCH($A142,'Attendance Dump'!$B$2:$B$400,0),
MATCH(O$2,'Attendance Dump'!$E$1:$AI$1,0)
),
INDEX('Active Hour''s Dump'!$D$3:$AH$337,
MATCH($C142,'Active Hour''s Dump'!$A$3:$A$337,0),
MATCH(O$2,'Active Hour''s Dump'!$D$2:$AH$2,0)
))),"")</f>
        <v>P</v>
      </c>
      <c r="P142" s="54">
        <f>_xlfn.IFNA(IF(P$3="Productivity",
INDEX('Productivity Dump'!$E$4:$AJ$500,
MATCH($A142,'Productivity Dump'!$A$4:$A$500,0),
MATCH(P$2,'Productivity Dump'!$E$3:$AJ$3,0)
),
IF(P$3="Attendance",
INDEX('Attendance Dump'!$E$2:$AI$400,
MATCH($A142,'Attendance Dump'!$B$2:$B$400,0),
MATCH(P$2,'Attendance Dump'!$E$1:$AI$1,0)
),
INDEX('Active Hour''s Dump'!$D$3:$AH$337,
MATCH($C142,'Active Hour''s Dump'!$A$3:$A$337,0),
MATCH(P$2,'Active Hour''s Dump'!$D$2:$AH$2,0)
))),"")</f>
        <v>1.9166666666666701</v>
      </c>
      <c r="Q142" s="13">
        <f>_xlfn.IFNA(IF(Q$3="Productivity",
INDEX('Productivity Dump'!$E$4:$AJ$500,
MATCH($A142,'Productivity Dump'!$A$4:$A$500,0),
MATCH(Q$2,'Productivity Dump'!$E$3:$AJ$3,0)
),
IF(Q$3="Attendance",
INDEX('Attendance Dump'!$E$2:$AI$400,
MATCH($A142,'Attendance Dump'!$B$2:$B$400,0),
MATCH(Q$2,'Attendance Dump'!$E$1:$AI$1,0)
),
INDEX('Active Hour''s Dump'!$D$3:$AH$337,
MATCH($C142,'Active Hour''s Dump'!$A$3:$A$337,0),
MATCH(Q$2,'Active Hour''s Dump'!$D$2:$AH$2,0)
))),"")</f>
        <v>0</v>
      </c>
      <c r="R142" s="13" t="str">
        <f>_xlfn.IFNA(IF(R$3="Productivity",
INDEX('Productivity Dump'!$E$4:$AJ$500,
MATCH($A142,'Productivity Dump'!$A$4:$A$500,0),
MATCH(R$2,'Productivity Dump'!$E$3:$AJ$3,0)
),
IF(R$3="Attendance",
INDEX('Attendance Dump'!$E$2:$AI$400,
MATCH($A142,'Attendance Dump'!$B$2:$B$400,0),
MATCH(R$2,'Attendance Dump'!$E$1:$AI$1,0)
),
INDEX('Active Hour''s Dump'!$D$3:$AH$337,
MATCH($C142,'Active Hour''s Dump'!$A$3:$A$337,0),
MATCH(R$2,'Active Hour''s Dump'!$D$2:$AH$2,0)
))),"")</f>
        <v>WO</v>
      </c>
      <c r="S142" s="54">
        <f>_xlfn.IFNA(IF(S$3="Productivity",
INDEX('Productivity Dump'!$E$4:$AJ$500,
MATCH($A142,'Productivity Dump'!$A$4:$A$500,0),
MATCH(S$2,'Productivity Dump'!$E$3:$AJ$3,0)
),
IF(S$3="Attendance",
INDEX('Attendance Dump'!$E$2:$AI$400,
MATCH($A142,'Attendance Dump'!$B$2:$B$400,0),
MATCH(S$2,'Attendance Dump'!$E$1:$AI$1,0)
),
INDEX('Active Hour''s Dump'!$D$3:$AH$337,
MATCH($C142,'Active Hour''s Dump'!$A$3:$A$337,0),
MATCH(S$2,'Active Hour''s Dump'!$D$2:$AH$2,0)
))),"")</f>
        <v>0</v>
      </c>
      <c r="T142" s="13">
        <f>_xlfn.IFNA(IF(T$3="Productivity",
INDEX('Productivity Dump'!$E$4:$AJ$500,
MATCH($A142,'Productivity Dump'!$A$4:$A$500,0),
MATCH(T$2,'Productivity Dump'!$E$3:$AJ$3,0)
),
IF(T$3="Attendance",
INDEX('Attendance Dump'!$E$2:$AI$400,
MATCH($A142,'Attendance Dump'!$B$2:$B$400,0),
MATCH(T$2,'Attendance Dump'!$E$1:$AI$1,0)
),
INDEX('Active Hour''s Dump'!$D$3:$AH$337,
MATCH($C142,'Active Hour''s Dump'!$A$3:$A$337,0),
MATCH(T$2,'Active Hour''s Dump'!$D$2:$AH$2,0)
))),"")</f>
        <v>749.25199999999995</v>
      </c>
      <c r="U142" s="13" t="str">
        <f>_xlfn.IFNA(IF(U$3="Productivity",
INDEX('Productivity Dump'!$E$4:$AJ$500,
MATCH($A142,'Productivity Dump'!$A$4:$A$500,0),
MATCH(U$2,'Productivity Dump'!$E$3:$AJ$3,0)
),
IF(U$3="Attendance",
INDEX('Attendance Dump'!$E$2:$AI$400,
MATCH($A142,'Attendance Dump'!$B$2:$B$400,0),
MATCH(U$2,'Attendance Dump'!$E$1:$AI$1,0)
),
INDEX('Active Hour''s Dump'!$D$3:$AH$337,
MATCH($C142,'Active Hour''s Dump'!$A$3:$A$337,0),
MATCH(U$2,'Active Hour''s Dump'!$D$2:$AH$2,0)
))),"")</f>
        <v>P</v>
      </c>
      <c r="V142" s="54">
        <f>_xlfn.IFNA(IF(V$3="Productivity",
INDEX('Productivity Dump'!$E$4:$AJ$500,
MATCH($A142,'Productivity Dump'!$A$4:$A$500,0),
MATCH(V$2,'Productivity Dump'!$E$3:$AJ$3,0)
),
IF(V$3="Attendance",
INDEX('Attendance Dump'!$E$2:$AI$400,
MATCH($A142,'Attendance Dump'!$B$2:$B$400,0),
MATCH(V$2,'Attendance Dump'!$E$1:$AI$1,0)
),
INDEX('Active Hour''s Dump'!$D$3:$AH$337,
MATCH($C142,'Active Hour''s Dump'!$A$3:$A$337,0),
MATCH(V$2,'Active Hour''s Dump'!$D$2:$AH$2,0)
))),"")</f>
        <v>7.0833333333333304</v>
      </c>
      <c r="W142" s="13">
        <f>_xlfn.IFNA(IF(W$3="Productivity",
INDEX('Productivity Dump'!$E$4:$AJ$500,
MATCH($A142,'Productivity Dump'!$A$4:$A$500,0),
MATCH(W$2,'Productivity Dump'!$E$3:$AJ$3,0)
),
IF(W$3="Attendance",
INDEX('Attendance Dump'!$E$2:$AI$400,
MATCH($A142,'Attendance Dump'!$B$2:$B$400,0),
MATCH(W$2,'Attendance Dump'!$E$1:$AI$1,0)
),
INDEX('Active Hour''s Dump'!$D$3:$AH$337,
MATCH($C142,'Active Hour''s Dump'!$A$3:$A$337,0),
MATCH(W$2,'Active Hour''s Dump'!$D$2:$AH$2,0)
))),"")</f>
        <v>1205.8570000000002</v>
      </c>
      <c r="X142" s="13" t="str">
        <f>_xlfn.IFNA(IF(X$3="Productivity",
INDEX('Productivity Dump'!$E$4:$AJ$500,
MATCH($A142,'Productivity Dump'!$A$4:$A$500,0),
MATCH(X$2,'Productivity Dump'!$E$3:$AJ$3,0)
),
IF(X$3="Attendance",
INDEX('Attendance Dump'!$E$2:$AI$400,
MATCH($A142,'Attendance Dump'!$B$2:$B$400,0),
MATCH(X$2,'Attendance Dump'!$E$1:$AI$1,0)
),
INDEX('Active Hour''s Dump'!$D$3:$AH$337,
MATCH($C142,'Active Hour''s Dump'!$A$3:$A$337,0),
MATCH(X$2,'Active Hour''s Dump'!$D$2:$AH$2,0)
))),"")</f>
        <v>P</v>
      </c>
      <c r="Y142" s="54">
        <f>_xlfn.IFNA(IF(Y$3="Productivity",
INDEX('Productivity Dump'!$E$4:$AJ$500,
MATCH($A142,'Productivity Dump'!$A$4:$A$500,0),
MATCH(Y$2,'Productivity Dump'!$E$3:$AJ$3,0)
),
IF(Y$3="Attendance",
INDEX('Attendance Dump'!$E$2:$AI$400,
MATCH($A142,'Attendance Dump'!$B$2:$B$400,0),
MATCH(Y$2,'Attendance Dump'!$E$1:$AI$1,0)
),
INDEX('Active Hour''s Dump'!$D$3:$AH$337,
MATCH($C142,'Active Hour''s Dump'!$A$3:$A$337,0),
MATCH(Y$2,'Active Hour''s Dump'!$D$2:$AH$2,0)
))),"")</f>
        <v>10.4166666666667</v>
      </c>
      <c r="Z142" s="13">
        <f>_xlfn.IFNA(IF(Z$3="Productivity",
INDEX('Productivity Dump'!$E$4:$AJ$500,
MATCH($A142,'Productivity Dump'!$A$4:$A$500,0),
MATCH(Z$2,'Productivity Dump'!$E$3:$AJ$3,0)
),
IF(Z$3="Attendance",
INDEX('Attendance Dump'!$E$2:$AI$400,
MATCH($A142,'Attendance Dump'!$B$2:$B$400,0),
MATCH(Z$2,'Attendance Dump'!$E$1:$AI$1,0)
),
INDEX('Active Hour''s Dump'!$D$3:$AH$337,
MATCH($C142,'Active Hour''s Dump'!$A$3:$A$337,0),
MATCH(Z$2,'Active Hour''s Dump'!$D$2:$AH$2,0)
))),"")</f>
        <v>982.99399999999969</v>
      </c>
      <c r="AA142" s="13" t="str">
        <f>_xlfn.IFNA(IF(AA$3="Productivity",
INDEX('Productivity Dump'!$E$4:$AJ$500,
MATCH($A142,'Productivity Dump'!$A$4:$A$500,0),
MATCH(AA$2,'Productivity Dump'!$E$3:$AJ$3,0)
),
IF(AA$3="Attendance",
INDEX('Attendance Dump'!$E$2:$AI$400,
MATCH($A142,'Attendance Dump'!$B$2:$B$400,0),
MATCH(AA$2,'Attendance Dump'!$E$1:$AI$1,0)
),
INDEX('Active Hour''s Dump'!$D$3:$AH$337,
MATCH($C142,'Active Hour''s Dump'!$A$3:$A$337,0),
MATCH(AA$2,'Active Hour''s Dump'!$D$2:$AH$2,0)
))),"")</f>
        <v>P</v>
      </c>
      <c r="AB142" s="54">
        <f>_xlfn.IFNA(IF(AB$3="Productivity",
INDEX('Productivity Dump'!$E$4:$AJ$500,
MATCH($A142,'Productivity Dump'!$A$4:$A$500,0),
MATCH(AB$2,'Productivity Dump'!$E$3:$AJ$3,0)
),
IF(AB$3="Attendance",
INDEX('Attendance Dump'!$E$2:$AI$400,
MATCH($A142,'Attendance Dump'!$B$2:$B$400,0),
MATCH(AB$2,'Attendance Dump'!$E$1:$AI$1,0)
),
INDEX('Active Hour''s Dump'!$D$3:$AH$337,
MATCH($C142,'Active Hour''s Dump'!$A$3:$A$337,0),
MATCH(AB$2,'Active Hour''s Dump'!$D$2:$AH$2,0)
))),"")</f>
        <v>9.25</v>
      </c>
      <c r="AC142" s="13">
        <f>_xlfn.IFNA(IF(AC$3="Productivity",
INDEX('Productivity Dump'!$E$4:$AJ$500,
MATCH($A142,'Productivity Dump'!$A$4:$A$500,0),
MATCH(AC$2,'Productivity Dump'!$E$3:$AJ$3,0)
),
IF(AC$3="Attendance",
INDEX('Attendance Dump'!$E$2:$AI$400,
MATCH($A142,'Attendance Dump'!$B$2:$B$400,0),
MATCH(AC$2,'Attendance Dump'!$E$1:$AI$1,0)
),
INDEX('Active Hour''s Dump'!$D$3:$AH$337,
MATCH($C142,'Active Hour''s Dump'!$A$3:$A$337,0),
MATCH(AC$2,'Active Hour''s Dump'!$D$2:$AH$2,0)
))),"")</f>
        <v>1234.3189999999997</v>
      </c>
      <c r="AD142" s="13" t="str">
        <f>_xlfn.IFNA(IF(AD$3="Productivity",
INDEX('Productivity Dump'!$E$4:$AJ$500,
MATCH($A142,'Productivity Dump'!$A$4:$A$500,0),
MATCH(AD$2,'Productivity Dump'!$E$3:$AJ$3,0)
),
IF(AD$3="Attendance",
INDEX('Attendance Dump'!$E$2:$AI$400,
MATCH($A142,'Attendance Dump'!$B$2:$B$400,0),
MATCH(AD$2,'Attendance Dump'!$E$1:$AI$1,0)
),
INDEX('Active Hour''s Dump'!$D$3:$AH$337,
MATCH($C142,'Active Hour''s Dump'!$A$3:$A$337,0),
MATCH(AD$2,'Active Hour''s Dump'!$D$2:$AH$2,0)
))),"")</f>
        <v>P</v>
      </c>
      <c r="AE142" s="54">
        <f>_xlfn.IFNA(IF(AE$3="Productivity",
INDEX('Productivity Dump'!$E$4:$AJ$500,
MATCH($A142,'Productivity Dump'!$A$4:$A$500,0),
MATCH(AE$2,'Productivity Dump'!$E$3:$AJ$3,0)
),
IF(AE$3="Attendance",
INDEX('Attendance Dump'!$E$2:$AI$400,
MATCH($A142,'Attendance Dump'!$B$2:$B$400,0),
MATCH(AE$2,'Attendance Dump'!$E$1:$AI$1,0)
),
INDEX('Active Hour''s Dump'!$D$3:$AH$337,
MATCH($C142,'Active Hour''s Dump'!$A$3:$A$337,0),
MATCH(AE$2,'Active Hour''s Dump'!$D$2:$AH$2,0)
))),"")</f>
        <v>10</v>
      </c>
      <c r="AF142" s="13">
        <f>_xlfn.IFNA(IF(AF$3="Productivity",
INDEX('Productivity Dump'!$E$4:$AJ$500,
MATCH($A142,'Productivity Dump'!$A$4:$A$500,0),
MATCH(AF$2,'Productivity Dump'!$E$3:$AJ$3,0)
),
IF(AF$3="Attendance",
INDEX('Attendance Dump'!$E$2:$AI$400,
MATCH($A142,'Attendance Dump'!$B$2:$B$400,0),
MATCH(AF$2,'Attendance Dump'!$E$1:$AI$1,0)
),
INDEX('Active Hour''s Dump'!$D$3:$AH$337,
MATCH($C142,'Active Hour''s Dump'!$A$3:$A$337,0),
MATCH(AF$2,'Active Hour''s Dump'!$D$2:$AH$2,0)
))),"")</f>
        <v>1205.9029999999998</v>
      </c>
      <c r="AG142" s="13" t="str">
        <f>_xlfn.IFNA(IF(AG$3="Productivity",
INDEX('Productivity Dump'!$E$4:$AJ$500,
MATCH($A142,'Productivity Dump'!$A$4:$A$500,0),
MATCH(AG$2,'Productivity Dump'!$E$3:$AJ$3,0)
),
IF(AG$3="Attendance",
INDEX('Attendance Dump'!$E$2:$AI$400,
MATCH($A142,'Attendance Dump'!$B$2:$B$400,0),
MATCH(AG$2,'Attendance Dump'!$E$1:$AI$1,0)
),
INDEX('Active Hour''s Dump'!$D$3:$AH$337,
MATCH($C142,'Active Hour''s Dump'!$A$3:$A$337,0),
MATCH(AG$2,'Active Hour''s Dump'!$D$2:$AH$2,0)
))),"")</f>
        <v>P</v>
      </c>
      <c r="AH142" s="54">
        <f>_xlfn.IFNA(IF(AH$3="Productivity",
INDEX('Productivity Dump'!$E$4:$AJ$500,
MATCH($A142,'Productivity Dump'!$A$4:$A$500,0),
MATCH(AH$2,'Productivity Dump'!$E$3:$AJ$3,0)
),
IF(AH$3="Attendance",
INDEX('Attendance Dump'!$E$2:$AI$400,
MATCH($A142,'Attendance Dump'!$B$2:$B$400,0),
MATCH(AH$2,'Attendance Dump'!$E$1:$AI$1,0)
),
INDEX('Active Hour''s Dump'!$D$3:$AH$337,
MATCH($C142,'Active Hour''s Dump'!$A$3:$A$337,0),
MATCH(AH$2,'Active Hour''s Dump'!$D$2:$AH$2,0)
))),"")</f>
        <v>9.6666666666666696</v>
      </c>
      <c r="AI142" s="13">
        <f>_xlfn.IFNA(IF(AI$3="Productivity",
INDEX('Productivity Dump'!$E$4:$AJ$500,
MATCH($A142,'Productivity Dump'!$A$4:$A$500,0),
MATCH(AI$2,'Productivity Dump'!$E$3:$AJ$3,0)
),
IF(AI$3="Attendance",
INDEX('Attendance Dump'!$E$2:$AI$400,
MATCH($A142,'Attendance Dump'!$B$2:$B$400,0),
MATCH(AI$2,'Attendance Dump'!$E$1:$AI$1,0)
),
INDEX('Active Hour''s Dump'!$D$3:$AH$337,
MATCH($C142,'Active Hour''s Dump'!$A$3:$A$337,0),
MATCH(AI$2,'Active Hour''s Dump'!$D$2:$AH$2,0)
))),"")</f>
        <v>496.31</v>
      </c>
      <c r="AJ142" s="13" t="str">
        <f>_xlfn.IFNA(IF(AJ$3="Productivity",
INDEX('Productivity Dump'!$E$4:$AJ$500,
MATCH($A142,'Productivity Dump'!$A$4:$A$500,0),
MATCH(AJ$2,'Productivity Dump'!$E$3:$AJ$3,0)
),
IF(AJ$3="Attendance",
INDEX('Attendance Dump'!$E$2:$AI$400,
MATCH($A142,'Attendance Dump'!$B$2:$B$400,0),
MATCH(AJ$2,'Attendance Dump'!$E$1:$AI$1,0)
),
INDEX('Active Hour''s Dump'!$D$3:$AH$337,
MATCH($C142,'Active Hour''s Dump'!$A$3:$A$337,0),
MATCH(AJ$2,'Active Hour''s Dump'!$D$2:$AH$2,0)
))),"")</f>
        <v>P</v>
      </c>
      <c r="AK142" s="54">
        <f>_xlfn.IFNA(IF(AK$3="Productivity",
INDEX('Productivity Dump'!$E$4:$AJ$500,
MATCH($A142,'Productivity Dump'!$A$4:$A$500,0),
MATCH(AK$2,'Productivity Dump'!$E$3:$AJ$3,0)
),
IF(AK$3="Attendance",
INDEX('Attendance Dump'!$E$2:$AI$400,
MATCH($A142,'Attendance Dump'!$B$2:$B$400,0),
MATCH(AK$2,'Attendance Dump'!$E$1:$AI$1,0)
),
INDEX('Active Hour''s Dump'!$D$3:$AH$337,
MATCH($C142,'Active Hour''s Dump'!$A$3:$A$337,0),
MATCH(AK$2,'Active Hour''s Dump'!$D$2:$AH$2,0)
))),"")</f>
        <v>3.5</v>
      </c>
      <c r="AL142" s="13">
        <f>_xlfn.IFNA(IF(AL$3="Productivity",
INDEX('Productivity Dump'!$E$4:$AJ$500,
MATCH($A142,'Productivity Dump'!$A$4:$A$500,0),
MATCH(AL$2,'Productivity Dump'!$E$3:$AJ$3,0)
),
IF(AL$3="Attendance",
INDEX('Attendance Dump'!$E$2:$AI$400,
MATCH($A142,'Attendance Dump'!$B$2:$B$400,0),
MATCH(AL$2,'Attendance Dump'!$E$1:$AI$1,0)
),
INDEX('Active Hour''s Dump'!$D$3:$AH$337,
MATCH($C142,'Active Hour''s Dump'!$A$3:$A$337,0),
MATCH(AL$2,'Active Hour''s Dump'!$D$2:$AH$2,0)
))),"")</f>
        <v>0</v>
      </c>
      <c r="AM142" s="13" t="str">
        <f>_xlfn.IFNA(IF(AM$3="Productivity",
INDEX('Productivity Dump'!$E$4:$AJ$500,
MATCH($A142,'Productivity Dump'!$A$4:$A$500,0),
MATCH(AM$2,'Productivity Dump'!$E$3:$AJ$3,0)
),
IF(AM$3="Attendance",
INDEX('Attendance Dump'!$E$2:$AI$400,
MATCH($A142,'Attendance Dump'!$B$2:$B$400,0),
MATCH(AM$2,'Attendance Dump'!$E$1:$AI$1,0)
),
INDEX('Active Hour''s Dump'!$D$3:$AH$337,
MATCH($C142,'Active Hour''s Dump'!$A$3:$A$337,0),
MATCH(AM$2,'Active Hour''s Dump'!$D$2:$AH$2,0)
))),"")</f>
        <v>WO</v>
      </c>
      <c r="AN142" s="54">
        <f>_xlfn.IFNA(IF(AN$3="Productivity",
INDEX('Productivity Dump'!$E$4:$AJ$500,
MATCH($A142,'Productivity Dump'!$A$4:$A$500,0),
MATCH(AN$2,'Productivity Dump'!$E$3:$AJ$3,0)
),
IF(AN$3="Attendance",
INDEX('Attendance Dump'!$E$2:$AI$400,
MATCH($A142,'Attendance Dump'!$B$2:$B$400,0),
MATCH(AN$2,'Attendance Dump'!$E$1:$AI$1,0)
),
INDEX('Active Hour''s Dump'!$D$3:$AH$337,
MATCH($C142,'Active Hour''s Dump'!$A$3:$A$337,0),
MATCH(AN$2,'Active Hour''s Dump'!$D$2:$AH$2,0)
))),"")</f>
        <v>0</v>
      </c>
      <c r="AO142" s="13">
        <f>_xlfn.IFNA(IF(AO$3="Productivity",
INDEX('Productivity Dump'!$E$4:$AJ$500,
MATCH($A142,'Productivity Dump'!$A$4:$A$500,0),
MATCH(AO$2,'Productivity Dump'!$E$3:$AJ$3,0)
),
IF(AO$3="Attendance",
INDEX('Attendance Dump'!$E$2:$AI$400,
MATCH($A142,'Attendance Dump'!$B$2:$B$400,0),
MATCH(AO$2,'Attendance Dump'!$E$1:$AI$1,0)
),
INDEX('Active Hour''s Dump'!$D$3:$AH$337,
MATCH($C142,'Active Hour''s Dump'!$A$3:$A$337,0),
MATCH(AO$2,'Active Hour''s Dump'!$D$2:$AH$2,0)
))),"")</f>
        <v>819.09500000000025</v>
      </c>
      <c r="AP142" s="13" t="str">
        <f>_xlfn.IFNA(IF(AP$3="Productivity",
INDEX('Productivity Dump'!$E$4:$AJ$500,
MATCH($A142,'Productivity Dump'!$A$4:$A$500,0),
MATCH(AP$2,'Productivity Dump'!$E$3:$AJ$3,0)
),
IF(AP$3="Attendance",
INDEX('Attendance Dump'!$E$2:$AI$400,
MATCH($A142,'Attendance Dump'!$B$2:$B$400,0),
MATCH(AP$2,'Attendance Dump'!$E$1:$AI$1,0)
),
INDEX('Active Hour''s Dump'!$D$3:$AH$337,
MATCH($C142,'Active Hour''s Dump'!$A$3:$A$337,0),
MATCH(AP$2,'Active Hour''s Dump'!$D$2:$AH$2,0)
))),"")</f>
        <v>P</v>
      </c>
      <c r="AQ142" s="54">
        <f>_xlfn.IFNA(IF(AQ$3="Productivity",
INDEX('Productivity Dump'!$E$4:$AJ$500,
MATCH($A142,'Productivity Dump'!$A$4:$A$500,0),
MATCH(AQ$2,'Productivity Dump'!$E$3:$AJ$3,0)
),
IF(AQ$3="Attendance",
INDEX('Attendance Dump'!$E$2:$AI$400,
MATCH($A142,'Attendance Dump'!$B$2:$B$400,0),
MATCH(AQ$2,'Attendance Dump'!$E$1:$AI$1,0)
),
INDEX('Active Hour''s Dump'!$D$3:$AH$337,
MATCH($C142,'Active Hour''s Dump'!$A$3:$A$337,0),
MATCH(AQ$2,'Active Hour''s Dump'!$D$2:$AH$2,0)
))),"")</f>
        <v>8.3333333333333304</v>
      </c>
      <c r="AR142" s="13">
        <f>_xlfn.IFNA(IF(AR$3="Productivity",
INDEX('Productivity Dump'!$E$4:$AJ$500,
MATCH($A142,'Productivity Dump'!$A$4:$A$500,0),
MATCH(AR$2,'Productivity Dump'!$E$3:$AJ$3,0)
),
IF(AR$3="Attendance",
INDEX('Attendance Dump'!$E$2:$AI$400,
MATCH($A142,'Attendance Dump'!$B$2:$B$400,0),
MATCH(AR$2,'Attendance Dump'!$E$1:$AI$1,0)
),
INDEX('Active Hour''s Dump'!$D$3:$AH$337,
MATCH($C142,'Active Hour''s Dump'!$A$3:$A$337,0),
MATCH(AR$2,'Active Hour''s Dump'!$D$2:$AH$2,0)
))),"")</f>
        <v>1214.8539999999996</v>
      </c>
      <c r="AS142" s="13" t="str">
        <f>_xlfn.IFNA(IF(AS$3="Productivity",
INDEX('Productivity Dump'!$E$4:$AJ$500,
MATCH($A142,'Productivity Dump'!$A$4:$A$500,0),
MATCH(AS$2,'Productivity Dump'!$E$3:$AJ$3,0)
),
IF(AS$3="Attendance",
INDEX('Attendance Dump'!$E$2:$AI$400,
MATCH($A142,'Attendance Dump'!$B$2:$B$400,0),
MATCH(AS$2,'Attendance Dump'!$E$1:$AI$1,0)
),
INDEX('Active Hour''s Dump'!$D$3:$AH$337,
MATCH($C142,'Active Hour''s Dump'!$A$3:$A$337,0),
MATCH(AS$2,'Active Hour''s Dump'!$D$2:$AH$2,0)
))),"")</f>
        <v>P</v>
      </c>
      <c r="AT142" s="54">
        <f>_xlfn.IFNA(IF(AT$3="Productivity",
INDEX('Productivity Dump'!$E$4:$AJ$500,
MATCH($A142,'Productivity Dump'!$A$4:$A$500,0),
MATCH(AT$2,'Productivity Dump'!$E$3:$AJ$3,0)
),
IF(AT$3="Attendance",
INDEX('Attendance Dump'!$E$2:$AI$400,
MATCH($A142,'Attendance Dump'!$B$2:$B$400,0),
MATCH(AT$2,'Attendance Dump'!$E$1:$AI$1,0)
),
INDEX('Active Hour''s Dump'!$D$3:$AH$337,
MATCH($C142,'Active Hour''s Dump'!$A$3:$A$337,0),
MATCH(AT$2,'Active Hour''s Dump'!$D$2:$AH$2,0)
))),"")</f>
        <v>10</v>
      </c>
      <c r="AU142" s="13">
        <f>_xlfn.IFNA(IF(AU$3="Productivity",
INDEX('Productivity Dump'!$E$4:$AJ$500,
MATCH($A142,'Productivity Dump'!$A$4:$A$500,0),
MATCH(AU$2,'Productivity Dump'!$E$3:$AJ$3,0)
),
IF(AU$3="Attendance",
INDEX('Attendance Dump'!$E$2:$AI$400,
MATCH($A142,'Attendance Dump'!$B$2:$B$400,0),
MATCH(AU$2,'Attendance Dump'!$E$1:$AI$1,0)
),
INDEX('Active Hour''s Dump'!$D$3:$AH$337,
MATCH($C142,'Active Hour''s Dump'!$A$3:$A$337,0),
MATCH(AU$2,'Active Hour''s Dump'!$D$2:$AH$2,0)
))),"")</f>
        <v>1217.3769999999997</v>
      </c>
      <c r="AV142" s="13" t="str">
        <f>_xlfn.IFNA(IF(AV$3="Productivity",
INDEX('Productivity Dump'!$E$4:$AJ$500,
MATCH($A142,'Productivity Dump'!$A$4:$A$500,0),
MATCH(AV$2,'Productivity Dump'!$E$3:$AJ$3,0)
),
IF(AV$3="Attendance",
INDEX('Attendance Dump'!$E$2:$AI$400,
MATCH($A142,'Attendance Dump'!$B$2:$B$400,0),
MATCH(AV$2,'Attendance Dump'!$E$1:$AI$1,0)
),
INDEX('Active Hour''s Dump'!$D$3:$AH$337,
MATCH($C142,'Active Hour''s Dump'!$A$3:$A$337,0),
MATCH(AV$2,'Active Hour''s Dump'!$D$2:$AH$2,0)
))),"")</f>
        <v>P</v>
      </c>
      <c r="AW142" s="54">
        <f>_xlfn.IFNA(IF(AW$3="Productivity",
INDEX('Productivity Dump'!$E$4:$AJ$500,
MATCH($A142,'Productivity Dump'!$A$4:$A$500,0),
MATCH(AW$2,'Productivity Dump'!$E$3:$AJ$3,0)
),
IF(AW$3="Attendance",
INDEX('Attendance Dump'!$E$2:$AI$400,
MATCH($A142,'Attendance Dump'!$B$2:$B$400,0),
MATCH(AW$2,'Attendance Dump'!$E$1:$AI$1,0)
),
INDEX('Active Hour''s Dump'!$D$3:$AH$337,
MATCH($C142,'Active Hour''s Dump'!$A$3:$A$337,0),
MATCH(AW$2,'Active Hour''s Dump'!$D$2:$AH$2,0)
))),"")</f>
        <v>9.75</v>
      </c>
      <c r="AX142" s="13">
        <f>_xlfn.IFNA(IF(AX$3="Productivity",
INDEX('Productivity Dump'!$E$4:$AJ$500,
MATCH($A142,'Productivity Dump'!$A$4:$A$500,0),
MATCH(AX$2,'Productivity Dump'!$E$3:$AJ$3,0)
),
IF(AX$3="Attendance",
INDEX('Attendance Dump'!$E$2:$AI$400,
MATCH($A142,'Attendance Dump'!$B$2:$B$400,0),
MATCH(AX$2,'Attendance Dump'!$E$1:$AI$1,0)
),
INDEX('Active Hour''s Dump'!$D$3:$AH$337,
MATCH($C142,'Active Hour''s Dump'!$A$3:$A$337,0),
MATCH(AX$2,'Active Hour''s Dump'!$D$2:$AH$2,0)
))),"")</f>
        <v>1226.8379999999997</v>
      </c>
      <c r="AY142" s="13" t="str">
        <f>_xlfn.IFNA(IF(AY$3="Productivity",
INDEX('Productivity Dump'!$E$4:$AJ$500,
MATCH($A142,'Productivity Dump'!$A$4:$A$500,0),
MATCH(AY$2,'Productivity Dump'!$E$3:$AJ$3,0)
),
IF(AY$3="Attendance",
INDEX('Attendance Dump'!$E$2:$AI$400,
MATCH($A142,'Attendance Dump'!$B$2:$B$400,0),
MATCH(AY$2,'Attendance Dump'!$E$1:$AI$1,0)
),
INDEX('Active Hour''s Dump'!$D$3:$AH$337,
MATCH($C142,'Active Hour''s Dump'!$A$3:$A$337,0),
MATCH(AY$2,'Active Hour''s Dump'!$D$2:$AH$2,0)
))),"")</f>
        <v>P</v>
      </c>
      <c r="AZ142" s="54">
        <f>_xlfn.IFNA(IF(AZ$3="Productivity",
INDEX('Productivity Dump'!$E$4:$AJ$500,
MATCH($A142,'Productivity Dump'!$A$4:$A$500,0),
MATCH(AZ$2,'Productivity Dump'!$E$3:$AJ$3,0)
),
IF(AZ$3="Attendance",
INDEX('Attendance Dump'!$E$2:$AI$400,
MATCH($A142,'Attendance Dump'!$B$2:$B$400,0),
MATCH(AZ$2,'Attendance Dump'!$E$1:$AI$1,0)
),
INDEX('Active Hour''s Dump'!$D$3:$AH$337,
MATCH($C142,'Active Hour''s Dump'!$A$3:$A$337,0),
MATCH(AZ$2,'Active Hour''s Dump'!$D$2:$AH$2,0)
))),"")</f>
        <v>10.0833333333333</v>
      </c>
      <c r="BA142" s="13">
        <f>_xlfn.IFNA(IF(BA$3="Productivity",
INDEX('Productivity Dump'!$E$4:$AJ$500,
MATCH($A142,'Productivity Dump'!$A$4:$A$500,0),
MATCH(BA$2,'Productivity Dump'!$E$3:$AJ$3,0)
),
IF(BA$3="Attendance",
INDEX('Attendance Dump'!$E$2:$AI$400,
MATCH($A142,'Attendance Dump'!$B$2:$B$400,0),
MATCH(BA$2,'Attendance Dump'!$E$1:$AI$1,0)
),
INDEX('Active Hour''s Dump'!$D$3:$AH$337,
MATCH($C142,'Active Hour''s Dump'!$A$3:$A$337,0),
MATCH(BA$2,'Active Hour''s Dump'!$D$2:$AH$2,0)
))),"")</f>
        <v>907.13200000000006</v>
      </c>
      <c r="BB142" s="13" t="str">
        <f>_xlfn.IFNA(IF(BB$3="Productivity",
INDEX('Productivity Dump'!$E$4:$AJ$500,
MATCH($A142,'Productivity Dump'!$A$4:$A$500,0),
MATCH(BB$2,'Productivity Dump'!$E$3:$AJ$3,0)
),
IF(BB$3="Attendance",
INDEX('Attendance Dump'!$E$2:$AI$400,
MATCH($A142,'Attendance Dump'!$B$2:$B$400,0),
MATCH(BB$2,'Attendance Dump'!$E$1:$AI$1,0)
),
INDEX('Active Hour''s Dump'!$D$3:$AH$337,
MATCH($C142,'Active Hour''s Dump'!$A$3:$A$337,0),
MATCH(BB$2,'Active Hour''s Dump'!$D$2:$AH$2,0)
))),"")</f>
        <v>P</v>
      </c>
      <c r="BC142" s="54">
        <f>_xlfn.IFNA(IF(BC$3="Productivity",
INDEX('Productivity Dump'!$E$4:$AJ$500,
MATCH($A142,'Productivity Dump'!$A$4:$A$500,0),
MATCH(BC$2,'Productivity Dump'!$E$3:$AJ$3,0)
),
IF(BC$3="Attendance",
INDEX('Attendance Dump'!$E$2:$AI$400,
MATCH($A142,'Attendance Dump'!$B$2:$B$400,0),
MATCH(BC$2,'Attendance Dump'!$E$1:$AI$1,0)
),
INDEX('Active Hour''s Dump'!$D$3:$AH$337,
MATCH($C142,'Active Hour''s Dump'!$A$3:$A$337,0),
MATCH(BC$2,'Active Hour''s Dump'!$D$2:$AH$2,0)
))),"")</f>
        <v>8</v>
      </c>
      <c r="BD142" s="13">
        <f>_xlfn.IFNA(IF(BD$3="Productivity",
INDEX('Productivity Dump'!$E$4:$AJ$500,
MATCH($A142,'Productivity Dump'!$A$4:$A$500,0),
MATCH(BD$2,'Productivity Dump'!$E$3:$AJ$3,0)
),
IF(BD$3="Attendance",
INDEX('Attendance Dump'!$E$2:$AI$400,
MATCH($A142,'Attendance Dump'!$B$2:$B$400,0),
MATCH(BD$2,'Attendance Dump'!$E$1:$AI$1,0)
),
INDEX('Active Hour''s Dump'!$D$3:$AH$337,
MATCH($C142,'Active Hour''s Dump'!$A$3:$A$337,0),
MATCH(BD$2,'Active Hour''s Dump'!$D$2:$AH$2,0)
))),"")</f>
        <v>456.387</v>
      </c>
      <c r="BE142" s="13" t="str">
        <f>_xlfn.IFNA(IF(BE$3="Productivity",
INDEX('Productivity Dump'!$E$4:$AJ$500,
MATCH($A142,'Productivity Dump'!$A$4:$A$500,0),
MATCH(BE$2,'Productivity Dump'!$E$3:$AJ$3,0)
),
IF(BE$3="Attendance",
INDEX('Attendance Dump'!$E$2:$AI$400,
MATCH($A142,'Attendance Dump'!$B$2:$B$400,0),
MATCH(BE$2,'Attendance Dump'!$E$1:$AI$1,0)
),
INDEX('Active Hour''s Dump'!$D$3:$AH$337,
MATCH($C142,'Active Hour''s Dump'!$A$3:$A$337,0),
MATCH(BE$2,'Active Hour''s Dump'!$D$2:$AH$2,0)
))),"")</f>
        <v>P</v>
      </c>
      <c r="BF142" s="54">
        <f>_xlfn.IFNA(IF(BF$3="Productivity",
INDEX('Productivity Dump'!$E$4:$AJ$500,
MATCH($A142,'Productivity Dump'!$A$4:$A$500,0),
MATCH(BF$2,'Productivity Dump'!$E$3:$AJ$3,0)
),
IF(BF$3="Attendance",
INDEX('Attendance Dump'!$E$2:$AI$400,
MATCH($A142,'Attendance Dump'!$B$2:$B$400,0),
MATCH(BF$2,'Attendance Dump'!$E$1:$AI$1,0)
),
INDEX('Active Hour''s Dump'!$D$3:$AH$337,
MATCH($C142,'Active Hour''s Dump'!$A$3:$A$337,0),
MATCH(BF$2,'Active Hour''s Dump'!$D$2:$AH$2,0)
))),"")</f>
        <v>3.5</v>
      </c>
      <c r="BG142" s="13">
        <f>_xlfn.IFNA(IF(BG$3="Productivity",
INDEX('Productivity Dump'!$E$4:$AJ$500,
MATCH($A142,'Productivity Dump'!$A$4:$A$500,0),
MATCH(BG$2,'Productivity Dump'!$E$3:$AJ$3,0)
),
IF(BG$3="Attendance",
INDEX('Attendance Dump'!$E$2:$AI$400,
MATCH($A142,'Attendance Dump'!$B$2:$B$400,0),
MATCH(BG$2,'Attendance Dump'!$E$1:$AI$1,0)
),
INDEX('Active Hour''s Dump'!$D$3:$AH$337,
MATCH($C142,'Active Hour''s Dump'!$A$3:$A$337,0),
MATCH(BG$2,'Active Hour''s Dump'!$D$2:$AH$2,0)
))),"")</f>
        <v>0</v>
      </c>
      <c r="BH142" s="13" t="str">
        <f>_xlfn.IFNA(IF(BH$3="Productivity",
INDEX('Productivity Dump'!$E$4:$AJ$500,
MATCH($A142,'Productivity Dump'!$A$4:$A$500,0),
MATCH(BH$2,'Productivity Dump'!$E$3:$AJ$3,0)
),
IF(BH$3="Attendance",
INDEX('Attendance Dump'!$E$2:$AI$400,
MATCH($A142,'Attendance Dump'!$B$2:$B$400,0),
MATCH(BH$2,'Attendance Dump'!$E$1:$AI$1,0)
),
INDEX('Active Hour''s Dump'!$D$3:$AH$337,
MATCH($C142,'Active Hour''s Dump'!$A$3:$A$337,0),
MATCH(BH$2,'Active Hour''s Dump'!$D$2:$AH$2,0)
))),"")</f>
        <v>WO</v>
      </c>
      <c r="BI142" s="54">
        <f>_xlfn.IFNA(IF(BI$3="Productivity",
INDEX('Productivity Dump'!$E$4:$AJ$500,
MATCH($A142,'Productivity Dump'!$A$4:$A$500,0),
MATCH(BI$2,'Productivity Dump'!$E$3:$AJ$3,0)
),
IF(BI$3="Attendance",
INDEX('Attendance Dump'!$E$2:$AI$400,
MATCH($A142,'Attendance Dump'!$B$2:$B$400,0),
MATCH(BI$2,'Attendance Dump'!$E$1:$AI$1,0)
),
INDEX('Active Hour''s Dump'!$D$3:$AH$337,
MATCH($C142,'Active Hour''s Dump'!$A$3:$A$337,0),
MATCH(BI$2,'Active Hour''s Dump'!$D$2:$AH$2,0)
))),"")</f>
        <v>0</v>
      </c>
      <c r="BJ142" s="13">
        <f>_xlfn.IFNA(IF(BJ$3="Productivity",
INDEX('Productivity Dump'!$E$4:$AJ$500,
MATCH($A142,'Productivity Dump'!$A$4:$A$500,0),
MATCH(BJ$2,'Productivity Dump'!$E$3:$AJ$3,0)
),
IF(BJ$3="Attendance",
INDEX('Attendance Dump'!$E$2:$AI$400,
MATCH($A142,'Attendance Dump'!$B$2:$B$400,0),
MATCH(BJ$2,'Attendance Dump'!$E$1:$AI$1,0)
),
INDEX('Active Hour''s Dump'!$D$3:$AH$337,
MATCH($C142,'Active Hour''s Dump'!$A$3:$A$337,0),
MATCH(BJ$2,'Active Hour''s Dump'!$D$2:$AH$2,0)
))),"")</f>
        <v>455.74200000000008</v>
      </c>
      <c r="BK142" s="13" t="str">
        <f>_xlfn.IFNA(IF(BK$3="Productivity",
INDEX('Productivity Dump'!$E$4:$AJ$500,
MATCH($A142,'Productivity Dump'!$A$4:$A$500,0),
MATCH(BK$2,'Productivity Dump'!$E$3:$AJ$3,0)
),
IF(BK$3="Attendance",
INDEX('Attendance Dump'!$E$2:$AI$400,
MATCH($A142,'Attendance Dump'!$B$2:$B$400,0),
MATCH(BK$2,'Attendance Dump'!$E$1:$AI$1,0)
),
INDEX('Active Hour''s Dump'!$D$3:$AH$337,
MATCH($C142,'Active Hour''s Dump'!$A$3:$A$337,0),
MATCH(BK$2,'Active Hour''s Dump'!$D$2:$AH$2,0)
))),"")</f>
        <v>P</v>
      </c>
      <c r="BL142" s="54">
        <f>_xlfn.IFNA(IF(BL$3="Productivity",
INDEX('Productivity Dump'!$E$4:$AJ$500,
MATCH($A142,'Productivity Dump'!$A$4:$A$500,0),
MATCH(BL$2,'Productivity Dump'!$E$3:$AJ$3,0)
),
IF(BL$3="Attendance",
INDEX('Attendance Dump'!$E$2:$AI$400,
MATCH($A142,'Attendance Dump'!$B$2:$B$400,0),
MATCH(BL$2,'Attendance Dump'!$E$1:$AI$1,0)
),
INDEX('Active Hour''s Dump'!$D$3:$AH$337,
MATCH($C142,'Active Hour''s Dump'!$A$3:$A$337,0),
MATCH(BL$2,'Active Hour''s Dump'!$D$2:$AH$2,0)
))),"")</f>
        <v>4.8333333333333304</v>
      </c>
      <c r="BM142" s="13">
        <f>_xlfn.IFNA(IF(BM$3="Productivity",
INDEX('Productivity Dump'!$E$4:$AJ$500,
MATCH($A142,'Productivity Dump'!$A$4:$A$500,0),
MATCH(BM$2,'Productivity Dump'!$E$3:$AJ$3,0)
),
IF(BM$3="Attendance",
INDEX('Attendance Dump'!$E$2:$AI$400,
MATCH($A142,'Attendance Dump'!$B$2:$B$400,0),
MATCH(BM$2,'Attendance Dump'!$E$1:$AI$1,0)
),
INDEX('Active Hour''s Dump'!$D$3:$AH$337,
MATCH($C142,'Active Hour''s Dump'!$A$3:$A$337,0),
MATCH(BM$2,'Active Hour''s Dump'!$D$2:$AH$2,0)
))),"")</f>
        <v>1008.975</v>
      </c>
      <c r="BN142" s="13" t="str">
        <f>_xlfn.IFNA(IF(BN$3="Productivity",
INDEX('Productivity Dump'!$E$4:$AJ$500,
MATCH($A142,'Productivity Dump'!$A$4:$A$500,0),
MATCH(BN$2,'Productivity Dump'!$E$3:$AJ$3,0)
),
IF(BN$3="Attendance",
INDEX('Attendance Dump'!$E$2:$AI$400,
MATCH($A142,'Attendance Dump'!$B$2:$B$400,0),
MATCH(BN$2,'Attendance Dump'!$E$1:$AI$1,0)
),
INDEX('Active Hour''s Dump'!$D$3:$AH$337,
MATCH($C142,'Active Hour''s Dump'!$A$3:$A$337,0),
MATCH(BN$2,'Active Hour''s Dump'!$D$2:$AH$2,0)
))),"")</f>
        <v>P</v>
      </c>
      <c r="BO142" s="54">
        <f>_xlfn.IFNA(IF(BO$3="Productivity",
INDEX('Productivity Dump'!$E$4:$AJ$500,
MATCH($A142,'Productivity Dump'!$A$4:$A$500,0),
MATCH(BO$2,'Productivity Dump'!$E$3:$AJ$3,0)
),
IF(BO$3="Attendance",
INDEX('Attendance Dump'!$E$2:$AI$400,
MATCH($A142,'Attendance Dump'!$B$2:$B$400,0),
MATCH(BO$2,'Attendance Dump'!$E$1:$AI$1,0)
),
INDEX('Active Hour''s Dump'!$D$3:$AH$337,
MATCH($C142,'Active Hour''s Dump'!$A$3:$A$337,0),
MATCH(BO$2,'Active Hour''s Dump'!$D$2:$AH$2,0)
))),"")</f>
        <v>9.8333333333333304</v>
      </c>
      <c r="BP142" s="13">
        <f>_xlfn.IFNA(IF(BP$3="Productivity",
INDEX('Productivity Dump'!$E$4:$AJ$500,
MATCH($A142,'Productivity Dump'!$A$4:$A$500,0),
MATCH(BP$2,'Productivity Dump'!$E$3:$AJ$3,0)
),
IF(BP$3="Attendance",
INDEX('Attendance Dump'!$E$2:$AI$400,
MATCH($A142,'Attendance Dump'!$B$2:$B$400,0),
MATCH(BP$2,'Attendance Dump'!$E$1:$AI$1,0)
),
INDEX('Active Hour''s Dump'!$D$3:$AH$337,
MATCH($C142,'Active Hour''s Dump'!$A$3:$A$337,0),
MATCH(BP$2,'Active Hour''s Dump'!$D$2:$AH$2,0)
))),"")</f>
        <v>1118.0979999999995</v>
      </c>
      <c r="BQ142" s="13" t="str">
        <f>_xlfn.IFNA(IF(BQ$3="Productivity",
INDEX('Productivity Dump'!$E$4:$AJ$500,
MATCH($A142,'Productivity Dump'!$A$4:$A$500,0),
MATCH(BQ$2,'Productivity Dump'!$E$3:$AJ$3,0)
),
IF(BQ$3="Attendance",
INDEX('Attendance Dump'!$E$2:$AI$400,
MATCH($A142,'Attendance Dump'!$B$2:$B$400,0),
MATCH(BQ$2,'Attendance Dump'!$E$1:$AI$1,0)
),
INDEX('Active Hour''s Dump'!$D$3:$AH$337,
MATCH($C142,'Active Hour''s Dump'!$A$3:$A$337,0),
MATCH(BQ$2,'Active Hour''s Dump'!$D$2:$AH$2,0)
))),"")</f>
        <v>P</v>
      </c>
      <c r="BR142" s="54">
        <f>_xlfn.IFNA(IF(BR$3="Productivity",
INDEX('Productivity Dump'!$E$4:$AJ$500,
MATCH($A142,'Productivity Dump'!$A$4:$A$500,0),
MATCH(BR$2,'Productivity Dump'!$E$3:$AJ$3,0)
),
IF(BR$3="Attendance",
INDEX('Attendance Dump'!$E$2:$AI$400,
MATCH($A142,'Attendance Dump'!$B$2:$B$400,0),
MATCH(BR$2,'Attendance Dump'!$E$1:$AI$1,0)
),
INDEX('Active Hour''s Dump'!$D$3:$AH$337,
MATCH($C142,'Active Hour''s Dump'!$A$3:$A$337,0),
MATCH(BR$2,'Active Hour''s Dump'!$D$2:$AH$2,0)
))),"")</f>
        <v>10</v>
      </c>
      <c r="BS142" s="13">
        <f>_xlfn.IFNA(IF(BS$3="Productivity",
INDEX('Productivity Dump'!$E$4:$AJ$500,
MATCH($A142,'Productivity Dump'!$A$4:$A$500,0),
MATCH(BS$2,'Productivity Dump'!$E$3:$AJ$3,0)
),
IF(BS$3="Attendance",
INDEX('Attendance Dump'!$E$2:$AI$400,
MATCH($A142,'Attendance Dump'!$B$2:$B$400,0),
MATCH(BS$2,'Attendance Dump'!$E$1:$AI$1,0)
),
INDEX('Active Hour''s Dump'!$D$3:$AH$337,
MATCH($C142,'Active Hour''s Dump'!$A$3:$A$337,0),
MATCH(BS$2,'Active Hour''s Dump'!$D$2:$AH$2,0)
))),"")</f>
        <v>836.86399999999981</v>
      </c>
      <c r="BT142" s="13" t="str">
        <f>_xlfn.IFNA(IF(BT$3="Productivity",
INDEX('Productivity Dump'!$E$4:$AJ$500,
MATCH($A142,'Productivity Dump'!$A$4:$A$500,0),
MATCH(BT$2,'Productivity Dump'!$E$3:$AJ$3,0)
),
IF(BT$3="Attendance",
INDEX('Attendance Dump'!$E$2:$AI$400,
MATCH($A142,'Attendance Dump'!$B$2:$B$400,0),
MATCH(BT$2,'Attendance Dump'!$E$1:$AI$1,0)
),
INDEX('Active Hour''s Dump'!$D$3:$AH$337,
MATCH($C142,'Active Hour''s Dump'!$A$3:$A$337,0),
MATCH(BT$2,'Active Hour''s Dump'!$D$2:$AH$2,0)
))),"")</f>
        <v>H(P)</v>
      </c>
      <c r="BU142" s="54">
        <f>_xlfn.IFNA(IF(BU$3="Productivity",
INDEX('Productivity Dump'!$E$4:$AJ$500,
MATCH($A142,'Productivity Dump'!$A$4:$A$500,0),
MATCH(BU$2,'Productivity Dump'!$E$3:$AJ$3,0)
),
IF(BU$3="Attendance",
INDEX('Attendance Dump'!$E$2:$AI$400,
MATCH($A142,'Attendance Dump'!$B$2:$B$400,0),
MATCH(BU$2,'Attendance Dump'!$E$1:$AI$1,0)
),
INDEX('Active Hour''s Dump'!$D$3:$AH$337,
MATCH($C142,'Active Hour''s Dump'!$A$3:$A$337,0),
MATCH(BU$2,'Active Hour''s Dump'!$D$2:$AH$2,0)
))),"")</f>
        <v>9.1666666666666696</v>
      </c>
      <c r="BV142" s="13">
        <f>_xlfn.IFNA(IF(BV$3="Productivity",
INDEX('Productivity Dump'!$E$4:$AJ$500,
MATCH($A142,'Productivity Dump'!$A$4:$A$500,0),
MATCH(BV$2,'Productivity Dump'!$E$3:$AJ$3,0)
),
IF(BV$3="Attendance",
INDEX('Attendance Dump'!$E$2:$AI$400,
MATCH($A142,'Attendance Dump'!$B$2:$B$400,0),
MATCH(BV$2,'Attendance Dump'!$E$1:$AI$1,0)
),
INDEX('Active Hour''s Dump'!$D$3:$AH$337,
MATCH($C142,'Active Hour''s Dump'!$A$3:$A$337,0),
MATCH(BV$2,'Active Hour''s Dump'!$D$2:$AH$2,0)
))),"")</f>
        <v>839.37800000000016</v>
      </c>
      <c r="BW142" s="13" t="str">
        <f>_xlfn.IFNA(IF(BW$3="Productivity",
INDEX('Productivity Dump'!$E$4:$AJ$500,
MATCH($A142,'Productivity Dump'!$A$4:$A$500,0),
MATCH(BW$2,'Productivity Dump'!$E$3:$AJ$3,0)
),
IF(BW$3="Attendance",
INDEX('Attendance Dump'!$E$2:$AI$400,
MATCH($A142,'Attendance Dump'!$B$2:$B$400,0),
MATCH(BW$2,'Attendance Dump'!$E$1:$AI$1,0)
),
INDEX('Active Hour''s Dump'!$D$3:$AH$337,
MATCH($C142,'Active Hour''s Dump'!$A$3:$A$337,0),
MATCH(BW$2,'Active Hour''s Dump'!$D$2:$AH$2,0)
))),"")</f>
        <v>P</v>
      </c>
      <c r="BX142" s="54">
        <f>_xlfn.IFNA(IF(BX$3="Productivity",
INDEX('Productivity Dump'!$E$4:$AJ$500,
MATCH($A142,'Productivity Dump'!$A$4:$A$500,0),
MATCH(BX$2,'Productivity Dump'!$E$3:$AJ$3,0)
),
IF(BX$3="Attendance",
INDEX('Attendance Dump'!$E$2:$AI$400,
MATCH($A142,'Attendance Dump'!$B$2:$B$400,0),
MATCH(BX$2,'Attendance Dump'!$E$1:$AI$1,0)
),
INDEX('Active Hour''s Dump'!$D$3:$AH$337,
MATCH($C142,'Active Hour''s Dump'!$A$3:$A$337,0),
MATCH(BX$2,'Active Hour''s Dump'!$D$2:$AH$2,0)
))),"")</f>
        <v>7.25</v>
      </c>
      <c r="BY142" s="13">
        <f>_xlfn.IFNA(IF(BY$3="Productivity",
INDEX('Productivity Dump'!$E$4:$AJ$500,
MATCH($A142,'Productivity Dump'!$A$4:$A$500,0),
MATCH(BY$2,'Productivity Dump'!$E$3:$AJ$3,0)
),
IF(BY$3="Attendance",
INDEX('Attendance Dump'!$E$2:$AI$400,
MATCH($A142,'Attendance Dump'!$B$2:$B$400,0),
MATCH(BY$2,'Attendance Dump'!$E$1:$AI$1,0)
),
INDEX('Active Hour''s Dump'!$D$3:$AH$337,
MATCH($C142,'Active Hour''s Dump'!$A$3:$A$337,0),
MATCH(BY$2,'Active Hour''s Dump'!$D$2:$AH$2,0)
))),"")</f>
        <v>798.86800000000005</v>
      </c>
      <c r="BZ142" s="13" t="str">
        <f>_xlfn.IFNA(IF(BZ$3="Productivity",
INDEX('Productivity Dump'!$E$4:$AJ$500,
MATCH($A142,'Productivity Dump'!$A$4:$A$500,0),
MATCH(BZ$2,'Productivity Dump'!$E$3:$AJ$3,0)
),
IF(BZ$3="Attendance",
INDEX('Attendance Dump'!$E$2:$AI$400,
MATCH($A142,'Attendance Dump'!$B$2:$B$400,0),
MATCH(BZ$2,'Attendance Dump'!$E$1:$AI$1,0)
),
INDEX('Active Hour''s Dump'!$D$3:$AH$337,
MATCH($C142,'Active Hour''s Dump'!$A$3:$A$337,0),
MATCH(BZ$2,'Active Hour''s Dump'!$D$2:$AH$2,0)
))),"")</f>
        <v>P</v>
      </c>
      <c r="CA142" s="54">
        <f>_xlfn.IFNA(IF(CA$3="Productivity",
INDEX('Productivity Dump'!$E$4:$AJ$500,
MATCH($A142,'Productivity Dump'!$A$4:$A$500,0),
MATCH(CA$2,'Productivity Dump'!$E$3:$AJ$3,0)
),
IF(CA$3="Attendance",
INDEX('Attendance Dump'!$E$2:$AI$400,
MATCH($A142,'Attendance Dump'!$B$2:$B$400,0),
MATCH(CA$2,'Attendance Dump'!$E$1:$AI$1,0)
),
INDEX('Active Hour''s Dump'!$D$3:$AH$337,
MATCH($C142,'Active Hour''s Dump'!$A$3:$A$337,0),
MATCH(CA$2,'Active Hour''s Dump'!$D$2:$AH$2,0)
))),"")</f>
        <v>6</v>
      </c>
      <c r="CB142" s="13">
        <f>_xlfn.IFNA(IF(CB$3="Productivity",
INDEX('Productivity Dump'!$E$4:$AJ$500,
MATCH($A142,'Productivity Dump'!$A$4:$A$500,0),
MATCH(CB$2,'Productivity Dump'!$E$3:$AJ$3,0)
),
IF(CB$3="Attendance",
INDEX('Attendance Dump'!$E$2:$AI$400,
MATCH($A142,'Attendance Dump'!$B$2:$B$400,0),
MATCH(CB$2,'Attendance Dump'!$E$1:$AI$1,0)
),
INDEX('Active Hour''s Dump'!$D$3:$AH$337,
MATCH($C142,'Active Hour''s Dump'!$A$3:$A$337,0),
MATCH(CB$2,'Active Hour''s Dump'!$D$2:$AH$2,0)
))),"")</f>
        <v>0</v>
      </c>
      <c r="CC142" s="13" t="str">
        <f>_xlfn.IFNA(IF(CC$3="Productivity",
INDEX('Productivity Dump'!$E$4:$AJ$500,
MATCH($A142,'Productivity Dump'!$A$4:$A$500,0),
MATCH(CC$2,'Productivity Dump'!$E$3:$AJ$3,0)
),
IF(CC$3="Attendance",
INDEX('Attendance Dump'!$E$2:$AI$400,
MATCH($A142,'Attendance Dump'!$B$2:$B$400,0),
MATCH(CC$2,'Attendance Dump'!$E$1:$AI$1,0)
),
INDEX('Active Hour''s Dump'!$D$3:$AH$337,
MATCH($C142,'Active Hour''s Dump'!$A$3:$A$337,0),
MATCH(CC$2,'Active Hour''s Dump'!$D$2:$AH$2,0)
))),"")</f>
        <v>WO</v>
      </c>
      <c r="CD142" s="54">
        <f>_xlfn.IFNA(IF(CD$3="Productivity",
INDEX('Productivity Dump'!$E$4:$AJ$500,
MATCH($A142,'Productivity Dump'!$A$4:$A$500,0),
MATCH(CD$2,'Productivity Dump'!$E$3:$AJ$3,0)
),
IF(CD$3="Attendance",
INDEX('Attendance Dump'!$E$2:$AI$400,
MATCH($A142,'Attendance Dump'!$B$2:$B$400,0),
MATCH(CD$2,'Attendance Dump'!$E$1:$AI$1,0)
),
INDEX('Active Hour''s Dump'!$D$3:$AH$337,
MATCH($C142,'Active Hour''s Dump'!$A$3:$A$337,0),
MATCH(CD$2,'Active Hour''s Dump'!$D$2:$AH$2,0)
))),"")</f>
        <v>0</v>
      </c>
      <c r="CE142" s="13">
        <f>_xlfn.IFNA(IF(CE$3="Productivity",
INDEX('Productivity Dump'!$E$4:$AJ$500,
MATCH($A142,'Productivity Dump'!$A$4:$A$500,0),
MATCH(CE$2,'Productivity Dump'!$E$3:$AJ$3,0)
),
IF(CE$3="Attendance",
INDEX('Attendance Dump'!$E$2:$AI$400,
MATCH($A142,'Attendance Dump'!$B$2:$B$400,0),
MATCH(CE$2,'Attendance Dump'!$E$1:$AI$1,0)
),
INDEX('Active Hour''s Dump'!$D$3:$AH$337,
MATCH($C142,'Active Hour''s Dump'!$A$3:$A$337,0),
MATCH(CE$2,'Active Hour''s Dump'!$D$2:$AH$2,0)
))),"")</f>
        <v>845.76699999999994</v>
      </c>
      <c r="CF142" s="13" t="str">
        <f>_xlfn.IFNA(IF(CF$3="Productivity",
INDEX('Productivity Dump'!$E$4:$AJ$500,
MATCH($A142,'Productivity Dump'!$A$4:$A$500,0),
MATCH(CF$2,'Productivity Dump'!$E$3:$AJ$3,0)
),
IF(CF$3="Attendance",
INDEX('Attendance Dump'!$E$2:$AI$400,
MATCH($A142,'Attendance Dump'!$B$2:$B$400,0),
MATCH(CF$2,'Attendance Dump'!$E$1:$AI$1,0)
),
INDEX('Active Hour''s Dump'!$D$3:$AH$337,
MATCH($C142,'Active Hour''s Dump'!$A$3:$A$337,0),
MATCH(CF$2,'Active Hour''s Dump'!$D$2:$AH$2,0)
))),"")</f>
        <v>P</v>
      </c>
      <c r="CG142" s="54">
        <f>_xlfn.IFNA(IF(CG$3="Productivity",
INDEX('Productivity Dump'!$E$4:$AJ$500,
MATCH($A142,'Productivity Dump'!$A$4:$A$500,0),
MATCH(CG$2,'Productivity Dump'!$E$3:$AJ$3,0)
),
IF(CG$3="Attendance",
INDEX('Attendance Dump'!$E$2:$AI$400,
MATCH($A142,'Attendance Dump'!$B$2:$B$400,0),
MATCH(CG$2,'Attendance Dump'!$E$1:$AI$1,0)
),
INDEX('Active Hour''s Dump'!$D$3:$AH$337,
MATCH($C142,'Active Hour''s Dump'!$A$3:$A$337,0),
MATCH(CG$2,'Active Hour''s Dump'!$D$2:$AH$2,0)
))),"")</f>
        <v>7.5833333333333304</v>
      </c>
      <c r="CH142" s="13">
        <f>_xlfn.IFNA(IF(CH$3="Productivity",
INDEX('Productivity Dump'!$E$4:$AJ$500,
MATCH($A142,'Productivity Dump'!$A$4:$A$500,0),
MATCH(CH$2,'Productivity Dump'!$E$3:$AJ$3,0)
),
IF(CH$3="Attendance",
INDEX('Attendance Dump'!$E$2:$AI$400,
MATCH($A142,'Attendance Dump'!$B$2:$B$400,0),
MATCH(CH$2,'Attendance Dump'!$E$1:$AI$1,0)
),
INDEX('Active Hour''s Dump'!$D$3:$AH$337,
MATCH($C142,'Active Hour''s Dump'!$A$3:$A$337,0),
MATCH(CH$2,'Active Hour''s Dump'!$D$2:$AH$2,0)
))),"")</f>
        <v>1204.4659999999999</v>
      </c>
      <c r="CI142" s="13" t="str">
        <f>_xlfn.IFNA(IF(CI$3="Productivity",
INDEX('Productivity Dump'!$E$4:$AJ$500,
MATCH($A142,'Productivity Dump'!$A$4:$A$500,0),
MATCH(CI$2,'Productivity Dump'!$E$3:$AJ$3,0)
),
IF(CI$3="Attendance",
INDEX('Attendance Dump'!$E$2:$AI$400,
MATCH($A142,'Attendance Dump'!$B$2:$B$400,0),
MATCH(CI$2,'Attendance Dump'!$E$1:$AI$1,0)
),
INDEX('Active Hour''s Dump'!$D$3:$AH$337,
MATCH($C142,'Active Hour''s Dump'!$A$3:$A$337,0),
MATCH(CI$2,'Active Hour''s Dump'!$D$2:$AH$2,0)
))),"")</f>
        <v>P</v>
      </c>
      <c r="CJ142" s="54">
        <f>_xlfn.IFNA(IF(CJ$3="Productivity",
INDEX('Productivity Dump'!$E$4:$AJ$500,
MATCH($A142,'Productivity Dump'!$A$4:$A$500,0),
MATCH(CJ$2,'Productivity Dump'!$E$3:$AJ$3,0)
),
IF(CJ$3="Attendance",
INDEX('Attendance Dump'!$E$2:$AI$400,
MATCH($A142,'Attendance Dump'!$B$2:$B$400,0),
MATCH(CJ$2,'Attendance Dump'!$E$1:$AI$1,0)
),
INDEX('Active Hour''s Dump'!$D$3:$AH$337,
MATCH($C142,'Active Hour''s Dump'!$A$3:$A$337,0),
MATCH(CJ$2,'Active Hour''s Dump'!$D$2:$AH$2,0)
))),"")</f>
        <v>9.8333333333333304</v>
      </c>
      <c r="CK142" s="13">
        <f>_xlfn.IFNA(IF(CK$3="Productivity",
INDEX('Productivity Dump'!$E$4:$AJ$500,
MATCH($A142,'Productivity Dump'!$A$4:$A$500,0),
MATCH(CK$2,'Productivity Dump'!$E$3:$AJ$3,0)
),
IF(CK$3="Attendance",
INDEX('Attendance Dump'!$E$2:$AI$400,
MATCH($A142,'Attendance Dump'!$B$2:$B$400,0),
MATCH(CK$2,'Attendance Dump'!$E$1:$AI$1,0)
),
INDEX('Active Hour''s Dump'!$D$3:$AH$337,
MATCH($C142,'Active Hour''s Dump'!$A$3:$A$337,0),
MATCH(CK$2,'Active Hour''s Dump'!$D$2:$AH$2,0)
))),"")</f>
        <v>973.42200000000014</v>
      </c>
      <c r="CL142" s="13" t="str">
        <f>_xlfn.IFNA(IF(CL$3="Productivity",
INDEX('Productivity Dump'!$E$4:$AJ$500,
MATCH($A142,'Productivity Dump'!$A$4:$A$500,0),
MATCH(CL$2,'Productivity Dump'!$E$3:$AJ$3,0)
),
IF(CL$3="Attendance",
INDEX('Attendance Dump'!$E$2:$AI$400,
MATCH($A142,'Attendance Dump'!$B$2:$B$400,0),
MATCH(CL$2,'Attendance Dump'!$E$1:$AI$1,0)
),
INDEX('Active Hour''s Dump'!$D$3:$AH$337,
MATCH($C142,'Active Hour''s Dump'!$A$3:$A$337,0),
MATCH(CL$2,'Active Hour''s Dump'!$D$2:$AH$2,0)
))),"")</f>
        <v>P</v>
      </c>
      <c r="CM142" s="54">
        <f>_xlfn.IFNA(IF(CM$3="Productivity",
INDEX('Productivity Dump'!$E$4:$AJ$500,
MATCH($A142,'Productivity Dump'!$A$4:$A$500,0),
MATCH(CM$2,'Productivity Dump'!$E$3:$AJ$3,0)
),
IF(CM$3="Attendance",
INDEX('Attendance Dump'!$E$2:$AI$400,
MATCH($A142,'Attendance Dump'!$B$2:$B$400,0),
MATCH(CM$2,'Attendance Dump'!$E$1:$AI$1,0)
),
INDEX('Active Hour''s Dump'!$D$3:$AH$337,
MATCH($C142,'Active Hour''s Dump'!$A$3:$A$337,0),
MATCH(CM$2,'Active Hour''s Dump'!$D$2:$AH$2,0)
))),"")</f>
        <v>7.9166666666666696</v>
      </c>
      <c r="CN142" s="13">
        <f>_xlfn.IFNA(IF(CN$3="Productivity",
INDEX('Productivity Dump'!$E$4:$AJ$500,
MATCH($A142,'Productivity Dump'!$A$4:$A$500,0),
MATCH(CN$2,'Productivity Dump'!$E$3:$AJ$3,0)
),
IF(CN$3="Attendance",
INDEX('Attendance Dump'!$E$2:$AI$400,
MATCH($A142,'Attendance Dump'!$B$2:$B$400,0),
MATCH(CN$2,'Attendance Dump'!$E$1:$AI$1,0)
),
INDEX('Active Hour''s Dump'!$D$3:$AH$337,
MATCH($C142,'Active Hour''s Dump'!$A$3:$A$337,0),
MATCH(CN$2,'Active Hour''s Dump'!$D$2:$AH$2,0)
))),"")</f>
        <v>0</v>
      </c>
      <c r="CO142" s="13">
        <f>_xlfn.IFNA(IF(CO$3="Productivity",
INDEX('Productivity Dump'!$E$4:$AJ$500,
MATCH($A142,'Productivity Dump'!$A$4:$A$500,0),
MATCH(CO$2,'Productivity Dump'!$E$3:$AJ$3,0)
),
IF(CO$3="Attendance",
INDEX('Attendance Dump'!$E$2:$AI$400,
MATCH($A142,'Attendance Dump'!$B$2:$B$400,0),
MATCH(CO$2,'Attendance Dump'!$E$1:$AI$1,0)
),
INDEX('Active Hour''s Dump'!$D$3:$AH$337,
MATCH($C142,'Active Hour''s Dump'!$A$3:$A$337,0),
MATCH(CO$2,'Active Hour''s Dump'!$D$2:$AH$2,0)
))),"")</f>
        <v>0</v>
      </c>
      <c r="CP142" s="54">
        <f>_xlfn.IFNA(IF(CP$3="Productivity",
INDEX('Productivity Dump'!$E$4:$AJ$500,
MATCH($A142,'Productivity Dump'!$A$4:$A$500,0),
MATCH(CP$2,'Productivity Dump'!$E$3:$AJ$3,0)
),
IF(CP$3="Attendance",
INDEX('Attendance Dump'!$E$2:$AI$400,
MATCH($A142,'Attendance Dump'!$B$2:$B$400,0),
MATCH(CP$2,'Attendance Dump'!$E$1:$AI$1,0)
),
INDEX('Active Hour''s Dump'!$D$3:$AH$337,
MATCH($C142,'Active Hour''s Dump'!$A$3:$A$337,0),
MATCH(CP$2,'Active Hour''s Dump'!$D$2:$AH$2,0)
))),"")</f>
        <v>0</v>
      </c>
      <c r="CQ142" s="13">
        <f>_xlfn.IFNA(IF(CQ$3="Productivity",
INDEX('Productivity Dump'!$E$4:$AJ$500,
MATCH($A142,'Productivity Dump'!$A$4:$A$500,0),
MATCH(CQ$2,'Productivity Dump'!$E$3:$AJ$3,0)
),
IF(CQ$3="Attendance",
INDEX('Attendance Dump'!$E$2:$AI$400,
MATCH($A142,'Attendance Dump'!$B$2:$B$400,0),
MATCH(CQ$2,'Attendance Dump'!$E$1:$AI$1,0)
),
INDEX('Active Hour''s Dump'!$D$3:$AH$337,
MATCH($C142,'Active Hour''s Dump'!$A$3:$A$337,0),
MATCH(CQ$2,'Active Hour''s Dump'!$D$2:$AH$2,0)
))),"")</f>
        <v>0</v>
      </c>
      <c r="CR142" s="13">
        <f>_xlfn.IFNA(IF(CR$3="Productivity",
INDEX('Productivity Dump'!$E$4:$AJ$500,
MATCH($A142,'Productivity Dump'!$A$4:$A$500,0),
MATCH(CR$2,'Productivity Dump'!$E$3:$AJ$3,0)
),
IF(CR$3="Attendance",
INDEX('Attendance Dump'!$E$2:$AI$400,
MATCH($A142,'Attendance Dump'!$B$2:$B$400,0),
MATCH(CR$2,'Attendance Dump'!$E$1:$AI$1,0)
),
INDEX('Active Hour''s Dump'!$D$3:$AH$337,
MATCH($C142,'Active Hour''s Dump'!$A$3:$A$337,0),
MATCH(CR$2,'Active Hour''s Dump'!$D$2:$AH$2,0)
))),"")</f>
        <v>0</v>
      </c>
      <c r="CS142" s="54">
        <f>_xlfn.IFNA(IF(CS$3="Productivity",
INDEX('Productivity Dump'!$E$4:$AJ$500,
MATCH($A142,'Productivity Dump'!$A$4:$A$500,0),
MATCH(CS$2,'Productivity Dump'!$E$3:$AJ$3,0)
),
IF(CS$3="Attendance",
INDEX('Attendance Dump'!$E$2:$AI$400,
MATCH($A142,'Attendance Dump'!$B$2:$B$400,0),
MATCH(CS$2,'Attendance Dump'!$E$1:$AI$1,0)
),
INDEX('Active Hour''s Dump'!$D$3:$AH$337,
MATCH($C142,'Active Hour''s Dump'!$A$3:$A$337,0),
MATCH(CS$2,'Active Hour''s Dump'!$D$2:$AH$2,0)
))),"")</f>
        <v>0</v>
      </c>
      <c r="CT142" s="13">
        <f>_xlfn.IFNA(IF(CT$3="Productivity",
INDEX('Productivity Dump'!$E$4:$AJ$500,
MATCH($A142,'Productivity Dump'!$A$4:$A$500,0),
MATCH(CT$2,'Productivity Dump'!$E$3:$AJ$3,0)
),
IF(CT$3="Attendance",
INDEX('Attendance Dump'!$E$2:$AI$400,
MATCH($A142,'Attendance Dump'!$B$2:$B$400,0),
MATCH(CT$2,'Attendance Dump'!$E$1:$AI$1,0)
),
INDEX('Active Hour''s Dump'!$D$3:$AH$337,
MATCH($C142,'Active Hour''s Dump'!$A$3:$A$337,0),
MATCH(CT$2,'Active Hour''s Dump'!$D$2:$AH$2,0)
))),"")</f>
        <v>0</v>
      </c>
      <c r="CU142" s="13">
        <f>_xlfn.IFNA(IF(CU$3="Productivity",
INDEX('Productivity Dump'!$E$4:$AJ$500,
MATCH($A142,'Productivity Dump'!$A$4:$A$500,0),
MATCH(CU$2,'Productivity Dump'!$E$3:$AJ$3,0)
),
IF(CU$3="Attendance",
INDEX('Attendance Dump'!$E$2:$AI$400,
MATCH($A142,'Attendance Dump'!$B$2:$B$400,0),
MATCH(CU$2,'Attendance Dump'!$E$1:$AI$1,0)
),
INDEX('Active Hour''s Dump'!$D$3:$AH$337,
MATCH($C142,'Active Hour''s Dump'!$A$3:$A$337,0),
MATCH(CU$2,'Active Hour''s Dump'!$D$2:$AH$2,0)
))),"")</f>
        <v>0</v>
      </c>
      <c r="CV142" s="54">
        <f>_xlfn.IFNA(IF(CV$3="Productivity",
INDEX('Productivity Dump'!$E$4:$AJ$500,
MATCH($A142,'Productivity Dump'!$A$4:$A$500,0),
MATCH(CV$2,'Productivity Dump'!$E$3:$AJ$3,0)
),
IF(CV$3="Attendance",
INDEX('Attendance Dump'!$E$2:$AI$400,
MATCH($A142,'Attendance Dump'!$B$2:$B$400,0),
MATCH(CV$2,'Attendance Dump'!$E$1:$AI$1,0)
),
INDEX('Active Hour''s Dump'!$D$3:$AH$337,
MATCH($C142,'Active Hour''s Dump'!$A$3:$A$337,0),
MATCH(CV$2,'Active Hour''s Dump'!$D$2:$AH$2,0)
))),"")</f>
        <v>0</v>
      </c>
      <c r="CW142" s="13"/>
      <c r="CX142" s="13"/>
      <c r="CY142" s="54"/>
      <c r="DA142" s="57">
        <f t="shared" si="75"/>
        <v>191.08333333333329</v>
      </c>
      <c r="DB142" s="35">
        <f t="shared" si="76"/>
        <v>22014.768</v>
      </c>
      <c r="DC142" s="35">
        <f t="shared" si="71"/>
        <v>0</v>
      </c>
      <c r="DD142" s="35">
        <f t="shared" ca="1" si="74"/>
        <v>0</v>
      </c>
      <c r="DF142" s="32" cm="1">
        <f t="array" ref="DF142">SUMPRODUCT(
    (MOD(COLUMN(H142:CV142) - COLUMN(H142), 3) = 0) *
    (H142:CV142 = 0) *
    (I142:CW142 = "P") *
    (COUNTIF(UKHoliday, H$2:CV$2) = 0)
)</f>
        <v>0</v>
      </c>
      <c r="DG142" s="33" cm="1">
        <f t="array" ref="DG142">SUMPRODUCT(
  (MOD(COLUMN(H142:CV142) - COLUMN(H142), 3) = 0) *
  (H142:CV142 &gt; 0) *
  (H142:CV142 &lt; 0.5 * IF(((WEEKDAY(H$2:CV$2, 2) = 1) + (WEEKDAY(H$2:CV$2, 2) = 6)), G142, F142)) *
  (I142:CW142 = "P") *
  (COUNTIF(UKHoliday, H$2:CV$2) = 0)
)</f>
        <v>1</v>
      </c>
      <c r="DH142" s="33" cm="1">
        <f t="array" ref="DH142">SUMPRODUCT(
  (MOD(COLUMN(H142:CV142) - COLUMN(H142), 3) = 0) *
  (H142:CV142 &gt; 0.5 * IF(((WEEKDAY(H$2:CV$2, 2) = 1) + (WEEKDAY(H$2:CV$2, 2) = 6)), $G142, $F142)) *
  (H142:CV142 &lt; 0.8 * IF(((WEEKDAY(H$2:CV$2, 2) = 1) + (WEEKDAY(H$2:CV$2, 2) = 6)), $G142, $F142)) *
  (I142:CW142 = "P") *
  (COUNTIF(UKHoliday, H$2:CV$2) = 0)
)</f>
        <v>2</v>
      </c>
      <c r="DI142" s="33" cm="1">
        <f t="array" ref="DI142">SUMPRODUCT(
  (MOD(COLUMN(H142:CV142) - COLUMN(H142), 3) = 0) *
  (H142:CV142 &gt; 0.8 * IF(((WEEKDAY(H$2:CV$2, 2) = 1) + (WEEKDAY(H$2:CV$2, 2) = 6)), $G142, $F142)) *
  (H142:CV142 &lt; 1 * IF(((WEEKDAY(H$2:CV$2, 2) = 1) + (WEEKDAY(H$2:CV$2, 2) = 6)), $G142, $F142)) *
  (I142:CW142 = "P") *
  (COUNTIF(UKHoliday, H$2:CV$2) = 0)
)</f>
        <v>7</v>
      </c>
    </row>
    <row r="143" spans="1:113" x14ac:dyDescent="0.3">
      <c r="A143" s="8" t="s">
        <v>389</v>
      </c>
      <c r="B143" s="36" t="s">
        <v>551</v>
      </c>
      <c r="C143" s="9" t="s">
        <v>764</v>
      </c>
      <c r="D143" s="62" t="s">
        <v>945</v>
      </c>
      <c r="E143" s="35">
        <v>20000</v>
      </c>
      <c r="F143" s="35">
        <f t="shared" si="72"/>
        <v>1000</v>
      </c>
      <c r="G143" s="35">
        <f t="shared" si="73"/>
        <v>500</v>
      </c>
      <c r="H143" s="13">
        <f>_xlfn.IFNA(IF(H$3="Productivity",
INDEX('Productivity Dump'!$E$4:$AJ$500,
MATCH($A143,'Productivity Dump'!$A$4:$A$500,0),
MATCH(H$2,'Productivity Dump'!$E$3:$AJ$3,0)
),
IF(H$3="Attendance",
INDEX('Attendance Dump'!$E$2:$AI$400,
MATCH($A143,'Attendance Dump'!$B$2:$B$400,0),
MATCH(H$2,'Attendance Dump'!$E$1:$AI$1,0)
),
INDEX('Active Hour''s Dump'!$D$3:$AH$337,
MATCH($C143,'Active Hour''s Dump'!$A$3:$A$337,0),
MATCH(H$2,'Active Hour''s Dump'!$D$2:$AH$2,0)
))),"")</f>
        <v>1136.8589999999999</v>
      </c>
      <c r="I143" s="13" t="str">
        <f>_xlfn.IFNA(IF(I$3="Productivity",
INDEX('Productivity Dump'!$E$4:$AJ$500,
MATCH($A143,'Productivity Dump'!$A$4:$A$500,0),
MATCH(I$2,'Productivity Dump'!$E$3:$AJ$3,0)
),
IF(I$3="Attendance",
INDEX('Attendance Dump'!$E$2:$AI$400,
MATCH($A143,'Attendance Dump'!$B$2:$B$400,0),
MATCH(I$2,'Attendance Dump'!$E$1:$AI$1,0)
),
INDEX('Active Hour''s Dump'!$D$3:$AH$337,
MATCH($C143,'Active Hour''s Dump'!$A$3:$A$337,0),
MATCH(I$2,'Active Hour''s Dump'!$D$2:$AH$2,0)
))),"")</f>
        <v>P</v>
      </c>
      <c r="J143" s="54">
        <f>_xlfn.IFNA(IF(J$3="Productivity",
INDEX('Productivity Dump'!$E$4:$AJ$500,
MATCH($A143,'Productivity Dump'!$A$4:$A$500,0),
MATCH(J$2,'Productivity Dump'!$E$3:$AJ$3,0)
),
IF(J$3="Attendance",
INDEX('Attendance Dump'!$E$2:$AI$400,
MATCH($A143,'Attendance Dump'!$B$2:$B$400,0),
MATCH(J$2,'Attendance Dump'!$E$1:$AI$1,0)
),
INDEX('Active Hour''s Dump'!$D$3:$AH$337,
MATCH($C143,'Active Hour''s Dump'!$A$3:$A$337,0),
MATCH(J$2,'Active Hour''s Dump'!$D$2:$AH$2,0)
))),"")</f>
        <v>7.0833333333333304</v>
      </c>
      <c r="K143" s="13">
        <f>_xlfn.IFNA(IF(K$3="Productivity",
INDEX('Productivity Dump'!$E$4:$AJ$500,
MATCH($A143,'Productivity Dump'!$A$4:$A$500,0),
MATCH(K$2,'Productivity Dump'!$E$3:$AJ$3,0)
),
IF(K$3="Attendance",
INDEX('Attendance Dump'!$E$2:$AI$400,
MATCH($A143,'Attendance Dump'!$B$2:$B$400,0),
MATCH(K$2,'Attendance Dump'!$E$1:$AI$1,0)
),
INDEX('Active Hour''s Dump'!$D$3:$AH$337,
MATCH($C143,'Active Hour''s Dump'!$A$3:$A$337,0),
MATCH(K$2,'Active Hour''s Dump'!$D$2:$AH$2,0)
))),"")</f>
        <v>1123.9840000000004</v>
      </c>
      <c r="L143" s="13" t="str">
        <f>_xlfn.IFNA(IF(L$3="Productivity",
INDEX('Productivity Dump'!$E$4:$AJ$500,
MATCH($A143,'Productivity Dump'!$A$4:$A$500,0),
MATCH(L$2,'Productivity Dump'!$E$3:$AJ$3,0)
),
IF(L$3="Attendance",
INDEX('Attendance Dump'!$E$2:$AI$400,
MATCH($A143,'Attendance Dump'!$B$2:$B$400,0),
MATCH(L$2,'Attendance Dump'!$E$1:$AI$1,0)
),
INDEX('Active Hour''s Dump'!$D$3:$AH$337,
MATCH($C143,'Active Hour''s Dump'!$A$3:$A$337,0),
MATCH(L$2,'Active Hour''s Dump'!$D$2:$AH$2,0)
))),"")</f>
        <v>P</v>
      </c>
      <c r="M143" s="54">
        <f>_xlfn.IFNA(IF(M$3="Productivity",
INDEX('Productivity Dump'!$E$4:$AJ$500,
MATCH($A143,'Productivity Dump'!$A$4:$A$500,0),
MATCH(M$2,'Productivity Dump'!$E$3:$AJ$3,0)
),
IF(M$3="Attendance",
INDEX('Attendance Dump'!$E$2:$AI$400,
MATCH($A143,'Attendance Dump'!$B$2:$B$400,0),
MATCH(M$2,'Attendance Dump'!$E$1:$AI$1,0)
),
INDEX('Active Hour''s Dump'!$D$3:$AH$337,
MATCH($C143,'Active Hour''s Dump'!$A$3:$A$337,0),
MATCH(M$2,'Active Hour''s Dump'!$D$2:$AH$2,0)
))),"")</f>
        <v>6.3333333333333304</v>
      </c>
      <c r="N143" s="13">
        <f>_xlfn.IFNA(IF(N$3="Productivity",
INDEX('Productivity Dump'!$E$4:$AJ$500,
MATCH($A143,'Productivity Dump'!$A$4:$A$500,0),
MATCH(N$2,'Productivity Dump'!$E$3:$AJ$3,0)
),
IF(N$3="Attendance",
INDEX('Attendance Dump'!$E$2:$AI$400,
MATCH($A143,'Attendance Dump'!$B$2:$B$400,0),
MATCH(N$2,'Attendance Dump'!$E$1:$AI$1,0)
),
INDEX('Active Hour''s Dump'!$D$3:$AH$337,
MATCH($C143,'Active Hour''s Dump'!$A$3:$A$337,0),
MATCH(N$2,'Active Hour''s Dump'!$D$2:$AH$2,0)
))),"")</f>
        <v>738.92000000000007</v>
      </c>
      <c r="O143" s="13" t="str">
        <f>_xlfn.IFNA(IF(O$3="Productivity",
INDEX('Productivity Dump'!$E$4:$AJ$500,
MATCH($A143,'Productivity Dump'!$A$4:$A$500,0),
MATCH(O$2,'Productivity Dump'!$E$3:$AJ$3,0)
),
IF(O$3="Attendance",
INDEX('Attendance Dump'!$E$2:$AI$400,
MATCH($A143,'Attendance Dump'!$B$2:$B$400,0),
MATCH(O$2,'Attendance Dump'!$E$1:$AI$1,0)
),
INDEX('Active Hour''s Dump'!$D$3:$AH$337,
MATCH($C143,'Active Hour''s Dump'!$A$3:$A$337,0),
MATCH(O$2,'Active Hour''s Dump'!$D$2:$AH$2,0)
))),"")</f>
        <v>P</v>
      </c>
      <c r="P143" s="54">
        <f>_xlfn.IFNA(IF(P$3="Productivity",
INDEX('Productivity Dump'!$E$4:$AJ$500,
MATCH($A143,'Productivity Dump'!$A$4:$A$500,0),
MATCH(P$2,'Productivity Dump'!$E$3:$AJ$3,0)
),
IF(P$3="Attendance",
INDEX('Attendance Dump'!$E$2:$AI$400,
MATCH($A143,'Attendance Dump'!$B$2:$B$400,0),
MATCH(P$2,'Attendance Dump'!$E$1:$AI$1,0)
),
INDEX('Active Hour''s Dump'!$D$3:$AH$337,
MATCH($C143,'Active Hour''s Dump'!$A$3:$A$337,0),
MATCH(P$2,'Active Hour''s Dump'!$D$2:$AH$2,0)
))),"")</f>
        <v>5</v>
      </c>
      <c r="Q143" s="13">
        <f>_xlfn.IFNA(IF(Q$3="Productivity",
INDEX('Productivity Dump'!$E$4:$AJ$500,
MATCH($A143,'Productivity Dump'!$A$4:$A$500,0),
MATCH(Q$2,'Productivity Dump'!$E$3:$AJ$3,0)
),
IF(Q$3="Attendance",
INDEX('Attendance Dump'!$E$2:$AI$400,
MATCH($A143,'Attendance Dump'!$B$2:$B$400,0),
MATCH(Q$2,'Attendance Dump'!$E$1:$AI$1,0)
),
INDEX('Active Hour''s Dump'!$D$3:$AH$337,
MATCH($C143,'Active Hour''s Dump'!$A$3:$A$337,0),
MATCH(Q$2,'Active Hour''s Dump'!$D$2:$AH$2,0)
))),"")</f>
        <v>0</v>
      </c>
      <c r="R143" s="13" t="str">
        <f>_xlfn.IFNA(IF(R$3="Productivity",
INDEX('Productivity Dump'!$E$4:$AJ$500,
MATCH($A143,'Productivity Dump'!$A$4:$A$500,0),
MATCH(R$2,'Productivity Dump'!$E$3:$AJ$3,0)
),
IF(R$3="Attendance",
INDEX('Attendance Dump'!$E$2:$AI$400,
MATCH($A143,'Attendance Dump'!$B$2:$B$400,0),
MATCH(R$2,'Attendance Dump'!$E$1:$AI$1,0)
),
INDEX('Active Hour''s Dump'!$D$3:$AH$337,
MATCH($C143,'Active Hour''s Dump'!$A$3:$A$337,0),
MATCH(R$2,'Active Hour''s Dump'!$D$2:$AH$2,0)
))),"")</f>
        <v>WO</v>
      </c>
      <c r="S143" s="54">
        <f>_xlfn.IFNA(IF(S$3="Productivity",
INDEX('Productivity Dump'!$E$4:$AJ$500,
MATCH($A143,'Productivity Dump'!$A$4:$A$500,0),
MATCH(S$2,'Productivity Dump'!$E$3:$AJ$3,0)
),
IF(S$3="Attendance",
INDEX('Attendance Dump'!$E$2:$AI$400,
MATCH($A143,'Attendance Dump'!$B$2:$B$400,0),
MATCH(S$2,'Attendance Dump'!$E$1:$AI$1,0)
),
INDEX('Active Hour''s Dump'!$D$3:$AH$337,
MATCH($C143,'Active Hour''s Dump'!$A$3:$A$337,0),
MATCH(S$2,'Active Hour''s Dump'!$D$2:$AH$2,0)
))),"")</f>
        <v>0</v>
      </c>
      <c r="T143" s="13">
        <f>_xlfn.IFNA(IF(T$3="Productivity",
INDEX('Productivity Dump'!$E$4:$AJ$500,
MATCH($A143,'Productivity Dump'!$A$4:$A$500,0),
MATCH(T$2,'Productivity Dump'!$E$3:$AJ$3,0)
),
IF(T$3="Attendance",
INDEX('Attendance Dump'!$E$2:$AI$400,
MATCH($A143,'Attendance Dump'!$B$2:$B$400,0),
MATCH(T$2,'Attendance Dump'!$E$1:$AI$1,0)
),
INDEX('Active Hour''s Dump'!$D$3:$AH$337,
MATCH($C143,'Active Hour''s Dump'!$A$3:$A$337,0),
MATCH(T$2,'Active Hour''s Dump'!$D$2:$AH$2,0)
))),"")</f>
        <v>507.86100000000005</v>
      </c>
      <c r="U143" s="13" t="str">
        <f>_xlfn.IFNA(IF(U$3="Productivity",
INDEX('Productivity Dump'!$E$4:$AJ$500,
MATCH($A143,'Productivity Dump'!$A$4:$A$500,0),
MATCH(U$2,'Productivity Dump'!$E$3:$AJ$3,0)
),
IF(U$3="Attendance",
INDEX('Attendance Dump'!$E$2:$AI$400,
MATCH($A143,'Attendance Dump'!$B$2:$B$400,0),
MATCH(U$2,'Attendance Dump'!$E$1:$AI$1,0)
),
INDEX('Active Hour''s Dump'!$D$3:$AH$337,
MATCH($C143,'Active Hour''s Dump'!$A$3:$A$337,0),
MATCH(U$2,'Active Hour''s Dump'!$D$2:$AH$2,0)
))),"")</f>
        <v>P</v>
      </c>
      <c r="V143" s="54">
        <f>_xlfn.IFNA(IF(V$3="Productivity",
INDEX('Productivity Dump'!$E$4:$AJ$500,
MATCH($A143,'Productivity Dump'!$A$4:$A$500,0),
MATCH(V$2,'Productivity Dump'!$E$3:$AJ$3,0)
),
IF(V$3="Attendance",
INDEX('Attendance Dump'!$E$2:$AI$400,
MATCH($A143,'Attendance Dump'!$B$2:$B$400,0),
MATCH(V$2,'Attendance Dump'!$E$1:$AI$1,0)
),
INDEX('Active Hour''s Dump'!$D$3:$AH$337,
MATCH($C143,'Active Hour''s Dump'!$A$3:$A$337,0),
MATCH(V$2,'Active Hour''s Dump'!$D$2:$AH$2,0)
))),"")</f>
        <v>3.4166666666666701</v>
      </c>
      <c r="W143" s="13">
        <f>_xlfn.IFNA(IF(W$3="Productivity",
INDEX('Productivity Dump'!$E$4:$AJ$500,
MATCH($A143,'Productivity Dump'!$A$4:$A$500,0),
MATCH(W$2,'Productivity Dump'!$E$3:$AJ$3,0)
),
IF(W$3="Attendance",
INDEX('Attendance Dump'!$E$2:$AI$400,
MATCH($A143,'Attendance Dump'!$B$2:$B$400,0),
MATCH(W$2,'Attendance Dump'!$E$1:$AI$1,0)
),
INDEX('Active Hour''s Dump'!$D$3:$AH$337,
MATCH($C143,'Active Hour''s Dump'!$A$3:$A$337,0),
MATCH(W$2,'Active Hour''s Dump'!$D$2:$AH$2,0)
))),"")</f>
        <v>1125.7349999999999</v>
      </c>
      <c r="X143" s="13" t="str">
        <f>_xlfn.IFNA(IF(X$3="Productivity",
INDEX('Productivity Dump'!$E$4:$AJ$500,
MATCH($A143,'Productivity Dump'!$A$4:$A$500,0),
MATCH(X$2,'Productivity Dump'!$E$3:$AJ$3,0)
),
IF(X$3="Attendance",
INDEX('Attendance Dump'!$E$2:$AI$400,
MATCH($A143,'Attendance Dump'!$B$2:$B$400,0),
MATCH(X$2,'Attendance Dump'!$E$1:$AI$1,0)
),
INDEX('Active Hour''s Dump'!$D$3:$AH$337,
MATCH($C143,'Active Hour''s Dump'!$A$3:$A$337,0),
MATCH(X$2,'Active Hour''s Dump'!$D$2:$AH$2,0)
))),"")</f>
        <v>P</v>
      </c>
      <c r="Y143" s="54">
        <f>_xlfn.IFNA(IF(Y$3="Productivity",
INDEX('Productivity Dump'!$E$4:$AJ$500,
MATCH($A143,'Productivity Dump'!$A$4:$A$500,0),
MATCH(Y$2,'Productivity Dump'!$E$3:$AJ$3,0)
),
IF(Y$3="Attendance",
INDEX('Attendance Dump'!$E$2:$AI$400,
MATCH($A143,'Attendance Dump'!$B$2:$B$400,0),
MATCH(Y$2,'Attendance Dump'!$E$1:$AI$1,0)
),
INDEX('Active Hour''s Dump'!$D$3:$AH$337,
MATCH($C143,'Active Hour''s Dump'!$A$3:$A$337,0),
MATCH(Y$2,'Active Hour''s Dump'!$D$2:$AH$2,0)
))),"")</f>
        <v>6.3333333333333304</v>
      </c>
      <c r="Z143" s="13">
        <f>_xlfn.IFNA(IF(Z$3="Productivity",
INDEX('Productivity Dump'!$E$4:$AJ$500,
MATCH($A143,'Productivity Dump'!$A$4:$A$500,0),
MATCH(Z$2,'Productivity Dump'!$E$3:$AJ$3,0)
),
IF(Z$3="Attendance",
INDEX('Attendance Dump'!$E$2:$AI$400,
MATCH($A143,'Attendance Dump'!$B$2:$B$400,0),
MATCH(Z$2,'Attendance Dump'!$E$1:$AI$1,0)
),
INDEX('Active Hour''s Dump'!$D$3:$AH$337,
MATCH($C143,'Active Hour''s Dump'!$A$3:$A$337,0),
MATCH(Z$2,'Active Hour''s Dump'!$D$2:$AH$2,0)
))),"")</f>
        <v>1206.3840000000002</v>
      </c>
      <c r="AA143" s="13" t="str">
        <f>_xlfn.IFNA(IF(AA$3="Productivity",
INDEX('Productivity Dump'!$E$4:$AJ$500,
MATCH($A143,'Productivity Dump'!$A$4:$A$500,0),
MATCH(AA$2,'Productivity Dump'!$E$3:$AJ$3,0)
),
IF(AA$3="Attendance",
INDEX('Attendance Dump'!$E$2:$AI$400,
MATCH($A143,'Attendance Dump'!$B$2:$B$400,0),
MATCH(AA$2,'Attendance Dump'!$E$1:$AI$1,0)
),
INDEX('Active Hour''s Dump'!$D$3:$AH$337,
MATCH($C143,'Active Hour''s Dump'!$A$3:$A$337,0),
MATCH(AA$2,'Active Hour''s Dump'!$D$2:$AH$2,0)
))),"")</f>
        <v>P</v>
      </c>
      <c r="AB143" s="54">
        <f>_xlfn.IFNA(IF(AB$3="Productivity",
INDEX('Productivity Dump'!$E$4:$AJ$500,
MATCH($A143,'Productivity Dump'!$A$4:$A$500,0),
MATCH(AB$2,'Productivity Dump'!$E$3:$AJ$3,0)
),
IF(AB$3="Attendance",
INDEX('Attendance Dump'!$E$2:$AI$400,
MATCH($A143,'Attendance Dump'!$B$2:$B$400,0),
MATCH(AB$2,'Attendance Dump'!$E$1:$AI$1,0)
),
INDEX('Active Hour''s Dump'!$D$3:$AH$337,
MATCH($C143,'Active Hour''s Dump'!$A$3:$A$337,0),
MATCH(AB$2,'Active Hour''s Dump'!$D$2:$AH$2,0)
))),"")</f>
        <v>7.1666666666666696</v>
      </c>
      <c r="AC143" s="13">
        <f>_xlfn.IFNA(IF(AC$3="Productivity",
INDEX('Productivity Dump'!$E$4:$AJ$500,
MATCH($A143,'Productivity Dump'!$A$4:$A$500,0),
MATCH(AC$2,'Productivity Dump'!$E$3:$AJ$3,0)
),
IF(AC$3="Attendance",
INDEX('Attendance Dump'!$E$2:$AI$400,
MATCH($A143,'Attendance Dump'!$B$2:$B$400,0),
MATCH(AC$2,'Attendance Dump'!$E$1:$AI$1,0)
),
INDEX('Active Hour''s Dump'!$D$3:$AH$337,
MATCH($C143,'Active Hour''s Dump'!$A$3:$A$337,0),
MATCH(AC$2,'Active Hour''s Dump'!$D$2:$AH$2,0)
))),"")</f>
        <v>1009.1030000000002</v>
      </c>
      <c r="AD143" s="13" t="str">
        <f>_xlfn.IFNA(IF(AD$3="Productivity",
INDEX('Productivity Dump'!$E$4:$AJ$500,
MATCH($A143,'Productivity Dump'!$A$4:$A$500,0),
MATCH(AD$2,'Productivity Dump'!$E$3:$AJ$3,0)
),
IF(AD$3="Attendance",
INDEX('Attendance Dump'!$E$2:$AI$400,
MATCH($A143,'Attendance Dump'!$B$2:$B$400,0),
MATCH(AD$2,'Attendance Dump'!$E$1:$AI$1,0)
),
INDEX('Active Hour''s Dump'!$D$3:$AH$337,
MATCH($C143,'Active Hour''s Dump'!$A$3:$A$337,0),
MATCH(AD$2,'Active Hour''s Dump'!$D$2:$AH$2,0)
))),"")</f>
        <v>P</v>
      </c>
      <c r="AE143" s="54">
        <f>_xlfn.IFNA(IF(AE$3="Productivity",
INDEX('Productivity Dump'!$E$4:$AJ$500,
MATCH($A143,'Productivity Dump'!$A$4:$A$500,0),
MATCH(AE$2,'Productivity Dump'!$E$3:$AJ$3,0)
),
IF(AE$3="Attendance",
INDEX('Attendance Dump'!$E$2:$AI$400,
MATCH($A143,'Attendance Dump'!$B$2:$B$400,0),
MATCH(AE$2,'Attendance Dump'!$E$1:$AI$1,0)
),
INDEX('Active Hour''s Dump'!$D$3:$AH$337,
MATCH($C143,'Active Hour''s Dump'!$A$3:$A$337,0),
MATCH(AE$2,'Active Hour''s Dump'!$D$2:$AH$2,0)
))),"")</f>
        <v>5.25</v>
      </c>
      <c r="AF143" s="13">
        <f>_xlfn.IFNA(IF(AF$3="Productivity",
INDEX('Productivity Dump'!$E$4:$AJ$500,
MATCH($A143,'Productivity Dump'!$A$4:$A$500,0),
MATCH(AF$2,'Productivity Dump'!$E$3:$AJ$3,0)
),
IF(AF$3="Attendance",
INDEX('Attendance Dump'!$E$2:$AI$400,
MATCH($A143,'Attendance Dump'!$B$2:$B$400,0),
MATCH(AF$2,'Attendance Dump'!$E$1:$AI$1,0)
),
INDEX('Active Hour''s Dump'!$D$3:$AH$337,
MATCH($C143,'Active Hour''s Dump'!$A$3:$A$337,0),
MATCH(AF$2,'Active Hour''s Dump'!$D$2:$AH$2,0)
))),"")</f>
        <v>1220.3670000000002</v>
      </c>
      <c r="AG143" s="13" t="str">
        <f>_xlfn.IFNA(IF(AG$3="Productivity",
INDEX('Productivity Dump'!$E$4:$AJ$500,
MATCH($A143,'Productivity Dump'!$A$4:$A$500,0),
MATCH(AG$2,'Productivity Dump'!$E$3:$AJ$3,0)
),
IF(AG$3="Attendance",
INDEX('Attendance Dump'!$E$2:$AI$400,
MATCH($A143,'Attendance Dump'!$B$2:$B$400,0),
MATCH(AG$2,'Attendance Dump'!$E$1:$AI$1,0)
),
INDEX('Active Hour''s Dump'!$D$3:$AH$337,
MATCH($C143,'Active Hour''s Dump'!$A$3:$A$337,0),
MATCH(AG$2,'Active Hour''s Dump'!$D$2:$AH$2,0)
))),"")</f>
        <v>P</v>
      </c>
      <c r="AH143" s="54">
        <f>_xlfn.IFNA(IF(AH$3="Productivity",
INDEX('Productivity Dump'!$E$4:$AJ$500,
MATCH($A143,'Productivity Dump'!$A$4:$A$500,0),
MATCH(AH$2,'Productivity Dump'!$E$3:$AJ$3,0)
),
IF(AH$3="Attendance",
INDEX('Attendance Dump'!$E$2:$AI$400,
MATCH($A143,'Attendance Dump'!$B$2:$B$400,0),
MATCH(AH$2,'Attendance Dump'!$E$1:$AI$1,0)
),
INDEX('Active Hour''s Dump'!$D$3:$AH$337,
MATCH($C143,'Active Hour''s Dump'!$A$3:$A$337,0),
MATCH(AH$2,'Active Hour''s Dump'!$D$2:$AH$2,0)
))),"")</f>
        <v>6.4166666666666696</v>
      </c>
      <c r="AI143" s="13">
        <f>_xlfn.IFNA(IF(AI$3="Productivity",
INDEX('Productivity Dump'!$E$4:$AJ$500,
MATCH($A143,'Productivity Dump'!$A$4:$A$500,0),
MATCH(AI$2,'Productivity Dump'!$E$3:$AJ$3,0)
),
IF(AI$3="Attendance",
INDEX('Attendance Dump'!$E$2:$AI$400,
MATCH($A143,'Attendance Dump'!$B$2:$B$400,0),
MATCH(AI$2,'Attendance Dump'!$E$1:$AI$1,0)
),
INDEX('Active Hour''s Dump'!$D$3:$AH$337,
MATCH($C143,'Active Hour''s Dump'!$A$3:$A$337,0),
MATCH(AI$2,'Active Hour''s Dump'!$D$2:$AH$2,0)
))),"")</f>
        <v>988.4430000000001</v>
      </c>
      <c r="AJ143" s="13" t="str">
        <f>_xlfn.IFNA(IF(AJ$3="Productivity",
INDEX('Productivity Dump'!$E$4:$AJ$500,
MATCH($A143,'Productivity Dump'!$A$4:$A$500,0),
MATCH(AJ$2,'Productivity Dump'!$E$3:$AJ$3,0)
),
IF(AJ$3="Attendance",
INDEX('Attendance Dump'!$E$2:$AI$400,
MATCH($A143,'Attendance Dump'!$B$2:$B$400,0),
MATCH(AJ$2,'Attendance Dump'!$E$1:$AI$1,0)
),
INDEX('Active Hour''s Dump'!$D$3:$AH$337,
MATCH($C143,'Active Hour''s Dump'!$A$3:$A$337,0),
MATCH(AJ$2,'Active Hour''s Dump'!$D$2:$AH$2,0)
))),"")</f>
        <v>P</v>
      </c>
      <c r="AK143" s="54">
        <f>_xlfn.IFNA(IF(AK$3="Productivity",
INDEX('Productivity Dump'!$E$4:$AJ$500,
MATCH($A143,'Productivity Dump'!$A$4:$A$500,0),
MATCH(AK$2,'Productivity Dump'!$E$3:$AJ$3,0)
),
IF(AK$3="Attendance",
INDEX('Attendance Dump'!$E$2:$AI$400,
MATCH($A143,'Attendance Dump'!$B$2:$B$400,0),
MATCH(AK$2,'Attendance Dump'!$E$1:$AI$1,0)
),
INDEX('Active Hour''s Dump'!$D$3:$AH$337,
MATCH($C143,'Active Hour''s Dump'!$A$3:$A$337,0),
MATCH(AK$2,'Active Hour''s Dump'!$D$2:$AH$2,0)
))),"")</f>
        <v>6.3333333333333304</v>
      </c>
      <c r="AL143" s="13">
        <f>_xlfn.IFNA(IF(AL$3="Productivity",
INDEX('Productivity Dump'!$E$4:$AJ$500,
MATCH($A143,'Productivity Dump'!$A$4:$A$500,0),
MATCH(AL$2,'Productivity Dump'!$E$3:$AJ$3,0)
),
IF(AL$3="Attendance",
INDEX('Attendance Dump'!$E$2:$AI$400,
MATCH($A143,'Attendance Dump'!$B$2:$B$400,0),
MATCH(AL$2,'Attendance Dump'!$E$1:$AI$1,0)
),
INDEX('Active Hour''s Dump'!$D$3:$AH$337,
MATCH($C143,'Active Hour''s Dump'!$A$3:$A$337,0),
MATCH(AL$2,'Active Hour''s Dump'!$D$2:$AH$2,0)
))),"")</f>
        <v>0</v>
      </c>
      <c r="AM143" s="13" t="str">
        <f>_xlfn.IFNA(IF(AM$3="Productivity",
INDEX('Productivity Dump'!$E$4:$AJ$500,
MATCH($A143,'Productivity Dump'!$A$4:$A$500,0),
MATCH(AM$2,'Productivity Dump'!$E$3:$AJ$3,0)
),
IF(AM$3="Attendance",
INDEX('Attendance Dump'!$E$2:$AI$400,
MATCH($A143,'Attendance Dump'!$B$2:$B$400,0),
MATCH(AM$2,'Attendance Dump'!$E$1:$AI$1,0)
),
INDEX('Active Hour''s Dump'!$D$3:$AH$337,
MATCH($C143,'Active Hour''s Dump'!$A$3:$A$337,0),
MATCH(AM$2,'Active Hour''s Dump'!$D$2:$AH$2,0)
))),"")</f>
        <v>WO</v>
      </c>
      <c r="AN143" s="54">
        <f>_xlfn.IFNA(IF(AN$3="Productivity",
INDEX('Productivity Dump'!$E$4:$AJ$500,
MATCH($A143,'Productivity Dump'!$A$4:$A$500,0),
MATCH(AN$2,'Productivity Dump'!$E$3:$AJ$3,0)
),
IF(AN$3="Attendance",
INDEX('Attendance Dump'!$E$2:$AI$400,
MATCH($A143,'Attendance Dump'!$B$2:$B$400,0),
MATCH(AN$2,'Attendance Dump'!$E$1:$AI$1,0)
),
INDEX('Active Hour''s Dump'!$D$3:$AH$337,
MATCH($C143,'Active Hour''s Dump'!$A$3:$A$337,0),
MATCH(AN$2,'Active Hour''s Dump'!$D$2:$AH$2,0)
))),"")</f>
        <v>0</v>
      </c>
      <c r="AO143" s="13">
        <f>_xlfn.IFNA(IF(AO$3="Productivity",
INDEX('Productivity Dump'!$E$4:$AJ$500,
MATCH($A143,'Productivity Dump'!$A$4:$A$500,0),
MATCH(AO$2,'Productivity Dump'!$E$3:$AJ$3,0)
),
IF(AO$3="Attendance",
INDEX('Attendance Dump'!$E$2:$AI$400,
MATCH($A143,'Attendance Dump'!$B$2:$B$400,0),
MATCH(AO$2,'Attendance Dump'!$E$1:$AI$1,0)
),
INDEX('Active Hour''s Dump'!$D$3:$AH$337,
MATCH($C143,'Active Hour''s Dump'!$A$3:$A$337,0),
MATCH(AO$2,'Active Hour''s Dump'!$D$2:$AH$2,0)
))),"")</f>
        <v>522.39699999999993</v>
      </c>
      <c r="AP143" s="13" t="str">
        <f>_xlfn.IFNA(IF(AP$3="Productivity",
INDEX('Productivity Dump'!$E$4:$AJ$500,
MATCH($A143,'Productivity Dump'!$A$4:$A$500,0),
MATCH(AP$2,'Productivity Dump'!$E$3:$AJ$3,0)
),
IF(AP$3="Attendance",
INDEX('Attendance Dump'!$E$2:$AI$400,
MATCH($A143,'Attendance Dump'!$B$2:$B$400,0),
MATCH(AP$2,'Attendance Dump'!$E$1:$AI$1,0)
),
INDEX('Active Hour''s Dump'!$D$3:$AH$337,
MATCH($C143,'Active Hour''s Dump'!$A$3:$A$337,0),
MATCH(AP$2,'Active Hour''s Dump'!$D$2:$AH$2,0)
))),"")</f>
        <v>P</v>
      </c>
      <c r="AQ143" s="54">
        <f>_xlfn.IFNA(IF(AQ$3="Productivity",
INDEX('Productivity Dump'!$E$4:$AJ$500,
MATCH($A143,'Productivity Dump'!$A$4:$A$500,0),
MATCH(AQ$2,'Productivity Dump'!$E$3:$AJ$3,0)
),
IF(AQ$3="Attendance",
INDEX('Attendance Dump'!$E$2:$AI$400,
MATCH($A143,'Attendance Dump'!$B$2:$B$400,0),
MATCH(AQ$2,'Attendance Dump'!$E$1:$AI$1,0)
),
INDEX('Active Hour''s Dump'!$D$3:$AH$337,
MATCH($C143,'Active Hour''s Dump'!$A$3:$A$337,0),
MATCH(AQ$2,'Active Hour''s Dump'!$D$2:$AH$2,0)
))),"")</f>
        <v>3.3333333333333299</v>
      </c>
      <c r="AR143" s="13">
        <f>_xlfn.IFNA(IF(AR$3="Productivity",
INDEX('Productivity Dump'!$E$4:$AJ$500,
MATCH($A143,'Productivity Dump'!$A$4:$A$500,0),
MATCH(AR$2,'Productivity Dump'!$E$3:$AJ$3,0)
),
IF(AR$3="Attendance",
INDEX('Attendance Dump'!$E$2:$AI$400,
MATCH($A143,'Attendance Dump'!$B$2:$B$400,0),
MATCH(AR$2,'Attendance Dump'!$E$1:$AI$1,0)
),
INDEX('Active Hour''s Dump'!$D$3:$AH$337,
MATCH($C143,'Active Hour''s Dump'!$A$3:$A$337,0),
MATCH(AR$2,'Active Hour''s Dump'!$D$2:$AH$2,0)
))),"")</f>
        <v>824.02399999999977</v>
      </c>
      <c r="AS143" s="13" t="str">
        <f>_xlfn.IFNA(IF(AS$3="Productivity",
INDEX('Productivity Dump'!$E$4:$AJ$500,
MATCH($A143,'Productivity Dump'!$A$4:$A$500,0),
MATCH(AS$2,'Productivity Dump'!$E$3:$AJ$3,0)
),
IF(AS$3="Attendance",
INDEX('Attendance Dump'!$E$2:$AI$400,
MATCH($A143,'Attendance Dump'!$B$2:$B$400,0),
MATCH(AS$2,'Attendance Dump'!$E$1:$AI$1,0)
),
INDEX('Active Hour''s Dump'!$D$3:$AH$337,
MATCH($C143,'Active Hour''s Dump'!$A$3:$A$337,0),
MATCH(AS$2,'Active Hour''s Dump'!$D$2:$AH$2,0)
))),"")</f>
        <v>P</v>
      </c>
      <c r="AT143" s="54">
        <f>_xlfn.IFNA(IF(AT$3="Productivity",
INDEX('Productivity Dump'!$E$4:$AJ$500,
MATCH($A143,'Productivity Dump'!$A$4:$A$500,0),
MATCH(AT$2,'Productivity Dump'!$E$3:$AJ$3,0)
),
IF(AT$3="Attendance",
INDEX('Attendance Dump'!$E$2:$AI$400,
MATCH($A143,'Attendance Dump'!$B$2:$B$400,0),
MATCH(AT$2,'Attendance Dump'!$E$1:$AI$1,0)
),
INDEX('Active Hour''s Dump'!$D$3:$AH$337,
MATCH($C143,'Active Hour''s Dump'!$A$3:$A$337,0),
MATCH(AT$2,'Active Hour''s Dump'!$D$2:$AH$2,0)
))),"")</f>
        <v>5.1666666666666696</v>
      </c>
      <c r="AU143" s="13">
        <f>_xlfn.IFNA(IF(AU$3="Productivity",
INDEX('Productivity Dump'!$E$4:$AJ$500,
MATCH($A143,'Productivity Dump'!$A$4:$A$500,0),
MATCH(AU$2,'Productivity Dump'!$E$3:$AJ$3,0)
),
IF(AU$3="Attendance",
INDEX('Attendance Dump'!$E$2:$AI$400,
MATCH($A143,'Attendance Dump'!$B$2:$B$400,0),
MATCH(AU$2,'Attendance Dump'!$E$1:$AI$1,0)
),
INDEX('Active Hour''s Dump'!$D$3:$AH$337,
MATCH($C143,'Active Hour''s Dump'!$A$3:$A$337,0),
MATCH(AU$2,'Active Hour''s Dump'!$D$2:$AH$2,0)
))),"")</f>
        <v>1276.4150000000004</v>
      </c>
      <c r="AV143" s="13" t="str">
        <f>_xlfn.IFNA(IF(AV$3="Productivity",
INDEX('Productivity Dump'!$E$4:$AJ$500,
MATCH($A143,'Productivity Dump'!$A$4:$A$500,0),
MATCH(AV$2,'Productivity Dump'!$E$3:$AJ$3,0)
),
IF(AV$3="Attendance",
INDEX('Attendance Dump'!$E$2:$AI$400,
MATCH($A143,'Attendance Dump'!$B$2:$B$400,0),
MATCH(AV$2,'Attendance Dump'!$E$1:$AI$1,0)
),
INDEX('Active Hour''s Dump'!$D$3:$AH$337,
MATCH($C143,'Active Hour''s Dump'!$A$3:$A$337,0),
MATCH(AV$2,'Active Hour''s Dump'!$D$2:$AH$2,0)
))),"")</f>
        <v>P</v>
      </c>
      <c r="AW143" s="54">
        <f>_xlfn.IFNA(IF(AW$3="Productivity",
INDEX('Productivity Dump'!$E$4:$AJ$500,
MATCH($A143,'Productivity Dump'!$A$4:$A$500,0),
MATCH(AW$2,'Productivity Dump'!$E$3:$AJ$3,0)
),
IF(AW$3="Attendance",
INDEX('Attendance Dump'!$E$2:$AI$400,
MATCH($A143,'Attendance Dump'!$B$2:$B$400,0),
MATCH(AW$2,'Attendance Dump'!$E$1:$AI$1,0)
),
INDEX('Active Hour''s Dump'!$D$3:$AH$337,
MATCH($C143,'Active Hour''s Dump'!$A$3:$A$337,0),
MATCH(AW$2,'Active Hour''s Dump'!$D$2:$AH$2,0)
))),"")</f>
        <v>6.5833333333333304</v>
      </c>
      <c r="AX143" s="13">
        <f>_xlfn.IFNA(IF(AX$3="Productivity",
INDEX('Productivity Dump'!$E$4:$AJ$500,
MATCH($A143,'Productivity Dump'!$A$4:$A$500,0),
MATCH(AX$2,'Productivity Dump'!$E$3:$AJ$3,0)
),
IF(AX$3="Attendance",
INDEX('Attendance Dump'!$E$2:$AI$400,
MATCH($A143,'Attendance Dump'!$B$2:$B$400,0),
MATCH(AX$2,'Attendance Dump'!$E$1:$AI$1,0)
),
INDEX('Active Hour''s Dump'!$D$3:$AH$337,
MATCH($C143,'Active Hour''s Dump'!$A$3:$A$337,0),
MATCH(AX$2,'Active Hour''s Dump'!$D$2:$AH$2,0)
))),"")</f>
        <v>1278.92</v>
      </c>
      <c r="AY143" s="13" t="str">
        <f>_xlfn.IFNA(IF(AY$3="Productivity",
INDEX('Productivity Dump'!$E$4:$AJ$500,
MATCH($A143,'Productivity Dump'!$A$4:$A$500,0),
MATCH(AY$2,'Productivity Dump'!$E$3:$AJ$3,0)
),
IF(AY$3="Attendance",
INDEX('Attendance Dump'!$E$2:$AI$400,
MATCH($A143,'Attendance Dump'!$B$2:$B$400,0),
MATCH(AY$2,'Attendance Dump'!$E$1:$AI$1,0)
),
INDEX('Active Hour''s Dump'!$D$3:$AH$337,
MATCH($C143,'Active Hour''s Dump'!$A$3:$A$337,0),
MATCH(AY$2,'Active Hour''s Dump'!$D$2:$AH$2,0)
))),"")</f>
        <v>P</v>
      </c>
      <c r="AZ143" s="54">
        <f>_xlfn.IFNA(IF(AZ$3="Productivity",
INDEX('Productivity Dump'!$E$4:$AJ$500,
MATCH($A143,'Productivity Dump'!$A$4:$A$500,0),
MATCH(AZ$2,'Productivity Dump'!$E$3:$AJ$3,0)
),
IF(AZ$3="Attendance",
INDEX('Attendance Dump'!$E$2:$AI$400,
MATCH($A143,'Attendance Dump'!$B$2:$B$400,0),
MATCH(AZ$2,'Attendance Dump'!$E$1:$AI$1,0)
),
INDEX('Active Hour''s Dump'!$D$3:$AH$337,
MATCH($C143,'Active Hour''s Dump'!$A$3:$A$337,0),
MATCH(AZ$2,'Active Hour''s Dump'!$D$2:$AH$2,0)
))),"")</f>
        <v>7.0833333333333304</v>
      </c>
      <c r="BA143" s="13">
        <f>_xlfn.IFNA(IF(BA$3="Productivity",
INDEX('Productivity Dump'!$E$4:$AJ$500,
MATCH($A143,'Productivity Dump'!$A$4:$A$500,0),
MATCH(BA$2,'Productivity Dump'!$E$3:$AJ$3,0)
),
IF(BA$3="Attendance",
INDEX('Attendance Dump'!$E$2:$AI$400,
MATCH($A143,'Attendance Dump'!$B$2:$B$400,0),
MATCH(BA$2,'Attendance Dump'!$E$1:$AI$1,0)
),
INDEX('Active Hour''s Dump'!$D$3:$AH$337,
MATCH($C143,'Active Hour''s Dump'!$A$3:$A$337,0),
MATCH(BA$2,'Active Hour''s Dump'!$D$2:$AH$2,0)
))),"")</f>
        <v>1216.6899999999998</v>
      </c>
      <c r="BB143" s="13" t="str">
        <f>_xlfn.IFNA(IF(BB$3="Productivity",
INDEX('Productivity Dump'!$E$4:$AJ$500,
MATCH($A143,'Productivity Dump'!$A$4:$A$500,0),
MATCH(BB$2,'Productivity Dump'!$E$3:$AJ$3,0)
),
IF(BB$3="Attendance",
INDEX('Attendance Dump'!$E$2:$AI$400,
MATCH($A143,'Attendance Dump'!$B$2:$B$400,0),
MATCH(BB$2,'Attendance Dump'!$E$1:$AI$1,0)
),
INDEX('Active Hour''s Dump'!$D$3:$AH$337,
MATCH($C143,'Active Hour''s Dump'!$A$3:$A$337,0),
MATCH(BB$2,'Active Hour''s Dump'!$D$2:$AH$2,0)
))),"")</f>
        <v>P</v>
      </c>
      <c r="BC143" s="54">
        <f>_xlfn.IFNA(IF(BC$3="Productivity",
INDEX('Productivity Dump'!$E$4:$AJ$500,
MATCH($A143,'Productivity Dump'!$A$4:$A$500,0),
MATCH(BC$2,'Productivity Dump'!$E$3:$AJ$3,0)
),
IF(BC$3="Attendance",
INDEX('Attendance Dump'!$E$2:$AI$400,
MATCH($A143,'Attendance Dump'!$B$2:$B$400,0),
MATCH(BC$2,'Attendance Dump'!$E$1:$AI$1,0)
),
INDEX('Active Hour''s Dump'!$D$3:$AH$337,
MATCH($C143,'Active Hour''s Dump'!$A$3:$A$337,0),
MATCH(BC$2,'Active Hour''s Dump'!$D$2:$AH$2,0)
))),"")</f>
        <v>6.5833333333333304</v>
      </c>
      <c r="BD143" s="13">
        <f>_xlfn.IFNA(IF(BD$3="Productivity",
INDEX('Productivity Dump'!$E$4:$AJ$500,
MATCH($A143,'Productivity Dump'!$A$4:$A$500,0),
MATCH(BD$2,'Productivity Dump'!$E$3:$AJ$3,0)
),
IF(BD$3="Attendance",
INDEX('Attendance Dump'!$E$2:$AI$400,
MATCH($A143,'Attendance Dump'!$B$2:$B$400,0),
MATCH(BD$2,'Attendance Dump'!$E$1:$AI$1,0)
),
INDEX('Active Hour''s Dump'!$D$3:$AH$337,
MATCH($C143,'Active Hour''s Dump'!$A$3:$A$337,0),
MATCH(BD$2,'Active Hour''s Dump'!$D$2:$AH$2,0)
))),"")</f>
        <v>607.44200000000001</v>
      </c>
      <c r="BE143" s="13" t="str">
        <f>_xlfn.IFNA(IF(BE$3="Productivity",
INDEX('Productivity Dump'!$E$4:$AJ$500,
MATCH($A143,'Productivity Dump'!$A$4:$A$500,0),
MATCH(BE$2,'Productivity Dump'!$E$3:$AJ$3,0)
),
IF(BE$3="Attendance",
INDEX('Attendance Dump'!$E$2:$AI$400,
MATCH($A143,'Attendance Dump'!$B$2:$B$400,0),
MATCH(BE$2,'Attendance Dump'!$E$1:$AI$1,0)
),
INDEX('Active Hour''s Dump'!$D$3:$AH$337,
MATCH($C143,'Active Hour''s Dump'!$A$3:$A$337,0),
MATCH(BE$2,'Active Hour''s Dump'!$D$2:$AH$2,0)
))),"")</f>
        <v>P</v>
      </c>
      <c r="BF143" s="54">
        <f>_xlfn.IFNA(IF(BF$3="Productivity",
INDEX('Productivity Dump'!$E$4:$AJ$500,
MATCH($A143,'Productivity Dump'!$A$4:$A$500,0),
MATCH(BF$2,'Productivity Dump'!$E$3:$AJ$3,0)
),
IF(BF$3="Attendance",
INDEX('Attendance Dump'!$E$2:$AI$400,
MATCH($A143,'Attendance Dump'!$B$2:$B$400,0),
MATCH(BF$2,'Attendance Dump'!$E$1:$AI$1,0)
),
INDEX('Active Hour''s Dump'!$D$3:$AH$337,
MATCH($C143,'Active Hour''s Dump'!$A$3:$A$337,0),
MATCH(BF$2,'Active Hour''s Dump'!$D$2:$AH$2,0)
))),"")</f>
        <v>3.9166666666666701</v>
      </c>
      <c r="BG143" s="13">
        <f>_xlfn.IFNA(IF(BG$3="Productivity",
INDEX('Productivity Dump'!$E$4:$AJ$500,
MATCH($A143,'Productivity Dump'!$A$4:$A$500,0),
MATCH(BG$2,'Productivity Dump'!$E$3:$AJ$3,0)
),
IF(BG$3="Attendance",
INDEX('Attendance Dump'!$E$2:$AI$400,
MATCH($A143,'Attendance Dump'!$B$2:$B$400,0),
MATCH(BG$2,'Attendance Dump'!$E$1:$AI$1,0)
),
INDEX('Active Hour''s Dump'!$D$3:$AH$337,
MATCH($C143,'Active Hour''s Dump'!$A$3:$A$337,0),
MATCH(BG$2,'Active Hour''s Dump'!$D$2:$AH$2,0)
))),"")</f>
        <v>0</v>
      </c>
      <c r="BH143" s="13" t="str">
        <f>_xlfn.IFNA(IF(BH$3="Productivity",
INDEX('Productivity Dump'!$E$4:$AJ$500,
MATCH($A143,'Productivity Dump'!$A$4:$A$500,0),
MATCH(BH$2,'Productivity Dump'!$E$3:$AJ$3,0)
),
IF(BH$3="Attendance",
INDEX('Attendance Dump'!$E$2:$AI$400,
MATCH($A143,'Attendance Dump'!$B$2:$B$400,0),
MATCH(BH$2,'Attendance Dump'!$E$1:$AI$1,0)
),
INDEX('Active Hour''s Dump'!$D$3:$AH$337,
MATCH($C143,'Active Hour''s Dump'!$A$3:$A$337,0),
MATCH(BH$2,'Active Hour''s Dump'!$D$2:$AH$2,0)
))),"")</f>
        <v>WO</v>
      </c>
      <c r="BI143" s="54">
        <f>_xlfn.IFNA(IF(BI$3="Productivity",
INDEX('Productivity Dump'!$E$4:$AJ$500,
MATCH($A143,'Productivity Dump'!$A$4:$A$500,0),
MATCH(BI$2,'Productivity Dump'!$E$3:$AJ$3,0)
),
IF(BI$3="Attendance",
INDEX('Attendance Dump'!$E$2:$AI$400,
MATCH($A143,'Attendance Dump'!$B$2:$B$400,0),
MATCH(BI$2,'Attendance Dump'!$E$1:$AI$1,0)
),
INDEX('Active Hour''s Dump'!$D$3:$AH$337,
MATCH($C143,'Active Hour''s Dump'!$A$3:$A$337,0),
MATCH(BI$2,'Active Hour''s Dump'!$D$2:$AH$2,0)
))),"")</f>
        <v>0</v>
      </c>
      <c r="BJ143" s="13">
        <f>_xlfn.IFNA(IF(BJ$3="Productivity",
INDEX('Productivity Dump'!$E$4:$AJ$500,
MATCH($A143,'Productivity Dump'!$A$4:$A$500,0),
MATCH(BJ$2,'Productivity Dump'!$E$3:$AJ$3,0)
),
IF(BJ$3="Attendance",
INDEX('Attendance Dump'!$E$2:$AI$400,
MATCH($A143,'Attendance Dump'!$B$2:$B$400,0),
MATCH(BJ$2,'Attendance Dump'!$E$1:$AI$1,0)
),
INDEX('Active Hour''s Dump'!$D$3:$AH$337,
MATCH($C143,'Active Hour''s Dump'!$A$3:$A$337,0),
MATCH(BJ$2,'Active Hour''s Dump'!$D$2:$AH$2,0)
))),"")</f>
        <v>582.64300000000003</v>
      </c>
      <c r="BK143" s="13" t="str">
        <f>_xlfn.IFNA(IF(BK$3="Productivity",
INDEX('Productivity Dump'!$E$4:$AJ$500,
MATCH($A143,'Productivity Dump'!$A$4:$A$500,0),
MATCH(BK$2,'Productivity Dump'!$E$3:$AJ$3,0)
),
IF(BK$3="Attendance",
INDEX('Attendance Dump'!$E$2:$AI$400,
MATCH($A143,'Attendance Dump'!$B$2:$B$400,0),
MATCH(BK$2,'Attendance Dump'!$E$1:$AI$1,0)
),
INDEX('Active Hour''s Dump'!$D$3:$AH$337,
MATCH($C143,'Active Hour''s Dump'!$A$3:$A$337,0),
MATCH(BK$2,'Active Hour''s Dump'!$D$2:$AH$2,0)
))),"")</f>
        <v>P</v>
      </c>
      <c r="BL143" s="54">
        <f>_xlfn.IFNA(IF(BL$3="Productivity",
INDEX('Productivity Dump'!$E$4:$AJ$500,
MATCH($A143,'Productivity Dump'!$A$4:$A$500,0),
MATCH(BL$2,'Productivity Dump'!$E$3:$AJ$3,0)
),
IF(BL$3="Attendance",
INDEX('Attendance Dump'!$E$2:$AI$400,
MATCH($A143,'Attendance Dump'!$B$2:$B$400,0),
MATCH(BL$2,'Attendance Dump'!$E$1:$AI$1,0)
),
INDEX('Active Hour''s Dump'!$D$3:$AH$337,
MATCH($C143,'Active Hour''s Dump'!$A$3:$A$337,0),
MATCH(BL$2,'Active Hour''s Dump'!$D$2:$AH$2,0)
))),"")</f>
        <v>3.3333333333333299</v>
      </c>
      <c r="BM143" s="13">
        <f>_xlfn.IFNA(IF(BM$3="Productivity",
INDEX('Productivity Dump'!$E$4:$AJ$500,
MATCH($A143,'Productivity Dump'!$A$4:$A$500,0),
MATCH(BM$2,'Productivity Dump'!$E$3:$AJ$3,0)
),
IF(BM$3="Attendance",
INDEX('Attendance Dump'!$E$2:$AI$400,
MATCH($A143,'Attendance Dump'!$B$2:$B$400,0),
MATCH(BM$2,'Attendance Dump'!$E$1:$AI$1,0)
),
INDEX('Active Hour''s Dump'!$D$3:$AH$337,
MATCH($C143,'Active Hour''s Dump'!$A$3:$A$337,0),
MATCH(BM$2,'Active Hour''s Dump'!$D$2:$AH$2,0)
))),"")</f>
        <v>1095.7049999999999</v>
      </c>
      <c r="BN143" s="13" t="str">
        <f>_xlfn.IFNA(IF(BN$3="Productivity",
INDEX('Productivity Dump'!$E$4:$AJ$500,
MATCH($A143,'Productivity Dump'!$A$4:$A$500,0),
MATCH(BN$2,'Productivity Dump'!$E$3:$AJ$3,0)
),
IF(BN$3="Attendance",
INDEX('Attendance Dump'!$E$2:$AI$400,
MATCH($A143,'Attendance Dump'!$B$2:$B$400,0),
MATCH(BN$2,'Attendance Dump'!$E$1:$AI$1,0)
),
INDEX('Active Hour''s Dump'!$D$3:$AH$337,
MATCH($C143,'Active Hour''s Dump'!$A$3:$A$337,0),
MATCH(BN$2,'Active Hour''s Dump'!$D$2:$AH$2,0)
))),"")</f>
        <v>P</v>
      </c>
      <c r="BO143" s="54">
        <f>_xlfn.IFNA(IF(BO$3="Productivity",
INDEX('Productivity Dump'!$E$4:$AJ$500,
MATCH($A143,'Productivity Dump'!$A$4:$A$500,0),
MATCH(BO$2,'Productivity Dump'!$E$3:$AJ$3,0)
),
IF(BO$3="Attendance",
INDEX('Attendance Dump'!$E$2:$AI$400,
MATCH($A143,'Attendance Dump'!$B$2:$B$400,0),
MATCH(BO$2,'Attendance Dump'!$E$1:$AI$1,0)
),
INDEX('Active Hour''s Dump'!$D$3:$AH$337,
MATCH($C143,'Active Hour''s Dump'!$A$3:$A$337,0),
MATCH(BO$2,'Active Hour''s Dump'!$D$2:$AH$2,0)
))),"")</f>
        <v>6.3333333333333304</v>
      </c>
      <c r="BP143" s="13">
        <f>_xlfn.IFNA(IF(BP$3="Productivity",
INDEX('Productivity Dump'!$E$4:$AJ$500,
MATCH($A143,'Productivity Dump'!$A$4:$A$500,0),
MATCH(BP$2,'Productivity Dump'!$E$3:$AJ$3,0)
),
IF(BP$3="Attendance",
INDEX('Attendance Dump'!$E$2:$AI$400,
MATCH($A143,'Attendance Dump'!$B$2:$B$400,0),
MATCH(BP$2,'Attendance Dump'!$E$1:$AI$1,0)
),
INDEX('Active Hour''s Dump'!$D$3:$AH$337,
MATCH($C143,'Active Hour''s Dump'!$A$3:$A$337,0),
MATCH(BP$2,'Active Hour''s Dump'!$D$2:$AH$2,0)
))),"")</f>
        <v>1122.9810000000002</v>
      </c>
      <c r="BQ143" s="13" t="str">
        <f>_xlfn.IFNA(IF(BQ$3="Productivity",
INDEX('Productivity Dump'!$E$4:$AJ$500,
MATCH($A143,'Productivity Dump'!$A$4:$A$500,0),
MATCH(BQ$2,'Productivity Dump'!$E$3:$AJ$3,0)
),
IF(BQ$3="Attendance",
INDEX('Attendance Dump'!$E$2:$AI$400,
MATCH($A143,'Attendance Dump'!$B$2:$B$400,0),
MATCH(BQ$2,'Attendance Dump'!$E$1:$AI$1,0)
),
INDEX('Active Hour''s Dump'!$D$3:$AH$337,
MATCH($C143,'Active Hour''s Dump'!$A$3:$A$337,0),
MATCH(BQ$2,'Active Hour''s Dump'!$D$2:$AH$2,0)
))),"")</f>
        <v>P</v>
      </c>
      <c r="BR143" s="54">
        <f>_xlfn.IFNA(IF(BR$3="Productivity",
INDEX('Productivity Dump'!$E$4:$AJ$500,
MATCH($A143,'Productivity Dump'!$A$4:$A$500,0),
MATCH(BR$2,'Productivity Dump'!$E$3:$AJ$3,0)
),
IF(BR$3="Attendance",
INDEX('Attendance Dump'!$E$2:$AI$400,
MATCH($A143,'Attendance Dump'!$B$2:$B$400,0),
MATCH(BR$2,'Attendance Dump'!$E$1:$AI$1,0)
),
INDEX('Active Hour''s Dump'!$D$3:$AH$337,
MATCH($C143,'Active Hour''s Dump'!$A$3:$A$337,0),
MATCH(BR$2,'Active Hour''s Dump'!$D$2:$AH$2,0)
))),"")</f>
        <v>5.9166666666666696</v>
      </c>
      <c r="BS143" s="13">
        <f>_xlfn.IFNA(IF(BS$3="Productivity",
INDEX('Productivity Dump'!$E$4:$AJ$500,
MATCH($A143,'Productivity Dump'!$A$4:$A$500,0),
MATCH(BS$2,'Productivity Dump'!$E$3:$AJ$3,0)
),
IF(BS$3="Attendance",
INDEX('Attendance Dump'!$E$2:$AI$400,
MATCH($A143,'Attendance Dump'!$B$2:$B$400,0),
MATCH(BS$2,'Attendance Dump'!$E$1:$AI$1,0)
),
INDEX('Active Hour''s Dump'!$D$3:$AH$337,
MATCH($C143,'Active Hour''s Dump'!$A$3:$A$337,0),
MATCH(BS$2,'Active Hour''s Dump'!$D$2:$AH$2,0)
))),"")</f>
        <v>0</v>
      </c>
      <c r="BT143" s="13" t="str">
        <f>_xlfn.IFNA(IF(BT$3="Productivity",
INDEX('Productivity Dump'!$E$4:$AJ$500,
MATCH($A143,'Productivity Dump'!$A$4:$A$500,0),
MATCH(BT$2,'Productivity Dump'!$E$3:$AJ$3,0)
),
IF(BT$3="Attendance",
INDEX('Attendance Dump'!$E$2:$AI$400,
MATCH($A143,'Attendance Dump'!$B$2:$B$400,0),
MATCH(BT$2,'Attendance Dump'!$E$1:$AI$1,0)
),
INDEX('Active Hour''s Dump'!$D$3:$AH$337,
MATCH($C143,'Active Hour''s Dump'!$A$3:$A$337,0),
MATCH(BT$2,'Active Hour''s Dump'!$D$2:$AH$2,0)
))),"")</f>
        <v>H</v>
      </c>
      <c r="BU143" s="54">
        <f>_xlfn.IFNA(IF(BU$3="Productivity",
INDEX('Productivity Dump'!$E$4:$AJ$500,
MATCH($A143,'Productivity Dump'!$A$4:$A$500,0),
MATCH(BU$2,'Productivity Dump'!$E$3:$AJ$3,0)
),
IF(BU$3="Attendance",
INDEX('Attendance Dump'!$E$2:$AI$400,
MATCH($A143,'Attendance Dump'!$B$2:$B$400,0),
MATCH(BU$2,'Attendance Dump'!$E$1:$AI$1,0)
),
INDEX('Active Hour''s Dump'!$D$3:$AH$337,
MATCH($C143,'Active Hour''s Dump'!$A$3:$A$337,0),
MATCH(BU$2,'Active Hour''s Dump'!$D$2:$AH$2,0)
))),"")</f>
        <v>8.3333333333333301E-2</v>
      </c>
      <c r="BV143" s="13">
        <f>_xlfn.IFNA(IF(BV$3="Productivity",
INDEX('Productivity Dump'!$E$4:$AJ$500,
MATCH($A143,'Productivity Dump'!$A$4:$A$500,0),
MATCH(BV$2,'Productivity Dump'!$E$3:$AJ$3,0)
),
IF(BV$3="Attendance",
INDEX('Attendance Dump'!$E$2:$AI$400,
MATCH($A143,'Attendance Dump'!$B$2:$B$400,0),
MATCH(BV$2,'Attendance Dump'!$E$1:$AI$1,0)
),
INDEX('Active Hour''s Dump'!$D$3:$AH$337,
MATCH($C143,'Active Hour''s Dump'!$A$3:$A$337,0),
MATCH(BV$2,'Active Hour''s Dump'!$D$2:$AH$2,0)
))),"")</f>
        <v>1026.1970000000001</v>
      </c>
      <c r="BW143" s="13" t="str">
        <f>_xlfn.IFNA(IF(BW$3="Productivity",
INDEX('Productivity Dump'!$E$4:$AJ$500,
MATCH($A143,'Productivity Dump'!$A$4:$A$500,0),
MATCH(BW$2,'Productivity Dump'!$E$3:$AJ$3,0)
),
IF(BW$3="Attendance",
INDEX('Attendance Dump'!$E$2:$AI$400,
MATCH($A143,'Attendance Dump'!$B$2:$B$400,0),
MATCH(BW$2,'Attendance Dump'!$E$1:$AI$1,0)
),
INDEX('Active Hour''s Dump'!$D$3:$AH$337,
MATCH($C143,'Active Hour''s Dump'!$A$3:$A$337,0),
MATCH(BW$2,'Active Hour''s Dump'!$D$2:$AH$2,0)
))),"")</f>
        <v>P</v>
      </c>
      <c r="BX143" s="54">
        <f>_xlfn.IFNA(IF(BX$3="Productivity",
INDEX('Productivity Dump'!$E$4:$AJ$500,
MATCH($A143,'Productivity Dump'!$A$4:$A$500,0),
MATCH(BX$2,'Productivity Dump'!$E$3:$AJ$3,0)
),
IF(BX$3="Attendance",
INDEX('Attendance Dump'!$E$2:$AI$400,
MATCH($A143,'Attendance Dump'!$B$2:$B$400,0),
MATCH(BX$2,'Attendance Dump'!$E$1:$AI$1,0)
),
INDEX('Active Hour''s Dump'!$D$3:$AH$337,
MATCH($C143,'Active Hour''s Dump'!$A$3:$A$337,0),
MATCH(BX$2,'Active Hour''s Dump'!$D$2:$AH$2,0)
))),"")</f>
        <v>5.6666666666666696</v>
      </c>
      <c r="BY143" s="13">
        <f>_xlfn.IFNA(IF(BY$3="Productivity",
INDEX('Productivity Dump'!$E$4:$AJ$500,
MATCH($A143,'Productivity Dump'!$A$4:$A$500,0),
MATCH(BY$2,'Productivity Dump'!$E$3:$AJ$3,0)
),
IF(BY$3="Attendance",
INDEX('Attendance Dump'!$E$2:$AI$400,
MATCH($A143,'Attendance Dump'!$B$2:$B$400,0),
MATCH(BY$2,'Attendance Dump'!$E$1:$AI$1,0)
),
INDEX('Active Hour''s Dump'!$D$3:$AH$337,
MATCH($C143,'Active Hour''s Dump'!$A$3:$A$337,0),
MATCH(BY$2,'Active Hour''s Dump'!$D$2:$AH$2,0)
))),"")</f>
        <v>457.11899999999997</v>
      </c>
      <c r="BZ143" s="13" t="str">
        <f>_xlfn.IFNA(IF(BZ$3="Productivity",
INDEX('Productivity Dump'!$E$4:$AJ$500,
MATCH($A143,'Productivity Dump'!$A$4:$A$500,0),
MATCH(BZ$2,'Productivity Dump'!$E$3:$AJ$3,0)
),
IF(BZ$3="Attendance",
INDEX('Attendance Dump'!$E$2:$AI$400,
MATCH($A143,'Attendance Dump'!$B$2:$B$400,0),
MATCH(BZ$2,'Attendance Dump'!$E$1:$AI$1,0)
),
INDEX('Active Hour''s Dump'!$D$3:$AH$337,
MATCH($C143,'Active Hour''s Dump'!$A$3:$A$337,0),
MATCH(BZ$2,'Active Hour''s Dump'!$D$2:$AH$2,0)
))),"")</f>
        <v>P</v>
      </c>
      <c r="CA143" s="54">
        <f>_xlfn.IFNA(IF(CA$3="Productivity",
INDEX('Productivity Dump'!$E$4:$AJ$500,
MATCH($A143,'Productivity Dump'!$A$4:$A$500,0),
MATCH(CA$2,'Productivity Dump'!$E$3:$AJ$3,0)
),
IF(CA$3="Attendance",
INDEX('Attendance Dump'!$E$2:$AI$400,
MATCH($A143,'Attendance Dump'!$B$2:$B$400,0),
MATCH(CA$2,'Attendance Dump'!$E$1:$AI$1,0)
),
INDEX('Active Hour''s Dump'!$D$3:$AH$337,
MATCH($C143,'Active Hour''s Dump'!$A$3:$A$337,0),
MATCH(CA$2,'Active Hour''s Dump'!$D$2:$AH$2,0)
))),"")</f>
        <v>2.75</v>
      </c>
      <c r="CB143" s="13">
        <f>_xlfn.IFNA(IF(CB$3="Productivity",
INDEX('Productivity Dump'!$E$4:$AJ$500,
MATCH($A143,'Productivity Dump'!$A$4:$A$500,0),
MATCH(CB$2,'Productivity Dump'!$E$3:$AJ$3,0)
),
IF(CB$3="Attendance",
INDEX('Attendance Dump'!$E$2:$AI$400,
MATCH($A143,'Attendance Dump'!$B$2:$B$400,0),
MATCH(CB$2,'Attendance Dump'!$E$1:$AI$1,0)
),
INDEX('Active Hour''s Dump'!$D$3:$AH$337,
MATCH($C143,'Active Hour''s Dump'!$A$3:$A$337,0),
MATCH(CB$2,'Active Hour''s Dump'!$D$2:$AH$2,0)
))),"")</f>
        <v>0</v>
      </c>
      <c r="CC143" s="13" t="str">
        <f>_xlfn.IFNA(IF(CC$3="Productivity",
INDEX('Productivity Dump'!$E$4:$AJ$500,
MATCH($A143,'Productivity Dump'!$A$4:$A$500,0),
MATCH(CC$2,'Productivity Dump'!$E$3:$AJ$3,0)
),
IF(CC$3="Attendance",
INDEX('Attendance Dump'!$E$2:$AI$400,
MATCH($A143,'Attendance Dump'!$B$2:$B$400,0),
MATCH(CC$2,'Attendance Dump'!$E$1:$AI$1,0)
),
INDEX('Active Hour''s Dump'!$D$3:$AH$337,
MATCH($C143,'Active Hour''s Dump'!$A$3:$A$337,0),
MATCH(CC$2,'Active Hour''s Dump'!$D$2:$AH$2,0)
))),"")</f>
        <v>WO</v>
      </c>
      <c r="CD143" s="54">
        <f>_xlfn.IFNA(IF(CD$3="Productivity",
INDEX('Productivity Dump'!$E$4:$AJ$500,
MATCH($A143,'Productivity Dump'!$A$4:$A$500,0),
MATCH(CD$2,'Productivity Dump'!$E$3:$AJ$3,0)
),
IF(CD$3="Attendance",
INDEX('Attendance Dump'!$E$2:$AI$400,
MATCH($A143,'Attendance Dump'!$B$2:$B$400,0),
MATCH(CD$2,'Attendance Dump'!$E$1:$AI$1,0)
),
INDEX('Active Hour''s Dump'!$D$3:$AH$337,
MATCH($C143,'Active Hour''s Dump'!$A$3:$A$337,0),
MATCH(CD$2,'Active Hour''s Dump'!$D$2:$AH$2,0)
))),"")</f>
        <v>0</v>
      </c>
      <c r="CE143" s="13">
        <f>_xlfn.IFNA(IF(CE$3="Productivity",
INDEX('Productivity Dump'!$E$4:$AJ$500,
MATCH($A143,'Productivity Dump'!$A$4:$A$500,0),
MATCH(CE$2,'Productivity Dump'!$E$3:$AJ$3,0)
),
IF(CE$3="Attendance",
INDEX('Attendance Dump'!$E$2:$AI$400,
MATCH($A143,'Attendance Dump'!$B$2:$B$400,0),
MATCH(CE$2,'Attendance Dump'!$E$1:$AI$1,0)
),
INDEX('Active Hour''s Dump'!$D$3:$AH$337,
MATCH($C143,'Active Hour''s Dump'!$A$3:$A$337,0),
MATCH(CE$2,'Active Hour''s Dump'!$D$2:$AH$2,0)
))),"")</f>
        <v>545.93799999999999</v>
      </c>
      <c r="CF143" s="13" t="str">
        <f>_xlfn.IFNA(IF(CF$3="Productivity",
INDEX('Productivity Dump'!$E$4:$AJ$500,
MATCH($A143,'Productivity Dump'!$A$4:$A$500,0),
MATCH(CF$2,'Productivity Dump'!$E$3:$AJ$3,0)
),
IF(CF$3="Attendance",
INDEX('Attendance Dump'!$E$2:$AI$400,
MATCH($A143,'Attendance Dump'!$B$2:$B$400,0),
MATCH(CF$2,'Attendance Dump'!$E$1:$AI$1,0)
),
INDEX('Active Hour''s Dump'!$D$3:$AH$337,
MATCH($C143,'Active Hour''s Dump'!$A$3:$A$337,0),
MATCH(CF$2,'Active Hour''s Dump'!$D$2:$AH$2,0)
))),"")</f>
        <v>P</v>
      </c>
      <c r="CG143" s="54">
        <f>_xlfn.IFNA(IF(CG$3="Productivity",
INDEX('Productivity Dump'!$E$4:$AJ$500,
MATCH($A143,'Productivity Dump'!$A$4:$A$500,0),
MATCH(CG$2,'Productivity Dump'!$E$3:$AJ$3,0)
),
IF(CG$3="Attendance",
INDEX('Attendance Dump'!$E$2:$AI$400,
MATCH($A143,'Attendance Dump'!$B$2:$B$400,0),
MATCH(CG$2,'Attendance Dump'!$E$1:$AI$1,0)
),
INDEX('Active Hour''s Dump'!$D$3:$AH$337,
MATCH($C143,'Active Hour''s Dump'!$A$3:$A$337,0),
MATCH(CG$2,'Active Hour''s Dump'!$D$2:$AH$2,0)
))),"")</f>
        <v>3.6666666666666701</v>
      </c>
      <c r="CH143" s="13">
        <f>_xlfn.IFNA(IF(CH$3="Productivity",
INDEX('Productivity Dump'!$E$4:$AJ$500,
MATCH($A143,'Productivity Dump'!$A$4:$A$500,0),
MATCH(CH$2,'Productivity Dump'!$E$3:$AJ$3,0)
),
IF(CH$3="Attendance",
INDEX('Attendance Dump'!$E$2:$AI$400,
MATCH($A143,'Attendance Dump'!$B$2:$B$400,0),
MATCH(CH$2,'Attendance Dump'!$E$1:$AI$1,0)
),
INDEX('Active Hour''s Dump'!$D$3:$AH$337,
MATCH($C143,'Active Hour''s Dump'!$A$3:$A$337,0),
MATCH(CH$2,'Active Hour''s Dump'!$D$2:$AH$2,0)
))),"")</f>
        <v>1071.491</v>
      </c>
      <c r="CI143" s="13" t="str">
        <f>_xlfn.IFNA(IF(CI$3="Productivity",
INDEX('Productivity Dump'!$E$4:$AJ$500,
MATCH($A143,'Productivity Dump'!$A$4:$A$500,0),
MATCH(CI$2,'Productivity Dump'!$E$3:$AJ$3,0)
),
IF(CI$3="Attendance",
INDEX('Attendance Dump'!$E$2:$AI$400,
MATCH($A143,'Attendance Dump'!$B$2:$B$400,0),
MATCH(CI$2,'Attendance Dump'!$E$1:$AI$1,0)
),
INDEX('Active Hour''s Dump'!$D$3:$AH$337,
MATCH($C143,'Active Hour''s Dump'!$A$3:$A$337,0),
MATCH(CI$2,'Active Hour''s Dump'!$D$2:$AH$2,0)
))),"")</f>
        <v>P</v>
      </c>
      <c r="CJ143" s="54">
        <f>_xlfn.IFNA(IF(CJ$3="Productivity",
INDEX('Productivity Dump'!$E$4:$AJ$500,
MATCH($A143,'Productivity Dump'!$A$4:$A$500,0),
MATCH(CJ$2,'Productivity Dump'!$E$3:$AJ$3,0)
),
IF(CJ$3="Attendance",
INDEX('Attendance Dump'!$E$2:$AI$400,
MATCH($A143,'Attendance Dump'!$B$2:$B$400,0),
MATCH(CJ$2,'Attendance Dump'!$E$1:$AI$1,0)
),
INDEX('Active Hour''s Dump'!$D$3:$AH$337,
MATCH($C143,'Active Hour''s Dump'!$A$3:$A$337,0),
MATCH(CJ$2,'Active Hour''s Dump'!$D$2:$AH$2,0)
))),"")</f>
        <v>6.5833333333333304</v>
      </c>
      <c r="CK143" s="13">
        <f>_xlfn.IFNA(IF(CK$3="Productivity",
INDEX('Productivity Dump'!$E$4:$AJ$500,
MATCH($A143,'Productivity Dump'!$A$4:$A$500,0),
MATCH(CK$2,'Productivity Dump'!$E$3:$AJ$3,0)
),
IF(CK$3="Attendance",
INDEX('Attendance Dump'!$E$2:$AI$400,
MATCH($A143,'Attendance Dump'!$B$2:$B$400,0),
MATCH(CK$2,'Attendance Dump'!$E$1:$AI$1,0)
),
INDEX('Active Hour''s Dump'!$D$3:$AH$337,
MATCH($C143,'Active Hour''s Dump'!$A$3:$A$337,0),
MATCH(CK$2,'Active Hour''s Dump'!$D$2:$AH$2,0)
))),"")</f>
        <v>1118.7350000000001</v>
      </c>
      <c r="CL143" s="13" t="str">
        <f>_xlfn.IFNA(IF(CL$3="Productivity",
INDEX('Productivity Dump'!$E$4:$AJ$500,
MATCH($A143,'Productivity Dump'!$A$4:$A$500,0),
MATCH(CL$2,'Productivity Dump'!$E$3:$AJ$3,0)
),
IF(CL$3="Attendance",
INDEX('Attendance Dump'!$E$2:$AI$400,
MATCH($A143,'Attendance Dump'!$B$2:$B$400,0),
MATCH(CL$2,'Attendance Dump'!$E$1:$AI$1,0)
),
INDEX('Active Hour''s Dump'!$D$3:$AH$337,
MATCH($C143,'Active Hour''s Dump'!$A$3:$A$337,0),
MATCH(CL$2,'Active Hour''s Dump'!$D$2:$AH$2,0)
))),"")</f>
        <v>P</v>
      </c>
      <c r="CM143" s="54">
        <f>_xlfn.IFNA(IF(CM$3="Productivity",
INDEX('Productivity Dump'!$E$4:$AJ$500,
MATCH($A143,'Productivity Dump'!$A$4:$A$500,0),
MATCH(CM$2,'Productivity Dump'!$E$3:$AJ$3,0)
),
IF(CM$3="Attendance",
INDEX('Attendance Dump'!$E$2:$AI$400,
MATCH($A143,'Attendance Dump'!$B$2:$B$400,0),
MATCH(CM$2,'Attendance Dump'!$E$1:$AI$1,0)
),
INDEX('Active Hour''s Dump'!$D$3:$AH$337,
MATCH($C143,'Active Hour''s Dump'!$A$3:$A$337,0),
MATCH(CM$2,'Active Hour''s Dump'!$D$2:$AH$2,0)
))),"")</f>
        <v>6.25</v>
      </c>
      <c r="CN143" s="13">
        <f>_xlfn.IFNA(IF(CN$3="Productivity",
INDEX('Productivity Dump'!$E$4:$AJ$500,
MATCH($A143,'Productivity Dump'!$A$4:$A$500,0),
MATCH(CN$2,'Productivity Dump'!$E$3:$AJ$3,0)
),
IF(CN$3="Attendance",
INDEX('Attendance Dump'!$E$2:$AI$400,
MATCH($A143,'Attendance Dump'!$B$2:$B$400,0),
MATCH(CN$2,'Attendance Dump'!$E$1:$AI$1,0)
),
INDEX('Active Hour''s Dump'!$D$3:$AH$337,
MATCH($C143,'Active Hour''s Dump'!$A$3:$A$337,0),
MATCH(CN$2,'Active Hour''s Dump'!$D$2:$AH$2,0)
))),"")</f>
        <v>0</v>
      </c>
      <c r="CO143" s="13">
        <f>_xlfn.IFNA(IF(CO$3="Productivity",
INDEX('Productivity Dump'!$E$4:$AJ$500,
MATCH($A143,'Productivity Dump'!$A$4:$A$500,0),
MATCH(CO$2,'Productivity Dump'!$E$3:$AJ$3,0)
),
IF(CO$3="Attendance",
INDEX('Attendance Dump'!$E$2:$AI$400,
MATCH($A143,'Attendance Dump'!$B$2:$B$400,0),
MATCH(CO$2,'Attendance Dump'!$E$1:$AI$1,0)
),
INDEX('Active Hour''s Dump'!$D$3:$AH$337,
MATCH($C143,'Active Hour''s Dump'!$A$3:$A$337,0),
MATCH(CO$2,'Active Hour''s Dump'!$D$2:$AH$2,0)
))),"")</f>
        <v>0</v>
      </c>
      <c r="CP143" s="54">
        <f>_xlfn.IFNA(IF(CP$3="Productivity",
INDEX('Productivity Dump'!$E$4:$AJ$500,
MATCH($A143,'Productivity Dump'!$A$4:$A$500,0),
MATCH(CP$2,'Productivity Dump'!$E$3:$AJ$3,0)
),
IF(CP$3="Attendance",
INDEX('Attendance Dump'!$E$2:$AI$400,
MATCH($A143,'Attendance Dump'!$B$2:$B$400,0),
MATCH(CP$2,'Attendance Dump'!$E$1:$AI$1,0)
),
INDEX('Active Hour''s Dump'!$D$3:$AH$337,
MATCH($C143,'Active Hour''s Dump'!$A$3:$A$337,0),
MATCH(CP$2,'Active Hour''s Dump'!$D$2:$AH$2,0)
))),"")</f>
        <v>0</v>
      </c>
      <c r="CQ143" s="13">
        <f>_xlfn.IFNA(IF(CQ$3="Productivity",
INDEX('Productivity Dump'!$E$4:$AJ$500,
MATCH($A143,'Productivity Dump'!$A$4:$A$500,0),
MATCH(CQ$2,'Productivity Dump'!$E$3:$AJ$3,0)
),
IF(CQ$3="Attendance",
INDEX('Attendance Dump'!$E$2:$AI$400,
MATCH($A143,'Attendance Dump'!$B$2:$B$400,0),
MATCH(CQ$2,'Attendance Dump'!$E$1:$AI$1,0)
),
INDEX('Active Hour''s Dump'!$D$3:$AH$337,
MATCH($C143,'Active Hour''s Dump'!$A$3:$A$337,0),
MATCH(CQ$2,'Active Hour''s Dump'!$D$2:$AH$2,0)
))),"")</f>
        <v>0</v>
      </c>
      <c r="CR143" s="13">
        <f>_xlfn.IFNA(IF(CR$3="Productivity",
INDEX('Productivity Dump'!$E$4:$AJ$500,
MATCH($A143,'Productivity Dump'!$A$4:$A$500,0),
MATCH(CR$2,'Productivity Dump'!$E$3:$AJ$3,0)
),
IF(CR$3="Attendance",
INDEX('Attendance Dump'!$E$2:$AI$400,
MATCH($A143,'Attendance Dump'!$B$2:$B$400,0),
MATCH(CR$2,'Attendance Dump'!$E$1:$AI$1,0)
),
INDEX('Active Hour''s Dump'!$D$3:$AH$337,
MATCH($C143,'Active Hour''s Dump'!$A$3:$A$337,0),
MATCH(CR$2,'Active Hour''s Dump'!$D$2:$AH$2,0)
))),"")</f>
        <v>0</v>
      </c>
      <c r="CS143" s="54">
        <f>_xlfn.IFNA(IF(CS$3="Productivity",
INDEX('Productivity Dump'!$E$4:$AJ$500,
MATCH($A143,'Productivity Dump'!$A$4:$A$500,0),
MATCH(CS$2,'Productivity Dump'!$E$3:$AJ$3,0)
),
IF(CS$3="Attendance",
INDEX('Attendance Dump'!$E$2:$AI$400,
MATCH($A143,'Attendance Dump'!$B$2:$B$400,0),
MATCH(CS$2,'Attendance Dump'!$E$1:$AI$1,0)
),
INDEX('Active Hour''s Dump'!$D$3:$AH$337,
MATCH($C143,'Active Hour''s Dump'!$A$3:$A$337,0),
MATCH(CS$2,'Active Hour''s Dump'!$D$2:$AH$2,0)
))),"")</f>
        <v>0</v>
      </c>
      <c r="CT143" s="13">
        <f>_xlfn.IFNA(IF(CT$3="Productivity",
INDEX('Productivity Dump'!$E$4:$AJ$500,
MATCH($A143,'Productivity Dump'!$A$4:$A$500,0),
MATCH(CT$2,'Productivity Dump'!$E$3:$AJ$3,0)
),
IF(CT$3="Attendance",
INDEX('Attendance Dump'!$E$2:$AI$400,
MATCH($A143,'Attendance Dump'!$B$2:$B$400,0),
MATCH(CT$2,'Attendance Dump'!$E$1:$AI$1,0)
),
INDEX('Active Hour''s Dump'!$D$3:$AH$337,
MATCH($C143,'Active Hour''s Dump'!$A$3:$A$337,0),
MATCH(CT$2,'Active Hour''s Dump'!$D$2:$AH$2,0)
))),"")</f>
        <v>0</v>
      </c>
      <c r="CU143" s="13">
        <f>_xlfn.IFNA(IF(CU$3="Productivity",
INDEX('Productivity Dump'!$E$4:$AJ$500,
MATCH($A143,'Productivity Dump'!$A$4:$A$500,0),
MATCH(CU$2,'Productivity Dump'!$E$3:$AJ$3,0)
),
IF(CU$3="Attendance",
INDEX('Attendance Dump'!$E$2:$AI$400,
MATCH($A143,'Attendance Dump'!$B$2:$B$400,0),
MATCH(CU$2,'Attendance Dump'!$E$1:$AI$1,0)
),
INDEX('Active Hour''s Dump'!$D$3:$AH$337,
MATCH($C143,'Active Hour''s Dump'!$A$3:$A$337,0),
MATCH(CU$2,'Active Hour''s Dump'!$D$2:$AH$2,0)
))),"")</f>
        <v>0</v>
      </c>
      <c r="CV143" s="54">
        <f>_xlfn.IFNA(IF(CV$3="Productivity",
INDEX('Productivity Dump'!$E$4:$AJ$500,
MATCH($A143,'Productivity Dump'!$A$4:$A$500,0),
MATCH(CV$2,'Productivity Dump'!$E$3:$AJ$3,0)
),
IF(CV$3="Attendance",
INDEX('Attendance Dump'!$E$2:$AI$400,
MATCH($A143,'Attendance Dump'!$B$2:$B$400,0),
MATCH(CV$2,'Attendance Dump'!$E$1:$AI$1,0)
),
INDEX('Active Hour''s Dump'!$D$3:$AH$337,
MATCH($C143,'Active Hour''s Dump'!$A$3:$A$337,0),
MATCH(CV$2,'Active Hour''s Dump'!$D$2:$AH$2,0)
))),"")</f>
        <v>0</v>
      </c>
      <c r="CW143" s="13"/>
      <c r="CX143" s="13"/>
      <c r="CY143" s="54"/>
      <c r="DA143" s="57">
        <f t="shared" si="75"/>
        <v>126.58333333333333</v>
      </c>
      <c r="DB143" s="35">
        <f t="shared" si="76"/>
        <v>21804.352999999996</v>
      </c>
      <c r="DC143" s="35">
        <f t="shared" si="71"/>
        <v>0</v>
      </c>
      <c r="DD143" s="35">
        <f t="shared" ca="1" si="74"/>
        <v>0</v>
      </c>
      <c r="DF143" s="32" cm="1">
        <f t="array" ref="DF143">SUMPRODUCT(
    (MOD(COLUMN(H143:CV143) - COLUMN(H143), 3) = 0) *
    (H143:CV143 = 0) *
    (I143:CW143 = "P") *
    (COUNTIF(UKHoliday, H$2:CV$2) = 0)
)</f>
        <v>0</v>
      </c>
      <c r="DG143" s="33" cm="1">
        <f t="array" ref="DG143">SUMPRODUCT(
  (MOD(COLUMN(H143:CV143) - COLUMN(H143), 3) = 0) *
  (H143:CV143 &gt; 0) *
  (H143:CV143 &lt; 0.5 * IF(((WEEKDAY(H$2:CV$2, 2) = 1) + (WEEKDAY(H$2:CV$2, 2) = 6)), G143, F143)) *
  (I143:CW143 = "P") *
  (COUNTIF(UKHoliday, H$2:CV$2) = 0)
)</f>
        <v>0</v>
      </c>
      <c r="DH143" s="33" cm="1">
        <f t="array" ref="DH143">SUMPRODUCT(
  (MOD(COLUMN(H143:CV143) - COLUMN(H143), 3) = 0) *
  (H143:CV143 &gt; 0.5 * IF(((WEEKDAY(H$2:CV$2, 2) = 1) + (WEEKDAY(H$2:CV$2, 2) = 6)), $G143, $F143)) *
  (H143:CV143 &lt; 0.8 * IF(((WEEKDAY(H$2:CV$2, 2) = 1) + (WEEKDAY(H$2:CV$2, 2) = 6)), $G143, $F143)) *
  (I143:CW143 = "P") *
  (COUNTIF(UKHoliday, H$2:CV$2) = 0)
)</f>
        <v>0</v>
      </c>
      <c r="DI143" s="33" cm="1">
        <f t="array" ref="DI143">SUMPRODUCT(
  (MOD(COLUMN(H143:CV143) - COLUMN(H143), 3) = 0) *
  (H143:CV143 &gt; 0.8 * IF(((WEEKDAY(H$2:CV$2, 2) = 1) + (WEEKDAY(H$2:CV$2, 2) = 6)), $G143, $F143)) *
  (H143:CV143 &lt; 1 * IF(((WEEKDAY(H$2:CV$2, 2) = 1) + (WEEKDAY(H$2:CV$2, 2) = 6)), $G143, $F143)) *
  (I143:CW143 = "P") *
  (COUNTIF(UKHoliday, H$2:CV$2) = 0)
)</f>
        <v>2</v>
      </c>
    </row>
    <row r="144" spans="1:113" x14ac:dyDescent="0.3">
      <c r="A144" s="8" t="s">
        <v>482</v>
      </c>
      <c r="B144" s="36" t="s">
        <v>481</v>
      </c>
      <c r="C144" s="9" t="s">
        <v>806</v>
      </c>
      <c r="D144" s="62" t="s">
        <v>944</v>
      </c>
      <c r="E144" s="35">
        <v>18600</v>
      </c>
      <c r="F144" s="35">
        <f t="shared" si="72"/>
        <v>930</v>
      </c>
      <c r="G144" s="35">
        <f t="shared" si="73"/>
        <v>465</v>
      </c>
      <c r="H144" s="13">
        <f>_xlfn.IFNA(IF(H$3="Productivity",
INDEX('Productivity Dump'!$E$4:$AJ$500,
MATCH($A144,'Productivity Dump'!$A$4:$A$500,0),
MATCH(H$2,'Productivity Dump'!$E$3:$AJ$3,0)
),
IF(H$3="Attendance",
INDEX('Attendance Dump'!$E$2:$AI$400,
MATCH($A144,'Attendance Dump'!$B$2:$B$400,0),
MATCH(H$2,'Attendance Dump'!$E$1:$AI$1,0)
),
INDEX('Active Hour''s Dump'!$D$3:$AH$337,
MATCH($C144,'Active Hour''s Dump'!$A$3:$A$337,0),
MATCH(H$2,'Active Hour''s Dump'!$D$2:$AH$2,0)
))),"")</f>
        <v>913.16399999999999</v>
      </c>
      <c r="I144" s="13" t="str">
        <f>_xlfn.IFNA(IF(I$3="Productivity",
INDEX('Productivity Dump'!$E$4:$AJ$500,
MATCH($A144,'Productivity Dump'!$A$4:$A$500,0),
MATCH(I$2,'Productivity Dump'!$E$3:$AJ$3,0)
),
IF(I$3="Attendance",
INDEX('Attendance Dump'!$E$2:$AI$400,
MATCH($A144,'Attendance Dump'!$B$2:$B$400,0),
MATCH(I$2,'Attendance Dump'!$E$1:$AI$1,0)
),
INDEX('Active Hour''s Dump'!$D$3:$AH$337,
MATCH($C144,'Active Hour''s Dump'!$A$3:$A$337,0),
MATCH(I$2,'Active Hour''s Dump'!$D$2:$AH$2,0)
))),"")</f>
        <v>P</v>
      </c>
      <c r="J144" s="54">
        <f>_xlfn.IFNA(IF(J$3="Productivity",
INDEX('Productivity Dump'!$E$4:$AJ$500,
MATCH($A144,'Productivity Dump'!$A$4:$A$500,0),
MATCH(J$2,'Productivity Dump'!$E$3:$AJ$3,0)
),
IF(J$3="Attendance",
INDEX('Attendance Dump'!$E$2:$AI$400,
MATCH($A144,'Attendance Dump'!$B$2:$B$400,0),
MATCH(J$2,'Attendance Dump'!$E$1:$AI$1,0)
),
INDEX('Active Hour''s Dump'!$D$3:$AH$337,
MATCH($C144,'Active Hour''s Dump'!$A$3:$A$337,0),
MATCH(J$2,'Active Hour''s Dump'!$D$2:$AH$2,0)
))),"")</f>
        <v>11.3333333333333</v>
      </c>
      <c r="K144" s="13">
        <f>_xlfn.IFNA(IF(K$3="Productivity",
INDEX('Productivity Dump'!$E$4:$AJ$500,
MATCH($A144,'Productivity Dump'!$A$4:$A$500,0),
MATCH(K$2,'Productivity Dump'!$E$3:$AJ$3,0)
),
IF(K$3="Attendance",
INDEX('Attendance Dump'!$E$2:$AI$400,
MATCH($A144,'Attendance Dump'!$B$2:$B$400,0),
MATCH(K$2,'Attendance Dump'!$E$1:$AI$1,0)
),
INDEX('Active Hour''s Dump'!$D$3:$AH$337,
MATCH($C144,'Active Hour''s Dump'!$A$3:$A$337,0),
MATCH(K$2,'Active Hour''s Dump'!$D$2:$AH$2,0)
))),"")</f>
        <v>1011.1799999999998</v>
      </c>
      <c r="L144" s="13" t="str">
        <f>_xlfn.IFNA(IF(L$3="Productivity",
INDEX('Productivity Dump'!$E$4:$AJ$500,
MATCH($A144,'Productivity Dump'!$A$4:$A$500,0),
MATCH(L$2,'Productivity Dump'!$E$3:$AJ$3,0)
),
IF(L$3="Attendance",
INDEX('Attendance Dump'!$E$2:$AI$400,
MATCH($A144,'Attendance Dump'!$B$2:$B$400,0),
MATCH(L$2,'Attendance Dump'!$E$1:$AI$1,0)
),
INDEX('Active Hour''s Dump'!$D$3:$AH$337,
MATCH($C144,'Active Hour''s Dump'!$A$3:$A$337,0),
MATCH(L$2,'Active Hour''s Dump'!$D$2:$AH$2,0)
))),"")</f>
        <v>P</v>
      </c>
      <c r="M144" s="54">
        <f>_xlfn.IFNA(IF(M$3="Productivity",
INDEX('Productivity Dump'!$E$4:$AJ$500,
MATCH($A144,'Productivity Dump'!$A$4:$A$500,0),
MATCH(M$2,'Productivity Dump'!$E$3:$AJ$3,0)
),
IF(M$3="Attendance",
INDEX('Attendance Dump'!$E$2:$AI$400,
MATCH($A144,'Attendance Dump'!$B$2:$B$400,0),
MATCH(M$2,'Attendance Dump'!$E$1:$AI$1,0)
),
INDEX('Active Hour''s Dump'!$D$3:$AH$337,
MATCH($C144,'Active Hour''s Dump'!$A$3:$A$337,0),
MATCH(M$2,'Active Hour''s Dump'!$D$2:$AH$2,0)
))),"")</f>
        <v>10.9166666666667</v>
      </c>
      <c r="N144" s="13">
        <f>_xlfn.IFNA(IF(N$3="Productivity",
INDEX('Productivity Dump'!$E$4:$AJ$500,
MATCH($A144,'Productivity Dump'!$A$4:$A$500,0),
MATCH(N$2,'Productivity Dump'!$E$3:$AJ$3,0)
),
IF(N$3="Attendance",
INDEX('Attendance Dump'!$E$2:$AI$400,
MATCH($A144,'Attendance Dump'!$B$2:$B$400,0),
MATCH(N$2,'Attendance Dump'!$E$1:$AI$1,0)
),
INDEX('Active Hour''s Dump'!$D$3:$AH$337,
MATCH($C144,'Active Hour''s Dump'!$A$3:$A$337,0),
MATCH(N$2,'Active Hour''s Dump'!$D$2:$AH$2,0)
))),"")</f>
        <v>449.875</v>
      </c>
      <c r="O144" s="13" t="str">
        <f>_xlfn.IFNA(IF(O$3="Productivity",
INDEX('Productivity Dump'!$E$4:$AJ$500,
MATCH($A144,'Productivity Dump'!$A$4:$A$500,0),
MATCH(O$2,'Productivity Dump'!$E$3:$AJ$3,0)
),
IF(O$3="Attendance",
INDEX('Attendance Dump'!$E$2:$AI$400,
MATCH($A144,'Attendance Dump'!$B$2:$B$400,0),
MATCH(O$2,'Attendance Dump'!$E$1:$AI$1,0)
),
INDEX('Active Hour''s Dump'!$D$3:$AH$337,
MATCH($C144,'Active Hour''s Dump'!$A$3:$A$337,0),
MATCH(O$2,'Active Hour''s Dump'!$D$2:$AH$2,0)
))),"")</f>
        <v>P</v>
      </c>
      <c r="P144" s="54">
        <f>_xlfn.IFNA(IF(P$3="Productivity",
INDEX('Productivity Dump'!$E$4:$AJ$500,
MATCH($A144,'Productivity Dump'!$A$4:$A$500,0),
MATCH(P$2,'Productivity Dump'!$E$3:$AJ$3,0)
),
IF(P$3="Attendance",
INDEX('Attendance Dump'!$E$2:$AI$400,
MATCH($A144,'Attendance Dump'!$B$2:$B$400,0),
MATCH(P$2,'Attendance Dump'!$E$1:$AI$1,0)
),
INDEX('Active Hour''s Dump'!$D$3:$AH$337,
MATCH($C144,'Active Hour''s Dump'!$A$3:$A$337,0),
MATCH(P$2,'Active Hour''s Dump'!$D$2:$AH$2,0)
))),"")</f>
        <v>4.8333333333333304</v>
      </c>
      <c r="Q144" s="13">
        <f>_xlfn.IFNA(IF(Q$3="Productivity",
INDEX('Productivity Dump'!$E$4:$AJ$500,
MATCH($A144,'Productivity Dump'!$A$4:$A$500,0),
MATCH(Q$2,'Productivity Dump'!$E$3:$AJ$3,0)
),
IF(Q$3="Attendance",
INDEX('Attendance Dump'!$E$2:$AI$400,
MATCH($A144,'Attendance Dump'!$B$2:$B$400,0),
MATCH(Q$2,'Attendance Dump'!$E$1:$AI$1,0)
),
INDEX('Active Hour''s Dump'!$D$3:$AH$337,
MATCH($C144,'Active Hour''s Dump'!$A$3:$A$337,0),
MATCH(Q$2,'Active Hour''s Dump'!$D$2:$AH$2,0)
))),"")</f>
        <v>0</v>
      </c>
      <c r="R144" s="13" t="str">
        <f>_xlfn.IFNA(IF(R$3="Productivity",
INDEX('Productivity Dump'!$E$4:$AJ$500,
MATCH($A144,'Productivity Dump'!$A$4:$A$500,0),
MATCH(R$2,'Productivity Dump'!$E$3:$AJ$3,0)
),
IF(R$3="Attendance",
INDEX('Attendance Dump'!$E$2:$AI$400,
MATCH($A144,'Attendance Dump'!$B$2:$B$400,0),
MATCH(R$2,'Attendance Dump'!$E$1:$AI$1,0)
),
INDEX('Active Hour''s Dump'!$D$3:$AH$337,
MATCH($C144,'Active Hour''s Dump'!$A$3:$A$337,0),
MATCH(R$2,'Active Hour''s Dump'!$D$2:$AH$2,0)
))),"")</f>
        <v>WO</v>
      </c>
      <c r="S144" s="54">
        <f>_xlfn.IFNA(IF(S$3="Productivity",
INDEX('Productivity Dump'!$E$4:$AJ$500,
MATCH($A144,'Productivity Dump'!$A$4:$A$500,0),
MATCH(S$2,'Productivity Dump'!$E$3:$AJ$3,0)
),
IF(S$3="Attendance",
INDEX('Attendance Dump'!$E$2:$AI$400,
MATCH($A144,'Attendance Dump'!$B$2:$B$400,0),
MATCH(S$2,'Attendance Dump'!$E$1:$AI$1,0)
),
INDEX('Active Hour''s Dump'!$D$3:$AH$337,
MATCH($C144,'Active Hour''s Dump'!$A$3:$A$337,0),
MATCH(S$2,'Active Hour''s Dump'!$D$2:$AH$2,0)
))),"")</f>
        <v>0</v>
      </c>
      <c r="T144" s="13">
        <f>_xlfn.IFNA(IF(T$3="Productivity",
INDEX('Productivity Dump'!$E$4:$AJ$500,
MATCH($A144,'Productivity Dump'!$A$4:$A$500,0),
MATCH(T$2,'Productivity Dump'!$E$3:$AJ$3,0)
),
IF(T$3="Attendance",
INDEX('Attendance Dump'!$E$2:$AI$400,
MATCH($A144,'Attendance Dump'!$B$2:$B$400,0),
MATCH(T$2,'Attendance Dump'!$E$1:$AI$1,0)
),
INDEX('Active Hour''s Dump'!$D$3:$AH$337,
MATCH($C144,'Active Hour''s Dump'!$A$3:$A$337,0),
MATCH(T$2,'Active Hour''s Dump'!$D$2:$AH$2,0)
))),"")</f>
        <v>532.44499999999994</v>
      </c>
      <c r="U144" s="13" t="str">
        <f>_xlfn.IFNA(IF(U$3="Productivity",
INDEX('Productivity Dump'!$E$4:$AJ$500,
MATCH($A144,'Productivity Dump'!$A$4:$A$500,0),
MATCH(U$2,'Productivity Dump'!$E$3:$AJ$3,0)
),
IF(U$3="Attendance",
INDEX('Attendance Dump'!$E$2:$AI$400,
MATCH($A144,'Attendance Dump'!$B$2:$B$400,0),
MATCH(U$2,'Attendance Dump'!$E$1:$AI$1,0)
),
INDEX('Active Hour''s Dump'!$D$3:$AH$337,
MATCH($C144,'Active Hour''s Dump'!$A$3:$A$337,0),
MATCH(U$2,'Active Hour''s Dump'!$D$2:$AH$2,0)
))),"")</f>
        <v>P</v>
      </c>
      <c r="V144" s="54">
        <f>_xlfn.IFNA(IF(V$3="Productivity",
INDEX('Productivity Dump'!$E$4:$AJ$500,
MATCH($A144,'Productivity Dump'!$A$4:$A$500,0),
MATCH(V$2,'Productivity Dump'!$E$3:$AJ$3,0)
),
IF(V$3="Attendance",
INDEX('Attendance Dump'!$E$2:$AI$400,
MATCH($A144,'Attendance Dump'!$B$2:$B$400,0),
MATCH(V$2,'Attendance Dump'!$E$1:$AI$1,0)
),
INDEX('Active Hour''s Dump'!$D$3:$AH$337,
MATCH($C144,'Active Hour''s Dump'!$A$3:$A$337,0),
MATCH(V$2,'Active Hour''s Dump'!$D$2:$AH$2,0)
))),"")</f>
        <v>8.5</v>
      </c>
      <c r="W144" s="13">
        <f>_xlfn.IFNA(IF(W$3="Productivity",
INDEX('Productivity Dump'!$E$4:$AJ$500,
MATCH($A144,'Productivity Dump'!$A$4:$A$500,0),
MATCH(W$2,'Productivity Dump'!$E$3:$AJ$3,0)
),
IF(W$3="Attendance",
INDEX('Attendance Dump'!$E$2:$AI$400,
MATCH($A144,'Attendance Dump'!$B$2:$B$400,0),
MATCH(W$2,'Attendance Dump'!$E$1:$AI$1,0)
),
INDEX('Active Hour''s Dump'!$D$3:$AH$337,
MATCH($C144,'Active Hour''s Dump'!$A$3:$A$337,0),
MATCH(W$2,'Active Hour''s Dump'!$D$2:$AH$2,0)
))),"")</f>
        <v>1008.341</v>
      </c>
      <c r="X144" s="13" t="str">
        <f>_xlfn.IFNA(IF(X$3="Productivity",
INDEX('Productivity Dump'!$E$4:$AJ$500,
MATCH($A144,'Productivity Dump'!$A$4:$A$500,0),
MATCH(X$2,'Productivity Dump'!$E$3:$AJ$3,0)
),
IF(X$3="Attendance",
INDEX('Attendance Dump'!$E$2:$AI$400,
MATCH($A144,'Attendance Dump'!$B$2:$B$400,0),
MATCH(X$2,'Attendance Dump'!$E$1:$AI$1,0)
),
INDEX('Active Hour''s Dump'!$D$3:$AH$337,
MATCH($C144,'Active Hour''s Dump'!$A$3:$A$337,0),
MATCH(X$2,'Active Hour''s Dump'!$D$2:$AH$2,0)
))),"")</f>
        <v>P</v>
      </c>
      <c r="Y144" s="54">
        <f>_xlfn.IFNA(IF(Y$3="Productivity",
INDEX('Productivity Dump'!$E$4:$AJ$500,
MATCH($A144,'Productivity Dump'!$A$4:$A$500,0),
MATCH(Y$2,'Productivity Dump'!$E$3:$AJ$3,0)
),
IF(Y$3="Attendance",
INDEX('Attendance Dump'!$E$2:$AI$400,
MATCH($A144,'Attendance Dump'!$B$2:$B$400,0),
MATCH(Y$2,'Attendance Dump'!$E$1:$AI$1,0)
),
INDEX('Active Hour''s Dump'!$D$3:$AH$337,
MATCH($C144,'Active Hour''s Dump'!$A$3:$A$337,0),
MATCH(Y$2,'Active Hour''s Dump'!$D$2:$AH$2,0)
))),"")</f>
        <v>12.4166666666667</v>
      </c>
      <c r="Z144" s="13">
        <f>_xlfn.IFNA(IF(Z$3="Productivity",
INDEX('Productivity Dump'!$E$4:$AJ$500,
MATCH($A144,'Productivity Dump'!$A$4:$A$500,0),
MATCH(Z$2,'Productivity Dump'!$E$3:$AJ$3,0)
),
IF(Z$3="Attendance",
INDEX('Attendance Dump'!$E$2:$AI$400,
MATCH($A144,'Attendance Dump'!$B$2:$B$400,0),
MATCH(Z$2,'Attendance Dump'!$E$1:$AI$1,0)
),
INDEX('Active Hour''s Dump'!$D$3:$AH$337,
MATCH($C144,'Active Hour''s Dump'!$A$3:$A$337,0),
MATCH(Z$2,'Active Hour''s Dump'!$D$2:$AH$2,0)
))),"")</f>
        <v>1013.425</v>
      </c>
      <c r="AA144" s="13" t="str">
        <f>_xlfn.IFNA(IF(AA$3="Productivity",
INDEX('Productivity Dump'!$E$4:$AJ$500,
MATCH($A144,'Productivity Dump'!$A$4:$A$500,0),
MATCH(AA$2,'Productivity Dump'!$E$3:$AJ$3,0)
),
IF(AA$3="Attendance",
INDEX('Attendance Dump'!$E$2:$AI$400,
MATCH($A144,'Attendance Dump'!$B$2:$B$400,0),
MATCH(AA$2,'Attendance Dump'!$E$1:$AI$1,0)
),
INDEX('Active Hour''s Dump'!$D$3:$AH$337,
MATCH($C144,'Active Hour''s Dump'!$A$3:$A$337,0),
MATCH(AA$2,'Active Hour''s Dump'!$D$2:$AH$2,0)
))),"")</f>
        <v>P</v>
      </c>
      <c r="AB144" s="54">
        <f>_xlfn.IFNA(IF(AB$3="Productivity",
INDEX('Productivity Dump'!$E$4:$AJ$500,
MATCH($A144,'Productivity Dump'!$A$4:$A$500,0),
MATCH(AB$2,'Productivity Dump'!$E$3:$AJ$3,0)
),
IF(AB$3="Attendance",
INDEX('Attendance Dump'!$E$2:$AI$400,
MATCH($A144,'Attendance Dump'!$B$2:$B$400,0),
MATCH(AB$2,'Attendance Dump'!$E$1:$AI$1,0)
),
INDEX('Active Hour''s Dump'!$D$3:$AH$337,
MATCH($C144,'Active Hour''s Dump'!$A$3:$A$337,0),
MATCH(AB$2,'Active Hour''s Dump'!$D$2:$AH$2,0)
))),"")</f>
        <v>9.5</v>
      </c>
      <c r="AC144" s="13">
        <f>_xlfn.IFNA(IF(AC$3="Productivity",
INDEX('Productivity Dump'!$E$4:$AJ$500,
MATCH($A144,'Productivity Dump'!$A$4:$A$500,0),
MATCH(AC$2,'Productivity Dump'!$E$3:$AJ$3,0)
),
IF(AC$3="Attendance",
INDEX('Attendance Dump'!$E$2:$AI$400,
MATCH($A144,'Attendance Dump'!$B$2:$B$400,0),
MATCH(AC$2,'Attendance Dump'!$E$1:$AI$1,0)
),
INDEX('Active Hour''s Dump'!$D$3:$AH$337,
MATCH($C144,'Active Hour''s Dump'!$A$3:$A$337,0),
MATCH(AC$2,'Active Hour''s Dump'!$D$2:$AH$2,0)
))),"")</f>
        <v>0</v>
      </c>
      <c r="AD144" s="13" t="str">
        <f>_xlfn.IFNA(IF(AD$3="Productivity",
INDEX('Productivity Dump'!$E$4:$AJ$500,
MATCH($A144,'Productivity Dump'!$A$4:$A$500,0),
MATCH(AD$2,'Productivity Dump'!$E$3:$AJ$3,0)
),
IF(AD$3="Attendance",
INDEX('Attendance Dump'!$E$2:$AI$400,
MATCH($A144,'Attendance Dump'!$B$2:$B$400,0),
MATCH(AD$2,'Attendance Dump'!$E$1:$AI$1,0)
),
INDEX('Active Hour''s Dump'!$D$3:$AH$337,
MATCH($C144,'Active Hour''s Dump'!$A$3:$A$337,0),
MATCH(AD$2,'Active Hour''s Dump'!$D$2:$AH$2,0)
))),"")</f>
        <v>PM</v>
      </c>
      <c r="AE144" s="54">
        <f>_xlfn.IFNA(IF(AE$3="Productivity",
INDEX('Productivity Dump'!$E$4:$AJ$500,
MATCH($A144,'Productivity Dump'!$A$4:$A$500,0),
MATCH(AE$2,'Productivity Dump'!$E$3:$AJ$3,0)
),
IF(AE$3="Attendance",
INDEX('Attendance Dump'!$E$2:$AI$400,
MATCH($A144,'Attendance Dump'!$B$2:$B$400,0),
MATCH(AE$2,'Attendance Dump'!$E$1:$AI$1,0)
),
INDEX('Active Hour''s Dump'!$D$3:$AH$337,
MATCH($C144,'Active Hour''s Dump'!$A$3:$A$337,0),
MATCH(AE$2,'Active Hour''s Dump'!$D$2:$AH$2,0)
))),"")</f>
        <v>0</v>
      </c>
      <c r="AF144" s="13">
        <f>_xlfn.IFNA(IF(AF$3="Productivity",
INDEX('Productivity Dump'!$E$4:$AJ$500,
MATCH($A144,'Productivity Dump'!$A$4:$A$500,0),
MATCH(AF$2,'Productivity Dump'!$E$3:$AJ$3,0)
),
IF(AF$3="Attendance",
INDEX('Attendance Dump'!$E$2:$AI$400,
MATCH($A144,'Attendance Dump'!$B$2:$B$400,0),
MATCH(AF$2,'Attendance Dump'!$E$1:$AI$1,0)
),
INDEX('Active Hour''s Dump'!$D$3:$AH$337,
MATCH($C144,'Active Hour''s Dump'!$A$3:$A$337,0),
MATCH(AF$2,'Active Hour''s Dump'!$D$2:$AH$2,0)
))),"")</f>
        <v>1002.5610000000001</v>
      </c>
      <c r="AG144" s="13" t="str">
        <f>_xlfn.IFNA(IF(AG$3="Productivity",
INDEX('Productivity Dump'!$E$4:$AJ$500,
MATCH($A144,'Productivity Dump'!$A$4:$A$500,0),
MATCH(AG$2,'Productivity Dump'!$E$3:$AJ$3,0)
),
IF(AG$3="Attendance",
INDEX('Attendance Dump'!$E$2:$AI$400,
MATCH($A144,'Attendance Dump'!$B$2:$B$400,0),
MATCH(AG$2,'Attendance Dump'!$E$1:$AI$1,0)
),
INDEX('Active Hour''s Dump'!$D$3:$AH$337,
MATCH($C144,'Active Hour''s Dump'!$A$3:$A$337,0),
MATCH(AG$2,'Active Hour''s Dump'!$D$2:$AH$2,0)
))),"")</f>
        <v>P</v>
      </c>
      <c r="AH144" s="54">
        <f>_xlfn.IFNA(IF(AH$3="Productivity",
INDEX('Productivity Dump'!$E$4:$AJ$500,
MATCH($A144,'Productivity Dump'!$A$4:$A$500,0),
MATCH(AH$2,'Productivity Dump'!$E$3:$AJ$3,0)
),
IF(AH$3="Attendance",
INDEX('Attendance Dump'!$E$2:$AI$400,
MATCH($A144,'Attendance Dump'!$B$2:$B$400,0),
MATCH(AH$2,'Attendance Dump'!$E$1:$AI$1,0)
),
INDEX('Active Hour''s Dump'!$D$3:$AH$337,
MATCH($C144,'Active Hour''s Dump'!$A$3:$A$337,0),
MATCH(AH$2,'Active Hour''s Dump'!$D$2:$AH$2,0)
))),"")</f>
        <v>10.8333333333333</v>
      </c>
      <c r="AI144" s="13">
        <f>_xlfn.IFNA(IF(AI$3="Productivity",
INDEX('Productivity Dump'!$E$4:$AJ$500,
MATCH($A144,'Productivity Dump'!$A$4:$A$500,0),
MATCH(AI$2,'Productivity Dump'!$E$3:$AJ$3,0)
),
IF(AI$3="Attendance",
INDEX('Attendance Dump'!$E$2:$AI$400,
MATCH($A144,'Attendance Dump'!$B$2:$B$400,0),
MATCH(AI$2,'Attendance Dump'!$E$1:$AI$1,0)
),
INDEX('Active Hour''s Dump'!$D$3:$AH$337,
MATCH($C144,'Active Hour''s Dump'!$A$3:$A$337,0),
MATCH(AI$2,'Active Hour''s Dump'!$D$2:$AH$2,0)
))),"")</f>
        <v>618.4140000000001</v>
      </c>
      <c r="AJ144" s="13" t="str">
        <f>_xlfn.IFNA(IF(AJ$3="Productivity",
INDEX('Productivity Dump'!$E$4:$AJ$500,
MATCH($A144,'Productivity Dump'!$A$4:$A$500,0),
MATCH(AJ$2,'Productivity Dump'!$E$3:$AJ$3,0)
),
IF(AJ$3="Attendance",
INDEX('Attendance Dump'!$E$2:$AI$400,
MATCH($A144,'Attendance Dump'!$B$2:$B$400,0),
MATCH(AJ$2,'Attendance Dump'!$E$1:$AI$1,0)
),
INDEX('Active Hour''s Dump'!$D$3:$AH$337,
MATCH($C144,'Active Hour''s Dump'!$A$3:$A$337,0),
MATCH(AJ$2,'Active Hour''s Dump'!$D$2:$AH$2,0)
))),"")</f>
        <v>P</v>
      </c>
      <c r="AK144" s="54">
        <f>_xlfn.IFNA(IF(AK$3="Productivity",
INDEX('Productivity Dump'!$E$4:$AJ$500,
MATCH($A144,'Productivity Dump'!$A$4:$A$500,0),
MATCH(AK$2,'Productivity Dump'!$E$3:$AJ$3,0)
),
IF(AK$3="Attendance",
INDEX('Attendance Dump'!$E$2:$AI$400,
MATCH($A144,'Attendance Dump'!$B$2:$B$400,0),
MATCH(AK$2,'Attendance Dump'!$E$1:$AI$1,0)
),
INDEX('Active Hour''s Dump'!$D$3:$AH$337,
MATCH($C144,'Active Hour''s Dump'!$A$3:$A$337,0),
MATCH(AK$2,'Active Hour''s Dump'!$D$2:$AH$2,0)
))),"")</f>
        <v>7</v>
      </c>
      <c r="AL144" s="13">
        <f>_xlfn.IFNA(IF(AL$3="Productivity",
INDEX('Productivity Dump'!$E$4:$AJ$500,
MATCH($A144,'Productivity Dump'!$A$4:$A$500,0),
MATCH(AL$2,'Productivity Dump'!$E$3:$AJ$3,0)
),
IF(AL$3="Attendance",
INDEX('Attendance Dump'!$E$2:$AI$400,
MATCH($A144,'Attendance Dump'!$B$2:$B$400,0),
MATCH(AL$2,'Attendance Dump'!$E$1:$AI$1,0)
),
INDEX('Active Hour''s Dump'!$D$3:$AH$337,
MATCH($C144,'Active Hour''s Dump'!$A$3:$A$337,0),
MATCH(AL$2,'Active Hour''s Dump'!$D$2:$AH$2,0)
))),"")</f>
        <v>0</v>
      </c>
      <c r="AM144" s="13" t="str">
        <f>_xlfn.IFNA(IF(AM$3="Productivity",
INDEX('Productivity Dump'!$E$4:$AJ$500,
MATCH($A144,'Productivity Dump'!$A$4:$A$500,0),
MATCH(AM$2,'Productivity Dump'!$E$3:$AJ$3,0)
),
IF(AM$3="Attendance",
INDEX('Attendance Dump'!$E$2:$AI$400,
MATCH($A144,'Attendance Dump'!$B$2:$B$400,0),
MATCH(AM$2,'Attendance Dump'!$E$1:$AI$1,0)
),
INDEX('Active Hour''s Dump'!$D$3:$AH$337,
MATCH($C144,'Active Hour''s Dump'!$A$3:$A$337,0),
MATCH(AM$2,'Active Hour''s Dump'!$D$2:$AH$2,0)
))),"")</f>
        <v>WO</v>
      </c>
      <c r="AN144" s="54">
        <f>_xlfn.IFNA(IF(AN$3="Productivity",
INDEX('Productivity Dump'!$E$4:$AJ$500,
MATCH($A144,'Productivity Dump'!$A$4:$A$500,0),
MATCH(AN$2,'Productivity Dump'!$E$3:$AJ$3,0)
),
IF(AN$3="Attendance",
INDEX('Attendance Dump'!$E$2:$AI$400,
MATCH($A144,'Attendance Dump'!$B$2:$B$400,0),
MATCH(AN$2,'Attendance Dump'!$E$1:$AI$1,0)
),
INDEX('Active Hour''s Dump'!$D$3:$AH$337,
MATCH($C144,'Active Hour''s Dump'!$A$3:$A$337,0),
MATCH(AN$2,'Active Hour''s Dump'!$D$2:$AH$2,0)
))),"")</f>
        <v>0</v>
      </c>
      <c r="AO144" s="13">
        <f>_xlfn.IFNA(IF(AO$3="Productivity",
INDEX('Productivity Dump'!$E$4:$AJ$500,
MATCH($A144,'Productivity Dump'!$A$4:$A$500,0),
MATCH(AO$2,'Productivity Dump'!$E$3:$AJ$3,0)
),
IF(AO$3="Attendance",
INDEX('Attendance Dump'!$E$2:$AI$400,
MATCH($A144,'Attendance Dump'!$B$2:$B$400,0),
MATCH(AO$2,'Attendance Dump'!$E$1:$AI$1,0)
),
INDEX('Active Hour''s Dump'!$D$3:$AH$337,
MATCH($C144,'Active Hour''s Dump'!$A$3:$A$337,0),
MATCH(AO$2,'Active Hour''s Dump'!$D$2:$AH$2,0)
))),"")</f>
        <v>639.23099999999999</v>
      </c>
      <c r="AP144" s="13" t="str">
        <f>_xlfn.IFNA(IF(AP$3="Productivity",
INDEX('Productivity Dump'!$E$4:$AJ$500,
MATCH($A144,'Productivity Dump'!$A$4:$A$500,0),
MATCH(AP$2,'Productivity Dump'!$E$3:$AJ$3,0)
),
IF(AP$3="Attendance",
INDEX('Attendance Dump'!$E$2:$AI$400,
MATCH($A144,'Attendance Dump'!$B$2:$B$400,0),
MATCH(AP$2,'Attendance Dump'!$E$1:$AI$1,0)
),
INDEX('Active Hour''s Dump'!$D$3:$AH$337,
MATCH($C144,'Active Hour''s Dump'!$A$3:$A$337,0),
MATCH(AP$2,'Active Hour''s Dump'!$D$2:$AH$2,0)
))),"")</f>
        <v>P</v>
      </c>
      <c r="AQ144" s="54">
        <f>_xlfn.IFNA(IF(AQ$3="Productivity",
INDEX('Productivity Dump'!$E$4:$AJ$500,
MATCH($A144,'Productivity Dump'!$A$4:$A$500,0),
MATCH(AQ$2,'Productivity Dump'!$E$3:$AJ$3,0)
),
IF(AQ$3="Attendance",
INDEX('Attendance Dump'!$E$2:$AI$400,
MATCH($A144,'Attendance Dump'!$B$2:$B$400,0),
MATCH(AQ$2,'Attendance Dump'!$E$1:$AI$1,0)
),
INDEX('Active Hour''s Dump'!$D$3:$AH$337,
MATCH($C144,'Active Hour''s Dump'!$A$3:$A$337,0),
MATCH(AQ$2,'Active Hour''s Dump'!$D$2:$AH$2,0)
))),"")</f>
        <v>7.9166666666666696</v>
      </c>
      <c r="AR144" s="13">
        <f>_xlfn.IFNA(IF(AR$3="Productivity",
INDEX('Productivity Dump'!$E$4:$AJ$500,
MATCH($A144,'Productivity Dump'!$A$4:$A$500,0),
MATCH(AR$2,'Productivity Dump'!$E$3:$AJ$3,0)
),
IF(AR$3="Attendance",
INDEX('Attendance Dump'!$E$2:$AI$400,
MATCH($A144,'Attendance Dump'!$B$2:$B$400,0),
MATCH(AR$2,'Attendance Dump'!$E$1:$AI$1,0)
),
INDEX('Active Hour''s Dump'!$D$3:$AH$337,
MATCH($C144,'Active Hour''s Dump'!$A$3:$A$337,0),
MATCH(AR$2,'Active Hour''s Dump'!$D$2:$AH$2,0)
))),"")</f>
        <v>1003.9790000000002</v>
      </c>
      <c r="AS144" s="13" t="str">
        <f>_xlfn.IFNA(IF(AS$3="Productivity",
INDEX('Productivity Dump'!$E$4:$AJ$500,
MATCH($A144,'Productivity Dump'!$A$4:$A$500,0),
MATCH(AS$2,'Productivity Dump'!$E$3:$AJ$3,0)
),
IF(AS$3="Attendance",
INDEX('Attendance Dump'!$E$2:$AI$400,
MATCH($A144,'Attendance Dump'!$B$2:$B$400,0),
MATCH(AS$2,'Attendance Dump'!$E$1:$AI$1,0)
),
INDEX('Active Hour''s Dump'!$D$3:$AH$337,
MATCH($C144,'Active Hour''s Dump'!$A$3:$A$337,0),
MATCH(AS$2,'Active Hour''s Dump'!$D$2:$AH$2,0)
))),"")</f>
        <v>P</v>
      </c>
      <c r="AT144" s="54">
        <f>_xlfn.IFNA(IF(AT$3="Productivity",
INDEX('Productivity Dump'!$E$4:$AJ$500,
MATCH($A144,'Productivity Dump'!$A$4:$A$500,0),
MATCH(AT$2,'Productivity Dump'!$E$3:$AJ$3,0)
),
IF(AT$3="Attendance",
INDEX('Attendance Dump'!$E$2:$AI$400,
MATCH($A144,'Attendance Dump'!$B$2:$B$400,0),
MATCH(AT$2,'Attendance Dump'!$E$1:$AI$1,0)
),
INDEX('Active Hour''s Dump'!$D$3:$AH$337,
MATCH($C144,'Active Hour''s Dump'!$A$3:$A$337,0),
MATCH(AT$2,'Active Hour''s Dump'!$D$2:$AH$2,0)
))),"")</f>
        <v>11.75</v>
      </c>
      <c r="AU144" s="13">
        <f>_xlfn.IFNA(IF(AU$3="Productivity",
INDEX('Productivity Dump'!$E$4:$AJ$500,
MATCH($A144,'Productivity Dump'!$A$4:$A$500,0),
MATCH(AU$2,'Productivity Dump'!$E$3:$AJ$3,0)
),
IF(AU$3="Attendance",
INDEX('Attendance Dump'!$E$2:$AI$400,
MATCH($A144,'Attendance Dump'!$B$2:$B$400,0),
MATCH(AU$2,'Attendance Dump'!$E$1:$AI$1,0)
),
INDEX('Active Hour''s Dump'!$D$3:$AH$337,
MATCH($C144,'Active Hour''s Dump'!$A$3:$A$337,0),
MATCH(AU$2,'Active Hour''s Dump'!$D$2:$AH$2,0)
))),"")</f>
        <v>1016.3929999999998</v>
      </c>
      <c r="AV144" s="13" t="str">
        <f>_xlfn.IFNA(IF(AV$3="Productivity",
INDEX('Productivity Dump'!$E$4:$AJ$500,
MATCH($A144,'Productivity Dump'!$A$4:$A$500,0),
MATCH(AV$2,'Productivity Dump'!$E$3:$AJ$3,0)
),
IF(AV$3="Attendance",
INDEX('Attendance Dump'!$E$2:$AI$400,
MATCH($A144,'Attendance Dump'!$B$2:$B$400,0),
MATCH(AV$2,'Attendance Dump'!$E$1:$AI$1,0)
),
INDEX('Active Hour''s Dump'!$D$3:$AH$337,
MATCH($C144,'Active Hour''s Dump'!$A$3:$A$337,0),
MATCH(AV$2,'Active Hour''s Dump'!$D$2:$AH$2,0)
))),"")</f>
        <v>P</v>
      </c>
      <c r="AW144" s="54">
        <f>_xlfn.IFNA(IF(AW$3="Productivity",
INDEX('Productivity Dump'!$E$4:$AJ$500,
MATCH($A144,'Productivity Dump'!$A$4:$A$500,0),
MATCH(AW$2,'Productivity Dump'!$E$3:$AJ$3,0)
),
IF(AW$3="Attendance",
INDEX('Attendance Dump'!$E$2:$AI$400,
MATCH($A144,'Attendance Dump'!$B$2:$B$400,0),
MATCH(AW$2,'Attendance Dump'!$E$1:$AI$1,0)
),
INDEX('Active Hour''s Dump'!$D$3:$AH$337,
MATCH($C144,'Active Hour''s Dump'!$A$3:$A$337,0),
MATCH(AW$2,'Active Hour''s Dump'!$D$2:$AH$2,0)
))),"")</f>
        <v>13.0833333333333</v>
      </c>
      <c r="AX144" s="13">
        <f>_xlfn.IFNA(IF(AX$3="Productivity",
INDEX('Productivity Dump'!$E$4:$AJ$500,
MATCH($A144,'Productivity Dump'!$A$4:$A$500,0),
MATCH(AX$2,'Productivity Dump'!$E$3:$AJ$3,0)
),
IF(AX$3="Attendance",
INDEX('Attendance Dump'!$E$2:$AI$400,
MATCH($A144,'Attendance Dump'!$B$2:$B$400,0),
MATCH(AX$2,'Attendance Dump'!$E$1:$AI$1,0)
),
INDEX('Active Hour''s Dump'!$D$3:$AH$337,
MATCH($C144,'Active Hour''s Dump'!$A$3:$A$337,0),
MATCH(AX$2,'Active Hour''s Dump'!$D$2:$AH$2,0)
))),"")</f>
        <v>1020.3579999999997</v>
      </c>
      <c r="AY144" s="13" t="str">
        <f>_xlfn.IFNA(IF(AY$3="Productivity",
INDEX('Productivity Dump'!$E$4:$AJ$500,
MATCH($A144,'Productivity Dump'!$A$4:$A$500,0),
MATCH(AY$2,'Productivity Dump'!$E$3:$AJ$3,0)
),
IF(AY$3="Attendance",
INDEX('Attendance Dump'!$E$2:$AI$400,
MATCH($A144,'Attendance Dump'!$B$2:$B$400,0),
MATCH(AY$2,'Attendance Dump'!$E$1:$AI$1,0)
),
INDEX('Active Hour''s Dump'!$D$3:$AH$337,
MATCH($C144,'Active Hour''s Dump'!$A$3:$A$337,0),
MATCH(AY$2,'Active Hour''s Dump'!$D$2:$AH$2,0)
))),"")</f>
        <v>P</v>
      </c>
      <c r="AZ144" s="54">
        <f>_xlfn.IFNA(IF(AZ$3="Productivity",
INDEX('Productivity Dump'!$E$4:$AJ$500,
MATCH($A144,'Productivity Dump'!$A$4:$A$500,0),
MATCH(AZ$2,'Productivity Dump'!$E$3:$AJ$3,0)
),
IF(AZ$3="Attendance",
INDEX('Attendance Dump'!$E$2:$AI$400,
MATCH($A144,'Attendance Dump'!$B$2:$B$400,0),
MATCH(AZ$2,'Attendance Dump'!$E$1:$AI$1,0)
),
INDEX('Active Hour''s Dump'!$D$3:$AH$337,
MATCH($C144,'Active Hour''s Dump'!$A$3:$A$337,0),
MATCH(AZ$2,'Active Hour''s Dump'!$D$2:$AH$2,0)
))),"")</f>
        <v>11.75</v>
      </c>
      <c r="BA144" s="13">
        <f>_xlfn.IFNA(IF(BA$3="Productivity",
INDEX('Productivity Dump'!$E$4:$AJ$500,
MATCH($A144,'Productivity Dump'!$A$4:$A$500,0),
MATCH(BA$2,'Productivity Dump'!$E$3:$AJ$3,0)
),
IF(BA$3="Attendance",
INDEX('Attendance Dump'!$E$2:$AI$400,
MATCH($A144,'Attendance Dump'!$B$2:$B$400,0),
MATCH(BA$2,'Attendance Dump'!$E$1:$AI$1,0)
),
INDEX('Active Hour''s Dump'!$D$3:$AH$337,
MATCH($C144,'Active Hour''s Dump'!$A$3:$A$337,0),
MATCH(BA$2,'Active Hour''s Dump'!$D$2:$AH$2,0)
))),"")</f>
        <v>1020.9979999999999</v>
      </c>
      <c r="BB144" s="13" t="str">
        <f>_xlfn.IFNA(IF(BB$3="Productivity",
INDEX('Productivity Dump'!$E$4:$AJ$500,
MATCH($A144,'Productivity Dump'!$A$4:$A$500,0),
MATCH(BB$2,'Productivity Dump'!$E$3:$AJ$3,0)
),
IF(BB$3="Attendance",
INDEX('Attendance Dump'!$E$2:$AI$400,
MATCH($A144,'Attendance Dump'!$B$2:$B$400,0),
MATCH(BB$2,'Attendance Dump'!$E$1:$AI$1,0)
),
INDEX('Active Hour''s Dump'!$D$3:$AH$337,
MATCH($C144,'Active Hour''s Dump'!$A$3:$A$337,0),
MATCH(BB$2,'Active Hour''s Dump'!$D$2:$AH$2,0)
))),"")</f>
        <v>P</v>
      </c>
      <c r="BC144" s="54">
        <f>_xlfn.IFNA(IF(BC$3="Productivity",
INDEX('Productivity Dump'!$E$4:$AJ$500,
MATCH($A144,'Productivity Dump'!$A$4:$A$500,0),
MATCH(BC$2,'Productivity Dump'!$E$3:$AJ$3,0)
),
IF(BC$3="Attendance",
INDEX('Attendance Dump'!$E$2:$AI$400,
MATCH($A144,'Attendance Dump'!$B$2:$B$400,0),
MATCH(BC$2,'Attendance Dump'!$E$1:$AI$1,0)
),
INDEX('Active Hour''s Dump'!$D$3:$AH$337,
MATCH($C144,'Active Hour''s Dump'!$A$3:$A$337,0),
MATCH(BC$2,'Active Hour''s Dump'!$D$2:$AH$2,0)
))),"")</f>
        <v>12</v>
      </c>
      <c r="BD144" s="13">
        <f>_xlfn.IFNA(IF(BD$3="Productivity",
INDEX('Productivity Dump'!$E$4:$AJ$500,
MATCH($A144,'Productivity Dump'!$A$4:$A$500,0),
MATCH(BD$2,'Productivity Dump'!$E$3:$AJ$3,0)
),
IF(BD$3="Attendance",
INDEX('Attendance Dump'!$E$2:$AI$400,
MATCH($A144,'Attendance Dump'!$B$2:$B$400,0),
MATCH(BD$2,'Attendance Dump'!$E$1:$AI$1,0)
),
INDEX('Active Hour''s Dump'!$D$3:$AH$337,
MATCH($C144,'Active Hour''s Dump'!$A$3:$A$337,0),
MATCH(BD$2,'Active Hour''s Dump'!$D$2:$AH$2,0)
))),"")</f>
        <v>412.07499999999999</v>
      </c>
      <c r="BE144" s="13" t="str">
        <f>_xlfn.IFNA(IF(BE$3="Productivity",
INDEX('Productivity Dump'!$E$4:$AJ$500,
MATCH($A144,'Productivity Dump'!$A$4:$A$500,0),
MATCH(BE$2,'Productivity Dump'!$E$3:$AJ$3,0)
),
IF(BE$3="Attendance",
INDEX('Attendance Dump'!$E$2:$AI$400,
MATCH($A144,'Attendance Dump'!$B$2:$B$400,0),
MATCH(BE$2,'Attendance Dump'!$E$1:$AI$1,0)
),
INDEX('Active Hour''s Dump'!$D$3:$AH$337,
MATCH($C144,'Active Hour''s Dump'!$A$3:$A$337,0),
MATCH(BE$2,'Active Hour''s Dump'!$D$2:$AH$2,0)
))),"")</f>
        <v>P</v>
      </c>
      <c r="BF144" s="54">
        <f>_xlfn.IFNA(IF(BF$3="Productivity",
INDEX('Productivity Dump'!$E$4:$AJ$500,
MATCH($A144,'Productivity Dump'!$A$4:$A$500,0),
MATCH(BF$2,'Productivity Dump'!$E$3:$AJ$3,0)
),
IF(BF$3="Attendance",
INDEX('Attendance Dump'!$E$2:$AI$400,
MATCH($A144,'Attendance Dump'!$B$2:$B$400,0),
MATCH(BF$2,'Attendance Dump'!$E$1:$AI$1,0)
),
INDEX('Active Hour''s Dump'!$D$3:$AH$337,
MATCH($C144,'Active Hour''s Dump'!$A$3:$A$337,0),
MATCH(BF$2,'Active Hour''s Dump'!$D$2:$AH$2,0)
))),"")</f>
        <v>5.1666666666666696</v>
      </c>
      <c r="BG144" s="13">
        <f>_xlfn.IFNA(IF(BG$3="Productivity",
INDEX('Productivity Dump'!$E$4:$AJ$500,
MATCH($A144,'Productivity Dump'!$A$4:$A$500,0),
MATCH(BG$2,'Productivity Dump'!$E$3:$AJ$3,0)
),
IF(BG$3="Attendance",
INDEX('Attendance Dump'!$E$2:$AI$400,
MATCH($A144,'Attendance Dump'!$B$2:$B$400,0),
MATCH(BG$2,'Attendance Dump'!$E$1:$AI$1,0)
),
INDEX('Active Hour''s Dump'!$D$3:$AH$337,
MATCH($C144,'Active Hour''s Dump'!$A$3:$A$337,0),
MATCH(BG$2,'Active Hour''s Dump'!$D$2:$AH$2,0)
))),"")</f>
        <v>0</v>
      </c>
      <c r="BH144" s="13" t="str">
        <f>_xlfn.IFNA(IF(BH$3="Productivity",
INDEX('Productivity Dump'!$E$4:$AJ$500,
MATCH($A144,'Productivity Dump'!$A$4:$A$500,0),
MATCH(BH$2,'Productivity Dump'!$E$3:$AJ$3,0)
),
IF(BH$3="Attendance",
INDEX('Attendance Dump'!$E$2:$AI$400,
MATCH($A144,'Attendance Dump'!$B$2:$B$400,0),
MATCH(BH$2,'Attendance Dump'!$E$1:$AI$1,0)
),
INDEX('Active Hour''s Dump'!$D$3:$AH$337,
MATCH($C144,'Active Hour''s Dump'!$A$3:$A$337,0),
MATCH(BH$2,'Active Hour''s Dump'!$D$2:$AH$2,0)
))),"")</f>
        <v>WO</v>
      </c>
      <c r="BI144" s="54">
        <f>_xlfn.IFNA(IF(BI$3="Productivity",
INDEX('Productivity Dump'!$E$4:$AJ$500,
MATCH($A144,'Productivity Dump'!$A$4:$A$500,0),
MATCH(BI$2,'Productivity Dump'!$E$3:$AJ$3,0)
),
IF(BI$3="Attendance",
INDEX('Attendance Dump'!$E$2:$AI$400,
MATCH($A144,'Attendance Dump'!$B$2:$B$400,0),
MATCH(BI$2,'Attendance Dump'!$E$1:$AI$1,0)
),
INDEX('Active Hour''s Dump'!$D$3:$AH$337,
MATCH($C144,'Active Hour''s Dump'!$A$3:$A$337,0),
MATCH(BI$2,'Active Hour''s Dump'!$D$2:$AH$2,0)
))),"")</f>
        <v>0</v>
      </c>
      <c r="BJ144" s="13">
        <f>_xlfn.IFNA(IF(BJ$3="Productivity",
INDEX('Productivity Dump'!$E$4:$AJ$500,
MATCH($A144,'Productivity Dump'!$A$4:$A$500,0),
MATCH(BJ$2,'Productivity Dump'!$E$3:$AJ$3,0)
),
IF(BJ$3="Attendance",
INDEX('Attendance Dump'!$E$2:$AI$400,
MATCH($A144,'Attendance Dump'!$B$2:$B$400,0),
MATCH(BJ$2,'Attendance Dump'!$E$1:$AI$1,0)
),
INDEX('Active Hour''s Dump'!$D$3:$AH$337,
MATCH($C144,'Active Hour''s Dump'!$A$3:$A$337,0),
MATCH(BJ$2,'Active Hour''s Dump'!$D$2:$AH$2,0)
))),"")</f>
        <v>617.18000000000006</v>
      </c>
      <c r="BK144" s="13" t="str">
        <f>_xlfn.IFNA(IF(BK$3="Productivity",
INDEX('Productivity Dump'!$E$4:$AJ$500,
MATCH($A144,'Productivity Dump'!$A$4:$A$500,0),
MATCH(BK$2,'Productivity Dump'!$E$3:$AJ$3,0)
),
IF(BK$3="Attendance",
INDEX('Attendance Dump'!$E$2:$AI$400,
MATCH($A144,'Attendance Dump'!$B$2:$B$400,0),
MATCH(BK$2,'Attendance Dump'!$E$1:$AI$1,0)
),
INDEX('Active Hour''s Dump'!$D$3:$AH$337,
MATCH($C144,'Active Hour''s Dump'!$A$3:$A$337,0),
MATCH(BK$2,'Active Hour''s Dump'!$D$2:$AH$2,0)
))),"")</f>
        <v>P</v>
      </c>
      <c r="BL144" s="54">
        <f>_xlfn.IFNA(IF(BL$3="Productivity",
INDEX('Productivity Dump'!$E$4:$AJ$500,
MATCH($A144,'Productivity Dump'!$A$4:$A$500,0),
MATCH(BL$2,'Productivity Dump'!$E$3:$AJ$3,0)
),
IF(BL$3="Attendance",
INDEX('Attendance Dump'!$E$2:$AI$400,
MATCH($A144,'Attendance Dump'!$B$2:$B$400,0),
MATCH(BL$2,'Attendance Dump'!$E$1:$AI$1,0)
),
INDEX('Active Hour''s Dump'!$D$3:$AH$337,
MATCH($C144,'Active Hour''s Dump'!$A$3:$A$337,0),
MATCH(BL$2,'Active Hour''s Dump'!$D$2:$AH$2,0)
))),"")</f>
        <v>7.5</v>
      </c>
      <c r="BM144" s="13">
        <f>_xlfn.IFNA(IF(BM$3="Productivity",
INDEX('Productivity Dump'!$E$4:$AJ$500,
MATCH($A144,'Productivity Dump'!$A$4:$A$500,0),
MATCH(BM$2,'Productivity Dump'!$E$3:$AJ$3,0)
),
IF(BM$3="Attendance",
INDEX('Attendance Dump'!$E$2:$AI$400,
MATCH($A144,'Attendance Dump'!$B$2:$B$400,0),
MATCH(BM$2,'Attendance Dump'!$E$1:$AI$1,0)
),
INDEX('Active Hour''s Dump'!$D$3:$AH$337,
MATCH($C144,'Active Hour''s Dump'!$A$3:$A$337,0),
MATCH(BM$2,'Active Hour''s Dump'!$D$2:$AH$2,0)
))),"")</f>
        <v>777.0089999999999</v>
      </c>
      <c r="BN144" s="13" t="str">
        <f>_xlfn.IFNA(IF(BN$3="Productivity",
INDEX('Productivity Dump'!$E$4:$AJ$500,
MATCH($A144,'Productivity Dump'!$A$4:$A$500,0),
MATCH(BN$2,'Productivity Dump'!$E$3:$AJ$3,0)
),
IF(BN$3="Attendance",
INDEX('Attendance Dump'!$E$2:$AI$400,
MATCH($A144,'Attendance Dump'!$B$2:$B$400,0),
MATCH(BN$2,'Attendance Dump'!$E$1:$AI$1,0)
),
INDEX('Active Hour''s Dump'!$D$3:$AH$337,
MATCH($C144,'Active Hour''s Dump'!$A$3:$A$337,0),
MATCH(BN$2,'Active Hour''s Dump'!$D$2:$AH$2,0)
))),"")</f>
        <v>P</v>
      </c>
      <c r="BO144" s="54">
        <f>_xlfn.IFNA(IF(BO$3="Productivity",
INDEX('Productivity Dump'!$E$4:$AJ$500,
MATCH($A144,'Productivity Dump'!$A$4:$A$500,0),
MATCH(BO$2,'Productivity Dump'!$E$3:$AJ$3,0)
),
IF(BO$3="Attendance",
INDEX('Attendance Dump'!$E$2:$AI$400,
MATCH($A144,'Attendance Dump'!$B$2:$B$400,0),
MATCH(BO$2,'Attendance Dump'!$E$1:$AI$1,0)
),
INDEX('Active Hour''s Dump'!$D$3:$AH$337,
MATCH($C144,'Active Hour''s Dump'!$A$3:$A$337,0),
MATCH(BO$2,'Active Hour''s Dump'!$D$2:$AH$2,0)
))),"")</f>
        <v>11.75</v>
      </c>
      <c r="BP144" s="13">
        <f>_xlfn.IFNA(IF(BP$3="Productivity",
INDEX('Productivity Dump'!$E$4:$AJ$500,
MATCH($A144,'Productivity Dump'!$A$4:$A$500,0),
MATCH(BP$2,'Productivity Dump'!$E$3:$AJ$3,0)
),
IF(BP$3="Attendance",
INDEX('Attendance Dump'!$E$2:$AI$400,
MATCH($A144,'Attendance Dump'!$B$2:$B$400,0),
MATCH(BP$2,'Attendance Dump'!$E$1:$AI$1,0)
),
INDEX('Active Hour''s Dump'!$D$3:$AH$337,
MATCH($C144,'Active Hour''s Dump'!$A$3:$A$337,0),
MATCH(BP$2,'Active Hour''s Dump'!$D$2:$AH$2,0)
))),"")</f>
        <v>1010.6529999999997</v>
      </c>
      <c r="BQ144" s="13" t="str">
        <f>_xlfn.IFNA(IF(BQ$3="Productivity",
INDEX('Productivity Dump'!$E$4:$AJ$500,
MATCH($A144,'Productivity Dump'!$A$4:$A$500,0),
MATCH(BQ$2,'Productivity Dump'!$E$3:$AJ$3,0)
),
IF(BQ$3="Attendance",
INDEX('Attendance Dump'!$E$2:$AI$400,
MATCH($A144,'Attendance Dump'!$B$2:$B$400,0),
MATCH(BQ$2,'Attendance Dump'!$E$1:$AI$1,0)
),
INDEX('Active Hour''s Dump'!$D$3:$AH$337,
MATCH($C144,'Active Hour''s Dump'!$A$3:$A$337,0),
MATCH(BQ$2,'Active Hour''s Dump'!$D$2:$AH$2,0)
))),"")</f>
        <v>P</v>
      </c>
      <c r="BR144" s="54">
        <f>_xlfn.IFNA(IF(BR$3="Productivity",
INDEX('Productivity Dump'!$E$4:$AJ$500,
MATCH($A144,'Productivity Dump'!$A$4:$A$500,0),
MATCH(BR$2,'Productivity Dump'!$E$3:$AJ$3,0)
),
IF(BR$3="Attendance",
INDEX('Attendance Dump'!$E$2:$AI$400,
MATCH($A144,'Attendance Dump'!$B$2:$B$400,0),
MATCH(BR$2,'Attendance Dump'!$E$1:$AI$1,0)
),
INDEX('Active Hour''s Dump'!$D$3:$AH$337,
MATCH($C144,'Active Hour''s Dump'!$A$3:$A$337,0),
MATCH(BR$2,'Active Hour''s Dump'!$D$2:$AH$2,0)
))),"")</f>
        <v>12.9166666666667</v>
      </c>
      <c r="BS144" s="13">
        <f>_xlfn.IFNA(IF(BS$3="Productivity",
INDEX('Productivity Dump'!$E$4:$AJ$500,
MATCH($A144,'Productivity Dump'!$A$4:$A$500,0),
MATCH(BS$2,'Productivity Dump'!$E$3:$AJ$3,0)
),
IF(BS$3="Attendance",
INDEX('Attendance Dump'!$E$2:$AI$400,
MATCH($A144,'Attendance Dump'!$B$2:$B$400,0),
MATCH(BS$2,'Attendance Dump'!$E$1:$AI$1,0)
),
INDEX('Active Hour''s Dump'!$D$3:$AH$337,
MATCH($C144,'Active Hour''s Dump'!$A$3:$A$337,0),
MATCH(BS$2,'Active Hour''s Dump'!$D$2:$AH$2,0)
))),"")</f>
        <v>0</v>
      </c>
      <c r="BT144" s="13" t="str">
        <f>_xlfn.IFNA(IF(BT$3="Productivity",
INDEX('Productivity Dump'!$E$4:$AJ$500,
MATCH($A144,'Productivity Dump'!$A$4:$A$500,0),
MATCH(BT$2,'Productivity Dump'!$E$3:$AJ$3,0)
),
IF(BT$3="Attendance",
INDEX('Attendance Dump'!$E$2:$AI$400,
MATCH($A144,'Attendance Dump'!$B$2:$B$400,0),
MATCH(BT$2,'Attendance Dump'!$E$1:$AI$1,0)
),
INDEX('Active Hour''s Dump'!$D$3:$AH$337,
MATCH($C144,'Active Hour''s Dump'!$A$3:$A$337,0),
MATCH(BT$2,'Active Hour''s Dump'!$D$2:$AH$2,0)
))),"")</f>
        <v>H</v>
      </c>
      <c r="BU144" s="54">
        <f>_xlfn.IFNA(IF(BU$3="Productivity",
INDEX('Productivity Dump'!$E$4:$AJ$500,
MATCH($A144,'Productivity Dump'!$A$4:$A$500,0),
MATCH(BU$2,'Productivity Dump'!$E$3:$AJ$3,0)
),
IF(BU$3="Attendance",
INDEX('Attendance Dump'!$E$2:$AI$400,
MATCH($A144,'Attendance Dump'!$B$2:$B$400,0),
MATCH(BU$2,'Attendance Dump'!$E$1:$AI$1,0)
),
INDEX('Active Hour''s Dump'!$D$3:$AH$337,
MATCH($C144,'Active Hour''s Dump'!$A$3:$A$337,0),
MATCH(BU$2,'Active Hour''s Dump'!$D$2:$AH$2,0)
))),"")</f>
        <v>0</v>
      </c>
      <c r="BV144" s="13">
        <f>_xlfn.IFNA(IF(BV$3="Productivity",
INDEX('Productivity Dump'!$E$4:$AJ$500,
MATCH($A144,'Productivity Dump'!$A$4:$A$500,0),
MATCH(BV$2,'Productivity Dump'!$E$3:$AJ$3,0)
),
IF(BV$3="Attendance",
INDEX('Attendance Dump'!$E$2:$AI$400,
MATCH($A144,'Attendance Dump'!$B$2:$B$400,0),
MATCH(BV$2,'Attendance Dump'!$E$1:$AI$1,0)
),
INDEX('Active Hour''s Dump'!$D$3:$AH$337,
MATCH($C144,'Active Hour''s Dump'!$A$3:$A$337,0),
MATCH(BV$2,'Active Hour''s Dump'!$D$2:$AH$2,0)
))),"")</f>
        <v>999.96500000000015</v>
      </c>
      <c r="BW144" s="13" t="str">
        <f>_xlfn.IFNA(IF(BW$3="Productivity",
INDEX('Productivity Dump'!$E$4:$AJ$500,
MATCH($A144,'Productivity Dump'!$A$4:$A$500,0),
MATCH(BW$2,'Productivity Dump'!$E$3:$AJ$3,0)
),
IF(BW$3="Attendance",
INDEX('Attendance Dump'!$E$2:$AI$400,
MATCH($A144,'Attendance Dump'!$B$2:$B$400,0),
MATCH(BW$2,'Attendance Dump'!$E$1:$AI$1,0)
),
INDEX('Active Hour''s Dump'!$D$3:$AH$337,
MATCH($C144,'Active Hour''s Dump'!$A$3:$A$337,0),
MATCH(BW$2,'Active Hour''s Dump'!$D$2:$AH$2,0)
))),"")</f>
        <v>P</v>
      </c>
      <c r="BX144" s="54">
        <f>_xlfn.IFNA(IF(BX$3="Productivity",
INDEX('Productivity Dump'!$E$4:$AJ$500,
MATCH($A144,'Productivity Dump'!$A$4:$A$500,0),
MATCH(BX$2,'Productivity Dump'!$E$3:$AJ$3,0)
),
IF(BX$3="Attendance",
INDEX('Attendance Dump'!$E$2:$AI$400,
MATCH($A144,'Attendance Dump'!$B$2:$B$400,0),
MATCH(BX$2,'Attendance Dump'!$E$1:$AI$1,0)
),
INDEX('Active Hour''s Dump'!$D$3:$AH$337,
MATCH($C144,'Active Hour''s Dump'!$A$3:$A$337,0),
MATCH(BX$2,'Active Hour''s Dump'!$D$2:$AH$2,0)
))),"")</f>
        <v>12.25</v>
      </c>
      <c r="BY144" s="13">
        <f>_xlfn.IFNA(IF(BY$3="Productivity",
INDEX('Productivity Dump'!$E$4:$AJ$500,
MATCH($A144,'Productivity Dump'!$A$4:$A$500,0),
MATCH(BY$2,'Productivity Dump'!$E$3:$AJ$3,0)
),
IF(BY$3="Attendance",
INDEX('Attendance Dump'!$E$2:$AI$400,
MATCH($A144,'Attendance Dump'!$B$2:$B$400,0),
MATCH(BY$2,'Attendance Dump'!$E$1:$AI$1,0)
),
INDEX('Active Hour''s Dump'!$D$3:$AH$337,
MATCH($C144,'Active Hour''s Dump'!$A$3:$A$337,0),
MATCH(BY$2,'Active Hour''s Dump'!$D$2:$AH$2,0)
))),"")</f>
        <v>224.459</v>
      </c>
      <c r="BZ144" s="13" t="str">
        <f>_xlfn.IFNA(IF(BZ$3="Productivity",
INDEX('Productivity Dump'!$E$4:$AJ$500,
MATCH($A144,'Productivity Dump'!$A$4:$A$500,0),
MATCH(BZ$2,'Productivity Dump'!$E$3:$AJ$3,0)
),
IF(BZ$3="Attendance",
INDEX('Attendance Dump'!$E$2:$AI$400,
MATCH($A144,'Attendance Dump'!$B$2:$B$400,0),
MATCH(BZ$2,'Attendance Dump'!$E$1:$AI$1,0)
),
INDEX('Active Hour''s Dump'!$D$3:$AH$337,
MATCH($C144,'Active Hour''s Dump'!$A$3:$A$337,0),
MATCH(BZ$2,'Active Hour''s Dump'!$D$2:$AH$2,0)
))),"")</f>
        <v>P</v>
      </c>
      <c r="CA144" s="54">
        <f>_xlfn.IFNA(IF(CA$3="Productivity",
INDEX('Productivity Dump'!$E$4:$AJ$500,
MATCH($A144,'Productivity Dump'!$A$4:$A$500,0),
MATCH(CA$2,'Productivity Dump'!$E$3:$AJ$3,0)
),
IF(CA$3="Attendance",
INDEX('Attendance Dump'!$E$2:$AI$400,
MATCH($A144,'Attendance Dump'!$B$2:$B$400,0),
MATCH(CA$2,'Attendance Dump'!$E$1:$AI$1,0)
),
INDEX('Active Hour''s Dump'!$D$3:$AH$337,
MATCH($C144,'Active Hour''s Dump'!$A$3:$A$337,0),
MATCH(CA$2,'Active Hour''s Dump'!$D$2:$AH$2,0)
))),"")</f>
        <v>3.0833333333333299</v>
      </c>
      <c r="CB144" s="13">
        <f>_xlfn.IFNA(IF(CB$3="Productivity",
INDEX('Productivity Dump'!$E$4:$AJ$500,
MATCH($A144,'Productivity Dump'!$A$4:$A$500,0),
MATCH(CB$2,'Productivity Dump'!$E$3:$AJ$3,0)
),
IF(CB$3="Attendance",
INDEX('Attendance Dump'!$E$2:$AI$400,
MATCH($A144,'Attendance Dump'!$B$2:$B$400,0),
MATCH(CB$2,'Attendance Dump'!$E$1:$AI$1,0)
),
INDEX('Active Hour''s Dump'!$D$3:$AH$337,
MATCH($C144,'Active Hour''s Dump'!$A$3:$A$337,0),
MATCH(CB$2,'Active Hour''s Dump'!$D$2:$AH$2,0)
))),"")</f>
        <v>0</v>
      </c>
      <c r="CC144" s="13" t="str">
        <f>_xlfn.IFNA(IF(CC$3="Productivity",
INDEX('Productivity Dump'!$E$4:$AJ$500,
MATCH($A144,'Productivity Dump'!$A$4:$A$500,0),
MATCH(CC$2,'Productivity Dump'!$E$3:$AJ$3,0)
),
IF(CC$3="Attendance",
INDEX('Attendance Dump'!$E$2:$AI$400,
MATCH($A144,'Attendance Dump'!$B$2:$B$400,0),
MATCH(CC$2,'Attendance Dump'!$E$1:$AI$1,0)
),
INDEX('Active Hour''s Dump'!$D$3:$AH$337,
MATCH($C144,'Active Hour''s Dump'!$A$3:$A$337,0),
MATCH(CC$2,'Active Hour''s Dump'!$D$2:$AH$2,0)
))),"")</f>
        <v>WO</v>
      </c>
      <c r="CD144" s="54">
        <f>_xlfn.IFNA(IF(CD$3="Productivity",
INDEX('Productivity Dump'!$E$4:$AJ$500,
MATCH($A144,'Productivity Dump'!$A$4:$A$500,0),
MATCH(CD$2,'Productivity Dump'!$E$3:$AJ$3,0)
),
IF(CD$3="Attendance",
INDEX('Attendance Dump'!$E$2:$AI$400,
MATCH($A144,'Attendance Dump'!$B$2:$B$400,0),
MATCH(CD$2,'Attendance Dump'!$E$1:$AI$1,0)
),
INDEX('Active Hour''s Dump'!$D$3:$AH$337,
MATCH($C144,'Active Hour''s Dump'!$A$3:$A$337,0),
MATCH(CD$2,'Active Hour''s Dump'!$D$2:$AH$2,0)
))),"")</f>
        <v>0</v>
      </c>
      <c r="CE144" s="13">
        <f>_xlfn.IFNA(IF(CE$3="Productivity",
INDEX('Productivity Dump'!$E$4:$AJ$500,
MATCH($A144,'Productivity Dump'!$A$4:$A$500,0),
MATCH(CE$2,'Productivity Dump'!$E$3:$AJ$3,0)
),
IF(CE$3="Attendance",
INDEX('Attendance Dump'!$E$2:$AI$400,
MATCH($A144,'Attendance Dump'!$B$2:$B$400,0),
MATCH(CE$2,'Attendance Dump'!$E$1:$AI$1,0)
),
INDEX('Active Hour''s Dump'!$D$3:$AH$337,
MATCH($C144,'Active Hour''s Dump'!$A$3:$A$337,0),
MATCH(CE$2,'Active Hour''s Dump'!$D$2:$AH$2,0)
))),"")</f>
        <v>499.81299999999999</v>
      </c>
      <c r="CF144" s="13" t="str">
        <f>_xlfn.IFNA(IF(CF$3="Productivity",
INDEX('Productivity Dump'!$E$4:$AJ$500,
MATCH($A144,'Productivity Dump'!$A$4:$A$500,0),
MATCH(CF$2,'Productivity Dump'!$E$3:$AJ$3,0)
),
IF(CF$3="Attendance",
INDEX('Attendance Dump'!$E$2:$AI$400,
MATCH($A144,'Attendance Dump'!$B$2:$B$400,0),
MATCH(CF$2,'Attendance Dump'!$E$1:$AI$1,0)
),
INDEX('Active Hour''s Dump'!$D$3:$AH$337,
MATCH($C144,'Active Hour''s Dump'!$A$3:$A$337,0),
MATCH(CF$2,'Active Hour''s Dump'!$D$2:$AH$2,0)
))),"")</f>
        <v>P</v>
      </c>
      <c r="CG144" s="54">
        <f>_xlfn.IFNA(IF(CG$3="Productivity",
INDEX('Productivity Dump'!$E$4:$AJ$500,
MATCH($A144,'Productivity Dump'!$A$4:$A$500,0),
MATCH(CG$2,'Productivity Dump'!$E$3:$AJ$3,0)
),
IF(CG$3="Attendance",
INDEX('Attendance Dump'!$E$2:$AI$400,
MATCH($A144,'Attendance Dump'!$B$2:$B$400,0),
MATCH(CG$2,'Attendance Dump'!$E$1:$AI$1,0)
),
INDEX('Active Hour''s Dump'!$D$3:$AH$337,
MATCH($C144,'Active Hour''s Dump'!$A$3:$A$337,0),
MATCH(CG$2,'Active Hour''s Dump'!$D$2:$AH$2,0)
))),"")</f>
        <v>5.4166666666666696</v>
      </c>
      <c r="CH144" s="13">
        <f>_xlfn.IFNA(IF(CH$3="Productivity",
INDEX('Productivity Dump'!$E$4:$AJ$500,
MATCH($A144,'Productivity Dump'!$A$4:$A$500,0),
MATCH(CH$2,'Productivity Dump'!$E$3:$AJ$3,0)
),
IF(CH$3="Attendance",
INDEX('Attendance Dump'!$E$2:$AI$400,
MATCH($A144,'Attendance Dump'!$B$2:$B$400,0),
MATCH(CH$2,'Attendance Dump'!$E$1:$AI$1,0)
),
INDEX('Active Hour''s Dump'!$D$3:$AH$337,
MATCH($C144,'Active Hour''s Dump'!$A$3:$A$337,0),
MATCH(CH$2,'Active Hour''s Dump'!$D$2:$AH$2,0)
))),"")</f>
        <v>1025.2700000000002</v>
      </c>
      <c r="CI144" s="13" t="str">
        <f>_xlfn.IFNA(IF(CI$3="Productivity",
INDEX('Productivity Dump'!$E$4:$AJ$500,
MATCH($A144,'Productivity Dump'!$A$4:$A$500,0),
MATCH(CI$2,'Productivity Dump'!$E$3:$AJ$3,0)
),
IF(CI$3="Attendance",
INDEX('Attendance Dump'!$E$2:$AI$400,
MATCH($A144,'Attendance Dump'!$B$2:$B$400,0),
MATCH(CI$2,'Attendance Dump'!$E$1:$AI$1,0)
),
INDEX('Active Hour''s Dump'!$D$3:$AH$337,
MATCH($C144,'Active Hour''s Dump'!$A$3:$A$337,0),
MATCH(CI$2,'Active Hour''s Dump'!$D$2:$AH$2,0)
))),"")</f>
        <v>P</v>
      </c>
      <c r="CJ144" s="54">
        <f>_xlfn.IFNA(IF(CJ$3="Productivity",
INDEX('Productivity Dump'!$E$4:$AJ$500,
MATCH($A144,'Productivity Dump'!$A$4:$A$500,0),
MATCH(CJ$2,'Productivity Dump'!$E$3:$AJ$3,0)
),
IF(CJ$3="Attendance",
INDEX('Attendance Dump'!$E$2:$AI$400,
MATCH($A144,'Attendance Dump'!$B$2:$B$400,0),
MATCH(CJ$2,'Attendance Dump'!$E$1:$AI$1,0)
),
INDEX('Active Hour''s Dump'!$D$3:$AH$337,
MATCH($C144,'Active Hour''s Dump'!$A$3:$A$337,0),
MATCH(CJ$2,'Active Hour''s Dump'!$D$2:$AH$2,0)
))),"")</f>
        <v>11.5833333333333</v>
      </c>
      <c r="CK144" s="13">
        <f>_xlfn.IFNA(IF(CK$3="Productivity",
INDEX('Productivity Dump'!$E$4:$AJ$500,
MATCH($A144,'Productivity Dump'!$A$4:$A$500,0),
MATCH(CK$2,'Productivity Dump'!$E$3:$AJ$3,0)
),
IF(CK$3="Attendance",
INDEX('Attendance Dump'!$E$2:$AI$400,
MATCH($A144,'Attendance Dump'!$B$2:$B$400,0),
MATCH(CK$2,'Attendance Dump'!$E$1:$AI$1,0)
),
INDEX('Active Hour''s Dump'!$D$3:$AH$337,
MATCH($C144,'Active Hour''s Dump'!$A$3:$A$337,0),
MATCH(CK$2,'Active Hour''s Dump'!$D$2:$AH$2,0)
))),"")</f>
        <v>572.00000000000011</v>
      </c>
      <c r="CL144" s="13" t="str">
        <f>_xlfn.IFNA(IF(CL$3="Productivity",
INDEX('Productivity Dump'!$E$4:$AJ$500,
MATCH($A144,'Productivity Dump'!$A$4:$A$500,0),
MATCH(CL$2,'Productivity Dump'!$E$3:$AJ$3,0)
),
IF(CL$3="Attendance",
INDEX('Attendance Dump'!$E$2:$AI$400,
MATCH($A144,'Attendance Dump'!$B$2:$B$400,0),
MATCH(CL$2,'Attendance Dump'!$E$1:$AI$1,0)
),
INDEX('Active Hour''s Dump'!$D$3:$AH$337,
MATCH($C144,'Active Hour''s Dump'!$A$3:$A$337,0),
MATCH(CL$2,'Active Hour''s Dump'!$D$2:$AH$2,0)
))),"")</f>
        <v>P</v>
      </c>
      <c r="CM144" s="54">
        <f>_xlfn.IFNA(IF(CM$3="Productivity",
INDEX('Productivity Dump'!$E$4:$AJ$500,
MATCH($A144,'Productivity Dump'!$A$4:$A$500,0),
MATCH(CM$2,'Productivity Dump'!$E$3:$AJ$3,0)
),
IF(CM$3="Attendance",
INDEX('Attendance Dump'!$E$2:$AI$400,
MATCH($A144,'Attendance Dump'!$B$2:$B$400,0),
MATCH(CM$2,'Attendance Dump'!$E$1:$AI$1,0)
),
INDEX('Active Hour''s Dump'!$D$3:$AH$337,
MATCH($C144,'Active Hour''s Dump'!$A$3:$A$337,0),
MATCH(CM$2,'Active Hour''s Dump'!$D$2:$AH$2,0)
))),"")</f>
        <v>7.0833333333333304</v>
      </c>
      <c r="CN144" s="13">
        <f>_xlfn.IFNA(IF(CN$3="Productivity",
INDEX('Productivity Dump'!$E$4:$AJ$500,
MATCH($A144,'Productivity Dump'!$A$4:$A$500,0),
MATCH(CN$2,'Productivity Dump'!$E$3:$AJ$3,0)
),
IF(CN$3="Attendance",
INDEX('Attendance Dump'!$E$2:$AI$400,
MATCH($A144,'Attendance Dump'!$B$2:$B$400,0),
MATCH(CN$2,'Attendance Dump'!$E$1:$AI$1,0)
),
INDEX('Active Hour''s Dump'!$D$3:$AH$337,
MATCH($C144,'Active Hour''s Dump'!$A$3:$A$337,0),
MATCH(CN$2,'Active Hour''s Dump'!$D$2:$AH$2,0)
))),"")</f>
        <v>0</v>
      </c>
      <c r="CO144" s="13">
        <f>_xlfn.IFNA(IF(CO$3="Productivity",
INDEX('Productivity Dump'!$E$4:$AJ$500,
MATCH($A144,'Productivity Dump'!$A$4:$A$500,0),
MATCH(CO$2,'Productivity Dump'!$E$3:$AJ$3,0)
),
IF(CO$3="Attendance",
INDEX('Attendance Dump'!$E$2:$AI$400,
MATCH($A144,'Attendance Dump'!$B$2:$B$400,0),
MATCH(CO$2,'Attendance Dump'!$E$1:$AI$1,0)
),
INDEX('Active Hour''s Dump'!$D$3:$AH$337,
MATCH($C144,'Active Hour''s Dump'!$A$3:$A$337,0),
MATCH(CO$2,'Active Hour''s Dump'!$D$2:$AH$2,0)
))),"")</f>
        <v>0</v>
      </c>
      <c r="CP144" s="54">
        <f>_xlfn.IFNA(IF(CP$3="Productivity",
INDEX('Productivity Dump'!$E$4:$AJ$500,
MATCH($A144,'Productivity Dump'!$A$4:$A$500,0),
MATCH(CP$2,'Productivity Dump'!$E$3:$AJ$3,0)
),
IF(CP$3="Attendance",
INDEX('Attendance Dump'!$E$2:$AI$400,
MATCH($A144,'Attendance Dump'!$B$2:$B$400,0),
MATCH(CP$2,'Attendance Dump'!$E$1:$AI$1,0)
),
INDEX('Active Hour''s Dump'!$D$3:$AH$337,
MATCH($C144,'Active Hour''s Dump'!$A$3:$A$337,0),
MATCH(CP$2,'Active Hour''s Dump'!$D$2:$AH$2,0)
))),"")</f>
        <v>0</v>
      </c>
      <c r="CQ144" s="13">
        <f>_xlfn.IFNA(IF(CQ$3="Productivity",
INDEX('Productivity Dump'!$E$4:$AJ$500,
MATCH($A144,'Productivity Dump'!$A$4:$A$500,0),
MATCH(CQ$2,'Productivity Dump'!$E$3:$AJ$3,0)
),
IF(CQ$3="Attendance",
INDEX('Attendance Dump'!$E$2:$AI$400,
MATCH($A144,'Attendance Dump'!$B$2:$B$400,0),
MATCH(CQ$2,'Attendance Dump'!$E$1:$AI$1,0)
),
INDEX('Active Hour''s Dump'!$D$3:$AH$337,
MATCH($C144,'Active Hour''s Dump'!$A$3:$A$337,0),
MATCH(CQ$2,'Active Hour''s Dump'!$D$2:$AH$2,0)
))),"")</f>
        <v>0</v>
      </c>
      <c r="CR144" s="13">
        <f>_xlfn.IFNA(IF(CR$3="Productivity",
INDEX('Productivity Dump'!$E$4:$AJ$500,
MATCH($A144,'Productivity Dump'!$A$4:$A$500,0),
MATCH(CR$2,'Productivity Dump'!$E$3:$AJ$3,0)
),
IF(CR$3="Attendance",
INDEX('Attendance Dump'!$E$2:$AI$400,
MATCH($A144,'Attendance Dump'!$B$2:$B$400,0),
MATCH(CR$2,'Attendance Dump'!$E$1:$AI$1,0)
),
INDEX('Active Hour''s Dump'!$D$3:$AH$337,
MATCH($C144,'Active Hour''s Dump'!$A$3:$A$337,0),
MATCH(CR$2,'Active Hour''s Dump'!$D$2:$AH$2,0)
))),"")</f>
        <v>0</v>
      </c>
      <c r="CS144" s="54">
        <f>_xlfn.IFNA(IF(CS$3="Productivity",
INDEX('Productivity Dump'!$E$4:$AJ$500,
MATCH($A144,'Productivity Dump'!$A$4:$A$500,0),
MATCH(CS$2,'Productivity Dump'!$E$3:$AJ$3,0)
),
IF(CS$3="Attendance",
INDEX('Attendance Dump'!$E$2:$AI$400,
MATCH($A144,'Attendance Dump'!$B$2:$B$400,0),
MATCH(CS$2,'Attendance Dump'!$E$1:$AI$1,0)
),
INDEX('Active Hour''s Dump'!$D$3:$AH$337,
MATCH($C144,'Active Hour''s Dump'!$A$3:$A$337,0),
MATCH(CS$2,'Active Hour''s Dump'!$D$2:$AH$2,0)
))),"")</f>
        <v>0</v>
      </c>
      <c r="CT144" s="13">
        <f>_xlfn.IFNA(IF(CT$3="Productivity",
INDEX('Productivity Dump'!$E$4:$AJ$500,
MATCH($A144,'Productivity Dump'!$A$4:$A$500,0),
MATCH(CT$2,'Productivity Dump'!$E$3:$AJ$3,0)
),
IF(CT$3="Attendance",
INDEX('Attendance Dump'!$E$2:$AI$400,
MATCH($A144,'Attendance Dump'!$B$2:$B$400,0),
MATCH(CT$2,'Attendance Dump'!$E$1:$AI$1,0)
),
INDEX('Active Hour''s Dump'!$D$3:$AH$337,
MATCH($C144,'Active Hour''s Dump'!$A$3:$A$337,0),
MATCH(CT$2,'Active Hour''s Dump'!$D$2:$AH$2,0)
))),"")</f>
        <v>0</v>
      </c>
      <c r="CU144" s="13">
        <f>_xlfn.IFNA(IF(CU$3="Productivity",
INDEX('Productivity Dump'!$E$4:$AJ$500,
MATCH($A144,'Productivity Dump'!$A$4:$A$500,0),
MATCH(CU$2,'Productivity Dump'!$E$3:$AJ$3,0)
),
IF(CU$3="Attendance",
INDEX('Attendance Dump'!$E$2:$AI$400,
MATCH($A144,'Attendance Dump'!$B$2:$B$400,0),
MATCH(CU$2,'Attendance Dump'!$E$1:$AI$1,0)
),
INDEX('Active Hour''s Dump'!$D$3:$AH$337,
MATCH($C144,'Active Hour''s Dump'!$A$3:$A$337,0),
MATCH(CU$2,'Active Hour''s Dump'!$D$2:$AH$2,0)
))),"")</f>
        <v>0</v>
      </c>
      <c r="CV144" s="54">
        <f>_xlfn.IFNA(IF(CV$3="Productivity",
INDEX('Productivity Dump'!$E$4:$AJ$500,
MATCH($A144,'Productivity Dump'!$A$4:$A$500,0),
MATCH(CV$2,'Productivity Dump'!$E$3:$AJ$3,0)
),
IF(CV$3="Attendance",
INDEX('Attendance Dump'!$E$2:$AI$400,
MATCH($A144,'Attendance Dump'!$B$2:$B$400,0),
MATCH(CV$2,'Attendance Dump'!$E$1:$AI$1,0)
),
INDEX('Active Hour''s Dump'!$D$3:$AH$337,
MATCH($C144,'Active Hour''s Dump'!$A$3:$A$337,0),
MATCH(CV$2,'Active Hour''s Dump'!$D$2:$AH$2,0)
))),"")</f>
        <v>0</v>
      </c>
      <c r="CW144" s="13"/>
      <c r="CX144" s="13"/>
      <c r="CY144" s="54"/>
      <c r="DA144" s="57">
        <f t="shared" si="75"/>
        <v>208.58333333333334</v>
      </c>
      <c r="DB144" s="35">
        <f t="shared" si="76"/>
        <v>17388.788</v>
      </c>
      <c r="DC144" s="35">
        <f t="shared" si="71"/>
        <v>1211.2119999999995</v>
      </c>
      <c r="DD144" s="35">
        <f t="shared" ca="1" si="74"/>
        <v>0</v>
      </c>
      <c r="DF144" s="32" cm="1">
        <f t="array" ref="DF144">SUMPRODUCT(
    (MOD(COLUMN(H144:CV144) - COLUMN(H144), 3) = 0) *
    (H144:CV144 = 0) *
    (I144:CW144 = "P") *
    (COUNTIF(UKHoliday, H$2:CV$2) = 0)
)</f>
        <v>0</v>
      </c>
      <c r="DG144" s="33" cm="1">
        <f t="array" ref="DG144">SUMPRODUCT(
  (MOD(COLUMN(H144:CV144) - COLUMN(H144), 3) = 0) *
  (H144:CV144 &gt; 0) *
  (H144:CV144 &lt; 0.5 * IF(((WEEKDAY(H$2:CV$2, 2) = 1) + (WEEKDAY(H$2:CV$2, 2) = 6)), G144, F144)) *
  (I144:CW144 = "P") *
  (COUNTIF(UKHoliday, H$2:CV$2) = 0)
)</f>
        <v>1</v>
      </c>
      <c r="DH144" s="33" cm="1">
        <f t="array" ref="DH144">SUMPRODUCT(
  (MOD(COLUMN(H144:CV144) - COLUMN(H144), 3) = 0) *
  (H144:CV144 &gt; 0.5 * IF(((WEEKDAY(H$2:CV$2, 2) = 1) + (WEEKDAY(H$2:CV$2, 2) = 6)), $G144, $F144)) *
  (H144:CV144 &lt; 0.8 * IF(((WEEKDAY(H$2:CV$2, 2) = 1) + (WEEKDAY(H$2:CV$2, 2) = 6)), $G144, $F144)) *
  (I144:CW144 = "P") *
  (COUNTIF(UKHoliday, H$2:CV$2) = 0)
)</f>
        <v>1</v>
      </c>
      <c r="DI144" s="33" cm="1">
        <f t="array" ref="DI144">SUMPRODUCT(
  (MOD(COLUMN(H144:CV144) - COLUMN(H144), 3) = 0) *
  (H144:CV144 &gt; 0.8 * IF(((WEEKDAY(H$2:CV$2, 2) = 1) + (WEEKDAY(H$2:CV$2, 2) = 6)), $G144, $F144)) *
  (H144:CV144 &lt; 1 * IF(((WEEKDAY(H$2:CV$2, 2) = 1) + (WEEKDAY(H$2:CV$2, 2) = 6)), $G144, $F144)) *
  (I144:CW144 = "P") *
  (COUNTIF(UKHoliday, H$2:CV$2) = 0)
)</f>
        <v>4</v>
      </c>
    </row>
    <row r="145" spans="1:113" x14ac:dyDescent="0.3">
      <c r="A145" s="8" t="s">
        <v>298</v>
      </c>
      <c r="B145" s="36" t="s">
        <v>297</v>
      </c>
      <c r="C145" s="9" t="s">
        <v>728</v>
      </c>
      <c r="D145" s="62" t="s">
        <v>945</v>
      </c>
      <c r="E145" s="35">
        <v>19000</v>
      </c>
      <c r="F145" s="35">
        <f t="shared" si="72"/>
        <v>950</v>
      </c>
      <c r="G145" s="35">
        <f t="shared" si="73"/>
        <v>475</v>
      </c>
      <c r="H145" s="13">
        <f>_xlfn.IFNA(IF(H$3="Productivity",
INDEX('Productivity Dump'!$E$4:$AJ$500,
MATCH($A145,'Productivity Dump'!$A$4:$A$500,0),
MATCH(H$2,'Productivity Dump'!$E$3:$AJ$3,0)
),
IF(H$3="Attendance",
INDEX('Attendance Dump'!$E$2:$AI$400,
MATCH($A145,'Attendance Dump'!$B$2:$B$400,0),
MATCH(H$2,'Attendance Dump'!$E$1:$AI$1,0)
),
INDEX('Active Hour''s Dump'!$D$3:$AH$337,
MATCH($C145,'Active Hour''s Dump'!$A$3:$A$337,0),
MATCH(H$2,'Active Hour''s Dump'!$D$2:$AH$2,0)
))),"")</f>
        <v>1091.7629999999997</v>
      </c>
      <c r="I145" s="13" t="str">
        <f>_xlfn.IFNA(IF(I$3="Productivity",
INDEX('Productivity Dump'!$E$4:$AJ$500,
MATCH($A145,'Productivity Dump'!$A$4:$A$500,0),
MATCH(I$2,'Productivity Dump'!$E$3:$AJ$3,0)
),
IF(I$3="Attendance",
INDEX('Attendance Dump'!$E$2:$AI$400,
MATCH($A145,'Attendance Dump'!$B$2:$B$400,0),
MATCH(I$2,'Attendance Dump'!$E$1:$AI$1,0)
),
INDEX('Active Hour''s Dump'!$D$3:$AH$337,
MATCH($C145,'Active Hour''s Dump'!$A$3:$A$337,0),
MATCH(I$2,'Active Hour''s Dump'!$D$2:$AH$2,0)
))),"")</f>
        <v>P</v>
      </c>
      <c r="J145" s="54">
        <f>_xlfn.IFNA(IF(J$3="Productivity",
INDEX('Productivity Dump'!$E$4:$AJ$500,
MATCH($A145,'Productivity Dump'!$A$4:$A$500,0),
MATCH(J$2,'Productivity Dump'!$E$3:$AJ$3,0)
),
IF(J$3="Attendance",
INDEX('Attendance Dump'!$E$2:$AI$400,
MATCH($A145,'Attendance Dump'!$B$2:$B$400,0),
MATCH(J$2,'Attendance Dump'!$E$1:$AI$1,0)
),
INDEX('Active Hour''s Dump'!$D$3:$AH$337,
MATCH($C145,'Active Hour''s Dump'!$A$3:$A$337,0),
MATCH(J$2,'Active Hour''s Dump'!$D$2:$AH$2,0)
))),"")</f>
        <v>9.1666666666666696</v>
      </c>
      <c r="K145" s="13">
        <f>_xlfn.IFNA(IF(K$3="Productivity",
INDEX('Productivity Dump'!$E$4:$AJ$500,
MATCH($A145,'Productivity Dump'!$A$4:$A$500,0),
MATCH(K$2,'Productivity Dump'!$E$3:$AJ$3,0)
),
IF(K$3="Attendance",
INDEX('Attendance Dump'!$E$2:$AI$400,
MATCH($A145,'Attendance Dump'!$B$2:$B$400,0),
MATCH(K$2,'Attendance Dump'!$E$1:$AI$1,0)
),
INDEX('Active Hour''s Dump'!$D$3:$AH$337,
MATCH($C145,'Active Hour''s Dump'!$A$3:$A$337,0),
MATCH(K$2,'Active Hour''s Dump'!$D$2:$AH$2,0)
))),"")</f>
        <v>1042.2269999999999</v>
      </c>
      <c r="L145" s="13" t="str">
        <f>_xlfn.IFNA(IF(L$3="Productivity",
INDEX('Productivity Dump'!$E$4:$AJ$500,
MATCH($A145,'Productivity Dump'!$A$4:$A$500,0),
MATCH(L$2,'Productivity Dump'!$E$3:$AJ$3,0)
),
IF(L$3="Attendance",
INDEX('Attendance Dump'!$E$2:$AI$400,
MATCH($A145,'Attendance Dump'!$B$2:$B$400,0),
MATCH(L$2,'Attendance Dump'!$E$1:$AI$1,0)
),
INDEX('Active Hour''s Dump'!$D$3:$AH$337,
MATCH($C145,'Active Hour''s Dump'!$A$3:$A$337,0),
MATCH(L$2,'Active Hour''s Dump'!$D$2:$AH$2,0)
))),"")</f>
        <v>P</v>
      </c>
      <c r="M145" s="54">
        <f>_xlfn.IFNA(IF(M$3="Productivity",
INDEX('Productivity Dump'!$E$4:$AJ$500,
MATCH($A145,'Productivity Dump'!$A$4:$A$500,0),
MATCH(M$2,'Productivity Dump'!$E$3:$AJ$3,0)
),
IF(M$3="Attendance",
INDEX('Attendance Dump'!$E$2:$AI$400,
MATCH($A145,'Attendance Dump'!$B$2:$B$400,0),
MATCH(M$2,'Attendance Dump'!$E$1:$AI$1,0)
),
INDEX('Active Hour''s Dump'!$D$3:$AH$337,
MATCH($C145,'Active Hour''s Dump'!$A$3:$A$337,0),
MATCH(M$2,'Active Hour''s Dump'!$D$2:$AH$2,0)
))),"")</f>
        <v>9.1666666666666696</v>
      </c>
      <c r="N145" s="13">
        <f>_xlfn.IFNA(IF(N$3="Productivity",
INDEX('Productivity Dump'!$E$4:$AJ$500,
MATCH($A145,'Productivity Dump'!$A$4:$A$500,0),
MATCH(N$2,'Productivity Dump'!$E$3:$AJ$3,0)
),
IF(N$3="Attendance",
INDEX('Attendance Dump'!$E$2:$AI$400,
MATCH($A145,'Attendance Dump'!$B$2:$B$400,0),
MATCH(N$2,'Attendance Dump'!$E$1:$AI$1,0)
),
INDEX('Active Hour''s Dump'!$D$3:$AH$337,
MATCH($C145,'Active Hour''s Dump'!$A$3:$A$337,0),
MATCH(N$2,'Active Hour''s Dump'!$D$2:$AH$2,0)
))),"")</f>
        <v>993.81100000000004</v>
      </c>
      <c r="O145" s="13" t="str">
        <f>_xlfn.IFNA(IF(O$3="Productivity",
INDEX('Productivity Dump'!$E$4:$AJ$500,
MATCH($A145,'Productivity Dump'!$A$4:$A$500,0),
MATCH(O$2,'Productivity Dump'!$E$3:$AJ$3,0)
),
IF(O$3="Attendance",
INDEX('Attendance Dump'!$E$2:$AI$400,
MATCH($A145,'Attendance Dump'!$B$2:$B$400,0),
MATCH(O$2,'Attendance Dump'!$E$1:$AI$1,0)
),
INDEX('Active Hour''s Dump'!$D$3:$AH$337,
MATCH($C145,'Active Hour''s Dump'!$A$3:$A$337,0),
MATCH(O$2,'Active Hour''s Dump'!$D$2:$AH$2,0)
))),"")</f>
        <v>P</v>
      </c>
      <c r="P145" s="54">
        <f>_xlfn.IFNA(IF(P$3="Productivity",
INDEX('Productivity Dump'!$E$4:$AJ$500,
MATCH($A145,'Productivity Dump'!$A$4:$A$500,0),
MATCH(P$2,'Productivity Dump'!$E$3:$AJ$3,0)
),
IF(P$3="Attendance",
INDEX('Attendance Dump'!$E$2:$AI$400,
MATCH($A145,'Attendance Dump'!$B$2:$B$400,0),
MATCH(P$2,'Attendance Dump'!$E$1:$AI$1,0)
),
INDEX('Active Hour''s Dump'!$D$3:$AH$337,
MATCH($C145,'Active Hour''s Dump'!$A$3:$A$337,0),
MATCH(P$2,'Active Hour''s Dump'!$D$2:$AH$2,0)
))),"")</f>
        <v>8.75</v>
      </c>
      <c r="Q145" s="13">
        <f>_xlfn.IFNA(IF(Q$3="Productivity",
INDEX('Productivity Dump'!$E$4:$AJ$500,
MATCH($A145,'Productivity Dump'!$A$4:$A$500,0),
MATCH(Q$2,'Productivity Dump'!$E$3:$AJ$3,0)
),
IF(Q$3="Attendance",
INDEX('Attendance Dump'!$E$2:$AI$400,
MATCH($A145,'Attendance Dump'!$B$2:$B$400,0),
MATCH(Q$2,'Attendance Dump'!$E$1:$AI$1,0)
),
INDEX('Active Hour''s Dump'!$D$3:$AH$337,
MATCH($C145,'Active Hour''s Dump'!$A$3:$A$337,0),
MATCH(Q$2,'Active Hour''s Dump'!$D$2:$AH$2,0)
))),"")</f>
        <v>0</v>
      </c>
      <c r="R145" s="13" t="str">
        <f>_xlfn.IFNA(IF(R$3="Productivity",
INDEX('Productivity Dump'!$E$4:$AJ$500,
MATCH($A145,'Productivity Dump'!$A$4:$A$500,0),
MATCH(R$2,'Productivity Dump'!$E$3:$AJ$3,0)
),
IF(R$3="Attendance",
INDEX('Attendance Dump'!$E$2:$AI$400,
MATCH($A145,'Attendance Dump'!$B$2:$B$400,0),
MATCH(R$2,'Attendance Dump'!$E$1:$AI$1,0)
),
INDEX('Active Hour''s Dump'!$D$3:$AH$337,
MATCH($C145,'Active Hour''s Dump'!$A$3:$A$337,0),
MATCH(R$2,'Active Hour''s Dump'!$D$2:$AH$2,0)
))),"")</f>
        <v>WO</v>
      </c>
      <c r="S145" s="54">
        <f>_xlfn.IFNA(IF(S$3="Productivity",
INDEX('Productivity Dump'!$E$4:$AJ$500,
MATCH($A145,'Productivity Dump'!$A$4:$A$500,0),
MATCH(S$2,'Productivity Dump'!$E$3:$AJ$3,0)
),
IF(S$3="Attendance",
INDEX('Attendance Dump'!$E$2:$AI$400,
MATCH($A145,'Attendance Dump'!$B$2:$B$400,0),
MATCH(S$2,'Attendance Dump'!$E$1:$AI$1,0)
),
INDEX('Active Hour''s Dump'!$D$3:$AH$337,
MATCH($C145,'Active Hour''s Dump'!$A$3:$A$337,0),
MATCH(S$2,'Active Hour''s Dump'!$D$2:$AH$2,0)
))),"")</f>
        <v>0</v>
      </c>
      <c r="T145" s="13">
        <f>_xlfn.IFNA(IF(T$3="Productivity",
INDEX('Productivity Dump'!$E$4:$AJ$500,
MATCH($A145,'Productivity Dump'!$A$4:$A$500,0),
MATCH(T$2,'Productivity Dump'!$E$3:$AJ$3,0)
),
IF(T$3="Attendance",
INDEX('Attendance Dump'!$E$2:$AI$400,
MATCH($A145,'Attendance Dump'!$B$2:$B$400,0),
MATCH(T$2,'Attendance Dump'!$E$1:$AI$1,0)
),
INDEX('Active Hour''s Dump'!$D$3:$AH$337,
MATCH($C145,'Active Hour''s Dump'!$A$3:$A$337,0),
MATCH(T$2,'Active Hour''s Dump'!$D$2:$AH$2,0)
))),"")</f>
        <v>884.19599999999969</v>
      </c>
      <c r="U145" s="13" t="str">
        <f>_xlfn.IFNA(IF(U$3="Productivity",
INDEX('Productivity Dump'!$E$4:$AJ$500,
MATCH($A145,'Productivity Dump'!$A$4:$A$500,0),
MATCH(U$2,'Productivity Dump'!$E$3:$AJ$3,0)
),
IF(U$3="Attendance",
INDEX('Attendance Dump'!$E$2:$AI$400,
MATCH($A145,'Attendance Dump'!$B$2:$B$400,0),
MATCH(U$2,'Attendance Dump'!$E$1:$AI$1,0)
),
INDEX('Active Hour''s Dump'!$D$3:$AH$337,
MATCH($C145,'Active Hour''s Dump'!$A$3:$A$337,0),
MATCH(U$2,'Active Hour''s Dump'!$D$2:$AH$2,0)
))),"")</f>
        <v>P</v>
      </c>
      <c r="V145" s="54">
        <f>_xlfn.IFNA(IF(V$3="Productivity",
INDEX('Productivity Dump'!$E$4:$AJ$500,
MATCH($A145,'Productivity Dump'!$A$4:$A$500,0),
MATCH(V$2,'Productivity Dump'!$E$3:$AJ$3,0)
),
IF(V$3="Attendance",
INDEX('Attendance Dump'!$E$2:$AI$400,
MATCH($A145,'Attendance Dump'!$B$2:$B$400,0),
MATCH(V$2,'Attendance Dump'!$E$1:$AI$1,0)
),
INDEX('Active Hour''s Dump'!$D$3:$AH$337,
MATCH($C145,'Active Hour''s Dump'!$A$3:$A$337,0),
MATCH(V$2,'Active Hour''s Dump'!$D$2:$AH$2,0)
))),"")</f>
        <v>7.0833333333333304</v>
      </c>
      <c r="W145" s="13">
        <f>_xlfn.IFNA(IF(W$3="Productivity",
INDEX('Productivity Dump'!$E$4:$AJ$500,
MATCH($A145,'Productivity Dump'!$A$4:$A$500,0),
MATCH(W$2,'Productivity Dump'!$E$3:$AJ$3,0)
),
IF(W$3="Attendance",
INDEX('Attendance Dump'!$E$2:$AI$400,
MATCH($A145,'Attendance Dump'!$B$2:$B$400,0),
MATCH(W$2,'Attendance Dump'!$E$1:$AI$1,0)
),
INDEX('Active Hour''s Dump'!$D$3:$AH$337,
MATCH($C145,'Active Hour''s Dump'!$A$3:$A$337,0),
MATCH(W$2,'Active Hour''s Dump'!$D$2:$AH$2,0)
))),"")</f>
        <v>1137.29</v>
      </c>
      <c r="X145" s="13" t="str">
        <f>_xlfn.IFNA(IF(X$3="Productivity",
INDEX('Productivity Dump'!$E$4:$AJ$500,
MATCH($A145,'Productivity Dump'!$A$4:$A$500,0),
MATCH(X$2,'Productivity Dump'!$E$3:$AJ$3,0)
),
IF(X$3="Attendance",
INDEX('Attendance Dump'!$E$2:$AI$400,
MATCH($A145,'Attendance Dump'!$B$2:$B$400,0),
MATCH(X$2,'Attendance Dump'!$E$1:$AI$1,0)
),
INDEX('Active Hour''s Dump'!$D$3:$AH$337,
MATCH($C145,'Active Hour''s Dump'!$A$3:$A$337,0),
MATCH(X$2,'Active Hour''s Dump'!$D$2:$AH$2,0)
))),"")</f>
        <v>P</v>
      </c>
      <c r="Y145" s="54">
        <f>_xlfn.IFNA(IF(Y$3="Productivity",
INDEX('Productivity Dump'!$E$4:$AJ$500,
MATCH($A145,'Productivity Dump'!$A$4:$A$500,0),
MATCH(Y$2,'Productivity Dump'!$E$3:$AJ$3,0)
),
IF(Y$3="Attendance",
INDEX('Attendance Dump'!$E$2:$AI$400,
MATCH($A145,'Attendance Dump'!$B$2:$B$400,0),
MATCH(Y$2,'Attendance Dump'!$E$1:$AI$1,0)
),
INDEX('Active Hour''s Dump'!$D$3:$AH$337,
MATCH($C145,'Active Hour''s Dump'!$A$3:$A$337,0),
MATCH(Y$2,'Active Hour''s Dump'!$D$2:$AH$2,0)
))),"")</f>
        <v>9.8333333333333304</v>
      </c>
      <c r="Z145" s="13">
        <f>_xlfn.IFNA(IF(Z$3="Productivity",
INDEX('Productivity Dump'!$E$4:$AJ$500,
MATCH($A145,'Productivity Dump'!$A$4:$A$500,0),
MATCH(Z$2,'Productivity Dump'!$E$3:$AJ$3,0)
),
IF(Z$3="Attendance",
INDEX('Attendance Dump'!$E$2:$AI$400,
MATCH($A145,'Attendance Dump'!$B$2:$B$400,0),
MATCH(Z$2,'Attendance Dump'!$E$1:$AI$1,0)
),
INDEX('Active Hour''s Dump'!$D$3:$AH$337,
MATCH($C145,'Active Hour''s Dump'!$A$3:$A$337,0),
MATCH(Z$2,'Active Hour''s Dump'!$D$2:$AH$2,0)
))),"")</f>
        <v>911.22199999999975</v>
      </c>
      <c r="AA145" s="13" t="str">
        <f>_xlfn.IFNA(IF(AA$3="Productivity",
INDEX('Productivity Dump'!$E$4:$AJ$500,
MATCH($A145,'Productivity Dump'!$A$4:$A$500,0),
MATCH(AA$2,'Productivity Dump'!$E$3:$AJ$3,0)
),
IF(AA$3="Attendance",
INDEX('Attendance Dump'!$E$2:$AI$400,
MATCH($A145,'Attendance Dump'!$B$2:$B$400,0),
MATCH(AA$2,'Attendance Dump'!$E$1:$AI$1,0)
),
INDEX('Active Hour''s Dump'!$D$3:$AH$337,
MATCH($C145,'Active Hour''s Dump'!$A$3:$A$337,0),
MATCH(AA$2,'Active Hour''s Dump'!$D$2:$AH$2,0)
))),"")</f>
        <v>P</v>
      </c>
      <c r="AB145" s="54">
        <f>_xlfn.IFNA(IF(AB$3="Productivity",
INDEX('Productivity Dump'!$E$4:$AJ$500,
MATCH($A145,'Productivity Dump'!$A$4:$A$500,0),
MATCH(AB$2,'Productivity Dump'!$E$3:$AJ$3,0)
),
IF(AB$3="Attendance",
INDEX('Attendance Dump'!$E$2:$AI$400,
MATCH($A145,'Attendance Dump'!$B$2:$B$400,0),
MATCH(AB$2,'Attendance Dump'!$E$1:$AI$1,0)
),
INDEX('Active Hour''s Dump'!$D$3:$AH$337,
MATCH($C145,'Active Hour''s Dump'!$A$3:$A$337,0),
MATCH(AB$2,'Active Hour''s Dump'!$D$2:$AH$2,0)
))),"")</f>
        <v>7.25</v>
      </c>
      <c r="AC145" s="13">
        <f>_xlfn.IFNA(IF(AC$3="Productivity",
INDEX('Productivity Dump'!$E$4:$AJ$500,
MATCH($A145,'Productivity Dump'!$A$4:$A$500,0),
MATCH(AC$2,'Productivity Dump'!$E$3:$AJ$3,0)
),
IF(AC$3="Attendance",
INDEX('Attendance Dump'!$E$2:$AI$400,
MATCH($A145,'Attendance Dump'!$B$2:$B$400,0),
MATCH(AC$2,'Attendance Dump'!$E$1:$AI$1,0)
),
INDEX('Active Hour''s Dump'!$D$3:$AH$337,
MATCH($C145,'Active Hour''s Dump'!$A$3:$A$337,0),
MATCH(AC$2,'Active Hour''s Dump'!$D$2:$AH$2,0)
))),"")</f>
        <v>818.28900000000021</v>
      </c>
      <c r="AD145" s="13" t="str">
        <f>_xlfn.IFNA(IF(AD$3="Productivity",
INDEX('Productivity Dump'!$E$4:$AJ$500,
MATCH($A145,'Productivity Dump'!$A$4:$A$500,0),
MATCH(AD$2,'Productivity Dump'!$E$3:$AJ$3,0)
),
IF(AD$3="Attendance",
INDEX('Attendance Dump'!$E$2:$AI$400,
MATCH($A145,'Attendance Dump'!$B$2:$B$400,0),
MATCH(AD$2,'Attendance Dump'!$E$1:$AI$1,0)
),
INDEX('Active Hour''s Dump'!$D$3:$AH$337,
MATCH($C145,'Active Hour''s Dump'!$A$3:$A$337,0),
MATCH(AD$2,'Active Hour''s Dump'!$D$2:$AH$2,0)
))),"")</f>
        <v>P</v>
      </c>
      <c r="AE145" s="54">
        <f>_xlfn.IFNA(IF(AE$3="Productivity",
INDEX('Productivity Dump'!$E$4:$AJ$500,
MATCH($A145,'Productivity Dump'!$A$4:$A$500,0),
MATCH(AE$2,'Productivity Dump'!$E$3:$AJ$3,0)
),
IF(AE$3="Attendance",
INDEX('Attendance Dump'!$E$2:$AI$400,
MATCH($A145,'Attendance Dump'!$B$2:$B$400,0),
MATCH(AE$2,'Attendance Dump'!$E$1:$AI$1,0)
),
INDEX('Active Hour''s Dump'!$D$3:$AH$337,
MATCH($C145,'Active Hour''s Dump'!$A$3:$A$337,0),
MATCH(AE$2,'Active Hour''s Dump'!$D$2:$AH$2,0)
))),"")</f>
        <v>5.5</v>
      </c>
      <c r="AF145" s="13">
        <f>_xlfn.IFNA(IF(AF$3="Productivity",
INDEX('Productivity Dump'!$E$4:$AJ$500,
MATCH($A145,'Productivity Dump'!$A$4:$A$500,0),
MATCH(AF$2,'Productivity Dump'!$E$3:$AJ$3,0)
),
IF(AF$3="Attendance",
INDEX('Attendance Dump'!$E$2:$AI$400,
MATCH($A145,'Attendance Dump'!$B$2:$B$400,0),
MATCH(AF$2,'Attendance Dump'!$E$1:$AI$1,0)
),
INDEX('Active Hour''s Dump'!$D$3:$AH$337,
MATCH($C145,'Active Hour''s Dump'!$A$3:$A$337,0),
MATCH(AF$2,'Active Hour''s Dump'!$D$2:$AH$2,0)
))),"")</f>
        <v>1186.4679999999998</v>
      </c>
      <c r="AG145" s="13" t="str">
        <f>_xlfn.IFNA(IF(AG$3="Productivity",
INDEX('Productivity Dump'!$E$4:$AJ$500,
MATCH($A145,'Productivity Dump'!$A$4:$A$500,0),
MATCH(AG$2,'Productivity Dump'!$E$3:$AJ$3,0)
),
IF(AG$3="Attendance",
INDEX('Attendance Dump'!$E$2:$AI$400,
MATCH($A145,'Attendance Dump'!$B$2:$B$400,0),
MATCH(AG$2,'Attendance Dump'!$E$1:$AI$1,0)
),
INDEX('Active Hour''s Dump'!$D$3:$AH$337,
MATCH($C145,'Active Hour''s Dump'!$A$3:$A$337,0),
MATCH(AG$2,'Active Hour''s Dump'!$D$2:$AH$2,0)
))),"")</f>
        <v>P</v>
      </c>
      <c r="AH145" s="54">
        <f>_xlfn.IFNA(IF(AH$3="Productivity",
INDEX('Productivity Dump'!$E$4:$AJ$500,
MATCH($A145,'Productivity Dump'!$A$4:$A$500,0),
MATCH(AH$2,'Productivity Dump'!$E$3:$AJ$3,0)
),
IF(AH$3="Attendance",
INDEX('Attendance Dump'!$E$2:$AI$400,
MATCH($A145,'Attendance Dump'!$B$2:$B$400,0),
MATCH(AH$2,'Attendance Dump'!$E$1:$AI$1,0)
),
INDEX('Active Hour''s Dump'!$D$3:$AH$337,
MATCH($C145,'Active Hour''s Dump'!$A$3:$A$337,0),
MATCH(AH$2,'Active Hour''s Dump'!$D$2:$AH$2,0)
))),"")</f>
        <v>8</v>
      </c>
      <c r="AI145" s="13">
        <f>_xlfn.IFNA(IF(AI$3="Productivity",
INDEX('Productivity Dump'!$E$4:$AJ$500,
MATCH($A145,'Productivity Dump'!$A$4:$A$500,0),
MATCH(AI$2,'Productivity Dump'!$E$3:$AJ$3,0)
),
IF(AI$3="Attendance",
INDEX('Attendance Dump'!$E$2:$AI$400,
MATCH($A145,'Attendance Dump'!$B$2:$B$400,0),
MATCH(AI$2,'Attendance Dump'!$E$1:$AI$1,0)
),
INDEX('Active Hour''s Dump'!$D$3:$AH$337,
MATCH($C145,'Active Hour''s Dump'!$A$3:$A$337,0),
MATCH(AI$2,'Active Hour''s Dump'!$D$2:$AH$2,0)
))),"")</f>
        <v>1031.3790000000001</v>
      </c>
      <c r="AJ145" s="13" t="str">
        <f>_xlfn.IFNA(IF(AJ$3="Productivity",
INDEX('Productivity Dump'!$E$4:$AJ$500,
MATCH($A145,'Productivity Dump'!$A$4:$A$500,0),
MATCH(AJ$2,'Productivity Dump'!$E$3:$AJ$3,0)
),
IF(AJ$3="Attendance",
INDEX('Attendance Dump'!$E$2:$AI$400,
MATCH($A145,'Attendance Dump'!$B$2:$B$400,0),
MATCH(AJ$2,'Attendance Dump'!$E$1:$AI$1,0)
),
INDEX('Active Hour''s Dump'!$D$3:$AH$337,
MATCH($C145,'Active Hour''s Dump'!$A$3:$A$337,0),
MATCH(AJ$2,'Active Hour''s Dump'!$D$2:$AH$2,0)
))),"")</f>
        <v>P</v>
      </c>
      <c r="AK145" s="54">
        <f>_xlfn.IFNA(IF(AK$3="Productivity",
INDEX('Productivity Dump'!$E$4:$AJ$500,
MATCH($A145,'Productivity Dump'!$A$4:$A$500,0),
MATCH(AK$2,'Productivity Dump'!$E$3:$AJ$3,0)
),
IF(AK$3="Attendance",
INDEX('Attendance Dump'!$E$2:$AI$400,
MATCH($A145,'Attendance Dump'!$B$2:$B$400,0),
MATCH(AK$2,'Attendance Dump'!$E$1:$AI$1,0)
),
INDEX('Active Hour''s Dump'!$D$3:$AH$337,
MATCH($C145,'Active Hour''s Dump'!$A$3:$A$337,0),
MATCH(AK$2,'Active Hour''s Dump'!$D$2:$AH$2,0)
))),"")</f>
        <v>8.8333333333333304</v>
      </c>
      <c r="AL145" s="13">
        <f>_xlfn.IFNA(IF(AL$3="Productivity",
INDEX('Productivity Dump'!$E$4:$AJ$500,
MATCH($A145,'Productivity Dump'!$A$4:$A$500,0),
MATCH(AL$2,'Productivity Dump'!$E$3:$AJ$3,0)
),
IF(AL$3="Attendance",
INDEX('Attendance Dump'!$E$2:$AI$400,
MATCH($A145,'Attendance Dump'!$B$2:$B$400,0),
MATCH(AL$2,'Attendance Dump'!$E$1:$AI$1,0)
),
INDEX('Active Hour''s Dump'!$D$3:$AH$337,
MATCH($C145,'Active Hour''s Dump'!$A$3:$A$337,0),
MATCH(AL$2,'Active Hour''s Dump'!$D$2:$AH$2,0)
))),"")</f>
        <v>0</v>
      </c>
      <c r="AM145" s="13" t="str">
        <f>_xlfn.IFNA(IF(AM$3="Productivity",
INDEX('Productivity Dump'!$E$4:$AJ$500,
MATCH($A145,'Productivity Dump'!$A$4:$A$500,0),
MATCH(AM$2,'Productivity Dump'!$E$3:$AJ$3,0)
),
IF(AM$3="Attendance",
INDEX('Attendance Dump'!$E$2:$AI$400,
MATCH($A145,'Attendance Dump'!$B$2:$B$400,0),
MATCH(AM$2,'Attendance Dump'!$E$1:$AI$1,0)
),
INDEX('Active Hour''s Dump'!$D$3:$AH$337,
MATCH($C145,'Active Hour''s Dump'!$A$3:$A$337,0),
MATCH(AM$2,'Active Hour''s Dump'!$D$2:$AH$2,0)
))),"")</f>
        <v>WO</v>
      </c>
      <c r="AN145" s="54">
        <f>_xlfn.IFNA(IF(AN$3="Productivity",
INDEX('Productivity Dump'!$E$4:$AJ$500,
MATCH($A145,'Productivity Dump'!$A$4:$A$500,0),
MATCH(AN$2,'Productivity Dump'!$E$3:$AJ$3,0)
),
IF(AN$3="Attendance",
INDEX('Attendance Dump'!$E$2:$AI$400,
MATCH($A145,'Attendance Dump'!$B$2:$B$400,0),
MATCH(AN$2,'Attendance Dump'!$E$1:$AI$1,0)
),
INDEX('Active Hour''s Dump'!$D$3:$AH$337,
MATCH($C145,'Active Hour''s Dump'!$A$3:$A$337,0),
MATCH(AN$2,'Active Hour''s Dump'!$D$2:$AH$2,0)
))),"")</f>
        <v>0</v>
      </c>
      <c r="AO145" s="13">
        <f>_xlfn.IFNA(IF(AO$3="Productivity",
INDEX('Productivity Dump'!$E$4:$AJ$500,
MATCH($A145,'Productivity Dump'!$A$4:$A$500,0),
MATCH(AO$2,'Productivity Dump'!$E$3:$AJ$3,0)
),
IF(AO$3="Attendance",
INDEX('Attendance Dump'!$E$2:$AI$400,
MATCH($A145,'Attendance Dump'!$B$2:$B$400,0),
MATCH(AO$2,'Attendance Dump'!$E$1:$AI$1,0)
),
INDEX('Active Hour''s Dump'!$D$3:$AH$337,
MATCH($C145,'Active Hour''s Dump'!$A$3:$A$337,0),
MATCH(AO$2,'Active Hour''s Dump'!$D$2:$AH$2,0)
))),"")</f>
        <v>648.07100000000003</v>
      </c>
      <c r="AP145" s="13" t="str">
        <f>_xlfn.IFNA(IF(AP$3="Productivity",
INDEX('Productivity Dump'!$E$4:$AJ$500,
MATCH($A145,'Productivity Dump'!$A$4:$A$500,0),
MATCH(AP$2,'Productivity Dump'!$E$3:$AJ$3,0)
),
IF(AP$3="Attendance",
INDEX('Attendance Dump'!$E$2:$AI$400,
MATCH($A145,'Attendance Dump'!$B$2:$B$400,0),
MATCH(AP$2,'Attendance Dump'!$E$1:$AI$1,0)
),
INDEX('Active Hour''s Dump'!$D$3:$AH$337,
MATCH($C145,'Active Hour''s Dump'!$A$3:$A$337,0),
MATCH(AP$2,'Active Hour''s Dump'!$D$2:$AH$2,0)
))),"")</f>
        <v>P</v>
      </c>
      <c r="AQ145" s="54">
        <f>_xlfn.IFNA(IF(AQ$3="Productivity",
INDEX('Productivity Dump'!$E$4:$AJ$500,
MATCH($A145,'Productivity Dump'!$A$4:$A$500,0),
MATCH(AQ$2,'Productivity Dump'!$E$3:$AJ$3,0)
),
IF(AQ$3="Attendance",
INDEX('Attendance Dump'!$E$2:$AI$400,
MATCH($A145,'Attendance Dump'!$B$2:$B$400,0),
MATCH(AQ$2,'Attendance Dump'!$E$1:$AI$1,0)
),
INDEX('Active Hour''s Dump'!$D$3:$AH$337,
MATCH($C145,'Active Hour''s Dump'!$A$3:$A$337,0),
MATCH(AQ$2,'Active Hour''s Dump'!$D$2:$AH$2,0)
))),"")</f>
        <v>4.8333333333333304</v>
      </c>
      <c r="AR145" s="13">
        <f>_xlfn.IFNA(IF(AR$3="Productivity",
INDEX('Productivity Dump'!$E$4:$AJ$500,
MATCH($A145,'Productivity Dump'!$A$4:$A$500,0),
MATCH(AR$2,'Productivity Dump'!$E$3:$AJ$3,0)
),
IF(AR$3="Attendance",
INDEX('Attendance Dump'!$E$2:$AI$400,
MATCH($A145,'Attendance Dump'!$B$2:$B$400,0),
MATCH(AR$2,'Attendance Dump'!$E$1:$AI$1,0)
),
INDEX('Active Hour''s Dump'!$D$3:$AH$337,
MATCH($C145,'Active Hour''s Dump'!$A$3:$A$337,0),
MATCH(AR$2,'Active Hour''s Dump'!$D$2:$AH$2,0)
))),"")</f>
        <v>1071.4580000000001</v>
      </c>
      <c r="AS145" s="13" t="str">
        <f>_xlfn.IFNA(IF(AS$3="Productivity",
INDEX('Productivity Dump'!$E$4:$AJ$500,
MATCH($A145,'Productivity Dump'!$A$4:$A$500,0),
MATCH(AS$2,'Productivity Dump'!$E$3:$AJ$3,0)
),
IF(AS$3="Attendance",
INDEX('Attendance Dump'!$E$2:$AI$400,
MATCH($A145,'Attendance Dump'!$B$2:$B$400,0),
MATCH(AS$2,'Attendance Dump'!$E$1:$AI$1,0)
),
INDEX('Active Hour''s Dump'!$D$3:$AH$337,
MATCH($C145,'Active Hour''s Dump'!$A$3:$A$337,0),
MATCH(AS$2,'Active Hour''s Dump'!$D$2:$AH$2,0)
))),"")</f>
        <v>P</v>
      </c>
      <c r="AT145" s="54">
        <f>_xlfn.IFNA(IF(AT$3="Productivity",
INDEX('Productivity Dump'!$E$4:$AJ$500,
MATCH($A145,'Productivity Dump'!$A$4:$A$500,0),
MATCH(AT$2,'Productivity Dump'!$E$3:$AJ$3,0)
),
IF(AT$3="Attendance",
INDEX('Attendance Dump'!$E$2:$AI$400,
MATCH($A145,'Attendance Dump'!$B$2:$B$400,0),
MATCH(AT$2,'Attendance Dump'!$E$1:$AI$1,0)
),
INDEX('Active Hour''s Dump'!$D$3:$AH$337,
MATCH($C145,'Active Hour''s Dump'!$A$3:$A$337,0),
MATCH(AT$2,'Active Hour''s Dump'!$D$2:$AH$2,0)
))),"")</f>
        <v>7.5833333333333304</v>
      </c>
      <c r="AU145" s="13">
        <f>_xlfn.IFNA(IF(AU$3="Productivity",
INDEX('Productivity Dump'!$E$4:$AJ$500,
MATCH($A145,'Productivity Dump'!$A$4:$A$500,0),
MATCH(AU$2,'Productivity Dump'!$E$3:$AJ$3,0)
),
IF(AU$3="Attendance",
INDEX('Attendance Dump'!$E$2:$AI$400,
MATCH($A145,'Attendance Dump'!$B$2:$B$400,0),
MATCH(AU$2,'Attendance Dump'!$E$1:$AI$1,0)
),
INDEX('Active Hour''s Dump'!$D$3:$AH$337,
MATCH($C145,'Active Hour''s Dump'!$A$3:$A$337,0),
MATCH(AU$2,'Active Hour''s Dump'!$D$2:$AH$2,0)
))),"")</f>
        <v>608.91699999999992</v>
      </c>
      <c r="AV145" s="13" t="str">
        <f>_xlfn.IFNA(IF(AV$3="Productivity",
INDEX('Productivity Dump'!$E$4:$AJ$500,
MATCH($A145,'Productivity Dump'!$A$4:$A$500,0),
MATCH(AV$2,'Productivity Dump'!$E$3:$AJ$3,0)
),
IF(AV$3="Attendance",
INDEX('Attendance Dump'!$E$2:$AI$400,
MATCH($A145,'Attendance Dump'!$B$2:$B$400,0),
MATCH(AV$2,'Attendance Dump'!$E$1:$AI$1,0)
),
INDEX('Active Hour''s Dump'!$D$3:$AH$337,
MATCH($C145,'Active Hour''s Dump'!$A$3:$A$337,0),
MATCH(AV$2,'Active Hour''s Dump'!$D$2:$AH$2,0)
))),"")</f>
        <v>LWP-HL(LWP)</v>
      </c>
      <c r="AW145" s="54">
        <f>_xlfn.IFNA(IF(AW$3="Productivity",
INDEX('Productivity Dump'!$E$4:$AJ$500,
MATCH($A145,'Productivity Dump'!$A$4:$A$500,0),
MATCH(AW$2,'Productivity Dump'!$E$3:$AJ$3,0)
),
IF(AW$3="Attendance",
INDEX('Attendance Dump'!$E$2:$AI$400,
MATCH($A145,'Attendance Dump'!$B$2:$B$400,0),
MATCH(AW$2,'Attendance Dump'!$E$1:$AI$1,0)
),
INDEX('Active Hour''s Dump'!$D$3:$AH$337,
MATCH($C145,'Active Hour''s Dump'!$A$3:$A$337,0),
MATCH(AW$2,'Active Hour''s Dump'!$D$2:$AH$2,0)
))),"")</f>
        <v>4.4166666666666696</v>
      </c>
      <c r="AX145" s="13">
        <f>_xlfn.IFNA(IF(AX$3="Productivity",
INDEX('Productivity Dump'!$E$4:$AJ$500,
MATCH($A145,'Productivity Dump'!$A$4:$A$500,0),
MATCH(AX$2,'Productivity Dump'!$E$3:$AJ$3,0)
),
IF(AX$3="Attendance",
INDEX('Attendance Dump'!$E$2:$AI$400,
MATCH($A145,'Attendance Dump'!$B$2:$B$400,0),
MATCH(AX$2,'Attendance Dump'!$E$1:$AI$1,0)
),
INDEX('Active Hour''s Dump'!$D$3:$AH$337,
MATCH($C145,'Active Hour''s Dump'!$A$3:$A$337,0),
MATCH(AX$2,'Active Hour''s Dump'!$D$2:$AH$2,0)
))),"")</f>
        <v>0</v>
      </c>
      <c r="AY145" s="13" t="str">
        <f>_xlfn.IFNA(IF(AY$3="Productivity",
INDEX('Productivity Dump'!$E$4:$AJ$500,
MATCH($A145,'Productivity Dump'!$A$4:$A$500,0),
MATCH(AY$2,'Productivity Dump'!$E$3:$AJ$3,0)
),
IF(AY$3="Attendance",
INDEX('Attendance Dump'!$E$2:$AI$400,
MATCH($A145,'Attendance Dump'!$B$2:$B$400,0),
MATCH(AY$2,'Attendance Dump'!$E$1:$AI$1,0)
),
INDEX('Active Hour''s Dump'!$D$3:$AH$337,
MATCH($C145,'Active Hour''s Dump'!$A$3:$A$337,0),
MATCH(AY$2,'Active Hour''s Dump'!$D$2:$AH$2,0)
))),"")</f>
        <v>PL</v>
      </c>
      <c r="AZ145" s="54">
        <f>_xlfn.IFNA(IF(AZ$3="Productivity",
INDEX('Productivity Dump'!$E$4:$AJ$500,
MATCH($A145,'Productivity Dump'!$A$4:$A$500,0),
MATCH(AZ$2,'Productivity Dump'!$E$3:$AJ$3,0)
),
IF(AZ$3="Attendance",
INDEX('Attendance Dump'!$E$2:$AI$400,
MATCH($A145,'Attendance Dump'!$B$2:$B$400,0),
MATCH(AZ$2,'Attendance Dump'!$E$1:$AI$1,0)
),
INDEX('Active Hour''s Dump'!$D$3:$AH$337,
MATCH($C145,'Active Hour''s Dump'!$A$3:$A$337,0),
MATCH(AZ$2,'Active Hour''s Dump'!$D$2:$AH$2,0)
))),"")</f>
        <v>0</v>
      </c>
      <c r="BA145" s="13">
        <f>_xlfn.IFNA(IF(BA$3="Productivity",
INDEX('Productivity Dump'!$E$4:$AJ$500,
MATCH($A145,'Productivity Dump'!$A$4:$A$500,0),
MATCH(BA$2,'Productivity Dump'!$E$3:$AJ$3,0)
),
IF(BA$3="Attendance",
INDEX('Attendance Dump'!$E$2:$AI$400,
MATCH($A145,'Attendance Dump'!$B$2:$B$400,0),
MATCH(BA$2,'Attendance Dump'!$E$1:$AI$1,0)
),
INDEX('Active Hour''s Dump'!$D$3:$AH$337,
MATCH($C145,'Active Hour''s Dump'!$A$3:$A$337,0),
MATCH(BA$2,'Active Hour''s Dump'!$D$2:$AH$2,0)
))),"")</f>
        <v>0</v>
      </c>
      <c r="BB145" s="13" t="str">
        <f>_xlfn.IFNA(IF(BB$3="Productivity",
INDEX('Productivity Dump'!$E$4:$AJ$500,
MATCH($A145,'Productivity Dump'!$A$4:$A$500,0),
MATCH(BB$2,'Productivity Dump'!$E$3:$AJ$3,0)
),
IF(BB$3="Attendance",
INDEX('Attendance Dump'!$E$2:$AI$400,
MATCH($A145,'Attendance Dump'!$B$2:$B$400,0),
MATCH(BB$2,'Attendance Dump'!$E$1:$AI$1,0)
),
INDEX('Active Hour''s Dump'!$D$3:$AH$337,
MATCH($C145,'Active Hour''s Dump'!$A$3:$A$337,0),
MATCH(BB$2,'Active Hour''s Dump'!$D$2:$AH$2,0)
))),"")</f>
        <v>PL</v>
      </c>
      <c r="BC145" s="54">
        <f>_xlfn.IFNA(IF(BC$3="Productivity",
INDEX('Productivity Dump'!$E$4:$AJ$500,
MATCH($A145,'Productivity Dump'!$A$4:$A$500,0),
MATCH(BC$2,'Productivity Dump'!$E$3:$AJ$3,0)
),
IF(BC$3="Attendance",
INDEX('Attendance Dump'!$E$2:$AI$400,
MATCH($A145,'Attendance Dump'!$B$2:$B$400,0),
MATCH(BC$2,'Attendance Dump'!$E$1:$AI$1,0)
),
INDEX('Active Hour''s Dump'!$D$3:$AH$337,
MATCH($C145,'Active Hour''s Dump'!$A$3:$A$337,0),
MATCH(BC$2,'Active Hour''s Dump'!$D$2:$AH$2,0)
))),"")</f>
        <v>0</v>
      </c>
      <c r="BD145" s="13">
        <f>_xlfn.IFNA(IF(BD$3="Productivity",
INDEX('Productivity Dump'!$E$4:$AJ$500,
MATCH($A145,'Productivity Dump'!$A$4:$A$500,0),
MATCH(BD$2,'Productivity Dump'!$E$3:$AJ$3,0)
),
IF(BD$3="Attendance",
INDEX('Attendance Dump'!$E$2:$AI$400,
MATCH($A145,'Attendance Dump'!$B$2:$B$400,0),
MATCH(BD$2,'Attendance Dump'!$E$1:$AI$1,0)
),
INDEX('Active Hour''s Dump'!$D$3:$AH$337,
MATCH($C145,'Active Hour''s Dump'!$A$3:$A$337,0),
MATCH(BD$2,'Active Hour''s Dump'!$D$2:$AH$2,0)
))),"")</f>
        <v>0</v>
      </c>
      <c r="BE145" s="13" t="str">
        <f>_xlfn.IFNA(IF(BE$3="Productivity",
INDEX('Productivity Dump'!$E$4:$AJ$500,
MATCH($A145,'Productivity Dump'!$A$4:$A$500,0),
MATCH(BE$2,'Productivity Dump'!$E$3:$AJ$3,0)
),
IF(BE$3="Attendance",
INDEX('Attendance Dump'!$E$2:$AI$400,
MATCH($A145,'Attendance Dump'!$B$2:$B$400,0),
MATCH(BE$2,'Attendance Dump'!$E$1:$AI$1,0)
),
INDEX('Active Hour''s Dump'!$D$3:$AH$337,
MATCH($C145,'Active Hour''s Dump'!$A$3:$A$337,0),
MATCH(BE$2,'Active Hour''s Dump'!$D$2:$AH$2,0)
))),"")</f>
        <v>LWP-LWP</v>
      </c>
      <c r="BF145" s="54">
        <f>_xlfn.IFNA(IF(BF$3="Productivity",
INDEX('Productivity Dump'!$E$4:$AJ$500,
MATCH($A145,'Productivity Dump'!$A$4:$A$500,0),
MATCH(BF$2,'Productivity Dump'!$E$3:$AJ$3,0)
),
IF(BF$3="Attendance",
INDEX('Attendance Dump'!$E$2:$AI$400,
MATCH($A145,'Attendance Dump'!$B$2:$B$400,0),
MATCH(BF$2,'Attendance Dump'!$E$1:$AI$1,0)
),
INDEX('Active Hour''s Dump'!$D$3:$AH$337,
MATCH($C145,'Active Hour''s Dump'!$A$3:$A$337,0),
MATCH(BF$2,'Active Hour''s Dump'!$D$2:$AH$2,0)
))),"")</f>
        <v>0</v>
      </c>
      <c r="BG145" s="13">
        <f>_xlfn.IFNA(IF(BG$3="Productivity",
INDEX('Productivity Dump'!$E$4:$AJ$500,
MATCH($A145,'Productivity Dump'!$A$4:$A$500,0),
MATCH(BG$2,'Productivity Dump'!$E$3:$AJ$3,0)
),
IF(BG$3="Attendance",
INDEX('Attendance Dump'!$E$2:$AI$400,
MATCH($A145,'Attendance Dump'!$B$2:$B$400,0),
MATCH(BG$2,'Attendance Dump'!$E$1:$AI$1,0)
),
INDEX('Active Hour''s Dump'!$D$3:$AH$337,
MATCH($C145,'Active Hour''s Dump'!$A$3:$A$337,0),
MATCH(BG$2,'Active Hour''s Dump'!$D$2:$AH$2,0)
))),"")</f>
        <v>0</v>
      </c>
      <c r="BH145" s="13" t="str">
        <f>_xlfn.IFNA(IF(BH$3="Productivity",
INDEX('Productivity Dump'!$E$4:$AJ$500,
MATCH($A145,'Productivity Dump'!$A$4:$A$500,0),
MATCH(BH$2,'Productivity Dump'!$E$3:$AJ$3,0)
),
IF(BH$3="Attendance",
INDEX('Attendance Dump'!$E$2:$AI$400,
MATCH($A145,'Attendance Dump'!$B$2:$B$400,0),
MATCH(BH$2,'Attendance Dump'!$E$1:$AI$1,0)
),
INDEX('Active Hour''s Dump'!$D$3:$AH$337,
MATCH($C145,'Active Hour''s Dump'!$A$3:$A$337,0),
MATCH(BH$2,'Active Hour''s Dump'!$D$2:$AH$2,0)
))),"")</f>
        <v>LWP-LWP</v>
      </c>
      <c r="BI145" s="54">
        <f>_xlfn.IFNA(IF(BI$3="Productivity",
INDEX('Productivity Dump'!$E$4:$AJ$500,
MATCH($A145,'Productivity Dump'!$A$4:$A$500,0),
MATCH(BI$2,'Productivity Dump'!$E$3:$AJ$3,0)
),
IF(BI$3="Attendance",
INDEX('Attendance Dump'!$E$2:$AI$400,
MATCH($A145,'Attendance Dump'!$B$2:$B$400,0),
MATCH(BI$2,'Attendance Dump'!$E$1:$AI$1,0)
),
INDEX('Active Hour''s Dump'!$D$3:$AH$337,
MATCH($C145,'Active Hour''s Dump'!$A$3:$A$337,0),
MATCH(BI$2,'Active Hour''s Dump'!$D$2:$AH$2,0)
))),"")</f>
        <v>0</v>
      </c>
      <c r="BJ145" s="13">
        <f>_xlfn.IFNA(IF(BJ$3="Productivity",
INDEX('Productivity Dump'!$E$4:$AJ$500,
MATCH($A145,'Productivity Dump'!$A$4:$A$500,0),
MATCH(BJ$2,'Productivity Dump'!$E$3:$AJ$3,0)
),
IF(BJ$3="Attendance",
INDEX('Attendance Dump'!$E$2:$AI$400,
MATCH($A145,'Attendance Dump'!$B$2:$B$400,0),
MATCH(BJ$2,'Attendance Dump'!$E$1:$AI$1,0)
),
INDEX('Active Hour''s Dump'!$D$3:$AH$337,
MATCH($C145,'Active Hour''s Dump'!$A$3:$A$337,0),
MATCH(BJ$2,'Active Hour''s Dump'!$D$2:$AH$2,0)
))),"")</f>
        <v>0</v>
      </c>
      <c r="BK145" s="13" t="str">
        <f>_xlfn.IFNA(IF(BK$3="Productivity",
INDEX('Productivity Dump'!$E$4:$AJ$500,
MATCH($A145,'Productivity Dump'!$A$4:$A$500,0),
MATCH(BK$2,'Productivity Dump'!$E$3:$AJ$3,0)
),
IF(BK$3="Attendance",
INDEX('Attendance Dump'!$E$2:$AI$400,
MATCH($A145,'Attendance Dump'!$B$2:$B$400,0),
MATCH(BK$2,'Attendance Dump'!$E$1:$AI$1,0)
),
INDEX('Active Hour''s Dump'!$D$3:$AH$337,
MATCH($C145,'Active Hour''s Dump'!$A$3:$A$337,0),
MATCH(BK$2,'Active Hour''s Dump'!$D$2:$AH$2,0)
))),"")</f>
        <v>LWP-LWP</v>
      </c>
      <c r="BL145" s="54">
        <f>_xlfn.IFNA(IF(BL$3="Productivity",
INDEX('Productivity Dump'!$E$4:$AJ$500,
MATCH($A145,'Productivity Dump'!$A$4:$A$500,0),
MATCH(BL$2,'Productivity Dump'!$E$3:$AJ$3,0)
),
IF(BL$3="Attendance",
INDEX('Attendance Dump'!$E$2:$AI$400,
MATCH($A145,'Attendance Dump'!$B$2:$B$400,0),
MATCH(BL$2,'Attendance Dump'!$E$1:$AI$1,0)
),
INDEX('Active Hour''s Dump'!$D$3:$AH$337,
MATCH($C145,'Active Hour''s Dump'!$A$3:$A$337,0),
MATCH(BL$2,'Active Hour''s Dump'!$D$2:$AH$2,0)
))),"")</f>
        <v>0</v>
      </c>
      <c r="BM145" s="13">
        <f>_xlfn.IFNA(IF(BM$3="Productivity",
INDEX('Productivity Dump'!$E$4:$AJ$500,
MATCH($A145,'Productivity Dump'!$A$4:$A$500,0),
MATCH(BM$2,'Productivity Dump'!$E$3:$AJ$3,0)
),
IF(BM$3="Attendance",
INDEX('Attendance Dump'!$E$2:$AI$400,
MATCH($A145,'Attendance Dump'!$B$2:$B$400,0),
MATCH(BM$2,'Attendance Dump'!$E$1:$AI$1,0)
),
INDEX('Active Hour''s Dump'!$D$3:$AH$337,
MATCH($C145,'Active Hour''s Dump'!$A$3:$A$337,0),
MATCH(BM$2,'Active Hour''s Dump'!$D$2:$AH$2,0)
))),"")</f>
        <v>0</v>
      </c>
      <c r="BN145" s="13" t="str">
        <f>_xlfn.IFNA(IF(BN$3="Productivity",
INDEX('Productivity Dump'!$E$4:$AJ$500,
MATCH($A145,'Productivity Dump'!$A$4:$A$500,0),
MATCH(BN$2,'Productivity Dump'!$E$3:$AJ$3,0)
),
IF(BN$3="Attendance",
INDEX('Attendance Dump'!$E$2:$AI$400,
MATCH($A145,'Attendance Dump'!$B$2:$B$400,0),
MATCH(BN$2,'Attendance Dump'!$E$1:$AI$1,0)
),
INDEX('Active Hour''s Dump'!$D$3:$AH$337,
MATCH($C145,'Active Hour''s Dump'!$A$3:$A$337,0),
MATCH(BN$2,'Active Hour''s Dump'!$D$2:$AH$2,0)
))),"")</f>
        <v>LWP-LWP</v>
      </c>
      <c r="BO145" s="54">
        <f>_xlfn.IFNA(IF(BO$3="Productivity",
INDEX('Productivity Dump'!$E$4:$AJ$500,
MATCH($A145,'Productivity Dump'!$A$4:$A$500,0),
MATCH(BO$2,'Productivity Dump'!$E$3:$AJ$3,0)
),
IF(BO$3="Attendance",
INDEX('Attendance Dump'!$E$2:$AI$400,
MATCH($A145,'Attendance Dump'!$B$2:$B$400,0),
MATCH(BO$2,'Attendance Dump'!$E$1:$AI$1,0)
),
INDEX('Active Hour''s Dump'!$D$3:$AH$337,
MATCH($C145,'Active Hour''s Dump'!$A$3:$A$337,0),
MATCH(BO$2,'Active Hour''s Dump'!$D$2:$AH$2,0)
))),"")</f>
        <v>0</v>
      </c>
      <c r="BP145" s="13">
        <f>_xlfn.IFNA(IF(BP$3="Productivity",
INDEX('Productivity Dump'!$E$4:$AJ$500,
MATCH($A145,'Productivity Dump'!$A$4:$A$500,0),
MATCH(BP$2,'Productivity Dump'!$E$3:$AJ$3,0)
),
IF(BP$3="Attendance",
INDEX('Attendance Dump'!$E$2:$AI$400,
MATCH($A145,'Attendance Dump'!$B$2:$B$400,0),
MATCH(BP$2,'Attendance Dump'!$E$1:$AI$1,0)
),
INDEX('Active Hour''s Dump'!$D$3:$AH$337,
MATCH($C145,'Active Hour''s Dump'!$A$3:$A$337,0),
MATCH(BP$2,'Active Hour''s Dump'!$D$2:$AH$2,0)
))),"")</f>
        <v>0</v>
      </c>
      <c r="BQ145" s="13" t="str">
        <f>_xlfn.IFNA(IF(BQ$3="Productivity",
INDEX('Productivity Dump'!$E$4:$AJ$500,
MATCH($A145,'Productivity Dump'!$A$4:$A$500,0),
MATCH(BQ$2,'Productivity Dump'!$E$3:$AJ$3,0)
),
IF(BQ$3="Attendance",
INDEX('Attendance Dump'!$E$2:$AI$400,
MATCH($A145,'Attendance Dump'!$B$2:$B$400,0),
MATCH(BQ$2,'Attendance Dump'!$E$1:$AI$1,0)
),
INDEX('Active Hour''s Dump'!$D$3:$AH$337,
MATCH($C145,'Active Hour''s Dump'!$A$3:$A$337,0),
MATCH(BQ$2,'Active Hour''s Dump'!$D$2:$AH$2,0)
))),"")</f>
        <v>LWP-LWP</v>
      </c>
      <c r="BR145" s="54">
        <f>_xlfn.IFNA(IF(BR$3="Productivity",
INDEX('Productivity Dump'!$E$4:$AJ$500,
MATCH($A145,'Productivity Dump'!$A$4:$A$500,0),
MATCH(BR$2,'Productivity Dump'!$E$3:$AJ$3,0)
),
IF(BR$3="Attendance",
INDEX('Attendance Dump'!$E$2:$AI$400,
MATCH($A145,'Attendance Dump'!$B$2:$B$400,0),
MATCH(BR$2,'Attendance Dump'!$E$1:$AI$1,0)
),
INDEX('Active Hour''s Dump'!$D$3:$AH$337,
MATCH($C145,'Active Hour''s Dump'!$A$3:$A$337,0),
MATCH(BR$2,'Active Hour''s Dump'!$D$2:$AH$2,0)
))),"")</f>
        <v>0</v>
      </c>
      <c r="BS145" s="13">
        <f>_xlfn.IFNA(IF(BS$3="Productivity",
INDEX('Productivity Dump'!$E$4:$AJ$500,
MATCH($A145,'Productivity Dump'!$A$4:$A$500,0),
MATCH(BS$2,'Productivity Dump'!$E$3:$AJ$3,0)
),
IF(BS$3="Attendance",
INDEX('Attendance Dump'!$E$2:$AI$400,
MATCH($A145,'Attendance Dump'!$B$2:$B$400,0),
MATCH(BS$2,'Attendance Dump'!$E$1:$AI$1,0)
),
INDEX('Active Hour''s Dump'!$D$3:$AH$337,
MATCH($C145,'Active Hour''s Dump'!$A$3:$A$337,0),
MATCH(BS$2,'Active Hour''s Dump'!$D$2:$AH$2,0)
))),"")</f>
        <v>1187.4279999999997</v>
      </c>
      <c r="BT145" s="13" t="str">
        <f>_xlfn.IFNA(IF(BT$3="Productivity",
INDEX('Productivity Dump'!$E$4:$AJ$500,
MATCH($A145,'Productivity Dump'!$A$4:$A$500,0),
MATCH(BT$2,'Productivity Dump'!$E$3:$AJ$3,0)
),
IF(BT$3="Attendance",
INDEX('Attendance Dump'!$E$2:$AI$400,
MATCH($A145,'Attendance Dump'!$B$2:$B$400,0),
MATCH(BT$2,'Attendance Dump'!$E$1:$AI$1,0)
),
INDEX('Active Hour''s Dump'!$D$3:$AH$337,
MATCH($C145,'Active Hour''s Dump'!$A$3:$A$337,0),
MATCH(BT$2,'Active Hour''s Dump'!$D$2:$AH$2,0)
))),"")</f>
        <v>H(P)</v>
      </c>
      <c r="BU145" s="54">
        <f>_xlfn.IFNA(IF(BU$3="Productivity",
INDEX('Productivity Dump'!$E$4:$AJ$500,
MATCH($A145,'Productivity Dump'!$A$4:$A$500,0),
MATCH(BU$2,'Productivity Dump'!$E$3:$AJ$3,0)
),
IF(BU$3="Attendance",
INDEX('Attendance Dump'!$E$2:$AI$400,
MATCH($A145,'Attendance Dump'!$B$2:$B$400,0),
MATCH(BU$2,'Attendance Dump'!$E$1:$AI$1,0)
),
INDEX('Active Hour''s Dump'!$D$3:$AH$337,
MATCH($C145,'Active Hour''s Dump'!$A$3:$A$337,0),
MATCH(BU$2,'Active Hour''s Dump'!$D$2:$AH$2,0)
))),"")</f>
        <v>11.1666666666667</v>
      </c>
      <c r="BV145" s="13">
        <f>_xlfn.IFNA(IF(BV$3="Productivity",
INDEX('Productivity Dump'!$E$4:$AJ$500,
MATCH($A145,'Productivity Dump'!$A$4:$A$500,0),
MATCH(BV$2,'Productivity Dump'!$E$3:$AJ$3,0)
),
IF(BV$3="Attendance",
INDEX('Attendance Dump'!$E$2:$AI$400,
MATCH($A145,'Attendance Dump'!$B$2:$B$400,0),
MATCH(BV$2,'Attendance Dump'!$E$1:$AI$1,0)
),
INDEX('Active Hour''s Dump'!$D$3:$AH$337,
MATCH($C145,'Active Hour''s Dump'!$A$3:$A$337,0),
MATCH(BV$2,'Active Hour''s Dump'!$D$2:$AH$2,0)
))),"")</f>
        <v>905.37699999999984</v>
      </c>
      <c r="BW145" s="13" t="str">
        <f>_xlfn.IFNA(IF(BW$3="Productivity",
INDEX('Productivity Dump'!$E$4:$AJ$500,
MATCH($A145,'Productivity Dump'!$A$4:$A$500,0),
MATCH(BW$2,'Productivity Dump'!$E$3:$AJ$3,0)
),
IF(BW$3="Attendance",
INDEX('Attendance Dump'!$E$2:$AI$400,
MATCH($A145,'Attendance Dump'!$B$2:$B$400,0),
MATCH(BW$2,'Attendance Dump'!$E$1:$AI$1,0)
),
INDEX('Active Hour''s Dump'!$D$3:$AH$337,
MATCH($C145,'Active Hour''s Dump'!$A$3:$A$337,0),
MATCH(BW$2,'Active Hour''s Dump'!$D$2:$AH$2,0)
))),"")</f>
        <v>P</v>
      </c>
      <c r="BX145" s="54">
        <f>_xlfn.IFNA(IF(BX$3="Productivity",
INDEX('Productivity Dump'!$E$4:$AJ$500,
MATCH($A145,'Productivity Dump'!$A$4:$A$500,0),
MATCH(BX$2,'Productivity Dump'!$E$3:$AJ$3,0)
),
IF(BX$3="Attendance",
INDEX('Attendance Dump'!$E$2:$AI$400,
MATCH($A145,'Attendance Dump'!$B$2:$B$400,0),
MATCH(BX$2,'Attendance Dump'!$E$1:$AI$1,0)
),
INDEX('Active Hour''s Dump'!$D$3:$AH$337,
MATCH($C145,'Active Hour''s Dump'!$A$3:$A$337,0),
MATCH(BX$2,'Active Hour''s Dump'!$D$2:$AH$2,0)
))),"")</f>
        <v>8.8333333333333304</v>
      </c>
      <c r="BY145" s="13">
        <f>_xlfn.IFNA(IF(BY$3="Productivity",
INDEX('Productivity Dump'!$E$4:$AJ$500,
MATCH($A145,'Productivity Dump'!$A$4:$A$500,0),
MATCH(BY$2,'Productivity Dump'!$E$3:$AJ$3,0)
),
IF(BY$3="Attendance",
INDEX('Attendance Dump'!$E$2:$AI$400,
MATCH($A145,'Attendance Dump'!$B$2:$B$400,0),
MATCH(BY$2,'Attendance Dump'!$E$1:$AI$1,0)
),
INDEX('Active Hour''s Dump'!$D$3:$AH$337,
MATCH($C145,'Active Hour''s Dump'!$A$3:$A$337,0),
MATCH(BY$2,'Active Hour''s Dump'!$D$2:$AH$2,0)
))),"")</f>
        <v>463.67200000000008</v>
      </c>
      <c r="BZ145" s="13" t="str">
        <f>_xlfn.IFNA(IF(BZ$3="Productivity",
INDEX('Productivity Dump'!$E$4:$AJ$500,
MATCH($A145,'Productivity Dump'!$A$4:$A$500,0),
MATCH(BZ$2,'Productivity Dump'!$E$3:$AJ$3,0)
),
IF(BZ$3="Attendance",
INDEX('Attendance Dump'!$E$2:$AI$400,
MATCH($A145,'Attendance Dump'!$B$2:$B$400,0),
MATCH(BZ$2,'Attendance Dump'!$E$1:$AI$1,0)
),
INDEX('Active Hour''s Dump'!$D$3:$AH$337,
MATCH($C145,'Active Hour''s Dump'!$A$3:$A$337,0),
MATCH(BZ$2,'Active Hour''s Dump'!$D$2:$AH$2,0)
))),"")</f>
        <v>P</v>
      </c>
      <c r="CA145" s="54">
        <f>_xlfn.IFNA(IF(CA$3="Productivity",
INDEX('Productivity Dump'!$E$4:$AJ$500,
MATCH($A145,'Productivity Dump'!$A$4:$A$500,0),
MATCH(CA$2,'Productivity Dump'!$E$3:$AJ$3,0)
),
IF(CA$3="Attendance",
INDEX('Attendance Dump'!$E$2:$AI$400,
MATCH($A145,'Attendance Dump'!$B$2:$B$400,0),
MATCH(CA$2,'Attendance Dump'!$E$1:$AI$1,0)
),
INDEX('Active Hour''s Dump'!$D$3:$AH$337,
MATCH($C145,'Active Hour''s Dump'!$A$3:$A$337,0),
MATCH(CA$2,'Active Hour''s Dump'!$D$2:$AH$2,0)
))),"")</f>
        <v>4.1666666666666696</v>
      </c>
      <c r="CB145" s="13">
        <f>_xlfn.IFNA(IF(CB$3="Productivity",
INDEX('Productivity Dump'!$E$4:$AJ$500,
MATCH($A145,'Productivity Dump'!$A$4:$A$500,0),
MATCH(CB$2,'Productivity Dump'!$E$3:$AJ$3,0)
),
IF(CB$3="Attendance",
INDEX('Attendance Dump'!$E$2:$AI$400,
MATCH($A145,'Attendance Dump'!$B$2:$B$400,0),
MATCH(CB$2,'Attendance Dump'!$E$1:$AI$1,0)
),
INDEX('Active Hour''s Dump'!$D$3:$AH$337,
MATCH($C145,'Active Hour''s Dump'!$A$3:$A$337,0),
MATCH(CB$2,'Active Hour''s Dump'!$D$2:$AH$2,0)
))),"")</f>
        <v>0</v>
      </c>
      <c r="CC145" s="13" t="str">
        <f>_xlfn.IFNA(IF(CC$3="Productivity",
INDEX('Productivity Dump'!$E$4:$AJ$500,
MATCH($A145,'Productivity Dump'!$A$4:$A$500,0),
MATCH(CC$2,'Productivity Dump'!$E$3:$AJ$3,0)
),
IF(CC$3="Attendance",
INDEX('Attendance Dump'!$E$2:$AI$400,
MATCH($A145,'Attendance Dump'!$B$2:$B$400,0),
MATCH(CC$2,'Attendance Dump'!$E$1:$AI$1,0)
),
INDEX('Active Hour''s Dump'!$D$3:$AH$337,
MATCH($C145,'Active Hour''s Dump'!$A$3:$A$337,0),
MATCH(CC$2,'Active Hour''s Dump'!$D$2:$AH$2,0)
))),"")</f>
        <v>WO</v>
      </c>
      <c r="CD145" s="54">
        <f>_xlfn.IFNA(IF(CD$3="Productivity",
INDEX('Productivity Dump'!$E$4:$AJ$500,
MATCH($A145,'Productivity Dump'!$A$4:$A$500,0),
MATCH(CD$2,'Productivity Dump'!$E$3:$AJ$3,0)
),
IF(CD$3="Attendance",
INDEX('Attendance Dump'!$E$2:$AI$400,
MATCH($A145,'Attendance Dump'!$B$2:$B$400,0),
MATCH(CD$2,'Attendance Dump'!$E$1:$AI$1,0)
),
INDEX('Active Hour''s Dump'!$D$3:$AH$337,
MATCH($C145,'Active Hour''s Dump'!$A$3:$A$337,0),
MATCH(CD$2,'Active Hour''s Dump'!$D$2:$AH$2,0)
))),"")</f>
        <v>0</v>
      </c>
      <c r="CE145" s="13">
        <f>_xlfn.IFNA(IF(CE$3="Productivity",
INDEX('Productivity Dump'!$E$4:$AJ$500,
MATCH($A145,'Productivity Dump'!$A$4:$A$500,0),
MATCH(CE$2,'Productivity Dump'!$E$3:$AJ$3,0)
),
IF(CE$3="Attendance",
INDEX('Attendance Dump'!$E$2:$AI$400,
MATCH($A145,'Attendance Dump'!$B$2:$B$400,0),
MATCH(CE$2,'Attendance Dump'!$E$1:$AI$1,0)
),
INDEX('Active Hour''s Dump'!$D$3:$AH$337,
MATCH($C145,'Active Hour''s Dump'!$A$3:$A$337,0),
MATCH(CE$2,'Active Hour''s Dump'!$D$2:$AH$2,0)
))),"")</f>
        <v>603.64</v>
      </c>
      <c r="CF145" s="13" t="str">
        <f>_xlfn.IFNA(IF(CF$3="Productivity",
INDEX('Productivity Dump'!$E$4:$AJ$500,
MATCH($A145,'Productivity Dump'!$A$4:$A$500,0),
MATCH(CF$2,'Productivity Dump'!$E$3:$AJ$3,0)
),
IF(CF$3="Attendance",
INDEX('Attendance Dump'!$E$2:$AI$400,
MATCH($A145,'Attendance Dump'!$B$2:$B$400,0),
MATCH(CF$2,'Attendance Dump'!$E$1:$AI$1,0)
),
INDEX('Active Hour''s Dump'!$D$3:$AH$337,
MATCH($C145,'Active Hour''s Dump'!$A$3:$A$337,0),
MATCH(CF$2,'Active Hour''s Dump'!$D$2:$AH$2,0)
))),"")</f>
        <v>P</v>
      </c>
      <c r="CG145" s="54">
        <f>_xlfn.IFNA(IF(CG$3="Productivity",
INDEX('Productivity Dump'!$E$4:$AJ$500,
MATCH($A145,'Productivity Dump'!$A$4:$A$500,0),
MATCH(CG$2,'Productivity Dump'!$E$3:$AJ$3,0)
),
IF(CG$3="Attendance",
INDEX('Attendance Dump'!$E$2:$AI$400,
MATCH($A145,'Attendance Dump'!$B$2:$B$400,0),
MATCH(CG$2,'Attendance Dump'!$E$1:$AI$1,0)
),
INDEX('Active Hour''s Dump'!$D$3:$AH$337,
MATCH($C145,'Active Hour''s Dump'!$A$3:$A$337,0),
MATCH(CG$2,'Active Hour''s Dump'!$D$2:$AH$2,0)
))),"")</f>
        <v>4.6666666666666696</v>
      </c>
      <c r="CH145" s="13">
        <f>_xlfn.IFNA(IF(CH$3="Productivity",
INDEX('Productivity Dump'!$E$4:$AJ$500,
MATCH($A145,'Productivity Dump'!$A$4:$A$500,0),
MATCH(CH$2,'Productivity Dump'!$E$3:$AJ$3,0)
),
IF(CH$3="Attendance",
INDEX('Attendance Dump'!$E$2:$AI$400,
MATCH($A145,'Attendance Dump'!$B$2:$B$400,0),
MATCH(CH$2,'Attendance Dump'!$E$1:$AI$1,0)
),
INDEX('Active Hour''s Dump'!$D$3:$AH$337,
MATCH($C145,'Active Hour''s Dump'!$A$3:$A$337,0),
MATCH(CH$2,'Active Hour''s Dump'!$D$2:$AH$2,0)
))),"")</f>
        <v>1153.6629999999998</v>
      </c>
      <c r="CI145" s="13" t="str">
        <f>_xlfn.IFNA(IF(CI$3="Productivity",
INDEX('Productivity Dump'!$E$4:$AJ$500,
MATCH($A145,'Productivity Dump'!$A$4:$A$500,0),
MATCH(CI$2,'Productivity Dump'!$E$3:$AJ$3,0)
),
IF(CI$3="Attendance",
INDEX('Attendance Dump'!$E$2:$AI$400,
MATCH($A145,'Attendance Dump'!$B$2:$B$400,0),
MATCH(CI$2,'Attendance Dump'!$E$1:$AI$1,0)
),
INDEX('Active Hour''s Dump'!$D$3:$AH$337,
MATCH($C145,'Active Hour''s Dump'!$A$3:$A$337,0),
MATCH(CI$2,'Active Hour''s Dump'!$D$2:$AH$2,0)
))),"")</f>
        <v>P</v>
      </c>
      <c r="CJ145" s="54">
        <f>_xlfn.IFNA(IF(CJ$3="Productivity",
INDEX('Productivity Dump'!$E$4:$AJ$500,
MATCH($A145,'Productivity Dump'!$A$4:$A$500,0),
MATCH(CJ$2,'Productivity Dump'!$E$3:$AJ$3,0)
),
IF(CJ$3="Attendance",
INDEX('Attendance Dump'!$E$2:$AI$400,
MATCH($A145,'Attendance Dump'!$B$2:$B$400,0),
MATCH(CJ$2,'Attendance Dump'!$E$1:$AI$1,0)
),
INDEX('Active Hour''s Dump'!$D$3:$AH$337,
MATCH($C145,'Active Hour''s Dump'!$A$3:$A$337,0),
MATCH(CJ$2,'Active Hour''s Dump'!$D$2:$AH$2,0)
))),"")</f>
        <v>8.75</v>
      </c>
      <c r="CK145" s="13">
        <f>_xlfn.IFNA(IF(CK$3="Productivity",
INDEX('Productivity Dump'!$E$4:$AJ$500,
MATCH($A145,'Productivity Dump'!$A$4:$A$500,0),
MATCH(CK$2,'Productivity Dump'!$E$3:$AJ$3,0)
),
IF(CK$3="Attendance",
INDEX('Attendance Dump'!$E$2:$AI$400,
MATCH($A145,'Attendance Dump'!$B$2:$B$400,0),
MATCH(CK$2,'Attendance Dump'!$E$1:$AI$1,0)
),
INDEX('Active Hour''s Dump'!$D$3:$AH$337,
MATCH($C145,'Active Hour''s Dump'!$A$3:$A$337,0),
MATCH(CK$2,'Active Hour''s Dump'!$D$2:$AH$2,0)
))),"")</f>
        <v>1028.0260000000001</v>
      </c>
      <c r="CL145" s="13" t="str">
        <f>_xlfn.IFNA(IF(CL$3="Productivity",
INDEX('Productivity Dump'!$E$4:$AJ$500,
MATCH($A145,'Productivity Dump'!$A$4:$A$500,0),
MATCH(CL$2,'Productivity Dump'!$E$3:$AJ$3,0)
),
IF(CL$3="Attendance",
INDEX('Attendance Dump'!$E$2:$AI$400,
MATCH($A145,'Attendance Dump'!$B$2:$B$400,0),
MATCH(CL$2,'Attendance Dump'!$E$1:$AI$1,0)
),
INDEX('Active Hour''s Dump'!$D$3:$AH$337,
MATCH($C145,'Active Hour''s Dump'!$A$3:$A$337,0),
MATCH(CL$2,'Active Hour''s Dump'!$D$2:$AH$2,0)
))),"")</f>
        <v>P</v>
      </c>
      <c r="CM145" s="54">
        <f>_xlfn.IFNA(IF(CM$3="Productivity",
INDEX('Productivity Dump'!$E$4:$AJ$500,
MATCH($A145,'Productivity Dump'!$A$4:$A$500,0),
MATCH(CM$2,'Productivity Dump'!$E$3:$AJ$3,0)
),
IF(CM$3="Attendance",
INDEX('Attendance Dump'!$E$2:$AI$400,
MATCH($A145,'Attendance Dump'!$B$2:$B$400,0),
MATCH(CM$2,'Attendance Dump'!$E$1:$AI$1,0)
),
INDEX('Active Hour''s Dump'!$D$3:$AH$337,
MATCH($C145,'Active Hour''s Dump'!$A$3:$A$337,0),
MATCH(CM$2,'Active Hour''s Dump'!$D$2:$AH$2,0)
))),"")</f>
        <v>8.0833333333333304</v>
      </c>
      <c r="CN145" s="13">
        <f>_xlfn.IFNA(IF(CN$3="Productivity",
INDEX('Productivity Dump'!$E$4:$AJ$500,
MATCH($A145,'Productivity Dump'!$A$4:$A$500,0),
MATCH(CN$2,'Productivity Dump'!$E$3:$AJ$3,0)
),
IF(CN$3="Attendance",
INDEX('Attendance Dump'!$E$2:$AI$400,
MATCH($A145,'Attendance Dump'!$B$2:$B$400,0),
MATCH(CN$2,'Attendance Dump'!$E$1:$AI$1,0)
),
INDEX('Active Hour''s Dump'!$D$3:$AH$337,
MATCH($C145,'Active Hour''s Dump'!$A$3:$A$337,0),
MATCH(CN$2,'Active Hour''s Dump'!$D$2:$AH$2,0)
))),"")</f>
        <v>0</v>
      </c>
      <c r="CO145" s="13">
        <f>_xlfn.IFNA(IF(CO$3="Productivity",
INDEX('Productivity Dump'!$E$4:$AJ$500,
MATCH($A145,'Productivity Dump'!$A$4:$A$500,0),
MATCH(CO$2,'Productivity Dump'!$E$3:$AJ$3,0)
),
IF(CO$3="Attendance",
INDEX('Attendance Dump'!$E$2:$AI$400,
MATCH($A145,'Attendance Dump'!$B$2:$B$400,0),
MATCH(CO$2,'Attendance Dump'!$E$1:$AI$1,0)
),
INDEX('Active Hour''s Dump'!$D$3:$AH$337,
MATCH($C145,'Active Hour''s Dump'!$A$3:$A$337,0),
MATCH(CO$2,'Active Hour''s Dump'!$D$2:$AH$2,0)
))),"")</f>
        <v>0</v>
      </c>
      <c r="CP145" s="54">
        <f>_xlfn.IFNA(IF(CP$3="Productivity",
INDEX('Productivity Dump'!$E$4:$AJ$500,
MATCH($A145,'Productivity Dump'!$A$4:$A$500,0),
MATCH(CP$2,'Productivity Dump'!$E$3:$AJ$3,0)
),
IF(CP$3="Attendance",
INDEX('Attendance Dump'!$E$2:$AI$400,
MATCH($A145,'Attendance Dump'!$B$2:$B$400,0),
MATCH(CP$2,'Attendance Dump'!$E$1:$AI$1,0)
),
INDEX('Active Hour''s Dump'!$D$3:$AH$337,
MATCH($C145,'Active Hour''s Dump'!$A$3:$A$337,0),
MATCH(CP$2,'Active Hour''s Dump'!$D$2:$AH$2,0)
))),"")</f>
        <v>0</v>
      </c>
      <c r="CQ145" s="13">
        <f>_xlfn.IFNA(IF(CQ$3="Productivity",
INDEX('Productivity Dump'!$E$4:$AJ$500,
MATCH($A145,'Productivity Dump'!$A$4:$A$500,0),
MATCH(CQ$2,'Productivity Dump'!$E$3:$AJ$3,0)
),
IF(CQ$3="Attendance",
INDEX('Attendance Dump'!$E$2:$AI$400,
MATCH($A145,'Attendance Dump'!$B$2:$B$400,0),
MATCH(CQ$2,'Attendance Dump'!$E$1:$AI$1,0)
),
INDEX('Active Hour''s Dump'!$D$3:$AH$337,
MATCH($C145,'Active Hour''s Dump'!$A$3:$A$337,0),
MATCH(CQ$2,'Active Hour''s Dump'!$D$2:$AH$2,0)
))),"")</f>
        <v>0</v>
      </c>
      <c r="CR145" s="13">
        <f>_xlfn.IFNA(IF(CR$3="Productivity",
INDEX('Productivity Dump'!$E$4:$AJ$500,
MATCH($A145,'Productivity Dump'!$A$4:$A$500,0),
MATCH(CR$2,'Productivity Dump'!$E$3:$AJ$3,0)
),
IF(CR$3="Attendance",
INDEX('Attendance Dump'!$E$2:$AI$400,
MATCH($A145,'Attendance Dump'!$B$2:$B$400,0),
MATCH(CR$2,'Attendance Dump'!$E$1:$AI$1,0)
),
INDEX('Active Hour''s Dump'!$D$3:$AH$337,
MATCH($C145,'Active Hour''s Dump'!$A$3:$A$337,0),
MATCH(CR$2,'Active Hour''s Dump'!$D$2:$AH$2,0)
))),"")</f>
        <v>0</v>
      </c>
      <c r="CS145" s="54">
        <f>_xlfn.IFNA(IF(CS$3="Productivity",
INDEX('Productivity Dump'!$E$4:$AJ$500,
MATCH($A145,'Productivity Dump'!$A$4:$A$500,0),
MATCH(CS$2,'Productivity Dump'!$E$3:$AJ$3,0)
),
IF(CS$3="Attendance",
INDEX('Attendance Dump'!$E$2:$AI$400,
MATCH($A145,'Attendance Dump'!$B$2:$B$400,0),
MATCH(CS$2,'Attendance Dump'!$E$1:$AI$1,0)
),
INDEX('Active Hour''s Dump'!$D$3:$AH$337,
MATCH($C145,'Active Hour''s Dump'!$A$3:$A$337,0),
MATCH(CS$2,'Active Hour''s Dump'!$D$2:$AH$2,0)
))),"")</f>
        <v>0</v>
      </c>
      <c r="CT145" s="13">
        <f>_xlfn.IFNA(IF(CT$3="Productivity",
INDEX('Productivity Dump'!$E$4:$AJ$500,
MATCH($A145,'Productivity Dump'!$A$4:$A$500,0),
MATCH(CT$2,'Productivity Dump'!$E$3:$AJ$3,0)
),
IF(CT$3="Attendance",
INDEX('Attendance Dump'!$E$2:$AI$400,
MATCH($A145,'Attendance Dump'!$B$2:$B$400,0),
MATCH(CT$2,'Attendance Dump'!$E$1:$AI$1,0)
),
INDEX('Active Hour''s Dump'!$D$3:$AH$337,
MATCH($C145,'Active Hour''s Dump'!$A$3:$A$337,0),
MATCH(CT$2,'Active Hour''s Dump'!$D$2:$AH$2,0)
))),"")</f>
        <v>0</v>
      </c>
      <c r="CU145" s="13">
        <f>_xlfn.IFNA(IF(CU$3="Productivity",
INDEX('Productivity Dump'!$E$4:$AJ$500,
MATCH($A145,'Productivity Dump'!$A$4:$A$500,0),
MATCH(CU$2,'Productivity Dump'!$E$3:$AJ$3,0)
),
IF(CU$3="Attendance",
INDEX('Attendance Dump'!$E$2:$AI$400,
MATCH($A145,'Attendance Dump'!$B$2:$B$400,0),
MATCH(CU$2,'Attendance Dump'!$E$1:$AI$1,0)
),
INDEX('Active Hour''s Dump'!$D$3:$AH$337,
MATCH($C145,'Active Hour''s Dump'!$A$3:$A$337,0),
MATCH(CU$2,'Active Hour''s Dump'!$D$2:$AH$2,0)
))),"")</f>
        <v>0</v>
      </c>
      <c r="CV145" s="54">
        <f>_xlfn.IFNA(IF(CV$3="Productivity",
INDEX('Productivity Dump'!$E$4:$AJ$500,
MATCH($A145,'Productivity Dump'!$A$4:$A$500,0),
MATCH(CV$2,'Productivity Dump'!$E$3:$AJ$3,0)
),
IF(CV$3="Attendance",
INDEX('Attendance Dump'!$E$2:$AI$400,
MATCH($A145,'Attendance Dump'!$B$2:$B$400,0),
MATCH(CV$2,'Attendance Dump'!$E$1:$AI$1,0)
),
INDEX('Active Hour''s Dump'!$D$3:$AH$337,
MATCH($C145,'Active Hour''s Dump'!$A$3:$A$337,0),
MATCH(CV$2,'Active Hour''s Dump'!$D$2:$AH$2,0)
))),"")</f>
        <v>0</v>
      </c>
      <c r="CW145" s="13"/>
      <c r="CX145" s="13"/>
      <c r="CY145" s="54"/>
      <c r="DA145" s="57">
        <f t="shared" si="75"/>
        <v>136.08333333333337</v>
      </c>
      <c r="DB145" s="35">
        <f t="shared" si="76"/>
        <v>16766.897000000001</v>
      </c>
      <c r="DC145" s="35">
        <f t="shared" si="71"/>
        <v>2233.1029999999992</v>
      </c>
      <c r="DD145" s="35">
        <f t="shared" ca="1" si="74"/>
        <v>0</v>
      </c>
      <c r="DF145" s="32" cm="1">
        <f t="array" ref="DF145">SUMPRODUCT(
    (MOD(COLUMN(H145:CV145) - COLUMN(H145), 3) = 0) *
    (H145:CV145 = 0) *
    (I145:CW145 = "P") *
    (COUNTIF(UKHoliday, H$2:CV$2) = 0)
)</f>
        <v>0</v>
      </c>
      <c r="DG145" s="33" cm="1">
        <f t="array" ref="DG145">SUMPRODUCT(
  (MOD(COLUMN(H145:CV145) - COLUMN(H145), 3) = 0) *
  (H145:CV145 &gt; 0) *
  (H145:CV145 &lt; 0.5 * IF(((WEEKDAY(H$2:CV$2, 2) = 1) + (WEEKDAY(H$2:CV$2, 2) = 6)), G145, F145)) *
  (I145:CW145 = "P") *
  (COUNTIF(UKHoliday, H$2:CV$2) = 0)
)</f>
        <v>0</v>
      </c>
      <c r="DH145" s="33" cm="1">
        <f t="array" ref="DH145">SUMPRODUCT(
  (MOD(COLUMN(H145:CV145) - COLUMN(H145), 3) = 0) *
  (H145:CV145 &gt; 0.5 * IF(((WEEKDAY(H$2:CV$2, 2) = 1) + (WEEKDAY(H$2:CV$2, 2) = 6)), $G145, $F145)) *
  (H145:CV145 &lt; 0.8 * IF(((WEEKDAY(H$2:CV$2, 2) = 1) + (WEEKDAY(H$2:CV$2, 2) = 6)), $G145, $F145)) *
  (I145:CW145 = "P") *
  (COUNTIF(UKHoliday, H$2:CV$2) = 0)
)</f>
        <v>0</v>
      </c>
      <c r="DI145" s="33" cm="1">
        <f t="array" ref="DI145">SUMPRODUCT(
  (MOD(COLUMN(H145:CV145) - COLUMN(H145), 3) = 0) *
  (H145:CV145 &gt; 0.8 * IF(((WEEKDAY(H$2:CV$2, 2) = 1) + (WEEKDAY(H$2:CV$2, 2) = 6)), $G145, $F145)) *
  (H145:CV145 &lt; 1 * IF(((WEEKDAY(H$2:CV$2, 2) = 1) + (WEEKDAY(H$2:CV$2, 2) = 6)), $G145, $F145)) *
  (I145:CW145 = "P") *
  (COUNTIF(UKHoliday, H$2:CV$2) = 0)
)</f>
        <v>4</v>
      </c>
    </row>
    <row r="146" spans="1:113" x14ac:dyDescent="0.3">
      <c r="A146" s="8" t="s">
        <v>172</v>
      </c>
      <c r="B146" s="36" t="s">
        <v>171</v>
      </c>
      <c r="C146" s="9" t="s">
        <v>667</v>
      </c>
      <c r="D146" s="62" t="s">
        <v>944</v>
      </c>
      <c r="E146" s="35">
        <v>24000</v>
      </c>
      <c r="F146" s="35">
        <f t="shared" si="72"/>
        <v>1200</v>
      </c>
      <c r="G146" s="35">
        <f t="shared" si="73"/>
        <v>600</v>
      </c>
      <c r="H146" s="13">
        <f>_xlfn.IFNA(IF(H$3="Productivity",
INDEX('Productivity Dump'!$E$4:$AJ$500,
MATCH($A146,'Productivity Dump'!$A$4:$A$500,0),
MATCH(H$2,'Productivity Dump'!$E$3:$AJ$3,0)
),
IF(H$3="Attendance",
INDEX('Attendance Dump'!$E$2:$AI$400,
MATCH($A146,'Attendance Dump'!$B$2:$B$400,0),
MATCH(H$2,'Attendance Dump'!$E$1:$AI$1,0)
),
INDEX('Active Hour''s Dump'!$D$3:$AH$337,
MATCH($C146,'Active Hour''s Dump'!$A$3:$A$337,0),
MATCH(H$2,'Active Hour''s Dump'!$D$2:$AH$2,0)
))),"")</f>
        <v>0</v>
      </c>
      <c r="I146" s="13" t="str">
        <f>_xlfn.IFNA(IF(I$3="Productivity",
INDEX('Productivity Dump'!$E$4:$AJ$500,
MATCH($A146,'Productivity Dump'!$A$4:$A$500,0),
MATCH(I$2,'Productivity Dump'!$E$3:$AJ$3,0)
),
IF(I$3="Attendance",
INDEX('Attendance Dump'!$E$2:$AI$400,
MATCH($A146,'Attendance Dump'!$B$2:$B$400,0),
MATCH(I$2,'Attendance Dump'!$E$1:$AI$1,0)
),
INDEX('Active Hour''s Dump'!$D$3:$AH$337,
MATCH($C146,'Active Hour''s Dump'!$A$3:$A$337,0),
MATCH(I$2,'Active Hour''s Dump'!$D$2:$AH$2,0)
))),"")</f>
        <v>PL</v>
      </c>
      <c r="J146" s="54">
        <f>_xlfn.IFNA(IF(J$3="Productivity",
INDEX('Productivity Dump'!$E$4:$AJ$500,
MATCH($A146,'Productivity Dump'!$A$4:$A$500,0),
MATCH(J$2,'Productivity Dump'!$E$3:$AJ$3,0)
),
IF(J$3="Attendance",
INDEX('Attendance Dump'!$E$2:$AI$400,
MATCH($A146,'Attendance Dump'!$B$2:$B$400,0),
MATCH(J$2,'Attendance Dump'!$E$1:$AI$1,0)
),
INDEX('Active Hour''s Dump'!$D$3:$AH$337,
MATCH($C146,'Active Hour''s Dump'!$A$3:$A$337,0),
MATCH(J$2,'Active Hour''s Dump'!$D$2:$AH$2,0)
))),"")</f>
        <v>0</v>
      </c>
      <c r="K146" s="13">
        <f>_xlfn.IFNA(IF(K$3="Productivity",
INDEX('Productivity Dump'!$E$4:$AJ$500,
MATCH($A146,'Productivity Dump'!$A$4:$A$500,0),
MATCH(K$2,'Productivity Dump'!$E$3:$AJ$3,0)
),
IF(K$3="Attendance",
INDEX('Attendance Dump'!$E$2:$AI$400,
MATCH($A146,'Attendance Dump'!$B$2:$B$400,0),
MATCH(K$2,'Attendance Dump'!$E$1:$AI$1,0)
),
INDEX('Active Hour''s Dump'!$D$3:$AH$337,
MATCH($C146,'Active Hour''s Dump'!$A$3:$A$337,0),
MATCH(K$2,'Active Hour''s Dump'!$D$2:$AH$2,0)
))),"")</f>
        <v>670.02199999999993</v>
      </c>
      <c r="L146" s="13" t="str">
        <f>_xlfn.IFNA(IF(L$3="Productivity",
INDEX('Productivity Dump'!$E$4:$AJ$500,
MATCH($A146,'Productivity Dump'!$A$4:$A$500,0),
MATCH(L$2,'Productivity Dump'!$E$3:$AJ$3,0)
),
IF(L$3="Attendance",
INDEX('Attendance Dump'!$E$2:$AI$400,
MATCH($A146,'Attendance Dump'!$B$2:$B$400,0),
MATCH(L$2,'Attendance Dump'!$E$1:$AI$1,0)
),
INDEX('Active Hour''s Dump'!$D$3:$AH$337,
MATCH($C146,'Active Hour''s Dump'!$A$3:$A$337,0),
MATCH(L$2,'Active Hour''s Dump'!$D$2:$AH$2,0)
))),"")</f>
        <v>P</v>
      </c>
      <c r="M146" s="54">
        <f>_xlfn.IFNA(IF(M$3="Productivity",
INDEX('Productivity Dump'!$E$4:$AJ$500,
MATCH($A146,'Productivity Dump'!$A$4:$A$500,0),
MATCH(M$2,'Productivity Dump'!$E$3:$AJ$3,0)
),
IF(M$3="Attendance",
INDEX('Attendance Dump'!$E$2:$AI$400,
MATCH($A146,'Attendance Dump'!$B$2:$B$400,0),
MATCH(M$2,'Attendance Dump'!$E$1:$AI$1,0)
),
INDEX('Active Hour''s Dump'!$D$3:$AH$337,
MATCH($C146,'Active Hour''s Dump'!$A$3:$A$337,0),
MATCH(M$2,'Active Hour''s Dump'!$D$2:$AH$2,0)
))),"")</f>
        <v>3.9166666666666701</v>
      </c>
      <c r="N146" s="13">
        <f>_xlfn.IFNA(IF(N$3="Productivity",
INDEX('Productivity Dump'!$E$4:$AJ$500,
MATCH($A146,'Productivity Dump'!$A$4:$A$500,0),
MATCH(N$2,'Productivity Dump'!$E$3:$AJ$3,0)
),
IF(N$3="Attendance",
INDEX('Attendance Dump'!$E$2:$AI$400,
MATCH($A146,'Attendance Dump'!$B$2:$B$400,0),
MATCH(N$2,'Attendance Dump'!$E$1:$AI$1,0)
),
INDEX('Active Hour''s Dump'!$D$3:$AH$337,
MATCH($C146,'Active Hour''s Dump'!$A$3:$A$337,0),
MATCH(N$2,'Active Hour''s Dump'!$D$2:$AH$2,0)
))),"")</f>
        <v>603.34900000000005</v>
      </c>
      <c r="O146" s="13" t="str">
        <f>_xlfn.IFNA(IF(O$3="Productivity",
INDEX('Productivity Dump'!$E$4:$AJ$500,
MATCH($A146,'Productivity Dump'!$A$4:$A$500,0),
MATCH(O$2,'Productivity Dump'!$E$3:$AJ$3,0)
),
IF(O$3="Attendance",
INDEX('Attendance Dump'!$E$2:$AI$400,
MATCH($A146,'Attendance Dump'!$B$2:$B$400,0),
MATCH(O$2,'Attendance Dump'!$E$1:$AI$1,0)
),
INDEX('Active Hour''s Dump'!$D$3:$AH$337,
MATCH($C146,'Active Hour''s Dump'!$A$3:$A$337,0),
MATCH(O$2,'Active Hour''s Dump'!$D$2:$AH$2,0)
))),"")</f>
        <v>P</v>
      </c>
      <c r="P146" s="54">
        <f>_xlfn.IFNA(IF(P$3="Productivity",
INDEX('Productivity Dump'!$E$4:$AJ$500,
MATCH($A146,'Productivity Dump'!$A$4:$A$500,0),
MATCH(P$2,'Productivity Dump'!$E$3:$AJ$3,0)
),
IF(P$3="Attendance",
INDEX('Attendance Dump'!$E$2:$AI$400,
MATCH($A146,'Attendance Dump'!$B$2:$B$400,0),
MATCH(P$2,'Attendance Dump'!$E$1:$AI$1,0)
),
INDEX('Active Hour''s Dump'!$D$3:$AH$337,
MATCH($C146,'Active Hour''s Dump'!$A$3:$A$337,0),
MATCH(P$2,'Active Hour''s Dump'!$D$2:$AH$2,0)
))),"")</f>
        <v>2.8333333333333299</v>
      </c>
      <c r="Q146" s="13">
        <f>_xlfn.IFNA(IF(Q$3="Productivity",
INDEX('Productivity Dump'!$E$4:$AJ$500,
MATCH($A146,'Productivity Dump'!$A$4:$A$500,0),
MATCH(Q$2,'Productivity Dump'!$E$3:$AJ$3,0)
),
IF(Q$3="Attendance",
INDEX('Attendance Dump'!$E$2:$AI$400,
MATCH($A146,'Attendance Dump'!$B$2:$B$400,0),
MATCH(Q$2,'Attendance Dump'!$E$1:$AI$1,0)
),
INDEX('Active Hour''s Dump'!$D$3:$AH$337,
MATCH($C146,'Active Hour''s Dump'!$A$3:$A$337,0),
MATCH(Q$2,'Active Hour''s Dump'!$D$2:$AH$2,0)
))),"")</f>
        <v>0</v>
      </c>
      <c r="R146" s="13" t="str">
        <f>_xlfn.IFNA(IF(R$3="Productivity",
INDEX('Productivity Dump'!$E$4:$AJ$500,
MATCH($A146,'Productivity Dump'!$A$4:$A$500,0),
MATCH(R$2,'Productivity Dump'!$E$3:$AJ$3,0)
),
IF(R$3="Attendance",
INDEX('Attendance Dump'!$E$2:$AI$400,
MATCH($A146,'Attendance Dump'!$B$2:$B$400,0),
MATCH(R$2,'Attendance Dump'!$E$1:$AI$1,0)
),
INDEX('Active Hour''s Dump'!$D$3:$AH$337,
MATCH($C146,'Active Hour''s Dump'!$A$3:$A$337,0),
MATCH(R$2,'Active Hour''s Dump'!$D$2:$AH$2,0)
))),"")</f>
        <v>WO</v>
      </c>
      <c r="S146" s="54">
        <f>_xlfn.IFNA(IF(S$3="Productivity",
INDEX('Productivity Dump'!$E$4:$AJ$500,
MATCH($A146,'Productivity Dump'!$A$4:$A$500,0),
MATCH(S$2,'Productivity Dump'!$E$3:$AJ$3,0)
),
IF(S$3="Attendance",
INDEX('Attendance Dump'!$E$2:$AI$400,
MATCH($A146,'Attendance Dump'!$B$2:$B$400,0),
MATCH(S$2,'Attendance Dump'!$E$1:$AI$1,0)
),
INDEX('Active Hour''s Dump'!$D$3:$AH$337,
MATCH($C146,'Active Hour''s Dump'!$A$3:$A$337,0),
MATCH(S$2,'Active Hour''s Dump'!$D$2:$AH$2,0)
))),"")</f>
        <v>0</v>
      </c>
      <c r="T146" s="13">
        <f>_xlfn.IFNA(IF(T$3="Productivity",
INDEX('Productivity Dump'!$E$4:$AJ$500,
MATCH($A146,'Productivity Dump'!$A$4:$A$500,0),
MATCH(T$2,'Productivity Dump'!$E$3:$AJ$3,0)
),
IF(T$3="Attendance",
INDEX('Attendance Dump'!$E$2:$AI$400,
MATCH($A146,'Attendance Dump'!$B$2:$B$400,0),
MATCH(T$2,'Attendance Dump'!$E$1:$AI$1,0)
),
INDEX('Active Hour''s Dump'!$D$3:$AH$337,
MATCH($C146,'Active Hour''s Dump'!$A$3:$A$337,0),
MATCH(T$2,'Active Hour''s Dump'!$D$2:$AH$2,0)
))),"")</f>
        <v>347.76800000000003</v>
      </c>
      <c r="U146" s="13" t="str">
        <f>_xlfn.IFNA(IF(U$3="Productivity",
INDEX('Productivity Dump'!$E$4:$AJ$500,
MATCH($A146,'Productivity Dump'!$A$4:$A$500,0),
MATCH(U$2,'Productivity Dump'!$E$3:$AJ$3,0)
),
IF(U$3="Attendance",
INDEX('Attendance Dump'!$E$2:$AI$400,
MATCH($A146,'Attendance Dump'!$B$2:$B$400,0),
MATCH(U$2,'Attendance Dump'!$E$1:$AI$1,0)
),
INDEX('Active Hour''s Dump'!$D$3:$AH$337,
MATCH($C146,'Active Hour''s Dump'!$A$3:$A$337,0),
MATCH(U$2,'Active Hour''s Dump'!$D$2:$AH$2,0)
))),"")</f>
        <v>P</v>
      </c>
      <c r="V146" s="54">
        <f>_xlfn.IFNA(IF(V$3="Productivity",
INDEX('Productivity Dump'!$E$4:$AJ$500,
MATCH($A146,'Productivity Dump'!$A$4:$A$500,0),
MATCH(V$2,'Productivity Dump'!$E$3:$AJ$3,0)
),
IF(V$3="Attendance",
INDEX('Attendance Dump'!$E$2:$AI$400,
MATCH($A146,'Attendance Dump'!$B$2:$B$400,0),
MATCH(V$2,'Attendance Dump'!$E$1:$AI$1,0)
),
INDEX('Active Hour''s Dump'!$D$3:$AH$337,
MATCH($C146,'Active Hour''s Dump'!$A$3:$A$337,0),
MATCH(V$2,'Active Hour''s Dump'!$D$2:$AH$2,0)
))),"")</f>
        <v>2</v>
      </c>
      <c r="W146" s="13">
        <f>_xlfn.IFNA(IF(W$3="Productivity",
INDEX('Productivity Dump'!$E$4:$AJ$500,
MATCH($A146,'Productivity Dump'!$A$4:$A$500,0),
MATCH(W$2,'Productivity Dump'!$E$3:$AJ$3,0)
),
IF(W$3="Attendance",
INDEX('Attendance Dump'!$E$2:$AI$400,
MATCH($A146,'Attendance Dump'!$B$2:$B$400,0),
MATCH(W$2,'Attendance Dump'!$E$1:$AI$1,0)
),
INDEX('Active Hour''s Dump'!$D$3:$AH$337,
MATCH($C146,'Active Hour''s Dump'!$A$3:$A$337,0),
MATCH(W$2,'Active Hour''s Dump'!$D$2:$AH$2,0)
))),"")</f>
        <v>677.255</v>
      </c>
      <c r="X146" s="13" t="str">
        <f>_xlfn.IFNA(IF(X$3="Productivity",
INDEX('Productivity Dump'!$E$4:$AJ$500,
MATCH($A146,'Productivity Dump'!$A$4:$A$500,0),
MATCH(X$2,'Productivity Dump'!$E$3:$AJ$3,0)
),
IF(X$3="Attendance",
INDEX('Attendance Dump'!$E$2:$AI$400,
MATCH($A146,'Attendance Dump'!$B$2:$B$400,0),
MATCH(X$2,'Attendance Dump'!$E$1:$AI$1,0)
),
INDEX('Active Hour''s Dump'!$D$3:$AH$337,
MATCH($C146,'Active Hour''s Dump'!$A$3:$A$337,0),
MATCH(X$2,'Active Hour''s Dump'!$D$2:$AH$2,0)
))),"")</f>
        <v>P</v>
      </c>
      <c r="Y146" s="54">
        <f>_xlfn.IFNA(IF(Y$3="Productivity",
INDEX('Productivity Dump'!$E$4:$AJ$500,
MATCH($A146,'Productivity Dump'!$A$4:$A$500,0),
MATCH(Y$2,'Productivity Dump'!$E$3:$AJ$3,0)
),
IF(Y$3="Attendance",
INDEX('Attendance Dump'!$E$2:$AI$400,
MATCH($A146,'Attendance Dump'!$B$2:$B$400,0),
MATCH(Y$2,'Attendance Dump'!$E$1:$AI$1,0)
),
INDEX('Active Hour''s Dump'!$D$3:$AH$337,
MATCH($C146,'Active Hour''s Dump'!$A$3:$A$337,0),
MATCH(Y$2,'Active Hour''s Dump'!$D$2:$AH$2,0)
))),"")</f>
        <v>4.1666666666666696</v>
      </c>
      <c r="Z146" s="13">
        <f>_xlfn.IFNA(IF(Z$3="Productivity",
INDEX('Productivity Dump'!$E$4:$AJ$500,
MATCH($A146,'Productivity Dump'!$A$4:$A$500,0),
MATCH(Z$2,'Productivity Dump'!$E$3:$AJ$3,0)
),
IF(Z$3="Attendance",
INDEX('Attendance Dump'!$E$2:$AI$400,
MATCH($A146,'Attendance Dump'!$B$2:$B$400,0),
MATCH(Z$2,'Attendance Dump'!$E$1:$AI$1,0)
),
INDEX('Active Hour''s Dump'!$D$3:$AH$337,
MATCH($C146,'Active Hour''s Dump'!$A$3:$A$337,0),
MATCH(Z$2,'Active Hour''s Dump'!$D$2:$AH$2,0)
))),"")</f>
        <v>1097.6089999999999</v>
      </c>
      <c r="AA146" s="13" t="str">
        <f>_xlfn.IFNA(IF(AA$3="Productivity",
INDEX('Productivity Dump'!$E$4:$AJ$500,
MATCH($A146,'Productivity Dump'!$A$4:$A$500,0),
MATCH(AA$2,'Productivity Dump'!$E$3:$AJ$3,0)
),
IF(AA$3="Attendance",
INDEX('Attendance Dump'!$E$2:$AI$400,
MATCH($A146,'Attendance Dump'!$B$2:$B$400,0),
MATCH(AA$2,'Attendance Dump'!$E$1:$AI$1,0)
),
INDEX('Active Hour''s Dump'!$D$3:$AH$337,
MATCH($C146,'Active Hour''s Dump'!$A$3:$A$337,0),
MATCH(AA$2,'Active Hour''s Dump'!$D$2:$AH$2,0)
))),"")</f>
        <v>P</v>
      </c>
      <c r="AB146" s="54">
        <f>_xlfn.IFNA(IF(AB$3="Productivity",
INDEX('Productivity Dump'!$E$4:$AJ$500,
MATCH($A146,'Productivity Dump'!$A$4:$A$500,0),
MATCH(AB$2,'Productivity Dump'!$E$3:$AJ$3,0)
),
IF(AB$3="Attendance",
INDEX('Attendance Dump'!$E$2:$AI$400,
MATCH($A146,'Attendance Dump'!$B$2:$B$400,0),
MATCH(AB$2,'Attendance Dump'!$E$1:$AI$1,0)
),
INDEX('Active Hour''s Dump'!$D$3:$AH$337,
MATCH($C146,'Active Hour''s Dump'!$A$3:$A$337,0),
MATCH(AB$2,'Active Hour''s Dump'!$D$2:$AH$2,0)
))),"")</f>
        <v>5.75</v>
      </c>
      <c r="AC146" s="13">
        <f>_xlfn.IFNA(IF(AC$3="Productivity",
INDEX('Productivity Dump'!$E$4:$AJ$500,
MATCH($A146,'Productivity Dump'!$A$4:$A$500,0),
MATCH(AC$2,'Productivity Dump'!$E$3:$AJ$3,0)
),
IF(AC$3="Attendance",
INDEX('Attendance Dump'!$E$2:$AI$400,
MATCH($A146,'Attendance Dump'!$B$2:$B$400,0),
MATCH(AC$2,'Attendance Dump'!$E$1:$AI$1,0)
),
INDEX('Active Hour''s Dump'!$D$3:$AH$337,
MATCH($C146,'Active Hour''s Dump'!$A$3:$A$337,0),
MATCH(AC$2,'Active Hour''s Dump'!$D$2:$AH$2,0)
))),"")</f>
        <v>1177.2349999999999</v>
      </c>
      <c r="AD146" s="13" t="str">
        <f>_xlfn.IFNA(IF(AD$3="Productivity",
INDEX('Productivity Dump'!$E$4:$AJ$500,
MATCH($A146,'Productivity Dump'!$A$4:$A$500,0),
MATCH(AD$2,'Productivity Dump'!$E$3:$AJ$3,0)
),
IF(AD$3="Attendance",
INDEX('Attendance Dump'!$E$2:$AI$400,
MATCH($A146,'Attendance Dump'!$B$2:$B$400,0),
MATCH(AD$2,'Attendance Dump'!$E$1:$AI$1,0)
),
INDEX('Active Hour''s Dump'!$D$3:$AH$337,
MATCH($C146,'Active Hour''s Dump'!$A$3:$A$337,0),
MATCH(AD$2,'Active Hour''s Dump'!$D$2:$AH$2,0)
))),"")</f>
        <v>P</v>
      </c>
      <c r="AE146" s="54">
        <f>_xlfn.IFNA(IF(AE$3="Productivity",
INDEX('Productivity Dump'!$E$4:$AJ$500,
MATCH($A146,'Productivity Dump'!$A$4:$A$500,0),
MATCH(AE$2,'Productivity Dump'!$E$3:$AJ$3,0)
),
IF(AE$3="Attendance",
INDEX('Attendance Dump'!$E$2:$AI$400,
MATCH($A146,'Attendance Dump'!$B$2:$B$400,0),
MATCH(AE$2,'Attendance Dump'!$E$1:$AI$1,0)
),
INDEX('Active Hour''s Dump'!$D$3:$AH$337,
MATCH($C146,'Active Hour''s Dump'!$A$3:$A$337,0),
MATCH(AE$2,'Active Hour''s Dump'!$D$2:$AH$2,0)
))),"")</f>
        <v>6.6666666666666696</v>
      </c>
      <c r="AF146" s="13">
        <f>_xlfn.IFNA(IF(AF$3="Productivity",
INDEX('Productivity Dump'!$E$4:$AJ$500,
MATCH($A146,'Productivity Dump'!$A$4:$A$500,0),
MATCH(AF$2,'Productivity Dump'!$E$3:$AJ$3,0)
),
IF(AF$3="Attendance",
INDEX('Attendance Dump'!$E$2:$AI$400,
MATCH($A146,'Attendance Dump'!$B$2:$B$400,0),
MATCH(AF$2,'Attendance Dump'!$E$1:$AI$1,0)
),
INDEX('Active Hour''s Dump'!$D$3:$AH$337,
MATCH($C146,'Active Hour''s Dump'!$A$3:$A$337,0),
MATCH(AF$2,'Active Hour''s Dump'!$D$2:$AH$2,0)
))),"")</f>
        <v>1117.501</v>
      </c>
      <c r="AG146" s="13" t="str">
        <f>_xlfn.IFNA(IF(AG$3="Productivity",
INDEX('Productivity Dump'!$E$4:$AJ$500,
MATCH($A146,'Productivity Dump'!$A$4:$A$500,0),
MATCH(AG$2,'Productivity Dump'!$E$3:$AJ$3,0)
),
IF(AG$3="Attendance",
INDEX('Attendance Dump'!$E$2:$AI$400,
MATCH($A146,'Attendance Dump'!$B$2:$B$400,0),
MATCH(AG$2,'Attendance Dump'!$E$1:$AI$1,0)
),
INDEX('Active Hour''s Dump'!$D$3:$AH$337,
MATCH($C146,'Active Hour''s Dump'!$A$3:$A$337,0),
MATCH(AG$2,'Active Hour''s Dump'!$D$2:$AH$2,0)
))),"")</f>
        <v>P</v>
      </c>
      <c r="AH146" s="54">
        <f>_xlfn.IFNA(IF(AH$3="Productivity",
INDEX('Productivity Dump'!$E$4:$AJ$500,
MATCH($A146,'Productivity Dump'!$A$4:$A$500,0),
MATCH(AH$2,'Productivity Dump'!$E$3:$AJ$3,0)
),
IF(AH$3="Attendance",
INDEX('Attendance Dump'!$E$2:$AI$400,
MATCH($A146,'Attendance Dump'!$B$2:$B$400,0),
MATCH(AH$2,'Attendance Dump'!$E$1:$AI$1,0)
),
INDEX('Active Hour''s Dump'!$D$3:$AH$337,
MATCH($C146,'Active Hour''s Dump'!$A$3:$A$337,0),
MATCH(AH$2,'Active Hour''s Dump'!$D$2:$AH$2,0)
))),"")</f>
        <v>5.6666666666666696</v>
      </c>
      <c r="AI146" s="13">
        <f>_xlfn.IFNA(IF(AI$3="Productivity",
INDEX('Productivity Dump'!$E$4:$AJ$500,
MATCH($A146,'Productivity Dump'!$A$4:$A$500,0),
MATCH(AI$2,'Productivity Dump'!$E$3:$AJ$3,0)
),
IF(AI$3="Attendance",
INDEX('Attendance Dump'!$E$2:$AI$400,
MATCH($A146,'Attendance Dump'!$B$2:$B$400,0),
MATCH(AI$2,'Attendance Dump'!$E$1:$AI$1,0)
),
INDEX('Active Hour''s Dump'!$D$3:$AH$337,
MATCH($C146,'Active Hour''s Dump'!$A$3:$A$337,0),
MATCH(AI$2,'Active Hour''s Dump'!$D$2:$AH$2,0)
))),"")</f>
        <v>770.38200000000029</v>
      </c>
      <c r="AJ146" s="13" t="str">
        <f>_xlfn.IFNA(IF(AJ$3="Productivity",
INDEX('Productivity Dump'!$E$4:$AJ$500,
MATCH($A146,'Productivity Dump'!$A$4:$A$500,0),
MATCH(AJ$2,'Productivity Dump'!$E$3:$AJ$3,0)
),
IF(AJ$3="Attendance",
INDEX('Attendance Dump'!$E$2:$AI$400,
MATCH($A146,'Attendance Dump'!$B$2:$B$400,0),
MATCH(AJ$2,'Attendance Dump'!$E$1:$AI$1,0)
),
INDEX('Active Hour''s Dump'!$D$3:$AH$337,
MATCH($C146,'Active Hour''s Dump'!$A$3:$A$337,0),
MATCH(AJ$2,'Active Hour''s Dump'!$D$2:$AH$2,0)
))),"")</f>
        <v>P</v>
      </c>
      <c r="AK146" s="54">
        <f>_xlfn.IFNA(IF(AK$3="Productivity",
INDEX('Productivity Dump'!$E$4:$AJ$500,
MATCH($A146,'Productivity Dump'!$A$4:$A$500,0),
MATCH(AK$2,'Productivity Dump'!$E$3:$AJ$3,0)
),
IF(AK$3="Attendance",
INDEX('Attendance Dump'!$E$2:$AI$400,
MATCH($A146,'Attendance Dump'!$B$2:$B$400,0),
MATCH(AK$2,'Attendance Dump'!$E$1:$AI$1,0)
),
INDEX('Active Hour''s Dump'!$D$3:$AH$337,
MATCH($C146,'Active Hour''s Dump'!$A$3:$A$337,0),
MATCH(AK$2,'Active Hour''s Dump'!$D$2:$AH$2,0)
))),"")</f>
        <v>4.9166666666666696</v>
      </c>
      <c r="AL146" s="13">
        <f>_xlfn.IFNA(IF(AL$3="Productivity",
INDEX('Productivity Dump'!$E$4:$AJ$500,
MATCH($A146,'Productivity Dump'!$A$4:$A$500,0),
MATCH(AL$2,'Productivity Dump'!$E$3:$AJ$3,0)
),
IF(AL$3="Attendance",
INDEX('Attendance Dump'!$E$2:$AI$400,
MATCH($A146,'Attendance Dump'!$B$2:$B$400,0),
MATCH(AL$2,'Attendance Dump'!$E$1:$AI$1,0)
),
INDEX('Active Hour''s Dump'!$D$3:$AH$337,
MATCH($C146,'Active Hour''s Dump'!$A$3:$A$337,0),
MATCH(AL$2,'Active Hour''s Dump'!$D$2:$AH$2,0)
))),"")</f>
        <v>0</v>
      </c>
      <c r="AM146" s="13" t="str">
        <f>_xlfn.IFNA(IF(AM$3="Productivity",
INDEX('Productivity Dump'!$E$4:$AJ$500,
MATCH($A146,'Productivity Dump'!$A$4:$A$500,0),
MATCH(AM$2,'Productivity Dump'!$E$3:$AJ$3,0)
),
IF(AM$3="Attendance",
INDEX('Attendance Dump'!$E$2:$AI$400,
MATCH($A146,'Attendance Dump'!$B$2:$B$400,0),
MATCH(AM$2,'Attendance Dump'!$E$1:$AI$1,0)
),
INDEX('Active Hour''s Dump'!$D$3:$AH$337,
MATCH($C146,'Active Hour''s Dump'!$A$3:$A$337,0),
MATCH(AM$2,'Active Hour''s Dump'!$D$2:$AH$2,0)
))),"")</f>
        <v>WO</v>
      </c>
      <c r="AN146" s="54">
        <f>_xlfn.IFNA(IF(AN$3="Productivity",
INDEX('Productivity Dump'!$E$4:$AJ$500,
MATCH($A146,'Productivity Dump'!$A$4:$A$500,0),
MATCH(AN$2,'Productivity Dump'!$E$3:$AJ$3,0)
),
IF(AN$3="Attendance",
INDEX('Attendance Dump'!$E$2:$AI$400,
MATCH($A146,'Attendance Dump'!$B$2:$B$400,0),
MATCH(AN$2,'Attendance Dump'!$E$1:$AI$1,0)
),
INDEX('Active Hour''s Dump'!$D$3:$AH$337,
MATCH($C146,'Active Hour''s Dump'!$A$3:$A$337,0),
MATCH(AN$2,'Active Hour''s Dump'!$D$2:$AH$2,0)
))),"")</f>
        <v>0</v>
      </c>
      <c r="AO146" s="13">
        <f>_xlfn.IFNA(IF(AO$3="Productivity",
INDEX('Productivity Dump'!$E$4:$AJ$500,
MATCH($A146,'Productivity Dump'!$A$4:$A$500,0),
MATCH(AO$2,'Productivity Dump'!$E$3:$AJ$3,0)
),
IF(AO$3="Attendance",
INDEX('Attendance Dump'!$E$2:$AI$400,
MATCH($A146,'Attendance Dump'!$B$2:$B$400,0),
MATCH(AO$2,'Attendance Dump'!$E$1:$AI$1,0)
),
INDEX('Active Hour''s Dump'!$D$3:$AH$337,
MATCH($C146,'Active Hour''s Dump'!$A$3:$A$337,0),
MATCH(AO$2,'Active Hour''s Dump'!$D$2:$AH$2,0)
))),"")</f>
        <v>693.09</v>
      </c>
      <c r="AP146" s="13" t="str">
        <f>_xlfn.IFNA(IF(AP$3="Productivity",
INDEX('Productivity Dump'!$E$4:$AJ$500,
MATCH($A146,'Productivity Dump'!$A$4:$A$500,0),
MATCH(AP$2,'Productivity Dump'!$E$3:$AJ$3,0)
),
IF(AP$3="Attendance",
INDEX('Attendance Dump'!$E$2:$AI$400,
MATCH($A146,'Attendance Dump'!$B$2:$B$400,0),
MATCH(AP$2,'Attendance Dump'!$E$1:$AI$1,0)
),
INDEX('Active Hour''s Dump'!$D$3:$AH$337,
MATCH($C146,'Active Hour''s Dump'!$A$3:$A$337,0),
MATCH(AP$2,'Active Hour''s Dump'!$D$2:$AH$2,0)
))),"")</f>
        <v>P</v>
      </c>
      <c r="AQ146" s="54">
        <f>_xlfn.IFNA(IF(AQ$3="Productivity",
INDEX('Productivity Dump'!$E$4:$AJ$500,
MATCH($A146,'Productivity Dump'!$A$4:$A$500,0),
MATCH(AQ$2,'Productivity Dump'!$E$3:$AJ$3,0)
),
IF(AQ$3="Attendance",
INDEX('Attendance Dump'!$E$2:$AI$400,
MATCH($A146,'Attendance Dump'!$B$2:$B$400,0),
MATCH(AQ$2,'Attendance Dump'!$E$1:$AI$1,0)
),
INDEX('Active Hour''s Dump'!$D$3:$AH$337,
MATCH($C146,'Active Hour''s Dump'!$A$3:$A$337,0),
MATCH(AQ$2,'Active Hour''s Dump'!$D$2:$AH$2,0)
))),"")</f>
        <v>3.1666666666666701</v>
      </c>
      <c r="AR146" s="13">
        <f>_xlfn.IFNA(IF(AR$3="Productivity",
INDEX('Productivity Dump'!$E$4:$AJ$500,
MATCH($A146,'Productivity Dump'!$A$4:$A$500,0),
MATCH(AR$2,'Productivity Dump'!$E$3:$AJ$3,0)
),
IF(AR$3="Attendance",
INDEX('Attendance Dump'!$E$2:$AI$400,
MATCH($A146,'Attendance Dump'!$B$2:$B$400,0),
MATCH(AR$2,'Attendance Dump'!$E$1:$AI$1,0)
),
INDEX('Active Hour''s Dump'!$D$3:$AH$337,
MATCH($C146,'Active Hour''s Dump'!$A$3:$A$337,0),
MATCH(AR$2,'Active Hour''s Dump'!$D$2:$AH$2,0)
))),"")</f>
        <v>1125.838</v>
      </c>
      <c r="AS146" s="13" t="str">
        <f>_xlfn.IFNA(IF(AS$3="Productivity",
INDEX('Productivity Dump'!$E$4:$AJ$500,
MATCH($A146,'Productivity Dump'!$A$4:$A$500,0),
MATCH(AS$2,'Productivity Dump'!$E$3:$AJ$3,0)
),
IF(AS$3="Attendance",
INDEX('Attendance Dump'!$E$2:$AI$400,
MATCH($A146,'Attendance Dump'!$B$2:$B$400,0),
MATCH(AS$2,'Attendance Dump'!$E$1:$AI$1,0)
),
INDEX('Active Hour''s Dump'!$D$3:$AH$337,
MATCH($C146,'Active Hour''s Dump'!$A$3:$A$337,0),
MATCH(AS$2,'Active Hour''s Dump'!$D$2:$AH$2,0)
))),"")</f>
        <v>P</v>
      </c>
      <c r="AT146" s="54">
        <f>_xlfn.IFNA(IF(AT$3="Productivity",
INDEX('Productivity Dump'!$E$4:$AJ$500,
MATCH($A146,'Productivity Dump'!$A$4:$A$500,0),
MATCH(AT$2,'Productivity Dump'!$E$3:$AJ$3,0)
),
IF(AT$3="Attendance",
INDEX('Attendance Dump'!$E$2:$AI$400,
MATCH($A146,'Attendance Dump'!$B$2:$B$400,0),
MATCH(AT$2,'Attendance Dump'!$E$1:$AI$1,0)
),
INDEX('Active Hour''s Dump'!$D$3:$AH$337,
MATCH($C146,'Active Hour''s Dump'!$A$3:$A$337,0),
MATCH(AT$2,'Active Hour''s Dump'!$D$2:$AH$2,0)
))),"")</f>
        <v>5.8333333333333304</v>
      </c>
      <c r="AU146" s="13">
        <f>_xlfn.IFNA(IF(AU$3="Productivity",
INDEX('Productivity Dump'!$E$4:$AJ$500,
MATCH($A146,'Productivity Dump'!$A$4:$A$500,0),
MATCH(AU$2,'Productivity Dump'!$E$3:$AJ$3,0)
),
IF(AU$3="Attendance",
INDEX('Attendance Dump'!$E$2:$AI$400,
MATCH($A146,'Attendance Dump'!$B$2:$B$400,0),
MATCH(AU$2,'Attendance Dump'!$E$1:$AI$1,0)
),
INDEX('Active Hour''s Dump'!$D$3:$AH$337,
MATCH($C146,'Active Hour''s Dump'!$A$3:$A$337,0),
MATCH(AU$2,'Active Hour''s Dump'!$D$2:$AH$2,0)
))),"")</f>
        <v>1207.521</v>
      </c>
      <c r="AV146" s="13" t="str">
        <f>_xlfn.IFNA(IF(AV$3="Productivity",
INDEX('Productivity Dump'!$E$4:$AJ$500,
MATCH($A146,'Productivity Dump'!$A$4:$A$500,0),
MATCH(AV$2,'Productivity Dump'!$E$3:$AJ$3,0)
),
IF(AV$3="Attendance",
INDEX('Attendance Dump'!$E$2:$AI$400,
MATCH($A146,'Attendance Dump'!$B$2:$B$400,0),
MATCH(AV$2,'Attendance Dump'!$E$1:$AI$1,0)
),
INDEX('Active Hour''s Dump'!$D$3:$AH$337,
MATCH($C146,'Active Hour''s Dump'!$A$3:$A$337,0),
MATCH(AV$2,'Active Hour''s Dump'!$D$2:$AH$2,0)
))),"")</f>
        <v>P</v>
      </c>
      <c r="AW146" s="54">
        <f>_xlfn.IFNA(IF(AW$3="Productivity",
INDEX('Productivity Dump'!$E$4:$AJ$500,
MATCH($A146,'Productivity Dump'!$A$4:$A$500,0),
MATCH(AW$2,'Productivity Dump'!$E$3:$AJ$3,0)
),
IF(AW$3="Attendance",
INDEX('Attendance Dump'!$E$2:$AI$400,
MATCH($A146,'Attendance Dump'!$B$2:$B$400,0),
MATCH(AW$2,'Attendance Dump'!$E$1:$AI$1,0)
),
INDEX('Active Hour''s Dump'!$D$3:$AH$337,
MATCH($C146,'Active Hour''s Dump'!$A$3:$A$337,0),
MATCH(AW$2,'Active Hour''s Dump'!$D$2:$AH$2,0)
))),"")</f>
        <v>6.6666666666666696</v>
      </c>
      <c r="AX146" s="13">
        <f>_xlfn.IFNA(IF(AX$3="Productivity",
INDEX('Productivity Dump'!$E$4:$AJ$500,
MATCH($A146,'Productivity Dump'!$A$4:$A$500,0),
MATCH(AX$2,'Productivity Dump'!$E$3:$AJ$3,0)
),
IF(AX$3="Attendance",
INDEX('Attendance Dump'!$E$2:$AI$400,
MATCH($A146,'Attendance Dump'!$B$2:$B$400,0),
MATCH(AX$2,'Attendance Dump'!$E$1:$AI$1,0)
),
INDEX('Active Hour''s Dump'!$D$3:$AH$337,
MATCH($C146,'Active Hour''s Dump'!$A$3:$A$337,0),
MATCH(AX$2,'Active Hour''s Dump'!$D$2:$AH$2,0)
))),"")</f>
        <v>1102.4370000000001</v>
      </c>
      <c r="AY146" s="13" t="str">
        <f>_xlfn.IFNA(IF(AY$3="Productivity",
INDEX('Productivity Dump'!$E$4:$AJ$500,
MATCH($A146,'Productivity Dump'!$A$4:$A$500,0),
MATCH(AY$2,'Productivity Dump'!$E$3:$AJ$3,0)
),
IF(AY$3="Attendance",
INDEX('Attendance Dump'!$E$2:$AI$400,
MATCH($A146,'Attendance Dump'!$B$2:$B$400,0),
MATCH(AY$2,'Attendance Dump'!$E$1:$AI$1,0)
),
INDEX('Active Hour''s Dump'!$D$3:$AH$337,
MATCH($C146,'Active Hour''s Dump'!$A$3:$A$337,0),
MATCH(AY$2,'Active Hour''s Dump'!$D$2:$AH$2,0)
))),"")</f>
        <v>P</v>
      </c>
      <c r="AZ146" s="54">
        <f>_xlfn.IFNA(IF(AZ$3="Productivity",
INDEX('Productivity Dump'!$E$4:$AJ$500,
MATCH($A146,'Productivity Dump'!$A$4:$A$500,0),
MATCH(AZ$2,'Productivity Dump'!$E$3:$AJ$3,0)
),
IF(AZ$3="Attendance",
INDEX('Attendance Dump'!$E$2:$AI$400,
MATCH($A146,'Attendance Dump'!$B$2:$B$400,0),
MATCH(AZ$2,'Attendance Dump'!$E$1:$AI$1,0)
),
INDEX('Active Hour''s Dump'!$D$3:$AH$337,
MATCH($C146,'Active Hour''s Dump'!$A$3:$A$337,0),
MATCH(AZ$2,'Active Hour''s Dump'!$D$2:$AH$2,0)
))),"")</f>
        <v>5.9166666666666696</v>
      </c>
      <c r="BA146" s="13">
        <f>_xlfn.IFNA(IF(BA$3="Productivity",
INDEX('Productivity Dump'!$E$4:$AJ$500,
MATCH($A146,'Productivity Dump'!$A$4:$A$500,0),
MATCH(BA$2,'Productivity Dump'!$E$3:$AJ$3,0)
),
IF(BA$3="Attendance",
INDEX('Attendance Dump'!$E$2:$AI$400,
MATCH($A146,'Attendance Dump'!$B$2:$B$400,0),
MATCH(BA$2,'Attendance Dump'!$E$1:$AI$1,0)
),
INDEX('Active Hour''s Dump'!$D$3:$AH$337,
MATCH($C146,'Active Hour''s Dump'!$A$3:$A$337,0),
MATCH(BA$2,'Active Hour''s Dump'!$D$2:$AH$2,0)
))),"")</f>
        <v>1159.9199999999996</v>
      </c>
      <c r="BB146" s="13" t="str">
        <f>_xlfn.IFNA(IF(BB$3="Productivity",
INDEX('Productivity Dump'!$E$4:$AJ$500,
MATCH($A146,'Productivity Dump'!$A$4:$A$500,0),
MATCH(BB$2,'Productivity Dump'!$E$3:$AJ$3,0)
),
IF(BB$3="Attendance",
INDEX('Attendance Dump'!$E$2:$AI$400,
MATCH($A146,'Attendance Dump'!$B$2:$B$400,0),
MATCH(BB$2,'Attendance Dump'!$E$1:$AI$1,0)
),
INDEX('Active Hour''s Dump'!$D$3:$AH$337,
MATCH($C146,'Active Hour''s Dump'!$A$3:$A$337,0),
MATCH(BB$2,'Active Hour''s Dump'!$D$2:$AH$2,0)
))),"")</f>
        <v>P</v>
      </c>
      <c r="BC146" s="54">
        <f>_xlfn.IFNA(IF(BC$3="Productivity",
INDEX('Productivity Dump'!$E$4:$AJ$500,
MATCH($A146,'Productivity Dump'!$A$4:$A$500,0),
MATCH(BC$2,'Productivity Dump'!$E$3:$AJ$3,0)
),
IF(BC$3="Attendance",
INDEX('Attendance Dump'!$E$2:$AI$400,
MATCH($A146,'Attendance Dump'!$B$2:$B$400,0),
MATCH(BC$2,'Attendance Dump'!$E$1:$AI$1,0)
),
INDEX('Active Hour''s Dump'!$D$3:$AH$337,
MATCH($C146,'Active Hour''s Dump'!$A$3:$A$337,0),
MATCH(BC$2,'Active Hour''s Dump'!$D$2:$AH$2,0)
))),"")</f>
        <v>7.6666666666666696</v>
      </c>
      <c r="BD146" s="13">
        <f>_xlfn.IFNA(IF(BD$3="Productivity",
INDEX('Productivity Dump'!$E$4:$AJ$500,
MATCH($A146,'Productivity Dump'!$A$4:$A$500,0),
MATCH(BD$2,'Productivity Dump'!$E$3:$AJ$3,0)
),
IF(BD$3="Attendance",
INDEX('Attendance Dump'!$E$2:$AI$400,
MATCH($A146,'Attendance Dump'!$B$2:$B$400,0),
MATCH(BD$2,'Attendance Dump'!$E$1:$AI$1,0)
),
INDEX('Active Hour''s Dump'!$D$3:$AH$337,
MATCH($C146,'Active Hour''s Dump'!$A$3:$A$337,0),
MATCH(BD$2,'Active Hour''s Dump'!$D$2:$AH$2,0)
))),"")</f>
        <v>669.00900000000013</v>
      </c>
      <c r="BE146" s="13" t="str">
        <f>_xlfn.IFNA(IF(BE$3="Productivity",
INDEX('Productivity Dump'!$E$4:$AJ$500,
MATCH($A146,'Productivity Dump'!$A$4:$A$500,0),
MATCH(BE$2,'Productivity Dump'!$E$3:$AJ$3,0)
),
IF(BE$3="Attendance",
INDEX('Attendance Dump'!$E$2:$AI$400,
MATCH($A146,'Attendance Dump'!$B$2:$B$400,0),
MATCH(BE$2,'Attendance Dump'!$E$1:$AI$1,0)
),
INDEX('Active Hour''s Dump'!$D$3:$AH$337,
MATCH($C146,'Active Hour''s Dump'!$A$3:$A$337,0),
MATCH(BE$2,'Active Hour''s Dump'!$D$2:$AH$2,0)
))),"")</f>
        <v>P</v>
      </c>
      <c r="BF146" s="54">
        <f>_xlfn.IFNA(IF(BF$3="Productivity",
INDEX('Productivity Dump'!$E$4:$AJ$500,
MATCH($A146,'Productivity Dump'!$A$4:$A$500,0),
MATCH(BF$2,'Productivity Dump'!$E$3:$AJ$3,0)
),
IF(BF$3="Attendance",
INDEX('Attendance Dump'!$E$2:$AI$400,
MATCH($A146,'Attendance Dump'!$B$2:$B$400,0),
MATCH(BF$2,'Attendance Dump'!$E$1:$AI$1,0)
),
INDEX('Active Hour''s Dump'!$D$3:$AH$337,
MATCH($C146,'Active Hour''s Dump'!$A$3:$A$337,0),
MATCH(BF$2,'Active Hour''s Dump'!$D$2:$AH$2,0)
))),"")</f>
        <v>3.75</v>
      </c>
      <c r="BG146" s="13">
        <f>_xlfn.IFNA(IF(BG$3="Productivity",
INDEX('Productivity Dump'!$E$4:$AJ$500,
MATCH($A146,'Productivity Dump'!$A$4:$A$500,0),
MATCH(BG$2,'Productivity Dump'!$E$3:$AJ$3,0)
),
IF(BG$3="Attendance",
INDEX('Attendance Dump'!$E$2:$AI$400,
MATCH($A146,'Attendance Dump'!$B$2:$B$400,0),
MATCH(BG$2,'Attendance Dump'!$E$1:$AI$1,0)
),
INDEX('Active Hour''s Dump'!$D$3:$AH$337,
MATCH($C146,'Active Hour''s Dump'!$A$3:$A$337,0),
MATCH(BG$2,'Active Hour''s Dump'!$D$2:$AH$2,0)
))),"")</f>
        <v>0</v>
      </c>
      <c r="BH146" s="13" t="str">
        <f>_xlfn.IFNA(IF(BH$3="Productivity",
INDEX('Productivity Dump'!$E$4:$AJ$500,
MATCH($A146,'Productivity Dump'!$A$4:$A$500,0),
MATCH(BH$2,'Productivity Dump'!$E$3:$AJ$3,0)
),
IF(BH$3="Attendance",
INDEX('Attendance Dump'!$E$2:$AI$400,
MATCH($A146,'Attendance Dump'!$B$2:$B$400,0),
MATCH(BH$2,'Attendance Dump'!$E$1:$AI$1,0)
),
INDEX('Active Hour''s Dump'!$D$3:$AH$337,
MATCH($C146,'Active Hour''s Dump'!$A$3:$A$337,0),
MATCH(BH$2,'Active Hour''s Dump'!$D$2:$AH$2,0)
))),"")</f>
        <v>WO</v>
      </c>
      <c r="BI146" s="54">
        <f>_xlfn.IFNA(IF(BI$3="Productivity",
INDEX('Productivity Dump'!$E$4:$AJ$500,
MATCH($A146,'Productivity Dump'!$A$4:$A$500,0),
MATCH(BI$2,'Productivity Dump'!$E$3:$AJ$3,0)
),
IF(BI$3="Attendance",
INDEX('Attendance Dump'!$E$2:$AI$400,
MATCH($A146,'Attendance Dump'!$B$2:$B$400,0),
MATCH(BI$2,'Attendance Dump'!$E$1:$AI$1,0)
),
INDEX('Active Hour''s Dump'!$D$3:$AH$337,
MATCH($C146,'Active Hour''s Dump'!$A$3:$A$337,0),
MATCH(BI$2,'Active Hour''s Dump'!$D$2:$AH$2,0)
))),"")</f>
        <v>0</v>
      </c>
      <c r="BJ146" s="13">
        <f>_xlfn.IFNA(IF(BJ$3="Productivity",
INDEX('Productivity Dump'!$E$4:$AJ$500,
MATCH($A146,'Productivity Dump'!$A$4:$A$500,0),
MATCH(BJ$2,'Productivity Dump'!$E$3:$AJ$3,0)
),
IF(BJ$3="Attendance",
INDEX('Attendance Dump'!$E$2:$AI$400,
MATCH($A146,'Attendance Dump'!$B$2:$B$400,0),
MATCH(BJ$2,'Attendance Dump'!$E$1:$AI$1,0)
),
INDEX('Active Hour''s Dump'!$D$3:$AH$337,
MATCH($C146,'Active Hour''s Dump'!$A$3:$A$337,0),
MATCH(BJ$2,'Active Hour''s Dump'!$D$2:$AH$2,0)
))),"")</f>
        <v>508.83</v>
      </c>
      <c r="BK146" s="13" t="str">
        <f>_xlfn.IFNA(IF(BK$3="Productivity",
INDEX('Productivity Dump'!$E$4:$AJ$500,
MATCH($A146,'Productivity Dump'!$A$4:$A$500,0),
MATCH(BK$2,'Productivity Dump'!$E$3:$AJ$3,0)
),
IF(BK$3="Attendance",
INDEX('Attendance Dump'!$E$2:$AI$400,
MATCH($A146,'Attendance Dump'!$B$2:$B$400,0),
MATCH(BK$2,'Attendance Dump'!$E$1:$AI$1,0)
),
INDEX('Active Hour''s Dump'!$D$3:$AH$337,
MATCH($C146,'Active Hour''s Dump'!$A$3:$A$337,0),
MATCH(BK$2,'Active Hour''s Dump'!$D$2:$AH$2,0)
))),"")</f>
        <v>P</v>
      </c>
      <c r="BL146" s="54">
        <f>_xlfn.IFNA(IF(BL$3="Productivity",
INDEX('Productivity Dump'!$E$4:$AJ$500,
MATCH($A146,'Productivity Dump'!$A$4:$A$500,0),
MATCH(BL$2,'Productivity Dump'!$E$3:$AJ$3,0)
),
IF(BL$3="Attendance",
INDEX('Attendance Dump'!$E$2:$AI$400,
MATCH($A146,'Attendance Dump'!$B$2:$B$400,0),
MATCH(BL$2,'Attendance Dump'!$E$1:$AI$1,0)
),
INDEX('Active Hour''s Dump'!$D$3:$AH$337,
MATCH($C146,'Active Hour''s Dump'!$A$3:$A$337,0),
MATCH(BL$2,'Active Hour''s Dump'!$D$2:$AH$2,0)
))),"")</f>
        <v>2.5833333333333299</v>
      </c>
      <c r="BM146" s="13">
        <f>_xlfn.IFNA(IF(BM$3="Productivity",
INDEX('Productivity Dump'!$E$4:$AJ$500,
MATCH($A146,'Productivity Dump'!$A$4:$A$500,0),
MATCH(BM$2,'Productivity Dump'!$E$3:$AJ$3,0)
),
IF(BM$3="Attendance",
INDEX('Attendance Dump'!$E$2:$AI$400,
MATCH($A146,'Attendance Dump'!$B$2:$B$400,0),
MATCH(BM$2,'Attendance Dump'!$E$1:$AI$1,0)
),
INDEX('Active Hour''s Dump'!$D$3:$AH$337,
MATCH($C146,'Active Hour''s Dump'!$A$3:$A$337,0),
MATCH(BM$2,'Active Hour''s Dump'!$D$2:$AH$2,0)
))),"")</f>
        <v>1190.6090000000002</v>
      </c>
      <c r="BN146" s="13" t="str">
        <f>_xlfn.IFNA(IF(BN$3="Productivity",
INDEX('Productivity Dump'!$E$4:$AJ$500,
MATCH($A146,'Productivity Dump'!$A$4:$A$500,0),
MATCH(BN$2,'Productivity Dump'!$E$3:$AJ$3,0)
),
IF(BN$3="Attendance",
INDEX('Attendance Dump'!$E$2:$AI$400,
MATCH($A146,'Attendance Dump'!$B$2:$B$400,0),
MATCH(BN$2,'Attendance Dump'!$E$1:$AI$1,0)
),
INDEX('Active Hour''s Dump'!$D$3:$AH$337,
MATCH($C146,'Active Hour''s Dump'!$A$3:$A$337,0),
MATCH(BN$2,'Active Hour''s Dump'!$D$2:$AH$2,0)
))),"")</f>
        <v>P</v>
      </c>
      <c r="BO146" s="54">
        <f>_xlfn.IFNA(IF(BO$3="Productivity",
INDEX('Productivity Dump'!$E$4:$AJ$500,
MATCH($A146,'Productivity Dump'!$A$4:$A$500,0),
MATCH(BO$2,'Productivity Dump'!$E$3:$AJ$3,0)
),
IF(BO$3="Attendance",
INDEX('Attendance Dump'!$E$2:$AI$400,
MATCH($A146,'Attendance Dump'!$B$2:$B$400,0),
MATCH(BO$2,'Attendance Dump'!$E$1:$AI$1,0)
),
INDEX('Active Hour''s Dump'!$D$3:$AH$337,
MATCH($C146,'Active Hour''s Dump'!$A$3:$A$337,0),
MATCH(BO$2,'Active Hour''s Dump'!$D$2:$AH$2,0)
))),"")</f>
        <v>6.5</v>
      </c>
      <c r="BP146" s="13">
        <f>_xlfn.IFNA(IF(BP$3="Productivity",
INDEX('Productivity Dump'!$E$4:$AJ$500,
MATCH($A146,'Productivity Dump'!$A$4:$A$500,0),
MATCH(BP$2,'Productivity Dump'!$E$3:$AJ$3,0)
),
IF(BP$3="Attendance",
INDEX('Attendance Dump'!$E$2:$AI$400,
MATCH($A146,'Attendance Dump'!$B$2:$B$400,0),
MATCH(BP$2,'Attendance Dump'!$E$1:$AI$1,0)
),
INDEX('Active Hour''s Dump'!$D$3:$AH$337,
MATCH($C146,'Active Hour''s Dump'!$A$3:$A$337,0),
MATCH(BP$2,'Active Hour''s Dump'!$D$2:$AH$2,0)
))),"")</f>
        <v>1072.673</v>
      </c>
      <c r="BQ146" s="13" t="str">
        <f>_xlfn.IFNA(IF(BQ$3="Productivity",
INDEX('Productivity Dump'!$E$4:$AJ$500,
MATCH($A146,'Productivity Dump'!$A$4:$A$500,0),
MATCH(BQ$2,'Productivity Dump'!$E$3:$AJ$3,0)
),
IF(BQ$3="Attendance",
INDEX('Attendance Dump'!$E$2:$AI$400,
MATCH($A146,'Attendance Dump'!$B$2:$B$400,0),
MATCH(BQ$2,'Attendance Dump'!$E$1:$AI$1,0)
),
INDEX('Active Hour''s Dump'!$D$3:$AH$337,
MATCH($C146,'Active Hour''s Dump'!$A$3:$A$337,0),
MATCH(BQ$2,'Active Hour''s Dump'!$D$2:$AH$2,0)
))),"")</f>
        <v>P</v>
      </c>
      <c r="BR146" s="54">
        <f>_xlfn.IFNA(IF(BR$3="Productivity",
INDEX('Productivity Dump'!$E$4:$AJ$500,
MATCH($A146,'Productivity Dump'!$A$4:$A$500,0),
MATCH(BR$2,'Productivity Dump'!$E$3:$AJ$3,0)
),
IF(BR$3="Attendance",
INDEX('Attendance Dump'!$E$2:$AI$400,
MATCH($A146,'Attendance Dump'!$B$2:$B$400,0),
MATCH(BR$2,'Attendance Dump'!$E$1:$AI$1,0)
),
INDEX('Active Hour''s Dump'!$D$3:$AH$337,
MATCH($C146,'Active Hour''s Dump'!$A$3:$A$337,0),
MATCH(BR$2,'Active Hour''s Dump'!$D$2:$AH$2,0)
))),"")</f>
        <v>5.9166666666666696</v>
      </c>
      <c r="BS146" s="13">
        <f>_xlfn.IFNA(IF(BS$3="Productivity",
INDEX('Productivity Dump'!$E$4:$AJ$500,
MATCH($A146,'Productivity Dump'!$A$4:$A$500,0),
MATCH(BS$2,'Productivity Dump'!$E$3:$AJ$3,0)
),
IF(BS$3="Attendance",
INDEX('Attendance Dump'!$E$2:$AI$400,
MATCH($A146,'Attendance Dump'!$B$2:$B$400,0),
MATCH(BS$2,'Attendance Dump'!$E$1:$AI$1,0)
),
INDEX('Active Hour''s Dump'!$D$3:$AH$337,
MATCH($C146,'Active Hour''s Dump'!$A$3:$A$337,0),
MATCH(BS$2,'Active Hour''s Dump'!$D$2:$AH$2,0)
))),"")</f>
        <v>591.721</v>
      </c>
      <c r="BT146" s="13" t="str">
        <f>_xlfn.IFNA(IF(BT$3="Productivity",
INDEX('Productivity Dump'!$E$4:$AJ$500,
MATCH($A146,'Productivity Dump'!$A$4:$A$500,0),
MATCH(BT$2,'Productivity Dump'!$E$3:$AJ$3,0)
),
IF(BT$3="Attendance",
INDEX('Attendance Dump'!$E$2:$AI$400,
MATCH($A146,'Attendance Dump'!$B$2:$B$400,0),
MATCH(BT$2,'Attendance Dump'!$E$1:$AI$1,0)
),
INDEX('Active Hour''s Dump'!$D$3:$AH$337,
MATCH($C146,'Active Hour''s Dump'!$A$3:$A$337,0),
MATCH(BT$2,'Active Hour''s Dump'!$D$2:$AH$2,0)
))),"")</f>
        <v>H(P)</v>
      </c>
      <c r="BU146" s="54">
        <f>_xlfn.IFNA(IF(BU$3="Productivity",
INDEX('Productivity Dump'!$E$4:$AJ$500,
MATCH($A146,'Productivity Dump'!$A$4:$A$500,0),
MATCH(BU$2,'Productivity Dump'!$E$3:$AJ$3,0)
),
IF(BU$3="Attendance",
INDEX('Attendance Dump'!$E$2:$AI$400,
MATCH($A146,'Attendance Dump'!$B$2:$B$400,0),
MATCH(BU$2,'Attendance Dump'!$E$1:$AI$1,0)
),
INDEX('Active Hour''s Dump'!$D$3:$AH$337,
MATCH($C146,'Active Hour''s Dump'!$A$3:$A$337,0),
MATCH(BU$2,'Active Hour''s Dump'!$D$2:$AH$2,0)
))),"")</f>
        <v>3.3333333333333299</v>
      </c>
      <c r="BV146" s="13">
        <f>_xlfn.IFNA(IF(BV$3="Productivity",
INDEX('Productivity Dump'!$E$4:$AJ$500,
MATCH($A146,'Productivity Dump'!$A$4:$A$500,0),
MATCH(BV$2,'Productivity Dump'!$E$3:$AJ$3,0)
),
IF(BV$3="Attendance",
INDEX('Attendance Dump'!$E$2:$AI$400,
MATCH($A146,'Attendance Dump'!$B$2:$B$400,0),
MATCH(BV$2,'Attendance Dump'!$E$1:$AI$1,0)
),
INDEX('Active Hour''s Dump'!$D$3:$AH$337,
MATCH($C146,'Active Hour''s Dump'!$A$3:$A$337,0),
MATCH(BV$2,'Active Hour''s Dump'!$D$2:$AH$2,0)
))),"")</f>
        <v>778.02800000000002</v>
      </c>
      <c r="BW146" s="13" t="str">
        <f>_xlfn.IFNA(IF(BW$3="Productivity",
INDEX('Productivity Dump'!$E$4:$AJ$500,
MATCH($A146,'Productivity Dump'!$A$4:$A$500,0),
MATCH(BW$2,'Productivity Dump'!$E$3:$AJ$3,0)
),
IF(BW$3="Attendance",
INDEX('Attendance Dump'!$E$2:$AI$400,
MATCH($A146,'Attendance Dump'!$B$2:$B$400,0),
MATCH(BW$2,'Attendance Dump'!$E$1:$AI$1,0)
),
INDEX('Active Hour''s Dump'!$D$3:$AH$337,
MATCH($C146,'Active Hour''s Dump'!$A$3:$A$337,0),
MATCH(BW$2,'Active Hour''s Dump'!$D$2:$AH$2,0)
))),"")</f>
        <v>P</v>
      </c>
      <c r="BX146" s="54">
        <f>_xlfn.IFNA(IF(BX$3="Productivity",
INDEX('Productivity Dump'!$E$4:$AJ$500,
MATCH($A146,'Productivity Dump'!$A$4:$A$500,0),
MATCH(BX$2,'Productivity Dump'!$E$3:$AJ$3,0)
),
IF(BX$3="Attendance",
INDEX('Attendance Dump'!$E$2:$AI$400,
MATCH($A146,'Attendance Dump'!$B$2:$B$400,0),
MATCH(BX$2,'Attendance Dump'!$E$1:$AI$1,0)
),
INDEX('Active Hour''s Dump'!$D$3:$AH$337,
MATCH($C146,'Active Hour''s Dump'!$A$3:$A$337,0),
MATCH(BX$2,'Active Hour''s Dump'!$D$2:$AH$2,0)
))),"")</f>
        <v>4.8333333333333304</v>
      </c>
      <c r="BY146" s="13">
        <f>_xlfn.IFNA(IF(BY$3="Productivity",
INDEX('Productivity Dump'!$E$4:$AJ$500,
MATCH($A146,'Productivity Dump'!$A$4:$A$500,0),
MATCH(BY$2,'Productivity Dump'!$E$3:$AJ$3,0)
),
IF(BY$3="Attendance",
INDEX('Attendance Dump'!$E$2:$AI$400,
MATCH($A146,'Attendance Dump'!$B$2:$B$400,0),
MATCH(BY$2,'Attendance Dump'!$E$1:$AI$1,0)
),
INDEX('Active Hour''s Dump'!$D$3:$AH$337,
MATCH($C146,'Active Hour''s Dump'!$A$3:$A$337,0),
MATCH(BY$2,'Active Hour''s Dump'!$D$2:$AH$2,0)
))),"")</f>
        <v>455.50299999999999</v>
      </c>
      <c r="BZ146" s="13" t="str">
        <f>_xlfn.IFNA(IF(BZ$3="Productivity",
INDEX('Productivity Dump'!$E$4:$AJ$500,
MATCH($A146,'Productivity Dump'!$A$4:$A$500,0),
MATCH(BZ$2,'Productivity Dump'!$E$3:$AJ$3,0)
),
IF(BZ$3="Attendance",
INDEX('Attendance Dump'!$E$2:$AI$400,
MATCH($A146,'Attendance Dump'!$B$2:$B$400,0),
MATCH(BZ$2,'Attendance Dump'!$E$1:$AI$1,0)
),
INDEX('Active Hour''s Dump'!$D$3:$AH$337,
MATCH($C146,'Active Hour''s Dump'!$A$3:$A$337,0),
MATCH(BZ$2,'Active Hour''s Dump'!$D$2:$AH$2,0)
))),"")</f>
        <v>P</v>
      </c>
      <c r="CA146" s="54">
        <f>_xlfn.IFNA(IF(CA$3="Productivity",
INDEX('Productivity Dump'!$E$4:$AJ$500,
MATCH($A146,'Productivity Dump'!$A$4:$A$500,0),
MATCH(CA$2,'Productivity Dump'!$E$3:$AJ$3,0)
),
IF(CA$3="Attendance",
INDEX('Attendance Dump'!$E$2:$AI$400,
MATCH($A146,'Attendance Dump'!$B$2:$B$400,0),
MATCH(CA$2,'Attendance Dump'!$E$1:$AI$1,0)
),
INDEX('Active Hour''s Dump'!$D$3:$AH$337,
MATCH($C146,'Active Hour''s Dump'!$A$3:$A$337,0),
MATCH(CA$2,'Active Hour''s Dump'!$D$2:$AH$2,0)
))),"")</f>
        <v>2.5833333333333299</v>
      </c>
      <c r="CB146" s="13">
        <f>_xlfn.IFNA(IF(CB$3="Productivity",
INDEX('Productivity Dump'!$E$4:$AJ$500,
MATCH($A146,'Productivity Dump'!$A$4:$A$500,0),
MATCH(CB$2,'Productivity Dump'!$E$3:$AJ$3,0)
),
IF(CB$3="Attendance",
INDEX('Attendance Dump'!$E$2:$AI$400,
MATCH($A146,'Attendance Dump'!$B$2:$B$400,0),
MATCH(CB$2,'Attendance Dump'!$E$1:$AI$1,0)
),
INDEX('Active Hour''s Dump'!$D$3:$AH$337,
MATCH($C146,'Active Hour''s Dump'!$A$3:$A$337,0),
MATCH(CB$2,'Active Hour''s Dump'!$D$2:$AH$2,0)
))),"")</f>
        <v>0</v>
      </c>
      <c r="CC146" s="13" t="str">
        <f>_xlfn.IFNA(IF(CC$3="Productivity",
INDEX('Productivity Dump'!$E$4:$AJ$500,
MATCH($A146,'Productivity Dump'!$A$4:$A$500,0),
MATCH(CC$2,'Productivity Dump'!$E$3:$AJ$3,0)
),
IF(CC$3="Attendance",
INDEX('Attendance Dump'!$E$2:$AI$400,
MATCH($A146,'Attendance Dump'!$B$2:$B$400,0),
MATCH(CC$2,'Attendance Dump'!$E$1:$AI$1,0)
),
INDEX('Active Hour''s Dump'!$D$3:$AH$337,
MATCH($C146,'Active Hour''s Dump'!$A$3:$A$337,0),
MATCH(CC$2,'Active Hour''s Dump'!$D$2:$AH$2,0)
))),"")</f>
        <v>WO</v>
      </c>
      <c r="CD146" s="54">
        <f>_xlfn.IFNA(IF(CD$3="Productivity",
INDEX('Productivity Dump'!$E$4:$AJ$500,
MATCH($A146,'Productivity Dump'!$A$4:$A$500,0),
MATCH(CD$2,'Productivity Dump'!$E$3:$AJ$3,0)
),
IF(CD$3="Attendance",
INDEX('Attendance Dump'!$E$2:$AI$400,
MATCH($A146,'Attendance Dump'!$B$2:$B$400,0),
MATCH(CD$2,'Attendance Dump'!$E$1:$AI$1,0)
),
INDEX('Active Hour''s Dump'!$D$3:$AH$337,
MATCH($C146,'Active Hour''s Dump'!$A$3:$A$337,0),
MATCH(CD$2,'Active Hour''s Dump'!$D$2:$AH$2,0)
))),"")</f>
        <v>0</v>
      </c>
      <c r="CE146" s="13">
        <f>_xlfn.IFNA(IF(CE$3="Productivity",
INDEX('Productivity Dump'!$E$4:$AJ$500,
MATCH($A146,'Productivity Dump'!$A$4:$A$500,0),
MATCH(CE$2,'Productivity Dump'!$E$3:$AJ$3,0)
),
IF(CE$3="Attendance",
INDEX('Attendance Dump'!$E$2:$AI$400,
MATCH($A146,'Attendance Dump'!$B$2:$B$400,0),
MATCH(CE$2,'Attendance Dump'!$E$1:$AI$1,0)
),
INDEX('Active Hour''s Dump'!$D$3:$AH$337,
MATCH($C146,'Active Hour''s Dump'!$A$3:$A$337,0),
MATCH(CE$2,'Active Hour''s Dump'!$D$2:$AH$2,0)
))),"")</f>
        <v>528.76700000000005</v>
      </c>
      <c r="CF146" s="13" t="str">
        <f>_xlfn.IFNA(IF(CF$3="Productivity",
INDEX('Productivity Dump'!$E$4:$AJ$500,
MATCH($A146,'Productivity Dump'!$A$4:$A$500,0),
MATCH(CF$2,'Productivity Dump'!$E$3:$AJ$3,0)
),
IF(CF$3="Attendance",
INDEX('Attendance Dump'!$E$2:$AI$400,
MATCH($A146,'Attendance Dump'!$B$2:$B$400,0),
MATCH(CF$2,'Attendance Dump'!$E$1:$AI$1,0)
),
INDEX('Active Hour''s Dump'!$D$3:$AH$337,
MATCH($C146,'Active Hour''s Dump'!$A$3:$A$337,0),
MATCH(CF$2,'Active Hour''s Dump'!$D$2:$AH$2,0)
))),"")</f>
        <v>P</v>
      </c>
      <c r="CG146" s="54">
        <f>_xlfn.IFNA(IF(CG$3="Productivity",
INDEX('Productivity Dump'!$E$4:$AJ$500,
MATCH($A146,'Productivity Dump'!$A$4:$A$500,0),
MATCH(CG$2,'Productivity Dump'!$E$3:$AJ$3,0)
),
IF(CG$3="Attendance",
INDEX('Attendance Dump'!$E$2:$AI$400,
MATCH($A146,'Attendance Dump'!$B$2:$B$400,0),
MATCH(CG$2,'Attendance Dump'!$E$1:$AI$1,0)
),
INDEX('Active Hour''s Dump'!$D$3:$AH$337,
MATCH($C146,'Active Hour''s Dump'!$A$3:$A$337,0),
MATCH(CG$2,'Active Hour''s Dump'!$D$2:$AH$2,0)
))),"")</f>
        <v>2.8333333333333299</v>
      </c>
      <c r="CH146" s="13">
        <f>_xlfn.IFNA(IF(CH$3="Productivity",
INDEX('Productivity Dump'!$E$4:$AJ$500,
MATCH($A146,'Productivity Dump'!$A$4:$A$500,0),
MATCH(CH$2,'Productivity Dump'!$E$3:$AJ$3,0)
),
IF(CH$3="Attendance",
INDEX('Attendance Dump'!$E$2:$AI$400,
MATCH($A146,'Attendance Dump'!$B$2:$B$400,0),
MATCH(CH$2,'Attendance Dump'!$E$1:$AI$1,0)
),
INDEX('Active Hour''s Dump'!$D$3:$AH$337,
MATCH($C146,'Active Hour''s Dump'!$A$3:$A$337,0),
MATCH(CH$2,'Active Hour''s Dump'!$D$2:$AH$2,0)
))),"")</f>
        <v>1043.3040000000001</v>
      </c>
      <c r="CI146" s="13" t="str">
        <f>_xlfn.IFNA(IF(CI$3="Productivity",
INDEX('Productivity Dump'!$E$4:$AJ$500,
MATCH($A146,'Productivity Dump'!$A$4:$A$500,0),
MATCH(CI$2,'Productivity Dump'!$E$3:$AJ$3,0)
),
IF(CI$3="Attendance",
INDEX('Attendance Dump'!$E$2:$AI$400,
MATCH($A146,'Attendance Dump'!$B$2:$B$400,0),
MATCH(CI$2,'Attendance Dump'!$E$1:$AI$1,0)
),
INDEX('Active Hour''s Dump'!$D$3:$AH$337,
MATCH($C146,'Active Hour''s Dump'!$A$3:$A$337,0),
MATCH(CI$2,'Active Hour''s Dump'!$D$2:$AH$2,0)
))),"")</f>
        <v>P</v>
      </c>
      <c r="CJ146" s="54">
        <f>_xlfn.IFNA(IF(CJ$3="Productivity",
INDEX('Productivity Dump'!$E$4:$AJ$500,
MATCH($A146,'Productivity Dump'!$A$4:$A$500,0),
MATCH(CJ$2,'Productivity Dump'!$E$3:$AJ$3,0)
),
IF(CJ$3="Attendance",
INDEX('Attendance Dump'!$E$2:$AI$400,
MATCH($A146,'Attendance Dump'!$B$2:$B$400,0),
MATCH(CJ$2,'Attendance Dump'!$E$1:$AI$1,0)
),
INDEX('Active Hour''s Dump'!$D$3:$AH$337,
MATCH($C146,'Active Hour''s Dump'!$A$3:$A$337,0),
MATCH(CJ$2,'Active Hour''s Dump'!$D$2:$AH$2,0)
))),"")</f>
        <v>5.75</v>
      </c>
      <c r="CK146" s="13">
        <f>_xlfn.IFNA(IF(CK$3="Productivity",
INDEX('Productivity Dump'!$E$4:$AJ$500,
MATCH($A146,'Productivity Dump'!$A$4:$A$500,0),
MATCH(CK$2,'Productivity Dump'!$E$3:$AJ$3,0)
),
IF(CK$3="Attendance",
INDEX('Attendance Dump'!$E$2:$AI$400,
MATCH($A146,'Attendance Dump'!$B$2:$B$400,0),
MATCH(CK$2,'Attendance Dump'!$E$1:$AI$1,0)
),
INDEX('Active Hour''s Dump'!$D$3:$AH$337,
MATCH($C146,'Active Hour''s Dump'!$A$3:$A$337,0),
MATCH(CK$2,'Active Hour''s Dump'!$D$2:$AH$2,0)
))),"")</f>
        <v>1418.5309999999999</v>
      </c>
      <c r="CL146" s="13" t="str">
        <f>_xlfn.IFNA(IF(CL$3="Productivity",
INDEX('Productivity Dump'!$E$4:$AJ$500,
MATCH($A146,'Productivity Dump'!$A$4:$A$500,0),
MATCH(CL$2,'Productivity Dump'!$E$3:$AJ$3,0)
),
IF(CL$3="Attendance",
INDEX('Attendance Dump'!$E$2:$AI$400,
MATCH($A146,'Attendance Dump'!$B$2:$B$400,0),
MATCH(CL$2,'Attendance Dump'!$E$1:$AI$1,0)
),
INDEX('Active Hour''s Dump'!$D$3:$AH$337,
MATCH($C146,'Active Hour''s Dump'!$A$3:$A$337,0),
MATCH(CL$2,'Active Hour''s Dump'!$D$2:$AH$2,0)
))),"")</f>
        <v>P</v>
      </c>
      <c r="CM146" s="54">
        <f>_xlfn.IFNA(IF(CM$3="Productivity",
INDEX('Productivity Dump'!$E$4:$AJ$500,
MATCH($A146,'Productivity Dump'!$A$4:$A$500,0),
MATCH(CM$2,'Productivity Dump'!$E$3:$AJ$3,0)
),
IF(CM$3="Attendance",
INDEX('Attendance Dump'!$E$2:$AI$400,
MATCH($A146,'Attendance Dump'!$B$2:$B$400,0),
MATCH(CM$2,'Attendance Dump'!$E$1:$AI$1,0)
),
INDEX('Active Hour''s Dump'!$D$3:$AH$337,
MATCH($C146,'Active Hour''s Dump'!$A$3:$A$337,0),
MATCH(CM$2,'Active Hour''s Dump'!$D$2:$AH$2,0)
))),"")</f>
        <v>8.4166666666666696</v>
      </c>
      <c r="CN146" s="13">
        <f>_xlfn.IFNA(IF(CN$3="Productivity",
INDEX('Productivity Dump'!$E$4:$AJ$500,
MATCH($A146,'Productivity Dump'!$A$4:$A$500,0),
MATCH(CN$2,'Productivity Dump'!$E$3:$AJ$3,0)
),
IF(CN$3="Attendance",
INDEX('Attendance Dump'!$E$2:$AI$400,
MATCH($A146,'Attendance Dump'!$B$2:$B$400,0),
MATCH(CN$2,'Attendance Dump'!$E$1:$AI$1,0)
),
INDEX('Active Hour''s Dump'!$D$3:$AH$337,
MATCH($C146,'Active Hour''s Dump'!$A$3:$A$337,0),
MATCH(CN$2,'Active Hour''s Dump'!$D$2:$AH$2,0)
))),"")</f>
        <v>0</v>
      </c>
      <c r="CO146" s="13">
        <f>_xlfn.IFNA(IF(CO$3="Productivity",
INDEX('Productivity Dump'!$E$4:$AJ$500,
MATCH($A146,'Productivity Dump'!$A$4:$A$500,0),
MATCH(CO$2,'Productivity Dump'!$E$3:$AJ$3,0)
),
IF(CO$3="Attendance",
INDEX('Attendance Dump'!$E$2:$AI$400,
MATCH($A146,'Attendance Dump'!$B$2:$B$400,0),
MATCH(CO$2,'Attendance Dump'!$E$1:$AI$1,0)
),
INDEX('Active Hour''s Dump'!$D$3:$AH$337,
MATCH($C146,'Active Hour''s Dump'!$A$3:$A$337,0),
MATCH(CO$2,'Active Hour''s Dump'!$D$2:$AH$2,0)
))),"")</f>
        <v>0</v>
      </c>
      <c r="CP146" s="54">
        <f>_xlfn.IFNA(IF(CP$3="Productivity",
INDEX('Productivity Dump'!$E$4:$AJ$500,
MATCH($A146,'Productivity Dump'!$A$4:$A$500,0),
MATCH(CP$2,'Productivity Dump'!$E$3:$AJ$3,0)
),
IF(CP$3="Attendance",
INDEX('Attendance Dump'!$E$2:$AI$400,
MATCH($A146,'Attendance Dump'!$B$2:$B$400,0),
MATCH(CP$2,'Attendance Dump'!$E$1:$AI$1,0)
),
INDEX('Active Hour''s Dump'!$D$3:$AH$337,
MATCH($C146,'Active Hour''s Dump'!$A$3:$A$337,0),
MATCH(CP$2,'Active Hour''s Dump'!$D$2:$AH$2,0)
))),"")</f>
        <v>0</v>
      </c>
      <c r="CQ146" s="13">
        <f>_xlfn.IFNA(IF(CQ$3="Productivity",
INDEX('Productivity Dump'!$E$4:$AJ$500,
MATCH($A146,'Productivity Dump'!$A$4:$A$500,0),
MATCH(CQ$2,'Productivity Dump'!$E$3:$AJ$3,0)
),
IF(CQ$3="Attendance",
INDEX('Attendance Dump'!$E$2:$AI$400,
MATCH($A146,'Attendance Dump'!$B$2:$B$400,0),
MATCH(CQ$2,'Attendance Dump'!$E$1:$AI$1,0)
),
INDEX('Active Hour''s Dump'!$D$3:$AH$337,
MATCH($C146,'Active Hour''s Dump'!$A$3:$A$337,0),
MATCH(CQ$2,'Active Hour''s Dump'!$D$2:$AH$2,0)
))),"")</f>
        <v>0</v>
      </c>
      <c r="CR146" s="13">
        <f>_xlfn.IFNA(IF(CR$3="Productivity",
INDEX('Productivity Dump'!$E$4:$AJ$500,
MATCH($A146,'Productivity Dump'!$A$4:$A$500,0),
MATCH(CR$2,'Productivity Dump'!$E$3:$AJ$3,0)
),
IF(CR$3="Attendance",
INDEX('Attendance Dump'!$E$2:$AI$400,
MATCH($A146,'Attendance Dump'!$B$2:$B$400,0),
MATCH(CR$2,'Attendance Dump'!$E$1:$AI$1,0)
),
INDEX('Active Hour''s Dump'!$D$3:$AH$337,
MATCH($C146,'Active Hour''s Dump'!$A$3:$A$337,0),
MATCH(CR$2,'Active Hour''s Dump'!$D$2:$AH$2,0)
))),"")</f>
        <v>0</v>
      </c>
      <c r="CS146" s="54">
        <f>_xlfn.IFNA(IF(CS$3="Productivity",
INDEX('Productivity Dump'!$E$4:$AJ$500,
MATCH($A146,'Productivity Dump'!$A$4:$A$500,0),
MATCH(CS$2,'Productivity Dump'!$E$3:$AJ$3,0)
),
IF(CS$3="Attendance",
INDEX('Attendance Dump'!$E$2:$AI$400,
MATCH($A146,'Attendance Dump'!$B$2:$B$400,0),
MATCH(CS$2,'Attendance Dump'!$E$1:$AI$1,0)
),
INDEX('Active Hour''s Dump'!$D$3:$AH$337,
MATCH($C146,'Active Hour''s Dump'!$A$3:$A$337,0),
MATCH(CS$2,'Active Hour''s Dump'!$D$2:$AH$2,0)
))),"")</f>
        <v>0</v>
      </c>
      <c r="CT146" s="13">
        <f>_xlfn.IFNA(IF(CT$3="Productivity",
INDEX('Productivity Dump'!$E$4:$AJ$500,
MATCH($A146,'Productivity Dump'!$A$4:$A$500,0),
MATCH(CT$2,'Productivity Dump'!$E$3:$AJ$3,0)
),
IF(CT$3="Attendance",
INDEX('Attendance Dump'!$E$2:$AI$400,
MATCH($A146,'Attendance Dump'!$B$2:$B$400,0),
MATCH(CT$2,'Attendance Dump'!$E$1:$AI$1,0)
),
INDEX('Active Hour''s Dump'!$D$3:$AH$337,
MATCH($C146,'Active Hour''s Dump'!$A$3:$A$337,0),
MATCH(CT$2,'Active Hour''s Dump'!$D$2:$AH$2,0)
))),"")</f>
        <v>0</v>
      </c>
      <c r="CU146" s="13">
        <f>_xlfn.IFNA(IF(CU$3="Productivity",
INDEX('Productivity Dump'!$E$4:$AJ$500,
MATCH($A146,'Productivity Dump'!$A$4:$A$500,0),
MATCH(CU$2,'Productivity Dump'!$E$3:$AJ$3,0)
),
IF(CU$3="Attendance",
INDEX('Attendance Dump'!$E$2:$AI$400,
MATCH($A146,'Attendance Dump'!$B$2:$B$400,0),
MATCH(CU$2,'Attendance Dump'!$E$1:$AI$1,0)
),
INDEX('Active Hour''s Dump'!$D$3:$AH$337,
MATCH($C146,'Active Hour''s Dump'!$A$3:$A$337,0),
MATCH(CU$2,'Active Hour''s Dump'!$D$2:$AH$2,0)
))),"")</f>
        <v>0</v>
      </c>
      <c r="CV146" s="54">
        <f>_xlfn.IFNA(IF(CV$3="Productivity",
INDEX('Productivity Dump'!$E$4:$AJ$500,
MATCH($A146,'Productivity Dump'!$A$4:$A$500,0),
MATCH(CV$2,'Productivity Dump'!$E$3:$AJ$3,0)
),
IF(CV$3="Attendance",
INDEX('Attendance Dump'!$E$2:$AI$400,
MATCH($A146,'Attendance Dump'!$B$2:$B$400,0),
MATCH(CV$2,'Attendance Dump'!$E$1:$AI$1,0)
),
INDEX('Active Hour''s Dump'!$D$3:$AH$337,
MATCH($C146,'Active Hour''s Dump'!$A$3:$A$337,0),
MATCH(CV$2,'Active Hour''s Dump'!$D$2:$AH$2,0)
))),"")</f>
        <v>0</v>
      </c>
      <c r="CW146" s="13"/>
      <c r="CX146" s="13"/>
      <c r="CY146" s="54"/>
      <c r="DA146" s="57">
        <f t="shared" si="75"/>
        <v>111.66666666666669</v>
      </c>
      <c r="DB146" s="35">
        <f t="shared" si="76"/>
        <v>20006.902000000002</v>
      </c>
      <c r="DC146" s="35">
        <f t="shared" si="71"/>
        <v>3993.0979999999981</v>
      </c>
      <c r="DD146" s="35">
        <f t="shared" ca="1" si="74"/>
        <v>0</v>
      </c>
      <c r="DF146" s="32" cm="1">
        <f t="array" ref="DF146">SUMPRODUCT(
    (MOD(COLUMN(H146:CV146) - COLUMN(H146), 3) = 0) *
    (H146:CV146 = 0) *
    (I146:CW146 = "P") *
    (COUNTIF(UKHoliday, H$2:CV$2) = 0)
)</f>
        <v>0</v>
      </c>
      <c r="DG146" s="33" cm="1">
        <f t="array" ref="DG146">SUMPRODUCT(
  (MOD(COLUMN(H146:CV146) - COLUMN(H146), 3) = 0) *
  (H146:CV146 &gt; 0) *
  (H146:CV146 &lt; 0.5 * IF(((WEEKDAY(H$2:CV$2, 2) = 1) + (WEEKDAY(H$2:CV$2, 2) = 6)), G146, F146)) *
  (I146:CW146 = "P") *
  (COUNTIF(UKHoliday, H$2:CV$2) = 0)
)</f>
        <v>0</v>
      </c>
      <c r="DH146" s="33" cm="1">
        <f t="array" ref="DH146">SUMPRODUCT(
  (MOD(COLUMN(H146:CV146) - COLUMN(H146), 3) = 0) *
  (H146:CV146 &gt; 0.5 * IF(((WEEKDAY(H$2:CV$2, 2) = 1) + (WEEKDAY(H$2:CV$2, 2) = 6)), $G146, $F146)) *
  (H146:CV146 &lt; 0.8 * IF(((WEEKDAY(H$2:CV$2, 2) = 1) + (WEEKDAY(H$2:CV$2, 2) = 6)), $G146, $F146)) *
  (I146:CW146 = "P") *
  (COUNTIF(UKHoliday, H$2:CV$2) = 0)
)</f>
        <v>5</v>
      </c>
      <c r="DI146" s="33" cm="1">
        <f t="array" ref="DI146">SUMPRODUCT(
  (MOD(COLUMN(H146:CV146) - COLUMN(H146), 3) = 0) *
  (H146:CV146 &gt; 0.8 * IF(((WEEKDAY(H$2:CV$2, 2) = 1) + (WEEKDAY(H$2:CV$2, 2) = 6)), $G146, $F146)) *
  (H146:CV146 &lt; 1 * IF(((WEEKDAY(H$2:CV$2, 2) = 1) + (WEEKDAY(H$2:CV$2, 2) = 6)), $G146, $F146)) *
  (I146:CW146 = "P") *
  (COUNTIF(UKHoliday, H$2:CV$2) = 0)
)</f>
        <v>11</v>
      </c>
    </row>
    <row r="147" spans="1:113" x14ac:dyDescent="0.3">
      <c r="A147" s="8" t="s">
        <v>190</v>
      </c>
      <c r="B147" s="36" t="s">
        <v>189</v>
      </c>
      <c r="C147" s="9" t="s">
        <v>678</v>
      </c>
      <c r="D147" s="62" t="s">
        <v>450</v>
      </c>
      <c r="E147" s="35">
        <v>29000</v>
      </c>
      <c r="F147" s="35">
        <f t="shared" si="72"/>
        <v>1450</v>
      </c>
      <c r="G147" s="35">
        <f t="shared" si="73"/>
        <v>725</v>
      </c>
      <c r="H147" s="13">
        <f>_xlfn.IFNA(IF(H$3="Productivity",
INDEX('Productivity Dump'!$E$4:$AJ$500,
MATCH($A147,'Productivity Dump'!$A$4:$A$500,0),
MATCH(H$2,'Productivity Dump'!$E$3:$AJ$3,0)
),
IF(H$3="Attendance",
INDEX('Attendance Dump'!$E$2:$AI$400,
MATCH($A147,'Attendance Dump'!$B$2:$B$400,0),
MATCH(H$2,'Attendance Dump'!$E$1:$AI$1,0)
),
INDEX('Active Hour''s Dump'!$D$3:$AH$337,
MATCH($C147,'Active Hour''s Dump'!$A$3:$A$337,0),
MATCH(H$2,'Active Hour''s Dump'!$D$2:$AH$2,0)
))),"")</f>
        <v>1245.953</v>
      </c>
      <c r="I147" s="13" t="str">
        <f>_xlfn.IFNA(IF(I$3="Productivity",
INDEX('Productivity Dump'!$E$4:$AJ$500,
MATCH($A147,'Productivity Dump'!$A$4:$A$500,0),
MATCH(I$2,'Productivity Dump'!$E$3:$AJ$3,0)
),
IF(I$3="Attendance",
INDEX('Attendance Dump'!$E$2:$AI$400,
MATCH($A147,'Attendance Dump'!$B$2:$B$400,0),
MATCH(I$2,'Attendance Dump'!$E$1:$AI$1,0)
),
INDEX('Active Hour''s Dump'!$D$3:$AH$337,
MATCH($C147,'Active Hour''s Dump'!$A$3:$A$337,0),
MATCH(I$2,'Active Hour''s Dump'!$D$2:$AH$2,0)
))),"")</f>
        <v>P</v>
      </c>
      <c r="J147" s="54">
        <f>_xlfn.IFNA(IF(J$3="Productivity",
INDEX('Productivity Dump'!$E$4:$AJ$500,
MATCH($A147,'Productivity Dump'!$A$4:$A$500,0),
MATCH(J$2,'Productivity Dump'!$E$3:$AJ$3,0)
),
IF(J$3="Attendance",
INDEX('Attendance Dump'!$E$2:$AI$400,
MATCH($A147,'Attendance Dump'!$B$2:$B$400,0),
MATCH(J$2,'Attendance Dump'!$E$1:$AI$1,0)
),
INDEX('Active Hour''s Dump'!$D$3:$AH$337,
MATCH($C147,'Active Hour''s Dump'!$A$3:$A$337,0),
MATCH(J$2,'Active Hour''s Dump'!$D$2:$AH$2,0)
))),"")</f>
        <v>14</v>
      </c>
      <c r="K147" s="13">
        <f>_xlfn.IFNA(IF(K$3="Productivity",
INDEX('Productivity Dump'!$E$4:$AJ$500,
MATCH($A147,'Productivity Dump'!$A$4:$A$500,0),
MATCH(K$2,'Productivity Dump'!$E$3:$AJ$3,0)
),
IF(K$3="Attendance",
INDEX('Attendance Dump'!$E$2:$AI$400,
MATCH($A147,'Attendance Dump'!$B$2:$B$400,0),
MATCH(K$2,'Attendance Dump'!$E$1:$AI$1,0)
),
INDEX('Active Hour''s Dump'!$D$3:$AH$337,
MATCH($C147,'Active Hour''s Dump'!$A$3:$A$337,0),
MATCH(K$2,'Active Hour''s Dump'!$D$2:$AH$2,0)
))),"")</f>
        <v>976.10099999999989</v>
      </c>
      <c r="L147" s="13" t="str">
        <f>_xlfn.IFNA(IF(L$3="Productivity",
INDEX('Productivity Dump'!$E$4:$AJ$500,
MATCH($A147,'Productivity Dump'!$A$4:$A$500,0),
MATCH(L$2,'Productivity Dump'!$E$3:$AJ$3,0)
),
IF(L$3="Attendance",
INDEX('Attendance Dump'!$E$2:$AI$400,
MATCH($A147,'Attendance Dump'!$B$2:$B$400,0),
MATCH(L$2,'Attendance Dump'!$E$1:$AI$1,0)
),
INDEX('Active Hour''s Dump'!$D$3:$AH$337,
MATCH($C147,'Active Hour''s Dump'!$A$3:$A$337,0),
MATCH(L$2,'Active Hour''s Dump'!$D$2:$AH$2,0)
))),"")</f>
        <v>P</v>
      </c>
      <c r="M147" s="54">
        <f>_xlfn.IFNA(IF(M$3="Productivity",
INDEX('Productivity Dump'!$E$4:$AJ$500,
MATCH($A147,'Productivity Dump'!$A$4:$A$500,0),
MATCH(M$2,'Productivity Dump'!$E$3:$AJ$3,0)
),
IF(M$3="Attendance",
INDEX('Attendance Dump'!$E$2:$AI$400,
MATCH($A147,'Attendance Dump'!$B$2:$B$400,0),
MATCH(M$2,'Attendance Dump'!$E$1:$AI$1,0)
),
INDEX('Active Hour''s Dump'!$D$3:$AH$337,
MATCH($C147,'Active Hour''s Dump'!$A$3:$A$337,0),
MATCH(M$2,'Active Hour''s Dump'!$D$2:$AH$2,0)
))),"")</f>
        <v>9.9166666666666696</v>
      </c>
      <c r="N147" s="13">
        <f>_xlfn.IFNA(IF(N$3="Productivity",
INDEX('Productivity Dump'!$E$4:$AJ$500,
MATCH($A147,'Productivity Dump'!$A$4:$A$500,0),
MATCH(N$2,'Productivity Dump'!$E$3:$AJ$3,0)
),
IF(N$3="Attendance",
INDEX('Attendance Dump'!$E$2:$AI$400,
MATCH($A147,'Attendance Dump'!$B$2:$B$400,0),
MATCH(N$2,'Attendance Dump'!$E$1:$AI$1,0)
),
INDEX('Active Hour''s Dump'!$D$3:$AH$337,
MATCH($C147,'Active Hour''s Dump'!$A$3:$A$337,0),
MATCH(N$2,'Active Hour''s Dump'!$D$2:$AH$2,0)
))),"")</f>
        <v>1248.6909999999998</v>
      </c>
      <c r="O147" s="13" t="str">
        <f>_xlfn.IFNA(IF(O$3="Productivity",
INDEX('Productivity Dump'!$E$4:$AJ$500,
MATCH($A147,'Productivity Dump'!$A$4:$A$500,0),
MATCH(O$2,'Productivity Dump'!$E$3:$AJ$3,0)
),
IF(O$3="Attendance",
INDEX('Attendance Dump'!$E$2:$AI$400,
MATCH($A147,'Attendance Dump'!$B$2:$B$400,0),
MATCH(O$2,'Attendance Dump'!$E$1:$AI$1,0)
),
INDEX('Active Hour''s Dump'!$D$3:$AH$337,
MATCH($C147,'Active Hour''s Dump'!$A$3:$A$337,0),
MATCH(O$2,'Active Hour''s Dump'!$D$2:$AH$2,0)
))),"")</f>
        <v>P</v>
      </c>
      <c r="P147" s="54">
        <f>_xlfn.IFNA(IF(P$3="Productivity",
INDEX('Productivity Dump'!$E$4:$AJ$500,
MATCH($A147,'Productivity Dump'!$A$4:$A$500,0),
MATCH(P$2,'Productivity Dump'!$E$3:$AJ$3,0)
),
IF(P$3="Attendance",
INDEX('Attendance Dump'!$E$2:$AI$400,
MATCH($A147,'Attendance Dump'!$B$2:$B$400,0),
MATCH(P$2,'Attendance Dump'!$E$1:$AI$1,0)
),
INDEX('Active Hour''s Dump'!$D$3:$AH$337,
MATCH($C147,'Active Hour''s Dump'!$A$3:$A$337,0),
MATCH(P$2,'Active Hour''s Dump'!$D$2:$AH$2,0)
))),"")</f>
        <v>13.3333333333333</v>
      </c>
      <c r="Q147" s="13">
        <f>_xlfn.IFNA(IF(Q$3="Productivity",
INDEX('Productivity Dump'!$E$4:$AJ$500,
MATCH($A147,'Productivity Dump'!$A$4:$A$500,0),
MATCH(Q$2,'Productivity Dump'!$E$3:$AJ$3,0)
),
IF(Q$3="Attendance",
INDEX('Attendance Dump'!$E$2:$AI$400,
MATCH($A147,'Attendance Dump'!$B$2:$B$400,0),
MATCH(Q$2,'Attendance Dump'!$E$1:$AI$1,0)
),
INDEX('Active Hour''s Dump'!$D$3:$AH$337,
MATCH($C147,'Active Hour''s Dump'!$A$3:$A$337,0),
MATCH(Q$2,'Active Hour''s Dump'!$D$2:$AH$2,0)
))),"")</f>
        <v>1041.0330000000001</v>
      </c>
      <c r="R147" s="13" t="str">
        <f>_xlfn.IFNA(IF(R$3="Productivity",
INDEX('Productivity Dump'!$E$4:$AJ$500,
MATCH($A147,'Productivity Dump'!$A$4:$A$500,0),
MATCH(R$2,'Productivity Dump'!$E$3:$AJ$3,0)
),
IF(R$3="Attendance",
INDEX('Attendance Dump'!$E$2:$AI$400,
MATCH($A147,'Attendance Dump'!$B$2:$B$400,0),
MATCH(R$2,'Attendance Dump'!$E$1:$AI$1,0)
),
INDEX('Active Hour''s Dump'!$D$3:$AH$337,
MATCH($C147,'Active Hour''s Dump'!$A$3:$A$337,0),
MATCH(R$2,'Active Hour''s Dump'!$D$2:$AH$2,0)
))),"")</f>
        <v>WO</v>
      </c>
      <c r="S147" s="54">
        <f>_xlfn.IFNA(IF(S$3="Productivity",
INDEX('Productivity Dump'!$E$4:$AJ$500,
MATCH($A147,'Productivity Dump'!$A$4:$A$500,0),
MATCH(S$2,'Productivity Dump'!$E$3:$AJ$3,0)
),
IF(S$3="Attendance",
INDEX('Attendance Dump'!$E$2:$AI$400,
MATCH($A147,'Attendance Dump'!$B$2:$B$400,0),
MATCH(S$2,'Attendance Dump'!$E$1:$AI$1,0)
),
INDEX('Active Hour''s Dump'!$D$3:$AH$337,
MATCH($C147,'Active Hour''s Dump'!$A$3:$A$337,0),
MATCH(S$2,'Active Hour''s Dump'!$D$2:$AH$2,0)
))),"")</f>
        <v>11</v>
      </c>
      <c r="T147" s="13">
        <f>_xlfn.IFNA(IF(T$3="Productivity",
INDEX('Productivity Dump'!$E$4:$AJ$500,
MATCH($A147,'Productivity Dump'!$A$4:$A$500,0),
MATCH(T$2,'Productivity Dump'!$E$3:$AJ$3,0)
),
IF(T$3="Attendance",
INDEX('Attendance Dump'!$E$2:$AI$400,
MATCH($A147,'Attendance Dump'!$B$2:$B$400,0),
MATCH(T$2,'Attendance Dump'!$E$1:$AI$1,0)
),
INDEX('Active Hour''s Dump'!$D$3:$AH$337,
MATCH($C147,'Active Hour''s Dump'!$A$3:$A$337,0),
MATCH(T$2,'Active Hour''s Dump'!$D$2:$AH$2,0)
))),"")</f>
        <v>1040.2359999999999</v>
      </c>
      <c r="U147" s="13" t="str">
        <f>_xlfn.IFNA(IF(U$3="Productivity",
INDEX('Productivity Dump'!$E$4:$AJ$500,
MATCH($A147,'Productivity Dump'!$A$4:$A$500,0),
MATCH(U$2,'Productivity Dump'!$E$3:$AJ$3,0)
),
IF(U$3="Attendance",
INDEX('Attendance Dump'!$E$2:$AI$400,
MATCH($A147,'Attendance Dump'!$B$2:$B$400,0),
MATCH(U$2,'Attendance Dump'!$E$1:$AI$1,0)
),
INDEX('Active Hour''s Dump'!$D$3:$AH$337,
MATCH($C147,'Active Hour''s Dump'!$A$3:$A$337,0),
MATCH(U$2,'Active Hour''s Dump'!$D$2:$AH$2,0)
))),"")</f>
        <v>P</v>
      </c>
      <c r="V147" s="54">
        <f>_xlfn.IFNA(IF(V$3="Productivity",
INDEX('Productivity Dump'!$E$4:$AJ$500,
MATCH($A147,'Productivity Dump'!$A$4:$A$500,0),
MATCH(V$2,'Productivity Dump'!$E$3:$AJ$3,0)
),
IF(V$3="Attendance",
INDEX('Attendance Dump'!$E$2:$AI$400,
MATCH($A147,'Attendance Dump'!$B$2:$B$400,0),
MATCH(V$2,'Attendance Dump'!$E$1:$AI$1,0)
),
INDEX('Active Hour''s Dump'!$D$3:$AH$337,
MATCH($C147,'Active Hour''s Dump'!$A$3:$A$337,0),
MATCH(V$2,'Active Hour''s Dump'!$D$2:$AH$2,0)
))),"")</f>
        <v>9.5833333333333304</v>
      </c>
      <c r="W147" s="13">
        <f>_xlfn.IFNA(IF(W$3="Productivity",
INDEX('Productivity Dump'!$E$4:$AJ$500,
MATCH($A147,'Productivity Dump'!$A$4:$A$500,0),
MATCH(W$2,'Productivity Dump'!$E$3:$AJ$3,0)
),
IF(W$3="Attendance",
INDEX('Attendance Dump'!$E$2:$AI$400,
MATCH($A147,'Attendance Dump'!$B$2:$B$400,0),
MATCH(W$2,'Attendance Dump'!$E$1:$AI$1,0)
),
INDEX('Active Hour''s Dump'!$D$3:$AH$337,
MATCH($C147,'Active Hour''s Dump'!$A$3:$A$337,0),
MATCH(W$2,'Active Hour''s Dump'!$D$2:$AH$2,0)
))),"")</f>
        <v>1377.8509999999999</v>
      </c>
      <c r="X147" s="13" t="str">
        <f>_xlfn.IFNA(IF(X$3="Productivity",
INDEX('Productivity Dump'!$E$4:$AJ$500,
MATCH($A147,'Productivity Dump'!$A$4:$A$500,0),
MATCH(X$2,'Productivity Dump'!$E$3:$AJ$3,0)
),
IF(X$3="Attendance",
INDEX('Attendance Dump'!$E$2:$AI$400,
MATCH($A147,'Attendance Dump'!$B$2:$B$400,0),
MATCH(X$2,'Attendance Dump'!$E$1:$AI$1,0)
),
INDEX('Active Hour''s Dump'!$D$3:$AH$337,
MATCH($C147,'Active Hour''s Dump'!$A$3:$A$337,0),
MATCH(X$2,'Active Hour''s Dump'!$D$2:$AH$2,0)
))),"")</f>
        <v>P</v>
      </c>
      <c r="Y147" s="54">
        <f>_xlfn.IFNA(IF(Y$3="Productivity",
INDEX('Productivity Dump'!$E$4:$AJ$500,
MATCH($A147,'Productivity Dump'!$A$4:$A$500,0),
MATCH(Y$2,'Productivity Dump'!$E$3:$AJ$3,0)
),
IF(Y$3="Attendance",
INDEX('Attendance Dump'!$E$2:$AI$400,
MATCH($A147,'Attendance Dump'!$B$2:$B$400,0),
MATCH(Y$2,'Attendance Dump'!$E$1:$AI$1,0)
),
INDEX('Active Hour''s Dump'!$D$3:$AH$337,
MATCH($C147,'Active Hour''s Dump'!$A$3:$A$337,0),
MATCH(Y$2,'Active Hour''s Dump'!$D$2:$AH$2,0)
))),"")</f>
        <v>13.75</v>
      </c>
      <c r="Z147" s="13">
        <f>_xlfn.IFNA(IF(Z$3="Productivity",
INDEX('Productivity Dump'!$E$4:$AJ$500,
MATCH($A147,'Productivity Dump'!$A$4:$A$500,0),
MATCH(Z$2,'Productivity Dump'!$E$3:$AJ$3,0)
),
IF(Z$3="Attendance",
INDEX('Attendance Dump'!$E$2:$AI$400,
MATCH($A147,'Attendance Dump'!$B$2:$B$400,0),
MATCH(Z$2,'Attendance Dump'!$E$1:$AI$1,0)
),
INDEX('Active Hour''s Dump'!$D$3:$AH$337,
MATCH($C147,'Active Hour''s Dump'!$A$3:$A$337,0),
MATCH(Z$2,'Active Hour''s Dump'!$D$2:$AH$2,0)
))),"")</f>
        <v>1324.4129999999998</v>
      </c>
      <c r="AA147" s="13" t="str">
        <f>_xlfn.IFNA(IF(AA$3="Productivity",
INDEX('Productivity Dump'!$E$4:$AJ$500,
MATCH($A147,'Productivity Dump'!$A$4:$A$500,0),
MATCH(AA$2,'Productivity Dump'!$E$3:$AJ$3,0)
),
IF(AA$3="Attendance",
INDEX('Attendance Dump'!$E$2:$AI$400,
MATCH($A147,'Attendance Dump'!$B$2:$B$400,0),
MATCH(AA$2,'Attendance Dump'!$E$1:$AI$1,0)
),
INDEX('Active Hour''s Dump'!$D$3:$AH$337,
MATCH($C147,'Active Hour''s Dump'!$A$3:$A$337,0),
MATCH(AA$2,'Active Hour''s Dump'!$D$2:$AH$2,0)
))),"")</f>
        <v>P</v>
      </c>
      <c r="AB147" s="54">
        <f>_xlfn.IFNA(IF(AB$3="Productivity",
INDEX('Productivity Dump'!$E$4:$AJ$500,
MATCH($A147,'Productivity Dump'!$A$4:$A$500,0),
MATCH(AB$2,'Productivity Dump'!$E$3:$AJ$3,0)
),
IF(AB$3="Attendance",
INDEX('Attendance Dump'!$E$2:$AI$400,
MATCH($A147,'Attendance Dump'!$B$2:$B$400,0),
MATCH(AB$2,'Attendance Dump'!$E$1:$AI$1,0)
),
INDEX('Active Hour''s Dump'!$D$3:$AH$337,
MATCH($C147,'Active Hour''s Dump'!$A$3:$A$337,0),
MATCH(AB$2,'Active Hour''s Dump'!$D$2:$AH$2,0)
))),"")</f>
        <v>13.3333333333333</v>
      </c>
      <c r="AC147" s="13">
        <f>_xlfn.IFNA(IF(AC$3="Productivity",
INDEX('Productivity Dump'!$E$4:$AJ$500,
MATCH($A147,'Productivity Dump'!$A$4:$A$500,0),
MATCH(AC$2,'Productivity Dump'!$E$3:$AJ$3,0)
),
IF(AC$3="Attendance",
INDEX('Attendance Dump'!$E$2:$AI$400,
MATCH($A147,'Attendance Dump'!$B$2:$B$400,0),
MATCH(AC$2,'Attendance Dump'!$E$1:$AI$1,0)
),
INDEX('Active Hour''s Dump'!$D$3:$AH$337,
MATCH($C147,'Active Hour''s Dump'!$A$3:$A$337,0),
MATCH(AC$2,'Active Hour''s Dump'!$D$2:$AH$2,0)
))),"")</f>
        <v>1346.36</v>
      </c>
      <c r="AD147" s="13" t="str">
        <f>_xlfn.IFNA(IF(AD$3="Productivity",
INDEX('Productivity Dump'!$E$4:$AJ$500,
MATCH($A147,'Productivity Dump'!$A$4:$A$500,0),
MATCH(AD$2,'Productivity Dump'!$E$3:$AJ$3,0)
),
IF(AD$3="Attendance",
INDEX('Attendance Dump'!$E$2:$AI$400,
MATCH($A147,'Attendance Dump'!$B$2:$B$400,0),
MATCH(AD$2,'Attendance Dump'!$E$1:$AI$1,0)
),
INDEX('Active Hour''s Dump'!$D$3:$AH$337,
MATCH($C147,'Active Hour''s Dump'!$A$3:$A$337,0),
MATCH(AD$2,'Active Hour''s Dump'!$D$2:$AH$2,0)
))),"")</f>
        <v>P</v>
      </c>
      <c r="AE147" s="54">
        <f>_xlfn.IFNA(IF(AE$3="Productivity",
INDEX('Productivity Dump'!$E$4:$AJ$500,
MATCH($A147,'Productivity Dump'!$A$4:$A$500,0),
MATCH(AE$2,'Productivity Dump'!$E$3:$AJ$3,0)
),
IF(AE$3="Attendance",
INDEX('Attendance Dump'!$E$2:$AI$400,
MATCH($A147,'Attendance Dump'!$B$2:$B$400,0),
MATCH(AE$2,'Attendance Dump'!$E$1:$AI$1,0)
),
INDEX('Active Hour''s Dump'!$D$3:$AH$337,
MATCH($C147,'Active Hour''s Dump'!$A$3:$A$337,0),
MATCH(AE$2,'Active Hour''s Dump'!$D$2:$AH$2,0)
))),"")</f>
        <v>13.9166666666667</v>
      </c>
      <c r="AF147" s="13">
        <f>_xlfn.IFNA(IF(AF$3="Productivity",
INDEX('Productivity Dump'!$E$4:$AJ$500,
MATCH($A147,'Productivity Dump'!$A$4:$A$500,0),
MATCH(AF$2,'Productivity Dump'!$E$3:$AJ$3,0)
),
IF(AF$3="Attendance",
INDEX('Attendance Dump'!$E$2:$AI$400,
MATCH($A147,'Attendance Dump'!$B$2:$B$400,0),
MATCH(AF$2,'Attendance Dump'!$E$1:$AI$1,0)
),
INDEX('Active Hour''s Dump'!$D$3:$AH$337,
MATCH($C147,'Active Hour''s Dump'!$A$3:$A$337,0),
MATCH(AF$2,'Active Hour''s Dump'!$D$2:$AH$2,0)
))),"")</f>
        <v>1108.088</v>
      </c>
      <c r="AG147" s="13" t="str">
        <f>_xlfn.IFNA(IF(AG$3="Productivity",
INDEX('Productivity Dump'!$E$4:$AJ$500,
MATCH($A147,'Productivity Dump'!$A$4:$A$500,0),
MATCH(AG$2,'Productivity Dump'!$E$3:$AJ$3,0)
),
IF(AG$3="Attendance",
INDEX('Attendance Dump'!$E$2:$AI$400,
MATCH($A147,'Attendance Dump'!$B$2:$B$400,0),
MATCH(AG$2,'Attendance Dump'!$E$1:$AI$1,0)
),
INDEX('Active Hour''s Dump'!$D$3:$AH$337,
MATCH($C147,'Active Hour''s Dump'!$A$3:$A$337,0),
MATCH(AG$2,'Active Hour''s Dump'!$D$2:$AH$2,0)
))),"")</f>
        <v>P</v>
      </c>
      <c r="AH147" s="54">
        <f>_xlfn.IFNA(IF(AH$3="Productivity",
INDEX('Productivity Dump'!$E$4:$AJ$500,
MATCH($A147,'Productivity Dump'!$A$4:$A$500,0),
MATCH(AH$2,'Productivity Dump'!$E$3:$AJ$3,0)
),
IF(AH$3="Attendance",
INDEX('Attendance Dump'!$E$2:$AI$400,
MATCH($A147,'Attendance Dump'!$B$2:$B$400,0),
MATCH(AH$2,'Attendance Dump'!$E$1:$AI$1,0)
),
INDEX('Active Hour''s Dump'!$D$3:$AH$337,
MATCH($C147,'Active Hour''s Dump'!$A$3:$A$337,0),
MATCH(AH$2,'Active Hour''s Dump'!$D$2:$AH$2,0)
))),"")</f>
        <v>11.6666666666667</v>
      </c>
      <c r="AI147" s="13">
        <f>_xlfn.IFNA(IF(AI$3="Productivity",
INDEX('Productivity Dump'!$E$4:$AJ$500,
MATCH($A147,'Productivity Dump'!$A$4:$A$500,0),
MATCH(AI$2,'Productivity Dump'!$E$3:$AJ$3,0)
),
IF(AI$3="Attendance",
INDEX('Attendance Dump'!$E$2:$AI$400,
MATCH($A147,'Attendance Dump'!$B$2:$B$400,0),
MATCH(AI$2,'Attendance Dump'!$E$1:$AI$1,0)
),
INDEX('Active Hour''s Dump'!$D$3:$AH$337,
MATCH($C147,'Active Hour''s Dump'!$A$3:$A$337,0),
MATCH(AI$2,'Active Hour''s Dump'!$D$2:$AH$2,0)
))),"")</f>
        <v>1505.1450000000002</v>
      </c>
      <c r="AJ147" s="13" t="str">
        <f>_xlfn.IFNA(IF(AJ$3="Productivity",
INDEX('Productivity Dump'!$E$4:$AJ$500,
MATCH($A147,'Productivity Dump'!$A$4:$A$500,0),
MATCH(AJ$2,'Productivity Dump'!$E$3:$AJ$3,0)
),
IF(AJ$3="Attendance",
INDEX('Attendance Dump'!$E$2:$AI$400,
MATCH($A147,'Attendance Dump'!$B$2:$B$400,0),
MATCH(AJ$2,'Attendance Dump'!$E$1:$AI$1,0)
),
INDEX('Active Hour''s Dump'!$D$3:$AH$337,
MATCH($C147,'Active Hour''s Dump'!$A$3:$A$337,0),
MATCH(AJ$2,'Active Hour''s Dump'!$D$2:$AH$2,0)
))),"")</f>
        <v>P</v>
      </c>
      <c r="AK147" s="54">
        <f>_xlfn.IFNA(IF(AK$3="Productivity",
INDEX('Productivity Dump'!$E$4:$AJ$500,
MATCH($A147,'Productivity Dump'!$A$4:$A$500,0),
MATCH(AK$2,'Productivity Dump'!$E$3:$AJ$3,0)
),
IF(AK$3="Attendance",
INDEX('Attendance Dump'!$E$2:$AI$400,
MATCH($A147,'Attendance Dump'!$B$2:$B$400,0),
MATCH(AK$2,'Attendance Dump'!$E$1:$AI$1,0)
),
INDEX('Active Hour''s Dump'!$D$3:$AH$337,
MATCH($C147,'Active Hour''s Dump'!$A$3:$A$337,0),
MATCH(AK$2,'Active Hour''s Dump'!$D$2:$AH$2,0)
))),"")</f>
        <v>13.9166666666667</v>
      </c>
      <c r="AL147" s="13">
        <f>_xlfn.IFNA(IF(AL$3="Productivity",
INDEX('Productivity Dump'!$E$4:$AJ$500,
MATCH($A147,'Productivity Dump'!$A$4:$A$500,0),
MATCH(AL$2,'Productivity Dump'!$E$3:$AJ$3,0)
),
IF(AL$3="Attendance",
INDEX('Attendance Dump'!$E$2:$AI$400,
MATCH($A147,'Attendance Dump'!$B$2:$B$400,0),
MATCH(AL$2,'Attendance Dump'!$E$1:$AI$1,0)
),
INDEX('Active Hour''s Dump'!$D$3:$AH$337,
MATCH($C147,'Active Hour''s Dump'!$A$3:$A$337,0),
MATCH(AL$2,'Active Hour''s Dump'!$D$2:$AH$2,0)
))),"")</f>
        <v>1075.6669999999999</v>
      </c>
      <c r="AM147" s="13" t="str">
        <f>_xlfn.IFNA(IF(AM$3="Productivity",
INDEX('Productivity Dump'!$E$4:$AJ$500,
MATCH($A147,'Productivity Dump'!$A$4:$A$500,0),
MATCH(AM$2,'Productivity Dump'!$E$3:$AJ$3,0)
),
IF(AM$3="Attendance",
INDEX('Attendance Dump'!$E$2:$AI$400,
MATCH($A147,'Attendance Dump'!$B$2:$B$400,0),
MATCH(AM$2,'Attendance Dump'!$E$1:$AI$1,0)
),
INDEX('Active Hour''s Dump'!$D$3:$AH$337,
MATCH($C147,'Active Hour''s Dump'!$A$3:$A$337,0),
MATCH(AM$2,'Active Hour''s Dump'!$D$2:$AH$2,0)
))),"")</f>
        <v>WO</v>
      </c>
      <c r="AN147" s="54">
        <f>_xlfn.IFNA(IF(AN$3="Productivity",
INDEX('Productivity Dump'!$E$4:$AJ$500,
MATCH($A147,'Productivity Dump'!$A$4:$A$500,0),
MATCH(AN$2,'Productivity Dump'!$E$3:$AJ$3,0)
),
IF(AN$3="Attendance",
INDEX('Attendance Dump'!$E$2:$AI$400,
MATCH($A147,'Attendance Dump'!$B$2:$B$400,0),
MATCH(AN$2,'Attendance Dump'!$E$1:$AI$1,0)
),
INDEX('Active Hour''s Dump'!$D$3:$AH$337,
MATCH($C147,'Active Hour''s Dump'!$A$3:$A$337,0),
MATCH(AN$2,'Active Hour''s Dump'!$D$2:$AH$2,0)
))),"")</f>
        <v>10.6666666666667</v>
      </c>
      <c r="AO147" s="13">
        <f>_xlfn.IFNA(IF(AO$3="Productivity",
INDEX('Productivity Dump'!$E$4:$AJ$500,
MATCH($A147,'Productivity Dump'!$A$4:$A$500,0),
MATCH(AO$2,'Productivity Dump'!$E$3:$AJ$3,0)
),
IF(AO$3="Attendance",
INDEX('Attendance Dump'!$E$2:$AI$400,
MATCH($A147,'Attendance Dump'!$B$2:$B$400,0),
MATCH(AO$2,'Attendance Dump'!$E$1:$AI$1,0)
),
INDEX('Active Hour''s Dump'!$D$3:$AH$337,
MATCH($C147,'Active Hour''s Dump'!$A$3:$A$337,0),
MATCH(AO$2,'Active Hour''s Dump'!$D$2:$AH$2,0)
))),"")</f>
        <v>947.01900000000001</v>
      </c>
      <c r="AP147" s="13" t="str">
        <f>_xlfn.IFNA(IF(AP$3="Productivity",
INDEX('Productivity Dump'!$E$4:$AJ$500,
MATCH($A147,'Productivity Dump'!$A$4:$A$500,0),
MATCH(AP$2,'Productivity Dump'!$E$3:$AJ$3,0)
),
IF(AP$3="Attendance",
INDEX('Attendance Dump'!$E$2:$AI$400,
MATCH($A147,'Attendance Dump'!$B$2:$B$400,0),
MATCH(AP$2,'Attendance Dump'!$E$1:$AI$1,0)
),
INDEX('Active Hour''s Dump'!$D$3:$AH$337,
MATCH($C147,'Active Hour''s Dump'!$A$3:$A$337,0),
MATCH(AP$2,'Active Hour''s Dump'!$D$2:$AH$2,0)
))),"")</f>
        <v>P</v>
      </c>
      <c r="AQ147" s="54">
        <f>_xlfn.IFNA(IF(AQ$3="Productivity",
INDEX('Productivity Dump'!$E$4:$AJ$500,
MATCH($A147,'Productivity Dump'!$A$4:$A$500,0),
MATCH(AQ$2,'Productivity Dump'!$E$3:$AJ$3,0)
),
IF(AQ$3="Attendance",
INDEX('Attendance Dump'!$E$2:$AI$400,
MATCH($A147,'Attendance Dump'!$B$2:$B$400,0),
MATCH(AQ$2,'Attendance Dump'!$E$1:$AI$1,0)
),
INDEX('Active Hour''s Dump'!$D$3:$AH$337,
MATCH($C147,'Active Hour''s Dump'!$A$3:$A$337,0),
MATCH(AQ$2,'Active Hour''s Dump'!$D$2:$AH$2,0)
))),"")</f>
        <v>8.6666666666666696</v>
      </c>
      <c r="AR147" s="13">
        <f>_xlfn.IFNA(IF(AR$3="Productivity",
INDEX('Productivity Dump'!$E$4:$AJ$500,
MATCH($A147,'Productivity Dump'!$A$4:$A$500,0),
MATCH(AR$2,'Productivity Dump'!$E$3:$AJ$3,0)
),
IF(AR$3="Attendance",
INDEX('Attendance Dump'!$E$2:$AI$400,
MATCH($A147,'Attendance Dump'!$B$2:$B$400,0),
MATCH(AR$2,'Attendance Dump'!$E$1:$AI$1,0)
),
INDEX('Active Hour''s Dump'!$D$3:$AH$337,
MATCH($C147,'Active Hour''s Dump'!$A$3:$A$337,0),
MATCH(AR$2,'Active Hour''s Dump'!$D$2:$AH$2,0)
))),"")</f>
        <v>1425.6080000000002</v>
      </c>
      <c r="AS147" s="13" t="str">
        <f>_xlfn.IFNA(IF(AS$3="Productivity",
INDEX('Productivity Dump'!$E$4:$AJ$500,
MATCH($A147,'Productivity Dump'!$A$4:$A$500,0),
MATCH(AS$2,'Productivity Dump'!$E$3:$AJ$3,0)
),
IF(AS$3="Attendance",
INDEX('Attendance Dump'!$E$2:$AI$400,
MATCH($A147,'Attendance Dump'!$B$2:$B$400,0),
MATCH(AS$2,'Attendance Dump'!$E$1:$AI$1,0)
),
INDEX('Active Hour''s Dump'!$D$3:$AH$337,
MATCH($C147,'Active Hour''s Dump'!$A$3:$A$337,0),
MATCH(AS$2,'Active Hour''s Dump'!$D$2:$AH$2,0)
))),"")</f>
        <v>P</v>
      </c>
      <c r="AT147" s="54">
        <f>_xlfn.IFNA(IF(AT$3="Productivity",
INDEX('Productivity Dump'!$E$4:$AJ$500,
MATCH($A147,'Productivity Dump'!$A$4:$A$500,0),
MATCH(AT$2,'Productivity Dump'!$E$3:$AJ$3,0)
),
IF(AT$3="Attendance",
INDEX('Attendance Dump'!$E$2:$AI$400,
MATCH($A147,'Attendance Dump'!$B$2:$B$400,0),
MATCH(AT$2,'Attendance Dump'!$E$1:$AI$1,0)
),
INDEX('Active Hour''s Dump'!$D$3:$AH$337,
MATCH($C147,'Active Hour''s Dump'!$A$3:$A$337,0),
MATCH(AT$2,'Active Hour''s Dump'!$D$2:$AH$2,0)
))),"")</f>
        <v>13.0833333333333</v>
      </c>
      <c r="AU147" s="13">
        <f>_xlfn.IFNA(IF(AU$3="Productivity",
INDEX('Productivity Dump'!$E$4:$AJ$500,
MATCH($A147,'Productivity Dump'!$A$4:$A$500,0),
MATCH(AU$2,'Productivity Dump'!$E$3:$AJ$3,0)
),
IF(AU$3="Attendance",
INDEX('Attendance Dump'!$E$2:$AI$400,
MATCH($A147,'Attendance Dump'!$B$2:$B$400,0),
MATCH(AU$2,'Attendance Dump'!$E$1:$AI$1,0)
),
INDEX('Active Hour''s Dump'!$D$3:$AH$337,
MATCH($C147,'Active Hour''s Dump'!$A$3:$A$337,0),
MATCH(AU$2,'Active Hour''s Dump'!$D$2:$AH$2,0)
))),"")</f>
        <v>1460.11</v>
      </c>
      <c r="AV147" s="13" t="str">
        <f>_xlfn.IFNA(IF(AV$3="Productivity",
INDEX('Productivity Dump'!$E$4:$AJ$500,
MATCH($A147,'Productivity Dump'!$A$4:$A$500,0),
MATCH(AV$2,'Productivity Dump'!$E$3:$AJ$3,0)
),
IF(AV$3="Attendance",
INDEX('Attendance Dump'!$E$2:$AI$400,
MATCH($A147,'Attendance Dump'!$B$2:$B$400,0),
MATCH(AV$2,'Attendance Dump'!$E$1:$AI$1,0)
),
INDEX('Active Hour''s Dump'!$D$3:$AH$337,
MATCH($C147,'Active Hour''s Dump'!$A$3:$A$337,0),
MATCH(AV$2,'Active Hour''s Dump'!$D$2:$AH$2,0)
))),"")</f>
        <v>P</v>
      </c>
      <c r="AW147" s="54">
        <f>_xlfn.IFNA(IF(AW$3="Productivity",
INDEX('Productivity Dump'!$E$4:$AJ$500,
MATCH($A147,'Productivity Dump'!$A$4:$A$500,0),
MATCH(AW$2,'Productivity Dump'!$E$3:$AJ$3,0)
),
IF(AW$3="Attendance",
INDEX('Attendance Dump'!$E$2:$AI$400,
MATCH($A147,'Attendance Dump'!$B$2:$B$400,0),
MATCH(AW$2,'Attendance Dump'!$E$1:$AI$1,0)
),
INDEX('Active Hour''s Dump'!$D$3:$AH$337,
MATCH($C147,'Active Hour''s Dump'!$A$3:$A$337,0),
MATCH(AW$2,'Active Hour''s Dump'!$D$2:$AH$2,0)
))),"")</f>
        <v>13.6666666666667</v>
      </c>
      <c r="AX147" s="13">
        <f>_xlfn.IFNA(IF(AX$3="Productivity",
INDEX('Productivity Dump'!$E$4:$AJ$500,
MATCH($A147,'Productivity Dump'!$A$4:$A$500,0),
MATCH(AX$2,'Productivity Dump'!$E$3:$AJ$3,0)
),
IF(AX$3="Attendance",
INDEX('Attendance Dump'!$E$2:$AI$400,
MATCH($A147,'Attendance Dump'!$B$2:$B$400,0),
MATCH(AX$2,'Attendance Dump'!$E$1:$AI$1,0)
),
INDEX('Active Hour''s Dump'!$D$3:$AH$337,
MATCH($C147,'Active Hour''s Dump'!$A$3:$A$337,0),
MATCH(AX$2,'Active Hour''s Dump'!$D$2:$AH$2,0)
))),"")</f>
        <v>1334.338</v>
      </c>
      <c r="AY147" s="13" t="str">
        <f>_xlfn.IFNA(IF(AY$3="Productivity",
INDEX('Productivity Dump'!$E$4:$AJ$500,
MATCH($A147,'Productivity Dump'!$A$4:$A$500,0),
MATCH(AY$2,'Productivity Dump'!$E$3:$AJ$3,0)
),
IF(AY$3="Attendance",
INDEX('Attendance Dump'!$E$2:$AI$400,
MATCH($A147,'Attendance Dump'!$B$2:$B$400,0),
MATCH(AY$2,'Attendance Dump'!$E$1:$AI$1,0)
),
INDEX('Active Hour''s Dump'!$D$3:$AH$337,
MATCH($C147,'Active Hour''s Dump'!$A$3:$A$337,0),
MATCH(AY$2,'Active Hour''s Dump'!$D$2:$AH$2,0)
))),"")</f>
        <v>P</v>
      </c>
      <c r="AZ147" s="54">
        <f>_xlfn.IFNA(IF(AZ$3="Productivity",
INDEX('Productivity Dump'!$E$4:$AJ$500,
MATCH($A147,'Productivity Dump'!$A$4:$A$500,0),
MATCH(AZ$2,'Productivity Dump'!$E$3:$AJ$3,0)
),
IF(AZ$3="Attendance",
INDEX('Attendance Dump'!$E$2:$AI$400,
MATCH($A147,'Attendance Dump'!$B$2:$B$400,0),
MATCH(AZ$2,'Attendance Dump'!$E$1:$AI$1,0)
),
INDEX('Active Hour''s Dump'!$D$3:$AH$337,
MATCH($C147,'Active Hour''s Dump'!$A$3:$A$337,0),
MATCH(AZ$2,'Active Hour''s Dump'!$D$2:$AH$2,0)
))),"")</f>
        <v>13.8333333333333</v>
      </c>
      <c r="BA147" s="13">
        <f>_xlfn.IFNA(IF(BA$3="Productivity",
INDEX('Productivity Dump'!$E$4:$AJ$500,
MATCH($A147,'Productivity Dump'!$A$4:$A$500,0),
MATCH(BA$2,'Productivity Dump'!$E$3:$AJ$3,0)
),
IF(BA$3="Attendance",
INDEX('Attendance Dump'!$E$2:$AI$400,
MATCH($A147,'Attendance Dump'!$B$2:$B$400,0),
MATCH(BA$2,'Attendance Dump'!$E$1:$AI$1,0)
),
INDEX('Active Hour''s Dump'!$D$3:$AH$337,
MATCH($C147,'Active Hour''s Dump'!$A$3:$A$337,0),
MATCH(BA$2,'Active Hour''s Dump'!$D$2:$AH$2,0)
))),"")</f>
        <v>1374.6690000000003</v>
      </c>
      <c r="BB147" s="13" t="str">
        <f>_xlfn.IFNA(IF(BB$3="Productivity",
INDEX('Productivity Dump'!$E$4:$AJ$500,
MATCH($A147,'Productivity Dump'!$A$4:$A$500,0),
MATCH(BB$2,'Productivity Dump'!$E$3:$AJ$3,0)
),
IF(BB$3="Attendance",
INDEX('Attendance Dump'!$E$2:$AI$400,
MATCH($A147,'Attendance Dump'!$B$2:$B$400,0),
MATCH(BB$2,'Attendance Dump'!$E$1:$AI$1,0)
),
INDEX('Active Hour''s Dump'!$D$3:$AH$337,
MATCH($C147,'Active Hour''s Dump'!$A$3:$A$337,0),
MATCH(BB$2,'Active Hour''s Dump'!$D$2:$AH$2,0)
))),"")</f>
        <v>P</v>
      </c>
      <c r="BC147" s="54">
        <f>_xlfn.IFNA(IF(BC$3="Productivity",
INDEX('Productivity Dump'!$E$4:$AJ$500,
MATCH($A147,'Productivity Dump'!$A$4:$A$500,0),
MATCH(BC$2,'Productivity Dump'!$E$3:$AJ$3,0)
),
IF(BC$3="Attendance",
INDEX('Attendance Dump'!$E$2:$AI$400,
MATCH($A147,'Attendance Dump'!$B$2:$B$400,0),
MATCH(BC$2,'Attendance Dump'!$E$1:$AI$1,0)
),
INDEX('Active Hour''s Dump'!$D$3:$AH$337,
MATCH($C147,'Active Hour''s Dump'!$A$3:$A$337,0),
MATCH(BC$2,'Active Hour''s Dump'!$D$2:$AH$2,0)
))),"")</f>
        <v>13.4166666666667</v>
      </c>
      <c r="BD147" s="13">
        <f>_xlfn.IFNA(IF(BD$3="Productivity",
INDEX('Productivity Dump'!$E$4:$AJ$500,
MATCH($A147,'Productivity Dump'!$A$4:$A$500,0),
MATCH(BD$2,'Productivity Dump'!$E$3:$AJ$3,0)
),
IF(BD$3="Attendance",
INDEX('Attendance Dump'!$E$2:$AI$400,
MATCH($A147,'Attendance Dump'!$B$2:$B$400,0),
MATCH(BD$2,'Attendance Dump'!$E$1:$AI$1,0)
),
INDEX('Active Hour''s Dump'!$D$3:$AH$337,
MATCH($C147,'Active Hour''s Dump'!$A$3:$A$337,0),
MATCH(BD$2,'Active Hour''s Dump'!$D$2:$AH$2,0)
))),"")</f>
        <v>1319.4209999999998</v>
      </c>
      <c r="BE147" s="13" t="str">
        <f>_xlfn.IFNA(IF(BE$3="Productivity",
INDEX('Productivity Dump'!$E$4:$AJ$500,
MATCH($A147,'Productivity Dump'!$A$4:$A$500,0),
MATCH(BE$2,'Productivity Dump'!$E$3:$AJ$3,0)
),
IF(BE$3="Attendance",
INDEX('Attendance Dump'!$E$2:$AI$400,
MATCH($A147,'Attendance Dump'!$B$2:$B$400,0),
MATCH(BE$2,'Attendance Dump'!$E$1:$AI$1,0)
),
INDEX('Active Hour''s Dump'!$D$3:$AH$337,
MATCH($C147,'Active Hour''s Dump'!$A$3:$A$337,0),
MATCH(BE$2,'Active Hour''s Dump'!$D$2:$AH$2,0)
))),"")</f>
        <v>P</v>
      </c>
      <c r="BF147" s="54">
        <f>_xlfn.IFNA(IF(BF$3="Productivity",
INDEX('Productivity Dump'!$E$4:$AJ$500,
MATCH($A147,'Productivity Dump'!$A$4:$A$500,0),
MATCH(BF$2,'Productivity Dump'!$E$3:$AJ$3,0)
),
IF(BF$3="Attendance",
INDEX('Attendance Dump'!$E$2:$AI$400,
MATCH($A147,'Attendance Dump'!$B$2:$B$400,0),
MATCH(BF$2,'Attendance Dump'!$E$1:$AI$1,0)
),
INDEX('Active Hour''s Dump'!$D$3:$AH$337,
MATCH($C147,'Active Hour''s Dump'!$A$3:$A$337,0),
MATCH(BF$2,'Active Hour''s Dump'!$D$2:$AH$2,0)
))),"")</f>
        <v>13.8333333333333</v>
      </c>
      <c r="BG147" s="13">
        <f>_xlfn.IFNA(IF(BG$3="Productivity",
INDEX('Productivity Dump'!$E$4:$AJ$500,
MATCH($A147,'Productivity Dump'!$A$4:$A$500,0),
MATCH(BG$2,'Productivity Dump'!$E$3:$AJ$3,0)
),
IF(BG$3="Attendance",
INDEX('Attendance Dump'!$E$2:$AI$400,
MATCH($A147,'Attendance Dump'!$B$2:$B$400,0),
MATCH(BG$2,'Attendance Dump'!$E$1:$AI$1,0)
),
INDEX('Active Hour''s Dump'!$D$3:$AH$337,
MATCH($C147,'Active Hour''s Dump'!$A$3:$A$337,0),
MATCH(BG$2,'Active Hour''s Dump'!$D$2:$AH$2,0)
))),"")</f>
        <v>1028.8770000000002</v>
      </c>
      <c r="BH147" s="13" t="str">
        <f>_xlfn.IFNA(IF(BH$3="Productivity",
INDEX('Productivity Dump'!$E$4:$AJ$500,
MATCH($A147,'Productivity Dump'!$A$4:$A$500,0),
MATCH(BH$2,'Productivity Dump'!$E$3:$AJ$3,0)
),
IF(BH$3="Attendance",
INDEX('Attendance Dump'!$E$2:$AI$400,
MATCH($A147,'Attendance Dump'!$B$2:$B$400,0),
MATCH(BH$2,'Attendance Dump'!$E$1:$AI$1,0)
),
INDEX('Active Hour''s Dump'!$D$3:$AH$337,
MATCH($C147,'Active Hour''s Dump'!$A$3:$A$337,0),
MATCH(BH$2,'Active Hour''s Dump'!$D$2:$AH$2,0)
))),"")</f>
        <v>WO</v>
      </c>
      <c r="BI147" s="54">
        <f>_xlfn.IFNA(IF(BI$3="Productivity",
INDEX('Productivity Dump'!$E$4:$AJ$500,
MATCH($A147,'Productivity Dump'!$A$4:$A$500,0),
MATCH(BI$2,'Productivity Dump'!$E$3:$AJ$3,0)
),
IF(BI$3="Attendance",
INDEX('Attendance Dump'!$E$2:$AI$400,
MATCH($A147,'Attendance Dump'!$B$2:$B$400,0),
MATCH(BI$2,'Attendance Dump'!$E$1:$AI$1,0)
),
INDEX('Active Hour''s Dump'!$D$3:$AH$337,
MATCH($C147,'Active Hour''s Dump'!$A$3:$A$337,0),
MATCH(BI$2,'Active Hour''s Dump'!$D$2:$AH$2,0)
))),"")</f>
        <v>10.5</v>
      </c>
      <c r="BJ147" s="13">
        <f>_xlfn.IFNA(IF(BJ$3="Productivity",
INDEX('Productivity Dump'!$E$4:$AJ$500,
MATCH($A147,'Productivity Dump'!$A$4:$A$500,0),
MATCH(BJ$2,'Productivity Dump'!$E$3:$AJ$3,0)
),
IF(BJ$3="Attendance",
INDEX('Attendance Dump'!$E$2:$AI$400,
MATCH($A147,'Attendance Dump'!$B$2:$B$400,0),
MATCH(BJ$2,'Attendance Dump'!$E$1:$AI$1,0)
),
INDEX('Active Hour''s Dump'!$D$3:$AH$337,
MATCH($C147,'Active Hour''s Dump'!$A$3:$A$337,0),
MATCH(BJ$2,'Active Hour''s Dump'!$D$2:$AH$2,0)
))),"")</f>
        <v>974.80500000000018</v>
      </c>
      <c r="BK147" s="13" t="str">
        <f>_xlfn.IFNA(IF(BK$3="Productivity",
INDEX('Productivity Dump'!$E$4:$AJ$500,
MATCH($A147,'Productivity Dump'!$A$4:$A$500,0),
MATCH(BK$2,'Productivity Dump'!$E$3:$AJ$3,0)
),
IF(BK$3="Attendance",
INDEX('Attendance Dump'!$E$2:$AI$400,
MATCH($A147,'Attendance Dump'!$B$2:$B$400,0),
MATCH(BK$2,'Attendance Dump'!$E$1:$AI$1,0)
),
INDEX('Active Hour''s Dump'!$D$3:$AH$337,
MATCH($C147,'Active Hour''s Dump'!$A$3:$A$337,0),
MATCH(BK$2,'Active Hour''s Dump'!$D$2:$AH$2,0)
))),"")</f>
        <v>P</v>
      </c>
      <c r="BL147" s="54">
        <f>_xlfn.IFNA(IF(BL$3="Productivity",
INDEX('Productivity Dump'!$E$4:$AJ$500,
MATCH($A147,'Productivity Dump'!$A$4:$A$500,0),
MATCH(BL$2,'Productivity Dump'!$E$3:$AJ$3,0)
),
IF(BL$3="Attendance",
INDEX('Attendance Dump'!$E$2:$AI$400,
MATCH($A147,'Attendance Dump'!$B$2:$B$400,0),
MATCH(BL$2,'Attendance Dump'!$E$1:$AI$1,0)
),
INDEX('Active Hour''s Dump'!$D$3:$AH$337,
MATCH($C147,'Active Hour''s Dump'!$A$3:$A$337,0),
MATCH(BL$2,'Active Hour''s Dump'!$D$2:$AH$2,0)
))),"")</f>
        <v>9.1666666666666696</v>
      </c>
      <c r="BM147" s="13">
        <f>_xlfn.IFNA(IF(BM$3="Productivity",
INDEX('Productivity Dump'!$E$4:$AJ$500,
MATCH($A147,'Productivity Dump'!$A$4:$A$500,0),
MATCH(BM$2,'Productivity Dump'!$E$3:$AJ$3,0)
),
IF(BM$3="Attendance",
INDEX('Attendance Dump'!$E$2:$AI$400,
MATCH($A147,'Attendance Dump'!$B$2:$B$400,0),
MATCH(BM$2,'Attendance Dump'!$E$1:$AI$1,0)
),
INDEX('Active Hour''s Dump'!$D$3:$AH$337,
MATCH($C147,'Active Hour''s Dump'!$A$3:$A$337,0),
MATCH(BM$2,'Active Hour''s Dump'!$D$2:$AH$2,0)
))),"")</f>
        <v>1198.1959999999999</v>
      </c>
      <c r="BN147" s="13" t="str">
        <f>_xlfn.IFNA(IF(BN$3="Productivity",
INDEX('Productivity Dump'!$E$4:$AJ$500,
MATCH($A147,'Productivity Dump'!$A$4:$A$500,0),
MATCH(BN$2,'Productivity Dump'!$E$3:$AJ$3,0)
),
IF(BN$3="Attendance",
INDEX('Attendance Dump'!$E$2:$AI$400,
MATCH($A147,'Attendance Dump'!$B$2:$B$400,0),
MATCH(BN$2,'Attendance Dump'!$E$1:$AI$1,0)
),
INDEX('Active Hour''s Dump'!$D$3:$AH$337,
MATCH($C147,'Active Hour''s Dump'!$A$3:$A$337,0),
MATCH(BN$2,'Active Hour''s Dump'!$D$2:$AH$2,0)
))),"")</f>
        <v>P</v>
      </c>
      <c r="BO147" s="54">
        <f>_xlfn.IFNA(IF(BO$3="Productivity",
INDEX('Productivity Dump'!$E$4:$AJ$500,
MATCH($A147,'Productivity Dump'!$A$4:$A$500,0),
MATCH(BO$2,'Productivity Dump'!$E$3:$AJ$3,0)
),
IF(BO$3="Attendance",
INDEX('Attendance Dump'!$E$2:$AI$400,
MATCH($A147,'Attendance Dump'!$B$2:$B$400,0),
MATCH(BO$2,'Attendance Dump'!$E$1:$AI$1,0)
),
INDEX('Active Hour''s Dump'!$D$3:$AH$337,
MATCH($C147,'Active Hour''s Dump'!$A$3:$A$337,0),
MATCH(BO$2,'Active Hour''s Dump'!$D$2:$AH$2,0)
))),"")</f>
        <v>12.75</v>
      </c>
      <c r="BP147" s="13">
        <f>_xlfn.IFNA(IF(BP$3="Productivity",
INDEX('Productivity Dump'!$E$4:$AJ$500,
MATCH($A147,'Productivity Dump'!$A$4:$A$500,0),
MATCH(BP$2,'Productivity Dump'!$E$3:$AJ$3,0)
),
IF(BP$3="Attendance",
INDEX('Attendance Dump'!$E$2:$AI$400,
MATCH($A147,'Attendance Dump'!$B$2:$B$400,0),
MATCH(BP$2,'Attendance Dump'!$E$1:$AI$1,0)
),
INDEX('Active Hour''s Dump'!$D$3:$AH$337,
MATCH($C147,'Active Hour''s Dump'!$A$3:$A$337,0),
MATCH(BP$2,'Active Hour''s Dump'!$D$2:$AH$2,0)
))),"")</f>
        <v>1183.511</v>
      </c>
      <c r="BQ147" s="13" t="str">
        <f>_xlfn.IFNA(IF(BQ$3="Productivity",
INDEX('Productivity Dump'!$E$4:$AJ$500,
MATCH($A147,'Productivity Dump'!$A$4:$A$500,0),
MATCH(BQ$2,'Productivity Dump'!$E$3:$AJ$3,0)
),
IF(BQ$3="Attendance",
INDEX('Attendance Dump'!$E$2:$AI$400,
MATCH($A147,'Attendance Dump'!$B$2:$B$400,0),
MATCH(BQ$2,'Attendance Dump'!$E$1:$AI$1,0)
),
INDEX('Active Hour''s Dump'!$D$3:$AH$337,
MATCH($C147,'Active Hour''s Dump'!$A$3:$A$337,0),
MATCH(BQ$2,'Active Hour''s Dump'!$D$2:$AH$2,0)
))),"")</f>
        <v>P</v>
      </c>
      <c r="BR147" s="54">
        <f>_xlfn.IFNA(IF(BR$3="Productivity",
INDEX('Productivity Dump'!$E$4:$AJ$500,
MATCH($A147,'Productivity Dump'!$A$4:$A$500,0),
MATCH(BR$2,'Productivity Dump'!$E$3:$AJ$3,0)
),
IF(BR$3="Attendance",
INDEX('Attendance Dump'!$E$2:$AI$400,
MATCH($A147,'Attendance Dump'!$B$2:$B$400,0),
MATCH(BR$2,'Attendance Dump'!$E$1:$AI$1,0)
),
INDEX('Active Hour''s Dump'!$D$3:$AH$337,
MATCH($C147,'Active Hour''s Dump'!$A$3:$A$337,0),
MATCH(BR$2,'Active Hour''s Dump'!$D$2:$AH$2,0)
))),"")</f>
        <v>13.0833333333333</v>
      </c>
      <c r="BS147" s="13">
        <f>_xlfn.IFNA(IF(BS$3="Productivity",
INDEX('Productivity Dump'!$E$4:$AJ$500,
MATCH($A147,'Productivity Dump'!$A$4:$A$500,0),
MATCH(BS$2,'Productivity Dump'!$E$3:$AJ$3,0)
),
IF(BS$3="Attendance",
INDEX('Attendance Dump'!$E$2:$AI$400,
MATCH($A147,'Attendance Dump'!$B$2:$B$400,0),
MATCH(BS$2,'Attendance Dump'!$E$1:$AI$1,0)
),
INDEX('Active Hour''s Dump'!$D$3:$AH$337,
MATCH($C147,'Active Hour''s Dump'!$A$3:$A$337,0),
MATCH(BS$2,'Active Hour''s Dump'!$D$2:$AH$2,0)
))),"")</f>
        <v>1367.7239999999999</v>
      </c>
      <c r="BT147" s="13" t="str">
        <f>_xlfn.IFNA(IF(BT$3="Productivity",
INDEX('Productivity Dump'!$E$4:$AJ$500,
MATCH($A147,'Productivity Dump'!$A$4:$A$500,0),
MATCH(BT$2,'Productivity Dump'!$E$3:$AJ$3,0)
),
IF(BT$3="Attendance",
INDEX('Attendance Dump'!$E$2:$AI$400,
MATCH($A147,'Attendance Dump'!$B$2:$B$400,0),
MATCH(BT$2,'Attendance Dump'!$E$1:$AI$1,0)
),
INDEX('Active Hour''s Dump'!$D$3:$AH$337,
MATCH($C147,'Active Hour''s Dump'!$A$3:$A$337,0),
MATCH(BT$2,'Active Hour''s Dump'!$D$2:$AH$2,0)
))),"")</f>
        <v>H(P)</v>
      </c>
      <c r="BU147" s="54">
        <f>_xlfn.IFNA(IF(BU$3="Productivity",
INDEX('Productivity Dump'!$E$4:$AJ$500,
MATCH($A147,'Productivity Dump'!$A$4:$A$500,0),
MATCH(BU$2,'Productivity Dump'!$E$3:$AJ$3,0)
),
IF(BU$3="Attendance",
INDEX('Attendance Dump'!$E$2:$AI$400,
MATCH($A147,'Attendance Dump'!$B$2:$B$400,0),
MATCH(BU$2,'Attendance Dump'!$E$1:$AI$1,0)
),
INDEX('Active Hour''s Dump'!$D$3:$AH$337,
MATCH($C147,'Active Hour''s Dump'!$A$3:$A$337,0),
MATCH(BU$2,'Active Hour''s Dump'!$D$2:$AH$2,0)
))),"")</f>
        <v>13</v>
      </c>
      <c r="BV147" s="13">
        <f>_xlfn.IFNA(IF(BV$3="Productivity",
INDEX('Productivity Dump'!$E$4:$AJ$500,
MATCH($A147,'Productivity Dump'!$A$4:$A$500,0),
MATCH(BV$2,'Productivity Dump'!$E$3:$AJ$3,0)
),
IF(BV$3="Attendance",
INDEX('Attendance Dump'!$E$2:$AI$400,
MATCH($A147,'Attendance Dump'!$B$2:$B$400,0),
MATCH(BV$2,'Attendance Dump'!$E$1:$AI$1,0)
),
INDEX('Active Hour''s Dump'!$D$3:$AH$337,
MATCH($C147,'Active Hour''s Dump'!$A$3:$A$337,0),
MATCH(BV$2,'Active Hour''s Dump'!$D$2:$AH$2,0)
))),"")</f>
        <v>1431.7660000000005</v>
      </c>
      <c r="BW147" s="13" t="str">
        <f>_xlfn.IFNA(IF(BW$3="Productivity",
INDEX('Productivity Dump'!$E$4:$AJ$500,
MATCH($A147,'Productivity Dump'!$A$4:$A$500,0),
MATCH(BW$2,'Productivity Dump'!$E$3:$AJ$3,0)
),
IF(BW$3="Attendance",
INDEX('Attendance Dump'!$E$2:$AI$400,
MATCH($A147,'Attendance Dump'!$B$2:$B$400,0),
MATCH(BW$2,'Attendance Dump'!$E$1:$AI$1,0)
),
INDEX('Active Hour''s Dump'!$D$3:$AH$337,
MATCH($C147,'Active Hour''s Dump'!$A$3:$A$337,0),
MATCH(BW$2,'Active Hour''s Dump'!$D$2:$AH$2,0)
))),"")</f>
        <v>P</v>
      </c>
      <c r="BX147" s="54">
        <f>_xlfn.IFNA(IF(BX$3="Productivity",
INDEX('Productivity Dump'!$E$4:$AJ$500,
MATCH($A147,'Productivity Dump'!$A$4:$A$500,0),
MATCH(BX$2,'Productivity Dump'!$E$3:$AJ$3,0)
),
IF(BX$3="Attendance",
INDEX('Attendance Dump'!$E$2:$AI$400,
MATCH($A147,'Attendance Dump'!$B$2:$B$400,0),
MATCH(BX$2,'Attendance Dump'!$E$1:$AI$1,0)
),
INDEX('Active Hour''s Dump'!$D$3:$AH$337,
MATCH($C147,'Active Hour''s Dump'!$A$3:$A$337,0),
MATCH(BX$2,'Active Hour''s Dump'!$D$2:$AH$2,0)
))),"")</f>
        <v>12.9166666666667</v>
      </c>
      <c r="BY147" s="13">
        <f>_xlfn.IFNA(IF(BY$3="Productivity",
INDEX('Productivity Dump'!$E$4:$AJ$500,
MATCH($A147,'Productivity Dump'!$A$4:$A$500,0),
MATCH(BY$2,'Productivity Dump'!$E$3:$AJ$3,0)
),
IF(BY$3="Attendance",
INDEX('Attendance Dump'!$E$2:$AI$400,
MATCH($A147,'Attendance Dump'!$B$2:$B$400,0),
MATCH(BY$2,'Attendance Dump'!$E$1:$AI$1,0)
),
INDEX('Active Hour''s Dump'!$D$3:$AH$337,
MATCH($C147,'Active Hour''s Dump'!$A$3:$A$337,0),
MATCH(BY$2,'Active Hour''s Dump'!$D$2:$AH$2,0)
))),"")</f>
        <v>612.19799999999998</v>
      </c>
      <c r="BZ147" s="13" t="str">
        <f>_xlfn.IFNA(IF(BZ$3="Productivity",
INDEX('Productivity Dump'!$E$4:$AJ$500,
MATCH($A147,'Productivity Dump'!$A$4:$A$500,0),
MATCH(BZ$2,'Productivity Dump'!$E$3:$AJ$3,0)
),
IF(BZ$3="Attendance",
INDEX('Attendance Dump'!$E$2:$AI$400,
MATCH($A147,'Attendance Dump'!$B$2:$B$400,0),
MATCH(BZ$2,'Attendance Dump'!$E$1:$AI$1,0)
),
INDEX('Active Hour''s Dump'!$D$3:$AH$337,
MATCH($C147,'Active Hour''s Dump'!$A$3:$A$337,0),
MATCH(BZ$2,'Active Hour''s Dump'!$D$2:$AH$2,0)
))),"")</f>
        <v>P</v>
      </c>
      <c r="CA147" s="54">
        <f>_xlfn.IFNA(IF(CA$3="Productivity",
INDEX('Productivity Dump'!$E$4:$AJ$500,
MATCH($A147,'Productivity Dump'!$A$4:$A$500,0),
MATCH(CA$2,'Productivity Dump'!$E$3:$AJ$3,0)
),
IF(CA$3="Attendance",
INDEX('Attendance Dump'!$E$2:$AI$400,
MATCH($A147,'Attendance Dump'!$B$2:$B$400,0),
MATCH(CA$2,'Attendance Dump'!$E$1:$AI$1,0)
),
INDEX('Active Hour''s Dump'!$D$3:$AH$337,
MATCH($C147,'Active Hour''s Dump'!$A$3:$A$337,0),
MATCH(CA$2,'Active Hour''s Dump'!$D$2:$AH$2,0)
))),"")</f>
        <v>8.25</v>
      </c>
      <c r="CB147" s="13">
        <f>_xlfn.IFNA(IF(CB$3="Productivity",
INDEX('Productivity Dump'!$E$4:$AJ$500,
MATCH($A147,'Productivity Dump'!$A$4:$A$500,0),
MATCH(CB$2,'Productivity Dump'!$E$3:$AJ$3,0)
),
IF(CB$3="Attendance",
INDEX('Attendance Dump'!$E$2:$AI$400,
MATCH($A147,'Attendance Dump'!$B$2:$B$400,0),
MATCH(CB$2,'Attendance Dump'!$E$1:$AI$1,0)
),
INDEX('Active Hour''s Dump'!$D$3:$AH$337,
MATCH($C147,'Active Hour''s Dump'!$A$3:$A$337,0),
MATCH(CB$2,'Active Hour''s Dump'!$D$2:$AH$2,0)
))),"")</f>
        <v>1006.9690000000001</v>
      </c>
      <c r="CC147" s="13" t="str">
        <f>_xlfn.IFNA(IF(CC$3="Productivity",
INDEX('Productivity Dump'!$E$4:$AJ$500,
MATCH($A147,'Productivity Dump'!$A$4:$A$500,0),
MATCH(CC$2,'Productivity Dump'!$E$3:$AJ$3,0)
),
IF(CC$3="Attendance",
INDEX('Attendance Dump'!$E$2:$AI$400,
MATCH($A147,'Attendance Dump'!$B$2:$B$400,0),
MATCH(CC$2,'Attendance Dump'!$E$1:$AI$1,0)
),
INDEX('Active Hour''s Dump'!$D$3:$AH$337,
MATCH($C147,'Active Hour''s Dump'!$A$3:$A$337,0),
MATCH(CC$2,'Active Hour''s Dump'!$D$2:$AH$2,0)
))),"")</f>
        <v>WO</v>
      </c>
      <c r="CD147" s="54">
        <f>_xlfn.IFNA(IF(CD$3="Productivity",
INDEX('Productivity Dump'!$E$4:$AJ$500,
MATCH($A147,'Productivity Dump'!$A$4:$A$500,0),
MATCH(CD$2,'Productivity Dump'!$E$3:$AJ$3,0)
),
IF(CD$3="Attendance",
INDEX('Attendance Dump'!$E$2:$AI$400,
MATCH($A147,'Attendance Dump'!$B$2:$B$400,0),
MATCH(CD$2,'Attendance Dump'!$E$1:$AI$1,0)
),
INDEX('Active Hour''s Dump'!$D$3:$AH$337,
MATCH($C147,'Active Hour''s Dump'!$A$3:$A$337,0),
MATCH(CD$2,'Active Hour''s Dump'!$D$2:$AH$2,0)
))),"")</f>
        <v>11.4166666666667</v>
      </c>
      <c r="CE147" s="13">
        <f>_xlfn.IFNA(IF(CE$3="Productivity",
INDEX('Productivity Dump'!$E$4:$AJ$500,
MATCH($A147,'Productivity Dump'!$A$4:$A$500,0),
MATCH(CE$2,'Productivity Dump'!$E$3:$AJ$3,0)
),
IF(CE$3="Attendance",
INDEX('Attendance Dump'!$E$2:$AI$400,
MATCH($A147,'Attendance Dump'!$B$2:$B$400,0),
MATCH(CE$2,'Attendance Dump'!$E$1:$AI$1,0)
),
INDEX('Active Hour''s Dump'!$D$3:$AH$337,
MATCH($C147,'Active Hour''s Dump'!$A$3:$A$337,0),
MATCH(CE$2,'Active Hour''s Dump'!$D$2:$AH$2,0)
))),"")</f>
        <v>958.01499999999976</v>
      </c>
      <c r="CF147" s="13" t="str">
        <f>_xlfn.IFNA(IF(CF$3="Productivity",
INDEX('Productivity Dump'!$E$4:$AJ$500,
MATCH($A147,'Productivity Dump'!$A$4:$A$500,0),
MATCH(CF$2,'Productivity Dump'!$E$3:$AJ$3,0)
),
IF(CF$3="Attendance",
INDEX('Attendance Dump'!$E$2:$AI$400,
MATCH($A147,'Attendance Dump'!$B$2:$B$400,0),
MATCH(CF$2,'Attendance Dump'!$E$1:$AI$1,0)
),
INDEX('Active Hour''s Dump'!$D$3:$AH$337,
MATCH($C147,'Active Hour''s Dump'!$A$3:$A$337,0),
MATCH(CF$2,'Active Hour''s Dump'!$D$2:$AH$2,0)
))),"")</f>
        <v>P</v>
      </c>
      <c r="CG147" s="54">
        <f>_xlfn.IFNA(IF(CG$3="Productivity",
INDEX('Productivity Dump'!$E$4:$AJ$500,
MATCH($A147,'Productivity Dump'!$A$4:$A$500,0),
MATCH(CG$2,'Productivity Dump'!$E$3:$AJ$3,0)
),
IF(CG$3="Attendance",
INDEX('Attendance Dump'!$E$2:$AI$400,
MATCH($A147,'Attendance Dump'!$B$2:$B$400,0),
MATCH(CG$2,'Attendance Dump'!$E$1:$AI$1,0)
),
INDEX('Active Hour''s Dump'!$D$3:$AH$337,
MATCH($C147,'Active Hour''s Dump'!$A$3:$A$337,0),
MATCH(CG$2,'Active Hour''s Dump'!$D$2:$AH$2,0)
))),"")</f>
        <v>9.75</v>
      </c>
      <c r="CH147" s="13">
        <f>_xlfn.IFNA(IF(CH$3="Productivity",
INDEX('Productivity Dump'!$E$4:$AJ$500,
MATCH($A147,'Productivity Dump'!$A$4:$A$500,0),
MATCH(CH$2,'Productivity Dump'!$E$3:$AJ$3,0)
),
IF(CH$3="Attendance",
INDEX('Attendance Dump'!$E$2:$AI$400,
MATCH($A147,'Attendance Dump'!$B$2:$B$400,0),
MATCH(CH$2,'Attendance Dump'!$E$1:$AI$1,0)
),
INDEX('Active Hour''s Dump'!$D$3:$AH$337,
MATCH($C147,'Active Hour''s Dump'!$A$3:$A$337,0),
MATCH(CH$2,'Active Hour''s Dump'!$D$2:$AH$2,0)
))),"")</f>
        <v>1149.325</v>
      </c>
      <c r="CI147" s="13" t="str">
        <f>_xlfn.IFNA(IF(CI$3="Productivity",
INDEX('Productivity Dump'!$E$4:$AJ$500,
MATCH($A147,'Productivity Dump'!$A$4:$A$500,0),
MATCH(CI$2,'Productivity Dump'!$E$3:$AJ$3,0)
),
IF(CI$3="Attendance",
INDEX('Attendance Dump'!$E$2:$AI$400,
MATCH($A147,'Attendance Dump'!$B$2:$B$400,0),
MATCH(CI$2,'Attendance Dump'!$E$1:$AI$1,0)
),
INDEX('Active Hour''s Dump'!$D$3:$AH$337,
MATCH($C147,'Active Hour''s Dump'!$A$3:$A$337,0),
MATCH(CI$2,'Active Hour''s Dump'!$D$2:$AH$2,0)
))),"")</f>
        <v>P</v>
      </c>
      <c r="CJ147" s="54">
        <f>_xlfn.IFNA(IF(CJ$3="Productivity",
INDEX('Productivity Dump'!$E$4:$AJ$500,
MATCH($A147,'Productivity Dump'!$A$4:$A$500,0),
MATCH(CJ$2,'Productivity Dump'!$E$3:$AJ$3,0)
),
IF(CJ$3="Attendance",
INDEX('Attendance Dump'!$E$2:$AI$400,
MATCH($A147,'Attendance Dump'!$B$2:$B$400,0),
MATCH(CJ$2,'Attendance Dump'!$E$1:$AI$1,0)
),
INDEX('Active Hour''s Dump'!$D$3:$AH$337,
MATCH($C147,'Active Hour''s Dump'!$A$3:$A$337,0),
MATCH(CJ$2,'Active Hour''s Dump'!$D$2:$AH$2,0)
))),"")</f>
        <v>11.3333333333333</v>
      </c>
      <c r="CK147" s="13">
        <f>_xlfn.IFNA(IF(CK$3="Productivity",
INDEX('Productivity Dump'!$E$4:$AJ$500,
MATCH($A147,'Productivity Dump'!$A$4:$A$500,0),
MATCH(CK$2,'Productivity Dump'!$E$3:$AJ$3,0)
),
IF(CK$3="Attendance",
INDEX('Attendance Dump'!$E$2:$AI$400,
MATCH($A147,'Attendance Dump'!$B$2:$B$400,0),
MATCH(CK$2,'Attendance Dump'!$E$1:$AI$1,0)
),
INDEX('Active Hour''s Dump'!$D$3:$AH$337,
MATCH($C147,'Active Hour''s Dump'!$A$3:$A$337,0),
MATCH(CK$2,'Active Hour''s Dump'!$D$2:$AH$2,0)
))),"")</f>
        <v>1274.0330000000001</v>
      </c>
      <c r="CL147" s="13" t="str">
        <f>_xlfn.IFNA(IF(CL$3="Productivity",
INDEX('Productivity Dump'!$E$4:$AJ$500,
MATCH($A147,'Productivity Dump'!$A$4:$A$500,0),
MATCH(CL$2,'Productivity Dump'!$E$3:$AJ$3,0)
),
IF(CL$3="Attendance",
INDEX('Attendance Dump'!$E$2:$AI$400,
MATCH($A147,'Attendance Dump'!$B$2:$B$400,0),
MATCH(CL$2,'Attendance Dump'!$E$1:$AI$1,0)
),
INDEX('Active Hour''s Dump'!$D$3:$AH$337,
MATCH($C147,'Active Hour''s Dump'!$A$3:$A$337,0),
MATCH(CL$2,'Active Hour''s Dump'!$D$2:$AH$2,0)
))),"")</f>
        <v>P</v>
      </c>
      <c r="CM147" s="54">
        <f>_xlfn.IFNA(IF(CM$3="Productivity",
INDEX('Productivity Dump'!$E$4:$AJ$500,
MATCH($A147,'Productivity Dump'!$A$4:$A$500,0),
MATCH(CM$2,'Productivity Dump'!$E$3:$AJ$3,0)
),
IF(CM$3="Attendance",
INDEX('Attendance Dump'!$E$2:$AI$400,
MATCH($A147,'Attendance Dump'!$B$2:$B$400,0),
MATCH(CM$2,'Attendance Dump'!$E$1:$AI$1,0)
),
INDEX('Active Hour''s Dump'!$D$3:$AH$337,
MATCH($C147,'Active Hour''s Dump'!$A$3:$A$337,0),
MATCH(CM$2,'Active Hour''s Dump'!$D$2:$AH$2,0)
))),"")</f>
        <v>12.0833333333333</v>
      </c>
      <c r="CN147" s="13">
        <f>_xlfn.IFNA(IF(CN$3="Productivity",
INDEX('Productivity Dump'!$E$4:$AJ$500,
MATCH($A147,'Productivity Dump'!$A$4:$A$500,0),
MATCH(CN$2,'Productivity Dump'!$E$3:$AJ$3,0)
),
IF(CN$3="Attendance",
INDEX('Attendance Dump'!$E$2:$AI$400,
MATCH($A147,'Attendance Dump'!$B$2:$B$400,0),
MATCH(CN$2,'Attendance Dump'!$E$1:$AI$1,0)
),
INDEX('Active Hour''s Dump'!$D$3:$AH$337,
MATCH($C147,'Active Hour''s Dump'!$A$3:$A$337,0),
MATCH(CN$2,'Active Hour''s Dump'!$D$2:$AH$2,0)
))),"")</f>
        <v>0</v>
      </c>
      <c r="CO147" s="13">
        <f>_xlfn.IFNA(IF(CO$3="Productivity",
INDEX('Productivity Dump'!$E$4:$AJ$500,
MATCH($A147,'Productivity Dump'!$A$4:$A$500,0),
MATCH(CO$2,'Productivity Dump'!$E$3:$AJ$3,0)
),
IF(CO$3="Attendance",
INDEX('Attendance Dump'!$E$2:$AI$400,
MATCH($A147,'Attendance Dump'!$B$2:$B$400,0),
MATCH(CO$2,'Attendance Dump'!$E$1:$AI$1,0)
),
INDEX('Active Hour''s Dump'!$D$3:$AH$337,
MATCH($C147,'Active Hour''s Dump'!$A$3:$A$337,0),
MATCH(CO$2,'Active Hour''s Dump'!$D$2:$AH$2,0)
))),"")</f>
        <v>0</v>
      </c>
      <c r="CP147" s="54">
        <f>_xlfn.IFNA(IF(CP$3="Productivity",
INDEX('Productivity Dump'!$E$4:$AJ$500,
MATCH($A147,'Productivity Dump'!$A$4:$A$500,0),
MATCH(CP$2,'Productivity Dump'!$E$3:$AJ$3,0)
),
IF(CP$3="Attendance",
INDEX('Attendance Dump'!$E$2:$AI$400,
MATCH($A147,'Attendance Dump'!$B$2:$B$400,0),
MATCH(CP$2,'Attendance Dump'!$E$1:$AI$1,0)
),
INDEX('Active Hour''s Dump'!$D$3:$AH$337,
MATCH($C147,'Active Hour''s Dump'!$A$3:$A$337,0),
MATCH(CP$2,'Active Hour''s Dump'!$D$2:$AH$2,0)
))),"")</f>
        <v>0</v>
      </c>
      <c r="CQ147" s="13">
        <f>_xlfn.IFNA(IF(CQ$3="Productivity",
INDEX('Productivity Dump'!$E$4:$AJ$500,
MATCH($A147,'Productivity Dump'!$A$4:$A$500,0),
MATCH(CQ$2,'Productivity Dump'!$E$3:$AJ$3,0)
),
IF(CQ$3="Attendance",
INDEX('Attendance Dump'!$E$2:$AI$400,
MATCH($A147,'Attendance Dump'!$B$2:$B$400,0),
MATCH(CQ$2,'Attendance Dump'!$E$1:$AI$1,0)
),
INDEX('Active Hour''s Dump'!$D$3:$AH$337,
MATCH($C147,'Active Hour''s Dump'!$A$3:$A$337,0),
MATCH(CQ$2,'Active Hour''s Dump'!$D$2:$AH$2,0)
))),"")</f>
        <v>0</v>
      </c>
      <c r="CR147" s="13">
        <f>_xlfn.IFNA(IF(CR$3="Productivity",
INDEX('Productivity Dump'!$E$4:$AJ$500,
MATCH($A147,'Productivity Dump'!$A$4:$A$500,0),
MATCH(CR$2,'Productivity Dump'!$E$3:$AJ$3,0)
),
IF(CR$3="Attendance",
INDEX('Attendance Dump'!$E$2:$AI$400,
MATCH($A147,'Attendance Dump'!$B$2:$B$400,0),
MATCH(CR$2,'Attendance Dump'!$E$1:$AI$1,0)
),
INDEX('Active Hour''s Dump'!$D$3:$AH$337,
MATCH($C147,'Active Hour''s Dump'!$A$3:$A$337,0),
MATCH(CR$2,'Active Hour''s Dump'!$D$2:$AH$2,0)
))),"")</f>
        <v>0</v>
      </c>
      <c r="CS147" s="54">
        <f>_xlfn.IFNA(IF(CS$3="Productivity",
INDEX('Productivity Dump'!$E$4:$AJ$500,
MATCH($A147,'Productivity Dump'!$A$4:$A$500,0),
MATCH(CS$2,'Productivity Dump'!$E$3:$AJ$3,0)
),
IF(CS$3="Attendance",
INDEX('Attendance Dump'!$E$2:$AI$400,
MATCH($A147,'Attendance Dump'!$B$2:$B$400,0),
MATCH(CS$2,'Attendance Dump'!$E$1:$AI$1,0)
),
INDEX('Active Hour''s Dump'!$D$3:$AH$337,
MATCH($C147,'Active Hour''s Dump'!$A$3:$A$337,0),
MATCH(CS$2,'Active Hour''s Dump'!$D$2:$AH$2,0)
))),"")</f>
        <v>0</v>
      </c>
      <c r="CT147" s="13">
        <f>_xlfn.IFNA(IF(CT$3="Productivity",
INDEX('Productivity Dump'!$E$4:$AJ$500,
MATCH($A147,'Productivity Dump'!$A$4:$A$500,0),
MATCH(CT$2,'Productivity Dump'!$E$3:$AJ$3,0)
),
IF(CT$3="Attendance",
INDEX('Attendance Dump'!$E$2:$AI$400,
MATCH($A147,'Attendance Dump'!$B$2:$B$400,0),
MATCH(CT$2,'Attendance Dump'!$E$1:$AI$1,0)
),
INDEX('Active Hour''s Dump'!$D$3:$AH$337,
MATCH($C147,'Active Hour''s Dump'!$A$3:$A$337,0),
MATCH(CT$2,'Active Hour''s Dump'!$D$2:$AH$2,0)
))),"")</f>
        <v>0</v>
      </c>
      <c r="CU147" s="13">
        <f>_xlfn.IFNA(IF(CU$3="Productivity",
INDEX('Productivity Dump'!$E$4:$AJ$500,
MATCH($A147,'Productivity Dump'!$A$4:$A$500,0),
MATCH(CU$2,'Productivity Dump'!$E$3:$AJ$3,0)
),
IF(CU$3="Attendance",
INDEX('Attendance Dump'!$E$2:$AI$400,
MATCH($A147,'Attendance Dump'!$B$2:$B$400,0),
MATCH(CU$2,'Attendance Dump'!$E$1:$AI$1,0)
),
INDEX('Active Hour''s Dump'!$D$3:$AH$337,
MATCH($C147,'Active Hour''s Dump'!$A$3:$A$337,0),
MATCH(CU$2,'Active Hour''s Dump'!$D$2:$AH$2,0)
))),"")</f>
        <v>0</v>
      </c>
      <c r="CV147" s="54">
        <f>_xlfn.IFNA(IF(CV$3="Productivity",
INDEX('Productivity Dump'!$E$4:$AJ$500,
MATCH($A147,'Productivity Dump'!$A$4:$A$500,0),
MATCH(CV$2,'Productivity Dump'!$E$3:$AJ$3,0)
),
IF(CV$3="Attendance",
INDEX('Attendance Dump'!$E$2:$AI$400,
MATCH($A147,'Attendance Dump'!$B$2:$B$400,0),
MATCH(CV$2,'Attendance Dump'!$E$1:$AI$1,0)
),
INDEX('Active Hour''s Dump'!$D$3:$AH$337,
MATCH($C147,'Active Hour''s Dump'!$A$3:$A$337,0),
MATCH(CV$2,'Active Hour''s Dump'!$D$2:$AH$2,0)
))),"")</f>
        <v>0</v>
      </c>
      <c r="CW147" s="13"/>
      <c r="CX147" s="13"/>
      <c r="CY147" s="54"/>
      <c r="DA147" s="57">
        <f t="shared" si="75"/>
        <v>335.83333333333331</v>
      </c>
      <c r="DB147" s="35">
        <f t="shared" si="76"/>
        <v>33336.122000000003</v>
      </c>
      <c r="DC147" s="35">
        <f t="shared" si="71"/>
        <v>0</v>
      </c>
      <c r="DD147" s="35">
        <f t="shared" ca="1" si="74"/>
        <v>0</v>
      </c>
      <c r="DF147" s="32" cm="1">
        <f t="array" ref="DF147">SUMPRODUCT(
    (MOD(COLUMN(H147:CV147) - COLUMN(H147), 3) = 0) *
    (H147:CV147 = 0) *
    (I147:CW147 = "P") *
    (COUNTIF(UKHoliday, H$2:CV$2) = 0)
)</f>
        <v>0</v>
      </c>
      <c r="DG147" s="33" cm="1">
        <f t="array" ref="DG147">SUMPRODUCT(
  (MOD(COLUMN(H147:CV147) - COLUMN(H147), 3) = 0) *
  (H147:CV147 &gt; 0) *
  (H147:CV147 &lt; 0.5 * IF(((WEEKDAY(H$2:CV$2, 2) = 1) + (WEEKDAY(H$2:CV$2, 2) = 6)), G147, F147)) *
  (I147:CW147 = "P") *
  (COUNTIF(UKHoliday, H$2:CV$2) = 0)
)</f>
        <v>0</v>
      </c>
      <c r="DH147" s="33" cm="1">
        <f t="array" ref="DH147">SUMPRODUCT(
  (MOD(COLUMN(H147:CV147) - COLUMN(H147), 3) = 0) *
  (H147:CV147 &gt; 0.5 * IF(((WEEKDAY(H$2:CV$2, 2) = 1) + (WEEKDAY(H$2:CV$2, 2) = 6)), $G147, $F147)) *
  (H147:CV147 &lt; 0.8 * IF(((WEEKDAY(H$2:CV$2, 2) = 1) + (WEEKDAY(H$2:CV$2, 2) = 6)), $G147, $F147)) *
  (I147:CW147 = "P") *
  (COUNTIF(UKHoliday, H$2:CV$2) = 0)
)</f>
        <v>3</v>
      </c>
      <c r="DI147" s="33" cm="1">
        <f t="array" ref="DI147">SUMPRODUCT(
  (MOD(COLUMN(H147:CV147) - COLUMN(H147), 3) = 0) *
  (H147:CV147 &gt; 0.8 * IF(((WEEKDAY(H$2:CV$2, 2) = 1) + (WEEKDAY(H$2:CV$2, 2) = 6)), $G147, $F147)) *
  (H147:CV147 &lt; 1 * IF(((WEEKDAY(H$2:CV$2, 2) = 1) + (WEEKDAY(H$2:CV$2, 2) = 6)), $G147, $F147)) *
  (I147:CW147 = "P") *
  (COUNTIF(UKHoliday, H$2:CV$2) = 0)
)</f>
        <v>12</v>
      </c>
    </row>
    <row r="148" spans="1:113" x14ac:dyDescent="0.3">
      <c r="A148" s="8" t="s">
        <v>232</v>
      </c>
      <c r="B148" s="36" t="s">
        <v>231</v>
      </c>
      <c r="C148" s="9" t="s">
        <v>696</v>
      </c>
      <c r="D148" s="62" t="s">
        <v>450</v>
      </c>
      <c r="E148" s="35">
        <v>24000</v>
      </c>
      <c r="F148" s="35">
        <f t="shared" si="72"/>
        <v>1200</v>
      </c>
      <c r="G148" s="35">
        <f t="shared" si="73"/>
        <v>600</v>
      </c>
      <c r="H148" s="13">
        <f>_xlfn.IFNA(IF(H$3="Productivity",
INDEX('Productivity Dump'!$E$4:$AJ$500,
MATCH($A148,'Productivity Dump'!$A$4:$A$500,0),
MATCH(H$2,'Productivity Dump'!$E$3:$AJ$3,0)
),
IF(H$3="Attendance",
INDEX('Attendance Dump'!$E$2:$AI$400,
MATCH($A148,'Attendance Dump'!$B$2:$B$400,0),
MATCH(H$2,'Attendance Dump'!$E$1:$AI$1,0)
),
INDEX('Active Hour''s Dump'!$D$3:$AH$337,
MATCH($C148,'Active Hour''s Dump'!$A$3:$A$337,0),
MATCH(H$2,'Active Hour''s Dump'!$D$2:$AH$2,0)
))),"")</f>
        <v>882.13300000000027</v>
      </c>
      <c r="I148" s="13" t="str">
        <f>_xlfn.IFNA(IF(I$3="Productivity",
INDEX('Productivity Dump'!$E$4:$AJ$500,
MATCH($A148,'Productivity Dump'!$A$4:$A$500,0),
MATCH(I$2,'Productivity Dump'!$E$3:$AJ$3,0)
),
IF(I$3="Attendance",
INDEX('Attendance Dump'!$E$2:$AI$400,
MATCH($A148,'Attendance Dump'!$B$2:$B$400,0),
MATCH(I$2,'Attendance Dump'!$E$1:$AI$1,0)
),
INDEX('Active Hour''s Dump'!$D$3:$AH$337,
MATCH($C148,'Active Hour''s Dump'!$A$3:$A$337,0),
MATCH(I$2,'Active Hour''s Dump'!$D$2:$AH$2,0)
))),"")</f>
        <v>P</v>
      </c>
      <c r="J148" s="54">
        <f>_xlfn.IFNA(IF(J$3="Productivity",
INDEX('Productivity Dump'!$E$4:$AJ$500,
MATCH($A148,'Productivity Dump'!$A$4:$A$500,0),
MATCH(J$2,'Productivity Dump'!$E$3:$AJ$3,0)
),
IF(J$3="Attendance",
INDEX('Attendance Dump'!$E$2:$AI$400,
MATCH($A148,'Attendance Dump'!$B$2:$B$400,0),
MATCH(J$2,'Attendance Dump'!$E$1:$AI$1,0)
),
INDEX('Active Hour''s Dump'!$D$3:$AH$337,
MATCH($C148,'Active Hour''s Dump'!$A$3:$A$337,0),
MATCH(J$2,'Active Hour''s Dump'!$D$2:$AH$2,0)
))),"")</f>
        <v>7</v>
      </c>
      <c r="K148" s="13">
        <f>_xlfn.IFNA(IF(K$3="Productivity",
INDEX('Productivity Dump'!$E$4:$AJ$500,
MATCH($A148,'Productivity Dump'!$A$4:$A$500,0),
MATCH(K$2,'Productivity Dump'!$E$3:$AJ$3,0)
),
IF(K$3="Attendance",
INDEX('Attendance Dump'!$E$2:$AI$400,
MATCH($A148,'Attendance Dump'!$B$2:$B$400,0),
MATCH(K$2,'Attendance Dump'!$E$1:$AI$1,0)
),
INDEX('Active Hour''s Dump'!$D$3:$AH$337,
MATCH($C148,'Active Hour''s Dump'!$A$3:$A$337,0),
MATCH(K$2,'Active Hour''s Dump'!$D$2:$AH$2,0)
))),"")</f>
        <v>1022.4470000000001</v>
      </c>
      <c r="L148" s="13" t="str">
        <f>_xlfn.IFNA(IF(L$3="Productivity",
INDEX('Productivity Dump'!$E$4:$AJ$500,
MATCH($A148,'Productivity Dump'!$A$4:$A$500,0),
MATCH(L$2,'Productivity Dump'!$E$3:$AJ$3,0)
),
IF(L$3="Attendance",
INDEX('Attendance Dump'!$E$2:$AI$400,
MATCH($A148,'Attendance Dump'!$B$2:$B$400,0),
MATCH(L$2,'Attendance Dump'!$E$1:$AI$1,0)
),
INDEX('Active Hour''s Dump'!$D$3:$AH$337,
MATCH($C148,'Active Hour''s Dump'!$A$3:$A$337,0),
MATCH(L$2,'Active Hour''s Dump'!$D$2:$AH$2,0)
))),"")</f>
        <v>P</v>
      </c>
      <c r="M148" s="54">
        <f>_xlfn.IFNA(IF(M$3="Productivity",
INDEX('Productivity Dump'!$E$4:$AJ$500,
MATCH($A148,'Productivity Dump'!$A$4:$A$500,0),
MATCH(M$2,'Productivity Dump'!$E$3:$AJ$3,0)
),
IF(M$3="Attendance",
INDEX('Attendance Dump'!$E$2:$AI$400,
MATCH($A148,'Attendance Dump'!$B$2:$B$400,0),
MATCH(M$2,'Attendance Dump'!$E$1:$AI$1,0)
),
INDEX('Active Hour''s Dump'!$D$3:$AH$337,
MATCH($C148,'Active Hour''s Dump'!$A$3:$A$337,0),
MATCH(M$2,'Active Hour''s Dump'!$D$2:$AH$2,0)
))),"")</f>
        <v>7.75</v>
      </c>
      <c r="N148" s="13">
        <f>_xlfn.IFNA(IF(N$3="Productivity",
INDEX('Productivity Dump'!$E$4:$AJ$500,
MATCH($A148,'Productivity Dump'!$A$4:$A$500,0),
MATCH(N$2,'Productivity Dump'!$E$3:$AJ$3,0)
),
IF(N$3="Attendance",
INDEX('Attendance Dump'!$E$2:$AI$400,
MATCH($A148,'Attendance Dump'!$B$2:$B$400,0),
MATCH(N$2,'Attendance Dump'!$E$1:$AI$1,0)
),
INDEX('Active Hour''s Dump'!$D$3:$AH$337,
MATCH($C148,'Active Hour''s Dump'!$A$3:$A$337,0),
MATCH(N$2,'Active Hour''s Dump'!$D$2:$AH$2,0)
))),"")</f>
        <v>982.3180000000001</v>
      </c>
      <c r="O148" s="13" t="str">
        <f>_xlfn.IFNA(IF(O$3="Productivity",
INDEX('Productivity Dump'!$E$4:$AJ$500,
MATCH($A148,'Productivity Dump'!$A$4:$A$500,0),
MATCH(O$2,'Productivity Dump'!$E$3:$AJ$3,0)
),
IF(O$3="Attendance",
INDEX('Attendance Dump'!$E$2:$AI$400,
MATCH($A148,'Attendance Dump'!$B$2:$B$400,0),
MATCH(O$2,'Attendance Dump'!$E$1:$AI$1,0)
),
INDEX('Active Hour''s Dump'!$D$3:$AH$337,
MATCH($C148,'Active Hour''s Dump'!$A$3:$A$337,0),
MATCH(O$2,'Active Hour''s Dump'!$D$2:$AH$2,0)
))),"")</f>
        <v>P</v>
      </c>
      <c r="P148" s="54">
        <f>_xlfn.IFNA(IF(P$3="Productivity",
INDEX('Productivity Dump'!$E$4:$AJ$500,
MATCH($A148,'Productivity Dump'!$A$4:$A$500,0),
MATCH(P$2,'Productivity Dump'!$E$3:$AJ$3,0)
),
IF(P$3="Attendance",
INDEX('Attendance Dump'!$E$2:$AI$400,
MATCH($A148,'Attendance Dump'!$B$2:$B$400,0),
MATCH(P$2,'Attendance Dump'!$E$1:$AI$1,0)
),
INDEX('Active Hour''s Dump'!$D$3:$AH$337,
MATCH($C148,'Active Hour''s Dump'!$A$3:$A$337,0),
MATCH(P$2,'Active Hour''s Dump'!$D$2:$AH$2,0)
))),"")</f>
        <v>7.1666666666666696</v>
      </c>
      <c r="Q148" s="13">
        <f>_xlfn.IFNA(IF(Q$3="Productivity",
INDEX('Productivity Dump'!$E$4:$AJ$500,
MATCH($A148,'Productivity Dump'!$A$4:$A$500,0),
MATCH(Q$2,'Productivity Dump'!$E$3:$AJ$3,0)
),
IF(Q$3="Attendance",
INDEX('Attendance Dump'!$E$2:$AI$400,
MATCH($A148,'Attendance Dump'!$B$2:$B$400,0),
MATCH(Q$2,'Attendance Dump'!$E$1:$AI$1,0)
),
INDEX('Active Hour''s Dump'!$D$3:$AH$337,
MATCH($C148,'Active Hour''s Dump'!$A$3:$A$337,0),
MATCH(Q$2,'Active Hour''s Dump'!$D$2:$AH$2,0)
))),"")</f>
        <v>665.57300000000021</v>
      </c>
      <c r="R148" s="13" t="str">
        <f>_xlfn.IFNA(IF(R$3="Productivity",
INDEX('Productivity Dump'!$E$4:$AJ$500,
MATCH($A148,'Productivity Dump'!$A$4:$A$500,0),
MATCH(R$2,'Productivity Dump'!$E$3:$AJ$3,0)
),
IF(R$3="Attendance",
INDEX('Attendance Dump'!$E$2:$AI$400,
MATCH($A148,'Attendance Dump'!$B$2:$B$400,0),
MATCH(R$2,'Attendance Dump'!$E$1:$AI$1,0)
),
INDEX('Active Hour''s Dump'!$D$3:$AH$337,
MATCH($C148,'Active Hour''s Dump'!$A$3:$A$337,0),
MATCH(R$2,'Active Hour''s Dump'!$D$2:$AH$2,0)
))),"")</f>
        <v>WO</v>
      </c>
      <c r="S148" s="54">
        <f>_xlfn.IFNA(IF(S$3="Productivity",
INDEX('Productivity Dump'!$E$4:$AJ$500,
MATCH($A148,'Productivity Dump'!$A$4:$A$500,0),
MATCH(S$2,'Productivity Dump'!$E$3:$AJ$3,0)
),
IF(S$3="Attendance",
INDEX('Attendance Dump'!$E$2:$AI$400,
MATCH($A148,'Attendance Dump'!$B$2:$B$400,0),
MATCH(S$2,'Attendance Dump'!$E$1:$AI$1,0)
),
INDEX('Active Hour''s Dump'!$D$3:$AH$337,
MATCH($C148,'Active Hour''s Dump'!$A$3:$A$337,0),
MATCH(S$2,'Active Hour''s Dump'!$D$2:$AH$2,0)
))),"")</f>
        <v>4.5833333333333304</v>
      </c>
      <c r="T148" s="13">
        <f>_xlfn.IFNA(IF(T$3="Productivity",
INDEX('Productivity Dump'!$E$4:$AJ$500,
MATCH($A148,'Productivity Dump'!$A$4:$A$500,0),
MATCH(T$2,'Productivity Dump'!$E$3:$AJ$3,0)
),
IF(T$3="Attendance",
INDEX('Attendance Dump'!$E$2:$AI$400,
MATCH($A148,'Attendance Dump'!$B$2:$B$400,0),
MATCH(T$2,'Attendance Dump'!$E$1:$AI$1,0)
),
INDEX('Active Hour''s Dump'!$D$3:$AH$337,
MATCH($C148,'Active Hour''s Dump'!$A$3:$A$337,0),
MATCH(T$2,'Active Hour''s Dump'!$D$2:$AH$2,0)
))),"")</f>
        <v>614.42900000000009</v>
      </c>
      <c r="U148" s="13" t="str">
        <f>_xlfn.IFNA(IF(U$3="Productivity",
INDEX('Productivity Dump'!$E$4:$AJ$500,
MATCH($A148,'Productivity Dump'!$A$4:$A$500,0),
MATCH(U$2,'Productivity Dump'!$E$3:$AJ$3,0)
),
IF(U$3="Attendance",
INDEX('Attendance Dump'!$E$2:$AI$400,
MATCH($A148,'Attendance Dump'!$B$2:$B$400,0),
MATCH(U$2,'Attendance Dump'!$E$1:$AI$1,0)
),
INDEX('Active Hour''s Dump'!$D$3:$AH$337,
MATCH($C148,'Active Hour''s Dump'!$A$3:$A$337,0),
MATCH(U$2,'Active Hour''s Dump'!$D$2:$AH$2,0)
))),"")</f>
        <v>P</v>
      </c>
      <c r="V148" s="54">
        <f>_xlfn.IFNA(IF(V$3="Productivity",
INDEX('Productivity Dump'!$E$4:$AJ$500,
MATCH($A148,'Productivity Dump'!$A$4:$A$500,0),
MATCH(V$2,'Productivity Dump'!$E$3:$AJ$3,0)
),
IF(V$3="Attendance",
INDEX('Attendance Dump'!$E$2:$AI$400,
MATCH($A148,'Attendance Dump'!$B$2:$B$400,0),
MATCH(V$2,'Attendance Dump'!$E$1:$AI$1,0)
),
INDEX('Active Hour''s Dump'!$D$3:$AH$337,
MATCH($C148,'Active Hour''s Dump'!$A$3:$A$337,0),
MATCH(V$2,'Active Hour''s Dump'!$D$2:$AH$2,0)
))),"")</f>
        <v>4.9166666666666696</v>
      </c>
      <c r="W148" s="13">
        <f>_xlfn.IFNA(IF(W$3="Productivity",
INDEX('Productivity Dump'!$E$4:$AJ$500,
MATCH($A148,'Productivity Dump'!$A$4:$A$500,0),
MATCH(W$2,'Productivity Dump'!$E$3:$AJ$3,0)
),
IF(W$3="Attendance",
INDEX('Attendance Dump'!$E$2:$AI$400,
MATCH($A148,'Attendance Dump'!$B$2:$B$400,0),
MATCH(W$2,'Attendance Dump'!$E$1:$AI$1,0)
),
INDEX('Active Hour''s Dump'!$D$3:$AH$337,
MATCH($C148,'Active Hour''s Dump'!$A$3:$A$337,0),
MATCH(W$2,'Active Hour''s Dump'!$D$2:$AH$2,0)
))),"")</f>
        <v>953.04499999999985</v>
      </c>
      <c r="X148" s="13" t="str">
        <f>_xlfn.IFNA(IF(X$3="Productivity",
INDEX('Productivity Dump'!$E$4:$AJ$500,
MATCH($A148,'Productivity Dump'!$A$4:$A$500,0),
MATCH(X$2,'Productivity Dump'!$E$3:$AJ$3,0)
),
IF(X$3="Attendance",
INDEX('Attendance Dump'!$E$2:$AI$400,
MATCH($A148,'Attendance Dump'!$B$2:$B$400,0),
MATCH(X$2,'Attendance Dump'!$E$1:$AI$1,0)
),
INDEX('Active Hour''s Dump'!$D$3:$AH$337,
MATCH($C148,'Active Hour''s Dump'!$A$3:$A$337,0),
MATCH(X$2,'Active Hour''s Dump'!$D$2:$AH$2,0)
))),"")</f>
        <v>P</v>
      </c>
      <c r="Y148" s="54">
        <f>_xlfn.IFNA(IF(Y$3="Productivity",
INDEX('Productivity Dump'!$E$4:$AJ$500,
MATCH($A148,'Productivity Dump'!$A$4:$A$500,0),
MATCH(Y$2,'Productivity Dump'!$E$3:$AJ$3,0)
),
IF(Y$3="Attendance",
INDEX('Attendance Dump'!$E$2:$AI$400,
MATCH($A148,'Attendance Dump'!$B$2:$B$400,0),
MATCH(Y$2,'Attendance Dump'!$E$1:$AI$1,0)
),
INDEX('Active Hour''s Dump'!$D$3:$AH$337,
MATCH($C148,'Active Hour''s Dump'!$A$3:$A$337,0),
MATCH(Y$2,'Active Hour''s Dump'!$D$2:$AH$2,0)
))),"")</f>
        <v>7.6666666666666696</v>
      </c>
      <c r="Z148" s="13">
        <f>_xlfn.IFNA(IF(Z$3="Productivity",
INDEX('Productivity Dump'!$E$4:$AJ$500,
MATCH($A148,'Productivity Dump'!$A$4:$A$500,0),
MATCH(Z$2,'Productivity Dump'!$E$3:$AJ$3,0)
),
IF(Z$3="Attendance",
INDEX('Attendance Dump'!$E$2:$AI$400,
MATCH($A148,'Attendance Dump'!$B$2:$B$400,0),
MATCH(Z$2,'Attendance Dump'!$E$1:$AI$1,0)
),
INDEX('Active Hour''s Dump'!$D$3:$AH$337,
MATCH($C148,'Active Hour''s Dump'!$A$3:$A$337,0),
MATCH(Z$2,'Active Hour''s Dump'!$D$2:$AH$2,0)
))),"")</f>
        <v>1076.9979999999996</v>
      </c>
      <c r="AA148" s="13" t="str">
        <f>_xlfn.IFNA(IF(AA$3="Productivity",
INDEX('Productivity Dump'!$E$4:$AJ$500,
MATCH($A148,'Productivity Dump'!$A$4:$A$500,0),
MATCH(AA$2,'Productivity Dump'!$E$3:$AJ$3,0)
),
IF(AA$3="Attendance",
INDEX('Attendance Dump'!$E$2:$AI$400,
MATCH($A148,'Attendance Dump'!$B$2:$B$400,0),
MATCH(AA$2,'Attendance Dump'!$E$1:$AI$1,0)
),
INDEX('Active Hour''s Dump'!$D$3:$AH$337,
MATCH($C148,'Active Hour''s Dump'!$A$3:$A$337,0),
MATCH(AA$2,'Active Hour''s Dump'!$D$2:$AH$2,0)
))),"")</f>
        <v>P</v>
      </c>
      <c r="AB148" s="54">
        <f>_xlfn.IFNA(IF(AB$3="Productivity",
INDEX('Productivity Dump'!$E$4:$AJ$500,
MATCH($A148,'Productivity Dump'!$A$4:$A$500,0),
MATCH(AB$2,'Productivity Dump'!$E$3:$AJ$3,0)
),
IF(AB$3="Attendance",
INDEX('Attendance Dump'!$E$2:$AI$400,
MATCH($A148,'Attendance Dump'!$B$2:$B$400,0),
MATCH(AB$2,'Attendance Dump'!$E$1:$AI$1,0)
),
INDEX('Active Hour''s Dump'!$D$3:$AH$337,
MATCH($C148,'Active Hour''s Dump'!$A$3:$A$337,0),
MATCH(AB$2,'Active Hour''s Dump'!$D$2:$AH$2,0)
))),"")</f>
        <v>7.8333333333333304</v>
      </c>
      <c r="AC148" s="13">
        <f>_xlfn.IFNA(IF(AC$3="Productivity",
INDEX('Productivity Dump'!$E$4:$AJ$500,
MATCH($A148,'Productivity Dump'!$A$4:$A$500,0),
MATCH(AC$2,'Productivity Dump'!$E$3:$AJ$3,0)
),
IF(AC$3="Attendance",
INDEX('Attendance Dump'!$E$2:$AI$400,
MATCH($A148,'Attendance Dump'!$B$2:$B$400,0),
MATCH(AC$2,'Attendance Dump'!$E$1:$AI$1,0)
),
INDEX('Active Hour''s Dump'!$D$3:$AH$337,
MATCH($C148,'Active Hour''s Dump'!$A$3:$A$337,0),
MATCH(AC$2,'Active Hour''s Dump'!$D$2:$AH$2,0)
))),"")</f>
        <v>1018.936</v>
      </c>
      <c r="AD148" s="13" t="str">
        <f>_xlfn.IFNA(IF(AD$3="Productivity",
INDEX('Productivity Dump'!$E$4:$AJ$500,
MATCH($A148,'Productivity Dump'!$A$4:$A$500,0),
MATCH(AD$2,'Productivity Dump'!$E$3:$AJ$3,0)
),
IF(AD$3="Attendance",
INDEX('Attendance Dump'!$E$2:$AI$400,
MATCH($A148,'Attendance Dump'!$B$2:$B$400,0),
MATCH(AD$2,'Attendance Dump'!$E$1:$AI$1,0)
),
INDEX('Active Hour''s Dump'!$D$3:$AH$337,
MATCH($C148,'Active Hour''s Dump'!$A$3:$A$337,0),
MATCH(AD$2,'Active Hour''s Dump'!$D$2:$AH$2,0)
))),"")</f>
        <v>P</v>
      </c>
      <c r="AE148" s="54">
        <f>_xlfn.IFNA(IF(AE$3="Productivity",
INDEX('Productivity Dump'!$E$4:$AJ$500,
MATCH($A148,'Productivity Dump'!$A$4:$A$500,0),
MATCH(AE$2,'Productivity Dump'!$E$3:$AJ$3,0)
),
IF(AE$3="Attendance",
INDEX('Attendance Dump'!$E$2:$AI$400,
MATCH($A148,'Attendance Dump'!$B$2:$B$400,0),
MATCH(AE$2,'Attendance Dump'!$E$1:$AI$1,0)
),
INDEX('Active Hour''s Dump'!$D$3:$AH$337,
MATCH($C148,'Active Hour''s Dump'!$A$3:$A$337,0),
MATCH(AE$2,'Active Hour''s Dump'!$D$2:$AH$2,0)
))),"")</f>
        <v>7.75</v>
      </c>
      <c r="AF148" s="13">
        <f>_xlfn.IFNA(IF(AF$3="Productivity",
INDEX('Productivity Dump'!$E$4:$AJ$500,
MATCH($A148,'Productivity Dump'!$A$4:$A$500,0),
MATCH(AF$2,'Productivity Dump'!$E$3:$AJ$3,0)
),
IF(AF$3="Attendance",
INDEX('Attendance Dump'!$E$2:$AI$400,
MATCH($A148,'Attendance Dump'!$B$2:$B$400,0),
MATCH(AF$2,'Attendance Dump'!$E$1:$AI$1,0)
),
INDEX('Active Hour''s Dump'!$D$3:$AH$337,
MATCH($C148,'Active Hour''s Dump'!$A$3:$A$337,0),
MATCH(AF$2,'Active Hour''s Dump'!$D$2:$AH$2,0)
))),"")</f>
        <v>1102.6420000000003</v>
      </c>
      <c r="AG148" s="13" t="str">
        <f>_xlfn.IFNA(IF(AG$3="Productivity",
INDEX('Productivity Dump'!$E$4:$AJ$500,
MATCH($A148,'Productivity Dump'!$A$4:$A$500,0),
MATCH(AG$2,'Productivity Dump'!$E$3:$AJ$3,0)
),
IF(AG$3="Attendance",
INDEX('Attendance Dump'!$E$2:$AI$400,
MATCH($A148,'Attendance Dump'!$B$2:$B$400,0),
MATCH(AG$2,'Attendance Dump'!$E$1:$AI$1,0)
),
INDEX('Active Hour''s Dump'!$D$3:$AH$337,
MATCH($C148,'Active Hour''s Dump'!$A$3:$A$337,0),
MATCH(AG$2,'Active Hour''s Dump'!$D$2:$AH$2,0)
))),"")</f>
        <v>P</v>
      </c>
      <c r="AH148" s="54">
        <f>_xlfn.IFNA(IF(AH$3="Productivity",
INDEX('Productivity Dump'!$E$4:$AJ$500,
MATCH($A148,'Productivity Dump'!$A$4:$A$500,0),
MATCH(AH$2,'Productivity Dump'!$E$3:$AJ$3,0)
),
IF(AH$3="Attendance",
INDEX('Attendance Dump'!$E$2:$AI$400,
MATCH($A148,'Attendance Dump'!$B$2:$B$400,0),
MATCH(AH$2,'Attendance Dump'!$E$1:$AI$1,0)
),
INDEX('Active Hour''s Dump'!$D$3:$AH$337,
MATCH($C148,'Active Hour''s Dump'!$A$3:$A$337,0),
MATCH(AH$2,'Active Hour''s Dump'!$D$2:$AH$2,0)
))),"")</f>
        <v>7.8333333333333304</v>
      </c>
      <c r="AI148" s="13">
        <f>_xlfn.IFNA(IF(AI$3="Productivity",
INDEX('Productivity Dump'!$E$4:$AJ$500,
MATCH($A148,'Productivity Dump'!$A$4:$A$500,0),
MATCH(AI$2,'Productivity Dump'!$E$3:$AJ$3,0)
),
IF(AI$3="Attendance",
INDEX('Attendance Dump'!$E$2:$AI$400,
MATCH($A148,'Attendance Dump'!$B$2:$B$400,0),
MATCH(AI$2,'Attendance Dump'!$E$1:$AI$1,0)
),
INDEX('Active Hour''s Dump'!$D$3:$AH$337,
MATCH($C148,'Active Hour''s Dump'!$A$3:$A$337,0),
MATCH(AI$2,'Active Hour''s Dump'!$D$2:$AH$2,0)
))),"")</f>
        <v>947.85600000000011</v>
      </c>
      <c r="AJ148" s="13" t="str">
        <f>_xlfn.IFNA(IF(AJ$3="Productivity",
INDEX('Productivity Dump'!$E$4:$AJ$500,
MATCH($A148,'Productivity Dump'!$A$4:$A$500,0),
MATCH(AJ$2,'Productivity Dump'!$E$3:$AJ$3,0)
),
IF(AJ$3="Attendance",
INDEX('Attendance Dump'!$E$2:$AI$400,
MATCH($A148,'Attendance Dump'!$B$2:$B$400,0),
MATCH(AJ$2,'Attendance Dump'!$E$1:$AI$1,0)
),
INDEX('Active Hour''s Dump'!$D$3:$AH$337,
MATCH($C148,'Active Hour''s Dump'!$A$3:$A$337,0),
MATCH(AJ$2,'Active Hour''s Dump'!$D$2:$AH$2,0)
))),"")</f>
        <v>P</v>
      </c>
      <c r="AK148" s="54">
        <f>_xlfn.IFNA(IF(AK$3="Productivity",
INDEX('Productivity Dump'!$E$4:$AJ$500,
MATCH($A148,'Productivity Dump'!$A$4:$A$500,0),
MATCH(AK$2,'Productivity Dump'!$E$3:$AJ$3,0)
),
IF(AK$3="Attendance",
INDEX('Attendance Dump'!$E$2:$AI$400,
MATCH($A148,'Attendance Dump'!$B$2:$B$400,0),
MATCH(AK$2,'Attendance Dump'!$E$1:$AI$1,0)
),
INDEX('Active Hour''s Dump'!$D$3:$AH$337,
MATCH($C148,'Active Hour''s Dump'!$A$3:$A$337,0),
MATCH(AK$2,'Active Hour''s Dump'!$D$2:$AH$2,0)
))),"")</f>
        <v>6.9166666666666696</v>
      </c>
      <c r="AL148" s="13">
        <f>_xlfn.IFNA(IF(AL$3="Productivity",
INDEX('Productivity Dump'!$E$4:$AJ$500,
MATCH($A148,'Productivity Dump'!$A$4:$A$500,0),
MATCH(AL$2,'Productivity Dump'!$E$3:$AJ$3,0)
),
IF(AL$3="Attendance",
INDEX('Attendance Dump'!$E$2:$AI$400,
MATCH($A148,'Attendance Dump'!$B$2:$B$400,0),
MATCH(AL$2,'Attendance Dump'!$E$1:$AI$1,0)
),
INDEX('Active Hour''s Dump'!$D$3:$AH$337,
MATCH($C148,'Active Hour''s Dump'!$A$3:$A$337,0),
MATCH(AL$2,'Active Hour''s Dump'!$D$2:$AH$2,0)
))),"")</f>
        <v>515.476</v>
      </c>
      <c r="AM148" s="13" t="str">
        <f>_xlfn.IFNA(IF(AM$3="Productivity",
INDEX('Productivity Dump'!$E$4:$AJ$500,
MATCH($A148,'Productivity Dump'!$A$4:$A$500,0),
MATCH(AM$2,'Productivity Dump'!$E$3:$AJ$3,0)
),
IF(AM$3="Attendance",
INDEX('Attendance Dump'!$E$2:$AI$400,
MATCH($A148,'Attendance Dump'!$B$2:$B$400,0),
MATCH(AM$2,'Attendance Dump'!$E$1:$AI$1,0)
),
INDEX('Active Hour''s Dump'!$D$3:$AH$337,
MATCH($C148,'Active Hour''s Dump'!$A$3:$A$337,0),
MATCH(AM$2,'Active Hour''s Dump'!$D$2:$AH$2,0)
))),"")</f>
        <v>WO</v>
      </c>
      <c r="AN148" s="54">
        <f>_xlfn.IFNA(IF(AN$3="Productivity",
INDEX('Productivity Dump'!$E$4:$AJ$500,
MATCH($A148,'Productivity Dump'!$A$4:$A$500,0),
MATCH(AN$2,'Productivity Dump'!$E$3:$AJ$3,0)
),
IF(AN$3="Attendance",
INDEX('Attendance Dump'!$E$2:$AI$400,
MATCH($A148,'Attendance Dump'!$B$2:$B$400,0),
MATCH(AN$2,'Attendance Dump'!$E$1:$AI$1,0)
),
INDEX('Active Hour''s Dump'!$D$3:$AH$337,
MATCH($C148,'Active Hour''s Dump'!$A$3:$A$337,0),
MATCH(AN$2,'Active Hour''s Dump'!$D$2:$AH$2,0)
))),"")</f>
        <v>3.75</v>
      </c>
      <c r="AO148" s="13">
        <f>_xlfn.IFNA(IF(AO$3="Productivity",
INDEX('Productivity Dump'!$E$4:$AJ$500,
MATCH($A148,'Productivity Dump'!$A$4:$A$500,0),
MATCH(AO$2,'Productivity Dump'!$E$3:$AJ$3,0)
),
IF(AO$3="Attendance",
INDEX('Attendance Dump'!$E$2:$AI$400,
MATCH($A148,'Attendance Dump'!$B$2:$B$400,0),
MATCH(AO$2,'Attendance Dump'!$E$1:$AI$1,0)
),
INDEX('Active Hour''s Dump'!$D$3:$AH$337,
MATCH($C148,'Active Hour''s Dump'!$A$3:$A$337,0),
MATCH(AO$2,'Active Hour''s Dump'!$D$2:$AH$2,0)
))),"")</f>
        <v>971.58199999999988</v>
      </c>
      <c r="AP148" s="13" t="str">
        <f>_xlfn.IFNA(IF(AP$3="Productivity",
INDEX('Productivity Dump'!$E$4:$AJ$500,
MATCH($A148,'Productivity Dump'!$A$4:$A$500,0),
MATCH(AP$2,'Productivity Dump'!$E$3:$AJ$3,0)
),
IF(AP$3="Attendance",
INDEX('Attendance Dump'!$E$2:$AI$400,
MATCH($A148,'Attendance Dump'!$B$2:$B$400,0),
MATCH(AP$2,'Attendance Dump'!$E$1:$AI$1,0)
),
INDEX('Active Hour''s Dump'!$D$3:$AH$337,
MATCH($C148,'Active Hour''s Dump'!$A$3:$A$337,0),
MATCH(AP$2,'Active Hour''s Dump'!$D$2:$AH$2,0)
))),"")</f>
        <v>P</v>
      </c>
      <c r="AQ148" s="54">
        <f>_xlfn.IFNA(IF(AQ$3="Productivity",
INDEX('Productivity Dump'!$E$4:$AJ$500,
MATCH($A148,'Productivity Dump'!$A$4:$A$500,0),
MATCH(AQ$2,'Productivity Dump'!$E$3:$AJ$3,0)
),
IF(AQ$3="Attendance",
INDEX('Attendance Dump'!$E$2:$AI$400,
MATCH($A148,'Attendance Dump'!$B$2:$B$400,0),
MATCH(AQ$2,'Attendance Dump'!$E$1:$AI$1,0)
),
INDEX('Active Hour''s Dump'!$D$3:$AH$337,
MATCH($C148,'Active Hour''s Dump'!$A$3:$A$337,0),
MATCH(AQ$2,'Active Hour''s Dump'!$D$2:$AH$2,0)
))),"")</f>
        <v>6.25</v>
      </c>
      <c r="AR148" s="13">
        <f>_xlfn.IFNA(IF(AR$3="Productivity",
INDEX('Productivity Dump'!$E$4:$AJ$500,
MATCH($A148,'Productivity Dump'!$A$4:$A$500,0),
MATCH(AR$2,'Productivity Dump'!$E$3:$AJ$3,0)
),
IF(AR$3="Attendance",
INDEX('Attendance Dump'!$E$2:$AI$400,
MATCH($A148,'Attendance Dump'!$B$2:$B$400,0),
MATCH(AR$2,'Attendance Dump'!$E$1:$AI$1,0)
),
INDEX('Active Hour''s Dump'!$D$3:$AH$337,
MATCH($C148,'Active Hour''s Dump'!$A$3:$A$337,0),
MATCH(AR$2,'Active Hour''s Dump'!$D$2:$AH$2,0)
))),"")</f>
        <v>996.76699999999994</v>
      </c>
      <c r="AS148" s="13" t="str">
        <f>_xlfn.IFNA(IF(AS$3="Productivity",
INDEX('Productivity Dump'!$E$4:$AJ$500,
MATCH($A148,'Productivity Dump'!$A$4:$A$500,0),
MATCH(AS$2,'Productivity Dump'!$E$3:$AJ$3,0)
),
IF(AS$3="Attendance",
INDEX('Attendance Dump'!$E$2:$AI$400,
MATCH($A148,'Attendance Dump'!$B$2:$B$400,0),
MATCH(AS$2,'Attendance Dump'!$E$1:$AI$1,0)
),
INDEX('Active Hour''s Dump'!$D$3:$AH$337,
MATCH($C148,'Active Hour''s Dump'!$A$3:$A$337,0),
MATCH(AS$2,'Active Hour''s Dump'!$D$2:$AH$2,0)
))),"")</f>
        <v>P</v>
      </c>
      <c r="AT148" s="54">
        <f>_xlfn.IFNA(IF(AT$3="Productivity",
INDEX('Productivity Dump'!$E$4:$AJ$500,
MATCH($A148,'Productivity Dump'!$A$4:$A$500,0),
MATCH(AT$2,'Productivity Dump'!$E$3:$AJ$3,0)
),
IF(AT$3="Attendance",
INDEX('Attendance Dump'!$E$2:$AI$400,
MATCH($A148,'Attendance Dump'!$B$2:$B$400,0),
MATCH(AT$2,'Attendance Dump'!$E$1:$AI$1,0)
),
INDEX('Active Hour''s Dump'!$D$3:$AH$337,
MATCH($C148,'Active Hour''s Dump'!$A$3:$A$337,0),
MATCH(AT$2,'Active Hour''s Dump'!$D$2:$AH$2,0)
))),"")</f>
        <v>7.4166666666666696</v>
      </c>
      <c r="AU148" s="13">
        <f>_xlfn.IFNA(IF(AU$3="Productivity",
INDEX('Productivity Dump'!$E$4:$AJ$500,
MATCH($A148,'Productivity Dump'!$A$4:$A$500,0),
MATCH(AU$2,'Productivity Dump'!$E$3:$AJ$3,0)
),
IF(AU$3="Attendance",
INDEX('Attendance Dump'!$E$2:$AI$400,
MATCH($A148,'Attendance Dump'!$B$2:$B$400,0),
MATCH(AU$2,'Attendance Dump'!$E$1:$AI$1,0)
),
INDEX('Active Hour''s Dump'!$D$3:$AH$337,
MATCH($C148,'Active Hour''s Dump'!$A$3:$A$337,0),
MATCH(AU$2,'Active Hour''s Dump'!$D$2:$AH$2,0)
))),"")</f>
        <v>943.35499999999968</v>
      </c>
      <c r="AV148" s="13" t="str">
        <f>_xlfn.IFNA(IF(AV$3="Productivity",
INDEX('Productivity Dump'!$E$4:$AJ$500,
MATCH($A148,'Productivity Dump'!$A$4:$A$500,0),
MATCH(AV$2,'Productivity Dump'!$E$3:$AJ$3,0)
),
IF(AV$3="Attendance",
INDEX('Attendance Dump'!$E$2:$AI$400,
MATCH($A148,'Attendance Dump'!$B$2:$B$400,0),
MATCH(AV$2,'Attendance Dump'!$E$1:$AI$1,0)
),
INDEX('Active Hour''s Dump'!$D$3:$AH$337,
MATCH($C148,'Active Hour''s Dump'!$A$3:$A$337,0),
MATCH(AV$2,'Active Hour''s Dump'!$D$2:$AH$2,0)
))),"")</f>
        <v>P</v>
      </c>
      <c r="AW148" s="54">
        <f>_xlfn.IFNA(IF(AW$3="Productivity",
INDEX('Productivity Dump'!$E$4:$AJ$500,
MATCH($A148,'Productivity Dump'!$A$4:$A$500,0),
MATCH(AW$2,'Productivity Dump'!$E$3:$AJ$3,0)
),
IF(AW$3="Attendance",
INDEX('Attendance Dump'!$E$2:$AI$400,
MATCH($A148,'Attendance Dump'!$B$2:$B$400,0),
MATCH(AW$2,'Attendance Dump'!$E$1:$AI$1,0)
),
INDEX('Active Hour''s Dump'!$D$3:$AH$337,
MATCH($C148,'Active Hour''s Dump'!$A$3:$A$337,0),
MATCH(AW$2,'Active Hour''s Dump'!$D$2:$AH$2,0)
))),"")</f>
        <v>7.8333333333333304</v>
      </c>
      <c r="AX148" s="13">
        <f>_xlfn.IFNA(IF(AX$3="Productivity",
INDEX('Productivity Dump'!$E$4:$AJ$500,
MATCH($A148,'Productivity Dump'!$A$4:$A$500,0),
MATCH(AX$2,'Productivity Dump'!$E$3:$AJ$3,0)
),
IF(AX$3="Attendance",
INDEX('Attendance Dump'!$E$2:$AI$400,
MATCH($A148,'Attendance Dump'!$B$2:$B$400,0),
MATCH(AX$2,'Attendance Dump'!$E$1:$AI$1,0)
),
INDEX('Active Hour''s Dump'!$D$3:$AH$337,
MATCH($C148,'Active Hour''s Dump'!$A$3:$A$337,0),
MATCH(AX$2,'Active Hour''s Dump'!$D$2:$AH$2,0)
))),"")</f>
        <v>1036.6259999999997</v>
      </c>
      <c r="AY148" s="13" t="str">
        <f>_xlfn.IFNA(IF(AY$3="Productivity",
INDEX('Productivity Dump'!$E$4:$AJ$500,
MATCH($A148,'Productivity Dump'!$A$4:$A$500,0),
MATCH(AY$2,'Productivity Dump'!$E$3:$AJ$3,0)
),
IF(AY$3="Attendance",
INDEX('Attendance Dump'!$E$2:$AI$400,
MATCH($A148,'Attendance Dump'!$B$2:$B$400,0),
MATCH(AY$2,'Attendance Dump'!$E$1:$AI$1,0)
),
INDEX('Active Hour''s Dump'!$D$3:$AH$337,
MATCH($C148,'Active Hour''s Dump'!$A$3:$A$337,0),
MATCH(AY$2,'Active Hour''s Dump'!$D$2:$AH$2,0)
))),"")</f>
        <v>P</v>
      </c>
      <c r="AZ148" s="54">
        <f>_xlfn.IFNA(IF(AZ$3="Productivity",
INDEX('Productivity Dump'!$E$4:$AJ$500,
MATCH($A148,'Productivity Dump'!$A$4:$A$500,0),
MATCH(AZ$2,'Productivity Dump'!$E$3:$AJ$3,0)
),
IF(AZ$3="Attendance",
INDEX('Attendance Dump'!$E$2:$AI$400,
MATCH($A148,'Attendance Dump'!$B$2:$B$400,0),
MATCH(AZ$2,'Attendance Dump'!$E$1:$AI$1,0)
),
INDEX('Active Hour''s Dump'!$D$3:$AH$337,
MATCH($C148,'Active Hour''s Dump'!$A$3:$A$337,0),
MATCH(AZ$2,'Active Hour''s Dump'!$D$2:$AH$2,0)
))),"")</f>
        <v>7.5</v>
      </c>
      <c r="BA148" s="13">
        <f>_xlfn.IFNA(IF(BA$3="Productivity",
INDEX('Productivity Dump'!$E$4:$AJ$500,
MATCH($A148,'Productivity Dump'!$A$4:$A$500,0),
MATCH(BA$2,'Productivity Dump'!$E$3:$AJ$3,0)
),
IF(BA$3="Attendance",
INDEX('Attendance Dump'!$E$2:$AI$400,
MATCH($A148,'Attendance Dump'!$B$2:$B$400,0),
MATCH(BA$2,'Attendance Dump'!$E$1:$AI$1,0)
),
INDEX('Active Hour''s Dump'!$D$3:$AH$337,
MATCH($C148,'Active Hour''s Dump'!$A$3:$A$337,0),
MATCH(BA$2,'Active Hour''s Dump'!$D$2:$AH$2,0)
))),"")</f>
        <v>1026.423</v>
      </c>
      <c r="BB148" s="13" t="str">
        <f>_xlfn.IFNA(IF(BB$3="Productivity",
INDEX('Productivity Dump'!$E$4:$AJ$500,
MATCH($A148,'Productivity Dump'!$A$4:$A$500,0),
MATCH(BB$2,'Productivity Dump'!$E$3:$AJ$3,0)
),
IF(BB$3="Attendance",
INDEX('Attendance Dump'!$E$2:$AI$400,
MATCH($A148,'Attendance Dump'!$B$2:$B$400,0),
MATCH(BB$2,'Attendance Dump'!$E$1:$AI$1,0)
),
INDEX('Active Hour''s Dump'!$D$3:$AH$337,
MATCH($C148,'Active Hour''s Dump'!$A$3:$A$337,0),
MATCH(BB$2,'Active Hour''s Dump'!$D$2:$AH$2,0)
))),"")</f>
        <v>P</v>
      </c>
      <c r="BC148" s="54">
        <f>_xlfn.IFNA(IF(BC$3="Productivity",
INDEX('Productivity Dump'!$E$4:$AJ$500,
MATCH($A148,'Productivity Dump'!$A$4:$A$500,0),
MATCH(BC$2,'Productivity Dump'!$E$3:$AJ$3,0)
),
IF(BC$3="Attendance",
INDEX('Attendance Dump'!$E$2:$AI$400,
MATCH($A148,'Attendance Dump'!$B$2:$B$400,0),
MATCH(BC$2,'Attendance Dump'!$E$1:$AI$1,0)
),
INDEX('Active Hour''s Dump'!$D$3:$AH$337,
MATCH($C148,'Active Hour''s Dump'!$A$3:$A$337,0),
MATCH(BC$2,'Active Hour''s Dump'!$D$2:$AH$2,0)
))),"")</f>
        <v>7.3333333333333304</v>
      </c>
      <c r="BD148" s="13">
        <f>_xlfn.IFNA(IF(BD$3="Productivity",
INDEX('Productivity Dump'!$E$4:$AJ$500,
MATCH($A148,'Productivity Dump'!$A$4:$A$500,0),
MATCH(BD$2,'Productivity Dump'!$E$3:$AJ$3,0)
),
IF(BD$3="Attendance",
INDEX('Attendance Dump'!$E$2:$AI$400,
MATCH($A148,'Attendance Dump'!$B$2:$B$400,0),
MATCH(BD$2,'Attendance Dump'!$E$1:$AI$1,0)
),
INDEX('Active Hour''s Dump'!$D$3:$AH$337,
MATCH($C148,'Active Hour''s Dump'!$A$3:$A$337,0),
MATCH(BD$2,'Active Hour''s Dump'!$D$2:$AH$2,0)
))),"")</f>
        <v>1041.1769999999999</v>
      </c>
      <c r="BE148" s="13" t="str">
        <f>_xlfn.IFNA(IF(BE$3="Productivity",
INDEX('Productivity Dump'!$E$4:$AJ$500,
MATCH($A148,'Productivity Dump'!$A$4:$A$500,0),
MATCH(BE$2,'Productivity Dump'!$E$3:$AJ$3,0)
),
IF(BE$3="Attendance",
INDEX('Attendance Dump'!$E$2:$AI$400,
MATCH($A148,'Attendance Dump'!$B$2:$B$400,0),
MATCH(BE$2,'Attendance Dump'!$E$1:$AI$1,0)
),
INDEX('Active Hour''s Dump'!$D$3:$AH$337,
MATCH($C148,'Active Hour''s Dump'!$A$3:$A$337,0),
MATCH(BE$2,'Active Hour''s Dump'!$D$2:$AH$2,0)
))),"")</f>
        <v>P</v>
      </c>
      <c r="BF148" s="54">
        <f>_xlfn.IFNA(IF(BF$3="Productivity",
INDEX('Productivity Dump'!$E$4:$AJ$500,
MATCH($A148,'Productivity Dump'!$A$4:$A$500,0),
MATCH(BF$2,'Productivity Dump'!$E$3:$AJ$3,0)
),
IF(BF$3="Attendance",
INDEX('Attendance Dump'!$E$2:$AI$400,
MATCH($A148,'Attendance Dump'!$B$2:$B$400,0),
MATCH(BF$2,'Attendance Dump'!$E$1:$AI$1,0)
),
INDEX('Active Hour''s Dump'!$D$3:$AH$337,
MATCH($C148,'Active Hour''s Dump'!$A$3:$A$337,0),
MATCH(BF$2,'Active Hour''s Dump'!$D$2:$AH$2,0)
))),"")</f>
        <v>7.0833333333333304</v>
      </c>
      <c r="BG148" s="13">
        <f>_xlfn.IFNA(IF(BG$3="Productivity",
INDEX('Productivity Dump'!$E$4:$AJ$500,
MATCH($A148,'Productivity Dump'!$A$4:$A$500,0),
MATCH(BG$2,'Productivity Dump'!$E$3:$AJ$3,0)
),
IF(BG$3="Attendance",
INDEX('Attendance Dump'!$E$2:$AI$400,
MATCH($A148,'Attendance Dump'!$B$2:$B$400,0),
MATCH(BG$2,'Attendance Dump'!$E$1:$AI$1,0)
),
INDEX('Active Hour''s Dump'!$D$3:$AH$337,
MATCH($C148,'Active Hour''s Dump'!$A$3:$A$337,0),
MATCH(BG$2,'Active Hour''s Dump'!$D$2:$AH$2,0)
))),"")</f>
        <v>427.8900000000001</v>
      </c>
      <c r="BH148" s="13" t="str">
        <f>_xlfn.IFNA(IF(BH$3="Productivity",
INDEX('Productivity Dump'!$E$4:$AJ$500,
MATCH($A148,'Productivity Dump'!$A$4:$A$500,0),
MATCH(BH$2,'Productivity Dump'!$E$3:$AJ$3,0)
),
IF(BH$3="Attendance",
INDEX('Attendance Dump'!$E$2:$AI$400,
MATCH($A148,'Attendance Dump'!$B$2:$B$400,0),
MATCH(BH$2,'Attendance Dump'!$E$1:$AI$1,0)
),
INDEX('Active Hour''s Dump'!$D$3:$AH$337,
MATCH($C148,'Active Hour''s Dump'!$A$3:$A$337,0),
MATCH(BH$2,'Active Hour''s Dump'!$D$2:$AH$2,0)
))),"")</f>
        <v>WO</v>
      </c>
      <c r="BI148" s="54">
        <f>_xlfn.IFNA(IF(BI$3="Productivity",
INDEX('Productivity Dump'!$E$4:$AJ$500,
MATCH($A148,'Productivity Dump'!$A$4:$A$500,0),
MATCH(BI$2,'Productivity Dump'!$E$3:$AJ$3,0)
),
IF(BI$3="Attendance",
INDEX('Attendance Dump'!$E$2:$AI$400,
MATCH($A148,'Attendance Dump'!$B$2:$B$400,0),
MATCH(BI$2,'Attendance Dump'!$E$1:$AI$1,0)
),
INDEX('Active Hour''s Dump'!$D$3:$AH$337,
MATCH($C148,'Active Hour''s Dump'!$A$3:$A$337,0),
MATCH(BI$2,'Active Hour''s Dump'!$D$2:$AH$2,0)
))),"")</f>
        <v>3.1666666666666701</v>
      </c>
      <c r="BJ148" s="13">
        <f>_xlfn.IFNA(IF(BJ$3="Productivity",
INDEX('Productivity Dump'!$E$4:$AJ$500,
MATCH($A148,'Productivity Dump'!$A$4:$A$500,0),
MATCH(BJ$2,'Productivity Dump'!$E$3:$AJ$3,0)
),
IF(BJ$3="Attendance",
INDEX('Attendance Dump'!$E$2:$AI$400,
MATCH($A148,'Attendance Dump'!$B$2:$B$400,0),
MATCH(BJ$2,'Attendance Dump'!$E$1:$AI$1,0)
),
INDEX('Active Hour''s Dump'!$D$3:$AH$337,
MATCH($C148,'Active Hour''s Dump'!$A$3:$A$337,0),
MATCH(BJ$2,'Active Hour''s Dump'!$D$2:$AH$2,0)
))),"")</f>
        <v>742.84299999999985</v>
      </c>
      <c r="BK148" s="13" t="str">
        <f>_xlfn.IFNA(IF(BK$3="Productivity",
INDEX('Productivity Dump'!$E$4:$AJ$500,
MATCH($A148,'Productivity Dump'!$A$4:$A$500,0),
MATCH(BK$2,'Productivity Dump'!$E$3:$AJ$3,0)
),
IF(BK$3="Attendance",
INDEX('Attendance Dump'!$E$2:$AI$400,
MATCH($A148,'Attendance Dump'!$B$2:$B$400,0),
MATCH(BK$2,'Attendance Dump'!$E$1:$AI$1,0)
),
INDEX('Active Hour''s Dump'!$D$3:$AH$337,
MATCH($C148,'Active Hour''s Dump'!$A$3:$A$337,0),
MATCH(BK$2,'Active Hour''s Dump'!$D$2:$AH$2,0)
))),"")</f>
        <v>P</v>
      </c>
      <c r="BL148" s="54">
        <f>_xlfn.IFNA(IF(BL$3="Productivity",
INDEX('Productivity Dump'!$E$4:$AJ$500,
MATCH($A148,'Productivity Dump'!$A$4:$A$500,0),
MATCH(BL$2,'Productivity Dump'!$E$3:$AJ$3,0)
),
IF(BL$3="Attendance",
INDEX('Attendance Dump'!$E$2:$AI$400,
MATCH($A148,'Attendance Dump'!$B$2:$B$400,0),
MATCH(BL$2,'Attendance Dump'!$E$1:$AI$1,0)
),
INDEX('Active Hour''s Dump'!$D$3:$AH$337,
MATCH($C148,'Active Hour''s Dump'!$A$3:$A$337,0),
MATCH(BL$2,'Active Hour''s Dump'!$D$2:$AH$2,0)
))),"")</f>
        <v>6.25</v>
      </c>
      <c r="BM148" s="13">
        <f>_xlfn.IFNA(IF(BM$3="Productivity",
INDEX('Productivity Dump'!$E$4:$AJ$500,
MATCH($A148,'Productivity Dump'!$A$4:$A$500,0),
MATCH(BM$2,'Productivity Dump'!$E$3:$AJ$3,0)
),
IF(BM$3="Attendance",
INDEX('Attendance Dump'!$E$2:$AI$400,
MATCH($A148,'Attendance Dump'!$B$2:$B$400,0),
MATCH(BM$2,'Attendance Dump'!$E$1:$AI$1,0)
),
INDEX('Active Hour''s Dump'!$D$3:$AH$337,
MATCH($C148,'Active Hour''s Dump'!$A$3:$A$337,0),
MATCH(BM$2,'Active Hour''s Dump'!$D$2:$AH$2,0)
))),"")</f>
        <v>903.28200000000015</v>
      </c>
      <c r="BN148" s="13" t="str">
        <f>_xlfn.IFNA(IF(BN$3="Productivity",
INDEX('Productivity Dump'!$E$4:$AJ$500,
MATCH($A148,'Productivity Dump'!$A$4:$A$500,0),
MATCH(BN$2,'Productivity Dump'!$E$3:$AJ$3,0)
),
IF(BN$3="Attendance",
INDEX('Attendance Dump'!$E$2:$AI$400,
MATCH($A148,'Attendance Dump'!$B$2:$B$400,0),
MATCH(BN$2,'Attendance Dump'!$E$1:$AI$1,0)
),
INDEX('Active Hour''s Dump'!$D$3:$AH$337,
MATCH($C148,'Active Hour''s Dump'!$A$3:$A$337,0),
MATCH(BN$2,'Active Hour''s Dump'!$D$2:$AH$2,0)
))),"")</f>
        <v>P</v>
      </c>
      <c r="BO148" s="54">
        <f>_xlfn.IFNA(IF(BO$3="Productivity",
INDEX('Productivity Dump'!$E$4:$AJ$500,
MATCH($A148,'Productivity Dump'!$A$4:$A$500,0),
MATCH(BO$2,'Productivity Dump'!$E$3:$AJ$3,0)
),
IF(BO$3="Attendance",
INDEX('Attendance Dump'!$E$2:$AI$400,
MATCH($A148,'Attendance Dump'!$B$2:$B$400,0),
MATCH(BO$2,'Attendance Dump'!$E$1:$AI$1,0)
),
INDEX('Active Hour''s Dump'!$D$3:$AH$337,
MATCH($C148,'Active Hour''s Dump'!$A$3:$A$337,0),
MATCH(BO$2,'Active Hour''s Dump'!$D$2:$AH$2,0)
))),"")</f>
        <v>7.5833333333333304</v>
      </c>
      <c r="BP148" s="13">
        <f>_xlfn.IFNA(IF(BP$3="Productivity",
INDEX('Productivity Dump'!$E$4:$AJ$500,
MATCH($A148,'Productivity Dump'!$A$4:$A$500,0),
MATCH(BP$2,'Productivity Dump'!$E$3:$AJ$3,0)
),
IF(BP$3="Attendance",
INDEX('Attendance Dump'!$E$2:$AI$400,
MATCH($A148,'Attendance Dump'!$B$2:$B$400,0),
MATCH(BP$2,'Attendance Dump'!$E$1:$AI$1,0)
),
INDEX('Active Hour''s Dump'!$D$3:$AH$337,
MATCH($C148,'Active Hour''s Dump'!$A$3:$A$337,0),
MATCH(BP$2,'Active Hour''s Dump'!$D$2:$AH$2,0)
))),"")</f>
        <v>1157.3750000000005</v>
      </c>
      <c r="BQ148" s="13" t="str">
        <f>_xlfn.IFNA(IF(BQ$3="Productivity",
INDEX('Productivity Dump'!$E$4:$AJ$500,
MATCH($A148,'Productivity Dump'!$A$4:$A$500,0),
MATCH(BQ$2,'Productivity Dump'!$E$3:$AJ$3,0)
),
IF(BQ$3="Attendance",
INDEX('Attendance Dump'!$E$2:$AI$400,
MATCH($A148,'Attendance Dump'!$B$2:$B$400,0),
MATCH(BQ$2,'Attendance Dump'!$E$1:$AI$1,0)
),
INDEX('Active Hour''s Dump'!$D$3:$AH$337,
MATCH($C148,'Active Hour''s Dump'!$A$3:$A$337,0),
MATCH(BQ$2,'Active Hour''s Dump'!$D$2:$AH$2,0)
))),"")</f>
        <v>P</v>
      </c>
      <c r="BR148" s="54">
        <f>_xlfn.IFNA(IF(BR$3="Productivity",
INDEX('Productivity Dump'!$E$4:$AJ$500,
MATCH($A148,'Productivity Dump'!$A$4:$A$500,0),
MATCH(BR$2,'Productivity Dump'!$E$3:$AJ$3,0)
),
IF(BR$3="Attendance",
INDEX('Attendance Dump'!$E$2:$AI$400,
MATCH($A148,'Attendance Dump'!$B$2:$B$400,0),
MATCH(BR$2,'Attendance Dump'!$E$1:$AI$1,0)
),
INDEX('Active Hour''s Dump'!$D$3:$AH$337,
MATCH($C148,'Active Hour''s Dump'!$A$3:$A$337,0),
MATCH(BR$2,'Active Hour''s Dump'!$D$2:$AH$2,0)
))),"")</f>
        <v>7.9166666666666696</v>
      </c>
      <c r="BS148" s="13">
        <f>_xlfn.IFNA(IF(BS$3="Productivity",
INDEX('Productivity Dump'!$E$4:$AJ$500,
MATCH($A148,'Productivity Dump'!$A$4:$A$500,0),
MATCH(BS$2,'Productivity Dump'!$E$3:$AJ$3,0)
),
IF(BS$3="Attendance",
INDEX('Attendance Dump'!$E$2:$AI$400,
MATCH($A148,'Attendance Dump'!$B$2:$B$400,0),
MATCH(BS$2,'Attendance Dump'!$E$1:$AI$1,0)
),
INDEX('Active Hour''s Dump'!$D$3:$AH$337,
MATCH($C148,'Active Hour''s Dump'!$A$3:$A$337,0),
MATCH(BS$2,'Active Hour''s Dump'!$D$2:$AH$2,0)
))),"")</f>
        <v>833.32500000000005</v>
      </c>
      <c r="BT148" s="13" t="str">
        <f>_xlfn.IFNA(IF(BT$3="Productivity",
INDEX('Productivity Dump'!$E$4:$AJ$500,
MATCH($A148,'Productivity Dump'!$A$4:$A$500,0),
MATCH(BT$2,'Productivity Dump'!$E$3:$AJ$3,0)
),
IF(BT$3="Attendance",
INDEX('Attendance Dump'!$E$2:$AI$400,
MATCH($A148,'Attendance Dump'!$B$2:$B$400,0),
MATCH(BT$2,'Attendance Dump'!$E$1:$AI$1,0)
),
INDEX('Active Hour''s Dump'!$D$3:$AH$337,
MATCH($C148,'Active Hour''s Dump'!$A$3:$A$337,0),
MATCH(BT$2,'Active Hour''s Dump'!$D$2:$AH$2,0)
))),"")</f>
        <v>H(P)</v>
      </c>
      <c r="BU148" s="54">
        <f>_xlfn.IFNA(IF(BU$3="Productivity",
INDEX('Productivity Dump'!$E$4:$AJ$500,
MATCH($A148,'Productivity Dump'!$A$4:$A$500,0),
MATCH(BU$2,'Productivity Dump'!$E$3:$AJ$3,0)
),
IF(BU$3="Attendance",
INDEX('Attendance Dump'!$E$2:$AI$400,
MATCH($A148,'Attendance Dump'!$B$2:$B$400,0),
MATCH(BU$2,'Attendance Dump'!$E$1:$AI$1,0)
),
INDEX('Active Hour''s Dump'!$D$3:$AH$337,
MATCH($C148,'Active Hour''s Dump'!$A$3:$A$337,0),
MATCH(BU$2,'Active Hour''s Dump'!$D$2:$AH$2,0)
))),"")</f>
        <v>7.1666666666666696</v>
      </c>
      <c r="BV148" s="13">
        <f>_xlfn.IFNA(IF(BV$3="Productivity",
INDEX('Productivity Dump'!$E$4:$AJ$500,
MATCH($A148,'Productivity Dump'!$A$4:$A$500,0),
MATCH(BV$2,'Productivity Dump'!$E$3:$AJ$3,0)
),
IF(BV$3="Attendance",
INDEX('Attendance Dump'!$E$2:$AI$400,
MATCH($A148,'Attendance Dump'!$B$2:$B$400,0),
MATCH(BV$2,'Attendance Dump'!$E$1:$AI$1,0)
),
INDEX('Active Hour''s Dump'!$D$3:$AH$337,
MATCH($C148,'Active Hour''s Dump'!$A$3:$A$337,0),
MATCH(BV$2,'Active Hour''s Dump'!$D$2:$AH$2,0)
))),"")</f>
        <v>1019.2429999999999</v>
      </c>
      <c r="BW148" s="13" t="str">
        <f>_xlfn.IFNA(IF(BW$3="Productivity",
INDEX('Productivity Dump'!$E$4:$AJ$500,
MATCH($A148,'Productivity Dump'!$A$4:$A$500,0),
MATCH(BW$2,'Productivity Dump'!$E$3:$AJ$3,0)
),
IF(BW$3="Attendance",
INDEX('Attendance Dump'!$E$2:$AI$400,
MATCH($A148,'Attendance Dump'!$B$2:$B$400,0),
MATCH(BW$2,'Attendance Dump'!$E$1:$AI$1,0)
),
INDEX('Active Hour''s Dump'!$D$3:$AH$337,
MATCH($C148,'Active Hour''s Dump'!$A$3:$A$337,0),
MATCH(BW$2,'Active Hour''s Dump'!$D$2:$AH$2,0)
))),"")</f>
        <v>P</v>
      </c>
      <c r="BX148" s="54">
        <f>_xlfn.IFNA(IF(BX$3="Productivity",
INDEX('Productivity Dump'!$E$4:$AJ$500,
MATCH($A148,'Productivity Dump'!$A$4:$A$500,0),
MATCH(BX$2,'Productivity Dump'!$E$3:$AJ$3,0)
),
IF(BX$3="Attendance",
INDEX('Attendance Dump'!$E$2:$AI$400,
MATCH($A148,'Attendance Dump'!$B$2:$B$400,0),
MATCH(BX$2,'Attendance Dump'!$E$1:$AI$1,0)
),
INDEX('Active Hour''s Dump'!$D$3:$AH$337,
MATCH($C148,'Active Hour''s Dump'!$A$3:$A$337,0),
MATCH(BX$2,'Active Hour''s Dump'!$D$2:$AH$2,0)
))),"")</f>
        <v>7.4166666666666696</v>
      </c>
      <c r="BY148" s="13">
        <f>_xlfn.IFNA(IF(BY$3="Productivity",
INDEX('Productivity Dump'!$E$4:$AJ$500,
MATCH($A148,'Productivity Dump'!$A$4:$A$500,0),
MATCH(BY$2,'Productivity Dump'!$E$3:$AJ$3,0)
),
IF(BY$3="Attendance",
INDEX('Attendance Dump'!$E$2:$AI$400,
MATCH($A148,'Attendance Dump'!$B$2:$B$400,0),
MATCH(BY$2,'Attendance Dump'!$E$1:$AI$1,0)
),
INDEX('Active Hour''s Dump'!$D$3:$AH$337,
MATCH($C148,'Active Hour''s Dump'!$A$3:$A$337,0),
MATCH(BY$2,'Active Hour''s Dump'!$D$2:$AH$2,0)
))),"")</f>
        <v>831.26900000000023</v>
      </c>
      <c r="BZ148" s="13" t="str">
        <f>_xlfn.IFNA(IF(BZ$3="Productivity",
INDEX('Productivity Dump'!$E$4:$AJ$500,
MATCH($A148,'Productivity Dump'!$A$4:$A$500,0),
MATCH(BZ$2,'Productivity Dump'!$E$3:$AJ$3,0)
),
IF(BZ$3="Attendance",
INDEX('Attendance Dump'!$E$2:$AI$400,
MATCH($A148,'Attendance Dump'!$B$2:$B$400,0),
MATCH(BZ$2,'Attendance Dump'!$E$1:$AI$1,0)
),
INDEX('Active Hour''s Dump'!$D$3:$AH$337,
MATCH($C148,'Active Hour''s Dump'!$A$3:$A$337,0),
MATCH(BZ$2,'Active Hour''s Dump'!$D$2:$AH$2,0)
))),"")</f>
        <v>P</v>
      </c>
      <c r="CA148" s="54">
        <f>_xlfn.IFNA(IF(CA$3="Productivity",
INDEX('Productivity Dump'!$E$4:$AJ$500,
MATCH($A148,'Productivity Dump'!$A$4:$A$500,0),
MATCH(CA$2,'Productivity Dump'!$E$3:$AJ$3,0)
),
IF(CA$3="Attendance",
INDEX('Attendance Dump'!$E$2:$AI$400,
MATCH($A148,'Attendance Dump'!$B$2:$B$400,0),
MATCH(CA$2,'Attendance Dump'!$E$1:$AI$1,0)
),
INDEX('Active Hour''s Dump'!$D$3:$AH$337,
MATCH($C148,'Active Hour''s Dump'!$A$3:$A$337,0),
MATCH(CA$2,'Active Hour''s Dump'!$D$2:$AH$2,0)
))),"")</f>
        <v>6.1666666666666696</v>
      </c>
      <c r="CB148" s="13">
        <f>_xlfn.IFNA(IF(CB$3="Productivity",
INDEX('Productivity Dump'!$E$4:$AJ$500,
MATCH($A148,'Productivity Dump'!$A$4:$A$500,0),
MATCH(CB$2,'Productivity Dump'!$E$3:$AJ$3,0)
),
IF(CB$3="Attendance",
INDEX('Attendance Dump'!$E$2:$AI$400,
MATCH($A148,'Attendance Dump'!$B$2:$B$400,0),
MATCH(CB$2,'Attendance Dump'!$E$1:$AI$1,0)
),
INDEX('Active Hour''s Dump'!$D$3:$AH$337,
MATCH($C148,'Active Hour''s Dump'!$A$3:$A$337,0),
MATCH(CB$2,'Active Hour''s Dump'!$D$2:$AH$2,0)
))),"")</f>
        <v>775.85100000000011</v>
      </c>
      <c r="CC148" s="13" t="str">
        <f>_xlfn.IFNA(IF(CC$3="Productivity",
INDEX('Productivity Dump'!$E$4:$AJ$500,
MATCH($A148,'Productivity Dump'!$A$4:$A$500,0),
MATCH(CC$2,'Productivity Dump'!$E$3:$AJ$3,0)
),
IF(CC$3="Attendance",
INDEX('Attendance Dump'!$E$2:$AI$400,
MATCH($A148,'Attendance Dump'!$B$2:$B$400,0),
MATCH(CC$2,'Attendance Dump'!$E$1:$AI$1,0)
),
INDEX('Active Hour''s Dump'!$D$3:$AH$337,
MATCH($C148,'Active Hour''s Dump'!$A$3:$A$337,0),
MATCH(CC$2,'Active Hour''s Dump'!$D$2:$AH$2,0)
))),"")</f>
        <v>WO</v>
      </c>
      <c r="CD148" s="54">
        <f>_xlfn.IFNA(IF(CD$3="Productivity",
INDEX('Productivity Dump'!$E$4:$AJ$500,
MATCH($A148,'Productivity Dump'!$A$4:$A$500,0),
MATCH(CD$2,'Productivity Dump'!$E$3:$AJ$3,0)
),
IF(CD$3="Attendance",
INDEX('Attendance Dump'!$E$2:$AI$400,
MATCH($A148,'Attendance Dump'!$B$2:$B$400,0),
MATCH(CD$2,'Attendance Dump'!$E$1:$AI$1,0)
),
INDEX('Active Hour''s Dump'!$D$3:$AH$337,
MATCH($C148,'Active Hour''s Dump'!$A$3:$A$337,0),
MATCH(CD$2,'Active Hour''s Dump'!$D$2:$AH$2,0)
))),"")</f>
        <v>5.0833333333333304</v>
      </c>
      <c r="CE148" s="13">
        <f>_xlfn.IFNA(IF(CE$3="Productivity",
INDEX('Productivity Dump'!$E$4:$AJ$500,
MATCH($A148,'Productivity Dump'!$A$4:$A$500,0),
MATCH(CE$2,'Productivity Dump'!$E$3:$AJ$3,0)
),
IF(CE$3="Attendance",
INDEX('Attendance Dump'!$E$2:$AI$400,
MATCH($A148,'Attendance Dump'!$B$2:$B$400,0),
MATCH(CE$2,'Attendance Dump'!$E$1:$AI$1,0)
),
INDEX('Active Hour''s Dump'!$D$3:$AH$337,
MATCH($C148,'Active Hour''s Dump'!$A$3:$A$337,0),
MATCH(CE$2,'Active Hour''s Dump'!$D$2:$AH$2,0)
))),"")</f>
        <v>721.8570000000002</v>
      </c>
      <c r="CF148" s="13" t="str">
        <f>_xlfn.IFNA(IF(CF$3="Productivity",
INDEX('Productivity Dump'!$E$4:$AJ$500,
MATCH($A148,'Productivity Dump'!$A$4:$A$500,0),
MATCH(CF$2,'Productivity Dump'!$E$3:$AJ$3,0)
),
IF(CF$3="Attendance",
INDEX('Attendance Dump'!$E$2:$AI$400,
MATCH($A148,'Attendance Dump'!$B$2:$B$400,0),
MATCH(CF$2,'Attendance Dump'!$E$1:$AI$1,0)
),
INDEX('Active Hour''s Dump'!$D$3:$AH$337,
MATCH($C148,'Active Hour''s Dump'!$A$3:$A$337,0),
MATCH(CF$2,'Active Hour''s Dump'!$D$2:$AH$2,0)
))),"")</f>
        <v>P</v>
      </c>
      <c r="CG148" s="54">
        <f>_xlfn.IFNA(IF(CG$3="Productivity",
INDEX('Productivity Dump'!$E$4:$AJ$500,
MATCH($A148,'Productivity Dump'!$A$4:$A$500,0),
MATCH(CG$2,'Productivity Dump'!$E$3:$AJ$3,0)
),
IF(CG$3="Attendance",
INDEX('Attendance Dump'!$E$2:$AI$400,
MATCH($A148,'Attendance Dump'!$B$2:$B$400,0),
MATCH(CG$2,'Attendance Dump'!$E$1:$AI$1,0)
),
INDEX('Active Hour''s Dump'!$D$3:$AH$337,
MATCH($C148,'Active Hour''s Dump'!$A$3:$A$337,0),
MATCH(CG$2,'Active Hour''s Dump'!$D$2:$AH$2,0)
))),"")</f>
        <v>4.6666666666666696</v>
      </c>
      <c r="CH148" s="13">
        <f>_xlfn.IFNA(IF(CH$3="Productivity",
INDEX('Productivity Dump'!$E$4:$AJ$500,
MATCH($A148,'Productivity Dump'!$A$4:$A$500,0),
MATCH(CH$2,'Productivity Dump'!$E$3:$AJ$3,0)
),
IF(CH$3="Attendance",
INDEX('Attendance Dump'!$E$2:$AI$400,
MATCH($A148,'Attendance Dump'!$B$2:$B$400,0),
MATCH(CH$2,'Attendance Dump'!$E$1:$AI$1,0)
),
INDEX('Active Hour''s Dump'!$D$3:$AH$337,
MATCH($C148,'Active Hour''s Dump'!$A$3:$A$337,0),
MATCH(CH$2,'Active Hour''s Dump'!$D$2:$AH$2,0)
))),"")</f>
        <v>932.65699999999993</v>
      </c>
      <c r="CI148" s="13" t="str">
        <f>_xlfn.IFNA(IF(CI$3="Productivity",
INDEX('Productivity Dump'!$E$4:$AJ$500,
MATCH($A148,'Productivity Dump'!$A$4:$A$500,0),
MATCH(CI$2,'Productivity Dump'!$E$3:$AJ$3,0)
),
IF(CI$3="Attendance",
INDEX('Attendance Dump'!$E$2:$AI$400,
MATCH($A148,'Attendance Dump'!$B$2:$B$400,0),
MATCH(CI$2,'Attendance Dump'!$E$1:$AI$1,0)
),
INDEX('Active Hour''s Dump'!$D$3:$AH$337,
MATCH($C148,'Active Hour''s Dump'!$A$3:$A$337,0),
MATCH(CI$2,'Active Hour''s Dump'!$D$2:$AH$2,0)
))),"")</f>
        <v>P</v>
      </c>
      <c r="CJ148" s="54">
        <f>_xlfn.IFNA(IF(CJ$3="Productivity",
INDEX('Productivity Dump'!$E$4:$AJ$500,
MATCH($A148,'Productivity Dump'!$A$4:$A$500,0),
MATCH(CJ$2,'Productivity Dump'!$E$3:$AJ$3,0)
),
IF(CJ$3="Attendance",
INDEX('Attendance Dump'!$E$2:$AI$400,
MATCH($A148,'Attendance Dump'!$B$2:$B$400,0),
MATCH(CJ$2,'Attendance Dump'!$E$1:$AI$1,0)
),
INDEX('Active Hour''s Dump'!$D$3:$AH$337,
MATCH($C148,'Active Hour''s Dump'!$A$3:$A$337,0),
MATCH(CJ$2,'Active Hour''s Dump'!$D$2:$AH$2,0)
))),"")</f>
        <v>7.0833333333333304</v>
      </c>
      <c r="CK148" s="13">
        <f>_xlfn.IFNA(IF(CK$3="Productivity",
INDEX('Productivity Dump'!$E$4:$AJ$500,
MATCH($A148,'Productivity Dump'!$A$4:$A$500,0),
MATCH(CK$2,'Productivity Dump'!$E$3:$AJ$3,0)
),
IF(CK$3="Attendance",
INDEX('Attendance Dump'!$E$2:$AI$400,
MATCH($A148,'Attendance Dump'!$B$2:$B$400,0),
MATCH(CK$2,'Attendance Dump'!$E$1:$AI$1,0)
),
INDEX('Active Hour''s Dump'!$D$3:$AH$337,
MATCH($C148,'Active Hour''s Dump'!$A$3:$A$337,0),
MATCH(CK$2,'Active Hour''s Dump'!$D$2:$AH$2,0)
))),"")</f>
        <v>970.38800000000026</v>
      </c>
      <c r="CL148" s="13" t="str">
        <f>_xlfn.IFNA(IF(CL$3="Productivity",
INDEX('Productivity Dump'!$E$4:$AJ$500,
MATCH($A148,'Productivity Dump'!$A$4:$A$500,0),
MATCH(CL$2,'Productivity Dump'!$E$3:$AJ$3,0)
),
IF(CL$3="Attendance",
INDEX('Attendance Dump'!$E$2:$AI$400,
MATCH($A148,'Attendance Dump'!$B$2:$B$400,0),
MATCH(CL$2,'Attendance Dump'!$E$1:$AI$1,0)
),
INDEX('Active Hour''s Dump'!$D$3:$AH$337,
MATCH($C148,'Active Hour''s Dump'!$A$3:$A$337,0),
MATCH(CL$2,'Active Hour''s Dump'!$D$2:$AH$2,0)
))),"")</f>
        <v>P</v>
      </c>
      <c r="CM148" s="54">
        <f>_xlfn.IFNA(IF(CM$3="Productivity",
INDEX('Productivity Dump'!$E$4:$AJ$500,
MATCH($A148,'Productivity Dump'!$A$4:$A$500,0),
MATCH(CM$2,'Productivity Dump'!$E$3:$AJ$3,0)
),
IF(CM$3="Attendance",
INDEX('Attendance Dump'!$E$2:$AI$400,
MATCH($A148,'Attendance Dump'!$B$2:$B$400,0),
MATCH(CM$2,'Attendance Dump'!$E$1:$AI$1,0)
),
INDEX('Active Hour''s Dump'!$D$3:$AH$337,
MATCH($C148,'Active Hour''s Dump'!$A$3:$A$337,0),
MATCH(CM$2,'Active Hour''s Dump'!$D$2:$AH$2,0)
))),"")</f>
        <v>6.25</v>
      </c>
      <c r="CN148" s="13">
        <f>_xlfn.IFNA(IF(CN$3="Productivity",
INDEX('Productivity Dump'!$E$4:$AJ$500,
MATCH($A148,'Productivity Dump'!$A$4:$A$500,0),
MATCH(CN$2,'Productivity Dump'!$E$3:$AJ$3,0)
),
IF(CN$3="Attendance",
INDEX('Attendance Dump'!$E$2:$AI$400,
MATCH($A148,'Attendance Dump'!$B$2:$B$400,0),
MATCH(CN$2,'Attendance Dump'!$E$1:$AI$1,0)
),
INDEX('Active Hour''s Dump'!$D$3:$AH$337,
MATCH($C148,'Active Hour''s Dump'!$A$3:$A$337,0),
MATCH(CN$2,'Active Hour''s Dump'!$D$2:$AH$2,0)
))),"")</f>
        <v>0</v>
      </c>
      <c r="CO148" s="13">
        <f>_xlfn.IFNA(IF(CO$3="Productivity",
INDEX('Productivity Dump'!$E$4:$AJ$500,
MATCH($A148,'Productivity Dump'!$A$4:$A$500,0),
MATCH(CO$2,'Productivity Dump'!$E$3:$AJ$3,0)
),
IF(CO$3="Attendance",
INDEX('Attendance Dump'!$E$2:$AI$400,
MATCH($A148,'Attendance Dump'!$B$2:$B$400,0),
MATCH(CO$2,'Attendance Dump'!$E$1:$AI$1,0)
),
INDEX('Active Hour''s Dump'!$D$3:$AH$337,
MATCH($C148,'Active Hour''s Dump'!$A$3:$A$337,0),
MATCH(CO$2,'Active Hour''s Dump'!$D$2:$AH$2,0)
))),"")</f>
        <v>0</v>
      </c>
      <c r="CP148" s="54">
        <f>_xlfn.IFNA(IF(CP$3="Productivity",
INDEX('Productivity Dump'!$E$4:$AJ$500,
MATCH($A148,'Productivity Dump'!$A$4:$A$500,0),
MATCH(CP$2,'Productivity Dump'!$E$3:$AJ$3,0)
),
IF(CP$3="Attendance",
INDEX('Attendance Dump'!$E$2:$AI$400,
MATCH($A148,'Attendance Dump'!$B$2:$B$400,0),
MATCH(CP$2,'Attendance Dump'!$E$1:$AI$1,0)
),
INDEX('Active Hour''s Dump'!$D$3:$AH$337,
MATCH($C148,'Active Hour''s Dump'!$A$3:$A$337,0),
MATCH(CP$2,'Active Hour''s Dump'!$D$2:$AH$2,0)
))),"")</f>
        <v>0</v>
      </c>
      <c r="CQ148" s="13">
        <f>_xlfn.IFNA(IF(CQ$3="Productivity",
INDEX('Productivity Dump'!$E$4:$AJ$500,
MATCH($A148,'Productivity Dump'!$A$4:$A$500,0),
MATCH(CQ$2,'Productivity Dump'!$E$3:$AJ$3,0)
),
IF(CQ$3="Attendance",
INDEX('Attendance Dump'!$E$2:$AI$400,
MATCH($A148,'Attendance Dump'!$B$2:$B$400,0),
MATCH(CQ$2,'Attendance Dump'!$E$1:$AI$1,0)
),
INDEX('Active Hour''s Dump'!$D$3:$AH$337,
MATCH($C148,'Active Hour''s Dump'!$A$3:$A$337,0),
MATCH(CQ$2,'Active Hour''s Dump'!$D$2:$AH$2,0)
))),"")</f>
        <v>0</v>
      </c>
      <c r="CR148" s="13">
        <f>_xlfn.IFNA(IF(CR$3="Productivity",
INDEX('Productivity Dump'!$E$4:$AJ$500,
MATCH($A148,'Productivity Dump'!$A$4:$A$500,0),
MATCH(CR$2,'Productivity Dump'!$E$3:$AJ$3,0)
),
IF(CR$3="Attendance",
INDEX('Attendance Dump'!$E$2:$AI$400,
MATCH($A148,'Attendance Dump'!$B$2:$B$400,0),
MATCH(CR$2,'Attendance Dump'!$E$1:$AI$1,0)
),
INDEX('Active Hour''s Dump'!$D$3:$AH$337,
MATCH($C148,'Active Hour''s Dump'!$A$3:$A$337,0),
MATCH(CR$2,'Active Hour''s Dump'!$D$2:$AH$2,0)
))),"")</f>
        <v>0</v>
      </c>
      <c r="CS148" s="54">
        <f>_xlfn.IFNA(IF(CS$3="Productivity",
INDEX('Productivity Dump'!$E$4:$AJ$500,
MATCH($A148,'Productivity Dump'!$A$4:$A$500,0),
MATCH(CS$2,'Productivity Dump'!$E$3:$AJ$3,0)
),
IF(CS$3="Attendance",
INDEX('Attendance Dump'!$E$2:$AI$400,
MATCH($A148,'Attendance Dump'!$B$2:$B$400,0),
MATCH(CS$2,'Attendance Dump'!$E$1:$AI$1,0)
),
INDEX('Active Hour''s Dump'!$D$3:$AH$337,
MATCH($C148,'Active Hour''s Dump'!$A$3:$A$337,0),
MATCH(CS$2,'Active Hour''s Dump'!$D$2:$AH$2,0)
))),"")</f>
        <v>0</v>
      </c>
      <c r="CT148" s="13">
        <f>_xlfn.IFNA(IF(CT$3="Productivity",
INDEX('Productivity Dump'!$E$4:$AJ$500,
MATCH($A148,'Productivity Dump'!$A$4:$A$500,0),
MATCH(CT$2,'Productivity Dump'!$E$3:$AJ$3,0)
),
IF(CT$3="Attendance",
INDEX('Attendance Dump'!$E$2:$AI$400,
MATCH($A148,'Attendance Dump'!$B$2:$B$400,0),
MATCH(CT$2,'Attendance Dump'!$E$1:$AI$1,0)
),
INDEX('Active Hour''s Dump'!$D$3:$AH$337,
MATCH($C148,'Active Hour''s Dump'!$A$3:$A$337,0),
MATCH(CT$2,'Active Hour''s Dump'!$D$2:$AH$2,0)
))),"")</f>
        <v>0</v>
      </c>
      <c r="CU148" s="13">
        <f>_xlfn.IFNA(IF(CU$3="Productivity",
INDEX('Productivity Dump'!$E$4:$AJ$500,
MATCH($A148,'Productivity Dump'!$A$4:$A$500,0),
MATCH(CU$2,'Productivity Dump'!$E$3:$AJ$3,0)
),
IF(CU$3="Attendance",
INDEX('Attendance Dump'!$E$2:$AI$400,
MATCH($A148,'Attendance Dump'!$B$2:$B$400,0),
MATCH(CU$2,'Attendance Dump'!$E$1:$AI$1,0)
),
INDEX('Active Hour''s Dump'!$D$3:$AH$337,
MATCH($C148,'Active Hour''s Dump'!$A$3:$A$337,0),
MATCH(CU$2,'Active Hour''s Dump'!$D$2:$AH$2,0)
))),"")</f>
        <v>0</v>
      </c>
      <c r="CV148" s="54">
        <f>_xlfn.IFNA(IF(CV$3="Productivity",
INDEX('Productivity Dump'!$E$4:$AJ$500,
MATCH($A148,'Productivity Dump'!$A$4:$A$500,0),
MATCH(CV$2,'Productivity Dump'!$E$3:$AJ$3,0)
),
IF(CV$3="Attendance",
INDEX('Attendance Dump'!$E$2:$AI$400,
MATCH($A148,'Attendance Dump'!$B$2:$B$400,0),
MATCH(CV$2,'Attendance Dump'!$E$1:$AI$1,0)
),
INDEX('Active Hour''s Dump'!$D$3:$AH$337,
MATCH($C148,'Active Hour''s Dump'!$A$3:$A$337,0),
MATCH(CV$2,'Active Hour''s Dump'!$D$2:$AH$2,0)
))),"")</f>
        <v>0</v>
      </c>
      <c r="CW148" s="13"/>
      <c r="CX148" s="13"/>
      <c r="CY148" s="54"/>
      <c r="DA148" s="57">
        <f t="shared" si="75"/>
        <v>185.33333333333331</v>
      </c>
      <c r="DB148" s="35">
        <f t="shared" si="76"/>
        <v>25113.762999999995</v>
      </c>
      <c r="DC148" s="35">
        <f t="shared" si="71"/>
        <v>0</v>
      </c>
      <c r="DD148" s="35">
        <f t="shared" ca="1" si="74"/>
        <v>0</v>
      </c>
      <c r="DF148" s="32" cm="1">
        <f t="array" ref="DF148">SUMPRODUCT(
    (MOD(COLUMN(H148:CV148) - COLUMN(H148), 3) = 0) *
    (H148:CV148 = 0) *
    (I148:CW148 = "P") *
    (COUNTIF(UKHoliday, H$2:CV$2) = 0)
)</f>
        <v>0</v>
      </c>
      <c r="DG148" s="33" cm="1">
        <f t="array" ref="DG148">SUMPRODUCT(
  (MOD(COLUMN(H148:CV148) - COLUMN(H148), 3) = 0) *
  (H148:CV148 &gt; 0) *
  (H148:CV148 &lt; 0.5 * IF(((WEEKDAY(H$2:CV$2, 2) = 1) + (WEEKDAY(H$2:CV$2, 2) = 6)), G148, F148)) *
  (I148:CW148 = "P") *
  (COUNTIF(UKHoliday, H$2:CV$2) = 0)
)</f>
        <v>0</v>
      </c>
      <c r="DH148" s="33" cm="1">
        <f t="array" ref="DH148">SUMPRODUCT(
  (MOD(COLUMN(H148:CV148) - COLUMN(H148), 3) = 0) *
  (H148:CV148 &gt; 0.5 * IF(((WEEKDAY(H$2:CV$2, 2) = 1) + (WEEKDAY(H$2:CV$2, 2) = 6)), $G148, $F148)) *
  (H148:CV148 &lt; 0.8 * IF(((WEEKDAY(H$2:CV$2, 2) = 1) + (WEEKDAY(H$2:CV$2, 2) = 6)), $G148, $F148)) *
  (I148:CW148 = "P") *
  (COUNTIF(UKHoliday, H$2:CV$2) = 0)
)</f>
        <v>5</v>
      </c>
      <c r="DI148" s="33" cm="1">
        <f t="array" ref="DI148">SUMPRODUCT(
  (MOD(COLUMN(H148:CV148) - COLUMN(H148), 3) = 0) *
  (H148:CV148 &gt; 0.8 * IF(((WEEKDAY(H$2:CV$2, 2) = 1) + (WEEKDAY(H$2:CV$2, 2) = 6)), $G148, $F148)) *
  (H148:CV148 &lt; 1 * IF(((WEEKDAY(H$2:CV$2, 2) = 1) + (WEEKDAY(H$2:CV$2, 2) = 6)), $G148, $F148)) *
  (I148:CW148 = "P") *
  (COUNTIF(UKHoliday, H$2:CV$2) = 0)
)</f>
        <v>10</v>
      </c>
    </row>
    <row r="149" spans="1:113" x14ac:dyDescent="0.3">
      <c r="A149" s="8" t="s">
        <v>9</v>
      </c>
      <c r="B149" s="36" t="s">
        <v>8</v>
      </c>
      <c r="C149" s="9" t="s">
        <v>587</v>
      </c>
      <c r="D149" s="62" t="s">
        <v>450</v>
      </c>
      <c r="E149" s="35">
        <v>20000</v>
      </c>
      <c r="F149" s="35">
        <f t="shared" si="72"/>
        <v>1000</v>
      </c>
      <c r="G149" s="35">
        <f t="shared" si="73"/>
        <v>500</v>
      </c>
      <c r="H149" s="13">
        <f>_xlfn.IFNA(IF(H$3="Productivity",
INDEX('Productivity Dump'!$E$4:$AJ$500,
MATCH($A149,'Productivity Dump'!$A$4:$A$500,0),
MATCH(H$2,'Productivity Dump'!$E$3:$AJ$3,0)
),
IF(H$3="Attendance",
INDEX('Attendance Dump'!$E$2:$AI$400,
MATCH($A149,'Attendance Dump'!$B$2:$B$400,0),
MATCH(H$2,'Attendance Dump'!$E$1:$AI$1,0)
),
INDEX('Active Hour''s Dump'!$D$3:$AH$337,
MATCH($C149,'Active Hour''s Dump'!$A$3:$A$337,0),
MATCH(H$2,'Active Hour''s Dump'!$D$2:$AH$2,0)
))),"")</f>
        <v>953.101</v>
      </c>
      <c r="I149" s="13" t="str">
        <f>_xlfn.IFNA(IF(I$3="Productivity",
INDEX('Productivity Dump'!$E$4:$AJ$500,
MATCH($A149,'Productivity Dump'!$A$4:$A$500,0),
MATCH(I$2,'Productivity Dump'!$E$3:$AJ$3,0)
),
IF(I$3="Attendance",
INDEX('Attendance Dump'!$E$2:$AI$400,
MATCH($A149,'Attendance Dump'!$B$2:$B$400,0),
MATCH(I$2,'Attendance Dump'!$E$1:$AI$1,0)
),
INDEX('Active Hour''s Dump'!$D$3:$AH$337,
MATCH($C149,'Active Hour''s Dump'!$A$3:$A$337,0),
MATCH(I$2,'Active Hour''s Dump'!$D$2:$AH$2,0)
))),"")</f>
        <v>P</v>
      </c>
      <c r="J149" s="54">
        <f>_xlfn.IFNA(IF(J$3="Productivity",
INDEX('Productivity Dump'!$E$4:$AJ$500,
MATCH($A149,'Productivity Dump'!$A$4:$A$500,0),
MATCH(J$2,'Productivity Dump'!$E$3:$AJ$3,0)
),
IF(J$3="Attendance",
INDEX('Attendance Dump'!$E$2:$AI$400,
MATCH($A149,'Attendance Dump'!$B$2:$B$400,0),
MATCH(J$2,'Attendance Dump'!$E$1:$AI$1,0)
),
INDEX('Active Hour''s Dump'!$D$3:$AH$337,
MATCH($C149,'Active Hour''s Dump'!$A$3:$A$337,0),
MATCH(J$2,'Active Hour''s Dump'!$D$2:$AH$2,0)
))),"")</f>
        <v>7.3333333333333304</v>
      </c>
      <c r="K149" s="13">
        <f>_xlfn.IFNA(IF(K$3="Productivity",
INDEX('Productivity Dump'!$E$4:$AJ$500,
MATCH($A149,'Productivity Dump'!$A$4:$A$500,0),
MATCH(K$2,'Productivity Dump'!$E$3:$AJ$3,0)
),
IF(K$3="Attendance",
INDEX('Attendance Dump'!$E$2:$AI$400,
MATCH($A149,'Attendance Dump'!$B$2:$B$400,0),
MATCH(K$2,'Attendance Dump'!$E$1:$AI$1,0)
),
INDEX('Active Hour''s Dump'!$D$3:$AH$337,
MATCH($C149,'Active Hour''s Dump'!$A$3:$A$337,0),
MATCH(K$2,'Active Hour''s Dump'!$D$2:$AH$2,0)
))),"")</f>
        <v>566.98100000000011</v>
      </c>
      <c r="L149" s="13" t="str">
        <f>_xlfn.IFNA(IF(L$3="Productivity",
INDEX('Productivity Dump'!$E$4:$AJ$500,
MATCH($A149,'Productivity Dump'!$A$4:$A$500,0),
MATCH(L$2,'Productivity Dump'!$E$3:$AJ$3,0)
),
IF(L$3="Attendance",
INDEX('Attendance Dump'!$E$2:$AI$400,
MATCH($A149,'Attendance Dump'!$B$2:$B$400,0),
MATCH(L$2,'Attendance Dump'!$E$1:$AI$1,0)
),
INDEX('Active Hour''s Dump'!$D$3:$AH$337,
MATCH($C149,'Active Hour''s Dump'!$A$3:$A$337,0),
MATCH(L$2,'Active Hour''s Dump'!$D$2:$AH$2,0)
))),"")</f>
        <v>P</v>
      </c>
      <c r="M149" s="54">
        <f>_xlfn.IFNA(IF(M$3="Productivity",
INDEX('Productivity Dump'!$E$4:$AJ$500,
MATCH($A149,'Productivity Dump'!$A$4:$A$500,0),
MATCH(M$2,'Productivity Dump'!$E$3:$AJ$3,0)
),
IF(M$3="Attendance",
INDEX('Attendance Dump'!$E$2:$AI$400,
MATCH($A149,'Attendance Dump'!$B$2:$B$400,0),
MATCH(M$2,'Attendance Dump'!$E$1:$AI$1,0)
),
INDEX('Active Hour''s Dump'!$D$3:$AH$337,
MATCH($C149,'Active Hour''s Dump'!$A$3:$A$337,0),
MATCH(M$2,'Active Hour''s Dump'!$D$2:$AH$2,0)
))),"")</f>
        <v>4.5</v>
      </c>
      <c r="N149" s="13">
        <f>_xlfn.IFNA(IF(N$3="Productivity",
INDEX('Productivity Dump'!$E$4:$AJ$500,
MATCH($A149,'Productivity Dump'!$A$4:$A$500,0),
MATCH(N$2,'Productivity Dump'!$E$3:$AJ$3,0)
),
IF(N$3="Attendance",
INDEX('Attendance Dump'!$E$2:$AI$400,
MATCH($A149,'Attendance Dump'!$B$2:$B$400,0),
MATCH(N$2,'Attendance Dump'!$E$1:$AI$1,0)
),
INDEX('Active Hour''s Dump'!$D$3:$AH$337,
MATCH($C149,'Active Hour''s Dump'!$A$3:$A$337,0),
MATCH(N$2,'Active Hour''s Dump'!$D$2:$AH$2,0)
))),"")</f>
        <v>510.85600000000005</v>
      </c>
      <c r="O149" s="13" t="str">
        <f>_xlfn.IFNA(IF(O$3="Productivity",
INDEX('Productivity Dump'!$E$4:$AJ$500,
MATCH($A149,'Productivity Dump'!$A$4:$A$500,0),
MATCH(O$2,'Productivity Dump'!$E$3:$AJ$3,0)
),
IF(O$3="Attendance",
INDEX('Attendance Dump'!$E$2:$AI$400,
MATCH($A149,'Attendance Dump'!$B$2:$B$400,0),
MATCH(O$2,'Attendance Dump'!$E$1:$AI$1,0)
),
INDEX('Active Hour''s Dump'!$D$3:$AH$337,
MATCH($C149,'Active Hour''s Dump'!$A$3:$A$337,0),
MATCH(O$2,'Active Hour''s Dump'!$D$2:$AH$2,0)
))),"")</f>
        <v>P</v>
      </c>
      <c r="P149" s="54">
        <f>_xlfn.IFNA(IF(P$3="Productivity",
INDEX('Productivity Dump'!$E$4:$AJ$500,
MATCH($A149,'Productivity Dump'!$A$4:$A$500,0),
MATCH(P$2,'Productivity Dump'!$E$3:$AJ$3,0)
),
IF(P$3="Attendance",
INDEX('Attendance Dump'!$E$2:$AI$400,
MATCH($A149,'Attendance Dump'!$B$2:$B$400,0),
MATCH(P$2,'Attendance Dump'!$E$1:$AI$1,0)
),
INDEX('Active Hour''s Dump'!$D$3:$AH$337,
MATCH($C149,'Active Hour''s Dump'!$A$3:$A$337,0),
MATCH(P$2,'Active Hour''s Dump'!$D$2:$AH$2,0)
))),"")</f>
        <v>3.4166666666666701</v>
      </c>
      <c r="Q149" s="13">
        <f>_xlfn.IFNA(IF(Q$3="Productivity",
INDEX('Productivity Dump'!$E$4:$AJ$500,
MATCH($A149,'Productivity Dump'!$A$4:$A$500,0),
MATCH(Q$2,'Productivity Dump'!$E$3:$AJ$3,0)
),
IF(Q$3="Attendance",
INDEX('Attendance Dump'!$E$2:$AI$400,
MATCH($A149,'Attendance Dump'!$B$2:$B$400,0),
MATCH(Q$2,'Attendance Dump'!$E$1:$AI$1,0)
),
INDEX('Active Hour''s Dump'!$D$3:$AH$337,
MATCH($C149,'Active Hour''s Dump'!$A$3:$A$337,0),
MATCH(Q$2,'Active Hour''s Dump'!$D$2:$AH$2,0)
))),"")</f>
        <v>0</v>
      </c>
      <c r="R149" s="13" t="str">
        <f>_xlfn.IFNA(IF(R$3="Productivity",
INDEX('Productivity Dump'!$E$4:$AJ$500,
MATCH($A149,'Productivity Dump'!$A$4:$A$500,0),
MATCH(R$2,'Productivity Dump'!$E$3:$AJ$3,0)
),
IF(R$3="Attendance",
INDEX('Attendance Dump'!$E$2:$AI$400,
MATCH($A149,'Attendance Dump'!$B$2:$B$400,0),
MATCH(R$2,'Attendance Dump'!$E$1:$AI$1,0)
),
INDEX('Active Hour''s Dump'!$D$3:$AH$337,
MATCH($C149,'Active Hour''s Dump'!$A$3:$A$337,0),
MATCH(R$2,'Active Hour''s Dump'!$D$2:$AH$2,0)
))),"")</f>
        <v>WO</v>
      </c>
      <c r="S149" s="54">
        <f>_xlfn.IFNA(IF(S$3="Productivity",
INDEX('Productivity Dump'!$E$4:$AJ$500,
MATCH($A149,'Productivity Dump'!$A$4:$A$500,0),
MATCH(S$2,'Productivity Dump'!$E$3:$AJ$3,0)
),
IF(S$3="Attendance",
INDEX('Attendance Dump'!$E$2:$AI$400,
MATCH($A149,'Attendance Dump'!$B$2:$B$400,0),
MATCH(S$2,'Attendance Dump'!$E$1:$AI$1,0)
),
INDEX('Active Hour''s Dump'!$D$3:$AH$337,
MATCH($C149,'Active Hour''s Dump'!$A$3:$A$337,0),
MATCH(S$2,'Active Hour''s Dump'!$D$2:$AH$2,0)
))),"")</f>
        <v>0</v>
      </c>
      <c r="T149" s="13">
        <f>_xlfn.IFNA(IF(T$3="Productivity",
INDEX('Productivity Dump'!$E$4:$AJ$500,
MATCH($A149,'Productivity Dump'!$A$4:$A$500,0),
MATCH(T$2,'Productivity Dump'!$E$3:$AJ$3,0)
),
IF(T$3="Attendance",
INDEX('Attendance Dump'!$E$2:$AI$400,
MATCH($A149,'Attendance Dump'!$B$2:$B$400,0),
MATCH(T$2,'Attendance Dump'!$E$1:$AI$1,0)
),
INDEX('Active Hour''s Dump'!$D$3:$AH$337,
MATCH($C149,'Active Hour''s Dump'!$A$3:$A$337,0),
MATCH(T$2,'Active Hour''s Dump'!$D$2:$AH$2,0)
))),"")</f>
        <v>629.80900000000008</v>
      </c>
      <c r="U149" s="13" t="str">
        <f>_xlfn.IFNA(IF(U$3="Productivity",
INDEX('Productivity Dump'!$E$4:$AJ$500,
MATCH($A149,'Productivity Dump'!$A$4:$A$500,0),
MATCH(U$2,'Productivity Dump'!$E$3:$AJ$3,0)
),
IF(U$3="Attendance",
INDEX('Attendance Dump'!$E$2:$AI$400,
MATCH($A149,'Attendance Dump'!$B$2:$B$400,0),
MATCH(U$2,'Attendance Dump'!$E$1:$AI$1,0)
),
INDEX('Active Hour''s Dump'!$D$3:$AH$337,
MATCH($C149,'Active Hour''s Dump'!$A$3:$A$337,0),
MATCH(U$2,'Active Hour''s Dump'!$D$2:$AH$2,0)
))),"")</f>
        <v>P</v>
      </c>
      <c r="V149" s="54">
        <f>_xlfn.IFNA(IF(V$3="Productivity",
INDEX('Productivity Dump'!$E$4:$AJ$500,
MATCH($A149,'Productivity Dump'!$A$4:$A$500,0),
MATCH(V$2,'Productivity Dump'!$E$3:$AJ$3,0)
),
IF(V$3="Attendance",
INDEX('Attendance Dump'!$E$2:$AI$400,
MATCH($A149,'Attendance Dump'!$B$2:$B$400,0),
MATCH(V$2,'Attendance Dump'!$E$1:$AI$1,0)
),
INDEX('Active Hour''s Dump'!$D$3:$AH$337,
MATCH($C149,'Active Hour''s Dump'!$A$3:$A$337,0),
MATCH(V$2,'Active Hour''s Dump'!$D$2:$AH$2,0)
))),"")</f>
        <v>5.3333333333333304</v>
      </c>
      <c r="W149" s="13">
        <f>_xlfn.IFNA(IF(W$3="Productivity",
INDEX('Productivity Dump'!$E$4:$AJ$500,
MATCH($A149,'Productivity Dump'!$A$4:$A$500,0),
MATCH(W$2,'Productivity Dump'!$E$3:$AJ$3,0)
),
IF(W$3="Attendance",
INDEX('Attendance Dump'!$E$2:$AI$400,
MATCH($A149,'Attendance Dump'!$B$2:$B$400,0),
MATCH(W$2,'Attendance Dump'!$E$1:$AI$1,0)
),
INDEX('Active Hour''s Dump'!$D$3:$AH$337,
MATCH($C149,'Active Hour''s Dump'!$A$3:$A$337,0),
MATCH(W$2,'Active Hour''s Dump'!$D$2:$AH$2,0)
))),"")</f>
        <v>1067.396</v>
      </c>
      <c r="X149" s="13" t="str">
        <f>_xlfn.IFNA(IF(X$3="Productivity",
INDEX('Productivity Dump'!$E$4:$AJ$500,
MATCH($A149,'Productivity Dump'!$A$4:$A$500,0),
MATCH(X$2,'Productivity Dump'!$E$3:$AJ$3,0)
),
IF(X$3="Attendance",
INDEX('Attendance Dump'!$E$2:$AI$400,
MATCH($A149,'Attendance Dump'!$B$2:$B$400,0),
MATCH(X$2,'Attendance Dump'!$E$1:$AI$1,0)
),
INDEX('Active Hour''s Dump'!$D$3:$AH$337,
MATCH($C149,'Active Hour''s Dump'!$A$3:$A$337,0),
MATCH(X$2,'Active Hour''s Dump'!$D$2:$AH$2,0)
))),"")</f>
        <v>P</v>
      </c>
      <c r="Y149" s="54">
        <f>_xlfn.IFNA(IF(Y$3="Productivity",
INDEX('Productivity Dump'!$E$4:$AJ$500,
MATCH($A149,'Productivity Dump'!$A$4:$A$500,0),
MATCH(Y$2,'Productivity Dump'!$E$3:$AJ$3,0)
),
IF(Y$3="Attendance",
INDEX('Attendance Dump'!$E$2:$AI$400,
MATCH($A149,'Attendance Dump'!$B$2:$B$400,0),
MATCH(Y$2,'Attendance Dump'!$E$1:$AI$1,0)
),
INDEX('Active Hour''s Dump'!$D$3:$AH$337,
MATCH($C149,'Active Hour''s Dump'!$A$3:$A$337,0),
MATCH(Y$2,'Active Hour''s Dump'!$D$2:$AH$2,0)
))),"")</f>
        <v>8.9166666666666696</v>
      </c>
      <c r="Z149" s="13">
        <f>_xlfn.IFNA(IF(Z$3="Productivity",
INDEX('Productivity Dump'!$E$4:$AJ$500,
MATCH($A149,'Productivity Dump'!$A$4:$A$500,0),
MATCH(Z$2,'Productivity Dump'!$E$3:$AJ$3,0)
),
IF(Z$3="Attendance",
INDEX('Attendance Dump'!$E$2:$AI$400,
MATCH($A149,'Attendance Dump'!$B$2:$B$400,0),
MATCH(Z$2,'Attendance Dump'!$E$1:$AI$1,0)
),
INDEX('Active Hour''s Dump'!$D$3:$AH$337,
MATCH($C149,'Active Hour''s Dump'!$A$3:$A$337,0),
MATCH(Z$2,'Active Hour''s Dump'!$D$2:$AH$2,0)
))),"")</f>
        <v>1006.7940000000002</v>
      </c>
      <c r="AA149" s="13" t="str">
        <f>_xlfn.IFNA(IF(AA$3="Productivity",
INDEX('Productivity Dump'!$E$4:$AJ$500,
MATCH($A149,'Productivity Dump'!$A$4:$A$500,0),
MATCH(AA$2,'Productivity Dump'!$E$3:$AJ$3,0)
),
IF(AA$3="Attendance",
INDEX('Attendance Dump'!$E$2:$AI$400,
MATCH($A149,'Attendance Dump'!$B$2:$B$400,0),
MATCH(AA$2,'Attendance Dump'!$E$1:$AI$1,0)
),
INDEX('Active Hour''s Dump'!$D$3:$AH$337,
MATCH($C149,'Active Hour''s Dump'!$A$3:$A$337,0),
MATCH(AA$2,'Active Hour''s Dump'!$D$2:$AH$2,0)
))),"")</f>
        <v>P</v>
      </c>
      <c r="AB149" s="54">
        <f>_xlfn.IFNA(IF(AB$3="Productivity",
INDEX('Productivity Dump'!$E$4:$AJ$500,
MATCH($A149,'Productivity Dump'!$A$4:$A$500,0),
MATCH(AB$2,'Productivity Dump'!$E$3:$AJ$3,0)
),
IF(AB$3="Attendance",
INDEX('Attendance Dump'!$E$2:$AI$400,
MATCH($A149,'Attendance Dump'!$B$2:$B$400,0),
MATCH(AB$2,'Attendance Dump'!$E$1:$AI$1,0)
),
INDEX('Active Hour''s Dump'!$D$3:$AH$337,
MATCH($C149,'Active Hour''s Dump'!$A$3:$A$337,0),
MATCH(AB$2,'Active Hour''s Dump'!$D$2:$AH$2,0)
))),"")</f>
        <v>8.4166666666666696</v>
      </c>
      <c r="AC149" s="13">
        <f>_xlfn.IFNA(IF(AC$3="Productivity",
INDEX('Productivity Dump'!$E$4:$AJ$500,
MATCH($A149,'Productivity Dump'!$A$4:$A$500,0),
MATCH(AC$2,'Productivity Dump'!$E$3:$AJ$3,0)
),
IF(AC$3="Attendance",
INDEX('Attendance Dump'!$E$2:$AI$400,
MATCH($A149,'Attendance Dump'!$B$2:$B$400,0),
MATCH(AC$2,'Attendance Dump'!$E$1:$AI$1,0)
),
INDEX('Active Hour''s Dump'!$D$3:$AH$337,
MATCH($C149,'Active Hour''s Dump'!$A$3:$A$337,0),
MATCH(AC$2,'Active Hour''s Dump'!$D$2:$AH$2,0)
))),"")</f>
        <v>1055.885</v>
      </c>
      <c r="AD149" s="13" t="str">
        <f>_xlfn.IFNA(IF(AD$3="Productivity",
INDEX('Productivity Dump'!$E$4:$AJ$500,
MATCH($A149,'Productivity Dump'!$A$4:$A$500,0),
MATCH(AD$2,'Productivity Dump'!$E$3:$AJ$3,0)
),
IF(AD$3="Attendance",
INDEX('Attendance Dump'!$E$2:$AI$400,
MATCH($A149,'Attendance Dump'!$B$2:$B$400,0),
MATCH(AD$2,'Attendance Dump'!$E$1:$AI$1,0)
),
INDEX('Active Hour''s Dump'!$D$3:$AH$337,
MATCH($C149,'Active Hour''s Dump'!$A$3:$A$337,0),
MATCH(AD$2,'Active Hour''s Dump'!$D$2:$AH$2,0)
))),"")</f>
        <v>P</v>
      </c>
      <c r="AE149" s="54">
        <f>_xlfn.IFNA(IF(AE$3="Productivity",
INDEX('Productivity Dump'!$E$4:$AJ$500,
MATCH($A149,'Productivity Dump'!$A$4:$A$500,0),
MATCH(AE$2,'Productivity Dump'!$E$3:$AJ$3,0)
),
IF(AE$3="Attendance",
INDEX('Attendance Dump'!$E$2:$AI$400,
MATCH($A149,'Attendance Dump'!$B$2:$B$400,0),
MATCH(AE$2,'Attendance Dump'!$E$1:$AI$1,0)
),
INDEX('Active Hour''s Dump'!$D$3:$AH$337,
MATCH($C149,'Active Hour''s Dump'!$A$3:$A$337,0),
MATCH(AE$2,'Active Hour''s Dump'!$D$2:$AH$2,0)
))),"")</f>
        <v>7.6666666666666696</v>
      </c>
      <c r="AF149" s="13">
        <f>_xlfn.IFNA(IF(AF$3="Productivity",
INDEX('Productivity Dump'!$E$4:$AJ$500,
MATCH($A149,'Productivity Dump'!$A$4:$A$500,0),
MATCH(AF$2,'Productivity Dump'!$E$3:$AJ$3,0)
),
IF(AF$3="Attendance",
INDEX('Attendance Dump'!$E$2:$AI$400,
MATCH($A149,'Attendance Dump'!$B$2:$B$400,0),
MATCH(AF$2,'Attendance Dump'!$E$1:$AI$1,0)
),
INDEX('Active Hour''s Dump'!$D$3:$AH$337,
MATCH($C149,'Active Hour''s Dump'!$A$3:$A$337,0),
MATCH(AF$2,'Active Hour''s Dump'!$D$2:$AH$2,0)
))),"")</f>
        <v>1123.748</v>
      </c>
      <c r="AG149" s="13" t="str">
        <f>_xlfn.IFNA(IF(AG$3="Productivity",
INDEX('Productivity Dump'!$E$4:$AJ$500,
MATCH($A149,'Productivity Dump'!$A$4:$A$500,0),
MATCH(AG$2,'Productivity Dump'!$E$3:$AJ$3,0)
),
IF(AG$3="Attendance",
INDEX('Attendance Dump'!$E$2:$AI$400,
MATCH($A149,'Attendance Dump'!$B$2:$B$400,0),
MATCH(AG$2,'Attendance Dump'!$E$1:$AI$1,0)
),
INDEX('Active Hour''s Dump'!$D$3:$AH$337,
MATCH($C149,'Active Hour''s Dump'!$A$3:$A$337,0),
MATCH(AG$2,'Active Hour''s Dump'!$D$2:$AH$2,0)
))),"")</f>
        <v>P</v>
      </c>
      <c r="AH149" s="54">
        <f>_xlfn.IFNA(IF(AH$3="Productivity",
INDEX('Productivity Dump'!$E$4:$AJ$500,
MATCH($A149,'Productivity Dump'!$A$4:$A$500,0),
MATCH(AH$2,'Productivity Dump'!$E$3:$AJ$3,0)
),
IF(AH$3="Attendance",
INDEX('Attendance Dump'!$E$2:$AI$400,
MATCH($A149,'Attendance Dump'!$B$2:$B$400,0),
MATCH(AH$2,'Attendance Dump'!$E$1:$AI$1,0)
),
INDEX('Active Hour''s Dump'!$D$3:$AH$337,
MATCH($C149,'Active Hour''s Dump'!$A$3:$A$337,0),
MATCH(AH$2,'Active Hour''s Dump'!$D$2:$AH$2,0)
))),"")</f>
        <v>7.5</v>
      </c>
      <c r="AI149" s="13">
        <f>_xlfn.IFNA(IF(AI$3="Productivity",
INDEX('Productivity Dump'!$E$4:$AJ$500,
MATCH($A149,'Productivity Dump'!$A$4:$A$500,0),
MATCH(AI$2,'Productivity Dump'!$E$3:$AJ$3,0)
),
IF(AI$3="Attendance",
INDEX('Attendance Dump'!$E$2:$AI$400,
MATCH($A149,'Attendance Dump'!$B$2:$B$400,0),
MATCH(AI$2,'Attendance Dump'!$E$1:$AI$1,0)
),
INDEX('Active Hour''s Dump'!$D$3:$AH$337,
MATCH($C149,'Active Hour''s Dump'!$A$3:$A$337,0),
MATCH(AI$2,'Active Hour''s Dump'!$D$2:$AH$2,0)
))),"")</f>
        <v>356.51700000000005</v>
      </c>
      <c r="AJ149" s="13" t="str">
        <f>_xlfn.IFNA(IF(AJ$3="Productivity",
INDEX('Productivity Dump'!$E$4:$AJ$500,
MATCH($A149,'Productivity Dump'!$A$4:$A$500,0),
MATCH(AJ$2,'Productivity Dump'!$E$3:$AJ$3,0)
),
IF(AJ$3="Attendance",
INDEX('Attendance Dump'!$E$2:$AI$400,
MATCH($A149,'Attendance Dump'!$B$2:$B$400,0),
MATCH(AJ$2,'Attendance Dump'!$E$1:$AI$1,0)
),
INDEX('Active Hour''s Dump'!$D$3:$AH$337,
MATCH($C149,'Active Hour''s Dump'!$A$3:$A$337,0),
MATCH(AJ$2,'Active Hour''s Dump'!$D$2:$AH$2,0)
))),"")</f>
        <v>P</v>
      </c>
      <c r="AK149" s="54">
        <f>_xlfn.IFNA(IF(AK$3="Productivity",
INDEX('Productivity Dump'!$E$4:$AJ$500,
MATCH($A149,'Productivity Dump'!$A$4:$A$500,0),
MATCH(AK$2,'Productivity Dump'!$E$3:$AJ$3,0)
),
IF(AK$3="Attendance",
INDEX('Attendance Dump'!$E$2:$AI$400,
MATCH($A149,'Attendance Dump'!$B$2:$B$400,0),
MATCH(AK$2,'Attendance Dump'!$E$1:$AI$1,0)
),
INDEX('Active Hour''s Dump'!$D$3:$AH$337,
MATCH($C149,'Active Hour''s Dump'!$A$3:$A$337,0),
MATCH(AK$2,'Active Hour''s Dump'!$D$2:$AH$2,0)
))),"")</f>
        <v>3.25</v>
      </c>
      <c r="AL149" s="13">
        <f>_xlfn.IFNA(IF(AL$3="Productivity",
INDEX('Productivity Dump'!$E$4:$AJ$500,
MATCH($A149,'Productivity Dump'!$A$4:$A$500,0),
MATCH(AL$2,'Productivity Dump'!$E$3:$AJ$3,0)
),
IF(AL$3="Attendance",
INDEX('Attendance Dump'!$E$2:$AI$400,
MATCH($A149,'Attendance Dump'!$B$2:$B$400,0),
MATCH(AL$2,'Attendance Dump'!$E$1:$AI$1,0)
),
INDEX('Active Hour''s Dump'!$D$3:$AH$337,
MATCH($C149,'Active Hour''s Dump'!$A$3:$A$337,0),
MATCH(AL$2,'Active Hour''s Dump'!$D$2:$AH$2,0)
))),"")</f>
        <v>0</v>
      </c>
      <c r="AM149" s="13" t="str">
        <f>_xlfn.IFNA(IF(AM$3="Productivity",
INDEX('Productivity Dump'!$E$4:$AJ$500,
MATCH($A149,'Productivity Dump'!$A$4:$A$500,0),
MATCH(AM$2,'Productivity Dump'!$E$3:$AJ$3,0)
),
IF(AM$3="Attendance",
INDEX('Attendance Dump'!$E$2:$AI$400,
MATCH($A149,'Attendance Dump'!$B$2:$B$400,0),
MATCH(AM$2,'Attendance Dump'!$E$1:$AI$1,0)
),
INDEX('Active Hour''s Dump'!$D$3:$AH$337,
MATCH($C149,'Active Hour''s Dump'!$A$3:$A$337,0),
MATCH(AM$2,'Active Hour''s Dump'!$D$2:$AH$2,0)
))),"")</f>
        <v>WO</v>
      </c>
      <c r="AN149" s="54">
        <f>_xlfn.IFNA(IF(AN$3="Productivity",
INDEX('Productivity Dump'!$E$4:$AJ$500,
MATCH($A149,'Productivity Dump'!$A$4:$A$500,0),
MATCH(AN$2,'Productivity Dump'!$E$3:$AJ$3,0)
),
IF(AN$3="Attendance",
INDEX('Attendance Dump'!$E$2:$AI$400,
MATCH($A149,'Attendance Dump'!$B$2:$B$400,0),
MATCH(AN$2,'Attendance Dump'!$E$1:$AI$1,0)
),
INDEX('Active Hour''s Dump'!$D$3:$AH$337,
MATCH($C149,'Active Hour''s Dump'!$A$3:$A$337,0),
MATCH(AN$2,'Active Hour''s Dump'!$D$2:$AH$2,0)
))),"")</f>
        <v>0</v>
      </c>
      <c r="AO149" s="13">
        <f>_xlfn.IFNA(IF(AO$3="Productivity",
INDEX('Productivity Dump'!$E$4:$AJ$500,
MATCH($A149,'Productivity Dump'!$A$4:$A$500,0),
MATCH(AO$2,'Productivity Dump'!$E$3:$AJ$3,0)
),
IF(AO$3="Attendance",
INDEX('Attendance Dump'!$E$2:$AI$400,
MATCH($A149,'Attendance Dump'!$B$2:$B$400,0),
MATCH(AO$2,'Attendance Dump'!$E$1:$AI$1,0)
),
INDEX('Active Hour''s Dump'!$D$3:$AH$337,
MATCH($C149,'Active Hour''s Dump'!$A$3:$A$337,0),
MATCH(AO$2,'Active Hour''s Dump'!$D$2:$AH$2,0)
))),"")</f>
        <v>718.77600000000007</v>
      </c>
      <c r="AP149" s="13" t="str">
        <f>_xlfn.IFNA(IF(AP$3="Productivity",
INDEX('Productivity Dump'!$E$4:$AJ$500,
MATCH($A149,'Productivity Dump'!$A$4:$A$500,0),
MATCH(AP$2,'Productivity Dump'!$E$3:$AJ$3,0)
),
IF(AP$3="Attendance",
INDEX('Attendance Dump'!$E$2:$AI$400,
MATCH($A149,'Attendance Dump'!$B$2:$B$400,0),
MATCH(AP$2,'Attendance Dump'!$E$1:$AI$1,0)
),
INDEX('Active Hour''s Dump'!$D$3:$AH$337,
MATCH($C149,'Active Hour''s Dump'!$A$3:$A$337,0),
MATCH(AP$2,'Active Hour''s Dump'!$D$2:$AH$2,0)
))),"")</f>
        <v>P</v>
      </c>
      <c r="AQ149" s="54">
        <f>_xlfn.IFNA(IF(AQ$3="Productivity",
INDEX('Productivity Dump'!$E$4:$AJ$500,
MATCH($A149,'Productivity Dump'!$A$4:$A$500,0),
MATCH(AQ$2,'Productivity Dump'!$E$3:$AJ$3,0)
),
IF(AQ$3="Attendance",
INDEX('Attendance Dump'!$E$2:$AI$400,
MATCH($A149,'Attendance Dump'!$B$2:$B$400,0),
MATCH(AQ$2,'Attendance Dump'!$E$1:$AI$1,0)
),
INDEX('Active Hour''s Dump'!$D$3:$AH$337,
MATCH($C149,'Active Hour''s Dump'!$A$3:$A$337,0),
MATCH(AQ$2,'Active Hour''s Dump'!$D$2:$AH$2,0)
))),"")</f>
        <v>4.9166666666666696</v>
      </c>
      <c r="AR149" s="13">
        <f>_xlfn.IFNA(IF(AR$3="Productivity",
INDEX('Productivity Dump'!$E$4:$AJ$500,
MATCH($A149,'Productivity Dump'!$A$4:$A$500,0),
MATCH(AR$2,'Productivity Dump'!$E$3:$AJ$3,0)
),
IF(AR$3="Attendance",
INDEX('Attendance Dump'!$E$2:$AI$400,
MATCH($A149,'Attendance Dump'!$B$2:$B$400,0),
MATCH(AR$2,'Attendance Dump'!$E$1:$AI$1,0)
),
INDEX('Active Hour''s Dump'!$D$3:$AH$337,
MATCH($C149,'Active Hour''s Dump'!$A$3:$A$337,0),
MATCH(AR$2,'Active Hour''s Dump'!$D$2:$AH$2,0)
))),"")</f>
        <v>1038.7570000000001</v>
      </c>
      <c r="AS149" s="13" t="str">
        <f>_xlfn.IFNA(IF(AS$3="Productivity",
INDEX('Productivity Dump'!$E$4:$AJ$500,
MATCH($A149,'Productivity Dump'!$A$4:$A$500,0),
MATCH(AS$2,'Productivity Dump'!$E$3:$AJ$3,0)
),
IF(AS$3="Attendance",
INDEX('Attendance Dump'!$E$2:$AI$400,
MATCH($A149,'Attendance Dump'!$B$2:$B$400,0),
MATCH(AS$2,'Attendance Dump'!$E$1:$AI$1,0)
),
INDEX('Active Hour''s Dump'!$D$3:$AH$337,
MATCH($C149,'Active Hour''s Dump'!$A$3:$A$337,0),
MATCH(AS$2,'Active Hour''s Dump'!$D$2:$AH$2,0)
))),"")</f>
        <v>P</v>
      </c>
      <c r="AT149" s="54">
        <f>_xlfn.IFNA(IF(AT$3="Productivity",
INDEX('Productivity Dump'!$E$4:$AJ$500,
MATCH($A149,'Productivity Dump'!$A$4:$A$500,0),
MATCH(AT$2,'Productivity Dump'!$E$3:$AJ$3,0)
),
IF(AT$3="Attendance",
INDEX('Attendance Dump'!$E$2:$AI$400,
MATCH($A149,'Attendance Dump'!$B$2:$B$400,0),
MATCH(AT$2,'Attendance Dump'!$E$1:$AI$1,0)
),
INDEX('Active Hour''s Dump'!$D$3:$AH$337,
MATCH($C149,'Active Hour''s Dump'!$A$3:$A$337,0),
MATCH(AT$2,'Active Hour''s Dump'!$D$2:$AH$2,0)
))),"")</f>
        <v>6.8333333333333304</v>
      </c>
      <c r="AU149" s="13">
        <f>_xlfn.IFNA(IF(AU$3="Productivity",
INDEX('Productivity Dump'!$E$4:$AJ$500,
MATCH($A149,'Productivity Dump'!$A$4:$A$500,0),
MATCH(AU$2,'Productivity Dump'!$E$3:$AJ$3,0)
),
IF(AU$3="Attendance",
INDEX('Attendance Dump'!$E$2:$AI$400,
MATCH($A149,'Attendance Dump'!$B$2:$B$400,0),
MATCH(AU$2,'Attendance Dump'!$E$1:$AI$1,0)
),
INDEX('Active Hour''s Dump'!$D$3:$AH$337,
MATCH($C149,'Active Hour''s Dump'!$A$3:$A$337,0),
MATCH(AU$2,'Active Hour''s Dump'!$D$2:$AH$2,0)
))),"")</f>
        <v>1103.4689999999998</v>
      </c>
      <c r="AV149" s="13" t="str">
        <f>_xlfn.IFNA(IF(AV$3="Productivity",
INDEX('Productivity Dump'!$E$4:$AJ$500,
MATCH($A149,'Productivity Dump'!$A$4:$A$500,0),
MATCH(AV$2,'Productivity Dump'!$E$3:$AJ$3,0)
),
IF(AV$3="Attendance",
INDEX('Attendance Dump'!$E$2:$AI$400,
MATCH($A149,'Attendance Dump'!$B$2:$B$400,0),
MATCH(AV$2,'Attendance Dump'!$E$1:$AI$1,0)
),
INDEX('Active Hour''s Dump'!$D$3:$AH$337,
MATCH($C149,'Active Hour''s Dump'!$A$3:$A$337,0),
MATCH(AV$2,'Active Hour''s Dump'!$D$2:$AH$2,0)
))),"")</f>
        <v>P</v>
      </c>
      <c r="AW149" s="54">
        <f>_xlfn.IFNA(IF(AW$3="Productivity",
INDEX('Productivity Dump'!$E$4:$AJ$500,
MATCH($A149,'Productivity Dump'!$A$4:$A$500,0),
MATCH(AW$2,'Productivity Dump'!$E$3:$AJ$3,0)
),
IF(AW$3="Attendance",
INDEX('Attendance Dump'!$E$2:$AI$400,
MATCH($A149,'Attendance Dump'!$B$2:$B$400,0),
MATCH(AW$2,'Attendance Dump'!$E$1:$AI$1,0)
),
INDEX('Active Hour''s Dump'!$D$3:$AH$337,
MATCH($C149,'Active Hour''s Dump'!$A$3:$A$337,0),
MATCH(AW$2,'Active Hour''s Dump'!$D$2:$AH$2,0)
))),"")</f>
        <v>7.0833333333333304</v>
      </c>
      <c r="AX149" s="13">
        <f>_xlfn.IFNA(IF(AX$3="Productivity",
INDEX('Productivity Dump'!$E$4:$AJ$500,
MATCH($A149,'Productivity Dump'!$A$4:$A$500,0),
MATCH(AX$2,'Productivity Dump'!$E$3:$AJ$3,0)
),
IF(AX$3="Attendance",
INDEX('Attendance Dump'!$E$2:$AI$400,
MATCH($A149,'Attendance Dump'!$B$2:$B$400,0),
MATCH(AX$2,'Attendance Dump'!$E$1:$AI$1,0)
),
INDEX('Active Hour''s Dump'!$D$3:$AH$337,
MATCH($C149,'Active Hour''s Dump'!$A$3:$A$337,0),
MATCH(AX$2,'Active Hour''s Dump'!$D$2:$AH$2,0)
))),"")</f>
        <v>1050.086</v>
      </c>
      <c r="AY149" s="13" t="str">
        <f>_xlfn.IFNA(IF(AY$3="Productivity",
INDEX('Productivity Dump'!$E$4:$AJ$500,
MATCH($A149,'Productivity Dump'!$A$4:$A$500,0),
MATCH(AY$2,'Productivity Dump'!$E$3:$AJ$3,0)
),
IF(AY$3="Attendance",
INDEX('Attendance Dump'!$E$2:$AI$400,
MATCH($A149,'Attendance Dump'!$B$2:$B$400,0),
MATCH(AY$2,'Attendance Dump'!$E$1:$AI$1,0)
),
INDEX('Active Hour''s Dump'!$D$3:$AH$337,
MATCH($C149,'Active Hour''s Dump'!$A$3:$A$337,0),
MATCH(AY$2,'Active Hour''s Dump'!$D$2:$AH$2,0)
))),"")</f>
        <v>P</v>
      </c>
      <c r="AZ149" s="54">
        <f>_xlfn.IFNA(IF(AZ$3="Productivity",
INDEX('Productivity Dump'!$E$4:$AJ$500,
MATCH($A149,'Productivity Dump'!$A$4:$A$500,0),
MATCH(AZ$2,'Productivity Dump'!$E$3:$AJ$3,0)
),
IF(AZ$3="Attendance",
INDEX('Attendance Dump'!$E$2:$AI$400,
MATCH($A149,'Attendance Dump'!$B$2:$B$400,0),
MATCH(AZ$2,'Attendance Dump'!$E$1:$AI$1,0)
),
INDEX('Active Hour''s Dump'!$D$3:$AH$337,
MATCH($C149,'Active Hour''s Dump'!$A$3:$A$337,0),
MATCH(AZ$2,'Active Hour''s Dump'!$D$2:$AH$2,0)
))),"")</f>
        <v>6.75</v>
      </c>
      <c r="BA149" s="13">
        <f>_xlfn.IFNA(IF(BA$3="Productivity",
INDEX('Productivity Dump'!$E$4:$AJ$500,
MATCH($A149,'Productivity Dump'!$A$4:$A$500,0),
MATCH(BA$2,'Productivity Dump'!$E$3:$AJ$3,0)
),
IF(BA$3="Attendance",
INDEX('Attendance Dump'!$E$2:$AI$400,
MATCH($A149,'Attendance Dump'!$B$2:$B$400,0),
MATCH(BA$2,'Attendance Dump'!$E$1:$AI$1,0)
),
INDEX('Active Hour''s Dump'!$D$3:$AH$337,
MATCH($C149,'Active Hour''s Dump'!$A$3:$A$337,0),
MATCH(BA$2,'Active Hour''s Dump'!$D$2:$AH$2,0)
))),"")</f>
        <v>1059.4589999999996</v>
      </c>
      <c r="BB149" s="13" t="str">
        <f>_xlfn.IFNA(IF(BB$3="Productivity",
INDEX('Productivity Dump'!$E$4:$AJ$500,
MATCH($A149,'Productivity Dump'!$A$4:$A$500,0),
MATCH(BB$2,'Productivity Dump'!$E$3:$AJ$3,0)
),
IF(BB$3="Attendance",
INDEX('Attendance Dump'!$E$2:$AI$400,
MATCH($A149,'Attendance Dump'!$B$2:$B$400,0),
MATCH(BB$2,'Attendance Dump'!$E$1:$AI$1,0)
),
INDEX('Active Hour''s Dump'!$D$3:$AH$337,
MATCH($C149,'Active Hour''s Dump'!$A$3:$A$337,0),
MATCH(BB$2,'Active Hour''s Dump'!$D$2:$AH$2,0)
))),"")</f>
        <v>P</v>
      </c>
      <c r="BC149" s="54">
        <f>_xlfn.IFNA(IF(BC$3="Productivity",
INDEX('Productivity Dump'!$E$4:$AJ$500,
MATCH($A149,'Productivity Dump'!$A$4:$A$500,0),
MATCH(BC$2,'Productivity Dump'!$E$3:$AJ$3,0)
),
IF(BC$3="Attendance",
INDEX('Attendance Dump'!$E$2:$AI$400,
MATCH($A149,'Attendance Dump'!$B$2:$B$400,0),
MATCH(BC$2,'Attendance Dump'!$E$1:$AI$1,0)
),
INDEX('Active Hour''s Dump'!$D$3:$AH$337,
MATCH($C149,'Active Hour''s Dump'!$A$3:$A$337,0),
MATCH(BC$2,'Active Hour''s Dump'!$D$2:$AH$2,0)
))),"")</f>
        <v>7.5833333333333304</v>
      </c>
      <c r="BD149" s="13">
        <f>_xlfn.IFNA(IF(BD$3="Productivity",
INDEX('Productivity Dump'!$E$4:$AJ$500,
MATCH($A149,'Productivity Dump'!$A$4:$A$500,0),
MATCH(BD$2,'Productivity Dump'!$E$3:$AJ$3,0)
),
IF(BD$3="Attendance",
INDEX('Attendance Dump'!$E$2:$AI$400,
MATCH($A149,'Attendance Dump'!$B$2:$B$400,0),
MATCH(BD$2,'Attendance Dump'!$E$1:$AI$1,0)
),
INDEX('Active Hour''s Dump'!$D$3:$AH$337,
MATCH($C149,'Active Hour''s Dump'!$A$3:$A$337,0),
MATCH(BD$2,'Active Hour''s Dump'!$D$2:$AH$2,0)
))),"")</f>
        <v>710.94899999999984</v>
      </c>
      <c r="BE149" s="13" t="str">
        <f>_xlfn.IFNA(IF(BE$3="Productivity",
INDEX('Productivity Dump'!$E$4:$AJ$500,
MATCH($A149,'Productivity Dump'!$A$4:$A$500,0),
MATCH(BE$2,'Productivity Dump'!$E$3:$AJ$3,0)
),
IF(BE$3="Attendance",
INDEX('Attendance Dump'!$E$2:$AI$400,
MATCH($A149,'Attendance Dump'!$B$2:$B$400,0),
MATCH(BE$2,'Attendance Dump'!$E$1:$AI$1,0)
),
INDEX('Active Hour''s Dump'!$D$3:$AH$337,
MATCH($C149,'Active Hour''s Dump'!$A$3:$A$337,0),
MATCH(BE$2,'Active Hour''s Dump'!$D$2:$AH$2,0)
))),"")</f>
        <v>P</v>
      </c>
      <c r="BF149" s="54">
        <f>_xlfn.IFNA(IF(BF$3="Productivity",
INDEX('Productivity Dump'!$E$4:$AJ$500,
MATCH($A149,'Productivity Dump'!$A$4:$A$500,0),
MATCH(BF$2,'Productivity Dump'!$E$3:$AJ$3,0)
),
IF(BF$3="Attendance",
INDEX('Attendance Dump'!$E$2:$AI$400,
MATCH($A149,'Attendance Dump'!$B$2:$B$400,0),
MATCH(BF$2,'Attendance Dump'!$E$1:$AI$1,0)
),
INDEX('Active Hour''s Dump'!$D$3:$AH$337,
MATCH($C149,'Active Hour''s Dump'!$A$3:$A$337,0),
MATCH(BF$2,'Active Hour''s Dump'!$D$2:$AH$2,0)
))),"")</f>
        <v>4.9166666666666696</v>
      </c>
      <c r="BG149" s="13">
        <f>_xlfn.IFNA(IF(BG$3="Productivity",
INDEX('Productivity Dump'!$E$4:$AJ$500,
MATCH($A149,'Productivity Dump'!$A$4:$A$500,0),
MATCH(BG$2,'Productivity Dump'!$E$3:$AJ$3,0)
),
IF(BG$3="Attendance",
INDEX('Attendance Dump'!$E$2:$AI$400,
MATCH($A149,'Attendance Dump'!$B$2:$B$400,0),
MATCH(BG$2,'Attendance Dump'!$E$1:$AI$1,0)
),
INDEX('Active Hour''s Dump'!$D$3:$AH$337,
MATCH($C149,'Active Hour''s Dump'!$A$3:$A$337,0),
MATCH(BG$2,'Active Hour''s Dump'!$D$2:$AH$2,0)
))),"")</f>
        <v>0</v>
      </c>
      <c r="BH149" s="13" t="str">
        <f>_xlfn.IFNA(IF(BH$3="Productivity",
INDEX('Productivity Dump'!$E$4:$AJ$500,
MATCH($A149,'Productivity Dump'!$A$4:$A$500,0),
MATCH(BH$2,'Productivity Dump'!$E$3:$AJ$3,0)
),
IF(BH$3="Attendance",
INDEX('Attendance Dump'!$E$2:$AI$400,
MATCH($A149,'Attendance Dump'!$B$2:$B$400,0),
MATCH(BH$2,'Attendance Dump'!$E$1:$AI$1,0)
),
INDEX('Active Hour''s Dump'!$D$3:$AH$337,
MATCH($C149,'Active Hour''s Dump'!$A$3:$A$337,0),
MATCH(BH$2,'Active Hour''s Dump'!$D$2:$AH$2,0)
))),"")</f>
        <v>WO</v>
      </c>
      <c r="BI149" s="54">
        <f>_xlfn.IFNA(IF(BI$3="Productivity",
INDEX('Productivity Dump'!$E$4:$AJ$500,
MATCH($A149,'Productivity Dump'!$A$4:$A$500,0),
MATCH(BI$2,'Productivity Dump'!$E$3:$AJ$3,0)
),
IF(BI$3="Attendance",
INDEX('Attendance Dump'!$E$2:$AI$400,
MATCH($A149,'Attendance Dump'!$B$2:$B$400,0),
MATCH(BI$2,'Attendance Dump'!$E$1:$AI$1,0)
),
INDEX('Active Hour''s Dump'!$D$3:$AH$337,
MATCH($C149,'Active Hour''s Dump'!$A$3:$A$337,0),
MATCH(BI$2,'Active Hour''s Dump'!$D$2:$AH$2,0)
))),"")</f>
        <v>0</v>
      </c>
      <c r="BJ149" s="13">
        <f>_xlfn.IFNA(IF(BJ$3="Productivity",
INDEX('Productivity Dump'!$E$4:$AJ$500,
MATCH($A149,'Productivity Dump'!$A$4:$A$500,0),
MATCH(BJ$2,'Productivity Dump'!$E$3:$AJ$3,0)
),
IF(BJ$3="Attendance",
INDEX('Attendance Dump'!$E$2:$AI$400,
MATCH($A149,'Attendance Dump'!$B$2:$B$400,0),
MATCH(BJ$2,'Attendance Dump'!$E$1:$AI$1,0)
),
INDEX('Active Hour''s Dump'!$D$3:$AH$337,
MATCH($C149,'Active Hour''s Dump'!$A$3:$A$337,0),
MATCH(BJ$2,'Active Hour''s Dump'!$D$2:$AH$2,0)
))),"")</f>
        <v>468.68699999999995</v>
      </c>
      <c r="BK149" s="13" t="str">
        <f>_xlfn.IFNA(IF(BK$3="Productivity",
INDEX('Productivity Dump'!$E$4:$AJ$500,
MATCH($A149,'Productivity Dump'!$A$4:$A$500,0),
MATCH(BK$2,'Productivity Dump'!$E$3:$AJ$3,0)
),
IF(BK$3="Attendance",
INDEX('Attendance Dump'!$E$2:$AI$400,
MATCH($A149,'Attendance Dump'!$B$2:$B$400,0),
MATCH(BK$2,'Attendance Dump'!$E$1:$AI$1,0)
),
INDEX('Active Hour''s Dump'!$D$3:$AH$337,
MATCH($C149,'Active Hour''s Dump'!$A$3:$A$337,0),
MATCH(BK$2,'Active Hour''s Dump'!$D$2:$AH$2,0)
))),"")</f>
        <v>P</v>
      </c>
      <c r="BL149" s="54">
        <f>_xlfn.IFNA(IF(BL$3="Productivity",
INDEX('Productivity Dump'!$E$4:$AJ$500,
MATCH($A149,'Productivity Dump'!$A$4:$A$500,0),
MATCH(BL$2,'Productivity Dump'!$E$3:$AJ$3,0)
),
IF(BL$3="Attendance",
INDEX('Attendance Dump'!$E$2:$AI$400,
MATCH($A149,'Attendance Dump'!$B$2:$B$400,0),
MATCH(BL$2,'Attendance Dump'!$E$1:$AI$1,0)
),
INDEX('Active Hour''s Dump'!$D$3:$AH$337,
MATCH($C149,'Active Hour''s Dump'!$A$3:$A$337,0),
MATCH(BL$2,'Active Hour''s Dump'!$D$2:$AH$2,0)
))),"")</f>
        <v>5.4166666666666696</v>
      </c>
      <c r="BM149" s="13">
        <f>_xlfn.IFNA(IF(BM$3="Productivity",
INDEX('Productivity Dump'!$E$4:$AJ$500,
MATCH($A149,'Productivity Dump'!$A$4:$A$500,0),
MATCH(BM$2,'Productivity Dump'!$E$3:$AJ$3,0)
),
IF(BM$3="Attendance",
INDEX('Attendance Dump'!$E$2:$AI$400,
MATCH($A149,'Attendance Dump'!$B$2:$B$400,0),
MATCH(BM$2,'Attendance Dump'!$E$1:$AI$1,0)
),
INDEX('Active Hour''s Dump'!$D$3:$AH$337,
MATCH($C149,'Active Hour''s Dump'!$A$3:$A$337,0),
MATCH(BM$2,'Active Hour''s Dump'!$D$2:$AH$2,0)
))),"")</f>
        <v>1063.5630000000003</v>
      </c>
      <c r="BN149" s="13" t="str">
        <f>_xlfn.IFNA(IF(BN$3="Productivity",
INDEX('Productivity Dump'!$E$4:$AJ$500,
MATCH($A149,'Productivity Dump'!$A$4:$A$500,0),
MATCH(BN$2,'Productivity Dump'!$E$3:$AJ$3,0)
),
IF(BN$3="Attendance",
INDEX('Attendance Dump'!$E$2:$AI$400,
MATCH($A149,'Attendance Dump'!$B$2:$B$400,0),
MATCH(BN$2,'Attendance Dump'!$E$1:$AI$1,0)
),
INDEX('Active Hour''s Dump'!$D$3:$AH$337,
MATCH($C149,'Active Hour''s Dump'!$A$3:$A$337,0),
MATCH(BN$2,'Active Hour''s Dump'!$D$2:$AH$2,0)
))),"")</f>
        <v>P</v>
      </c>
      <c r="BO149" s="54">
        <f>_xlfn.IFNA(IF(BO$3="Productivity",
INDEX('Productivity Dump'!$E$4:$AJ$500,
MATCH($A149,'Productivity Dump'!$A$4:$A$500,0),
MATCH(BO$2,'Productivity Dump'!$E$3:$AJ$3,0)
),
IF(BO$3="Attendance",
INDEX('Attendance Dump'!$E$2:$AI$400,
MATCH($A149,'Attendance Dump'!$B$2:$B$400,0),
MATCH(BO$2,'Attendance Dump'!$E$1:$AI$1,0)
),
INDEX('Active Hour''s Dump'!$D$3:$AH$337,
MATCH($C149,'Active Hour''s Dump'!$A$3:$A$337,0),
MATCH(BO$2,'Active Hour''s Dump'!$D$2:$AH$2,0)
))),"")</f>
        <v>7.3333333333333304</v>
      </c>
      <c r="BP149" s="13">
        <f>_xlfn.IFNA(IF(BP$3="Productivity",
INDEX('Productivity Dump'!$E$4:$AJ$500,
MATCH($A149,'Productivity Dump'!$A$4:$A$500,0),
MATCH(BP$2,'Productivity Dump'!$E$3:$AJ$3,0)
),
IF(BP$3="Attendance",
INDEX('Attendance Dump'!$E$2:$AI$400,
MATCH($A149,'Attendance Dump'!$B$2:$B$400,0),
MATCH(BP$2,'Attendance Dump'!$E$1:$AI$1,0)
),
INDEX('Active Hour''s Dump'!$D$3:$AH$337,
MATCH($C149,'Active Hour''s Dump'!$A$3:$A$337,0),
MATCH(BP$2,'Active Hour''s Dump'!$D$2:$AH$2,0)
))),"")</f>
        <v>1119.9620000000002</v>
      </c>
      <c r="BQ149" s="13" t="str">
        <f>_xlfn.IFNA(IF(BQ$3="Productivity",
INDEX('Productivity Dump'!$E$4:$AJ$500,
MATCH($A149,'Productivity Dump'!$A$4:$A$500,0),
MATCH(BQ$2,'Productivity Dump'!$E$3:$AJ$3,0)
),
IF(BQ$3="Attendance",
INDEX('Attendance Dump'!$E$2:$AI$400,
MATCH($A149,'Attendance Dump'!$B$2:$B$400,0),
MATCH(BQ$2,'Attendance Dump'!$E$1:$AI$1,0)
),
INDEX('Active Hour''s Dump'!$D$3:$AH$337,
MATCH($C149,'Active Hour''s Dump'!$A$3:$A$337,0),
MATCH(BQ$2,'Active Hour''s Dump'!$D$2:$AH$2,0)
))),"")</f>
        <v>P</v>
      </c>
      <c r="BR149" s="54">
        <f>_xlfn.IFNA(IF(BR$3="Productivity",
INDEX('Productivity Dump'!$E$4:$AJ$500,
MATCH($A149,'Productivity Dump'!$A$4:$A$500,0),
MATCH(BR$2,'Productivity Dump'!$E$3:$AJ$3,0)
),
IF(BR$3="Attendance",
INDEX('Attendance Dump'!$E$2:$AI$400,
MATCH($A149,'Attendance Dump'!$B$2:$B$400,0),
MATCH(BR$2,'Attendance Dump'!$E$1:$AI$1,0)
),
INDEX('Active Hour''s Dump'!$D$3:$AH$337,
MATCH($C149,'Active Hour''s Dump'!$A$3:$A$337,0),
MATCH(BR$2,'Active Hour''s Dump'!$D$2:$AH$2,0)
))),"")</f>
        <v>7.4166666666666696</v>
      </c>
      <c r="BS149" s="13">
        <f>_xlfn.IFNA(IF(BS$3="Productivity",
INDEX('Productivity Dump'!$E$4:$AJ$500,
MATCH($A149,'Productivity Dump'!$A$4:$A$500,0),
MATCH(BS$2,'Productivity Dump'!$E$3:$AJ$3,0)
),
IF(BS$3="Attendance",
INDEX('Attendance Dump'!$E$2:$AI$400,
MATCH($A149,'Attendance Dump'!$B$2:$B$400,0),
MATCH(BS$2,'Attendance Dump'!$E$1:$AI$1,0)
),
INDEX('Active Hour''s Dump'!$D$3:$AH$337,
MATCH($C149,'Active Hour''s Dump'!$A$3:$A$337,0),
MATCH(BS$2,'Active Hour''s Dump'!$D$2:$AH$2,0)
))),"")</f>
        <v>1006.4739999999999</v>
      </c>
      <c r="BT149" s="13" t="str">
        <f>_xlfn.IFNA(IF(BT$3="Productivity",
INDEX('Productivity Dump'!$E$4:$AJ$500,
MATCH($A149,'Productivity Dump'!$A$4:$A$500,0),
MATCH(BT$2,'Productivity Dump'!$E$3:$AJ$3,0)
),
IF(BT$3="Attendance",
INDEX('Attendance Dump'!$E$2:$AI$400,
MATCH($A149,'Attendance Dump'!$B$2:$B$400,0),
MATCH(BT$2,'Attendance Dump'!$E$1:$AI$1,0)
),
INDEX('Active Hour''s Dump'!$D$3:$AH$337,
MATCH($C149,'Active Hour''s Dump'!$A$3:$A$337,0),
MATCH(BT$2,'Active Hour''s Dump'!$D$2:$AH$2,0)
))),"")</f>
        <v>H(P)</v>
      </c>
      <c r="BU149" s="54">
        <f>_xlfn.IFNA(IF(BU$3="Productivity",
INDEX('Productivity Dump'!$E$4:$AJ$500,
MATCH($A149,'Productivity Dump'!$A$4:$A$500,0),
MATCH(BU$2,'Productivity Dump'!$E$3:$AJ$3,0)
),
IF(BU$3="Attendance",
INDEX('Attendance Dump'!$E$2:$AI$400,
MATCH($A149,'Attendance Dump'!$B$2:$B$400,0),
MATCH(BU$2,'Attendance Dump'!$E$1:$AI$1,0)
),
INDEX('Active Hour''s Dump'!$D$3:$AH$337,
MATCH($C149,'Active Hour''s Dump'!$A$3:$A$337,0),
MATCH(BU$2,'Active Hour''s Dump'!$D$2:$AH$2,0)
))),"")</f>
        <v>7</v>
      </c>
      <c r="BV149" s="13">
        <f>_xlfn.IFNA(IF(BV$3="Productivity",
INDEX('Productivity Dump'!$E$4:$AJ$500,
MATCH($A149,'Productivity Dump'!$A$4:$A$500,0),
MATCH(BV$2,'Productivity Dump'!$E$3:$AJ$3,0)
),
IF(BV$3="Attendance",
INDEX('Attendance Dump'!$E$2:$AI$400,
MATCH($A149,'Attendance Dump'!$B$2:$B$400,0),
MATCH(BV$2,'Attendance Dump'!$E$1:$AI$1,0)
),
INDEX('Active Hour''s Dump'!$D$3:$AH$337,
MATCH($C149,'Active Hour''s Dump'!$A$3:$A$337,0),
MATCH(BV$2,'Active Hour''s Dump'!$D$2:$AH$2,0)
))),"")</f>
        <v>1021.6399999999999</v>
      </c>
      <c r="BW149" s="13" t="str">
        <f>_xlfn.IFNA(IF(BW$3="Productivity",
INDEX('Productivity Dump'!$E$4:$AJ$500,
MATCH($A149,'Productivity Dump'!$A$4:$A$500,0),
MATCH(BW$2,'Productivity Dump'!$E$3:$AJ$3,0)
),
IF(BW$3="Attendance",
INDEX('Attendance Dump'!$E$2:$AI$400,
MATCH($A149,'Attendance Dump'!$B$2:$B$400,0),
MATCH(BW$2,'Attendance Dump'!$E$1:$AI$1,0)
),
INDEX('Active Hour''s Dump'!$D$3:$AH$337,
MATCH($C149,'Active Hour''s Dump'!$A$3:$A$337,0),
MATCH(BW$2,'Active Hour''s Dump'!$D$2:$AH$2,0)
))),"")</f>
        <v>P</v>
      </c>
      <c r="BX149" s="54">
        <f>_xlfn.IFNA(IF(BX$3="Productivity",
INDEX('Productivity Dump'!$E$4:$AJ$500,
MATCH($A149,'Productivity Dump'!$A$4:$A$500,0),
MATCH(BX$2,'Productivity Dump'!$E$3:$AJ$3,0)
),
IF(BX$3="Attendance",
INDEX('Attendance Dump'!$E$2:$AI$400,
MATCH($A149,'Attendance Dump'!$B$2:$B$400,0),
MATCH(BX$2,'Attendance Dump'!$E$1:$AI$1,0)
),
INDEX('Active Hour''s Dump'!$D$3:$AH$337,
MATCH($C149,'Active Hour''s Dump'!$A$3:$A$337,0),
MATCH(BX$2,'Active Hour''s Dump'!$D$2:$AH$2,0)
))),"")</f>
        <v>7.3333333333333304</v>
      </c>
      <c r="BY149" s="13">
        <f>_xlfn.IFNA(IF(BY$3="Productivity",
INDEX('Productivity Dump'!$E$4:$AJ$500,
MATCH($A149,'Productivity Dump'!$A$4:$A$500,0),
MATCH(BY$2,'Productivity Dump'!$E$3:$AJ$3,0)
),
IF(BY$3="Attendance",
INDEX('Attendance Dump'!$E$2:$AI$400,
MATCH($A149,'Attendance Dump'!$B$2:$B$400,0),
MATCH(BY$2,'Attendance Dump'!$E$1:$AI$1,0)
),
INDEX('Active Hour''s Dump'!$D$3:$AH$337,
MATCH($C149,'Active Hour''s Dump'!$A$3:$A$337,0),
MATCH(BY$2,'Active Hour''s Dump'!$D$2:$AH$2,0)
))),"")</f>
        <v>432.76400000000007</v>
      </c>
      <c r="BZ149" s="13" t="str">
        <f>_xlfn.IFNA(IF(BZ$3="Productivity",
INDEX('Productivity Dump'!$E$4:$AJ$500,
MATCH($A149,'Productivity Dump'!$A$4:$A$500,0),
MATCH(BZ$2,'Productivity Dump'!$E$3:$AJ$3,0)
),
IF(BZ$3="Attendance",
INDEX('Attendance Dump'!$E$2:$AI$400,
MATCH($A149,'Attendance Dump'!$B$2:$B$400,0),
MATCH(BZ$2,'Attendance Dump'!$E$1:$AI$1,0)
),
INDEX('Active Hour''s Dump'!$D$3:$AH$337,
MATCH($C149,'Active Hour''s Dump'!$A$3:$A$337,0),
MATCH(BZ$2,'Active Hour''s Dump'!$D$2:$AH$2,0)
))),"")</f>
        <v>P</v>
      </c>
      <c r="CA149" s="54">
        <f>_xlfn.IFNA(IF(CA$3="Productivity",
INDEX('Productivity Dump'!$E$4:$AJ$500,
MATCH($A149,'Productivity Dump'!$A$4:$A$500,0),
MATCH(CA$2,'Productivity Dump'!$E$3:$AJ$3,0)
),
IF(CA$3="Attendance",
INDEX('Attendance Dump'!$E$2:$AI$400,
MATCH($A149,'Attendance Dump'!$B$2:$B$400,0),
MATCH(CA$2,'Attendance Dump'!$E$1:$AI$1,0)
),
INDEX('Active Hour''s Dump'!$D$3:$AH$337,
MATCH($C149,'Active Hour''s Dump'!$A$3:$A$337,0),
MATCH(CA$2,'Active Hour''s Dump'!$D$2:$AH$2,0)
))),"")</f>
        <v>3.1666666666666701</v>
      </c>
      <c r="CB149" s="13">
        <f>_xlfn.IFNA(IF(CB$3="Productivity",
INDEX('Productivity Dump'!$E$4:$AJ$500,
MATCH($A149,'Productivity Dump'!$A$4:$A$500,0),
MATCH(CB$2,'Productivity Dump'!$E$3:$AJ$3,0)
),
IF(CB$3="Attendance",
INDEX('Attendance Dump'!$E$2:$AI$400,
MATCH($A149,'Attendance Dump'!$B$2:$B$400,0),
MATCH(CB$2,'Attendance Dump'!$E$1:$AI$1,0)
),
INDEX('Active Hour''s Dump'!$D$3:$AH$337,
MATCH($C149,'Active Hour''s Dump'!$A$3:$A$337,0),
MATCH(CB$2,'Active Hour''s Dump'!$D$2:$AH$2,0)
))),"")</f>
        <v>0</v>
      </c>
      <c r="CC149" s="13" t="str">
        <f>_xlfn.IFNA(IF(CC$3="Productivity",
INDEX('Productivity Dump'!$E$4:$AJ$500,
MATCH($A149,'Productivity Dump'!$A$4:$A$500,0),
MATCH(CC$2,'Productivity Dump'!$E$3:$AJ$3,0)
),
IF(CC$3="Attendance",
INDEX('Attendance Dump'!$E$2:$AI$400,
MATCH($A149,'Attendance Dump'!$B$2:$B$400,0),
MATCH(CC$2,'Attendance Dump'!$E$1:$AI$1,0)
),
INDEX('Active Hour''s Dump'!$D$3:$AH$337,
MATCH($C149,'Active Hour''s Dump'!$A$3:$A$337,0),
MATCH(CC$2,'Active Hour''s Dump'!$D$2:$AH$2,0)
))),"")</f>
        <v>WO</v>
      </c>
      <c r="CD149" s="54">
        <f>_xlfn.IFNA(IF(CD$3="Productivity",
INDEX('Productivity Dump'!$E$4:$AJ$500,
MATCH($A149,'Productivity Dump'!$A$4:$A$500,0),
MATCH(CD$2,'Productivity Dump'!$E$3:$AJ$3,0)
),
IF(CD$3="Attendance",
INDEX('Attendance Dump'!$E$2:$AI$400,
MATCH($A149,'Attendance Dump'!$B$2:$B$400,0),
MATCH(CD$2,'Attendance Dump'!$E$1:$AI$1,0)
),
INDEX('Active Hour''s Dump'!$D$3:$AH$337,
MATCH($C149,'Active Hour''s Dump'!$A$3:$A$337,0),
MATCH(CD$2,'Active Hour''s Dump'!$D$2:$AH$2,0)
))),"")</f>
        <v>0</v>
      </c>
      <c r="CE149" s="13">
        <f>_xlfn.IFNA(IF(CE$3="Productivity",
INDEX('Productivity Dump'!$E$4:$AJ$500,
MATCH($A149,'Productivity Dump'!$A$4:$A$500,0),
MATCH(CE$2,'Productivity Dump'!$E$3:$AJ$3,0)
),
IF(CE$3="Attendance",
INDEX('Attendance Dump'!$E$2:$AI$400,
MATCH($A149,'Attendance Dump'!$B$2:$B$400,0),
MATCH(CE$2,'Attendance Dump'!$E$1:$AI$1,0)
),
INDEX('Active Hour''s Dump'!$D$3:$AH$337,
MATCH($C149,'Active Hour''s Dump'!$A$3:$A$337,0),
MATCH(CE$2,'Active Hour''s Dump'!$D$2:$AH$2,0)
))),"")</f>
        <v>614.50099999999998</v>
      </c>
      <c r="CF149" s="13" t="str">
        <f>_xlfn.IFNA(IF(CF$3="Productivity",
INDEX('Productivity Dump'!$E$4:$AJ$500,
MATCH($A149,'Productivity Dump'!$A$4:$A$500,0),
MATCH(CF$2,'Productivity Dump'!$E$3:$AJ$3,0)
),
IF(CF$3="Attendance",
INDEX('Attendance Dump'!$E$2:$AI$400,
MATCH($A149,'Attendance Dump'!$B$2:$B$400,0),
MATCH(CF$2,'Attendance Dump'!$E$1:$AI$1,0)
),
INDEX('Active Hour''s Dump'!$D$3:$AH$337,
MATCH($C149,'Active Hour''s Dump'!$A$3:$A$337,0),
MATCH(CF$2,'Active Hour''s Dump'!$D$2:$AH$2,0)
))),"")</f>
        <v>P</v>
      </c>
      <c r="CG149" s="54">
        <f>_xlfn.IFNA(IF(CG$3="Productivity",
INDEX('Productivity Dump'!$E$4:$AJ$500,
MATCH($A149,'Productivity Dump'!$A$4:$A$500,0),
MATCH(CG$2,'Productivity Dump'!$E$3:$AJ$3,0)
),
IF(CG$3="Attendance",
INDEX('Attendance Dump'!$E$2:$AI$400,
MATCH($A149,'Attendance Dump'!$B$2:$B$400,0),
MATCH(CG$2,'Attendance Dump'!$E$1:$AI$1,0)
),
INDEX('Active Hour''s Dump'!$D$3:$AH$337,
MATCH($C149,'Active Hour''s Dump'!$A$3:$A$337,0),
MATCH(CG$2,'Active Hour''s Dump'!$D$2:$AH$2,0)
))),"")</f>
        <v>4.5</v>
      </c>
      <c r="CH149" s="13">
        <f>_xlfn.IFNA(IF(CH$3="Productivity",
INDEX('Productivity Dump'!$E$4:$AJ$500,
MATCH($A149,'Productivity Dump'!$A$4:$A$500,0),
MATCH(CH$2,'Productivity Dump'!$E$3:$AJ$3,0)
),
IF(CH$3="Attendance",
INDEX('Attendance Dump'!$E$2:$AI$400,
MATCH($A149,'Attendance Dump'!$B$2:$B$400,0),
MATCH(CH$2,'Attendance Dump'!$E$1:$AI$1,0)
),
INDEX('Active Hour''s Dump'!$D$3:$AH$337,
MATCH($C149,'Active Hour''s Dump'!$A$3:$A$337,0),
MATCH(CH$2,'Active Hour''s Dump'!$D$2:$AH$2,0)
))),"")</f>
        <v>1020.5269999999999</v>
      </c>
      <c r="CI149" s="13" t="str">
        <f>_xlfn.IFNA(IF(CI$3="Productivity",
INDEX('Productivity Dump'!$E$4:$AJ$500,
MATCH($A149,'Productivity Dump'!$A$4:$A$500,0),
MATCH(CI$2,'Productivity Dump'!$E$3:$AJ$3,0)
),
IF(CI$3="Attendance",
INDEX('Attendance Dump'!$E$2:$AI$400,
MATCH($A149,'Attendance Dump'!$B$2:$B$400,0),
MATCH(CI$2,'Attendance Dump'!$E$1:$AI$1,0)
),
INDEX('Active Hour''s Dump'!$D$3:$AH$337,
MATCH($C149,'Active Hour''s Dump'!$A$3:$A$337,0),
MATCH(CI$2,'Active Hour''s Dump'!$D$2:$AH$2,0)
))),"")</f>
        <v>P</v>
      </c>
      <c r="CJ149" s="54">
        <f>_xlfn.IFNA(IF(CJ$3="Productivity",
INDEX('Productivity Dump'!$E$4:$AJ$500,
MATCH($A149,'Productivity Dump'!$A$4:$A$500,0),
MATCH(CJ$2,'Productivity Dump'!$E$3:$AJ$3,0)
),
IF(CJ$3="Attendance",
INDEX('Attendance Dump'!$E$2:$AI$400,
MATCH($A149,'Attendance Dump'!$B$2:$B$400,0),
MATCH(CJ$2,'Attendance Dump'!$E$1:$AI$1,0)
),
INDEX('Active Hour''s Dump'!$D$3:$AH$337,
MATCH($C149,'Active Hour''s Dump'!$A$3:$A$337,0),
MATCH(CJ$2,'Active Hour''s Dump'!$D$2:$AH$2,0)
))),"")</f>
        <v>7.1666666666666696</v>
      </c>
      <c r="CK149" s="13">
        <f>_xlfn.IFNA(IF(CK$3="Productivity",
INDEX('Productivity Dump'!$E$4:$AJ$500,
MATCH($A149,'Productivity Dump'!$A$4:$A$500,0),
MATCH(CK$2,'Productivity Dump'!$E$3:$AJ$3,0)
),
IF(CK$3="Attendance",
INDEX('Attendance Dump'!$E$2:$AI$400,
MATCH($A149,'Attendance Dump'!$B$2:$B$400,0),
MATCH(CK$2,'Attendance Dump'!$E$1:$AI$1,0)
),
INDEX('Active Hour''s Dump'!$D$3:$AH$337,
MATCH($C149,'Active Hour''s Dump'!$A$3:$A$337,0),
MATCH(CK$2,'Active Hour''s Dump'!$D$2:$AH$2,0)
))),"")</f>
        <v>783.34900000000005</v>
      </c>
      <c r="CL149" s="13" t="str">
        <f>_xlfn.IFNA(IF(CL$3="Productivity",
INDEX('Productivity Dump'!$E$4:$AJ$500,
MATCH($A149,'Productivity Dump'!$A$4:$A$500,0),
MATCH(CL$2,'Productivity Dump'!$E$3:$AJ$3,0)
),
IF(CL$3="Attendance",
INDEX('Attendance Dump'!$E$2:$AI$400,
MATCH($A149,'Attendance Dump'!$B$2:$B$400,0),
MATCH(CL$2,'Attendance Dump'!$E$1:$AI$1,0)
),
INDEX('Active Hour''s Dump'!$D$3:$AH$337,
MATCH($C149,'Active Hour''s Dump'!$A$3:$A$337,0),
MATCH(CL$2,'Active Hour''s Dump'!$D$2:$AH$2,0)
))),"")</f>
        <v>P</v>
      </c>
      <c r="CM149" s="54">
        <f>_xlfn.IFNA(IF(CM$3="Productivity",
INDEX('Productivity Dump'!$E$4:$AJ$500,
MATCH($A149,'Productivity Dump'!$A$4:$A$500,0),
MATCH(CM$2,'Productivity Dump'!$E$3:$AJ$3,0)
),
IF(CM$3="Attendance",
INDEX('Attendance Dump'!$E$2:$AI$400,
MATCH($A149,'Attendance Dump'!$B$2:$B$400,0),
MATCH(CM$2,'Attendance Dump'!$E$1:$AI$1,0)
),
INDEX('Active Hour''s Dump'!$D$3:$AH$337,
MATCH($C149,'Active Hour''s Dump'!$A$3:$A$337,0),
MATCH(CM$2,'Active Hour''s Dump'!$D$2:$AH$2,0)
))),"")</f>
        <v>6.25</v>
      </c>
      <c r="CN149" s="13">
        <f>_xlfn.IFNA(IF(CN$3="Productivity",
INDEX('Productivity Dump'!$E$4:$AJ$500,
MATCH($A149,'Productivity Dump'!$A$4:$A$500,0),
MATCH(CN$2,'Productivity Dump'!$E$3:$AJ$3,0)
),
IF(CN$3="Attendance",
INDEX('Attendance Dump'!$E$2:$AI$400,
MATCH($A149,'Attendance Dump'!$B$2:$B$400,0),
MATCH(CN$2,'Attendance Dump'!$E$1:$AI$1,0)
),
INDEX('Active Hour''s Dump'!$D$3:$AH$337,
MATCH($C149,'Active Hour''s Dump'!$A$3:$A$337,0),
MATCH(CN$2,'Active Hour''s Dump'!$D$2:$AH$2,0)
))),"")</f>
        <v>0</v>
      </c>
      <c r="CO149" s="13">
        <f>_xlfn.IFNA(IF(CO$3="Productivity",
INDEX('Productivity Dump'!$E$4:$AJ$500,
MATCH($A149,'Productivity Dump'!$A$4:$A$500,0),
MATCH(CO$2,'Productivity Dump'!$E$3:$AJ$3,0)
),
IF(CO$3="Attendance",
INDEX('Attendance Dump'!$E$2:$AI$400,
MATCH($A149,'Attendance Dump'!$B$2:$B$400,0),
MATCH(CO$2,'Attendance Dump'!$E$1:$AI$1,0)
),
INDEX('Active Hour''s Dump'!$D$3:$AH$337,
MATCH($C149,'Active Hour''s Dump'!$A$3:$A$337,0),
MATCH(CO$2,'Active Hour''s Dump'!$D$2:$AH$2,0)
))),"")</f>
        <v>0</v>
      </c>
      <c r="CP149" s="54">
        <f>_xlfn.IFNA(IF(CP$3="Productivity",
INDEX('Productivity Dump'!$E$4:$AJ$500,
MATCH($A149,'Productivity Dump'!$A$4:$A$500,0),
MATCH(CP$2,'Productivity Dump'!$E$3:$AJ$3,0)
),
IF(CP$3="Attendance",
INDEX('Attendance Dump'!$E$2:$AI$400,
MATCH($A149,'Attendance Dump'!$B$2:$B$400,0),
MATCH(CP$2,'Attendance Dump'!$E$1:$AI$1,0)
),
INDEX('Active Hour''s Dump'!$D$3:$AH$337,
MATCH($C149,'Active Hour''s Dump'!$A$3:$A$337,0),
MATCH(CP$2,'Active Hour''s Dump'!$D$2:$AH$2,0)
))),"")</f>
        <v>0</v>
      </c>
      <c r="CQ149" s="13">
        <f>_xlfn.IFNA(IF(CQ$3="Productivity",
INDEX('Productivity Dump'!$E$4:$AJ$500,
MATCH($A149,'Productivity Dump'!$A$4:$A$500,0),
MATCH(CQ$2,'Productivity Dump'!$E$3:$AJ$3,0)
),
IF(CQ$3="Attendance",
INDEX('Attendance Dump'!$E$2:$AI$400,
MATCH($A149,'Attendance Dump'!$B$2:$B$400,0),
MATCH(CQ$2,'Attendance Dump'!$E$1:$AI$1,0)
),
INDEX('Active Hour''s Dump'!$D$3:$AH$337,
MATCH($C149,'Active Hour''s Dump'!$A$3:$A$337,0),
MATCH(CQ$2,'Active Hour''s Dump'!$D$2:$AH$2,0)
))),"")</f>
        <v>0</v>
      </c>
      <c r="CR149" s="13">
        <f>_xlfn.IFNA(IF(CR$3="Productivity",
INDEX('Productivity Dump'!$E$4:$AJ$500,
MATCH($A149,'Productivity Dump'!$A$4:$A$500,0),
MATCH(CR$2,'Productivity Dump'!$E$3:$AJ$3,0)
),
IF(CR$3="Attendance",
INDEX('Attendance Dump'!$E$2:$AI$400,
MATCH($A149,'Attendance Dump'!$B$2:$B$400,0),
MATCH(CR$2,'Attendance Dump'!$E$1:$AI$1,0)
),
INDEX('Active Hour''s Dump'!$D$3:$AH$337,
MATCH($C149,'Active Hour''s Dump'!$A$3:$A$337,0),
MATCH(CR$2,'Active Hour''s Dump'!$D$2:$AH$2,0)
))),"")</f>
        <v>0</v>
      </c>
      <c r="CS149" s="54">
        <f>_xlfn.IFNA(IF(CS$3="Productivity",
INDEX('Productivity Dump'!$E$4:$AJ$500,
MATCH($A149,'Productivity Dump'!$A$4:$A$500,0),
MATCH(CS$2,'Productivity Dump'!$E$3:$AJ$3,0)
),
IF(CS$3="Attendance",
INDEX('Attendance Dump'!$E$2:$AI$400,
MATCH($A149,'Attendance Dump'!$B$2:$B$400,0),
MATCH(CS$2,'Attendance Dump'!$E$1:$AI$1,0)
),
INDEX('Active Hour''s Dump'!$D$3:$AH$337,
MATCH($C149,'Active Hour''s Dump'!$A$3:$A$337,0),
MATCH(CS$2,'Active Hour''s Dump'!$D$2:$AH$2,0)
))),"")</f>
        <v>0</v>
      </c>
      <c r="CT149" s="13">
        <f>_xlfn.IFNA(IF(CT$3="Productivity",
INDEX('Productivity Dump'!$E$4:$AJ$500,
MATCH($A149,'Productivity Dump'!$A$4:$A$500,0),
MATCH(CT$2,'Productivity Dump'!$E$3:$AJ$3,0)
),
IF(CT$3="Attendance",
INDEX('Attendance Dump'!$E$2:$AI$400,
MATCH($A149,'Attendance Dump'!$B$2:$B$400,0),
MATCH(CT$2,'Attendance Dump'!$E$1:$AI$1,0)
),
INDEX('Active Hour''s Dump'!$D$3:$AH$337,
MATCH($C149,'Active Hour''s Dump'!$A$3:$A$337,0),
MATCH(CT$2,'Active Hour''s Dump'!$D$2:$AH$2,0)
))),"")</f>
        <v>0</v>
      </c>
      <c r="CU149" s="13">
        <f>_xlfn.IFNA(IF(CU$3="Productivity",
INDEX('Productivity Dump'!$E$4:$AJ$500,
MATCH($A149,'Productivity Dump'!$A$4:$A$500,0),
MATCH(CU$2,'Productivity Dump'!$E$3:$AJ$3,0)
),
IF(CU$3="Attendance",
INDEX('Attendance Dump'!$E$2:$AI$400,
MATCH($A149,'Attendance Dump'!$B$2:$B$400,0),
MATCH(CU$2,'Attendance Dump'!$E$1:$AI$1,0)
),
INDEX('Active Hour''s Dump'!$D$3:$AH$337,
MATCH($C149,'Active Hour''s Dump'!$A$3:$A$337,0),
MATCH(CU$2,'Active Hour''s Dump'!$D$2:$AH$2,0)
))),"")</f>
        <v>0</v>
      </c>
      <c r="CV149" s="54">
        <f>_xlfn.IFNA(IF(CV$3="Productivity",
INDEX('Productivity Dump'!$E$4:$AJ$500,
MATCH($A149,'Productivity Dump'!$A$4:$A$500,0),
MATCH(CV$2,'Productivity Dump'!$E$3:$AJ$3,0)
),
IF(CV$3="Attendance",
INDEX('Attendance Dump'!$E$2:$AI$400,
MATCH($A149,'Attendance Dump'!$B$2:$B$400,0),
MATCH(CV$2,'Attendance Dump'!$E$1:$AI$1,0)
),
INDEX('Active Hour''s Dump'!$D$3:$AH$337,
MATCH($C149,'Active Hour''s Dump'!$A$3:$A$337,0),
MATCH(CV$2,'Active Hour''s Dump'!$D$2:$AH$2,0)
))),"")</f>
        <v>0</v>
      </c>
      <c r="CW149" s="13"/>
      <c r="CX149" s="13"/>
      <c r="CY149" s="54"/>
      <c r="DA149" s="57">
        <f t="shared" si="75"/>
        <v>150</v>
      </c>
      <c r="DB149" s="35">
        <f t="shared" si="76"/>
        <v>20484.049999999992</v>
      </c>
      <c r="DC149" s="35">
        <f t="shared" si="71"/>
        <v>0</v>
      </c>
      <c r="DD149" s="35">
        <f t="shared" ca="1" si="74"/>
        <v>0</v>
      </c>
      <c r="DF149" s="32" cm="1">
        <f t="array" ref="DF149">SUMPRODUCT(
    (MOD(COLUMN(H149:CV149) - COLUMN(H149), 3) = 0) *
    (H149:CV149 = 0) *
    (I149:CW149 = "P") *
    (COUNTIF(UKHoliday, H$2:CV$2) = 0)
)</f>
        <v>0</v>
      </c>
      <c r="DG149" s="33" cm="1">
        <f t="array" ref="DG149">SUMPRODUCT(
  (MOD(COLUMN(H149:CV149) - COLUMN(H149), 3) = 0) *
  (H149:CV149 &gt; 0) *
  (H149:CV149 &lt; 0.5 * IF(((WEEKDAY(H$2:CV$2, 2) = 1) + (WEEKDAY(H$2:CV$2, 2) = 6)), G149, F149)) *
  (I149:CW149 = "P") *
  (COUNTIF(UKHoliday, H$2:CV$2) = 0)
)</f>
        <v>0</v>
      </c>
      <c r="DH149" s="33" cm="1">
        <f t="array" ref="DH149">SUMPRODUCT(
  (MOD(COLUMN(H149:CV149) - COLUMN(H149), 3) = 0) *
  (H149:CV149 &gt; 0.5 * IF(((WEEKDAY(H$2:CV$2, 2) = 1) + (WEEKDAY(H$2:CV$2, 2) = 6)), $G149, $F149)) *
  (H149:CV149 &lt; 0.8 * IF(((WEEKDAY(H$2:CV$2, 2) = 1) + (WEEKDAY(H$2:CV$2, 2) = 6)), $G149, $F149)) *
  (I149:CW149 = "P") *
  (COUNTIF(UKHoliday, H$2:CV$2) = 0)
)</f>
        <v>3</v>
      </c>
      <c r="DI149" s="33" cm="1">
        <f t="array" ref="DI149">SUMPRODUCT(
  (MOD(COLUMN(H149:CV149) - COLUMN(H149), 3) = 0) *
  (H149:CV149 &gt; 0.8 * IF(((WEEKDAY(H$2:CV$2, 2) = 1) + (WEEKDAY(H$2:CV$2, 2) = 6)), $G149, $F149)) *
  (H149:CV149 &lt; 1 * IF(((WEEKDAY(H$2:CV$2, 2) = 1) + (WEEKDAY(H$2:CV$2, 2) = 6)), $G149, $F149)) *
  (I149:CW149 = "P") *
  (COUNTIF(UKHoliday, H$2:CV$2) = 0)
)</f>
        <v>3</v>
      </c>
    </row>
    <row r="150" spans="1:113" x14ac:dyDescent="0.3">
      <c r="A150" s="8" t="s">
        <v>452</v>
      </c>
      <c r="B150" s="36" t="s">
        <v>451</v>
      </c>
      <c r="C150" s="9" t="s">
        <v>792</v>
      </c>
      <c r="D150" s="62" t="s">
        <v>450</v>
      </c>
      <c r="E150" s="35">
        <v>19800</v>
      </c>
      <c r="F150" s="35">
        <f t="shared" si="72"/>
        <v>990</v>
      </c>
      <c r="G150" s="35">
        <f t="shared" si="73"/>
        <v>495</v>
      </c>
      <c r="H150" s="13">
        <f>_xlfn.IFNA(IF(H$3="Productivity",
INDEX('Productivity Dump'!$E$4:$AJ$500,
MATCH($A150,'Productivity Dump'!$A$4:$A$500,0),
MATCH(H$2,'Productivity Dump'!$E$3:$AJ$3,0)
),
IF(H$3="Attendance",
INDEX('Attendance Dump'!$E$2:$AI$400,
MATCH($A150,'Attendance Dump'!$B$2:$B$400,0),
MATCH(H$2,'Attendance Dump'!$E$1:$AI$1,0)
),
INDEX('Active Hour''s Dump'!$D$3:$AH$337,
MATCH($C150,'Active Hour''s Dump'!$A$3:$A$337,0),
MATCH(H$2,'Active Hour''s Dump'!$D$2:$AH$2,0)
))),"")</f>
        <v>939.90200000000016</v>
      </c>
      <c r="I150" s="13" t="str">
        <f>_xlfn.IFNA(IF(I$3="Productivity",
INDEX('Productivity Dump'!$E$4:$AJ$500,
MATCH($A150,'Productivity Dump'!$A$4:$A$500,0),
MATCH(I$2,'Productivity Dump'!$E$3:$AJ$3,0)
),
IF(I$3="Attendance",
INDEX('Attendance Dump'!$E$2:$AI$400,
MATCH($A150,'Attendance Dump'!$B$2:$B$400,0),
MATCH(I$2,'Attendance Dump'!$E$1:$AI$1,0)
),
INDEX('Active Hour''s Dump'!$D$3:$AH$337,
MATCH($C150,'Active Hour''s Dump'!$A$3:$A$337,0),
MATCH(I$2,'Active Hour''s Dump'!$D$2:$AH$2,0)
))),"")</f>
        <v>P</v>
      </c>
      <c r="J150" s="54">
        <f>_xlfn.IFNA(IF(J$3="Productivity",
INDEX('Productivity Dump'!$E$4:$AJ$500,
MATCH($A150,'Productivity Dump'!$A$4:$A$500,0),
MATCH(J$2,'Productivity Dump'!$E$3:$AJ$3,0)
),
IF(J$3="Attendance",
INDEX('Attendance Dump'!$E$2:$AI$400,
MATCH($A150,'Attendance Dump'!$B$2:$B$400,0),
MATCH(J$2,'Attendance Dump'!$E$1:$AI$1,0)
),
INDEX('Active Hour''s Dump'!$D$3:$AH$337,
MATCH($C150,'Active Hour''s Dump'!$A$3:$A$337,0),
MATCH(J$2,'Active Hour''s Dump'!$D$2:$AH$2,0)
))),"")</f>
        <v>9.25</v>
      </c>
      <c r="K150" s="13">
        <f>_xlfn.IFNA(IF(K$3="Productivity",
INDEX('Productivity Dump'!$E$4:$AJ$500,
MATCH($A150,'Productivity Dump'!$A$4:$A$500,0),
MATCH(K$2,'Productivity Dump'!$E$3:$AJ$3,0)
),
IF(K$3="Attendance",
INDEX('Attendance Dump'!$E$2:$AI$400,
MATCH($A150,'Attendance Dump'!$B$2:$B$400,0),
MATCH(K$2,'Attendance Dump'!$E$1:$AI$1,0)
),
INDEX('Active Hour''s Dump'!$D$3:$AH$337,
MATCH($C150,'Active Hour''s Dump'!$A$3:$A$337,0),
MATCH(K$2,'Active Hour''s Dump'!$D$2:$AH$2,0)
))),"")</f>
        <v>990.68900000000008</v>
      </c>
      <c r="L150" s="13" t="str">
        <f>_xlfn.IFNA(IF(L$3="Productivity",
INDEX('Productivity Dump'!$E$4:$AJ$500,
MATCH($A150,'Productivity Dump'!$A$4:$A$500,0),
MATCH(L$2,'Productivity Dump'!$E$3:$AJ$3,0)
),
IF(L$3="Attendance",
INDEX('Attendance Dump'!$E$2:$AI$400,
MATCH($A150,'Attendance Dump'!$B$2:$B$400,0),
MATCH(L$2,'Attendance Dump'!$E$1:$AI$1,0)
),
INDEX('Active Hour''s Dump'!$D$3:$AH$337,
MATCH($C150,'Active Hour''s Dump'!$A$3:$A$337,0),
MATCH(L$2,'Active Hour''s Dump'!$D$2:$AH$2,0)
))),"")</f>
        <v>P</v>
      </c>
      <c r="M150" s="54">
        <f>_xlfn.IFNA(IF(M$3="Productivity",
INDEX('Productivity Dump'!$E$4:$AJ$500,
MATCH($A150,'Productivity Dump'!$A$4:$A$500,0),
MATCH(M$2,'Productivity Dump'!$E$3:$AJ$3,0)
),
IF(M$3="Attendance",
INDEX('Attendance Dump'!$E$2:$AI$400,
MATCH($A150,'Attendance Dump'!$B$2:$B$400,0),
MATCH(M$2,'Attendance Dump'!$E$1:$AI$1,0)
),
INDEX('Active Hour''s Dump'!$D$3:$AH$337,
MATCH($C150,'Active Hour''s Dump'!$A$3:$A$337,0),
MATCH(M$2,'Active Hour''s Dump'!$D$2:$AH$2,0)
))),"")</f>
        <v>7.9166666666666696</v>
      </c>
      <c r="N150" s="13">
        <f>_xlfn.IFNA(IF(N$3="Productivity",
INDEX('Productivity Dump'!$E$4:$AJ$500,
MATCH($A150,'Productivity Dump'!$A$4:$A$500,0),
MATCH(N$2,'Productivity Dump'!$E$3:$AJ$3,0)
),
IF(N$3="Attendance",
INDEX('Attendance Dump'!$E$2:$AI$400,
MATCH($A150,'Attendance Dump'!$B$2:$B$400,0),
MATCH(N$2,'Attendance Dump'!$E$1:$AI$1,0)
),
INDEX('Active Hour''s Dump'!$D$3:$AH$337,
MATCH($C150,'Active Hour''s Dump'!$A$3:$A$337,0),
MATCH(N$2,'Active Hour''s Dump'!$D$2:$AH$2,0)
))),"")</f>
        <v>603.42799999999988</v>
      </c>
      <c r="O150" s="13" t="str">
        <f>_xlfn.IFNA(IF(O$3="Productivity",
INDEX('Productivity Dump'!$E$4:$AJ$500,
MATCH($A150,'Productivity Dump'!$A$4:$A$500,0),
MATCH(O$2,'Productivity Dump'!$E$3:$AJ$3,0)
),
IF(O$3="Attendance",
INDEX('Attendance Dump'!$E$2:$AI$400,
MATCH($A150,'Attendance Dump'!$B$2:$B$400,0),
MATCH(O$2,'Attendance Dump'!$E$1:$AI$1,0)
),
INDEX('Active Hour''s Dump'!$D$3:$AH$337,
MATCH($C150,'Active Hour''s Dump'!$A$3:$A$337,0),
MATCH(O$2,'Active Hour''s Dump'!$D$2:$AH$2,0)
))),"")</f>
        <v>P</v>
      </c>
      <c r="P150" s="54">
        <f>_xlfn.IFNA(IF(P$3="Productivity",
INDEX('Productivity Dump'!$E$4:$AJ$500,
MATCH($A150,'Productivity Dump'!$A$4:$A$500,0),
MATCH(P$2,'Productivity Dump'!$E$3:$AJ$3,0)
),
IF(P$3="Attendance",
INDEX('Attendance Dump'!$E$2:$AI$400,
MATCH($A150,'Attendance Dump'!$B$2:$B$400,0),
MATCH(P$2,'Attendance Dump'!$E$1:$AI$1,0)
),
INDEX('Active Hour''s Dump'!$D$3:$AH$337,
MATCH($C150,'Active Hour''s Dump'!$A$3:$A$337,0),
MATCH(P$2,'Active Hour''s Dump'!$D$2:$AH$2,0)
))),"")</f>
        <v>5.5833333333333304</v>
      </c>
      <c r="Q150" s="13">
        <f>_xlfn.IFNA(IF(Q$3="Productivity",
INDEX('Productivity Dump'!$E$4:$AJ$500,
MATCH($A150,'Productivity Dump'!$A$4:$A$500,0),
MATCH(Q$2,'Productivity Dump'!$E$3:$AJ$3,0)
),
IF(Q$3="Attendance",
INDEX('Attendance Dump'!$E$2:$AI$400,
MATCH($A150,'Attendance Dump'!$B$2:$B$400,0),
MATCH(Q$2,'Attendance Dump'!$E$1:$AI$1,0)
),
INDEX('Active Hour''s Dump'!$D$3:$AH$337,
MATCH($C150,'Active Hour''s Dump'!$A$3:$A$337,0),
MATCH(Q$2,'Active Hour''s Dump'!$D$2:$AH$2,0)
))),"")</f>
        <v>0</v>
      </c>
      <c r="R150" s="13" t="str">
        <f>_xlfn.IFNA(IF(R$3="Productivity",
INDEX('Productivity Dump'!$E$4:$AJ$500,
MATCH($A150,'Productivity Dump'!$A$4:$A$500,0),
MATCH(R$2,'Productivity Dump'!$E$3:$AJ$3,0)
),
IF(R$3="Attendance",
INDEX('Attendance Dump'!$E$2:$AI$400,
MATCH($A150,'Attendance Dump'!$B$2:$B$400,0),
MATCH(R$2,'Attendance Dump'!$E$1:$AI$1,0)
),
INDEX('Active Hour''s Dump'!$D$3:$AH$337,
MATCH($C150,'Active Hour''s Dump'!$A$3:$A$337,0),
MATCH(R$2,'Active Hour''s Dump'!$D$2:$AH$2,0)
))),"")</f>
        <v>WO</v>
      </c>
      <c r="S150" s="54">
        <f>_xlfn.IFNA(IF(S$3="Productivity",
INDEX('Productivity Dump'!$E$4:$AJ$500,
MATCH($A150,'Productivity Dump'!$A$4:$A$500,0),
MATCH(S$2,'Productivity Dump'!$E$3:$AJ$3,0)
),
IF(S$3="Attendance",
INDEX('Attendance Dump'!$E$2:$AI$400,
MATCH($A150,'Attendance Dump'!$B$2:$B$400,0),
MATCH(S$2,'Attendance Dump'!$E$1:$AI$1,0)
),
INDEX('Active Hour''s Dump'!$D$3:$AH$337,
MATCH($C150,'Active Hour''s Dump'!$A$3:$A$337,0),
MATCH(S$2,'Active Hour''s Dump'!$D$2:$AH$2,0)
))),"")</f>
        <v>0</v>
      </c>
      <c r="T150" s="13">
        <f>_xlfn.IFNA(IF(T$3="Productivity",
INDEX('Productivity Dump'!$E$4:$AJ$500,
MATCH($A150,'Productivity Dump'!$A$4:$A$500,0),
MATCH(T$2,'Productivity Dump'!$E$3:$AJ$3,0)
),
IF(T$3="Attendance",
INDEX('Attendance Dump'!$E$2:$AI$400,
MATCH($A150,'Attendance Dump'!$B$2:$B$400,0),
MATCH(T$2,'Attendance Dump'!$E$1:$AI$1,0)
),
INDEX('Active Hour''s Dump'!$D$3:$AH$337,
MATCH($C150,'Active Hour''s Dump'!$A$3:$A$337,0),
MATCH(T$2,'Active Hour''s Dump'!$D$2:$AH$2,0)
))),"")</f>
        <v>631.42800000000011</v>
      </c>
      <c r="U150" s="13" t="str">
        <f>_xlfn.IFNA(IF(U$3="Productivity",
INDEX('Productivity Dump'!$E$4:$AJ$500,
MATCH($A150,'Productivity Dump'!$A$4:$A$500,0),
MATCH(U$2,'Productivity Dump'!$E$3:$AJ$3,0)
),
IF(U$3="Attendance",
INDEX('Attendance Dump'!$E$2:$AI$400,
MATCH($A150,'Attendance Dump'!$B$2:$B$400,0),
MATCH(U$2,'Attendance Dump'!$E$1:$AI$1,0)
),
INDEX('Active Hour''s Dump'!$D$3:$AH$337,
MATCH($C150,'Active Hour''s Dump'!$A$3:$A$337,0),
MATCH(U$2,'Active Hour''s Dump'!$D$2:$AH$2,0)
))),"")</f>
        <v>P</v>
      </c>
      <c r="V150" s="54">
        <f>_xlfn.IFNA(IF(V$3="Productivity",
INDEX('Productivity Dump'!$E$4:$AJ$500,
MATCH($A150,'Productivity Dump'!$A$4:$A$500,0),
MATCH(V$2,'Productivity Dump'!$E$3:$AJ$3,0)
),
IF(V$3="Attendance",
INDEX('Attendance Dump'!$E$2:$AI$400,
MATCH($A150,'Attendance Dump'!$B$2:$B$400,0),
MATCH(V$2,'Attendance Dump'!$E$1:$AI$1,0)
),
INDEX('Active Hour''s Dump'!$D$3:$AH$337,
MATCH($C150,'Active Hour''s Dump'!$A$3:$A$337,0),
MATCH(V$2,'Active Hour''s Dump'!$D$2:$AH$2,0)
))),"")</f>
        <v>6.75</v>
      </c>
      <c r="W150" s="13">
        <f>_xlfn.IFNA(IF(W$3="Productivity",
INDEX('Productivity Dump'!$E$4:$AJ$500,
MATCH($A150,'Productivity Dump'!$A$4:$A$500,0),
MATCH(W$2,'Productivity Dump'!$E$3:$AJ$3,0)
),
IF(W$3="Attendance",
INDEX('Attendance Dump'!$E$2:$AI$400,
MATCH($A150,'Attendance Dump'!$B$2:$B$400,0),
MATCH(W$2,'Attendance Dump'!$E$1:$AI$1,0)
),
INDEX('Active Hour''s Dump'!$D$3:$AH$337,
MATCH($C150,'Active Hour''s Dump'!$A$3:$A$337,0),
MATCH(W$2,'Active Hour''s Dump'!$D$2:$AH$2,0)
))),"")</f>
        <v>1067.4940000000001</v>
      </c>
      <c r="X150" s="13" t="str">
        <f>_xlfn.IFNA(IF(X$3="Productivity",
INDEX('Productivity Dump'!$E$4:$AJ$500,
MATCH($A150,'Productivity Dump'!$A$4:$A$500,0),
MATCH(X$2,'Productivity Dump'!$E$3:$AJ$3,0)
),
IF(X$3="Attendance",
INDEX('Attendance Dump'!$E$2:$AI$400,
MATCH($A150,'Attendance Dump'!$B$2:$B$400,0),
MATCH(X$2,'Attendance Dump'!$E$1:$AI$1,0)
),
INDEX('Active Hour''s Dump'!$D$3:$AH$337,
MATCH($C150,'Active Hour''s Dump'!$A$3:$A$337,0),
MATCH(X$2,'Active Hour''s Dump'!$D$2:$AH$2,0)
))),"")</f>
        <v>P</v>
      </c>
      <c r="Y150" s="54">
        <f>_xlfn.IFNA(IF(Y$3="Productivity",
INDEX('Productivity Dump'!$E$4:$AJ$500,
MATCH($A150,'Productivity Dump'!$A$4:$A$500,0),
MATCH(Y$2,'Productivity Dump'!$E$3:$AJ$3,0)
),
IF(Y$3="Attendance",
INDEX('Attendance Dump'!$E$2:$AI$400,
MATCH($A150,'Attendance Dump'!$B$2:$B$400,0),
MATCH(Y$2,'Attendance Dump'!$E$1:$AI$1,0)
),
INDEX('Active Hour''s Dump'!$D$3:$AH$337,
MATCH($C150,'Active Hour''s Dump'!$A$3:$A$337,0),
MATCH(Y$2,'Active Hour''s Dump'!$D$2:$AH$2,0)
))),"")</f>
        <v>8.3333333333333304</v>
      </c>
      <c r="Z150" s="13">
        <f>_xlfn.IFNA(IF(Z$3="Productivity",
INDEX('Productivity Dump'!$E$4:$AJ$500,
MATCH($A150,'Productivity Dump'!$A$4:$A$500,0),
MATCH(Z$2,'Productivity Dump'!$E$3:$AJ$3,0)
),
IF(Z$3="Attendance",
INDEX('Attendance Dump'!$E$2:$AI$400,
MATCH($A150,'Attendance Dump'!$B$2:$B$400,0),
MATCH(Z$2,'Attendance Dump'!$E$1:$AI$1,0)
),
INDEX('Active Hour''s Dump'!$D$3:$AH$337,
MATCH($C150,'Active Hour''s Dump'!$A$3:$A$337,0),
MATCH(Z$2,'Active Hour''s Dump'!$D$2:$AH$2,0)
))),"")</f>
        <v>965.7489999999998</v>
      </c>
      <c r="AA150" s="13" t="str">
        <f>_xlfn.IFNA(IF(AA$3="Productivity",
INDEX('Productivity Dump'!$E$4:$AJ$500,
MATCH($A150,'Productivity Dump'!$A$4:$A$500,0),
MATCH(AA$2,'Productivity Dump'!$E$3:$AJ$3,0)
),
IF(AA$3="Attendance",
INDEX('Attendance Dump'!$E$2:$AI$400,
MATCH($A150,'Attendance Dump'!$B$2:$B$400,0),
MATCH(AA$2,'Attendance Dump'!$E$1:$AI$1,0)
),
INDEX('Active Hour''s Dump'!$D$3:$AH$337,
MATCH($C150,'Active Hour''s Dump'!$A$3:$A$337,0),
MATCH(AA$2,'Active Hour''s Dump'!$D$2:$AH$2,0)
))),"")</f>
        <v>P</v>
      </c>
      <c r="AB150" s="54">
        <f>_xlfn.IFNA(IF(AB$3="Productivity",
INDEX('Productivity Dump'!$E$4:$AJ$500,
MATCH($A150,'Productivity Dump'!$A$4:$A$500,0),
MATCH(AB$2,'Productivity Dump'!$E$3:$AJ$3,0)
),
IF(AB$3="Attendance",
INDEX('Attendance Dump'!$E$2:$AI$400,
MATCH($A150,'Attendance Dump'!$B$2:$B$400,0),
MATCH(AB$2,'Attendance Dump'!$E$1:$AI$1,0)
),
INDEX('Active Hour''s Dump'!$D$3:$AH$337,
MATCH($C150,'Active Hour''s Dump'!$A$3:$A$337,0),
MATCH(AB$2,'Active Hour''s Dump'!$D$2:$AH$2,0)
))),"")</f>
        <v>8.0833333333333304</v>
      </c>
      <c r="AC150" s="13">
        <f>_xlfn.IFNA(IF(AC$3="Productivity",
INDEX('Productivity Dump'!$E$4:$AJ$500,
MATCH($A150,'Productivity Dump'!$A$4:$A$500,0),
MATCH(AC$2,'Productivity Dump'!$E$3:$AJ$3,0)
),
IF(AC$3="Attendance",
INDEX('Attendance Dump'!$E$2:$AI$400,
MATCH($A150,'Attendance Dump'!$B$2:$B$400,0),
MATCH(AC$2,'Attendance Dump'!$E$1:$AI$1,0)
),
INDEX('Active Hour''s Dump'!$D$3:$AH$337,
MATCH($C150,'Active Hour''s Dump'!$A$3:$A$337,0),
MATCH(AC$2,'Active Hour''s Dump'!$D$2:$AH$2,0)
))),"")</f>
        <v>966.04</v>
      </c>
      <c r="AD150" s="13" t="str">
        <f>_xlfn.IFNA(IF(AD$3="Productivity",
INDEX('Productivity Dump'!$E$4:$AJ$500,
MATCH($A150,'Productivity Dump'!$A$4:$A$500,0),
MATCH(AD$2,'Productivity Dump'!$E$3:$AJ$3,0)
),
IF(AD$3="Attendance",
INDEX('Attendance Dump'!$E$2:$AI$400,
MATCH($A150,'Attendance Dump'!$B$2:$B$400,0),
MATCH(AD$2,'Attendance Dump'!$E$1:$AI$1,0)
),
INDEX('Active Hour''s Dump'!$D$3:$AH$337,
MATCH($C150,'Active Hour''s Dump'!$A$3:$A$337,0),
MATCH(AD$2,'Active Hour''s Dump'!$D$2:$AH$2,0)
))),"")</f>
        <v>P</v>
      </c>
      <c r="AE150" s="54">
        <f>_xlfn.IFNA(IF(AE$3="Productivity",
INDEX('Productivity Dump'!$E$4:$AJ$500,
MATCH($A150,'Productivity Dump'!$A$4:$A$500,0),
MATCH(AE$2,'Productivity Dump'!$E$3:$AJ$3,0)
),
IF(AE$3="Attendance",
INDEX('Attendance Dump'!$E$2:$AI$400,
MATCH($A150,'Attendance Dump'!$B$2:$B$400,0),
MATCH(AE$2,'Attendance Dump'!$E$1:$AI$1,0)
),
INDEX('Active Hour''s Dump'!$D$3:$AH$337,
MATCH($C150,'Active Hour''s Dump'!$A$3:$A$337,0),
MATCH(AE$2,'Active Hour''s Dump'!$D$2:$AH$2,0)
))),"")</f>
        <v>7.75</v>
      </c>
      <c r="AF150" s="13">
        <f>_xlfn.IFNA(IF(AF$3="Productivity",
INDEX('Productivity Dump'!$E$4:$AJ$500,
MATCH($A150,'Productivity Dump'!$A$4:$A$500,0),
MATCH(AF$2,'Productivity Dump'!$E$3:$AJ$3,0)
),
IF(AF$3="Attendance",
INDEX('Attendance Dump'!$E$2:$AI$400,
MATCH($A150,'Attendance Dump'!$B$2:$B$400,0),
MATCH(AF$2,'Attendance Dump'!$E$1:$AI$1,0)
),
INDEX('Active Hour''s Dump'!$D$3:$AH$337,
MATCH($C150,'Active Hour''s Dump'!$A$3:$A$337,0),
MATCH(AF$2,'Active Hour''s Dump'!$D$2:$AH$2,0)
))),"")</f>
        <v>1109.1979999999999</v>
      </c>
      <c r="AG150" s="13" t="str">
        <f>_xlfn.IFNA(IF(AG$3="Productivity",
INDEX('Productivity Dump'!$E$4:$AJ$500,
MATCH($A150,'Productivity Dump'!$A$4:$A$500,0),
MATCH(AG$2,'Productivity Dump'!$E$3:$AJ$3,0)
),
IF(AG$3="Attendance",
INDEX('Attendance Dump'!$E$2:$AI$400,
MATCH($A150,'Attendance Dump'!$B$2:$B$400,0),
MATCH(AG$2,'Attendance Dump'!$E$1:$AI$1,0)
),
INDEX('Active Hour''s Dump'!$D$3:$AH$337,
MATCH($C150,'Active Hour''s Dump'!$A$3:$A$337,0),
MATCH(AG$2,'Active Hour''s Dump'!$D$2:$AH$2,0)
))),"")</f>
        <v>P</v>
      </c>
      <c r="AH150" s="54">
        <f>_xlfn.IFNA(IF(AH$3="Productivity",
INDEX('Productivity Dump'!$E$4:$AJ$500,
MATCH($A150,'Productivity Dump'!$A$4:$A$500,0),
MATCH(AH$2,'Productivity Dump'!$E$3:$AJ$3,0)
),
IF(AH$3="Attendance",
INDEX('Attendance Dump'!$E$2:$AI$400,
MATCH($A150,'Attendance Dump'!$B$2:$B$400,0),
MATCH(AH$2,'Attendance Dump'!$E$1:$AI$1,0)
),
INDEX('Active Hour''s Dump'!$D$3:$AH$337,
MATCH($C150,'Active Hour''s Dump'!$A$3:$A$337,0),
MATCH(AH$2,'Active Hour''s Dump'!$D$2:$AH$2,0)
))),"")</f>
        <v>9.6666666666666696</v>
      </c>
      <c r="AI150" s="13">
        <f>_xlfn.IFNA(IF(AI$3="Productivity",
INDEX('Productivity Dump'!$E$4:$AJ$500,
MATCH($A150,'Productivity Dump'!$A$4:$A$500,0),
MATCH(AI$2,'Productivity Dump'!$E$3:$AJ$3,0)
),
IF(AI$3="Attendance",
INDEX('Attendance Dump'!$E$2:$AI$400,
MATCH($A150,'Attendance Dump'!$B$2:$B$400,0),
MATCH(AI$2,'Attendance Dump'!$E$1:$AI$1,0)
),
INDEX('Active Hour''s Dump'!$D$3:$AH$337,
MATCH($C150,'Active Hour''s Dump'!$A$3:$A$337,0),
MATCH(AI$2,'Active Hour''s Dump'!$D$2:$AH$2,0)
))),"")</f>
        <v>964.34400000000028</v>
      </c>
      <c r="AJ150" s="13" t="str">
        <f>_xlfn.IFNA(IF(AJ$3="Productivity",
INDEX('Productivity Dump'!$E$4:$AJ$500,
MATCH($A150,'Productivity Dump'!$A$4:$A$500,0),
MATCH(AJ$2,'Productivity Dump'!$E$3:$AJ$3,0)
),
IF(AJ$3="Attendance",
INDEX('Attendance Dump'!$E$2:$AI$400,
MATCH($A150,'Attendance Dump'!$B$2:$B$400,0),
MATCH(AJ$2,'Attendance Dump'!$E$1:$AI$1,0)
),
INDEX('Active Hour''s Dump'!$D$3:$AH$337,
MATCH($C150,'Active Hour''s Dump'!$A$3:$A$337,0),
MATCH(AJ$2,'Active Hour''s Dump'!$D$2:$AH$2,0)
))),"")</f>
        <v>P</v>
      </c>
      <c r="AK150" s="54">
        <f>_xlfn.IFNA(IF(AK$3="Productivity",
INDEX('Productivity Dump'!$E$4:$AJ$500,
MATCH($A150,'Productivity Dump'!$A$4:$A$500,0),
MATCH(AK$2,'Productivity Dump'!$E$3:$AJ$3,0)
),
IF(AK$3="Attendance",
INDEX('Attendance Dump'!$E$2:$AI$400,
MATCH($A150,'Attendance Dump'!$B$2:$B$400,0),
MATCH(AK$2,'Attendance Dump'!$E$1:$AI$1,0)
),
INDEX('Active Hour''s Dump'!$D$3:$AH$337,
MATCH($C150,'Active Hour''s Dump'!$A$3:$A$337,0),
MATCH(AK$2,'Active Hour''s Dump'!$D$2:$AH$2,0)
))),"")</f>
        <v>8.5</v>
      </c>
      <c r="AL150" s="13">
        <f>_xlfn.IFNA(IF(AL$3="Productivity",
INDEX('Productivity Dump'!$E$4:$AJ$500,
MATCH($A150,'Productivity Dump'!$A$4:$A$500,0),
MATCH(AL$2,'Productivity Dump'!$E$3:$AJ$3,0)
),
IF(AL$3="Attendance",
INDEX('Attendance Dump'!$E$2:$AI$400,
MATCH($A150,'Attendance Dump'!$B$2:$B$400,0),
MATCH(AL$2,'Attendance Dump'!$E$1:$AI$1,0)
),
INDEX('Active Hour''s Dump'!$D$3:$AH$337,
MATCH($C150,'Active Hour''s Dump'!$A$3:$A$337,0),
MATCH(AL$2,'Active Hour''s Dump'!$D$2:$AH$2,0)
))),"")</f>
        <v>0</v>
      </c>
      <c r="AM150" s="13" t="str">
        <f>_xlfn.IFNA(IF(AM$3="Productivity",
INDEX('Productivity Dump'!$E$4:$AJ$500,
MATCH($A150,'Productivity Dump'!$A$4:$A$500,0),
MATCH(AM$2,'Productivity Dump'!$E$3:$AJ$3,0)
),
IF(AM$3="Attendance",
INDEX('Attendance Dump'!$E$2:$AI$400,
MATCH($A150,'Attendance Dump'!$B$2:$B$400,0),
MATCH(AM$2,'Attendance Dump'!$E$1:$AI$1,0)
),
INDEX('Active Hour''s Dump'!$D$3:$AH$337,
MATCH($C150,'Active Hour''s Dump'!$A$3:$A$337,0),
MATCH(AM$2,'Active Hour''s Dump'!$D$2:$AH$2,0)
))),"")</f>
        <v>WO</v>
      </c>
      <c r="AN150" s="54">
        <f>_xlfn.IFNA(IF(AN$3="Productivity",
INDEX('Productivity Dump'!$E$4:$AJ$500,
MATCH($A150,'Productivity Dump'!$A$4:$A$500,0),
MATCH(AN$2,'Productivity Dump'!$E$3:$AJ$3,0)
),
IF(AN$3="Attendance",
INDEX('Attendance Dump'!$E$2:$AI$400,
MATCH($A150,'Attendance Dump'!$B$2:$B$400,0),
MATCH(AN$2,'Attendance Dump'!$E$1:$AI$1,0)
),
INDEX('Active Hour''s Dump'!$D$3:$AH$337,
MATCH($C150,'Active Hour''s Dump'!$A$3:$A$337,0),
MATCH(AN$2,'Active Hour''s Dump'!$D$2:$AH$2,0)
))),"")</f>
        <v>0</v>
      </c>
      <c r="AO150" s="13">
        <f>_xlfn.IFNA(IF(AO$3="Productivity",
INDEX('Productivity Dump'!$E$4:$AJ$500,
MATCH($A150,'Productivity Dump'!$A$4:$A$500,0),
MATCH(AO$2,'Productivity Dump'!$E$3:$AJ$3,0)
),
IF(AO$3="Attendance",
INDEX('Attendance Dump'!$E$2:$AI$400,
MATCH($A150,'Attendance Dump'!$B$2:$B$400,0),
MATCH(AO$2,'Attendance Dump'!$E$1:$AI$1,0)
),
INDEX('Active Hour''s Dump'!$D$3:$AH$337,
MATCH($C150,'Active Hour''s Dump'!$A$3:$A$337,0),
MATCH(AO$2,'Active Hour''s Dump'!$D$2:$AH$2,0)
))),"")</f>
        <v>960.75300000000004</v>
      </c>
      <c r="AP150" s="13" t="str">
        <f>_xlfn.IFNA(IF(AP$3="Productivity",
INDEX('Productivity Dump'!$E$4:$AJ$500,
MATCH($A150,'Productivity Dump'!$A$4:$A$500,0),
MATCH(AP$2,'Productivity Dump'!$E$3:$AJ$3,0)
),
IF(AP$3="Attendance",
INDEX('Attendance Dump'!$E$2:$AI$400,
MATCH($A150,'Attendance Dump'!$B$2:$B$400,0),
MATCH(AP$2,'Attendance Dump'!$E$1:$AI$1,0)
),
INDEX('Active Hour''s Dump'!$D$3:$AH$337,
MATCH($C150,'Active Hour''s Dump'!$A$3:$A$337,0),
MATCH(AP$2,'Active Hour''s Dump'!$D$2:$AH$2,0)
))),"")</f>
        <v>P</v>
      </c>
      <c r="AQ150" s="54">
        <f>_xlfn.IFNA(IF(AQ$3="Productivity",
INDEX('Productivity Dump'!$E$4:$AJ$500,
MATCH($A150,'Productivity Dump'!$A$4:$A$500,0),
MATCH(AQ$2,'Productivity Dump'!$E$3:$AJ$3,0)
),
IF(AQ$3="Attendance",
INDEX('Attendance Dump'!$E$2:$AI$400,
MATCH($A150,'Attendance Dump'!$B$2:$B$400,0),
MATCH(AQ$2,'Attendance Dump'!$E$1:$AI$1,0)
),
INDEX('Active Hour''s Dump'!$D$3:$AH$337,
MATCH($C150,'Active Hour''s Dump'!$A$3:$A$337,0),
MATCH(AQ$2,'Active Hour''s Dump'!$D$2:$AH$2,0)
))),"")</f>
        <v>8.4166666666666696</v>
      </c>
      <c r="AR150" s="13">
        <f>_xlfn.IFNA(IF(AR$3="Productivity",
INDEX('Productivity Dump'!$E$4:$AJ$500,
MATCH($A150,'Productivity Dump'!$A$4:$A$500,0),
MATCH(AR$2,'Productivity Dump'!$E$3:$AJ$3,0)
),
IF(AR$3="Attendance",
INDEX('Attendance Dump'!$E$2:$AI$400,
MATCH($A150,'Attendance Dump'!$B$2:$B$400,0),
MATCH(AR$2,'Attendance Dump'!$E$1:$AI$1,0)
),
INDEX('Active Hour''s Dump'!$D$3:$AH$337,
MATCH($C150,'Active Hour''s Dump'!$A$3:$A$337,0),
MATCH(AR$2,'Active Hour''s Dump'!$D$2:$AH$2,0)
))),"")</f>
        <v>963.42499999999995</v>
      </c>
      <c r="AS150" s="13" t="str">
        <f>_xlfn.IFNA(IF(AS$3="Productivity",
INDEX('Productivity Dump'!$E$4:$AJ$500,
MATCH($A150,'Productivity Dump'!$A$4:$A$500,0),
MATCH(AS$2,'Productivity Dump'!$E$3:$AJ$3,0)
),
IF(AS$3="Attendance",
INDEX('Attendance Dump'!$E$2:$AI$400,
MATCH($A150,'Attendance Dump'!$B$2:$B$400,0),
MATCH(AS$2,'Attendance Dump'!$E$1:$AI$1,0)
),
INDEX('Active Hour''s Dump'!$D$3:$AH$337,
MATCH($C150,'Active Hour''s Dump'!$A$3:$A$337,0),
MATCH(AS$2,'Active Hour''s Dump'!$D$2:$AH$2,0)
))),"")</f>
        <v>P</v>
      </c>
      <c r="AT150" s="54">
        <f>_xlfn.IFNA(IF(AT$3="Productivity",
INDEX('Productivity Dump'!$E$4:$AJ$500,
MATCH($A150,'Productivity Dump'!$A$4:$A$500,0),
MATCH(AT$2,'Productivity Dump'!$E$3:$AJ$3,0)
),
IF(AT$3="Attendance",
INDEX('Attendance Dump'!$E$2:$AI$400,
MATCH($A150,'Attendance Dump'!$B$2:$B$400,0),
MATCH(AT$2,'Attendance Dump'!$E$1:$AI$1,0)
),
INDEX('Active Hour''s Dump'!$D$3:$AH$337,
MATCH($C150,'Active Hour''s Dump'!$A$3:$A$337,0),
MATCH(AT$2,'Active Hour''s Dump'!$D$2:$AH$2,0)
))),"")</f>
        <v>7.8333333333333304</v>
      </c>
      <c r="AU150" s="13">
        <f>_xlfn.IFNA(IF(AU$3="Productivity",
INDEX('Productivity Dump'!$E$4:$AJ$500,
MATCH($A150,'Productivity Dump'!$A$4:$A$500,0),
MATCH(AU$2,'Productivity Dump'!$E$3:$AJ$3,0)
),
IF(AU$3="Attendance",
INDEX('Attendance Dump'!$E$2:$AI$400,
MATCH($A150,'Attendance Dump'!$B$2:$B$400,0),
MATCH(AU$2,'Attendance Dump'!$E$1:$AI$1,0)
),
INDEX('Active Hour''s Dump'!$D$3:$AH$337,
MATCH($C150,'Active Hour''s Dump'!$A$3:$A$337,0),
MATCH(AU$2,'Active Hour''s Dump'!$D$2:$AH$2,0)
))),"")</f>
        <v>979.58199999999988</v>
      </c>
      <c r="AV150" s="13" t="str">
        <f>_xlfn.IFNA(IF(AV$3="Productivity",
INDEX('Productivity Dump'!$E$4:$AJ$500,
MATCH($A150,'Productivity Dump'!$A$4:$A$500,0),
MATCH(AV$2,'Productivity Dump'!$E$3:$AJ$3,0)
),
IF(AV$3="Attendance",
INDEX('Attendance Dump'!$E$2:$AI$400,
MATCH($A150,'Attendance Dump'!$B$2:$B$400,0),
MATCH(AV$2,'Attendance Dump'!$E$1:$AI$1,0)
),
INDEX('Active Hour''s Dump'!$D$3:$AH$337,
MATCH($C150,'Active Hour''s Dump'!$A$3:$A$337,0),
MATCH(AV$2,'Active Hour''s Dump'!$D$2:$AH$2,0)
))),"")</f>
        <v>P</v>
      </c>
      <c r="AW150" s="54">
        <f>_xlfn.IFNA(IF(AW$3="Productivity",
INDEX('Productivity Dump'!$E$4:$AJ$500,
MATCH($A150,'Productivity Dump'!$A$4:$A$500,0),
MATCH(AW$2,'Productivity Dump'!$E$3:$AJ$3,0)
),
IF(AW$3="Attendance",
INDEX('Attendance Dump'!$E$2:$AI$400,
MATCH($A150,'Attendance Dump'!$B$2:$B$400,0),
MATCH(AW$2,'Attendance Dump'!$E$1:$AI$1,0)
),
INDEX('Active Hour''s Dump'!$D$3:$AH$337,
MATCH($C150,'Active Hour''s Dump'!$A$3:$A$337,0),
MATCH(AW$2,'Active Hour''s Dump'!$D$2:$AH$2,0)
))),"")</f>
        <v>8</v>
      </c>
      <c r="AX150" s="13">
        <f>_xlfn.IFNA(IF(AX$3="Productivity",
INDEX('Productivity Dump'!$E$4:$AJ$500,
MATCH($A150,'Productivity Dump'!$A$4:$A$500,0),
MATCH(AX$2,'Productivity Dump'!$E$3:$AJ$3,0)
),
IF(AX$3="Attendance",
INDEX('Attendance Dump'!$E$2:$AI$400,
MATCH($A150,'Attendance Dump'!$B$2:$B$400,0),
MATCH(AX$2,'Attendance Dump'!$E$1:$AI$1,0)
),
INDEX('Active Hour''s Dump'!$D$3:$AH$337,
MATCH($C150,'Active Hour''s Dump'!$A$3:$A$337,0),
MATCH(AX$2,'Active Hour''s Dump'!$D$2:$AH$2,0)
))),"")</f>
        <v>962.85599999999977</v>
      </c>
      <c r="AY150" s="13" t="str">
        <f>_xlfn.IFNA(IF(AY$3="Productivity",
INDEX('Productivity Dump'!$E$4:$AJ$500,
MATCH($A150,'Productivity Dump'!$A$4:$A$500,0),
MATCH(AY$2,'Productivity Dump'!$E$3:$AJ$3,0)
),
IF(AY$3="Attendance",
INDEX('Attendance Dump'!$E$2:$AI$400,
MATCH($A150,'Attendance Dump'!$B$2:$B$400,0),
MATCH(AY$2,'Attendance Dump'!$E$1:$AI$1,0)
),
INDEX('Active Hour''s Dump'!$D$3:$AH$337,
MATCH($C150,'Active Hour''s Dump'!$A$3:$A$337,0),
MATCH(AY$2,'Active Hour''s Dump'!$D$2:$AH$2,0)
))),"")</f>
        <v>P</v>
      </c>
      <c r="AZ150" s="54">
        <f>_xlfn.IFNA(IF(AZ$3="Productivity",
INDEX('Productivity Dump'!$E$4:$AJ$500,
MATCH($A150,'Productivity Dump'!$A$4:$A$500,0),
MATCH(AZ$2,'Productivity Dump'!$E$3:$AJ$3,0)
),
IF(AZ$3="Attendance",
INDEX('Attendance Dump'!$E$2:$AI$400,
MATCH($A150,'Attendance Dump'!$B$2:$B$400,0),
MATCH(AZ$2,'Attendance Dump'!$E$1:$AI$1,0)
),
INDEX('Active Hour''s Dump'!$D$3:$AH$337,
MATCH($C150,'Active Hour''s Dump'!$A$3:$A$337,0),
MATCH(AZ$2,'Active Hour''s Dump'!$D$2:$AH$2,0)
))),"")</f>
        <v>8.75</v>
      </c>
      <c r="BA150" s="13">
        <f>_xlfn.IFNA(IF(BA$3="Productivity",
INDEX('Productivity Dump'!$E$4:$AJ$500,
MATCH($A150,'Productivity Dump'!$A$4:$A$500,0),
MATCH(BA$2,'Productivity Dump'!$E$3:$AJ$3,0)
),
IF(BA$3="Attendance",
INDEX('Attendance Dump'!$E$2:$AI$400,
MATCH($A150,'Attendance Dump'!$B$2:$B$400,0),
MATCH(BA$2,'Attendance Dump'!$E$1:$AI$1,0)
),
INDEX('Active Hour''s Dump'!$D$3:$AH$337,
MATCH($C150,'Active Hour''s Dump'!$A$3:$A$337,0),
MATCH(BA$2,'Active Hour''s Dump'!$D$2:$AH$2,0)
))),"")</f>
        <v>1220.4359999999999</v>
      </c>
      <c r="BB150" s="13" t="str">
        <f>_xlfn.IFNA(IF(BB$3="Productivity",
INDEX('Productivity Dump'!$E$4:$AJ$500,
MATCH($A150,'Productivity Dump'!$A$4:$A$500,0),
MATCH(BB$2,'Productivity Dump'!$E$3:$AJ$3,0)
),
IF(BB$3="Attendance",
INDEX('Attendance Dump'!$E$2:$AI$400,
MATCH($A150,'Attendance Dump'!$B$2:$B$400,0),
MATCH(BB$2,'Attendance Dump'!$E$1:$AI$1,0)
),
INDEX('Active Hour''s Dump'!$D$3:$AH$337,
MATCH($C150,'Active Hour''s Dump'!$A$3:$A$337,0),
MATCH(BB$2,'Active Hour''s Dump'!$D$2:$AH$2,0)
))),"")</f>
        <v>P</v>
      </c>
      <c r="BC150" s="54">
        <f>_xlfn.IFNA(IF(BC$3="Productivity",
INDEX('Productivity Dump'!$E$4:$AJ$500,
MATCH($A150,'Productivity Dump'!$A$4:$A$500,0),
MATCH(BC$2,'Productivity Dump'!$E$3:$AJ$3,0)
),
IF(BC$3="Attendance",
INDEX('Attendance Dump'!$E$2:$AI$400,
MATCH($A150,'Attendance Dump'!$B$2:$B$400,0),
MATCH(BC$2,'Attendance Dump'!$E$1:$AI$1,0)
),
INDEX('Active Hour''s Dump'!$D$3:$AH$337,
MATCH($C150,'Active Hour''s Dump'!$A$3:$A$337,0),
MATCH(BC$2,'Active Hour''s Dump'!$D$2:$AH$2,0)
))),"")</f>
        <v>9</v>
      </c>
      <c r="BD150" s="13">
        <f>_xlfn.IFNA(IF(BD$3="Productivity",
INDEX('Productivity Dump'!$E$4:$AJ$500,
MATCH($A150,'Productivity Dump'!$A$4:$A$500,0),
MATCH(BD$2,'Productivity Dump'!$E$3:$AJ$3,0)
),
IF(BD$3="Attendance",
INDEX('Attendance Dump'!$E$2:$AI$400,
MATCH($A150,'Attendance Dump'!$B$2:$B$400,0),
MATCH(BD$2,'Attendance Dump'!$E$1:$AI$1,0)
),
INDEX('Active Hour''s Dump'!$D$3:$AH$337,
MATCH($C150,'Active Hour''s Dump'!$A$3:$A$337,0),
MATCH(BD$2,'Active Hour''s Dump'!$D$2:$AH$2,0)
))),"")</f>
        <v>0</v>
      </c>
      <c r="BE150" s="13" t="str">
        <f>_xlfn.IFNA(IF(BE$3="Productivity",
INDEX('Productivity Dump'!$E$4:$AJ$500,
MATCH($A150,'Productivity Dump'!$A$4:$A$500,0),
MATCH(BE$2,'Productivity Dump'!$E$3:$AJ$3,0)
),
IF(BE$3="Attendance",
INDEX('Attendance Dump'!$E$2:$AI$400,
MATCH($A150,'Attendance Dump'!$B$2:$B$400,0),
MATCH(BE$2,'Attendance Dump'!$E$1:$AI$1,0)
),
INDEX('Active Hour''s Dump'!$D$3:$AH$337,
MATCH($C150,'Active Hour''s Dump'!$A$3:$A$337,0),
MATCH(BE$2,'Active Hour''s Dump'!$D$2:$AH$2,0)
))),"")</f>
        <v>PL</v>
      </c>
      <c r="BF150" s="54">
        <f>_xlfn.IFNA(IF(BF$3="Productivity",
INDEX('Productivity Dump'!$E$4:$AJ$500,
MATCH($A150,'Productivity Dump'!$A$4:$A$500,0),
MATCH(BF$2,'Productivity Dump'!$E$3:$AJ$3,0)
),
IF(BF$3="Attendance",
INDEX('Attendance Dump'!$E$2:$AI$400,
MATCH($A150,'Attendance Dump'!$B$2:$B$400,0),
MATCH(BF$2,'Attendance Dump'!$E$1:$AI$1,0)
),
INDEX('Active Hour''s Dump'!$D$3:$AH$337,
MATCH($C150,'Active Hour''s Dump'!$A$3:$A$337,0),
MATCH(BF$2,'Active Hour''s Dump'!$D$2:$AH$2,0)
))),"")</f>
        <v>0</v>
      </c>
      <c r="BG150" s="13">
        <f>_xlfn.IFNA(IF(BG$3="Productivity",
INDEX('Productivity Dump'!$E$4:$AJ$500,
MATCH($A150,'Productivity Dump'!$A$4:$A$500,0),
MATCH(BG$2,'Productivity Dump'!$E$3:$AJ$3,0)
),
IF(BG$3="Attendance",
INDEX('Attendance Dump'!$E$2:$AI$400,
MATCH($A150,'Attendance Dump'!$B$2:$B$400,0),
MATCH(BG$2,'Attendance Dump'!$E$1:$AI$1,0)
),
INDEX('Active Hour''s Dump'!$D$3:$AH$337,
MATCH($C150,'Active Hour''s Dump'!$A$3:$A$337,0),
MATCH(BG$2,'Active Hour''s Dump'!$D$2:$AH$2,0)
))),"")</f>
        <v>0</v>
      </c>
      <c r="BH150" s="13" t="str">
        <f>_xlfn.IFNA(IF(BH$3="Productivity",
INDEX('Productivity Dump'!$E$4:$AJ$500,
MATCH($A150,'Productivity Dump'!$A$4:$A$500,0),
MATCH(BH$2,'Productivity Dump'!$E$3:$AJ$3,0)
),
IF(BH$3="Attendance",
INDEX('Attendance Dump'!$E$2:$AI$400,
MATCH($A150,'Attendance Dump'!$B$2:$B$400,0),
MATCH(BH$2,'Attendance Dump'!$E$1:$AI$1,0)
),
INDEX('Active Hour''s Dump'!$D$3:$AH$337,
MATCH($C150,'Active Hour''s Dump'!$A$3:$A$337,0),
MATCH(BH$2,'Active Hour''s Dump'!$D$2:$AH$2,0)
))),"")</f>
        <v>WO</v>
      </c>
      <c r="BI150" s="54">
        <f>_xlfn.IFNA(IF(BI$3="Productivity",
INDEX('Productivity Dump'!$E$4:$AJ$500,
MATCH($A150,'Productivity Dump'!$A$4:$A$500,0),
MATCH(BI$2,'Productivity Dump'!$E$3:$AJ$3,0)
),
IF(BI$3="Attendance",
INDEX('Attendance Dump'!$E$2:$AI$400,
MATCH($A150,'Attendance Dump'!$B$2:$B$400,0),
MATCH(BI$2,'Attendance Dump'!$E$1:$AI$1,0)
),
INDEX('Active Hour''s Dump'!$D$3:$AH$337,
MATCH($C150,'Active Hour''s Dump'!$A$3:$A$337,0),
MATCH(BI$2,'Active Hour''s Dump'!$D$2:$AH$2,0)
))),"")</f>
        <v>0</v>
      </c>
      <c r="BJ150" s="13">
        <f>_xlfn.IFNA(IF(BJ$3="Productivity",
INDEX('Productivity Dump'!$E$4:$AJ$500,
MATCH($A150,'Productivity Dump'!$A$4:$A$500,0),
MATCH(BJ$2,'Productivity Dump'!$E$3:$AJ$3,0)
),
IF(BJ$3="Attendance",
INDEX('Attendance Dump'!$E$2:$AI$400,
MATCH($A150,'Attendance Dump'!$B$2:$B$400,0),
MATCH(BJ$2,'Attendance Dump'!$E$1:$AI$1,0)
),
INDEX('Active Hour''s Dump'!$D$3:$AH$337,
MATCH($C150,'Active Hour''s Dump'!$A$3:$A$337,0),
MATCH(BJ$2,'Active Hour''s Dump'!$D$2:$AH$2,0)
))),"")</f>
        <v>644.05599999999993</v>
      </c>
      <c r="BK150" s="13" t="str">
        <f>_xlfn.IFNA(IF(BK$3="Productivity",
INDEX('Productivity Dump'!$E$4:$AJ$500,
MATCH($A150,'Productivity Dump'!$A$4:$A$500,0),
MATCH(BK$2,'Productivity Dump'!$E$3:$AJ$3,0)
),
IF(BK$3="Attendance",
INDEX('Attendance Dump'!$E$2:$AI$400,
MATCH($A150,'Attendance Dump'!$B$2:$B$400,0),
MATCH(BK$2,'Attendance Dump'!$E$1:$AI$1,0)
),
INDEX('Active Hour''s Dump'!$D$3:$AH$337,
MATCH($C150,'Active Hour''s Dump'!$A$3:$A$337,0),
MATCH(BK$2,'Active Hour''s Dump'!$D$2:$AH$2,0)
))),"")</f>
        <v>P</v>
      </c>
      <c r="BL150" s="54">
        <f>_xlfn.IFNA(IF(BL$3="Productivity",
INDEX('Productivity Dump'!$E$4:$AJ$500,
MATCH($A150,'Productivity Dump'!$A$4:$A$500,0),
MATCH(BL$2,'Productivity Dump'!$E$3:$AJ$3,0)
),
IF(BL$3="Attendance",
INDEX('Attendance Dump'!$E$2:$AI$400,
MATCH($A150,'Attendance Dump'!$B$2:$B$400,0),
MATCH(BL$2,'Attendance Dump'!$E$1:$AI$1,0)
),
INDEX('Active Hour''s Dump'!$D$3:$AH$337,
MATCH($C150,'Active Hour''s Dump'!$A$3:$A$337,0),
MATCH(BL$2,'Active Hour''s Dump'!$D$2:$AH$2,0)
))),"")</f>
        <v>4.9166666666666696</v>
      </c>
      <c r="BM150" s="13">
        <f>_xlfn.IFNA(IF(BM$3="Productivity",
INDEX('Productivity Dump'!$E$4:$AJ$500,
MATCH($A150,'Productivity Dump'!$A$4:$A$500,0),
MATCH(BM$2,'Productivity Dump'!$E$3:$AJ$3,0)
),
IF(BM$3="Attendance",
INDEX('Attendance Dump'!$E$2:$AI$400,
MATCH($A150,'Attendance Dump'!$B$2:$B$400,0),
MATCH(BM$2,'Attendance Dump'!$E$1:$AI$1,0)
),
INDEX('Active Hour''s Dump'!$D$3:$AH$337,
MATCH($C150,'Active Hour''s Dump'!$A$3:$A$337,0),
MATCH(BM$2,'Active Hour''s Dump'!$D$2:$AH$2,0)
))),"")</f>
        <v>945.65300000000013</v>
      </c>
      <c r="BN150" s="13" t="str">
        <f>_xlfn.IFNA(IF(BN$3="Productivity",
INDEX('Productivity Dump'!$E$4:$AJ$500,
MATCH($A150,'Productivity Dump'!$A$4:$A$500,0),
MATCH(BN$2,'Productivity Dump'!$E$3:$AJ$3,0)
),
IF(BN$3="Attendance",
INDEX('Attendance Dump'!$E$2:$AI$400,
MATCH($A150,'Attendance Dump'!$B$2:$B$400,0),
MATCH(BN$2,'Attendance Dump'!$E$1:$AI$1,0)
),
INDEX('Active Hour''s Dump'!$D$3:$AH$337,
MATCH($C150,'Active Hour''s Dump'!$A$3:$A$337,0),
MATCH(BN$2,'Active Hour''s Dump'!$D$2:$AH$2,0)
))),"")</f>
        <v>P</v>
      </c>
      <c r="BO150" s="54">
        <f>_xlfn.IFNA(IF(BO$3="Productivity",
INDEX('Productivity Dump'!$E$4:$AJ$500,
MATCH($A150,'Productivity Dump'!$A$4:$A$500,0),
MATCH(BO$2,'Productivity Dump'!$E$3:$AJ$3,0)
),
IF(BO$3="Attendance",
INDEX('Attendance Dump'!$E$2:$AI$400,
MATCH($A150,'Attendance Dump'!$B$2:$B$400,0),
MATCH(BO$2,'Attendance Dump'!$E$1:$AI$1,0)
),
INDEX('Active Hour''s Dump'!$D$3:$AH$337,
MATCH($C150,'Active Hour''s Dump'!$A$3:$A$337,0),
MATCH(BO$2,'Active Hour''s Dump'!$D$2:$AH$2,0)
))),"")</f>
        <v>8.4166666666666696</v>
      </c>
      <c r="BP150" s="13">
        <f>_xlfn.IFNA(IF(BP$3="Productivity",
INDEX('Productivity Dump'!$E$4:$AJ$500,
MATCH($A150,'Productivity Dump'!$A$4:$A$500,0),
MATCH(BP$2,'Productivity Dump'!$E$3:$AJ$3,0)
),
IF(BP$3="Attendance",
INDEX('Attendance Dump'!$E$2:$AI$400,
MATCH($A150,'Attendance Dump'!$B$2:$B$400,0),
MATCH(BP$2,'Attendance Dump'!$E$1:$AI$1,0)
),
INDEX('Active Hour''s Dump'!$D$3:$AH$337,
MATCH($C150,'Active Hour''s Dump'!$A$3:$A$337,0),
MATCH(BP$2,'Active Hour''s Dump'!$D$2:$AH$2,0)
))),"")</f>
        <v>1036.9350000000002</v>
      </c>
      <c r="BQ150" s="13" t="str">
        <f>_xlfn.IFNA(IF(BQ$3="Productivity",
INDEX('Productivity Dump'!$E$4:$AJ$500,
MATCH($A150,'Productivity Dump'!$A$4:$A$500,0),
MATCH(BQ$2,'Productivity Dump'!$E$3:$AJ$3,0)
),
IF(BQ$3="Attendance",
INDEX('Attendance Dump'!$E$2:$AI$400,
MATCH($A150,'Attendance Dump'!$B$2:$B$400,0),
MATCH(BQ$2,'Attendance Dump'!$E$1:$AI$1,0)
),
INDEX('Active Hour''s Dump'!$D$3:$AH$337,
MATCH($C150,'Active Hour''s Dump'!$A$3:$A$337,0),
MATCH(BQ$2,'Active Hour''s Dump'!$D$2:$AH$2,0)
))),"")</f>
        <v>P</v>
      </c>
      <c r="BR150" s="54">
        <f>_xlfn.IFNA(IF(BR$3="Productivity",
INDEX('Productivity Dump'!$E$4:$AJ$500,
MATCH($A150,'Productivity Dump'!$A$4:$A$500,0),
MATCH(BR$2,'Productivity Dump'!$E$3:$AJ$3,0)
),
IF(BR$3="Attendance",
INDEX('Attendance Dump'!$E$2:$AI$400,
MATCH($A150,'Attendance Dump'!$B$2:$B$400,0),
MATCH(BR$2,'Attendance Dump'!$E$1:$AI$1,0)
),
INDEX('Active Hour''s Dump'!$D$3:$AH$337,
MATCH($C150,'Active Hour''s Dump'!$A$3:$A$337,0),
MATCH(BR$2,'Active Hour''s Dump'!$D$2:$AH$2,0)
))),"")</f>
        <v>9.25</v>
      </c>
      <c r="BS150" s="13">
        <f>_xlfn.IFNA(IF(BS$3="Productivity",
INDEX('Productivity Dump'!$E$4:$AJ$500,
MATCH($A150,'Productivity Dump'!$A$4:$A$500,0),
MATCH(BS$2,'Productivity Dump'!$E$3:$AJ$3,0)
),
IF(BS$3="Attendance",
INDEX('Attendance Dump'!$E$2:$AI$400,
MATCH($A150,'Attendance Dump'!$B$2:$B$400,0),
MATCH(BS$2,'Attendance Dump'!$E$1:$AI$1,0)
),
INDEX('Active Hour''s Dump'!$D$3:$AH$337,
MATCH($C150,'Active Hour''s Dump'!$A$3:$A$337,0),
MATCH(BS$2,'Active Hour''s Dump'!$D$2:$AH$2,0)
))),"")</f>
        <v>997.85500000000013</v>
      </c>
      <c r="BT150" s="13" t="str">
        <f>_xlfn.IFNA(IF(BT$3="Productivity",
INDEX('Productivity Dump'!$E$4:$AJ$500,
MATCH($A150,'Productivity Dump'!$A$4:$A$500,0),
MATCH(BT$2,'Productivity Dump'!$E$3:$AJ$3,0)
),
IF(BT$3="Attendance",
INDEX('Attendance Dump'!$E$2:$AI$400,
MATCH($A150,'Attendance Dump'!$B$2:$B$400,0),
MATCH(BT$2,'Attendance Dump'!$E$1:$AI$1,0)
),
INDEX('Active Hour''s Dump'!$D$3:$AH$337,
MATCH($C150,'Active Hour''s Dump'!$A$3:$A$337,0),
MATCH(BT$2,'Active Hour''s Dump'!$D$2:$AH$2,0)
))),"")</f>
        <v>H(P)</v>
      </c>
      <c r="BU150" s="54">
        <f>_xlfn.IFNA(IF(BU$3="Productivity",
INDEX('Productivity Dump'!$E$4:$AJ$500,
MATCH($A150,'Productivity Dump'!$A$4:$A$500,0),
MATCH(BU$2,'Productivity Dump'!$E$3:$AJ$3,0)
),
IF(BU$3="Attendance",
INDEX('Attendance Dump'!$E$2:$AI$400,
MATCH($A150,'Attendance Dump'!$B$2:$B$400,0),
MATCH(BU$2,'Attendance Dump'!$E$1:$AI$1,0)
),
INDEX('Active Hour''s Dump'!$D$3:$AH$337,
MATCH($C150,'Active Hour''s Dump'!$A$3:$A$337,0),
MATCH(BU$2,'Active Hour''s Dump'!$D$2:$AH$2,0)
))),"")</f>
        <v>8.5</v>
      </c>
      <c r="BV150" s="13">
        <f>_xlfn.IFNA(IF(BV$3="Productivity",
INDEX('Productivity Dump'!$E$4:$AJ$500,
MATCH($A150,'Productivity Dump'!$A$4:$A$500,0),
MATCH(BV$2,'Productivity Dump'!$E$3:$AJ$3,0)
),
IF(BV$3="Attendance",
INDEX('Attendance Dump'!$E$2:$AI$400,
MATCH($A150,'Attendance Dump'!$B$2:$B$400,0),
MATCH(BV$2,'Attendance Dump'!$E$1:$AI$1,0)
),
INDEX('Active Hour''s Dump'!$D$3:$AH$337,
MATCH($C150,'Active Hour''s Dump'!$A$3:$A$337,0),
MATCH(BV$2,'Active Hour''s Dump'!$D$2:$AH$2,0)
))),"")</f>
        <v>1004.7730000000001</v>
      </c>
      <c r="BW150" s="13" t="str">
        <f>_xlfn.IFNA(IF(BW$3="Productivity",
INDEX('Productivity Dump'!$E$4:$AJ$500,
MATCH($A150,'Productivity Dump'!$A$4:$A$500,0),
MATCH(BW$2,'Productivity Dump'!$E$3:$AJ$3,0)
),
IF(BW$3="Attendance",
INDEX('Attendance Dump'!$E$2:$AI$400,
MATCH($A150,'Attendance Dump'!$B$2:$B$400,0),
MATCH(BW$2,'Attendance Dump'!$E$1:$AI$1,0)
),
INDEX('Active Hour''s Dump'!$D$3:$AH$337,
MATCH($C150,'Active Hour''s Dump'!$A$3:$A$337,0),
MATCH(BW$2,'Active Hour''s Dump'!$D$2:$AH$2,0)
))),"")</f>
        <v>P</v>
      </c>
      <c r="BX150" s="54">
        <f>_xlfn.IFNA(IF(BX$3="Productivity",
INDEX('Productivity Dump'!$E$4:$AJ$500,
MATCH($A150,'Productivity Dump'!$A$4:$A$500,0),
MATCH(BX$2,'Productivity Dump'!$E$3:$AJ$3,0)
),
IF(BX$3="Attendance",
INDEX('Attendance Dump'!$E$2:$AI$400,
MATCH($A150,'Attendance Dump'!$B$2:$B$400,0),
MATCH(BX$2,'Attendance Dump'!$E$1:$AI$1,0)
),
INDEX('Active Hour''s Dump'!$D$3:$AH$337,
MATCH($C150,'Active Hour''s Dump'!$A$3:$A$337,0),
MATCH(BX$2,'Active Hour''s Dump'!$D$2:$AH$2,0)
))),"")</f>
        <v>9</v>
      </c>
      <c r="BY150" s="13">
        <f>_xlfn.IFNA(IF(BY$3="Productivity",
INDEX('Productivity Dump'!$E$4:$AJ$500,
MATCH($A150,'Productivity Dump'!$A$4:$A$500,0),
MATCH(BY$2,'Productivity Dump'!$E$3:$AJ$3,0)
),
IF(BY$3="Attendance",
INDEX('Attendance Dump'!$E$2:$AI$400,
MATCH($A150,'Attendance Dump'!$B$2:$B$400,0),
MATCH(BY$2,'Attendance Dump'!$E$1:$AI$1,0)
),
INDEX('Active Hour''s Dump'!$D$3:$AH$337,
MATCH($C150,'Active Hour''s Dump'!$A$3:$A$337,0),
MATCH(BY$2,'Active Hour''s Dump'!$D$2:$AH$2,0)
))),"")</f>
        <v>332.39800000000008</v>
      </c>
      <c r="BZ150" s="13" t="str">
        <f>_xlfn.IFNA(IF(BZ$3="Productivity",
INDEX('Productivity Dump'!$E$4:$AJ$500,
MATCH($A150,'Productivity Dump'!$A$4:$A$500,0),
MATCH(BZ$2,'Productivity Dump'!$E$3:$AJ$3,0)
),
IF(BZ$3="Attendance",
INDEX('Attendance Dump'!$E$2:$AI$400,
MATCH($A150,'Attendance Dump'!$B$2:$B$400,0),
MATCH(BZ$2,'Attendance Dump'!$E$1:$AI$1,0)
),
INDEX('Active Hour''s Dump'!$D$3:$AH$337,
MATCH($C150,'Active Hour''s Dump'!$A$3:$A$337,0),
MATCH(BZ$2,'Active Hour''s Dump'!$D$2:$AH$2,0)
))),"")</f>
        <v>P</v>
      </c>
      <c r="CA150" s="54">
        <f>_xlfn.IFNA(IF(CA$3="Productivity",
INDEX('Productivity Dump'!$E$4:$AJ$500,
MATCH($A150,'Productivity Dump'!$A$4:$A$500,0),
MATCH(CA$2,'Productivity Dump'!$E$3:$AJ$3,0)
),
IF(CA$3="Attendance",
INDEX('Attendance Dump'!$E$2:$AI$400,
MATCH($A150,'Attendance Dump'!$B$2:$B$400,0),
MATCH(CA$2,'Attendance Dump'!$E$1:$AI$1,0)
),
INDEX('Active Hour''s Dump'!$D$3:$AH$337,
MATCH($C150,'Active Hour''s Dump'!$A$3:$A$337,0),
MATCH(CA$2,'Active Hour''s Dump'!$D$2:$AH$2,0)
))),"")</f>
        <v>2.9166666666666701</v>
      </c>
      <c r="CB150" s="13">
        <f>_xlfn.IFNA(IF(CB$3="Productivity",
INDEX('Productivity Dump'!$E$4:$AJ$500,
MATCH($A150,'Productivity Dump'!$A$4:$A$500,0),
MATCH(CB$2,'Productivity Dump'!$E$3:$AJ$3,0)
),
IF(CB$3="Attendance",
INDEX('Attendance Dump'!$E$2:$AI$400,
MATCH($A150,'Attendance Dump'!$B$2:$B$400,0),
MATCH(CB$2,'Attendance Dump'!$E$1:$AI$1,0)
),
INDEX('Active Hour''s Dump'!$D$3:$AH$337,
MATCH($C150,'Active Hour''s Dump'!$A$3:$A$337,0),
MATCH(CB$2,'Active Hour''s Dump'!$D$2:$AH$2,0)
))),"")</f>
        <v>0</v>
      </c>
      <c r="CC150" s="13" t="str">
        <f>_xlfn.IFNA(IF(CC$3="Productivity",
INDEX('Productivity Dump'!$E$4:$AJ$500,
MATCH($A150,'Productivity Dump'!$A$4:$A$500,0),
MATCH(CC$2,'Productivity Dump'!$E$3:$AJ$3,0)
),
IF(CC$3="Attendance",
INDEX('Attendance Dump'!$E$2:$AI$400,
MATCH($A150,'Attendance Dump'!$B$2:$B$400,0),
MATCH(CC$2,'Attendance Dump'!$E$1:$AI$1,0)
),
INDEX('Active Hour''s Dump'!$D$3:$AH$337,
MATCH($C150,'Active Hour''s Dump'!$A$3:$A$337,0),
MATCH(CC$2,'Active Hour''s Dump'!$D$2:$AH$2,0)
))),"")</f>
        <v>WO</v>
      </c>
      <c r="CD150" s="54">
        <f>_xlfn.IFNA(IF(CD$3="Productivity",
INDEX('Productivity Dump'!$E$4:$AJ$500,
MATCH($A150,'Productivity Dump'!$A$4:$A$500,0),
MATCH(CD$2,'Productivity Dump'!$E$3:$AJ$3,0)
),
IF(CD$3="Attendance",
INDEX('Attendance Dump'!$E$2:$AI$400,
MATCH($A150,'Attendance Dump'!$B$2:$B$400,0),
MATCH(CD$2,'Attendance Dump'!$E$1:$AI$1,0)
),
INDEX('Active Hour''s Dump'!$D$3:$AH$337,
MATCH($C150,'Active Hour''s Dump'!$A$3:$A$337,0),
MATCH(CD$2,'Active Hour''s Dump'!$D$2:$AH$2,0)
))),"")</f>
        <v>0</v>
      </c>
      <c r="CE150" s="13">
        <f>_xlfn.IFNA(IF(CE$3="Productivity",
INDEX('Productivity Dump'!$E$4:$AJ$500,
MATCH($A150,'Productivity Dump'!$A$4:$A$500,0),
MATCH(CE$2,'Productivity Dump'!$E$3:$AJ$3,0)
),
IF(CE$3="Attendance",
INDEX('Attendance Dump'!$E$2:$AI$400,
MATCH($A150,'Attendance Dump'!$B$2:$B$400,0),
MATCH(CE$2,'Attendance Dump'!$E$1:$AI$1,0)
),
INDEX('Active Hour''s Dump'!$D$3:$AH$337,
MATCH($C150,'Active Hour''s Dump'!$A$3:$A$337,0),
MATCH(CE$2,'Active Hour''s Dump'!$D$2:$AH$2,0)
))),"")</f>
        <v>630.70399999999995</v>
      </c>
      <c r="CF150" s="13" t="str">
        <f>_xlfn.IFNA(IF(CF$3="Productivity",
INDEX('Productivity Dump'!$E$4:$AJ$500,
MATCH($A150,'Productivity Dump'!$A$4:$A$500,0),
MATCH(CF$2,'Productivity Dump'!$E$3:$AJ$3,0)
),
IF(CF$3="Attendance",
INDEX('Attendance Dump'!$E$2:$AI$400,
MATCH($A150,'Attendance Dump'!$B$2:$B$400,0),
MATCH(CF$2,'Attendance Dump'!$E$1:$AI$1,0)
),
INDEX('Active Hour''s Dump'!$D$3:$AH$337,
MATCH($C150,'Active Hour''s Dump'!$A$3:$A$337,0),
MATCH(CF$2,'Active Hour''s Dump'!$D$2:$AH$2,0)
))),"")</f>
        <v>P</v>
      </c>
      <c r="CG150" s="54">
        <f>_xlfn.IFNA(IF(CG$3="Productivity",
INDEX('Productivity Dump'!$E$4:$AJ$500,
MATCH($A150,'Productivity Dump'!$A$4:$A$500,0),
MATCH(CG$2,'Productivity Dump'!$E$3:$AJ$3,0)
),
IF(CG$3="Attendance",
INDEX('Attendance Dump'!$E$2:$AI$400,
MATCH($A150,'Attendance Dump'!$B$2:$B$400,0),
MATCH(CG$2,'Attendance Dump'!$E$1:$AI$1,0)
),
INDEX('Active Hour''s Dump'!$D$3:$AH$337,
MATCH($C150,'Active Hour''s Dump'!$A$3:$A$337,0),
MATCH(CG$2,'Active Hour''s Dump'!$D$2:$AH$2,0)
))),"")</f>
        <v>5</v>
      </c>
      <c r="CH150" s="13">
        <f>_xlfn.IFNA(IF(CH$3="Productivity",
INDEX('Productivity Dump'!$E$4:$AJ$500,
MATCH($A150,'Productivity Dump'!$A$4:$A$500,0),
MATCH(CH$2,'Productivity Dump'!$E$3:$AJ$3,0)
),
IF(CH$3="Attendance",
INDEX('Attendance Dump'!$E$2:$AI$400,
MATCH($A150,'Attendance Dump'!$B$2:$B$400,0),
MATCH(CH$2,'Attendance Dump'!$E$1:$AI$1,0)
),
INDEX('Active Hour''s Dump'!$D$3:$AH$337,
MATCH($C150,'Active Hour''s Dump'!$A$3:$A$337,0),
MATCH(CH$2,'Active Hour''s Dump'!$D$2:$AH$2,0)
))),"")</f>
        <v>972.67599999999993</v>
      </c>
      <c r="CI150" s="13" t="str">
        <f>_xlfn.IFNA(IF(CI$3="Productivity",
INDEX('Productivity Dump'!$E$4:$AJ$500,
MATCH($A150,'Productivity Dump'!$A$4:$A$500,0),
MATCH(CI$2,'Productivity Dump'!$E$3:$AJ$3,0)
),
IF(CI$3="Attendance",
INDEX('Attendance Dump'!$E$2:$AI$400,
MATCH($A150,'Attendance Dump'!$B$2:$B$400,0),
MATCH(CI$2,'Attendance Dump'!$E$1:$AI$1,0)
),
INDEX('Active Hour''s Dump'!$D$3:$AH$337,
MATCH($C150,'Active Hour''s Dump'!$A$3:$A$337,0),
MATCH(CI$2,'Active Hour''s Dump'!$D$2:$AH$2,0)
))),"")</f>
        <v>P</v>
      </c>
      <c r="CJ150" s="54">
        <f>_xlfn.IFNA(IF(CJ$3="Productivity",
INDEX('Productivity Dump'!$E$4:$AJ$500,
MATCH($A150,'Productivity Dump'!$A$4:$A$500,0),
MATCH(CJ$2,'Productivity Dump'!$E$3:$AJ$3,0)
),
IF(CJ$3="Attendance",
INDEX('Attendance Dump'!$E$2:$AI$400,
MATCH($A150,'Attendance Dump'!$B$2:$B$400,0),
MATCH(CJ$2,'Attendance Dump'!$E$1:$AI$1,0)
),
INDEX('Active Hour''s Dump'!$D$3:$AH$337,
MATCH($C150,'Active Hour''s Dump'!$A$3:$A$337,0),
MATCH(CJ$2,'Active Hour''s Dump'!$D$2:$AH$2,0)
))),"")</f>
        <v>8.5833333333333304</v>
      </c>
      <c r="CK150" s="13">
        <f>_xlfn.IFNA(IF(CK$3="Productivity",
INDEX('Productivity Dump'!$E$4:$AJ$500,
MATCH($A150,'Productivity Dump'!$A$4:$A$500,0),
MATCH(CK$2,'Productivity Dump'!$E$3:$AJ$3,0)
),
IF(CK$3="Attendance",
INDEX('Attendance Dump'!$E$2:$AI$400,
MATCH($A150,'Attendance Dump'!$B$2:$B$400,0),
MATCH(CK$2,'Attendance Dump'!$E$1:$AI$1,0)
),
INDEX('Active Hour''s Dump'!$D$3:$AH$337,
MATCH($C150,'Active Hour''s Dump'!$A$3:$A$337,0),
MATCH(CK$2,'Active Hour''s Dump'!$D$2:$AH$2,0)
))),"")</f>
        <v>975.25799999999992</v>
      </c>
      <c r="CL150" s="13" t="str">
        <f>_xlfn.IFNA(IF(CL$3="Productivity",
INDEX('Productivity Dump'!$E$4:$AJ$500,
MATCH($A150,'Productivity Dump'!$A$4:$A$500,0),
MATCH(CL$2,'Productivity Dump'!$E$3:$AJ$3,0)
),
IF(CL$3="Attendance",
INDEX('Attendance Dump'!$E$2:$AI$400,
MATCH($A150,'Attendance Dump'!$B$2:$B$400,0),
MATCH(CL$2,'Attendance Dump'!$E$1:$AI$1,0)
),
INDEX('Active Hour''s Dump'!$D$3:$AH$337,
MATCH($C150,'Active Hour''s Dump'!$A$3:$A$337,0),
MATCH(CL$2,'Active Hour''s Dump'!$D$2:$AH$2,0)
))),"")</f>
        <v>P</v>
      </c>
      <c r="CM150" s="54">
        <f>_xlfn.IFNA(IF(CM$3="Productivity",
INDEX('Productivity Dump'!$E$4:$AJ$500,
MATCH($A150,'Productivity Dump'!$A$4:$A$500,0),
MATCH(CM$2,'Productivity Dump'!$E$3:$AJ$3,0)
),
IF(CM$3="Attendance",
INDEX('Attendance Dump'!$E$2:$AI$400,
MATCH($A150,'Attendance Dump'!$B$2:$B$400,0),
MATCH(CM$2,'Attendance Dump'!$E$1:$AI$1,0)
),
INDEX('Active Hour''s Dump'!$D$3:$AH$337,
MATCH($C150,'Active Hour''s Dump'!$A$3:$A$337,0),
MATCH(CM$2,'Active Hour''s Dump'!$D$2:$AH$2,0)
))),"")</f>
        <v>7.8333333333333304</v>
      </c>
      <c r="CN150" s="13">
        <f>_xlfn.IFNA(IF(CN$3="Productivity",
INDEX('Productivity Dump'!$E$4:$AJ$500,
MATCH($A150,'Productivity Dump'!$A$4:$A$500,0),
MATCH(CN$2,'Productivity Dump'!$E$3:$AJ$3,0)
),
IF(CN$3="Attendance",
INDEX('Attendance Dump'!$E$2:$AI$400,
MATCH($A150,'Attendance Dump'!$B$2:$B$400,0),
MATCH(CN$2,'Attendance Dump'!$E$1:$AI$1,0)
),
INDEX('Active Hour''s Dump'!$D$3:$AH$337,
MATCH($C150,'Active Hour''s Dump'!$A$3:$A$337,0),
MATCH(CN$2,'Active Hour''s Dump'!$D$2:$AH$2,0)
))),"")</f>
        <v>0</v>
      </c>
      <c r="CO150" s="13">
        <f>_xlfn.IFNA(IF(CO$3="Productivity",
INDEX('Productivity Dump'!$E$4:$AJ$500,
MATCH($A150,'Productivity Dump'!$A$4:$A$500,0),
MATCH(CO$2,'Productivity Dump'!$E$3:$AJ$3,0)
),
IF(CO$3="Attendance",
INDEX('Attendance Dump'!$E$2:$AI$400,
MATCH($A150,'Attendance Dump'!$B$2:$B$400,0),
MATCH(CO$2,'Attendance Dump'!$E$1:$AI$1,0)
),
INDEX('Active Hour''s Dump'!$D$3:$AH$337,
MATCH($C150,'Active Hour''s Dump'!$A$3:$A$337,0),
MATCH(CO$2,'Active Hour''s Dump'!$D$2:$AH$2,0)
))),"")</f>
        <v>0</v>
      </c>
      <c r="CP150" s="54">
        <f>_xlfn.IFNA(IF(CP$3="Productivity",
INDEX('Productivity Dump'!$E$4:$AJ$500,
MATCH($A150,'Productivity Dump'!$A$4:$A$500,0),
MATCH(CP$2,'Productivity Dump'!$E$3:$AJ$3,0)
),
IF(CP$3="Attendance",
INDEX('Attendance Dump'!$E$2:$AI$400,
MATCH($A150,'Attendance Dump'!$B$2:$B$400,0),
MATCH(CP$2,'Attendance Dump'!$E$1:$AI$1,0)
),
INDEX('Active Hour''s Dump'!$D$3:$AH$337,
MATCH($C150,'Active Hour''s Dump'!$A$3:$A$337,0),
MATCH(CP$2,'Active Hour''s Dump'!$D$2:$AH$2,0)
))),"")</f>
        <v>0</v>
      </c>
      <c r="CQ150" s="13">
        <f>_xlfn.IFNA(IF(CQ$3="Productivity",
INDEX('Productivity Dump'!$E$4:$AJ$500,
MATCH($A150,'Productivity Dump'!$A$4:$A$500,0),
MATCH(CQ$2,'Productivity Dump'!$E$3:$AJ$3,0)
),
IF(CQ$3="Attendance",
INDEX('Attendance Dump'!$E$2:$AI$400,
MATCH($A150,'Attendance Dump'!$B$2:$B$400,0),
MATCH(CQ$2,'Attendance Dump'!$E$1:$AI$1,0)
),
INDEX('Active Hour''s Dump'!$D$3:$AH$337,
MATCH($C150,'Active Hour''s Dump'!$A$3:$A$337,0),
MATCH(CQ$2,'Active Hour''s Dump'!$D$2:$AH$2,0)
))),"")</f>
        <v>0</v>
      </c>
      <c r="CR150" s="13">
        <f>_xlfn.IFNA(IF(CR$3="Productivity",
INDEX('Productivity Dump'!$E$4:$AJ$500,
MATCH($A150,'Productivity Dump'!$A$4:$A$500,0),
MATCH(CR$2,'Productivity Dump'!$E$3:$AJ$3,0)
),
IF(CR$3="Attendance",
INDEX('Attendance Dump'!$E$2:$AI$400,
MATCH($A150,'Attendance Dump'!$B$2:$B$400,0),
MATCH(CR$2,'Attendance Dump'!$E$1:$AI$1,0)
),
INDEX('Active Hour''s Dump'!$D$3:$AH$337,
MATCH($C150,'Active Hour''s Dump'!$A$3:$A$337,0),
MATCH(CR$2,'Active Hour''s Dump'!$D$2:$AH$2,0)
))),"")</f>
        <v>0</v>
      </c>
      <c r="CS150" s="54">
        <f>_xlfn.IFNA(IF(CS$3="Productivity",
INDEX('Productivity Dump'!$E$4:$AJ$500,
MATCH($A150,'Productivity Dump'!$A$4:$A$500,0),
MATCH(CS$2,'Productivity Dump'!$E$3:$AJ$3,0)
),
IF(CS$3="Attendance",
INDEX('Attendance Dump'!$E$2:$AI$400,
MATCH($A150,'Attendance Dump'!$B$2:$B$400,0),
MATCH(CS$2,'Attendance Dump'!$E$1:$AI$1,0)
),
INDEX('Active Hour''s Dump'!$D$3:$AH$337,
MATCH($C150,'Active Hour''s Dump'!$A$3:$A$337,0),
MATCH(CS$2,'Active Hour''s Dump'!$D$2:$AH$2,0)
))),"")</f>
        <v>0</v>
      </c>
      <c r="CT150" s="13">
        <f>_xlfn.IFNA(IF(CT$3="Productivity",
INDEX('Productivity Dump'!$E$4:$AJ$500,
MATCH($A150,'Productivity Dump'!$A$4:$A$500,0),
MATCH(CT$2,'Productivity Dump'!$E$3:$AJ$3,0)
),
IF(CT$3="Attendance",
INDEX('Attendance Dump'!$E$2:$AI$400,
MATCH($A150,'Attendance Dump'!$B$2:$B$400,0),
MATCH(CT$2,'Attendance Dump'!$E$1:$AI$1,0)
),
INDEX('Active Hour''s Dump'!$D$3:$AH$337,
MATCH($C150,'Active Hour''s Dump'!$A$3:$A$337,0),
MATCH(CT$2,'Active Hour''s Dump'!$D$2:$AH$2,0)
))),"")</f>
        <v>0</v>
      </c>
      <c r="CU150" s="13">
        <f>_xlfn.IFNA(IF(CU$3="Productivity",
INDEX('Productivity Dump'!$E$4:$AJ$500,
MATCH($A150,'Productivity Dump'!$A$4:$A$500,0),
MATCH(CU$2,'Productivity Dump'!$E$3:$AJ$3,0)
),
IF(CU$3="Attendance",
INDEX('Attendance Dump'!$E$2:$AI$400,
MATCH($A150,'Attendance Dump'!$B$2:$B$400,0),
MATCH(CU$2,'Attendance Dump'!$E$1:$AI$1,0)
),
INDEX('Active Hour''s Dump'!$D$3:$AH$337,
MATCH($C150,'Active Hour''s Dump'!$A$3:$A$337,0),
MATCH(CU$2,'Active Hour''s Dump'!$D$2:$AH$2,0)
))),"")</f>
        <v>0</v>
      </c>
      <c r="CV150" s="54">
        <f>_xlfn.IFNA(IF(CV$3="Productivity",
INDEX('Productivity Dump'!$E$4:$AJ$500,
MATCH($A150,'Productivity Dump'!$A$4:$A$500,0),
MATCH(CV$2,'Productivity Dump'!$E$3:$AJ$3,0)
),
IF(CV$3="Attendance",
INDEX('Attendance Dump'!$E$2:$AI$400,
MATCH($A150,'Attendance Dump'!$B$2:$B$400,0),
MATCH(CV$2,'Attendance Dump'!$E$1:$AI$1,0)
),
INDEX('Active Hour''s Dump'!$D$3:$AH$337,
MATCH($C150,'Active Hour''s Dump'!$A$3:$A$337,0),
MATCH(CV$2,'Active Hour''s Dump'!$D$2:$AH$2,0)
))),"")</f>
        <v>0</v>
      </c>
      <c r="CW150" s="13"/>
      <c r="CX150" s="13"/>
      <c r="CY150" s="54"/>
      <c r="DA150" s="57">
        <f t="shared" si="75"/>
        <v>178.25000000000003</v>
      </c>
      <c r="DB150" s="35">
        <f t="shared" si="76"/>
        <v>20865.632000000005</v>
      </c>
      <c r="DC150" s="35">
        <f t="shared" si="71"/>
        <v>0</v>
      </c>
      <c r="DD150" s="35">
        <f t="shared" ca="1" si="74"/>
        <v>0</v>
      </c>
      <c r="DF150" s="32" cm="1">
        <f t="array" ref="DF150">SUMPRODUCT(
    (MOD(COLUMN(H150:CV150) - COLUMN(H150), 3) = 0) *
    (H150:CV150 = 0) *
    (I150:CW150 = "P") *
    (COUNTIF(UKHoliday, H$2:CV$2) = 0)
)</f>
        <v>0</v>
      </c>
      <c r="DG150" s="33" cm="1">
        <f t="array" ref="DG150">SUMPRODUCT(
  (MOD(COLUMN(H150:CV150) - COLUMN(H150), 3) = 0) *
  (H150:CV150 &gt; 0) *
  (H150:CV150 &lt; 0.5 * IF(((WEEKDAY(H$2:CV$2, 2) = 1) + (WEEKDAY(H$2:CV$2, 2) = 6)), G150, F150)) *
  (I150:CW150 = "P") *
  (COUNTIF(UKHoliday, H$2:CV$2) = 0)
)</f>
        <v>0</v>
      </c>
      <c r="DH150" s="33" cm="1">
        <f t="array" ref="DH150">SUMPRODUCT(
  (MOD(COLUMN(H150:CV150) - COLUMN(H150), 3) = 0) *
  (H150:CV150 &gt; 0.5 * IF(((WEEKDAY(H$2:CV$2, 2) = 1) + (WEEKDAY(H$2:CV$2, 2) = 6)), $G150, $F150)) *
  (H150:CV150 &lt; 0.8 * IF(((WEEKDAY(H$2:CV$2, 2) = 1) + (WEEKDAY(H$2:CV$2, 2) = 6)), $G150, $F150)) *
  (I150:CW150 = "P") *
  (COUNTIF(UKHoliday, H$2:CV$2) = 0)
)</f>
        <v>1</v>
      </c>
      <c r="DI150" s="33" cm="1">
        <f t="array" ref="DI150">SUMPRODUCT(
  (MOD(COLUMN(H150:CV150) - COLUMN(H150), 3) = 0) *
  (H150:CV150 &gt; 0.8 * IF(((WEEKDAY(H$2:CV$2, 2) = 1) + (WEEKDAY(H$2:CV$2, 2) = 6)), $G150, $F150)) *
  (H150:CV150 &lt; 1 * IF(((WEEKDAY(H$2:CV$2, 2) = 1) + (WEEKDAY(H$2:CV$2, 2) = 6)), $G150, $F150)) *
  (I150:CW150 = "P") *
  (COUNTIF(UKHoliday, H$2:CV$2) = 0)
)</f>
        <v>9</v>
      </c>
    </row>
    <row r="151" spans="1:113" x14ac:dyDescent="0.3">
      <c r="A151" s="8" t="s">
        <v>204</v>
      </c>
      <c r="B151" s="36" t="s">
        <v>527</v>
      </c>
      <c r="C151" s="9" t="s">
        <v>685</v>
      </c>
      <c r="D151" s="62" t="s">
        <v>944</v>
      </c>
      <c r="E151" s="35">
        <v>19000</v>
      </c>
      <c r="F151" s="35">
        <f t="shared" si="72"/>
        <v>950</v>
      </c>
      <c r="G151" s="35">
        <f t="shared" si="73"/>
        <v>475</v>
      </c>
      <c r="H151" s="13">
        <f>_xlfn.IFNA(IF(H$3="Productivity",
INDEX('Productivity Dump'!$E$4:$AJ$500,
MATCH($A151,'Productivity Dump'!$A$4:$A$500,0),
MATCH(H$2,'Productivity Dump'!$E$3:$AJ$3,0)
),
IF(H$3="Attendance",
INDEX('Attendance Dump'!$E$2:$AI$400,
MATCH($A151,'Attendance Dump'!$B$2:$B$400,0),
MATCH(H$2,'Attendance Dump'!$E$1:$AI$1,0)
),
INDEX('Active Hour''s Dump'!$D$3:$AH$337,
MATCH($C151,'Active Hour''s Dump'!$A$3:$A$337,0),
MATCH(H$2,'Active Hour''s Dump'!$D$2:$AH$2,0)
))),"")</f>
        <v>841.43399999999974</v>
      </c>
      <c r="I151" s="13" t="str">
        <f>_xlfn.IFNA(IF(I$3="Productivity",
INDEX('Productivity Dump'!$E$4:$AJ$500,
MATCH($A151,'Productivity Dump'!$A$4:$A$500,0),
MATCH(I$2,'Productivity Dump'!$E$3:$AJ$3,0)
),
IF(I$3="Attendance",
INDEX('Attendance Dump'!$E$2:$AI$400,
MATCH($A151,'Attendance Dump'!$B$2:$B$400,0),
MATCH(I$2,'Attendance Dump'!$E$1:$AI$1,0)
),
INDEX('Active Hour''s Dump'!$D$3:$AH$337,
MATCH($C151,'Active Hour''s Dump'!$A$3:$A$337,0),
MATCH(I$2,'Active Hour''s Dump'!$D$2:$AH$2,0)
))),"")</f>
        <v>P</v>
      </c>
      <c r="J151" s="54">
        <f>_xlfn.IFNA(IF(J$3="Productivity",
INDEX('Productivity Dump'!$E$4:$AJ$500,
MATCH($A151,'Productivity Dump'!$A$4:$A$500,0),
MATCH(J$2,'Productivity Dump'!$E$3:$AJ$3,0)
),
IF(J$3="Attendance",
INDEX('Attendance Dump'!$E$2:$AI$400,
MATCH($A151,'Attendance Dump'!$B$2:$B$400,0),
MATCH(J$2,'Attendance Dump'!$E$1:$AI$1,0)
),
INDEX('Active Hour''s Dump'!$D$3:$AH$337,
MATCH($C151,'Active Hour''s Dump'!$A$3:$A$337,0),
MATCH(J$2,'Active Hour''s Dump'!$D$2:$AH$2,0)
))),"")</f>
        <v>10.1666666666667</v>
      </c>
      <c r="K151" s="13">
        <f>_xlfn.IFNA(IF(K$3="Productivity",
INDEX('Productivity Dump'!$E$4:$AJ$500,
MATCH($A151,'Productivity Dump'!$A$4:$A$500,0),
MATCH(K$2,'Productivity Dump'!$E$3:$AJ$3,0)
),
IF(K$3="Attendance",
INDEX('Attendance Dump'!$E$2:$AI$400,
MATCH($A151,'Attendance Dump'!$B$2:$B$400,0),
MATCH(K$2,'Attendance Dump'!$E$1:$AI$1,0)
),
INDEX('Active Hour''s Dump'!$D$3:$AH$337,
MATCH($C151,'Active Hour''s Dump'!$A$3:$A$337,0),
MATCH(K$2,'Active Hour''s Dump'!$D$2:$AH$2,0)
))),"")</f>
        <v>889.96799999999996</v>
      </c>
      <c r="L151" s="13" t="str">
        <f>_xlfn.IFNA(IF(L$3="Productivity",
INDEX('Productivity Dump'!$E$4:$AJ$500,
MATCH($A151,'Productivity Dump'!$A$4:$A$500,0),
MATCH(L$2,'Productivity Dump'!$E$3:$AJ$3,0)
),
IF(L$3="Attendance",
INDEX('Attendance Dump'!$E$2:$AI$400,
MATCH($A151,'Attendance Dump'!$B$2:$B$400,0),
MATCH(L$2,'Attendance Dump'!$E$1:$AI$1,0)
),
INDEX('Active Hour''s Dump'!$D$3:$AH$337,
MATCH($C151,'Active Hour''s Dump'!$A$3:$A$337,0),
MATCH(L$2,'Active Hour''s Dump'!$D$2:$AH$2,0)
))),"")</f>
        <v>P</v>
      </c>
      <c r="M151" s="54">
        <f>_xlfn.IFNA(IF(M$3="Productivity",
INDEX('Productivity Dump'!$E$4:$AJ$500,
MATCH($A151,'Productivity Dump'!$A$4:$A$500,0),
MATCH(M$2,'Productivity Dump'!$E$3:$AJ$3,0)
),
IF(M$3="Attendance",
INDEX('Attendance Dump'!$E$2:$AI$400,
MATCH($A151,'Attendance Dump'!$B$2:$B$400,0),
MATCH(M$2,'Attendance Dump'!$E$1:$AI$1,0)
),
INDEX('Active Hour''s Dump'!$D$3:$AH$337,
MATCH($C151,'Active Hour''s Dump'!$A$3:$A$337,0),
MATCH(M$2,'Active Hour''s Dump'!$D$2:$AH$2,0)
))),"")</f>
        <v>9.75</v>
      </c>
      <c r="N151" s="13">
        <f>_xlfn.IFNA(IF(N$3="Productivity",
INDEX('Productivity Dump'!$E$4:$AJ$500,
MATCH($A151,'Productivity Dump'!$A$4:$A$500,0),
MATCH(N$2,'Productivity Dump'!$E$3:$AJ$3,0)
),
IF(N$3="Attendance",
INDEX('Attendance Dump'!$E$2:$AI$400,
MATCH($A151,'Attendance Dump'!$B$2:$B$400,0),
MATCH(N$2,'Attendance Dump'!$E$1:$AI$1,0)
),
INDEX('Active Hour''s Dump'!$D$3:$AH$337,
MATCH($C151,'Active Hour''s Dump'!$A$3:$A$337,0),
MATCH(N$2,'Active Hour''s Dump'!$D$2:$AH$2,0)
))),"")</f>
        <v>659.84599999999989</v>
      </c>
      <c r="O151" s="13" t="str">
        <f>_xlfn.IFNA(IF(O$3="Productivity",
INDEX('Productivity Dump'!$E$4:$AJ$500,
MATCH($A151,'Productivity Dump'!$A$4:$A$500,0),
MATCH(O$2,'Productivity Dump'!$E$3:$AJ$3,0)
),
IF(O$3="Attendance",
INDEX('Attendance Dump'!$E$2:$AI$400,
MATCH($A151,'Attendance Dump'!$B$2:$B$400,0),
MATCH(O$2,'Attendance Dump'!$E$1:$AI$1,0)
),
INDEX('Active Hour''s Dump'!$D$3:$AH$337,
MATCH($C151,'Active Hour''s Dump'!$A$3:$A$337,0),
MATCH(O$2,'Active Hour''s Dump'!$D$2:$AH$2,0)
))),"")</f>
        <v>P</v>
      </c>
      <c r="P151" s="54">
        <f>_xlfn.IFNA(IF(P$3="Productivity",
INDEX('Productivity Dump'!$E$4:$AJ$500,
MATCH($A151,'Productivity Dump'!$A$4:$A$500,0),
MATCH(P$2,'Productivity Dump'!$E$3:$AJ$3,0)
),
IF(P$3="Attendance",
INDEX('Attendance Dump'!$E$2:$AI$400,
MATCH($A151,'Attendance Dump'!$B$2:$B$400,0),
MATCH(P$2,'Attendance Dump'!$E$1:$AI$1,0)
),
INDEX('Active Hour''s Dump'!$D$3:$AH$337,
MATCH($C151,'Active Hour''s Dump'!$A$3:$A$337,0),
MATCH(P$2,'Active Hour''s Dump'!$D$2:$AH$2,0)
))),"")</f>
        <v>7.5833333333333304</v>
      </c>
      <c r="Q151" s="13">
        <f>_xlfn.IFNA(IF(Q$3="Productivity",
INDEX('Productivity Dump'!$E$4:$AJ$500,
MATCH($A151,'Productivity Dump'!$A$4:$A$500,0),
MATCH(Q$2,'Productivity Dump'!$E$3:$AJ$3,0)
),
IF(Q$3="Attendance",
INDEX('Attendance Dump'!$E$2:$AI$400,
MATCH($A151,'Attendance Dump'!$B$2:$B$400,0),
MATCH(Q$2,'Attendance Dump'!$E$1:$AI$1,0)
),
INDEX('Active Hour''s Dump'!$D$3:$AH$337,
MATCH($C151,'Active Hour''s Dump'!$A$3:$A$337,0),
MATCH(Q$2,'Active Hour''s Dump'!$D$2:$AH$2,0)
))),"")</f>
        <v>128.74099999999999</v>
      </c>
      <c r="R151" s="13" t="str">
        <f>_xlfn.IFNA(IF(R$3="Productivity",
INDEX('Productivity Dump'!$E$4:$AJ$500,
MATCH($A151,'Productivity Dump'!$A$4:$A$500,0),
MATCH(R$2,'Productivity Dump'!$E$3:$AJ$3,0)
),
IF(R$3="Attendance",
INDEX('Attendance Dump'!$E$2:$AI$400,
MATCH($A151,'Attendance Dump'!$B$2:$B$400,0),
MATCH(R$2,'Attendance Dump'!$E$1:$AI$1,0)
),
INDEX('Active Hour''s Dump'!$D$3:$AH$337,
MATCH($C151,'Active Hour''s Dump'!$A$3:$A$337,0),
MATCH(R$2,'Active Hour''s Dump'!$D$2:$AH$2,0)
))),"")</f>
        <v>WO</v>
      </c>
      <c r="S151" s="54">
        <f>_xlfn.IFNA(IF(S$3="Productivity",
INDEX('Productivity Dump'!$E$4:$AJ$500,
MATCH($A151,'Productivity Dump'!$A$4:$A$500,0),
MATCH(S$2,'Productivity Dump'!$E$3:$AJ$3,0)
),
IF(S$3="Attendance",
INDEX('Attendance Dump'!$E$2:$AI$400,
MATCH($A151,'Attendance Dump'!$B$2:$B$400,0),
MATCH(S$2,'Attendance Dump'!$E$1:$AI$1,0)
),
INDEX('Active Hour''s Dump'!$D$3:$AH$337,
MATCH($C151,'Active Hour''s Dump'!$A$3:$A$337,0),
MATCH(S$2,'Active Hour''s Dump'!$D$2:$AH$2,0)
))),"")</f>
        <v>1.6666666666666701</v>
      </c>
      <c r="T151" s="13">
        <f>_xlfn.IFNA(IF(T$3="Productivity",
INDEX('Productivity Dump'!$E$4:$AJ$500,
MATCH($A151,'Productivity Dump'!$A$4:$A$500,0),
MATCH(T$2,'Productivity Dump'!$E$3:$AJ$3,0)
),
IF(T$3="Attendance",
INDEX('Attendance Dump'!$E$2:$AI$400,
MATCH($A151,'Attendance Dump'!$B$2:$B$400,0),
MATCH(T$2,'Attendance Dump'!$E$1:$AI$1,0)
),
INDEX('Active Hour''s Dump'!$D$3:$AH$337,
MATCH($C151,'Active Hour''s Dump'!$A$3:$A$337,0),
MATCH(T$2,'Active Hour''s Dump'!$D$2:$AH$2,0)
))),"")</f>
        <v>675.05200000000002</v>
      </c>
      <c r="U151" s="13" t="str">
        <f>_xlfn.IFNA(IF(U$3="Productivity",
INDEX('Productivity Dump'!$E$4:$AJ$500,
MATCH($A151,'Productivity Dump'!$A$4:$A$500,0),
MATCH(U$2,'Productivity Dump'!$E$3:$AJ$3,0)
),
IF(U$3="Attendance",
INDEX('Attendance Dump'!$E$2:$AI$400,
MATCH($A151,'Attendance Dump'!$B$2:$B$400,0),
MATCH(U$2,'Attendance Dump'!$E$1:$AI$1,0)
),
INDEX('Active Hour''s Dump'!$D$3:$AH$337,
MATCH($C151,'Active Hour''s Dump'!$A$3:$A$337,0),
MATCH(U$2,'Active Hour''s Dump'!$D$2:$AH$2,0)
))),"")</f>
        <v>P</v>
      </c>
      <c r="V151" s="54">
        <f>_xlfn.IFNA(IF(V$3="Productivity",
INDEX('Productivity Dump'!$E$4:$AJ$500,
MATCH($A151,'Productivity Dump'!$A$4:$A$500,0),
MATCH(V$2,'Productivity Dump'!$E$3:$AJ$3,0)
),
IF(V$3="Attendance",
INDEX('Attendance Dump'!$E$2:$AI$400,
MATCH($A151,'Attendance Dump'!$B$2:$B$400,0),
MATCH(V$2,'Attendance Dump'!$E$1:$AI$1,0)
),
INDEX('Active Hour''s Dump'!$D$3:$AH$337,
MATCH($C151,'Active Hour''s Dump'!$A$3:$A$337,0),
MATCH(V$2,'Active Hour''s Dump'!$D$2:$AH$2,0)
))),"")</f>
        <v>7.25</v>
      </c>
      <c r="W151" s="13">
        <f>_xlfn.IFNA(IF(W$3="Productivity",
INDEX('Productivity Dump'!$E$4:$AJ$500,
MATCH($A151,'Productivity Dump'!$A$4:$A$500,0),
MATCH(W$2,'Productivity Dump'!$E$3:$AJ$3,0)
),
IF(W$3="Attendance",
INDEX('Attendance Dump'!$E$2:$AI$400,
MATCH($A151,'Attendance Dump'!$B$2:$B$400,0),
MATCH(W$2,'Attendance Dump'!$E$1:$AI$1,0)
),
INDEX('Active Hour''s Dump'!$D$3:$AH$337,
MATCH($C151,'Active Hour''s Dump'!$A$3:$A$337,0),
MATCH(W$2,'Active Hour''s Dump'!$D$2:$AH$2,0)
))),"")</f>
        <v>666.10900000000004</v>
      </c>
      <c r="X151" s="13" t="str">
        <f>_xlfn.IFNA(IF(X$3="Productivity",
INDEX('Productivity Dump'!$E$4:$AJ$500,
MATCH($A151,'Productivity Dump'!$A$4:$A$500,0),
MATCH(X$2,'Productivity Dump'!$E$3:$AJ$3,0)
),
IF(X$3="Attendance",
INDEX('Attendance Dump'!$E$2:$AI$400,
MATCH($A151,'Attendance Dump'!$B$2:$B$400,0),
MATCH(X$2,'Attendance Dump'!$E$1:$AI$1,0)
),
INDEX('Active Hour''s Dump'!$D$3:$AH$337,
MATCH($C151,'Active Hour''s Dump'!$A$3:$A$337,0),
MATCH(X$2,'Active Hour''s Dump'!$D$2:$AH$2,0)
))),"")</f>
        <v>P</v>
      </c>
      <c r="Y151" s="54">
        <f>_xlfn.IFNA(IF(Y$3="Productivity",
INDEX('Productivity Dump'!$E$4:$AJ$500,
MATCH($A151,'Productivity Dump'!$A$4:$A$500,0),
MATCH(Y$2,'Productivity Dump'!$E$3:$AJ$3,0)
),
IF(Y$3="Attendance",
INDEX('Attendance Dump'!$E$2:$AI$400,
MATCH($A151,'Attendance Dump'!$B$2:$B$400,0),
MATCH(Y$2,'Attendance Dump'!$E$1:$AI$1,0)
),
INDEX('Active Hour''s Dump'!$D$3:$AH$337,
MATCH($C151,'Active Hour''s Dump'!$A$3:$A$337,0),
MATCH(Y$2,'Active Hour''s Dump'!$D$2:$AH$2,0)
))),"")</f>
        <v>7.6666666666666696</v>
      </c>
      <c r="Z151" s="13">
        <f>_xlfn.IFNA(IF(Z$3="Productivity",
INDEX('Productivity Dump'!$E$4:$AJ$500,
MATCH($A151,'Productivity Dump'!$A$4:$A$500,0),
MATCH(Z$2,'Productivity Dump'!$E$3:$AJ$3,0)
),
IF(Z$3="Attendance",
INDEX('Attendance Dump'!$E$2:$AI$400,
MATCH($A151,'Attendance Dump'!$B$2:$B$400,0),
MATCH(Z$2,'Attendance Dump'!$E$1:$AI$1,0)
),
INDEX('Active Hour''s Dump'!$D$3:$AH$337,
MATCH($C151,'Active Hour''s Dump'!$A$3:$A$337,0),
MATCH(Z$2,'Active Hour''s Dump'!$D$2:$AH$2,0)
))),"")</f>
        <v>907.48900000000003</v>
      </c>
      <c r="AA151" s="13" t="str">
        <f>_xlfn.IFNA(IF(AA$3="Productivity",
INDEX('Productivity Dump'!$E$4:$AJ$500,
MATCH($A151,'Productivity Dump'!$A$4:$A$500,0),
MATCH(AA$2,'Productivity Dump'!$E$3:$AJ$3,0)
),
IF(AA$3="Attendance",
INDEX('Attendance Dump'!$E$2:$AI$400,
MATCH($A151,'Attendance Dump'!$B$2:$B$400,0),
MATCH(AA$2,'Attendance Dump'!$E$1:$AI$1,0)
),
INDEX('Active Hour''s Dump'!$D$3:$AH$337,
MATCH($C151,'Active Hour''s Dump'!$A$3:$A$337,0),
MATCH(AA$2,'Active Hour''s Dump'!$D$2:$AH$2,0)
))),"")</f>
        <v>P</v>
      </c>
      <c r="AB151" s="54">
        <f>_xlfn.IFNA(IF(AB$3="Productivity",
INDEX('Productivity Dump'!$E$4:$AJ$500,
MATCH($A151,'Productivity Dump'!$A$4:$A$500,0),
MATCH(AB$2,'Productivity Dump'!$E$3:$AJ$3,0)
),
IF(AB$3="Attendance",
INDEX('Attendance Dump'!$E$2:$AI$400,
MATCH($A151,'Attendance Dump'!$B$2:$B$400,0),
MATCH(AB$2,'Attendance Dump'!$E$1:$AI$1,0)
),
INDEX('Active Hour''s Dump'!$D$3:$AH$337,
MATCH($C151,'Active Hour''s Dump'!$A$3:$A$337,0),
MATCH(AB$2,'Active Hour''s Dump'!$D$2:$AH$2,0)
))),"")</f>
        <v>11</v>
      </c>
      <c r="AC151" s="13">
        <f>_xlfn.IFNA(IF(AC$3="Productivity",
INDEX('Productivity Dump'!$E$4:$AJ$500,
MATCH($A151,'Productivity Dump'!$A$4:$A$500,0),
MATCH(AC$2,'Productivity Dump'!$E$3:$AJ$3,0)
),
IF(AC$3="Attendance",
INDEX('Attendance Dump'!$E$2:$AI$400,
MATCH($A151,'Attendance Dump'!$B$2:$B$400,0),
MATCH(AC$2,'Attendance Dump'!$E$1:$AI$1,0)
),
INDEX('Active Hour''s Dump'!$D$3:$AH$337,
MATCH($C151,'Active Hour''s Dump'!$A$3:$A$337,0),
MATCH(AC$2,'Active Hour''s Dump'!$D$2:$AH$2,0)
))),"")</f>
        <v>968.83100000000013</v>
      </c>
      <c r="AD151" s="13" t="str">
        <f>_xlfn.IFNA(IF(AD$3="Productivity",
INDEX('Productivity Dump'!$E$4:$AJ$500,
MATCH($A151,'Productivity Dump'!$A$4:$A$500,0),
MATCH(AD$2,'Productivity Dump'!$E$3:$AJ$3,0)
),
IF(AD$3="Attendance",
INDEX('Attendance Dump'!$E$2:$AI$400,
MATCH($A151,'Attendance Dump'!$B$2:$B$400,0),
MATCH(AD$2,'Attendance Dump'!$E$1:$AI$1,0)
),
INDEX('Active Hour''s Dump'!$D$3:$AH$337,
MATCH($C151,'Active Hour''s Dump'!$A$3:$A$337,0),
MATCH(AD$2,'Active Hour''s Dump'!$D$2:$AH$2,0)
))),"")</f>
        <v>P</v>
      </c>
      <c r="AE151" s="54">
        <f>_xlfn.IFNA(IF(AE$3="Productivity",
INDEX('Productivity Dump'!$E$4:$AJ$500,
MATCH($A151,'Productivity Dump'!$A$4:$A$500,0),
MATCH(AE$2,'Productivity Dump'!$E$3:$AJ$3,0)
),
IF(AE$3="Attendance",
INDEX('Attendance Dump'!$E$2:$AI$400,
MATCH($A151,'Attendance Dump'!$B$2:$B$400,0),
MATCH(AE$2,'Attendance Dump'!$E$1:$AI$1,0)
),
INDEX('Active Hour''s Dump'!$D$3:$AH$337,
MATCH($C151,'Active Hour''s Dump'!$A$3:$A$337,0),
MATCH(AE$2,'Active Hour''s Dump'!$D$2:$AH$2,0)
))),"")</f>
        <v>10.3333333333333</v>
      </c>
      <c r="AF151" s="13">
        <f>_xlfn.IFNA(IF(AF$3="Productivity",
INDEX('Productivity Dump'!$E$4:$AJ$500,
MATCH($A151,'Productivity Dump'!$A$4:$A$500,0),
MATCH(AF$2,'Productivity Dump'!$E$3:$AJ$3,0)
),
IF(AF$3="Attendance",
INDEX('Attendance Dump'!$E$2:$AI$400,
MATCH($A151,'Attendance Dump'!$B$2:$B$400,0),
MATCH(AF$2,'Attendance Dump'!$E$1:$AI$1,0)
),
INDEX('Active Hour''s Dump'!$D$3:$AH$337,
MATCH($C151,'Active Hour''s Dump'!$A$3:$A$337,0),
MATCH(AF$2,'Active Hour''s Dump'!$D$2:$AH$2,0)
))),"")</f>
        <v>1059.5419999999995</v>
      </c>
      <c r="AG151" s="13" t="str">
        <f>_xlfn.IFNA(IF(AG$3="Productivity",
INDEX('Productivity Dump'!$E$4:$AJ$500,
MATCH($A151,'Productivity Dump'!$A$4:$A$500,0),
MATCH(AG$2,'Productivity Dump'!$E$3:$AJ$3,0)
),
IF(AG$3="Attendance",
INDEX('Attendance Dump'!$E$2:$AI$400,
MATCH($A151,'Attendance Dump'!$B$2:$B$400,0),
MATCH(AG$2,'Attendance Dump'!$E$1:$AI$1,0)
),
INDEX('Active Hour''s Dump'!$D$3:$AH$337,
MATCH($C151,'Active Hour''s Dump'!$A$3:$A$337,0),
MATCH(AG$2,'Active Hour''s Dump'!$D$2:$AH$2,0)
))),"")</f>
        <v>P</v>
      </c>
      <c r="AH151" s="54">
        <f>_xlfn.IFNA(IF(AH$3="Productivity",
INDEX('Productivity Dump'!$E$4:$AJ$500,
MATCH($A151,'Productivity Dump'!$A$4:$A$500,0),
MATCH(AH$2,'Productivity Dump'!$E$3:$AJ$3,0)
),
IF(AH$3="Attendance",
INDEX('Attendance Dump'!$E$2:$AI$400,
MATCH($A151,'Attendance Dump'!$B$2:$B$400,0),
MATCH(AH$2,'Attendance Dump'!$E$1:$AI$1,0)
),
INDEX('Active Hour''s Dump'!$D$3:$AH$337,
MATCH($C151,'Active Hour''s Dump'!$A$3:$A$337,0),
MATCH(AH$2,'Active Hour''s Dump'!$D$2:$AH$2,0)
))),"")</f>
        <v>10.1666666666667</v>
      </c>
      <c r="AI151" s="13">
        <f>_xlfn.IFNA(IF(AI$3="Productivity",
INDEX('Productivity Dump'!$E$4:$AJ$500,
MATCH($A151,'Productivity Dump'!$A$4:$A$500,0),
MATCH(AI$2,'Productivity Dump'!$E$3:$AJ$3,0)
),
IF(AI$3="Attendance",
INDEX('Attendance Dump'!$E$2:$AI$400,
MATCH($A151,'Attendance Dump'!$B$2:$B$400,0),
MATCH(AI$2,'Attendance Dump'!$E$1:$AI$1,0)
),
INDEX('Active Hour''s Dump'!$D$3:$AH$337,
MATCH($C151,'Active Hour''s Dump'!$A$3:$A$337,0),
MATCH(AI$2,'Active Hour''s Dump'!$D$2:$AH$2,0)
))),"")</f>
        <v>885.95299999999997</v>
      </c>
      <c r="AJ151" s="13" t="str">
        <f>_xlfn.IFNA(IF(AJ$3="Productivity",
INDEX('Productivity Dump'!$E$4:$AJ$500,
MATCH($A151,'Productivity Dump'!$A$4:$A$500,0),
MATCH(AJ$2,'Productivity Dump'!$E$3:$AJ$3,0)
),
IF(AJ$3="Attendance",
INDEX('Attendance Dump'!$E$2:$AI$400,
MATCH($A151,'Attendance Dump'!$B$2:$B$400,0),
MATCH(AJ$2,'Attendance Dump'!$E$1:$AI$1,0)
),
INDEX('Active Hour''s Dump'!$D$3:$AH$337,
MATCH($C151,'Active Hour''s Dump'!$A$3:$A$337,0),
MATCH(AJ$2,'Active Hour''s Dump'!$D$2:$AH$2,0)
))),"")</f>
        <v>P</v>
      </c>
      <c r="AK151" s="54">
        <f>_xlfn.IFNA(IF(AK$3="Productivity",
INDEX('Productivity Dump'!$E$4:$AJ$500,
MATCH($A151,'Productivity Dump'!$A$4:$A$500,0),
MATCH(AK$2,'Productivity Dump'!$E$3:$AJ$3,0)
),
IF(AK$3="Attendance",
INDEX('Attendance Dump'!$E$2:$AI$400,
MATCH($A151,'Attendance Dump'!$B$2:$B$400,0),
MATCH(AK$2,'Attendance Dump'!$E$1:$AI$1,0)
),
INDEX('Active Hour''s Dump'!$D$3:$AH$337,
MATCH($C151,'Active Hour''s Dump'!$A$3:$A$337,0),
MATCH(AK$2,'Active Hour''s Dump'!$D$2:$AH$2,0)
))),"")</f>
        <v>10.5833333333333</v>
      </c>
      <c r="AL151" s="13">
        <f>_xlfn.IFNA(IF(AL$3="Productivity",
INDEX('Productivity Dump'!$E$4:$AJ$500,
MATCH($A151,'Productivity Dump'!$A$4:$A$500,0),
MATCH(AL$2,'Productivity Dump'!$E$3:$AJ$3,0)
),
IF(AL$3="Attendance",
INDEX('Attendance Dump'!$E$2:$AI$400,
MATCH($A151,'Attendance Dump'!$B$2:$B$400,0),
MATCH(AL$2,'Attendance Dump'!$E$1:$AI$1,0)
),
INDEX('Active Hour''s Dump'!$D$3:$AH$337,
MATCH($C151,'Active Hour''s Dump'!$A$3:$A$337,0),
MATCH(AL$2,'Active Hour''s Dump'!$D$2:$AH$2,0)
))),"")</f>
        <v>174.44900000000001</v>
      </c>
      <c r="AM151" s="13" t="str">
        <f>_xlfn.IFNA(IF(AM$3="Productivity",
INDEX('Productivity Dump'!$E$4:$AJ$500,
MATCH($A151,'Productivity Dump'!$A$4:$A$500,0),
MATCH(AM$2,'Productivity Dump'!$E$3:$AJ$3,0)
),
IF(AM$3="Attendance",
INDEX('Attendance Dump'!$E$2:$AI$400,
MATCH($A151,'Attendance Dump'!$B$2:$B$400,0),
MATCH(AM$2,'Attendance Dump'!$E$1:$AI$1,0)
),
INDEX('Active Hour''s Dump'!$D$3:$AH$337,
MATCH($C151,'Active Hour''s Dump'!$A$3:$A$337,0),
MATCH(AM$2,'Active Hour''s Dump'!$D$2:$AH$2,0)
))),"")</f>
        <v>WO</v>
      </c>
      <c r="AN151" s="54">
        <f>_xlfn.IFNA(IF(AN$3="Productivity",
INDEX('Productivity Dump'!$E$4:$AJ$500,
MATCH($A151,'Productivity Dump'!$A$4:$A$500,0),
MATCH(AN$2,'Productivity Dump'!$E$3:$AJ$3,0)
),
IF(AN$3="Attendance",
INDEX('Attendance Dump'!$E$2:$AI$400,
MATCH($A151,'Attendance Dump'!$B$2:$B$400,0),
MATCH(AN$2,'Attendance Dump'!$E$1:$AI$1,0)
),
INDEX('Active Hour''s Dump'!$D$3:$AH$337,
MATCH($C151,'Active Hour''s Dump'!$A$3:$A$337,0),
MATCH(AN$2,'Active Hour''s Dump'!$D$2:$AH$2,0)
))),"")</f>
        <v>1.5833333333333299</v>
      </c>
      <c r="AO151" s="13">
        <f>_xlfn.IFNA(IF(AO$3="Productivity",
INDEX('Productivity Dump'!$E$4:$AJ$500,
MATCH($A151,'Productivity Dump'!$A$4:$A$500,0),
MATCH(AO$2,'Productivity Dump'!$E$3:$AJ$3,0)
),
IF(AO$3="Attendance",
INDEX('Attendance Dump'!$E$2:$AI$400,
MATCH($A151,'Attendance Dump'!$B$2:$B$400,0),
MATCH(AO$2,'Attendance Dump'!$E$1:$AI$1,0)
),
INDEX('Active Hour''s Dump'!$D$3:$AH$337,
MATCH($C151,'Active Hour''s Dump'!$A$3:$A$337,0),
MATCH(AO$2,'Active Hour''s Dump'!$D$2:$AH$2,0)
))),"")</f>
        <v>703.05099999999982</v>
      </c>
      <c r="AP151" s="13" t="str">
        <f>_xlfn.IFNA(IF(AP$3="Productivity",
INDEX('Productivity Dump'!$E$4:$AJ$500,
MATCH($A151,'Productivity Dump'!$A$4:$A$500,0),
MATCH(AP$2,'Productivity Dump'!$E$3:$AJ$3,0)
),
IF(AP$3="Attendance",
INDEX('Attendance Dump'!$E$2:$AI$400,
MATCH($A151,'Attendance Dump'!$B$2:$B$400,0),
MATCH(AP$2,'Attendance Dump'!$E$1:$AI$1,0)
),
INDEX('Active Hour''s Dump'!$D$3:$AH$337,
MATCH($C151,'Active Hour''s Dump'!$A$3:$A$337,0),
MATCH(AP$2,'Active Hour''s Dump'!$D$2:$AH$2,0)
))),"")</f>
        <v>P</v>
      </c>
      <c r="AQ151" s="54">
        <f>_xlfn.IFNA(IF(AQ$3="Productivity",
INDEX('Productivity Dump'!$E$4:$AJ$500,
MATCH($A151,'Productivity Dump'!$A$4:$A$500,0),
MATCH(AQ$2,'Productivity Dump'!$E$3:$AJ$3,0)
),
IF(AQ$3="Attendance",
INDEX('Attendance Dump'!$E$2:$AI$400,
MATCH($A151,'Attendance Dump'!$B$2:$B$400,0),
MATCH(AQ$2,'Attendance Dump'!$E$1:$AI$1,0)
),
INDEX('Active Hour''s Dump'!$D$3:$AH$337,
MATCH($C151,'Active Hour''s Dump'!$A$3:$A$337,0),
MATCH(AQ$2,'Active Hour''s Dump'!$D$2:$AH$2,0)
))),"")</f>
        <v>7.3333333333333304</v>
      </c>
      <c r="AR151" s="13">
        <f>_xlfn.IFNA(IF(AR$3="Productivity",
INDEX('Productivity Dump'!$E$4:$AJ$500,
MATCH($A151,'Productivity Dump'!$A$4:$A$500,0),
MATCH(AR$2,'Productivity Dump'!$E$3:$AJ$3,0)
),
IF(AR$3="Attendance",
INDEX('Attendance Dump'!$E$2:$AI$400,
MATCH($A151,'Attendance Dump'!$B$2:$B$400,0),
MATCH(AR$2,'Attendance Dump'!$E$1:$AI$1,0)
),
INDEX('Active Hour''s Dump'!$D$3:$AH$337,
MATCH($C151,'Active Hour''s Dump'!$A$3:$A$337,0),
MATCH(AR$2,'Active Hour''s Dump'!$D$2:$AH$2,0)
))),"")</f>
        <v>1097.674</v>
      </c>
      <c r="AS151" s="13" t="str">
        <f>_xlfn.IFNA(IF(AS$3="Productivity",
INDEX('Productivity Dump'!$E$4:$AJ$500,
MATCH($A151,'Productivity Dump'!$A$4:$A$500,0),
MATCH(AS$2,'Productivity Dump'!$E$3:$AJ$3,0)
),
IF(AS$3="Attendance",
INDEX('Attendance Dump'!$E$2:$AI$400,
MATCH($A151,'Attendance Dump'!$B$2:$B$400,0),
MATCH(AS$2,'Attendance Dump'!$E$1:$AI$1,0)
),
INDEX('Active Hour''s Dump'!$D$3:$AH$337,
MATCH($C151,'Active Hour''s Dump'!$A$3:$A$337,0),
MATCH(AS$2,'Active Hour''s Dump'!$D$2:$AH$2,0)
))),"")</f>
        <v>P</v>
      </c>
      <c r="AT151" s="54">
        <f>_xlfn.IFNA(IF(AT$3="Productivity",
INDEX('Productivity Dump'!$E$4:$AJ$500,
MATCH($A151,'Productivity Dump'!$A$4:$A$500,0),
MATCH(AT$2,'Productivity Dump'!$E$3:$AJ$3,0)
),
IF(AT$3="Attendance",
INDEX('Attendance Dump'!$E$2:$AI$400,
MATCH($A151,'Attendance Dump'!$B$2:$B$400,0),
MATCH(AT$2,'Attendance Dump'!$E$1:$AI$1,0)
),
INDEX('Active Hour''s Dump'!$D$3:$AH$337,
MATCH($C151,'Active Hour''s Dump'!$A$3:$A$337,0),
MATCH(AT$2,'Active Hour''s Dump'!$D$2:$AH$2,0)
))),"")</f>
        <v>12.25</v>
      </c>
      <c r="AU151" s="13">
        <f>_xlfn.IFNA(IF(AU$3="Productivity",
INDEX('Productivity Dump'!$E$4:$AJ$500,
MATCH($A151,'Productivity Dump'!$A$4:$A$500,0),
MATCH(AU$2,'Productivity Dump'!$E$3:$AJ$3,0)
),
IF(AU$3="Attendance",
INDEX('Attendance Dump'!$E$2:$AI$400,
MATCH($A151,'Attendance Dump'!$B$2:$B$400,0),
MATCH(AU$2,'Attendance Dump'!$E$1:$AI$1,0)
),
INDEX('Active Hour''s Dump'!$D$3:$AH$337,
MATCH($C151,'Active Hour''s Dump'!$A$3:$A$337,0),
MATCH(AU$2,'Active Hour''s Dump'!$D$2:$AH$2,0)
))),"")</f>
        <v>897.11800000000017</v>
      </c>
      <c r="AV151" s="13" t="str">
        <f>_xlfn.IFNA(IF(AV$3="Productivity",
INDEX('Productivity Dump'!$E$4:$AJ$500,
MATCH($A151,'Productivity Dump'!$A$4:$A$500,0),
MATCH(AV$2,'Productivity Dump'!$E$3:$AJ$3,0)
),
IF(AV$3="Attendance",
INDEX('Attendance Dump'!$E$2:$AI$400,
MATCH($A151,'Attendance Dump'!$B$2:$B$400,0),
MATCH(AV$2,'Attendance Dump'!$E$1:$AI$1,0)
),
INDEX('Active Hour''s Dump'!$D$3:$AH$337,
MATCH($C151,'Active Hour''s Dump'!$A$3:$A$337,0),
MATCH(AV$2,'Active Hour''s Dump'!$D$2:$AH$2,0)
))),"")</f>
        <v>P</v>
      </c>
      <c r="AW151" s="54">
        <f>_xlfn.IFNA(IF(AW$3="Productivity",
INDEX('Productivity Dump'!$E$4:$AJ$500,
MATCH($A151,'Productivity Dump'!$A$4:$A$500,0),
MATCH(AW$2,'Productivity Dump'!$E$3:$AJ$3,0)
),
IF(AW$3="Attendance",
INDEX('Attendance Dump'!$E$2:$AI$400,
MATCH($A151,'Attendance Dump'!$B$2:$B$400,0),
MATCH(AW$2,'Attendance Dump'!$E$1:$AI$1,0)
),
INDEX('Active Hour''s Dump'!$D$3:$AH$337,
MATCH($C151,'Active Hour''s Dump'!$A$3:$A$337,0),
MATCH(AW$2,'Active Hour''s Dump'!$D$2:$AH$2,0)
))),"")</f>
        <v>10</v>
      </c>
      <c r="AX151" s="13">
        <f>_xlfn.IFNA(IF(AX$3="Productivity",
INDEX('Productivity Dump'!$E$4:$AJ$500,
MATCH($A151,'Productivity Dump'!$A$4:$A$500,0),
MATCH(AX$2,'Productivity Dump'!$E$3:$AJ$3,0)
),
IF(AX$3="Attendance",
INDEX('Attendance Dump'!$E$2:$AI$400,
MATCH($A151,'Attendance Dump'!$B$2:$B$400,0),
MATCH(AX$2,'Attendance Dump'!$E$1:$AI$1,0)
),
INDEX('Active Hour''s Dump'!$D$3:$AH$337,
MATCH($C151,'Active Hour''s Dump'!$A$3:$A$337,0),
MATCH(AX$2,'Active Hour''s Dump'!$D$2:$AH$2,0)
))),"")</f>
        <v>1033.124</v>
      </c>
      <c r="AY151" s="13" t="str">
        <f>_xlfn.IFNA(IF(AY$3="Productivity",
INDEX('Productivity Dump'!$E$4:$AJ$500,
MATCH($A151,'Productivity Dump'!$A$4:$A$500,0),
MATCH(AY$2,'Productivity Dump'!$E$3:$AJ$3,0)
),
IF(AY$3="Attendance",
INDEX('Attendance Dump'!$E$2:$AI$400,
MATCH($A151,'Attendance Dump'!$B$2:$B$400,0),
MATCH(AY$2,'Attendance Dump'!$E$1:$AI$1,0)
),
INDEX('Active Hour''s Dump'!$D$3:$AH$337,
MATCH($C151,'Active Hour''s Dump'!$A$3:$A$337,0),
MATCH(AY$2,'Active Hour''s Dump'!$D$2:$AH$2,0)
))),"")</f>
        <v>P</v>
      </c>
      <c r="AZ151" s="54">
        <f>_xlfn.IFNA(IF(AZ$3="Productivity",
INDEX('Productivity Dump'!$E$4:$AJ$500,
MATCH($A151,'Productivity Dump'!$A$4:$A$500,0),
MATCH(AZ$2,'Productivity Dump'!$E$3:$AJ$3,0)
),
IF(AZ$3="Attendance",
INDEX('Attendance Dump'!$E$2:$AI$400,
MATCH($A151,'Attendance Dump'!$B$2:$B$400,0),
MATCH(AZ$2,'Attendance Dump'!$E$1:$AI$1,0)
),
INDEX('Active Hour''s Dump'!$D$3:$AH$337,
MATCH($C151,'Active Hour''s Dump'!$A$3:$A$337,0),
MATCH(AZ$2,'Active Hour''s Dump'!$D$2:$AH$2,0)
))),"")</f>
        <v>10.8333333333333</v>
      </c>
      <c r="BA151" s="13">
        <f>_xlfn.IFNA(IF(BA$3="Productivity",
INDEX('Productivity Dump'!$E$4:$AJ$500,
MATCH($A151,'Productivity Dump'!$A$4:$A$500,0),
MATCH(BA$2,'Productivity Dump'!$E$3:$AJ$3,0)
),
IF(BA$3="Attendance",
INDEX('Attendance Dump'!$E$2:$AI$400,
MATCH($A151,'Attendance Dump'!$B$2:$B$400,0),
MATCH(BA$2,'Attendance Dump'!$E$1:$AI$1,0)
),
INDEX('Active Hour''s Dump'!$D$3:$AH$337,
MATCH($C151,'Active Hour''s Dump'!$A$3:$A$337,0),
MATCH(BA$2,'Active Hour''s Dump'!$D$2:$AH$2,0)
))),"")</f>
        <v>1047.6809999999998</v>
      </c>
      <c r="BB151" s="13" t="str">
        <f>_xlfn.IFNA(IF(BB$3="Productivity",
INDEX('Productivity Dump'!$E$4:$AJ$500,
MATCH($A151,'Productivity Dump'!$A$4:$A$500,0),
MATCH(BB$2,'Productivity Dump'!$E$3:$AJ$3,0)
),
IF(BB$3="Attendance",
INDEX('Attendance Dump'!$E$2:$AI$400,
MATCH($A151,'Attendance Dump'!$B$2:$B$400,0),
MATCH(BB$2,'Attendance Dump'!$E$1:$AI$1,0)
),
INDEX('Active Hour''s Dump'!$D$3:$AH$337,
MATCH($C151,'Active Hour''s Dump'!$A$3:$A$337,0),
MATCH(BB$2,'Active Hour''s Dump'!$D$2:$AH$2,0)
))),"")</f>
        <v>P</v>
      </c>
      <c r="BC151" s="54">
        <f>_xlfn.IFNA(IF(BC$3="Productivity",
INDEX('Productivity Dump'!$E$4:$AJ$500,
MATCH($A151,'Productivity Dump'!$A$4:$A$500,0),
MATCH(BC$2,'Productivity Dump'!$E$3:$AJ$3,0)
),
IF(BC$3="Attendance",
INDEX('Attendance Dump'!$E$2:$AI$400,
MATCH($A151,'Attendance Dump'!$B$2:$B$400,0),
MATCH(BC$2,'Attendance Dump'!$E$1:$AI$1,0)
),
INDEX('Active Hour''s Dump'!$D$3:$AH$337,
MATCH($C151,'Active Hour''s Dump'!$A$3:$A$337,0),
MATCH(BC$2,'Active Hour''s Dump'!$D$2:$AH$2,0)
))),"")</f>
        <v>11</v>
      </c>
      <c r="BD151" s="13">
        <f>_xlfn.IFNA(IF(BD$3="Productivity",
INDEX('Productivity Dump'!$E$4:$AJ$500,
MATCH($A151,'Productivity Dump'!$A$4:$A$500,0),
MATCH(BD$2,'Productivity Dump'!$E$3:$AJ$3,0)
),
IF(BD$3="Attendance",
INDEX('Attendance Dump'!$E$2:$AI$400,
MATCH($A151,'Attendance Dump'!$B$2:$B$400,0),
MATCH(BD$2,'Attendance Dump'!$E$1:$AI$1,0)
),
INDEX('Active Hour''s Dump'!$D$3:$AH$337,
MATCH($C151,'Active Hour''s Dump'!$A$3:$A$337,0),
MATCH(BD$2,'Active Hour''s Dump'!$D$2:$AH$2,0)
))),"")</f>
        <v>639.16899999999998</v>
      </c>
      <c r="BE151" s="13" t="str">
        <f>_xlfn.IFNA(IF(BE$3="Productivity",
INDEX('Productivity Dump'!$E$4:$AJ$500,
MATCH($A151,'Productivity Dump'!$A$4:$A$500,0),
MATCH(BE$2,'Productivity Dump'!$E$3:$AJ$3,0)
),
IF(BE$3="Attendance",
INDEX('Attendance Dump'!$E$2:$AI$400,
MATCH($A151,'Attendance Dump'!$B$2:$B$400,0),
MATCH(BE$2,'Attendance Dump'!$E$1:$AI$1,0)
),
INDEX('Active Hour''s Dump'!$D$3:$AH$337,
MATCH($C151,'Active Hour''s Dump'!$A$3:$A$337,0),
MATCH(BE$2,'Active Hour''s Dump'!$D$2:$AH$2,0)
))),"")</f>
        <v>P</v>
      </c>
      <c r="BF151" s="54">
        <f>_xlfn.IFNA(IF(BF$3="Productivity",
INDEX('Productivity Dump'!$E$4:$AJ$500,
MATCH($A151,'Productivity Dump'!$A$4:$A$500,0),
MATCH(BF$2,'Productivity Dump'!$E$3:$AJ$3,0)
),
IF(BF$3="Attendance",
INDEX('Attendance Dump'!$E$2:$AI$400,
MATCH($A151,'Attendance Dump'!$B$2:$B$400,0),
MATCH(BF$2,'Attendance Dump'!$E$1:$AI$1,0)
),
INDEX('Active Hour''s Dump'!$D$3:$AH$337,
MATCH($C151,'Active Hour''s Dump'!$A$3:$A$337,0),
MATCH(BF$2,'Active Hour''s Dump'!$D$2:$AH$2,0)
))),"")</f>
        <v>8.3333333333333304</v>
      </c>
      <c r="BG151" s="13">
        <f>_xlfn.IFNA(IF(BG$3="Productivity",
INDEX('Productivity Dump'!$E$4:$AJ$500,
MATCH($A151,'Productivity Dump'!$A$4:$A$500,0),
MATCH(BG$2,'Productivity Dump'!$E$3:$AJ$3,0)
),
IF(BG$3="Attendance",
INDEX('Attendance Dump'!$E$2:$AI$400,
MATCH($A151,'Attendance Dump'!$B$2:$B$400,0),
MATCH(BG$2,'Attendance Dump'!$E$1:$AI$1,0)
),
INDEX('Active Hour''s Dump'!$D$3:$AH$337,
MATCH($C151,'Active Hour''s Dump'!$A$3:$A$337,0),
MATCH(BG$2,'Active Hour''s Dump'!$D$2:$AH$2,0)
))),"")</f>
        <v>110.01600000000001</v>
      </c>
      <c r="BH151" s="13" t="str">
        <f>_xlfn.IFNA(IF(BH$3="Productivity",
INDEX('Productivity Dump'!$E$4:$AJ$500,
MATCH($A151,'Productivity Dump'!$A$4:$A$500,0),
MATCH(BH$2,'Productivity Dump'!$E$3:$AJ$3,0)
),
IF(BH$3="Attendance",
INDEX('Attendance Dump'!$E$2:$AI$400,
MATCH($A151,'Attendance Dump'!$B$2:$B$400,0),
MATCH(BH$2,'Attendance Dump'!$E$1:$AI$1,0)
),
INDEX('Active Hour''s Dump'!$D$3:$AH$337,
MATCH($C151,'Active Hour''s Dump'!$A$3:$A$337,0),
MATCH(BH$2,'Active Hour''s Dump'!$D$2:$AH$2,0)
))),"")</f>
        <v>WO</v>
      </c>
      <c r="BI151" s="54">
        <f>_xlfn.IFNA(IF(BI$3="Productivity",
INDEX('Productivity Dump'!$E$4:$AJ$500,
MATCH($A151,'Productivity Dump'!$A$4:$A$500,0),
MATCH(BI$2,'Productivity Dump'!$E$3:$AJ$3,0)
),
IF(BI$3="Attendance",
INDEX('Attendance Dump'!$E$2:$AI$400,
MATCH($A151,'Attendance Dump'!$B$2:$B$400,0),
MATCH(BI$2,'Attendance Dump'!$E$1:$AI$1,0)
),
INDEX('Active Hour''s Dump'!$D$3:$AH$337,
MATCH($C151,'Active Hour''s Dump'!$A$3:$A$337,0),
MATCH(BI$2,'Active Hour''s Dump'!$D$2:$AH$2,0)
))),"")</f>
        <v>0.91666666666666696</v>
      </c>
      <c r="BJ151" s="13">
        <f>_xlfn.IFNA(IF(BJ$3="Productivity",
INDEX('Productivity Dump'!$E$4:$AJ$500,
MATCH($A151,'Productivity Dump'!$A$4:$A$500,0),
MATCH(BJ$2,'Productivity Dump'!$E$3:$AJ$3,0)
),
IF(BJ$3="Attendance",
INDEX('Attendance Dump'!$E$2:$AI$400,
MATCH($A151,'Attendance Dump'!$B$2:$B$400,0),
MATCH(BJ$2,'Attendance Dump'!$E$1:$AI$1,0)
),
INDEX('Active Hour''s Dump'!$D$3:$AH$337,
MATCH($C151,'Active Hour''s Dump'!$A$3:$A$337,0),
MATCH(BJ$2,'Active Hour''s Dump'!$D$2:$AH$2,0)
))),"")</f>
        <v>668.77299999999991</v>
      </c>
      <c r="BK151" s="13" t="str">
        <f>_xlfn.IFNA(IF(BK$3="Productivity",
INDEX('Productivity Dump'!$E$4:$AJ$500,
MATCH($A151,'Productivity Dump'!$A$4:$A$500,0),
MATCH(BK$2,'Productivity Dump'!$E$3:$AJ$3,0)
),
IF(BK$3="Attendance",
INDEX('Attendance Dump'!$E$2:$AI$400,
MATCH($A151,'Attendance Dump'!$B$2:$B$400,0),
MATCH(BK$2,'Attendance Dump'!$E$1:$AI$1,0)
),
INDEX('Active Hour''s Dump'!$D$3:$AH$337,
MATCH($C151,'Active Hour''s Dump'!$A$3:$A$337,0),
MATCH(BK$2,'Active Hour''s Dump'!$D$2:$AH$2,0)
))),"")</f>
        <v>P</v>
      </c>
      <c r="BL151" s="54">
        <f>_xlfn.IFNA(IF(BL$3="Productivity",
INDEX('Productivity Dump'!$E$4:$AJ$500,
MATCH($A151,'Productivity Dump'!$A$4:$A$500,0),
MATCH(BL$2,'Productivity Dump'!$E$3:$AJ$3,0)
),
IF(BL$3="Attendance",
INDEX('Attendance Dump'!$E$2:$AI$400,
MATCH($A151,'Attendance Dump'!$B$2:$B$400,0),
MATCH(BL$2,'Attendance Dump'!$E$1:$AI$1,0)
),
INDEX('Active Hour''s Dump'!$D$3:$AH$337,
MATCH($C151,'Active Hour''s Dump'!$A$3:$A$337,0),
MATCH(BL$2,'Active Hour''s Dump'!$D$2:$AH$2,0)
))),"")</f>
        <v>8.8333333333333304</v>
      </c>
      <c r="BM151" s="13">
        <f>_xlfn.IFNA(IF(BM$3="Productivity",
INDEX('Productivity Dump'!$E$4:$AJ$500,
MATCH($A151,'Productivity Dump'!$A$4:$A$500,0),
MATCH(BM$2,'Productivity Dump'!$E$3:$AJ$3,0)
),
IF(BM$3="Attendance",
INDEX('Attendance Dump'!$E$2:$AI$400,
MATCH($A151,'Attendance Dump'!$B$2:$B$400,0),
MATCH(BM$2,'Attendance Dump'!$E$1:$AI$1,0)
),
INDEX('Active Hour''s Dump'!$D$3:$AH$337,
MATCH($C151,'Active Hour''s Dump'!$A$3:$A$337,0),
MATCH(BM$2,'Active Hour''s Dump'!$D$2:$AH$2,0)
))),"")</f>
        <v>956.67600000000016</v>
      </c>
      <c r="BN151" s="13" t="str">
        <f>_xlfn.IFNA(IF(BN$3="Productivity",
INDEX('Productivity Dump'!$E$4:$AJ$500,
MATCH($A151,'Productivity Dump'!$A$4:$A$500,0),
MATCH(BN$2,'Productivity Dump'!$E$3:$AJ$3,0)
),
IF(BN$3="Attendance",
INDEX('Attendance Dump'!$E$2:$AI$400,
MATCH($A151,'Attendance Dump'!$B$2:$B$400,0),
MATCH(BN$2,'Attendance Dump'!$E$1:$AI$1,0)
),
INDEX('Active Hour''s Dump'!$D$3:$AH$337,
MATCH($C151,'Active Hour''s Dump'!$A$3:$A$337,0),
MATCH(BN$2,'Active Hour''s Dump'!$D$2:$AH$2,0)
))),"")</f>
        <v>P</v>
      </c>
      <c r="BO151" s="54">
        <f>_xlfn.IFNA(IF(BO$3="Productivity",
INDEX('Productivity Dump'!$E$4:$AJ$500,
MATCH($A151,'Productivity Dump'!$A$4:$A$500,0),
MATCH(BO$2,'Productivity Dump'!$E$3:$AJ$3,0)
),
IF(BO$3="Attendance",
INDEX('Attendance Dump'!$E$2:$AI$400,
MATCH($A151,'Attendance Dump'!$B$2:$B$400,0),
MATCH(BO$2,'Attendance Dump'!$E$1:$AI$1,0)
),
INDEX('Active Hour''s Dump'!$D$3:$AH$337,
MATCH($C151,'Active Hour''s Dump'!$A$3:$A$337,0),
MATCH(BO$2,'Active Hour''s Dump'!$D$2:$AH$2,0)
))),"")</f>
        <v>9.8333333333333304</v>
      </c>
      <c r="BP151" s="13">
        <f>_xlfn.IFNA(IF(BP$3="Productivity",
INDEX('Productivity Dump'!$E$4:$AJ$500,
MATCH($A151,'Productivity Dump'!$A$4:$A$500,0),
MATCH(BP$2,'Productivity Dump'!$E$3:$AJ$3,0)
),
IF(BP$3="Attendance",
INDEX('Attendance Dump'!$E$2:$AI$400,
MATCH($A151,'Attendance Dump'!$B$2:$B$400,0),
MATCH(BP$2,'Attendance Dump'!$E$1:$AI$1,0)
),
INDEX('Active Hour''s Dump'!$D$3:$AH$337,
MATCH($C151,'Active Hour''s Dump'!$A$3:$A$337,0),
MATCH(BP$2,'Active Hour''s Dump'!$D$2:$AH$2,0)
))),"")</f>
        <v>1002.7399999999999</v>
      </c>
      <c r="BQ151" s="13" t="str">
        <f>_xlfn.IFNA(IF(BQ$3="Productivity",
INDEX('Productivity Dump'!$E$4:$AJ$500,
MATCH($A151,'Productivity Dump'!$A$4:$A$500,0),
MATCH(BQ$2,'Productivity Dump'!$E$3:$AJ$3,0)
),
IF(BQ$3="Attendance",
INDEX('Attendance Dump'!$E$2:$AI$400,
MATCH($A151,'Attendance Dump'!$B$2:$B$400,0),
MATCH(BQ$2,'Attendance Dump'!$E$1:$AI$1,0)
),
INDEX('Active Hour''s Dump'!$D$3:$AH$337,
MATCH($C151,'Active Hour''s Dump'!$A$3:$A$337,0),
MATCH(BQ$2,'Active Hour''s Dump'!$D$2:$AH$2,0)
))),"")</f>
        <v>P</v>
      </c>
      <c r="BR151" s="54">
        <f>_xlfn.IFNA(IF(BR$3="Productivity",
INDEX('Productivity Dump'!$E$4:$AJ$500,
MATCH($A151,'Productivity Dump'!$A$4:$A$500,0),
MATCH(BR$2,'Productivity Dump'!$E$3:$AJ$3,0)
),
IF(BR$3="Attendance",
INDEX('Attendance Dump'!$E$2:$AI$400,
MATCH($A151,'Attendance Dump'!$B$2:$B$400,0),
MATCH(BR$2,'Attendance Dump'!$E$1:$AI$1,0)
),
INDEX('Active Hour''s Dump'!$D$3:$AH$337,
MATCH($C151,'Active Hour''s Dump'!$A$3:$A$337,0),
MATCH(BR$2,'Active Hour''s Dump'!$D$2:$AH$2,0)
))),"")</f>
        <v>10.75</v>
      </c>
      <c r="BS151" s="13">
        <f>_xlfn.IFNA(IF(BS$3="Productivity",
INDEX('Productivity Dump'!$E$4:$AJ$500,
MATCH($A151,'Productivity Dump'!$A$4:$A$500,0),
MATCH(BS$2,'Productivity Dump'!$E$3:$AJ$3,0)
),
IF(BS$3="Attendance",
INDEX('Attendance Dump'!$E$2:$AI$400,
MATCH($A151,'Attendance Dump'!$B$2:$B$400,0),
MATCH(BS$2,'Attendance Dump'!$E$1:$AI$1,0)
),
INDEX('Active Hour''s Dump'!$D$3:$AH$337,
MATCH($C151,'Active Hour''s Dump'!$A$3:$A$337,0),
MATCH(BS$2,'Active Hour''s Dump'!$D$2:$AH$2,0)
))),"")</f>
        <v>920.50599999999997</v>
      </c>
      <c r="BT151" s="13" t="str">
        <f>_xlfn.IFNA(IF(BT$3="Productivity",
INDEX('Productivity Dump'!$E$4:$AJ$500,
MATCH($A151,'Productivity Dump'!$A$4:$A$500,0),
MATCH(BT$2,'Productivity Dump'!$E$3:$AJ$3,0)
),
IF(BT$3="Attendance",
INDEX('Attendance Dump'!$E$2:$AI$400,
MATCH($A151,'Attendance Dump'!$B$2:$B$400,0),
MATCH(BT$2,'Attendance Dump'!$E$1:$AI$1,0)
),
INDEX('Active Hour''s Dump'!$D$3:$AH$337,
MATCH($C151,'Active Hour''s Dump'!$A$3:$A$337,0),
MATCH(BT$2,'Active Hour''s Dump'!$D$2:$AH$2,0)
))),"")</f>
        <v>H(P)</v>
      </c>
      <c r="BU151" s="54">
        <f>_xlfn.IFNA(IF(BU$3="Productivity",
INDEX('Productivity Dump'!$E$4:$AJ$500,
MATCH($A151,'Productivity Dump'!$A$4:$A$500,0),
MATCH(BU$2,'Productivity Dump'!$E$3:$AJ$3,0)
),
IF(BU$3="Attendance",
INDEX('Attendance Dump'!$E$2:$AI$400,
MATCH($A151,'Attendance Dump'!$B$2:$B$400,0),
MATCH(BU$2,'Attendance Dump'!$E$1:$AI$1,0)
),
INDEX('Active Hour''s Dump'!$D$3:$AH$337,
MATCH($C151,'Active Hour''s Dump'!$A$3:$A$337,0),
MATCH(BU$2,'Active Hour''s Dump'!$D$2:$AH$2,0)
))),"")</f>
        <v>9.5</v>
      </c>
      <c r="BV151" s="13">
        <f>_xlfn.IFNA(IF(BV$3="Productivity",
INDEX('Productivity Dump'!$E$4:$AJ$500,
MATCH($A151,'Productivity Dump'!$A$4:$A$500,0),
MATCH(BV$2,'Productivity Dump'!$E$3:$AJ$3,0)
),
IF(BV$3="Attendance",
INDEX('Attendance Dump'!$E$2:$AI$400,
MATCH($A151,'Attendance Dump'!$B$2:$B$400,0),
MATCH(BV$2,'Attendance Dump'!$E$1:$AI$1,0)
),
INDEX('Active Hour''s Dump'!$D$3:$AH$337,
MATCH($C151,'Active Hour''s Dump'!$A$3:$A$337,0),
MATCH(BV$2,'Active Hour''s Dump'!$D$2:$AH$2,0)
))),"")</f>
        <v>904.93799999999999</v>
      </c>
      <c r="BW151" s="13" t="str">
        <f>_xlfn.IFNA(IF(BW$3="Productivity",
INDEX('Productivity Dump'!$E$4:$AJ$500,
MATCH($A151,'Productivity Dump'!$A$4:$A$500,0),
MATCH(BW$2,'Productivity Dump'!$E$3:$AJ$3,0)
),
IF(BW$3="Attendance",
INDEX('Attendance Dump'!$E$2:$AI$400,
MATCH($A151,'Attendance Dump'!$B$2:$B$400,0),
MATCH(BW$2,'Attendance Dump'!$E$1:$AI$1,0)
),
INDEX('Active Hour''s Dump'!$D$3:$AH$337,
MATCH($C151,'Active Hour''s Dump'!$A$3:$A$337,0),
MATCH(BW$2,'Active Hour''s Dump'!$D$2:$AH$2,0)
))),"")</f>
        <v>P</v>
      </c>
      <c r="BX151" s="54">
        <f>_xlfn.IFNA(IF(BX$3="Productivity",
INDEX('Productivity Dump'!$E$4:$AJ$500,
MATCH($A151,'Productivity Dump'!$A$4:$A$500,0),
MATCH(BX$2,'Productivity Dump'!$E$3:$AJ$3,0)
),
IF(BX$3="Attendance",
INDEX('Attendance Dump'!$E$2:$AI$400,
MATCH($A151,'Attendance Dump'!$B$2:$B$400,0),
MATCH(BX$2,'Attendance Dump'!$E$1:$AI$1,0)
),
INDEX('Active Hour''s Dump'!$D$3:$AH$337,
MATCH($C151,'Active Hour''s Dump'!$A$3:$A$337,0),
MATCH(BX$2,'Active Hour''s Dump'!$D$2:$AH$2,0)
))),"")</f>
        <v>9.75</v>
      </c>
      <c r="BY151" s="13">
        <f>_xlfn.IFNA(IF(BY$3="Productivity",
INDEX('Productivity Dump'!$E$4:$AJ$500,
MATCH($A151,'Productivity Dump'!$A$4:$A$500,0),
MATCH(BY$2,'Productivity Dump'!$E$3:$AJ$3,0)
),
IF(BY$3="Attendance",
INDEX('Attendance Dump'!$E$2:$AI$400,
MATCH($A151,'Attendance Dump'!$B$2:$B$400,0),
MATCH(BY$2,'Attendance Dump'!$E$1:$AI$1,0)
),
INDEX('Active Hour''s Dump'!$D$3:$AH$337,
MATCH($C151,'Active Hour''s Dump'!$A$3:$A$337,0),
MATCH(BY$2,'Active Hour''s Dump'!$D$2:$AH$2,0)
))),"")</f>
        <v>579.12699999999995</v>
      </c>
      <c r="BZ151" s="13" t="str">
        <f>_xlfn.IFNA(IF(BZ$3="Productivity",
INDEX('Productivity Dump'!$E$4:$AJ$500,
MATCH($A151,'Productivity Dump'!$A$4:$A$500,0),
MATCH(BZ$2,'Productivity Dump'!$E$3:$AJ$3,0)
),
IF(BZ$3="Attendance",
INDEX('Attendance Dump'!$E$2:$AI$400,
MATCH($A151,'Attendance Dump'!$B$2:$B$400,0),
MATCH(BZ$2,'Attendance Dump'!$E$1:$AI$1,0)
),
INDEX('Active Hour''s Dump'!$D$3:$AH$337,
MATCH($C151,'Active Hour''s Dump'!$A$3:$A$337,0),
MATCH(BZ$2,'Active Hour''s Dump'!$D$2:$AH$2,0)
))),"")</f>
        <v>P</v>
      </c>
      <c r="CA151" s="54">
        <f>_xlfn.IFNA(IF(CA$3="Productivity",
INDEX('Productivity Dump'!$E$4:$AJ$500,
MATCH($A151,'Productivity Dump'!$A$4:$A$500,0),
MATCH(CA$2,'Productivity Dump'!$E$3:$AJ$3,0)
),
IF(CA$3="Attendance",
INDEX('Attendance Dump'!$E$2:$AI$400,
MATCH($A151,'Attendance Dump'!$B$2:$B$400,0),
MATCH(CA$2,'Attendance Dump'!$E$1:$AI$1,0)
),
INDEX('Active Hour''s Dump'!$D$3:$AH$337,
MATCH($C151,'Active Hour''s Dump'!$A$3:$A$337,0),
MATCH(CA$2,'Active Hour''s Dump'!$D$2:$AH$2,0)
))),"")</f>
        <v>7.6666666666666696</v>
      </c>
      <c r="CB151" s="13">
        <f>_xlfn.IFNA(IF(CB$3="Productivity",
INDEX('Productivity Dump'!$E$4:$AJ$500,
MATCH($A151,'Productivity Dump'!$A$4:$A$500,0),
MATCH(CB$2,'Productivity Dump'!$E$3:$AJ$3,0)
),
IF(CB$3="Attendance",
INDEX('Attendance Dump'!$E$2:$AI$400,
MATCH($A151,'Attendance Dump'!$B$2:$B$400,0),
MATCH(CB$2,'Attendance Dump'!$E$1:$AI$1,0)
),
INDEX('Active Hour''s Dump'!$D$3:$AH$337,
MATCH($C151,'Active Hour''s Dump'!$A$3:$A$337,0),
MATCH(CB$2,'Active Hour''s Dump'!$D$2:$AH$2,0)
))),"")</f>
        <v>98.847999999999999</v>
      </c>
      <c r="CC151" s="13" t="str">
        <f>_xlfn.IFNA(IF(CC$3="Productivity",
INDEX('Productivity Dump'!$E$4:$AJ$500,
MATCH($A151,'Productivity Dump'!$A$4:$A$500,0),
MATCH(CC$2,'Productivity Dump'!$E$3:$AJ$3,0)
),
IF(CC$3="Attendance",
INDEX('Attendance Dump'!$E$2:$AI$400,
MATCH($A151,'Attendance Dump'!$B$2:$B$400,0),
MATCH(CC$2,'Attendance Dump'!$E$1:$AI$1,0)
),
INDEX('Active Hour''s Dump'!$D$3:$AH$337,
MATCH($C151,'Active Hour''s Dump'!$A$3:$A$337,0),
MATCH(CC$2,'Active Hour''s Dump'!$D$2:$AH$2,0)
))),"")</f>
        <v>WO</v>
      </c>
      <c r="CD151" s="54">
        <f>_xlfn.IFNA(IF(CD$3="Productivity",
INDEX('Productivity Dump'!$E$4:$AJ$500,
MATCH($A151,'Productivity Dump'!$A$4:$A$500,0),
MATCH(CD$2,'Productivity Dump'!$E$3:$AJ$3,0)
),
IF(CD$3="Attendance",
INDEX('Attendance Dump'!$E$2:$AI$400,
MATCH($A151,'Attendance Dump'!$B$2:$B$400,0),
MATCH(CD$2,'Attendance Dump'!$E$1:$AI$1,0)
),
INDEX('Active Hour''s Dump'!$D$3:$AH$337,
MATCH($C151,'Active Hour''s Dump'!$A$3:$A$337,0),
MATCH(CD$2,'Active Hour''s Dump'!$D$2:$AH$2,0)
))),"")</f>
        <v>2</v>
      </c>
      <c r="CE151" s="13">
        <f>_xlfn.IFNA(IF(CE$3="Productivity",
INDEX('Productivity Dump'!$E$4:$AJ$500,
MATCH($A151,'Productivity Dump'!$A$4:$A$500,0),
MATCH(CE$2,'Productivity Dump'!$E$3:$AJ$3,0)
),
IF(CE$3="Attendance",
INDEX('Attendance Dump'!$E$2:$AI$400,
MATCH($A151,'Attendance Dump'!$B$2:$B$400,0),
MATCH(CE$2,'Attendance Dump'!$E$1:$AI$1,0)
),
INDEX('Active Hour''s Dump'!$D$3:$AH$337,
MATCH($C151,'Active Hour''s Dump'!$A$3:$A$337,0),
MATCH(CE$2,'Active Hour''s Dump'!$D$2:$AH$2,0)
))),"")</f>
        <v>682.60199999999998</v>
      </c>
      <c r="CF151" s="13" t="str">
        <f>_xlfn.IFNA(IF(CF$3="Productivity",
INDEX('Productivity Dump'!$E$4:$AJ$500,
MATCH($A151,'Productivity Dump'!$A$4:$A$500,0),
MATCH(CF$2,'Productivity Dump'!$E$3:$AJ$3,0)
),
IF(CF$3="Attendance",
INDEX('Attendance Dump'!$E$2:$AI$400,
MATCH($A151,'Attendance Dump'!$B$2:$B$400,0),
MATCH(CF$2,'Attendance Dump'!$E$1:$AI$1,0)
),
INDEX('Active Hour''s Dump'!$D$3:$AH$337,
MATCH($C151,'Active Hour''s Dump'!$A$3:$A$337,0),
MATCH(CF$2,'Active Hour''s Dump'!$D$2:$AH$2,0)
))),"")</f>
        <v>P</v>
      </c>
      <c r="CG151" s="54">
        <f>_xlfn.IFNA(IF(CG$3="Productivity",
INDEX('Productivity Dump'!$E$4:$AJ$500,
MATCH($A151,'Productivity Dump'!$A$4:$A$500,0),
MATCH(CG$2,'Productivity Dump'!$E$3:$AJ$3,0)
),
IF(CG$3="Attendance",
INDEX('Attendance Dump'!$E$2:$AI$400,
MATCH($A151,'Attendance Dump'!$B$2:$B$400,0),
MATCH(CG$2,'Attendance Dump'!$E$1:$AI$1,0)
),
INDEX('Active Hour''s Dump'!$D$3:$AH$337,
MATCH($C151,'Active Hour''s Dump'!$A$3:$A$337,0),
MATCH(CG$2,'Active Hour''s Dump'!$D$2:$AH$2,0)
))),"")</f>
        <v>8.6666666666666696</v>
      </c>
      <c r="CH151" s="13">
        <f>_xlfn.IFNA(IF(CH$3="Productivity",
INDEX('Productivity Dump'!$E$4:$AJ$500,
MATCH($A151,'Productivity Dump'!$A$4:$A$500,0),
MATCH(CH$2,'Productivity Dump'!$E$3:$AJ$3,0)
),
IF(CH$3="Attendance",
INDEX('Attendance Dump'!$E$2:$AI$400,
MATCH($A151,'Attendance Dump'!$B$2:$B$400,0),
MATCH(CH$2,'Attendance Dump'!$E$1:$AI$1,0)
),
INDEX('Active Hour''s Dump'!$D$3:$AH$337,
MATCH($C151,'Active Hour''s Dump'!$A$3:$A$337,0),
MATCH(CH$2,'Active Hour''s Dump'!$D$2:$AH$2,0)
))),"")</f>
        <v>870.21600000000001</v>
      </c>
      <c r="CI151" s="13" t="str">
        <f>_xlfn.IFNA(IF(CI$3="Productivity",
INDEX('Productivity Dump'!$E$4:$AJ$500,
MATCH($A151,'Productivity Dump'!$A$4:$A$500,0),
MATCH(CI$2,'Productivity Dump'!$E$3:$AJ$3,0)
),
IF(CI$3="Attendance",
INDEX('Attendance Dump'!$E$2:$AI$400,
MATCH($A151,'Attendance Dump'!$B$2:$B$400,0),
MATCH(CI$2,'Attendance Dump'!$E$1:$AI$1,0)
),
INDEX('Active Hour''s Dump'!$D$3:$AH$337,
MATCH($C151,'Active Hour''s Dump'!$A$3:$A$337,0),
MATCH(CI$2,'Active Hour''s Dump'!$D$2:$AH$2,0)
))),"")</f>
        <v>P</v>
      </c>
      <c r="CJ151" s="54">
        <f>_xlfn.IFNA(IF(CJ$3="Productivity",
INDEX('Productivity Dump'!$E$4:$AJ$500,
MATCH($A151,'Productivity Dump'!$A$4:$A$500,0),
MATCH(CJ$2,'Productivity Dump'!$E$3:$AJ$3,0)
),
IF(CJ$3="Attendance",
INDEX('Attendance Dump'!$E$2:$AI$400,
MATCH($A151,'Attendance Dump'!$B$2:$B$400,0),
MATCH(CJ$2,'Attendance Dump'!$E$1:$AI$1,0)
),
INDEX('Active Hour''s Dump'!$D$3:$AH$337,
MATCH($C151,'Active Hour''s Dump'!$A$3:$A$337,0),
MATCH(CJ$2,'Active Hour''s Dump'!$D$2:$AH$2,0)
))),"")</f>
        <v>10.3333333333333</v>
      </c>
      <c r="CK151" s="13">
        <f>_xlfn.IFNA(IF(CK$3="Productivity",
INDEX('Productivity Dump'!$E$4:$AJ$500,
MATCH($A151,'Productivity Dump'!$A$4:$A$500,0),
MATCH(CK$2,'Productivity Dump'!$E$3:$AJ$3,0)
),
IF(CK$3="Attendance",
INDEX('Attendance Dump'!$E$2:$AI$400,
MATCH($A151,'Attendance Dump'!$B$2:$B$400,0),
MATCH(CK$2,'Attendance Dump'!$E$1:$AI$1,0)
),
INDEX('Active Hour''s Dump'!$D$3:$AH$337,
MATCH($C151,'Active Hour''s Dump'!$A$3:$A$337,0),
MATCH(CK$2,'Active Hour''s Dump'!$D$2:$AH$2,0)
))),"")</f>
        <v>951.2700000000001</v>
      </c>
      <c r="CL151" s="13" t="str">
        <f>_xlfn.IFNA(IF(CL$3="Productivity",
INDEX('Productivity Dump'!$E$4:$AJ$500,
MATCH($A151,'Productivity Dump'!$A$4:$A$500,0),
MATCH(CL$2,'Productivity Dump'!$E$3:$AJ$3,0)
),
IF(CL$3="Attendance",
INDEX('Attendance Dump'!$E$2:$AI$400,
MATCH($A151,'Attendance Dump'!$B$2:$B$400,0),
MATCH(CL$2,'Attendance Dump'!$E$1:$AI$1,0)
),
INDEX('Active Hour''s Dump'!$D$3:$AH$337,
MATCH($C151,'Active Hour''s Dump'!$A$3:$A$337,0),
MATCH(CL$2,'Active Hour''s Dump'!$D$2:$AH$2,0)
))),"")</f>
        <v>P</v>
      </c>
      <c r="CM151" s="54">
        <f>_xlfn.IFNA(IF(CM$3="Productivity",
INDEX('Productivity Dump'!$E$4:$AJ$500,
MATCH($A151,'Productivity Dump'!$A$4:$A$500,0),
MATCH(CM$2,'Productivity Dump'!$E$3:$AJ$3,0)
),
IF(CM$3="Attendance",
INDEX('Attendance Dump'!$E$2:$AI$400,
MATCH($A151,'Attendance Dump'!$B$2:$B$400,0),
MATCH(CM$2,'Attendance Dump'!$E$1:$AI$1,0)
),
INDEX('Active Hour''s Dump'!$D$3:$AH$337,
MATCH($C151,'Active Hour''s Dump'!$A$3:$A$337,0),
MATCH(CM$2,'Active Hour''s Dump'!$D$2:$AH$2,0)
))),"")</f>
        <v>10.5833333333333</v>
      </c>
      <c r="CN151" s="13">
        <f>_xlfn.IFNA(IF(CN$3="Productivity",
INDEX('Productivity Dump'!$E$4:$AJ$500,
MATCH($A151,'Productivity Dump'!$A$4:$A$500,0),
MATCH(CN$2,'Productivity Dump'!$E$3:$AJ$3,0)
),
IF(CN$3="Attendance",
INDEX('Attendance Dump'!$E$2:$AI$400,
MATCH($A151,'Attendance Dump'!$B$2:$B$400,0),
MATCH(CN$2,'Attendance Dump'!$E$1:$AI$1,0)
),
INDEX('Active Hour''s Dump'!$D$3:$AH$337,
MATCH($C151,'Active Hour''s Dump'!$A$3:$A$337,0),
MATCH(CN$2,'Active Hour''s Dump'!$D$2:$AH$2,0)
))),"")</f>
        <v>0</v>
      </c>
      <c r="CO151" s="13">
        <f>_xlfn.IFNA(IF(CO$3="Productivity",
INDEX('Productivity Dump'!$E$4:$AJ$500,
MATCH($A151,'Productivity Dump'!$A$4:$A$500,0),
MATCH(CO$2,'Productivity Dump'!$E$3:$AJ$3,0)
),
IF(CO$3="Attendance",
INDEX('Attendance Dump'!$E$2:$AI$400,
MATCH($A151,'Attendance Dump'!$B$2:$B$400,0),
MATCH(CO$2,'Attendance Dump'!$E$1:$AI$1,0)
),
INDEX('Active Hour''s Dump'!$D$3:$AH$337,
MATCH($C151,'Active Hour''s Dump'!$A$3:$A$337,0),
MATCH(CO$2,'Active Hour''s Dump'!$D$2:$AH$2,0)
))),"")</f>
        <v>0</v>
      </c>
      <c r="CP151" s="54">
        <f>_xlfn.IFNA(IF(CP$3="Productivity",
INDEX('Productivity Dump'!$E$4:$AJ$500,
MATCH($A151,'Productivity Dump'!$A$4:$A$500,0),
MATCH(CP$2,'Productivity Dump'!$E$3:$AJ$3,0)
),
IF(CP$3="Attendance",
INDEX('Attendance Dump'!$E$2:$AI$400,
MATCH($A151,'Attendance Dump'!$B$2:$B$400,0),
MATCH(CP$2,'Attendance Dump'!$E$1:$AI$1,0)
),
INDEX('Active Hour''s Dump'!$D$3:$AH$337,
MATCH($C151,'Active Hour''s Dump'!$A$3:$A$337,0),
MATCH(CP$2,'Active Hour''s Dump'!$D$2:$AH$2,0)
))),"")</f>
        <v>0</v>
      </c>
      <c r="CQ151" s="13">
        <f>_xlfn.IFNA(IF(CQ$3="Productivity",
INDEX('Productivity Dump'!$E$4:$AJ$500,
MATCH($A151,'Productivity Dump'!$A$4:$A$500,0),
MATCH(CQ$2,'Productivity Dump'!$E$3:$AJ$3,0)
),
IF(CQ$3="Attendance",
INDEX('Attendance Dump'!$E$2:$AI$400,
MATCH($A151,'Attendance Dump'!$B$2:$B$400,0),
MATCH(CQ$2,'Attendance Dump'!$E$1:$AI$1,0)
),
INDEX('Active Hour''s Dump'!$D$3:$AH$337,
MATCH($C151,'Active Hour''s Dump'!$A$3:$A$337,0),
MATCH(CQ$2,'Active Hour''s Dump'!$D$2:$AH$2,0)
))),"")</f>
        <v>0</v>
      </c>
      <c r="CR151" s="13">
        <f>_xlfn.IFNA(IF(CR$3="Productivity",
INDEX('Productivity Dump'!$E$4:$AJ$500,
MATCH($A151,'Productivity Dump'!$A$4:$A$500,0),
MATCH(CR$2,'Productivity Dump'!$E$3:$AJ$3,0)
),
IF(CR$3="Attendance",
INDEX('Attendance Dump'!$E$2:$AI$400,
MATCH($A151,'Attendance Dump'!$B$2:$B$400,0),
MATCH(CR$2,'Attendance Dump'!$E$1:$AI$1,0)
),
INDEX('Active Hour''s Dump'!$D$3:$AH$337,
MATCH($C151,'Active Hour''s Dump'!$A$3:$A$337,0),
MATCH(CR$2,'Active Hour''s Dump'!$D$2:$AH$2,0)
))),"")</f>
        <v>0</v>
      </c>
      <c r="CS151" s="54">
        <f>_xlfn.IFNA(IF(CS$3="Productivity",
INDEX('Productivity Dump'!$E$4:$AJ$500,
MATCH($A151,'Productivity Dump'!$A$4:$A$500,0),
MATCH(CS$2,'Productivity Dump'!$E$3:$AJ$3,0)
),
IF(CS$3="Attendance",
INDEX('Attendance Dump'!$E$2:$AI$400,
MATCH($A151,'Attendance Dump'!$B$2:$B$400,0),
MATCH(CS$2,'Attendance Dump'!$E$1:$AI$1,0)
),
INDEX('Active Hour''s Dump'!$D$3:$AH$337,
MATCH($C151,'Active Hour''s Dump'!$A$3:$A$337,0),
MATCH(CS$2,'Active Hour''s Dump'!$D$2:$AH$2,0)
))),"")</f>
        <v>0</v>
      </c>
      <c r="CT151" s="13">
        <f>_xlfn.IFNA(IF(CT$3="Productivity",
INDEX('Productivity Dump'!$E$4:$AJ$500,
MATCH($A151,'Productivity Dump'!$A$4:$A$500,0),
MATCH(CT$2,'Productivity Dump'!$E$3:$AJ$3,0)
),
IF(CT$3="Attendance",
INDEX('Attendance Dump'!$E$2:$AI$400,
MATCH($A151,'Attendance Dump'!$B$2:$B$400,0),
MATCH(CT$2,'Attendance Dump'!$E$1:$AI$1,0)
),
INDEX('Active Hour''s Dump'!$D$3:$AH$337,
MATCH($C151,'Active Hour''s Dump'!$A$3:$A$337,0),
MATCH(CT$2,'Active Hour''s Dump'!$D$2:$AH$2,0)
))),"")</f>
        <v>0</v>
      </c>
      <c r="CU151" s="13">
        <f>_xlfn.IFNA(IF(CU$3="Productivity",
INDEX('Productivity Dump'!$E$4:$AJ$500,
MATCH($A151,'Productivity Dump'!$A$4:$A$500,0),
MATCH(CU$2,'Productivity Dump'!$E$3:$AJ$3,0)
),
IF(CU$3="Attendance",
INDEX('Attendance Dump'!$E$2:$AI$400,
MATCH($A151,'Attendance Dump'!$B$2:$B$400,0),
MATCH(CU$2,'Attendance Dump'!$E$1:$AI$1,0)
),
INDEX('Active Hour''s Dump'!$D$3:$AH$337,
MATCH($C151,'Active Hour''s Dump'!$A$3:$A$337,0),
MATCH(CU$2,'Active Hour''s Dump'!$D$2:$AH$2,0)
))),"")</f>
        <v>0</v>
      </c>
      <c r="CV151" s="54">
        <f>_xlfn.IFNA(IF(CV$3="Productivity",
INDEX('Productivity Dump'!$E$4:$AJ$500,
MATCH($A151,'Productivity Dump'!$A$4:$A$500,0),
MATCH(CV$2,'Productivity Dump'!$E$3:$AJ$3,0)
),
IF(CV$3="Attendance",
INDEX('Attendance Dump'!$E$2:$AI$400,
MATCH($A151,'Attendance Dump'!$B$2:$B$400,0),
MATCH(CV$2,'Attendance Dump'!$E$1:$AI$1,0)
),
INDEX('Active Hour''s Dump'!$D$3:$AH$337,
MATCH($C151,'Active Hour''s Dump'!$A$3:$A$337,0),
MATCH(CV$2,'Active Hour''s Dump'!$D$2:$AH$2,0)
))),"")</f>
        <v>0</v>
      </c>
      <c r="CW151" s="13"/>
      <c r="CX151" s="13"/>
      <c r="CY151" s="54"/>
      <c r="DA151" s="57">
        <f t="shared" si="75"/>
        <v>236.33333333333326</v>
      </c>
      <c r="DB151" s="35">
        <f t="shared" si="76"/>
        <v>21020.942999999999</v>
      </c>
      <c r="DC151" s="35">
        <f t="shared" si="71"/>
        <v>0</v>
      </c>
      <c r="DD151" s="35">
        <f t="shared" ca="1" si="74"/>
        <v>0</v>
      </c>
      <c r="DF151" s="32" cm="1">
        <f t="array" ref="DF151">SUMPRODUCT(
    (MOD(COLUMN(H151:CV151) - COLUMN(H151), 3) = 0) *
    (H151:CV151 = 0) *
    (I151:CW151 = "P") *
    (COUNTIF(UKHoliday, H$2:CV$2) = 0)
)</f>
        <v>0</v>
      </c>
      <c r="DG151" s="33" cm="1">
        <f t="array" ref="DG151">SUMPRODUCT(
  (MOD(COLUMN(H151:CV151) - COLUMN(H151), 3) = 0) *
  (H151:CV151 &gt; 0) *
  (H151:CV151 &lt; 0.5 * IF(((WEEKDAY(H$2:CV$2, 2) = 1) + (WEEKDAY(H$2:CV$2, 2) = 6)), G151, F151)) *
  (I151:CW151 = "P") *
  (COUNTIF(UKHoliday, H$2:CV$2) = 0)
)</f>
        <v>0</v>
      </c>
      <c r="DH151" s="33" cm="1">
        <f t="array" ref="DH151">SUMPRODUCT(
  (MOD(COLUMN(H151:CV151) - COLUMN(H151), 3) = 0) *
  (H151:CV151 &gt; 0.5 * IF(((WEEKDAY(H$2:CV$2, 2) = 1) + (WEEKDAY(H$2:CV$2, 2) = 6)), $G151, $F151)) *
  (H151:CV151 &lt; 0.8 * IF(((WEEKDAY(H$2:CV$2, 2) = 1) + (WEEKDAY(H$2:CV$2, 2) = 6)), $G151, $F151)) *
  (I151:CW151 = "P") *
  (COUNTIF(UKHoliday, H$2:CV$2) = 0)
)</f>
        <v>1</v>
      </c>
      <c r="DI151" s="33" cm="1">
        <f t="array" ref="DI151">SUMPRODUCT(
  (MOD(COLUMN(H151:CV151) - COLUMN(H151), 3) = 0) *
  (H151:CV151 &gt; 0.8 * IF(((WEEKDAY(H$2:CV$2, 2) = 1) + (WEEKDAY(H$2:CV$2, 2) = 6)), $G151, $F151)) *
  (H151:CV151 &lt; 1 * IF(((WEEKDAY(H$2:CV$2, 2) = 1) + (WEEKDAY(H$2:CV$2, 2) = 6)), $G151, $F151)) *
  (I151:CW151 = "P") *
  (COUNTIF(UKHoliday, H$2:CV$2) = 0)
)</f>
        <v>6</v>
      </c>
    </row>
    <row r="152" spans="1:113" x14ac:dyDescent="0.3">
      <c r="A152" s="8" t="s">
        <v>488</v>
      </c>
      <c r="B152" s="36" t="s">
        <v>487</v>
      </c>
      <c r="C152" s="9" t="s">
        <v>809</v>
      </c>
      <c r="D152" s="62" t="s">
        <v>945</v>
      </c>
      <c r="E152" s="35">
        <v>22000</v>
      </c>
      <c r="F152" s="35">
        <f t="shared" si="72"/>
        <v>1100</v>
      </c>
      <c r="G152" s="35">
        <f t="shared" si="73"/>
        <v>550</v>
      </c>
      <c r="H152" s="13">
        <f>_xlfn.IFNA(IF(H$3="Productivity",
INDEX('Productivity Dump'!$E$4:$AJ$500,
MATCH($A152,'Productivity Dump'!$A$4:$A$500,0),
MATCH(H$2,'Productivity Dump'!$E$3:$AJ$3,0)
),
IF(H$3="Attendance",
INDEX('Attendance Dump'!$E$2:$AI$400,
MATCH($A152,'Attendance Dump'!$B$2:$B$400,0),
MATCH(H$2,'Attendance Dump'!$E$1:$AI$1,0)
),
INDEX('Active Hour''s Dump'!$D$3:$AH$337,
MATCH($C152,'Active Hour''s Dump'!$A$3:$A$337,0),
MATCH(H$2,'Active Hour''s Dump'!$D$2:$AH$2,0)
))),"")</f>
        <v>1036.954</v>
      </c>
      <c r="I152" s="13" t="str">
        <f>_xlfn.IFNA(IF(I$3="Productivity",
INDEX('Productivity Dump'!$E$4:$AJ$500,
MATCH($A152,'Productivity Dump'!$A$4:$A$500,0),
MATCH(I$2,'Productivity Dump'!$E$3:$AJ$3,0)
),
IF(I$3="Attendance",
INDEX('Attendance Dump'!$E$2:$AI$400,
MATCH($A152,'Attendance Dump'!$B$2:$B$400,0),
MATCH(I$2,'Attendance Dump'!$E$1:$AI$1,0)
),
INDEX('Active Hour''s Dump'!$D$3:$AH$337,
MATCH($C152,'Active Hour''s Dump'!$A$3:$A$337,0),
MATCH(I$2,'Active Hour''s Dump'!$D$2:$AH$2,0)
))),"")</f>
        <v>P</v>
      </c>
      <c r="J152" s="54">
        <f>_xlfn.IFNA(IF(J$3="Productivity",
INDEX('Productivity Dump'!$E$4:$AJ$500,
MATCH($A152,'Productivity Dump'!$A$4:$A$500,0),
MATCH(J$2,'Productivity Dump'!$E$3:$AJ$3,0)
),
IF(J$3="Attendance",
INDEX('Attendance Dump'!$E$2:$AI$400,
MATCH($A152,'Attendance Dump'!$B$2:$B$400,0),
MATCH(J$2,'Attendance Dump'!$E$1:$AI$1,0)
),
INDEX('Active Hour''s Dump'!$D$3:$AH$337,
MATCH($C152,'Active Hour''s Dump'!$A$3:$A$337,0),
MATCH(J$2,'Active Hour''s Dump'!$D$2:$AH$2,0)
))),"")</f>
        <v>11.4166666666667</v>
      </c>
      <c r="K152" s="13">
        <f>_xlfn.IFNA(IF(K$3="Productivity",
INDEX('Productivity Dump'!$E$4:$AJ$500,
MATCH($A152,'Productivity Dump'!$A$4:$A$500,0),
MATCH(K$2,'Productivity Dump'!$E$3:$AJ$3,0)
),
IF(K$3="Attendance",
INDEX('Attendance Dump'!$E$2:$AI$400,
MATCH($A152,'Attendance Dump'!$B$2:$B$400,0),
MATCH(K$2,'Attendance Dump'!$E$1:$AI$1,0)
),
INDEX('Active Hour''s Dump'!$D$3:$AH$337,
MATCH($C152,'Active Hour''s Dump'!$A$3:$A$337,0),
MATCH(K$2,'Active Hour''s Dump'!$D$2:$AH$2,0)
))),"")</f>
        <v>1051.3400000000001</v>
      </c>
      <c r="L152" s="13" t="str">
        <f>_xlfn.IFNA(IF(L$3="Productivity",
INDEX('Productivity Dump'!$E$4:$AJ$500,
MATCH($A152,'Productivity Dump'!$A$4:$A$500,0),
MATCH(L$2,'Productivity Dump'!$E$3:$AJ$3,0)
),
IF(L$3="Attendance",
INDEX('Attendance Dump'!$E$2:$AI$400,
MATCH($A152,'Attendance Dump'!$B$2:$B$400,0),
MATCH(L$2,'Attendance Dump'!$E$1:$AI$1,0)
),
INDEX('Active Hour''s Dump'!$D$3:$AH$337,
MATCH($C152,'Active Hour''s Dump'!$A$3:$A$337,0),
MATCH(L$2,'Active Hour''s Dump'!$D$2:$AH$2,0)
))),"")</f>
        <v>P</v>
      </c>
      <c r="M152" s="54">
        <f>_xlfn.IFNA(IF(M$3="Productivity",
INDEX('Productivity Dump'!$E$4:$AJ$500,
MATCH($A152,'Productivity Dump'!$A$4:$A$500,0),
MATCH(M$2,'Productivity Dump'!$E$3:$AJ$3,0)
),
IF(M$3="Attendance",
INDEX('Attendance Dump'!$E$2:$AI$400,
MATCH($A152,'Attendance Dump'!$B$2:$B$400,0),
MATCH(M$2,'Attendance Dump'!$E$1:$AI$1,0)
),
INDEX('Active Hour''s Dump'!$D$3:$AH$337,
MATCH($C152,'Active Hour''s Dump'!$A$3:$A$337,0),
MATCH(M$2,'Active Hour''s Dump'!$D$2:$AH$2,0)
))),"")</f>
        <v>11.75</v>
      </c>
      <c r="N152" s="13">
        <f>_xlfn.IFNA(IF(N$3="Productivity",
INDEX('Productivity Dump'!$E$4:$AJ$500,
MATCH($A152,'Productivity Dump'!$A$4:$A$500,0),
MATCH(N$2,'Productivity Dump'!$E$3:$AJ$3,0)
),
IF(N$3="Attendance",
INDEX('Attendance Dump'!$E$2:$AI$400,
MATCH($A152,'Attendance Dump'!$B$2:$B$400,0),
MATCH(N$2,'Attendance Dump'!$E$1:$AI$1,0)
),
INDEX('Active Hour''s Dump'!$D$3:$AH$337,
MATCH($C152,'Active Hour''s Dump'!$A$3:$A$337,0),
MATCH(N$2,'Active Hour''s Dump'!$D$2:$AH$2,0)
))),"")</f>
        <v>1026.8600000000001</v>
      </c>
      <c r="O152" s="13" t="str">
        <f>_xlfn.IFNA(IF(O$3="Productivity",
INDEX('Productivity Dump'!$E$4:$AJ$500,
MATCH($A152,'Productivity Dump'!$A$4:$A$500,0),
MATCH(O$2,'Productivity Dump'!$E$3:$AJ$3,0)
),
IF(O$3="Attendance",
INDEX('Attendance Dump'!$E$2:$AI$400,
MATCH($A152,'Attendance Dump'!$B$2:$B$400,0),
MATCH(O$2,'Attendance Dump'!$E$1:$AI$1,0)
),
INDEX('Active Hour''s Dump'!$D$3:$AH$337,
MATCH($C152,'Active Hour''s Dump'!$A$3:$A$337,0),
MATCH(O$2,'Active Hour''s Dump'!$D$2:$AH$2,0)
))),"")</f>
        <v>P</v>
      </c>
      <c r="P152" s="54">
        <f>_xlfn.IFNA(IF(P$3="Productivity",
INDEX('Productivity Dump'!$E$4:$AJ$500,
MATCH($A152,'Productivity Dump'!$A$4:$A$500,0),
MATCH(P$2,'Productivity Dump'!$E$3:$AJ$3,0)
),
IF(P$3="Attendance",
INDEX('Attendance Dump'!$E$2:$AI$400,
MATCH($A152,'Attendance Dump'!$B$2:$B$400,0),
MATCH(P$2,'Attendance Dump'!$E$1:$AI$1,0)
),
INDEX('Active Hour''s Dump'!$D$3:$AH$337,
MATCH($C152,'Active Hour''s Dump'!$A$3:$A$337,0),
MATCH(P$2,'Active Hour''s Dump'!$D$2:$AH$2,0)
))),"")</f>
        <v>11.0833333333333</v>
      </c>
      <c r="Q152" s="13">
        <f>_xlfn.IFNA(IF(Q$3="Productivity",
INDEX('Productivity Dump'!$E$4:$AJ$500,
MATCH($A152,'Productivity Dump'!$A$4:$A$500,0),
MATCH(Q$2,'Productivity Dump'!$E$3:$AJ$3,0)
),
IF(Q$3="Attendance",
INDEX('Attendance Dump'!$E$2:$AI$400,
MATCH($A152,'Attendance Dump'!$B$2:$B$400,0),
MATCH(Q$2,'Attendance Dump'!$E$1:$AI$1,0)
),
INDEX('Active Hour''s Dump'!$D$3:$AH$337,
MATCH($C152,'Active Hour''s Dump'!$A$3:$A$337,0),
MATCH(Q$2,'Active Hour''s Dump'!$D$2:$AH$2,0)
))),"")</f>
        <v>0</v>
      </c>
      <c r="R152" s="13" t="str">
        <f>_xlfn.IFNA(IF(R$3="Productivity",
INDEX('Productivity Dump'!$E$4:$AJ$500,
MATCH($A152,'Productivity Dump'!$A$4:$A$500,0),
MATCH(R$2,'Productivity Dump'!$E$3:$AJ$3,0)
),
IF(R$3="Attendance",
INDEX('Attendance Dump'!$E$2:$AI$400,
MATCH($A152,'Attendance Dump'!$B$2:$B$400,0),
MATCH(R$2,'Attendance Dump'!$E$1:$AI$1,0)
),
INDEX('Active Hour''s Dump'!$D$3:$AH$337,
MATCH($C152,'Active Hour''s Dump'!$A$3:$A$337,0),
MATCH(R$2,'Active Hour''s Dump'!$D$2:$AH$2,0)
))),"")</f>
        <v>WO</v>
      </c>
      <c r="S152" s="54">
        <f>_xlfn.IFNA(IF(S$3="Productivity",
INDEX('Productivity Dump'!$E$4:$AJ$500,
MATCH($A152,'Productivity Dump'!$A$4:$A$500,0),
MATCH(S$2,'Productivity Dump'!$E$3:$AJ$3,0)
),
IF(S$3="Attendance",
INDEX('Attendance Dump'!$E$2:$AI$400,
MATCH($A152,'Attendance Dump'!$B$2:$B$400,0),
MATCH(S$2,'Attendance Dump'!$E$1:$AI$1,0)
),
INDEX('Active Hour''s Dump'!$D$3:$AH$337,
MATCH($C152,'Active Hour''s Dump'!$A$3:$A$337,0),
MATCH(S$2,'Active Hour''s Dump'!$D$2:$AH$2,0)
))),"")</f>
        <v>0</v>
      </c>
      <c r="T152" s="13">
        <f>_xlfn.IFNA(IF(T$3="Productivity",
INDEX('Productivity Dump'!$E$4:$AJ$500,
MATCH($A152,'Productivity Dump'!$A$4:$A$500,0),
MATCH(T$2,'Productivity Dump'!$E$3:$AJ$3,0)
),
IF(T$3="Attendance",
INDEX('Attendance Dump'!$E$2:$AI$400,
MATCH($A152,'Attendance Dump'!$B$2:$B$400,0),
MATCH(T$2,'Attendance Dump'!$E$1:$AI$1,0)
),
INDEX('Active Hour''s Dump'!$D$3:$AH$337,
MATCH($C152,'Active Hour''s Dump'!$A$3:$A$337,0),
MATCH(T$2,'Active Hour''s Dump'!$D$2:$AH$2,0)
))),"")</f>
        <v>669.61199999999985</v>
      </c>
      <c r="U152" s="13" t="str">
        <f>_xlfn.IFNA(IF(U$3="Productivity",
INDEX('Productivity Dump'!$E$4:$AJ$500,
MATCH($A152,'Productivity Dump'!$A$4:$A$500,0),
MATCH(U$2,'Productivity Dump'!$E$3:$AJ$3,0)
),
IF(U$3="Attendance",
INDEX('Attendance Dump'!$E$2:$AI$400,
MATCH($A152,'Attendance Dump'!$B$2:$B$400,0),
MATCH(U$2,'Attendance Dump'!$E$1:$AI$1,0)
),
INDEX('Active Hour''s Dump'!$D$3:$AH$337,
MATCH($C152,'Active Hour''s Dump'!$A$3:$A$337,0),
MATCH(U$2,'Active Hour''s Dump'!$D$2:$AH$2,0)
))),"")</f>
        <v>P</v>
      </c>
      <c r="V152" s="54">
        <f>_xlfn.IFNA(IF(V$3="Productivity",
INDEX('Productivity Dump'!$E$4:$AJ$500,
MATCH($A152,'Productivity Dump'!$A$4:$A$500,0),
MATCH(V$2,'Productivity Dump'!$E$3:$AJ$3,0)
),
IF(V$3="Attendance",
INDEX('Attendance Dump'!$E$2:$AI$400,
MATCH($A152,'Attendance Dump'!$B$2:$B$400,0),
MATCH(V$2,'Attendance Dump'!$E$1:$AI$1,0)
),
INDEX('Active Hour''s Dump'!$D$3:$AH$337,
MATCH($C152,'Active Hour''s Dump'!$A$3:$A$337,0),
MATCH(V$2,'Active Hour''s Dump'!$D$2:$AH$2,0)
))),"")</f>
        <v>8.25</v>
      </c>
      <c r="W152" s="13">
        <f>_xlfn.IFNA(IF(W$3="Productivity",
INDEX('Productivity Dump'!$E$4:$AJ$500,
MATCH($A152,'Productivity Dump'!$A$4:$A$500,0),
MATCH(W$2,'Productivity Dump'!$E$3:$AJ$3,0)
),
IF(W$3="Attendance",
INDEX('Attendance Dump'!$E$2:$AI$400,
MATCH($A152,'Attendance Dump'!$B$2:$B$400,0),
MATCH(W$2,'Attendance Dump'!$E$1:$AI$1,0)
),
INDEX('Active Hour''s Dump'!$D$3:$AH$337,
MATCH($C152,'Active Hour''s Dump'!$A$3:$A$337,0),
MATCH(W$2,'Active Hour''s Dump'!$D$2:$AH$2,0)
))),"")</f>
        <v>0</v>
      </c>
      <c r="X152" s="13" t="str">
        <f>_xlfn.IFNA(IF(X$3="Productivity",
INDEX('Productivity Dump'!$E$4:$AJ$500,
MATCH($A152,'Productivity Dump'!$A$4:$A$500,0),
MATCH(X$2,'Productivity Dump'!$E$3:$AJ$3,0)
),
IF(X$3="Attendance",
INDEX('Attendance Dump'!$E$2:$AI$400,
MATCH($A152,'Attendance Dump'!$B$2:$B$400,0),
MATCH(X$2,'Attendance Dump'!$E$1:$AI$1,0)
),
INDEX('Active Hour''s Dump'!$D$3:$AH$337,
MATCH($C152,'Active Hour''s Dump'!$A$3:$A$337,0),
MATCH(X$2,'Active Hour''s Dump'!$D$2:$AH$2,0)
))),"")</f>
        <v>PL</v>
      </c>
      <c r="Y152" s="54">
        <f>_xlfn.IFNA(IF(Y$3="Productivity",
INDEX('Productivity Dump'!$E$4:$AJ$500,
MATCH($A152,'Productivity Dump'!$A$4:$A$500,0),
MATCH(Y$2,'Productivity Dump'!$E$3:$AJ$3,0)
),
IF(Y$3="Attendance",
INDEX('Attendance Dump'!$E$2:$AI$400,
MATCH($A152,'Attendance Dump'!$B$2:$B$400,0),
MATCH(Y$2,'Attendance Dump'!$E$1:$AI$1,0)
),
INDEX('Active Hour''s Dump'!$D$3:$AH$337,
MATCH($C152,'Active Hour''s Dump'!$A$3:$A$337,0),
MATCH(Y$2,'Active Hour''s Dump'!$D$2:$AH$2,0)
))),"")</f>
        <v>0</v>
      </c>
      <c r="Z152" s="13">
        <f>_xlfn.IFNA(IF(Z$3="Productivity",
INDEX('Productivity Dump'!$E$4:$AJ$500,
MATCH($A152,'Productivity Dump'!$A$4:$A$500,0),
MATCH(Z$2,'Productivity Dump'!$E$3:$AJ$3,0)
),
IF(Z$3="Attendance",
INDEX('Attendance Dump'!$E$2:$AI$400,
MATCH($A152,'Attendance Dump'!$B$2:$B$400,0),
MATCH(Z$2,'Attendance Dump'!$E$1:$AI$1,0)
),
INDEX('Active Hour''s Dump'!$D$3:$AH$337,
MATCH($C152,'Active Hour''s Dump'!$A$3:$A$337,0),
MATCH(Z$2,'Active Hour''s Dump'!$D$2:$AH$2,0)
))),"")</f>
        <v>0</v>
      </c>
      <c r="AA152" s="13" t="str">
        <f>_xlfn.IFNA(IF(AA$3="Productivity",
INDEX('Productivity Dump'!$E$4:$AJ$500,
MATCH($A152,'Productivity Dump'!$A$4:$A$500,0),
MATCH(AA$2,'Productivity Dump'!$E$3:$AJ$3,0)
),
IF(AA$3="Attendance",
INDEX('Attendance Dump'!$E$2:$AI$400,
MATCH($A152,'Attendance Dump'!$B$2:$B$400,0),
MATCH(AA$2,'Attendance Dump'!$E$1:$AI$1,0)
),
INDEX('Active Hour''s Dump'!$D$3:$AH$337,
MATCH($C152,'Active Hour''s Dump'!$A$3:$A$337,0),
MATCH(AA$2,'Active Hour''s Dump'!$D$2:$AH$2,0)
))),"")</f>
        <v>PL</v>
      </c>
      <c r="AB152" s="54">
        <f>_xlfn.IFNA(IF(AB$3="Productivity",
INDEX('Productivity Dump'!$E$4:$AJ$500,
MATCH($A152,'Productivity Dump'!$A$4:$A$500,0),
MATCH(AB$2,'Productivity Dump'!$E$3:$AJ$3,0)
),
IF(AB$3="Attendance",
INDEX('Attendance Dump'!$E$2:$AI$400,
MATCH($A152,'Attendance Dump'!$B$2:$B$400,0),
MATCH(AB$2,'Attendance Dump'!$E$1:$AI$1,0)
),
INDEX('Active Hour''s Dump'!$D$3:$AH$337,
MATCH($C152,'Active Hour''s Dump'!$A$3:$A$337,0),
MATCH(AB$2,'Active Hour''s Dump'!$D$2:$AH$2,0)
))),"")</f>
        <v>0</v>
      </c>
      <c r="AC152" s="13">
        <f>_xlfn.IFNA(IF(AC$3="Productivity",
INDEX('Productivity Dump'!$E$4:$AJ$500,
MATCH($A152,'Productivity Dump'!$A$4:$A$500,0),
MATCH(AC$2,'Productivity Dump'!$E$3:$AJ$3,0)
),
IF(AC$3="Attendance",
INDEX('Attendance Dump'!$E$2:$AI$400,
MATCH($A152,'Attendance Dump'!$B$2:$B$400,0),
MATCH(AC$2,'Attendance Dump'!$E$1:$AI$1,0)
),
INDEX('Active Hour''s Dump'!$D$3:$AH$337,
MATCH($C152,'Active Hour''s Dump'!$A$3:$A$337,0),
MATCH(AC$2,'Active Hour''s Dump'!$D$2:$AH$2,0)
))),"")</f>
        <v>0</v>
      </c>
      <c r="AD152" s="13" t="str">
        <f>_xlfn.IFNA(IF(AD$3="Productivity",
INDEX('Productivity Dump'!$E$4:$AJ$500,
MATCH($A152,'Productivity Dump'!$A$4:$A$500,0),
MATCH(AD$2,'Productivity Dump'!$E$3:$AJ$3,0)
),
IF(AD$3="Attendance",
INDEX('Attendance Dump'!$E$2:$AI$400,
MATCH($A152,'Attendance Dump'!$B$2:$B$400,0),
MATCH(AD$2,'Attendance Dump'!$E$1:$AI$1,0)
),
INDEX('Active Hour''s Dump'!$D$3:$AH$337,
MATCH($C152,'Active Hour''s Dump'!$A$3:$A$337,0),
MATCH(AD$2,'Active Hour''s Dump'!$D$2:$AH$2,0)
))),"")</f>
        <v>PL</v>
      </c>
      <c r="AE152" s="54">
        <f>_xlfn.IFNA(IF(AE$3="Productivity",
INDEX('Productivity Dump'!$E$4:$AJ$500,
MATCH($A152,'Productivity Dump'!$A$4:$A$500,0),
MATCH(AE$2,'Productivity Dump'!$E$3:$AJ$3,0)
),
IF(AE$3="Attendance",
INDEX('Attendance Dump'!$E$2:$AI$400,
MATCH($A152,'Attendance Dump'!$B$2:$B$400,0),
MATCH(AE$2,'Attendance Dump'!$E$1:$AI$1,0)
),
INDEX('Active Hour''s Dump'!$D$3:$AH$337,
MATCH($C152,'Active Hour''s Dump'!$A$3:$A$337,0),
MATCH(AE$2,'Active Hour''s Dump'!$D$2:$AH$2,0)
))),"")</f>
        <v>0</v>
      </c>
      <c r="AF152" s="13">
        <f>_xlfn.IFNA(IF(AF$3="Productivity",
INDEX('Productivity Dump'!$E$4:$AJ$500,
MATCH($A152,'Productivity Dump'!$A$4:$A$500,0),
MATCH(AF$2,'Productivity Dump'!$E$3:$AJ$3,0)
),
IF(AF$3="Attendance",
INDEX('Attendance Dump'!$E$2:$AI$400,
MATCH($A152,'Attendance Dump'!$B$2:$B$400,0),
MATCH(AF$2,'Attendance Dump'!$E$1:$AI$1,0)
),
INDEX('Active Hour''s Dump'!$D$3:$AH$337,
MATCH($C152,'Active Hour''s Dump'!$A$3:$A$337,0),
MATCH(AF$2,'Active Hour''s Dump'!$D$2:$AH$2,0)
))),"")</f>
        <v>0</v>
      </c>
      <c r="AG152" s="13" t="str">
        <f>_xlfn.IFNA(IF(AG$3="Productivity",
INDEX('Productivity Dump'!$E$4:$AJ$500,
MATCH($A152,'Productivity Dump'!$A$4:$A$500,0),
MATCH(AG$2,'Productivity Dump'!$E$3:$AJ$3,0)
),
IF(AG$3="Attendance",
INDEX('Attendance Dump'!$E$2:$AI$400,
MATCH($A152,'Attendance Dump'!$B$2:$B$400,0),
MATCH(AG$2,'Attendance Dump'!$E$1:$AI$1,0)
),
INDEX('Active Hour''s Dump'!$D$3:$AH$337,
MATCH($C152,'Active Hour''s Dump'!$A$3:$A$337,0),
MATCH(AG$2,'Active Hour''s Dump'!$D$2:$AH$2,0)
))),"")</f>
        <v>PL</v>
      </c>
      <c r="AH152" s="54">
        <f>_xlfn.IFNA(IF(AH$3="Productivity",
INDEX('Productivity Dump'!$E$4:$AJ$500,
MATCH($A152,'Productivity Dump'!$A$4:$A$500,0),
MATCH(AH$2,'Productivity Dump'!$E$3:$AJ$3,0)
),
IF(AH$3="Attendance",
INDEX('Attendance Dump'!$E$2:$AI$400,
MATCH($A152,'Attendance Dump'!$B$2:$B$400,0),
MATCH(AH$2,'Attendance Dump'!$E$1:$AI$1,0)
),
INDEX('Active Hour''s Dump'!$D$3:$AH$337,
MATCH($C152,'Active Hour''s Dump'!$A$3:$A$337,0),
MATCH(AH$2,'Active Hour''s Dump'!$D$2:$AH$2,0)
))),"")</f>
        <v>0</v>
      </c>
      <c r="AI152" s="13">
        <f>_xlfn.IFNA(IF(AI$3="Productivity",
INDEX('Productivity Dump'!$E$4:$AJ$500,
MATCH($A152,'Productivity Dump'!$A$4:$A$500,0),
MATCH(AI$2,'Productivity Dump'!$E$3:$AJ$3,0)
),
IF(AI$3="Attendance",
INDEX('Attendance Dump'!$E$2:$AI$400,
MATCH($A152,'Attendance Dump'!$B$2:$B$400,0),
MATCH(AI$2,'Attendance Dump'!$E$1:$AI$1,0)
),
INDEX('Active Hour''s Dump'!$D$3:$AH$337,
MATCH($C152,'Active Hour''s Dump'!$A$3:$A$337,0),
MATCH(AI$2,'Active Hour''s Dump'!$D$2:$AH$2,0)
))),"")</f>
        <v>0</v>
      </c>
      <c r="AJ152" s="13" t="str">
        <f>_xlfn.IFNA(IF(AJ$3="Productivity",
INDEX('Productivity Dump'!$E$4:$AJ$500,
MATCH($A152,'Productivity Dump'!$A$4:$A$500,0),
MATCH(AJ$2,'Productivity Dump'!$E$3:$AJ$3,0)
),
IF(AJ$3="Attendance",
INDEX('Attendance Dump'!$E$2:$AI$400,
MATCH($A152,'Attendance Dump'!$B$2:$B$400,0),
MATCH(AJ$2,'Attendance Dump'!$E$1:$AI$1,0)
),
INDEX('Active Hour''s Dump'!$D$3:$AH$337,
MATCH($C152,'Active Hour''s Dump'!$A$3:$A$337,0),
MATCH(AJ$2,'Active Hour''s Dump'!$D$2:$AH$2,0)
))),"")</f>
        <v>PL</v>
      </c>
      <c r="AK152" s="54">
        <f>_xlfn.IFNA(IF(AK$3="Productivity",
INDEX('Productivity Dump'!$E$4:$AJ$500,
MATCH($A152,'Productivity Dump'!$A$4:$A$500,0),
MATCH(AK$2,'Productivity Dump'!$E$3:$AJ$3,0)
),
IF(AK$3="Attendance",
INDEX('Attendance Dump'!$E$2:$AI$400,
MATCH($A152,'Attendance Dump'!$B$2:$B$400,0),
MATCH(AK$2,'Attendance Dump'!$E$1:$AI$1,0)
),
INDEX('Active Hour''s Dump'!$D$3:$AH$337,
MATCH($C152,'Active Hour''s Dump'!$A$3:$A$337,0),
MATCH(AK$2,'Active Hour''s Dump'!$D$2:$AH$2,0)
))),"")</f>
        <v>0</v>
      </c>
      <c r="AL152" s="13">
        <f>_xlfn.IFNA(IF(AL$3="Productivity",
INDEX('Productivity Dump'!$E$4:$AJ$500,
MATCH($A152,'Productivity Dump'!$A$4:$A$500,0),
MATCH(AL$2,'Productivity Dump'!$E$3:$AJ$3,0)
),
IF(AL$3="Attendance",
INDEX('Attendance Dump'!$E$2:$AI$400,
MATCH($A152,'Attendance Dump'!$B$2:$B$400,0),
MATCH(AL$2,'Attendance Dump'!$E$1:$AI$1,0)
),
INDEX('Active Hour''s Dump'!$D$3:$AH$337,
MATCH($C152,'Active Hour''s Dump'!$A$3:$A$337,0),
MATCH(AL$2,'Active Hour''s Dump'!$D$2:$AH$2,0)
))),"")</f>
        <v>0</v>
      </c>
      <c r="AM152" s="13" t="str">
        <f>_xlfn.IFNA(IF(AM$3="Productivity",
INDEX('Productivity Dump'!$E$4:$AJ$500,
MATCH($A152,'Productivity Dump'!$A$4:$A$500,0),
MATCH(AM$2,'Productivity Dump'!$E$3:$AJ$3,0)
),
IF(AM$3="Attendance",
INDEX('Attendance Dump'!$E$2:$AI$400,
MATCH($A152,'Attendance Dump'!$B$2:$B$400,0),
MATCH(AM$2,'Attendance Dump'!$E$1:$AI$1,0)
),
INDEX('Active Hour''s Dump'!$D$3:$AH$337,
MATCH($C152,'Active Hour''s Dump'!$A$3:$A$337,0),
MATCH(AM$2,'Active Hour''s Dump'!$D$2:$AH$2,0)
))),"")</f>
        <v>WO</v>
      </c>
      <c r="AN152" s="54">
        <f>_xlfn.IFNA(IF(AN$3="Productivity",
INDEX('Productivity Dump'!$E$4:$AJ$500,
MATCH($A152,'Productivity Dump'!$A$4:$A$500,0),
MATCH(AN$2,'Productivity Dump'!$E$3:$AJ$3,0)
),
IF(AN$3="Attendance",
INDEX('Attendance Dump'!$E$2:$AI$400,
MATCH($A152,'Attendance Dump'!$B$2:$B$400,0),
MATCH(AN$2,'Attendance Dump'!$E$1:$AI$1,0)
),
INDEX('Active Hour''s Dump'!$D$3:$AH$337,
MATCH($C152,'Active Hour''s Dump'!$A$3:$A$337,0),
MATCH(AN$2,'Active Hour''s Dump'!$D$2:$AH$2,0)
))),"")</f>
        <v>0</v>
      </c>
      <c r="AO152" s="13">
        <f>_xlfn.IFNA(IF(AO$3="Productivity",
INDEX('Productivity Dump'!$E$4:$AJ$500,
MATCH($A152,'Productivity Dump'!$A$4:$A$500,0),
MATCH(AO$2,'Productivity Dump'!$E$3:$AJ$3,0)
),
IF(AO$3="Attendance",
INDEX('Attendance Dump'!$E$2:$AI$400,
MATCH($A152,'Attendance Dump'!$B$2:$B$400,0),
MATCH(AO$2,'Attendance Dump'!$E$1:$AI$1,0)
),
INDEX('Active Hour''s Dump'!$D$3:$AH$337,
MATCH($C152,'Active Hour''s Dump'!$A$3:$A$337,0),
MATCH(AO$2,'Active Hour''s Dump'!$D$2:$AH$2,0)
))),"")</f>
        <v>674.64700000000016</v>
      </c>
      <c r="AP152" s="13" t="str">
        <f>_xlfn.IFNA(IF(AP$3="Productivity",
INDEX('Productivity Dump'!$E$4:$AJ$500,
MATCH($A152,'Productivity Dump'!$A$4:$A$500,0),
MATCH(AP$2,'Productivity Dump'!$E$3:$AJ$3,0)
),
IF(AP$3="Attendance",
INDEX('Attendance Dump'!$E$2:$AI$400,
MATCH($A152,'Attendance Dump'!$B$2:$B$400,0),
MATCH(AP$2,'Attendance Dump'!$E$1:$AI$1,0)
),
INDEX('Active Hour''s Dump'!$D$3:$AH$337,
MATCH($C152,'Active Hour''s Dump'!$A$3:$A$337,0),
MATCH(AP$2,'Active Hour''s Dump'!$D$2:$AH$2,0)
))),"")</f>
        <v>P</v>
      </c>
      <c r="AQ152" s="54">
        <f>_xlfn.IFNA(IF(AQ$3="Productivity",
INDEX('Productivity Dump'!$E$4:$AJ$500,
MATCH($A152,'Productivity Dump'!$A$4:$A$500,0),
MATCH(AQ$2,'Productivity Dump'!$E$3:$AJ$3,0)
),
IF(AQ$3="Attendance",
INDEX('Attendance Dump'!$E$2:$AI$400,
MATCH($A152,'Attendance Dump'!$B$2:$B$400,0),
MATCH(AQ$2,'Attendance Dump'!$E$1:$AI$1,0)
),
INDEX('Active Hour''s Dump'!$D$3:$AH$337,
MATCH($C152,'Active Hour''s Dump'!$A$3:$A$337,0),
MATCH(AQ$2,'Active Hour''s Dump'!$D$2:$AH$2,0)
))),"")</f>
        <v>8.5833333333333304</v>
      </c>
      <c r="AR152" s="13">
        <f>_xlfn.IFNA(IF(AR$3="Productivity",
INDEX('Productivity Dump'!$E$4:$AJ$500,
MATCH($A152,'Productivity Dump'!$A$4:$A$500,0),
MATCH(AR$2,'Productivity Dump'!$E$3:$AJ$3,0)
),
IF(AR$3="Attendance",
INDEX('Attendance Dump'!$E$2:$AI$400,
MATCH($A152,'Attendance Dump'!$B$2:$B$400,0),
MATCH(AR$2,'Attendance Dump'!$E$1:$AI$1,0)
),
INDEX('Active Hour''s Dump'!$D$3:$AH$337,
MATCH($C152,'Active Hour''s Dump'!$A$3:$A$337,0),
MATCH(AR$2,'Active Hour''s Dump'!$D$2:$AH$2,0)
))),"")</f>
        <v>1050.508</v>
      </c>
      <c r="AS152" s="13" t="str">
        <f>_xlfn.IFNA(IF(AS$3="Productivity",
INDEX('Productivity Dump'!$E$4:$AJ$500,
MATCH($A152,'Productivity Dump'!$A$4:$A$500,0),
MATCH(AS$2,'Productivity Dump'!$E$3:$AJ$3,0)
),
IF(AS$3="Attendance",
INDEX('Attendance Dump'!$E$2:$AI$400,
MATCH($A152,'Attendance Dump'!$B$2:$B$400,0),
MATCH(AS$2,'Attendance Dump'!$E$1:$AI$1,0)
),
INDEX('Active Hour''s Dump'!$D$3:$AH$337,
MATCH($C152,'Active Hour''s Dump'!$A$3:$A$337,0),
MATCH(AS$2,'Active Hour''s Dump'!$D$2:$AH$2,0)
))),"")</f>
        <v>P</v>
      </c>
      <c r="AT152" s="54">
        <f>_xlfn.IFNA(IF(AT$3="Productivity",
INDEX('Productivity Dump'!$E$4:$AJ$500,
MATCH($A152,'Productivity Dump'!$A$4:$A$500,0),
MATCH(AT$2,'Productivity Dump'!$E$3:$AJ$3,0)
),
IF(AT$3="Attendance",
INDEX('Attendance Dump'!$E$2:$AI$400,
MATCH($A152,'Attendance Dump'!$B$2:$B$400,0),
MATCH(AT$2,'Attendance Dump'!$E$1:$AI$1,0)
),
INDEX('Active Hour''s Dump'!$D$3:$AH$337,
MATCH($C152,'Active Hour''s Dump'!$A$3:$A$337,0),
MATCH(AT$2,'Active Hour''s Dump'!$D$2:$AH$2,0)
))),"")</f>
        <v>11.5</v>
      </c>
      <c r="AU152" s="13">
        <f>_xlfn.IFNA(IF(AU$3="Productivity",
INDEX('Productivity Dump'!$E$4:$AJ$500,
MATCH($A152,'Productivity Dump'!$A$4:$A$500,0),
MATCH(AU$2,'Productivity Dump'!$E$3:$AJ$3,0)
),
IF(AU$3="Attendance",
INDEX('Attendance Dump'!$E$2:$AI$400,
MATCH($A152,'Attendance Dump'!$B$2:$B$400,0),
MATCH(AU$2,'Attendance Dump'!$E$1:$AI$1,0)
),
INDEX('Active Hour''s Dump'!$D$3:$AH$337,
MATCH($C152,'Active Hour''s Dump'!$A$3:$A$337,0),
MATCH(AU$2,'Active Hour''s Dump'!$D$2:$AH$2,0)
))),"")</f>
        <v>1031.5819999999999</v>
      </c>
      <c r="AV152" s="13" t="str">
        <f>_xlfn.IFNA(IF(AV$3="Productivity",
INDEX('Productivity Dump'!$E$4:$AJ$500,
MATCH($A152,'Productivity Dump'!$A$4:$A$500,0),
MATCH(AV$2,'Productivity Dump'!$E$3:$AJ$3,0)
),
IF(AV$3="Attendance",
INDEX('Attendance Dump'!$E$2:$AI$400,
MATCH($A152,'Attendance Dump'!$B$2:$B$400,0),
MATCH(AV$2,'Attendance Dump'!$E$1:$AI$1,0)
),
INDEX('Active Hour''s Dump'!$D$3:$AH$337,
MATCH($C152,'Active Hour''s Dump'!$A$3:$A$337,0),
MATCH(AV$2,'Active Hour''s Dump'!$D$2:$AH$2,0)
))),"")</f>
        <v>P</v>
      </c>
      <c r="AW152" s="54">
        <f>_xlfn.IFNA(IF(AW$3="Productivity",
INDEX('Productivity Dump'!$E$4:$AJ$500,
MATCH($A152,'Productivity Dump'!$A$4:$A$500,0),
MATCH(AW$2,'Productivity Dump'!$E$3:$AJ$3,0)
),
IF(AW$3="Attendance",
INDEX('Attendance Dump'!$E$2:$AI$400,
MATCH($A152,'Attendance Dump'!$B$2:$B$400,0),
MATCH(AW$2,'Attendance Dump'!$E$1:$AI$1,0)
),
INDEX('Active Hour''s Dump'!$D$3:$AH$337,
MATCH($C152,'Active Hour''s Dump'!$A$3:$A$337,0),
MATCH(AW$2,'Active Hour''s Dump'!$D$2:$AH$2,0)
))),"")</f>
        <v>11.75</v>
      </c>
      <c r="AX152" s="13">
        <f>_xlfn.IFNA(IF(AX$3="Productivity",
INDEX('Productivity Dump'!$E$4:$AJ$500,
MATCH($A152,'Productivity Dump'!$A$4:$A$500,0),
MATCH(AX$2,'Productivity Dump'!$E$3:$AJ$3,0)
),
IF(AX$3="Attendance",
INDEX('Attendance Dump'!$E$2:$AI$400,
MATCH($A152,'Attendance Dump'!$B$2:$B$400,0),
MATCH(AX$2,'Attendance Dump'!$E$1:$AI$1,0)
),
INDEX('Active Hour''s Dump'!$D$3:$AH$337,
MATCH($C152,'Active Hour''s Dump'!$A$3:$A$337,0),
MATCH(AX$2,'Active Hour''s Dump'!$D$2:$AH$2,0)
))),"")</f>
        <v>1046.5400000000002</v>
      </c>
      <c r="AY152" s="13" t="str">
        <f>_xlfn.IFNA(IF(AY$3="Productivity",
INDEX('Productivity Dump'!$E$4:$AJ$500,
MATCH($A152,'Productivity Dump'!$A$4:$A$500,0),
MATCH(AY$2,'Productivity Dump'!$E$3:$AJ$3,0)
),
IF(AY$3="Attendance",
INDEX('Attendance Dump'!$E$2:$AI$400,
MATCH($A152,'Attendance Dump'!$B$2:$B$400,0),
MATCH(AY$2,'Attendance Dump'!$E$1:$AI$1,0)
),
INDEX('Active Hour''s Dump'!$D$3:$AH$337,
MATCH($C152,'Active Hour''s Dump'!$A$3:$A$337,0),
MATCH(AY$2,'Active Hour''s Dump'!$D$2:$AH$2,0)
))),"")</f>
        <v>P</v>
      </c>
      <c r="AZ152" s="54">
        <f>_xlfn.IFNA(IF(AZ$3="Productivity",
INDEX('Productivity Dump'!$E$4:$AJ$500,
MATCH($A152,'Productivity Dump'!$A$4:$A$500,0),
MATCH(AZ$2,'Productivity Dump'!$E$3:$AJ$3,0)
),
IF(AZ$3="Attendance",
INDEX('Attendance Dump'!$E$2:$AI$400,
MATCH($A152,'Attendance Dump'!$B$2:$B$400,0),
MATCH(AZ$2,'Attendance Dump'!$E$1:$AI$1,0)
),
INDEX('Active Hour''s Dump'!$D$3:$AH$337,
MATCH($C152,'Active Hour''s Dump'!$A$3:$A$337,0),
MATCH(AZ$2,'Active Hour''s Dump'!$D$2:$AH$2,0)
))),"")</f>
        <v>11.75</v>
      </c>
      <c r="BA152" s="13">
        <f>_xlfn.IFNA(IF(BA$3="Productivity",
INDEX('Productivity Dump'!$E$4:$AJ$500,
MATCH($A152,'Productivity Dump'!$A$4:$A$500,0),
MATCH(BA$2,'Productivity Dump'!$E$3:$AJ$3,0)
),
IF(BA$3="Attendance",
INDEX('Attendance Dump'!$E$2:$AI$400,
MATCH($A152,'Attendance Dump'!$B$2:$B$400,0),
MATCH(BA$2,'Attendance Dump'!$E$1:$AI$1,0)
),
INDEX('Active Hour''s Dump'!$D$3:$AH$337,
MATCH($C152,'Active Hour''s Dump'!$A$3:$A$337,0),
MATCH(BA$2,'Active Hour''s Dump'!$D$2:$AH$2,0)
))),"")</f>
        <v>1038.9709999999998</v>
      </c>
      <c r="BB152" s="13" t="str">
        <f>_xlfn.IFNA(IF(BB$3="Productivity",
INDEX('Productivity Dump'!$E$4:$AJ$500,
MATCH($A152,'Productivity Dump'!$A$4:$A$500,0),
MATCH(BB$2,'Productivity Dump'!$E$3:$AJ$3,0)
),
IF(BB$3="Attendance",
INDEX('Attendance Dump'!$E$2:$AI$400,
MATCH($A152,'Attendance Dump'!$B$2:$B$400,0),
MATCH(BB$2,'Attendance Dump'!$E$1:$AI$1,0)
),
INDEX('Active Hour''s Dump'!$D$3:$AH$337,
MATCH($C152,'Active Hour''s Dump'!$A$3:$A$337,0),
MATCH(BB$2,'Active Hour''s Dump'!$D$2:$AH$2,0)
))),"")</f>
        <v>P</v>
      </c>
      <c r="BC152" s="54">
        <f>_xlfn.IFNA(IF(BC$3="Productivity",
INDEX('Productivity Dump'!$E$4:$AJ$500,
MATCH($A152,'Productivity Dump'!$A$4:$A$500,0),
MATCH(BC$2,'Productivity Dump'!$E$3:$AJ$3,0)
),
IF(BC$3="Attendance",
INDEX('Attendance Dump'!$E$2:$AI$400,
MATCH($A152,'Attendance Dump'!$B$2:$B$400,0),
MATCH(BC$2,'Attendance Dump'!$E$1:$AI$1,0)
),
INDEX('Active Hour''s Dump'!$D$3:$AH$337,
MATCH($C152,'Active Hour''s Dump'!$A$3:$A$337,0),
MATCH(BC$2,'Active Hour''s Dump'!$D$2:$AH$2,0)
))),"")</f>
        <v>12.3333333333333</v>
      </c>
      <c r="BD152" s="13">
        <f>_xlfn.IFNA(IF(BD$3="Productivity",
INDEX('Productivity Dump'!$E$4:$AJ$500,
MATCH($A152,'Productivity Dump'!$A$4:$A$500,0),
MATCH(BD$2,'Productivity Dump'!$E$3:$AJ$3,0)
),
IF(BD$3="Attendance",
INDEX('Attendance Dump'!$E$2:$AI$400,
MATCH($A152,'Attendance Dump'!$B$2:$B$400,0),
MATCH(BD$2,'Attendance Dump'!$E$1:$AI$1,0)
),
INDEX('Active Hour''s Dump'!$D$3:$AH$337,
MATCH($C152,'Active Hour''s Dump'!$A$3:$A$337,0),
MATCH(BD$2,'Active Hour''s Dump'!$D$2:$AH$2,0)
))),"")</f>
        <v>1026.8600000000004</v>
      </c>
      <c r="BE152" s="13" t="str">
        <f>_xlfn.IFNA(IF(BE$3="Productivity",
INDEX('Productivity Dump'!$E$4:$AJ$500,
MATCH($A152,'Productivity Dump'!$A$4:$A$500,0),
MATCH(BE$2,'Productivity Dump'!$E$3:$AJ$3,0)
),
IF(BE$3="Attendance",
INDEX('Attendance Dump'!$E$2:$AI$400,
MATCH($A152,'Attendance Dump'!$B$2:$B$400,0),
MATCH(BE$2,'Attendance Dump'!$E$1:$AI$1,0)
),
INDEX('Active Hour''s Dump'!$D$3:$AH$337,
MATCH($C152,'Active Hour''s Dump'!$A$3:$A$337,0),
MATCH(BE$2,'Active Hour''s Dump'!$D$2:$AH$2,0)
))),"")</f>
        <v>P</v>
      </c>
      <c r="BF152" s="54">
        <f>_xlfn.IFNA(IF(BF$3="Productivity",
INDEX('Productivity Dump'!$E$4:$AJ$500,
MATCH($A152,'Productivity Dump'!$A$4:$A$500,0),
MATCH(BF$2,'Productivity Dump'!$E$3:$AJ$3,0)
),
IF(BF$3="Attendance",
INDEX('Attendance Dump'!$E$2:$AI$400,
MATCH($A152,'Attendance Dump'!$B$2:$B$400,0),
MATCH(BF$2,'Attendance Dump'!$E$1:$AI$1,0)
),
INDEX('Active Hour''s Dump'!$D$3:$AH$337,
MATCH($C152,'Active Hour''s Dump'!$A$3:$A$337,0),
MATCH(BF$2,'Active Hour''s Dump'!$D$2:$AH$2,0)
))),"")</f>
        <v>11.5</v>
      </c>
      <c r="BG152" s="13">
        <f>_xlfn.IFNA(IF(BG$3="Productivity",
INDEX('Productivity Dump'!$E$4:$AJ$500,
MATCH($A152,'Productivity Dump'!$A$4:$A$500,0),
MATCH(BG$2,'Productivity Dump'!$E$3:$AJ$3,0)
),
IF(BG$3="Attendance",
INDEX('Attendance Dump'!$E$2:$AI$400,
MATCH($A152,'Attendance Dump'!$B$2:$B$400,0),
MATCH(BG$2,'Attendance Dump'!$E$1:$AI$1,0)
),
INDEX('Active Hour''s Dump'!$D$3:$AH$337,
MATCH($C152,'Active Hour''s Dump'!$A$3:$A$337,0),
MATCH(BG$2,'Active Hour''s Dump'!$D$2:$AH$2,0)
))),"")</f>
        <v>0</v>
      </c>
      <c r="BH152" s="13" t="str">
        <f>_xlfn.IFNA(IF(BH$3="Productivity",
INDEX('Productivity Dump'!$E$4:$AJ$500,
MATCH($A152,'Productivity Dump'!$A$4:$A$500,0),
MATCH(BH$2,'Productivity Dump'!$E$3:$AJ$3,0)
),
IF(BH$3="Attendance",
INDEX('Attendance Dump'!$E$2:$AI$400,
MATCH($A152,'Attendance Dump'!$B$2:$B$400,0),
MATCH(BH$2,'Attendance Dump'!$E$1:$AI$1,0)
),
INDEX('Active Hour''s Dump'!$D$3:$AH$337,
MATCH($C152,'Active Hour''s Dump'!$A$3:$A$337,0),
MATCH(BH$2,'Active Hour''s Dump'!$D$2:$AH$2,0)
))),"")</f>
        <v>WO</v>
      </c>
      <c r="BI152" s="54">
        <f>_xlfn.IFNA(IF(BI$3="Productivity",
INDEX('Productivity Dump'!$E$4:$AJ$500,
MATCH($A152,'Productivity Dump'!$A$4:$A$500,0),
MATCH(BI$2,'Productivity Dump'!$E$3:$AJ$3,0)
),
IF(BI$3="Attendance",
INDEX('Attendance Dump'!$E$2:$AI$400,
MATCH($A152,'Attendance Dump'!$B$2:$B$400,0),
MATCH(BI$2,'Attendance Dump'!$E$1:$AI$1,0)
),
INDEX('Active Hour''s Dump'!$D$3:$AH$337,
MATCH($C152,'Active Hour''s Dump'!$A$3:$A$337,0),
MATCH(BI$2,'Active Hour''s Dump'!$D$2:$AH$2,0)
))),"")</f>
        <v>0</v>
      </c>
      <c r="BJ152" s="13">
        <f>_xlfn.IFNA(IF(BJ$3="Productivity",
INDEX('Productivity Dump'!$E$4:$AJ$500,
MATCH($A152,'Productivity Dump'!$A$4:$A$500,0),
MATCH(BJ$2,'Productivity Dump'!$E$3:$AJ$3,0)
),
IF(BJ$3="Attendance",
INDEX('Attendance Dump'!$E$2:$AI$400,
MATCH($A152,'Attendance Dump'!$B$2:$B$400,0),
MATCH(BJ$2,'Attendance Dump'!$E$1:$AI$1,0)
),
INDEX('Active Hour''s Dump'!$D$3:$AH$337,
MATCH($C152,'Active Hour''s Dump'!$A$3:$A$337,0),
MATCH(BJ$2,'Active Hour''s Dump'!$D$2:$AH$2,0)
))),"")</f>
        <v>707.29500000000007</v>
      </c>
      <c r="BK152" s="13" t="str">
        <f>_xlfn.IFNA(IF(BK$3="Productivity",
INDEX('Productivity Dump'!$E$4:$AJ$500,
MATCH($A152,'Productivity Dump'!$A$4:$A$500,0),
MATCH(BK$2,'Productivity Dump'!$E$3:$AJ$3,0)
),
IF(BK$3="Attendance",
INDEX('Attendance Dump'!$E$2:$AI$400,
MATCH($A152,'Attendance Dump'!$B$2:$B$400,0),
MATCH(BK$2,'Attendance Dump'!$E$1:$AI$1,0)
),
INDEX('Active Hour''s Dump'!$D$3:$AH$337,
MATCH($C152,'Active Hour''s Dump'!$A$3:$A$337,0),
MATCH(BK$2,'Active Hour''s Dump'!$D$2:$AH$2,0)
))),"")</f>
        <v>P</v>
      </c>
      <c r="BL152" s="54">
        <f>_xlfn.IFNA(IF(BL$3="Productivity",
INDEX('Productivity Dump'!$E$4:$AJ$500,
MATCH($A152,'Productivity Dump'!$A$4:$A$500,0),
MATCH(BL$2,'Productivity Dump'!$E$3:$AJ$3,0)
),
IF(BL$3="Attendance",
INDEX('Attendance Dump'!$E$2:$AI$400,
MATCH($A152,'Attendance Dump'!$B$2:$B$400,0),
MATCH(BL$2,'Attendance Dump'!$E$1:$AI$1,0)
),
INDEX('Active Hour''s Dump'!$D$3:$AH$337,
MATCH($C152,'Active Hour''s Dump'!$A$3:$A$337,0),
MATCH(BL$2,'Active Hour''s Dump'!$D$2:$AH$2,0)
))),"")</f>
        <v>8.5833333333333304</v>
      </c>
      <c r="BM152" s="13">
        <f>_xlfn.IFNA(IF(BM$3="Productivity",
INDEX('Productivity Dump'!$E$4:$AJ$500,
MATCH($A152,'Productivity Dump'!$A$4:$A$500,0),
MATCH(BM$2,'Productivity Dump'!$E$3:$AJ$3,0)
),
IF(BM$3="Attendance",
INDEX('Attendance Dump'!$E$2:$AI$400,
MATCH($A152,'Attendance Dump'!$B$2:$B$400,0),
MATCH(BM$2,'Attendance Dump'!$E$1:$AI$1,0)
),
INDEX('Active Hour''s Dump'!$D$3:$AH$337,
MATCH($C152,'Active Hour''s Dump'!$A$3:$A$337,0),
MATCH(BM$2,'Active Hour''s Dump'!$D$2:$AH$2,0)
))),"")</f>
        <v>1055.8610000000001</v>
      </c>
      <c r="BN152" s="13" t="str">
        <f>_xlfn.IFNA(IF(BN$3="Productivity",
INDEX('Productivity Dump'!$E$4:$AJ$500,
MATCH($A152,'Productivity Dump'!$A$4:$A$500,0),
MATCH(BN$2,'Productivity Dump'!$E$3:$AJ$3,0)
),
IF(BN$3="Attendance",
INDEX('Attendance Dump'!$E$2:$AI$400,
MATCH($A152,'Attendance Dump'!$B$2:$B$400,0),
MATCH(BN$2,'Attendance Dump'!$E$1:$AI$1,0)
),
INDEX('Active Hour''s Dump'!$D$3:$AH$337,
MATCH($C152,'Active Hour''s Dump'!$A$3:$A$337,0),
MATCH(BN$2,'Active Hour''s Dump'!$D$2:$AH$2,0)
))),"")</f>
        <v>P</v>
      </c>
      <c r="BO152" s="54">
        <f>_xlfn.IFNA(IF(BO$3="Productivity",
INDEX('Productivity Dump'!$E$4:$AJ$500,
MATCH($A152,'Productivity Dump'!$A$4:$A$500,0),
MATCH(BO$2,'Productivity Dump'!$E$3:$AJ$3,0)
),
IF(BO$3="Attendance",
INDEX('Attendance Dump'!$E$2:$AI$400,
MATCH($A152,'Attendance Dump'!$B$2:$B$400,0),
MATCH(BO$2,'Attendance Dump'!$E$1:$AI$1,0)
),
INDEX('Active Hour''s Dump'!$D$3:$AH$337,
MATCH($C152,'Active Hour''s Dump'!$A$3:$A$337,0),
MATCH(BO$2,'Active Hour''s Dump'!$D$2:$AH$2,0)
))),"")</f>
        <v>11.3333333333333</v>
      </c>
      <c r="BP152" s="13">
        <f>_xlfn.IFNA(IF(BP$3="Productivity",
INDEX('Productivity Dump'!$E$4:$AJ$500,
MATCH($A152,'Productivity Dump'!$A$4:$A$500,0),
MATCH(BP$2,'Productivity Dump'!$E$3:$AJ$3,0)
),
IF(BP$3="Attendance",
INDEX('Attendance Dump'!$E$2:$AI$400,
MATCH($A152,'Attendance Dump'!$B$2:$B$400,0),
MATCH(BP$2,'Attendance Dump'!$E$1:$AI$1,0)
),
INDEX('Active Hour''s Dump'!$D$3:$AH$337,
MATCH($C152,'Active Hour''s Dump'!$A$3:$A$337,0),
MATCH(BP$2,'Active Hour''s Dump'!$D$2:$AH$2,0)
))),"")</f>
        <v>1056.4639999999999</v>
      </c>
      <c r="BQ152" s="13" t="str">
        <f>_xlfn.IFNA(IF(BQ$3="Productivity",
INDEX('Productivity Dump'!$E$4:$AJ$500,
MATCH($A152,'Productivity Dump'!$A$4:$A$500,0),
MATCH(BQ$2,'Productivity Dump'!$E$3:$AJ$3,0)
),
IF(BQ$3="Attendance",
INDEX('Attendance Dump'!$E$2:$AI$400,
MATCH($A152,'Attendance Dump'!$B$2:$B$400,0),
MATCH(BQ$2,'Attendance Dump'!$E$1:$AI$1,0)
),
INDEX('Active Hour''s Dump'!$D$3:$AH$337,
MATCH($C152,'Active Hour''s Dump'!$A$3:$A$337,0),
MATCH(BQ$2,'Active Hour''s Dump'!$D$2:$AH$2,0)
))),"")</f>
        <v>P</v>
      </c>
      <c r="BR152" s="54">
        <f>_xlfn.IFNA(IF(BR$3="Productivity",
INDEX('Productivity Dump'!$E$4:$AJ$500,
MATCH($A152,'Productivity Dump'!$A$4:$A$500,0),
MATCH(BR$2,'Productivity Dump'!$E$3:$AJ$3,0)
),
IF(BR$3="Attendance",
INDEX('Attendance Dump'!$E$2:$AI$400,
MATCH($A152,'Attendance Dump'!$B$2:$B$400,0),
MATCH(BR$2,'Attendance Dump'!$E$1:$AI$1,0)
),
INDEX('Active Hour''s Dump'!$D$3:$AH$337,
MATCH($C152,'Active Hour''s Dump'!$A$3:$A$337,0),
MATCH(BR$2,'Active Hour''s Dump'!$D$2:$AH$2,0)
))),"")</f>
        <v>12.4166666666667</v>
      </c>
      <c r="BS152" s="13">
        <f>_xlfn.IFNA(IF(BS$3="Productivity",
INDEX('Productivity Dump'!$E$4:$AJ$500,
MATCH($A152,'Productivity Dump'!$A$4:$A$500,0),
MATCH(BS$2,'Productivity Dump'!$E$3:$AJ$3,0)
),
IF(BS$3="Attendance",
INDEX('Attendance Dump'!$E$2:$AI$400,
MATCH($A152,'Attendance Dump'!$B$2:$B$400,0),
MATCH(BS$2,'Attendance Dump'!$E$1:$AI$1,0)
),
INDEX('Active Hour''s Dump'!$D$3:$AH$337,
MATCH($C152,'Active Hour''s Dump'!$A$3:$A$337,0),
MATCH(BS$2,'Active Hour''s Dump'!$D$2:$AH$2,0)
))),"")</f>
        <v>1010.7840000000002</v>
      </c>
      <c r="BT152" s="13" t="str">
        <f>_xlfn.IFNA(IF(BT$3="Productivity",
INDEX('Productivity Dump'!$E$4:$AJ$500,
MATCH($A152,'Productivity Dump'!$A$4:$A$500,0),
MATCH(BT$2,'Productivity Dump'!$E$3:$AJ$3,0)
),
IF(BT$3="Attendance",
INDEX('Attendance Dump'!$E$2:$AI$400,
MATCH($A152,'Attendance Dump'!$B$2:$B$400,0),
MATCH(BT$2,'Attendance Dump'!$E$1:$AI$1,0)
),
INDEX('Active Hour''s Dump'!$D$3:$AH$337,
MATCH($C152,'Active Hour''s Dump'!$A$3:$A$337,0),
MATCH(BT$2,'Active Hour''s Dump'!$D$2:$AH$2,0)
))),"")</f>
        <v>H(P)</v>
      </c>
      <c r="BU152" s="54">
        <f>_xlfn.IFNA(IF(BU$3="Productivity",
INDEX('Productivity Dump'!$E$4:$AJ$500,
MATCH($A152,'Productivity Dump'!$A$4:$A$500,0),
MATCH(BU$2,'Productivity Dump'!$E$3:$AJ$3,0)
),
IF(BU$3="Attendance",
INDEX('Attendance Dump'!$E$2:$AI$400,
MATCH($A152,'Attendance Dump'!$B$2:$B$400,0),
MATCH(BU$2,'Attendance Dump'!$E$1:$AI$1,0)
),
INDEX('Active Hour''s Dump'!$D$3:$AH$337,
MATCH($C152,'Active Hour''s Dump'!$A$3:$A$337,0),
MATCH(BU$2,'Active Hour''s Dump'!$D$2:$AH$2,0)
))),"")</f>
        <v>11.8333333333333</v>
      </c>
      <c r="BV152" s="13">
        <f>_xlfn.IFNA(IF(BV$3="Productivity",
INDEX('Productivity Dump'!$E$4:$AJ$500,
MATCH($A152,'Productivity Dump'!$A$4:$A$500,0),
MATCH(BV$2,'Productivity Dump'!$E$3:$AJ$3,0)
),
IF(BV$3="Attendance",
INDEX('Attendance Dump'!$E$2:$AI$400,
MATCH($A152,'Attendance Dump'!$B$2:$B$400,0),
MATCH(BV$2,'Attendance Dump'!$E$1:$AI$1,0)
),
INDEX('Active Hour''s Dump'!$D$3:$AH$337,
MATCH($C152,'Active Hour''s Dump'!$A$3:$A$337,0),
MATCH(BV$2,'Active Hour''s Dump'!$D$2:$AH$2,0)
))),"")</f>
        <v>1018.8449999999999</v>
      </c>
      <c r="BW152" s="13" t="str">
        <f>_xlfn.IFNA(IF(BW$3="Productivity",
INDEX('Productivity Dump'!$E$4:$AJ$500,
MATCH($A152,'Productivity Dump'!$A$4:$A$500,0),
MATCH(BW$2,'Productivity Dump'!$E$3:$AJ$3,0)
),
IF(BW$3="Attendance",
INDEX('Attendance Dump'!$E$2:$AI$400,
MATCH($A152,'Attendance Dump'!$B$2:$B$400,0),
MATCH(BW$2,'Attendance Dump'!$E$1:$AI$1,0)
),
INDEX('Active Hour''s Dump'!$D$3:$AH$337,
MATCH($C152,'Active Hour''s Dump'!$A$3:$A$337,0),
MATCH(BW$2,'Active Hour''s Dump'!$D$2:$AH$2,0)
))),"")</f>
        <v>P</v>
      </c>
      <c r="BX152" s="54">
        <f>_xlfn.IFNA(IF(BX$3="Productivity",
INDEX('Productivity Dump'!$E$4:$AJ$500,
MATCH($A152,'Productivity Dump'!$A$4:$A$500,0),
MATCH(BX$2,'Productivity Dump'!$E$3:$AJ$3,0)
),
IF(BX$3="Attendance",
INDEX('Attendance Dump'!$E$2:$AI$400,
MATCH($A152,'Attendance Dump'!$B$2:$B$400,0),
MATCH(BX$2,'Attendance Dump'!$E$1:$AI$1,0)
),
INDEX('Active Hour''s Dump'!$D$3:$AH$337,
MATCH($C152,'Active Hour''s Dump'!$A$3:$A$337,0),
MATCH(BX$2,'Active Hour''s Dump'!$D$2:$AH$2,0)
))),"")</f>
        <v>12.3333333333333</v>
      </c>
      <c r="BY152" s="13">
        <f>_xlfn.IFNA(IF(BY$3="Productivity",
INDEX('Productivity Dump'!$E$4:$AJ$500,
MATCH($A152,'Productivity Dump'!$A$4:$A$500,0),
MATCH(BY$2,'Productivity Dump'!$E$3:$AJ$3,0)
),
IF(BY$3="Attendance",
INDEX('Attendance Dump'!$E$2:$AI$400,
MATCH($A152,'Attendance Dump'!$B$2:$B$400,0),
MATCH(BY$2,'Attendance Dump'!$E$1:$AI$1,0)
),
INDEX('Active Hour''s Dump'!$D$3:$AH$337,
MATCH($C152,'Active Hour''s Dump'!$A$3:$A$337,0),
MATCH(BY$2,'Active Hour''s Dump'!$D$2:$AH$2,0)
))),"")</f>
        <v>891.61200000000008</v>
      </c>
      <c r="BZ152" s="13" t="str">
        <f>_xlfn.IFNA(IF(BZ$3="Productivity",
INDEX('Productivity Dump'!$E$4:$AJ$500,
MATCH($A152,'Productivity Dump'!$A$4:$A$500,0),
MATCH(BZ$2,'Productivity Dump'!$E$3:$AJ$3,0)
),
IF(BZ$3="Attendance",
INDEX('Attendance Dump'!$E$2:$AI$400,
MATCH($A152,'Attendance Dump'!$B$2:$B$400,0),
MATCH(BZ$2,'Attendance Dump'!$E$1:$AI$1,0)
),
INDEX('Active Hour''s Dump'!$D$3:$AH$337,
MATCH($C152,'Active Hour''s Dump'!$A$3:$A$337,0),
MATCH(BZ$2,'Active Hour''s Dump'!$D$2:$AH$2,0)
))),"")</f>
        <v>P</v>
      </c>
      <c r="CA152" s="54">
        <f>_xlfn.IFNA(IF(CA$3="Productivity",
INDEX('Productivity Dump'!$E$4:$AJ$500,
MATCH($A152,'Productivity Dump'!$A$4:$A$500,0),
MATCH(CA$2,'Productivity Dump'!$E$3:$AJ$3,0)
),
IF(CA$3="Attendance",
INDEX('Attendance Dump'!$E$2:$AI$400,
MATCH($A152,'Attendance Dump'!$B$2:$B$400,0),
MATCH(CA$2,'Attendance Dump'!$E$1:$AI$1,0)
),
INDEX('Active Hour''s Dump'!$D$3:$AH$337,
MATCH($C152,'Active Hour''s Dump'!$A$3:$A$337,0),
MATCH(CA$2,'Active Hour''s Dump'!$D$2:$AH$2,0)
))),"")</f>
        <v>10.9166666666667</v>
      </c>
      <c r="CB152" s="13">
        <f>_xlfn.IFNA(IF(CB$3="Productivity",
INDEX('Productivity Dump'!$E$4:$AJ$500,
MATCH($A152,'Productivity Dump'!$A$4:$A$500,0),
MATCH(CB$2,'Productivity Dump'!$E$3:$AJ$3,0)
),
IF(CB$3="Attendance",
INDEX('Attendance Dump'!$E$2:$AI$400,
MATCH($A152,'Attendance Dump'!$B$2:$B$400,0),
MATCH(CB$2,'Attendance Dump'!$E$1:$AI$1,0)
),
INDEX('Active Hour''s Dump'!$D$3:$AH$337,
MATCH($C152,'Active Hour''s Dump'!$A$3:$A$337,0),
MATCH(CB$2,'Active Hour''s Dump'!$D$2:$AH$2,0)
))),"")</f>
        <v>0</v>
      </c>
      <c r="CC152" s="13" t="str">
        <f>_xlfn.IFNA(IF(CC$3="Productivity",
INDEX('Productivity Dump'!$E$4:$AJ$500,
MATCH($A152,'Productivity Dump'!$A$4:$A$500,0),
MATCH(CC$2,'Productivity Dump'!$E$3:$AJ$3,0)
),
IF(CC$3="Attendance",
INDEX('Attendance Dump'!$E$2:$AI$400,
MATCH($A152,'Attendance Dump'!$B$2:$B$400,0),
MATCH(CC$2,'Attendance Dump'!$E$1:$AI$1,0)
),
INDEX('Active Hour''s Dump'!$D$3:$AH$337,
MATCH($C152,'Active Hour''s Dump'!$A$3:$A$337,0),
MATCH(CC$2,'Active Hour''s Dump'!$D$2:$AH$2,0)
))),"")</f>
        <v>WO</v>
      </c>
      <c r="CD152" s="54">
        <f>_xlfn.IFNA(IF(CD$3="Productivity",
INDEX('Productivity Dump'!$E$4:$AJ$500,
MATCH($A152,'Productivity Dump'!$A$4:$A$500,0),
MATCH(CD$2,'Productivity Dump'!$E$3:$AJ$3,0)
),
IF(CD$3="Attendance",
INDEX('Attendance Dump'!$E$2:$AI$400,
MATCH($A152,'Attendance Dump'!$B$2:$B$400,0),
MATCH(CD$2,'Attendance Dump'!$E$1:$AI$1,0)
),
INDEX('Active Hour''s Dump'!$D$3:$AH$337,
MATCH($C152,'Active Hour''s Dump'!$A$3:$A$337,0),
MATCH(CD$2,'Active Hour''s Dump'!$D$2:$AH$2,0)
))),"")</f>
        <v>0</v>
      </c>
      <c r="CE152" s="13">
        <f>_xlfn.IFNA(IF(CE$3="Productivity",
INDEX('Productivity Dump'!$E$4:$AJ$500,
MATCH($A152,'Productivity Dump'!$A$4:$A$500,0),
MATCH(CE$2,'Productivity Dump'!$E$3:$AJ$3,0)
),
IF(CE$3="Attendance",
INDEX('Attendance Dump'!$E$2:$AI$400,
MATCH($A152,'Attendance Dump'!$B$2:$B$400,0),
MATCH(CE$2,'Attendance Dump'!$E$1:$AI$1,0)
),
INDEX('Active Hour''s Dump'!$D$3:$AH$337,
MATCH($C152,'Active Hour''s Dump'!$A$3:$A$337,0),
MATCH(CE$2,'Active Hour''s Dump'!$D$2:$AH$2,0)
))),"")</f>
        <v>658.46299999999997</v>
      </c>
      <c r="CF152" s="13" t="str">
        <f>_xlfn.IFNA(IF(CF$3="Productivity",
INDEX('Productivity Dump'!$E$4:$AJ$500,
MATCH($A152,'Productivity Dump'!$A$4:$A$500,0),
MATCH(CF$2,'Productivity Dump'!$E$3:$AJ$3,0)
),
IF(CF$3="Attendance",
INDEX('Attendance Dump'!$E$2:$AI$400,
MATCH($A152,'Attendance Dump'!$B$2:$B$400,0),
MATCH(CF$2,'Attendance Dump'!$E$1:$AI$1,0)
),
INDEX('Active Hour''s Dump'!$D$3:$AH$337,
MATCH($C152,'Active Hour''s Dump'!$A$3:$A$337,0),
MATCH(CF$2,'Active Hour''s Dump'!$D$2:$AH$2,0)
))),"")</f>
        <v>P</v>
      </c>
      <c r="CG152" s="54">
        <f>_xlfn.IFNA(IF(CG$3="Productivity",
INDEX('Productivity Dump'!$E$4:$AJ$500,
MATCH($A152,'Productivity Dump'!$A$4:$A$500,0),
MATCH(CG$2,'Productivity Dump'!$E$3:$AJ$3,0)
),
IF(CG$3="Attendance",
INDEX('Attendance Dump'!$E$2:$AI$400,
MATCH($A152,'Attendance Dump'!$B$2:$B$400,0),
MATCH(CG$2,'Attendance Dump'!$E$1:$AI$1,0)
),
INDEX('Active Hour''s Dump'!$D$3:$AH$337,
MATCH($C152,'Active Hour''s Dump'!$A$3:$A$337,0),
MATCH(CG$2,'Active Hour''s Dump'!$D$2:$AH$2,0)
))),"")</f>
        <v>8.4166666666666696</v>
      </c>
      <c r="CH152" s="13">
        <f>_xlfn.IFNA(IF(CH$3="Productivity",
INDEX('Productivity Dump'!$E$4:$AJ$500,
MATCH($A152,'Productivity Dump'!$A$4:$A$500,0),
MATCH(CH$2,'Productivity Dump'!$E$3:$AJ$3,0)
),
IF(CH$3="Attendance",
INDEX('Attendance Dump'!$E$2:$AI$400,
MATCH($A152,'Attendance Dump'!$B$2:$B$400,0),
MATCH(CH$2,'Attendance Dump'!$E$1:$AI$1,0)
),
INDEX('Active Hour''s Dump'!$D$3:$AH$337,
MATCH($C152,'Active Hour''s Dump'!$A$3:$A$337,0),
MATCH(CH$2,'Active Hour''s Dump'!$D$2:$AH$2,0)
))),"")</f>
        <v>1014.6599999999999</v>
      </c>
      <c r="CI152" s="13" t="str">
        <f>_xlfn.IFNA(IF(CI$3="Productivity",
INDEX('Productivity Dump'!$E$4:$AJ$500,
MATCH($A152,'Productivity Dump'!$A$4:$A$500,0),
MATCH(CI$2,'Productivity Dump'!$E$3:$AJ$3,0)
),
IF(CI$3="Attendance",
INDEX('Attendance Dump'!$E$2:$AI$400,
MATCH($A152,'Attendance Dump'!$B$2:$B$400,0),
MATCH(CI$2,'Attendance Dump'!$E$1:$AI$1,0)
),
INDEX('Active Hour''s Dump'!$D$3:$AH$337,
MATCH($C152,'Active Hour''s Dump'!$A$3:$A$337,0),
MATCH(CI$2,'Active Hour''s Dump'!$D$2:$AH$2,0)
))),"")</f>
        <v>P</v>
      </c>
      <c r="CJ152" s="54">
        <f>_xlfn.IFNA(IF(CJ$3="Productivity",
INDEX('Productivity Dump'!$E$4:$AJ$500,
MATCH($A152,'Productivity Dump'!$A$4:$A$500,0),
MATCH(CJ$2,'Productivity Dump'!$E$3:$AJ$3,0)
),
IF(CJ$3="Attendance",
INDEX('Attendance Dump'!$E$2:$AI$400,
MATCH($A152,'Attendance Dump'!$B$2:$B$400,0),
MATCH(CJ$2,'Attendance Dump'!$E$1:$AI$1,0)
),
INDEX('Active Hour''s Dump'!$D$3:$AH$337,
MATCH($C152,'Active Hour''s Dump'!$A$3:$A$337,0),
MATCH(CJ$2,'Active Hour''s Dump'!$D$2:$AH$2,0)
))),"")</f>
        <v>12</v>
      </c>
      <c r="CK152" s="13">
        <f>_xlfn.IFNA(IF(CK$3="Productivity",
INDEX('Productivity Dump'!$E$4:$AJ$500,
MATCH($A152,'Productivity Dump'!$A$4:$A$500,0),
MATCH(CK$2,'Productivity Dump'!$E$3:$AJ$3,0)
),
IF(CK$3="Attendance",
INDEX('Attendance Dump'!$E$2:$AI$400,
MATCH($A152,'Attendance Dump'!$B$2:$B$400,0),
MATCH(CK$2,'Attendance Dump'!$E$1:$AI$1,0)
),
INDEX('Active Hour''s Dump'!$D$3:$AH$337,
MATCH($C152,'Active Hour''s Dump'!$A$3:$A$337,0),
MATCH(CK$2,'Active Hour''s Dump'!$D$2:$AH$2,0)
))),"")</f>
        <v>1007.199</v>
      </c>
      <c r="CL152" s="13" t="str">
        <f>_xlfn.IFNA(IF(CL$3="Productivity",
INDEX('Productivity Dump'!$E$4:$AJ$500,
MATCH($A152,'Productivity Dump'!$A$4:$A$500,0),
MATCH(CL$2,'Productivity Dump'!$E$3:$AJ$3,0)
),
IF(CL$3="Attendance",
INDEX('Attendance Dump'!$E$2:$AI$400,
MATCH($A152,'Attendance Dump'!$B$2:$B$400,0),
MATCH(CL$2,'Attendance Dump'!$E$1:$AI$1,0)
),
INDEX('Active Hour''s Dump'!$D$3:$AH$337,
MATCH($C152,'Active Hour''s Dump'!$A$3:$A$337,0),
MATCH(CL$2,'Active Hour''s Dump'!$D$2:$AH$2,0)
))),"")</f>
        <v>P</v>
      </c>
      <c r="CM152" s="54">
        <f>_xlfn.IFNA(IF(CM$3="Productivity",
INDEX('Productivity Dump'!$E$4:$AJ$500,
MATCH($A152,'Productivity Dump'!$A$4:$A$500,0),
MATCH(CM$2,'Productivity Dump'!$E$3:$AJ$3,0)
),
IF(CM$3="Attendance",
INDEX('Attendance Dump'!$E$2:$AI$400,
MATCH($A152,'Attendance Dump'!$B$2:$B$400,0),
MATCH(CM$2,'Attendance Dump'!$E$1:$AI$1,0)
),
INDEX('Active Hour''s Dump'!$D$3:$AH$337,
MATCH($C152,'Active Hour''s Dump'!$A$3:$A$337,0),
MATCH(CM$2,'Active Hour''s Dump'!$D$2:$AH$2,0)
))),"")</f>
        <v>11.8333333333333</v>
      </c>
      <c r="CN152" s="13">
        <f>_xlfn.IFNA(IF(CN$3="Productivity",
INDEX('Productivity Dump'!$E$4:$AJ$500,
MATCH($A152,'Productivity Dump'!$A$4:$A$500,0),
MATCH(CN$2,'Productivity Dump'!$E$3:$AJ$3,0)
),
IF(CN$3="Attendance",
INDEX('Attendance Dump'!$E$2:$AI$400,
MATCH($A152,'Attendance Dump'!$B$2:$B$400,0),
MATCH(CN$2,'Attendance Dump'!$E$1:$AI$1,0)
),
INDEX('Active Hour''s Dump'!$D$3:$AH$337,
MATCH($C152,'Active Hour''s Dump'!$A$3:$A$337,0),
MATCH(CN$2,'Active Hour''s Dump'!$D$2:$AH$2,0)
))),"")</f>
        <v>0</v>
      </c>
      <c r="CO152" s="13">
        <f>_xlfn.IFNA(IF(CO$3="Productivity",
INDEX('Productivity Dump'!$E$4:$AJ$500,
MATCH($A152,'Productivity Dump'!$A$4:$A$500,0),
MATCH(CO$2,'Productivity Dump'!$E$3:$AJ$3,0)
),
IF(CO$3="Attendance",
INDEX('Attendance Dump'!$E$2:$AI$400,
MATCH($A152,'Attendance Dump'!$B$2:$B$400,0),
MATCH(CO$2,'Attendance Dump'!$E$1:$AI$1,0)
),
INDEX('Active Hour''s Dump'!$D$3:$AH$337,
MATCH($C152,'Active Hour''s Dump'!$A$3:$A$337,0),
MATCH(CO$2,'Active Hour''s Dump'!$D$2:$AH$2,0)
))),"")</f>
        <v>0</v>
      </c>
      <c r="CP152" s="54">
        <f>_xlfn.IFNA(IF(CP$3="Productivity",
INDEX('Productivity Dump'!$E$4:$AJ$500,
MATCH($A152,'Productivity Dump'!$A$4:$A$500,0),
MATCH(CP$2,'Productivity Dump'!$E$3:$AJ$3,0)
),
IF(CP$3="Attendance",
INDEX('Attendance Dump'!$E$2:$AI$400,
MATCH($A152,'Attendance Dump'!$B$2:$B$400,0),
MATCH(CP$2,'Attendance Dump'!$E$1:$AI$1,0)
),
INDEX('Active Hour''s Dump'!$D$3:$AH$337,
MATCH($C152,'Active Hour''s Dump'!$A$3:$A$337,0),
MATCH(CP$2,'Active Hour''s Dump'!$D$2:$AH$2,0)
))),"")</f>
        <v>0</v>
      </c>
      <c r="CQ152" s="13">
        <f>_xlfn.IFNA(IF(CQ$3="Productivity",
INDEX('Productivity Dump'!$E$4:$AJ$500,
MATCH($A152,'Productivity Dump'!$A$4:$A$500,0),
MATCH(CQ$2,'Productivity Dump'!$E$3:$AJ$3,0)
),
IF(CQ$3="Attendance",
INDEX('Attendance Dump'!$E$2:$AI$400,
MATCH($A152,'Attendance Dump'!$B$2:$B$400,0),
MATCH(CQ$2,'Attendance Dump'!$E$1:$AI$1,0)
),
INDEX('Active Hour''s Dump'!$D$3:$AH$337,
MATCH($C152,'Active Hour''s Dump'!$A$3:$A$337,0),
MATCH(CQ$2,'Active Hour''s Dump'!$D$2:$AH$2,0)
))),"")</f>
        <v>0</v>
      </c>
      <c r="CR152" s="13">
        <f>_xlfn.IFNA(IF(CR$3="Productivity",
INDEX('Productivity Dump'!$E$4:$AJ$500,
MATCH($A152,'Productivity Dump'!$A$4:$A$500,0),
MATCH(CR$2,'Productivity Dump'!$E$3:$AJ$3,0)
),
IF(CR$3="Attendance",
INDEX('Attendance Dump'!$E$2:$AI$400,
MATCH($A152,'Attendance Dump'!$B$2:$B$400,0),
MATCH(CR$2,'Attendance Dump'!$E$1:$AI$1,0)
),
INDEX('Active Hour''s Dump'!$D$3:$AH$337,
MATCH($C152,'Active Hour''s Dump'!$A$3:$A$337,0),
MATCH(CR$2,'Active Hour''s Dump'!$D$2:$AH$2,0)
))),"")</f>
        <v>0</v>
      </c>
      <c r="CS152" s="54">
        <f>_xlfn.IFNA(IF(CS$3="Productivity",
INDEX('Productivity Dump'!$E$4:$AJ$500,
MATCH($A152,'Productivity Dump'!$A$4:$A$500,0),
MATCH(CS$2,'Productivity Dump'!$E$3:$AJ$3,0)
),
IF(CS$3="Attendance",
INDEX('Attendance Dump'!$E$2:$AI$400,
MATCH($A152,'Attendance Dump'!$B$2:$B$400,0),
MATCH(CS$2,'Attendance Dump'!$E$1:$AI$1,0)
),
INDEX('Active Hour''s Dump'!$D$3:$AH$337,
MATCH($C152,'Active Hour''s Dump'!$A$3:$A$337,0),
MATCH(CS$2,'Active Hour''s Dump'!$D$2:$AH$2,0)
))),"")</f>
        <v>0</v>
      </c>
      <c r="CT152" s="13">
        <f>_xlfn.IFNA(IF(CT$3="Productivity",
INDEX('Productivity Dump'!$E$4:$AJ$500,
MATCH($A152,'Productivity Dump'!$A$4:$A$500,0),
MATCH(CT$2,'Productivity Dump'!$E$3:$AJ$3,0)
),
IF(CT$3="Attendance",
INDEX('Attendance Dump'!$E$2:$AI$400,
MATCH($A152,'Attendance Dump'!$B$2:$B$400,0),
MATCH(CT$2,'Attendance Dump'!$E$1:$AI$1,0)
),
INDEX('Active Hour''s Dump'!$D$3:$AH$337,
MATCH($C152,'Active Hour''s Dump'!$A$3:$A$337,0),
MATCH(CT$2,'Active Hour''s Dump'!$D$2:$AH$2,0)
))),"")</f>
        <v>0</v>
      </c>
      <c r="CU152" s="13">
        <f>_xlfn.IFNA(IF(CU$3="Productivity",
INDEX('Productivity Dump'!$E$4:$AJ$500,
MATCH($A152,'Productivity Dump'!$A$4:$A$500,0),
MATCH(CU$2,'Productivity Dump'!$E$3:$AJ$3,0)
),
IF(CU$3="Attendance",
INDEX('Attendance Dump'!$E$2:$AI$400,
MATCH($A152,'Attendance Dump'!$B$2:$B$400,0),
MATCH(CU$2,'Attendance Dump'!$E$1:$AI$1,0)
),
INDEX('Active Hour''s Dump'!$D$3:$AH$337,
MATCH($C152,'Active Hour''s Dump'!$A$3:$A$337,0),
MATCH(CU$2,'Active Hour''s Dump'!$D$2:$AH$2,0)
))),"")</f>
        <v>0</v>
      </c>
      <c r="CV152" s="54">
        <f>_xlfn.IFNA(IF(CV$3="Productivity",
INDEX('Productivity Dump'!$E$4:$AJ$500,
MATCH($A152,'Productivity Dump'!$A$4:$A$500,0),
MATCH(CV$2,'Productivity Dump'!$E$3:$AJ$3,0)
),
IF(CV$3="Attendance",
INDEX('Attendance Dump'!$E$2:$AI$400,
MATCH($A152,'Attendance Dump'!$B$2:$B$400,0),
MATCH(CV$2,'Attendance Dump'!$E$1:$AI$1,0)
),
INDEX('Active Hour''s Dump'!$D$3:$AH$337,
MATCH($C152,'Active Hour''s Dump'!$A$3:$A$337,0),
MATCH(CV$2,'Active Hour''s Dump'!$D$2:$AH$2,0)
))),"")</f>
        <v>0</v>
      </c>
      <c r="CW152" s="13"/>
      <c r="CX152" s="13"/>
      <c r="CY152" s="54"/>
      <c r="DA152" s="57">
        <f t="shared" si="75"/>
        <v>209.5833333333332</v>
      </c>
      <c r="DB152" s="35">
        <f t="shared" si="76"/>
        <v>18075.057000000001</v>
      </c>
      <c r="DC152" s="35">
        <f t="shared" si="71"/>
        <v>3924.9429999999993</v>
      </c>
      <c r="DD152" s="35">
        <f t="shared" ca="1" si="74"/>
        <v>0</v>
      </c>
      <c r="DF152" s="32" cm="1">
        <f t="array" ref="DF152">SUMPRODUCT(
    (MOD(COLUMN(H152:CV152) - COLUMN(H152), 3) = 0) *
    (H152:CV152 = 0) *
    (I152:CW152 = "P") *
    (COUNTIF(UKHoliday, H$2:CV$2) = 0)
)</f>
        <v>0</v>
      </c>
      <c r="DG152" s="33" cm="1">
        <f t="array" ref="DG152">SUMPRODUCT(
  (MOD(COLUMN(H152:CV152) - COLUMN(H152), 3) = 0) *
  (H152:CV152 &gt; 0) *
  (H152:CV152 &lt; 0.5 * IF(((WEEKDAY(H$2:CV$2, 2) = 1) + (WEEKDAY(H$2:CV$2, 2) = 6)), G152, F152)) *
  (I152:CW152 = "P") *
  (COUNTIF(UKHoliday, H$2:CV$2) = 0)
)</f>
        <v>0</v>
      </c>
      <c r="DH152" s="33" cm="1">
        <f t="array" ref="DH152">SUMPRODUCT(
  (MOD(COLUMN(H152:CV152) - COLUMN(H152), 3) = 0) *
  (H152:CV152 &gt; 0.5 * IF(((WEEKDAY(H$2:CV$2, 2) = 1) + (WEEKDAY(H$2:CV$2, 2) = 6)), $G152, $F152)) *
  (H152:CV152 &lt; 0.8 * IF(((WEEKDAY(H$2:CV$2, 2) = 1) + (WEEKDAY(H$2:CV$2, 2) = 6)), $G152, $F152)) *
  (I152:CW152 = "P") *
  (COUNTIF(UKHoliday, H$2:CV$2) = 0)
)</f>
        <v>0</v>
      </c>
      <c r="DI152" s="33" cm="1">
        <f t="array" ref="DI152">SUMPRODUCT(
  (MOD(COLUMN(H152:CV152) - COLUMN(H152), 3) = 0) *
  (H152:CV152 &gt; 0.8 * IF(((WEEKDAY(H$2:CV$2, 2) = 1) + (WEEKDAY(H$2:CV$2, 2) = 6)), $G152, $F152)) *
  (H152:CV152 &lt; 1 * IF(((WEEKDAY(H$2:CV$2, 2) = 1) + (WEEKDAY(H$2:CV$2, 2) = 6)), $G152, $F152)) *
  (I152:CW152 = "P") *
  (COUNTIF(UKHoliday, H$2:CV$2) = 0)
)</f>
        <v>11</v>
      </c>
    </row>
    <row r="153" spans="1:113" x14ac:dyDescent="0.3">
      <c r="A153" s="8" t="s">
        <v>67</v>
      </c>
      <c r="B153" s="36" t="s">
        <v>919</v>
      </c>
      <c r="C153" s="9" t="s">
        <v>615</v>
      </c>
      <c r="D153" s="62" t="s">
        <v>450</v>
      </c>
      <c r="E153" s="35">
        <v>22000</v>
      </c>
      <c r="F153" s="35">
        <f t="shared" si="72"/>
        <v>1100</v>
      </c>
      <c r="G153" s="35">
        <f t="shared" si="73"/>
        <v>550</v>
      </c>
      <c r="H153" s="13">
        <f>_xlfn.IFNA(IF(H$3="Productivity",
INDEX('Productivity Dump'!$E$4:$AJ$500,
MATCH($A153,'Productivity Dump'!$A$4:$A$500,0),
MATCH(H$2,'Productivity Dump'!$E$3:$AJ$3,0)
),
IF(H$3="Attendance",
INDEX('Attendance Dump'!$E$2:$AI$400,
MATCH($A153,'Attendance Dump'!$B$2:$B$400,0),
MATCH(H$2,'Attendance Dump'!$E$1:$AI$1,0)
),
INDEX('Active Hour''s Dump'!$D$3:$AH$337,
MATCH($C153,'Active Hour''s Dump'!$A$3:$A$337,0),
MATCH(H$2,'Active Hour''s Dump'!$D$2:$AH$2,0)
))),"")</f>
        <v>1140.972</v>
      </c>
      <c r="I153" s="13" t="str">
        <f>_xlfn.IFNA(IF(I$3="Productivity",
INDEX('Productivity Dump'!$E$4:$AJ$500,
MATCH($A153,'Productivity Dump'!$A$4:$A$500,0),
MATCH(I$2,'Productivity Dump'!$E$3:$AJ$3,0)
),
IF(I$3="Attendance",
INDEX('Attendance Dump'!$E$2:$AI$400,
MATCH($A153,'Attendance Dump'!$B$2:$B$400,0),
MATCH(I$2,'Attendance Dump'!$E$1:$AI$1,0)
),
INDEX('Active Hour''s Dump'!$D$3:$AH$337,
MATCH($C153,'Active Hour''s Dump'!$A$3:$A$337,0),
MATCH(I$2,'Active Hour''s Dump'!$D$2:$AH$2,0)
))),"")</f>
        <v>P</v>
      </c>
      <c r="J153" s="54">
        <f>_xlfn.IFNA(IF(J$3="Productivity",
INDEX('Productivity Dump'!$E$4:$AJ$500,
MATCH($A153,'Productivity Dump'!$A$4:$A$500,0),
MATCH(J$2,'Productivity Dump'!$E$3:$AJ$3,0)
),
IF(J$3="Attendance",
INDEX('Attendance Dump'!$E$2:$AI$400,
MATCH($A153,'Attendance Dump'!$B$2:$B$400,0),
MATCH(J$2,'Attendance Dump'!$E$1:$AI$1,0)
),
INDEX('Active Hour''s Dump'!$D$3:$AH$337,
MATCH($C153,'Active Hour''s Dump'!$A$3:$A$337,0),
MATCH(J$2,'Active Hour''s Dump'!$D$2:$AH$2,0)
))),"")</f>
        <v>6.8333333333333304</v>
      </c>
      <c r="K153" s="13">
        <f>_xlfn.IFNA(IF(K$3="Productivity",
INDEX('Productivity Dump'!$E$4:$AJ$500,
MATCH($A153,'Productivity Dump'!$A$4:$A$500,0),
MATCH(K$2,'Productivity Dump'!$E$3:$AJ$3,0)
),
IF(K$3="Attendance",
INDEX('Attendance Dump'!$E$2:$AI$400,
MATCH($A153,'Attendance Dump'!$B$2:$B$400,0),
MATCH(K$2,'Attendance Dump'!$E$1:$AI$1,0)
),
INDEX('Active Hour''s Dump'!$D$3:$AH$337,
MATCH($C153,'Active Hour''s Dump'!$A$3:$A$337,0),
MATCH(K$2,'Active Hour''s Dump'!$D$2:$AH$2,0)
))),"")</f>
        <v>1212.3620000000001</v>
      </c>
      <c r="L153" s="13" t="str">
        <f>_xlfn.IFNA(IF(L$3="Productivity",
INDEX('Productivity Dump'!$E$4:$AJ$500,
MATCH($A153,'Productivity Dump'!$A$4:$A$500,0),
MATCH(L$2,'Productivity Dump'!$E$3:$AJ$3,0)
),
IF(L$3="Attendance",
INDEX('Attendance Dump'!$E$2:$AI$400,
MATCH($A153,'Attendance Dump'!$B$2:$B$400,0),
MATCH(L$2,'Attendance Dump'!$E$1:$AI$1,0)
),
INDEX('Active Hour''s Dump'!$D$3:$AH$337,
MATCH($C153,'Active Hour''s Dump'!$A$3:$A$337,0),
MATCH(L$2,'Active Hour''s Dump'!$D$2:$AH$2,0)
))),"")</f>
        <v>P</v>
      </c>
      <c r="M153" s="54">
        <f>_xlfn.IFNA(IF(M$3="Productivity",
INDEX('Productivity Dump'!$E$4:$AJ$500,
MATCH($A153,'Productivity Dump'!$A$4:$A$500,0),
MATCH(M$2,'Productivity Dump'!$E$3:$AJ$3,0)
),
IF(M$3="Attendance",
INDEX('Attendance Dump'!$E$2:$AI$400,
MATCH($A153,'Attendance Dump'!$B$2:$B$400,0),
MATCH(M$2,'Attendance Dump'!$E$1:$AI$1,0)
),
INDEX('Active Hour''s Dump'!$D$3:$AH$337,
MATCH($C153,'Active Hour''s Dump'!$A$3:$A$337,0),
MATCH(M$2,'Active Hour''s Dump'!$D$2:$AH$2,0)
))),"")</f>
        <v>7.5833333333333304</v>
      </c>
      <c r="N153" s="13">
        <f>_xlfn.IFNA(IF(N$3="Productivity",
INDEX('Productivity Dump'!$E$4:$AJ$500,
MATCH($A153,'Productivity Dump'!$A$4:$A$500,0),
MATCH(N$2,'Productivity Dump'!$E$3:$AJ$3,0)
),
IF(N$3="Attendance",
INDEX('Attendance Dump'!$E$2:$AI$400,
MATCH($A153,'Attendance Dump'!$B$2:$B$400,0),
MATCH(N$2,'Attendance Dump'!$E$1:$AI$1,0)
),
INDEX('Active Hour''s Dump'!$D$3:$AH$337,
MATCH($C153,'Active Hour''s Dump'!$A$3:$A$337,0),
MATCH(N$2,'Active Hour''s Dump'!$D$2:$AH$2,0)
))),"")</f>
        <v>952.45699999999999</v>
      </c>
      <c r="O153" s="13" t="str">
        <f>_xlfn.IFNA(IF(O$3="Productivity",
INDEX('Productivity Dump'!$E$4:$AJ$500,
MATCH($A153,'Productivity Dump'!$A$4:$A$500,0),
MATCH(O$2,'Productivity Dump'!$E$3:$AJ$3,0)
),
IF(O$3="Attendance",
INDEX('Attendance Dump'!$E$2:$AI$400,
MATCH($A153,'Attendance Dump'!$B$2:$B$400,0),
MATCH(O$2,'Attendance Dump'!$E$1:$AI$1,0)
),
INDEX('Active Hour''s Dump'!$D$3:$AH$337,
MATCH($C153,'Active Hour''s Dump'!$A$3:$A$337,0),
MATCH(O$2,'Active Hour''s Dump'!$D$2:$AH$2,0)
))),"")</f>
        <v>P</v>
      </c>
      <c r="P153" s="54">
        <f>_xlfn.IFNA(IF(P$3="Productivity",
INDEX('Productivity Dump'!$E$4:$AJ$500,
MATCH($A153,'Productivity Dump'!$A$4:$A$500,0),
MATCH(P$2,'Productivity Dump'!$E$3:$AJ$3,0)
),
IF(P$3="Attendance",
INDEX('Attendance Dump'!$E$2:$AI$400,
MATCH($A153,'Attendance Dump'!$B$2:$B$400,0),
MATCH(P$2,'Attendance Dump'!$E$1:$AI$1,0)
),
INDEX('Active Hour''s Dump'!$D$3:$AH$337,
MATCH($C153,'Active Hour''s Dump'!$A$3:$A$337,0),
MATCH(P$2,'Active Hour''s Dump'!$D$2:$AH$2,0)
))),"")</f>
        <v>6.4166666666666696</v>
      </c>
      <c r="Q153" s="13">
        <f>_xlfn.IFNA(IF(Q$3="Productivity",
INDEX('Productivity Dump'!$E$4:$AJ$500,
MATCH($A153,'Productivity Dump'!$A$4:$A$500,0),
MATCH(Q$2,'Productivity Dump'!$E$3:$AJ$3,0)
),
IF(Q$3="Attendance",
INDEX('Attendance Dump'!$E$2:$AI$400,
MATCH($A153,'Attendance Dump'!$B$2:$B$400,0),
MATCH(Q$2,'Attendance Dump'!$E$1:$AI$1,0)
),
INDEX('Active Hour''s Dump'!$D$3:$AH$337,
MATCH($C153,'Active Hour''s Dump'!$A$3:$A$337,0),
MATCH(Q$2,'Active Hour''s Dump'!$D$2:$AH$2,0)
))),"")</f>
        <v>0</v>
      </c>
      <c r="R153" s="13" t="str">
        <f>_xlfn.IFNA(IF(R$3="Productivity",
INDEX('Productivity Dump'!$E$4:$AJ$500,
MATCH($A153,'Productivity Dump'!$A$4:$A$500,0),
MATCH(R$2,'Productivity Dump'!$E$3:$AJ$3,0)
),
IF(R$3="Attendance",
INDEX('Attendance Dump'!$E$2:$AI$400,
MATCH($A153,'Attendance Dump'!$B$2:$B$400,0),
MATCH(R$2,'Attendance Dump'!$E$1:$AI$1,0)
),
INDEX('Active Hour''s Dump'!$D$3:$AH$337,
MATCH($C153,'Active Hour''s Dump'!$A$3:$A$337,0),
MATCH(R$2,'Active Hour''s Dump'!$D$2:$AH$2,0)
))),"")</f>
        <v>WO</v>
      </c>
      <c r="S153" s="54">
        <f>_xlfn.IFNA(IF(S$3="Productivity",
INDEX('Productivity Dump'!$E$4:$AJ$500,
MATCH($A153,'Productivity Dump'!$A$4:$A$500,0),
MATCH(S$2,'Productivity Dump'!$E$3:$AJ$3,0)
),
IF(S$3="Attendance",
INDEX('Attendance Dump'!$E$2:$AI$400,
MATCH($A153,'Attendance Dump'!$B$2:$B$400,0),
MATCH(S$2,'Attendance Dump'!$E$1:$AI$1,0)
),
INDEX('Active Hour''s Dump'!$D$3:$AH$337,
MATCH($C153,'Active Hour''s Dump'!$A$3:$A$337,0),
MATCH(S$2,'Active Hour''s Dump'!$D$2:$AH$2,0)
))),"")</f>
        <v>0</v>
      </c>
      <c r="T153" s="13">
        <f>_xlfn.IFNA(IF(T$3="Productivity",
INDEX('Productivity Dump'!$E$4:$AJ$500,
MATCH($A153,'Productivity Dump'!$A$4:$A$500,0),
MATCH(T$2,'Productivity Dump'!$E$3:$AJ$3,0)
),
IF(T$3="Attendance",
INDEX('Attendance Dump'!$E$2:$AI$400,
MATCH($A153,'Attendance Dump'!$B$2:$B$400,0),
MATCH(T$2,'Attendance Dump'!$E$1:$AI$1,0)
),
INDEX('Active Hour''s Dump'!$D$3:$AH$337,
MATCH($C153,'Active Hour''s Dump'!$A$3:$A$337,0),
MATCH(T$2,'Active Hour''s Dump'!$D$2:$AH$2,0)
))),"")</f>
        <v>657.29000000000019</v>
      </c>
      <c r="U153" s="13" t="str">
        <f>_xlfn.IFNA(IF(U$3="Productivity",
INDEX('Productivity Dump'!$E$4:$AJ$500,
MATCH($A153,'Productivity Dump'!$A$4:$A$500,0),
MATCH(U$2,'Productivity Dump'!$E$3:$AJ$3,0)
),
IF(U$3="Attendance",
INDEX('Attendance Dump'!$E$2:$AI$400,
MATCH($A153,'Attendance Dump'!$B$2:$B$400,0),
MATCH(U$2,'Attendance Dump'!$E$1:$AI$1,0)
),
INDEX('Active Hour''s Dump'!$D$3:$AH$337,
MATCH($C153,'Active Hour''s Dump'!$A$3:$A$337,0),
MATCH(U$2,'Active Hour''s Dump'!$D$2:$AH$2,0)
))),"")</f>
        <v>P</v>
      </c>
      <c r="V153" s="54">
        <f>_xlfn.IFNA(IF(V$3="Productivity",
INDEX('Productivity Dump'!$E$4:$AJ$500,
MATCH($A153,'Productivity Dump'!$A$4:$A$500,0),
MATCH(V$2,'Productivity Dump'!$E$3:$AJ$3,0)
),
IF(V$3="Attendance",
INDEX('Attendance Dump'!$E$2:$AI$400,
MATCH($A153,'Attendance Dump'!$B$2:$B$400,0),
MATCH(V$2,'Attendance Dump'!$E$1:$AI$1,0)
),
INDEX('Active Hour''s Dump'!$D$3:$AH$337,
MATCH($C153,'Active Hour''s Dump'!$A$3:$A$337,0),
MATCH(V$2,'Active Hour''s Dump'!$D$2:$AH$2,0)
))),"")</f>
        <v>4.1666666666666696</v>
      </c>
      <c r="W153" s="13">
        <f>_xlfn.IFNA(IF(W$3="Productivity",
INDEX('Productivity Dump'!$E$4:$AJ$500,
MATCH($A153,'Productivity Dump'!$A$4:$A$500,0),
MATCH(W$2,'Productivity Dump'!$E$3:$AJ$3,0)
),
IF(W$3="Attendance",
INDEX('Attendance Dump'!$E$2:$AI$400,
MATCH($A153,'Attendance Dump'!$B$2:$B$400,0),
MATCH(W$2,'Attendance Dump'!$E$1:$AI$1,0)
),
INDEX('Active Hour''s Dump'!$D$3:$AH$337,
MATCH($C153,'Active Hour''s Dump'!$A$3:$A$337,0),
MATCH(W$2,'Active Hour''s Dump'!$D$2:$AH$2,0)
))),"")</f>
        <v>1165.6369999999999</v>
      </c>
      <c r="X153" s="13" t="str">
        <f>_xlfn.IFNA(IF(X$3="Productivity",
INDEX('Productivity Dump'!$E$4:$AJ$500,
MATCH($A153,'Productivity Dump'!$A$4:$A$500,0),
MATCH(X$2,'Productivity Dump'!$E$3:$AJ$3,0)
),
IF(X$3="Attendance",
INDEX('Attendance Dump'!$E$2:$AI$400,
MATCH($A153,'Attendance Dump'!$B$2:$B$400,0),
MATCH(X$2,'Attendance Dump'!$E$1:$AI$1,0)
),
INDEX('Active Hour''s Dump'!$D$3:$AH$337,
MATCH($C153,'Active Hour''s Dump'!$A$3:$A$337,0),
MATCH(X$2,'Active Hour''s Dump'!$D$2:$AH$2,0)
))),"")</f>
        <v>P</v>
      </c>
      <c r="Y153" s="54">
        <f>_xlfn.IFNA(IF(Y$3="Productivity",
INDEX('Productivity Dump'!$E$4:$AJ$500,
MATCH($A153,'Productivity Dump'!$A$4:$A$500,0),
MATCH(Y$2,'Productivity Dump'!$E$3:$AJ$3,0)
),
IF(Y$3="Attendance",
INDEX('Attendance Dump'!$E$2:$AI$400,
MATCH($A153,'Attendance Dump'!$B$2:$B$400,0),
MATCH(Y$2,'Attendance Dump'!$E$1:$AI$1,0)
),
INDEX('Active Hour''s Dump'!$D$3:$AH$337,
MATCH($C153,'Active Hour''s Dump'!$A$3:$A$337,0),
MATCH(Y$2,'Active Hour''s Dump'!$D$2:$AH$2,0)
))),"")</f>
        <v>7.9166666666666696</v>
      </c>
      <c r="Z153" s="13">
        <f>_xlfn.IFNA(IF(Z$3="Productivity",
INDEX('Productivity Dump'!$E$4:$AJ$500,
MATCH($A153,'Productivity Dump'!$A$4:$A$500,0),
MATCH(Z$2,'Productivity Dump'!$E$3:$AJ$3,0)
),
IF(Z$3="Attendance",
INDEX('Attendance Dump'!$E$2:$AI$400,
MATCH($A153,'Attendance Dump'!$B$2:$B$400,0),
MATCH(Z$2,'Attendance Dump'!$E$1:$AI$1,0)
),
INDEX('Active Hour''s Dump'!$D$3:$AH$337,
MATCH($C153,'Active Hour''s Dump'!$A$3:$A$337,0),
MATCH(Z$2,'Active Hour''s Dump'!$D$2:$AH$2,0)
))),"")</f>
        <v>1095.7959999999998</v>
      </c>
      <c r="AA153" s="13" t="str">
        <f>_xlfn.IFNA(IF(AA$3="Productivity",
INDEX('Productivity Dump'!$E$4:$AJ$500,
MATCH($A153,'Productivity Dump'!$A$4:$A$500,0),
MATCH(AA$2,'Productivity Dump'!$E$3:$AJ$3,0)
),
IF(AA$3="Attendance",
INDEX('Attendance Dump'!$E$2:$AI$400,
MATCH($A153,'Attendance Dump'!$B$2:$B$400,0),
MATCH(AA$2,'Attendance Dump'!$E$1:$AI$1,0)
),
INDEX('Active Hour''s Dump'!$D$3:$AH$337,
MATCH($C153,'Active Hour''s Dump'!$A$3:$A$337,0),
MATCH(AA$2,'Active Hour''s Dump'!$D$2:$AH$2,0)
))),"")</f>
        <v>P</v>
      </c>
      <c r="AB153" s="54">
        <f>_xlfn.IFNA(IF(AB$3="Productivity",
INDEX('Productivity Dump'!$E$4:$AJ$500,
MATCH($A153,'Productivity Dump'!$A$4:$A$500,0),
MATCH(AB$2,'Productivity Dump'!$E$3:$AJ$3,0)
),
IF(AB$3="Attendance",
INDEX('Attendance Dump'!$E$2:$AI$400,
MATCH($A153,'Attendance Dump'!$B$2:$B$400,0),
MATCH(AB$2,'Attendance Dump'!$E$1:$AI$1,0)
),
INDEX('Active Hour''s Dump'!$D$3:$AH$337,
MATCH($C153,'Active Hour''s Dump'!$A$3:$A$337,0),
MATCH(AB$2,'Active Hour''s Dump'!$D$2:$AH$2,0)
))),"")</f>
        <v>7.5833333333333304</v>
      </c>
      <c r="AC153" s="13">
        <f>_xlfn.IFNA(IF(AC$3="Productivity",
INDEX('Productivity Dump'!$E$4:$AJ$500,
MATCH($A153,'Productivity Dump'!$A$4:$A$500,0),
MATCH(AC$2,'Productivity Dump'!$E$3:$AJ$3,0)
),
IF(AC$3="Attendance",
INDEX('Attendance Dump'!$E$2:$AI$400,
MATCH($A153,'Attendance Dump'!$B$2:$B$400,0),
MATCH(AC$2,'Attendance Dump'!$E$1:$AI$1,0)
),
INDEX('Active Hour''s Dump'!$D$3:$AH$337,
MATCH($C153,'Active Hour''s Dump'!$A$3:$A$337,0),
MATCH(AC$2,'Active Hour''s Dump'!$D$2:$AH$2,0)
))),"")</f>
        <v>1126.1489999999997</v>
      </c>
      <c r="AD153" s="13" t="str">
        <f>_xlfn.IFNA(IF(AD$3="Productivity",
INDEX('Productivity Dump'!$E$4:$AJ$500,
MATCH($A153,'Productivity Dump'!$A$4:$A$500,0),
MATCH(AD$2,'Productivity Dump'!$E$3:$AJ$3,0)
),
IF(AD$3="Attendance",
INDEX('Attendance Dump'!$E$2:$AI$400,
MATCH($A153,'Attendance Dump'!$B$2:$B$400,0),
MATCH(AD$2,'Attendance Dump'!$E$1:$AI$1,0)
),
INDEX('Active Hour''s Dump'!$D$3:$AH$337,
MATCH($C153,'Active Hour''s Dump'!$A$3:$A$337,0),
MATCH(AD$2,'Active Hour''s Dump'!$D$2:$AH$2,0)
))),"")</f>
        <v>P</v>
      </c>
      <c r="AE153" s="54">
        <f>_xlfn.IFNA(IF(AE$3="Productivity",
INDEX('Productivity Dump'!$E$4:$AJ$500,
MATCH($A153,'Productivity Dump'!$A$4:$A$500,0),
MATCH(AE$2,'Productivity Dump'!$E$3:$AJ$3,0)
),
IF(AE$3="Attendance",
INDEX('Attendance Dump'!$E$2:$AI$400,
MATCH($A153,'Attendance Dump'!$B$2:$B$400,0),
MATCH(AE$2,'Attendance Dump'!$E$1:$AI$1,0)
),
INDEX('Active Hour''s Dump'!$D$3:$AH$337,
MATCH($C153,'Active Hour''s Dump'!$A$3:$A$337,0),
MATCH(AE$2,'Active Hour''s Dump'!$D$2:$AH$2,0)
))),"")</f>
        <v>6.5833333333333304</v>
      </c>
      <c r="AF153" s="13">
        <f>_xlfn.IFNA(IF(AF$3="Productivity",
INDEX('Productivity Dump'!$E$4:$AJ$500,
MATCH($A153,'Productivity Dump'!$A$4:$A$500,0),
MATCH(AF$2,'Productivity Dump'!$E$3:$AJ$3,0)
),
IF(AF$3="Attendance",
INDEX('Attendance Dump'!$E$2:$AI$400,
MATCH($A153,'Attendance Dump'!$B$2:$B$400,0),
MATCH(AF$2,'Attendance Dump'!$E$1:$AI$1,0)
),
INDEX('Active Hour''s Dump'!$D$3:$AH$337,
MATCH($C153,'Active Hour''s Dump'!$A$3:$A$337,0),
MATCH(AF$2,'Active Hour''s Dump'!$D$2:$AH$2,0)
))),"")</f>
        <v>1205.2760000000001</v>
      </c>
      <c r="AG153" s="13" t="str">
        <f>_xlfn.IFNA(IF(AG$3="Productivity",
INDEX('Productivity Dump'!$E$4:$AJ$500,
MATCH($A153,'Productivity Dump'!$A$4:$A$500,0),
MATCH(AG$2,'Productivity Dump'!$E$3:$AJ$3,0)
),
IF(AG$3="Attendance",
INDEX('Attendance Dump'!$E$2:$AI$400,
MATCH($A153,'Attendance Dump'!$B$2:$B$400,0),
MATCH(AG$2,'Attendance Dump'!$E$1:$AI$1,0)
),
INDEX('Active Hour''s Dump'!$D$3:$AH$337,
MATCH($C153,'Active Hour''s Dump'!$A$3:$A$337,0),
MATCH(AG$2,'Active Hour''s Dump'!$D$2:$AH$2,0)
))),"")</f>
        <v>P</v>
      </c>
      <c r="AH153" s="54">
        <f>_xlfn.IFNA(IF(AH$3="Productivity",
INDEX('Productivity Dump'!$E$4:$AJ$500,
MATCH($A153,'Productivity Dump'!$A$4:$A$500,0),
MATCH(AH$2,'Productivity Dump'!$E$3:$AJ$3,0)
),
IF(AH$3="Attendance",
INDEX('Attendance Dump'!$E$2:$AI$400,
MATCH($A153,'Attendance Dump'!$B$2:$B$400,0),
MATCH(AH$2,'Attendance Dump'!$E$1:$AI$1,0)
),
INDEX('Active Hour''s Dump'!$D$3:$AH$337,
MATCH($C153,'Active Hour''s Dump'!$A$3:$A$337,0),
MATCH(AH$2,'Active Hour''s Dump'!$D$2:$AH$2,0)
))),"")</f>
        <v>7.6666666666666696</v>
      </c>
      <c r="AI153" s="13">
        <f>_xlfn.IFNA(IF(AI$3="Productivity",
INDEX('Productivity Dump'!$E$4:$AJ$500,
MATCH($A153,'Productivity Dump'!$A$4:$A$500,0),
MATCH(AI$2,'Productivity Dump'!$E$3:$AJ$3,0)
),
IF(AI$3="Attendance",
INDEX('Attendance Dump'!$E$2:$AI$400,
MATCH($A153,'Attendance Dump'!$B$2:$B$400,0),
MATCH(AI$2,'Attendance Dump'!$E$1:$AI$1,0)
),
INDEX('Active Hour''s Dump'!$D$3:$AH$337,
MATCH($C153,'Active Hour''s Dump'!$A$3:$A$337,0),
MATCH(AI$2,'Active Hour''s Dump'!$D$2:$AH$2,0)
))),"")</f>
        <v>847.15200000000004</v>
      </c>
      <c r="AJ153" s="13" t="str">
        <f>_xlfn.IFNA(IF(AJ$3="Productivity",
INDEX('Productivity Dump'!$E$4:$AJ$500,
MATCH($A153,'Productivity Dump'!$A$4:$A$500,0),
MATCH(AJ$2,'Productivity Dump'!$E$3:$AJ$3,0)
),
IF(AJ$3="Attendance",
INDEX('Attendance Dump'!$E$2:$AI$400,
MATCH($A153,'Attendance Dump'!$B$2:$B$400,0),
MATCH(AJ$2,'Attendance Dump'!$E$1:$AI$1,0)
),
INDEX('Active Hour''s Dump'!$D$3:$AH$337,
MATCH($C153,'Active Hour''s Dump'!$A$3:$A$337,0),
MATCH(AJ$2,'Active Hour''s Dump'!$D$2:$AH$2,0)
))),"")</f>
        <v>P</v>
      </c>
      <c r="AK153" s="54">
        <f>_xlfn.IFNA(IF(AK$3="Productivity",
INDEX('Productivity Dump'!$E$4:$AJ$500,
MATCH($A153,'Productivity Dump'!$A$4:$A$500,0),
MATCH(AK$2,'Productivity Dump'!$E$3:$AJ$3,0)
),
IF(AK$3="Attendance",
INDEX('Attendance Dump'!$E$2:$AI$400,
MATCH($A153,'Attendance Dump'!$B$2:$B$400,0),
MATCH(AK$2,'Attendance Dump'!$E$1:$AI$1,0)
),
INDEX('Active Hour''s Dump'!$D$3:$AH$337,
MATCH($C153,'Active Hour''s Dump'!$A$3:$A$337,0),
MATCH(AK$2,'Active Hour''s Dump'!$D$2:$AH$2,0)
))),"")</f>
        <v>5.9166666666666696</v>
      </c>
      <c r="AL153" s="13">
        <f>_xlfn.IFNA(IF(AL$3="Productivity",
INDEX('Productivity Dump'!$E$4:$AJ$500,
MATCH($A153,'Productivity Dump'!$A$4:$A$500,0),
MATCH(AL$2,'Productivity Dump'!$E$3:$AJ$3,0)
),
IF(AL$3="Attendance",
INDEX('Attendance Dump'!$E$2:$AI$400,
MATCH($A153,'Attendance Dump'!$B$2:$B$400,0),
MATCH(AL$2,'Attendance Dump'!$E$1:$AI$1,0)
),
INDEX('Active Hour''s Dump'!$D$3:$AH$337,
MATCH($C153,'Active Hour''s Dump'!$A$3:$A$337,0),
MATCH(AL$2,'Active Hour''s Dump'!$D$2:$AH$2,0)
))),"")</f>
        <v>0</v>
      </c>
      <c r="AM153" s="13" t="str">
        <f>_xlfn.IFNA(IF(AM$3="Productivity",
INDEX('Productivity Dump'!$E$4:$AJ$500,
MATCH($A153,'Productivity Dump'!$A$4:$A$500,0),
MATCH(AM$2,'Productivity Dump'!$E$3:$AJ$3,0)
),
IF(AM$3="Attendance",
INDEX('Attendance Dump'!$E$2:$AI$400,
MATCH($A153,'Attendance Dump'!$B$2:$B$400,0),
MATCH(AM$2,'Attendance Dump'!$E$1:$AI$1,0)
),
INDEX('Active Hour''s Dump'!$D$3:$AH$337,
MATCH($C153,'Active Hour''s Dump'!$A$3:$A$337,0),
MATCH(AM$2,'Active Hour''s Dump'!$D$2:$AH$2,0)
))),"")</f>
        <v>WO</v>
      </c>
      <c r="AN153" s="54">
        <f>_xlfn.IFNA(IF(AN$3="Productivity",
INDEX('Productivity Dump'!$E$4:$AJ$500,
MATCH($A153,'Productivity Dump'!$A$4:$A$500,0),
MATCH(AN$2,'Productivity Dump'!$E$3:$AJ$3,0)
),
IF(AN$3="Attendance",
INDEX('Attendance Dump'!$E$2:$AI$400,
MATCH($A153,'Attendance Dump'!$B$2:$B$400,0),
MATCH(AN$2,'Attendance Dump'!$E$1:$AI$1,0)
),
INDEX('Active Hour''s Dump'!$D$3:$AH$337,
MATCH($C153,'Active Hour''s Dump'!$A$3:$A$337,0),
MATCH(AN$2,'Active Hour''s Dump'!$D$2:$AH$2,0)
))),"")</f>
        <v>0</v>
      </c>
      <c r="AO153" s="13">
        <f>_xlfn.IFNA(IF(AO$3="Productivity",
INDEX('Productivity Dump'!$E$4:$AJ$500,
MATCH($A153,'Productivity Dump'!$A$4:$A$500,0),
MATCH(AO$2,'Productivity Dump'!$E$3:$AJ$3,0)
),
IF(AO$3="Attendance",
INDEX('Attendance Dump'!$E$2:$AI$400,
MATCH($A153,'Attendance Dump'!$B$2:$B$400,0),
MATCH(AO$2,'Attendance Dump'!$E$1:$AI$1,0)
),
INDEX('Active Hour''s Dump'!$D$3:$AH$337,
MATCH($C153,'Active Hour''s Dump'!$A$3:$A$337,0),
MATCH(AO$2,'Active Hour''s Dump'!$D$2:$AH$2,0)
))),"")</f>
        <v>756.11900000000014</v>
      </c>
      <c r="AP153" s="13" t="str">
        <f>_xlfn.IFNA(IF(AP$3="Productivity",
INDEX('Productivity Dump'!$E$4:$AJ$500,
MATCH($A153,'Productivity Dump'!$A$4:$A$500,0),
MATCH(AP$2,'Productivity Dump'!$E$3:$AJ$3,0)
),
IF(AP$3="Attendance",
INDEX('Attendance Dump'!$E$2:$AI$400,
MATCH($A153,'Attendance Dump'!$B$2:$B$400,0),
MATCH(AP$2,'Attendance Dump'!$E$1:$AI$1,0)
),
INDEX('Active Hour''s Dump'!$D$3:$AH$337,
MATCH($C153,'Active Hour''s Dump'!$A$3:$A$337,0),
MATCH(AP$2,'Active Hour''s Dump'!$D$2:$AH$2,0)
))),"")</f>
        <v>P</v>
      </c>
      <c r="AQ153" s="54">
        <f>_xlfn.IFNA(IF(AQ$3="Productivity",
INDEX('Productivity Dump'!$E$4:$AJ$500,
MATCH($A153,'Productivity Dump'!$A$4:$A$500,0),
MATCH(AQ$2,'Productivity Dump'!$E$3:$AJ$3,0)
),
IF(AQ$3="Attendance",
INDEX('Attendance Dump'!$E$2:$AI$400,
MATCH($A153,'Attendance Dump'!$B$2:$B$400,0),
MATCH(AQ$2,'Attendance Dump'!$E$1:$AI$1,0)
),
INDEX('Active Hour''s Dump'!$D$3:$AH$337,
MATCH($C153,'Active Hour''s Dump'!$A$3:$A$337,0),
MATCH(AQ$2,'Active Hour''s Dump'!$D$2:$AH$2,0)
))),"")</f>
        <v>4.75</v>
      </c>
      <c r="AR153" s="13">
        <f>_xlfn.IFNA(IF(AR$3="Productivity",
INDEX('Productivity Dump'!$E$4:$AJ$500,
MATCH($A153,'Productivity Dump'!$A$4:$A$500,0),
MATCH(AR$2,'Productivity Dump'!$E$3:$AJ$3,0)
),
IF(AR$3="Attendance",
INDEX('Attendance Dump'!$E$2:$AI$400,
MATCH($A153,'Attendance Dump'!$B$2:$B$400,0),
MATCH(AR$2,'Attendance Dump'!$E$1:$AI$1,0)
),
INDEX('Active Hour''s Dump'!$D$3:$AH$337,
MATCH($C153,'Active Hour''s Dump'!$A$3:$A$337,0),
MATCH(AR$2,'Active Hour''s Dump'!$D$2:$AH$2,0)
))),"")</f>
        <v>1145.0130000000004</v>
      </c>
      <c r="AS153" s="13" t="str">
        <f>_xlfn.IFNA(IF(AS$3="Productivity",
INDEX('Productivity Dump'!$E$4:$AJ$500,
MATCH($A153,'Productivity Dump'!$A$4:$A$500,0),
MATCH(AS$2,'Productivity Dump'!$E$3:$AJ$3,0)
),
IF(AS$3="Attendance",
INDEX('Attendance Dump'!$E$2:$AI$400,
MATCH($A153,'Attendance Dump'!$B$2:$B$400,0),
MATCH(AS$2,'Attendance Dump'!$E$1:$AI$1,0)
),
INDEX('Active Hour''s Dump'!$D$3:$AH$337,
MATCH($C153,'Active Hour''s Dump'!$A$3:$A$337,0),
MATCH(AS$2,'Active Hour''s Dump'!$D$2:$AH$2,0)
))),"")</f>
        <v>P</v>
      </c>
      <c r="AT153" s="54">
        <f>_xlfn.IFNA(IF(AT$3="Productivity",
INDEX('Productivity Dump'!$E$4:$AJ$500,
MATCH($A153,'Productivity Dump'!$A$4:$A$500,0),
MATCH(AT$2,'Productivity Dump'!$E$3:$AJ$3,0)
),
IF(AT$3="Attendance",
INDEX('Attendance Dump'!$E$2:$AI$400,
MATCH($A153,'Attendance Dump'!$B$2:$B$400,0),
MATCH(AT$2,'Attendance Dump'!$E$1:$AI$1,0)
),
INDEX('Active Hour''s Dump'!$D$3:$AH$337,
MATCH($C153,'Active Hour''s Dump'!$A$3:$A$337,0),
MATCH(AT$2,'Active Hour''s Dump'!$D$2:$AH$2,0)
))),"")</f>
        <v>7.9166666666666696</v>
      </c>
      <c r="AU153" s="13">
        <f>_xlfn.IFNA(IF(AU$3="Productivity",
INDEX('Productivity Dump'!$E$4:$AJ$500,
MATCH($A153,'Productivity Dump'!$A$4:$A$500,0),
MATCH(AU$2,'Productivity Dump'!$E$3:$AJ$3,0)
),
IF(AU$3="Attendance",
INDEX('Attendance Dump'!$E$2:$AI$400,
MATCH($A153,'Attendance Dump'!$B$2:$B$400,0),
MATCH(AU$2,'Attendance Dump'!$E$1:$AI$1,0)
),
INDEX('Active Hour''s Dump'!$D$3:$AH$337,
MATCH($C153,'Active Hour''s Dump'!$A$3:$A$337,0),
MATCH(AU$2,'Active Hour''s Dump'!$D$2:$AH$2,0)
))),"")</f>
        <v>1169.298</v>
      </c>
      <c r="AV153" s="13" t="str">
        <f>_xlfn.IFNA(IF(AV$3="Productivity",
INDEX('Productivity Dump'!$E$4:$AJ$500,
MATCH($A153,'Productivity Dump'!$A$4:$A$500,0),
MATCH(AV$2,'Productivity Dump'!$E$3:$AJ$3,0)
),
IF(AV$3="Attendance",
INDEX('Attendance Dump'!$E$2:$AI$400,
MATCH($A153,'Attendance Dump'!$B$2:$B$400,0),
MATCH(AV$2,'Attendance Dump'!$E$1:$AI$1,0)
),
INDEX('Active Hour''s Dump'!$D$3:$AH$337,
MATCH($C153,'Active Hour''s Dump'!$A$3:$A$337,0),
MATCH(AV$2,'Active Hour''s Dump'!$D$2:$AH$2,0)
))),"")</f>
        <v>P</v>
      </c>
      <c r="AW153" s="54">
        <f>_xlfn.IFNA(IF(AW$3="Productivity",
INDEX('Productivity Dump'!$E$4:$AJ$500,
MATCH($A153,'Productivity Dump'!$A$4:$A$500,0),
MATCH(AW$2,'Productivity Dump'!$E$3:$AJ$3,0)
),
IF(AW$3="Attendance",
INDEX('Attendance Dump'!$E$2:$AI$400,
MATCH($A153,'Attendance Dump'!$B$2:$B$400,0),
MATCH(AW$2,'Attendance Dump'!$E$1:$AI$1,0)
),
INDEX('Active Hour''s Dump'!$D$3:$AH$337,
MATCH($C153,'Active Hour''s Dump'!$A$3:$A$337,0),
MATCH(AW$2,'Active Hour''s Dump'!$D$2:$AH$2,0)
))),"")</f>
        <v>7.25</v>
      </c>
      <c r="AX153" s="13">
        <f>_xlfn.IFNA(IF(AX$3="Productivity",
INDEX('Productivity Dump'!$E$4:$AJ$500,
MATCH($A153,'Productivity Dump'!$A$4:$A$500,0),
MATCH(AX$2,'Productivity Dump'!$E$3:$AJ$3,0)
),
IF(AX$3="Attendance",
INDEX('Attendance Dump'!$E$2:$AI$400,
MATCH($A153,'Attendance Dump'!$B$2:$B$400,0),
MATCH(AX$2,'Attendance Dump'!$E$1:$AI$1,0)
),
INDEX('Active Hour''s Dump'!$D$3:$AH$337,
MATCH($C153,'Active Hour''s Dump'!$A$3:$A$337,0),
MATCH(AX$2,'Active Hour''s Dump'!$D$2:$AH$2,0)
))),"")</f>
        <v>1127.2049999999999</v>
      </c>
      <c r="AY153" s="13" t="str">
        <f>_xlfn.IFNA(IF(AY$3="Productivity",
INDEX('Productivity Dump'!$E$4:$AJ$500,
MATCH($A153,'Productivity Dump'!$A$4:$A$500,0),
MATCH(AY$2,'Productivity Dump'!$E$3:$AJ$3,0)
),
IF(AY$3="Attendance",
INDEX('Attendance Dump'!$E$2:$AI$400,
MATCH($A153,'Attendance Dump'!$B$2:$B$400,0),
MATCH(AY$2,'Attendance Dump'!$E$1:$AI$1,0)
),
INDEX('Active Hour''s Dump'!$D$3:$AH$337,
MATCH($C153,'Active Hour''s Dump'!$A$3:$A$337,0),
MATCH(AY$2,'Active Hour''s Dump'!$D$2:$AH$2,0)
))),"")</f>
        <v>P</v>
      </c>
      <c r="AZ153" s="54">
        <f>_xlfn.IFNA(IF(AZ$3="Productivity",
INDEX('Productivity Dump'!$E$4:$AJ$500,
MATCH($A153,'Productivity Dump'!$A$4:$A$500,0),
MATCH(AZ$2,'Productivity Dump'!$E$3:$AJ$3,0)
),
IF(AZ$3="Attendance",
INDEX('Attendance Dump'!$E$2:$AI$400,
MATCH($A153,'Attendance Dump'!$B$2:$B$400,0),
MATCH(AZ$2,'Attendance Dump'!$E$1:$AI$1,0)
),
INDEX('Active Hour''s Dump'!$D$3:$AH$337,
MATCH($C153,'Active Hour''s Dump'!$A$3:$A$337,0),
MATCH(AZ$2,'Active Hour''s Dump'!$D$2:$AH$2,0)
))),"")</f>
        <v>7.6666666666666696</v>
      </c>
      <c r="BA153" s="13">
        <f>_xlfn.IFNA(IF(BA$3="Productivity",
INDEX('Productivity Dump'!$E$4:$AJ$500,
MATCH($A153,'Productivity Dump'!$A$4:$A$500,0),
MATCH(BA$2,'Productivity Dump'!$E$3:$AJ$3,0)
),
IF(BA$3="Attendance",
INDEX('Attendance Dump'!$E$2:$AI$400,
MATCH($A153,'Attendance Dump'!$B$2:$B$400,0),
MATCH(BA$2,'Attendance Dump'!$E$1:$AI$1,0)
),
INDEX('Active Hour''s Dump'!$D$3:$AH$337,
MATCH($C153,'Active Hour''s Dump'!$A$3:$A$337,0),
MATCH(BA$2,'Active Hour''s Dump'!$D$2:$AH$2,0)
))),"")</f>
        <v>1192.6609999999996</v>
      </c>
      <c r="BB153" s="13" t="str">
        <f>_xlfn.IFNA(IF(BB$3="Productivity",
INDEX('Productivity Dump'!$E$4:$AJ$500,
MATCH($A153,'Productivity Dump'!$A$4:$A$500,0),
MATCH(BB$2,'Productivity Dump'!$E$3:$AJ$3,0)
),
IF(BB$3="Attendance",
INDEX('Attendance Dump'!$E$2:$AI$400,
MATCH($A153,'Attendance Dump'!$B$2:$B$400,0),
MATCH(BB$2,'Attendance Dump'!$E$1:$AI$1,0)
),
INDEX('Active Hour''s Dump'!$D$3:$AH$337,
MATCH($C153,'Active Hour''s Dump'!$A$3:$A$337,0),
MATCH(BB$2,'Active Hour''s Dump'!$D$2:$AH$2,0)
))),"")</f>
        <v>P</v>
      </c>
      <c r="BC153" s="54">
        <f>_xlfn.IFNA(IF(BC$3="Productivity",
INDEX('Productivity Dump'!$E$4:$AJ$500,
MATCH($A153,'Productivity Dump'!$A$4:$A$500,0),
MATCH(BC$2,'Productivity Dump'!$E$3:$AJ$3,0)
),
IF(BC$3="Attendance",
INDEX('Attendance Dump'!$E$2:$AI$400,
MATCH($A153,'Attendance Dump'!$B$2:$B$400,0),
MATCH(BC$2,'Attendance Dump'!$E$1:$AI$1,0)
),
INDEX('Active Hour''s Dump'!$D$3:$AH$337,
MATCH($C153,'Active Hour''s Dump'!$A$3:$A$337,0),
MATCH(BC$2,'Active Hour''s Dump'!$D$2:$AH$2,0)
))),"")</f>
        <v>7.25</v>
      </c>
      <c r="BD153" s="13">
        <f>_xlfn.IFNA(IF(BD$3="Productivity",
INDEX('Productivity Dump'!$E$4:$AJ$500,
MATCH($A153,'Productivity Dump'!$A$4:$A$500,0),
MATCH(BD$2,'Productivity Dump'!$E$3:$AJ$3,0)
),
IF(BD$3="Attendance",
INDEX('Attendance Dump'!$E$2:$AI$400,
MATCH($A153,'Attendance Dump'!$B$2:$B$400,0),
MATCH(BD$2,'Attendance Dump'!$E$1:$AI$1,0)
),
INDEX('Active Hour''s Dump'!$D$3:$AH$337,
MATCH($C153,'Active Hour''s Dump'!$A$3:$A$337,0),
MATCH(BD$2,'Active Hour''s Dump'!$D$2:$AH$2,0)
))),"")</f>
        <v>571.8119999999999</v>
      </c>
      <c r="BE153" s="13" t="str">
        <f>_xlfn.IFNA(IF(BE$3="Productivity",
INDEX('Productivity Dump'!$E$4:$AJ$500,
MATCH($A153,'Productivity Dump'!$A$4:$A$500,0),
MATCH(BE$2,'Productivity Dump'!$E$3:$AJ$3,0)
),
IF(BE$3="Attendance",
INDEX('Attendance Dump'!$E$2:$AI$400,
MATCH($A153,'Attendance Dump'!$B$2:$B$400,0),
MATCH(BE$2,'Attendance Dump'!$E$1:$AI$1,0)
),
INDEX('Active Hour''s Dump'!$D$3:$AH$337,
MATCH($C153,'Active Hour''s Dump'!$A$3:$A$337,0),
MATCH(BE$2,'Active Hour''s Dump'!$D$2:$AH$2,0)
))),"")</f>
        <v>P</v>
      </c>
      <c r="BF153" s="54">
        <f>_xlfn.IFNA(IF(BF$3="Productivity",
INDEX('Productivity Dump'!$E$4:$AJ$500,
MATCH($A153,'Productivity Dump'!$A$4:$A$500,0),
MATCH(BF$2,'Productivity Dump'!$E$3:$AJ$3,0)
),
IF(BF$3="Attendance",
INDEX('Attendance Dump'!$E$2:$AI$400,
MATCH($A153,'Attendance Dump'!$B$2:$B$400,0),
MATCH(BF$2,'Attendance Dump'!$E$1:$AI$1,0)
),
INDEX('Active Hour''s Dump'!$D$3:$AH$337,
MATCH($C153,'Active Hour''s Dump'!$A$3:$A$337,0),
MATCH(BF$2,'Active Hour''s Dump'!$D$2:$AH$2,0)
))),"")</f>
        <v>4</v>
      </c>
      <c r="BG153" s="13">
        <f>_xlfn.IFNA(IF(BG$3="Productivity",
INDEX('Productivity Dump'!$E$4:$AJ$500,
MATCH($A153,'Productivity Dump'!$A$4:$A$500,0),
MATCH(BG$2,'Productivity Dump'!$E$3:$AJ$3,0)
),
IF(BG$3="Attendance",
INDEX('Attendance Dump'!$E$2:$AI$400,
MATCH($A153,'Attendance Dump'!$B$2:$B$400,0),
MATCH(BG$2,'Attendance Dump'!$E$1:$AI$1,0)
),
INDEX('Active Hour''s Dump'!$D$3:$AH$337,
MATCH($C153,'Active Hour''s Dump'!$A$3:$A$337,0),
MATCH(BG$2,'Active Hour''s Dump'!$D$2:$AH$2,0)
))),"")</f>
        <v>0</v>
      </c>
      <c r="BH153" s="13" t="str">
        <f>_xlfn.IFNA(IF(BH$3="Productivity",
INDEX('Productivity Dump'!$E$4:$AJ$500,
MATCH($A153,'Productivity Dump'!$A$4:$A$500,0),
MATCH(BH$2,'Productivity Dump'!$E$3:$AJ$3,0)
),
IF(BH$3="Attendance",
INDEX('Attendance Dump'!$E$2:$AI$400,
MATCH($A153,'Attendance Dump'!$B$2:$B$400,0),
MATCH(BH$2,'Attendance Dump'!$E$1:$AI$1,0)
),
INDEX('Active Hour''s Dump'!$D$3:$AH$337,
MATCH($C153,'Active Hour''s Dump'!$A$3:$A$337,0),
MATCH(BH$2,'Active Hour''s Dump'!$D$2:$AH$2,0)
))),"")</f>
        <v>WO</v>
      </c>
      <c r="BI153" s="54">
        <f>_xlfn.IFNA(IF(BI$3="Productivity",
INDEX('Productivity Dump'!$E$4:$AJ$500,
MATCH($A153,'Productivity Dump'!$A$4:$A$500,0),
MATCH(BI$2,'Productivity Dump'!$E$3:$AJ$3,0)
),
IF(BI$3="Attendance",
INDEX('Attendance Dump'!$E$2:$AI$400,
MATCH($A153,'Attendance Dump'!$B$2:$B$400,0),
MATCH(BI$2,'Attendance Dump'!$E$1:$AI$1,0)
),
INDEX('Active Hour''s Dump'!$D$3:$AH$337,
MATCH($C153,'Active Hour''s Dump'!$A$3:$A$337,0),
MATCH(BI$2,'Active Hour''s Dump'!$D$2:$AH$2,0)
))),"")</f>
        <v>0</v>
      </c>
      <c r="BJ153" s="13">
        <f>_xlfn.IFNA(IF(BJ$3="Productivity",
INDEX('Productivity Dump'!$E$4:$AJ$500,
MATCH($A153,'Productivity Dump'!$A$4:$A$500,0),
MATCH(BJ$2,'Productivity Dump'!$E$3:$AJ$3,0)
),
IF(BJ$3="Attendance",
INDEX('Attendance Dump'!$E$2:$AI$400,
MATCH($A153,'Attendance Dump'!$B$2:$B$400,0),
MATCH(BJ$2,'Attendance Dump'!$E$1:$AI$1,0)
),
INDEX('Active Hour''s Dump'!$D$3:$AH$337,
MATCH($C153,'Active Hour''s Dump'!$A$3:$A$337,0),
MATCH(BJ$2,'Active Hour''s Dump'!$D$2:$AH$2,0)
))),"")</f>
        <v>824.20600000000002</v>
      </c>
      <c r="BK153" s="13" t="str">
        <f>_xlfn.IFNA(IF(BK$3="Productivity",
INDEX('Productivity Dump'!$E$4:$AJ$500,
MATCH($A153,'Productivity Dump'!$A$4:$A$500,0),
MATCH(BK$2,'Productivity Dump'!$E$3:$AJ$3,0)
),
IF(BK$3="Attendance",
INDEX('Attendance Dump'!$E$2:$AI$400,
MATCH($A153,'Attendance Dump'!$B$2:$B$400,0),
MATCH(BK$2,'Attendance Dump'!$E$1:$AI$1,0)
),
INDEX('Active Hour''s Dump'!$D$3:$AH$337,
MATCH($C153,'Active Hour''s Dump'!$A$3:$A$337,0),
MATCH(BK$2,'Active Hour''s Dump'!$D$2:$AH$2,0)
))),"")</f>
        <v>P</v>
      </c>
      <c r="BL153" s="54">
        <f>_xlfn.IFNA(IF(BL$3="Productivity",
INDEX('Productivity Dump'!$E$4:$AJ$500,
MATCH($A153,'Productivity Dump'!$A$4:$A$500,0),
MATCH(BL$2,'Productivity Dump'!$E$3:$AJ$3,0)
),
IF(BL$3="Attendance",
INDEX('Attendance Dump'!$E$2:$AI$400,
MATCH($A153,'Attendance Dump'!$B$2:$B$400,0),
MATCH(BL$2,'Attendance Dump'!$E$1:$AI$1,0)
),
INDEX('Active Hour''s Dump'!$D$3:$AH$337,
MATCH($C153,'Active Hour''s Dump'!$A$3:$A$337,0),
MATCH(BL$2,'Active Hour''s Dump'!$D$2:$AH$2,0)
))),"")</f>
        <v>5.5833333333333304</v>
      </c>
      <c r="BM153" s="13">
        <f>_xlfn.IFNA(IF(BM$3="Productivity",
INDEX('Productivity Dump'!$E$4:$AJ$500,
MATCH($A153,'Productivity Dump'!$A$4:$A$500,0),
MATCH(BM$2,'Productivity Dump'!$E$3:$AJ$3,0)
),
IF(BM$3="Attendance",
INDEX('Attendance Dump'!$E$2:$AI$400,
MATCH($A153,'Attendance Dump'!$B$2:$B$400,0),
MATCH(BM$2,'Attendance Dump'!$E$1:$AI$1,0)
),
INDEX('Active Hour''s Dump'!$D$3:$AH$337,
MATCH($C153,'Active Hour''s Dump'!$A$3:$A$337,0),
MATCH(BM$2,'Active Hour''s Dump'!$D$2:$AH$2,0)
))),"")</f>
        <v>1219.2999999999997</v>
      </c>
      <c r="BN153" s="13" t="str">
        <f>_xlfn.IFNA(IF(BN$3="Productivity",
INDEX('Productivity Dump'!$E$4:$AJ$500,
MATCH($A153,'Productivity Dump'!$A$4:$A$500,0),
MATCH(BN$2,'Productivity Dump'!$E$3:$AJ$3,0)
),
IF(BN$3="Attendance",
INDEX('Attendance Dump'!$E$2:$AI$400,
MATCH($A153,'Attendance Dump'!$B$2:$B$400,0),
MATCH(BN$2,'Attendance Dump'!$E$1:$AI$1,0)
),
INDEX('Active Hour''s Dump'!$D$3:$AH$337,
MATCH($C153,'Active Hour''s Dump'!$A$3:$A$337,0),
MATCH(BN$2,'Active Hour''s Dump'!$D$2:$AH$2,0)
))),"")</f>
        <v>P</v>
      </c>
      <c r="BO153" s="54">
        <f>_xlfn.IFNA(IF(BO$3="Productivity",
INDEX('Productivity Dump'!$E$4:$AJ$500,
MATCH($A153,'Productivity Dump'!$A$4:$A$500,0),
MATCH(BO$2,'Productivity Dump'!$E$3:$AJ$3,0)
),
IF(BO$3="Attendance",
INDEX('Attendance Dump'!$E$2:$AI$400,
MATCH($A153,'Attendance Dump'!$B$2:$B$400,0),
MATCH(BO$2,'Attendance Dump'!$E$1:$AI$1,0)
),
INDEX('Active Hour''s Dump'!$D$3:$AH$337,
MATCH($C153,'Active Hour''s Dump'!$A$3:$A$337,0),
MATCH(BO$2,'Active Hour''s Dump'!$D$2:$AH$2,0)
))),"")</f>
        <v>7.4166666666666696</v>
      </c>
      <c r="BP153" s="13">
        <f>_xlfn.IFNA(IF(BP$3="Productivity",
INDEX('Productivity Dump'!$E$4:$AJ$500,
MATCH($A153,'Productivity Dump'!$A$4:$A$500,0),
MATCH(BP$2,'Productivity Dump'!$E$3:$AJ$3,0)
),
IF(BP$3="Attendance",
INDEX('Attendance Dump'!$E$2:$AI$400,
MATCH($A153,'Attendance Dump'!$B$2:$B$400,0),
MATCH(BP$2,'Attendance Dump'!$E$1:$AI$1,0)
),
INDEX('Active Hour''s Dump'!$D$3:$AH$337,
MATCH($C153,'Active Hour''s Dump'!$A$3:$A$337,0),
MATCH(BP$2,'Active Hour''s Dump'!$D$2:$AH$2,0)
))),"")</f>
        <v>1244.7819999999999</v>
      </c>
      <c r="BQ153" s="13" t="str">
        <f>_xlfn.IFNA(IF(BQ$3="Productivity",
INDEX('Productivity Dump'!$E$4:$AJ$500,
MATCH($A153,'Productivity Dump'!$A$4:$A$500,0),
MATCH(BQ$2,'Productivity Dump'!$E$3:$AJ$3,0)
),
IF(BQ$3="Attendance",
INDEX('Attendance Dump'!$E$2:$AI$400,
MATCH($A153,'Attendance Dump'!$B$2:$B$400,0),
MATCH(BQ$2,'Attendance Dump'!$E$1:$AI$1,0)
),
INDEX('Active Hour''s Dump'!$D$3:$AH$337,
MATCH($C153,'Active Hour''s Dump'!$A$3:$A$337,0),
MATCH(BQ$2,'Active Hour''s Dump'!$D$2:$AH$2,0)
))),"")</f>
        <v>P</v>
      </c>
      <c r="BR153" s="54">
        <f>_xlfn.IFNA(IF(BR$3="Productivity",
INDEX('Productivity Dump'!$E$4:$AJ$500,
MATCH($A153,'Productivity Dump'!$A$4:$A$500,0),
MATCH(BR$2,'Productivity Dump'!$E$3:$AJ$3,0)
),
IF(BR$3="Attendance",
INDEX('Attendance Dump'!$E$2:$AI$400,
MATCH($A153,'Attendance Dump'!$B$2:$B$400,0),
MATCH(BR$2,'Attendance Dump'!$E$1:$AI$1,0)
),
INDEX('Active Hour''s Dump'!$D$3:$AH$337,
MATCH($C153,'Active Hour''s Dump'!$A$3:$A$337,0),
MATCH(BR$2,'Active Hour''s Dump'!$D$2:$AH$2,0)
))),"")</f>
        <v>8</v>
      </c>
      <c r="BS153" s="13">
        <f>_xlfn.IFNA(IF(BS$3="Productivity",
INDEX('Productivity Dump'!$E$4:$AJ$500,
MATCH($A153,'Productivity Dump'!$A$4:$A$500,0),
MATCH(BS$2,'Productivity Dump'!$E$3:$AJ$3,0)
),
IF(BS$3="Attendance",
INDEX('Attendance Dump'!$E$2:$AI$400,
MATCH($A153,'Attendance Dump'!$B$2:$B$400,0),
MATCH(BS$2,'Attendance Dump'!$E$1:$AI$1,0)
),
INDEX('Active Hour''s Dump'!$D$3:$AH$337,
MATCH($C153,'Active Hour''s Dump'!$A$3:$A$337,0),
MATCH(BS$2,'Active Hour''s Dump'!$D$2:$AH$2,0)
))),"")</f>
        <v>1093.643</v>
      </c>
      <c r="BT153" s="13" t="str">
        <f>_xlfn.IFNA(IF(BT$3="Productivity",
INDEX('Productivity Dump'!$E$4:$AJ$500,
MATCH($A153,'Productivity Dump'!$A$4:$A$500,0),
MATCH(BT$2,'Productivity Dump'!$E$3:$AJ$3,0)
),
IF(BT$3="Attendance",
INDEX('Attendance Dump'!$E$2:$AI$400,
MATCH($A153,'Attendance Dump'!$B$2:$B$400,0),
MATCH(BT$2,'Attendance Dump'!$E$1:$AI$1,0)
),
INDEX('Active Hour''s Dump'!$D$3:$AH$337,
MATCH($C153,'Active Hour''s Dump'!$A$3:$A$337,0),
MATCH(BT$2,'Active Hour''s Dump'!$D$2:$AH$2,0)
))),"")</f>
        <v>H(P)</v>
      </c>
      <c r="BU153" s="54">
        <f>_xlfn.IFNA(IF(BU$3="Productivity",
INDEX('Productivity Dump'!$E$4:$AJ$500,
MATCH($A153,'Productivity Dump'!$A$4:$A$500,0),
MATCH(BU$2,'Productivity Dump'!$E$3:$AJ$3,0)
),
IF(BU$3="Attendance",
INDEX('Attendance Dump'!$E$2:$AI$400,
MATCH($A153,'Attendance Dump'!$B$2:$B$400,0),
MATCH(BU$2,'Attendance Dump'!$E$1:$AI$1,0)
),
INDEX('Active Hour''s Dump'!$D$3:$AH$337,
MATCH($C153,'Active Hour''s Dump'!$A$3:$A$337,0),
MATCH(BU$2,'Active Hour''s Dump'!$D$2:$AH$2,0)
))),"")</f>
        <v>7.3333333333333304</v>
      </c>
      <c r="BV153" s="13">
        <f>_xlfn.IFNA(IF(BV$3="Productivity",
INDEX('Productivity Dump'!$E$4:$AJ$500,
MATCH($A153,'Productivity Dump'!$A$4:$A$500,0),
MATCH(BV$2,'Productivity Dump'!$E$3:$AJ$3,0)
),
IF(BV$3="Attendance",
INDEX('Attendance Dump'!$E$2:$AI$400,
MATCH($A153,'Attendance Dump'!$B$2:$B$400,0),
MATCH(BV$2,'Attendance Dump'!$E$1:$AI$1,0)
),
INDEX('Active Hour''s Dump'!$D$3:$AH$337,
MATCH($C153,'Active Hour''s Dump'!$A$3:$A$337,0),
MATCH(BV$2,'Active Hour''s Dump'!$D$2:$AH$2,0)
))),"")</f>
        <v>0</v>
      </c>
      <c r="BW153" s="13" t="str">
        <f>_xlfn.IFNA(IF(BW$3="Productivity",
INDEX('Productivity Dump'!$E$4:$AJ$500,
MATCH($A153,'Productivity Dump'!$A$4:$A$500,0),
MATCH(BW$2,'Productivity Dump'!$E$3:$AJ$3,0)
),
IF(BW$3="Attendance",
INDEX('Attendance Dump'!$E$2:$AI$400,
MATCH($A153,'Attendance Dump'!$B$2:$B$400,0),
MATCH(BW$2,'Attendance Dump'!$E$1:$AI$1,0)
),
INDEX('Active Hour''s Dump'!$D$3:$AH$337,
MATCH($C153,'Active Hour''s Dump'!$A$3:$A$337,0),
MATCH(BW$2,'Active Hour''s Dump'!$D$2:$AH$2,0)
))),"")</f>
        <v>PL</v>
      </c>
      <c r="BX153" s="54">
        <f>_xlfn.IFNA(IF(BX$3="Productivity",
INDEX('Productivity Dump'!$E$4:$AJ$500,
MATCH($A153,'Productivity Dump'!$A$4:$A$500,0),
MATCH(BX$2,'Productivity Dump'!$E$3:$AJ$3,0)
),
IF(BX$3="Attendance",
INDEX('Attendance Dump'!$E$2:$AI$400,
MATCH($A153,'Attendance Dump'!$B$2:$B$400,0),
MATCH(BX$2,'Attendance Dump'!$E$1:$AI$1,0)
),
INDEX('Active Hour''s Dump'!$D$3:$AH$337,
MATCH($C153,'Active Hour''s Dump'!$A$3:$A$337,0),
MATCH(BX$2,'Active Hour''s Dump'!$D$2:$AH$2,0)
))),"")</f>
        <v>0</v>
      </c>
      <c r="BY153" s="13">
        <f>_xlfn.IFNA(IF(BY$3="Productivity",
INDEX('Productivity Dump'!$E$4:$AJ$500,
MATCH($A153,'Productivity Dump'!$A$4:$A$500,0),
MATCH(BY$2,'Productivity Dump'!$E$3:$AJ$3,0)
),
IF(BY$3="Attendance",
INDEX('Attendance Dump'!$E$2:$AI$400,
MATCH($A153,'Attendance Dump'!$B$2:$B$400,0),
MATCH(BY$2,'Attendance Dump'!$E$1:$AI$1,0)
),
INDEX('Active Hour''s Dump'!$D$3:$AH$337,
MATCH($C153,'Active Hour''s Dump'!$A$3:$A$337,0),
MATCH(BY$2,'Active Hour''s Dump'!$D$2:$AH$2,0)
))),"")</f>
        <v>0</v>
      </c>
      <c r="BZ153" s="13" t="str">
        <f>_xlfn.IFNA(IF(BZ$3="Productivity",
INDEX('Productivity Dump'!$E$4:$AJ$500,
MATCH($A153,'Productivity Dump'!$A$4:$A$500,0),
MATCH(BZ$2,'Productivity Dump'!$E$3:$AJ$3,0)
),
IF(BZ$3="Attendance",
INDEX('Attendance Dump'!$E$2:$AI$400,
MATCH($A153,'Attendance Dump'!$B$2:$B$400,0),
MATCH(BZ$2,'Attendance Dump'!$E$1:$AI$1,0)
),
INDEX('Active Hour''s Dump'!$D$3:$AH$337,
MATCH($C153,'Active Hour''s Dump'!$A$3:$A$337,0),
MATCH(BZ$2,'Active Hour''s Dump'!$D$2:$AH$2,0)
))),"")</f>
        <v>PL</v>
      </c>
      <c r="CA153" s="54">
        <f>_xlfn.IFNA(IF(CA$3="Productivity",
INDEX('Productivity Dump'!$E$4:$AJ$500,
MATCH($A153,'Productivity Dump'!$A$4:$A$500,0),
MATCH(CA$2,'Productivity Dump'!$E$3:$AJ$3,0)
),
IF(CA$3="Attendance",
INDEX('Attendance Dump'!$E$2:$AI$400,
MATCH($A153,'Attendance Dump'!$B$2:$B$400,0),
MATCH(CA$2,'Attendance Dump'!$E$1:$AI$1,0)
),
INDEX('Active Hour''s Dump'!$D$3:$AH$337,
MATCH($C153,'Active Hour''s Dump'!$A$3:$A$337,0),
MATCH(CA$2,'Active Hour''s Dump'!$D$2:$AH$2,0)
))),"")</f>
        <v>0</v>
      </c>
      <c r="CB153" s="13">
        <f>_xlfn.IFNA(IF(CB$3="Productivity",
INDEX('Productivity Dump'!$E$4:$AJ$500,
MATCH($A153,'Productivity Dump'!$A$4:$A$500,0),
MATCH(CB$2,'Productivity Dump'!$E$3:$AJ$3,0)
),
IF(CB$3="Attendance",
INDEX('Attendance Dump'!$E$2:$AI$400,
MATCH($A153,'Attendance Dump'!$B$2:$B$400,0),
MATCH(CB$2,'Attendance Dump'!$E$1:$AI$1,0)
),
INDEX('Active Hour''s Dump'!$D$3:$AH$337,
MATCH($C153,'Active Hour''s Dump'!$A$3:$A$337,0),
MATCH(CB$2,'Active Hour''s Dump'!$D$2:$AH$2,0)
))),"")</f>
        <v>0</v>
      </c>
      <c r="CC153" s="13" t="str">
        <f>_xlfn.IFNA(IF(CC$3="Productivity",
INDEX('Productivity Dump'!$E$4:$AJ$500,
MATCH($A153,'Productivity Dump'!$A$4:$A$500,0),
MATCH(CC$2,'Productivity Dump'!$E$3:$AJ$3,0)
),
IF(CC$3="Attendance",
INDEX('Attendance Dump'!$E$2:$AI$400,
MATCH($A153,'Attendance Dump'!$B$2:$B$400,0),
MATCH(CC$2,'Attendance Dump'!$E$1:$AI$1,0)
),
INDEX('Active Hour''s Dump'!$D$3:$AH$337,
MATCH($C153,'Active Hour''s Dump'!$A$3:$A$337,0),
MATCH(CC$2,'Active Hour''s Dump'!$D$2:$AH$2,0)
))),"")</f>
        <v>WO</v>
      </c>
      <c r="CD153" s="54">
        <f>_xlfn.IFNA(IF(CD$3="Productivity",
INDEX('Productivity Dump'!$E$4:$AJ$500,
MATCH($A153,'Productivity Dump'!$A$4:$A$500,0),
MATCH(CD$2,'Productivity Dump'!$E$3:$AJ$3,0)
),
IF(CD$3="Attendance",
INDEX('Attendance Dump'!$E$2:$AI$400,
MATCH($A153,'Attendance Dump'!$B$2:$B$400,0),
MATCH(CD$2,'Attendance Dump'!$E$1:$AI$1,0)
),
INDEX('Active Hour''s Dump'!$D$3:$AH$337,
MATCH($C153,'Active Hour''s Dump'!$A$3:$A$337,0),
MATCH(CD$2,'Active Hour''s Dump'!$D$2:$AH$2,0)
))),"")</f>
        <v>0</v>
      </c>
      <c r="CE153" s="13">
        <f>_xlfn.IFNA(IF(CE$3="Productivity",
INDEX('Productivity Dump'!$E$4:$AJ$500,
MATCH($A153,'Productivity Dump'!$A$4:$A$500,0),
MATCH(CE$2,'Productivity Dump'!$E$3:$AJ$3,0)
),
IF(CE$3="Attendance",
INDEX('Attendance Dump'!$E$2:$AI$400,
MATCH($A153,'Attendance Dump'!$B$2:$B$400,0),
MATCH(CE$2,'Attendance Dump'!$E$1:$AI$1,0)
),
INDEX('Active Hour''s Dump'!$D$3:$AH$337,
MATCH($C153,'Active Hour''s Dump'!$A$3:$A$337,0),
MATCH(CE$2,'Active Hour''s Dump'!$D$2:$AH$2,0)
))),"")</f>
        <v>784.39300000000037</v>
      </c>
      <c r="CF153" s="13" t="str">
        <f>_xlfn.IFNA(IF(CF$3="Productivity",
INDEX('Productivity Dump'!$E$4:$AJ$500,
MATCH($A153,'Productivity Dump'!$A$4:$A$500,0),
MATCH(CF$2,'Productivity Dump'!$E$3:$AJ$3,0)
),
IF(CF$3="Attendance",
INDEX('Attendance Dump'!$E$2:$AI$400,
MATCH($A153,'Attendance Dump'!$B$2:$B$400,0),
MATCH(CF$2,'Attendance Dump'!$E$1:$AI$1,0)
),
INDEX('Active Hour''s Dump'!$D$3:$AH$337,
MATCH($C153,'Active Hour''s Dump'!$A$3:$A$337,0),
MATCH(CF$2,'Active Hour''s Dump'!$D$2:$AH$2,0)
))),"")</f>
        <v>P</v>
      </c>
      <c r="CG153" s="54">
        <f>_xlfn.IFNA(IF(CG$3="Productivity",
INDEX('Productivity Dump'!$E$4:$AJ$500,
MATCH($A153,'Productivity Dump'!$A$4:$A$500,0),
MATCH(CG$2,'Productivity Dump'!$E$3:$AJ$3,0)
),
IF(CG$3="Attendance",
INDEX('Attendance Dump'!$E$2:$AI$400,
MATCH($A153,'Attendance Dump'!$B$2:$B$400,0),
MATCH(CG$2,'Attendance Dump'!$E$1:$AI$1,0)
),
INDEX('Active Hour''s Dump'!$D$3:$AH$337,
MATCH($C153,'Active Hour''s Dump'!$A$3:$A$337,0),
MATCH(CG$2,'Active Hour''s Dump'!$D$2:$AH$2,0)
))),"")</f>
        <v>4.6666666666666696</v>
      </c>
      <c r="CH153" s="13">
        <f>_xlfn.IFNA(IF(CH$3="Productivity",
INDEX('Productivity Dump'!$E$4:$AJ$500,
MATCH($A153,'Productivity Dump'!$A$4:$A$500,0),
MATCH(CH$2,'Productivity Dump'!$E$3:$AJ$3,0)
),
IF(CH$3="Attendance",
INDEX('Attendance Dump'!$E$2:$AI$400,
MATCH($A153,'Attendance Dump'!$B$2:$B$400,0),
MATCH(CH$2,'Attendance Dump'!$E$1:$AI$1,0)
),
INDEX('Active Hour''s Dump'!$D$3:$AH$337,
MATCH($C153,'Active Hour''s Dump'!$A$3:$A$337,0),
MATCH(CH$2,'Active Hour''s Dump'!$D$2:$AH$2,0)
))),"")</f>
        <v>1254.4089999999999</v>
      </c>
      <c r="CI153" s="13" t="str">
        <f>_xlfn.IFNA(IF(CI$3="Productivity",
INDEX('Productivity Dump'!$E$4:$AJ$500,
MATCH($A153,'Productivity Dump'!$A$4:$A$500,0),
MATCH(CI$2,'Productivity Dump'!$E$3:$AJ$3,0)
),
IF(CI$3="Attendance",
INDEX('Attendance Dump'!$E$2:$AI$400,
MATCH($A153,'Attendance Dump'!$B$2:$B$400,0),
MATCH(CI$2,'Attendance Dump'!$E$1:$AI$1,0)
),
INDEX('Active Hour''s Dump'!$D$3:$AH$337,
MATCH($C153,'Active Hour''s Dump'!$A$3:$A$337,0),
MATCH(CI$2,'Active Hour''s Dump'!$D$2:$AH$2,0)
))),"")</f>
        <v>P</v>
      </c>
      <c r="CJ153" s="54">
        <f>_xlfn.IFNA(IF(CJ$3="Productivity",
INDEX('Productivity Dump'!$E$4:$AJ$500,
MATCH($A153,'Productivity Dump'!$A$4:$A$500,0),
MATCH(CJ$2,'Productivity Dump'!$E$3:$AJ$3,0)
),
IF(CJ$3="Attendance",
INDEX('Attendance Dump'!$E$2:$AI$400,
MATCH($A153,'Attendance Dump'!$B$2:$B$400,0),
MATCH(CJ$2,'Attendance Dump'!$E$1:$AI$1,0)
),
INDEX('Active Hour''s Dump'!$D$3:$AH$337,
MATCH($C153,'Active Hour''s Dump'!$A$3:$A$337,0),
MATCH(CJ$2,'Active Hour''s Dump'!$D$2:$AH$2,0)
))),"")</f>
        <v>7</v>
      </c>
      <c r="CK153" s="13">
        <f>_xlfn.IFNA(IF(CK$3="Productivity",
INDEX('Productivity Dump'!$E$4:$AJ$500,
MATCH($A153,'Productivity Dump'!$A$4:$A$500,0),
MATCH(CK$2,'Productivity Dump'!$E$3:$AJ$3,0)
),
IF(CK$3="Attendance",
INDEX('Attendance Dump'!$E$2:$AI$400,
MATCH($A153,'Attendance Dump'!$B$2:$B$400,0),
MATCH(CK$2,'Attendance Dump'!$E$1:$AI$1,0)
),
INDEX('Active Hour''s Dump'!$D$3:$AH$337,
MATCH($C153,'Active Hour''s Dump'!$A$3:$A$337,0),
MATCH(CK$2,'Active Hour''s Dump'!$D$2:$AH$2,0)
))),"")</f>
        <v>1082.4210000000003</v>
      </c>
      <c r="CL153" s="13" t="str">
        <f>_xlfn.IFNA(IF(CL$3="Productivity",
INDEX('Productivity Dump'!$E$4:$AJ$500,
MATCH($A153,'Productivity Dump'!$A$4:$A$500,0),
MATCH(CL$2,'Productivity Dump'!$E$3:$AJ$3,0)
),
IF(CL$3="Attendance",
INDEX('Attendance Dump'!$E$2:$AI$400,
MATCH($A153,'Attendance Dump'!$B$2:$B$400,0),
MATCH(CL$2,'Attendance Dump'!$E$1:$AI$1,0)
),
INDEX('Active Hour''s Dump'!$D$3:$AH$337,
MATCH($C153,'Active Hour''s Dump'!$A$3:$A$337,0),
MATCH(CL$2,'Active Hour''s Dump'!$D$2:$AH$2,0)
))),"")</f>
        <v>P</v>
      </c>
      <c r="CM153" s="54">
        <f>_xlfn.IFNA(IF(CM$3="Productivity",
INDEX('Productivity Dump'!$E$4:$AJ$500,
MATCH($A153,'Productivity Dump'!$A$4:$A$500,0),
MATCH(CM$2,'Productivity Dump'!$E$3:$AJ$3,0)
),
IF(CM$3="Attendance",
INDEX('Attendance Dump'!$E$2:$AI$400,
MATCH($A153,'Attendance Dump'!$B$2:$B$400,0),
MATCH(CM$2,'Attendance Dump'!$E$1:$AI$1,0)
),
INDEX('Active Hour''s Dump'!$D$3:$AH$337,
MATCH($C153,'Active Hour''s Dump'!$A$3:$A$337,0),
MATCH(CM$2,'Active Hour''s Dump'!$D$2:$AH$2,0)
))),"")</f>
        <v>6.9166666666666696</v>
      </c>
      <c r="CN153" s="13">
        <f>_xlfn.IFNA(IF(CN$3="Productivity",
INDEX('Productivity Dump'!$E$4:$AJ$500,
MATCH($A153,'Productivity Dump'!$A$4:$A$500,0),
MATCH(CN$2,'Productivity Dump'!$E$3:$AJ$3,0)
),
IF(CN$3="Attendance",
INDEX('Attendance Dump'!$E$2:$AI$400,
MATCH($A153,'Attendance Dump'!$B$2:$B$400,0),
MATCH(CN$2,'Attendance Dump'!$E$1:$AI$1,0)
),
INDEX('Active Hour''s Dump'!$D$3:$AH$337,
MATCH($C153,'Active Hour''s Dump'!$A$3:$A$337,0),
MATCH(CN$2,'Active Hour''s Dump'!$D$2:$AH$2,0)
))),"")</f>
        <v>0</v>
      </c>
      <c r="CO153" s="13">
        <f>_xlfn.IFNA(IF(CO$3="Productivity",
INDEX('Productivity Dump'!$E$4:$AJ$500,
MATCH($A153,'Productivity Dump'!$A$4:$A$500,0),
MATCH(CO$2,'Productivity Dump'!$E$3:$AJ$3,0)
),
IF(CO$3="Attendance",
INDEX('Attendance Dump'!$E$2:$AI$400,
MATCH($A153,'Attendance Dump'!$B$2:$B$400,0),
MATCH(CO$2,'Attendance Dump'!$E$1:$AI$1,0)
),
INDEX('Active Hour''s Dump'!$D$3:$AH$337,
MATCH($C153,'Active Hour''s Dump'!$A$3:$A$337,0),
MATCH(CO$2,'Active Hour''s Dump'!$D$2:$AH$2,0)
))),"")</f>
        <v>0</v>
      </c>
      <c r="CP153" s="54">
        <f>_xlfn.IFNA(IF(CP$3="Productivity",
INDEX('Productivity Dump'!$E$4:$AJ$500,
MATCH($A153,'Productivity Dump'!$A$4:$A$500,0),
MATCH(CP$2,'Productivity Dump'!$E$3:$AJ$3,0)
),
IF(CP$3="Attendance",
INDEX('Attendance Dump'!$E$2:$AI$400,
MATCH($A153,'Attendance Dump'!$B$2:$B$400,0),
MATCH(CP$2,'Attendance Dump'!$E$1:$AI$1,0)
),
INDEX('Active Hour''s Dump'!$D$3:$AH$337,
MATCH($C153,'Active Hour''s Dump'!$A$3:$A$337,0),
MATCH(CP$2,'Active Hour''s Dump'!$D$2:$AH$2,0)
))),"")</f>
        <v>0</v>
      </c>
      <c r="CQ153" s="13">
        <f>_xlfn.IFNA(IF(CQ$3="Productivity",
INDEX('Productivity Dump'!$E$4:$AJ$500,
MATCH($A153,'Productivity Dump'!$A$4:$A$500,0),
MATCH(CQ$2,'Productivity Dump'!$E$3:$AJ$3,0)
),
IF(CQ$3="Attendance",
INDEX('Attendance Dump'!$E$2:$AI$400,
MATCH($A153,'Attendance Dump'!$B$2:$B$400,0),
MATCH(CQ$2,'Attendance Dump'!$E$1:$AI$1,0)
),
INDEX('Active Hour''s Dump'!$D$3:$AH$337,
MATCH($C153,'Active Hour''s Dump'!$A$3:$A$337,0),
MATCH(CQ$2,'Active Hour''s Dump'!$D$2:$AH$2,0)
))),"")</f>
        <v>0</v>
      </c>
      <c r="CR153" s="13">
        <f>_xlfn.IFNA(IF(CR$3="Productivity",
INDEX('Productivity Dump'!$E$4:$AJ$500,
MATCH($A153,'Productivity Dump'!$A$4:$A$500,0),
MATCH(CR$2,'Productivity Dump'!$E$3:$AJ$3,0)
),
IF(CR$3="Attendance",
INDEX('Attendance Dump'!$E$2:$AI$400,
MATCH($A153,'Attendance Dump'!$B$2:$B$400,0),
MATCH(CR$2,'Attendance Dump'!$E$1:$AI$1,0)
),
INDEX('Active Hour''s Dump'!$D$3:$AH$337,
MATCH($C153,'Active Hour''s Dump'!$A$3:$A$337,0),
MATCH(CR$2,'Active Hour''s Dump'!$D$2:$AH$2,0)
))),"")</f>
        <v>0</v>
      </c>
      <c r="CS153" s="54">
        <f>_xlfn.IFNA(IF(CS$3="Productivity",
INDEX('Productivity Dump'!$E$4:$AJ$500,
MATCH($A153,'Productivity Dump'!$A$4:$A$500,0),
MATCH(CS$2,'Productivity Dump'!$E$3:$AJ$3,0)
),
IF(CS$3="Attendance",
INDEX('Attendance Dump'!$E$2:$AI$400,
MATCH($A153,'Attendance Dump'!$B$2:$B$400,0),
MATCH(CS$2,'Attendance Dump'!$E$1:$AI$1,0)
),
INDEX('Active Hour''s Dump'!$D$3:$AH$337,
MATCH($C153,'Active Hour''s Dump'!$A$3:$A$337,0),
MATCH(CS$2,'Active Hour''s Dump'!$D$2:$AH$2,0)
))),"")</f>
        <v>0</v>
      </c>
      <c r="CT153" s="13">
        <f>_xlfn.IFNA(IF(CT$3="Productivity",
INDEX('Productivity Dump'!$E$4:$AJ$500,
MATCH($A153,'Productivity Dump'!$A$4:$A$500,0),
MATCH(CT$2,'Productivity Dump'!$E$3:$AJ$3,0)
),
IF(CT$3="Attendance",
INDEX('Attendance Dump'!$E$2:$AI$400,
MATCH($A153,'Attendance Dump'!$B$2:$B$400,0),
MATCH(CT$2,'Attendance Dump'!$E$1:$AI$1,0)
),
INDEX('Active Hour''s Dump'!$D$3:$AH$337,
MATCH($C153,'Active Hour''s Dump'!$A$3:$A$337,0),
MATCH(CT$2,'Active Hour''s Dump'!$D$2:$AH$2,0)
))),"")</f>
        <v>0</v>
      </c>
      <c r="CU153" s="13">
        <f>_xlfn.IFNA(IF(CU$3="Productivity",
INDEX('Productivity Dump'!$E$4:$AJ$500,
MATCH($A153,'Productivity Dump'!$A$4:$A$500,0),
MATCH(CU$2,'Productivity Dump'!$E$3:$AJ$3,0)
),
IF(CU$3="Attendance",
INDEX('Attendance Dump'!$E$2:$AI$400,
MATCH($A153,'Attendance Dump'!$B$2:$B$400,0),
MATCH(CU$2,'Attendance Dump'!$E$1:$AI$1,0)
),
INDEX('Active Hour''s Dump'!$D$3:$AH$337,
MATCH($C153,'Active Hour''s Dump'!$A$3:$A$337,0),
MATCH(CU$2,'Active Hour''s Dump'!$D$2:$AH$2,0)
))),"")</f>
        <v>0</v>
      </c>
      <c r="CV153" s="54">
        <f>_xlfn.IFNA(IF(CV$3="Productivity",
INDEX('Productivity Dump'!$E$4:$AJ$500,
MATCH($A153,'Productivity Dump'!$A$4:$A$500,0),
MATCH(CV$2,'Productivity Dump'!$E$3:$AJ$3,0)
),
IF(CV$3="Attendance",
INDEX('Attendance Dump'!$E$2:$AI$400,
MATCH($A153,'Attendance Dump'!$B$2:$B$400,0),
MATCH(CV$2,'Attendance Dump'!$E$1:$AI$1,0)
),
INDEX('Active Hour''s Dump'!$D$3:$AH$337,
MATCH($C153,'Active Hour''s Dump'!$A$3:$A$337,0),
MATCH(CV$2,'Active Hour''s Dump'!$D$2:$AH$2,0)
))),"")</f>
        <v>0</v>
      </c>
      <c r="CW153" s="13"/>
      <c r="CX153" s="13"/>
      <c r="CY153" s="54"/>
      <c r="DA153" s="57">
        <f t="shared" si="75"/>
        <v>146.41666666666666</v>
      </c>
      <c r="DB153" s="35">
        <f t="shared" si="76"/>
        <v>22868.353000000003</v>
      </c>
      <c r="DC153" s="35">
        <f t="shared" si="71"/>
        <v>0</v>
      </c>
      <c r="DD153" s="35">
        <f t="shared" ca="1" si="74"/>
        <v>0</v>
      </c>
      <c r="DF153" s="32" cm="1">
        <f t="array" ref="DF153">SUMPRODUCT(
    (MOD(COLUMN(H153:CV153) - COLUMN(H153), 3) = 0) *
    (H153:CV153 = 0) *
    (I153:CW153 = "P") *
    (COUNTIF(UKHoliday, H$2:CV$2) = 0)
)</f>
        <v>0</v>
      </c>
      <c r="DG153" s="33" cm="1">
        <f t="array" ref="DG153">SUMPRODUCT(
  (MOD(COLUMN(H153:CV153) - COLUMN(H153), 3) = 0) *
  (H153:CV153 &gt; 0) *
  (H153:CV153 &lt; 0.5 * IF(((WEEKDAY(H$2:CV$2, 2) = 1) + (WEEKDAY(H$2:CV$2, 2) = 6)), G153, F153)) *
  (I153:CW153 = "P") *
  (COUNTIF(UKHoliday, H$2:CV$2) = 0)
)</f>
        <v>0</v>
      </c>
      <c r="DH153" s="33" cm="1">
        <f t="array" ref="DH153">SUMPRODUCT(
  (MOD(COLUMN(H153:CV153) - COLUMN(H153), 3) = 0) *
  (H153:CV153 &gt; 0.5 * IF(((WEEKDAY(H$2:CV$2, 2) = 1) + (WEEKDAY(H$2:CV$2, 2) = 6)), $G153, $F153)) *
  (H153:CV153 &lt; 0.8 * IF(((WEEKDAY(H$2:CV$2, 2) = 1) + (WEEKDAY(H$2:CV$2, 2) = 6)), $G153, $F153)) *
  (I153:CW153 = "P") *
  (COUNTIF(UKHoliday, H$2:CV$2) = 0)
)</f>
        <v>0</v>
      </c>
      <c r="DI153" s="33" cm="1">
        <f t="array" ref="DI153">SUMPRODUCT(
  (MOD(COLUMN(H153:CV153) - COLUMN(H153), 3) = 0) *
  (H153:CV153 &gt; 0.8 * IF(((WEEKDAY(H$2:CV$2, 2) = 1) + (WEEKDAY(H$2:CV$2, 2) = 6)), $G153, $F153)) *
  (H153:CV153 &lt; 1 * IF(((WEEKDAY(H$2:CV$2, 2) = 1) + (WEEKDAY(H$2:CV$2, 2) = 6)), $G153, $F153)) *
  (I153:CW153 = "P") *
  (COUNTIF(UKHoliday, H$2:CV$2) = 0)
)</f>
        <v>2</v>
      </c>
    </row>
    <row r="154" spans="1:113" x14ac:dyDescent="0.3">
      <c r="A154" s="8" t="s">
        <v>96</v>
      </c>
      <c r="B154" s="36" t="s">
        <v>95</v>
      </c>
      <c r="C154" s="9" t="s">
        <v>631</v>
      </c>
      <c r="D154" s="62" t="s">
        <v>944</v>
      </c>
      <c r="E154" s="35">
        <v>18600</v>
      </c>
      <c r="F154" s="35">
        <f t="shared" si="72"/>
        <v>930</v>
      </c>
      <c r="G154" s="35">
        <f t="shared" si="73"/>
        <v>465</v>
      </c>
      <c r="H154" s="13">
        <f>_xlfn.IFNA(IF(H$3="Productivity",
INDEX('Productivity Dump'!$E$4:$AJ$500,
MATCH($A154,'Productivity Dump'!$A$4:$A$500,0),
MATCH(H$2,'Productivity Dump'!$E$3:$AJ$3,0)
),
IF(H$3="Attendance",
INDEX('Attendance Dump'!$E$2:$AI$400,
MATCH($A154,'Attendance Dump'!$B$2:$B$400,0),
MATCH(H$2,'Attendance Dump'!$E$1:$AI$1,0)
),
INDEX('Active Hour''s Dump'!$D$3:$AH$337,
MATCH($C154,'Active Hour''s Dump'!$A$3:$A$337,0),
MATCH(H$2,'Active Hour''s Dump'!$D$2:$AH$2,0)
))),"")</f>
        <v>854.01099999999985</v>
      </c>
      <c r="I154" s="13" t="str">
        <f>_xlfn.IFNA(IF(I$3="Productivity",
INDEX('Productivity Dump'!$E$4:$AJ$500,
MATCH($A154,'Productivity Dump'!$A$4:$A$500,0),
MATCH(I$2,'Productivity Dump'!$E$3:$AJ$3,0)
),
IF(I$3="Attendance",
INDEX('Attendance Dump'!$E$2:$AI$400,
MATCH($A154,'Attendance Dump'!$B$2:$B$400,0),
MATCH(I$2,'Attendance Dump'!$E$1:$AI$1,0)
),
INDEX('Active Hour''s Dump'!$D$3:$AH$337,
MATCH($C154,'Active Hour''s Dump'!$A$3:$A$337,0),
MATCH(I$2,'Active Hour''s Dump'!$D$2:$AH$2,0)
))),"")</f>
        <v>P</v>
      </c>
      <c r="J154" s="54">
        <f>_xlfn.IFNA(IF(J$3="Productivity",
INDEX('Productivity Dump'!$E$4:$AJ$500,
MATCH($A154,'Productivity Dump'!$A$4:$A$500,0),
MATCH(J$2,'Productivity Dump'!$E$3:$AJ$3,0)
),
IF(J$3="Attendance",
INDEX('Attendance Dump'!$E$2:$AI$400,
MATCH($A154,'Attendance Dump'!$B$2:$B$400,0),
MATCH(J$2,'Attendance Dump'!$E$1:$AI$1,0)
),
INDEX('Active Hour''s Dump'!$D$3:$AH$337,
MATCH($C154,'Active Hour''s Dump'!$A$3:$A$337,0),
MATCH(J$2,'Active Hour''s Dump'!$D$2:$AH$2,0)
))),"")</f>
        <v>7.3333333333333304</v>
      </c>
      <c r="K154" s="13">
        <f>_xlfn.IFNA(IF(K$3="Productivity",
INDEX('Productivity Dump'!$E$4:$AJ$500,
MATCH($A154,'Productivity Dump'!$A$4:$A$500,0),
MATCH(K$2,'Productivity Dump'!$E$3:$AJ$3,0)
),
IF(K$3="Attendance",
INDEX('Attendance Dump'!$E$2:$AI$400,
MATCH($A154,'Attendance Dump'!$B$2:$B$400,0),
MATCH(K$2,'Attendance Dump'!$E$1:$AI$1,0)
),
INDEX('Active Hour''s Dump'!$D$3:$AH$337,
MATCH($C154,'Active Hour''s Dump'!$A$3:$A$337,0),
MATCH(K$2,'Active Hour''s Dump'!$D$2:$AH$2,0)
))),"")</f>
        <v>806.18499999999995</v>
      </c>
      <c r="L154" s="13" t="str">
        <f>_xlfn.IFNA(IF(L$3="Productivity",
INDEX('Productivity Dump'!$E$4:$AJ$500,
MATCH($A154,'Productivity Dump'!$A$4:$A$500,0),
MATCH(L$2,'Productivity Dump'!$E$3:$AJ$3,0)
),
IF(L$3="Attendance",
INDEX('Attendance Dump'!$E$2:$AI$400,
MATCH($A154,'Attendance Dump'!$B$2:$B$400,0),
MATCH(L$2,'Attendance Dump'!$E$1:$AI$1,0)
),
INDEX('Active Hour''s Dump'!$D$3:$AH$337,
MATCH($C154,'Active Hour''s Dump'!$A$3:$A$337,0),
MATCH(L$2,'Active Hour''s Dump'!$D$2:$AH$2,0)
))),"")</f>
        <v>P</v>
      </c>
      <c r="M154" s="54">
        <f>_xlfn.IFNA(IF(M$3="Productivity",
INDEX('Productivity Dump'!$E$4:$AJ$500,
MATCH($A154,'Productivity Dump'!$A$4:$A$500,0),
MATCH(M$2,'Productivity Dump'!$E$3:$AJ$3,0)
),
IF(M$3="Attendance",
INDEX('Attendance Dump'!$E$2:$AI$400,
MATCH($A154,'Attendance Dump'!$B$2:$B$400,0),
MATCH(M$2,'Attendance Dump'!$E$1:$AI$1,0)
),
INDEX('Active Hour''s Dump'!$D$3:$AH$337,
MATCH($C154,'Active Hour''s Dump'!$A$3:$A$337,0),
MATCH(M$2,'Active Hour''s Dump'!$D$2:$AH$2,0)
))),"")</f>
        <v>6.5</v>
      </c>
      <c r="N154" s="13">
        <f>_xlfn.IFNA(IF(N$3="Productivity",
INDEX('Productivity Dump'!$E$4:$AJ$500,
MATCH($A154,'Productivity Dump'!$A$4:$A$500,0),
MATCH(N$2,'Productivity Dump'!$E$3:$AJ$3,0)
),
IF(N$3="Attendance",
INDEX('Attendance Dump'!$E$2:$AI$400,
MATCH($A154,'Attendance Dump'!$B$2:$B$400,0),
MATCH(N$2,'Attendance Dump'!$E$1:$AI$1,0)
),
INDEX('Active Hour''s Dump'!$D$3:$AH$337,
MATCH($C154,'Active Hour''s Dump'!$A$3:$A$337,0),
MATCH(N$2,'Active Hour''s Dump'!$D$2:$AH$2,0)
))),"")</f>
        <v>765.94800000000009</v>
      </c>
      <c r="O154" s="13" t="str">
        <f>_xlfn.IFNA(IF(O$3="Productivity",
INDEX('Productivity Dump'!$E$4:$AJ$500,
MATCH($A154,'Productivity Dump'!$A$4:$A$500,0),
MATCH(O$2,'Productivity Dump'!$E$3:$AJ$3,0)
),
IF(O$3="Attendance",
INDEX('Attendance Dump'!$E$2:$AI$400,
MATCH($A154,'Attendance Dump'!$B$2:$B$400,0),
MATCH(O$2,'Attendance Dump'!$E$1:$AI$1,0)
),
INDEX('Active Hour''s Dump'!$D$3:$AH$337,
MATCH($C154,'Active Hour''s Dump'!$A$3:$A$337,0),
MATCH(O$2,'Active Hour''s Dump'!$D$2:$AH$2,0)
))),"")</f>
        <v>P</v>
      </c>
      <c r="P154" s="54">
        <f>_xlfn.IFNA(IF(P$3="Productivity",
INDEX('Productivity Dump'!$E$4:$AJ$500,
MATCH($A154,'Productivity Dump'!$A$4:$A$500,0),
MATCH(P$2,'Productivity Dump'!$E$3:$AJ$3,0)
),
IF(P$3="Attendance",
INDEX('Attendance Dump'!$E$2:$AI$400,
MATCH($A154,'Attendance Dump'!$B$2:$B$400,0),
MATCH(P$2,'Attendance Dump'!$E$1:$AI$1,0)
),
INDEX('Active Hour''s Dump'!$D$3:$AH$337,
MATCH($C154,'Active Hour''s Dump'!$A$3:$A$337,0),
MATCH(P$2,'Active Hour''s Dump'!$D$2:$AH$2,0)
))),"")</f>
        <v>5.4166666666666696</v>
      </c>
      <c r="Q154" s="13">
        <f>_xlfn.IFNA(IF(Q$3="Productivity",
INDEX('Productivity Dump'!$E$4:$AJ$500,
MATCH($A154,'Productivity Dump'!$A$4:$A$500,0),
MATCH(Q$2,'Productivity Dump'!$E$3:$AJ$3,0)
),
IF(Q$3="Attendance",
INDEX('Attendance Dump'!$E$2:$AI$400,
MATCH($A154,'Attendance Dump'!$B$2:$B$400,0),
MATCH(Q$2,'Attendance Dump'!$E$1:$AI$1,0)
),
INDEX('Active Hour''s Dump'!$D$3:$AH$337,
MATCH($C154,'Active Hour''s Dump'!$A$3:$A$337,0),
MATCH(Q$2,'Active Hour''s Dump'!$D$2:$AH$2,0)
))),"")</f>
        <v>0</v>
      </c>
      <c r="R154" s="13" t="str">
        <f>_xlfn.IFNA(IF(R$3="Productivity",
INDEX('Productivity Dump'!$E$4:$AJ$500,
MATCH($A154,'Productivity Dump'!$A$4:$A$500,0),
MATCH(R$2,'Productivity Dump'!$E$3:$AJ$3,0)
),
IF(R$3="Attendance",
INDEX('Attendance Dump'!$E$2:$AI$400,
MATCH($A154,'Attendance Dump'!$B$2:$B$400,0),
MATCH(R$2,'Attendance Dump'!$E$1:$AI$1,0)
),
INDEX('Active Hour''s Dump'!$D$3:$AH$337,
MATCH($C154,'Active Hour''s Dump'!$A$3:$A$337,0),
MATCH(R$2,'Active Hour''s Dump'!$D$2:$AH$2,0)
))),"")</f>
        <v>WO</v>
      </c>
      <c r="S154" s="54">
        <f>_xlfn.IFNA(IF(S$3="Productivity",
INDEX('Productivity Dump'!$E$4:$AJ$500,
MATCH($A154,'Productivity Dump'!$A$4:$A$500,0),
MATCH(S$2,'Productivity Dump'!$E$3:$AJ$3,0)
),
IF(S$3="Attendance",
INDEX('Attendance Dump'!$E$2:$AI$400,
MATCH($A154,'Attendance Dump'!$B$2:$B$400,0),
MATCH(S$2,'Attendance Dump'!$E$1:$AI$1,0)
),
INDEX('Active Hour''s Dump'!$D$3:$AH$337,
MATCH($C154,'Active Hour''s Dump'!$A$3:$A$337,0),
MATCH(S$2,'Active Hour''s Dump'!$D$2:$AH$2,0)
))),"")</f>
        <v>0</v>
      </c>
      <c r="T154" s="13">
        <f>_xlfn.IFNA(IF(T$3="Productivity",
INDEX('Productivity Dump'!$E$4:$AJ$500,
MATCH($A154,'Productivity Dump'!$A$4:$A$500,0),
MATCH(T$2,'Productivity Dump'!$E$3:$AJ$3,0)
),
IF(T$3="Attendance",
INDEX('Attendance Dump'!$E$2:$AI$400,
MATCH($A154,'Attendance Dump'!$B$2:$B$400,0),
MATCH(T$2,'Attendance Dump'!$E$1:$AI$1,0)
),
INDEX('Active Hour''s Dump'!$D$3:$AH$337,
MATCH($C154,'Active Hour''s Dump'!$A$3:$A$337,0),
MATCH(T$2,'Active Hour''s Dump'!$D$2:$AH$2,0)
))),"")</f>
        <v>490.09000000000003</v>
      </c>
      <c r="U154" s="13" t="str">
        <f>_xlfn.IFNA(IF(U$3="Productivity",
INDEX('Productivity Dump'!$E$4:$AJ$500,
MATCH($A154,'Productivity Dump'!$A$4:$A$500,0),
MATCH(U$2,'Productivity Dump'!$E$3:$AJ$3,0)
),
IF(U$3="Attendance",
INDEX('Attendance Dump'!$E$2:$AI$400,
MATCH($A154,'Attendance Dump'!$B$2:$B$400,0),
MATCH(U$2,'Attendance Dump'!$E$1:$AI$1,0)
),
INDEX('Active Hour''s Dump'!$D$3:$AH$337,
MATCH($C154,'Active Hour''s Dump'!$A$3:$A$337,0),
MATCH(U$2,'Active Hour''s Dump'!$D$2:$AH$2,0)
))),"")</f>
        <v>P</v>
      </c>
      <c r="V154" s="54">
        <f>_xlfn.IFNA(IF(V$3="Productivity",
INDEX('Productivity Dump'!$E$4:$AJ$500,
MATCH($A154,'Productivity Dump'!$A$4:$A$500,0),
MATCH(V$2,'Productivity Dump'!$E$3:$AJ$3,0)
),
IF(V$3="Attendance",
INDEX('Attendance Dump'!$E$2:$AI$400,
MATCH($A154,'Attendance Dump'!$B$2:$B$400,0),
MATCH(V$2,'Attendance Dump'!$E$1:$AI$1,0)
),
INDEX('Active Hour''s Dump'!$D$3:$AH$337,
MATCH($C154,'Active Hour''s Dump'!$A$3:$A$337,0),
MATCH(V$2,'Active Hour''s Dump'!$D$2:$AH$2,0)
))),"")</f>
        <v>4.1666666666666696</v>
      </c>
      <c r="W154" s="13">
        <f>_xlfn.IFNA(IF(W$3="Productivity",
INDEX('Productivity Dump'!$E$4:$AJ$500,
MATCH($A154,'Productivity Dump'!$A$4:$A$500,0),
MATCH(W$2,'Productivity Dump'!$E$3:$AJ$3,0)
),
IF(W$3="Attendance",
INDEX('Attendance Dump'!$E$2:$AI$400,
MATCH($A154,'Attendance Dump'!$B$2:$B$400,0),
MATCH(W$2,'Attendance Dump'!$E$1:$AI$1,0)
),
INDEX('Active Hour''s Dump'!$D$3:$AH$337,
MATCH($C154,'Active Hour''s Dump'!$A$3:$A$337,0),
MATCH(W$2,'Active Hour''s Dump'!$D$2:$AH$2,0)
))),"")</f>
        <v>936.68899999999985</v>
      </c>
      <c r="X154" s="13" t="str">
        <f>_xlfn.IFNA(IF(X$3="Productivity",
INDEX('Productivity Dump'!$E$4:$AJ$500,
MATCH($A154,'Productivity Dump'!$A$4:$A$500,0),
MATCH(X$2,'Productivity Dump'!$E$3:$AJ$3,0)
),
IF(X$3="Attendance",
INDEX('Attendance Dump'!$E$2:$AI$400,
MATCH($A154,'Attendance Dump'!$B$2:$B$400,0),
MATCH(X$2,'Attendance Dump'!$E$1:$AI$1,0)
),
INDEX('Active Hour''s Dump'!$D$3:$AH$337,
MATCH($C154,'Active Hour''s Dump'!$A$3:$A$337,0),
MATCH(X$2,'Active Hour''s Dump'!$D$2:$AH$2,0)
))),"")</f>
        <v>P</v>
      </c>
      <c r="Y154" s="54">
        <f>_xlfn.IFNA(IF(Y$3="Productivity",
INDEX('Productivity Dump'!$E$4:$AJ$500,
MATCH($A154,'Productivity Dump'!$A$4:$A$500,0),
MATCH(Y$2,'Productivity Dump'!$E$3:$AJ$3,0)
),
IF(Y$3="Attendance",
INDEX('Attendance Dump'!$E$2:$AI$400,
MATCH($A154,'Attendance Dump'!$B$2:$B$400,0),
MATCH(Y$2,'Attendance Dump'!$E$1:$AI$1,0)
),
INDEX('Active Hour''s Dump'!$D$3:$AH$337,
MATCH($C154,'Active Hour''s Dump'!$A$3:$A$337,0),
MATCH(Y$2,'Active Hour''s Dump'!$D$2:$AH$2,0)
))),"")</f>
        <v>6.1666666666666696</v>
      </c>
      <c r="Z154" s="13">
        <f>_xlfn.IFNA(IF(Z$3="Productivity",
INDEX('Productivity Dump'!$E$4:$AJ$500,
MATCH($A154,'Productivity Dump'!$A$4:$A$500,0),
MATCH(Z$2,'Productivity Dump'!$E$3:$AJ$3,0)
),
IF(Z$3="Attendance",
INDEX('Attendance Dump'!$E$2:$AI$400,
MATCH($A154,'Attendance Dump'!$B$2:$B$400,0),
MATCH(Z$2,'Attendance Dump'!$E$1:$AI$1,0)
),
INDEX('Active Hour''s Dump'!$D$3:$AH$337,
MATCH($C154,'Active Hour''s Dump'!$A$3:$A$337,0),
MATCH(Z$2,'Active Hour''s Dump'!$D$2:$AH$2,0)
))),"")</f>
        <v>657.75</v>
      </c>
      <c r="AA154" s="13" t="str">
        <f>_xlfn.IFNA(IF(AA$3="Productivity",
INDEX('Productivity Dump'!$E$4:$AJ$500,
MATCH($A154,'Productivity Dump'!$A$4:$A$500,0),
MATCH(AA$2,'Productivity Dump'!$E$3:$AJ$3,0)
),
IF(AA$3="Attendance",
INDEX('Attendance Dump'!$E$2:$AI$400,
MATCH($A154,'Attendance Dump'!$B$2:$B$400,0),
MATCH(AA$2,'Attendance Dump'!$E$1:$AI$1,0)
),
INDEX('Active Hour''s Dump'!$D$3:$AH$337,
MATCH($C154,'Active Hour''s Dump'!$A$3:$A$337,0),
MATCH(AA$2,'Active Hour''s Dump'!$D$2:$AH$2,0)
))),"")</f>
        <v>P</v>
      </c>
      <c r="AB154" s="54">
        <f>_xlfn.IFNA(IF(AB$3="Productivity",
INDEX('Productivity Dump'!$E$4:$AJ$500,
MATCH($A154,'Productivity Dump'!$A$4:$A$500,0),
MATCH(AB$2,'Productivity Dump'!$E$3:$AJ$3,0)
),
IF(AB$3="Attendance",
INDEX('Attendance Dump'!$E$2:$AI$400,
MATCH($A154,'Attendance Dump'!$B$2:$B$400,0),
MATCH(AB$2,'Attendance Dump'!$E$1:$AI$1,0)
),
INDEX('Active Hour''s Dump'!$D$3:$AH$337,
MATCH($C154,'Active Hour''s Dump'!$A$3:$A$337,0),
MATCH(AB$2,'Active Hour''s Dump'!$D$2:$AH$2,0)
))),"")</f>
        <v>4.5833333333333304</v>
      </c>
      <c r="AC154" s="13">
        <f>_xlfn.IFNA(IF(AC$3="Productivity",
INDEX('Productivity Dump'!$E$4:$AJ$500,
MATCH($A154,'Productivity Dump'!$A$4:$A$500,0),
MATCH(AC$2,'Productivity Dump'!$E$3:$AJ$3,0)
),
IF(AC$3="Attendance",
INDEX('Attendance Dump'!$E$2:$AI$400,
MATCH($A154,'Attendance Dump'!$B$2:$B$400,0),
MATCH(AC$2,'Attendance Dump'!$E$1:$AI$1,0)
),
INDEX('Active Hour''s Dump'!$D$3:$AH$337,
MATCH($C154,'Active Hour''s Dump'!$A$3:$A$337,0),
MATCH(AC$2,'Active Hour''s Dump'!$D$2:$AH$2,0)
))),"")</f>
        <v>831.64600000000007</v>
      </c>
      <c r="AD154" s="13" t="str">
        <f>_xlfn.IFNA(IF(AD$3="Productivity",
INDEX('Productivity Dump'!$E$4:$AJ$500,
MATCH($A154,'Productivity Dump'!$A$4:$A$500,0),
MATCH(AD$2,'Productivity Dump'!$E$3:$AJ$3,0)
),
IF(AD$3="Attendance",
INDEX('Attendance Dump'!$E$2:$AI$400,
MATCH($A154,'Attendance Dump'!$B$2:$B$400,0),
MATCH(AD$2,'Attendance Dump'!$E$1:$AI$1,0)
),
INDEX('Active Hour''s Dump'!$D$3:$AH$337,
MATCH($C154,'Active Hour''s Dump'!$A$3:$A$337,0),
MATCH(AD$2,'Active Hour''s Dump'!$D$2:$AH$2,0)
))),"")</f>
        <v>P</v>
      </c>
      <c r="AE154" s="54">
        <f>_xlfn.IFNA(IF(AE$3="Productivity",
INDEX('Productivity Dump'!$E$4:$AJ$500,
MATCH($A154,'Productivity Dump'!$A$4:$A$500,0),
MATCH(AE$2,'Productivity Dump'!$E$3:$AJ$3,0)
),
IF(AE$3="Attendance",
INDEX('Attendance Dump'!$E$2:$AI$400,
MATCH($A154,'Attendance Dump'!$B$2:$B$400,0),
MATCH(AE$2,'Attendance Dump'!$E$1:$AI$1,0)
),
INDEX('Active Hour''s Dump'!$D$3:$AH$337,
MATCH($C154,'Active Hour''s Dump'!$A$3:$A$337,0),
MATCH(AE$2,'Active Hour''s Dump'!$D$2:$AH$2,0)
))),"")</f>
        <v>6.0833333333333304</v>
      </c>
      <c r="AF154" s="13">
        <f>_xlfn.IFNA(IF(AF$3="Productivity",
INDEX('Productivity Dump'!$E$4:$AJ$500,
MATCH($A154,'Productivity Dump'!$A$4:$A$500,0),
MATCH(AF$2,'Productivity Dump'!$E$3:$AJ$3,0)
),
IF(AF$3="Attendance",
INDEX('Attendance Dump'!$E$2:$AI$400,
MATCH($A154,'Attendance Dump'!$B$2:$B$400,0),
MATCH(AF$2,'Attendance Dump'!$E$1:$AI$1,0)
),
INDEX('Active Hour''s Dump'!$D$3:$AH$337,
MATCH($C154,'Active Hour''s Dump'!$A$3:$A$337,0),
MATCH(AF$2,'Active Hour''s Dump'!$D$2:$AH$2,0)
))),"")</f>
        <v>1014.783</v>
      </c>
      <c r="AG154" s="13" t="str">
        <f>_xlfn.IFNA(IF(AG$3="Productivity",
INDEX('Productivity Dump'!$E$4:$AJ$500,
MATCH($A154,'Productivity Dump'!$A$4:$A$500,0),
MATCH(AG$2,'Productivity Dump'!$E$3:$AJ$3,0)
),
IF(AG$3="Attendance",
INDEX('Attendance Dump'!$E$2:$AI$400,
MATCH($A154,'Attendance Dump'!$B$2:$B$400,0),
MATCH(AG$2,'Attendance Dump'!$E$1:$AI$1,0)
),
INDEX('Active Hour''s Dump'!$D$3:$AH$337,
MATCH($C154,'Active Hour''s Dump'!$A$3:$A$337,0),
MATCH(AG$2,'Active Hour''s Dump'!$D$2:$AH$2,0)
))),"")</f>
        <v>P</v>
      </c>
      <c r="AH154" s="54">
        <f>_xlfn.IFNA(IF(AH$3="Productivity",
INDEX('Productivity Dump'!$E$4:$AJ$500,
MATCH($A154,'Productivity Dump'!$A$4:$A$500,0),
MATCH(AH$2,'Productivity Dump'!$E$3:$AJ$3,0)
),
IF(AH$3="Attendance",
INDEX('Attendance Dump'!$E$2:$AI$400,
MATCH($A154,'Attendance Dump'!$B$2:$B$400,0),
MATCH(AH$2,'Attendance Dump'!$E$1:$AI$1,0)
),
INDEX('Active Hour''s Dump'!$D$3:$AH$337,
MATCH($C154,'Active Hour''s Dump'!$A$3:$A$337,0),
MATCH(AH$2,'Active Hour''s Dump'!$D$2:$AH$2,0)
))),"")</f>
        <v>7.75</v>
      </c>
      <c r="AI154" s="13">
        <f>_xlfn.IFNA(IF(AI$3="Productivity",
INDEX('Productivity Dump'!$E$4:$AJ$500,
MATCH($A154,'Productivity Dump'!$A$4:$A$500,0),
MATCH(AI$2,'Productivity Dump'!$E$3:$AJ$3,0)
),
IF(AI$3="Attendance",
INDEX('Attendance Dump'!$E$2:$AI$400,
MATCH($A154,'Attendance Dump'!$B$2:$B$400,0),
MATCH(AI$2,'Attendance Dump'!$E$1:$AI$1,0)
),
INDEX('Active Hour''s Dump'!$D$3:$AH$337,
MATCH($C154,'Active Hour''s Dump'!$A$3:$A$337,0),
MATCH(AI$2,'Active Hour''s Dump'!$D$2:$AH$2,0)
))),"")</f>
        <v>884.00099999999975</v>
      </c>
      <c r="AJ154" s="13" t="str">
        <f>_xlfn.IFNA(IF(AJ$3="Productivity",
INDEX('Productivity Dump'!$E$4:$AJ$500,
MATCH($A154,'Productivity Dump'!$A$4:$A$500,0),
MATCH(AJ$2,'Productivity Dump'!$E$3:$AJ$3,0)
),
IF(AJ$3="Attendance",
INDEX('Attendance Dump'!$E$2:$AI$400,
MATCH($A154,'Attendance Dump'!$B$2:$B$400,0),
MATCH(AJ$2,'Attendance Dump'!$E$1:$AI$1,0)
),
INDEX('Active Hour''s Dump'!$D$3:$AH$337,
MATCH($C154,'Active Hour''s Dump'!$A$3:$A$337,0),
MATCH(AJ$2,'Active Hour''s Dump'!$D$2:$AH$2,0)
))),"")</f>
        <v>P</v>
      </c>
      <c r="AK154" s="54">
        <f>_xlfn.IFNA(IF(AK$3="Productivity",
INDEX('Productivity Dump'!$E$4:$AJ$500,
MATCH($A154,'Productivity Dump'!$A$4:$A$500,0),
MATCH(AK$2,'Productivity Dump'!$E$3:$AJ$3,0)
),
IF(AK$3="Attendance",
INDEX('Attendance Dump'!$E$2:$AI$400,
MATCH($A154,'Attendance Dump'!$B$2:$B$400,0),
MATCH(AK$2,'Attendance Dump'!$E$1:$AI$1,0)
),
INDEX('Active Hour''s Dump'!$D$3:$AH$337,
MATCH($C154,'Active Hour''s Dump'!$A$3:$A$337,0),
MATCH(AK$2,'Active Hour''s Dump'!$D$2:$AH$2,0)
))),"")</f>
        <v>5.9166666666666696</v>
      </c>
      <c r="AL154" s="13">
        <f>_xlfn.IFNA(IF(AL$3="Productivity",
INDEX('Productivity Dump'!$E$4:$AJ$500,
MATCH($A154,'Productivity Dump'!$A$4:$A$500,0),
MATCH(AL$2,'Productivity Dump'!$E$3:$AJ$3,0)
),
IF(AL$3="Attendance",
INDEX('Attendance Dump'!$E$2:$AI$400,
MATCH($A154,'Attendance Dump'!$B$2:$B$400,0),
MATCH(AL$2,'Attendance Dump'!$E$1:$AI$1,0)
),
INDEX('Active Hour''s Dump'!$D$3:$AH$337,
MATCH($C154,'Active Hour''s Dump'!$A$3:$A$337,0),
MATCH(AL$2,'Active Hour''s Dump'!$D$2:$AH$2,0)
))),"")</f>
        <v>0</v>
      </c>
      <c r="AM154" s="13" t="str">
        <f>_xlfn.IFNA(IF(AM$3="Productivity",
INDEX('Productivity Dump'!$E$4:$AJ$500,
MATCH($A154,'Productivity Dump'!$A$4:$A$500,0),
MATCH(AM$2,'Productivity Dump'!$E$3:$AJ$3,0)
),
IF(AM$3="Attendance",
INDEX('Attendance Dump'!$E$2:$AI$400,
MATCH($A154,'Attendance Dump'!$B$2:$B$400,0),
MATCH(AM$2,'Attendance Dump'!$E$1:$AI$1,0)
),
INDEX('Active Hour''s Dump'!$D$3:$AH$337,
MATCH($C154,'Active Hour''s Dump'!$A$3:$A$337,0),
MATCH(AM$2,'Active Hour''s Dump'!$D$2:$AH$2,0)
))),"")</f>
        <v>WO</v>
      </c>
      <c r="AN154" s="54">
        <f>_xlfn.IFNA(IF(AN$3="Productivity",
INDEX('Productivity Dump'!$E$4:$AJ$500,
MATCH($A154,'Productivity Dump'!$A$4:$A$500,0),
MATCH(AN$2,'Productivity Dump'!$E$3:$AJ$3,0)
),
IF(AN$3="Attendance",
INDEX('Attendance Dump'!$E$2:$AI$400,
MATCH($A154,'Attendance Dump'!$B$2:$B$400,0),
MATCH(AN$2,'Attendance Dump'!$E$1:$AI$1,0)
),
INDEX('Active Hour''s Dump'!$D$3:$AH$337,
MATCH($C154,'Active Hour''s Dump'!$A$3:$A$337,0),
MATCH(AN$2,'Active Hour''s Dump'!$D$2:$AH$2,0)
))),"")</f>
        <v>0</v>
      </c>
      <c r="AO154" s="13">
        <f>_xlfn.IFNA(IF(AO$3="Productivity",
INDEX('Productivity Dump'!$E$4:$AJ$500,
MATCH($A154,'Productivity Dump'!$A$4:$A$500,0),
MATCH(AO$2,'Productivity Dump'!$E$3:$AJ$3,0)
),
IF(AO$3="Attendance",
INDEX('Attendance Dump'!$E$2:$AI$400,
MATCH($A154,'Attendance Dump'!$B$2:$B$400,0),
MATCH(AO$2,'Attendance Dump'!$E$1:$AI$1,0)
),
INDEX('Active Hour''s Dump'!$D$3:$AH$337,
MATCH($C154,'Active Hour''s Dump'!$A$3:$A$337,0),
MATCH(AO$2,'Active Hour''s Dump'!$D$2:$AH$2,0)
))),"")</f>
        <v>698.91800000000023</v>
      </c>
      <c r="AP154" s="13" t="str">
        <f>_xlfn.IFNA(IF(AP$3="Productivity",
INDEX('Productivity Dump'!$E$4:$AJ$500,
MATCH($A154,'Productivity Dump'!$A$4:$A$500,0),
MATCH(AP$2,'Productivity Dump'!$E$3:$AJ$3,0)
),
IF(AP$3="Attendance",
INDEX('Attendance Dump'!$E$2:$AI$400,
MATCH($A154,'Attendance Dump'!$B$2:$B$400,0),
MATCH(AP$2,'Attendance Dump'!$E$1:$AI$1,0)
),
INDEX('Active Hour''s Dump'!$D$3:$AH$337,
MATCH($C154,'Active Hour''s Dump'!$A$3:$A$337,0),
MATCH(AP$2,'Active Hour''s Dump'!$D$2:$AH$2,0)
))),"")</f>
        <v>P</v>
      </c>
      <c r="AQ154" s="54">
        <f>_xlfn.IFNA(IF(AQ$3="Productivity",
INDEX('Productivity Dump'!$E$4:$AJ$500,
MATCH($A154,'Productivity Dump'!$A$4:$A$500,0),
MATCH(AQ$2,'Productivity Dump'!$E$3:$AJ$3,0)
),
IF(AQ$3="Attendance",
INDEX('Attendance Dump'!$E$2:$AI$400,
MATCH($A154,'Attendance Dump'!$B$2:$B$400,0),
MATCH(AQ$2,'Attendance Dump'!$E$1:$AI$1,0)
),
INDEX('Active Hour''s Dump'!$D$3:$AH$337,
MATCH($C154,'Active Hour''s Dump'!$A$3:$A$337,0),
MATCH(AQ$2,'Active Hour''s Dump'!$D$2:$AH$2,0)
))),"")</f>
        <v>4.75</v>
      </c>
      <c r="AR154" s="13">
        <f>_xlfn.IFNA(IF(AR$3="Productivity",
INDEX('Productivity Dump'!$E$4:$AJ$500,
MATCH($A154,'Productivity Dump'!$A$4:$A$500,0),
MATCH(AR$2,'Productivity Dump'!$E$3:$AJ$3,0)
),
IF(AR$3="Attendance",
INDEX('Attendance Dump'!$E$2:$AI$400,
MATCH($A154,'Attendance Dump'!$B$2:$B$400,0),
MATCH(AR$2,'Attendance Dump'!$E$1:$AI$1,0)
),
INDEX('Active Hour''s Dump'!$D$3:$AH$337,
MATCH($C154,'Active Hour''s Dump'!$A$3:$A$337,0),
MATCH(AR$2,'Active Hour''s Dump'!$D$2:$AH$2,0)
))),"")</f>
        <v>1049.431</v>
      </c>
      <c r="AS154" s="13" t="str">
        <f>_xlfn.IFNA(IF(AS$3="Productivity",
INDEX('Productivity Dump'!$E$4:$AJ$500,
MATCH($A154,'Productivity Dump'!$A$4:$A$500,0),
MATCH(AS$2,'Productivity Dump'!$E$3:$AJ$3,0)
),
IF(AS$3="Attendance",
INDEX('Attendance Dump'!$E$2:$AI$400,
MATCH($A154,'Attendance Dump'!$B$2:$B$400,0),
MATCH(AS$2,'Attendance Dump'!$E$1:$AI$1,0)
),
INDEX('Active Hour''s Dump'!$D$3:$AH$337,
MATCH($C154,'Active Hour''s Dump'!$A$3:$A$337,0),
MATCH(AS$2,'Active Hour''s Dump'!$D$2:$AH$2,0)
))),"")</f>
        <v>P</v>
      </c>
      <c r="AT154" s="54">
        <f>_xlfn.IFNA(IF(AT$3="Productivity",
INDEX('Productivity Dump'!$E$4:$AJ$500,
MATCH($A154,'Productivity Dump'!$A$4:$A$500,0),
MATCH(AT$2,'Productivity Dump'!$E$3:$AJ$3,0)
),
IF(AT$3="Attendance",
INDEX('Attendance Dump'!$E$2:$AI$400,
MATCH($A154,'Attendance Dump'!$B$2:$B$400,0),
MATCH(AT$2,'Attendance Dump'!$E$1:$AI$1,0)
),
INDEX('Active Hour''s Dump'!$D$3:$AH$337,
MATCH($C154,'Active Hour''s Dump'!$A$3:$A$337,0),
MATCH(AT$2,'Active Hour''s Dump'!$D$2:$AH$2,0)
))),"")</f>
        <v>7.0833333333333304</v>
      </c>
      <c r="AU154" s="13">
        <f>_xlfn.IFNA(IF(AU$3="Productivity",
INDEX('Productivity Dump'!$E$4:$AJ$500,
MATCH($A154,'Productivity Dump'!$A$4:$A$500,0),
MATCH(AU$2,'Productivity Dump'!$E$3:$AJ$3,0)
),
IF(AU$3="Attendance",
INDEX('Attendance Dump'!$E$2:$AI$400,
MATCH($A154,'Attendance Dump'!$B$2:$B$400,0),
MATCH(AU$2,'Attendance Dump'!$E$1:$AI$1,0)
),
INDEX('Active Hour''s Dump'!$D$3:$AH$337,
MATCH($C154,'Active Hour''s Dump'!$A$3:$A$337,0),
MATCH(AU$2,'Active Hour''s Dump'!$D$2:$AH$2,0)
))),"")</f>
        <v>1015.598</v>
      </c>
      <c r="AV154" s="13" t="str">
        <f>_xlfn.IFNA(IF(AV$3="Productivity",
INDEX('Productivity Dump'!$E$4:$AJ$500,
MATCH($A154,'Productivity Dump'!$A$4:$A$500,0),
MATCH(AV$2,'Productivity Dump'!$E$3:$AJ$3,0)
),
IF(AV$3="Attendance",
INDEX('Attendance Dump'!$E$2:$AI$400,
MATCH($A154,'Attendance Dump'!$B$2:$B$400,0),
MATCH(AV$2,'Attendance Dump'!$E$1:$AI$1,0)
),
INDEX('Active Hour''s Dump'!$D$3:$AH$337,
MATCH($C154,'Active Hour''s Dump'!$A$3:$A$337,0),
MATCH(AV$2,'Active Hour''s Dump'!$D$2:$AH$2,0)
))),"")</f>
        <v>P</v>
      </c>
      <c r="AW154" s="54">
        <f>_xlfn.IFNA(IF(AW$3="Productivity",
INDEX('Productivity Dump'!$E$4:$AJ$500,
MATCH($A154,'Productivity Dump'!$A$4:$A$500,0),
MATCH(AW$2,'Productivity Dump'!$E$3:$AJ$3,0)
),
IF(AW$3="Attendance",
INDEX('Attendance Dump'!$E$2:$AI$400,
MATCH($A154,'Attendance Dump'!$B$2:$B$400,0),
MATCH(AW$2,'Attendance Dump'!$E$1:$AI$1,0)
),
INDEX('Active Hour''s Dump'!$D$3:$AH$337,
MATCH($C154,'Active Hour''s Dump'!$A$3:$A$337,0),
MATCH(AW$2,'Active Hour''s Dump'!$D$2:$AH$2,0)
))),"")</f>
        <v>6.4166666666666696</v>
      </c>
      <c r="AX154" s="13">
        <f>_xlfn.IFNA(IF(AX$3="Productivity",
INDEX('Productivity Dump'!$E$4:$AJ$500,
MATCH($A154,'Productivity Dump'!$A$4:$A$500,0),
MATCH(AX$2,'Productivity Dump'!$E$3:$AJ$3,0)
),
IF(AX$3="Attendance",
INDEX('Attendance Dump'!$E$2:$AI$400,
MATCH($A154,'Attendance Dump'!$B$2:$B$400,0),
MATCH(AX$2,'Attendance Dump'!$E$1:$AI$1,0)
),
INDEX('Active Hour''s Dump'!$D$3:$AH$337,
MATCH($C154,'Active Hour''s Dump'!$A$3:$A$337,0),
MATCH(AX$2,'Active Hour''s Dump'!$D$2:$AH$2,0)
))),"")</f>
        <v>1078.4459999999999</v>
      </c>
      <c r="AY154" s="13" t="str">
        <f>_xlfn.IFNA(IF(AY$3="Productivity",
INDEX('Productivity Dump'!$E$4:$AJ$500,
MATCH($A154,'Productivity Dump'!$A$4:$A$500,0),
MATCH(AY$2,'Productivity Dump'!$E$3:$AJ$3,0)
),
IF(AY$3="Attendance",
INDEX('Attendance Dump'!$E$2:$AI$400,
MATCH($A154,'Attendance Dump'!$B$2:$B$400,0),
MATCH(AY$2,'Attendance Dump'!$E$1:$AI$1,0)
),
INDEX('Active Hour''s Dump'!$D$3:$AH$337,
MATCH($C154,'Active Hour''s Dump'!$A$3:$A$337,0),
MATCH(AY$2,'Active Hour''s Dump'!$D$2:$AH$2,0)
))),"")</f>
        <v>P</v>
      </c>
      <c r="AZ154" s="54">
        <f>_xlfn.IFNA(IF(AZ$3="Productivity",
INDEX('Productivity Dump'!$E$4:$AJ$500,
MATCH($A154,'Productivity Dump'!$A$4:$A$500,0),
MATCH(AZ$2,'Productivity Dump'!$E$3:$AJ$3,0)
),
IF(AZ$3="Attendance",
INDEX('Attendance Dump'!$E$2:$AI$400,
MATCH($A154,'Attendance Dump'!$B$2:$B$400,0),
MATCH(AZ$2,'Attendance Dump'!$E$1:$AI$1,0)
),
INDEX('Active Hour''s Dump'!$D$3:$AH$337,
MATCH($C154,'Active Hour''s Dump'!$A$3:$A$337,0),
MATCH(AZ$2,'Active Hour''s Dump'!$D$2:$AH$2,0)
))),"")</f>
        <v>7.4166666666666696</v>
      </c>
      <c r="BA154" s="13">
        <f>_xlfn.IFNA(IF(BA$3="Productivity",
INDEX('Productivity Dump'!$E$4:$AJ$500,
MATCH($A154,'Productivity Dump'!$A$4:$A$500,0),
MATCH(BA$2,'Productivity Dump'!$E$3:$AJ$3,0)
),
IF(BA$3="Attendance",
INDEX('Attendance Dump'!$E$2:$AI$400,
MATCH($A154,'Attendance Dump'!$B$2:$B$400,0),
MATCH(BA$2,'Attendance Dump'!$E$1:$AI$1,0)
),
INDEX('Active Hour''s Dump'!$D$3:$AH$337,
MATCH($C154,'Active Hour''s Dump'!$A$3:$A$337,0),
MATCH(BA$2,'Active Hour''s Dump'!$D$2:$AH$2,0)
))),"")</f>
        <v>887.62599999999998</v>
      </c>
      <c r="BB154" s="13" t="str">
        <f>_xlfn.IFNA(IF(BB$3="Productivity",
INDEX('Productivity Dump'!$E$4:$AJ$500,
MATCH($A154,'Productivity Dump'!$A$4:$A$500,0),
MATCH(BB$2,'Productivity Dump'!$E$3:$AJ$3,0)
),
IF(BB$3="Attendance",
INDEX('Attendance Dump'!$E$2:$AI$400,
MATCH($A154,'Attendance Dump'!$B$2:$B$400,0),
MATCH(BB$2,'Attendance Dump'!$E$1:$AI$1,0)
),
INDEX('Active Hour''s Dump'!$D$3:$AH$337,
MATCH($C154,'Active Hour''s Dump'!$A$3:$A$337,0),
MATCH(BB$2,'Active Hour''s Dump'!$D$2:$AH$2,0)
))),"")</f>
        <v>P</v>
      </c>
      <c r="BC154" s="54">
        <f>_xlfn.IFNA(IF(BC$3="Productivity",
INDEX('Productivity Dump'!$E$4:$AJ$500,
MATCH($A154,'Productivity Dump'!$A$4:$A$500,0),
MATCH(BC$2,'Productivity Dump'!$E$3:$AJ$3,0)
),
IF(BC$3="Attendance",
INDEX('Attendance Dump'!$E$2:$AI$400,
MATCH($A154,'Attendance Dump'!$B$2:$B$400,0),
MATCH(BC$2,'Attendance Dump'!$E$1:$AI$1,0)
),
INDEX('Active Hour''s Dump'!$D$3:$AH$337,
MATCH($C154,'Active Hour''s Dump'!$A$3:$A$337,0),
MATCH(BC$2,'Active Hour''s Dump'!$D$2:$AH$2,0)
))),"")</f>
        <v>7</v>
      </c>
      <c r="BD154" s="13">
        <f>_xlfn.IFNA(IF(BD$3="Productivity",
INDEX('Productivity Dump'!$E$4:$AJ$500,
MATCH($A154,'Productivity Dump'!$A$4:$A$500,0),
MATCH(BD$2,'Productivity Dump'!$E$3:$AJ$3,0)
),
IF(BD$3="Attendance",
INDEX('Attendance Dump'!$E$2:$AI$400,
MATCH($A154,'Attendance Dump'!$B$2:$B$400,0),
MATCH(BD$2,'Attendance Dump'!$E$1:$AI$1,0)
),
INDEX('Active Hour''s Dump'!$D$3:$AH$337,
MATCH($C154,'Active Hour''s Dump'!$A$3:$A$337,0),
MATCH(BD$2,'Active Hour''s Dump'!$D$2:$AH$2,0)
))),"")</f>
        <v>355.13600000000008</v>
      </c>
      <c r="BE154" s="13" t="str">
        <f>_xlfn.IFNA(IF(BE$3="Productivity",
INDEX('Productivity Dump'!$E$4:$AJ$500,
MATCH($A154,'Productivity Dump'!$A$4:$A$500,0),
MATCH(BE$2,'Productivity Dump'!$E$3:$AJ$3,0)
),
IF(BE$3="Attendance",
INDEX('Attendance Dump'!$E$2:$AI$400,
MATCH($A154,'Attendance Dump'!$B$2:$B$400,0),
MATCH(BE$2,'Attendance Dump'!$E$1:$AI$1,0)
),
INDEX('Active Hour''s Dump'!$D$3:$AH$337,
MATCH($C154,'Active Hour''s Dump'!$A$3:$A$337,0),
MATCH(BE$2,'Active Hour''s Dump'!$D$2:$AH$2,0)
))),"")</f>
        <v>P</v>
      </c>
      <c r="BF154" s="54">
        <f>_xlfn.IFNA(IF(BF$3="Productivity",
INDEX('Productivity Dump'!$E$4:$AJ$500,
MATCH($A154,'Productivity Dump'!$A$4:$A$500,0),
MATCH(BF$2,'Productivity Dump'!$E$3:$AJ$3,0)
),
IF(BF$3="Attendance",
INDEX('Attendance Dump'!$E$2:$AI$400,
MATCH($A154,'Attendance Dump'!$B$2:$B$400,0),
MATCH(BF$2,'Attendance Dump'!$E$1:$AI$1,0)
),
INDEX('Active Hour''s Dump'!$D$3:$AH$337,
MATCH($C154,'Active Hour''s Dump'!$A$3:$A$337,0),
MATCH(BF$2,'Active Hour''s Dump'!$D$2:$AH$2,0)
))),"")</f>
        <v>2.5</v>
      </c>
      <c r="BG154" s="13">
        <f>_xlfn.IFNA(IF(BG$3="Productivity",
INDEX('Productivity Dump'!$E$4:$AJ$500,
MATCH($A154,'Productivity Dump'!$A$4:$A$500,0),
MATCH(BG$2,'Productivity Dump'!$E$3:$AJ$3,0)
),
IF(BG$3="Attendance",
INDEX('Attendance Dump'!$E$2:$AI$400,
MATCH($A154,'Attendance Dump'!$B$2:$B$400,0),
MATCH(BG$2,'Attendance Dump'!$E$1:$AI$1,0)
),
INDEX('Active Hour''s Dump'!$D$3:$AH$337,
MATCH($C154,'Active Hour''s Dump'!$A$3:$A$337,0),
MATCH(BG$2,'Active Hour''s Dump'!$D$2:$AH$2,0)
))),"")</f>
        <v>0</v>
      </c>
      <c r="BH154" s="13" t="str">
        <f>_xlfn.IFNA(IF(BH$3="Productivity",
INDEX('Productivity Dump'!$E$4:$AJ$500,
MATCH($A154,'Productivity Dump'!$A$4:$A$500,0),
MATCH(BH$2,'Productivity Dump'!$E$3:$AJ$3,0)
),
IF(BH$3="Attendance",
INDEX('Attendance Dump'!$E$2:$AI$400,
MATCH($A154,'Attendance Dump'!$B$2:$B$400,0),
MATCH(BH$2,'Attendance Dump'!$E$1:$AI$1,0)
),
INDEX('Active Hour''s Dump'!$D$3:$AH$337,
MATCH($C154,'Active Hour''s Dump'!$A$3:$A$337,0),
MATCH(BH$2,'Active Hour''s Dump'!$D$2:$AH$2,0)
))),"")</f>
        <v>WO</v>
      </c>
      <c r="BI154" s="54">
        <f>_xlfn.IFNA(IF(BI$3="Productivity",
INDEX('Productivity Dump'!$E$4:$AJ$500,
MATCH($A154,'Productivity Dump'!$A$4:$A$500,0),
MATCH(BI$2,'Productivity Dump'!$E$3:$AJ$3,0)
),
IF(BI$3="Attendance",
INDEX('Attendance Dump'!$E$2:$AI$400,
MATCH($A154,'Attendance Dump'!$B$2:$B$400,0),
MATCH(BI$2,'Attendance Dump'!$E$1:$AI$1,0)
),
INDEX('Active Hour''s Dump'!$D$3:$AH$337,
MATCH($C154,'Active Hour''s Dump'!$A$3:$A$337,0),
MATCH(BI$2,'Active Hour''s Dump'!$D$2:$AH$2,0)
))),"")</f>
        <v>0</v>
      </c>
      <c r="BJ154" s="13">
        <f>_xlfn.IFNA(IF(BJ$3="Productivity",
INDEX('Productivity Dump'!$E$4:$AJ$500,
MATCH($A154,'Productivity Dump'!$A$4:$A$500,0),
MATCH(BJ$2,'Productivity Dump'!$E$3:$AJ$3,0)
),
IF(BJ$3="Attendance",
INDEX('Attendance Dump'!$E$2:$AI$400,
MATCH($A154,'Attendance Dump'!$B$2:$B$400,0),
MATCH(BJ$2,'Attendance Dump'!$E$1:$AI$1,0)
),
INDEX('Active Hour''s Dump'!$D$3:$AH$337,
MATCH($C154,'Active Hour''s Dump'!$A$3:$A$337,0),
MATCH(BJ$2,'Active Hour''s Dump'!$D$2:$AH$2,0)
))),"")</f>
        <v>409.89599999999996</v>
      </c>
      <c r="BK154" s="13" t="str">
        <f>_xlfn.IFNA(IF(BK$3="Productivity",
INDEX('Productivity Dump'!$E$4:$AJ$500,
MATCH($A154,'Productivity Dump'!$A$4:$A$500,0),
MATCH(BK$2,'Productivity Dump'!$E$3:$AJ$3,0)
),
IF(BK$3="Attendance",
INDEX('Attendance Dump'!$E$2:$AI$400,
MATCH($A154,'Attendance Dump'!$B$2:$B$400,0),
MATCH(BK$2,'Attendance Dump'!$E$1:$AI$1,0)
),
INDEX('Active Hour''s Dump'!$D$3:$AH$337,
MATCH($C154,'Active Hour''s Dump'!$A$3:$A$337,0),
MATCH(BK$2,'Active Hour''s Dump'!$D$2:$AH$2,0)
))),"")</f>
        <v>P</v>
      </c>
      <c r="BL154" s="54">
        <f>_xlfn.IFNA(IF(BL$3="Productivity",
INDEX('Productivity Dump'!$E$4:$AJ$500,
MATCH($A154,'Productivity Dump'!$A$4:$A$500,0),
MATCH(BL$2,'Productivity Dump'!$E$3:$AJ$3,0)
),
IF(BL$3="Attendance",
INDEX('Attendance Dump'!$E$2:$AI$400,
MATCH($A154,'Attendance Dump'!$B$2:$B$400,0),
MATCH(BL$2,'Attendance Dump'!$E$1:$AI$1,0)
),
INDEX('Active Hour''s Dump'!$D$3:$AH$337,
MATCH($C154,'Active Hour''s Dump'!$A$3:$A$337,0),
MATCH(BL$2,'Active Hour''s Dump'!$D$2:$AH$2,0)
))),"")</f>
        <v>3.1666666666666701</v>
      </c>
      <c r="BM154" s="13">
        <f>_xlfn.IFNA(IF(BM$3="Productivity",
INDEX('Productivity Dump'!$E$4:$AJ$500,
MATCH($A154,'Productivity Dump'!$A$4:$A$500,0),
MATCH(BM$2,'Productivity Dump'!$E$3:$AJ$3,0)
),
IF(BM$3="Attendance",
INDEX('Attendance Dump'!$E$2:$AI$400,
MATCH($A154,'Attendance Dump'!$B$2:$B$400,0),
MATCH(BM$2,'Attendance Dump'!$E$1:$AI$1,0)
),
INDEX('Active Hour''s Dump'!$D$3:$AH$337,
MATCH($C154,'Active Hour''s Dump'!$A$3:$A$337,0),
MATCH(BM$2,'Active Hour''s Dump'!$D$2:$AH$2,0)
))),"")</f>
        <v>621.274</v>
      </c>
      <c r="BN154" s="13" t="str">
        <f>_xlfn.IFNA(IF(BN$3="Productivity",
INDEX('Productivity Dump'!$E$4:$AJ$500,
MATCH($A154,'Productivity Dump'!$A$4:$A$500,0),
MATCH(BN$2,'Productivity Dump'!$E$3:$AJ$3,0)
),
IF(BN$3="Attendance",
INDEX('Attendance Dump'!$E$2:$AI$400,
MATCH($A154,'Attendance Dump'!$B$2:$B$400,0),
MATCH(BN$2,'Attendance Dump'!$E$1:$AI$1,0)
),
INDEX('Active Hour''s Dump'!$D$3:$AH$337,
MATCH($C154,'Active Hour''s Dump'!$A$3:$A$337,0),
MATCH(BN$2,'Active Hour''s Dump'!$D$2:$AH$2,0)
))),"")</f>
        <v>P</v>
      </c>
      <c r="BO154" s="54">
        <f>_xlfn.IFNA(IF(BO$3="Productivity",
INDEX('Productivity Dump'!$E$4:$AJ$500,
MATCH($A154,'Productivity Dump'!$A$4:$A$500,0),
MATCH(BO$2,'Productivity Dump'!$E$3:$AJ$3,0)
),
IF(BO$3="Attendance",
INDEX('Attendance Dump'!$E$2:$AI$400,
MATCH($A154,'Attendance Dump'!$B$2:$B$400,0),
MATCH(BO$2,'Attendance Dump'!$E$1:$AI$1,0)
),
INDEX('Active Hour''s Dump'!$D$3:$AH$337,
MATCH($C154,'Active Hour''s Dump'!$A$3:$A$337,0),
MATCH(BO$2,'Active Hour''s Dump'!$D$2:$AH$2,0)
))),"")</f>
        <v>4.5</v>
      </c>
      <c r="BP154" s="13">
        <f>_xlfn.IFNA(IF(BP$3="Productivity",
INDEX('Productivity Dump'!$E$4:$AJ$500,
MATCH($A154,'Productivity Dump'!$A$4:$A$500,0),
MATCH(BP$2,'Productivity Dump'!$E$3:$AJ$3,0)
),
IF(BP$3="Attendance",
INDEX('Attendance Dump'!$E$2:$AI$400,
MATCH($A154,'Attendance Dump'!$B$2:$B$400,0),
MATCH(BP$2,'Attendance Dump'!$E$1:$AI$1,0)
),
INDEX('Active Hour''s Dump'!$D$3:$AH$337,
MATCH($C154,'Active Hour''s Dump'!$A$3:$A$337,0),
MATCH(BP$2,'Active Hour''s Dump'!$D$2:$AH$2,0)
))),"")</f>
        <v>836.8610000000001</v>
      </c>
      <c r="BQ154" s="13" t="str">
        <f>_xlfn.IFNA(IF(BQ$3="Productivity",
INDEX('Productivity Dump'!$E$4:$AJ$500,
MATCH($A154,'Productivity Dump'!$A$4:$A$500,0),
MATCH(BQ$2,'Productivity Dump'!$E$3:$AJ$3,0)
),
IF(BQ$3="Attendance",
INDEX('Attendance Dump'!$E$2:$AI$400,
MATCH($A154,'Attendance Dump'!$B$2:$B$400,0),
MATCH(BQ$2,'Attendance Dump'!$E$1:$AI$1,0)
),
INDEX('Active Hour''s Dump'!$D$3:$AH$337,
MATCH($C154,'Active Hour''s Dump'!$A$3:$A$337,0),
MATCH(BQ$2,'Active Hour''s Dump'!$D$2:$AH$2,0)
))),"")</f>
        <v>P</v>
      </c>
      <c r="BR154" s="54">
        <f>_xlfn.IFNA(IF(BR$3="Productivity",
INDEX('Productivity Dump'!$E$4:$AJ$500,
MATCH($A154,'Productivity Dump'!$A$4:$A$500,0),
MATCH(BR$2,'Productivity Dump'!$E$3:$AJ$3,0)
),
IF(BR$3="Attendance",
INDEX('Attendance Dump'!$E$2:$AI$400,
MATCH($A154,'Attendance Dump'!$B$2:$B$400,0),
MATCH(BR$2,'Attendance Dump'!$E$1:$AI$1,0)
),
INDEX('Active Hour''s Dump'!$D$3:$AH$337,
MATCH($C154,'Active Hour''s Dump'!$A$3:$A$337,0),
MATCH(BR$2,'Active Hour''s Dump'!$D$2:$AH$2,0)
))),"")</f>
        <v>6</v>
      </c>
      <c r="BS154" s="13">
        <f>_xlfn.IFNA(IF(BS$3="Productivity",
INDEX('Productivity Dump'!$E$4:$AJ$500,
MATCH($A154,'Productivity Dump'!$A$4:$A$500,0),
MATCH(BS$2,'Productivity Dump'!$E$3:$AJ$3,0)
),
IF(BS$3="Attendance",
INDEX('Attendance Dump'!$E$2:$AI$400,
MATCH($A154,'Attendance Dump'!$B$2:$B$400,0),
MATCH(BS$2,'Attendance Dump'!$E$1:$AI$1,0)
),
INDEX('Active Hour''s Dump'!$D$3:$AH$337,
MATCH($C154,'Active Hour''s Dump'!$A$3:$A$337,0),
MATCH(BS$2,'Active Hour''s Dump'!$D$2:$AH$2,0)
))),"")</f>
        <v>516.03</v>
      </c>
      <c r="BT154" s="13" t="str">
        <f>_xlfn.IFNA(IF(BT$3="Productivity",
INDEX('Productivity Dump'!$E$4:$AJ$500,
MATCH($A154,'Productivity Dump'!$A$4:$A$500,0),
MATCH(BT$2,'Productivity Dump'!$E$3:$AJ$3,0)
),
IF(BT$3="Attendance",
INDEX('Attendance Dump'!$E$2:$AI$400,
MATCH($A154,'Attendance Dump'!$B$2:$B$400,0),
MATCH(BT$2,'Attendance Dump'!$E$1:$AI$1,0)
),
INDEX('Active Hour''s Dump'!$D$3:$AH$337,
MATCH($C154,'Active Hour''s Dump'!$A$3:$A$337,0),
MATCH(BT$2,'Active Hour''s Dump'!$D$2:$AH$2,0)
))),"")</f>
        <v>H</v>
      </c>
      <c r="BU154" s="54">
        <f>_xlfn.IFNA(IF(BU$3="Productivity",
INDEX('Productivity Dump'!$E$4:$AJ$500,
MATCH($A154,'Productivity Dump'!$A$4:$A$500,0),
MATCH(BU$2,'Productivity Dump'!$E$3:$AJ$3,0)
),
IF(BU$3="Attendance",
INDEX('Attendance Dump'!$E$2:$AI$400,
MATCH($A154,'Attendance Dump'!$B$2:$B$400,0),
MATCH(BU$2,'Attendance Dump'!$E$1:$AI$1,0)
),
INDEX('Active Hour''s Dump'!$D$3:$AH$337,
MATCH($C154,'Active Hour''s Dump'!$A$3:$A$337,0),
MATCH(BU$2,'Active Hour''s Dump'!$D$2:$AH$2,0)
))),"")</f>
        <v>4</v>
      </c>
      <c r="BV154" s="13">
        <f>_xlfn.IFNA(IF(BV$3="Productivity",
INDEX('Productivity Dump'!$E$4:$AJ$500,
MATCH($A154,'Productivity Dump'!$A$4:$A$500,0),
MATCH(BV$2,'Productivity Dump'!$E$3:$AJ$3,0)
),
IF(BV$3="Attendance",
INDEX('Attendance Dump'!$E$2:$AI$400,
MATCH($A154,'Attendance Dump'!$B$2:$B$400,0),
MATCH(BV$2,'Attendance Dump'!$E$1:$AI$1,0)
),
INDEX('Active Hour''s Dump'!$D$3:$AH$337,
MATCH($C154,'Active Hour''s Dump'!$A$3:$A$337,0),
MATCH(BV$2,'Active Hour''s Dump'!$D$2:$AH$2,0)
))),"")</f>
        <v>554.27399999999989</v>
      </c>
      <c r="BW154" s="13" t="str">
        <f>_xlfn.IFNA(IF(BW$3="Productivity",
INDEX('Productivity Dump'!$E$4:$AJ$500,
MATCH($A154,'Productivity Dump'!$A$4:$A$500,0),
MATCH(BW$2,'Productivity Dump'!$E$3:$AJ$3,0)
),
IF(BW$3="Attendance",
INDEX('Attendance Dump'!$E$2:$AI$400,
MATCH($A154,'Attendance Dump'!$B$2:$B$400,0),
MATCH(BW$2,'Attendance Dump'!$E$1:$AI$1,0)
),
INDEX('Active Hour''s Dump'!$D$3:$AH$337,
MATCH($C154,'Active Hour''s Dump'!$A$3:$A$337,0),
MATCH(BW$2,'Active Hour''s Dump'!$D$2:$AH$2,0)
))),"")</f>
        <v>P</v>
      </c>
      <c r="BX154" s="54">
        <f>_xlfn.IFNA(IF(BX$3="Productivity",
INDEX('Productivity Dump'!$E$4:$AJ$500,
MATCH($A154,'Productivity Dump'!$A$4:$A$500,0),
MATCH(BX$2,'Productivity Dump'!$E$3:$AJ$3,0)
),
IF(BX$3="Attendance",
INDEX('Attendance Dump'!$E$2:$AI$400,
MATCH($A154,'Attendance Dump'!$B$2:$B$400,0),
MATCH(BX$2,'Attendance Dump'!$E$1:$AI$1,0)
),
INDEX('Active Hour''s Dump'!$D$3:$AH$337,
MATCH($C154,'Active Hour''s Dump'!$A$3:$A$337,0),
MATCH(BX$2,'Active Hour''s Dump'!$D$2:$AH$2,0)
))),"")</f>
        <v>3.6666666666666701</v>
      </c>
      <c r="BY154" s="13">
        <f>_xlfn.IFNA(IF(BY$3="Productivity",
INDEX('Productivity Dump'!$E$4:$AJ$500,
MATCH($A154,'Productivity Dump'!$A$4:$A$500,0),
MATCH(BY$2,'Productivity Dump'!$E$3:$AJ$3,0)
),
IF(BY$3="Attendance",
INDEX('Attendance Dump'!$E$2:$AI$400,
MATCH($A154,'Attendance Dump'!$B$2:$B$400,0),
MATCH(BY$2,'Attendance Dump'!$E$1:$AI$1,0)
),
INDEX('Active Hour''s Dump'!$D$3:$AH$337,
MATCH($C154,'Active Hour''s Dump'!$A$3:$A$337,0),
MATCH(BY$2,'Active Hour''s Dump'!$D$2:$AH$2,0)
))),"")</f>
        <v>368.82900000000001</v>
      </c>
      <c r="BZ154" s="13" t="str">
        <f>_xlfn.IFNA(IF(BZ$3="Productivity",
INDEX('Productivity Dump'!$E$4:$AJ$500,
MATCH($A154,'Productivity Dump'!$A$4:$A$500,0),
MATCH(BZ$2,'Productivity Dump'!$E$3:$AJ$3,0)
),
IF(BZ$3="Attendance",
INDEX('Attendance Dump'!$E$2:$AI$400,
MATCH($A154,'Attendance Dump'!$B$2:$B$400,0),
MATCH(BZ$2,'Attendance Dump'!$E$1:$AI$1,0)
),
INDEX('Active Hour''s Dump'!$D$3:$AH$337,
MATCH($C154,'Active Hour''s Dump'!$A$3:$A$337,0),
MATCH(BZ$2,'Active Hour''s Dump'!$D$2:$AH$2,0)
))),"")</f>
        <v>P</v>
      </c>
      <c r="CA154" s="54">
        <f>_xlfn.IFNA(IF(CA$3="Productivity",
INDEX('Productivity Dump'!$E$4:$AJ$500,
MATCH($A154,'Productivity Dump'!$A$4:$A$500,0),
MATCH(CA$2,'Productivity Dump'!$E$3:$AJ$3,0)
),
IF(CA$3="Attendance",
INDEX('Attendance Dump'!$E$2:$AI$400,
MATCH($A154,'Attendance Dump'!$B$2:$B$400,0),
MATCH(CA$2,'Attendance Dump'!$E$1:$AI$1,0)
),
INDEX('Active Hour''s Dump'!$D$3:$AH$337,
MATCH($C154,'Active Hour''s Dump'!$A$3:$A$337,0),
MATCH(CA$2,'Active Hour''s Dump'!$D$2:$AH$2,0)
))),"")</f>
        <v>2.6666666666666701</v>
      </c>
      <c r="CB154" s="13">
        <f>_xlfn.IFNA(IF(CB$3="Productivity",
INDEX('Productivity Dump'!$E$4:$AJ$500,
MATCH($A154,'Productivity Dump'!$A$4:$A$500,0),
MATCH(CB$2,'Productivity Dump'!$E$3:$AJ$3,0)
),
IF(CB$3="Attendance",
INDEX('Attendance Dump'!$E$2:$AI$400,
MATCH($A154,'Attendance Dump'!$B$2:$B$400,0),
MATCH(CB$2,'Attendance Dump'!$E$1:$AI$1,0)
),
INDEX('Active Hour''s Dump'!$D$3:$AH$337,
MATCH($C154,'Active Hour''s Dump'!$A$3:$A$337,0),
MATCH(CB$2,'Active Hour''s Dump'!$D$2:$AH$2,0)
))),"")</f>
        <v>0</v>
      </c>
      <c r="CC154" s="13" t="str">
        <f>_xlfn.IFNA(IF(CC$3="Productivity",
INDEX('Productivity Dump'!$E$4:$AJ$500,
MATCH($A154,'Productivity Dump'!$A$4:$A$500,0),
MATCH(CC$2,'Productivity Dump'!$E$3:$AJ$3,0)
),
IF(CC$3="Attendance",
INDEX('Attendance Dump'!$E$2:$AI$400,
MATCH($A154,'Attendance Dump'!$B$2:$B$400,0),
MATCH(CC$2,'Attendance Dump'!$E$1:$AI$1,0)
),
INDEX('Active Hour''s Dump'!$D$3:$AH$337,
MATCH($C154,'Active Hour''s Dump'!$A$3:$A$337,0),
MATCH(CC$2,'Active Hour''s Dump'!$D$2:$AH$2,0)
))),"")</f>
        <v>WO</v>
      </c>
      <c r="CD154" s="54">
        <f>_xlfn.IFNA(IF(CD$3="Productivity",
INDEX('Productivity Dump'!$E$4:$AJ$500,
MATCH($A154,'Productivity Dump'!$A$4:$A$500,0),
MATCH(CD$2,'Productivity Dump'!$E$3:$AJ$3,0)
),
IF(CD$3="Attendance",
INDEX('Attendance Dump'!$E$2:$AI$400,
MATCH($A154,'Attendance Dump'!$B$2:$B$400,0),
MATCH(CD$2,'Attendance Dump'!$E$1:$AI$1,0)
),
INDEX('Active Hour''s Dump'!$D$3:$AH$337,
MATCH($C154,'Active Hour''s Dump'!$A$3:$A$337,0),
MATCH(CD$2,'Active Hour''s Dump'!$D$2:$AH$2,0)
))),"")</f>
        <v>0</v>
      </c>
      <c r="CE154" s="13">
        <f>_xlfn.IFNA(IF(CE$3="Productivity",
INDEX('Productivity Dump'!$E$4:$AJ$500,
MATCH($A154,'Productivity Dump'!$A$4:$A$500,0),
MATCH(CE$2,'Productivity Dump'!$E$3:$AJ$3,0)
),
IF(CE$3="Attendance",
INDEX('Attendance Dump'!$E$2:$AI$400,
MATCH($A154,'Attendance Dump'!$B$2:$B$400,0),
MATCH(CE$2,'Attendance Dump'!$E$1:$AI$1,0)
),
INDEX('Active Hour''s Dump'!$D$3:$AH$337,
MATCH($C154,'Active Hour''s Dump'!$A$3:$A$337,0),
MATCH(CE$2,'Active Hour''s Dump'!$D$2:$AH$2,0)
))),"")</f>
        <v>487.09199999999993</v>
      </c>
      <c r="CF154" s="13" t="str">
        <f>_xlfn.IFNA(IF(CF$3="Productivity",
INDEX('Productivity Dump'!$E$4:$AJ$500,
MATCH($A154,'Productivity Dump'!$A$4:$A$500,0),
MATCH(CF$2,'Productivity Dump'!$E$3:$AJ$3,0)
),
IF(CF$3="Attendance",
INDEX('Attendance Dump'!$E$2:$AI$400,
MATCH($A154,'Attendance Dump'!$B$2:$B$400,0),
MATCH(CF$2,'Attendance Dump'!$E$1:$AI$1,0)
),
INDEX('Active Hour''s Dump'!$D$3:$AH$337,
MATCH($C154,'Active Hour''s Dump'!$A$3:$A$337,0),
MATCH(CF$2,'Active Hour''s Dump'!$D$2:$AH$2,0)
))),"")</f>
        <v>P</v>
      </c>
      <c r="CG154" s="54">
        <f>_xlfn.IFNA(IF(CG$3="Productivity",
INDEX('Productivity Dump'!$E$4:$AJ$500,
MATCH($A154,'Productivity Dump'!$A$4:$A$500,0),
MATCH(CG$2,'Productivity Dump'!$E$3:$AJ$3,0)
),
IF(CG$3="Attendance",
INDEX('Attendance Dump'!$E$2:$AI$400,
MATCH($A154,'Attendance Dump'!$B$2:$B$400,0),
MATCH(CG$2,'Attendance Dump'!$E$1:$AI$1,0)
),
INDEX('Active Hour''s Dump'!$D$3:$AH$337,
MATCH($C154,'Active Hour''s Dump'!$A$3:$A$337,0),
MATCH(CG$2,'Active Hour''s Dump'!$D$2:$AH$2,0)
))),"")</f>
        <v>3.5833333333333299</v>
      </c>
      <c r="CH154" s="13">
        <f>_xlfn.IFNA(IF(CH$3="Productivity",
INDEX('Productivity Dump'!$E$4:$AJ$500,
MATCH($A154,'Productivity Dump'!$A$4:$A$500,0),
MATCH(CH$2,'Productivity Dump'!$E$3:$AJ$3,0)
),
IF(CH$3="Attendance",
INDEX('Attendance Dump'!$E$2:$AI$400,
MATCH($A154,'Attendance Dump'!$B$2:$B$400,0),
MATCH(CH$2,'Attendance Dump'!$E$1:$AI$1,0)
),
INDEX('Active Hour''s Dump'!$D$3:$AH$337,
MATCH($C154,'Active Hour''s Dump'!$A$3:$A$337,0),
MATCH(CH$2,'Active Hour''s Dump'!$D$2:$AH$2,0)
))),"")</f>
        <v>658.38599999999997</v>
      </c>
      <c r="CI154" s="13" t="str">
        <f>_xlfn.IFNA(IF(CI$3="Productivity",
INDEX('Productivity Dump'!$E$4:$AJ$500,
MATCH($A154,'Productivity Dump'!$A$4:$A$500,0),
MATCH(CI$2,'Productivity Dump'!$E$3:$AJ$3,0)
),
IF(CI$3="Attendance",
INDEX('Attendance Dump'!$E$2:$AI$400,
MATCH($A154,'Attendance Dump'!$B$2:$B$400,0),
MATCH(CI$2,'Attendance Dump'!$E$1:$AI$1,0)
),
INDEX('Active Hour''s Dump'!$D$3:$AH$337,
MATCH($C154,'Active Hour''s Dump'!$A$3:$A$337,0),
MATCH(CI$2,'Active Hour''s Dump'!$D$2:$AH$2,0)
))),"")</f>
        <v>P</v>
      </c>
      <c r="CJ154" s="54">
        <f>_xlfn.IFNA(IF(CJ$3="Productivity",
INDEX('Productivity Dump'!$E$4:$AJ$500,
MATCH($A154,'Productivity Dump'!$A$4:$A$500,0),
MATCH(CJ$2,'Productivity Dump'!$E$3:$AJ$3,0)
),
IF(CJ$3="Attendance",
INDEX('Attendance Dump'!$E$2:$AI$400,
MATCH($A154,'Attendance Dump'!$B$2:$B$400,0),
MATCH(CJ$2,'Attendance Dump'!$E$1:$AI$1,0)
),
INDEX('Active Hour''s Dump'!$D$3:$AH$337,
MATCH($C154,'Active Hour''s Dump'!$A$3:$A$337,0),
MATCH(CJ$2,'Active Hour''s Dump'!$D$2:$AH$2,0)
))),"")</f>
        <v>4.6666666666666696</v>
      </c>
      <c r="CK154" s="13">
        <f>_xlfn.IFNA(IF(CK$3="Productivity",
INDEX('Productivity Dump'!$E$4:$AJ$500,
MATCH($A154,'Productivity Dump'!$A$4:$A$500,0),
MATCH(CK$2,'Productivity Dump'!$E$3:$AJ$3,0)
),
IF(CK$3="Attendance",
INDEX('Attendance Dump'!$E$2:$AI$400,
MATCH($A154,'Attendance Dump'!$B$2:$B$400,0),
MATCH(CK$2,'Attendance Dump'!$E$1:$AI$1,0)
),
INDEX('Active Hour''s Dump'!$D$3:$AH$337,
MATCH($C154,'Active Hour''s Dump'!$A$3:$A$337,0),
MATCH(CK$2,'Active Hour''s Dump'!$D$2:$AH$2,0)
))),"")</f>
        <v>835.75199999999995</v>
      </c>
      <c r="CL154" s="13" t="str">
        <f>_xlfn.IFNA(IF(CL$3="Productivity",
INDEX('Productivity Dump'!$E$4:$AJ$500,
MATCH($A154,'Productivity Dump'!$A$4:$A$500,0),
MATCH(CL$2,'Productivity Dump'!$E$3:$AJ$3,0)
),
IF(CL$3="Attendance",
INDEX('Attendance Dump'!$E$2:$AI$400,
MATCH($A154,'Attendance Dump'!$B$2:$B$400,0),
MATCH(CL$2,'Attendance Dump'!$E$1:$AI$1,0)
),
INDEX('Active Hour''s Dump'!$D$3:$AH$337,
MATCH($C154,'Active Hour''s Dump'!$A$3:$A$337,0),
MATCH(CL$2,'Active Hour''s Dump'!$D$2:$AH$2,0)
))),"")</f>
        <v>P</v>
      </c>
      <c r="CM154" s="54">
        <f>_xlfn.IFNA(IF(CM$3="Productivity",
INDEX('Productivity Dump'!$E$4:$AJ$500,
MATCH($A154,'Productivity Dump'!$A$4:$A$500,0),
MATCH(CM$2,'Productivity Dump'!$E$3:$AJ$3,0)
),
IF(CM$3="Attendance",
INDEX('Attendance Dump'!$E$2:$AI$400,
MATCH($A154,'Attendance Dump'!$B$2:$B$400,0),
MATCH(CM$2,'Attendance Dump'!$E$1:$AI$1,0)
),
INDEX('Active Hour''s Dump'!$D$3:$AH$337,
MATCH($C154,'Active Hour''s Dump'!$A$3:$A$337,0),
MATCH(CM$2,'Active Hour''s Dump'!$D$2:$AH$2,0)
))),"")</f>
        <v>5.75</v>
      </c>
      <c r="CN154" s="13">
        <f>_xlfn.IFNA(IF(CN$3="Productivity",
INDEX('Productivity Dump'!$E$4:$AJ$500,
MATCH($A154,'Productivity Dump'!$A$4:$A$500,0),
MATCH(CN$2,'Productivity Dump'!$E$3:$AJ$3,0)
),
IF(CN$3="Attendance",
INDEX('Attendance Dump'!$E$2:$AI$400,
MATCH($A154,'Attendance Dump'!$B$2:$B$400,0),
MATCH(CN$2,'Attendance Dump'!$E$1:$AI$1,0)
),
INDEX('Active Hour''s Dump'!$D$3:$AH$337,
MATCH($C154,'Active Hour''s Dump'!$A$3:$A$337,0),
MATCH(CN$2,'Active Hour''s Dump'!$D$2:$AH$2,0)
))),"")</f>
        <v>0</v>
      </c>
      <c r="CO154" s="13">
        <f>_xlfn.IFNA(IF(CO$3="Productivity",
INDEX('Productivity Dump'!$E$4:$AJ$500,
MATCH($A154,'Productivity Dump'!$A$4:$A$500,0),
MATCH(CO$2,'Productivity Dump'!$E$3:$AJ$3,0)
),
IF(CO$3="Attendance",
INDEX('Attendance Dump'!$E$2:$AI$400,
MATCH($A154,'Attendance Dump'!$B$2:$B$400,0),
MATCH(CO$2,'Attendance Dump'!$E$1:$AI$1,0)
),
INDEX('Active Hour''s Dump'!$D$3:$AH$337,
MATCH($C154,'Active Hour''s Dump'!$A$3:$A$337,0),
MATCH(CO$2,'Active Hour''s Dump'!$D$2:$AH$2,0)
))),"")</f>
        <v>0</v>
      </c>
      <c r="CP154" s="54">
        <f>_xlfn.IFNA(IF(CP$3="Productivity",
INDEX('Productivity Dump'!$E$4:$AJ$500,
MATCH($A154,'Productivity Dump'!$A$4:$A$500,0),
MATCH(CP$2,'Productivity Dump'!$E$3:$AJ$3,0)
),
IF(CP$3="Attendance",
INDEX('Attendance Dump'!$E$2:$AI$400,
MATCH($A154,'Attendance Dump'!$B$2:$B$400,0),
MATCH(CP$2,'Attendance Dump'!$E$1:$AI$1,0)
),
INDEX('Active Hour''s Dump'!$D$3:$AH$337,
MATCH($C154,'Active Hour''s Dump'!$A$3:$A$337,0),
MATCH(CP$2,'Active Hour''s Dump'!$D$2:$AH$2,0)
))),"")</f>
        <v>0</v>
      </c>
      <c r="CQ154" s="13">
        <f>_xlfn.IFNA(IF(CQ$3="Productivity",
INDEX('Productivity Dump'!$E$4:$AJ$500,
MATCH($A154,'Productivity Dump'!$A$4:$A$500,0),
MATCH(CQ$2,'Productivity Dump'!$E$3:$AJ$3,0)
),
IF(CQ$3="Attendance",
INDEX('Attendance Dump'!$E$2:$AI$400,
MATCH($A154,'Attendance Dump'!$B$2:$B$400,0),
MATCH(CQ$2,'Attendance Dump'!$E$1:$AI$1,0)
),
INDEX('Active Hour''s Dump'!$D$3:$AH$337,
MATCH($C154,'Active Hour''s Dump'!$A$3:$A$337,0),
MATCH(CQ$2,'Active Hour''s Dump'!$D$2:$AH$2,0)
))),"")</f>
        <v>0</v>
      </c>
      <c r="CR154" s="13">
        <f>_xlfn.IFNA(IF(CR$3="Productivity",
INDEX('Productivity Dump'!$E$4:$AJ$500,
MATCH($A154,'Productivity Dump'!$A$4:$A$500,0),
MATCH(CR$2,'Productivity Dump'!$E$3:$AJ$3,0)
),
IF(CR$3="Attendance",
INDEX('Attendance Dump'!$E$2:$AI$400,
MATCH($A154,'Attendance Dump'!$B$2:$B$400,0),
MATCH(CR$2,'Attendance Dump'!$E$1:$AI$1,0)
),
INDEX('Active Hour''s Dump'!$D$3:$AH$337,
MATCH($C154,'Active Hour''s Dump'!$A$3:$A$337,0),
MATCH(CR$2,'Active Hour''s Dump'!$D$2:$AH$2,0)
))),"")</f>
        <v>0</v>
      </c>
      <c r="CS154" s="54">
        <f>_xlfn.IFNA(IF(CS$3="Productivity",
INDEX('Productivity Dump'!$E$4:$AJ$500,
MATCH($A154,'Productivity Dump'!$A$4:$A$500,0),
MATCH(CS$2,'Productivity Dump'!$E$3:$AJ$3,0)
),
IF(CS$3="Attendance",
INDEX('Attendance Dump'!$E$2:$AI$400,
MATCH($A154,'Attendance Dump'!$B$2:$B$400,0),
MATCH(CS$2,'Attendance Dump'!$E$1:$AI$1,0)
),
INDEX('Active Hour''s Dump'!$D$3:$AH$337,
MATCH($C154,'Active Hour''s Dump'!$A$3:$A$337,0),
MATCH(CS$2,'Active Hour''s Dump'!$D$2:$AH$2,0)
))),"")</f>
        <v>0</v>
      </c>
      <c r="CT154" s="13">
        <f>_xlfn.IFNA(IF(CT$3="Productivity",
INDEX('Productivity Dump'!$E$4:$AJ$500,
MATCH($A154,'Productivity Dump'!$A$4:$A$500,0),
MATCH(CT$2,'Productivity Dump'!$E$3:$AJ$3,0)
),
IF(CT$3="Attendance",
INDEX('Attendance Dump'!$E$2:$AI$400,
MATCH($A154,'Attendance Dump'!$B$2:$B$400,0),
MATCH(CT$2,'Attendance Dump'!$E$1:$AI$1,0)
),
INDEX('Active Hour''s Dump'!$D$3:$AH$337,
MATCH($C154,'Active Hour''s Dump'!$A$3:$A$337,0),
MATCH(CT$2,'Active Hour''s Dump'!$D$2:$AH$2,0)
))),"")</f>
        <v>0</v>
      </c>
      <c r="CU154" s="13">
        <f>_xlfn.IFNA(IF(CU$3="Productivity",
INDEX('Productivity Dump'!$E$4:$AJ$500,
MATCH($A154,'Productivity Dump'!$A$4:$A$500,0),
MATCH(CU$2,'Productivity Dump'!$E$3:$AJ$3,0)
),
IF(CU$3="Attendance",
INDEX('Attendance Dump'!$E$2:$AI$400,
MATCH($A154,'Attendance Dump'!$B$2:$B$400,0),
MATCH(CU$2,'Attendance Dump'!$E$1:$AI$1,0)
),
INDEX('Active Hour''s Dump'!$D$3:$AH$337,
MATCH($C154,'Active Hour''s Dump'!$A$3:$A$337,0),
MATCH(CU$2,'Active Hour''s Dump'!$D$2:$AH$2,0)
))),"")</f>
        <v>0</v>
      </c>
      <c r="CV154" s="54">
        <f>_xlfn.IFNA(IF(CV$3="Productivity",
INDEX('Productivity Dump'!$E$4:$AJ$500,
MATCH($A154,'Productivity Dump'!$A$4:$A$500,0),
MATCH(CV$2,'Productivity Dump'!$E$3:$AJ$3,0)
),
IF(CV$3="Attendance",
INDEX('Attendance Dump'!$E$2:$AI$400,
MATCH($A154,'Attendance Dump'!$B$2:$B$400,0),
MATCH(CV$2,'Attendance Dump'!$E$1:$AI$1,0)
),
INDEX('Active Hour''s Dump'!$D$3:$AH$337,
MATCH($C154,'Active Hour''s Dump'!$A$3:$A$337,0),
MATCH(CV$2,'Active Hour''s Dump'!$D$2:$AH$2,0)
))),"")</f>
        <v>0</v>
      </c>
      <c r="CW154" s="13"/>
      <c r="CX154" s="13"/>
      <c r="CY154" s="54"/>
      <c r="DA154" s="57">
        <f t="shared" si="75"/>
        <v>127.08333333333336</v>
      </c>
      <c r="DB154" s="35">
        <f t="shared" si="76"/>
        <v>17614.652000000002</v>
      </c>
      <c r="DC154" s="35">
        <f t="shared" si="71"/>
        <v>985.34799999999814</v>
      </c>
      <c r="DD154" s="35">
        <f t="shared" ca="1" si="74"/>
        <v>0</v>
      </c>
      <c r="DF154" s="32" cm="1">
        <f t="array" ref="DF154">SUMPRODUCT(
    (MOD(COLUMN(H154:CV154) - COLUMN(H154), 3) = 0) *
    (H154:CV154 = 0) *
    (I154:CW154 = "P") *
    (COUNTIF(UKHoliday, H$2:CV$2) = 0)
)</f>
        <v>0</v>
      </c>
      <c r="DG154" s="33" cm="1">
        <f t="array" ref="DG154">SUMPRODUCT(
  (MOD(COLUMN(H154:CV154) - COLUMN(H154), 3) = 0) *
  (H154:CV154 &gt; 0) *
  (H154:CV154 &lt; 0.5 * IF(((WEEKDAY(H$2:CV$2, 2) = 1) + (WEEKDAY(H$2:CV$2, 2) = 6)), G154, F154)) *
  (I154:CW154 = "P") *
  (COUNTIF(UKHoliday, H$2:CV$2) = 0)
)</f>
        <v>0</v>
      </c>
      <c r="DH154" s="33" cm="1">
        <f t="array" ref="DH154">SUMPRODUCT(
  (MOD(COLUMN(H154:CV154) - COLUMN(H154), 3) = 0) *
  (H154:CV154 &gt; 0.5 * IF(((WEEKDAY(H$2:CV$2, 2) = 1) + (WEEKDAY(H$2:CV$2, 2) = 6)), $G154, $F154)) *
  (H154:CV154 &lt; 0.8 * IF(((WEEKDAY(H$2:CV$2, 2) = 1) + (WEEKDAY(H$2:CV$2, 2) = 6)), $G154, $F154)) *
  (I154:CW154 = "P") *
  (COUNTIF(UKHoliday, H$2:CV$2) = 0)
)</f>
        <v>6</v>
      </c>
      <c r="DI154" s="33" cm="1">
        <f t="array" ref="DI154">SUMPRODUCT(
  (MOD(COLUMN(H154:CV154) - COLUMN(H154), 3) = 0) *
  (H154:CV154 &gt; 0.8 * IF(((WEEKDAY(H$2:CV$2, 2) = 1) + (WEEKDAY(H$2:CV$2, 2) = 6)), $G154, $F154)) *
  (H154:CV154 &lt; 1 * IF(((WEEKDAY(H$2:CV$2, 2) = 1) + (WEEKDAY(H$2:CV$2, 2) = 6)), $G154, $F154)) *
  (I154:CW154 = "P") *
  (COUNTIF(UKHoliday, H$2:CV$2) = 0)
)</f>
        <v>7</v>
      </c>
    </row>
    <row r="155" spans="1:113" x14ac:dyDescent="0.3">
      <c r="A155" s="8" t="s">
        <v>115</v>
      </c>
      <c r="B155" s="36" t="s">
        <v>562</v>
      </c>
      <c r="C155" s="9" t="s">
        <v>640</v>
      </c>
      <c r="D155" s="62" t="s">
        <v>555</v>
      </c>
      <c r="E155" s="35">
        <v>18600</v>
      </c>
      <c r="F155" s="35">
        <f t="shared" si="72"/>
        <v>930</v>
      </c>
      <c r="G155" s="35">
        <f t="shared" si="73"/>
        <v>465</v>
      </c>
      <c r="H155" s="13">
        <f>_xlfn.IFNA(IF(H$3="Productivity",
INDEX('Productivity Dump'!$E$4:$AJ$500,
MATCH($A155,'Productivity Dump'!$A$4:$A$500,0),
MATCH(H$2,'Productivity Dump'!$E$3:$AJ$3,0)
),
IF(H$3="Attendance",
INDEX('Attendance Dump'!$E$2:$AI$400,
MATCH($A155,'Attendance Dump'!$B$2:$B$400,0),
MATCH(H$2,'Attendance Dump'!$E$1:$AI$1,0)
),
INDEX('Active Hour''s Dump'!$D$3:$AH$337,
MATCH($C155,'Active Hour''s Dump'!$A$3:$A$337,0),
MATCH(H$2,'Active Hour''s Dump'!$D$2:$AH$2,0)
))),"")</f>
        <v>937.29000000000008</v>
      </c>
      <c r="I155" s="13" t="str">
        <f>_xlfn.IFNA(IF(I$3="Productivity",
INDEX('Productivity Dump'!$E$4:$AJ$500,
MATCH($A155,'Productivity Dump'!$A$4:$A$500,0),
MATCH(I$2,'Productivity Dump'!$E$3:$AJ$3,0)
),
IF(I$3="Attendance",
INDEX('Attendance Dump'!$E$2:$AI$400,
MATCH($A155,'Attendance Dump'!$B$2:$B$400,0),
MATCH(I$2,'Attendance Dump'!$E$1:$AI$1,0)
),
INDEX('Active Hour''s Dump'!$D$3:$AH$337,
MATCH($C155,'Active Hour''s Dump'!$A$3:$A$337,0),
MATCH(I$2,'Active Hour''s Dump'!$D$2:$AH$2,0)
))),"")</f>
        <v>P</v>
      </c>
      <c r="J155" s="54">
        <f>_xlfn.IFNA(IF(J$3="Productivity",
INDEX('Productivity Dump'!$E$4:$AJ$500,
MATCH($A155,'Productivity Dump'!$A$4:$A$500,0),
MATCH(J$2,'Productivity Dump'!$E$3:$AJ$3,0)
),
IF(J$3="Attendance",
INDEX('Attendance Dump'!$E$2:$AI$400,
MATCH($A155,'Attendance Dump'!$B$2:$B$400,0),
MATCH(J$2,'Attendance Dump'!$E$1:$AI$1,0)
),
INDEX('Active Hour''s Dump'!$D$3:$AH$337,
MATCH($C155,'Active Hour''s Dump'!$A$3:$A$337,0),
MATCH(J$2,'Active Hour''s Dump'!$D$2:$AH$2,0)
))),"")</f>
        <v>8.3333333333333304</v>
      </c>
      <c r="K155" s="13">
        <f>_xlfn.IFNA(IF(K$3="Productivity",
INDEX('Productivity Dump'!$E$4:$AJ$500,
MATCH($A155,'Productivity Dump'!$A$4:$A$500,0),
MATCH(K$2,'Productivity Dump'!$E$3:$AJ$3,0)
),
IF(K$3="Attendance",
INDEX('Attendance Dump'!$E$2:$AI$400,
MATCH($A155,'Attendance Dump'!$B$2:$B$400,0),
MATCH(K$2,'Attendance Dump'!$E$1:$AI$1,0)
),
INDEX('Active Hour''s Dump'!$D$3:$AH$337,
MATCH($C155,'Active Hour''s Dump'!$A$3:$A$337,0),
MATCH(K$2,'Active Hour''s Dump'!$D$2:$AH$2,0)
))),"")</f>
        <v>912.91599999999994</v>
      </c>
      <c r="L155" s="13" t="str">
        <f>_xlfn.IFNA(IF(L$3="Productivity",
INDEX('Productivity Dump'!$E$4:$AJ$500,
MATCH($A155,'Productivity Dump'!$A$4:$A$500,0),
MATCH(L$2,'Productivity Dump'!$E$3:$AJ$3,0)
),
IF(L$3="Attendance",
INDEX('Attendance Dump'!$E$2:$AI$400,
MATCH($A155,'Attendance Dump'!$B$2:$B$400,0),
MATCH(L$2,'Attendance Dump'!$E$1:$AI$1,0)
),
INDEX('Active Hour''s Dump'!$D$3:$AH$337,
MATCH($C155,'Active Hour''s Dump'!$A$3:$A$337,0),
MATCH(L$2,'Active Hour''s Dump'!$D$2:$AH$2,0)
))),"")</f>
        <v>P</v>
      </c>
      <c r="M155" s="54">
        <f>_xlfn.IFNA(IF(M$3="Productivity",
INDEX('Productivity Dump'!$E$4:$AJ$500,
MATCH($A155,'Productivity Dump'!$A$4:$A$500,0),
MATCH(M$2,'Productivity Dump'!$E$3:$AJ$3,0)
),
IF(M$3="Attendance",
INDEX('Attendance Dump'!$E$2:$AI$400,
MATCH($A155,'Attendance Dump'!$B$2:$B$400,0),
MATCH(M$2,'Attendance Dump'!$E$1:$AI$1,0)
),
INDEX('Active Hour''s Dump'!$D$3:$AH$337,
MATCH($C155,'Active Hour''s Dump'!$A$3:$A$337,0),
MATCH(M$2,'Active Hour''s Dump'!$D$2:$AH$2,0)
))),"")</f>
        <v>8.25</v>
      </c>
      <c r="N155" s="13">
        <f>_xlfn.IFNA(IF(N$3="Productivity",
INDEX('Productivity Dump'!$E$4:$AJ$500,
MATCH($A155,'Productivity Dump'!$A$4:$A$500,0),
MATCH(N$2,'Productivity Dump'!$E$3:$AJ$3,0)
),
IF(N$3="Attendance",
INDEX('Attendance Dump'!$E$2:$AI$400,
MATCH($A155,'Attendance Dump'!$B$2:$B$400,0),
MATCH(N$2,'Attendance Dump'!$E$1:$AI$1,0)
),
INDEX('Active Hour''s Dump'!$D$3:$AH$337,
MATCH($C155,'Active Hour''s Dump'!$A$3:$A$337,0),
MATCH(N$2,'Active Hour''s Dump'!$D$2:$AH$2,0)
))),"")</f>
        <v>376.62700000000007</v>
      </c>
      <c r="O155" s="13" t="str">
        <f>_xlfn.IFNA(IF(O$3="Productivity",
INDEX('Productivity Dump'!$E$4:$AJ$500,
MATCH($A155,'Productivity Dump'!$A$4:$A$500,0),
MATCH(O$2,'Productivity Dump'!$E$3:$AJ$3,0)
),
IF(O$3="Attendance",
INDEX('Attendance Dump'!$E$2:$AI$400,
MATCH($A155,'Attendance Dump'!$B$2:$B$400,0),
MATCH(O$2,'Attendance Dump'!$E$1:$AI$1,0)
),
INDEX('Active Hour''s Dump'!$D$3:$AH$337,
MATCH($C155,'Active Hour''s Dump'!$A$3:$A$337,0),
MATCH(O$2,'Active Hour''s Dump'!$D$2:$AH$2,0)
))),"")</f>
        <v>P</v>
      </c>
      <c r="P155" s="54">
        <f>_xlfn.IFNA(IF(P$3="Productivity",
INDEX('Productivity Dump'!$E$4:$AJ$500,
MATCH($A155,'Productivity Dump'!$A$4:$A$500,0),
MATCH(P$2,'Productivity Dump'!$E$3:$AJ$3,0)
),
IF(P$3="Attendance",
INDEX('Attendance Dump'!$E$2:$AI$400,
MATCH($A155,'Attendance Dump'!$B$2:$B$400,0),
MATCH(P$2,'Attendance Dump'!$E$1:$AI$1,0)
),
INDEX('Active Hour''s Dump'!$D$3:$AH$337,
MATCH($C155,'Active Hour''s Dump'!$A$3:$A$337,0),
MATCH(P$2,'Active Hour''s Dump'!$D$2:$AH$2,0)
))),"")</f>
        <v>3.1666666666666701</v>
      </c>
      <c r="Q155" s="13">
        <f>_xlfn.IFNA(IF(Q$3="Productivity",
INDEX('Productivity Dump'!$E$4:$AJ$500,
MATCH($A155,'Productivity Dump'!$A$4:$A$500,0),
MATCH(Q$2,'Productivity Dump'!$E$3:$AJ$3,0)
),
IF(Q$3="Attendance",
INDEX('Attendance Dump'!$E$2:$AI$400,
MATCH($A155,'Attendance Dump'!$B$2:$B$400,0),
MATCH(Q$2,'Attendance Dump'!$E$1:$AI$1,0)
),
INDEX('Active Hour''s Dump'!$D$3:$AH$337,
MATCH($C155,'Active Hour''s Dump'!$A$3:$A$337,0),
MATCH(Q$2,'Active Hour''s Dump'!$D$2:$AH$2,0)
))),"")</f>
        <v>0</v>
      </c>
      <c r="R155" s="13" t="str">
        <f>_xlfn.IFNA(IF(R$3="Productivity",
INDEX('Productivity Dump'!$E$4:$AJ$500,
MATCH($A155,'Productivity Dump'!$A$4:$A$500,0),
MATCH(R$2,'Productivity Dump'!$E$3:$AJ$3,0)
),
IF(R$3="Attendance",
INDEX('Attendance Dump'!$E$2:$AI$400,
MATCH($A155,'Attendance Dump'!$B$2:$B$400,0),
MATCH(R$2,'Attendance Dump'!$E$1:$AI$1,0)
),
INDEX('Active Hour''s Dump'!$D$3:$AH$337,
MATCH($C155,'Active Hour''s Dump'!$A$3:$A$337,0),
MATCH(R$2,'Active Hour''s Dump'!$D$2:$AH$2,0)
))),"")</f>
        <v>WO</v>
      </c>
      <c r="S155" s="54">
        <f>_xlfn.IFNA(IF(S$3="Productivity",
INDEX('Productivity Dump'!$E$4:$AJ$500,
MATCH($A155,'Productivity Dump'!$A$4:$A$500,0),
MATCH(S$2,'Productivity Dump'!$E$3:$AJ$3,0)
),
IF(S$3="Attendance",
INDEX('Attendance Dump'!$E$2:$AI$400,
MATCH($A155,'Attendance Dump'!$B$2:$B$400,0),
MATCH(S$2,'Attendance Dump'!$E$1:$AI$1,0)
),
INDEX('Active Hour''s Dump'!$D$3:$AH$337,
MATCH($C155,'Active Hour''s Dump'!$A$3:$A$337,0),
MATCH(S$2,'Active Hour''s Dump'!$D$2:$AH$2,0)
))),"")</f>
        <v>0</v>
      </c>
      <c r="T155" s="13">
        <f>_xlfn.IFNA(IF(T$3="Productivity",
INDEX('Productivity Dump'!$E$4:$AJ$500,
MATCH($A155,'Productivity Dump'!$A$4:$A$500,0),
MATCH(T$2,'Productivity Dump'!$E$3:$AJ$3,0)
),
IF(T$3="Attendance",
INDEX('Attendance Dump'!$E$2:$AI$400,
MATCH($A155,'Attendance Dump'!$B$2:$B$400,0),
MATCH(T$2,'Attendance Dump'!$E$1:$AI$1,0)
),
INDEX('Active Hour''s Dump'!$D$3:$AH$337,
MATCH($C155,'Active Hour''s Dump'!$A$3:$A$337,0),
MATCH(T$2,'Active Hour''s Dump'!$D$2:$AH$2,0)
))),"")</f>
        <v>633.17900000000009</v>
      </c>
      <c r="U155" s="13" t="str">
        <f>_xlfn.IFNA(IF(U$3="Productivity",
INDEX('Productivity Dump'!$E$4:$AJ$500,
MATCH($A155,'Productivity Dump'!$A$4:$A$500,0),
MATCH(U$2,'Productivity Dump'!$E$3:$AJ$3,0)
),
IF(U$3="Attendance",
INDEX('Attendance Dump'!$E$2:$AI$400,
MATCH($A155,'Attendance Dump'!$B$2:$B$400,0),
MATCH(U$2,'Attendance Dump'!$E$1:$AI$1,0)
),
INDEX('Active Hour''s Dump'!$D$3:$AH$337,
MATCH($C155,'Active Hour''s Dump'!$A$3:$A$337,0),
MATCH(U$2,'Active Hour''s Dump'!$D$2:$AH$2,0)
))),"")</f>
        <v>P</v>
      </c>
      <c r="V155" s="54">
        <f>_xlfn.IFNA(IF(V$3="Productivity",
INDEX('Productivity Dump'!$E$4:$AJ$500,
MATCH($A155,'Productivity Dump'!$A$4:$A$500,0),
MATCH(V$2,'Productivity Dump'!$E$3:$AJ$3,0)
),
IF(V$3="Attendance",
INDEX('Attendance Dump'!$E$2:$AI$400,
MATCH($A155,'Attendance Dump'!$B$2:$B$400,0),
MATCH(V$2,'Attendance Dump'!$E$1:$AI$1,0)
),
INDEX('Active Hour''s Dump'!$D$3:$AH$337,
MATCH($C155,'Active Hour''s Dump'!$A$3:$A$337,0),
MATCH(V$2,'Active Hour''s Dump'!$D$2:$AH$2,0)
))),"")</f>
        <v>4.8333333333333304</v>
      </c>
      <c r="W155" s="13">
        <f>_xlfn.IFNA(IF(W$3="Productivity",
INDEX('Productivity Dump'!$E$4:$AJ$500,
MATCH($A155,'Productivity Dump'!$A$4:$A$500,0),
MATCH(W$2,'Productivity Dump'!$E$3:$AJ$3,0)
),
IF(W$3="Attendance",
INDEX('Attendance Dump'!$E$2:$AI$400,
MATCH($A155,'Attendance Dump'!$B$2:$B$400,0),
MATCH(W$2,'Attendance Dump'!$E$1:$AI$1,0)
),
INDEX('Active Hour''s Dump'!$D$3:$AH$337,
MATCH($C155,'Active Hour''s Dump'!$A$3:$A$337,0),
MATCH(W$2,'Active Hour''s Dump'!$D$2:$AH$2,0)
))),"")</f>
        <v>903.62300000000016</v>
      </c>
      <c r="X155" s="13" t="str">
        <f>_xlfn.IFNA(IF(X$3="Productivity",
INDEX('Productivity Dump'!$E$4:$AJ$500,
MATCH($A155,'Productivity Dump'!$A$4:$A$500,0),
MATCH(X$2,'Productivity Dump'!$E$3:$AJ$3,0)
),
IF(X$3="Attendance",
INDEX('Attendance Dump'!$E$2:$AI$400,
MATCH($A155,'Attendance Dump'!$B$2:$B$400,0),
MATCH(X$2,'Attendance Dump'!$E$1:$AI$1,0)
),
INDEX('Active Hour''s Dump'!$D$3:$AH$337,
MATCH($C155,'Active Hour''s Dump'!$A$3:$A$337,0),
MATCH(X$2,'Active Hour''s Dump'!$D$2:$AH$2,0)
))),"")</f>
        <v>P</v>
      </c>
      <c r="Y155" s="54">
        <f>_xlfn.IFNA(IF(Y$3="Productivity",
INDEX('Productivity Dump'!$E$4:$AJ$500,
MATCH($A155,'Productivity Dump'!$A$4:$A$500,0),
MATCH(Y$2,'Productivity Dump'!$E$3:$AJ$3,0)
),
IF(Y$3="Attendance",
INDEX('Attendance Dump'!$E$2:$AI$400,
MATCH($A155,'Attendance Dump'!$B$2:$B$400,0),
MATCH(Y$2,'Attendance Dump'!$E$1:$AI$1,0)
),
INDEX('Active Hour''s Dump'!$D$3:$AH$337,
MATCH($C155,'Active Hour''s Dump'!$A$3:$A$337,0),
MATCH(Y$2,'Active Hour''s Dump'!$D$2:$AH$2,0)
))),"")</f>
        <v>8.5</v>
      </c>
      <c r="Z155" s="13">
        <f>_xlfn.IFNA(IF(Z$3="Productivity",
INDEX('Productivity Dump'!$E$4:$AJ$500,
MATCH($A155,'Productivity Dump'!$A$4:$A$500,0),
MATCH(Z$2,'Productivity Dump'!$E$3:$AJ$3,0)
),
IF(Z$3="Attendance",
INDEX('Attendance Dump'!$E$2:$AI$400,
MATCH($A155,'Attendance Dump'!$B$2:$B$400,0),
MATCH(Z$2,'Attendance Dump'!$E$1:$AI$1,0)
),
INDEX('Active Hour''s Dump'!$D$3:$AH$337,
MATCH($C155,'Active Hour''s Dump'!$A$3:$A$337,0),
MATCH(Z$2,'Active Hour''s Dump'!$D$2:$AH$2,0)
))),"")</f>
        <v>922.42599999999982</v>
      </c>
      <c r="AA155" s="13" t="str">
        <f>_xlfn.IFNA(IF(AA$3="Productivity",
INDEX('Productivity Dump'!$E$4:$AJ$500,
MATCH($A155,'Productivity Dump'!$A$4:$A$500,0),
MATCH(AA$2,'Productivity Dump'!$E$3:$AJ$3,0)
),
IF(AA$3="Attendance",
INDEX('Attendance Dump'!$E$2:$AI$400,
MATCH($A155,'Attendance Dump'!$B$2:$B$400,0),
MATCH(AA$2,'Attendance Dump'!$E$1:$AI$1,0)
),
INDEX('Active Hour''s Dump'!$D$3:$AH$337,
MATCH($C155,'Active Hour''s Dump'!$A$3:$A$337,0),
MATCH(AA$2,'Active Hour''s Dump'!$D$2:$AH$2,0)
))),"")</f>
        <v>P</v>
      </c>
      <c r="AB155" s="54">
        <f>_xlfn.IFNA(IF(AB$3="Productivity",
INDEX('Productivity Dump'!$E$4:$AJ$500,
MATCH($A155,'Productivity Dump'!$A$4:$A$500,0),
MATCH(AB$2,'Productivity Dump'!$E$3:$AJ$3,0)
),
IF(AB$3="Attendance",
INDEX('Attendance Dump'!$E$2:$AI$400,
MATCH($A155,'Attendance Dump'!$B$2:$B$400,0),
MATCH(AB$2,'Attendance Dump'!$E$1:$AI$1,0)
),
INDEX('Active Hour''s Dump'!$D$3:$AH$337,
MATCH($C155,'Active Hour''s Dump'!$A$3:$A$337,0),
MATCH(AB$2,'Active Hour''s Dump'!$D$2:$AH$2,0)
))),"")</f>
        <v>8.1666666666666696</v>
      </c>
      <c r="AC155" s="13">
        <f>_xlfn.IFNA(IF(AC$3="Productivity",
INDEX('Productivity Dump'!$E$4:$AJ$500,
MATCH($A155,'Productivity Dump'!$A$4:$A$500,0),
MATCH(AC$2,'Productivity Dump'!$E$3:$AJ$3,0)
),
IF(AC$3="Attendance",
INDEX('Attendance Dump'!$E$2:$AI$400,
MATCH($A155,'Attendance Dump'!$B$2:$B$400,0),
MATCH(AC$2,'Attendance Dump'!$E$1:$AI$1,0)
),
INDEX('Active Hour''s Dump'!$D$3:$AH$337,
MATCH($C155,'Active Hour''s Dump'!$A$3:$A$337,0),
MATCH(AC$2,'Active Hour''s Dump'!$D$2:$AH$2,0)
))),"")</f>
        <v>917.62300000000005</v>
      </c>
      <c r="AD155" s="13" t="str">
        <f>_xlfn.IFNA(IF(AD$3="Productivity",
INDEX('Productivity Dump'!$E$4:$AJ$500,
MATCH($A155,'Productivity Dump'!$A$4:$A$500,0),
MATCH(AD$2,'Productivity Dump'!$E$3:$AJ$3,0)
),
IF(AD$3="Attendance",
INDEX('Attendance Dump'!$E$2:$AI$400,
MATCH($A155,'Attendance Dump'!$B$2:$B$400,0),
MATCH(AD$2,'Attendance Dump'!$E$1:$AI$1,0)
),
INDEX('Active Hour''s Dump'!$D$3:$AH$337,
MATCH($C155,'Active Hour''s Dump'!$A$3:$A$337,0),
MATCH(AD$2,'Active Hour''s Dump'!$D$2:$AH$2,0)
))),"")</f>
        <v>P</v>
      </c>
      <c r="AE155" s="54">
        <f>_xlfn.IFNA(IF(AE$3="Productivity",
INDEX('Productivity Dump'!$E$4:$AJ$500,
MATCH($A155,'Productivity Dump'!$A$4:$A$500,0),
MATCH(AE$2,'Productivity Dump'!$E$3:$AJ$3,0)
),
IF(AE$3="Attendance",
INDEX('Attendance Dump'!$E$2:$AI$400,
MATCH($A155,'Attendance Dump'!$B$2:$B$400,0),
MATCH(AE$2,'Attendance Dump'!$E$1:$AI$1,0)
),
INDEX('Active Hour''s Dump'!$D$3:$AH$337,
MATCH($C155,'Active Hour''s Dump'!$A$3:$A$337,0),
MATCH(AE$2,'Active Hour''s Dump'!$D$2:$AH$2,0)
))),"")</f>
        <v>7.9166666666666696</v>
      </c>
      <c r="AF155" s="13">
        <f>_xlfn.IFNA(IF(AF$3="Productivity",
INDEX('Productivity Dump'!$E$4:$AJ$500,
MATCH($A155,'Productivity Dump'!$A$4:$A$500,0),
MATCH(AF$2,'Productivity Dump'!$E$3:$AJ$3,0)
),
IF(AF$3="Attendance",
INDEX('Attendance Dump'!$E$2:$AI$400,
MATCH($A155,'Attendance Dump'!$B$2:$B$400,0),
MATCH(AF$2,'Attendance Dump'!$E$1:$AI$1,0)
),
INDEX('Active Hour''s Dump'!$D$3:$AH$337,
MATCH($C155,'Active Hour''s Dump'!$A$3:$A$337,0),
MATCH(AF$2,'Active Hour''s Dump'!$D$2:$AH$2,0)
))),"")</f>
        <v>916.86999999999966</v>
      </c>
      <c r="AG155" s="13" t="str">
        <f>_xlfn.IFNA(IF(AG$3="Productivity",
INDEX('Productivity Dump'!$E$4:$AJ$500,
MATCH($A155,'Productivity Dump'!$A$4:$A$500,0),
MATCH(AG$2,'Productivity Dump'!$E$3:$AJ$3,0)
),
IF(AG$3="Attendance",
INDEX('Attendance Dump'!$E$2:$AI$400,
MATCH($A155,'Attendance Dump'!$B$2:$B$400,0),
MATCH(AG$2,'Attendance Dump'!$E$1:$AI$1,0)
),
INDEX('Active Hour''s Dump'!$D$3:$AH$337,
MATCH($C155,'Active Hour''s Dump'!$A$3:$A$337,0),
MATCH(AG$2,'Active Hour''s Dump'!$D$2:$AH$2,0)
))),"")</f>
        <v>P</v>
      </c>
      <c r="AH155" s="54">
        <f>_xlfn.IFNA(IF(AH$3="Productivity",
INDEX('Productivity Dump'!$E$4:$AJ$500,
MATCH($A155,'Productivity Dump'!$A$4:$A$500,0),
MATCH(AH$2,'Productivity Dump'!$E$3:$AJ$3,0)
),
IF(AH$3="Attendance",
INDEX('Attendance Dump'!$E$2:$AI$400,
MATCH($A155,'Attendance Dump'!$B$2:$B$400,0),
MATCH(AH$2,'Attendance Dump'!$E$1:$AI$1,0)
),
INDEX('Active Hour''s Dump'!$D$3:$AH$337,
MATCH($C155,'Active Hour''s Dump'!$A$3:$A$337,0),
MATCH(AH$2,'Active Hour''s Dump'!$D$2:$AH$2,0)
))),"")</f>
        <v>8.1666666666666696</v>
      </c>
      <c r="AI155" s="13">
        <f>_xlfn.IFNA(IF(AI$3="Productivity",
INDEX('Productivity Dump'!$E$4:$AJ$500,
MATCH($A155,'Productivity Dump'!$A$4:$A$500,0),
MATCH(AI$2,'Productivity Dump'!$E$3:$AJ$3,0)
),
IF(AI$3="Attendance",
INDEX('Attendance Dump'!$E$2:$AI$400,
MATCH($A155,'Attendance Dump'!$B$2:$B$400,0),
MATCH(AI$2,'Attendance Dump'!$E$1:$AI$1,0)
),
INDEX('Active Hour''s Dump'!$D$3:$AH$337,
MATCH($C155,'Active Hour''s Dump'!$A$3:$A$337,0),
MATCH(AI$2,'Active Hour''s Dump'!$D$2:$AH$2,0)
))),"")</f>
        <v>465.52099999999996</v>
      </c>
      <c r="AJ155" s="13" t="str">
        <f>_xlfn.IFNA(IF(AJ$3="Productivity",
INDEX('Productivity Dump'!$E$4:$AJ$500,
MATCH($A155,'Productivity Dump'!$A$4:$A$500,0),
MATCH(AJ$2,'Productivity Dump'!$E$3:$AJ$3,0)
),
IF(AJ$3="Attendance",
INDEX('Attendance Dump'!$E$2:$AI$400,
MATCH($A155,'Attendance Dump'!$B$2:$B$400,0),
MATCH(AJ$2,'Attendance Dump'!$E$1:$AI$1,0)
),
INDEX('Active Hour''s Dump'!$D$3:$AH$337,
MATCH($C155,'Active Hour''s Dump'!$A$3:$A$337,0),
MATCH(AJ$2,'Active Hour''s Dump'!$D$2:$AH$2,0)
))),"")</f>
        <v>P</v>
      </c>
      <c r="AK155" s="54">
        <f>_xlfn.IFNA(IF(AK$3="Productivity",
INDEX('Productivity Dump'!$E$4:$AJ$500,
MATCH($A155,'Productivity Dump'!$A$4:$A$500,0),
MATCH(AK$2,'Productivity Dump'!$E$3:$AJ$3,0)
),
IF(AK$3="Attendance",
INDEX('Attendance Dump'!$E$2:$AI$400,
MATCH($A155,'Attendance Dump'!$B$2:$B$400,0),
MATCH(AK$2,'Attendance Dump'!$E$1:$AI$1,0)
),
INDEX('Active Hour''s Dump'!$D$3:$AH$337,
MATCH($C155,'Active Hour''s Dump'!$A$3:$A$337,0),
MATCH(AK$2,'Active Hour''s Dump'!$D$2:$AH$2,0)
))),"")</f>
        <v>4.3333333333333304</v>
      </c>
      <c r="AL155" s="13">
        <f>_xlfn.IFNA(IF(AL$3="Productivity",
INDEX('Productivity Dump'!$E$4:$AJ$500,
MATCH($A155,'Productivity Dump'!$A$4:$A$500,0),
MATCH(AL$2,'Productivity Dump'!$E$3:$AJ$3,0)
),
IF(AL$3="Attendance",
INDEX('Attendance Dump'!$E$2:$AI$400,
MATCH($A155,'Attendance Dump'!$B$2:$B$400,0),
MATCH(AL$2,'Attendance Dump'!$E$1:$AI$1,0)
),
INDEX('Active Hour''s Dump'!$D$3:$AH$337,
MATCH($C155,'Active Hour''s Dump'!$A$3:$A$337,0),
MATCH(AL$2,'Active Hour''s Dump'!$D$2:$AH$2,0)
))),"")</f>
        <v>0</v>
      </c>
      <c r="AM155" s="13" t="str">
        <f>_xlfn.IFNA(IF(AM$3="Productivity",
INDEX('Productivity Dump'!$E$4:$AJ$500,
MATCH($A155,'Productivity Dump'!$A$4:$A$500,0),
MATCH(AM$2,'Productivity Dump'!$E$3:$AJ$3,0)
),
IF(AM$3="Attendance",
INDEX('Attendance Dump'!$E$2:$AI$400,
MATCH($A155,'Attendance Dump'!$B$2:$B$400,0),
MATCH(AM$2,'Attendance Dump'!$E$1:$AI$1,0)
),
INDEX('Active Hour''s Dump'!$D$3:$AH$337,
MATCH($C155,'Active Hour''s Dump'!$A$3:$A$337,0),
MATCH(AM$2,'Active Hour''s Dump'!$D$2:$AH$2,0)
))),"")</f>
        <v>WO</v>
      </c>
      <c r="AN155" s="54">
        <f>_xlfn.IFNA(IF(AN$3="Productivity",
INDEX('Productivity Dump'!$E$4:$AJ$500,
MATCH($A155,'Productivity Dump'!$A$4:$A$500,0),
MATCH(AN$2,'Productivity Dump'!$E$3:$AJ$3,0)
),
IF(AN$3="Attendance",
INDEX('Attendance Dump'!$E$2:$AI$400,
MATCH($A155,'Attendance Dump'!$B$2:$B$400,0),
MATCH(AN$2,'Attendance Dump'!$E$1:$AI$1,0)
),
INDEX('Active Hour''s Dump'!$D$3:$AH$337,
MATCH($C155,'Active Hour''s Dump'!$A$3:$A$337,0),
MATCH(AN$2,'Active Hour''s Dump'!$D$2:$AH$2,0)
))),"")</f>
        <v>0</v>
      </c>
      <c r="AO155" s="13">
        <f>_xlfn.IFNA(IF(AO$3="Productivity",
INDEX('Productivity Dump'!$E$4:$AJ$500,
MATCH($A155,'Productivity Dump'!$A$4:$A$500,0),
MATCH(AO$2,'Productivity Dump'!$E$3:$AJ$3,0)
),
IF(AO$3="Attendance",
INDEX('Attendance Dump'!$E$2:$AI$400,
MATCH($A155,'Attendance Dump'!$B$2:$B$400,0),
MATCH(AO$2,'Attendance Dump'!$E$1:$AI$1,0)
),
INDEX('Active Hour''s Dump'!$D$3:$AH$337,
MATCH($C155,'Active Hour''s Dump'!$A$3:$A$337,0),
MATCH(AO$2,'Active Hour''s Dump'!$D$2:$AH$2,0)
))),"")</f>
        <v>491.91500000000008</v>
      </c>
      <c r="AP155" s="13" t="str">
        <f>_xlfn.IFNA(IF(AP$3="Productivity",
INDEX('Productivity Dump'!$E$4:$AJ$500,
MATCH($A155,'Productivity Dump'!$A$4:$A$500,0),
MATCH(AP$2,'Productivity Dump'!$E$3:$AJ$3,0)
),
IF(AP$3="Attendance",
INDEX('Attendance Dump'!$E$2:$AI$400,
MATCH($A155,'Attendance Dump'!$B$2:$B$400,0),
MATCH(AP$2,'Attendance Dump'!$E$1:$AI$1,0)
),
INDEX('Active Hour''s Dump'!$D$3:$AH$337,
MATCH($C155,'Active Hour''s Dump'!$A$3:$A$337,0),
MATCH(AP$2,'Active Hour''s Dump'!$D$2:$AH$2,0)
))),"")</f>
        <v>P</v>
      </c>
      <c r="AQ155" s="54">
        <f>_xlfn.IFNA(IF(AQ$3="Productivity",
INDEX('Productivity Dump'!$E$4:$AJ$500,
MATCH($A155,'Productivity Dump'!$A$4:$A$500,0),
MATCH(AQ$2,'Productivity Dump'!$E$3:$AJ$3,0)
),
IF(AQ$3="Attendance",
INDEX('Attendance Dump'!$E$2:$AI$400,
MATCH($A155,'Attendance Dump'!$B$2:$B$400,0),
MATCH(AQ$2,'Attendance Dump'!$E$1:$AI$1,0)
),
INDEX('Active Hour''s Dump'!$D$3:$AH$337,
MATCH($C155,'Active Hour''s Dump'!$A$3:$A$337,0),
MATCH(AQ$2,'Active Hour''s Dump'!$D$2:$AH$2,0)
))),"")</f>
        <v>4.8333333333333304</v>
      </c>
      <c r="AR155" s="13">
        <f>_xlfn.IFNA(IF(AR$3="Productivity",
INDEX('Productivity Dump'!$E$4:$AJ$500,
MATCH($A155,'Productivity Dump'!$A$4:$A$500,0),
MATCH(AR$2,'Productivity Dump'!$E$3:$AJ$3,0)
),
IF(AR$3="Attendance",
INDEX('Attendance Dump'!$E$2:$AI$400,
MATCH($A155,'Attendance Dump'!$B$2:$B$400,0),
MATCH(AR$2,'Attendance Dump'!$E$1:$AI$1,0)
),
INDEX('Active Hour''s Dump'!$D$3:$AH$337,
MATCH($C155,'Active Hour''s Dump'!$A$3:$A$337,0),
MATCH(AR$2,'Active Hour''s Dump'!$D$2:$AH$2,0)
))),"")</f>
        <v>907.08100000000036</v>
      </c>
      <c r="AS155" s="13" t="str">
        <f>_xlfn.IFNA(IF(AS$3="Productivity",
INDEX('Productivity Dump'!$E$4:$AJ$500,
MATCH($A155,'Productivity Dump'!$A$4:$A$500,0),
MATCH(AS$2,'Productivity Dump'!$E$3:$AJ$3,0)
),
IF(AS$3="Attendance",
INDEX('Attendance Dump'!$E$2:$AI$400,
MATCH($A155,'Attendance Dump'!$B$2:$B$400,0),
MATCH(AS$2,'Attendance Dump'!$E$1:$AI$1,0)
),
INDEX('Active Hour''s Dump'!$D$3:$AH$337,
MATCH($C155,'Active Hour''s Dump'!$A$3:$A$337,0),
MATCH(AS$2,'Active Hour''s Dump'!$D$2:$AH$2,0)
))),"")</f>
        <v>P</v>
      </c>
      <c r="AT155" s="54">
        <f>_xlfn.IFNA(IF(AT$3="Productivity",
INDEX('Productivity Dump'!$E$4:$AJ$500,
MATCH($A155,'Productivity Dump'!$A$4:$A$500,0),
MATCH(AT$2,'Productivity Dump'!$E$3:$AJ$3,0)
),
IF(AT$3="Attendance",
INDEX('Attendance Dump'!$E$2:$AI$400,
MATCH($A155,'Attendance Dump'!$B$2:$B$400,0),
MATCH(AT$2,'Attendance Dump'!$E$1:$AI$1,0)
),
INDEX('Active Hour''s Dump'!$D$3:$AH$337,
MATCH($C155,'Active Hour''s Dump'!$A$3:$A$337,0),
MATCH(AT$2,'Active Hour''s Dump'!$D$2:$AH$2,0)
))),"")</f>
        <v>8.6666666666666696</v>
      </c>
      <c r="AU155" s="13">
        <f>_xlfn.IFNA(IF(AU$3="Productivity",
INDEX('Productivity Dump'!$E$4:$AJ$500,
MATCH($A155,'Productivity Dump'!$A$4:$A$500,0),
MATCH(AU$2,'Productivity Dump'!$E$3:$AJ$3,0)
),
IF(AU$3="Attendance",
INDEX('Attendance Dump'!$E$2:$AI$400,
MATCH($A155,'Attendance Dump'!$B$2:$B$400,0),
MATCH(AU$2,'Attendance Dump'!$E$1:$AI$1,0)
),
INDEX('Active Hour''s Dump'!$D$3:$AH$337,
MATCH($C155,'Active Hour''s Dump'!$A$3:$A$337,0),
MATCH(AU$2,'Active Hour''s Dump'!$D$2:$AH$2,0)
))),"")</f>
        <v>909.56799999999976</v>
      </c>
      <c r="AV155" s="13" t="str">
        <f>_xlfn.IFNA(IF(AV$3="Productivity",
INDEX('Productivity Dump'!$E$4:$AJ$500,
MATCH($A155,'Productivity Dump'!$A$4:$A$500,0),
MATCH(AV$2,'Productivity Dump'!$E$3:$AJ$3,0)
),
IF(AV$3="Attendance",
INDEX('Attendance Dump'!$E$2:$AI$400,
MATCH($A155,'Attendance Dump'!$B$2:$B$400,0),
MATCH(AV$2,'Attendance Dump'!$E$1:$AI$1,0)
),
INDEX('Active Hour''s Dump'!$D$3:$AH$337,
MATCH($C155,'Active Hour''s Dump'!$A$3:$A$337,0),
MATCH(AV$2,'Active Hour''s Dump'!$D$2:$AH$2,0)
))),"")</f>
        <v>P</v>
      </c>
      <c r="AW155" s="54">
        <f>_xlfn.IFNA(IF(AW$3="Productivity",
INDEX('Productivity Dump'!$E$4:$AJ$500,
MATCH($A155,'Productivity Dump'!$A$4:$A$500,0),
MATCH(AW$2,'Productivity Dump'!$E$3:$AJ$3,0)
),
IF(AW$3="Attendance",
INDEX('Attendance Dump'!$E$2:$AI$400,
MATCH($A155,'Attendance Dump'!$B$2:$B$400,0),
MATCH(AW$2,'Attendance Dump'!$E$1:$AI$1,0)
),
INDEX('Active Hour''s Dump'!$D$3:$AH$337,
MATCH($C155,'Active Hour''s Dump'!$A$3:$A$337,0),
MATCH(AW$2,'Active Hour''s Dump'!$D$2:$AH$2,0)
))),"")</f>
        <v>9.0833333333333304</v>
      </c>
      <c r="AX155" s="13">
        <f>_xlfn.IFNA(IF(AX$3="Productivity",
INDEX('Productivity Dump'!$E$4:$AJ$500,
MATCH($A155,'Productivity Dump'!$A$4:$A$500,0),
MATCH(AX$2,'Productivity Dump'!$E$3:$AJ$3,0)
),
IF(AX$3="Attendance",
INDEX('Attendance Dump'!$E$2:$AI$400,
MATCH($A155,'Attendance Dump'!$B$2:$B$400,0),
MATCH(AX$2,'Attendance Dump'!$E$1:$AI$1,0)
),
INDEX('Active Hour''s Dump'!$D$3:$AH$337,
MATCH($C155,'Active Hour''s Dump'!$A$3:$A$337,0),
MATCH(AX$2,'Active Hour''s Dump'!$D$2:$AH$2,0)
))),"")</f>
        <v>975.09999999999957</v>
      </c>
      <c r="AY155" s="13" t="str">
        <f>_xlfn.IFNA(IF(AY$3="Productivity",
INDEX('Productivity Dump'!$E$4:$AJ$500,
MATCH($A155,'Productivity Dump'!$A$4:$A$500,0),
MATCH(AY$2,'Productivity Dump'!$E$3:$AJ$3,0)
),
IF(AY$3="Attendance",
INDEX('Attendance Dump'!$E$2:$AI$400,
MATCH($A155,'Attendance Dump'!$B$2:$B$400,0),
MATCH(AY$2,'Attendance Dump'!$E$1:$AI$1,0)
),
INDEX('Active Hour''s Dump'!$D$3:$AH$337,
MATCH($C155,'Active Hour''s Dump'!$A$3:$A$337,0),
MATCH(AY$2,'Active Hour''s Dump'!$D$2:$AH$2,0)
))),"")</f>
        <v>P</v>
      </c>
      <c r="AZ155" s="54">
        <f>_xlfn.IFNA(IF(AZ$3="Productivity",
INDEX('Productivity Dump'!$E$4:$AJ$500,
MATCH($A155,'Productivity Dump'!$A$4:$A$500,0),
MATCH(AZ$2,'Productivity Dump'!$E$3:$AJ$3,0)
),
IF(AZ$3="Attendance",
INDEX('Attendance Dump'!$E$2:$AI$400,
MATCH($A155,'Attendance Dump'!$B$2:$B$400,0),
MATCH(AZ$2,'Attendance Dump'!$E$1:$AI$1,0)
),
INDEX('Active Hour''s Dump'!$D$3:$AH$337,
MATCH($C155,'Active Hour''s Dump'!$A$3:$A$337,0),
MATCH(AZ$2,'Active Hour''s Dump'!$D$2:$AH$2,0)
))),"")</f>
        <v>9.5</v>
      </c>
      <c r="BA155" s="13">
        <f>_xlfn.IFNA(IF(BA$3="Productivity",
INDEX('Productivity Dump'!$E$4:$AJ$500,
MATCH($A155,'Productivity Dump'!$A$4:$A$500,0),
MATCH(BA$2,'Productivity Dump'!$E$3:$AJ$3,0)
),
IF(BA$3="Attendance",
INDEX('Attendance Dump'!$E$2:$AI$400,
MATCH($A155,'Attendance Dump'!$B$2:$B$400,0),
MATCH(BA$2,'Attendance Dump'!$E$1:$AI$1,0)
),
INDEX('Active Hour''s Dump'!$D$3:$AH$337,
MATCH($C155,'Active Hour''s Dump'!$A$3:$A$337,0),
MATCH(BA$2,'Active Hour''s Dump'!$D$2:$AH$2,0)
))),"")</f>
        <v>910.7299999999999</v>
      </c>
      <c r="BB155" s="13" t="str">
        <f>_xlfn.IFNA(IF(BB$3="Productivity",
INDEX('Productivity Dump'!$E$4:$AJ$500,
MATCH($A155,'Productivity Dump'!$A$4:$A$500,0),
MATCH(BB$2,'Productivity Dump'!$E$3:$AJ$3,0)
),
IF(BB$3="Attendance",
INDEX('Attendance Dump'!$E$2:$AI$400,
MATCH($A155,'Attendance Dump'!$B$2:$B$400,0),
MATCH(BB$2,'Attendance Dump'!$E$1:$AI$1,0)
),
INDEX('Active Hour''s Dump'!$D$3:$AH$337,
MATCH($C155,'Active Hour''s Dump'!$A$3:$A$337,0),
MATCH(BB$2,'Active Hour''s Dump'!$D$2:$AH$2,0)
))),"")</f>
        <v>P</v>
      </c>
      <c r="BC155" s="54">
        <f>_xlfn.IFNA(IF(BC$3="Productivity",
INDEX('Productivity Dump'!$E$4:$AJ$500,
MATCH($A155,'Productivity Dump'!$A$4:$A$500,0),
MATCH(BC$2,'Productivity Dump'!$E$3:$AJ$3,0)
),
IF(BC$3="Attendance",
INDEX('Attendance Dump'!$E$2:$AI$400,
MATCH($A155,'Attendance Dump'!$B$2:$B$400,0),
MATCH(BC$2,'Attendance Dump'!$E$1:$AI$1,0)
),
INDEX('Active Hour''s Dump'!$D$3:$AH$337,
MATCH($C155,'Active Hour''s Dump'!$A$3:$A$337,0),
MATCH(BC$2,'Active Hour''s Dump'!$D$2:$AH$2,0)
))),"")</f>
        <v>8.5833333333333304</v>
      </c>
      <c r="BD155" s="13">
        <f>_xlfn.IFNA(IF(BD$3="Productivity",
INDEX('Productivity Dump'!$E$4:$AJ$500,
MATCH($A155,'Productivity Dump'!$A$4:$A$500,0),
MATCH(BD$2,'Productivity Dump'!$E$3:$AJ$3,0)
),
IF(BD$3="Attendance",
INDEX('Attendance Dump'!$E$2:$AI$400,
MATCH($A155,'Attendance Dump'!$B$2:$B$400,0),
MATCH(BD$2,'Attendance Dump'!$E$1:$AI$1,0)
),
INDEX('Active Hour''s Dump'!$D$3:$AH$337,
MATCH($C155,'Active Hour''s Dump'!$A$3:$A$337,0),
MATCH(BD$2,'Active Hour''s Dump'!$D$2:$AH$2,0)
))),"")</f>
        <v>579.18299999999999</v>
      </c>
      <c r="BE155" s="13" t="str">
        <f>_xlfn.IFNA(IF(BE$3="Productivity",
INDEX('Productivity Dump'!$E$4:$AJ$500,
MATCH($A155,'Productivity Dump'!$A$4:$A$500,0),
MATCH(BE$2,'Productivity Dump'!$E$3:$AJ$3,0)
),
IF(BE$3="Attendance",
INDEX('Attendance Dump'!$E$2:$AI$400,
MATCH($A155,'Attendance Dump'!$B$2:$B$400,0),
MATCH(BE$2,'Attendance Dump'!$E$1:$AI$1,0)
),
INDEX('Active Hour''s Dump'!$D$3:$AH$337,
MATCH($C155,'Active Hour''s Dump'!$A$3:$A$337,0),
MATCH(BE$2,'Active Hour''s Dump'!$D$2:$AH$2,0)
))),"")</f>
        <v>P</v>
      </c>
      <c r="BF155" s="54">
        <f>_xlfn.IFNA(IF(BF$3="Productivity",
INDEX('Productivity Dump'!$E$4:$AJ$500,
MATCH($A155,'Productivity Dump'!$A$4:$A$500,0),
MATCH(BF$2,'Productivity Dump'!$E$3:$AJ$3,0)
),
IF(BF$3="Attendance",
INDEX('Attendance Dump'!$E$2:$AI$400,
MATCH($A155,'Attendance Dump'!$B$2:$B$400,0),
MATCH(BF$2,'Attendance Dump'!$E$1:$AI$1,0)
),
INDEX('Active Hour''s Dump'!$D$3:$AH$337,
MATCH($C155,'Active Hour''s Dump'!$A$3:$A$337,0),
MATCH(BF$2,'Active Hour''s Dump'!$D$2:$AH$2,0)
))),"")</f>
        <v>5</v>
      </c>
      <c r="BG155" s="13">
        <f>_xlfn.IFNA(IF(BG$3="Productivity",
INDEX('Productivity Dump'!$E$4:$AJ$500,
MATCH($A155,'Productivity Dump'!$A$4:$A$500,0),
MATCH(BG$2,'Productivity Dump'!$E$3:$AJ$3,0)
),
IF(BG$3="Attendance",
INDEX('Attendance Dump'!$E$2:$AI$400,
MATCH($A155,'Attendance Dump'!$B$2:$B$400,0),
MATCH(BG$2,'Attendance Dump'!$E$1:$AI$1,0)
),
INDEX('Active Hour''s Dump'!$D$3:$AH$337,
MATCH($C155,'Active Hour''s Dump'!$A$3:$A$337,0),
MATCH(BG$2,'Active Hour''s Dump'!$D$2:$AH$2,0)
))),"")</f>
        <v>0</v>
      </c>
      <c r="BH155" s="13" t="str">
        <f>_xlfn.IFNA(IF(BH$3="Productivity",
INDEX('Productivity Dump'!$E$4:$AJ$500,
MATCH($A155,'Productivity Dump'!$A$4:$A$500,0),
MATCH(BH$2,'Productivity Dump'!$E$3:$AJ$3,0)
),
IF(BH$3="Attendance",
INDEX('Attendance Dump'!$E$2:$AI$400,
MATCH($A155,'Attendance Dump'!$B$2:$B$400,0),
MATCH(BH$2,'Attendance Dump'!$E$1:$AI$1,0)
),
INDEX('Active Hour''s Dump'!$D$3:$AH$337,
MATCH($C155,'Active Hour''s Dump'!$A$3:$A$337,0),
MATCH(BH$2,'Active Hour''s Dump'!$D$2:$AH$2,0)
))),"")</f>
        <v>WO</v>
      </c>
      <c r="BI155" s="54">
        <f>_xlfn.IFNA(IF(BI$3="Productivity",
INDEX('Productivity Dump'!$E$4:$AJ$500,
MATCH($A155,'Productivity Dump'!$A$4:$A$500,0),
MATCH(BI$2,'Productivity Dump'!$E$3:$AJ$3,0)
),
IF(BI$3="Attendance",
INDEX('Attendance Dump'!$E$2:$AI$400,
MATCH($A155,'Attendance Dump'!$B$2:$B$400,0),
MATCH(BI$2,'Attendance Dump'!$E$1:$AI$1,0)
),
INDEX('Active Hour''s Dump'!$D$3:$AH$337,
MATCH($C155,'Active Hour''s Dump'!$A$3:$A$337,0),
MATCH(BI$2,'Active Hour''s Dump'!$D$2:$AH$2,0)
))),"")</f>
        <v>0</v>
      </c>
      <c r="BJ155" s="13">
        <f>_xlfn.IFNA(IF(BJ$3="Productivity",
INDEX('Productivity Dump'!$E$4:$AJ$500,
MATCH($A155,'Productivity Dump'!$A$4:$A$500,0),
MATCH(BJ$2,'Productivity Dump'!$E$3:$AJ$3,0)
),
IF(BJ$3="Attendance",
INDEX('Attendance Dump'!$E$2:$AI$400,
MATCH($A155,'Attendance Dump'!$B$2:$B$400,0),
MATCH(BJ$2,'Attendance Dump'!$E$1:$AI$1,0)
),
INDEX('Active Hour''s Dump'!$D$3:$AH$337,
MATCH($C155,'Active Hour''s Dump'!$A$3:$A$337,0),
MATCH(BJ$2,'Active Hour''s Dump'!$D$2:$AH$2,0)
))),"")</f>
        <v>463.7650000000001</v>
      </c>
      <c r="BK155" s="13" t="str">
        <f>_xlfn.IFNA(IF(BK$3="Productivity",
INDEX('Productivity Dump'!$E$4:$AJ$500,
MATCH($A155,'Productivity Dump'!$A$4:$A$500,0),
MATCH(BK$2,'Productivity Dump'!$E$3:$AJ$3,0)
),
IF(BK$3="Attendance",
INDEX('Attendance Dump'!$E$2:$AI$400,
MATCH($A155,'Attendance Dump'!$B$2:$B$400,0),
MATCH(BK$2,'Attendance Dump'!$E$1:$AI$1,0)
),
INDEX('Active Hour''s Dump'!$D$3:$AH$337,
MATCH($C155,'Active Hour''s Dump'!$A$3:$A$337,0),
MATCH(BK$2,'Active Hour''s Dump'!$D$2:$AH$2,0)
))),"")</f>
        <v>P</v>
      </c>
      <c r="BL155" s="54">
        <f>_xlfn.IFNA(IF(BL$3="Productivity",
INDEX('Productivity Dump'!$E$4:$AJ$500,
MATCH($A155,'Productivity Dump'!$A$4:$A$500,0),
MATCH(BL$2,'Productivity Dump'!$E$3:$AJ$3,0)
),
IF(BL$3="Attendance",
INDEX('Attendance Dump'!$E$2:$AI$400,
MATCH($A155,'Attendance Dump'!$B$2:$B$400,0),
MATCH(BL$2,'Attendance Dump'!$E$1:$AI$1,0)
),
INDEX('Active Hour''s Dump'!$D$3:$AH$337,
MATCH($C155,'Active Hour''s Dump'!$A$3:$A$337,0),
MATCH(BL$2,'Active Hour''s Dump'!$D$2:$AH$2,0)
))),"")</f>
        <v>4.0833333333333304</v>
      </c>
      <c r="BM155" s="13">
        <f>_xlfn.IFNA(IF(BM$3="Productivity",
INDEX('Productivity Dump'!$E$4:$AJ$500,
MATCH($A155,'Productivity Dump'!$A$4:$A$500,0),
MATCH(BM$2,'Productivity Dump'!$E$3:$AJ$3,0)
),
IF(BM$3="Attendance",
INDEX('Attendance Dump'!$E$2:$AI$400,
MATCH($A155,'Attendance Dump'!$B$2:$B$400,0),
MATCH(BM$2,'Attendance Dump'!$E$1:$AI$1,0)
),
INDEX('Active Hour''s Dump'!$D$3:$AH$337,
MATCH($C155,'Active Hour''s Dump'!$A$3:$A$337,0),
MATCH(BM$2,'Active Hour''s Dump'!$D$2:$AH$2,0)
))),"")</f>
        <v>926.798</v>
      </c>
      <c r="BN155" s="13" t="str">
        <f>_xlfn.IFNA(IF(BN$3="Productivity",
INDEX('Productivity Dump'!$E$4:$AJ$500,
MATCH($A155,'Productivity Dump'!$A$4:$A$500,0),
MATCH(BN$2,'Productivity Dump'!$E$3:$AJ$3,0)
),
IF(BN$3="Attendance",
INDEX('Attendance Dump'!$E$2:$AI$400,
MATCH($A155,'Attendance Dump'!$B$2:$B$400,0),
MATCH(BN$2,'Attendance Dump'!$E$1:$AI$1,0)
),
INDEX('Active Hour''s Dump'!$D$3:$AH$337,
MATCH($C155,'Active Hour''s Dump'!$A$3:$A$337,0),
MATCH(BN$2,'Active Hour''s Dump'!$D$2:$AH$2,0)
))),"")</f>
        <v>P</v>
      </c>
      <c r="BO155" s="54">
        <f>_xlfn.IFNA(IF(BO$3="Productivity",
INDEX('Productivity Dump'!$E$4:$AJ$500,
MATCH($A155,'Productivity Dump'!$A$4:$A$500,0),
MATCH(BO$2,'Productivity Dump'!$E$3:$AJ$3,0)
),
IF(BO$3="Attendance",
INDEX('Attendance Dump'!$E$2:$AI$400,
MATCH($A155,'Attendance Dump'!$B$2:$B$400,0),
MATCH(BO$2,'Attendance Dump'!$E$1:$AI$1,0)
),
INDEX('Active Hour''s Dump'!$D$3:$AH$337,
MATCH($C155,'Active Hour''s Dump'!$A$3:$A$337,0),
MATCH(BO$2,'Active Hour''s Dump'!$D$2:$AH$2,0)
))),"")</f>
        <v>8.6666666666666696</v>
      </c>
      <c r="BP155" s="13">
        <f>_xlfn.IFNA(IF(BP$3="Productivity",
INDEX('Productivity Dump'!$E$4:$AJ$500,
MATCH($A155,'Productivity Dump'!$A$4:$A$500,0),
MATCH(BP$2,'Productivity Dump'!$E$3:$AJ$3,0)
),
IF(BP$3="Attendance",
INDEX('Attendance Dump'!$E$2:$AI$400,
MATCH($A155,'Attendance Dump'!$B$2:$B$400,0),
MATCH(BP$2,'Attendance Dump'!$E$1:$AI$1,0)
),
INDEX('Active Hour''s Dump'!$D$3:$AH$337,
MATCH($C155,'Active Hour''s Dump'!$A$3:$A$337,0),
MATCH(BP$2,'Active Hour''s Dump'!$D$2:$AH$2,0)
))),"")</f>
        <v>608.56600000000003</v>
      </c>
      <c r="BQ155" s="13" t="str">
        <f>_xlfn.IFNA(IF(BQ$3="Productivity",
INDEX('Productivity Dump'!$E$4:$AJ$500,
MATCH($A155,'Productivity Dump'!$A$4:$A$500,0),
MATCH(BQ$2,'Productivity Dump'!$E$3:$AJ$3,0)
),
IF(BQ$3="Attendance",
INDEX('Attendance Dump'!$E$2:$AI$400,
MATCH($A155,'Attendance Dump'!$B$2:$B$400,0),
MATCH(BQ$2,'Attendance Dump'!$E$1:$AI$1,0)
),
INDEX('Active Hour''s Dump'!$D$3:$AH$337,
MATCH($C155,'Active Hour''s Dump'!$A$3:$A$337,0),
MATCH(BQ$2,'Active Hour''s Dump'!$D$2:$AH$2,0)
))),"")</f>
        <v>PL</v>
      </c>
      <c r="BR155" s="54">
        <f>_xlfn.IFNA(IF(BR$3="Productivity",
INDEX('Productivity Dump'!$E$4:$AJ$500,
MATCH($A155,'Productivity Dump'!$A$4:$A$500,0),
MATCH(BR$2,'Productivity Dump'!$E$3:$AJ$3,0)
),
IF(BR$3="Attendance",
INDEX('Attendance Dump'!$E$2:$AI$400,
MATCH($A155,'Attendance Dump'!$B$2:$B$400,0),
MATCH(BR$2,'Attendance Dump'!$E$1:$AI$1,0)
),
INDEX('Active Hour''s Dump'!$D$3:$AH$337,
MATCH($C155,'Active Hour''s Dump'!$A$3:$A$337,0),
MATCH(BR$2,'Active Hour''s Dump'!$D$2:$AH$2,0)
))),"")</f>
        <v>5.0833333333333304</v>
      </c>
      <c r="BS155" s="13">
        <f>_xlfn.IFNA(IF(BS$3="Productivity",
INDEX('Productivity Dump'!$E$4:$AJ$500,
MATCH($A155,'Productivity Dump'!$A$4:$A$500,0),
MATCH(BS$2,'Productivity Dump'!$E$3:$AJ$3,0)
),
IF(BS$3="Attendance",
INDEX('Attendance Dump'!$E$2:$AI$400,
MATCH($A155,'Attendance Dump'!$B$2:$B$400,0),
MATCH(BS$2,'Attendance Dump'!$E$1:$AI$1,0)
),
INDEX('Active Hour''s Dump'!$D$3:$AH$337,
MATCH($C155,'Active Hour''s Dump'!$A$3:$A$337,0),
MATCH(BS$2,'Active Hour''s Dump'!$D$2:$AH$2,0)
))),"")</f>
        <v>903.73000000000025</v>
      </c>
      <c r="BT155" s="13" t="str">
        <f>_xlfn.IFNA(IF(BT$3="Productivity",
INDEX('Productivity Dump'!$E$4:$AJ$500,
MATCH($A155,'Productivity Dump'!$A$4:$A$500,0),
MATCH(BT$2,'Productivity Dump'!$E$3:$AJ$3,0)
),
IF(BT$3="Attendance",
INDEX('Attendance Dump'!$E$2:$AI$400,
MATCH($A155,'Attendance Dump'!$B$2:$B$400,0),
MATCH(BT$2,'Attendance Dump'!$E$1:$AI$1,0)
),
INDEX('Active Hour''s Dump'!$D$3:$AH$337,
MATCH($C155,'Active Hour''s Dump'!$A$3:$A$337,0),
MATCH(BT$2,'Active Hour''s Dump'!$D$2:$AH$2,0)
))),"")</f>
        <v>H(P)</v>
      </c>
      <c r="BU155" s="54">
        <f>_xlfn.IFNA(IF(BU$3="Productivity",
INDEX('Productivity Dump'!$E$4:$AJ$500,
MATCH($A155,'Productivity Dump'!$A$4:$A$500,0),
MATCH(BU$2,'Productivity Dump'!$E$3:$AJ$3,0)
),
IF(BU$3="Attendance",
INDEX('Attendance Dump'!$E$2:$AI$400,
MATCH($A155,'Attendance Dump'!$B$2:$B$400,0),
MATCH(BU$2,'Attendance Dump'!$E$1:$AI$1,0)
),
INDEX('Active Hour''s Dump'!$D$3:$AH$337,
MATCH($C155,'Active Hour''s Dump'!$A$3:$A$337,0),
MATCH(BU$2,'Active Hour''s Dump'!$D$2:$AH$2,0)
))),"")</f>
        <v>8.3333333333333304</v>
      </c>
      <c r="BV155" s="13">
        <f>_xlfn.IFNA(IF(BV$3="Productivity",
INDEX('Productivity Dump'!$E$4:$AJ$500,
MATCH($A155,'Productivity Dump'!$A$4:$A$500,0),
MATCH(BV$2,'Productivity Dump'!$E$3:$AJ$3,0)
),
IF(BV$3="Attendance",
INDEX('Attendance Dump'!$E$2:$AI$400,
MATCH($A155,'Attendance Dump'!$B$2:$B$400,0),
MATCH(BV$2,'Attendance Dump'!$E$1:$AI$1,0)
),
INDEX('Active Hour''s Dump'!$D$3:$AH$337,
MATCH($C155,'Active Hour''s Dump'!$A$3:$A$337,0),
MATCH(BV$2,'Active Hour''s Dump'!$D$2:$AH$2,0)
))),"")</f>
        <v>913.77700000000004</v>
      </c>
      <c r="BW155" s="13" t="str">
        <f>_xlfn.IFNA(IF(BW$3="Productivity",
INDEX('Productivity Dump'!$E$4:$AJ$500,
MATCH($A155,'Productivity Dump'!$A$4:$A$500,0),
MATCH(BW$2,'Productivity Dump'!$E$3:$AJ$3,0)
),
IF(BW$3="Attendance",
INDEX('Attendance Dump'!$E$2:$AI$400,
MATCH($A155,'Attendance Dump'!$B$2:$B$400,0),
MATCH(BW$2,'Attendance Dump'!$E$1:$AI$1,0)
),
INDEX('Active Hour''s Dump'!$D$3:$AH$337,
MATCH($C155,'Active Hour''s Dump'!$A$3:$A$337,0),
MATCH(BW$2,'Active Hour''s Dump'!$D$2:$AH$2,0)
))),"")</f>
        <v>P</v>
      </c>
      <c r="BX155" s="54">
        <f>_xlfn.IFNA(IF(BX$3="Productivity",
INDEX('Productivity Dump'!$E$4:$AJ$500,
MATCH($A155,'Productivity Dump'!$A$4:$A$500,0),
MATCH(BX$2,'Productivity Dump'!$E$3:$AJ$3,0)
),
IF(BX$3="Attendance",
INDEX('Attendance Dump'!$E$2:$AI$400,
MATCH($A155,'Attendance Dump'!$B$2:$B$400,0),
MATCH(BX$2,'Attendance Dump'!$E$1:$AI$1,0)
),
INDEX('Active Hour''s Dump'!$D$3:$AH$337,
MATCH($C155,'Active Hour''s Dump'!$A$3:$A$337,0),
MATCH(BX$2,'Active Hour''s Dump'!$D$2:$AH$2,0)
))),"")</f>
        <v>8</v>
      </c>
      <c r="BY155" s="13">
        <f>_xlfn.IFNA(IF(BY$3="Productivity",
INDEX('Productivity Dump'!$E$4:$AJ$500,
MATCH($A155,'Productivity Dump'!$A$4:$A$500,0),
MATCH(BY$2,'Productivity Dump'!$E$3:$AJ$3,0)
),
IF(BY$3="Attendance",
INDEX('Attendance Dump'!$E$2:$AI$400,
MATCH($A155,'Attendance Dump'!$B$2:$B$400,0),
MATCH(BY$2,'Attendance Dump'!$E$1:$AI$1,0)
),
INDEX('Active Hour''s Dump'!$D$3:$AH$337,
MATCH($C155,'Active Hour''s Dump'!$A$3:$A$337,0),
MATCH(BY$2,'Active Hour''s Dump'!$D$2:$AH$2,0)
))),"")</f>
        <v>8.8460000000000001</v>
      </c>
      <c r="BZ155" s="13" t="str">
        <f>_xlfn.IFNA(IF(BZ$3="Productivity",
INDEX('Productivity Dump'!$E$4:$AJ$500,
MATCH($A155,'Productivity Dump'!$A$4:$A$500,0),
MATCH(BZ$2,'Productivity Dump'!$E$3:$AJ$3,0)
),
IF(BZ$3="Attendance",
INDEX('Attendance Dump'!$E$2:$AI$400,
MATCH($A155,'Attendance Dump'!$B$2:$B$400,0),
MATCH(BZ$2,'Attendance Dump'!$E$1:$AI$1,0)
),
INDEX('Active Hour''s Dump'!$D$3:$AH$337,
MATCH($C155,'Active Hour''s Dump'!$A$3:$A$337,0),
MATCH(BZ$2,'Active Hour''s Dump'!$D$2:$AH$2,0)
))),"")</f>
        <v>P</v>
      </c>
      <c r="CA155" s="54">
        <f>_xlfn.IFNA(IF(CA$3="Productivity",
INDEX('Productivity Dump'!$E$4:$AJ$500,
MATCH($A155,'Productivity Dump'!$A$4:$A$500,0),
MATCH(CA$2,'Productivity Dump'!$E$3:$AJ$3,0)
),
IF(CA$3="Attendance",
INDEX('Attendance Dump'!$E$2:$AI$400,
MATCH($A155,'Attendance Dump'!$B$2:$B$400,0),
MATCH(CA$2,'Attendance Dump'!$E$1:$AI$1,0)
),
INDEX('Active Hour''s Dump'!$D$3:$AH$337,
MATCH($C155,'Active Hour''s Dump'!$A$3:$A$337,0),
MATCH(CA$2,'Active Hour''s Dump'!$D$2:$AH$2,0)
))),"")</f>
        <v>0.25</v>
      </c>
      <c r="CB155" s="13">
        <f>_xlfn.IFNA(IF(CB$3="Productivity",
INDEX('Productivity Dump'!$E$4:$AJ$500,
MATCH($A155,'Productivity Dump'!$A$4:$A$500,0),
MATCH(CB$2,'Productivity Dump'!$E$3:$AJ$3,0)
),
IF(CB$3="Attendance",
INDEX('Attendance Dump'!$E$2:$AI$400,
MATCH($A155,'Attendance Dump'!$B$2:$B$400,0),
MATCH(CB$2,'Attendance Dump'!$E$1:$AI$1,0)
),
INDEX('Active Hour''s Dump'!$D$3:$AH$337,
MATCH($C155,'Active Hour''s Dump'!$A$3:$A$337,0),
MATCH(CB$2,'Active Hour''s Dump'!$D$2:$AH$2,0)
))),"")</f>
        <v>0</v>
      </c>
      <c r="CC155" s="13" t="str">
        <f>_xlfn.IFNA(IF(CC$3="Productivity",
INDEX('Productivity Dump'!$E$4:$AJ$500,
MATCH($A155,'Productivity Dump'!$A$4:$A$500,0),
MATCH(CC$2,'Productivity Dump'!$E$3:$AJ$3,0)
),
IF(CC$3="Attendance",
INDEX('Attendance Dump'!$E$2:$AI$400,
MATCH($A155,'Attendance Dump'!$B$2:$B$400,0),
MATCH(CC$2,'Attendance Dump'!$E$1:$AI$1,0)
),
INDEX('Active Hour''s Dump'!$D$3:$AH$337,
MATCH($C155,'Active Hour''s Dump'!$A$3:$A$337,0),
MATCH(CC$2,'Active Hour''s Dump'!$D$2:$AH$2,0)
))),"")</f>
        <v>WO</v>
      </c>
      <c r="CD155" s="54">
        <f>_xlfn.IFNA(IF(CD$3="Productivity",
INDEX('Productivity Dump'!$E$4:$AJ$500,
MATCH($A155,'Productivity Dump'!$A$4:$A$500,0),
MATCH(CD$2,'Productivity Dump'!$E$3:$AJ$3,0)
),
IF(CD$3="Attendance",
INDEX('Attendance Dump'!$E$2:$AI$400,
MATCH($A155,'Attendance Dump'!$B$2:$B$400,0),
MATCH(CD$2,'Attendance Dump'!$E$1:$AI$1,0)
),
INDEX('Active Hour''s Dump'!$D$3:$AH$337,
MATCH($C155,'Active Hour''s Dump'!$A$3:$A$337,0),
MATCH(CD$2,'Active Hour''s Dump'!$D$2:$AH$2,0)
))),"")</f>
        <v>0</v>
      </c>
      <c r="CE155" s="13">
        <f>_xlfn.IFNA(IF(CE$3="Productivity",
INDEX('Productivity Dump'!$E$4:$AJ$500,
MATCH($A155,'Productivity Dump'!$A$4:$A$500,0),
MATCH(CE$2,'Productivity Dump'!$E$3:$AJ$3,0)
),
IF(CE$3="Attendance",
INDEX('Attendance Dump'!$E$2:$AI$400,
MATCH($A155,'Attendance Dump'!$B$2:$B$400,0),
MATCH(CE$2,'Attendance Dump'!$E$1:$AI$1,0)
),
INDEX('Active Hour''s Dump'!$D$3:$AH$337,
MATCH($C155,'Active Hour''s Dump'!$A$3:$A$337,0),
MATCH(CE$2,'Active Hour''s Dump'!$D$2:$AH$2,0)
))),"")</f>
        <v>729.02199999999993</v>
      </c>
      <c r="CF155" s="13" t="str">
        <f>_xlfn.IFNA(IF(CF$3="Productivity",
INDEX('Productivity Dump'!$E$4:$AJ$500,
MATCH($A155,'Productivity Dump'!$A$4:$A$500,0),
MATCH(CF$2,'Productivity Dump'!$E$3:$AJ$3,0)
),
IF(CF$3="Attendance",
INDEX('Attendance Dump'!$E$2:$AI$400,
MATCH($A155,'Attendance Dump'!$B$2:$B$400,0),
MATCH(CF$2,'Attendance Dump'!$E$1:$AI$1,0)
),
INDEX('Active Hour''s Dump'!$D$3:$AH$337,
MATCH($C155,'Active Hour''s Dump'!$A$3:$A$337,0),
MATCH(CF$2,'Active Hour''s Dump'!$D$2:$AH$2,0)
))),"")</f>
        <v>P</v>
      </c>
      <c r="CG155" s="54">
        <f>_xlfn.IFNA(IF(CG$3="Productivity",
INDEX('Productivity Dump'!$E$4:$AJ$500,
MATCH($A155,'Productivity Dump'!$A$4:$A$500,0),
MATCH(CG$2,'Productivity Dump'!$E$3:$AJ$3,0)
),
IF(CG$3="Attendance",
INDEX('Attendance Dump'!$E$2:$AI$400,
MATCH($A155,'Attendance Dump'!$B$2:$B$400,0),
MATCH(CG$2,'Attendance Dump'!$E$1:$AI$1,0)
),
INDEX('Active Hour''s Dump'!$D$3:$AH$337,
MATCH($C155,'Active Hour''s Dump'!$A$3:$A$337,0),
MATCH(CG$2,'Active Hour''s Dump'!$D$2:$AH$2,0)
))),"")</f>
        <v>6.1666666666666696</v>
      </c>
      <c r="CH155" s="13">
        <f>_xlfn.IFNA(IF(CH$3="Productivity",
INDEX('Productivity Dump'!$E$4:$AJ$500,
MATCH($A155,'Productivity Dump'!$A$4:$A$500,0),
MATCH(CH$2,'Productivity Dump'!$E$3:$AJ$3,0)
),
IF(CH$3="Attendance",
INDEX('Attendance Dump'!$E$2:$AI$400,
MATCH($A155,'Attendance Dump'!$B$2:$B$400,0),
MATCH(CH$2,'Attendance Dump'!$E$1:$AI$1,0)
),
INDEX('Active Hour''s Dump'!$D$3:$AH$337,
MATCH($C155,'Active Hour''s Dump'!$A$3:$A$337,0),
MATCH(CH$2,'Active Hour''s Dump'!$D$2:$AH$2,0)
))),"")</f>
        <v>1021.4830000000001</v>
      </c>
      <c r="CI155" s="13" t="str">
        <f>_xlfn.IFNA(IF(CI$3="Productivity",
INDEX('Productivity Dump'!$E$4:$AJ$500,
MATCH($A155,'Productivity Dump'!$A$4:$A$500,0),
MATCH(CI$2,'Productivity Dump'!$E$3:$AJ$3,0)
),
IF(CI$3="Attendance",
INDEX('Attendance Dump'!$E$2:$AI$400,
MATCH($A155,'Attendance Dump'!$B$2:$B$400,0),
MATCH(CI$2,'Attendance Dump'!$E$1:$AI$1,0)
),
INDEX('Active Hour''s Dump'!$D$3:$AH$337,
MATCH($C155,'Active Hour''s Dump'!$A$3:$A$337,0),
MATCH(CI$2,'Active Hour''s Dump'!$D$2:$AH$2,0)
))),"")</f>
        <v>P</v>
      </c>
      <c r="CJ155" s="54">
        <f>_xlfn.IFNA(IF(CJ$3="Productivity",
INDEX('Productivity Dump'!$E$4:$AJ$500,
MATCH($A155,'Productivity Dump'!$A$4:$A$500,0),
MATCH(CJ$2,'Productivity Dump'!$E$3:$AJ$3,0)
),
IF(CJ$3="Attendance",
INDEX('Attendance Dump'!$E$2:$AI$400,
MATCH($A155,'Attendance Dump'!$B$2:$B$400,0),
MATCH(CJ$2,'Attendance Dump'!$E$1:$AI$1,0)
),
INDEX('Active Hour''s Dump'!$D$3:$AH$337,
MATCH($C155,'Active Hour''s Dump'!$A$3:$A$337,0),
MATCH(CJ$2,'Active Hour''s Dump'!$D$2:$AH$2,0)
))),"")</f>
        <v>8.8333333333333304</v>
      </c>
      <c r="CK155" s="13">
        <f>_xlfn.IFNA(IF(CK$3="Productivity",
INDEX('Productivity Dump'!$E$4:$AJ$500,
MATCH($A155,'Productivity Dump'!$A$4:$A$500,0),
MATCH(CK$2,'Productivity Dump'!$E$3:$AJ$3,0)
),
IF(CK$3="Attendance",
INDEX('Attendance Dump'!$E$2:$AI$400,
MATCH($A155,'Attendance Dump'!$B$2:$B$400,0),
MATCH(CK$2,'Attendance Dump'!$E$1:$AI$1,0)
),
INDEX('Active Hour''s Dump'!$D$3:$AH$337,
MATCH($C155,'Active Hour''s Dump'!$A$3:$A$337,0),
MATCH(CK$2,'Active Hour''s Dump'!$D$2:$AH$2,0)
))),"")</f>
        <v>1288.7740000000001</v>
      </c>
      <c r="CL155" s="13" t="str">
        <f>_xlfn.IFNA(IF(CL$3="Productivity",
INDEX('Productivity Dump'!$E$4:$AJ$500,
MATCH($A155,'Productivity Dump'!$A$4:$A$500,0),
MATCH(CL$2,'Productivity Dump'!$E$3:$AJ$3,0)
),
IF(CL$3="Attendance",
INDEX('Attendance Dump'!$E$2:$AI$400,
MATCH($A155,'Attendance Dump'!$B$2:$B$400,0),
MATCH(CL$2,'Attendance Dump'!$E$1:$AI$1,0)
),
INDEX('Active Hour''s Dump'!$D$3:$AH$337,
MATCH($C155,'Active Hour''s Dump'!$A$3:$A$337,0),
MATCH(CL$2,'Active Hour''s Dump'!$D$2:$AH$2,0)
))),"")</f>
        <v>P</v>
      </c>
      <c r="CM155" s="54">
        <f>_xlfn.IFNA(IF(CM$3="Productivity",
INDEX('Productivity Dump'!$E$4:$AJ$500,
MATCH($A155,'Productivity Dump'!$A$4:$A$500,0),
MATCH(CM$2,'Productivity Dump'!$E$3:$AJ$3,0)
),
IF(CM$3="Attendance",
INDEX('Attendance Dump'!$E$2:$AI$400,
MATCH($A155,'Attendance Dump'!$B$2:$B$400,0),
MATCH(CM$2,'Attendance Dump'!$E$1:$AI$1,0)
),
INDEX('Active Hour''s Dump'!$D$3:$AH$337,
MATCH($C155,'Active Hour''s Dump'!$A$3:$A$337,0),
MATCH(CM$2,'Active Hour''s Dump'!$D$2:$AH$2,0)
))),"")</f>
        <v>8.5</v>
      </c>
      <c r="CN155" s="13">
        <f>_xlfn.IFNA(IF(CN$3="Productivity",
INDEX('Productivity Dump'!$E$4:$AJ$500,
MATCH($A155,'Productivity Dump'!$A$4:$A$500,0),
MATCH(CN$2,'Productivity Dump'!$E$3:$AJ$3,0)
),
IF(CN$3="Attendance",
INDEX('Attendance Dump'!$E$2:$AI$400,
MATCH($A155,'Attendance Dump'!$B$2:$B$400,0),
MATCH(CN$2,'Attendance Dump'!$E$1:$AI$1,0)
),
INDEX('Active Hour''s Dump'!$D$3:$AH$337,
MATCH($C155,'Active Hour''s Dump'!$A$3:$A$337,0),
MATCH(CN$2,'Active Hour''s Dump'!$D$2:$AH$2,0)
))),"")</f>
        <v>0</v>
      </c>
      <c r="CO155" s="13">
        <f>_xlfn.IFNA(IF(CO$3="Productivity",
INDEX('Productivity Dump'!$E$4:$AJ$500,
MATCH($A155,'Productivity Dump'!$A$4:$A$500,0),
MATCH(CO$2,'Productivity Dump'!$E$3:$AJ$3,0)
),
IF(CO$3="Attendance",
INDEX('Attendance Dump'!$E$2:$AI$400,
MATCH($A155,'Attendance Dump'!$B$2:$B$400,0),
MATCH(CO$2,'Attendance Dump'!$E$1:$AI$1,0)
),
INDEX('Active Hour''s Dump'!$D$3:$AH$337,
MATCH($C155,'Active Hour''s Dump'!$A$3:$A$337,0),
MATCH(CO$2,'Active Hour''s Dump'!$D$2:$AH$2,0)
))),"")</f>
        <v>0</v>
      </c>
      <c r="CP155" s="54">
        <f>_xlfn.IFNA(IF(CP$3="Productivity",
INDEX('Productivity Dump'!$E$4:$AJ$500,
MATCH($A155,'Productivity Dump'!$A$4:$A$500,0),
MATCH(CP$2,'Productivity Dump'!$E$3:$AJ$3,0)
),
IF(CP$3="Attendance",
INDEX('Attendance Dump'!$E$2:$AI$400,
MATCH($A155,'Attendance Dump'!$B$2:$B$400,0),
MATCH(CP$2,'Attendance Dump'!$E$1:$AI$1,0)
),
INDEX('Active Hour''s Dump'!$D$3:$AH$337,
MATCH($C155,'Active Hour''s Dump'!$A$3:$A$337,0),
MATCH(CP$2,'Active Hour''s Dump'!$D$2:$AH$2,0)
))),"")</f>
        <v>0</v>
      </c>
      <c r="CQ155" s="13">
        <f>_xlfn.IFNA(IF(CQ$3="Productivity",
INDEX('Productivity Dump'!$E$4:$AJ$500,
MATCH($A155,'Productivity Dump'!$A$4:$A$500,0),
MATCH(CQ$2,'Productivity Dump'!$E$3:$AJ$3,0)
),
IF(CQ$3="Attendance",
INDEX('Attendance Dump'!$E$2:$AI$400,
MATCH($A155,'Attendance Dump'!$B$2:$B$400,0),
MATCH(CQ$2,'Attendance Dump'!$E$1:$AI$1,0)
),
INDEX('Active Hour''s Dump'!$D$3:$AH$337,
MATCH($C155,'Active Hour''s Dump'!$A$3:$A$337,0),
MATCH(CQ$2,'Active Hour''s Dump'!$D$2:$AH$2,0)
))),"")</f>
        <v>0</v>
      </c>
      <c r="CR155" s="13">
        <f>_xlfn.IFNA(IF(CR$3="Productivity",
INDEX('Productivity Dump'!$E$4:$AJ$500,
MATCH($A155,'Productivity Dump'!$A$4:$A$500,0),
MATCH(CR$2,'Productivity Dump'!$E$3:$AJ$3,0)
),
IF(CR$3="Attendance",
INDEX('Attendance Dump'!$E$2:$AI$400,
MATCH($A155,'Attendance Dump'!$B$2:$B$400,0),
MATCH(CR$2,'Attendance Dump'!$E$1:$AI$1,0)
),
INDEX('Active Hour''s Dump'!$D$3:$AH$337,
MATCH($C155,'Active Hour''s Dump'!$A$3:$A$337,0),
MATCH(CR$2,'Active Hour''s Dump'!$D$2:$AH$2,0)
))),"")</f>
        <v>0</v>
      </c>
      <c r="CS155" s="54">
        <f>_xlfn.IFNA(IF(CS$3="Productivity",
INDEX('Productivity Dump'!$E$4:$AJ$500,
MATCH($A155,'Productivity Dump'!$A$4:$A$500,0),
MATCH(CS$2,'Productivity Dump'!$E$3:$AJ$3,0)
),
IF(CS$3="Attendance",
INDEX('Attendance Dump'!$E$2:$AI$400,
MATCH($A155,'Attendance Dump'!$B$2:$B$400,0),
MATCH(CS$2,'Attendance Dump'!$E$1:$AI$1,0)
),
INDEX('Active Hour''s Dump'!$D$3:$AH$337,
MATCH($C155,'Active Hour''s Dump'!$A$3:$A$337,0),
MATCH(CS$2,'Active Hour''s Dump'!$D$2:$AH$2,0)
))),"")</f>
        <v>0</v>
      </c>
      <c r="CT155" s="13">
        <f>_xlfn.IFNA(IF(CT$3="Productivity",
INDEX('Productivity Dump'!$E$4:$AJ$500,
MATCH($A155,'Productivity Dump'!$A$4:$A$500,0),
MATCH(CT$2,'Productivity Dump'!$E$3:$AJ$3,0)
),
IF(CT$3="Attendance",
INDEX('Attendance Dump'!$E$2:$AI$400,
MATCH($A155,'Attendance Dump'!$B$2:$B$400,0),
MATCH(CT$2,'Attendance Dump'!$E$1:$AI$1,0)
),
INDEX('Active Hour''s Dump'!$D$3:$AH$337,
MATCH($C155,'Active Hour''s Dump'!$A$3:$A$337,0),
MATCH(CT$2,'Active Hour''s Dump'!$D$2:$AH$2,0)
))),"")</f>
        <v>0</v>
      </c>
      <c r="CU155" s="13">
        <f>_xlfn.IFNA(IF(CU$3="Productivity",
INDEX('Productivity Dump'!$E$4:$AJ$500,
MATCH($A155,'Productivity Dump'!$A$4:$A$500,0),
MATCH(CU$2,'Productivity Dump'!$E$3:$AJ$3,0)
),
IF(CU$3="Attendance",
INDEX('Attendance Dump'!$E$2:$AI$400,
MATCH($A155,'Attendance Dump'!$B$2:$B$400,0),
MATCH(CU$2,'Attendance Dump'!$E$1:$AI$1,0)
),
INDEX('Active Hour''s Dump'!$D$3:$AH$337,
MATCH($C155,'Active Hour''s Dump'!$A$3:$A$337,0),
MATCH(CU$2,'Active Hour''s Dump'!$D$2:$AH$2,0)
))),"")</f>
        <v>0</v>
      </c>
      <c r="CV155" s="54">
        <f>_xlfn.IFNA(IF(CV$3="Productivity",
INDEX('Productivity Dump'!$E$4:$AJ$500,
MATCH($A155,'Productivity Dump'!$A$4:$A$500,0),
MATCH(CV$2,'Productivity Dump'!$E$3:$AJ$3,0)
),
IF(CV$3="Attendance",
INDEX('Attendance Dump'!$E$2:$AI$400,
MATCH($A155,'Attendance Dump'!$B$2:$B$400,0),
MATCH(CV$2,'Attendance Dump'!$E$1:$AI$1,0)
),
INDEX('Active Hour''s Dump'!$D$3:$AH$337,
MATCH($C155,'Active Hour''s Dump'!$A$3:$A$337,0),
MATCH(CV$2,'Active Hour''s Dump'!$D$2:$AH$2,0)
))),"")</f>
        <v>0</v>
      </c>
      <c r="CW155" s="13"/>
      <c r="CX155" s="13"/>
      <c r="CY155" s="54"/>
      <c r="DA155" s="57">
        <f t="shared" si="75"/>
        <v>165.25</v>
      </c>
      <c r="DB155" s="35">
        <f t="shared" si="76"/>
        <v>18624.413</v>
      </c>
      <c r="DC155" s="35">
        <f t="shared" si="71"/>
        <v>0</v>
      </c>
      <c r="DD155" s="35">
        <f t="shared" ca="1" si="74"/>
        <v>0</v>
      </c>
      <c r="DF155" s="32" cm="1">
        <f t="array" ref="DF155">SUMPRODUCT(
    (MOD(COLUMN(H155:CV155) - COLUMN(H155), 3) = 0) *
    (H155:CV155 = 0) *
    (I155:CW155 = "P") *
    (COUNTIF(UKHoliday, H$2:CV$2) = 0)
)</f>
        <v>0</v>
      </c>
      <c r="DG155" s="33" cm="1">
        <f t="array" ref="DG155">SUMPRODUCT(
  (MOD(COLUMN(H155:CV155) - COLUMN(H155), 3) = 0) *
  (H155:CV155 &gt; 0) *
  (H155:CV155 &lt; 0.5 * IF(((WEEKDAY(H$2:CV$2, 2) = 1) + (WEEKDAY(H$2:CV$2, 2) = 6)), G155, F155)) *
  (I155:CW155 = "P") *
  (COUNTIF(UKHoliday, H$2:CV$2) = 0)
)</f>
        <v>1</v>
      </c>
      <c r="DH155" s="33" cm="1">
        <f t="array" ref="DH155">SUMPRODUCT(
  (MOD(COLUMN(H155:CV155) - COLUMN(H155), 3) = 0) *
  (H155:CV155 &gt; 0.5 * IF(((WEEKDAY(H$2:CV$2, 2) = 1) + (WEEKDAY(H$2:CV$2, 2) = 6)), $G155, $F155)) *
  (H155:CV155 &lt; 0.8 * IF(((WEEKDAY(H$2:CV$2, 2) = 1) + (WEEKDAY(H$2:CV$2, 2) = 6)), $G155, $F155)) *
  (I155:CW155 = "P") *
  (COUNTIF(UKHoliday, H$2:CV$2) = 0)
)</f>
        <v>0</v>
      </c>
      <c r="DI155" s="33" cm="1">
        <f t="array" ref="DI155">SUMPRODUCT(
  (MOD(COLUMN(H155:CV155) - COLUMN(H155), 3) = 0) *
  (H155:CV155 &gt; 0.8 * IF(((WEEKDAY(H$2:CV$2, 2) = 1) + (WEEKDAY(H$2:CV$2, 2) = 6)), $G155, $F155)) *
  (H155:CV155 &lt; 1 * IF(((WEEKDAY(H$2:CV$2, 2) = 1) + (WEEKDAY(H$2:CV$2, 2) = 6)), $G155, $F155)) *
  (I155:CW155 = "P") *
  (COUNTIF(UKHoliday, H$2:CV$2) = 0)
)</f>
        <v>12</v>
      </c>
    </row>
    <row r="156" spans="1:113" x14ac:dyDescent="0.3">
      <c r="A156" s="8" t="s">
        <v>412</v>
      </c>
      <c r="B156" s="36" t="s">
        <v>411</v>
      </c>
      <c r="C156" s="9" t="s">
        <v>775</v>
      </c>
      <c r="D156" s="62" t="s">
        <v>944</v>
      </c>
      <c r="E156" s="35">
        <v>25000</v>
      </c>
      <c r="F156" s="35">
        <f t="shared" si="72"/>
        <v>1250</v>
      </c>
      <c r="G156" s="35">
        <f t="shared" si="73"/>
        <v>625</v>
      </c>
      <c r="H156" s="13">
        <f>_xlfn.IFNA(IF(H$3="Productivity",
INDEX('Productivity Dump'!$E$4:$AJ$500,
MATCH($A156,'Productivity Dump'!$A$4:$A$500,0),
MATCH(H$2,'Productivity Dump'!$E$3:$AJ$3,0)
),
IF(H$3="Attendance",
INDEX('Attendance Dump'!$E$2:$AI$400,
MATCH($A156,'Attendance Dump'!$B$2:$B$400,0),
MATCH(H$2,'Attendance Dump'!$E$1:$AI$1,0)
),
INDEX('Active Hour''s Dump'!$D$3:$AH$337,
MATCH($C156,'Active Hour''s Dump'!$A$3:$A$337,0),
MATCH(H$2,'Active Hour''s Dump'!$D$2:$AH$2,0)
))),"")</f>
        <v>1164.394</v>
      </c>
      <c r="I156" s="13" t="str">
        <f>_xlfn.IFNA(IF(I$3="Productivity",
INDEX('Productivity Dump'!$E$4:$AJ$500,
MATCH($A156,'Productivity Dump'!$A$4:$A$500,0),
MATCH(I$2,'Productivity Dump'!$E$3:$AJ$3,0)
),
IF(I$3="Attendance",
INDEX('Attendance Dump'!$E$2:$AI$400,
MATCH($A156,'Attendance Dump'!$B$2:$B$400,0),
MATCH(I$2,'Attendance Dump'!$E$1:$AI$1,0)
),
INDEX('Active Hour''s Dump'!$D$3:$AH$337,
MATCH($C156,'Active Hour''s Dump'!$A$3:$A$337,0),
MATCH(I$2,'Active Hour''s Dump'!$D$2:$AH$2,0)
))),"")</f>
        <v>P</v>
      </c>
      <c r="J156" s="54">
        <f>_xlfn.IFNA(IF(J$3="Productivity",
INDEX('Productivity Dump'!$E$4:$AJ$500,
MATCH($A156,'Productivity Dump'!$A$4:$A$500,0),
MATCH(J$2,'Productivity Dump'!$E$3:$AJ$3,0)
),
IF(J$3="Attendance",
INDEX('Attendance Dump'!$E$2:$AI$400,
MATCH($A156,'Attendance Dump'!$B$2:$B$400,0),
MATCH(J$2,'Attendance Dump'!$E$1:$AI$1,0)
),
INDEX('Active Hour''s Dump'!$D$3:$AH$337,
MATCH($C156,'Active Hour''s Dump'!$A$3:$A$337,0),
MATCH(J$2,'Active Hour''s Dump'!$D$2:$AH$2,0)
))),"")</f>
        <v>5.9166666666666696</v>
      </c>
      <c r="K156" s="13">
        <f>_xlfn.IFNA(IF(K$3="Productivity",
INDEX('Productivity Dump'!$E$4:$AJ$500,
MATCH($A156,'Productivity Dump'!$A$4:$A$500,0),
MATCH(K$2,'Productivity Dump'!$E$3:$AJ$3,0)
),
IF(K$3="Attendance",
INDEX('Attendance Dump'!$E$2:$AI$400,
MATCH($A156,'Attendance Dump'!$B$2:$B$400,0),
MATCH(K$2,'Attendance Dump'!$E$1:$AI$1,0)
),
INDEX('Active Hour''s Dump'!$D$3:$AH$337,
MATCH($C156,'Active Hour''s Dump'!$A$3:$A$337,0),
MATCH(K$2,'Active Hour''s Dump'!$D$2:$AH$2,0)
))),"")</f>
        <v>1175.5430000000001</v>
      </c>
      <c r="L156" s="13" t="str">
        <f>_xlfn.IFNA(IF(L$3="Productivity",
INDEX('Productivity Dump'!$E$4:$AJ$500,
MATCH($A156,'Productivity Dump'!$A$4:$A$500,0),
MATCH(L$2,'Productivity Dump'!$E$3:$AJ$3,0)
),
IF(L$3="Attendance",
INDEX('Attendance Dump'!$E$2:$AI$400,
MATCH($A156,'Attendance Dump'!$B$2:$B$400,0),
MATCH(L$2,'Attendance Dump'!$E$1:$AI$1,0)
),
INDEX('Active Hour''s Dump'!$D$3:$AH$337,
MATCH($C156,'Active Hour''s Dump'!$A$3:$A$337,0),
MATCH(L$2,'Active Hour''s Dump'!$D$2:$AH$2,0)
))),"")</f>
        <v>P</v>
      </c>
      <c r="M156" s="54">
        <f>_xlfn.IFNA(IF(M$3="Productivity",
INDEX('Productivity Dump'!$E$4:$AJ$500,
MATCH($A156,'Productivity Dump'!$A$4:$A$500,0),
MATCH(M$2,'Productivity Dump'!$E$3:$AJ$3,0)
),
IF(M$3="Attendance",
INDEX('Attendance Dump'!$E$2:$AI$400,
MATCH($A156,'Attendance Dump'!$B$2:$B$400,0),
MATCH(M$2,'Attendance Dump'!$E$1:$AI$1,0)
),
INDEX('Active Hour''s Dump'!$D$3:$AH$337,
MATCH($C156,'Active Hour''s Dump'!$A$3:$A$337,0),
MATCH(M$2,'Active Hour''s Dump'!$D$2:$AH$2,0)
))),"")</f>
        <v>5.5</v>
      </c>
      <c r="N156" s="13">
        <f>_xlfn.IFNA(IF(N$3="Productivity",
INDEX('Productivity Dump'!$E$4:$AJ$500,
MATCH($A156,'Productivity Dump'!$A$4:$A$500,0),
MATCH(N$2,'Productivity Dump'!$E$3:$AJ$3,0)
),
IF(N$3="Attendance",
INDEX('Attendance Dump'!$E$2:$AI$400,
MATCH($A156,'Attendance Dump'!$B$2:$B$400,0),
MATCH(N$2,'Attendance Dump'!$E$1:$AI$1,0)
),
INDEX('Active Hour''s Dump'!$D$3:$AH$337,
MATCH($C156,'Active Hour''s Dump'!$A$3:$A$337,0),
MATCH(N$2,'Active Hour''s Dump'!$D$2:$AH$2,0)
))),"")</f>
        <v>1053.9850000000001</v>
      </c>
      <c r="O156" s="13" t="str">
        <f>_xlfn.IFNA(IF(O$3="Productivity",
INDEX('Productivity Dump'!$E$4:$AJ$500,
MATCH($A156,'Productivity Dump'!$A$4:$A$500,0),
MATCH(O$2,'Productivity Dump'!$E$3:$AJ$3,0)
),
IF(O$3="Attendance",
INDEX('Attendance Dump'!$E$2:$AI$400,
MATCH($A156,'Attendance Dump'!$B$2:$B$400,0),
MATCH(O$2,'Attendance Dump'!$E$1:$AI$1,0)
),
INDEX('Active Hour''s Dump'!$D$3:$AH$337,
MATCH($C156,'Active Hour''s Dump'!$A$3:$A$337,0),
MATCH(O$2,'Active Hour''s Dump'!$D$2:$AH$2,0)
))),"")</f>
        <v>P</v>
      </c>
      <c r="P156" s="54">
        <f>_xlfn.IFNA(IF(P$3="Productivity",
INDEX('Productivity Dump'!$E$4:$AJ$500,
MATCH($A156,'Productivity Dump'!$A$4:$A$500,0),
MATCH(P$2,'Productivity Dump'!$E$3:$AJ$3,0)
),
IF(P$3="Attendance",
INDEX('Attendance Dump'!$E$2:$AI$400,
MATCH($A156,'Attendance Dump'!$B$2:$B$400,0),
MATCH(P$2,'Attendance Dump'!$E$1:$AI$1,0)
),
INDEX('Active Hour''s Dump'!$D$3:$AH$337,
MATCH($C156,'Active Hour''s Dump'!$A$3:$A$337,0),
MATCH(P$2,'Active Hour''s Dump'!$D$2:$AH$2,0)
))),"")</f>
        <v>4.8333333333333304</v>
      </c>
      <c r="Q156" s="13">
        <f>_xlfn.IFNA(IF(Q$3="Productivity",
INDEX('Productivity Dump'!$E$4:$AJ$500,
MATCH($A156,'Productivity Dump'!$A$4:$A$500,0),
MATCH(Q$2,'Productivity Dump'!$E$3:$AJ$3,0)
),
IF(Q$3="Attendance",
INDEX('Attendance Dump'!$E$2:$AI$400,
MATCH($A156,'Attendance Dump'!$B$2:$B$400,0),
MATCH(Q$2,'Attendance Dump'!$E$1:$AI$1,0)
),
INDEX('Active Hour''s Dump'!$D$3:$AH$337,
MATCH($C156,'Active Hour''s Dump'!$A$3:$A$337,0),
MATCH(Q$2,'Active Hour''s Dump'!$D$2:$AH$2,0)
))),"")</f>
        <v>0</v>
      </c>
      <c r="R156" s="13" t="str">
        <f>_xlfn.IFNA(IF(R$3="Productivity",
INDEX('Productivity Dump'!$E$4:$AJ$500,
MATCH($A156,'Productivity Dump'!$A$4:$A$500,0),
MATCH(R$2,'Productivity Dump'!$E$3:$AJ$3,0)
),
IF(R$3="Attendance",
INDEX('Attendance Dump'!$E$2:$AI$400,
MATCH($A156,'Attendance Dump'!$B$2:$B$400,0),
MATCH(R$2,'Attendance Dump'!$E$1:$AI$1,0)
),
INDEX('Active Hour''s Dump'!$D$3:$AH$337,
MATCH($C156,'Active Hour''s Dump'!$A$3:$A$337,0),
MATCH(R$2,'Active Hour''s Dump'!$D$2:$AH$2,0)
))),"")</f>
        <v>WO</v>
      </c>
      <c r="S156" s="54">
        <f>_xlfn.IFNA(IF(S$3="Productivity",
INDEX('Productivity Dump'!$E$4:$AJ$500,
MATCH($A156,'Productivity Dump'!$A$4:$A$500,0),
MATCH(S$2,'Productivity Dump'!$E$3:$AJ$3,0)
),
IF(S$3="Attendance",
INDEX('Attendance Dump'!$E$2:$AI$400,
MATCH($A156,'Attendance Dump'!$B$2:$B$400,0),
MATCH(S$2,'Attendance Dump'!$E$1:$AI$1,0)
),
INDEX('Active Hour''s Dump'!$D$3:$AH$337,
MATCH($C156,'Active Hour''s Dump'!$A$3:$A$337,0),
MATCH(S$2,'Active Hour''s Dump'!$D$2:$AH$2,0)
))),"")</f>
        <v>0</v>
      </c>
      <c r="T156" s="13">
        <f>_xlfn.IFNA(IF(T$3="Productivity",
INDEX('Productivity Dump'!$E$4:$AJ$500,
MATCH($A156,'Productivity Dump'!$A$4:$A$500,0),
MATCH(T$2,'Productivity Dump'!$E$3:$AJ$3,0)
),
IF(T$3="Attendance",
INDEX('Attendance Dump'!$E$2:$AI$400,
MATCH($A156,'Attendance Dump'!$B$2:$B$400,0),
MATCH(T$2,'Attendance Dump'!$E$1:$AI$1,0)
),
INDEX('Active Hour''s Dump'!$D$3:$AH$337,
MATCH($C156,'Active Hour''s Dump'!$A$3:$A$337,0),
MATCH(T$2,'Active Hour''s Dump'!$D$2:$AH$2,0)
))),"")</f>
        <v>1089.1209999999999</v>
      </c>
      <c r="U156" s="13" t="str">
        <f>_xlfn.IFNA(IF(U$3="Productivity",
INDEX('Productivity Dump'!$E$4:$AJ$500,
MATCH($A156,'Productivity Dump'!$A$4:$A$500,0),
MATCH(U$2,'Productivity Dump'!$E$3:$AJ$3,0)
),
IF(U$3="Attendance",
INDEX('Attendance Dump'!$E$2:$AI$400,
MATCH($A156,'Attendance Dump'!$B$2:$B$400,0),
MATCH(U$2,'Attendance Dump'!$E$1:$AI$1,0)
),
INDEX('Active Hour''s Dump'!$D$3:$AH$337,
MATCH($C156,'Active Hour''s Dump'!$A$3:$A$337,0),
MATCH(U$2,'Active Hour''s Dump'!$D$2:$AH$2,0)
))),"")</f>
        <v>P</v>
      </c>
      <c r="V156" s="54">
        <f>_xlfn.IFNA(IF(V$3="Productivity",
INDEX('Productivity Dump'!$E$4:$AJ$500,
MATCH($A156,'Productivity Dump'!$A$4:$A$500,0),
MATCH(V$2,'Productivity Dump'!$E$3:$AJ$3,0)
),
IF(V$3="Attendance",
INDEX('Attendance Dump'!$E$2:$AI$400,
MATCH($A156,'Attendance Dump'!$B$2:$B$400,0),
MATCH(V$2,'Attendance Dump'!$E$1:$AI$1,0)
),
INDEX('Active Hour''s Dump'!$D$3:$AH$337,
MATCH($C156,'Active Hour''s Dump'!$A$3:$A$337,0),
MATCH(V$2,'Active Hour''s Dump'!$D$2:$AH$2,0)
))),"")</f>
        <v>4.6666666666666696</v>
      </c>
      <c r="W156" s="13">
        <f>_xlfn.IFNA(IF(W$3="Productivity",
INDEX('Productivity Dump'!$E$4:$AJ$500,
MATCH($A156,'Productivity Dump'!$A$4:$A$500,0),
MATCH(W$2,'Productivity Dump'!$E$3:$AJ$3,0)
),
IF(W$3="Attendance",
INDEX('Attendance Dump'!$E$2:$AI$400,
MATCH($A156,'Attendance Dump'!$B$2:$B$400,0),
MATCH(W$2,'Attendance Dump'!$E$1:$AI$1,0)
),
INDEX('Active Hour''s Dump'!$D$3:$AH$337,
MATCH($C156,'Active Hour''s Dump'!$A$3:$A$337,0),
MATCH(W$2,'Active Hour''s Dump'!$D$2:$AH$2,0)
))),"")</f>
        <v>1122.0490000000002</v>
      </c>
      <c r="X156" s="13" t="str">
        <f>_xlfn.IFNA(IF(X$3="Productivity",
INDEX('Productivity Dump'!$E$4:$AJ$500,
MATCH($A156,'Productivity Dump'!$A$4:$A$500,0),
MATCH(X$2,'Productivity Dump'!$E$3:$AJ$3,0)
),
IF(X$3="Attendance",
INDEX('Attendance Dump'!$E$2:$AI$400,
MATCH($A156,'Attendance Dump'!$B$2:$B$400,0),
MATCH(X$2,'Attendance Dump'!$E$1:$AI$1,0)
),
INDEX('Active Hour''s Dump'!$D$3:$AH$337,
MATCH($C156,'Active Hour''s Dump'!$A$3:$A$337,0),
MATCH(X$2,'Active Hour''s Dump'!$D$2:$AH$2,0)
))),"")</f>
        <v>P</v>
      </c>
      <c r="Y156" s="54">
        <f>_xlfn.IFNA(IF(Y$3="Productivity",
INDEX('Productivity Dump'!$E$4:$AJ$500,
MATCH($A156,'Productivity Dump'!$A$4:$A$500,0),
MATCH(Y$2,'Productivity Dump'!$E$3:$AJ$3,0)
),
IF(Y$3="Attendance",
INDEX('Attendance Dump'!$E$2:$AI$400,
MATCH($A156,'Attendance Dump'!$B$2:$B$400,0),
MATCH(Y$2,'Attendance Dump'!$E$1:$AI$1,0)
),
INDEX('Active Hour''s Dump'!$D$3:$AH$337,
MATCH($C156,'Active Hour''s Dump'!$A$3:$A$337,0),
MATCH(Y$2,'Active Hour''s Dump'!$D$2:$AH$2,0)
))),"")</f>
        <v>5</v>
      </c>
      <c r="Z156" s="13">
        <f>_xlfn.IFNA(IF(Z$3="Productivity",
INDEX('Productivity Dump'!$E$4:$AJ$500,
MATCH($A156,'Productivity Dump'!$A$4:$A$500,0),
MATCH(Z$2,'Productivity Dump'!$E$3:$AJ$3,0)
),
IF(Z$3="Attendance",
INDEX('Attendance Dump'!$E$2:$AI$400,
MATCH($A156,'Attendance Dump'!$B$2:$B$400,0),
MATCH(Z$2,'Attendance Dump'!$E$1:$AI$1,0)
),
INDEX('Active Hour''s Dump'!$D$3:$AH$337,
MATCH($C156,'Active Hour''s Dump'!$A$3:$A$337,0),
MATCH(Z$2,'Active Hour''s Dump'!$D$2:$AH$2,0)
))),"")</f>
        <v>1138.3739999999996</v>
      </c>
      <c r="AA156" s="13" t="str">
        <f>_xlfn.IFNA(IF(AA$3="Productivity",
INDEX('Productivity Dump'!$E$4:$AJ$500,
MATCH($A156,'Productivity Dump'!$A$4:$A$500,0),
MATCH(AA$2,'Productivity Dump'!$E$3:$AJ$3,0)
),
IF(AA$3="Attendance",
INDEX('Attendance Dump'!$E$2:$AI$400,
MATCH($A156,'Attendance Dump'!$B$2:$B$400,0),
MATCH(AA$2,'Attendance Dump'!$E$1:$AI$1,0)
),
INDEX('Active Hour''s Dump'!$D$3:$AH$337,
MATCH($C156,'Active Hour''s Dump'!$A$3:$A$337,0),
MATCH(AA$2,'Active Hour''s Dump'!$D$2:$AH$2,0)
))),"")</f>
        <v>P</v>
      </c>
      <c r="AB156" s="54">
        <f>_xlfn.IFNA(IF(AB$3="Productivity",
INDEX('Productivity Dump'!$E$4:$AJ$500,
MATCH($A156,'Productivity Dump'!$A$4:$A$500,0),
MATCH(AB$2,'Productivity Dump'!$E$3:$AJ$3,0)
),
IF(AB$3="Attendance",
INDEX('Attendance Dump'!$E$2:$AI$400,
MATCH($A156,'Attendance Dump'!$B$2:$B$400,0),
MATCH(AB$2,'Attendance Dump'!$E$1:$AI$1,0)
),
INDEX('Active Hour''s Dump'!$D$3:$AH$337,
MATCH($C156,'Active Hour''s Dump'!$A$3:$A$337,0),
MATCH(AB$2,'Active Hour''s Dump'!$D$2:$AH$2,0)
))),"")</f>
        <v>5.25</v>
      </c>
      <c r="AC156" s="13">
        <f>_xlfn.IFNA(IF(AC$3="Productivity",
INDEX('Productivity Dump'!$E$4:$AJ$500,
MATCH($A156,'Productivity Dump'!$A$4:$A$500,0),
MATCH(AC$2,'Productivity Dump'!$E$3:$AJ$3,0)
),
IF(AC$3="Attendance",
INDEX('Attendance Dump'!$E$2:$AI$400,
MATCH($A156,'Attendance Dump'!$B$2:$B$400,0),
MATCH(AC$2,'Attendance Dump'!$E$1:$AI$1,0)
),
INDEX('Active Hour''s Dump'!$D$3:$AH$337,
MATCH($C156,'Active Hour''s Dump'!$A$3:$A$337,0),
MATCH(AC$2,'Active Hour''s Dump'!$D$2:$AH$2,0)
))),"")</f>
        <v>1087.9549999999999</v>
      </c>
      <c r="AD156" s="13" t="str">
        <f>_xlfn.IFNA(IF(AD$3="Productivity",
INDEX('Productivity Dump'!$E$4:$AJ$500,
MATCH($A156,'Productivity Dump'!$A$4:$A$500,0),
MATCH(AD$2,'Productivity Dump'!$E$3:$AJ$3,0)
),
IF(AD$3="Attendance",
INDEX('Attendance Dump'!$E$2:$AI$400,
MATCH($A156,'Attendance Dump'!$B$2:$B$400,0),
MATCH(AD$2,'Attendance Dump'!$E$1:$AI$1,0)
),
INDEX('Active Hour''s Dump'!$D$3:$AH$337,
MATCH($C156,'Active Hour''s Dump'!$A$3:$A$337,0),
MATCH(AD$2,'Active Hour''s Dump'!$D$2:$AH$2,0)
))),"")</f>
        <v>P</v>
      </c>
      <c r="AE156" s="54">
        <f>_xlfn.IFNA(IF(AE$3="Productivity",
INDEX('Productivity Dump'!$E$4:$AJ$500,
MATCH($A156,'Productivity Dump'!$A$4:$A$500,0),
MATCH(AE$2,'Productivity Dump'!$E$3:$AJ$3,0)
),
IF(AE$3="Attendance",
INDEX('Attendance Dump'!$E$2:$AI$400,
MATCH($A156,'Attendance Dump'!$B$2:$B$400,0),
MATCH(AE$2,'Attendance Dump'!$E$1:$AI$1,0)
),
INDEX('Active Hour''s Dump'!$D$3:$AH$337,
MATCH($C156,'Active Hour''s Dump'!$A$3:$A$337,0),
MATCH(AE$2,'Active Hour''s Dump'!$D$2:$AH$2,0)
))),"")</f>
        <v>4.8333333333333304</v>
      </c>
      <c r="AF156" s="13">
        <f>_xlfn.IFNA(IF(AF$3="Productivity",
INDEX('Productivity Dump'!$E$4:$AJ$500,
MATCH($A156,'Productivity Dump'!$A$4:$A$500,0),
MATCH(AF$2,'Productivity Dump'!$E$3:$AJ$3,0)
),
IF(AF$3="Attendance",
INDEX('Attendance Dump'!$E$2:$AI$400,
MATCH($A156,'Attendance Dump'!$B$2:$B$400,0),
MATCH(AF$2,'Attendance Dump'!$E$1:$AI$1,0)
),
INDEX('Active Hour''s Dump'!$D$3:$AH$337,
MATCH($C156,'Active Hour''s Dump'!$A$3:$A$337,0),
MATCH(AF$2,'Active Hour''s Dump'!$D$2:$AH$2,0)
))),"")</f>
        <v>1068.73</v>
      </c>
      <c r="AG156" s="13" t="str">
        <f>_xlfn.IFNA(IF(AG$3="Productivity",
INDEX('Productivity Dump'!$E$4:$AJ$500,
MATCH($A156,'Productivity Dump'!$A$4:$A$500,0),
MATCH(AG$2,'Productivity Dump'!$E$3:$AJ$3,0)
),
IF(AG$3="Attendance",
INDEX('Attendance Dump'!$E$2:$AI$400,
MATCH($A156,'Attendance Dump'!$B$2:$B$400,0),
MATCH(AG$2,'Attendance Dump'!$E$1:$AI$1,0)
),
INDEX('Active Hour''s Dump'!$D$3:$AH$337,
MATCH($C156,'Active Hour''s Dump'!$A$3:$A$337,0),
MATCH(AG$2,'Active Hour''s Dump'!$D$2:$AH$2,0)
))),"")</f>
        <v>P</v>
      </c>
      <c r="AH156" s="54">
        <f>_xlfn.IFNA(IF(AH$3="Productivity",
INDEX('Productivity Dump'!$E$4:$AJ$500,
MATCH($A156,'Productivity Dump'!$A$4:$A$500,0),
MATCH(AH$2,'Productivity Dump'!$E$3:$AJ$3,0)
),
IF(AH$3="Attendance",
INDEX('Attendance Dump'!$E$2:$AI$400,
MATCH($A156,'Attendance Dump'!$B$2:$B$400,0),
MATCH(AH$2,'Attendance Dump'!$E$1:$AI$1,0)
),
INDEX('Active Hour''s Dump'!$D$3:$AH$337,
MATCH($C156,'Active Hour''s Dump'!$A$3:$A$337,0),
MATCH(AH$2,'Active Hour''s Dump'!$D$2:$AH$2,0)
))),"")</f>
        <v>4.75</v>
      </c>
      <c r="AI156" s="13">
        <f>_xlfn.IFNA(IF(AI$3="Productivity",
INDEX('Productivity Dump'!$E$4:$AJ$500,
MATCH($A156,'Productivity Dump'!$A$4:$A$500,0),
MATCH(AI$2,'Productivity Dump'!$E$3:$AJ$3,0)
),
IF(AI$3="Attendance",
INDEX('Attendance Dump'!$E$2:$AI$400,
MATCH($A156,'Attendance Dump'!$B$2:$B$400,0),
MATCH(AI$2,'Attendance Dump'!$E$1:$AI$1,0)
),
INDEX('Active Hour''s Dump'!$D$3:$AH$337,
MATCH($C156,'Active Hour''s Dump'!$A$3:$A$337,0),
MATCH(AI$2,'Active Hour''s Dump'!$D$2:$AH$2,0)
))),"")</f>
        <v>1140.9839999999997</v>
      </c>
      <c r="AJ156" s="13" t="str">
        <f>_xlfn.IFNA(IF(AJ$3="Productivity",
INDEX('Productivity Dump'!$E$4:$AJ$500,
MATCH($A156,'Productivity Dump'!$A$4:$A$500,0),
MATCH(AJ$2,'Productivity Dump'!$E$3:$AJ$3,0)
),
IF(AJ$3="Attendance",
INDEX('Attendance Dump'!$E$2:$AI$400,
MATCH($A156,'Attendance Dump'!$B$2:$B$400,0),
MATCH(AJ$2,'Attendance Dump'!$E$1:$AI$1,0)
),
INDEX('Active Hour''s Dump'!$D$3:$AH$337,
MATCH($C156,'Active Hour''s Dump'!$A$3:$A$337,0),
MATCH(AJ$2,'Active Hour''s Dump'!$D$2:$AH$2,0)
))),"")</f>
        <v>P</v>
      </c>
      <c r="AK156" s="54">
        <f>_xlfn.IFNA(IF(AK$3="Productivity",
INDEX('Productivity Dump'!$E$4:$AJ$500,
MATCH($A156,'Productivity Dump'!$A$4:$A$500,0),
MATCH(AK$2,'Productivity Dump'!$E$3:$AJ$3,0)
),
IF(AK$3="Attendance",
INDEX('Attendance Dump'!$E$2:$AI$400,
MATCH($A156,'Attendance Dump'!$B$2:$B$400,0),
MATCH(AK$2,'Attendance Dump'!$E$1:$AI$1,0)
),
INDEX('Active Hour''s Dump'!$D$3:$AH$337,
MATCH($C156,'Active Hour''s Dump'!$A$3:$A$337,0),
MATCH(AK$2,'Active Hour''s Dump'!$D$2:$AH$2,0)
))),"")</f>
        <v>4.6666666666666696</v>
      </c>
      <c r="AL156" s="13">
        <f>_xlfn.IFNA(IF(AL$3="Productivity",
INDEX('Productivity Dump'!$E$4:$AJ$500,
MATCH($A156,'Productivity Dump'!$A$4:$A$500,0),
MATCH(AL$2,'Productivity Dump'!$E$3:$AJ$3,0)
),
IF(AL$3="Attendance",
INDEX('Attendance Dump'!$E$2:$AI$400,
MATCH($A156,'Attendance Dump'!$B$2:$B$400,0),
MATCH(AL$2,'Attendance Dump'!$E$1:$AI$1,0)
),
INDEX('Active Hour''s Dump'!$D$3:$AH$337,
MATCH($C156,'Active Hour''s Dump'!$A$3:$A$337,0),
MATCH(AL$2,'Active Hour''s Dump'!$D$2:$AH$2,0)
))),"")</f>
        <v>0</v>
      </c>
      <c r="AM156" s="13" t="str">
        <f>_xlfn.IFNA(IF(AM$3="Productivity",
INDEX('Productivity Dump'!$E$4:$AJ$500,
MATCH($A156,'Productivity Dump'!$A$4:$A$500,0),
MATCH(AM$2,'Productivity Dump'!$E$3:$AJ$3,0)
),
IF(AM$3="Attendance",
INDEX('Attendance Dump'!$E$2:$AI$400,
MATCH($A156,'Attendance Dump'!$B$2:$B$400,0),
MATCH(AM$2,'Attendance Dump'!$E$1:$AI$1,0)
),
INDEX('Active Hour''s Dump'!$D$3:$AH$337,
MATCH($C156,'Active Hour''s Dump'!$A$3:$A$337,0),
MATCH(AM$2,'Active Hour''s Dump'!$D$2:$AH$2,0)
))),"")</f>
        <v>WO</v>
      </c>
      <c r="AN156" s="54">
        <f>_xlfn.IFNA(IF(AN$3="Productivity",
INDEX('Productivity Dump'!$E$4:$AJ$500,
MATCH($A156,'Productivity Dump'!$A$4:$A$500,0),
MATCH(AN$2,'Productivity Dump'!$E$3:$AJ$3,0)
),
IF(AN$3="Attendance",
INDEX('Attendance Dump'!$E$2:$AI$400,
MATCH($A156,'Attendance Dump'!$B$2:$B$400,0),
MATCH(AN$2,'Attendance Dump'!$E$1:$AI$1,0)
),
INDEX('Active Hour''s Dump'!$D$3:$AH$337,
MATCH($C156,'Active Hour''s Dump'!$A$3:$A$337,0),
MATCH(AN$2,'Active Hour''s Dump'!$D$2:$AH$2,0)
))),"")</f>
        <v>0</v>
      </c>
      <c r="AO156" s="13">
        <f>_xlfn.IFNA(IF(AO$3="Productivity",
INDEX('Productivity Dump'!$E$4:$AJ$500,
MATCH($A156,'Productivity Dump'!$A$4:$A$500,0),
MATCH(AO$2,'Productivity Dump'!$E$3:$AJ$3,0)
),
IF(AO$3="Attendance",
INDEX('Attendance Dump'!$E$2:$AI$400,
MATCH($A156,'Attendance Dump'!$B$2:$B$400,0),
MATCH(AO$2,'Attendance Dump'!$E$1:$AI$1,0)
),
INDEX('Active Hour''s Dump'!$D$3:$AH$337,
MATCH($C156,'Active Hour''s Dump'!$A$3:$A$337,0),
MATCH(AO$2,'Active Hour''s Dump'!$D$2:$AH$2,0)
))),"")</f>
        <v>1117.393</v>
      </c>
      <c r="AP156" s="13" t="str">
        <f>_xlfn.IFNA(IF(AP$3="Productivity",
INDEX('Productivity Dump'!$E$4:$AJ$500,
MATCH($A156,'Productivity Dump'!$A$4:$A$500,0),
MATCH(AP$2,'Productivity Dump'!$E$3:$AJ$3,0)
),
IF(AP$3="Attendance",
INDEX('Attendance Dump'!$E$2:$AI$400,
MATCH($A156,'Attendance Dump'!$B$2:$B$400,0),
MATCH(AP$2,'Attendance Dump'!$E$1:$AI$1,0)
),
INDEX('Active Hour''s Dump'!$D$3:$AH$337,
MATCH($C156,'Active Hour''s Dump'!$A$3:$A$337,0),
MATCH(AP$2,'Active Hour''s Dump'!$D$2:$AH$2,0)
))),"")</f>
        <v>P</v>
      </c>
      <c r="AQ156" s="54">
        <f>_xlfn.IFNA(IF(AQ$3="Productivity",
INDEX('Productivity Dump'!$E$4:$AJ$500,
MATCH($A156,'Productivity Dump'!$A$4:$A$500,0),
MATCH(AQ$2,'Productivity Dump'!$E$3:$AJ$3,0)
),
IF(AQ$3="Attendance",
INDEX('Attendance Dump'!$E$2:$AI$400,
MATCH($A156,'Attendance Dump'!$B$2:$B$400,0),
MATCH(AQ$2,'Attendance Dump'!$E$1:$AI$1,0)
),
INDEX('Active Hour''s Dump'!$D$3:$AH$337,
MATCH($C156,'Active Hour''s Dump'!$A$3:$A$337,0),
MATCH(AQ$2,'Active Hour''s Dump'!$D$2:$AH$2,0)
))),"")</f>
        <v>5.0833333333333304</v>
      </c>
      <c r="AR156" s="13">
        <f>_xlfn.IFNA(IF(AR$3="Productivity",
INDEX('Productivity Dump'!$E$4:$AJ$500,
MATCH($A156,'Productivity Dump'!$A$4:$A$500,0),
MATCH(AR$2,'Productivity Dump'!$E$3:$AJ$3,0)
),
IF(AR$3="Attendance",
INDEX('Attendance Dump'!$E$2:$AI$400,
MATCH($A156,'Attendance Dump'!$B$2:$B$400,0),
MATCH(AR$2,'Attendance Dump'!$E$1:$AI$1,0)
),
INDEX('Active Hour''s Dump'!$D$3:$AH$337,
MATCH($C156,'Active Hour''s Dump'!$A$3:$A$337,0),
MATCH(AR$2,'Active Hour''s Dump'!$D$2:$AH$2,0)
))),"")</f>
        <v>1127.6170000000002</v>
      </c>
      <c r="AS156" s="13" t="str">
        <f>_xlfn.IFNA(IF(AS$3="Productivity",
INDEX('Productivity Dump'!$E$4:$AJ$500,
MATCH($A156,'Productivity Dump'!$A$4:$A$500,0),
MATCH(AS$2,'Productivity Dump'!$E$3:$AJ$3,0)
),
IF(AS$3="Attendance",
INDEX('Attendance Dump'!$E$2:$AI$400,
MATCH($A156,'Attendance Dump'!$B$2:$B$400,0),
MATCH(AS$2,'Attendance Dump'!$E$1:$AI$1,0)
),
INDEX('Active Hour''s Dump'!$D$3:$AH$337,
MATCH($C156,'Active Hour''s Dump'!$A$3:$A$337,0),
MATCH(AS$2,'Active Hour''s Dump'!$D$2:$AH$2,0)
))),"")</f>
        <v>P</v>
      </c>
      <c r="AT156" s="54">
        <f>_xlfn.IFNA(IF(AT$3="Productivity",
INDEX('Productivity Dump'!$E$4:$AJ$500,
MATCH($A156,'Productivity Dump'!$A$4:$A$500,0),
MATCH(AT$2,'Productivity Dump'!$E$3:$AJ$3,0)
),
IF(AT$3="Attendance",
INDEX('Attendance Dump'!$E$2:$AI$400,
MATCH($A156,'Attendance Dump'!$B$2:$B$400,0),
MATCH(AT$2,'Attendance Dump'!$E$1:$AI$1,0)
),
INDEX('Active Hour''s Dump'!$D$3:$AH$337,
MATCH($C156,'Active Hour''s Dump'!$A$3:$A$337,0),
MATCH(AT$2,'Active Hour''s Dump'!$D$2:$AH$2,0)
))),"")</f>
        <v>5.75</v>
      </c>
      <c r="AU156" s="13">
        <f>_xlfn.IFNA(IF(AU$3="Productivity",
INDEX('Productivity Dump'!$E$4:$AJ$500,
MATCH($A156,'Productivity Dump'!$A$4:$A$500,0),
MATCH(AU$2,'Productivity Dump'!$E$3:$AJ$3,0)
),
IF(AU$3="Attendance",
INDEX('Attendance Dump'!$E$2:$AI$400,
MATCH($A156,'Attendance Dump'!$B$2:$B$400,0),
MATCH(AU$2,'Attendance Dump'!$E$1:$AI$1,0)
),
INDEX('Active Hour''s Dump'!$D$3:$AH$337,
MATCH($C156,'Active Hour''s Dump'!$A$3:$A$337,0),
MATCH(AU$2,'Active Hour''s Dump'!$D$2:$AH$2,0)
))),"")</f>
        <v>1116.759</v>
      </c>
      <c r="AV156" s="13" t="str">
        <f>_xlfn.IFNA(IF(AV$3="Productivity",
INDEX('Productivity Dump'!$E$4:$AJ$500,
MATCH($A156,'Productivity Dump'!$A$4:$A$500,0),
MATCH(AV$2,'Productivity Dump'!$E$3:$AJ$3,0)
),
IF(AV$3="Attendance",
INDEX('Attendance Dump'!$E$2:$AI$400,
MATCH($A156,'Attendance Dump'!$B$2:$B$400,0),
MATCH(AV$2,'Attendance Dump'!$E$1:$AI$1,0)
),
INDEX('Active Hour''s Dump'!$D$3:$AH$337,
MATCH($C156,'Active Hour''s Dump'!$A$3:$A$337,0),
MATCH(AV$2,'Active Hour''s Dump'!$D$2:$AH$2,0)
))),"")</f>
        <v>P</v>
      </c>
      <c r="AW156" s="54">
        <f>_xlfn.IFNA(IF(AW$3="Productivity",
INDEX('Productivity Dump'!$E$4:$AJ$500,
MATCH($A156,'Productivity Dump'!$A$4:$A$500,0),
MATCH(AW$2,'Productivity Dump'!$E$3:$AJ$3,0)
),
IF(AW$3="Attendance",
INDEX('Attendance Dump'!$E$2:$AI$400,
MATCH($A156,'Attendance Dump'!$B$2:$B$400,0),
MATCH(AW$2,'Attendance Dump'!$E$1:$AI$1,0)
),
INDEX('Active Hour''s Dump'!$D$3:$AH$337,
MATCH($C156,'Active Hour''s Dump'!$A$3:$A$337,0),
MATCH(AW$2,'Active Hour''s Dump'!$D$2:$AH$2,0)
))),"")</f>
        <v>5.4166666666666696</v>
      </c>
      <c r="AX156" s="13">
        <f>_xlfn.IFNA(IF(AX$3="Productivity",
INDEX('Productivity Dump'!$E$4:$AJ$500,
MATCH($A156,'Productivity Dump'!$A$4:$A$500,0),
MATCH(AX$2,'Productivity Dump'!$E$3:$AJ$3,0)
),
IF(AX$3="Attendance",
INDEX('Attendance Dump'!$E$2:$AI$400,
MATCH($A156,'Attendance Dump'!$B$2:$B$400,0),
MATCH(AX$2,'Attendance Dump'!$E$1:$AI$1,0)
),
INDEX('Active Hour''s Dump'!$D$3:$AH$337,
MATCH($C156,'Active Hour''s Dump'!$A$3:$A$337,0),
MATCH(AX$2,'Active Hour''s Dump'!$D$2:$AH$2,0)
))),"")</f>
        <v>1211.9519999999998</v>
      </c>
      <c r="AY156" s="13" t="str">
        <f>_xlfn.IFNA(IF(AY$3="Productivity",
INDEX('Productivity Dump'!$E$4:$AJ$500,
MATCH($A156,'Productivity Dump'!$A$4:$A$500,0),
MATCH(AY$2,'Productivity Dump'!$E$3:$AJ$3,0)
),
IF(AY$3="Attendance",
INDEX('Attendance Dump'!$E$2:$AI$400,
MATCH($A156,'Attendance Dump'!$B$2:$B$400,0),
MATCH(AY$2,'Attendance Dump'!$E$1:$AI$1,0)
),
INDEX('Active Hour''s Dump'!$D$3:$AH$337,
MATCH($C156,'Active Hour''s Dump'!$A$3:$A$337,0),
MATCH(AY$2,'Active Hour''s Dump'!$D$2:$AH$2,0)
))),"")</f>
        <v>P</v>
      </c>
      <c r="AZ156" s="54">
        <f>_xlfn.IFNA(IF(AZ$3="Productivity",
INDEX('Productivity Dump'!$E$4:$AJ$500,
MATCH($A156,'Productivity Dump'!$A$4:$A$500,0),
MATCH(AZ$2,'Productivity Dump'!$E$3:$AJ$3,0)
),
IF(AZ$3="Attendance",
INDEX('Attendance Dump'!$E$2:$AI$400,
MATCH($A156,'Attendance Dump'!$B$2:$B$400,0),
MATCH(AZ$2,'Attendance Dump'!$E$1:$AI$1,0)
),
INDEX('Active Hour''s Dump'!$D$3:$AH$337,
MATCH($C156,'Active Hour''s Dump'!$A$3:$A$337,0),
MATCH(AZ$2,'Active Hour''s Dump'!$D$2:$AH$2,0)
))),"")</f>
        <v>6.25</v>
      </c>
      <c r="BA156" s="13">
        <f>_xlfn.IFNA(IF(BA$3="Productivity",
INDEX('Productivity Dump'!$E$4:$AJ$500,
MATCH($A156,'Productivity Dump'!$A$4:$A$500,0),
MATCH(BA$2,'Productivity Dump'!$E$3:$AJ$3,0)
),
IF(BA$3="Attendance",
INDEX('Attendance Dump'!$E$2:$AI$400,
MATCH($A156,'Attendance Dump'!$B$2:$B$400,0),
MATCH(BA$2,'Attendance Dump'!$E$1:$AI$1,0)
),
INDEX('Active Hour''s Dump'!$D$3:$AH$337,
MATCH($C156,'Active Hour''s Dump'!$A$3:$A$337,0),
MATCH(BA$2,'Active Hour''s Dump'!$D$2:$AH$2,0)
))),"")</f>
        <v>1128.4510000000002</v>
      </c>
      <c r="BB156" s="13" t="str">
        <f>_xlfn.IFNA(IF(BB$3="Productivity",
INDEX('Productivity Dump'!$E$4:$AJ$500,
MATCH($A156,'Productivity Dump'!$A$4:$A$500,0),
MATCH(BB$2,'Productivity Dump'!$E$3:$AJ$3,0)
),
IF(BB$3="Attendance",
INDEX('Attendance Dump'!$E$2:$AI$400,
MATCH($A156,'Attendance Dump'!$B$2:$B$400,0),
MATCH(BB$2,'Attendance Dump'!$E$1:$AI$1,0)
),
INDEX('Active Hour''s Dump'!$D$3:$AH$337,
MATCH($C156,'Active Hour''s Dump'!$A$3:$A$337,0),
MATCH(BB$2,'Active Hour''s Dump'!$D$2:$AH$2,0)
))),"")</f>
        <v>P</v>
      </c>
      <c r="BC156" s="54">
        <f>_xlfn.IFNA(IF(BC$3="Productivity",
INDEX('Productivity Dump'!$E$4:$AJ$500,
MATCH($A156,'Productivity Dump'!$A$4:$A$500,0),
MATCH(BC$2,'Productivity Dump'!$E$3:$AJ$3,0)
),
IF(BC$3="Attendance",
INDEX('Attendance Dump'!$E$2:$AI$400,
MATCH($A156,'Attendance Dump'!$B$2:$B$400,0),
MATCH(BC$2,'Attendance Dump'!$E$1:$AI$1,0)
),
INDEX('Active Hour''s Dump'!$D$3:$AH$337,
MATCH($C156,'Active Hour''s Dump'!$A$3:$A$337,0),
MATCH(BC$2,'Active Hour''s Dump'!$D$2:$AH$2,0)
))),"")</f>
        <v>5.5</v>
      </c>
      <c r="BD156" s="13">
        <f>_xlfn.IFNA(IF(BD$3="Productivity",
INDEX('Productivity Dump'!$E$4:$AJ$500,
MATCH($A156,'Productivity Dump'!$A$4:$A$500,0),
MATCH(BD$2,'Productivity Dump'!$E$3:$AJ$3,0)
),
IF(BD$3="Attendance",
INDEX('Attendance Dump'!$E$2:$AI$400,
MATCH($A156,'Attendance Dump'!$B$2:$B$400,0),
MATCH(BD$2,'Attendance Dump'!$E$1:$AI$1,0)
),
INDEX('Active Hour''s Dump'!$D$3:$AH$337,
MATCH($C156,'Active Hour''s Dump'!$A$3:$A$337,0),
MATCH(BD$2,'Active Hour''s Dump'!$D$2:$AH$2,0)
))),"")</f>
        <v>809.62399999999991</v>
      </c>
      <c r="BE156" s="13" t="str">
        <f>_xlfn.IFNA(IF(BE$3="Productivity",
INDEX('Productivity Dump'!$E$4:$AJ$500,
MATCH($A156,'Productivity Dump'!$A$4:$A$500,0),
MATCH(BE$2,'Productivity Dump'!$E$3:$AJ$3,0)
),
IF(BE$3="Attendance",
INDEX('Attendance Dump'!$E$2:$AI$400,
MATCH($A156,'Attendance Dump'!$B$2:$B$400,0),
MATCH(BE$2,'Attendance Dump'!$E$1:$AI$1,0)
),
INDEX('Active Hour''s Dump'!$D$3:$AH$337,
MATCH($C156,'Active Hour''s Dump'!$A$3:$A$337,0),
MATCH(BE$2,'Active Hour''s Dump'!$D$2:$AH$2,0)
))),"")</f>
        <v>P</v>
      </c>
      <c r="BF156" s="54">
        <f>_xlfn.IFNA(IF(BF$3="Productivity",
INDEX('Productivity Dump'!$E$4:$AJ$500,
MATCH($A156,'Productivity Dump'!$A$4:$A$500,0),
MATCH(BF$2,'Productivity Dump'!$E$3:$AJ$3,0)
),
IF(BF$3="Attendance",
INDEX('Attendance Dump'!$E$2:$AI$400,
MATCH($A156,'Attendance Dump'!$B$2:$B$400,0),
MATCH(BF$2,'Attendance Dump'!$E$1:$AI$1,0)
),
INDEX('Active Hour''s Dump'!$D$3:$AH$337,
MATCH($C156,'Active Hour''s Dump'!$A$3:$A$337,0),
MATCH(BF$2,'Active Hour''s Dump'!$D$2:$AH$2,0)
))),"")</f>
        <v>4.75</v>
      </c>
      <c r="BG156" s="13">
        <f>_xlfn.IFNA(IF(BG$3="Productivity",
INDEX('Productivity Dump'!$E$4:$AJ$500,
MATCH($A156,'Productivity Dump'!$A$4:$A$500,0),
MATCH(BG$2,'Productivity Dump'!$E$3:$AJ$3,0)
),
IF(BG$3="Attendance",
INDEX('Attendance Dump'!$E$2:$AI$400,
MATCH($A156,'Attendance Dump'!$B$2:$B$400,0),
MATCH(BG$2,'Attendance Dump'!$E$1:$AI$1,0)
),
INDEX('Active Hour''s Dump'!$D$3:$AH$337,
MATCH($C156,'Active Hour''s Dump'!$A$3:$A$337,0),
MATCH(BG$2,'Active Hour''s Dump'!$D$2:$AH$2,0)
))),"")</f>
        <v>0</v>
      </c>
      <c r="BH156" s="13" t="str">
        <f>_xlfn.IFNA(IF(BH$3="Productivity",
INDEX('Productivity Dump'!$E$4:$AJ$500,
MATCH($A156,'Productivity Dump'!$A$4:$A$500,0),
MATCH(BH$2,'Productivity Dump'!$E$3:$AJ$3,0)
),
IF(BH$3="Attendance",
INDEX('Attendance Dump'!$E$2:$AI$400,
MATCH($A156,'Attendance Dump'!$B$2:$B$400,0),
MATCH(BH$2,'Attendance Dump'!$E$1:$AI$1,0)
),
INDEX('Active Hour''s Dump'!$D$3:$AH$337,
MATCH($C156,'Active Hour''s Dump'!$A$3:$A$337,0),
MATCH(BH$2,'Active Hour''s Dump'!$D$2:$AH$2,0)
))),"")</f>
        <v>WO</v>
      </c>
      <c r="BI156" s="54">
        <f>_xlfn.IFNA(IF(BI$3="Productivity",
INDEX('Productivity Dump'!$E$4:$AJ$500,
MATCH($A156,'Productivity Dump'!$A$4:$A$500,0),
MATCH(BI$2,'Productivity Dump'!$E$3:$AJ$3,0)
),
IF(BI$3="Attendance",
INDEX('Attendance Dump'!$E$2:$AI$400,
MATCH($A156,'Attendance Dump'!$B$2:$B$400,0),
MATCH(BI$2,'Attendance Dump'!$E$1:$AI$1,0)
),
INDEX('Active Hour''s Dump'!$D$3:$AH$337,
MATCH($C156,'Active Hour''s Dump'!$A$3:$A$337,0),
MATCH(BI$2,'Active Hour''s Dump'!$D$2:$AH$2,0)
))),"")</f>
        <v>0</v>
      </c>
      <c r="BJ156" s="13">
        <f>_xlfn.IFNA(IF(BJ$3="Productivity",
INDEX('Productivity Dump'!$E$4:$AJ$500,
MATCH($A156,'Productivity Dump'!$A$4:$A$500,0),
MATCH(BJ$2,'Productivity Dump'!$E$3:$AJ$3,0)
),
IF(BJ$3="Attendance",
INDEX('Attendance Dump'!$E$2:$AI$400,
MATCH($A156,'Attendance Dump'!$B$2:$B$400,0),
MATCH(BJ$2,'Attendance Dump'!$E$1:$AI$1,0)
),
INDEX('Active Hour''s Dump'!$D$3:$AH$337,
MATCH($C156,'Active Hour''s Dump'!$A$3:$A$337,0),
MATCH(BJ$2,'Active Hour''s Dump'!$D$2:$AH$2,0)
))),"")</f>
        <v>1136.069</v>
      </c>
      <c r="BK156" s="13" t="str">
        <f>_xlfn.IFNA(IF(BK$3="Productivity",
INDEX('Productivity Dump'!$E$4:$AJ$500,
MATCH($A156,'Productivity Dump'!$A$4:$A$500,0),
MATCH(BK$2,'Productivity Dump'!$E$3:$AJ$3,0)
),
IF(BK$3="Attendance",
INDEX('Attendance Dump'!$E$2:$AI$400,
MATCH($A156,'Attendance Dump'!$B$2:$B$400,0),
MATCH(BK$2,'Attendance Dump'!$E$1:$AI$1,0)
),
INDEX('Active Hour''s Dump'!$D$3:$AH$337,
MATCH($C156,'Active Hour''s Dump'!$A$3:$A$337,0),
MATCH(BK$2,'Active Hour''s Dump'!$D$2:$AH$2,0)
))),"")</f>
        <v>P</v>
      </c>
      <c r="BL156" s="54">
        <f>_xlfn.IFNA(IF(BL$3="Productivity",
INDEX('Productivity Dump'!$E$4:$AJ$500,
MATCH($A156,'Productivity Dump'!$A$4:$A$500,0),
MATCH(BL$2,'Productivity Dump'!$E$3:$AJ$3,0)
),
IF(BL$3="Attendance",
INDEX('Attendance Dump'!$E$2:$AI$400,
MATCH($A156,'Attendance Dump'!$B$2:$B$400,0),
MATCH(BL$2,'Attendance Dump'!$E$1:$AI$1,0)
),
INDEX('Active Hour''s Dump'!$D$3:$AH$337,
MATCH($C156,'Active Hour''s Dump'!$A$3:$A$337,0),
MATCH(BL$2,'Active Hour''s Dump'!$D$2:$AH$2,0)
))),"")</f>
        <v>5.5833333333333304</v>
      </c>
      <c r="BM156" s="13">
        <f>_xlfn.IFNA(IF(BM$3="Productivity",
INDEX('Productivity Dump'!$E$4:$AJ$500,
MATCH($A156,'Productivity Dump'!$A$4:$A$500,0),
MATCH(BM$2,'Productivity Dump'!$E$3:$AJ$3,0)
),
IF(BM$3="Attendance",
INDEX('Attendance Dump'!$E$2:$AI$400,
MATCH($A156,'Attendance Dump'!$B$2:$B$400,0),
MATCH(BM$2,'Attendance Dump'!$E$1:$AI$1,0)
),
INDEX('Active Hour''s Dump'!$D$3:$AH$337,
MATCH($C156,'Active Hour''s Dump'!$A$3:$A$337,0),
MATCH(BM$2,'Active Hour''s Dump'!$D$2:$AH$2,0)
))),"")</f>
        <v>1161.1559999999999</v>
      </c>
      <c r="BN156" s="13" t="str">
        <f>_xlfn.IFNA(IF(BN$3="Productivity",
INDEX('Productivity Dump'!$E$4:$AJ$500,
MATCH($A156,'Productivity Dump'!$A$4:$A$500,0),
MATCH(BN$2,'Productivity Dump'!$E$3:$AJ$3,0)
),
IF(BN$3="Attendance",
INDEX('Attendance Dump'!$E$2:$AI$400,
MATCH($A156,'Attendance Dump'!$B$2:$B$400,0),
MATCH(BN$2,'Attendance Dump'!$E$1:$AI$1,0)
),
INDEX('Active Hour''s Dump'!$D$3:$AH$337,
MATCH($C156,'Active Hour''s Dump'!$A$3:$A$337,0),
MATCH(BN$2,'Active Hour''s Dump'!$D$2:$AH$2,0)
))),"")</f>
        <v>P</v>
      </c>
      <c r="BO156" s="54">
        <f>_xlfn.IFNA(IF(BO$3="Productivity",
INDEX('Productivity Dump'!$E$4:$AJ$500,
MATCH($A156,'Productivity Dump'!$A$4:$A$500,0),
MATCH(BO$2,'Productivity Dump'!$E$3:$AJ$3,0)
),
IF(BO$3="Attendance",
INDEX('Attendance Dump'!$E$2:$AI$400,
MATCH($A156,'Attendance Dump'!$B$2:$B$400,0),
MATCH(BO$2,'Attendance Dump'!$E$1:$AI$1,0)
),
INDEX('Active Hour''s Dump'!$D$3:$AH$337,
MATCH($C156,'Active Hour''s Dump'!$A$3:$A$337,0),
MATCH(BO$2,'Active Hour''s Dump'!$D$2:$AH$2,0)
))),"")</f>
        <v>5.9166666666666696</v>
      </c>
      <c r="BP156" s="13">
        <f>_xlfn.IFNA(IF(BP$3="Productivity",
INDEX('Productivity Dump'!$E$4:$AJ$500,
MATCH($A156,'Productivity Dump'!$A$4:$A$500,0),
MATCH(BP$2,'Productivity Dump'!$E$3:$AJ$3,0)
),
IF(BP$3="Attendance",
INDEX('Attendance Dump'!$E$2:$AI$400,
MATCH($A156,'Attendance Dump'!$B$2:$B$400,0),
MATCH(BP$2,'Attendance Dump'!$E$1:$AI$1,0)
),
INDEX('Active Hour''s Dump'!$D$3:$AH$337,
MATCH($C156,'Active Hour''s Dump'!$A$3:$A$337,0),
MATCH(BP$2,'Active Hour''s Dump'!$D$2:$AH$2,0)
))),"")</f>
        <v>1237.6139999999998</v>
      </c>
      <c r="BQ156" s="13" t="str">
        <f>_xlfn.IFNA(IF(BQ$3="Productivity",
INDEX('Productivity Dump'!$E$4:$AJ$500,
MATCH($A156,'Productivity Dump'!$A$4:$A$500,0),
MATCH(BQ$2,'Productivity Dump'!$E$3:$AJ$3,0)
),
IF(BQ$3="Attendance",
INDEX('Attendance Dump'!$E$2:$AI$400,
MATCH($A156,'Attendance Dump'!$B$2:$B$400,0),
MATCH(BQ$2,'Attendance Dump'!$E$1:$AI$1,0)
),
INDEX('Active Hour''s Dump'!$D$3:$AH$337,
MATCH($C156,'Active Hour''s Dump'!$A$3:$A$337,0),
MATCH(BQ$2,'Active Hour''s Dump'!$D$2:$AH$2,0)
))),"")</f>
        <v>P</v>
      </c>
      <c r="BR156" s="54">
        <f>_xlfn.IFNA(IF(BR$3="Productivity",
INDEX('Productivity Dump'!$E$4:$AJ$500,
MATCH($A156,'Productivity Dump'!$A$4:$A$500,0),
MATCH(BR$2,'Productivity Dump'!$E$3:$AJ$3,0)
),
IF(BR$3="Attendance",
INDEX('Attendance Dump'!$E$2:$AI$400,
MATCH($A156,'Attendance Dump'!$B$2:$B$400,0),
MATCH(BR$2,'Attendance Dump'!$E$1:$AI$1,0)
),
INDEX('Active Hour''s Dump'!$D$3:$AH$337,
MATCH($C156,'Active Hour''s Dump'!$A$3:$A$337,0),
MATCH(BR$2,'Active Hour''s Dump'!$D$2:$AH$2,0)
))),"")</f>
        <v>5.25</v>
      </c>
      <c r="BS156" s="13">
        <f>_xlfn.IFNA(IF(BS$3="Productivity",
INDEX('Productivity Dump'!$E$4:$AJ$500,
MATCH($A156,'Productivity Dump'!$A$4:$A$500,0),
MATCH(BS$2,'Productivity Dump'!$E$3:$AJ$3,0)
),
IF(BS$3="Attendance",
INDEX('Attendance Dump'!$E$2:$AI$400,
MATCH($A156,'Attendance Dump'!$B$2:$B$400,0),
MATCH(BS$2,'Attendance Dump'!$E$1:$AI$1,0)
),
INDEX('Active Hour''s Dump'!$D$3:$AH$337,
MATCH($C156,'Active Hour''s Dump'!$A$3:$A$337,0),
MATCH(BS$2,'Active Hour''s Dump'!$D$2:$AH$2,0)
))),"")</f>
        <v>1040.0919999999999</v>
      </c>
      <c r="BT156" s="13" t="str">
        <f>_xlfn.IFNA(IF(BT$3="Productivity",
INDEX('Productivity Dump'!$E$4:$AJ$500,
MATCH($A156,'Productivity Dump'!$A$4:$A$500,0),
MATCH(BT$2,'Productivity Dump'!$E$3:$AJ$3,0)
),
IF(BT$3="Attendance",
INDEX('Attendance Dump'!$E$2:$AI$400,
MATCH($A156,'Attendance Dump'!$B$2:$B$400,0),
MATCH(BT$2,'Attendance Dump'!$E$1:$AI$1,0)
),
INDEX('Active Hour''s Dump'!$D$3:$AH$337,
MATCH($C156,'Active Hour''s Dump'!$A$3:$A$337,0),
MATCH(BT$2,'Active Hour''s Dump'!$D$2:$AH$2,0)
))),"")</f>
        <v>H(P)</v>
      </c>
      <c r="BU156" s="54">
        <f>_xlfn.IFNA(IF(BU$3="Productivity",
INDEX('Productivity Dump'!$E$4:$AJ$500,
MATCH($A156,'Productivity Dump'!$A$4:$A$500,0),
MATCH(BU$2,'Productivity Dump'!$E$3:$AJ$3,0)
),
IF(BU$3="Attendance",
INDEX('Attendance Dump'!$E$2:$AI$400,
MATCH($A156,'Attendance Dump'!$B$2:$B$400,0),
MATCH(BU$2,'Attendance Dump'!$E$1:$AI$1,0)
),
INDEX('Active Hour''s Dump'!$D$3:$AH$337,
MATCH($C156,'Active Hour''s Dump'!$A$3:$A$337,0),
MATCH(BU$2,'Active Hour''s Dump'!$D$2:$AH$2,0)
))),"")</f>
        <v>6.4166666666666696</v>
      </c>
      <c r="BV156" s="13">
        <f>_xlfn.IFNA(IF(BV$3="Productivity",
INDEX('Productivity Dump'!$E$4:$AJ$500,
MATCH($A156,'Productivity Dump'!$A$4:$A$500,0),
MATCH(BV$2,'Productivity Dump'!$E$3:$AJ$3,0)
),
IF(BV$3="Attendance",
INDEX('Attendance Dump'!$E$2:$AI$400,
MATCH($A156,'Attendance Dump'!$B$2:$B$400,0),
MATCH(BV$2,'Attendance Dump'!$E$1:$AI$1,0)
),
INDEX('Active Hour''s Dump'!$D$3:$AH$337,
MATCH($C156,'Active Hour''s Dump'!$A$3:$A$337,0),
MATCH(BV$2,'Active Hour''s Dump'!$D$2:$AH$2,0)
))),"")</f>
        <v>0</v>
      </c>
      <c r="BW156" s="13" t="str">
        <f>_xlfn.IFNA(IF(BW$3="Productivity",
INDEX('Productivity Dump'!$E$4:$AJ$500,
MATCH($A156,'Productivity Dump'!$A$4:$A$500,0),
MATCH(BW$2,'Productivity Dump'!$E$3:$AJ$3,0)
),
IF(BW$3="Attendance",
INDEX('Attendance Dump'!$E$2:$AI$400,
MATCH($A156,'Attendance Dump'!$B$2:$B$400,0),
MATCH(BW$2,'Attendance Dump'!$E$1:$AI$1,0)
),
INDEX('Active Hour''s Dump'!$D$3:$AH$337,
MATCH($C156,'Active Hour''s Dump'!$A$3:$A$337,0),
MATCH(BW$2,'Active Hour''s Dump'!$D$2:$AH$2,0)
))),"")</f>
        <v>PL</v>
      </c>
      <c r="BX156" s="54">
        <f>_xlfn.IFNA(IF(BX$3="Productivity",
INDEX('Productivity Dump'!$E$4:$AJ$500,
MATCH($A156,'Productivity Dump'!$A$4:$A$500,0),
MATCH(BX$2,'Productivity Dump'!$E$3:$AJ$3,0)
),
IF(BX$3="Attendance",
INDEX('Attendance Dump'!$E$2:$AI$400,
MATCH($A156,'Attendance Dump'!$B$2:$B$400,0),
MATCH(BX$2,'Attendance Dump'!$E$1:$AI$1,0)
),
INDEX('Active Hour''s Dump'!$D$3:$AH$337,
MATCH($C156,'Active Hour''s Dump'!$A$3:$A$337,0),
MATCH(BX$2,'Active Hour''s Dump'!$D$2:$AH$2,0)
))),"")</f>
        <v>0</v>
      </c>
      <c r="BY156" s="13">
        <f>_xlfn.IFNA(IF(BY$3="Productivity",
INDEX('Productivity Dump'!$E$4:$AJ$500,
MATCH($A156,'Productivity Dump'!$A$4:$A$500,0),
MATCH(BY$2,'Productivity Dump'!$E$3:$AJ$3,0)
),
IF(BY$3="Attendance",
INDEX('Attendance Dump'!$E$2:$AI$400,
MATCH($A156,'Attendance Dump'!$B$2:$B$400,0),
MATCH(BY$2,'Attendance Dump'!$E$1:$AI$1,0)
),
INDEX('Active Hour''s Dump'!$D$3:$AH$337,
MATCH($C156,'Active Hour''s Dump'!$A$3:$A$337,0),
MATCH(BY$2,'Active Hour''s Dump'!$D$2:$AH$2,0)
))),"")</f>
        <v>0</v>
      </c>
      <c r="BZ156" s="13" t="str">
        <f>_xlfn.IFNA(IF(BZ$3="Productivity",
INDEX('Productivity Dump'!$E$4:$AJ$500,
MATCH($A156,'Productivity Dump'!$A$4:$A$500,0),
MATCH(BZ$2,'Productivity Dump'!$E$3:$AJ$3,0)
),
IF(BZ$3="Attendance",
INDEX('Attendance Dump'!$E$2:$AI$400,
MATCH($A156,'Attendance Dump'!$B$2:$B$400,0),
MATCH(BZ$2,'Attendance Dump'!$E$1:$AI$1,0)
),
INDEX('Active Hour''s Dump'!$D$3:$AH$337,
MATCH($C156,'Active Hour''s Dump'!$A$3:$A$337,0),
MATCH(BZ$2,'Active Hour''s Dump'!$D$2:$AH$2,0)
))),"")</f>
        <v>PL</v>
      </c>
      <c r="CA156" s="54">
        <f>_xlfn.IFNA(IF(CA$3="Productivity",
INDEX('Productivity Dump'!$E$4:$AJ$500,
MATCH($A156,'Productivity Dump'!$A$4:$A$500,0),
MATCH(CA$2,'Productivity Dump'!$E$3:$AJ$3,0)
),
IF(CA$3="Attendance",
INDEX('Attendance Dump'!$E$2:$AI$400,
MATCH($A156,'Attendance Dump'!$B$2:$B$400,0),
MATCH(CA$2,'Attendance Dump'!$E$1:$AI$1,0)
),
INDEX('Active Hour''s Dump'!$D$3:$AH$337,
MATCH($C156,'Active Hour''s Dump'!$A$3:$A$337,0),
MATCH(CA$2,'Active Hour''s Dump'!$D$2:$AH$2,0)
))),"")</f>
        <v>0</v>
      </c>
      <c r="CB156" s="13">
        <f>_xlfn.IFNA(IF(CB$3="Productivity",
INDEX('Productivity Dump'!$E$4:$AJ$500,
MATCH($A156,'Productivity Dump'!$A$4:$A$500,0),
MATCH(CB$2,'Productivity Dump'!$E$3:$AJ$3,0)
),
IF(CB$3="Attendance",
INDEX('Attendance Dump'!$E$2:$AI$400,
MATCH($A156,'Attendance Dump'!$B$2:$B$400,0),
MATCH(CB$2,'Attendance Dump'!$E$1:$AI$1,0)
),
INDEX('Active Hour''s Dump'!$D$3:$AH$337,
MATCH($C156,'Active Hour''s Dump'!$A$3:$A$337,0),
MATCH(CB$2,'Active Hour''s Dump'!$D$2:$AH$2,0)
))),"")</f>
        <v>0</v>
      </c>
      <c r="CC156" s="13" t="str">
        <f>_xlfn.IFNA(IF(CC$3="Productivity",
INDEX('Productivity Dump'!$E$4:$AJ$500,
MATCH($A156,'Productivity Dump'!$A$4:$A$500,0),
MATCH(CC$2,'Productivity Dump'!$E$3:$AJ$3,0)
),
IF(CC$3="Attendance",
INDEX('Attendance Dump'!$E$2:$AI$400,
MATCH($A156,'Attendance Dump'!$B$2:$B$400,0),
MATCH(CC$2,'Attendance Dump'!$E$1:$AI$1,0)
),
INDEX('Active Hour''s Dump'!$D$3:$AH$337,
MATCH($C156,'Active Hour''s Dump'!$A$3:$A$337,0),
MATCH(CC$2,'Active Hour''s Dump'!$D$2:$AH$2,0)
))),"")</f>
        <v>WO</v>
      </c>
      <c r="CD156" s="54">
        <f>_xlfn.IFNA(IF(CD$3="Productivity",
INDEX('Productivity Dump'!$E$4:$AJ$500,
MATCH($A156,'Productivity Dump'!$A$4:$A$500,0),
MATCH(CD$2,'Productivity Dump'!$E$3:$AJ$3,0)
),
IF(CD$3="Attendance",
INDEX('Attendance Dump'!$E$2:$AI$400,
MATCH($A156,'Attendance Dump'!$B$2:$B$400,0),
MATCH(CD$2,'Attendance Dump'!$E$1:$AI$1,0)
),
INDEX('Active Hour''s Dump'!$D$3:$AH$337,
MATCH($C156,'Active Hour''s Dump'!$A$3:$A$337,0),
MATCH(CD$2,'Active Hour''s Dump'!$D$2:$AH$2,0)
))),"")</f>
        <v>0</v>
      </c>
      <c r="CE156" s="13">
        <f>_xlfn.IFNA(IF(CE$3="Productivity",
INDEX('Productivity Dump'!$E$4:$AJ$500,
MATCH($A156,'Productivity Dump'!$A$4:$A$500,0),
MATCH(CE$2,'Productivity Dump'!$E$3:$AJ$3,0)
),
IF(CE$3="Attendance",
INDEX('Attendance Dump'!$E$2:$AI$400,
MATCH($A156,'Attendance Dump'!$B$2:$B$400,0),
MATCH(CE$2,'Attendance Dump'!$E$1:$AI$1,0)
),
INDEX('Active Hour''s Dump'!$D$3:$AH$337,
MATCH($C156,'Active Hour''s Dump'!$A$3:$A$337,0),
MATCH(CE$2,'Active Hour''s Dump'!$D$2:$AH$2,0)
))),"")</f>
        <v>1321.5339999999997</v>
      </c>
      <c r="CF156" s="13" t="str">
        <f>_xlfn.IFNA(IF(CF$3="Productivity",
INDEX('Productivity Dump'!$E$4:$AJ$500,
MATCH($A156,'Productivity Dump'!$A$4:$A$500,0),
MATCH(CF$2,'Productivity Dump'!$E$3:$AJ$3,0)
),
IF(CF$3="Attendance",
INDEX('Attendance Dump'!$E$2:$AI$400,
MATCH($A156,'Attendance Dump'!$B$2:$B$400,0),
MATCH(CF$2,'Attendance Dump'!$E$1:$AI$1,0)
),
INDEX('Active Hour''s Dump'!$D$3:$AH$337,
MATCH($C156,'Active Hour''s Dump'!$A$3:$A$337,0),
MATCH(CF$2,'Active Hour''s Dump'!$D$2:$AH$2,0)
))),"")</f>
        <v>P</v>
      </c>
      <c r="CG156" s="54">
        <f>_xlfn.IFNA(IF(CG$3="Productivity",
INDEX('Productivity Dump'!$E$4:$AJ$500,
MATCH($A156,'Productivity Dump'!$A$4:$A$500,0),
MATCH(CG$2,'Productivity Dump'!$E$3:$AJ$3,0)
),
IF(CG$3="Attendance",
INDEX('Attendance Dump'!$E$2:$AI$400,
MATCH($A156,'Attendance Dump'!$B$2:$B$400,0),
MATCH(CG$2,'Attendance Dump'!$E$1:$AI$1,0)
),
INDEX('Active Hour''s Dump'!$D$3:$AH$337,
MATCH($C156,'Active Hour''s Dump'!$A$3:$A$337,0),
MATCH(CG$2,'Active Hour''s Dump'!$D$2:$AH$2,0)
))),"")</f>
        <v>5.8333333333333304</v>
      </c>
      <c r="CH156" s="13">
        <f>_xlfn.IFNA(IF(CH$3="Productivity",
INDEX('Productivity Dump'!$E$4:$AJ$500,
MATCH($A156,'Productivity Dump'!$A$4:$A$500,0),
MATCH(CH$2,'Productivity Dump'!$E$3:$AJ$3,0)
),
IF(CH$3="Attendance",
INDEX('Attendance Dump'!$E$2:$AI$400,
MATCH($A156,'Attendance Dump'!$B$2:$B$400,0),
MATCH(CH$2,'Attendance Dump'!$E$1:$AI$1,0)
),
INDEX('Active Hour''s Dump'!$D$3:$AH$337,
MATCH($C156,'Active Hour''s Dump'!$A$3:$A$337,0),
MATCH(CH$2,'Active Hour''s Dump'!$D$2:$AH$2,0)
))),"")</f>
        <v>1505.2939999999996</v>
      </c>
      <c r="CI156" s="13" t="str">
        <f>_xlfn.IFNA(IF(CI$3="Productivity",
INDEX('Productivity Dump'!$E$4:$AJ$500,
MATCH($A156,'Productivity Dump'!$A$4:$A$500,0),
MATCH(CI$2,'Productivity Dump'!$E$3:$AJ$3,0)
),
IF(CI$3="Attendance",
INDEX('Attendance Dump'!$E$2:$AI$400,
MATCH($A156,'Attendance Dump'!$B$2:$B$400,0),
MATCH(CI$2,'Attendance Dump'!$E$1:$AI$1,0)
),
INDEX('Active Hour''s Dump'!$D$3:$AH$337,
MATCH($C156,'Active Hour''s Dump'!$A$3:$A$337,0),
MATCH(CI$2,'Active Hour''s Dump'!$D$2:$AH$2,0)
))),"")</f>
        <v>P</v>
      </c>
      <c r="CJ156" s="54">
        <f>_xlfn.IFNA(IF(CJ$3="Productivity",
INDEX('Productivity Dump'!$E$4:$AJ$500,
MATCH($A156,'Productivity Dump'!$A$4:$A$500,0),
MATCH(CJ$2,'Productivity Dump'!$E$3:$AJ$3,0)
),
IF(CJ$3="Attendance",
INDEX('Attendance Dump'!$E$2:$AI$400,
MATCH($A156,'Attendance Dump'!$B$2:$B$400,0),
MATCH(CJ$2,'Attendance Dump'!$E$1:$AI$1,0)
),
INDEX('Active Hour''s Dump'!$D$3:$AH$337,
MATCH($C156,'Active Hour''s Dump'!$A$3:$A$337,0),
MATCH(CJ$2,'Active Hour''s Dump'!$D$2:$AH$2,0)
))),"")</f>
        <v>6.9166666666666696</v>
      </c>
      <c r="CK156" s="13">
        <f>_xlfn.IFNA(IF(CK$3="Productivity",
INDEX('Productivity Dump'!$E$4:$AJ$500,
MATCH($A156,'Productivity Dump'!$A$4:$A$500,0),
MATCH(CK$2,'Productivity Dump'!$E$3:$AJ$3,0)
),
IF(CK$3="Attendance",
INDEX('Attendance Dump'!$E$2:$AI$400,
MATCH($A156,'Attendance Dump'!$B$2:$B$400,0),
MATCH(CK$2,'Attendance Dump'!$E$1:$AI$1,0)
),
INDEX('Active Hour''s Dump'!$D$3:$AH$337,
MATCH($C156,'Active Hour''s Dump'!$A$3:$A$337,0),
MATCH(CK$2,'Active Hour''s Dump'!$D$2:$AH$2,0)
))),"")</f>
        <v>1174.037</v>
      </c>
      <c r="CL156" s="13" t="str">
        <f>_xlfn.IFNA(IF(CL$3="Productivity",
INDEX('Productivity Dump'!$E$4:$AJ$500,
MATCH($A156,'Productivity Dump'!$A$4:$A$500,0),
MATCH(CL$2,'Productivity Dump'!$E$3:$AJ$3,0)
),
IF(CL$3="Attendance",
INDEX('Attendance Dump'!$E$2:$AI$400,
MATCH($A156,'Attendance Dump'!$B$2:$B$400,0),
MATCH(CL$2,'Attendance Dump'!$E$1:$AI$1,0)
),
INDEX('Active Hour''s Dump'!$D$3:$AH$337,
MATCH($C156,'Active Hour''s Dump'!$A$3:$A$337,0),
MATCH(CL$2,'Active Hour''s Dump'!$D$2:$AH$2,0)
))),"")</f>
        <v>P</v>
      </c>
      <c r="CM156" s="54">
        <f>_xlfn.IFNA(IF(CM$3="Productivity",
INDEX('Productivity Dump'!$E$4:$AJ$500,
MATCH($A156,'Productivity Dump'!$A$4:$A$500,0),
MATCH(CM$2,'Productivity Dump'!$E$3:$AJ$3,0)
),
IF(CM$3="Attendance",
INDEX('Attendance Dump'!$E$2:$AI$400,
MATCH($A156,'Attendance Dump'!$B$2:$B$400,0),
MATCH(CM$2,'Attendance Dump'!$E$1:$AI$1,0)
),
INDEX('Active Hour''s Dump'!$D$3:$AH$337,
MATCH($C156,'Active Hour''s Dump'!$A$3:$A$337,0),
MATCH(CM$2,'Active Hour''s Dump'!$D$2:$AH$2,0)
))),"")</f>
        <v>5.25</v>
      </c>
      <c r="CN156" s="13">
        <f>_xlfn.IFNA(IF(CN$3="Productivity",
INDEX('Productivity Dump'!$E$4:$AJ$500,
MATCH($A156,'Productivity Dump'!$A$4:$A$500,0),
MATCH(CN$2,'Productivity Dump'!$E$3:$AJ$3,0)
),
IF(CN$3="Attendance",
INDEX('Attendance Dump'!$E$2:$AI$400,
MATCH($A156,'Attendance Dump'!$B$2:$B$400,0),
MATCH(CN$2,'Attendance Dump'!$E$1:$AI$1,0)
),
INDEX('Active Hour''s Dump'!$D$3:$AH$337,
MATCH($C156,'Active Hour''s Dump'!$A$3:$A$337,0),
MATCH(CN$2,'Active Hour''s Dump'!$D$2:$AH$2,0)
))),"")</f>
        <v>0</v>
      </c>
      <c r="CO156" s="13">
        <f>_xlfn.IFNA(IF(CO$3="Productivity",
INDEX('Productivity Dump'!$E$4:$AJ$500,
MATCH($A156,'Productivity Dump'!$A$4:$A$500,0),
MATCH(CO$2,'Productivity Dump'!$E$3:$AJ$3,0)
),
IF(CO$3="Attendance",
INDEX('Attendance Dump'!$E$2:$AI$400,
MATCH($A156,'Attendance Dump'!$B$2:$B$400,0),
MATCH(CO$2,'Attendance Dump'!$E$1:$AI$1,0)
),
INDEX('Active Hour''s Dump'!$D$3:$AH$337,
MATCH($C156,'Active Hour''s Dump'!$A$3:$A$337,0),
MATCH(CO$2,'Active Hour''s Dump'!$D$2:$AH$2,0)
))),"")</f>
        <v>0</v>
      </c>
      <c r="CP156" s="54">
        <f>_xlfn.IFNA(IF(CP$3="Productivity",
INDEX('Productivity Dump'!$E$4:$AJ$500,
MATCH($A156,'Productivity Dump'!$A$4:$A$500,0),
MATCH(CP$2,'Productivity Dump'!$E$3:$AJ$3,0)
),
IF(CP$3="Attendance",
INDEX('Attendance Dump'!$E$2:$AI$400,
MATCH($A156,'Attendance Dump'!$B$2:$B$400,0),
MATCH(CP$2,'Attendance Dump'!$E$1:$AI$1,0)
),
INDEX('Active Hour''s Dump'!$D$3:$AH$337,
MATCH($C156,'Active Hour''s Dump'!$A$3:$A$337,0),
MATCH(CP$2,'Active Hour''s Dump'!$D$2:$AH$2,0)
))),"")</f>
        <v>0</v>
      </c>
      <c r="CQ156" s="13">
        <f>_xlfn.IFNA(IF(CQ$3="Productivity",
INDEX('Productivity Dump'!$E$4:$AJ$500,
MATCH($A156,'Productivity Dump'!$A$4:$A$500,0),
MATCH(CQ$2,'Productivity Dump'!$E$3:$AJ$3,0)
),
IF(CQ$3="Attendance",
INDEX('Attendance Dump'!$E$2:$AI$400,
MATCH($A156,'Attendance Dump'!$B$2:$B$400,0),
MATCH(CQ$2,'Attendance Dump'!$E$1:$AI$1,0)
),
INDEX('Active Hour''s Dump'!$D$3:$AH$337,
MATCH($C156,'Active Hour''s Dump'!$A$3:$A$337,0),
MATCH(CQ$2,'Active Hour''s Dump'!$D$2:$AH$2,0)
))),"")</f>
        <v>0</v>
      </c>
      <c r="CR156" s="13">
        <f>_xlfn.IFNA(IF(CR$3="Productivity",
INDEX('Productivity Dump'!$E$4:$AJ$500,
MATCH($A156,'Productivity Dump'!$A$4:$A$500,0),
MATCH(CR$2,'Productivity Dump'!$E$3:$AJ$3,0)
),
IF(CR$3="Attendance",
INDEX('Attendance Dump'!$E$2:$AI$400,
MATCH($A156,'Attendance Dump'!$B$2:$B$400,0),
MATCH(CR$2,'Attendance Dump'!$E$1:$AI$1,0)
),
INDEX('Active Hour''s Dump'!$D$3:$AH$337,
MATCH($C156,'Active Hour''s Dump'!$A$3:$A$337,0),
MATCH(CR$2,'Active Hour''s Dump'!$D$2:$AH$2,0)
))),"")</f>
        <v>0</v>
      </c>
      <c r="CS156" s="54">
        <f>_xlfn.IFNA(IF(CS$3="Productivity",
INDEX('Productivity Dump'!$E$4:$AJ$500,
MATCH($A156,'Productivity Dump'!$A$4:$A$500,0),
MATCH(CS$2,'Productivity Dump'!$E$3:$AJ$3,0)
),
IF(CS$3="Attendance",
INDEX('Attendance Dump'!$E$2:$AI$400,
MATCH($A156,'Attendance Dump'!$B$2:$B$400,0),
MATCH(CS$2,'Attendance Dump'!$E$1:$AI$1,0)
),
INDEX('Active Hour''s Dump'!$D$3:$AH$337,
MATCH($C156,'Active Hour''s Dump'!$A$3:$A$337,0),
MATCH(CS$2,'Active Hour''s Dump'!$D$2:$AH$2,0)
))),"")</f>
        <v>0</v>
      </c>
      <c r="CT156" s="13">
        <f>_xlfn.IFNA(IF(CT$3="Productivity",
INDEX('Productivity Dump'!$E$4:$AJ$500,
MATCH($A156,'Productivity Dump'!$A$4:$A$500,0),
MATCH(CT$2,'Productivity Dump'!$E$3:$AJ$3,0)
),
IF(CT$3="Attendance",
INDEX('Attendance Dump'!$E$2:$AI$400,
MATCH($A156,'Attendance Dump'!$B$2:$B$400,0),
MATCH(CT$2,'Attendance Dump'!$E$1:$AI$1,0)
),
INDEX('Active Hour''s Dump'!$D$3:$AH$337,
MATCH($C156,'Active Hour''s Dump'!$A$3:$A$337,0),
MATCH(CT$2,'Active Hour''s Dump'!$D$2:$AH$2,0)
))),"")</f>
        <v>0</v>
      </c>
      <c r="CU156" s="13">
        <f>_xlfn.IFNA(IF(CU$3="Productivity",
INDEX('Productivity Dump'!$E$4:$AJ$500,
MATCH($A156,'Productivity Dump'!$A$4:$A$500,0),
MATCH(CU$2,'Productivity Dump'!$E$3:$AJ$3,0)
),
IF(CU$3="Attendance",
INDEX('Attendance Dump'!$E$2:$AI$400,
MATCH($A156,'Attendance Dump'!$B$2:$B$400,0),
MATCH(CU$2,'Attendance Dump'!$E$1:$AI$1,0)
),
INDEX('Active Hour''s Dump'!$D$3:$AH$337,
MATCH($C156,'Active Hour''s Dump'!$A$3:$A$337,0),
MATCH(CU$2,'Active Hour''s Dump'!$D$2:$AH$2,0)
))),"")</f>
        <v>0</v>
      </c>
      <c r="CV156" s="54">
        <f>_xlfn.IFNA(IF(CV$3="Productivity",
INDEX('Productivity Dump'!$E$4:$AJ$500,
MATCH($A156,'Productivity Dump'!$A$4:$A$500,0),
MATCH(CV$2,'Productivity Dump'!$E$3:$AJ$3,0)
),
IF(CV$3="Attendance",
INDEX('Attendance Dump'!$E$2:$AI$400,
MATCH($A156,'Attendance Dump'!$B$2:$B$400,0),
MATCH(CV$2,'Attendance Dump'!$E$1:$AI$1,0)
),
INDEX('Active Hour''s Dump'!$D$3:$AH$337,
MATCH($C156,'Active Hour''s Dump'!$A$3:$A$337,0),
MATCH(CV$2,'Active Hour''s Dump'!$D$2:$AH$2,0)
))),"")</f>
        <v>0</v>
      </c>
      <c r="CW156" s="13"/>
      <c r="CX156" s="13"/>
      <c r="CY156" s="54"/>
      <c r="DA156" s="57">
        <f t="shared" si="75"/>
        <v>119.33333333333334</v>
      </c>
      <c r="DB156" s="35">
        <f t="shared" si="76"/>
        <v>25128.726999999999</v>
      </c>
      <c r="DC156" s="35">
        <f t="shared" si="71"/>
        <v>0</v>
      </c>
      <c r="DD156" s="35">
        <f t="shared" ca="1" si="74"/>
        <v>0</v>
      </c>
      <c r="DF156" s="32" cm="1">
        <f t="array" ref="DF156">SUMPRODUCT(
    (MOD(COLUMN(H156:CV156) - COLUMN(H156), 3) = 0) *
    (H156:CV156 = 0) *
    (I156:CW156 = "P") *
    (COUNTIF(UKHoliday, H$2:CV$2) = 0)
)</f>
        <v>0</v>
      </c>
      <c r="DG156" s="33" cm="1">
        <f t="array" ref="DG156">SUMPRODUCT(
  (MOD(COLUMN(H156:CV156) - COLUMN(H156), 3) = 0) *
  (H156:CV156 &gt; 0) *
  (H156:CV156 &lt; 0.5 * IF(((WEEKDAY(H$2:CV$2, 2) = 1) + (WEEKDAY(H$2:CV$2, 2) = 6)), G156, F156)) *
  (I156:CW156 = "P") *
  (COUNTIF(UKHoliday, H$2:CV$2) = 0)
)</f>
        <v>0</v>
      </c>
      <c r="DH156" s="33" cm="1">
        <f t="array" ref="DH156">SUMPRODUCT(
  (MOD(COLUMN(H156:CV156) - COLUMN(H156), 3) = 0) *
  (H156:CV156 &gt; 0.5 * IF(((WEEKDAY(H$2:CV$2, 2) = 1) + (WEEKDAY(H$2:CV$2, 2) = 6)), $G156, $F156)) *
  (H156:CV156 &lt; 0.8 * IF(((WEEKDAY(H$2:CV$2, 2) = 1) + (WEEKDAY(H$2:CV$2, 2) = 6)), $G156, $F156)) *
  (I156:CW156 = "P") *
  (COUNTIF(UKHoliday, H$2:CV$2) = 0)
)</f>
        <v>0</v>
      </c>
      <c r="DI156" s="33" cm="1">
        <f t="array" ref="DI156">SUMPRODUCT(
  (MOD(COLUMN(H156:CV156) - COLUMN(H156), 3) = 0) *
  (H156:CV156 &gt; 0.8 * IF(((WEEKDAY(H$2:CV$2, 2) = 1) + (WEEKDAY(H$2:CV$2, 2) = 6)), $G156, $F156)) *
  (H156:CV156 &lt; 1 * IF(((WEEKDAY(H$2:CV$2, 2) = 1) + (WEEKDAY(H$2:CV$2, 2) = 6)), $G156, $F156)) *
  (I156:CW156 = "P") *
  (COUNTIF(UKHoliday, H$2:CV$2) = 0)
)</f>
        <v>13</v>
      </c>
    </row>
    <row r="157" spans="1:113" x14ac:dyDescent="0.3">
      <c r="A157" s="8" t="s">
        <v>436</v>
      </c>
      <c r="B157" s="36" t="s">
        <v>435</v>
      </c>
      <c r="C157" s="9" t="s">
        <v>785</v>
      </c>
      <c r="D157" s="62" t="s">
        <v>1058</v>
      </c>
      <c r="E157" s="35">
        <v>20500</v>
      </c>
      <c r="F157" s="35">
        <f t="shared" si="72"/>
        <v>1025</v>
      </c>
      <c r="G157" s="35">
        <f t="shared" si="73"/>
        <v>512.5</v>
      </c>
      <c r="H157" s="13">
        <f>_xlfn.IFNA(IF(H$3="Productivity",
INDEX('Productivity Dump'!$E$4:$AJ$500,
MATCH($A157,'Productivity Dump'!$A$4:$A$500,0),
MATCH(H$2,'Productivity Dump'!$E$3:$AJ$3,0)
),
IF(H$3="Attendance",
INDEX('Attendance Dump'!$E$2:$AI$400,
MATCH($A157,'Attendance Dump'!$B$2:$B$400,0),
MATCH(H$2,'Attendance Dump'!$E$1:$AI$1,0)
),
INDEX('Active Hour''s Dump'!$D$3:$AH$337,
MATCH($C157,'Active Hour''s Dump'!$A$3:$A$337,0),
MATCH(H$2,'Active Hour''s Dump'!$D$2:$AH$2,0)
))),"")</f>
        <v>1050.6399999999999</v>
      </c>
      <c r="I157" s="13" t="str">
        <f>_xlfn.IFNA(IF(I$3="Productivity",
INDEX('Productivity Dump'!$E$4:$AJ$500,
MATCH($A157,'Productivity Dump'!$A$4:$A$500,0),
MATCH(I$2,'Productivity Dump'!$E$3:$AJ$3,0)
),
IF(I$3="Attendance",
INDEX('Attendance Dump'!$E$2:$AI$400,
MATCH($A157,'Attendance Dump'!$B$2:$B$400,0),
MATCH(I$2,'Attendance Dump'!$E$1:$AI$1,0)
),
INDEX('Active Hour''s Dump'!$D$3:$AH$337,
MATCH($C157,'Active Hour''s Dump'!$A$3:$A$337,0),
MATCH(I$2,'Active Hour''s Dump'!$D$2:$AH$2,0)
))),"")</f>
        <v>P</v>
      </c>
      <c r="J157" s="54">
        <f>_xlfn.IFNA(IF(J$3="Productivity",
INDEX('Productivity Dump'!$E$4:$AJ$500,
MATCH($A157,'Productivity Dump'!$A$4:$A$500,0),
MATCH(J$2,'Productivity Dump'!$E$3:$AJ$3,0)
),
IF(J$3="Attendance",
INDEX('Attendance Dump'!$E$2:$AI$400,
MATCH($A157,'Attendance Dump'!$B$2:$B$400,0),
MATCH(J$2,'Attendance Dump'!$E$1:$AI$1,0)
),
INDEX('Active Hour''s Dump'!$D$3:$AH$337,
MATCH($C157,'Active Hour''s Dump'!$A$3:$A$337,0),
MATCH(J$2,'Active Hour''s Dump'!$D$2:$AH$2,0)
))),"")</f>
        <v>6.6666666666666696</v>
      </c>
      <c r="K157" s="13">
        <f>_xlfn.IFNA(IF(K$3="Productivity",
INDEX('Productivity Dump'!$E$4:$AJ$500,
MATCH($A157,'Productivity Dump'!$A$4:$A$500,0),
MATCH(K$2,'Productivity Dump'!$E$3:$AJ$3,0)
),
IF(K$3="Attendance",
INDEX('Attendance Dump'!$E$2:$AI$400,
MATCH($A157,'Attendance Dump'!$B$2:$B$400,0),
MATCH(K$2,'Attendance Dump'!$E$1:$AI$1,0)
),
INDEX('Active Hour''s Dump'!$D$3:$AH$337,
MATCH($C157,'Active Hour''s Dump'!$A$3:$A$337,0),
MATCH(K$2,'Active Hour''s Dump'!$D$2:$AH$2,0)
))),"")</f>
        <v>1017.069</v>
      </c>
      <c r="L157" s="13" t="str">
        <f>_xlfn.IFNA(IF(L$3="Productivity",
INDEX('Productivity Dump'!$E$4:$AJ$500,
MATCH($A157,'Productivity Dump'!$A$4:$A$500,0),
MATCH(L$2,'Productivity Dump'!$E$3:$AJ$3,0)
),
IF(L$3="Attendance",
INDEX('Attendance Dump'!$E$2:$AI$400,
MATCH($A157,'Attendance Dump'!$B$2:$B$400,0),
MATCH(L$2,'Attendance Dump'!$E$1:$AI$1,0)
),
INDEX('Active Hour''s Dump'!$D$3:$AH$337,
MATCH($C157,'Active Hour''s Dump'!$A$3:$A$337,0),
MATCH(L$2,'Active Hour''s Dump'!$D$2:$AH$2,0)
))),"")</f>
        <v>P</v>
      </c>
      <c r="M157" s="54">
        <f>_xlfn.IFNA(IF(M$3="Productivity",
INDEX('Productivity Dump'!$E$4:$AJ$500,
MATCH($A157,'Productivity Dump'!$A$4:$A$500,0),
MATCH(M$2,'Productivity Dump'!$E$3:$AJ$3,0)
),
IF(M$3="Attendance",
INDEX('Attendance Dump'!$E$2:$AI$400,
MATCH($A157,'Attendance Dump'!$B$2:$B$400,0),
MATCH(M$2,'Attendance Dump'!$E$1:$AI$1,0)
),
INDEX('Active Hour''s Dump'!$D$3:$AH$337,
MATCH($C157,'Active Hour''s Dump'!$A$3:$A$337,0),
MATCH(M$2,'Active Hour''s Dump'!$D$2:$AH$2,0)
))),"")</f>
        <v>6.25</v>
      </c>
      <c r="N157" s="13">
        <f>_xlfn.IFNA(IF(N$3="Productivity",
INDEX('Productivity Dump'!$E$4:$AJ$500,
MATCH($A157,'Productivity Dump'!$A$4:$A$500,0),
MATCH(N$2,'Productivity Dump'!$E$3:$AJ$3,0)
),
IF(N$3="Attendance",
INDEX('Attendance Dump'!$E$2:$AI$400,
MATCH($A157,'Attendance Dump'!$B$2:$B$400,0),
MATCH(N$2,'Attendance Dump'!$E$1:$AI$1,0)
),
INDEX('Active Hour''s Dump'!$D$3:$AH$337,
MATCH($C157,'Active Hour''s Dump'!$A$3:$A$337,0),
MATCH(N$2,'Active Hour''s Dump'!$D$2:$AH$2,0)
))),"")</f>
        <v>690.87399999999991</v>
      </c>
      <c r="O157" s="13" t="str">
        <f>_xlfn.IFNA(IF(O$3="Productivity",
INDEX('Productivity Dump'!$E$4:$AJ$500,
MATCH($A157,'Productivity Dump'!$A$4:$A$500,0),
MATCH(O$2,'Productivity Dump'!$E$3:$AJ$3,0)
),
IF(O$3="Attendance",
INDEX('Attendance Dump'!$E$2:$AI$400,
MATCH($A157,'Attendance Dump'!$B$2:$B$400,0),
MATCH(O$2,'Attendance Dump'!$E$1:$AI$1,0)
),
INDEX('Active Hour''s Dump'!$D$3:$AH$337,
MATCH($C157,'Active Hour''s Dump'!$A$3:$A$337,0),
MATCH(O$2,'Active Hour''s Dump'!$D$2:$AH$2,0)
))),"")</f>
        <v>P</v>
      </c>
      <c r="P157" s="54">
        <f>_xlfn.IFNA(IF(P$3="Productivity",
INDEX('Productivity Dump'!$E$4:$AJ$500,
MATCH($A157,'Productivity Dump'!$A$4:$A$500,0),
MATCH(P$2,'Productivity Dump'!$E$3:$AJ$3,0)
),
IF(P$3="Attendance",
INDEX('Attendance Dump'!$E$2:$AI$400,
MATCH($A157,'Attendance Dump'!$B$2:$B$400,0),
MATCH(P$2,'Attendance Dump'!$E$1:$AI$1,0)
),
INDEX('Active Hour''s Dump'!$D$3:$AH$337,
MATCH($C157,'Active Hour''s Dump'!$A$3:$A$337,0),
MATCH(P$2,'Active Hour''s Dump'!$D$2:$AH$2,0)
))),"")</f>
        <v>4.0833333333333304</v>
      </c>
      <c r="Q157" s="13">
        <f>_xlfn.IFNA(IF(Q$3="Productivity",
INDEX('Productivity Dump'!$E$4:$AJ$500,
MATCH($A157,'Productivity Dump'!$A$4:$A$500,0),
MATCH(Q$2,'Productivity Dump'!$E$3:$AJ$3,0)
),
IF(Q$3="Attendance",
INDEX('Attendance Dump'!$E$2:$AI$400,
MATCH($A157,'Attendance Dump'!$B$2:$B$400,0),
MATCH(Q$2,'Attendance Dump'!$E$1:$AI$1,0)
),
INDEX('Active Hour''s Dump'!$D$3:$AH$337,
MATCH($C157,'Active Hour''s Dump'!$A$3:$A$337,0),
MATCH(Q$2,'Active Hour''s Dump'!$D$2:$AH$2,0)
))),"")</f>
        <v>0</v>
      </c>
      <c r="R157" s="13" t="str">
        <f>_xlfn.IFNA(IF(R$3="Productivity",
INDEX('Productivity Dump'!$E$4:$AJ$500,
MATCH($A157,'Productivity Dump'!$A$4:$A$500,0),
MATCH(R$2,'Productivity Dump'!$E$3:$AJ$3,0)
),
IF(R$3="Attendance",
INDEX('Attendance Dump'!$E$2:$AI$400,
MATCH($A157,'Attendance Dump'!$B$2:$B$400,0),
MATCH(R$2,'Attendance Dump'!$E$1:$AI$1,0)
),
INDEX('Active Hour''s Dump'!$D$3:$AH$337,
MATCH($C157,'Active Hour''s Dump'!$A$3:$A$337,0),
MATCH(R$2,'Active Hour''s Dump'!$D$2:$AH$2,0)
))),"")</f>
        <v>WO</v>
      </c>
      <c r="S157" s="54">
        <f>_xlfn.IFNA(IF(S$3="Productivity",
INDEX('Productivity Dump'!$E$4:$AJ$500,
MATCH($A157,'Productivity Dump'!$A$4:$A$500,0),
MATCH(S$2,'Productivity Dump'!$E$3:$AJ$3,0)
),
IF(S$3="Attendance",
INDEX('Attendance Dump'!$E$2:$AI$400,
MATCH($A157,'Attendance Dump'!$B$2:$B$400,0),
MATCH(S$2,'Attendance Dump'!$E$1:$AI$1,0)
),
INDEX('Active Hour''s Dump'!$D$3:$AH$337,
MATCH($C157,'Active Hour''s Dump'!$A$3:$A$337,0),
MATCH(S$2,'Active Hour''s Dump'!$D$2:$AH$2,0)
))),"")</f>
        <v>0</v>
      </c>
      <c r="T157" s="13">
        <f>_xlfn.IFNA(IF(T$3="Productivity",
INDEX('Productivity Dump'!$E$4:$AJ$500,
MATCH($A157,'Productivity Dump'!$A$4:$A$500,0),
MATCH(T$2,'Productivity Dump'!$E$3:$AJ$3,0)
),
IF(T$3="Attendance",
INDEX('Attendance Dump'!$E$2:$AI$400,
MATCH($A157,'Attendance Dump'!$B$2:$B$400,0),
MATCH(T$2,'Attendance Dump'!$E$1:$AI$1,0)
),
INDEX('Active Hour''s Dump'!$D$3:$AH$337,
MATCH($C157,'Active Hour''s Dump'!$A$3:$A$337,0),
MATCH(T$2,'Active Hour''s Dump'!$D$2:$AH$2,0)
))),"")</f>
        <v>728.89299999999992</v>
      </c>
      <c r="U157" s="13" t="str">
        <f>_xlfn.IFNA(IF(U$3="Productivity",
INDEX('Productivity Dump'!$E$4:$AJ$500,
MATCH($A157,'Productivity Dump'!$A$4:$A$500,0),
MATCH(U$2,'Productivity Dump'!$E$3:$AJ$3,0)
),
IF(U$3="Attendance",
INDEX('Attendance Dump'!$E$2:$AI$400,
MATCH($A157,'Attendance Dump'!$B$2:$B$400,0),
MATCH(U$2,'Attendance Dump'!$E$1:$AI$1,0)
),
INDEX('Active Hour''s Dump'!$D$3:$AH$337,
MATCH($C157,'Active Hour''s Dump'!$A$3:$A$337,0),
MATCH(U$2,'Active Hour''s Dump'!$D$2:$AH$2,0)
))),"")</f>
        <v>P</v>
      </c>
      <c r="V157" s="54">
        <f>_xlfn.IFNA(IF(V$3="Productivity",
INDEX('Productivity Dump'!$E$4:$AJ$500,
MATCH($A157,'Productivity Dump'!$A$4:$A$500,0),
MATCH(V$2,'Productivity Dump'!$E$3:$AJ$3,0)
),
IF(V$3="Attendance",
INDEX('Attendance Dump'!$E$2:$AI$400,
MATCH($A157,'Attendance Dump'!$B$2:$B$400,0),
MATCH(V$2,'Attendance Dump'!$E$1:$AI$1,0)
),
INDEX('Active Hour''s Dump'!$D$3:$AH$337,
MATCH($C157,'Active Hour''s Dump'!$A$3:$A$337,0),
MATCH(V$2,'Active Hour''s Dump'!$D$2:$AH$2,0)
))),"")</f>
        <v>4.0833333333333304</v>
      </c>
      <c r="W157" s="13">
        <f>_xlfn.IFNA(IF(W$3="Productivity",
INDEX('Productivity Dump'!$E$4:$AJ$500,
MATCH($A157,'Productivity Dump'!$A$4:$A$500,0),
MATCH(W$2,'Productivity Dump'!$E$3:$AJ$3,0)
),
IF(W$3="Attendance",
INDEX('Attendance Dump'!$E$2:$AI$400,
MATCH($A157,'Attendance Dump'!$B$2:$B$400,0),
MATCH(W$2,'Attendance Dump'!$E$1:$AI$1,0)
),
INDEX('Active Hour''s Dump'!$D$3:$AH$337,
MATCH($C157,'Active Hour''s Dump'!$A$3:$A$337,0),
MATCH(W$2,'Active Hour''s Dump'!$D$2:$AH$2,0)
))),"")</f>
        <v>1053.643</v>
      </c>
      <c r="X157" s="13" t="str">
        <f>_xlfn.IFNA(IF(X$3="Productivity",
INDEX('Productivity Dump'!$E$4:$AJ$500,
MATCH($A157,'Productivity Dump'!$A$4:$A$500,0),
MATCH(X$2,'Productivity Dump'!$E$3:$AJ$3,0)
),
IF(X$3="Attendance",
INDEX('Attendance Dump'!$E$2:$AI$400,
MATCH($A157,'Attendance Dump'!$B$2:$B$400,0),
MATCH(X$2,'Attendance Dump'!$E$1:$AI$1,0)
),
INDEX('Active Hour''s Dump'!$D$3:$AH$337,
MATCH($C157,'Active Hour''s Dump'!$A$3:$A$337,0),
MATCH(X$2,'Active Hour''s Dump'!$D$2:$AH$2,0)
))),"")</f>
        <v>P</v>
      </c>
      <c r="Y157" s="54">
        <f>_xlfn.IFNA(IF(Y$3="Productivity",
INDEX('Productivity Dump'!$E$4:$AJ$500,
MATCH($A157,'Productivity Dump'!$A$4:$A$500,0),
MATCH(Y$2,'Productivity Dump'!$E$3:$AJ$3,0)
),
IF(Y$3="Attendance",
INDEX('Attendance Dump'!$E$2:$AI$400,
MATCH($A157,'Attendance Dump'!$B$2:$B$400,0),
MATCH(Y$2,'Attendance Dump'!$E$1:$AI$1,0)
),
INDEX('Active Hour''s Dump'!$D$3:$AH$337,
MATCH($C157,'Active Hour''s Dump'!$A$3:$A$337,0),
MATCH(Y$2,'Active Hour''s Dump'!$D$2:$AH$2,0)
))),"")</f>
        <v>6.0833333333333304</v>
      </c>
      <c r="Z157" s="13">
        <f>_xlfn.IFNA(IF(Z$3="Productivity",
INDEX('Productivity Dump'!$E$4:$AJ$500,
MATCH($A157,'Productivity Dump'!$A$4:$A$500,0),
MATCH(Z$2,'Productivity Dump'!$E$3:$AJ$3,0)
),
IF(Z$3="Attendance",
INDEX('Attendance Dump'!$E$2:$AI$400,
MATCH($A157,'Attendance Dump'!$B$2:$B$400,0),
MATCH(Z$2,'Attendance Dump'!$E$1:$AI$1,0)
),
INDEX('Active Hour''s Dump'!$D$3:$AH$337,
MATCH($C157,'Active Hour''s Dump'!$A$3:$A$337,0),
MATCH(Z$2,'Active Hour''s Dump'!$D$2:$AH$2,0)
))),"")</f>
        <v>0</v>
      </c>
      <c r="AA157" s="13" t="str">
        <f>_xlfn.IFNA(IF(AA$3="Productivity",
INDEX('Productivity Dump'!$E$4:$AJ$500,
MATCH($A157,'Productivity Dump'!$A$4:$A$500,0),
MATCH(AA$2,'Productivity Dump'!$E$3:$AJ$3,0)
),
IF(AA$3="Attendance",
INDEX('Attendance Dump'!$E$2:$AI$400,
MATCH($A157,'Attendance Dump'!$B$2:$B$400,0),
MATCH(AA$2,'Attendance Dump'!$E$1:$AI$1,0)
),
INDEX('Active Hour''s Dump'!$D$3:$AH$337,
MATCH($C157,'Active Hour''s Dump'!$A$3:$A$337,0),
MATCH(AA$2,'Active Hour''s Dump'!$D$2:$AH$2,0)
))),"")</f>
        <v>PL</v>
      </c>
      <c r="AB157" s="54">
        <f>_xlfn.IFNA(IF(AB$3="Productivity",
INDEX('Productivity Dump'!$E$4:$AJ$500,
MATCH($A157,'Productivity Dump'!$A$4:$A$500,0),
MATCH(AB$2,'Productivity Dump'!$E$3:$AJ$3,0)
),
IF(AB$3="Attendance",
INDEX('Attendance Dump'!$E$2:$AI$400,
MATCH($A157,'Attendance Dump'!$B$2:$B$400,0),
MATCH(AB$2,'Attendance Dump'!$E$1:$AI$1,0)
),
INDEX('Active Hour''s Dump'!$D$3:$AH$337,
MATCH($C157,'Active Hour''s Dump'!$A$3:$A$337,0),
MATCH(AB$2,'Active Hour''s Dump'!$D$2:$AH$2,0)
))),"")</f>
        <v>0</v>
      </c>
      <c r="AC157" s="13">
        <f>_xlfn.IFNA(IF(AC$3="Productivity",
INDEX('Productivity Dump'!$E$4:$AJ$500,
MATCH($A157,'Productivity Dump'!$A$4:$A$500,0),
MATCH(AC$2,'Productivity Dump'!$E$3:$AJ$3,0)
),
IF(AC$3="Attendance",
INDEX('Attendance Dump'!$E$2:$AI$400,
MATCH($A157,'Attendance Dump'!$B$2:$B$400,0),
MATCH(AC$2,'Attendance Dump'!$E$1:$AI$1,0)
),
INDEX('Active Hour''s Dump'!$D$3:$AH$337,
MATCH($C157,'Active Hour''s Dump'!$A$3:$A$337,0),
MATCH(AC$2,'Active Hour''s Dump'!$D$2:$AH$2,0)
))),"")</f>
        <v>969.16200000000015</v>
      </c>
      <c r="AD157" s="13" t="str">
        <f>_xlfn.IFNA(IF(AD$3="Productivity",
INDEX('Productivity Dump'!$E$4:$AJ$500,
MATCH($A157,'Productivity Dump'!$A$4:$A$500,0),
MATCH(AD$2,'Productivity Dump'!$E$3:$AJ$3,0)
),
IF(AD$3="Attendance",
INDEX('Attendance Dump'!$E$2:$AI$400,
MATCH($A157,'Attendance Dump'!$B$2:$B$400,0),
MATCH(AD$2,'Attendance Dump'!$E$1:$AI$1,0)
),
INDEX('Active Hour''s Dump'!$D$3:$AH$337,
MATCH($C157,'Active Hour''s Dump'!$A$3:$A$337,0),
MATCH(AD$2,'Active Hour''s Dump'!$D$2:$AH$2,0)
))),"")</f>
        <v>P</v>
      </c>
      <c r="AE157" s="54">
        <f>_xlfn.IFNA(IF(AE$3="Productivity",
INDEX('Productivity Dump'!$E$4:$AJ$500,
MATCH($A157,'Productivity Dump'!$A$4:$A$500,0),
MATCH(AE$2,'Productivity Dump'!$E$3:$AJ$3,0)
),
IF(AE$3="Attendance",
INDEX('Attendance Dump'!$E$2:$AI$400,
MATCH($A157,'Attendance Dump'!$B$2:$B$400,0),
MATCH(AE$2,'Attendance Dump'!$E$1:$AI$1,0)
),
INDEX('Active Hour''s Dump'!$D$3:$AH$337,
MATCH($C157,'Active Hour''s Dump'!$A$3:$A$337,0),
MATCH(AE$2,'Active Hour''s Dump'!$D$2:$AH$2,0)
))),"")</f>
        <v>5.75</v>
      </c>
      <c r="AF157" s="13">
        <f>_xlfn.IFNA(IF(AF$3="Productivity",
INDEX('Productivity Dump'!$E$4:$AJ$500,
MATCH($A157,'Productivity Dump'!$A$4:$A$500,0),
MATCH(AF$2,'Productivity Dump'!$E$3:$AJ$3,0)
),
IF(AF$3="Attendance",
INDEX('Attendance Dump'!$E$2:$AI$400,
MATCH($A157,'Attendance Dump'!$B$2:$B$400,0),
MATCH(AF$2,'Attendance Dump'!$E$1:$AI$1,0)
),
INDEX('Active Hour''s Dump'!$D$3:$AH$337,
MATCH($C157,'Active Hour''s Dump'!$A$3:$A$337,0),
MATCH(AF$2,'Active Hour''s Dump'!$D$2:$AH$2,0)
))),"")</f>
        <v>1048.088</v>
      </c>
      <c r="AG157" s="13" t="str">
        <f>_xlfn.IFNA(IF(AG$3="Productivity",
INDEX('Productivity Dump'!$E$4:$AJ$500,
MATCH($A157,'Productivity Dump'!$A$4:$A$500,0),
MATCH(AG$2,'Productivity Dump'!$E$3:$AJ$3,0)
),
IF(AG$3="Attendance",
INDEX('Attendance Dump'!$E$2:$AI$400,
MATCH($A157,'Attendance Dump'!$B$2:$B$400,0),
MATCH(AG$2,'Attendance Dump'!$E$1:$AI$1,0)
),
INDEX('Active Hour''s Dump'!$D$3:$AH$337,
MATCH($C157,'Active Hour''s Dump'!$A$3:$A$337,0),
MATCH(AG$2,'Active Hour''s Dump'!$D$2:$AH$2,0)
))),"")</f>
        <v>P</v>
      </c>
      <c r="AH157" s="54">
        <f>_xlfn.IFNA(IF(AH$3="Productivity",
INDEX('Productivity Dump'!$E$4:$AJ$500,
MATCH($A157,'Productivity Dump'!$A$4:$A$500,0),
MATCH(AH$2,'Productivity Dump'!$E$3:$AJ$3,0)
),
IF(AH$3="Attendance",
INDEX('Attendance Dump'!$E$2:$AI$400,
MATCH($A157,'Attendance Dump'!$B$2:$B$400,0),
MATCH(AH$2,'Attendance Dump'!$E$1:$AI$1,0)
),
INDEX('Active Hour''s Dump'!$D$3:$AH$337,
MATCH($C157,'Active Hour''s Dump'!$A$3:$A$337,0),
MATCH(AH$2,'Active Hour''s Dump'!$D$2:$AH$2,0)
))),"")</f>
        <v>5.6666666666666696</v>
      </c>
      <c r="AI157" s="13">
        <f>_xlfn.IFNA(IF(AI$3="Productivity",
INDEX('Productivity Dump'!$E$4:$AJ$500,
MATCH($A157,'Productivity Dump'!$A$4:$A$500,0),
MATCH(AI$2,'Productivity Dump'!$E$3:$AJ$3,0)
),
IF(AI$3="Attendance",
INDEX('Attendance Dump'!$E$2:$AI$400,
MATCH($A157,'Attendance Dump'!$B$2:$B$400,0),
MATCH(AI$2,'Attendance Dump'!$E$1:$AI$1,0)
),
INDEX('Active Hour''s Dump'!$D$3:$AH$337,
MATCH($C157,'Active Hour''s Dump'!$A$3:$A$337,0),
MATCH(AI$2,'Active Hour''s Dump'!$D$2:$AH$2,0)
))),"")</f>
        <v>1082.675</v>
      </c>
      <c r="AJ157" s="13" t="str">
        <f>_xlfn.IFNA(IF(AJ$3="Productivity",
INDEX('Productivity Dump'!$E$4:$AJ$500,
MATCH($A157,'Productivity Dump'!$A$4:$A$500,0),
MATCH(AJ$2,'Productivity Dump'!$E$3:$AJ$3,0)
),
IF(AJ$3="Attendance",
INDEX('Attendance Dump'!$E$2:$AI$400,
MATCH($A157,'Attendance Dump'!$B$2:$B$400,0),
MATCH(AJ$2,'Attendance Dump'!$E$1:$AI$1,0)
),
INDEX('Active Hour''s Dump'!$D$3:$AH$337,
MATCH($C157,'Active Hour''s Dump'!$A$3:$A$337,0),
MATCH(AJ$2,'Active Hour''s Dump'!$D$2:$AH$2,0)
))),"")</f>
        <v>P</v>
      </c>
      <c r="AK157" s="54">
        <f>_xlfn.IFNA(IF(AK$3="Productivity",
INDEX('Productivity Dump'!$E$4:$AJ$500,
MATCH($A157,'Productivity Dump'!$A$4:$A$500,0),
MATCH(AK$2,'Productivity Dump'!$E$3:$AJ$3,0)
),
IF(AK$3="Attendance",
INDEX('Attendance Dump'!$E$2:$AI$400,
MATCH($A157,'Attendance Dump'!$B$2:$B$400,0),
MATCH(AK$2,'Attendance Dump'!$E$1:$AI$1,0)
),
INDEX('Active Hour''s Dump'!$D$3:$AH$337,
MATCH($C157,'Active Hour''s Dump'!$A$3:$A$337,0),
MATCH(AK$2,'Active Hour''s Dump'!$D$2:$AH$2,0)
))),"")</f>
        <v>5.8333333333333304</v>
      </c>
      <c r="AL157" s="13">
        <f>_xlfn.IFNA(IF(AL$3="Productivity",
INDEX('Productivity Dump'!$E$4:$AJ$500,
MATCH($A157,'Productivity Dump'!$A$4:$A$500,0),
MATCH(AL$2,'Productivity Dump'!$E$3:$AJ$3,0)
),
IF(AL$3="Attendance",
INDEX('Attendance Dump'!$E$2:$AI$400,
MATCH($A157,'Attendance Dump'!$B$2:$B$400,0),
MATCH(AL$2,'Attendance Dump'!$E$1:$AI$1,0)
),
INDEX('Active Hour''s Dump'!$D$3:$AH$337,
MATCH($C157,'Active Hour''s Dump'!$A$3:$A$337,0),
MATCH(AL$2,'Active Hour''s Dump'!$D$2:$AH$2,0)
))),"")</f>
        <v>0</v>
      </c>
      <c r="AM157" s="13" t="str">
        <f>_xlfn.IFNA(IF(AM$3="Productivity",
INDEX('Productivity Dump'!$E$4:$AJ$500,
MATCH($A157,'Productivity Dump'!$A$4:$A$500,0),
MATCH(AM$2,'Productivity Dump'!$E$3:$AJ$3,0)
),
IF(AM$3="Attendance",
INDEX('Attendance Dump'!$E$2:$AI$400,
MATCH($A157,'Attendance Dump'!$B$2:$B$400,0),
MATCH(AM$2,'Attendance Dump'!$E$1:$AI$1,0)
),
INDEX('Active Hour''s Dump'!$D$3:$AH$337,
MATCH($C157,'Active Hour''s Dump'!$A$3:$A$337,0),
MATCH(AM$2,'Active Hour''s Dump'!$D$2:$AH$2,0)
))),"")</f>
        <v>WO</v>
      </c>
      <c r="AN157" s="54">
        <f>_xlfn.IFNA(IF(AN$3="Productivity",
INDEX('Productivity Dump'!$E$4:$AJ$500,
MATCH($A157,'Productivity Dump'!$A$4:$A$500,0),
MATCH(AN$2,'Productivity Dump'!$E$3:$AJ$3,0)
),
IF(AN$3="Attendance",
INDEX('Attendance Dump'!$E$2:$AI$400,
MATCH($A157,'Attendance Dump'!$B$2:$B$400,0),
MATCH(AN$2,'Attendance Dump'!$E$1:$AI$1,0)
),
INDEX('Active Hour''s Dump'!$D$3:$AH$337,
MATCH($C157,'Active Hour''s Dump'!$A$3:$A$337,0),
MATCH(AN$2,'Active Hour''s Dump'!$D$2:$AH$2,0)
))),"")</f>
        <v>0</v>
      </c>
      <c r="AO157" s="13">
        <f>_xlfn.IFNA(IF(AO$3="Productivity",
INDEX('Productivity Dump'!$E$4:$AJ$500,
MATCH($A157,'Productivity Dump'!$A$4:$A$500,0),
MATCH(AO$2,'Productivity Dump'!$E$3:$AJ$3,0)
),
IF(AO$3="Attendance",
INDEX('Attendance Dump'!$E$2:$AI$400,
MATCH($A157,'Attendance Dump'!$B$2:$B$400,0),
MATCH(AO$2,'Attendance Dump'!$E$1:$AI$1,0)
),
INDEX('Active Hour''s Dump'!$D$3:$AH$337,
MATCH($C157,'Active Hour''s Dump'!$A$3:$A$337,0),
MATCH(AO$2,'Active Hour''s Dump'!$D$2:$AH$2,0)
))),"")</f>
        <v>805.9970000000003</v>
      </c>
      <c r="AP157" s="13" t="str">
        <f>_xlfn.IFNA(IF(AP$3="Productivity",
INDEX('Productivity Dump'!$E$4:$AJ$500,
MATCH($A157,'Productivity Dump'!$A$4:$A$500,0),
MATCH(AP$2,'Productivity Dump'!$E$3:$AJ$3,0)
),
IF(AP$3="Attendance",
INDEX('Attendance Dump'!$E$2:$AI$400,
MATCH($A157,'Attendance Dump'!$B$2:$B$400,0),
MATCH(AP$2,'Attendance Dump'!$E$1:$AI$1,0)
),
INDEX('Active Hour''s Dump'!$D$3:$AH$337,
MATCH($C157,'Active Hour''s Dump'!$A$3:$A$337,0),
MATCH(AP$2,'Active Hour''s Dump'!$D$2:$AH$2,0)
))),"")</f>
        <v>P</v>
      </c>
      <c r="AQ157" s="54">
        <f>_xlfn.IFNA(IF(AQ$3="Productivity",
INDEX('Productivity Dump'!$E$4:$AJ$500,
MATCH($A157,'Productivity Dump'!$A$4:$A$500,0),
MATCH(AQ$2,'Productivity Dump'!$E$3:$AJ$3,0)
),
IF(AQ$3="Attendance",
INDEX('Attendance Dump'!$E$2:$AI$400,
MATCH($A157,'Attendance Dump'!$B$2:$B$400,0),
MATCH(AQ$2,'Attendance Dump'!$E$1:$AI$1,0)
),
INDEX('Active Hour''s Dump'!$D$3:$AH$337,
MATCH($C157,'Active Hour''s Dump'!$A$3:$A$337,0),
MATCH(AQ$2,'Active Hour''s Dump'!$D$2:$AH$2,0)
))),"")</f>
        <v>5</v>
      </c>
      <c r="AR157" s="13">
        <f>_xlfn.IFNA(IF(AR$3="Productivity",
INDEX('Productivity Dump'!$E$4:$AJ$500,
MATCH($A157,'Productivity Dump'!$A$4:$A$500,0),
MATCH(AR$2,'Productivity Dump'!$E$3:$AJ$3,0)
),
IF(AR$3="Attendance",
INDEX('Attendance Dump'!$E$2:$AI$400,
MATCH($A157,'Attendance Dump'!$B$2:$B$400,0),
MATCH(AR$2,'Attendance Dump'!$E$1:$AI$1,0)
),
INDEX('Active Hour''s Dump'!$D$3:$AH$337,
MATCH($C157,'Active Hour''s Dump'!$A$3:$A$337,0),
MATCH(AR$2,'Active Hour''s Dump'!$D$2:$AH$2,0)
))),"")</f>
        <v>1025.4110000000001</v>
      </c>
      <c r="AS157" s="13" t="str">
        <f>_xlfn.IFNA(IF(AS$3="Productivity",
INDEX('Productivity Dump'!$E$4:$AJ$500,
MATCH($A157,'Productivity Dump'!$A$4:$A$500,0),
MATCH(AS$2,'Productivity Dump'!$E$3:$AJ$3,0)
),
IF(AS$3="Attendance",
INDEX('Attendance Dump'!$E$2:$AI$400,
MATCH($A157,'Attendance Dump'!$B$2:$B$400,0),
MATCH(AS$2,'Attendance Dump'!$E$1:$AI$1,0)
),
INDEX('Active Hour''s Dump'!$D$3:$AH$337,
MATCH($C157,'Active Hour''s Dump'!$A$3:$A$337,0),
MATCH(AS$2,'Active Hour''s Dump'!$D$2:$AH$2,0)
))),"")</f>
        <v>P</v>
      </c>
      <c r="AT157" s="54">
        <f>_xlfn.IFNA(IF(AT$3="Productivity",
INDEX('Productivity Dump'!$E$4:$AJ$500,
MATCH($A157,'Productivity Dump'!$A$4:$A$500,0),
MATCH(AT$2,'Productivity Dump'!$E$3:$AJ$3,0)
),
IF(AT$3="Attendance",
INDEX('Attendance Dump'!$E$2:$AI$400,
MATCH($A157,'Attendance Dump'!$B$2:$B$400,0),
MATCH(AT$2,'Attendance Dump'!$E$1:$AI$1,0)
),
INDEX('Active Hour''s Dump'!$D$3:$AH$337,
MATCH($C157,'Active Hour''s Dump'!$A$3:$A$337,0),
MATCH(AT$2,'Active Hour''s Dump'!$D$2:$AH$2,0)
))),"")</f>
        <v>5.5833333333333304</v>
      </c>
      <c r="AU157" s="13">
        <f>_xlfn.IFNA(IF(AU$3="Productivity",
INDEX('Productivity Dump'!$E$4:$AJ$500,
MATCH($A157,'Productivity Dump'!$A$4:$A$500,0),
MATCH(AU$2,'Productivity Dump'!$E$3:$AJ$3,0)
),
IF(AU$3="Attendance",
INDEX('Attendance Dump'!$E$2:$AI$400,
MATCH($A157,'Attendance Dump'!$B$2:$B$400,0),
MATCH(AU$2,'Attendance Dump'!$E$1:$AI$1,0)
),
INDEX('Active Hour''s Dump'!$D$3:$AH$337,
MATCH($C157,'Active Hour''s Dump'!$A$3:$A$337,0),
MATCH(AU$2,'Active Hour''s Dump'!$D$2:$AH$2,0)
))),"")</f>
        <v>1061.0709999999997</v>
      </c>
      <c r="AV157" s="13" t="str">
        <f>_xlfn.IFNA(IF(AV$3="Productivity",
INDEX('Productivity Dump'!$E$4:$AJ$500,
MATCH($A157,'Productivity Dump'!$A$4:$A$500,0),
MATCH(AV$2,'Productivity Dump'!$E$3:$AJ$3,0)
),
IF(AV$3="Attendance",
INDEX('Attendance Dump'!$E$2:$AI$400,
MATCH($A157,'Attendance Dump'!$B$2:$B$400,0),
MATCH(AV$2,'Attendance Dump'!$E$1:$AI$1,0)
),
INDEX('Active Hour''s Dump'!$D$3:$AH$337,
MATCH($C157,'Active Hour''s Dump'!$A$3:$A$337,0),
MATCH(AV$2,'Active Hour''s Dump'!$D$2:$AH$2,0)
))),"")</f>
        <v>P</v>
      </c>
      <c r="AW157" s="54">
        <f>_xlfn.IFNA(IF(AW$3="Productivity",
INDEX('Productivity Dump'!$E$4:$AJ$500,
MATCH($A157,'Productivity Dump'!$A$4:$A$500,0),
MATCH(AW$2,'Productivity Dump'!$E$3:$AJ$3,0)
),
IF(AW$3="Attendance",
INDEX('Attendance Dump'!$E$2:$AI$400,
MATCH($A157,'Attendance Dump'!$B$2:$B$400,0),
MATCH(AW$2,'Attendance Dump'!$E$1:$AI$1,0)
),
INDEX('Active Hour''s Dump'!$D$3:$AH$337,
MATCH($C157,'Active Hour''s Dump'!$A$3:$A$337,0),
MATCH(AW$2,'Active Hour''s Dump'!$D$2:$AH$2,0)
))),"")</f>
        <v>6.0833333333333304</v>
      </c>
      <c r="AX157" s="13">
        <f>_xlfn.IFNA(IF(AX$3="Productivity",
INDEX('Productivity Dump'!$E$4:$AJ$500,
MATCH($A157,'Productivity Dump'!$A$4:$A$500,0),
MATCH(AX$2,'Productivity Dump'!$E$3:$AJ$3,0)
),
IF(AX$3="Attendance",
INDEX('Attendance Dump'!$E$2:$AI$400,
MATCH($A157,'Attendance Dump'!$B$2:$B$400,0),
MATCH(AX$2,'Attendance Dump'!$E$1:$AI$1,0)
),
INDEX('Active Hour''s Dump'!$D$3:$AH$337,
MATCH($C157,'Active Hour''s Dump'!$A$3:$A$337,0),
MATCH(AX$2,'Active Hour''s Dump'!$D$2:$AH$2,0)
))),"")</f>
        <v>1009.3950000000002</v>
      </c>
      <c r="AY157" s="13" t="str">
        <f>_xlfn.IFNA(IF(AY$3="Productivity",
INDEX('Productivity Dump'!$E$4:$AJ$500,
MATCH($A157,'Productivity Dump'!$A$4:$A$500,0),
MATCH(AY$2,'Productivity Dump'!$E$3:$AJ$3,0)
),
IF(AY$3="Attendance",
INDEX('Attendance Dump'!$E$2:$AI$400,
MATCH($A157,'Attendance Dump'!$B$2:$B$400,0),
MATCH(AY$2,'Attendance Dump'!$E$1:$AI$1,0)
),
INDEX('Active Hour''s Dump'!$D$3:$AH$337,
MATCH($C157,'Active Hour''s Dump'!$A$3:$A$337,0),
MATCH(AY$2,'Active Hour''s Dump'!$D$2:$AH$2,0)
))),"")</f>
        <v>P</v>
      </c>
      <c r="AZ157" s="54">
        <f>_xlfn.IFNA(IF(AZ$3="Productivity",
INDEX('Productivity Dump'!$E$4:$AJ$500,
MATCH($A157,'Productivity Dump'!$A$4:$A$500,0),
MATCH(AZ$2,'Productivity Dump'!$E$3:$AJ$3,0)
),
IF(AZ$3="Attendance",
INDEX('Attendance Dump'!$E$2:$AI$400,
MATCH($A157,'Attendance Dump'!$B$2:$B$400,0),
MATCH(AZ$2,'Attendance Dump'!$E$1:$AI$1,0)
),
INDEX('Active Hour''s Dump'!$D$3:$AH$337,
MATCH($C157,'Active Hour''s Dump'!$A$3:$A$337,0),
MATCH(AZ$2,'Active Hour''s Dump'!$D$2:$AH$2,0)
))),"")</f>
        <v>5.6666666666666696</v>
      </c>
      <c r="BA157" s="13">
        <f>_xlfn.IFNA(IF(BA$3="Productivity",
INDEX('Productivity Dump'!$E$4:$AJ$500,
MATCH($A157,'Productivity Dump'!$A$4:$A$500,0),
MATCH(BA$2,'Productivity Dump'!$E$3:$AJ$3,0)
),
IF(BA$3="Attendance",
INDEX('Attendance Dump'!$E$2:$AI$400,
MATCH($A157,'Attendance Dump'!$B$2:$B$400,0),
MATCH(BA$2,'Attendance Dump'!$E$1:$AI$1,0)
),
INDEX('Active Hour''s Dump'!$D$3:$AH$337,
MATCH($C157,'Active Hour''s Dump'!$A$3:$A$337,0),
MATCH(BA$2,'Active Hour''s Dump'!$D$2:$AH$2,0)
))),"")</f>
        <v>1052.6849999999997</v>
      </c>
      <c r="BB157" s="13" t="str">
        <f>_xlfn.IFNA(IF(BB$3="Productivity",
INDEX('Productivity Dump'!$E$4:$AJ$500,
MATCH($A157,'Productivity Dump'!$A$4:$A$500,0),
MATCH(BB$2,'Productivity Dump'!$E$3:$AJ$3,0)
),
IF(BB$3="Attendance",
INDEX('Attendance Dump'!$E$2:$AI$400,
MATCH($A157,'Attendance Dump'!$B$2:$B$400,0),
MATCH(BB$2,'Attendance Dump'!$E$1:$AI$1,0)
),
INDEX('Active Hour''s Dump'!$D$3:$AH$337,
MATCH($C157,'Active Hour''s Dump'!$A$3:$A$337,0),
MATCH(BB$2,'Active Hour''s Dump'!$D$2:$AH$2,0)
))),"")</f>
        <v>P</v>
      </c>
      <c r="BC157" s="54">
        <f>_xlfn.IFNA(IF(BC$3="Productivity",
INDEX('Productivity Dump'!$E$4:$AJ$500,
MATCH($A157,'Productivity Dump'!$A$4:$A$500,0),
MATCH(BC$2,'Productivity Dump'!$E$3:$AJ$3,0)
),
IF(BC$3="Attendance",
INDEX('Attendance Dump'!$E$2:$AI$400,
MATCH($A157,'Attendance Dump'!$B$2:$B$400,0),
MATCH(BC$2,'Attendance Dump'!$E$1:$AI$1,0)
),
INDEX('Active Hour''s Dump'!$D$3:$AH$337,
MATCH($C157,'Active Hour''s Dump'!$A$3:$A$337,0),
MATCH(BC$2,'Active Hour''s Dump'!$D$2:$AH$2,0)
))),"")</f>
        <v>6.3333333333333304</v>
      </c>
      <c r="BD157" s="13">
        <f>_xlfn.IFNA(IF(BD$3="Productivity",
INDEX('Productivity Dump'!$E$4:$AJ$500,
MATCH($A157,'Productivity Dump'!$A$4:$A$500,0),
MATCH(BD$2,'Productivity Dump'!$E$3:$AJ$3,0)
),
IF(BD$3="Attendance",
INDEX('Attendance Dump'!$E$2:$AI$400,
MATCH($A157,'Attendance Dump'!$B$2:$B$400,0),
MATCH(BD$2,'Attendance Dump'!$E$1:$AI$1,0)
),
INDEX('Active Hour''s Dump'!$D$3:$AH$337,
MATCH($C157,'Active Hour''s Dump'!$A$3:$A$337,0),
MATCH(BD$2,'Active Hour''s Dump'!$D$2:$AH$2,0)
))),"")</f>
        <v>536.245</v>
      </c>
      <c r="BE157" s="13" t="str">
        <f>_xlfn.IFNA(IF(BE$3="Productivity",
INDEX('Productivity Dump'!$E$4:$AJ$500,
MATCH($A157,'Productivity Dump'!$A$4:$A$500,0),
MATCH(BE$2,'Productivity Dump'!$E$3:$AJ$3,0)
),
IF(BE$3="Attendance",
INDEX('Attendance Dump'!$E$2:$AI$400,
MATCH($A157,'Attendance Dump'!$B$2:$B$400,0),
MATCH(BE$2,'Attendance Dump'!$E$1:$AI$1,0)
),
INDEX('Active Hour''s Dump'!$D$3:$AH$337,
MATCH($C157,'Active Hour''s Dump'!$A$3:$A$337,0),
MATCH(BE$2,'Active Hour''s Dump'!$D$2:$AH$2,0)
))),"")</f>
        <v>P</v>
      </c>
      <c r="BF157" s="54">
        <f>_xlfn.IFNA(IF(BF$3="Productivity",
INDEX('Productivity Dump'!$E$4:$AJ$500,
MATCH($A157,'Productivity Dump'!$A$4:$A$500,0),
MATCH(BF$2,'Productivity Dump'!$E$3:$AJ$3,0)
),
IF(BF$3="Attendance",
INDEX('Attendance Dump'!$E$2:$AI$400,
MATCH($A157,'Attendance Dump'!$B$2:$B$400,0),
MATCH(BF$2,'Attendance Dump'!$E$1:$AI$1,0)
),
INDEX('Active Hour''s Dump'!$D$3:$AH$337,
MATCH($C157,'Active Hour''s Dump'!$A$3:$A$337,0),
MATCH(BF$2,'Active Hour''s Dump'!$D$2:$AH$2,0)
))),"")</f>
        <v>3.25</v>
      </c>
      <c r="BG157" s="13">
        <f>_xlfn.IFNA(IF(BG$3="Productivity",
INDEX('Productivity Dump'!$E$4:$AJ$500,
MATCH($A157,'Productivity Dump'!$A$4:$A$500,0),
MATCH(BG$2,'Productivity Dump'!$E$3:$AJ$3,0)
),
IF(BG$3="Attendance",
INDEX('Attendance Dump'!$E$2:$AI$400,
MATCH($A157,'Attendance Dump'!$B$2:$B$400,0),
MATCH(BG$2,'Attendance Dump'!$E$1:$AI$1,0)
),
INDEX('Active Hour''s Dump'!$D$3:$AH$337,
MATCH($C157,'Active Hour''s Dump'!$A$3:$A$337,0),
MATCH(BG$2,'Active Hour''s Dump'!$D$2:$AH$2,0)
))),"")</f>
        <v>0</v>
      </c>
      <c r="BH157" s="13" t="str">
        <f>_xlfn.IFNA(IF(BH$3="Productivity",
INDEX('Productivity Dump'!$E$4:$AJ$500,
MATCH($A157,'Productivity Dump'!$A$4:$A$500,0),
MATCH(BH$2,'Productivity Dump'!$E$3:$AJ$3,0)
),
IF(BH$3="Attendance",
INDEX('Attendance Dump'!$E$2:$AI$400,
MATCH($A157,'Attendance Dump'!$B$2:$B$400,0),
MATCH(BH$2,'Attendance Dump'!$E$1:$AI$1,0)
),
INDEX('Active Hour''s Dump'!$D$3:$AH$337,
MATCH($C157,'Active Hour''s Dump'!$A$3:$A$337,0),
MATCH(BH$2,'Active Hour''s Dump'!$D$2:$AH$2,0)
))),"")</f>
        <v>WO</v>
      </c>
      <c r="BI157" s="54">
        <f>_xlfn.IFNA(IF(BI$3="Productivity",
INDEX('Productivity Dump'!$E$4:$AJ$500,
MATCH($A157,'Productivity Dump'!$A$4:$A$500,0),
MATCH(BI$2,'Productivity Dump'!$E$3:$AJ$3,0)
),
IF(BI$3="Attendance",
INDEX('Attendance Dump'!$E$2:$AI$400,
MATCH($A157,'Attendance Dump'!$B$2:$B$400,0),
MATCH(BI$2,'Attendance Dump'!$E$1:$AI$1,0)
),
INDEX('Active Hour''s Dump'!$D$3:$AH$337,
MATCH($C157,'Active Hour''s Dump'!$A$3:$A$337,0),
MATCH(BI$2,'Active Hour''s Dump'!$D$2:$AH$2,0)
))),"")</f>
        <v>0</v>
      </c>
      <c r="BJ157" s="13">
        <f>_xlfn.IFNA(IF(BJ$3="Productivity",
INDEX('Productivity Dump'!$E$4:$AJ$500,
MATCH($A157,'Productivity Dump'!$A$4:$A$500,0),
MATCH(BJ$2,'Productivity Dump'!$E$3:$AJ$3,0)
),
IF(BJ$3="Attendance",
INDEX('Attendance Dump'!$E$2:$AI$400,
MATCH($A157,'Attendance Dump'!$B$2:$B$400,0),
MATCH(BJ$2,'Attendance Dump'!$E$1:$AI$1,0)
),
INDEX('Active Hour''s Dump'!$D$3:$AH$337,
MATCH($C157,'Active Hour''s Dump'!$A$3:$A$337,0),
MATCH(BJ$2,'Active Hour''s Dump'!$D$2:$AH$2,0)
))),"")</f>
        <v>1057.4879999999998</v>
      </c>
      <c r="BK157" s="13" t="str">
        <f>_xlfn.IFNA(IF(BK$3="Productivity",
INDEX('Productivity Dump'!$E$4:$AJ$500,
MATCH($A157,'Productivity Dump'!$A$4:$A$500,0),
MATCH(BK$2,'Productivity Dump'!$E$3:$AJ$3,0)
),
IF(BK$3="Attendance",
INDEX('Attendance Dump'!$E$2:$AI$400,
MATCH($A157,'Attendance Dump'!$B$2:$B$400,0),
MATCH(BK$2,'Attendance Dump'!$E$1:$AI$1,0)
),
INDEX('Active Hour''s Dump'!$D$3:$AH$337,
MATCH($C157,'Active Hour''s Dump'!$A$3:$A$337,0),
MATCH(BK$2,'Active Hour''s Dump'!$D$2:$AH$2,0)
))),"")</f>
        <v>P</v>
      </c>
      <c r="BL157" s="54">
        <f>_xlfn.IFNA(IF(BL$3="Productivity",
INDEX('Productivity Dump'!$E$4:$AJ$500,
MATCH($A157,'Productivity Dump'!$A$4:$A$500,0),
MATCH(BL$2,'Productivity Dump'!$E$3:$AJ$3,0)
),
IF(BL$3="Attendance",
INDEX('Attendance Dump'!$E$2:$AI$400,
MATCH($A157,'Attendance Dump'!$B$2:$B$400,0),
MATCH(BL$2,'Attendance Dump'!$E$1:$AI$1,0)
),
INDEX('Active Hour''s Dump'!$D$3:$AH$337,
MATCH($C157,'Active Hour''s Dump'!$A$3:$A$337,0),
MATCH(BL$2,'Active Hour''s Dump'!$D$2:$AH$2,0)
))),"")</f>
        <v>6.4166666666666696</v>
      </c>
      <c r="BM157" s="13">
        <f>_xlfn.IFNA(IF(BM$3="Productivity",
INDEX('Productivity Dump'!$E$4:$AJ$500,
MATCH($A157,'Productivity Dump'!$A$4:$A$500,0),
MATCH(BM$2,'Productivity Dump'!$E$3:$AJ$3,0)
),
IF(BM$3="Attendance",
INDEX('Attendance Dump'!$E$2:$AI$400,
MATCH($A157,'Attendance Dump'!$B$2:$B$400,0),
MATCH(BM$2,'Attendance Dump'!$E$1:$AI$1,0)
),
INDEX('Active Hour''s Dump'!$D$3:$AH$337,
MATCH($C157,'Active Hour''s Dump'!$A$3:$A$337,0),
MATCH(BM$2,'Active Hour''s Dump'!$D$2:$AH$2,0)
))),"")</f>
        <v>1198.7030000000002</v>
      </c>
      <c r="BN157" s="13" t="str">
        <f>_xlfn.IFNA(IF(BN$3="Productivity",
INDEX('Productivity Dump'!$E$4:$AJ$500,
MATCH($A157,'Productivity Dump'!$A$4:$A$500,0),
MATCH(BN$2,'Productivity Dump'!$E$3:$AJ$3,0)
),
IF(BN$3="Attendance",
INDEX('Attendance Dump'!$E$2:$AI$400,
MATCH($A157,'Attendance Dump'!$B$2:$B$400,0),
MATCH(BN$2,'Attendance Dump'!$E$1:$AI$1,0)
),
INDEX('Active Hour''s Dump'!$D$3:$AH$337,
MATCH($C157,'Active Hour''s Dump'!$A$3:$A$337,0),
MATCH(BN$2,'Active Hour''s Dump'!$D$2:$AH$2,0)
))),"")</f>
        <v>P</v>
      </c>
      <c r="BO157" s="54">
        <f>_xlfn.IFNA(IF(BO$3="Productivity",
INDEX('Productivity Dump'!$E$4:$AJ$500,
MATCH($A157,'Productivity Dump'!$A$4:$A$500,0),
MATCH(BO$2,'Productivity Dump'!$E$3:$AJ$3,0)
),
IF(BO$3="Attendance",
INDEX('Attendance Dump'!$E$2:$AI$400,
MATCH($A157,'Attendance Dump'!$B$2:$B$400,0),
MATCH(BO$2,'Attendance Dump'!$E$1:$AI$1,0)
),
INDEX('Active Hour''s Dump'!$D$3:$AH$337,
MATCH($C157,'Active Hour''s Dump'!$A$3:$A$337,0),
MATCH(BO$2,'Active Hour''s Dump'!$D$2:$AH$2,0)
))),"")</f>
        <v>6.5</v>
      </c>
      <c r="BP157" s="13">
        <f>_xlfn.IFNA(IF(BP$3="Productivity",
INDEX('Productivity Dump'!$E$4:$AJ$500,
MATCH($A157,'Productivity Dump'!$A$4:$A$500,0),
MATCH(BP$2,'Productivity Dump'!$E$3:$AJ$3,0)
),
IF(BP$3="Attendance",
INDEX('Attendance Dump'!$E$2:$AI$400,
MATCH($A157,'Attendance Dump'!$B$2:$B$400,0),
MATCH(BP$2,'Attendance Dump'!$E$1:$AI$1,0)
),
INDEX('Active Hour''s Dump'!$D$3:$AH$337,
MATCH($C157,'Active Hour''s Dump'!$A$3:$A$337,0),
MATCH(BP$2,'Active Hour''s Dump'!$D$2:$AH$2,0)
))),"")</f>
        <v>985.11599999999999</v>
      </c>
      <c r="BQ157" s="13" t="str">
        <f>_xlfn.IFNA(IF(BQ$3="Productivity",
INDEX('Productivity Dump'!$E$4:$AJ$500,
MATCH($A157,'Productivity Dump'!$A$4:$A$500,0),
MATCH(BQ$2,'Productivity Dump'!$E$3:$AJ$3,0)
),
IF(BQ$3="Attendance",
INDEX('Attendance Dump'!$E$2:$AI$400,
MATCH($A157,'Attendance Dump'!$B$2:$B$400,0),
MATCH(BQ$2,'Attendance Dump'!$E$1:$AI$1,0)
),
INDEX('Active Hour''s Dump'!$D$3:$AH$337,
MATCH($C157,'Active Hour''s Dump'!$A$3:$A$337,0),
MATCH(BQ$2,'Active Hour''s Dump'!$D$2:$AH$2,0)
))),"")</f>
        <v>P</v>
      </c>
      <c r="BR157" s="54">
        <f>_xlfn.IFNA(IF(BR$3="Productivity",
INDEX('Productivity Dump'!$E$4:$AJ$500,
MATCH($A157,'Productivity Dump'!$A$4:$A$500,0),
MATCH(BR$2,'Productivity Dump'!$E$3:$AJ$3,0)
),
IF(BR$3="Attendance",
INDEX('Attendance Dump'!$E$2:$AI$400,
MATCH($A157,'Attendance Dump'!$B$2:$B$400,0),
MATCH(BR$2,'Attendance Dump'!$E$1:$AI$1,0)
),
INDEX('Active Hour''s Dump'!$D$3:$AH$337,
MATCH($C157,'Active Hour''s Dump'!$A$3:$A$337,0),
MATCH(BR$2,'Active Hour''s Dump'!$D$2:$AH$2,0)
))),"")</f>
        <v>6.25</v>
      </c>
      <c r="BS157" s="13">
        <f>_xlfn.IFNA(IF(BS$3="Productivity",
INDEX('Productivity Dump'!$E$4:$AJ$500,
MATCH($A157,'Productivity Dump'!$A$4:$A$500,0),
MATCH(BS$2,'Productivity Dump'!$E$3:$AJ$3,0)
),
IF(BS$3="Attendance",
INDEX('Attendance Dump'!$E$2:$AI$400,
MATCH($A157,'Attendance Dump'!$B$2:$B$400,0),
MATCH(BS$2,'Attendance Dump'!$E$1:$AI$1,0)
),
INDEX('Active Hour''s Dump'!$D$3:$AH$337,
MATCH($C157,'Active Hour''s Dump'!$A$3:$A$337,0),
MATCH(BS$2,'Active Hour''s Dump'!$D$2:$AH$2,0)
))),"")</f>
        <v>0</v>
      </c>
      <c r="BT157" s="13" t="str">
        <f>_xlfn.IFNA(IF(BT$3="Productivity",
INDEX('Productivity Dump'!$E$4:$AJ$500,
MATCH($A157,'Productivity Dump'!$A$4:$A$500,0),
MATCH(BT$2,'Productivity Dump'!$E$3:$AJ$3,0)
),
IF(BT$3="Attendance",
INDEX('Attendance Dump'!$E$2:$AI$400,
MATCH($A157,'Attendance Dump'!$B$2:$B$400,0),
MATCH(BT$2,'Attendance Dump'!$E$1:$AI$1,0)
),
INDEX('Active Hour''s Dump'!$D$3:$AH$337,
MATCH($C157,'Active Hour''s Dump'!$A$3:$A$337,0),
MATCH(BT$2,'Active Hour''s Dump'!$D$2:$AH$2,0)
))),"")</f>
        <v>H</v>
      </c>
      <c r="BU157" s="54">
        <f>_xlfn.IFNA(IF(BU$3="Productivity",
INDEX('Productivity Dump'!$E$4:$AJ$500,
MATCH($A157,'Productivity Dump'!$A$4:$A$500,0),
MATCH(BU$2,'Productivity Dump'!$E$3:$AJ$3,0)
),
IF(BU$3="Attendance",
INDEX('Attendance Dump'!$E$2:$AI$400,
MATCH($A157,'Attendance Dump'!$B$2:$B$400,0),
MATCH(BU$2,'Attendance Dump'!$E$1:$AI$1,0)
),
INDEX('Active Hour''s Dump'!$D$3:$AH$337,
MATCH($C157,'Active Hour''s Dump'!$A$3:$A$337,0),
MATCH(BU$2,'Active Hour''s Dump'!$D$2:$AH$2,0)
))),"")</f>
        <v>0</v>
      </c>
      <c r="BV157" s="13">
        <f>_xlfn.IFNA(IF(BV$3="Productivity",
INDEX('Productivity Dump'!$E$4:$AJ$500,
MATCH($A157,'Productivity Dump'!$A$4:$A$500,0),
MATCH(BV$2,'Productivity Dump'!$E$3:$AJ$3,0)
),
IF(BV$3="Attendance",
INDEX('Attendance Dump'!$E$2:$AI$400,
MATCH($A157,'Attendance Dump'!$B$2:$B$400,0),
MATCH(BV$2,'Attendance Dump'!$E$1:$AI$1,0)
),
INDEX('Active Hour''s Dump'!$D$3:$AH$337,
MATCH($C157,'Active Hour''s Dump'!$A$3:$A$337,0),
MATCH(BV$2,'Active Hour''s Dump'!$D$2:$AH$2,0)
))),"")</f>
        <v>1194.0509999999995</v>
      </c>
      <c r="BW157" s="13" t="str">
        <f>_xlfn.IFNA(IF(BW$3="Productivity",
INDEX('Productivity Dump'!$E$4:$AJ$500,
MATCH($A157,'Productivity Dump'!$A$4:$A$500,0),
MATCH(BW$2,'Productivity Dump'!$E$3:$AJ$3,0)
),
IF(BW$3="Attendance",
INDEX('Attendance Dump'!$E$2:$AI$400,
MATCH($A157,'Attendance Dump'!$B$2:$B$400,0),
MATCH(BW$2,'Attendance Dump'!$E$1:$AI$1,0)
),
INDEX('Active Hour''s Dump'!$D$3:$AH$337,
MATCH($C157,'Active Hour''s Dump'!$A$3:$A$337,0),
MATCH(BW$2,'Active Hour''s Dump'!$D$2:$AH$2,0)
))),"")</f>
        <v>P</v>
      </c>
      <c r="BX157" s="54">
        <f>_xlfn.IFNA(IF(BX$3="Productivity",
INDEX('Productivity Dump'!$E$4:$AJ$500,
MATCH($A157,'Productivity Dump'!$A$4:$A$500,0),
MATCH(BX$2,'Productivity Dump'!$E$3:$AJ$3,0)
),
IF(BX$3="Attendance",
INDEX('Attendance Dump'!$E$2:$AI$400,
MATCH($A157,'Attendance Dump'!$B$2:$B$400,0),
MATCH(BX$2,'Attendance Dump'!$E$1:$AI$1,0)
),
INDEX('Active Hour''s Dump'!$D$3:$AH$337,
MATCH($C157,'Active Hour''s Dump'!$A$3:$A$337,0),
MATCH(BX$2,'Active Hour''s Dump'!$D$2:$AH$2,0)
))),"")</f>
        <v>7.0833333333333304</v>
      </c>
      <c r="BY157" s="13">
        <f>_xlfn.IFNA(IF(BY$3="Productivity",
INDEX('Productivity Dump'!$E$4:$AJ$500,
MATCH($A157,'Productivity Dump'!$A$4:$A$500,0),
MATCH(BY$2,'Productivity Dump'!$E$3:$AJ$3,0)
),
IF(BY$3="Attendance",
INDEX('Attendance Dump'!$E$2:$AI$400,
MATCH($A157,'Attendance Dump'!$B$2:$B$400,0),
MATCH(BY$2,'Attendance Dump'!$E$1:$AI$1,0)
),
INDEX('Active Hour''s Dump'!$D$3:$AH$337,
MATCH($C157,'Active Hour''s Dump'!$A$3:$A$337,0),
MATCH(BY$2,'Active Hour''s Dump'!$D$2:$AH$2,0)
))),"")</f>
        <v>536.38400000000001</v>
      </c>
      <c r="BZ157" s="13" t="str">
        <f>_xlfn.IFNA(IF(BZ$3="Productivity",
INDEX('Productivity Dump'!$E$4:$AJ$500,
MATCH($A157,'Productivity Dump'!$A$4:$A$500,0),
MATCH(BZ$2,'Productivity Dump'!$E$3:$AJ$3,0)
),
IF(BZ$3="Attendance",
INDEX('Attendance Dump'!$E$2:$AI$400,
MATCH($A157,'Attendance Dump'!$B$2:$B$400,0),
MATCH(BZ$2,'Attendance Dump'!$E$1:$AI$1,0)
),
INDEX('Active Hour''s Dump'!$D$3:$AH$337,
MATCH($C157,'Active Hour''s Dump'!$A$3:$A$337,0),
MATCH(BZ$2,'Active Hour''s Dump'!$D$2:$AH$2,0)
))),"")</f>
        <v>P</v>
      </c>
      <c r="CA157" s="54">
        <f>_xlfn.IFNA(IF(CA$3="Productivity",
INDEX('Productivity Dump'!$E$4:$AJ$500,
MATCH($A157,'Productivity Dump'!$A$4:$A$500,0),
MATCH(CA$2,'Productivity Dump'!$E$3:$AJ$3,0)
),
IF(CA$3="Attendance",
INDEX('Attendance Dump'!$E$2:$AI$400,
MATCH($A157,'Attendance Dump'!$B$2:$B$400,0),
MATCH(CA$2,'Attendance Dump'!$E$1:$AI$1,0)
),
INDEX('Active Hour''s Dump'!$D$3:$AH$337,
MATCH($C157,'Active Hour''s Dump'!$A$3:$A$337,0),
MATCH(CA$2,'Active Hour''s Dump'!$D$2:$AH$2,0)
))),"")</f>
        <v>3.4166666666666701</v>
      </c>
      <c r="CB157" s="13">
        <f>_xlfn.IFNA(IF(CB$3="Productivity",
INDEX('Productivity Dump'!$E$4:$AJ$500,
MATCH($A157,'Productivity Dump'!$A$4:$A$500,0),
MATCH(CB$2,'Productivity Dump'!$E$3:$AJ$3,0)
),
IF(CB$3="Attendance",
INDEX('Attendance Dump'!$E$2:$AI$400,
MATCH($A157,'Attendance Dump'!$B$2:$B$400,0),
MATCH(CB$2,'Attendance Dump'!$E$1:$AI$1,0)
),
INDEX('Active Hour''s Dump'!$D$3:$AH$337,
MATCH($C157,'Active Hour''s Dump'!$A$3:$A$337,0),
MATCH(CB$2,'Active Hour''s Dump'!$D$2:$AH$2,0)
))),"")</f>
        <v>0</v>
      </c>
      <c r="CC157" s="13" t="str">
        <f>_xlfn.IFNA(IF(CC$3="Productivity",
INDEX('Productivity Dump'!$E$4:$AJ$500,
MATCH($A157,'Productivity Dump'!$A$4:$A$500,0),
MATCH(CC$2,'Productivity Dump'!$E$3:$AJ$3,0)
),
IF(CC$3="Attendance",
INDEX('Attendance Dump'!$E$2:$AI$400,
MATCH($A157,'Attendance Dump'!$B$2:$B$400,0),
MATCH(CC$2,'Attendance Dump'!$E$1:$AI$1,0)
),
INDEX('Active Hour''s Dump'!$D$3:$AH$337,
MATCH($C157,'Active Hour''s Dump'!$A$3:$A$337,0),
MATCH(CC$2,'Active Hour''s Dump'!$D$2:$AH$2,0)
))),"")</f>
        <v>WO</v>
      </c>
      <c r="CD157" s="54">
        <f>_xlfn.IFNA(IF(CD$3="Productivity",
INDEX('Productivity Dump'!$E$4:$AJ$500,
MATCH($A157,'Productivity Dump'!$A$4:$A$500,0),
MATCH(CD$2,'Productivity Dump'!$E$3:$AJ$3,0)
),
IF(CD$3="Attendance",
INDEX('Attendance Dump'!$E$2:$AI$400,
MATCH($A157,'Attendance Dump'!$B$2:$B$400,0),
MATCH(CD$2,'Attendance Dump'!$E$1:$AI$1,0)
),
INDEX('Active Hour''s Dump'!$D$3:$AH$337,
MATCH($C157,'Active Hour''s Dump'!$A$3:$A$337,0),
MATCH(CD$2,'Active Hour''s Dump'!$D$2:$AH$2,0)
))),"")</f>
        <v>0</v>
      </c>
      <c r="CE157" s="13">
        <f>_xlfn.IFNA(IF(CE$3="Productivity",
INDEX('Productivity Dump'!$E$4:$AJ$500,
MATCH($A157,'Productivity Dump'!$A$4:$A$500,0),
MATCH(CE$2,'Productivity Dump'!$E$3:$AJ$3,0)
),
IF(CE$3="Attendance",
INDEX('Attendance Dump'!$E$2:$AI$400,
MATCH($A157,'Attendance Dump'!$B$2:$B$400,0),
MATCH(CE$2,'Attendance Dump'!$E$1:$AI$1,0)
),
INDEX('Active Hour''s Dump'!$D$3:$AH$337,
MATCH($C157,'Active Hour''s Dump'!$A$3:$A$337,0),
MATCH(CE$2,'Active Hour''s Dump'!$D$2:$AH$2,0)
))),"")</f>
        <v>729.19399999999985</v>
      </c>
      <c r="CF157" s="13" t="str">
        <f>_xlfn.IFNA(IF(CF$3="Productivity",
INDEX('Productivity Dump'!$E$4:$AJ$500,
MATCH($A157,'Productivity Dump'!$A$4:$A$500,0),
MATCH(CF$2,'Productivity Dump'!$E$3:$AJ$3,0)
),
IF(CF$3="Attendance",
INDEX('Attendance Dump'!$E$2:$AI$400,
MATCH($A157,'Attendance Dump'!$B$2:$B$400,0),
MATCH(CF$2,'Attendance Dump'!$E$1:$AI$1,0)
),
INDEX('Active Hour''s Dump'!$D$3:$AH$337,
MATCH($C157,'Active Hour''s Dump'!$A$3:$A$337,0),
MATCH(CF$2,'Active Hour''s Dump'!$D$2:$AH$2,0)
))),"")</f>
        <v>P</v>
      </c>
      <c r="CG157" s="54">
        <f>_xlfn.IFNA(IF(CG$3="Productivity",
INDEX('Productivity Dump'!$E$4:$AJ$500,
MATCH($A157,'Productivity Dump'!$A$4:$A$500,0),
MATCH(CG$2,'Productivity Dump'!$E$3:$AJ$3,0)
),
IF(CG$3="Attendance",
INDEX('Attendance Dump'!$E$2:$AI$400,
MATCH($A157,'Attendance Dump'!$B$2:$B$400,0),
MATCH(CG$2,'Attendance Dump'!$E$1:$AI$1,0)
),
INDEX('Active Hour''s Dump'!$D$3:$AH$337,
MATCH($C157,'Active Hour''s Dump'!$A$3:$A$337,0),
MATCH(CG$2,'Active Hour''s Dump'!$D$2:$AH$2,0)
))),"")</f>
        <v>5.4166666666666696</v>
      </c>
      <c r="CH157" s="13">
        <f>_xlfn.IFNA(IF(CH$3="Productivity",
INDEX('Productivity Dump'!$E$4:$AJ$500,
MATCH($A157,'Productivity Dump'!$A$4:$A$500,0),
MATCH(CH$2,'Productivity Dump'!$E$3:$AJ$3,0)
),
IF(CH$3="Attendance",
INDEX('Attendance Dump'!$E$2:$AI$400,
MATCH($A157,'Attendance Dump'!$B$2:$B$400,0),
MATCH(CH$2,'Attendance Dump'!$E$1:$AI$1,0)
),
INDEX('Active Hour''s Dump'!$D$3:$AH$337,
MATCH($C157,'Active Hour''s Dump'!$A$3:$A$337,0),
MATCH(CH$2,'Active Hour''s Dump'!$D$2:$AH$2,0)
))),"")</f>
        <v>1142.9650000000001</v>
      </c>
      <c r="CI157" s="13" t="str">
        <f>_xlfn.IFNA(IF(CI$3="Productivity",
INDEX('Productivity Dump'!$E$4:$AJ$500,
MATCH($A157,'Productivity Dump'!$A$4:$A$500,0),
MATCH(CI$2,'Productivity Dump'!$E$3:$AJ$3,0)
),
IF(CI$3="Attendance",
INDEX('Attendance Dump'!$E$2:$AI$400,
MATCH($A157,'Attendance Dump'!$B$2:$B$400,0),
MATCH(CI$2,'Attendance Dump'!$E$1:$AI$1,0)
),
INDEX('Active Hour''s Dump'!$D$3:$AH$337,
MATCH($C157,'Active Hour''s Dump'!$A$3:$A$337,0),
MATCH(CI$2,'Active Hour''s Dump'!$D$2:$AH$2,0)
))),"")</f>
        <v>P</v>
      </c>
      <c r="CJ157" s="54">
        <f>_xlfn.IFNA(IF(CJ$3="Productivity",
INDEX('Productivity Dump'!$E$4:$AJ$500,
MATCH($A157,'Productivity Dump'!$A$4:$A$500,0),
MATCH(CJ$2,'Productivity Dump'!$E$3:$AJ$3,0)
),
IF(CJ$3="Attendance",
INDEX('Attendance Dump'!$E$2:$AI$400,
MATCH($A157,'Attendance Dump'!$B$2:$B$400,0),
MATCH(CJ$2,'Attendance Dump'!$E$1:$AI$1,0)
),
INDEX('Active Hour''s Dump'!$D$3:$AH$337,
MATCH($C157,'Active Hour''s Dump'!$A$3:$A$337,0),
MATCH(CJ$2,'Active Hour''s Dump'!$D$2:$AH$2,0)
))),"")</f>
        <v>6.25</v>
      </c>
      <c r="CK157" s="13">
        <f>_xlfn.IFNA(IF(CK$3="Productivity",
INDEX('Productivity Dump'!$E$4:$AJ$500,
MATCH($A157,'Productivity Dump'!$A$4:$A$500,0),
MATCH(CK$2,'Productivity Dump'!$E$3:$AJ$3,0)
),
IF(CK$3="Attendance",
INDEX('Attendance Dump'!$E$2:$AI$400,
MATCH($A157,'Attendance Dump'!$B$2:$B$400,0),
MATCH(CK$2,'Attendance Dump'!$E$1:$AI$1,0)
),
INDEX('Active Hour''s Dump'!$D$3:$AH$337,
MATCH($C157,'Active Hour''s Dump'!$A$3:$A$337,0),
MATCH(CK$2,'Active Hour''s Dump'!$D$2:$AH$2,0)
))),"")</f>
        <v>1029.5060000000001</v>
      </c>
      <c r="CL157" s="13" t="str">
        <f>_xlfn.IFNA(IF(CL$3="Productivity",
INDEX('Productivity Dump'!$E$4:$AJ$500,
MATCH($A157,'Productivity Dump'!$A$4:$A$500,0),
MATCH(CL$2,'Productivity Dump'!$E$3:$AJ$3,0)
),
IF(CL$3="Attendance",
INDEX('Attendance Dump'!$E$2:$AI$400,
MATCH($A157,'Attendance Dump'!$B$2:$B$400,0),
MATCH(CL$2,'Attendance Dump'!$E$1:$AI$1,0)
),
INDEX('Active Hour''s Dump'!$D$3:$AH$337,
MATCH($C157,'Active Hour''s Dump'!$A$3:$A$337,0),
MATCH(CL$2,'Active Hour''s Dump'!$D$2:$AH$2,0)
))),"")</f>
        <v>P</v>
      </c>
      <c r="CM157" s="54">
        <f>_xlfn.IFNA(IF(CM$3="Productivity",
INDEX('Productivity Dump'!$E$4:$AJ$500,
MATCH($A157,'Productivity Dump'!$A$4:$A$500,0),
MATCH(CM$2,'Productivity Dump'!$E$3:$AJ$3,0)
),
IF(CM$3="Attendance",
INDEX('Attendance Dump'!$E$2:$AI$400,
MATCH($A157,'Attendance Dump'!$B$2:$B$400,0),
MATCH(CM$2,'Attendance Dump'!$E$1:$AI$1,0)
),
INDEX('Active Hour''s Dump'!$D$3:$AH$337,
MATCH($C157,'Active Hour''s Dump'!$A$3:$A$337,0),
MATCH(CM$2,'Active Hour''s Dump'!$D$2:$AH$2,0)
))),"")</f>
        <v>6.4166666666666696</v>
      </c>
      <c r="CN157" s="13">
        <f>_xlfn.IFNA(IF(CN$3="Productivity",
INDEX('Productivity Dump'!$E$4:$AJ$500,
MATCH($A157,'Productivity Dump'!$A$4:$A$500,0),
MATCH(CN$2,'Productivity Dump'!$E$3:$AJ$3,0)
),
IF(CN$3="Attendance",
INDEX('Attendance Dump'!$E$2:$AI$400,
MATCH($A157,'Attendance Dump'!$B$2:$B$400,0),
MATCH(CN$2,'Attendance Dump'!$E$1:$AI$1,0)
),
INDEX('Active Hour''s Dump'!$D$3:$AH$337,
MATCH($C157,'Active Hour''s Dump'!$A$3:$A$337,0),
MATCH(CN$2,'Active Hour''s Dump'!$D$2:$AH$2,0)
))),"")</f>
        <v>0</v>
      </c>
      <c r="CO157" s="13">
        <f>_xlfn.IFNA(IF(CO$3="Productivity",
INDEX('Productivity Dump'!$E$4:$AJ$500,
MATCH($A157,'Productivity Dump'!$A$4:$A$500,0),
MATCH(CO$2,'Productivity Dump'!$E$3:$AJ$3,0)
),
IF(CO$3="Attendance",
INDEX('Attendance Dump'!$E$2:$AI$400,
MATCH($A157,'Attendance Dump'!$B$2:$B$400,0),
MATCH(CO$2,'Attendance Dump'!$E$1:$AI$1,0)
),
INDEX('Active Hour''s Dump'!$D$3:$AH$337,
MATCH($C157,'Active Hour''s Dump'!$A$3:$A$337,0),
MATCH(CO$2,'Active Hour''s Dump'!$D$2:$AH$2,0)
))),"")</f>
        <v>0</v>
      </c>
      <c r="CP157" s="54">
        <f>_xlfn.IFNA(IF(CP$3="Productivity",
INDEX('Productivity Dump'!$E$4:$AJ$500,
MATCH($A157,'Productivity Dump'!$A$4:$A$500,0),
MATCH(CP$2,'Productivity Dump'!$E$3:$AJ$3,0)
),
IF(CP$3="Attendance",
INDEX('Attendance Dump'!$E$2:$AI$400,
MATCH($A157,'Attendance Dump'!$B$2:$B$400,0),
MATCH(CP$2,'Attendance Dump'!$E$1:$AI$1,0)
),
INDEX('Active Hour''s Dump'!$D$3:$AH$337,
MATCH($C157,'Active Hour''s Dump'!$A$3:$A$337,0),
MATCH(CP$2,'Active Hour''s Dump'!$D$2:$AH$2,0)
))),"")</f>
        <v>0</v>
      </c>
      <c r="CQ157" s="13">
        <f>_xlfn.IFNA(IF(CQ$3="Productivity",
INDEX('Productivity Dump'!$E$4:$AJ$500,
MATCH($A157,'Productivity Dump'!$A$4:$A$500,0),
MATCH(CQ$2,'Productivity Dump'!$E$3:$AJ$3,0)
),
IF(CQ$3="Attendance",
INDEX('Attendance Dump'!$E$2:$AI$400,
MATCH($A157,'Attendance Dump'!$B$2:$B$400,0),
MATCH(CQ$2,'Attendance Dump'!$E$1:$AI$1,0)
),
INDEX('Active Hour''s Dump'!$D$3:$AH$337,
MATCH($C157,'Active Hour''s Dump'!$A$3:$A$337,0),
MATCH(CQ$2,'Active Hour''s Dump'!$D$2:$AH$2,0)
))),"")</f>
        <v>0</v>
      </c>
      <c r="CR157" s="13">
        <f>_xlfn.IFNA(IF(CR$3="Productivity",
INDEX('Productivity Dump'!$E$4:$AJ$500,
MATCH($A157,'Productivity Dump'!$A$4:$A$500,0),
MATCH(CR$2,'Productivity Dump'!$E$3:$AJ$3,0)
),
IF(CR$3="Attendance",
INDEX('Attendance Dump'!$E$2:$AI$400,
MATCH($A157,'Attendance Dump'!$B$2:$B$400,0),
MATCH(CR$2,'Attendance Dump'!$E$1:$AI$1,0)
),
INDEX('Active Hour''s Dump'!$D$3:$AH$337,
MATCH($C157,'Active Hour''s Dump'!$A$3:$A$337,0),
MATCH(CR$2,'Active Hour''s Dump'!$D$2:$AH$2,0)
))),"")</f>
        <v>0</v>
      </c>
      <c r="CS157" s="54">
        <f>_xlfn.IFNA(IF(CS$3="Productivity",
INDEX('Productivity Dump'!$E$4:$AJ$500,
MATCH($A157,'Productivity Dump'!$A$4:$A$500,0),
MATCH(CS$2,'Productivity Dump'!$E$3:$AJ$3,0)
),
IF(CS$3="Attendance",
INDEX('Attendance Dump'!$E$2:$AI$400,
MATCH($A157,'Attendance Dump'!$B$2:$B$400,0),
MATCH(CS$2,'Attendance Dump'!$E$1:$AI$1,0)
),
INDEX('Active Hour''s Dump'!$D$3:$AH$337,
MATCH($C157,'Active Hour''s Dump'!$A$3:$A$337,0),
MATCH(CS$2,'Active Hour''s Dump'!$D$2:$AH$2,0)
))),"")</f>
        <v>0</v>
      </c>
      <c r="CT157" s="13">
        <f>_xlfn.IFNA(IF(CT$3="Productivity",
INDEX('Productivity Dump'!$E$4:$AJ$500,
MATCH($A157,'Productivity Dump'!$A$4:$A$500,0),
MATCH(CT$2,'Productivity Dump'!$E$3:$AJ$3,0)
),
IF(CT$3="Attendance",
INDEX('Attendance Dump'!$E$2:$AI$400,
MATCH($A157,'Attendance Dump'!$B$2:$B$400,0),
MATCH(CT$2,'Attendance Dump'!$E$1:$AI$1,0)
),
INDEX('Active Hour''s Dump'!$D$3:$AH$337,
MATCH($C157,'Active Hour''s Dump'!$A$3:$A$337,0),
MATCH(CT$2,'Active Hour''s Dump'!$D$2:$AH$2,0)
))),"")</f>
        <v>0</v>
      </c>
      <c r="CU157" s="13">
        <f>_xlfn.IFNA(IF(CU$3="Productivity",
INDEX('Productivity Dump'!$E$4:$AJ$500,
MATCH($A157,'Productivity Dump'!$A$4:$A$500,0),
MATCH(CU$2,'Productivity Dump'!$E$3:$AJ$3,0)
),
IF(CU$3="Attendance",
INDEX('Attendance Dump'!$E$2:$AI$400,
MATCH($A157,'Attendance Dump'!$B$2:$B$400,0),
MATCH(CU$2,'Attendance Dump'!$E$1:$AI$1,0)
),
INDEX('Active Hour''s Dump'!$D$3:$AH$337,
MATCH($C157,'Active Hour''s Dump'!$A$3:$A$337,0),
MATCH(CU$2,'Active Hour''s Dump'!$D$2:$AH$2,0)
))),"")</f>
        <v>0</v>
      </c>
      <c r="CV157" s="54">
        <f>_xlfn.IFNA(IF(CV$3="Productivity",
INDEX('Productivity Dump'!$E$4:$AJ$500,
MATCH($A157,'Productivity Dump'!$A$4:$A$500,0),
MATCH(CV$2,'Productivity Dump'!$E$3:$AJ$3,0)
),
IF(CV$3="Attendance",
INDEX('Attendance Dump'!$E$2:$AI$400,
MATCH($A157,'Attendance Dump'!$B$2:$B$400,0),
MATCH(CV$2,'Attendance Dump'!$E$1:$AI$1,0)
),
INDEX('Active Hour''s Dump'!$D$3:$AH$337,
MATCH($C157,'Active Hour''s Dump'!$A$3:$A$337,0),
MATCH(CV$2,'Active Hour''s Dump'!$D$2:$AH$2,0)
))),"")</f>
        <v>0</v>
      </c>
      <c r="CW157" s="13"/>
      <c r="CX157" s="13"/>
      <c r="CY157" s="54"/>
      <c r="DA157" s="57">
        <f t="shared" si="75"/>
        <v>124.08333333333333</v>
      </c>
      <c r="DB157" s="35">
        <f t="shared" si="76"/>
        <v>21005.254999999997</v>
      </c>
      <c r="DC157" s="35">
        <f t="shared" si="71"/>
        <v>0</v>
      </c>
      <c r="DD157" s="35">
        <f t="shared" ca="1" si="74"/>
        <v>0</v>
      </c>
      <c r="DF157" s="32" cm="1">
        <f t="array" ref="DF157">SUMPRODUCT(
    (MOD(COLUMN(H157:CV157) - COLUMN(H157), 3) = 0) *
    (H157:CV157 = 0) *
    (I157:CW157 = "P") *
    (COUNTIF(UKHoliday, H$2:CV$2) = 0)
)</f>
        <v>0</v>
      </c>
      <c r="DG157" s="33" cm="1">
        <f t="array" ref="DG157">SUMPRODUCT(
  (MOD(COLUMN(H157:CV157) - COLUMN(H157), 3) = 0) *
  (H157:CV157 &gt; 0) *
  (H157:CV157 &lt; 0.5 * IF(((WEEKDAY(H$2:CV$2, 2) = 1) + (WEEKDAY(H$2:CV$2, 2) = 6)), G157, F157)) *
  (I157:CW157 = "P") *
  (COUNTIF(UKHoliday, H$2:CV$2) = 0)
)</f>
        <v>0</v>
      </c>
      <c r="DH157" s="33" cm="1">
        <f t="array" ref="DH157">SUMPRODUCT(
  (MOD(COLUMN(H157:CV157) - COLUMN(H157), 3) = 0) *
  (H157:CV157 &gt; 0.5 * IF(((WEEKDAY(H$2:CV$2, 2) = 1) + (WEEKDAY(H$2:CV$2, 2) = 6)), $G157, $F157)) *
  (H157:CV157 &lt; 0.8 * IF(((WEEKDAY(H$2:CV$2, 2) = 1) + (WEEKDAY(H$2:CV$2, 2) = 6)), $G157, $F157)) *
  (I157:CW157 = "P") *
  (COUNTIF(UKHoliday, H$2:CV$2) = 0)
)</f>
        <v>0</v>
      </c>
      <c r="DI157" s="33" cm="1">
        <f t="array" ref="DI157">SUMPRODUCT(
  (MOD(COLUMN(H157:CV157) - COLUMN(H157), 3) = 0) *
  (H157:CV157 &gt; 0.8 * IF(((WEEKDAY(H$2:CV$2, 2) = 1) + (WEEKDAY(H$2:CV$2, 2) = 6)), $G157, $F157)) *
  (H157:CV157 &lt; 1 * IF(((WEEKDAY(H$2:CV$2, 2) = 1) + (WEEKDAY(H$2:CV$2, 2) = 6)), $G157, $F157)) *
  (I157:CW157 = "P") *
  (COUNTIF(UKHoliday, H$2:CV$2) = 0)
)</f>
        <v>4</v>
      </c>
    </row>
    <row r="158" spans="1:113" x14ac:dyDescent="0.3">
      <c r="A158" s="8" t="s">
        <v>464</v>
      </c>
      <c r="B158" s="36" t="s">
        <v>463</v>
      </c>
      <c r="C158" s="9" t="s">
        <v>798</v>
      </c>
      <c r="D158" s="62" t="s">
        <v>944</v>
      </c>
      <c r="E158" s="35">
        <v>21500</v>
      </c>
      <c r="F158" s="35">
        <f t="shared" si="72"/>
        <v>1075</v>
      </c>
      <c r="G158" s="35">
        <f t="shared" si="73"/>
        <v>537.5</v>
      </c>
      <c r="H158" s="13">
        <f>_xlfn.IFNA(IF(H$3="Productivity",
INDEX('Productivity Dump'!$E$4:$AJ$500,
MATCH($A158,'Productivity Dump'!$A$4:$A$500,0),
MATCH(H$2,'Productivity Dump'!$E$3:$AJ$3,0)
),
IF(H$3="Attendance",
INDEX('Attendance Dump'!$E$2:$AI$400,
MATCH($A158,'Attendance Dump'!$B$2:$B$400,0),
MATCH(H$2,'Attendance Dump'!$E$1:$AI$1,0)
),
INDEX('Active Hour''s Dump'!$D$3:$AH$337,
MATCH($C158,'Active Hour''s Dump'!$A$3:$A$337,0),
MATCH(H$2,'Active Hour''s Dump'!$D$2:$AH$2,0)
))),"")</f>
        <v>1117.434</v>
      </c>
      <c r="I158" s="13" t="str">
        <f>_xlfn.IFNA(IF(I$3="Productivity",
INDEX('Productivity Dump'!$E$4:$AJ$500,
MATCH($A158,'Productivity Dump'!$A$4:$A$500,0),
MATCH(I$2,'Productivity Dump'!$E$3:$AJ$3,0)
),
IF(I$3="Attendance",
INDEX('Attendance Dump'!$E$2:$AI$400,
MATCH($A158,'Attendance Dump'!$B$2:$B$400,0),
MATCH(I$2,'Attendance Dump'!$E$1:$AI$1,0)
),
INDEX('Active Hour''s Dump'!$D$3:$AH$337,
MATCH($C158,'Active Hour''s Dump'!$A$3:$A$337,0),
MATCH(I$2,'Active Hour''s Dump'!$D$2:$AH$2,0)
))),"")</f>
        <v>P</v>
      </c>
      <c r="J158" s="54">
        <f>_xlfn.IFNA(IF(J$3="Productivity",
INDEX('Productivity Dump'!$E$4:$AJ$500,
MATCH($A158,'Productivity Dump'!$A$4:$A$500,0),
MATCH(J$2,'Productivity Dump'!$E$3:$AJ$3,0)
),
IF(J$3="Attendance",
INDEX('Attendance Dump'!$E$2:$AI$400,
MATCH($A158,'Attendance Dump'!$B$2:$B$400,0),
MATCH(J$2,'Attendance Dump'!$E$1:$AI$1,0)
),
INDEX('Active Hour''s Dump'!$D$3:$AH$337,
MATCH($C158,'Active Hour''s Dump'!$A$3:$A$337,0),
MATCH(J$2,'Active Hour''s Dump'!$D$2:$AH$2,0)
))),"")</f>
        <v>7</v>
      </c>
      <c r="K158" s="13">
        <f>_xlfn.IFNA(IF(K$3="Productivity",
INDEX('Productivity Dump'!$E$4:$AJ$500,
MATCH($A158,'Productivity Dump'!$A$4:$A$500,0),
MATCH(K$2,'Productivity Dump'!$E$3:$AJ$3,0)
),
IF(K$3="Attendance",
INDEX('Attendance Dump'!$E$2:$AI$400,
MATCH($A158,'Attendance Dump'!$B$2:$B$400,0),
MATCH(K$2,'Attendance Dump'!$E$1:$AI$1,0)
),
INDEX('Active Hour''s Dump'!$D$3:$AH$337,
MATCH($C158,'Active Hour''s Dump'!$A$3:$A$337,0),
MATCH(K$2,'Active Hour''s Dump'!$D$2:$AH$2,0)
))),"")</f>
        <v>1113.0940000000003</v>
      </c>
      <c r="L158" s="13" t="str">
        <f>_xlfn.IFNA(IF(L$3="Productivity",
INDEX('Productivity Dump'!$E$4:$AJ$500,
MATCH($A158,'Productivity Dump'!$A$4:$A$500,0),
MATCH(L$2,'Productivity Dump'!$E$3:$AJ$3,0)
),
IF(L$3="Attendance",
INDEX('Attendance Dump'!$E$2:$AI$400,
MATCH($A158,'Attendance Dump'!$B$2:$B$400,0),
MATCH(L$2,'Attendance Dump'!$E$1:$AI$1,0)
),
INDEX('Active Hour''s Dump'!$D$3:$AH$337,
MATCH($C158,'Active Hour''s Dump'!$A$3:$A$337,0),
MATCH(L$2,'Active Hour''s Dump'!$D$2:$AH$2,0)
))),"")</f>
        <v>P</v>
      </c>
      <c r="M158" s="54">
        <f>_xlfn.IFNA(IF(M$3="Productivity",
INDEX('Productivity Dump'!$E$4:$AJ$500,
MATCH($A158,'Productivity Dump'!$A$4:$A$500,0),
MATCH(M$2,'Productivity Dump'!$E$3:$AJ$3,0)
),
IF(M$3="Attendance",
INDEX('Attendance Dump'!$E$2:$AI$400,
MATCH($A158,'Attendance Dump'!$B$2:$B$400,0),
MATCH(M$2,'Attendance Dump'!$E$1:$AI$1,0)
),
INDEX('Active Hour''s Dump'!$D$3:$AH$337,
MATCH($C158,'Active Hour''s Dump'!$A$3:$A$337,0),
MATCH(M$2,'Active Hour''s Dump'!$D$2:$AH$2,0)
))),"")</f>
        <v>6.5833333333333304</v>
      </c>
      <c r="N158" s="13">
        <f>_xlfn.IFNA(IF(N$3="Productivity",
INDEX('Productivity Dump'!$E$4:$AJ$500,
MATCH($A158,'Productivity Dump'!$A$4:$A$500,0),
MATCH(N$2,'Productivity Dump'!$E$3:$AJ$3,0)
),
IF(N$3="Attendance",
INDEX('Attendance Dump'!$E$2:$AI$400,
MATCH($A158,'Attendance Dump'!$B$2:$B$400,0),
MATCH(N$2,'Attendance Dump'!$E$1:$AI$1,0)
),
INDEX('Active Hour''s Dump'!$D$3:$AH$337,
MATCH($C158,'Active Hour''s Dump'!$A$3:$A$337,0),
MATCH(N$2,'Active Hour''s Dump'!$D$2:$AH$2,0)
))),"")</f>
        <v>0</v>
      </c>
      <c r="O158" s="13" t="str">
        <f>_xlfn.IFNA(IF(O$3="Productivity",
INDEX('Productivity Dump'!$E$4:$AJ$500,
MATCH($A158,'Productivity Dump'!$A$4:$A$500,0),
MATCH(O$2,'Productivity Dump'!$E$3:$AJ$3,0)
),
IF(O$3="Attendance",
INDEX('Attendance Dump'!$E$2:$AI$400,
MATCH($A158,'Attendance Dump'!$B$2:$B$400,0),
MATCH(O$2,'Attendance Dump'!$E$1:$AI$1,0)
),
INDEX('Active Hour''s Dump'!$D$3:$AH$337,
MATCH($C158,'Active Hour''s Dump'!$A$3:$A$337,0),
MATCH(O$2,'Active Hour''s Dump'!$D$2:$AH$2,0)
))),"")</f>
        <v>PL</v>
      </c>
      <c r="P158" s="54">
        <f>_xlfn.IFNA(IF(P$3="Productivity",
INDEX('Productivity Dump'!$E$4:$AJ$500,
MATCH($A158,'Productivity Dump'!$A$4:$A$500,0),
MATCH(P$2,'Productivity Dump'!$E$3:$AJ$3,0)
),
IF(P$3="Attendance",
INDEX('Attendance Dump'!$E$2:$AI$400,
MATCH($A158,'Attendance Dump'!$B$2:$B$400,0),
MATCH(P$2,'Attendance Dump'!$E$1:$AI$1,0)
),
INDEX('Active Hour''s Dump'!$D$3:$AH$337,
MATCH($C158,'Active Hour''s Dump'!$A$3:$A$337,0),
MATCH(P$2,'Active Hour''s Dump'!$D$2:$AH$2,0)
))),"")</f>
        <v>0</v>
      </c>
      <c r="Q158" s="13">
        <f>_xlfn.IFNA(IF(Q$3="Productivity",
INDEX('Productivity Dump'!$E$4:$AJ$500,
MATCH($A158,'Productivity Dump'!$A$4:$A$500,0),
MATCH(Q$2,'Productivity Dump'!$E$3:$AJ$3,0)
),
IF(Q$3="Attendance",
INDEX('Attendance Dump'!$E$2:$AI$400,
MATCH($A158,'Attendance Dump'!$B$2:$B$400,0),
MATCH(Q$2,'Attendance Dump'!$E$1:$AI$1,0)
),
INDEX('Active Hour''s Dump'!$D$3:$AH$337,
MATCH($C158,'Active Hour''s Dump'!$A$3:$A$337,0),
MATCH(Q$2,'Active Hour''s Dump'!$D$2:$AH$2,0)
))),"")</f>
        <v>0</v>
      </c>
      <c r="R158" s="13" t="str">
        <f>_xlfn.IFNA(IF(R$3="Productivity",
INDEX('Productivity Dump'!$E$4:$AJ$500,
MATCH($A158,'Productivity Dump'!$A$4:$A$500,0),
MATCH(R$2,'Productivity Dump'!$E$3:$AJ$3,0)
),
IF(R$3="Attendance",
INDEX('Attendance Dump'!$E$2:$AI$400,
MATCH($A158,'Attendance Dump'!$B$2:$B$400,0),
MATCH(R$2,'Attendance Dump'!$E$1:$AI$1,0)
),
INDEX('Active Hour''s Dump'!$D$3:$AH$337,
MATCH($C158,'Active Hour''s Dump'!$A$3:$A$337,0),
MATCH(R$2,'Active Hour''s Dump'!$D$2:$AH$2,0)
))),"")</f>
        <v>WO</v>
      </c>
      <c r="S158" s="54">
        <f>_xlfn.IFNA(IF(S$3="Productivity",
INDEX('Productivity Dump'!$E$4:$AJ$500,
MATCH($A158,'Productivity Dump'!$A$4:$A$500,0),
MATCH(S$2,'Productivity Dump'!$E$3:$AJ$3,0)
),
IF(S$3="Attendance",
INDEX('Attendance Dump'!$E$2:$AI$400,
MATCH($A158,'Attendance Dump'!$B$2:$B$400,0),
MATCH(S$2,'Attendance Dump'!$E$1:$AI$1,0)
),
INDEX('Active Hour''s Dump'!$D$3:$AH$337,
MATCH($C158,'Active Hour''s Dump'!$A$3:$A$337,0),
MATCH(S$2,'Active Hour''s Dump'!$D$2:$AH$2,0)
))),"")</f>
        <v>0</v>
      </c>
      <c r="T158" s="13">
        <f>_xlfn.IFNA(IF(T$3="Productivity",
INDEX('Productivity Dump'!$E$4:$AJ$500,
MATCH($A158,'Productivity Dump'!$A$4:$A$500,0),
MATCH(T$2,'Productivity Dump'!$E$3:$AJ$3,0)
),
IF(T$3="Attendance",
INDEX('Attendance Dump'!$E$2:$AI$400,
MATCH($A158,'Attendance Dump'!$B$2:$B$400,0),
MATCH(T$2,'Attendance Dump'!$E$1:$AI$1,0)
),
INDEX('Active Hour''s Dump'!$D$3:$AH$337,
MATCH($C158,'Active Hour''s Dump'!$A$3:$A$337,0),
MATCH(T$2,'Active Hour''s Dump'!$D$2:$AH$2,0)
))),"")</f>
        <v>671.13600000000019</v>
      </c>
      <c r="U158" s="13" t="str">
        <f>_xlfn.IFNA(IF(U$3="Productivity",
INDEX('Productivity Dump'!$E$4:$AJ$500,
MATCH($A158,'Productivity Dump'!$A$4:$A$500,0),
MATCH(U$2,'Productivity Dump'!$E$3:$AJ$3,0)
),
IF(U$3="Attendance",
INDEX('Attendance Dump'!$E$2:$AI$400,
MATCH($A158,'Attendance Dump'!$B$2:$B$400,0),
MATCH(U$2,'Attendance Dump'!$E$1:$AI$1,0)
),
INDEX('Active Hour''s Dump'!$D$3:$AH$337,
MATCH($C158,'Active Hour''s Dump'!$A$3:$A$337,0),
MATCH(U$2,'Active Hour''s Dump'!$D$2:$AH$2,0)
))),"")</f>
        <v>P</v>
      </c>
      <c r="V158" s="54">
        <f>_xlfn.IFNA(IF(V$3="Productivity",
INDEX('Productivity Dump'!$E$4:$AJ$500,
MATCH($A158,'Productivity Dump'!$A$4:$A$500,0),
MATCH(V$2,'Productivity Dump'!$E$3:$AJ$3,0)
),
IF(V$3="Attendance",
INDEX('Attendance Dump'!$E$2:$AI$400,
MATCH($A158,'Attendance Dump'!$B$2:$B$400,0),
MATCH(V$2,'Attendance Dump'!$E$1:$AI$1,0)
),
INDEX('Active Hour''s Dump'!$D$3:$AH$337,
MATCH($C158,'Active Hour''s Dump'!$A$3:$A$337,0),
MATCH(V$2,'Active Hour''s Dump'!$D$2:$AH$2,0)
))),"")</f>
        <v>3.75</v>
      </c>
      <c r="W158" s="13">
        <f>_xlfn.IFNA(IF(W$3="Productivity",
INDEX('Productivity Dump'!$E$4:$AJ$500,
MATCH($A158,'Productivity Dump'!$A$4:$A$500,0),
MATCH(W$2,'Productivity Dump'!$E$3:$AJ$3,0)
),
IF(W$3="Attendance",
INDEX('Attendance Dump'!$E$2:$AI$400,
MATCH($A158,'Attendance Dump'!$B$2:$B$400,0),
MATCH(W$2,'Attendance Dump'!$E$1:$AI$1,0)
),
INDEX('Active Hour''s Dump'!$D$3:$AH$337,
MATCH($C158,'Active Hour''s Dump'!$A$3:$A$337,0),
MATCH(W$2,'Active Hour''s Dump'!$D$2:$AH$2,0)
))),"")</f>
        <v>1121.2640000000004</v>
      </c>
      <c r="X158" s="13" t="str">
        <f>_xlfn.IFNA(IF(X$3="Productivity",
INDEX('Productivity Dump'!$E$4:$AJ$500,
MATCH($A158,'Productivity Dump'!$A$4:$A$500,0),
MATCH(X$2,'Productivity Dump'!$E$3:$AJ$3,0)
),
IF(X$3="Attendance",
INDEX('Attendance Dump'!$E$2:$AI$400,
MATCH($A158,'Attendance Dump'!$B$2:$B$400,0),
MATCH(X$2,'Attendance Dump'!$E$1:$AI$1,0)
),
INDEX('Active Hour''s Dump'!$D$3:$AH$337,
MATCH($C158,'Active Hour''s Dump'!$A$3:$A$337,0),
MATCH(X$2,'Active Hour''s Dump'!$D$2:$AH$2,0)
))),"")</f>
        <v>P</v>
      </c>
      <c r="Y158" s="54">
        <f>_xlfn.IFNA(IF(Y$3="Productivity",
INDEX('Productivity Dump'!$E$4:$AJ$500,
MATCH($A158,'Productivity Dump'!$A$4:$A$500,0),
MATCH(Y$2,'Productivity Dump'!$E$3:$AJ$3,0)
),
IF(Y$3="Attendance",
INDEX('Attendance Dump'!$E$2:$AI$400,
MATCH($A158,'Attendance Dump'!$B$2:$B$400,0),
MATCH(Y$2,'Attendance Dump'!$E$1:$AI$1,0)
),
INDEX('Active Hour''s Dump'!$D$3:$AH$337,
MATCH($C158,'Active Hour''s Dump'!$A$3:$A$337,0),
MATCH(Y$2,'Active Hour''s Dump'!$D$2:$AH$2,0)
))),"")</f>
        <v>7.1666666666666696</v>
      </c>
      <c r="Z158" s="13">
        <f>_xlfn.IFNA(IF(Z$3="Productivity",
INDEX('Productivity Dump'!$E$4:$AJ$500,
MATCH($A158,'Productivity Dump'!$A$4:$A$500,0),
MATCH(Z$2,'Productivity Dump'!$E$3:$AJ$3,0)
),
IF(Z$3="Attendance",
INDEX('Attendance Dump'!$E$2:$AI$400,
MATCH($A158,'Attendance Dump'!$B$2:$B$400,0),
MATCH(Z$2,'Attendance Dump'!$E$1:$AI$1,0)
),
INDEX('Active Hour''s Dump'!$D$3:$AH$337,
MATCH($C158,'Active Hour''s Dump'!$A$3:$A$337,0),
MATCH(Z$2,'Active Hour''s Dump'!$D$2:$AH$2,0)
))),"")</f>
        <v>1117.921</v>
      </c>
      <c r="AA158" s="13" t="str">
        <f>_xlfn.IFNA(IF(AA$3="Productivity",
INDEX('Productivity Dump'!$E$4:$AJ$500,
MATCH($A158,'Productivity Dump'!$A$4:$A$500,0),
MATCH(AA$2,'Productivity Dump'!$E$3:$AJ$3,0)
),
IF(AA$3="Attendance",
INDEX('Attendance Dump'!$E$2:$AI$400,
MATCH($A158,'Attendance Dump'!$B$2:$B$400,0),
MATCH(AA$2,'Attendance Dump'!$E$1:$AI$1,0)
),
INDEX('Active Hour''s Dump'!$D$3:$AH$337,
MATCH($C158,'Active Hour''s Dump'!$A$3:$A$337,0),
MATCH(AA$2,'Active Hour''s Dump'!$D$2:$AH$2,0)
))),"")</f>
        <v>P</v>
      </c>
      <c r="AB158" s="54">
        <f>_xlfn.IFNA(IF(AB$3="Productivity",
INDEX('Productivity Dump'!$E$4:$AJ$500,
MATCH($A158,'Productivity Dump'!$A$4:$A$500,0),
MATCH(AB$2,'Productivity Dump'!$E$3:$AJ$3,0)
),
IF(AB$3="Attendance",
INDEX('Attendance Dump'!$E$2:$AI$400,
MATCH($A158,'Attendance Dump'!$B$2:$B$400,0),
MATCH(AB$2,'Attendance Dump'!$E$1:$AI$1,0)
),
INDEX('Active Hour''s Dump'!$D$3:$AH$337,
MATCH($C158,'Active Hour''s Dump'!$A$3:$A$337,0),
MATCH(AB$2,'Active Hour''s Dump'!$D$2:$AH$2,0)
))),"")</f>
        <v>6.5833333333333304</v>
      </c>
      <c r="AC158" s="13">
        <f>_xlfn.IFNA(IF(AC$3="Productivity",
INDEX('Productivity Dump'!$E$4:$AJ$500,
MATCH($A158,'Productivity Dump'!$A$4:$A$500,0),
MATCH(AC$2,'Productivity Dump'!$E$3:$AJ$3,0)
),
IF(AC$3="Attendance",
INDEX('Attendance Dump'!$E$2:$AI$400,
MATCH($A158,'Attendance Dump'!$B$2:$B$400,0),
MATCH(AC$2,'Attendance Dump'!$E$1:$AI$1,0)
),
INDEX('Active Hour''s Dump'!$D$3:$AH$337,
MATCH($C158,'Active Hour''s Dump'!$A$3:$A$337,0),
MATCH(AC$2,'Active Hour''s Dump'!$D$2:$AH$2,0)
))),"")</f>
        <v>1141.8739999999998</v>
      </c>
      <c r="AD158" s="13" t="str">
        <f>_xlfn.IFNA(IF(AD$3="Productivity",
INDEX('Productivity Dump'!$E$4:$AJ$500,
MATCH($A158,'Productivity Dump'!$A$4:$A$500,0),
MATCH(AD$2,'Productivity Dump'!$E$3:$AJ$3,0)
),
IF(AD$3="Attendance",
INDEX('Attendance Dump'!$E$2:$AI$400,
MATCH($A158,'Attendance Dump'!$B$2:$B$400,0),
MATCH(AD$2,'Attendance Dump'!$E$1:$AI$1,0)
),
INDEX('Active Hour''s Dump'!$D$3:$AH$337,
MATCH($C158,'Active Hour''s Dump'!$A$3:$A$337,0),
MATCH(AD$2,'Active Hour''s Dump'!$D$2:$AH$2,0)
))),"")</f>
        <v>P</v>
      </c>
      <c r="AE158" s="54">
        <f>_xlfn.IFNA(IF(AE$3="Productivity",
INDEX('Productivity Dump'!$E$4:$AJ$500,
MATCH($A158,'Productivity Dump'!$A$4:$A$500,0),
MATCH(AE$2,'Productivity Dump'!$E$3:$AJ$3,0)
),
IF(AE$3="Attendance",
INDEX('Attendance Dump'!$E$2:$AI$400,
MATCH($A158,'Attendance Dump'!$B$2:$B$400,0),
MATCH(AE$2,'Attendance Dump'!$E$1:$AI$1,0)
),
INDEX('Active Hour''s Dump'!$D$3:$AH$337,
MATCH($C158,'Active Hour''s Dump'!$A$3:$A$337,0),
MATCH(AE$2,'Active Hour''s Dump'!$D$2:$AH$2,0)
))),"")</f>
        <v>6.5833333333333304</v>
      </c>
      <c r="AF158" s="13">
        <f>_xlfn.IFNA(IF(AF$3="Productivity",
INDEX('Productivity Dump'!$E$4:$AJ$500,
MATCH($A158,'Productivity Dump'!$A$4:$A$500,0),
MATCH(AF$2,'Productivity Dump'!$E$3:$AJ$3,0)
),
IF(AF$3="Attendance",
INDEX('Attendance Dump'!$E$2:$AI$400,
MATCH($A158,'Attendance Dump'!$B$2:$B$400,0),
MATCH(AF$2,'Attendance Dump'!$E$1:$AI$1,0)
),
INDEX('Active Hour''s Dump'!$D$3:$AH$337,
MATCH($C158,'Active Hour''s Dump'!$A$3:$A$337,0),
MATCH(AF$2,'Active Hour''s Dump'!$D$2:$AH$2,0)
))),"")</f>
        <v>0</v>
      </c>
      <c r="AG158" s="13" t="str">
        <f>_xlfn.IFNA(IF(AG$3="Productivity",
INDEX('Productivity Dump'!$E$4:$AJ$500,
MATCH($A158,'Productivity Dump'!$A$4:$A$500,0),
MATCH(AG$2,'Productivity Dump'!$E$3:$AJ$3,0)
),
IF(AG$3="Attendance",
INDEX('Attendance Dump'!$E$2:$AI$400,
MATCH($A158,'Attendance Dump'!$B$2:$B$400,0),
MATCH(AG$2,'Attendance Dump'!$E$1:$AI$1,0)
),
INDEX('Active Hour''s Dump'!$D$3:$AH$337,
MATCH($C158,'Active Hour''s Dump'!$A$3:$A$337,0),
MATCH(AG$2,'Active Hour''s Dump'!$D$2:$AH$2,0)
))),"")</f>
        <v>PL</v>
      </c>
      <c r="AH158" s="54">
        <f>_xlfn.IFNA(IF(AH$3="Productivity",
INDEX('Productivity Dump'!$E$4:$AJ$500,
MATCH($A158,'Productivity Dump'!$A$4:$A$500,0),
MATCH(AH$2,'Productivity Dump'!$E$3:$AJ$3,0)
),
IF(AH$3="Attendance",
INDEX('Attendance Dump'!$E$2:$AI$400,
MATCH($A158,'Attendance Dump'!$B$2:$B$400,0),
MATCH(AH$2,'Attendance Dump'!$E$1:$AI$1,0)
),
INDEX('Active Hour''s Dump'!$D$3:$AH$337,
MATCH($C158,'Active Hour''s Dump'!$A$3:$A$337,0),
MATCH(AH$2,'Active Hour''s Dump'!$D$2:$AH$2,0)
))),"")</f>
        <v>0</v>
      </c>
      <c r="AI158" s="13">
        <f>_xlfn.IFNA(IF(AI$3="Productivity",
INDEX('Productivity Dump'!$E$4:$AJ$500,
MATCH($A158,'Productivity Dump'!$A$4:$A$500,0),
MATCH(AI$2,'Productivity Dump'!$E$3:$AJ$3,0)
),
IF(AI$3="Attendance",
INDEX('Attendance Dump'!$E$2:$AI$400,
MATCH($A158,'Attendance Dump'!$B$2:$B$400,0),
MATCH(AI$2,'Attendance Dump'!$E$1:$AI$1,0)
),
INDEX('Active Hour''s Dump'!$D$3:$AH$337,
MATCH($C158,'Active Hour''s Dump'!$A$3:$A$337,0),
MATCH(AI$2,'Active Hour''s Dump'!$D$2:$AH$2,0)
))),"")</f>
        <v>1110.7510000000002</v>
      </c>
      <c r="AJ158" s="13" t="str">
        <f>_xlfn.IFNA(IF(AJ$3="Productivity",
INDEX('Productivity Dump'!$E$4:$AJ$500,
MATCH($A158,'Productivity Dump'!$A$4:$A$500,0),
MATCH(AJ$2,'Productivity Dump'!$E$3:$AJ$3,0)
),
IF(AJ$3="Attendance",
INDEX('Attendance Dump'!$E$2:$AI$400,
MATCH($A158,'Attendance Dump'!$B$2:$B$400,0),
MATCH(AJ$2,'Attendance Dump'!$E$1:$AI$1,0)
),
INDEX('Active Hour''s Dump'!$D$3:$AH$337,
MATCH($C158,'Active Hour''s Dump'!$A$3:$A$337,0),
MATCH(AJ$2,'Active Hour''s Dump'!$D$2:$AH$2,0)
))),"")</f>
        <v>P</v>
      </c>
      <c r="AK158" s="54">
        <f>_xlfn.IFNA(IF(AK$3="Productivity",
INDEX('Productivity Dump'!$E$4:$AJ$500,
MATCH($A158,'Productivity Dump'!$A$4:$A$500,0),
MATCH(AK$2,'Productivity Dump'!$E$3:$AJ$3,0)
),
IF(AK$3="Attendance",
INDEX('Attendance Dump'!$E$2:$AI$400,
MATCH($A158,'Attendance Dump'!$B$2:$B$400,0),
MATCH(AK$2,'Attendance Dump'!$E$1:$AI$1,0)
),
INDEX('Active Hour''s Dump'!$D$3:$AH$337,
MATCH($C158,'Active Hour''s Dump'!$A$3:$A$337,0),
MATCH(AK$2,'Active Hour''s Dump'!$D$2:$AH$2,0)
))),"")</f>
        <v>6.0833333333333304</v>
      </c>
      <c r="AL158" s="13">
        <f>_xlfn.IFNA(IF(AL$3="Productivity",
INDEX('Productivity Dump'!$E$4:$AJ$500,
MATCH($A158,'Productivity Dump'!$A$4:$A$500,0),
MATCH(AL$2,'Productivity Dump'!$E$3:$AJ$3,0)
),
IF(AL$3="Attendance",
INDEX('Attendance Dump'!$E$2:$AI$400,
MATCH($A158,'Attendance Dump'!$B$2:$B$400,0),
MATCH(AL$2,'Attendance Dump'!$E$1:$AI$1,0)
),
INDEX('Active Hour''s Dump'!$D$3:$AH$337,
MATCH($C158,'Active Hour''s Dump'!$A$3:$A$337,0),
MATCH(AL$2,'Active Hour''s Dump'!$D$2:$AH$2,0)
))),"")</f>
        <v>0</v>
      </c>
      <c r="AM158" s="13" t="str">
        <f>_xlfn.IFNA(IF(AM$3="Productivity",
INDEX('Productivity Dump'!$E$4:$AJ$500,
MATCH($A158,'Productivity Dump'!$A$4:$A$500,0),
MATCH(AM$2,'Productivity Dump'!$E$3:$AJ$3,0)
),
IF(AM$3="Attendance",
INDEX('Attendance Dump'!$E$2:$AI$400,
MATCH($A158,'Attendance Dump'!$B$2:$B$400,0),
MATCH(AM$2,'Attendance Dump'!$E$1:$AI$1,0)
),
INDEX('Active Hour''s Dump'!$D$3:$AH$337,
MATCH($C158,'Active Hour''s Dump'!$A$3:$A$337,0),
MATCH(AM$2,'Active Hour''s Dump'!$D$2:$AH$2,0)
))),"")</f>
        <v>WO</v>
      </c>
      <c r="AN158" s="54">
        <f>_xlfn.IFNA(IF(AN$3="Productivity",
INDEX('Productivity Dump'!$E$4:$AJ$500,
MATCH($A158,'Productivity Dump'!$A$4:$A$500,0),
MATCH(AN$2,'Productivity Dump'!$E$3:$AJ$3,0)
),
IF(AN$3="Attendance",
INDEX('Attendance Dump'!$E$2:$AI$400,
MATCH($A158,'Attendance Dump'!$B$2:$B$400,0),
MATCH(AN$2,'Attendance Dump'!$E$1:$AI$1,0)
),
INDEX('Active Hour''s Dump'!$D$3:$AH$337,
MATCH($C158,'Active Hour''s Dump'!$A$3:$A$337,0),
MATCH(AN$2,'Active Hour''s Dump'!$D$2:$AH$2,0)
))),"")</f>
        <v>0</v>
      </c>
      <c r="AO158" s="13">
        <f>_xlfn.IFNA(IF(AO$3="Productivity",
INDEX('Productivity Dump'!$E$4:$AJ$500,
MATCH($A158,'Productivity Dump'!$A$4:$A$500,0),
MATCH(AO$2,'Productivity Dump'!$E$3:$AJ$3,0)
),
IF(AO$3="Attendance",
INDEX('Attendance Dump'!$E$2:$AI$400,
MATCH($A158,'Attendance Dump'!$B$2:$B$400,0),
MATCH(AO$2,'Attendance Dump'!$E$1:$AI$1,0)
),
INDEX('Active Hour''s Dump'!$D$3:$AH$337,
MATCH($C158,'Active Hour''s Dump'!$A$3:$A$337,0),
MATCH(AO$2,'Active Hour''s Dump'!$D$2:$AH$2,0)
))),"")</f>
        <v>686.32300000000009</v>
      </c>
      <c r="AP158" s="13" t="str">
        <f>_xlfn.IFNA(IF(AP$3="Productivity",
INDEX('Productivity Dump'!$E$4:$AJ$500,
MATCH($A158,'Productivity Dump'!$A$4:$A$500,0),
MATCH(AP$2,'Productivity Dump'!$E$3:$AJ$3,0)
),
IF(AP$3="Attendance",
INDEX('Attendance Dump'!$E$2:$AI$400,
MATCH($A158,'Attendance Dump'!$B$2:$B$400,0),
MATCH(AP$2,'Attendance Dump'!$E$1:$AI$1,0)
),
INDEX('Active Hour''s Dump'!$D$3:$AH$337,
MATCH($C158,'Active Hour''s Dump'!$A$3:$A$337,0),
MATCH(AP$2,'Active Hour''s Dump'!$D$2:$AH$2,0)
))),"")</f>
        <v>P</v>
      </c>
      <c r="AQ158" s="54">
        <f>_xlfn.IFNA(IF(AQ$3="Productivity",
INDEX('Productivity Dump'!$E$4:$AJ$500,
MATCH($A158,'Productivity Dump'!$A$4:$A$500,0),
MATCH(AQ$2,'Productivity Dump'!$E$3:$AJ$3,0)
),
IF(AQ$3="Attendance",
INDEX('Attendance Dump'!$E$2:$AI$400,
MATCH($A158,'Attendance Dump'!$B$2:$B$400,0),
MATCH(AQ$2,'Attendance Dump'!$E$1:$AI$1,0)
),
INDEX('Active Hour''s Dump'!$D$3:$AH$337,
MATCH($C158,'Active Hour''s Dump'!$A$3:$A$337,0),
MATCH(AQ$2,'Active Hour''s Dump'!$D$2:$AH$2,0)
))),"")</f>
        <v>3.75</v>
      </c>
      <c r="AR158" s="13">
        <f>_xlfn.IFNA(IF(AR$3="Productivity",
INDEX('Productivity Dump'!$E$4:$AJ$500,
MATCH($A158,'Productivity Dump'!$A$4:$A$500,0),
MATCH(AR$2,'Productivity Dump'!$E$3:$AJ$3,0)
),
IF(AR$3="Attendance",
INDEX('Attendance Dump'!$E$2:$AI$400,
MATCH($A158,'Attendance Dump'!$B$2:$B$400,0),
MATCH(AR$2,'Attendance Dump'!$E$1:$AI$1,0)
),
INDEX('Active Hour''s Dump'!$D$3:$AH$337,
MATCH($C158,'Active Hour''s Dump'!$A$3:$A$337,0),
MATCH(AR$2,'Active Hour''s Dump'!$D$2:$AH$2,0)
))),"")</f>
        <v>1113.1029999999998</v>
      </c>
      <c r="AS158" s="13" t="str">
        <f>_xlfn.IFNA(IF(AS$3="Productivity",
INDEX('Productivity Dump'!$E$4:$AJ$500,
MATCH($A158,'Productivity Dump'!$A$4:$A$500,0),
MATCH(AS$2,'Productivity Dump'!$E$3:$AJ$3,0)
),
IF(AS$3="Attendance",
INDEX('Attendance Dump'!$E$2:$AI$400,
MATCH($A158,'Attendance Dump'!$B$2:$B$400,0),
MATCH(AS$2,'Attendance Dump'!$E$1:$AI$1,0)
),
INDEX('Active Hour''s Dump'!$D$3:$AH$337,
MATCH($C158,'Active Hour''s Dump'!$A$3:$A$337,0),
MATCH(AS$2,'Active Hour''s Dump'!$D$2:$AH$2,0)
))),"")</f>
        <v>P</v>
      </c>
      <c r="AT158" s="54">
        <f>_xlfn.IFNA(IF(AT$3="Productivity",
INDEX('Productivity Dump'!$E$4:$AJ$500,
MATCH($A158,'Productivity Dump'!$A$4:$A$500,0),
MATCH(AT$2,'Productivity Dump'!$E$3:$AJ$3,0)
),
IF(AT$3="Attendance",
INDEX('Attendance Dump'!$E$2:$AI$400,
MATCH($A158,'Attendance Dump'!$B$2:$B$400,0),
MATCH(AT$2,'Attendance Dump'!$E$1:$AI$1,0)
),
INDEX('Active Hour''s Dump'!$D$3:$AH$337,
MATCH($C158,'Active Hour''s Dump'!$A$3:$A$337,0),
MATCH(AT$2,'Active Hour''s Dump'!$D$2:$AH$2,0)
))),"")</f>
        <v>7</v>
      </c>
      <c r="AU158" s="13">
        <f>_xlfn.IFNA(IF(AU$3="Productivity",
INDEX('Productivity Dump'!$E$4:$AJ$500,
MATCH($A158,'Productivity Dump'!$A$4:$A$500,0),
MATCH(AU$2,'Productivity Dump'!$E$3:$AJ$3,0)
),
IF(AU$3="Attendance",
INDEX('Attendance Dump'!$E$2:$AI$400,
MATCH($A158,'Attendance Dump'!$B$2:$B$400,0),
MATCH(AU$2,'Attendance Dump'!$E$1:$AI$1,0)
),
INDEX('Active Hour''s Dump'!$D$3:$AH$337,
MATCH($C158,'Active Hour''s Dump'!$A$3:$A$337,0),
MATCH(AU$2,'Active Hour''s Dump'!$D$2:$AH$2,0)
))),"")</f>
        <v>1168.7640000000001</v>
      </c>
      <c r="AV158" s="13" t="str">
        <f>_xlfn.IFNA(IF(AV$3="Productivity",
INDEX('Productivity Dump'!$E$4:$AJ$500,
MATCH($A158,'Productivity Dump'!$A$4:$A$500,0),
MATCH(AV$2,'Productivity Dump'!$E$3:$AJ$3,0)
),
IF(AV$3="Attendance",
INDEX('Attendance Dump'!$E$2:$AI$400,
MATCH($A158,'Attendance Dump'!$B$2:$B$400,0),
MATCH(AV$2,'Attendance Dump'!$E$1:$AI$1,0)
),
INDEX('Active Hour''s Dump'!$D$3:$AH$337,
MATCH($C158,'Active Hour''s Dump'!$A$3:$A$337,0),
MATCH(AV$2,'Active Hour''s Dump'!$D$2:$AH$2,0)
))),"")</f>
        <v>P</v>
      </c>
      <c r="AW158" s="54">
        <f>_xlfn.IFNA(IF(AW$3="Productivity",
INDEX('Productivity Dump'!$E$4:$AJ$500,
MATCH($A158,'Productivity Dump'!$A$4:$A$500,0),
MATCH(AW$2,'Productivity Dump'!$E$3:$AJ$3,0)
),
IF(AW$3="Attendance",
INDEX('Attendance Dump'!$E$2:$AI$400,
MATCH($A158,'Attendance Dump'!$B$2:$B$400,0),
MATCH(AW$2,'Attendance Dump'!$E$1:$AI$1,0)
),
INDEX('Active Hour''s Dump'!$D$3:$AH$337,
MATCH($C158,'Active Hour''s Dump'!$A$3:$A$337,0),
MATCH(AW$2,'Active Hour''s Dump'!$D$2:$AH$2,0)
))),"")</f>
        <v>6.75</v>
      </c>
      <c r="AX158" s="13">
        <f>_xlfn.IFNA(IF(AX$3="Productivity",
INDEX('Productivity Dump'!$E$4:$AJ$500,
MATCH($A158,'Productivity Dump'!$A$4:$A$500,0),
MATCH(AX$2,'Productivity Dump'!$E$3:$AJ$3,0)
),
IF(AX$3="Attendance",
INDEX('Attendance Dump'!$E$2:$AI$400,
MATCH($A158,'Attendance Dump'!$B$2:$B$400,0),
MATCH(AX$2,'Attendance Dump'!$E$1:$AI$1,0)
),
INDEX('Active Hour''s Dump'!$D$3:$AH$337,
MATCH($C158,'Active Hour''s Dump'!$A$3:$A$337,0),
MATCH(AX$2,'Active Hour''s Dump'!$D$2:$AH$2,0)
))),"")</f>
        <v>1212.9170000000004</v>
      </c>
      <c r="AY158" s="13" t="str">
        <f>_xlfn.IFNA(IF(AY$3="Productivity",
INDEX('Productivity Dump'!$E$4:$AJ$500,
MATCH($A158,'Productivity Dump'!$A$4:$A$500,0),
MATCH(AY$2,'Productivity Dump'!$E$3:$AJ$3,0)
),
IF(AY$3="Attendance",
INDEX('Attendance Dump'!$E$2:$AI$400,
MATCH($A158,'Attendance Dump'!$B$2:$B$400,0),
MATCH(AY$2,'Attendance Dump'!$E$1:$AI$1,0)
),
INDEX('Active Hour''s Dump'!$D$3:$AH$337,
MATCH($C158,'Active Hour''s Dump'!$A$3:$A$337,0),
MATCH(AY$2,'Active Hour''s Dump'!$D$2:$AH$2,0)
))),"")</f>
        <v>P</v>
      </c>
      <c r="AZ158" s="54">
        <f>_xlfn.IFNA(IF(AZ$3="Productivity",
INDEX('Productivity Dump'!$E$4:$AJ$500,
MATCH($A158,'Productivity Dump'!$A$4:$A$500,0),
MATCH(AZ$2,'Productivity Dump'!$E$3:$AJ$3,0)
),
IF(AZ$3="Attendance",
INDEX('Attendance Dump'!$E$2:$AI$400,
MATCH($A158,'Attendance Dump'!$B$2:$B$400,0),
MATCH(AZ$2,'Attendance Dump'!$E$1:$AI$1,0)
),
INDEX('Active Hour''s Dump'!$D$3:$AH$337,
MATCH($C158,'Active Hour''s Dump'!$A$3:$A$337,0),
MATCH(AZ$2,'Active Hour''s Dump'!$D$2:$AH$2,0)
))),"")</f>
        <v>6.5833333333333304</v>
      </c>
      <c r="BA158" s="13">
        <f>_xlfn.IFNA(IF(BA$3="Productivity",
INDEX('Productivity Dump'!$E$4:$AJ$500,
MATCH($A158,'Productivity Dump'!$A$4:$A$500,0),
MATCH(BA$2,'Productivity Dump'!$E$3:$AJ$3,0)
),
IF(BA$3="Attendance",
INDEX('Attendance Dump'!$E$2:$AI$400,
MATCH($A158,'Attendance Dump'!$B$2:$B$400,0),
MATCH(BA$2,'Attendance Dump'!$E$1:$AI$1,0)
),
INDEX('Active Hour''s Dump'!$D$3:$AH$337,
MATCH($C158,'Active Hour''s Dump'!$A$3:$A$337,0),
MATCH(BA$2,'Active Hour''s Dump'!$D$2:$AH$2,0)
))),"")</f>
        <v>1125.1989999999998</v>
      </c>
      <c r="BB158" s="13" t="str">
        <f>_xlfn.IFNA(IF(BB$3="Productivity",
INDEX('Productivity Dump'!$E$4:$AJ$500,
MATCH($A158,'Productivity Dump'!$A$4:$A$500,0),
MATCH(BB$2,'Productivity Dump'!$E$3:$AJ$3,0)
),
IF(BB$3="Attendance",
INDEX('Attendance Dump'!$E$2:$AI$400,
MATCH($A158,'Attendance Dump'!$B$2:$B$400,0),
MATCH(BB$2,'Attendance Dump'!$E$1:$AI$1,0)
),
INDEX('Active Hour''s Dump'!$D$3:$AH$337,
MATCH($C158,'Active Hour''s Dump'!$A$3:$A$337,0),
MATCH(BB$2,'Active Hour''s Dump'!$D$2:$AH$2,0)
))),"")</f>
        <v>P</v>
      </c>
      <c r="BC158" s="54">
        <f>_xlfn.IFNA(IF(BC$3="Productivity",
INDEX('Productivity Dump'!$E$4:$AJ$500,
MATCH($A158,'Productivity Dump'!$A$4:$A$500,0),
MATCH(BC$2,'Productivity Dump'!$E$3:$AJ$3,0)
),
IF(BC$3="Attendance",
INDEX('Attendance Dump'!$E$2:$AI$400,
MATCH($A158,'Attendance Dump'!$B$2:$B$400,0),
MATCH(BC$2,'Attendance Dump'!$E$1:$AI$1,0)
),
INDEX('Active Hour''s Dump'!$D$3:$AH$337,
MATCH($C158,'Active Hour''s Dump'!$A$3:$A$337,0),
MATCH(BC$2,'Active Hour''s Dump'!$D$2:$AH$2,0)
))),"")</f>
        <v>5.9166666666666696</v>
      </c>
      <c r="BD158" s="13">
        <f>_xlfn.IFNA(IF(BD$3="Productivity",
INDEX('Productivity Dump'!$E$4:$AJ$500,
MATCH($A158,'Productivity Dump'!$A$4:$A$500,0),
MATCH(BD$2,'Productivity Dump'!$E$3:$AJ$3,0)
),
IF(BD$3="Attendance",
INDEX('Attendance Dump'!$E$2:$AI$400,
MATCH($A158,'Attendance Dump'!$B$2:$B$400,0),
MATCH(BD$2,'Attendance Dump'!$E$1:$AI$1,0)
),
INDEX('Active Hour''s Dump'!$D$3:$AH$337,
MATCH($C158,'Active Hour''s Dump'!$A$3:$A$337,0),
MATCH(BD$2,'Active Hour''s Dump'!$D$2:$AH$2,0)
))),"")</f>
        <v>738.47100000000012</v>
      </c>
      <c r="BE158" s="13" t="str">
        <f>_xlfn.IFNA(IF(BE$3="Productivity",
INDEX('Productivity Dump'!$E$4:$AJ$500,
MATCH($A158,'Productivity Dump'!$A$4:$A$500,0),
MATCH(BE$2,'Productivity Dump'!$E$3:$AJ$3,0)
),
IF(BE$3="Attendance",
INDEX('Attendance Dump'!$E$2:$AI$400,
MATCH($A158,'Attendance Dump'!$B$2:$B$400,0),
MATCH(BE$2,'Attendance Dump'!$E$1:$AI$1,0)
),
INDEX('Active Hour''s Dump'!$D$3:$AH$337,
MATCH($C158,'Active Hour''s Dump'!$A$3:$A$337,0),
MATCH(BE$2,'Active Hour''s Dump'!$D$2:$AH$2,0)
))),"")</f>
        <v>P</v>
      </c>
      <c r="BF158" s="54">
        <f>_xlfn.IFNA(IF(BF$3="Productivity",
INDEX('Productivity Dump'!$E$4:$AJ$500,
MATCH($A158,'Productivity Dump'!$A$4:$A$500,0),
MATCH(BF$2,'Productivity Dump'!$E$3:$AJ$3,0)
),
IF(BF$3="Attendance",
INDEX('Attendance Dump'!$E$2:$AI$400,
MATCH($A158,'Attendance Dump'!$B$2:$B$400,0),
MATCH(BF$2,'Attendance Dump'!$E$1:$AI$1,0)
),
INDEX('Active Hour''s Dump'!$D$3:$AH$337,
MATCH($C158,'Active Hour''s Dump'!$A$3:$A$337,0),
MATCH(BF$2,'Active Hour''s Dump'!$D$2:$AH$2,0)
))),"")</f>
        <v>3.75</v>
      </c>
      <c r="BG158" s="13">
        <f>_xlfn.IFNA(IF(BG$3="Productivity",
INDEX('Productivity Dump'!$E$4:$AJ$500,
MATCH($A158,'Productivity Dump'!$A$4:$A$500,0),
MATCH(BG$2,'Productivity Dump'!$E$3:$AJ$3,0)
),
IF(BG$3="Attendance",
INDEX('Attendance Dump'!$E$2:$AI$400,
MATCH($A158,'Attendance Dump'!$B$2:$B$400,0),
MATCH(BG$2,'Attendance Dump'!$E$1:$AI$1,0)
),
INDEX('Active Hour''s Dump'!$D$3:$AH$337,
MATCH($C158,'Active Hour''s Dump'!$A$3:$A$337,0),
MATCH(BG$2,'Active Hour''s Dump'!$D$2:$AH$2,0)
))),"")</f>
        <v>0</v>
      </c>
      <c r="BH158" s="13" t="str">
        <f>_xlfn.IFNA(IF(BH$3="Productivity",
INDEX('Productivity Dump'!$E$4:$AJ$500,
MATCH($A158,'Productivity Dump'!$A$4:$A$500,0),
MATCH(BH$2,'Productivity Dump'!$E$3:$AJ$3,0)
),
IF(BH$3="Attendance",
INDEX('Attendance Dump'!$E$2:$AI$400,
MATCH($A158,'Attendance Dump'!$B$2:$B$400,0),
MATCH(BH$2,'Attendance Dump'!$E$1:$AI$1,0)
),
INDEX('Active Hour''s Dump'!$D$3:$AH$337,
MATCH($C158,'Active Hour''s Dump'!$A$3:$A$337,0),
MATCH(BH$2,'Active Hour''s Dump'!$D$2:$AH$2,0)
))),"")</f>
        <v>WO</v>
      </c>
      <c r="BI158" s="54">
        <f>_xlfn.IFNA(IF(BI$3="Productivity",
INDEX('Productivity Dump'!$E$4:$AJ$500,
MATCH($A158,'Productivity Dump'!$A$4:$A$500,0),
MATCH(BI$2,'Productivity Dump'!$E$3:$AJ$3,0)
),
IF(BI$3="Attendance",
INDEX('Attendance Dump'!$E$2:$AI$400,
MATCH($A158,'Attendance Dump'!$B$2:$B$400,0),
MATCH(BI$2,'Attendance Dump'!$E$1:$AI$1,0)
),
INDEX('Active Hour''s Dump'!$D$3:$AH$337,
MATCH($C158,'Active Hour''s Dump'!$A$3:$A$337,0),
MATCH(BI$2,'Active Hour''s Dump'!$D$2:$AH$2,0)
))),"")</f>
        <v>0</v>
      </c>
      <c r="BJ158" s="13">
        <f>_xlfn.IFNA(IF(BJ$3="Productivity",
INDEX('Productivity Dump'!$E$4:$AJ$500,
MATCH($A158,'Productivity Dump'!$A$4:$A$500,0),
MATCH(BJ$2,'Productivity Dump'!$E$3:$AJ$3,0)
),
IF(BJ$3="Attendance",
INDEX('Attendance Dump'!$E$2:$AI$400,
MATCH($A158,'Attendance Dump'!$B$2:$B$400,0),
MATCH(BJ$2,'Attendance Dump'!$E$1:$AI$1,0)
),
INDEX('Active Hour''s Dump'!$D$3:$AH$337,
MATCH($C158,'Active Hour''s Dump'!$A$3:$A$337,0),
MATCH(BJ$2,'Active Hour''s Dump'!$D$2:$AH$2,0)
))),"")</f>
        <v>892.57</v>
      </c>
      <c r="BK158" s="13" t="str">
        <f>_xlfn.IFNA(IF(BK$3="Productivity",
INDEX('Productivity Dump'!$E$4:$AJ$500,
MATCH($A158,'Productivity Dump'!$A$4:$A$500,0),
MATCH(BK$2,'Productivity Dump'!$E$3:$AJ$3,0)
),
IF(BK$3="Attendance",
INDEX('Attendance Dump'!$E$2:$AI$400,
MATCH($A158,'Attendance Dump'!$B$2:$B$400,0),
MATCH(BK$2,'Attendance Dump'!$E$1:$AI$1,0)
),
INDEX('Active Hour''s Dump'!$D$3:$AH$337,
MATCH($C158,'Active Hour''s Dump'!$A$3:$A$337,0),
MATCH(BK$2,'Active Hour''s Dump'!$D$2:$AH$2,0)
))),"")</f>
        <v>P</v>
      </c>
      <c r="BL158" s="54">
        <f>_xlfn.IFNA(IF(BL$3="Productivity",
INDEX('Productivity Dump'!$E$4:$AJ$500,
MATCH($A158,'Productivity Dump'!$A$4:$A$500,0),
MATCH(BL$2,'Productivity Dump'!$E$3:$AJ$3,0)
),
IF(BL$3="Attendance",
INDEX('Attendance Dump'!$E$2:$AI$400,
MATCH($A158,'Attendance Dump'!$B$2:$B$400,0),
MATCH(BL$2,'Attendance Dump'!$E$1:$AI$1,0)
),
INDEX('Active Hour''s Dump'!$D$3:$AH$337,
MATCH($C158,'Active Hour''s Dump'!$A$3:$A$337,0),
MATCH(BL$2,'Active Hour''s Dump'!$D$2:$AH$2,0)
))),"")</f>
        <v>4.8333333333333304</v>
      </c>
      <c r="BM158" s="13">
        <f>_xlfn.IFNA(IF(BM$3="Productivity",
INDEX('Productivity Dump'!$E$4:$AJ$500,
MATCH($A158,'Productivity Dump'!$A$4:$A$500,0),
MATCH(BM$2,'Productivity Dump'!$E$3:$AJ$3,0)
),
IF(BM$3="Attendance",
INDEX('Attendance Dump'!$E$2:$AI$400,
MATCH($A158,'Attendance Dump'!$B$2:$B$400,0),
MATCH(BM$2,'Attendance Dump'!$E$1:$AI$1,0)
),
INDEX('Active Hour''s Dump'!$D$3:$AH$337,
MATCH($C158,'Active Hour''s Dump'!$A$3:$A$337,0),
MATCH(BM$2,'Active Hour''s Dump'!$D$2:$AH$2,0)
))),"")</f>
        <v>1134.0989999999999</v>
      </c>
      <c r="BN158" s="13" t="str">
        <f>_xlfn.IFNA(IF(BN$3="Productivity",
INDEX('Productivity Dump'!$E$4:$AJ$500,
MATCH($A158,'Productivity Dump'!$A$4:$A$500,0),
MATCH(BN$2,'Productivity Dump'!$E$3:$AJ$3,0)
),
IF(BN$3="Attendance",
INDEX('Attendance Dump'!$E$2:$AI$400,
MATCH($A158,'Attendance Dump'!$B$2:$B$400,0),
MATCH(BN$2,'Attendance Dump'!$E$1:$AI$1,0)
),
INDEX('Active Hour''s Dump'!$D$3:$AH$337,
MATCH($C158,'Active Hour''s Dump'!$A$3:$A$337,0),
MATCH(BN$2,'Active Hour''s Dump'!$D$2:$AH$2,0)
))),"")</f>
        <v>P</v>
      </c>
      <c r="BO158" s="54">
        <f>_xlfn.IFNA(IF(BO$3="Productivity",
INDEX('Productivity Dump'!$E$4:$AJ$500,
MATCH($A158,'Productivity Dump'!$A$4:$A$500,0),
MATCH(BO$2,'Productivity Dump'!$E$3:$AJ$3,0)
),
IF(BO$3="Attendance",
INDEX('Attendance Dump'!$E$2:$AI$400,
MATCH($A158,'Attendance Dump'!$B$2:$B$400,0),
MATCH(BO$2,'Attendance Dump'!$E$1:$AI$1,0)
),
INDEX('Active Hour''s Dump'!$D$3:$AH$337,
MATCH($C158,'Active Hour''s Dump'!$A$3:$A$337,0),
MATCH(BO$2,'Active Hour''s Dump'!$D$2:$AH$2,0)
))),"")</f>
        <v>6.75</v>
      </c>
      <c r="BP158" s="13">
        <f>_xlfn.IFNA(IF(BP$3="Productivity",
INDEX('Productivity Dump'!$E$4:$AJ$500,
MATCH($A158,'Productivity Dump'!$A$4:$A$500,0),
MATCH(BP$2,'Productivity Dump'!$E$3:$AJ$3,0)
),
IF(BP$3="Attendance",
INDEX('Attendance Dump'!$E$2:$AI$400,
MATCH($A158,'Attendance Dump'!$B$2:$B$400,0),
MATCH(BP$2,'Attendance Dump'!$E$1:$AI$1,0)
),
INDEX('Active Hour''s Dump'!$D$3:$AH$337,
MATCH($C158,'Active Hour''s Dump'!$A$3:$A$337,0),
MATCH(BP$2,'Active Hour''s Dump'!$D$2:$AH$2,0)
))),"")</f>
        <v>1153.3860000000002</v>
      </c>
      <c r="BQ158" s="13" t="str">
        <f>_xlfn.IFNA(IF(BQ$3="Productivity",
INDEX('Productivity Dump'!$E$4:$AJ$500,
MATCH($A158,'Productivity Dump'!$A$4:$A$500,0),
MATCH(BQ$2,'Productivity Dump'!$E$3:$AJ$3,0)
),
IF(BQ$3="Attendance",
INDEX('Attendance Dump'!$E$2:$AI$400,
MATCH($A158,'Attendance Dump'!$B$2:$B$400,0),
MATCH(BQ$2,'Attendance Dump'!$E$1:$AI$1,0)
),
INDEX('Active Hour''s Dump'!$D$3:$AH$337,
MATCH($C158,'Active Hour''s Dump'!$A$3:$A$337,0),
MATCH(BQ$2,'Active Hour''s Dump'!$D$2:$AH$2,0)
))),"")</f>
        <v>P</v>
      </c>
      <c r="BR158" s="54">
        <f>_xlfn.IFNA(IF(BR$3="Productivity",
INDEX('Productivity Dump'!$E$4:$AJ$500,
MATCH($A158,'Productivity Dump'!$A$4:$A$500,0),
MATCH(BR$2,'Productivity Dump'!$E$3:$AJ$3,0)
),
IF(BR$3="Attendance",
INDEX('Attendance Dump'!$E$2:$AI$400,
MATCH($A158,'Attendance Dump'!$B$2:$B$400,0),
MATCH(BR$2,'Attendance Dump'!$E$1:$AI$1,0)
),
INDEX('Active Hour''s Dump'!$D$3:$AH$337,
MATCH($C158,'Active Hour''s Dump'!$A$3:$A$337,0),
MATCH(BR$2,'Active Hour''s Dump'!$D$2:$AH$2,0)
))),"")</f>
        <v>6</v>
      </c>
      <c r="BS158" s="13">
        <f>_xlfn.IFNA(IF(BS$3="Productivity",
INDEX('Productivity Dump'!$E$4:$AJ$500,
MATCH($A158,'Productivity Dump'!$A$4:$A$500,0),
MATCH(BS$2,'Productivity Dump'!$E$3:$AJ$3,0)
),
IF(BS$3="Attendance",
INDEX('Attendance Dump'!$E$2:$AI$400,
MATCH($A158,'Attendance Dump'!$B$2:$B$400,0),
MATCH(BS$2,'Attendance Dump'!$E$1:$AI$1,0)
),
INDEX('Active Hour''s Dump'!$D$3:$AH$337,
MATCH($C158,'Active Hour''s Dump'!$A$3:$A$337,0),
MATCH(BS$2,'Active Hour''s Dump'!$D$2:$AH$2,0)
))),"")</f>
        <v>1288.5909999999999</v>
      </c>
      <c r="BT158" s="13" t="str">
        <f>_xlfn.IFNA(IF(BT$3="Productivity",
INDEX('Productivity Dump'!$E$4:$AJ$500,
MATCH($A158,'Productivity Dump'!$A$4:$A$500,0),
MATCH(BT$2,'Productivity Dump'!$E$3:$AJ$3,0)
),
IF(BT$3="Attendance",
INDEX('Attendance Dump'!$E$2:$AI$400,
MATCH($A158,'Attendance Dump'!$B$2:$B$400,0),
MATCH(BT$2,'Attendance Dump'!$E$1:$AI$1,0)
),
INDEX('Active Hour''s Dump'!$D$3:$AH$337,
MATCH($C158,'Active Hour''s Dump'!$A$3:$A$337,0),
MATCH(BT$2,'Active Hour''s Dump'!$D$2:$AH$2,0)
))),"")</f>
        <v>H(P)</v>
      </c>
      <c r="BU158" s="54">
        <f>_xlfn.IFNA(IF(BU$3="Productivity",
INDEX('Productivity Dump'!$E$4:$AJ$500,
MATCH($A158,'Productivity Dump'!$A$4:$A$500,0),
MATCH(BU$2,'Productivity Dump'!$E$3:$AJ$3,0)
),
IF(BU$3="Attendance",
INDEX('Attendance Dump'!$E$2:$AI$400,
MATCH($A158,'Attendance Dump'!$B$2:$B$400,0),
MATCH(BU$2,'Attendance Dump'!$E$1:$AI$1,0)
),
INDEX('Active Hour''s Dump'!$D$3:$AH$337,
MATCH($C158,'Active Hour''s Dump'!$A$3:$A$337,0),
MATCH(BU$2,'Active Hour''s Dump'!$D$2:$AH$2,0)
))),"")</f>
        <v>6.6666666666666696</v>
      </c>
      <c r="BV158" s="13">
        <f>_xlfn.IFNA(IF(BV$3="Productivity",
INDEX('Productivity Dump'!$E$4:$AJ$500,
MATCH($A158,'Productivity Dump'!$A$4:$A$500,0),
MATCH(BV$2,'Productivity Dump'!$E$3:$AJ$3,0)
),
IF(BV$3="Attendance",
INDEX('Attendance Dump'!$E$2:$AI$400,
MATCH($A158,'Attendance Dump'!$B$2:$B$400,0),
MATCH(BV$2,'Attendance Dump'!$E$1:$AI$1,0)
),
INDEX('Active Hour''s Dump'!$D$3:$AH$337,
MATCH($C158,'Active Hour''s Dump'!$A$3:$A$337,0),
MATCH(BV$2,'Active Hour''s Dump'!$D$2:$AH$2,0)
))),"")</f>
        <v>1334.6570000000004</v>
      </c>
      <c r="BW158" s="13" t="str">
        <f>_xlfn.IFNA(IF(BW$3="Productivity",
INDEX('Productivity Dump'!$E$4:$AJ$500,
MATCH($A158,'Productivity Dump'!$A$4:$A$500,0),
MATCH(BW$2,'Productivity Dump'!$E$3:$AJ$3,0)
),
IF(BW$3="Attendance",
INDEX('Attendance Dump'!$E$2:$AI$400,
MATCH($A158,'Attendance Dump'!$B$2:$B$400,0),
MATCH(BW$2,'Attendance Dump'!$E$1:$AI$1,0)
),
INDEX('Active Hour''s Dump'!$D$3:$AH$337,
MATCH($C158,'Active Hour''s Dump'!$A$3:$A$337,0),
MATCH(BW$2,'Active Hour''s Dump'!$D$2:$AH$2,0)
))),"")</f>
        <v>P</v>
      </c>
      <c r="BX158" s="54">
        <f>_xlfn.IFNA(IF(BX$3="Productivity",
INDEX('Productivity Dump'!$E$4:$AJ$500,
MATCH($A158,'Productivity Dump'!$A$4:$A$500,0),
MATCH(BX$2,'Productivity Dump'!$E$3:$AJ$3,0)
),
IF(BX$3="Attendance",
INDEX('Attendance Dump'!$E$2:$AI$400,
MATCH($A158,'Attendance Dump'!$B$2:$B$400,0),
MATCH(BX$2,'Attendance Dump'!$E$1:$AI$1,0)
),
INDEX('Active Hour''s Dump'!$D$3:$AH$337,
MATCH($C158,'Active Hour''s Dump'!$A$3:$A$337,0),
MATCH(BX$2,'Active Hour''s Dump'!$D$2:$AH$2,0)
))),"")</f>
        <v>7.5833333333333304</v>
      </c>
      <c r="BY158" s="13">
        <f>_xlfn.IFNA(IF(BY$3="Productivity",
INDEX('Productivity Dump'!$E$4:$AJ$500,
MATCH($A158,'Productivity Dump'!$A$4:$A$500,0),
MATCH(BY$2,'Productivity Dump'!$E$3:$AJ$3,0)
),
IF(BY$3="Attendance",
INDEX('Attendance Dump'!$E$2:$AI$400,
MATCH($A158,'Attendance Dump'!$B$2:$B$400,0),
MATCH(BY$2,'Attendance Dump'!$E$1:$AI$1,0)
),
INDEX('Active Hour''s Dump'!$D$3:$AH$337,
MATCH($C158,'Active Hour''s Dump'!$A$3:$A$337,0),
MATCH(BY$2,'Active Hour''s Dump'!$D$2:$AH$2,0)
))),"")</f>
        <v>348.62700000000001</v>
      </c>
      <c r="BZ158" s="13" t="str">
        <f>_xlfn.IFNA(IF(BZ$3="Productivity",
INDEX('Productivity Dump'!$E$4:$AJ$500,
MATCH($A158,'Productivity Dump'!$A$4:$A$500,0),
MATCH(BZ$2,'Productivity Dump'!$E$3:$AJ$3,0)
),
IF(BZ$3="Attendance",
INDEX('Attendance Dump'!$E$2:$AI$400,
MATCH($A158,'Attendance Dump'!$B$2:$B$400,0),
MATCH(BZ$2,'Attendance Dump'!$E$1:$AI$1,0)
),
INDEX('Active Hour''s Dump'!$D$3:$AH$337,
MATCH($C158,'Active Hour''s Dump'!$A$3:$A$337,0),
MATCH(BZ$2,'Active Hour''s Dump'!$D$2:$AH$2,0)
))),"")</f>
        <v>P</v>
      </c>
      <c r="CA158" s="54">
        <f>_xlfn.IFNA(IF(CA$3="Productivity",
INDEX('Productivity Dump'!$E$4:$AJ$500,
MATCH($A158,'Productivity Dump'!$A$4:$A$500,0),
MATCH(CA$2,'Productivity Dump'!$E$3:$AJ$3,0)
),
IF(CA$3="Attendance",
INDEX('Attendance Dump'!$E$2:$AI$400,
MATCH($A158,'Attendance Dump'!$B$2:$B$400,0),
MATCH(CA$2,'Attendance Dump'!$E$1:$AI$1,0)
),
INDEX('Active Hour''s Dump'!$D$3:$AH$337,
MATCH($C158,'Active Hour''s Dump'!$A$3:$A$337,0),
MATCH(CA$2,'Active Hour''s Dump'!$D$2:$AH$2,0)
))),"")</f>
        <v>2.1666666666666701</v>
      </c>
      <c r="CB158" s="13">
        <f>_xlfn.IFNA(IF(CB$3="Productivity",
INDEX('Productivity Dump'!$E$4:$AJ$500,
MATCH($A158,'Productivity Dump'!$A$4:$A$500,0),
MATCH(CB$2,'Productivity Dump'!$E$3:$AJ$3,0)
),
IF(CB$3="Attendance",
INDEX('Attendance Dump'!$E$2:$AI$400,
MATCH($A158,'Attendance Dump'!$B$2:$B$400,0),
MATCH(CB$2,'Attendance Dump'!$E$1:$AI$1,0)
),
INDEX('Active Hour''s Dump'!$D$3:$AH$337,
MATCH($C158,'Active Hour''s Dump'!$A$3:$A$337,0),
MATCH(CB$2,'Active Hour''s Dump'!$D$2:$AH$2,0)
))),"")</f>
        <v>0</v>
      </c>
      <c r="CC158" s="13" t="str">
        <f>_xlfn.IFNA(IF(CC$3="Productivity",
INDEX('Productivity Dump'!$E$4:$AJ$500,
MATCH($A158,'Productivity Dump'!$A$4:$A$500,0),
MATCH(CC$2,'Productivity Dump'!$E$3:$AJ$3,0)
),
IF(CC$3="Attendance",
INDEX('Attendance Dump'!$E$2:$AI$400,
MATCH($A158,'Attendance Dump'!$B$2:$B$400,0),
MATCH(CC$2,'Attendance Dump'!$E$1:$AI$1,0)
),
INDEX('Active Hour''s Dump'!$D$3:$AH$337,
MATCH($C158,'Active Hour''s Dump'!$A$3:$A$337,0),
MATCH(CC$2,'Active Hour''s Dump'!$D$2:$AH$2,0)
))),"")</f>
        <v>WO</v>
      </c>
      <c r="CD158" s="54">
        <f>_xlfn.IFNA(IF(CD$3="Productivity",
INDEX('Productivity Dump'!$E$4:$AJ$500,
MATCH($A158,'Productivity Dump'!$A$4:$A$500,0),
MATCH(CD$2,'Productivity Dump'!$E$3:$AJ$3,0)
),
IF(CD$3="Attendance",
INDEX('Attendance Dump'!$E$2:$AI$400,
MATCH($A158,'Attendance Dump'!$B$2:$B$400,0),
MATCH(CD$2,'Attendance Dump'!$E$1:$AI$1,0)
),
INDEX('Active Hour''s Dump'!$D$3:$AH$337,
MATCH($C158,'Active Hour''s Dump'!$A$3:$A$337,0),
MATCH(CD$2,'Active Hour''s Dump'!$D$2:$AH$2,0)
))),"")</f>
        <v>0</v>
      </c>
      <c r="CE158" s="13">
        <f>_xlfn.IFNA(IF(CE$3="Productivity",
INDEX('Productivity Dump'!$E$4:$AJ$500,
MATCH($A158,'Productivity Dump'!$A$4:$A$500,0),
MATCH(CE$2,'Productivity Dump'!$E$3:$AJ$3,0)
),
IF(CE$3="Attendance",
INDEX('Attendance Dump'!$E$2:$AI$400,
MATCH($A158,'Attendance Dump'!$B$2:$B$400,0),
MATCH(CE$2,'Attendance Dump'!$E$1:$AI$1,0)
),
INDEX('Active Hour''s Dump'!$D$3:$AH$337,
MATCH($C158,'Active Hour''s Dump'!$A$3:$A$337,0),
MATCH(CE$2,'Active Hour''s Dump'!$D$2:$AH$2,0)
))),"")</f>
        <v>1014.748</v>
      </c>
      <c r="CF158" s="13" t="str">
        <f>_xlfn.IFNA(IF(CF$3="Productivity",
INDEX('Productivity Dump'!$E$4:$AJ$500,
MATCH($A158,'Productivity Dump'!$A$4:$A$500,0),
MATCH(CF$2,'Productivity Dump'!$E$3:$AJ$3,0)
),
IF(CF$3="Attendance",
INDEX('Attendance Dump'!$E$2:$AI$400,
MATCH($A158,'Attendance Dump'!$B$2:$B$400,0),
MATCH(CF$2,'Attendance Dump'!$E$1:$AI$1,0)
),
INDEX('Active Hour''s Dump'!$D$3:$AH$337,
MATCH($C158,'Active Hour''s Dump'!$A$3:$A$337,0),
MATCH(CF$2,'Active Hour''s Dump'!$D$2:$AH$2,0)
))),"")</f>
        <v>P</v>
      </c>
      <c r="CG158" s="54">
        <f>_xlfn.IFNA(IF(CG$3="Productivity",
INDEX('Productivity Dump'!$E$4:$AJ$500,
MATCH($A158,'Productivity Dump'!$A$4:$A$500,0),
MATCH(CG$2,'Productivity Dump'!$E$3:$AJ$3,0)
),
IF(CG$3="Attendance",
INDEX('Attendance Dump'!$E$2:$AI$400,
MATCH($A158,'Attendance Dump'!$B$2:$B$400,0),
MATCH(CG$2,'Attendance Dump'!$E$1:$AI$1,0)
),
INDEX('Active Hour''s Dump'!$D$3:$AH$337,
MATCH($C158,'Active Hour''s Dump'!$A$3:$A$337,0),
MATCH(CG$2,'Active Hour''s Dump'!$D$2:$AH$2,0)
))),"")</f>
        <v>6.4166666666666696</v>
      </c>
      <c r="CH158" s="13">
        <f>_xlfn.IFNA(IF(CH$3="Productivity",
INDEX('Productivity Dump'!$E$4:$AJ$500,
MATCH($A158,'Productivity Dump'!$A$4:$A$500,0),
MATCH(CH$2,'Productivity Dump'!$E$3:$AJ$3,0)
),
IF(CH$3="Attendance",
INDEX('Attendance Dump'!$E$2:$AI$400,
MATCH($A158,'Attendance Dump'!$B$2:$B$400,0),
MATCH(CH$2,'Attendance Dump'!$E$1:$AI$1,0)
),
INDEX('Active Hour''s Dump'!$D$3:$AH$337,
MATCH($C158,'Active Hour''s Dump'!$A$3:$A$337,0),
MATCH(CH$2,'Active Hour''s Dump'!$D$2:$AH$2,0)
))),"")</f>
        <v>1340.7569999999998</v>
      </c>
      <c r="CI158" s="13" t="str">
        <f>_xlfn.IFNA(IF(CI$3="Productivity",
INDEX('Productivity Dump'!$E$4:$AJ$500,
MATCH($A158,'Productivity Dump'!$A$4:$A$500,0),
MATCH(CI$2,'Productivity Dump'!$E$3:$AJ$3,0)
),
IF(CI$3="Attendance",
INDEX('Attendance Dump'!$E$2:$AI$400,
MATCH($A158,'Attendance Dump'!$B$2:$B$400,0),
MATCH(CI$2,'Attendance Dump'!$E$1:$AI$1,0)
),
INDEX('Active Hour''s Dump'!$D$3:$AH$337,
MATCH($C158,'Active Hour''s Dump'!$A$3:$A$337,0),
MATCH(CI$2,'Active Hour''s Dump'!$D$2:$AH$2,0)
))),"")</f>
        <v>P</v>
      </c>
      <c r="CJ158" s="54">
        <f>_xlfn.IFNA(IF(CJ$3="Productivity",
INDEX('Productivity Dump'!$E$4:$AJ$500,
MATCH($A158,'Productivity Dump'!$A$4:$A$500,0),
MATCH(CJ$2,'Productivity Dump'!$E$3:$AJ$3,0)
),
IF(CJ$3="Attendance",
INDEX('Attendance Dump'!$E$2:$AI$400,
MATCH($A158,'Attendance Dump'!$B$2:$B$400,0),
MATCH(CJ$2,'Attendance Dump'!$E$1:$AI$1,0)
),
INDEX('Active Hour''s Dump'!$D$3:$AH$337,
MATCH($C158,'Active Hour''s Dump'!$A$3:$A$337,0),
MATCH(CJ$2,'Active Hour''s Dump'!$D$2:$AH$2,0)
))),"")</f>
        <v>7.9166666666666696</v>
      </c>
      <c r="CK158" s="13">
        <f>_xlfn.IFNA(IF(CK$3="Productivity",
INDEX('Productivity Dump'!$E$4:$AJ$500,
MATCH($A158,'Productivity Dump'!$A$4:$A$500,0),
MATCH(CK$2,'Productivity Dump'!$E$3:$AJ$3,0)
),
IF(CK$3="Attendance",
INDEX('Attendance Dump'!$E$2:$AI$400,
MATCH($A158,'Attendance Dump'!$B$2:$B$400,0),
MATCH(CK$2,'Attendance Dump'!$E$1:$AI$1,0)
),
INDEX('Active Hour''s Dump'!$D$3:$AH$337,
MATCH($C158,'Active Hour''s Dump'!$A$3:$A$337,0),
MATCH(CK$2,'Active Hour''s Dump'!$D$2:$AH$2,0)
))),"")</f>
        <v>1637.7149999999999</v>
      </c>
      <c r="CL158" s="13" t="str">
        <f>_xlfn.IFNA(IF(CL$3="Productivity",
INDEX('Productivity Dump'!$E$4:$AJ$500,
MATCH($A158,'Productivity Dump'!$A$4:$A$500,0),
MATCH(CL$2,'Productivity Dump'!$E$3:$AJ$3,0)
),
IF(CL$3="Attendance",
INDEX('Attendance Dump'!$E$2:$AI$400,
MATCH($A158,'Attendance Dump'!$B$2:$B$400,0),
MATCH(CL$2,'Attendance Dump'!$E$1:$AI$1,0)
),
INDEX('Active Hour''s Dump'!$D$3:$AH$337,
MATCH($C158,'Active Hour''s Dump'!$A$3:$A$337,0),
MATCH(CL$2,'Active Hour''s Dump'!$D$2:$AH$2,0)
))),"")</f>
        <v>P</v>
      </c>
      <c r="CM158" s="54">
        <f>_xlfn.IFNA(IF(CM$3="Productivity",
INDEX('Productivity Dump'!$E$4:$AJ$500,
MATCH($A158,'Productivity Dump'!$A$4:$A$500,0),
MATCH(CM$2,'Productivity Dump'!$E$3:$AJ$3,0)
),
IF(CM$3="Attendance",
INDEX('Attendance Dump'!$E$2:$AI$400,
MATCH($A158,'Attendance Dump'!$B$2:$B$400,0),
MATCH(CM$2,'Attendance Dump'!$E$1:$AI$1,0)
),
INDEX('Active Hour''s Dump'!$D$3:$AH$337,
MATCH($C158,'Active Hour''s Dump'!$A$3:$A$337,0),
MATCH(CM$2,'Active Hour''s Dump'!$D$2:$AH$2,0)
))),"")</f>
        <v>8.1666666666666696</v>
      </c>
      <c r="CN158" s="13">
        <f>_xlfn.IFNA(IF(CN$3="Productivity",
INDEX('Productivity Dump'!$E$4:$AJ$500,
MATCH($A158,'Productivity Dump'!$A$4:$A$500,0),
MATCH(CN$2,'Productivity Dump'!$E$3:$AJ$3,0)
),
IF(CN$3="Attendance",
INDEX('Attendance Dump'!$E$2:$AI$400,
MATCH($A158,'Attendance Dump'!$B$2:$B$400,0),
MATCH(CN$2,'Attendance Dump'!$E$1:$AI$1,0)
),
INDEX('Active Hour''s Dump'!$D$3:$AH$337,
MATCH($C158,'Active Hour''s Dump'!$A$3:$A$337,0),
MATCH(CN$2,'Active Hour''s Dump'!$D$2:$AH$2,0)
))),"")</f>
        <v>0</v>
      </c>
      <c r="CO158" s="13">
        <f>_xlfn.IFNA(IF(CO$3="Productivity",
INDEX('Productivity Dump'!$E$4:$AJ$500,
MATCH($A158,'Productivity Dump'!$A$4:$A$500,0),
MATCH(CO$2,'Productivity Dump'!$E$3:$AJ$3,0)
),
IF(CO$3="Attendance",
INDEX('Attendance Dump'!$E$2:$AI$400,
MATCH($A158,'Attendance Dump'!$B$2:$B$400,0),
MATCH(CO$2,'Attendance Dump'!$E$1:$AI$1,0)
),
INDEX('Active Hour''s Dump'!$D$3:$AH$337,
MATCH($C158,'Active Hour''s Dump'!$A$3:$A$337,0),
MATCH(CO$2,'Active Hour''s Dump'!$D$2:$AH$2,0)
))),"")</f>
        <v>0</v>
      </c>
      <c r="CP158" s="54">
        <f>_xlfn.IFNA(IF(CP$3="Productivity",
INDEX('Productivity Dump'!$E$4:$AJ$500,
MATCH($A158,'Productivity Dump'!$A$4:$A$500,0),
MATCH(CP$2,'Productivity Dump'!$E$3:$AJ$3,0)
),
IF(CP$3="Attendance",
INDEX('Attendance Dump'!$E$2:$AI$400,
MATCH($A158,'Attendance Dump'!$B$2:$B$400,0),
MATCH(CP$2,'Attendance Dump'!$E$1:$AI$1,0)
),
INDEX('Active Hour''s Dump'!$D$3:$AH$337,
MATCH($C158,'Active Hour''s Dump'!$A$3:$A$337,0),
MATCH(CP$2,'Active Hour''s Dump'!$D$2:$AH$2,0)
))),"")</f>
        <v>0</v>
      </c>
      <c r="CQ158" s="13">
        <f>_xlfn.IFNA(IF(CQ$3="Productivity",
INDEX('Productivity Dump'!$E$4:$AJ$500,
MATCH($A158,'Productivity Dump'!$A$4:$A$500,0),
MATCH(CQ$2,'Productivity Dump'!$E$3:$AJ$3,0)
),
IF(CQ$3="Attendance",
INDEX('Attendance Dump'!$E$2:$AI$400,
MATCH($A158,'Attendance Dump'!$B$2:$B$400,0),
MATCH(CQ$2,'Attendance Dump'!$E$1:$AI$1,0)
),
INDEX('Active Hour''s Dump'!$D$3:$AH$337,
MATCH($C158,'Active Hour''s Dump'!$A$3:$A$337,0),
MATCH(CQ$2,'Active Hour''s Dump'!$D$2:$AH$2,0)
))),"")</f>
        <v>0</v>
      </c>
      <c r="CR158" s="13">
        <f>_xlfn.IFNA(IF(CR$3="Productivity",
INDEX('Productivity Dump'!$E$4:$AJ$500,
MATCH($A158,'Productivity Dump'!$A$4:$A$500,0),
MATCH(CR$2,'Productivity Dump'!$E$3:$AJ$3,0)
),
IF(CR$3="Attendance",
INDEX('Attendance Dump'!$E$2:$AI$400,
MATCH($A158,'Attendance Dump'!$B$2:$B$400,0),
MATCH(CR$2,'Attendance Dump'!$E$1:$AI$1,0)
),
INDEX('Active Hour''s Dump'!$D$3:$AH$337,
MATCH($C158,'Active Hour''s Dump'!$A$3:$A$337,0),
MATCH(CR$2,'Active Hour''s Dump'!$D$2:$AH$2,0)
))),"")</f>
        <v>0</v>
      </c>
      <c r="CS158" s="54">
        <f>_xlfn.IFNA(IF(CS$3="Productivity",
INDEX('Productivity Dump'!$E$4:$AJ$500,
MATCH($A158,'Productivity Dump'!$A$4:$A$500,0),
MATCH(CS$2,'Productivity Dump'!$E$3:$AJ$3,0)
),
IF(CS$3="Attendance",
INDEX('Attendance Dump'!$E$2:$AI$400,
MATCH($A158,'Attendance Dump'!$B$2:$B$400,0),
MATCH(CS$2,'Attendance Dump'!$E$1:$AI$1,0)
),
INDEX('Active Hour''s Dump'!$D$3:$AH$337,
MATCH($C158,'Active Hour''s Dump'!$A$3:$A$337,0),
MATCH(CS$2,'Active Hour''s Dump'!$D$2:$AH$2,0)
))),"")</f>
        <v>0</v>
      </c>
      <c r="CT158" s="13">
        <f>_xlfn.IFNA(IF(CT$3="Productivity",
INDEX('Productivity Dump'!$E$4:$AJ$500,
MATCH($A158,'Productivity Dump'!$A$4:$A$500,0),
MATCH(CT$2,'Productivity Dump'!$E$3:$AJ$3,0)
),
IF(CT$3="Attendance",
INDEX('Attendance Dump'!$E$2:$AI$400,
MATCH($A158,'Attendance Dump'!$B$2:$B$400,0),
MATCH(CT$2,'Attendance Dump'!$E$1:$AI$1,0)
),
INDEX('Active Hour''s Dump'!$D$3:$AH$337,
MATCH($C158,'Active Hour''s Dump'!$A$3:$A$337,0),
MATCH(CT$2,'Active Hour''s Dump'!$D$2:$AH$2,0)
))),"")</f>
        <v>0</v>
      </c>
      <c r="CU158" s="13">
        <f>_xlfn.IFNA(IF(CU$3="Productivity",
INDEX('Productivity Dump'!$E$4:$AJ$500,
MATCH($A158,'Productivity Dump'!$A$4:$A$500,0),
MATCH(CU$2,'Productivity Dump'!$E$3:$AJ$3,0)
),
IF(CU$3="Attendance",
INDEX('Attendance Dump'!$E$2:$AI$400,
MATCH($A158,'Attendance Dump'!$B$2:$B$400,0),
MATCH(CU$2,'Attendance Dump'!$E$1:$AI$1,0)
),
INDEX('Active Hour''s Dump'!$D$3:$AH$337,
MATCH($C158,'Active Hour''s Dump'!$A$3:$A$337,0),
MATCH(CU$2,'Active Hour''s Dump'!$D$2:$AH$2,0)
))),"")</f>
        <v>0</v>
      </c>
      <c r="CV158" s="54">
        <f>_xlfn.IFNA(IF(CV$3="Productivity",
INDEX('Productivity Dump'!$E$4:$AJ$500,
MATCH($A158,'Productivity Dump'!$A$4:$A$500,0),
MATCH(CV$2,'Productivity Dump'!$E$3:$AJ$3,0)
),
IF(CV$3="Attendance",
INDEX('Attendance Dump'!$E$2:$AI$400,
MATCH($A158,'Attendance Dump'!$B$2:$B$400,0),
MATCH(CV$2,'Attendance Dump'!$E$1:$AI$1,0)
),
INDEX('Active Hour''s Dump'!$D$3:$AH$337,
MATCH($C158,'Active Hour''s Dump'!$A$3:$A$337,0),
MATCH(CV$2,'Active Hour''s Dump'!$D$2:$AH$2,0)
))),"")</f>
        <v>0</v>
      </c>
      <c r="CW158" s="13"/>
      <c r="CX158" s="13"/>
      <c r="CY158" s="54"/>
      <c r="DA158" s="57">
        <f t="shared" si="75"/>
        <v>134</v>
      </c>
      <c r="DB158" s="35">
        <f t="shared" si="76"/>
        <v>23583.401000000002</v>
      </c>
      <c r="DC158" s="35">
        <f t="shared" si="71"/>
        <v>0</v>
      </c>
      <c r="DD158" s="35">
        <f t="shared" ca="1" si="74"/>
        <v>0</v>
      </c>
      <c r="DF158" s="32" cm="1">
        <f t="array" ref="DF158">SUMPRODUCT(
    (MOD(COLUMN(H158:CV158) - COLUMN(H158), 3) = 0) *
    (H158:CV158 = 0) *
    (I158:CW158 = "P") *
    (COUNTIF(UKHoliday, H$2:CV$2) = 0)
)</f>
        <v>0</v>
      </c>
      <c r="DG158" s="33" cm="1">
        <f t="array" ref="DG158">SUMPRODUCT(
  (MOD(COLUMN(H158:CV158) - COLUMN(H158), 3) = 0) *
  (H158:CV158 &gt; 0) *
  (H158:CV158 &lt; 0.5 * IF(((WEEKDAY(H$2:CV$2, 2) = 1) + (WEEKDAY(H$2:CV$2, 2) = 6)), G158, F158)) *
  (I158:CW158 = "P") *
  (COUNTIF(UKHoliday, H$2:CV$2) = 0)
)</f>
        <v>0</v>
      </c>
      <c r="DH158" s="33" cm="1">
        <f t="array" ref="DH158">SUMPRODUCT(
  (MOD(COLUMN(H158:CV158) - COLUMN(H158), 3) = 0) *
  (H158:CV158 &gt; 0.5 * IF(((WEEKDAY(H$2:CV$2, 2) = 1) + (WEEKDAY(H$2:CV$2, 2) = 6)), $G158, $F158)) *
  (H158:CV158 &lt; 0.8 * IF(((WEEKDAY(H$2:CV$2, 2) = 1) + (WEEKDAY(H$2:CV$2, 2) = 6)), $G158, $F158)) *
  (I158:CW158 = "P") *
  (COUNTIF(UKHoliday, H$2:CV$2) = 0)
)</f>
        <v>1</v>
      </c>
      <c r="DI158" s="33" cm="1">
        <f t="array" ref="DI158">SUMPRODUCT(
  (MOD(COLUMN(H158:CV158) - COLUMN(H158), 3) = 0) *
  (H158:CV158 &gt; 0.8 * IF(((WEEKDAY(H$2:CV$2, 2) = 1) + (WEEKDAY(H$2:CV$2, 2) = 6)), $G158, $F158)) *
  (H158:CV158 &lt; 1 * IF(((WEEKDAY(H$2:CV$2, 2) = 1) + (WEEKDAY(H$2:CV$2, 2) = 6)), $G158, $F158)) *
  (I158:CW158 = "P") *
  (COUNTIF(UKHoliday, H$2:CV$2) = 0)
)</f>
        <v>0</v>
      </c>
    </row>
    <row r="159" spans="1:113" x14ac:dyDescent="0.3">
      <c r="A159" s="8" t="s">
        <v>230</v>
      </c>
      <c r="B159" s="36" t="s">
        <v>229</v>
      </c>
      <c r="C159" s="9" t="s">
        <v>695</v>
      </c>
      <c r="D159" s="62" t="s">
        <v>944</v>
      </c>
      <c r="E159" s="35">
        <v>21000</v>
      </c>
      <c r="F159" s="35">
        <f t="shared" si="72"/>
        <v>1050</v>
      </c>
      <c r="G159" s="35">
        <f t="shared" si="73"/>
        <v>525</v>
      </c>
      <c r="H159" s="13">
        <f>_xlfn.IFNA(IF(H$3="Productivity",
INDEX('Productivity Dump'!$E$4:$AJ$500,
MATCH($A159,'Productivity Dump'!$A$4:$A$500,0),
MATCH(H$2,'Productivity Dump'!$E$3:$AJ$3,0)
),
IF(H$3="Attendance",
INDEX('Attendance Dump'!$E$2:$AI$400,
MATCH($A159,'Attendance Dump'!$B$2:$B$400,0),
MATCH(H$2,'Attendance Dump'!$E$1:$AI$1,0)
),
INDEX('Active Hour''s Dump'!$D$3:$AH$337,
MATCH($C159,'Active Hour''s Dump'!$A$3:$A$337,0),
MATCH(H$2,'Active Hour''s Dump'!$D$2:$AH$2,0)
))),"")</f>
        <v>1262.2190000000003</v>
      </c>
      <c r="I159" s="13" t="str">
        <f>_xlfn.IFNA(IF(I$3="Productivity",
INDEX('Productivity Dump'!$E$4:$AJ$500,
MATCH($A159,'Productivity Dump'!$A$4:$A$500,0),
MATCH(I$2,'Productivity Dump'!$E$3:$AJ$3,0)
),
IF(I$3="Attendance",
INDEX('Attendance Dump'!$E$2:$AI$400,
MATCH($A159,'Attendance Dump'!$B$2:$B$400,0),
MATCH(I$2,'Attendance Dump'!$E$1:$AI$1,0)
),
INDEX('Active Hour''s Dump'!$D$3:$AH$337,
MATCH($C159,'Active Hour''s Dump'!$A$3:$A$337,0),
MATCH(I$2,'Active Hour''s Dump'!$D$2:$AH$2,0)
))),"")</f>
        <v>P</v>
      </c>
      <c r="J159" s="54">
        <f>_xlfn.IFNA(IF(J$3="Productivity",
INDEX('Productivity Dump'!$E$4:$AJ$500,
MATCH($A159,'Productivity Dump'!$A$4:$A$500,0),
MATCH(J$2,'Productivity Dump'!$E$3:$AJ$3,0)
),
IF(J$3="Attendance",
INDEX('Attendance Dump'!$E$2:$AI$400,
MATCH($A159,'Attendance Dump'!$B$2:$B$400,0),
MATCH(J$2,'Attendance Dump'!$E$1:$AI$1,0)
),
INDEX('Active Hour''s Dump'!$D$3:$AH$337,
MATCH($C159,'Active Hour''s Dump'!$A$3:$A$337,0),
MATCH(J$2,'Active Hour''s Dump'!$D$2:$AH$2,0)
))),"")</f>
        <v>9.3333333333333304</v>
      </c>
      <c r="K159" s="13">
        <f>_xlfn.IFNA(IF(K$3="Productivity",
INDEX('Productivity Dump'!$E$4:$AJ$500,
MATCH($A159,'Productivity Dump'!$A$4:$A$500,0),
MATCH(K$2,'Productivity Dump'!$E$3:$AJ$3,0)
),
IF(K$3="Attendance",
INDEX('Attendance Dump'!$E$2:$AI$400,
MATCH($A159,'Attendance Dump'!$B$2:$B$400,0),
MATCH(K$2,'Attendance Dump'!$E$1:$AI$1,0)
),
INDEX('Active Hour''s Dump'!$D$3:$AH$337,
MATCH($C159,'Active Hour''s Dump'!$A$3:$A$337,0),
MATCH(K$2,'Active Hour''s Dump'!$D$2:$AH$2,0)
))),"")</f>
        <v>952.7800000000002</v>
      </c>
      <c r="L159" s="13" t="str">
        <f>_xlfn.IFNA(IF(L$3="Productivity",
INDEX('Productivity Dump'!$E$4:$AJ$500,
MATCH($A159,'Productivity Dump'!$A$4:$A$500,0),
MATCH(L$2,'Productivity Dump'!$E$3:$AJ$3,0)
),
IF(L$3="Attendance",
INDEX('Attendance Dump'!$E$2:$AI$400,
MATCH($A159,'Attendance Dump'!$B$2:$B$400,0),
MATCH(L$2,'Attendance Dump'!$E$1:$AI$1,0)
),
INDEX('Active Hour''s Dump'!$D$3:$AH$337,
MATCH($C159,'Active Hour''s Dump'!$A$3:$A$337,0),
MATCH(L$2,'Active Hour''s Dump'!$D$2:$AH$2,0)
))),"")</f>
        <v>P</v>
      </c>
      <c r="M159" s="54">
        <f>_xlfn.IFNA(IF(M$3="Productivity",
INDEX('Productivity Dump'!$E$4:$AJ$500,
MATCH($A159,'Productivity Dump'!$A$4:$A$500,0),
MATCH(M$2,'Productivity Dump'!$E$3:$AJ$3,0)
),
IF(M$3="Attendance",
INDEX('Attendance Dump'!$E$2:$AI$400,
MATCH($A159,'Attendance Dump'!$B$2:$B$400,0),
MATCH(M$2,'Attendance Dump'!$E$1:$AI$1,0)
),
INDEX('Active Hour''s Dump'!$D$3:$AH$337,
MATCH($C159,'Active Hour''s Dump'!$A$3:$A$337,0),
MATCH(M$2,'Active Hour''s Dump'!$D$2:$AH$2,0)
))),"")</f>
        <v>8.5</v>
      </c>
      <c r="N159" s="13">
        <f>_xlfn.IFNA(IF(N$3="Productivity",
INDEX('Productivity Dump'!$E$4:$AJ$500,
MATCH($A159,'Productivity Dump'!$A$4:$A$500,0),
MATCH(N$2,'Productivity Dump'!$E$3:$AJ$3,0)
),
IF(N$3="Attendance",
INDEX('Attendance Dump'!$E$2:$AI$400,
MATCH($A159,'Attendance Dump'!$B$2:$B$400,0),
MATCH(N$2,'Attendance Dump'!$E$1:$AI$1,0)
),
INDEX('Active Hour''s Dump'!$D$3:$AH$337,
MATCH($C159,'Active Hour''s Dump'!$A$3:$A$337,0),
MATCH(N$2,'Active Hour''s Dump'!$D$2:$AH$2,0)
))),"")</f>
        <v>945.85299999999995</v>
      </c>
      <c r="O159" s="13" t="str">
        <f>_xlfn.IFNA(IF(O$3="Productivity",
INDEX('Productivity Dump'!$E$4:$AJ$500,
MATCH($A159,'Productivity Dump'!$A$4:$A$500,0),
MATCH(O$2,'Productivity Dump'!$E$3:$AJ$3,0)
),
IF(O$3="Attendance",
INDEX('Attendance Dump'!$E$2:$AI$400,
MATCH($A159,'Attendance Dump'!$B$2:$B$400,0),
MATCH(O$2,'Attendance Dump'!$E$1:$AI$1,0)
),
INDEX('Active Hour''s Dump'!$D$3:$AH$337,
MATCH($C159,'Active Hour''s Dump'!$A$3:$A$337,0),
MATCH(O$2,'Active Hour''s Dump'!$D$2:$AH$2,0)
))),"")</f>
        <v>P</v>
      </c>
      <c r="P159" s="54">
        <f>_xlfn.IFNA(IF(P$3="Productivity",
INDEX('Productivity Dump'!$E$4:$AJ$500,
MATCH($A159,'Productivity Dump'!$A$4:$A$500,0),
MATCH(P$2,'Productivity Dump'!$E$3:$AJ$3,0)
),
IF(P$3="Attendance",
INDEX('Attendance Dump'!$E$2:$AI$400,
MATCH($A159,'Attendance Dump'!$B$2:$B$400,0),
MATCH(P$2,'Attendance Dump'!$E$1:$AI$1,0)
),
INDEX('Active Hour''s Dump'!$D$3:$AH$337,
MATCH($C159,'Active Hour''s Dump'!$A$3:$A$337,0),
MATCH(P$2,'Active Hour''s Dump'!$D$2:$AH$2,0)
))),"")</f>
        <v>7.0833333333333304</v>
      </c>
      <c r="Q159" s="13">
        <f>_xlfn.IFNA(IF(Q$3="Productivity",
INDEX('Productivity Dump'!$E$4:$AJ$500,
MATCH($A159,'Productivity Dump'!$A$4:$A$500,0),
MATCH(Q$2,'Productivity Dump'!$E$3:$AJ$3,0)
),
IF(Q$3="Attendance",
INDEX('Attendance Dump'!$E$2:$AI$400,
MATCH($A159,'Attendance Dump'!$B$2:$B$400,0),
MATCH(Q$2,'Attendance Dump'!$E$1:$AI$1,0)
),
INDEX('Active Hour''s Dump'!$D$3:$AH$337,
MATCH($C159,'Active Hour''s Dump'!$A$3:$A$337,0),
MATCH(Q$2,'Active Hour''s Dump'!$D$2:$AH$2,0)
))),"")</f>
        <v>102.70699999999999</v>
      </c>
      <c r="R159" s="13" t="str">
        <f>_xlfn.IFNA(IF(R$3="Productivity",
INDEX('Productivity Dump'!$E$4:$AJ$500,
MATCH($A159,'Productivity Dump'!$A$4:$A$500,0),
MATCH(R$2,'Productivity Dump'!$E$3:$AJ$3,0)
),
IF(R$3="Attendance",
INDEX('Attendance Dump'!$E$2:$AI$400,
MATCH($A159,'Attendance Dump'!$B$2:$B$400,0),
MATCH(R$2,'Attendance Dump'!$E$1:$AI$1,0)
),
INDEX('Active Hour''s Dump'!$D$3:$AH$337,
MATCH($C159,'Active Hour''s Dump'!$A$3:$A$337,0),
MATCH(R$2,'Active Hour''s Dump'!$D$2:$AH$2,0)
))),"")</f>
        <v>WO</v>
      </c>
      <c r="S159" s="54">
        <f>_xlfn.IFNA(IF(S$3="Productivity",
INDEX('Productivity Dump'!$E$4:$AJ$500,
MATCH($A159,'Productivity Dump'!$A$4:$A$500,0),
MATCH(S$2,'Productivity Dump'!$E$3:$AJ$3,0)
),
IF(S$3="Attendance",
INDEX('Attendance Dump'!$E$2:$AI$400,
MATCH($A159,'Attendance Dump'!$B$2:$B$400,0),
MATCH(S$2,'Attendance Dump'!$E$1:$AI$1,0)
),
INDEX('Active Hour''s Dump'!$D$3:$AH$337,
MATCH($C159,'Active Hour''s Dump'!$A$3:$A$337,0),
MATCH(S$2,'Active Hour''s Dump'!$D$2:$AH$2,0)
))),"")</f>
        <v>0.33333333333333298</v>
      </c>
      <c r="T159" s="13">
        <f>_xlfn.IFNA(IF(T$3="Productivity",
INDEX('Productivity Dump'!$E$4:$AJ$500,
MATCH($A159,'Productivity Dump'!$A$4:$A$500,0),
MATCH(T$2,'Productivity Dump'!$E$3:$AJ$3,0)
),
IF(T$3="Attendance",
INDEX('Attendance Dump'!$E$2:$AI$400,
MATCH($A159,'Attendance Dump'!$B$2:$B$400,0),
MATCH(T$2,'Attendance Dump'!$E$1:$AI$1,0)
),
INDEX('Active Hour''s Dump'!$D$3:$AH$337,
MATCH($C159,'Active Hour''s Dump'!$A$3:$A$337,0),
MATCH(T$2,'Active Hour''s Dump'!$D$2:$AH$2,0)
))),"")</f>
        <v>736.92100000000005</v>
      </c>
      <c r="U159" s="13" t="str">
        <f>_xlfn.IFNA(IF(U$3="Productivity",
INDEX('Productivity Dump'!$E$4:$AJ$500,
MATCH($A159,'Productivity Dump'!$A$4:$A$500,0),
MATCH(U$2,'Productivity Dump'!$E$3:$AJ$3,0)
),
IF(U$3="Attendance",
INDEX('Attendance Dump'!$E$2:$AI$400,
MATCH($A159,'Attendance Dump'!$B$2:$B$400,0),
MATCH(U$2,'Attendance Dump'!$E$1:$AI$1,0)
),
INDEX('Active Hour''s Dump'!$D$3:$AH$337,
MATCH($C159,'Active Hour''s Dump'!$A$3:$A$337,0),
MATCH(U$2,'Active Hour''s Dump'!$D$2:$AH$2,0)
))),"")</f>
        <v>P</v>
      </c>
      <c r="V159" s="54">
        <f>_xlfn.IFNA(IF(V$3="Productivity",
INDEX('Productivity Dump'!$E$4:$AJ$500,
MATCH($A159,'Productivity Dump'!$A$4:$A$500,0),
MATCH(V$2,'Productivity Dump'!$E$3:$AJ$3,0)
),
IF(V$3="Attendance",
INDEX('Attendance Dump'!$E$2:$AI$400,
MATCH($A159,'Attendance Dump'!$B$2:$B$400,0),
MATCH(V$2,'Attendance Dump'!$E$1:$AI$1,0)
),
INDEX('Active Hour''s Dump'!$D$3:$AH$337,
MATCH($C159,'Active Hour''s Dump'!$A$3:$A$337,0),
MATCH(V$2,'Active Hour''s Dump'!$D$2:$AH$2,0)
))),"")</f>
        <v>7.8333333333333304</v>
      </c>
      <c r="W159" s="13">
        <f>_xlfn.IFNA(IF(W$3="Productivity",
INDEX('Productivity Dump'!$E$4:$AJ$500,
MATCH($A159,'Productivity Dump'!$A$4:$A$500,0),
MATCH(W$2,'Productivity Dump'!$E$3:$AJ$3,0)
),
IF(W$3="Attendance",
INDEX('Attendance Dump'!$E$2:$AI$400,
MATCH($A159,'Attendance Dump'!$B$2:$B$400,0),
MATCH(W$2,'Attendance Dump'!$E$1:$AI$1,0)
),
INDEX('Active Hour''s Dump'!$D$3:$AH$337,
MATCH($C159,'Active Hour''s Dump'!$A$3:$A$337,0),
MATCH(W$2,'Active Hour''s Dump'!$D$2:$AH$2,0)
))),"")</f>
        <v>1087.4749999999999</v>
      </c>
      <c r="X159" s="13" t="str">
        <f>_xlfn.IFNA(IF(X$3="Productivity",
INDEX('Productivity Dump'!$E$4:$AJ$500,
MATCH($A159,'Productivity Dump'!$A$4:$A$500,0),
MATCH(X$2,'Productivity Dump'!$E$3:$AJ$3,0)
),
IF(X$3="Attendance",
INDEX('Attendance Dump'!$E$2:$AI$400,
MATCH($A159,'Attendance Dump'!$B$2:$B$400,0),
MATCH(X$2,'Attendance Dump'!$E$1:$AI$1,0)
),
INDEX('Active Hour''s Dump'!$D$3:$AH$337,
MATCH($C159,'Active Hour''s Dump'!$A$3:$A$337,0),
MATCH(X$2,'Active Hour''s Dump'!$D$2:$AH$2,0)
))),"")</f>
        <v>P</v>
      </c>
      <c r="Y159" s="54">
        <f>_xlfn.IFNA(IF(Y$3="Productivity",
INDEX('Productivity Dump'!$E$4:$AJ$500,
MATCH($A159,'Productivity Dump'!$A$4:$A$500,0),
MATCH(Y$2,'Productivity Dump'!$E$3:$AJ$3,0)
),
IF(Y$3="Attendance",
INDEX('Attendance Dump'!$E$2:$AI$400,
MATCH($A159,'Attendance Dump'!$B$2:$B$400,0),
MATCH(Y$2,'Attendance Dump'!$E$1:$AI$1,0)
),
INDEX('Active Hour''s Dump'!$D$3:$AH$337,
MATCH($C159,'Active Hour''s Dump'!$A$3:$A$337,0),
MATCH(Y$2,'Active Hour''s Dump'!$D$2:$AH$2,0)
))),"")</f>
        <v>7.4166666666666696</v>
      </c>
      <c r="Z159" s="13">
        <f>_xlfn.IFNA(IF(Z$3="Productivity",
INDEX('Productivity Dump'!$E$4:$AJ$500,
MATCH($A159,'Productivity Dump'!$A$4:$A$500,0),
MATCH(Z$2,'Productivity Dump'!$E$3:$AJ$3,0)
),
IF(Z$3="Attendance",
INDEX('Attendance Dump'!$E$2:$AI$400,
MATCH($A159,'Attendance Dump'!$B$2:$B$400,0),
MATCH(Z$2,'Attendance Dump'!$E$1:$AI$1,0)
),
INDEX('Active Hour''s Dump'!$D$3:$AH$337,
MATCH($C159,'Active Hour''s Dump'!$A$3:$A$337,0),
MATCH(Z$2,'Active Hour''s Dump'!$D$2:$AH$2,0)
))),"")</f>
        <v>922.16099999999994</v>
      </c>
      <c r="AA159" s="13" t="str">
        <f>_xlfn.IFNA(IF(AA$3="Productivity",
INDEX('Productivity Dump'!$E$4:$AJ$500,
MATCH($A159,'Productivity Dump'!$A$4:$A$500,0),
MATCH(AA$2,'Productivity Dump'!$E$3:$AJ$3,0)
),
IF(AA$3="Attendance",
INDEX('Attendance Dump'!$E$2:$AI$400,
MATCH($A159,'Attendance Dump'!$B$2:$B$400,0),
MATCH(AA$2,'Attendance Dump'!$E$1:$AI$1,0)
),
INDEX('Active Hour''s Dump'!$D$3:$AH$337,
MATCH($C159,'Active Hour''s Dump'!$A$3:$A$337,0),
MATCH(AA$2,'Active Hour''s Dump'!$D$2:$AH$2,0)
))),"")</f>
        <v>P</v>
      </c>
      <c r="AB159" s="54">
        <f>_xlfn.IFNA(IF(AB$3="Productivity",
INDEX('Productivity Dump'!$E$4:$AJ$500,
MATCH($A159,'Productivity Dump'!$A$4:$A$500,0),
MATCH(AB$2,'Productivity Dump'!$E$3:$AJ$3,0)
),
IF(AB$3="Attendance",
INDEX('Attendance Dump'!$E$2:$AI$400,
MATCH($A159,'Attendance Dump'!$B$2:$B$400,0),
MATCH(AB$2,'Attendance Dump'!$E$1:$AI$1,0)
),
INDEX('Active Hour''s Dump'!$D$3:$AH$337,
MATCH($C159,'Active Hour''s Dump'!$A$3:$A$337,0),
MATCH(AB$2,'Active Hour''s Dump'!$D$2:$AH$2,0)
))),"")</f>
        <v>8.6666666666666696</v>
      </c>
      <c r="AC159" s="13">
        <f>_xlfn.IFNA(IF(AC$3="Productivity",
INDEX('Productivity Dump'!$E$4:$AJ$500,
MATCH($A159,'Productivity Dump'!$A$4:$A$500,0),
MATCH(AC$2,'Productivity Dump'!$E$3:$AJ$3,0)
),
IF(AC$3="Attendance",
INDEX('Attendance Dump'!$E$2:$AI$400,
MATCH($A159,'Attendance Dump'!$B$2:$B$400,0),
MATCH(AC$2,'Attendance Dump'!$E$1:$AI$1,0)
),
INDEX('Active Hour''s Dump'!$D$3:$AH$337,
MATCH($C159,'Active Hour''s Dump'!$A$3:$A$337,0),
MATCH(AC$2,'Active Hour''s Dump'!$D$2:$AH$2,0)
))),"")</f>
        <v>978.42399999999986</v>
      </c>
      <c r="AD159" s="13" t="str">
        <f>_xlfn.IFNA(IF(AD$3="Productivity",
INDEX('Productivity Dump'!$E$4:$AJ$500,
MATCH($A159,'Productivity Dump'!$A$4:$A$500,0),
MATCH(AD$2,'Productivity Dump'!$E$3:$AJ$3,0)
),
IF(AD$3="Attendance",
INDEX('Attendance Dump'!$E$2:$AI$400,
MATCH($A159,'Attendance Dump'!$B$2:$B$400,0),
MATCH(AD$2,'Attendance Dump'!$E$1:$AI$1,0)
),
INDEX('Active Hour''s Dump'!$D$3:$AH$337,
MATCH($C159,'Active Hour''s Dump'!$A$3:$A$337,0),
MATCH(AD$2,'Active Hour''s Dump'!$D$2:$AH$2,0)
))),"")</f>
        <v>P</v>
      </c>
      <c r="AE159" s="54">
        <f>_xlfn.IFNA(IF(AE$3="Productivity",
INDEX('Productivity Dump'!$E$4:$AJ$500,
MATCH($A159,'Productivity Dump'!$A$4:$A$500,0),
MATCH(AE$2,'Productivity Dump'!$E$3:$AJ$3,0)
),
IF(AE$3="Attendance",
INDEX('Attendance Dump'!$E$2:$AI$400,
MATCH($A159,'Attendance Dump'!$B$2:$B$400,0),
MATCH(AE$2,'Attendance Dump'!$E$1:$AI$1,0)
),
INDEX('Active Hour''s Dump'!$D$3:$AH$337,
MATCH($C159,'Active Hour''s Dump'!$A$3:$A$337,0),
MATCH(AE$2,'Active Hour''s Dump'!$D$2:$AH$2,0)
))),"")</f>
        <v>8.5833333333333304</v>
      </c>
      <c r="AF159" s="13">
        <f>_xlfn.IFNA(IF(AF$3="Productivity",
INDEX('Productivity Dump'!$E$4:$AJ$500,
MATCH($A159,'Productivity Dump'!$A$4:$A$500,0),
MATCH(AF$2,'Productivity Dump'!$E$3:$AJ$3,0)
),
IF(AF$3="Attendance",
INDEX('Attendance Dump'!$E$2:$AI$400,
MATCH($A159,'Attendance Dump'!$B$2:$B$400,0),
MATCH(AF$2,'Attendance Dump'!$E$1:$AI$1,0)
),
INDEX('Active Hour''s Dump'!$D$3:$AH$337,
MATCH($C159,'Active Hour''s Dump'!$A$3:$A$337,0),
MATCH(AF$2,'Active Hour''s Dump'!$D$2:$AH$2,0)
))),"")</f>
        <v>846.15299999999991</v>
      </c>
      <c r="AG159" s="13" t="str">
        <f>_xlfn.IFNA(IF(AG$3="Productivity",
INDEX('Productivity Dump'!$E$4:$AJ$500,
MATCH($A159,'Productivity Dump'!$A$4:$A$500,0),
MATCH(AG$2,'Productivity Dump'!$E$3:$AJ$3,0)
),
IF(AG$3="Attendance",
INDEX('Attendance Dump'!$E$2:$AI$400,
MATCH($A159,'Attendance Dump'!$B$2:$B$400,0),
MATCH(AG$2,'Attendance Dump'!$E$1:$AI$1,0)
),
INDEX('Active Hour''s Dump'!$D$3:$AH$337,
MATCH($C159,'Active Hour''s Dump'!$A$3:$A$337,0),
MATCH(AG$2,'Active Hour''s Dump'!$D$2:$AH$2,0)
))),"")</f>
        <v>P</v>
      </c>
      <c r="AH159" s="54">
        <f>_xlfn.IFNA(IF(AH$3="Productivity",
INDEX('Productivity Dump'!$E$4:$AJ$500,
MATCH($A159,'Productivity Dump'!$A$4:$A$500,0),
MATCH(AH$2,'Productivity Dump'!$E$3:$AJ$3,0)
),
IF(AH$3="Attendance",
INDEX('Attendance Dump'!$E$2:$AI$400,
MATCH($A159,'Attendance Dump'!$B$2:$B$400,0),
MATCH(AH$2,'Attendance Dump'!$E$1:$AI$1,0)
),
INDEX('Active Hour''s Dump'!$D$3:$AH$337,
MATCH($C159,'Active Hour''s Dump'!$A$3:$A$337,0),
MATCH(AH$2,'Active Hour''s Dump'!$D$2:$AH$2,0)
))),"")</f>
        <v>8.25</v>
      </c>
      <c r="AI159" s="13">
        <f>_xlfn.IFNA(IF(AI$3="Productivity",
INDEX('Productivity Dump'!$E$4:$AJ$500,
MATCH($A159,'Productivity Dump'!$A$4:$A$500,0),
MATCH(AI$2,'Productivity Dump'!$E$3:$AJ$3,0)
),
IF(AI$3="Attendance",
INDEX('Attendance Dump'!$E$2:$AI$400,
MATCH($A159,'Attendance Dump'!$B$2:$B$400,0),
MATCH(AI$2,'Attendance Dump'!$E$1:$AI$1,0)
),
INDEX('Active Hour''s Dump'!$D$3:$AH$337,
MATCH($C159,'Active Hour''s Dump'!$A$3:$A$337,0),
MATCH(AI$2,'Active Hour''s Dump'!$D$2:$AH$2,0)
))),"")</f>
        <v>949.5390000000001</v>
      </c>
      <c r="AJ159" s="13" t="str">
        <f>_xlfn.IFNA(IF(AJ$3="Productivity",
INDEX('Productivity Dump'!$E$4:$AJ$500,
MATCH($A159,'Productivity Dump'!$A$4:$A$500,0),
MATCH(AJ$2,'Productivity Dump'!$E$3:$AJ$3,0)
),
IF(AJ$3="Attendance",
INDEX('Attendance Dump'!$E$2:$AI$400,
MATCH($A159,'Attendance Dump'!$B$2:$B$400,0),
MATCH(AJ$2,'Attendance Dump'!$E$1:$AI$1,0)
),
INDEX('Active Hour''s Dump'!$D$3:$AH$337,
MATCH($C159,'Active Hour''s Dump'!$A$3:$A$337,0),
MATCH(AJ$2,'Active Hour''s Dump'!$D$2:$AH$2,0)
))),"")</f>
        <v>P</v>
      </c>
      <c r="AK159" s="54">
        <f>_xlfn.IFNA(IF(AK$3="Productivity",
INDEX('Productivity Dump'!$E$4:$AJ$500,
MATCH($A159,'Productivity Dump'!$A$4:$A$500,0),
MATCH(AK$2,'Productivity Dump'!$E$3:$AJ$3,0)
),
IF(AK$3="Attendance",
INDEX('Attendance Dump'!$E$2:$AI$400,
MATCH($A159,'Attendance Dump'!$B$2:$B$400,0),
MATCH(AK$2,'Attendance Dump'!$E$1:$AI$1,0)
),
INDEX('Active Hour''s Dump'!$D$3:$AH$337,
MATCH($C159,'Active Hour''s Dump'!$A$3:$A$337,0),
MATCH(AK$2,'Active Hour''s Dump'!$D$2:$AH$2,0)
))),"")</f>
        <v>9.5833333333333304</v>
      </c>
      <c r="AL159" s="13">
        <f>_xlfn.IFNA(IF(AL$3="Productivity",
INDEX('Productivity Dump'!$E$4:$AJ$500,
MATCH($A159,'Productivity Dump'!$A$4:$A$500,0),
MATCH(AL$2,'Productivity Dump'!$E$3:$AJ$3,0)
),
IF(AL$3="Attendance",
INDEX('Attendance Dump'!$E$2:$AI$400,
MATCH($A159,'Attendance Dump'!$B$2:$B$400,0),
MATCH(AL$2,'Attendance Dump'!$E$1:$AI$1,0)
),
INDEX('Active Hour''s Dump'!$D$3:$AH$337,
MATCH($C159,'Active Hour''s Dump'!$A$3:$A$337,0),
MATCH(AL$2,'Active Hour''s Dump'!$D$2:$AH$2,0)
))),"")</f>
        <v>16.245999999999999</v>
      </c>
      <c r="AM159" s="13" t="str">
        <f>_xlfn.IFNA(IF(AM$3="Productivity",
INDEX('Productivity Dump'!$E$4:$AJ$500,
MATCH($A159,'Productivity Dump'!$A$4:$A$500,0),
MATCH(AM$2,'Productivity Dump'!$E$3:$AJ$3,0)
),
IF(AM$3="Attendance",
INDEX('Attendance Dump'!$E$2:$AI$400,
MATCH($A159,'Attendance Dump'!$B$2:$B$400,0),
MATCH(AM$2,'Attendance Dump'!$E$1:$AI$1,0)
),
INDEX('Active Hour''s Dump'!$D$3:$AH$337,
MATCH($C159,'Active Hour''s Dump'!$A$3:$A$337,0),
MATCH(AM$2,'Active Hour''s Dump'!$D$2:$AH$2,0)
))),"")</f>
        <v>WO</v>
      </c>
      <c r="AN159" s="54">
        <f>_xlfn.IFNA(IF(AN$3="Productivity",
INDEX('Productivity Dump'!$E$4:$AJ$500,
MATCH($A159,'Productivity Dump'!$A$4:$A$500,0),
MATCH(AN$2,'Productivity Dump'!$E$3:$AJ$3,0)
),
IF(AN$3="Attendance",
INDEX('Attendance Dump'!$E$2:$AI$400,
MATCH($A159,'Attendance Dump'!$B$2:$B$400,0),
MATCH(AN$2,'Attendance Dump'!$E$1:$AI$1,0)
),
INDEX('Active Hour''s Dump'!$D$3:$AH$337,
MATCH($C159,'Active Hour''s Dump'!$A$3:$A$337,0),
MATCH(AN$2,'Active Hour''s Dump'!$D$2:$AH$2,0)
))),"")</f>
        <v>0</v>
      </c>
      <c r="AO159" s="13">
        <f>_xlfn.IFNA(IF(AO$3="Productivity",
INDEX('Productivity Dump'!$E$4:$AJ$500,
MATCH($A159,'Productivity Dump'!$A$4:$A$500,0),
MATCH(AO$2,'Productivity Dump'!$E$3:$AJ$3,0)
),
IF(AO$3="Attendance",
INDEX('Attendance Dump'!$E$2:$AI$400,
MATCH($A159,'Attendance Dump'!$B$2:$B$400,0),
MATCH(AO$2,'Attendance Dump'!$E$1:$AI$1,0)
),
INDEX('Active Hour''s Dump'!$D$3:$AH$337,
MATCH($C159,'Active Hour''s Dump'!$A$3:$A$337,0),
MATCH(AO$2,'Active Hour''s Dump'!$D$2:$AH$2,0)
))),"")</f>
        <v>641.93899999999996</v>
      </c>
      <c r="AP159" s="13" t="str">
        <f>_xlfn.IFNA(IF(AP$3="Productivity",
INDEX('Productivity Dump'!$E$4:$AJ$500,
MATCH($A159,'Productivity Dump'!$A$4:$A$500,0),
MATCH(AP$2,'Productivity Dump'!$E$3:$AJ$3,0)
),
IF(AP$3="Attendance",
INDEX('Attendance Dump'!$E$2:$AI$400,
MATCH($A159,'Attendance Dump'!$B$2:$B$400,0),
MATCH(AP$2,'Attendance Dump'!$E$1:$AI$1,0)
),
INDEX('Active Hour''s Dump'!$D$3:$AH$337,
MATCH($C159,'Active Hour''s Dump'!$A$3:$A$337,0),
MATCH(AP$2,'Active Hour''s Dump'!$D$2:$AH$2,0)
))),"")</f>
        <v>P</v>
      </c>
      <c r="AQ159" s="54">
        <f>_xlfn.IFNA(IF(AQ$3="Productivity",
INDEX('Productivity Dump'!$E$4:$AJ$500,
MATCH($A159,'Productivity Dump'!$A$4:$A$500,0),
MATCH(AQ$2,'Productivity Dump'!$E$3:$AJ$3,0)
),
IF(AQ$3="Attendance",
INDEX('Attendance Dump'!$E$2:$AI$400,
MATCH($A159,'Attendance Dump'!$B$2:$B$400,0),
MATCH(AQ$2,'Attendance Dump'!$E$1:$AI$1,0)
),
INDEX('Active Hour''s Dump'!$D$3:$AH$337,
MATCH($C159,'Active Hour''s Dump'!$A$3:$A$337,0),
MATCH(AQ$2,'Active Hour''s Dump'!$D$2:$AH$2,0)
))),"")</f>
        <v>6.75</v>
      </c>
      <c r="AR159" s="13">
        <f>_xlfn.IFNA(IF(AR$3="Productivity",
INDEX('Productivity Dump'!$E$4:$AJ$500,
MATCH($A159,'Productivity Dump'!$A$4:$A$500,0),
MATCH(AR$2,'Productivity Dump'!$E$3:$AJ$3,0)
),
IF(AR$3="Attendance",
INDEX('Attendance Dump'!$E$2:$AI$400,
MATCH($A159,'Attendance Dump'!$B$2:$B$400,0),
MATCH(AR$2,'Attendance Dump'!$E$1:$AI$1,0)
),
INDEX('Active Hour''s Dump'!$D$3:$AH$337,
MATCH($C159,'Active Hour''s Dump'!$A$3:$A$337,0),
MATCH(AR$2,'Active Hour''s Dump'!$D$2:$AH$2,0)
))),"")</f>
        <v>0</v>
      </c>
      <c r="AS159" s="13" t="str">
        <f>_xlfn.IFNA(IF(AS$3="Productivity",
INDEX('Productivity Dump'!$E$4:$AJ$500,
MATCH($A159,'Productivity Dump'!$A$4:$A$500,0),
MATCH(AS$2,'Productivity Dump'!$E$3:$AJ$3,0)
),
IF(AS$3="Attendance",
INDEX('Attendance Dump'!$E$2:$AI$400,
MATCH($A159,'Attendance Dump'!$B$2:$B$400,0),
MATCH(AS$2,'Attendance Dump'!$E$1:$AI$1,0)
),
INDEX('Active Hour''s Dump'!$D$3:$AH$337,
MATCH($C159,'Active Hour''s Dump'!$A$3:$A$337,0),
MATCH(AS$2,'Active Hour''s Dump'!$D$2:$AH$2,0)
))),"")</f>
        <v>PM</v>
      </c>
      <c r="AT159" s="54">
        <f>_xlfn.IFNA(IF(AT$3="Productivity",
INDEX('Productivity Dump'!$E$4:$AJ$500,
MATCH($A159,'Productivity Dump'!$A$4:$A$500,0),
MATCH(AT$2,'Productivity Dump'!$E$3:$AJ$3,0)
),
IF(AT$3="Attendance",
INDEX('Attendance Dump'!$E$2:$AI$400,
MATCH($A159,'Attendance Dump'!$B$2:$B$400,0),
MATCH(AT$2,'Attendance Dump'!$E$1:$AI$1,0)
),
INDEX('Active Hour''s Dump'!$D$3:$AH$337,
MATCH($C159,'Active Hour''s Dump'!$A$3:$A$337,0),
MATCH(AT$2,'Active Hour''s Dump'!$D$2:$AH$2,0)
))),"")</f>
        <v>0</v>
      </c>
      <c r="AU159" s="13">
        <f>_xlfn.IFNA(IF(AU$3="Productivity",
INDEX('Productivity Dump'!$E$4:$AJ$500,
MATCH($A159,'Productivity Dump'!$A$4:$A$500,0),
MATCH(AU$2,'Productivity Dump'!$E$3:$AJ$3,0)
),
IF(AU$3="Attendance",
INDEX('Attendance Dump'!$E$2:$AI$400,
MATCH($A159,'Attendance Dump'!$B$2:$B$400,0),
MATCH(AU$2,'Attendance Dump'!$E$1:$AI$1,0)
),
INDEX('Active Hour''s Dump'!$D$3:$AH$337,
MATCH($C159,'Active Hour''s Dump'!$A$3:$A$337,0),
MATCH(AU$2,'Active Hour''s Dump'!$D$2:$AH$2,0)
))),"")</f>
        <v>1066.788</v>
      </c>
      <c r="AV159" s="13" t="str">
        <f>_xlfn.IFNA(IF(AV$3="Productivity",
INDEX('Productivity Dump'!$E$4:$AJ$500,
MATCH($A159,'Productivity Dump'!$A$4:$A$500,0),
MATCH(AV$2,'Productivity Dump'!$E$3:$AJ$3,0)
),
IF(AV$3="Attendance",
INDEX('Attendance Dump'!$E$2:$AI$400,
MATCH($A159,'Attendance Dump'!$B$2:$B$400,0),
MATCH(AV$2,'Attendance Dump'!$E$1:$AI$1,0)
),
INDEX('Active Hour''s Dump'!$D$3:$AH$337,
MATCH($C159,'Active Hour''s Dump'!$A$3:$A$337,0),
MATCH(AV$2,'Active Hour''s Dump'!$D$2:$AH$2,0)
))),"")</f>
        <v>P</v>
      </c>
      <c r="AW159" s="54">
        <f>_xlfn.IFNA(IF(AW$3="Productivity",
INDEX('Productivity Dump'!$E$4:$AJ$500,
MATCH($A159,'Productivity Dump'!$A$4:$A$500,0),
MATCH(AW$2,'Productivity Dump'!$E$3:$AJ$3,0)
),
IF(AW$3="Attendance",
INDEX('Attendance Dump'!$E$2:$AI$400,
MATCH($A159,'Attendance Dump'!$B$2:$B$400,0),
MATCH(AW$2,'Attendance Dump'!$E$1:$AI$1,0)
),
INDEX('Active Hour''s Dump'!$D$3:$AH$337,
MATCH($C159,'Active Hour''s Dump'!$A$3:$A$337,0),
MATCH(AW$2,'Active Hour''s Dump'!$D$2:$AH$2,0)
))),"")</f>
        <v>10.3333333333333</v>
      </c>
      <c r="AX159" s="13">
        <f>_xlfn.IFNA(IF(AX$3="Productivity",
INDEX('Productivity Dump'!$E$4:$AJ$500,
MATCH($A159,'Productivity Dump'!$A$4:$A$500,0),
MATCH(AX$2,'Productivity Dump'!$E$3:$AJ$3,0)
),
IF(AX$3="Attendance",
INDEX('Attendance Dump'!$E$2:$AI$400,
MATCH($A159,'Attendance Dump'!$B$2:$B$400,0),
MATCH(AX$2,'Attendance Dump'!$E$1:$AI$1,0)
),
INDEX('Active Hour''s Dump'!$D$3:$AH$337,
MATCH($C159,'Active Hour''s Dump'!$A$3:$A$337,0),
MATCH(AX$2,'Active Hour''s Dump'!$D$2:$AH$2,0)
))),"")</f>
        <v>813.2299999999999</v>
      </c>
      <c r="AY159" s="13" t="str">
        <f>_xlfn.IFNA(IF(AY$3="Productivity",
INDEX('Productivity Dump'!$E$4:$AJ$500,
MATCH($A159,'Productivity Dump'!$A$4:$A$500,0),
MATCH(AY$2,'Productivity Dump'!$E$3:$AJ$3,0)
),
IF(AY$3="Attendance",
INDEX('Attendance Dump'!$E$2:$AI$400,
MATCH($A159,'Attendance Dump'!$B$2:$B$400,0),
MATCH(AY$2,'Attendance Dump'!$E$1:$AI$1,0)
),
INDEX('Active Hour''s Dump'!$D$3:$AH$337,
MATCH($C159,'Active Hour''s Dump'!$A$3:$A$337,0),
MATCH(AY$2,'Active Hour''s Dump'!$D$2:$AH$2,0)
))),"")</f>
        <v>P</v>
      </c>
      <c r="AZ159" s="54">
        <f>_xlfn.IFNA(IF(AZ$3="Productivity",
INDEX('Productivity Dump'!$E$4:$AJ$500,
MATCH($A159,'Productivity Dump'!$A$4:$A$500,0),
MATCH(AZ$2,'Productivity Dump'!$E$3:$AJ$3,0)
),
IF(AZ$3="Attendance",
INDEX('Attendance Dump'!$E$2:$AI$400,
MATCH($A159,'Attendance Dump'!$B$2:$B$400,0),
MATCH(AZ$2,'Attendance Dump'!$E$1:$AI$1,0)
),
INDEX('Active Hour''s Dump'!$D$3:$AH$337,
MATCH($C159,'Active Hour''s Dump'!$A$3:$A$337,0),
MATCH(AZ$2,'Active Hour''s Dump'!$D$2:$AH$2,0)
))),"")</f>
        <v>10</v>
      </c>
      <c r="BA159" s="13">
        <f>_xlfn.IFNA(IF(BA$3="Productivity",
INDEX('Productivity Dump'!$E$4:$AJ$500,
MATCH($A159,'Productivity Dump'!$A$4:$A$500,0),
MATCH(BA$2,'Productivity Dump'!$E$3:$AJ$3,0)
),
IF(BA$3="Attendance",
INDEX('Attendance Dump'!$E$2:$AI$400,
MATCH($A159,'Attendance Dump'!$B$2:$B$400,0),
MATCH(BA$2,'Attendance Dump'!$E$1:$AI$1,0)
),
INDEX('Active Hour''s Dump'!$D$3:$AH$337,
MATCH($C159,'Active Hour''s Dump'!$A$3:$A$337,0),
MATCH(BA$2,'Active Hour''s Dump'!$D$2:$AH$2,0)
))),"")</f>
        <v>1059.6600000000001</v>
      </c>
      <c r="BB159" s="13" t="str">
        <f>_xlfn.IFNA(IF(BB$3="Productivity",
INDEX('Productivity Dump'!$E$4:$AJ$500,
MATCH($A159,'Productivity Dump'!$A$4:$A$500,0),
MATCH(BB$2,'Productivity Dump'!$E$3:$AJ$3,0)
),
IF(BB$3="Attendance",
INDEX('Attendance Dump'!$E$2:$AI$400,
MATCH($A159,'Attendance Dump'!$B$2:$B$400,0),
MATCH(BB$2,'Attendance Dump'!$E$1:$AI$1,0)
),
INDEX('Active Hour''s Dump'!$D$3:$AH$337,
MATCH($C159,'Active Hour''s Dump'!$A$3:$A$337,0),
MATCH(BB$2,'Active Hour''s Dump'!$D$2:$AH$2,0)
))),"")</f>
        <v>P</v>
      </c>
      <c r="BC159" s="54">
        <f>_xlfn.IFNA(IF(BC$3="Productivity",
INDEX('Productivity Dump'!$E$4:$AJ$500,
MATCH($A159,'Productivity Dump'!$A$4:$A$500,0),
MATCH(BC$2,'Productivity Dump'!$E$3:$AJ$3,0)
),
IF(BC$3="Attendance",
INDEX('Attendance Dump'!$E$2:$AI$400,
MATCH($A159,'Attendance Dump'!$B$2:$B$400,0),
MATCH(BC$2,'Attendance Dump'!$E$1:$AI$1,0)
),
INDEX('Active Hour''s Dump'!$D$3:$AH$337,
MATCH($C159,'Active Hour''s Dump'!$A$3:$A$337,0),
MATCH(BC$2,'Active Hour''s Dump'!$D$2:$AH$2,0)
))),"")</f>
        <v>9.5</v>
      </c>
      <c r="BD159" s="13">
        <f>_xlfn.IFNA(IF(BD$3="Productivity",
INDEX('Productivity Dump'!$E$4:$AJ$500,
MATCH($A159,'Productivity Dump'!$A$4:$A$500,0),
MATCH(BD$2,'Productivity Dump'!$E$3:$AJ$3,0)
),
IF(BD$3="Attendance",
INDEX('Attendance Dump'!$E$2:$AI$400,
MATCH($A159,'Attendance Dump'!$B$2:$B$400,0),
MATCH(BD$2,'Attendance Dump'!$E$1:$AI$1,0)
),
INDEX('Active Hour''s Dump'!$D$3:$AH$337,
MATCH($C159,'Active Hour''s Dump'!$A$3:$A$337,0),
MATCH(BD$2,'Active Hour''s Dump'!$D$2:$AH$2,0)
))),"")</f>
        <v>0</v>
      </c>
      <c r="BE159" s="13" t="str">
        <f>_xlfn.IFNA(IF(BE$3="Productivity",
INDEX('Productivity Dump'!$E$4:$AJ$500,
MATCH($A159,'Productivity Dump'!$A$4:$A$500,0),
MATCH(BE$2,'Productivity Dump'!$E$3:$AJ$3,0)
),
IF(BE$3="Attendance",
INDEX('Attendance Dump'!$E$2:$AI$400,
MATCH($A159,'Attendance Dump'!$B$2:$B$400,0),
MATCH(BE$2,'Attendance Dump'!$E$1:$AI$1,0)
),
INDEX('Active Hour''s Dump'!$D$3:$AH$337,
MATCH($C159,'Active Hour''s Dump'!$A$3:$A$337,0),
MATCH(BE$2,'Active Hour''s Dump'!$D$2:$AH$2,0)
))),"")</f>
        <v>PL</v>
      </c>
      <c r="BF159" s="54">
        <f>_xlfn.IFNA(IF(BF$3="Productivity",
INDEX('Productivity Dump'!$E$4:$AJ$500,
MATCH($A159,'Productivity Dump'!$A$4:$A$500,0),
MATCH(BF$2,'Productivity Dump'!$E$3:$AJ$3,0)
),
IF(BF$3="Attendance",
INDEX('Attendance Dump'!$E$2:$AI$400,
MATCH($A159,'Attendance Dump'!$B$2:$B$400,0),
MATCH(BF$2,'Attendance Dump'!$E$1:$AI$1,0)
),
INDEX('Active Hour''s Dump'!$D$3:$AH$337,
MATCH($C159,'Active Hour''s Dump'!$A$3:$A$337,0),
MATCH(BF$2,'Active Hour''s Dump'!$D$2:$AH$2,0)
))),"")</f>
        <v>0</v>
      </c>
      <c r="BG159" s="13">
        <f>_xlfn.IFNA(IF(BG$3="Productivity",
INDEX('Productivity Dump'!$E$4:$AJ$500,
MATCH($A159,'Productivity Dump'!$A$4:$A$500,0),
MATCH(BG$2,'Productivity Dump'!$E$3:$AJ$3,0)
),
IF(BG$3="Attendance",
INDEX('Attendance Dump'!$E$2:$AI$400,
MATCH($A159,'Attendance Dump'!$B$2:$B$400,0),
MATCH(BG$2,'Attendance Dump'!$E$1:$AI$1,0)
),
INDEX('Active Hour''s Dump'!$D$3:$AH$337,
MATCH($C159,'Active Hour''s Dump'!$A$3:$A$337,0),
MATCH(BG$2,'Active Hour''s Dump'!$D$2:$AH$2,0)
))),"")</f>
        <v>0</v>
      </c>
      <c r="BH159" s="13" t="str">
        <f>_xlfn.IFNA(IF(BH$3="Productivity",
INDEX('Productivity Dump'!$E$4:$AJ$500,
MATCH($A159,'Productivity Dump'!$A$4:$A$500,0),
MATCH(BH$2,'Productivity Dump'!$E$3:$AJ$3,0)
),
IF(BH$3="Attendance",
INDEX('Attendance Dump'!$E$2:$AI$400,
MATCH($A159,'Attendance Dump'!$B$2:$B$400,0),
MATCH(BH$2,'Attendance Dump'!$E$1:$AI$1,0)
),
INDEX('Active Hour''s Dump'!$D$3:$AH$337,
MATCH($C159,'Active Hour''s Dump'!$A$3:$A$337,0),
MATCH(BH$2,'Active Hour''s Dump'!$D$2:$AH$2,0)
))),"")</f>
        <v>WO</v>
      </c>
      <c r="BI159" s="54">
        <f>_xlfn.IFNA(IF(BI$3="Productivity",
INDEX('Productivity Dump'!$E$4:$AJ$500,
MATCH($A159,'Productivity Dump'!$A$4:$A$500,0),
MATCH(BI$2,'Productivity Dump'!$E$3:$AJ$3,0)
),
IF(BI$3="Attendance",
INDEX('Attendance Dump'!$E$2:$AI$400,
MATCH($A159,'Attendance Dump'!$B$2:$B$400,0),
MATCH(BI$2,'Attendance Dump'!$E$1:$AI$1,0)
),
INDEX('Active Hour''s Dump'!$D$3:$AH$337,
MATCH($C159,'Active Hour''s Dump'!$A$3:$A$337,0),
MATCH(BI$2,'Active Hour''s Dump'!$D$2:$AH$2,0)
))),"")</f>
        <v>0</v>
      </c>
      <c r="BJ159" s="13">
        <f>_xlfn.IFNA(IF(BJ$3="Productivity",
INDEX('Productivity Dump'!$E$4:$AJ$500,
MATCH($A159,'Productivity Dump'!$A$4:$A$500,0),
MATCH(BJ$2,'Productivity Dump'!$E$3:$AJ$3,0)
),
IF(BJ$3="Attendance",
INDEX('Attendance Dump'!$E$2:$AI$400,
MATCH($A159,'Attendance Dump'!$B$2:$B$400,0),
MATCH(BJ$2,'Attendance Dump'!$E$1:$AI$1,0)
),
INDEX('Active Hour''s Dump'!$D$3:$AH$337,
MATCH($C159,'Active Hour''s Dump'!$A$3:$A$337,0),
MATCH(BJ$2,'Active Hour''s Dump'!$D$2:$AH$2,0)
))),"")</f>
        <v>665.721</v>
      </c>
      <c r="BK159" s="13" t="str">
        <f>_xlfn.IFNA(IF(BK$3="Productivity",
INDEX('Productivity Dump'!$E$4:$AJ$500,
MATCH($A159,'Productivity Dump'!$A$4:$A$500,0),
MATCH(BK$2,'Productivity Dump'!$E$3:$AJ$3,0)
),
IF(BK$3="Attendance",
INDEX('Attendance Dump'!$E$2:$AI$400,
MATCH($A159,'Attendance Dump'!$B$2:$B$400,0),
MATCH(BK$2,'Attendance Dump'!$E$1:$AI$1,0)
),
INDEX('Active Hour''s Dump'!$D$3:$AH$337,
MATCH($C159,'Active Hour''s Dump'!$A$3:$A$337,0),
MATCH(BK$2,'Active Hour''s Dump'!$D$2:$AH$2,0)
))),"")</f>
        <v>P</v>
      </c>
      <c r="BL159" s="54">
        <f>_xlfn.IFNA(IF(BL$3="Productivity",
INDEX('Productivity Dump'!$E$4:$AJ$500,
MATCH($A159,'Productivity Dump'!$A$4:$A$500,0),
MATCH(BL$2,'Productivity Dump'!$E$3:$AJ$3,0)
),
IF(BL$3="Attendance",
INDEX('Attendance Dump'!$E$2:$AI$400,
MATCH($A159,'Attendance Dump'!$B$2:$B$400,0),
MATCH(BL$2,'Attendance Dump'!$E$1:$AI$1,0)
),
INDEX('Active Hour''s Dump'!$D$3:$AH$337,
MATCH($C159,'Active Hour''s Dump'!$A$3:$A$337,0),
MATCH(BL$2,'Active Hour''s Dump'!$D$2:$AH$2,0)
))),"")</f>
        <v>7.25</v>
      </c>
      <c r="BM159" s="13">
        <f>_xlfn.IFNA(IF(BM$3="Productivity",
INDEX('Productivity Dump'!$E$4:$AJ$500,
MATCH($A159,'Productivity Dump'!$A$4:$A$500,0),
MATCH(BM$2,'Productivity Dump'!$E$3:$AJ$3,0)
),
IF(BM$3="Attendance",
INDEX('Attendance Dump'!$E$2:$AI$400,
MATCH($A159,'Attendance Dump'!$B$2:$B$400,0),
MATCH(BM$2,'Attendance Dump'!$E$1:$AI$1,0)
),
INDEX('Active Hour''s Dump'!$D$3:$AH$337,
MATCH($C159,'Active Hour''s Dump'!$A$3:$A$337,0),
MATCH(BM$2,'Active Hour''s Dump'!$D$2:$AH$2,0)
))),"")</f>
        <v>1089.3290000000002</v>
      </c>
      <c r="BN159" s="13" t="str">
        <f>_xlfn.IFNA(IF(BN$3="Productivity",
INDEX('Productivity Dump'!$E$4:$AJ$500,
MATCH($A159,'Productivity Dump'!$A$4:$A$500,0),
MATCH(BN$2,'Productivity Dump'!$E$3:$AJ$3,0)
),
IF(BN$3="Attendance",
INDEX('Attendance Dump'!$E$2:$AI$400,
MATCH($A159,'Attendance Dump'!$B$2:$B$400,0),
MATCH(BN$2,'Attendance Dump'!$E$1:$AI$1,0)
),
INDEX('Active Hour''s Dump'!$D$3:$AH$337,
MATCH($C159,'Active Hour''s Dump'!$A$3:$A$337,0),
MATCH(BN$2,'Active Hour''s Dump'!$D$2:$AH$2,0)
))),"")</f>
        <v>P</v>
      </c>
      <c r="BO159" s="54">
        <f>_xlfn.IFNA(IF(BO$3="Productivity",
INDEX('Productivity Dump'!$E$4:$AJ$500,
MATCH($A159,'Productivity Dump'!$A$4:$A$500,0),
MATCH(BO$2,'Productivity Dump'!$E$3:$AJ$3,0)
),
IF(BO$3="Attendance",
INDEX('Attendance Dump'!$E$2:$AI$400,
MATCH($A159,'Attendance Dump'!$B$2:$B$400,0),
MATCH(BO$2,'Attendance Dump'!$E$1:$AI$1,0)
),
INDEX('Active Hour''s Dump'!$D$3:$AH$337,
MATCH($C159,'Active Hour''s Dump'!$A$3:$A$337,0),
MATCH(BO$2,'Active Hour''s Dump'!$D$2:$AH$2,0)
))),"")</f>
        <v>9.1666666666666696</v>
      </c>
      <c r="BP159" s="13">
        <f>_xlfn.IFNA(IF(BP$3="Productivity",
INDEX('Productivity Dump'!$E$4:$AJ$500,
MATCH($A159,'Productivity Dump'!$A$4:$A$500,0),
MATCH(BP$2,'Productivity Dump'!$E$3:$AJ$3,0)
),
IF(BP$3="Attendance",
INDEX('Attendance Dump'!$E$2:$AI$400,
MATCH($A159,'Attendance Dump'!$B$2:$B$400,0),
MATCH(BP$2,'Attendance Dump'!$E$1:$AI$1,0)
),
INDEX('Active Hour''s Dump'!$D$3:$AH$337,
MATCH($C159,'Active Hour''s Dump'!$A$3:$A$337,0),
MATCH(BP$2,'Active Hour''s Dump'!$D$2:$AH$2,0)
))),"")</f>
        <v>1012.9630000000002</v>
      </c>
      <c r="BQ159" s="13" t="str">
        <f>_xlfn.IFNA(IF(BQ$3="Productivity",
INDEX('Productivity Dump'!$E$4:$AJ$500,
MATCH($A159,'Productivity Dump'!$A$4:$A$500,0),
MATCH(BQ$2,'Productivity Dump'!$E$3:$AJ$3,0)
),
IF(BQ$3="Attendance",
INDEX('Attendance Dump'!$E$2:$AI$400,
MATCH($A159,'Attendance Dump'!$B$2:$B$400,0),
MATCH(BQ$2,'Attendance Dump'!$E$1:$AI$1,0)
),
INDEX('Active Hour''s Dump'!$D$3:$AH$337,
MATCH($C159,'Active Hour''s Dump'!$A$3:$A$337,0),
MATCH(BQ$2,'Active Hour''s Dump'!$D$2:$AH$2,0)
))),"")</f>
        <v>P</v>
      </c>
      <c r="BR159" s="54">
        <f>_xlfn.IFNA(IF(BR$3="Productivity",
INDEX('Productivity Dump'!$E$4:$AJ$500,
MATCH($A159,'Productivity Dump'!$A$4:$A$500,0),
MATCH(BR$2,'Productivity Dump'!$E$3:$AJ$3,0)
),
IF(BR$3="Attendance",
INDEX('Attendance Dump'!$E$2:$AI$400,
MATCH($A159,'Attendance Dump'!$B$2:$B$400,0),
MATCH(BR$2,'Attendance Dump'!$E$1:$AI$1,0)
),
INDEX('Active Hour''s Dump'!$D$3:$AH$337,
MATCH($C159,'Active Hour''s Dump'!$A$3:$A$337,0),
MATCH(BR$2,'Active Hour''s Dump'!$D$2:$AH$2,0)
))),"")</f>
        <v>9.1666666666666696</v>
      </c>
      <c r="BS159" s="13">
        <f>_xlfn.IFNA(IF(BS$3="Productivity",
INDEX('Productivity Dump'!$E$4:$AJ$500,
MATCH($A159,'Productivity Dump'!$A$4:$A$500,0),
MATCH(BS$2,'Productivity Dump'!$E$3:$AJ$3,0)
),
IF(BS$3="Attendance",
INDEX('Attendance Dump'!$E$2:$AI$400,
MATCH($A159,'Attendance Dump'!$B$2:$B$400,0),
MATCH(BS$2,'Attendance Dump'!$E$1:$AI$1,0)
),
INDEX('Active Hour''s Dump'!$D$3:$AH$337,
MATCH($C159,'Active Hour''s Dump'!$A$3:$A$337,0),
MATCH(BS$2,'Active Hour''s Dump'!$D$2:$AH$2,0)
))),"")</f>
        <v>746.94000000000028</v>
      </c>
      <c r="BT159" s="13" t="str">
        <f>_xlfn.IFNA(IF(BT$3="Productivity",
INDEX('Productivity Dump'!$E$4:$AJ$500,
MATCH($A159,'Productivity Dump'!$A$4:$A$500,0),
MATCH(BT$2,'Productivity Dump'!$E$3:$AJ$3,0)
),
IF(BT$3="Attendance",
INDEX('Attendance Dump'!$E$2:$AI$400,
MATCH($A159,'Attendance Dump'!$B$2:$B$400,0),
MATCH(BT$2,'Attendance Dump'!$E$1:$AI$1,0)
),
INDEX('Active Hour''s Dump'!$D$3:$AH$337,
MATCH($C159,'Active Hour''s Dump'!$A$3:$A$337,0),
MATCH(BT$2,'Active Hour''s Dump'!$D$2:$AH$2,0)
))),"")</f>
        <v>H(P)</v>
      </c>
      <c r="BU159" s="54">
        <f>_xlfn.IFNA(IF(BU$3="Productivity",
INDEX('Productivity Dump'!$E$4:$AJ$500,
MATCH($A159,'Productivity Dump'!$A$4:$A$500,0),
MATCH(BU$2,'Productivity Dump'!$E$3:$AJ$3,0)
),
IF(BU$3="Attendance",
INDEX('Attendance Dump'!$E$2:$AI$400,
MATCH($A159,'Attendance Dump'!$B$2:$B$400,0),
MATCH(BU$2,'Attendance Dump'!$E$1:$AI$1,0)
),
INDEX('Active Hour''s Dump'!$D$3:$AH$337,
MATCH($C159,'Active Hour''s Dump'!$A$3:$A$337,0),
MATCH(BU$2,'Active Hour''s Dump'!$D$2:$AH$2,0)
))),"")</f>
        <v>6</v>
      </c>
      <c r="BV159" s="13">
        <f>_xlfn.IFNA(IF(BV$3="Productivity",
INDEX('Productivity Dump'!$E$4:$AJ$500,
MATCH($A159,'Productivity Dump'!$A$4:$A$500,0),
MATCH(BV$2,'Productivity Dump'!$E$3:$AJ$3,0)
),
IF(BV$3="Attendance",
INDEX('Attendance Dump'!$E$2:$AI$400,
MATCH($A159,'Attendance Dump'!$B$2:$B$400,0),
MATCH(BV$2,'Attendance Dump'!$E$1:$AI$1,0)
),
INDEX('Active Hour''s Dump'!$D$3:$AH$337,
MATCH($C159,'Active Hour''s Dump'!$A$3:$A$337,0),
MATCH(BV$2,'Active Hour''s Dump'!$D$2:$AH$2,0)
))),"")</f>
        <v>697.95100000000025</v>
      </c>
      <c r="BW159" s="13" t="str">
        <f>_xlfn.IFNA(IF(BW$3="Productivity",
INDEX('Productivity Dump'!$E$4:$AJ$500,
MATCH($A159,'Productivity Dump'!$A$4:$A$500,0),
MATCH(BW$2,'Productivity Dump'!$E$3:$AJ$3,0)
),
IF(BW$3="Attendance",
INDEX('Attendance Dump'!$E$2:$AI$400,
MATCH($A159,'Attendance Dump'!$B$2:$B$400,0),
MATCH(BW$2,'Attendance Dump'!$E$1:$AI$1,0)
),
INDEX('Active Hour''s Dump'!$D$3:$AH$337,
MATCH($C159,'Active Hour''s Dump'!$A$3:$A$337,0),
MATCH(BW$2,'Active Hour''s Dump'!$D$2:$AH$2,0)
))),"")</f>
        <v>P</v>
      </c>
      <c r="BX159" s="54">
        <f>_xlfn.IFNA(IF(BX$3="Productivity",
INDEX('Productivity Dump'!$E$4:$AJ$500,
MATCH($A159,'Productivity Dump'!$A$4:$A$500,0),
MATCH(BX$2,'Productivity Dump'!$E$3:$AJ$3,0)
),
IF(BX$3="Attendance",
INDEX('Attendance Dump'!$E$2:$AI$400,
MATCH($A159,'Attendance Dump'!$B$2:$B$400,0),
MATCH(BX$2,'Attendance Dump'!$E$1:$AI$1,0)
),
INDEX('Active Hour''s Dump'!$D$3:$AH$337,
MATCH($C159,'Active Hour''s Dump'!$A$3:$A$337,0),
MATCH(BX$2,'Active Hour''s Dump'!$D$2:$AH$2,0)
))),"")</f>
        <v>6.9166666666666696</v>
      </c>
      <c r="BY159" s="13">
        <f>_xlfn.IFNA(IF(BY$3="Productivity",
INDEX('Productivity Dump'!$E$4:$AJ$500,
MATCH($A159,'Productivity Dump'!$A$4:$A$500,0),
MATCH(BY$2,'Productivity Dump'!$E$3:$AJ$3,0)
),
IF(BY$3="Attendance",
INDEX('Attendance Dump'!$E$2:$AI$400,
MATCH($A159,'Attendance Dump'!$B$2:$B$400,0),
MATCH(BY$2,'Attendance Dump'!$E$1:$AI$1,0)
),
INDEX('Active Hour''s Dump'!$D$3:$AH$337,
MATCH($C159,'Active Hour''s Dump'!$A$3:$A$337,0),
MATCH(BY$2,'Active Hour''s Dump'!$D$2:$AH$2,0)
))),"")</f>
        <v>726.93399999999986</v>
      </c>
      <c r="BZ159" s="13" t="str">
        <f>_xlfn.IFNA(IF(BZ$3="Productivity",
INDEX('Productivity Dump'!$E$4:$AJ$500,
MATCH($A159,'Productivity Dump'!$A$4:$A$500,0),
MATCH(BZ$2,'Productivity Dump'!$E$3:$AJ$3,0)
),
IF(BZ$3="Attendance",
INDEX('Attendance Dump'!$E$2:$AI$400,
MATCH($A159,'Attendance Dump'!$B$2:$B$400,0),
MATCH(BZ$2,'Attendance Dump'!$E$1:$AI$1,0)
),
INDEX('Active Hour''s Dump'!$D$3:$AH$337,
MATCH($C159,'Active Hour''s Dump'!$A$3:$A$337,0),
MATCH(BZ$2,'Active Hour''s Dump'!$D$2:$AH$2,0)
))),"")</f>
        <v>P</v>
      </c>
      <c r="CA159" s="54">
        <f>_xlfn.IFNA(IF(CA$3="Productivity",
INDEX('Productivity Dump'!$E$4:$AJ$500,
MATCH($A159,'Productivity Dump'!$A$4:$A$500,0),
MATCH(CA$2,'Productivity Dump'!$E$3:$AJ$3,0)
),
IF(CA$3="Attendance",
INDEX('Attendance Dump'!$E$2:$AI$400,
MATCH($A159,'Attendance Dump'!$B$2:$B$400,0),
MATCH(CA$2,'Attendance Dump'!$E$1:$AI$1,0)
),
INDEX('Active Hour''s Dump'!$D$3:$AH$337,
MATCH($C159,'Active Hour''s Dump'!$A$3:$A$337,0),
MATCH(CA$2,'Active Hour''s Dump'!$D$2:$AH$2,0)
))),"")</f>
        <v>6.5</v>
      </c>
      <c r="CB159" s="13">
        <f>_xlfn.IFNA(IF(CB$3="Productivity",
INDEX('Productivity Dump'!$E$4:$AJ$500,
MATCH($A159,'Productivity Dump'!$A$4:$A$500,0),
MATCH(CB$2,'Productivity Dump'!$E$3:$AJ$3,0)
),
IF(CB$3="Attendance",
INDEX('Attendance Dump'!$E$2:$AI$400,
MATCH($A159,'Attendance Dump'!$B$2:$B$400,0),
MATCH(CB$2,'Attendance Dump'!$E$1:$AI$1,0)
),
INDEX('Active Hour''s Dump'!$D$3:$AH$337,
MATCH($C159,'Active Hour''s Dump'!$A$3:$A$337,0),
MATCH(CB$2,'Active Hour''s Dump'!$D$2:$AH$2,0)
))),"")</f>
        <v>26.477</v>
      </c>
      <c r="CC159" s="13" t="str">
        <f>_xlfn.IFNA(IF(CC$3="Productivity",
INDEX('Productivity Dump'!$E$4:$AJ$500,
MATCH($A159,'Productivity Dump'!$A$4:$A$500,0),
MATCH(CC$2,'Productivity Dump'!$E$3:$AJ$3,0)
),
IF(CC$3="Attendance",
INDEX('Attendance Dump'!$E$2:$AI$400,
MATCH($A159,'Attendance Dump'!$B$2:$B$400,0),
MATCH(CC$2,'Attendance Dump'!$E$1:$AI$1,0)
),
INDEX('Active Hour''s Dump'!$D$3:$AH$337,
MATCH($C159,'Active Hour''s Dump'!$A$3:$A$337,0),
MATCH(CC$2,'Active Hour''s Dump'!$D$2:$AH$2,0)
))),"")</f>
        <v>WO</v>
      </c>
      <c r="CD159" s="54">
        <f>_xlfn.IFNA(IF(CD$3="Productivity",
INDEX('Productivity Dump'!$E$4:$AJ$500,
MATCH($A159,'Productivity Dump'!$A$4:$A$500,0),
MATCH(CD$2,'Productivity Dump'!$E$3:$AJ$3,0)
),
IF(CD$3="Attendance",
INDEX('Attendance Dump'!$E$2:$AI$400,
MATCH($A159,'Attendance Dump'!$B$2:$B$400,0),
MATCH(CD$2,'Attendance Dump'!$E$1:$AI$1,0)
),
INDEX('Active Hour''s Dump'!$D$3:$AH$337,
MATCH($C159,'Active Hour''s Dump'!$A$3:$A$337,0),
MATCH(CD$2,'Active Hour''s Dump'!$D$2:$AH$2,0)
))),"")</f>
        <v>0</v>
      </c>
      <c r="CE159" s="13">
        <f>_xlfn.IFNA(IF(CE$3="Productivity",
INDEX('Productivity Dump'!$E$4:$AJ$500,
MATCH($A159,'Productivity Dump'!$A$4:$A$500,0),
MATCH(CE$2,'Productivity Dump'!$E$3:$AJ$3,0)
),
IF(CE$3="Attendance",
INDEX('Attendance Dump'!$E$2:$AI$400,
MATCH($A159,'Attendance Dump'!$B$2:$B$400,0),
MATCH(CE$2,'Attendance Dump'!$E$1:$AI$1,0)
),
INDEX('Active Hour''s Dump'!$D$3:$AH$337,
MATCH($C159,'Active Hour''s Dump'!$A$3:$A$337,0),
MATCH(CE$2,'Active Hour''s Dump'!$D$2:$AH$2,0)
))),"")</f>
        <v>678.07299999999998</v>
      </c>
      <c r="CF159" s="13" t="str">
        <f>_xlfn.IFNA(IF(CF$3="Productivity",
INDEX('Productivity Dump'!$E$4:$AJ$500,
MATCH($A159,'Productivity Dump'!$A$4:$A$500,0),
MATCH(CF$2,'Productivity Dump'!$E$3:$AJ$3,0)
),
IF(CF$3="Attendance",
INDEX('Attendance Dump'!$E$2:$AI$400,
MATCH($A159,'Attendance Dump'!$B$2:$B$400,0),
MATCH(CF$2,'Attendance Dump'!$E$1:$AI$1,0)
),
INDEX('Active Hour''s Dump'!$D$3:$AH$337,
MATCH($C159,'Active Hour''s Dump'!$A$3:$A$337,0),
MATCH(CF$2,'Active Hour''s Dump'!$D$2:$AH$2,0)
))),"")</f>
        <v>P</v>
      </c>
      <c r="CG159" s="54">
        <f>_xlfn.IFNA(IF(CG$3="Productivity",
INDEX('Productivity Dump'!$E$4:$AJ$500,
MATCH($A159,'Productivity Dump'!$A$4:$A$500,0),
MATCH(CG$2,'Productivity Dump'!$E$3:$AJ$3,0)
),
IF(CG$3="Attendance",
INDEX('Attendance Dump'!$E$2:$AI$400,
MATCH($A159,'Attendance Dump'!$B$2:$B$400,0),
MATCH(CG$2,'Attendance Dump'!$E$1:$AI$1,0)
),
INDEX('Active Hour''s Dump'!$D$3:$AH$337,
MATCH($C159,'Active Hour''s Dump'!$A$3:$A$337,0),
MATCH(CG$2,'Active Hour''s Dump'!$D$2:$AH$2,0)
))),"")</f>
        <v>6.5</v>
      </c>
      <c r="CH159" s="13">
        <f>_xlfn.IFNA(IF(CH$3="Productivity",
INDEX('Productivity Dump'!$E$4:$AJ$500,
MATCH($A159,'Productivity Dump'!$A$4:$A$500,0),
MATCH(CH$2,'Productivity Dump'!$E$3:$AJ$3,0)
),
IF(CH$3="Attendance",
INDEX('Attendance Dump'!$E$2:$AI$400,
MATCH($A159,'Attendance Dump'!$B$2:$B$400,0),
MATCH(CH$2,'Attendance Dump'!$E$1:$AI$1,0)
),
INDEX('Active Hour''s Dump'!$D$3:$AH$337,
MATCH($C159,'Active Hour''s Dump'!$A$3:$A$337,0),
MATCH(CH$2,'Active Hour''s Dump'!$D$2:$AH$2,0)
))),"")</f>
        <v>1038.8460000000002</v>
      </c>
      <c r="CI159" s="13" t="str">
        <f>_xlfn.IFNA(IF(CI$3="Productivity",
INDEX('Productivity Dump'!$E$4:$AJ$500,
MATCH($A159,'Productivity Dump'!$A$4:$A$500,0),
MATCH(CI$2,'Productivity Dump'!$E$3:$AJ$3,0)
),
IF(CI$3="Attendance",
INDEX('Attendance Dump'!$E$2:$AI$400,
MATCH($A159,'Attendance Dump'!$B$2:$B$400,0),
MATCH(CI$2,'Attendance Dump'!$E$1:$AI$1,0)
),
INDEX('Active Hour''s Dump'!$D$3:$AH$337,
MATCH($C159,'Active Hour''s Dump'!$A$3:$A$337,0),
MATCH(CI$2,'Active Hour''s Dump'!$D$2:$AH$2,0)
))),"")</f>
        <v>P</v>
      </c>
      <c r="CJ159" s="54">
        <f>_xlfn.IFNA(IF(CJ$3="Productivity",
INDEX('Productivity Dump'!$E$4:$AJ$500,
MATCH($A159,'Productivity Dump'!$A$4:$A$500,0),
MATCH(CJ$2,'Productivity Dump'!$E$3:$AJ$3,0)
),
IF(CJ$3="Attendance",
INDEX('Attendance Dump'!$E$2:$AI$400,
MATCH($A159,'Attendance Dump'!$B$2:$B$400,0),
MATCH(CJ$2,'Attendance Dump'!$E$1:$AI$1,0)
),
INDEX('Active Hour''s Dump'!$D$3:$AH$337,
MATCH($C159,'Active Hour''s Dump'!$A$3:$A$337,0),
MATCH(CJ$2,'Active Hour''s Dump'!$D$2:$AH$2,0)
))),"")</f>
        <v>8.75</v>
      </c>
      <c r="CK159" s="13">
        <f>_xlfn.IFNA(IF(CK$3="Productivity",
INDEX('Productivity Dump'!$E$4:$AJ$500,
MATCH($A159,'Productivity Dump'!$A$4:$A$500,0),
MATCH(CK$2,'Productivity Dump'!$E$3:$AJ$3,0)
),
IF(CK$3="Attendance",
INDEX('Attendance Dump'!$E$2:$AI$400,
MATCH($A159,'Attendance Dump'!$B$2:$B$400,0),
MATCH(CK$2,'Attendance Dump'!$E$1:$AI$1,0)
),
INDEX('Active Hour''s Dump'!$D$3:$AH$337,
MATCH($C159,'Active Hour''s Dump'!$A$3:$A$337,0),
MATCH(CK$2,'Active Hour''s Dump'!$D$2:$AH$2,0)
))),"")</f>
        <v>968.44</v>
      </c>
      <c r="CL159" s="13" t="str">
        <f>_xlfn.IFNA(IF(CL$3="Productivity",
INDEX('Productivity Dump'!$E$4:$AJ$500,
MATCH($A159,'Productivity Dump'!$A$4:$A$500,0),
MATCH(CL$2,'Productivity Dump'!$E$3:$AJ$3,0)
),
IF(CL$3="Attendance",
INDEX('Attendance Dump'!$E$2:$AI$400,
MATCH($A159,'Attendance Dump'!$B$2:$B$400,0),
MATCH(CL$2,'Attendance Dump'!$E$1:$AI$1,0)
),
INDEX('Active Hour''s Dump'!$D$3:$AH$337,
MATCH($C159,'Active Hour''s Dump'!$A$3:$A$337,0),
MATCH(CL$2,'Active Hour''s Dump'!$D$2:$AH$2,0)
))),"")</f>
        <v>P</v>
      </c>
      <c r="CM159" s="54">
        <f>_xlfn.IFNA(IF(CM$3="Productivity",
INDEX('Productivity Dump'!$E$4:$AJ$500,
MATCH($A159,'Productivity Dump'!$A$4:$A$500,0),
MATCH(CM$2,'Productivity Dump'!$E$3:$AJ$3,0)
),
IF(CM$3="Attendance",
INDEX('Attendance Dump'!$E$2:$AI$400,
MATCH($A159,'Attendance Dump'!$B$2:$B$400,0),
MATCH(CM$2,'Attendance Dump'!$E$1:$AI$1,0)
),
INDEX('Active Hour''s Dump'!$D$3:$AH$337,
MATCH($C159,'Active Hour''s Dump'!$A$3:$A$337,0),
MATCH(CM$2,'Active Hour''s Dump'!$D$2:$AH$2,0)
))),"")</f>
        <v>7.25</v>
      </c>
      <c r="CN159" s="13">
        <f>_xlfn.IFNA(IF(CN$3="Productivity",
INDEX('Productivity Dump'!$E$4:$AJ$500,
MATCH($A159,'Productivity Dump'!$A$4:$A$500,0),
MATCH(CN$2,'Productivity Dump'!$E$3:$AJ$3,0)
),
IF(CN$3="Attendance",
INDEX('Attendance Dump'!$E$2:$AI$400,
MATCH($A159,'Attendance Dump'!$B$2:$B$400,0),
MATCH(CN$2,'Attendance Dump'!$E$1:$AI$1,0)
),
INDEX('Active Hour''s Dump'!$D$3:$AH$337,
MATCH($C159,'Active Hour''s Dump'!$A$3:$A$337,0),
MATCH(CN$2,'Active Hour''s Dump'!$D$2:$AH$2,0)
))),"")</f>
        <v>0</v>
      </c>
      <c r="CO159" s="13">
        <f>_xlfn.IFNA(IF(CO$3="Productivity",
INDEX('Productivity Dump'!$E$4:$AJ$500,
MATCH($A159,'Productivity Dump'!$A$4:$A$500,0),
MATCH(CO$2,'Productivity Dump'!$E$3:$AJ$3,0)
),
IF(CO$3="Attendance",
INDEX('Attendance Dump'!$E$2:$AI$400,
MATCH($A159,'Attendance Dump'!$B$2:$B$400,0),
MATCH(CO$2,'Attendance Dump'!$E$1:$AI$1,0)
),
INDEX('Active Hour''s Dump'!$D$3:$AH$337,
MATCH($C159,'Active Hour''s Dump'!$A$3:$A$337,0),
MATCH(CO$2,'Active Hour''s Dump'!$D$2:$AH$2,0)
))),"")</f>
        <v>0</v>
      </c>
      <c r="CP159" s="54">
        <f>_xlfn.IFNA(IF(CP$3="Productivity",
INDEX('Productivity Dump'!$E$4:$AJ$500,
MATCH($A159,'Productivity Dump'!$A$4:$A$500,0),
MATCH(CP$2,'Productivity Dump'!$E$3:$AJ$3,0)
),
IF(CP$3="Attendance",
INDEX('Attendance Dump'!$E$2:$AI$400,
MATCH($A159,'Attendance Dump'!$B$2:$B$400,0),
MATCH(CP$2,'Attendance Dump'!$E$1:$AI$1,0)
),
INDEX('Active Hour''s Dump'!$D$3:$AH$337,
MATCH($C159,'Active Hour''s Dump'!$A$3:$A$337,0),
MATCH(CP$2,'Active Hour''s Dump'!$D$2:$AH$2,0)
))),"")</f>
        <v>0</v>
      </c>
      <c r="CQ159" s="13">
        <f>_xlfn.IFNA(IF(CQ$3="Productivity",
INDEX('Productivity Dump'!$E$4:$AJ$500,
MATCH($A159,'Productivity Dump'!$A$4:$A$500,0),
MATCH(CQ$2,'Productivity Dump'!$E$3:$AJ$3,0)
),
IF(CQ$3="Attendance",
INDEX('Attendance Dump'!$E$2:$AI$400,
MATCH($A159,'Attendance Dump'!$B$2:$B$400,0),
MATCH(CQ$2,'Attendance Dump'!$E$1:$AI$1,0)
),
INDEX('Active Hour''s Dump'!$D$3:$AH$337,
MATCH($C159,'Active Hour''s Dump'!$A$3:$A$337,0),
MATCH(CQ$2,'Active Hour''s Dump'!$D$2:$AH$2,0)
))),"")</f>
        <v>0</v>
      </c>
      <c r="CR159" s="13">
        <f>_xlfn.IFNA(IF(CR$3="Productivity",
INDEX('Productivity Dump'!$E$4:$AJ$500,
MATCH($A159,'Productivity Dump'!$A$4:$A$500,0),
MATCH(CR$2,'Productivity Dump'!$E$3:$AJ$3,0)
),
IF(CR$3="Attendance",
INDEX('Attendance Dump'!$E$2:$AI$400,
MATCH($A159,'Attendance Dump'!$B$2:$B$400,0),
MATCH(CR$2,'Attendance Dump'!$E$1:$AI$1,0)
),
INDEX('Active Hour''s Dump'!$D$3:$AH$337,
MATCH($C159,'Active Hour''s Dump'!$A$3:$A$337,0),
MATCH(CR$2,'Active Hour''s Dump'!$D$2:$AH$2,0)
))),"")</f>
        <v>0</v>
      </c>
      <c r="CS159" s="54">
        <f>_xlfn.IFNA(IF(CS$3="Productivity",
INDEX('Productivity Dump'!$E$4:$AJ$500,
MATCH($A159,'Productivity Dump'!$A$4:$A$500,0),
MATCH(CS$2,'Productivity Dump'!$E$3:$AJ$3,0)
),
IF(CS$3="Attendance",
INDEX('Attendance Dump'!$E$2:$AI$400,
MATCH($A159,'Attendance Dump'!$B$2:$B$400,0),
MATCH(CS$2,'Attendance Dump'!$E$1:$AI$1,0)
),
INDEX('Active Hour''s Dump'!$D$3:$AH$337,
MATCH($C159,'Active Hour''s Dump'!$A$3:$A$337,0),
MATCH(CS$2,'Active Hour''s Dump'!$D$2:$AH$2,0)
))),"")</f>
        <v>0</v>
      </c>
      <c r="CT159" s="13">
        <f>_xlfn.IFNA(IF(CT$3="Productivity",
INDEX('Productivity Dump'!$E$4:$AJ$500,
MATCH($A159,'Productivity Dump'!$A$4:$A$500,0),
MATCH(CT$2,'Productivity Dump'!$E$3:$AJ$3,0)
),
IF(CT$3="Attendance",
INDEX('Attendance Dump'!$E$2:$AI$400,
MATCH($A159,'Attendance Dump'!$B$2:$B$400,0),
MATCH(CT$2,'Attendance Dump'!$E$1:$AI$1,0)
),
INDEX('Active Hour''s Dump'!$D$3:$AH$337,
MATCH($C159,'Active Hour''s Dump'!$A$3:$A$337,0),
MATCH(CT$2,'Active Hour''s Dump'!$D$2:$AH$2,0)
))),"")</f>
        <v>0</v>
      </c>
      <c r="CU159" s="13">
        <f>_xlfn.IFNA(IF(CU$3="Productivity",
INDEX('Productivity Dump'!$E$4:$AJ$500,
MATCH($A159,'Productivity Dump'!$A$4:$A$500,0),
MATCH(CU$2,'Productivity Dump'!$E$3:$AJ$3,0)
),
IF(CU$3="Attendance",
INDEX('Attendance Dump'!$E$2:$AI$400,
MATCH($A159,'Attendance Dump'!$B$2:$B$400,0),
MATCH(CU$2,'Attendance Dump'!$E$1:$AI$1,0)
),
INDEX('Active Hour''s Dump'!$D$3:$AH$337,
MATCH($C159,'Active Hour''s Dump'!$A$3:$A$337,0),
MATCH(CU$2,'Active Hour''s Dump'!$D$2:$AH$2,0)
))),"")</f>
        <v>0</v>
      </c>
      <c r="CV159" s="54">
        <f>_xlfn.IFNA(IF(CV$3="Productivity",
INDEX('Productivity Dump'!$E$4:$AJ$500,
MATCH($A159,'Productivity Dump'!$A$4:$A$500,0),
MATCH(CV$2,'Productivity Dump'!$E$3:$AJ$3,0)
),
IF(CV$3="Attendance",
INDEX('Attendance Dump'!$E$2:$AI$400,
MATCH($A159,'Attendance Dump'!$B$2:$B$400,0),
MATCH(CV$2,'Attendance Dump'!$E$1:$AI$1,0)
),
INDEX('Active Hour''s Dump'!$D$3:$AH$337,
MATCH($C159,'Active Hour''s Dump'!$A$3:$A$337,0),
MATCH(CV$2,'Active Hour''s Dump'!$D$2:$AH$2,0)
))),"")</f>
        <v>0</v>
      </c>
      <c r="CW159" s="13"/>
      <c r="CX159" s="13"/>
      <c r="CY159" s="54"/>
      <c r="DA159" s="57">
        <f t="shared" si="75"/>
        <v>179.6666666666666</v>
      </c>
      <c r="DB159" s="35">
        <f t="shared" si="76"/>
        <v>20033.769</v>
      </c>
      <c r="DC159" s="35">
        <f t="shared" si="71"/>
        <v>966.23099999999977</v>
      </c>
      <c r="DD159" s="35">
        <f t="shared" ca="1" si="74"/>
        <v>0</v>
      </c>
      <c r="DF159" s="32" cm="1">
        <f t="array" ref="DF159">SUMPRODUCT(
    (MOD(COLUMN(H159:CV159) - COLUMN(H159), 3) = 0) *
    (H159:CV159 = 0) *
    (I159:CW159 = "P") *
    (COUNTIF(UKHoliday, H$2:CV$2) = 0)
)</f>
        <v>0</v>
      </c>
      <c r="DG159" s="33" cm="1">
        <f t="array" ref="DG159">SUMPRODUCT(
  (MOD(COLUMN(H159:CV159) - COLUMN(H159), 3) = 0) *
  (H159:CV159 &gt; 0) *
  (H159:CV159 &lt; 0.5 * IF(((WEEKDAY(H$2:CV$2, 2) = 1) + (WEEKDAY(H$2:CV$2, 2) = 6)), G159, F159)) *
  (I159:CW159 = "P") *
  (COUNTIF(UKHoliday, H$2:CV$2) = 0)
)</f>
        <v>0</v>
      </c>
      <c r="DH159" s="33" cm="1">
        <f t="array" ref="DH159">SUMPRODUCT(
  (MOD(COLUMN(H159:CV159) - COLUMN(H159), 3) = 0) *
  (H159:CV159 &gt; 0.5 * IF(((WEEKDAY(H$2:CV$2, 2) = 1) + (WEEKDAY(H$2:CV$2, 2) = 6)), $G159, $F159)) *
  (H159:CV159 &lt; 0.8 * IF(((WEEKDAY(H$2:CV$2, 2) = 1) + (WEEKDAY(H$2:CV$2, 2) = 6)), $G159, $F159)) *
  (I159:CW159 = "P") *
  (COUNTIF(UKHoliday, H$2:CV$2) = 0)
)</f>
        <v>2</v>
      </c>
      <c r="DI159" s="33" cm="1">
        <f t="array" ref="DI159">SUMPRODUCT(
  (MOD(COLUMN(H159:CV159) - COLUMN(H159), 3) = 0) *
  (H159:CV159 &gt; 0.8 * IF(((WEEKDAY(H$2:CV$2, 2) = 1) + (WEEKDAY(H$2:CV$2, 2) = 6)), $G159, $F159)) *
  (H159:CV159 &lt; 1 * IF(((WEEKDAY(H$2:CV$2, 2) = 1) + (WEEKDAY(H$2:CV$2, 2) = 6)), $G159, $F159)) *
  (I159:CW159 = "P") *
  (COUNTIF(UKHoliday, H$2:CV$2) = 0)
)</f>
        <v>7</v>
      </c>
    </row>
    <row r="160" spans="1:113" x14ac:dyDescent="0.3">
      <c r="A160" s="8" t="s">
        <v>234</v>
      </c>
      <c r="B160" s="36" t="s">
        <v>233</v>
      </c>
      <c r="C160" s="9" t="s">
        <v>697</v>
      </c>
      <c r="D160" s="62" t="s">
        <v>450</v>
      </c>
      <c r="E160" s="35">
        <v>22365</v>
      </c>
      <c r="F160" s="35">
        <f t="shared" si="72"/>
        <v>1118.25</v>
      </c>
      <c r="G160" s="35">
        <f t="shared" si="73"/>
        <v>559.125</v>
      </c>
      <c r="H160" s="13">
        <f>_xlfn.IFNA(IF(H$3="Productivity",
INDEX('Productivity Dump'!$E$4:$AJ$500,
MATCH($A160,'Productivity Dump'!$A$4:$A$500,0),
MATCH(H$2,'Productivity Dump'!$E$3:$AJ$3,0)
),
IF(H$3="Attendance",
INDEX('Attendance Dump'!$E$2:$AI$400,
MATCH($A160,'Attendance Dump'!$B$2:$B$400,0),
MATCH(H$2,'Attendance Dump'!$E$1:$AI$1,0)
),
INDEX('Active Hour''s Dump'!$D$3:$AH$337,
MATCH($C160,'Active Hour''s Dump'!$A$3:$A$337,0),
MATCH(H$2,'Active Hour''s Dump'!$D$2:$AH$2,0)
))),"")</f>
        <v>1387.0829999999999</v>
      </c>
      <c r="I160" s="13" t="str">
        <f>_xlfn.IFNA(IF(I$3="Productivity",
INDEX('Productivity Dump'!$E$4:$AJ$500,
MATCH($A160,'Productivity Dump'!$A$4:$A$500,0),
MATCH(I$2,'Productivity Dump'!$E$3:$AJ$3,0)
),
IF(I$3="Attendance",
INDEX('Attendance Dump'!$E$2:$AI$400,
MATCH($A160,'Attendance Dump'!$B$2:$B$400,0),
MATCH(I$2,'Attendance Dump'!$E$1:$AI$1,0)
),
INDEX('Active Hour''s Dump'!$D$3:$AH$337,
MATCH($C160,'Active Hour''s Dump'!$A$3:$A$337,0),
MATCH(I$2,'Active Hour''s Dump'!$D$2:$AH$2,0)
))),"")</f>
        <v>P</v>
      </c>
      <c r="J160" s="54">
        <f>_xlfn.IFNA(IF(J$3="Productivity",
INDEX('Productivity Dump'!$E$4:$AJ$500,
MATCH($A160,'Productivity Dump'!$A$4:$A$500,0),
MATCH(J$2,'Productivity Dump'!$E$3:$AJ$3,0)
),
IF(J$3="Attendance",
INDEX('Attendance Dump'!$E$2:$AI$400,
MATCH($A160,'Attendance Dump'!$B$2:$B$400,0),
MATCH(J$2,'Attendance Dump'!$E$1:$AI$1,0)
),
INDEX('Active Hour''s Dump'!$D$3:$AH$337,
MATCH($C160,'Active Hour''s Dump'!$A$3:$A$337,0),
MATCH(J$2,'Active Hour''s Dump'!$D$2:$AH$2,0)
))),"")</f>
        <v>9.9166666666666696</v>
      </c>
      <c r="K160" s="13">
        <f>_xlfn.IFNA(IF(K$3="Productivity",
INDEX('Productivity Dump'!$E$4:$AJ$500,
MATCH($A160,'Productivity Dump'!$A$4:$A$500,0),
MATCH(K$2,'Productivity Dump'!$E$3:$AJ$3,0)
),
IF(K$3="Attendance",
INDEX('Attendance Dump'!$E$2:$AI$400,
MATCH($A160,'Attendance Dump'!$B$2:$B$400,0),
MATCH(K$2,'Attendance Dump'!$E$1:$AI$1,0)
),
INDEX('Active Hour''s Dump'!$D$3:$AH$337,
MATCH($C160,'Active Hour''s Dump'!$A$3:$A$337,0),
MATCH(K$2,'Active Hour''s Dump'!$D$2:$AH$2,0)
))),"")</f>
        <v>1237.9699999999998</v>
      </c>
      <c r="L160" s="13" t="str">
        <f>_xlfn.IFNA(IF(L$3="Productivity",
INDEX('Productivity Dump'!$E$4:$AJ$500,
MATCH($A160,'Productivity Dump'!$A$4:$A$500,0),
MATCH(L$2,'Productivity Dump'!$E$3:$AJ$3,0)
),
IF(L$3="Attendance",
INDEX('Attendance Dump'!$E$2:$AI$400,
MATCH($A160,'Attendance Dump'!$B$2:$B$400,0),
MATCH(L$2,'Attendance Dump'!$E$1:$AI$1,0)
),
INDEX('Active Hour''s Dump'!$D$3:$AH$337,
MATCH($C160,'Active Hour''s Dump'!$A$3:$A$337,0),
MATCH(L$2,'Active Hour''s Dump'!$D$2:$AH$2,0)
))),"")</f>
        <v>P</v>
      </c>
      <c r="M160" s="54">
        <f>_xlfn.IFNA(IF(M$3="Productivity",
INDEX('Productivity Dump'!$E$4:$AJ$500,
MATCH($A160,'Productivity Dump'!$A$4:$A$500,0),
MATCH(M$2,'Productivity Dump'!$E$3:$AJ$3,0)
),
IF(M$3="Attendance",
INDEX('Attendance Dump'!$E$2:$AI$400,
MATCH($A160,'Attendance Dump'!$B$2:$B$400,0),
MATCH(M$2,'Attendance Dump'!$E$1:$AI$1,0)
),
INDEX('Active Hour''s Dump'!$D$3:$AH$337,
MATCH($C160,'Active Hour''s Dump'!$A$3:$A$337,0),
MATCH(M$2,'Active Hour''s Dump'!$D$2:$AH$2,0)
))),"")</f>
        <v>9.25</v>
      </c>
      <c r="N160" s="13">
        <f>_xlfn.IFNA(IF(N$3="Productivity",
INDEX('Productivity Dump'!$E$4:$AJ$500,
MATCH($A160,'Productivity Dump'!$A$4:$A$500,0),
MATCH(N$2,'Productivity Dump'!$E$3:$AJ$3,0)
),
IF(N$3="Attendance",
INDEX('Attendance Dump'!$E$2:$AI$400,
MATCH($A160,'Attendance Dump'!$B$2:$B$400,0),
MATCH(N$2,'Attendance Dump'!$E$1:$AI$1,0)
),
INDEX('Active Hour''s Dump'!$D$3:$AH$337,
MATCH($C160,'Active Hour''s Dump'!$A$3:$A$337,0),
MATCH(N$2,'Active Hour''s Dump'!$D$2:$AH$2,0)
))),"")</f>
        <v>1238.2370000000001</v>
      </c>
      <c r="O160" s="13" t="str">
        <f>_xlfn.IFNA(IF(O$3="Productivity",
INDEX('Productivity Dump'!$E$4:$AJ$500,
MATCH($A160,'Productivity Dump'!$A$4:$A$500,0),
MATCH(O$2,'Productivity Dump'!$E$3:$AJ$3,0)
),
IF(O$3="Attendance",
INDEX('Attendance Dump'!$E$2:$AI$400,
MATCH($A160,'Attendance Dump'!$B$2:$B$400,0),
MATCH(O$2,'Attendance Dump'!$E$1:$AI$1,0)
),
INDEX('Active Hour''s Dump'!$D$3:$AH$337,
MATCH($C160,'Active Hour''s Dump'!$A$3:$A$337,0),
MATCH(O$2,'Active Hour''s Dump'!$D$2:$AH$2,0)
))),"")</f>
        <v>P</v>
      </c>
      <c r="P160" s="54">
        <f>_xlfn.IFNA(IF(P$3="Productivity",
INDEX('Productivity Dump'!$E$4:$AJ$500,
MATCH($A160,'Productivity Dump'!$A$4:$A$500,0),
MATCH(P$2,'Productivity Dump'!$E$3:$AJ$3,0)
),
IF(P$3="Attendance",
INDEX('Attendance Dump'!$E$2:$AI$400,
MATCH($A160,'Attendance Dump'!$B$2:$B$400,0),
MATCH(P$2,'Attendance Dump'!$E$1:$AI$1,0)
),
INDEX('Active Hour''s Dump'!$D$3:$AH$337,
MATCH($C160,'Active Hour''s Dump'!$A$3:$A$337,0),
MATCH(P$2,'Active Hour''s Dump'!$D$2:$AH$2,0)
))),"")</f>
        <v>9.0833333333333304</v>
      </c>
      <c r="Q160" s="13">
        <f>_xlfn.IFNA(IF(Q$3="Productivity",
INDEX('Productivity Dump'!$E$4:$AJ$500,
MATCH($A160,'Productivity Dump'!$A$4:$A$500,0),
MATCH(Q$2,'Productivity Dump'!$E$3:$AJ$3,0)
),
IF(Q$3="Attendance",
INDEX('Attendance Dump'!$E$2:$AI$400,
MATCH($A160,'Attendance Dump'!$B$2:$B$400,0),
MATCH(Q$2,'Attendance Dump'!$E$1:$AI$1,0)
),
INDEX('Active Hour''s Dump'!$D$3:$AH$337,
MATCH($C160,'Active Hour''s Dump'!$A$3:$A$337,0),
MATCH(Q$2,'Active Hour''s Dump'!$D$2:$AH$2,0)
))),"")</f>
        <v>0</v>
      </c>
      <c r="R160" s="13" t="str">
        <f>_xlfn.IFNA(IF(R$3="Productivity",
INDEX('Productivity Dump'!$E$4:$AJ$500,
MATCH($A160,'Productivity Dump'!$A$4:$A$500,0),
MATCH(R$2,'Productivity Dump'!$E$3:$AJ$3,0)
),
IF(R$3="Attendance",
INDEX('Attendance Dump'!$E$2:$AI$400,
MATCH($A160,'Attendance Dump'!$B$2:$B$400,0),
MATCH(R$2,'Attendance Dump'!$E$1:$AI$1,0)
),
INDEX('Active Hour''s Dump'!$D$3:$AH$337,
MATCH($C160,'Active Hour''s Dump'!$A$3:$A$337,0),
MATCH(R$2,'Active Hour''s Dump'!$D$2:$AH$2,0)
))),"")</f>
        <v>WO</v>
      </c>
      <c r="S160" s="54">
        <f>_xlfn.IFNA(IF(S$3="Productivity",
INDEX('Productivity Dump'!$E$4:$AJ$500,
MATCH($A160,'Productivity Dump'!$A$4:$A$500,0),
MATCH(S$2,'Productivity Dump'!$E$3:$AJ$3,0)
),
IF(S$3="Attendance",
INDEX('Attendance Dump'!$E$2:$AI$400,
MATCH($A160,'Attendance Dump'!$B$2:$B$400,0),
MATCH(S$2,'Attendance Dump'!$E$1:$AI$1,0)
),
INDEX('Active Hour''s Dump'!$D$3:$AH$337,
MATCH($C160,'Active Hour''s Dump'!$A$3:$A$337,0),
MATCH(S$2,'Active Hour''s Dump'!$D$2:$AH$2,0)
))),"")</f>
        <v>0</v>
      </c>
      <c r="T160" s="13">
        <f>_xlfn.IFNA(IF(T$3="Productivity",
INDEX('Productivity Dump'!$E$4:$AJ$500,
MATCH($A160,'Productivity Dump'!$A$4:$A$500,0),
MATCH(T$2,'Productivity Dump'!$E$3:$AJ$3,0)
),
IF(T$3="Attendance",
INDEX('Attendance Dump'!$E$2:$AI$400,
MATCH($A160,'Attendance Dump'!$B$2:$B$400,0),
MATCH(T$2,'Attendance Dump'!$E$1:$AI$1,0)
),
INDEX('Active Hour''s Dump'!$D$3:$AH$337,
MATCH($C160,'Active Hour''s Dump'!$A$3:$A$337,0),
MATCH(T$2,'Active Hour''s Dump'!$D$2:$AH$2,0)
))),"")</f>
        <v>645.05999999999983</v>
      </c>
      <c r="U160" s="13" t="str">
        <f>_xlfn.IFNA(IF(U$3="Productivity",
INDEX('Productivity Dump'!$E$4:$AJ$500,
MATCH($A160,'Productivity Dump'!$A$4:$A$500,0),
MATCH(U$2,'Productivity Dump'!$E$3:$AJ$3,0)
),
IF(U$3="Attendance",
INDEX('Attendance Dump'!$E$2:$AI$400,
MATCH($A160,'Attendance Dump'!$B$2:$B$400,0),
MATCH(U$2,'Attendance Dump'!$E$1:$AI$1,0)
),
INDEX('Active Hour''s Dump'!$D$3:$AH$337,
MATCH($C160,'Active Hour''s Dump'!$A$3:$A$337,0),
MATCH(U$2,'Active Hour''s Dump'!$D$2:$AH$2,0)
))),"")</f>
        <v>P</v>
      </c>
      <c r="V160" s="54">
        <f>_xlfn.IFNA(IF(V$3="Productivity",
INDEX('Productivity Dump'!$E$4:$AJ$500,
MATCH($A160,'Productivity Dump'!$A$4:$A$500,0),
MATCH(V$2,'Productivity Dump'!$E$3:$AJ$3,0)
),
IF(V$3="Attendance",
INDEX('Attendance Dump'!$E$2:$AI$400,
MATCH($A160,'Attendance Dump'!$B$2:$B$400,0),
MATCH(V$2,'Attendance Dump'!$E$1:$AI$1,0)
),
INDEX('Active Hour''s Dump'!$D$3:$AH$337,
MATCH($C160,'Active Hour''s Dump'!$A$3:$A$337,0),
MATCH(V$2,'Active Hour''s Dump'!$D$2:$AH$2,0)
))),"")</f>
        <v>4.25</v>
      </c>
      <c r="W160" s="13">
        <f>_xlfn.IFNA(IF(W$3="Productivity",
INDEX('Productivity Dump'!$E$4:$AJ$500,
MATCH($A160,'Productivity Dump'!$A$4:$A$500,0),
MATCH(W$2,'Productivity Dump'!$E$3:$AJ$3,0)
),
IF(W$3="Attendance",
INDEX('Attendance Dump'!$E$2:$AI$400,
MATCH($A160,'Attendance Dump'!$B$2:$B$400,0),
MATCH(W$2,'Attendance Dump'!$E$1:$AI$1,0)
),
INDEX('Active Hour''s Dump'!$D$3:$AH$337,
MATCH($C160,'Active Hour''s Dump'!$A$3:$A$337,0),
MATCH(W$2,'Active Hour''s Dump'!$D$2:$AH$2,0)
))),"")</f>
        <v>1650.6029999999996</v>
      </c>
      <c r="X160" s="13" t="str">
        <f>_xlfn.IFNA(IF(X$3="Productivity",
INDEX('Productivity Dump'!$E$4:$AJ$500,
MATCH($A160,'Productivity Dump'!$A$4:$A$500,0),
MATCH(X$2,'Productivity Dump'!$E$3:$AJ$3,0)
),
IF(X$3="Attendance",
INDEX('Attendance Dump'!$E$2:$AI$400,
MATCH($A160,'Attendance Dump'!$B$2:$B$400,0),
MATCH(X$2,'Attendance Dump'!$E$1:$AI$1,0)
),
INDEX('Active Hour''s Dump'!$D$3:$AH$337,
MATCH($C160,'Active Hour''s Dump'!$A$3:$A$337,0),
MATCH(X$2,'Active Hour''s Dump'!$D$2:$AH$2,0)
))),"")</f>
        <v>P</v>
      </c>
      <c r="Y160" s="54">
        <f>_xlfn.IFNA(IF(Y$3="Productivity",
INDEX('Productivity Dump'!$E$4:$AJ$500,
MATCH($A160,'Productivity Dump'!$A$4:$A$500,0),
MATCH(Y$2,'Productivity Dump'!$E$3:$AJ$3,0)
),
IF(Y$3="Attendance",
INDEX('Attendance Dump'!$E$2:$AI$400,
MATCH($A160,'Attendance Dump'!$B$2:$B$400,0),
MATCH(Y$2,'Attendance Dump'!$E$1:$AI$1,0)
),
INDEX('Active Hour''s Dump'!$D$3:$AH$337,
MATCH($C160,'Active Hour''s Dump'!$A$3:$A$337,0),
MATCH(Y$2,'Active Hour''s Dump'!$D$2:$AH$2,0)
))),"")</f>
        <v>9.25</v>
      </c>
      <c r="Z160" s="13">
        <f>_xlfn.IFNA(IF(Z$3="Productivity",
INDEX('Productivity Dump'!$E$4:$AJ$500,
MATCH($A160,'Productivity Dump'!$A$4:$A$500,0),
MATCH(Z$2,'Productivity Dump'!$E$3:$AJ$3,0)
),
IF(Z$3="Attendance",
INDEX('Attendance Dump'!$E$2:$AI$400,
MATCH($A160,'Attendance Dump'!$B$2:$B$400,0),
MATCH(Z$2,'Attendance Dump'!$E$1:$AI$1,0)
),
INDEX('Active Hour''s Dump'!$D$3:$AH$337,
MATCH($C160,'Active Hour''s Dump'!$A$3:$A$337,0),
MATCH(Z$2,'Active Hour''s Dump'!$D$2:$AH$2,0)
))),"")</f>
        <v>1314.4749999999995</v>
      </c>
      <c r="AA160" s="13" t="str">
        <f>_xlfn.IFNA(IF(AA$3="Productivity",
INDEX('Productivity Dump'!$E$4:$AJ$500,
MATCH($A160,'Productivity Dump'!$A$4:$A$500,0),
MATCH(AA$2,'Productivity Dump'!$E$3:$AJ$3,0)
),
IF(AA$3="Attendance",
INDEX('Attendance Dump'!$E$2:$AI$400,
MATCH($A160,'Attendance Dump'!$B$2:$B$400,0),
MATCH(AA$2,'Attendance Dump'!$E$1:$AI$1,0)
),
INDEX('Active Hour''s Dump'!$D$3:$AH$337,
MATCH($C160,'Active Hour''s Dump'!$A$3:$A$337,0),
MATCH(AA$2,'Active Hour''s Dump'!$D$2:$AH$2,0)
))),"")</f>
        <v>P</v>
      </c>
      <c r="AB160" s="54">
        <f>_xlfn.IFNA(IF(AB$3="Productivity",
INDEX('Productivity Dump'!$E$4:$AJ$500,
MATCH($A160,'Productivity Dump'!$A$4:$A$500,0),
MATCH(AB$2,'Productivity Dump'!$E$3:$AJ$3,0)
),
IF(AB$3="Attendance",
INDEX('Attendance Dump'!$E$2:$AI$400,
MATCH($A160,'Attendance Dump'!$B$2:$B$400,0),
MATCH(AB$2,'Attendance Dump'!$E$1:$AI$1,0)
),
INDEX('Active Hour''s Dump'!$D$3:$AH$337,
MATCH($C160,'Active Hour''s Dump'!$A$3:$A$337,0),
MATCH(AB$2,'Active Hour''s Dump'!$D$2:$AH$2,0)
))),"")</f>
        <v>8.1666666666666696</v>
      </c>
      <c r="AC160" s="13">
        <f>_xlfn.IFNA(IF(AC$3="Productivity",
INDEX('Productivity Dump'!$E$4:$AJ$500,
MATCH($A160,'Productivity Dump'!$A$4:$A$500,0),
MATCH(AC$2,'Productivity Dump'!$E$3:$AJ$3,0)
),
IF(AC$3="Attendance",
INDEX('Attendance Dump'!$E$2:$AI$400,
MATCH($A160,'Attendance Dump'!$B$2:$B$400,0),
MATCH(AC$2,'Attendance Dump'!$E$1:$AI$1,0)
),
INDEX('Active Hour''s Dump'!$D$3:$AH$337,
MATCH($C160,'Active Hour''s Dump'!$A$3:$A$337,0),
MATCH(AC$2,'Active Hour''s Dump'!$D$2:$AH$2,0)
))),"")</f>
        <v>1515.9910000000002</v>
      </c>
      <c r="AD160" s="13" t="str">
        <f>_xlfn.IFNA(IF(AD$3="Productivity",
INDEX('Productivity Dump'!$E$4:$AJ$500,
MATCH($A160,'Productivity Dump'!$A$4:$A$500,0),
MATCH(AD$2,'Productivity Dump'!$E$3:$AJ$3,0)
),
IF(AD$3="Attendance",
INDEX('Attendance Dump'!$E$2:$AI$400,
MATCH($A160,'Attendance Dump'!$B$2:$B$400,0),
MATCH(AD$2,'Attendance Dump'!$E$1:$AI$1,0)
),
INDEX('Active Hour''s Dump'!$D$3:$AH$337,
MATCH($C160,'Active Hour''s Dump'!$A$3:$A$337,0),
MATCH(AD$2,'Active Hour''s Dump'!$D$2:$AH$2,0)
))),"")</f>
        <v>P</v>
      </c>
      <c r="AE160" s="54">
        <f>_xlfn.IFNA(IF(AE$3="Productivity",
INDEX('Productivity Dump'!$E$4:$AJ$500,
MATCH($A160,'Productivity Dump'!$A$4:$A$500,0),
MATCH(AE$2,'Productivity Dump'!$E$3:$AJ$3,0)
),
IF(AE$3="Attendance",
INDEX('Attendance Dump'!$E$2:$AI$400,
MATCH($A160,'Attendance Dump'!$B$2:$B$400,0),
MATCH(AE$2,'Attendance Dump'!$E$1:$AI$1,0)
),
INDEX('Active Hour''s Dump'!$D$3:$AH$337,
MATCH($C160,'Active Hour''s Dump'!$A$3:$A$337,0),
MATCH(AE$2,'Active Hour''s Dump'!$D$2:$AH$2,0)
))),"")</f>
        <v>8.75</v>
      </c>
      <c r="AF160" s="13">
        <f>_xlfn.IFNA(IF(AF$3="Productivity",
INDEX('Productivity Dump'!$E$4:$AJ$500,
MATCH($A160,'Productivity Dump'!$A$4:$A$500,0),
MATCH(AF$2,'Productivity Dump'!$E$3:$AJ$3,0)
),
IF(AF$3="Attendance",
INDEX('Attendance Dump'!$E$2:$AI$400,
MATCH($A160,'Attendance Dump'!$B$2:$B$400,0),
MATCH(AF$2,'Attendance Dump'!$E$1:$AI$1,0)
),
INDEX('Active Hour''s Dump'!$D$3:$AH$337,
MATCH($C160,'Active Hour''s Dump'!$A$3:$A$337,0),
MATCH(AF$2,'Active Hour''s Dump'!$D$2:$AH$2,0)
))),"")</f>
        <v>1801.2070000000001</v>
      </c>
      <c r="AG160" s="13" t="str">
        <f>_xlfn.IFNA(IF(AG$3="Productivity",
INDEX('Productivity Dump'!$E$4:$AJ$500,
MATCH($A160,'Productivity Dump'!$A$4:$A$500,0),
MATCH(AG$2,'Productivity Dump'!$E$3:$AJ$3,0)
),
IF(AG$3="Attendance",
INDEX('Attendance Dump'!$E$2:$AI$400,
MATCH($A160,'Attendance Dump'!$B$2:$B$400,0),
MATCH(AG$2,'Attendance Dump'!$E$1:$AI$1,0)
),
INDEX('Active Hour''s Dump'!$D$3:$AH$337,
MATCH($C160,'Active Hour''s Dump'!$A$3:$A$337,0),
MATCH(AG$2,'Active Hour''s Dump'!$D$2:$AH$2,0)
))),"")</f>
        <v>P</v>
      </c>
      <c r="AH160" s="54">
        <f>_xlfn.IFNA(IF(AH$3="Productivity",
INDEX('Productivity Dump'!$E$4:$AJ$500,
MATCH($A160,'Productivity Dump'!$A$4:$A$500,0),
MATCH(AH$2,'Productivity Dump'!$E$3:$AJ$3,0)
),
IF(AH$3="Attendance",
INDEX('Attendance Dump'!$E$2:$AI$400,
MATCH($A160,'Attendance Dump'!$B$2:$B$400,0),
MATCH(AH$2,'Attendance Dump'!$E$1:$AI$1,0)
),
INDEX('Active Hour''s Dump'!$D$3:$AH$337,
MATCH($C160,'Active Hour''s Dump'!$A$3:$A$337,0),
MATCH(AH$2,'Active Hour''s Dump'!$D$2:$AH$2,0)
))),"")</f>
        <v>9.6666666666666696</v>
      </c>
      <c r="AI160" s="13">
        <f>_xlfn.IFNA(IF(AI$3="Productivity",
INDEX('Productivity Dump'!$E$4:$AJ$500,
MATCH($A160,'Productivity Dump'!$A$4:$A$500,0),
MATCH(AI$2,'Productivity Dump'!$E$3:$AJ$3,0)
),
IF(AI$3="Attendance",
INDEX('Attendance Dump'!$E$2:$AI$400,
MATCH($A160,'Attendance Dump'!$B$2:$B$400,0),
MATCH(AI$2,'Attendance Dump'!$E$1:$AI$1,0)
),
INDEX('Active Hour''s Dump'!$D$3:$AH$337,
MATCH($C160,'Active Hour''s Dump'!$A$3:$A$337,0),
MATCH(AI$2,'Active Hour''s Dump'!$D$2:$AH$2,0)
))),"")</f>
        <v>1463.0820000000001</v>
      </c>
      <c r="AJ160" s="13" t="str">
        <f>_xlfn.IFNA(IF(AJ$3="Productivity",
INDEX('Productivity Dump'!$E$4:$AJ$500,
MATCH($A160,'Productivity Dump'!$A$4:$A$500,0),
MATCH(AJ$2,'Productivity Dump'!$E$3:$AJ$3,0)
),
IF(AJ$3="Attendance",
INDEX('Attendance Dump'!$E$2:$AI$400,
MATCH($A160,'Attendance Dump'!$B$2:$B$400,0),
MATCH(AJ$2,'Attendance Dump'!$E$1:$AI$1,0)
),
INDEX('Active Hour''s Dump'!$D$3:$AH$337,
MATCH($C160,'Active Hour''s Dump'!$A$3:$A$337,0),
MATCH(AJ$2,'Active Hour''s Dump'!$D$2:$AH$2,0)
))),"")</f>
        <v>P</v>
      </c>
      <c r="AK160" s="54">
        <f>_xlfn.IFNA(IF(AK$3="Productivity",
INDEX('Productivity Dump'!$E$4:$AJ$500,
MATCH($A160,'Productivity Dump'!$A$4:$A$500,0),
MATCH(AK$2,'Productivity Dump'!$E$3:$AJ$3,0)
),
IF(AK$3="Attendance",
INDEX('Attendance Dump'!$E$2:$AI$400,
MATCH($A160,'Attendance Dump'!$B$2:$B$400,0),
MATCH(AK$2,'Attendance Dump'!$E$1:$AI$1,0)
),
INDEX('Active Hour''s Dump'!$D$3:$AH$337,
MATCH($C160,'Active Hour''s Dump'!$A$3:$A$337,0),
MATCH(AK$2,'Active Hour''s Dump'!$D$2:$AH$2,0)
))),"")</f>
        <v>9.1666666666666696</v>
      </c>
      <c r="AL160" s="13">
        <f>_xlfn.IFNA(IF(AL$3="Productivity",
INDEX('Productivity Dump'!$E$4:$AJ$500,
MATCH($A160,'Productivity Dump'!$A$4:$A$500,0),
MATCH(AL$2,'Productivity Dump'!$E$3:$AJ$3,0)
),
IF(AL$3="Attendance",
INDEX('Attendance Dump'!$E$2:$AI$400,
MATCH($A160,'Attendance Dump'!$B$2:$B$400,0),
MATCH(AL$2,'Attendance Dump'!$E$1:$AI$1,0)
),
INDEX('Active Hour''s Dump'!$D$3:$AH$337,
MATCH($C160,'Active Hour''s Dump'!$A$3:$A$337,0),
MATCH(AL$2,'Active Hour''s Dump'!$D$2:$AH$2,0)
))),"")</f>
        <v>0</v>
      </c>
      <c r="AM160" s="13" t="str">
        <f>_xlfn.IFNA(IF(AM$3="Productivity",
INDEX('Productivity Dump'!$E$4:$AJ$500,
MATCH($A160,'Productivity Dump'!$A$4:$A$500,0),
MATCH(AM$2,'Productivity Dump'!$E$3:$AJ$3,0)
),
IF(AM$3="Attendance",
INDEX('Attendance Dump'!$E$2:$AI$400,
MATCH($A160,'Attendance Dump'!$B$2:$B$400,0),
MATCH(AM$2,'Attendance Dump'!$E$1:$AI$1,0)
),
INDEX('Active Hour''s Dump'!$D$3:$AH$337,
MATCH($C160,'Active Hour''s Dump'!$A$3:$A$337,0),
MATCH(AM$2,'Active Hour''s Dump'!$D$2:$AH$2,0)
))),"")</f>
        <v>WO</v>
      </c>
      <c r="AN160" s="54">
        <f>_xlfn.IFNA(IF(AN$3="Productivity",
INDEX('Productivity Dump'!$E$4:$AJ$500,
MATCH($A160,'Productivity Dump'!$A$4:$A$500,0),
MATCH(AN$2,'Productivity Dump'!$E$3:$AJ$3,0)
),
IF(AN$3="Attendance",
INDEX('Attendance Dump'!$E$2:$AI$400,
MATCH($A160,'Attendance Dump'!$B$2:$B$400,0),
MATCH(AN$2,'Attendance Dump'!$E$1:$AI$1,0)
),
INDEX('Active Hour''s Dump'!$D$3:$AH$337,
MATCH($C160,'Active Hour''s Dump'!$A$3:$A$337,0),
MATCH(AN$2,'Active Hour''s Dump'!$D$2:$AH$2,0)
))),"")</f>
        <v>0</v>
      </c>
      <c r="AO160" s="13">
        <f>_xlfn.IFNA(IF(AO$3="Productivity",
INDEX('Productivity Dump'!$E$4:$AJ$500,
MATCH($A160,'Productivity Dump'!$A$4:$A$500,0),
MATCH(AO$2,'Productivity Dump'!$E$3:$AJ$3,0)
),
IF(AO$3="Attendance",
INDEX('Attendance Dump'!$E$2:$AI$400,
MATCH($A160,'Attendance Dump'!$B$2:$B$400,0),
MATCH(AO$2,'Attendance Dump'!$E$1:$AI$1,0)
),
INDEX('Active Hour''s Dump'!$D$3:$AH$337,
MATCH($C160,'Active Hour''s Dump'!$A$3:$A$337,0),
MATCH(AO$2,'Active Hour''s Dump'!$D$2:$AH$2,0)
))),"")</f>
        <v>0</v>
      </c>
      <c r="AP160" s="13" t="str">
        <f>_xlfn.IFNA(IF(AP$3="Productivity",
INDEX('Productivity Dump'!$E$4:$AJ$500,
MATCH($A160,'Productivity Dump'!$A$4:$A$500,0),
MATCH(AP$2,'Productivity Dump'!$E$3:$AJ$3,0)
),
IF(AP$3="Attendance",
INDEX('Attendance Dump'!$E$2:$AI$400,
MATCH($A160,'Attendance Dump'!$B$2:$B$400,0),
MATCH(AP$2,'Attendance Dump'!$E$1:$AI$1,0)
),
INDEX('Active Hour''s Dump'!$D$3:$AH$337,
MATCH($C160,'Active Hour''s Dump'!$A$3:$A$337,0),
MATCH(AP$2,'Active Hour''s Dump'!$D$2:$AH$2,0)
))),"")</f>
        <v>PL</v>
      </c>
      <c r="AQ160" s="54">
        <f>_xlfn.IFNA(IF(AQ$3="Productivity",
INDEX('Productivity Dump'!$E$4:$AJ$500,
MATCH($A160,'Productivity Dump'!$A$4:$A$500,0),
MATCH(AQ$2,'Productivity Dump'!$E$3:$AJ$3,0)
),
IF(AQ$3="Attendance",
INDEX('Attendance Dump'!$E$2:$AI$400,
MATCH($A160,'Attendance Dump'!$B$2:$B$400,0),
MATCH(AQ$2,'Attendance Dump'!$E$1:$AI$1,0)
),
INDEX('Active Hour''s Dump'!$D$3:$AH$337,
MATCH($C160,'Active Hour''s Dump'!$A$3:$A$337,0),
MATCH(AQ$2,'Active Hour''s Dump'!$D$2:$AH$2,0)
))),"")</f>
        <v>0</v>
      </c>
      <c r="AR160" s="13">
        <f>_xlfn.IFNA(IF(AR$3="Productivity",
INDEX('Productivity Dump'!$E$4:$AJ$500,
MATCH($A160,'Productivity Dump'!$A$4:$A$500,0),
MATCH(AR$2,'Productivity Dump'!$E$3:$AJ$3,0)
),
IF(AR$3="Attendance",
INDEX('Attendance Dump'!$E$2:$AI$400,
MATCH($A160,'Attendance Dump'!$B$2:$B$400,0),
MATCH(AR$2,'Attendance Dump'!$E$1:$AI$1,0)
),
INDEX('Active Hour''s Dump'!$D$3:$AH$337,
MATCH($C160,'Active Hour''s Dump'!$A$3:$A$337,0),
MATCH(AR$2,'Active Hour''s Dump'!$D$2:$AH$2,0)
))),"")</f>
        <v>1276.3170000000005</v>
      </c>
      <c r="AS160" s="13" t="str">
        <f>_xlfn.IFNA(IF(AS$3="Productivity",
INDEX('Productivity Dump'!$E$4:$AJ$500,
MATCH($A160,'Productivity Dump'!$A$4:$A$500,0),
MATCH(AS$2,'Productivity Dump'!$E$3:$AJ$3,0)
),
IF(AS$3="Attendance",
INDEX('Attendance Dump'!$E$2:$AI$400,
MATCH($A160,'Attendance Dump'!$B$2:$B$400,0),
MATCH(AS$2,'Attendance Dump'!$E$1:$AI$1,0)
),
INDEX('Active Hour''s Dump'!$D$3:$AH$337,
MATCH($C160,'Active Hour''s Dump'!$A$3:$A$337,0),
MATCH(AS$2,'Active Hour''s Dump'!$D$2:$AH$2,0)
))),"")</f>
        <v>P</v>
      </c>
      <c r="AT160" s="54">
        <f>_xlfn.IFNA(IF(AT$3="Productivity",
INDEX('Productivity Dump'!$E$4:$AJ$500,
MATCH($A160,'Productivity Dump'!$A$4:$A$500,0),
MATCH(AT$2,'Productivity Dump'!$E$3:$AJ$3,0)
),
IF(AT$3="Attendance",
INDEX('Attendance Dump'!$E$2:$AI$400,
MATCH($A160,'Attendance Dump'!$B$2:$B$400,0),
MATCH(AT$2,'Attendance Dump'!$E$1:$AI$1,0)
),
INDEX('Active Hour''s Dump'!$D$3:$AH$337,
MATCH($C160,'Active Hour''s Dump'!$A$3:$A$337,0),
MATCH(AT$2,'Active Hour''s Dump'!$D$2:$AH$2,0)
))),"")</f>
        <v>8.8333333333333304</v>
      </c>
      <c r="AU160" s="13">
        <f>_xlfn.IFNA(IF(AU$3="Productivity",
INDEX('Productivity Dump'!$E$4:$AJ$500,
MATCH($A160,'Productivity Dump'!$A$4:$A$500,0),
MATCH(AU$2,'Productivity Dump'!$E$3:$AJ$3,0)
),
IF(AU$3="Attendance",
INDEX('Attendance Dump'!$E$2:$AI$400,
MATCH($A160,'Attendance Dump'!$B$2:$B$400,0),
MATCH(AU$2,'Attendance Dump'!$E$1:$AI$1,0)
),
INDEX('Active Hour''s Dump'!$D$3:$AH$337,
MATCH($C160,'Active Hour''s Dump'!$A$3:$A$337,0),
MATCH(AU$2,'Active Hour''s Dump'!$D$2:$AH$2,0)
))),"")</f>
        <v>1357.9009999999996</v>
      </c>
      <c r="AV160" s="13" t="str">
        <f>_xlfn.IFNA(IF(AV$3="Productivity",
INDEX('Productivity Dump'!$E$4:$AJ$500,
MATCH($A160,'Productivity Dump'!$A$4:$A$500,0),
MATCH(AV$2,'Productivity Dump'!$E$3:$AJ$3,0)
),
IF(AV$3="Attendance",
INDEX('Attendance Dump'!$E$2:$AI$400,
MATCH($A160,'Attendance Dump'!$B$2:$B$400,0),
MATCH(AV$2,'Attendance Dump'!$E$1:$AI$1,0)
),
INDEX('Active Hour''s Dump'!$D$3:$AH$337,
MATCH($C160,'Active Hour''s Dump'!$A$3:$A$337,0),
MATCH(AV$2,'Active Hour''s Dump'!$D$2:$AH$2,0)
))),"")</f>
        <v>P</v>
      </c>
      <c r="AW160" s="54">
        <f>_xlfn.IFNA(IF(AW$3="Productivity",
INDEX('Productivity Dump'!$E$4:$AJ$500,
MATCH($A160,'Productivity Dump'!$A$4:$A$500,0),
MATCH(AW$2,'Productivity Dump'!$E$3:$AJ$3,0)
),
IF(AW$3="Attendance",
INDEX('Attendance Dump'!$E$2:$AI$400,
MATCH($A160,'Attendance Dump'!$B$2:$B$400,0),
MATCH(AW$2,'Attendance Dump'!$E$1:$AI$1,0)
),
INDEX('Active Hour''s Dump'!$D$3:$AH$337,
MATCH($C160,'Active Hour''s Dump'!$A$3:$A$337,0),
MATCH(AW$2,'Active Hour''s Dump'!$D$2:$AH$2,0)
))),"")</f>
        <v>8.1666666666666696</v>
      </c>
      <c r="AX160" s="13">
        <f>_xlfn.IFNA(IF(AX$3="Productivity",
INDEX('Productivity Dump'!$E$4:$AJ$500,
MATCH($A160,'Productivity Dump'!$A$4:$A$500,0),
MATCH(AX$2,'Productivity Dump'!$E$3:$AJ$3,0)
),
IF(AX$3="Attendance",
INDEX('Attendance Dump'!$E$2:$AI$400,
MATCH($A160,'Attendance Dump'!$B$2:$B$400,0),
MATCH(AX$2,'Attendance Dump'!$E$1:$AI$1,0)
),
INDEX('Active Hour''s Dump'!$D$3:$AH$337,
MATCH($C160,'Active Hour''s Dump'!$A$3:$A$337,0),
MATCH(AX$2,'Active Hour''s Dump'!$D$2:$AH$2,0)
))),"")</f>
        <v>1674.2949999999998</v>
      </c>
      <c r="AY160" s="13" t="str">
        <f>_xlfn.IFNA(IF(AY$3="Productivity",
INDEX('Productivity Dump'!$E$4:$AJ$500,
MATCH($A160,'Productivity Dump'!$A$4:$A$500,0),
MATCH(AY$2,'Productivity Dump'!$E$3:$AJ$3,0)
),
IF(AY$3="Attendance",
INDEX('Attendance Dump'!$E$2:$AI$400,
MATCH($A160,'Attendance Dump'!$B$2:$B$400,0),
MATCH(AY$2,'Attendance Dump'!$E$1:$AI$1,0)
),
INDEX('Active Hour''s Dump'!$D$3:$AH$337,
MATCH($C160,'Active Hour''s Dump'!$A$3:$A$337,0),
MATCH(AY$2,'Active Hour''s Dump'!$D$2:$AH$2,0)
))),"")</f>
        <v>P</v>
      </c>
      <c r="AZ160" s="54">
        <f>_xlfn.IFNA(IF(AZ$3="Productivity",
INDEX('Productivity Dump'!$E$4:$AJ$500,
MATCH($A160,'Productivity Dump'!$A$4:$A$500,0),
MATCH(AZ$2,'Productivity Dump'!$E$3:$AJ$3,0)
),
IF(AZ$3="Attendance",
INDEX('Attendance Dump'!$E$2:$AI$400,
MATCH($A160,'Attendance Dump'!$B$2:$B$400,0),
MATCH(AZ$2,'Attendance Dump'!$E$1:$AI$1,0)
),
INDEX('Active Hour''s Dump'!$D$3:$AH$337,
MATCH($C160,'Active Hour''s Dump'!$A$3:$A$337,0),
MATCH(AZ$2,'Active Hour''s Dump'!$D$2:$AH$2,0)
))),"")</f>
        <v>11.75</v>
      </c>
      <c r="BA160" s="13">
        <f>_xlfn.IFNA(IF(BA$3="Productivity",
INDEX('Productivity Dump'!$E$4:$AJ$500,
MATCH($A160,'Productivity Dump'!$A$4:$A$500,0),
MATCH(BA$2,'Productivity Dump'!$E$3:$AJ$3,0)
),
IF(BA$3="Attendance",
INDEX('Attendance Dump'!$E$2:$AI$400,
MATCH($A160,'Attendance Dump'!$B$2:$B$400,0),
MATCH(BA$2,'Attendance Dump'!$E$1:$AI$1,0)
),
INDEX('Active Hour''s Dump'!$D$3:$AH$337,
MATCH($C160,'Active Hour''s Dump'!$A$3:$A$337,0),
MATCH(BA$2,'Active Hour''s Dump'!$D$2:$AH$2,0)
))),"")</f>
        <v>1290.1479999999995</v>
      </c>
      <c r="BB160" s="13" t="str">
        <f>_xlfn.IFNA(IF(BB$3="Productivity",
INDEX('Productivity Dump'!$E$4:$AJ$500,
MATCH($A160,'Productivity Dump'!$A$4:$A$500,0),
MATCH(BB$2,'Productivity Dump'!$E$3:$AJ$3,0)
),
IF(BB$3="Attendance",
INDEX('Attendance Dump'!$E$2:$AI$400,
MATCH($A160,'Attendance Dump'!$B$2:$B$400,0),
MATCH(BB$2,'Attendance Dump'!$E$1:$AI$1,0)
),
INDEX('Active Hour''s Dump'!$D$3:$AH$337,
MATCH($C160,'Active Hour''s Dump'!$A$3:$A$337,0),
MATCH(BB$2,'Active Hour''s Dump'!$D$2:$AH$2,0)
))),"")</f>
        <v>P</v>
      </c>
      <c r="BC160" s="54">
        <f>_xlfn.IFNA(IF(BC$3="Productivity",
INDEX('Productivity Dump'!$E$4:$AJ$500,
MATCH($A160,'Productivity Dump'!$A$4:$A$500,0),
MATCH(BC$2,'Productivity Dump'!$E$3:$AJ$3,0)
),
IF(BC$3="Attendance",
INDEX('Attendance Dump'!$E$2:$AI$400,
MATCH($A160,'Attendance Dump'!$B$2:$B$400,0),
MATCH(BC$2,'Attendance Dump'!$E$1:$AI$1,0)
),
INDEX('Active Hour''s Dump'!$D$3:$AH$337,
MATCH($C160,'Active Hour''s Dump'!$A$3:$A$337,0),
MATCH(BC$2,'Active Hour''s Dump'!$D$2:$AH$2,0)
))),"")</f>
        <v>9.9166666666666696</v>
      </c>
      <c r="BD160" s="13">
        <f>_xlfn.IFNA(IF(BD$3="Productivity",
INDEX('Productivity Dump'!$E$4:$AJ$500,
MATCH($A160,'Productivity Dump'!$A$4:$A$500,0),
MATCH(BD$2,'Productivity Dump'!$E$3:$AJ$3,0)
),
IF(BD$3="Attendance",
INDEX('Attendance Dump'!$E$2:$AI$400,
MATCH($A160,'Attendance Dump'!$B$2:$B$400,0),
MATCH(BD$2,'Attendance Dump'!$E$1:$AI$1,0)
),
INDEX('Active Hour''s Dump'!$D$3:$AH$337,
MATCH($C160,'Active Hour''s Dump'!$A$3:$A$337,0),
MATCH(BD$2,'Active Hour''s Dump'!$D$2:$AH$2,0)
))),"")</f>
        <v>1551.1130000000003</v>
      </c>
      <c r="BE160" s="13" t="str">
        <f>_xlfn.IFNA(IF(BE$3="Productivity",
INDEX('Productivity Dump'!$E$4:$AJ$500,
MATCH($A160,'Productivity Dump'!$A$4:$A$500,0),
MATCH(BE$2,'Productivity Dump'!$E$3:$AJ$3,0)
),
IF(BE$3="Attendance",
INDEX('Attendance Dump'!$E$2:$AI$400,
MATCH($A160,'Attendance Dump'!$B$2:$B$400,0),
MATCH(BE$2,'Attendance Dump'!$E$1:$AI$1,0)
),
INDEX('Active Hour''s Dump'!$D$3:$AH$337,
MATCH($C160,'Active Hour''s Dump'!$A$3:$A$337,0),
MATCH(BE$2,'Active Hour''s Dump'!$D$2:$AH$2,0)
))),"")</f>
        <v>P</v>
      </c>
      <c r="BF160" s="54">
        <f>_xlfn.IFNA(IF(BF$3="Productivity",
INDEX('Productivity Dump'!$E$4:$AJ$500,
MATCH($A160,'Productivity Dump'!$A$4:$A$500,0),
MATCH(BF$2,'Productivity Dump'!$E$3:$AJ$3,0)
),
IF(BF$3="Attendance",
INDEX('Attendance Dump'!$E$2:$AI$400,
MATCH($A160,'Attendance Dump'!$B$2:$B$400,0),
MATCH(BF$2,'Attendance Dump'!$E$1:$AI$1,0)
),
INDEX('Active Hour''s Dump'!$D$3:$AH$337,
MATCH($C160,'Active Hour''s Dump'!$A$3:$A$337,0),
MATCH(BF$2,'Active Hour''s Dump'!$D$2:$AH$2,0)
))),"")</f>
        <v>7.4166666666666696</v>
      </c>
      <c r="BG160" s="13">
        <f>_xlfn.IFNA(IF(BG$3="Productivity",
INDEX('Productivity Dump'!$E$4:$AJ$500,
MATCH($A160,'Productivity Dump'!$A$4:$A$500,0),
MATCH(BG$2,'Productivity Dump'!$E$3:$AJ$3,0)
),
IF(BG$3="Attendance",
INDEX('Attendance Dump'!$E$2:$AI$400,
MATCH($A160,'Attendance Dump'!$B$2:$B$400,0),
MATCH(BG$2,'Attendance Dump'!$E$1:$AI$1,0)
),
INDEX('Active Hour''s Dump'!$D$3:$AH$337,
MATCH($C160,'Active Hour''s Dump'!$A$3:$A$337,0),
MATCH(BG$2,'Active Hour''s Dump'!$D$2:$AH$2,0)
))),"")</f>
        <v>0</v>
      </c>
      <c r="BH160" s="13" t="str">
        <f>_xlfn.IFNA(IF(BH$3="Productivity",
INDEX('Productivity Dump'!$E$4:$AJ$500,
MATCH($A160,'Productivity Dump'!$A$4:$A$500,0),
MATCH(BH$2,'Productivity Dump'!$E$3:$AJ$3,0)
),
IF(BH$3="Attendance",
INDEX('Attendance Dump'!$E$2:$AI$400,
MATCH($A160,'Attendance Dump'!$B$2:$B$400,0),
MATCH(BH$2,'Attendance Dump'!$E$1:$AI$1,0)
),
INDEX('Active Hour''s Dump'!$D$3:$AH$337,
MATCH($C160,'Active Hour''s Dump'!$A$3:$A$337,0),
MATCH(BH$2,'Active Hour''s Dump'!$D$2:$AH$2,0)
))),"")</f>
        <v>WO</v>
      </c>
      <c r="BI160" s="54">
        <f>_xlfn.IFNA(IF(BI$3="Productivity",
INDEX('Productivity Dump'!$E$4:$AJ$500,
MATCH($A160,'Productivity Dump'!$A$4:$A$500,0),
MATCH(BI$2,'Productivity Dump'!$E$3:$AJ$3,0)
),
IF(BI$3="Attendance",
INDEX('Attendance Dump'!$E$2:$AI$400,
MATCH($A160,'Attendance Dump'!$B$2:$B$400,0),
MATCH(BI$2,'Attendance Dump'!$E$1:$AI$1,0)
),
INDEX('Active Hour''s Dump'!$D$3:$AH$337,
MATCH($C160,'Active Hour''s Dump'!$A$3:$A$337,0),
MATCH(BI$2,'Active Hour''s Dump'!$D$2:$AH$2,0)
))),"")</f>
        <v>0</v>
      </c>
      <c r="BJ160" s="13">
        <f>_xlfn.IFNA(IF(BJ$3="Productivity",
INDEX('Productivity Dump'!$E$4:$AJ$500,
MATCH($A160,'Productivity Dump'!$A$4:$A$500,0),
MATCH(BJ$2,'Productivity Dump'!$E$3:$AJ$3,0)
),
IF(BJ$3="Attendance",
INDEX('Attendance Dump'!$E$2:$AI$400,
MATCH($A160,'Attendance Dump'!$B$2:$B$400,0),
MATCH(BJ$2,'Attendance Dump'!$E$1:$AI$1,0)
),
INDEX('Active Hour''s Dump'!$D$3:$AH$337,
MATCH($C160,'Active Hour''s Dump'!$A$3:$A$337,0),
MATCH(BJ$2,'Active Hour''s Dump'!$D$2:$AH$2,0)
))),"")</f>
        <v>642.8889999999999</v>
      </c>
      <c r="BK160" s="13" t="str">
        <f>_xlfn.IFNA(IF(BK$3="Productivity",
INDEX('Productivity Dump'!$E$4:$AJ$500,
MATCH($A160,'Productivity Dump'!$A$4:$A$500,0),
MATCH(BK$2,'Productivity Dump'!$E$3:$AJ$3,0)
),
IF(BK$3="Attendance",
INDEX('Attendance Dump'!$E$2:$AI$400,
MATCH($A160,'Attendance Dump'!$B$2:$B$400,0),
MATCH(BK$2,'Attendance Dump'!$E$1:$AI$1,0)
),
INDEX('Active Hour''s Dump'!$D$3:$AH$337,
MATCH($C160,'Active Hour''s Dump'!$A$3:$A$337,0),
MATCH(BK$2,'Active Hour''s Dump'!$D$2:$AH$2,0)
))),"")</f>
        <v>P</v>
      </c>
      <c r="BL160" s="54">
        <f>_xlfn.IFNA(IF(BL$3="Productivity",
INDEX('Productivity Dump'!$E$4:$AJ$500,
MATCH($A160,'Productivity Dump'!$A$4:$A$500,0),
MATCH(BL$2,'Productivity Dump'!$E$3:$AJ$3,0)
),
IF(BL$3="Attendance",
INDEX('Attendance Dump'!$E$2:$AI$400,
MATCH($A160,'Attendance Dump'!$B$2:$B$400,0),
MATCH(BL$2,'Attendance Dump'!$E$1:$AI$1,0)
),
INDEX('Active Hour''s Dump'!$D$3:$AH$337,
MATCH($C160,'Active Hour''s Dump'!$A$3:$A$337,0),
MATCH(BL$2,'Active Hour''s Dump'!$D$2:$AH$2,0)
))),"")</f>
        <v>4.4166666666666696</v>
      </c>
      <c r="BM160" s="13">
        <f>_xlfn.IFNA(IF(BM$3="Productivity",
INDEX('Productivity Dump'!$E$4:$AJ$500,
MATCH($A160,'Productivity Dump'!$A$4:$A$500,0),
MATCH(BM$2,'Productivity Dump'!$E$3:$AJ$3,0)
),
IF(BM$3="Attendance",
INDEX('Attendance Dump'!$E$2:$AI$400,
MATCH($A160,'Attendance Dump'!$B$2:$B$400,0),
MATCH(BM$2,'Attendance Dump'!$E$1:$AI$1,0)
),
INDEX('Active Hour''s Dump'!$D$3:$AH$337,
MATCH($C160,'Active Hour''s Dump'!$A$3:$A$337,0),
MATCH(BM$2,'Active Hour''s Dump'!$D$2:$AH$2,0)
))),"")</f>
        <v>1350.3440000000001</v>
      </c>
      <c r="BN160" s="13" t="str">
        <f>_xlfn.IFNA(IF(BN$3="Productivity",
INDEX('Productivity Dump'!$E$4:$AJ$500,
MATCH($A160,'Productivity Dump'!$A$4:$A$500,0),
MATCH(BN$2,'Productivity Dump'!$E$3:$AJ$3,0)
),
IF(BN$3="Attendance",
INDEX('Attendance Dump'!$E$2:$AI$400,
MATCH($A160,'Attendance Dump'!$B$2:$B$400,0),
MATCH(BN$2,'Attendance Dump'!$E$1:$AI$1,0)
),
INDEX('Active Hour''s Dump'!$D$3:$AH$337,
MATCH($C160,'Active Hour''s Dump'!$A$3:$A$337,0),
MATCH(BN$2,'Active Hour''s Dump'!$D$2:$AH$2,0)
))),"")</f>
        <v>P</v>
      </c>
      <c r="BO160" s="54">
        <f>_xlfn.IFNA(IF(BO$3="Productivity",
INDEX('Productivity Dump'!$E$4:$AJ$500,
MATCH($A160,'Productivity Dump'!$A$4:$A$500,0),
MATCH(BO$2,'Productivity Dump'!$E$3:$AJ$3,0)
),
IF(BO$3="Attendance",
INDEX('Attendance Dump'!$E$2:$AI$400,
MATCH($A160,'Attendance Dump'!$B$2:$B$400,0),
MATCH(BO$2,'Attendance Dump'!$E$1:$AI$1,0)
),
INDEX('Active Hour''s Dump'!$D$3:$AH$337,
MATCH($C160,'Active Hour''s Dump'!$A$3:$A$337,0),
MATCH(BO$2,'Active Hour''s Dump'!$D$2:$AH$2,0)
))),"")</f>
        <v>8.8333333333333304</v>
      </c>
      <c r="BP160" s="13">
        <f>_xlfn.IFNA(IF(BP$3="Productivity",
INDEX('Productivity Dump'!$E$4:$AJ$500,
MATCH($A160,'Productivity Dump'!$A$4:$A$500,0),
MATCH(BP$2,'Productivity Dump'!$E$3:$AJ$3,0)
),
IF(BP$3="Attendance",
INDEX('Attendance Dump'!$E$2:$AI$400,
MATCH($A160,'Attendance Dump'!$B$2:$B$400,0),
MATCH(BP$2,'Attendance Dump'!$E$1:$AI$1,0)
),
INDEX('Active Hour''s Dump'!$D$3:$AH$337,
MATCH($C160,'Active Hour''s Dump'!$A$3:$A$337,0),
MATCH(BP$2,'Active Hour''s Dump'!$D$2:$AH$2,0)
))),"")</f>
        <v>1331.421</v>
      </c>
      <c r="BQ160" s="13" t="str">
        <f>_xlfn.IFNA(IF(BQ$3="Productivity",
INDEX('Productivity Dump'!$E$4:$AJ$500,
MATCH($A160,'Productivity Dump'!$A$4:$A$500,0),
MATCH(BQ$2,'Productivity Dump'!$E$3:$AJ$3,0)
),
IF(BQ$3="Attendance",
INDEX('Attendance Dump'!$E$2:$AI$400,
MATCH($A160,'Attendance Dump'!$B$2:$B$400,0),
MATCH(BQ$2,'Attendance Dump'!$E$1:$AI$1,0)
),
INDEX('Active Hour''s Dump'!$D$3:$AH$337,
MATCH($C160,'Active Hour''s Dump'!$A$3:$A$337,0),
MATCH(BQ$2,'Active Hour''s Dump'!$D$2:$AH$2,0)
))),"")</f>
        <v>P</v>
      </c>
      <c r="BR160" s="54">
        <f>_xlfn.IFNA(IF(BR$3="Productivity",
INDEX('Productivity Dump'!$E$4:$AJ$500,
MATCH($A160,'Productivity Dump'!$A$4:$A$500,0),
MATCH(BR$2,'Productivity Dump'!$E$3:$AJ$3,0)
),
IF(BR$3="Attendance",
INDEX('Attendance Dump'!$E$2:$AI$400,
MATCH($A160,'Attendance Dump'!$B$2:$B$400,0),
MATCH(BR$2,'Attendance Dump'!$E$1:$AI$1,0)
),
INDEX('Active Hour''s Dump'!$D$3:$AH$337,
MATCH($C160,'Active Hour''s Dump'!$A$3:$A$337,0),
MATCH(BR$2,'Active Hour''s Dump'!$D$2:$AH$2,0)
))),"")</f>
        <v>8.0833333333333304</v>
      </c>
      <c r="BS160" s="13">
        <f>_xlfn.IFNA(IF(BS$3="Productivity",
INDEX('Productivity Dump'!$E$4:$AJ$500,
MATCH($A160,'Productivity Dump'!$A$4:$A$500,0),
MATCH(BS$2,'Productivity Dump'!$E$3:$AJ$3,0)
),
IF(BS$3="Attendance",
INDEX('Attendance Dump'!$E$2:$AI$400,
MATCH($A160,'Attendance Dump'!$B$2:$B$400,0),
MATCH(BS$2,'Attendance Dump'!$E$1:$AI$1,0)
),
INDEX('Active Hour''s Dump'!$D$3:$AH$337,
MATCH($C160,'Active Hour''s Dump'!$A$3:$A$337,0),
MATCH(BS$2,'Active Hour''s Dump'!$D$2:$AH$2,0)
))),"")</f>
        <v>1831.1770000000004</v>
      </c>
      <c r="BT160" s="13" t="str">
        <f>_xlfn.IFNA(IF(BT$3="Productivity",
INDEX('Productivity Dump'!$E$4:$AJ$500,
MATCH($A160,'Productivity Dump'!$A$4:$A$500,0),
MATCH(BT$2,'Productivity Dump'!$E$3:$AJ$3,0)
),
IF(BT$3="Attendance",
INDEX('Attendance Dump'!$E$2:$AI$400,
MATCH($A160,'Attendance Dump'!$B$2:$B$400,0),
MATCH(BT$2,'Attendance Dump'!$E$1:$AI$1,0)
),
INDEX('Active Hour''s Dump'!$D$3:$AH$337,
MATCH($C160,'Active Hour''s Dump'!$A$3:$A$337,0),
MATCH(BT$2,'Active Hour''s Dump'!$D$2:$AH$2,0)
))),"")</f>
        <v>H(P)</v>
      </c>
      <c r="BU160" s="54">
        <f>_xlfn.IFNA(IF(BU$3="Productivity",
INDEX('Productivity Dump'!$E$4:$AJ$500,
MATCH($A160,'Productivity Dump'!$A$4:$A$500,0),
MATCH(BU$2,'Productivity Dump'!$E$3:$AJ$3,0)
),
IF(BU$3="Attendance",
INDEX('Attendance Dump'!$E$2:$AI$400,
MATCH($A160,'Attendance Dump'!$B$2:$B$400,0),
MATCH(BU$2,'Attendance Dump'!$E$1:$AI$1,0)
),
INDEX('Active Hour''s Dump'!$D$3:$AH$337,
MATCH($C160,'Active Hour''s Dump'!$A$3:$A$337,0),
MATCH(BU$2,'Active Hour''s Dump'!$D$2:$AH$2,0)
))),"")</f>
        <v>9.8333333333333304</v>
      </c>
      <c r="BV160" s="13">
        <f>_xlfn.IFNA(IF(BV$3="Productivity",
INDEX('Productivity Dump'!$E$4:$AJ$500,
MATCH($A160,'Productivity Dump'!$A$4:$A$500,0),
MATCH(BV$2,'Productivity Dump'!$E$3:$AJ$3,0)
),
IF(BV$3="Attendance",
INDEX('Attendance Dump'!$E$2:$AI$400,
MATCH($A160,'Attendance Dump'!$B$2:$B$400,0),
MATCH(BV$2,'Attendance Dump'!$E$1:$AI$1,0)
),
INDEX('Active Hour''s Dump'!$D$3:$AH$337,
MATCH($C160,'Active Hour''s Dump'!$A$3:$A$337,0),
MATCH(BV$2,'Active Hour''s Dump'!$D$2:$AH$2,0)
))),"")</f>
        <v>1274.2560000000001</v>
      </c>
      <c r="BW160" s="13" t="str">
        <f>_xlfn.IFNA(IF(BW$3="Productivity",
INDEX('Productivity Dump'!$E$4:$AJ$500,
MATCH($A160,'Productivity Dump'!$A$4:$A$500,0),
MATCH(BW$2,'Productivity Dump'!$E$3:$AJ$3,0)
),
IF(BW$3="Attendance",
INDEX('Attendance Dump'!$E$2:$AI$400,
MATCH($A160,'Attendance Dump'!$B$2:$B$400,0),
MATCH(BW$2,'Attendance Dump'!$E$1:$AI$1,0)
),
INDEX('Active Hour''s Dump'!$D$3:$AH$337,
MATCH($C160,'Active Hour''s Dump'!$A$3:$A$337,0),
MATCH(BW$2,'Active Hour''s Dump'!$D$2:$AH$2,0)
))),"")</f>
        <v>P</v>
      </c>
      <c r="BX160" s="54">
        <f>_xlfn.IFNA(IF(BX$3="Productivity",
INDEX('Productivity Dump'!$E$4:$AJ$500,
MATCH($A160,'Productivity Dump'!$A$4:$A$500,0),
MATCH(BX$2,'Productivity Dump'!$E$3:$AJ$3,0)
),
IF(BX$3="Attendance",
INDEX('Attendance Dump'!$E$2:$AI$400,
MATCH($A160,'Attendance Dump'!$B$2:$B$400,0),
MATCH(BX$2,'Attendance Dump'!$E$1:$AI$1,0)
),
INDEX('Active Hour''s Dump'!$D$3:$AH$337,
MATCH($C160,'Active Hour''s Dump'!$A$3:$A$337,0),
MATCH(BX$2,'Active Hour''s Dump'!$D$2:$AH$2,0)
))),"")</f>
        <v>7.75</v>
      </c>
      <c r="BY160" s="13">
        <f>_xlfn.IFNA(IF(BY$3="Productivity",
INDEX('Productivity Dump'!$E$4:$AJ$500,
MATCH($A160,'Productivity Dump'!$A$4:$A$500,0),
MATCH(BY$2,'Productivity Dump'!$E$3:$AJ$3,0)
),
IF(BY$3="Attendance",
INDEX('Attendance Dump'!$E$2:$AI$400,
MATCH($A160,'Attendance Dump'!$B$2:$B$400,0),
MATCH(BY$2,'Attendance Dump'!$E$1:$AI$1,0)
),
INDEX('Active Hour''s Dump'!$D$3:$AH$337,
MATCH($C160,'Active Hour''s Dump'!$A$3:$A$337,0),
MATCH(BY$2,'Active Hour''s Dump'!$D$2:$AH$2,0)
))),"")</f>
        <v>459.02800000000008</v>
      </c>
      <c r="BZ160" s="13" t="str">
        <f>_xlfn.IFNA(IF(BZ$3="Productivity",
INDEX('Productivity Dump'!$E$4:$AJ$500,
MATCH($A160,'Productivity Dump'!$A$4:$A$500,0),
MATCH(BZ$2,'Productivity Dump'!$E$3:$AJ$3,0)
),
IF(BZ$3="Attendance",
INDEX('Attendance Dump'!$E$2:$AI$400,
MATCH($A160,'Attendance Dump'!$B$2:$B$400,0),
MATCH(BZ$2,'Attendance Dump'!$E$1:$AI$1,0)
),
INDEX('Active Hour''s Dump'!$D$3:$AH$337,
MATCH($C160,'Active Hour''s Dump'!$A$3:$A$337,0),
MATCH(BZ$2,'Active Hour''s Dump'!$D$2:$AH$2,0)
))),"")</f>
        <v>P</v>
      </c>
      <c r="CA160" s="54">
        <f>_xlfn.IFNA(IF(CA$3="Productivity",
INDEX('Productivity Dump'!$E$4:$AJ$500,
MATCH($A160,'Productivity Dump'!$A$4:$A$500,0),
MATCH(CA$2,'Productivity Dump'!$E$3:$AJ$3,0)
),
IF(CA$3="Attendance",
INDEX('Attendance Dump'!$E$2:$AI$400,
MATCH($A160,'Attendance Dump'!$B$2:$B$400,0),
MATCH(CA$2,'Attendance Dump'!$E$1:$AI$1,0)
),
INDEX('Active Hour''s Dump'!$D$3:$AH$337,
MATCH($C160,'Active Hour''s Dump'!$A$3:$A$337,0),
MATCH(CA$2,'Active Hour''s Dump'!$D$2:$AH$2,0)
))),"")</f>
        <v>2.3333333333333299</v>
      </c>
      <c r="CB160" s="13">
        <f>_xlfn.IFNA(IF(CB$3="Productivity",
INDEX('Productivity Dump'!$E$4:$AJ$500,
MATCH($A160,'Productivity Dump'!$A$4:$A$500,0),
MATCH(CB$2,'Productivity Dump'!$E$3:$AJ$3,0)
),
IF(CB$3="Attendance",
INDEX('Attendance Dump'!$E$2:$AI$400,
MATCH($A160,'Attendance Dump'!$B$2:$B$400,0),
MATCH(CB$2,'Attendance Dump'!$E$1:$AI$1,0)
),
INDEX('Active Hour''s Dump'!$D$3:$AH$337,
MATCH($C160,'Active Hour''s Dump'!$A$3:$A$337,0),
MATCH(CB$2,'Active Hour''s Dump'!$D$2:$AH$2,0)
))),"")</f>
        <v>0</v>
      </c>
      <c r="CC160" s="13" t="str">
        <f>_xlfn.IFNA(IF(CC$3="Productivity",
INDEX('Productivity Dump'!$E$4:$AJ$500,
MATCH($A160,'Productivity Dump'!$A$4:$A$500,0),
MATCH(CC$2,'Productivity Dump'!$E$3:$AJ$3,0)
),
IF(CC$3="Attendance",
INDEX('Attendance Dump'!$E$2:$AI$400,
MATCH($A160,'Attendance Dump'!$B$2:$B$400,0),
MATCH(CC$2,'Attendance Dump'!$E$1:$AI$1,0)
),
INDEX('Active Hour''s Dump'!$D$3:$AH$337,
MATCH($C160,'Active Hour''s Dump'!$A$3:$A$337,0),
MATCH(CC$2,'Active Hour''s Dump'!$D$2:$AH$2,0)
))),"")</f>
        <v>WO</v>
      </c>
      <c r="CD160" s="54">
        <f>_xlfn.IFNA(IF(CD$3="Productivity",
INDEX('Productivity Dump'!$E$4:$AJ$500,
MATCH($A160,'Productivity Dump'!$A$4:$A$500,0),
MATCH(CD$2,'Productivity Dump'!$E$3:$AJ$3,0)
),
IF(CD$3="Attendance",
INDEX('Attendance Dump'!$E$2:$AI$400,
MATCH($A160,'Attendance Dump'!$B$2:$B$400,0),
MATCH(CD$2,'Attendance Dump'!$E$1:$AI$1,0)
),
INDEX('Active Hour''s Dump'!$D$3:$AH$337,
MATCH($C160,'Active Hour''s Dump'!$A$3:$A$337,0),
MATCH(CD$2,'Active Hour''s Dump'!$D$2:$AH$2,0)
))),"")</f>
        <v>0</v>
      </c>
      <c r="CE160" s="13">
        <f>_xlfn.IFNA(IF(CE$3="Productivity",
INDEX('Productivity Dump'!$E$4:$AJ$500,
MATCH($A160,'Productivity Dump'!$A$4:$A$500,0),
MATCH(CE$2,'Productivity Dump'!$E$3:$AJ$3,0)
),
IF(CE$3="Attendance",
INDEX('Attendance Dump'!$E$2:$AI$400,
MATCH($A160,'Attendance Dump'!$B$2:$B$400,0),
MATCH(CE$2,'Attendance Dump'!$E$1:$AI$1,0)
),
INDEX('Active Hour''s Dump'!$D$3:$AH$337,
MATCH($C160,'Active Hour''s Dump'!$A$3:$A$337,0),
MATCH(CE$2,'Active Hour''s Dump'!$D$2:$AH$2,0)
))),"")</f>
        <v>558.87699999999995</v>
      </c>
      <c r="CF160" s="13" t="str">
        <f>_xlfn.IFNA(IF(CF$3="Productivity",
INDEX('Productivity Dump'!$E$4:$AJ$500,
MATCH($A160,'Productivity Dump'!$A$4:$A$500,0),
MATCH(CF$2,'Productivity Dump'!$E$3:$AJ$3,0)
),
IF(CF$3="Attendance",
INDEX('Attendance Dump'!$E$2:$AI$400,
MATCH($A160,'Attendance Dump'!$B$2:$B$400,0),
MATCH(CF$2,'Attendance Dump'!$E$1:$AI$1,0)
),
INDEX('Active Hour''s Dump'!$D$3:$AH$337,
MATCH($C160,'Active Hour''s Dump'!$A$3:$A$337,0),
MATCH(CF$2,'Active Hour''s Dump'!$D$2:$AH$2,0)
))),"")</f>
        <v>P</v>
      </c>
      <c r="CG160" s="54">
        <f>_xlfn.IFNA(IF(CG$3="Productivity",
INDEX('Productivity Dump'!$E$4:$AJ$500,
MATCH($A160,'Productivity Dump'!$A$4:$A$500,0),
MATCH(CG$2,'Productivity Dump'!$E$3:$AJ$3,0)
),
IF(CG$3="Attendance",
INDEX('Attendance Dump'!$E$2:$AI$400,
MATCH($A160,'Attendance Dump'!$B$2:$B$400,0),
MATCH(CG$2,'Attendance Dump'!$E$1:$AI$1,0)
),
INDEX('Active Hour''s Dump'!$D$3:$AH$337,
MATCH($C160,'Active Hour''s Dump'!$A$3:$A$337,0),
MATCH(CG$2,'Active Hour''s Dump'!$D$2:$AH$2,0)
))),"")</f>
        <v>4.6666666666666696</v>
      </c>
      <c r="CH160" s="13">
        <f>_xlfn.IFNA(IF(CH$3="Productivity",
INDEX('Productivity Dump'!$E$4:$AJ$500,
MATCH($A160,'Productivity Dump'!$A$4:$A$500,0),
MATCH(CH$2,'Productivity Dump'!$E$3:$AJ$3,0)
),
IF(CH$3="Attendance",
INDEX('Attendance Dump'!$E$2:$AI$400,
MATCH($A160,'Attendance Dump'!$B$2:$B$400,0),
MATCH(CH$2,'Attendance Dump'!$E$1:$AI$1,0)
),
INDEX('Active Hour''s Dump'!$D$3:$AH$337,
MATCH($C160,'Active Hour''s Dump'!$A$3:$A$337,0),
MATCH(CH$2,'Active Hour''s Dump'!$D$2:$AH$2,0)
))),"")</f>
        <v>1062.3409999999999</v>
      </c>
      <c r="CI160" s="13" t="str">
        <f>_xlfn.IFNA(IF(CI$3="Productivity",
INDEX('Productivity Dump'!$E$4:$AJ$500,
MATCH($A160,'Productivity Dump'!$A$4:$A$500,0),
MATCH(CI$2,'Productivity Dump'!$E$3:$AJ$3,0)
),
IF(CI$3="Attendance",
INDEX('Attendance Dump'!$E$2:$AI$400,
MATCH($A160,'Attendance Dump'!$B$2:$B$400,0),
MATCH(CI$2,'Attendance Dump'!$E$1:$AI$1,0)
),
INDEX('Active Hour''s Dump'!$D$3:$AH$337,
MATCH($C160,'Active Hour''s Dump'!$A$3:$A$337,0),
MATCH(CI$2,'Active Hour''s Dump'!$D$2:$AH$2,0)
))),"")</f>
        <v>P</v>
      </c>
      <c r="CJ160" s="54">
        <f>_xlfn.IFNA(IF(CJ$3="Productivity",
INDEX('Productivity Dump'!$E$4:$AJ$500,
MATCH($A160,'Productivity Dump'!$A$4:$A$500,0),
MATCH(CJ$2,'Productivity Dump'!$E$3:$AJ$3,0)
),
IF(CJ$3="Attendance",
INDEX('Attendance Dump'!$E$2:$AI$400,
MATCH($A160,'Attendance Dump'!$B$2:$B$400,0),
MATCH(CJ$2,'Attendance Dump'!$E$1:$AI$1,0)
),
INDEX('Active Hour''s Dump'!$D$3:$AH$337,
MATCH($C160,'Active Hour''s Dump'!$A$3:$A$337,0),
MATCH(CJ$2,'Active Hour''s Dump'!$D$2:$AH$2,0)
))),"")</f>
        <v>9</v>
      </c>
      <c r="CK160" s="13">
        <f>_xlfn.IFNA(IF(CK$3="Productivity",
INDEX('Productivity Dump'!$E$4:$AJ$500,
MATCH($A160,'Productivity Dump'!$A$4:$A$500,0),
MATCH(CK$2,'Productivity Dump'!$E$3:$AJ$3,0)
),
IF(CK$3="Attendance",
INDEX('Attendance Dump'!$E$2:$AI$400,
MATCH($A160,'Attendance Dump'!$B$2:$B$400,0),
MATCH(CK$2,'Attendance Dump'!$E$1:$AI$1,0)
),
INDEX('Active Hour''s Dump'!$D$3:$AH$337,
MATCH($C160,'Active Hour''s Dump'!$A$3:$A$337,0),
MATCH(CK$2,'Active Hour''s Dump'!$D$2:$AH$2,0)
))),"")</f>
        <v>1140.46</v>
      </c>
      <c r="CL160" s="13" t="str">
        <f>_xlfn.IFNA(IF(CL$3="Productivity",
INDEX('Productivity Dump'!$E$4:$AJ$500,
MATCH($A160,'Productivity Dump'!$A$4:$A$500,0),
MATCH(CL$2,'Productivity Dump'!$E$3:$AJ$3,0)
),
IF(CL$3="Attendance",
INDEX('Attendance Dump'!$E$2:$AI$400,
MATCH($A160,'Attendance Dump'!$B$2:$B$400,0),
MATCH(CL$2,'Attendance Dump'!$E$1:$AI$1,0)
),
INDEX('Active Hour''s Dump'!$D$3:$AH$337,
MATCH($C160,'Active Hour''s Dump'!$A$3:$A$337,0),
MATCH(CL$2,'Active Hour''s Dump'!$D$2:$AH$2,0)
))),"")</f>
        <v>P</v>
      </c>
      <c r="CM160" s="54">
        <f>_xlfn.IFNA(IF(CM$3="Productivity",
INDEX('Productivity Dump'!$E$4:$AJ$500,
MATCH($A160,'Productivity Dump'!$A$4:$A$500,0),
MATCH(CM$2,'Productivity Dump'!$E$3:$AJ$3,0)
),
IF(CM$3="Attendance",
INDEX('Attendance Dump'!$E$2:$AI$400,
MATCH($A160,'Attendance Dump'!$B$2:$B$400,0),
MATCH(CM$2,'Attendance Dump'!$E$1:$AI$1,0)
),
INDEX('Active Hour''s Dump'!$D$3:$AH$337,
MATCH($C160,'Active Hour''s Dump'!$A$3:$A$337,0),
MATCH(CM$2,'Active Hour''s Dump'!$D$2:$AH$2,0)
))),"")</f>
        <v>7.75</v>
      </c>
      <c r="CN160" s="13">
        <f>_xlfn.IFNA(IF(CN$3="Productivity",
INDEX('Productivity Dump'!$E$4:$AJ$500,
MATCH($A160,'Productivity Dump'!$A$4:$A$500,0),
MATCH(CN$2,'Productivity Dump'!$E$3:$AJ$3,0)
),
IF(CN$3="Attendance",
INDEX('Attendance Dump'!$E$2:$AI$400,
MATCH($A160,'Attendance Dump'!$B$2:$B$400,0),
MATCH(CN$2,'Attendance Dump'!$E$1:$AI$1,0)
),
INDEX('Active Hour''s Dump'!$D$3:$AH$337,
MATCH($C160,'Active Hour''s Dump'!$A$3:$A$337,0),
MATCH(CN$2,'Active Hour''s Dump'!$D$2:$AH$2,0)
))),"")</f>
        <v>0</v>
      </c>
      <c r="CO160" s="13">
        <f>_xlfn.IFNA(IF(CO$3="Productivity",
INDEX('Productivity Dump'!$E$4:$AJ$500,
MATCH($A160,'Productivity Dump'!$A$4:$A$500,0),
MATCH(CO$2,'Productivity Dump'!$E$3:$AJ$3,0)
),
IF(CO$3="Attendance",
INDEX('Attendance Dump'!$E$2:$AI$400,
MATCH($A160,'Attendance Dump'!$B$2:$B$400,0),
MATCH(CO$2,'Attendance Dump'!$E$1:$AI$1,0)
),
INDEX('Active Hour''s Dump'!$D$3:$AH$337,
MATCH($C160,'Active Hour''s Dump'!$A$3:$A$337,0),
MATCH(CO$2,'Active Hour''s Dump'!$D$2:$AH$2,0)
))),"")</f>
        <v>0</v>
      </c>
      <c r="CP160" s="54">
        <f>_xlfn.IFNA(IF(CP$3="Productivity",
INDEX('Productivity Dump'!$E$4:$AJ$500,
MATCH($A160,'Productivity Dump'!$A$4:$A$500,0),
MATCH(CP$2,'Productivity Dump'!$E$3:$AJ$3,0)
),
IF(CP$3="Attendance",
INDEX('Attendance Dump'!$E$2:$AI$400,
MATCH($A160,'Attendance Dump'!$B$2:$B$400,0),
MATCH(CP$2,'Attendance Dump'!$E$1:$AI$1,0)
),
INDEX('Active Hour''s Dump'!$D$3:$AH$337,
MATCH($C160,'Active Hour''s Dump'!$A$3:$A$337,0),
MATCH(CP$2,'Active Hour''s Dump'!$D$2:$AH$2,0)
))),"")</f>
        <v>0</v>
      </c>
      <c r="CQ160" s="13">
        <f>_xlfn.IFNA(IF(CQ$3="Productivity",
INDEX('Productivity Dump'!$E$4:$AJ$500,
MATCH($A160,'Productivity Dump'!$A$4:$A$500,0),
MATCH(CQ$2,'Productivity Dump'!$E$3:$AJ$3,0)
),
IF(CQ$3="Attendance",
INDEX('Attendance Dump'!$E$2:$AI$400,
MATCH($A160,'Attendance Dump'!$B$2:$B$400,0),
MATCH(CQ$2,'Attendance Dump'!$E$1:$AI$1,0)
),
INDEX('Active Hour''s Dump'!$D$3:$AH$337,
MATCH($C160,'Active Hour''s Dump'!$A$3:$A$337,0),
MATCH(CQ$2,'Active Hour''s Dump'!$D$2:$AH$2,0)
))),"")</f>
        <v>0</v>
      </c>
      <c r="CR160" s="13">
        <f>_xlfn.IFNA(IF(CR$3="Productivity",
INDEX('Productivity Dump'!$E$4:$AJ$500,
MATCH($A160,'Productivity Dump'!$A$4:$A$500,0),
MATCH(CR$2,'Productivity Dump'!$E$3:$AJ$3,0)
),
IF(CR$3="Attendance",
INDEX('Attendance Dump'!$E$2:$AI$400,
MATCH($A160,'Attendance Dump'!$B$2:$B$400,0),
MATCH(CR$2,'Attendance Dump'!$E$1:$AI$1,0)
),
INDEX('Active Hour''s Dump'!$D$3:$AH$337,
MATCH($C160,'Active Hour''s Dump'!$A$3:$A$337,0),
MATCH(CR$2,'Active Hour''s Dump'!$D$2:$AH$2,0)
))),"")</f>
        <v>0</v>
      </c>
      <c r="CS160" s="54">
        <f>_xlfn.IFNA(IF(CS$3="Productivity",
INDEX('Productivity Dump'!$E$4:$AJ$500,
MATCH($A160,'Productivity Dump'!$A$4:$A$500,0),
MATCH(CS$2,'Productivity Dump'!$E$3:$AJ$3,0)
),
IF(CS$3="Attendance",
INDEX('Attendance Dump'!$E$2:$AI$400,
MATCH($A160,'Attendance Dump'!$B$2:$B$400,0),
MATCH(CS$2,'Attendance Dump'!$E$1:$AI$1,0)
),
INDEX('Active Hour''s Dump'!$D$3:$AH$337,
MATCH($C160,'Active Hour''s Dump'!$A$3:$A$337,0),
MATCH(CS$2,'Active Hour''s Dump'!$D$2:$AH$2,0)
))),"")</f>
        <v>0</v>
      </c>
      <c r="CT160" s="13">
        <f>_xlfn.IFNA(IF(CT$3="Productivity",
INDEX('Productivity Dump'!$E$4:$AJ$500,
MATCH($A160,'Productivity Dump'!$A$4:$A$500,0),
MATCH(CT$2,'Productivity Dump'!$E$3:$AJ$3,0)
),
IF(CT$3="Attendance",
INDEX('Attendance Dump'!$E$2:$AI$400,
MATCH($A160,'Attendance Dump'!$B$2:$B$400,0),
MATCH(CT$2,'Attendance Dump'!$E$1:$AI$1,0)
),
INDEX('Active Hour''s Dump'!$D$3:$AH$337,
MATCH($C160,'Active Hour''s Dump'!$A$3:$A$337,0),
MATCH(CT$2,'Active Hour''s Dump'!$D$2:$AH$2,0)
))),"")</f>
        <v>0</v>
      </c>
      <c r="CU160" s="13">
        <f>_xlfn.IFNA(IF(CU$3="Productivity",
INDEX('Productivity Dump'!$E$4:$AJ$500,
MATCH($A160,'Productivity Dump'!$A$4:$A$500,0),
MATCH(CU$2,'Productivity Dump'!$E$3:$AJ$3,0)
),
IF(CU$3="Attendance",
INDEX('Attendance Dump'!$E$2:$AI$400,
MATCH($A160,'Attendance Dump'!$B$2:$B$400,0),
MATCH(CU$2,'Attendance Dump'!$E$1:$AI$1,0)
),
INDEX('Active Hour''s Dump'!$D$3:$AH$337,
MATCH($C160,'Active Hour''s Dump'!$A$3:$A$337,0),
MATCH(CU$2,'Active Hour''s Dump'!$D$2:$AH$2,0)
))),"")</f>
        <v>0</v>
      </c>
      <c r="CV160" s="54">
        <f>_xlfn.IFNA(IF(CV$3="Productivity",
INDEX('Productivity Dump'!$E$4:$AJ$500,
MATCH($A160,'Productivity Dump'!$A$4:$A$500,0),
MATCH(CV$2,'Productivity Dump'!$E$3:$AJ$3,0)
),
IF(CV$3="Attendance",
INDEX('Attendance Dump'!$E$2:$AI$400,
MATCH($A160,'Attendance Dump'!$B$2:$B$400,0),
MATCH(CV$2,'Attendance Dump'!$E$1:$AI$1,0)
),
INDEX('Active Hour''s Dump'!$D$3:$AH$337,
MATCH($C160,'Active Hour''s Dump'!$A$3:$A$337,0),
MATCH(CV$2,'Active Hour''s Dump'!$D$2:$AH$2,0)
))),"")</f>
        <v>0</v>
      </c>
      <c r="CW160" s="13"/>
      <c r="CX160" s="13"/>
      <c r="CY160" s="54"/>
      <c r="DA160" s="57">
        <f t="shared" si="75"/>
        <v>186.25000000000006</v>
      </c>
      <c r="DB160" s="35">
        <f t="shared" si="76"/>
        <v>29054.275000000001</v>
      </c>
      <c r="DC160" s="35">
        <f t="shared" si="71"/>
        <v>0</v>
      </c>
      <c r="DD160" s="35">
        <f t="shared" ca="1" si="74"/>
        <v>0</v>
      </c>
      <c r="DF160" s="32" cm="1">
        <f t="array" ref="DF160">SUMPRODUCT(
    (MOD(COLUMN(H160:CV160) - COLUMN(H160), 3) = 0) *
    (H160:CV160 = 0) *
    (I160:CW160 = "P") *
    (COUNTIF(UKHoliday, H$2:CV$2) = 0)
)</f>
        <v>0</v>
      </c>
      <c r="DG160" s="33" cm="1">
        <f t="array" ref="DG160">SUMPRODUCT(
  (MOD(COLUMN(H160:CV160) - COLUMN(H160), 3) = 0) *
  (H160:CV160 &gt; 0) *
  (H160:CV160 &lt; 0.5 * IF(((WEEKDAY(H$2:CV$2, 2) = 1) + (WEEKDAY(H$2:CV$2, 2) = 6)), G160, F160)) *
  (I160:CW160 = "P") *
  (COUNTIF(UKHoliday, H$2:CV$2) = 0)
)</f>
        <v>0</v>
      </c>
      <c r="DH160" s="33" cm="1">
        <f t="array" ref="DH160">SUMPRODUCT(
  (MOD(COLUMN(H160:CV160) - COLUMN(H160), 3) = 0) *
  (H160:CV160 &gt; 0.5 * IF(((WEEKDAY(H$2:CV$2, 2) = 1) + (WEEKDAY(H$2:CV$2, 2) = 6)), $G160, $F160)) *
  (H160:CV160 &lt; 0.8 * IF(((WEEKDAY(H$2:CV$2, 2) = 1) + (WEEKDAY(H$2:CV$2, 2) = 6)), $G160, $F160)) *
  (I160:CW160 = "P") *
  (COUNTIF(UKHoliday, H$2:CV$2) = 0)
)</f>
        <v>0</v>
      </c>
      <c r="DI160" s="33" cm="1">
        <f t="array" ref="DI160">SUMPRODUCT(
  (MOD(COLUMN(H160:CV160) - COLUMN(H160), 3) = 0) *
  (H160:CV160 &gt; 0.8 * IF(((WEEKDAY(H$2:CV$2, 2) = 1) + (WEEKDAY(H$2:CV$2, 2) = 6)), $G160, $F160)) *
  (H160:CV160 &lt; 1 * IF(((WEEKDAY(H$2:CV$2, 2) = 1) + (WEEKDAY(H$2:CV$2, 2) = 6)), $G160, $F160)) *
  (I160:CW160 = "P") *
  (COUNTIF(UKHoliday, H$2:CV$2) = 0)
)</f>
        <v>3</v>
      </c>
    </row>
    <row r="161" spans="1:113" x14ac:dyDescent="0.3">
      <c r="A161" s="8" t="s">
        <v>25</v>
      </c>
      <c r="B161" s="36" t="s">
        <v>24</v>
      </c>
      <c r="C161" s="9" t="s">
        <v>594</v>
      </c>
      <c r="D161" s="62" t="s">
        <v>450</v>
      </c>
      <c r="E161" s="35">
        <v>18600</v>
      </c>
      <c r="F161" s="35">
        <f t="shared" si="72"/>
        <v>930</v>
      </c>
      <c r="G161" s="35">
        <f t="shared" si="73"/>
        <v>465</v>
      </c>
      <c r="H161" s="13">
        <f>_xlfn.IFNA(IF(H$3="Productivity",
INDEX('Productivity Dump'!$E$4:$AJ$500,
MATCH($A161,'Productivity Dump'!$A$4:$A$500,0),
MATCH(H$2,'Productivity Dump'!$E$3:$AJ$3,0)
),
IF(H$3="Attendance",
INDEX('Attendance Dump'!$E$2:$AI$400,
MATCH($A161,'Attendance Dump'!$B$2:$B$400,0),
MATCH(H$2,'Attendance Dump'!$E$1:$AI$1,0)
),
INDEX('Active Hour''s Dump'!$D$3:$AH$337,
MATCH($C161,'Active Hour''s Dump'!$A$3:$A$337,0),
MATCH(H$2,'Active Hour''s Dump'!$D$2:$AH$2,0)
))),"")</f>
        <v>952.279</v>
      </c>
      <c r="I161" s="13" t="str">
        <f>_xlfn.IFNA(IF(I$3="Productivity",
INDEX('Productivity Dump'!$E$4:$AJ$500,
MATCH($A161,'Productivity Dump'!$A$4:$A$500,0),
MATCH(I$2,'Productivity Dump'!$E$3:$AJ$3,0)
),
IF(I$3="Attendance",
INDEX('Attendance Dump'!$E$2:$AI$400,
MATCH($A161,'Attendance Dump'!$B$2:$B$400,0),
MATCH(I$2,'Attendance Dump'!$E$1:$AI$1,0)
),
INDEX('Active Hour''s Dump'!$D$3:$AH$337,
MATCH($C161,'Active Hour''s Dump'!$A$3:$A$337,0),
MATCH(I$2,'Active Hour''s Dump'!$D$2:$AH$2,0)
))),"")</f>
        <v>P</v>
      </c>
      <c r="J161" s="54">
        <f>_xlfn.IFNA(IF(J$3="Productivity",
INDEX('Productivity Dump'!$E$4:$AJ$500,
MATCH($A161,'Productivity Dump'!$A$4:$A$500,0),
MATCH(J$2,'Productivity Dump'!$E$3:$AJ$3,0)
),
IF(J$3="Attendance",
INDEX('Attendance Dump'!$E$2:$AI$400,
MATCH($A161,'Attendance Dump'!$B$2:$B$400,0),
MATCH(J$2,'Attendance Dump'!$E$1:$AI$1,0)
),
INDEX('Active Hour''s Dump'!$D$3:$AH$337,
MATCH($C161,'Active Hour''s Dump'!$A$3:$A$337,0),
MATCH(J$2,'Active Hour''s Dump'!$D$2:$AH$2,0)
))),"")</f>
        <v>6.0833333333333304</v>
      </c>
      <c r="K161" s="13">
        <f>_xlfn.IFNA(IF(K$3="Productivity",
INDEX('Productivity Dump'!$E$4:$AJ$500,
MATCH($A161,'Productivity Dump'!$A$4:$A$500,0),
MATCH(K$2,'Productivity Dump'!$E$3:$AJ$3,0)
),
IF(K$3="Attendance",
INDEX('Attendance Dump'!$E$2:$AI$400,
MATCH($A161,'Attendance Dump'!$B$2:$B$400,0),
MATCH(K$2,'Attendance Dump'!$E$1:$AI$1,0)
),
INDEX('Active Hour''s Dump'!$D$3:$AH$337,
MATCH($C161,'Active Hour''s Dump'!$A$3:$A$337,0),
MATCH(K$2,'Active Hour''s Dump'!$D$2:$AH$2,0)
))),"")</f>
        <v>969.52100000000007</v>
      </c>
      <c r="L161" s="13" t="str">
        <f>_xlfn.IFNA(IF(L$3="Productivity",
INDEX('Productivity Dump'!$E$4:$AJ$500,
MATCH($A161,'Productivity Dump'!$A$4:$A$500,0),
MATCH(L$2,'Productivity Dump'!$E$3:$AJ$3,0)
),
IF(L$3="Attendance",
INDEX('Attendance Dump'!$E$2:$AI$400,
MATCH($A161,'Attendance Dump'!$B$2:$B$400,0),
MATCH(L$2,'Attendance Dump'!$E$1:$AI$1,0)
),
INDEX('Active Hour''s Dump'!$D$3:$AH$337,
MATCH($C161,'Active Hour''s Dump'!$A$3:$A$337,0),
MATCH(L$2,'Active Hour''s Dump'!$D$2:$AH$2,0)
))),"")</f>
        <v>P</v>
      </c>
      <c r="M161" s="54">
        <f>_xlfn.IFNA(IF(M$3="Productivity",
INDEX('Productivity Dump'!$E$4:$AJ$500,
MATCH($A161,'Productivity Dump'!$A$4:$A$500,0),
MATCH(M$2,'Productivity Dump'!$E$3:$AJ$3,0)
),
IF(M$3="Attendance",
INDEX('Attendance Dump'!$E$2:$AI$400,
MATCH($A161,'Attendance Dump'!$B$2:$B$400,0),
MATCH(M$2,'Attendance Dump'!$E$1:$AI$1,0)
),
INDEX('Active Hour''s Dump'!$D$3:$AH$337,
MATCH($C161,'Active Hour''s Dump'!$A$3:$A$337,0),
MATCH(M$2,'Active Hour''s Dump'!$D$2:$AH$2,0)
))),"")</f>
        <v>6.6666666666666696</v>
      </c>
      <c r="N161" s="13">
        <f>_xlfn.IFNA(IF(N$3="Productivity",
INDEX('Productivity Dump'!$E$4:$AJ$500,
MATCH($A161,'Productivity Dump'!$A$4:$A$500,0),
MATCH(N$2,'Productivity Dump'!$E$3:$AJ$3,0)
),
IF(N$3="Attendance",
INDEX('Attendance Dump'!$E$2:$AI$400,
MATCH($A161,'Attendance Dump'!$B$2:$B$400,0),
MATCH(N$2,'Attendance Dump'!$E$1:$AI$1,0)
),
INDEX('Active Hour''s Dump'!$D$3:$AH$337,
MATCH($C161,'Active Hour''s Dump'!$A$3:$A$337,0),
MATCH(N$2,'Active Hour''s Dump'!$D$2:$AH$2,0)
))),"")</f>
        <v>444.05799999999999</v>
      </c>
      <c r="O161" s="13" t="str">
        <f>_xlfn.IFNA(IF(O$3="Productivity",
INDEX('Productivity Dump'!$E$4:$AJ$500,
MATCH($A161,'Productivity Dump'!$A$4:$A$500,0),
MATCH(O$2,'Productivity Dump'!$E$3:$AJ$3,0)
),
IF(O$3="Attendance",
INDEX('Attendance Dump'!$E$2:$AI$400,
MATCH($A161,'Attendance Dump'!$B$2:$B$400,0),
MATCH(O$2,'Attendance Dump'!$E$1:$AI$1,0)
),
INDEX('Active Hour''s Dump'!$D$3:$AH$337,
MATCH($C161,'Active Hour''s Dump'!$A$3:$A$337,0),
MATCH(O$2,'Active Hour''s Dump'!$D$2:$AH$2,0)
))),"")</f>
        <v>P</v>
      </c>
      <c r="P161" s="54">
        <f>_xlfn.IFNA(IF(P$3="Productivity",
INDEX('Productivity Dump'!$E$4:$AJ$500,
MATCH($A161,'Productivity Dump'!$A$4:$A$500,0),
MATCH(P$2,'Productivity Dump'!$E$3:$AJ$3,0)
),
IF(P$3="Attendance",
INDEX('Attendance Dump'!$E$2:$AI$400,
MATCH($A161,'Attendance Dump'!$B$2:$B$400,0),
MATCH(P$2,'Attendance Dump'!$E$1:$AI$1,0)
),
INDEX('Active Hour''s Dump'!$D$3:$AH$337,
MATCH($C161,'Active Hour''s Dump'!$A$3:$A$337,0),
MATCH(P$2,'Active Hour''s Dump'!$D$2:$AH$2,0)
))),"")</f>
        <v>3.5833333333333299</v>
      </c>
      <c r="Q161" s="13">
        <f>_xlfn.IFNA(IF(Q$3="Productivity",
INDEX('Productivity Dump'!$E$4:$AJ$500,
MATCH($A161,'Productivity Dump'!$A$4:$A$500,0),
MATCH(Q$2,'Productivity Dump'!$E$3:$AJ$3,0)
),
IF(Q$3="Attendance",
INDEX('Attendance Dump'!$E$2:$AI$400,
MATCH($A161,'Attendance Dump'!$B$2:$B$400,0),
MATCH(Q$2,'Attendance Dump'!$E$1:$AI$1,0)
),
INDEX('Active Hour''s Dump'!$D$3:$AH$337,
MATCH($C161,'Active Hour''s Dump'!$A$3:$A$337,0),
MATCH(Q$2,'Active Hour''s Dump'!$D$2:$AH$2,0)
))),"")</f>
        <v>0</v>
      </c>
      <c r="R161" s="13" t="str">
        <f>_xlfn.IFNA(IF(R$3="Productivity",
INDEX('Productivity Dump'!$E$4:$AJ$500,
MATCH($A161,'Productivity Dump'!$A$4:$A$500,0),
MATCH(R$2,'Productivity Dump'!$E$3:$AJ$3,0)
),
IF(R$3="Attendance",
INDEX('Attendance Dump'!$E$2:$AI$400,
MATCH($A161,'Attendance Dump'!$B$2:$B$400,0),
MATCH(R$2,'Attendance Dump'!$E$1:$AI$1,0)
),
INDEX('Active Hour''s Dump'!$D$3:$AH$337,
MATCH($C161,'Active Hour''s Dump'!$A$3:$A$337,0),
MATCH(R$2,'Active Hour''s Dump'!$D$2:$AH$2,0)
))),"")</f>
        <v>WO</v>
      </c>
      <c r="S161" s="54">
        <f>_xlfn.IFNA(IF(S$3="Productivity",
INDEX('Productivity Dump'!$E$4:$AJ$500,
MATCH($A161,'Productivity Dump'!$A$4:$A$500,0),
MATCH(S$2,'Productivity Dump'!$E$3:$AJ$3,0)
),
IF(S$3="Attendance",
INDEX('Attendance Dump'!$E$2:$AI$400,
MATCH($A161,'Attendance Dump'!$B$2:$B$400,0),
MATCH(S$2,'Attendance Dump'!$E$1:$AI$1,0)
),
INDEX('Active Hour''s Dump'!$D$3:$AH$337,
MATCH($C161,'Active Hour''s Dump'!$A$3:$A$337,0),
MATCH(S$2,'Active Hour''s Dump'!$D$2:$AH$2,0)
))),"")</f>
        <v>0</v>
      </c>
      <c r="T161" s="13">
        <f>_xlfn.IFNA(IF(T$3="Productivity",
INDEX('Productivity Dump'!$E$4:$AJ$500,
MATCH($A161,'Productivity Dump'!$A$4:$A$500,0),
MATCH(T$2,'Productivity Dump'!$E$3:$AJ$3,0)
),
IF(T$3="Attendance",
INDEX('Attendance Dump'!$E$2:$AI$400,
MATCH($A161,'Attendance Dump'!$B$2:$B$400,0),
MATCH(T$2,'Attendance Dump'!$E$1:$AI$1,0)
),
INDEX('Active Hour''s Dump'!$D$3:$AH$337,
MATCH($C161,'Active Hour''s Dump'!$A$3:$A$337,0),
MATCH(T$2,'Active Hour''s Dump'!$D$2:$AH$2,0)
))),"")</f>
        <v>458.35400000000004</v>
      </c>
      <c r="U161" s="13" t="str">
        <f>_xlfn.IFNA(IF(U$3="Productivity",
INDEX('Productivity Dump'!$E$4:$AJ$500,
MATCH($A161,'Productivity Dump'!$A$4:$A$500,0),
MATCH(U$2,'Productivity Dump'!$E$3:$AJ$3,0)
),
IF(U$3="Attendance",
INDEX('Attendance Dump'!$E$2:$AI$400,
MATCH($A161,'Attendance Dump'!$B$2:$B$400,0),
MATCH(U$2,'Attendance Dump'!$E$1:$AI$1,0)
),
INDEX('Active Hour''s Dump'!$D$3:$AH$337,
MATCH($C161,'Active Hour''s Dump'!$A$3:$A$337,0),
MATCH(U$2,'Active Hour''s Dump'!$D$2:$AH$2,0)
))),"")</f>
        <v>P</v>
      </c>
      <c r="V161" s="54">
        <f>_xlfn.IFNA(IF(V$3="Productivity",
INDEX('Productivity Dump'!$E$4:$AJ$500,
MATCH($A161,'Productivity Dump'!$A$4:$A$500,0),
MATCH(V$2,'Productivity Dump'!$E$3:$AJ$3,0)
),
IF(V$3="Attendance",
INDEX('Attendance Dump'!$E$2:$AI$400,
MATCH($A161,'Attendance Dump'!$B$2:$B$400,0),
MATCH(V$2,'Attendance Dump'!$E$1:$AI$1,0)
),
INDEX('Active Hour''s Dump'!$D$3:$AH$337,
MATCH($C161,'Active Hour''s Dump'!$A$3:$A$337,0),
MATCH(V$2,'Active Hour''s Dump'!$D$2:$AH$2,0)
))),"")</f>
        <v>4.3333333333333304</v>
      </c>
      <c r="W161" s="13">
        <f>_xlfn.IFNA(IF(W$3="Productivity",
INDEX('Productivity Dump'!$E$4:$AJ$500,
MATCH($A161,'Productivity Dump'!$A$4:$A$500,0),
MATCH(W$2,'Productivity Dump'!$E$3:$AJ$3,0)
),
IF(W$3="Attendance",
INDEX('Attendance Dump'!$E$2:$AI$400,
MATCH($A161,'Attendance Dump'!$B$2:$B$400,0),
MATCH(W$2,'Attendance Dump'!$E$1:$AI$1,0)
),
INDEX('Active Hour''s Dump'!$D$3:$AH$337,
MATCH($C161,'Active Hour''s Dump'!$A$3:$A$337,0),
MATCH(W$2,'Active Hour''s Dump'!$D$2:$AH$2,0)
))),"")</f>
        <v>0</v>
      </c>
      <c r="X161" s="13" t="str">
        <f>_xlfn.IFNA(IF(X$3="Productivity",
INDEX('Productivity Dump'!$E$4:$AJ$500,
MATCH($A161,'Productivity Dump'!$A$4:$A$500,0),
MATCH(X$2,'Productivity Dump'!$E$3:$AJ$3,0)
),
IF(X$3="Attendance",
INDEX('Attendance Dump'!$E$2:$AI$400,
MATCH($A161,'Attendance Dump'!$B$2:$B$400,0),
MATCH(X$2,'Attendance Dump'!$E$1:$AI$1,0)
),
INDEX('Active Hour''s Dump'!$D$3:$AH$337,
MATCH($C161,'Active Hour''s Dump'!$A$3:$A$337,0),
MATCH(X$2,'Active Hour''s Dump'!$D$2:$AH$2,0)
))),"")</f>
        <v>PL</v>
      </c>
      <c r="Y161" s="54">
        <f>_xlfn.IFNA(IF(Y$3="Productivity",
INDEX('Productivity Dump'!$E$4:$AJ$500,
MATCH($A161,'Productivity Dump'!$A$4:$A$500,0),
MATCH(Y$2,'Productivity Dump'!$E$3:$AJ$3,0)
),
IF(Y$3="Attendance",
INDEX('Attendance Dump'!$E$2:$AI$400,
MATCH($A161,'Attendance Dump'!$B$2:$B$400,0),
MATCH(Y$2,'Attendance Dump'!$E$1:$AI$1,0)
),
INDEX('Active Hour''s Dump'!$D$3:$AH$337,
MATCH($C161,'Active Hour''s Dump'!$A$3:$A$337,0),
MATCH(Y$2,'Active Hour''s Dump'!$D$2:$AH$2,0)
))),"")</f>
        <v>0</v>
      </c>
      <c r="Z161" s="13">
        <f>_xlfn.IFNA(IF(Z$3="Productivity",
INDEX('Productivity Dump'!$E$4:$AJ$500,
MATCH($A161,'Productivity Dump'!$A$4:$A$500,0),
MATCH(Z$2,'Productivity Dump'!$E$3:$AJ$3,0)
),
IF(Z$3="Attendance",
INDEX('Attendance Dump'!$E$2:$AI$400,
MATCH($A161,'Attendance Dump'!$B$2:$B$400,0),
MATCH(Z$2,'Attendance Dump'!$E$1:$AI$1,0)
),
INDEX('Active Hour''s Dump'!$D$3:$AH$337,
MATCH($C161,'Active Hour''s Dump'!$A$3:$A$337,0),
MATCH(Z$2,'Active Hour''s Dump'!$D$2:$AH$2,0)
))),"")</f>
        <v>977.19700000000023</v>
      </c>
      <c r="AA161" s="13" t="str">
        <f>_xlfn.IFNA(IF(AA$3="Productivity",
INDEX('Productivity Dump'!$E$4:$AJ$500,
MATCH($A161,'Productivity Dump'!$A$4:$A$500,0),
MATCH(AA$2,'Productivity Dump'!$E$3:$AJ$3,0)
),
IF(AA$3="Attendance",
INDEX('Attendance Dump'!$E$2:$AI$400,
MATCH($A161,'Attendance Dump'!$B$2:$B$400,0),
MATCH(AA$2,'Attendance Dump'!$E$1:$AI$1,0)
),
INDEX('Active Hour''s Dump'!$D$3:$AH$337,
MATCH($C161,'Active Hour''s Dump'!$A$3:$A$337,0),
MATCH(AA$2,'Active Hour''s Dump'!$D$2:$AH$2,0)
))),"")</f>
        <v>P</v>
      </c>
      <c r="AB161" s="54">
        <f>_xlfn.IFNA(IF(AB$3="Productivity",
INDEX('Productivity Dump'!$E$4:$AJ$500,
MATCH($A161,'Productivity Dump'!$A$4:$A$500,0),
MATCH(AB$2,'Productivity Dump'!$E$3:$AJ$3,0)
),
IF(AB$3="Attendance",
INDEX('Attendance Dump'!$E$2:$AI$400,
MATCH($A161,'Attendance Dump'!$B$2:$B$400,0),
MATCH(AB$2,'Attendance Dump'!$E$1:$AI$1,0)
),
INDEX('Active Hour''s Dump'!$D$3:$AH$337,
MATCH($C161,'Active Hour''s Dump'!$A$3:$A$337,0),
MATCH(AB$2,'Active Hour''s Dump'!$D$2:$AH$2,0)
))),"")</f>
        <v>7.1666666666666696</v>
      </c>
      <c r="AC161" s="13">
        <f>_xlfn.IFNA(IF(AC$3="Productivity",
INDEX('Productivity Dump'!$E$4:$AJ$500,
MATCH($A161,'Productivity Dump'!$A$4:$A$500,0),
MATCH(AC$2,'Productivity Dump'!$E$3:$AJ$3,0)
),
IF(AC$3="Attendance",
INDEX('Attendance Dump'!$E$2:$AI$400,
MATCH($A161,'Attendance Dump'!$B$2:$B$400,0),
MATCH(AC$2,'Attendance Dump'!$E$1:$AI$1,0)
),
INDEX('Active Hour''s Dump'!$D$3:$AH$337,
MATCH($C161,'Active Hour''s Dump'!$A$3:$A$337,0),
MATCH(AC$2,'Active Hour''s Dump'!$D$2:$AH$2,0)
))),"")</f>
        <v>969.17000000000007</v>
      </c>
      <c r="AD161" s="13" t="str">
        <f>_xlfn.IFNA(IF(AD$3="Productivity",
INDEX('Productivity Dump'!$E$4:$AJ$500,
MATCH($A161,'Productivity Dump'!$A$4:$A$500,0),
MATCH(AD$2,'Productivity Dump'!$E$3:$AJ$3,0)
),
IF(AD$3="Attendance",
INDEX('Attendance Dump'!$E$2:$AI$400,
MATCH($A161,'Attendance Dump'!$B$2:$B$400,0),
MATCH(AD$2,'Attendance Dump'!$E$1:$AI$1,0)
),
INDEX('Active Hour''s Dump'!$D$3:$AH$337,
MATCH($C161,'Active Hour''s Dump'!$A$3:$A$337,0),
MATCH(AD$2,'Active Hour''s Dump'!$D$2:$AH$2,0)
))),"")</f>
        <v>P</v>
      </c>
      <c r="AE161" s="54">
        <f>_xlfn.IFNA(IF(AE$3="Productivity",
INDEX('Productivity Dump'!$E$4:$AJ$500,
MATCH($A161,'Productivity Dump'!$A$4:$A$500,0),
MATCH(AE$2,'Productivity Dump'!$E$3:$AJ$3,0)
),
IF(AE$3="Attendance",
INDEX('Attendance Dump'!$E$2:$AI$400,
MATCH($A161,'Attendance Dump'!$B$2:$B$400,0),
MATCH(AE$2,'Attendance Dump'!$E$1:$AI$1,0)
),
INDEX('Active Hour''s Dump'!$D$3:$AH$337,
MATCH($C161,'Active Hour''s Dump'!$A$3:$A$337,0),
MATCH(AE$2,'Active Hour''s Dump'!$D$2:$AH$2,0)
))),"")</f>
        <v>6.4166666666666696</v>
      </c>
      <c r="AF161" s="13">
        <f>_xlfn.IFNA(IF(AF$3="Productivity",
INDEX('Productivity Dump'!$E$4:$AJ$500,
MATCH($A161,'Productivity Dump'!$A$4:$A$500,0),
MATCH(AF$2,'Productivity Dump'!$E$3:$AJ$3,0)
),
IF(AF$3="Attendance",
INDEX('Attendance Dump'!$E$2:$AI$400,
MATCH($A161,'Attendance Dump'!$B$2:$B$400,0),
MATCH(AF$2,'Attendance Dump'!$E$1:$AI$1,0)
),
INDEX('Active Hour''s Dump'!$D$3:$AH$337,
MATCH($C161,'Active Hour''s Dump'!$A$3:$A$337,0),
MATCH(AF$2,'Active Hour''s Dump'!$D$2:$AH$2,0)
))),"")</f>
        <v>0</v>
      </c>
      <c r="AG161" s="13" t="str">
        <f>_xlfn.IFNA(IF(AG$3="Productivity",
INDEX('Productivity Dump'!$E$4:$AJ$500,
MATCH($A161,'Productivity Dump'!$A$4:$A$500,0),
MATCH(AG$2,'Productivity Dump'!$E$3:$AJ$3,0)
),
IF(AG$3="Attendance",
INDEX('Attendance Dump'!$E$2:$AI$400,
MATCH($A161,'Attendance Dump'!$B$2:$B$400,0),
MATCH(AG$2,'Attendance Dump'!$E$1:$AI$1,0)
),
INDEX('Active Hour''s Dump'!$D$3:$AH$337,
MATCH($C161,'Active Hour''s Dump'!$A$3:$A$337,0),
MATCH(AG$2,'Active Hour''s Dump'!$D$2:$AH$2,0)
))),"")</f>
        <v>PL</v>
      </c>
      <c r="AH161" s="54">
        <f>_xlfn.IFNA(IF(AH$3="Productivity",
INDEX('Productivity Dump'!$E$4:$AJ$500,
MATCH($A161,'Productivity Dump'!$A$4:$A$500,0),
MATCH(AH$2,'Productivity Dump'!$E$3:$AJ$3,0)
),
IF(AH$3="Attendance",
INDEX('Attendance Dump'!$E$2:$AI$400,
MATCH($A161,'Attendance Dump'!$B$2:$B$400,0),
MATCH(AH$2,'Attendance Dump'!$E$1:$AI$1,0)
),
INDEX('Active Hour''s Dump'!$D$3:$AH$337,
MATCH($C161,'Active Hour''s Dump'!$A$3:$A$337,0),
MATCH(AH$2,'Active Hour''s Dump'!$D$2:$AH$2,0)
))),"")</f>
        <v>0</v>
      </c>
      <c r="AI161" s="13">
        <f>_xlfn.IFNA(IF(AI$3="Productivity",
INDEX('Productivity Dump'!$E$4:$AJ$500,
MATCH($A161,'Productivity Dump'!$A$4:$A$500,0),
MATCH(AI$2,'Productivity Dump'!$E$3:$AJ$3,0)
),
IF(AI$3="Attendance",
INDEX('Attendance Dump'!$E$2:$AI$400,
MATCH($A161,'Attendance Dump'!$B$2:$B$400,0),
MATCH(AI$2,'Attendance Dump'!$E$1:$AI$1,0)
),
INDEX('Active Hour''s Dump'!$D$3:$AH$337,
MATCH($C161,'Active Hour''s Dump'!$A$3:$A$337,0),
MATCH(AI$2,'Active Hour''s Dump'!$D$2:$AH$2,0)
))),"")</f>
        <v>724.14699999999982</v>
      </c>
      <c r="AJ161" s="13" t="str">
        <f>_xlfn.IFNA(IF(AJ$3="Productivity",
INDEX('Productivity Dump'!$E$4:$AJ$500,
MATCH($A161,'Productivity Dump'!$A$4:$A$500,0),
MATCH(AJ$2,'Productivity Dump'!$E$3:$AJ$3,0)
),
IF(AJ$3="Attendance",
INDEX('Attendance Dump'!$E$2:$AI$400,
MATCH($A161,'Attendance Dump'!$B$2:$B$400,0),
MATCH(AJ$2,'Attendance Dump'!$E$1:$AI$1,0)
),
INDEX('Active Hour''s Dump'!$D$3:$AH$337,
MATCH($C161,'Active Hour''s Dump'!$A$3:$A$337,0),
MATCH(AJ$2,'Active Hour''s Dump'!$D$2:$AH$2,0)
))),"")</f>
        <v>P</v>
      </c>
      <c r="AK161" s="54">
        <f>_xlfn.IFNA(IF(AK$3="Productivity",
INDEX('Productivity Dump'!$E$4:$AJ$500,
MATCH($A161,'Productivity Dump'!$A$4:$A$500,0),
MATCH(AK$2,'Productivity Dump'!$E$3:$AJ$3,0)
),
IF(AK$3="Attendance",
INDEX('Attendance Dump'!$E$2:$AI$400,
MATCH($A161,'Attendance Dump'!$B$2:$B$400,0),
MATCH(AK$2,'Attendance Dump'!$E$1:$AI$1,0)
),
INDEX('Active Hour''s Dump'!$D$3:$AH$337,
MATCH($C161,'Active Hour''s Dump'!$A$3:$A$337,0),
MATCH(AK$2,'Active Hour''s Dump'!$D$2:$AH$2,0)
))),"")</f>
        <v>5.25</v>
      </c>
      <c r="AL161" s="13">
        <f>_xlfn.IFNA(IF(AL$3="Productivity",
INDEX('Productivity Dump'!$E$4:$AJ$500,
MATCH($A161,'Productivity Dump'!$A$4:$A$500,0),
MATCH(AL$2,'Productivity Dump'!$E$3:$AJ$3,0)
),
IF(AL$3="Attendance",
INDEX('Attendance Dump'!$E$2:$AI$400,
MATCH($A161,'Attendance Dump'!$B$2:$B$400,0),
MATCH(AL$2,'Attendance Dump'!$E$1:$AI$1,0)
),
INDEX('Active Hour''s Dump'!$D$3:$AH$337,
MATCH($C161,'Active Hour''s Dump'!$A$3:$A$337,0),
MATCH(AL$2,'Active Hour''s Dump'!$D$2:$AH$2,0)
))),"")</f>
        <v>0</v>
      </c>
      <c r="AM161" s="13" t="str">
        <f>_xlfn.IFNA(IF(AM$3="Productivity",
INDEX('Productivity Dump'!$E$4:$AJ$500,
MATCH($A161,'Productivity Dump'!$A$4:$A$500,0),
MATCH(AM$2,'Productivity Dump'!$E$3:$AJ$3,0)
),
IF(AM$3="Attendance",
INDEX('Attendance Dump'!$E$2:$AI$400,
MATCH($A161,'Attendance Dump'!$B$2:$B$400,0),
MATCH(AM$2,'Attendance Dump'!$E$1:$AI$1,0)
),
INDEX('Active Hour''s Dump'!$D$3:$AH$337,
MATCH($C161,'Active Hour''s Dump'!$A$3:$A$337,0),
MATCH(AM$2,'Active Hour''s Dump'!$D$2:$AH$2,0)
))),"")</f>
        <v>WO</v>
      </c>
      <c r="AN161" s="54">
        <f>_xlfn.IFNA(IF(AN$3="Productivity",
INDEX('Productivity Dump'!$E$4:$AJ$500,
MATCH($A161,'Productivity Dump'!$A$4:$A$500,0),
MATCH(AN$2,'Productivity Dump'!$E$3:$AJ$3,0)
),
IF(AN$3="Attendance",
INDEX('Attendance Dump'!$E$2:$AI$400,
MATCH($A161,'Attendance Dump'!$B$2:$B$400,0),
MATCH(AN$2,'Attendance Dump'!$E$1:$AI$1,0)
),
INDEX('Active Hour''s Dump'!$D$3:$AH$337,
MATCH($C161,'Active Hour''s Dump'!$A$3:$A$337,0),
MATCH(AN$2,'Active Hour''s Dump'!$D$2:$AH$2,0)
))),"")</f>
        <v>0</v>
      </c>
      <c r="AO161" s="13">
        <f>_xlfn.IFNA(IF(AO$3="Productivity",
INDEX('Productivity Dump'!$E$4:$AJ$500,
MATCH($A161,'Productivity Dump'!$A$4:$A$500,0),
MATCH(AO$2,'Productivity Dump'!$E$3:$AJ$3,0)
),
IF(AO$3="Attendance",
INDEX('Attendance Dump'!$E$2:$AI$400,
MATCH($A161,'Attendance Dump'!$B$2:$B$400,0),
MATCH(AO$2,'Attendance Dump'!$E$1:$AI$1,0)
),
INDEX('Active Hour''s Dump'!$D$3:$AH$337,
MATCH($C161,'Active Hour''s Dump'!$A$3:$A$337,0),
MATCH(AO$2,'Active Hour''s Dump'!$D$2:$AH$2,0)
))),"")</f>
        <v>518.10300000000007</v>
      </c>
      <c r="AP161" s="13" t="str">
        <f>_xlfn.IFNA(IF(AP$3="Productivity",
INDEX('Productivity Dump'!$E$4:$AJ$500,
MATCH($A161,'Productivity Dump'!$A$4:$A$500,0),
MATCH(AP$2,'Productivity Dump'!$E$3:$AJ$3,0)
),
IF(AP$3="Attendance",
INDEX('Attendance Dump'!$E$2:$AI$400,
MATCH($A161,'Attendance Dump'!$B$2:$B$400,0),
MATCH(AP$2,'Attendance Dump'!$E$1:$AI$1,0)
),
INDEX('Active Hour''s Dump'!$D$3:$AH$337,
MATCH($C161,'Active Hour''s Dump'!$A$3:$A$337,0),
MATCH(AP$2,'Active Hour''s Dump'!$D$2:$AH$2,0)
))),"")</f>
        <v>P</v>
      </c>
      <c r="AQ161" s="54">
        <f>_xlfn.IFNA(IF(AQ$3="Productivity",
INDEX('Productivity Dump'!$E$4:$AJ$500,
MATCH($A161,'Productivity Dump'!$A$4:$A$500,0),
MATCH(AQ$2,'Productivity Dump'!$E$3:$AJ$3,0)
),
IF(AQ$3="Attendance",
INDEX('Attendance Dump'!$E$2:$AI$400,
MATCH($A161,'Attendance Dump'!$B$2:$B$400,0),
MATCH(AQ$2,'Attendance Dump'!$E$1:$AI$1,0)
),
INDEX('Active Hour''s Dump'!$D$3:$AH$337,
MATCH($C161,'Active Hour''s Dump'!$A$3:$A$337,0),
MATCH(AQ$2,'Active Hour''s Dump'!$D$2:$AH$2,0)
))),"")</f>
        <v>3.6666666666666701</v>
      </c>
      <c r="AR161" s="13">
        <f>_xlfn.IFNA(IF(AR$3="Productivity",
INDEX('Productivity Dump'!$E$4:$AJ$500,
MATCH($A161,'Productivity Dump'!$A$4:$A$500,0),
MATCH(AR$2,'Productivity Dump'!$E$3:$AJ$3,0)
),
IF(AR$3="Attendance",
INDEX('Attendance Dump'!$E$2:$AI$400,
MATCH($A161,'Attendance Dump'!$B$2:$B$400,0),
MATCH(AR$2,'Attendance Dump'!$E$1:$AI$1,0)
),
INDEX('Active Hour''s Dump'!$D$3:$AH$337,
MATCH($C161,'Active Hour''s Dump'!$A$3:$A$337,0),
MATCH(AR$2,'Active Hour''s Dump'!$D$2:$AH$2,0)
))),"")</f>
        <v>975.53599999999983</v>
      </c>
      <c r="AS161" s="13" t="str">
        <f>_xlfn.IFNA(IF(AS$3="Productivity",
INDEX('Productivity Dump'!$E$4:$AJ$500,
MATCH($A161,'Productivity Dump'!$A$4:$A$500,0),
MATCH(AS$2,'Productivity Dump'!$E$3:$AJ$3,0)
),
IF(AS$3="Attendance",
INDEX('Attendance Dump'!$E$2:$AI$400,
MATCH($A161,'Attendance Dump'!$B$2:$B$400,0),
MATCH(AS$2,'Attendance Dump'!$E$1:$AI$1,0)
),
INDEX('Active Hour''s Dump'!$D$3:$AH$337,
MATCH($C161,'Active Hour''s Dump'!$A$3:$A$337,0),
MATCH(AS$2,'Active Hour''s Dump'!$D$2:$AH$2,0)
))),"")</f>
        <v>P</v>
      </c>
      <c r="AT161" s="54">
        <f>_xlfn.IFNA(IF(AT$3="Productivity",
INDEX('Productivity Dump'!$E$4:$AJ$500,
MATCH($A161,'Productivity Dump'!$A$4:$A$500,0),
MATCH(AT$2,'Productivity Dump'!$E$3:$AJ$3,0)
),
IF(AT$3="Attendance",
INDEX('Attendance Dump'!$E$2:$AI$400,
MATCH($A161,'Attendance Dump'!$B$2:$B$400,0),
MATCH(AT$2,'Attendance Dump'!$E$1:$AI$1,0)
),
INDEX('Active Hour''s Dump'!$D$3:$AH$337,
MATCH($C161,'Active Hour''s Dump'!$A$3:$A$337,0),
MATCH(AT$2,'Active Hour''s Dump'!$D$2:$AH$2,0)
))),"")</f>
        <v>6.6666666666666696</v>
      </c>
      <c r="AU161" s="13">
        <f>_xlfn.IFNA(IF(AU$3="Productivity",
INDEX('Productivity Dump'!$E$4:$AJ$500,
MATCH($A161,'Productivity Dump'!$A$4:$A$500,0),
MATCH(AU$2,'Productivity Dump'!$E$3:$AJ$3,0)
),
IF(AU$3="Attendance",
INDEX('Attendance Dump'!$E$2:$AI$400,
MATCH($A161,'Attendance Dump'!$B$2:$B$400,0),
MATCH(AU$2,'Attendance Dump'!$E$1:$AI$1,0)
),
INDEX('Active Hour''s Dump'!$D$3:$AH$337,
MATCH($C161,'Active Hour''s Dump'!$A$3:$A$337,0),
MATCH(AU$2,'Active Hour''s Dump'!$D$2:$AH$2,0)
))),"")</f>
        <v>965.45800000000008</v>
      </c>
      <c r="AV161" s="13" t="str">
        <f>_xlfn.IFNA(IF(AV$3="Productivity",
INDEX('Productivity Dump'!$E$4:$AJ$500,
MATCH($A161,'Productivity Dump'!$A$4:$A$500,0),
MATCH(AV$2,'Productivity Dump'!$E$3:$AJ$3,0)
),
IF(AV$3="Attendance",
INDEX('Attendance Dump'!$E$2:$AI$400,
MATCH($A161,'Attendance Dump'!$B$2:$B$400,0),
MATCH(AV$2,'Attendance Dump'!$E$1:$AI$1,0)
),
INDEX('Active Hour''s Dump'!$D$3:$AH$337,
MATCH($C161,'Active Hour''s Dump'!$A$3:$A$337,0),
MATCH(AV$2,'Active Hour''s Dump'!$D$2:$AH$2,0)
))),"")</f>
        <v>P</v>
      </c>
      <c r="AW161" s="54">
        <f>_xlfn.IFNA(IF(AW$3="Productivity",
INDEX('Productivity Dump'!$E$4:$AJ$500,
MATCH($A161,'Productivity Dump'!$A$4:$A$500,0),
MATCH(AW$2,'Productivity Dump'!$E$3:$AJ$3,0)
),
IF(AW$3="Attendance",
INDEX('Attendance Dump'!$E$2:$AI$400,
MATCH($A161,'Attendance Dump'!$B$2:$B$400,0),
MATCH(AW$2,'Attendance Dump'!$E$1:$AI$1,0)
),
INDEX('Active Hour''s Dump'!$D$3:$AH$337,
MATCH($C161,'Active Hour''s Dump'!$A$3:$A$337,0),
MATCH(AW$2,'Active Hour''s Dump'!$D$2:$AH$2,0)
))),"")</f>
        <v>8.25</v>
      </c>
      <c r="AX161" s="13">
        <f>_xlfn.IFNA(IF(AX$3="Productivity",
INDEX('Productivity Dump'!$E$4:$AJ$500,
MATCH($A161,'Productivity Dump'!$A$4:$A$500,0),
MATCH(AX$2,'Productivity Dump'!$E$3:$AJ$3,0)
),
IF(AX$3="Attendance",
INDEX('Attendance Dump'!$E$2:$AI$400,
MATCH($A161,'Attendance Dump'!$B$2:$B$400,0),
MATCH(AX$2,'Attendance Dump'!$E$1:$AI$1,0)
),
INDEX('Active Hour''s Dump'!$D$3:$AH$337,
MATCH($C161,'Active Hour''s Dump'!$A$3:$A$337,0),
MATCH(AX$2,'Active Hour''s Dump'!$D$2:$AH$2,0)
))),"")</f>
        <v>918.02800000000013</v>
      </c>
      <c r="AY161" s="13" t="str">
        <f>_xlfn.IFNA(IF(AY$3="Productivity",
INDEX('Productivity Dump'!$E$4:$AJ$500,
MATCH($A161,'Productivity Dump'!$A$4:$A$500,0),
MATCH(AY$2,'Productivity Dump'!$E$3:$AJ$3,0)
),
IF(AY$3="Attendance",
INDEX('Attendance Dump'!$E$2:$AI$400,
MATCH($A161,'Attendance Dump'!$B$2:$B$400,0),
MATCH(AY$2,'Attendance Dump'!$E$1:$AI$1,0)
),
INDEX('Active Hour''s Dump'!$D$3:$AH$337,
MATCH($C161,'Active Hour''s Dump'!$A$3:$A$337,0),
MATCH(AY$2,'Active Hour''s Dump'!$D$2:$AH$2,0)
))),"")</f>
        <v>P</v>
      </c>
      <c r="AZ161" s="54">
        <f>_xlfn.IFNA(IF(AZ$3="Productivity",
INDEX('Productivity Dump'!$E$4:$AJ$500,
MATCH($A161,'Productivity Dump'!$A$4:$A$500,0),
MATCH(AZ$2,'Productivity Dump'!$E$3:$AJ$3,0)
),
IF(AZ$3="Attendance",
INDEX('Attendance Dump'!$E$2:$AI$400,
MATCH($A161,'Attendance Dump'!$B$2:$B$400,0),
MATCH(AZ$2,'Attendance Dump'!$E$1:$AI$1,0)
),
INDEX('Active Hour''s Dump'!$D$3:$AH$337,
MATCH($C161,'Active Hour''s Dump'!$A$3:$A$337,0),
MATCH(AZ$2,'Active Hour''s Dump'!$D$2:$AH$2,0)
))),"")</f>
        <v>7.6666666666666696</v>
      </c>
      <c r="BA161" s="13">
        <f>_xlfn.IFNA(IF(BA$3="Productivity",
INDEX('Productivity Dump'!$E$4:$AJ$500,
MATCH($A161,'Productivity Dump'!$A$4:$A$500,0),
MATCH(BA$2,'Productivity Dump'!$E$3:$AJ$3,0)
),
IF(BA$3="Attendance",
INDEX('Attendance Dump'!$E$2:$AI$400,
MATCH($A161,'Attendance Dump'!$B$2:$B$400,0),
MATCH(BA$2,'Attendance Dump'!$E$1:$AI$1,0)
),
INDEX('Active Hour''s Dump'!$D$3:$AH$337,
MATCH($C161,'Active Hour''s Dump'!$A$3:$A$337,0),
MATCH(BA$2,'Active Hour''s Dump'!$D$2:$AH$2,0)
))),"")</f>
        <v>976.30499999999995</v>
      </c>
      <c r="BB161" s="13" t="str">
        <f>_xlfn.IFNA(IF(BB$3="Productivity",
INDEX('Productivity Dump'!$E$4:$AJ$500,
MATCH($A161,'Productivity Dump'!$A$4:$A$500,0),
MATCH(BB$2,'Productivity Dump'!$E$3:$AJ$3,0)
),
IF(BB$3="Attendance",
INDEX('Attendance Dump'!$E$2:$AI$400,
MATCH($A161,'Attendance Dump'!$B$2:$B$400,0),
MATCH(BB$2,'Attendance Dump'!$E$1:$AI$1,0)
),
INDEX('Active Hour''s Dump'!$D$3:$AH$337,
MATCH($C161,'Active Hour''s Dump'!$A$3:$A$337,0),
MATCH(BB$2,'Active Hour''s Dump'!$D$2:$AH$2,0)
))),"")</f>
        <v>P</v>
      </c>
      <c r="BC161" s="54">
        <f>_xlfn.IFNA(IF(BC$3="Productivity",
INDEX('Productivity Dump'!$E$4:$AJ$500,
MATCH($A161,'Productivity Dump'!$A$4:$A$500,0),
MATCH(BC$2,'Productivity Dump'!$E$3:$AJ$3,0)
),
IF(BC$3="Attendance",
INDEX('Attendance Dump'!$E$2:$AI$400,
MATCH($A161,'Attendance Dump'!$B$2:$B$400,0),
MATCH(BC$2,'Attendance Dump'!$E$1:$AI$1,0)
),
INDEX('Active Hour''s Dump'!$D$3:$AH$337,
MATCH($C161,'Active Hour''s Dump'!$A$3:$A$337,0),
MATCH(BC$2,'Active Hour''s Dump'!$D$2:$AH$2,0)
))),"")</f>
        <v>7.9166666666666696</v>
      </c>
      <c r="BD161" s="13">
        <f>_xlfn.IFNA(IF(BD$3="Productivity",
INDEX('Productivity Dump'!$E$4:$AJ$500,
MATCH($A161,'Productivity Dump'!$A$4:$A$500,0),
MATCH(BD$2,'Productivity Dump'!$E$3:$AJ$3,0)
),
IF(BD$3="Attendance",
INDEX('Attendance Dump'!$E$2:$AI$400,
MATCH($A161,'Attendance Dump'!$B$2:$B$400,0),
MATCH(BD$2,'Attendance Dump'!$E$1:$AI$1,0)
),
INDEX('Active Hour''s Dump'!$D$3:$AH$337,
MATCH($C161,'Active Hour''s Dump'!$A$3:$A$337,0),
MATCH(BD$2,'Active Hour''s Dump'!$D$2:$AH$2,0)
))),"")</f>
        <v>548.10500000000002</v>
      </c>
      <c r="BE161" s="13" t="str">
        <f>_xlfn.IFNA(IF(BE$3="Productivity",
INDEX('Productivity Dump'!$E$4:$AJ$500,
MATCH($A161,'Productivity Dump'!$A$4:$A$500,0),
MATCH(BE$2,'Productivity Dump'!$E$3:$AJ$3,0)
),
IF(BE$3="Attendance",
INDEX('Attendance Dump'!$E$2:$AI$400,
MATCH($A161,'Attendance Dump'!$B$2:$B$400,0),
MATCH(BE$2,'Attendance Dump'!$E$1:$AI$1,0)
),
INDEX('Active Hour''s Dump'!$D$3:$AH$337,
MATCH($C161,'Active Hour''s Dump'!$A$3:$A$337,0),
MATCH(BE$2,'Active Hour''s Dump'!$D$2:$AH$2,0)
))),"")</f>
        <v>P</v>
      </c>
      <c r="BF161" s="54">
        <f>_xlfn.IFNA(IF(BF$3="Productivity",
INDEX('Productivity Dump'!$E$4:$AJ$500,
MATCH($A161,'Productivity Dump'!$A$4:$A$500,0),
MATCH(BF$2,'Productivity Dump'!$E$3:$AJ$3,0)
),
IF(BF$3="Attendance",
INDEX('Attendance Dump'!$E$2:$AI$400,
MATCH($A161,'Attendance Dump'!$B$2:$B$400,0),
MATCH(BF$2,'Attendance Dump'!$E$1:$AI$1,0)
),
INDEX('Active Hour''s Dump'!$D$3:$AH$337,
MATCH($C161,'Active Hour''s Dump'!$A$3:$A$337,0),
MATCH(BF$2,'Active Hour''s Dump'!$D$2:$AH$2,0)
))),"")</f>
        <v>3.6666666666666701</v>
      </c>
      <c r="BG161" s="13">
        <f>_xlfn.IFNA(IF(BG$3="Productivity",
INDEX('Productivity Dump'!$E$4:$AJ$500,
MATCH($A161,'Productivity Dump'!$A$4:$A$500,0),
MATCH(BG$2,'Productivity Dump'!$E$3:$AJ$3,0)
),
IF(BG$3="Attendance",
INDEX('Attendance Dump'!$E$2:$AI$400,
MATCH($A161,'Attendance Dump'!$B$2:$B$400,0),
MATCH(BG$2,'Attendance Dump'!$E$1:$AI$1,0)
),
INDEX('Active Hour''s Dump'!$D$3:$AH$337,
MATCH($C161,'Active Hour''s Dump'!$A$3:$A$337,0),
MATCH(BG$2,'Active Hour''s Dump'!$D$2:$AH$2,0)
))),"")</f>
        <v>0</v>
      </c>
      <c r="BH161" s="13" t="str">
        <f>_xlfn.IFNA(IF(BH$3="Productivity",
INDEX('Productivity Dump'!$E$4:$AJ$500,
MATCH($A161,'Productivity Dump'!$A$4:$A$500,0),
MATCH(BH$2,'Productivity Dump'!$E$3:$AJ$3,0)
),
IF(BH$3="Attendance",
INDEX('Attendance Dump'!$E$2:$AI$400,
MATCH($A161,'Attendance Dump'!$B$2:$B$400,0),
MATCH(BH$2,'Attendance Dump'!$E$1:$AI$1,0)
),
INDEX('Active Hour''s Dump'!$D$3:$AH$337,
MATCH($C161,'Active Hour''s Dump'!$A$3:$A$337,0),
MATCH(BH$2,'Active Hour''s Dump'!$D$2:$AH$2,0)
))),"")</f>
        <v>WO</v>
      </c>
      <c r="BI161" s="54">
        <f>_xlfn.IFNA(IF(BI$3="Productivity",
INDEX('Productivity Dump'!$E$4:$AJ$500,
MATCH($A161,'Productivity Dump'!$A$4:$A$500,0),
MATCH(BI$2,'Productivity Dump'!$E$3:$AJ$3,0)
),
IF(BI$3="Attendance",
INDEX('Attendance Dump'!$E$2:$AI$400,
MATCH($A161,'Attendance Dump'!$B$2:$B$400,0),
MATCH(BI$2,'Attendance Dump'!$E$1:$AI$1,0)
),
INDEX('Active Hour''s Dump'!$D$3:$AH$337,
MATCH($C161,'Active Hour''s Dump'!$A$3:$A$337,0),
MATCH(BI$2,'Active Hour''s Dump'!$D$2:$AH$2,0)
))),"")</f>
        <v>0</v>
      </c>
      <c r="BJ161" s="13">
        <f>_xlfn.IFNA(IF(BJ$3="Productivity",
INDEX('Productivity Dump'!$E$4:$AJ$500,
MATCH($A161,'Productivity Dump'!$A$4:$A$500,0),
MATCH(BJ$2,'Productivity Dump'!$E$3:$AJ$3,0)
),
IF(BJ$3="Attendance",
INDEX('Attendance Dump'!$E$2:$AI$400,
MATCH($A161,'Attendance Dump'!$B$2:$B$400,0),
MATCH(BJ$2,'Attendance Dump'!$E$1:$AI$1,0)
),
INDEX('Active Hour''s Dump'!$D$3:$AH$337,
MATCH($C161,'Active Hour''s Dump'!$A$3:$A$337,0),
MATCH(BJ$2,'Active Hour''s Dump'!$D$2:$AH$2,0)
))),"")</f>
        <v>467.69300000000004</v>
      </c>
      <c r="BK161" s="13" t="str">
        <f>_xlfn.IFNA(IF(BK$3="Productivity",
INDEX('Productivity Dump'!$E$4:$AJ$500,
MATCH($A161,'Productivity Dump'!$A$4:$A$500,0),
MATCH(BK$2,'Productivity Dump'!$E$3:$AJ$3,0)
),
IF(BK$3="Attendance",
INDEX('Attendance Dump'!$E$2:$AI$400,
MATCH($A161,'Attendance Dump'!$B$2:$B$400,0),
MATCH(BK$2,'Attendance Dump'!$E$1:$AI$1,0)
),
INDEX('Active Hour''s Dump'!$D$3:$AH$337,
MATCH($C161,'Active Hour''s Dump'!$A$3:$A$337,0),
MATCH(BK$2,'Active Hour''s Dump'!$D$2:$AH$2,0)
))),"")</f>
        <v>P</v>
      </c>
      <c r="BL161" s="54">
        <f>_xlfn.IFNA(IF(BL$3="Productivity",
INDEX('Productivity Dump'!$E$4:$AJ$500,
MATCH($A161,'Productivity Dump'!$A$4:$A$500,0),
MATCH(BL$2,'Productivity Dump'!$E$3:$AJ$3,0)
),
IF(BL$3="Attendance",
INDEX('Attendance Dump'!$E$2:$AI$400,
MATCH($A161,'Attendance Dump'!$B$2:$B$400,0),
MATCH(BL$2,'Attendance Dump'!$E$1:$AI$1,0)
),
INDEX('Active Hour''s Dump'!$D$3:$AH$337,
MATCH($C161,'Active Hour''s Dump'!$A$3:$A$337,0),
MATCH(BL$2,'Active Hour''s Dump'!$D$2:$AH$2,0)
))),"")</f>
        <v>4.25</v>
      </c>
      <c r="BM161" s="13">
        <f>_xlfn.IFNA(IF(BM$3="Productivity",
INDEX('Productivity Dump'!$E$4:$AJ$500,
MATCH($A161,'Productivity Dump'!$A$4:$A$500,0),
MATCH(BM$2,'Productivity Dump'!$E$3:$AJ$3,0)
),
IF(BM$3="Attendance",
INDEX('Attendance Dump'!$E$2:$AI$400,
MATCH($A161,'Attendance Dump'!$B$2:$B$400,0),
MATCH(BM$2,'Attendance Dump'!$E$1:$AI$1,0)
),
INDEX('Active Hour''s Dump'!$D$3:$AH$337,
MATCH($C161,'Active Hour''s Dump'!$A$3:$A$337,0),
MATCH(BM$2,'Active Hour''s Dump'!$D$2:$AH$2,0)
))),"")</f>
        <v>963.59499999999991</v>
      </c>
      <c r="BN161" s="13" t="str">
        <f>_xlfn.IFNA(IF(BN$3="Productivity",
INDEX('Productivity Dump'!$E$4:$AJ$500,
MATCH($A161,'Productivity Dump'!$A$4:$A$500,0),
MATCH(BN$2,'Productivity Dump'!$E$3:$AJ$3,0)
),
IF(BN$3="Attendance",
INDEX('Attendance Dump'!$E$2:$AI$400,
MATCH($A161,'Attendance Dump'!$B$2:$B$400,0),
MATCH(BN$2,'Attendance Dump'!$E$1:$AI$1,0)
),
INDEX('Active Hour''s Dump'!$D$3:$AH$337,
MATCH($C161,'Active Hour''s Dump'!$A$3:$A$337,0),
MATCH(BN$2,'Active Hour''s Dump'!$D$2:$AH$2,0)
))),"")</f>
        <v>P</v>
      </c>
      <c r="BO161" s="54">
        <f>_xlfn.IFNA(IF(BO$3="Productivity",
INDEX('Productivity Dump'!$E$4:$AJ$500,
MATCH($A161,'Productivity Dump'!$A$4:$A$500,0),
MATCH(BO$2,'Productivity Dump'!$E$3:$AJ$3,0)
),
IF(BO$3="Attendance",
INDEX('Attendance Dump'!$E$2:$AI$400,
MATCH($A161,'Attendance Dump'!$B$2:$B$400,0),
MATCH(BO$2,'Attendance Dump'!$E$1:$AI$1,0)
),
INDEX('Active Hour''s Dump'!$D$3:$AH$337,
MATCH($C161,'Active Hour''s Dump'!$A$3:$A$337,0),
MATCH(BO$2,'Active Hour''s Dump'!$D$2:$AH$2,0)
))),"")</f>
        <v>7.0833333333333304</v>
      </c>
      <c r="BP161" s="13">
        <f>_xlfn.IFNA(IF(BP$3="Productivity",
INDEX('Productivity Dump'!$E$4:$AJ$500,
MATCH($A161,'Productivity Dump'!$A$4:$A$500,0),
MATCH(BP$2,'Productivity Dump'!$E$3:$AJ$3,0)
),
IF(BP$3="Attendance",
INDEX('Attendance Dump'!$E$2:$AI$400,
MATCH($A161,'Attendance Dump'!$B$2:$B$400,0),
MATCH(BP$2,'Attendance Dump'!$E$1:$AI$1,0)
),
INDEX('Active Hour''s Dump'!$D$3:$AH$337,
MATCH($C161,'Active Hour''s Dump'!$A$3:$A$337,0),
MATCH(BP$2,'Active Hour''s Dump'!$D$2:$AH$2,0)
))),"")</f>
        <v>551.10900000000015</v>
      </c>
      <c r="BQ161" s="13" t="str">
        <f>_xlfn.IFNA(IF(BQ$3="Productivity",
INDEX('Productivity Dump'!$E$4:$AJ$500,
MATCH($A161,'Productivity Dump'!$A$4:$A$500,0),
MATCH(BQ$2,'Productivity Dump'!$E$3:$AJ$3,0)
),
IF(BQ$3="Attendance",
INDEX('Attendance Dump'!$E$2:$AI$400,
MATCH($A161,'Attendance Dump'!$B$2:$B$400,0),
MATCH(BQ$2,'Attendance Dump'!$E$1:$AI$1,0)
),
INDEX('Active Hour''s Dump'!$D$3:$AH$337,
MATCH($C161,'Active Hour''s Dump'!$A$3:$A$337,0),
MATCH(BQ$2,'Active Hour''s Dump'!$D$2:$AH$2,0)
))),"")</f>
        <v>SL-HL</v>
      </c>
      <c r="BR161" s="54">
        <f>_xlfn.IFNA(IF(BR$3="Productivity",
INDEX('Productivity Dump'!$E$4:$AJ$500,
MATCH($A161,'Productivity Dump'!$A$4:$A$500,0),
MATCH(BR$2,'Productivity Dump'!$E$3:$AJ$3,0)
),
IF(BR$3="Attendance",
INDEX('Attendance Dump'!$E$2:$AI$400,
MATCH($A161,'Attendance Dump'!$B$2:$B$400,0),
MATCH(BR$2,'Attendance Dump'!$E$1:$AI$1,0)
),
INDEX('Active Hour''s Dump'!$D$3:$AH$337,
MATCH($C161,'Active Hour''s Dump'!$A$3:$A$337,0),
MATCH(BR$2,'Active Hour''s Dump'!$D$2:$AH$2,0)
))),"")</f>
        <v>5.6666666666666696</v>
      </c>
      <c r="BS161" s="13">
        <f>_xlfn.IFNA(IF(BS$3="Productivity",
INDEX('Productivity Dump'!$E$4:$AJ$500,
MATCH($A161,'Productivity Dump'!$A$4:$A$500,0),
MATCH(BS$2,'Productivity Dump'!$E$3:$AJ$3,0)
),
IF(BS$3="Attendance",
INDEX('Attendance Dump'!$E$2:$AI$400,
MATCH($A161,'Attendance Dump'!$B$2:$B$400,0),
MATCH(BS$2,'Attendance Dump'!$E$1:$AI$1,0)
),
INDEX('Active Hour''s Dump'!$D$3:$AH$337,
MATCH($C161,'Active Hour''s Dump'!$A$3:$A$337,0),
MATCH(BS$2,'Active Hour''s Dump'!$D$2:$AH$2,0)
))),"")</f>
        <v>1003.0079999999998</v>
      </c>
      <c r="BT161" s="13" t="str">
        <f>_xlfn.IFNA(IF(BT$3="Productivity",
INDEX('Productivity Dump'!$E$4:$AJ$500,
MATCH($A161,'Productivity Dump'!$A$4:$A$500,0),
MATCH(BT$2,'Productivity Dump'!$E$3:$AJ$3,0)
),
IF(BT$3="Attendance",
INDEX('Attendance Dump'!$E$2:$AI$400,
MATCH($A161,'Attendance Dump'!$B$2:$B$400,0),
MATCH(BT$2,'Attendance Dump'!$E$1:$AI$1,0)
),
INDEX('Active Hour''s Dump'!$D$3:$AH$337,
MATCH($C161,'Active Hour''s Dump'!$A$3:$A$337,0),
MATCH(BT$2,'Active Hour''s Dump'!$D$2:$AH$2,0)
))),"")</f>
        <v>H(P)</v>
      </c>
      <c r="BU161" s="54">
        <f>_xlfn.IFNA(IF(BU$3="Productivity",
INDEX('Productivity Dump'!$E$4:$AJ$500,
MATCH($A161,'Productivity Dump'!$A$4:$A$500,0),
MATCH(BU$2,'Productivity Dump'!$E$3:$AJ$3,0)
),
IF(BU$3="Attendance",
INDEX('Attendance Dump'!$E$2:$AI$400,
MATCH($A161,'Attendance Dump'!$B$2:$B$400,0),
MATCH(BU$2,'Attendance Dump'!$E$1:$AI$1,0)
),
INDEX('Active Hour''s Dump'!$D$3:$AH$337,
MATCH($C161,'Active Hour''s Dump'!$A$3:$A$337,0),
MATCH(BU$2,'Active Hour''s Dump'!$D$2:$AH$2,0)
))),"")</f>
        <v>6.75</v>
      </c>
      <c r="BV161" s="13">
        <f>_xlfn.IFNA(IF(BV$3="Productivity",
INDEX('Productivity Dump'!$E$4:$AJ$500,
MATCH($A161,'Productivity Dump'!$A$4:$A$500,0),
MATCH(BV$2,'Productivity Dump'!$E$3:$AJ$3,0)
),
IF(BV$3="Attendance",
INDEX('Attendance Dump'!$E$2:$AI$400,
MATCH($A161,'Attendance Dump'!$B$2:$B$400,0),
MATCH(BV$2,'Attendance Dump'!$E$1:$AI$1,0)
),
INDEX('Active Hour''s Dump'!$D$3:$AH$337,
MATCH($C161,'Active Hour''s Dump'!$A$3:$A$337,0),
MATCH(BV$2,'Active Hour''s Dump'!$D$2:$AH$2,0)
))),"")</f>
        <v>998.6959999999998</v>
      </c>
      <c r="BW161" s="13" t="str">
        <f>_xlfn.IFNA(IF(BW$3="Productivity",
INDEX('Productivity Dump'!$E$4:$AJ$500,
MATCH($A161,'Productivity Dump'!$A$4:$A$500,0),
MATCH(BW$2,'Productivity Dump'!$E$3:$AJ$3,0)
),
IF(BW$3="Attendance",
INDEX('Attendance Dump'!$E$2:$AI$400,
MATCH($A161,'Attendance Dump'!$B$2:$B$400,0),
MATCH(BW$2,'Attendance Dump'!$E$1:$AI$1,0)
),
INDEX('Active Hour''s Dump'!$D$3:$AH$337,
MATCH($C161,'Active Hour''s Dump'!$A$3:$A$337,0),
MATCH(BW$2,'Active Hour''s Dump'!$D$2:$AH$2,0)
))),"")</f>
        <v>P</v>
      </c>
      <c r="BX161" s="54">
        <f>_xlfn.IFNA(IF(BX$3="Productivity",
INDEX('Productivity Dump'!$E$4:$AJ$500,
MATCH($A161,'Productivity Dump'!$A$4:$A$500,0),
MATCH(BX$2,'Productivity Dump'!$E$3:$AJ$3,0)
),
IF(BX$3="Attendance",
INDEX('Attendance Dump'!$E$2:$AI$400,
MATCH($A161,'Attendance Dump'!$B$2:$B$400,0),
MATCH(BX$2,'Attendance Dump'!$E$1:$AI$1,0)
),
INDEX('Active Hour''s Dump'!$D$3:$AH$337,
MATCH($C161,'Active Hour''s Dump'!$A$3:$A$337,0),
MATCH(BX$2,'Active Hour''s Dump'!$D$2:$AH$2,0)
))),"")</f>
        <v>6.6666666666666696</v>
      </c>
      <c r="BY161" s="13">
        <f>_xlfn.IFNA(IF(BY$3="Productivity",
INDEX('Productivity Dump'!$E$4:$AJ$500,
MATCH($A161,'Productivity Dump'!$A$4:$A$500,0),
MATCH(BY$2,'Productivity Dump'!$E$3:$AJ$3,0)
),
IF(BY$3="Attendance",
INDEX('Attendance Dump'!$E$2:$AI$400,
MATCH($A161,'Attendance Dump'!$B$2:$B$400,0),
MATCH(BY$2,'Attendance Dump'!$E$1:$AI$1,0)
),
INDEX('Active Hour''s Dump'!$D$3:$AH$337,
MATCH($C161,'Active Hour''s Dump'!$A$3:$A$337,0),
MATCH(BY$2,'Active Hour''s Dump'!$D$2:$AH$2,0)
))),"")</f>
        <v>29.614999999999998</v>
      </c>
      <c r="BZ161" s="13" t="str">
        <f>_xlfn.IFNA(IF(BZ$3="Productivity",
INDEX('Productivity Dump'!$E$4:$AJ$500,
MATCH($A161,'Productivity Dump'!$A$4:$A$500,0),
MATCH(BZ$2,'Productivity Dump'!$E$3:$AJ$3,0)
),
IF(BZ$3="Attendance",
INDEX('Attendance Dump'!$E$2:$AI$400,
MATCH($A161,'Attendance Dump'!$B$2:$B$400,0),
MATCH(BZ$2,'Attendance Dump'!$E$1:$AI$1,0)
),
INDEX('Active Hour''s Dump'!$D$3:$AH$337,
MATCH($C161,'Active Hour''s Dump'!$A$3:$A$337,0),
MATCH(BZ$2,'Active Hour''s Dump'!$D$2:$AH$2,0)
))),"")</f>
        <v>P</v>
      </c>
      <c r="CA161" s="54">
        <f>_xlfn.IFNA(IF(CA$3="Productivity",
INDEX('Productivity Dump'!$E$4:$AJ$500,
MATCH($A161,'Productivity Dump'!$A$4:$A$500,0),
MATCH(CA$2,'Productivity Dump'!$E$3:$AJ$3,0)
),
IF(CA$3="Attendance",
INDEX('Attendance Dump'!$E$2:$AI$400,
MATCH($A161,'Attendance Dump'!$B$2:$B$400,0),
MATCH(CA$2,'Attendance Dump'!$E$1:$AI$1,0)
),
INDEX('Active Hour''s Dump'!$D$3:$AH$337,
MATCH($C161,'Active Hour''s Dump'!$A$3:$A$337,0),
MATCH(CA$2,'Active Hour''s Dump'!$D$2:$AH$2,0)
))),"")</f>
        <v>0</v>
      </c>
      <c r="CB161" s="13">
        <f>_xlfn.IFNA(IF(CB$3="Productivity",
INDEX('Productivity Dump'!$E$4:$AJ$500,
MATCH($A161,'Productivity Dump'!$A$4:$A$500,0),
MATCH(CB$2,'Productivity Dump'!$E$3:$AJ$3,0)
),
IF(CB$3="Attendance",
INDEX('Attendance Dump'!$E$2:$AI$400,
MATCH($A161,'Attendance Dump'!$B$2:$B$400,0),
MATCH(CB$2,'Attendance Dump'!$E$1:$AI$1,0)
),
INDEX('Active Hour''s Dump'!$D$3:$AH$337,
MATCH($C161,'Active Hour''s Dump'!$A$3:$A$337,0),
MATCH(CB$2,'Active Hour''s Dump'!$D$2:$AH$2,0)
))),"")</f>
        <v>0</v>
      </c>
      <c r="CC161" s="13" t="str">
        <f>_xlfn.IFNA(IF(CC$3="Productivity",
INDEX('Productivity Dump'!$E$4:$AJ$500,
MATCH($A161,'Productivity Dump'!$A$4:$A$500,0),
MATCH(CC$2,'Productivity Dump'!$E$3:$AJ$3,0)
),
IF(CC$3="Attendance",
INDEX('Attendance Dump'!$E$2:$AI$400,
MATCH($A161,'Attendance Dump'!$B$2:$B$400,0),
MATCH(CC$2,'Attendance Dump'!$E$1:$AI$1,0)
),
INDEX('Active Hour''s Dump'!$D$3:$AH$337,
MATCH($C161,'Active Hour''s Dump'!$A$3:$A$337,0),
MATCH(CC$2,'Active Hour''s Dump'!$D$2:$AH$2,0)
))),"")</f>
        <v>WO</v>
      </c>
      <c r="CD161" s="54">
        <f>_xlfn.IFNA(IF(CD$3="Productivity",
INDEX('Productivity Dump'!$E$4:$AJ$500,
MATCH($A161,'Productivity Dump'!$A$4:$A$500,0),
MATCH(CD$2,'Productivity Dump'!$E$3:$AJ$3,0)
),
IF(CD$3="Attendance",
INDEX('Attendance Dump'!$E$2:$AI$400,
MATCH($A161,'Attendance Dump'!$B$2:$B$400,0),
MATCH(CD$2,'Attendance Dump'!$E$1:$AI$1,0)
),
INDEX('Active Hour''s Dump'!$D$3:$AH$337,
MATCH($C161,'Active Hour''s Dump'!$A$3:$A$337,0),
MATCH(CD$2,'Active Hour''s Dump'!$D$2:$AH$2,0)
))),"")</f>
        <v>0</v>
      </c>
      <c r="CE161" s="13">
        <f>_xlfn.IFNA(IF(CE$3="Productivity",
INDEX('Productivity Dump'!$E$4:$AJ$500,
MATCH($A161,'Productivity Dump'!$A$4:$A$500,0),
MATCH(CE$2,'Productivity Dump'!$E$3:$AJ$3,0)
),
IF(CE$3="Attendance",
INDEX('Attendance Dump'!$E$2:$AI$400,
MATCH($A161,'Attendance Dump'!$B$2:$B$400,0),
MATCH(CE$2,'Attendance Dump'!$E$1:$AI$1,0)
),
INDEX('Active Hour''s Dump'!$D$3:$AH$337,
MATCH($C161,'Active Hour''s Dump'!$A$3:$A$337,0),
MATCH(CE$2,'Active Hour''s Dump'!$D$2:$AH$2,0)
))),"")</f>
        <v>426.35399999999998</v>
      </c>
      <c r="CF161" s="13" t="str">
        <f>_xlfn.IFNA(IF(CF$3="Productivity",
INDEX('Productivity Dump'!$E$4:$AJ$500,
MATCH($A161,'Productivity Dump'!$A$4:$A$500,0),
MATCH(CF$2,'Productivity Dump'!$E$3:$AJ$3,0)
),
IF(CF$3="Attendance",
INDEX('Attendance Dump'!$E$2:$AI$400,
MATCH($A161,'Attendance Dump'!$B$2:$B$400,0),
MATCH(CF$2,'Attendance Dump'!$E$1:$AI$1,0)
),
INDEX('Active Hour''s Dump'!$D$3:$AH$337,
MATCH($C161,'Active Hour''s Dump'!$A$3:$A$337,0),
MATCH(CF$2,'Active Hour''s Dump'!$D$2:$AH$2,0)
))),"")</f>
        <v>P</v>
      </c>
      <c r="CG161" s="54">
        <f>_xlfn.IFNA(IF(CG$3="Productivity",
INDEX('Productivity Dump'!$E$4:$AJ$500,
MATCH($A161,'Productivity Dump'!$A$4:$A$500,0),
MATCH(CG$2,'Productivity Dump'!$E$3:$AJ$3,0)
),
IF(CG$3="Attendance",
INDEX('Attendance Dump'!$E$2:$AI$400,
MATCH($A161,'Attendance Dump'!$B$2:$B$400,0),
MATCH(CG$2,'Attendance Dump'!$E$1:$AI$1,0)
),
INDEX('Active Hour''s Dump'!$D$3:$AH$337,
MATCH($C161,'Active Hour''s Dump'!$A$3:$A$337,0),
MATCH(CG$2,'Active Hour''s Dump'!$D$2:$AH$2,0)
))),"")</f>
        <v>4</v>
      </c>
      <c r="CH161" s="13">
        <f>_xlfn.IFNA(IF(CH$3="Productivity",
INDEX('Productivity Dump'!$E$4:$AJ$500,
MATCH($A161,'Productivity Dump'!$A$4:$A$500,0),
MATCH(CH$2,'Productivity Dump'!$E$3:$AJ$3,0)
),
IF(CH$3="Attendance",
INDEX('Attendance Dump'!$E$2:$AI$400,
MATCH($A161,'Attendance Dump'!$B$2:$B$400,0),
MATCH(CH$2,'Attendance Dump'!$E$1:$AI$1,0)
),
INDEX('Active Hour''s Dump'!$D$3:$AH$337,
MATCH($C161,'Active Hour''s Dump'!$A$3:$A$337,0),
MATCH(CH$2,'Active Hour''s Dump'!$D$2:$AH$2,0)
))),"")</f>
        <v>722.57799999999975</v>
      </c>
      <c r="CI161" s="13" t="str">
        <f>_xlfn.IFNA(IF(CI$3="Productivity",
INDEX('Productivity Dump'!$E$4:$AJ$500,
MATCH($A161,'Productivity Dump'!$A$4:$A$500,0),
MATCH(CI$2,'Productivity Dump'!$E$3:$AJ$3,0)
),
IF(CI$3="Attendance",
INDEX('Attendance Dump'!$E$2:$AI$400,
MATCH($A161,'Attendance Dump'!$B$2:$B$400,0),
MATCH(CI$2,'Attendance Dump'!$E$1:$AI$1,0)
),
INDEX('Active Hour''s Dump'!$D$3:$AH$337,
MATCH($C161,'Active Hour''s Dump'!$A$3:$A$337,0),
MATCH(CI$2,'Active Hour''s Dump'!$D$2:$AH$2,0)
))),"")</f>
        <v>P</v>
      </c>
      <c r="CJ161" s="54">
        <f>_xlfn.IFNA(IF(CJ$3="Productivity",
INDEX('Productivity Dump'!$E$4:$AJ$500,
MATCH($A161,'Productivity Dump'!$A$4:$A$500,0),
MATCH(CJ$2,'Productivity Dump'!$E$3:$AJ$3,0)
),
IF(CJ$3="Attendance",
INDEX('Attendance Dump'!$E$2:$AI$400,
MATCH($A161,'Attendance Dump'!$B$2:$B$400,0),
MATCH(CJ$2,'Attendance Dump'!$E$1:$AI$1,0)
),
INDEX('Active Hour''s Dump'!$D$3:$AH$337,
MATCH($C161,'Active Hour''s Dump'!$A$3:$A$337,0),
MATCH(CJ$2,'Active Hour''s Dump'!$D$2:$AH$2,0)
))),"")</f>
        <v>6.25</v>
      </c>
      <c r="CK161" s="13">
        <f>_xlfn.IFNA(IF(CK$3="Productivity",
INDEX('Productivity Dump'!$E$4:$AJ$500,
MATCH($A161,'Productivity Dump'!$A$4:$A$500,0),
MATCH(CK$2,'Productivity Dump'!$E$3:$AJ$3,0)
),
IF(CK$3="Attendance",
INDEX('Attendance Dump'!$E$2:$AI$400,
MATCH($A161,'Attendance Dump'!$B$2:$B$400,0),
MATCH(CK$2,'Attendance Dump'!$E$1:$AI$1,0)
),
INDEX('Active Hour''s Dump'!$D$3:$AH$337,
MATCH($C161,'Active Hour''s Dump'!$A$3:$A$337,0),
MATCH(CK$2,'Active Hour''s Dump'!$D$2:$AH$2,0)
))),"")</f>
        <v>1047.6739999999998</v>
      </c>
      <c r="CL161" s="13" t="str">
        <f>_xlfn.IFNA(IF(CL$3="Productivity",
INDEX('Productivity Dump'!$E$4:$AJ$500,
MATCH($A161,'Productivity Dump'!$A$4:$A$500,0),
MATCH(CL$2,'Productivity Dump'!$E$3:$AJ$3,0)
),
IF(CL$3="Attendance",
INDEX('Attendance Dump'!$E$2:$AI$400,
MATCH($A161,'Attendance Dump'!$B$2:$B$400,0),
MATCH(CL$2,'Attendance Dump'!$E$1:$AI$1,0)
),
INDEX('Active Hour''s Dump'!$D$3:$AH$337,
MATCH($C161,'Active Hour''s Dump'!$A$3:$A$337,0),
MATCH(CL$2,'Active Hour''s Dump'!$D$2:$AH$2,0)
))),"")</f>
        <v>P</v>
      </c>
      <c r="CM161" s="54">
        <f>_xlfn.IFNA(IF(CM$3="Productivity",
INDEX('Productivity Dump'!$E$4:$AJ$500,
MATCH($A161,'Productivity Dump'!$A$4:$A$500,0),
MATCH(CM$2,'Productivity Dump'!$E$3:$AJ$3,0)
),
IF(CM$3="Attendance",
INDEX('Attendance Dump'!$E$2:$AI$400,
MATCH($A161,'Attendance Dump'!$B$2:$B$400,0),
MATCH(CM$2,'Attendance Dump'!$E$1:$AI$1,0)
),
INDEX('Active Hour''s Dump'!$D$3:$AH$337,
MATCH($C161,'Active Hour''s Dump'!$A$3:$A$337,0),
MATCH(CM$2,'Active Hour''s Dump'!$D$2:$AH$2,0)
))),"")</f>
        <v>6.3333333333333304</v>
      </c>
      <c r="CN161" s="13">
        <f>_xlfn.IFNA(IF(CN$3="Productivity",
INDEX('Productivity Dump'!$E$4:$AJ$500,
MATCH($A161,'Productivity Dump'!$A$4:$A$500,0),
MATCH(CN$2,'Productivity Dump'!$E$3:$AJ$3,0)
),
IF(CN$3="Attendance",
INDEX('Attendance Dump'!$E$2:$AI$400,
MATCH($A161,'Attendance Dump'!$B$2:$B$400,0),
MATCH(CN$2,'Attendance Dump'!$E$1:$AI$1,0)
),
INDEX('Active Hour''s Dump'!$D$3:$AH$337,
MATCH($C161,'Active Hour''s Dump'!$A$3:$A$337,0),
MATCH(CN$2,'Active Hour''s Dump'!$D$2:$AH$2,0)
))),"")</f>
        <v>0</v>
      </c>
      <c r="CO161" s="13">
        <f>_xlfn.IFNA(IF(CO$3="Productivity",
INDEX('Productivity Dump'!$E$4:$AJ$500,
MATCH($A161,'Productivity Dump'!$A$4:$A$500,0),
MATCH(CO$2,'Productivity Dump'!$E$3:$AJ$3,0)
),
IF(CO$3="Attendance",
INDEX('Attendance Dump'!$E$2:$AI$400,
MATCH($A161,'Attendance Dump'!$B$2:$B$400,0),
MATCH(CO$2,'Attendance Dump'!$E$1:$AI$1,0)
),
INDEX('Active Hour''s Dump'!$D$3:$AH$337,
MATCH($C161,'Active Hour''s Dump'!$A$3:$A$337,0),
MATCH(CO$2,'Active Hour''s Dump'!$D$2:$AH$2,0)
))),"")</f>
        <v>0</v>
      </c>
      <c r="CP161" s="54">
        <f>_xlfn.IFNA(IF(CP$3="Productivity",
INDEX('Productivity Dump'!$E$4:$AJ$500,
MATCH($A161,'Productivity Dump'!$A$4:$A$500,0),
MATCH(CP$2,'Productivity Dump'!$E$3:$AJ$3,0)
),
IF(CP$3="Attendance",
INDEX('Attendance Dump'!$E$2:$AI$400,
MATCH($A161,'Attendance Dump'!$B$2:$B$400,0),
MATCH(CP$2,'Attendance Dump'!$E$1:$AI$1,0)
),
INDEX('Active Hour''s Dump'!$D$3:$AH$337,
MATCH($C161,'Active Hour''s Dump'!$A$3:$A$337,0),
MATCH(CP$2,'Active Hour''s Dump'!$D$2:$AH$2,0)
))),"")</f>
        <v>0</v>
      </c>
      <c r="CQ161" s="13">
        <f>_xlfn.IFNA(IF(CQ$3="Productivity",
INDEX('Productivity Dump'!$E$4:$AJ$500,
MATCH($A161,'Productivity Dump'!$A$4:$A$500,0),
MATCH(CQ$2,'Productivity Dump'!$E$3:$AJ$3,0)
),
IF(CQ$3="Attendance",
INDEX('Attendance Dump'!$E$2:$AI$400,
MATCH($A161,'Attendance Dump'!$B$2:$B$400,0),
MATCH(CQ$2,'Attendance Dump'!$E$1:$AI$1,0)
),
INDEX('Active Hour''s Dump'!$D$3:$AH$337,
MATCH($C161,'Active Hour''s Dump'!$A$3:$A$337,0),
MATCH(CQ$2,'Active Hour''s Dump'!$D$2:$AH$2,0)
))),"")</f>
        <v>0</v>
      </c>
      <c r="CR161" s="13">
        <f>_xlfn.IFNA(IF(CR$3="Productivity",
INDEX('Productivity Dump'!$E$4:$AJ$500,
MATCH($A161,'Productivity Dump'!$A$4:$A$500,0),
MATCH(CR$2,'Productivity Dump'!$E$3:$AJ$3,0)
),
IF(CR$3="Attendance",
INDEX('Attendance Dump'!$E$2:$AI$400,
MATCH($A161,'Attendance Dump'!$B$2:$B$400,0),
MATCH(CR$2,'Attendance Dump'!$E$1:$AI$1,0)
),
INDEX('Active Hour''s Dump'!$D$3:$AH$337,
MATCH($C161,'Active Hour''s Dump'!$A$3:$A$337,0),
MATCH(CR$2,'Active Hour''s Dump'!$D$2:$AH$2,0)
))),"")</f>
        <v>0</v>
      </c>
      <c r="CS161" s="54">
        <f>_xlfn.IFNA(IF(CS$3="Productivity",
INDEX('Productivity Dump'!$E$4:$AJ$500,
MATCH($A161,'Productivity Dump'!$A$4:$A$500,0),
MATCH(CS$2,'Productivity Dump'!$E$3:$AJ$3,0)
),
IF(CS$3="Attendance",
INDEX('Attendance Dump'!$E$2:$AI$400,
MATCH($A161,'Attendance Dump'!$B$2:$B$400,0),
MATCH(CS$2,'Attendance Dump'!$E$1:$AI$1,0)
),
INDEX('Active Hour''s Dump'!$D$3:$AH$337,
MATCH($C161,'Active Hour''s Dump'!$A$3:$A$337,0),
MATCH(CS$2,'Active Hour''s Dump'!$D$2:$AH$2,0)
))),"")</f>
        <v>0</v>
      </c>
      <c r="CT161" s="13">
        <f>_xlfn.IFNA(IF(CT$3="Productivity",
INDEX('Productivity Dump'!$E$4:$AJ$500,
MATCH($A161,'Productivity Dump'!$A$4:$A$500,0),
MATCH(CT$2,'Productivity Dump'!$E$3:$AJ$3,0)
),
IF(CT$3="Attendance",
INDEX('Attendance Dump'!$E$2:$AI$400,
MATCH($A161,'Attendance Dump'!$B$2:$B$400,0),
MATCH(CT$2,'Attendance Dump'!$E$1:$AI$1,0)
),
INDEX('Active Hour''s Dump'!$D$3:$AH$337,
MATCH($C161,'Active Hour''s Dump'!$A$3:$A$337,0),
MATCH(CT$2,'Active Hour''s Dump'!$D$2:$AH$2,0)
))),"")</f>
        <v>0</v>
      </c>
      <c r="CU161" s="13">
        <f>_xlfn.IFNA(IF(CU$3="Productivity",
INDEX('Productivity Dump'!$E$4:$AJ$500,
MATCH($A161,'Productivity Dump'!$A$4:$A$500,0),
MATCH(CU$2,'Productivity Dump'!$E$3:$AJ$3,0)
),
IF(CU$3="Attendance",
INDEX('Attendance Dump'!$E$2:$AI$400,
MATCH($A161,'Attendance Dump'!$B$2:$B$400,0),
MATCH(CU$2,'Attendance Dump'!$E$1:$AI$1,0)
),
INDEX('Active Hour''s Dump'!$D$3:$AH$337,
MATCH($C161,'Active Hour''s Dump'!$A$3:$A$337,0),
MATCH(CU$2,'Active Hour''s Dump'!$D$2:$AH$2,0)
))),"")</f>
        <v>0</v>
      </c>
      <c r="CV161" s="54">
        <f>_xlfn.IFNA(IF(CV$3="Productivity",
INDEX('Productivity Dump'!$E$4:$AJ$500,
MATCH($A161,'Productivity Dump'!$A$4:$A$500,0),
MATCH(CV$2,'Productivity Dump'!$E$3:$AJ$3,0)
),
IF(CV$3="Attendance",
INDEX('Attendance Dump'!$E$2:$AI$400,
MATCH($A161,'Attendance Dump'!$B$2:$B$400,0),
MATCH(CV$2,'Attendance Dump'!$E$1:$AI$1,0)
),
INDEX('Active Hour''s Dump'!$D$3:$AH$337,
MATCH($C161,'Active Hour''s Dump'!$A$3:$A$337,0),
MATCH(CV$2,'Active Hour''s Dump'!$D$2:$AH$2,0)
))),"")</f>
        <v>0</v>
      </c>
      <c r="CW161" s="13"/>
      <c r="CX161" s="13"/>
      <c r="CY161" s="54"/>
      <c r="DA161" s="57">
        <f t="shared" si="75"/>
        <v>124.33333333333336</v>
      </c>
      <c r="DB161" s="35">
        <f t="shared" si="76"/>
        <v>16606.582999999999</v>
      </c>
      <c r="DC161" s="35">
        <f t="shared" si="71"/>
        <v>1993.4170000000013</v>
      </c>
      <c r="DD161" s="35">
        <f t="shared" ca="1" si="74"/>
        <v>0</v>
      </c>
      <c r="DF161" s="32" cm="1">
        <f t="array" ref="DF161">SUMPRODUCT(
    (MOD(COLUMN(H161:CV161) - COLUMN(H161), 3) = 0) *
    (H161:CV161 = 0) *
    (I161:CW161 = "P") *
    (COUNTIF(UKHoliday, H$2:CV$2) = 0)
)</f>
        <v>0</v>
      </c>
      <c r="DG161" s="33" cm="1">
        <f t="array" ref="DG161">SUMPRODUCT(
  (MOD(COLUMN(H161:CV161) - COLUMN(H161), 3) = 0) *
  (H161:CV161 &gt; 0) *
  (H161:CV161 &lt; 0.5 * IF(((WEEKDAY(H$2:CV$2, 2) = 1) + (WEEKDAY(H$2:CV$2, 2) = 6)), G161, F161)) *
  (I161:CW161 = "P") *
  (COUNTIF(UKHoliday, H$2:CV$2) = 0)
)</f>
        <v>1</v>
      </c>
      <c r="DH161" s="33" cm="1">
        <f t="array" ref="DH161">SUMPRODUCT(
  (MOD(COLUMN(H161:CV161) - COLUMN(H161), 3) = 0) *
  (H161:CV161 &gt; 0.5 * IF(((WEEKDAY(H$2:CV$2, 2) = 1) + (WEEKDAY(H$2:CV$2, 2) = 6)), $G161, $F161)) *
  (H161:CV161 &lt; 0.8 * IF(((WEEKDAY(H$2:CV$2, 2) = 1) + (WEEKDAY(H$2:CV$2, 2) = 6)), $G161, $F161)) *
  (I161:CW161 = "P") *
  (COUNTIF(UKHoliday, H$2:CV$2) = 0)
)</f>
        <v>1</v>
      </c>
      <c r="DI161" s="33" cm="1">
        <f t="array" ref="DI161">SUMPRODUCT(
  (MOD(COLUMN(H161:CV161) - COLUMN(H161), 3) = 0) *
  (H161:CV161 &gt; 0.8 * IF(((WEEKDAY(H$2:CV$2, 2) = 1) + (WEEKDAY(H$2:CV$2, 2) = 6)), $G161, $F161)) *
  (H161:CV161 &lt; 1 * IF(((WEEKDAY(H$2:CV$2, 2) = 1) + (WEEKDAY(H$2:CV$2, 2) = 6)), $G161, $F161)) *
  (I161:CW161 = "P") *
  (COUNTIF(UKHoliday, H$2:CV$2) = 0)
)</f>
        <v>4</v>
      </c>
    </row>
    <row r="162" spans="1:113" x14ac:dyDescent="0.3">
      <c r="A162" s="8" t="s">
        <v>192</v>
      </c>
      <c r="B162" s="36" t="s">
        <v>560</v>
      </c>
      <c r="C162" s="9" t="s">
        <v>679</v>
      </c>
      <c r="D162" s="62" t="s">
        <v>555</v>
      </c>
      <c r="E162" s="35">
        <v>27000</v>
      </c>
      <c r="F162" s="35">
        <f t="shared" si="72"/>
        <v>1350</v>
      </c>
      <c r="G162" s="35">
        <f t="shared" si="73"/>
        <v>675</v>
      </c>
      <c r="H162" s="13">
        <f>_xlfn.IFNA(IF(H$3="Productivity",
INDEX('Productivity Dump'!$E$4:$AJ$500,
MATCH($A162,'Productivity Dump'!$A$4:$A$500,0),
MATCH(H$2,'Productivity Dump'!$E$3:$AJ$3,0)
),
IF(H$3="Attendance",
INDEX('Attendance Dump'!$E$2:$AI$400,
MATCH($A162,'Attendance Dump'!$B$2:$B$400,0),
MATCH(H$2,'Attendance Dump'!$E$1:$AI$1,0)
),
INDEX('Active Hour''s Dump'!$D$3:$AH$337,
MATCH($C162,'Active Hour''s Dump'!$A$3:$A$337,0),
MATCH(H$2,'Active Hour''s Dump'!$D$2:$AH$2,0)
))),"")</f>
        <v>1343.164</v>
      </c>
      <c r="I162" s="13" t="str">
        <f>_xlfn.IFNA(IF(I$3="Productivity",
INDEX('Productivity Dump'!$E$4:$AJ$500,
MATCH($A162,'Productivity Dump'!$A$4:$A$500,0),
MATCH(I$2,'Productivity Dump'!$E$3:$AJ$3,0)
),
IF(I$3="Attendance",
INDEX('Attendance Dump'!$E$2:$AI$400,
MATCH($A162,'Attendance Dump'!$B$2:$B$400,0),
MATCH(I$2,'Attendance Dump'!$E$1:$AI$1,0)
),
INDEX('Active Hour''s Dump'!$D$3:$AH$337,
MATCH($C162,'Active Hour''s Dump'!$A$3:$A$337,0),
MATCH(I$2,'Active Hour''s Dump'!$D$2:$AH$2,0)
))),"")</f>
        <v>P</v>
      </c>
      <c r="J162" s="54">
        <f>_xlfn.IFNA(IF(J$3="Productivity",
INDEX('Productivity Dump'!$E$4:$AJ$500,
MATCH($A162,'Productivity Dump'!$A$4:$A$500,0),
MATCH(J$2,'Productivity Dump'!$E$3:$AJ$3,0)
),
IF(J$3="Attendance",
INDEX('Attendance Dump'!$E$2:$AI$400,
MATCH($A162,'Attendance Dump'!$B$2:$B$400,0),
MATCH(J$2,'Attendance Dump'!$E$1:$AI$1,0)
),
INDEX('Active Hour''s Dump'!$D$3:$AH$337,
MATCH($C162,'Active Hour''s Dump'!$A$3:$A$337,0),
MATCH(J$2,'Active Hour''s Dump'!$D$2:$AH$2,0)
))),"")</f>
        <v>4.0833333333333304</v>
      </c>
      <c r="K162" s="13">
        <f>_xlfn.IFNA(IF(K$3="Productivity",
INDEX('Productivity Dump'!$E$4:$AJ$500,
MATCH($A162,'Productivity Dump'!$A$4:$A$500,0),
MATCH(K$2,'Productivity Dump'!$E$3:$AJ$3,0)
),
IF(K$3="Attendance",
INDEX('Attendance Dump'!$E$2:$AI$400,
MATCH($A162,'Attendance Dump'!$B$2:$B$400,0),
MATCH(K$2,'Attendance Dump'!$E$1:$AI$1,0)
),
INDEX('Active Hour''s Dump'!$D$3:$AH$337,
MATCH($C162,'Active Hour''s Dump'!$A$3:$A$337,0),
MATCH(K$2,'Active Hour''s Dump'!$D$2:$AH$2,0)
))),"")</f>
        <v>1523.2380000000003</v>
      </c>
      <c r="L162" s="13" t="str">
        <f>_xlfn.IFNA(IF(L$3="Productivity",
INDEX('Productivity Dump'!$E$4:$AJ$500,
MATCH($A162,'Productivity Dump'!$A$4:$A$500,0),
MATCH(L$2,'Productivity Dump'!$E$3:$AJ$3,0)
),
IF(L$3="Attendance",
INDEX('Attendance Dump'!$E$2:$AI$400,
MATCH($A162,'Attendance Dump'!$B$2:$B$400,0),
MATCH(L$2,'Attendance Dump'!$E$1:$AI$1,0)
),
INDEX('Active Hour''s Dump'!$D$3:$AH$337,
MATCH($C162,'Active Hour''s Dump'!$A$3:$A$337,0),
MATCH(L$2,'Active Hour''s Dump'!$D$2:$AH$2,0)
))),"")</f>
        <v>P</v>
      </c>
      <c r="M162" s="54">
        <f>_xlfn.IFNA(IF(M$3="Productivity",
INDEX('Productivity Dump'!$E$4:$AJ$500,
MATCH($A162,'Productivity Dump'!$A$4:$A$500,0),
MATCH(M$2,'Productivity Dump'!$E$3:$AJ$3,0)
),
IF(M$3="Attendance",
INDEX('Attendance Dump'!$E$2:$AI$400,
MATCH($A162,'Attendance Dump'!$B$2:$B$400,0),
MATCH(M$2,'Attendance Dump'!$E$1:$AI$1,0)
),
INDEX('Active Hour''s Dump'!$D$3:$AH$337,
MATCH($C162,'Active Hour''s Dump'!$A$3:$A$337,0),
MATCH(M$2,'Active Hour''s Dump'!$D$2:$AH$2,0)
))),"")</f>
        <v>6</v>
      </c>
      <c r="N162" s="13">
        <f>_xlfn.IFNA(IF(N$3="Productivity",
INDEX('Productivity Dump'!$E$4:$AJ$500,
MATCH($A162,'Productivity Dump'!$A$4:$A$500,0),
MATCH(N$2,'Productivity Dump'!$E$3:$AJ$3,0)
),
IF(N$3="Attendance",
INDEX('Attendance Dump'!$E$2:$AI$400,
MATCH($A162,'Attendance Dump'!$B$2:$B$400,0),
MATCH(N$2,'Attendance Dump'!$E$1:$AI$1,0)
),
INDEX('Active Hour''s Dump'!$D$3:$AH$337,
MATCH($C162,'Active Hour''s Dump'!$A$3:$A$337,0),
MATCH(N$2,'Active Hour''s Dump'!$D$2:$AH$2,0)
))),"")</f>
        <v>508.61599999999999</v>
      </c>
      <c r="O162" s="13" t="str">
        <f>_xlfn.IFNA(IF(O$3="Productivity",
INDEX('Productivity Dump'!$E$4:$AJ$500,
MATCH($A162,'Productivity Dump'!$A$4:$A$500,0),
MATCH(O$2,'Productivity Dump'!$E$3:$AJ$3,0)
),
IF(O$3="Attendance",
INDEX('Attendance Dump'!$E$2:$AI$400,
MATCH($A162,'Attendance Dump'!$B$2:$B$400,0),
MATCH(O$2,'Attendance Dump'!$E$1:$AI$1,0)
),
INDEX('Active Hour''s Dump'!$D$3:$AH$337,
MATCH($C162,'Active Hour''s Dump'!$A$3:$A$337,0),
MATCH(O$2,'Active Hour''s Dump'!$D$2:$AH$2,0)
))),"")</f>
        <v>P</v>
      </c>
      <c r="P162" s="54">
        <f>_xlfn.IFNA(IF(P$3="Productivity",
INDEX('Productivity Dump'!$E$4:$AJ$500,
MATCH($A162,'Productivity Dump'!$A$4:$A$500,0),
MATCH(P$2,'Productivity Dump'!$E$3:$AJ$3,0)
),
IF(P$3="Attendance",
INDEX('Attendance Dump'!$E$2:$AI$400,
MATCH($A162,'Attendance Dump'!$B$2:$B$400,0),
MATCH(P$2,'Attendance Dump'!$E$1:$AI$1,0)
),
INDEX('Active Hour''s Dump'!$D$3:$AH$337,
MATCH($C162,'Active Hour''s Dump'!$A$3:$A$337,0),
MATCH(P$2,'Active Hour''s Dump'!$D$2:$AH$2,0)
))),"")</f>
        <v>2.0833333333333299</v>
      </c>
      <c r="Q162" s="13">
        <f>_xlfn.IFNA(IF(Q$3="Productivity",
INDEX('Productivity Dump'!$E$4:$AJ$500,
MATCH($A162,'Productivity Dump'!$A$4:$A$500,0),
MATCH(Q$2,'Productivity Dump'!$E$3:$AJ$3,0)
),
IF(Q$3="Attendance",
INDEX('Attendance Dump'!$E$2:$AI$400,
MATCH($A162,'Attendance Dump'!$B$2:$B$400,0),
MATCH(Q$2,'Attendance Dump'!$E$1:$AI$1,0)
),
INDEX('Active Hour''s Dump'!$D$3:$AH$337,
MATCH($C162,'Active Hour''s Dump'!$A$3:$A$337,0),
MATCH(Q$2,'Active Hour''s Dump'!$D$2:$AH$2,0)
))),"")</f>
        <v>0</v>
      </c>
      <c r="R162" s="13" t="str">
        <f>_xlfn.IFNA(IF(R$3="Productivity",
INDEX('Productivity Dump'!$E$4:$AJ$500,
MATCH($A162,'Productivity Dump'!$A$4:$A$500,0),
MATCH(R$2,'Productivity Dump'!$E$3:$AJ$3,0)
),
IF(R$3="Attendance",
INDEX('Attendance Dump'!$E$2:$AI$400,
MATCH($A162,'Attendance Dump'!$B$2:$B$400,0),
MATCH(R$2,'Attendance Dump'!$E$1:$AI$1,0)
),
INDEX('Active Hour''s Dump'!$D$3:$AH$337,
MATCH($C162,'Active Hour''s Dump'!$A$3:$A$337,0),
MATCH(R$2,'Active Hour''s Dump'!$D$2:$AH$2,0)
))),"")</f>
        <v>WO</v>
      </c>
      <c r="S162" s="54">
        <f>_xlfn.IFNA(IF(S$3="Productivity",
INDEX('Productivity Dump'!$E$4:$AJ$500,
MATCH($A162,'Productivity Dump'!$A$4:$A$500,0),
MATCH(S$2,'Productivity Dump'!$E$3:$AJ$3,0)
),
IF(S$3="Attendance",
INDEX('Attendance Dump'!$E$2:$AI$400,
MATCH($A162,'Attendance Dump'!$B$2:$B$400,0),
MATCH(S$2,'Attendance Dump'!$E$1:$AI$1,0)
),
INDEX('Active Hour''s Dump'!$D$3:$AH$337,
MATCH($C162,'Active Hour''s Dump'!$A$3:$A$337,0),
MATCH(S$2,'Active Hour''s Dump'!$D$2:$AH$2,0)
))),"")</f>
        <v>0</v>
      </c>
      <c r="T162" s="13">
        <f>_xlfn.IFNA(IF(T$3="Productivity",
INDEX('Productivity Dump'!$E$4:$AJ$500,
MATCH($A162,'Productivity Dump'!$A$4:$A$500,0),
MATCH(T$2,'Productivity Dump'!$E$3:$AJ$3,0)
),
IF(T$3="Attendance",
INDEX('Attendance Dump'!$E$2:$AI$400,
MATCH($A162,'Attendance Dump'!$B$2:$B$400,0),
MATCH(T$2,'Attendance Dump'!$E$1:$AI$1,0)
),
INDEX('Active Hour''s Dump'!$D$3:$AH$337,
MATCH($C162,'Active Hour''s Dump'!$A$3:$A$337,0),
MATCH(T$2,'Active Hour''s Dump'!$D$2:$AH$2,0)
))),"")</f>
        <v>724.84100000000012</v>
      </c>
      <c r="U162" s="13" t="str">
        <f>_xlfn.IFNA(IF(U$3="Productivity",
INDEX('Productivity Dump'!$E$4:$AJ$500,
MATCH($A162,'Productivity Dump'!$A$4:$A$500,0),
MATCH(U$2,'Productivity Dump'!$E$3:$AJ$3,0)
),
IF(U$3="Attendance",
INDEX('Attendance Dump'!$E$2:$AI$400,
MATCH($A162,'Attendance Dump'!$B$2:$B$400,0),
MATCH(U$2,'Attendance Dump'!$E$1:$AI$1,0)
),
INDEX('Active Hour''s Dump'!$D$3:$AH$337,
MATCH($C162,'Active Hour''s Dump'!$A$3:$A$337,0),
MATCH(U$2,'Active Hour''s Dump'!$D$2:$AH$2,0)
))),"")</f>
        <v>P</v>
      </c>
      <c r="V162" s="54">
        <f>_xlfn.IFNA(IF(V$3="Productivity",
INDEX('Productivity Dump'!$E$4:$AJ$500,
MATCH($A162,'Productivity Dump'!$A$4:$A$500,0),
MATCH(V$2,'Productivity Dump'!$E$3:$AJ$3,0)
),
IF(V$3="Attendance",
INDEX('Attendance Dump'!$E$2:$AI$400,
MATCH($A162,'Attendance Dump'!$B$2:$B$400,0),
MATCH(V$2,'Attendance Dump'!$E$1:$AI$1,0)
),
INDEX('Active Hour''s Dump'!$D$3:$AH$337,
MATCH($C162,'Active Hour''s Dump'!$A$3:$A$337,0),
MATCH(V$2,'Active Hour''s Dump'!$D$2:$AH$2,0)
))),"")</f>
        <v>2.25</v>
      </c>
      <c r="W162" s="13">
        <f>_xlfn.IFNA(IF(W$3="Productivity",
INDEX('Productivity Dump'!$E$4:$AJ$500,
MATCH($A162,'Productivity Dump'!$A$4:$A$500,0),
MATCH(W$2,'Productivity Dump'!$E$3:$AJ$3,0)
),
IF(W$3="Attendance",
INDEX('Attendance Dump'!$E$2:$AI$400,
MATCH($A162,'Attendance Dump'!$B$2:$B$400,0),
MATCH(W$2,'Attendance Dump'!$E$1:$AI$1,0)
),
INDEX('Active Hour''s Dump'!$D$3:$AH$337,
MATCH($C162,'Active Hour''s Dump'!$A$3:$A$337,0),
MATCH(W$2,'Active Hour''s Dump'!$D$2:$AH$2,0)
))),"")</f>
        <v>1611.6859999999997</v>
      </c>
      <c r="X162" s="13" t="str">
        <f>_xlfn.IFNA(IF(X$3="Productivity",
INDEX('Productivity Dump'!$E$4:$AJ$500,
MATCH($A162,'Productivity Dump'!$A$4:$A$500,0),
MATCH(X$2,'Productivity Dump'!$E$3:$AJ$3,0)
),
IF(X$3="Attendance",
INDEX('Attendance Dump'!$E$2:$AI$400,
MATCH($A162,'Attendance Dump'!$B$2:$B$400,0),
MATCH(X$2,'Attendance Dump'!$E$1:$AI$1,0)
),
INDEX('Active Hour''s Dump'!$D$3:$AH$337,
MATCH($C162,'Active Hour''s Dump'!$A$3:$A$337,0),
MATCH(X$2,'Active Hour''s Dump'!$D$2:$AH$2,0)
))),"")</f>
        <v>P</v>
      </c>
      <c r="Y162" s="54">
        <f>_xlfn.IFNA(IF(Y$3="Productivity",
INDEX('Productivity Dump'!$E$4:$AJ$500,
MATCH($A162,'Productivity Dump'!$A$4:$A$500,0),
MATCH(Y$2,'Productivity Dump'!$E$3:$AJ$3,0)
),
IF(Y$3="Attendance",
INDEX('Attendance Dump'!$E$2:$AI$400,
MATCH($A162,'Attendance Dump'!$B$2:$B$400,0),
MATCH(Y$2,'Attendance Dump'!$E$1:$AI$1,0)
),
INDEX('Active Hour''s Dump'!$D$3:$AH$337,
MATCH($C162,'Active Hour''s Dump'!$A$3:$A$337,0),
MATCH(Y$2,'Active Hour''s Dump'!$D$2:$AH$2,0)
))),"")</f>
        <v>4.25</v>
      </c>
      <c r="Z162" s="13">
        <f>_xlfn.IFNA(IF(Z$3="Productivity",
INDEX('Productivity Dump'!$E$4:$AJ$500,
MATCH($A162,'Productivity Dump'!$A$4:$A$500,0),
MATCH(Z$2,'Productivity Dump'!$E$3:$AJ$3,0)
),
IF(Z$3="Attendance",
INDEX('Attendance Dump'!$E$2:$AI$400,
MATCH($A162,'Attendance Dump'!$B$2:$B$400,0),
MATCH(Z$2,'Attendance Dump'!$E$1:$AI$1,0)
),
INDEX('Active Hour''s Dump'!$D$3:$AH$337,
MATCH($C162,'Active Hour''s Dump'!$A$3:$A$337,0),
MATCH(Z$2,'Active Hour''s Dump'!$D$2:$AH$2,0)
))),"")</f>
        <v>1351.9369999999999</v>
      </c>
      <c r="AA162" s="13" t="str">
        <f>_xlfn.IFNA(IF(AA$3="Productivity",
INDEX('Productivity Dump'!$E$4:$AJ$500,
MATCH($A162,'Productivity Dump'!$A$4:$A$500,0),
MATCH(AA$2,'Productivity Dump'!$E$3:$AJ$3,0)
),
IF(AA$3="Attendance",
INDEX('Attendance Dump'!$E$2:$AI$400,
MATCH($A162,'Attendance Dump'!$B$2:$B$400,0),
MATCH(AA$2,'Attendance Dump'!$E$1:$AI$1,0)
),
INDEX('Active Hour''s Dump'!$D$3:$AH$337,
MATCH($C162,'Active Hour''s Dump'!$A$3:$A$337,0),
MATCH(AA$2,'Active Hour''s Dump'!$D$2:$AH$2,0)
))),"")</f>
        <v>P</v>
      </c>
      <c r="AB162" s="54">
        <f>_xlfn.IFNA(IF(AB$3="Productivity",
INDEX('Productivity Dump'!$E$4:$AJ$500,
MATCH($A162,'Productivity Dump'!$A$4:$A$500,0),
MATCH(AB$2,'Productivity Dump'!$E$3:$AJ$3,0)
),
IF(AB$3="Attendance",
INDEX('Attendance Dump'!$E$2:$AI$400,
MATCH($A162,'Attendance Dump'!$B$2:$B$400,0),
MATCH(AB$2,'Attendance Dump'!$E$1:$AI$1,0)
),
INDEX('Active Hour''s Dump'!$D$3:$AH$337,
MATCH($C162,'Active Hour''s Dump'!$A$3:$A$337,0),
MATCH(AB$2,'Active Hour''s Dump'!$D$2:$AH$2,0)
))),"")</f>
        <v>5.25</v>
      </c>
      <c r="AC162" s="13">
        <f>_xlfn.IFNA(IF(AC$3="Productivity",
INDEX('Productivity Dump'!$E$4:$AJ$500,
MATCH($A162,'Productivity Dump'!$A$4:$A$500,0),
MATCH(AC$2,'Productivity Dump'!$E$3:$AJ$3,0)
),
IF(AC$3="Attendance",
INDEX('Attendance Dump'!$E$2:$AI$400,
MATCH($A162,'Attendance Dump'!$B$2:$B$400,0),
MATCH(AC$2,'Attendance Dump'!$E$1:$AI$1,0)
),
INDEX('Active Hour''s Dump'!$D$3:$AH$337,
MATCH($C162,'Active Hour''s Dump'!$A$3:$A$337,0),
MATCH(AC$2,'Active Hour''s Dump'!$D$2:$AH$2,0)
))),"")</f>
        <v>1377.8370000000004</v>
      </c>
      <c r="AD162" s="13" t="str">
        <f>_xlfn.IFNA(IF(AD$3="Productivity",
INDEX('Productivity Dump'!$E$4:$AJ$500,
MATCH($A162,'Productivity Dump'!$A$4:$A$500,0),
MATCH(AD$2,'Productivity Dump'!$E$3:$AJ$3,0)
),
IF(AD$3="Attendance",
INDEX('Attendance Dump'!$E$2:$AI$400,
MATCH($A162,'Attendance Dump'!$B$2:$B$400,0),
MATCH(AD$2,'Attendance Dump'!$E$1:$AI$1,0)
),
INDEX('Active Hour''s Dump'!$D$3:$AH$337,
MATCH($C162,'Active Hour''s Dump'!$A$3:$A$337,0),
MATCH(AD$2,'Active Hour''s Dump'!$D$2:$AH$2,0)
))),"")</f>
        <v>P</v>
      </c>
      <c r="AE162" s="54">
        <f>_xlfn.IFNA(IF(AE$3="Productivity",
INDEX('Productivity Dump'!$E$4:$AJ$500,
MATCH($A162,'Productivity Dump'!$A$4:$A$500,0),
MATCH(AE$2,'Productivity Dump'!$E$3:$AJ$3,0)
),
IF(AE$3="Attendance",
INDEX('Attendance Dump'!$E$2:$AI$400,
MATCH($A162,'Attendance Dump'!$B$2:$B$400,0),
MATCH(AE$2,'Attendance Dump'!$E$1:$AI$1,0)
),
INDEX('Active Hour''s Dump'!$D$3:$AH$337,
MATCH($C162,'Active Hour''s Dump'!$A$3:$A$337,0),
MATCH(AE$2,'Active Hour''s Dump'!$D$2:$AH$2,0)
))),"")</f>
        <v>4.8333333333333304</v>
      </c>
      <c r="AF162" s="13">
        <f>_xlfn.IFNA(IF(AF$3="Productivity",
INDEX('Productivity Dump'!$E$4:$AJ$500,
MATCH($A162,'Productivity Dump'!$A$4:$A$500,0),
MATCH(AF$2,'Productivity Dump'!$E$3:$AJ$3,0)
),
IF(AF$3="Attendance",
INDEX('Attendance Dump'!$E$2:$AI$400,
MATCH($A162,'Attendance Dump'!$B$2:$B$400,0),
MATCH(AF$2,'Attendance Dump'!$E$1:$AI$1,0)
),
INDEX('Active Hour''s Dump'!$D$3:$AH$337,
MATCH($C162,'Active Hour''s Dump'!$A$3:$A$337,0),
MATCH(AF$2,'Active Hour''s Dump'!$D$2:$AH$2,0)
))),"")</f>
        <v>1406.0690000000002</v>
      </c>
      <c r="AG162" s="13" t="str">
        <f>_xlfn.IFNA(IF(AG$3="Productivity",
INDEX('Productivity Dump'!$E$4:$AJ$500,
MATCH($A162,'Productivity Dump'!$A$4:$A$500,0),
MATCH(AG$2,'Productivity Dump'!$E$3:$AJ$3,0)
),
IF(AG$3="Attendance",
INDEX('Attendance Dump'!$E$2:$AI$400,
MATCH($A162,'Attendance Dump'!$B$2:$B$400,0),
MATCH(AG$2,'Attendance Dump'!$E$1:$AI$1,0)
),
INDEX('Active Hour''s Dump'!$D$3:$AH$337,
MATCH($C162,'Active Hour''s Dump'!$A$3:$A$337,0),
MATCH(AG$2,'Active Hour''s Dump'!$D$2:$AH$2,0)
))),"")</f>
        <v>P</v>
      </c>
      <c r="AH162" s="54">
        <f>_xlfn.IFNA(IF(AH$3="Productivity",
INDEX('Productivity Dump'!$E$4:$AJ$500,
MATCH($A162,'Productivity Dump'!$A$4:$A$500,0),
MATCH(AH$2,'Productivity Dump'!$E$3:$AJ$3,0)
),
IF(AH$3="Attendance",
INDEX('Attendance Dump'!$E$2:$AI$400,
MATCH($A162,'Attendance Dump'!$B$2:$B$400,0),
MATCH(AH$2,'Attendance Dump'!$E$1:$AI$1,0)
),
INDEX('Active Hour''s Dump'!$D$3:$AH$337,
MATCH($C162,'Active Hour''s Dump'!$A$3:$A$337,0),
MATCH(AH$2,'Active Hour''s Dump'!$D$2:$AH$2,0)
))),"")</f>
        <v>4.6666666666666696</v>
      </c>
      <c r="AI162" s="13">
        <f>_xlfn.IFNA(IF(AI$3="Productivity",
INDEX('Productivity Dump'!$E$4:$AJ$500,
MATCH($A162,'Productivity Dump'!$A$4:$A$500,0),
MATCH(AI$2,'Productivity Dump'!$E$3:$AJ$3,0)
),
IF(AI$3="Attendance",
INDEX('Attendance Dump'!$E$2:$AI$400,
MATCH($A162,'Attendance Dump'!$B$2:$B$400,0),
MATCH(AI$2,'Attendance Dump'!$E$1:$AI$1,0)
),
INDEX('Active Hour''s Dump'!$D$3:$AH$337,
MATCH($C162,'Active Hour''s Dump'!$A$3:$A$337,0),
MATCH(AI$2,'Active Hour''s Dump'!$D$2:$AH$2,0)
))),"")</f>
        <v>462.84500000000014</v>
      </c>
      <c r="AJ162" s="13" t="str">
        <f>_xlfn.IFNA(IF(AJ$3="Productivity",
INDEX('Productivity Dump'!$E$4:$AJ$500,
MATCH($A162,'Productivity Dump'!$A$4:$A$500,0),
MATCH(AJ$2,'Productivity Dump'!$E$3:$AJ$3,0)
),
IF(AJ$3="Attendance",
INDEX('Attendance Dump'!$E$2:$AI$400,
MATCH($A162,'Attendance Dump'!$B$2:$B$400,0),
MATCH(AJ$2,'Attendance Dump'!$E$1:$AI$1,0)
),
INDEX('Active Hour''s Dump'!$D$3:$AH$337,
MATCH($C162,'Active Hour''s Dump'!$A$3:$A$337,0),
MATCH(AJ$2,'Active Hour''s Dump'!$D$2:$AH$2,0)
))),"")</f>
        <v>P</v>
      </c>
      <c r="AK162" s="54">
        <f>_xlfn.IFNA(IF(AK$3="Productivity",
INDEX('Productivity Dump'!$E$4:$AJ$500,
MATCH($A162,'Productivity Dump'!$A$4:$A$500,0),
MATCH(AK$2,'Productivity Dump'!$E$3:$AJ$3,0)
),
IF(AK$3="Attendance",
INDEX('Attendance Dump'!$E$2:$AI$400,
MATCH($A162,'Attendance Dump'!$B$2:$B$400,0),
MATCH(AK$2,'Attendance Dump'!$E$1:$AI$1,0)
),
INDEX('Active Hour''s Dump'!$D$3:$AH$337,
MATCH($C162,'Active Hour''s Dump'!$A$3:$A$337,0),
MATCH(AK$2,'Active Hour''s Dump'!$D$2:$AH$2,0)
))),"")</f>
        <v>1.6666666666666701</v>
      </c>
      <c r="AL162" s="13">
        <f>_xlfn.IFNA(IF(AL$3="Productivity",
INDEX('Productivity Dump'!$E$4:$AJ$500,
MATCH($A162,'Productivity Dump'!$A$4:$A$500,0),
MATCH(AL$2,'Productivity Dump'!$E$3:$AJ$3,0)
),
IF(AL$3="Attendance",
INDEX('Attendance Dump'!$E$2:$AI$400,
MATCH($A162,'Attendance Dump'!$B$2:$B$400,0),
MATCH(AL$2,'Attendance Dump'!$E$1:$AI$1,0)
),
INDEX('Active Hour''s Dump'!$D$3:$AH$337,
MATCH($C162,'Active Hour''s Dump'!$A$3:$A$337,0),
MATCH(AL$2,'Active Hour''s Dump'!$D$2:$AH$2,0)
))),"")</f>
        <v>0</v>
      </c>
      <c r="AM162" s="13" t="str">
        <f>_xlfn.IFNA(IF(AM$3="Productivity",
INDEX('Productivity Dump'!$E$4:$AJ$500,
MATCH($A162,'Productivity Dump'!$A$4:$A$500,0),
MATCH(AM$2,'Productivity Dump'!$E$3:$AJ$3,0)
),
IF(AM$3="Attendance",
INDEX('Attendance Dump'!$E$2:$AI$400,
MATCH($A162,'Attendance Dump'!$B$2:$B$400,0),
MATCH(AM$2,'Attendance Dump'!$E$1:$AI$1,0)
),
INDEX('Active Hour''s Dump'!$D$3:$AH$337,
MATCH($C162,'Active Hour''s Dump'!$A$3:$A$337,0),
MATCH(AM$2,'Active Hour''s Dump'!$D$2:$AH$2,0)
))),"")</f>
        <v>WO</v>
      </c>
      <c r="AN162" s="54">
        <f>_xlfn.IFNA(IF(AN$3="Productivity",
INDEX('Productivity Dump'!$E$4:$AJ$500,
MATCH($A162,'Productivity Dump'!$A$4:$A$500,0),
MATCH(AN$2,'Productivity Dump'!$E$3:$AJ$3,0)
),
IF(AN$3="Attendance",
INDEX('Attendance Dump'!$E$2:$AI$400,
MATCH($A162,'Attendance Dump'!$B$2:$B$400,0),
MATCH(AN$2,'Attendance Dump'!$E$1:$AI$1,0)
),
INDEX('Active Hour''s Dump'!$D$3:$AH$337,
MATCH($C162,'Active Hour''s Dump'!$A$3:$A$337,0),
MATCH(AN$2,'Active Hour''s Dump'!$D$2:$AH$2,0)
))),"")</f>
        <v>0</v>
      </c>
      <c r="AO162" s="13">
        <f>_xlfn.IFNA(IF(AO$3="Productivity",
INDEX('Productivity Dump'!$E$4:$AJ$500,
MATCH($A162,'Productivity Dump'!$A$4:$A$500,0),
MATCH(AO$2,'Productivity Dump'!$E$3:$AJ$3,0)
),
IF(AO$3="Attendance",
INDEX('Attendance Dump'!$E$2:$AI$400,
MATCH($A162,'Attendance Dump'!$B$2:$B$400,0),
MATCH(AO$2,'Attendance Dump'!$E$1:$AI$1,0)
),
INDEX('Active Hour''s Dump'!$D$3:$AH$337,
MATCH($C162,'Active Hour''s Dump'!$A$3:$A$337,0),
MATCH(AO$2,'Active Hour''s Dump'!$D$2:$AH$2,0)
))),"")</f>
        <v>708.4000000000002</v>
      </c>
      <c r="AP162" s="13" t="str">
        <f>_xlfn.IFNA(IF(AP$3="Productivity",
INDEX('Productivity Dump'!$E$4:$AJ$500,
MATCH($A162,'Productivity Dump'!$A$4:$A$500,0),
MATCH(AP$2,'Productivity Dump'!$E$3:$AJ$3,0)
),
IF(AP$3="Attendance",
INDEX('Attendance Dump'!$E$2:$AI$400,
MATCH($A162,'Attendance Dump'!$B$2:$B$400,0),
MATCH(AP$2,'Attendance Dump'!$E$1:$AI$1,0)
),
INDEX('Active Hour''s Dump'!$D$3:$AH$337,
MATCH($C162,'Active Hour''s Dump'!$A$3:$A$337,0),
MATCH(AP$2,'Active Hour''s Dump'!$D$2:$AH$2,0)
))),"")</f>
        <v>P</v>
      </c>
      <c r="AQ162" s="54">
        <f>_xlfn.IFNA(IF(AQ$3="Productivity",
INDEX('Productivity Dump'!$E$4:$AJ$500,
MATCH($A162,'Productivity Dump'!$A$4:$A$500,0),
MATCH(AQ$2,'Productivity Dump'!$E$3:$AJ$3,0)
),
IF(AQ$3="Attendance",
INDEX('Attendance Dump'!$E$2:$AI$400,
MATCH($A162,'Attendance Dump'!$B$2:$B$400,0),
MATCH(AQ$2,'Attendance Dump'!$E$1:$AI$1,0)
),
INDEX('Active Hour''s Dump'!$D$3:$AH$337,
MATCH($C162,'Active Hour''s Dump'!$A$3:$A$337,0),
MATCH(AQ$2,'Active Hour''s Dump'!$D$2:$AH$2,0)
))),"")</f>
        <v>3.5</v>
      </c>
      <c r="AR162" s="13">
        <f>_xlfn.IFNA(IF(AR$3="Productivity",
INDEX('Productivity Dump'!$E$4:$AJ$500,
MATCH($A162,'Productivity Dump'!$A$4:$A$500,0),
MATCH(AR$2,'Productivity Dump'!$E$3:$AJ$3,0)
),
IF(AR$3="Attendance",
INDEX('Attendance Dump'!$E$2:$AI$400,
MATCH($A162,'Attendance Dump'!$B$2:$B$400,0),
MATCH(AR$2,'Attendance Dump'!$E$1:$AI$1,0)
),
INDEX('Active Hour''s Dump'!$D$3:$AH$337,
MATCH($C162,'Active Hour''s Dump'!$A$3:$A$337,0),
MATCH(AR$2,'Active Hour''s Dump'!$D$2:$AH$2,0)
))),"")</f>
        <v>1470.0610000000004</v>
      </c>
      <c r="AS162" s="13" t="str">
        <f>_xlfn.IFNA(IF(AS$3="Productivity",
INDEX('Productivity Dump'!$E$4:$AJ$500,
MATCH($A162,'Productivity Dump'!$A$4:$A$500,0),
MATCH(AS$2,'Productivity Dump'!$E$3:$AJ$3,0)
),
IF(AS$3="Attendance",
INDEX('Attendance Dump'!$E$2:$AI$400,
MATCH($A162,'Attendance Dump'!$B$2:$B$400,0),
MATCH(AS$2,'Attendance Dump'!$E$1:$AI$1,0)
),
INDEX('Active Hour''s Dump'!$D$3:$AH$337,
MATCH($C162,'Active Hour''s Dump'!$A$3:$A$337,0),
MATCH(AS$2,'Active Hour''s Dump'!$D$2:$AH$2,0)
))),"")</f>
        <v>P</v>
      </c>
      <c r="AT162" s="54">
        <f>_xlfn.IFNA(IF(AT$3="Productivity",
INDEX('Productivity Dump'!$E$4:$AJ$500,
MATCH($A162,'Productivity Dump'!$A$4:$A$500,0),
MATCH(AT$2,'Productivity Dump'!$E$3:$AJ$3,0)
),
IF(AT$3="Attendance",
INDEX('Attendance Dump'!$E$2:$AI$400,
MATCH($A162,'Attendance Dump'!$B$2:$B$400,0),
MATCH(AT$2,'Attendance Dump'!$E$1:$AI$1,0)
),
INDEX('Active Hour''s Dump'!$D$3:$AH$337,
MATCH($C162,'Active Hour''s Dump'!$A$3:$A$337,0),
MATCH(AT$2,'Active Hour''s Dump'!$D$2:$AH$2,0)
))),"")</f>
        <v>4.5</v>
      </c>
      <c r="AU162" s="13">
        <f>_xlfn.IFNA(IF(AU$3="Productivity",
INDEX('Productivity Dump'!$E$4:$AJ$500,
MATCH($A162,'Productivity Dump'!$A$4:$A$500,0),
MATCH(AU$2,'Productivity Dump'!$E$3:$AJ$3,0)
),
IF(AU$3="Attendance",
INDEX('Attendance Dump'!$E$2:$AI$400,
MATCH($A162,'Attendance Dump'!$B$2:$B$400,0),
MATCH(AU$2,'Attendance Dump'!$E$1:$AI$1,0)
),
INDEX('Active Hour''s Dump'!$D$3:$AH$337,
MATCH($C162,'Active Hour''s Dump'!$A$3:$A$337,0),
MATCH(AU$2,'Active Hour''s Dump'!$D$2:$AH$2,0)
))),"")</f>
        <v>1368.2779999999998</v>
      </c>
      <c r="AV162" s="13" t="str">
        <f>_xlfn.IFNA(IF(AV$3="Productivity",
INDEX('Productivity Dump'!$E$4:$AJ$500,
MATCH($A162,'Productivity Dump'!$A$4:$A$500,0),
MATCH(AV$2,'Productivity Dump'!$E$3:$AJ$3,0)
),
IF(AV$3="Attendance",
INDEX('Attendance Dump'!$E$2:$AI$400,
MATCH($A162,'Attendance Dump'!$B$2:$B$400,0),
MATCH(AV$2,'Attendance Dump'!$E$1:$AI$1,0)
),
INDEX('Active Hour''s Dump'!$D$3:$AH$337,
MATCH($C162,'Active Hour''s Dump'!$A$3:$A$337,0),
MATCH(AV$2,'Active Hour''s Dump'!$D$2:$AH$2,0)
))),"")</f>
        <v>P</v>
      </c>
      <c r="AW162" s="54">
        <f>_xlfn.IFNA(IF(AW$3="Productivity",
INDEX('Productivity Dump'!$E$4:$AJ$500,
MATCH($A162,'Productivity Dump'!$A$4:$A$500,0),
MATCH(AW$2,'Productivity Dump'!$E$3:$AJ$3,0)
),
IF(AW$3="Attendance",
INDEX('Attendance Dump'!$E$2:$AI$400,
MATCH($A162,'Attendance Dump'!$B$2:$B$400,0),
MATCH(AW$2,'Attendance Dump'!$E$1:$AI$1,0)
),
INDEX('Active Hour''s Dump'!$D$3:$AH$337,
MATCH($C162,'Active Hour''s Dump'!$A$3:$A$337,0),
MATCH(AW$2,'Active Hour''s Dump'!$D$2:$AH$2,0)
))),"")</f>
        <v>4.75</v>
      </c>
      <c r="AX162" s="13">
        <f>_xlfn.IFNA(IF(AX$3="Productivity",
INDEX('Productivity Dump'!$E$4:$AJ$500,
MATCH($A162,'Productivity Dump'!$A$4:$A$500,0),
MATCH(AX$2,'Productivity Dump'!$E$3:$AJ$3,0)
),
IF(AX$3="Attendance",
INDEX('Attendance Dump'!$E$2:$AI$400,
MATCH($A162,'Attendance Dump'!$B$2:$B$400,0),
MATCH(AX$2,'Attendance Dump'!$E$1:$AI$1,0)
),
INDEX('Active Hour''s Dump'!$D$3:$AH$337,
MATCH($C162,'Active Hour''s Dump'!$A$3:$A$337,0),
MATCH(AX$2,'Active Hour''s Dump'!$D$2:$AH$2,0)
))),"")</f>
        <v>1571.9829999999997</v>
      </c>
      <c r="AY162" s="13" t="str">
        <f>_xlfn.IFNA(IF(AY$3="Productivity",
INDEX('Productivity Dump'!$E$4:$AJ$500,
MATCH($A162,'Productivity Dump'!$A$4:$A$500,0),
MATCH(AY$2,'Productivity Dump'!$E$3:$AJ$3,0)
),
IF(AY$3="Attendance",
INDEX('Attendance Dump'!$E$2:$AI$400,
MATCH($A162,'Attendance Dump'!$B$2:$B$400,0),
MATCH(AY$2,'Attendance Dump'!$E$1:$AI$1,0)
),
INDEX('Active Hour''s Dump'!$D$3:$AH$337,
MATCH($C162,'Active Hour''s Dump'!$A$3:$A$337,0),
MATCH(AY$2,'Active Hour''s Dump'!$D$2:$AH$2,0)
))),"")</f>
        <v>P</v>
      </c>
      <c r="AZ162" s="54">
        <f>_xlfn.IFNA(IF(AZ$3="Productivity",
INDEX('Productivity Dump'!$E$4:$AJ$500,
MATCH($A162,'Productivity Dump'!$A$4:$A$500,0),
MATCH(AZ$2,'Productivity Dump'!$E$3:$AJ$3,0)
),
IF(AZ$3="Attendance",
INDEX('Attendance Dump'!$E$2:$AI$400,
MATCH($A162,'Attendance Dump'!$B$2:$B$400,0),
MATCH(AZ$2,'Attendance Dump'!$E$1:$AI$1,0)
),
INDEX('Active Hour''s Dump'!$D$3:$AH$337,
MATCH($C162,'Active Hour''s Dump'!$A$3:$A$337,0),
MATCH(AZ$2,'Active Hour''s Dump'!$D$2:$AH$2,0)
))),"")</f>
        <v>5.1666666666666696</v>
      </c>
      <c r="BA162" s="13">
        <f>_xlfn.IFNA(IF(BA$3="Productivity",
INDEX('Productivity Dump'!$E$4:$AJ$500,
MATCH($A162,'Productivity Dump'!$A$4:$A$500,0),
MATCH(BA$2,'Productivity Dump'!$E$3:$AJ$3,0)
),
IF(BA$3="Attendance",
INDEX('Attendance Dump'!$E$2:$AI$400,
MATCH($A162,'Attendance Dump'!$B$2:$B$400,0),
MATCH(BA$2,'Attendance Dump'!$E$1:$AI$1,0)
),
INDEX('Active Hour''s Dump'!$D$3:$AH$337,
MATCH($C162,'Active Hour''s Dump'!$A$3:$A$337,0),
MATCH(BA$2,'Active Hour''s Dump'!$D$2:$AH$2,0)
))),"")</f>
        <v>1562.5300000000002</v>
      </c>
      <c r="BB162" s="13" t="str">
        <f>_xlfn.IFNA(IF(BB$3="Productivity",
INDEX('Productivity Dump'!$E$4:$AJ$500,
MATCH($A162,'Productivity Dump'!$A$4:$A$500,0),
MATCH(BB$2,'Productivity Dump'!$E$3:$AJ$3,0)
),
IF(BB$3="Attendance",
INDEX('Attendance Dump'!$E$2:$AI$400,
MATCH($A162,'Attendance Dump'!$B$2:$B$400,0),
MATCH(BB$2,'Attendance Dump'!$E$1:$AI$1,0)
),
INDEX('Active Hour''s Dump'!$D$3:$AH$337,
MATCH($C162,'Active Hour''s Dump'!$A$3:$A$337,0),
MATCH(BB$2,'Active Hour''s Dump'!$D$2:$AH$2,0)
))),"")</f>
        <v>P</v>
      </c>
      <c r="BC162" s="54">
        <f>_xlfn.IFNA(IF(BC$3="Productivity",
INDEX('Productivity Dump'!$E$4:$AJ$500,
MATCH($A162,'Productivity Dump'!$A$4:$A$500,0),
MATCH(BC$2,'Productivity Dump'!$E$3:$AJ$3,0)
),
IF(BC$3="Attendance",
INDEX('Attendance Dump'!$E$2:$AI$400,
MATCH($A162,'Attendance Dump'!$B$2:$B$400,0),
MATCH(BC$2,'Attendance Dump'!$E$1:$AI$1,0)
),
INDEX('Active Hour''s Dump'!$D$3:$AH$337,
MATCH($C162,'Active Hour''s Dump'!$A$3:$A$337,0),
MATCH(BC$2,'Active Hour''s Dump'!$D$2:$AH$2,0)
))),"")</f>
        <v>4.5833333333333304</v>
      </c>
      <c r="BD162" s="13">
        <f>_xlfn.IFNA(IF(BD$3="Productivity",
INDEX('Productivity Dump'!$E$4:$AJ$500,
MATCH($A162,'Productivity Dump'!$A$4:$A$500,0),
MATCH(BD$2,'Productivity Dump'!$E$3:$AJ$3,0)
),
IF(BD$3="Attendance",
INDEX('Attendance Dump'!$E$2:$AI$400,
MATCH($A162,'Attendance Dump'!$B$2:$B$400,0),
MATCH(BD$2,'Attendance Dump'!$E$1:$AI$1,0)
),
INDEX('Active Hour''s Dump'!$D$3:$AH$337,
MATCH($C162,'Active Hour''s Dump'!$A$3:$A$337,0),
MATCH(BD$2,'Active Hour''s Dump'!$D$2:$AH$2,0)
))),"")</f>
        <v>1216.4640000000002</v>
      </c>
      <c r="BE162" s="13" t="str">
        <f>_xlfn.IFNA(IF(BE$3="Productivity",
INDEX('Productivity Dump'!$E$4:$AJ$500,
MATCH($A162,'Productivity Dump'!$A$4:$A$500,0),
MATCH(BE$2,'Productivity Dump'!$E$3:$AJ$3,0)
),
IF(BE$3="Attendance",
INDEX('Attendance Dump'!$E$2:$AI$400,
MATCH($A162,'Attendance Dump'!$B$2:$B$400,0),
MATCH(BE$2,'Attendance Dump'!$E$1:$AI$1,0)
),
INDEX('Active Hour''s Dump'!$D$3:$AH$337,
MATCH($C162,'Active Hour''s Dump'!$A$3:$A$337,0),
MATCH(BE$2,'Active Hour''s Dump'!$D$2:$AH$2,0)
))),"")</f>
        <v>P</v>
      </c>
      <c r="BF162" s="54">
        <f>_xlfn.IFNA(IF(BF$3="Productivity",
INDEX('Productivity Dump'!$E$4:$AJ$500,
MATCH($A162,'Productivity Dump'!$A$4:$A$500,0),
MATCH(BF$2,'Productivity Dump'!$E$3:$AJ$3,0)
),
IF(BF$3="Attendance",
INDEX('Attendance Dump'!$E$2:$AI$400,
MATCH($A162,'Attendance Dump'!$B$2:$B$400,0),
MATCH(BF$2,'Attendance Dump'!$E$1:$AI$1,0)
),
INDEX('Active Hour''s Dump'!$D$3:$AH$337,
MATCH($C162,'Active Hour''s Dump'!$A$3:$A$337,0),
MATCH(BF$2,'Active Hour''s Dump'!$D$2:$AH$2,0)
))),"")</f>
        <v>4.3333333333333304</v>
      </c>
      <c r="BG162" s="13">
        <f>_xlfn.IFNA(IF(BG$3="Productivity",
INDEX('Productivity Dump'!$E$4:$AJ$500,
MATCH($A162,'Productivity Dump'!$A$4:$A$500,0),
MATCH(BG$2,'Productivity Dump'!$E$3:$AJ$3,0)
),
IF(BG$3="Attendance",
INDEX('Attendance Dump'!$E$2:$AI$400,
MATCH($A162,'Attendance Dump'!$B$2:$B$400,0),
MATCH(BG$2,'Attendance Dump'!$E$1:$AI$1,0)
),
INDEX('Active Hour''s Dump'!$D$3:$AH$337,
MATCH($C162,'Active Hour''s Dump'!$A$3:$A$337,0),
MATCH(BG$2,'Active Hour''s Dump'!$D$2:$AH$2,0)
))),"")</f>
        <v>0</v>
      </c>
      <c r="BH162" s="13" t="str">
        <f>_xlfn.IFNA(IF(BH$3="Productivity",
INDEX('Productivity Dump'!$E$4:$AJ$500,
MATCH($A162,'Productivity Dump'!$A$4:$A$500,0),
MATCH(BH$2,'Productivity Dump'!$E$3:$AJ$3,0)
),
IF(BH$3="Attendance",
INDEX('Attendance Dump'!$E$2:$AI$400,
MATCH($A162,'Attendance Dump'!$B$2:$B$400,0),
MATCH(BH$2,'Attendance Dump'!$E$1:$AI$1,0)
),
INDEX('Active Hour''s Dump'!$D$3:$AH$337,
MATCH($C162,'Active Hour''s Dump'!$A$3:$A$337,0),
MATCH(BH$2,'Active Hour''s Dump'!$D$2:$AH$2,0)
))),"")</f>
        <v>WO</v>
      </c>
      <c r="BI162" s="54">
        <f>_xlfn.IFNA(IF(BI$3="Productivity",
INDEX('Productivity Dump'!$E$4:$AJ$500,
MATCH($A162,'Productivity Dump'!$A$4:$A$500,0),
MATCH(BI$2,'Productivity Dump'!$E$3:$AJ$3,0)
),
IF(BI$3="Attendance",
INDEX('Attendance Dump'!$E$2:$AI$400,
MATCH($A162,'Attendance Dump'!$B$2:$B$400,0),
MATCH(BI$2,'Attendance Dump'!$E$1:$AI$1,0)
),
INDEX('Active Hour''s Dump'!$D$3:$AH$337,
MATCH($C162,'Active Hour''s Dump'!$A$3:$A$337,0),
MATCH(BI$2,'Active Hour''s Dump'!$D$2:$AH$2,0)
))),"")</f>
        <v>0</v>
      </c>
      <c r="BJ162" s="13">
        <f>_xlfn.IFNA(IF(BJ$3="Productivity",
INDEX('Productivity Dump'!$E$4:$AJ$500,
MATCH($A162,'Productivity Dump'!$A$4:$A$500,0),
MATCH(BJ$2,'Productivity Dump'!$E$3:$AJ$3,0)
),
IF(BJ$3="Attendance",
INDEX('Attendance Dump'!$E$2:$AI$400,
MATCH($A162,'Attendance Dump'!$B$2:$B$400,0),
MATCH(BJ$2,'Attendance Dump'!$E$1:$AI$1,0)
),
INDEX('Active Hour''s Dump'!$D$3:$AH$337,
MATCH($C162,'Active Hour''s Dump'!$A$3:$A$337,0),
MATCH(BJ$2,'Active Hour''s Dump'!$D$2:$AH$2,0)
))),"")</f>
        <v>745.58000000000015</v>
      </c>
      <c r="BK162" s="13" t="str">
        <f>_xlfn.IFNA(IF(BK$3="Productivity",
INDEX('Productivity Dump'!$E$4:$AJ$500,
MATCH($A162,'Productivity Dump'!$A$4:$A$500,0),
MATCH(BK$2,'Productivity Dump'!$E$3:$AJ$3,0)
),
IF(BK$3="Attendance",
INDEX('Attendance Dump'!$E$2:$AI$400,
MATCH($A162,'Attendance Dump'!$B$2:$B$400,0),
MATCH(BK$2,'Attendance Dump'!$E$1:$AI$1,0)
),
INDEX('Active Hour''s Dump'!$D$3:$AH$337,
MATCH($C162,'Active Hour''s Dump'!$A$3:$A$337,0),
MATCH(BK$2,'Active Hour''s Dump'!$D$2:$AH$2,0)
))),"")</f>
        <v>P</v>
      </c>
      <c r="BL162" s="54">
        <f>_xlfn.IFNA(IF(BL$3="Productivity",
INDEX('Productivity Dump'!$E$4:$AJ$500,
MATCH($A162,'Productivity Dump'!$A$4:$A$500,0),
MATCH(BL$2,'Productivity Dump'!$E$3:$AJ$3,0)
),
IF(BL$3="Attendance",
INDEX('Attendance Dump'!$E$2:$AI$400,
MATCH($A162,'Attendance Dump'!$B$2:$B$400,0),
MATCH(BL$2,'Attendance Dump'!$E$1:$AI$1,0)
),
INDEX('Active Hour''s Dump'!$D$3:$AH$337,
MATCH($C162,'Active Hour''s Dump'!$A$3:$A$337,0),
MATCH(BL$2,'Active Hour''s Dump'!$D$2:$AH$2,0)
))),"")</f>
        <v>2.5833333333333299</v>
      </c>
      <c r="BM162" s="13">
        <f>_xlfn.IFNA(IF(BM$3="Productivity",
INDEX('Productivity Dump'!$E$4:$AJ$500,
MATCH($A162,'Productivity Dump'!$A$4:$A$500,0),
MATCH(BM$2,'Productivity Dump'!$E$3:$AJ$3,0)
),
IF(BM$3="Attendance",
INDEX('Attendance Dump'!$E$2:$AI$400,
MATCH($A162,'Attendance Dump'!$B$2:$B$400,0),
MATCH(BM$2,'Attendance Dump'!$E$1:$AI$1,0)
),
INDEX('Active Hour''s Dump'!$D$3:$AH$337,
MATCH($C162,'Active Hour''s Dump'!$A$3:$A$337,0),
MATCH(BM$2,'Active Hour''s Dump'!$D$2:$AH$2,0)
))),"")</f>
        <v>1407.9770000000003</v>
      </c>
      <c r="BN162" s="13" t="str">
        <f>_xlfn.IFNA(IF(BN$3="Productivity",
INDEX('Productivity Dump'!$E$4:$AJ$500,
MATCH($A162,'Productivity Dump'!$A$4:$A$500,0),
MATCH(BN$2,'Productivity Dump'!$E$3:$AJ$3,0)
),
IF(BN$3="Attendance",
INDEX('Attendance Dump'!$E$2:$AI$400,
MATCH($A162,'Attendance Dump'!$B$2:$B$400,0),
MATCH(BN$2,'Attendance Dump'!$E$1:$AI$1,0)
),
INDEX('Active Hour''s Dump'!$D$3:$AH$337,
MATCH($C162,'Active Hour''s Dump'!$A$3:$A$337,0),
MATCH(BN$2,'Active Hour''s Dump'!$D$2:$AH$2,0)
))),"")</f>
        <v>P</v>
      </c>
      <c r="BO162" s="54">
        <f>_xlfn.IFNA(IF(BO$3="Productivity",
INDEX('Productivity Dump'!$E$4:$AJ$500,
MATCH($A162,'Productivity Dump'!$A$4:$A$500,0),
MATCH(BO$2,'Productivity Dump'!$E$3:$AJ$3,0)
),
IF(BO$3="Attendance",
INDEX('Attendance Dump'!$E$2:$AI$400,
MATCH($A162,'Attendance Dump'!$B$2:$B$400,0),
MATCH(BO$2,'Attendance Dump'!$E$1:$AI$1,0)
),
INDEX('Active Hour''s Dump'!$D$3:$AH$337,
MATCH($C162,'Active Hour''s Dump'!$A$3:$A$337,0),
MATCH(BO$2,'Active Hour''s Dump'!$D$2:$AH$2,0)
))),"")</f>
        <v>4.8333333333333304</v>
      </c>
      <c r="BP162" s="13">
        <f>_xlfn.IFNA(IF(BP$3="Productivity",
INDEX('Productivity Dump'!$E$4:$AJ$500,
MATCH($A162,'Productivity Dump'!$A$4:$A$500,0),
MATCH(BP$2,'Productivity Dump'!$E$3:$AJ$3,0)
),
IF(BP$3="Attendance",
INDEX('Attendance Dump'!$E$2:$AI$400,
MATCH($A162,'Attendance Dump'!$B$2:$B$400,0),
MATCH(BP$2,'Attendance Dump'!$E$1:$AI$1,0)
),
INDEX('Active Hour''s Dump'!$D$3:$AH$337,
MATCH($C162,'Active Hour''s Dump'!$A$3:$A$337,0),
MATCH(BP$2,'Active Hour''s Dump'!$D$2:$AH$2,0)
))),"")</f>
        <v>1338.877</v>
      </c>
      <c r="BQ162" s="13" t="str">
        <f>_xlfn.IFNA(IF(BQ$3="Productivity",
INDEX('Productivity Dump'!$E$4:$AJ$500,
MATCH($A162,'Productivity Dump'!$A$4:$A$500,0),
MATCH(BQ$2,'Productivity Dump'!$E$3:$AJ$3,0)
),
IF(BQ$3="Attendance",
INDEX('Attendance Dump'!$E$2:$AI$400,
MATCH($A162,'Attendance Dump'!$B$2:$B$400,0),
MATCH(BQ$2,'Attendance Dump'!$E$1:$AI$1,0)
),
INDEX('Active Hour''s Dump'!$D$3:$AH$337,
MATCH($C162,'Active Hour''s Dump'!$A$3:$A$337,0),
MATCH(BQ$2,'Active Hour''s Dump'!$D$2:$AH$2,0)
))),"")</f>
        <v>P</v>
      </c>
      <c r="BR162" s="54">
        <f>_xlfn.IFNA(IF(BR$3="Productivity",
INDEX('Productivity Dump'!$E$4:$AJ$500,
MATCH($A162,'Productivity Dump'!$A$4:$A$500,0),
MATCH(BR$2,'Productivity Dump'!$E$3:$AJ$3,0)
),
IF(BR$3="Attendance",
INDEX('Attendance Dump'!$E$2:$AI$400,
MATCH($A162,'Attendance Dump'!$B$2:$B$400,0),
MATCH(BR$2,'Attendance Dump'!$E$1:$AI$1,0)
),
INDEX('Active Hour''s Dump'!$D$3:$AH$337,
MATCH($C162,'Active Hour''s Dump'!$A$3:$A$337,0),
MATCH(BR$2,'Active Hour''s Dump'!$D$2:$AH$2,0)
))),"")</f>
        <v>5.4166666666666696</v>
      </c>
      <c r="BS162" s="13">
        <f>_xlfn.IFNA(IF(BS$3="Productivity",
INDEX('Productivity Dump'!$E$4:$AJ$500,
MATCH($A162,'Productivity Dump'!$A$4:$A$500,0),
MATCH(BS$2,'Productivity Dump'!$E$3:$AJ$3,0)
),
IF(BS$3="Attendance",
INDEX('Attendance Dump'!$E$2:$AI$400,
MATCH($A162,'Attendance Dump'!$B$2:$B$400,0),
MATCH(BS$2,'Attendance Dump'!$E$1:$AI$1,0)
),
INDEX('Active Hour''s Dump'!$D$3:$AH$337,
MATCH($C162,'Active Hour''s Dump'!$A$3:$A$337,0),
MATCH(BS$2,'Active Hour''s Dump'!$D$2:$AH$2,0)
))),"")</f>
        <v>1339.2270000000001</v>
      </c>
      <c r="BT162" s="13" t="str">
        <f>_xlfn.IFNA(IF(BT$3="Productivity",
INDEX('Productivity Dump'!$E$4:$AJ$500,
MATCH($A162,'Productivity Dump'!$A$4:$A$500,0),
MATCH(BT$2,'Productivity Dump'!$E$3:$AJ$3,0)
),
IF(BT$3="Attendance",
INDEX('Attendance Dump'!$E$2:$AI$400,
MATCH($A162,'Attendance Dump'!$B$2:$B$400,0),
MATCH(BT$2,'Attendance Dump'!$E$1:$AI$1,0)
),
INDEX('Active Hour''s Dump'!$D$3:$AH$337,
MATCH($C162,'Active Hour''s Dump'!$A$3:$A$337,0),
MATCH(BT$2,'Active Hour''s Dump'!$D$2:$AH$2,0)
))),"")</f>
        <v>H(P)</v>
      </c>
      <c r="BU162" s="54">
        <f>_xlfn.IFNA(IF(BU$3="Productivity",
INDEX('Productivity Dump'!$E$4:$AJ$500,
MATCH($A162,'Productivity Dump'!$A$4:$A$500,0),
MATCH(BU$2,'Productivity Dump'!$E$3:$AJ$3,0)
),
IF(BU$3="Attendance",
INDEX('Attendance Dump'!$E$2:$AI$400,
MATCH($A162,'Attendance Dump'!$B$2:$B$400,0),
MATCH(BU$2,'Attendance Dump'!$E$1:$AI$1,0)
),
INDEX('Active Hour''s Dump'!$D$3:$AH$337,
MATCH($C162,'Active Hour''s Dump'!$A$3:$A$337,0),
MATCH(BU$2,'Active Hour''s Dump'!$D$2:$AH$2,0)
))),"")</f>
        <v>4.5833333333333304</v>
      </c>
      <c r="BV162" s="13">
        <f>_xlfn.IFNA(IF(BV$3="Productivity",
INDEX('Productivity Dump'!$E$4:$AJ$500,
MATCH($A162,'Productivity Dump'!$A$4:$A$500,0),
MATCH(BV$2,'Productivity Dump'!$E$3:$AJ$3,0)
),
IF(BV$3="Attendance",
INDEX('Attendance Dump'!$E$2:$AI$400,
MATCH($A162,'Attendance Dump'!$B$2:$B$400,0),
MATCH(BV$2,'Attendance Dump'!$E$1:$AI$1,0)
),
INDEX('Active Hour''s Dump'!$D$3:$AH$337,
MATCH($C162,'Active Hour''s Dump'!$A$3:$A$337,0),
MATCH(BV$2,'Active Hour''s Dump'!$D$2:$AH$2,0)
))),"")</f>
        <v>1463.873</v>
      </c>
      <c r="BW162" s="13" t="str">
        <f>_xlfn.IFNA(IF(BW$3="Productivity",
INDEX('Productivity Dump'!$E$4:$AJ$500,
MATCH($A162,'Productivity Dump'!$A$4:$A$500,0),
MATCH(BW$2,'Productivity Dump'!$E$3:$AJ$3,0)
),
IF(BW$3="Attendance",
INDEX('Attendance Dump'!$E$2:$AI$400,
MATCH($A162,'Attendance Dump'!$B$2:$B$400,0),
MATCH(BW$2,'Attendance Dump'!$E$1:$AI$1,0)
),
INDEX('Active Hour''s Dump'!$D$3:$AH$337,
MATCH($C162,'Active Hour''s Dump'!$A$3:$A$337,0),
MATCH(BW$2,'Active Hour''s Dump'!$D$2:$AH$2,0)
))),"")</f>
        <v>P</v>
      </c>
      <c r="BX162" s="54">
        <f>_xlfn.IFNA(IF(BX$3="Productivity",
INDEX('Productivity Dump'!$E$4:$AJ$500,
MATCH($A162,'Productivity Dump'!$A$4:$A$500,0),
MATCH(BX$2,'Productivity Dump'!$E$3:$AJ$3,0)
),
IF(BX$3="Attendance",
INDEX('Attendance Dump'!$E$2:$AI$400,
MATCH($A162,'Attendance Dump'!$B$2:$B$400,0),
MATCH(BX$2,'Attendance Dump'!$E$1:$AI$1,0)
),
INDEX('Active Hour''s Dump'!$D$3:$AH$337,
MATCH($C162,'Active Hour''s Dump'!$A$3:$A$337,0),
MATCH(BX$2,'Active Hour''s Dump'!$D$2:$AH$2,0)
))),"")</f>
        <v>4.8333333333333304</v>
      </c>
      <c r="BY162" s="13">
        <f>_xlfn.IFNA(IF(BY$3="Productivity",
INDEX('Productivity Dump'!$E$4:$AJ$500,
MATCH($A162,'Productivity Dump'!$A$4:$A$500,0),
MATCH(BY$2,'Productivity Dump'!$E$3:$AJ$3,0)
),
IF(BY$3="Attendance",
INDEX('Attendance Dump'!$E$2:$AI$400,
MATCH($A162,'Attendance Dump'!$B$2:$B$400,0),
MATCH(BY$2,'Attendance Dump'!$E$1:$AI$1,0)
),
INDEX('Active Hour''s Dump'!$D$3:$AH$337,
MATCH($C162,'Active Hour''s Dump'!$A$3:$A$337,0),
MATCH(BY$2,'Active Hour''s Dump'!$D$2:$AH$2,0)
))),"")</f>
        <v>0</v>
      </c>
      <c r="BZ162" s="13" t="str">
        <f>_xlfn.IFNA(IF(BZ$3="Productivity",
INDEX('Productivity Dump'!$E$4:$AJ$500,
MATCH($A162,'Productivity Dump'!$A$4:$A$500,0),
MATCH(BZ$2,'Productivity Dump'!$E$3:$AJ$3,0)
),
IF(BZ$3="Attendance",
INDEX('Attendance Dump'!$E$2:$AI$400,
MATCH($A162,'Attendance Dump'!$B$2:$B$400,0),
MATCH(BZ$2,'Attendance Dump'!$E$1:$AI$1,0)
),
INDEX('Active Hour''s Dump'!$D$3:$AH$337,
MATCH($C162,'Active Hour''s Dump'!$A$3:$A$337,0),
MATCH(BZ$2,'Active Hour''s Dump'!$D$2:$AH$2,0)
))),"")</f>
        <v>P</v>
      </c>
      <c r="CA162" s="54">
        <f>_xlfn.IFNA(IF(CA$3="Productivity",
INDEX('Productivity Dump'!$E$4:$AJ$500,
MATCH($A162,'Productivity Dump'!$A$4:$A$500,0),
MATCH(CA$2,'Productivity Dump'!$E$3:$AJ$3,0)
),
IF(CA$3="Attendance",
INDEX('Attendance Dump'!$E$2:$AI$400,
MATCH($A162,'Attendance Dump'!$B$2:$B$400,0),
MATCH(CA$2,'Attendance Dump'!$E$1:$AI$1,0)
),
INDEX('Active Hour''s Dump'!$D$3:$AH$337,
MATCH($C162,'Active Hour''s Dump'!$A$3:$A$337,0),
MATCH(CA$2,'Active Hour''s Dump'!$D$2:$AH$2,0)
))),"")</f>
        <v>0</v>
      </c>
      <c r="CB162" s="13">
        <f>_xlfn.IFNA(IF(CB$3="Productivity",
INDEX('Productivity Dump'!$E$4:$AJ$500,
MATCH($A162,'Productivity Dump'!$A$4:$A$500,0),
MATCH(CB$2,'Productivity Dump'!$E$3:$AJ$3,0)
),
IF(CB$3="Attendance",
INDEX('Attendance Dump'!$E$2:$AI$400,
MATCH($A162,'Attendance Dump'!$B$2:$B$400,0),
MATCH(CB$2,'Attendance Dump'!$E$1:$AI$1,0)
),
INDEX('Active Hour''s Dump'!$D$3:$AH$337,
MATCH($C162,'Active Hour''s Dump'!$A$3:$A$337,0),
MATCH(CB$2,'Active Hour''s Dump'!$D$2:$AH$2,0)
))),"")</f>
        <v>0</v>
      </c>
      <c r="CC162" s="13" t="str">
        <f>_xlfn.IFNA(IF(CC$3="Productivity",
INDEX('Productivity Dump'!$E$4:$AJ$500,
MATCH($A162,'Productivity Dump'!$A$4:$A$500,0),
MATCH(CC$2,'Productivity Dump'!$E$3:$AJ$3,0)
),
IF(CC$3="Attendance",
INDEX('Attendance Dump'!$E$2:$AI$400,
MATCH($A162,'Attendance Dump'!$B$2:$B$400,0),
MATCH(CC$2,'Attendance Dump'!$E$1:$AI$1,0)
),
INDEX('Active Hour''s Dump'!$D$3:$AH$337,
MATCH($C162,'Active Hour''s Dump'!$A$3:$A$337,0),
MATCH(CC$2,'Active Hour''s Dump'!$D$2:$AH$2,0)
))),"")</f>
        <v>WO</v>
      </c>
      <c r="CD162" s="54">
        <f>_xlfn.IFNA(IF(CD$3="Productivity",
INDEX('Productivity Dump'!$E$4:$AJ$500,
MATCH($A162,'Productivity Dump'!$A$4:$A$500,0),
MATCH(CD$2,'Productivity Dump'!$E$3:$AJ$3,0)
),
IF(CD$3="Attendance",
INDEX('Attendance Dump'!$E$2:$AI$400,
MATCH($A162,'Attendance Dump'!$B$2:$B$400,0),
MATCH(CD$2,'Attendance Dump'!$E$1:$AI$1,0)
),
INDEX('Active Hour''s Dump'!$D$3:$AH$337,
MATCH($C162,'Active Hour''s Dump'!$A$3:$A$337,0),
MATCH(CD$2,'Active Hour''s Dump'!$D$2:$AH$2,0)
))),"")</f>
        <v>0</v>
      </c>
      <c r="CE162" s="13">
        <f>_xlfn.IFNA(IF(CE$3="Productivity",
INDEX('Productivity Dump'!$E$4:$AJ$500,
MATCH($A162,'Productivity Dump'!$A$4:$A$500,0),
MATCH(CE$2,'Productivity Dump'!$E$3:$AJ$3,0)
),
IF(CE$3="Attendance",
INDEX('Attendance Dump'!$E$2:$AI$400,
MATCH($A162,'Attendance Dump'!$B$2:$B$400,0),
MATCH(CE$2,'Attendance Dump'!$E$1:$AI$1,0)
),
INDEX('Active Hour''s Dump'!$D$3:$AH$337,
MATCH($C162,'Active Hour''s Dump'!$A$3:$A$337,0),
MATCH(CE$2,'Active Hour''s Dump'!$D$2:$AH$2,0)
))),"")</f>
        <v>747.73300000000006</v>
      </c>
      <c r="CF162" s="13" t="str">
        <f>_xlfn.IFNA(IF(CF$3="Productivity",
INDEX('Productivity Dump'!$E$4:$AJ$500,
MATCH($A162,'Productivity Dump'!$A$4:$A$500,0),
MATCH(CF$2,'Productivity Dump'!$E$3:$AJ$3,0)
),
IF(CF$3="Attendance",
INDEX('Attendance Dump'!$E$2:$AI$400,
MATCH($A162,'Attendance Dump'!$B$2:$B$400,0),
MATCH(CF$2,'Attendance Dump'!$E$1:$AI$1,0)
),
INDEX('Active Hour''s Dump'!$D$3:$AH$337,
MATCH($C162,'Active Hour''s Dump'!$A$3:$A$337,0),
MATCH(CF$2,'Active Hour''s Dump'!$D$2:$AH$2,0)
))),"")</f>
        <v>P</v>
      </c>
      <c r="CG162" s="54">
        <f>_xlfn.IFNA(IF(CG$3="Productivity",
INDEX('Productivity Dump'!$E$4:$AJ$500,
MATCH($A162,'Productivity Dump'!$A$4:$A$500,0),
MATCH(CG$2,'Productivity Dump'!$E$3:$AJ$3,0)
),
IF(CG$3="Attendance",
INDEX('Attendance Dump'!$E$2:$AI$400,
MATCH($A162,'Attendance Dump'!$B$2:$B$400,0),
MATCH(CG$2,'Attendance Dump'!$E$1:$AI$1,0)
),
INDEX('Active Hour''s Dump'!$D$3:$AH$337,
MATCH($C162,'Active Hour''s Dump'!$A$3:$A$337,0),
MATCH(CG$2,'Active Hour''s Dump'!$D$2:$AH$2,0)
))),"")</f>
        <v>2.25</v>
      </c>
      <c r="CH162" s="13">
        <f>_xlfn.IFNA(IF(CH$3="Productivity",
INDEX('Productivity Dump'!$E$4:$AJ$500,
MATCH($A162,'Productivity Dump'!$A$4:$A$500,0),
MATCH(CH$2,'Productivity Dump'!$E$3:$AJ$3,0)
),
IF(CH$3="Attendance",
INDEX('Attendance Dump'!$E$2:$AI$400,
MATCH($A162,'Attendance Dump'!$B$2:$B$400,0),
MATCH(CH$2,'Attendance Dump'!$E$1:$AI$1,0)
),
INDEX('Active Hour''s Dump'!$D$3:$AH$337,
MATCH($C162,'Active Hour''s Dump'!$A$3:$A$337,0),
MATCH(CH$2,'Active Hour''s Dump'!$D$2:$AH$2,0)
))),"")</f>
        <v>1372.1580000000008</v>
      </c>
      <c r="CI162" s="13" t="str">
        <f>_xlfn.IFNA(IF(CI$3="Productivity",
INDEX('Productivity Dump'!$E$4:$AJ$500,
MATCH($A162,'Productivity Dump'!$A$4:$A$500,0),
MATCH(CI$2,'Productivity Dump'!$E$3:$AJ$3,0)
),
IF(CI$3="Attendance",
INDEX('Attendance Dump'!$E$2:$AI$400,
MATCH($A162,'Attendance Dump'!$B$2:$B$400,0),
MATCH(CI$2,'Attendance Dump'!$E$1:$AI$1,0)
),
INDEX('Active Hour''s Dump'!$D$3:$AH$337,
MATCH($C162,'Active Hour''s Dump'!$A$3:$A$337,0),
MATCH(CI$2,'Active Hour''s Dump'!$D$2:$AH$2,0)
))),"")</f>
        <v>P</v>
      </c>
      <c r="CJ162" s="54">
        <f>_xlfn.IFNA(IF(CJ$3="Productivity",
INDEX('Productivity Dump'!$E$4:$AJ$500,
MATCH($A162,'Productivity Dump'!$A$4:$A$500,0),
MATCH(CJ$2,'Productivity Dump'!$E$3:$AJ$3,0)
),
IF(CJ$3="Attendance",
INDEX('Attendance Dump'!$E$2:$AI$400,
MATCH($A162,'Attendance Dump'!$B$2:$B$400,0),
MATCH(CJ$2,'Attendance Dump'!$E$1:$AI$1,0)
),
INDEX('Active Hour''s Dump'!$D$3:$AH$337,
MATCH($C162,'Active Hour''s Dump'!$A$3:$A$337,0),
MATCH(CJ$2,'Active Hour''s Dump'!$D$2:$AH$2,0)
))),"")</f>
        <v>5.25</v>
      </c>
      <c r="CK162" s="13">
        <f>_xlfn.IFNA(IF(CK$3="Productivity",
INDEX('Productivity Dump'!$E$4:$AJ$500,
MATCH($A162,'Productivity Dump'!$A$4:$A$500,0),
MATCH(CK$2,'Productivity Dump'!$E$3:$AJ$3,0)
),
IF(CK$3="Attendance",
INDEX('Attendance Dump'!$E$2:$AI$400,
MATCH($A162,'Attendance Dump'!$B$2:$B$400,0),
MATCH(CK$2,'Attendance Dump'!$E$1:$AI$1,0)
),
INDEX('Active Hour''s Dump'!$D$3:$AH$337,
MATCH($C162,'Active Hour''s Dump'!$A$3:$A$337,0),
MATCH(CK$2,'Active Hour''s Dump'!$D$2:$AH$2,0)
))),"")</f>
        <v>1440.7380000000001</v>
      </c>
      <c r="CL162" s="13" t="str">
        <f>_xlfn.IFNA(IF(CL$3="Productivity",
INDEX('Productivity Dump'!$E$4:$AJ$500,
MATCH($A162,'Productivity Dump'!$A$4:$A$500,0),
MATCH(CL$2,'Productivity Dump'!$E$3:$AJ$3,0)
),
IF(CL$3="Attendance",
INDEX('Attendance Dump'!$E$2:$AI$400,
MATCH($A162,'Attendance Dump'!$B$2:$B$400,0),
MATCH(CL$2,'Attendance Dump'!$E$1:$AI$1,0)
),
INDEX('Active Hour''s Dump'!$D$3:$AH$337,
MATCH($C162,'Active Hour''s Dump'!$A$3:$A$337,0),
MATCH(CL$2,'Active Hour''s Dump'!$D$2:$AH$2,0)
))),"")</f>
        <v>P</v>
      </c>
      <c r="CM162" s="54">
        <f>_xlfn.IFNA(IF(CM$3="Productivity",
INDEX('Productivity Dump'!$E$4:$AJ$500,
MATCH($A162,'Productivity Dump'!$A$4:$A$500,0),
MATCH(CM$2,'Productivity Dump'!$E$3:$AJ$3,0)
),
IF(CM$3="Attendance",
INDEX('Attendance Dump'!$E$2:$AI$400,
MATCH($A162,'Attendance Dump'!$B$2:$B$400,0),
MATCH(CM$2,'Attendance Dump'!$E$1:$AI$1,0)
),
INDEX('Active Hour''s Dump'!$D$3:$AH$337,
MATCH($C162,'Active Hour''s Dump'!$A$3:$A$337,0),
MATCH(CM$2,'Active Hour''s Dump'!$D$2:$AH$2,0)
))),"")</f>
        <v>4.4166666666666696</v>
      </c>
      <c r="CN162" s="13">
        <f>_xlfn.IFNA(IF(CN$3="Productivity",
INDEX('Productivity Dump'!$E$4:$AJ$500,
MATCH($A162,'Productivity Dump'!$A$4:$A$500,0),
MATCH(CN$2,'Productivity Dump'!$E$3:$AJ$3,0)
),
IF(CN$3="Attendance",
INDEX('Attendance Dump'!$E$2:$AI$400,
MATCH($A162,'Attendance Dump'!$B$2:$B$400,0),
MATCH(CN$2,'Attendance Dump'!$E$1:$AI$1,0)
),
INDEX('Active Hour''s Dump'!$D$3:$AH$337,
MATCH($C162,'Active Hour''s Dump'!$A$3:$A$337,0),
MATCH(CN$2,'Active Hour''s Dump'!$D$2:$AH$2,0)
))),"")</f>
        <v>0</v>
      </c>
      <c r="CO162" s="13">
        <f>_xlfn.IFNA(IF(CO$3="Productivity",
INDEX('Productivity Dump'!$E$4:$AJ$500,
MATCH($A162,'Productivity Dump'!$A$4:$A$500,0),
MATCH(CO$2,'Productivity Dump'!$E$3:$AJ$3,0)
),
IF(CO$3="Attendance",
INDEX('Attendance Dump'!$E$2:$AI$400,
MATCH($A162,'Attendance Dump'!$B$2:$B$400,0),
MATCH(CO$2,'Attendance Dump'!$E$1:$AI$1,0)
),
INDEX('Active Hour''s Dump'!$D$3:$AH$337,
MATCH($C162,'Active Hour''s Dump'!$A$3:$A$337,0),
MATCH(CO$2,'Active Hour''s Dump'!$D$2:$AH$2,0)
))),"")</f>
        <v>0</v>
      </c>
      <c r="CP162" s="54">
        <f>_xlfn.IFNA(IF(CP$3="Productivity",
INDEX('Productivity Dump'!$E$4:$AJ$500,
MATCH($A162,'Productivity Dump'!$A$4:$A$500,0),
MATCH(CP$2,'Productivity Dump'!$E$3:$AJ$3,0)
),
IF(CP$3="Attendance",
INDEX('Attendance Dump'!$E$2:$AI$400,
MATCH($A162,'Attendance Dump'!$B$2:$B$400,0),
MATCH(CP$2,'Attendance Dump'!$E$1:$AI$1,0)
),
INDEX('Active Hour''s Dump'!$D$3:$AH$337,
MATCH($C162,'Active Hour''s Dump'!$A$3:$A$337,0),
MATCH(CP$2,'Active Hour''s Dump'!$D$2:$AH$2,0)
))),"")</f>
        <v>0</v>
      </c>
      <c r="CQ162" s="13">
        <f>_xlfn.IFNA(IF(CQ$3="Productivity",
INDEX('Productivity Dump'!$E$4:$AJ$500,
MATCH($A162,'Productivity Dump'!$A$4:$A$500,0),
MATCH(CQ$2,'Productivity Dump'!$E$3:$AJ$3,0)
),
IF(CQ$3="Attendance",
INDEX('Attendance Dump'!$E$2:$AI$400,
MATCH($A162,'Attendance Dump'!$B$2:$B$400,0),
MATCH(CQ$2,'Attendance Dump'!$E$1:$AI$1,0)
),
INDEX('Active Hour''s Dump'!$D$3:$AH$337,
MATCH($C162,'Active Hour''s Dump'!$A$3:$A$337,0),
MATCH(CQ$2,'Active Hour''s Dump'!$D$2:$AH$2,0)
))),"")</f>
        <v>0</v>
      </c>
      <c r="CR162" s="13">
        <f>_xlfn.IFNA(IF(CR$3="Productivity",
INDEX('Productivity Dump'!$E$4:$AJ$500,
MATCH($A162,'Productivity Dump'!$A$4:$A$500,0),
MATCH(CR$2,'Productivity Dump'!$E$3:$AJ$3,0)
),
IF(CR$3="Attendance",
INDEX('Attendance Dump'!$E$2:$AI$400,
MATCH($A162,'Attendance Dump'!$B$2:$B$400,0),
MATCH(CR$2,'Attendance Dump'!$E$1:$AI$1,0)
),
INDEX('Active Hour''s Dump'!$D$3:$AH$337,
MATCH($C162,'Active Hour''s Dump'!$A$3:$A$337,0),
MATCH(CR$2,'Active Hour''s Dump'!$D$2:$AH$2,0)
))),"")</f>
        <v>0</v>
      </c>
      <c r="CS162" s="54">
        <f>_xlfn.IFNA(IF(CS$3="Productivity",
INDEX('Productivity Dump'!$E$4:$AJ$500,
MATCH($A162,'Productivity Dump'!$A$4:$A$500,0),
MATCH(CS$2,'Productivity Dump'!$E$3:$AJ$3,0)
),
IF(CS$3="Attendance",
INDEX('Attendance Dump'!$E$2:$AI$400,
MATCH($A162,'Attendance Dump'!$B$2:$B$400,0),
MATCH(CS$2,'Attendance Dump'!$E$1:$AI$1,0)
),
INDEX('Active Hour''s Dump'!$D$3:$AH$337,
MATCH($C162,'Active Hour''s Dump'!$A$3:$A$337,0),
MATCH(CS$2,'Active Hour''s Dump'!$D$2:$AH$2,0)
))),"")</f>
        <v>0</v>
      </c>
      <c r="CT162" s="13">
        <f>_xlfn.IFNA(IF(CT$3="Productivity",
INDEX('Productivity Dump'!$E$4:$AJ$500,
MATCH($A162,'Productivity Dump'!$A$4:$A$500,0),
MATCH(CT$2,'Productivity Dump'!$E$3:$AJ$3,0)
),
IF(CT$3="Attendance",
INDEX('Attendance Dump'!$E$2:$AI$400,
MATCH($A162,'Attendance Dump'!$B$2:$B$400,0),
MATCH(CT$2,'Attendance Dump'!$E$1:$AI$1,0)
),
INDEX('Active Hour''s Dump'!$D$3:$AH$337,
MATCH($C162,'Active Hour''s Dump'!$A$3:$A$337,0),
MATCH(CT$2,'Active Hour''s Dump'!$D$2:$AH$2,0)
))),"")</f>
        <v>0</v>
      </c>
      <c r="CU162" s="13">
        <f>_xlfn.IFNA(IF(CU$3="Productivity",
INDEX('Productivity Dump'!$E$4:$AJ$500,
MATCH($A162,'Productivity Dump'!$A$4:$A$500,0),
MATCH(CU$2,'Productivity Dump'!$E$3:$AJ$3,0)
),
IF(CU$3="Attendance",
INDEX('Attendance Dump'!$E$2:$AI$400,
MATCH($A162,'Attendance Dump'!$B$2:$B$400,0),
MATCH(CU$2,'Attendance Dump'!$E$1:$AI$1,0)
),
INDEX('Active Hour''s Dump'!$D$3:$AH$337,
MATCH($C162,'Active Hour''s Dump'!$A$3:$A$337,0),
MATCH(CU$2,'Active Hour''s Dump'!$D$2:$AH$2,0)
))),"")</f>
        <v>0</v>
      </c>
      <c r="CV162" s="54">
        <f>_xlfn.IFNA(IF(CV$3="Productivity",
INDEX('Productivity Dump'!$E$4:$AJ$500,
MATCH($A162,'Productivity Dump'!$A$4:$A$500,0),
MATCH(CV$2,'Productivity Dump'!$E$3:$AJ$3,0)
),
IF(CV$3="Attendance",
INDEX('Attendance Dump'!$E$2:$AI$400,
MATCH($A162,'Attendance Dump'!$B$2:$B$400,0),
MATCH(CV$2,'Attendance Dump'!$E$1:$AI$1,0)
),
INDEX('Active Hour''s Dump'!$D$3:$AH$337,
MATCH($C162,'Active Hour''s Dump'!$A$3:$A$337,0),
MATCH(CV$2,'Active Hour''s Dump'!$D$2:$AH$2,0)
))),"")</f>
        <v>0</v>
      </c>
      <c r="CW162" s="13"/>
      <c r="CX162" s="13"/>
      <c r="CY162" s="54"/>
      <c r="DA162" s="57">
        <f t="shared" si="75"/>
        <v>96.083333333333329</v>
      </c>
      <c r="DB162" s="35">
        <f t="shared" si="76"/>
        <v>28064.111999999997</v>
      </c>
      <c r="DC162" s="35">
        <f t="shared" si="71"/>
        <v>0</v>
      </c>
      <c r="DD162" s="35">
        <f t="shared" ca="1" si="74"/>
        <v>0</v>
      </c>
      <c r="DF162" s="32" cm="1">
        <f t="array" ref="DF162">SUMPRODUCT(
    (MOD(COLUMN(H162:CV162) - COLUMN(H162), 3) = 0) *
    (H162:CV162 = 0) *
    (I162:CW162 = "P") *
    (COUNTIF(UKHoliday, H$2:CV$2) = 0)
)</f>
        <v>1</v>
      </c>
      <c r="DG162" s="33" cm="1">
        <f t="array" ref="DG162">SUMPRODUCT(
  (MOD(COLUMN(H162:CV162) - COLUMN(H162), 3) = 0) *
  (H162:CV162 &gt; 0) *
  (H162:CV162 &lt; 0.5 * IF(((WEEKDAY(H$2:CV$2, 2) = 1) + (WEEKDAY(H$2:CV$2, 2) = 6)), G162, F162)) *
  (I162:CW162 = "P") *
  (COUNTIF(UKHoliday, H$2:CV$2) = 0)
)</f>
        <v>0</v>
      </c>
      <c r="DH162" s="33" cm="1">
        <f t="array" ref="DH162">SUMPRODUCT(
  (MOD(COLUMN(H162:CV162) - COLUMN(H162), 3) = 0) *
  (H162:CV162 &gt; 0.5 * IF(((WEEKDAY(H$2:CV$2, 2) = 1) + (WEEKDAY(H$2:CV$2, 2) = 6)), $G162, $F162)) *
  (H162:CV162 &lt; 0.8 * IF(((WEEKDAY(H$2:CV$2, 2) = 1) + (WEEKDAY(H$2:CV$2, 2) = 6)), $G162, $F162)) *
  (I162:CW162 = "P") *
  (COUNTIF(UKHoliday, H$2:CV$2) = 0)
)</f>
        <v>2</v>
      </c>
      <c r="DI162" s="33" cm="1">
        <f t="array" ref="DI162">SUMPRODUCT(
  (MOD(COLUMN(H162:CV162) - COLUMN(H162), 3) = 0) *
  (H162:CV162 &gt; 0.8 * IF(((WEEKDAY(H$2:CV$2, 2) = 1) + (WEEKDAY(H$2:CV$2, 2) = 6)), $G162, $F162)) *
  (H162:CV162 &lt; 1 * IF(((WEEKDAY(H$2:CV$2, 2) = 1) + (WEEKDAY(H$2:CV$2, 2) = 6)), $G162, $F162)) *
  (I162:CW162 = "P") *
  (COUNTIF(UKHoliday, H$2:CV$2) = 0)
)</f>
        <v>2</v>
      </c>
    </row>
    <row r="163" spans="1:113" x14ac:dyDescent="0.3">
      <c r="A163" s="8" t="s">
        <v>336</v>
      </c>
      <c r="B163" s="36" t="s">
        <v>920</v>
      </c>
      <c r="C163" s="9" t="s">
        <v>743</v>
      </c>
      <c r="D163" s="62" t="s">
        <v>450</v>
      </c>
      <c r="E163" s="35">
        <v>28000</v>
      </c>
      <c r="F163" s="35">
        <f t="shared" si="72"/>
        <v>1400</v>
      </c>
      <c r="G163" s="35">
        <f t="shared" si="73"/>
        <v>700</v>
      </c>
      <c r="H163" s="13">
        <f>_xlfn.IFNA(IF(H$3="Productivity",
INDEX('Productivity Dump'!$E$4:$AJ$500,
MATCH($A163,'Productivity Dump'!$A$4:$A$500,0),
MATCH(H$2,'Productivity Dump'!$E$3:$AJ$3,0)
),
IF(H$3="Attendance",
INDEX('Attendance Dump'!$E$2:$AI$400,
MATCH($A163,'Attendance Dump'!$B$2:$B$400,0),
MATCH(H$2,'Attendance Dump'!$E$1:$AI$1,0)
),
INDEX('Active Hour''s Dump'!$D$3:$AH$337,
MATCH($C163,'Active Hour''s Dump'!$A$3:$A$337,0),
MATCH(H$2,'Active Hour''s Dump'!$D$2:$AH$2,0)
))),"")</f>
        <v>1354.2449999999999</v>
      </c>
      <c r="I163" s="13" t="str">
        <f>_xlfn.IFNA(IF(I$3="Productivity",
INDEX('Productivity Dump'!$E$4:$AJ$500,
MATCH($A163,'Productivity Dump'!$A$4:$A$500,0),
MATCH(I$2,'Productivity Dump'!$E$3:$AJ$3,0)
),
IF(I$3="Attendance",
INDEX('Attendance Dump'!$E$2:$AI$400,
MATCH($A163,'Attendance Dump'!$B$2:$B$400,0),
MATCH(I$2,'Attendance Dump'!$E$1:$AI$1,0)
),
INDEX('Active Hour''s Dump'!$D$3:$AH$337,
MATCH($C163,'Active Hour''s Dump'!$A$3:$A$337,0),
MATCH(I$2,'Active Hour''s Dump'!$D$2:$AH$2,0)
))),"")</f>
        <v>P</v>
      </c>
      <c r="J163" s="54">
        <f>_xlfn.IFNA(IF(J$3="Productivity",
INDEX('Productivity Dump'!$E$4:$AJ$500,
MATCH($A163,'Productivity Dump'!$A$4:$A$500,0),
MATCH(J$2,'Productivity Dump'!$E$3:$AJ$3,0)
),
IF(J$3="Attendance",
INDEX('Attendance Dump'!$E$2:$AI$400,
MATCH($A163,'Attendance Dump'!$B$2:$B$400,0),
MATCH(J$2,'Attendance Dump'!$E$1:$AI$1,0)
),
INDEX('Active Hour''s Dump'!$D$3:$AH$337,
MATCH($C163,'Active Hour''s Dump'!$A$3:$A$337,0),
MATCH(J$2,'Active Hour''s Dump'!$D$2:$AH$2,0)
))),"")</f>
        <v>6.25</v>
      </c>
      <c r="K163" s="13">
        <f>_xlfn.IFNA(IF(K$3="Productivity",
INDEX('Productivity Dump'!$E$4:$AJ$500,
MATCH($A163,'Productivity Dump'!$A$4:$A$500,0),
MATCH(K$2,'Productivity Dump'!$E$3:$AJ$3,0)
),
IF(K$3="Attendance",
INDEX('Attendance Dump'!$E$2:$AI$400,
MATCH($A163,'Attendance Dump'!$B$2:$B$400,0),
MATCH(K$2,'Attendance Dump'!$E$1:$AI$1,0)
),
INDEX('Active Hour''s Dump'!$D$3:$AH$337,
MATCH($C163,'Active Hour''s Dump'!$A$3:$A$337,0),
MATCH(K$2,'Active Hour''s Dump'!$D$2:$AH$2,0)
))),"")</f>
        <v>1217.0120000000004</v>
      </c>
      <c r="L163" s="13" t="str">
        <f>_xlfn.IFNA(IF(L$3="Productivity",
INDEX('Productivity Dump'!$E$4:$AJ$500,
MATCH($A163,'Productivity Dump'!$A$4:$A$500,0),
MATCH(L$2,'Productivity Dump'!$E$3:$AJ$3,0)
),
IF(L$3="Attendance",
INDEX('Attendance Dump'!$E$2:$AI$400,
MATCH($A163,'Attendance Dump'!$B$2:$B$400,0),
MATCH(L$2,'Attendance Dump'!$E$1:$AI$1,0)
),
INDEX('Active Hour''s Dump'!$D$3:$AH$337,
MATCH($C163,'Active Hour''s Dump'!$A$3:$A$337,0),
MATCH(L$2,'Active Hour''s Dump'!$D$2:$AH$2,0)
))),"")</f>
        <v>P</v>
      </c>
      <c r="M163" s="54">
        <f>_xlfn.IFNA(IF(M$3="Productivity",
INDEX('Productivity Dump'!$E$4:$AJ$500,
MATCH($A163,'Productivity Dump'!$A$4:$A$500,0),
MATCH(M$2,'Productivity Dump'!$E$3:$AJ$3,0)
),
IF(M$3="Attendance",
INDEX('Attendance Dump'!$E$2:$AI$400,
MATCH($A163,'Attendance Dump'!$B$2:$B$400,0),
MATCH(M$2,'Attendance Dump'!$E$1:$AI$1,0)
),
INDEX('Active Hour''s Dump'!$D$3:$AH$337,
MATCH($C163,'Active Hour''s Dump'!$A$3:$A$337,0),
MATCH(M$2,'Active Hour''s Dump'!$D$2:$AH$2,0)
))),"")</f>
        <v>5.8333333333333304</v>
      </c>
      <c r="N163" s="13">
        <f>_xlfn.IFNA(IF(N$3="Productivity",
INDEX('Productivity Dump'!$E$4:$AJ$500,
MATCH($A163,'Productivity Dump'!$A$4:$A$500,0),
MATCH(N$2,'Productivity Dump'!$E$3:$AJ$3,0)
),
IF(N$3="Attendance",
INDEX('Attendance Dump'!$E$2:$AI$400,
MATCH($A163,'Attendance Dump'!$B$2:$B$400,0),
MATCH(N$2,'Attendance Dump'!$E$1:$AI$1,0)
),
INDEX('Active Hour''s Dump'!$D$3:$AH$337,
MATCH($C163,'Active Hour''s Dump'!$A$3:$A$337,0),
MATCH(N$2,'Active Hour''s Dump'!$D$2:$AH$2,0)
))),"")</f>
        <v>1139.3800000000001</v>
      </c>
      <c r="O163" s="13" t="str">
        <f>_xlfn.IFNA(IF(O$3="Productivity",
INDEX('Productivity Dump'!$E$4:$AJ$500,
MATCH($A163,'Productivity Dump'!$A$4:$A$500,0),
MATCH(O$2,'Productivity Dump'!$E$3:$AJ$3,0)
),
IF(O$3="Attendance",
INDEX('Attendance Dump'!$E$2:$AI$400,
MATCH($A163,'Attendance Dump'!$B$2:$B$400,0),
MATCH(O$2,'Attendance Dump'!$E$1:$AI$1,0)
),
INDEX('Active Hour''s Dump'!$D$3:$AH$337,
MATCH($C163,'Active Hour''s Dump'!$A$3:$A$337,0),
MATCH(O$2,'Active Hour''s Dump'!$D$2:$AH$2,0)
))),"")</f>
        <v>P</v>
      </c>
      <c r="P163" s="54">
        <f>_xlfn.IFNA(IF(P$3="Productivity",
INDEX('Productivity Dump'!$E$4:$AJ$500,
MATCH($A163,'Productivity Dump'!$A$4:$A$500,0),
MATCH(P$2,'Productivity Dump'!$E$3:$AJ$3,0)
),
IF(P$3="Attendance",
INDEX('Attendance Dump'!$E$2:$AI$400,
MATCH($A163,'Attendance Dump'!$B$2:$B$400,0),
MATCH(P$2,'Attendance Dump'!$E$1:$AI$1,0)
),
INDEX('Active Hour''s Dump'!$D$3:$AH$337,
MATCH($C163,'Active Hour''s Dump'!$A$3:$A$337,0),
MATCH(P$2,'Active Hour''s Dump'!$D$2:$AH$2,0)
))),"")</f>
        <v>5.8333333333333304</v>
      </c>
      <c r="Q163" s="13">
        <f>_xlfn.IFNA(IF(Q$3="Productivity",
INDEX('Productivity Dump'!$E$4:$AJ$500,
MATCH($A163,'Productivity Dump'!$A$4:$A$500,0),
MATCH(Q$2,'Productivity Dump'!$E$3:$AJ$3,0)
),
IF(Q$3="Attendance",
INDEX('Attendance Dump'!$E$2:$AI$400,
MATCH($A163,'Attendance Dump'!$B$2:$B$400,0),
MATCH(Q$2,'Attendance Dump'!$E$1:$AI$1,0)
),
INDEX('Active Hour''s Dump'!$D$3:$AH$337,
MATCH($C163,'Active Hour''s Dump'!$A$3:$A$337,0),
MATCH(Q$2,'Active Hour''s Dump'!$D$2:$AH$2,0)
))),"")</f>
        <v>0</v>
      </c>
      <c r="R163" s="13" t="str">
        <f>_xlfn.IFNA(IF(R$3="Productivity",
INDEX('Productivity Dump'!$E$4:$AJ$500,
MATCH($A163,'Productivity Dump'!$A$4:$A$500,0),
MATCH(R$2,'Productivity Dump'!$E$3:$AJ$3,0)
),
IF(R$3="Attendance",
INDEX('Attendance Dump'!$E$2:$AI$400,
MATCH($A163,'Attendance Dump'!$B$2:$B$400,0),
MATCH(R$2,'Attendance Dump'!$E$1:$AI$1,0)
),
INDEX('Active Hour''s Dump'!$D$3:$AH$337,
MATCH($C163,'Active Hour''s Dump'!$A$3:$A$337,0),
MATCH(R$2,'Active Hour''s Dump'!$D$2:$AH$2,0)
))),"")</f>
        <v>WO</v>
      </c>
      <c r="S163" s="54">
        <f>_xlfn.IFNA(IF(S$3="Productivity",
INDEX('Productivity Dump'!$E$4:$AJ$500,
MATCH($A163,'Productivity Dump'!$A$4:$A$500,0),
MATCH(S$2,'Productivity Dump'!$E$3:$AJ$3,0)
),
IF(S$3="Attendance",
INDEX('Attendance Dump'!$E$2:$AI$400,
MATCH($A163,'Attendance Dump'!$B$2:$B$400,0),
MATCH(S$2,'Attendance Dump'!$E$1:$AI$1,0)
),
INDEX('Active Hour''s Dump'!$D$3:$AH$337,
MATCH($C163,'Active Hour''s Dump'!$A$3:$A$337,0),
MATCH(S$2,'Active Hour''s Dump'!$D$2:$AH$2,0)
))),"")</f>
        <v>0</v>
      </c>
      <c r="T163" s="13">
        <f>_xlfn.IFNA(IF(T$3="Productivity",
INDEX('Productivity Dump'!$E$4:$AJ$500,
MATCH($A163,'Productivity Dump'!$A$4:$A$500,0),
MATCH(T$2,'Productivity Dump'!$E$3:$AJ$3,0)
),
IF(T$3="Attendance",
INDEX('Attendance Dump'!$E$2:$AI$400,
MATCH($A163,'Attendance Dump'!$B$2:$B$400,0),
MATCH(T$2,'Attendance Dump'!$E$1:$AI$1,0)
),
INDEX('Active Hour''s Dump'!$D$3:$AH$337,
MATCH($C163,'Active Hour''s Dump'!$A$3:$A$337,0),
MATCH(T$2,'Active Hour''s Dump'!$D$2:$AH$2,0)
))),"")</f>
        <v>1096.9050000000004</v>
      </c>
      <c r="U163" s="13" t="str">
        <f>_xlfn.IFNA(IF(U$3="Productivity",
INDEX('Productivity Dump'!$E$4:$AJ$500,
MATCH($A163,'Productivity Dump'!$A$4:$A$500,0),
MATCH(U$2,'Productivity Dump'!$E$3:$AJ$3,0)
),
IF(U$3="Attendance",
INDEX('Attendance Dump'!$E$2:$AI$400,
MATCH($A163,'Attendance Dump'!$B$2:$B$400,0),
MATCH(U$2,'Attendance Dump'!$E$1:$AI$1,0)
),
INDEX('Active Hour''s Dump'!$D$3:$AH$337,
MATCH($C163,'Active Hour''s Dump'!$A$3:$A$337,0),
MATCH(U$2,'Active Hour''s Dump'!$D$2:$AH$2,0)
))),"")</f>
        <v>P</v>
      </c>
      <c r="V163" s="54">
        <f>_xlfn.IFNA(IF(V$3="Productivity",
INDEX('Productivity Dump'!$E$4:$AJ$500,
MATCH($A163,'Productivity Dump'!$A$4:$A$500,0),
MATCH(V$2,'Productivity Dump'!$E$3:$AJ$3,0)
),
IF(V$3="Attendance",
INDEX('Attendance Dump'!$E$2:$AI$400,
MATCH($A163,'Attendance Dump'!$B$2:$B$400,0),
MATCH(V$2,'Attendance Dump'!$E$1:$AI$1,0)
),
INDEX('Active Hour''s Dump'!$D$3:$AH$337,
MATCH($C163,'Active Hour''s Dump'!$A$3:$A$337,0),
MATCH(V$2,'Active Hour''s Dump'!$D$2:$AH$2,0)
))),"")</f>
        <v>5.0833333333333304</v>
      </c>
      <c r="W163" s="13">
        <f>_xlfn.IFNA(IF(W$3="Productivity",
INDEX('Productivity Dump'!$E$4:$AJ$500,
MATCH($A163,'Productivity Dump'!$A$4:$A$500,0),
MATCH(W$2,'Productivity Dump'!$E$3:$AJ$3,0)
),
IF(W$3="Attendance",
INDEX('Attendance Dump'!$E$2:$AI$400,
MATCH($A163,'Attendance Dump'!$B$2:$B$400,0),
MATCH(W$2,'Attendance Dump'!$E$1:$AI$1,0)
),
INDEX('Active Hour''s Dump'!$D$3:$AH$337,
MATCH($C163,'Active Hour''s Dump'!$A$3:$A$337,0),
MATCH(W$2,'Active Hour''s Dump'!$D$2:$AH$2,0)
))),"")</f>
        <v>1324.3320000000001</v>
      </c>
      <c r="X163" s="13" t="str">
        <f>_xlfn.IFNA(IF(X$3="Productivity",
INDEX('Productivity Dump'!$E$4:$AJ$500,
MATCH($A163,'Productivity Dump'!$A$4:$A$500,0),
MATCH(X$2,'Productivity Dump'!$E$3:$AJ$3,0)
),
IF(X$3="Attendance",
INDEX('Attendance Dump'!$E$2:$AI$400,
MATCH($A163,'Attendance Dump'!$B$2:$B$400,0),
MATCH(X$2,'Attendance Dump'!$E$1:$AI$1,0)
),
INDEX('Active Hour''s Dump'!$D$3:$AH$337,
MATCH($C163,'Active Hour''s Dump'!$A$3:$A$337,0),
MATCH(X$2,'Active Hour''s Dump'!$D$2:$AH$2,0)
))),"")</f>
        <v>P</v>
      </c>
      <c r="Y163" s="54">
        <f>_xlfn.IFNA(IF(Y$3="Productivity",
INDEX('Productivity Dump'!$E$4:$AJ$500,
MATCH($A163,'Productivity Dump'!$A$4:$A$500,0),
MATCH(Y$2,'Productivity Dump'!$E$3:$AJ$3,0)
),
IF(Y$3="Attendance",
INDEX('Attendance Dump'!$E$2:$AI$400,
MATCH($A163,'Attendance Dump'!$B$2:$B$400,0),
MATCH(Y$2,'Attendance Dump'!$E$1:$AI$1,0)
),
INDEX('Active Hour''s Dump'!$D$3:$AH$337,
MATCH($C163,'Active Hour''s Dump'!$A$3:$A$337,0),
MATCH(Y$2,'Active Hour''s Dump'!$D$2:$AH$2,0)
))),"")</f>
        <v>6.5</v>
      </c>
      <c r="Z163" s="13">
        <f>_xlfn.IFNA(IF(Z$3="Productivity",
INDEX('Productivity Dump'!$E$4:$AJ$500,
MATCH($A163,'Productivity Dump'!$A$4:$A$500,0),
MATCH(Z$2,'Productivity Dump'!$E$3:$AJ$3,0)
),
IF(Z$3="Attendance",
INDEX('Attendance Dump'!$E$2:$AI$400,
MATCH($A163,'Attendance Dump'!$B$2:$B$400,0),
MATCH(Z$2,'Attendance Dump'!$E$1:$AI$1,0)
),
INDEX('Active Hour''s Dump'!$D$3:$AH$337,
MATCH($C163,'Active Hour''s Dump'!$A$3:$A$337,0),
MATCH(Z$2,'Active Hour''s Dump'!$D$2:$AH$2,0)
))),"")</f>
        <v>1259.9109999999996</v>
      </c>
      <c r="AA163" s="13" t="str">
        <f>_xlfn.IFNA(IF(AA$3="Productivity",
INDEX('Productivity Dump'!$E$4:$AJ$500,
MATCH($A163,'Productivity Dump'!$A$4:$A$500,0),
MATCH(AA$2,'Productivity Dump'!$E$3:$AJ$3,0)
),
IF(AA$3="Attendance",
INDEX('Attendance Dump'!$E$2:$AI$400,
MATCH($A163,'Attendance Dump'!$B$2:$B$400,0),
MATCH(AA$2,'Attendance Dump'!$E$1:$AI$1,0)
),
INDEX('Active Hour''s Dump'!$D$3:$AH$337,
MATCH($C163,'Active Hour''s Dump'!$A$3:$A$337,0),
MATCH(AA$2,'Active Hour''s Dump'!$D$2:$AH$2,0)
))),"")</f>
        <v>P</v>
      </c>
      <c r="AB163" s="54">
        <f>_xlfn.IFNA(IF(AB$3="Productivity",
INDEX('Productivity Dump'!$E$4:$AJ$500,
MATCH($A163,'Productivity Dump'!$A$4:$A$500,0),
MATCH(AB$2,'Productivity Dump'!$E$3:$AJ$3,0)
),
IF(AB$3="Attendance",
INDEX('Attendance Dump'!$E$2:$AI$400,
MATCH($A163,'Attendance Dump'!$B$2:$B$400,0),
MATCH(AB$2,'Attendance Dump'!$E$1:$AI$1,0)
),
INDEX('Active Hour''s Dump'!$D$3:$AH$337,
MATCH($C163,'Active Hour''s Dump'!$A$3:$A$337,0),
MATCH(AB$2,'Active Hour''s Dump'!$D$2:$AH$2,0)
))),"")</f>
        <v>5.1666666666666696</v>
      </c>
      <c r="AC163" s="13">
        <f>_xlfn.IFNA(IF(AC$3="Productivity",
INDEX('Productivity Dump'!$E$4:$AJ$500,
MATCH($A163,'Productivity Dump'!$A$4:$A$500,0),
MATCH(AC$2,'Productivity Dump'!$E$3:$AJ$3,0)
),
IF(AC$3="Attendance",
INDEX('Attendance Dump'!$E$2:$AI$400,
MATCH($A163,'Attendance Dump'!$B$2:$B$400,0),
MATCH(AC$2,'Attendance Dump'!$E$1:$AI$1,0)
),
INDEX('Active Hour''s Dump'!$D$3:$AH$337,
MATCH($C163,'Active Hour''s Dump'!$A$3:$A$337,0),
MATCH(AC$2,'Active Hour''s Dump'!$D$2:$AH$2,0)
))),"")</f>
        <v>1307.7009999999996</v>
      </c>
      <c r="AD163" s="13" t="str">
        <f>_xlfn.IFNA(IF(AD$3="Productivity",
INDEX('Productivity Dump'!$E$4:$AJ$500,
MATCH($A163,'Productivity Dump'!$A$4:$A$500,0),
MATCH(AD$2,'Productivity Dump'!$E$3:$AJ$3,0)
),
IF(AD$3="Attendance",
INDEX('Attendance Dump'!$E$2:$AI$400,
MATCH($A163,'Attendance Dump'!$B$2:$B$400,0),
MATCH(AD$2,'Attendance Dump'!$E$1:$AI$1,0)
),
INDEX('Active Hour''s Dump'!$D$3:$AH$337,
MATCH($C163,'Active Hour''s Dump'!$A$3:$A$337,0),
MATCH(AD$2,'Active Hour''s Dump'!$D$2:$AH$2,0)
))),"")</f>
        <v>P</v>
      </c>
      <c r="AE163" s="54">
        <f>_xlfn.IFNA(IF(AE$3="Productivity",
INDEX('Productivity Dump'!$E$4:$AJ$500,
MATCH($A163,'Productivity Dump'!$A$4:$A$500,0),
MATCH(AE$2,'Productivity Dump'!$E$3:$AJ$3,0)
),
IF(AE$3="Attendance",
INDEX('Attendance Dump'!$E$2:$AI$400,
MATCH($A163,'Attendance Dump'!$B$2:$B$400,0),
MATCH(AE$2,'Attendance Dump'!$E$1:$AI$1,0)
),
INDEX('Active Hour''s Dump'!$D$3:$AH$337,
MATCH($C163,'Active Hour''s Dump'!$A$3:$A$337,0),
MATCH(AE$2,'Active Hour''s Dump'!$D$2:$AH$2,0)
))),"")</f>
        <v>5.8333333333333304</v>
      </c>
      <c r="AF163" s="13">
        <f>_xlfn.IFNA(IF(AF$3="Productivity",
INDEX('Productivity Dump'!$E$4:$AJ$500,
MATCH($A163,'Productivity Dump'!$A$4:$A$500,0),
MATCH(AF$2,'Productivity Dump'!$E$3:$AJ$3,0)
),
IF(AF$3="Attendance",
INDEX('Attendance Dump'!$E$2:$AI$400,
MATCH($A163,'Attendance Dump'!$B$2:$B$400,0),
MATCH(AF$2,'Attendance Dump'!$E$1:$AI$1,0)
),
INDEX('Active Hour''s Dump'!$D$3:$AH$337,
MATCH($C163,'Active Hour''s Dump'!$A$3:$A$337,0),
MATCH(AF$2,'Active Hour''s Dump'!$D$2:$AH$2,0)
))),"")</f>
        <v>1356.7159999999997</v>
      </c>
      <c r="AG163" s="13" t="str">
        <f>_xlfn.IFNA(IF(AG$3="Productivity",
INDEX('Productivity Dump'!$E$4:$AJ$500,
MATCH($A163,'Productivity Dump'!$A$4:$A$500,0),
MATCH(AG$2,'Productivity Dump'!$E$3:$AJ$3,0)
),
IF(AG$3="Attendance",
INDEX('Attendance Dump'!$E$2:$AI$400,
MATCH($A163,'Attendance Dump'!$B$2:$B$400,0),
MATCH(AG$2,'Attendance Dump'!$E$1:$AI$1,0)
),
INDEX('Active Hour''s Dump'!$D$3:$AH$337,
MATCH($C163,'Active Hour''s Dump'!$A$3:$A$337,0),
MATCH(AG$2,'Active Hour''s Dump'!$D$2:$AH$2,0)
))),"")</f>
        <v>P</v>
      </c>
      <c r="AH163" s="54">
        <f>_xlfn.IFNA(IF(AH$3="Productivity",
INDEX('Productivity Dump'!$E$4:$AJ$500,
MATCH($A163,'Productivity Dump'!$A$4:$A$500,0),
MATCH(AH$2,'Productivity Dump'!$E$3:$AJ$3,0)
),
IF(AH$3="Attendance",
INDEX('Attendance Dump'!$E$2:$AI$400,
MATCH($A163,'Attendance Dump'!$B$2:$B$400,0),
MATCH(AH$2,'Attendance Dump'!$E$1:$AI$1,0)
),
INDEX('Active Hour''s Dump'!$D$3:$AH$337,
MATCH($C163,'Active Hour''s Dump'!$A$3:$A$337,0),
MATCH(AH$2,'Active Hour''s Dump'!$D$2:$AH$2,0)
))),"")</f>
        <v>5</v>
      </c>
      <c r="AI163" s="13">
        <f>_xlfn.IFNA(IF(AI$3="Productivity",
INDEX('Productivity Dump'!$E$4:$AJ$500,
MATCH($A163,'Productivity Dump'!$A$4:$A$500,0),
MATCH(AI$2,'Productivity Dump'!$E$3:$AJ$3,0)
),
IF(AI$3="Attendance",
INDEX('Attendance Dump'!$E$2:$AI$400,
MATCH($A163,'Attendance Dump'!$B$2:$B$400,0),
MATCH(AI$2,'Attendance Dump'!$E$1:$AI$1,0)
),
INDEX('Active Hour''s Dump'!$D$3:$AH$337,
MATCH($C163,'Active Hour''s Dump'!$A$3:$A$337,0),
MATCH(AI$2,'Active Hour''s Dump'!$D$2:$AH$2,0)
))),"")</f>
        <v>0</v>
      </c>
      <c r="AJ163" s="13" t="str">
        <f>_xlfn.IFNA(IF(AJ$3="Productivity",
INDEX('Productivity Dump'!$E$4:$AJ$500,
MATCH($A163,'Productivity Dump'!$A$4:$A$500,0),
MATCH(AJ$2,'Productivity Dump'!$E$3:$AJ$3,0)
),
IF(AJ$3="Attendance",
INDEX('Attendance Dump'!$E$2:$AI$400,
MATCH($A163,'Attendance Dump'!$B$2:$B$400,0),
MATCH(AJ$2,'Attendance Dump'!$E$1:$AI$1,0)
),
INDEX('Active Hour''s Dump'!$D$3:$AH$337,
MATCH($C163,'Active Hour''s Dump'!$A$3:$A$337,0),
MATCH(AJ$2,'Active Hour''s Dump'!$D$2:$AH$2,0)
))),"")</f>
        <v>PL</v>
      </c>
      <c r="AK163" s="54">
        <f>_xlfn.IFNA(IF(AK$3="Productivity",
INDEX('Productivity Dump'!$E$4:$AJ$500,
MATCH($A163,'Productivity Dump'!$A$4:$A$500,0),
MATCH(AK$2,'Productivity Dump'!$E$3:$AJ$3,0)
),
IF(AK$3="Attendance",
INDEX('Attendance Dump'!$E$2:$AI$400,
MATCH($A163,'Attendance Dump'!$B$2:$B$400,0),
MATCH(AK$2,'Attendance Dump'!$E$1:$AI$1,0)
),
INDEX('Active Hour''s Dump'!$D$3:$AH$337,
MATCH($C163,'Active Hour''s Dump'!$A$3:$A$337,0),
MATCH(AK$2,'Active Hour''s Dump'!$D$2:$AH$2,0)
))),"")</f>
        <v>0</v>
      </c>
      <c r="AL163" s="13">
        <f>_xlfn.IFNA(IF(AL$3="Productivity",
INDEX('Productivity Dump'!$E$4:$AJ$500,
MATCH($A163,'Productivity Dump'!$A$4:$A$500,0),
MATCH(AL$2,'Productivity Dump'!$E$3:$AJ$3,0)
),
IF(AL$3="Attendance",
INDEX('Attendance Dump'!$E$2:$AI$400,
MATCH($A163,'Attendance Dump'!$B$2:$B$400,0),
MATCH(AL$2,'Attendance Dump'!$E$1:$AI$1,0)
),
INDEX('Active Hour''s Dump'!$D$3:$AH$337,
MATCH($C163,'Active Hour''s Dump'!$A$3:$A$337,0),
MATCH(AL$2,'Active Hour''s Dump'!$D$2:$AH$2,0)
))),"")</f>
        <v>0</v>
      </c>
      <c r="AM163" s="13" t="str">
        <f>_xlfn.IFNA(IF(AM$3="Productivity",
INDEX('Productivity Dump'!$E$4:$AJ$500,
MATCH($A163,'Productivity Dump'!$A$4:$A$500,0),
MATCH(AM$2,'Productivity Dump'!$E$3:$AJ$3,0)
),
IF(AM$3="Attendance",
INDEX('Attendance Dump'!$E$2:$AI$400,
MATCH($A163,'Attendance Dump'!$B$2:$B$400,0),
MATCH(AM$2,'Attendance Dump'!$E$1:$AI$1,0)
),
INDEX('Active Hour''s Dump'!$D$3:$AH$337,
MATCH($C163,'Active Hour''s Dump'!$A$3:$A$337,0),
MATCH(AM$2,'Active Hour''s Dump'!$D$2:$AH$2,0)
))),"")</f>
        <v>WO</v>
      </c>
      <c r="AN163" s="54">
        <f>_xlfn.IFNA(IF(AN$3="Productivity",
INDEX('Productivity Dump'!$E$4:$AJ$500,
MATCH($A163,'Productivity Dump'!$A$4:$A$500,0),
MATCH(AN$2,'Productivity Dump'!$E$3:$AJ$3,0)
),
IF(AN$3="Attendance",
INDEX('Attendance Dump'!$E$2:$AI$400,
MATCH($A163,'Attendance Dump'!$B$2:$B$400,0),
MATCH(AN$2,'Attendance Dump'!$E$1:$AI$1,0)
),
INDEX('Active Hour''s Dump'!$D$3:$AH$337,
MATCH($C163,'Active Hour''s Dump'!$A$3:$A$337,0),
MATCH(AN$2,'Active Hour''s Dump'!$D$2:$AH$2,0)
))),"")</f>
        <v>0</v>
      </c>
      <c r="AO163" s="13">
        <f>_xlfn.IFNA(IF(AO$3="Productivity",
INDEX('Productivity Dump'!$E$4:$AJ$500,
MATCH($A163,'Productivity Dump'!$A$4:$A$500,0),
MATCH(AO$2,'Productivity Dump'!$E$3:$AJ$3,0)
),
IF(AO$3="Attendance",
INDEX('Attendance Dump'!$E$2:$AI$400,
MATCH($A163,'Attendance Dump'!$B$2:$B$400,0),
MATCH(AO$2,'Attendance Dump'!$E$1:$AI$1,0)
),
INDEX('Active Hour''s Dump'!$D$3:$AH$337,
MATCH($C163,'Active Hour''s Dump'!$A$3:$A$337,0),
MATCH(AO$2,'Active Hour''s Dump'!$D$2:$AH$2,0)
))),"")</f>
        <v>1302.0730000000003</v>
      </c>
      <c r="AP163" s="13" t="str">
        <f>_xlfn.IFNA(IF(AP$3="Productivity",
INDEX('Productivity Dump'!$E$4:$AJ$500,
MATCH($A163,'Productivity Dump'!$A$4:$A$500,0),
MATCH(AP$2,'Productivity Dump'!$E$3:$AJ$3,0)
),
IF(AP$3="Attendance",
INDEX('Attendance Dump'!$E$2:$AI$400,
MATCH($A163,'Attendance Dump'!$B$2:$B$400,0),
MATCH(AP$2,'Attendance Dump'!$E$1:$AI$1,0)
),
INDEX('Active Hour''s Dump'!$D$3:$AH$337,
MATCH($C163,'Active Hour''s Dump'!$A$3:$A$337,0),
MATCH(AP$2,'Active Hour''s Dump'!$D$2:$AH$2,0)
))),"")</f>
        <v>P</v>
      </c>
      <c r="AQ163" s="54">
        <f>_xlfn.IFNA(IF(AQ$3="Productivity",
INDEX('Productivity Dump'!$E$4:$AJ$500,
MATCH($A163,'Productivity Dump'!$A$4:$A$500,0),
MATCH(AQ$2,'Productivity Dump'!$E$3:$AJ$3,0)
),
IF(AQ$3="Attendance",
INDEX('Attendance Dump'!$E$2:$AI$400,
MATCH($A163,'Attendance Dump'!$B$2:$B$400,0),
MATCH(AQ$2,'Attendance Dump'!$E$1:$AI$1,0)
),
INDEX('Active Hour''s Dump'!$D$3:$AH$337,
MATCH($C163,'Active Hour''s Dump'!$A$3:$A$337,0),
MATCH(AQ$2,'Active Hour''s Dump'!$D$2:$AH$2,0)
))),"")</f>
        <v>7.0833333333333304</v>
      </c>
      <c r="AR163" s="13">
        <f>_xlfn.IFNA(IF(AR$3="Productivity",
INDEX('Productivity Dump'!$E$4:$AJ$500,
MATCH($A163,'Productivity Dump'!$A$4:$A$500,0),
MATCH(AR$2,'Productivity Dump'!$E$3:$AJ$3,0)
),
IF(AR$3="Attendance",
INDEX('Attendance Dump'!$E$2:$AI$400,
MATCH($A163,'Attendance Dump'!$B$2:$B$400,0),
MATCH(AR$2,'Attendance Dump'!$E$1:$AI$1,0)
),
INDEX('Active Hour''s Dump'!$D$3:$AH$337,
MATCH($C163,'Active Hour''s Dump'!$A$3:$A$337,0),
MATCH(AR$2,'Active Hour''s Dump'!$D$2:$AH$2,0)
))),"")</f>
        <v>1267.5020000000002</v>
      </c>
      <c r="AS163" s="13" t="str">
        <f>_xlfn.IFNA(IF(AS$3="Productivity",
INDEX('Productivity Dump'!$E$4:$AJ$500,
MATCH($A163,'Productivity Dump'!$A$4:$A$500,0),
MATCH(AS$2,'Productivity Dump'!$E$3:$AJ$3,0)
),
IF(AS$3="Attendance",
INDEX('Attendance Dump'!$E$2:$AI$400,
MATCH($A163,'Attendance Dump'!$B$2:$B$400,0),
MATCH(AS$2,'Attendance Dump'!$E$1:$AI$1,0)
),
INDEX('Active Hour''s Dump'!$D$3:$AH$337,
MATCH($C163,'Active Hour''s Dump'!$A$3:$A$337,0),
MATCH(AS$2,'Active Hour''s Dump'!$D$2:$AH$2,0)
))),"")</f>
        <v>P</v>
      </c>
      <c r="AT163" s="54">
        <f>_xlfn.IFNA(IF(AT$3="Productivity",
INDEX('Productivity Dump'!$E$4:$AJ$500,
MATCH($A163,'Productivity Dump'!$A$4:$A$500,0),
MATCH(AT$2,'Productivity Dump'!$E$3:$AJ$3,0)
),
IF(AT$3="Attendance",
INDEX('Attendance Dump'!$E$2:$AI$400,
MATCH($A163,'Attendance Dump'!$B$2:$B$400,0),
MATCH(AT$2,'Attendance Dump'!$E$1:$AI$1,0)
),
INDEX('Active Hour''s Dump'!$D$3:$AH$337,
MATCH($C163,'Active Hour''s Dump'!$A$3:$A$337,0),
MATCH(AT$2,'Active Hour''s Dump'!$D$2:$AH$2,0)
))),"")</f>
        <v>6.5</v>
      </c>
      <c r="AU163" s="13">
        <f>_xlfn.IFNA(IF(AU$3="Productivity",
INDEX('Productivity Dump'!$E$4:$AJ$500,
MATCH($A163,'Productivity Dump'!$A$4:$A$500,0),
MATCH(AU$2,'Productivity Dump'!$E$3:$AJ$3,0)
),
IF(AU$3="Attendance",
INDEX('Attendance Dump'!$E$2:$AI$400,
MATCH($A163,'Attendance Dump'!$B$2:$B$400,0),
MATCH(AU$2,'Attendance Dump'!$E$1:$AI$1,0)
),
INDEX('Active Hour''s Dump'!$D$3:$AH$337,
MATCH($C163,'Active Hour''s Dump'!$A$3:$A$337,0),
MATCH(AU$2,'Active Hour''s Dump'!$D$2:$AH$2,0)
))),"")</f>
        <v>1286.259</v>
      </c>
      <c r="AV163" s="13" t="str">
        <f>_xlfn.IFNA(IF(AV$3="Productivity",
INDEX('Productivity Dump'!$E$4:$AJ$500,
MATCH($A163,'Productivity Dump'!$A$4:$A$500,0),
MATCH(AV$2,'Productivity Dump'!$E$3:$AJ$3,0)
),
IF(AV$3="Attendance",
INDEX('Attendance Dump'!$E$2:$AI$400,
MATCH($A163,'Attendance Dump'!$B$2:$B$400,0),
MATCH(AV$2,'Attendance Dump'!$E$1:$AI$1,0)
),
INDEX('Active Hour''s Dump'!$D$3:$AH$337,
MATCH($C163,'Active Hour''s Dump'!$A$3:$A$337,0),
MATCH(AV$2,'Active Hour''s Dump'!$D$2:$AH$2,0)
))),"")</f>
        <v>P</v>
      </c>
      <c r="AW163" s="54">
        <f>_xlfn.IFNA(IF(AW$3="Productivity",
INDEX('Productivity Dump'!$E$4:$AJ$500,
MATCH($A163,'Productivity Dump'!$A$4:$A$500,0),
MATCH(AW$2,'Productivity Dump'!$E$3:$AJ$3,0)
),
IF(AW$3="Attendance",
INDEX('Attendance Dump'!$E$2:$AI$400,
MATCH($A163,'Attendance Dump'!$B$2:$B$400,0),
MATCH(AW$2,'Attendance Dump'!$E$1:$AI$1,0)
),
INDEX('Active Hour''s Dump'!$D$3:$AH$337,
MATCH($C163,'Active Hour''s Dump'!$A$3:$A$337,0),
MATCH(AW$2,'Active Hour''s Dump'!$D$2:$AH$2,0)
))),"")</f>
        <v>5.4166666666666696</v>
      </c>
      <c r="AX163" s="13">
        <f>_xlfn.IFNA(IF(AX$3="Productivity",
INDEX('Productivity Dump'!$E$4:$AJ$500,
MATCH($A163,'Productivity Dump'!$A$4:$A$500,0),
MATCH(AX$2,'Productivity Dump'!$E$3:$AJ$3,0)
),
IF(AX$3="Attendance",
INDEX('Attendance Dump'!$E$2:$AI$400,
MATCH($A163,'Attendance Dump'!$B$2:$B$400,0),
MATCH(AX$2,'Attendance Dump'!$E$1:$AI$1,0)
),
INDEX('Active Hour''s Dump'!$D$3:$AH$337,
MATCH($C163,'Active Hour''s Dump'!$A$3:$A$337,0),
MATCH(AX$2,'Active Hour''s Dump'!$D$2:$AH$2,0)
))),"")</f>
        <v>1312.924</v>
      </c>
      <c r="AY163" s="13" t="str">
        <f>_xlfn.IFNA(IF(AY$3="Productivity",
INDEX('Productivity Dump'!$E$4:$AJ$500,
MATCH($A163,'Productivity Dump'!$A$4:$A$500,0),
MATCH(AY$2,'Productivity Dump'!$E$3:$AJ$3,0)
),
IF(AY$3="Attendance",
INDEX('Attendance Dump'!$E$2:$AI$400,
MATCH($A163,'Attendance Dump'!$B$2:$B$400,0),
MATCH(AY$2,'Attendance Dump'!$E$1:$AI$1,0)
),
INDEX('Active Hour''s Dump'!$D$3:$AH$337,
MATCH($C163,'Active Hour''s Dump'!$A$3:$A$337,0),
MATCH(AY$2,'Active Hour''s Dump'!$D$2:$AH$2,0)
))),"")</f>
        <v>P</v>
      </c>
      <c r="AZ163" s="54">
        <f>_xlfn.IFNA(IF(AZ$3="Productivity",
INDEX('Productivity Dump'!$E$4:$AJ$500,
MATCH($A163,'Productivity Dump'!$A$4:$A$500,0),
MATCH(AZ$2,'Productivity Dump'!$E$3:$AJ$3,0)
),
IF(AZ$3="Attendance",
INDEX('Attendance Dump'!$E$2:$AI$400,
MATCH($A163,'Attendance Dump'!$B$2:$B$400,0),
MATCH(AZ$2,'Attendance Dump'!$E$1:$AI$1,0)
),
INDEX('Active Hour''s Dump'!$D$3:$AH$337,
MATCH($C163,'Active Hour''s Dump'!$A$3:$A$337,0),
MATCH(AZ$2,'Active Hour''s Dump'!$D$2:$AH$2,0)
))),"")</f>
        <v>5.6666666666666696</v>
      </c>
      <c r="BA163" s="13">
        <f>_xlfn.IFNA(IF(BA$3="Productivity",
INDEX('Productivity Dump'!$E$4:$AJ$500,
MATCH($A163,'Productivity Dump'!$A$4:$A$500,0),
MATCH(BA$2,'Productivity Dump'!$E$3:$AJ$3,0)
),
IF(BA$3="Attendance",
INDEX('Attendance Dump'!$E$2:$AI$400,
MATCH($A163,'Attendance Dump'!$B$2:$B$400,0),
MATCH(BA$2,'Attendance Dump'!$E$1:$AI$1,0)
),
INDEX('Active Hour''s Dump'!$D$3:$AH$337,
MATCH($C163,'Active Hour''s Dump'!$A$3:$A$337,0),
MATCH(BA$2,'Active Hour''s Dump'!$D$2:$AH$2,0)
))),"")</f>
        <v>1442.9060000000004</v>
      </c>
      <c r="BB163" s="13" t="str">
        <f>_xlfn.IFNA(IF(BB$3="Productivity",
INDEX('Productivity Dump'!$E$4:$AJ$500,
MATCH($A163,'Productivity Dump'!$A$4:$A$500,0),
MATCH(BB$2,'Productivity Dump'!$E$3:$AJ$3,0)
),
IF(BB$3="Attendance",
INDEX('Attendance Dump'!$E$2:$AI$400,
MATCH($A163,'Attendance Dump'!$B$2:$B$400,0),
MATCH(BB$2,'Attendance Dump'!$E$1:$AI$1,0)
),
INDEX('Active Hour''s Dump'!$D$3:$AH$337,
MATCH($C163,'Active Hour''s Dump'!$A$3:$A$337,0),
MATCH(BB$2,'Active Hour''s Dump'!$D$2:$AH$2,0)
))),"")</f>
        <v>P</v>
      </c>
      <c r="BC163" s="54">
        <f>_xlfn.IFNA(IF(BC$3="Productivity",
INDEX('Productivity Dump'!$E$4:$AJ$500,
MATCH($A163,'Productivity Dump'!$A$4:$A$500,0),
MATCH(BC$2,'Productivity Dump'!$E$3:$AJ$3,0)
),
IF(BC$3="Attendance",
INDEX('Attendance Dump'!$E$2:$AI$400,
MATCH($A163,'Attendance Dump'!$B$2:$B$400,0),
MATCH(BC$2,'Attendance Dump'!$E$1:$AI$1,0)
),
INDEX('Active Hour''s Dump'!$D$3:$AH$337,
MATCH($C163,'Active Hour''s Dump'!$A$3:$A$337,0),
MATCH(BC$2,'Active Hour''s Dump'!$D$2:$AH$2,0)
))),"")</f>
        <v>6.8333333333333304</v>
      </c>
      <c r="BD163" s="13">
        <f>_xlfn.IFNA(IF(BD$3="Productivity",
INDEX('Productivity Dump'!$E$4:$AJ$500,
MATCH($A163,'Productivity Dump'!$A$4:$A$500,0),
MATCH(BD$2,'Productivity Dump'!$E$3:$AJ$3,0)
),
IF(BD$3="Attendance",
INDEX('Attendance Dump'!$E$2:$AI$400,
MATCH($A163,'Attendance Dump'!$B$2:$B$400,0),
MATCH(BD$2,'Attendance Dump'!$E$1:$AI$1,0)
),
INDEX('Active Hour''s Dump'!$D$3:$AH$337,
MATCH($C163,'Active Hour''s Dump'!$A$3:$A$337,0),
MATCH(BD$2,'Active Hour''s Dump'!$D$2:$AH$2,0)
))),"")</f>
        <v>1206.5730000000001</v>
      </c>
      <c r="BE163" s="13" t="str">
        <f>_xlfn.IFNA(IF(BE$3="Productivity",
INDEX('Productivity Dump'!$E$4:$AJ$500,
MATCH($A163,'Productivity Dump'!$A$4:$A$500,0),
MATCH(BE$2,'Productivity Dump'!$E$3:$AJ$3,0)
),
IF(BE$3="Attendance",
INDEX('Attendance Dump'!$E$2:$AI$400,
MATCH($A163,'Attendance Dump'!$B$2:$B$400,0),
MATCH(BE$2,'Attendance Dump'!$E$1:$AI$1,0)
),
INDEX('Active Hour''s Dump'!$D$3:$AH$337,
MATCH($C163,'Active Hour''s Dump'!$A$3:$A$337,0),
MATCH(BE$2,'Active Hour''s Dump'!$D$2:$AH$2,0)
))),"")</f>
        <v>P</v>
      </c>
      <c r="BF163" s="54">
        <f>_xlfn.IFNA(IF(BF$3="Productivity",
INDEX('Productivity Dump'!$E$4:$AJ$500,
MATCH($A163,'Productivity Dump'!$A$4:$A$500,0),
MATCH(BF$2,'Productivity Dump'!$E$3:$AJ$3,0)
),
IF(BF$3="Attendance",
INDEX('Attendance Dump'!$E$2:$AI$400,
MATCH($A163,'Attendance Dump'!$B$2:$B$400,0),
MATCH(BF$2,'Attendance Dump'!$E$1:$AI$1,0)
),
INDEX('Active Hour''s Dump'!$D$3:$AH$337,
MATCH($C163,'Active Hour''s Dump'!$A$3:$A$337,0),
MATCH(BF$2,'Active Hour''s Dump'!$D$2:$AH$2,0)
))),"")</f>
        <v>5.5833333333333304</v>
      </c>
      <c r="BG163" s="13">
        <f>_xlfn.IFNA(IF(BG$3="Productivity",
INDEX('Productivity Dump'!$E$4:$AJ$500,
MATCH($A163,'Productivity Dump'!$A$4:$A$500,0),
MATCH(BG$2,'Productivity Dump'!$E$3:$AJ$3,0)
),
IF(BG$3="Attendance",
INDEX('Attendance Dump'!$E$2:$AI$400,
MATCH($A163,'Attendance Dump'!$B$2:$B$400,0),
MATCH(BG$2,'Attendance Dump'!$E$1:$AI$1,0)
),
INDEX('Active Hour''s Dump'!$D$3:$AH$337,
MATCH($C163,'Active Hour''s Dump'!$A$3:$A$337,0),
MATCH(BG$2,'Active Hour''s Dump'!$D$2:$AH$2,0)
))),"")</f>
        <v>0</v>
      </c>
      <c r="BH163" s="13" t="str">
        <f>_xlfn.IFNA(IF(BH$3="Productivity",
INDEX('Productivity Dump'!$E$4:$AJ$500,
MATCH($A163,'Productivity Dump'!$A$4:$A$500,0),
MATCH(BH$2,'Productivity Dump'!$E$3:$AJ$3,0)
),
IF(BH$3="Attendance",
INDEX('Attendance Dump'!$E$2:$AI$400,
MATCH($A163,'Attendance Dump'!$B$2:$B$400,0),
MATCH(BH$2,'Attendance Dump'!$E$1:$AI$1,0)
),
INDEX('Active Hour''s Dump'!$D$3:$AH$337,
MATCH($C163,'Active Hour''s Dump'!$A$3:$A$337,0),
MATCH(BH$2,'Active Hour''s Dump'!$D$2:$AH$2,0)
))),"")</f>
        <v>WO</v>
      </c>
      <c r="BI163" s="54">
        <f>_xlfn.IFNA(IF(BI$3="Productivity",
INDEX('Productivity Dump'!$E$4:$AJ$500,
MATCH($A163,'Productivity Dump'!$A$4:$A$500,0),
MATCH(BI$2,'Productivity Dump'!$E$3:$AJ$3,0)
),
IF(BI$3="Attendance",
INDEX('Attendance Dump'!$E$2:$AI$400,
MATCH($A163,'Attendance Dump'!$B$2:$B$400,0),
MATCH(BI$2,'Attendance Dump'!$E$1:$AI$1,0)
),
INDEX('Active Hour''s Dump'!$D$3:$AH$337,
MATCH($C163,'Active Hour''s Dump'!$A$3:$A$337,0),
MATCH(BI$2,'Active Hour''s Dump'!$D$2:$AH$2,0)
))),"")</f>
        <v>0</v>
      </c>
      <c r="BJ163" s="13">
        <f>_xlfn.IFNA(IF(BJ$3="Productivity",
INDEX('Productivity Dump'!$E$4:$AJ$500,
MATCH($A163,'Productivity Dump'!$A$4:$A$500,0),
MATCH(BJ$2,'Productivity Dump'!$E$3:$AJ$3,0)
),
IF(BJ$3="Attendance",
INDEX('Attendance Dump'!$E$2:$AI$400,
MATCH($A163,'Attendance Dump'!$B$2:$B$400,0),
MATCH(BJ$2,'Attendance Dump'!$E$1:$AI$1,0)
),
INDEX('Active Hour''s Dump'!$D$3:$AH$337,
MATCH($C163,'Active Hour''s Dump'!$A$3:$A$337,0),
MATCH(BJ$2,'Active Hour''s Dump'!$D$2:$AH$2,0)
))),"")</f>
        <v>966.21500000000003</v>
      </c>
      <c r="BK163" s="13" t="str">
        <f>_xlfn.IFNA(IF(BK$3="Productivity",
INDEX('Productivity Dump'!$E$4:$AJ$500,
MATCH($A163,'Productivity Dump'!$A$4:$A$500,0),
MATCH(BK$2,'Productivity Dump'!$E$3:$AJ$3,0)
),
IF(BK$3="Attendance",
INDEX('Attendance Dump'!$E$2:$AI$400,
MATCH($A163,'Attendance Dump'!$B$2:$B$400,0),
MATCH(BK$2,'Attendance Dump'!$E$1:$AI$1,0)
),
INDEX('Active Hour''s Dump'!$D$3:$AH$337,
MATCH($C163,'Active Hour''s Dump'!$A$3:$A$337,0),
MATCH(BK$2,'Active Hour''s Dump'!$D$2:$AH$2,0)
))),"")</f>
        <v>P</v>
      </c>
      <c r="BL163" s="54">
        <f>_xlfn.IFNA(IF(BL$3="Productivity",
INDEX('Productivity Dump'!$E$4:$AJ$500,
MATCH($A163,'Productivity Dump'!$A$4:$A$500,0),
MATCH(BL$2,'Productivity Dump'!$E$3:$AJ$3,0)
),
IF(BL$3="Attendance",
INDEX('Attendance Dump'!$E$2:$AI$400,
MATCH($A163,'Attendance Dump'!$B$2:$B$400,0),
MATCH(BL$2,'Attendance Dump'!$E$1:$AI$1,0)
),
INDEX('Active Hour''s Dump'!$D$3:$AH$337,
MATCH($C163,'Active Hour''s Dump'!$A$3:$A$337,0),
MATCH(BL$2,'Active Hour''s Dump'!$D$2:$AH$2,0)
))),"")</f>
        <v>5.0833333333333304</v>
      </c>
      <c r="BM163" s="13">
        <f>_xlfn.IFNA(IF(BM$3="Productivity",
INDEX('Productivity Dump'!$E$4:$AJ$500,
MATCH($A163,'Productivity Dump'!$A$4:$A$500,0),
MATCH(BM$2,'Productivity Dump'!$E$3:$AJ$3,0)
),
IF(BM$3="Attendance",
INDEX('Attendance Dump'!$E$2:$AI$400,
MATCH($A163,'Attendance Dump'!$B$2:$B$400,0),
MATCH(BM$2,'Attendance Dump'!$E$1:$AI$1,0)
),
INDEX('Active Hour''s Dump'!$D$3:$AH$337,
MATCH($C163,'Active Hour''s Dump'!$A$3:$A$337,0),
MATCH(BM$2,'Active Hour''s Dump'!$D$2:$AH$2,0)
))),"")</f>
        <v>1242.8560000000002</v>
      </c>
      <c r="BN163" s="13" t="str">
        <f>_xlfn.IFNA(IF(BN$3="Productivity",
INDEX('Productivity Dump'!$E$4:$AJ$500,
MATCH($A163,'Productivity Dump'!$A$4:$A$500,0),
MATCH(BN$2,'Productivity Dump'!$E$3:$AJ$3,0)
),
IF(BN$3="Attendance",
INDEX('Attendance Dump'!$E$2:$AI$400,
MATCH($A163,'Attendance Dump'!$B$2:$B$400,0),
MATCH(BN$2,'Attendance Dump'!$E$1:$AI$1,0)
),
INDEX('Active Hour''s Dump'!$D$3:$AH$337,
MATCH($C163,'Active Hour''s Dump'!$A$3:$A$337,0),
MATCH(BN$2,'Active Hour''s Dump'!$D$2:$AH$2,0)
))),"")</f>
        <v>P</v>
      </c>
      <c r="BO163" s="54">
        <f>_xlfn.IFNA(IF(BO$3="Productivity",
INDEX('Productivity Dump'!$E$4:$AJ$500,
MATCH($A163,'Productivity Dump'!$A$4:$A$500,0),
MATCH(BO$2,'Productivity Dump'!$E$3:$AJ$3,0)
),
IF(BO$3="Attendance",
INDEX('Attendance Dump'!$E$2:$AI$400,
MATCH($A163,'Attendance Dump'!$B$2:$B$400,0),
MATCH(BO$2,'Attendance Dump'!$E$1:$AI$1,0)
),
INDEX('Active Hour''s Dump'!$D$3:$AH$337,
MATCH($C163,'Active Hour''s Dump'!$A$3:$A$337,0),
MATCH(BO$2,'Active Hour''s Dump'!$D$2:$AH$2,0)
))),"")</f>
        <v>5.5833333333333304</v>
      </c>
      <c r="BP163" s="13">
        <f>_xlfn.IFNA(IF(BP$3="Productivity",
INDEX('Productivity Dump'!$E$4:$AJ$500,
MATCH($A163,'Productivity Dump'!$A$4:$A$500,0),
MATCH(BP$2,'Productivity Dump'!$E$3:$AJ$3,0)
),
IF(BP$3="Attendance",
INDEX('Attendance Dump'!$E$2:$AI$400,
MATCH($A163,'Attendance Dump'!$B$2:$B$400,0),
MATCH(BP$2,'Attendance Dump'!$E$1:$AI$1,0)
),
INDEX('Active Hour''s Dump'!$D$3:$AH$337,
MATCH($C163,'Active Hour''s Dump'!$A$3:$A$337,0),
MATCH(BP$2,'Active Hour''s Dump'!$D$2:$AH$2,0)
))),"")</f>
        <v>1163.1069999999997</v>
      </c>
      <c r="BQ163" s="13" t="str">
        <f>_xlfn.IFNA(IF(BQ$3="Productivity",
INDEX('Productivity Dump'!$E$4:$AJ$500,
MATCH($A163,'Productivity Dump'!$A$4:$A$500,0),
MATCH(BQ$2,'Productivity Dump'!$E$3:$AJ$3,0)
),
IF(BQ$3="Attendance",
INDEX('Attendance Dump'!$E$2:$AI$400,
MATCH($A163,'Attendance Dump'!$B$2:$B$400,0),
MATCH(BQ$2,'Attendance Dump'!$E$1:$AI$1,0)
),
INDEX('Active Hour''s Dump'!$D$3:$AH$337,
MATCH($C163,'Active Hour''s Dump'!$A$3:$A$337,0),
MATCH(BQ$2,'Active Hour''s Dump'!$D$2:$AH$2,0)
))),"")</f>
        <v>P</v>
      </c>
      <c r="BR163" s="54">
        <f>_xlfn.IFNA(IF(BR$3="Productivity",
INDEX('Productivity Dump'!$E$4:$AJ$500,
MATCH($A163,'Productivity Dump'!$A$4:$A$500,0),
MATCH(BR$2,'Productivity Dump'!$E$3:$AJ$3,0)
),
IF(BR$3="Attendance",
INDEX('Attendance Dump'!$E$2:$AI$400,
MATCH($A163,'Attendance Dump'!$B$2:$B$400,0),
MATCH(BR$2,'Attendance Dump'!$E$1:$AI$1,0)
),
INDEX('Active Hour''s Dump'!$D$3:$AH$337,
MATCH($C163,'Active Hour''s Dump'!$A$3:$A$337,0),
MATCH(BR$2,'Active Hour''s Dump'!$D$2:$AH$2,0)
))),"")</f>
        <v>5.4166666666666696</v>
      </c>
      <c r="BS163" s="13">
        <f>_xlfn.IFNA(IF(BS$3="Productivity",
INDEX('Productivity Dump'!$E$4:$AJ$500,
MATCH($A163,'Productivity Dump'!$A$4:$A$500,0),
MATCH(BS$2,'Productivity Dump'!$E$3:$AJ$3,0)
),
IF(BS$3="Attendance",
INDEX('Attendance Dump'!$E$2:$AI$400,
MATCH($A163,'Attendance Dump'!$B$2:$B$400,0),
MATCH(BS$2,'Attendance Dump'!$E$1:$AI$1,0)
),
INDEX('Active Hour''s Dump'!$D$3:$AH$337,
MATCH($C163,'Active Hour''s Dump'!$A$3:$A$337,0),
MATCH(BS$2,'Active Hour''s Dump'!$D$2:$AH$2,0)
))),"")</f>
        <v>1250.8259999999998</v>
      </c>
      <c r="BT163" s="13" t="str">
        <f>_xlfn.IFNA(IF(BT$3="Productivity",
INDEX('Productivity Dump'!$E$4:$AJ$500,
MATCH($A163,'Productivity Dump'!$A$4:$A$500,0),
MATCH(BT$2,'Productivity Dump'!$E$3:$AJ$3,0)
),
IF(BT$3="Attendance",
INDEX('Attendance Dump'!$E$2:$AI$400,
MATCH($A163,'Attendance Dump'!$B$2:$B$400,0),
MATCH(BT$2,'Attendance Dump'!$E$1:$AI$1,0)
),
INDEX('Active Hour''s Dump'!$D$3:$AH$337,
MATCH($C163,'Active Hour''s Dump'!$A$3:$A$337,0),
MATCH(BT$2,'Active Hour''s Dump'!$D$2:$AH$2,0)
))),"")</f>
        <v>H(P)</v>
      </c>
      <c r="BU163" s="54">
        <f>_xlfn.IFNA(IF(BU$3="Productivity",
INDEX('Productivity Dump'!$E$4:$AJ$500,
MATCH($A163,'Productivity Dump'!$A$4:$A$500,0),
MATCH(BU$2,'Productivity Dump'!$E$3:$AJ$3,0)
),
IF(BU$3="Attendance",
INDEX('Attendance Dump'!$E$2:$AI$400,
MATCH($A163,'Attendance Dump'!$B$2:$B$400,0),
MATCH(BU$2,'Attendance Dump'!$E$1:$AI$1,0)
),
INDEX('Active Hour''s Dump'!$D$3:$AH$337,
MATCH($C163,'Active Hour''s Dump'!$A$3:$A$337,0),
MATCH(BU$2,'Active Hour''s Dump'!$D$2:$AH$2,0)
))),"")</f>
        <v>5.8333333333333304</v>
      </c>
      <c r="BV163" s="13">
        <f>_xlfn.IFNA(IF(BV$3="Productivity",
INDEX('Productivity Dump'!$E$4:$AJ$500,
MATCH($A163,'Productivity Dump'!$A$4:$A$500,0),
MATCH(BV$2,'Productivity Dump'!$E$3:$AJ$3,0)
),
IF(BV$3="Attendance",
INDEX('Attendance Dump'!$E$2:$AI$400,
MATCH($A163,'Attendance Dump'!$B$2:$B$400,0),
MATCH(BV$2,'Attendance Dump'!$E$1:$AI$1,0)
),
INDEX('Active Hour''s Dump'!$D$3:$AH$337,
MATCH($C163,'Active Hour''s Dump'!$A$3:$A$337,0),
MATCH(BV$2,'Active Hour''s Dump'!$D$2:$AH$2,0)
))),"")</f>
        <v>1293.1609999999998</v>
      </c>
      <c r="BW163" s="13" t="str">
        <f>_xlfn.IFNA(IF(BW$3="Productivity",
INDEX('Productivity Dump'!$E$4:$AJ$500,
MATCH($A163,'Productivity Dump'!$A$4:$A$500,0),
MATCH(BW$2,'Productivity Dump'!$E$3:$AJ$3,0)
),
IF(BW$3="Attendance",
INDEX('Attendance Dump'!$E$2:$AI$400,
MATCH($A163,'Attendance Dump'!$B$2:$B$400,0),
MATCH(BW$2,'Attendance Dump'!$E$1:$AI$1,0)
),
INDEX('Active Hour''s Dump'!$D$3:$AH$337,
MATCH($C163,'Active Hour''s Dump'!$A$3:$A$337,0),
MATCH(BW$2,'Active Hour''s Dump'!$D$2:$AH$2,0)
))),"")</f>
        <v>P</v>
      </c>
      <c r="BX163" s="54">
        <f>_xlfn.IFNA(IF(BX$3="Productivity",
INDEX('Productivity Dump'!$E$4:$AJ$500,
MATCH($A163,'Productivity Dump'!$A$4:$A$500,0),
MATCH(BX$2,'Productivity Dump'!$E$3:$AJ$3,0)
),
IF(BX$3="Attendance",
INDEX('Attendance Dump'!$E$2:$AI$400,
MATCH($A163,'Attendance Dump'!$B$2:$B$400,0),
MATCH(BX$2,'Attendance Dump'!$E$1:$AI$1,0)
),
INDEX('Active Hour''s Dump'!$D$3:$AH$337,
MATCH($C163,'Active Hour''s Dump'!$A$3:$A$337,0),
MATCH(BX$2,'Active Hour''s Dump'!$D$2:$AH$2,0)
))),"")</f>
        <v>5.75</v>
      </c>
      <c r="BY163" s="13">
        <f>_xlfn.IFNA(IF(BY$3="Productivity",
INDEX('Productivity Dump'!$E$4:$AJ$500,
MATCH($A163,'Productivity Dump'!$A$4:$A$500,0),
MATCH(BY$2,'Productivity Dump'!$E$3:$AJ$3,0)
),
IF(BY$3="Attendance",
INDEX('Attendance Dump'!$E$2:$AI$400,
MATCH($A163,'Attendance Dump'!$B$2:$B$400,0),
MATCH(BY$2,'Attendance Dump'!$E$1:$AI$1,0)
),
INDEX('Active Hour''s Dump'!$D$3:$AH$337,
MATCH($C163,'Active Hour''s Dump'!$A$3:$A$337,0),
MATCH(BY$2,'Active Hour''s Dump'!$D$2:$AH$2,0)
))),"")</f>
        <v>703.33100000000002</v>
      </c>
      <c r="BZ163" s="13" t="str">
        <f>_xlfn.IFNA(IF(BZ$3="Productivity",
INDEX('Productivity Dump'!$E$4:$AJ$500,
MATCH($A163,'Productivity Dump'!$A$4:$A$500,0),
MATCH(BZ$2,'Productivity Dump'!$E$3:$AJ$3,0)
),
IF(BZ$3="Attendance",
INDEX('Attendance Dump'!$E$2:$AI$400,
MATCH($A163,'Attendance Dump'!$B$2:$B$400,0),
MATCH(BZ$2,'Attendance Dump'!$E$1:$AI$1,0)
),
INDEX('Active Hour''s Dump'!$D$3:$AH$337,
MATCH($C163,'Active Hour''s Dump'!$A$3:$A$337,0),
MATCH(BZ$2,'Active Hour''s Dump'!$D$2:$AH$2,0)
))),"")</f>
        <v>P</v>
      </c>
      <c r="CA163" s="54">
        <f>_xlfn.IFNA(IF(CA$3="Productivity",
INDEX('Productivity Dump'!$E$4:$AJ$500,
MATCH($A163,'Productivity Dump'!$A$4:$A$500,0),
MATCH(CA$2,'Productivity Dump'!$E$3:$AJ$3,0)
),
IF(CA$3="Attendance",
INDEX('Attendance Dump'!$E$2:$AI$400,
MATCH($A163,'Attendance Dump'!$B$2:$B$400,0),
MATCH(CA$2,'Attendance Dump'!$E$1:$AI$1,0)
),
INDEX('Active Hour''s Dump'!$D$3:$AH$337,
MATCH($C163,'Active Hour''s Dump'!$A$3:$A$337,0),
MATCH(CA$2,'Active Hour''s Dump'!$D$2:$AH$2,0)
))),"")</f>
        <v>3.5</v>
      </c>
      <c r="CB163" s="13">
        <f>_xlfn.IFNA(IF(CB$3="Productivity",
INDEX('Productivity Dump'!$E$4:$AJ$500,
MATCH($A163,'Productivity Dump'!$A$4:$A$500,0),
MATCH(CB$2,'Productivity Dump'!$E$3:$AJ$3,0)
),
IF(CB$3="Attendance",
INDEX('Attendance Dump'!$E$2:$AI$400,
MATCH($A163,'Attendance Dump'!$B$2:$B$400,0),
MATCH(CB$2,'Attendance Dump'!$E$1:$AI$1,0)
),
INDEX('Active Hour''s Dump'!$D$3:$AH$337,
MATCH($C163,'Active Hour''s Dump'!$A$3:$A$337,0),
MATCH(CB$2,'Active Hour''s Dump'!$D$2:$AH$2,0)
))),"")</f>
        <v>421.16600000000005</v>
      </c>
      <c r="CC163" s="13" t="str">
        <f>_xlfn.IFNA(IF(CC$3="Productivity",
INDEX('Productivity Dump'!$E$4:$AJ$500,
MATCH($A163,'Productivity Dump'!$A$4:$A$500,0),
MATCH(CC$2,'Productivity Dump'!$E$3:$AJ$3,0)
),
IF(CC$3="Attendance",
INDEX('Attendance Dump'!$E$2:$AI$400,
MATCH($A163,'Attendance Dump'!$B$2:$B$400,0),
MATCH(CC$2,'Attendance Dump'!$E$1:$AI$1,0)
),
INDEX('Active Hour''s Dump'!$D$3:$AH$337,
MATCH($C163,'Active Hour''s Dump'!$A$3:$A$337,0),
MATCH(CC$2,'Active Hour''s Dump'!$D$2:$AH$2,0)
))),"")</f>
        <v>WO</v>
      </c>
      <c r="CD163" s="54">
        <f>_xlfn.IFNA(IF(CD$3="Productivity",
INDEX('Productivity Dump'!$E$4:$AJ$500,
MATCH($A163,'Productivity Dump'!$A$4:$A$500,0),
MATCH(CD$2,'Productivity Dump'!$E$3:$AJ$3,0)
),
IF(CD$3="Attendance",
INDEX('Attendance Dump'!$E$2:$AI$400,
MATCH($A163,'Attendance Dump'!$B$2:$B$400,0),
MATCH(CD$2,'Attendance Dump'!$E$1:$AI$1,0)
),
INDEX('Active Hour''s Dump'!$D$3:$AH$337,
MATCH($C163,'Active Hour''s Dump'!$A$3:$A$337,0),
MATCH(CD$2,'Active Hour''s Dump'!$D$2:$AH$2,0)
))),"")</f>
        <v>1.8333333333333299</v>
      </c>
      <c r="CE163" s="13">
        <f>_xlfn.IFNA(IF(CE$3="Productivity",
INDEX('Productivity Dump'!$E$4:$AJ$500,
MATCH($A163,'Productivity Dump'!$A$4:$A$500,0),
MATCH(CE$2,'Productivity Dump'!$E$3:$AJ$3,0)
),
IF(CE$3="Attendance",
INDEX('Attendance Dump'!$E$2:$AI$400,
MATCH($A163,'Attendance Dump'!$B$2:$B$400,0),
MATCH(CE$2,'Attendance Dump'!$E$1:$AI$1,0)
),
INDEX('Active Hour''s Dump'!$D$3:$AH$337,
MATCH($C163,'Active Hour''s Dump'!$A$3:$A$337,0),
MATCH(CE$2,'Active Hour''s Dump'!$D$2:$AH$2,0)
))),"")</f>
        <v>1370.5329999999999</v>
      </c>
      <c r="CF163" s="13" t="str">
        <f>_xlfn.IFNA(IF(CF$3="Productivity",
INDEX('Productivity Dump'!$E$4:$AJ$500,
MATCH($A163,'Productivity Dump'!$A$4:$A$500,0),
MATCH(CF$2,'Productivity Dump'!$E$3:$AJ$3,0)
),
IF(CF$3="Attendance",
INDEX('Attendance Dump'!$E$2:$AI$400,
MATCH($A163,'Attendance Dump'!$B$2:$B$400,0),
MATCH(CF$2,'Attendance Dump'!$E$1:$AI$1,0)
),
INDEX('Active Hour''s Dump'!$D$3:$AH$337,
MATCH($C163,'Active Hour''s Dump'!$A$3:$A$337,0),
MATCH(CF$2,'Active Hour''s Dump'!$D$2:$AH$2,0)
))),"")</f>
        <v>P</v>
      </c>
      <c r="CG163" s="54">
        <f>_xlfn.IFNA(IF(CG$3="Productivity",
INDEX('Productivity Dump'!$E$4:$AJ$500,
MATCH($A163,'Productivity Dump'!$A$4:$A$500,0),
MATCH(CG$2,'Productivity Dump'!$E$3:$AJ$3,0)
),
IF(CG$3="Attendance",
INDEX('Attendance Dump'!$E$2:$AI$400,
MATCH($A163,'Attendance Dump'!$B$2:$B$400,0),
MATCH(CG$2,'Attendance Dump'!$E$1:$AI$1,0)
),
INDEX('Active Hour''s Dump'!$D$3:$AH$337,
MATCH($C163,'Active Hour''s Dump'!$A$3:$A$337,0),
MATCH(CG$2,'Active Hour''s Dump'!$D$2:$AH$2,0)
))),"")</f>
        <v>6.5</v>
      </c>
      <c r="CH163" s="13">
        <f>_xlfn.IFNA(IF(CH$3="Productivity",
INDEX('Productivity Dump'!$E$4:$AJ$500,
MATCH($A163,'Productivity Dump'!$A$4:$A$500,0),
MATCH(CH$2,'Productivity Dump'!$E$3:$AJ$3,0)
),
IF(CH$3="Attendance",
INDEX('Attendance Dump'!$E$2:$AI$400,
MATCH($A163,'Attendance Dump'!$B$2:$B$400,0),
MATCH(CH$2,'Attendance Dump'!$E$1:$AI$1,0)
),
INDEX('Active Hour''s Dump'!$D$3:$AH$337,
MATCH($C163,'Active Hour''s Dump'!$A$3:$A$337,0),
MATCH(CH$2,'Active Hour''s Dump'!$D$2:$AH$2,0)
))),"")</f>
        <v>1682.0139999999999</v>
      </c>
      <c r="CI163" s="13" t="str">
        <f>_xlfn.IFNA(IF(CI$3="Productivity",
INDEX('Productivity Dump'!$E$4:$AJ$500,
MATCH($A163,'Productivity Dump'!$A$4:$A$500,0),
MATCH(CI$2,'Productivity Dump'!$E$3:$AJ$3,0)
),
IF(CI$3="Attendance",
INDEX('Attendance Dump'!$E$2:$AI$400,
MATCH($A163,'Attendance Dump'!$B$2:$B$400,0),
MATCH(CI$2,'Attendance Dump'!$E$1:$AI$1,0)
),
INDEX('Active Hour''s Dump'!$D$3:$AH$337,
MATCH($C163,'Active Hour''s Dump'!$A$3:$A$337,0),
MATCH(CI$2,'Active Hour''s Dump'!$D$2:$AH$2,0)
))),"")</f>
        <v>P</v>
      </c>
      <c r="CJ163" s="54">
        <f>_xlfn.IFNA(IF(CJ$3="Productivity",
INDEX('Productivity Dump'!$E$4:$AJ$500,
MATCH($A163,'Productivity Dump'!$A$4:$A$500,0),
MATCH(CJ$2,'Productivity Dump'!$E$3:$AJ$3,0)
),
IF(CJ$3="Attendance",
INDEX('Attendance Dump'!$E$2:$AI$400,
MATCH($A163,'Attendance Dump'!$B$2:$B$400,0),
MATCH(CJ$2,'Attendance Dump'!$E$1:$AI$1,0)
),
INDEX('Active Hour''s Dump'!$D$3:$AH$337,
MATCH($C163,'Active Hour''s Dump'!$A$3:$A$337,0),
MATCH(CJ$2,'Active Hour''s Dump'!$D$2:$AH$2,0)
))),"")</f>
        <v>7.1666666666666696</v>
      </c>
      <c r="CK163" s="13">
        <f>_xlfn.IFNA(IF(CK$3="Productivity",
INDEX('Productivity Dump'!$E$4:$AJ$500,
MATCH($A163,'Productivity Dump'!$A$4:$A$500,0),
MATCH(CK$2,'Productivity Dump'!$E$3:$AJ$3,0)
),
IF(CK$3="Attendance",
INDEX('Attendance Dump'!$E$2:$AI$400,
MATCH($A163,'Attendance Dump'!$B$2:$B$400,0),
MATCH(CK$2,'Attendance Dump'!$E$1:$AI$1,0)
),
INDEX('Active Hour''s Dump'!$D$3:$AH$337,
MATCH($C163,'Active Hour''s Dump'!$A$3:$A$337,0),
MATCH(CK$2,'Active Hour''s Dump'!$D$2:$AH$2,0)
))),"")</f>
        <v>1613.8290000000004</v>
      </c>
      <c r="CL163" s="13" t="str">
        <f>_xlfn.IFNA(IF(CL$3="Productivity",
INDEX('Productivity Dump'!$E$4:$AJ$500,
MATCH($A163,'Productivity Dump'!$A$4:$A$500,0),
MATCH(CL$2,'Productivity Dump'!$E$3:$AJ$3,0)
),
IF(CL$3="Attendance",
INDEX('Attendance Dump'!$E$2:$AI$400,
MATCH($A163,'Attendance Dump'!$B$2:$B$400,0),
MATCH(CL$2,'Attendance Dump'!$E$1:$AI$1,0)
),
INDEX('Active Hour''s Dump'!$D$3:$AH$337,
MATCH($C163,'Active Hour''s Dump'!$A$3:$A$337,0),
MATCH(CL$2,'Active Hour''s Dump'!$D$2:$AH$2,0)
))),"")</f>
        <v>P</v>
      </c>
      <c r="CM163" s="54">
        <f>_xlfn.IFNA(IF(CM$3="Productivity",
INDEX('Productivity Dump'!$E$4:$AJ$500,
MATCH($A163,'Productivity Dump'!$A$4:$A$500,0),
MATCH(CM$2,'Productivity Dump'!$E$3:$AJ$3,0)
),
IF(CM$3="Attendance",
INDEX('Attendance Dump'!$E$2:$AI$400,
MATCH($A163,'Attendance Dump'!$B$2:$B$400,0),
MATCH(CM$2,'Attendance Dump'!$E$1:$AI$1,0)
),
INDEX('Active Hour''s Dump'!$D$3:$AH$337,
MATCH($C163,'Active Hour''s Dump'!$A$3:$A$337,0),
MATCH(CM$2,'Active Hour''s Dump'!$D$2:$AH$2,0)
))),"")</f>
        <v>6.8333333333333304</v>
      </c>
      <c r="CN163" s="13">
        <f>_xlfn.IFNA(IF(CN$3="Productivity",
INDEX('Productivity Dump'!$E$4:$AJ$500,
MATCH($A163,'Productivity Dump'!$A$4:$A$500,0),
MATCH(CN$2,'Productivity Dump'!$E$3:$AJ$3,0)
),
IF(CN$3="Attendance",
INDEX('Attendance Dump'!$E$2:$AI$400,
MATCH($A163,'Attendance Dump'!$B$2:$B$400,0),
MATCH(CN$2,'Attendance Dump'!$E$1:$AI$1,0)
),
INDEX('Active Hour''s Dump'!$D$3:$AH$337,
MATCH($C163,'Active Hour''s Dump'!$A$3:$A$337,0),
MATCH(CN$2,'Active Hour''s Dump'!$D$2:$AH$2,0)
))),"")</f>
        <v>0</v>
      </c>
      <c r="CO163" s="13">
        <f>_xlfn.IFNA(IF(CO$3="Productivity",
INDEX('Productivity Dump'!$E$4:$AJ$500,
MATCH($A163,'Productivity Dump'!$A$4:$A$500,0),
MATCH(CO$2,'Productivity Dump'!$E$3:$AJ$3,0)
),
IF(CO$3="Attendance",
INDEX('Attendance Dump'!$E$2:$AI$400,
MATCH($A163,'Attendance Dump'!$B$2:$B$400,0),
MATCH(CO$2,'Attendance Dump'!$E$1:$AI$1,0)
),
INDEX('Active Hour''s Dump'!$D$3:$AH$337,
MATCH($C163,'Active Hour''s Dump'!$A$3:$A$337,0),
MATCH(CO$2,'Active Hour''s Dump'!$D$2:$AH$2,0)
))),"")</f>
        <v>0</v>
      </c>
      <c r="CP163" s="54">
        <f>_xlfn.IFNA(IF(CP$3="Productivity",
INDEX('Productivity Dump'!$E$4:$AJ$500,
MATCH($A163,'Productivity Dump'!$A$4:$A$500,0),
MATCH(CP$2,'Productivity Dump'!$E$3:$AJ$3,0)
),
IF(CP$3="Attendance",
INDEX('Attendance Dump'!$E$2:$AI$400,
MATCH($A163,'Attendance Dump'!$B$2:$B$400,0),
MATCH(CP$2,'Attendance Dump'!$E$1:$AI$1,0)
),
INDEX('Active Hour''s Dump'!$D$3:$AH$337,
MATCH($C163,'Active Hour''s Dump'!$A$3:$A$337,0),
MATCH(CP$2,'Active Hour''s Dump'!$D$2:$AH$2,0)
))),"")</f>
        <v>0</v>
      </c>
      <c r="CQ163" s="13">
        <f>_xlfn.IFNA(IF(CQ$3="Productivity",
INDEX('Productivity Dump'!$E$4:$AJ$500,
MATCH($A163,'Productivity Dump'!$A$4:$A$500,0),
MATCH(CQ$2,'Productivity Dump'!$E$3:$AJ$3,0)
),
IF(CQ$3="Attendance",
INDEX('Attendance Dump'!$E$2:$AI$400,
MATCH($A163,'Attendance Dump'!$B$2:$B$400,0),
MATCH(CQ$2,'Attendance Dump'!$E$1:$AI$1,0)
),
INDEX('Active Hour''s Dump'!$D$3:$AH$337,
MATCH($C163,'Active Hour''s Dump'!$A$3:$A$337,0),
MATCH(CQ$2,'Active Hour''s Dump'!$D$2:$AH$2,0)
))),"")</f>
        <v>0</v>
      </c>
      <c r="CR163" s="13">
        <f>_xlfn.IFNA(IF(CR$3="Productivity",
INDEX('Productivity Dump'!$E$4:$AJ$500,
MATCH($A163,'Productivity Dump'!$A$4:$A$500,0),
MATCH(CR$2,'Productivity Dump'!$E$3:$AJ$3,0)
),
IF(CR$3="Attendance",
INDEX('Attendance Dump'!$E$2:$AI$400,
MATCH($A163,'Attendance Dump'!$B$2:$B$400,0),
MATCH(CR$2,'Attendance Dump'!$E$1:$AI$1,0)
),
INDEX('Active Hour''s Dump'!$D$3:$AH$337,
MATCH($C163,'Active Hour''s Dump'!$A$3:$A$337,0),
MATCH(CR$2,'Active Hour''s Dump'!$D$2:$AH$2,0)
))),"")</f>
        <v>0</v>
      </c>
      <c r="CS163" s="54">
        <f>_xlfn.IFNA(IF(CS$3="Productivity",
INDEX('Productivity Dump'!$E$4:$AJ$500,
MATCH($A163,'Productivity Dump'!$A$4:$A$500,0),
MATCH(CS$2,'Productivity Dump'!$E$3:$AJ$3,0)
),
IF(CS$3="Attendance",
INDEX('Attendance Dump'!$E$2:$AI$400,
MATCH($A163,'Attendance Dump'!$B$2:$B$400,0),
MATCH(CS$2,'Attendance Dump'!$E$1:$AI$1,0)
),
INDEX('Active Hour''s Dump'!$D$3:$AH$337,
MATCH($C163,'Active Hour''s Dump'!$A$3:$A$337,0),
MATCH(CS$2,'Active Hour''s Dump'!$D$2:$AH$2,0)
))),"")</f>
        <v>0</v>
      </c>
      <c r="CT163" s="13">
        <f>_xlfn.IFNA(IF(CT$3="Productivity",
INDEX('Productivity Dump'!$E$4:$AJ$500,
MATCH($A163,'Productivity Dump'!$A$4:$A$500,0),
MATCH(CT$2,'Productivity Dump'!$E$3:$AJ$3,0)
),
IF(CT$3="Attendance",
INDEX('Attendance Dump'!$E$2:$AI$400,
MATCH($A163,'Attendance Dump'!$B$2:$B$400,0),
MATCH(CT$2,'Attendance Dump'!$E$1:$AI$1,0)
),
INDEX('Active Hour''s Dump'!$D$3:$AH$337,
MATCH($C163,'Active Hour''s Dump'!$A$3:$A$337,0),
MATCH(CT$2,'Active Hour''s Dump'!$D$2:$AH$2,0)
))),"")</f>
        <v>0</v>
      </c>
      <c r="CU163" s="13">
        <f>_xlfn.IFNA(IF(CU$3="Productivity",
INDEX('Productivity Dump'!$E$4:$AJ$500,
MATCH($A163,'Productivity Dump'!$A$4:$A$500,0),
MATCH(CU$2,'Productivity Dump'!$E$3:$AJ$3,0)
),
IF(CU$3="Attendance",
INDEX('Attendance Dump'!$E$2:$AI$400,
MATCH($A163,'Attendance Dump'!$B$2:$B$400,0),
MATCH(CU$2,'Attendance Dump'!$E$1:$AI$1,0)
),
INDEX('Active Hour''s Dump'!$D$3:$AH$337,
MATCH($C163,'Active Hour''s Dump'!$A$3:$A$337,0),
MATCH(CU$2,'Active Hour''s Dump'!$D$2:$AH$2,0)
))),"")</f>
        <v>0</v>
      </c>
      <c r="CV163" s="54">
        <f>_xlfn.IFNA(IF(CV$3="Productivity",
INDEX('Productivity Dump'!$E$4:$AJ$500,
MATCH($A163,'Productivity Dump'!$A$4:$A$500,0),
MATCH(CV$2,'Productivity Dump'!$E$3:$AJ$3,0)
),
IF(CV$3="Attendance",
INDEX('Attendance Dump'!$E$2:$AI$400,
MATCH($A163,'Attendance Dump'!$B$2:$B$400,0),
MATCH(CV$2,'Attendance Dump'!$E$1:$AI$1,0)
),
INDEX('Active Hour''s Dump'!$D$3:$AH$337,
MATCH($C163,'Active Hour''s Dump'!$A$3:$A$337,0),
MATCH(CV$2,'Active Hour''s Dump'!$D$2:$AH$2,0)
))),"")</f>
        <v>0</v>
      </c>
      <c r="CW163" s="13"/>
      <c r="CX163" s="13"/>
      <c r="CY163" s="54"/>
      <c r="DA163" s="57">
        <f t="shared" si="75"/>
        <v>136.08333333333331</v>
      </c>
      <c r="DB163" s="35">
        <f t="shared" si="76"/>
        <v>29581.477000000003</v>
      </c>
      <c r="DC163" s="35">
        <f t="shared" si="71"/>
        <v>0</v>
      </c>
      <c r="DD163" s="35">
        <f t="shared" ca="1" si="74"/>
        <v>0</v>
      </c>
      <c r="DF163" s="32" cm="1">
        <f t="array" ref="DF163">SUMPRODUCT(
    (MOD(COLUMN(H163:CV163) - COLUMN(H163), 3) = 0) *
    (H163:CV163 = 0) *
    (I163:CW163 = "P") *
    (COUNTIF(UKHoliday, H$2:CV$2) = 0)
)</f>
        <v>0</v>
      </c>
      <c r="DG163" s="33" cm="1">
        <f t="array" ref="DG163">SUMPRODUCT(
  (MOD(COLUMN(H163:CV163) - COLUMN(H163), 3) = 0) *
  (H163:CV163 &gt; 0) *
  (H163:CV163 &lt; 0.5 * IF(((WEEKDAY(H$2:CV$2, 2) = 1) + (WEEKDAY(H$2:CV$2, 2) = 6)), G163, F163)) *
  (I163:CW163 = "P") *
  (COUNTIF(UKHoliday, H$2:CV$2) = 0)
)</f>
        <v>0</v>
      </c>
      <c r="DH163" s="33" cm="1">
        <f t="array" ref="DH163">SUMPRODUCT(
  (MOD(COLUMN(H163:CV163) - COLUMN(H163), 3) = 0) *
  (H163:CV163 &gt; 0.5 * IF(((WEEKDAY(H$2:CV$2, 2) = 1) + (WEEKDAY(H$2:CV$2, 2) = 6)), $G163, $F163)) *
  (H163:CV163 &lt; 0.8 * IF(((WEEKDAY(H$2:CV$2, 2) = 1) + (WEEKDAY(H$2:CV$2, 2) = 6)), $G163, $F163)) *
  (I163:CW163 = "P") *
  (COUNTIF(UKHoliday, H$2:CV$2) = 0)
)</f>
        <v>0</v>
      </c>
      <c r="DI163" s="33" cm="1">
        <f t="array" ref="DI163">SUMPRODUCT(
  (MOD(COLUMN(H163:CV163) - COLUMN(H163), 3) = 0) *
  (H163:CV163 &gt; 0.8 * IF(((WEEKDAY(H$2:CV$2, 2) = 1) + (WEEKDAY(H$2:CV$2, 2) = 6)), $G163, $F163)) *
  (H163:CV163 &lt; 1 * IF(((WEEKDAY(H$2:CV$2, 2) = 1) + (WEEKDAY(H$2:CV$2, 2) = 6)), $G163, $F163)) *
  (I163:CW163 = "P") *
  (COUNTIF(UKHoliday, H$2:CV$2) = 0)
)</f>
        <v>12</v>
      </c>
    </row>
    <row r="164" spans="1:113" x14ac:dyDescent="0.3">
      <c r="A164" s="37" t="s">
        <v>82</v>
      </c>
      <c r="B164" s="37" t="s">
        <v>81</v>
      </c>
      <c r="C164" s="9" t="s">
        <v>622</v>
      </c>
      <c r="D164" s="62" t="s">
        <v>450</v>
      </c>
      <c r="E164" s="35">
        <v>30000</v>
      </c>
      <c r="F164" s="35">
        <f t="shared" si="72"/>
        <v>1500</v>
      </c>
      <c r="G164" s="35">
        <f t="shared" si="73"/>
        <v>750</v>
      </c>
      <c r="H164" s="13">
        <f>_xlfn.IFNA(IF(H$3="Productivity",
INDEX('Productivity Dump'!$E$4:$AJ$500,
MATCH($A164,'Productivity Dump'!$A$4:$A$500,0),
MATCH(H$2,'Productivity Dump'!$E$3:$AJ$3,0)
),
IF(H$3="Attendance",
INDEX('Attendance Dump'!$E$2:$AI$400,
MATCH($A164,'Attendance Dump'!$B$2:$B$400,0),
MATCH(H$2,'Attendance Dump'!$E$1:$AI$1,0)
),
INDEX('Active Hour''s Dump'!$D$3:$AH$337,
MATCH($C164,'Active Hour''s Dump'!$A$3:$A$337,0),
MATCH(H$2,'Active Hour''s Dump'!$D$2:$AH$2,0)
))),"")</f>
        <v>1449.5930000000001</v>
      </c>
      <c r="I164" s="13" t="str">
        <f>_xlfn.IFNA(IF(I$3="Productivity",
INDEX('Productivity Dump'!$E$4:$AJ$500,
MATCH($A164,'Productivity Dump'!$A$4:$A$500,0),
MATCH(I$2,'Productivity Dump'!$E$3:$AJ$3,0)
),
IF(I$3="Attendance",
INDEX('Attendance Dump'!$E$2:$AI$400,
MATCH($A164,'Attendance Dump'!$B$2:$B$400,0),
MATCH(I$2,'Attendance Dump'!$E$1:$AI$1,0)
),
INDEX('Active Hour''s Dump'!$D$3:$AH$337,
MATCH($C164,'Active Hour''s Dump'!$A$3:$A$337,0),
MATCH(I$2,'Active Hour''s Dump'!$D$2:$AH$2,0)
))),"")</f>
        <v>P</v>
      </c>
      <c r="J164" s="54">
        <f>_xlfn.IFNA(IF(J$3="Productivity",
INDEX('Productivity Dump'!$E$4:$AJ$500,
MATCH($A164,'Productivity Dump'!$A$4:$A$500,0),
MATCH(J$2,'Productivity Dump'!$E$3:$AJ$3,0)
),
IF(J$3="Attendance",
INDEX('Attendance Dump'!$E$2:$AI$400,
MATCH($A164,'Attendance Dump'!$B$2:$B$400,0),
MATCH(J$2,'Attendance Dump'!$E$1:$AI$1,0)
),
INDEX('Active Hour''s Dump'!$D$3:$AH$337,
MATCH($C164,'Active Hour''s Dump'!$A$3:$A$337,0),
MATCH(J$2,'Active Hour''s Dump'!$D$2:$AH$2,0)
))),"")</f>
        <v>13.9166666666667</v>
      </c>
      <c r="K164" s="13">
        <f>_xlfn.IFNA(IF(K$3="Productivity",
INDEX('Productivity Dump'!$E$4:$AJ$500,
MATCH($A164,'Productivity Dump'!$A$4:$A$500,0),
MATCH(K$2,'Productivity Dump'!$E$3:$AJ$3,0)
),
IF(K$3="Attendance",
INDEX('Attendance Dump'!$E$2:$AI$400,
MATCH($A164,'Attendance Dump'!$B$2:$B$400,0),
MATCH(K$2,'Attendance Dump'!$E$1:$AI$1,0)
),
INDEX('Active Hour''s Dump'!$D$3:$AH$337,
MATCH($C164,'Active Hour''s Dump'!$A$3:$A$337,0),
MATCH(K$2,'Active Hour''s Dump'!$D$2:$AH$2,0)
))),"")</f>
        <v>1393.9069999999997</v>
      </c>
      <c r="L164" s="13" t="str">
        <f>_xlfn.IFNA(IF(L$3="Productivity",
INDEX('Productivity Dump'!$E$4:$AJ$500,
MATCH($A164,'Productivity Dump'!$A$4:$A$500,0),
MATCH(L$2,'Productivity Dump'!$E$3:$AJ$3,0)
),
IF(L$3="Attendance",
INDEX('Attendance Dump'!$E$2:$AI$400,
MATCH($A164,'Attendance Dump'!$B$2:$B$400,0),
MATCH(L$2,'Attendance Dump'!$E$1:$AI$1,0)
),
INDEX('Active Hour''s Dump'!$D$3:$AH$337,
MATCH($C164,'Active Hour''s Dump'!$A$3:$A$337,0),
MATCH(L$2,'Active Hour''s Dump'!$D$2:$AH$2,0)
))),"")</f>
        <v>P</v>
      </c>
      <c r="M164" s="54">
        <f>_xlfn.IFNA(IF(M$3="Productivity",
INDEX('Productivity Dump'!$E$4:$AJ$500,
MATCH($A164,'Productivity Dump'!$A$4:$A$500,0),
MATCH(M$2,'Productivity Dump'!$E$3:$AJ$3,0)
),
IF(M$3="Attendance",
INDEX('Attendance Dump'!$E$2:$AI$400,
MATCH($A164,'Attendance Dump'!$B$2:$B$400,0),
MATCH(M$2,'Attendance Dump'!$E$1:$AI$1,0)
),
INDEX('Active Hour''s Dump'!$D$3:$AH$337,
MATCH($C164,'Active Hour''s Dump'!$A$3:$A$337,0),
MATCH(M$2,'Active Hour''s Dump'!$D$2:$AH$2,0)
))),"")</f>
        <v>13.5</v>
      </c>
      <c r="N164" s="13">
        <f>_xlfn.IFNA(IF(N$3="Productivity",
INDEX('Productivity Dump'!$E$4:$AJ$500,
MATCH($A164,'Productivity Dump'!$A$4:$A$500,0),
MATCH(N$2,'Productivity Dump'!$E$3:$AJ$3,0)
),
IF(N$3="Attendance",
INDEX('Attendance Dump'!$E$2:$AI$400,
MATCH($A164,'Attendance Dump'!$B$2:$B$400,0),
MATCH(N$2,'Attendance Dump'!$E$1:$AI$1,0)
),
INDEX('Active Hour''s Dump'!$D$3:$AH$337,
MATCH($C164,'Active Hour''s Dump'!$A$3:$A$337,0),
MATCH(N$2,'Active Hour''s Dump'!$D$2:$AH$2,0)
))),"")</f>
        <v>1122.2090000000003</v>
      </c>
      <c r="O164" s="13" t="str">
        <f>_xlfn.IFNA(IF(O$3="Productivity",
INDEX('Productivity Dump'!$E$4:$AJ$500,
MATCH($A164,'Productivity Dump'!$A$4:$A$500,0),
MATCH(O$2,'Productivity Dump'!$E$3:$AJ$3,0)
),
IF(O$3="Attendance",
INDEX('Attendance Dump'!$E$2:$AI$400,
MATCH($A164,'Attendance Dump'!$B$2:$B$400,0),
MATCH(O$2,'Attendance Dump'!$E$1:$AI$1,0)
),
INDEX('Active Hour''s Dump'!$D$3:$AH$337,
MATCH($C164,'Active Hour''s Dump'!$A$3:$A$337,0),
MATCH(O$2,'Active Hour''s Dump'!$D$2:$AH$2,0)
))),"")</f>
        <v>P</v>
      </c>
      <c r="P164" s="54">
        <f>_xlfn.IFNA(IF(P$3="Productivity",
INDEX('Productivity Dump'!$E$4:$AJ$500,
MATCH($A164,'Productivity Dump'!$A$4:$A$500,0),
MATCH(P$2,'Productivity Dump'!$E$3:$AJ$3,0)
),
IF(P$3="Attendance",
INDEX('Attendance Dump'!$E$2:$AI$400,
MATCH($A164,'Attendance Dump'!$B$2:$B$400,0),
MATCH(P$2,'Attendance Dump'!$E$1:$AI$1,0)
),
INDEX('Active Hour''s Dump'!$D$3:$AH$337,
MATCH($C164,'Active Hour''s Dump'!$A$3:$A$337,0),
MATCH(P$2,'Active Hour''s Dump'!$D$2:$AH$2,0)
))),"")</f>
        <v>12.8333333333333</v>
      </c>
      <c r="Q164" s="13">
        <f>_xlfn.IFNA(IF(Q$3="Productivity",
INDEX('Productivity Dump'!$E$4:$AJ$500,
MATCH($A164,'Productivity Dump'!$A$4:$A$500,0),
MATCH(Q$2,'Productivity Dump'!$E$3:$AJ$3,0)
),
IF(Q$3="Attendance",
INDEX('Attendance Dump'!$E$2:$AI$400,
MATCH($A164,'Attendance Dump'!$B$2:$B$400,0),
MATCH(Q$2,'Attendance Dump'!$E$1:$AI$1,0)
),
INDEX('Active Hour''s Dump'!$D$3:$AH$337,
MATCH($C164,'Active Hour''s Dump'!$A$3:$A$337,0),
MATCH(Q$2,'Active Hour''s Dump'!$D$2:$AH$2,0)
))),"")</f>
        <v>0</v>
      </c>
      <c r="R164" s="13" t="str">
        <f>_xlfn.IFNA(IF(R$3="Productivity",
INDEX('Productivity Dump'!$E$4:$AJ$500,
MATCH($A164,'Productivity Dump'!$A$4:$A$500,0),
MATCH(R$2,'Productivity Dump'!$E$3:$AJ$3,0)
),
IF(R$3="Attendance",
INDEX('Attendance Dump'!$E$2:$AI$400,
MATCH($A164,'Attendance Dump'!$B$2:$B$400,0),
MATCH(R$2,'Attendance Dump'!$E$1:$AI$1,0)
),
INDEX('Active Hour''s Dump'!$D$3:$AH$337,
MATCH($C164,'Active Hour''s Dump'!$A$3:$A$337,0),
MATCH(R$2,'Active Hour''s Dump'!$D$2:$AH$2,0)
))),"")</f>
        <v>WO</v>
      </c>
      <c r="S164" s="54">
        <f>_xlfn.IFNA(IF(S$3="Productivity",
INDEX('Productivity Dump'!$E$4:$AJ$500,
MATCH($A164,'Productivity Dump'!$A$4:$A$500,0),
MATCH(S$2,'Productivity Dump'!$E$3:$AJ$3,0)
),
IF(S$3="Attendance",
INDEX('Attendance Dump'!$E$2:$AI$400,
MATCH($A164,'Attendance Dump'!$B$2:$B$400,0),
MATCH(S$2,'Attendance Dump'!$E$1:$AI$1,0)
),
INDEX('Active Hour''s Dump'!$D$3:$AH$337,
MATCH($C164,'Active Hour''s Dump'!$A$3:$A$337,0),
MATCH(S$2,'Active Hour''s Dump'!$D$2:$AH$2,0)
))),"")</f>
        <v>0</v>
      </c>
      <c r="T164" s="13">
        <f>_xlfn.IFNA(IF(T$3="Productivity",
INDEX('Productivity Dump'!$E$4:$AJ$500,
MATCH($A164,'Productivity Dump'!$A$4:$A$500,0),
MATCH(T$2,'Productivity Dump'!$E$3:$AJ$3,0)
),
IF(T$3="Attendance",
INDEX('Attendance Dump'!$E$2:$AI$400,
MATCH($A164,'Attendance Dump'!$B$2:$B$400,0),
MATCH(T$2,'Attendance Dump'!$E$1:$AI$1,0)
),
INDEX('Active Hour''s Dump'!$D$3:$AH$337,
MATCH($C164,'Active Hour''s Dump'!$A$3:$A$337,0),
MATCH(T$2,'Active Hour''s Dump'!$D$2:$AH$2,0)
))),"")</f>
        <v>973.67299999999977</v>
      </c>
      <c r="U164" s="13" t="str">
        <f>_xlfn.IFNA(IF(U$3="Productivity",
INDEX('Productivity Dump'!$E$4:$AJ$500,
MATCH($A164,'Productivity Dump'!$A$4:$A$500,0),
MATCH(U$2,'Productivity Dump'!$E$3:$AJ$3,0)
),
IF(U$3="Attendance",
INDEX('Attendance Dump'!$E$2:$AI$400,
MATCH($A164,'Attendance Dump'!$B$2:$B$400,0),
MATCH(U$2,'Attendance Dump'!$E$1:$AI$1,0)
),
INDEX('Active Hour''s Dump'!$D$3:$AH$337,
MATCH($C164,'Active Hour''s Dump'!$A$3:$A$337,0),
MATCH(U$2,'Active Hour''s Dump'!$D$2:$AH$2,0)
))),"")</f>
        <v>P</v>
      </c>
      <c r="V164" s="54">
        <f>_xlfn.IFNA(IF(V$3="Productivity",
INDEX('Productivity Dump'!$E$4:$AJ$500,
MATCH($A164,'Productivity Dump'!$A$4:$A$500,0),
MATCH(V$2,'Productivity Dump'!$E$3:$AJ$3,0)
),
IF(V$3="Attendance",
INDEX('Attendance Dump'!$E$2:$AI$400,
MATCH($A164,'Attendance Dump'!$B$2:$B$400,0),
MATCH(V$2,'Attendance Dump'!$E$1:$AI$1,0)
),
INDEX('Active Hour''s Dump'!$D$3:$AH$337,
MATCH($C164,'Active Hour''s Dump'!$A$3:$A$337,0),
MATCH(V$2,'Active Hour''s Dump'!$D$2:$AH$2,0)
))),"")</f>
        <v>13.25</v>
      </c>
      <c r="W164" s="13">
        <f>_xlfn.IFNA(IF(W$3="Productivity",
INDEX('Productivity Dump'!$E$4:$AJ$500,
MATCH($A164,'Productivity Dump'!$A$4:$A$500,0),
MATCH(W$2,'Productivity Dump'!$E$3:$AJ$3,0)
),
IF(W$3="Attendance",
INDEX('Attendance Dump'!$E$2:$AI$400,
MATCH($A164,'Attendance Dump'!$B$2:$B$400,0),
MATCH(W$2,'Attendance Dump'!$E$1:$AI$1,0)
),
INDEX('Active Hour''s Dump'!$D$3:$AH$337,
MATCH($C164,'Active Hour''s Dump'!$A$3:$A$337,0),
MATCH(W$2,'Active Hour''s Dump'!$D$2:$AH$2,0)
))),"")</f>
        <v>1544.8409999999994</v>
      </c>
      <c r="X164" s="13" t="str">
        <f>_xlfn.IFNA(IF(X$3="Productivity",
INDEX('Productivity Dump'!$E$4:$AJ$500,
MATCH($A164,'Productivity Dump'!$A$4:$A$500,0),
MATCH(X$2,'Productivity Dump'!$E$3:$AJ$3,0)
),
IF(X$3="Attendance",
INDEX('Attendance Dump'!$E$2:$AI$400,
MATCH($A164,'Attendance Dump'!$B$2:$B$400,0),
MATCH(X$2,'Attendance Dump'!$E$1:$AI$1,0)
),
INDEX('Active Hour''s Dump'!$D$3:$AH$337,
MATCH($C164,'Active Hour''s Dump'!$A$3:$A$337,0),
MATCH(X$2,'Active Hour''s Dump'!$D$2:$AH$2,0)
))),"")</f>
        <v>P</v>
      </c>
      <c r="Y164" s="54">
        <f>_xlfn.IFNA(IF(Y$3="Productivity",
INDEX('Productivity Dump'!$E$4:$AJ$500,
MATCH($A164,'Productivity Dump'!$A$4:$A$500,0),
MATCH(Y$2,'Productivity Dump'!$E$3:$AJ$3,0)
),
IF(Y$3="Attendance",
INDEX('Attendance Dump'!$E$2:$AI$400,
MATCH($A164,'Attendance Dump'!$B$2:$B$400,0),
MATCH(Y$2,'Attendance Dump'!$E$1:$AI$1,0)
),
INDEX('Active Hour''s Dump'!$D$3:$AH$337,
MATCH($C164,'Active Hour''s Dump'!$A$3:$A$337,0),
MATCH(Y$2,'Active Hour''s Dump'!$D$2:$AH$2,0)
))),"")</f>
        <v>14.0833333333333</v>
      </c>
      <c r="Z164" s="13">
        <f>_xlfn.IFNA(IF(Z$3="Productivity",
INDEX('Productivity Dump'!$E$4:$AJ$500,
MATCH($A164,'Productivity Dump'!$A$4:$A$500,0),
MATCH(Z$2,'Productivity Dump'!$E$3:$AJ$3,0)
),
IF(Z$3="Attendance",
INDEX('Attendance Dump'!$E$2:$AI$400,
MATCH($A164,'Attendance Dump'!$B$2:$B$400,0),
MATCH(Z$2,'Attendance Dump'!$E$1:$AI$1,0)
),
INDEX('Active Hour''s Dump'!$D$3:$AH$337,
MATCH($C164,'Active Hour''s Dump'!$A$3:$A$337,0),
MATCH(Z$2,'Active Hour''s Dump'!$D$2:$AH$2,0)
))),"")</f>
        <v>1402.587</v>
      </c>
      <c r="AA164" s="13" t="str">
        <f>_xlfn.IFNA(IF(AA$3="Productivity",
INDEX('Productivity Dump'!$E$4:$AJ$500,
MATCH($A164,'Productivity Dump'!$A$4:$A$500,0),
MATCH(AA$2,'Productivity Dump'!$E$3:$AJ$3,0)
),
IF(AA$3="Attendance",
INDEX('Attendance Dump'!$E$2:$AI$400,
MATCH($A164,'Attendance Dump'!$B$2:$B$400,0),
MATCH(AA$2,'Attendance Dump'!$E$1:$AI$1,0)
),
INDEX('Active Hour''s Dump'!$D$3:$AH$337,
MATCH($C164,'Active Hour''s Dump'!$A$3:$A$337,0),
MATCH(AA$2,'Active Hour''s Dump'!$D$2:$AH$2,0)
))),"")</f>
        <v>P</v>
      </c>
      <c r="AB164" s="54">
        <f>_xlfn.IFNA(IF(AB$3="Productivity",
INDEX('Productivity Dump'!$E$4:$AJ$500,
MATCH($A164,'Productivity Dump'!$A$4:$A$500,0),
MATCH(AB$2,'Productivity Dump'!$E$3:$AJ$3,0)
),
IF(AB$3="Attendance",
INDEX('Attendance Dump'!$E$2:$AI$400,
MATCH($A164,'Attendance Dump'!$B$2:$B$400,0),
MATCH(AB$2,'Attendance Dump'!$E$1:$AI$1,0)
),
INDEX('Active Hour''s Dump'!$D$3:$AH$337,
MATCH($C164,'Active Hour''s Dump'!$A$3:$A$337,0),
MATCH(AB$2,'Active Hour''s Dump'!$D$2:$AH$2,0)
))),"")</f>
        <v>14.3333333333333</v>
      </c>
      <c r="AC164" s="13">
        <f>_xlfn.IFNA(IF(AC$3="Productivity",
INDEX('Productivity Dump'!$E$4:$AJ$500,
MATCH($A164,'Productivity Dump'!$A$4:$A$500,0),
MATCH(AC$2,'Productivity Dump'!$E$3:$AJ$3,0)
),
IF(AC$3="Attendance",
INDEX('Attendance Dump'!$E$2:$AI$400,
MATCH($A164,'Attendance Dump'!$B$2:$B$400,0),
MATCH(AC$2,'Attendance Dump'!$E$1:$AI$1,0)
),
INDEX('Active Hour''s Dump'!$D$3:$AH$337,
MATCH($C164,'Active Hour''s Dump'!$A$3:$A$337,0),
MATCH(AC$2,'Active Hour''s Dump'!$D$2:$AH$2,0)
))),"")</f>
        <v>1379.0439999999994</v>
      </c>
      <c r="AD164" s="13" t="str">
        <f>_xlfn.IFNA(IF(AD$3="Productivity",
INDEX('Productivity Dump'!$E$4:$AJ$500,
MATCH($A164,'Productivity Dump'!$A$4:$A$500,0),
MATCH(AD$2,'Productivity Dump'!$E$3:$AJ$3,0)
),
IF(AD$3="Attendance",
INDEX('Attendance Dump'!$E$2:$AI$400,
MATCH($A164,'Attendance Dump'!$B$2:$B$400,0),
MATCH(AD$2,'Attendance Dump'!$E$1:$AI$1,0)
),
INDEX('Active Hour''s Dump'!$D$3:$AH$337,
MATCH($C164,'Active Hour''s Dump'!$A$3:$A$337,0),
MATCH(AD$2,'Active Hour''s Dump'!$D$2:$AH$2,0)
))),"")</f>
        <v>P</v>
      </c>
      <c r="AE164" s="54">
        <f>_xlfn.IFNA(IF(AE$3="Productivity",
INDEX('Productivity Dump'!$E$4:$AJ$500,
MATCH($A164,'Productivity Dump'!$A$4:$A$500,0),
MATCH(AE$2,'Productivity Dump'!$E$3:$AJ$3,0)
),
IF(AE$3="Attendance",
INDEX('Attendance Dump'!$E$2:$AI$400,
MATCH($A164,'Attendance Dump'!$B$2:$B$400,0),
MATCH(AE$2,'Attendance Dump'!$E$1:$AI$1,0)
),
INDEX('Active Hour''s Dump'!$D$3:$AH$337,
MATCH($C164,'Active Hour''s Dump'!$A$3:$A$337,0),
MATCH(AE$2,'Active Hour''s Dump'!$D$2:$AH$2,0)
))),"")</f>
        <v>13.5833333333333</v>
      </c>
      <c r="AF164" s="13">
        <f>_xlfn.IFNA(IF(AF$3="Productivity",
INDEX('Productivity Dump'!$E$4:$AJ$500,
MATCH($A164,'Productivity Dump'!$A$4:$A$500,0),
MATCH(AF$2,'Productivity Dump'!$E$3:$AJ$3,0)
),
IF(AF$3="Attendance",
INDEX('Attendance Dump'!$E$2:$AI$400,
MATCH($A164,'Attendance Dump'!$B$2:$B$400,0),
MATCH(AF$2,'Attendance Dump'!$E$1:$AI$1,0)
),
INDEX('Active Hour''s Dump'!$D$3:$AH$337,
MATCH($C164,'Active Hour''s Dump'!$A$3:$A$337,0),
MATCH(AF$2,'Active Hour''s Dump'!$D$2:$AH$2,0)
))),"")</f>
        <v>1437.5190000000002</v>
      </c>
      <c r="AG164" s="13" t="str">
        <f>_xlfn.IFNA(IF(AG$3="Productivity",
INDEX('Productivity Dump'!$E$4:$AJ$500,
MATCH($A164,'Productivity Dump'!$A$4:$A$500,0),
MATCH(AG$2,'Productivity Dump'!$E$3:$AJ$3,0)
),
IF(AG$3="Attendance",
INDEX('Attendance Dump'!$E$2:$AI$400,
MATCH($A164,'Attendance Dump'!$B$2:$B$400,0),
MATCH(AG$2,'Attendance Dump'!$E$1:$AI$1,0)
),
INDEX('Active Hour''s Dump'!$D$3:$AH$337,
MATCH($C164,'Active Hour''s Dump'!$A$3:$A$337,0),
MATCH(AG$2,'Active Hour''s Dump'!$D$2:$AH$2,0)
))),"")</f>
        <v>P</v>
      </c>
      <c r="AH164" s="54">
        <f>_xlfn.IFNA(IF(AH$3="Productivity",
INDEX('Productivity Dump'!$E$4:$AJ$500,
MATCH($A164,'Productivity Dump'!$A$4:$A$500,0),
MATCH(AH$2,'Productivity Dump'!$E$3:$AJ$3,0)
),
IF(AH$3="Attendance",
INDEX('Attendance Dump'!$E$2:$AI$400,
MATCH($A164,'Attendance Dump'!$B$2:$B$400,0),
MATCH(AH$2,'Attendance Dump'!$E$1:$AI$1,0)
),
INDEX('Active Hour''s Dump'!$D$3:$AH$337,
MATCH($C164,'Active Hour''s Dump'!$A$3:$A$337,0),
MATCH(AH$2,'Active Hour''s Dump'!$D$2:$AH$2,0)
))),"")</f>
        <v>13.25</v>
      </c>
      <c r="AI164" s="13">
        <f>_xlfn.IFNA(IF(AI$3="Productivity",
INDEX('Productivity Dump'!$E$4:$AJ$500,
MATCH($A164,'Productivity Dump'!$A$4:$A$500,0),
MATCH(AI$2,'Productivity Dump'!$E$3:$AJ$3,0)
),
IF(AI$3="Attendance",
INDEX('Attendance Dump'!$E$2:$AI$400,
MATCH($A164,'Attendance Dump'!$B$2:$B$400,0),
MATCH(AI$2,'Attendance Dump'!$E$1:$AI$1,0)
),
INDEX('Active Hour''s Dump'!$D$3:$AH$337,
MATCH($C164,'Active Hour''s Dump'!$A$3:$A$337,0),
MATCH(AI$2,'Active Hour''s Dump'!$D$2:$AH$2,0)
))),"")</f>
        <v>1346.2819999999995</v>
      </c>
      <c r="AJ164" s="13" t="str">
        <f>_xlfn.IFNA(IF(AJ$3="Productivity",
INDEX('Productivity Dump'!$E$4:$AJ$500,
MATCH($A164,'Productivity Dump'!$A$4:$A$500,0),
MATCH(AJ$2,'Productivity Dump'!$E$3:$AJ$3,0)
),
IF(AJ$3="Attendance",
INDEX('Attendance Dump'!$E$2:$AI$400,
MATCH($A164,'Attendance Dump'!$B$2:$B$400,0),
MATCH(AJ$2,'Attendance Dump'!$E$1:$AI$1,0)
),
INDEX('Active Hour''s Dump'!$D$3:$AH$337,
MATCH($C164,'Active Hour''s Dump'!$A$3:$A$337,0),
MATCH(AJ$2,'Active Hour''s Dump'!$D$2:$AH$2,0)
))),"")</f>
        <v>P</v>
      </c>
      <c r="AK164" s="54">
        <f>_xlfn.IFNA(IF(AK$3="Productivity",
INDEX('Productivity Dump'!$E$4:$AJ$500,
MATCH($A164,'Productivity Dump'!$A$4:$A$500,0),
MATCH(AK$2,'Productivity Dump'!$E$3:$AJ$3,0)
),
IF(AK$3="Attendance",
INDEX('Attendance Dump'!$E$2:$AI$400,
MATCH($A164,'Attendance Dump'!$B$2:$B$400,0),
MATCH(AK$2,'Attendance Dump'!$E$1:$AI$1,0)
),
INDEX('Active Hour''s Dump'!$D$3:$AH$337,
MATCH($C164,'Active Hour''s Dump'!$A$3:$A$337,0),
MATCH(AK$2,'Active Hour''s Dump'!$D$2:$AH$2,0)
))),"")</f>
        <v>13.5</v>
      </c>
      <c r="AL164" s="13">
        <f>_xlfn.IFNA(IF(AL$3="Productivity",
INDEX('Productivity Dump'!$E$4:$AJ$500,
MATCH($A164,'Productivity Dump'!$A$4:$A$500,0),
MATCH(AL$2,'Productivity Dump'!$E$3:$AJ$3,0)
),
IF(AL$3="Attendance",
INDEX('Attendance Dump'!$E$2:$AI$400,
MATCH($A164,'Attendance Dump'!$B$2:$B$400,0),
MATCH(AL$2,'Attendance Dump'!$E$1:$AI$1,0)
),
INDEX('Active Hour''s Dump'!$D$3:$AH$337,
MATCH($C164,'Active Hour''s Dump'!$A$3:$A$337,0),
MATCH(AL$2,'Active Hour''s Dump'!$D$2:$AH$2,0)
))),"")</f>
        <v>0</v>
      </c>
      <c r="AM164" s="13" t="str">
        <f>_xlfn.IFNA(IF(AM$3="Productivity",
INDEX('Productivity Dump'!$E$4:$AJ$500,
MATCH($A164,'Productivity Dump'!$A$4:$A$500,0),
MATCH(AM$2,'Productivity Dump'!$E$3:$AJ$3,0)
),
IF(AM$3="Attendance",
INDEX('Attendance Dump'!$E$2:$AI$400,
MATCH($A164,'Attendance Dump'!$B$2:$B$400,0),
MATCH(AM$2,'Attendance Dump'!$E$1:$AI$1,0)
),
INDEX('Active Hour''s Dump'!$D$3:$AH$337,
MATCH($C164,'Active Hour''s Dump'!$A$3:$A$337,0),
MATCH(AM$2,'Active Hour''s Dump'!$D$2:$AH$2,0)
))),"")</f>
        <v>WO</v>
      </c>
      <c r="AN164" s="54">
        <f>_xlfn.IFNA(IF(AN$3="Productivity",
INDEX('Productivity Dump'!$E$4:$AJ$500,
MATCH($A164,'Productivity Dump'!$A$4:$A$500,0),
MATCH(AN$2,'Productivity Dump'!$E$3:$AJ$3,0)
),
IF(AN$3="Attendance",
INDEX('Attendance Dump'!$E$2:$AI$400,
MATCH($A164,'Attendance Dump'!$B$2:$B$400,0),
MATCH(AN$2,'Attendance Dump'!$E$1:$AI$1,0)
),
INDEX('Active Hour''s Dump'!$D$3:$AH$337,
MATCH($C164,'Active Hour''s Dump'!$A$3:$A$337,0),
MATCH(AN$2,'Active Hour''s Dump'!$D$2:$AH$2,0)
))),"")</f>
        <v>0</v>
      </c>
      <c r="AO164" s="13">
        <f>_xlfn.IFNA(IF(AO$3="Productivity",
INDEX('Productivity Dump'!$E$4:$AJ$500,
MATCH($A164,'Productivity Dump'!$A$4:$A$500,0),
MATCH(AO$2,'Productivity Dump'!$E$3:$AJ$3,0)
),
IF(AO$3="Attendance",
INDEX('Attendance Dump'!$E$2:$AI$400,
MATCH($A164,'Attendance Dump'!$B$2:$B$400,0),
MATCH(AO$2,'Attendance Dump'!$E$1:$AI$1,0)
),
INDEX('Active Hour''s Dump'!$D$3:$AH$337,
MATCH($C164,'Active Hour''s Dump'!$A$3:$A$337,0),
MATCH(AO$2,'Active Hour''s Dump'!$D$2:$AH$2,0)
))),"")</f>
        <v>1129.3529999999998</v>
      </c>
      <c r="AP164" s="13" t="str">
        <f>_xlfn.IFNA(IF(AP$3="Productivity",
INDEX('Productivity Dump'!$E$4:$AJ$500,
MATCH($A164,'Productivity Dump'!$A$4:$A$500,0),
MATCH(AP$2,'Productivity Dump'!$E$3:$AJ$3,0)
),
IF(AP$3="Attendance",
INDEX('Attendance Dump'!$E$2:$AI$400,
MATCH($A164,'Attendance Dump'!$B$2:$B$400,0),
MATCH(AP$2,'Attendance Dump'!$E$1:$AI$1,0)
),
INDEX('Active Hour''s Dump'!$D$3:$AH$337,
MATCH($C164,'Active Hour''s Dump'!$A$3:$A$337,0),
MATCH(AP$2,'Active Hour''s Dump'!$D$2:$AH$2,0)
))),"")</f>
        <v>P</v>
      </c>
      <c r="AQ164" s="54">
        <f>_xlfn.IFNA(IF(AQ$3="Productivity",
INDEX('Productivity Dump'!$E$4:$AJ$500,
MATCH($A164,'Productivity Dump'!$A$4:$A$500,0),
MATCH(AQ$2,'Productivity Dump'!$E$3:$AJ$3,0)
),
IF(AQ$3="Attendance",
INDEX('Attendance Dump'!$E$2:$AI$400,
MATCH($A164,'Attendance Dump'!$B$2:$B$400,0),
MATCH(AQ$2,'Attendance Dump'!$E$1:$AI$1,0)
),
INDEX('Active Hour''s Dump'!$D$3:$AH$337,
MATCH($C164,'Active Hour''s Dump'!$A$3:$A$337,0),
MATCH(AQ$2,'Active Hour''s Dump'!$D$2:$AH$2,0)
))),"")</f>
        <v>13.3333333333333</v>
      </c>
      <c r="AR164" s="13">
        <f>_xlfn.IFNA(IF(AR$3="Productivity",
INDEX('Productivity Dump'!$E$4:$AJ$500,
MATCH($A164,'Productivity Dump'!$A$4:$A$500,0),
MATCH(AR$2,'Productivity Dump'!$E$3:$AJ$3,0)
),
IF(AR$3="Attendance",
INDEX('Attendance Dump'!$E$2:$AI$400,
MATCH($A164,'Attendance Dump'!$B$2:$B$400,0),
MATCH(AR$2,'Attendance Dump'!$E$1:$AI$1,0)
),
INDEX('Active Hour''s Dump'!$D$3:$AH$337,
MATCH($C164,'Active Hour''s Dump'!$A$3:$A$337,0),
MATCH(AR$2,'Active Hour''s Dump'!$D$2:$AH$2,0)
))),"")</f>
        <v>1570.1989999999996</v>
      </c>
      <c r="AS164" s="13" t="str">
        <f>_xlfn.IFNA(IF(AS$3="Productivity",
INDEX('Productivity Dump'!$E$4:$AJ$500,
MATCH($A164,'Productivity Dump'!$A$4:$A$500,0),
MATCH(AS$2,'Productivity Dump'!$E$3:$AJ$3,0)
),
IF(AS$3="Attendance",
INDEX('Attendance Dump'!$E$2:$AI$400,
MATCH($A164,'Attendance Dump'!$B$2:$B$400,0),
MATCH(AS$2,'Attendance Dump'!$E$1:$AI$1,0)
),
INDEX('Active Hour''s Dump'!$D$3:$AH$337,
MATCH($C164,'Active Hour''s Dump'!$A$3:$A$337,0),
MATCH(AS$2,'Active Hour''s Dump'!$D$2:$AH$2,0)
))),"")</f>
        <v>P</v>
      </c>
      <c r="AT164" s="54">
        <f>_xlfn.IFNA(IF(AT$3="Productivity",
INDEX('Productivity Dump'!$E$4:$AJ$500,
MATCH($A164,'Productivity Dump'!$A$4:$A$500,0),
MATCH(AT$2,'Productivity Dump'!$E$3:$AJ$3,0)
),
IF(AT$3="Attendance",
INDEX('Attendance Dump'!$E$2:$AI$400,
MATCH($A164,'Attendance Dump'!$B$2:$B$400,0),
MATCH(AT$2,'Attendance Dump'!$E$1:$AI$1,0)
),
INDEX('Active Hour''s Dump'!$D$3:$AH$337,
MATCH($C164,'Active Hour''s Dump'!$A$3:$A$337,0),
MATCH(AT$2,'Active Hour''s Dump'!$D$2:$AH$2,0)
))),"")</f>
        <v>14.1666666666667</v>
      </c>
      <c r="AU164" s="13">
        <f>_xlfn.IFNA(IF(AU$3="Productivity",
INDEX('Productivity Dump'!$E$4:$AJ$500,
MATCH($A164,'Productivity Dump'!$A$4:$A$500,0),
MATCH(AU$2,'Productivity Dump'!$E$3:$AJ$3,0)
),
IF(AU$3="Attendance",
INDEX('Attendance Dump'!$E$2:$AI$400,
MATCH($A164,'Attendance Dump'!$B$2:$B$400,0),
MATCH(AU$2,'Attendance Dump'!$E$1:$AI$1,0)
),
INDEX('Active Hour''s Dump'!$D$3:$AH$337,
MATCH($C164,'Active Hour''s Dump'!$A$3:$A$337,0),
MATCH(AU$2,'Active Hour''s Dump'!$D$2:$AH$2,0)
))),"")</f>
        <v>1435.3660000000002</v>
      </c>
      <c r="AV164" s="13" t="str">
        <f>_xlfn.IFNA(IF(AV$3="Productivity",
INDEX('Productivity Dump'!$E$4:$AJ$500,
MATCH($A164,'Productivity Dump'!$A$4:$A$500,0),
MATCH(AV$2,'Productivity Dump'!$E$3:$AJ$3,0)
),
IF(AV$3="Attendance",
INDEX('Attendance Dump'!$E$2:$AI$400,
MATCH($A164,'Attendance Dump'!$B$2:$B$400,0),
MATCH(AV$2,'Attendance Dump'!$E$1:$AI$1,0)
),
INDEX('Active Hour''s Dump'!$D$3:$AH$337,
MATCH($C164,'Active Hour''s Dump'!$A$3:$A$337,0),
MATCH(AV$2,'Active Hour''s Dump'!$D$2:$AH$2,0)
))),"")</f>
        <v>P</v>
      </c>
      <c r="AW164" s="54">
        <f>_xlfn.IFNA(IF(AW$3="Productivity",
INDEX('Productivity Dump'!$E$4:$AJ$500,
MATCH($A164,'Productivity Dump'!$A$4:$A$500,0),
MATCH(AW$2,'Productivity Dump'!$E$3:$AJ$3,0)
),
IF(AW$3="Attendance",
INDEX('Attendance Dump'!$E$2:$AI$400,
MATCH($A164,'Attendance Dump'!$B$2:$B$400,0),
MATCH(AW$2,'Attendance Dump'!$E$1:$AI$1,0)
),
INDEX('Active Hour''s Dump'!$D$3:$AH$337,
MATCH($C164,'Active Hour''s Dump'!$A$3:$A$337,0),
MATCH(AW$2,'Active Hour''s Dump'!$D$2:$AH$2,0)
))),"")</f>
        <v>13.5</v>
      </c>
      <c r="AX164" s="13">
        <f>_xlfn.IFNA(IF(AX$3="Productivity",
INDEX('Productivity Dump'!$E$4:$AJ$500,
MATCH($A164,'Productivity Dump'!$A$4:$A$500,0),
MATCH(AX$2,'Productivity Dump'!$E$3:$AJ$3,0)
),
IF(AX$3="Attendance",
INDEX('Attendance Dump'!$E$2:$AI$400,
MATCH($A164,'Attendance Dump'!$B$2:$B$400,0),
MATCH(AX$2,'Attendance Dump'!$E$1:$AI$1,0)
),
INDEX('Active Hour''s Dump'!$D$3:$AH$337,
MATCH($C164,'Active Hour''s Dump'!$A$3:$A$337,0),
MATCH(AX$2,'Active Hour''s Dump'!$D$2:$AH$2,0)
))),"")</f>
        <v>1411.0840000000003</v>
      </c>
      <c r="AY164" s="13" t="str">
        <f>_xlfn.IFNA(IF(AY$3="Productivity",
INDEX('Productivity Dump'!$E$4:$AJ$500,
MATCH($A164,'Productivity Dump'!$A$4:$A$500,0),
MATCH(AY$2,'Productivity Dump'!$E$3:$AJ$3,0)
),
IF(AY$3="Attendance",
INDEX('Attendance Dump'!$E$2:$AI$400,
MATCH($A164,'Attendance Dump'!$B$2:$B$400,0),
MATCH(AY$2,'Attendance Dump'!$E$1:$AI$1,0)
),
INDEX('Active Hour''s Dump'!$D$3:$AH$337,
MATCH($C164,'Active Hour''s Dump'!$A$3:$A$337,0),
MATCH(AY$2,'Active Hour''s Dump'!$D$2:$AH$2,0)
))),"")</f>
        <v>P</v>
      </c>
      <c r="AZ164" s="54">
        <f>_xlfn.IFNA(IF(AZ$3="Productivity",
INDEX('Productivity Dump'!$E$4:$AJ$500,
MATCH($A164,'Productivity Dump'!$A$4:$A$500,0),
MATCH(AZ$2,'Productivity Dump'!$E$3:$AJ$3,0)
),
IF(AZ$3="Attendance",
INDEX('Attendance Dump'!$E$2:$AI$400,
MATCH($A164,'Attendance Dump'!$B$2:$B$400,0),
MATCH(AZ$2,'Attendance Dump'!$E$1:$AI$1,0)
),
INDEX('Active Hour''s Dump'!$D$3:$AH$337,
MATCH($C164,'Active Hour''s Dump'!$A$3:$A$337,0),
MATCH(AZ$2,'Active Hour''s Dump'!$D$2:$AH$2,0)
))),"")</f>
        <v>14</v>
      </c>
      <c r="BA164" s="13">
        <f>_xlfn.IFNA(IF(BA$3="Productivity",
INDEX('Productivity Dump'!$E$4:$AJ$500,
MATCH($A164,'Productivity Dump'!$A$4:$A$500,0),
MATCH(BA$2,'Productivity Dump'!$E$3:$AJ$3,0)
),
IF(BA$3="Attendance",
INDEX('Attendance Dump'!$E$2:$AI$400,
MATCH($A164,'Attendance Dump'!$B$2:$B$400,0),
MATCH(BA$2,'Attendance Dump'!$E$1:$AI$1,0)
),
INDEX('Active Hour''s Dump'!$D$3:$AH$337,
MATCH($C164,'Active Hour''s Dump'!$A$3:$A$337,0),
MATCH(BA$2,'Active Hour''s Dump'!$D$2:$AH$2,0)
))),"")</f>
        <v>1454.5289999999998</v>
      </c>
      <c r="BB164" s="13" t="str">
        <f>_xlfn.IFNA(IF(BB$3="Productivity",
INDEX('Productivity Dump'!$E$4:$AJ$500,
MATCH($A164,'Productivity Dump'!$A$4:$A$500,0),
MATCH(BB$2,'Productivity Dump'!$E$3:$AJ$3,0)
),
IF(BB$3="Attendance",
INDEX('Attendance Dump'!$E$2:$AI$400,
MATCH($A164,'Attendance Dump'!$B$2:$B$400,0),
MATCH(BB$2,'Attendance Dump'!$E$1:$AI$1,0)
),
INDEX('Active Hour''s Dump'!$D$3:$AH$337,
MATCH($C164,'Active Hour''s Dump'!$A$3:$A$337,0),
MATCH(BB$2,'Active Hour''s Dump'!$D$2:$AH$2,0)
))),"")</f>
        <v>P</v>
      </c>
      <c r="BC164" s="54">
        <f>_xlfn.IFNA(IF(BC$3="Productivity",
INDEX('Productivity Dump'!$E$4:$AJ$500,
MATCH($A164,'Productivity Dump'!$A$4:$A$500,0),
MATCH(BC$2,'Productivity Dump'!$E$3:$AJ$3,0)
),
IF(BC$3="Attendance",
INDEX('Attendance Dump'!$E$2:$AI$400,
MATCH($A164,'Attendance Dump'!$B$2:$B$400,0),
MATCH(BC$2,'Attendance Dump'!$E$1:$AI$1,0)
),
INDEX('Active Hour''s Dump'!$D$3:$AH$337,
MATCH($C164,'Active Hour''s Dump'!$A$3:$A$337,0),
MATCH(BC$2,'Active Hour''s Dump'!$D$2:$AH$2,0)
))),"")</f>
        <v>13.5</v>
      </c>
      <c r="BD164" s="13">
        <f>_xlfn.IFNA(IF(BD$3="Productivity",
INDEX('Productivity Dump'!$E$4:$AJ$500,
MATCH($A164,'Productivity Dump'!$A$4:$A$500,0),
MATCH(BD$2,'Productivity Dump'!$E$3:$AJ$3,0)
),
IF(BD$3="Attendance",
INDEX('Attendance Dump'!$E$2:$AI$400,
MATCH($A164,'Attendance Dump'!$B$2:$B$400,0),
MATCH(BD$2,'Attendance Dump'!$E$1:$AI$1,0)
),
INDEX('Active Hour''s Dump'!$D$3:$AH$337,
MATCH($C164,'Active Hour''s Dump'!$A$3:$A$337,0),
MATCH(BD$2,'Active Hour''s Dump'!$D$2:$AH$2,0)
))),"")</f>
        <v>1220.8160000000003</v>
      </c>
      <c r="BE164" s="13" t="str">
        <f>_xlfn.IFNA(IF(BE$3="Productivity",
INDEX('Productivity Dump'!$E$4:$AJ$500,
MATCH($A164,'Productivity Dump'!$A$4:$A$500,0),
MATCH(BE$2,'Productivity Dump'!$E$3:$AJ$3,0)
),
IF(BE$3="Attendance",
INDEX('Attendance Dump'!$E$2:$AI$400,
MATCH($A164,'Attendance Dump'!$B$2:$B$400,0),
MATCH(BE$2,'Attendance Dump'!$E$1:$AI$1,0)
),
INDEX('Active Hour''s Dump'!$D$3:$AH$337,
MATCH($C164,'Active Hour''s Dump'!$A$3:$A$337,0),
MATCH(BE$2,'Active Hour''s Dump'!$D$2:$AH$2,0)
))),"")</f>
        <v>P</v>
      </c>
      <c r="BF164" s="54">
        <f>_xlfn.IFNA(IF(BF$3="Productivity",
INDEX('Productivity Dump'!$E$4:$AJ$500,
MATCH($A164,'Productivity Dump'!$A$4:$A$500,0),
MATCH(BF$2,'Productivity Dump'!$E$3:$AJ$3,0)
),
IF(BF$3="Attendance",
INDEX('Attendance Dump'!$E$2:$AI$400,
MATCH($A164,'Attendance Dump'!$B$2:$B$400,0),
MATCH(BF$2,'Attendance Dump'!$E$1:$AI$1,0)
),
INDEX('Active Hour''s Dump'!$D$3:$AH$337,
MATCH($C164,'Active Hour''s Dump'!$A$3:$A$337,0),
MATCH(BF$2,'Active Hour''s Dump'!$D$2:$AH$2,0)
))),"")</f>
        <v>12.8333333333333</v>
      </c>
      <c r="BG164" s="13">
        <f>_xlfn.IFNA(IF(BG$3="Productivity",
INDEX('Productivity Dump'!$E$4:$AJ$500,
MATCH($A164,'Productivity Dump'!$A$4:$A$500,0),
MATCH(BG$2,'Productivity Dump'!$E$3:$AJ$3,0)
),
IF(BG$3="Attendance",
INDEX('Attendance Dump'!$E$2:$AI$400,
MATCH($A164,'Attendance Dump'!$B$2:$B$400,0),
MATCH(BG$2,'Attendance Dump'!$E$1:$AI$1,0)
),
INDEX('Active Hour''s Dump'!$D$3:$AH$337,
MATCH($C164,'Active Hour''s Dump'!$A$3:$A$337,0),
MATCH(BG$2,'Active Hour''s Dump'!$D$2:$AH$2,0)
))),"")</f>
        <v>0</v>
      </c>
      <c r="BH164" s="13" t="str">
        <f>_xlfn.IFNA(IF(BH$3="Productivity",
INDEX('Productivity Dump'!$E$4:$AJ$500,
MATCH($A164,'Productivity Dump'!$A$4:$A$500,0),
MATCH(BH$2,'Productivity Dump'!$E$3:$AJ$3,0)
),
IF(BH$3="Attendance",
INDEX('Attendance Dump'!$E$2:$AI$400,
MATCH($A164,'Attendance Dump'!$B$2:$B$400,0),
MATCH(BH$2,'Attendance Dump'!$E$1:$AI$1,0)
),
INDEX('Active Hour''s Dump'!$D$3:$AH$337,
MATCH($C164,'Active Hour''s Dump'!$A$3:$A$337,0),
MATCH(BH$2,'Active Hour''s Dump'!$D$2:$AH$2,0)
))),"")</f>
        <v>WO</v>
      </c>
      <c r="BI164" s="54">
        <f>_xlfn.IFNA(IF(BI$3="Productivity",
INDEX('Productivity Dump'!$E$4:$AJ$500,
MATCH($A164,'Productivity Dump'!$A$4:$A$500,0),
MATCH(BI$2,'Productivity Dump'!$E$3:$AJ$3,0)
),
IF(BI$3="Attendance",
INDEX('Attendance Dump'!$E$2:$AI$400,
MATCH($A164,'Attendance Dump'!$B$2:$B$400,0),
MATCH(BI$2,'Attendance Dump'!$E$1:$AI$1,0)
),
INDEX('Active Hour''s Dump'!$D$3:$AH$337,
MATCH($C164,'Active Hour''s Dump'!$A$3:$A$337,0),
MATCH(BI$2,'Active Hour''s Dump'!$D$2:$AH$2,0)
))),"")</f>
        <v>0</v>
      </c>
      <c r="BJ164" s="13">
        <f>_xlfn.IFNA(IF(BJ$3="Productivity",
INDEX('Productivity Dump'!$E$4:$AJ$500,
MATCH($A164,'Productivity Dump'!$A$4:$A$500,0),
MATCH(BJ$2,'Productivity Dump'!$E$3:$AJ$3,0)
),
IF(BJ$3="Attendance",
INDEX('Attendance Dump'!$E$2:$AI$400,
MATCH($A164,'Attendance Dump'!$B$2:$B$400,0),
MATCH(BJ$2,'Attendance Dump'!$E$1:$AI$1,0)
),
INDEX('Active Hour''s Dump'!$D$3:$AH$337,
MATCH($C164,'Active Hour''s Dump'!$A$3:$A$337,0),
MATCH(BJ$2,'Active Hour''s Dump'!$D$2:$AH$2,0)
))),"")</f>
        <v>909.48799999999994</v>
      </c>
      <c r="BK164" s="13" t="str">
        <f>_xlfn.IFNA(IF(BK$3="Productivity",
INDEX('Productivity Dump'!$E$4:$AJ$500,
MATCH($A164,'Productivity Dump'!$A$4:$A$500,0),
MATCH(BK$2,'Productivity Dump'!$E$3:$AJ$3,0)
),
IF(BK$3="Attendance",
INDEX('Attendance Dump'!$E$2:$AI$400,
MATCH($A164,'Attendance Dump'!$B$2:$B$400,0),
MATCH(BK$2,'Attendance Dump'!$E$1:$AI$1,0)
),
INDEX('Active Hour''s Dump'!$D$3:$AH$337,
MATCH($C164,'Active Hour''s Dump'!$A$3:$A$337,0),
MATCH(BK$2,'Active Hour''s Dump'!$D$2:$AH$2,0)
))),"")</f>
        <v>P</v>
      </c>
      <c r="BL164" s="54">
        <f>_xlfn.IFNA(IF(BL$3="Productivity",
INDEX('Productivity Dump'!$E$4:$AJ$500,
MATCH($A164,'Productivity Dump'!$A$4:$A$500,0),
MATCH(BL$2,'Productivity Dump'!$E$3:$AJ$3,0)
),
IF(BL$3="Attendance",
INDEX('Attendance Dump'!$E$2:$AI$400,
MATCH($A164,'Attendance Dump'!$B$2:$B$400,0),
MATCH(BL$2,'Attendance Dump'!$E$1:$AI$1,0)
),
INDEX('Active Hour''s Dump'!$D$3:$AH$337,
MATCH($C164,'Active Hour''s Dump'!$A$3:$A$337,0),
MATCH(BL$2,'Active Hour''s Dump'!$D$2:$AH$2,0)
))),"")</f>
        <v>12.4166666666667</v>
      </c>
      <c r="BM164" s="13">
        <f>_xlfn.IFNA(IF(BM$3="Productivity",
INDEX('Productivity Dump'!$E$4:$AJ$500,
MATCH($A164,'Productivity Dump'!$A$4:$A$500,0),
MATCH(BM$2,'Productivity Dump'!$E$3:$AJ$3,0)
),
IF(BM$3="Attendance",
INDEX('Attendance Dump'!$E$2:$AI$400,
MATCH($A164,'Attendance Dump'!$B$2:$B$400,0),
MATCH(BM$2,'Attendance Dump'!$E$1:$AI$1,0)
),
INDEX('Active Hour''s Dump'!$D$3:$AH$337,
MATCH($C164,'Active Hour''s Dump'!$A$3:$A$337,0),
MATCH(BM$2,'Active Hour''s Dump'!$D$2:$AH$2,0)
))),"")</f>
        <v>1429.7829999999999</v>
      </c>
      <c r="BN164" s="13" t="str">
        <f>_xlfn.IFNA(IF(BN$3="Productivity",
INDEX('Productivity Dump'!$E$4:$AJ$500,
MATCH($A164,'Productivity Dump'!$A$4:$A$500,0),
MATCH(BN$2,'Productivity Dump'!$E$3:$AJ$3,0)
),
IF(BN$3="Attendance",
INDEX('Attendance Dump'!$E$2:$AI$400,
MATCH($A164,'Attendance Dump'!$B$2:$B$400,0),
MATCH(BN$2,'Attendance Dump'!$E$1:$AI$1,0)
),
INDEX('Active Hour''s Dump'!$D$3:$AH$337,
MATCH($C164,'Active Hour''s Dump'!$A$3:$A$337,0),
MATCH(BN$2,'Active Hour''s Dump'!$D$2:$AH$2,0)
))),"")</f>
        <v>P</v>
      </c>
      <c r="BO164" s="54">
        <f>_xlfn.IFNA(IF(BO$3="Productivity",
INDEX('Productivity Dump'!$E$4:$AJ$500,
MATCH($A164,'Productivity Dump'!$A$4:$A$500,0),
MATCH(BO$2,'Productivity Dump'!$E$3:$AJ$3,0)
),
IF(BO$3="Attendance",
INDEX('Attendance Dump'!$E$2:$AI$400,
MATCH($A164,'Attendance Dump'!$B$2:$B$400,0),
MATCH(BO$2,'Attendance Dump'!$E$1:$AI$1,0)
),
INDEX('Active Hour''s Dump'!$D$3:$AH$337,
MATCH($C164,'Active Hour''s Dump'!$A$3:$A$337,0),
MATCH(BO$2,'Active Hour''s Dump'!$D$2:$AH$2,0)
))),"")</f>
        <v>14</v>
      </c>
      <c r="BP164" s="13">
        <f>_xlfn.IFNA(IF(BP$3="Productivity",
INDEX('Productivity Dump'!$E$4:$AJ$500,
MATCH($A164,'Productivity Dump'!$A$4:$A$500,0),
MATCH(BP$2,'Productivity Dump'!$E$3:$AJ$3,0)
),
IF(BP$3="Attendance",
INDEX('Attendance Dump'!$E$2:$AI$400,
MATCH($A164,'Attendance Dump'!$B$2:$B$400,0),
MATCH(BP$2,'Attendance Dump'!$E$1:$AI$1,0)
),
INDEX('Active Hour''s Dump'!$D$3:$AH$337,
MATCH($C164,'Active Hour''s Dump'!$A$3:$A$337,0),
MATCH(BP$2,'Active Hour''s Dump'!$D$2:$AH$2,0)
))),"")</f>
        <v>1224.3700000000001</v>
      </c>
      <c r="BQ164" s="13" t="str">
        <f>_xlfn.IFNA(IF(BQ$3="Productivity",
INDEX('Productivity Dump'!$E$4:$AJ$500,
MATCH($A164,'Productivity Dump'!$A$4:$A$500,0),
MATCH(BQ$2,'Productivity Dump'!$E$3:$AJ$3,0)
),
IF(BQ$3="Attendance",
INDEX('Attendance Dump'!$E$2:$AI$400,
MATCH($A164,'Attendance Dump'!$B$2:$B$400,0),
MATCH(BQ$2,'Attendance Dump'!$E$1:$AI$1,0)
),
INDEX('Active Hour''s Dump'!$D$3:$AH$337,
MATCH($C164,'Active Hour''s Dump'!$A$3:$A$337,0),
MATCH(BQ$2,'Active Hour''s Dump'!$D$2:$AH$2,0)
))),"")</f>
        <v>P</v>
      </c>
      <c r="BR164" s="54">
        <f>_xlfn.IFNA(IF(BR$3="Productivity",
INDEX('Productivity Dump'!$E$4:$AJ$500,
MATCH($A164,'Productivity Dump'!$A$4:$A$500,0),
MATCH(BR$2,'Productivity Dump'!$E$3:$AJ$3,0)
),
IF(BR$3="Attendance",
INDEX('Attendance Dump'!$E$2:$AI$400,
MATCH($A164,'Attendance Dump'!$B$2:$B$400,0),
MATCH(BR$2,'Attendance Dump'!$E$1:$AI$1,0)
),
INDEX('Active Hour''s Dump'!$D$3:$AH$337,
MATCH($C164,'Active Hour''s Dump'!$A$3:$A$337,0),
MATCH(BR$2,'Active Hour''s Dump'!$D$2:$AH$2,0)
))),"")</f>
        <v>14.3333333333333</v>
      </c>
      <c r="BS164" s="13">
        <f>_xlfn.IFNA(IF(BS$3="Productivity",
INDEX('Productivity Dump'!$E$4:$AJ$500,
MATCH($A164,'Productivity Dump'!$A$4:$A$500,0),
MATCH(BS$2,'Productivity Dump'!$E$3:$AJ$3,0)
),
IF(BS$3="Attendance",
INDEX('Attendance Dump'!$E$2:$AI$400,
MATCH($A164,'Attendance Dump'!$B$2:$B$400,0),
MATCH(BS$2,'Attendance Dump'!$E$1:$AI$1,0)
),
INDEX('Active Hour''s Dump'!$D$3:$AH$337,
MATCH($C164,'Active Hour''s Dump'!$A$3:$A$337,0),
MATCH(BS$2,'Active Hour''s Dump'!$D$2:$AH$2,0)
))),"")</f>
        <v>1540.134</v>
      </c>
      <c r="BT164" s="13" t="str">
        <f>_xlfn.IFNA(IF(BT$3="Productivity",
INDEX('Productivity Dump'!$E$4:$AJ$500,
MATCH($A164,'Productivity Dump'!$A$4:$A$500,0),
MATCH(BT$2,'Productivity Dump'!$E$3:$AJ$3,0)
),
IF(BT$3="Attendance",
INDEX('Attendance Dump'!$E$2:$AI$400,
MATCH($A164,'Attendance Dump'!$B$2:$B$400,0),
MATCH(BT$2,'Attendance Dump'!$E$1:$AI$1,0)
),
INDEX('Active Hour''s Dump'!$D$3:$AH$337,
MATCH($C164,'Active Hour''s Dump'!$A$3:$A$337,0),
MATCH(BT$2,'Active Hour''s Dump'!$D$2:$AH$2,0)
))),"")</f>
        <v>H(P)</v>
      </c>
      <c r="BU164" s="54">
        <f>_xlfn.IFNA(IF(BU$3="Productivity",
INDEX('Productivity Dump'!$E$4:$AJ$500,
MATCH($A164,'Productivity Dump'!$A$4:$A$500,0),
MATCH(BU$2,'Productivity Dump'!$E$3:$AJ$3,0)
),
IF(BU$3="Attendance",
INDEX('Attendance Dump'!$E$2:$AI$400,
MATCH($A164,'Attendance Dump'!$B$2:$B$400,0),
MATCH(BU$2,'Attendance Dump'!$E$1:$AI$1,0)
),
INDEX('Active Hour''s Dump'!$D$3:$AH$337,
MATCH($C164,'Active Hour''s Dump'!$A$3:$A$337,0),
MATCH(BU$2,'Active Hour''s Dump'!$D$2:$AH$2,0)
))),"")</f>
        <v>14.5833333333333</v>
      </c>
      <c r="BV164" s="13">
        <f>_xlfn.IFNA(IF(BV$3="Productivity",
INDEX('Productivity Dump'!$E$4:$AJ$500,
MATCH($A164,'Productivity Dump'!$A$4:$A$500,0),
MATCH(BV$2,'Productivity Dump'!$E$3:$AJ$3,0)
),
IF(BV$3="Attendance",
INDEX('Attendance Dump'!$E$2:$AI$400,
MATCH($A164,'Attendance Dump'!$B$2:$B$400,0),
MATCH(BV$2,'Attendance Dump'!$E$1:$AI$1,0)
),
INDEX('Active Hour''s Dump'!$D$3:$AH$337,
MATCH($C164,'Active Hour''s Dump'!$A$3:$A$337,0),
MATCH(BV$2,'Active Hour''s Dump'!$D$2:$AH$2,0)
))),"")</f>
        <v>1473.307</v>
      </c>
      <c r="BW164" s="13" t="str">
        <f>_xlfn.IFNA(IF(BW$3="Productivity",
INDEX('Productivity Dump'!$E$4:$AJ$500,
MATCH($A164,'Productivity Dump'!$A$4:$A$500,0),
MATCH(BW$2,'Productivity Dump'!$E$3:$AJ$3,0)
),
IF(BW$3="Attendance",
INDEX('Attendance Dump'!$E$2:$AI$400,
MATCH($A164,'Attendance Dump'!$B$2:$B$400,0),
MATCH(BW$2,'Attendance Dump'!$E$1:$AI$1,0)
),
INDEX('Active Hour''s Dump'!$D$3:$AH$337,
MATCH($C164,'Active Hour''s Dump'!$A$3:$A$337,0),
MATCH(BW$2,'Active Hour''s Dump'!$D$2:$AH$2,0)
))),"")</f>
        <v>P</v>
      </c>
      <c r="BX164" s="54">
        <f>_xlfn.IFNA(IF(BX$3="Productivity",
INDEX('Productivity Dump'!$E$4:$AJ$500,
MATCH($A164,'Productivity Dump'!$A$4:$A$500,0),
MATCH(BX$2,'Productivity Dump'!$E$3:$AJ$3,0)
),
IF(BX$3="Attendance",
INDEX('Attendance Dump'!$E$2:$AI$400,
MATCH($A164,'Attendance Dump'!$B$2:$B$400,0),
MATCH(BX$2,'Attendance Dump'!$E$1:$AI$1,0)
),
INDEX('Active Hour''s Dump'!$D$3:$AH$337,
MATCH($C164,'Active Hour''s Dump'!$A$3:$A$337,0),
MATCH(BX$2,'Active Hour''s Dump'!$D$2:$AH$2,0)
))),"")</f>
        <v>13.5833333333333</v>
      </c>
      <c r="BY164" s="13">
        <f>_xlfn.IFNA(IF(BY$3="Productivity",
INDEX('Productivity Dump'!$E$4:$AJ$500,
MATCH($A164,'Productivity Dump'!$A$4:$A$500,0),
MATCH(BY$2,'Productivity Dump'!$E$3:$AJ$3,0)
),
IF(BY$3="Attendance",
INDEX('Attendance Dump'!$E$2:$AI$400,
MATCH($A164,'Attendance Dump'!$B$2:$B$400,0),
MATCH(BY$2,'Attendance Dump'!$E$1:$AI$1,0)
),
INDEX('Active Hour''s Dump'!$D$3:$AH$337,
MATCH($C164,'Active Hour''s Dump'!$A$3:$A$337,0),
MATCH(BY$2,'Active Hour''s Dump'!$D$2:$AH$2,0)
))),"")</f>
        <v>837.47699999999998</v>
      </c>
      <c r="BZ164" s="13" t="str">
        <f>_xlfn.IFNA(IF(BZ$3="Productivity",
INDEX('Productivity Dump'!$E$4:$AJ$500,
MATCH($A164,'Productivity Dump'!$A$4:$A$500,0),
MATCH(BZ$2,'Productivity Dump'!$E$3:$AJ$3,0)
),
IF(BZ$3="Attendance",
INDEX('Attendance Dump'!$E$2:$AI$400,
MATCH($A164,'Attendance Dump'!$B$2:$B$400,0),
MATCH(BZ$2,'Attendance Dump'!$E$1:$AI$1,0)
),
INDEX('Active Hour''s Dump'!$D$3:$AH$337,
MATCH($C164,'Active Hour''s Dump'!$A$3:$A$337,0),
MATCH(BZ$2,'Active Hour''s Dump'!$D$2:$AH$2,0)
))),"")</f>
        <v>P</v>
      </c>
      <c r="CA164" s="54">
        <f>_xlfn.IFNA(IF(CA$3="Productivity",
INDEX('Productivity Dump'!$E$4:$AJ$500,
MATCH($A164,'Productivity Dump'!$A$4:$A$500,0),
MATCH(CA$2,'Productivity Dump'!$E$3:$AJ$3,0)
),
IF(CA$3="Attendance",
INDEX('Attendance Dump'!$E$2:$AI$400,
MATCH($A164,'Attendance Dump'!$B$2:$B$400,0),
MATCH(CA$2,'Attendance Dump'!$E$1:$AI$1,0)
),
INDEX('Active Hour''s Dump'!$D$3:$AH$337,
MATCH($C164,'Active Hour''s Dump'!$A$3:$A$337,0),
MATCH(CA$2,'Active Hour''s Dump'!$D$2:$AH$2,0)
))),"")</f>
        <v>10.8333333333333</v>
      </c>
      <c r="CB164" s="13">
        <f>_xlfn.IFNA(IF(CB$3="Productivity",
INDEX('Productivity Dump'!$E$4:$AJ$500,
MATCH($A164,'Productivity Dump'!$A$4:$A$500,0),
MATCH(CB$2,'Productivity Dump'!$E$3:$AJ$3,0)
),
IF(CB$3="Attendance",
INDEX('Attendance Dump'!$E$2:$AI$400,
MATCH($A164,'Attendance Dump'!$B$2:$B$400,0),
MATCH(CB$2,'Attendance Dump'!$E$1:$AI$1,0)
),
INDEX('Active Hour''s Dump'!$D$3:$AH$337,
MATCH($C164,'Active Hour''s Dump'!$A$3:$A$337,0),
MATCH(CB$2,'Active Hour''s Dump'!$D$2:$AH$2,0)
))),"")</f>
        <v>0</v>
      </c>
      <c r="CC164" s="13" t="str">
        <f>_xlfn.IFNA(IF(CC$3="Productivity",
INDEX('Productivity Dump'!$E$4:$AJ$500,
MATCH($A164,'Productivity Dump'!$A$4:$A$500,0),
MATCH(CC$2,'Productivity Dump'!$E$3:$AJ$3,0)
),
IF(CC$3="Attendance",
INDEX('Attendance Dump'!$E$2:$AI$400,
MATCH($A164,'Attendance Dump'!$B$2:$B$400,0),
MATCH(CC$2,'Attendance Dump'!$E$1:$AI$1,0)
),
INDEX('Active Hour''s Dump'!$D$3:$AH$337,
MATCH($C164,'Active Hour''s Dump'!$A$3:$A$337,0),
MATCH(CC$2,'Active Hour''s Dump'!$D$2:$AH$2,0)
))),"")</f>
        <v>WO</v>
      </c>
      <c r="CD164" s="54">
        <f>_xlfn.IFNA(IF(CD$3="Productivity",
INDEX('Productivity Dump'!$E$4:$AJ$500,
MATCH($A164,'Productivity Dump'!$A$4:$A$500,0),
MATCH(CD$2,'Productivity Dump'!$E$3:$AJ$3,0)
),
IF(CD$3="Attendance",
INDEX('Attendance Dump'!$E$2:$AI$400,
MATCH($A164,'Attendance Dump'!$B$2:$B$400,0),
MATCH(CD$2,'Attendance Dump'!$E$1:$AI$1,0)
),
INDEX('Active Hour''s Dump'!$D$3:$AH$337,
MATCH($C164,'Active Hour''s Dump'!$A$3:$A$337,0),
MATCH(CD$2,'Active Hour''s Dump'!$D$2:$AH$2,0)
))),"")</f>
        <v>0</v>
      </c>
      <c r="CE164" s="13">
        <f>_xlfn.IFNA(IF(CE$3="Productivity",
INDEX('Productivity Dump'!$E$4:$AJ$500,
MATCH($A164,'Productivity Dump'!$A$4:$A$500,0),
MATCH(CE$2,'Productivity Dump'!$E$3:$AJ$3,0)
),
IF(CE$3="Attendance",
INDEX('Attendance Dump'!$E$2:$AI$400,
MATCH($A164,'Attendance Dump'!$B$2:$B$400,0),
MATCH(CE$2,'Attendance Dump'!$E$1:$AI$1,0)
),
INDEX('Active Hour''s Dump'!$D$3:$AH$337,
MATCH($C164,'Active Hour''s Dump'!$A$3:$A$337,0),
MATCH(CE$2,'Active Hour''s Dump'!$D$2:$AH$2,0)
))),"")</f>
        <v>763.27700000000004</v>
      </c>
      <c r="CF164" s="13" t="str">
        <f>_xlfn.IFNA(IF(CF$3="Productivity",
INDEX('Productivity Dump'!$E$4:$AJ$500,
MATCH($A164,'Productivity Dump'!$A$4:$A$500,0),
MATCH(CF$2,'Productivity Dump'!$E$3:$AJ$3,0)
),
IF(CF$3="Attendance",
INDEX('Attendance Dump'!$E$2:$AI$400,
MATCH($A164,'Attendance Dump'!$B$2:$B$400,0),
MATCH(CF$2,'Attendance Dump'!$E$1:$AI$1,0)
),
INDEX('Active Hour''s Dump'!$D$3:$AH$337,
MATCH($C164,'Active Hour''s Dump'!$A$3:$A$337,0),
MATCH(CF$2,'Active Hour''s Dump'!$D$2:$AH$2,0)
))),"")</f>
        <v>P</v>
      </c>
      <c r="CG164" s="54">
        <f>_xlfn.IFNA(IF(CG$3="Productivity",
INDEX('Productivity Dump'!$E$4:$AJ$500,
MATCH($A164,'Productivity Dump'!$A$4:$A$500,0),
MATCH(CG$2,'Productivity Dump'!$E$3:$AJ$3,0)
),
IF(CG$3="Attendance",
INDEX('Attendance Dump'!$E$2:$AI$400,
MATCH($A164,'Attendance Dump'!$B$2:$B$400,0),
MATCH(CG$2,'Attendance Dump'!$E$1:$AI$1,0)
),
INDEX('Active Hour''s Dump'!$D$3:$AH$337,
MATCH($C164,'Active Hour''s Dump'!$A$3:$A$337,0),
MATCH(CG$2,'Active Hour''s Dump'!$D$2:$AH$2,0)
))),"")</f>
        <v>10.1666666666667</v>
      </c>
      <c r="CH164" s="13">
        <f>_xlfn.IFNA(IF(CH$3="Productivity",
INDEX('Productivity Dump'!$E$4:$AJ$500,
MATCH($A164,'Productivity Dump'!$A$4:$A$500,0),
MATCH(CH$2,'Productivity Dump'!$E$3:$AJ$3,0)
),
IF(CH$3="Attendance",
INDEX('Attendance Dump'!$E$2:$AI$400,
MATCH($A164,'Attendance Dump'!$B$2:$B$400,0),
MATCH(CH$2,'Attendance Dump'!$E$1:$AI$1,0)
),
INDEX('Active Hour''s Dump'!$D$3:$AH$337,
MATCH($C164,'Active Hour''s Dump'!$A$3:$A$337,0),
MATCH(CH$2,'Active Hour''s Dump'!$D$2:$AH$2,0)
))),"")</f>
        <v>1197.723</v>
      </c>
      <c r="CI164" s="13" t="str">
        <f>_xlfn.IFNA(IF(CI$3="Productivity",
INDEX('Productivity Dump'!$E$4:$AJ$500,
MATCH($A164,'Productivity Dump'!$A$4:$A$500,0),
MATCH(CI$2,'Productivity Dump'!$E$3:$AJ$3,0)
),
IF(CI$3="Attendance",
INDEX('Attendance Dump'!$E$2:$AI$400,
MATCH($A164,'Attendance Dump'!$B$2:$B$400,0),
MATCH(CI$2,'Attendance Dump'!$E$1:$AI$1,0)
),
INDEX('Active Hour''s Dump'!$D$3:$AH$337,
MATCH($C164,'Active Hour''s Dump'!$A$3:$A$337,0),
MATCH(CI$2,'Active Hour''s Dump'!$D$2:$AH$2,0)
))),"")</f>
        <v>P</v>
      </c>
      <c r="CJ164" s="54">
        <f>_xlfn.IFNA(IF(CJ$3="Productivity",
INDEX('Productivity Dump'!$E$4:$AJ$500,
MATCH($A164,'Productivity Dump'!$A$4:$A$500,0),
MATCH(CJ$2,'Productivity Dump'!$E$3:$AJ$3,0)
),
IF(CJ$3="Attendance",
INDEX('Attendance Dump'!$E$2:$AI$400,
MATCH($A164,'Attendance Dump'!$B$2:$B$400,0),
MATCH(CJ$2,'Attendance Dump'!$E$1:$AI$1,0)
),
INDEX('Active Hour''s Dump'!$D$3:$AH$337,
MATCH($C164,'Active Hour''s Dump'!$A$3:$A$337,0),
MATCH(CJ$2,'Active Hour''s Dump'!$D$2:$AH$2,0)
))),"")</f>
        <v>14</v>
      </c>
      <c r="CK164" s="13">
        <f>_xlfn.IFNA(IF(CK$3="Productivity",
INDEX('Productivity Dump'!$E$4:$AJ$500,
MATCH($A164,'Productivity Dump'!$A$4:$A$500,0),
MATCH(CK$2,'Productivity Dump'!$E$3:$AJ$3,0)
),
IF(CK$3="Attendance",
INDEX('Attendance Dump'!$E$2:$AI$400,
MATCH($A164,'Attendance Dump'!$B$2:$B$400,0),
MATCH(CK$2,'Attendance Dump'!$E$1:$AI$1,0)
),
INDEX('Active Hour''s Dump'!$D$3:$AH$337,
MATCH($C164,'Active Hour''s Dump'!$A$3:$A$337,0),
MATCH(CK$2,'Active Hour''s Dump'!$D$2:$AH$2,0)
))),"")</f>
        <v>1085.797</v>
      </c>
      <c r="CL164" s="13" t="str">
        <f>_xlfn.IFNA(IF(CL$3="Productivity",
INDEX('Productivity Dump'!$E$4:$AJ$500,
MATCH($A164,'Productivity Dump'!$A$4:$A$500,0),
MATCH(CL$2,'Productivity Dump'!$E$3:$AJ$3,0)
),
IF(CL$3="Attendance",
INDEX('Attendance Dump'!$E$2:$AI$400,
MATCH($A164,'Attendance Dump'!$B$2:$B$400,0),
MATCH(CL$2,'Attendance Dump'!$E$1:$AI$1,0)
),
INDEX('Active Hour''s Dump'!$D$3:$AH$337,
MATCH($C164,'Active Hour''s Dump'!$A$3:$A$337,0),
MATCH(CL$2,'Active Hour''s Dump'!$D$2:$AH$2,0)
))),"")</f>
        <v>P</v>
      </c>
      <c r="CM164" s="54">
        <f>_xlfn.IFNA(IF(CM$3="Productivity",
INDEX('Productivity Dump'!$E$4:$AJ$500,
MATCH($A164,'Productivity Dump'!$A$4:$A$500,0),
MATCH(CM$2,'Productivity Dump'!$E$3:$AJ$3,0)
),
IF(CM$3="Attendance",
INDEX('Attendance Dump'!$E$2:$AI$400,
MATCH($A164,'Attendance Dump'!$B$2:$B$400,0),
MATCH(CM$2,'Attendance Dump'!$E$1:$AI$1,0)
),
INDEX('Active Hour''s Dump'!$D$3:$AH$337,
MATCH($C164,'Active Hour''s Dump'!$A$3:$A$337,0),
MATCH(CM$2,'Active Hour''s Dump'!$D$2:$AH$2,0)
))),"")</f>
        <v>13.5833333333333</v>
      </c>
      <c r="CN164" s="13">
        <f>_xlfn.IFNA(IF(CN$3="Productivity",
INDEX('Productivity Dump'!$E$4:$AJ$500,
MATCH($A164,'Productivity Dump'!$A$4:$A$500,0),
MATCH(CN$2,'Productivity Dump'!$E$3:$AJ$3,0)
),
IF(CN$3="Attendance",
INDEX('Attendance Dump'!$E$2:$AI$400,
MATCH($A164,'Attendance Dump'!$B$2:$B$400,0),
MATCH(CN$2,'Attendance Dump'!$E$1:$AI$1,0)
),
INDEX('Active Hour''s Dump'!$D$3:$AH$337,
MATCH($C164,'Active Hour''s Dump'!$A$3:$A$337,0),
MATCH(CN$2,'Active Hour''s Dump'!$D$2:$AH$2,0)
))),"")</f>
        <v>0</v>
      </c>
      <c r="CO164" s="13">
        <f>_xlfn.IFNA(IF(CO$3="Productivity",
INDEX('Productivity Dump'!$E$4:$AJ$500,
MATCH($A164,'Productivity Dump'!$A$4:$A$500,0),
MATCH(CO$2,'Productivity Dump'!$E$3:$AJ$3,0)
),
IF(CO$3="Attendance",
INDEX('Attendance Dump'!$E$2:$AI$400,
MATCH($A164,'Attendance Dump'!$B$2:$B$400,0),
MATCH(CO$2,'Attendance Dump'!$E$1:$AI$1,0)
),
INDEX('Active Hour''s Dump'!$D$3:$AH$337,
MATCH($C164,'Active Hour''s Dump'!$A$3:$A$337,0),
MATCH(CO$2,'Active Hour''s Dump'!$D$2:$AH$2,0)
))),"")</f>
        <v>0</v>
      </c>
      <c r="CP164" s="54">
        <f>_xlfn.IFNA(IF(CP$3="Productivity",
INDEX('Productivity Dump'!$E$4:$AJ$500,
MATCH($A164,'Productivity Dump'!$A$4:$A$500,0),
MATCH(CP$2,'Productivity Dump'!$E$3:$AJ$3,0)
),
IF(CP$3="Attendance",
INDEX('Attendance Dump'!$E$2:$AI$400,
MATCH($A164,'Attendance Dump'!$B$2:$B$400,0),
MATCH(CP$2,'Attendance Dump'!$E$1:$AI$1,0)
),
INDEX('Active Hour''s Dump'!$D$3:$AH$337,
MATCH($C164,'Active Hour''s Dump'!$A$3:$A$337,0),
MATCH(CP$2,'Active Hour''s Dump'!$D$2:$AH$2,0)
))),"")</f>
        <v>0</v>
      </c>
      <c r="CQ164" s="13">
        <f>_xlfn.IFNA(IF(CQ$3="Productivity",
INDEX('Productivity Dump'!$E$4:$AJ$500,
MATCH($A164,'Productivity Dump'!$A$4:$A$500,0),
MATCH(CQ$2,'Productivity Dump'!$E$3:$AJ$3,0)
),
IF(CQ$3="Attendance",
INDEX('Attendance Dump'!$E$2:$AI$400,
MATCH($A164,'Attendance Dump'!$B$2:$B$400,0),
MATCH(CQ$2,'Attendance Dump'!$E$1:$AI$1,0)
),
INDEX('Active Hour''s Dump'!$D$3:$AH$337,
MATCH($C164,'Active Hour''s Dump'!$A$3:$A$337,0),
MATCH(CQ$2,'Active Hour''s Dump'!$D$2:$AH$2,0)
))),"")</f>
        <v>0</v>
      </c>
      <c r="CR164" s="13">
        <f>_xlfn.IFNA(IF(CR$3="Productivity",
INDEX('Productivity Dump'!$E$4:$AJ$500,
MATCH($A164,'Productivity Dump'!$A$4:$A$500,0),
MATCH(CR$2,'Productivity Dump'!$E$3:$AJ$3,0)
),
IF(CR$3="Attendance",
INDEX('Attendance Dump'!$E$2:$AI$400,
MATCH($A164,'Attendance Dump'!$B$2:$B$400,0),
MATCH(CR$2,'Attendance Dump'!$E$1:$AI$1,0)
),
INDEX('Active Hour''s Dump'!$D$3:$AH$337,
MATCH($C164,'Active Hour''s Dump'!$A$3:$A$337,0),
MATCH(CR$2,'Active Hour''s Dump'!$D$2:$AH$2,0)
))),"")</f>
        <v>0</v>
      </c>
      <c r="CS164" s="54">
        <f>_xlfn.IFNA(IF(CS$3="Productivity",
INDEX('Productivity Dump'!$E$4:$AJ$500,
MATCH($A164,'Productivity Dump'!$A$4:$A$500,0),
MATCH(CS$2,'Productivity Dump'!$E$3:$AJ$3,0)
),
IF(CS$3="Attendance",
INDEX('Attendance Dump'!$E$2:$AI$400,
MATCH($A164,'Attendance Dump'!$B$2:$B$400,0),
MATCH(CS$2,'Attendance Dump'!$E$1:$AI$1,0)
),
INDEX('Active Hour''s Dump'!$D$3:$AH$337,
MATCH($C164,'Active Hour''s Dump'!$A$3:$A$337,0),
MATCH(CS$2,'Active Hour''s Dump'!$D$2:$AH$2,0)
))),"")</f>
        <v>0</v>
      </c>
      <c r="CT164" s="13">
        <f>_xlfn.IFNA(IF(CT$3="Productivity",
INDEX('Productivity Dump'!$E$4:$AJ$500,
MATCH($A164,'Productivity Dump'!$A$4:$A$500,0),
MATCH(CT$2,'Productivity Dump'!$E$3:$AJ$3,0)
),
IF(CT$3="Attendance",
INDEX('Attendance Dump'!$E$2:$AI$400,
MATCH($A164,'Attendance Dump'!$B$2:$B$400,0),
MATCH(CT$2,'Attendance Dump'!$E$1:$AI$1,0)
),
INDEX('Active Hour''s Dump'!$D$3:$AH$337,
MATCH($C164,'Active Hour''s Dump'!$A$3:$A$337,0),
MATCH(CT$2,'Active Hour''s Dump'!$D$2:$AH$2,0)
))),"")</f>
        <v>0</v>
      </c>
      <c r="CU164" s="13">
        <f>_xlfn.IFNA(IF(CU$3="Productivity",
INDEX('Productivity Dump'!$E$4:$AJ$500,
MATCH($A164,'Productivity Dump'!$A$4:$A$500,0),
MATCH(CU$2,'Productivity Dump'!$E$3:$AJ$3,0)
),
IF(CU$3="Attendance",
INDEX('Attendance Dump'!$E$2:$AI$400,
MATCH($A164,'Attendance Dump'!$B$2:$B$400,0),
MATCH(CU$2,'Attendance Dump'!$E$1:$AI$1,0)
),
INDEX('Active Hour''s Dump'!$D$3:$AH$337,
MATCH($C164,'Active Hour''s Dump'!$A$3:$A$337,0),
MATCH(CU$2,'Active Hour''s Dump'!$D$2:$AH$2,0)
))),"")</f>
        <v>0</v>
      </c>
      <c r="CV164" s="54">
        <f>_xlfn.IFNA(IF(CV$3="Productivity",
INDEX('Productivity Dump'!$E$4:$AJ$500,
MATCH($A164,'Productivity Dump'!$A$4:$A$500,0),
MATCH(CV$2,'Productivity Dump'!$E$3:$AJ$3,0)
),
IF(CV$3="Attendance",
INDEX('Attendance Dump'!$E$2:$AI$400,
MATCH($A164,'Attendance Dump'!$B$2:$B$400,0),
MATCH(CV$2,'Attendance Dump'!$E$1:$AI$1,0)
),
INDEX('Active Hour''s Dump'!$D$3:$AH$337,
MATCH($C164,'Active Hour''s Dump'!$A$3:$A$337,0),
MATCH(CV$2,'Active Hour''s Dump'!$D$2:$AH$2,0)
))),"")</f>
        <v>0</v>
      </c>
      <c r="CW164" s="13"/>
      <c r="CX164" s="13"/>
      <c r="CY164" s="54"/>
      <c r="DA164" s="57">
        <f t="shared" si="75"/>
        <v>321.08333333333314</v>
      </c>
      <c r="DB164" s="35">
        <f t="shared" si="76"/>
        <v>30732.357999999993</v>
      </c>
      <c r="DC164" s="35">
        <f t="shared" si="71"/>
        <v>0</v>
      </c>
      <c r="DD164" s="35">
        <f t="shared" ca="1" si="74"/>
        <v>0</v>
      </c>
      <c r="DF164" s="32" cm="1">
        <f t="array" ref="DF164">SUMPRODUCT(
    (MOD(COLUMN(H164:CV164) - COLUMN(H164), 3) = 0) *
    (H164:CV164 = 0) *
    (I164:CW164 = "P") *
    (COUNTIF(UKHoliday, H$2:CV$2) = 0)
)</f>
        <v>0</v>
      </c>
      <c r="DG164" s="33" cm="1">
        <f t="array" ref="DG164">SUMPRODUCT(
  (MOD(COLUMN(H164:CV164) - COLUMN(H164), 3) = 0) *
  (H164:CV164 &gt; 0) *
  (H164:CV164 &lt; 0.5 * IF(((WEEKDAY(H$2:CV$2, 2) = 1) + (WEEKDAY(H$2:CV$2, 2) = 6)), G164, F164)) *
  (I164:CW164 = "P") *
  (COUNTIF(UKHoliday, H$2:CV$2) = 0)
)</f>
        <v>0</v>
      </c>
      <c r="DH164" s="33" cm="1">
        <f t="array" ref="DH164">SUMPRODUCT(
  (MOD(COLUMN(H164:CV164) - COLUMN(H164), 3) = 0) *
  (H164:CV164 &gt; 0.5 * IF(((WEEKDAY(H$2:CV$2, 2) = 1) + (WEEKDAY(H$2:CV$2, 2) = 6)), $G164, $F164)) *
  (H164:CV164 &lt; 0.8 * IF(((WEEKDAY(H$2:CV$2, 2) = 1) + (WEEKDAY(H$2:CV$2, 2) = 6)), $G164, $F164)) *
  (I164:CW164 = "P") *
  (COUNTIF(UKHoliday, H$2:CV$2) = 0)
)</f>
        <v>2</v>
      </c>
      <c r="DI164" s="33" cm="1">
        <f t="array" ref="DI164">SUMPRODUCT(
  (MOD(COLUMN(H164:CV164) - COLUMN(H164), 3) = 0) *
  (H164:CV164 &gt; 0.8 * IF(((WEEKDAY(H$2:CV$2, 2) = 1) + (WEEKDAY(H$2:CV$2, 2) = 6)), $G164, $F164)) *
  (H164:CV164 &lt; 1 * IF(((WEEKDAY(H$2:CV$2, 2) = 1) + (WEEKDAY(H$2:CV$2, 2) = 6)), $G164, $F164)) *
  (I164:CW164 = "P") *
  (COUNTIF(UKHoliday, H$2:CV$2) = 0)
)</f>
        <v>11</v>
      </c>
    </row>
    <row r="165" spans="1:113" x14ac:dyDescent="0.3">
      <c r="A165" s="37" t="s">
        <v>356</v>
      </c>
      <c r="B165" s="37" t="s">
        <v>921</v>
      </c>
      <c r="C165" s="9" t="s">
        <v>750</v>
      </c>
      <c r="D165" s="62" t="s">
        <v>450</v>
      </c>
      <c r="E165" s="35">
        <v>22000</v>
      </c>
      <c r="F165" s="35">
        <f t="shared" si="72"/>
        <v>1100</v>
      </c>
      <c r="G165" s="35">
        <f t="shared" si="73"/>
        <v>550</v>
      </c>
      <c r="H165" s="13">
        <f>_xlfn.IFNA(IF(H$3="Productivity",
INDEX('Productivity Dump'!$E$4:$AJ$500,
MATCH($A165,'Productivity Dump'!$A$4:$A$500,0),
MATCH(H$2,'Productivity Dump'!$E$3:$AJ$3,0)
),
IF(H$3="Attendance",
INDEX('Attendance Dump'!$E$2:$AI$400,
MATCH($A165,'Attendance Dump'!$B$2:$B$400,0),
MATCH(H$2,'Attendance Dump'!$E$1:$AI$1,0)
),
INDEX('Active Hour''s Dump'!$D$3:$AH$337,
MATCH($C165,'Active Hour''s Dump'!$A$3:$A$337,0),
MATCH(H$2,'Active Hour''s Dump'!$D$2:$AH$2,0)
))),"")</f>
        <v>1228.404</v>
      </c>
      <c r="I165" s="13" t="str">
        <f>_xlfn.IFNA(IF(I$3="Productivity",
INDEX('Productivity Dump'!$E$4:$AJ$500,
MATCH($A165,'Productivity Dump'!$A$4:$A$500,0),
MATCH(I$2,'Productivity Dump'!$E$3:$AJ$3,0)
),
IF(I$3="Attendance",
INDEX('Attendance Dump'!$E$2:$AI$400,
MATCH($A165,'Attendance Dump'!$B$2:$B$400,0),
MATCH(I$2,'Attendance Dump'!$E$1:$AI$1,0)
),
INDEX('Active Hour''s Dump'!$D$3:$AH$337,
MATCH($C165,'Active Hour''s Dump'!$A$3:$A$337,0),
MATCH(I$2,'Active Hour''s Dump'!$D$2:$AH$2,0)
))),"")</f>
        <v>P</v>
      </c>
      <c r="J165" s="54">
        <f>_xlfn.IFNA(IF(J$3="Productivity",
INDEX('Productivity Dump'!$E$4:$AJ$500,
MATCH($A165,'Productivity Dump'!$A$4:$A$500,0),
MATCH(J$2,'Productivity Dump'!$E$3:$AJ$3,0)
),
IF(J$3="Attendance",
INDEX('Attendance Dump'!$E$2:$AI$400,
MATCH($A165,'Attendance Dump'!$B$2:$B$400,0),
MATCH(J$2,'Attendance Dump'!$E$1:$AI$1,0)
),
INDEX('Active Hour''s Dump'!$D$3:$AH$337,
MATCH($C165,'Active Hour''s Dump'!$A$3:$A$337,0),
MATCH(J$2,'Active Hour''s Dump'!$D$2:$AH$2,0)
))),"")</f>
        <v>8.5833333333333304</v>
      </c>
      <c r="K165" s="13">
        <f>_xlfn.IFNA(IF(K$3="Productivity",
INDEX('Productivity Dump'!$E$4:$AJ$500,
MATCH($A165,'Productivity Dump'!$A$4:$A$500,0),
MATCH(K$2,'Productivity Dump'!$E$3:$AJ$3,0)
),
IF(K$3="Attendance",
INDEX('Attendance Dump'!$E$2:$AI$400,
MATCH($A165,'Attendance Dump'!$B$2:$B$400,0),
MATCH(K$2,'Attendance Dump'!$E$1:$AI$1,0)
),
INDEX('Active Hour''s Dump'!$D$3:$AH$337,
MATCH($C165,'Active Hour''s Dump'!$A$3:$A$337,0),
MATCH(K$2,'Active Hour''s Dump'!$D$2:$AH$2,0)
))),"")</f>
        <v>1063.799</v>
      </c>
      <c r="L165" s="13" t="str">
        <f>_xlfn.IFNA(IF(L$3="Productivity",
INDEX('Productivity Dump'!$E$4:$AJ$500,
MATCH($A165,'Productivity Dump'!$A$4:$A$500,0),
MATCH(L$2,'Productivity Dump'!$E$3:$AJ$3,0)
),
IF(L$3="Attendance",
INDEX('Attendance Dump'!$E$2:$AI$400,
MATCH($A165,'Attendance Dump'!$B$2:$B$400,0),
MATCH(L$2,'Attendance Dump'!$E$1:$AI$1,0)
),
INDEX('Active Hour''s Dump'!$D$3:$AH$337,
MATCH($C165,'Active Hour''s Dump'!$A$3:$A$337,0),
MATCH(L$2,'Active Hour''s Dump'!$D$2:$AH$2,0)
))),"")</f>
        <v>P</v>
      </c>
      <c r="M165" s="54">
        <f>_xlfn.IFNA(IF(M$3="Productivity",
INDEX('Productivity Dump'!$E$4:$AJ$500,
MATCH($A165,'Productivity Dump'!$A$4:$A$500,0),
MATCH(M$2,'Productivity Dump'!$E$3:$AJ$3,0)
),
IF(M$3="Attendance",
INDEX('Attendance Dump'!$E$2:$AI$400,
MATCH($A165,'Attendance Dump'!$B$2:$B$400,0),
MATCH(M$2,'Attendance Dump'!$E$1:$AI$1,0)
),
INDEX('Active Hour''s Dump'!$D$3:$AH$337,
MATCH($C165,'Active Hour''s Dump'!$A$3:$A$337,0),
MATCH(M$2,'Active Hour''s Dump'!$D$2:$AH$2,0)
))),"")</f>
        <v>7.25</v>
      </c>
      <c r="N165" s="13">
        <f>_xlfn.IFNA(IF(N$3="Productivity",
INDEX('Productivity Dump'!$E$4:$AJ$500,
MATCH($A165,'Productivity Dump'!$A$4:$A$500,0),
MATCH(N$2,'Productivity Dump'!$E$3:$AJ$3,0)
),
IF(N$3="Attendance",
INDEX('Attendance Dump'!$E$2:$AI$400,
MATCH($A165,'Attendance Dump'!$B$2:$B$400,0),
MATCH(N$2,'Attendance Dump'!$E$1:$AI$1,0)
),
INDEX('Active Hour''s Dump'!$D$3:$AH$337,
MATCH($C165,'Active Hour''s Dump'!$A$3:$A$337,0),
MATCH(N$2,'Active Hour''s Dump'!$D$2:$AH$2,0)
))),"")</f>
        <v>1065.6899999999998</v>
      </c>
      <c r="O165" s="13" t="str">
        <f>_xlfn.IFNA(IF(O$3="Productivity",
INDEX('Productivity Dump'!$E$4:$AJ$500,
MATCH($A165,'Productivity Dump'!$A$4:$A$500,0),
MATCH(O$2,'Productivity Dump'!$E$3:$AJ$3,0)
),
IF(O$3="Attendance",
INDEX('Attendance Dump'!$E$2:$AI$400,
MATCH($A165,'Attendance Dump'!$B$2:$B$400,0),
MATCH(O$2,'Attendance Dump'!$E$1:$AI$1,0)
),
INDEX('Active Hour''s Dump'!$D$3:$AH$337,
MATCH($C165,'Active Hour''s Dump'!$A$3:$A$337,0),
MATCH(O$2,'Active Hour''s Dump'!$D$2:$AH$2,0)
))),"")</f>
        <v>P</v>
      </c>
      <c r="P165" s="54">
        <f>_xlfn.IFNA(IF(P$3="Productivity",
INDEX('Productivity Dump'!$E$4:$AJ$500,
MATCH($A165,'Productivity Dump'!$A$4:$A$500,0),
MATCH(P$2,'Productivity Dump'!$E$3:$AJ$3,0)
),
IF(P$3="Attendance",
INDEX('Attendance Dump'!$E$2:$AI$400,
MATCH($A165,'Attendance Dump'!$B$2:$B$400,0),
MATCH(P$2,'Attendance Dump'!$E$1:$AI$1,0)
),
INDEX('Active Hour''s Dump'!$D$3:$AH$337,
MATCH($C165,'Active Hour''s Dump'!$A$3:$A$337,0),
MATCH(P$2,'Active Hour''s Dump'!$D$2:$AH$2,0)
))),"")</f>
        <v>8</v>
      </c>
      <c r="Q165" s="13">
        <f>_xlfn.IFNA(IF(Q$3="Productivity",
INDEX('Productivity Dump'!$E$4:$AJ$500,
MATCH($A165,'Productivity Dump'!$A$4:$A$500,0),
MATCH(Q$2,'Productivity Dump'!$E$3:$AJ$3,0)
),
IF(Q$3="Attendance",
INDEX('Attendance Dump'!$E$2:$AI$400,
MATCH($A165,'Attendance Dump'!$B$2:$B$400,0),
MATCH(Q$2,'Attendance Dump'!$E$1:$AI$1,0)
),
INDEX('Active Hour''s Dump'!$D$3:$AH$337,
MATCH($C165,'Active Hour''s Dump'!$A$3:$A$337,0),
MATCH(Q$2,'Active Hour''s Dump'!$D$2:$AH$2,0)
))),"")</f>
        <v>0</v>
      </c>
      <c r="R165" s="13" t="str">
        <f>_xlfn.IFNA(IF(R$3="Productivity",
INDEX('Productivity Dump'!$E$4:$AJ$500,
MATCH($A165,'Productivity Dump'!$A$4:$A$500,0),
MATCH(R$2,'Productivity Dump'!$E$3:$AJ$3,0)
),
IF(R$3="Attendance",
INDEX('Attendance Dump'!$E$2:$AI$400,
MATCH($A165,'Attendance Dump'!$B$2:$B$400,0),
MATCH(R$2,'Attendance Dump'!$E$1:$AI$1,0)
),
INDEX('Active Hour''s Dump'!$D$3:$AH$337,
MATCH($C165,'Active Hour''s Dump'!$A$3:$A$337,0),
MATCH(R$2,'Active Hour''s Dump'!$D$2:$AH$2,0)
))),"")</f>
        <v>WO</v>
      </c>
      <c r="S165" s="54">
        <f>_xlfn.IFNA(IF(S$3="Productivity",
INDEX('Productivity Dump'!$E$4:$AJ$500,
MATCH($A165,'Productivity Dump'!$A$4:$A$500,0),
MATCH(S$2,'Productivity Dump'!$E$3:$AJ$3,0)
),
IF(S$3="Attendance",
INDEX('Attendance Dump'!$E$2:$AI$400,
MATCH($A165,'Attendance Dump'!$B$2:$B$400,0),
MATCH(S$2,'Attendance Dump'!$E$1:$AI$1,0)
),
INDEX('Active Hour''s Dump'!$D$3:$AH$337,
MATCH($C165,'Active Hour''s Dump'!$A$3:$A$337,0),
MATCH(S$2,'Active Hour''s Dump'!$D$2:$AH$2,0)
))),"")</f>
        <v>0</v>
      </c>
      <c r="T165" s="13">
        <f>_xlfn.IFNA(IF(T$3="Productivity",
INDEX('Productivity Dump'!$E$4:$AJ$500,
MATCH($A165,'Productivity Dump'!$A$4:$A$500,0),
MATCH(T$2,'Productivity Dump'!$E$3:$AJ$3,0)
),
IF(T$3="Attendance",
INDEX('Attendance Dump'!$E$2:$AI$400,
MATCH($A165,'Attendance Dump'!$B$2:$B$400,0),
MATCH(T$2,'Attendance Dump'!$E$1:$AI$1,0)
),
INDEX('Active Hour''s Dump'!$D$3:$AH$337,
MATCH($C165,'Active Hour''s Dump'!$A$3:$A$337,0),
MATCH(T$2,'Active Hour''s Dump'!$D$2:$AH$2,0)
))),"")</f>
        <v>0</v>
      </c>
      <c r="U165" s="13" t="str">
        <f>_xlfn.IFNA(IF(U$3="Productivity",
INDEX('Productivity Dump'!$E$4:$AJ$500,
MATCH($A165,'Productivity Dump'!$A$4:$A$500,0),
MATCH(U$2,'Productivity Dump'!$E$3:$AJ$3,0)
),
IF(U$3="Attendance",
INDEX('Attendance Dump'!$E$2:$AI$400,
MATCH($A165,'Attendance Dump'!$B$2:$B$400,0),
MATCH(U$2,'Attendance Dump'!$E$1:$AI$1,0)
),
INDEX('Active Hour''s Dump'!$D$3:$AH$337,
MATCH($C165,'Active Hour''s Dump'!$A$3:$A$337,0),
MATCH(U$2,'Active Hour''s Dump'!$D$2:$AH$2,0)
))),"")</f>
        <v>SL</v>
      </c>
      <c r="V165" s="54">
        <f>_xlfn.IFNA(IF(V$3="Productivity",
INDEX('Productivity Dump'!$E$4:$AJ$500,
MATCH($A165,'Productivity Dump'!$A$4:$A$500,0),
MATCH(V$2,'Productivity Dump'!$E$3:$AJ$3,0)
),
IF(V$3="Attendance",
INDEX('Attendance Dump'!$E$2:$AI$400,
MATCH($A165,'Attendance Dump'!$B$2:$B$400,0),
MATCH(V$2,'Attendance Dump'!$E$1:$AI$1,0)
),
INDEX('Active Hour''s Dump'!$D$3:$AH$337,
MATCH($C165,'Active Hour''s Dump'!$A$3:$A$337,0),
MATCH(V$2,'Active Hour''s Dump'!$D$2:$AH$2,0)
))),"")</f>
        <v>0</v>
      </c>
      <c r="W165" s="13">
        <f>_xlfn.IFNA(IF(W$3="Productivity",
INDEX('Productivity Dump'!$E$4:$AJ$500,
MATCH($A165,'Productivity Dump'!$A$4:$A$500,0),
MATCH(W$2,'Productivity Dump'!$E$3:$AJ$3,0)
),
IF(W$3="Attendance",
INDEX('Attendance Dump'!$E$2:$AI$400,
MATCH($A165,'Attendance Dump'!$B$2:$B$400,0),
MATCH(W$2,'Attendance Dump'!$E$1:$AI$1,0)
),
INDEX('Active Hour''s Dump'!$D$3:$AH$337,
MATCH($C165,'Active Hour''s Dump'!$A$3:$A$337,0),
MATCH(W$2,'Active Hour''s Dump'!$D$2:$AH$2,0)
))),"")</f>
        <v>1248.364</v>
      </c>
      <c r="X165" s="13" t="str">
        <f>_xlfn.IFNA(IF(X$3="Productivity",
INDEX('Productivity Dump'!$E$4:$AJ$500,
MATCH($A165,'Productivity Dump'!$A$4:$A$500,0),
MATCH(X$2,'Productivity Dump'!$E$3:$AJ$3,0)
),
IF(X$3="Attendance",
INDEX('Attendance Dump'!$E$2:$AI$400,
MATCH($A165,'Attendance Dump'!$B$2:$B$400,0),
MATCH(X$2,'Attendance Dump'!$E$1:$AI$1,0)
),
INDEX('Active Hour''s Dump'!$D$3:$AH$337,
MATCH($C165,'Active Hour''s Dump'!$A$3:$A$337,0),
MATCH(X$2,'Active Hour''s Dump'!$D$2:$AH$2,0)
))),"")</f>
        <v>P</v>
      </c>
      <c r="Y165" s="54">
        <f>_xlfn.IFNA(IF(Y$3="Productivity",
INDEX('Productivity Dump'!$E$4:$AJ$500,
MATCH($A165,'Productivity Dump'!$A$4:$A$500,0),
MATCH(Y$2,'Productivity Dump'!$E$3:$AJ$3,0)
),
IF(Y$3="Attendance",
INDEX('Attendance Dump'!$E$2:$AI$400,
MATCH($A165,'Attendance Dump'!$B$2:$B$400,0),
MATCH(Y$2,'Attendance Dump'!$E$1:$AI$1,0)
),
INDEX('Active Hour''s Dump'!$D$3:$AH$337,
MATCH($C165,'Active Hour''s Dump'!$A$3:$A$337,0),
MATCH(Y$2,'Active Hour''s Dump'!$D$2:$AH$2,0)
))),"")</f>
        <v>8.9166666666666696</v>
      </c>
      <c r="Z165" s="13">
        <f>_xlfn.IFNA(IF(Z$3="Productivity",
INDEX('Productivity Dump'!$E$4:$AJ$500,
MATCH($A165,'Productivity Dump'!$A$4:$A$500,0),
MATCH(Z$2,'Productivity Dump'!$E$3:$AJ$3,0)
),
IF(Z$3="Attendance",
INDEX('Attendance Dump'!$E$2:$AI$400,
MATCH($A165,'Attendance Dump'!$B$2:$B$400,0),
MATCH(Z$2,'Attendance Dump'!$E$1:$AI$1,0)
),
INDEX('Active Hour''s Dump'!$D$3:$AH$337,
MATCH($C165,'Active Hour''s Dump'!$A$3:$A$337,0),
MATCH(Z$2,'Active Hour''s Dump'!$D$2:$AH$2,0)
))),"")</f>
        <v>1204.0719999999997</v>
      </c>
      <c r="AA165" s="13" t="str">
        <f>_xlfn.IFNA(IF(AA$3="Productivity",
INDEX('Productivity Dump'!$E$4:$AJ$500,
MATCH($A165,'Productivity Dump'!$A$4:$A$500,0),
MATCH(AA$2,'Productivity Dump'!$E$3:$AJ$3,0)
),
IF(AA$3="Attendance",
INDEX('Attendance Dump'!$E$2:$AI$400,
MATCH($A165,'Attendance Dump'!$B$2:$B$400,0),
MATCH(AA$2,'Attendance Dump'!$E$1:$AI$1,0)
),
INDEX('Active Hour''s Dump'!$D$3:$AH$337,
MATCH($C165,'Active Hour''s Dump'!$A$3:$A$337,0),
MATCH(AA$2,'Active Hour''s Dump'!$D$2:$AH$2,0)
))),"")</f>
        <v>P</v>
      </c>
      <c r="AB165" s="54">
        <f>_xlfn.IFNA(IF(AB$3="Productivity",
INDEX('Productivity Dump'!$E$4:$AJ$500,
MATCH($A165,'Productivity Dump'!$A$4:$A$500,0),
MATCH(AB$2,'Productivity Dump'!$E$3:$AJ$3,0)
),
IF(AB$3="Attendance",
INDEX('Attendance Dump'!$E$2:$AI$400,
MATCH($A165,'Attendance Dump'!$B$2:$B$400,0),
MATCH(AB$2,'Attendance Dump'!$E$1:$AI$1,0)
),
INDEX('Active Hour''s Dump'!$D$3:$AH$337,
MATCH($C165,'Active Hour''s Dump'!$A$3:$A$337,0),
MATCH(AB$2,'Active Hour''s Dump'!$D$2:$AH$2,0)
))),"")</f>
        <v>8.75</v>
      </c>
      <c r="AC165" s="13">
        <f>_xlfn.IFNA(IF(AC$3="Productivity",
INDEX('Productivity Dump'!$E$4:$AJ$500,
MATCH($A165,'Productivity Dump'!$A$4:$A$500,0),
MATCH(AC$2,'Productivity Dump'!$E$3:$AJ$3,0)
),
IF(AC$3="Attendance",
INDEX('Attendance Dump'!$E$2:$AI$400,
MATCH($A165,'Attendance Dump'!$B$2:$B$400,0),
MATCH(AC$2,'Attendance Dump'!$E$1:$AI$1,0)
),
INDEX('Active Hour''s Dump'!$D$3:$AH$337,
MATCH($C165,'Active Hour''s Dump'!$A$3:$A$337,0),
MATCH(AC$2,'Active Hour''s Dump'!$D$2:$AH$2,0)
))),"")</f>
        <v>1251.6770000000004</v>
      </c>
      <c r="AD165" s="13" t="str">
        <f>_xlfn.IFNA(IF(AD$3="Productivity",
INDEX('Productivity Dump'!$E$4:$AJ$500,
MATCH($A165,'Productivity Dump'!$A$4:$A$500,0),
MATCH(AD$2,'Productivity Dump'!$E$3:$AJ$3,0)
),
IF(AD$3="Attendance",
INDEX('Attendance Dump'!$E$2:$AI$400,
MATCH($A165,'Attendance Dump'!$B$2:$B$400,0),
MATCH(AD$2,'Attendance Dump'!$E$1:$AI$1,0)
),
INDEX('Active Hour''s Dump'!$D$3:$AH$337,
MATCH($C165,'Active Hour''s Dump'!$A$3:$A$337,0),
MATCH(AD$2,'Active Hour''s Dump'!$D$2:$AH$2,0)
))),"")</f>
        <v>P</v>
      </c>
      <c r="AE165" s="54">
        <f>_xlfn.IFNA(IF(AE$3="Productivity",
INDEX('Productivity Dump'!$E$4:$AJ$500,
MATCH($A165,'Productivity Dump'!$A$4:$A$500,0),
MATCH(AE$2,'Productivity Dump'!$E$3:$AJ$3,0)
),
IF(AE$3="Attendance",
INDEX('Attendance Dump'!$E$2:$AI$400,
MATCH($A165,'Attendance Dump'!$B$2:$B$400,0),
MATCH(AE$2,'Attendance Dump'!$E$1:$AI$1,0)
),
INDEX('Active Hour''s Dump'!$D$3:$AH$337,
MATCH($C165,'Active Hour''s Dump'!$A$3:$A$337,0),
MATCH(AE$2,'Active Hour''s Dump'!$D$2:$AH$2,0)
))),"")</f>
        <v>8.5</v>
      </c>
      <c r="AF165" s="13">
        <f>_xlfn.IFNA(IF(AF$3="Productivity",
INDEX('Productivity Dump'!$E$4:$AJ$500,
MATCH($A165,'Productivity Dump'!$A$4:$A$500,0),
MATCH(AF$2,'Productivity Dump'!$E$3:$AJ$3,0)
),
IF(AF$3="Attendance",
INDEX('Attendance Dump'!$E$2:$AI$400,
MATCH($A165,'Attendance Dump'!$B$2:$B$400,0),
MATCH(AF$2,'Attendance Dump'!$E$1:$AI$1,0)
),
INDEX('Active Hour''s Dump'!$D$3:$AH$337,
MATCH($C165,'Active Hour''s Dump'!$A$3:$A$337,0),
MATCH(AF$2,'Active Hour''s Dump'!$D$2:$AH$2,0)
))),"")</f>
        <v>1214.2300000000002</v>
      </c>
      <c r="AG165" s="13" t="str">
        <f>_xlfn.IFNA(IF(AG$3="Productivity",
INDEX('Productivity Dump'!$E$4:$AJ$500,
MATCH($A165,'Productivity Dump'!$A$4:$A$500,0),
MATCH(AG$2,'Productivity Dump'!$E$3:$AJ$3,0)
),
IF(AG$3="Attendance",
INDEX('Attendance Dump'!$E$2:$AI$400,
MATCH($A165,'Attendance Dump'!$B$2:$B$400,0),
MATCH(AG$2,'Attendance Dump'!$E$1:$AI$1,0)
),
INDEX('Active Hour''s Dump'!$D$3:$AH$337,
MATCH($C165,'Active Hour''s Dump'!$A$3:$A$337,0),
MATCH(AG$2,'Active Hour''s Dump'!$D$2:$AH$2,0)
))),"")</f>
        <v>P</v>
      </c>
      <c r="AH165" s="54">
        <f>_xlfn.IFNA(IF(AH$3="Productivity",
INDEX('Productivity Dump'!$E$4:$AJ$500,
MATCH($A165,'Productivity Dump'!$A$4:$A$500,0),
MATCH(AH$2,'Productivity Dump'!$E$3:$AJ$3,0)
),
IF(AH$3="Attendance",
INDEX('Attendance Dump'!$E$2:$AI$400,
MATCH($A165,'Attendance Dump'!$B$2:$B$400,0),
MATCH(AH$2,'Attendance Dump'!$E$1:$AI$1,0)
),
INDEX('Active Hour''s Dump'!$D$3:$AH$337,
MATCH($C165,'Active Hour''s Dump'!$A$3:$A$337,0),
MATCH(AH$2,'Active Hour''s Dump'!$D$2:$AH$2,0)
))),"")</f>
        <v>8.3333333333333304</v>
      </c>
      <c r="AI165" s="13">
        <f>_xlfn.IFNA(IF(AI$3="Productivity",
INDEX('Productivity Dump'!$E$4:$AJ$500,
MATCH($A165,'Productivity Dump'!$A$4:$A$500,0),
MATCH(AI$2,'Productivity Dump'!$E$3:$AJ$3,0)
),
IF(AI$3="Attendance",
INDEX('Attendance Dump'!$E$2:$AI$400,
MATCH($A165,'Attendance Dump'!$B$2:$B$400,0),
MATCH(AI$2,'Attendance Dump'!$E$1:$AI$1,0)
),
INDEX('Active Hour''s Dump'!$D$3:$AH$337,
MATCH($C165,'Active Hour''s Dump'!$A$3:$A$337,0),
MATCH(AI$2,'Active Hour''s Dump'!$D$2:$AH$2,0)
))),"")</f>
        <v>1069.721</v>
      </c>
      <c r="AJ165" s="13" t="str">
        <f>_xlfn.IFNA(IF(AJ$3="Productivity",
INDEX('Productivity Dump'!$E$4:$AJ$500,
MATCH($A165,'Productivity Dump'!$A$4:$A$500,0),
MATCH(AJ$2,'Productivity Dump'!$E$3:$AJ$3,0)
),
IF(AJ$3="Attendance",
INDEX('Attendance Dump'!$E$2:$AI$400,
MATCH($A165,'Attendance Dump'!$B$2:$B$400,0),
MATCH(AJ$2,'Attendance Dump'!$E$1:$AI$1,0)
),
INDEX('Active Hour''s Dump'!$D$3:$AH$337,
MATCH($C165,'Active Hour''s Dump'!$A$3:$A$337,0),
MATCH(AJ$2,'Active Hour''s Dump'!$D$2:$AH$2,0)
))),"")</f>
        <v>P</v>
      </c>
      <c r="AK165" s="54">
        <f>_xlfn.IFNA(IF(AK$3="Productivity",
INDEX('Productivity Dump'!$E$4:$AJ$500,
MATCH($A165,'Productivity Dump'!$A$4:$A$500,0),
MATCH(AK$2,'Productivity Dump'!$E$3:$AJ$3,0)
),
IF(AK$3="Attendance",
INDEX('Attendance Dump'!$E$2:$AI$400,
MATCH($A165,'Attendance Dump'!$B$2:$B$400,0),
MATCH(AK$2,'Attendance Dump'!$E$1:$AI$1,0)
),
INDEX('Active Hour''s Dump'!$D$3:$AH$337,
MATCH($C165,'Active Hour''s Dump'!$A$3:$A$337,0),
MATCH(AK$2,'Active Hour''s Dump'!$D$2:$AH$2,0)
))),"")</f>
        <v>7.3333333333333304</v>
      </c>
      <c r="AL165" s="13">
        <f>_xlfn.IFNA(IF(AL$3="Productivity",
INDEX('Productivity Dump'!$E$4:$AJ$500,
MATCH($A165,'Productivity Dump'!$A$4:$A$500,0),
MATCH(AL$2,'Productivity Dump'!$E$3:$AJ$3,0)
),
IF(AL$3="Attendance",
INDEX('Attendance Dump'!$E$2:$AI$400,
MATCH($A165,'Attendance Dump'!$B$2:$B$400,0),
MATCH(AL$2,'Attendance Dump'!$E$1:$AI$1,0)
),
INDEX('Active Hour''s Dump'!$D$3:$AH$337,
MATCH($C165,'Active Hour''s Dump'!$A$3:$A$337,0),
MATCH(AL$2,'Active Hour''s Dump'!$D$2:$AH$2,0)
))),"")</f>
        <v>0</v>
      </c>
      <c r="AM165" s="13" t="str">
        <f>_xlfn.IFNA(IF(AM$3="Productivity",
INDEX('Productivity Dump'!$E$4:$AJ$500,
MATCH($A165,'Productivity Dump'!$A$4:$A$500,0),
MATCH(AM$2,'Productivity Dump'!$E$3:$AJ$3,0)
),
IF(AM$3="Attendance",
INDEX('Attendance Dump'!$E$2:$AI$400,
MATCH($A165,'Attendance Dump'!$B$2:$B$400,0),
MATCH(AM$2,'Attendance Dump'!$E$1:$AI$1,0)
),
INDEX('Active Hour''s Dump'!$D$3:$AH$337,
MATCH($C165,'Active Hour''s Dump'!$A$3:$A$337,0),
MATCH(AM$2,'Active Hour''s Dump'!$D$2:$AH$2,0)
))),"")</f>
        <v>WO</v>
      </c>
      <c r="AN165" s="54">
        <f>_xlfn.IFNA(IF(AN$3="Productivity",
INDEX('Productivity Dump'!$E$4:$AJ$500,
MATCH($A165,'Productivity Dump'!$A$4:$A$500,0),
MATCH(AN$2,'Productivity Dump'!$E$3:$AJ$3,0)
),
IF(AN$3="Attendance",
INDEX('Attendance Dump'!$E$2:$AI$400,
MATCH($A165,'Attendance Dump'!$B$2:$B$400,0),
MATCH(AN$2,'Attendance Dump'!$E$1:$AI$1,0)
),
INDEX('Active Hour''s Dump'!$D$3:$AH$337,
MATCH($C165,'Active Hour''s Dump'!$A$3:$A$337,0),
MATCH(AN$2,'Active Hour''s Dump'!$D$2:$AH$2,0)
))),"")</f>
        <v>0</v>
      </c>
      <c r="AO165" s="13">
        <f>_xlfn.IFNA(IF(AO$3="Productivity",
INDEX('Productivity Dump'!$E$4:$AJ$500,
MATCH($A165,'Productivity Dump'!$A$4:$A$500,0),
MATCH(AO$2,'Productivity Dump'!$E$3:$AJ$3,0)
),
IF(AO$3="Attendance",
INDEX('Attendance Dump'!$E$2:$AI$400,
MATCH($A165,'Attendance Dump'!$B$2:$B$400,0),
MATCH(AO$2,'Attendance Dump'!$E$1:$AI$1,0)
),
INDEX('Active Hour''s Dump'!$D$3:$AH$337,
MATCH($C165,'Active Hour''s Dump'!$A$3:$A$337,0),
MATCH(AO$2,'Active Hour''s Dump'!$D$2:$AH$2,0)
))),"")</f>
        <v>951.39900000000034</v>
      </c>
      <c r="AP165" s="13" t="str">
        <f>_xlfn.IFNA(IF(AP$3="Productivity",
INDEX('Productivity Dump'!$E$4:$AJ$500,
MATCH($A165,'Productivity Dump'!$A$4:$A$500,0),
MATCH(AP$2,'Productivity Dump'!$E$3:$AJ$3,0)
),
IF(AP$3="Attendance",
INDEX('Attendance Dump'!$E$2:$AI$400,
MATCH($A165,'Attendance Dump'!$B$2:$B$400,0),
MATCH(AP$2,'Attendance Dump'!$E$1:$AI$1,0)
),
INDEX('Active Hour''s Dump'!$D$3:$AH$337,
MATCH($C165,'Active Hour''s Dump'!$A$3:$A$337,0),
MATCH(AP$2,'Active Hour''s Dump'!$D$2:$AH$2,0)
))),"")</f>
        <v>P</v>
      </c>
      <c r="AQ165" s="54">
        <f>_xlfn.IFNA(IF(AQ$3="Productivity",
INDEX('Productivity Dump'!$E$4:$AJ$500,
MATCH($A165,'Productivity Dump'!$A$4:$A$500,0),
MATCH(AQ$2,'Productivity Dump'!$E$3:$AJ$3,0)
),
IF(AQ$3="Attendance",
INDEX('Attendance Dump'!$E$2:$AI$400,
MATCH($A165,'Attendance Dump'!$B$2:$B$400,0),
MATCH(AQ$2,'Attendance Dump'!$E$1:$AI$1,0)
),
INDEX('Active Hour''s Dump'!$D$3:$AH$337,
MATCH($C165,'Active Hour''s Dump'!$A$3:$A$337,0),
MATCH(AQ$2,'Active Hour''s Dump'!$D$2:$AH$2,0)
))),"")</f>
        <v>7.4166666666666696</v>
      </c>
      <c r="AR165" s="13">
        <f>_xlfn.IFNA(IF(AR$3="Productivity",
INDEX('Productivity Dump'!$E$4:$AJ$500,
MATCH($A165,'Productivity Dump'!$A$4:$A$500,0),
MATCH(AR$2,'Productivity Dump'!$E$3:$AJ$3,0)
),
IF(AR$3="Attendance",
INDEX('Attendance Dump'!$E$2:$AI$400,
MATCH($A165,'Attendance Dump'!$B$2:$B$400,0),
MATCH(AR$2,'Attendance Dump'!$E$1:$AI$1,0)
),
INDEX('Active Hour''s Dump'!$D$3:$AH$337,
MATCH($C165,'Active Hour''s Dump'!$A$3:$A$337,0),
MATCH(AR$2,'Active Hour''s Dump'!$D$2:$AH$2,0)
))),"")</f>
        <v>1035.8929999999998</v>
      </c>
      <c r="AS165" s="13" t="str">
        <f>_xlfn.IFNA(IF(AS$3="Productivity",
INDEX('Productivity Dump'!$E$4:$AJ$500,
MATCH($A165,'Productivity Dump'!$A$4:$A$500,0),
MATCH(AS$2,'Productivity Dump'!$E$3:$AJ$3,0)
),
IF(AS$3="Attendance",
INDEX('Attendance Dump'!$E$2:$AI$400,
MATCH($A165,'Attendance Dump'!$B$2:$B$400,0),
MATCH(AS$2,'Attendance Dump'!$E$1:$AI$1,0)
),
INDEX('Active Hour''s Dump'!$D$3:$AH$337,
MATCH($C165,'Active Hour''s Dump'!$A$3:$A$337,0),
MATCH(AS$2,'Active Hour''s Dump'!$D$2:$AH$2,0)
))),"")</f>
        <v>P</v>
      </c>
      <c r="AT165" s="54">
        <f>_xlfn.IFNA(IF(AT$3="Productivity",
INDEX('Productivity Dump'!$E$4:$AJ$500,
MATCH($A165,'Productivity Dump'!$A$4:$A$500,0),
MATCH(AT$2,'Productivity Dump'!$E$3:$AJ$3,0)
),
IF(AT$3="Attendance",
INDEX('Attendance Dump'!$E$2:$AI$400,
MATCH($A165,'Attendance Dump'!$B$2:$B$400,0),
MATCH(AT$2,'Attendance Dump'!$E$1:$AI$1,0)
),
INDEX('Active Hour''s Dump'!$D$3:$AH$337,
MATCH($C165,'Active Hour''s Dump'!$A$3:$A$337,0),
MATCH(AT$2,'Active Hour''s Dump'!$D$2:$AH$2,0)
))),"")</f>
        <v>7.75</v>
      </c>
      <c r="AU165" s="13">
        <f>_xlfn.IFNA(IF(AU$3="Productivity",
INDEX('Productivity Dump'!$E$4:$AJ$500,
MATCH($A165,'Productivity Dump'!$A$4:$A$500,0),
MATCH(AU$2,'Productivity Dump'!$E$3:$AJ$3,0)
),
IF(AU$3="Attendance",
INDEX('Attendance Dump'!$E$2:$AI$400,
MATCH($A165,'Attendance Dump'!$B$2:$B$400,0),
MATCH(AU$2,'Attendance Dump'!$E$1:$AI$1,0)
),
INDEX('Active Hour''s Dump'!$D$3:$AH$337,
MATCH($C165,'Active Hour''s Dump'!$A$3:$A$337,0),
MATCH(AU$2,'Active Hour''s Dump'!$D$2:$AH$2,0)
))),"")</f>
        <v>1227.9239999999998</v>
      </c>
      <c r="AV165" s="13" t="str">
        <f>_xlfn.IFNA(IF(AV$3="Productivity",
INDEX('Productivity Dump'!$E$4:$AJ$500,
MATCH($A165,'Productivity Dump'!$A$4:$A$500,0),
MATCH(AV$2,'Productivity Dump'!$E$3:$AJ$3,0)
),
IF(AV$3="Attendance",
INDEX('Attendance Dump'!$E$2:$AI$400,
MATCH($A165,'Attendance Dump'!$B$2:$B$400,0),
MATCH(AV$2,'Attendance Dump'!$E$1:$AI$1,0)
),
INDEX('Active Hour''s Dump'!$D$3:$AH$337,
MATCH($C165,'Active Hour''s Dump'!$A$3:$A$337,0),
MATCH(AV$2,'Active Hour''s Dump'!$D$2:$AH$2,0)
))),"")</f>
        <v>P</v>
      </c>
      <c r="AW165" s="54">
        <f>_xlfn.IFNA(IF(AW$3="Productivity",
INDEX('Productivity Dump'!$E$4:$AJ$500,
MATCH($A165,'Productivity Dump'!$A$4:$A$500,0),
MATCH(AW$2,'Productivity Dump'!$E$3:$AJ$3,0)
),
IF(AW$3="Attendance",
INDEX('Attendance Dump'!$E$2:$AI$400,
MATCH($A165,'Attendance Dump'!$B$2:$B$400,0),
MATCH(AW$2,'Attendance Dump'!$E$1:$AI$1,0)
),
INDEX('Active Hour''s Dump'!$D$3:$AH$337,
MATCH($C165,'Active Hour''s Dump'!$A$3:$A$337,0),
MATCH(AW$2,'Active Hour''s Dump'!$D$2:$AH$2,0)
))),"")</f>
        <v>8.5</v>
      </c>
      <c r="AX165" s="13">
        <f>_xlfn.IFNA(IF(AX$3="Productivity",
INDEX('Productivity Dump'!$E$4:$AJ$500,
MATCH($A165,'Productivity Dump'!$A$4:$A$500,0),
MATCH(AX$2,'Productivity Dump'!$E$3:$AJ$3,0)
),
IF(AX$3="Attendance",
INDEX('Attendance Dump'!$E$2:$AI$400,
MATCH($A165,'Attendance Dump'!$B$2:$B$400,0),
MATCH(AX$2,'Attendance Dump'!$E$1:$AI$1,0)
),
INDEX('Active Hour''s Dump'!$D$3:$AH$337,
MATCH($C165,'Active Hour''s Dump'!$A$3:$A$337,0),
MATCH(AX$2,'Active Hour''s Dump'!$D$2:$AH$2,0)
))),"")</f>
        <v>1468.7690000000002</v>
      </c>
      <c r="AY165" s="13" t="str">
        <f>_xlfn.IFNA(IF(AY$3="Productivity",
INDEX('Productivity Dump'!$E$4:$AJ$500,
MATCH($A165,'Productivity Dump'!$A$4:$A$500,0),
MATCH(AY$2,'Productivity Dump'!$E$3:$AJ$3,0)
),
IF(AY$3="Attendance",
INDEX('Attendance Dump'!$E$2:$AI$400,
MATCH($A165,'Attendance Dump'!$B$2:$B$400,0),
MATCH(AY$2,'Attendance Dump'!$E$1:$AI$1,0)
),
INDEX('Active Hour''s Dump'!$D$3:$AH$337,
MATCH($C165,'Active Hour''s Dump'!$A$3:$A$337,0),
MATCH(AY$2,'Active Hour''s Dump'!$D$2:$AH$2,0)
))),"")</f>
        <v>P</v>
      </c>
      <c r="AZ165" s="54">
        <f>_xlfn.IFNA(IF(AZ$3="Productivity",
INDEX('Productivity Dump'!$E$4:$AJ$500,
MATCH($A165,'Productivity Dump'!$A$4:$A$500,0),
MATCH(AZ$2,'Productivity Dump'!$E$3:$AJ$3,0)
),
IF(AZ$3="Attendance",
INDEX('Attendance Dump'!$E$2:$AI$400,
MATCH($A165,'Attendance Dump'!$B$2:$B$400,0),
MATCH(AZ$2,'Attendance Dump'!$E$1:$AI$1,0)
),
INDEX('Active Hour''s Dump'!$D$3:$AH$337,
MATCH($C165,'Active Hour''s Dump'!$A$3:$A$337,0),
MATCH(AZ$2,'Active Hour''s Dump'!$D$2:$AH$2,0)
))),"")</f>
        <v>9.5</v>
      </c>
      <c r="BA165" s="13">
        <f>_xlfn.IFNA(IF(BA$3="Productivity",
INDEX('Productivity Dump'!$E$4:$AJ$500,
MATCH($A165,'Productivity Dump'!$A$4:$A$500,0),
MATCH(BA$2,'Productivity Dump'!$E$3:$AJ$3,0)
),
IF(BA$3="Attendance",
INDEX('Attendance Dump'!$E$2:$AI$400,
MATCH($A165,'Attendance Dump'!$B$2:$B$400,0),
MATCH(BA$2,'Attendance Dump'!$E$1:$AI$1,0)
),
INDEX('Active Hour''s Dump'!$D$3:$AH$337,
MATCH($C165,'Active Hour''s Dump'!$A$3:$A$337,0),
MATCH(BA$2,'Active Hour''s Dump'!$D$2:$AH$2,0)
))),"")</f>
        <v>1240.6029999999998</v>
      </c>
      <c r="BB165" s="13" t="str">
        <f>_xlfn.IFNA(IF(BB$3="Productivity",
INDEX('Productivity Dump'!$E$4:$AJ$500,
MATCH($A165,'Productivity Dump'!$A$4:$A$500,0),
MATCH(BB$2,'Productivity Dump'!$E$3:$AJ$3,0)
),
IF(BB$3="Attendance",
INDEX('Attendance Dump'!$E$2:$AI$400,
MATCH($A165,'Attendance Dump'!$B$2:$B$400,0),
MATCH(BB$2,'Attendance Dump'!$E$1:$AI$1,0)
),
INDEX('Active Hour''s Dump'!$D$3:$AH$337,
MATCH($C165,'Active Hour''s Dump'!$A$3:$A$337,0),
MATCH(BB$2,'Active Hour''s Dump'!$D$2:$AH$2,0)
))),"")</f>
        <v>P</v>
      </c>
      <c r="BC165" s="54">
        <f>_xlfn.IFNA(IF(BC$3="Productivity",
INDEX('Productivity Dump'!$E$4:$AJ$500,
MATCH($A165,'Productivity Dump'!$A$4:$A$500,0),
MATCH(BC$2,'Productivity Dump'!$E$3:$AJ$3,0)
),
IF(BC$3="Attendance",
INDEX('Attendance Dump'!$E$2:$AI$400,
MATCH($A165,'Attendance Dump'!$B$2:$B$400,0),
MATCH(BC$2,'Attendance Dump'!$E$1:$AI$1,0)
),
INDEX('Active Hour''s Dump'!$D$3:$AH$337,
MATCH($C165,'Active Hour''s Dump'!$A$3:$A$337,0),
MATCH(BC$2,'Active Hour''s Dump'!$D$2:$AH$2,0)
))),"")</f>
        <v>8.5</v>
      </c>
      <c r="BD165" s="13">
        <f>_xlfn.IFNA(IF(BD$3="Productivity",
INDEX('Productivity Dump'!$E$4:$AJ$500,
MATCH($A165,'Productivity Dump'!$A$4:$A$500,0),
MATCH(BD$2,'Productivity Dump'!$E$3:$AJ$3,0)
),
IF(BD$3="Attendance",
INDEX('Attendance Dump'!$E$2:$AI$400,
MATCH($A165,'Attendance Dump'!$B$2:$B$400,0),
MATCH(BD$2,'Attendance Dump'!$E$1:$AI$1,0)
),
INDEX('Active Hour''s Dump'!$D$3:$AH$337,
MATCH($C165,'Active Hour''s Dump'!$A$3:$A$337,0),
MATCH(BD$2,'Active Hour''s Dump'!$D$2:$AH$2,0)
))),"")</f>
        <v>1210.9309999999998</v>
      </c>
      <c r="BE165" s="13" t="str">
        <f>_xlfn.IFNA(IF(BE$3="Productivity",
INDEX('Productivity Dump'!$E$4:$AJ$500,
MATCH($A165,'Productivity Dump'!$A$4:$A$500,0),
MATCH(BE$2,'Productivity Dump'!$E$3:$AJ$3,0)
),
IF(BE$3="Attendance",
INDEX('Attendance Dump'!$E$2:$AI$400,
MATCH($A165,'Attendance Dump'!$B$2:$B$400,0),
MATCH(BE$2,'Attendance Dump'!$E$1:$AI$1,0)
),
INDEX('Active Hour''s Dump'!$D$3:$AH$337,
MATCH($C165,'Active Hour''s Dump'!$A$3:$A$337,0),
MATCH(BE$2,'Active Hour''s Dump'!$D$2:$AH$2,0)
))),"")</f>
        <v>P</v>
      </c>
      <c r="BF165" s="54">
        <f>_xlfn.IFNA(IF(BF$3="Productivity",
INDEX('Productivity Dump'!$E$4:$AJ$500,
MATCH($A165,'Productivity Dump'!$A$4:$A$500,0),
MATCH(BF$2,'Productivity Dump'!$E$3:$AJ$3,0)
),
IF(BF$3="Attendance",
INDEX('Attendance Dump'!$E$2:$AI$400,
MATCH($A165,'Attendance Dump'!$B$2:$B$400,0),
MATCH(BF$2,'Attendance Dump'!$E$1:$AI$1,0)
),
INDEX('Active Hour''s Dump'!$D$3:$AH$337,
MATCH($C165,'Active Hour''s Dump'!$A$3:$A$337,0),
MATCH(BF$2,'Active Hour''s Dump'!$D$2:$AH$2,0)
))),"")</f>
        <v>8.0833333333333304</v>
      </c>
      <c r="BG165" s="13">
        <f>_xlfn.IFNA(IF(BG$3="Productivity",
INDEX('Productivity Dump'!$E$4:$AJ$500,
MATCH($A165,'Productivity Dump'!$A$4:$A$500,0),
MATCH(BG$2,'Productivity Dump'!$E$3:$AJ$3,0)
),
IF(BG$3="Attendance",
INDEX('Attendance Dump'!$E$2:$AI$400,
MATCH($A165,'Attendance Dump'!$B$2:$B$400,0),
MATCH(BG$2,'Attendance Dump'!$E$1:$AI$1,0)
),
INDEX('Active Hour''s Dump'!$D$3:$AH$337,
MATCH($C165,'Active Hour''s Dump'!$A$3:$A$337,0),
MATCH(BG$2,'Active Hour''s Dump'!$D$2:$AH$2,0)
))),"")</f>
        <v>0</v>
      </c>
      <c r="BH165" s="13" t="str">
        <f>_xlfn.IFNA(IF(BH$3="Productivity",
INDEX('Productivity Dump'!$E$4:$AJ$500,
MATCH($A165,'Productivity Dump'!$A$4:$A$500,0),
MATCH(BH$2,'Productivity Dump'!$E$3:$AJ$3,0)
),
IF(BH$3="Attendance",
INDEX('Attendance Dump'!$E$2:$AI$400,
MATCH($A165,'Attendance Dump'!$B$2:$B$400,0),
MATCH(BH$2,'Attendance Dump'!$E$1:$AI$1,0)
),
INDEX('Active Hour''s Dump'!$D$3:$AH$337,
MATCH($C165,'Active Hour''s Dump'!$A$3:$A$337,0),
MATCH(BH$2,'Active Hour''s Dump'!$D$2:$AH$2,0)
))),"")</f>
        <v>WO</v>
      </c>
      <c r="BI165" s="54">
        <f>_xlfn.IFNA(IF(BI$3="Productivity",
INDEX('Productivity Dump'!$E$4:$AJ$500,
MATCH($A165,'Productivity Dump'!$A$4:$A$500,0),
MATCH(BI$2,'Productivity Dump'!$E$3:$AJ$3,0)
),
IF(BI$3="Attendance",
INDEX('Attendance Dump'!$E$2:$AI$400,
MATCH($A165,'Attendance Dump'!$B$2:$B$400,0),
MATCH(BI$2,'Attendance Dump'!$E$1:$AI$1,0)
),
INDEX('Active Hour''s Dump'!$D$3:$AH$337,
MATCH($C165,'Active Hour''s Dump'!$A$3:$A$337,0),
MATCH(BI$2,'Active Hour''s Dump'!$D$2:$AH$2,0)
))),"")</f>
        <v>0</v>
      </c>
      <c r="BJ165" s="13">
        <f>_xlfn.IFNA(IF(BJ$3="Productivity",
INDEX('Productivity Dump'!$E$4:$AJ$500,
MATCH($A165,'Productivity Dump'!$A$4:$A$500,0),
MATCH(BJ$2,'Productivity Dump'!$E$3:$AJ$3,0)
),
IF(BJ$3="Attendance",
INDEX('Attendance Dump'!$E$2:$AI$400,
MATCH($A165,'Attendance Dump'!$B$2:$B$400,0),
MATCH(BJ$2,'Attendance Dump'!$E$1:$AI$1,0)
),
INDEX('Active Hour''s Dump'!$D$3:$AH$337,
MATCH($C165,'Active Hour''s Dump'!$A$3:$A$337,0),
MATCH(BJ$2,'Active Hour''s Dump'!$D$2:$AH$2,0)
))),"")</f>
        <v>702.73199999999986</v>
      </c>
      <c r="BK165" s="13" t="str">
        <f>_xlfn.IFNA(IF(BK$3="Productivity",
INDEX('Productivity Dump'!$E$4:$AJ$500,
MATCH($A165,'Productivity Dump'!$A$4:$A$500,0),
MATCH(BK$2,'Productivity Dump'!$E$3:$AJ$3,0)
),
IF(BK$3="Attendance",
INDEX('Attendance Dump'!$E$2:$AI$400,
MATCH($A165,'Attendance Dump'!$B$2:$B$400,0),
MATCH(BK$2,'Attendance Dump'!$E$1:$AI$1,0)
),
INDEX('Active Hour''s Dump'!$D$3:$AH$337,
MATCH($C165,'Active Hour''s Dump'!$A$3:$A$337,0),
MATCH(BK$2,'Active Hour''s Dump'!$D$2:$AH$2,0)
))),"")</f>
        <v>P</v>
      </c>
      <c r="BL165" s="54">
        <f>_xlfn.IFNA(IF(BL$3="Productivity",
INDEX('Productivity Dump'!$E$4:$AJ$500,
MATCH($A165,'Productivity Dump'!$A$4:$A$500,0),
MATCH(BL$2,'Productivity Dump'!$E$3:$AJ$3,0)
),
IF(BL$3="Attendance",
INDEX('Attendance Dump'!$E$2:$AI$400,
MATCH($A165,'Attendance Dump'!$B$2:$B$400,0),
MATCH(BL$2,'Attendance Dump'!$E$1:$AI$1,0)
),
INDEX('Active Hour''s Dump'!$D$3:$AH$337,
MATCH($C165,'Active Hour''s Dump'!$A$3:$A$337,0),
MATCH(BL$2,'Active Hour''s Dump'!$D$2:$AH$2,0)
))),"")</f>
        <v>5.3333333333333304</v>
      </c>
      <c r="BM165" s="13">
        <f>_xlfn.IFNA(IF(BM$3="Productivity",
INDEX('Productivity Dump'!$E$4:$AJ$500,
MATCH($A165,'Productivity Dump'!$A$4:$A$500,0),
MATCH(BM$2,'Productivity Dump'!$E$3:$AJ$3,0)
),
IF(BM$3="Attendance",
INDEX('Attendance Dump'!$E$2:$AI$400,
MATCH($A165,'Attendance Dump'!$B$2:$B$400,0),
MATCH(BM$2,'Attendance Dump'!$E$1:$AI$1,0)
),
INDEX('Active Hour''s Dump'!$D$3:$AH$337,
MATCH($C165,'Active Hour''s Dump'!$A$3:$A$337,0),
MATCH(BM$2,'Active Hour''s Dump'!$D$2:$AH$2,0)
))),"")</f>
        <v>1201.9659999999997</v>
      </c>
      <c r="BN165" s="13" t="str">
        <f>_xlfn.IFNA(IF(BN$3="Productivity",
INDEX('Productivity Dump'!$E$4:$AJ$500,
MATCH($A165,'Productivity Dump'!$A$4:$A$500,0),
MATCH(BN$2,'Productivity Dump'!$E$3:$AJ$3,0)
),
IF(BN$3="Attendance",
INDEX('Attendance Dump'!$E$2:$AI$400,
MATCH($A165,'Attendance Dump'!$B$2:$B$400,0),
MATCH(BN$2,'Attendance Dump'!$E$1:$AI$1,0)
),
INDEX('Active Hour''s Dump'!$D$3:$AH$337,
MATCH($C165,'Active Hour''s Dump'!$A$3:$A$337,0),
MATCH(BN$2,'Active Hour''s Dump'!$D$2:$AH$2,0)
))),"")</f>
        <v>P</v>
      </c>
      <c r="BO165" s="54">
        <f>_xlfn.IFNA(IF(BO$3="Productivity",
INDEX('Productivity Dump'!$E$4:$AJ$500,
MATCH($A165,'Productivity Dump'!$A$4:$A$500,0),
MATCH(BO$2,'Productivity Dump'!$E$3:$AJ$3,0)
),
IF(BO$3="Attendance",
INDEX('Attendance Dump'!$E$2:$AI$400,
MATCH($A165,'Attendance Dump'!$B$2:$B$400,0),
MATCH(BO$2,'Attendance Dump'!$E$1:$AI$1,0)
),
INDEX('Active Hour''s Dump'!$D$3:$AH$337,
MATCH($C165,'Active Hour''s Dump'!$A$3:$A$337,0),
MATCH(BO$2,'Active Hour''s Dump'!$D$2:$AH$2,0)
))),"")</f>
        <v>7.8333333333333304</v>
      </c>
      <c r="BP165" s="13">
        <f>_xlfn.IFNA(IF(BP$3="Productivity",
INDEX('Productivity Dump'!$E$4:$AJ$500,
MATCH($A165,'Productivity Dump'!$A$4:$A$500,0),
MATCH(BP$2,'Productivity Dump'!$E$3:$AJ$3,0)
),
IF(BP$3="Attendance",
INDEX('Attendance Dump'!$E$2:$AI$400,
MATCH($A165,'Attendance Dump'!$B$2:$B$400,0),
MATCH(BP$2,'Attendance Dump'!$E$1:$AI$1,0)
),
INDEX('Active Hour''s Dump'!$D$3:$AH$337,
MATCH($C165,'Active Hour''s Dump'!$A$3:$A$337,0),
MATCH(BP$2,'Active Hour''s Dump'!$D$2:$AH$2,0)
))),"")</f>
        <v>1113.569</v>
      </c>
      <c r="BQ165" s="13" t="str">
        <f>_xlfn.IFNA(IF(BQ$3="Productivity",
INDEX('Productivity Dump'!$E$4:$AJ$500,
MATCH($A165,'Productivity Dump'!$A$4:$A$500,0),
MATCH(BQ$2,'Productivity Dump'!$E$3:$AJ$3,0)
),
IF(BQ$3="Attendance",
INDEX('Attendance Dump'!$E$2:$AI$400,
MATCH($A165,'Attendance Dump'!$B$2:$B$400,0),
MATCH(BQ$2,'Attendance Dump'!$E$1:$AI$1,0)
),
INDEX('Active Hour''s Dump'!$D$3:$AH$337,
MATCH($C165,'Active Hour''s Dump'!$A$3:$A$337,0),
MATCH(BQ$2,'Active Hour''s Dump'!$D$2:$AH$2,0)
))),"")</f>
        <v>P</v>
      </c>
      <c r="BR165" s="54">
        <f>_xlfn.IFNA(IF(BR$3="Productivity",
INDEX('Productivity Dump'!$E$4:$AJ$500,
MATCH($A165,'Productivity Dump'!$A$4:$A$500,0),
MATCH(BR$2,'Productivity Dump'!$E$3:$AJ$3,0)
),
IF(BR$3="Attendance",
INDEX('Attendance Dump'!$E$2:$AI$400,
MATCH($A165,'Attendance Dump'!$B$2:$B$400,0),
MATCH(BR$2,'Attendance Dump'!$E$1:$AI$1,0)
),
INDEX('Active Hour''s Dump'!$D$3:$AH$337,
MATCH($C165,'Active Hour''s Dump'!$A$3:$A$337,0),
MATCH(BR$2,'Active Hour''s Dump'!$D$2:$AH$2,0)
))),"")</f>
        <v>7.5833333333333304</v>
      </c>
      <c r="BS165" s="13">
        <f>_xlfn.IFNA(IF(BS$3="Productivity",
INDEX('Productivity Dump'!$E$4:$AJ$500,
MATCH($A165,'Productivity Dump'!$A$4:$A$500,0),
MATCH(BS$2,'Productivity Dump'!$E$3:$AJ$3,0)
),
IF(BS$3="Attendance",
INDEX('Attendance Dump'!$E$2:$AI$400,
MATCH($A165,'Attendance Dump'!$B$2:$B$400,0),
MATCH(BS$2,'Attendance Dump'!$E$1:$AI$1,0)
),
INDEX('Active Hour''s Dump'!$D$3:$AH$337,
MATCH($C165,'Active Hour''s Dump'!$A$3:$A$337,0),
MATCH(BS$2,'Active Hour''s Dump'!$D$2:$AH$2,0)
))),"")</f>
        <v>1247.5140000000004</v>
      </c>
      <c r="BT165" s="13" t="str">
        <f>_xlfn.IFNA(IF(BT$3="Productivity",
INDEX('Productivity Dump'!$E$4:$AJ$500,
MATCH($A165,'Productivity Dump'!$A$4:$A$500,0),
MATCH(BT$2,'Productivity Dump'!$E$3:$AJ$3,0)
),
IF(BT$3="Attendance",
INDEX('Attendance Dump'!$E$2:$AI$400,
MATCH($A165,'Attendance Dump'!$B$2:$B$400,0),
MATCH(BT$2,'Attendance Dump'!$E$1:$AI$1,0)
),
INDEX('Active Hour''s Dump'!$D$3:$AH$337,
MATCH($C165,'Active Hour''s Dump'!$A$3:$A$337,0),
MATCH(BT$2,'Active Hour''s Dump'!$D$2:$AH$2,0)
))),"")</f>
        <v>H(P)</v>
      </c>
      <c r="BU165" s="54">
        <f>_xlfn.IFNA(IF(BU$3="Productivity",
INDEX('Productivity Dump'!$E$4:$AJ$500,
MATCH($A165,'Productivity Dump'!$A$4:$A$500,0),
MATCH(BU$2,'Productivity Dump'!$E$3:$AJ$3,0)
),
IF(BU$3="Attendance",
INDEX('Attendance Dump'!$E$2:$AI$400,
MATCH($A165,'Attendance Dump'!$B$2:$B$400,0),
MATCH(BU$2,'Attendance Dump'!$E$1:$AI$1,0)
),
INDEX('Active Hour''s Dump'!$D$3:$AH$337,
MATCH($C165,'Active Hour''s Dump'!$A$3:$A$337,0),
MATCH(BU$2,'Active Hour''s Dump'!$D$2:$AH$2,0)
))),"")</f>
        <v>9</v>
      </c>
      <c r="BV165" s="13">
        <f>_xlfn.IFNA(IF(BV$3="Productivity",
INDEX('Productivity Dump'!$E$4:$AJ$500,
MATCH($A165,'Productivity Dump'!$A$4:$A$500,0),
MATCH(BV$2,'Productivity Dump'!$E$3:$AJ$3,0)
),
IF(BV$3="Attendance",
INDEX('Attendance Dump'!$E$2:$AI$400,
MATCH($A165,'Attendance Dump'!$B$2:$B$400,0),
MATCH(BV$2,'Attendance Dump'!$E$1:$AI$1,0)
),
INDEX('Active Hour''s Dump'!$D$3:$AH$337,
MATCH($C165,'Active Hour''s Dump'!$A$3:$A$337,0),
MATCH(BV$2,'Active Hour''s Dump'!$D$2:$AH$2,0)
))),"")</f>
        <v>1263.3519999999999</v>
      </c>
      <c r="BW165" s="13" t="str">
        <f>_xlfn.IFNA(IF(BW$3="Productivity",
INDEX('Productivity Dump'!$E$4:$AJ$500,
MATCH($A165,'Productivity Dump'!$A$4:$A$500,0),
MATCH(BW$2,'Productivity Dump'!$E$3:$AJ$3,0)
),
IF(BW$3="Attendance",
INDEX('Attendance Dump'!$E$2:$AI$400,
MATCH($A165,'Attendance Dump'!$B$2:$B$400,0),
MATCH(BW$2,'Attendance Dump'!$E$1:$AI$1,0)
),
INDEX('Active Hour''s Dump'!$D$3:$AH$337,
MATCH($C165,'Active Hour''s Dump'!$A$3:$A$337,0),
MATCH(BW$2,'Active Hour''s Dump'!$D$2:$AH$2,0)
))),"")</f>
        <v>P</v>
      </c>
      <c r="BX165" s="54">
        <f>_xlfn.IFNA(IF(BX$3="Productivity",
INDEX('Productivity Dump'!$E$4:$AJ$500,
MATCH($A165,'Productivity Dump'!$A$4:$A$500,0),
MATCH(BX$2,'Productivity Dump'!$E$3:$AJ$3,0)
),
IF(BX$3="Attendance",
INDEX('Attendance Dump'!$E$2:$AI$400,
MATCH($A165,'Attendance Dump'!$B$2:$B$400,0),
MATCH(BX$2,'Attendance Dump'!$E$1:$AI$1,0)
),
INDEX('Active Hour''s Dump'!$D$3:$AH$337,
MATCH($C165,'Active Hour''s Dump'!$A$3:$A$337,0),
MATCH(BX$2,'Active Hour''s Dump'!$D$2:$AH$2,0)
))),"")</f>
        <v>8.3333333333333304</v>
      </c>
      <c r="BY165" s="13">
        <f>_xlfn.IFNA(IF(BY$3="Productivity",
INDEX('Productivity Dump'!$E$4:$AJ$500,
MATCH($A165,'Productivity Dump'!$A$4:$A$500,0),
MATCH(BY$2,'Productivity Dump'!$E$3:$AJ$3,0)
),
IF(BY$3="Attendance",
INDEX('Attendance Dump'!$E$2:$AI$400,
MATCH($A165,'Attendance Dump'!$B$2:$B$400,0),
MATCH(BY$2,'Attendance Dump'!$E$1:$AI$1,0)
),
INDEX('Active Hour''s Dump'!$D$3:$AH$337,
MATCH($C165,'Active Hour''s Dump'!$A$3:$A$337,0),
MATCH(BY$2,'Active Hour''s Dump'!$D$2:$AH$2,0)
))),"")</f>
        <v>417.01199999999994</v>
      </c>
      <c r="BZ165" s="13" t="str">
        <f>_xlfn.IFNA(IF(BZ$3="Productivity",
INDEX('Productivity Dump'!$E$4:$AJ$500,
MATCH($A165,'Productivity Dump'!$A$4:$A$500,0),
MATCH(BZ$2,'Productivity Dump'!$E$3:$AJ$3,0)
),
IF(BZ$3="Attendance",
INDEX('Attendance Dump'!$E$2:$AI$400,
MATCH($A165,'Attendance Dump'!$B$2:$B$400,0),
MATCH(BZ$2,'Attendance Dump'!$E$1:$AI$1,0)
),
INDEX('Active Hour''s Dump'!$D$3:$AH$337,
MATCH($C165,'Active Hour''s Dump'!$A$3:$A$337,0),
MATCH(BZ$2,'Active Hour''s Dump'!$D$2:$AH$2,0)
))),"")</f>
        <v>P</v>
      </c>
      <c r="CA165" s="54">
        <f>_xlfn.IFNA(IF(CA$3="Productivity",
INDEX('Productivity Dump'!$E$4:$AJ$500,
MATCH($A165,'Productivity Dump'!$A$4:$A$500,0),
MATCH(CA$2,'Productivity Dump'!$E$3:$AJ$3,0)
),
IF(CA$3="Attendance",
INDEX('Attendance Dump'!$E$2:$AI$400,
MATCH($A165,'Attendance Dump'!$B$2:$B$400,0),
MATCH(CA$2,'Attendance Dump'!$E$1:$AI$1,0)
),
INDEX('Active Hour''s Dump'!$D$3:$AH$337,
MATCH($C165,'Active Hour''s Dump'!$A$3:$A$337,0),
MATCH(CA$2,'Active Hour''s Dump'!$D$2:$AH$2,0)
))),"")</f>
        <v>2.8333333333333299</v>
      </c>
      <c r="CB165" s="13">
        <f>_xlfn.IFNA(IF(CB$3="Productivity",
INDEX('Productivity Dump'!$E$4:$AJ$500,
MATCH($A165,'Productivity Dump'!$A$4:$A$500,0),
MATCH(CB$2,'Productivity Dump'!$E$3:$AJ$3,0)
),
IF(CB$3="Attendance",
INDEX('Attendance Dump'!$E$2:$AI$400,
MATCH($A165,'Attendance Dump'!$B$2:$B$400,0),
MATCH(CB$2,'Attendance Dump'!$E$1:$AI$1,0)
),
INDEX('Active Hour''s Dump'!$D$3:$AH$337,
MATCH($C165,'Active Hour''s Dump'!$A$3:$A$337,0),
MATCH(CB$2,'Active Hour''s Dump'!$D$2:$AH$2,0)
))),"")</f>
        <v>0</v>
      </c>
      <c r="CC165" s="13" t="str">
        <f>_xlfn.IFNA(IF(CC$3="Productivity",
INDEX('Productivity Dump'!$E$4:$AJ$500,
MATCH($A165,'Productivity Dump'!$A$4:$A$500,0),
MATCH(CC$2,'Productivity Dump'!$E$3:$AJ$3,0)
),
IF(CC$3="Attendance",
INDEX('Attendance Dump'!$E$2:$AI$400,
MATCH($A165,'Attendance Dump'!$B$2:$B$400,0),
MATCH(CC$2,'Attendance Dump'!$E$1:$AI$1,0)
),
INDEX('Active Hour''s Dump'!$D$3:$AH$337,
MATCH($C165,'Active Hour''s Dump'!$A$3:$A$337,0),
MATCH(CC$2,'Active Hour''s Dump'!$D$2:$AH$2,0)
))),"")</f>
        <v>WO</v>
      </c>
      <c r="CD165" s="54">
        <f>_xlfn.IFNA(IF(CD$3="Productivity",
INDEX('Productivity Dump'!$E$4:$AJ$500,
MATCH($A165,'Productivity Dump'!$A$4:$A$500,0),
MATCH(CD$2,'Productivity Dump'!$E$3:$AJ$3,0)
),
IF(CD$3="Attendance",
INDEX('Attendance Dump'!$E$2:$AI$400,
MATCH($A165,'Attendance Dump'!$B$2:$B$400,0),
MATCH(CD$2,'Attendance Dump'!$E$1:$AI$1,0)
),
INDEX('Active Hour''s Dump'!$D$3:$AH$337,
MATCH($C165,'Active Hour''s Dump'!$A$3:$A$337,0),
MATCH(CD$2,'Active Hour''s Dump'!$D$2:$AH$2,0)
))),"")</f>
        <v>0</v>
      </c>
      <c r="CE165" s="13">
        <f>_xlfn.IFNA(IF(CE$3="Productivity",
INDEX('Productivity Dump'!$E$4:$AJ$500,
MATCH($A165,'Productivity Dump'!$A$4:$A$500,0),
MATCH(CE$2,'Productivity Dump'!$E$3:$AJ$3,0)
),
IF(CE$3="Attendance",
INDEX('Attendance Dump'!$E$2:$AI$400,
MATCH($A165,'Attendance Dump'!$B$2:$B$400,0),
MATCH(CE$2,'Attendance Dump'!$E$1:$AI$1,0)
),
INDEX('Active Hour''s Dump'!$D$3:$AH$337,
MATCH($C165,'Active Hour''s Dump'!$A$3:$A$337,0),
MATCH(CE$2,'Active Hour''s Dump'!$D$2:$AH$2,0)
))),"")</f>
        <v>617.37099999999998</v>
      </c>
      <c r="CF165" s="13" t="str">
        <f>_xlfn.IFNA(IF(CF$3="Productivity",
INDEX('Productivity Dump'!$E$4:$AJ$500,
MATCH($A165,'Productivity Dump'!$A$4:$A$500,0),
MATCH(CF$2,'Productivity Dump'!$E$3:$AJ$3,0)
),
IF(CF$3="Attendance",
INDEX('Attendance Dump'!$E$2:$AI$400,
MATCH($A165,'Attendance Dump'!$B$2:$B$400,0),
MATCH(CF$2,'Attendance Dump'!$E$1:$AI$1,0)
),
INDEX('Active Hour''s Dump'!$D$3:$AH$337,
MATCH($C165,'Active Hour''s Dump'!$A$3:$A$337,0),
MATCH(CF$2,'Active Hour''s Dump'!$D$2:$AH$2,0)
))),"")</f>
        <v>P</v>
      </c>
      <c r="CG165" s="54">
        <f>_xlfn.IFNA(IF(CG$3="Productivity",
INDEX('Productivity Dump'!$E$4:$AJ$500,
MATCH($A165,'Productivity Dump'!$A$4:$A$500,0),
MATCH(CG$2,'Productivity Dump'!$E$3:$AJ$3,0)
),
IF(CG$3="Attendance",
INDEX('Attendance Dump'!$E$2:$AI$400,
MATCH($A165,'Attendance Dump'!$B$2:$B$400,0),
MATCH(CG$2,'Attendance Dump'!$E$1:$AI$1,0)
),
INDEX('Active Hour''s Dump'!$D$3:$AH$337,
MATCH($C165,'Active Hour''s Dump'!$A$3:$A$337,0),
MATCH(CG$2,'Active Hour''s Dump'!$D$2:$AH$2,0)
))),"")</f>
        <v>4.1666666666666696</v>
      </c>
      <c r="CH165" s="13">
        <f>_xlfn.IFNA(IF(CH$3="Productivity",
INDEX('Productivity Dump'!$E$4:$AJ$500,
MATCH($A165,'Productivity Dump'!$A$4:$A$500,0),
MATCH(CH$2,'Productivity Dump'!$E$3:$AJ$3,0)
),
IF(CH$3="Attendance",
INDEX('Attendance Dump'!$E$2:$AI$400,
MATCH($A165,'Attendance Dump'!$B$2:$B$400,0),
MATCH(CH$2,'Attendance Dump'!$E$1:$AI$1,0)
),
INDEX('Active Hour''s Dump'!$D$3:$AH$337,
MATCH($C165,'Active Hour''s Dump'!$A$3:$A$337,0),
MATCH(CH$2,'Active Hour''s Dump'!$D$2:$AH$2,0)
))),"")</f>
        <v>962.30499999999984</v>
      </c>
      <c r="CI165" s="13" t="str">
        <f>_xlfn.IFNA(IF(CI$3="Productivity",
INDEX('Productivity Dump'!$E$4:$AJ$500,
MATCH($A165,'Productivity Dump'!$A$4:$A$500,0),
MATCH(CI$2,'Productivity Dump'!$E$3:$AJ$3,0)
),
IF(CI$3="Attendance",
INDEX('Attendance Dump'!$E$2:$AI$400,
MATCH($A165,'Attendance Dump'!$B$2:$B$400,0),
MATCH(CI$2,'Attendance Dump'!$E$1:$AI$1,0)
),
INDEX('Active Hour''s Dump'!$D$3:$AH$337,
MATCH($C165,'Active Hour''s Dump'!$A$3:$A$337,0),
MATCH(CI$2,'Active Hour''s Dump'!$D$2:$AH$2,0)
))),"")</f>
        <v>P</v>
      </c>
      <c r="CJ165" s="54">
        <f>_xlfn.IFNA(IF(CJ$3="Productivity",
INDEX('Productivity Dump'!$E$4:$AJ$500,
MATCH($A165,'Productivity Dump'!$A$4:$A$500,0),
MATCH(CJ$2,'Productivity Dump'!$E$3:$AJ$3,0)
),
IF(CJ$3="Attendance",
INDEX('Attendance Dump'!$E$2:$AI$400,
MATCH($A165,'Attendance Dump'!$B$2:$B$400,0),
MATCH(CJ$2,'Attendance Dump'!$E$1:$AI$1,0)
),
INDEX('Active Hour''s Dump'!$D$3:$AH$337,
MATCH($C165,'Active Hour''s Dump'!$A$3:$A$337,0),
MATCH(CJ$2,'Active Hour''s Dump'!$D$2:$AH$2,0)
))),"")</f>
        <v>6.0833333333333304</v>
      </c>
      <c r="CK165" s="13">
        <f>_xlfn.IFNA(IF(CK$3="Productivity",
INDEX('Productivity Dump'!$E$4:$AJ$500,
MATCH($A165,'Productivity Dump'!$A$4:$A$500,0),
MATCH(CK$2,'Productivity Dump'!$E$3:$AJ$3,0)
),
IF(CK$3="Attendance",
INDEX('Attendance Dump'!$E$2:$AI$400,
MATCH($A165,'Attendance Dump'!$B$2:$B$400,0),
MATCH(CK$2,'Attendance Dump'!$E$1:$AI$1,0)
),
INDEX('Active Hour''s Dump'!$D$3:$AH$337,
MATCH($C165,'Active Hour''s Dump'!$A$3:$A$337,0),
MATCH(CK$2,'Active Hour''s Dump'!$D$2:$AH$2,0)
))),"")</f>
        <v>1025.9329999999998</v>
      </c>
      <c r="CL165" s="13" t="str">
        <f>_xlfn.IFNA(IF(CL$3="Productivity",
INDEX('Productivity Dump'!$E$4:$AJ$500,
MATCH($A165,'Productivity Dump'!$A$4:$A$500,0),
MATCH(CL$2,'Productivity Dump'!$E$3:$AJ$3,0)
),
IF(CL$3="Attendance",
INDEX('Attendance Dump'!$E$2:$AI$400,
MATCH($A165,'Attendance Dump'!$B$2:$B$400,0),
MATCH(CL$2,'Attendance Dump'!$E$1:$AI$1,0)
),
INDEX('Active Hour''s Dump'!$D$3:$AH$337,
MATCH($C165,'Active Hour''s Dump'!$A$3:$A$337,0),
MATCH(CL$2,'Active Hour''s Dump'!$D$2:$AH$2,0)
))),"")</f>
        <v>P</v>
      </c>
      <c r="CM165" s="54">
        <f>_xlfn.IFNA(IF(CM$3="Productivity",
INDEX('Productivity Dump'!$E$4:$AJ$500,
MATCH($A165,'Productivity Dump'!$A$4:$A$500,0),
MATCH(CM$2,'Productivity Dump'!$E$3:$AJ$3,0)
),
IF(CM$3="Attendance",
INDEX('Attendance Dump'!$E$2:$AI$400,
MATCH($A165,'Attendance Dump'!$B$2:$B$400,0),
MATCH(CM$2,'Attendance Dump'!$E$1:$AI$1,0)
),
INDEX('Active Hour''s Dump'!$D$3:$AH$337,
MATCH($C165,'Active Hour''s Dump'!$A$3:$A$337,0),
MATCH(CM$2,'Active Hour''s Dump'!$D$2:$AH$2,0)
))),"")</f>
        <v>6.4166666666666696</v>
      </c>
      <c r="CN165" s="13">
        <f>_xlfn.IFNA(IF(CN$3="Productivity",
INDEX('Productivity Dump'!$E$4:$AJ$500,
MATCH($A165,'Productivity Dump'!$A$4:$A$500,0),
MATCH(CN$2,'Productivity Dump'!$E$3:$AJ$3,0)
),
IF(CN$3="Attendance",
INDEX('Attendance Dump'!$E$2:$AI$400,
MATCH($A165,'Attendance Dump'!$B$2:$B$400,0),
MATCH(CN$2,'Attendance Dump'!$E$1:$AI$1,0)
),
INDEX('Active Hour''s Dump'!$D$3:$AH$337,
MATCH($C165,'Active Hour''s Dump'!$A$3:$A$337,0),
MATCH(CN$2,'Active Hour''s Dump'!$D$2:$AH$2,0)
))),"")</f>
        <v>0</v>
      </c>
      <c r="CO165" s="13">
        <f>_xlfn.IFNA(IF(CO$3="Productivity",
INDEX('Productivity Dump'!$E$4:$AJ$500,
MATCH($A165,'Productivity Dump'!$A$4:$A$500,0),
MATCH(CO$2,'Productivity Dump'!$E$3:$AJ$3,0)
),
IF(CO$3="Attendance",
INDEX('Attendance Dump'!$E$2:$AI$400,
MATCH($A165,'Attendance Dump'!$B$2:$B$400,0),
MATCH(CO$2,'Attendance Dump'!$E$1:$AI$1,0)
),
INDEX('Active Hour''s Dump'!$D$3:$AH$337,
MATCH($C165,'Active Hour''s Dump'!$A$3:$A$337,0),
MATCH(CO$2,'Active Hour''s Dump'!$D$2:$AH$2,0)
))),"")</f>
        <v>0</v>
      </c>
      <c r="CP165" s="54">
        <f>_xlfn.IFNA(IF(CP$3="Productivity",
INDEX('Productivity Dump'!$E$4:$AJ$500,
MATCH($A165,'Productivity Dump'!$A$4:$A$500,0),
MATCH(CP$2,'Productivity Dump'!$E$3:$AJ$3,0)
),
IF(CP$3="Attendance",
INDEX('Attendance Dump'!$E$2:$AI$400,
MATCH($A165,'Attendance Dump'!$B$2:$B$400,0),
MATCH(CP$2,'Attendance Dump'!$E$1:$AI$1,0)
),
INDEX('Active Hour''s Dump'!$D$3:$AH$337,
MATCH($C165,'Active Hour''s Dump'!$A$3:$A$337,0),
MATCH(CP$2,'Active Hour''s Dump'!$D$2:$AH$2,0)
))),"")</f>
        <v>0</v>
      </c>
      <c r="CQ165" s="13">
        <f>_xlfn.IFNA(IF(CQ$3="Productivity",
INDEX('Productivity Dump'!$E$4:$AJ$500,
MATCH($A165,'Productivity Dump'!$A$4:$A$500,0),
MATCH(CQ$2,'Productivity Dump'!$E$3:$AJ$3,0)
),
IF(CQ$3="Attendance",
INDEX('Attendance Dump'!$E$2:$AI$400,
MATCH($A165,'Attendance Dump'!$B$2:$B$400,0),
MATCH(CQ$2,'Attendance Dump'!$E$1:$AI$1,0)
),
INDEX('Active Hour''s Dump'!$D$3:$AH$337,
MATCH($C165,'Active Hour''s Dump'!$A$3:$A$337,0),
MATCH(CQ$2,'Active Hour''s Dump'!$D$2:$AH$2,0)
))),"")</f>
        <v>0</v>
      </c>
      <c r="CR165" s="13">
        <f>_xlfn.IFNA(IF(CR$3="Productivity",
INDEX('Productivity Dump'!$E$4:$AJ$500,
MATCH($A165,'Productivity Dump'!$A$4:$A$500,0),
MATCH(CR$2,'Productivity Dump'!$E$3:$AJ$3,0)
),
IF(CR$3="Attendance",
INDEX('Attendance Dump'!$E$2:$AI$400,
MATCH($A165,'Attendance Dump'!$B$2:$B$400,0),
MATCH(CR$2,'Attendance Dump'!$E$1:$AI$1,0)
),
INDEX('Active Hour''s Dump'!$D$3:$AH$337,
MATCH($C165,'Active Hour''s Dump'!$A$3:$A$337,0),
MATCH(CR$2,'Active Hour''s Dump'!$D$2:$AH$2,0)
))),"")</f>
        <v>0</v>
      </c>
      <c r="CS165" s="54">
        <f>_xlfn.IFNA(IF(CS$3="Productivity",
INDEX('Productivity Dump'!$E$4:$AJ$500,
MATCH($A165,'Productivity Dump'!$A$4:$A$500,0),
MATCH(CS$2,'Productivity Dump'!$E$3:$AJ$3,0)
),
IF(CS$3="Attendance",
INDEX('Attendance Dump'!$E$2:$AI$400,
MATCH($A165,'Attendance Dump'!$B$2:$B$400,0),
MATCH(CS$2,'Attendance Dump'!$E$1:$AI$1,0)
),
INDEX('Active Hour''s Dump'!$D$3:$AH$337,
MATCH($C165,'Active Hour''s Dump'!$A$3:$A$337,0),
MATCH(CS$2,'Active Hour''s Dump'!$D$2:$AH$2,0)
))),"")</f>
        <v>0</v>
      </c>
      <c r="CT165" s="13">
        <f>_xlfn.IFNA(IF(CT$3="Productivity",
INDEX('Productivity Dump'!$E$4:$AJ$500,
MATCH($A165,'Productivity Dump'!$A$4:$A$500,0),
MATCH(CT$2,'Productivity Dump'!$E$3:$AJ$3,0)
),
IF(CT$3="Attendance",
INDEX('Attendance Dump'!$E$2:$AI$400,
MATCH($A165,'Attendance Dump'!$B$2:$B$400,0),
MATCH(CT$2,'Attendance Dump'!$E$1:$AI$1,0)
),
INDEX('Active Hour''s Dump'!$D$3:$AH$337,
MATCH($C165,'Active Hour''s Dump'!$A$3:$A$337,0),
MATCH(CT$2,'Active Hour''s Dump'!$D$2:$AH$2,0)
))),"")</f>
        <v>0</v>
      </c>
      <c r="CU165" s="13">
        <f>_xlfn.IFNA(IF(CU$3="Productivity",
INDEX('Productivity Dump'!$E$4:$AJ$500,
MATCH($A165,'Productivity Dump'!$A$4:$A$500,0),
MATCH(CU$2,'Productivity Dump'!$E$3:$AJ$3,0)
),
IF(CU$3="Attendance",
INDEX('Attendance Dump'!$E$2:$AI$400,
MATCH($A165,'Attendance Dump'!$B$2:$B$400,0),
MATCH(CU$2,'Attendance Dump'!$E$1:$AI$1,0)
),
INDEX('Active Hour''s Dump'!$D$3:$AH$337,
MATCH($C165,'Active Hour''s Dump'!$A$3:$A$337,0),
MATCH(CU$2,'Active Hour''s Dump'!$D$2:$AH$2,0)
))),"")</f>
        <v>0</v>
      </c>
      <c r="CV165" s="54">
        <f>_xlfn.IFNA(IF(CV$3="Productivity",
INDEX('Productivity Dump'!$E$4:$AJ$500,
MATCH($A165,'Productivity Dump'!$A$4:$A$500,0),
MATCH(CV$2,'Productivity Dump'!$E$3:$AJ$3,0)
),
IF(CV$3="Attendance",
INDEX('Attendance Dump'!$E$2:$AI$400,
MATCH($A165,'Attendance Dump'!$B$2:$B$400,0),
MATCH(CV$2,'Attendance Dump'!$E$1:$AI$1,0)
),
INDEX('Active Hour''s Dump'!$D$3:$AH$337,
MATCH($C165,'Active Hour''s Dump'!$A$3:$A$337,0),
MATCH(CV$2,'Active Hour''s Dump'!$D$2:$AH$2,0)
))),"")</f>
        <v>0</v>
      </c>
      <c r="CW165" s="13"/>
      <c r="CX165" s="13"/>
      <c r="CY165" s="54"/>
      <c r="DA165" s="57">
        <f t="shared" si="75"/>
        <v>173</v>
      </c>
      <c r="DB165" s="35">
        <f t="shared" si="76"/>
        <v>25033.229999999996</v>
      </c>
      <c r="DC165" s="35">
        <f t="shared" ref="DC165:DC216" si="77">MAX(0,E165-DB165)</f>
        <v>0</v>
      </c>
      <c r="DD165" s="35">
        <f t="shared" ca="1" si="74"/>
        <v>0</v>
      </c>
      <c r="DF165" s="32" cm="1">
        <f t="array" ref="DF165">SUMPRODUCT(
    (MOD(COLUMN(H165:CV165) - COLUMN(H165), 3) = 0) *
    (H165:CV165 = 0) *
    (I165:CW165 = "P") *
    (COUNTIF(UKHoliday, H$2:CV$2) = 0)
)</f>
        <v>0</v>
      </c>
      <c r="DG165" s="33" cm="1">
        <f t="array" ref="DG165">SUMPRODUCT(
  (MOD(COLUMN(H165:CV165) - COLUMN(H165), 3) = 0) *
  (H165:CV165 &gt; 0) *
  (H165:CV165 &lt; 0.5 * IF(((WEEKDAY(H$2:CV$2, 2) = 1) + (WEEKDAY(H$2:CV$2, 2) = 6)), G165, F165)) *
  (I165:CW165 = "P") *
  (COUNTIF(UKHoliday, H$2:CV$2) = 0)
)</f>
        <v>0</v>
      </c>
      <c r="DH165" s="33" cm="1">
        <f t="array" ref="DH165">SUMPRODUCT(
  (MOD(COLUMN(H165:CV165) - COLUMN(H165), 3) = 0) *
  (H165:CV165 &gt; 0.5 * IF(((WEEKDAY(H$2:CV$2, 2) = 1) + (WEEKDAY(H$2:CV$2, 2) = 6)), $G165, $F165)) *
  (H165:CV165 &lt; 0.8 * IF(((WEEKDAY(H$2:CV$2, 2) = 1) + (WEEKDAY(H$2:CV$2, 2) = 6)), $G165, $F165)) *
  (I165:CW165 = "P") *
  (COUNTIF(UKHoliday, H$2:CV$2) = 0)
)</f>
        <v>1</v>
      </c>
      <c r="DI165" s="33" cm="1">
        <f t="array" ref="DI165">SUMPRODUCT(
  (MOD(COLUMN(H165:CV165) - COLUMN(H165), 3) = 0) *
  (H165:CV165 &gt; 0.8 * IF(((WEEKDAY(H$2:CV$2, 2) = 1) + (WEEKDAY(H$2:CV$2, 2) = 6)), $G165, $F165)) *
  (H165:CV165 &lt; 1 * IF(((WEEKDAY(H$2:CV$2, 2) = 1) + (WEEKDAY(H$2:CV$2, 2) = 6)), $G165, $F165)) *
  (I165:CW165 = "P") *
  (COUNTIF(UKHoliday, H$2:CV$2) = 0)
)</f>
        <v>4</v>
      </c>
    </row>
    <row r="166" spans="1:113" x14ac:dyDescent="0.3">
      <c r="A166" s="8" t="s">
        <v>80</v>
      </c>
      <c r="B166" s="36" t="s">
        <v>79</v>
      </c>
      <c r="C166" s="9" t="s">
        <v>621</v>
      </c>
      <c r="D166" s="62" t="s">
        <v>555</v>
      </c>
      <c r="E166" s="35">
        <v>37000</v>
      </c>
      <c r="F166" s="35">
        <f t="shared" ref="F166:F217" si="78">E166/$C$1</f>
        <v>1850</v>
      </c>
      <c r="G166" s="35">
        <f t="shared" ref="G166:G217" si="79">F166*0.5</f>
        <v>925</v>
      </c>
      <c r="H166" s="13">
        <f>_xlfn.IFNA(IF(H$3="Productivity",
INDEX('Productivity Dump'!$E$4:$AJ$500,
MATCH($A166,'Productivity Dump'!$A$4:$A$500,0),
MATCH(H$2,'Productivity Dump'!$E$3:$AJ$3,0)
),
IF(H$3="Attendance",
INDEX('Attendance Dump'!$E$2:$AI$400,
MATCH($A166,'Attendance Dump'!$B$2:$B$400,0),
MATCH(H$2,'Attendance Dump'!$E$1:$AI$1,0)
),
INDEX('Active Hour''s Dump'!$D$3:$AH$337,
MATCH($C166,'Active Hour''s Dump'!$A$3:$A$337,0),
MATCH(H$2,'Active Hour''s Dump'!$D$2:$AH$2,0)
))),"")</f>
        <v>2037.8860000000006</v>
      </c>
      <c r="I166" s="13" t="str">
        <f>_xlfn.IFNA(IF(I$3="Productivity",
INDEX('Productivity Dump'!$E$4:$AJ$500,
MATCH($A166,'Productivity Dump'!$A$4:$A$500,0),
MATCH(I$2,'Productivity Dump'!$E$3:$AJ$3,0)
),
IF(I$3="Attendance",
INDEX('Attendance Dump'!$E$2:$AI$400,
MATCH($A166,'Attendance Dump'!$B$2:$B$400,0),
MATCH(I$2,'Attendance Dump'!$E$1:$AI$1,0)
),
INDEX('Active Hour''s Dump'!$D$3:$AH$337,
MATCH($C166,'Active Hour''s Dump'!$A$3:$A$337,0),
MATCH(I$2,'Active Hour''s Dump'!$D$2:$AH$2,0)
))),"")</f>
        <v>P</v>
      </c>
      <c r="J166" s="54">
        <f>_xlfn.IFNA(IF(J$3="Productivity",
INDEX('Productivity Dump'!$E$4:$AJ$500,
MATCH($A166,'Productivity Dump'!$A$4:$A$500,0),
MATCH(J$2,'Productivity Dump'!$E$3:$AJ$3,0)
),
IF(J$3="Attendance",
INDEX('Attendance Dump'!$E$2:$AI$400,
MATCH($A166,'Attendance Dump'!$B$2:$B$400,0),
MATCH(J$2,'Attendance Dump'!$E$1:$AI$1,0)
),
INDEX('Active Hour''s Dump'!$D$3:$AH$337,
MATCH($C166,'Active Hour''s Dump'!$A$3:$A$337,0),
MATCH(J$2,'Active Hour''s Dump'!$D$2:$AH$2,0)
))),"")</f>
        <v>8.25</v>
      </c>
      <c r="K166" s="13">
        <f>_xlfn.IFNA(IF(K$3="Productivity",
INDEX('Productivity Dump'!$E$4:$AJ$500,
MATCH($A166,'Productivity Dump'!$A$4:$A$500,0),
MATCH(K$2,'Productivity Dump'!$E$3:$AJ$3,0)
),
IF(K$3="Attendance",
INDEX('Attendance Dump'!$E$2:$AI$400,
MATCH($A166,'Attendance Dump'!$B$2:$B$400,0),
MATCH(K$2,'Attendance Dump'!$E$1:$AI$1,0)
),
INDEX('Active Hour''s Dump'!$D$3:$AH$337,
MATCH($C166,'Active Hour''s Dump'!$A$3:$A$337,0),
MATCH(K$2,'Active Hour''s Dump'!$D$2:$AH$2,0)
))),"")</f>
        <v>2033.7069999999999</v>
      </c>
      <c r="L166" s="13" t="str">
        <f>_xlfn.IFNA(IF(L$3="Productivity",
INDEX('Productivity Dump'!$E$4:$AJ$500,
MATCH($A166,'Productivity Dump'!$A$4:$A$500,0),
MATCH(L$2,'Productivity Dump'!$E$3:$AJ$3,0)
),
IF(L$3="Attendance",
INDEX('Attendance Dump'!$E$2:$AI$400,
MATCH($A166,'Attendance Dump'!$B$2:$B$400,0),
MATCH(L$2,'Attendance Dump'!$E$1:$AI$1,0)
),
INDEX('Active Hour''s Dump'!$D$3:$AH$337,
MATCH($C166,'Active Hour''s Dump'!$A$3:$A$337,0),
MATCH(L$2,'Active Hour''s Dump'!$D$2:$AH$2,0)
))),"")</f>
        <v>P</v>
      </c>
      <c r="M166" s="54">
        <f>_xlfn.IFNA(IF(M$3="Productivity",
INDEX('Productivity Dump'!$E$4:$AJ$500,
MATCH($A166,'Productivity Dump'!$A$4:$A$500,0),
MATCH(M$2,'Productivity Dump'!$E$3:$AJ$3,0)
),
IF(M$3="Attendance",
INDEX('Attendance Dump'!$E$2:$AI$400,
MATCH($A166,'Attendance Dump'!$B$2:$B$400,0),
MATCH(M$2,'Attendance Dump'!$E$1:$AI$1,0)
),
INDEX('Active Hour''s Dump'!$D$3:$AH$337,
MATCH($C166,'Active Hour''s Dump'!$A$3:$A$337,0),
MATCH(M$2,'Active Hour''s Dump'!$D$2:$AH$2,0)
))),"")</f>
        <v>8.5</v>
      </c>
      <c r="N166" s="13">
        <f>_xlfn.IFNA(IF(N$3="Productivity",
INDEX('Productivity Dump'!$E$4:$AJ$500,
MATCH($A166,'Productivity Dump'!$A$4:$A$500,0),
MATCH(N$2,'Productivity Dump'!$E$3:$AJ$3,0)
),
IF(N$3="Attendance",
INDEX('Attendance Dump'!$E$2:$AI$400,
MATCH($A166,'Attendance Dump'!$B$2:$B$400,0),
MATCH(N$2,'Attendance Dump'!$E$1:$AI$1,0)
),
INDEX('Active Hour''s Dump'!$D$3:$AH$337,
MATCH($C166,'Active Hour''s Dump'!$A$3:$A$337,0),
MATCH(N$2,'Active Hour''s Dump'!$D$2:$AH$2,0)
))),"")</f>
        <v>860.32500000000016</v>
      </c>
      <c r="O166" s="13" t="str">
        <f>_xlfn.IFNA(IF(O$3="Productivity",
INDEX('Productivity Dump'!$E$4:$AJ$500,
MATCH($A166,'Productivity Dump'!$A$4:$A$500,0),
MATCH(O$2,'Productivity Dump'!$E$3:$AJ$3,0)
),
IF(O$3="Attendance",
INDEX('Attendance Dump'!$E$2:$AI$400,
MATCH($A166,'Attendance Dump'!$B$2:$B$400,0),
MATCH(O$2,'Attendance Dump'!$E$1:$AI$1,0)
),
INDEX('Active Hour''s Dump'!$D$3:$AH$337,
MATCH($C166,'Active Hour''s Dump'!$A$3:$A$337,0),
MATCH(O$2,'Active Hour''s Dump'!$D$2:$AH$2,0)
))),"")</f>
        <v>P</v>
      </c>
      <c r="P166" s="54">
        <f>_xlfn.IFNA(IF(P$3="Productivity",
INDEX('Productivity Dump'!$E$4:$AJ$500,
MATCH($A166,'Productivity Dump'!$A$4:$A$500,0),
MATCH(P$2,'Productivity Dump'!$E$3:$AJ$3,0)
),
IF(P$3="Attendance",
INDEX('Attendance Dump'!$E$2:$AI$400,
MATCH($A166,'Attendance Dump'!$B$2:$B$400,0),
MATCH(P$2,'Attendance Dump'!$E$1:$AI$1,0)
),
INDEX('Active Hour''s Dump'!$D$3:$AH$337,
MATCH($C166,'Active Hour''s Dump'!$A$3:$A$337,0),
MATCH(P$2,'Active Hour''s Dump'!$D$2:$AH$2,0)
))),"")</f>
        <v>4.25</v>
      </c>
      <c r="Q166" s="13">
        <f>_xlfn.IFNA(IF(Q$3="Productivity",
INDEX('Productivity Dump'!$E$4:$AJ$500,
MATCH($A166,'Productivity Dump'!$A$4:$A$500,0),
MATCH(Q$2,'Productivity Dump'!$E$3:$AJ$3,0)
),
IF(Q$3="Attendance",
INDEX('Attendance Dump'!$E$2:$AI$400,
MATCH($A166,'Attendance Dump'!$B$2:$B$400,0),
MATCH(Q$2,'Attendance Dump'!$E$1:$AI$1,0)
),
INDEX('Active Hour''s Dump'!$D$3:$AH$337,
MATCH($C166,'Active Hour''s Dump'!$A$3:$A$337,0),
MATCH(Q$2,'Active Hour''s Dump'!$D$2:$AH$2,0)
))),"")</f>
        <v>442.71500000000009</v>
      </c>
      <c r="R166" s="13" t="str">
        <f>_xlfn.IFNA(IF(R$3="Productivity",
INDEX('Productivity Dump'!$E$4:$AJ$500,
MATCH($A166,'Productivity Dump'!$A$4:$A$500,0),
MATCH(R$2,'Productivity Dump'!$E$3:$AJ$3,0)
),
IF(R$3="Attendance",
INDEX('Attendance Dump'!$E$2:$AI$400,
MATCH($A166,'Attendance Dump'!$B$2:$B$400,0),
MATCH(R$2,'Attendance Dump'!$E$1:$AI$1,0)
),
INDEX('Active Hour''s Dump'!$D$3:$AH$337,
MATCH($C166,'Active Hour''s Dump'!$A$3:$A$337,0),
MATCH(R$2,'Active Hour''s Dump'!$D$2:$AH$2,0)
))),"")</f>
        <v>WO</v>
      </c>
      <c r="S166" s="54">
        <f>_xlfn.IFNA(IF(S$3="Productivity",
INDEX('Productivity Dump'!$E$4:$AJ$500,
MATCH($A166,'Productivity Dump'!$A$4:$A$500,0),
MATCH(S$2,'Productivity Dump'!$E$3:$AJ$3,0)
),
IF(S$3="Attendance",
INDEX('Attendance Dump'!$E$2:$AI$400,
MATCH($A166,'Attendance Dump'!$B$2:$B$400,0),
MATCH(S$2,'Attendance Dump'!$E$1:$AI$1,0)
),
INDEX('Active Hour''s Dump'!$D$3:$AH$337,
MATCH($C166,'Active Hour''s Dump'!$A$3:$A$337,0),
MATCH(S$2,'Active Hour''s Dump'!$D$2:$AH$2,0)
))),"")</f>
        <v>1.75</v>
      </c>
      <c r="T166" s="13">
        <f>_xlfn.IFNA(IF(T$3="Productivity",
INDEX('Productivity Dump'!$E$4:$AJ$500,
MATCH($A166,'Productivity Dump'!$A$4:$A$500,0),
MATCH(T$2,'Productivity Dump'!$E$3:$AJ$3,0)
),
IF(T$3="Attendance",
INDEX('Attendance Dump'!$E$2:$AI$400,
MATCH($A166,'Attendance Dump'!$B$2:$B$400,0),
MATCH(T$2,'Attendance Dump'!$E$1:$AI$1,0)
),
INDEX('Active Hour''s Dump'!$D$3:$AH$337,
MATCH($C166,'Active Hour''s Dump'!$A$3:$A$337,0),
MATCH(T$2,'Active Hour''s Dump'!$D$2:$AH$2,0)
))),"")</f>
        <v>1507.712</v>
      </c>
      <c r="U166" s="13" t="str">
        <f>_xlfn.IFNA(IF(U$3="Productivity",
INDEX('Productivity Dump'!$E$4:$AJ$500,
MATCH($A166,'Productivity Dump'!$A$4:$A$500,0),
MATCH(U$2,'Productivity Dump'!$E$3:$AJ$3,0)
),
IF(U$3="Attendance",
INDEX('Attendance Dump'!$E$2:$AI$400,
MATCH($A166,'Attendance Dump'!$B$2:$B$400,0),
MATCH(U$2,'Attendance Dump'!$E$1:$AI$1,0)
),
INDEX('Active Hour''s Dump'!$D$3:$AH$337,
MATCH($C166,'Active Hour''s Dump'!$A$3:$A$337,0),
MATCH(U$2,'Active Hour''s Dump'!$D$2:$AH$2,0)
))),"")</f>
        <v>P</v>
      </c>
      <c r="V166" s="54">
        <f>_xlfn.IFNA(IF(V$3="Productivity",
INDEX('Productivity Dump'!$E$4:$AJ$500,
MATCH($A166,'Productivity Dump'!$A$4:$A$500,0),
MATCH(V$2,'Productivity Dump'!$E$3:$AJ$3,0)
),
IF(V$3="Attendance",
INDEX('Attendance Dump'!$E$2:$AI$400,
MATCH($A166,'Attendance Dump'!$B$2:$B$400,0),
MATCH(V$2,'Attendance Dump'!$E$1:$AI$1,0)
),
INDEX('Active Hour''s Dump'!$D$3:$AH$337,
MATCH($C166,'Active Hour''s Dump'!$A$3:$A$337,0),
MATCH(V$2,'Active Hour''s Dump'!$D$2:$AH$2,0)
))),"")</f>
        <v>5.8333333333333304</v>
      </c>
      <c r="W166" s="13">
        <f>_xlfn.IFNA(IF(W$3="Productivity",
INDEX('Productivity Dump'!$E$4:$AJ$500,
MATCH($A166,'Productivity Dump'!$A$4:$A$500,0),
MATCH(W$2,'Productivity Dump'!$E$3:$AJ$3,0)
),
IF(W$3="Attendance",
INDEX('Attendance Dump'!$E$2:$AI$400,
MATCH($A166,'Attendance Dump'!$B$2:$B$400,0),
MATCH(W$2,'Attendance Dump'!$E$1:$AI$1,0)
),
INDEX('Active Hour''s Dump'!$D$3:$AH$337,
MATCH($C166,'Active Hour''s Dump'!$A$3:$A$337,0),
MATCH(W$2,'Active Hour''s Dump'!$D$2:$AH$2,0)
))),"")</f>
        <v>2011.1999999999996</v>
      </c>
      <c r="X166" s="13" t="str">
        <f>_xlfn.IFNA(IF(X$3="Productivity",
INDEX('Productivity Dump'!$E$4:$AJ$500,
MATCH($A166,'Productivity Dump'!$A$4:$A$500,0),
MATCH(X$2,'Productivity Dump'!$E$3:$AJ$3,0)
),
IF(X$3="Attendance",
INDEX('Attendance Dump'!$E$2:$AI$400,
MATCH($A166,'Attendance Dump'!$B$2:$B$400,0),
MATCH(X$2,'Attendance Dump'!$E$1:$AI$1,0)
),
INDEX('Active Hour''s Dump'!$D$3:$AH$337,
MATCH($C166,'Active Hour''s Dump'!$A$3:$A$337,0),
MATCH(X$2,'Active Hour''s Dump'!$D$2:$AH$2,0)
))),"")</f>
        <v>P</v>
      </c>
      <c r="Y166" s="54">
        <f>_xlfn.IFNA(IF(Y$3="Productivity",
INDEX('Productivity Dump'!$E$4:$AJ$500,
MATCH($A166,'Productivity Dump'!$A$4:$A$500,0),
MATCH(Y$2,'Productivity Dump'!$E$3:$AJ$3,0)
),
IF(Y$3="Attendance",
INDEX('Attendance Dump'!$E$2:$AI$400,
MATCH($A166,'Attendance Dump'!$B$2:$B$400,0),
MATCH(Y$2,'Attendance Dump'!$E$1:$AI$1,0)
),
INDEX('Active Hour''s Dump'!$D$3:$AH$337,
MATCH($C166,'Active Hour''s Dump'!$A$3:$A$337,0),
MATCH(Y$2,'Active Hour''s Dump'!$D$2:$AH$2,0)
))),"")</f>
        <v>7.9166666666666696</v>
      </c>
      <c r="Z166" s="13">
        <f>_xlfn.IFNA(IF(Z$3="Productivity",
INDEX('Productivity Dump'!$E$4:$AJ$500,
MATCH($A166,'Productivity Dump'!$A$4:$A$500,0),
MATCH(Z$2,'Productivity Dump'!$E$3:$AJ$3,0)
),
IF(Z$3="Attendance",
INDEX('Attendance Dump'!$E$2:$AI$400,
MATCH($A166,'Attendance Dump'!$B$2:$B$400,0),
MATCH(Z$2,'Attendance Dump'!$E$1:$AI$1,0)
),
INDEX('Active Hour''s Dump'!$D$3:$AH$337,
MATCH($C166,'Active Hour''s Dump'!$A$3:$A$337,0),
MATCH(Z$2,'Active Hour''s Dump'!$D$2:$AH$2,0)
))),"")</f>
        <v>1938.5049999999999</v>
      </c>
      <c r="AA166" s="13" t="str">
        <f>_xlfn.IFNA(IF(AA$3="Productivity",
INDEX('Productivity Dump'!$E$4:$AJ$500,
MATCH($A166,'Productivity Dump'!$A$4:$A$500,0),
MATCH(AA$2,'Productivity Dump'!$E$3:$AJ$3,0)
),
IF(AA$3="Attendance",
INDEX('Attendance Dump'!$E$2:$AI$400,
MATCH($A166,'Attendance Dump'!$B$2:$B$400,0),
MATCH(AA$2,'Attendance Dump'!$E$1:$AI$1,0)
),
INDEX('Active Hour''s Dump'!$D$3:$AH$337,
MATCH($C166,'Active Hour''s Dump'!$A$3:$A$337,0),
MATCH(AA$2,'Active Hour''s Dump'!$D$2:$AH$2,0)
))),"")</f>
        <v>P</v>
      </c>
      <c r="AB166" s="54">
        <f>_xlfn.IFNA(IF(AB$3="Productivity",
INDEX('Productivity Dump'!$E$4:$AJ$500,
MATCH($A166,'Productivity Dump'!$A$4:$A$500,0),
MATCH(AB$2,'Productivity Dump'!$E$3:$AJ$3,0)
),
IF(AB$3="Attendance",
INDEX('Attendance Dump'!$E$2:$AI$400,
MATCH($A166,'Attendance Dump'!$B$2:$B$400,0),
MATCH(AB$2,'Attendance Dump'!$E$1:$AI$1,0)
),
INDEX('Active Hour''s Dump'!$D$3:$AH$337,
MATCH($C166,'Active Hour''s Dump'!$A$3:$A$337,0),
MATCH(AB$2,'Active Hour''s Dump'!$D$2:$AH$2,0)
))),"")</f>
        <v>8.0833333333333304</v>
      </c>
      <c r="AC166" s="13">
        <f>_xlfn.IFNA(IF(AC$3="Productivity",
INDEX('Productivity Dump'!$E$4:$AJ$500,
MATCH($A166,'Productivity Dump'!$A$4:$A$500,0),
MATCH(AC$2,'Productivity Dump'!$E$3:$AJ$3,0)
),
IF(AC$3="Attendance",
INDEX('Attendance Dump'!$E$2:$AI$400,
MATCH($A166,'Attendance Dump'!$B$2:$B$400,0),
MATCH(AC$2,'Attendance Dump'!$E$1:$AI$1,0)
),
INDEX('Active Hour''s Dump'!$D$3:$AH$337,
MATCH($C166,'Active Hour''s Dump'!$A$3:$A$337,0),
MATCH(AC$2,'Active Hour''s Dump'!$D$2:$AH$2,0)
))),"")</f>
        <v>2000.2429999999999</v>
      </c>
      <c r="AD166" s="13" t="str">
        <f>_xlfn.IFNA(IF(AD$3="Productivity",
INDEX('Productivity Dump'!$E$4:$AJ$500,
MATCH($A166,'Productivity Dump'!$A$4:$A$500,0),
MATCH(AD$2,'Productivity Dump'!$E$3:$AJ$3,0)
),
IF(AD$3="Attendance",
INDEX('Attendance Dump'!$E$2:$AI$400,
MATCH($A166,'Attendance Dump'!$B$2:$B$400,0),
MATCH(AD$2,'Attendance Dump'!$E$1:$AI$1,0)
),
INDEX('Active Hour''s Dump'!$D$3:$AH$337,
MATCH($C166,'Active Hour''s Dump'!$A$3:$A$337,0),
MATCH(AD$2,'Active Hour''s Dump'!$D$2:$AH$2,0)
))),"")</f>
        <v>P</v>
      </c>
      <c r="AE166" s="54">
        <f>_xlfn.IFNA(IF(AE$3="Productivity",
INDEX('Productivity Dump'!$E$4:$AJ$500,
MATCH($A166,'Productivity Dump'!$A$4:$A$500,0),
MATCH(AE$2,'Productivity Dump'!$E$3:$AJ$3,0)
),
IF(AE$3="Attendance",
INDEX('Attendance Dump'!$E$2:$AI$400,
MATCH($A166,'Attendance Dump'!$B$2:$B$400,0),
MATCH(AE$2,'Attendance Dump'!$E$1:$AI$1,0)
),
INDEX('Active Hour''s Dump'!$D$3:$AH$337,
MATCH($C166,'Active Hour''s Dump'!$A$3:$A$337,0),
MATCH(AE$2,'Active Hour''s Dump'!$D$2:$AH$2,0)
))),"")</f>
        <v>8.25</v>
      </c>
      <c r="AF166" s="13">
        <f>_xlfn.IFNA(IF(AF$3="Productivity",
INDEX('Productivity Dump'!$E$4:$AJ$500,
MATCH($A166,'Productivity Dump'!$A$4:$A$500,0),
MATCH(AF$2,'Productivity Dump'!$E$3:$AJ$3,0)
),
IF(AF$3="Attendance",
INDEX('Attendance Dump'!$E$2:$AI$400,
MATCH($A166,'Attendance Dump'!$B$2:$B$400,0),
MATCH(AF$2,'Attendance Dump'!$E$1:$AI$1,0)
),
INDEX('Active Hour''s Dump'!$D$3:$AH$337,
MATCH($C166,'Active Hour''s Dump'!$A$3:$A$337,0),
MATCH(AF$2,'Active Hour''s Dump'!$D$2:$AH$2,0)
))),"")</f>
        <v>2026.9310000000005</v>
      </c>
      <c r="AG166" s="13" t="str">
        <f>_xlfn.IFNA(IF(AG$3="Productivity",
INDEX('Productivity Dump'!$E$4:$AJ$500,
MATCH($A166,'Productivity Dump'!$A$4:$A$500,0),
MATCH(AG$2,'Productivity Dump'!$E$3:$AJ$3,0)
),
IF(AG$3="Attendance",
INDEX('Attendance Dump'!$E$2:$AI$400,
MATCH($A166,'Attendance Dump'!$B$2:$B$400,0),
MATCH(AG$2,'Attendance Dump'!$E$1:$AI$1,0)
),
INDEX('Active Hour''s Dump'!$D$3:$AH$337,
MATCH($C166,'Active Hour''s Dump'!$A$3:$A$337,0),
MATCH(AG$2,'Active Hour''s Dump'!$D$2:$AH$2,0)
))),"")</f>
        <v>P</v>
      </c>
      <c r="AH166" s="54">
        <f>_xlfn.IFNA(IF(AH$3="Productivity",
INDEX('Productivity Dump'!$E$4:$AJ$500,
MATCH($A166,'Productivity Dump'!$A$4:$A$500,0),
MATCH(AH$2,'Productivity Dump'!$E$3:$AJ$3,0)
),
IF(AH$3="Attendance",
INDEX('Attendance Dump'!$E$2:$AI$400,
MATCH($A166,'Attendance Dump'!$B$2:$B$400,0),
MATCH(AH$2,'Attendance Dump'!$E$1:$AI$1,0)
),
INDEX('Active Hour''s Dump'!$D$3:$AH$337,
MATCH($C166,'Active Hour''s Dump'!$A$3:$A$337,0),
MATCH(AH$2,'Active Hour''s Dump'!$D$2:$AH$2,0)
))),"")</f>
        <v>7.8333333333333304</v>
      </c>
      <c r="AI166" s="13">
        <f>_xlfn.IFNA(IF(AI$3="Productivity",
INDEX('Productivity Dump'!$E$4:$AJ$500,
MATCH($A166,'Productivity Dump'!$A$4:$A$500,0),
MATCH(AI$2,'Productivity Dump'!$E$3:$AJ$3,0)
),
IF(AI$3="Attendance",
INDEX('Attendance Dump'!$E$2:$AI$400,
MATCH($A166,'Attendance Dump'!$B$2:$B$400,0),
MATCH(AI$2,'Attendance Dump'!$E$1:$AI$1,0)
),
INDEX('Active Hour''s Dump'!$D$3:$AH$337,
MATCH($C166,'Active Hour''s Dump'!$A$3:$A$337,0),
MATCH(AI$2,'Active Hour''s Dump'!$D$2:$AH$2,0)
))),"")</f>
        <v>1293.4049999999995</v>
      </c>
      <c r="AJ166" s="13" t="str">
        <f>_xlfn.IFNA(IF(AJ$3="Productivity",
INDEX('Productivity Dump'!$E$4:$AJ$500,
MATCH($A166,'Productivity Dump'!$A$4:$A$500,0),
MATCH(AJ$2,'Productivity Dump'!$E$3:$AJ$3,0)
),
IF(AJ$3="Attendance",
INDEX('Attendance Dump'!$E$2:$AI$400,
MATCH($A166,'Attendance Dump'!$B$2:$B$400,0),
MATCH(AJ$2,'Attendance Dump'!$E$1:$AI$1,0)
),
INDEX('Active Hour''s Dump'!$D$3:$AH$337,
MATCH($C166,'Active Hour''s Dump'!$A$3:$A$337,0),
MATCH(AJ$2,'Active Hour''s Dump'!$D$2:$AH$2,0)
))),"")</f>
        <v>P</v>
      </c>
      <c r="AK166" s="54">
        <f>_xlfn.IFNA(IF(AK$3="Productivity",
INDEX('Productivity Dump'!$E$4:$AJ$500,
MATCH($A166,'Productivity Dump'!$A$4:$A$500,0),
MATCH(AK$2,'Productivity Dump'!$E$3:$AJ$3,0)
),
IF(AK$3="Attendance",
INDEX('Attendance Dump'!$E$2:$AI$400,
MATCH($A166,'Attendance Dump'!$B$2:$B$400,0),
MATCH(AK$2,'Attendance Dump'!$E$1:$AI$1,0)
),
INDEX('Active Hour''s Dump'!$D$3:$AH$337,
MATCH($C166,'Active Hour''s Dump'!$A$3:$A$337,0),
MATCH(AK$2,'Active Hour''s Dump'!$D$2:$AH$2,0)
))),"")</f>
        <v>5.5833333333333304</v>
      </c>
      <c r="AL166" s="13">
        <f>_xlfn.IFNA(IF(AL$3="Productivity",
INDEX('Productivity Dump'!$E$4:$AJ$500,
MATCH($A166,'Productivity Dump'!$A$4:$A$500,0),
MATCH(AL$2,'Productivity Dump'!$E$3:$AJ$3,0)
),
IF(AL$3="Attendance",
INDEX('Attendance Dump'!$E$2:$AI$400,
MATCH($A166,'Attendance Dump'!$B$2:$B$400,0),
MATCH(AL$2,'Attendance Dump'!$E$1:$AI$1,0)
),
INDEX('Active Hour''s Dump'!$D$3:$AH$337,
MATCH($C166,'Active Hour''s Dump'!$A$3:$A$337,0),
MATCH(AL$2,'Active Hour''s Dump'!$D$2:$AH$2,0)
))),"")</f>
        <v>132.14099999999999</v>
      </c>
      <c r="AM166" s="13" t="str">
        <f>_xlfn.IFNA(IF(AM$3="Productivity",
INDEX('Productivity Dump'!$E$4:$AJ$500,
MATCH($A166,'Productivity Dump'!$A$4:$A$500,0),
MATCH(AM$2,'Productivity Dump'!$E$3:$AJ$3,0)
),
IF(AM$3="Attendance",
INDEX('Attendance Dump'!$E$2:$AI$400,
MATCH($A166,'Attendance Dump'!$B$2:$B$400,0),
MATCH(AM$2,'Attendance Dump'!$E$1:$AI$1,0)
),
INDEX('Active Hour''s Dump'!$D$3:$AH$337,
MATCH($C166,'Active Hour''s Dump'!$A$3:$A$337,0),
MATCH(AM$2,'Active Hour''s Dump'!$D$2:$AH$2,0)
))),"")</f>
        <v>WO</v>
      </c>
      <c r="AN166" s="54">
        <f>_xlfn.IFNA(IF(AN$3="Productivity",
INDEX('Productivity Dump'!$E$4:$AJ$500,
MATCH($A166,'Productivity Dump'!$A$4:$A$500,0),
MATCH(AN$2,'Productivity Dump'!$E$3:$AJ$3,0)
),
IF(AN$3="Attendance",
INDEX('Attendance Dump'!$E$2:$AI$400,
MATCH($A166,'Attendance Dump'!$B$2:$B$400,0),
MATCH(AN$2,'Attendance Dump'!$E$1:$AI$1,0)
),
INDEX('Active Hour''s Dump'!$D$3:$AH$337,
MATCH($C166,'Active Hour''s Dump'!$A$3:$A$337,0),
MATCH(AN$2,'Active Hour''s Dump'!$D$2:$AH$2,0)
))),"")</f>
        <v>0.58333333333333304</v>
      </c>
      <c r="AO166" s="13">
        <f>_xlfn.IFNA(IF(AO$3="Productivity",
INDEX('Productivity Dump'!$E$4:$AJ$500,
MATCH($A166,'Productivity Dump'!$A$4:$A$500,0),
MATCH(AO$2,'Productivity Dump'!$E$3:$AJ$3,0)
),
IF(AO$3="Attendance",
INDEX('Attendance Dump'!$E$2:$AI$400,
MATCH($A166,'Attendance Dump'!$B$2:$B$400,0),
MATCH(AO$2,'Attendance Dump'!$E$1:$AI$1,0)
),
INDEX('Active Hour''s Dump'!$D$3:$AH$337,
MATCH($C166,'Active Hour''s Dump'!$A$3:$A$337,0),
MATCH(AO$2,'Active Hour''s Dump'!$D$2:$AH$2,0)
))),"")</f>
        <v>1986.7519999999997</v>
      </c>
      <c r="AP166" s="13" t="str">
        <f>_xlfn.IFNA(IF(AP$3="Productivity",
INDEX('Productivity Dump'!$E$4:$AJ$500,
MATCH($A166,'Productivity Dump'!$A$4:$A$500,0),
MATCH(AP$2,'Productivity Dump'!$E$3:$AJ$3,0)
),
IF(AP$3="Attendance",
INDEX('Attendance Dump'!$E$2:$AI$400,
MATCH($A166,'Attendance Dump'!$B$2:$B$400,0),
MATCH(AP$2,'Attendance Dump'!$E$1:$AI$1,0)
),
INDEX('Active Hour''s Dump'!$D$3:$AH$337,
MATCH($C166,'Active Hour''s Dump'!$A$3:$A$337,0),
MATCH(AP$2,'Active Hour''s Dump'!$D$2:$AH$2,0)
))),"")</f>
        <v>P</v>
      </c>
      <c r="AQ166" s="54">
        <f>_xlfn.IFNA(IF(AQ$3="Productivity",
INDEX('Productivity Dump'!$E$4:$AJ$500,
MATCH($A166,'Productivity Dump'!$A$4:$A$500,0),
MATCH(AQ$2,'Productivity Dump'!$E$3:$AJ$3,0)
),
IF(AQ$3="Attendance",
INDEX('Attendance Dump'!$E$2:$AI$400,
MATCH($A166,'Attendance Dump'!$B$2:$B$400,0),
MATCH(AQ$2,'Attendance Dump'!$E$1:$AI$1,0)
),
INDEX('Active Hour''s Dump'!$D$3:$AH$337,
MATCH($C166,'Active Hour''s Dump'!$A$3:$A$337,0),
MATCH(AQ$2,'Active Hour''s Dump'!$D$2:$AH$2,0)
))),"")</f>
        <v>6.9166666666666696</v>
      </c>
      <c r="AR166" s="13">
        <f>_xlfn.IFNA(IF(AR$3="Productivity",
INDEX('Productivity Dump'!$E$4:$AJ$500,
MATCH($A166,'Productivity Dump'!$A$4:$A$500,0),
MATCH(AR$2,'Productivity Dump'!$E$3:$AJ$3,0)
),
IF(AR$3="Attendance",
INDEX('Attendance Dump'!$E$2:$AI$400,
MATCH($A166,'Attendance Dump'!$B$2:$B$400,0),
MATCH(AR$2,'Attendance Dump'!$E$1:$AI$1,0)
),
INDEX('Active Hour''s Dump'!$D$3:$AH$337,
MATCH($C166,'Active Hour''s Dump'!$A$3:$A$337,0),
MATCH(AR$2,'Active Hour''s Dump'!$D$2:$AH$2,0)
))),"")</f>
        <v>1815.8259999999996</v>
      </c>
      <c r="AS166" s="13" t="str">
        <f>_xlfn.IFNA(IF(AS$3="Productivity",
INDEX('Productivity Dump'!$E$4:$AJ$500,
MATCH($A166,'Productivity Dump'!$A$4:$A$500,0),
MATCH(AS$2,'Productivity Dump'!$E$3:$AJ$3,0)
),
IF(AS$3="Attendance",
INDEX('Attendance Dump'!$E$2:$AI$400,
MATCH($A166,'Attendance Dump'!$B$2:$B$400,0),
MATCH(AS$2,'Attendance Dump'!$E$1:$AI$1,0)
),
INDEX('Active Hour''s Dump'!$D$3:$AH$337,
MATCH($C166,'Active Hour''s Dump'!$A$3:$A$337,0),
MATCH(AS$2,'Active Hour''s Dump'!$D$2:$AH$2,0)
))),"")</f>
        <v>P</v>
      </c>
      <c r="AT166" s="54">
        <f>_xlfn.IFNA(IF(AT$3="Productivity",
INDEX('Productivity Dump'!$E$4:$AJ$500,
MATCH($A166,'Productivity Dump'!$A$4:$A$500,0),
MATCH(AT$2,'Productivity Dump'!$E$3:$AJ$3,0)
),
IF(AT$3="Attendance",
INDEX('Attendance Dump'!$E$2:$AI$400,
MATCH($A166,'Attendance Dump'!$B$2:$B$400,0),
MATCH(AT$2,'Attendance Dump'!$E$1:$AI$1,0)
),
INDEX('Active Hour''s Dump'!$D$3:$AH$337,
MATCH($C166,'Active Hour''s Dump'!$A$3:$A$337,0),
MATCH(AT$2,'Active Hour''s Dump'!$D$2:$AH$2,0)
))),"")</f>
        <v>7.0833333333333304</v>
      </c>
      <c r="AU166" s="13">
        <f>_xlfn.IFNA(IF(AU$3="Productivity",
INDEX('Productivity Dump'!$E$4:$AJ$500,
MATCH($A166,'Productivity Dump'!$A$4:$A$500,0),
MATCH(AU$2,'Productivity Dump'!$E$3:$AJ$3,0)
),
IF(AU$3="Attendance",
INDEX('Attendance Dump'!$E$2:$AI$400,
MATCH($A166,'Attendance Dump'!$B$2:$B$400,0),
MATCH(AU$2,'Attendance Dump'!$E$1:$AI$1,0)
),
INDEX('Active Hour''s Dump'!$D$3:$AH$337,
MATCH($C166,'Active Hour''s Dump'!$A$3:$A$337,0),
MATCH(AU$2,'Active Hour''s Dump'!$D$2:$AH$2,0)
))),"")</f>
        <v>1566.1369999999999</v>
      </c>
      <c r="AV166" s="13" t="str">
        <f>_xlfn.IFNA(IF(AV$3="Productivity",
INDEX('Productivity Dump'!$E$4:$AJ$500,
MATCH($A166,'Productivity Dump'!$A$4:$A$500,0),
MATCH(AV$2,'Productivity Dump'!$E$3:$AJ$3,0)
),
IF(AV$3="Attendance",
INDEX('Attendance Dump'!$E$2:$AI$400,
MATCH($A166,'Attendance Dump'!$B$2:$B$400,0),
MATCH(AV$2,'Attendance Dump'!$E$1:$AI$1,0)
),
INDEX('Active Hour''s Dump'!$D$3:$AH$337,
MATCH($C166,'Active Hour''s Dump'!$A$3:$A$337,0),
MATCH(AV$2,'Active Hour''s Dump'!$D$2:$AH$2,0)
))),"")</f>
        <v>P</v>
      </c>
      <c r="AW166" s="54">
        <f>_xlfn.IFNA(IF(AW$3="Productivity",
INDEX('Productivity Dump'!$E$4:$AJ$500,
MATCH($A166,'Productivity Dump'!$A$4:$A$500,0),
MATCH(AW$2,'Productivity Dump'!$E$3:$AJ$3,0)
),
IF(AW$3="Attendance",
INDEX('Attendance Dump'!$E$2:$AI$400,
MATCH($A166,'Attendance Dump'!$B$2:$B$400,0),
MATCH(AW$2,'Attendance Dump'!$E$1:$AI$1,0)
),
INDEX('Active Hour''s Dump'!$D$3:$AH$337,
MATCH($C166,'Active Hour''s Dump'!$A$3:$A$337,0),
MATCH(AW$2,'Active Hour''s Dump'!$D$2:$AH$2,0)
))),"")</f>
        <v>7.0833333333333304</v>
      </c>
      <c r="AX166" s="13">
        <f>_xlfn.IFNA(IF(AX$3="Productivity",
INDEX('Productivity Dump'!$E$4:$AJ$500,
MATCH($A166,'Productivity Dump'!$A$4:$A$500,0),
MATCH(AX$2,'Productivity Dump'!$E$3:$AJ$3,0)
),
IF(AX$3="Attendance",
INDEX('Attendance Dump'!$E$2:$AI$400,
MATCH($A166,'Attendance Dump'!$B$2:$B$400,0),
MATCH(AX$2,'Attendance Dump'!$E$1:$AI$1,0)
),
INDEX('Active Hour''s Dump'!$D$3:$AH$337,
MATCH($C166,'Active Hour''s Dump'!$A$3:$A$337,0),
MATCH(AX$2,'Active Hour''s Dump'!$D$2:$AH$2,0)
))),"")</f>
        <v>2044.5310000000009</v>
      </c>
      <c r="AY166" s="13" t="str">
        <f>_xlfn.IFNA(IF(AY$3="Productivity",
INDEX('Productivity Dump'!$E$4:$AJ$500,
MATCH($A166,'Productivity Dump'!$A$4:$A$500,0),
MATCH(AY$2,'Productivity Dump'!$E$3:$AJ$3,0)
),
IF(AY$3="Attendance",
INDEX('Attendance Dump'!$E$2:$AI$400,
MATCH($A166,'Attendance Dump'!$B$2:$B$400,0),
MATCH(AY$2,'Attendance Dump'!$E$1:$AI$1,0)
),
INDEX('Active Hour''s Dump'!$D$3:$AH$337,
MATCH($C166,'Active Hour''s Dump'!$A$3:$A$337,0),
MATCH(AY$2,'Active Hour''s Dump'!$D$2:$AH$2,0)
))),"")</f>
        <v>P</v>
      </c>
      <c r="AZ166" s="54">
        <f>_xlfn.IFNA(IF(AZ$3="Productivity",
INDEX('Productivity Dump'!$E$4:$AJ$500,
MATCH($A166,'Productivity Dump'!$A$4:$A$500,0),
MATCH(AZ$2,'Productivity Dump'!$E$3:$AJ$3,0)
),
IF(AZ$3="Attendance",
INDEX('Attendance Dump'!$E$2:$AI$400,
MATCH($A166,'Attendance Dump'!$B$2:$B$400,0),
MATCH(AZ$2,'Attendance Dump'!$E$1:$AI$1,0)
),
INDEX('Active Hour''s Dump'!$D$3:$AH$337,
MATCH($C166,'Active Hour''s Dump'!$A$3:$A$337,0),
MATCH(AZ$2,'Active Hour''s Dump'!$D$2:$AH$2,0)
))),"")</f>
        <v>7.75</v>
      </c>
      <c r="BA166" s="13">
        <f>_xlfn.IFNA(IF(BA$3="Productivity",
INDEX('Productivity Dump'!$E$4:$AJ$500,
MATCH($A166,'Productivity Dump'!$A$4:$A$500,0),
MATCH(BA$2,'Productivity Dump'!$E$3:$AJ$3,0)
),
IF(BA$3="Attendance",
INDEX('Attendance Dump'!$E$2:$AI$400,
MATCH($A166,'Attendance Dump'!$B$2:$B$400,0),
MATCH(BA$2,'Attendance Dump'!$E$1:$AI$1,0)
),
INDEX('Active Hour''s Dump'!$D$3:$AH$337,
MATCH($C166,'Active Hour''s Dump'!$A$3:$A$337,0),
MATCH(BA$2,'Active Hour''s Dump'!$D$2:$AH$2,0)
))),"")</f>
        <v>2041.0950000000003</v>
      </c>
      <c r="BB166" s="13" t="str">
        <f>_xlfn.IFNA(IF(BB$3="Productivity",
INDEX('Productivity Dump'!$E$4:$AJ$500,
MATCH($A166,'Productivity Dump'!$A$4:$A$500,0),
MATCH(BB$2,'Productivity Dump'!$E$3:$AJ$3,0)
),
IF(BB$3="Attendance",
INDEX('Attendance Dump'!$E$2:$AI$400,
MATCH($A166,'Attendance Dump'!$B$2:$B$400,0),
MATCH(BB$2,'Attendance Dump'!$E$1:$AI$1,0)
),
INDEX('Active Hour''s Dump'!$D$3:$AH$337,
MATCH($C166,'Active Hour''s Dump'!$A$3:$A$337,0),
MATCH(BB$2,'Active Hour''s Dump'!$D$2:$AH$2,0)
))),"")</f>
        <v>P</v>
      </c>
      <c r="BC166" s="54">
        <f>_xlfn.IFNA(IF(BC$3="Productivity",
INDEX('Productivity Dump'!$E$4:$AJ$500,
MATCH($A166,'Productivity Dump'!$A$4:$A$500,0),
MATCH(BC$2,'Productivity Dump'!$E$3:$AJ$3,0)
),
IF(BC$3="Attendance",
INDEX('Attendance Dump'!$E$2:$AI$400,
MATCH($A166,'Attendance Dump'!$B$2:$B$400,0),
MATCH(BC$2,'Attendance Dump'!$E$1:$AI$1,0)
),
INDEX('Active Hour''s Dump'!$D$3:$AH$337,
MATCH($C166,'Active Hour''s Dump'!$A$3:$A$337,0),
MATCH(BC$2,'Active Hour''s Dump'!$D$2:$AH$2,0)
))),"")</f>
        <v>8.5</v>
      </c>
      <c r="BD166" s="13">
        <f>_xlfn.IFNA(IF(BD$3="Productivity",
INDEX('Productivity Dump'!$E$4:$AJ$500,
MATCH($A166,'Productivity Dump'!$A$4:$A$500,0),
MATCH(BD$2,'Productivity Dump'!$E$3:$AJ$3,0)
),
IF(BD$3="Attendance",
INDEX('Attendance Dump'!$E$2:$AI$400,
MATCH($A166,'Attendance Dump'!$B$2:$B$400,0),
MATCH(BD$2,'Attendance Dump'!$E$1:$AI$1,0)
),
INDEX('Active Hour''s Dump'!$D$3:$AH$337,
MATCH($C166,'Active Hour''s Dump'!$A$3:$A$337,0),
MATCH(BD$2,'Active Hour''s Dump'!$D$2:$AH$2,0)
))),"")</f>
        <v>767.63599999999997</v>
      </c>
      <c r="BE166" s="13" t="str">
        <f>_xlfn.IFNA(IF(BE$3="Productivity",
INDEX('Productivity Dump'!$E$4:$AJ$500,
MATCH($A166,'Productivity Dump'!$A$4:$A$500,0),
MATCH(BE$2,'Productivity Dump'!$E$3:$AJ$3,0)
),
IF(BE$3="Attendance",
INDEX('Attendance Dump'!$E$2:$AI$400,
MATCH($A166,'Attendance Dump'!$B$2:$B$400,0),
MATCH(BE$2,'Attendance Dump'!$E$1:$AI$1,0)
),
INDEX('Active Hour''s Dump'!$D$3:$AH$337,
MATCH($C166,'Active Hour''s Dump'!$A$3:$A$337,0),
MATCH(BE$2,'Active Hour''s Dump'!$D$2:$AH$2,0)
))),"")</f>
        <v>P</v>
      </c>
      <c r="BF166" s="54">
        <f>_xlfn.IFNA(IF(BF$3="Productivity",
INDEX('Productivity Dump'!$E$4:$AJ$500,
MATCH($A166,'Productivity Dump'!$A$4:$A$500,0),
MATCH(BF$2,'Productivity Dump'!$E$3:$AJ$3,0)
),
IF(BF$3="Attendance",
INDEX('Attendance Dump'!$E$2:$AI$400,
MATCH($A166,'Attendance Dump'!$B$2:$B$400,0),
MATCH(BF$2,'Attendance Dump'!$E$1:$AI$1,0)
),
INDEX('Active Hour''s Dump'!$D$3:$AH$337,
MATCH($C166,'Active Hour''s Dump'!$A$3:$A$337,0),
MATCH(BF$2,'Active Hour''s Dump'!$D$2:$AH$2,0)
))),"")</f>
        <v>3.5833333333333299</v>
      </c>
      <c r="BG166" s="13">
        <f>_xlfn.IFNA(IF(BG$3="Productivity",
INDEX('Productivity Dump'!$E$4:$AJ$500,
MATCH($A166,'Productivity Dump'!$A$4:$A$500,0),
MATCH(BG$2,'Productivity Dump'!$E$3:$AJ$3,0)
),
IF(BG$3="Attendance",
INDEX('Attendance Dump'!$E$2:$AI$400,
MATCH($A166,'Attendance Dump'!$B$2:$B$400,0),
MATCH(BG$2,'Attendance Dump'!$E$1:$AI$1,0)
),
INDEX('Active Hour''s Dump'!$D$3:$AH$337,
MATCH($C166,'Active Hour''s Dump'!$A$3:$A$337,0),
MATCH(BG$2,'Active Hour''s Dump'!$D$2:$AH$2,0)
))),"")</f>
        <v>0</v>
      </c>
      <c r="BH166" s="13" t="str">
        <f>_xlfn.IFNA(IF(BH$3="Productivity",
INDEX('Productivity Dump'!$E$4:$AJ$500,
MATCH($A166,'Productivity Dump'!$A$4:$A$500,0),
MATCH(BH$2,'Productivity Dump'!$E$3:$AJ$3,0)
),
IF(BH$3="Attendance",
INDEX('Attendance Dump'!$E$2:$AI$400,
MATCH($A166,'Attendance Dump'!$B$2:$B$400,0),
MATCH(BH$2,'Attendance Dump'!$E$1:$AI$1,0)
),
INDEX('Active Hour''s Dump'!$D$3:$AH$337,
MATCH($C166,'Active Hour''s Dump'!$A$3:$A$337,0),
MATCH(BH$2,'Active Hour''s Dump'!$D$2:$AH$2,0)
))),"")</f>
        <v>WO</v>
      </c>
      <c r="BI166" s="54">
        <f>_xlfn.IFNA(IF(BI$3="Productivity",
INDEX('Productivity Dump'!$E$4:$AJ$500,
MATCH($A166,'Productivity Dump'!$A$4:$A$500,0),
MATCH(BI$2,'Productivity Dump'!$E$3:$AJ$3,0)
),
IF(BI$3="Attendance",
INDEX('Attendance Dump'!$E$2:$AI$400,
MATCH($A166,'Attendance Dump'!$B$2:$B$400,0),
MATCH(BI$2,'Attendance Dump'!$E$1:$AI$1,0)
),
INDEX('Active Hour''s Dump'!$D$3:$AH$337,
MATCH($C166,'Active Hour''s Dump'!$A$3:$A$337,0),
MATCH(BI$2,'Active Hour''s Dump'!$D$2:$AH$2,0)
))),"")</f>
        <v>0</v>
      </c>
      <c r="BJ166" s="13">
        <f>_xlfn.IFNA(IF(BJ$3="Productivity",
INDEX('Productivity Dump'!$E$4:$AJ$500,
MATCH($A166,'Productivity Dump'!$A$4:$A$500,0),
MATCH(BJ$2,'Productivity Dump'!$E$3:$AJ$3,0)
),
IF(BJ$3="Attendance",
INDEX('Attendance Dump'!$E$2:$AI$400,
MATCH($A166,'Attendance Dump'!$B$2:$B$400,0),
MATCH(BJ$2,'Attendance Dump'!$E$1:$AI$1,0)
),
INDEX('Active Hour''s Dump'!$D$3:$AH$337,
MATCH($C166,'Active Hour''s Dump'!$A$3:$A$337,0),
MATCH(BJ$2,'Active Hour''s Dump'!$D$2:$AH$2,0)
))),"")</f>
        <v>1559.1989999999996</v>
      </c>
      <c r="BK166" s="13" t="str">
        <f>_xlfn.IFNA(IF(BK$3="Productivity",
INDEX('Productivity Dump'!$E$4:$AJ$500,
MATCH($A166,'Productivity Dump'!$A$4:$A$500,0),
MATCH(BK$2,'Productivity Dump'!$E$3:$AJ$3,0)
),
IF(BK$3="Attendance",
INDEX('Attendance Dump'!$E$2:$AI$400,
MATCH($A166,'Attendance Dump'!$B$2:$B$400,0),
MATCH(BK$2,'Attendance Dump'!$E$1:$AI$1,0)
),
INDEX('Active Hour''s Dump'!$D$3:$AH$337,
MATCH($C166,'Active Hour''s Dump'!$A$3:$A$337,0),
MATCH(BK$2,'Active Hour''s Dump'!$D$2:$AH$2,0)
))),"")</f>
        <v>P</v>
      </c>
      <c r="BL166" s="54">
        <f>_xlfn.IFNA(IF(BL$3="Productivity",
INDEX('Productivity Dump'!$E$4:$AJ$500,
MATCH($A166,'Productivity Dump'!$A$4:$A$500,0),
MATCH(BL$2,'Productivity Dump'!$E$3:$AJ$3,0)
),
IF(BL$3="Attendance",
INDEX('Attendance Dump'!$E$2:$AI$400,
MATCH($A166,'Attendance Dump'!$B$2:$B$400,0),
MATCH(BL$2,'Attendance Dump'!$E$1:$AI$1,0)
),
INDEX('Active Hour''s Dump'!$D$3:$AH$337,
MATCH($C166,'Active Hour''s Dump'!$A$3:$A$337,0),
MATCH(BL$2,'Active Hour''s Dump'!$D$2:$AH$2,0)
))),"")</f>
        <v>6.1666666666666696</v>
      </c>
      <c r="BM166" s="13">
        <f>_xlfn.IFNA(IF(BM$3="Productivity",
INDEX('Productivity Dump'!$E$4:$AJ$500,
MATCH($A166,'Productivity Dump'!$A$4:$A$500,0),
MATCH(BM$2,'Productivity Dump'!$E$3:$AJ$3,0)
),
IF(BM$3="Attendance",
INDEX('Attendance Dump'!$E$2:$AI$400,
MATCH($A166,'Attendance Dump'!$B$2:$B$400,0),
MATCH(BM$2,'Attendance Dump'!$E$1:$AI$1,0)
),
INDEX('Active Hour''s Dump'!$D$3:$AH$337,
MATCH($C166,'Active Hour''s Dump'!$A$3:$A$337,0),
MATCH(BM$2,'Active Hour''s Dump'!$D$2:$AH$2,0)
))),"")</f>
        <v>1849.5079999999998</v>
      </c>
      <c r="BN166" s="13" t="str">
        <f>_xlfn.IFNA(IF(BN$3="Productivity",
INDEX('Productivity Dump'!$E$4:$AJ$500,
MATCH($A166,'Productivity Dump'!$A$4:$A$500,0),
MATCH(BN$2,'Productivity Dump'!$E$3:$AJ$3,0)
),
IF(BN$3="Attendance",
INDEX('Attendance Dump'!$E$2:$AI$400,
MATCH($A166,'Attendance Dump'!$B$2:$B$400,0),
MATCH(BN$2,'Attendance Dump'!$E$1:$AI$1,0)
),
INDEX('Active Hour''s Dump'!$D$3:$AH$337,
MATCH($C166,'Active Hour''s Dump'!$A$3:$A$337,0),
MATCH(BN$2,'Active Hour''s Dump'!$D$2:$AH$2,0)
))),"")</f>
        <v>P</v>
      </c>
      <c r="BO166" s="54">
        <f>_xlfn.IFNA(IF(BO$3="Productivity",
INDEX('Productivity Dump'!$E$4:$AJ$500,
MATCH($A166,'Productivity Dump'!$A$4:$A$500,0),
MATCH(BO$2,'Productivity Dump'!$E$3:$AJ$3,0)
),
IF(BO$3="Attendance",
INDEX('Attendance Dump'!$E$2:$AI$400,
MATCH($A166,'Attendance Dump'!$B$2:$B$400,0),
MATCH(BO$2,'Attendance Dump'!$E$1:$AI$1,0)
),
INDEX('Active Hour''s Dump'!$D$3:$AH$337,
MATCH($C166,'Active Hour''s Dump'!$A$3:$A$337,0),
MATCH(BO$2,'Active Hour''s Dump'!$D$2:$AH$2,0)
))),"")</f>
        <v>8.25</v>
      </c>
      <c r="BP166" s="13">
        <f>_xlfn.IFNA(IF(BP$3="Productivity",
INDEX('Productivity Dump'!$E$4:$AJ$500,
MATCH($A166,'Productivity Dump'!$A$4:$A$500,0),
MATCH(BP$2,'Productivity Dump'!$E$3:$AJ$3,0)
),
IF(BP$3="Attendance",
INDEX('Attendance Dump'!$E$2:$AI$400,
MATCH($A166,'Attendance Dump'!$B$2:$B$400,0),
MATCH(BP$2,'Attendance Dump'!$E$1:$AI$1,0)
),
INDEX('Active Hour''s Dump'!$D$3:$AH$337,
MATCH($C166,'Active Hour''s Dump'!$A$3:$A$337,0),
MATCH(BP$2,'Active Hour''s Dump'!$D$2:$AH$2,0)
))),"")</f>
        <v>2020.8830000000005</v>
      </c>
      <c r="BQ166" s="13" t="str">
        <f>_xlfn.IFNA(IF(BQ$3="Productivity",
INDEX('Productivity Dump'!$E$4:$AJ$500,
MATCH($A166,'Productivity Dump'!$A$4:$A$500,0),
MATCH(BQ$2,'Productivity Dump'!$E$3:$AJ$3,0)
),
IF(BQ$3="Attendance",
INDEX('Attendance Dump'!$E$2:$AI$400,
MATCH($A166,'Attendance Dump'!$B$2:$B$400,0),
MATCH(BQ$2,'Attendance Dump'!$E$1:$AI$1,0)
),
INDEX('Active Hour''s Dump'!$D$3:$AH$337,
MATCH($C166,'Active Hour''s Dump'!$A$3:$A$337,0),
MATCH(BQ$2,'Active Hour''s Dump'!$D$2:$AH$2,0)
))),"")</f>
        <v>P</v>
      </c>
      <c r="BR166" s="54">
        <f>_xlfn.IFNA(IF(BR$3="Productivity",
INDEX('Productivity Dump'!$E$4:$AJ$500,
MATCH($A166,'Productivity Dump'!$A$4:$A$500,0),
MATCH(BR$2,'Productivity Dump'!$E$3:$AJ$3,0)
),
IF(BR$3="Attendance",
INDEX('Attendance Dump'!$E$2:$AI$400,
MATCH($A166,'Attendance Dump'!$B$2:$B$400,0),
MATCH(BR$2,'Attendance Dump'!$E$1:$AI$1,0)
),
INDEX('Active Hour''s Dump'!$D$3:$AH$337,
MATCH($C166,'Active Hour''s Dump'!$A$3:$A$337,0),
MATCH(BR$2,'Active Hour''s Dump'!$D$2:$AH$2,0)
))),"")</f>
        <v>8.5833333333333304</v>
      </c>
      <c r="BS166" s="13">
        <f>_xlfn.IFNA(IF(BS$3="Productivity",
INDEX('Productivity Dump'!$E$4:$AJ$500,
MATCH($A166,'Productivity Dump'!$A$4:$A$500,0),
MATCH(BS$2,'Productivity Dump'!$E$3:$AJ$3,0)
),
IF(BS$3="Attendance",
INDEX('Attendance Dump'!$E$2:$AI$400,
MATCH($A166,'Attendance Dump'!$B$2:$B$400,0),
MATCH(BS$2,'Attendance Dump'!$E$1:$AI$1,0)
),
INDEX('Active Hour''s Dump'!$D$3:$AH$337,
MATCH($C166,'Active Hour''s Dump'!$A$3:$A$337,0),
MATCH(BS$2,'Active Hour''s Dump'!$D$2:$AH$2,0)
))),"")</f>
        <v>2052.1049999999991</v>
      </c>
      <c r="BT166" s="13" t="str">
        <f>_xlfn.IFNA(IF(BT$3="Productivity",
INDEX('Productivity Dump'!$E$4:$AJ$500,
MATCH($A166,'Productivity Dump'!$A$4:$A$500,0),
MATCH(BT$2,'Productivity Dump'!$E$3:$AJ$3,0)
),
IF(BT$3="Attendance",
INDEX('Attendance Dump'!$E$2:$AI$400,
MATCH($A166,'Attendance Dump'!$B$2:$B$400,0),
MATCH(BT$2,'Attendance Dump'!$E$1:$AI$1,0)
),
INDEX('Active Hour''s Dump'!$D$3:$AH$337,
MATCH($C166,'Active Hour''s Dump'!$A$3:$A$337,0),
MATCH(BT$2,'Active Hour''s Dump'!$D$2:$AH$2,0)
))),"")</f>
        <v>H(P)</v>
      </c>
      <c r="BU166" s="54">
        <f>_xlfn.IFNA(IF(BU$3="Productivity",
INDEX('Productivity Dump'!$E$4:$AJ$500,
MATCH($A166,'Productivity Dump'!$A$4:$A$500,0),
MATCH(BU$2,'Productivity Dump'!$E$3:$AJ$3,0)
),
IF(BU$3="Attendance",
INDEX('Attendance Dump'!$E$2:$AI$400,
MATCH($A166,'Attendance Dump'!$B$2:$B$400,0),
MATCH(BU$2,'Attendance Dump'!$E$1:$AI$1,0)
),
INDEX('Active Hour''s Dump'!$D$3:$AH$337,
MATCH($C166,'Active Hour''s Dump'!$A$3:$A$337,0),
MATCH(BU$2,'Active Hour''s Dump'!$D$2:$AH$2,0)
))),"")</f>
        <v>8</v>
      </c>
      <c r="BV166" s="13">
        <f>_xlfn.IFNA(IF(BV$3="Productivity",
INDEX('Productivity Dump'!$E$4:$AJ$500,
MATCH($A166,'Productivity Dump'!$A$4:$A$500,0),
MATCH(BV$2,'Productivity Dump'!$E$3:$AJ$3,0)
),
IF(BV$3="Attendance",
INDEX('Attendance Dump'!$E$2:$AI$400,
MATCH($A166,'Attendance Dump'!$B$2:$B$400,0),
MATCH(BV$2,'Attendance Dump'!$E$1:$AI$1,0)
),
INDEX('Active Hour''s Dump'!$D$3:$AH$337,
MATCH($C166,'Active Hour''s Dump'!$A$3:$A$337,0),
MATCH(BV$2,'Active Hour''s Dump'!$D$2:$AH$2,0)
))),"")</f>
        <v>1010.3719999999998</v>
      </c>
      <c r="BW166" s="13" t="str">
        <f>_xlfn.IFNA(IF(BW$3="Productivity",
INDEX('Productivity Dump'!$E$4:$AJ$500,
MATCH($A166,'Productivity Dump'!$A$4:$A$500,0),
MATCH(BW$2,'Productivity Dump'!$E$3:$AJ$3,0)
),
IF(BW$3="Attendance",
INDEX('Attendance Dump'!$E$2:$AI$400,
MATCH($A166,'Attendance Dump'!$B$2:$B$400,0),
MATCH(BW$2,'Attendance Dump'!$E$1:$AI$1,0)
),
INDEX('Active Hour''s Dump'!$D$3:$AH$337,
MATCH($C166,'Active Hour''s Dump'!$A$3:$A$337,0),
MATCH(BW$2,'Active Hour''s Dump'!$D$2:$AH$2,0)
))),"")</f>
        <v>P</v>
      </c>
      <c r="BX166" s="54">
        <f>_xlfn.IFNA(IF(BX$3="Productivity",
INDEX('Productivity Dump'!$E$4:$AJ$500,
MATCH($A166,'Productivity Dump'!$A$4:$A$500,0),
MATCH(BX$2,'Productivity Dump'!$E$3:$AJ$3,0)
),
IF(BX$3="Attendance",
INDEX('Attendance Dump'!$E$2:$AI$400,
MATCH($A166,'Attendance Dump'!$B$2:$B$400,0),
MATCH(BX$2,'Attendance Dump'!$E$1:$AI$1,0)
),
INDEX('Active Hour''s Dump'!$D$3:$AH$337,
MATCH($C166,'Active Hour''s Dump'!$A$3:$A$337,0),
MATCH(BX$2,'Active Hour''s Dump'!$D$2:$AH$2,0)
))),"")</f>
        <v>4.9166666666666696</v>
      </c>
      <c r="BY166" s="13">
        <f>_xlfn.IFNA(IF(BY$3="Productivity",
INDEX('Productivity Dump'!$E$4:$AJ$500,
MATCH($A166,'Productivity Dump'!$A$4:$A$500,0),
MATCH(BY$2,'Productivity Dump'!$E$3:$AJ$3,0)
),
IF(BY$3="Attendance",
INDEX('Attendance Dump'!$E$2:$AI$400,
MATCH($A166,'Attendance Dump'!$B$2:$B$400,0),
MATCH(BY$2,'Attendance Dump'!$E$1:$AI$1,0)
),
INDEX('Active Hour''s Dump'!$D$3:$AH$337,
MATCH($C166,'Active Hour''s Dump'!$A$3:$A$337,0),
MATCH(BY$2,'Active Hour''s Dump'!$D$2:$AH$2,0)
))),"")</f>
        <v>165.077</v>
      </c>
      <c r="BZ166" s="13" t="str">
        <f>_xlfn.IFNA(IF(BZ$3="Productivity",
INDEX('Productivity Dump'!$E$4:$AJ$500,
MATCH($A166,'Productivity Dump'!$A$4:$A$500,0),
MATCH(BZ$2,'Productivity Dump'!$E$3:$AJ$3,0)
),
IF(BZ$3="Attendance",
INDEX('Attendance Dump'!$E$2:$AI$400,
MATCH($A166,'Attendance Dump'!$B$2:$B$400,0),
MATCH(BZ$2,'Attendance Dump'!$E$1:$AI$1,0)
),
INDEX('Active Hour''s Dump'!$D$3:$AH$337,
MATCH($C166,'Active Hour''s Dump'!$A$3:$A$337,0),
MATCH(BZ$2,'Active Hour''s Dump'!$D$2:$AH$2,0)
))),"")</f>
        <v>P</v>
      </c>
      <c r="CA166" s="54">
        <f>_xlfn.IFNA(IF(CA$3="Productivity",
INDEX('Productivity Dump'!$E$4:$AJ$500,
MATCH($A166,'Productivity Dump'!$A$4:$A$500,0),
MATCH(CA$2,'Productivity Dump'!$E$3:$AJ$3,0)
),
IF(CA$3="Attendance",
INDEX('Attendance Dump'!$E$2:$AI$400,
MATCH($A166,'Attendance Dump'!$B$2:$B$400,0),
MATCH(CA$2,'Attendance Dump'!$E$1:$AI$1,0)
),
INDEX('Active Hour''s Dump'!$D$3:$AH$337,
MATCH($C166,'Active Hour''s Dump'!$A$3:$A$337,0),
MATCH(CA$2,'Active Hour''s Dump'!$D$2:$AH$2,0)
))),"")</f>
        <v>1.1666666666666701</v>
      </c>
      <c r="CB166" s="13">
        <f>_xlfn.IFNA(IF(CB$3="Productivity",
INDEX('Productivity Dump'!$E$4:$AJ$500,
MATCH($A166,'Productivity Dump'!$A$4:$A$500,0),
MATCH(CB$2,'Productivity Dump'!$E$3:$AJ$3,0)
),
IF(CB$3="Attendance",
INDEX('Attendance Dump'!$E$2:$AI$400,
MATCH($A166,'Attendance Dump'!$B$2:$B$400,0),
MATCH(CB$2,'Attendance Dump'!$E$1:$AI$1,0)
),
INDEX('Active Hour''s Dump'!$D$3:$AH$337,
MATCH($C166,'Active Hour''s Dump'!$A$3:$A$337,0),
MATCH(CB$2,'Active Hour''s Dump'!$D$2:$AH$2,0)
))),"")</f>
        <v>0</v>
      </c>
      <c r="CC166" s="13" t="str">
        <f>_xlfn.IFNA(IF(CC$3="Productivity",
INDEX('Productivity Dump'!$E$4:$AJ$500,
MATCH($A166,'Productivity Dump'!$A$4:$A$500,0),
MATCH(CC$2,'Productivity Dump'!$E$3:$AJ$3,0)
),
IF(CC$3="Attendance",
INDEX('Attendance Dump'!$E$2:$AI$400,
MATCH($A166,'Attendance Dump'!$B$2:$B$400,0),
MATCH(CC$2,'Attendance Dump'!$E$1:$AI$1,0)
),
INDEX('Active Hour''s Dump'!$D$3:$AH$337,
MATCH($C166,'Active Hour''s Dump'!$A$3:$A$337,0),
MATCH(CC$2,'Active Hour''s Dump'!$D$2:$AH$2,0)
))),"")</f>
        <v>WO</v>
      </c>
      <c r="CD166" s="54">
        <f>_xlfn.IFNA(IF(CD$3="Productivity",
INDEX('Productivity Dump'!$E$4:$AJ$500,
MATCH($A166,'Productivity Dump'!$A$4:$A$500,0),
MATCH(CD$2,'Productivity Dump'!$E$3:$AJ$3,0)
),
IF(CD$3="Attendance",
INDEX('Attendance Dump'!$E$2:$AI$400,
MATCH($A166,'Attendance Dump'!$B$2:$B$400,0),
MATCH(CD$2,'Attendance Dump'!$E$1:$AI$1,0)
),
INDEX('Active Hour''s Dump'!$D$3:$AH$337,
MATCH($C166,'Active Hour''s Dump'!$A$3:$A$337,0),
MATCH(CD$2,'Active Hour''s Dump'!$D$2:$AH$2,0)
))),"")</f>
        <v>0</v>
      </c>
      <c r="CE166" s="13">
        <f>_xlfn.IFNA(IF(CE$3="Productivity",
INDEX('Productivity Dump'!$E$4:$AJ$500,
MATCH($A166,'Productivity Dump'!$A$4:$A$500,0),
MATCH(CE$2,'Productivity Dump'!$E$3:$AJ$3,0)
),
IF(CE$3="Attendance",
INDEX('Attendance Dump'!$E$2:$AI$400,
MATCH($A166,'Attendance Dump'!$B$2:$B$400,0),
MATCH(CE$2,'Attendance Dump'!$E$1:$AI$1,0)
),
INDEX('Active Hour''s Dump'!$D$3:$AH$337,
MATCH($C166,'Active Hour''s Dump'!$A$3:$A$337,0),
MATCH(CE$2,'Active Hour''s Dump'!$D$2:$AH$2,0)
))),"")</f>
        <v>1209.0889999999999</v>
      </c>
      <c r="CF166" s="13" t="str">
        <f>_xlfn.IFNA(IF(CF$3="Productivity",
INDEX('Productivity Dump'!$E$4:$AJ$500,
MATCH($A166,'Productivity Dump'!$A$4:$A$500,0),
MATCH(CF$2,'Productivity Dump'!$E$3:$AJ$3,0)
),
IF(CF$3="Attendance",
INDEX('Attendance Dump'!$E$2:$AI$400,
MATCH($A166,'Attendance Dump'!$B$2:$B$400,0),
MATCH(CF$2,'Attendance Dump'!$E$1:$AI$1,0)
),
INDEX('Active Hour''s Dump'!$D$3:$AH$337,
MATCH($C166,'Active Hour''s Dump'!$A$3:$A$337,0),
MATCH(CF$2,'Active Hour''s Dump'!$D$2:$AH$2,0)
))),"")</f>
        <v>P</v>
      </c>
      <c r="CG166" s="54">
        <f>_xlfn.IFNA(IF(CG$3="Productivity",
INDEX('Productivity Dump'!$E$4:$AJ$500,
MATCH($A166,'Productivity Dump'!$A$4:$A$500,0),
MATCH(CG$2,'Productivity Dump'!$E$3:$AJ$3,0)
),
IF(CG$3="Attendance",
INDEX('Attendance Dump'!$E$2:$AI$400,
MATCH($A166,'Attendance Dump'!$B$2:$B$400,0),
MATCH(CG$2,'Attendance Dump'!$E$1:$AI$1,0)
),
INDEX('Active Hour''s Dump'!$D$3:$AH$337,
MATCH($C166,'Active Hour''s Dump'!$A$3:$A$337,0),
MATCH(CG$2,'Active Hour''s Dump'!$D$2:$AH$2,0)
))),"")</f>
        <v>5.4166666666666696</v>
      </c>
      <c r="CH166" s="13">
        <f>_xlfn.IFNA(IF(CH$3="Productivity",
INDEX('Productivity Dump'!$E$4:$AJ$500,
MATCH($A166,'Productivity Dump'!$A$4:$A$500,0),
MATCH(CH$2,'Productivity Dump'!$E$3:$AJ$3,0)
),
IF(CH$3="Attendance",
INDEX('Attendance Dump'!$E$2:$AI$400,
MATCH($A166,'Attendance Dump'!$B$2:$B$400,0),
MATCH(CH$2,'Attendance Dump'!$E$1:$AI$1,0)
),
INDEX('Active Hour''s Dump'!$D$3:$AH$337,
MATCH($C166,'Active Hour''s Dump'!$A$3:$A$337,0),
MATCH(CH$2,'Active Hour''s Dump'!$D$2:$AH$2,0)
))),"")</f>
        <v>1870.6169999999993</v>
      </c>
      <c r="CI166" s="13" t="str">
        <f>_xlfn.IFNA(IF(CI$3="Productivity",
INDEX('Productivity Dump'!$E$4:$AJ$500,
MATCH($A166,'Productivity Dump'!$A$4:$A$500,0),
MATCH(CI$2,'Productivity Dump'!$E$3:$AJ$3,0)
),
IF(CI$3="Attendance",
INDEX('Attendance Dump'!$E$2:$AI$400,
MATCH($A166,'Attendance Dump'!$B$2:$B$400,0),
MATCH(CI$2,'Attendance Dump'!$E$1:$AI$1,0)
),
INDEX('Active Hour''s Dump'!$D$3:$AH$337,
MATCH($C166,'Active Hour''s Dump'!$A$3:$A$337,0),
MATCH(CI$2,'Active Hour''s Dump'!$D$2:$AH$2,0)
))),"")</f>
        <v>P</v>
      </c>
      <c r="CJ166" s="54">
        <f>_xlfn.IFNA(IF(CJ$3="Productivity",
INDEX('Productivity Dump'!$E$4:$AJ$500,
MATCH($A166,'Productivity Dump'!$A$4:$A$500,0),
MATCH(CJ$2,'Productivity Dump'!$E$3:$AJ$3,0)
),
IF(CJ$3="Attendance",
INDEX('Attendance Dump'!$E$2:$AI$400,
MATCH($A166,'Attendance Dump'!$B$2:$B$400,0),
MATCH(CJ$2,'Attendance Dump'!$E$1:$AI$1,0)
),
INDEX('Active Hour''s Dump'!$D$3:$AH$337,
MATCH($C166,'Active Hour''s Dump'!$A$3:$A$337,0),
MATCH(CJ$2,'Active Hour''s Dump'!$D$2:$AH$2,0)
))),"")</f>
        <v>8.1666666666666696</v>
      </c>
      <c r="CK166" s="13">
        <f>_xlfn.IFNA(IF(CK$3="Productivity",
INDEX('Productivity Dump'!$E$4:$AJ$500,
MATCH($A166,'Productivity Dump'!$A$4:$A$500,0),
MATCH(CK$2,'Productivity Dump'!$E$3:$AJ$3,0)
),
IF(CK$3="Attendance",
INDEX('Attendance Dump'!$E$2:$AI$400,
MATCH($A166,'Attendance Dump'!$B$2:$B$400,0),
MATCH(CK$2,'Attendance Dump'!$E$1:$AI$1,0)
),
INDEX('Active Hour''s Dump'!$D$3:$AH$337,
MATCH($C166,'Active Hour''s Dump'!$A$3:$A$337,0),
MATCH(CK$2,'Active Hour''s Dump'!$D$2:$AH$2,0)
))),"")</f>
        <v>993.56300000000033</v>
      </c>
      <c r="CL166" s="13" t="str">
        <f>_xlfn.IFNA(IF(CL$3="Productivity",
INDEX('Productivity Dump'!$E$4:$AJ$500,
MATCH($A166,'Productivity Dump'!$A$4:$A$500,0),
MATCH(CL$2,'Productivity Dump'!$E$3:$AJ$3,0)
),
IF(CL$3="Attendance",
INDEX('Attendance Dump'!$E$2:$AI$400,
MATCH($A166,'Attendance Dump'!$B$2:$B$400,0),
MATCH(CL$2,'Attendance Dump'!$E$1:$AI$1,0)
),
INDEX('Active Hour''s Dump'!$D$3:$AH$337,
MATCH($C166,'Active Hour''s Dump'!$A$3:$A$337,0),
MATCH(CL$2,'Active Hour''s Dump'!$D$2:$AH$2,0)
))),"")</f>
        <v>P</v>
      </c>
      <c r="CM166" s="54">
        <f>_xlfn.IFNA(IF(CM$3="Productivity",
INDEX('Productivity Dump'!$E$4:$AJ$500,
MATCH($A166,'Productivity Dump'!$A$4:$A$500,0),
MATCH(CM$2,'Productivity Dump'!$E$3:$AJ$3,0)
),
IF(CM$3="Attendance",
INDEX('Attendance Dump'!$E$2:$AI$400,
MATCH($A166,'Attendance Dump'!$B$2:$B$400,0),
MATCH(CM$2,'Attendance Dump'!$E$1:$AI$1,0)
),
INDEX('Active Hour''s Dump'!$D$3:$AH$337,
MATCH($C166,'Active Hour''s Dump'!$A$3:$A$337,0),
MATCH(CM$2,'Active Hour''s Dump'!$D$2:$AH$2,0)
))),"")</f>
        <v>4.8333333333333304</v>
      </c>
      <c r="CN166" s="13">
        <f>_xlfn.IFNA(IF(CN$3="Productivity",
INDEX('Productivity Dump'!$E$4:$AJ$500,
MATCH($A166,'Productivity Dump'!$A$4:$A$500,0),
MATCH(CN$2,'Productivity Dump'!$E$3:$AJ$3,0)
),
IF(CN$3="Attendance",
INDEX('Attendance Dump'!$E$2:$AI$400,
MATCH($A166,'Attendance Dump'!$B$2:$B$400,0),
MATCH(CN$2,'Attendance Dump'!$E$1:$AI$1,0)
),
INDEX('Active Hour''s Dump'!$D$3:$AH$337,
MATCH($C166,'Active Hour''s Dump'!$A$3:$A$337,0),
MATCH(CN$2,'Active Hour''s Dump'!$D$2:$AH$2,0)
))),"")</f>
        <v>0</v>
      </c>
      <c r="CO166" s="13">
        <f>_xlfn.IFNA(IF(CO$3="Productivity",
INDEX('Productivity Dump'!$E$4:$AJ$500,
MATCH($A166,'Productivity Dump'!$A$4:$A$500,0),
MATCH(CO$2,'Productivity Dump'!$E$3:$AJ$3,0)
),
IF(CO$3="Attendance",
INDEX('Attendance Dump'!$E$2:$AI$400,
MATCH($A166,'Attendance Dump'!$B$2:$B$400,0),
MATCH(CO$2,'Attendance Dump'!$E$1:$AI$1,0)
),
INDEX('Active Hour''s Dump'!$D$3:$AH$337,
MATCH($C166,'Active Hour''s Dump'!$A$3:$A$337,0),
MATCH(CO$2,'Active Hour''s Dump'!$D$2:$AH$2,0)
))),"")</f>
        <v>0</v>
      </c>
      <c r="CP166" s="54">
        <f>_xlfn.IFNA(IF(CP$3="Productivity",
INDEX('Productivity Dump'!$E$4:$AJ$500,
MATCH($A166,'Productivity Dump'!$A$4:$A$500,0),
MATCH(CP$2,'Productivity Dump'!$E$3:$AJ$3,0)
),
IF(CP$3="Attendance",
INDEX('Attendance Dump'!$E$2:$AI$400,
MATCH($A166,'Attendance Dump'!$B$2:$B$400,0),
MATCH(CP$2,'Attendance Dump'!$E$1:$AI$1,0)
),
INDEX('Active Hour''s Dump'!$D$3:$AH$337,
MATCH($C166,'Active Hour''s Dump'!$A$3:$A$337,0),
MATCH(CP$2,'Active Hour''s Dump'!$D$2:$AH$2,0)
))),"")</f>
        <v>0</v>
      </c>
      <c r="CQ166" s="13">
        <f>_xlfn.IFNA(IF(CQ$3="Productivity",
INDEX('Productivity Dump'!$E$4:$AJ$500,
MATCH($A166,'Productivity Dump'!$A$4:$A$500,0),
MATCH(CQ$2,'Productivity Dump'!$E$3:$AJ$3,0)
),
IF(CQ$3="Attendance",
INDEX('Attendance Dump'!$E$2:$AI$400,
MATCH($A166,'Attendance Dump'!$B$2:$B$400,0),
MATCH(CQ$2,'Attendance Dump'!$E$1:$AI$1,0)
),
INDEX('Active Hour''s Dump'!$D$3:$AH$337,
MATCH($C166,'Active Hour''s Dump'!$A$3:$A$337,0),
MATCH(CQ$2,'Active Hour''s Dump'!$D$2:$AH$2,0)
))),"")</f>
        <v>0</v>
      </c>
      <c r="CR166" s="13">
        <f>_xlfn.IFNA(IF(CR$3="Productivity",
INDEX('Productivity Dump'!$E$4:$AJ$500,
MATCH($A166,'Productivity Dump'!$A$4:$A$500,0),
MATCH(CR$2,'Productivity Dump'!$E$3:$AJ$3,0)
),
IF(CR$3="Attendance",
INDEX('Attendance Dump'!$E$2:$AI$400,
MATCH($A166,'Attendance Dump'!$B$2:$B$400,0),
MATCH(CR$2,'Attendance Dump'!$E$1:$AI$1,0)
),
INDEX('Active Hour''s Dump'!$D$3:$AH$337,
MATCH($C166,'Active Hour''s Dump'!$A$3:$A$337,0),
MATCH(CR$2,'Active Hour''s Dump'!$D$2:$AH$2,0)
))),"")</f>
        <v>0</v>
      </c>
      <c r="CS166" s="54">
        <f>_xlfn.IFNA(IF(CS$3="Productivity",
INDEX('Productivity Dump'!$E$4:$AJ$500,
MATCH($A166,'Productivity Dump'!$A$4:$A$500,0),
MATCH(CS$2,'Productivity Dump'!$E$3:$AJ$3,0)
),
IF(CS$3="Attendance",
INDEX('Attendance Dump'!$E$2:$AI$400,
MATCH($A166,'Attendance Dump'!$B$2:$B$400,0),
MATCH(CS$2,'Attendance Dump'!$E$1:$AI$1,0)
),
INDEX('Active Hour''s Dump'!$D$3:$AH$337,
MATCH($C166,'Active Hour''s Dump'!$A$3:$A$337,0),
MATCH(CS$2,'Active Hour''s Dump'!$D$2:$AH$2,0)
))),"")</f>
        <v>0</v>
      </c>
      <c r="CT166" s="13">
        <f>_xlfn.IFNA(IF(CT$3="Productivity",
INDEX('Productivity Dump'!$E$4:$AJ$500,
MATCH($A166,'Productivity Dump'!$A$4:$A$500,0),
MATCH(CT$2,'Productivity Dump'!$E$3:$AJ$3,0)
),
IF(CT$3="Attendance",
INDEX('Attendance Dump'!$E$2:$AI$400,
MATCH($A166,'Attendance Dump'!$B$2:$B$400,0),
MATCH(CT$2,'Attendance Dump'!$E$1:$AI$1,0)
),
INDEX('Active Hour''s Dump'!$D$3:$AH$337,
MATCH($C166,'Active Hour''s Dump'!$A$3:$A$337,0),
MATCH(CT$2,'Active Hour''s Dump'!$D$2:$AH$2,0)
))),"")</f>
        <v>0</v>
      </c>
      <c r="CU166" s="13">
        <f>_xlfn.IFNA(IF(CU$3="Productivity",
INDEX('Productivity Dump'!$E$4:$AJ$500,
MATCH($A166,'Productivity Dump'!$A$4:$A$500,0),
MATCH(CU$2,'Productivity Dump'!$E$3:$AJ$3,0)
),
IF(CU$3="Attendance",
INDEX('Attendance Dump'!$E$2:$AI$400,
MATCH($A166,'Attendance Dump'!$B$2:$B$400,0),
MATCH(CU$2,'Attendance Dump'!$E$1:$AI$1,0)
),
INDEX('Active Hour''s Dump'!$D$3:$AH$337,
MATCH($C166,'Active Hour''s Dump'!$A$3:$A$337,0),
MATCH(CU$2,'Active Hour''s Dump'!$D$2:$AH$2,0)
))),"")</f>
        <v>0</v>
      </c>
      <c r="CV166" s="54">
        <f>_xlfn.IFNA(IF(CV$3="Productivity",
INDEX('Productivity Dump'!$E$4:$AJ$500,
MATCH($A166,'Productivity Dump'!$A$4:$A$500,0),
MATCH(CV$2,'Productivity Dump'!$E$3:$AJ$3,0)
),
IF(CV$3="Attendance",
INDEX('Attendance Dump'!$E$2:$AI$400,
MATCH($A166,'Attendance Dump'!$B$2:$B$400,0),
MATCH(CV$2,'Attendance Dump'!$E$1:$AI$1,0)
),
INDEX('Active Hour''s Dump'!$D$3:$AH$337,
MATCH($C166,'Active Hour''s Dump'!$A$3:$A$337,0),
MATCH(CV$2,'Active Hour''s Dump'!$D$2:$AH$2,0)
))),"")</f>
        <v>0</v>
      </c>
      <c r="CW166" s="13"/>
      <c r="CX166" s="13"/>
      <c r="CY166" s="54"/>
      <c r="DA166" s="57">
        <f t="shared" si="75"/>
        <v>163.24999999999994</v>
      </c>
      <c r="DB166" s="35">
        <f t="shared" si="76"/>
        <v>39237.159999999996</v>
      </c>
      <c r="DC166" s="35">
        <f t="shared" si="77"/>
        <v>0</v>
      </c>
      <c r="DD166" s="35">
        <f t="shared" ref="DD166:DD217" ca="1" si="80">IFERROR(MAX(0,DC166/$DC$2),DC166)</f>
        <v>0</v>
      </c>
      <c r="DF166" s="32" cm="1">
        <f t="array" ref="DF166">SUMPRODUCT(
    (MOD(COLUMN(H166:CV166) - COLUMN(H166), 3) = 0) *
    (H166:CV166 = 0) *
    (I166:CW166 = "P") *
    (COUNTIF(UKHoliday, H$2:CV$2) = 0)
)</f>
        <v>0</v>
      </c>
      <c r="DG166" s="33" cm="1">
        <f t="array" ref="DG166">SUMPRODUCT(
  (MOD(COLUMN(H166:CV166) - COLUMN(H166), 3) = 0) *
  (H166:CV166 &gt; 0) *
  (H166:CV166 &lt; 0.5 * IF(((WEEKDAY(H$2:CV$2, 2) = 1) + (WEEKDAY(H$2:CV$2, 2) = 6)), G166, F166)) *
  (I166:CW166 = "P") *
  (COUNTIF(UKHoliday, H$2:CV$2) = 0)
)</f>
        <v>1</v>
      </c>
      <c r="DH166" s="33" cm="1">
        <f t="array" ref="DH166">SUMPRODUCT(
  (MOD(COLUMN(H166:CV166) - COLUMN(H166), 3) = 0) *
  (H166:CV166 &gt; 0.5 * IF(((WEEKDAY(H$2:CV$2, 2) = 1) + (WEEKDAY(H$2:CV$2, 2) = 6)), $G166, $F166)) *
  (H166:CV166 &lt; 0.8 * IF(((WEEKDAY(H$2:CV$2, 2) = 1) + (WEEKDAY(H$2:CV$2, 2) = 6)), $G166, $F166)) *
  (I166:CW166 = "P") *
  (COUNTIF(UKHoliday, H$2:CV$2) = 0)
)</f>
        <v>2</v>
      </c>
      <c r="DI166" s="33" cm="1">
        <f t="array" ref="DI166">SUMPRODUCT(
  (MOD(COLUMN(H166:CV166) - COLUMN(H166), 3) = 0) *
  (H166:CV166 &gt; 0.8 * IF(((WEEKDAY(H$2:CV$2, 2) = 1) + (WEEKDAY(H$2:CV$2, 2) = 6)), $G166, $F166)) *
  (H166:CV166 &lt; 1 * IF(((WEEKDAY(H$2:CV$2, 2) = 1) + (WEEKDAY(H$2:CV$2, 2) = 6)), $G166, $F166)) *
  (I166:CW166 = "P") *
  (COUNTIF(UKHoliday, H$2:CV$2) = 0)
)</f>
        <v>5</v>
      </c>
    </row>
    <row r="167" spans="1:113" x14ac:dyDescent="0.3">
      <c r="A167" s="8" t="s">
        <v>156</v>
      </c>
      <c r="B167" s="36" t="s">
        <v>155</v>
      </c>
      <c r="C167" s="9" t="s">
        <v>659</v>
      </c>
      <c r="D167" s="62" t="s">
        <v>945</v>
      </c>
      <c r="E167" s="35">
        <v>31000</v>
      </c>
      <c r="F167" s="35">
        <f t="shared" si="78"/>
        <v>1550</v>
      </c>
      <c r="G167" s="35">
        <f t="shared" si="79"/>
        <v>775</v>
      </c>
      <c r="H167" s="13">
        <f>_xlfn.IFNA(IF(H$3="Productivity",
INDEX('Productivity Dump'!$E$4:$AJ$500,
MATCH($A167,'Productivity Dump'!$A$4:$A$500,0),
MATCH(H$2,'Productivity Dump'!$E$3:$AJ$3,0)
),
IF(H$3="Attendance",
INDEX('Attendance Dump'!$E$2:$AI$400,
MATCH($A167,'Attendance Dump'!$B$2:$B$400,0),
MATCH(H$2,'Attendance Dump'!$E$1:$AI$1,0)
),
INDEX('Active Hour''s Dump'!$D$3:$AH$337,
MATCH($C167,'Active Hour''s Dump'!$A$3:$A$337,0),
MATCH(H$2,'Active Hour''s Dump'!$D$2:$AH$2,0)
))),"")</f>
        <v>1552.9140000000007</v>
      </c>
      <c r="I167" s="13" t="str">
        <f>_xlfn.IFNA(IF(I$3="Productivity",
INDEX('Productivity Dump'!$E$4:$AJ$500,
MATCH($A167,'Productivity Dump'!$A$4:$A$500,0),
MATCH(I$2,'Productivity Dump'!$E$3:$AJ$3,0)
),
IF(I$3="Attendance",
INDEX('Attendance Dump'!$E$2:$AI$400,
MATCH($A167,'Attendance Dump'!$B$2:$B$400,0),
MATCH(I$2,'Attendance Dump'!$E$1:$AI$1,0)
),
INDEX('Active Hour''s Dump'!$D$3:$AH$337,
MATCH($C167,'Active Hour''s Dump'!$A$3:$A$337,0),
MATCH(I$2,'Active Hour''s Dump'!$D$2:$AH$2,0)
))),"")</f>
        <v>P</v>
      </c>
      <c r="J167" s="54">
        <f>_xlfn.IFNA(IF(J$3="Productivity",
INDEX('Productivity Dump'!$E$4:$AJ$500,
MATCH($A167,'Productivity Dump'!$A$4:$A$500,0),
MATCH(J$2,'Productivity Dump'!$E$3:$AJ$3,0)
),
IF(J$3="Attendance",
INDEX('Attendance Dump'!$E$2:$AI$400,
MATCH($A167,'Attendance Dump'!$B$2:$B$400,0),
MATCH(J$2,'Attendance Dump'!$E$1:$AI$1,0)
),
INDEX('Active Hour''s Dump'!$D$3:$AH$337,
MATCH($C167,'Active Hour''s Dump'!$A$3:$A$337,0),
MATCH(J$2,'Active Hour''s Dump'!$D$2:$AH$2,0)
))),"")</f>
        <v>11.1666666666667</v>
      </c>
      <c r="K167" s="13">
        <f>_xlfn.IFNA(IF(K$3="Productivity",
INDEX('Productivity Dump'!$E$4:$AJ$500,
MATCH($A167,'Productivity Dump'!$A$4:$A$500,0),
MATCH(K$2,'Productivity Dump'!$E$3:$AJ$3,0)
),
IF(K$3="Attendance",
INDEX('Attendance Dump'!$E$2:$AI$400,
MATCH($A167,'Attendance Dump'!$B$2:$B$400,0),
MATCH(K$2,'Attendance Dump'!$E$1:$AI$1,0)
),
INDEX('Active Hour''s Dump'!$D$3:$AH$337,
MATCH($C167,'Active Hour''s Dump'!$A$3:$A$337,0),
MATCH(K$2,'Active Hour''s Dump'!$D$2:$AH$2,0)
))),"")</f>
        <v>1556.8009999999999</v>
      </c>
      <c r="L167" s="13" t="str">
        <f>_xlfn.IFNA(IF(L$3="Productivity",
INDEX('Productivity Dump'!$E$4:$AJ$500,
MATCH($A167,'Productivity Dump'!$A$4:$A$500,0),
MATCH(L$2,'Productivity Dump'!$E$3:$AJ$3,0)
),
IF(L$3="Attendance",
INDEX('Attendance Dump'!$E$2:$AI$400,
MATCH($A167,'Attendance Dump'!$B$2:$B$400,0),
MATCH(L$2,'Attendance Dump'!$E$1:$AI$1,0)
),
INDEX('Active Hour''s Dump'!$D$3:$AH$337,
MATCH($C167,'Active Hour''s Dump'!$A$3:$A$337,0),
MATCH(L$2,'Active Hour''s Dump'!$D$2:$AH$2,0)
))),"")</f>
        <v>P</v>
      </c>
      <c r="M167" s="54">
        <f>_xlfn.IFNA(IF(M$3="Productivity",
INDEX('Productivity Dump'!$E$4:$AJ$500,
MATCH($A167,'Productivity Dump'!$A$4:$A$500,0),
MATCH(M$2,'Productivity Dump'!$E$3:$AJ$3,0)
),
IF(M$3="Attendance",
INDEX('Attendance Dump'!$E$2:$AI$400,
MATCH($A167,'Attendance Dump'!$B$2:$B$400,0),
MATCH(M$2,'Attendance Dump'!$E$1:$AI$1,0)
),
INDEX('Active Hour''s Dump'!$D$3:$AH$337,
MATCH($C167,'Active Hour''s Dump'!$A$3:$A$337,0),
MATCH(M$2,'Active Hour''s Dump'!$D$2:$AH$2,0)
))),"")</f>
        <v>10.8333333333333</v>
      </c>
      <c r="N167" s="13">
        <f>_xlfn.IFNA(IF(N$3="Productivity",
INDEX('Productivity Dump'!$E$4:$AJ$500,
MATCH($A167,'Productivity Dump'!$A$4:$A$500,0),
MATCH(N$2,'Productivity Dump'!$E$3:$AJ$3,0)
),
IF(N$3="Attendance",
INDEX('Attendance Dump'!$E$2:$AI$400,
MATCH($A167,'Attendance Dump'!$B$2:$B$400,0),
MATCH(N$2,'Attendance Dump'!$E$1:$AI$1,0)
),
INDEX('Active Hour''s Dump'!$D$3:$AH$337,
MATCH($C167,'Active Hour''s Dump'!$A$3:$A$337,0),
MATCH(N$2,'Active Hour''s Dump'!$D$2:$AH$2,0)
))),"")</f>
        <v>1052.5429999999999</v>
      </c>
      <c r="O167" s="13" t="str">
        <f>_xlfn.IFNA(IF(O$3="Productivity",
INDEX('Productivity Dump'!$E$4:$AJ$500,
MATCH($A167,'Productivity Dump'!$A$4:$A$500,0),
MATCH(O$2,'Productivity Dump'!$E$3:$AJ$3,0)
),
IF(O$3="Attendance",
INDEX('Attendance Dump'!$E$2:$AI$400,
MATCH($A167,'Attendance Dump'!$B$2:$B$400,0),
MATCH(O$2,'Attendance Dump'!$E$1:$AI$1,0)
),
INDEX('Active Hour''s Dump'!$D$3:$AH$337,
MATCH($C167,'Active Hour''s Dump'!$A$3:$A$337,0),
MATCH(O$2,'Active Hour''s Dump'!$D$2:$AH$2,0)
))),"")</f>
        <v>P</v>
      </c>
      <c r="P167" s="54">
        <f>_xlfn.IFNA(IF(P$3="Productivity",
INDEX('Productivity Dump'!$E$4:$AJ$500,
MATCH($A167,'Productivity Dump'!$A$4:$A$500,0),
MATCH(P$2,'Productivity Dump'!$E$3:$AJ$3,0)
),
IF(P$3="Attendance",
INDEX('Attendance Dump'!$E$2:$AI$400,
MATCH($A167,'Attendance Dump'!$B$2:$B$400,0),
MATCH(P$2,'Attendance Dump'!$E$1:$AI$1,0)
),
INDEX('Active Hour''s Dump'!$D$3:$AH$337,
MATCH($C167,'Active Hour''s Dump'!$A$3:$A$337,0),
MATCH(P$2,'Active Hour''s Dump'!$D$2:$AH$2,0)
))),"")</f>
        <v>8.9166666666666696</v>
      </c>
      <c r="Q167" s="13">
        <f>_xlfn.IFNA(IF(Q$3="Productivity",
INDEX('Productivity Dump'!$E$4:$AJ$500,
MATCH($A167,'Productivity Dump'!$A$4:$A$500,0),
MATCH(Q$2,'Productivity Dump'!$E$3:$AJ$3,0)
),
IF(Q$3="Attendance",
INDEX('Attendance Dump'!$E$2:$AI$400,
MATCH($A167,'Attendance Dump'!$B$2:$B$400,0),
MATCH(Q$2,'Attendance Dump'!$E$1:$AI$1,0)
),
INDEX('Active Hour''s Dump'!$D$3:$AH$337,
MATCH($C167,'Active Hour''s Dump'!$A$3:$A$337,0),
MATCH(Q$2,'Active Hour''s Dump'!$D$2:$AH$2,0)
))),"")</f>
        <v>0</v>
      </c>
      <c r="R167" s="13" t="str">
        <f>_xlfn.IFNA(IF(R$3="Productivity",
INDEX('Productivity Dump'!$E$4:$AJ$500,
MATCH($A167,'Productivity Dump'!$A$4:$A$500,0),
MATCH(R$2,'Productivity Dump'!$E$3:$AJ$3,0)
),
IF(R$3="Attendance",
INDEX('Attendance Dump'!$E$2:$AI$400,
MATCH($A167,'Attendance Dump'!$B$2:$B$400,0),
MATCH(R$2,'Attendance Dump'!$E$1:$AI$1,0)
),
INDEX('Active Hour''s Dump'!$D$3:$AH$337,
MATCH($C167,'Active Hour''s Dump'!$A$3:$A$337,0),
MATCH(R$2,'Active Hour''s Dump'!$D$2:$AH$2,0)
))),"")</f>
        <v>WO</v>
      </c>
      <c r="S167" s="54">
        <f>_xlfn.IFNA(IF(S$3="Productivity",
INDEX('Productivity Dump'!$E$4:$AJ$500,
MATCH($A167,'Productivity Dump'!$A$4:$A$500,0),
MATCH(S$2,'Productivity Dump'!$E$3:$AJ$3,0)
),
IF(S$3="Attendance",
INDEX('Attendance Dump'!$E$2:$AI$400,
MATCH($A167,'Attendance Dump'!$B$2:$B$400,0),
MATCH(S$2,'Attendance Dump'!$E$1:$AI$1,0)
),
INDEX('Active Hour''s Dump'!$D$3:$AH$337,
MATCH($C167,'Active Hour''s Dump'!$A$3:$A$337,0),
MATCH(S$2,'Active Hour''s Dump'!$D$2:$AH$2,0)
))),"")</f>
        <v>0</v>
      </c>
      <c r="T167" s="13">
        <f>_xlfn.IFNA(IF(T$3="Productivity",
INDEX('Productivity Dump'!$E$4:$AJ$500,
MATCH($A167,'Productivity Dump'!$A$4:$A$500,0),
MATCH(T$2,'Productivity Dump'!$E$3:$AJ$3,0)
),
IF(T$3="Attendance",
INDEX('Attendance Dump'!$E$2:$AI$400,
MATCH($A167,'Attendance Dump'!$B$2:$B$400,0),
MATCH(T$2,'Attendance Dump'!$E$1:$AI$1,0)
),
INDEX('Active Hour''s Dump'!$D$3:$AH$337,
MATCH($C167,'Active Hour''s Dump'!$A$3:$A$337,0),
MATCH(T$2,'Active Hour''s Dump'!$D$2:$AH$2,0)
))),"")</f>
        <v>850.27099999999996</v>
      </c>
      <c r="U167" s="13" t="str">
        <f>_xlfn.IFNA(IF(U$3="Productivity",
INDEX('Productivity Dump'!$E$4:$AJ$500,
MATCH($A167,'Productivity Dump'!$A$4:$A$500,0),
MATCH(U$2,'Productivity Dump'!$E$3:$AJ$3,0)
),
IF(U$3="Attendance",
INDEX('Attendance Dump'!$E$2:$AI$400,
MATCH($A167,'Attendance Dump'!$B$2:$B$400,0),
MATCH(U$2,'Attendance Dump'!$E$1:$AI$1,0)
),
INDEX('Active Hour''s Dump'!$D$3:$AH$337,
MATCH($C167,'Active Hour''s Dump'!$A$3:$A$337,0),
MATCH(U$2,'Active Hour''s Dump'!$D$2:$AH$2,0)
))),"")</f>
        <v>P</v>
      </c>
      <c r="V167" s="54">
        <f>_xlfn.IFNA(IF(V$3="Productivity",
INDEX('Productivity Dump'!$E$4:$AJ$500,
MATCH($A167,'Productivity Dump'!$A$4:$A$500,0),
MATCH(V$2,'Productivity Dump'!$E$3:$AJ$3,0)
),
IF(V$3="Attendance",
INDEX('Attendance Dump'!$E$2:$AI$400,
MATCH($A167,'Attendance Dump'!$B$2:$B$400,0),
MATCH(V$2,'Attendance Dump'!$E$1:$AI$1,0)
),
INDEX('Active Hour''s Dump'!$D$3:$AH$337,
MATCH($C167,'Active Hour''s Dump'!$A$3:$A$337,0),
MATCH(V$2,'Active Hour''s Dump'!$D$2:$AH$2,0)
))),"")</f>
        <v>5.9166666666666696</v>
      </c>
      <c r="W167" s="13">
        <f>_xlfn.IFNA(IF(W$3="Productivity",
INDEX('Productivity Dump'!$E$4:$AJ$500,
MATCH($A167,'Productivity Dump'!$A$4:$A$500,0),
MATCH(W$2,'Productivity Dump'!$E$3:$AJ$3,0)
),
IF(W$3="Attendance",
INDEX('Attendance Dump'!$E$2:$AI$400,
MATCH($A167,'Attendance Dump'!$B$2:$B$400,0),
MATCH(W$2,'Attendance Dump'!$E$1:$AI$1,0)
),
INDEX('Active Hour''s Dump'!$D$3:$AH$337,
MATCH($C167,'Active Hour''s Dump'!$A$3:$A$337,0),
MATCH(W$2,'Active Hour''s Dump'!$D$2:$AH$2,0)
))),"")</f>
        <v>1502.3480000000006</v>
      </c>
      <c r="X167" s="13" t="str">
        <f>_xlfn.IFNA(IF(X$3="Productivity",
INDEX('Productivity Dump'!$E$4:$AJ$500,
MATCH($A167,'Productivity Dump'!$A$4:$A$500,0),
MATCH(X$2,'Productivity Dump'!$E$3:$AJ$3,0)
),
IF(X$3="Attendance",
INDEX('Attendance Dump'!$E$2:$AI$400,
MATCH($A167,'Attendance Dump'!$B$2:$B$400,0),
MATCH(X$2,'Attendance Dump'!$E$1:$AI$1,0)
),
INDEX('Active Hour''s Dump'!$D$3:$AH$337,
MATCH($C167,'Active Hour''s Dump'!$A$3:$A$337,0),
MATCH(X$2,'Active Hour''s Dump'!$D$2:$AH$2,0)
))),"")</f>
        <v>P</v>
      </c>
      <c r="Y167" s="54">
        <f>_xlfn.IFNA(IF(Y$3="Productivity",
INDEX('Productivity Dump'!$E$4:$AJ$500,
MATCH($A167,'Productivity Dump'!$A$4:$A$500,0),
MATCH(Y$2,'Productivity Dump'!$E$3:$AJ$3,0)
),
IF(Y$3="Attendance",
INDEX('Attendance Dump'!$E$2:$AI$400,
MATCH($A167,'Attendance Dump'!$B$2:$B$400,0),
MATCH(Y$2,'Attendance Dump'!$E$1:$AI$1,0)
),
INDEX('Active Hour''s Dump'!$D$3:$AH$337,
MATCH($C167,'Active Hour''s Dump'!$A$3:$A$337,0),
MATCH(Y$2,'Active Hour''s Dump'!$D$2:$AH$2,0)
))),"")</f>
        <v>11.8333333333333</v>
      </c>
      <c r="Z167" s="13">
        <f>_xlfn.IFNA(IF(Z$3="Productivity",
INDEX('Productivity Dump'!$E$4:$AJ$500,
MATCH($A167,'Productivity Dump'!$A$4:$A$500,0),
MATCH(Z$2,'Productivity Dump'!$E$3:$AJ$3,0)
),
IF(Z$3="Attendance",
INDEX('Attendance Dump'!$E$2:$AI$400,
MATCH($A167,'Attendance Dump'!$B$2:$B$400,0),
MATCH(Z$2,'Attendance Dump'!$E$1:$AI$1,0)
),
INDEX('Active Hour''s Dump'!$D$3:$AH$337,
MATCH($C167,'Active Hour''s Dump'!$A$3:$A$337,0),
MATCH(Z$2,'Active Hour''s Dump'!$D$2:$AH$2,0)
))),"")</f>
        <v>1505.4690000000001</v>
      </c>
      <c r="AA167" s="13" t="str">
        <f>_xlfn.IFNA(IF(AA$3="Productivity",
INDEX('Productivity Dump'!$E$4:$AJ$500,
MATCH($A167,'Productivity Dump'!$A$4:$A$500,0),
MATCH(AA$2,'Productivity Dump'!$E$3:$AJ$3,0)
),
IF(AA$3="Attendance",
INDEX('Attendance Dump'!$E$2:$AI$400,
MATCH($A167,'Attendance Dump'!$B$2:$B$400,0),
MATCH(AA$2,'Attendance Dump'!$E$1:$AI$1,0)
),
INDEX('Active Hour''s Dump'!$D$3:$AH$337,
MATCH($C167,'Active Hour''s Dump'!$A$3:$A$337,0),
MATCH(AA$2,'Active Hour''s Dump'!$D$2:$AH$2,0)
))),"")</f>
        <v>P</v>
      </c>
      <c r="AB167" s="54">
        <f>_xlfn.IFNA(IF(AB$3="Productivity",
INDEX('Productivity Dump'!$E$4:$AJ$500,
MATCH($A167,'Productivity Dump'!$A$4:$A$500,0),
MATCH(AB$2,'Productivity Dump'!$E$3:$AJ$3,0)
),
IF(AB$3="Attendance",
INDEX('Attendance Dump'!$E$2:$AI$400,
MATCH($A167,'Attendance Dump'!$B$2:$B$400,0),
MATCH(AB$2,'Attendance Dump'!$E$1:$AI$1,0)
),
INDEX('Active Hour''s Dump'!$D$3:$AH$337,
MATCH($C167,'Active Hour''s Dump'!$A$3:$A$337,0),
MATCH(AB$2,'Active Hour''s Dump'!$D$2:$AH$2,0)
))),"")</f>
        <v>11.1666666666667</v>
      </c>
      <c r="AC167" s="13">
        <f>_xlfn.IFNA(IF(AC$3="Productivity",
INDEX('Productivity Dump'!$E$4:$AJ$500,
MATCH($A167,'Productivity Dump'!$A$4:$A$500,0),
MATCH(AC$2,'Productivity Dump'!$E$3:$AJ$3,0)
),
IF(AC$3="Attendance",
INDEX('Attendance Dump'!$E$2:$AI$400,
MATCH($A167,'Attendance Dump'!$B$2:$B$400,0),
MATCH(AC$2,'Attendance Dump'!$E$1:$AI$1,0)
),
INDEX('Active Hour''s Dump'!$D$3:$AH$337,
MATCH($C167,'Active Hour''s Dump'!$A$3:$A$337,0),
MATCH(AC$2,'Active Hour''s Dump'!$D$2:$AH$2,0)
))),"")</f>
        <v>1521.8929999999996</v>
      </c>
      <c r="AD167" s="13" t="str">
        <f>_xlfn.IFNA(IF(AD$3="Productivity",
INDEX('Productivity Dump'!$E$4:$AJ$500,
MATCH($A167,'Productivity Dump'!$A$4:$A$500,0),
MATCH(AD$2,'Productivity Dump'!$E$3:$AJ$3,0)
),
IF(AD$3="Attendance",
INDEX('Attendance Dump'!$E$2:$AI$400,
MATCH($A167,'Attendance Dump'!$B$2:$B$400,0),
MATCH(AD$2,'Attendance Dump'!$E$1:$AI$1,0)
),
INDEX('Active Hour''s Dump'!$D$3:$AH$337,
MATCH($C167,'Active Hour''s Dump'!$A$3:$A$337,0),
MATCH(AD$2,'Active Hour''s Dump'!$D$2:$AH$2,0)
))),"")</f>
        <v>P</v>
      </c>
      <c r="AE167" s="54">
        <f>_xlfn.IFNA(IF(AE$3="Productivity",
INDEX('Productivity Dump'!$E$4:$AJ$500,
MATCH($A167,'Productivity Dump'!$A$4:$A$500,0),
MATCH(AE$2,'Productivity Dump'!$E$3:$AJ$3,0)
),
IF(AE$3="Attendance",
INDEX('Attendance Dump'!$E$2:$AI$400,
MATCH($A167,'Attendance Dump'!$B$2:$B$400,0),
MATCH(AE$2,'Attendance Dump'!$E$1:$AI$1,0)
),
INDEX('Active Hour''s Dump'!$D$3:$AH$337,
MATCH($C167,'Active Hour''s Dump'!$A$3:$A$337,0),
MATCH(AE$2,'Active Hour''s Dump'!$D$2:$AH$2,0)
))),"")</f>
        <v>10.8333333333333</v>
      </c>
      <c r="AF167" s="13">
        <f>_xlfn.IFNA(IF(AF$3="Productivity",
INDEX('Productivity Dump'!$E$4:$AJ$500,
MATCH($A167,'Productivity Dump'!$A$4:$A$500,0),
MATCH(AF$2,'Productivity Dump'!$E$3:$AJ$3,0)
),
IF(AF$3="Attendance",
INDEX('Attendance Dump'!$E$2:$AI$400,
MATCH($A167,'Attendance Dump'!$B$2:$B$400,0),
MATCH(AF$2,'Attendance Dump'!$E$1:$AI$1,0)
),
INDEX('Active Hour''s Dump'!$D$3:$AH$337,
MATCH($C167,'Active Hour''s Dump'!$A$3:$A$337,0),
MATCH(AF$2,'Active Hour''s Dump'!$D$2:$AH$2,0)
))),"")</f>
        <v>1555.2239999999999</v>
      </c>
      <c r="AG167" s="13" t="str">
        <f>_xlfn.IFNA(IF(AG$3="Productivity",
INDEX('Productivity Dump'!$E$4:$AJ$500,
MATCH($A167,'Productivity Dump'!$A$4:$A$500,0),
MATCH(AG$2,'Productivity Dump'!$E$3:$AJ$3,0)
),
IF(AG$3="Attendance",
INDEX('Attendance Dump'!$E$2:$AI$400,
MATCH($A167,'Attendance Dump'!$B$2:$B$400,0),
MATCH(AG$2,'Attendance Dump'!$E$1:$AI$1,0)
),
INDEX('Active Hour''s Dump'!$D$3:$AH$337,
MATCH($C167,'Active Hour''s Dump'!$A$3:$A$337,0),
MATCH(AG$2,'Active Hour''s Dump'!$D$2:$AH$2,0)
))),"")</f>
        <v>P</v>
      </c>
      <c r="AH167" s="54">
        <f>_xlfn.IFNA(IF(AH$3="Productivity",
INDEX('Productivity Dump'!$E$4:$AJ$500,
MATCH($A167,'Productivity Dump'!$A$4:$A$500,0),
MATCH(AH$2,'Productivity Dump'!$E$3:$AJ$3,0)
),
IF(AH$3="Attendance",
INDEX('Attendance Dump'!$E$2:$AI$400,
MATCH($A167,'Attendance Dump'!$B$2:$B$400,0),
MATCH(AH$2,'Attendance Dump'!$E$1:$AI$1,0)
),
INDEX('Active Hour''s Dump'!$D$3:$AH$337,
MATCH($C167,'Active Hour''s Dump'!$A$3:$A$337,0),
MATCH(AH$2,'Active Hour''s Dump'!$D$2:$AH$2,0)
))),"")</f>
        <v>11.5</v>
      </c>
      <c r="AI167" s="13">
        <f>_xlfn.IFNA(IF(AI$3="Productivity",
INDEX('Productivity Dump'!$E$4:$AJ$500,
MATCH($A167,'Productivity Dump'!$A$4:$A$500,0),
MATCH(AI$2,'Productivity Dump'!$E$3:$AJ$3,0)
),
IF(AI$3="Attendance",
INDEX('Attendance Dump'!$E$2:$AI$400,
MATCH($A167,'Attendance Dump'!$B$2:$B$400,0),
MATCH(AI$2,'Attendance Dump'!$E$1:$AI$1,0)
),
INDEX('Active Hour''s Dump'!$D$3:$AH$337,
MATCH($C167,'Active Hour''s Dump'!$A$3:$A$337,0),
MATCH(AI$2,'Active Hour''s Dump'!$D$2:$AH$2,0)
))),"")</f>
        <v>1106.789</v>
      </c>
      <c r="AJ167" s="13" t="str">
        <f>_xlfn.IFNA(IF(AJ$3="Productivity",
INDEX('Productivity Dump'!$E$4:$AJ$500,
MATCH($A167,'Productivity Dump'!$A$4:$A$500,0),
MATCH(AJ$2,'Productivity Dump'!$E$3:$AJ$3,0)
),
IF(AJ$3="Attendance",
INDEX('Attendance Dump'!$E$2:$AI$400,
MATCH($A167,'Attendance Dump'!$B$2:$B$400,0),
MATCH(AJ$2,'Attendance Dump'!$E$1:$AI$1,0)
),
INDEX('Active Hour''s Dump'!$D$3:$AH$337,
MATCH($C167,'Active Hour''s Dump'!$A$3:$A$337,0),
MATCH(AJ$2,'Active Hour''s Dump'!$D$2:$AH$2,0)
))),"")</f>
        <v>P</v>
      </c>
      <c r="AK167" s="54">
        <f>_xlfn.IFNA(IF(AK$3="Productivity",
INDEX('Productivity Dump'!$E$4:$AJ$500,
MATCH($A167,'Productivity Dump'!$A$4:$A$500,0),
MATCH(AK$2,'Productivity Dump'!$E$3:$AJ$3,0)
),
IF(AK$3="Attendance",
INDEX('Attendance Dump'!$E$2:$AI$400,
MATCH($A167,'Attendance Dump'!$B$2:$B$400,0),
MATCH(AK$2,'Attendance Dump'!$E$1:$AI$1,0)
),
INDEX('Active Hour''s Dump'!$D$3:$AH$337,
MATCH($C167,'Active Hour''s Dump'!$A$3:$A$337,0),
MATCH(AK$2,'Active Hour''s Dump'!$D$2:$AH$2,0)
))),"")</f>
        <v>8.9166666666666696</v>
      </c>
      <c r="AL167" s="13">
        <f>_xlfn.IFNA(IF(AL$3="Productivity",
INDEX('Productivity Dump'!$E$4:$AJ$500,
MATCH($A167,'Productivity Dump'!$A$4:$A$500,0),
MATCH(AL$2,'Productivity Dump'!$E$3:$AJ$3,0)
),
IF(AL$3="Attendance",
INDEX('Attendance Dump'!$E$2:$AI$400,
MATCH($A167,'Attendance Dump'!$B$2:$B$400,0),
MATCH(AL$2,'Attendance Dump'!$E$1:$AI$1,0)
),
INDEX('Active Hour''s Dump'!$D$3:$AH$337,
MATCH($C167,'Active Hour''s Dump'!$A$3:$A$337,0),
MATCH(AL$2,'Active Hour''s Dump'!$D$2:$AH$2,0)
))),"")</f>
        <v>0</v>
      </c>
      <c r="AM167" s="13" t="str">
        <f>_xlfn.IFNA(IF(AM$3="Productivity",
INDEX('Productivity Dump'!$E$4:$AJ$500,
MATCH($A167,'Productivity Dump'!$A$4:$A$500,0),
MATCH(AM$2,'Productivity Dump'!$E$3:$AJ$3,0)
),
IF(AM$3="Attendance",
INDEX('Attendance Dump'!$E$2:$AI$400,
MATCH($A167,'Attendance Dump'!$B$2:$B$400,0),
MATCH(AM$2,'Attendance Dump'!$E$1:$AI$1,0)
),
INDEX('Active Hour''s Dump'!$D$3:$AH$337,
MATCH($C167,'Active Hour''s Dump'!$A$3:$A$337,0),
MATCH(AM$2,'Active Hour''s Dump'!$D$2:$AH$2,0)
))),"")</f>
        <v>WO</v>
      </c>
      <c r="AN167" s="54">
        <f>_xlfn.IFNA(IF(AN$3="Productivity",
INDEX('Productivity Dump'!$E$4:$AJ$500,
MATCH($A167,'Productivity Dump'!$A$4:$A$500,0),
MATCH(AN$2,'Productivity Dump'!$E$3:$AJ$3,0)
),
IF(AN$3="Attendance",
INDEX('Attendance Dump'!$E$2:$AI$400,
MATCH($A167,'Attendance Dump'!$B$2:$B$400,0),
MATCH(AN$2,'Attendance Dump'!$E$1:$AI$1,0)
),
INDEX('Active Hour''s Dump'!$D$3:$AH$337,
MATCH($C167,'Active Hour''s Dump'!$A$3:$A$337,0),
MATCH(AN$2,'Active Hour''s Dump'!$D$2:$AH$2,0)
))),"")</f>
        <v>0</v>
      </c>
      <c r="AO167" s="13">
        <f>_xlfn.IFNA(IF(AO$3="Productivity",
INDEX('Productivity Dump'!$E$4:$AJ$500,
MATCH($A167,'Productivity Dump'!$A$4:$A$500,0),
MATCH(AO$2,'Productivity Dump'!$E$3:$AJ$3,0)
),
IF(AO$3="Attendance",
INDEX('Attendance Dump'!$E$2:$AI$400,
MATCH($A167,'Attendance Dump'!$B$2:$B$400,0),
MATCH(AO$2,'Attendance Dump'!$E$1:$AI$1,0)
),
INDEX('Active Hour''s Dump'!$D$3:$AH$337,
MATCH($C167,'Active Hour''s Dump'!$A$3:$A$337,0),
MATCH(AO$2,'Active Hour''s Dump'!$D$2:$AH$2,0)
))),"")</f>
        <v>765.97</v>
      </c>
      <c r="AP167" s="13" t="str">
        <f>_xlfn.IFNA(IF(AP$3="Productivity",
INDEX('Productivity Dump'!$E$4:$AJ$500,
MATCH($A167,'Productivity Dump'!$A$4:$A$500,0),
MATCH(AP$2,'Productivity Dump'!$E$3:$AJ$3,0)
),
IF(AP$3="Attendance",
INDEX('Attendance Dump'!$E$2:$AI$400,
MATCH($A167,'Attendance Dump'!$B$2:$B$400,0),
MATCH(AP$2,'Attendance Dump'!$E$1:$AI$1,0)
),
INDEX('Active Hour''s Dump'!$D$3:$AH$337,
MATCH($C167,'Active Hour''s Dump'!$A$3:$A$337,0),
MATCH(AP$2,'Active Hour''s Dump'!$D$2:$AH$2,0)
))),"")</f>
        <v>P</v>
      </c>
      <c r="AQ167" s="54">
        <f>_xlfn.IFNA(IF(AQ$3="Productivity",
INDEX('Productivity Dump'!$E$4:$AJ$500,
MATCH($A167,'Productivity Dump'!$A$4:$A$500,0),
MATCH(AQ$2,'Productivity Dump'!$E$3:$AJ$3,0)
),
IF(AQ$3="Attendance",
INDEX('Attendance Dump'!$E$2:$AI$400,
MATCH($A167,'Attendance Dump'!$B$2:$B$400,0),
MATCH(AQ$2,'Attendance Dump'!$E$1:$AI$1,0)
),
INDEX('Active Hour''s Dump'!$D$3:$AH$337,
MATCH($C167,'Active Hour''s Dump'!$A$3:$A$337,0),
MATCH(AQ$2,'Active Hour''s Dump'!$D$2:$AH$2,0)
))),"")</f>
        <v>7.75</v>
      </c>
      <c r="AR167" s="13">
        <f>_xlfn.IFNA(IF(AR$3="Productivity",
INDEX('Productivity Dump'!$E$4:$AJ$500,
MATCH($A167,'Productivity Dump'!$A$4:$A$500,0),
MATCH(AR$2,'Productivity Dump'!$E$3:$AJ$3,0)
),
IF(AR$3="Attendance",
INDEX('Attendance Dump'!$E$2:$AI$400,
MATCH($A167,'Attendance Dump'!$B$2:$B$400,0),
MATCH(AR$2,'Attendance Dump'!$E$1:$AI$1,0)
),
INDEX('Active Hour''s Dump'!$D$3:$AH$337,
MATCH($C167,'Active Hour''s Dump'!$A$3:$A$337,0),
MATCH(AR$2,'Active Hour''s Dump'!$D$2:$AH$2,0)
))),"")</f>
        <v>1504.7450000000003</v>
      </c>
      <c r="AS167" s="13" t="str">
        <f>_xlfn.IFNA(IF(AS$3="Productivity",
INDEX('Productivity Dump'!$E$4:$AJ$500,
MATCH($A167,'Productivity Dump'!$A$4:$A$500,0),
MATCH(AS$2,'Productivity Dump'!$E$3:$AJ$3,0)
),
IF(AS$3="Attendance",
INDEX('Attendance Dump'!$E$2:$AI$400,
MATCH($A167,'Attendance Dump'!$B$2:$B$400,0),
MATCH(AS$2,'Attendance Dump'!$E$1:$AI$1,0)
),
INDEX('Active Hour''s Dump'!$D$3:$AH$337,
MATCH($C167,'Active Hour''s Dump'!$A$3:$A$337,0),
MATCH(AS$2,'Active Hour''s Dump'!$D$2:$AH$2,0)
))),"")</f>
        <v>P</v>
      </c>
      <c r="AT167" s="54">
        <f>_xlfn.IFNA(IF(AT$3="Productivity",
INDEX('Productivity Dump'!$E$4:$AJ$500,
MATCH($A167,'Productivity Dump'!$A$4:$A$500,0),
MATCH(AT$2,'Productivity Dump'!$E$3:$AJ$3,0)
),
IF(AT$3="Attendance",
INDEX('Attendance Dump'!$E$2:$AI$400,
MATCH($A167,'Attendance Dump'!$B$2:$B$400,0),
MATCH(AT$2,'Attendance Dump'!$E$1:$AI$1,0)
),
INDEX('Active Hour''s Dump'!$D$3:$AH$337,
MATCH($C167,'Active Hour''s Dump'!$A$3:$A$337,0),
MATCH(AT$2,'Active Hour''s Dump'!$D$2:$AH$2,0)
))),"")</f>
        <v>11.3333333333333</v>
      </c>
      <c r="AU167" s="13">
        <f>_xlfn.IFNA(IF(AU$3="Productivity",
INDEX('Productivity Dump'!$E$4:$AJ$500,
MATCH($A167,'Productivity Dump'!$A$4:$A$500,0),
MATCH(AU$2,'Productivity Dump'!$E$3:$AJ$3,0)
),
IF(AU$3="Attendance",
INDEX('Attendance Dump'!$E$2:$AI$400,
MATCH($A167,'Attendance Dump'!$B$2:$B$400,0),
MATCH(AU$2,'Attendance Dump'!$E$1:$AI$1,0)
),
INDEX('Active Hour''s Dump'!$D$3:$AH$337,
MATCH($C167,'Active Hour''s Dump'!$A$3:$A$337,0),
MATCH(AU$2,'Active Hour''s Dump'!$D$2:$AH$2,0)
))),"")</f>
        <v>1550.3449999999998</v>
      </c>
      <c r="AV167" s="13" t="str">
        <f>_xlfn.IFNA(IF(AV$3="Productivity",
INDEX('Productivity Dump'!$E$4:$AJ$500,
MATCH($A167,'Productivity Dump'!$A$4:$A$500,0),
MATCH(AV$2,'Productivity Dump'!$E$3:$AJ$3,0)
),
IF(AV$3="Attendance",
INDEX('Attendance Dump'!$E$2:$AI$400,
MATCH($A167,'Attendance Dump'!$B$2:$B$400,0),
MATCH(AV$2,'Attendance Dump'!$E$1:$AI$1,0)
),
INDEX('Active Hour''s Dump'!$D$3:$AH$337,
MATCH($C167,'Active Hour''s Dump'!$A$3:$A$337,0),
MATCH(AV$2,'Active Hour''s Dump'!$D$2:$AH$2,0)
))),"")</f>
        <v>P</v>
      </c>
      <c r="AW167" s="54">
        <f>_xlfn.IFNA(IF(AW$3="Productivity",
INDEX('Productivity Dump'!$E$4:$AJ$500,
MATCH($A167,'Productivity Dump'!$A$4:$A$500,0),
MATCH(AW$2,'Productivity Dump'!$E$3:$AJ$3,0)
),
IF(AW$3="Attendance",
INDEX('Attendance Dump'!$E$2:$AI$400,
MATCH($A167,'Attendance Dump'!$B$2:$B$400,0),
MATCH(AW$2,'Attendance Dump'!$E$1:$AI$1,0)
),
INDEX('Active Hour''s Dump'!$D$3:$AH$337,
MATCH($C167,'Active Hour''s Dump'!$A$3:$A$337,0),
MATCH(AW$2,'Active Hour''s Dump'!$D$2:$AH$2,0)
))),"")</f>
        <v>9.9166666666666696</v>
      </c>
      <c r="AX167" s="13">
        <f>_xlfn.IFNA(IF(AX$3="Productivity",
INDEX('Productivity Dump'!$E$4:$AJ$500,
MATCH($A167,'Productivity Dump'!$A$4:$A$500,0),
MATCH(AX$2,'Productivity Dump'!$E$3:$AJ$3,0)
),
IF(AX$3="Attendance",
INDEX('Attendance Dump'!$E$2:$AI$400,
MATCH($A167,'Attendance Dump'!$B$2:$B$400,0),
MATCH(AX$2,'Attendance Dump'!$E$1:$AI$1,0)
),
INDEX('Active Hour''s Dump'!$D$3:$AH$337,
MATCH($C167,'Active Hour''s Dump'!$A$3:$A$337,0),
MATCH(AX$2,'Active Hour''s Dump'!$D$2:$AH$2,0)
))),"")</f>
        <v>1553.546</v>
      </c>
      <c r="AY167" s="13" t="str">
        <f>_xlfn.IFNA(IF(AY$3="Productivity",
INDEX('Productivity Dump'!$E$4:$AJ$500,
MATCH($A167,'Productivity Dump'!$A$4:$A$500,0),
MATCH(AY$2,'Productivity Dump'!$E$3:$AJ$3,0)
),
IF(AY$3="Attendance",
INDEX('Attendance Dump'!$E$2:$AI$400,
MATCH($A167,'Attendance Dump'!$B$2:$B$400,0),
MATCH(AY$2,'Attendance Dump'!$E$1:$AI$1,0)
),
INDEX('Active Hour''s Dump'!$D$3:$AH$337,
MATCH($C167,'Active Hour''s Dump'!$A$3:$A$337,0),
MATCH(AY$2,'Active Hour''s Dump'!$D$2:$AH$2,0)
))),"")</f>
        <v>P</v>
      </c>
      <c r="AZ167" s="54">
        <f>_xlfn.IFNA(IF(AZ$3="Productivity",
INDEX('Productivity Dump'!$E$4:$AJ$500,
MATCH($A167,'Productivity Dump'!$A$4:$A$500,0),
MATCH(AZ$2,'Productivity Dump'!$E$3:$AJ$3,0)
),
IF(AZ$3="Attendance",
INDEX('Attendance Dump'!$E$2:$AI$400,
MATCH($A167,'Attendance Dump'!$B$2:$B$400,0),
MATCH(AZ$2,'Attendance Dump'!$E$1:$AI$1,0)
),
INDEX('Active Hour''s Dump'!$D$3:$AH$337,
MATCH($C167,'Active Hour''s Dump'!$A$3:$A$337,0),
MATCH(AZ$2,'Active Hour''s Dump'!$D$2:$AH$2,0)
))),"")</f>
        <v>12.3333333333333</v>
      </c>
      <c r="BA167" s="13">
        <f>_xlfn.IFNA(IF(BA$3="Productivity",
INDEX('Productivity Dump'!$E$4:$AJ$500,
MATCH($A167,'Productivity Dump'!$A$4:$A$500,0),
MATCH(BA$2,'Productivity Dump'!$E$3:$AJ$3,0)
),
IF(BA$3="Attendance",
INDEX('Attendance Dump'!$E$2:$AI$400,
MATCH($A167,'Attendance Dump'!$B$2:$B$400,0),
MATCH(BA$2,'Attendance Dump'!$E$1:$AI$1,0)
),
INDEX('Active Hour''s Dump'!$D$3:$AH$337,
MATCH($C167,'Active Hour''s Dump'!$A$3:$A$337,0),
MATCH(BA$2,'Active Hour''s Dump'!$D$2:$AH$2,0)
))),"")</f>
        <v>1552.45</v>
      </c>
      <c r="BB167" s="13" t="str">
        <f>_xlfn.IFNA(IF(BB$3="Productivity",
INDEX('Productivity Dump'!$E$4:$AJ$500,
MATCH($A167,'Productivity Dump'!$A$4:$A$500,0),
MATCH(BB$2,'Productivity Dump'!$E$3:$AJ$3,0)
),
IF(BB$3="Attendance",
INDEX('Attendance Dump'!$E$2:$AI$400,
MATCH($A167,'Attendance Dump'!$B$2:$B$400,0),
MATCH(BB$2,'Attendance Dump'!$E$1:$AI$1,0)
),
INDEX('Active Hour''s Dump'!$D$3:$AH$337,
MATCH($C167,'Active Hour''s Dump'!$A$3:$A$337,0),
MATCH(BB$2,'Active Hour''s Dump'!$D$2:$AH$2,0)
))),"")</f>
        <v>P</v>
      </c>
      <c r="BC167" s="54">
        <f>_xlfn.IFNA(IF(BC$3="Productivity",
INDEX('Productivity Dump'!$E$4:$AJ$500,
MATCH($A167,'Productivity Dump'!$A$4:$A$500,0),
MATCH(BC$2,'Productivity Dump'!$E$3:$AJ$3,0)
),
IF(BC$3="Attendance",
INDEX('Attendance Dump'!$E$2:$AI$400,
MATCH($A167,'Attendance Dump'!$B$2:$B$400,0),
MATCH(BC$2,'Attendance Dump'!$E$1:$AI$1,0)
),
INDEX('Active Hour''s Dump'!$D$3:$AH$337,
MATCH($C167,'Active Hour''s Dump'!$A$3:$A$337,0),
MATCH(BC$2,'Active Hour''s Dump'!$D$2:$AH$2,0)
))),"")</f>
        <v>11.5833333333333</v>
      </c>
      <c r="BD167" s="13">
        <f>_xlfn.IFNA(IF(BD$3="Productivity",
INDEX('Productivity Dump'!$E$4:$AJ$500,
MATCH($A167,'Productivity Dump'!$A$4:$A$500,0),
MATCH(BD$2,'Productivity Dump'!$E$3:$AJ$3,0)
),
IF(BD$3="Attendance",
INDEX('Attendance Dump'!$E$2:$AI$400,
MATCH($A167,'Attendance Dump'!$B$2:$B$400,0),
MATCH(BD$2,'Attendance Dump'!$E$1:$AI$1,0)
),
INDEX('Active Hour''s Dump'!$D$3:$AH$337,
MATCH($C167,'Active Hour''s Dump'!$A$3:$A$337,0),
MATCH(BD$2,'Active Hour''s Dump'!$D$2:$AH$2,0)
))),"")</f>
        <v>629.83899999999983</v>
      </c>
      <c r="BE167" s="13" t="str">
        <f>_xlfn.IFNA(IF(BE$3="Productivity",
INDEX('Productivity Dump'!$E$4:$AJ$500,
MATCH($A167,'Productivity Dump'!$A$4:$A$500,0),
MATCH(BE$2,'Productivity Dump'!$E$3:$AJ$3,0)
),
IF(BE$3="Attendance",
INDEX('Attendance Dump'!$E$2:$AI$400,
MATCH($A167,'Attendance Dump'!$B$2:$B$400,0),
MATCH(BE$2,'Attendance Dump'!$E$1:$AI$1,0)
),
INDEX('Active Hour''s Dump'!$D$3:$AH$337,
MATCH($C167,'Active Hour''s Dump'!$A$3:$A$337,0),
MATCH(BE$2,'Active Hour''s Dump'!$D$2:$AH$2,0)
))),"")</f>
        <v>P</v>
      </c>
      <c r="BF167" s="54">
        <f>_xlfn.IFNA(IF(BF$3="Productivity",
INDEX('Productivity Dump'!$E$4:$AJ$500,
MATCH($A167,'Productivity Dump'!$A$4:$A$500,0),
MATCH(BF$2,'Productivity Dump'!$E$3:$AJ$3,0)
),
IF(BF$3="Attendance",
INDEX('Attendance Dump'!$E$2:$AI$400,
MATCH($A167,'Attendance Dump'!$B$2:$B$400,0),
MATCH(BF$2,'Attendance Dump'!$E$1:$AI$1,0)
),
INDEX('Active Hour''s Dump'!$D$3:$AH$337,
MATCH($C167,'Active Hour''s Dump'!$A$3:$A$337,0),
MATCH(BF$2,'Active Hour''s Dump'!$D$2:$AH$2,0)
))),"")</f>
        <v>6.8333333333333304</v>
      </c>
      <c r="BG167" s="13">
        <f>_xlfn.IFNA(IF(BG$3="Productivity",
INDEX('Productivity Dump'!$E$4:$AJ$500,
MATCH($A167,'Productivity Dump'!$A$4:$A$500,0),
MATCH(BG$2,'Productivity Dump'!$E$3:$AJ$3,0)
),
IF(BG$3="Attendance",
INDEX('Attendance Dump'!$E$2:$AI$400,
MATCH($A167,'Attendance Dump'!$B$2:$B$400,0),
MATCH(BG$2,'Attendance Dump'!$E$1:$AI$1,0)
),
INDEX('Active Hour''s Dump'!$D$3:$AH$337,
MATCH($C167,'Active Hour''s Dump'!$A$3:$A$337,0),
MATCH(BG$2,'Active Hour''s Dump'!$D$2:$AH$2,0)
))),"")</f>
        <v>15.523</v>
      </c>
      <c r="BH167" s="13" t="str">
        <f>_xlfn.IFNA(IF(BH$3="Productivity",
INDEX('Productivity Dump'!$E$4:$AJ$500,
MATCH($A167,'Productivity Dump'!$A$4:$A$500,0),
MATCH(BH$2,'Productivity Dump'!$E$3:$AJ$3,0)
),
IF(BH$3="Attendance",
INDEX('Attendance Dump'!$E$2:$AI$400,
MATCH($A167,'Attendance Dump'!$B$2:$B$400,0),
MATCH(BH$2,'Attendance Dump'!$E$1:$AI$1,0)
),
INDEX('Active Hour''s Dump'!$D$3:$AH$337,
MATCH($C167,'Active Hour''s Dump'!$A$3:$A$337,0),
MATCH(BH$2,'Active Hour''s Dump'!$D$2:$AH$2,0)
))),"")</f>
        <v>WO</v>
      </c>
      <c r="BI167" s="54">
        <f>_xlfn.IFNA(IF(BI$3="Productivity",
INDEX('Productivity Dump'!$E$4:$AJ$500,
MATCH($A167,'Productivity Dump'!$A$4:$A$500,0),
MATCH(BI$2,'Productivity Dump'!$E$3:$AJ$3,0)
),
IF(BI$3="Attendance",
INDEX('Attendance Dump'!$E$2:$AI$400,
MATCH($A167,'Attendance Dump'!$B$2:$B$400,0),
MATCH(BI$2,'Attendance Dump'!$E$1:$AI$1,0)
),
INDEX('Active Hour''s Dump'!$D$3:$AH$337,
MATCH($C167,'Active Hour''s Dump'!$A$3:$A$337,0),
MATCH(BI$2,'Active Hour''s Dump'!$D$2:$AH$2,0)
))),"")</f>
        <v>0.83333333333333304</v>
      </c>
      <c r="BJ167" s="13">
        <f>_xlfn.IFNA(IF(BJ$3="Productivity",
INDEX('Productivity Dump'!$E$4:$AJ$500,
MATCH($A167,'Productivity Dump'!$A$4:$A$500,0),
MATCH(BJ$2,'Productivity Dump'!$E$3:$AJ$3,0)
),
IF(BJ$3="Attendance",
INDEX('Attendance Dump'!$E$2:$AI$400,
MATCH($A167,'Attendance Dump'!$B$2:$B$400,0),
MATCH(BJ$2,'Attendance Dump'!$E$1:$AI$1,0)
),
INDEX('Active Hour''s Dump'!$D$3:$AH$337,
MATCH($C167,'Active Hour''s Dump'!$A$3:$A$337,0),
MATCH(BJ$2,'Active Hour''s Dump'!$D$2:$AH$2,0)
))),"")</f>
        <v>759.91200000000003</v>
      </c>
      <c r="BK167" s="13" t="str">
        <f>_xlfn.IFNA(IF(BK$3="Productivity",
INDEX('Productivity Dump'!$E$4:$AJ$500,
MATCH($A167,'Productivity Dump'!$A$4:$A$500,0),
MATCH(BK$2,'Productivity Dump'!$E$3:$AJ$3,0)
),
IF(BK$3="Attendance",
INDEX('Attendance Dump'!$E$2:$AI$400,
MATCH($A167,'Attendance Dump'!$B$2:$B$400,0),
MATCH(BK$2,'Attendance Dump'!$E$1:$AI$1,0)
),
INDEX('Active Hour''s Dump'!$D$3:$AH$337,
MATCH($C167,'Active Hour''s Dump'!$A$3:$A$337,0),
MATCH(BK$2,'Active Hour''s Dump'!$D$2:$AH$2,0)
))),"")</f>
        <v>P</v>
      </c>
      <c r="BL167" s="54">
        <f>_xlfn.IFNA(IF(BL$3="Productivity",
INDEX('Productivity Dump'!$E$4:$AJ$500,
MATCH($A167,'Productivity Dump'!$A$4:$A$500,0),
MATCH(BL$2,'Productivity Dump'!$E$3:$AJ$3,0)
),
IF(BL$3="Attendance",
INDEX('Attendance Dump'!$E$2:$AI$400,
MATCH($A167,'Attendance Dump'!$B$2:$B$400,0),
MATCH(BL$2,'Attendance Dump'!$E$1:$AI$1,0)
),
INDEX('Active Hour''s Dump'!$D$3:$AH$337,
MATCH($C167,'Active Hour''s Dump'!$A$3:$A$337,0),
MATCH(BL$2,'Active Hour''s Dump'!$D$2:$AH$2,0)
))),"")</f>
        <v>7</v>
      </c>
      <c r="BM167" s="13">
        <f>_xlfn.IFNA(IF(BM$3="Productivity",
INDEX('Productivity Dump'!$E$4:$AJ$500,
MATCH($A167,'Productivity Dump'!$A$4:$A$500,0),
MATCH(BM$2,'Productivity Dump'!$E$3:$AJ$3,0)
),
IF(BM$3="Attendance",
INDEX('Attendance Dump'!$E$2:$AI$400,
MATCH($A167,'Attendance Dump'!$B$2:$B$400,0),
MATCH(BM$2,'Attendance Dump'!$E$1:$AI$1,0)
),
INDEX('Active Hour''s Dump'!$D$3:$AH$337,
MATCH($C167,'Active Hour''s Dump'!$A$3:$A$337,0),
MATCH(BM$2,'Active Hour''s Dump'!$D$2:$AH$2,0)
))),"")</f>
        <v>1568.3039999999999</v>
      </c>
      <c r="BN167" s="13" t="str">
        <f>_xlfn.IFNA(IF(BN$3="Productivity",
INDEX('Productivity Dump'!$E$4:$AJ$500,
MATCH($A167,'Productivity Dump'!$A$4:$A$500,0),
MATCH(BN$2,'Productivity Dump'!$E$3:$AJ$3,0)
),
IF(BN$3="Attendance",
INDEX('Attendance Dump'!$E$2:$AI$400,
MATCH($A167,'Attendance Dump'!$B$2:$B$400,0),
MATCH(BN$2,'Attendance Dump'!$E$1:$AI$1,0)
),
INDEX('Active Hour''s Dump'!$D$3:$AH$337,
MATCH($C167,'Active Hour''s Dump'!$A$3:$A$337,0),
MATCH(BN$2,'Active Hour''s Dump'!$D$2:$AH$2,0)
))),"")</f>
        <v>P</v>
      </c>
      <c r="BO167" s="54">
        <f>_xlfn.IFNA(IF(BO$3="Productivity",
INDEX('Productivity Dump'!$E$4:$AJ$500,
MATCH($A167,'Productivity Dump'!$A$4:$A$500,0),
MATCH(BO$2,'Productivity Dump'!$E$3:$AJ$3,0)
),
IF(BO$3="Attendance",
INDEX('Attendance Dump'!$E$2:$AI$400,
MATCH($A167,'Attendance Dump'!$B$2:$B$400,0),
MATCH(BO$2,'Attendance Dump'!$E$1:$AI$1,0)
),
INDEX('Active Hour''s Dump'!$D$3:$AH$337,
MATCH($C167,'Active Hour''s Dump'!$A$3:$A$337,0),
MATCH(BO$2,'Active Hour''s Dump'!$D$2:$AH$2,0)
))),"")</f>
        <v>10.75</v>
      </c>
      <c r="BP167" s="13">
        <f>_xlfn.IFNA(IF(BP$3="Productivity",
INDEX('Productivity Dump'!$E$4:$AJ$500,
MATCH($A167,'Productivity Dump'!$A$4:$A$500,0),
MATCH(BP$2,'Productivity Dump'!$E$3:$AJ$3,0)
),
IF(BP$3="Attendance",
INDEX('Attendance Dump'!$E$2:$AI$400,
MATCH($A167,'Attendance Dump'!$B$2:$B$400,0),
MATCH(BP$2,'Attendance Dump'!$E$1:$AI$1,0)
),
INDEX('Active Hour''s Dump'!$D$3:$AH$337,
MATCH($C167,'Active Hour''s Dump'!$A$3:$A$337,0),
MATCH(BP$2,'Active Hour''s Dump'!$D$2:$AH$2,0)
))),"")</f>
        <v>1600.3350000000003</v>
      </c>
      <c r="BQ167" s="13" t="str">
        <f>_xlfn.IFNA(IF(BQ$3="Productivity",
INDEX('Productivity Dump'!$E$4:$AJ$500,
MATCH($A167,'Productivity Dump'!$A$4:$A$500,0),
MATCH(BQ$2,'Productivity Dump'!$E$3:$AJ$3,0)
),
IF(BQ$3="Attendance",
INDEX('Attendance Dump'!$E$2:$AI$400,
MATCH($A167,'Attendance Dump'!$B$2:$B$400,0),
MATCH(BQ$2,'Attendance Dump'!$E$1:$AI$1,0)
),
INDEX('Active Hour''s Dump'!$D$3:$AH$337,
MATCH($C167,'Active Hour''s Dump'!$A$3:$A$337,0),
MATCH(BQ$2,'Active Hour''s Dump'!$D$2:$AH$2,0)
))),"")</f>
        <v>P</v>
      </c>
      <c r="BR167" s="54">
        <f>_xlfn.IFNA(IF(BR$3="Productivity",
INDEX('Productivity Dump'!$E$4:$AJ$500,
MATCH($A167,'Productivity Dump'!$A$4:$A$500,0),
MATCH(BR$2,'Productivity Dump'!$E$3:$AJ$3,0)
),
IF(BR$3="Attendance",
INDEX('Attendance Dump'!$E$2:$AI$400,
MATCH($A167,'Attendance Dump'!$B$2:$B$400,0),
MATCH(BR$2,'Attendance Dump'!$E$1:$AI$1,0)
),
INDEX('Active Hour''s Dump'!$D$3:$AH$337,
MATCH($C167,'Active Hour''s Dump'!$A$3:$A$337,0),
MATCH(BR$2,'Active Hour''s Dump'!$D$2:$AH$2,0)
))),"")</f>
        <v>12.6666666666667</v>
      </c>
      <c r="BS167" s="13">
        <f>_xlfn.IFNA(IF(BS$3="Productivity",
INDEX('Productivity Dump'!$E$4:$AJ$500,
MATCH($A167,'Productivity Dump'!$A$4:$A$500,0),
MATCH(BS$2,'Productivity Dump'!$E$3:$AJ$3,0)
),
IF(BS$3="Attendance",
INDEX('Attendance Dump'!$E$2:$AI$400,
MATCH($A167,'Attendance Dump'!$B$2:$B$400,0),
MATCH(BS$2,'Attendance Dump'!$E$1:$AI$1,0)
),
INDEX('Active Hour''s Dump'!$D$3:$AH$337,
MATCH($C167,'Active Hour''s Dump'!$A$3:$A$337,0),
MATCH(BS$2,'Active Hour''s Dump'!$D$2:$AH$2,0)
))),"")</f>
        <v>1552.5099999999995</v>
      </c>
      <c r="BT167" s="13" t="str">
        <f>_xlfn.IFNA(IF(BT$3="Productivity",
INDEX('Productivity Dump'!$E$4:$AJ$500,
MATCH($A167,'Productivity Dump'!$A$4:$A$500,0),
MATCH(BT$2,'Productivity Dump'!$E$3:$AJ$3,0)
),
IF(BT$3="Attendance",
INDEX('Attendance Dump'!$E$2:$AI$400,
MATCH($A167,'Attendance Dump'!$B$2:$B$400,0),
MATCH(BT$2,'Attendance Dump'!$E$1:$AI$1,0)
),
INDEX('Active Hour''s Dump'!$D$3:$AH$337,
MATCH($C167,'Active Hour''s Dump'!$A$3:$A$337,0),
MATCH(BT$2,'Active Hour''s Dump'!$D$2:$AH$2,0)
))),"")</f>
        <v>H(P)</v>
      </c>
      <c r="BU167" s="54">
        <f>_xlfn.IFNA(IF(BU$3="Productivity",
INDEX('Productivity Dump'!$E$4:$AJ$500,
MATCH($A167,'Productivity Dump'!$A$4:$A$500,0),
MATCH(BU$2,'Productivity Dump'!$E$3:$AJ$3,0)
),
IF(BU$3="Attendance",
INDEX('Attendance Dump'!$E$2:$AI$400,
MATCH($A167,'Attendance Dump'!$B$2:$B$400,0),
MATCH(BU$2,'Attendance Dump'!$E$1:$AI$1,0)
),
INDEX('Active Hour''s Dump'!$D$3:$AH$337,
MATCH($C167,'Active Hour''s Dump'!$A$3:$A$337,0),
MATCH(BU$2,'Active Hour''s Dump'!$D$2:$AH$2,0)
))),"")</f>
        <v>12.9166666666667</v>
      </c>
      <c r="BV167" s="13">
        <f>_xlfn.IFNA(IF(BV$3="Productivity",
INDEX('Productivity Dump'!$E$4:$AJ$500,
MATCH($A167,'Productivity Dump'!$A$4:$A$500,0),
MATCH(BV$2,'Productivity Dump'!$E$3:$AJ$3,0)
),
IF(BV$3="Attendance",
INDEX('Attendance Dump'!$E$2:$AI$400,
MATCH($A167,'Attendance Dump'!$B$2:$B$400,0),
MATCH(BV$2,'Attendance Dump'!$E$1:$AI$1,0)
),
INDEX('Active Hour''s Dump'!$D$3:$AH$337,
MATCH($C167,'Active Hour''s Dump'!$A$3:$A$337,0),
MATCH(BV$2,'Active Hour''s Dump'!$D$2:$AH$2,0)
))),"")</f>
        <v>1609.6970000000006</v>
      </c>
      <c r="BW167" s="13" t="str">
        <f>_xlfn.IFNA(IF(BW$3="Productivity",
INDEX('Productivity Dump'!$E$4:$AJ$500,
MATCH($A167,'Productivity Dump'!$A$4:$A$500,0),
MATCH(BW$2,'Productivity Dump'!$E$3:$AJ$3,0)
),
IF(BW$3="Attendance",
INDEX('Attendance Dump'!$E$2:$AI$400,
MATCH($A167,'Attendance Dump'!$B$2:$B$400,0),
MATCH(BW$2,'Attendance Dump'!$E$1:$AI$1,0)
),
INDEX('Active Hour''s Dump'!$D$3:$AH$337,
MATCH($C167,'Active Hour''s Dump'!$A$3:$A$337,0),
MATCH(BW$2,'Active Hour''s Dump'!$D$2:$AH$2,0)
))),"")</f>
        <v>P</v>
      </c>
      <c r="BX167" s="54">
        <f>_xlfn.IFNA(IF(BX$3="Productivity",
INDEX('Productivity Dump'!$E$4:$AJ$500,
MATCH($A167,'Productivity Dump'!$A$4:$A$500,0),
MATCH(BX$2,'Productivity Dump'!$E$3:$AJ$3,0)
),
IF(BX$3="Attendance",
INDEX('Attendance Dump'!$E$2:$AI$400,
MATCH($A167,'Attendance Dump'!$B$2:$B$400,0),
MATCH(BX$2,'Attendance Dump'!$E$1:$AI$1,0)
),
INDEX('Active Hour''s Dump'!$D$3:$AH$337,
MATCH($C167,'Active Hour''s Dump'!$A$3:$A$337,0),
MATCH(BX$2,'Active Hour''s Dump'!$D$2:$AH$2,0)
))),"")</f>
        <v>11.75</v>
      </c>
      <c r="BY167" s="13">
        <f>_xlfn.IFNA(IF(BY$3="Productivity",
INDEX('Productivity Dump'!$E$4:$AJ$500,
MATCH($A167,'Productivity Dump'!$A$4:$A$500,0),
MATCH(BY$2,'Productivity Dump'!$E$3:$AJ$3,0)
),
IF(BY$3="Attendance",
INDEX('Attendance Dump'!$E$2:$AI$400,
MATCH($A167,'Attendance Dump'!$B$2:$B$400,0),
MATCH(BY$2,'Attendance Dump'!$E$1:$AI$1,0)
),
INDEX('Active Hour''s Dump'!$D$3:$AH$337,
MATCH($C167,'Active Hour''s Dump'!$A$3:$A$337,0),
MATCH(BY$2,'Active Hour''s Dump'!$D$2:$AH$2,0)
))),"")</f>
        <v>760.12800000000016</v>
      </c>
      <c r="BZ167" s="13" t="str">
        <f>_xlfn.IFNA(IF(BZ$3="Productivity",
INDEX('Productivity Dump'!$E$4:$AJ$500,
MATCH($A167,'Productivity Dump'!$A$4:$A$500,0),
MATCH(BZ$2,'Productivity Dump'!$E$3:$AJ$3,0)
),
IF(BZ$3="Attendance",
INDEX('Attendance Dump'!$E$2:$AI$400,
MATCH($A167,'Attendance Dump'!$B$2:$B$400,0),
MATCH(BZ$2,'Attendance Dump'!$E$1:$AI$1,0)
),
INDEX('Active Hour''s Dump'!$D$3:$AH$337,
MATCH($C167,'Active Hour''s Dump'!$A$3:$A$337,0),
MATCH(BZ$2,'Active Hour''s Dump'!$D$2:$AH$2,0)
))),"")</f>
        <v>P</v>
      </c>
      <c r="CA167" s="54">
        <f>_xlfn.IFNA(IF(CA$3="Productivity",
INDEX('Productivity Dump'!$E$4:$AJ$500,
MATCH($A167,'Productivity Dump'!$A$4:$A$500,0),
MATCH(CA$2,'Productivity Dump'!$E$3:$AJ$3,0)
),
IF(CA$3="Attendance",
INDEX('Attendance Dump'!$E$2:$AI$400,
MATCH($A167,'Attendance Dump'!$B$2:$B$400,0),
MATCH(CA$2,'Attendance Dump'!$E$1:$AI$1,0)
),
INDEX('Active Hour''s Dump'!$D$3:$AH$337,
MATCH($C167,'Active Hour''s Dump'!$A$3:$A$337,0),
MATCH(CA$2,'Active Hour''s Dump'!$D$2:$AH$2,0)
))),"")</f>
        <v>6.0833333333333304</v>
      </c>
      <c r="CB167" s="13">
        <f>_xlfn.IFNA(IF(CB$3="Productivity",
INDEX('Productivity Dump'!$E$4:$AJ$500,
MATCH($A167,'Productivity Dump'!$A$4:$A$500,0),
MATCH(CB$2,'Productivity Dump'!$E$3:$AJ$3,0)
),
IF(CB$3="Attendance",
INDEX('Attendance Dump'!$E$2:$AI$400,
MATCH($A167,'Attendance Dump'!$B$2:$B$400,0),
MATCH(CB$2,'Attendance Dump'!$E$1:$AI$1,0)
),
INDEX('Active Hour''s Dump'!$D$3:$AH$337,
MATCH($C167,'Active Hour''s Dump'!$A$3:$A$337,0),
MATCH(CB$2,'Active Hour''s Dump'!$D$2:$AH$2,0)
))),"")</f>
        <v>552.75700000000006</v>
      </c>
      <c r="CC167" s="13" t="str">
        <f>_xlfn.IFNA(IF(CC$3="Productivity",
INDEX('Productivity Dump'!$E$4:$AJ$500,
MATCH($A167,'Productivity Dump'!$A$4:$A$500,0),
MATCH(CC$2,'Productivity Dump'!$E$3:$AJ$3,0)
),
IF(CC$3="Attendance",
INDEX('Attendance Dump'!$E$2:$AI$400,
MATCH($A167,'Attendance Dump'!$B$2:$B$400,0),
MATCH(CC$2,'Attendance Dump'!$E$1:$AI$1,0)
),
INDEX('Active Hour''s Dump'!$D$3:$AH$337,
MATCH($C167,'Active Hour''s Dump'!$A$3:$A$337,0),
MATCH(CC$2,'Active Hour''s Dump'!$D$2:$AH$2,0)
))),"")</f>
        <v>WO</v>
      </c>
      <c r="CD167" s="54">
        <f>_xlfn.IFNA(IF(CD$3="Productivity",
INDEX('Productivity Dump'!$E$4:$AJ$500,
MATCH($A167,'Productivity Dump'!$A$4:$A$500,0),
MATCH(CD$2,'Productivity Dump'!$E$3:$AJ$3,0)
),
IF(CD$3="Attendance",
INDEX('Attendance Dump'!$E$2:$AI$400,
MATCH($A167,'Attendance Dump'!$B$2:$B$400,0),
MATCH(CD$2,'Attendance Dump'!$E$1:$AI$1,0)
),
INDEX('Active Hour''s Dump'!$D$3:$AH$337,
MATCH($C167,'Active Hour''s Dump'!$A$3:$A$337,0),
MATCH(CD$2,'Active Hour''s Dump'!$D$2:$AH$2,0)
))),"")</f>
        <v>4.5833333333333304</v>
      </c>
      <c r="CE167" s="13">
        <f>_xlfn.IFNA(IF(CE$3="Productivity",
INDEX('Productivity Dump'!$E$4:$AJ$500,
MATCH($A167,'Productivity Dump'!$A$4:$A$500,0),
MATCH(CE$2,'Productivity Dump'!$E$3:$AJ$3,0)
),
IF(CE$3="Attendance",
INDEX('Attendance Dump'!$E$2:$AI$400,
MATCH($A167,'Attendance Dump'!$B$2:$B$400,0),
MATCH(CE$2,'Attendance Dump'!$E$1:$AI$1,0)
),
INDEX('Active Hour''s Dump'!$D$3:$AH$337,
MATCH($C167,'Active Hour''s Dump'!$A$3:$A$337,0),
MATCH(CE$2,'Active Hour''s Dump'!$D$2:$AH$2,0)
))),"")</f>
        <v>757.21900000000016</v>
      </c>
      <c r="CF167" s="13" t="str">
        <f>_xlfn.IFNA(IF(CF$3="Productivity",
INDEX('Productivity Dump'!$E$4:$AJ$500,
MATCH($A167,'Productivity Dump'!$A$4:$A$500,0),
MATCH(CF$2,'Productivity Dump'!$E$3:$AJ$3,0)
),
IF(CF$3="Attendance",
INDEX('Attendance Dump'!$E$2:$AI$400,
MATCH($A167,'Attendance Dump'!$B$2:$B$400,0),
MATCH(CF$2,'Attendance Dump'!$E$1:$AI$1,0)
),
INDEX('Active Hour''s Dump'!$D$3:$AH$337,
MATCH($C167,'Active Hour''s Dump'!$A$3:$A$337,0),
MATCH(CF$2,'Active Hour''s Dump'!$D$2:$AH$2,0)
))),"")</f>
        <v>P</v>
      </c>
      <c r="CG167" s="54">
        <f>_xlfn.IFNA(IF(CG$3="Productivity",
INDEX('Productivity Dump'!$E$4:$AJ$500,
MATCH($A167,'Productivity Dump'!$A$4:$A$500,0),
MATCH(CG$2,'Productivity Dump'!$E$3:$AJ$3,0)
),
IF(CG$3="Attendance",
INDEX('Attendance Dump'!$E$2:$AI$400,
MATCH($A167,'Attendance Dump'!$B$2:$B$400,0),
MATCH(CG$2,'Attendance Dump'!$E$1:$AI$1,0)
),
INDEX('Active Hour''s Dump'!$D$3:$AH$337,
MATCH($C167,'Active Hour''s Dump'!$A$3:$A$337,0),
MATCH(CG$2,'Active Hour''s Dump'!$D$2:$AH$2,0)
))),"")</f>
        <v>6.5833333333333304</v>
      </c>
      <c r="CH167" s="13">
        <f>_xlfn.IFNA(IF(CH$3="Productivity",
INDEX('Productivity Dump'!$E$4:$AJ$500,
MATCH($A167,'Productivity Dump'!$A$4:$A$500,0),
MATCH(CH$2,'Productivity Dump'!$E$3:$AJ$3,0)
),
IF(CH$3="Attendance",
INDEX('Attendance Dump'!$E$2:$AI$400,
MATCH($A167,'Attendance Dump'!$B$2:$B$400,0),
MATCH(CH$2,'Attendance Dump'!$E$1:$AI$1,0)
),
INDEX('Active Hour''s Dump'!$D$3:$AH$337,
MATCH($C167,'Active Hour''s Dump'!$A$3:$A$337,0),
MATCH(CH$2,'Active Hour''s Dump'!$D$2:$AH$2,0)
))),"")</f>
        <v>1510.9109999999998</v>
      </c>
      <c r="CI167" s="13" t="str">
        <f>_xlfn.IFNA(IF(CI$3="Productivity",
INDEX('Productivity Dump'!$E$4:$AJ$500,
MATCH($A167,'Productivity Dump'!$A$4:$A$500,0),
MATCH(CI$2,'Productivity Dump'!$E$3:$AJ$3,0)
),
IF(CI$3="Attendance",
INDEX('Attendance Dump'!$E$2:$AI$400,
MATCH($A167,'Attendance Dump'!$B$2:$B$400,0),
MATCH(CI$2,'Attendance Dump'!$E$1:$AI$1,0)
),
INDEX('Active Hour''s Dump'!$D$3:$AH$337,
MATCH($C167,'Active Hour''s Dump'!$A$3:$A$337,0),
MATCH(CI$2,'Active Hour''s Dump'!$D$2:$AH$2,0)
))),"")</f>
        <v>P</v>
      </c>
      <c r="CJ167" s="54">
        <f>_xlfn.IFNA(IF(CJ$3="Productivity",
INDEX('Productivity Dump'!$E$4:$AJ$500,
MATCH($A167,'Productivity Dump'!$A$4:$A$500,0),
MATCH(CJ$2,'Productivity Dump'!$E$3:$AJ$3,0)
),
IF(CJ$3="Attendance",
INDEX('Attendance Dump'!$E$2:$AI$400,
MATCH($A167,'Attendance Dump'!$B$2:$B$400,0),
MATCH(CJ$2,'Attendance Dump'!$E$1:$AI$1,0)
),
INDEX('Active Hour''s Dump'!$D$3:$AH$337,
MATCH($C167,'Active Hour''s Dump'!$A$3:$A$337,0),
MATCH(CJ$2,'Active Hour''s Dump'!$D$2:$AH$2,0)
))),"")</f>
        <v>12.0833333333333</v>
      </c>
      <c r="CK167" s="13">
        <f>_xlfn.IFNA(IF(CK$3="Productivity",
INDEX('Productivity Dump'!$E$4:$AJ$500,
MATCH($A167,'Productivity Dump'!$A$4:$A$500,0),
MATCH(CK$2,'Productivity Dump'!$E$3:$AJ$3,0)
),
IF(CK$3="Attendance",
INDEX('Attendance Dump'!$E$2:$AI$400,
MATCH($A167,'Attendance Dump'!$B$2:$B$400,0),
MATCH(CK$2,'Attendance Dump'!$E$1:$AI$1,0)
),
INDEX('Active Hour''s Dump'!$D$3:$AH$337,
MATCH($C167,'Active Hour''s Dump'!$A$3:$A$337,0),
MATCH(CK$2,'Active Hour''s Dump'!$D$2:$AH$2,0)
))),"")</f>
        <v>1501.7440000000006</v>
      </c>
      <c r="CL167" s="13" t="str">
        <f>_xlfn.IFNA(IF(CL$3="Productivity",
INDEX('Productivity Dump'!$E$4:$AJ$500,
MATCH($A167,'Productivity Dump'!$A$4:$A$500,0),
MATCH(CL$2,'Productivity Dump'!$E$3:$AJ$3,0)
),
IF(CL$3="Attendance",
INDEX('Attendance Dump'!$E$2:$AI$400,
MATCH($A167,'Attendance Dump'!$B$2:$B$400,0),
MATCH(CL$2,'Attendance Dump'!$E$1:$AI$1,0)
),
INDEX('Active Hour''s Dump'!$D$3:$AH$337,
MATCH($C167,'Active Hour''s Dump'!$A$3:$A$337,0),
MATCH(CL$2,'Active Hour''s Dump'!$D$2:$AH$2,0)
))),"")</f>
        <v>P</v>
      </c>
      <c r="CM167" s="54">
        <f>_xlfn.IFNA(IF(CM$3="Productivity",
INDEX('Productivity Dump'!$E$4:$AJ$500,
MATCH($A167,'Productivity Dump'!$A$4:$A$500,0),
MATCH(CM$2,'Productivity Dump'!$E$3:$AJ$3,0)
),
IF(CM$3="Attendance",
INDEX('Attendance Dump'!$E$2:$AI$400,
MATCH($A167,'Attendance Dump'!$B$2:$B$400,0),
MATCH(CM$2,'Attendance Dump'!$E$1:$AI$1,0)
),
INDEX('Active Hour''s Dump'!$D$3:$AH$337,
MATCH($C167,'Active Hour''s Dump'!$A$3:$A$337,0),
MATCH(CM$2,'Active Hour''s Dump'!$D$2:$AH$2,0)
))),"")</f>
        <v>12.5</v>
      </c>
      <c r="CN167" s="13">
        <f>_xlfn.IFNA(IF(CN$3="Productivity",
INDEX('Productivity Dump'!$E$4:$AJ$500,
MATCH($A167,'Productivity Dump'!$A$4:$A$500,0),
MATCH(CN$2,'Productivity Dump'!$E$3:$AJ$3,0)
),
IF(CN$3="Attendance",
INDEX('Attendance Dump'!$E$2:$AI$400,
MATCH($A167,'Attendance Dump'!$B$2:$B$400,0),
MATCH(CN$2,'Attendance Dump'!$E$1:$AI$1,0)
),
INDEX('Active Hour''s Dump'!$D$3:$AH$337,
MATCH($C167,'Active Hour''s Dump'!$A$3:$A$337,0),
MATCH(CN$2,'Active Hour''s Dump'!$D$2:$AH$2,0)
))),"")</f>
        <v>0</v>
      </c>
      <c r="CO167" s="13">
        <f>_xlfn.IFNA(IF(CO$3="Productivity",
INDEX('Productivity Dump'!$E$4:$AJ$500,
MATCH($A167,'Productivity Dump'!$A$4:$A$500,0),
MATCH(CO$2,'Productivity Dump'!$E$3:$AJ$3,0)
),
IF(CO$3="Attendance",
INDEX('Attendance Dump'!$E$2:$AI$400,
MATCH($A167,'Attendance Dump'!$B$2:$B$400,0),
MATCH(CO$2,'Attendance Dump'!$E$1:$AI$1,0)
),
INDEX('Active Hour''s Dump'!$D$3:$AH$337,
MATCH($C167,'Active Hour''s Dump'!$A$3:$A$337,0),
MATCH(CO$2,'Active Hour''s Dump'!$D$2:$AH$2,0)
))),"")</f>
        <v>0</v>
      </c>
      <c r="CP167" s="54">
        <f>_xlfn.IFNA(IF(CP$3="Productivity",
INDEX('Productivity Dump'!$E$4:$AJ$500,
MATCH($A167,'Productivity Dump'!$A$4:$A$500,0),
MATCH(CP$2,'Productivity Dump'!$E$3:$AJ$3,0)
),
IF(CP$3="Attendance",
INDEX('Attendance Dump'!$E$2:$AI$400,
MATCH($A167,'Attendance Dump'!$B$2:$B$400,0),
MATCH(CP$2,'Attendance Dump'!$E$1:$AI$1,0)
),
INDEX('Active Hour''s Dump'!$D$3:$AH$337,
MATCH($C167,'Active Hour''s Dump'!$A$3:$A$337,0),
MATCH(CP$2,'Active Hour''s Dump'!$D$2:$AH$2,0)
))),"")</f>
        <v>0</v>
      </c>
      <c r="CQ167" s="13">
        <f>_xlfn.IFNA(IF(CQ$3="Productivity",
INDEX('Productivity Dump'!$E$4:$AJ$500,
MATCH($A167,'Productivity Dump'!$A$4:$A$500,0),
MATCH(CQ$2,'Productivity Dump'!$E$3:$AJ$3,0)
),
IF(CQ$3="Attendance",
INDEX('Attendance Dump'!$E$2:$AI$400,
MATCH($A167,'Attendance Dump'!$B$2:$B$400,0),
MATCH(CQ$2,'Attendance Dump'!$E$1:$AI$1,0)
),
INDEX('Active Hour''s Dump'!$D$3:$AH$337,
MATCH($C167,'Active Hour''s Dump'!$A$3:$A$337,0),
MATCH(CQ$2,'Active Hour''s Dump'!$D$2:$AH$2,0)
))),"")</f>
        <v>0</v>
      </c>
      <c r="CR167" s="13">
        <f>_xlfn.IFNA(IF(CR$3="Productivity",
INDEX('Productivity Dump'!$E$4:$AJ$500,
MATCH($A167,'Productivity Dump'!$A$4:$A$500,0),
MATCH(CR$2,'Productivity Dump'!$E$3:$AJ$3,0)
),
IF(CR$3="Attendance",
INDEX('Attendance Dump'!$E$2:$AI$400,
MATCH($A167,'Attendance Dump'!$B$2:$B$400,0),
MATCH(CR$2,'Attendance Dump'!$E$1:$AI$1,0)
),
INDEX('Active Hour''s Dump'!$D$3:$AH$337,
MATCH($C167,'Active Hour''s Dump'!$A$3:$A$337,0),
MATCH(CR$2,'Active Hour''s Dump'!$D$2:$AH$2,0)
))),"")</f>
        <v>0</v>
      </c>
      <c r="CS167" s="54">
        <f>_xlfn.IFNA(IF(CS$3="Productivity",
INDEX('Productivity Dump'!$E$4:$AJ$500,
MATCH($A167,'Productivity Dump'!$A$4:$A$500,0),
MATCH(CS$2,'Productivity Dump'!$E$3:$AJ$3,0)
),
IF(CS$3="Attendance",
INDEX('Attendance Dump'!$E$2:$AI$400,
MATCH($A167,'Attendance Dump'!$B$2:$B$400,0),
MATCH(CS$2,'Attendance Dump'!$E$1:$AI$1,0)
),
INDEX('Active Hour''s Dump'!$D$3:$AH$337,
MATCH($C167,'Active Hour''s Dump'!$A$3:$A$337,0),
MATCH(CS$2,'Active Hour''s Dump'!$D$2:$AH$2,0)
))),"")</f>
        <v>0</v>
      </c>
      <c r="CT167" s="13">
        <f>_xlfn.IFNA(IF(CT$3="Productivity",
INDEX('Productivity Dump'!$E$4:$AJ$500,
MATCH($A167,'Productivity Dump'!$A$4:$A$500,0),
MATCH(CT$2,'Productivity Dump'!$E$3:$AJ$3,0)
),
IF(CT$3="Attendance",
INDEX('Attendance Dump'!$E$2:$AI$400,
MATCH($A167,'Attendance Dump'!$B$2:$B$400,0),
MATCH(CT$2,'Attendance Dump'!$E$1:$AI$1,0)
),
INDEX('Active Hour''s Dump'!$D$3:$AH$337,
MATCH($C167,'Active Hour''s Dump'!$A$3:$A$337,0),
MATCH(CT$2,'Active Hour''s Dump'!$D$2:$AH$2,0)
))),"")</f>
        <v>0</v>
      </c>
      <c r="CU167" s="13">
        <f>_xlfn.IFNA(IF(CU$3="Productivity",
INDEX('Productivity Dump'!$E$4:$AJ$500,
MATCH($A167,'Productivity Dump'!$A$4:$A$500,0),
MATCH(CU$2,'Productivity Dump'!$E$3:$AJ$3,0)
),
IF(CU$3="Attendance",
INDEX('Attendance Dump'!$E$2:$AI$400,
MATCH($A167,'Attendance Dump'!$B$2:$B$400,0),
MATCH(CU$2,'Attendance Dump'!$E$1:$AI$1,0)
),
INDEX('Active Hour''s Dump'!$D$3:$AH$337,
MATCH($C167,'Active Hour''s Dump'!$A$3:$A$337,0),
MATCH(CU$2,'Active Hour''s Dump'!$D$2:$AH$2,0)
))),"")</f>
        <v>0</v>
      </c>
      <c r="CV167" s="54">
        <f>_xlfn.IFNA(IF(CV$3="Productivity",
INDEX('Productivity Dump'!$E$4:$AJ$500,
MATCH($A167,'Productivity Dump'!$A$4:$A$500,0),
MATCH(CV$2,'Productivity Dump'!$E$3:$AJ$3,0)
),
IF(CV$3="Attendance",
INDEX('Attendance Dump'!$E$2:$AI$400,
MATCH($A167,'Attendance Dump'!$B$2:$B$400,0),
MATCH(CV$2,'Attendance Dump'!$E$1:$AI$1,0)
),
INDEX('Active Hour''s Dump'!$D$3:$AH$337,
MATCH($C167,'Active Hour''s Dump'!$A$3:$A$337,0),
MATCH(CV$2,'Active Hour''s Dump'!$D$2:$AH$2,0)
))),"")</f>
        <v>0</v>
      </c>
      <c r="CW167" s="13"/>
      <c r="CX167" s="13"/>
      <c r="CY167" s="54"/>
      <c r="DA167" s="57">
        <f t="shared" si="75"/>
        <v>248.58333333333326</v>
      </c>
      <c r="DB167" s="35">
        <f t="shared" si="76"/>
        <v>31950.187000000005</v>
      </c>
      <c r="DC167" s="35">
        <f t="shared" si="77"/>
        <v>0</v>
      </c>
      <c r="DD167" s="35">
        <f t="shared" ca="1" si="80"/>
        <v>0</v>
      </c>
      <c r="DF167" s="32" cm="1">
        <f t="array" ref="DF167">SUMPRODUCT(
    (MOD(COLUMN(H167:CV167) - COLUMN(H167), 3) = 0) *
    (H167:CV167 = 0) *
    (I167:CW167 = "P") *
    (COUNTIF(UKHoliday, H$2:CV$2) = 0)
)</f>
        <v>0</v>
      </c>
      <c r="DG167" s="33" cm="1">
        <f t="array" ref="DG167">SUMPRODUCT(
  (MOD(COLUMN(H167:CV167) - COLUMN(H167), 3) = 0) *
  (H167:CV167 &gt; 0) *
  (H167:CV167 &lt; 0.5 * IF(((WEEKDAY(H$2:CV$2, 2) = 1) + (WEEKDAY(H$2:CV$2, 2) = 6)), G167, F167)) *
  (I167:CW167 = "P") *
  (COUNTIF(UKHoliday, H$2:CV$2) = 0)
)</f>
        <v>0</v>
      </c>
      <c r="DH167" s="33" cm="1">
        <f t="array" ref="DH167">SUMPRODUCT(
  (MOD(COLUMN(H167:CV167) - COLUMN(H167), 3) = 0) *
  (H167:CV167 &gt; 0.5 * IF(((WEEKDAY(H$2:CV$2, 2) = 1) + (WEEKDAY(H$2:CV$2, 2) = 6)), $G167, $F167)) *
  (H167:CV167 &lt; 0.8 * IF(((WEEKDAY(H$2:CV$2, 2) = 1) + (WEEKDAY(H$2:CV$2, 2) = 6)), $G167, $F167)) *
  (I167:CW167 = "P") *
  (COUNTIF(UKHoliday, H$2:CV$2) = 0)
)</f>
        <v>0</v>
      </c>
      <c r="DI167" s="33" cm="1">
        <f t="array" ref="DI167">SUMPRODUCT(
  (MOD(COLUMN(H167:CV167) - COLUMN(H167), 3) = 0) *
  (H167:CV167 &gt; 0.8 * IF(((WEEKDAY(H$2:CV$2, 2) = 1) + (WEEKDAY(H$2:CV$2, 2) = 6)), $G167, $F167)) *
  (H167:CV167 &lt; 1 * IF(((WEEKDAY(H$2:CV$2, 2) = 1) + (WEEKDAY(H$2:CV$2, 2) = 6)), $G167, $F167)) *
  (I167:CW167 = "P") *
  (COUNTIF(UKHoliday, H$2:CV$2) = 0)
)</f>
        <v>11</v>
      </c>
    </row>
    <row r="168" spans="1:113" x14ac:dyDescent="0.3">
      <c r="A168" s="8" t="s">
        <v>378</v>
      </c>
      <c r="B168" s="36" t="s">
        <v>377</v>
      </c>
      <c r="C168" s="9" t="s">
        <v>941</v>
      </c>
      <c r="D168" s="62" t="s">
        <v>944</v>
      </c>
      <c r="E168" s="35">
        <v>19800</v>
      </c>
      <c r="F168" s="35">
        <f t="shared" si="78"/>
        <v>990</v>
      </c>
      <c r="G168" s="35">
        <f t="shared" si="79"/>
        <v>495</v>
      </c>
      <c r="H168" s="13">
        <f>_xlfn.IFNA(IF(H$3="Productivity",
INDEX('Productivity Dump'!$E$4:$AJ$500,
MATCH($A168,'Productivity Dump'!$A$4:$A$500,0),
MATCH(H$2,'Productivity Dump'!$E$3:$AJ$3,0)
),
IF(H$3="Attendance",
INDEX('Attendance Dump'!$E$2:$AI$400,
MATCH($A168,'Attendance Dump'!$B$2:$B$400,0),
MATCH(H$2,'Attendance Dump'!$E$1:$AI$1,0)
),
INDEX('Active Hour''s Dump'!$D$3:$AH$337,
MATCH($C168,'Active Hour''s Dump'!$A$3:$A$337,0),
MATCH(H$2,'Active Hour''s Dump'!$D$2:$AH$2,0)
))),"")</f>
        <v>1217.3789999999997</v>
      </c>
      <c r="I168" s="13" t="str">
        <f>_xlfn.IFNA(IF(I$3="Productivity",
INDEX('Productivity Dump'!$E$4:$AJ$500,
MATCH($A168,'Productivity Dump'!$A$4:$A$500,0),
MATCH(I$2,'Productivity Dump'!$E$3:$AJ$3,0)
),
IF(I$3="Attendance",
INDEX('Attendance Dump'!$E$2:$AI$400,
MATCH($A168,'Attendance Dump'!$B$2:$B$400,0),
MATCH(I$2,'Attendance Dump'!$E$1:$AI$1,0)
),
INDEX('Active Hour''s Dump'!$D$3:$AH$337,
MATCH($C168,'Active Hour''s Dump'!$A$3:$A$337,0),
MATCH(I$2,'Active Hour''s Dump'!$D$2:$AH$2,0)
))),"")</f>
        <v>P</v>
      </c>
      <c r="J168" s="54">
        <f>_xlfn.IFNA(IF(J$3="Productivity",
INDEX('Productivity Dump'!$E$4:$AJ$500,
MATCH($A168,'Productivity Dump'!$A$4:$A$500,0),
MATCH(J$2,'Productivity Dump'!$E$3:$AJ$3,0)
),
IF(J$3="Attendance",
INDEX('Attendance Dump'!$E$2:$AI$400,
MATCH($A168,'Attendance Dump'!$B$2:$B$400,0),
MATCH(J$2,'Attendance Dump'!$E$1:$AI$1,0)
),
INDEX('Active Hour''s Dump'!$D$3:$AH$337,
MATCH($C168,'Active Hour''s Dump'!$A$3:$A$337,0),
MATCH(J$2,'Active Hour''s Dump'!$D$2:$AH$2,0)
))),"")</f>
        <v>13.5</v>
      </c>
      <c r="K168" s="13">
        <f>_xlfn.IFNA(IF(K$3="Productivity",
INDEX('Productivity Dump'!$E$4:$AJ$500,
MATCH($A168,'Productivity Dump'!$A$4:$A$500,0),
MATCH(K$2,'Productivity Dump'!$E$3:$AJ$3,0)
),
IF(K$3="Attendance",
INDEX('Attendance Dump'!$E$2:$AI$400,
MATCH($A168,'Attendance Dump'!$B$2:$B$400,0),
MATCH(K$2,'Attendance Dump'!$E$1:$AI$1,0)
),
INDEX('Active Hour''s Dump'!$D$3:$AH$337,
MATCH($C168,'Active Hour''s Dump'!$A$3:$A$337,0),
MATCH(K$2,'Active Hour''s Dump'!$D$2:$AH$2,0)
))),"")</f>
        <v>1205.5250000000003</v>
      </c>
      <c r="L168" s="13" t="str">
        <f>_xlfn.IFNA(IF(L$3="Productivity",
INDEX('Productivity Dump'!$E$4:$AJ$500,
MATCH($A168,'Productivity Dump'!$A$4:$A$500,0),
MATCH(L$2,'Productivity Dump'!$E$3:$AJ$3,0)
),
IF(L$3="Attendance",
INDEX('Attendance Dump'!$E$2:$AI$400,
MATCH($A168,'Attendance Dump'!$B$2:$B$400,0),
MATCH(L$2,'Attendance Dump'!$E$1:$AI$1,0)
),
INDEX('Active Hour''s Dump'!$D$3:$AH$337,
MATCH($C168,'Active Hour''s Dump'!$A$3:$A$337,0),
MATCH(L$2,'Active Hour''s Dump'!$D$2:$AH$2,0)
))),"")</f>
        <v>P</v>
      </c>
      <c r="M168" s="54">
        <f>_xlfn.IFNA(IF(M$3="Productivity",
INDEX('Productivity Dump'!$E$4:$AJ$500,
MATCH($A168,'Productivity Dump'!$A$4:$A$500,0),
MATCH(M$2,'Productivity Dump'!$E$3:$AJ$3,0)
),
IF(M$3="Attendance",
INDEX('Attendance Dump'!$E$2:$AI$400,
MATCH($A168,'Attendance Dump'!$B$2:$B$400,0),
MATCH(M$2,'Attendance Dump'!$E$1:$AI$1,0)
),
INDEX('Active Hour''s Dump'!$D$3:$AH$337,
MATCH($C168,'Active Hour''s Dump'!$A$3:$A$337,0),
MATCH(M$2,'Active Hour''s Dump'!$D$2:$AH$2,0)
))),"")</f>
        <v>14.0833333333333</v>
      </c>
      <c r="N168" s="13">
        <f>_xlfn.IFNA(IF(N$3="Productivity",
INDEX('Productivity Dump'!$E$4:$AJ$500,
MATCH($A168,'Productivity Dump'!$A$4:$A$500,0),
MATCH(N$2,'Productivity Dump'!$E$3:$AJ$3,0)
),
IF(N$3="Attendance",
INDEX('Attendance Dump'!$E$2:$AI$400,
MATCH($A168,'Attendance Dump'!$B$2:$B$400,0),
MATCH(N$2,'Attendance Dump'!$E$1:$AI$1,0)
),
INDEX('Active Hour''s Dump'!$D$3:$AH$337,
MATCH($C168,'Active Hour''s Dump'!$A$3:$A$337,0),
MATCH(N$2,'Active Hour''s Dump'!$D$2:$AH$2,0)
))),"")</f>
        <v>493.16299999999995</v>
      </c>
      <c r="O168" s="13" t="str">
        <f>_xlfn.IFNA(IF(O$3="Productivity",
INDEX('Productivity Dump'!$E$4:$AJ$500,
MATCH($A168,'Productivity Dump'!$A$4:$A$500,0),
MATCH(O$2,'Productivity Dump'!$E$3:$AJ$3,0)
),
IF(O$3="Attendance",
INDEX('Attendance Dump'!$E$2:$AI$400,
MATCH($A168,'Attendance Dump'!$B$2:$B$400,0),
MATCH(O$2,'Attendance Dump'!$E$1:$AI$1,0)
),
INDEX('Active Hour''s Dump'!$D$3:$AH$337,
MATCH($C168,'Active Hour''s Dump'!$A$3:$A$337,0),
MATCH(O$2,'Active Hour''s Dump'!$D$2:$AH$2,0)
))),"")</f>
        <v>P</v>
      </c>
      <c r="P168" s="54">
        <f>_xlfn.IFNA(IF(P$3="Productivity",
INDEX('Productivity Dump'!$E$4:$AJ$500,
MATCH($A168,'Productivity Dump'!$A$4:$A$500,0),
MATCH(P$2,'Productivity Dump'!$E$3:$AJ$3,0)
),
IF(P$3="Attendance",
INDEX('Attendance Dump'!$E$2:$AI$400,
MATCH($A168,'Attendance Dump'!$B$2:$B$400,0),
MATCH(P$2,'Attendance Dump'!$E$1:$AI$1,0)
),
INDEX('Active Hour''s Dump'!$D$3:$AH$337,
MATCH($C168,'Active Hour''s Dump'!$A$3:$A$337,0),
MATCH(P$2,'Active Hour''s Dump'!$D$2:$AH$2,0)
))),"")</f>
        <v>6.3333333333333304</v>
      </c>
      <c r="Q168" s="13">
        <f>_xlfn.IFNA(IF(Q$3="Productivity",
INDEX('Productivity Dump'!$E$4:$AJ$500,
MATCH($A168,'Productivity Dump'!$A$4:$A$500,0),
MATCH(Q$2,'Productivity Dump'!$E$3:$AJ$3,0)
),
IF(Q$3="Attendance",
INDEX('Attendance Dump'!$E$2:$AI$400,
MATCH($A168,'Attendance Dump'!$B$2:$B$400,0),
MATCH(Q$2,'Attendance Dump'!$E$1:$AI$1,0)
),
INDEX('Active Hour''s Dump'!$D$3:$AH$337,
MATCH($C168,'Active Hour''s Dump'!$A$3:$A$337,0),
MATCH(Q$2,'Active Hour''s Dump'!$D$2:$AH$2,0)
))),"")</f>
        <v>0</v>
      </c>
      <c r="R168" s="13" t="str">
        <f>_xlfn.IFNA(IF(R$3="Productivity",
INDEX('Productivity Dump'!$E$4:$AJ$500,
MATCH($A168,'Productivity Dump'!$A$4:$A$500,0),
MATCH(R$2,'Productivity Dump'!$E$3:$AJ$3,0)
),
IF(R$3="Attendance",
INDEX('Attendance Dump'!$E$2:$AI$400,
MATCH($A168,'Attendance Dump'!$B$2:$B$400,0),
MATCH(R$2,'Attendance Dump'!$E$1:$AI$1,0)
),
INDEX('Active Hour''s Dump'!$D$3:$AH$337,
MATCH($C168,'Active Hour''s Dump'!$A$3:$A$337,0),
MATCH(R$2,'Active Hour''s Dump'!$D$2:$AH$2,0)
))),"")</f>
        <v>WO</v>
      </c>
      <c r="S168" s="54">
        <f>_xlfn.IFNA(IF(S$3="Productivity",
INDEX('Productivity Dump'!$E$4:$AJ$500,
MATCH($A168,'Productivity Dump'!$A$4:$A$500,0),
MATCH(S$2,'Productivity Dump'!$E$3:$AJ$3,0)
),
IF(S$3="Attendance",
INDEX('Attendance Dump'!$E$2:$AI$400,
MATCH($A168,'Attendance Dump'!$B$2:$B$400,0),
MATCH(S$2,'Attendance Dump'!$E$1:$AI$1,0)
),
INDEX('Active Hour''s Dump'!$D$3:$AH$337,
MATCH($C168,'Active Hour''s Dump'!$A$3:$A$337,0),
MATCH(S$2,'Active Hour''s Dump'!$D$2:$AH$2,0)
))),"")</f>
        <v>0</v>
      </c>
      <c r="T168" s="13">
        <f>_xlfn.IFNA(IF(T$3="Productivity",
INDEX('Productivity Dump'!$E$4:$AJ$500,
MATCH($A168,'Productivity Dump'!$A$4:$A$500,0),
MATCH(T$2,'Productivity Dump'!$E$3:$AJ$3,0)
),
IF(T$3="Attendance",
INDEX('Attendance Dump'!$E$2:$AI$400,
MATCH($A168,'Attendance Dump'!$B$2:$B$400,0),
MATCH(T$2,'Attendance Dump'!$E$1:$AI$1,0)
),
INDEX('Active Hour''s Dump'!$D$3:$AH$337,
MATCH($C168,'Active Hour''s Dump'!$A$3:$A$337,0),
MATCH(T$2,'Active Hour''s Dump'!$D$2:$AH$2,0)
))),"")</f>
        <v>601.15800000000002</v>
      </c>
      <c r="U168" s="13" t="str">
        <f>_xlfn.IFNA(IF(U$3="Productivity",
INDEX('Productivity Dump'!$E$4:$AJ$500,
MATCH($A168,'Productivity Dump'!$A$4:$A$500,0),
MATCH(U$2,'Productivity Dump'!$E$3:$AJ$3,0)
),
IF(U$3="Attendance",
INDEX('Attendance Dump'!$E$2:$AI$400,
MATCH($A168,'Attendance Dump'!$B$2:$B$400,0),
MATCH(U$2,'Attendance Dump'!$E$1:$AI$1,0)
),
INDEX('Active Hour''s Dump'!$D$3:$AH$337,
MATCH($C168,'Active Hour''s Dump'!$A$3:$A$337,0),
MATCH(U$2,'Active Hour''s Dump'!$D$2:$AH$2,0)
))),"")</f>
        <v>P</v>
      </c>
      <c r="V168" s="54">
        <f>_xlfn.IFNA(IF(V$3="Productivity",
INDEX('Productivity Dump'!$E$4:$AJ$500,
MATCH($A168,'Productivity Dump'!$A$4:$A$500,0),
MATCH(V$2,'Productivity Dump'!$E$3:$AJ$3,0)
),
IF(V$3="Attendance",
INDEX('Attendance Dump'!$E$2:$AI$400,
MATCH($A168,'Attendance Dump'!$B$2:$B$400,0),
MATCH(V$2,'Attendance Dump'!$E$1:$AI$1,0)
),
INDEX('Active Hour''s Dump'!$D$3:$AH$337,
MATCH($C168,'Active Hour''s Dump'!$A$3:$A$337,0),
MATCH(V$2,'Active Hour''s Dump'!$D$2:$AH$2,0)
))),"")</f>
        <v>8</v>
      </c>
      <c r="W168" s="13">
        <f>_xlfn.IFNA(IF(W$3="Productivity",
INDEX('Productivity Dump'!$E$4:$AJ$500,
MATCH($A168,'Productivity Dump'!$A$4:$A$500,0),
MATCH(W$2,'Productivity Dump'!$E$3:$AJ$3,0)
),
IF(W$3="Attendance",
INDEX('Attendance Dump'!$E$2:$AI$400,
MATCH($A168,'Attendance Dump'!$B$2:$B$400,0),
MATCH(W$2,'Attendance Dump'!$E$1:$AI$1,0)
),
INDEX('Active Hour''s Dump'!$D$3:$AH$337,
MATCH($C168,'Active Hour''s Dump'!$A$3:$A$337,0),
MATCH(W$2,'Active Hour''s Dump'!$D$2:$AH$2,0)
))),"")</f>
        <v>1204.5059999999999</v>
      </c>
      <c r="X168" s="13" t="str">
        <f>_xlfn.IFNA(IF(X$3="Productivity",
INDEX('Productivity Dump'!$E$4:$AJ$500,
MATCH($A168,'Productivity Dump'!$A$4:$A$500,0),
MATCH(X$2,'Productivity Dump'!$E$3:$AJ$3,0)
),
IF(X$3="Attendance",
INDEX('Attendance Dump'!$E$2:$AI$400,
MATCH($A168,'Attendance Dump'!$B$2:$B$400,0),
MATCH(X$2,'Attendance Dump'!$E$1:$AI$1,0)
),
INDEX('Active Hour''s Dump'!$D$3:$AH$337,
MATCH($C168,'Active Hour''s Dump'!$A$3:$A$337,0),
MATCH(X$2,'Active Hour''s Dump'!$D$2:$AH$2,0)
))),"")</f>
        <v>P</v>
      </c>
      <c r="Y168" s="54">
        <f>_xlfn.IFNA(IF(Y$3="Productivity",
INDEX('Productivity Dump'!$E$4:$AJ$500,
MATCH($A168,'Productivity Dump'!$A$4:$A$500,0),
MATCH(Y$2,'Productivity Dump'!$E$3:$AJ$3,0)
),
IF(Y$3="Attendance",
INDEX('Attendance Dump'!$E$2:$AI$400,
MATCH($A168,'Attendance Dump'!$B$2:$B$400,0),
MATCH(Y$2,'Attendance Dump'!$E$1:$AI$1,0)
),
INDEX('Active Hour''s Dump'!$D$3:$AH$337,
MATCH($C168,'Active Hour''s Dump'!$A$3:$A$337,0),
MATCH(Y$2,'Active Hour''s Dump'!$D$2:$AH$2,0)
))),"")</f>
        <v>13.25</v>
      </c>
      <c r="Z168" s="13">
        <f>_xlfn.IFNA(IF(Z$3="Productivity",
INDEX('Productivity Dump'!$E$4:$AJ$500,
MATCH($A168,'Productivity Dump'!$A$4:$A$500,0),
MATCH(Z$2,'Productivity Dump'!$E$3:$AJ$3,0)
),
IF(Z$3="Attendance",
INDEX('Attendance Dump'!$E$2:$AI$400,
MATCH($A168,'Attendance Dump'!$B$2:$B$400,0),
MATCH(Z$2,'Attendance Dump'!$E$1:$AI$1,0)
),
INDEX('Active Hour''s Dump'!$D$3:$AH$337,
MATCH($C168,'Active Hour''s Dump'!$A$3:$A$337,0),
MATCH(Z$2,'Active Hour''s Dump'!$D$2:$AH$2,0)
))),"")</f>
        <v>1203.7850000000003</v>
      </c>
      <c r="AA168" s="13" t="str">
        <f>_xlfn.IFNA(IF(AA$3="Productivity",
INDEX('Productivity Dump'!$E$4:$AJ$500,
MATCH($A168,'Productivity Dump'!$A$4:$A$500,0),
MATCH(AA$2,'Productivity Dump'!$E$3:$AJ$3,0)
),
IF(AA$3="Attendance",
INDEX('Attendance Dump'!$E$2:$AI$400,
MATCH($A168,'Attendance Dump'!$B$2:$B$400,0),
MATCH(AA$2,'Attendance Dump'!$E$1:$AI$1,0)
),
INDEX('Active Hour''s Dump'!$D$3:$AH$337,
MATCH($C168,'Active Hour''s Dump'!$A$3:$A$337,0),
MATCH(AA$2,'Active Hour''s Dump'!$D$2:$AH$2,0)
))),"")</f>
        <v>P</v>
      </c>
      <c r="AB168" s="54">
        <f>_xlfn.IFNA(IF(AB$3="Productivity",
INDEX('Productivity Dump'!$E$4:$AJ$500,
MATCH($A168,'Productivity Dump'!$A$4:$A$500,0),
MATCH(AB$2,'Productivity Dump'!$E$3:$AJ$3,0)
),
IF(AB$3="Attendance",
INDEX('Attendance Dump'!$E$2:$AI$400,
MATCH($A168,'Attendance Dump'!$B$2:$B$400,0),
MATCH(AB$2,'Attendance Dump'!$E$1:$AI$1,0)
),
INDEX('Active Hour''s Dump'!$D$3:$AH$337,
MATCH($C168,'Active Hour''s Dump'!$A$3:$A$337,0),
MATCH(AB$2,'Active Hour''s Dump'!$D$2:$AH$2,0)
))),"")</f>
        <v>13.1666666666667</v>
      </c>
      <c r="AC168" s="13">
        <f>_xlfn.IFNA(IF(AC$3="Productivity",
INDEX('Productivity Dump'!$E$4:$AJ$500,
MATCH($A168,'Productivity Dump'!$A$4:$A$500,0),
MATCH(AC$2,'Productivity Dump'!$E$3:$AJ$3,0)
),
IF(AC$3="Attendance",
INDEX('Attendance Dump'!$E$2:$AI$400,
MATCH($A168,'Attendance Dump'!$B$2:$B$400,0),
MATCH(AC$2,'Attendance Dump'!$E$1:$AI$1,0)
),
INDEX('Active Hour''s Dump'!$D$3:$AH$337,
MATCH($C168,'Active Hour''s Dump'!$A$3:$A$337,0),
MATCH(AC$2,'Active Hour''s Dump'!$D$2:$AH$2,0)
))),"")</f>
        <v>1235.9839999999999</v>
      </c>
      <c r="AD168" s="13" t="str">
        <f>_xlfn.IFNA(IF(AD$3="Productivity",
INDEX('Productivity Dump'!$E$4:$AJ$500,
MATCH($A168,'Productivity Dump'!$A$4:$A$500,0),
MATCH(AD$2,'Productivity Dump'!$E$3:$AJ$3,0)
),
IF(AD$3="Attendance",
INDEX('Attendance Dump'!$E$2:$AI$400,
MATCH($A168,'Attendance Dump'!$B$2:$B$400,0),
MATCH(AD$2,'Attendance Dump'!$E$1:$AI$1,0)
),
INDEX('Active Hour''s Dump'!$D$3:$AH$337,
MATCH($C168,'Active Hour''s Dump'!$A$3:$A$337,0),
MATCH(AD$2,'Active Hour''s Dump'!$D$2:$AH$2,0)
))),"")</f>
        <v>P</v>
      </c>
      <c r="AE168" s="54">
        <f>_xlfn.IFNA(IF(AE$3="Productivity",
INDEX('Productivity Dump'!$E$4:$AJ$500,
MATCH($A168,'Productivity Dump'!$A$4:$A$500,0),
MATCH(AE$2,'Productivity Dump'!$E$3:$AJ$3,0)
),
IF(AE$3="Attendance",
INDEX('Attendance Dump'!$E$2:$AI$400,
MATCH($A168,'Attendance Dump'!$B$2:$B$400,0),
MATCH(AE$2,'Attendance Dump'!$E$1:$AI$1,0)
),
INDEX('Active Hour''s Dump'!$D$3:$AH$337,
MATCH($C168,'Active Hour''s Dump'!$A$3:$A$337,0),
MATCH(AE$2,'Active Hour''s Dump'!$D$2:$AH$2,0)
))),"")</f>
        <v>14.5</v>
      </c>
      <c r="AF168" s="13">
        <f>_xlfn.IFNA(IF(AF$3="Productivity",
INDEX('Productivity Dump'!$E$4:$AJ$500,
MATCH($A168,'Productivity Dump'!$A$4:$A$500,0),
MATCH(AF$2,'Productivity Dump'!$E$3:$AJ$3,0)
),
IF(AF$3="Attendance",
INDEX('Attendance Dump'!$E$2:$AI$400,
MATCH($A168,'Attendance Dump'!$B$2:$B$400,0),
MATCH(AF$2,'Attendance Dump'!$E$1:$AI$1,0)
),
INDEX('Active Hour''s Dump'!$D$3:$AH$337,
MATCH($C168,'Active Hour''s Dump'!$A$3:$A$337,0),
MATCH(AF$2,'Active Hour''s Dump'!$D$2:$AH$2,0)
))),"")</f>
        <v>1229.8270000000002</v>
      </c>
      <c r="AG168" s="13" t="str">
        <f>_xlfn.IFNA(IF(AG$3="Productivity",
INDEX('Productivity Dump'!$E$4:$AJ$500,
MATCH($A168,'Productivity Dump'!$A$4:$A$500,0),
MATCH(AG$2,'Productivity Dump'!$E$3:$AJ$3,0)
),
IF(AG$3="Attendance",
INDEX('Attendance Dump'!$E$2:$AI$400,
MATCH($A168,'Attendance Dump'!$B$2:$B$400,0),
MATCH(AG$2,'Attendance Dump'!$E$1:$AI$1,0)
),
INDEX('Active Hour''s Dump'!$D$3:$AH$337,
MATCH($C168,'Active Hour''s Dump'!$A$3:$A$337,0),
MATCH(AG$2,'Active Hour''s Dump'!$D$2:$AH$2,0)
))),"")</f>
        <v>P</v>
      </c>
      <c r="AH168" s="54">
        <f>_xlfn.IFNA(IF(AH$3="Productivity",
INDEX('Productivity Dump'!$E$4:$AJ$500,
MATCH($A168,'Productivity Dump'!$A$4:$A$500,0),
MATCH(AH$2,'Productivity Dump'!$E$3:$AJ$3,0)
),
IF(AH$3="Attendance",
INDEX('Attendance Dump'!$E$2:$AI$400,
MATCH($A168,'Attendance Dump'!$B$2:$B$400,0),
MATCH(AH$2,'Attendance Dump'!$E$1:$AI$1,0)
),
INDEX('Active Hour''s Dump'!$D$3:$AH$337,
MATCH($C168,'Active Hour''s Dump'!$A$3:$A$337,0),
MATCH(AH$2,'Active Hour''s Dump'!$D$2:$AH$2,0)
))),"")</f>
        <v>12.9166666666667</v>
      </c>
      <c r="AI168" s="13">
        <f>_xlfn.IFNA(IF(AI$3="Productivity",
INDEX('Productivity Dump'!$E$4:$AJ$500,
MATCH($A168,'Productivity Dump'!$A$4:$A$500,0),
MATCH(AI$2,'Productivity Dump'!$E$3:$AJ$3,0)
),
IF(AI$3="Attendance",
INDEX('Attendance Dump'!$E$2:$AI$400,
MATCH($A168,'Attendance Dump'!$B$2:$B$400,0),
MATCH(AI$2,'Attendance Dump'!$E$1:$AI$1,0)
),
INDEX('Active Hour''s Dump'!$D$3:$AH$337,
MATCH($C168,'Active Hour''s Dump'!$A$3:$A$337,0),
MATCH(AI$2,'Active Hour''s Dump'!$D$2:$AH$2,0)
))),"")</f>
        <v>1042.95</v>
      </c>
      <c r="AJ168" s="13" t="str">
        <f>_xlfn.IFNA(IF(AJ$3="Productivity",
INDEX('Productivity Dump'!$E$4:$AJ$500,
MATCH($A168,'Productivity Dump'!$A$4:$A$500,0),
MATCH(AJ$2,'Productivity Dump'!$E$3:$AJ$3,0)
),
IF(AJ$3="Attendance",
INDEX('Attendance Dump'!$E$2:$AI$400,
MATCH($A168,'Attendance Dump'!$B$2:$B$400,0),
MATCH(AJ$2,'Attendance Dump'!$E$1:$AI$1,0)
),
INDEX('Active Hour''s Dump'!$D$3:$AH$337,
MATCH($C168,'Active Hour''s Dump'!$A$3:$A$337,0),
MATCH(AJ$2,'Active Hour''s Dump'!$D$2:$AH$2,0)
))),"")</f>
        <v>P</v>
      </c>
      <c r="AK168" s="54">
        <f>_xlfn.IFNA(IF(AK$3="Productivity",
INDEX('Productivity Dump'!$E$4:$AJ$500,
MATCH($A168,'Productivity Dump'!$A$4:$A$500,0),
MATCH(AK$2,'Productivity Dump'!$E$3:$AJ$3,0)
),
IF(AK$3="Attendance",
INDEX('Attendance Dump'!$E$2:$AI$400,
MATCH($A168,'Attendance Dump'!$B$2:$B$400,0),
MATCH(AK$2,'Attendance Dump'!$E$1:$AI$1,0)
),
INDEX('Active Hour''s Dump'!$D$3:$AH$337,
MATCH($C168,'Active Hour''s Dump'!$A$3:$A$337,0),
MATCH(AK$2,'Active Hour''s Dump'!$D$2:$AH$2,0)
))),"")</f>
        <v>11.8333333333333</v>
      </c>
      <c r="AL168" s="13">
        <f>_xlfn.IFNA(IF(AL$3="Productivity",
INDEX('Productivity Dump'!$E$4:$AJ$500,
MATCH($A168,'Productivity Dump'!$A$4:$A$500,0),
MATCH(AL$2,'Productivity Dump'!$E$3:$AJ$3,0)
),
IF(AL$3="Attendance",
INDEX('Attendance Dump'!$E$2:$AI$400,
MATCH($A168,'Attendance Dump'!$B$2:$B$400,0),
MATCH(AL$2,'Attendance Dump'!$E$1:$AI$1,0)
),
INDEX('Active Hour''s Dump'!$D$3:$AH$337,
MATCH($C168,'Active Hour''s Dump'!$A$3:$A$337,0),
MATCH(AL$2,'Active Hour''s Dump'!$D$2:$AH$2,0)
))),"")</f>
        <v>0</v>
      </c>
      <c r="AM168" s="13" t="str">
        <f>_xlfn.IFNA(IF(AM$3="Productivity",
INDEX('Productivity Dump'!$E$4:$AJ$500,
MATCH($A168,'Productivity Dump'!$A$4:$A$500,0),
MATCH(AM$2,'Productivity Dump'!$E$3:$AJ$3,0)
),
IF(AM$3="Attendance",
INDEX('Attendance Dump'!$E$2:$AI$400,
MATCH($A168,'Attendance Dump'!$B$2:$B$400,0),
MATCH(AM$2,'Attendance Dump'!$E$1:$AI$1,0)
),
INDEX('Active Hour''s Dump'!$D$3:$AH$337,
MATCH($C168,'Active Hour''s Dump'!$A$3:$A$337,0),
MATCH(AM$2,'Active Hour''s Dump'!$D$2:$AH$2,0)
))),"")</f>
        <v>WO</v>
      </c>
      <c r="AN168" s="54">
        <f>_xlfn.IFNA(IF(AN$3="Productivity",
INDEX('Productivity Dump'!$E$4:$AJ$500,
MATCH($A168,'Productivity Dump'!$A$4:$A$500,0),
MATCH(AN$2,'Productivity Dump'!$E$3:$AJ$3,0)
),
IF(AN$3="Attendance",
INDEX('Attendance Dump'!$E$2:$AI$400,
MATCH($A168,'Attendance Dump'!$B$2:$B$400,0),
MATCH(AN$2,'Attendance Dump'!$E$1:$AI$1,0)
),
INDEX('Active Hour''s Dump'!$D$3:$AH$337,
MATCH($C168,'Active Hour''s Dump'!$A$3:$A$337,0),
MATCH(AN$2,'Active Hour''s Dump'!$D$2:$AH$2,0)
))),"")</f>
        <v>0</v>
      </c>
      <c r="AO168" s="13">
        <f>_xlfn.IFNA(IF(AO$3="Productivity",
INDEX('Productivity Dump'!$E$4:$AJ$500,
MATCH($A168,'Productivity Dump'!$A$4:$A$500,0),
MATCH(AO$2,'Productivity Dump'!$E$3:$AJ$3,0)
),
IF(AO$3="Attendance",
INDEX('Attendance Dump'!$E$2:$AI$400,
MATCH($A168,'Attendance Dump'!$B$2:$B$400,0),
MATCH(AO$2,'Attendance Dump'!$E$1:$AI$1,0)
),
INDEX('Active Hour''s Dump'!$D$3:$AH$337,
MATCH($C168,'Active Hour''s Dump'!$A$3:$A$337,0),
MATCH(AO$2,'Active Hour''s Dump'!$D$2:$AH$2,0)
))),"")</f>
        <v>615.49000000000024</v>
      </c>
      <c r="AP168" s="13" t="str">
        <f>_xlfn.IFNA(IF(AP$3="Productivity",
INDEX('Productivity Dump'!$E$4:$AJ$500,
MATCH($A168,'Productivity Dump'!$A$4:$A$500,0),
MATCH(AP$2,'Productivity Dump'!$E$3:$AJ$3,0)
),
IF(AP$3="Attendance",
INDEX('Attendance Dump'!$E$2:$AI$400,
MATCH($A168,'Attendance Dump'!$B$2:$B$400,0),
MATCH(AP$2,'Attendance Dump'!$E$1:$AI$1,0)
),
INDEX('Active Hour''s Dump'!$D$3:$AH$337,
MATCH($C168,'Active Hour''s Dump'!$A$3:$A$337,0),
MATCH(AP$2,'Active Hour''s Dump'!$D$2:$AH$2,0)
))),"")</f>
        <v>P</v>
      </c>
      <c r="AQ168" s="54">
        <f>_xlfn.IFNA(IF(AQ$3="Productivity",
INDEX('Productivity Dump'!$E$4:$AJ$500,
MATCH($A168,'Productivity Dump'!$A$4:$A$500,0),
MATCH(AQ$2,'Productivity Dump'!$E$3:$AJ$3,0)
),
IF(AQ$3="Attendance",
INDEX('Attendance Dump'!$E$2:$AI$400,
MATCH($A168,'Attendance Dump'!$B$2:$B$400,0),
MATCH(AQ$2,'Attendance Dump'!$E$1:$AI$1,0)
),
INDEX('Active Hour''s Dump'!$D$3:$AH$337,
MATCH($C168,'Active Hour''s Dump'!$A$3:$A$337,0),
MATCH(AQ$2,'Active Hour''s Dump'!$D$2:$AH$2,0)
))),"")</f>
        <v>7</v>
      </c>
      <c r="AR168" s="13">
        <f>_xlfn.IFNA(IF(AR$3="Productivity",
INDEX('Productivity Dump'!$E$4:$AJ$500,
MATCH($A168,'Productivity Dump'!$A$4:$A$500,0),
MATCH(AR$2,'Productivity Dump'!$E$3:$AJ$3,0)
),
IF(AR$3="Attendance",
INDEX('Attendance Dump'!$E$2:$AI$400,
MATCH($A168,'Attendance Dump'!$B$2:$B$400,0),
MATCH(AR$2,'Attendance Dump'!$E$1:$AI$1,0)
),
INDEX('Active Hour''s Dump'!$D$3:$AH$337,
MATCH($C168,'Active Hour''s Dump'!$A$3:$A$337,0),
MATCH(AR$2,'Active Hour''s Dump'!$D$2:$AH$2,0)
))),"")</f>
        <v>1225.4080000000004</v>
      </c>
      <c r="AS168" s="13" t="str">
        <f>_xlfn.IFNA(IF(AS$3="Productivity",
INDEX('Productivity Dump'!$E$4:$AJ$500,
MATCH($A168,'Productivity Dump'!$A$4:$A$500,0),
MATCH(AS$2,'Productivity Dump'!$E$3:$AJ$3,0)
),
IF(AS$3="Attendance",
INDEX('Attendance Dump'!$E$2:$AI$400,
MATCH($A168,'Attendance Dump'!$B$2:$B$400,0),
MATCH(AS$2,'Attendance Dump'!$E$1:$AI$1,0)
),
INDEX('Active Hour''s Dump'!$D$3:$AH$337,
MATCH($C168,'Active Hour''s Dump'!$A$3:$A$337,0),
MATCH(AS$2,'Active Hour''s Dump'!$D$2:$AH$2,0)
))),"")</f>
        <v>P</v>
      </c>
      <c r="AT168" s="54">
        <f>_xlfn.IFNA(IF(AT$3="Productivity",
INDEX('Productivity Dump'!$E$4:$AJ$500,
MATCH($A168,'Productivity Dump'!$A$4:$A$500,0),
MATCH(AT$2,'Productivity Dump'!$E$3:$AJ$3,0)
),
IF(AT$3="Attendance",
INDEX('Attendance Dump'!$E$2:$AI$400,
MATCH($A168,'Attendance Dump'!$B$2:$B$400,0),
MATCH(AT$2,'Attendance Dump'!$E$1:$AI$1,0)
),
INDEX('Active Hour''s Dump'!$D$3:$AH$337,
MATCH($C168,'Active Hour''s Dump'!$A$3:$A$337,0),
MATCH(AT$2,'Active Hour''s Dump'!$D$2:$AH$2,0)
))),"")</f>
        <v>13.25</v>
      </c>
      <c r="AU168" s="13">
        <f>_xlfn.IFNA(IF(AU$3="Productivity",
INDEX('Productivity Dump'!$E$4:$AJ$500,
MATCH($A168,'Productivity Dump'!$A$4:$A$500,0),
MATCH(AU$2,'Productivity Dump'!$E$3:$AJ$3,0)
),
IF(AU$3="Attendance",
INDEX('Attendance Dump'!$E$2:$AI$400,
MATCH($A168,'Attendance Dump'!$B$2:$B$400,0),
MATCH(AU$2,'Attendance Dump'!$E$1:$AI$1,0)
),
INDEX('Active Hour''s Dump'!$D$3:$AH$337,
MATCH($C168,'Active Hour''s Dump'!$A$3:$A$337,0),
MATCH(AU$2,'Active Hour''s Dump'!$D$2:$AH$2,0)
))),"")</f>
        <v>1217.5529999999999</v>
      </c>
      <c r="AV168" s="13" t="str">
        <f>_xlfn.IFNA(IF(AV$3="Productivity",
INDEX('Productivity Dump'!$E$4:$AJ$500,
MATCH($A168,'Productivity Dump'!$A$4:$A$500,0),
MATCH(AV$2,'Productivity Dump'!$E$3:$AJ$3,0)
),
IF(AV$3="Attendance",
INDEX('Attendance Dump'!$E$2:$AI$400,
MATCH($A168,'Attendance Dump'!$B$2:$B$400,0),
MATCH(AV$2,'Attendance Dump'!$E$1:$AI$1,0)
),
INDEX('Active Hour''s Dump'!$D$3:$AH$337,
MATCH($C168,'Active Hour''s Dump'!$A$3:$A$337,0),
MATCH(AV$2,'Active Hour''s Dump'!$D$2:$AH$2,0)
))),"")</f>
        <v>P</v>
      </c>
      <c r="AW168" s="54">
        <f>_xlfn.IFNA(IF(AW$3="Productivity",
INDEX('Productivity Dump'!$E$4:$AJ$500,
MATCH($A168,'Productivity Dump'!$A$4:$A$500,0),
MATCH(AW$2,'Productivity Dump'!$E$3:$AJ$3,0)
),
IF(AW$3="Attendance",
INDEX('Attendance Dump'!$E$2:$AI$400,
MATCH($A168,'Attendance Dump'!$B$2:$B$400,0),
MATCH(AW$2,'Attendance Dump'!$E$1:$AI$1,0)
),
INDEX('Active Hour''s Dump'!$D$3:$AH$337,
MATCH($C168,'Active Hour''s Dump'!$A$3:$A$337,0),
MATCH(AW$2,'Active Hour''s Dump'!$D$2:$AH$2,0)
))),"")</f>
        <v>14.5</v>
      </c>
      <c r="AX168" s="13">
        <f>_xlfn.IFNA(IF(AX$3="Productivity",
INDEX('Productivity Dump'!$E$4:$AJ$500,
MATCH($A168,'Productivity Dump'!$A$4:$A$500,0),
MATCH(AX$2,'Productivity Dump'!$E$3:$AJ$3,0)
),
IF(AX$3="Attendance",
INDEX('Attendance Dump'!$E$2:$AI$400,
MATCH($A168,'Attendance Dump'!$B$2:$B$400,0),
MATCH(AX$2,'Attendance Dump'!$E$1:$AI$1,0)
),
INDEX('Active Hour''s Dump'!$D$3:$AH$337,
MATCH($C168,'Active Hour''s Dump'!$A$3:$A$337,0),
MATCH(AX$2,'Active Hour''s Dump'!$D$2:$AH$2,0)
))),"")</f>
        <v>1220.444</v>
      </c>
      <c r="AY168" s="13" t="str">
        <f>_xlfn.IFNA(IF(AY$3="Productivity",
INDEX('Productivity Dump'!$E$4:$AJ$500,
MATCH($A168,'Productivity Dump'!$A$4:$A$500,0),
MATCH(AY$2,'Productivity Dump'!$E$3:$AJ$3,0)
),
IF(AY$3="Attendance",
INDEX('Attendance Dump'!$E$2:$AI$400,
MATCH($A168,'Attendance Dump'!$B$2:$B$400,0),
MATCH(AY$2,'Attendance Dump'!$E$1:$AI$1,0)
),
INDEX('Active Hour''s Dump'!$D$3:$AH$337,
MATCH($C168,'Active Hour''s Dump'!$A$3:$A$337,0),
MATCH(AY$2,'Active Hour''s Dump'!$D$2:$AH$2,0)
))),"")</f>
        <v>P</v>
      </c>
      <c r="AZ168" s="54">
        <f>_xlfn.IFNA(IF(AZ$3="Productivity",
INDEX('Productivity Dump'!$E$4:$AJ$500,
MATCH($A168,'Productivity Dump'!$A$4:$A$500,0),
MATCH(AZ$2,'Productivity Dump'!$E$3:$AJ$3,0)
),
IF(AZ$3="Attendance",
INDEX('Attendance Dump'!$E$2:$AI$400,
MATCH($A168,'Attendance Dump'!$B$2:$B$400,0),
MATCH(AZ$2,'Attendance Dump'!$E$1:$AI$1,0)
),
INDEX('Active Hour''s Dump'!$D$3:$AH$337,
MATCH($C168,'Active Hour''s Dump'!$A$3:$A$337,0),
MATCH(AZ$2,'Active Hour''s Dump'!$D$2:$AH$2,0)
))),"")</f>
        <v>13.6666666666667</v>
      </c>
      <c r="BA168" s="13">
        <f>_xlfn.IFNA(IF(BA$3="Productivity",
INDEX('Productivity Dump'!$E$4:$AJ$500,
MATCH($A168,'Productivity Dump'!$A$4:$A$500,0),
MATCH(BA$2,'Productivity Dump'!$E$3:$AJ$3,0)
),
IF(BA$3="Attendance",
INDEX('Attendance Dump'!$E$2:$AI$400,
MATCH($A168,'Attendance Dump'!$B$2:$B$400,0),
MATCH(BA$2,'Attendance Dump'!$E$1:$AI$1,0)
),
INDEX('Active Hour''s Dump'!$D$3:$AH$337,
MATCH($C168,'Active Hour''s Dump'!$A$3:$A$337,0),
MATCH(BA$2,'Active Hour''s Dump'!$D$2:$AH$2,0)
))),"")</f>
        <v>1212.6379999999999</v>
      </c>
      <c r="BB168" s="13" t="str">
        <f>_xlfn.IFNA(IF(BB$3="Productivity",
INDEX('Productivity Dump'!$E$4:$AJ$500,
MATCH($A168,'Productivity Dump'!$A$4:$A$500,0),
MATCH(BB$2,'Productivity Dump'!$E$3:$AJ$3,0)
),
IF(BB$3="Attendance",
INDEX('Attendance Dump'!$E$2:$AI$400,
MATCH($A168,'Attendance Dump'!$B$2:$B$400,0),
MATCH(BB$2,'Attendance Dump'!$E$1:$AI$1,0)
),
INDEX('Active Hour''s Dump'!$D$3:$AH$337,
MATCH($C168,'Active Hour''s Dump'!$A$3:$A$337,0),
MATCH(BB$2,'Active Hour''s Dump'!$D$2:$AH$2,0)
))),"")</f>
        <v>P</v>
      </c>
      <c r="BC168" s="54">
        <f>_xlfn.IFNA(IF(BC$3="Productivity",
INDEX('Productivity Dump'!$E$4:$AJ$500,
MATCH($A168,'Productivity Dump'!$A$4:$A$500,0),
MATCH(BC$2,'Productivity Dump'!$E$3:$AJ$3,0)
),
IF(BC$3="Attendance",
INDEX('Attendance Dump'!$E$2:$AI$400,
MATCH($A168,'Attendance Dump'!$B$2:$B$400,0),
MATCH(BC$2,'Attendance Dump'!$E$1:$AI$1,0)
),
INDEX('Active Hour''s Dump'!$D$3:$AH$337,
MATCH($C168,'Active Hour''s Dump'!$A$3:$A$337,0),
MATCH(BC$2,'Active Hour''s Dump'!$D$2:$AH$2,0)
))),"")</f>
        <v>15.1666666666667</v>
      </c>
      <c r="BD168" s="13">
        <f>_xlfn.IFNA(IF(BD$3="Productivity",
INDEX('Productivity Dump'!$E$4:$AJ$500,
MATCH($A168,'Productivity Dump'!$A$4:$A$500,0),
MATCH(BD$2,'Productivity Dump'!$E$3:$AJ$3,0)
),
IF(BD$3="Attendance",
INDEX('Attendance Dump'!$E$2:$AI$400,
MATCH($A168,'Attendance Dump'!$B$2:$B$400,0),
MATCH(BD$2,'Attendance Dump'!$E$1:$AI$1,0)
),
INDEX('Active Hour''s Dump'!$D$3:$AH$337,
MATCH($C168,'Active Hour''s Dump'!$A$3:$A$337,0),
MATCH(BD$2,'Active Hour''s Dump'!$D$2:$AH$2,0)
))),"")</f>
        <v>946.49699999999996</v>
      </c>
      <c r="BE168" s="13" t="str">
        <f>_xlfn.IFNA(IF(BE$3="Productivity",
INDEX('Productivity Dump'!$E$4:$AJ$500,
MATCH($A168,'Productivity Dump'!$A$4:$A$500,0),
MATCH(BE$2,'Productivity Dump'!$E$3:$AJ$3,0)
),
IF(BE$3="Attendance",
INDEX('Attendance Dump'!$E$2:$AI$400,
MATCH($A168,'Attendance Dump'!$B$2:$B$400,0),
MATCH(BE$2,'Attendance Dump'!$E$1:$AI$1,0)
),
INDEX('Active Hour''s Dump'!$D$3:$AH$337,
MATCH($C168,'Active Hour''s Dump'!$A$3:$A$337,0),
MATCH(BE$2,'Active Hour''s Dump'!$D$2:$AH$2,0)
))),"")</f>
        <v>P</v>
      </c>
      <c r="BF168" s="54">
        <f>_xlfn.IFNA(IF(BF$3="Productivity",
INDEX('Productivity Dump'!$E$4:$AJ$500,
MATCH($A168,'Productivity Dump'!$A$4:$A$500,0),
MATCH(BF$2,'Productivity Dump'!$E$3:$AJ$3,0)
),
IF(BF$3="Attendance",
INDEX('Attendance Dump'!$E$2:$AI$400,
MATCH($A168,'Attendance Dump'!$B$2:$B$400,0),
MATCH(BF$2,'Attendance Dump'!$E$1:$AI$1,0)
),
INDEX('Active Hour''s Dump'!$D$3:$AH$337,
MATCH($C168,'Active Hour''s Dump'!$A$3:$A$337,0),
MATCH(BF$2,'Active Hour''s Dump'!$D$2:$AH$2,0)
))),"")</f>
        <v>10.3333333333333</v>
      </c>
      <c r="BG168" s="13">
        <f>_xlfn.IFNA(IF(BG$3="Productivity",
INDEX('Productivity Dump'!$E$4:$AJ$500,
MATCH($A168,'Productivity Dump'!$A$4:$A$500,0),
MATCH(BG$2,'Productivity Dump'!$E$3:$AJ$3,0)
),
IF(BG$3="Attendance",
INDEX('Attendance Dump'!$E$2:$AI$400,
MATCH($A168,'Attendance Dump'!$B$2:$B$400,0),
MATCH(BG$2,'Attendance Dump'!$E$1:$AI$1,0)
),
INDEX('Active Hour''s Dump'!$D$3:$AH$337,
MATCH($C168,'Active Hour''s Dump'!$A$3:$A$337,0),
MATCH(BG$2,'Active Hour''s Dump'!$D$2:$AH$2,0)
))),"")</f>
        <v>0</v>
      </c>
      <c r="BH168" s="13" t="str">
        <f>_xlfn.IFNA(IF(BH$3="Productivity",
INDEX('Productivity Dump'!$E$4:$AJ$500,
MATCH($A168,'Productivity Dump'!$A$4:$A$500,0),
MATCH(BH$2,'Productivity Dump'!$E$3:$AJ$3,0)
),
IF(BH$3="Attendance",
INDEX('Attendance Dump'!$E$2:$AI$400,
MATCH($A168,'Attendance Dump'!$B$2:$B$400,0),
MATCH(BH$2,'Attendance Dump'!$E$1:$AI$1,0)
),
INDEX('Active Hour''s Dump'!$D$3:$AH$337,
MATCH($C168,'Active Hour''s Dump'!$A$3:$A$337,0),
MATCH(BH$2,'Active Hour''s Dump'!$D$2:$AH$2,0)
))),"")</f>
        <v>WO</v>
      </c>
      <c r="BI168" s="54">
        <f>_xlfn.IFNA(IF(BI$3="Productivity",
INDEX('Productivity Dump'!$E$4:$AJ$500,
MATCH($A168,'Productivity Dump'!$A$4:$A$500,0),
MATCH(BI$2,'Productivity Dump'!$E$3:$AJ$3,0)
),
IF(BI$3="Attendance",
INDEX('Attendance Dump'!$E$2:$AI$400,
MATCH($A168,'Attendance Dump'!$B$2:$B$400,0),
MATCH(BI$2,'Attendance Dump'!$E$1:$AI$1,0)
),
INDEX('Active Hour''s Dump'!$D$3:$AH$337,
MATCH($C168,'Active Hour''s Dump'!$A$3:$A$337,0),
MATCH(BI$2,'Active Hour''s Dump'!$D$2:$AH$2,0)
))),"")</f>
        <v>0</v>
      </c>
      <c r="BJ168" s="13">
        <f>_xlfn.IFNA(IF(BJ$3="Productivity",
INDEX('Productivity Dump'!$E$4:$AJ$500,
MATCH($A168,'Productivity Dump'!$A$4:$A$500,0),
MATCH(BJ$2,'Productivity Dump'!$E$3:$AJ$3,0)
),
IF(BJ$3="Attendance",
INDEX('Attendance Dump'!$E$2:$AI$400,
MATCH($A168,'Attendance Dump'!$B$2:$B$400,0),
MATCH(BJ$2,'Attendance Dump'!$E$1:$AI$1,0)
),
INDEX('Active Hour''s Dump'!$D$3:$AH$337,
MATCH($C168,'Active Hour''s Dump'!$A$3:$A$337,0),
MATCH(BJ$2,'Active Hour''s Dump'!$D$2:$AH$2,0)
))),"")</f>
        <v>698.85699999999997</v>
      </c>
      <c r="BK168" s="13" t="str">
        <f>_xlfn.IFNA(IF(BK$3="Productivity",
INDEX('Productivity Dump'!$E$4:$AJ$500,
MATCH($A168,'Productivity Dump'!$A$4:$A$500,0),
MATCH(BK$2,'Productivity Dump'!$E$3:$AJ$3,0)
),
IF(BK$3="Attendance",
INDEX('Attendance Dump'!$E$2:$AI$400,
MATCH($A168,'Attendance Dump'!$B$2:$B$400,0),
MATCH(BK$2,'Attendance Dump'!$E$1:$AI$1,0)
),
INDEX('Active Hour''s Dump'!$D$3:$AH$337,
MATCH($C168,'Active Hour''s Dump'!$A$3:$A$337,0),
MATCH(BK$2,'Active Hour''s Dump'!$D$2:$AH$2,0)
))),"")</f>
        <v>P</v>
      </c>
      <c r="BL168" s="54">
        <f>_xlfn.IFNA(IF(BL$3="Productivity",
INDEX('Productivity Dump'!$E$4:$AJ$500,
MATCH($A168,'Productivity Dump'!$A$4:$A$500,0),
MATCH(BL$2,'Productivity Dump'!$E$3:$AJ$3,0)
),
IF(BL$3="Attendance",
INDEX('Attendance Dump'!$E$2:$AI$400,
MATCH($A168,'Attendance Dump'!$B$2:$B$400,0),
MATCH(BL$2,'Attendance Dump'!$E$1:$AI$1,0)
),
INDEX('Active Hour''s Dump'!$D$3:$AH$337,
MATCH($C168,'Active Hour''s Dump'!$A$3:$A$337,0),
MATCH(BL$2,'Active Hour''s Dump'!$D$2:$AH$2,0)
))),"")</f>
        <v>7.9166666666666696</v>
      </c>
      <c r="BM168" s="13">
        <f>_xlfn.IFNA(IF(BM$3="Productivity",
INDEX('Productivity Dump'!$E$4:$AJ$500,
MATCH($A168,'Productivity Dump'!$A$4:$A$500,0),
MATCH(BM$2,'Productivity Dump'!$E$3:$AJ$3,0)
),
IF(BM$3="Attendance",
INDEX('Attendance Dump'!$E$2:$AI$400,
MATCH($A168,'Attendance Dump'!$B$2:$B$400,0),
MATCH(BM$2,'Attendance Dump'!$E$1:$AI$1,0)
),
INDEX('Active Hour''s Dump'!$D$3:$AH$337,
MATCH($C168,'Active Hour''s Dump'!$A$3:$A$337,0),
MATCH(BM$2,'Active Hour''s Dump'!$D$2:$AH$2,0)
))),"")</f>
        <v>1173.5160000000001</v>
      </c>
      <c r="BN168" s="13" t="str">
        <f>_xlfn.IFNA(IF(BN$3="Productivity",
INDEX('Productivity Dump'!$E$4:$AJ$500,
MATCH($A168,'Productivity Dump'!$A$4:$A$500,0),
MATCH(BN$2,'Productivity Dump'!$E$3:$AJ$3,0)
),
IF(BN$3="Attendance",
INDEX('Attendance Dump'!$E$2:$AI$400,
MATCH($A168,'Attendance Dump'!$B$2:$B$400,0),
MATCH(BN$2,'Attendance Dump'!$E$1:$AI$1,0)
),
INDEX('Active Hour''s Dump'!$D$3:$AH$337,
MATCH($C168,'Active Hour''s Dump'!$A$3:$A$337,0),
MATCH(BN$2,'Active Hour''s Dump'!$D$2:$AH$2,0)
))),"")</f>
        <v>P</v>
      </c>
      <c r="BO168" s="54">
        <f>_xlfn.IFNA(IF(BO$3="Productivity",
INDEX('Productivity Dump'!$E$4:$AJ$500,
MATCH($A168,'Productivity Dump'!$A$4:$A$500,0),
MATCH(BO$2,'Productivity Dump'!$E$3:$AJ$3,0)
),
IF(BO$3="Attendance",
INDEX('Attendance Dump'!$E$2:$AI$400,
MATCH($A168,'Attendance Dump'!$B$2:$B$400,0),
MATCH(BO$2,'Attendance Dump'!$E$1:$AI$1,0)
),
INDEX('Active Hour''s Dump'!$D$3:$AH$337,
MATCH($C168,'Active Hour''s Dump'!$A$3:$A$337,0),
MATCH(BO$2,'Active Hour''s Dump'!$D$2:$AH$2,0)
))),"")</f>
        <v>13.25</v>
      </c>
      <c r="BP168" s="13">
        <f>_xlfn.IFNA(IF(BP$3="Productivity",
INDEX('Productivity Dump'!$E$4:$AJ$500,
MATCH($A168,'Productivity Dump'!$A$4:$A$500,0),
MATCH(BP$2,'Productivity Dump'!$E$3:$AJ$3,0)
),
IF(BP$3="Attendance",
INDEX('Attendance Dump'!$E$2:$AI$400,
MATCH($A168,'Attendance Dump'!$B$2:$B$400,0),
MATCH(BP$2,'Attendance Dump'!$E$1:$AI$1,0)
),
INDEX('Active Hour''s Dump'!$D$3:$AH$337,
MATCH($C168,'Active Hour''s Dump'!$A$3:$A$337,0),
MATCH(BP$2,'Active Hour''s Dump'!$D$2:$AH$2,0)
))),"")</f>
        <v>1175.7759999999998</v>
      </c>
      <c r="BQ168" s="13" t="str">
        <f>_xlfn.IFNA(IF(BQ$3="Productivity",
INDEX('Productivity Dump'!$E$4:$AJ$500,
MATCH($A168,'Productivity Dump'!$A$4:$A$500,0),
MATCH(BQ$2,'Productivity Dump'!$E$3:$AJ$3,0)
),
IF(BQ$3="Attendance",
INDEX('Attendance Dump'!$E$2:$AI$400,
MATCH($A168,'Attendance Dump'!$B$2:$B$400,0),
MATCH(BQ$2,'Attendance Dump'!$E$1:$AI$1,0)
),
INDEX('Active Hour''s Dump'!$D$3:$AH$337,
MATCH($C168,'Active Hour''s Dump'!$A$3:$A$337,0),
MATCH(BQ$2,'Active Hour''s Dump'!$D$2:$AH$2,0)
))),"")</f>
        <v>P</v>
      </c>
      <c r="BR168" s="54">
        <f>_xlfn.IFNA(IF(BR$3="Productivity",
INDEX('Productivity Dump'!$E$4:$AJ$500,
MATCH($A168,'Productivity Dump'!$A$4:$A$500,0),
MATCH(BR$2,'Productivity Dump'!$E$3:$AJ$3,0)
),
IF(BR$3="Attendance",
INDEX('Attendance Dump'!$E$2:$AI$400,
MATCH($A168,'Attendance Dump'!$B$2:$B$400,0),
MATCH(BR$2,'Attendance Dump'!$E$1:$AI$1,0)
),
INDEX('Active Hour''s Dump'!$D$3:$AH$337,
MATCH($C168,'Active Hour''s Dump'!$A$3:$A$337,0),
MATCH(BR$2,'Active Hour''s Dump'!$D$2:$AH$2,0)
))),"")</f>
        <v>14.3333333333333</v>
      </c>
      <c r="BS168" s="13">
        <f>_xlfn.IFNA(IF(BS$3="Productivity",
INDEX('Productivity Dump'!$E$4:$AJ$500,
MATCH($A168,'Productivity Dump'!$A$4:$A$500,0),
MATCH(BS$2,'Productivity Dump'!$E$3:$AJ$3,0)
),
IF(BS$3="Attendance",
INDEX('Attendance Dump'!$E$2:$AI$400,
MATCH($A168,'Attendance Dump'!$B$2:$B$400,0),
MATCH(BS$2,'Attendance Dump'!$E$1:$AI$1,0)
),
INDEX('Active Hour''s Dump'!$D$3:$AH$337,
MATCH($C168,'Active Hour''s Dump'!$A$3:$A$337,0),
MATCH(BS$2,'Active Hour''s Dump'!$D$2:$AH$2,0)
))),"")</f>
        <v>1170.1669999999999</v>
      </c>
      <c r="BT168" s="13" t="str">
        <f>_xlfn.IFNA(IF(BT$3="Productivity",
INDEX('Productivity Dump'!$E$4:$AJ$500,
MATCH($A168,'Productivity Dump'!$A$4:$A$500,0),
MATCH(BT$2,'Productivity Dump'!$E$3:$AJ$3,0)
),
IF(BT$3="Attendance",
INDEX('Attendance Dump'!$E$2:$AI$400,
MATCH($A168,'Attendance Dump'!$B$2:$B$400,0),
MATCH(BT$2,'Attendance Dump'!$E$1:$AI$1,0)
),
INDEX('Active Hour''s Dump'!$D$3:$AH$337,
MATCH($C168,'Active Hour''s Dump'!$A$3:$A$337,0),
MATCH(BT$2,'Active Hour''s Dump'!$D$2:$AH$2,0)
))),"")</f>
        <v>H(P)</v>
      </c>
      <c r="BU168" s="54">
        <f>_xlfn.IFNA(IF(BU$3="Productivity",
INDEX('Productivity Dump'!$E$4:$AJ$500,
MATCH($A168,'Productivity Dump'!$A$4:$A$500,0),
MATCH(BU$2,'Productivity Dump'!$E$3:$AJ$3,0)
),
IF(BU$3="Attendance",
INDEX('Attendance Dump'!$E$2:$AI$400,
MATCH($A168,'Attendance Dump'!$B$2:$B$400,0),
MATCH(BU$2,'Attendance Dump'!$E$1:$AI$1,0)
),
INDEX('Active Hour''s Dump'!$D$3:$AH$337,
MATCH($C168,'Active Hour''s Dump'!$A$3:$A$337,0),
MATCH(BU$2,'Active Hour''s Dump'!$D$2:$AH$2,0)
))),"")</f>
        <v>14.25</v>
      </c>
      <c r="BV168" s="13">
        <f>_xlfn.IFNA(IF(BV$3="Productivity",
INDEX('Productivity Dump'!$E$4:$AJ$500,
MATCH($A168,'Productivity Dump'!$A$4:$A$500,0),
MATCH(BV$2,'Productivity Dump'!$E$3:$AJ$3,0)
),
IF(BV$3="Attendance",
INDEX('Attendance Dump'!$E$2:$AI$400,
MATCH($A168,'Attendance Dump'!$B$2:$B$400,0),
MATCH(BV$2,'Attendance Dump'!$E$1:$AI$1,0)
),
INDEX('Active Hour''s Dump'!$D$3:$AH$337,
MATCH($C168,'Active Hour''s Dump'!$A$3:$A$337,0),
MATCH(BV$2,'Active Hour''s Dump'!$D$2:$AH$2,0)
))),"")</f>
        <v>1152.8400000000001</v>
      </c>
      <c r="BW168" s="13" t="str">
        <f>_xlfn.IFNA(IF(BW$3="Productivity",
INDEX('Productivity Dump'!$E$4:$AJ$500,
MATCH($A168,'Productivity Dump'!$A$4:$A$500,0),
MATCH(BW$2,'Productivity Dump'!$E$3:$AJ$3,0)
),
IF(BW$3="Attendance",
INDEX('Attendance Dump'!$E$2:$AI$400,
MATCH($A168,'Attendance Dump'!$B$2:$B$400,0),
MATCH(BW$2,'Attendance Dump'!$E$1:$AI$1,0)
),
INDEX('Active Hour''s Dump'!$D$3:$AH$337,
MATCH($C168,'Active Hour''s Dump'!$A$3:$A$337,0),
MATCH(BW$2,'Active Hour''s Dump'!$D$2:$AH$2,0)
))),"")</f>
        <v>P</v>
      </c>
      <c r="BX168" s="54">
        <f>_xlfn.IFNA(IF(BX$3="Productivity",
INDEX('Productivity Dump'!$E$4:$AJ$500,
MATCH($A168,'Productivity Dump'!$A$4:$A$500,0),
MATCH(BX$2,'Productivity Dump'!$E$3:$AJ$3,0)
),
IF(BX$3="Attendance",
INDEX('Attendance Dump'!$E$2:$AI$400,
MATCH($A168,'Attendance Dump'!$B$2:$B$400,0),
MATCH(BX$2,'Attendance Dump'!$E$1:$AI$1,0)
),
INDEX('Active Hour''s Dump'!$D$3:$AH$337,
MATCH($C168,'Active Hour''s Dump'!$A$3:$A$337,0),
MATCH(BX$2,'Active Hour''s Dump'!$D$2:$AH$2,0)
))),"")</f>
        <v>13.0833333333333</v>
      </c>
      <c r="BY168" s="13">
        <f>_xlfn.IFNA(IF(BY$3="Productivity",
INDEX('Productivity Dump'!$E$4:$AJ$500,
MATCH($A168,'Productivity Dump'!$A$4:$A$500,0),
MATCH(BY$2,'Productivity Dump'!$E$3:$AJ$3,0)
),
IF(BY$3="Attendance",
INDEX('Attendance Dump'!$E$2:$AI$400,
MATCH($A168,'Attendance Dump'!$B$2:$B$400,0),
MATCH(BY$2,'Attendance Dump'!$E$1:$AI$1,0)
),
INDEX('Active Hour''s Dump'!$D$3:$AH$337,
MATCH($C168,'Active Hour''s Dump'!$A$3:$A$337,0),
MATCH(BY$2,'Active Hour''s Dump'!$D$2:$AH$2,0)
))),"")</f>
        <v>951.61</v>
      </c>
      <c r="BZ168" s="13" t="str">
        <f>_xlfn.IFNA(IF(BZ$3="Productivity",
INDEX('Productivity Dump'!$E$4:$AJ$500,
MATCH($A168,'Productivity Dump'!$A$4:$A$500,0),
MATCH(BZ$2,'Productivity Dump'!$E$3:$AJ$3,0)
),
IF(BZ$3="Attendance",
INDEX('Attendance Dump'!$E$2:$AI$400,
MATCH($A168,'Attendance Dump'!$B$2:$B$400,0),
MATCH(BZ$2,'Attendance Dump'!$E$1:$AI$1,0)
),
INDEX('Active Hour''s Dump'!$D$3:$AH$337,
MATCH($C168,'Active Hour''s Dump'!$A$3:$A$337,0),
MATCH(BZ$2,'Active Hour''s Dump'!$D$2:$AH$2,0)
))),"")</f>
        <v>P</v>
      </c>
      <c r="CA168" s="54">
        <f>_xlfn.IFNA(IF(CA$3="Productivity",
INDEX('Productivity Dump'!$E$4:$AJ$500,
MATCH($A168,'Productivity Dump'!$A$4:$A$500,0),
MATCH(CA$2,'Productivity Dump'!$E$3:$AJ$3,0)
),
IF(CA$3="Attendance",
INDEX('Attendance Dump'!$E$2:$AI$400,
MATCH($A168,'Attendance Dump'!$B$2:$B$400,0),
MATCH(CA$2,'Attendance Dump'!$E$1:$AI$1,0)
),
INDEX('Active Hour''s Dump'!$D$3:$AH$337,
MATCH($C168,'Active Hour''s Dump'!$A$3:$A$337,0),
MATCH(CA$2,'Active Hour''s Dump'!$D$2:$AH$2,0)
))),"")</f>
        <v>11.5</v>
      </c>
      <c r="CB168" s="13">
        <f>_xlfn.IFNA(IF(CB$3="Productivity",
INDEX('Productivity Dump'!$E$4:$AJ$500,
MATCH($A168,'Productivity Dump'!$A$4:$A$500,0),
MATCH(CB$2,'Productivity Dump'!$E$3:$AJ$3,0)
),
IF(CB$3="Attendance",
INDEX('Attendance Dump'!$E$2:$AI$400,
MATCH($A168,'Attendance Dump'!$B$2:$B$400,0),
MATCH(CB$2,'Attendance Dump'!$E$1:$AI$1,0)
),
INDEX('Active Hour''s Dump'!$D$3:$AH$337,
MATCH($C168,'Active Hour''s Dump'!$A$3:$A$337,0),
MATCH(CB$2,'Active Hour''s Dump'!$D$2:$AH$2,0)
))),"")</f>
        <v>0</v>
      </c>
      <c r="CC168" s="13" t="str">
        <f>_xlfn.IFNA(IF(CC$3="Productivity",
INDEX('Productivity Dump'!$E$4:$AJ$500,
MATCH($A168,'Productivity Dump'!$A$4:$A$500,0),
MATCH(CC$2,'Productivity Dump'!$E$3:$AJ$3,0)
),
IF(CC$3="Attendance",
INDEX('Attendance Dump'!$E$2:$AI$400,
MATCH($A168,'Attendance Dump'!$B$2:$B$400,0),
MATCH(CC$2,'Attendance Dump'!$E$1:$AI$1,0)
),
INDEX('Active Hour''s Dump'!$D$3:$AH$337,
MATCH($C168,'Active Hour''s Dump'!$A$3:$A$337,0),
MATCH(CC$2,'Active Hour''s Dump'!$D$2:$AH$2,0)
))),"")</f>
        <v>WO</v>
      </c>
      <c r="CD168" s="54">
        <f>_xlfn.IFNA(IF(CD$3="Productivity",
INDEX('Productivity Dump'!$E$4:$AJ$500,
MATCH($A168,'Productivity Dump'!$A$4:$A$500,0),
MATCH(CD$2,'Productivity Dump'!$E$3:$AJ$3,0)
),
IF(CD$3="Attendance",
INDEX('Attendance Dump'!$E$2:$AI$400,
MATCH($A168,'Attendance Dump'!$B$2:$B$400,0),
MATCH(CD$2,'Attendance Dump'!$E$1:$AI$1,0)
),
INDEX('Active Hour''s Dump'!$D$3:$AH$337,
MATCH($C168,'Active Hour''s Dump'!$A$3:$A$337,0),
MATCH(CD$2,'Active Hour''s Dump'!$D$2:$AH$2,0)
))),"")</f>
        <v>0</v>
      </c>
      <c r="CE168" s="13">
        <f>_xlfn.IFNA(IF(CE$3="Productivity",
INDEX('Productivity Dump'!$E$4:$AJ$500,
MATCH($A168,'Productivity Dump'!$A$4:$A$500,0),
MATCH(CE$2,'Productivity Dump'!$E$3:$AJ$3,0)
),
IF(CE$3="Attendance",
INDEX('Attendance Dump'!$E$2:$AI$400,
MATCH($A168,'Attendance Dump'!$B$2:$B$400,0),
MATCH(CE$2,'Attendance Dump'!$E$1:$AI$1,0)
),
INDEX('Active Hour''s Dump'!$D$3:$AH$337,
MATCH($C168,'Active Hour''s Dump'!$A$3:$A$337,0),
MATCH(CE$2,'Active Hour''s Dump'!$D$2:$AH$2,0)
))),"")</f>
        <v>688.04399999999987</v>
      </c>
      <c r="CF168" s="13" t="str">
        <f>_xlfn.IFNA(IF(CF$3="Productivity",
INDEX('Productivity Dump'!$E$4:$AJ$500,
MATCH($A168,'Productivity Dump'!$A$4:$A$500,0),
MATCH(CF$2,'Productivity Dump'!$E$3:$AJ$3,0)
),
IF(CF$3="Attendance",
INDEX('Attendance Dump'!$E$2:$AI$400,
MATCH($A168,'Attendance Dump'!$B$2:$B$400,0),
MATCH(CF$2,'Attendance Dump'!$E$1:$AI$1,0)
),
INDEX('Active Hour''s Dump'!$D$3:$AH$337,
MATCH($C168,'Active Hour''s Dump'!$A$3:$A$337,0),
MATCH(CF$2,'Active Hour''s Dump'!$D$2:$AH$2,0)
))),"")</f>
        <v>P</v>
      </c>
      <c r="CG168" s="54">
        <f>_xlfn.IFNA(IF(CG$3="Productivity",
INDEX('Productivity Dump'!$E$4:$AJ$500,
MATCH($A168,'Productivity Dump'!$A$4:$A$500,0),
MATCH(CG$2,'Productivity Dump'!$E$3:$AJ$3,0)
),
IF(CG$3="Attendance",
INDEX('Attendance Dump'!$E$2:$AI$400,
MATCH($A168,'Attendance Dump'!$B$2:$B$400,0),
MATCH(CG$2,'Attendance Dump'!$E$1:$AI$1,0)
),
INDEX('Active Hour''s Dump'!$D$3:$AH$337,
MATCH($C168,'Active Hour''s Dump'!$A$3:$A$337,0),
MATCH(CG$2,'Active Hour''s Dump'!$D$2:$AH$2,0)
))),"")</f>
        <v>8.25</v>
      </c>
      <c r="CH168" s="13">
        <f>_xlfn.IFNA(IF(CH$3="Productivity",
INDEX('Productivity Dump'!$E$4:$AJ$500,
MATCH($A168,'Productivity Dump'!$A$4:$A$500,0),
MATCH(CH$2,'Productivity Dump'!$E$3:$AJ$3,0)
),
IF(CH$3="Attendance",
INDEX('Attendance Dump'!$E$2:$AI$400,
MATCH($A168,'Attendance Dump'!$B$2:$B$400,0),
MATCH(CH$2,'Attendance Dump'!$E$1:$AI$1,0)
),
INDEX('Active Hour''s Dump'!$D$3:$AH$337,
MATCH($C168,'Active Hour''s Dump'!$A$3:$A$337,0),
MATCH(CH$2,'Active Hour''s Dump'!$D$2:$AH$2,0)
))),"")</f>
        <v>1161.3210000000001</v>
      </c>
      <c r="CI168" s="13" t="str">
        <f>_xlfn.IFNA(IF(CI$3="Productivity",
INDEX('Productivity Dump'!$E$4:$AJ$500,
MATCH($A168,'Productivity Dump'!$A$4:$A$500,0),
MATCH(CI$2,'Productivity Dump'!$E$3:$AJ$3,0)
),
IF(CI$3="Attendance",
INDEX('Attendance Dump'!$E$2:$AI$400,
MATCH($A168,'Attendance Dump'!$B$2:$B$400,0),
MATCH(CI$2,'Attendance Dump'!$E$1:$AI$1,0)
),
INDEX('Active Hour''s Dump'!$D$3:$AH$337,
MATCH($C168,'Active Hour''s Dump'!$A$3:$A$337,0),
MATCH(CI$2,'Active Hour''s Dump'!$D$2:$AH$2,0)
))),"")</f>
        <v>P</v>
      </c>
      <c r="CJ168" s="54">
        <f>_xlfn.IFNA(IF(CJ$3="Productivity",
INDEX('Productivity Dump'!$E$4:$AJ$500,
MATCH($A168,'Productivity Dump'!$A$4:$A$500,0),
MATCH(CJ$2,'Productivity Dump'!$E$3:$AJ$3,0)
),
IF(CJ$3="Attendance",
INDEX('Attendance Dump'!$E$2:$AI$400,
MATCH($A168,'Attendance Dump'!$B$2:$B$400,0),
MATCH(CJ$2,'Attendance Dump'!$E$1:$AI$1,0)
),
INDEX('Active Hour''s Dump'!$D$3:$AH$337,
MATCH($C168,'Active Hour''s Dump'!$A$3:$A$337,0),
MATCH(CJ$2,'Active Hour''s Dump'!$D$2:$AH$2,0)
))),"")</f>
        <v>13.8333333333333</v>
      </c>
      <c r="CK168" s="13">
        <f>_xlfn.IFNA(IF(CK$3="Productivity",
INDEX('Productivity Dump'!$E$4:$AJ$500,
MATCH($A168,'Productivity Dump'!$A$4:$A$500,0),
MATCH(CK$2,'Productivity Dump'!$E$3:$AJ$3,0)
),
IF(CK$3="Attendance",
INDEX('Attendance Dump'!$E$2:$AI$400,
MATCH($A168,'Attendance Dump'!$B$2:$B$400,0),
MATCH(CK$2,'Attendance Dump'!$E$1:$AI$1,0)
),
INDEX('Active Hour''s Dump'!$D$3:$AH$337,
MATCH($C168,'Active Hour''s Dump'!$A$3:$A$337,0),
MATCH(CK$2,'Active Hour''s Dump'!$D$2:$AH$2,0)
))),"")</f>
        <v>1160.4490000000001</v>
      </c>
      <c r="CL168" s="13" t="str">
        <f>_xlfn.IFNA(IF(CL$3="Productivity",
INDEX('Productivity Dump'!$E$4:$AJ$500,
MATCH($A168,'Productivity Dump'!$A$4:$A$500,0),
MATCH(CL$2,'Productivity Dump'!$E$3:$AJ$3,0)
),
IF(CL$3="Attendance",
INDEX('Attendance Dump'!$E$2:$AI$400,
MATCH($A168,'Attendance Dump'!$B$2:$B$400,0),
MATCH(CL$2,'Attendance Dump'!$E$1:$AI$1,0)
),
INDEX('Active Hour''s Dump'!$D$3:$AH$337,
MATCH($C168,'Active Hour''s Dump'!$A$3:$A$337,0),
MATCH(CL$2,'Active Hour''s Dump'!$D$2:$AH$2,0)
))),"")</f>
        <v>P</v>
      </c>
      <c r="CM168" s="54">
        <f>_xlfn.IFNA(IF(CM$3="Productivity",
INDEX('Productivity Dump'!$E$4:$AJ$500,
MATCH($A168,'Productivity Dump'!$A$4:$A$500,0),
MATCH(CM$2,'Productivity Dump'!$E$3:$AJ$3,0)
),
IF(CM$3="Attendance",
INDEX('Attendance Dump'!$E$2:$AI$400,
MATCH($A168,'Attendance Dump'!$B$2:$B$400,0),
MATCH(CM$2,'Attendance Dump'!$E$1:$AI$1,0)
),
INDEX('Active Hour''s Dump'!$D$3:$AH$337,
MATCH($C168,'Active Hour''s Dump'!$A$3:$A$337,0),
MATCH(CM$2,'Active Hour''s Dump'!$D$2:$AH$2,0)
))),"")</f>
        <v>13.1666666666667</v>
      </c>
      <c r="CN168" s="13">
        <f>_xlfn.IFNA(IF(CN$3="Productivity",
INDEX('Productivity Dump'!$E$4:$AJ$500,
MATCH($A168,'Productivity Dump'!$A$4:$A$500,0),
MATCH(CN$2,'Productivity Dump'!$E$3:$AJ$3,0)
),
IF(CN$3="Attendance",
INDEX('Attendance Dump'!$E$2:$AI$400,
MATCH($A168,'Attendance Dump'!$B$2:$B$400,0),
MATCH(CN$2,'Attendance Dump'!$E$1:$AI$1,0)
),
INDEX('Active Hour''s Dump'!$D$3:$AH$337,
MATCH($C168,'Active Hour''s Dump'!$A$3:$A$337,0),
MATCH(CN$2,'Active Hour''s Dump'!$D$2:$AH$2,0)
))),"")</f>
        <v>0</v>
      </c>
      <c r="CO168" s="13">
        <f>_xlfn.IFNA(IF(CO$3="Productivity",
INDEX('Productivity Dump'!$E$4:$AJ$500,
MATCH($A168,'Productivity Dump'!$A$4:$A$500,0),
MATCH(CO$2,'Productivity Dump'!$E$3:$AJ$3,0)
),
IF(CO$3="Attendance",
INDEX('Attendance Dump'!$E$2:$AI$400,
MATCH($A168,'Attendance Dump'!$B$2:$B$400,0),
MATCH(CO$2,'Attendance Dump'!$E$1:$AI$1,0)
),
INDEX('Active Hour''s Dump'!$D$3:$AH$337,
MATCH($C168,'Active Hour''s Dump'!$A$3:$A$337,0),
MATCH(CO$2,'Active Hour''s Dump'!$D$2:$AH$2,0)
))),"")</f>
        <v>0</v>
      </c>
      <c r="CP168" s="54">
        <f>_xlfn.IFNA(IF(CP$3="Productivity",
INDEX('Productivity Dump'!$E$4:$AJ$500,
MATCH($A168,'Productivity Dump'!$A$4:$A$500,0),
MATCH(CP$2,'Productivity Dump'!$E$3:$AJ$3,0)
),
IF(CP$3="Attendance",
INDEX('Attendance Dump'!$E$2:$AI$400,
MATCH($A168,'Attendance Dump'!$B$2:$B$400,0),
MATCH(CP$2,'Attendance Dump'!$E$1:$AI$1,0)
),
INDEX('Active Hour''s Dump'!$D$3:$AH$337,
MATCH($C168,'Active Hour''s Dump'!$A$3:$A$337,0),
MATCH(CP$2,'Active Hour''s Dump'!$D$2:$AH$2,0)
))),"")</f>
        <v>0</v>
      </c>
      <c r="CQ168" s="13">
        <f>_xlfn.IFNA(IF(CQ$3="Productivity",
INDEX('Productivity Dump'!$E$4:$AJ$500,
MATCH($A168,'Productivity Dump'!$A$4:$A$500,0),
MATCH(CQ$2,'Productivity Dump'!$E$3:$AJ$3,0)
),
IF(CQ$3="Attendance",
INDEX('Attendance Dump'!$E$2:$AI$400,
MATCH($A168,'Attendance Dump'!$B$2:$B$400,0),
MATCH(CQ$2,'Attendance Dump'!$E$1:$AI$1,0)
),
INDEX('Active Hour''s Dump'!$D$3:$AH$337,
MATCH($C168,'Active Hour''s Dump'!$A$3:$A$337,0),
MATCH(CQ$2,'Active Hour''s Dump'!$D$2:$AH$2,0)
))),"")</f>
        <v>0</v>
      </c>
      <c r="CR168" s="13">
        <f>_xlfn.IFNA(IF(CR$3="Productivity",
INDEX('Productivity Dump'!$E$4:$AJ$500,
MATCH($A168,'Productivity Dump'!$A$4:$A$500,0),
MATCH(CR$2,'Productivity Dump'!$E$3:$AJ$3,0)
),
IF(CR$3="Attendance",
INDEX('Attendance Dump'!$E$2:$AI$400,
MATCH($A168,'Attendance Dump'!$B$2:$B$400,0),
MATCH(CR$2,'Attendance Dump'!$E$1:$AI$1,0)
),
INDEX('Active Hour''s Dump'!$D$3:$AH$337,
MATCH($C168,'Active Hour''s Dump'!$A$3:$A$337,0),
MATCH(CR$2,'Active Hour''s Dump'!$D$2:$AH$2,0)
))),"")</f>
        <v>0</v>
      </c>
      <c r="CS168" s="54">
        <f>_xlfn.IFNA(IF(CS$3="Productivity",
INDEX('Productivity Dump'!$E$4:$AJ$500,
MATCH($A168,'Productivity Dump'!$A$4:$A$500,0),
MATCH(CS$2,'Productivity Dump'!$E$3:$AJ$3,0)
),
IF(CS$3="Attendance",
INDEX('Attendance Dump'!$E$2:$AI$400,
MATCH($A168,'Attendance Dump'!$B$2:$B$400,0),
MATCH(CS$2,'Attendance Dump'!$E$1:$AI$1,0)
),
INDEX('Active Hour''s Dump'!$D$3:$AH$337,
MATCH($C168,'Active Hour''s Dump'!$A$3:$A$337,0),
MATCH(CS$2,'Active Hour''s Dump'!$D$2:$AH$2,0)
))),"")</f>
        <v>0</v>
      </c>
      <c r="CT168" s="13">
        <f>_xlfn.IFNA(IF(CT$3="Productivity",
INDEX('Productivity Dump'!$E$4:$AJ$500,
MATCH($A168,'Productivity Dump'!$A$4:$A$500,0),
MATCH(CT$2,'Productivity Dump'!$E$3:$AJ$3,0)
),
IF(CT$3="Attendance",
INDEX('Attendance Dump'!$E$2:$AI$400,
MATCH($A168,'Attendance Dump'!$B$2:$B$400,0),
MATCH(CT$2,'Attendance Dump'!$E$1:$AI$1,0)
),
INDEX('Active Hour''s Dump'!$D$3:$AH$337,
MATCH($C168,'Active Hour''s Dump'!$A$3:$A$337,0),
MATCH(CT$2,'Active Hour''s Dump'!$D$2:$AH$2,0)
))),"")</f>
        <v>0</v>
      </c>
      <c r="CU168" s="13">
        <f>_xlfn.IFNA(IF(CU$3="Productivity",
INDEX('Productivity Dump'!$E$4:$AJ$500,
MATCH($A168,'Productivity Dump'!$A$4:$A$500,0),
MATCH(CU$2,'Productivity Dump'!$E$3:$AJ$3,0)
),
IF(CU$3="Attendance",
INDEX('Attendance Dump'!$E$2:$AI$400,
MATCH($A168,'Attendance Dump'!$B$2:$B$400,0),
MATCH(CU$2,'Attendance Dump'!$E$1:$AI$1,0)
),
INDEX('Active Hour''s Dump'!$D$3:$AH$337,
MATCH($C168,'Active Hour''s Dump'!$A$3:$A$337,0),
MATCH(CU$2,'Active Hour''s Dump'!$D$2:$AH$2,0)
))),"")</f>
        <v>0</v>
      </c>
      <c r="CV168" s="54">
        <f>_xlfn.IFNA(IF(CV$3="Productivity",
INDEX('Productivity Dump'!$E$4:$AJ$500,
MATCH($A168,'Productivity Dump'!$A$4:$A$500,0),
MATCH(CV$2,'Productivity Dump'!$E$3:$AJ$3,0)
),
IF(CV$3="Attendance",
INDEX('Attendance Dump'!$E$2:$AI$400,
MATCH($A168,'Attendance Dump'!$B$2:$B$400,0),
MATCH(CV$2,'Attendance Dump'!$E$1:$AI$1,0)
),
INDEX('Active Hour''s Dump'!$D$3:$AH$337,
MATCH($C168,'Active Hour''s Dump'!$A$3:$A$337,0),
MATCH(CV$2,'Active Hour''s Dump'!$D$2:$AH$2,0)
))),"")</f>
        <v>0</v>
      </c>
      <c r="CW168" s="13"/>
      <c r="CX168" s="13"/>
      <c r="CY168" s="54"/>
      <c r="DA168" s="57">
        <f t="shared" si="75"/>
        <v>291.08333333333326</v>
      </c>
      <c r="DB168" s="35">
        <f t="shared" si="76"/>
        <v>25204.886999999999</v>
      </c>
      <c r="DC168" s="35">
        <f t="shared" si="77"/>
        <v>0</v>
      </c>
      <c r="DD168" s="35">
        <f t="shared" ca="1" si="80"/>
        <v>0</v>
      </c>
      <c r="DF168" s="32" cm="1">
        <f t="array" ref="DF168">SUMPRODUCT(
    (MOD(COLUMN(H168:CV168) - COLUMN(H168), 3) = 0) *
    (H168:CV168 = 0) *
    (I168:CW168 = "P") *
    (COUNTIF(UKHoliday, H$2:CV$2) = 0)
)</f>
        <v>0</v>
      </c>
      <c r="DG168" s="33" cm="1">
        <f t="array" ref="DG168">SUMPRODUCT(
  (MOD(COLUMN(H168:CV168) - COLUMN(H168), 3) = 0) *
  (H168:CV168 &gt; 0) *
  (H168:CV168 &lt; 0.5 * IF(((WEEKDAY(H$2:CV$2, 2) = 1) + (WEEKDAY(H$2:CV$2, 2) = 6)), G168, F168)) *
  (I168:CW168 = "P") *
  (COUNTIF(UKHoliday, H$2:CV$2) = 0)
)</f>
        <v>0</v>
      </c>
      <c r="DH168" s="33" cm="1">
        <f t="array" ref="DH168">SUMPRODUCT(
  (MOD(COLUMN(H168:CV168) - COLUMN(H168), 3) = 0) *
  (H168:CV168 &gt; 0.5 * IF(((WEEKDAY(H$2:CV$2, 2) = 1) + (WEEKDAY(H$2:CV$2, 2) = 6)), $G168, $F168)) *
  (H168:CV168 &lt; 0.8 * IF(((WEEKDAY(H$2:CV$2, 2) = 1) + (WEEKDAY(H$2:CV$2, 2) = 6)), $G168, $F168)) *
  (I168:CW168 = "P") *
  (COUNTIF(UKHoliday, H$2:CV$2) = 0)
)</f>
        <v>0</v>
      </c>
      <c r="DI168" s="33" cm="1">
        <f t="array" ref="DI168">SUMPRODUCT(
  (MOD(COLUMN(H168:CV168) - COLUMN(H168), 3) = 0) *
  (H168:CV168 &gt; 0.8 * IF(((WEEKDAY(H$2:CV$2, 2) = 1) + (WEEKDAY(H$2:CV$2, 2) = 6)), $G168, $F168)) *
  (H168:CV168 &lt; 1 * IF(((WEEKDAY(H$2:CV$2, 2) = 1) + (WEEKDAY(H$2:CV$2, 2) = 6)), $G168, $F168)) *
  (I168:CW168 = "P") *
  (COUNTIF(UKHoliday, H$2:CV$2) = 0)
)</f>
        <v>1</v>
      </c>
    </row>
    <row r="169" spans="1:113" x14ac:dyDescent="0.3">
      <c r="A169" s="38" t="s">
        <v>144</v>
      </c>
      <c r="B169" s="38" t="s">
        <v>143</v>
      </c>
      <c r="C169" s="9" t="s">
        <v>654</v>
      </c>
      <c r="D169" s="62" t="s">
        <v>944</v>
      </c>
      <c r="E169" s="35">
        <v>22000</v>
      </c>
      <c r="F169" s="35">
        <f t="shared" si="78"/>
        <v>1100</v>
      </c>
      <c r="G169" s="35">
        <f t="shared" si="79"/>
        <v>550</v>
      </c>
      <c r="H169" s="13">
        <f>_xlfn.IFNA(IF(H$3="Productivity",
INDEX('Productivity Dump'!$E$4:$AJ$500,
MATCH($A169,'Productivity Dump'!$A$4:$A$500,0),
MATCH(H$2,'Productivity Dump'!$E$3:$AJ$3,0)
),
IF(H$3="Attendance",
INDEX('Attendance Dump'!$E$2:$AI$400,
MATCH($A169,'Attendance Dump'!$B$2:$B$400,0),
MATCH(H$2,'Attendance Dump'!$E$1:$AI$1,0)
),
INDEX('Active Hour''s Dump'!$D$3:$AH$337,
MATCH($C169,'Active Hour''s Dump'!$A$3:$A$337,0),
MATCH(H$2,'Active Hour''s Dump'!$D$2:$AH$2,0)
))),"")</f>
        <v>1150.4199999999998</v>
      </c>
      <c r="I169" s="13" t="str">
        <f>_xlfn.IFNA(IF(I$3="Productivity",
INDEX('Productivity Dump'!$E$4:$AJ$500,
MATCH($A169,'Productivity Dump'!$A$4:$A$500,0),
MATCH(I$2,'Productivity Dump'!$E$3:$AJ$3,0)
),
IF(I$3="Attendance",
INDEX('Attendance Dump'!$E$2:$AI$400,
MATCH($A169,'Attendance Dump'!$B$2:$B$400,0),
MATCH(I$2,'Attendance Dump'!$E$1:$AI$1,0)
),
INDEX('Active Hour''s Dump'!$D$3:$AH$337,
MATCH($C169,'Active Hour''s Dump'!$A$3:$A$337,0),
MATCH(I$2,'Active Hour''s Dump'!$D$2:$AH$2,0)
))),"")</f>
        <v>P</v>
      </c>
      <c r="J169" s="54">
        <f>_xlfn.IFNA(IF(J$3="Productivity",
INDEX('Productivity Dump'!$E$4:$AJ$500,
MATCH($A169,'Productivity Dump'!$A$4:$A$500,0),
MATCH(J$2,'Productivity Dump'!$E$3:$AJ$3,0)
),
IF(J$3="Attendance",
INDEX('Attendance Dump'!$E$2:$AI$400,
MATCH($A169,'Attendance Dump'!$B$2:$B$400,0),
MATCH(J$2,'Attendance Dump'!$E$1:$AI$1,0)
),
INDEX('Active Hour''s Dump'!$D$3:$AH$337,
MATCH($C169,'Active Hour''s Dump'!$A$3:$A$337,0),
MATCH(J$2,'Active Hour''s Dump'!$D$2:$AH$2,0)
))),"")</f>
        <v>11</v>
      </c>
      <c r="K169" s="13">
        <f>_xlfn.IFNA(IF(K$3="Productivity",
INDEX('Productivity Dump'!$E$4:$AJ$500,
MATCH($A169,'Productivity Dump'!$A$4:$A$500,0),
MATCH(K$2,'Productivity Dump'!$E$3:$AJ$3,0)
),
IF(K$3="Attendance",
INDEX('Attendance Dump'!$E$2:$AI$400,
MATCH($A169,'Attendance Dump'!$B$2:$B$400,0),
MATCH(K$2,'Attendance Dump'!$E$1:$AI$1,0)
),
INDEX('Active Hour''s Dump'!$D$3:$AH$337,
MATCH($C169,'Active Hour''s Dump'!$A$3:$A$337,0),
MATCH(K$2,'Active Hour''s Dump'!$D$2:$AH$2,0)
))),"")</f>
        <v>1123.5740000000001</v>
      </c>
      <c r="L169" s="13" t="str">
        <f>_xlfn.IFNA(IF(L$3="Productivity",
INDEX('Productivity Dump'!$E$4:$AJ$500,
MATCH($A169,'Productivity Dump'!$A$4:$A$500,0),
MATCH(L$2,'Productivity Dump'!$E$3:$AJ$3,0)
),
IF(L$3="Attendance",
INDEX('Attendance Dump'!$E$2:$AI$400,
MATCH($A169,'Attendance Dump'!$B$2:$B$400,0),
MATCH(L$2,'Attendance Dump'!$E$1:$AI$1,0)
),
INDEX('Active Hour''s Dump'!$D$3:$AH$337,
MATCH($C169,'Active Hour''s Dump'!$A$3:$A$337,0),
MATCH(L$2,'Active Hour''s Dump'!$D$2:$AH$2,0)
))),"")</f>
        <v>P</v>
      </c>
      <c r="M169" s="54">
        <f>_xlfn.IFNA(IF(M$3="Productivity",
INDEX('Productivity Dump'!$E$4:$AJ$500,
MATCH($A169,'Productivity Dump'!$A$4:$A$500,0),
MATCH(M$2,'Productivity Dump'!$E$3:$AJ$3,0)
),
IF(M$3="Attendance",
INDEX('Attendance Dump'!$E$2:$AI$400,
MATCH($A169,'Attendance Dump'!$B$2:$B$400,0),
MATCH(M$2,'Attendance Dump'!$E$1:$AI$1,0)
),
INDEX('Active Hour''s Dump'!$D$3:$AH$337,
MATCH($C169,'Active Hour''s Dump'!$A$3:$A$337,0),
MATCH(M$2,'Active Hour''s Dump'!$D$2:$AH$2,0)
))),"")</f>
        <v>10.1666666666667</v>
      </c>
      <c r="N169" s="13">
        <f>_xlfn.IFNA(IF(N$3="Productivity",
INDEX('Productivity Dump'!$E$4:$AJ$500,
MATCH($A169,'Productivity Dump'!$A$4:$A$500,0),
MATCH(N$2,'Productivity Dump'!$E$3:$AJ$3,0)
),
IF(N$3="Attendance",
INDEX('Attendance Dump'!$E$2:$AI$400,
MATCH($A169,'Attendance Dump'!$B$2:$B$400,0),
MATCH(N$2,'Attendance Dump'!$E$1:$AI$1,0)
),
INDEX('Active Hour''s Dump'!$D$3:$AH$337,
MATCH($C169,'Active Hour''s Dump'!$A$3:$A$337,0),
MATCH(N$2,'Active Hour''s Dump'!$D$2:$AH$2,0)
))),"")</f>
        <v>473.50700000000006</v>
      </c>
      <c r="O169" s="13" t="str">
        <f>_xlfn.IFNA(IF(O$3="Productivity",
INDEX('Productivity Dump'!$E$4:$AJ$500,
MATCH($A169,'Productivity Dump'!$A$4:$A$500,0),
MATCH(O$2,'Productivity Dump'!$E$3:$AJ$3,0)
),
IF(O$3="Attendance",
INDEX('Attendance Dump'!$E$2:$AI$400,
MATCH($A169,'Attendance Dump'!$B$2:$B$400,0),
MATCH(O$2,'Attendance Dump'!$E$1:$AI$1,0)
),
INDEX('Active Hour''s Dump'!$D$3:$AH$337,
MATCH($C169,'Active Hour''s Dump'!$A$3:$A$337,0),
MATCH(O$2,'Active Hour''s Dump'!$D$2:$AH$2,0)
))),"")</f>
        <v>PL</v>
      </c>
      <c r="P169" s="54">
        <f>_xlfn.IFNA(IF(P$3="Productivity",
INDEX('Productivity Dump'!$E$4:$AJ$500,
MATCH($A169,'Productivity Dump'!$A$4:$A$500,0),
MATCH(P$2,'Productivity Dump'!$E$3:$AJ$3,0)
),
IF(P$3="Attendance",
INDEX('Attendance Dump'!$E$2:$AI$400,
MATCH($A169,'Attendance Dump'!$B$2:$B$400,0),
MATCH(P$2,'Attendance Dump'!$E$1:$AI$1,0)
),
INDEX('Active Hour''s Dump'!$D$3:$AH$337,
MATCH($C169,'Active Hour''s Dump'!$A$3:$A$337,0),
MATCH(P$2,'Active Hour''s Dump'!$D$2:$AH$2,0)
))),"")</f>
        <v>5.1666666666666696</v>
      </c>
      <c r="Q169" s="13">
        <f>_xlfn.IFNA(IF(Q$3="Productivity",
INDEX('Productivity Dump'!$E$4:$AJ$500,
MATCH($A169,'Productivity Dump'!$A$4:$A$500,0),
MATCH(Q$2,'Productivity Dump'!$E$3:$AJ$3,0)
),
IF(Q$3="Attendance",
INDEX('Attendance Dump'!$E$2:$AI$400,
MATCH($A169,'Attendance Dump'!$B$2:$B$400,0),
MATCH(Q$2,'Attendance Dump'!$E$1:$AI$1,0)
),
INDEX('Active Hour''s Dump'!$D$3:$AH$337,
MATCH($C169,'Active Hour''s Dump'!$A$3:$A$337,0),
MATCH(Q$2,'Active Hour''s Dump'!$D$2:$AH$2,0)
))),"")</f>
        <v>0</v>
      </c>
      <c r="R169" s="13" t="str">
        <f>_xlfn.IFNA(IF(R$3="Productivity",
INDEX('Productivity Dump'!$E$4:$AJ$500,
MATCH($A169,'Productivity Dump'!$A$4:$A$500,0),
MATCH(R$2,'Productivity Dump'!$E$3:$AJ$3,0)
),
IF(R$3="Attendance",
INDEX('Attendance Dump'!$E$2:$AI$400,
MATCH($A169,'Attendance Dump'!$B$2:$B$400,0),
MATCH(R$2,'Attendance Dump'!$E$1:$AI$1,0)
),
INDEX('Active Hour''s Dump'!$D$3:$AH$337,
MATCH($C169,'Active Hour''s Dump'!$A$3:$A$337,0),
MATCH(R$2,'Active Hour''s Dump'!$D$2:$AH$2,0)
))),"")</f>
        <v>WO</v>
      </c>
      <c r="S169" s="54">
        <f>_xlfn.IFNA(IF(S$3="Productivity",
INDEX('Productivity Dump'!$E$4:$AJ$500,
MATCH($A169,'Productivity Dump'!$A$4:$A$500,0),
MATCH(S$2,'Productivity Dump'!$E$3:$AJ$3,0)
),
IF(S$3="Attendance",
INDEX('Attendance Dump'!$E$2:$AI$400,
MATCH($A169,'Attendance Dump'!$B$2:$B$400,0),
MATCH(S$2,'Attendance Dump'!$E$1:$AI$1,0)
),
INDEX('Active Hour''s Dump'!$D$3:$AH$337,
MATCH($C169,'Active Hour''s Dump'!$A$3:$A$337,0),
MATCH(S$2,'Active Hour''s Dump'!$D$2:$AH$2,0)
))),"")</f>
        <v>0</v>
      </c>
      <c r="T169" s="13">
        <f>_xlfn.IFNA(IF(T$3="Productivity",
INDEX('Productivity Dump'!$E$4:$AJ$500,
MATCH($A169,'Productivity Dump'!$A$4:$A$500,0),
MATCH(T$2,'Productivity Dump'!$E$3:$AJ$3,0)
),
IF(T$3="Attendance",
INDEX('Attendance Dump'!$E$2:$AI$400,
MATCH($A169,'Attendance Dump'!$B$2:$B$400,0),
MATCH(T$2,'Attendance Dump'!$E$1:$AI$1,0)
),
INDEX('Active Hour''s Dump'!$D$3:$AH$337,
MATCH($C169,'Active Hour''s Dump'!$A$3:$A$337,0),
MATCH(T$2,'Active Hour''s Dump'!$D$2:$AH$2,0)
))),"")</f>
        <v>615.68700000000001</v>
      </c>
      <c r="U169" s="13" t="str">
        <f>_xlfn.IFNA(IF(U$3="Productivity",
INDEX('Productivity Dump'!$E$4:$AJ$500,
MATCH($A169,'Productivity Dump'!$A$4:$A$500,0),
MATCH(U$2,'Productivity Dump'!$E$3:$AJ$3,0)
),
IF(U$3="Attendance",
INDEX('Attendance Dump'!$E$2:$AI$400,
MATCH($A169,'Attendance Dump'!$B$2:$B$400,0),
MATCH(U$2,'Attendance Dump'!$E$1:$AI$1,0)
),
INDEX('Active Hour''s Dump'!$D$3:$AH$337,
MATCH($C169,'Active Hour''s Dump'!$A$3:$A$337,0),
MATCH(U$2,'Active Hour''s Dump'!$D$2:$AH$2,0)
))),"")</f>
        <v>P</v>
      </c>
      <c r="V169" s="54">
        <f>_xlfn.IFNA(IF(V$3="Productivity",
INDEX('Productivity Dump'!$E$4:$AJ$500,
MATCH($A169,'Productivity Dump'!$A$4:$A$500,0),
MATCH(V$2,'Productivity Dump'!$E$3:$AJ$3,0)
),
IF(V$3="Attendance",
INDEX('Attendance Dump'!$E$2:$AI$400,
MATCH($A169,'Attendance Dump'!$B$2:$B$400,0),
MATCH(V$2,'Attendance Dump'!$E$1:$AI$1,0)
),
INDEX('Active Hour''s Dump'!$D$3:$AH$337,
MATCH($C169,'Active Hour''s Dump'!$A$3:$A$337,0),
MATCH(V$2,'Active Hour''s Dump'!$D$2:$AH$2,0)
))),"")</f>
        <v>6.6666666666666696</v>
      </c>
      <c r="W169" s="13">
        <f>_xlfn.IFNA(IF(W$3="Productivity",
INDEX('Productivity Dump'!$E$4:$AJ$500,
MATCH($A169,'Productivity Dump'!$A$4:$A$500,0),
MATCH(W$2,'Productivity Dump'!$E$3:$AJ$3,0)
),
IF(W$3="Attendance",
INDEX('Attendance Dump'!$E$2:$AI$400,
MATCH($A169,'Attendance Dump'!$B$2:$B$400,0),
MATCH(W$2,'Attendance Dump'!$E$1:$AI$1,0)
),
INDEX('Active Hour''s Dump'!$D$3:$AH$337,
MATCH($C169,'Active Hour''s Dump'!$A$3:$A$337,0),
MATCH(W$2,'Active Hour''s Dump'!$D$2:$AH$2,0)
))),"")</f>
        <v>1013.559</v>
      </c>
      <c r="X169" s="13" t="str">
        <f>_xlfn.IFNA(IF(X$3="Productivity",
INDEX('Productivity Dump'!$E$4:$AJ$500,
MATCH($A169,'Productivity Dump'!$A$4:$A$500,0),
MATCH(X$2,'Productivity Dump'!$E$3:$AJ$3,0)
),
IF(X$3="Attendance",
INDEX('Attendance Dump'!$E$2:$AI$400,
MATCH($A169,'Attendance Dump'!$B$2:$B$400,0),
MATCH(X$2,'Attendance Dump'!$E$1:$AI$1,0)
),
INDEX('Active Hour''s Dump'!$D$3:$AH$337,
MATCH($C169,'Active Hour''s Dump'!$A$3:$A$337,0),
MATCH(X$2,'Active Hour''s Dump'!$D$2:$AH$2,0)
))),"")</f>
        <v>P</v>
      </c>
      <c r="Y169" s="54">
        <f>_xlfn.IFNA(IF(Y$3="Productivity",
INDEX('Productivity Dump'!$E$4:$AJ$500,
MATCH($A169,'Productivity Dump'!$A$4:$A$500,0),
MATCH(Y$2,'Productivity Dump'!$E$3:$AJ$3,0)
),
IF(Y$3="Attendance",
INDEX('Attendance Dump'!$E$2:$AI$400,
MATCH($A169,'Attendance Dump'!$B$2:$B$400,0),
MATCH(Y$2,'Attendance Dump'!$E$1:$AI$1,0)
),
INDEX('Active Hour''s Dump'!$D$3:$AH$337,
MATCH($C169,'Active Hour''s Dump'!$A$3:$A$337,0),
MATCH(Y$2,'Active Hour''s Dump'!$D$2:$AH$2,0)
))),"")</f>
        <v>9.5833333333333304</v>
      </c>
      <c r="Z169" s="13">
        <f>_xlfn.IFNA(IF(Z$3="Productivity",
INDEX('Productivity Dump'!$E$4:$AJ$500,
MATCH($A169,'Productivity Dump'!$A$4:$A$500,0),
MATCH(Z$2,'Productivity Dump'!$E$3:$AJ$3,0)
),
IF(Z$3="Attendance",
INDEX('Attendance Dump'!$E$2:$AI$400,
MATCH($A169,'Attendance Dump'!$B$2:$B$400,0),
MATCH(Z$2,'Attendance Dump'!$E$1:$AI$1,0)
),
INDEX('Active Hour''s Dump'!$D$3:$AH$337,
MATCH($C169,'Active Hour''s Dump'!$A$3:$A$337,0),
MATCH(Z$2,'Active Hour''s Dump'!$D$2:$AH$2,0)
))),"")</f>
        <v>844.98899999999992</v>
      </c>
      <c r="AA169" s="13" t="str">
        <f>_xlfn.IFNA(IF(AA$3="Productivity",
INDEX('Productivity Dump'!$E$4:$AJ$500,
MATCH($A169,'Productivity Dump'!$A$4:$A$500,0),
MATCH(AA$2,'Productivity Dump'!$E$3:$AJ$3,0)
),
IF(AA$3="Attendance",
INDEX('Attendance Dump'!$E$2:$AI$400,
MATCH($A169,'Attendance Dump'!$B$2:$B$400,0),
MATCH(AA$2,'Attendance Dump'!$E$1:$AI$1,0)
),
INDEX('Active Hour''s Dump'!$D$3:$AH$337,
MATCH($C169,'Active Hour''s Dump'!$A$3:$A$337,0),
MATCH(AA$2,'Active Hour''s Dump'!$D$2:$AH$2,0)
))),"")</f>
        <v>P</v>
      </c>
      <c r="AB169" s="54">
        <f>_xlfn.IFNA(IF(AB$3="Productivity",
INDEX('Productivity Dump'!$E$4:$AJ$500,
MATCH($A169,'Productivity Dump'!$A$4:$A$500,0),
MATCH(AB$2,'Productivity Dump'!$E$3:$AJ$3,0)
),
IF(AB$3="Attendance",
INDEX('Attendance Dump'!$E$2:$AI$400,
MATCH($A169,'Attendance Dump'!$B$2:$B$400,0),
MATCH(AB$2,'Attendance Dump'!$E$1:$AI$1,0)
),
INDEX('Active Hour''s Dump'!$D$3:$AH$337,
MATCH($C169,'Active Hour''s Dump'!$A$3:$A$337,0),
MATCH(AB$2,'Active Hour''s Dump'!$D$2:$AH$2,0)
))),"")</f>
        <v>8.6666666666666696</v>
      </c>
      <c r="AC169" s="13">
        <f>_xlfn.IFNA(IF(AC$3="Productivity",
INDEX('Productivity Dump'!$E$4:$AJ$500,
MATCH($A169,'Productivity Dump'!$A$4:$A$500,0),
MATCH(AC$2,'Productivity Dump'!$E$3:$AJ$3,0)
),
IF(AC$3="Attendance",
INDEX('Attendance Dump'!$E$2:$AI$400,
MATCH($A169,'Attendance Dump'!$B$2:$B$400,0),
MATCH(AC$2,'Attendance Dump'!$E$1:$AI$1,0)
),
INDEX('Active Hour''s Dump'!$D$3:$AH$337,
MATCH($C169,'Active Hour''s Dump'!$A$3:$A$337,0),
MATCH(AC$2,'Active Hour''s Dump'!$D$2:$AH$2,0)
))),"")</f>
        <v>978.80499999999995</v>
      </c>
      <c r="AD169" s="13" t="str">
        <f>_xlfn.IFNA(IF(AD$3="Productivity",
INDEX('Productivity Dump'!$E$4:$AJ$500,
MATCH($A169,'Productivity Dump'!$A$4:$A$500,0),
MATCH(AD$2,'Productivity Dump'!$E$3:$AJ$3,0)
),
IF(AD$3="Attendance",
INDEX('Attendance Dump'!$E$2:$AI$400,
MATCH($A169,'Attendance Dump'!$B$2:$B$400,0),
MATCH(AD$2,'Attendance Dump'!$E$1:$AI$1,0)
),
INDEX('Active Hour''s Dump'!$D$3:$AH$337,
MATCH($C169,'Active Hour''s Dump'!$A$3:$A$337,0),
MATCH(AD$2,'Active Hour''s Dump'!$D$2:$AH$2,0)
))),"")</f>
        <v>P</v>
      </c>
      <c r="AE169" s="54">
        <f>_xlfn.IFNA(IF(AE$3="Productivity",
INDEX('Productivity Dump'!$E$4:$AJ$500,
MATCH($A169,'Productivity Dump'!$A$4:$A$500,0),
MATCH(AE$2,'Productivity Dump'!$E$3:$AJ$3,0)
),
IF(AE$3="Attendance",
INDEX('Attendance Dump'!$E$2:$AI$400,
MATCH($A169,'Attendance Dump'!$B$2:$B$400,0),
MATCH(AE$2,'Attendance Dump'!$E$1:$AI$1,0)
),
INDEX('Active Hour''s Dump'!$D$3:$AH$337,
MATCH($C169,'Active Hour''s Dump'!$A$3:$A$337,0),
MATCH(AE$2,'Active Hour''s Dump'!$D$2:$AH$2,0)
))),"")</f>
        <v>10.1666666666667</v>
      </c>
      <c r="AF169" s="13">
        <f>_xlfn.IFNA(IF(AF$3="Productivity",
INDEX('Productivity Dump'!$E$4:$AJ$500,
MATCH($A169,'Productivity Dump'!$A$4:$A$500,0),
MATCH(AF$2,'Productivity Dump'!$E$3:$AJ$3,0)
),
IF(AF$3="Attendance",
INDEX('Attendance Dump'!$E$2:$AI$400,
MATCH($A169,'Attendance Dump'!$B$2:$B$400,0),
MATCH(AF$2,'Attendance Dump'!$E$1:$AI$1,0)
),
INDEX('Active Hour''s Dump'!$D$3:$AH$337,
MATCH($C169,'Active Hour''s Dump'!$A$3:$A$337,0),
MATCH(AF$2,'Active Hour''s Dump'!$D$2:$AH$2,0)
))),"")</f>
        <v>1124.558</v>
      </c>
      <c r="AG169" s="13" t="str">
        <f>_xlfn.IFNA(IF(AG$3="Productivity",
INDEX('Productivity Dump'!$E$4:$AJ$500,
MATCH($A169,'Productivity Dump'!$A$4:$A$500,0),
MATCH(AG$2,'Productivity Dump'!$E$3:$AJ$3,0)
),
IF(AG$3="Attendance",
INDEX('Attendance Dump'!$E$2:$AI$400,
MATCH($A169,'Attendance Dump'!$B$2:$B$400,0),
MATCH(AG$2,'Attendance Dump'!$E$1:$AI$1,0)
),
INDEX('Active Hour''s Dump'!$D$3:$AH$337,
MATCH($C169,'Active Hour''s Dump'!$A$3:$A$337,0),
MATCH(AG$2,'Active Hour''s Dump'!$D$2:$AH$2,0)
))),"")</f>
        <v>P</v>
      </c>
      <c r="AH169" s="54">
        <f>_xlfn.IFNA(IF(AH$3="Productivity",
INDEX('Productivity Dump'!$E$4:$AJ$500,
MATCH($A169,'Productivity Dump'!$A$4:$A$500,0),
MATCH(AH$2,'Productivity Dump'!$E$3:$AJ$3,0)
),
IF(AH$3="Attendance",
INDEX('Attendance Dump'!$E$2:$AI$400,
MATCH($A169,'Attendance Dump'!$B$2:$B$400,0),
MATCH(AH$2,'Attendance Dump'!$E$1:$AI$1,0)
),
INDEX('Active Hour''s Dump'!$D$3:$AH$337,
MATCH($C169,'Active Hour''s Dump'!$A$3:$A$337,0),
MATCH(AH$2,'Active Hour''s Dump'!$D$2:$AH$2,0)
))),"")</f>
        <v>10.5</v>
      </c>
      <c r="AI169" s="13">
        <f>_xlfn.IFNA(IF(AI$3="Productivity",
INDEX('Productivity Dump'!$E$4:$AJ$500,
MATCH($A169,'Productivity Dump'!$A$4:$A$500,0),
MATCH(AI$2,'Productivity Dump'!$E$3:$AJ$3,0)
),
IF(AI$3="Attendance",
INDEX('Attendance Dump'!$E$2:$AI$400,
MATCH($A169,'Attendance Dump'!$B$2:$B$400,0),
MATCH(AI$2,'Attendance Dump'!$E$1:$AI$1,0)
),
INDEX('Active Hour''s Dump'!$D$3:$AH$337,
MATCH($C169,'Active Hour''s Dump'!$A$3:$A$337,0),
MATCH(AI$2,'Active Hour''s Dump'!$D$2:$AH$2,0)
))),"")</f>
        <v>730.81899999999996</v>
      </c>
      <c r="AJ169" s="13" t="str">
        <f>_xlfn.IFNA(IF(AJ$3="Productivity",
INDEX('Productivity Dump'!$E$4:$AJ$500,
MATCH($A169,'Productivity Dump'!$A$4:$A$500,0),
MATCH(AJ$2,'Productivity Dump'!$E$3:$AJ$3,0)
),
IF(AJ$3="Attendance",
INDEX('Attendance Dump'!$E$2:$AI$400,
MATCH($A169,'Attendance Dump'!$B$2:$B$400,0),
MATCH(AJ$2,'Attendance Dump'!$E$1:$AI$1,0)
),
INDEX('Active Hour''s Dump'!$D$3:$AH$337,
MATCH($C169,'Active Hour''s Dump'!$A$3:$A$337,0),
MATCH(AJ$2,'Active Hour''s Dump'!$D$2:$AH$2,0)
))),"")</f>
        <v>P</v>
      </c>
      <c r="AK169" s="54">
        <f>_xlfn.IFNA(IF(AK$3="Productivity",
INDEX('Productivity Dump'!$E$4:$AJ$500,
MATCH($A169,'Productivity Dump'!$A$4:$A$500,0),
MATCH(AK$2,'Productivity Dump'!$E$3:$AJ$3,0)
),
IF(AK$3="Attendance",
INDEX('Attendance Dump'!$E$2:$AI$400,
MATCH($A169,'Attendance Dump'!$B$2:$B$400,0),
MATCH(AK$2,'Attendance Dump'!$E$1:$AI$1,0)
),
INDEX('Active Hour''s Dump'!$D$3:$AH$337,
MATCH($C169,'Active Hour''s Dump'!$A$3:$A$337,0),
MATCH(AK$2,'Active Hour''s Dump'!$D$2:$AH$2,0)
))),"")</f>
        <v>7.0833333333333304</v>
      </c>
      <c r="AL169" s="13">
        <f>_xlfn.IFNA(IF(AL$3="Productivity",
INDEX('Productivity Dump'!$E$4:$AJ$500,
MATCH($A169,'Productivity Dump'!$A$4:$A$500,0),
MATCH(AL$2,'Productivity Dump'!$E$3:$AJ$3,0)
),
IF(AL$3="Attendance",
INDEX('Attendance Dump'!$E$2:$AI$400,
MATCH($A169,'Attendance Dump'!$B$2:$B$400,0),
MATCH(AL$2,'Attendance Dump'!$E$1:$AI$1,0)
),
INDEX('Active Hour''s Dump'!$D$3:$AH$337,
MATCH($C169,'Active Hour''s Dump'!$A$3:$A$337,0),
MATCH(AL$2,'Active Hour''s Dump'!$D$2:$AH$2,0)
))),"")</f>
        <v>0</v>
      </c>
      <c r="AM169" s="13" t="str">
        <f>_xlfn.IFNA(IF(AM$3="Productivity",
INDEX('Productivity Dump'!$E$4:$AJ$500,
MATCH($A169,'Productivity Dump'!$A$4:$A$500,0),
MATCH(AM$2,'Productivity Dump'!$E$3:$AJ$3,0)
),
IF(AM$3="Attendance",
INDEX('Attendance Dump'!$E$2:$AI$400,
MATCH($A169,'Attendance Dump'!$B$2:$B$400,0),
MATCH(AM$2,'Attendance Dump'!$E$1:$AI$1,0)
),
INDEX('Active Hour''s Dump'!$D$3:$AH$337,
MATCH($C169,'Active Hour''s Dump'!$A$3:$A$337,0),
MATCH(AM$2,'Active Hour''s Dump'!$D$2:$AH$2,0)
))),"")</f>
        <v>WO</v>
      </c>
      <c r="AN169" s="54">
        <f>_xlfn.IFNA(IF(AN$3="Productivity",
INDEX('Productivity Dump'!$E$4:$AJ$500,
MATCH($A169,'Productivity Dump'!$A$4:$A$500,0),
MATCH(AN$2,'Productivity Dump'!$E$3:$AJ$3,0)
),
IF(AN$3="Attendance",
INDEX('Attendance Dump'!$E$2:$AI$400,
MATCH($A169,'Attendance Dump'!$B$2:$B$400,0),
MATCH(AN$2,'Attendance Dump'!$E$1:$AI$1,0)
),
INDEX('Active Hour''s Dump'!$D$3:$AH$337,
MATCH($C169,'Active Hour''s Dump'!$A$3:$A$337,0),
MATCH(AN$2,'Active Hour''s Dump'!$D$2:$AH$2,0)
))),"")</f>
        <v>0</v>
      </c>
      <c r="AO169" s="13">
        <f>_xlfn.IFNA(IF(AO$3="Productivity",
INDEX('Productivity Dump'!$E$4:$AJ$500,
MATCH($A169,'Productivity Dump'!$A$4:$A$500,0),
MATCH(AO$2,'Productivity Dump'!$E$3:$AJ$3,0)
),
IF(AO$3="Attendance",
INDEX('Attendance Dump'!$E$2:$AI$400,
MATCH($A169,'Attendance Dump'!$B$2:$B$400,0),
MATCH(AO$2,'Attendance Dump'!$E$1:$AI$1,0)
),
INDEX('Active Hour''s Dump'!$D$3:$AH$337,
MATCH($C169,'Active Hour''s Dump'!$A$3:$A$337,0),
MATCH(AO$2,'Active Hour''s Dump'!$D$2:$AH$2,0)
))),"")</f>
        <v>0</v>
      </c>
      <c r="AP169" s="13" t="str">
        <f>_xlfn.IFNA(IF(AP$3="Productivity",
INDEX('Productivity Dump'!$E$4:$AJ$500,
MATCH($A169,'Productivity Dump'!$A$4:$A$500,0),
MATCH(AP$2,'Productivity Dump'!$E$3:$AJ$3,0)
),
IF(AP$3="Attendance",
INDEX('Attendance Dump'!$E$2:$AI$400,
MATCH($A169,'Attendance Dump'!$B$2:$B$400,0),
MATCH(AP$2,'Attendance Dump'!$E$1:$AI$1,0)
),
INDEX('Active Hour''s Dump'!$D$3:$AH$337,
MATCH($C169,'Active Hour''s Dump'!$A$3:$A$337,0),
MATCH(AP$2,'Active Hour''s Dump'!$D$2:$AH$2,0)
))),"")</f>
        <v>PL</v>
      </c>
      <c r="AQ169" s="54">
        <f>_xlfn.IFNA(IF(AQ$3="Productivity",
INDEX('Productivity Dump'!$E$4:$AJ$500,
MATCH($A169,'Productivity Dump'!$A$4:$A$500,0),
MATCH(AQ$2,'Productivity Dump'!$E$3:$AJ$3,0)
),
IF(AQ$3="Attendance",
INDEX('Attendance Dump'!$E$2:$AI$400,
MATCH($A169,'Attendance Dump'!$B$2:$B$400,0),
MATCH(AQ$2,'Attendance Dump'!$E$1:$AI$1,0)
),
INDEX('Active Hour''s Dump'!$D$3:$AH$337,
MATCH($C169,'Active Hour''s Dump'!$A$3:$A$337,0),
MATCH(AQ$2,'Active Hour''s Dump'!$D$2:$AH$2,0)
))),"")</f>
        <v>0</v>
      </c>
      <c r="AR169" s="13">
        <f>_xlfn.IFNA(IF(AR$3="Productivity",
INDEX('Productivity Dump'!$E$4:$AJ$500,
MATCH($A169,'Productivity Dump'!$A$4:$A$500,0),
MATCH(AR$2,'Productivity Dump'!$E$3:$AJ$3,0)
),
IF(AR$3="Attendance",
INDEX('Attendance Dump'!$E$2:$AI$400,
MATCH($A169,'Attendance Dump'!$B$2:$B$400,0),
MATCH(AR$2,'Attendance Dump'!$E$1:$AI$1,0)
),
INDEX('Active Hour''s Dump'!$D$3:$AH$337,
MATCH($C169,'Active Hour''s Dump'!$A$3:$A$337,0),
MATCH(AR$2,'Active Hour''s Dump'!$D$2:$AH$2,0)
))),"")</f>
        <v>1154.6820000000002</v>
      </c>
      <c r="AS169" s="13" t="str">
        <f>_xlfn.IFNA(IF(AS$3="Productivity",
INDEX('Productivity Dump'!$E$4:$AJ$500,
MATCH($A169,'Productivity Dump'!$A$4:$A$500,0),
MATCH(AS$2,'Productivity Dump'!$E$3:$AJ$3,0)
),
IF(AS$3="Attendance",
INDEX('Attendance Dump'!$E$2:$AI$400,
MATCH($A169,'Attendance Dump'!$B$2:$B$400,0),
MATCH(AS$2,'Attendance Dump'!$E$1:$AI$1,0)
),
INDEX('Active Hour''s Dump'!$D$3:$AH$337,
MATCH($C169,'Active Hour''s Dump'!$A$3:$A$337,0),
MATCH(AS$2,'Active Hour''s Dump'!$D$2:$AH$2,0)
))),"")</f>
        <v>P</v>
      </c>
      <c r="AT169" s="54">
        <f>_xlfn.IFNA(IF(AT$3="Productivity",
INDEX('Productivity Dump'!$E$4:$AJ$500,
MATCH($A169,'Productivity Dump'!$A$4:$A$500,0),
MATCH(AT$2,'Productivity Dump'!$E$3:$AJ$3,0)
),
IF(AT$3="Attendance",
INDEX('Attendance Dump'!$E$2:$AI$400,
MATCH($A169,'Attendance Dump'!$B$2:$B$400,0),
MATCH(AT$2,'Attendance Dump'!$E$1:$AI$1,0)
),
INDEX('Active Hour''s Dump'!$D$3:$AH$337,
MATCH($C169,'Active Hour''s Dump'!$A$3:$A$337,0),
MATCH(AT$2,'Active Hour''s Dump'!$D$2:$AH$2,0)
))),"")</f>
        <v>10.75</v>
      </c>
      <c r="AU169" s="13">
        <f>_xlfn.IFNA(IF(AU$3="Productivity",
INDEX('Productivity Dump'!$E$4:$AJ$500,
MATCH($A169,'Productivity Dump'!$A$4:$A$500,0),
MATCH(AU$2,'Productivity Dump'!$E$3:$AJ$3,0)
),
IF(AU$3="Attendance",
INDEX('Attendance Dump'!$E$2:$AI$400,
MATCH($A169,'Attendance Dump'!$B$2:$B$400,0),
MATCH(AU$2,'Attendance Dump'!$E$1:$AI$1,0)
),
INDEX('Active Hour''s Dump'!$D$3:$AH$337,
MATCH($C169,'Active Hour''s Dump'!$A$3:$A$337,0),
MATCH(AU$2,'Active Hour''s Dump'!$D$2:$AH$2,0)
))),"")</f>
        <v>1131.9900000000002</v>
      </c>
      <c r="AV169" s="13" t="str">
        <f>_xlfn.IFNA(IF(AV$3="Productivity",
INDEX('Productivity Dump'!$E$4:$AJ$500,
MATCH($A169,'Productivity Dump'!$A$4:$A$500,0),
MATCH(AV$2,'Productivity Dump'!$E$3:$AJ$3,0)
),
IF(AV$3="Attendance",
INDEX('Attendance Dump'!$E$2:$AI$400,
MATCH($A169,'Attendance Dump'!$B$2:$B$400,0),
MATCH(AV$2,'Attendance Dump'!$E$1:$AI$1,0)
),
INDEX('Active Hour''s Dump'!$D$3:$AH$337,
MATCH($C169,'Active Hour''s Dump'!$A$3:$A$337,0),
MATCH(AV$2,'Active Hour''s Dump'!$D$2:$AH$2,0)
))),"")</f>
        <v>P</v>
      </c>
      <c r="AW169" s="54">
        <f>_xlfn.IFNA(IF(AW$3="Productivity",
INDEX('Productivity Dump'!$E$4:$AJ$500,
MATCH($A169,'Productivity Dump'!$A$4:$A$500,0),
MATCH(AW$2,'Productivity Dump'!$E$3:$AJ$3,0)
),
IF(AW$3="Attendance",
INDEX('Attendance Dump'!$E$2:$AI$400,
MATCH($A169,'Attendance Dump'!$B$2:$B$400,0),
MATCH(AW$2,'Attendance Dump'!$E$1:$AI$1,0)
),
INDEX('Active Hour''s Dump'!$D$3:$AH$337,
MATCH($C169,'Active Hour''s Dump'!$A$3:$A$337,0),
MATCH(AW$2,'Active Hour''s Dump'!$D$2:$AH$2,0)
))),"")</f>
        <v>11.1666666666667</v>
      </c>
      <c r="AX169" s="13">
        <f>_xlfn.IFNA(IF(AX$3="Productivity",
INDEX('Productivity Dump'!$E$4:$AJ$500,
MATCH($A169,'Productivity Dump'!$A$4:$A$500,0),
MATCH(AX$2,'Productivity Dump'!$E$3:$AJ$3,0)
),
IF(AX$3="Attendance",
INDEX('Attendance Dump'!$E$2:$AI$400,
MATCH($A169,'Attendance Dump'!$B$2:$B$400,0),
MATCH(AX$2,'Attendance Dump'!$E$1:$AI$1,0)
),
INDEX('Active Hour''s Dump'!$D$3:$AH$337,
MATCH($C169,'Active Hour''s Dump'!$A$3:$A$337,0),
MATCH(AX$2,'Active Hour''s Dump'!$D$2:$AH$2,0)
))),"")</f>
        <v>1122.2999999999997</v>
      </c>
      <c r="AY169" s="13" t="str">
        <f>_xlfn.IFNA(IF(AY$3="Productivity",
INDEX('Productivity Dump'!$E$4:$AJ$500,
MATCH($A169,'Productivity Dump'!$A$4:$A$500,0),
MATCH(AY$2,'Productivity Dump'!$E$3:$AJ$3,0)
),
IF(AY$3="Attendance",
INDEX('Attendance Dump'!$E$2:$AI$400,
MATCH($A169,'Attendance Dump'!$B$2:$B$400,0),
MATCH(AY$2,'Attendance Dump'!$E$1:$AI$1,0)
),
INDEX('Active Hour''s Dump'!$D$3:$AH$337,
MATCH($C169,'Active Hour''s Dump'!$A$3:$A$337,0),
MATCH(AY$2,'Active Hour''s Dump'!$D$2:$AH$2,0)
))),"")</f>
        <v>P</v>
      </c>
      <c r="AZ169" s="54">
        <f>_xlfn.IFNA(IF(AZ$3="Productivity",
INDEX('Productivity Dump'!$E$4:$AJ$500,
MATCH($A169,'Productivity Dump'!$A$4:$A$500,0),
MATCH(AZ$2,'Productivity Dump'!$E$3:$AJ$3,0)
),
IF(AZ$3="Attendance",
INDEX('Attendance Dump'!$E$2:$AI$400,
MATCH($A169,'Attendance Dump'!$B$2:$B$400,0),
MATCH(AZ$2,'Attendance Dump'!$E$1:$AI$1,0)
),
INDEX('Active Hour''s Dump'!$D$3:$AH$337,
MATCH($C169,'Active Hour''s Dump'!$A$3:$A$337,0),
MATCH(AZ$2,'Active Hour''s Dump'!$D$2:$AH$2,0)
))),"")</f>
        <v>9.9166666666666696</v>
      </c>
      <c r="BA169" s="13">
        <f>_xlfn.IFNA(IF(BA$3="Productivity",
INDEX('Productivity Dump'!$E$4:$AJ$500,
MATCH($A169,'Productivity Dump'!$A$4:$A$500,0),
MATCH(BA$2,'Productivity Dump'!$E$3:$AJ$3,0)
),
IF(BA$3="Attendance",
INDEX('Attendance Dump'!$E$2:$AI$400,
MATCH($A169,'Attendance Dump'!$B$2:$B$400,0),
MATCH(BA$2,'Attendance Dump'!$E$1:$AI$1,0)
),
INDEX('Active Hour''s Dump'!$D$3:$AH$337,
MATCH($C169,'Active Hour''s Dump'!$A$3:$A$337,0),
MATCH(BA$2,'Active Hour''s Dump'!$D$2:$AH$2,0)
))),"")</f>
        <v>1124.6979999999999</v>
      </c>
      <c r="BB169" s="13" t="str">
        <f>_xlfn.IFNA(IF(BB$3="Productivity",
INDEX('Productivity Dump'!$E$4:$AJ$500,
MATCH($A169,'Productivity Dump'!$A$4:$A$500,0),
MATCH(BB$2,'Productivity Dump'!$E$3:$AJ$3,0)
),
IF(BB$3="Attendance",
INDEX('Attendance Dump'!$E$2:$AI$400,
MATCH($A169,'Attendance Dump'!$B$2:$B$400,0),
MATCH(BB$2,'Attendance Dump'!$E$1:$AI$1,0)
),
INDEX('Active Hour''s Dump'!$D$3:$AH$337,
MATCH($C169,'Active Hour''s Dump'!$A$3:$A$337,0),
MATCH(BB$2,'Active Hour''s Dump'!$D$2:$AH$2,0)
))),"")</f>
        <v>P</v>
      </c>
      <c r="BC169" s="54">
        <f>_xlfn.IFNA(IF(BC$3="Productivity",
INDEX('Productivity Dump'!$E$4:$AJ$500,
MATCH($A169,'Productivity Dump'!$A$4:$A$500,0),
MATCH(BC$2,'Productivity Dump'!$E$3:$AJ$3,0)
),
IF(BC$3="Attendance",
INDEX('Attendance Dump'!$E$2:$AI$400,
MATCH($A169,'Attendance Dump'!$B$2:$B$400,0),
MATCH(BC$2,'Attendance Dump'!$E$1:$AI$1,0)
),
INDEX('Active Hour''s Dump'!$D$3:$AH$337,
MATCH($C169,'Active Hour''s Dump'!$A$3:$A$337,0),
MATCH(BC$2,'Active Hour''s Dump'!$D$2:$AH$2,0)
))),"")</f>
        <v>9.4166666666666696</v>
      </c>
      <c r="BD169" s="13">
        <f>_xlfn.IFNA(IF(BD$3="Productivity",
INDEX('Productivity Dump'!$E$4:$AJ$500,
MATCH($A169,'Productivity Dump'!$A$4:$A$500,0),
MATCH(BD$2,'Productivity Dump'!$E$3:$AJ$3,0)
),
IF(BD$3="Attendance",
INDEX('Attendance Dump'!$E$2:$AI$400,
MATCH($A169,'Attendance Dump'!$B$2:$B$400,0),
MATCH(BD$2,'Attendance Dump'!$E$1:$AI$1,0)
),
INDEX('Active Hour''s Dump'!$D$3:$AH$337,
MATCH($C169,'Active Hour''s Dump'!$A$3:$A$337,0),
MATCH(BD$2,'Active Hour''s Dump'!$D$2:$AH$2,0)
))),"")</f>
        <v>905.20799999999997</v>
      </c>
      <c r="BE169" s="13" t="str">
        <f>_xlfn.IFNA(IF(BE$3="Productivity",
INDEX('Productivity Dump'!$E$4:$AJ$500,
MATCH($A169,'Productivity Dump'!$A$4:$A$500,0),
MATCH(BE$2,'Productivity Dump'!$E$3:$AJ$3,0)
),
IF(BE$3="Attendance",
INDEX('Attendance Dump'!$E$2:$AI$400,
MATCH($A169,'Attendance Dump'!$B$2:$B$400,0),
MATCH(BE$2,'Attendance Dump'!$E$1:$AI$1,0)
),
INDEX('Active Hour''s Dump'!$D$3:$AH$337,
MATCH($C169,'Active Hour''s Dump'!$A$3:$A$337,0),
MATCH(BE$2,'Active Hour''s Dump'!$D$2:$AH$2,0)
))),"")</f>
        <v>P</v>
      </c>
      <c r="BF169" s="54">
        <f>_xlfn.IFNA(IF(BF$3="Productivity",
INDEX('Productivity Dump'!$E$4:$AJ$500,
MATCH($A169,'Productivity Dump'!$A$4:$A$500,0),
MATCH(BF$2,'Productivity Dump'!$E$3:$AJ$3,0)
),
IF(BF$3="Attendance",
INDEX('Attendance Dump'!$E$2:$AI$400,
MATCH($A169,'Attendance Dump'!$B$2:$B$400,0),
MATCH(BF$2,'Attendance Dump'!$E$1:$AI$1,0)
),
INDEX('Active Hour''s Dump'!$D$3:$AH$337,
MATCH($C169,'Active Hour''s Dump'!$A$3:$A$337,0),
MATCH(BF$2,'Active Hour''s Dump'!$D$2:$AH$2,0)
))),"")</f>
        <v>8.0833333333333304</v>
      </c>
      <c r="BG169" s="13">
        <f>_xlfn.IFNA(IF(BG$3="Productivity",
INDEX('Productivity Dump'!$E$4:$AJ$500,
MATCH($A169,'Productivity Dump'!$A$4:$A$500,0),
MATCH(BG$2,'Productivity Dump'!$E$3:$AJ$3,0)
),
IF(BG$3="Attendance",
INDEX('Attendance Dump'!$E$2:$AI$400,
MATCH($A169,'Attendance Dump'!$B$2:$B$400,0),
MATCH(BG$2,'Attendance Dump'!$E$1:$AI$1,0)
),
INDEX('Active Hour''s Dump'!$D$3:$AH$337,
MATCH($C169,'Active Hour''s Dump'!$A$3:$A$337,0),
MATCH(BG$2,'Active Hour''s Dump'!$D$2:$AH$2,0)
))),"")</f>
        <v>0</v>
      </c>
      <c r="BH169" s="13" t="str">
        <f>_xlfn.IFNA(IF(BH$3="Productivity",
INDEX('Productivity Dump'!$E$4:$AJ$500,
MATCH($A169,'Productivity Dump'!$A$4:$A$500,0),
MATCH(BH$2,'Productivity Dump'!$E$3:$AJ$3,0)
),
IF(BH$3="Attendance",
INDEX('Attendance Dump'!$E$2:$AI$400,
MATCH($A169,'Attendance Dump'!$B$2:$B$400,0),
MATCH(BH$2,'Attendance Dump'!$E$1:$AI$1,0)
),
INDEX('Active Hour''s Dump'!$D$3:$AH$337,
MATCH($C169,'Active Hour''s Dump'!$A$3:$A$337,0),
MATCH(BH$2,'Active Hour''s Dump'!$D$2:$AH$2,0)
))),"")</f>
        <v>WO</v>
      </c>
      <c r="BI169" s="54">
        <f>_xlfn.IFNA(IF(BI$3="Productivity",
INDEX('Productivity Dump'!$E$4:$AJ$500,
MATCH($A169,'Productivity Dump'!$A$4:$A$500,0),
MATCH(BI$2,'Productivity Dump'!$E$3:$AJ$3,0)
),
IF(BI$3="Attendance",
INDEX('Attendance Dump'!$E$2:$AI$400,
MATCH($A169,'Attendance Dump'!$B$2:$B$400,0),
MATCH(BI$2,'Attendance Dump'!$E$1:$AI$1,0)
),
INDEX('Active Hour''s Dump'!$D$3:$AH$337,
MATCH($C169,'Active Hour''s Dump'!$A$3:$A$337,0),
MATCH(BI$2,'Active Hour''s Dump'!$D$2:$AH$2,0)
))),"")</f>
        <v>0</v>
      </c>
      <c r="BJ169" s="13">
        <f>_xlfn.IFNA(IF(BJ$3="Productivity",
INDEX('Productivity Dump'!$E$4:$AJ$500,
MATCH($A169,'Productivity Dump'!$A$4:$A$500,0),
MATCH(BJ$2,'Productivity Dump'!$E$3:$AJ$3,0)
),
IF(BJ$3="Attendance",
INDEX('Attendance Dump'!$E$2:$AI$400,
MATCH($A169,'Attendance Dump'!$B$2:$B$400,0),
MATCH(BJ$2,'Attendance Dump'!$E$1:$AI$1,0)
),
INDEX('Active Hour''s Dump'!$D$3:$AH$337,
MATCH($C169,'Active Hour''s Dump'!$A$3:$A$337,0),
MATCH(BJ$2,'Active Hour''s Dump'!$D$2:$AH$2,0)
))),"")</f>
        <v>1143.885</v>
      </c>
      <c r="BK169" s="13" t="str">
        <f>_xlfn.IFNA(IF(BK$3="Productivity",
INDEX('Productivity Dump'!$E$4:$AJ$500,
MATCH($A169,'Productivity Dump'!$A$4:$A$500,0),
MATCH(BK$2,'Productivity Dump'!$E$3:$AJ$3,0)
),
IF(BK$3="Attendance",
INDEX('Attendance Dump'!$E$2:$AI$400,
MATCH($A169,'Attendance Dump'!$B$2:$B$400,0),
MATCH(BK$2,'Attendance Dump'!$E$1:$AI$1,0)
),
INDEX('Active Hour''s Dump'!$D$3:$AH$337,
MATCH($C169,'Active Hour''s Dump'!$A$3:$A$337,0),
MATCH(BK$2,'Active Hour''s Dump'!$D$2:$AH$2,0)
))),"")</f>
        <v>P</v>
      </c>
      <c r="BL169" s="54">
        <f>_xlfn.IFNA(IF(BL$3="Productivity",
INDEX('Productivity Dump'!$E$4:$AJ$500,
MATCH($A169,'Productivity Dump'!$A$4:$A$500,0),
MATCH(BL$2,'Productivity Dump'!$E$3:$AJ$3,0)
),
IF(BL$3="Attendance",
INDEX('Attendance Dump'!$E$2:$AI$400,
MATCH($A169,'Attendance Dump'!$B$2:$B$400,0),
MATCH(BL$2,'Attendance Dump'!$E$1:$AI$1,0)
),
INDEX('Active Hour''s Dump'!$D$3:$AH$337,
MATCH($C169,'Active Hour''s Dump'!$A$3:$A$337,0),
MATCH(BL$2,'Active Hour''s Dump'!$D$2:$AH$2,0)
))),"")</f>
        <v>9.9166666666666696</v>
      </c>
      <c r="BM169" s="13">
        <f>_xlfn.IFNA(IF(BM$3="Productivity",
INDEX('Productivity Dump'!$E$4:$AJ$500,
MATCH($A169,'Productivity Dump'!$A$4:$A$500,0),
MATCH(BM$2,'Productivity Dump'!$E$3:$AJ$3,0)
),
IF(BM$3="Attendance",
INDEX('Attendance Dump'!$E$2:$AI$400,
MATCH($A169,'Attendance Dump'!$B$2:$B$400,0),
MATCH(BM$2,'Attendance Dump'!$E$1:$AI$1,0)
),
INDEX('Active Hour''s Dump'!$D$3:$AH$337,
MATCH($C169,'Active Hour''s Dump'!$A$3:$A$337,0),
MATCH(BM$2,'Active Hour''s Dump'!$D$2:$AH$2,0)
))),"")</f>
        <v>1102.095</v>
      </c>
      <c r="BN169" s="13" t="str">
        <f>_xlfn.IFNA(IF(BN$3="Productivity",
INDEX('Productivity Dump'!$E$4:$AJ$500,
MATCH($A169,'Productivity Dump'!$A$4:$A$500,0),
MATCH(BN$2,'Productivity Dump'!$E$3:$AJ$3,0)
),
IF(BN$3="Attendance",
INDEX('Attendance Dump'!$E$2:$AI$400,
MATCH($A169,'Attendance Dump'!$B$2:$B$400,0),
MATCH(BN$2,'Attendance Dump'!$E$1:$AI$1,0)
),
INDEX('Active Hour''s Dump'!$D$3:$AH$337,
MATCH($C169,'Active Hour''s Dump'!$A$3:$A$337,0),
MATCH(BN$2,'Active Hour''s Dump'!$D$2:$AH$2,0)
))),"")</f>
        <v>P</v>
      </c>
      <c r="BO169" s="54">
        <f>_xlfn.IFNA(IF(BO$3="Productivity",
INDEX('Productivity Dump'!$E$4:$AJ$500,
MATCH($A169,'Productivity Dump'!$A$4:$A$500,0),
MATCH(BO$2,'Productivity Dump'!$E$3:$AJ$3,0)
),
IF(BO$3="Attendance",
INDEX('Attendance Dump'!$E$2:$AI$400,
MATCH($A169,'Attendance Dump'!$B$2:$B$400,0),
MATCH(BO$2,'Attendance Dump'!$E$1:$AI$1,0)
),
INDEX('Active Hour''s Dump'!$D$3:$AH$337,
MATCH($C169,'Active Hour''s Dump'!$A$3:$A$337,0),
MATCH(BO$2,'Active Hour''s Dump'!$D$2:$AH$2,0)
))),"")</f>
        <v>10.5833333333333</v>
      </c>
      <c r="BP169" s="13">
        <f>_xlfn.IFNA(IF(BP$3="Productivity",
INDEX('Productivity Dump'!$E$4:$AJ$500,
MATCH($A169,'Productivity Dump'!$A$4:$A$500,0),
MATCH(BP$2,'Productivity Dump'!$E$3:$AJ$3,0)
),
IF(BP$3="Attendance",
INDEX('Attendance Dump'!$E$2:$AI$400,
MATCH($A169,'Attendance Dump'!$B$2:$B$400,0),
MATCH(BP$2,'Attendance Dump'!$E$1:$AI$1,0)
),
INDEX('Active Hour''s Dump'!$D$3:$AH$337,
MATCH($C169,'Active Hour''s Dump'!$A$3:$A$337,0),
MATCH(BP$2,'Active Hour''s Dump'!$D$2:$AH$2,0)
))),"")</f>
        <v>1161.752</v>
      </c>
      <c r="BQ169" s="13" t="str">
        <f>_xlfn.IFNA(IF(BQ$3="Productivity",
INDEX('Productivity Dump'!$E$4:$AJ$500,
MATCH($A169,'Productivity Dump'!$A$4:$A$500,0),
MATCH(BQ$2,'Productivity Dump'!$E$3:$AJ$3,0)
),
IF(BQ$3="Attendance",
INDEX('Attendance Dump'!$E$2:$AI$400,
MATCH($A169,'Attendance Dump'!$B$2:$B$400,0),
MATCH(BQ$2,'Attendance Dump'!$E$1:$AI$1,0)
),
INDEX('Active Hour''s Dump'!$D$3:$AH$337,
MATCH($C169,'Active Hour''s Dump'!$A$3:$A$337,0),
MATCH(BQ$2,'Active Hour''s Dump'!$D$2:$AH$2,0)
))),"")</f>
        <v>P</v>
      </c>
      <c r="BR169" s="54">
        <f>_xlfn.IFNA(IF(BR$3="Productivity",
INDEX('Productivity Dump'!$E$4:$AJ$500,
MATCH($A169,'Productivity Dump'!$A$4:$A$500,0),
MATCH(BR$2,'Productivity Dump'!$E$3:$AJ$3,0)
),
IF(BR$3="Attendance",
INDEX('Attendance Dump'!$E$2:$AI$400,
MATCH($A169,'Attendance Dump'!$B$2:$B$400,0),
MATCH(BR$2,'Attendance Dump'!$E$1:$AI$1,0)
),
INDEX('Active Hour''s Dump'!$D$3:$AH$337,
MATCH($C169,'Active Hour''s Dump'!$A$3:$A$337,0),
MATCH(BR$2,'Active Hour''s Dump'!$D$2:$AH$2,0)
))),"")</f>
        <v>10.3333333333333</v>
      </c>
      <c r="BS169" s="13">
        <f>_xlfn.IFNA(IF(BS$3="Productivity",
INDEX('Productivity Dump'!$E$4:$AJ$500,
MATCH($A169,'Productivity Dump'!$A$4:$A$500,0),
MATCH(BS$2,'Productivity Dump'!$E$3:$AJ$3,0)
),
IF(BS$3="Attendance",
INDEX('Attendance Dump'!$E$2:$AI$400,
MATCH($A169,'Attendance Dump'!$B$2:$B$400,0),
MATCH(BS$2,'Attendance Dump'!$E$1:$AI$1,0)
),
INDEX('Active Hour''s Dump'!$D$3:$AH$337,
MATCH($C169,'Active Hour''s Dump'!$A$3:$A$337,0),
MATCH(BS$2,'Active Hour''s Dump'!$D$2:$AH$2,0)
))),"")</f>
        <v>804.23699999999997</v>
      </c>
      <c r="BT169" s="13" t="str">
        <f>_xlfn.IFNA(IF(BT$3="Productivity",
INDEX('Productivity Dump'!$E$4:$AJ$500,
MATCH($A169,'Productivity Dump'!$A$4:$A$500,0),
MATCH(BT$2,'Productivity Dump'!$E$3:$AJ$3,0)
),
IF(BT$3="Attendance",
INDEX('Attendance Dump'!$E$2:$AI$400,
MATCH($A169,'Attendance Dump'!$B$2:$B$400,0),
MATCH(BT$2,'Attendance Dump'!$E$1:$AI$1,0)
),
INDEX('Active Hour''s Dump'!$D$3:$AH$337,
MATCH($C169,'Active Hour''s Dump'!$A$3:$A$337,0),
MATCH(BT$2,'Active Hour''s Dump'!$D$2:$AH$2,0)
))),"")</f>
        <v>H(P)</v>
      </c>
      <c r="BU169" s="54">
        <f>_xlfn.IFNA(IF(BU$3="Productivity",
INDEX('Productivity Dump'!$E$4:$AJ$500,
MATCH($A169,'Productivity Dump'!$A$4:$A$500,0),
MATCH(BU$2,'Productivity Dump'!$E$3:$AJ$3,0)
),
IF(BU$3="Attendance",
INDEX('Attendance Dump'!$E$2:$AI$400,
MATCH($A169,'Attendance Dump'!$B$2:$B$400,0),
MATCH(BU$2,'Attendance Dump'!$E$1:$AI$1,0)
),
INDEX('Active Hour''s Dump'!$D$3:$AH$337,
MATCH($C169,'Active Hour''s Dump'!$A$3:$A$337,0),
MATCH(BU$2,'Active Hour''s Dump'!$D$2:$AH$2,0)
))),"")</f>
        <v>8</v>
      </c>
      <c r="BV169" s="13">
        <f>_xlfn.IFNA(IF(BV$3="Productivity",
INDEX('Productivity Dump'!$E$4:$AJ$500,
MATCH($A169,'Productivity Dump'!$A$4:$A$500,0),
MATCH(BV$2,'Productivity Dump'!$E$3:$AJ$3,0)
),
IF(BV$3="Attendance",
INDEX('Attendance Dump'!$E$2:$AI$400,
MATCH($A169,'Attendance Dump'!$B$2:$B$400,0),
MATCH(BV$2,'Attendance Dump'!$E$1:$AI$1,0)
),
INDEX('Active Hour''s Dump'!$D$3:$AH$337,
MATCH($C169,'Active Hour''s Dump'!$A$3:$A$337,0),
MATCH(BV$2,'Active Hour''s Dump'!$D$2:$AH$2,0)
))),"")</f>
        <v>1137.1120000000001</v>
      </c>
      <c r="BW169" s="13" t="str">
        <f>_xlfn.IFNA(IF(BW$3="Productivity",
INDEX('Productivity Dump'!$E$4:$AJ$500,
MATCH($A169,'Productivity Dump'!$A$4:$A$500,0),
MATCH(BW$2,'Productivity Dump'!$E$3:$AJ$3,0)
),
IF(BW$3="Attendance",
INDEX('Attendance Dump'!$E$2:$AI$400,
MATCH($A169,'Attendance Dump'!$B$2:$B$400,0),
MATCH(BW$2,'Attendance Dump'!$E$1:$AI$1,0)
),
INDEX('Active Hour''s Dump'!$D$3:$AH$337,
MATCH($C169,'Active Hour''s Dump'!$A$3:$A$337,0),
MATCH(BW$2,'Active Hour''s Dump'!$D$2:$AH$2,0)
))),"")</f>
        <v>P</v>
      </c>
      <c r="BX169" s="54">
        <f>_xlfn.IFNA(IF(BX$3="Productivity",
INDEX('Productivity Dump'!$E$4:$AJ$500,
MATCH($A169,'Productivity Dump'!$A$4:$A$500,0),
MATCH(BX$2,'Productivity Dump'!$E$3:$AJ$3,0)
),
IF(BX$3="Attendance",
INDEX('Attendance Dump'!$E$2:$AI$400,
MATCH($A169,'Attendance Dump'!$B$2:$B$400,0),
MATCH(BX$2,'Attendance Dump'!$E$1:$AI$1,0)
),
INDEX('Active Hour''s Dump'!$D$3:$AH$337,
MATCH($C169,'Active Hour''s Dump'!$A$3:$A$337,0),
MATCH(BX$2,'Active Hour''s Dump'!$D$2:$AH$2,0)
))),"")</f>
        <v>11.1666666666667</v>
      </c>
      <c r="BY169" s="13">
        <f>_xlfn.IFNA(IF(BY$3="Productivity",
INDEX('Productivity Dump'!$E$4:$AJ$500,
MATCH($A169,'Productivity Dump'!$A$4:$A$500,0),
MATCH(BY$2,'Productivity Dump'!$E$3:$AJ$3,0)
),
IF(BY$3="Attendance",
INDEX('Attendance Dump'!$E$2:$AI$400,
MATCH($A169,'Attendance Dump'!$B$2:$B$400,0),
MATCH(BY$2,'Attendance Dump'!$E$1:$AI$1,0)
),
INDEX('Active Hour''s Dump'!$D$3:$AH$337,
MATCH($C169,'Active Hour''s Dump'!$A$3:$A$337,0),
MATCH(BY$2,'Active Hour''s Dump'!$D$2:$AH$2,0)
))),"")</f>
        <v>1093.3779999999997</v>
      </c>
      <c r="BZ169" s="13" t="str">
        <f>_xlfn.IFNA(IF(BZ$3="Productivity",
INDEX('Productivity Dump'!$E$4:$AJ$500,
MATCH($A169,'Productivity Dump'!$A$4:$A$500,0),
MATCH(BZ$2,'Productivity Dump'!$E$3:$AJ$3,0)
),
IF(BZ$3="Attendance",
INDEX('Attendance Dump'!$E$2:$AI$400,
MATCH($A169,'Attendance Dump'!$B$2:$B$400,0),
MATCH(BZ$2,'Attendance Dump'!$E$1:$AI$1,0)
),
INDEX('Active Hour''s Dump'!$D$3:$AH$337,
MATCH($C169,'Active Hour''s Dump'!$A$3:$A$337,0),
MATCH(BZ$2,'Active Hour''s Dump'!$D$2:$AH$2,0)
))),"")</f>
        <v>P</v>
      </c>
      <c r="CA169" s="54">
        <f>_xlfn.IFNA(IF(CA$3="Productivity",
INDEX('Productivity Dump'!$E$4:$AJ$500,
MATCH($A169,'Productivity Dump'!$A$4:$A$500,0),
MATCH(CA$2,'Productivity Dump'!$E$3:$AJ$3,0)
),
IF(CA$3="Attendance",
INDEX('Attendance Dump'!$E$2:$AI$400,
MATCH($A169,'Attendance Dump'!$B$2:$B$400,0),
MATCH(CA$2,'Attendance Dump'!$E$1:$AI$1,0)
),
INDEX('Active Hour''s Dump'!$D$3:$AH$337,
MATCH($C169,'Active Hour''s Dump'!$A$3:$A$337,0),
MATCH(CA$2,'Active Hour''s Dump'!$D$2:$AH$2,0)
))),"")</f>
        <v>10.8333333333333</v>
      </c>
      <c r="CB169" s="13">
        <f>_xlfn.IFNA(IF(CB$3="Productivity",
INDEX('Productivity Dump'!$E$4:$AJ$500,
MATCH($A169,'Productivity Dump'!$A$4:$A$500,0),
MATCH(CB$2,'Productivity Dump'!$E$3:$AJ$3,0)
),
IF(CB$3="Attendance",
INDEX('Attendance Dump'!$E$2:$AI$400,
MATCH($A169,'Attendance Dump'!$B$2:$B$400,0),
MATCH(CB$2,'Attendance Dump'!$E$1:$AI$1,0)
),
INDEX('Active Hour''s Dump'!$D$3:$AH$337,
MATCH($C169,'Active Hour''s Dump'!$A$3:$A$337,0),
MATCH(CB$2,'Active Hour''s Dump'!$D$2:$AH$2,0)
))),"")</f>
        <v>0</v>
      </c>
      <c r="CC169" s="13" t="str">
        <f>_xlfn.IFNA(IF(CC$3="Productivity",
INDEX('Productivity Dump'!$E$4:$AJ$500,
MATCH($A169,'Productivity Dump'!$A$4:$A$500,0),
MATCH(CC$2,'Productivity Dump'!$E$3:$AJ$3,0)
),
IF(CC$3="Attendance",
INDEX('Attendance Dump'!$E$2:$AI$400,
MATCH($A169,'Attendance Dump'!$B$2:$B$400,0),
MATCH(CC$2,'Attendance Dump'!$E$1:$AI$1,0)
),
INDEX('Active Hour''s Dump'!$D$3:$AH$337,
MATCH($C169,'Active Hour''s Dump'!$A$3:$A$337,0),
MATCH(CC$2,'Active Hour''s Dump'!$D$2:$AH$2,0)
))),"")</f>
        <v>WO</v>
      </c>
      <c r="CD169" s="54">
        <f>_xlfn.IFNA(IF(CD$3="Productivity",
INDEX('Productivity Dump'!$E$4:$AJ$500,
MATCH($A169,'Productivity Dump'!$A$4:$A$500,0),
MATCH(CD$2,'Productivity Dump'!$E$3:$AJ$3,0)
),
IF(CD$3="Attendance",
INDEX('Attendance Dump'!$E$2:$AI$400,
MATCH($A169,'Attendance Dump'!$B$2:$B$400,0),
MATCH(CD$2,'Attendance Dump'!$E$1:$AI$1,0)
),
INDEX('Active Hour''s Dump'!$D$3:$AH$337,
MATCH($C169,'Active Hour''s Dump'!$A$3:$A$337,0),
MATCH(CD$2,'Active Hour''s Dump'!$D$2:$AH$2,0)
))),"")</f>
        <v>0</v>
      </c>
      <c r="CE169" s="13">
        <f>_xlfn.IFNA(IF(CE$3="Productivity",
INDEX('Productivity Dump'!$E$4:$AJ$500,
MATCH($A169,'Productivity Dump'!$A$4:$A$500,0),
MATCH(CE$2,'Productivity Dump'!$E$3:$AJ$3,0)
),
IF(CE$3="Attendance",
INDEX('Attendance Dump'!$E$2:$AI$400,
MATCH($A169,'Attendance Dump'!$B$2:$B$400,0),
MATCH(CE$2,'Attendance Dump'!$E$1:$AI$1,0)
),
INDEX('Active Hour''s Dump'!$D$3:$AH$337,
MATCH($C169,'Active Hour''s Dump'!$A$3:$A$337,0),
MATCH(CE$2,'Active Hour''s Dump'!$D$2:$AH$2,0)
))),"")</f>
        <v>643.21799999999996</v>
      </c>
      <c r="CF169" s="13" t="str">
        <f>_xlfn.IFNA(IF(CF$3="Productivity",
INDEX('Productivity Dump'!$E$4:$AJ$500,
MATCH($A169,'Productivity Dump'!$A$4:$A$500,0),
MATCH(CF$2,'Productivity Dump'!$E$3:$AJ$3,0)
),
IF(CF$3="Attendance",
INDEX('Attendance Dump'!$E$2:$AI$400,
MATCH($A169,'Attendance Dump'!$B$2:$B$400,0),
MATCH(CF$2,'Attendance Dump'!$E$1:$AI$1,0)
),
INDEX('Active Hour''s Dump'!$D$3:$AH$337,
MATCH($C169,'Active Hour''s Dump'!$A$3:$A$337,0),
MATCH(CF$2,'Active Hour''s Dump'!$D$2:$AH$2,0)
))),"")</f>
        <v>P</v>
      </c>
      <c r="CG169" s="54">
        <f>_xlfn.IFNA(IF(CG$3="Productivity",
INDEX('Productivity Dump'!$E$4:$AJ$500,
MATCH($A169,'Productivity Dump'!$A$4:$A$500,0),
MATCH(CG$2,'Productivity Dump'!$E$3:$AJ$3,0)
),
IF(CG$3="Attendance",
INDEX('Attendance Dump'!$E$2:$AI$400,
MATCH($A169,'Attendance Dump'!$B$2:$B$400,0),
MATCH(CG$2,'Attendance Dump'!$E$1:$AI$1,0)
),
INDEX('Active Hour''s Dump'!$D$3:$AH$337,
MATCH($C169,'Active Hour''s Dump'!$A$3:$A$337,0),
MATCH(CG$2,'Active Hour''s Dump'!$D$2:$AH$2,0)
))),"")</f>
        <v>6.75</v>
      </c>
      <c r="CH169" s="13">
        <f>_xlfn.IFNA(IF(CH$3="Productivity",
INDEX('Productivity Dump'!$E$4:$AJ$500,
MATCH($A169,'Productivity Dump'!$A$4:$A$500,0),
MATCH(CH$2,'Productivity Dump'!$E$3:$AJ$3,0)
),
IF(CH$3="Attendance",
INDEX('Attendance Dump'!$E$2:$AI$400,
MATCH($A169,'Attendance Dump'!$B$2:$B$400,0),
MATCH(CH$2,'Attendance Dump'!$E$1:$AI$1,0)
),
INDEX('Active Hour''s Dump'!$D$3:$AH$337,
MATCH($C169,'Active Hour''s Dump'!$A$3:$A$337,0),
MATCH(CH$2,'Active Hour''s Dump'!$D$2:$AH$2,0)
))),"")</f>
        <v>779.08999999999992</v>
      </c>
      <c r="CI169" s="13" t="str">
        <f>_xlfn.IFNA(IF(CI$3="Productivity",
INDEX('Productivity Dump'!$E$4:$AJ$500,
MATCH($A169,'Productivity Dump'!$A$4:$A$500,0),
MATCH(CI$2,'Productivity Dump'!$E$3:$AJ$3,0)
),
IF(CI$3="Attendance",
INDEX('Attendance Dump'!$E$2:$AI$400,
MATCH($A169,'Attendance Dump'!$B$2:$B$400,0),
MATCH(CI$2,'Attendance Dump'!$E$1:$AI$1,0)
),
INDEX('Active Hour''s Dump'!$D$3:$AH$337,
MATCH($C169,'Active Hour''s Dump'!$A$3:$A$337,0),
MATCH(CI$2,'Active Hour''s Dump'!$D$2:$AH$2,0)
))),"")</f>
        <v>P</v>
      </c>
      <c r="CJ169" s="54">
        <f>_xlfn.IFNA(IF(CJ$3="Productivity",
INDEX('Productivity Dump'!$E$4:$AJ$500,
MATCH($A169,'Productivity Dump'!$A$4:$A$500,0),
MATCH(CJ$2,'Productivity Dump'!$E$3:$AJ$3,0)
),
IF(CJ$3="Attendance",
INDEX('Attendance Dump'!$E$2:$AI$400,
MATCH($A169,'Attendance Dump'!$B$2:$B$400,0),
MATCH(CJ$2,'Attendance Dump'!$E$1:$AI$1,0)
),
INDEX('Active Hour''s Dump'!$D$3:$AH$337,
MATCH($C169,'Active Hour''s Dump'!$A$3:$A$337,0),
MATCH(CJ$2,'Active Hour''s Dump'!$D$2:$AH$2,0)
))),"")</f>
        <v>7.3333333333333304</v>
      </c>
      <c r="CK169" s="13">
        <f>_xlfn.IFNA(IF(CK$3="Productivity",
INDEX('Productivity Dump'!$E$4:$AJ$500,
MATCH($A169,'Productivity Dump'!$A$4:$A$500,0),
MATCH(CK$2,'Productivity Dump'!$E$3:$AJ$3,0)
),
IF(CK$3="Attendance",
INDEX('Attendance Dump'!$E$2:$AI$400,
MATCH($A169,'Attendance Dump'!$B$2:$B$400,0),
MATCH(CK$2,'Attendance Dump'!$E$1:$AI$1,0)
),
INDEX('Active Hour''s Dump'!$D$3:$AH$337,
MATCH($C169,'Active Hour''s Dump'!$A$3:$A$337,0),
MATCH(CK$2,'Active Hour''s Dump'!$D$2:$AH$2,0)
))),"")</f>
        <v>685.01900000000012</v>
      </c>
      <c r="CL169" s="13" t="str">
        <f>_xlfn.IFNA(IF(CL$3="Productivity",
INDEX('Productivity Dump'!$E$4:$AJ$500,
MATCH($A169,'Productivity Dump'!$A$4:$A$500,0),
MATCH(CL$2,'Productivity Dump'!$E$3:$AJ$3,0)
),
IF(CL$3="Attendance",
INDEX('Attendance Dump'!$E$2:$AI$400,
MATCH($A169,'Attendance Dump'!$B$2:$B$400,0),
MATCH(CL$2,'Attendance Dump'!$E$1:$AI$1,0)
),
INDEX('Active Hour''s Dump'!$D$3:$AH$337,
MATCH($C169,'Active Hour''s Dump'!$A$3:$A$337,0),
MATCH(CL$2,'Active Hour''s Dump'!$D$2:$AH$2,0)
))),"")</f>
        <v>P</v>
      </c>
      <c r="CM169" s="54">
        <f>_xlfn.IFNA(IF(CM$3="Productivity",
INDEX('Productivity Dump'!$E$4:$AJ$500,
MATCH($A169,'Productivity Dump'!$A$4:$A$500,0),
MATCH(CM$2,'Productivity Dump'!$E$3:$AJ$3,0)
),
IF(CM$3="Attendance",
INDEX('Attendance Dump'!$E$2:$AI$400,
MATCH($A169,'Attendance Dump'!$B$2:$B$400,0),
MATCH(CM$2,'Attendance Dump'!$E$1:$AI$1,0)
),
INDEX('Active Hour''s Dump'!$D$3:$AH$337,
MATCH($C169,'Active Hour''s Dump'!$A$3:$A$337,0),
MATCH(CM$2,'Active Hour''s Dump'!$D$2:$AH$2,0)
))),"")</f>
        <v>7.4166666666666696</v>
      </c>
      <c r="CN169" s="13">
        <f>_xlfn.IFNA(IF(CN$3="Productivity",
INDEX('Productivity Dump'!$E$4:$AJ$500,
MATCH($A169,'Productivity Dump'!$A$4:$A$500,0),
MATCH(CN$2,'Productivity Dump'!$E$3:$AJ$3,0)
),
IF(CN$3="Attendance",
INDEX('Attendance Dump'!$E$2:$AI$400,
MATCH($A169,'Attendance Dump'!$B$2:$B$400,0),
MATCH(CN$2,'Attendance Dump'!$E$1:$AI$1,0)
),
INDEX('Active Hour''s Dump'!$D$3:$AH$337,
MATCH($C169,'Active Hour''s Dump'!$A$3:$A$337,0),
MATCH(CN$2,'Active Hour''s Dump'!$D$2:$AH$2,0)
))),"")</f>
        <v>0</v>
      </c>
      <c r="CO169" s="13">
        <f>_xlfn.IFNA(IF(CO$3="Productivity",
INDEX('Productivity Dump'!$E$4:$AJ$500,
MATCH($A169,'Productivity Dump'!$A$4:$A$500,0),
MATCH(CO$2,'Productivity Dump'!$E$3:$AJ$3,0)
),
IF(CO$3="Attendance",
INDEX('Attendance Dump'!$E$2:$AI$400,
MATCH($A169,'Attendance Dump'!$B$2:$B$400,0),
MATCH(CO$2,'Attendance Dump'!$E$1:$AI$1,0)
),
INDEX('Active Hour''s Dump'!$D$3:$AH$337,
MATCH($C169,'Active Hour''s Dump'!$A$3:$A$337,0),
MATCH(CO$2,'Active Hour''s Dump'!$D$2:$AH$2,0)
))),"")</f>
        <v>0</v>
      </c>
      <c r="CP169" s="54">
        <f>_xlfn.IFNA(IF(CP$3="Productivity",
INDEX('Productivity Dump'!$E$4:$AJ$500,
MATCH($A169,'Productivity Dump'!$A$4:$A$500,0),
MATCH(CP$2,'Productivity Dump'!$E$3:$AJ$3,0)
),
IF(CP$3="Attendance",
INDEX('Attendance Dump'!$E$2:$AI$400,
MATCH($A169,'Attendance Dump'!$B$2:$B$400,0),
MATCH(CP$2,'Attendance Dump'!$E$1:$AI$1,0)
),
INDEX('Active Hour''s Dump'!$D$3:$AH$337,
MATCH($C169,'Active Hour''s Dump'!$A$3:$A$337,0),
MATCH(CP$2,'Active Hour''s Dump'!$D$2:$AH$2,0)
))),"")</f>
        <v>0</v>
      </c>
      <c r="CQ169" s="13">
        <f>_xlfn.IFNA(IF(CQ$3="Productivity",
INDEX('Productivity Dump'!$E$4:$AJ$500,
MATCH($A169,'Productivity Dump'!$A$4:$A$500,0),
MATCH(CQ$2,'Productivity Dump'!$E$3:$AJ$3,0)
),
IF(CQ$3="Attendance",
INDEX('Attendance Dump'!$E$2:$AI$400,
MATCH($A169,'Attendance Dump'!$B$2:$B$400,0),
MATCH(CQ$2,'Attendance Dump'!$E$1:$AI$1,0)
),
INDEX('Active Hour''s Dump'!$D$3:$AH$337,
MATCH($C169,'Active Hour''s Dump'!$A$3:$A$337,0),
MATCH(CQ$2,'Active Hour''s Dump'!$D$2:$AH$2,0)
))),"")</f>
        <v>0</v>
      </c>
      <c r="CR169" s="13">
        <f>_xlfn.IFNA(IF(CR$3="Productivity",
INDEX('Productivity Dump'!$E$4:$AJ$500,
MATCH($A169,'Productivity Dump'!$A$4:$A$500,0),
MATCH(CR$2,'Productivity Dump'!$E$3:$AJ$3,0)
),
IF(CR$3="Attendance",
INDEX('Attendance Dump'!$E$2:$AI$400,
MATCH($A169,'Attendance Dump'!$B$2:$B$400,0),
MATCH(CR$2,'Attendance Dump'!$E$1:$AI$1,0)
),
INDEX('Active Hour''s Dump'!$D$3:$AH$337,
MATCH($C169,'Active Hour''s Dump'!$A$3:$A$337,0),
MATCH(CR$2,'Active Hour''s Dump'!$D$2:$AH$2,0)
))),"")</f>
        <v>0</v>
      </c>
      <c r="CS169" s="54">
        <f>_xlfn.IFNA(IF(CS$3="Productivity",
INDEX('Productivity Dump'!$E$4:$AJ$500,
MATCH($A169,'Productivity Dump'!$A$4:$A$500,0),
MATCH(CS$2,'Productivity Dump'!$E$3:$AJ$3,0)
),
IF(CS$3="Attendance",
INDEX('Attendance Dump'!$E$2:$AI$400,
MATCH($A169,'Attendance Dump'!$B$2:$B$400,0),
MATCH(CS$2,'Attendance Dump'!$E$1:$AI$1,0)
),
INDEX('Active Hour''s Dump'!$D$3:$AH$337,
MATCH($C169,'Active Hour''s Dump'!$A$3:$A$337,0),
MATCH(CS$2,'Active Hour''s Dump'!$D$2:$AH$2,0)
))),"")</f>
        <v>0</v>
      </c>
      <c r="CT169" s="13">
        <f>_xlfn.IFNA(IF(CT$3="Productivity",
INDEX('Productivity Dump'!$E$4:$AJ$500,
MATCH($A169,'Productivity Dump'!$A$4:$A$500,0),
MATCH(CT$2,'Productivity Dump'!$E$3:$AJ$3,0)
),
IF(CT$3="Attendance",
INDEX('Attendance Dump'!$E$2:$AI$400,
MATCH($A169,'Attendance Dump'!$B$2:$B$400,0),
MATCH(CT$2,'Attendance Dump'!$E$1:$AI$1,0)
),
INDEX('Active Hour''s Dump'!$D$3:$AH$337,
MATCH($C169,'Active Hour''s Dump'!$A$3:$A$337,0),
MATCH(CT$2,'Active Hour''s Dump'!$D$2:$AH$2,0)
))),"")</f>
        <v>0</v>
      </c>
      <c r="CU169" s="13">
        <f>_xlfn.IFNA(IF(CU$3="Productivity",
INDEX('Productivity Dump'!$E$4:$AJ$500,
MATCH($A169,'Productivity Dump'!$A$4:$A$500,0),
MATCH(CU$2,'Productivity Dump'!$E$3:$AJ$3,0)
),
IF(CU$3="Attendance",
INDEX('Attendance Dump'!$E$2:$AI$400,
MATCH($A169,'Attendance Dump'!$B$2:$B$400,0),
MATCH(CU$2,'Attendance Dump'!$E$1:$AI$1,0)
),
INDEX('Active Hour''s Dump'!$D$3:$AH$337,
MATCH($C169,'Active Hour''s Dump'!$A$3:$A$337,0),
MATCH(CU$2,'Active Hour''s Dump'!$D$2:$AH$2,0)
))),"")</f>
        <v>0</v>
      </c>
      <c r="CV169" s="54">
        <f>_xlfn.IFNA(IF(CV$3="Productivity",
INDEX('Productivity Dump'!$E$4:$AJ$500,
MATCH($A169,'Productivity Dump'!$A$4:$A$500,0),
MATCH(CV$2,'Productivity Dump'!$E$3:$AJ$3,0)
),
IF(CV$3="Attendance",
INDEX('Attendance Dump'!$E$2:$AI$400,
MATCH($A169,'Attendance Dump'!$B$2:$B$400,0),
MATCH(CV$2,'Attendance Dump'!$E$1:$AI$1,0)
),
INDEX('Active Hour''s Dump'!$D$3:$AH$337,
MATCH($C169,'Active Hour''s Dump'!$A$3:$A$337,0),
MATCH(CV$2,'Active Hour''s Dump'!$D$2:$AH$2,0)
))),"")</f>
        <v>0</v>
      </c>
      <c r="CW169" s="13"/>
      <c r="CX169" s="13"/>
      <c r="CY169" s="54"/>
      <c r="DA169" s="57">
        <f t="shared" si="75"/>
        <v>210.66666666666674</v>
      </c>
      <c r="DB169" s="35">
        <f t="shared" si="76"/>
        <v>22044.582000000002</v>
      </c>
      <c r="DC169" s="35">
        <f t="shared" si="77"/>
        <v>0</v>
      </c>
      <c r="DD169" s="35">
        <f t="shared" ca="1" si="80"/>
        <v>0</v>
      </c>
      <c r="DF169" s="32" cm="1">
        <f t="array" ref="DF169">SUMPRODUCT(
    (MOD(COLUMN(H169:CV169) - COLUMN(H169), 3) = 0) *
    (H169:CV169 = 0) *
    (I169:CW169 = "P") *
    (COUNTIF(UKHoliday, H$2:CV$2) = 0)
)</f>
        <v>0</v>
      </c>
      <c r="DG169" s="33" cm="1">
        <f t="array" ref="DG169">SUMPRODUCT(
  (MOD(COLUMN(H169:CV169) - COLUMN(H169), 3) = 0) *
  (H169:CV169 &gt; 0) *
  (H169:CV169 &lt; 0.5 * IF(((WEEKDAY(H$2:CV$2, 2) = 1) + (WEEKDAY(H$2:CV$2, 2) = 6)), G169, F169)) *
  (I169:CW169 = "P") *
  (COUNTIF(UKHoliday, H$2:CV$2) = 0)
)</f>
        <v>0</v>
      </c>
      <c r="DH169" s="33" cm="1">
        <f t="array" ref="DH169">SUMPRODUCT(
  (MOD(COLUMN(H169:CV169) - COLUMN(H169), 3) = 0) *
  (H169:CV169 &gt; 0.5 * IF(((WEEKDAY(H$2:CV$2, 2) = 1) + (WEEKDAY(H$2:CV$2, 2) = 6)), $G169, $F169)) *
  (H169:CV169 &lt; 0.8 * IF(((WEEKDAY(H$2:CV$2, 2) = 1) + (WEEKDAY(H$2:CV$2, 2) = 6)), $G169, $F169)) *
  (I169:CW169 = "P") *
  (COUNTIF(UKHoliday, H$2:CV$2) = 0)
)</f>
        <v>3</v>
      </c>
      <c r="DI169" s="33" cm="1">
        <f t="array" ref="DI169">SUMPRODUCT(
  (MOD(COLUMN(H169:CV169) - COLUMN(H169), 3) = 0) *
  (H169:CV169 &gt; 0.8 * IF(((WEEKDAY(H$2:CV$2, 2) = 1) + (WEEKDAY(H$2:CV$2, 2) = 6)), $G169, $F169)) *
  (H169:CV169 &lt; 1 * IF(((WEEKDAY(H$2:CV$2, 2) = 1) + (WEEKDAY(H$2:CV$2, 2) = 6)), $G169, $F169)) *
  (I169:CW169 = "P") *
  (COUNTIF(UKHoliday, H$2:CV$2) = 0)
)</f>
        <v>2</v>
      </c>
    </row>
    <row r="170" spans="1:113" x14ac:dyDescent="0.3">
      <c r="A170" s="38" t="s">
        <v>65</v>
      </c>
      <c r="B170" s="38" t="s">
        <v>532</v>
      </c>
      <c r="C170" s="9" t="s">
        <v>613</v>
      </c>
      <c r="D170" s="62" t="s">
        <v>944</v>
      </c>
      <c r="E170" s="35">
        <v>22050</v>
      </c>
      <c r="F170" s="35">
        <f t="shared" si="78"/>
        <v>1102.5</v>
      </c>
      <c r="G170" s="35">
        <f t="shared" si="79"/>
        <v>551.25</v>
      </c>
      <c r="H170" s="13">
        <f>_xlfn.IFNA(IF(H$3="Productivity",
INDEX('Productivity Dump'!$E$4:$AJ$500,
MATCH($A170,'Productivity Dump'!$A$4:$A$500,0),
MATCH(H$2,'Productivity Dump'!$E$3:$AJ$3,0)
),
IF(H$3="Attendance",
INDEX('Attendance Dump'!$E$2:$AI$400,
MATCH($A170,'Attendance Dump'!$B$2:$B$400,0),
MATCH(H$2,'Attendance Dump'!$E$1:$AI$1,0)
),
INDEX('Active Hour''s Dump'!$D$3:$AH$337,
MATCH($C170,'Active Hour''s Dump'!$A$3:$A$337,0),
MATCH(H$2,'Active Hour''s Dump'!$D$2:$AH$2,0)
))),"")</f>
        <v>212.64599999999999</v>
      </c>
      <c r="I170" s="13" t="str">
        <f>_xlfn.IFNA(IF(I$3="Productivity",
INDEX('Productivity Dump'!$E$4:$AJ$500,
MATCH($A170,'Productivity Dump'!$A$4:$A$500,0),
MATCH(I$2,'Productivity Dump'!$E$3:$AJ$3,0)
),
IF(I$3="Attendance",
INDEX('Attendance Dump'!$E$2:$AI$400,
MATCH($A170,'Attendance Dump'!$B$2:$B$400,0),
MATCH(I$2,'Attendance Dump'!$E$1:$AI$1,0)
),
INDEX('Active Hour''s Dump'!$D$3:$AH$337,
MATCH($C170,'Active Hour''s Dump'!$A$3:$A$337,0),
MATCH(I$2,'Active Hour''s Dump'!$D$2:$AH$2,0)
))),"")</f>
        <v>PL</v>
      </c>
      <c r="J170" s="54">
        <f>_xlfn.IFNA(IF(J$3="Productivity",
INDEX('Productivity Dump'!$E$4:$AJ$500,
MATCH($A170,'Productivity Dump'!$A$4:$A$500,0),
MATCH(J$2,'Productivity Dump'!$E$3:$AJ$3,0)
),
IF(J$3="Attendance",
INDEX('Attendance Dump'!$E$2:$AI$400,
MATCH($A170,'Attendance Dump'!$B$2:$B$400,0),
MATCH(J$2,'Attendance Dump'!$E$1:$AI$1,0)
),
INDEX('Active Hour''s Dump'!$D$3:$AH$337,
MATCH($C170,'Active Hour''s Dump'!$A$3:$A$337,0),
MATCH(J$2,'Active Hour''s Dump'!$D$2:$AH$2,0)
))),"")</f>
        <v>1.3333333333333299</v>
      </c>
      <c r="K170" s="13">
        <f>_xlfn.IFNA(IF(K$3="Productivity",
INDEX('Productivity Dump'!$E$4:$AJ$500,
MATCH($A170,'Productivity Dump'!$A$4:$A$500,0),
MATCH(K$2,'Productivity Dump'!$E$3:$AJ$3,0)
),
IF(K$3="Attendance",
INDEX('Attendance Dump'!$E$2:$AI$400,
MATCH($A170,'Attendance Dump'!$B$2:$B$400,0),
MATCH(K$2,'Attendance Dump'!$E$1:$AI$1,0)
),
INDEX('Active Hour''s Dump'!$D$3:$AH$337,
MATCH($C170,'Active Hour''s Dump'!$A$3:$A$337,0),
MATCH(K$2,'Active Hour''s Dump'!$D$2:$AH$2,0)
))),"")</f>
        <v>1107.5910000000001</v>
      </c>
      <c r="L170" s="13" t="str">
        <f>_xlfn.IFNA(IF(L$3="Productivity",
INDEX('Productivity Dump'!$E$4:$AJ$500,
MATCH($A170,'Productivity Dump'!$A$4:$A$500,0),
MATCH(L$2,'Productivity Dump'!$E$3:$AJ$3,0)
),
IF(L$3="Attendance",
INDEX('Attendance Dump'!$E$2:$AI$400,
MATCH($A170,'Attendance Dump'!$B$2:$B$400,0),
MATCH(L$2,'Attendance Dump'!$E$1:$AI$1,0)
),
INDEX('Active Hour''s Dump'!$D$3:$AH$337,
MATCH($C170,'Active Hour''s Dump'!$A$3:$A$337,0),
MATCH(L$2,'Active Hour''s Dump'!$D$2:$AH$2,0)
))),"")</f>
        <v>P</v>
      </c>
      <c r="M170" s="54">
        <f>_xlfn.IFNA(IF(M$3="Productivity",
INDEX('Productivity Dump'!$E$4:$AJ$500,
MATCH($A170,'Productivity Dump'!$A$4:$A$500,0),
MATCH(M$2,'Productivity Dump'!$E$3:$AJ$3,0)
),
IF(M$3="Attendance",
INDEX('Attendance Dump'!$E$2:$AI$400,
MATCH($A170,'Attendance Dump'!$B$2:$B$400,0),
MATCH(M$2,'Attendance Dump'!$E$1:$AI$1,0)
),
INDEX('Active Hour''s Dump'!$D$3:$AH$337,
MATCH($C170,'Active Hour''s Dump'!$A$3:$A$337,0),
MATCH(M$2,'Active Hour''s Dump'!$D$2:$AH$2,0)
))),"")</f>
        <v>7.5833333333333304</v>
      </c>
      <c r="N170" s="13">
        <f>_xlfn.IFNA(IF(N$3="Productivity",
INDEX('Productivity Dump'!$E$4:$AJ$500,
MATCH($A170,'Productivity Dump'!$A$4:$A$500,0),
MATCH(N$2,'Productivity Dump'!$E$3:$AJ$3,0)
),
IF(N$3="Attendance",
INDEX('Attendance Dump'!$E$2:$AI$400,
MATCH($A170,'Attendance Dump'!$B$2:$B$400,0),
MATCH(N$2,'Attendance Dump'!$E$1:$AI$1,0)
),
INDEX('Active Hour''s Dump'!$D$3:$AH$337,
MATCH($C170,'Active Hour''s Dump'!$A$3:$A$337,0),
MATCH(N$2,'Active Hour''s Dump'!$D$2:$AH$2,0)
))),"")</f>
        <v>592.85400000000004</v>
      </c>
      <c r="O170" s="13" t="str">
        <f>_xlfn.IFNA(IF(O$3="Productivity",
INDEX('Productivity Dump'!$E$4:$AJ$500,
MATCH($A170,'Productivity Dump'!$A$4:$A$500,0),
MATCH(O$2,'Productivity Dump'!$E$3:$AJ$3,0)
),
IF(O$3="Attendance",
INDEX('Attendance Dump'!$E$2:$AI$400,
MATCH($A170,'Attendance Dump'!$B$2:$B$400,0),
MATCH(O$2,'Attendance Dump'!$E$1:$AI$1,0)
),
INDEX('Active Hour''s Dump'!$D$3:$AH$337,
MATCH($C170,'Active Hour''s Dump'!$A$3:$A$337,0),
MATCH(O$2,'Active Hour''s Dump'!$D$2:$AH$2,0)
))),"")</f>
        <v>P</v>
      </c>
      <c r="P170" s="54">
        <f>_xlfn.IFNA(IF(P$3="Productivity",
INDEX('Productivity Dump'!$E$4:$AJ$500,
MATCH($A170,'Productivity Dump'!$A$4:$A$500,0),
MATCH(P$2,'Productivity Dump'!$E$3:$AJ$3,0)
),
IF(P$3="Attendance",
INDEX('Attendance Dump'!$E$2:$AI$400,
MATCH($A170,'Attendance Dump'!$B$2:$B$400,0),
MATCH(P$2,'Attendance Dump'!$E$1:$AI$1,0)
),
INDEX('Active Hour''s Dump'!$D$3:$AH$337,
MATCH($C170,'Active Hour''s Dump'!$A$3:$A$337,0),
MATCH(P$2,'Active Hour''s Dump'!$D$2:$AH$2,0)
))),"")</f>
        <v>4.1666666666666696</v>
      </c>
      <c r="Q170" s="13">
        <f>_xlfn.IFNA(IF(Q$3="Productivity",
INDEX('Productivity Dump'!$E$4:$AJ$500,
MATCH($A170,'Productivity Dump'!$A$4:$A$500,0),
MATCH(Q$2,'Productivity Dump'!$E$3:$AJ$3,0)
),
IF(Q$3="Attendance",
INDEX('Attendance Dump'!$E$2:$AI$400,
MATCH($A170,'Attendance Dump'!$B$2:$B$400,0),
MATCH(Q$2,'Attendance Dump'!$E$1:$AI$1,0)
),
INDEX('Active Hour''s Dump'!$D$3:$AH$337,
MATCH($C170,'Active Hour''s Dump'!$A$3:$A$337,0),
MATCH(Q$2,'Active Hour''s Dump'!$D$2:$AH$2,0)
))),"")</f>
        <v>0</v>
      </c>
      <c r="R170" s="13" t="str">
        <f>_xlfn.IFNA(IF(R$3="Productivity",
INDEX('Productivity Dump'!$E$4:$AJ$500,
MATCH($A170,'Productivity Dump'!$A$4:$A$500,0),
MATCH(R$2,'Productivity Dump'!$E$3:$AJ$3,0)
),
IF(R$3="Attendance",
INDEX('Attendance Dump'!$E$2:$AI$400,
MATCH($A170,'Attendance Dump'!$B$2:$B$400,0),
MATCH(R$2,'Attendance Dump'!$E$1:$AI$1,0)
),
INDEX('Active Hour''s Dump'!$D$3:$AH$337,
MATCH($C170,'Active Hour''s Dump'!$A$3:$A$337,0),
MATCH(R$2,'Active Hour''s Dump'!$D$2:$AH$2,0)
))),"")</f>
        <v>WO</v>
      </c>
      <c r="S170" s="54">
        <f>_xlfn.IFNA(IF(S$3="Productivity",
INDEX('Productivity Dump'!$E$4:$AJ$500,
MATCH($A170,'Productivity Dump'!$A$4:$A$500,0),
MATCH(S$2,'Productivity Dump'!$E$3:$AJ$3,0)
),
IF(S$3="Attendance",
INDEX('Attendance Dump'!$E$2:$AI$400,
MATCH($A170,'Attendance Dump'!$B$2:$B$400,0),
MATCH(S$2,'Attendance Dump'!$E$1:$AI$1,0)
),
INDEX('Active Hour''s Dump'!$D$3:$AH$337,
MATCH($C170,'Active Hour''s Dump'!$A$3:$A$337,0),
MATCH(S$2,'Active Hour''s Dump'!$D$2:$AH$2,0)
))),"")</f>
        <v>0</v>
      </c>
      <c r="T170" s="13">
        <f>_xlfn.IFNA(IF(T$3="Productivity",
INDEX('Productivity Dump'!$E$4:$AJ$500,
MATCH($A170,'Productivity Dump'!$A$4:$A$500,0),
MATCH(T$2,'Productivity Dump'!$E$3:$AJ$3,0)
),
IF(T$3="Attendance",
INDEX('Attendance Dump'!$E$2:$AI$400,
MATCH($A170,'Attendance Dump'!$B$2:$B$400,0),
MATCH(T$2,'Attendance Dump'!$E$1:$AI$1,0)
),
INDEX('Active Hour''s Dump'!$D$3:$AH$337,
MATCH($C170,'Active Hour''s Dump'!$A$3:$A$337,0),
MATCH(T$2,'Active Hour''s Dump'!$D$2:$AH$2,0)
))),"")</f>
        <v>608.80899999999997</v>
      </c>
      <c r="U170" s="13" t="str">
        <f>_xlfn.IFNA(IF(U$3="Productivity",
INDEX('Productivity Dump'!$E$4:$AJ$500,
MATCH($A170,'Productivity Dump'!$A$4:$A$500,0),
MATCH(U$2,'Productivity Dump'!$E$3:$AJ$3,0)
),
IF(U$3="Attendance",
INDEX('Attendance Dump'!$E$2:$AI$400,
MATCH($A170,'Attendance Dump'!$B$2:$B$400,0),
MATCH(U$2,'Attendance Dump'!$E$1:$AI$1,0)
),
INDEX('Active Hour''s Dump'!$D$3:$AH$337,
MATCH($C170,'Active Hour''s Dump'!$A$3:$A$337,0),
MATCH(U$2,'Active Hour''s Dump'!$D$2:$AH$2,0)
))),"")</f>
        <v>P</v>
      </c>
      <c r="V170" s="54">
        <f>_xlfn.IFNA(IF(V$3="Productivity",
INDEX('Productivity Dump'!$E$4:$AJ$500,
MATCH($A170,'Productivity Dump'!$A$4:$A$500,0),
MATCH(V$2,'Productivity Dump'!$E$3:$AJ$3,0)
),
IF(V$3="Attendance",
INDEX('Attendance Dump'!$E$2:$AI$400,
MATCH($A170,'Attendance Dump'!$B$2:$B$400,0),
MATCH(V$2,'Attendance Dump'!$E$1:$AI$1,0)
),
INDEX('Active Hour''s Dump'!$D$3:$AH$337,
MATCH($C170,'Active Hour''s Dump'!$A$3:$A$337,0),
MATCH(V$2,'Active Hour''s Dump'!$D$2:$AH$2,0)
))),"")</f>
        <v>4.8333333333333304</v>
      </c>
      <c r="W170" s="13">
        <f>_xlfn.IFNA(IF(W$3="Productivity",
INDEX('Productivity Dump'!$E$4:$AJ$500,
MATCH($A170,'Productivity Dump'!$A$4:$A$500,0),
MATCH(W$2,'Productivity Dump'!$E$3:$AJ$3,0)
),
IF(W$3="Attendance",
INDEX('Attendance Dump'!$E$2:$AI$400,
MATCH($A170,'Attendance Dump'!$B$2:$B$400,0),
MATCH(W$2,'Attendance Dump'!$E$1:$AI$1,0)
),
INDEX('Active Hour''s Dump'!$D$3:$AH$337,
MATCH($C170,'Active Hour''s Dump'!$A$3:$A$337,0),
MATCH(W$2,'Active Hour''s Dump'!$D$2:$AH$2,0)
))),"")</f>
        <v>1019.9320000000001</v>
      </c>
      <c r="X170" s="13" t="str">
        <f>_xlfn.IFNA(IF(X$3="Productivity",
INDEX('Productivity Dump'!$E$4:$AJ$500,
MATCH($A170,'Productivity Dump'!$A$4:$A$500,0),
MATCH(X$2,'Productivity Dump'!$E$3:$AJ$3,0)
),
IF(X$3="Attendance",
INDEX('Attendance Dump'!$E$2:$AI$400,
MATCH($A170,'Attendance Dump'!$B$2:$B$400,0),
MATCH(X$2,'Attendance Dump'!$E$1:$AI$1,0)
),
INDEX('Active Hour''s Dump'!$D$3:$AH$337,
MATCH($C170,'Active Hour''s Dump'!$A$3:$A$337,0),
MATCH(X$2,'Active Hour''s Dump'!$D$2:$AH$2,0)
))),"")</f>
        <v>P</v>
      </c>
      <c r="Y170" s="54">
        <f>_xlfn.IFNA(IF(Y$3="Productivity",
INDEX('Productivity Dump'!$E$4:$AJ$500,
MATCH($A170,'Productivity Dump'!$A$4:$A$500,0),
MATCH(Y$2,'Productivity Dump'!$E$3:$AJ$3,0)
),
IF(Y$3="Attendance",
INDEX('Attendance Dump'!$E$2:$AI$400,
MATCH($A170,'Attendance Dump'!$B$2:$B$400,0),
MATCH(Y$2,'Attendance Dump'!$E$1:$AI$1,0)
),
INDEX('Active Hour''s Dump'!$D$3:$AH$337,
MATCH($C170,'Active Hour''s Dump'!$A$3:$A$337,0),
MATCH(Y$2,'Active Hour''s Dump'!$D$2:$AH$2,0)
))),"")</f>
        <v>7</v>
      </c>
      <c r="Z170" s="13">
        <f>_xlfn.IFNA(IF(Z$3="Productivity",
INDEX('Productivity Dump'!$E$4:$AJ$500,
MATCH($A170,'Productivity Dump'!$A$4:$A$500,0),
MATCH(Z$2,'Productivity Dump'!$E$3:$AJ$3,0)
),
IF(Z$3="Attendance",
INDEX('Attendance Dump'!$E$2:$AI$400,
MATCH($A170,'Attendance Dump'!$B$2:$B$400,0),
MATCH(Z$2,'Attendance Dump'!$E$1:$AI$1,0)
),
INDEX('Active Hour''s Dump'!$D$3:$AH$337,
MATCH($C170,'Active Hour''s Dump'!$A$3:$A$337,0),
MATCH(Z$2,'Active Hour''s Dump'!$D$2:$AH$2,0)
))),"")</f>
        <v>1102.521</v>
      </c>
      <c r="AA170" s="13" t="str">
        <f>_xlfn.IFNA(IF(AA$3="Productivity",
INDEX('Productivity Dump'!$E$4:$AJ$500,
MATCH($A170,'Productivity Dump'!$A$4:$A$500,0),
MATCH(AA$2,'Productivity Dump'!$E$3:$AJ$3,0)
),
IF(AA$3="Attendance",
INDEX('Attendance Dump'!$E$2:$AI$400,
MATCH($A170,'Attendance Dump'!$B$2:$B$400,0),
MATCH(AA$2,'Attendance Dump'!$E$1:$AI$1,0)
),
INDEX('Active Hour''s Dump'!$D$3:$AH$337,
MATCH($C170,'Active Hour''s Dump'!$A$3:$A$337,0),
MATCH(AA$2,'Active Hour''s Dump'!$D$2:$AH$2,0)
))),"")</f>
        <v>P</v>
      </c>
      <c r="AB170" s="54">
        <f>_xlfn.IFNA(IF(AB$3="Productivity",
INDEX('Productivity Dump'!$E$4:$AJ$500,
MATCH($A170,'Productivity Dump'!$A$4:$A$500,0),
MATCH(AB$2,'Productivity Dump'!$E$3:$AJ$3,0)
),
IF(AB$3="Attendance",
INDEX('Attendance Dump'!$E$2:$AI$400,
MATCH($A170,'Attendance Dump'!$B$2:$B$400,0),
MATCH(AB$2,'Attendance Dump'!$E$1:$AI$1,0)
),
INDEX('Active Hour''s Dump'!$D$3:$AH$337,
MATCH($C170,'Active Hour''s Dump'!$A$3:$A$337,0),
MATCH(AB$2,'Active Hour''s Dump'!$D$2:$AH$2,0)
))),"")</f>
        <v>6.0833333333333304</v>
      </c>
      <c r="AC170" s="13">
        <f>_xlfn.IFNA(IF(AC$3="Productivity",
INDEX('Productivity Dump'!$E$4:$AJ$500,
MATCH($A170,'Productivity Dump'!$A$4:$A$500,0),
MATCH(AC$2,'Productivity Dump'!$E$3:$AJ$3,0)
),
IF(AC$3="Attendance",
INDEX('Attendance Dump'!$E$2:$AI$400,
MATCH($A170,'Attendance Dump'!$B$2:$B$400,0),
MATCH(AC$2,'Attendance Dump'!$E$1:$AI$1,0)
),
INDEX('Active Hour''s Dump'!$D$3:$AH$337,
MATCH($C170,'Active Hour''s Dump'!$A$3:$A$337,0),
MATCH(AC$2,'Active Hour''s Dump'!$D$2:$AH$2,0)
))),"")</f>
        <v>1045.134</v>
      </c>
      <c r="AD170" s="13" t="str">
        <f>_xlfn.IFNA(IF(AD$3="Productivity",
INDEX('Productivity Dump'!$E$4:$AJ$500,
MATCH($A170,'Productivity Dump'!$A$4:$A$500,0),
MATCH(AD$2,'Productivity Dump'!$E$3:$AJ$3,0)
),
IF(AD$3="Attendance",
INDEX('Attendance Dump'!$E$2:$AI$400,
MATCH($A170,'Attendance Dump'!$B$2:$B$400,0),
MATCH(AD$2,'Attendance Dump'!$E$1:$AI$1,0)
),
INDEX('Active Hour''s Dump'!$D$3:$AH$337,
MATCH($C170,'Active Hour''s Dump'!$A$3:$A$337,0),
MATCH(AD$2,'Active Hour''s Dump'!$D$2:$AH$2,0)
))),"")</f>
        <v>P</v>
      </c>
      <c r="AE170" s="54">
        <f>_xlfn.IFNA(IF(AE$3="Productivity",
INDEX('Productivity Dump'!$E$4:$AJ$500,
MATCH($A170,'Productivity Dump'!$A$4:$A$500,0),
MATCH(AE$2,'Productivity Dump'!$E$3:$AJ$3,0)
),
IF(AE$3="Attendance",
INDEX('Attendance Dump'!$E$2:$AI$400,
MATCH($A170,'Attendance Dump'!$B$2:$B$400,0),
MATCH(AE$2,'Attendance Dump'!$E$1:$AI$1,0)
),
INDEX('Active Hour''s Dump'!$D$3:$AH$337,
MATCH($C170,'Active Hour''s Dump'!$A$3:$A$337,0),
MATCH(AE$2,'Active Hour''s Dump'!$D$2:$AH$2,0)
))),"")</f>
        <v>6.8333333333333304</v>
      </c>
      <c r="AF170" s="13">
        <f>_xlfn.IFNA(IF(AF$3="Productivity",
INDEX('Productivity Dump'!$E$4:$AJ$500,
MATCH($A170,'Productivity Dump'!$A$4:$A$500,0),
MATCH(AF$2,'Productivity Dump'!$E$3:$AJ$3,0)
),
IF(AF$3="Attendance",
INDEX('Attendance Dump'!$E$2:$AI$400,
MATCH($A170,'Attendance Dump'!$B$2:$B$400,0),
MATCH(AF$2,'Attendance Dump'!$E$1:$AI$1,0)
),
INDEX('Active Hour''s Dump'!$D$3:$AH$337,
MATCH($C170,'Active Hour''s Dump'!$A$3:$A$337,0),
MATCH(AF$2,'Active Hour''s Dump'!$D$2:$AH$2,0)
))),"")</f>
        <v>1166.857</v>
      </c>
      <c r="AG170" s="13" t="str">
        <f>_xlfn.IFNA(IF(AG$3="Productivity",
INDEX('Productivity Dump'!$E$4:$AJ$500,
MATCH($A170,'Productivity Dump'!$A$4:$A$500,0),
MATCH(AG$2,'Productivity Dump'!$E$3:$AJ$3,0)
),
IF(AG$3="Attendance",
INDEX('Attendance Dump'!$E$2:$AI$400,
MATCH($A170,'Attendance Dump'!$B$2:$B$400,0),
MATCH(AG$2,'Attendance Dump'!$E$1:$AI$1,0)
),
INDEX('Active Hour''s Dump'!$D$3:$AH$337,
MATCH($C170,'Active Hour''s Dump'!$A$3:$A$337,0),
MATCH(AG$2,'Active Hour''s Dump'!$D$2:$AH$2,0)
))),"")</f>
        <v>P</v>
      </c>
      <c r="AH170" s="54">
        <f>_xlfn.IFNA(IF(AH$3="Productivity",
INDEX('Productivity Dump'!$E$4:$AJ$500,
MATCH($A170,'Productivity Dump'!$A$4:$A$500,0),
MATCH(AH$2,'Productivity Dump'!$E$3:$AJ$3,0)
),
IF(AH$3="Attendance",
INDEX('Attendance Dump'!$E$2:$AI$400,
MATCH($A170,'Attendance Dump'!$B$2:$B$400,0),
MATCH(AH$2,'Attendance Dump'!$E$1:$AI$1,0)
),
INDEX('Active Hour''s Dump'!$D$3:$AH$337,
MATCH($C170,'Active Hour''s Dump'!$A$3:$A$337,0),
MATCH(AH$2,'Active Hour''s Dump'!$D$2:$AH$2,0)
))),"")</f>
        <v>7.25</v>
      </c>
      <c r="AI170" s="13">
        <f>_xlfn.IFNA(IF(AI$3="Productivity",
INDEX('Productivity Dump'!$E$4:$AJ$500,
MATCH($A170,'Productivity Dump'!$A$4:$A$500,0),
MATCH(AI$2,'Productivity Dump'!$E$3:$AJ$3,0)
),
IF(AI$3="Attendance",
INDEX('Attendance Dump'!$E$2:$AI$400,
MATCH($A170,'Attendance Dump'!$B$2:$B$400,0),
MATCH(AI$2,'Attendance Dump'!$E$1:$AI$1,0)
),
INDEX('Active Hour''s Dump'!$D$3:$AH$337,
MATCH($C170,'Active Hour''s Dump'!$A$3:$A$337,0),
MATCH(AI$2,'Active Hour''s Dump'!$D$2:$AH$2,0)
))),"")</f>
        <v>738.6869999999999</v>
      </c>
      <c r="AJ170" s="13" t="str">
        <f>_xlfn.IFNA(IF(AJ$3="Productivity",
INDEX('Productivity Dump'!$E$4:$AJ$500,
MATCH($A170,'Productivity Dump'!$A$4:$A$500,0),
MATCH(AJ$2,'Productivity Dump'!$E$3:$AJ$3,0)
),
IF(AJ$3="Attendance",
INDEX('Attendance Dump'!$E$2:$AI$400,
MATCH($A170,'Attendance Dump'!$B$2:$B$400,0),
MATCH(AJ$2,'Attendance Dump'!$E$1:$AI$1,0)
),
INDEX('Active Hour''s Dump'!$D$3:$AH$337,
MATCH($C170,'Active Hour''s Dump'!$A$3:$A$337,0),
MATCH(AJ$2,'Active Hour''s Dump'!$D$2:$AH$2,0)
))),"")</f>
        <v>P</v>
      </c>
      <c r="AK170" s="54">
        <f>_xlfn.IFNA(IF(AK$3="Productivity",
INDEX('Productivity Dump'!$E$4:$AJ$500,
MATCH($A170,'Productivity Dump'!$A$4:$A$500,0),
MATCH(AK$2,'Productivity Dump'!$E$3:$AJ$3,0)
),
IF(AK$3="Attendance",
INDEX('Attendance Dump'!$E$2:$AI$400,
MATCH($A170,'Attendance Dump'!$B$2:$B$400,0),
MATCH(AK$2,'Attendance Dump'!$E$1:$AI$1,0)
),
INDEX('Active Hour''s Dump'!$D$3:$AH$337,
MATCH($C170,'Active Hour''s Dump'!$A$3:$A$337,0),
MATCH(AK$2,'Active Hour''s Dump'!$D$2:$AH$2,0)
))),"")</f>
        <v>4.4166666666666696</v>
      </c>
      <c r="AL170" s="13">
        <f>_xlfn.IFNA(IF(AL$3="Productivity",
INDEX('Productivity Dump'!$E$4:$AJ$500,
MATCH($A170,'Productivity Dump'!$A$4:$A$500,0),
MATCH(AL$2,'Productivity Dump'!$E$3:$AJ$3,0)
),
IF(AL$3="Attendance",
INDEX('Attendance Dump'!$E$2:$AI$400,
MATCH($A170,'Attendance Dump'!$B$2:$B$400,0),
MATCH(AL$2,'Attendance Dump'!$E$1:$AI$1,0)
),
INDEX('Active Hour''s Dump'!$D$3:$AH$337,
MATCH($C170,'Active Hour''s Dump'!$A$3:$A$337,0),
MATCH(AL$2,'Active Hour''s Dump'!$D$2:$AH$2,0)
))),"")</f>
        <v>0</v>
      </c>
      <c r="AM170" s="13" t="str">
        <f>_xlfn.IFNA(IF(AM$3="Productivity",
INDEX('Productivity Dump'!$E$4:$AJ$500,
MATCH($A170,'Productivity Dump'!$A$4:$A$500,0),
MATCH(AM$2,'Productivity Dump'!$E$3:$AJ$3,0)
),
IF(AM$3="Attendance",
INDEX('Attendance Dump'!$E$2:$AI$400,
MATCH($A170,'Attendance Dump'!$B$2:$B$400,0),
MATCH(AM$2,'Attendance Dump'!$E$1:$AI$1,0)
),
INDEX('Active Hour''s Dump'!$D$3:$AH$337,
MATCH($C170,'Active Hour''s Dump'!$A$3:$A$337,0),
MATCH(AM$2,'Active Hour''s Dump'!$D$2:$AH$2,0)
))),"")</f>
        <v>WO</v>
      </c>
      <c r="AN170" s="54">
        <f>_xlfn.IFNA(IF(AN$3="Productivity",
INDEX('Productivity Dump'!$E$4:$AJ$500,
MATCH($A170,'Productivity Dump'!$A$4:$A$500,0),
MATCH(AN$2,'Productivity Dump'!$E$3:$AJ$3,0)
),
IF(AN$3="Attendance",
INDEX('Attendance Dump'!$E$2:$AI$400,
MATCH($A170,'Attendance Dump'!$B$2:$B$400,0),
MATCH(AN$2,'Attendance Dump'!$E$1:$AI$1,0)
),
INDEX('Active Hour''s Dump'!$D$3:$AH$337,
MATCH($C170,'Active Hour''s Dump'!$A$3:$A$337,0),
MATCH(AN$2,'Active Hour''s Dump'!$D$2:$AH$2,0)
))),"")</f>
        <v>0</v>
      </c>
      <c r="AO170" s="13">
        <f>_xlfn.IFNA(IF(AO$3="Productivity",
INDEX('Productivity Dump'!$E$4:$AJ$500,
MATCH($A170,'Productivity Dump'!$A$4:$A$500,0),
MATCH(AO$2,'Productivity Dump'!$E$3:$AJ$3,0)
),
IF(AO$3="Attendance",
INDEX('Attendance Dump'!$E$2:$AI$400,
MATCH($A170,'Attendance Dump'!$B$2:$B$400,0),
MATCH(AO$2,'Attendance Dump'!$E$1:$AI$1,0)
),
INDEX('Active Hour''s Dump'!$D$3:$AH$337,
MATCH($C170,'Active Hour''s Dump'!$A$3:$A$337,0),
MATCH(AO$2,'Active Hour''s Dump'!$D$2:$AH$2,0)
))),"")</f>
        <v>629.274</v>
      </c>
      <c r="AP170" s="13" t="str">
        <f>_xlfn.IFNA(IF(AP$3="Productivity",
INDEX('Productivity Dump'!$E$4:$AJ$500,
MATCH($A170,'Productivity Dump'!$A$4:$A$500,0),
MATCH(AP$2,'Productivity Dump'!$E$3:$AJ$3,0)
),
IF(AP$3="Attendance",
INDEX('Attendance Dump'!$E$2:$AI$400,
MATCH($A170,'Attendance Dump'!$B$2:$B$400,0),
MATCH(AP$2,'Attendance Dump'!$E$1:$AI$1,0)
),
INDEX('Active Hour''s Dump'!$D$3:$AH$337,
MATCH($C170,'Active Hour''s Dump'!$A$3:$A$337,0),
MATCH(AP$2,'Active Hour''s Dump'!$D$2:$AH$2,0)
))),"")</f>
        <v>P</v>
      </c>
      <c r="AQ170" s="54">
        <f>_xlfn.IFNA(IF(AQ$3="Productivity",
INDEX('Productivity Dump'!$E$4:$AJ$500,
MATCH($A170,'Productivity Dump'!$A$4:$A$500,0),
MATCH(AQ$2,'Productivity Dump'!$E$3:$AJ$3,0)
),
IF(AQ$3="Attendance",
INDEX('Attendance Dump'!$E$2:$AI$400,
MATCH($A170,'Attendance Dump'!$B$2:$B$400,0),
MATCH(AQ$2,'Attendance Dump'!$E$1:$AI$1,0)
),
INDEX('Active Hour''s Dump'!$D$3:$AH$337,
MATCH($C170,'Active Hour''s Dump'!$A$3:$A$337,0),
MATCH(AQ$2,'Active Hour''s Dump'!$D$2:$AH$2,0)
))),"")</f>
        <v>4.5</v>
      </c>
      <c r="AR170" s="13">
        <f>_xlfn.IFNA(IF(AR$3="Productivity",
INDEX('Productivity Dump'!$E$4:$AJ$500,
MATCH($A170,'Productivity Dump'!$A$4:$A$500,0),
MATCH(AR$2,'Productivity Dump'!$E$3:$AJ$3,0)
),
IF(AR$3="Attendance",
INDEX('Attendance Dump'!$E$2:$AI$400,
MATCH($A170,'Attendance Dump'!$B$2:$B$400,0),
MATCH(AR$2,'Attendance Dump'!$E$1:$AI$1,0)
),
INDEX('Active Hour''s Dump'!$D$3:$AH$337,
MATCH($C170,'Active Hour''s Dump'!$A$3:$A$337,0),
MATCH(AR$2,'Active Hour''s Dump'!$D$2:$AH$2,0)
))),"")</f>
        <v>1027.2339999999997</v>
      </c>
      <c r="AS170" s="13" t="str">
        <f>_xlfn.IFNA(IF(AS$3="Productivity",
INDEX('Productivity Dump'!$E$4:$AJ$500,
MATCH($A170,'Productivity Dump'!$A$4:$A$500,0),
MATCH(AS$2,'Productivity Dump'!$E$3:$AJ$3,0)
),
IF(AS$3="Attendance",
INDEX('Attendance Dump'!$E$2:$AI$400,
MATCH($A170,'Attendance Dump'!$B$2:$B$400,0),
MATCH(AS$2,'Attendance Dump'!$E$1:$AI$1,0)
),
INDEX('Active Hour''s Dump'!$D$3:$AH$337,
MATCH($C170,'Active Hour''s Dump'!$A$3:$A$337,0),
MATCH(AS$2,'Active Hour''s Dump'!$D$2:$AH$2,0)
))),"")</f>
        <v>P</v>
      </c>
      <c r="AT170" s="54">
        <f>_xlfn.IFNA(IF(AT$3="Productivity",
INDEX('Productivity Dump'!$E$4:$AJ$500,
MATCH($A170,'Productivity Dump'!$A$4:$A$500,0),
MATCH(AT$2,'Productivity Dump'!$E$3:$AJ$3,0)
),
IF(AT$3="Attendance",
INDEX('Attendance Dump'!$E$2:$AI$400,
MATCH($A170,'Attendance Dump'!$B$2:$B$400,0),
MATCH(AT$2,'Attendance Dump'!$E$1:$AI$1,0)
),
INDEX('Active Hour''s Dump'!$D$3:$AH$337,
MATCH($C170,'Active Hour''s Dump'!$A$3:$A$337,0),
MATCH(AT$2,'Active Hour''s Dump'!$D$2:$AH$2,0)
))),"")</f>
        <v>6.5833333333333304</v>
      </c>
      <c r="AU170" s="13">
        <f>_xlfn.IFNA(IF(AU$3="Productivity",
INDEX('Productivity Dump'!$E$4:$AJ$500,
MATCH($A170,'Productivity Dump'!$A$4:$A$500,0),
MATCH(AU$2,'Productivity Dump'!$E$3:$AJ$3,0)
),
IF(AU$3="Attendance",
INDEX('Attendance Dump'!$E$2:$AI$400,
MATCH($A170,'Attendance Dump'!$B$2:$B$400,0),
MATCH(AU$2,'Attendance Dump'!$E$1:$AI$1,0)
),
INDEX('Active Hour''s Dump'!$D$3:$AH$337,
MATCH($C170,'Active Hour''s Dump'!$A$3:$A$337,0),
MATCH(AU$2,'Active Hour''s Dump'!$D$2:$AH$2,0)
))),"")</f>
        <v>1034.6759999999999</v>
      </c>
      <c r="AV170" s="13" t="str">
        <f>_xlfn.IFNA(IF(AV$3="Productivity",
INDEX('Productivity Dump'!$E$4:$AJ$500,
MATCH($A170,'Productivity Dump'!$A$4:$A$500,0),
MATCH(AV$2,'Productivity Dump'!$E$3:$AJ$3,0)
),
IF(AV$3="Attendance",
INDEX('Attendance Dump'!$E$2:$AI$400,
MATCH($A170,'Attendance Dump'!$B$2:$B$400,0),
MATCH(AV$2,'Attendance Dump'!$E$1:$AI$1,0)
),
INDEX('Active Hour''s Dump'!$D$3:$AH$337,
MATCH($C170,'Active Hour''s Dump'!$A$3:$A$337,0),
MATCH(AV$2,'Active Hour''s Dump'!$D$2:$AH$2,0)
))),"")</f>
        <v>P</v>
      </c>
      <c r="AW170" s="54">
        <f>_xlfn.IFNA(IF(AW$3="Productivity",
INDEX('Productivity Dump'!$E$4:$AJ$500,
MATCH($A170,'Productivity Dump'!$A$4:$A$500,0),
MATCH(AW$2,'Productivity Dump'!$E$3:$AJ$3,0)
),
IF(AW$3="Attendance",
INDEX('Attendance Dump'!$E$2:$AI$400,
MATCH($A170,'Attendance Dump'!$B$2:$B$400,0),
MATCH(AW$2,'Attendance Dump'!$E$1:$AI$1,0)
),
INDEX('Active Hour''s Dump'!$D$3:$AH$337,
MATCH($C170,'Active Hour''s Dump'!$A$3:$A$337,0),
MATCH(AW$2,'Active Hour''s Dump'!$D$2:$AH$2,0)
))),"")</f>
        <v>5.5</v>
      </c>
      <c r="AX170" s="13">
        <f>_xlfn.IFNA(IF(AX$3="Productivity",
INDEX('Productivity Dump'!$E$4:$AJ$500,
MATCH($A170,'Productivity Dump'!$A$4:$A$500,0),
MATCH(AX$2,'Productivity Dump'!$E$3:$AJ$3,0)
),
IF(AX$3="Attendance",
INDEX('Attendance Dump'!$E$2:$AI$400,
MATCH($A170,'Attendance Dump'!$B$2:$B$400,0),
MATCH(AX$2,'Attendance Dump'!$E$1:$AI$1,0)
),
INDEX('Active Hour''s Dump'!$D$3:$AH$337,
MATCH($C170,'Active Hour''s Dump'!$A$3:$A$337,0),
MATCH(AX$2,'Active Hour''s Dump'!$D$2:$AH$2,0)
))),"")</f>
        <v>1097.5079999999998</v>
      </c>
      <c r="AY170" s="13" t="str">
        <f>_xlfn.IFNA(IF(AY$3="Productivity",
INDEX('Productivity Dump'!$E$4:$AJ$500,
MATCH($A170,'Productivity Dump'!$A$4:$A$500,0),
MATCH(AY$2,'Productivity Dump'!$E$3:$AJ$3,0)
),
IF(AY$3="Attendance",
INDEX('Attendance Dump'!$E$2:$AI$400,
MATCH($A170,'Attendance Dump'!$B$2:$B$400,0),
MATCH(AY$2,'Attendance Dump'!$E$1:$AI$1,0)
),
INDEX('Active Hour''s Dump'!$D$3:$AH$337,
MATCH($C170,'Active Hour''s Dump'!$A$3:$A$337,0),
MATCH(AY$2,'Active Hour''s Dump'!$D$2:$AH$2,0)
))),"")</f>
        <v>P</v>
      </c>
      <c r="AZ170" s="54">
        <f>_xlfn.IFNA(IF(AZ$3="Productivity",
INDEX('Productivity Dump'!$E$4:$AJ$500,
MATCH($A170,'Productivity Dump'!$A$4:$A$500,0),
MATCH(AZ$2,'Productivity Dump'!$E$3:$AJ$3,0)
),
IF(AZ$3="Attendance",
INDEX('Attendance Dump'!$E$2:$AI$400,
MATCH($A170,'Attendance Dump'!$B$2:$B$400,0),
MATCH(AZ$2,'Attendance Dump'!$E$1:$AI$1,0)
),
INDEX('Active Hour''s Dump'!$D$3:$AH$337,
MATCH($C170,'Active Hour''s Dump'!$A$3:$A$337,0),
MATCH(AZ$2,'Active Hour''s Dump'!$D$2:$AH$2,0)
))),"")</f>
        <v>8.6666666666666696</v>
      </c>
      <c r="BA170" s="13">
        <f>_xlfn.IFNA(IF(BA$3="Productivity",
INDEX('Productivity Dump'!$E$4:$AJ$500,
MATCH($A170,'Productivity Dump'!$A$4:$A$500,0),
MATCH(BA$2,'Productivity Dump'!$E$3:$AJ$3,0)
),
IF(BA$3="Attendance",
INDEX('Attendance Dump'!$E$2:$AI$400,
MATCH($A170,'Attendance Dump'!$B$2:$B$400,0),
MATCH(BA$2,'Attendance Dump'!$E$1:$AI$1,0)
),
INDEX('Active Hour''s Dump'!$D$3:$AH$337,
MATCH($C170,'Active Hour''s Dump'!$A$3:$A$337,0),
MATCH(BA$2,'Active Hour''s Dump'!$D$2:$AH$2,0)
))),"")</f>
        <v>1038.087</v>
      </c>
      <c r="BB170" s="13" t="str">
        <f>_xlfn.IFNA(IF(BB$3="Productivity",
INDEX('Productivity Dump'!$E$4:$AJ$500,
MATCH($A170,'Productivity Dump'!$A$4:$A$500,0),
MATCH(BB$2,'Productivity Dump'!$E$3:$AJ$3,0)
),
IF(BB$3="Attendance",
INDEX('Attendance Dump'!$E$2:$AI$400,
MATCH($A170,'Attendance Dump'!$B$2:$B$400,0),
MATCH(BB$2,'Attendance Dump'!$E$1:$AI$1,0)
),
INDEX('Active Hour''s Dump'!$D$3:$AH$337,
MATCH($C170,'Active Hour''s Dump'!$A$3:$A$337,0),
MATCH(BB$2,'Active Hour''s Dump'!$D$2:$AH$2,0)
))),"")</f>
        <v>P</v>
      </c>
      <c r="BC170" s="54">
        <f>_xlfn.IFNA(IF(BC$3="Productivity",
INDEX('Productivity Dump'!$E$4:$AJ$500,
MATCH($A170,'Productivity Dump'!$A$4:$A$500,0),
MATCH(BC$2,'Productivity Dump'!$E$3:$AJ$3,0)
),
IF(BC$3="Attendance",
INDEX('Attendance Dump'!$E$2:$AI$400,
MATCH($A170,'Attendance Dump'!$B$2:$B$400,0),
MATCH(BC$2,'Attendance Dump'!$E$1:$AI$1,0)
),
INDEX('Active Hour''s Dump'!$D$3:$AH$337,
MATCH($C170,'Active Hour''s Dump'!$A$3:$A$337,0),
MATCH(BC$2,'Active Hour''s Dump'!$D$2:$AH$2,0)
))),"")</f>
        <v>5.5</v>
      </c>
      <c r="BD170" s="13">
        <f>_xlfn.IFNA(IF(BD$3="Productivity",
INDEX('Productivity Dump'!$E$4:$AJ$500,
MATCH($A170,'Productivity Dump'!$A$4:$A$500,0),
MATCH(BD$2,'Productivity Dump'!$E$3:$AJ$3,0)
),
IF(BD$3="Attendance",
INDEX('Attendance Dump'!$E$2:$AI$400,
MATCH($A170,'Attendance Dump'!$B$2:$B$400,0),
MATCH(BD$2,'Attendance Dump'!$E$1:$AI$1,0)
),
INDEX('Active Hour''s Dump'!$D$3:$AH$337,
MATCH($C170,'Active Hour''s Dump'!$A$3:$A$337,0),
MATCH(BD$2,'Active Hour''s Dump'!$D$2:$AH$2,0)
))),"")</f>
        <v>606.61099999999988</v>
      </c>
      <c r="BE170" s="13" t="str">
        <f>_xlfn.IFNA(IF(BE$3="Productivity",
INDEX('Productivity Dump'!$E$4:$AJ$500,
MATCH($A170,'Productivity Dump'!$A$4:$A$500,0),
MATCH(BE$2,'Productivity Dump'!$E$3:$AJ$3,0)
),
IF(BE$3="Attendance",
INDEX('Attendance Dump'!$E$2:$AI$400,
MATCH($A170,'Attendance Dump'!$B$2:$B$400,0),
MATCH(BE$2,'Attendance Dump'!$E$1:$AI$1,0)
),
INDEX('Active Hour''s Dump'!$D$3:$AH$337,
MATCH($C170,'Active Hour''s Dump'!$A$3:$A$337,0),
MATCH(BE$2,'Active Hour''s Dump'!$D$2:$AH$2,0)
))),"")</f>
        <v>P</v>
      </c>
      <c r="BF170" s="54">
        <f>_xlfn.IFNA(IF(BF$3="Productivity",
INDEX('Productivity Dump'!$E$4:$AJ$500,
MATCH($A170,'Productivity Dump'!$A$4:$A$500,0),
MATCH(BF$2,'Productivity Dump'!$E$3:$AJ$3,0)
),
IF(BF$3="Attendance",
INDEX('Attendance Dump'!$E$2:$AI$400,
MATCH($A170,'Attendance Dump'!$B$2:$B$400,0),
MATCH(BF$2,'Attendance Dump'!$E$1:$AI$1,0)
),
INDEX('Active Hour''s Dump'!$D$3:$AH$337,
MATCH($C170,'Active Hour''s Dump'!$A$3:$A$337,0),
MATCH(BF$2,'Active Hour''s Dump'!$D$2:$AH$2,0)
))),"")</f>
        <v>3.75</v>
      </c>
      <c r="BG170" s="13">
        <f>_xlfn.IFNA(IF(BG$3="Productivity",
INDEX('Productivity Dump'!$E$4:$AJ$500,
MATCH($A170,'Productivity Dump'!$A$4:$A$500,0),
MATCH(BG$2,'Productivity Dump'!$E$3:$AJ$3,0)
),
IF(BG$3="Attendance",
INDEX('Attendance Dump'!$E$2:$AI$400,
MATCH($A170,'Attendance Dump'!$B$2:$B$400,0),
MATCH(BG$2,'Attendance Dump'!$E$1:$AI$1,0)
),
INDEX('Active Hour''s Dump'!$D$3:$AH$337,
MATCH($C170,'Active Hour''s Dump'!$A$3:$A$337,0),
MATCH(BG$2,'Active Hour''s Dump'!$D$2:$AH$2,0)
))),"")</f>
        <v>0</v>
      </c>
      <c r="BH170" s="13" t="str">
        <f>_xlfn.IFNA(IF(BH$3="Productivity",
INDEX('Productivity Dump'!$E$4:$AJ$500,
MATCH($A170,'Productivity Dump'!$A$4:$A$500,0),
MATCH(BH$2,'Productivity Dump'!$E$3:$AJ$3,0)
),
IF(BH$3="Attendance",
INDEX('Attendance Dump'!$E$2:$AI$400,
MATCH($A170,'Attendance Dump'!$B$2:$B$400,0),
MATCH(BH$2,'Attendance Dump'!$E$1:$AI$1,0)
),
INDEX('Active Hour''s Dump'!$D$3:$AH$337,
MATCH($C170,'Active Hour''s Dump'!$A$3:$A$337,0),
MATCH(BH$2,'Active Hour''s Dump'!$D$2:$AH$2,0)
))),"")</f>
        <v>WO</v>
      </c>
      <c r="BI170" s="54">
        <f>_xlfn.IFNA(IF(BI$3="Productivity",
INDEX('Productivity Dump'!$E$4:$AJ$500,
MATCH($A170,'Productivity Dump'!$A$4:$A$500,0),
MATCH(BI$2,'Productivity Dump'!$E$3:$AJ$3,0)
),
IF(BI$3="Attendance",
INDEX('Attendance Dump'!$E$2:$AI$400,
MATCH($A170,'Attendance Dump'!$B$2:$B$400,0),
MATCH(BI$2,'Attendance Dump'!$E$1:$AI$1,0)
),
INDEX('Active Hour''s Dump'!$D$3:$AH$337,
MATCH($C170,'Active Hour''s Dump'!$A$3:$A$337,0),
MATCH(BI$2,'Active Hour''s Dump'!$D$2:$AH$2,0)
))),"")</f>
        <v>0</v>
      </c>
      <c r="BJ170" s="13">
        <f>_xlfn.IFNA(IF(BJ$3="Productivity",
INDEX('Productivity Dump'!$E$4:$AJ$500,
MATCH($A170,'Productivity Dump'!$A$4:$A$500,0),
MATCH(BJ$2,'Productivity Dump'!$E$3:$AJ$3,0)
),
IF(BJ$3="Attendance",
INDEX('Attendance Dump'!$E$2:$AI$400,
MATCH($A170,'Attendance Dump'!$B$2:$B$400,0),
MATCH(BJ$2,'Attendance Dump'!$E$1:$AI$1,0)
),
INDEX('Active Hour''s Dump'!$D$3:$AH$337,
MATCH($C170,'Active Hour''s Dump'!$A$3:$A$337,0),
MATCH(BJ$2,'Active Hour''s Dump'!$D$2:$AH$2,0)
))),"")</f>
        <v>660.505</v>
      </c>
      <c r="BK170" s="13" t="str">
        <f>_xlfn.IFNA(IF(BK$3="Productivity",
INDEX('Productivity Dump'!$E$4:$AJ$500,
MATCH($A170,'Productivity Dump'!$A$4:$A$500,0),
MATCH(BK$2,'Productivity Dump'!$E$3:$AJ$3,0)
),
IF(BK$3="Attendance",
INDEX('Attendance Dump'!$E$2:$AI$400,
MATCH($A170,'Attendance Dump'!$B$2:$B$400,0),
MATCH(BK$2,'Attendance Dump'!$E$1:$AI$1,0)
),
INDEX('Active Hour''s Dump'!$D$3:$AH$337,
MATCH($C170,'Active Hour''s Dump'!$A$3:$A$337,0),
MATCH(BK$2,'Active Hour''s Dump'!$D$2:$AH$2,0)
))),"")</f>
        <v>P</v>
      </c>
      <c r="BL170" s="54">
        <f>_xlfn.IFNA(IF(BL$3="Productivity",
INDEX('Productivity Dump'!$E$4:$AJ$500,
MATCH($A170,'Productivity Dump'!$A$4:$A$500,0),
MATCH(BL$2,'Productivity Dump'!$E$3:$AJ$3,0)
),
IF(BL$3="Attendance",
INDEX('Attendance Dump'!$E$2:$AI$400,
MATCH($A170,'Attendance Dump'!$B$2:$B$400,0),
MATCH(BL$2,'Attendance Dump'!$E$1:$AI$1,0)
),
INDEX('Active Hour''s Dump'!$D$3:$AH$337,
MATCH($C170,'Active Hour''s Dump'!$A$3:$A$337,0),
MATCH(BL$2,'Active Hour''s Dump'!$D$2:$AH$2,0)
))),"")</f>
        <v>4.8333333333333304</v>
      </c>
      <c r="BM170" s="13">
        <f>_xlfn.IFNA(IF(BM$3="Productivity",
INDEX('Productivity Dump'!$E$4:$AJ$500,
MATCH($A170,'Productivity Dump'!$A$4:$A$500,0),
MATCH(BM$2,'Productivity Dump'!$E$3:$AJ$3,0)
),
IF(BM$3="Attendance",
INDEX('Attendance Dump'!$E$2:$AI$400,
MATCH($A170,'Attendance Dump'!$B$2:$B$400,0),
MATCH(BM$2,'Attendance Dump'!$E$1:$AI$1,0)
),
INDEX('Active Hour''s Dump'!$D$3:$AH$337,
MATCH($C170,'Active Hour''s Dump'!$A$3:$A$337,0),
MATCH(BM$2,'Active Hour''s Dump'!$D$2:$AH$2,0)
))),"")</f>
        <v>743.42699999999979</v>
      </c>
      <c r="BN170" s="13" t="str">
        <f>_xlfn.IFNA(IF(BN$3="Productivity",
INDEX('Productivity Dump'!$E$4:$AJ$500,
MATCH($A170,'Productivity Dump'!$A$4:$A$500,0),
MATCH(BN$2,'Productivity Dump'!$E$3:$AJ$3,0)
),
IF(BN$3="Attendance",
INDEX('Attendance Dump'!$E$2:$AI$400,
MATCH($A170,'Attendance Dump'!$B$2:$B$400,0),
MATCH(BN$2,'Attendance Dump'!$E$1:$AI$1,0)
),
INDEX('Active Hour''s Dump'!$D$3:$AH$337,
MATCH($C170,'Active Hour''s Dump'!$A$3:$A$337,0),
MATCH(BN$2,'Active Hour''s Dump'!$D$2:$AH$2,0)
))),"")</f>
        <v>P</v>
      </c>
      <c r="BO170" s="54">
        <f>_xlfn.IFNA(IF(BO$3="Productivity",
INDEX('Productivity Dump'!$E$4:$AJ$500,
MATCH($A170,'Productivity Dump'!$A$4:$A$500,0),
MATCH(BO$2,'Productivity Dump'!$E$3:$AJ$3,0)
),
IF(BO$3="Attendance",
INDEX('Attendance Dump'!$E$2:$AI$400,
MATCH($A170,'Attendance Dump'!$B$2:$B$400,0),
MATCH(BO$2,'Attendance Dump'!$E$1:$AI$1,0)
),
INDEX('Active Hour''s Dump'!$D$3:$AH$337,
MATCH($C170,'Active Hour''s Dump'!$A$3:$A$337,0),
MATCH(BO$2,'Active Hour''s Dump'!$D$2:$AH$2,0)
))),"")</f>
        <v>5.25</v>
      </c>
      <c r="BP170" s="13">
        <f>_xlfn.IFNA(IF(BP$3="Productivity",
INDEX('Productivity Dump'!$E$4:$AJ$500,
MATCH($A170,'Productivity Dump'!$A$4:$A$500,0),
MATCH(BP$2,'Productivity Dump'!$E$3:$AJ$3,0)
),
IF(BP$3="Attendance",
INDEX('Attendance Dump'!$E$2:$AI$400,
MATCH($A170,'Attendance Dump'!$B$2:$B$400,0),
MATCH(BP$2,'Attendance Dump'!$E$1:$AI$1,0)
),
INDEX('Active Hour''s Dump'!$D$3:$AH$337,
MATCH($C170,'Active Hour''s Dump'!$A$3:$A$337,0),
MATCH(BP$2,'Active Hour''s Dump'!$D$2:$AH$2,0)
))),"")</f>
        <v>1027.7000000000003</v>
      </c>
      <c r="BQ170" s="13" t="str">
        <f>_xlfn.IFNA(IF(BQ$3="Productivity",
INDEX('Productivity Dump'!$E$4:$AJ$500,
MATCH($A170,'Productivity Dump'!$A$4:$A$500,0),
MATCH(BQ$2,'Productivity Dump'!$E$3:$AJ$3,0)
),
IF(BQ$3="Attendance",
INDEX('Attendance Dump'!$E$2:$AI$400,
MATCH($A170,'Attendance Dump'!$B$2:$B$400,0),
MATCH(BQ$2,'Attendance Dump'!$E$1:$AI$1,0)
),
INDEX('Active Hour''s Dump'!$D$3:$AH$337,
MATCH($C170,'Active Hour''s Dump'!$A$3:$A$337,0),
MATCH(BQ$2,'Active Hour''s Dump'!$D$2:$AH$2,0)
))),"")</f>
        <v>P</v>
      </c>
      <c r="BR170" s="54">
        <f>_xlfn.IFNA(IF(BR$3="Productivity",
INDEX('Productivity Dump'!$E$4:$AJ$500,
MATCH($A170,'Productivity Dump'!$A$4:$A$500,0),
MATCH(BR$2,'Productivity Dump'!$E$3:$AJ$3,0)
),
IF(BR$3="Attendance",
INDEX('Attendance Dump'!$E$2:$AI$400,
MATCH($A170,'Attendance Dump'!$B$2:$B$400,0),
MATCH(BR$2,'Attendance Dump'!$E$1:$AI$1,0)
),
INDEX('Active Hour''s Dump'!$D$3:$AH$337,
MATCH($C170,'Active Hour''s Dump'!$A$3:$A$337,0),
MATCH(BR$2,'Active Hour''s Dump'!$D$2:$AH$2,0)
))),"")</f>
        <v>6.75</v>
      </c>
      <c r="BS170" s="13">
        <f>_xlfn.IFNA(IF(BS$3="Productivity",
INDEX('Productivity Dump'!$E$4:$AJ$500,
MATCH($A170,'Productivity Dump'!$A$4:$A$500,0),
MATCH(BS$2,'Productivity Dump'!$E$3:$AJ$3,0)
),
IF(BS$3="Attendance",
INDEX('Attendance Dump'!$E$2:$AI$400,
MATCH($A170,'Attendance Dump'!$B$2:$B$400,0),
MATCH(BS$2,'Attendance Dump'!$E$1:$AI$1,0)
),
INDEX('Active Hour''s Dump'!$D$3:$AH$337,
MATCH($C170,'Active Hour''s Dump'!$A$3:$A$337,0),
MATCH(BS$2,'Active Hour''s Dump'!$D$2:$AH$2,0)
))),"")</f>
        <v>0</v>
      </c>
      <c r="BT170" s="13" t="str">
        <f>_xlfn.IFNA(IF(BT$3="Productivity",
INDEX('Productivity Dump'!$E$4:$AJ$500,
MATCH($A170,'Productivity Dump'!$A$4:$A$500,0),
MATCH(BT$2,'Productivity Dump'!$E$3:$AJ$3,0)
),
IF(BT$3="Attendance",
INDEX('Attendance Dump'!$E$2:$AI$400,
MATCH($A170,'Attendance Dump'!$B$2:$B$400,0),
MATCH(BT$2,'Attendance Dump'!$E$1:$AI$1,0)
),
INDEX('Active Hour''s Dump'!$D$3:$AH$337,
MATCH($C170,'Active Hour''s Dump'!$A$3:$A$337,0),
MATCH(BT$2,'Active Hour''s Dump'!$D$2:$AH$2,0)
))),"")</f>
        <v>H</v>
      </c>
      <c r="BU170" s="54">
        <f>_xlfn.IFNA(IF(BU$3="Productivity",
INDEX('Productivity Dump'!$E$4:$AJ$500,
MATCH($A170,'Productivity Dump'!$A$4:$A$500,0),
MATCH(BU$2,'Productivity Dump'!$E$3:$AJ$3,0)
),
IF(BU$3="Attendance",
INDEX('Attendance Dump'!$E$2:$AI$400,
MATCH($A170,'Attendance Dump'!$B$2:$B$400,0),
MATCH(BU$2,'Attendance Dump'!$E$1:$AI$1,0)
),
INDEX('Active Hour''s Dump'!$D$3:$AH$337,
MATCH($C170,'Active Hour''s Dump'!$A$3:$A$337,0),
MATCH(BU$2,'Active Hour''s Dump'!$D$2:$AH$2,0)
))),"")</f>
        <v>0</v>
      </c>
      <c r="BV170" s="13">
        <f>_xlfn.IFNA(IF(BV$3="Productivity",
INDEX('Productivity Dump'!$E$4:$AJ$500,
MATCH($A170,'Productivity Dump'!$A$4:$A$500,0),
MATCH(BV$2,'Productivity Dump'!$E$3:$AJ$3,0)
),
IF(BV$3="Attendance",
INDEX('Attendance Dump'!$E$2:$AI$400,
MATCH($A170,'Attendance Dump'!$B$2:$B$400,0),
MATCH(BV$2,'Attendance Dump'!$E$1:$AI$1,0)
),
INDEX('Active Hour''s Dump'!$D$3:$AH$337,
MATCH($C170,'Active Hour''s Dump'!$A$3:$A$337,0),
MATCH(BV$2,'Active Hour''s Dump'!$D$2:$AH$2,0)
))),"")</f>
        <v>1055.1790000000003</v>
      </c>
      <c r="BW170" s="13" t="str">
        <f>_xlfn.IFNA(IF(BW$3="Productivity",
INDEX('Productivity Dump'!$E$4:$AJ$500,
MATCH($A170,'Productivity Dump'!$A$4:$A$500,0),
MATCH(BW$2,'Productivity Dump'!$E$3:$AJ$3,0)
),
IF(BW$3="Attendance",
INDEX('Attendance Dump'!$E$2:$AI$400,
MATCH($A170,'Attendance Dump'!$B$2:$B$400,0),
MATCH(BW$2,'Attendance Dump'!$E$1:$AI$1,0)
),
INDEX('Active Hour''s Dump'!$D$3:$AH$337,
MATCH($C170,'Active Hour''s Dump'!$A$3:$A$337,0),
MATCH(BW$2,'Active Hour''s Dump'!$D$2:$AH$2,0)
))),"")</f>
        <v>P</v>
      </c>
      <c r="BX170" s="54">
        <f>_xlfn.IFNA(IF(BX$3="Productivity",
INDEX('Productivity Dump'!$E$4:$AJ$500,
MATCH($A170,'Productivity Dump'!$A$4:$A$500,0),
MATCH(BX$2,'Productivity Dump'!$E$3:$AJ$3,0)
),
IF(BX$3="Attendance",
INDEX('Attendance Dump'!$E$2:$AI$400,
MATCH($A170,'Attendance Dump'!$B$2:$B$400,0),
MATCH(BX$2,'Attendance Dump'!$E$1:$AI$1,0)
),
INDEX('Active Hour''s Dump'!$D$3:$AH$337,
MATCH($C170,'Active Hour''s Dump'!$A$3:$A$337,0),
MATCH(BX$2,'Active Hour''s Dump'!$D$2:$AH$2,0)
))),"")</f>
        <v>7.25</v>
      </c>
      <c r="BY170" s="13">
        <f>_xlfn.IFNA(IF(BY$3="Productivity",
INDEX('Productivity Dump'!$E$4:$AJ$500,
MATCH($A170,'Productivity Dump'!$A$4:$A$500,0),
MATCH(BY$2,'Productivity Dump'!$E$3:$AJ$3,0)
),
IF(BY$3="Attendance",
INDEX('Attendance Dump'!$E$2:$AI$400,
MATCH($A170,'Attendance Dump'!$B$2:$B$400,0),
MATCH(BY$2,'Attendance Dump'!$E$1:$AI$1,0)
),
INDEX('Active Hour''s Dump'!$D$3:$AH$337,
MATCH($C170,'Active Hour''s Dump'!$A$3:$A$337,0),
MATCH(BY$2,'Active Hour''s Dump'!$D$2:$AH$2,0)
))),"")</f>
        <v>337.54999999999995</v>
      </c>
      <c r="BZ170" s="13" t="str">
        <f>_xlfn.IFNA(IF(BZ$3="Productivity",
INDEX('Productivity Dump'!$E$4:$AJ$500,
MATCH($A170,'Productivity Dump'!$A$4:$A$500,0),
MATCH(BZ$2,'Productivity Dump'!$E$3:$AJ$3,0)
),
IF(BZ$3="Attendance",
INDEX('Attendance Dump'!$E$2:$AI$400,
MATCH($A170,'Attendance Dump'!$B$2:$B$400,0),
MATCH(BZ$2,'Attendance Dump'!$E$1:$AI$1,0)
),
INDEX('Active Hour''s Dump'!$D$3:$AH$337,
MATCH($C170,'Active Hour''s Dump'!$A$3:$A$337,0),
MATCH(BZ$2,'Active Hour''s Dump'!$D$2:$AH$2,0)
))),"")</f>
        <v>P</v>
      </c>
      <c r="CA170" s="54">
        <f>_xlfn.IFNA(IF(CA$3="Productivity",
INDEX('Productivity Dump'!$E$4:$AJ$500,
MATCH($A170,'Productivity Dump'!$A$4:$A$500,0),
MATCH(CA$2,'Productivity Dump'!$E$3:$AJ$3,0)
),
IF(CA$3="Attendance",
INDEX('Attendance Dump'!$E$2:$AI$400,
MATCH($A170,'Attendance Dump'!$B$2:$B$400,0),
MATCH(CA$2,'Attendance Dump'!$E$1:$AI$1,0)
),
INDEX('Active Hour''s Dump'!$D$3:$AH$337,
MATCH($C170,'Active Hour''s Dump'!$A$3:$A$337,0),
MATCH(CA$2,'Active Hour''s Dump'!$D$2:$AH$2,0)
))),"")</f>
        <v>2</v>
      </c>
      <c r="CB170" s="13">
        <f>_xlfn.IFNA(IF(CB$3="Productivity",
INDEX('Productivity Dump'!$E$4:$AJ$500,
MATCH($A170,'Productivity Dump'!$A$4:$A$500,0),
MATCH(CB$2,'Productivity Dump'!$E$3:$AJ$3,0)
),
IF(CB$3="Attendance",
INDEX('Attendance Dump'!$E$2:$AI$400,
MATCH($A170,'Attendance Dump'!$B$2:$B$400,0),
MATCH(CB$2,'Attendance Dump'!$E$1:$AI$1,0)
),
INDEX('Active Hour''s Dump'!$D$3:$AH$337,
MATCH($C170,'Active Hour''s Dump'!$A$3:$A$337,0),
MATCH(CB$2,'Active Hour''s Dump'!$D$2:$AH$2,0)
))),"")</f>
        <v>25.585000000000001</v>
      </c>
      <c r="CC170" s="13" t="str">
        <f>_xlfn.IFNA(IF(CC$3="Productivity",
INDEX('Productivity Dump'!$E$4:$AJ$500,
MATCH($A170,'Productivity Dump'!$A$4:$A$500,0),
MATCH(CC$2,'Productivity Dump'!$E$3:$AJ$3,0)
),
IF(CC$3="Attendance",
INDEX('Attendance Dump'!$E$2:$AI$400,
MATCH($A170,'Attendance Dump'!$B$2:$B$400,0),
MATCH(CC$2,'Attendance Dump'!$E$1:$AI$1,0)
),
INDEX('Active Hour''s Dump'!$D$3:$AH$337,
MATCH($C170,'Active Hour''s Dump'!$A$3:$A$337,0),
MATCH(CC$2,'Active Hour''s Dump'!$D$2:$AH$2,0)
))),"")</f>
        <v>WO</v>
      </c>
      <c r="CD170" s="54">
        <f>_xlfn.IFNA(IF(CD$3="Productivity",
INDEX('Productivity Dump'!$E$4:$AJ$500,
MATCH($A170,'Productivity Dump'!$A$4:$A$500,0),
MATCH(CD$2,'Productivity Dump'!$E$3:$AJ$3,0)
),
IF(CD$3="Attendance",
INDEX('Attendance Dump'!$E$2:$AI$400,
MATCH($A170,'Attendance Dump'!$B$2:$B$400,0),
MATCH(CD$2,'Attendance Dump'!$E$1:$AI$1,0)
),
INDEX('Active Hour''s Dump'!$D$3:$AH$337,
MATCH($C170,'Active Hour''s Dump'!$A$3:$A$337,0),
MATCH(CD$2,'Active Hour''s Dump'!$D$2:$AH$2,0)
))),"")</f>
        <v>0</v>
      </c>
      <c r="CE170" s="13">
        <f>_xlfn.IFNA(IF(CE$3="Productivity",
INDEX('Productivity Dump'!$E$4:$AJ$500,
MATCH($A170,'Productivity Dump'!$A$4:$A$500,0),
MATCH(CE$2,'Productivity Dump'!$E$3:$AJ$3,0)
),
IF(CE$3="Attendance",
INDEX('Attendance Dump'!$E$2:$AI$400,
MATCH($A170,'Attendance Dump'!$B$2:$B$400,0),
MATCH(CE$2,'Attendance Dump'!$E$1:$AI$1,0)
),
INDEX('Active Hour''s Dump'!$D$3:$AH$337,
MATCH($C170,'Active Hour''s Dump'!$A$3:$A$337,0),
MATCH(CE$2,'Active Hour''s Dump'!$D$2:$AH$2,0)
))),"")</f>
        <v>618.73500000000001</v>
      </c>
      <c r="CF170" s="13" t="str">
        <f>_xlfn.IFNA(IF(CF$3="Productivity",
INDEX('Productivity Dump'!$E$4:$AJ$500,
MATCH($A170,'Productivity Dump'!$A$4:$A$500,0),
MATCH(CF$2,'Productivity Dump'!$E$3:$AJ$3,0)
),
IF(CF$3="Attendance",
INDEX('Attendance Dump'!$E$2:$AI$400,
MATCH($A170,'Attendance Dump'!$B$2:$B$400,0),
MATCH(CF$2,'Attendance Dump'!$E$1:$AI$1,0)
),
INDEX('Active Hour''s Dump'!$D$3:$AH$337,
MATCH($C170,'Active Hour''s Dump'!$A$3:$A$337,0),
MATCH(CF$2,'Active Hour''s Dump'!$D$2:$AH$2,0)
))),"")</f>
        <v>P</v>
      </c>
      <c r="CG170" s="54">
        <f>_xlfn.IFNA(IF(CG$3="Productivity",
INDEX('Productivity Dump'!$E$4:$AJ$500,
MATCH($A170,'Productivity Dump'!$A$4:$A$500,0),
MATCH(CG$2,'Productivity Dump'!$E$3:$AJ$3,0)
),
IF(CG$3="Attendance",
INDEX('Attendance Dump'!$E$2:$AI$400,
MATCH($A170,'Attendance Dump'!$B$2:$B$400,0),
MATCH(CG$2,'Attendance Dump'!$E$1:$AI$1,0)
),
INDEX('Active Hour''s Dump'!$D$3:$AH$337,
MATCH($C170,'Active Hour''s Dump'!$A$3:$A$337,0),
MATCH(CG$2,'Active Hour''s Dump'!$D$2:$AH$2,0)
))),"")</f>
        <v>4.1666666666666696</v>
      </c>
      <c r="CH170" s="13">
        <f>_xlfn.IFNA(IF(CH$3="Productivity",
INDEX('Productivity Dump'!$E$4:$AJ$500,
MATCH($A170,'Productivity Dump'!$A$4:$A$500,0),
MATCH(CH$2,'Productivity Dump'!$E$3:$AJ$3,0)
),
IF(CH$3="Attendance",
INDEX('Attendance Dump'!$E$2:$AI$400,
MATCH($A170,'Attendance Dump'!$B$2:$B$400,0),
MATCH(CH$2,'Attendance Dump'!$E$1:$AI$1,0)
),
INDEX('Active Hour''s Dump'!$D$3:$AH$337,
MATCH($C170,'Active Hour''s Dump'!$A$3:$A$337,0),
MATCH(CH$2,'Active Hour''s Dump'!$D$2:$AH$2,0)
))),"")</f>
        <v>25.707999999999998</v>
      </c>
      <c r="CI170" s="13" t="str">
        <f>_xlfn.IFNA(IF(CI$3="Productivity",
INDEX('Productivity Dump'!$E$4:$AJ$500,
MATCH($A170,'Productivity Dump'!$A$4:$A$500,0),
MATCH(CI$2,'Productivity Dump'!$E$3:$AJ$3,0)
),
IF(CI$3="Attendance",
INDEX('Attendance Dump'!$E$2:$AI$400,
MATCH($A170,'Attendance Dump'!$B$2:$B$400,0),
MATCH(CI$2,'Attendance Dump'!$E$1:$AI$1,0)
),
INDEX('Active Hour''s Dump'!$D$3:$AH$337,
MATCH($C170,'Active Hour''s Dump'!$A$3:$A$337,0),
MATCH(CI$2,'Active Hour''s Dump'!$D$2:$AH$2,0)
))),"")</f>
        <v>SL</v>
      </c>
      <c r="CJ170" s="54">
        <f>_xlfn.IFNA(IF(CJ$3="Productivity",
INDEX('Productivity Dump'!$E$4:$AJ$500,
MATCH($A170,'Productivity Dump'!$A$4:$A$500,0),
MATCH(CJ$2,'Productivity Dump'!$E$3:$AJ$3,0)
),
IF(CJ$3="Attendance",
INDEX('Attendance Dump'!$E$2:$AI$400,
MATCH($A170,'Attendance Dump'!$B$2:$B$400,0),
MATCH(CJ$2,'Attendance Dump'!$E$1:$AI$1,0)
),
INDEX('Active Hour''s Dump'!$D$3:$AH$337,
MATCH($C170,'Active Hour''s Dump'!$A$3:$A$337,0),
MATCH(CJ$2,'Active Hour''s Dump'!$D$2:$AH$2,0)
))),"")</f>
        <v>0</v>
      </c>
      <c r="CK170" s="13">
        <f>_xlfn.IFNA(IF(CK$3="Productivity",
INDEX('Productivity Dump'!$E$4:$AJ$500,
MATCH($A170,'Productivity Dump'!$A$4:$A$500,0),
MATCH(CK$2,'Productivity Dump'!$E$3:$AJ$3,0)
),
IF(CK$3="Attendance",
INDEX('Attendance Dump'!$E$2:$AI$400,
MATCH($A170,'Attendance Dump'!$B$2:$B$400,0),
MATCH(CK$2,'Attendance Dump'!$E$1:$AI$1,0)
),
INDEX('Active Hour''s Dump'!$D$3:$AH$337,
MATCH($C170,'Active Hour''s Dump'!$A$3:$A$337,0),
MATCH(CK$2,'Active Hour''s Dump'!$D$2:$AH$2,0)
))),"")</f>
        <v>0</v>
      </c>
      <c r="CL170" s="13" t="str">
        <f>_xlfn.IFNA(IF(CL$3="Productivity",
INDEX('Productivity Dump'!$E$4:$AJ$500,
MATCH($A170,'Productivity Dump'!$A$4:$A$500,0),
MATCH(CL$2,'Productivity Dump'!$E$3:$AJ$3,0)
),
IF(CL$3="Attendance",
INDEX('Attendance Dump'!$E$2:$AI$400,
MATCH($A170,'Attendance Dump'!$B$2:$B$400,0),
MATCH(CL$2,'Attendance Dump'!$E$1:$AI$1,0)
),
INDEX('Active Hour''s Dump'!$D$3:$AH$337,
MATCH($C170,'Active Hour''s Dump'!$A$3:$A$337,0),
MATCH(CL$2,'Active Hour''s Dump'!$D$2:$AH$2,0)
))),"")</f>
        <v>SL</v>
      </c>
      <c r="CM170" s="54">
        <f>_xlfn.IFNA(IF(CM$3="Productivity",
INDEX('Productivity Dump'!$E$4:$AJ$500,
MATCH($A170,'Productivity Dump'!$A$4:$A$500,0),
MATCH(CM$2,'Productivity Dump'!$E$3:$AJ$3,0)
),
IF(CM$3="Attendance",
INDEX('Attendance Dump'!$E$2:$AI$400,
MATCH($A170,'Attendance Dump'!$B$2:$B$400,0),
MATCH(CM$2,'Attendance Dump'!$E$1:$AI$1,0)
),
INDEX('Active Hour''s Dump'!$D$3:$AH$337,
MATCH($C170,'Active Hour''s Dump'!$A$3:$A$337,0),
MATCH(CM$2,'Active Hour''s Dump'!$D$2:$AH$2,0)
))),"")</f>
        <v>0</v>
      </c>
      <c r="CN170" s="13">
        <f>_xlfn.IFNA(IF(CN$3="Productivity",
INDEX('Productivity Dump'!$E$4:$AJ$500,
MATCH($A170,'Productivity Dump'!$A$4:$A$500,0),
MATCH(CN$2,'Productivity Dump'!$E$3:$AJ$3,0)
),
IF(CN$3="Attendance",
INDEX('Attendance Dump'!$E$2:$AI$400,
MATCH($A170,'Attendance Dump'!$B$2:$B$400,0),
MATCH(CN$2,'Attendance Dump'!$E$1:$AI$1,0)
),
INDEX('Active Hour''s Dump'!$D$3:$AH$337,
MATCH($C170,'Active Hour''s Dump'!$A$3:$A$337,0),
MATCH(CN$2,'Active Hour''s Dump'!$D$2:$AH$2,0)
))),"")</f>
        <v>0</v>
      </c>
      <c r="CO170" s="13">
        <f>_xlfn.IFNA(IF(CO$3="Productivity",
INDEX('Productivity Dump'!$E$4:$AJ$500,
MATCH($A170,'Productivity Dump'!$A$4:$A$500,0),
MATCH(CO$2,'Productivity Dump'!$E$3:$AJ$3,0)
),
IF(CO$3="Attendance",
INDEX('Attendance Dump'!$E$2:$AI$400,
MATCH($A170,'Attendance Dump'!$B$2:$B$400,0),
MATCH(CO$2,'Attendance Dump'!$E$1:$AI$1,0)
),
INDEX('Active Hour''s Dump'!$D$3:$AH$337,
MATCH($C170,'Active Hour''s Dump'!$A$3:$A$337,0),
MATCH(CO$2,'Active Hour''s Dump'!$D$2:$AH$2,0)
))),"")</f>
        <v>0</v>
      </c>
      <c r="CP170" s="54">
        <f>_xlfn.IFNA(IF(CP$3="Productivity",
INDEX('Productivity Dump'!$E$4:$AJ$500,
MATCH($A170,'Productivity Dump'!$A$4:$A$500,0),
MATCH(CP$2,'Productivity Dump'!$E$3:$AJ$3,0)
),
IF(CP$3="Attendance",
INDEX('Attendance Dump'!$E$2:$AI$400,
MATCH($A170,'Attendance Dump'!$B$2:$B$400,0),
MATCH(CP$2,'Attendance Dump'!$E$1:$AI$1,0)
),
INDEX('Active Hour''s Dump'!$D$3:$AH$337,
MATCH($C170,'Active Hour''s Dump'!$A$3:$A$337,0),
MATCH(CP$2,'Active Hour''s Dump'!$D$2:$AH$2,0)
))),"")</f>
        <v>0</v>
      </c>
      <c r="CQ170" s="13">
        <f>_xlfn.IFNA(IF(CQ$3="Productivity",
INDEX('Productivity Dump'!$E$4:$AJ$500,
MATCH($A170,'Productivity Dump'!$A$4:$A$500,0),
MATCH(CQ$2,'Productivity Dump'!$E$3:$AJ$3,0)
),
IF(CQ$3="Attendance",
INDEX('Attendance Dump'!$E$2:$AI$400,
MATCH($A170,'Attendance Dump'!$B$2:$B$400,0),
MATCH(CQ$2,'Attendance Dump'!$E$1:$AI$1,0)
),
INDEX('Active Hour''s Dump'!$D$3:$AH$337,
MATCH($C170,'Active Hour''s Dump'!$A$3:$A$337,0),
MATCH(CQ$2,'Active Hour''s Dump'!$D$2:$AH$2,0)
))),"")</f>
        <v>0</v>
      </c>
      <c r="CR170" s="13">
        <f>_xlfn.IFNA(IF(CR$3="Productivity",
INDEX('Productivity Dump'!$E$4:$AJ$500,
MATCH($A170,'Productivity Dump'!$A$4:$A$500,0),
MATCH(CR$2,'Productivity Dump'!$E$3:$AJ$3,0)
),
IF(CR$3="Attendance",
INDEX('Attendance Dump'!$E$2:$AI$400,
MATCH($A170,'Attendance Dump'!$B$2:$B$400,0),
MATCH(CR$2,'Attendance Dump'!$E$1:$AI$1,0)
),
INDEX('Active Hour''s Dump'!$D$3:$AH$337,
MATCH($C170,'Active Hour''s Dump'!$A$3:$A$337,0),
MATCH(CR$2,'Active Hour''s Dump'!$D$2:$AH$2,0)
))),"")</f>
        <v>0</v>
      </c>
      <c r="CS170" s="54">
        <f>_xlfn.IFNA(IF(CS$3="Productivity",
INDEX('Productivity Dump'!$E$4:$AJ$500,
MATCH($A170,'Productivity Dump'!$A$4:$A$500,0),
MATCH(CS$2,'Productivity Dump'!$E$3:$AJ$3,0)
),
IF(CS$3="Attendance",
INDEX('Attendance Dump'!$E$2:$AI$400,
MATCH($A170,'Attendance Dump'!$B$2:$B$400,0),
MATCH(CS$2,'Attendance Dump'!$E$1:$AI$1,0)
),
INDEX('Active Hour''s Dump'!$D$3:$AH$337,
MATCH($C170,'Active Hour''s Dump'!$A$3:$A$337,0),
MATCH(CS$2,'Active Hour''s Dump'!$D$2:$AH$2,0)
))),"")</f>
        <v>0</v>
      </c>
      <c r="CT170" s="13">
        <f>_xlfn.IFNA(IF(CT$3="Productivity",
INDEX('Productivity Dump'!$E$4:$AJ$500,
MATCH($A170,'Productivity Dump'!$A$4:$A$500,0),
MATCH(CT$2,'Productivity Dump'!$E$3:$AJ$3,0)
),
IF(CT$3="Attendance",
INDEX('Attendance Dump'!$E$2:$AI$400,
MATCH($A170,'Attendance Dump'!$B$2:$B$400,0),
MATCH(CT$2,'Attendance Dump'!$E$1:$AI$1,0)
),
INDEX('Active Hour''s Dump'!$D$3:$AH$337,
MATCH($C170,'Active Hour''s Dump'!$A$3:$A$337,0),
MATCH(CT$2,'Active Hour''s Dump'!$D$2:$AH$2,0)
))),"")</f>
        <v>0</v>
      </c>
      <c r="CU170" s="13">
        <f>_xlfn.IFNA(IF(CU$3="Productivity",
INDEX('Productivity Dump'!$E$4:$AJ$500,
MATCH($A170,'Productivity Dump'!$A$4:$A$500,0),
MATCH(CU$2,'Productivity Dump'!$E$3:$AJ$3,0)
),
IF(CU$3="Attendance",
INDEX('Attendance Dump'!$E$2:$AI$400,
MATCH($A170,'Attendance Dump'!$B$2:$B$400,0),
MATCH(CU$2,'Attendance Dump'!$E$1:$AI$1,0)
),
INDEX('Active Hour''s Dump'!$D$3:$AH$337,
MATCH($C170,'Active Hour''s Dump'!$A$3:$A$337,0),
MATCH(CU$2,'Active Hour''s Dump'!$D$2:$AH$2,0)
))),"")</f>
        <v>0</v>
      </c>
      <c r="CV170" s="54">
        <f>_xlfn.IFNA(IF(CV$3="Productivity",
INDEX('Productivity Dump'!$E$4:$AJ$500,
MATCH($A170,'Productivity Dump'!$A$4:$A$500,0),
MATCH(CV$2,'Productivity Dump'!$E$3:$AJ$3,0)
),
IF(CV$3="Attendance",
INDEX('Attendance Dump'!$E$2:$AI$400,
MATCH($A170,'Attendance Dump'!$B$2:$B$400,0),
MATCH(CV$2,'Attendance Dump'!$E$1:$AI$1,0)
),
INDEX('Active Hour''s Dump'!$D$3:$AH$337,
MATCH($C170,'Active Hour''s Dump'!$A$3:$A$337,0),
MATCH(CV$2,'Active Hour''s Dump'!$D$2:$AH$2,0)
))),"")</f>
        <v>0</v>
      </c>
      <c r="CW170" s="13"/>
      <c r="CX170" s="13"/>
      <c r="CY170" s="54"/>
      <c r="DA170" s="57">
        <f t="shared" si="75"/>
        <v>114.24999999999999</v>
      </c>
      <c r="DB170" s="35">
        <f t="shared" si="76"/>
        <v>17522.809999999998</v>
      </c>
      <c r="DC170" s="35">
        <f t="shared" si="77"/>
        <v>4527.1900000000023</v>
      </c>
      <c r="DD170" s="35">
        <f t="shared" ca="1" si="80"/>
        <v>0</v>
      </c>
      <c r="DF170" s="32" cm="1">
        <f t="array" ref="DF170">SUMPRODUCT(
    (MOD(COLUMN(H170:CV170) - COLUMN(H170), 3) = 0) *
    (H170:CV170 = 0) *
    (I170:CW170 = "P") *
    (COUNTIF(UKHoliday, H$2:CV$2) = 0)
)</f>
        <v>0</v>
      </c>
      <c r="DG170" s="33" cm="1">
        <f t="array" ref="DG170">SUMPRODUCT(
  (MOD(COLUMN(H170:CV170) - COLUMN(H170), 3) = 0) *
  (H170:CV170 &gt; 0) *
  (H170:CV170 &lt; 0.5 * IF(((WEEKDAY(H$2:CV$2, 2) = 1) + (WEEKDAY(H$2:CV$2, 2) = 6)), G170, F170)) *
  (I170:CW170 = "P") *
  (COUNTIF(UKHoliday, H$2:CV$2) = 0)
)</f>
        <v>0</v>
      </c>
      <c r="DH170" s="33" cm="1">
        <f t="array" ref="DH170">SUMPRODUCT(
  (MOD(COLUMN(H170:CV170) - COLUMN(H170), 3) = 0) *
  (H170:CV170 &gt; 0.5 * IF(((WEEKDAY(H$2:CV$2, 2) = 1) + (WEEKDAY(H$2:CV$2, 2) = 6)), $G170, $F170)) *
  (H170:CV170 &lt; 0.8 * IF(((WEEKDAY(H$2:CV$2, 2) = 1) + (WEEKDAY(H$2:CV$2, 2) = 6)), $G170, $F170)) *
  (I170:CW170 = "P") *
  (COUNTIF(UKHoliday, H$2:CV$2) = 0)
)</f>
        <v>2</v>
      </c>
      <c r="DI170" s="33" cm="1">
        <f t="array" ref="DI170">SUMPRODUCT(
  (MOD(COLUMN(H170:CV170) - COLUMN(H170), 3) = 0) *
  (H170:CV170 &gt; 0.8 * IF(((WEEKDAY(H$2:CV$2, 2) = 1) + (WEEKDAY(H$2:CV$2, 2) = 6)), $G170, $F170)) *
  (H170:CV170 &lt; 1 * IF(((WEEKDAY(H$2:CV$2, 2) = 1) + (WEEKDAY(H$2:CV$2, 2) = 6)), $G170, $F170)) *
  (I170:CW170 = "P") *
  (COUNTIF(UKHoliday, H$2:CV$2) = 0)
)</f>
        <v>8</v>
      </c>
    </row>
    <row r="171" spans="1:113" x14ac:dyDescent="0.3">
      <c r="A171" s="8" t="s">
        <v>323</v>
      </c>
      <c r="B171" s="36" t="s">
        <v>322</v>
      </c>
      <c r="C171" s="9" t="s">
        <v>739</v>
      </c>
      <c r="D171" s="62" t="s">
        <v>555</v>
      </c>
      <c r="E171" s="35">
        <v>19139.685299999994</v>
      </c>
      <c r="F171" s="35">
        <f t="shared" si="78"/>
        <v>956.98426499999971</v>
      </c>
      <c r="G171" s="35">
        <f t="shared" si="79"/>
        <v>478.49213249999985</v>
      </c>
      <c r="H171" s="13">
        <f>_xlfn.IFNA(IF(H$3="Productivity",
INDEX('Productivity Dump'!$E$4:$AJ$500,
MATCH($A171,'Productivity Dump'!$A$4:$A$500,0),
MATCH(H$2,'Productivity Dump'!$E$3:$AJ$3,0)
),
IF(H$3="Attendance",
INDEX('Attendance Dump'!$E$2:$AI$400,
MATCH($A171,'Attendance Dump'!$B$2:$B$400,0),
MATCH(H$2,'Attendance Dump'!$E$1:$AI$1,0)
),
INDEX('Active Hour''s Dump'!$D$3:$AH$337,
MATCH($C171,'Active Hour''s Dump'!$A$3:$A$337,0),
MATCH(H$2,'Active Hour''s Dump'!$D$2:$AH$2,0)
))),"")</f>
        <v>940.85699999999974</v>
      </c>
      <c r="I171" s="13" t="str">
        <f>_xlfn.IFNA(IF(I$3="Productivity",
INDEX('Productivity Dump'!$E$4:$AJ$500,
MATCH($A171,'Productivity Dump'!$A$4:$A$500,0),
MATCH(I$2,'Productivity Dump'!$E$3:$AJ$3,0)
),
IF(I$3="Attendance",
INDEX('Attendance Dump'!$E$2:$AI$400,
MATCH($A171,'Attendance Dump'!$B$2:$B$400,0),
MATCH(I$2,'Attendance Dump'!$E$1:$AI$1,0)
),
INDEX('Active Hour''s Dump'!$D$3:$AH$337,
MATCH($C171,'Active Hour''s Dump'!$A$3:$A$337,0),
MATCH(I$2,'Active Hour''s Dump'!$D$2:$AH$2,0)
))),"")</f>
        <v>P</v>
      </c>
      <c r="J171" s="54">
        <f>_xlfn.IFNA(IF(J$3="Productivity",
INDEX('Productivity Dump'!$E$4:$AJ$500,
MATCH($A171,'Productivity Dump'!$A$4:$A$500,0),
MATCH(J$2,'Productivity Dump'!$E$3:$AJ$3,0)
),
IF(J$3="Attendance",
INDEX('Attendance Dump'!$E$2:$AI$400,
MATCH($A171,'Attendance Dump'!$B$2:$B$400,0),
MATCH(J$2,'Attendance Dump'!$E$1:$AI$1,0)
),
INDEX('Active Hour''s Dump'!$D$3:$AH$337,
MATCH($C171,'Active Hour''s Dump'!$A$3:$A$337,0),
MATCH(J$2,'Active Hour''s Dump'!$D$2:$AH$2,0)
))),"")</f>
        <v>13.25</v>
      </c>
      <c r="K171" s="13">
        <f>_xlfn.IFNA(IF(K$3="Productivity",
INDEX('Productivity Dump'!$E$4:$AJ$500,
MATCH($A171,'Productivity Dump'!$A$4:$A$500,0),
MATCH(K$2,'Productivity Dump'!$E$3:$AJ$3,0)
),
IF(K$3="Attendance",
INDEX('Attendance Dump'!$E$2:$AI$400,
MATCH($A171,'Attendance Dump'!$B$2:$B$400,0),
MATCH(K$2,'Attendance Dump'!$E$1:$AI$1,0)
),
INDEX('Active Hour''s Dump'!$D$3:$AH$337,
MATCH($C171,'Active Hour''s Dump'!$A$3:$A$337,0),
MATCH(K$2,'Active Hour''s Dump'!$D$2:$AH$2,0)
))),"")</f>
        <v>875.07299999999998</v>
      </c>
      <c r="L171" s="13" t="str">
        <f>_xlfn.IFNA(IF(L$3="Productivity",
INDEX('Productivity Dump'!$E$4:$AJ$500,
MATCH($A171,'Productivity Dump'!$A$4:$A$500,0),
MATCH(L$2,'Productivity Dump'!$E$3:$AJ$3,0)
),
IF(L$3="Attendance",
INDEX('Attendance Dump'!$E$2:$AI$400,
MATCH($A171,'Attendance Dump'!$B$2:$B$400,0),
MATCH(L$2,'Attendance Dump'!$E$1:$AI$1,0)
),
INDEX('Active Hour''s Dump'!$D$3:$AH$337,
MATCH($C171,'Active Hour''s Dump'!$A$3:$A$337,0),
MATCH(L$2,'Active Hour''s Dump'!$D$2:$AH$2,0)
))),"")</f>
        <v>P</v>
      </c>
      <c r="M171" s="54">
        <f>_xlfn.IFNA(IF(M$3="Productivity",
INDEX('Productivity Dump'!$E$4:$AJ$500,
MATCH($A171,'Productivity Dump'!$A$4:$A$500,0),
MATCH(M$2,'Productivity Dump'!$E$3:$AJ$3,0)
),
IF(M$3="Attendance",
INDEX('Attendance Dump'!$E$2:$AI$400,
MATCH($A171,'Attendance Dump'!$B$2:$B$400,0),
MATCH(M$2,'Attendance Dump'!$E$1:$AI$1,0)
),
INDEX('Active Hour''s Dump'!$D$3:$AH$337,
MATCH($C171,'Active Hour''s Dump'!$A$3:$A$337,0),
MATCH(M$2,'Active Hour''s Dump'!$D$2:$AH$2,0)
))),"")</f>
        <v>12.5</v>
      </c>
      <c r="N171" s="13">
        <f>_xlfn.IFNA(IF(N$3="Productivity",
INDEX('Productivity Dump'!$E$4:$AJ$500,
MATCH($A171,'Productivity Dump'!$A$4:$A$500,0),
MATCH(N$2,'Productivity Dump'!$E$3:$AJ$3,0)
),
IF(N$3="Attendance",
INDEX('Attendance Dump'!$E$2:$AI$400,
MATCH($A171,'Attendance Dump'!$B$2:$B$400,0),
MATCH(N$2,'Attendance Dump'!$E$1:$AI$1,0)
),
INDEX('Active Hour''s Dump'!$D$3:$AH$337,
MATCH($C171,'Active Hour''s Dump'!$A$3:$A$337,0),
MATCH(N$2,'Active Hour''s Dump'!$D$2:$AH$2,0)
))),"")</f>
        <v>536.90899999999999</v>
      </c>
      <c r="O171" s="13" t="str">
        <f>_xlfn.IFNA(IF(O$3="Productivity",
INDEX('Productivity Dump'!$E$4:$AJ$500,
MATCH($A171,'Productivity Dump'!$A$4:$A$500,0),
MATCH(O$2,'Productivity Dump'!$E$3:$AJ$3,0)
),
IF(O$3="Attendance",
INDEX('Attendance Dump'!$E$2:$AI$400,
MATCH($A171,'Attendance Dump'!$B$2:$B$400,0),
MATCH(O$2,'Attendance Dump'!$E$1:$AI$1,0)
),
INDEX('Active Hour''s Dump'!$D$3:$AH$337,
MATCH($C171,'Active Hour''s Dump'!$A$3:$A$337,0),
MATCH(O$2,'Active Hour''s Dump'!$D$2:$AH$2,0)
))),"")</f>
        <v>P</v>
      </c>
      <c r="P171" s="54">
        <f>_xlfn.IFNA(IF(P$3="Productivity",
INDEX('Productivity Dump'!$E$4:$AJ$500,
MATCH($A171,'Productivity Dump'!$A$4:$A$500,0),
MATCH(P$2,'Productivity Dump'!$E$3:$AJ$3,0)
),
IF(P$3="Attendance",
INDEX('Attendance Dump'!$E$2:$AI$400,
MATCH($A171,'Attendance Dump'!$B$2:$B$400,0),
MATCH(P$2,'Attendance Dump'!$E$1:$AI$1,0)
),
INDEX('Active Hour''s Dump'!$D$3:$AH$337,
MATCH($C171,'Active Hour''s Dump'!$A$3:$A$337,0),
MATCH(P$2,'Active Hour''s Dump'!$D$2:$AH$2,0)
))),"")</f>
        <v>8.75</v>
      </c>
      <c r="Q171" s="13">
        <f>_xlfn.IFNA(IF(Q$3="Productivity",
INDEX('Productivity Dump'!$E$4:$AJ$500,
MATCH($A171,'Productivity Dump'!$A$4:$A$500,0),
MATCH(Q$2,'Productivity Dump'!$E$3:$AJ$3,0)
),
IF(Q$3="Attendance",
INDEX('Attendance Dump'!$E$2:$AI$400,
MATCH($A171,'Attendance Dump'!$B$2:$B$400,0),
MATCH(Q$2,'Attendance Dump'!$E$1:$AI$1,0)
),
INDEX('Active Hour''s Dump'!$D$3:$AH$337,
MATCH($C171,'Active Hour''s Dump'!$A$3:$A$337,0),
MATCH(Q$2,'Active Hour''s Dump'!$D$2:$AH$2,0)
))),"")</f>
        <v>0</v>
      </c>
      <c r="R171" s="13" t="str">
        <f>_xlfn.IFNA(IF(R$3="Productivity",
INDEX('Productivity Dump'!$E$4:$AJ$500,
MATCH($A171,'Productivity Dump'!$A$4:$A$500,0),
MATCH(R$2,'Productivity Dump'!$E$3:$AJ$3,0)
),
IF(R$3="Attendance",
INDEX('Attendance Dump'!$E$2:$AI$400,
MATCH($A171,'Attendance Dump'!$B$2:$B$400,0),
MATCH(R$2,'Attendance Dump'!$E$1:$AI$1,0)
),
INDEX('Active Hour''s Dump'!$D$3:$AH$337,
MATCH($C171,'Active Hour''s Dump'!$A$3:$A$337,0),
MATCH(R$2,'Active Hour''s Dump'!$D$2:$AH$2,0)
))),"")</f>
        <v>WO</v>
      </c>
      <c r="S171" s="54">
        <f>_xlfn.IFNA(IF(S$3="Productivity",
INDEX('Productivity Dump'!$E$4:$AJ$500,
MATCH($A171,'Productivity Dump'!$A$4:$A$500,0),
MATCH(S$2,'Productivity Dump'!$E$3:$AJ$3,0)
),
IF(S$3="Attendance",
INDEX('Attendance Dump'!$E$2:$AI$400,
MATCH($A171,'Attendance Dump'!$B$2:$B$400,0),
MATCH(S$2,'Attendance Dump'!$E$1:$AI$1,0)
),
INDEX('Active Hour''s Dump'!$D$3:$AH$337,
MATCH($C171,'Active Hour''s Dump'!$A$3:$A$337,0),
MATCH(S$2,'Active Hour''s Dump'!$D$2:$AH$2,0)
))),"")</f>
        <v>0</v>
      </c>
      <c r="T171" s="13">
        <f>_xlfn.IFNA(IF(T$3="Productivity",
INDEX('Productivity Dump'!$E$4:$AJ$500,
MATCH($A171,'Productivity Dump'!$A$4:$A$500,0),
MATCH(T$2,'Productivity Dump'!$E$3:$AJ$3,0)
),
IF(T$3="Attendance",
INDEX('Attendance Dump'!$E$2:$AI$400,
MATCH($A171,'Attendance Dump'!$B$2:$B$400,0),
MATCH(T$2,'Attendance Dump'!$E$1:$AI$1,0)
),
INDEX('Active Hour''s Dump'!$D$3:$AH$337,
MATCH($C171,'Active Hour''s Dump'!$A$3:$A$337,0),
MATCH(T$2,'Active Hour''s Dump'!$D$2:$AH$2,0)
))),"")</f>
        <v>549.61599999999999</v>
      </c>
      <c r="U171" s="13" t="str">
        <f>_xlfn.IFNA(IF(U$3="Productivity",
INDEX('Productivity Dump'!$E$4:$AJ$500,
MATCH($A171,'Productivity Dump'!$A$4:$A$500,0),
MATCH(U$2,'Productivity Dump'!$E$3:$AJ$3,0)
),
IF(U$3="Attendance",
INDEX('Attendance Dump'!$E$2:$AI$400,
MATCH($A171,'Attendance Dump'!$B$2:$B$400,0),
MATCH(U$2,'Attendance Dump'!$E$1:$AI$1,0)
),
INDEX('Active Hour''s Dump'!$D$3:$AH$337,
MATCH($C171,'Active Hour''s Dump'!$A$3:$A$337,0),
MATCH(U$2,'Active Hour''s Dump'!$D$2:$AH$2,0)
))),"")</f>
        <v>P</v>
      </c>
      <c r="V171" s="54">
        <f>_xlfn.IFNA(IF(V$3="Productivity",
INDEX('Productivity Dump'!$E$4:$AJ$500,
MATCH($A171,'Productivity Dump'!$A$4:$A$500,0),
MATCH(V$2,'Productivity Dump'!$E$3:$AJ$3,0)
),
IF(V$3="Attendance",
INDEX('Attendance Dump'!$E$2:$AI$400,
MATCH($A171,'Attendance Dump'!$B$2:$B$400,0),
MATCH(V$2,'Attendance Dump'!$E$1:$AI$1,0)
),
INDEX('Active Hour''s Dump'!$D$3:$AH$337,
MATCH($C171,'Active Hour''s Dump'!$A$3:$A$337,0),
MATCH(V$2,'Active Hour''s Dump'!$D$2:$AH$2,0)
))),"")</f>
        <v>8.4166666666666696</v>
      </c>
      <c r="W171" s="13">
        <f>_xlfn.IFNA(IF(W$3="Productivity",
INDEX('Productivity Dump'!$E$4:$AJ$500,
MATCH($A171,'Productivity Dump'!$A$4:$A$500,0),
MATCH(W$2,'Productivity Dump'!$E$3:$AJ$3,0)
),
IF(W$3="Attendance",
INDEX('Attendance Dump'!$E$2:$AI$400,
MATCH($A171,'Attendance Dump'!$B$2:$B$400,0),
MATCH(W$2,'Attendance Dump'!$E$1:$AI$1,0)
),
INDEX('Active Hour''s Dump'!$D$3:$AH$337,
MATCH($C171,'Active Hour''s Dump'!$A$3:$A$337,0),
MATCH(W$2,'Active Hour''s Dump'!$D$2:$AH$2,0)
))),"")</f>
        <v>953.3850000000001</v>
      </c>
      <c r="X171" s="13" t="str">
        <f>_xlfn.IFNA(IF(X$3="Productivity",
INDEX('Productivity Dump'!$E$4:$AJ$500,
MATCH($A171,'Productivity Dump'!$A$4:$A$500,0),
MATCH(X$2,'Productivity Dump'!$E$3:$AJ$3,0)
),
IF(X$3="Attendance",
INDEX('Attendance Dump'!$E$2:$AI$400,
MATCH($A171,'Attendance Dump'!$B$2:$B$400,0),
MATCH(X$2,'Attendance Dump'!$E$1:$AI$1,0)
),
INDEX('Active Hour''s Dump'!$D$3:$AH$337,
MATCH($C171,'Active Hour''s Dump'!$A$3:$A$337,0),
MATCH(X$2,'Active Hour''s Dump'!$D$2:$AH$2,0)
))),"")</f>
        <v>P</v>
      </c>
      <c r="Y171" s="54">
        <f>_xlfn.IFNA(IF(Y$3="Productivity",
INDEX('Productivity Dump'!$E$4:$AJ$500,
MATCH($A171,'Productivity Dump'!$A$4:$A$500,0),
MATCH(Y$2,'Productivity Dump'!$E$3:$AJ$3,0)
),
IF(Y$3="Attendance",
INDEX('Attendance Dump'!$E$2:$AI$400,
MATCH($A171,'Attendance Dump'!$B$2:$B$400,0),
MATCH(Y$2,'Attendance Dump'!$E$1:$AI$1,0)
),
INDEX('Active Hour''s Dump'!$D$3:$AH$337,
MATCH($C171,'Active Hour''s Dump'!$A$3:$A$337,0),
MATCH(Y$2,'Active Hour''s Dump'!$D$2:$AH$2,0)
))),"")</f>
        <v>12.9166666666667</v>
      </c>
      <c r="Z171" s="13">
        <f>_xlfn.IFNA(IF(Z$3="Productivity",
INDEX('Productivity Dump'!$E$4:$AJ$500,
MATCH($A171,'Productivity Dump'!$A$4:$A$500,0),
MATCH(Z$2,'Productivity Dump'!$E$3:$AJ$3,0)
),
IF(Z$3="Attendance",
INDEX('Attendance Dump'!$E$2:$AI$400,
MATCH($A171,'Attendance Dump'!$B$2:$B$400,0),
MATCH(Z$2,'Attendance Dump'!$E$1:$AI$1,0)
),
INDEX('Active Hour''s Dump'!$D$3:$AH$337,
MATCH($C171,'Active Hour''s Dump'!$A$3:$A$337,0),
MATCH(Z$2,'Active Hour''s Dump'!$D$2:$AH$2,0)
))),"")</f>
        <v>15.615</v>
      </c>
      <c r="AA171" s="13" t="str">
        <f>_xlfn.IFNA(IF(AA$3="Productivity",
INDEX('Productivity Dump'!$E$4:$AJ$500,
MATCH($A171,'Productivity Dump'!$A$4:$A$500,0),
MATCH(AA$2,'Productivity Dump'!$E$3:$AJ$3,0)
),
IF(AA$3="Attendance",
INDEX('Attendance Dump'!$E$2:$AI$400,
MATCH($A171,'Attendance Dump'!$B$2:$B$400,0),
MATCH(AA$2,'Attendance Dump'!$E$1:$AI$1,0)
),
INDEX('Active Hour''s Dump'!$D$3:$AH$337,
MATCH($C171,'Active Hour''s Dump'!$A$3:$A$337,0),
MATCH(AA$2,'Active Hour''s Dump'!$D$2:$AH$2,0)
))),"")</f>
        <v>PL</v>
      </c>
      <c r="AB171" s="54">
        <f>_xlfn.IFNA(IF(AB$3="Productivity",
INDEX('Productivity Dump'!$E$4:$AJ$500,
MATCH($A171,'Productivity Dump'!$A$4:$A$500,0),
MATCH(AB$2,'Productivity Dump'!$E$3:$AJ$3,0)
),
IF(AB$3="Attendance",
INDEX('Attendance Dump'!$E$2:$AI$400,
MATCH($A171,'Attendance Dump'!$B$2:$B$400,0),
MATCH(AB$2,'Attendance Dump'!$E$1:$AI$1,0)
),
INDEX('Active Hour''s Dump'!$D$3:$AH$337,
MATCH($C171,'Active Hour''s Dump'!$A$3:$A$337,0),
MATCH(AB$2,'Active Hour''s Dump'!$D$2:$AH$2,0)
))),"")</f>
        <v>0.41666666666666702</v>
      </c>
      <c r="AC171" s="13">
        <f>_xlfn.IFNA(IF(AC$3="Productivity",
INDEX('Productivity Dump'!$E$4:$AJ$500,
MATCH($A171,'Productivity Dump'!$A$4:$A$500,0),
MATCH(AC$2,'Productivity Dump'!$E$3:$AJ$3,0)
),
IF(AC$3="Attendance",
INDEX('Attendance Dump'!$E$2:$AI$400,
MATCH($A171,'Attendance Dump'!$B$2:$B$400,0),
MATCH(AC$2,'Attendance Dump'!$E$1:$AI$1,0)
),
INDEX('Active Hour''s Dump'!$D$3:$AH$337,
MATCH($C171,'Active Hour''s Dump'!$A$3:$A$337,0),
MATCH(AC$2,'Active Hour''s Dump'!$D$2:$AH$2,0)
))),"")</f>
        <v>932.8040000000002</v>
      </c>
      <c r="AD171" s="13" t="str">
        <f>_xlfn.IFNA(IF(AD$3="Productivity",
INDEX('Productivity Dump'!$E$4:$AJ$500,
MATCH($A171,'Productivity Dump'!$A$4:$A$500,0),
MATCH(AD$2,'Productivity Dump'!$E$3:$AJ$3,0)
),
IF(AD$3="Attendance",
INDEX('Attendance Dump'!$E$2:$AI$400,
MATCH($A171,'Attendance Dump'!$B$2:$B$400,0),
MATCH(AD$2,'Attendance Dump'!$E$1:$AI$1,0)
),
INDEX('Active Hour''s Dump'!$D$3:$AH$337,
MATCH($C171,'Active Hour''s Dump'!$A$3:$A$337,0),
MATCH(AD$2,'Active Hour''s Dump'!$D$2:$AH$2,0)
))),"")</f>
        <v>P</v>
      </c>
      <c r="AE171" s="54">
        <f>_xlfn.IFNA(IF(AE$3="Productivity",
INDEX('Productivity Dump'!$E$4:$AJ$500,
MATCH($A171,'Productivity Dump'!$A$4:$A$500,0),
MATCH(AE$2,'Productivity Dump'!$E$3:$AJ$3,0)
),
IF(AE$3="Attendance",
INDEX('Attendance Dump'!$E$2:$AI$400,
MATCH($A171,'Attendance Dump'!$B$2:$B$400,0),
MATCH(AE$2,'Attendance Dump'!$E$1:$AI$1,0)
),
INDEX('Active Hour''s Dump'!$D$3:$AH$337,
MATCH($C171,'Active Hour''s Dump'!$A$3:$A$337,0),
MATCH(AE$2,'Active Hour''s Dump'!$D$2:$AH$2,0)
))),"")</f>
        <v>13.4166666666667</v>
      </c>
      <c r="AF171" s="13">
        <f>_xlfn.IFNA(IF(AF$3="Productivity",
INDEX('Productivity Dump'!$E$4:$AJ$500,
MATCH($A171,'Productivity Dump'!$A$4:$A$500,0),
MATCH(AF$2,'Productivity Dump'!$E$3:$AJ$3,0)
),
IF(AF$3="Attendance",
INDEX('Attendance Dump'!$E$2:$AI$400,
MATCH($A171,'Attendance Dump'!$B$2:$B$400,0),
MATCH(AF$2,'Attendance Dump'!$E$1:$AI$1,0)
),
INDEX('Active Hour''s Dump'!$D$3:$AH$337,
MATCH($C171,'Active Hour''s Dump'!$A$3:$A$337,0),
MATCH(AF$2,'Active Hour''s Dump'!$D$2:$AH$2,0)
))),"")</f>
        <v>979.25900000000013</v>
      </c>
      <c r="AG171" s="13" t="str">
        <f>_xlfn.IFNA(IF(AG$3="Productivity",
INDEX('Productivity Dump'!$E$4:$AJ$500,
MATCH($A171,'Productivity Dump'!$A$4:$A$500,0),
MATCH(AG$2,'Productivity Dump'!$E$3:$AJ$3,0)
),
IF(AG$3="Attendance",
INDEX('Attendance Dump'!$E$2:$AI$400,
MATCH($A171,'Attendance Dump'!$B$2:$B$400,0),
MATCH(AG$2,'Attendance Dump'!$E$1:$AI$1,0)
),
INDEX('Active Hour''s Dump'!$D$3:$AH$337,
MATCH($C171,'Active Hour''s Dump'!$A$3:$A$337,0),
MATCH(AG$2,'Active Hour''s Dump'!$D$2:$AH$2,0)
))),"")</f>
        <v>P</v>
      </c>
      <c r="AH171" s="54">
        <f>_xlfn.IFNA(IF(AH$3="Productivity",
INDEX('Productivity Dump'!$E$4:$AJ$500,
MATCH($A171,'Productivity Dump'!$A$4:$A$500,0),
MATCH(AH$2,'Productivity Dump'!$E$3:$AJ$3,0)
),
IF(AH$3="Attendance",
INDEX('Attendance Dump'!$E$2:$AI$400,
MATCH($A171,'Attendance Dump'!$B$2:$B$400,0),
MATCH(AH$2,'Attendance Dump'!$E$1:$AI$1,0)
),
INDEX('Active Hour''s Dump'!$D$3:$AH$337,
MATCH($C171,'Active Hour''s Dump'!$A$3:$A$337,0),
MATCH(AH$2,'Active Hour''s Dump'!$D$2:$AH$2,0)
))),"")</f>
        <v>13.1666666666667</v>
      </c>
      <c r="AI171" s="13">
        <f>_xlfn.IFNA(IF(AI$3="Productivity",
INDEX('Productivity Dump'!$E$4:$AJ$500,
MATCH($A171,'Productivity Dump'!$A$4:$A$500,0),
MATCH(AI$2,'Productivity Dump'!$E$3:$AJ$3,0)
),
IF(AI$3="Attendance",
INDEX('Attendance Dump'!$E$2:$AI$400,
MATCH($A171,'Attendance Dump'!$B$2:$B$400,0),
MATCH(AI$2,'Attendance Dump'!$E$1:$AI$1,0)
),
INDEX('Active Hour''s Dump'!$D$3:$AH$337,
MATCH($C171,'Active Hour''s Dump'!$A$3:$A$337,0),
MATCH(AI$2,'Active Hour''s Dump'!$D$2:$AH$2,0)
))),"")</f>
        <v>899.61800000000039</v>
      </c>
      <c r="AJ171" s="13" t="str">
        <f>_xlfn.IFNA(IF(AJ$3="Productivity",
INDEX('Productivity Dump'!$E$4:$AJ$500,
MATCH($A171,'Productivity Dump'!$A$4:$A$500,0),
MATCH(AJ$2,'Productivity Dump'!$E$3:$AJ$3,0)
),
IF(AJ$3="Attendance",
INDEX('Attendance Dump'!$E$2:$AI$400,
MATCH($A171,'Attendance Dump'!$B$2:$B$400,0),
MATCH(AJ$2,'Attendance Dump'!$E$1:$AI$1,0)
),
INDEX('Active Hour''s Dump'!$D$3:$AH$337,
MATCH($C171,'Active Hour''s Dump'!$A$3:$A$337,0),
MATCH(AJ$2,'Active Hour''s Dump'!$D$2:$AH$2,0)
))),"")</f>
        <v>P</v>
      </c>
      <c r="AK171" s="54">
        <f>_xlfn.IFNA(IF(AK$3="Productivity",
INDEX('Productivity Dump'!$E$4:$AJ$500,
MATCH($A171,'Productivity Dump'!$A$4:$A$500,0),
MATCH(AK$2,'Productivity Dump'!$E$3:$AJ$3,0)
),
IF(AK$3="Attendance",
INDEX('Attendance Dump'!$E$2:$AI$400,
MATCH($A171,'Attendance Dump'!$B$2:$B$400,0),
MATCH(AK$2,'Attendance Dump'!$E$1:$AI$1,0)
),
INDEX('Active Hour''s Dump'!$D$3:$AH$337,
MATCH($C171,'Active Hour''s Dump'!$A$3:$A$337,0),
MATCH(AK$2,'Active Hour''s Dump'!$D$2:$AH$2,0)
))),"")</f>
        <v>11.5833333333333</v>
      </c>
      <c r="AL171" s="13">
        <f>_xlfn.IFNA(IF(AL$3="Productivity",
INDEX('Productivity Dump'!$E$4:$AJ$500,
MATCH($A171,'Productivity Dump'!$A$4:$A$500,0),
MATCH(AL$2,'Productivity Dump'!$E$3:$AJ$3,0)
),
IF(AL$3="Attendance",
INDEX('Attendance Dump'!$E$2:$AI$400,
MATCH($A171,'Attendance Dump'!$B$2:$B$400,0),
MATCH(AL$2,'Attendance Dump'!$E$1:$AI$1,0)
),
INDEX('Active Hour''s Dump'!$D$3:$AH$337,
MATCH($C171,'Active Hour''s Dump'!$A$3:$A$337,0),
MATCH(AL$2,'Active Hour''s Dump'!$D$2:$AH$2,0)
))),"")</f>
        <v>0</v>
      </c>
      <c r="AM171" s="13" t="str">
        <f>_xlfn.IFNA(IF(AM$3="Productivity",
INDEX('Productivity Dump'!$E$4:$AJ$500,
MATCH($A171,'Productivity Dump'!$A$4:$A$500,0),
MATCH(AM$2,'Productivity Dump'!$E$3:$AJ$3,0)
),
IF(AM$3="Attendance",
INDEX('Attendance Dump'!$E$2:$AI$400,
MATCH($A171,'Attendance Dump'!$B$2:$B$400,0),
MATCH(AM$2,'Attendance Dump'!$E$1:$AI$1,0)
),
INDEX('Active Hour''s Dump'!$D$3:$AH$337,
MATCH($C171,'Active Hour''s Dump'!$A$3:$A$337,0),
MATCH(AM$2,'Active Hour''s Dump'!$D$2:$AH$2,0)
))),"")</f>
        <v>WO</v>
      </c>
      <c r="AN171" s="54">
        <f>_xlfn.IFNA(IF(AN$3="Productivity",
INDEX('Productivity Dump'!$E$4:$AJ$500,
MATCH($A171,'Productivity Dump'!$A$4:$A$500,0),
MATCH(AN$2,'Productivity Dump'!$E$3:$AJ$3,0)
),
IF(AN$3="Attendance",
INDEX('Attendance Dump'!$E$2:$AI$400,
MATCH($A171,'Attendance Dump'!$B$2:$B$400,0),
MATCH(AN$2,'Attendance Dump'!$E$1:$AI$1,0)
),
INDEX('Active Hour''s Dump'!$D$3:$AH$337,
MATCH($C171,'Active Hour''s Dump'!$A$3:$A$337,0),
MATCH(AN$2,'Active Hour''s Dump'!$D$2:$AH$2,0)
))),"")</f>
        <v>0</v>
      </c>
      <c r="AO171" s="13">
        <f>_xlfn.IFNA(IF(AO$3="Productivity",
INDEX('Productivity Dump'!$E$4:$AJ$500,
MATCH($A171,'Productivity Dump'!$A$4:$A$500,0),
MATCH(AO$2,'Productivity Dump'!$E$3:$AJ$3,0)
),
IF(AO$3="Attendance",
INDEX('Attendance Dump'!$E$2:$AI$400,
MATCH($A171,'Attendance Dump'!$B$2:$B$400,0),
MATCH(AO$2,'Attendance Dump'!$E$1:$AI$1,0)
),
INDEX('Active Hour''s Dump'!$D$3:$AH$337,
MATCH($C171,'Active Hour''s Dump'!$A$3:$A$337,0),
MATCH(AO$2,'Active Hour''s Dump'!$D$2:$AH$2,0)
))),"")</f>
        <v>571.67700000000002</v>
      </c>
      <c r="AP171" s="13" t="str">
        <f>_xlfn.IFNA(IF(AP$3="Productivity",
INDEX('Productivity Dump'!$E$4:$AJ$500,
MATCH($A171,'Productivity Dump'!$A$4:$A$500,0),
MATCH(AP$2,'Productivity Dump'!$E$3:$AJ$3,0)
),
IF(AP$3="Attendance",
INDEX('Attendance Dump'!$E$2:$AI$400,
MATCH($A171,'Attendance Dump'!$B$2:$B$400,0),
MATCH(AP$2,'Attendance Dump'!$E$1:$AI$1,0)
),
INDEX('Active Hour''s Dump'!$D$3:$AH$337,
MATCH($C171,'Active Hour''s Dump'!$A$3:$A$337,0),
MATCH(AP$2,'Active Hour''s Dump'!$D$2:$AH$2,0)
))),"")</f>
        <v>P</v>
      </c>
      <c r="AQ171" s="54">
        <f>_xlfn.IFNA(IF(AQ$3="Productivity",
INDEX('Productivity Dump'!$E$4:$AJ$500,
MATCH($A171,'Productivity Dump'!$A$4:$A$500,0),
MATCH(AQ$2,'Productivity Dump'!$E$3:$AJ$3,0)
),
IF(AQ$3="Attendance",
INDEX('Attendance Dump'!$E$2:$AI$400,
MATCH($A171,'Attendance Dump'!$B$2:$B$400,0),
MATCH(AQ$2,'Attendance Dump'!$E$1:$AI$1,0)
),
INDEX('Active Hour''s Dump'!$D$3:$AH$337,
MATCH($C171,'Active Hour''s Dump'!$A$3:$A$337,0),
MATCH(AQ$2,'Active Hour''s Dump'!$D$2:$AH$2,0)
))),"")</f>
        <v>7.5833333333333304</v>
      </c>
      <c r="AR171" s="13">
        <f>_xlfn.IFNA(IF(AR$3="Productivity",
INDEX('Productivity Dump'!$E$4:$AJ$500,
MATCH($A171,'Productivity Dump'!$A$4:$A$500,0),
MATCH(AR$2,'Productivity Dump'!$E$3:$AJ$3,0)
),
IF(AR$3="Attendance",
INDEX('Attendance Dump'!$E$2:$AI$400,
MATCH($A171,'Attendance Dump'!$B$2:$B$400,0),
MATCH(AR$2,'Attendance Dump'!$E$1:$AI$1,0)
),
INDEX('Active Hour''s Dump'!$D$3:$AH$337,
MATCH($C171,'Active Hour''s Dump'!$A$3:$A$337,0),
MATCH(AR$2,'Active Hour''s Dump'!$D$2:$AH$2,0)
))),"")</f>
        <v>1006.1360000000002</v>
      </c>
      <c r="AS171" s="13" t="str">
        <f>_xlfn.IFNA(IF(AS$3="Productivity",
INDEX('Productivity Dump'!$E$4:$AJ$500,
MATCH($A171,'Productivity Dump'!$A$4:$A$500,0),
MATCH(AS$2,'Productivity Dump'!$E$3:$AJ$3,0)
),
IF(AS$3="Attendance",
INDEX('Attendance Dump'!$E$2:$AI$400,
MATCH($A171,'Attendance Dump'!$B$2:$B$400,0),
MATCH(AS$2,'Attendance Dump'!$E$1:$AI$1,0)
),
INDEX('Active Hour''s Dump'!$D$3:$AH$337,
MATCH($C171,'Active Hour''s Dump'!$A$3:$A$337,0),
MATCH(AS$2,'Active Hour''s Dump'!$D$2:$AH$2,0)
))),"")</f>
        <v>P</v>
      </c>
      <c r="AT171" s="54">
        <f>_xlfn.IFNA(IF(AT$3="Productivity",
INDEX('Productivity Dump'!$E$4:$AJ$500,
MATCH($A171,'Productivity Dump'!$A$4:$A$500,0),
MATCH(AT$2,'Productivity Dump'!$E$3:$AJ$3,0)
),
IF(AT$3="Attendance",
INDEX('Attendance Dump'!$E$2:$AI$400,
MATCH($A171,'Attendance Dump'!$B$2:$B$400,0),
MATCH(AT$2,'Attendance Dump'!$E$1:$AI$1,0)
),
INDEX('Active Hour''s Dump'!$D$3:$AH$337,
MATCH($C171,'Active Hour''s Dump'!$A$3:$A$337,0),
MATCH(AT$2,'Active Hour''s Dump'!$D$2:$AH$2,0)
))),"")</f>
        <v>13.6666666666667</v>
      </c>
      <c r="AU171" s="13">
        <f>_xlfn.IFNA(IF(AU$3="Productivity",
INDEX('Productivity Dump'!$E$4:$AJ$500,
MATCH($A171,'Productivity Dump'!$A$4:$A$500,0),
MATCH(AU$2,'Productivity Dump'!$E$3:$AJ$3,0)
),
IF(AU$3="Attendance",
INDEX('Attendance Dump'!$E$2:$AI$400,
MATCH($A171,'Attendance Dump'!$B$2:$B$400,0),
MATCH(AU$2,'Attendance Dump'!$E$1:$AI$1,0)
),
INDEX('Active Hour''s Dump'!$D$3:$AH$337,
MATCH($C171,'Active Hour''s Dump'!$A$3:$A$337,0),
MATCH(AU$2,'Active Hour''s Dump'!$D$2:$AH$2,0)
))),"")</f>
        <v>900.30500000000006</v>
      </c>
      <c r="AV171" s="13" t="str">
        <f>_xlfn.IFNA(IF(AV$3="Productivity",
INDEX('Productivity Dump'!$E$4:$AJ$500,
MATCH($A171,'Productivity Dump'!$A$4:$A$500,0),
MATCH(AV$2,'Productivity Dump'!$E$3:$AJ$3,0)
),
IF(AV$3="Attendance",
INDEX('Attendance Dump'!$E$2:$AI$400,
MATCH($A171,'Attendance Dump'!$B$2:$B$400,0),
MATCH(AV$2,'Attendance Dump'!$E$1:$AI$1,0)
),
INDEX('Active Hour''s Dump'!$D$3:$AH$337,
MATCH($C171,'Active Hour''s Dump'!$A$3:$A$337,0),
MATCH(AV$2,'Active Hour''s Dump'!$D$2:$AH$2,0)
))),"")</f>
        <v>P</v>
      </c>
      <c r="AW171" s="54">
        <f>_xlfn.IFNA(IF(AW$3="Productivity",
INDEX('Productivity Dump'!$E$4:$AJ$500,
MATCH($A171,'Productivity Dump'!$A$4:$A$500,0),
MATCH(AW$2,'Productivity Dump'!$E$3:$AJ$3,0)
),
IF(AW$3="Attendance",
INDEX('Attendance Dump'!$E$2:$AI$400,
MATCH($A171,'Attendance Dump'!$B$2:$B$400,0),
MATCH(AW$2,'Attendance Dump'!$E$1:$AI$1,0)
),
INDEX('Active Hour''s Dump'!$D$3:$AH$337,
MATCH($C171,'Active Hour''s Dump'!$A$3:$A$337,0),
MATCH(AW$2,'Active Hour''s Dump'!$D$2:$AH$2,0)
))),"")</f>
        <v>13.25</v>
      </c>
      <c r="AX171" s="13">
        <f>_xlfn.IFNA(IF(AX$3="Productivity",
INDEX('Productivity Dump'!$E$4:$AJ$500,
MATCH($A171,'Productivity Dump'!$A$4:$A$500,0),
MATCH(AX$2,'Productivity Dump'!$E$3:$AJ$3,0)
),
IF(AX$3="Attendance",
INDEX('Attendance Dump'!$E$2:$AI$400,
MATCH($A171,'Attendance Dump'!$B$2:$B$400,0),
MATCH(AX$2,'Attendance Dump'!$E$1:$AI$1,0)
),
INDEX('Active Hour''s Dump'!$D$3:$AH$337,
MATCH($C171,'Active Hour''s Dump'!$A$3:$A$337,0),
MATCH(AX$2,'Active Hour''s Dump'!$D$2:$AH$2,0)
))),"")</f>
        <v>966.81500000000005</v>
      </c>
      <c r="AY171" s="13" t="str">
        <f>_xlfn.IFNA(IF(AY$3="Productivity",
INDEX('Productivity Dump'!$E$4:$AJ$500,
MATCH($A171,'Productivity Dump'!$A$4:$A$500,0),
MATCH(AY$2,'Productivity Dump'!$E$3:$AJ$3,0)
),
IF(AY$3="Attendance",
INDEX('Attendance Dump'!$E$2:$AI$400,
MATCH($A171,'Attendance Dump'!$B$2:$B$400,0),
MATCH(AY$2,'Attendance Dump'!$E$1:$AI$1,0)
),
INDEX('Active Hour''s Dump'!$D$3:$AH$337,
MATCH($C171,'Active Hour''s Dump'!$A$3:$A$337,0),
MATCH(AY$2,'Active Hour''s Dump'!$D$2:$AH$2,0)
))),"")</f>
        <v>P</v>
      </c>
      <c r="AZ171" s="54">
        <f>_xlfn.IFNA(IF(AZ$3="Productivity",
INDEX('Productivity Dump'!$E$4:$AJ$500,
MATCH($A171,'Productivity Dump'!$A$4:$A$500,0),
MATCH(AZ$2,'Productivity Dump'!$E$3:$AJ$3,0)
),
IF(AZ$3="Attendance",
INDEX('Attendance Dump'!$E$2:$AI$400,
MATCH($A171,'Attendance Dump'!$B$2:$B$400,0),
MATCH(AZ$2,'Attendance Dump'!$E$1:$AI$1,0)
),
INDEX('Active Hour''s Dump'!$D$3:$AH$337,
MATCH($C171,'Active Hour''s Dump'!$A$3:$A$337,0),
MATCH(AZ$2,'Active Hour''s Dump'!$D$2:$AH$2,0)
))),"")</f>
        <v>11.8333333333333</v>
      </c>
      <c r="BA171" s="13">
        <f>_xlfn.IFNA(IF(BA$3="Productivity",
INDEX('Productivity Dump'!$E$4:$AJ$500,
MATCH($A171,'Productivity Dump'!$A$4:$A$500,0),
MATCH(BA$2,'Productivity Dump'!$E$3:$AJ$3,0)
),
IF(BA$3="Attendance",
INDEX('Attendance Dump'!$E$2:$AI$400,
MATCH($A171,'Attendance Dump'!$B$2:$B$400,0),
MATCH(BA$2,'Attendance Dump'!$E$1:$AI$1,0)
),
INDEX('Active Hour''s Dump'!$D$3:$AH$337,
MATCH($C171,'Active Hour''s Dump'!$A$3:$A$337,0),
MATCH(BA$2,'Active Hour''s Dump'!$D$2:$AH$2,0)
))),"")</f>
        <v>968.20200000000011</v>
      </c>
      <c r="BB171" s="13" t="str">
        <f>_xlfn.IFNA(IF(BB$3="Productivity",
INDEX('Productivity Dump'!$E$4:$AJ$500,
MATCH($A171,'Productivity Dump'!$A$4:$A$500,0),
MATCH(BB$2,'Productivity Dump'!$E$3:$AJ$3,0)
),
IF(BB$3="Attendance",
INDEX('Attendance Dump'!$E$2:$AI$400,
MATCH($A171,'Attendance Dump'!$B$2:$B$400,0),
MATCH(BB$2,'Attendance Dump'!$E$1:$AI$1,0)
),
INDEX('Active Hour''s Dump'!$D$3:$AH$337,
MATCH($C171,'Active Hour''s Dump'!$A$3:$A$337,0),
MATCH(BB$2,'Active Hour''s Dump'!$D$2:$AH$2,0)
))),"")</f>
        <v>P</v>
      </c>
      <c r="BC171" s="54">
        <f>_xlfn.IFNA(IF(BC$3="Productivity",
INDEX('Productivity Dump'!$E$4:$AJ$500,
MATCH($A171,'Productivity Dump'!$A$4:$A$500,0),
MATCH(BC$2,'Productivity Dump'!$E$3:$AJ$3,0)
),
IF(BC$3="Attendance",
INDEX('Attendance Dump'!$E$2:$AI$400,
MATCH($A171,'Attendance Dump'!$B$2:$B$400,0),
MATCH(BC$2,'Attendance Dump'!$E$1:$AI$1,0)
),
INDEX('Active Hour''s Dump'!$D$3:$AH$337,
MATCH($C171,'Active Hour''s Dump'!$A$3:$A$337,0),
MATCH(BC$2,'Active Hour''s Dump'!$D$2:$AH$2,0)
))),"")</f>
        <v>13.25</v>
      </c>
      <c r="BD171" s="13">
        <f>_xlfn.IFNA(IF(BD$3="Productivity",
INDEX('Productivity Dump'!$E$4:$AJ$500,
MATCH($A171,'Productivity Dump'!$A$4:$A$500,0),
MATCH(BD$2,'Productivity Dump'!$E$3:$AJ$3,0)
),
IF(BD$3="Attendance",
INDEX('Attendance Dump'!$E$2:$AI$400,
MATCH($A171,'Attendance Dump'!$B$2:$B$400,0),
MATCH(BD$2,'Attendance Dump'!$E$1:$AI$1,0)
),
INDEX('Active Hour''s Dump'!$D$3:$AH$337,
MATCH($C171,'Active Hour''s Dump'!$A$3:$A$337,0),
MATCH(BD$2,'Active Hour''s Dump'!$D$2:$AH$2,0)
))),"")</f>
        <v>693.86400000000003</v>
      </c>
      <c r="BE171" s="13" t="str">
        <f>_xlfn.IFNA(IF(BE$3="Productivity",
INDEX('Productivity Dump'!$E$4:$AJ$500,
MATCH($A171,'Productivity Dump'!$A$4:$A$500,0),
MATCH(BE$2,'Productivity Dump'!$E$3:$AJ$3,0)
),
IF(BE$3="Attendance",
INDEX('Attendance Dump'!$E$2:$AI$400,
MATCH($A171,'Attendance Dump'!$B$2:$B$400,0),
MATCH(BE$2,'Attendance Dump'!$E$1:$AI$1,0)
),
INDEX('Active Hour''s Dump'!$D$3:$AH$337,
MATCH($C171,'Active Hour''s Dump'!$A$3:$A$337,0),
MATCH(BE$2,'Active Hour''s Dump'!$D$2:$AH$2,0)
))),"")</f>
        <v>P</v>
      </c>
      <c r="BF171" s="54">
        <f>_xlfn.IFNA(IF(BF$3="Productivity",
INDEX('Productivity Dump'!$E$4:$AJ$500,
MATCH($A171,'Productivity Dump'!$A$4:$A$500,0),
MATCH(BF$2,'Productivity Dump'!$E$3:$AJ$3,0)
),
IF(BF$3="Attendance",
INDEX('Attendance Dump'!$E$2:$AI$400,
MATCH($A171,'Attendance Dump'!$B$2:$B$400,0),
MATCH(BF$2,'Attendance Dump'!$E$1:$AI$1,0)
),
INDEX('Active Hour''s Dump'!$D$3:$AH$337,
MATCH($C171,'Active Hour''s Dump'!$A$3:$A$337,0),
MATCH(BF$2,'Active Hour''s Dump'!$D$2:$AH$2,0)
))),"")</f>
        <v>10.8333333333333</v>
      </c>
      <c r="BG171" s="13">
        <f>_xlfn.IFNA(IF(BG$3="Productivity",
INDEX('Productivity Dump'!$E$4:$AJ$500,
MATCH($A171,'Productivity Dump'!$A$4:$A$500,0),
MATCH(BG$2,'Productivity Dump'!$E$3:$AJ$3,0)
),
IF(BG$3="Attendance",
INDEX('Attendance Dump'!$E$2:$AI$400,
MATCH($A171,'Attendance Dump'!$B$2:$B$400,0),
MATCH(BG$2,'Attendance Dump'!$E$1:$AI$1,0)
),
INDEX('Active Hour''s Dump'!$D$3:$AH$337,
MATCH($C171,'Active Hour''s Dump'!$A$3:$A$337,0),
MATCH(BG$2,'Active Hour''s Dump'!$D$2:$AH$2,0)
))),"")</f>
        <v>11.122999999999999</v>
      </c>
      <c r="BH171" s="13" t="str">
        <f>_xlfn.IFNA(IF(BH$3="Productivity",
INDEX('Productivity Dump'!$E$4:$AJ$500,
MATCH($A171,'Productivity Dump'!$A$4:$A$500,0),
MATCH(BH$2,'Productivity Dump'!$E$3:$AJ$3,0)
),
IF(BH$3="Attendance",
INDEX('Attendance Dump'!$E$2:$AI$400,
MATCH($A171,'Attendance Dump'!$B$2:$B$400,0),
MATCH(BH$2,'Attendance Dump'!$E$1:$AI$1,0)
),
INDEX('Active Hour''s Dump'!$D$3:$AH$337,
MATCH($C171,'Active Hour''s Dump'!$A$3:$A$337,0),
MATCH(BH$2,'Active Hour''s Dump'!$D$2:$AH$2,0)
))),"")</f>
        <v>WO</v>
      </c>
      <c r="BI171" s="54">
        <f>_xlfn.IFNA(IF(BI$3="Productivity",
INDEX('Productivity Dump'!$E$4:$AJ$500,
MATCH($A171,'Productivity Dump'!$A$4:$A$500,0),
MATCH(BI$2,'Productivity Dump'!$E$3:$AJ$3,0)
),
IF(BI$3="Attendance",
INDEX('Attendance Dump'!$E$2:$AI$400,
MATCH($A171,'Attendance Dump'!$B$2:$B$400,0),
MATCH(BI$2,'Attendance Dump'!$E$1:$AI$1,0)
),
INDEX('Active Hour''s Dump'!$D$3:$AH$337,
MATCH($C171,'Active Hour''s Dump'!$A$3:$A$337,0),
MATCH(BI$2,'Active Hour''s Dump'!$D$2:$AH$2,0)
))),"")</f>
        <v>0</v>
      </c>
      <c r="BJ171" s="13">
        <f>_xlfn.IFNA(IF(BJ$3="Productivity",
INDEX('Productivity Dump'!$E$4:$AJ$500,
MATCH($A171,'Productivity Dump'!$A$4:$A$500,0),
MATCH(BJ$2,'Productivity Dump'!$E$3:$AJ$3,0)
),
IF(BJ$3="Attendance",
INDEX('Attendance Dump'!$E$2:$AI$400,
MATCH($A171,'Attendance Dump'!$B$2:$B$400,0),
MATCH(BJ$2,'Attendance Dump'!$E$1:$AI$1,0)
),
INDEX('Active Hour''s Dump'!$D$3:$AH$337,
MATCH($C171,'Active Hour''s Dump'!$A$3:$A$337,0),
MATCH(BJ$2,'Active Hour''s Dump'!$D$2:$AH$2,0)
))),"")</f>
        <v>525.78499999999997</v>
      </c>
      <c r="BK171" s="13" t="str">
        <f>_xlfn.IFNA(IF(BK$3="Productivity",
INDEX('Productivity Dump'!$E$4:$AJ$500,
MATCH($A171,'Productivity Dump'!$A$4:$A$500,0),
MATCH(BK$2,'Productivity Dump'!$E$3:$AJ$3,0)
),
IF(BK$3="Attendance",
INDEX('Attendance Dump'!$E$2:$AI$400,
MATCH($A171,'Attendance Dump'!$B$2:$B$400,0),
MATCH(BK$2,'Attendance Dump'!$E$1:$AI$1,0)
),
INDEX('Active Hour''s Dump'!$D$3:$AH$337,
MATCH($C171,'Active Hour''s Dump'!$A$3:$A$337,0),
MATCH(BK$2,'Active Hour''s Dump'!$D$2:$AH$2,0)
))),"")</f>
        <v>P</v>
      </c>
      <c r="BL171" s="54">
        <f>_xlfn.IFNA(IF(BL$3="Productivity",
INDEX('Productivity Dump'!$E$4:$AJ$500,
MATCH($A171,'Productivity Dump'!$A$4:$A$500,0),
MATCH(BL$2,'Productivity Dump'!$E$3:$AJ$3,0)
),
IF(BL$3="Attendance",
INDEX('Attendance Dump'!$E$2:$AI$400,
MATCH($A171,'Attendance Dump'!$B$2:$B$400,0),
MATCH(BL$2,'Attendance Dump'!$E$1:$AI$1,0)
),
INDEX('Active Hour''s Dump'!$D$3:$AH$337,
MATCH($C171,'Active Hour''s Dump'!$A$3:$A$337,0),
MATCH(BL$2,'Active Hour''s Dump'!$D$2:$AH$2,0)
))),"")</f>
        <v>10.0833333333333</v>
      </c>
      <c r="BM171" s="13">
        <f>_xlfn.IFNA(IF(BM$3="Productivity",
INDEX('Productivity Dump'!$E$4:$AJ$500,
MATCH($A171,'Productivity Dump'!$A$4:$A$500,0),
MATCH(BM$2,'Productivity Dump'!$E$3:$AJ$3,0)
),
IF(BM$3="Attendance",
INDEX('Attendance Dump'!$E$2:$AI$400,
MATCH($A171,'Attendance Dump'!$B$2:$B$400,0),
MATCH(BM$2,'Attendance Dump'!$E$1:$AI$1,0)
),
INDEX('Active Hour''s Dump'!$D$3:$AH$337,
MATCH($C171,'Active Hour''s Dump'!$A$3:$A$337,0),
MATCH(BM$2,'Active Hour''s Dump'!$D$2:$AH$2,0)
))),"")</f>
        <v>956.12900000000002</v>
      </c>
      <c r="BN171" s="13" t="str">
        <f>_xlfn.IFNA(IF(BN$3="Productivity",
INDEX('Productivity Dump'!$E$4:$AJ$500,
MATCH($A171,'Productivity Dump'!$A$4:$A$500,0),
MATCH(BN$2,'Productivity Dump'!$E$3:$AJ$3,0)
),
IF(BN$3="Attendance",
INDEX('Attendance Dump'!$E$2:$AI$400,
MATCH($A171,'Attendance Dump'!$B$2:$B$400,0),
MATCH(BN$2,'Attendance Dump'!$E$1:$AI$1,0)
),
INDEX('Active Hour''s Dump'!$D$3:$AH$337,
MATCH($C171,'Active Hour''s Dump'!$A$3:$A$337,0),
MATCH(BN$2,'Active Hour''s Dump'!$D$2:$AH$2,0)
))),"")</f>
        <v>P</v>
      </c>
      <c r="BO171" s="54">
        <f>_xlfn.IFNA(IF(BO$3="Productivity",
INDEX('Productivity Dump'!$E$4:$AJ$500,
MATCH($A171,'Productivity Dump'!$A$4:$A$500,0),
MATCH(BO$2,'Productivity Dump'!$E$3:$AJ$3,0)
),
IF(BO$3="Attendance",
INDEX('Attendance Dump'!$E$2:$AI$400,
MATCH($A171,'Attendance Dump'!$B$2:$B$400,0),
MATCH(BO$2,'Attendance Dump'!$E$1:$AI$1,0)
),
INDEX('Active Hour''s Dump'!$D$3:$AH$337,
MATCH($C171,'Active Hour''s Dump'!$A$3:$A$337,0),
MATCH(BO$2,'Active Hour''s Dump'!$D$2:$AH$2,0)
))),"")</f>
        <v>12.0833333333333</v>
      </c>
      <c r="BP171" s="13">
        <f>_xlfn.IFNA(IF(BP$3="Productivity",
INDEX('Productivity Dump'!$E$4:$AJ$500,
MATCH($A171,'Productivity Dump'!$A$4:$A$500,0),
MATCH(BP$2,'Productivity Dump'!$E$3:$AJ$3,0)
),
IF(BP$3="Attendance",
INDEX('Attendance Dump'!$E$2:$AI$400,
MATCH($A171,'Attendance Dump'!$B$2:$B$400,0),
MATCH(BP$2,'Attendance Dump'!$E$1:$AI$1,0)
),
INDEX('Active Hour''s Dump'!$D$3:$AH$337,
MATCH($C171,'Active Hour''s Dump'!$A$3:$A$337,0),
MATCH(BP$2,'Active Hour''s Dump'!$D$2:$AH$2,0)
))),"")</f>
        <v>868.64499999999998</v>
      </c>
      <c r="BQ171" s="13" t="str">
        <f>_xlfn.IFNA(IF(BQ$3="Productivity",
INDEX('Productivity Dump'!$E$4:$AJ$500,
MATCH($A171,'Productivity Dump'!$A$4:$A$500,0),
MATCH(BQ$2,'Productivity Dump'!$E$3:$AJ$3,0)
),
IF(BQ$3="Attendance",
INDEX('Attendance Dump'!$E$2:$AI$400,
MATCH($A171,'Attendance Dump'!$B$2:$B$400,0),
MATCH(BQ$2,'Attendance Dump'!$E$1:$AI$1,0)
),
INDEX('Active Hour''s Dump'!$D$3:$AH$337,
MATCH($C171,'Active Hour''s Dump'!$A$3:$A$337,0),
MATCH(BQ$2,'Active Hour''s Dump'!$D$2:$AH$2,0)
))),"")</f>
        <v>P</v>
      </c>
      <c r="BR171" s="54">
        <f>_xlfn.IFNA(IF(BR$3="Productivity",
INDEX('Productivity Dump'!$E$4:$AJ$500,
MATCH($A171,'Productivity Dump'!$A$4:$A$500,0),
MATCH(BR$2,'Productivity Dump'!$E$3:$AJ$3,0)
),
IF(BR$3="Attendance",
INDEX('Attendance Dump'!$E$2:$AI$400,
MATCH($A171,'Attendance Dump'!$B$2:$B$400,0),
MATCH(BR$2,'Attendance Dump'!$E$1:$AI$1,0)
),
INDEX('Active Hour''s Dump'!$D$3:$AH$337,
MATCH($C171,'Active Hour''s Dump'!$A$3:$A$337,0),
MATCH(BR$2,'Active Hour''s Dump'!$D$2:$AH$2,0)
))),"")</f>
        <v>13.75</v>
      </c>
      <c r="BS171" s="13">
        <f>_xlfn.IFNA(IF(BS$3="Productivity",
INDEX('Productivity Dump'!$E$4:$AJ$500,
MATCH($A171,'Productivity Dump'!$A$4:$A$500,0),
MATCH(BS$2,'Productivity Dump'!$E$3:$AJ$3,0)
),
IF(BS$3="Attendance",
INDEX('Attendance Dump'!$E$2:$AI$400,
MATCH($A171,'Attendance Dump'!$B$2:$B$400,0),
MATCH(BS$2,'Attendance Dump'!$E$1:$AI$1,0)
),
INDEX('Active Hour''s Dump'!$D$3:$AH$337,
MATCH($C171,'Active Hour''s Dump'!$A$3:$A$337,0),
MATCH(BS$2,'Active Hour''s Dump'!$D$2:$AH$2,0)
))),"")</f>
        <v>724.14900000000023</v>
      </c>
      <c r="BT171" s="13" t="str">
        <f>_xlfn.IFNA(IF(BT$3="Productivity",
INDEX('Productivity Dump'!$E$4:$AJ$500,
MATCH($A171,'Productivity Dump'!$A$4:$A$500,0),
MATCH(BT$2,'Productivity Dump'!$E$3:$AJ$3,0)
),
IF(BT$3="Attendance",
INDEX('Attendance Dump'!$E$2:$AI$400,
MATCH($A171,'Attendance Dump'!$B$2:$B$400,0),
MATCH(BT$2,'Attendance Dump'!$E$1:$AI$1,0)
),
INDEX('Active Hour''s Dump'!$D$3:$AH$337,
MATCH($C171,'Active Hour''s Dump'!$A$3:$A$337,0),
MATCH(BT$2,'Active Hour''s Dump'!$D$2:$AH$2,0)
))),"")</f>
        <v>H(P)</v>
      </c>
      <c r="BU171" s="54">
        <f>_xlfn.IFNA(IF(BU$3="Productivity",
INDEX('Productivity Dump'!$E$4:$AJ$500,
MATCH($A171,'Productivity Dump'!$A$4:$A$500,0),
MATCH(BU$2,'Productivity Dump'!$E$3:$AJ$3,0)
),
IF(BU$3="Attendance",
INDEX('Attendance Dump'!$E$2:$AI$400,
MATCH($A171,'Attendance Dump'!$B$2:$B$400,0),
MATCH(BU$2,'Attendance Dump'!$E$1:$AI$1,0)
),
INDEX('Active Hour''s Dump'!$D$3:$AH$337,
MATCH($C171,'Active Hour''s Dump'!$A$3:$A$337,0),
MATCH(BU$2,'Active Hour''s Dump'!$D$2:$AH$2,0)
))),"")</f>
        <v>10.5833333333333</v>
      </c>
      <c r="BV171" s="13">
        <f>_xlfn.IFNA(IF(BV$3="Productivity",
INDEX('Productivity Dump'!$E$4:$AJ$500,
MATCH($A171,'Productivity Dump'!$A$4:$A$500,0),
MATCH(BV$2,'Productivity Dump'!$E$3:$AJ$3,0)
),
IF(BV$3="Attendance",
INDEX('Attendance Dump'!$E$2:$AI$400,
MATCH($A171,'Attendance Dump'!$B$2:$B$400,0),
MATCH(BV$2,'Attendance Dump'!$E$1:$AI$1,0)
),
INDEX('Active Hour''s Dump'!$D$3:$AH$337,
MATCH($C171,'Active Hour''s Dump'!$A$3:$A$337,0),
MATCH(BV$2,'Active Hour''s Dump'!$D$2:$AH$2,0)
))),"")</f>
        <v>802.82900000000018</v>
      </c>
      <c r="BW171" s="13" t="str">
        <f>_xlfn.IFNA(IF(BW$3="Productivity",
INDEX('Productivity Dump'!$E$4:$AJ$500,
MATCH($A171,'Productivity Dump'!$A$4:$A$500,0),
MATCH(BW$2,'Productivity Dump'!$E$3:$AJ$3,0)
),
IF(BW$3="Attendance",
INDEX('Attendance Dump'!$E$2:$AI$400,
MATCH($A171,'Attendance Dump'!$B$2:$B$400,0),
MATCH(BW$2,'Attendance Dump'!$E$1:$AI$1,0)
),
INDEX('Active Hour''s Dump'!$D$3:$AH$337,
MATCH($C171,'Active Hour''s Dump'!$A$3:$A$337,0),
MATCH(BW$2,'Active Hour''s Dump'!$D$2:$AH$2,0)
))),"")</f>
        <v>P</v>
      </c>
      <c r="BX171" s="54">
        <f>_xlfn.IFNA(IF(BX$3="Productivity",
INDEX('Productivity Dump'!$E$4:$AJ$500,
MATCH($A171,'Productivity Dump'!$A$4:$A$500,0),
MATCH(BX$2,'Productivity Dump'!$E$3:$AJ$3,0)
),
IF(BX$3="Attendance",
INDEX('Attendance Dump'!$E$2:$AI$400,
MATCH($A171,'Attendance Dump'!$B$2:$B$400,0),
MATCH(BX$2,'Attendance Dump'!$E$1:$AI$1,0)
),
INDEX('Active Hour''s Dump'!$D$3:$AH$337,
MATCH($C171,'Active Hour''s Dump'!$A$3:$A$337,0),
MATCH(BX$2,'Active Hour''s Dump'!$D$2:$AH$2,0)
))),"")</f>
        <v>10.0833333333333</v>
      </c>
      <c r="BY171" s="13">
        <f>_xlfn.IFNA(IF(BY$3="Productivity",
INDEX('Productivity Dump'!$E$4:$AJ$500,
MATCH($A171,'Productivity Dump'!$A$4:$A$500,0),
MATCH(BY$2,'Productivity Dump'!$E$3:$AJ$3,0)
),
IF(BY$3="Attendance",
INDEX('Attendance Dump'!$E$2:$AI$400,
MATCH($A171,'Attendance Dump'!$B$2:$B$400,0),
MATCH(BY$2,'Attendance Dump'!$E$1:$AI$1,0)
),
INDEX('Active Hour''s Dump'!$D$3:$AH$337,
MATCH($C171,'Active Hour''s Dump'!$A$3:$A$337,0),
MATCH(BY$2,'Active Hour''s Dump'!$D$2:$AH$2,0)
))),"")</f>
        <v>250.36800000000002</v>
      </c>
      <c r="BZ171" s="13" t="str">
        <f>_xlfn.IFNA(IF(BZ$3="Productivity",
INDEX('Productivity Dump'!$E$4:$AJ$500,
MATCH($A171,'Productivity Dump'!$A$4:$A$500,0),
MATCH(BZ$2,'Productivity Dump'!$E$3:$AJ$3,0)
),
IF(BZ$3="Attendance",
INDEX('Attendance Dump'!$E$2:$AI$400,
MATCH($A171,'Attendance Dump'!$B$2:$B$400,0),
MATCH(BZ$2,'Attendance Dump'!$E$1:$AI$1,0)
),
INDEX('Active Hour''s Dump'!$D$3:$AH$337,
MATCH($C171,'Active Hour''s Dump'!$A$3:$A$337,0),
MATCH(BZ$2,'Active Hour''s Dump'!$D$2:$AH$2,0)
))),"")</f>
        <v>P</v>
      </c>
      <c r="CA171" s="54">
        <f>_xlfn.IFNA(IF(CA$3="Productivity",
INDEX('Productivity Dump'!$E$4:$AJ$500,
MATCH($A171,'Productivity Dump'!$A$4:$A$500,0),
MATCH(CA$2,'Productivity Dump'!$E$3:$AJ$3,0)
),
IF(CA$3="Attendance",
INDEX('Attendance Dump'!$E$2:$AI$400,
MATCH($A171,'Attendance Dump'!$B$2:$B$400,0),
MATCH(CA$2,'Attendance Dump'!$E$1:$AI$1,0)
),
INDEX('Active Hour''s Dump'!$D$3:$AH$337,
MATCH($C171,'Active Hour''s Dump'!$A$3:$A$337,0),
MATCH(CA$2,'Active Hour''s Dump'!$D$2:$AH$2,0)
))),"")</f>
        <v>2.75</v>
      </c>
      <c r="CB171" s="13">
        <f>_xlfn.IFNA(IF(CB$3="Productivity",
INDEX('Productivity Dump'!$E$4:$AJ$500,
MATCH($A171,'Productivity Dump'!$A$4:$A$500,0),
MATCH(CB$2,'Productivity Dump'!$E$3:$AJ$3,0)
),
IF(CB$3="Attendance",
INDEX('Attendance Dump'!$E$2:$AI$400,
MATCH($A171,'Attendance Dump'!$B$2:$B$400,0),
MATCH(CB$2,'Attendance Dump'!$E$1:$AI$1,0)
),
INDEX('Active Hour''s Dump'!$D$3:$AH$337,
MATCH($C171,'Active Hour''s Dump'!$A$3:$A$337,0),
MATCH(CB$2,'Active Hour''s Dump'!$D$2:$AH$2,0)
))),"")</f>
        <v>0</v>
      </c>
      <c r="CC171" s="13" t="str">
        <f>_xlfn.IFNA(IF(CC$3="Productivity",
INDEX('Productivity Dump'!$E$4:$AJ$500,
MATCH($A171,'Productivity Dump'!$A$4:$A$500,0),
MATCH(CC$2,'Productivity Dump'!$E$3:$AJ$3,0)
),
IF(CC$3="Attendance",
INDEX('Attendance Dump'!$E$2:$AI$400,
MATCH($A171,'Attendance Dump'!$B$2:$B$400,0),
MATCH(CC$2,'Attendance Dump'!$E$1:$AI$1,0)
),
INDEX('Active Hour''s Dump'!$D$3:$AH$337,
MATCH($C171,'Active Hour''s Dump'!$A$3:$A$337,0),
MATCH(CC$2,'Active Hour''s Dump'!$D$2:$AH$2,0)
))),"")</f>
        <v>WO</v>
      </c>
      <c r="CD171" s="54">
        <f>_xlfn.IFNA(IF(CD$3="Productivity",
INDEX('Productivity Dump'!$E$4:$AJ$500,
MATCH($A171,'Productivity Dump'!$A$4:$A$500,0),
MATCH(CD$2,'Productivity Dump'!$E$3:$AJ$3,0)
),
IF(CD$3="Attendance",
INDEX('Attendance Dump'!$E$2:$AI$400,
MATCH($A171,'Attendance Dump'!$B$2:$B$400,0),
MATCH(CD$2,'Attendance Dump'!$E$1:$AI$1,0)
),
INDEX('Active Hour''s Dump'!$D$3:$AH$337,
MATCH($C171,'Active Hour''s Dump'!$A$3:$A$337,0),
MATCH(CD$2,'Active Hour''s Dump'!$D$2:$AH$2,0)
))),"")</f>
        <v>0</v>
      </c>
      <c r="CE171" s="13">
        <f>_xlfn.IFNA(IF(CE$3="Productivity",
INDEX('Productivity Dump'!$E$4:$AJ$500,
MATCH($A171,'Productivity Dump'!$A$4:$A$500,0),
MATCH(CE$2,'Productivity Dump'!$E$3:$AJ$3,0)
),
IF(CE$3="Attendance",
INDEX('Attendance Dump'!$E$2:$AI$400,
MATCH($A171,'Attendance Dump'!$B$2:$B$400,0),
MATCH(CE$2,'Attendance Dump'!$E$1:$AI$1,0)
),
INDEX('Active Hour''s Dump'!$D$3:$AH$337,
MATCH($C171,'Active Hour''s Dump'!$A$3:$A$337,0),
MATCH(CE$2,'Active Hour''s Dump'!$D$2:$AH$2,0)
))),"")</f>
        <v>594.245</v>
      </c>
      <c r="CF171" s="13" t="str">
        <f>_xlfn.IFNA(IF(CF$3="Productivity",
INDEX('Productivity Dump'!$E$4:$AJ$500,
MATCH($A171,'Productivity Dump'!$A$4:$A$500,0),
MATCH(CF$2,'Productivity Dump'!$E$3:$AJ$3,0)
),
IF(CF$3="Attendance",
INDEX('Attendance Dump'!$E$2:$AI$400,
MATCH($A171,'Attendance Dump'!$B$2:$B$400,0),
MATCH(CF$2,'Attendance Dump'!$E$1:$AI$1,0)
),
INDEX('Active Hour''s Dump'!$D$3:$AH$337,
MATCH($C171,'Active Hour''s Dump'!$A$3:$A$337,0),
MATCH(CF$2,'Active Hour''s Dump'!$D$2:$AH$2,0)
))),"")</f>
        <v>P</v>
      </c>
      <c r="CG171" s="54">
        <f>_xlfn.IFNA(IF(CG$3="Productivity",
INDEX('Productivity Dump'!$E$4:$AJ$500,
MATCH($A171,'Productivity Dump'!$A$4:$A$500,0),
MATCH(CG$2,'Productivity Dump'!$E$3:$AJ$3,0)
),
IF(CG$3="Attendance",
INDEX('Attendance Dump'!$E$2:$AI$400,
MATCH($A171,'Attendance Dump'!$B$2:$B$400,0),
MATCH(CG$2,'Attendance Dump'!$E$1:$AI$1,0)
),
INDEX('Active Hour''s Dump'!$D$3:$AH$337,
MATCH($C171,'Active Hour''s Dump'!$A$3:$A$337,0),
MATCH(CG$2,'Active Hour''s Dump'!$D$2:$AH$2,0)
))),"")</f>
        <v>8.3333333333333304</v>
      </c>
      <c r="CH171" s="13">
        <f>_xlfn.IFNA(IF(CH$3="Productivity",
INDEX('Productivity Dump'!$E$4:$AJ$500,
MATCH($A171,'Productivity Dump'!$A$4:$A$500,0),
MATCH(CH$2,'Productivity Dump'!$E$3:$AJ$3,0)
),
IF(CH$3="Attendance",
INDEX('Attendance Dump'!$E$2:$AI$400,
MATCH($A171,'Attendance Dump'!$B$2:$B$400,0),
MATCH(CH$2,'Attendance Dump'!$E$1:$AI$1,0)
),
INDEX('Active Hour''s Dump'!$D$3:$AH$337,
MATCH($C171,'Active Hour''s Dump'!$A$3:$A$337,0),
MATCH(CH$2,'Active Hour''s Dump'!$D$2:$AH$2,0)
))),"")</f>
        <v>945.8180000000001</v>
      </c>
      <c r="CI171" s="13" t="str">
        <f>_xlfn.IFNA(IF(CI$3="Productivity",
INDEX('Productivity Dump'!$E$4:$AJ$500,
MATCH($A171,'Productivity Dump'!$A$4:$A$500,0),
MATCH(CI$2,'Productivity Dump'!$E$3:$AJ$3,0)
),
IF(CI$3="Attendance",
INDEX('Attendance Dump'!$E$2:$AI$400,
MATCH($A171,'Attendance Dump'!$B$2:$B$400,0),
MATCH(CI$2,'Attendance Dump'!$E$1:$AI$1,0)
),
INDEX('Active Hour''s Dump'!$D$3:$AH$337,
MATCH($C171,'Active Hour''s Dump'!$A$3:$A$337,0),
MATCH(CI$2,'Active Hour''s Dump'!$D$2:$AH$2,0)
))),"")</f>
        <v>P</v>
      </c>
      <c r="CJ171" s="54">
        <f>_xlfn.IFNA(IF(CJ$3="Productivity",
INDEX('Productivity Dump'!$E$4:$AJ$500,
MATCH($A171,'Productivity Dump'!$A$4:$A$500,0),
MATCH(CJ$2,'Productivity Dump'!$E$3:$AJ$3,0)
),
IF(CJ$3="Attendance",
INDEX('Attendance Dump'!$E$2:$AI$400,
MATCH($A171,'Attendance Dump'!$B$2:$B$400,0),
MATCH(CJ$2,'Attendance Dump'!$E$1:$AI$1,0)
),
INDEX('Active Hour''s Dump'!$D$3:$AH$337,
MATCH($C171,'Active Hour''s Dump'!$A$3:$A$337,0),
MATCH(CJ$2,'Active Hour''s Dump'!$D$2:$AH$2,0)
))),"")</f>
        <v>13.4166666666667</v>
      </c>
      <c r="CK171" s="13">
        <f>_xlfn.IFNA(IF(CK$3="Productivity",
INDEX('Productivity Dump'!$E$4:$AJ$500,
MATCH($A171,'Productivity Dump'!$A$4:$A$500,0),
MATCH(CK$2,'Productivity Dump'!$E$3:$AJ$3,0)
),
IF(CK$3="Attendance",
INDEX('Attendance Dump'!$E$2:$AI$400,
MATCH($A171,'Attendance Dump'!$B$2:$B$400,0),
MATCH(CK$2,'Attendance Dump'!$E$1:$AI$1,0)
),
INDEX('Active Hour''s Dump'!$D$3:$AH$337,
MATCH($C171,'Active Hour''s Dump'!$A$3:$A$337,0),
MATCH(CK$2,'Active Hour''s Dump'!$D$2:$AH$2,0)
))),"")</f>
        <v>803.40300000000002</v>
      </c>
      <c r="CL171" s="13" t="str">
        <f>_xlfn.IFNA(IF(CL$3="Productivity",
INDEX('Productivity Dump'!$E$4:$AJ$500,
MATCH($A171,'Productivity Dump'!$A$4:$A$500,0),
MATCH(CL$2,'Productivity Dump'!$E$3:$AJ$3,0)
),
IF(CL$3="Attendance",
INDEX('Attendance Dump'!$E$2:$AI$400,
MATCH($A171,'Attendance Dump'!$B$2:$B$400,0),
MATCH(CL$2,'Attendance Dump'!$E$1:$AI$1,0)
),
INDEX('Active Hour''s Dump'!$D$3:$AH$337,
MATCH($C171,'Active Hour''s Dump'!$A$3:$A$337,0),
MATCH(CL$2,'Active Hour''s Dump'!$D$2:$AH$2,0)
))),"")</f>
        <v>P</v>
      </c>
      <c r="CM171" s="54">
        <f>_xlfn.IFNA(IF(CM$3="Productivity",
INDEX('Productivity Dump'!$E$4:$AJ$500,
MATCH($A171,'Productivity Dump'!$A$4:$A$500,0),
MATCH(CM$2,'Productivity Dump'!$E$3:$AJ$3,0)
),
IF(CM$3="Attendance",
INDEX('Attendance Dump'!$E$2:$AI$400,
MATCH($A171,'Attendance Dump'!$B$2:$B$400,0),
MATCH(CM$2,'Attendance Dump'!$E$1:$AI$1,0)
),
INDEX('Active Hour''s Dump'!$D$3:$AH$337,
MATCH($C171,'Active Hour''s Dump'!$A$3:$A$337,0),
MATCH(CM$2,'Active Hour''s Dump'!$D$2:$AH$2,0)
))),"")</f>
        <v>12.25</v>
      </c>
      <c r="CN171" s="13">
        <f>_xlfn.IFNA(IF(CN$3="Productivity",
INDEX('Productivity Dump'!$E$4:$AJ$500,
MATCH($A171,'Productivity Dump'!$A$4:$A$500,0),
MATCH(CN$2,'Productivity Dump'!$E$3:$AJ$3,0)
),
IF(CN$3="Attendance",
INDEX('Attendance Dump'!$E$2:$AI$400,
MATCH($A171,'Attendance Dump'!$B$2:$B$400,0),
MATCH(CN$2,'Attendance Dump'!$E$1:$AI$1,0)
),
INDEX('Active Hour''s Dump'!$D$3:$AH$337,
MATCH($C171,'Active Hour''s Dump'!$A$3:$A$337,0),
MATCH(CN$2,'Active Hour''s Dump'!$D$2:$AH$2,0)
))),"")</f>
        <v>0</v>
      </c>
      <c r="CO171" s="13">
        <f>_xlfn.IFNA(IF(CO$3="Productivity",
INDEX('Productivity Dump'!$E$4:$AJ$500,
MATCH($A171,'Productivity Dump'!$A$4:$A$500,0),
MATCH(CO$2,'Productivity Dump'!$E$3:$AJ$3,0)
),
IF(CO$3="Attendance",
INDEX('Attendance Dump'!$E$2:$AI$400,
MATCH($A171,'Attendance Dump'!$B$2:$B$400,0),
MATCH(CO$2,'Attendance Dump'!$E$1:$AI$1,0)
),
INDEX('Active Hour''s Dump'!$D$3:$AH$337,
MATCH($C171,'Active Hour''s Dump'!$A$3:$A$337,0),
MATCH(CO$2,'Active Hour''s Dump'!$D$2:$AH$2,0)
))),"")</f>
        <v>0</v>
      </c>
      <c r="CP171" s="54">
        <f>_xlfn.IFNA(IF(CP$3="Productivity",
INDEX('Productivity Dump'!$E$4:$AJ$500,
MATCH($A171,'Productivity Dump'!$A$4:$A$500,0),
MATCH(CP$2,'Productivity Dump'!$E$3:$AJ$3,0)
),
IF(CP$3="Attendance",
INDEX('Attendance Dump'!$E$2:$AI$400,
MATCH($A171,'Attendance Dump'!$B$2:$B$400,0),
MATCH(CP$2,'Attendance Dump'!$E$1:$AI$1,0)
),
INDEX('Active Hour''s Dump'!$D$3:$AH$337,
MATCH($C171,'Active Hour''s Dump'!$A$3:$A$337,0),
MATCH(CP$2,'Active Hour''s Dump'!$D$2:$AH$2,0)
))),"")</f>
        <v>0</v>
      </c>
      <c r="CQ171" s="13">
        <f>_xlfn.IFNA(IF(CQ$3="Productivity",
INDEX('Productivity Dump'!$E$4:$AJ$500,
MATCH($A171,'Productivity Dump'!$A$4:$A$500,0),
MATCH(CQ$2,'Productivity Dump'!$E$3:$AJ$3,0)
),
IF(CQ$3="Attendance",
INDEX('Attendance Dump'!$E$2:$AI$400,
MATCH($A171,'Attendance Dump'!$B$2:$B$400,0),
MATCH(CQ$2,'Attendance Dump'!$E$1:$AI$1,0)
),
INDEX('Active Hour''s Dump'!$D$3:$AH$337,
MATCH($C171,'Active Hour''s Dump'!$A$3:$A$337,0),
MATCH(CQ$2,'Active Hour''s Dump'!$D$2:$AH$2,0)
))),"")</f>
        <v>0</v>
      </c>
      <c r="CR171" s="13">
        <f>_xlfn.IFNA(IF(CR$3="Productivity",
INDEX('Productivity Dump'!$E$4:$AJ$500,
MATCH($A171,'Productivity Dump'!$A$4:$A$500,0),
MATCH(CR$2,'Productivity Dump'!$E$3:$AJ$3,0)
),
IF(CR$3="Attendance",
INDEX('Attendance Dump'!$E$2:$AI$400,
MATCH($A171,'Attendance Dump'!$B$2:$B$400,0),
MATCH(CR$2,'Attendance Dump'!$E$1:$AI$1,0)
),
INDEX('Active Hour''s Dump'!$D$3:$AH$337,
MATCH($C171,'Active Hour''s Dump'!$A$3:$A$337,0),
MATCH(CR$2,'Active Hour''s Dump'!$D$2:$AH$2,0)
))),"")</f>
        <v>0</v>
      </c>
      <c r="CS171" s="54">
        <f>_xlfn.IFNA(IF(CS$3="Productivity",
INDEX('Productivity Dump'!$E$4:$AJ$500,
MATCH($A171,'Productivity Dump'!$A$4:$A$500,0),
MATCH(CS$2,'Productivity Dump'!$E$3:$AJ$3,0)
),
IF(CS$3="Attendance",
INDEX('Attendance Dump'!$E$2:$AI$400,
MATCH($A171,'Attendance Dump'!$B$2:$B$400,0),
MATCH(CS$2,'Attendance Dump'!$E$1:$AI$1,0)
),
INDEX('Active Hour''s Dump'!$D$3:$AH$337,
MATCH($C171,'Active Hour''s Dump'!$A$3:$A$337,0),
MATCH(CS$2,'Active Hour''s Dump'!$D$2:$AH$2,0)
))),"")</f>
        <v>0</v>
      </c>
      <c r="CT171" s="13">
        <f>_xlfn.IFNA(IF(CT$3="Productivity",
INDEX('Productivity Dump'!$E$4:$AJ$500,
MATCH($A171,'Productivity Dump'!$A$4:$A$500,0),
MATCH(CT$2,'Productivity Dump'!$E$3:$AJ$3,0)
),
IF(CT$3="Attendance",
INDEX('Attendance Dump'!$E$2:$AI$400,
MATCH($A171,'Attendance Dump'!$B$2:$B$400,0),
MATCH(CT$2,'Attendance Dump'!$E$1:$AI$1,0)
),
INDEX('Active Hour''s Dump'!$D$3:$AH$337,
MATCH($C171,'Active Hour''s Dump'!$A$3:$A$337,0),
MATCH(CT$2,'Active Hour''s Dump'!$D$2:$AH$2,0)
))),"")</f>
        <v>0</v>
      </c>
      <c r="CU171" s="13">
        <f>_xlfn.IFNA(IF(CU$3="Productivity",
INDEX('Productivity Dump'!$E$4:$AJ$500,
MATCH($A171,'Productivity Dump'!$A$4:$A$500,0),
MATCH(CU$2,'Productivity Dump'!$E$3:$AJ$3,0)
),
IF(CU$3="Attendance",
INDEX('Attendance Dump'!$E$2:$AI$400,
MATCH($A171,'Attendance Dump'!$B$2:$B$400,0),
MATCH(CU$2,'Attendance Dump'!$E$1:$AI$1,0)
),
INDEX('Active Hour''s Dump'!$D$3:$AH$337,
MATCH($C171,'Active Hour''s Dump'!$A$3:$A$337,0),
MATCH(CU$2,'Active Hour''s Dump'!$D$2:$AH$2,0)
))),"")</f>
        <v>0</v>
      </c>
      <c r="CV171" s="54">
        <f>_xlfn.IFNA(IF(CV$3="Productivity",
INDEX('Productivity Dump'!$E$4:$AJ$500,
MATCH($A171,'Productivity Dump'!$A$4:$A$500,0),
MATCH(CV$2,'Productivity Dump'!$E$3:$AJ$3,0)
),
IF(CV$3="Attendance",
INDEX('Attendance Dump'!$E$2:$AI$400,
MATCH($A171,'Attendance Dump'!$B$2:$B$400,0),
MATCH(CV$2,'Attendance Dump'!$E$1:$AI$1,0)
),
INDEX('Active Hour''s Dump'!$D$3:$AH$337,
MATCH($C171,'Active Hour''s Dump'!$A$3:$A$337,0),
MATCH(CV$2,'Active Hour''s Dump'!$D$2:$AH$2,0)
))),"")</f>
        <v>0</v>
      </c>
      <c r="CW171" s="13"/>
      <c r="CX171" s="13"/>
      <c r="CY171" s="54"/>
      <c r="DA171" s="57">
        <f t="shared" ref="DA171:DA226" si="81">SUMIFS($H171:$CY171,$H$3:$CY$3,"Active Hours")</f>
        <v>258.16666666666669</v>
      </c>
      <c r="DB171" s="35">
        <f t="shared" si="76"/>
        <v>18272.628999999997</v>
      </c>
      <c r="DC171" s="35">
        <f t="shared" si="77"/>
        <v>867.05629999999655</v>
      </c>
      <c r="DD171" s="35">
        <f t="shared" ca="1" si="80"/>
        <v>0</v>
      </c>
      <c r="DF171" s="32" cm="1">
        <f t="array" ref="DF171">SUMPRODUCT(
    (MOD(COLUMN(H171:CV171) - COLUMN(H171), 3) = 0) *
    (H171:CV171 = 0) *
    (I171:CW171 = "P") *
    (COUNTIF(UKHoliday, H$2:CV$2) = 0)
)</f>
        <v>0</v>
      </c>
      <c r="DG171" s="33" cm="1">
        <f t="array" ref="DG171">SUMPRODUCT(
  (MOD(COLUMN(H171:CV171) - COLUMN(H171), 3) = 0) *
  (H171:CV171 &gt; 0) *
  (H171:CV171 &lt; 0.5 * IF(((WEEKDAY(H$2:CV$2, 2) = 1) + (WEEKDAY(H$2:CV$2, 2) = 6)), G171, F171)) *
  (I171:CW171 = "P") *
  (COUNTIF(UKHoliday, H$2:CV$2) = 0)
)</f>
        <v>0</v>
      </c>
      <c r="DH171" s="33" cm="1">
        <f t="array" ref="DH171">SUMPRODUCT(
  (MOD(COLUMN(H171:CV171) - COLUMN(H171), 3) = 0) *
  (H171:CV171 &gt; 0.5 * IF(((WEEKDAY(H$2:CV$2, 2) = 1) + (WEEKDAY(H$2:CV$2, 2) = 6)), $G171, $F171)) *
  (H171:CV171 &lt; 0.8 * IF(((WEEKDAY(H$2:CV$2, 2) = 1) + (WEEKDAY(H$2:CV$2, 2) = 6)), $G171, $F171)) *
  (I171:CW171 = "P") *
  (COUNTIF(UKHoliday, H$2:CV$2) = 0)
)</f>
        <v>1</v>
      </c>
      <c r="DI171" s="33" cm="1">
        <f t="array" ref="DI171">SUMPRODUCT(
  (MOD(COLUMN(H171:CV171) - COLUMN(H171), 3) = 0) *
  (H171:CV171 &gt; 0.8 * IF(((WEEKDAY(H$2:CV$2, 2) = 1) + (WEEKDAY(H$2:CV$2, 2) = 6)), $G171, $F171)) *
  (H171:CV171 &lt; 1 * IF(((WEEKDAY(H$2:CV$2, 2) = 1) + (WEEKDAY(H$2:CV$2, 2) = 6)), $G171, $F171)) *
  (I171:CW171 = "P") *
  (COUNTIF(UKHoliday, H$2:CV$2) = 0)
)</f>
        <v>10</v>
      </c>
    </row>
    <row r="172" spans="1:113" x14ac:dyDescent="0.3">
      <c r="A172" s="8" t="s">
        <v>292</v>
      </c>
      <c r="B172" s="36" t="s">
        <v>922</v>
      </c>
      <c r="C172" s="9" t="s">
        <v>725</v>
      </c>
      <c r="D172" s="62" t="s">
        <v>944</v>
      </c>
      <c r="E172" s="35">
        <v>19485.345599999993</v>
      </c>
      <c r="F172" s="35">
        <f t="shared" si="78"/>
        <v>974.26727999999969</v>
      </c>
      <c r="G172" s="35">
        <f t="shared" si="79"/>
        <v>487.13363999999984</v>
      </c>
      <c r="H172" s="13">
        <f>_xlfn.IFNA(IF(H$3="Productivity",
INDEX('Productivity Dump'!$E$4:$AJ$500,
MATCH($A172,'Productivity Dump'!$A$4:$A$500,0),
MATCH(H$2,'Productivity Dump'!$E$3:$AJ$3,0)
),
IF(H$3="Attendance",
INDEX('Attendance Dump'!$E$2:$AI$400,
MATCH($A172,'Attendance Dump'!$B$2:$B$400,0),
MATCH(H$2,'Attendance Dump'!$E$1:$AI$1,0)
),
INDEX('Active Hour''s Dump'!$D$3:$AH$337,
MATCH($C172,'Active Hour''s Dump'!$A$3:$A$337,0),
MATCH(H$2,'Active Hour''s Dump'!$D$2:$AH$2,0)
))),"")</f>
        <v>1007.1759999999999</v>
      </c>
      <c r="I172" s="13" t="str">
        <f>_xlfn.IFNA(IF(I$3="Productivity",
INDEX('Productivity Dump'!$E$4:$AJ$500,
MATCH($A172,'Productivity Dump'!$A$4:$A$500,0),
MATCH(I$2,'Productivity Dump'!$E$3:$AJ$3,0)
),
IF(I$3="Attendance",
INDEX('Attendance Dump'!$E$2:$AI$400,
MATCH($A172,'Attendance Dump'!$B$2:$B$400,0),
MATCH(I$2,'Attendance Dump'!$E$1:$AI$1,0)
),
INDEX('Active Hour''s Dump'!$D$3:$AH$337,
MATCH($C172,'Active Hour''s Dump'!$A$3:$A$337,0),
MATCH(I$2,'Active Hour''s Dump'!$D$2:$AH$2,0)
))),"")</f>
        <v>P</v>
      </c>
      <c r="J172" s="54">
        <f>_xlfn.IFNA(IF(J$3="Productivity",
INDEX('Productivity Dump'!$E$4:$AJ$500,
MATCH($A172,'Productivity Dump'!$A$4:$A$500,0),
MATCH(J$2,'Productivity Dump'!$E$3:$AJ$3,0)
),
IF(J$3="Attendance",
INDEX('Attendance Dump'!$E$2:$AI$400,
MATCH($A172,'Attendance Dump'!$B$2:$B$400,0),
MATCH(J$2,'Attendance Dump'!$E$1:$AI$1,0)
),
INDEX('Active Hour''s Dump'!$D$3:$AH$337,
MATCH($C172,'Active Hour''s Dump'!$A$3:$A$337,0),
MATCH(J$2,'Active Hour''s Dump'!$D$2:$AH$2,0)
))),"")</f>
        <v>9.9166666666666696</v>
      </c>
      <c r="K172" s="13">
        <f>_xlfn.IFNA(IF(K$3="Productivity",
INDEX('Productivity Dump'!$E$4:$AJ$500,
MATCH($A172,'Productivity Dump'!$A$4:$A$500,0),
MATCH(K$2,'Productivity Dump'!$E$3:$AJ$3,0)
),
IF(K$3="Attendance",
INDEX('Attendance Dump'!$E$2:$AI$400,
MATCH($A172,'Attendance Dump'!$B$2:$B$400,0),
MATCH(K$2,'Attendance Dump'!$E$1:$AI$1,0)
),
INDEX('Active Hour''s Dump'!$D$3:$AH$337,
MATCH($C172,'Active Hour''s Dump'!$A$3:$A$337,0),
MATCH(K$2,'Active Hour''s Dump'!$D$2:$AH$2,0)
))),"")</f>
        <v>294.08999999999997</v>
      </c>
      <c r="L172" s="13" t="str">
        <f>_xlfn.IFNA(IF(L$3="Productivity",
INDEX('Productivity Dump'!$E$4:$AJ$500,
MATCH($A172,'Productivity Dump'!$A$4:$A$500,0),
MATCH(L$2,'Productivity Dump'!$E$3:$AJ$3,0)
),
IF(L$3="Attendance",
INDEX('Attendance Dump'!$E$2:$AI$400,
MATCH($A172,'Attendance Dump'!$B$2:$B$400,0),
MATCH(L$2,'Attendance Dump'!$E$1:$AI$1,0)
),
INDEX('Active Hour''s Dump'!$D$3:$AH$337,
MATCH($C172,'Active Hour''s Dump'!$A$3:$A$337,0),
MATCH(L$2,'Active Hour''s Dump'!$D$2:$AH$2,0)
))),"")</f>
        <v>PM</v>
      </c>
      <c r="M172" s="54">
        <f>_xlfn.IFNA(IF(M$3="Productivity",
INDEX('Productivity Dump'!$E$4:$AJ$500,
MATCH($A172,'Productivity Dump'!$A$4:$A$500,0),
MATCH(M$2,'Productivity Dump'!$E$3:$AJ$3,0)
),
IF(M$3="Attendance",
INDEX('Attendance Dump'!$E$2:$AI$400,
MATCH($A172,'Attendance Dump'!$B$2:$B$400,0),
MATCH(M$2,'Attendance Dump'!$E$1:$AI$1,0)
),
INDEX('Active Hour''s Dump'!$D$3:$AH$337,
MATCH($C172,'Active Hour''s Dump'!$A$3:$A$337,0),
MATCH(M$2,'Active Hour''s Dump'!$D$2:$AH$2,0)
))),"")</f>
        <v>4</v>
      </c>
      <c r="N172" s="13">
        <f>_xlfn.IFNA(IF(N$3="Productivity",
INDEX('Productivity Dump'!$E$4:$AJ$500,
MATCH($A172,'Productivity Dump'!$A$4:$A$500,0),
MATCH(N$2,'Productivity Dump'!$E$3:$AJ$3,0)
),
IF(N$3="Attendance",
INDEX('Attendance Dump'!$E$2:$AI$400,
MATCH($A172,'Attendance Dump'!$B$2:$B$400,0),
MATCH(N$2,'Attendance Dump'!$E$1:$AI$1,0)
),
INDEX('Active Hour''s Dump'!$D$3:$AH$337,
MATCH($C172,'Active Hour''s Dump'!$A$3:$A$337,0),
MATCH(N$2,'Active Hour''s Dump'!$D$2:$AH$2,0)
))),"")</f>
        <v>461.51599999999991</v>
      </c>
      <c r="O172" s="13" t="str">
        <f>_xlfn.IFNA(IF(O$3="Productivity",
INDEX('Productivity Dump'!$E$4:$AJ$500,
MATCH($A172,'Productivity Dump'!$A$4:$A$500,0),
MATCH(O$2,'Productivity Dump'!$E$3:$AJ$3,0)
),
IF(O$3="Attendance",
INDEX('Attendance Dump'!$E$2:$AI$400,
MATCH($A172,'Attendance Dump'!$B$2:$B$400,0),
MATCH(O$2,'Attendance Dump'!$E$1:$AI$1,0)
),
INDEX('Active Hour''s Dump'!$D$3:$AH$337,
MATCH($C172,'Active Hour''s Dump'!$A$3:$A$337,0),
MATCH(O$2,'Active Hour''s Dump'!$D$2:$AH$2,0)
))),"")</f>
        <v>P</v>
      </c>
      <c r="P172" s="54">
        <f>_xlfn.IFNA(IF(P$3="Productivity",
INDEX('Productivity Dump'!$E$4:$AJ$500,
MATCH($A172,'Productivity Dump'!$A$4:$A$500,0),
MATCH(P$2,'Productivity Dump'!$E$3:$AJ$3,0)
),
IF(P$3="Attendance",
INDEX('Attendance Dump'!$E$2:$AI$400,
MATCH($A172,'Attendance Dump'!$B$2:$B$400,0),
MATCH(P$2,'Attendance Dump'!$E$1:$AI$1,0)
),
INDEX('Active Hour''s Dump'!$D$3:$AH$337,
MATCH($C172,'Active Hour''s Dump'!$A$3:$A$337,0),
MATCH(P$2,'Active Hour''s Dump'!$D$2:$AH$2,0)
))),"")</f>
        <v>3.5</v>
      </c>
      <c r="Q172" s="13">
        <f>_xlfn.IFNA(IF(Q$3="Productivity",
INDEX('Productivity Dump'!$E$4:$AJ$500,
MATCH($A172,'Productivity Dump'!$A$4:$A$500,0),
MATCH(Q$2,'Productivity Dump'!$E$3:$AJ$3,0)
),
IF(Q$3="Attendance",
INDEX('Attendance Dump'!$E$2:$AI$400,
MATCH($A172,'Attendance Dump'!$B$2:$B$400,0),
MATCH(Q$2,'Attendance Dump'!$E$1:$AI$1,0)
),
INDEX('Active Hour''s Dump'!$D$3:$AH$337,
MATCH($C172,'Active Hour''s Dump'!$A$3:$A$337,0),
MATCH(Q$2,'Active Hour''s Dump'!$D$2:$AH$2,0)
))),"")</f>
        <v>0</v>
      </c>
      <c r="R172" s="13" t="str">
        <f>_xlfn.IFNA(IF(R$3="Productivity",
INDEX('Productivity Dump'!$E$4:$AJ$500,
MATCH($A172,'Productivity Dump'!$A$4:$A$500,0),
MATCH(R$2,'Productivity Dump'!$E$3:$AJ$3,0)
),
IF(R$3="Attendance",
INDEX('Attendance Dump'!$E$2:$AI$400,
MATCH($A172,'Attendance Dump'!$B$2:$B$400,0),
MATCH(R$2,'Attendance Dump'!$E$1:$AI$1,0)
),
INDEX('Active Hour''s Dump'!$D$3:$AH$337,
MATCH($C172,'Active Hour''s Dump'!$A$3:$A$337,0),
MATCH(R$2,'Active Hour''s Dump'!$D$2:$AH$2,0)
))),"")</f>
        <v>WO</v>
      </c>
      <c r="S172" s="54">
        <f>_xlfn.IFNA(IF(S$3="Productivity",
INDEX('Productivity Dump'!$E$4:$AJ$500,
MATCH($A172,'Productivity Dump'!$A$4:$A$500,0),
MATCH(S$2,'Productivity Dump'!$E$3:$AJ$3,0)
),
IF(S$3="Attendance",
INDEX('Attendance Dump'!$E$2:$AI$400,
MATCH($A172,'Attendance Dump'!$B$2:$B$400,0),
MATCH(S$2,'Attendance Dump'!$E$1:$AI$1,0)
),
INDEX('Active Hour''s Dump'!$D$3:$AH$337,
MATCH($C172,'Active Hour''s Dump'!$A$3:$A$337,0),
MATCH(S$2,'Active Hour''s Dump'!$D$2:$AH$2,0)
))),"")</f>
        <v>0</v>
      </c>
      <c r="T172" s="13">
        <f>_xlfn.IFNA(IF(T$3="Productivity",
INDEX('Productivity Dump'!$E$4:$AJ$500,
MATCH($A172,'Productivity Dump'!$A$4:$A$500,0),
MATCH(T$2,'Productivity Dump'!$E$3:$AJ$3,0)
),
IF(T$3="Attendance",
INDEX('Attendance Dump'!$E$2:$AI$400,
MATCH($A172,'Attendance Dump'!$B$2:$B$400,0),
MATCH(T$2,'Attendance Dump'!$E$1:$AI$1,0)
),
INDEX('Active Hour''s Dump'!$D$3:$AH$337,
MATCH($C172,'Active Hour''s Dump'!$A$3:$A$337,0),
MATCH(T$2,'Active Hour''s Dump'!$D$2:$AH$2,0)
))),"")</f>
        <v>743.68900000000019</v>
      </c>
      <c r="U172" s="13" t="str">
        <f>_xlfn.IFNA(IF(U$3="Productivity",
INDEX('Productivity Dump'!$E$4:$AJ$500,
MATCH($A172,'Productivity Dump'!$A$4:$A$500,0),
MATCH(U$2,'Productivity Dump'!$E$3:$AJ$3,0)
),
IF(U$3="Attendance",
INDEX('Attendance Dump'!$E$2:$AI$400,
MATCH($A172,'Attendance Dump'!$B$2:$B$400,0),
MATCH(U$2,'Attendance Dump'!$E$1:$AI$1,0)
),
INDEX('Active Hour''s Dump'!$D$3:$AH$337,
MATCH($C172,'Active Hour''s Dump'!$A$3:$A$337,0),
MATCH(U$2,'Active Hour''s Dump'!$D$2:$AH$2,0)
))),"")</f>
        <v>P</v>
      </c>
      <c r="V172" s="54">
        <f>_xlfn.IFNA(IF(V$3="Productivity",
INDEX('Productivity Dump'!$E$4:$AJ$500,
MATCH($A172,'Productivity Dump'!$A$4:$A$500,0),
MATCH(V$2,'Productivity Dump'!$E$3:$AJ$3,0)
),
IF(V$3="Attendance",
INDEX('Attendance Dump'!$E$2:$AI$400,
MATCH($A172,'Attendance Dump'!$B$2:$B$400,0),
MATCH(V$2,'Attendance Dump'!$E$1:$AI$1,0)
),
INDEX('Active Hour''s Dump'!$D$3:$AH$337,
MATCH($C172,'Active Hour''s Dump'!$A$3:$A$337,0),
MATCH(V$2,'Active Hour''s Dump'!$D$2:$AH$2,0)
))),"")</f>
        <v>6.1666666666666696</v>
      </c>
      <c r="W172" s="13">
        <f>_xlfn.IFNA(IF(W$3="Productivity",
INDEX('Productivity Dump'!$E$4:$AJ$500,
MATCH($A172,'Productivity Dump'!$A$4:$A$500,0),
MATCH(W$2,'Productivity Dump'!$E$3:$AJ$3,0)
),
IF(W$3="Attendance",
INDEX('Attendance Dump'!$E$2:$AI$400,
MATCH($A172,'Attendance Dump'!$B$2:$B$400,0),
MATCH(W$2,'Attendance Dump'!$E$1:$AI$1,0)
),
INDEX('Active Hour''s Dump'!$D$3:$AH$337,
MATCH($C172,'Active Hour''s Dump'!$A$3:$A$337,0),
MATCH(W$2,'Active Hour''s Dump'!$D$2:$AH$2,0)
))),"")</f>
        <v>1030.652</v>
      </c>
      <c r="X172" s="13" t="str">
        <f>_xlfn.IFNA(IF(X$3="Productivity",
INDEX('Productivity Dump'!$E$4:$AJ$500,
MATCH($A172,'Productivity Dump'!$A$4:$A$500,0),
MATCH(X$2,'Productivity Dump'!$E$3:$AJ$3,0)
),
IF(X$3="Attendance",
INDEX('Attendance Dump'!$E$2:$AI$400,
MATCH($A172,'Attendance Dump'!$B$2:$B$400,0),
MATCH(X$2,'Attendance Dump'!$E$1:$AI$1,0)
),
INDEX('Active Hour''s Dump'!$D$3:$AH$337,
MATCH($C172,'Active Hour''s Dump'!$A$3:$A$337,0),
MATCH(X$2,'Active Hour''s Dump'!$D$2:$AH$2,0)
))),"")</f>
        <v>P</v>
      </c>
      <c r="Y172" s="54">
        <f>_xlfn.IFNA(IF(Y$3="Productivity",
INDEX('Productivity Dump'!$E$4:$AJ$500,
MATCH($A172,'Productivity Dump'!$A$4:$A$500,0),
MATCH(Y$2,'Productivity Dump'!$E$3:$AJ$3,0)
),
IF(Y$3="Attendance",
INDEX('Attendance Dump'!$E$2:$AI$400,
MATCH($A172,'Attendance Dump'!$B$2:$B$400,0),
MATCH(Y$2,'Attendance Dump'!$E$1:$AI$1,0)
),
INDEX('Active Hour''s Dump'!$D$3:$AH$337,
MATCH($C172,'Active Hour''s Dump'!$A$3:$A$337,0),
MATCH(Y$2,'Active Hour''s Dump'!$D$2:$AH$2,0)
))),"")</f>
        <v>10</v>
      </c>
      <c r="Z172" s="13">
        <f>_xlfn.IFNA(IF(Z$3="Productivity",
INDEX('Productivity Dump'!$E$4:$AJ$500,
MATCH($A172,'Productivity Dump'!$A$4:$A$500,0),
MATCH(Z$2,'Productivity Dump'!$E$3:$AJ$3,0)
),
IF(Z$3="Attendance",
INDEX('Attendance Dump'!$E$2:$AI$400,
MATCH($A172,'Attendance Dump'!$B$2:$B$400,0),
MATCH(Z$2,'Attendance Dump'!$E$1:$AI$1,0)
),
INDEX('Active Hour''s Dump'!$D$3:$AH$337,
MATCH($C172,'Active Hour''s Dump'!$A$3:$A$337,0),
MATCH(Z$2,'Active Hour''s Dump'!$D$2:$AH$2,0)
))),"")</f>
        <v>1011.3299999999999</v>
      </c>
      <c r="AA172" s="13" t="str">
        <f>_xlfn.IFNA(IF(AA$3="Productivity",
INDEX('Productivity Dump'!$E$4:$AJ$500,
MATCH($A172,'Productivity Dump'!$A$4:$A$500,0),
MATCH(AA$2,'Productivity Dump'!$E$3:$AJ$3,0)
),
IF(AA$3="Attendance",
INDEX('Attendance Dump'!$E$2:$AI$400,
MATCH($A172,'Attendance Dump'!$B$2:$B$400,0),
MATCH(AA$2,'Attendance Dump'!$E$1:$AI$1,0)
),
INDEX('Active Hour''s Dump'!$D$3:$AH$337,
MATCH($C172,'Active Hour''s Dump'!$A$3:$A$337,0),
MATCH(AA$2,'Active Hour''s Dump'!$D$2:$AH$2,0)
))),"")</f>
        <v>P</v>
      </c>
      <c r="AB172" s="54">
        <f>_xlfn.IFNA(IF(AB$3="Productivity",
INDEX('Productivity Dump'!$E$4:$AJ$500,
MATCH($A172,'Productivity Dump'!$A$4:$A$500,0),
MATCH(AB$2,'Productivity Dump'!$E$3:$AJ$3,0)
),
IF(AB$3="Attendance",
INDEX('Attendance Dump'!$E$2:$AI$400,
MATCH($A172,'Attendance Dump'!$B$2:$B$400,0),
MATCH(AB$2,'Attendance Dump'!$E$1:$AI$1,0)
),
INDEX('Active Hour''s Dump'!$D$3:$AH$337,
MATCH($C172,'Active Hour''s Dump'!$A$3:$A$337,0),
MATCH(AB$2,'Active Hour''s Dump'!$D$2:$AH$2,0)
))),"")</f>
        <v>8.5833333333333304</v>
      </c>
      <c r="AC172" s="13">
        <f>_xlfn.IFNA(IF(AC$3="Productivity",
INDEX('Productivity Dump'!$E$4:$AJ$500,
MATCH($A172,'Productivity Dump'!$A$4:$A$500,0),
MATCH(AC$2,'Productivity Dump'!$E$3:$AJ$3,0)
),
IF(AC$3="Attendance",
INDEX('Attendance Dump'!$E$2:$AI$400,
MATCH($A172,'Attendance Dump'!$B$2:$B$400,0),
MATCH(AC$2,'Attendance Dump'!$E$1:$AI$1,0)
),
INDEX('Active Hour''s Dump'!$D$3:$AH$337,
MATCH($C172,'Active Hour''s Dump'!$A$3:$A$337,0),
MATCH(AC$2,'Active Hour''s Dump'!$D$2:$AH$2,0)
))),"")</f>
        <v>1046.097</v>
      </c>
      <c r="AD172" s="13" t="str">
        <f>_xlfn.IFNA(IF(AD$3="Productivity",
INDEX('Productivity Dump'!$E$4:$AJ$500,
MATCH($A172,'Productivity Dump'!$A$4:$A$500,0),
MATCH(AD$2,'Productivity Dump'!$E$3:$AJ$3,0)
),
IF(AD$3="Attendance",
INDEX('Attendance Dump'!$E$2:$AI$400,
MATCH($A172,'Attendance Dump'!$B$2:$B$400,0),
MATCH(AD$2,'Attendance Dump'!$E$1:$AI$1,0)
),
INDEX('Active Hour''s Dump'!$D$3:$AH$337,
MATCH($C172,'Active Hour''s Dump'!$A$3:$A$337,0),
MATCH(AD$2,'Active Hour''s Dump'!$D$2:$AH$2,0)
))),"")</f>
        <v>P</v>
      </c>
      <c r="AE172" s="54">
        <f>_xlfn.IFNA(IF(AE$3="Productivity",
INDEX('Productivity Dump'!$E$4:$AJ$500,
MATCH($A172,'Productivity Dump'!$A$4:$A$500,0),
MATCH(AE$2,'Productivity Dump'!$E$3:$AJ$3,0)
),
IF(AE$3="Attendance",
INDEX('Attendance Dump'!$E$2:$AI$400,
MATCH($A172,'Attendance Dump'!$B$2:$B$400,0),
MATCH(AE$2,'Attendance Dump'!$E$1:$AI$1,0)
),
INDEX('Active Hour''s Dump'!$D$3:$AH$337,
MATCH($C172,'Active Hour''s Dump'!$A$3:$A$337,0),
MATCH(AE$2,'Active Hour''s Dump'!$D$2:$AH$2,0)
))),"")</f>
        <v>8.1666666666666696</v>
      </c>
      <c r="AF172" s="13">
        <f>_xlfn.IFNA(IF(AF$3="Productivity",
INDEX('Productivity Dump'!$E$4:$AJ$500,
MATCH($A172,'Productivity Dump'!$A$4:$A$500,0),
MATCH(AF$2,'Productivity Dump'!$E$3:$AJ$3,0)
),
IF(AF$3="Attendance",
INDEX('Attendance Dump'!$E$2:$AI$400,
MATCH($A172,'Attendance Dump'!$B$2:$B$400,0),
MATCH(AF$2,'Attendance Dump'!$E$1:$AI$1,0)
),
INDEX('Active Hour''s Dump'!$D$3:$AH$337,
MATCH($C172,'Active Hour''s Dump'!$A$3:$A$337,0),
MATCH(AF$2,'Active Hour''s Dump'!$D$2:$AH$2,0)
))),"")</f>
        <v>1006.823</v>
      </c>
      <c r="AG172" s="13" t="str">
        <f>_xlfn.IFNA(IF(AG$3="Productivity",
INDEX('Productivity Dump'!$E$4:$AJ$500,
MATCH($A172,'Productivity Dump'!$A$4:$A$500,0),
MATCH(AG$2,'Productivity Dump'!$E$3:$AJ$3,0)
),
IF(AG$3="Attendance",
INDEX('Attendance Dump'!$E$2:$AI$400,
MATCH($A172,'Attendance Dump'!$B$2:$B$400,0),
MATCH(AG$2,'Attendance Dump'!$E$1:$AI$1,0)
),
INDEX('Active Hour''s Dump'!$D$3:$AH$337,
MATCH($C172,'Active Hour''s Dump'!$A$3:$A$337,0),
MATCH(AG$2,'Active Hour''s Dump'!$D$2:$AH$2,0)
))),"")</f>
        <v>P</v>
      </c>
      <c r="AH172" s="54">
        <f>_xlfn.IFNA(IF(AH$3="Productivity",
INDEX('Productivity Dump'!$E$4:$AJ$500,
MATCH($A172,'Productivity Dump'!$A$4:$A$500,0),
MATCH(AH$2,'Productivity Dump'!$E$3:$AJ$3,0)
),
IF(AH$3="Attendance",
INDEX('Attendance Dump'!$E$2:$AI$400,
MATCH($A172,'Attendance Dump'!$B$2:$B$400,0),
MATCH(AH$2,'Attendance Dump'!$E$1:$AI$1,0)
),
INDEX('Active Hour''s Dump'!$D$3:$AH$337,
MATCH($C172,'Active Hour''s Dump'!$A$3:$A$337,0),
MATCH(AH$2,'Active Hour''s Dump'!$D$2:$AH$2,0)
))),"")</f>
        <v>9.1666666666666696</v>
      </c>
      <c r="AI172" s="13">
        <f>_xlfn.IFNA(IF(AI$3="Productivity",
INDEX('Productivity Dump'!$E$4:$AJ$500,
MATCH($A172,'Productivity Dump'!$A$4:$A$500,0),
MATCH(AI$2,'Productivity Dump'!$E$3:$AJ$3,0)
),
IF(AI$3="Attendance",
INDEX('Attendance Dump'!$E$2:$AI$400,
MATCH($A172,'Attendance Dump'!$B$2:$B$400,0),
MATCH(AI$2,'Attendance Dump'!$E$1:$AI$1,0)
),
INDEX('Active Hour''s Dump'!$D$3:$AH$337,
MATCH($C172,'Active Hour''s Dump'!$A$3:$A$337,0),
MATCH(AI$2,'Active Hour''s Dump'!$D$2:$AH$2,0)
))),"")</f>
        <v>778.39299999999992</v>
      </c>
      <c r="AJ172" s="13" t="str">
        <f>_xlfn.IFNA(IF(AJ$3="Productivity",
INDEX('Productivity Dump'!$E$4:$AJ$500,
MATCH($A172,'Productivity Dump'!$A$4:$A$500,0),
MATCH(AJ$2,'Productivity Dump'!$E$3:$AJ$3,0)
),
IF(AJ$3="Attendance",
INDEX('Attendance Dump'!$E$2:$AI$400,
MATCH($A172,'Attendance Dump'!$B$2:$B$400,0),
MATCH(AJ$2,'Attendance Dump'!$E$1:$AI$1,0)
),
INDEX('Active Hour''s Dump'!$D$3:$AH$337,
MATCH($C172,'Active Hour''s Dump'!$A$3:$A$337,0),
MATCH(AJ$2,'Active Hour''s Dump'!$D$2:$AH$2,0)
))),"")</f>
        <v>P</v>
      </c>
      <c r="AK172" s="54">
        <f>_xlfn.IFNA(IF(AK$3="Productivity",
INDEX('Productivity Dump'!$E$4:$AJ$500,
MATCH($A172,'Productivity Dump'!$A$4:$A$500,0),
MATCH(AK$2,'Productivity Dump'!$E$3:$AJ$3,0)
),
IF(AK$3="Attendance",
INDEX('Attendance Dump'!$E$2:$AI$400,
MATCH($A172,'Attendance Dump'!$B$2:$B$400,0),
MATCH(AK$2,'Attendance Dump'!$E$1:$AI$1,0)
),
INDEX('Active Hour''s Dump'!$D$3:$AH$337,
MATCH($C172,'Active Hour''s Dump'!$A$3:$A$337,0),
MATCH(AK$2,'Active Hour''s Dump'!$D$2:$AH$2,0)
))),"")</f>
        <v>7.5833333333333304</v>
      </c>
      <c r="AL172" s="13">
        <f>_xlfn.IFNA(IF(AL$3="Productivity",
INDEX('Productivity Dump'!$E$4:$AJ$500,
MATCH($A172,'Productivity Dump'!$A$4:$A$500,0),
MATCH(AL$2,'Productivity Dump'!$E$3:$AJ$3,0)
),
IF(AL$3="Attendance",
INDEX('Attendance Dump'!$E$2:$AI$400,
MATCH($A172,'Attendance Dump'!$B$2:$B$400,0),
MATCH(AL$2,'Attendance Dump'!$E$1:$AI$1,0)
),
INDEX('Active Hour''s Dump'!$D$3:$AH$337,
MATCH($C172,'Active Hour''s Dump'!$A$3:$A$337,0),
MATCH(AL$2,'Active Hour''s Dump'!$D$2:$AH$2,0)
))),"")</f>
        <v>0</v>
      </c>
      <c r="AM172" s="13" t="str">
        <f>_xlfn.IFNA(IF(AM$3="Productivity",
INDEX('Productivity Dump'!$E$4:$AJ$500,
MATCH($A172,'Productivity Dump'!$A$4:$A$500,0),
MATCH(AM$2,'Productivity Dump'!$E$3:$AJ$3,0)
),
IF(AM$3="Attendance",
INDEX('Attendance Dump'!$E$2:$AI$400,
MATCH($A172,'Attendance Dump'!$B$2:$B$400,0),
MATCH(AM$2,'Attendance Dump'!$E$1:$AI$1,0)
),
INDEX('Active Hour''s Dump'!$D$3:$AH$337,
MATCH($C172,'Active Hour''s Dump'!$A$3:$A$337,0),
MATCH(AM$2,'Active Hour''s Dump'!$D$2:$AH$2,0)
))),"")</f>
        <v>WO</v>
      </c>
      <c r="AN172" s="54">
        <f>_xlfn.IFNA(IF(AN$3="Productivity",
INDEX('Productivity Dump'!$E$4:$AJ$500,
MATCH($A172,'Productivity Dump'!$A$4:$A$500,0),
MATCH(AN$2,'Productivity Dump'!$E$3:$AJ$3,0)
),
IF(AN$3="Attendance",
INDEX('Attendance Dump'!$E$2:$AI$400,
MATCH($A172,'Attendance Dump'!$B$2:$B$400,0),
MATCH(AN$2,'Attendance Dump'!$E$1:$AI$1,0)
),
INDEX('Active Hour''s Dump'!$D$3:$AH$337,
MATCH($C172,'Active Hour''s Dump'!$A$3:$A$337,0),
MATCH(AN$2,'Active Hour''s Dump'!$D$2:$AH$2,0)
))),"")</f>
        <v>0</v>
      </c>
      <c r="AO172" s="13">
        <f>_xlfn.IFNA(IF(AO$3="Productivity",
INDEX('Productivity Dump'!$E$4:$AJ$500,
MATCH($A172,'Productivity Dump'!$A$4:$A$500,0),
MATCH(AO$2,'Productivity Dump'!$E$3:$AJ$3,0)
),
IF(AO$3="Attendance",
INDEX('Attendance Dump'!$E$2:$AI$400,
MATCH($A172,'Attendance Dump'!$B$2:$B$400,0),
MATCH(AO$2,'Attendance Dump'!$E$1:$AI$1,0)
),
INDEX('Active Hour''s Dump'!$D$3:$AH$337,
MATCH($C172,'Active Hour''s Dump'!$A$3:$A$337,0),
MATCH(AO$2,'Active Hour''s Dump'!$D$2:$AH$2,0)
))),"")</f>
        <v>826.84099999999978</v>
      </c>
      <c r="AP172" s="13" t="str">
        <f>_xlfn.IFNA(IF(AP$3="Productivity",
INDEX('Productivity Dump'!$E$4:$AJ$500,
MATCH($A172,'Productivity Dump'!$A$4:$A$500,0),
MATCH(AP$2,'Productivity Dump'!$E$3:$AJ$3,0)
),
IF(AP$3="Attendance",
INDEX('Attendance Dump'!$E$2:$AI$400,
MATCH($A172,'Attendance Dump'!$B$2:$B$400,0),
MATCH(AP$2,'Attendance Dump'!$E$1:$AI$1,0)
),
INDEX('Active Hour''s Dump'!$D$3:$AH$337,
MATCH($C172,'Active Hour''s Dump'!$A$3:$A$337,0),
MATCH(AP$2,'Active Hour''s Dump'!$D$2:$AH$2,0)
))),"")</f>
        <v>P</v>
      </c>
      <c r="AQ172" s="54">
        <f>_xlfn.IFNA(IF(AQ$3="Productivity",
INDEX('Productivity Dump'!$E$4:$AJ$500,
MATCH($A172,'Productivity Dump'!$A$4:$A$500,0),
MATCH(AQ$2,'Productivity Dump'!$E$3:$AJ$3,0)
),
IF(AQ$3="Attendance",
INDEX('Attendance Dump'!$E$2:$AI$400,
MATCH($A172,'Attendance Dump'!$B$2:$B$400,0),
MATCH(AQ$2,'Attendance Dump'!$E$1:$AI$1,0)
),
INDEX('Active Hour''s Dump'!$D$3:$AH$337,
MATCH($C172,'Active Hour''s Dump'!$A$3:$A$337,0),
MATCH(AQ$2,'Active Hour''s Dump'!$D$2:$AH$2,0)
))),"")</f>
        <v>6.4166666666666696</v>
      </c>
      <c r="AR172" s="13">
        <f>_xlfn.IFNA(IF(AR$3="Productivity",
INDEX('Productivity Dump'!$E$4:$AJ$500,
MATCH($A172,'Productivity Dump'!$A$4:$A$500,0),
MATCH(AR$2,'Productivity Dump'!$E$3:$AJ$3,0)
),
IF(AR$3="Attendance",
INDEX('Attendance Dump'!$E$2:$AI$400,
MATCH($A172,'Attendance Dump'!$B$2:$B$400,0),
MATCH(AR$2,'Attendance Dump'!$E$1:$AI$1,0)
),
INDEX('Active Hour''s Dump'!$D$3:$AH$337,
MATCH($C172,'Active Hour''s Dump'!$A$3:$A$337,0),
MATCH(AR$2,'Active Hour''s Dump'!$D$2:$AH$2,0)
))),"")</f>
        <v>1013.9689999999998</v>
      </c>
      <c r="AS172" s="13" t="str">
        <f>_xlfn.IFNA(IF(AS$3="Productivity",
INDEX('Productivity Dump'!$E$4:$AJ$500,
MATCH($A172,'Productivity Dump'!$A$4:$A$500,0),
MATCH(AS$2,'Productivity Dump'!$E$3:$AJ$3,0)
),
IF(AS$3="Attendance",
INDEX('Attendance Dump'!$E$2:$AI$400,
MATCH($A172,'Attendance Dump'!$B$2:$B$400,0),
MATCH(AS$2,'Attendance Dump'!$E$1:$AI$1,0)
),
INDEX('Active Hour''s Dump'!$D$3:$AH$337,
MATCH($C172,'Active Hour''s Dump'!$A$3:$A$337,0),
MATCH(AS$2,'Active Hour''s Dump'!$D$2:$AH$2,0)
))),"")</f>
        <v>P</v>
      </c>
      <c r="AT172" s="54">
        <f>_xlfn.IFNA(IF(AT$3="Productivity",
INDEX('Productivity Dump'!$E$4:$AJ$500,
MATCH($A172,'Productivity Dump'!$A$4:$A$500,0),
MATCH(AT$2,'Productivity Dump'!$E$3:$AJ$3,0)
),
IF(AT$3="Attendance",
INDEX('Attendance Dump'!$E$2:$AI$400,
MATCH($A172,'Attendance Dump'!$B$2:$B$400,0),
MATCH(AT$2,'Attendance Dump'!$E$1:$AI$1,0)
),
INDEX('Active Hour''s Dump'!$D$3:$AH$337,
MATCH($C172,'Active Hour''s Dump'!$A$3:$A$337,0),
MATCH(AT$2,'Active Hour''s Dump'!$D$2:$AH$2,0)
))),"")</f>
        <v>8.5</v>
      </c>
      <c r="AU172" s="13">
        <f>_xlfn.IFNA(IF(AU$3="Productivity",
INDEX('Productivity Dump'!$E$4:$AJ$500,
MATCH($A172,'Productivity Dump'!$A$4:$A$500,0),
MATCH(AU$2,'Productivity Dump'!$E$3:$AJ$3,0)
),
IF(AU$3="Attendance",
INDEX('Attendance Dump'!$E$2:$AI$400,
MATCH($A172,'Attendance Dump'!$B$2:$B$400,0),
MATCH(AU$2,'Attendance Dump'!$E$1:$AI$1,0)
),
INDEX('Active Hour''s Dump'!$D$3:$AH$337,
MATCH($C172,'Active Hour''s Dump'!$A$3:$A$337,0),
MATCH(AU$2,'Active Hour''s Dump'!$D$2:$AH$2,0)
))),"")</f>
        <v>1031.33</v>
      </c>
      <c r="AV172" s="13" t="str">
        <f>_xlfn.IFNA(IF(AV$3="Productivity",
INDEX('Productivity Dump'!$E$4:$AJ$500,
MATCH($A172,'Productivity Dump'!$A$4:$A$500,0),
MATCH(AV$2,'Productivity Dump'!$E$3:$AJ$3,0)
),
IF(AV$3="Attendance",
INDEX('Attendance Dump'!$E$2:$AI$400,
MATCH($A172,'Attendance Dump'!$B$2:$B$400,0),
MATCH(AV$2,'Attendance Dump'!$E$1:$AI$1,0)
),
INDEX('Active Hour''s Dump'!$D$3:$AH$337,
MATCH($C172,'Active Hour''s Dump'!$A$3:$A$337,0),
MATCH(AV$2,'Active Hour''s Dump'!$D$2:$AH$2,0)
))),"")</f>
        <v>P</v>
      </c>
      <c r="AW172" s="54">
        <f>_xlfn.IFNA(IF(AW$3="Productivity",
INDEX('Productivity Dump'!$E$4:$AJ$500,
MATCH($A172,'Productivity Dump'!$A$4:$A$500,0),
MATCH(AW$2,'Productivity Dump'!$E$3:$AJ$3,0)
),
IF(AW$3="Attendance",
INDEX('Attendance Dump'!$E$2:$AI$400,
MATCH($A172,'Attendance Dump'!$B$2:$B$400,0),
MATCH(AW$2,'Attendance Dump'!$E$1:$AI$1,0)
),
INDEX('Active Hour''s Dump'!$D$3:$AH$337,
MATCH($C172,'Active Hour''s Dump'!$A$3:$A$337,0),
MATCH(AW$2,'Active Hour''s Dump'!$D$2:$AH$2,0)
))),"")</f>
        <v>7.8333333333333304</v>
      </c>
      <c r="AX172" s="13">
        <f>_xlfn.IFNA(IF(AX$3="Productivity",
INDEX('Productivity Dump'!$E$4:$AJ$500,
MATCH($A172,'Productivity Dump'!$A$4:$A$500,0),
MATCH(AX$2,'Productivity Dump'!$E$3:$AJ$3,0)
),
IF(AX$3="Attendance",
INDEX('Attendance Dump'!$E$2:$AI$400,
MATCH($A172,'Attendance Dump'!$B$2:$B$400,0),
MATCH(AX$2,'Attendance Dump'!$E$1:$AI$1,0)
),
INDEX('Active Hour''s Dump'!$D$3:$AH$337,
MATCH($C172,'Active Hour''s Dump'!$A$3:$A$337,0),
MATCH(AX$2,'Active Hour''s Dump'!$D$2:$AH$2,0)
))),"")</f>
        <v>985.40499999999997</v>
      </c>
      <c r="AY172" s="13" t="str">
        <f>_xlfn.IFNA(IF(AY$3="Productivity",
INDEX('Productivity Dump'!$E$4:$AJ$500,
MATCH($A172,'Productivity Dump'!$A$4:$A$500,0),
MATCH(AY$2,'Productivity Dump'!$E$3:$AJ$3,0)
),
IF(AY$3="Attendance",
INDEX('Attendance Dump'!$E$2:$AI$400,
MATCH($A172,'Attendance Dump'!$B$2:$B$400,0),
MATCH(AY$2,'Attendance Dump'!$E$1:$AI$1,0)
),
INDEX('Active Hour''s Dump'!$D$3:$AH$337,
MATCH($C172,'Active Hour''s Dump'!$A$3:$A$337,0),
MATCH(AY$2,'Active Hour''s Dump'!$D$2:$AH$2,0)
))),"")</f>
        <v>P</v>
      </c>
      <c r="AZ172" s="54">
        <f>_xlfn.IFNA(IF(AZ$3="Productivity",
INDEX('Productivity Dump'!$E$4:$AJ$500,
MATCH($A172,'Productivity Dump'!$A$4:$A$500,0),
MATCH(AZ$2,'Productivity Dump'!$E$3:$AJ$3,0)
),
IF(AZ$3="Attendance",
INDEX('Attendance Dump'!$E$2:$AI$400,
MATCH($A172,'Attendance Dump'!$B$2:$B$400,0),
MATCH(AZ$2,'Attendance Dump'!$E$1:$AI$1,0)
),
INDEX('Active Hour''s Dump'!$D$3:$AH$337,
MATCH($C172,'Active Hour''s Dump'!$A$3:$A$337,0),
MATCH(AZ$2,'Active Hour''s Dump'!$D$2:$AH$2,0)
))),"")</f>
        <v>7.4166666666666696</v>
      </c>
      <c r="BA172" s="13">
        <f>_xlfn.IFNA(IF(BA$3="Productivity",
INDEX('Productivity Dump'!$E$4:$AJ$500,
MATCH($A172,'Productivity Dump'!$A$4:$A$500,0),
MATCH(BA$2,'Productivity Dump'!$E$3:$AJ$3,0)
),
IF(BA$3="Attendance",
INDEX('Attendance Dump'!$E$2:$AI$400,
MATCH($A172,'Attendance Dump'!$B$2:$B$400,0),
MATCH(BA$2,'Attendance Dump'!$E$1:$AI$1,0)
),
INDEX('Active Hour''s Dump'!$D$3:$AH$337,
MATCH($C172,'Active Hour''s Dump'!$A$3:$A$337,0),
MATCH(BA$2,'Active Hour''s Dump'!$D$2:$AH$2,0)
))),"")</f>
        <v>1031.7360000000001</v>
      </c>
      <c r="BB172" s="13" t="str">
        <f>_xlfn.IFNA(IF(BB$3="Productivity",
INDEX('Productivity Dump'!$E$4:$AJ$500,
MATCH($A172,'Productivity Dump'!$A$4:$A$500,0),
MATCH(BB$2,'Productivity Dump'!$E$3:$AJ$3,0)
),
IF(BB$3="Attendance",
INDEX('Attendance Dump'!$E$2:$AI$400,
MATCH($A172,'Attendance Dump'!$B$2:$B$400,0),
MATCH(BB$2,'Attendance Dump'!$E$1:$AI$1,0)
),
INDEX('Active Hour''s Dump'!$D$3:$AH$337,
MATCH($C172,'Active Hour''s Dump'!$A$3:$A$337,0),
MATCH(BB$2,'Active Hour''s Dump'!$D$2:$AH$2,0)
))),"")</f>
        <v>P</v>
      </c>
      <c r="BC172" s="54">
        <f>_xlfn.IFNA(IF(BC$3="Productivity",
INDEX('Productivity Dump'!$E$4:$AJ$500,
MATCH($A172,'Productivity Dump'!$A$4:$A$500,0),
MATCH(BC$2,'Productivity Dump'!$E$3:$AJ$3,0)
),
IF(BC$3="Attendance",
INDEX('Attendance Dump'!$E$2:$AI$400,
MATCH($A172,'Attendance Dump'!$B$2:$B$400,0),
MATCH(BC$2,'Attendance Dump'!$E$1:$AI$1,0)
),
INDEX('Active Hour''s Dump'!$D$3:$AH$337,
MATCH($C172,'Active Hour''s Dump'!$A$3:$A$337,0),
MATCH(BC$2,'Active Hour''s Dump'!$D$2:$AH$2,0)
))),"")</f>
        <v>7.25</v>
      </c>
      <c r="BD172" s="13">
        <f>_xlfn.IFNA(IF(BD$3="Productivity",
INDEX('Productivity Dump'!$E$4:$AJ$500,
MATCH($A172,'Productivity Dump'!$A$4:$A$500,0),
MATCH(BD$2,'Productivity Dump'!$E$3:$AJ$3,0)
),
IF(BD$3="Attendance",
INDEX('Attendance Dump'!$E$2:$AI$400,
MATCH($A172,'Attendance Dump'!$B$2:$B$400,0),
MATCH(BD$2,'Attendance Dump'!$E$1:$AI$1,0)
),
INDEX('Active Hour''s Dump'!$D$3:$AH$337,
MATCH($C172,'Active Hour''s Dump'!$A$3:$A$337,0),
MATCH(BD$2,'Active Hour''s Dump'!$D$2:$AH$2,0)
))),"")</f>
        <v>908.57500000000005</v>
      </c>
      <c r="BE172" s="13" t="str">
        <f>_xlfn.IFNA(IF(BE$3="Productivity",
INDEX('Productivity Dump'!$E$4:$AJ$500,
MATCH($A172,'Productivity Dump'!$A$4:$A$500,0),
MATCH(BE$2,'Productivity Dump'!$E$3:$AJ$3,0)
),
IF(BE$3="Attendance",
INDEX('Attendance Dump'!$E$2:$AI$400,
MATCH($A172,'Attendance Dump'!$B$2:$B$400,0),
MATCH(BE$2,'Attendance Dump'!$E$1:$AI$1,0)
),
INDEX('Active Hour''s Dump'!$D$3:$AH$337,
MATCH($C172,'Active Hour''s Dump'!$A$3:$A$337,0),
MATCH(BE$2,'Active Hour''s Dump'!$D$2:$AH$2,0)
))),"")</f>
        <v>P</v>
      </c>
      <c r="BF172" s="54">
        <f>_xlfn.IFNA(IF(BF$3="Productivity",
INDEX('Productivity Dump'!$E$4:$AJ$500,
MATCH($A172,'Productivity Dump'!$A$4:$A$500,0),
MATCH(BF$2,'Productivity Dump'!$E$3:$AJ$3,0)
),
IF(BF$3="Attendance",
INDEX('Attendance Dump'!$E$2:$AI$400,
MATCH($A172,'Attendance Dump'!$B$2:$B$400,0),
MATCH(BF$2,'Attendance Dump'!$E$1:$AI$1,0)
),
INDEX('Active Hour''s Dump'!$D$3:$AH$337,
MATCH($C172,'Active Hour''s Dump'!$A$3:$A$337,0),
MATCH(BF$2,'Active Hour''s Dump'!$D$2:$AH$2,0)
))),"")</f>
        <v>6.5</v>
      </c>
      <c r="BG172" s="13">
        <f>_xlfn.IFNA(IF(BG$3="Productivity",
INDEX('Productivity Dump'!$E$4:$AJ$500,
MATCH($A172,'Productivity Dump'!$A$4:$A$500,0),
MATCH(BG$2,'Productivity Dump'!$E$3:$AJ$3,0)
),
IF(BG$3="Attendance",
INDEX('Attendance Dump'!$E$2:$AI$400,
MATCH($A172,'Attendance Dump'!$B$2:$B$400,0),
MATCH(BG$2,'Attendance Dump'!$E$1:$AI$1,0)
),
INDEX('Active Hour''s Dump'!$D$3:$AH$337,
MATCH($C172,'Active Hour''s Dump'!$A$3:$A$337,0),
MATCH(BG$2,'Active Hour''s Dump'!$D$2:$AH$2,0)
))),"")</f>
        <v>17.614999999999998</v>
      </c>
      <c r="BH172" s="13" t="str">
        <f>_xlfn.IFNA(IF(BH$3="Productivity",
INDEX('Productivity Dump'!$E$4:$AJ$500,
MATCH($A172,'Productivity Dump'!$A$4:$A$500,0),
MATCH(BH$2,'Productivity Dump'!$E$3:$AJ$3,0)
),
IF(BH$3="Attendance",
INDEX('Attendance Dump'!$E$2:$AI$400,
MATCH($A172,'Attendance Dump'!$B$2:$B$400,0),
MATCH(BH$2,'Attendance Dump'!$E$1:$AI$1,0)
),
INDEX('Active Hour''s Dump'!$D$3:$AH$337,
MATCH($C172,'Active Hour''s Dump'!$A$3:$A$337,0),
MATCH(BH$2,'Active Hour''s Dump'!$D$2:$AH$2,0)
))),"")</f>
        <v>WO</v>
      </c>
      <c r="BI172" s="54">
        <f>_xlfn.IFNA(IF(BI$3="Productivity",
INDEX('Productivity Dump'!$E$4:$AJ$500,
MATCH($A172,'Productivity Dump'!$A$4:$A$500,0),
MATCH(BI$2,'Productivity Dump'!$E$3:$AJ$3,0)
),
IF(BI$3="Attendance",
INDEX('Attendance Dump'!$E$2:$AI$400,
MATCH($A172,'Attendance Dump'!$B$2:$B$400,0),
MATCH(BI$2,'Attendance Dump'!$E$1:$AI$1,0)
),
INDEX('Active Hour''s Dump'!$D$3:$AH$337,
MATCH($C172,'Active Hour''s Dump'!$A$3:$A$337,0),
MATCH(BI$2,'Active Hour''s Dump'!$D$2:$AH$2,0)
))),"")</f>
        <v>0</v>
      </c>
      <c r="BJ172" s="13">
        <f>_xlfn.IFNA(IF(BJ$3="Productivity",
INDEX('Productivity Dump'!$E$4:$AJ$500,
MATCH($A172,'Productivity Dump'!$A$4:$A$500,0),
MATCH(BJ$2,'Productivity Dump'!$E$3:$AJ$3,0)
),
IF(BJ$3="Attendance",
INDEX('Attendance Dump'!$E$2:$AI$400,
MATCH($A172,'Attendance Dump'!$B$2:$B$400,0),
MATCH(BJ$2,'Attendance Dump'!$E$1:$AI$1,0)
),
INDEX('Active Hour''s Dump'!$D$3:$AH$337,
MATCH($C172,'Active Hour''s Dump'!$A$3:$A$337,0),
MATCH(BJ$2,'Active Hour''s Dump'!$D$2:$AH$2,0)
))),"")</f>
        <v>1020.8069999999999</v>
      </c>
      <c r="BK172" s="13" t="str">
        <f>_xlfn.IFNA(IF(BK$3="Productivity",
INDEX('Productivity Dump'!$E$4:$AJ$500,
MATCH($A172,'Productivity Dump'!$A$4:$A$500,0),
MATCH(BK$2,'Productivity Dump'!$E$3:$AJ$3,0)
),
IF(BK$3="Attendance",
INDEX('Attendance Dump'!$E$2:$AI$400,
MATCH($A172,'Attendance Dump'!$B$2:$B$400,0),
MATCH(BK$2,'Attendance Dump'!$E$1:$AI$1,0)
),
INDEX('Active Hour''s Dump'!$D$3:$AH$337,
MATCH($C172,'Active Hour''s Dump'!$A$3:$A$337,0),
MATCH(BK$2,'Active Hour''s Dump'!$D$2:$AH$2,0)
))),"")</f>
        <v>P</v>
      </c>
      <c r="BL172" s="54">
        <f>_xlfn.IFNA(IF(BL$3="Productivity",
INDEX('Productivity Dump'!$E$4:$AJ$500,
MATCH($A172,'Productivity Dump'!$A$4:$A$500,0),
MATCH(BL$2,'Productivity Dump'!$E$3:$AJ$3,0)
),
IF(BL$3="Attendance",
INDEX('Attendance Dump'!$E$2:$AI$400,
MATCH($A172,'Attendance Dump'!$B$2:$B$400,0),
MATCH(BL$2,'Attendance Dump'!$E$1:$AI$1,0)
),
INDEX('Active Hour''s Dump'!$D$3:$AH$337,
MATCH($C172,'Active Hour''s Dump'!$A$3:$A$337,0),
MATCH(BL$2,'Active Hour''s Dump'!$D$2:$AH$2,0)
))),"")</f>
        <v>7.1666666666666696</v>
      </c>
      <c r="BM172" s="13">
        <f>_xlfn.IFNA(IF(BM$3="Productivity",
INDEX('Productivity Dump'!$E$4:$AJ$500,
MATCH($A172,'Productivity Dump'!$A$4:$A$500,0),
MATCH(BM$2,'Productivity Dump'!$E$3:$AJ$3,0)
),
IF(BM$3="Attendance",
INDEX('Attendance Dump'!$E$2:$AI$400,
MATCH($A172,'Attendance Dump'!$B$2:$B$400,0),
MATCH(BM$2,'Attendance Dump'!$E$1:$AI$1,0)
),
INDEX('Active Hour''s Dump'!$D$3:$AH$337,
MATCH($C172,'Active Hour''s Dump'!$A$3:$A$337,0),
MATCH(BM$2,'Active Hour''s Dump'!$D$2:$AH$2,0)
))),"")</f>
        <v>1024.162</v>
      </c>
      <c r="BN172" s="13" t="str">
        <f>_xlfn.IFNA(IF(BN$3="Productivity",
INDEX('Productivity Dump'!$E$4:$AJ$500,
MATCH($A172,'Productivity Dump'!$A$4:$A$500,0),
MATCH(BN$2,'Productivity Dump'!$E$3:$AJ$3,0)
),
IF(BN$3="Attendance",
INDEX('Attendance Dump'!$E$2:$AI$400,
MATCH($A172,'Attendance Dump'!$B$2:$B$400,0),
MATCH(BN$2,'Attendance Dump'!$E$1:$AI$1,0)
),
INDEX('Active Hour''s Dump'!$D$3:$AH$337,
MATCH($C172,'Active Hour''s Dump'!$A$3:$A$337,0),
MATCH(BN$2,'Active Hour''s Dump'!$D$2:$AH$2,0)
))),"")</f>
        <v>P</v>
      </c>
      <c r="BO172" s="54">
        <f>_xlfn.IFNA(IF(BO$3="Productivity",
INDEX('Productivity Dump'!$E$4:$AJ$500,
MATCH($A172,'Productivity Dump'!$A$4:$A$500,0),
MATCH(BO$2,'Productivity Dump'!$E$3:$AJ$3,0)
),
IF(BO$3="Attendance",
INDEX('Attendance Dump'!$E$2:$AI$400,
MATCH($A172,'Attendance Dump'!$B$2:$B$400,0),
MATCH(BO$2,'Attendance Dump'!$E$1:$AI$1,0)
),
INDEX('Active Hour''s Dump'!$D$3:$AH$337,
MATCH($C172,'Active Hour''s Dump'!$A$3:$A$337,0),
MATCH(BO$2,'Active Hour''s Dump'!$D$2:$AH$2,0)
))),"")</f>
        <v>8.5</v>
      </c>
      <c r="BP172" s="13">
        <f>_xlfn.IFNA(IF(BP$3="Productivity",
INDEX('Productivity Dump'!$E$4:$AJ$500,
MATCH($A172,'Productivity Dump'!$A$4:$A$500,0),
MATCH(BP$2,'Productivity Dump'!$E$3:$AJ$3,0)
),
IF(BP$3="Attendance",
INDEX('Attendance Dump'!$E$2:$AI$400,
MATCH($A172,'Attendance Dump'!$B$2:$B$400,0),
MATCH(BP$2,'Attendance Dump'!$E$1:$AI$1,0)
),
INDEX('Active Hour''s Dump'!$D$3:$AH$337,
MATCH($C172,'Active Hour''s Dump'!$A$3:$A$337,0),
MATCH(BP$2,'Active Hour''s Dump'!$D$2:$AH$2,0)
))),"")</f>
        <v>1009.3589999999999</v>
      </c>
      <c r="BQ172" s="13" t="str">
        <f>_xlfn.IFNA(IF(BQ$3="Productivity",
INDEX('Productivity Dump'!$E$4:$AJ$500,
MATCH($A172,'Productivity Dump'!$A$4:$A$500,0),
MATCH(BQ$2,'Productivity Dump'!$E$3:$AJ$3,0)
),
IF(BQ$3="Attendance",
INDEX('Attendance Dump'!$E$2:$AI$400,
MATCH($A172,'Attendance Dump'!$B$2:$B$400,0),
MATCH(BQ$2,'Attendance Dump'!$E$1:$AI$1,0)
),
INDEX('Active Hour''s Dump'!$D$3:$AH$337,
MATCH($C172,'Active Hour''s Dump'!$A$3:$A$337,0),
MATCH(BQ$2,'Active Hour''s Dump'!$D$2:$AH$2,0)
))),"")</f>
        <v>P</v>
      </c>
      <c r="BR172" s="54">
        <f>_xlfn.IFNA(IF(BR$3="Productivity",
INDEX('Productivity Dump'!$E$4:$AJ$500,
MATCH($A172,'Productivity Dump'!$A$4:$A$500,0),
MATCH(BR$2,'Productivity Dump'!$E$3:$AJ$3,0)
),
IF(BR$3="Attendance",
INDEX('Attendance Dump'!$E$2:$AI$400,
MATCH($A172,'Attendance Dump'!$B$2:$B$400,0),
MATCH(BR$2,'Attendance Dump'!$E$1:$AI$1,0)
),
INDEX('Active Hour''s Dump'!$D$3:$AH$337,
MATCH($C172,'Active Hour''s Dump'!$A$3:$A$337,0),
MATCH(BR$2,'Active Hour''s Dump'!$D$2:$AH$2,0)
))),"")</f>
        <v>8.4166666666666696</v>
      </c>
      <c r="BS172" s="13">
        <f>_xlfn.IFNA(IF(BS$3="Productivity",
INDEX('Productivity Dump'!$E$4:$AJ$500,
MATCH($A172,'Productivity Dump'!$A$4:$A$500,0),
MATCH(BS$2,'Productivity Dump'!$E$3:$AJ$3,0)
),
IF(BS$3="Attendance",
INDEX('Attendance Dump'!$E$2:$AI$400,
MATCH($A172,'Attendance Dump'!$B$2:$B$400,0),
MATCH(BS$2,'Attendance Dump'!$E$1:$AI$1,0)
),
INDEX('Active Hour''s Dump'!$D$3:$AH$337,
MATCH($C172,'Active Hour''s Dump'!$A$3:$A$337,0),
MATCH(BS$2,'Active Hour''s Dump'!$D$2:$AH$2,0)
))),"")</f>
        <v>964.94699999999989</v>
      </c>
      <c r="BT172" s="13" t="str">
        <f>_xlfn.IFNA(IF(BT$3="Productivity",
INDEX('Productivity Dump'!$E$4:$AJ$500,
MATCH($A172,'Productivity Dump'!$A$4:$A$500,0),
MATCH(BT$2,'Productivity Dump'!$E$3:$AJ$3,0)
),
IF(BT$3="Attendance",
INDEX('Attendance Dump'!$E$2:$AI$400,
MATCH($A172,'Attendance Dump'!$B$2:$B$400,0),
MATCH(BT$2,'Attendance Dump'!$E$1:$AI$1,0)
),
INDEX('Active Hour''s Dump'!$D$3:$AH$337,
MATCH($C172,'Active Hour''s Dump'!$A$3:$A$337,0),
MATCH(BT$2,'Active Hour''s Dump'!$D$2:$AH$2,0)
))),"")</f>
        <v>H(P)</v>
      </c>
      <c r="BU172" s="54">
        <f>_xlfn.IFNA(IF(BU$3="Productivity",
INDEX('Productivity Dump'!$E$4:$AJ$500,
MATCH($A172,'Productivity Dump'!$A$4:$A$500,0),
MATCH(BU$2,'Productivity Dump'!$E$3:$AJ$3,0)
),
IF(BU$3="Attendance",
INDEX('Attendance Dump'!$E$2:$AI$400,
MATCH($A172,'Attendance Dump'!$B$2:$B$400,0),
MATCH(BU$2,'Attendance Dump'!$E$1:$AI$1,0)
),
INDEX('Active Hour''s Dump'!$D$3:$AH$337,
MATCH($C172,'Active Hour''s Dump'!$A$3:$A$337,0),
MATCH(BU$2,'Active Hour''s Dump'!$D$2:$AH$2,0)
))),"")</f>
        <v>7.6666666666666696</v>
      </c>
      <c r="BV172" s="13">
        <f>_xlfn.IFNA(IF(BV$3="Productivity",
INDEX('Productivity Dump'!$E$4:$AJ$500,
MATCH($A172,'Productivity Dump'!$A$4:$A$500,0),
MATCH(BV$2,'Productivity Dump'!$E$3:$AJ$3,0)
),
IF(BV$3="Attendance",
INDEX('Attendance Dump'!$E$2:$AI$400,
MATCH($A172,'Attendance Dump'!$B$2:$B$400,0),
MATCH(BV$2,'Attendance Dump'!$E$1:$AI$1,0)
),
INDEX('Active Hour''s Dump'!$D$3:$AH$337,
MATCH($C172,'Active Hour''s Dump'!$A$3:$A$337,0),
MATCH(BV$2,'Active Hour''s Dump'!$D$2:$AH$2,0)
))),"")</f>
        <v>884.79499999999985</v>
      </c>
      <c r="BW172" s="13" t="str">
        <f>_xlfn.IFNA(IF(BW$3="Productivity",
INDEX('Productivity Dump'!$E$4:$AJ$500,
MATCH($A172,'Productivity Dump'!$A$4:$A$500,0),
MATCH(BW$2,'Productivity Dump'!$E$3:$AJ$3,0)
),
IF(BW$3="Attendance",
INDEX('Attendance Dump'!$E$2:$AI$400,
MATCH($A172,'Attendance Dump'!$B$2:$B$400,0),
MATCH(BW$2,'Attendance Dump'!$E$1:$AI$1,0)
),
INDEX('Active Hour''s Dump'!$D$3:$AH$337,
MATCH($C172,'Active Hour''s Dump'!$A$3:$A$337,0),
MATCH(BW$2,'Active Hour''s Dump'!$D$2:$AH$2,0)
))),"")</f>
        <v>P</v>
      </c>
      <c r="BX172" s="54">
        <f>_xlfn.IFNA(IF(BX$3="Productivity",
INDEX('Productivity Dump'!$E$4:$AJ$500,
MATCH($A172,'Productivity Dump'!$A$4:$A$500,0),
MATCH(BX$2,'Productivity Dump'!$E$3:$AJ$3,0)
),
IF(BX$3="Attendance",
INDEX('Attendance Dump'!$E$2:$AI$400,
MATCH($A172,'Attendance Dump'!$B$2:$B$400,0),
MATCH(BX$2,'Attendance Dump'!$E$1:$AI$1,0)
),
INDEX('Active Hour''s Dump'!$D$3:$AH$337,
MATCH($C172,'Active Hour''s Dump'!$A$3:$A$337,0),
MATCH(BX$2,'Active Hour''s Dump'!$D$2:$AH$2,0)
))),"")</f>
        <v>7.9166666666666696</v>
      </c>
      <c r="BY172" s="13">
        <f>_xlfn.IFNA(IF(BY$3="Productivity",
INDEX('Productivity Dump'!$E$4:$AJ$500,
MATCH($A172,'Productivity Dump'!$A$4:$A$500,0),
MATCH(BY$2,'Productivity Dump'!$E$3:$AJ$3,0)
),
IF(BY$3="Attendance",
INDEX('Attendance Dump'!$E$2:$AI$400,
MATCH($A172,'Attendance Dump'!$B$2:$B$400,0),
MATCH(BY$2,'Attendance Dump'!$E$1:$AI$1,0)
),
INDEX('Active Hour''s Dump'!$D$3:$AH$337,
MATCH($C172,'Active Hour''s Dump'!$A$3:$A$337,0),
MATCH(BY$2,'Active Hour''s Dump'!$D$2:$AH$2,0)
))),"")</f>
        <v>595.29</v>
      </c>
      <c r="BZ172" s="13" t="str">
        <f>_xlfn.IFNA(IF(BZ$3="Productivity",
INDEX('Productivity Dump'!$E$4:$AJ$500,
MATCH($A172,'Productivity Dump'!$A$4:$A$500,0),
MATCH(BZ$2,'Productivity Dump'!$E$3:$AJ$3,0)
),
IF(BZ$3="Attendance",
INDEX('Attendance Dump'!$E$2:$AI$400,
MATCH($A172,'Attendance Dump'!$B$2:$B$400,0),
MATCH(BZ$2,'Attendance Dump'!$E$1:$AI$1,0)
),
INDEX('Active Hour''s Dump'!$D$3:$AH$337,
MATCH($C172,'Active Hour''s Dump'!$A$3:$A$337,0),
MATCH(BZ$2,'Active Hour''s Dump'!$D$2:$AH$2,0)
))),"")</f>
        <v>P</v>
      </c>
      <c r="CA172" s="54">
        <f>_xlfn.IFNA(IF(CA$3="Productivity",
INDEX('Productivity Dump'!$E$4:$AJ$500,
MATCH($A172,'Productivity Dump'!$A$4:$A$500,0),
MATCH(CA$2,'Productivity Dump'!$E$3:$AJ$3,0)
),
IF(CA$3="Attendance",
INDEX('Attendance Dump'!$E$2:$AI$400,
MATCH($A172,'Attendance Dump'!$B$2:$B$400,0),
MATCH(CA$2,'Attendance Dump'!$E$1:$AI$1,0)
),
INDEX('Active Hour''s Dump'!$D$3:$AH$337,
MATCH($C172,'Active Hour''s Dump'!$A$3:$A$337,0),
MATCH(CA$2,'Active Hour''s Dump'!$D$2:$AH$2,0)
))),"")</f>
        <v>4.9166666666666696</v>
      </c>
      <c r="CB172" s="13">
        <f>_xlfn.IFNA(IF(CB$3="Productivity",
INDEX('Productivity Dump'!$E$4:$AJ$500,
MATCH($A172,'Productivity Dump'!$A$4:$A$500,0),
MATCH(CB$2,'Productivity Dump'!$E$3:$AJ$3,0)
),
IF(CB$3="Attendance",
INDEX('Attendance Dump'!$E$2:$AI$400,
MATCH($A172,'Attendance Dump'!$B$2:$B$400,0),
MATCH(CB$2,'Attendance Dump'!$E$1:$AI$1,0)
),
INDEX('Active Hour''s Dump'!$D$3:$AH$337,
MATCH($C172,'Active Hour''s Dump'!$A$3:$A$337,0),
MATCH(CB$2,'Active Hour''s Dump'!$D$2:$AH$2,0)
))),"")</f>
        <v>0</v>
      </c>
      <c r="CC172" s="13" t="str">
        <f>_xlfn.IFNA(IF(CC$3="Productivity",
INDEX('Productivity Dump'!$E$4:$AJ$500,
MATCH($A172,'Productivity Dump'!$A$4:$A$500,0),
MATCH(CC$2,'Productivity Dump'!$E$3:$AJ$3,0)
),
IF(CC$3="Attendance",
INDEX('Attendance Dump'!$E$2:$AI$400,
MATCH($A172,'Attendance Dump'!$B$2:$B$400,0),
MATCH(CC$2,'Attendance Dump'!$E$1:$AI$1,0)
),
INDEX('Active Hour''s Dump'!$D$3:$AH$337,
MATCH($C172,'Active Hour''s Dump'!$A$3:$A$337,0),
MATCH(CC$2,'Active Hour''s Dump'!$D$2:$AH$2,0)
))),"")</f>
        <v>WO</v>
      </c>
      <c r="CD172" s="54">
        <f>_xlfn.IFNA(IF(CD$3="Productivity",
INDEX('Productivity Dump'!$E$4:$AJ$500,
MATCH($A172,'Productivity Dump'!$A$4:$A$500,0),
MATCH(CD$2,'Productivity Dump'!$E$3:$AJ$3,0)
),
IF(CD$3="Attendance",
INDEX('Attendance Dump'!$E$2:$AI$400,
MATCH($A172,'Attendance Dump'!$B$2:$B$400,0),
MATCH(CD$2,'Attendance Dump'!$E$1:$AI$1,0)
),
INDEX('Active Hour''s Dump'!$D$3:$AH$337,
MATCH($C172,'Active Hour''s Dump'!$A$3:$A$337,0),
MATCH(CD$2,'Active Hour''s Dump'!$D$2:$AH$2,0)
))),"")</f>
        <v>0</v>
      </c>
      <c r="CE172" s="13">
        <f>_xlfn.IFNA(IF(CE$3="Productivity",
INDEX('Productivity Dump'!$E$4:$AJ$500,
MATCH($A172,'Productivity Dump'!$A$4:$A$500,0),
MATCH(CE$2,'Productivity Dump'!$E$3:$AJ$3,0)
),
IF(CE$3="Attendance",
INDEX('Attendance Dump'!$E$2:$AI$400,
MATCH($A172,'Attendance Dump'!$B$2:$B$400,0),
MATCH(CE$2,'Attendance Dump'!$E$1:$AI$1,0)
),
INDEX('Active Hour''s Dump'!$D$3:$AH$337,
MATCH($C172,'Active Hour''s Dump'!$A$3:$A$337,0),
MATCH(CE$2,'Active Hour''s Dump'!$D$2:$AH$2,0)
))),"")</f>
        <v>604.28699999999992</v>
      </c>
      <c r="CF172" s="13" t="str">
        <f>_xlfn.IFNA(IF(CF$3="Productivity",
INDEX('Productivity Dump'!$E$4:$AJ$500,
MATCH($A172,'Productivity Dump'!$A$4:$A$500,0),
MATCH(CF$2,'Productivity Dump'!$E$3:$AJ$3,0)
),
IF(CF$3="Attendance",
INDEX('Attendance Dump'!$E$2:$AI$400,
MATCH($A172,'Attendance Dump'!$B$2:$B$400,0),
MATCH(CF$2,'Attendance Dump'!$E$1:$AI$1,0)
),
INDEX('Active Hour''s Dump'!$D$3:$AH$337,
MATCH($C172,'Active Hour''s Dump'!$A$3:$A$337,0),
MATCH(CF$2,'Active Hour''s Dump'!$D$2:$AH$2,0)
))),"")</f>
        <v>P</v>
      </c>
      <c r="CG172" s="54">
        <f>_xlfn.IFNA(IF(CG$3="Productivity",
INDEX('Productivity Dump'!$E$4:$AJ$500,
MATCH($A172,'Productivity Dump'!$A$4:$A$500,0),
MATCH(CG$2,'Productivity Dump'!$E$3:$AJ$3,0)
),
IF(CG$3="Attendance",
INDEX('Attendance Dump'!$E$2:$AI$400,
MATCH($A172,'Attendance Dump'!$B$2:$B$400,0),
MATCH(CG$2,'Attendance Dump'!$E$1:$AI$1,0)
),
INDEX('Active Hour''s Dump'!$D$3:$AH$337,
MATCH($C172,'Active Hour''s Dump'!$A$3:$A$337,0),
MATCH(CG$2,'Active Hour''s Dump'!$D$2:$AH$2,0)
))),"")</f>
        <v>5.6666666666666696</v>
      </c>
      <c r="CH172" s="13">
        <f>_xlfn.IFNA(IF(CH$3="Productivity",
INDEX('Productivity Dump'!$E$4:$AJ$500,
MATCH($A172,'Productivity Dump'!$A$4:$A$500,0),
MATCH(CH$2,'Productivity Dump'!$E$3:$AJ$3,0)
),
IF(CH$3="Attendance",
INDEX('Attendance Dump'!$E$2:$AI$400,
MATCH($A172,'Attendance Dump'!$B$2:$B$400,0),
MATCH(CH$2,'Attendance Dump'!$E$1:$AI$1,0)
),
INDEX('Active Hour''s Dump'!$D$3:$AH$337,
MATCH($C172,'Active Hour''s Dump'!$A$3:$A$337,0),
MATCH(CH$2,'Active Hour''s Dump'!$D$2:$AH$2,0)
))),"")</f>
        <v>1025.1110000000006</v>
      </c>
      <c r="CI172" s="13" t="str">
        <f>_xlfn.IFNA(IF(CI$3="Productivity",
INDEX('Productivity Dump'!$E$4:$AJ$500,
MATCH($A172,'Productivity Dump'!$A$4:$A$500,0),
MATCH(CI$2,'Productivity Dump'!$E$3:$AJ$3,0)
),
IF(CI$3="Attendance",
INDEX('Attendance Dump'!$E$2:$AI$400,
MATCH($A172,'Attendance Dump'!$B$2:$B$400,0),
MATCH(CI$2,'Attendance Dump'!$E$1:$AI$1,0)
),
INDEX('Active Hour''s Dump'!$D$3:$AH$337,
MATCH($C172,'Active Hour''s Dump'!$A$3:$A$337,0),
MATCH(CI$2,'Active Hour''s Dump'!$D$2:$AH$2,0)
))),"")</f>
        <v>P</v>
      </c>
      <c r="CJ172" s="54">
        <f>_xlfn.IFNA(IF(CJ$3="Productivity",
INDEX('Productivity Dump'!$E$4:$AJ$500,
MATCH($A172,'Productivity Dump'!$A$4:$A$500,0),
MATCH(CJ$2,'Productivity Dump'!$E$3:$AJ$3,0)
),
IF(CJ$3="Attendance",
INDEX('Attendance Dump'!$E$2:$AI$400,
MATCH($A172,'Attendance Dump'!$B$2:$B$400,0),
MATCH(CJ$2,'Attendance Dump'!$E$1:$AI$1,0)
),
INDEX('Active Hour''s Dump'!$D$3:$AH$337,
MATCH($C172,'Active Hour''s Dump'!$A$3:$A$337,0),
MATCH(CJ$2,'Active Hour''s Dump'!$D$2:$AH$2,0)
))),"")</f>
        <v>7.5833333333333304</v>
      </c>
      <c r="CK172" s="13">
        <f>_xlfn.IFNA(IF(CK$3="Productivity",
INDEX('Productivity Dump'!$E$4:$AJ$500,
MATCH($A172,'Productivity Dump'!$A$4:$A$500,0),
MATCH(CK$2,'Productivity Dump'!$E$3:$AJ$3,0)
),
IF(CK$3="Attendance",
INDEX('Attendance Dump'!$E$2:$AI$400,
MATCH($A172,'Attendance Dump'!$B$2:$B$400,0),
MATCH(CK$2,'Attendance Dump'!$E$1:$AI$1,0)
),
INDEX('Active Hour''s Dump'!$D$3:$AH$337,
MATCH($C172,'Active Hour''s Dump'!$A$3:$A$337,0),
MATCH(CK$2,'Active Hour''s Dump'!$D$2:$AH$2,0)
))),"")</f>
        <v>1024.6079999999999</v>
      </c>
      <c r="CL172" s="13" t="str">
        <f>_xlfn.IFNA(IF(CL$3="Productivity",
INDEX('Productivity Dump'!$E$4:$AJ$500,
MATCH($A172,'Productivity Dump'!$A$4:$A$500,0),
MATCH(CL$2,'Productivity Dump'!$E$3:$AJ$3,0)
),
IF(CL$3="Attendance",
INDEX('Attendance Dump'!$E$2:$AI$400,
MATCH($A172,'Attendance Dump'!$B$2:$B$400,0),
MATCH(CL$2,'Attendance Dump'!$E$1:$AI$1,0)
),
INDEX('Active Hour''s Dump'!$D$3:$AH$337,
MATCH($C172,'Active Hour''s Dump'!$A$3:$A$337,0),
MATCH(CL$2,'Active Hour''s Dump'!$D$2:$AH$2,0)
))),"")</f>
        <v>P</v>
      </c>
      <c r="CM172" s="54">
        <f>_xlfn.IFNA(IF(CM$3="Productivity",
INDEX('Productivity Dump'!$E$4:$AJ$500,
MATCH($A172,'Productivity Dump'!$A$4:$A$500,0),
MATCH(CM$2,'Productivity Dump'!$E$3:$AJ$3,0)
),
IF(CM$3="Attendance",
INDEX('Attendance Dump'!$E$2:$AI$400,
MATCH($A172,'Attendance Dump'!$B$2:$B$400,0),
MATCH(CM$2,'Attendance Dump'!$E$1:$AI$1,0)
),
INDEX('Active Hour''s Dump'!$D$3:$AH$337,
MATCH($C172,'Active Hour''s Dump'!$A$3:$A$337,0),
MATCH(CM$2,'Active Hour''s Dump'!$D$2:$AH$2,0)
))),"")</f>
        <v>7.75</v>
      </c>
      <c r="CN172" s="13">
        <f>_xlfn.IFNA(IF(CN$3="Productivity",
INDEX('Productivity Dump'!$E$4:$AJ$500,
MATCH($A172,'Productivity Dump'!$A$4:$A$500,0),
MATCH(CN$2,'Productivity Dump'!$E$3:$AJ$3,0)
),
IF(CN$3="Attendance",
INDEX('Attendance Dump'!$E$2:$AI$400,
MATCH($A172,'Attendance Dump'!$B$2:$B$400,0),
MATCH(CN$2,'Attendance Dump'!$E$1:$AI$1,0)
),
INDEX('Active Hour''s Dump'!$D$3:$AH$337,
MATCH($C172,'Active Hour''s Dump'!$A$3:$A$337,0),
MATCH(CN$2,'Active Hour''s Dump'!$D$2:$AH$2,0)
))),"")</f>
        <v>0</v>
      </c>
      <c r="CO172" s="13">
        <f>_xlfn.IFNA(IF(CO$3="Productivity",
INDEX('Productivity Dump'!$E$4:$AJ$500,
MATCH($A172,'Productivity Dump'!$A$4:$A$500,0),
MATCH(CO$2,'Productivity Dump'!$E$3:$AJ$3,0)
),
IF(CO$3="Attendance",
INDEX('Attendance Dump'!$E$2:$AI$400,
MATCH($A172,'Attendance Dump'!$B$2:$B$400,0),
MATCH(CO$2,'Attendance Dump'!$E$1:$AI$1,0)
),
INDEX('Active Hour''s Dump'!$D$3:$AH$337,
MATCH($C172,'Active Hour''s Dump'!$A$3:$A$337,0),
MATCH(CO$2,'Active Hour''s Dump'!$D$2:$AH$2,0)
))),"")</f>
        <v>0</v>
      </c>
      <c r="CP172" s="54">
        <f>_xlfn.IFNA(IF(CP$3="Productivity",
INDEX('Productivity Dump'!$E$4:$AJ$500,
MATCH($A172,'Productivity Dump'!$A$4:$A$500,0),
MATCH(CP$2,'Productivity Dump'!$E$3:$AJ$3,0)
),
IF(CP$3="Attendance",
INDEX('Attendance Dump'!$E$2:$AI$400,
MATCH($A172,'Attendance Dump'!$B$2:$B$400,0),
MATCH(CP$2,'Attendance Dump'!$E$1:$AI$1,0)
),
INDEX('Active Hour''s Dump'!$D$3:$AH$337,
MATCH($C172,'Active Hour''s Dump'!$A$3:$A$337,0),
MATCH(CP$2,'Active Hour''s Dump'!$D$2:$AH$2,0)
))),"")</f>
        <v>0</v>
      </c>
      <c r="CQ172" s="13">
        <f>_xlfn.IFNA(IF(CQ$3="Productivity",
INDEX('Productivity Dump'!$E$4:$AJ$500,
MATCH($A172,'Productivity Dump'!$A$4:$A$500,0),
MATCH(CQ$2,'Productivity Dump'!$E$3:$AJ$3,0)
),
IF(CQ$3="Attendance",
INDEX('Attendance Dump'!$E$2:$AI$400,
MATCH($A172,'Attendance Dump'!$B$2:$B$400,0),
MATCH(CQ$2,'Attendance Dump'!$E$1:$AI$1,0)
),
INDEX('Active Hour''s Dump'!$D$3:$AH$337,
MATCH($C172,'Active Hour''s Dump'!$A$3:$A$337,0),
MATCH(CQ$2,'Active Hour''s Dump'!$D$2:$AH$2,0)
))),"")</f>
        <v>0</v>
      </c>
      <c r="CR172" s="13">
        <f>_xlfn.IFNA(IF(CR$3="Productivity",
INDEX('Productivity Dump'!$E$4:$AJ$500,
MATCH($A172,'Productivity Dump'!$A$4:$A$500,0),
MATCH(CR$2,'Productivity Dump'!$E$3:$AJ$3,0)
),
IF(CR$3="Attendance",
INDEX('Attendance Dump'!$E$2:$AI$400,
MATCH($A172,'Attendance Dump'!$B$2:$B$400,0),
MATCH(CR$2,'Attendance Dump'!$E$1:$AI$1,0)
),
INDEX('Active Hour''s Dump'!$D$3:$AH$337,
MATCH($C172,'Active Hour''s Dump'!$A$3:$A$337,0),
MATCH(CR$2,'Active Hour''s Dump'!$D$2:$AH$2,0)
))),"")</f>
        <v>0</v>
      </c>
      <c r="CS172" s="54">
        <f>_xlfn.IFNA(IF(CS$3="Productivity",
INDEX('Productivity Dump'!$E$4:$AJ$500,
MATCH($A172,'Productivity Dump'!$A$4:$A$500,0),
MATCH(CS$2,'Productivity Dump'!$E$3:$AJ$3,0)
),
IF(CS$3="Attendance",
INDEX('Attendance Dump'!$E$2:$AI$400,
MATCH($A172,'Attendance Dump'!$B$2:$B$400,0),
MATCH(CS$2,'Attendance Dump'!$E$1:$AI$1,0)
),
INDEX('Active Hour''s Dump'!$D$3:$AH$337,
MATCH($C172,'Active Hour''s Dump'!$A$3:$A$337,0),
MATCH(CS$2,'Active Hour''s Dump'!$D$2:$AH$2,0)
))),"")</f>
        <v>0</v>
      </c>
      <c r="CT172" s="13">
        <f>_xlfn.IFNA(IF(CT$3="Productivity",
INDEX('Productivity Dump'!$E$4:$AJ$500,
MATCH($A172,'Productivity Dump'!$A$4:$A$500,0),
MATCH(CT$2,'Productivity Dump'!$E$3:$AJ$3,0)
),
IF(CT$3="Attendance",
INDEX('Attendance Dump'!$E$2:$AI$400,
MATCH($A172,'Attendance Dump'!$B$2:$B$400,0),
MATCH(CT$2,'Attendance Dump'!$E$1:$AI$1,0)
),
INDEX('Active Hour''s Dump'!$D$3:$AH$337,
MATCH($C172,'Active Hour''s Dump'!$A$3:$A$337,0),
MATCH(CT$2,'Active Hour''s Dump'!$D$2:$AH$2,0)
))),"")</f>
        <v>0</v>
      </c>
      <c r="CU172" s="13">
        <f>_xlfn.IFNA(IF(CU$3="Productivity",
INDEX('Productivity Dump'!$E$4:$AJ$500,
MATCH($A172,'Productivity Dump'!$A$4:$A$500,0),
MATCH(CU$2,'Productivity Dump'!$E$3:$AJ$3,0)
),
IF(CU$3="Attendance",
INDEX('Attendance Dump'!$E$2:$AI$400,
MATCH($A172,'Attendance Dump'!$B$2:$B$400,0),
MATCH(CU$2,'Attendance Dump'!$E$1:$AI$1,0)
),
INDEX('Active Hour''s Dump'!$D$3:$AH$337,
MATCH($C172,'Active Hour''s Dump'!$A$3:$A$337,0),
MATCH(CU$2,'Active Hour''s Dump'!$D$2:$AH$2,0)
))),"")</f>
        <v>0</v>
      </c>
      <c r="CV172" s="54">
        <f>_xlfn.IFNA(IF(CV$3="Productivity",
INDEX('Productivity Dump'!$E$4:$AJ$500,
MATCH($A172,'Productivity Dump'!$A$4:$A$500,0),
MATCH(CV$2,'Productivity Dump'!$E$3:$AJ$3,0)
),
IF(CV$3="Attendance",
INDEX('Attendance Dump'!$E$2:$AI$400,
MATCH($A172,'Attendance Dump'!$B$2:$B$400,0),
MATCH(CV$2,'Attendance Dump'!$E$1:$AI$1,0)
),
INDEX('Active Hour''s Dump'!$D$3:$AH$337,
MATCH($C172,'Active Hour''s Dump'!$A$3:$A$337,0),
MATCH(CV$2,'Active Hour''s Dump'!$D$2:$AH$2,0)
))),"")</f>
        <v>0</v>
      </c>
      <c r="CW172" s="13"/>
      <c r="CX172" s="13"/>
      <c r="CY172" s="54"/>
      <c r="DA172" s="57">
        <f t="shared" si="81"/>
        <v>176.58333333333331</v>
      </c>
      <c r="DB172" s="35">
        <f t="shared" ref="DB172:DB227" si="82">SUMIFS($H172:$CY172,$H$3:$CY$3,"Productivity")</f>
        <v>21348.603000000003</v>
      </c>
      <c r="DC172" s="35">
        <f t="shared" si="77"/>
        <v>0</v>
      </c>
      <c r="DD172" s="35">
        <f t="shared" ca="1" si="80"/>
        <v>0</v>
      </c>
      <c r="DF172" s="32" cm="1">
        <f t="array" ref="DF172">SUMPRODUCT(
    (MOD(COLUMN(H172:CV172) - COLUMN(H172), 3) = 0) *
    (H172:CV172 = 0) *
    (I172:CW172 = "P") *
    (COUNTIF(UKHoliday, H$2:CV$2) = 0)
)</f>
        <v>0</v>
      </c>
      <c r="DG172" s="33" cm="1">
        <f t="array" ref="DG172">SUMPRODUCT(
  (MOD(COLUMN(H172:CV172) - COLUMN(H172), 3) = 0) *
  (H172:CV172 &gt; 0) *
  (H172:CV172 &lt; 0.5 * IF(((WEEKDAY(H$2:CV$2, 2) = 1) + (WEEKDAY(H$2:CV$2, 2) = 6)), G172, F172)) *
  (I172:CW172 = "P") *
  (COUNTIF(UKHoliday, H$2:CV$2) = 0)
)</f>
        <v>0</v>
      </c>
      <c r="DH172" s="33" cm="1">
        <f t="array" ref="DH172">SUMPRODUCT(
  (MOD(COLUMN(H172:CV172) - COLUMN(H172), 3) = 0) *
  (H172:CV172 &gt; 0.5 * IF(((WEEKDAY(H$2:CV$2, 2) = 1) + (WEEKDAY(H$2:CV$2, 2) = 6)), $G172, $F172)) *
  (H172:CV172 &lt; 0.8 * IF(((WEEKDAY(H$2:CV$2, 2) = 1) + (WEEKDAY(H$2:CV$2, 2) = 6)), $G172, $F172)) *
  (I172:CW172 = "P") *
  (COUNTIF(UKHoliday, H$2:CV$2) = 0)
)</f>
        <v>0</v>
      </c>
      <c r="DI172" s="33" cm="1">
        <f t="array" ref="DI172">SUMPRODUCT(
  (MOD(COLUMN(H172:CV172) - COLUMN(H172), 3) = 0) *
  (H172:CV172 &gt; 0.8 * IF(((WEEKDAY(H$2:CV$2, 2) = 1) + (WEEKDAY(H$2:CV$2, 2) = 6)), $G172, $F172)) *
  (H172:CV172 &lt; 1 * IF(((WEEKDAY(H$2:CV$2, 2) = 1) + (WEEKDAY(H$2:CV$2, 2) = 6)), $G172, $F172)) *
  (I172:CW172 = "P") *
  (COUNTIF(UKHoliday, H$2:CV$2) = 0)
)</f>
        <v>2</v>
      </c>
    </row>
    <row r="173" spans="1:113" x14ac:dyDescent="0.3">
      <c r="A173" s="8" t="s">
        <v>304</v>
      </c>
      <c r="B173" s="36" t="s">
        <v>923</v>
      </c>
      <c r="C173" s="9" t="s">
        <v>731</v>
      </c>
      <c r="D173" s="62" t="s">
        <v>944</v>
      </c>
      <c r="E173" s="35">
        <v>25000</v>
      </c>
      <c r="F173" s="35">
        <f t="shared" si="78"/>
        <v>1250</v>
      </c>
      <c r="G173" s="35">
        <f t="shared" si="79"/>
        <v>625</v>
      </c>
      <c r="H173" s="13">
        <f>_xlfn.IFNA(IF(H$3="Productivity",
INDEX('Productivity Dump'!$E$4:$AJ$500,
MATCH($A173,'Productivity Dump'!$A$4:$A$500,0),
MATCH(H$2,'Productivity Dump'!$E$3:$AJ$3,0)
),
IF(H$3="Attendance",
INDEX('Attendance Dump'!$E$2:$AI$400,
MATCH($A173,'Attendance Dump'!$B$2:$B$400,0),
MATCH(H$2,'Attendance Dump'!$E$1:$AI$1,0)
),
INDEX('Active Hour''s Dump'!$D$3:$AH$337,
MATCH($C173,'Active Hour''s Dump'!$A$3:$A$337,0),
MATCH(H$2,'Active Hour''s Dump'!$D$2:$AH$2,0)
))),"")</f>
        <v>561.96499999999992</v>
      </c>
      <c r="I173" s="13" t="str">
        <f>_xlfn.IFNA(IF(I$3="Productivity",
INDEX('Productivity Dump'!$E$4:$AJ$500,
MATCH($A173,'Productivity Dump'!$A$4:$A$500,0),
MATCH(I$2,'Productivity Dump'!$E$3:$AJ$3,0)
),
IF(I$3="Attendance",
INDEX('Attendance Dump'!$E$2:$AI$400,
MATCH($A173,'Attendance Dump'!$B$2:$B$400,0),
MATCH(I$2,'Attendance Dump'!$E$1:$AI$1,0)
),
INDEX('Active Hour''s Dump'!$D$3:$AH$337,
MATCH($C173,'Active Hour''s Dump'!$A$3:$A$337,0),
MATCH(I$2,'Active Hour''s Dump'!$D$2:$AH$2,0)
))),"")</f>
        <v>PL</v>
      </c>
      <c r="J173" s="54">
        <f>_xlfn.IFNA(IF(J$3="Productivity",
INDEX('Productivity Dump'!$E$4:$AJ$500,
MATCH($A173,'Productivity Dump'!$A$4:$A$500,0),
MATCH(J$2,'Productivity Dump'!$E$3:$AJ$3,0)
),
IF(J$3="Attendance",
INDEX('Attendance Dump'!$E$2:$AI$400,
MATCH($A173,'Attendance Dump'!$B$2:$B$400,0),
MATCH(J$2,'Attendance Dump'!$E$1:$AI$1,0)
),
INDEX('Active Hour''s Dump'!$D$3:$AH$337,
MATCH($C173,'Active Hour''s Dump'!$A$3:$A$337,0),
MATCH(J$2,'Active Hour''s Dump'!$D$2:$AH$2,0)
))),"")</f>
        <v>4.8333333333333304</v>
      </c>
      <c r="K173" s="13">
        <f>_xlfn.IFNA(IF(K$3="Productivity",
INDEX('Productivity Dump'!$E$4:$AJ$500,
MATCH($A173,'Productivity Dump'!$A$4:$A$500,0),
MATCH(K$2,'Productivity Dump'!$E$3:$AJ$3,0)
),
IF(K$3="Attendance",
INDEX('Attendance Dump'!$E$2:$AI$400,
MATCH($A173,'Attendance Dump'!$B$2:$B$400,0),
MATCH(K$2,'Attendance Dump'!$E$1:$AI$1,0)
),
INDEX('Active Hour''s Dump'!$D$3:$AH$337,
MATCH($C173,'Active Hour''s Dump'!$A$3:$A$337,0),
MATCH(K$2,'Active Hour''s Dump'!$D$2:$AH$2,0)
))),"")</f>
        <v>1509.7329999999997</v>
      </c>
      <c r="L173" s="13" t="str">
        <f>_xlfn.IFNA(IF(L$3="Productivity",
INDEX('Productivity Dump'!$E$4:$AJ$500,
MATCH($A173,'Productivity Dump'!$A$4:$A$500,0),
MATCH(L$2,'Productivity Dump'!$E$3:$AJ$3,0)
),
IF(L$3="Attendance",
INDEX('Attendance Dump'!$E$2:$AI$400,
MATCH($A173,'Attendance Dump'!$B$2:$B$400,0),
MATCH(L$2,'Attendance Dump'!$E$1:$AI$1,0)
),
INDEX('Active Hour''s Dump'!$D$3:$AH$337,
MATCH($C173,'Active Hour''s Dump'!$A$3:$A$337,0),
MATCH(L$2,'Active Hour''s Dump'!$D$2:$AH$2,0)
))),"")</f>
        <v>P</v>
      </c>
      <c r="M173" s="54">
        <f>_xlfn.IFNA(IF(M$3="Productivity",
INDEX('Productivity Dump'!$E$4:$AJ$500,
MATCH($A173,'Productivity Dump'!$A$4:$A$500,0),
MATCH(M$2,'Productivity Dump'!$E$3:$AJ$3,0)
),
IF(M$3="Attendance",
INDEX('Attendance Dump'!$E$2:$AI$400,
MATCH($A173,'Attendance Dump'!$B$2:$B$400,0),
MATCH(M$2,'Attendance Dump'!$E$1:$AI$1,0)
),
INDEX('Active Hour''s Dump'!$D$3:$AH$337,
MATCH($C173,'Active Hour''s Dump'!$A$3:$A$337,0),
MATCH(M$2,'Active Hour''s Dump'!$D$2:$AH$2,0)
))),"")</f>
        <v>10</v>
      </c>
      <c r="N173" s="13">
        <f>_xlfn.IFNA(IF(N$3="Productivity",
INDEX('Productivity Dump'!$E$4:$AJ$500,
MATCH($A173,'Productivity Dump'!$A$4:$A$500,0),
MATCH(N$2,'Productivity Dump'!$E$3:$AJ$3,0)
),
IF(N$3="Attendance",
INDEX('Attendance Dump'!$E$2:$AI$400,
MATCH($A173,'Attendance Dump'!$B$2:$B$400,0),
MATCH(N$2,'Attendance Dump'!$E$1:$AI$1,0)
),
INDEX('Active Hour''s Dump'!$D$3:$AH$337,
MATCH($C173,'Active Hour''s Dump'!$A$3:$A$337,0),
MATCH(N$2,'Active Hour''s Dump'!$D$2:$AH$2,0)
))),"")</f>
        <v>1120.3149999999998</v>
      </c>
      <c r="O173" s="13" t="str">
        <f>_xlfn.IFNA(IF(O$3="Productivity",
INDEX('Productivity Dump'!$E$4:$AJ$500,
MATCH($A173,'Productivity Dump'!$A$4:$A$500,0),
MATCH(O$2,'Productivity Dump'!$E$3:$AJ$3,0)
),
IF(O$3="Attendance",
INDEX('Attendance Dump'!$E$2:$AI$400,
MATCH($A173,'Attendance Dump'!$B$2:$B$400,0),
MATCH(O$2,'Attendance Dump'!$E$1:$AI$1,0)
),
INDEX('Active Hour''s Dump'!$D$3:$AH$337,
MATCH($C173,'Active Hour''s Dump'!$A$3:$A$337,0),
MATCH(O$2,'Active Hour''s Dump'!$D$2:$AH$2,0)
))),"")</f>
        <v>P</v>
      </c>
      <c r="P173" s="54">
        <f>_xlfn.IFNA(IF(P$3="Productivity",
INDEX('Productivity Dump'!$E$4:$AJ$500,
MATCH($A173,'Productivity Dump'!$A$4:$A$500,0),
MATCH(P$2,'Productivity Dump'!$E$3:$AJ$3,0)
),
IF(P$3="Attendance",
INDEX('Attendance Dump'!$E$2:$AI$400,
MATCH($A173,'Attendance Dump'!$B$2:$B$400,0),
MATCH(P$2,'Attendance Dump'!$E$1:$AI$1,0)
),
INDEX('Active Hour''s Dump'!$D$3:$AH$337,
MATCH($C173,'Active Hour''s Dump'!$A$3:$A$337,0),
MATCH(P$2,'Active Hour''s Dump'!$D$2:$AH$2,0)
))),"")</f>
        <v>7.6666666666666696</v>
      </c>
      <c r="Q173" s="13">
        <f>_xlfn.IFNA(IF(Q$3="Productivity",
INDEX('Productivity Dump'!$E$4:$AJ$500,
MATCH($A173,'Productivity Dump'!$A$4:$A$500,0),
MATCH(Q$2,'Productivity Dump'!$E$3:$AJ$3,0)
),
IF(Q$3="Attendance",
INDEX('Attendance Dump'!$E$2:$AI$400,
MATCH($A173,'Attendance Dump'!$B$2:$B$400,0),
MATCH(Q$2,'Attendance Dump'!$E$1:$AI$1,0)
),
INDEX('Active Hour''s Dump'!$D$3:$AH$337,
MATCH($C173,'Active Hour''s Dump'!$A$3:$A$337,0),
MATCH(Q$2,'Active Hour''s Dump'!$D$2:$AH$2,0)
))),"")</f>
        <v>375.16399999999993</v>
      </c>
      <c r="R173" s="13" t="str">
        <f>_xlfn.IFNA(IF(R$3="Productivity",
INDEX('Productivity Dump'!$E$4:$AJ$500,
MATCH($A173,'Productivity Dump'!$A$4:$A$500,0),
MATCH(R$2,'Productivity Dump'!$E$3:$AJ$3,0)
),
IF(R$3="Attendance",
INDEX('Attendance Dump'!$E$2:$AI$400,
MATCH($A173,'Attendance Dump'!$B$2:$B$400,0),
MATCH(R$2,'Attendance Dump'!$E$1:$AI$1,0)
),
INDEX('Active Hour''s Dump'!$D$3:$AH$337,
MATCH($C173,'Active Hour''s Dump'!$A$3:$A$337,0),
MATCH(R$2,'Active Hour''s Dump'!$D$2:$AH$2,0)
))),"")</f>
        <v>WO</v>
      </c>
      <c r="S173" s="54">
        <f>_xlfn.IFNA(IF(S$3="Productivity",
INDEX('Productivity Dump'!$E$4:$AJ$500,
MATCH($A173,'Productivity Dump'!$A$4:$A$500,0),
MATCH(S$2,'Productivity Dump'!$E$3:$AJ$3,0)
),
IF(S$3="Attendance",
INDEX('Attendance Dump'!$E$2:$AI$400,
MATCH($A173,'Attendance Dump'!$B$2:$B$400,0),
MATCH(S$2,'Attendance Dump'!$E$1:$AI$1,0)
),
INDEX('Active Hour''s Dump'!$D$3:$AH$337,
MATCH($C173,'Active Hour''s Dump'!$A$3:$A$337,0),
MATCH(S$2,'Active Hour''s Dump'!$D$2:$AH$2,0)
))),"")</f>
        <v>2.9166666666666701</v>
      </c>
      <c r="T173" s="13">
        <f>_xlfn.IFNA(IF(T$3="Productivity",
INDEX('Productivity Dump'!$E$4:$AJ$500,
MATCH($A173,'Productivity Dump'!$A$4:$A$500,0),
MATCH(T$2,'Productivity Dump'!$E$3:$AJ$3,0)
),
IF(T$3="Attendance",
INDEX('Attendance Dump'!$E$2:$AI$400,
MATCH($A173,'Attendance Dump'!$B$2:$B$400,0),
MATCH(T$2,'Attendance Dump'!$E$1:$AI$1,0)
),
INDEX('Active Hour''s Dump'!$D$3:$AH$337,
MATCH($C173,'Active Hour''s Dump'!$A$3:$A$337,0),
MATCH(T$2,'Active Hour''s Dump'!$D$2:$AH$2,0)
))),"")</f>
        <v>920.28200000000027</v>
      </c>
      <c r="U173" s="13" t="str">
        <f>_xlfn.IFNA(IF(U$3="Productivity",
INDEX('Productivity Dump'!$E$4:$AJ$500,
MATCH($A173,'Productivity Dump'!$A$4:$A$500,0),
MATCH(U$2,'Productivity Dump'!$E$3:$AJ$3,0)
),
IF(U$3="Attendance",
INDEX('Attendance Dump'!$E$2:$AI$400,
MATCH($A173,'Attendance Dump'!$B$2:$B$400,0),
MATCH(U$2,'Attendance Dump'!$E$1:$AI$1,0)
),
INDEX('Active Hour''s Dump'!$D$3:$AH$337,
MATCH($C173,'Active Hour''s Dump'!$A$3:$A$337,0),
MATCH(U$2,'Active Hour''s Dump'!$D$2:$AH$2,0)
))),"")</f>
        <v>P</v>
      </c>
      <c r="V173" s="54">
        <f>_xlfn.IFNA(IF(V$3="Productivity",
INDEX('Productivity Dump'!$E$4:$AJ$500,
MATCH($A173,'Productivity Dump'!$A$4:$A$500,0),
MATCH(V$2,'Productivity Dump'!$E$3:$AJ$3,0)
),
IF(V$3="Attendance",
INDEX('Attendance Dump'!$E$2:$AI$400,
MATCH($A173,'Attendance Dump'!$B$2:$B$400,0),
MATCH(V$2,'Attendance Dump'!$E$1:$AI$1,0)
),
INDEX('Active Hour''s Dump'!$D$3:$AH$337,
MATCH($C173,'Active Hour''s Dump'!$A$3:$A$337,0),
MATCH(V$2,'Active Hour''s Dump'!$D$2:$AH$2,0)
))),"")</f>
        <v>6.25</v>
      </c>
      <c r="W173" s="13">
        <f>_xlfn.IFNA(IF(W$3="Productivity",
INDEX('Productivity Dump'!$E$4:$AJ$500,
MATCH($A173,'Productivity Dump'!$A$4:$A$500,0),
MATCH(W$2,'Productivity Dump'!$E$3:$AJ$3,0)
),
IF(W$3="Attendance",
INDEX('Attendance Dump'!$E$2:$AI$400,
MATCH($A173,'Attendance Dump'!$B$2:$B$400,0),
MATCH(W$2,'Attendance Dump'!$E$1:$AI$1,0)
),
INDEX('Active Hour''s Dump'!$D$3:$AH$337,
MATCH($C173,'Active Hour''s Dump'!$A$3:$A$337,0),
MATCH(W$2,'Active Hour''s Dump'!$D$2:$AH$2,0)
))),"")</f>
        <v>1253.1489999999999</v>
      </c>
      <c r="X173" s="13" t="str">
        <f>_xlfn.IFNA(IF(X$3="Productivity",
INDEX('Productivity Dump'!$E$4:$AJ$500,
MATCH($A173,'Productivity Dump'!$A$4:$A$500,0),
MATCH(X$2,'Productivity Dump'!$E$3:$AJ$3,0)
),
IF(X$3="Attendance",
INDEX('Attendance Dump'!$E$2:$AI$400,
MATCH($A173,'Attendance Dump'!$B$2:$B$400,0),
MATCH(X$2,'Attendance Dump'!$E$1:$AI$1,0)
),
INDEX('Active Hour''s Dump'!$D$3:$AH$337,
MATCH($C173,'Active Hour''s Dump'!$A$3:$A$337,0),
MATCH(X$2,'Active Hour''s Dump'!$D$2:$AH$2,0)
))),"")</f>
        <v>P</v>
      </c>
      <c r="Y173" s="54">
        <f>_xlfn.IFNA(IF(Y$3="Productivity",
INDEX('Productivity Dump'!$E$4:$AJ$500,
MATCH($A173,'Productivity Dump'!$A$4:$A$500,0),
MATCH(Y$2,'Productivity Dump'!$E$3:$AJ$3,0)
),
IF(Y$3="Attendance",
INDEX('Attendance Dump'!$E$2:$AI$400,
MATCH($A173,'Attendance Dump'!$B$2:$B$400,0),
MATCH(Y$2,'Attendance Dump'!$E$1:$AI$1,0)
),
INDEX('Active Hour''s Dump'!$D$3:$AH$337,
MATCH($C173,'Active Hour''s Dump'!$A$3:$A$337,0),
MATCH(Y$2,'Active Hour''s Dump'!$D$2:$AH$2,0)
))),"")</f>
        <v>8.25</v>
      </c>
      <c r="Z173" s="13">
        <f>_xlfn.IFNA(IF(Z$3="Productivity",
INDEX('Productivity Dump'!$E$4:$AJ$500,
MATCH($A173,'Productivity Dump'!$A$4:$A$500,0),
MATCH(Z$2,'Productivity Dump'!$E$3:$AJ$3,0)
),
IF(Z$3="Attendance",
INDEX('Attendance Dump'!$E$2:$AI$400,
MATCH($A173,'Attendance Dump'!$B$2:$B$400,0),
MATCH(Z$2,'Attendance Dump'!$E$1:$AI$1,0)
),
INDEX('Active Hour''s Dump'!$D$3:$AH$337,
MATCH($C173,'Active Hour''s Dump'!$A$3:$A$337,0),
MATCH(Z$2,'Active Hour''s Dump'!$D$2:$AH$2,0)
))),"")</f>
        <v>1514.2370000000001</v>
      </c>
      <c r="AA173" s="13" t="str">
        <f>_xlfn.IFNA(IF(AA$3="Productivity",
INDEX('Productivity Dump'!$E$4:$AJ$500,
MATCH($A173,'Productivity Dump'!$A$4:$A$500,0),
MATCH(AA$2,'Productivity Dump'!$E$3:$AJ$3,0)
),
IF(AA$3="Attendance",
INDEX('Attendance Dump'!$E$2:$AI$400,
MATCH($A173,'Attendance Dump'!$B$2:$B$400,0),
MATCH(AA$2,'Attendance Dump'!$E$1:$AI$1,0)
),
INDEX('Active Hour''s Dump'!$D$3:$AH$337,
MATCH($C173,'Active Hour''s Dump'!$A$3:$A$337,0),
MATCH(AA$2,'Active Hour''s Dump'!$D$2:$AH$2,0)
))),"")</f>
        <v>P</v>
      </c>
      <c r="AB173" s="54">
        <f>_xlfn.IFNA(IF(AB$3="Productivity",
INDEX('Productivity Dump'!$E$4:$AJ$500,
MATCH($A173,'Productivity Dump'!$A$4:$A$500,0),
MATCH(AB$2,'Productivity Dump'!$E$3:$AJ$3,0)
),
IF(AB$3="Attendance",
INDEX('Attendance Dump'!$E$2:$AI$400,
MATCH($A173,'Attendance Dump'!$B$2:$B$400,0),
MATCH(AB$2,'Attendance Dump'!$E$1:$AI$1,0)
),
INDEX('Active Hour''s Dump'!$D$3:$AH$337,
MATCH($C173,'Active Hour''s Dump'!$A$3:$A$337,0),
MATCH(AB$2,'Active Hour''s Dump'!$D$2:$AH$2,0)
))),"")</f>
        <v>9.25</v>
      </c>
      <c r="AC173" s="13">
        <f>_xlfn.IFNA(IF(AC$3="Productivity",
INDEX('Productivity Dump'!$E$4:$AJ$500,
MATCH($A173,'Productivity Dump'!$A$4:$A$500,0),
MATCH(AC$2,'Productivity Dump'!$E$3:$AJ$3,0)
),
IF(AC$3="Attendance",
INDEX('Attendance Dump'!$E$2:$AI$400,
MATCH($A173,'Attendance Dump'!$B$2:$B$400,0),
MATCH(AC$2,'Attendance Dump'!$E$1:$AI$1,0)
),
INDEX('Active Hour''s Dump'!$D$3:$AH$337,
MATCH($C173,'Active Hour''s Dump'!$A$3:$A$337,0),
MATCH(AC$2,'Active Hour''s Dump'!$D$2:$AH$2,0)
))),"")</f>
        <v>1514.3490000000002</v>
      </c>
      <c r="AD173" s="13" t="str">
        <f>_xlfn.IFNA(IF(AD$3="Productivity",
INDEX('Productivity Dump'!$E$4:$AJ$500,
MATCH($A173,'Productivity Dump'!$A$4:$A$500,0),
MATCH(AD$2,'Productivity Dump'!$E$3:$AJ$3,0)
),
IF(AD$3="Attendance",
INDEX('Attendance Dump'!$E$2:$AI$400,
MATCH($A173,'Attendance Dump'!$B$2:$B$400,0),
MATCH(AD$2,'Attendance Dump'!$E$1:$AI$1,0)
),
INDEX('Active Hour''s Dump'!$D$3:$AH$337,
MATCH($C173,'Active Hour''s Dump'!$A$3:$A$337,0),
MATCH(AD$2,'Active Hour''s Dump'!$D$2:$AH$2,0)
))),"")</f>
        <v>P</v>
      </c>
      <c r="AE173" s="54">
        <f>_xlfn.IFNA(IF(AE$3="Productivity",
INDEX('Productivity Dump'!$E$4:$AJ$500,
MATCH($A173,'Productivity Dump'!$A$4:$A$500,0),
MATCH(AE$2,'Productivity Dump'!$E$3:$AJ$3,0)
),
IF(AE$3="Attendance",
INDEX('Attendance Dump'!$E$2:$AI$400,
MATCH($A173,'Attendance Dump'!$B$2:$B$400,0),
MATCH(AE$2,'Attendance Dump'!$E$1:$AI$1,0)
),
INDEX('Active Hour''s Dump'!$D$3:$AH$337,
MATCH($C173,'Active Hour''s Dump'!$A$3:$A$337,0),
MATCH(AE$2,'Active Hour''s Dump'!$D$2:$AH$2,0)
))),"")</f>
        <v>8.5</v>
      </c>
      <c r="AF173" s="13">
        <f>_xlfn.IFNA(IF(AF$3="Productivity",
INDEX('Productivity Dump'!$E$4:$AJ$500,
MATCH($A173,'Productivity Dump'!$A$4:$A$500,0),
MATCH(AF$2,'Productivity Dump'!$E$3:$AJ$3,0)
),
IF(AF$3="Attendance",
INDEX('Attendance Dump'!$E$2:$AI$400,
MATCH($A173,'Attendance Dump'!$B$2:$B$400,0),
MATCH(AF$2,'Attendance Dump'!$E$1:$AI$1,0)
),
INDEX('Active Hour''s Dump'!$D$3:$AH$337,
MATCH($C173,'Active Hour''s Dump'!$A$3:$A$337,0),
MATCH(AF$2,'Active Hour''s Dump'!$D$2:$AH$2,0)
))),"")</f>
        <v>1294.3400000000001</v>
      </c>
      <c r="AG173" s="13" t="str">
        <f>_xlfn.IFNA(IF(AG$3="Productivity",
INDEX('Productivity Dump'!$E$4:$AJ$500,
MATCH($A173,'Productivity Dump'!$A$4:$A$500,0),
MATCH(AG$2,'Productivity Dump'!$E$3:$AJ$3,0)
),
IF(AG$3="Attendance",
INDEX('Attendance Dump'!$E$2:$AI$400,
MATCH($A173,'Attendance Dump'!$B$2:$B$400,0),
MATCH(AG$2,'Attendance Dump'!$E$1:$AI$1,0)
),
INDEX('Active Hour''s Dump'!$D$3:$AH$337,
MATCH($C173,'Active Hour''s Dump'!$A$3:$A$337,0),
MATCH(AG$2,'Active Hour''s Dump'!$D$2:$AH$2,0)
))),"")</f>
        <v>P</v>
      </c>
      <c r="AH173" s="54">
        <f>_xlfn.IFNA(IF(AH$3="Productivity",
INDEX('Productivity Dump'!$E$4:$AJ$500,
MATCH($A173,'Productivity Dump'!$A$4:$A$500,0),
MATCH(AH$2,'Productivity Dump'!$E$3:$AJ$3,0)
),
IF(AH$3="Attendance",
INDEX('Attendance Dump'!$E$2:$AI$400,
MATCH($A173,'Attendance Dump'!$B$2:$B$400,0),
MATCH(AH$2,'Attendance Dump'!$E$1:$AI$1,0)
),
INDEX('Active Hour''s Dump'!$D$3:$AH$337,
MATCH($C173,'Active Hour''s Dump'!$A$3:$A$337,0),
MATCH(AH$2,'Active Hour''s Dump'!$D$2:$AH$2,0)
))),"")</f>
        <v>7.8333333333333304</v>
      </c>
      <c r="AI173" s="13">
        <f>_xlfn.IFNA(IF(AI$3="Productivity",
INDEX('Productivity Dump'!$E$4:$AJ$500,
MATCH($A173,'Productivity Dump'!$A$4:$A$500,0),
MATCH(AI$2,'Productivity Dump'!$E$3:$AJ$3,0)
),
IF(AI$3="Attendance",
INDEX('Attendance Dump'!$E$2:$AI$400,
MATCH($A173,'Attendance Dump'!$B$2:$B$400,0),
MATCH(AI$2,'Attendance Dump'!$E$1:$AI$1,0)
),
INDEX('Active Hour''s Dump'!$D$3:$AH$337,
MATCH($C173,'Active Hour''s Dump'!$A$3:$A$337,0),
MATCH(AI$2,'Active Hour''s Dump'!$D$2:$AH$2,0)
))),"")</f>
        <v>511.75</v>
      </c>
      <c r="AJ173" s="13" t="str">
        <f>_xlfn.IFNA(IF(AJ$3="Productivity",
INDEX('Productivity Dump'!$E$4:$AJ$500,
MATCH($A173,'Productivity Dump'!$A$4:$A$500,0),
MATCH(AJ$2,'Productivity Dump'!$E$3:$AJ$3,0)
),
IF(AJ$3="Attendance",
INDEX('Attendance Dump'!$E$2:$AI$400,
MATCH($A173,'Attendance Dump'!$B$2:$B$400,0),
MATCH(AJ$2,'Attendance Dump'!$E$1:$AI$1,0)
),
INDEX('Active Hour''s Dump'!$D$3:$AH$337,
MATCH($C173,'Active Hour''s Dump'!$A$3:$A$337,0),
MATCH(AJ$2,'Active Hour''s Dump'!$D$2:$AH$2,0)
))),"")</f>
        <v>PL</v>
      </c>
      <c r="AK173" s="54">
        <f>_xlfn.IFNA(IF(AK$3="Productivity",
INDEX('Productivity Dump'!$E$4:$AJ$500,
MATCH($A173,'Productivity Dump'!$A$4:$A$500,0),
MATCH(AK$2,'Productivity Dump'!$E$3:$AJ$3,0)
),
IF(AK$3="Attendance",
INDEX('Attendance Dump'!$E$2:$AI$400,
MATCH($A173,'Attendance Dump'!$B$2:$B$400,0),
MATCH(AK$2,'Attendance Dump'!$E$1:$AI$1,0)
),
INDEX('Active Hour''s Dump'!$D$3:$AH$337,
MATCH($C173,'Active Hour''s Dump'!$A$3:$A$337,0),
MATCH(AK$2,'Active Hour''s Dump'!$D$2:$AH$2,0)
))),"")</f>
        <v>2.8333333333333299</v>
      </c>
      <c r="AL173" s="13">
        <f>_xlfn.IFNA(IF(AL$3="Productivity",
INDEX('Productivity Dump'!$E$4:$AJ$500,
MATCH($A173,'Productivity Dump'!$A$4:$A$500,0),
MATCH(AL$2,'Productivity Dump'!$E$3:$AJ$3,0)
),
IF(AL$3="Attendance",
INDEX('Attendance Dump'!$E$2:$AI$400,
MATCH($A173,'Attendance Dump'!$B$2:$B$400,0),
MATCH(AL$2,'Attendance Dump'!$E$1:$AI$1,0)
),
INDEX('Active Hour''s Dump'!$D$3:$AH$337,
MATCH($C173,'Active Hour''s Dump'!$A$3:$A$337,0),
MATCH(AL$2,'Active Hour''s Dump'!$D$2:$AH$2,0)
))),"")</f>
        <v>208.82799999999997</v>
      </c>
      <c r="AM173" s="13" t="str">
        <f>_xlfn.IFNA(IF(AM$3="Productivity",
INDEX('Productivity Dump'!$E$4:$AJ$500,
MATCH($A173,'Productivity Dump'!$A$4:$A$500,0),
MATCH(AM$2,'Productivity Dump'!$E$3:$AJ$3,0)
),
IF(AM$3="Attendance",
INDEX('Attendance Dump'!$E$2:$AI$400,
MATCH($A173,'Attendance Dump'!$B$2:$B$400,0),
MATCH(AM$2,'Attendance Dump'!$E$1:$AI$1,0)
),
INDEX('Active Hour''s Dump'!$D$3:$AH$337,
MATCH($C173,'Active Hour''s Dump'!$A$3:$A$337,0),
MATCH(AM$2,'Active Hour''s Dump'!$D$2:$AH$2,0)
))),"")</f>
        <v>WO</v>
      </c>
      <c r="AN173" s="54">
        <f>_xlfn.IFNA(IF(AN$3="Productivity",
INDEX('Productivity Dump'!$E$4:$AJ$500,
MATCH($A173,'Productivity Dump'!$A$4:$A$500,0),
MATCH(AN$2,'Productivity Dump'!$E$3:$AJ$3,0)
),
IF(AN$3="Attendance",
INDEX('Attendance Dump'!$E$2:$AI$400,
MATCH($A173,'Attendance Dump'!$B$2:$B$400,0),
MATCH(AN$2,'Attendance Dump'!$E$1:$AI$1,0)
),
INDEX('Active Hour''s Dump'!$D$3:$AH$337,
MATCH($C173,'Active Hour''s Dump'!$A$3:$A$337,0),
MATCH(AN$2,'Active Hour''s Dump'!$D$2:$AH$2,0)
))),"")</f>
        <v>1.8333333333333299</v>
      </c>
      <c r="AO173" s="13">
        <f>_xlfn.IFNA(IF(AO$3="Productivity",
INDEX('Productivity Dump'!$E$4:$AJ$500,
MATCH($A173,'Productivity Dump'!$A$4:$A$500,0),
MATCH(AO$2,'Productivity Dump'!$E$3:$AJ$3,0)
),
IF(AO$3="Attendance",
INDEX('Attendance Dump'!$E$2:$AI$400,
MATCH($A173,'Attendance Dump'!$B$2:$B$400,0),
MATCH(AO$2,'Attendance Dump'!$E$1:$AI$1,0)
),
INDEX('Active Hour''s Dump'!$D$3:$AH$337,
MATCH($C173,'Active Hour''s Dump'!$A$3:$A$337,0),
MATCH(AO$2,'Active Hour''s Dump'!$D$2:$AH$2,0)
))),"")</f>
        <v>999.68200000000024</v>
      </c>
      <c r="AP173" s="13" t="str">
        <f>_xlfn.IFNA(IF(AP$3="Productivity",
INDEX('Productivity Dump'!$E$4:$AJ$500,
MATCH($A173,'Productivity Dump'!$A$4:$A$500,0),
MATCH(AP$2,'Productivity Dump'!$E$3:$AJ$3,0)
),
IF(AP$3="Attendance",
INDEX('Attendance Dump'!$E$2:$AI$400,
MATCH($A173,'Attendance Dump'!$B$2:$B$400,0),
MATCH(AP$2,'Attendance Dump'!$E$1:$AI$1,0)
),
INDEX('Active Hour''s Dump'!$D$3:$AH$337,
MATCH($C173,'Active Hour''s Dump'!$A$3:$A$337,0),
MATCH(AP$2,'Active Hour''s Dump'!$D$2:$AH$2,0)
))),"")</f>
        <v>P</v>
      </c>
      <c r="AQ173" s="54">
        <f>_xlfn.IFNA(IF(AQ$3="Productivity",
INDEX('Productivity Dump'!$E$4:$AJ$500,
MATCH($A173,'Productivity Dump'!$A$4:$A$500,0),
MATCH(AQ$2,'Productivity Dump'!$E$3:$AJ$3,0)
),
IF(AQ$3="Attendance",
INDEX('Attendance Dump'!$E$2:$AI$400,
MATCH($A173,'Attendance Dump'!$B$2:$B$400,0),
MATCH(AQ$2,'Attendance Dump'!$E$1:$AI$1,0)
),
INDEX('Active Hour''s Dump'!$D$3:$AH$337,
MATCH($C173,'Active Hour''s Dump'!$A$3:$A$337,0),
MATCH(AQ$2,'Active Hour''s Dump'!$D$2:$AH$2,0)
))),"")</f>
        <v>8.1666666666666696</v>
      </c>
      <c r="AR173" s="13">
        <f>_xlfn.IFNA(IF(AR$3="Productivity",
INDEX('Productivity Dump'!$E$4:$AJ$500,
MATCH($A173,'Productivity Dump'!$A$4:$A$500,0),
MATCH(AR$2,'Productivity Dump'!$E$3:$AJ$3,0)
),
IF(AR$3="Attendance",
INDEX('Attendance Dump'!$E$2:$AI$400,
MATCH($A173,'Attendance Dump'!$B$2:$B$400,0),
MATCH(AR$2,'Attendance Dump'!$E$1:$AI$1,0)
),
INDEX('Active Hour''s Dump'!$D$3:$AH$337,
MATCH($C173,'Active Hour''s Dump'!$A$3:$A$337,0),
MATCH(AR$2,'Active Hour''s Dump'!$D$2:$AH$2,0)
))),"")</f>
        <v>1548.2449999999999</v>
      </c>
      <c r="AS173" s="13" t="str">
        <f>_xlfn.IFNA(IF(AS$3="Productivity",
INDEX('Productivity Dump'!$E$4:$AJ$500,
MATCH($A173,'Productivity Dump'!$A$4:$A$500,0),
MATCH(AS$2,'Productivity Dump'!$E$3:$AJ$3,0)
),
IF(AS$3="Attendance",
INDEX('Attendance Dump'!$E$2:$AI$400,
MATCH($A173,'Attendance Dump'!$B$2:$B$400,0),
MATCH(AS$2,'Attendance Dump'!$E$1:$AI$1,0)
),
INDEX('Active Hour''s Dump'!$D$3:$AH$337,
MATCH($C173,'Active Hour''s Dump'!$A$3:$A$337,0),
MATCH(AS$2,'Active Hour''s Dump'!$D$2:$AH$2,0)
))),"")</f>
        <v>P</v>
      </c>
      <c r="AT173" s="54">
        <f>_xlfn.IFNA(IF(AT$3="Productivity",
INDEX('Productivity Dump'!$E$4:$AJ$500,
MATCH($A173,'Productivity Dump'!$A$4:$A$500,0),
MATCH(AT$2,'Productivity Dump'!$E$3:$AJ$3,0)
),
IF(AT$3="Attendance",
INDEX('Attendance Dump'!$E$2:$AI$400,
MATCH($A173,'Attendance Dump'!$B$2:$B$400,0),
MATCH(AT$2,'Attendance Dump'!$E$1:$AI$1,0)
),
INDEX('Active Hour''s Dump'!$D$3:$AH$337,
MATCH($C173,'Active Hour''s Dump'!$A$3:$A$337,0),
MATCH(AT$2,'Active Hour''s Dump'!$D$2:$AH$2,0)
))),"")</f>
        <v>9.75</v>
      </c>
      <c r="AU173" s="13">
        <f>_xlfn.IFNA(IF(AU$3="Productivity",
INDEX('Productivity Dump'!$E$4:$AJ$500,
MATCH($A173,'Productivity Dump'!$A$4:$A$500,0),
MATCH(AU$2,'Productivity Dump'!$E$3:$AJ$3,0)
),
IF(AU$3="Attendance",
INDEX('Attendance Dump'!$E$2:$AI$400,
MATCH($A173,'Attendance Dump'!$B$2:$B$400,0),
MATCH(AU$2,'Attendance Dump'!$E$1:$AI$1,0)
),
INDEX('Active Hour''s Dump'!$D$3:$AH$337,
MATCH($C173,'Active Hour''s Dump'!$A$3:$A$337,0),
MATCH(AU$2,'Active Hour''s Dump'!$D$2:$AH$2,0)
))),"")</f>
        <v>1508.0939999999996</v>
      </c>
      <c r="AV173" s="13" t="str">
        <f>_xlfn.IFNA(IF(AV$3="Productivity",
INDEX('Productivity Dump'!$E$4:$AJ$500,
MATCH($A173,'Productivity Dump'!$A$4:$A$500,0),
MATCH(AV$2,'Productivity Dump'!$E$3:$AJ$3,0)
),
IF(AV$3="Attendance",
INDEX('Attendance Dump'!$E$2:$AI$400,
MATCH($A173,'Attendance Dump'!$B$2:$B$400,0),
MATCH(AV$2,'Attendance Dump'!$E$1:$AI$1,0)
),
INDEX('Active Hour''s Dump'!$D$3:$AH$337,
MATCH($C173,'Active Hour''s Dump'!$A$3:$A$337,0),
MATCH(AV$2,'Active Hour''s Dump'!$D$2:$AH$2,0)
))),"")</f>
        <v>P</v>
      </c>
      <c r="AW173" s="54">
        <f>_xlfn.IFNA(IF(AW$3="Productivity",
INDEX('Productivity Dump'!$E$4:$AJ$500,
MATCH($A173,'Productivity Dump'!$A$4:$A$500,0),
MATCH(AW$2,'Productivity Dump'!$E$3:$AJ$3,0)
),
IF(AW$3="Attendance",
INDEX('Attendance Dump'!$E$2:$AI$400,
MATCH($A173,'Attendance Dump'!$B$2:$B$400,0),
MATCH(AW$2,'Attendance Dump'!$E$1:$AI$1,0)
),
INDEX('Active Hour''s Dump'!$D$3:$AH$337,
MATCH($C173,'Active Hour''s Dump'!$A$3:$A$337,0),
MATCH(AW$2,'Active Hour''s Dump'!$D$2:$AH$2,0)
))),"")</f>
        <v>10.1666666666667</v>
      </c>
      <c r="AX173" s="13">
        <f>_xlfn.IFNA(IF(AX$3="Productivity",
INDEX('Productivity Dump'!$E$4:$AJ$500,
MATCH($A173,'Productivity Dump'!$A$4:$A$500,0),
MATCH(AX$2,'Productivity Dump'!$E$3:$AJ$3,0)
),
IF(AX$3="Attendance",
INDEX('Attendance Dump'!$E$2:$AI$400,
MATCH($A173,'Attendance Dump'!$B$2:$B$400,0),
MATCH(AX$2,'Attendance Dump'!$E$1:$AI$1,0)
),
INDEX('Active Hour''s Dump'!$D$3:$AH$337,
MATCH($C173,'Active Hour''s Dump'!$A$3:$A$337,0),
MATCH(AX$2,'Active Hour''s Dump'!$D$2:$AH$2,0)
))),"")</f>
        <v>1451.74</v>
      </c>
      <c r="AY173" s="13" t="str">
        <f>_xlfn.IFNA(IF(AY$3="Productivity",
INDEX('Productivity Dump'!$E$4:$AJ$500,
MATCH($A173,'Productivity Dump'!$A$4:$A$500,0),
MATCH(AY$2,'Productivity Dump'!$E$3:$AJ$3,0)
),
IF(AY$3="Attendance",
INDEX('Attendance Dump'!$E$2:$AI$400,
MATCH($A173,'Attendance Dump'!$B$2:$B$400,0),
MATCH(AY$2,'Attendance Dump'!$E$1:$AI$1,0)
),
INDEX('Active Hour''s Dump'!$D$3:$AH$337,
MATCH($C173,'Active Hour''s Dump'!$A$3:$A$337,0),
MATCH(AY$2,'Active Hour''s Dump'!$D$2:$AH$2,0)
))),"")</f>
        <v>P</v>
      </c>
      <c r="AZ173" s="54">
        <f>_xlfn.IFNA(IF(AZ$3="Productivity",
INDEX('Productivity Dump'!$E$4:$AJ$500,
MATCH($A173,'Productivity Dump'!$A$4:$A$500,0),
MATCH(AZ$2,'Productivity Dump'!$E$3:$AJ$3,0)
),
IF(AZ$3="Attendance",
INDEX('Attendance Dump'!$E$2:$AI$400,
MATCH($A173,'Attendance Dump'!$B$2:$B$400,0),
MATCH(AZ$2,'Attendance Dump'!$E$1:$AI$1,0)
),
INDEX('Active Hour''s Dump'!$D$3:$AH$337,
MATCH($C173,'Active Hour''s Dump'!$A$3:$A$337,0),
MATCH(AZ$2,'Active Hour''s Dump'!$D$2:$AH$2,0)
))),"")</f>
        <v>9.0833333333333304</v>
      </c>
      <c r="BA173" s="13">
        <f>_xlfn.IFNA(IF(BA$3="Productivity",
INDEX('Productivity Dump'!$E$4:$AJ$500,
MATCH($A173,'Productivity Dump'!$A$4:$A$500,0),
MATCH(BA$2,'Productivity Dump'!$E$3:$AJ$3,0)
),
IF(BA$3="Attendance",
INDEX('Attendance Dump'!$E$2:$AI$400,
MATCH($A173,'Attendance Dump'!$B$2:$B$400,0),
MATCH(BA$2,'Attendance Dump'!$E$1:$AI$1,0)
),
INDEX('Active Hour''s Dump'!$D$3:$AH$337,
MATCH($C173,'Active Hour''s Dump'!$A$3:$A$337,0),
MATCH(BA$2,'Active Hour''s Dump'!$D$2:$AH$2,0)
))),"")</f>
        <v>1528.2310000000002</v>
      </c>
      <c r="BB173" s="13" t="str">
        <f>_xlfn.IFNA(IF(BB$3="Productivity",
INDEX('Productivity Dump'!$E$4:$AJ$500,
MATCH($A173,'Productivity Dump'!$A$4:$A$500,0),
MATCH(BB$2,'Productivity Dump'!$E$3:$AJ$3,0)
),
IF(BB$3="Attendance",
INDEX('Attendance Dump'!$E$2:$AI$400,
MATCH($A173,'Attendance Dump'!$B$2:$B$400,0),
MATCH(BB$2,'Attendance Dump'!$E$1:$AI$1,0)
),
INDEX('Active Hour''s Dump'!$D$3:$AH$337,
MATCH($C173,'Active Hour''s Dump'!$A$3:$A$337,0),
MATCH(BB$2,'Active Hour''s Dump'!$D$2:$AH$2,0)
))),"")</f>
        <v>P</v>
      </c>
      <c r="BC173" s="54">
        <f>_xlfn.IFNA(IF(BC$3="Productivity",
INDEX('Productivity Dump'!$E$4:$AJ$500,
MATCH($A173,'Productivity Dump'!$A$4:$A$500,0),
MATCH(BC$2,'Productivity Dump'!$E$3:$AJ$3,0)
),
IF(BC$3="Attendance",
INDEX('Attendance Dump'!$E$2:$AI$400,
MATCH($A173,'Attendance Dump'!$B$2:$B$400,0),
MATCH(BC$2,'Attendance Dump'!$E$1:$AI$1,0)
),
INDEX('Active Hour''s Dump'!$D$3:$AH$337,
MATCH($C173,'Active Hour''s Dump'!$A$3:$A$337,0),
MATCH(BC$2,'Active Hour''s Dump'!$D$2:$AH$2,0)
))),"")</f>
        <v>8.5833333333333304</v>
      </c>
      <c r="BD173" s="13">
        <f>_xlfn.IFNA(IF(BD$3="Productivity",
INDEX('Productivity Dump'!$E$4:$AJ$500,
MATCH($A173,'Productivity Dump'!$A$4:$A$500,0),
MATCH(BD$2,'Productivity Dump'!$E$3:$AJ$3,0)
),
IF(BD$3="Attendance",
INDEX('Attendance Dump'!$E$2:$AI$400,
MATCH($A173,'Attendance Dump'!$B$2:$B$400,0),
MATCH(BD$2,'Attendance Dump'!$E$1:$AI$1,0)
),
INDEX('Active Hour''s Dump'!$D$3:$AH$337,
MATCH($C173,'Active Hour''s Dump'!$A$3:$A$337,0),
MATCH(BD$2,'Active Hour''s Dump'!$D$2:$AH$2,0)
))),"")</f>
        <v>924.40899999999988</v>
      </c>
      <c r="BE173" s="13" t="str">
        <f>_xlfn.IFNA(IF(BE$3="Productivity",
INDEX('Productivity Dump'!$E$4:$AJ$500,
MATCH($A173,'Productivity Dump'!$A$4:$A$500,0),
MATCH(BE$2,'Productivity Dump'!$E$3:$AJ$3,0)
),
IF(BE$3="Attendance",
INDEX('Attendance Dump'!$E$2:$AI$400,
MATCH($A173,'Attendance Dump'!$B$2:$B$400,0),
MATCH(BE$2,'Attendance Dump'!$E$1:$AI$1,0)
),
INDEX('Active Hour''s Dump'!$D$3:$AH$337,
MATCH($C173,'Active Hour''s Dump'!$A$3:$A$337,0),
MATCH(BE$2,'Active Hour''s Dump'!$D$2:$AH$2,0)
))),"")</f>
        <v>P</v>
      </c>
      <c r="BF173" s="54">
        <f>_xlfn.IFNA(IF(BF$3="Productivity",
INDEX('Productivity Dump'!$E$4:$AJ$500,
MATCH($A173,'Productivity Dump'!$A$4:$A$500,0),
MATCH(BF$2,'Productivity Dump'!$E$3:$AJ$3,0)
),
IF(BF$3="Attendance",
INDEX('Attendance Dump'!$E$2:$AI$400,
MATCH($A173,'Attendance Dump'!$B$2:$B$400,0),
MATCH(BF$2,'Attendance Dump'!$E$1:$AI$1,0)
),
INDEX('Active Hour''s Dump'!$D$3:$AH$337,
MATCH($C173,'Active Hour''s Dump'!$A$3:$A$337,0),
MATCH(BF$2,'Active Hour''s Dump'!$D$2:$AH$2,0)
))),"")</f>
        <v>6.9166666666666696</v>
      </c>
      <c r="BG173" s="13">
        <f>_xlfn.IFNA(IF(BG$3="Productivity",
INDEX('Productivity Dump'!$E$4:$AJ$500,
MATCH($A173,'Productivity Dump'!$A$4:$A$500,0),
MATCH(BG$2,'Productivity Dump'!$E$3:$AJ$3,0)
),
IF(BG$3="Attendance",
INDEX('Attendance Dump'!$E$2:$AI$400,
MATCH($A173,'Attendance Dump'!$B$2:$B$400,0),
MATCH(BG$2,'Attendance Dump'!$E$1:$AI$1,0)
),
INDEX('Active Hour''s Dump'!$D$3:$AH$337,
MATCH($C173,'Active Hour''s Dump'!$A$3:$A$337,0),
MATCH(BG$2,'Active Hour''s Dump'!$D$2:$AH$2,0)
))),"")</f>
        <v>424.24099999999999</v>
      </c>
      <c r="BH173" s="13" t="str">
        <f>_xlfn.IFNA(IF(BH$3="Productivity",
INDEX('Productivity Dump'!$E$4:$AJ$500,
MATCH($A173,'Productivity Dump'!$A$4:$A$500,0),
MATCH(BH$2,'Productivity Dump'!$E$3:$AJ$3,0)
),
IF(BH$3="Attendance",
INDEX('Attendance Dump'!$E$2:$AI$400,
MATCH($A173,'Attendance Dump'!$B$2:$B$400,0),
MATCH(BH$2,'Attendance Dump'!$E$1:$AI$1,0)
),
INDEX('Active Hour''s Dump'!$D$3:$AH$337,
MATCH($C173,'Active Hour''s Dump'!$A$3:$A$337,0),
MATCH(BH$2,'Active Hour''s Dump'!$D$2:$AH$2,0)
))),"")</f>
        <v>WO</v>
      </c>
      <c r="BI173" s="54">
        <f>_xlfn.IFNA(IF(BI$3="Productivity",
INDEX('Productivity Dump'!$E$4:$AJ$500,
MATCH($A173,'Productivity Dump'!$A$4:$A$500,0),
MATCH(BI$2,'Productivity Dump'!$E$3:$AJ$3,0)
),
IF(BI$3="Attendance",
INDEX('Attendance Dump'!$E$2:$AI$400,
MATCH($A173,'Attendance Dump'!$B$2:$B$400,0),
MATCH(BI$2,'Attendance Dump'!$E$1:$AI$1,0)
),
INDEX('Active Hour''s Dump'!$D$3:$AH$337,
MATCH($C173,'Active Hour''s Dump'!$A$3:$A$337,0),
MATCH(BI$2,'Active Hour''s Dump'!$D$2:$AH$2,0)
))),"")</f>
        <v>2.75</v>
      </c>
      <c r="BJ173" s="13">
        <f>_xlfn.IFNA(IF(BJ$3="Productivity",
INDEX('Productivity Dump'!$E$4:$AJ$500,
MATCH($A173,'Productivity Dump'!$A$4:$A$500,0),
MATCH(BJ$2,'Productivity Dump'!$E$3:$AJ$3,0)
),
IF(BJ$3="Attendance",
INDEX('Attendance Dump'!$E$2:$AI$400,
MATCH($A173,'Attendance Dump'!$B$2:$B$400,0),
MATCH(BJ$2,'Attendance Dump'!$E$1:$AI$1,0)
),
INDEX('Active Hour''s Dump'!$D$3:$AH$337,
MATCH($C173,'Active Hour''s Dump'!$A$3:$A$337,0),
MATCH(BJ$2,'Active Hour''s Dump'!$D$2:$AH$2,0)
))),"")</f>
        <v>999.87200000000018</v>
      </c>
      <c r="BK173" s="13" t="str">
        <f>_xlfn.IFNA(IF(BK$3="Productivity",
INDEX('Productivity Dump'!$E$4:$AJ$500,
MATCH($A173,'Productivity Dump'!$A$4:$A$500,0),
MATCH(BK$2,'Productivity Dump'!$E$3:$AJ$3,0)
),
IF(BK$3="Attendance",
INDEX('Attendance Dump'!$E$2:$AI$400,
MATCH($A173,'Attendance Dump'!$B$2:$B$400,0),
MATCH(BK$2,'Attendance Dump'!$E$1:$AI$1,0)
),
INDEX('Active Hour''s Dump'!$D$3:$AH$337,
MATCH($C173,'Active Hour''s Dump'!$A$3:$A$337,0),
MATCH(BK$2,'Active Hour''s Dump'!$D$2:$AH$2,0)
))),"")</f>
        <v>P</v>
      </c>
      <c r="BL173" s="54">
        <f>_xlfn.IFNA(IF(BL$3="Productivity",
INDEX('Productivity Dump'!$E$4:$AJ$500,
MATCH($A173,'Productivity Dump'!$A$4:$A$500,0),
MATCH(BL$2,'Productivity Dump'!$E$3:$AJ$3,0)
),
IF(BL$3="Attendance",
INDEX('Attendance Dump'!$E$2:$AI$400,
MATCH($A173,'Attendance Dump'!$B$2:$B$400,0),
MATCH(BL$2,'Attendance Dump'!$E$1:$AI$1,0)
),
INDEX('Active Hour''s Dump'!$D$3:$AH$337,
MATCH($C173,'Active Hour''s Dump'!$A$3:$A$337,0),
MATCH(BL$2,'Active Hour''s Dump'!$D$2:$AH$2,0)
))),"")</f>
        <v>6.1666666666666696</v>
      </c>
      <c r="BM173" s="13">
        <f>_xlfn.IFNA(IF(BM$3="Productivity",
INDEX('Productivity Dump'!$E$4:$AJ$500,
MATCH($A173,'Productivity Dump'!$A$4:$A$500,0),
MATCH(BM$2,'Productivity Dump'!$E$3:$AJ$3,0)
),
IF(BM$3="Attendance",
INDEX('Attendance Dump'!$E$2:$AI$400,
MATCH($A173,'Attendance Dump'!$B$2:$B$400,0),
MATCH(BM$2,'Attendance Dump'!$E$1:$AI$1,0)
),
INDEX('Active Hour''s Dump'!$D$3:$AH$337,
MATCH($C173,'Active Hour''s Dump'!$A$3:$A$337,0),
MATCH(BM$2,'Active Hour''s Dump'!$D$2:$AH$2,0)
))),"")</f>
        <v>1353.297</v>
      </c>
      <c r="BN173" s="13" t="str">
        <f>_xlfn.IFNA(IF(BN$3="Productivity",
INDEX('Productivity Dump'!$E$4:$AJ$500,
MATCH($A173,'Productivity Dump'!$A$4:$A$500,0),
MATCH(BN$2,'Productivity Dump'!$E$3:$AJ$3,0)
),
IF(BN$3="Attendance",
INDEX('Attendance Dump'!$E$2:$AI$400,
MATCH($A173,'Attendance Dump'!$B$2:$B$400,0),
MATCH(BN$2,'Attendance Dump'!$E$1:$AI$1,0)
),
INDEX('Active Hour''s Dump'!$D$3:$AH$337,
MATCH($C173,'Active Hour''s Dump'!$A$3:$A$337,0),
MATCH(BN$2,'Active Hour''s Dump'!$D$2:$AH$2,0)
))),"")</f>
        <v>P</v>
      </c>
      <c r="BO173" s="54">
        <f>_xlfn.IFNA(IF(BO$3="Productivity",
INDEX('Productivity Dump'!$E$4:$AJ$500,
MATCH($A173,'Productivity Dump'!$A$4:$A$500,0),
MATCH(BO$2,'Productivity Dump'!$E$3:$AJ$3,0)
),
IF(BO$3="Attendance",
INDEX('Attendance Dump'!$E$2:$AI$400,
MATCH($A173,'Attendance Dump'!$B$2:$B$400,0),
MATCH(BO$2,'Attendance Dump'!$E$1:$AI$1,0)
),
INDEX('Active Hour''s Dump'!$D$3:$AH$337,
MATCH($C173,'Active Hour''s Dump'!$A$3:$A$337,0),
MATCH(BO$2,'Active Hour''s Dump'!$D$2:$AH$2,0)
))),"")</f>
        <v>8.9166666666666696</v>
      </c>
      <c r="BP173" s="13">
        <f>_xlfn.IFNA(IF(BP$3="Productivity",
INDEX('Productivity Dump'!$E$4:$AJ$500,
MATCH($A173,'Productivity Dump'!$A$4:$A$500,0),
MATCH(BP$2,'Productivity Dump'!$E$3:$AJ$3,0)
),
IF(BP$3="Attendance",
INDEX('Attendance Dump'!$E$2:$AI$400,
MATCH($A173,'Attendance Dump'!$B$2:$B$400,0),
MATCH(BP$2,'Attendance Dump'!$E$1:$AI$1,0)
),
INDEX('Active Hour''s Dump'!$D$3:$AH$337,
MATCH($C173,'Active Hour''s Dump'!$A$3:$A$337,0),
MATCH(BP$2,'Active Hour''s Dump'!$D$2:$AH$2,0)
))),"")</f>
        <v>1278.9590000000001</v>
      </c>
      <c r="BQ173" s="13" t="str">
        <f>_xlfn.IFNA(IF(BQ$3="Productivity",
INDEX('Productivity Dump'!$E$4:$AJ$500,
MATCH($A173,'Productivity Dump'!$A$4:$A$500,0),
MATCH(BQ$2,'Productivity Dump'!$E$3:$AJ$3,0)
),
IF(BQ$3="Attendance",
INDEX('Attendance Dump'!$E$2:$AI$400,
MATCH($A173,'Attendance Dump'!$B$2:$B$400,0),
MATCH(BQ$2,'Attendance Dump'!$E$1:$AI$1,0)
),
INDEX('Active Hour''s Dump'!$D$3:$AH$337,
MATCH($C173,'Active Hour''s Dump'!$A$3:$A$337,0),
MATCH(BQ$2,'Active Hour''s Dump'!$D$2:$AH$2,0)
))),"")</f>
        <v>P</v>
      </c>
      <c r="BR173" s="54">
        <f>_xlfn.IFNA(IF(BR$3="Productivity",
INDEX('Productivity Dump'!$E$4:$AJ$500,
MATCH($A173,'Productivity Dump'!$A$4:$A$500,0),
MATCH(BR$2,'Productivity Dump'!$E$3:$AJ$3,0)
),
IF(BR$3="Attendance",
INDEX('Attendance Dump'!$E$2:$AI$400,
MATCH($A173,'Attendance Dump'!$B$2:$B$400,0),
MATCH(BR$2,'Attendance Dump'!$E$1:$AI$1,0)
),
INDEX('Active Hour''s Dump'!$D$3:$AH$337,
MATCH($C173,'Active Hour''s Dump'!$A$3:$A$337,0),
MATCH(BR$2,'Active Hour''s Dump'!$D$2:$AH$2,0)
))),"")</f>
        <v>7</v>
      </c>
      <c r="BS173" s="13">
        <f>_xlfn.IFNA(IF(BS$3="Productivity",
INDEX('Productivity Dump'!$E$4:$AJ$500,
MATCH($A173,'Productivity Dump'!$A$4:$A$500,0),
MATCH(BS$2,'Productivity Dump'!$E$3:$AJ$3,0)
),
IF(BS$3="Attendance",
INDEX('Attendance Dump'!$E$2:$AI$400,
MATCH($A173,'Attendance Dump'!$B$2:$B$400,0),
MATCH(BS$2,'Attendance Dump'!$E$1:$AI$1,0)
),
INDEX('Active Hour''s Dump'!$D$3:$AH$337,
MATCH($C173,'Active Hour''s Dump'!$A$3:$A$337,0),
MATCH(BS$2,'Active Hour''s Dump'!$D$2:$AH$2,0)
))),"")</f>
        <v>0</v>
      </c>
      <c r="BT173" s="13" t="str">
        <f>_xlfn.IFNA(IF(BT$3="Productivity",
INDEX('Productivity Dump'!$E$4:$AJ$500,
MATCH($A173,'Productivity Dump'!$A$4:$A$500,0),
MATCH(BT$2,'Productivity Dump'!$E$3:$AJ$3,0)
),
IF(BT$3="Attendance",
INDEX('Attendance Dump'!$E$2:$AI$400,
MATCH($A173,'Attendance Dump'!$B$2:$B$400,0),
MATCH(BT$2,'Attendance Dump'!$E$1:$AI$1,0)
),
INDEX('Active Hour''s Dump'!$D$3:$AH$337,
MATCH($C173,'Active Hour''s Dump'!$A$3:$A$337,0),
MATCH(BT$2,'Active Hour''s Dump'!$D$2:$AH$2,0)
))),"")</f>
        <v>H</v>
      </c>
      <c r="BU173" s="54">
        <f>_xlfn.IFNA(IF(BU$3="Productivity",
INDEX('Productivity Dump'!$E$4:$AJ$500,
MATCH($A173,'Productivity Dump'!$A$4:$A$500,0),
MATCH(BU$2,'Productivity Dump'!$E$3:$AJ$3,0)
),
IF(BU$3="Attendance",
INDEX('Attendance Dump'!$E$2:$AI$400,
MATCH($A173,'Attendance Dump'!$B$2:$B$400,0),
MATCH(BU$2,'Attendance Dump'!$E$1:$AI$1,0)
),
INDEX('Active Hour''s Dump'!$D$3:$AH$337,
MATCH($C173,'Active Hour''s Dump'!$A$3:$A$337,0),
MATCH(BU$2,'Active Hour''s Dump'!$D$2:$AH$2,0)
))),"")</f>
        <v>0</v>
      </c>
      <c r="BV173" s="13">
        <f>_xlfn.IFNA(IF(BV$3="Productivity",
INDEX('Productivity Dump'!$E$4:$AJ$500,
MATCH($A173,'Productivity Dump'!$A$4:$A$500,0),
MATCH(BV$2,'Productivity Dump'!$E$3:$AJ$3,0)
),
IF(BV$3="Attendance",
INDEX('Attendance Dump'!$E$2:$AI$400,
MATCH($A173,'Attendance Dump'!$B$2:$B$400,0),
MATCH(BV$2,'Attendance Dump'!$E$1:$AI$1,0)
),
INDEX('Active Hour''s Dump'!$D$3:$AH$337,
MATCH($C173,'Active Hour''s Dump'!$A$3:$A$337,0),
MATCH(BV$2,'Active Hour''s Dump'!$D$2:$AH$2,0)
))),"")</f>
        <v>1273.6899999999998</v>
      </c>
      <c r="BW173" s="13" t="str">
        <f>_xlfn.IFNA(IF(BW$3="Productivity",
INDEX('Productivity Dump'!$E$4:$AJ$500,
MATCH($A173,'Productivity Dump'!$A$4:$A$500,0),
MATCH(BW$2,'Productivity Dump'!$E$3:$AJ$3,0)
),
IF(BW$3="Attendance",
INDEX('Attendance Dump'!$E$2:$AI$400,
MATCH($A173,'Attendance Dump'!$B$2:$B$400,0),
MATCH(BW$2,'Attendance Dump'!$E$1:$AI$1,0)
),
INDEX('Active Hour''s Dump'!$D$3:$AH$337,
MATCH($C173,'Active Hour''s Dump'!$A$3:$A$337,0),
MATCH(BW$2,'Active Hour''s Dump'!$D$2:$AH$2,0)
))),"")</f>
        <v>P</v>
      </c>
      <c r="BX173" s="54">
        <f>_xlfn.IFNA(IF(BX$3="Productivity",
INDEX('Productivity Dump'!$E$4:$AJ$500,
MATCH($A173,'Productivity Dump'!$A$4:$A$500,0),
MATCH(BX$2,'Productivity Dump'!$E$3:$AJ$3,0)
),
IF(BX$3="Attendance",
INDEX('Attendance Dump'!$E$2:$AI$400,
MATCH($A173,'Attendance Dump'!$B$2:$B$400,0),
MATCH(BX$2,'Attendance Dump'!$E$1:$AI$1,0)
),
INDEX('Active Hour''s Dump'!$D$3:$AH$337,
MATCH($C173,'Active Hour''s Dump'!$A$3:$A$337,0),
MATCH(BX$2,'Active Hour''s Dump'!$D$2:$AH$2,0)
))),"")</f>
        <v>8.3333333333333304</v>
      </c>
      <c r="BY173" s="13">
        <f>_xlfn.IFNA(IF(BY$3="Productivity",
INDEX('Productivity Dump'!$E$4:$AJ$500,
MATCH($A173,'Productivity Dump'!$A$4:$A$500,0),
MATCH(BY$2,'Productivity Dump'!$E$3:$AJ$3,0)
),
IF(BY$3="Attendance",
INDEX('Attendance Dump'!$E$2:$AI$400,
MATCH($A173,'Attendance Dump'!$B$2:$B$400,0),
MATCH(BY$2,'Attendance Dump'!$E$1:$AI$1,0)
),
INDEX('Active Hour''s Dump'!$D$3:$AH$337,
MATCH($C173,'Active Hour''s Dump'!$A$3:$A$337,0),
MATCH(BY$2,'Active Hour''s Dump'!$D$2:$AH$2,0)
))),"")</f>
        <v>619.10200000000009</v>
      </c>
      <c r="BZ173" s="13" t="str">
        <f>_xlfn.IFNA(IF(BZ$3="Productivity",
INDEX('Productivity Dump'!$E$4:$AJ$500,
MATCH($A173,'Productivity Dump'!$A$4:$A$500,0),
MATCH(BZ$2,'Productivity Dump'!$E$3:$AJ$3,0)
),
IF(BZ$3="Attendance",
INDEX('Attendance Dump'!$E$2:$AI$400,
MATCH($A173,'Attendance Dump'!$B$2:$B$400,0),
MATCH(BZ$2,'Attendance Dump'!$E$1:$AI$1,0)
),
INDEX('Active Hour''s Dump'!$D$3:$AH$337,
MATCH($C173,'Active Hour''s Dump'!$A$3:$A$337,0),
MATCH(BZ$2,'Active Hour''s Dump'!$D$2:$AH$2,0)
))),"")</f>
        <v>P</v>
      </c>
      <c r="CA173" s="54">
        <f>_xlfn.IFNA(IF(CA$3="Productivity",
INDEX('Productivity Dump'!$E$4:$AJ$500,
MATCH($A173,'Productivity Dump'!$A$4:$A$500,0),
MATCH(CA$2,'Productivity Dump'!$E$3:$AJ$3,0)
),
IF(CA$3="Attendance",
INDEX('Attendance Dump'!$E$2:$AI$400,
MATCH($A173,'Attendance Dump'!$B$2:$B$400,0),
MATCH(CA$2,'Attendance Dump'!$E$1:$AI$1,0)
),
INDEX('Active Hour''s Dump'!$D$3:$AH$337,
MATCH($C173,'Active Hour''s Dump'!$A$3:$A$337,0),
MATCH(CA$2,'Active Hour''s Dump'!$D$2:$AH$2,0)
))),"")</f>
        <v>5.5833333333333304</v>
      </c>
      <c r="CB173" s="13">
        <f>_xlfn.IFNA(IF(CB$3="Productivity",
INDEX('Productivity Dump'!$E$4:$AJ$500,
MATCH($A173,'Productivity Dump'!$A$4:$A$500,0),
MATCH(CB$2,'Productivity Dump'!$E$3:$AJ$3,0)
),
IF(CB$3="Attendance",
INDEX('Attendance Dump'!$E$2:$AI$400,
MATCH($A173,'Attendance Dump'!$B$2:$B$400,0),
MATCH(CB$2,'Attendance Dump'!$E$1:$AI$1,0)
),
INDEX('Active Hour''s Dump'!$D$3:$AH$337,
MATCH($C173,'Active Hour''s Dump'!$A$3:$A$337,0),
MATCH(CB$2,'Active Hour''s Dump'!$D$2:$AH$2,0)
))),"")</f>
        <v>410.87299999999993</v>
      </c>
      <c r="CC173" s="13" t="str">
        <f>_xlfn.IFNA(IF(CC$3="Productivity",
INDEX('Productivity Dump'!$E$4:$AJ$500,
MATCH($A173,'Productivity Dump'!$A$4:$A$500,0),
MATCH(CC$2,'Productivity Dump'!$E$3:$AJ$3,0)
),
IF(CC$3="Attendance",
INDEX('Attendance Dump'!$E$2:$AI$400,
MATCH($A173,'Attendance Dump'!$B$2:$B$400,0),
MATCH(CC$2,'Attendance Dump'!$E$1:$AI$1,0)
),
INDEX('Active Hour''s Dump'!$D$3:$AH$337,
MATCH($C173,'Active Hour''s Dump'!$A$3:$A$337,0),
MATCH(CC$2,'Active Hour''s Dump'!$D$2:$AH$2,0)
))),"")</f>
        <v>WO</v>
      </c>
      <c r="CD173" s="54">
        <f>_xlfn.IFNA(IF(CD$3="Productivity",
INDEX('Productivity Dump'!$E$4:$AJ$500,
MATCH($A173,'Productivity Dump'!$A$4:$A$500,0),
MATCH(CD$2,'Productivity Dump'!$E$3:$AJ$3,0)
),
IF(CD$3="Attendance",
INDEX('Attendance Dump'!$E$2:$AI$400,
MATCH($A173,'Attendance Dump'!$B$2:$B$400,0),
MATCH(CD$2,'Attendance Dump'!$E$1:$AI$1,0)
),
INDEX('Active Hour''s Dump'!$D$3:$AH$337,
MATCH($C173,'Active Hour''s Dump'!$A$3:$A$337,0),
MATCH(CD$2,'Active Hour''s Dump'!$D$2:$AH$2,0)
))),"")</f>
        <v>3.25</v>
      </c>
      <c r="CE173" s="13">
        <f>_xlfn.IFNA(IF(CE$3="Productivity",
INDEX('Productivity Dump'!$E$4:$AJ$500,
MATCH($A173,'Productivity Dump'!$A$4:$A$500,0),
MATCH(CE$2,'Productivity Dump'!$E$3:$AJ$3,0)
),
IF(CE$3="Attendance",
INDEX('Attendance Dump'!$E$2:$AI$400,
MATCH($A173,'Attendance Dump'!$B$2:$B$400,0),
MATCH(CE$2,'Attendance Dump'!$E$1:$AI$1,0)
),
INDEX('Active Hour''s Dump'!$D$3:$AH$337,
MATCH($C173,'Active Hour''s Dump'!$A$3:$A$337,0),
MATCH(CE$2,'Active Hour''s Dump'!$D$2:$AH$2,0)
))),"")</f>
        <v>963.173</v>
      </c>
      <c r="CF173" s="13" t="str">
        <f>_xlfn.IFNA(IF(CF$3="Productivity",
INDEX('Productivity Dump'!$E$4:$AJ$500,
MATCH($A173,'Productivity Dump'!$A$4:$A$500,0),
MATCH(CF$2,'Productivity Dump'!$E$3:$AJ$3,0)
),
IF(CF$3="Attendance",
INDEX('Attendance Dump'!$E$2:$AI$400,
MATCH($A173,'Attendance Dump'!$B$2:$B$400,0),
MATCH(CF$2,'Attendance Dump'!$E$1:$AI$1,0)
),
INDEX('Active Hour''s Dump'!$D$3:$AH$337,
MATCH($C173,'Active Hour''s Dump'!$A$3:$A$337,0),
MATCH(CF$2,'Active Hour''s Dump'!$D$2:$AH$2,0)
))),"")</f>
        <v>P</v>
      </c>
      <c r="CG173" s="54">
        <f>_xlfn.IFNA(IF(CG$3="Productivity",
INDEX('Productivity Dump'!$E$4:$AJ$500,
MATCH($A173,'Productivity Dump'!$A$4:$A$500,0),
MATCH(CG$2,'Productivity Dump'!$E$3:$AJ$3,0)
),
IF(CG$3="Attendance",
INDEX('Attendance Dump'!$E$2:$AI$400,
MATCH($A173,'Attendance Dump'!$B$2:$B$400,0),
MATCH(CG$2,'Attendance Dump'!$E$1:$AI$1,0)
),
INDEX('Active Hour''s Dump'!$D$3:$AH$337,
MATCH($C173,'Active Hour''s Dump'!$A$3:$A$337,0),
MATCH(CG$2,'Active Hour''s Dump'!$D$2:$AH$2,0)
))),"")</f>
        <v>5.3333333333333304</v>
      </c>
      <c r="CH173" s="13">
        <f>_xlfn.IFNA(IF(CH$3="Productivity",
INDEX('Productivity Dump'!$E$4:$AJ$500,
MATCH($A173,'Productivity Dump'!$A$4:$A$500,0),
MATCH(CH$2,'Productivity Dump'!$E$3:$AJ$3,0)
),
IF(CH$3="Attendance",
INDEX('Attendance Dump'!$E$2:$AI$400,
MATCH($A173,'Attendance Dump'!$B$2:$B$400,0),
MATCH(CH$2,'Attendance Dump'!$E$1:$AI$1,0)
),
INDEX('Active Hour''s Dump'!$D$3:$AH$337,
MATCH($C173,'Active Hour''s Dump'!$A$3:$A$337,0),
MATCH(CH$2,'Active Hour''s Dump'!$D$2:$AH$2,0)
))),"")</f>
        <v>1438.3609999999999</v>
      </c>
      <c r="CI173" s="13" t="str">
        <f>_xlfn.IFNA(IF(CI$3="Productivity",
INDEX('Productivity Dump'!$E$4:$AJ$500,
MATCH($A173,'Productivity Dump'!$A$4:$A$500,0),
MATCH(CI$2,'Productivity Dump'!$E$3:$AJ$3,0)
),
IF(CI$3="Attendance",
INDEX('Attendance Dump'!$E$2:$AI$400,
MATCH($A173,'Attendance Dump'!$B$2:$B$400,0),
MATCH(CI$2,'Attendance Dump'!$E$1:$AI$1,0)
),
INDEX('Active Hour''s Dump'!$D$3:$AH$337,
MATCH($C173,'Active Hour''s Dump'!$A$3:$A$337,0),
MATCH(CI$2,'Active Hour''s Dump'!$D$2:$AH$2,0)
))),"")</f>
        <v>P</v>
      </c>
      <c r="CJ173" s="54">
        <f>_xlfn.IFNA(IF(CJ$3="Productivity",
INDEX('Productivity Dump'!$E$4:$AJ$500,
MATCH($A173,'Productivity Dump'!$A$4:$A$500,0),
MATCH(CJ$2,'Productivity Dump'!$E$3:$AJ$3,0)
),
IF(CJ$3="Attendance",
INDEX('Attendance Dump'!$E$2:$AI$400,
MATCH($A173,'Attendance Dump'!$B$2:$B$400,0),
MATCH(CJ$2,'Attendance Dump'!$E$1:$AI$1,0)
),
INDEX('Active Hour''s Dump'!$D$3:$AH$337,
MATCH($C173,'Active Hour''s Dump'!$A$3:$A$337,0),
MATCH(CJ$2,'Active Hour''s Dump'!$D$2:$AH$2,0)
))),"")</f>
        <v>8.25</v>
      </c>
      <c r="CK173" s="13">
        <f>_xlfn.IFNA(IF(CK$3="Productivity",
INDEX('Productivity Dump'!$E$4:$AJ$500,
MATCH($A173,'Productivity Dump'!$A$4:$A$500,0),
MATCH(CK$2,'Productivity Dump'!$E$3:$AJ$3,0)
),
IF(CK$3="Attendance",
INDEX('Attendance Dump'!$E$2:$AI$400,
MATCH($A173,'Attendance Dump'!$B$2:$B$400,0),
MATCH(CK$2,'Attendance Dump'!$E$1:$AI$1,0)
),
INDEX('Active Hour''s Dump'!$D$3:$AH$337,
MATCH($C173,'Active Hour''s Dump'!$A$3:$A$337,0),
MATCH(CK$2,'Active Hour''s Dump'!$D$2:$AH$2,0)
))),"")</f>
        <v>1511.5010000000002</v>
      </c>
      <c r="CL173" s="13" t="str">
        <f>_xlfn.IFNA(IF(CL$3="Productivity",
INDEX('Productivity Dump'!$E$4:$AJ$500,
MATCH($A173,'Productivity Dump'!$A$4:$A$500,0),
MATCH(CL$2,'Productivity Dump'!$E$3:$AJ$3,0)
),
IF(CL$3="Attendance",
INDEX('Attendance Dump'!$E$2:$AI$400,
MATCH($A173,'Attendance Dump'!$B$2:$B$400,0),
MATCH(CL$2,'Attendance Dump'!$E$1:$AI$1,0)
),
INDEX('Active Hour''s Dump'!$D$3:$AH$337,
MATCH($C173,'Active Hour''s Dump'!$A$3:$A$337,0),
MATCH(CL$2,'Active Hour''s Dump'!$D$2:$AH$2,0)
))),"")</f>
        <v>P</v>
      </c>
      <c r="CM173" s="54">
        <f>_xlfn.IFNA(IF(CM$3="Productivity",
INDEX('Productivity Dump'!$E$4:$AJ$500,
MATCH($A173,'Productivity Dump'!$A$4:$A$500,0),
MATCH(CM$2,'Productivity Dump'!$E$3:$AJ$3,0)
),
IF(CM$3="Attendance",
INDEX('Attendance Dump'!$E$2:$AI$400,
MATCH($A173,'Attendance Dump'!$B$2:$B$400,0),
MATCH(CM$2,'Attendance Dump'!$E$1:$AI$1,0)
),
INDEX('Active Hour''s Dump'!$D$3:$AH$337,
MATCH($C173,'Active Hour''s Dump'!$A$3:$A$337,0),
MATCH(CM$2,'Active Hour''s Dump'!$D$2:$AH$2,0)
))),"")</f>
        <v>8.5</v>
      </c>
      <c r="CN173" s="13">
        <f>_xlfn.IFNA(IF(CN$3="Productivity",
INDEX('Productivity Dump'!$E$4:$AJ$500,
MATCH($A173,'Productivity Dump'!$A$4:$A$500,0),
MATCH(CN$2,'Productivity Dump'!$E$3:$AJ$3,0)
),
IF(CN$3="Attendance",
INDEX('Attendance Dump'!$E$2:$AI$400,
MATCH($A173,'Attendance Dump'!$B$2:$B$400,0),
MATCH(CN$2,'Attendance Dump'!$E$1:$AI$1,0)
),
INDEX('Active Hour''s Dump'!$D$3:$AH$337,
MATCH($C173,'Active Hour''s Dump'!$A$3:$A$337,0),
MATCH(CN$2,'Active Hour''s Dump'!$D$2:$AH$2,0)
))),"")</f>
        <v>0</v>
      </c>
      <c r="CO173" s="13">
        <f>_xlfn.IFNA(IF(CO$3="Productivity",
INDEX('Productivity Dump'!$E$4:$AJ$500,
MATCH($A173,'Productivity Dump'!$A$4:$A$500,0),
MATCH(CO$2,'Productivity Dump'!$E$3:$AJ$3,0)
),
IF(CO$3="Attendance",
INDEX('Attendance Dump'!$E$2:$AI$400,
MATCH($A173,'Attendance Dump'!$B$2:$B$400,0),
MATCH(CO$2,'Attendance Dump'!$E$1:$AI$1,0)
),
INDEX('Active Hour''s Dump'!$D$3:$AH$337,
MATCH($C173,'Active Hour''s Dump'!$A$3:$A$337,0),
MATCH(CO$2,'Active Hour''s Dump'!$D$2:$AH$2,0)
))),"")</f>
        <v>0</v>
      </c>
      <c r="CP173" s="54">
        <f>_xlfn.IFNA(IF(CP$3="Productivity",
INDEX('Productivity Dump'!$E$4:$AJ$500,
MATCH($A173,'Productivity Dump'!$A$4:$A$500,0),
MATCH(CP$2,'Productivity Dump'!$E$3:$AJ$3,0)
),
IF(CP$3="Attendance",
INDEX('Attendance Dump'!$E$2:$AI$400,
MATCH($A173,'Attendance Dump'!$B$2:$B$400,0),
MATCH(CP$2,'Attendance Dump'!$E$1:$AI$1,0)
),
INDEX('Active Hour''s Dump'!$D$3:$AH$337,
MATCH($C173,'Active Hour''s Dump'!$A$3:$A$337,0),
MATCH(CP$2,'Active Hour''s Dump'!$D$2:$AH$2,0)
))),"")</f>
        <v>0</v>
      </c>
      <c r="CQ173" s="13">
        <f>_xlfn.IFNA(IF(CQ$3="Productivity",
INDEX('Productivity Dump'!$E$4:$AJ$500,
MATCH($A173,'Productivity Dump'!$A$4:$A$500,0),
MATCH(CQ$2,'Productivity Dump'!$E$3:$AJ$3,0)
),
IF(CQ$3="Attendance",
INDEX('Attendance Dump'!$E$2:$AI$400,
MATCH($A173,'Attendance Dump'!$B$2:$B$400,0),
MATCH(CQ$2,'Attendance Dump'!$E$1:$AI$1,0)
),
INDEX('Active Hour''s Dump'!$D$3:$AH$337,
MATCH($C173,'Active Hour''s Dump'!$A$3:$A$337,0),
MATCH(CQ$2,'Active Hour''s Dump'!$D$2:$AH$2,0)
))),"")</f>
        <v>0</v>
      </c>
      <c r="CR173" s="13">
        <f>_xlfn.IFNA(IF(CR$3="Productivity",
INDEX('Productivity Dump'!$E$4:$AJ$500,
MATCH($A173,'Productivity Dump'!$A$4:$A$500,0),
MATCH(CR$2,'Productivity Dump'!$E$3:$AJ$3,0)
),
IF(CR$3="Attendance",
INDEX('Attendance Dump'!$E$2:$AI$400,
MATCH($A173,'Attendance Dump'!$B$2:$B$400,0),
MATCH(CR$2,'Attendance Dump'!$E$1:$AI$1,0)
),
INDEX('Active Hour''s Dump'!$D$3:$AH$337,
MATCH($C173,'Active Hour''s Dump'!$A$3:$A$337,0),
MATCH(CR$2,'Active Hour''s Dump'!$D$2:$AH$2,0)
))),"")</f>
        <v>0</v>
      </c>
      <c r="CS173" s="54">
        <f>_xlfn.IFNA(IF(CS$3="Productivity",
INDEX('Productivity Dump'!$E$4:$AJ$500,
MATCH($A173,'Productivity Dump'!$A$4:$A$500,0),
MATCH(CS$2,'Productivity Dump'!$E$3:$AJ$3,0)
),
IF(CS$3="Attendance",
INDEX('Attendance Dump'!$E$2:$AI$400,
MATCH($A173,'Attendance Dump'!$B$2:$B$400,0),
MATCH(CS$2,'Attendance Dump'!$E$1:$AI$1,0)
),
INDEX('Active Hour''s Dump'!$D$3:$AH$337,
MATCH($C173,'Active Hour''s Dump'!$A$3:$A$337,0),
MATCH(CS$2,'Active Hour''s Dump'!$D$2:$AH$2,0)
))),"")</f>
        <v>0</v>
      </c>
      <c r="CT173" s="13">
        <f>_xlfn.IFNA(IF(CT$3="Productivity",
INDEX('Productivity Dump'!$E$4:$AJ$500,
MATCH($A173,'Productivity Dump'!$A$4:$A$500,0),
MATCH(CT$2,'Productivity Dump'!$E$3:$AJ$3,0)
),
IF(CT$3="Attendance",
INDEX('Attendance Dump'!$E$2:$AI$400,
MATCH($A173,'Attendance Dump'!$B$2:$B$400,0),
MATCH(CT$2,'Attendance Dump'!$E$1:$AI$1,0)
),
INDEX('Active Hour''s Dump'!$D$3:$AH$337,
MATCH($C173,'Active Hour''s Dump'!$A$3:$A$337,0),
MATCH(CT$2,'Active Hour''s Dump'!$D$2:$AH$2,0)
))),"")</f>
        <v>0</v>
      </c>
      <c r="CU173" s="13">
        <f>_xlfn.IFNA(IF(CU$3="Productivity",
INDEX('Productivity Dump'!$E$4:$AJ$500,
MATCH($A173,'Productivity Dump'!$A$4:$A$500,0),
MATCH(CU$2,'Productivity Dump'!$E$3:$AJ$3,0)
),
IF(CU$3="Attendance",
INDEX('Attendance Dump'!$E$2:$AI$400,
MATCH($A173,'Attendance Dump'!$B$2:$B$400,0),
MATCH(CU$2,'Attendance Dump'!$E$1:$AI$1,0)
),
INDEX('Active Hour''s Dump'!$D$3:$AH$337,
MATCH($C173,'Active Hour''s Dump'!$A$3:$A$337,0),
MATCH(CU$2,'Active Hour''s Dump'!$D$2:$AH$2,0)
))),"")</f>
        <v>0</v>
      </c>
      <c r="CV173" s="54">
        <f>_xlfn.IFNA(IF(CV$3="Productivity",
INDEX('Productivity Dump'!$E$4:$AJ$500,
MATCH($A173,'Productivity Dump'!$A$4:$A$500,0),
MATCH(CV$2,'Productivity Dump'!$E$3:$AJ$3,0)
),
IF(CV$3="Attendance",
INDEX('Attendance Dump'!$E$2:$AI$400,
MATCH($A173,'Attendance Dump'!$B$2:$B$400,0),
MATCH(CV$2,'Attendance Dump'!$E$1:$AI$1,0)
),
INDEX('Active Hour''s Dump'!$D$3:$AH$337,
MATCH($C173,'Active Hour''s Dump'!$A$3:$A$337,0),
MATCH(CV$2,'Active Hour''s Dump'!$D$2:$AH$2,0)
))),"")</f>
        <v>0</v>
      </c>
      <c r="CW173" s="13"/>
      <c r="CX173" s="13"/>
      <c r="CY173" s="54"/>
      <c r="DA173" s="57">
        <f t="shared" si="81"/>
        <v>186.91666666666671</v>
      </c>
      <c r="DB173" s="35">
        <f t="shared" si="82"/>
        <v>29017.581999999995</v>
      </c>
      <c r="DC173" s="35">
        <f t="shared" si="77"/>
        <v>0</v>
      </c>
      <c r="DD173" s="35">
        <f t="shared" ca="1" si="80"/>
        <v>0</v>
      </c>
      <c r="DF173" s="32" cm="1">
        <f t="array" ref="DF173">SUMPRODUCT(
    (MOD(COLUMN(H173:CV173) - COLUMN(H173), 3) = 0) *
    (H173:CV173 = 0) *
    (I173:CW173 = "P") *
    (COUNTIF(UKHoliday, H$2:CV$2) = 0)
)</f>
        <v>0</v>
      </c>
      <c r="DG173" s="33" cm="1">
        <f t="array" ref="DG173">SUMPRODUCT(
  (MOD(COLUMN(H173:CV173) - COLUMN(H173), 3) = 0) *
  (H173:CV173 &gt; 0) *
  (H173:CV173 &lt; 0.5 * IF(((WEEKDAY(H$2:CV$2, 2) = 1) + (WEEKDAY(H$2:CV$2, 2) = 6)), G173, F173)) *
  (I173:CW173 = "P") *
  (COUNTIF(UKHoliday, H$2:CV$2) = 0)
)</f>
        <v>0</v>
      </c>
      <c r="DH173" s="33" cm="1">
        <f t="array" ref="DH173">SUMPRODUCT(
  (MOD(COLUMN(H173:CV173) - COLUMN(H173), 3) = 0) *
  (H173:CV173 &gt; 0.5 * IF(((WEEKDAY(H$2:CV$2, 2) = 1) + (WEEKDAY(H$2:CV$2, 2) = 6)), $G173, $F173)) *
  (H173:CV173 &lt; 0.8 * IF(((WEEKDAY(H$2:CV$2, 2) = 1) + (WEEKDAY(H$2:CV$2, 2) = 6)), $G173, $F173)) *
  (I173:CW173 = "P") *
  (COUNTIF(UKHoliday, H$2:CV$2) = 0)
)</f>
        <v>0</v>
      </c>
      <c r="DI173" s="33" cm="1">
        <f t="array" ref="DI173">SUMPRODUCT(
  (MOD(COLUMN(H173:CV173) - COLUMN(H173), 3) = 0) *
  (H173:CV173 &gt; 0.8 * IF(((WEEKDAY(H$2:CV$2, 2) = 1) + (WEEKDAY(H$2:CV$2, 2) = 6)), $G173, $F173)) *
  (H173:CV173 &lt; 1 * IF(((WEEKDAY(H$2:CV$2, 2) = 1) + (WEEKDAY(H$2:CV$2, 2) = 6)), $G173, $F173)) *
  (I173:CW173 = "P") *
  (COUNTIF(UKHoliday, H$2:CV$2) = 0)
)</f>
        <v>1</v>
      </c>
    </row>
    <row r="174" spans="1:113" x14ac:dyDescent="0.3">
      <c r="A174" s="8" t="s">
        <v>71</v>
      </c>
      <c r="B174" s="36" t="s">
        <v>924</v>
      </c>
      <c r="C174" s="9" t="s">
        <v>617</v>
      </c>
      <c r="D174" s="62" t="s">
        <v>945</v>
      </c>
      <c r="E174" s="35">
        <v>19250</v>
      </c>
      <c r="F174" s="35">
        <f t="shared" si="78"/>
        <v>962.5</v>
      </c>
      <c r="G174" s="35">
        <f t="shared" si="79"/>
        <v>481.25</v>
      </c>
      <c r="H174" s="13">
        <f>_xlfn.IFNA(IF(H$3="Productivity",
INDEX('Productivity Dump'!$E$4:$AJ$500,
MATCH($A174,'Productivity Dump'!$A$4:$A$500,0),
MATCH(H$2,'Productivity Dump'!$E$3:$AJ$3,0)
),
IF(H$3="Attendance",
INDEX('Attendance Dump'!$E$2:$AI$400,
MATCH($A174,'Attendance Dump'!$B$2:$B$400,0),
MATCH(H$2,'Attendance Dump'!$E$1:$AI$1,0)
),
INDEX('Active Hour''s Dump'!$D$3:$AH$337,
MATCH($C174,'Active Hour''s Dump'!$A$3:$A$337,0),
MATCH(H$2,'Active Hour''s Dump'!$D$2:$AH$2,0)
))),"")</f>
        <v>1015.917</v>
      </c>
      <c r="I174" s="13" t="str">
        <f>_xlfn.IFNA(IF(I$3="Productivity",
INDEX('Productivity Dump'!$E$4:$AJ$500,
MATCH($A174,'Productivity Dump'!$A$4:$A$500,0),
MATCH(I$2,'Productivity Dump'!$E$3:$AJ$3,0)
),
IF(I$3="Attendance",
INDEX('Attendance Dump'!$E$2:$AI$400,
MATCH($A174,'Attendance Dump'!$B$2:$B$400,0),
MATCH(I$2,'Attendance Dump'!$E$1:$AI$1,0)
),
INDEX('Active Hour''s Dump'!$D$3:$AH$337,
MATCH($C174,'Active Hour''s Dump'!$A$3:$A$337,0),
MATCH(I$2,'Active Hour''s Dump'!$D$2:$AH$2,0)
))),"")</f>
        <v>P</v>
      </c>
      <c r="J174" s="54">
        <f>_xlfn.IFNA(IF(J$3="Productivity",
INDEX('Productivity Dump'!$E$4:$AJ$500,
MATCH($A174,'Productivity Dump'!$A$4:$A$500,0),
MATCH(J$2,'Productivity Dump'!$E$3:$AJ$3,0)
),
IF(J$3="Attendance",
INDEX('Attendance Dump'!$E$2:$AI$400,
MATCH($A174,'Attendance Dump'!$B$2:$B$400,0),
MATCH(J$2,'Attendance Dump'!$E$1:$AI$1,0)
),
INDEX('Active Hour''s Dump'!$D$3:$AH$337,
MATCH($C174,'Active Hour''s Dump'!$A$3:$A$337,0),
MATCH(J$2,'Active Hour''s Dump'!$D$2:$AH$2,0)
))),"")</f>
        <v>8.0833333333333304</v>
      </c>
      <c r="K174" s="13">
        <f>_xlfn.IFNA(IF(K$3="Productivity",
INDEX('Productivity Dump'!$E$4:$AJ$500,
MATCH($A174,'Productivity Dump'!$A$4:$A$500,0),
MATCH(K$2,'Productivity Dump'!$E$3:$AJ$3,0)
),
IF(K$3="Attendance",
INDEX('Attendance Dump'!$E$2:$AI$400,
MATCH($A174,'Attendance Dump'!$B$2:$B$400,0),
MATCH(K$2,'Attendance Dump'!$E$1:$AI$1,0)
),
INDEX('Active Hour''s Dump'!$D$3:$AH$337,
MATCH($C174,'Active Hour''s Dump'!$A$3:$A$337,0),
MATCH(K$2,'Active Hour''s Dump'!$D$2:$AH$2,0)
))),"")</f>
        <v>928.1339999999999</v>
      </c>
      <c r="L174" s="13" t="str">
        <f>_xlfn.IFNA(IF(L$3="Productivity",
INDEX('Productivity Dump'!$E$4:$AJ$500,
MATCH($A174,'Productivity Dump'!$A$4:$A$500,0),
MATCH(L$2,'Productivity Dump'!$E$3:$AJ$3,0)
),
IF(L$3="Attendance",
INDEX('Attendance Dump'!$E$2:$AI$400,
MATCH($A174,'Attendance Dump'!$B$2:$B$400,0),
MATCH(L$2,'Attendance Dump'!$E$1:$AI$1,0)
),
INDEX('Active Hour''s Dump'!$D$3:$AH$337,
MATCH($C174,'Active Hour''s Dump'!$A$3:$A$337,0),
MATCH(L$2,'Active Hour''s Dump'!$D$2:$AH$2,0)
))),"")</f>
        <v>P</v>
      </c>
      <c r="M174" s="54">
        <f>_xlfn.IFNA(IF(M$3="Productivity",
INDEX('Productivity Dump'!$E$4:$AJ$500,
MATCH($A174,'Productivity Dump'!$A$4:$A$500,0),
MATCH(M$2,'Productivity Dump'!$E$3:$AJ$3,0)
),
IF(M$3="Attendance",
INDEX('Attendance Dump'!$E$2:$AI$400,
MATCH($A174,'Attendance Dump'!$B$2:$B$400,0),
MATCH(M$2,'Attendance Dump'!$E$1:$AI$1,0)
),
INDEX('Active Hour''s Dump'!$D$3:$AH$337,
MATCH($C174,'Active Hour''s Dump'!$A$3:$A$337,0),
MATCH(M$2,'Active Hour''s Dump'!$D$2:$AH$2,0)
))),"")</f>
        <v>7.5</v>
      </c>
      <c r="N174" s="13">
        <f>_xlfn.IFNA(IF(N$3="Productivity",
INDEX('Productivity Dump'!$E$4:$AJ$500,
MATCH($A174,'Productivity Dump'!$A$4:$A$500,0),
MATCH(N$2,'Productivity Dump'!$E$3:$AJ$3,0)
),
IF(N$3="Attendance",
INDEX('Attendance Dump'!$E$2:$AI$400,
MATCH($A174,'Attendance Dump'!$B$2:$B$400,0),
MATCH(N$2,'Attendance Dump'!$E$1:$AI$1,0)
),
INDEX('Active Hour''s Dump'!$D$3:$AH$337,
MATCH($C174,'Active Hour''s Dump'!$A$3:$A$337,0),
MATCH(N$2,'Active Hour''s Dump'!$D$2:$AH$2,0)
))),"")</f>
        <v>717.72400000000005</v>
      </c>
      <c r="O174" s="13" t="str">
        <f>_xlfn.IFNA(IF(O$3="Productivity",
INDEX('Productivity Dump'!$E$4:$AJ$500,
MATCH($A174,'Productivity Dump'!$A$4:$A$500,0),
MATCH(O$2,'Productivity Dump'!$E$3:$AJ$3,0)
),
IF(O$3="Attendance",
INDEX('Attendance Dump'!$E$2:$AI$400,
MATCH($A174,'Attendance Dump'!$B$2:$B$400,0),
MATCH(O$2,'Attendance Dump'!$E$1:$AI$1,0)
),
INDEX('Active Hour''s Dump'!$D$3:$AH$337,
MATCH($C174,'Active Hour''s Dump'!$A$3:$A$337,0),
MATCH(O$2,'Active Hour''s Dump'!$D$2:$AH$2,0)
))),"")</f>
        <v>P</v>
      </c>
      <c r="P174" s="54">
        <f>_xlfn.IFNA(IF(P$3="Productivity",
INDEX('Productivity Dump'!$E$4:$AJ$500,
MATCH($A174,'Productivity Dump'!$A$4:$A$500,0),
MATCH(P$2,'Productivity Dump'!$E$3:$AJ$3,0)
),
IF(P$3="Attendance",
INDEX('Attendance Dump'!$E$2:$AI$400,
MATCH($A174,'Attendance Dump'!$B$2:$B$400,0),
MATCH(P$2,'Attendance Dump'!$E$1:$AI$1,0)
),
INDEX('Active Hour''s Dump'!$D$3:$AH$337,
MATCH($C174,'Active Hour''s Dump'!$A$3:$A$337,0),
MATCH(P$2,'Active Hour''s Dump'!$D$2:$AH$2,0)
))),"")</f>
        <v>5.6666666666666696</v>
      </c>
      <c r="Q174" s="13">
        <f>_xlfn.IFNA(IF(Q$3="Productivity",
INDEX('Productivity Dump'!$E$4:$AJ$500,
MATCH($A174,'Productivity Dump'!$A$4:$A$500,0),
MATCH(Q$2,'Productivity Dump'!$E$3:$AJ$3,0)
),
IF(Q$3="Attendance",
INDEX('Attendance Dump'!$E$2:$AI$400,
MATCH($A174,'Attendance Dump'!$B$2:$B$400,0),
MATCH(Q$2,'Attendance Dump'!$E$1:$AI$1,0)
),
INDEX('Active Hour''s Dump'!$D$3:$AH$337,
MATCH($C174,'Active Hour''s Dump'!$A$3:$A$337,0),
MATCH(Q$2,'Active Hour''s Dump'!$D$2:$AH$2,0)
))),"")</f>
        <v>0</v>
      </c>
      <c r="R174" s="13" t="str">
        <f>_xlfn.IFNA(IF(R$3="Productivity",
INDEX('Productivity Dump'!$E$4:$AJ$500,
MATCH($A174,'Productivity Dump'!$A$4:$A$500,0),
MATCH(R$2,'Productivity Dump'!$E$3:$AJ$3,0)
),
IF(R$3="Attendance",
INDEX('Attendance Dump'!$E$2:$AI$400,
MATCH($A174,'Attendance Dump'!$B$2:$B$400,0),
MATCH(R$2,'Attendance Dump'!$E$1:$AI$1,0)
),
INDEX('Active Hour''s Dump'!$D$3:$AH$337,
MATCH($C174,'Active Hour''s Dump'!$A$3:$A$337,0),
MATCH(R$2,'Active Hour''s Dump'!$D$2:$AH$2,0)
))),"")</f>
        <v>WO</v>
      </c>
      <c r="S174" s="54">
        <f>_xlfn.IFNA(IF(S$3="Productivity",
INDEX('Productivity Dump'!$E$4:$AJ$500,
MATCH($A174,'Productivity Dump'!$A$4:$A$500,0),
MATCH(S$2,'Productivity Dump'!$E$3:$AJ$3,0)
),
IF(S$3="Attendance",
INDEX('Attendance Dump'!$E$2:$AI$400,
MATCH($A174,'Attendance Dump'!$B$2:$B$400,0),
MATCH(S$2,'Attendance Dump'!$E$1:$AI$1,0)
),
INDEX('Active Hour''s Dump'!$D$3:$AH$337,
MATCH($C174,'Active Hour''s Dump'!$A$3:$A$337,0),
MATCH(S$2,'Active Hour''s Dump'!$D$2:$AH$2,0)
))),"")</f>
        <v>0</v>
      </c>
      <c r="T174" s="13">
        <f>_xlfn.IFNA(IF(T$3="Productivity",
INDEX('Productivity Dump'!$E$4:$AJ$500,
MATCH($A174,'Productivity Dump'!$A$4:$A$500,0),
MATCH(T$2,'Productivity Dump'!$E$3:$AJ$3,0)
),
IF(T$3="Attendance",
INDEX('Attendance Dump'!$E$2:$AI$400,
MATCH($A174,'Attendance Dump'!$B$2:$B$400,0),
MATCH(T$2,'Attendance Dump'!$E$1:$AI$1,0)
),
INDEX('Active Hour''s Dump'!$D$3:$AH$337,
MATCH($C174,'Active Hour''s Dump'!$A$3:$A$337,0),
MATCH(T$2,'Active Hour''s Dump'!$D$2:$AH$2,0)
))),"")</f>
        <v>469.52100000000002</v>
      </c>
      <c r="U174" s="13" t="str">
        <f>_xlfn.IFNA(IF(U$3="Productivity",
INDEX('Productivity Dump'!$E$4:$AJ$500,
MATCH($A174,'Productivity Dump'!$A$4:$A$500,0),
MATCH(U$2,'Productivity Dump'!$E$3:$AJ$3,0)
),
IF(U$3="Attendance",
INDEX('Attendance Dump'!$E$2:$AI$400,
MATCH($A174,'Attendance Dump'!$B$2:$B$400,0),
MATCH(U$2,'Attendance Dump'!$E$1:$AI$1,0)
),
INDEX('Active Hour''s Dump'!$D$3:$AH$337,
MATCH($C174,'Active Hour''s Dump'!$A$3:$A$337,0),
MATCH(U$2,'Active Hour''s Dump'!$D$2:$AH$2,0)
))),"")</f>
        <v>P</v>
      </c>
      <c r="V174" s="54">
        <f>_xlfn.IFNA(IF(V$3="Productivity",
INDEX('Productivity Dump'!$E$4:$AJ$500,
MATCH($A174,'Productivity Dump'!$A$4:$A$500,0),
MATCH(V$2,'Productivity Dump'!$E$3:$AJ$3,0)
),
IF(V$3="Attendance",
INDEX('Attendance Dump'!$E$2:$AI$400,
MATCH($A174,'Attendance Dump'!$B$2:$B$400,0),
MATCH(V$2,'Attendance Dump'!$E$1:$AI$1,0)
),
INDEX('Active Hour''s Dump'!$D$3:$AH$337,
MATCH($C174,'Active Hour''s Dump'!$A$3:$A$337,0),
MATCH(V$2,'Active Hour''s Dump'!$D$2:$AH$2,0)
))),"")</f>
        <v>3.8333333333333299</v>
      </c>
      <c r="W174" s="13">
        <f>_xlfn.IFNA(IF(W$3="Productivity",
INDEX('Productivity Dump'!$E$4:$AJ$500,
MATCH($A174,'Productivity Dump'!$A$4:$A$500,0),
MATCH(W$2,'Productivity Dump'!$E$3:$AJ$3,0)
),
IF(W$3="Attendance",
INDEX('Attendance Dump'!$E$2:$AI$400,
MATCH($A174,'Attendance Dump'!$B$2:$B$400,0),
MATCH(W$2,'Attendance Dump'!$E$1:$AI$1,0)
),
INDEX('Active Hour''s Dump'!$D$3:$AH$337,
MATCH($C174,'Active Hour''s Dump'!$A$3:$A$337,0),
MATCH(W$2,'Active Hour''s Dump'!$D$2:$AH$2,0)
))),"")</f>
        <v>553.55799999999988</v>
      </c>
      <c r="X174" s="13" t="str">
        <f>_xlfn.IFNA(IF(X$3="Productivity",
INDEX('Productivity Dump'!$E$4:$AJ$500,
MATCH($A174,'Productivity Dump'!$A$4:$A$500,0),
MATCH(X$2,'Productivity Dump'!$E$3:$AJ$3,0)
),
IF(X$3="Attendance",
INDEX('Attendance Dump'!$E$2:$AI$400,
MATCH($A174,'Attendance Dump'!$B$2:$B$400,0),
MATCH(X$2,'Attendance Dump'!$E$1:$AI$1,0)
),
INDEX('Active Hour''s Dump'!$D$3:$AH$337,
MATCH($C174,'Active Hour''s Dump'!$A$3:$A$337,0),
MATCH(X$2,'Active Hour''s Dump'!$D$2:$AH$2,0)
))),"")</f>
        <v>SL-HL</v>
      </c>
      <c r="Y174" s="54">
        <f>_xlfn.IFNA(IF(Y$3="Productivity",
INDEX('Productivity Dump'!$E$4:$AJ$500,
MATCH($A174,'Productivity Dump'!$A$4:$A$500,0),
MATCH(Y$2,'Productivity Dump'!$E$3:$AJ$3,0)
),
IF(Y$3="Attendance",
INDEX('Attendance Dump'!$E$2:$AI$400,
MATCH($A174,'Attendance Dump'!$B$2:$B$400,0),
MATCH(Y$2,'Attendance Dump'!$E$1:$AI$1,0)
),
INDEX('Active Hour''s Dump'!$D$3:$AH$337,
MATCH($C174,'Active Hour''s Dump'!$A$3:$A$337,0),
MATCH(Y$2,'Active Hour''s Dump'!$D$2:$AH$2,0)
))),"")</f>
        <v>4.1666666666666696</v>
      </c>
      <c r="Z174" s="13">
        <f>_xlfn.IFNA(IF(Z$3="Productivity",
INDEX('Productivity Dump'!$E$4:$AJ$500,
MATCH($A174,'Productivity Dump'!$A$4:$A$500,0),
MATCH(Z$2,'Productivity Dump'!$E$3:$AJ$3,0)
),
IF(Z$3="Attendance",
INDEX('Attendance Dump'!$E$2:$AI$400,
MATCH($A174,'Attendance Dump'!$B$2:$B$400,0),
MATCH(Z$2,'Attendance Dump'!$E$1:$AI$1,0)
),
INDEX('Active Hour''s Dump'!$D$3:$AH$337,
MATCH($C174,'Active Hour''s Dump'!$A$3:$A$337,0),
MATCH(Z$2,'Active Hour''s Dump'!$D$2:$AH$2,0)
))),"")</f>
        <v>1016.351</v>
      </c>
      <c r="AA174" s="13" t="str">
        <f>_xlfn.IFNA(IF(AA$3="Productivity",
INDEX('Productivity Dump'!$E$4:$AJ$500,
MATCH($A174,'Productivity Dump'!$A$4:$A$500,0),
MATCH(AA$2,'Productivity Dump'!$E$3:$AJ$3,0)
),
IF(AA$3="Attendance",
INDEX('Attendance Dump'!$E$2:$AI$400,
MATCH($A174,'Attendance Dump'!$B$2:$B$400,0),
MATCH(AA$2,'Attendance Dump'!$E$1:$AI$1,0)
),
INDEX('Active Hour''s Dump'!$D$3:$AH$337,
MATCH($C174,'Active Hour''s Dump'!$A$3:$A$337,0),
MATCH(AA$2,'Active Hour''s Dump'!$D$2:$AH$2,0)
))),"")</f>
        <v>P</v>
      </c>
      <c r="AB174" s="54">
        <f>_xlfn.IFNA(IF(AB$3="Productivity",
INDEX('Productivity Dump'!$E$4:$AJ$500,
MATCH($A174,'Productivity Dump'!$A$4:$A$500,0),
MATCH(AB$2,'Productivity Dump'!$E$3:$AJ$3,0)
),
IF(AB$3="Attendance",
INDEX('Attendance Dump'!$E$2:$AI$400,
MATCH($A174,'Attendance Dump'!$B$2:$B$400,0),
MATCH(AB$2,'Attendance Dump'!$E$1:$AI$1,0)
),
INDEX('Active Hour''s Dump'!$D$3:$AH$337,
MATCH($C174,'Active Hour''s Dump'!$A$3:$A$337,0),
MATCH(AB$2,'Active Hour''s Dump'!$D$2:$AH$2,0)
))),"")</f>
        <v>7.25</v>
      </c>
      <c r="AC174" s="13">
        <f>_xlfn.IFNA(IF(AC$3="Productivity",
INDEX('Productivity Dump'!$E$4:$AJ$500,
MATCH($A174,'Productivity Dump'!$A$4:$A$500,0),
MATCH(AC$2,'Productivity Dump'!$E$3:$AJ$3,0)
),
IF(AC$3="Attendance",
INDEX('Attendance Dump'!$E$2:$AI$400,
MATCH($A174,'Attendance Dump'!$B$2:$B$400,0),
MATCH(AC$2,'Attendance Dump'!$E$1:$AI$1,0)
),
INDEX('Active Hour''s Dump'!$D$3:$AH$337,
MATCH($C174,'Active Hour''s Dump'!$A$3:$A$337,0),
MATCH(AC$2,'Active Hour''s Dump'!$D$2:$AH$2,0)
))),"")</f>
        <v>995.05800000000011</v>
      </c>
      <c r="AD174" s="13" t="str">
        <f>_xlfn.IFNA(IF(AD$3="Productivity",
INDEX('Productivity Dump'!$E$4:$AJ$500,
MATCH($A174,'Productivity Dump'!$A$4:$A$500,0),
MATCH(AD$2,'Productivity Dump'!$E$3:$AJ$3,0)
),
IF(AD$3="Attendance",
INDEX('Attendance Dump'!$E$2:$AI$400,
MATCH($A174,'Attendance Dump'!$B$2:$B$400,0),
MATCH(AD$2,'Attendance Dump'!$E$1:$AI$1,0)
),
INDEX('Active Hour''s Dump'!$D$3:$AH$337,
MATCH($C174,'Active Hour''s Dump'!$A$3:$A$337,0),
MATCH(AD$2,'Active Hour''s Dump'!$D$2:$AH$2,0)
))),"")</f>
        <v>P</v>
      </c>
      <c r="AE174" s="54">
        <f>_xlfn.IFNA(IF(AE$3="Productivity",
INDEX('Productivity Dump'!$E$4:$AJ$500,
MATCH($A174,'Productivity Dump'!$A$4:$A$500,0),
MATCH(AE$2,'Productivity Dump'!$E$3:$AJ$3,0)
),
IF(AE$3="Attendance",
INDEX('Attendance Dump'!$E$2:$AI$400,
MATCH($A174,'Attendance Dump'!$B$2:$B$400,0),
MATCH(AE$2,'Attendance Dump'!$E$1:$AI$1,0)
),
INDEX('Active Hour''s Dump'!$D$3:$AH$337,
MATCH($C174,'Active Hour''s Dump'!$A$3:$A$337,0),
MATCH(AE$2,'Active Hour''s Dump'!$D$2:$AH$2,0)
))),"")</f>
        <v>7.9166666666666696</v>
      </c>
      <c r="AF174" s="13">
        <f>_xlfn.IFNA(IF(AF$3="Productivity",
INDEX('Productivity Dump'!$E$4:$AJ$500,
MATCH($A174,'Productivity Dump'!$A$4:$A$500,0),
MATCH(AF$2,'Productivity Dump'!$E$3:$AJ$3,0)
),
IF(AF$3="Attendance",
INDEX('Attendance Dump'!$E$2:$AI$400,
MATCH($A174,'Attendance Dump'!$B$2:$B$400,0),
MATCH(AF$2,'Attendance Dump'!$E$1:$AI$1,0)
),
INDEX('Active Hour''s Dump'!$D$3:$AH$337,
MATCH($C174,'Active Hour''s Dump'!$A$3:$A$337,0),
MATCH(AF$2,'Active Hour''s Dump'!$D$2:$AH$2,0)
))),"")</f>
        <v>1002.293</v>
      </c>
      <c r="AG174" s="13" t="str">
        <f>_xlfn.IFNA(IF(AG$3="Productivity",
INDEX('Productivity Dump'!$E$4:$AJ$500,
MATCH($A174,'Productivity Dump'!$A$4:$A$500,0),
MATCH(AG$2,'Productivity Dump'!$E$3:$AJ$3,0)
),
IF(AG$3="Attendance",
INDEX('Attendance Dump'!$E$2:$AI$400,
MATCH($A174,'Attendance Dump'!$B$2:$B$400,0),
MATCH(AG$2,'Attendance Dump'!$E$1:$AI$1,0)
),
INDEX('Active Hour''s Dump'!$D$3:$AH$337,
MATCH($C174,'Active Hour''s Dump'!$A$3:$A$337,0),
MATCH(AG$2,'Active Hour''s Dump'!$D$2:$AH$2,0)
))),"")</f>
        <v>P</v>
      </c>
      <c r="AH174" s="54">
        <f>_xlfn.IFNA(IF(AH$3="Productivity",
INDEX('Productivity Dump'!$E$4:$AJ$500,
MATCH($A174,'Productivity Dump'!$A$4:$A$500,0),
MATCH(AH$2,'Productivity Dump'!$E$3:$AJ$3,0)
),
IF(AH$3="Attendance",
INDEX('Attendance Dump'!$E$2:$AI$400,
MATCH($A174,'Attendance Dump'!$B$2:$B$400,0),
MATCH(AH$2,'Attendance Dump'!$E$1:$AI$1,0)
),
INDEX('Active Hour''s Dump'!$D$3:$AH$337,
MATCH($C174,'Active Hour''s Dump'!$A$3:$A$337,0),
MATCH(AH$2,'Active Hour''s Dump'!$D$2:$AH$2,0)
))),"")</f>
        <v>8.25</v>
      </c>
      <c r="AI174" s="13">
        <f>_xlfn.IFNA(IF(AI$3="Productivity",
INDEX('Productivity Dump'!$E$4:$AJ$500,
MATCH($A174,'Productivity Dump'!$A$4:$A$500,0),
MATCH(AI$2,'Productivity Dump'!$E$3:$AJ$3,0)
),
IF(AI$3="Attendance",
INDEX('Attendance Dump'!$E$2:$AI$400,
MATCH($A174,'Attendance Dump'!$B$2:$B$400,0),
MATCH(AI$2,'Attendance Dump'!$E$1:$AI$1,0)
),
INDEX('Active Hour''s Dump'!$D$3:$AH$337,
MATCH($C174,'Active Hour''s Dump'!$A$3:$A$337,0),
MATCH(AI$2,'Active Hour''s Dump'!$D$2:$AH$2,0)
))),"")</f>
        <v>802.01400000000012</v>
      </c>
      <c r="AJ174" s="13" t="str">
        <f>_xlfn.IFNA(IF(AJ$3="Productivity",
INDEX('Productivity Dump'!$E$4:$AJ$500,
MATCH($A174,'Productivity Dump'!$A$4:$A$500,0),
MATCH(AJ$2,'Productivity Dump'!$E$3:$AJ$3,0)
),
IF(AJ$3="Attendance",
INDEX('Attendance Dump'!$E$2:$AI$400,
MATCH($A174,'Attendance Dump'!$B$2:$B$400,0),
MATCH(AJ$2,'Attendance Dump'!$E$1:$AI$1,0)
),
INDEX('Active Hour''s Dump'!$D$3:$AH$337,
MATCH($C174,'Active Hour''s Dump'!$A$3:$A$337,0),
MATCH(AJ$2,'Active Hour''s Dump'!$D$2:$AH$2,0)
))),"")</f>
        <v>P</v>
      </c>
      <c r="AK174" s="54">
        <f>_xlfn.IFNA(IF(AK$3="Productivity",
INDEX('Productivity Dump'!$E$4:$AJ$500,
MATCH($A174,'Productivity Dump'!$A$4:$A$500,0),
MATCH(AK$2,'Productivity Dump'!$E$3:$AJ$3,0)
),
IF(AK$3="Attendance",
INDEX('Attendance Dump'!$E$2:$AI$400,
MATCH($A174,'Attendance Dump'!$B$2:$B$400,0),
MATCH(AK$2,'Attendance Dump'!$E$1:$AI$1,0)
),
INDEX('Active Hour''s Dump'!$D$3:$AH$337,
MATCH($C174,'Active Hour''s Dump'!$A$3:$A$337,0),
MATCH(AK$2,'Active Hour''s Dump'!$D$2:$AH$2,0)
))),"")</f>
        <v>6.1666666666666696</v>
      </c>
      <c r="AL174" s="13">
        <f>_xlfn.IFNA(IF(AL$3="Productivity",
INDEX('Productivity Dump'!$E$4:$AJ$500,
MATCH($A174,'Productivity Dump'!$A$4:$A$500,0),
MATCH(AL$2,'Productivity Dump'!$E$3:$AJ$3,0)
),
IF(AL$3="Attendance",
INDEX('Attendance Dump'!$E$2:$AI$400,
MATCH($A174,'Attendance Dump'!$B$2:$B$400,0),
MATCH(AL$2,'Attendance Dump'!$E$1:$AI$1,0)
),
INDEX('Active Hour''s Dump'!$D$3:$AH$337,
MATCH($C174,'Active Hour''s Dump'!$A$3:$A$337,0),
MATCH(AL$2,'Active Hour''s Dump'!$D$2:$AH$2,0)
))),"")</f>
        <v>148.661</v>
      </c>
      <c r="AM174" s="13" t="str">
        <f>_xlfn.IFNA(IF(AM$3="Productivity",
INDEX('Productivity Dump'!$E$4:$AJ$500,
MATCH($A174,'Productivity Dump'!$A$4:$A$500,0),
MATCH(AM$2,'Productivity Dump'!$E$3:$AJ$3,0)
),
IF(AM$3="Attendance",
INDEX('Attendance Dump'!$E$2:$AI$400,
MATCH($A174,'Attendance Dump'!$B$2:$B$400,0),
MATCH(AM$2,'Attendance Dump'!$E$1:$AI$1,0)
),
INDEX('Active Hour''s Dump'!$D$3:$AH$337,
MATCH($C174,'Active Hour''s Dump'!$A$3:$A$337,0),
MATCH(AM$2,'Active Hour''s Dump'!$D$2:$AH$2,0)
))),"")</f>
        <v>WO</v>
      </c>
      <c r="AN174" s="54">
        <f>_xlfn.IFNA(IF(AN$3="Productivity",
INDEX('Productivity Dump'!$E$4:$AJ$500,
MATCH($A174,'Productivity Dump'!$A$4:$A$500,0),
MATCH(AN$2,'Productivity Dump'!$E$3:$AJ$3,0)
),
IF(AN$3="Attendance",
INDEX('Attendance Dump'!$E$2:$AI$400,
MATCH($A174,'Attendance Dump'!$B$2:$B$400,0),
MATCH(AN$2,'Attendance Dump'!$E$1:$AI$1,0)
),
INDEX('Active Hour''s Dump'!$D$3:$AH$337,
MATCH($C174,'Active Hour''s Dump'!$A$3:$A$337,0),
MATCH(AN$2,'Active Hour''s Dump'!$D$2:$AH$2,0)
))),"")</f>
        <v>1.3333333333333299</v>
      </c>
      <c r="AO174" s="13">
        <f>_xlfn.IFNA(IF(AO$3="Productivity",
INDEX('Productivity Dump'!$E$4:$AJ$500,
MATCH($A174,'Productivity Dump'!$A$4:$A$500,0),
MATCH(AO$2,'Productivity Dump'!$E$3:$AJ$3,0)
),
IF(AO$3="Attendance",
INDEX('Attendance Dump'!$E$2:$AI$400,
MATCH($A174,'Attendance Dump'!$B$2:$B$400,0),
MATCH(AO$2,'Attendance Dump'!$E$1:$AI$1,0)
),
INDEX('Active Hour''s Dump'!$D$3:$AH$337,
MATCH($C174,'Active Hour''s Dump'!$A$3:$A$337,0),
MATCH(AO$2,'Active Hour''s Dump'!$D$2:$AH$2,0)
))),"")</f>
        <v>480.23</v>
      </c>
      <c r="AP174" s="13" t="str">
        <f>_xlfn.IFNA(IF(AP$3="Productivity",
INDEX('Productivity Dump'!$E$4:$AJ$500,
MATCH($A174,'Productivity Dump'!$A$4:$A$500,0),
MATCH(AP$2,'Productivity Dump'!$E$3:$AJ$3,0)
),
IF(AP$3="Attendance",
INDEX('Attendance Dump'!$E$2:$AI$400,
MATCH($A174,'Attendance Dump'!$B$2:$B$400,0),
MATCH(AP$2,'Attendance Dump'!$E$1:$AI$1,0)
),
INDEX('Active Hour''s Dump'!$D$3:$AH$337,
MATCH($C174,'Active Hour''s Dump'!$A$3:$A$337,0),
MATCH(AP$2,'Active Hour''s Dump'!$D$2:$AH$2,0)
))),"")</f>
        <v>P</v>
      </c>
      <c r="AQ174" s="54">
        <f>_xlfn.IFNA(IF(AQ$3="Productivity",
INDEX('Productivity Dump'!$E$4:$AJ$500,
MATCH($A174,'Productivity Dump'!$A$4:$A$500,0),
MATCH(AQ$2,'Productivity Dump'!$E$3:$AJ$3,0)
),
IF(AQ$3="Attendance",
INDEX('Attendance Dump'!$E$2:$AI$400,
MATCH($A174,'Attendance Dump'!$B$2:$B$400,0),
MATCH(AQ$2,'Attendance Dump'!$E$1:$AI$1,0)
),
INDEX('Active Hour''s Dump'!$D$3:$AH$337,
MATCH($C174,'Active Hour''s Dump'!$A$3:$A$337,0),
MATCH(AQ$2,'Active Hour''s Dump'!$D$2:$AH$2,0)
))),"")</f>
        <v>3.9166666666666701</v>
      </c>
      <c r="AR174" s="13">
        <f>_xlfn.IFNA(IF(AR$3="Productivity",
INDEX('Productivity Dump'!$E$4:$AJ$500,
MATCH($A174,'Productivity Dump'!$A$4:$A$500,0),
MATCH(AR$2,'Productivity Dump'!$E$3:$AJ$3,0)
),
IF(AR$3="Attendance",
INDEX('Attendance Dump'!$E$2:$AI$400,
MATCH($A174,'Attendance Dump'!$B$2:$B$400,0),
MATCH(AR$2,'Attendance Dump'!$E$1:$AI$1,0)
),
INDEX('Active Hour''s Dump'!$D$3:$AH$337,
MATCH($C174,'Active Hour''s Dump'!$A$3:$A$337,0),
MATCH(AR$2,'Active Hour''s Dump'!$D$2:$AH$2,0)
))),"")</f>
        <v>998.93599999999992</v>
      </c>
      <c r="AS174" s="13" t="str">
        <f>_xlfn.IFNA(IF(AS$3="Productivity",
INDEX('Productivity Dump'!$E$4:$AJ$500,
MATCH($A174,'Productivity Dump'!$A$4:$A$500,0),
MATCH(AS$2,'Productivity Dump'!$E$3:$AJ$3,0)
),
IF(AS$3="Attendance",
INDEX('Attendance Dump'!$E$2:$AI$400,
MATCH($A174,'Attendance Dump'!$B$2:$B$400,0),
MATCH(AS$2,'Attendance Dump'!$E$1:$AI$1,0)
),
INDEX('Active Hour''s Dump'!$D$3:$AH$337,
MATCH($C174,'Active Hour''s Dump'!$A$3:$A$337,0),
MATCH(AS$2,'Active Hour''s Dump'!$D$2:$AH$2,0)
))),"")</f>
        <v>P</v>
      </c>
      <c r="AT174" s="54">
        <f>_xlfn.IFNA(IF(AT$3="Productivity",
INDEX('Productivity Dump'!$E$4:$AJ$500,
MATCH($A174,'Productivity Dump'!$A$4:$A$500,0),
MATCH(AT$2,'Productivity Dump'!$E$3:$AJ$3,0)
),
IF(AT$3="Attendance",
INDEX('Attendance Dump'!$E$2:$AI$400,
MATCH($A174,'Attendance Dump'!$B$2:$B$400,0),
MATCH(AT$2,'Attendance Dump'!$E$1:$AI$1,0)
),
INDEX('Active Hour''s Dump'!$D$3:$AH$337,
MATCH($C174,'Active Hour''s Dump'!$A$3:$A$337,0),
MATCH(AT$2,'Active Hour''s Dump'!$D$2:$AH$2,0)
))),"")</f>
        <v>8.8333333333333304</v>
      </c>
      <c r="AU174" s="13">
        <f>_xlfn.IFNA(IF(AU$3="Productivity",
INDEX('Productivity Dump'!$E$4:$AJ$500,
MATCH($A174,'Productivity Dump'!$A$4:$A$500,0),
MATCH(AU$2,'Productivity Dump'!$E$3:$AJ$3,0)
),
IF(AU$3="Attendance",
INDEX('Attendance Dump'!$E$2:$AI$400,
MATCH($A174,'Attendance Dump'!$B$2:$B$400,0),
MATCH(AU$2,'Attendance Dump'!$E$1:$AI$1,0)
),
INDEX('Active Hour''s Dump'!$D$3:$AH$337,
MATCH($C174,'Active Hour''s Dump'!$A$3:$A$337,0),
MATCH(AU$2,'Active Hour''s Dump'!$D$2:$AH$2,0)
))),"")</f>
        <v>989.45999999999992</v>
      </c>
      <c r="AV174" s="13" t="str">
        <f>_xlfn.IFNA(IF(AV$3="Productivity",
INDEX('Productivity Dump'!$E$4:$AJ$500,
MATCH($A174,'Productivity Dump'!$A$4:$A$500,0),
MATCH(AV$2,'Productivity Dump'!$E$3:$AJ$3,0)
),
IF(AV$3="Attendance",
INDEX('Attendance Dump'!$E$2:$AI$400,
MATCH($A174,'Attendance Dump'!$B$2:$B$400,0),
MATCH(AV$2,'Attendance Dump'!$E$1:$AI$1,0)
),
INDEX('Active Hour''s Dump'!$D$3:$AH$337,
MATCH($C174,'Active Hour''s Dump'!$A$3:$A$337,0),
MATCH(AV$2,'Active Hour''s Dump'!$D$2:$AH$2,0)
))),"")</f>
        <v>P</v>
      </c>
      <c r="AW174" s="54">
        <f>_xlfn.IFNA(IF(AW$3="Productivity",
INDEX('Productivity Dump'!$E$4:$AJ$500,
MATCH($A174,'Productivity Dump'!$A$4:$A$500,0),
MATCH(AW$2,'Productivity Dump'!$E$3:$AJ$3,0)
),
IF(AW$3="Attendance",
INDEX('Attendance Dump'!$E$2:$AI$400,
MATCH($A174,'Attendance Dump'!$B$2:$B$400,0),
MATCH(AW$2,'Attendance Dump'!$E$1:$AI$1,0)
),
INDEX('Active Hour''s Dump'!$D$3:$AH$337,
MATCH($C174,'Active Hour''s Dump'!$A$3:$A$337,0),
MATCH(AW$2,'Active Hour''s Dump'!$D$2:$AH$2,0)
))),"")</f>
        <v>7.5</v>
      </c>
      <c r="AX174" s="13">
        <f>_xlfn.IFNA(IF(AX$3="Productivity",
INDEX('Productivity Dump'!$E$4:$AJ$500,
MATCH($A174,'Productivity Dump'!$A$4:$A$500,0),
MATCH(AX$2,'Productivity Dump'!$E$3:$AJ$3,0)
),
IF(AX$3="Attendance",
INDEX('Attendance Dump'!$E$2:$AI$400,
MATCH($A174,'Attendance Dump'!$B$2:$B$400,0),
MATCH(AX$2,'Attendance Dump'!$E$1:$AI$1,0)
),
INDEX('Active Hour''s Dump'!$D$3:$AH$337,
MATCH($C174,'Active Hour''s Dump'!$A$3:$A$337,0),
MATCH(AX$2,'Active Hour''s Dump'!$D$2:$AH$2,0)
))),"")</f>
        <v>1018.7790000000001</v>
      </c>
      <c r="AY174" s="13" t="str">
        <f>_xlfn.IFNA(IF(AY$3="Productivity",
INDEX('Productivity Dump'!$E$4:$AJ$500,
MATCH($A174,'Productivity Dump'!$A$4:$A$500,0),
MATCH(AY$2,'Productivity Dump'!$E$3:$AJ$3,0)
),
IF(AY$3="Attendance",
INDEX('Attendance Dump'!$E$2:$AI$400,
MATCH($A174,'Attendance Dump'!$B$2:$B$400,0),
MATCH(AY$2,'Attendance Dump'!$E$1:$AI$1,0)
),
INDEX('Active Hour''s Dump'!$D$3:$AH$337,
MATCH($C174,'Active Hour''s Dump'!$A$3:$A$337,0),
MATCH(AY$2,'Active Hour''s Dump'!$D$2:$AH$2,0)
))),"")</f>
        <v>P</v>
      </c>
      <c r="AZ174" s="54">
        <f>_xlfn.IFNA(IF(AZ$3="Productivity",
INDEX('Productivity Dump'!$E$4:$AJ$500,
MATCH($A174,'Productivity Dump'!$A$4:$A$500,0),
MATCH(AZ$2,'Productivity Dump'!$E$3:$AJ$3,0)
),
IF(AZ$3="Attendance",
INDEX('Attendance Dump'!$E$2:$AI$400,
MATCH($A174,'Attendance Dump'!$B$2:$B$400,0),
MATCH(AZ$2,'Attendance Dump'!$E$1:$AI$1,0)
),
INDEX('Active Hour''s Dump'!$D$3:$AH$337,
MATCH($C174,'Active Hour''s Dump'!$A$3:$A$337,0),
MATCH(AZ$2,'Active Hour''s Dump'!$D$2:$AH$2,0)
))),"")</f>
        <v>6.9166666666666696</v>
      </c>
      <c r="BA174" s="13">
        <f>_xlfn.IFNA(IF(BA$3="Productivity",
INDEX('Productivity Dump'!$E$4:$AJ$500,
MATCH($A174,'Productivity Dump'!$A$4:$A$500,0),
MATCH(BA$2,'Productivity Dump'!$E$3:$AJ$3,0)
),
IF(BA$3="Attendance",
INDEX('Attendance Dump'!$E$2:$AI$400,
MATCH($A174,'Attendance Dump'!$B$2:$B$400,0),
MATCH(BA$2,'Attendance Dump'!$E$1:$AI$1,0)
),
INDEX('Active Hour''s Dump'!$D$3:$AH$337,
MATCH($C174,'Active Hour''s Dump'!$A$3:$A$337,0),
MATCH(BA$2,'Active Hour''s Dump'!$D$2:$AH$2,0)
))),"")</f>
        <v>1001.2280000000003</v>
      </c>
      <c r="BB174" s="13" t="str">
        <f>_xlfn.IFNA(IF(BB$3="Productivity",
INDEX('Productivity Dump'!$E$4:$AJ$500,
MATCH($A174,'Productivity Dump'!$A$4:$A$500,0),
MATCH(BB$2,'Productivity Dump'!$E$3:$AJ$3,0)
),
IF(BB$3="Attendance",
INDEX('Attendance Dump'!$E$2:$AI$400,
MATCH($A174,'Attendance Dump'!$B$2:$B$400,0),
MATCH(BB$2,'Attendance Dump'!$E$1:$AI$1,0)
),
INDEX('Active Hour''s Dump'!$D$3:$AH$337,
MATCH($C174,'Active Hour''s Dump'!$A$3:$A$337,0),
MATCH(BB$2,'Active Hour''s Dump'!$D$2:$AH$2,0)
))),"")</f>
        <v>P</v>
      </c>
      <c r="BC174" s="54">
        <f>_xlfn.IFNA(IF(BC$3="Productivity",
INDEX('Productivity Dump'!$E$4:$AJ$500,
MATCH($A174,'Productivity Dump'!$A$4:$A$500,0),
MATCH(BC$2,'Productivity Dump'!$E$3:$AJ$3,0)
),
IF(BC$3="Attendance",
INDEX('Attendance Dump'!$E$2:$AI$400,
MATCH($A174,'Attendance Dump'!$B$2:$B$400,0),
MATCH(BC$2,'Attendance Dump'!$E$1:$AI$1,0)
),
INDEX('Active Hour''s Dump'!$D$3:$AH$337,
MATCH($C174,'Active Hour''s Dump'!$A$3:$A$337,0),
MATCH(BC$2,'Active Hour''s Dump'!$D$2:$AH$2,0)
))),"")</f>
        <v>7.8333333333333304</v>
      </c>
      <c r="BD174" s="13">
        <f>_xlfn.IFNA(IF(BD$3="Productivity",
INDEX('Productivity Dump'!$E$4:$AJ$500,
MATCH($A174,'Productivity Dump'!$A$4:$A$500,0),
MATCH(BD$2,'Productivity Dump'!$E$3:$AJ$3,0)
),
IF(BD$3="Attendance",
INDEX('Attendance Dump'!$E$2:$AI$400,
MATCH($A174,'Attendance Dump'!$B$2:$B$400,0),
MATCH(BD$2,'Attendance Dump'!$E$1:$AI$1,0)
),
INDEX('Active Hour''s Dump'!$D$3:$AH$337,
MATCH($C174,'Active Hour''s Dump'!$A$3:$A$337,0),
MATCH(BD$2,'Active Hour''s Dump'!$D$2:$AH$2,0)
))),"")</f>
        <v>522.46</v>
      </c>
      <c r="BE174" s="13" t="str">
        <f>_xlfn.IFNA(IF(BE$3="Productivity",
INDEX('Productivity Dump'!$E$4:$AJ$500,
MATCH($A174,'Productivity Dump'!$A$4:$A$500,0),
MATCH(BE$2,'Productivity Dump'!$E$3:$AJ$3,0)
),
IF(BE$3="Attendance",
INDEX('Attendance Dump'!$E$2:$AI$400,
MATCH($A174,'Attendance Dump'!$B$2:$B$400,0),
MATCH(BE$2,'Attendance Dump'!$E$1:$AI$1,0)
),
INDEX('Active Hour''s Dump'!$D$3:$AH$337,
MATCH($C174,'Active Hour''s Dump'!$A$3:$A$337,0),
MATCH(BE$2,'Active Hour''s Dump'!$D$2:$AH$2,0)
))),"")</f>
        <v>P</v>
      </c>
      <c r="BF174" s="54">
        <f>_xlfn.IFNA(IF(BF$3="Productivity",
INDEX('Productivity Dump'!$E$4:$AJ$500,
MATCH($A174,'Productivity Dump'!$A$4:$A$500,0),
MATCH(BF$2,'Productivity Dump'!$E$3:$AJ$3,0)
),
IF(BF$3="Attendance",
INDEX('Attendance Dump'!$E$2:$AI$400,
MATCH($A174,'Attendance Dump'!$B$2:$B$400,0),
MATCH(BF$2,'Attendance Dump'!$E$1:$AI$1,0)
),
INDEX('Active Hour''s Dump'!$D$3:$AH$337,
MATCH($C174,'Active Hour''s Dump'!$A$3:$A$337,0),
MATCH(BF$2,'Active Hour''s Dump'!$D$2:$AH$2,0)
))),"")</f>
        <v>4.5</v>
      </c>
      <c r="BG174" s="13">
        <f>_xlfn.IFNA(IF(BG$3="Productivity",
INDEX('Productivity Dump'!$E$4:$AJ$500,
MATCH($A174,'Productivity Dump'!$A$4:$A$500,0),
MATCH(BG$2,'Productivity Dump'!$E$3:$AJ$3,0)
),
IF(BG$3="Attendance",
INDEX('Attendance Dump'!$E$2:$AI$400,
MATCH($A174,'Attendance Dump'!$B$2:$B$400,0),
MATCH(BG$2,'Attendance Dump'!$E$1:$AI$1,0)
),
INDEX('Active Hour''s Dump'!$D$3:$AH$337,
MATCH($C174,'Active Hour''s Dump'!$A$3:$A$337,0),
MATCH(BG$2,'Active Hour''s Dump'!$D$2:$AH$2,0)
))),"")</f>
        <v>0</v>
      </c>
      <c r="BH174" s="13" t="str">
        <f>_xlfn.IFNA(IF(BH$3="Productivity",
INDEX('Productivity Dump'!$E$4:$AJ$500,
MATCH($A174,'Productivity Dump'!$A$4:$A$500,0),
MATCH(BH$2,'Productivity Dump'!$E$3:$AJ$3,0)
),
IF(BH$3="Attendance",
INDEX('Attendance Dump'!$E$2:$AI$400,
MATCH($A174,'Attendance Dump'!$B$2:$B$400,0),
MATCH(BH$2,'Attendance Dump'!$E$1:$AI$1,0)
),
INDEX('Active Hour''s Dump'!$D$3:$AH$337,
MATCH($C174,'Active Hour''s Dump'!$A$3:$A$337,0),
MATCH(BH$2,'Active Hour''s Dump'!$D$2:$AH$2,0)
))),"")</f>
        <v>WO</v>
      </c>
      <c r="BI174" s="54">
        <f>_xlfn.IFNA(IF(BI$3="Productivity",
INDEX('Productivity Dump'!$E$4:$AJ$500,
MATCH($A174,'Productivity Dump'!$A$4:$A$500,0),
MATCH(BI$2,'Productivity Dump'!$E$3:$AJ$3,0)
),
IF(BI$3="Attendance",
INDEX('Attendance Dump'!$E$2:$AI$400,
MATCH($A174,'Attendance Dump'!$B$2:$B$400,0),
MATCH(BI$2,'Attendance Dump'!$E$1:$AI$1,0)
),
INDEX('Active Hour''s Dump'!$D$3:$AH$337,
MATCH($C174,'Active Hour''s Dump'!$A$3:$A$337,0),
MATCH(BI$2,'Active Hour''s Dump'!$D$2:$AH$2,0)
))),"")</f>
        <v>0</v>
      </c>
      <c r="BJ174" s="13">
        <f>_xlfn.IFNA(IF(BJ$3="Productivity",
INDEX('Productivity Dump'!$E$4:$AJ$500,
MATCH($A174,'Productivity Dump'!$A$4:$A$500,0),
MATCH(BJ$2,'Productivity Dump'!$E$3:$AJ$3,0)
),
IF(BJ$3="Attendance",
INDEX('Attendance Dump'!$E$2:$AI$400,
MATCH($A174,'Attendance Dump'!$B$2:$B$400,0),
MATCH(BJ$2,'Attendance Dump'!$E$1:$AI$1,0)
),
INDEX('Active Hour''s Dump'!$D$3:$AH$337,
MATCH($C174,'Active Hour''s Dump'!$A$3:$A$337,0),
MATCH(BJ$2,'Active Hour''s Dump'!$D$2:$AH$2,0)
))),"")</f>
        <v>513.92200000000003</v>
      </c>
      <c r="BK174" s="13" t="str">
        <f>_xlfn.IFNA(IF(BK$3="Productivity",
INDEX('Productivity Dump'!$E$4:$AJ$500,
MATCH($A174,'Productivity Dump'!$A$4:$A$500,0),
MATCH(BK$2,'Productivity Dump'!$E$3:$AJ$3,0)
),
IF(BK$3="Attendance",
INDEX('Attendance Dump'!$E$2:$AI$400,
MATCH($A174,'Attendance Dump'!$B$2:$B$400,0),
MATCH(BK$2,'Attendance Dump'!$E$1:$AI$1,0)
),
INDEX('Active Hour''s Dump'!$D$3:$AH$337,
MATCH($C174,'Active Hour''s Dump'!$A$3:$A$337,0),
MATCH(BK$2,'Active Hour''s Dump'!$D$2:$AH$2,0)
))),"")</f>
        <v>P</v>
      </c>
      <c r="BL174" s="54">
        <f>_xlfn.IFNA(IF(BL$3="Productivity",
INDEX('Productivity Dump'!$E$4:$AJ$500,
MATCH($A174,'Productivity Dump'!$A$4:$A$500,0),
MATCH(BL$2,'Productivity Dump'!$E$3:$AJ$3,0)
),
IF(BL$3="Attendance",
INDEX('Attendance Dump'!$E$2:$AI$400,
MATCH($A174,'Attendance Dump'!$B$2:$B$400,0),
MATCH(BL$2,'Attendance Dump'!$E$1:$AI$1,0)
),
INDEX('Active Hour''s Dump'!$D$3:$AH$337,
MATCH($C174,'Active Hour''s Dump'!$A$3:$A$337,0),
MATCH(BL$2,'Active Hour''s Dump'!$D$2:$AH$2,0)
))),"")</f>
        <v>3.75</v>
      </c>
      <c r="BM174" s="13">
        <f>_xlfn.IFNA(IF(BM$3="Productivity",
INDEX('Productivity Dump'!$E$4:$AJ$500,
MATCH($A174,'Productivity Dump'!$A$4:$A$500,0),
MATCH(BM$2,'Productivity Dump'!$E$3:$AJ$3,0)
),
IF(BM$3="Attendance",
INDEX('Attendance Dump'!$E$2:$AI$400,
MATCH($A174,'Attendance Dump'!$B$2:$B$400,0),
MATCH(BM$2,'Attendance Dump'!$E$1:$AI$1,0)
),
INDEX('Active Hour''s Dump'!$D$3:$AH$337,
MATCH($C174,'Active Hour''s Dump'!$A$3:$A$337,0),
MATCH(BM$2,'Active Hour''s Dump'!$D$2:$AH$2,0)
))),"")</f>
        <v>1003.2440000000004</v>
      </c>
      <c r="BN174" s="13" t="str">
        <f>_xlfn.IFNA(IF(BN$3="Productivity",
INDEX('Productivity Dump'!$E$4:$AJ$500,
MATCH($A174,'Productivity Dump'!$A$4:$A$500,0),
MATCH(BN$2,'Productivity Dump'!$E$3:$AJ$3,0)
),
IF(BN$3="Attendance",
INDEX('Attendance Dump'!$E$2:$AI$400,
MATCH($A174,'Attendance Dump'!$B$2:$B$400,0),
MATCH(BN$2,'Attendance Dump'!$E$1:$AI$1,0)
),
INDEX('Active Hour''s Dump'!$D$3:$AH$337,
MATCH($C174,'Active Hour''s Dump'!$A$3:$A$337,0),
MATCH(BN$2,'Active Hour''s Dump'!$D$2:$AH$2,0)
))),"")</f>
        <v>P</v>
      </c>
      <c r="BO174" s="54">
        <f>_xlfn.IFNA(IF(BO$3="Productivity",
INDEX('Productivity Dump'!$E$4:$AJ$500,
MATCH($A174,'Productivity Dump'!$A$4:$A$500,0),
MATCH(BO$2,'Productivity Dump'!$E$3:$AJ$3,0)
),
IF(BO$3="Attendance",
INDEX('Attendance Dump'!$E$2:$AI$400,
MATCH($A174,'Attendance Dump'!$B$2:$B$400,0),
MATCH(BO$2,'Attendance Dump'!$E$1:$AI$1,0)
),
INDEX('Active Hour''s Dump'!$D$3:$AH$337,
MATCH($C174,'Active Hour''s Dump'!$A$3:$A$337,0),
MATCH(BO$2,'Active Hour''s Dump'!$D$2:$AH$2,0)
))),"")</f>
        <v>8.8333333333333304</v>
      </c>
      <c r="BP174" s="13">
        <f>_xlfn.IFNA(IF(BP$3="Productivity",
INDEX('Productivity Dump'!$E$4:$AJ$500,
MATCH($A174,'Productivity Dump'!$A$4:$A$500,0),
MATCH(BP$2,'Productivity Dump'!$E$3:$AJ$3,0)
),
IF(BP$3="Attendance",
INDEX('Attendance Dump'!$E$2:$AI$400,
MATCH($A174,'Attendance Dump'!$B$2:$B$400,0),
MATCH(BP$2,'Attendance Dump'!$E$1:$AI$1,0)
),
INDEX('Active Hour''s Dump'!$D$3:$AH$337,
MATCH($C174,'Active Hour''s Dump'!$A$3:$A$337,0),
MATCH(BP$2,'Active Hour''s Dump'!$D$2:$AH$2,0)
))),"")</f>
        <v>1194.165</v>
      </c>
      <c r="BQ174" s="13" t="str">
        <f>_xlfn.IFNA(IF(BQ$3="Productivity",
INDEX('Productivity Dump'!$E$4:$AJ$500,
MATCH($A174,'Productivity Dump'!$A$4:$A$500,0),
MATCH(BQ$2,'Productivity Dump'!$E$3:$AJ$3,0)
),
IF(BQ$3="Attendance",
INDEX('Attendance Dump'!$E$2:$AI$400,
MATCH($A174,'Attendance Dump'!$B$2:$B$400,0),
MATCH(BQ$2,'Attendance Dump'!$E$1:$AI$1,0)
),
INDEX('Active Hour''s Dump'!$D$3:$AH$337,
MATCH($C174,'Active Hour''s Dump'!$A$3:$A$337,0),
MATCH(BQ$2,'Active Hour''s Dump'!$D$2:$AH$2,0)
))),"")</f>
        <v>P</v>
      </c>
      <c r="BR174" s="54">
        <f>_xlfn.IFNA(IF(BR$3="Productivity",
INDEX('Productivity Dump'!$E$4:$AJ$500,
MATCH($A174,'Productivity Dump'!$A$4:$A$500,0),
MATCH(BR$2,'Productivity Dump'!$E$3:$AJ$3,0)
),
IF(BR$3="Attendance",
INDEX('Attendance Dump'!$E$2:$AI$400,
MATCH($A174,'Attendance Dump'!$B$2:$B$400,0),
MATCH(BR$2,'Attendance Dump'!$E$1:$AI$1,0)
),
INDEX('Active Hour''s Dump'!$D$3:$AH$337,
MATCH($C174,'Active Hour''s Dump'!$A$3:$A$337,0),
MATCH(BR$2,'Active Hour''s Dump'!$D$2:$AH$2,0)
))),"")</f>
        <v>8.5</v>
      </c>
      <c r="BS174" s="13">
        <f>_xlfn.IFNA(IF(BS$3="Productivity",
INDEX('Productivity Dump'!$E$4:$AJ$500,
MATCH($A174,'Productivity Dump'!$A$4:$A$500,0),
MATCH(BS$2,'Productivity Dump'!$E$3:$AJ$3,0)
),
IF(BS$3="Attendance",
INDEX('Attendance Dump'!$E$2:$AI$400,
MATCH($A174,'Attendance Dump'!$B$2:$B$400,0),
MATCH(BS$2,'Attendance Dump'!$E$1:$AI$1,0)
),
INDEX('Active Hour''s Dump'!$D$3:$AH$337,
MATCH($C174,'Active Hour''s Dump'!$A$3:$A$337,0),
MATCH(BS$2,'Active Hour''s Dump'!$D$2:$AH$2,0)
))),"")</f>
        <v>1004.8889999999999</v>
      </c>
      <c r="BT174" s="13" t="str">
        <f>_xlfn.IFNA(IF(BT$3="Productivity",
INDEX('Productivity Dump'!$E$4:$AJ$500,
MATCH($A174,'Productivity Dump'!$A$4:$A$500,0),
MATCH(BT$2,'Productivity Dump'!$E$3:$AJ$3,0)
),
IF(BT$3="Attendance",
INDEX('Attendance Dump'!$E$2:$AI$400,
MATCH($A174,'Attendance Dump'!$B$2:$B$400,0),
MATCH(BT$2,'Attendance Dump'!$E$1:$AI$1,0)
),
INDEX('Active Hour''s Dump'!$D$3:$AH$337,
MATCH($C174,'Active Hour''s Dump'!$A$3:$A$337,0),
MATCH(BT$2,'Active Hour''s Dump'!$D$2:$AH$2,0)
))),"")</f>
        <v>H(P)</v>
      </c>
      <c r="BU174" s="54">
        <f>_xlfn.IFNA(IF(BU$3="Productivity",
INDEX('Productivity Dump'!$E$4:$AJ$500,
MATCH($A174,'Productivity Dump'!$A$4:$A$500,0),
MATCH(BU$2,'Productivity Dump'!$E$3:$AJ$3,0)
),
IF(BU$3="Attendance",
INDEX('Attendance Dump'!$E$2:$AI$400,
MATCH($A174,'Attendance Dump'!$B$2:$B$400,0),
MATCH(BU$2,'Attendance Dump'!$E$1:$AI$1,0)
),
INDEX('Active Hour''s Dump'!$D$3:$AH$337,
MATCH($C174,'Active Hour''s Dump'!$A$3:$A$337,0),
MATCH(BU$2,'Active Hour''s Dump'!$D$2:$AH$2,0)
))),"")</f>
        <v>8.75</v>
      </c>
      <c r="BV174" s="13">
        <f>_xlfn.IFNA(IF(BV$3="Productivity",
INDEX('Productivity Dump'!$E$4:$AJ$500,
MATCH($A174,'Productivity Dump'!$A$4:$A$500,0),
MATCH(BV$2,'Productivity Dump'!$E$3:$AJ$3,0)
),
IF(BV$3="Attendance",
INDEX('Attendance Dump'!$E$2:$AI$400,
MATCH($A174,'Attendance Dump'!$B$2:$B$400,0),
MATCH(BV$2,'Attendance Dump'!$E$1:$AI$1,0)
),
INDEX('Active Hour''s Dump'!$D$3:$AH$337,
MATCH($C174,'Active Hour''s Dump'!$A$3:$A$337,0),
MATCH(BV$2,'Active Hour''s Dump'!$D$2:$AH$2,0)
))),"")</f>
        <v>1110.414</v>
      </c>
      <c r="BW174" s="13" t="str">
        <f>_xlfn.IFNA(IF(BW$3="Productivity",
INDEX('Productivity Dump'!$E$4:$AJ$500,
MATCH($A174,'Productivity Dump'!$A$4:$A$500,0),
MATCH(BW$2,'Productivity Dump'!$E$3:$AJ$3,0)
),
IF(BW$3="Attendance",
INDEX('Attendance Dump'!$E$2:$AI$400,
MATCH($A174,'Attendance Dump'!$B$2:$B$400,0),
MATCH(BW$2,'Attendance Dump'!$E$1:$AI$1,0)
),
INDEX('Active Hour''s Dump'!$D$3:$AH$337,
MATCH($C174,'Active Hour''s Dump'!$A$3:$A$337,0),
MATCH(BW$2,'Active Hour''s Dump'!$D$2:$AH$2,0)
))),"")</f>
        <v>P</v>
      </c>
      <c r="BX174" s="54">
        <f>_xlfn.IFNA(IF(BX$3="Productivity",
INDEX('Productivity Dump'!$E$4:$AJ$500,
MATCH($A174,'Productivity Dump'!$A$4:$A$500,0),
MATCH(BX$2,'Productivity Dump'!$E$3:$AJ$3,0)
),
IF(BX$3="Attendance",
INDEX('Attendance Dump'!$E$2:$AI$400,
MATCH($A174,'Attendance Dump'!$B$2:$B$400,0),
MATCH(BX$2,'Attendance Dump'!$E$1:$AI$1,0)
),
INDEX('Active Hour''s Dump'!$D$3:$AH$337,
MATCH($C174,'Active Hour''s Dump'!$A$3:$A$337,0),
MATCH(BX$2,'Active Hour''s Dump'!$D$2:$AH$2,0)
))),"")</f>
        <v>9.1666666666666696</v>
      </c>
      <c r="BY174" s="13">
        <f>_xlfn.IFNA(IF(BY$3="Productivity",
INDEX('Productivity Dump'!$E$4:$AJ$500,
MATCH($A174,'Productivity Dump'!$A$4:$A$500,0),
MATCH(BY$2,'Productivity Dump'!$E$3:$AJ$3,0)
),
IF(BY$3="Attendance",
INDEX('Attendance Dump'!$E$2:$AI$400,
MATCH($A174,'Attendance Dump'!$B$2:$B$400,0),
MATCH(BY$2,'Attendance Dump'!$E$1:$AI$1,0)
),
INDEX('Active Hour''s Dump'!$D$3:$AH$337,
MATCH($C174,'Active Hour''s Dump'!$A$3:$A$337,0),
MATCH(BY$2,'Active Hour''s Dump'!$D$2:$AH$2,0)
))),"")</f>
        <v>434.18299999999999</v>
      </c>
      <c r="BZ174" s="13" t="str">
        <f>_xlfn.IFNA(IF(BZ$3="Productivity",
INDEX('Productivity Dump'!$E$4:$AJ$500,
MATCH($A174,'Productivity Dump'!$A$4:$A$500,0),
MATCH(BZ$2,'Productivity Dump'!$E$3:$AJ$3,0)
),
IF(BZ$3="Attendance",
INDEX('Attendance Dump'!$E$2:$AI$400,
MATCH($A174,'Attendance Dump'!$B$2:$B$400,0),
MATCH(BZ$2,'Attendance Dump'!$E$1:$AI$1,0)
),
INDEX('Active Hour''s Dump'!$D$3:$AH$337,
MATCH($C174,'Active Hour''s Dump'!$A$3:$A$337,0),
MATCH(BZ$2,'Active Hour''s Dump'!$D$2:$AH$2,0)
))),"")</f>
        <v>P</v>
      </c>
      <c r="CA174" s="54">
        <f>_xlfn.IFNA(IF(CA$3="Productivity",
INDEX('Productivity Dump'!$E$4:$AJ$500,
MATCH($A174,'Productivity Dump'!$A$4:$A$500,0),
MATCH(CA$2,'Productivity Dump'!$E$3:$AJ$3,0)
),
IF(CA$3="Attendance",
INDEX('Attendance Dump'!$E$2:$AI$400,
MATCH($A174,'Attendance Dump'!$B$2:$B$400,0),
MATCH(CA$2,'Attendance Dump'!$E$1:$AI$1,0)
),
INDEX('Active Hour''s Dump'!$D$3:$AH$337,
MATCH($C174,'Active Hour''s Dump'!$A$3:$A$337,0),
MATCH(CA$2,'Active Hour''s Dump'!$D$2:$AH$2,0)
))),"")</f>
        <v>3</v>
      </c>
      <c r="CB174" s="13">
        <f>_xlfn.IFNA(IF(CB$3="Productivity",
INDEX('Productivity Dump'!$E$4:$AJ$500,
MATCH($A174,'Productivity Dump'!$A$4:$A$500,0),
MATCH(CB$2,'Productivity Dump'!$E$3:$AJ$3,0)
),
IF(CB$3="Attendance",
INDEX('Attendance Dump'!$E$2:$AI$400,
MATCH($A174,'Attendance Dump'!$B$2:$B$400,0),
MATCH(CB$2,'Attendance Dump'!$E$1:$AI$1,0)
),
INDEX('Active Hour''s Dump'!$D$3:$AH$337,
MATCH($C174,'Active Hour''s Dump'!$A$3:$A$337,0),
MATCH(CB$2,'Active Hour''s Dump'!$D$2:$AH$2,0)
))),"")</f>
        <v>198.00000000000003</v>
      </c>
      <c r="CC174" s="13" t="str">
        <f>_xlfn.IFNA(IF(CC$3="Productivity",
INDEX('Productivity Dump'!$E$4:$AJ$500,
MATCH($A174,'Productivity Dump'!$A$4:$A$500,0),
MATCH(CC$2,'Productivity Dump'!$E$3:$AJ$3,0)
),
IF(CC$3="Attendance",
INDEX('Attendance Dump'!$E$2:$AI$400,
MATCH($A174,'Attendance Dump'!$B$2:$B$400,0),
MATCH(CC$2,'Attendance Dump'!$E$1:$AI$1,0)
),
INDEX('Active Hour''s Dump'!$D$3:$AH$337,
MATCH($C174,'Active Hour''s Dump'!$A$3:$A$337,0),
MATCH(CC$2,'Active Hour''s Dump'!$D$2:$AH$2,0)
))),"")</f>
        <v>WO</v>
      </c>
      <c r="CD174" s="54">
        <f>_xlfn.IFNA(IF(CD$3="Productivity",
INDEX('Productivity Dump'!$E$4:$AJ$500,
MATCH($A174,'Productivity Dump'!$A$4:$A$500,0),
MATCH(CD$2,'Productivity Dump'!$E$3:$AJ$3,0)
),
IF(CD$3="Attendance",
INDEX('Attendance Dump'!$E$2:$AI$400,
MATCH($A174,'Attendance Dump'!$B$2:$B$400,0),
MATCH(CD$2,'Attendance Dump'!$E$1:$AI$1,0)
),
INDEX('Active Hour''s Dump'!$D$3:$AH$337,
MATCH($C174,'Active Hour''s Dump'!$A$3:$A$337,0),
MATCH(CD$2,'Active Hour''s Dump'!$D$2:$AH$2,0)
))),"")</f>
        <v>1.3333333333333299</v>
      </c>
      <c r="CE174" s="13">
        <f>_xlfn.IFNA(IF(CE$3="Productivity",
INDEX('Productivity Dump'!$E$4:$AJ$500,
MATCH($A174,'Productivity Dump'!$A$4:$A$500,0),
MATCH(CE$2,'Productivity Dump'!$E$3:$AJ$3,0)
),
IF(CE$3="Attendance",
INDEX('Attendance Dump'!$E$2:$AI$400,
MATCH($A174,'Attendance Dump'!$B$2:$B$400,0),
MATCH(CE$2,'Attendance Dump'!$E$1:$AI$1,0)
),
INDEX('Active Hour''s Dump'!$D$3:$AH$337,
MATCH($C174,'Active Hour''s Dump'!$A$3:$A$337,0),
MATCH(CE$2,'Active Hour''s Dump'!$D$2:$AH$2,0)
))),"")</f>
        <v>581.33800000000008</v>
      </c>
      <c r="CF174" s="13" t="str">
        <f>_xlfn.IFNA(IF(CF$3="Productivity",
INDEX('Productivity Dump'!$E$4:$AJ$500,
MATCH($A174,'Productivity Dump'!$A$4:$A$500,0),
MATCH(CF$2,'Productivity Dump'!$E$3:$AJ$3,0)
),
IF(CF$3="Attendance",
INDEX('Attendance Dump'!$E$2:$AI$400,
MATCH($A174,'Attendance Dump'!$B$2:$B$400,0),
MATCH(CF$2,'Attendance Dump'!$E$1:$AI$1,0)
),
INDEX('Active Hour''s Dump'!$D$3:$AH$337,
MATCH($C174,'Active Hour''s Dump'!$A$3:$A$337,0),
MATCH(CF$2,'Active Hour''s Dump'!$D$2:$AH$2,0)
))),"")</f>
        <v>P</v>
      </c>
      <c r="CG174" s="54">
        <f>_xlfn.IFNA(IF(CG$3="Productivity",
INDEX('Productivity Dump'!$E$4:$AJ$500,
MATCH($A174,'Productivity Dump'!$A$4:$A$500,0),
MATCH(CG$2,'Productivity Dump'!$E$3:$AJ$3,0)
),
IF(CG$3="Attendance",
INDEX('Attendance Dump'!$E$2:$AI$400,
MATCH($A174,'Attendance Dump'!$B$2:$B$400,0),
MATCH(CG$2,'Attendance Dump'!$E$1:$AI$1,0)
),
INDEX('Active Hour''s Dump'!$D$3:$AH$337,
MATCH($C174,'Active Hour''s Dump'!$A$3:$A$337,0),
MATCH(CG$2,'Active Hour''s Dump'!$D$2:$AH$2,0)
))),"")</f>
        <v>5.0833333333333304</v>
      </c>
      <c r="CH174" s="13">
        <f>_xlfn.IFNA(IF(CH$3="Productivity",
INDEX('Productivity Dump'!$E$4:$AJ$500,
MATCH($A174,'Productivity Dump'!$A$4:$A$500,0),
MATCH(CH$2,'Productivity Dump'!$E$3:$AJ$3,0)
),
IF(CH$3="Attendance",
INDEX('Attendance Dump'!$E$2:$AI$400,
MATCH($A174,'Attendance Dump'!$B$2:$B$400,0),
MATCH(CH$2,'Attendance Dump'!$E$1:$AI$1,0)
),
INDEX('Active Hour''s Dump'!$D$3:$AH$337,
MATCH($C174,'Active Hour''s Dump'!$A$3:$A$337,0),
MATCH(CH$2,'Active Hour''s Dump'!$D$2:$AH$2,0)
))),"")</f>
        <v>1000.3700000000001</v>
      </c>
      <c r="CI174" s="13" t="str">
        <f>_xlfn.IFNA(IF(CI$3="Productivity",
INDEX('Productivity Dump'!$E$4:$AJ$500,
MATCH($A174,'Productivity Dump'!$A$4:$A$500,0),
MATCH(CI$2,'Productivity Dump'!$E$3:$AJ$3,0)
),
IF(CI$3="Attendance",
INDEX('Attendance Dump'!$E$2:$AI$400,
MATCH($A174,'Attendance Dump'!$B$2:$B$400,0),
MATCH(CI$2,'Attendance Dump'!$E$1:$AI$1,0)
),
INDEX('Active Hour''s Dump'!$D$3:$AH$337,
MATCH($C174,'Active Hour''s Dump'!$A$3:$A$337,0),
MATCH(CI$2,'Active Hour''s Dump'!$D$2:$AH$2,0)
))),"")</f>
        <v>P</v>
      </c>
      <c r="CJ174" s="54">
        <f>_xlfn.IFNA(IF(CJ$3="Productivity",
INDEX('Productivity Dump'!$E$4:$AJ$500,
MATCH($A174,'Productivity Dump'!$A$4:$A$500,0),
MATCH(CJ$2,'Productivity Dump'!$E$3:$AJ$3,0)
),
IF(CJ$3="Attendance",
INDEX('Attendance Dump'!$E$2:$AI$400,
MATCH($A174,'Attendance Dump'!$B$2:$B$400,0),
MATCH(CJ$2,'Attendance Dump'!$E$1:$AI$1,0)
),
INDEX('Active Hour''s Dump'!$D$3:$AH$337,
MATCH($C174,'Active Hour''s Dump'!$A$3:$A$337,0),
MATCH(CJ$2,'Active Hour''s Dump'!$D$2:$AH$2,0)
))),"")</f>
        <v>9.1666666666666696</v>
      </c>
      <c r="CK174" s="13">
        <f>_xlfn.IFNA(IF(CK$3="Productivity",
INDEX('Productivity Dump'!$E$4:$AJ$500,
MATCH($A174,'Productivity Dump'!$A$4:$A$500,0),
MATCH(CK$2,'Productivity Dump'!$E$3:$AJ$3,0)
),
IF(CK$3="Attendance",
INDEX('Attendance Dump'!$E$2:$AI$400,
MATCH($A174,'Attendance Dump'!$B$2:$B$400,0),
MATCH(CK$2,'Attendance Dump'!$E$1:$AI$1,0)
),
INDEX('Active Hour''s Dump'!$D$3:$AH$337,
MATCH($C174,'Active Hour''s Dump'!$A$3:$A$337,0),
MATCH(CK$2,'Active Hour''s Dump'!$D$2:$AH$2,0)
))),"")</f>
        <v>990.36099999999988</v>
      </c>
      <c r="CL174" s="13" t="str">
        <f>_xlfn.IFNA(IF(CL$3="Productivity",
INDEX('Productivity Dump'!$E$4:$AJ$500,
MATCH($A174,'Productivity Dump'!$A$4:$A$500,0),
MATCH(CL$2,'Productivity Dump'!$E$3:$AJ$3,0)
),
IF(CL$3="Attendance",
INDEX('Attendance Dump'!$E$2:$AI$400,
MATCH($A174,'Attendance Dump'!$B$2:$B$400,0),
MATCH(CL$2,'Attendance Dump'!$E$1:$AI$1,0)
),
INDEX('Active Hour''s Dump'!$D$3:$AH$337,
MATCH($C174,'Active Hour''s Dump'!$A$3:$A$337,0),
MATCH(CL$2,'Active Hour''s Dump'!$D$2:$AH$2,0)
))),"")</f>
        <v>P</v>
      </c>
      <c r="CM174" s="54">
        <f>_xlfn.IFNA(IF(CM$3="Productivity",
INDEX('Productivity Dump'!$E$4:$AJ$500,
MATCH($A174,'Productivity Dump'!$A$4:$A$500,0),
MATCH(CM$2,'Productivity Dump'!$E$3:$AJ$3,0)
),
IF(CM$3="Attendance",
INDEX('Attendance Dump'!$E$2:$AI$400,
MATCH($A174,'Attendance Dump'!$B$2:$B$400,0),
MATCH(CM$2,'Attendance Dump'!$E$1:$AI$1,0)
),
INDEX('Active Hour''s Dump'!$D$3:$AH$337,
MATCH($C174,'Active Hour''s Dump'!$A$3:$A$337,0),
MATCH(CM$2,'Active Hour''s Dump'!$D$2:$AH$2,0)
))),"")</f>
        <v>9.1666666666666696</v>
      </c>
      <c r="CN174" s="13">
        <f>_xlfn.IFNA(IF(CN$3="Productivity",
INDEX('Productivity Dump'!$E$4:$AJ$500,
MATCH($A174,'Productivity Dump'!$A$4:$A$500,0),
MATCH(CN$2,'Productivity Dump'!$E$3:$AJ$3,0)
),
IF(CN$3="Attendance",
INDEX('Attendance Dump'!$E$2:$AI$400,
MATCH($A174,'Attendance Dump'!$B$2:$B$400,0),
MATCH(CN$2,'Attendance Dump'!$E$1:$AI$1,0)
),
INDEX('Active Hour''s Dump'!$D$3:$AH$337,
MATCH($C174,'Active Hour''s Dump'!$A$3:$A$337,0),
MATCH(CN$2,'Active Hour''s Dump'!$D$2:$AH$2,0)
))),"")</f>
        <v>0</v>
      </c>
      <c r="CO174" s="13">
        <f>_xlfn.IFNA(IF(CO$3="Productivity",
INDEX('Productivity Dump'!$E$4:$AJ$500,
MATCH($A174,'Productivity Dump'!$A$4:$A$500,0),
MATCH(CO$2,'Productivity Dump'!$E$3:$AJ$3,0)
),
IF(CO$3="Attendance",
INDEX('Attendance Dump'!$E$2:$AI$400,
MATCH($A174,'Attendance Dump'!$B$2:$B$400,0),
MATCH(CO$2,'Attendance Dump'!$E$1:$AI$1,0)
),
INDEX('Active Hour''s Dump'!$D$3:$AH$337,
MATCH($C174,'Active Hour''s Dump'!$A$3:$A$337,0),
MATCH(CO$2,'Active Hour''s Dump'!$D$2:$AH$2,0)
))),"")</f>
        <v>0</v>
      </c>
      <c r="CP174" s="54">
        <f>_xlfn.IFNA(IF(CP$3="Productivity",
INDEX('Productivity Dump'!$E$4:$AJ$500,
MATCH($A174,'Productivity Dump'!$A$4:$A$500,0),
MATCH(CP$2,'Productivity Dump'!$E$3:$AJ$3,0)
),
IF(CP$3="Attendance",
INDEX('Attendance Dump'!$E$2:$AI$400,
MATCH($A174,'Attendance Dump'!$B$2:$B$400,0),
MATCH(CP$2,'Attendance Dump'!$E$1:$AI$1,0)
),
INDEX('Active Hour''s Dump'!$D$3:$AH$337,
MATCH($C174,'Active Hour''s Dump'!$A$3:$A$337,0),
MATCH(CP$2,'Active Hour''s Dump'!$D$2:$AH$2,0)
))),"")</f>
        <v>0</v>
      </c>
      <c r="CQ174" s="13">
        <f>_xlfn.IFNA(IF(CQ$3="Productivity",
INDEX('Productivity Dump'!$E$4:$AJ$500,
MATCH($A174,'Productivity Dump'!$A$4:$A$500,0),
MATCH(CQ$2,'Productivity Dump'!$E$3:$AJ$3,0)
),
IF(CQ$3="Attendance",
INDEX('Attendance Dump'!$E$2:$AI$400,
MATCH($A174,'Attendance Dump'!$B$2:$B$400,0),
MATCH(CQ$2,'Attendance Dump'!$E$1:$AI$1,0)
),
INDEX('Active Hour''s Dump'!$D$3:$AH$337,
MATCH($C174,'Active Hour''s Dump'!$A$3:$A$337,0),
MATCH(CQ$2,'Active Hour''s Dump'!$D$2:$AH$2,0)
))),"")</f>
        <v>0</v>
      </c>
      <c r="CR174" s="13">
        <f>_xlfn.IFNA(IF(CR$3="Productivity",
INDEX('Productivity Dump'!$E$4:$AJ$500,
MATCH($A174,'Productivity Dump'!$A$4:$A$500,0),
MATCH(CR$2,'Productivity Dump'!$E$3:$AJ$3,0)
),
IF(CR$3="Attendance",
INDEX('Attendance Dump'!$E$2:$AI$400,
MATCH($A174,'Attendance Dump'!$B$2:$B$400,0),
MATCH(CR$2,'Attendance Dump'!$E$1:$AI$1,0)
),
INDEX('Active Hour''s Dump'!$D$3:$AH$337,
MATCH($C174,'Active Hour''s Dump'!$A$3:$A$337,0),
MATCH(CR$2,'Active Hour''s Dump'!$D$2:$AH$2,0)
))),"")</f>
        <v>0</v>
      </c>
      <c r="CS174" s="54">
        <f>_xlfn.IFNA(IF(CS$3="Productivity",
INDEX('Productivity Dump'!$E$4:$AJ$500,
MATCH($A174,'Productivity Dump'!$A$4:$A$500,0),
MATCH(CS$2,'Productivity Dump'!$E$3:$AJ$3,0)
),
IF(CS$3="Attendance",
INDEX('Attendance Dump'!$E$2:$AI$400,
MATCH($A174,'Attendance Dump'!$B$2:$B$400,0),
MATCH(CS$2,'Attendance Dump'!$E$1:$AI$1,0)
),
INDEX('Active Hour''s Dump'!$D$3:$AH$337,
MATCH($C174,'Active Hour''s Dump'!$A$3:$A$337,0),
MATCH(CS$2,'Active Hour''s Dump'!$D$2:$AH$2,0)
))),"")</f>
        <v>0</v>
      </c>
      <c r="CT174" s="13">
        <f>_xlfn.IFNA(IF(CT$3="Productivity",
INDEX('Productivity Dump'!$E$4:$AJ$500,
MATCH($A174,'Productivity Dump'!$A$4:$A$500,0),
MATCH(CT$2,'Productivity Dump'!$E$3:$AJ$3,0)
),
IF(CT$3="Attendance",
INDEX('Attendance Dump'!$E$2:$AI$400,
MATCH($A174,'Attendance Dump'!$B$2:$B$400,0),
MATCH(CT$2,'Attendance Dump'!$E$1:$AI$1,0)
),
INDEX('Active Hour''s Dump'!$D$3:$AH$337,
MATCH($C174,'Active Hour''s Dump'!$A$3:$A$337,0),
MATCH(CT$2,'Active Hour''s Dump'!$D$2:$AH$2,0)
))),"")</f>
        <v>0</v>
      </c>
      <c r="CU174" s="13">
        <f>_xlfn.IFNA(IF(CU$3="Productivity",
INDEX('Productivity Dump'!$E$4:$AJ$500,
MATCH($A174,'Productivity Dump'!$A$4:$A$500,0),
MATCH(CU$2,'Productivity Dump'!$E$3:$AJ$3,0)
),
IF(CU$3="Attendance",
INDEX('Attendance Dump'!$E$2:$AI$400,
MATCH($A174,'Attendance Dump'!$B$2:$B$400,0),
MATCH(CU$2,'Attendance Dump'!$E$1:$AI$1,0)
),
INDEX('Active Hour''s Dump'!$D$3:$AH$337,
MATCH($C174,'Active Hour''s Dump'!$A$3:$A$337,0),
MATCH(CU$2,'Active Hour''s Dump'!$D$2:$AH$2,0)
))),"")</f>
        <v>0</v>
      </c>
      <c r="CV174" s="54">
        <f>_xlfn.IFNA(IF(CV$3="Productivity",
INDEX('Productivity Dump'!$E$4:$AJ$500,
MATCH($A174,'Productivity Dump'!$A$4:$A$500,0),
MATCH(CV$2,'Productivity Dump'!$E$3:$AJ$3,0)
),
IF(CV$3="Attendance",
INDEX('Attendance Dump'!$E$2:$AI$400,
MATCH($A174,'Attendance Dump'!$B$2:$B$400,0),
MATCH(CV$2,'Attendance Dump'!$E$1:$AI$1,0)
),
INDEX('Active Hour''s Dump'!$D$3:$AH$337,
MATCH($C174,'Active Hour''s Dump'!$A$3:$A$337,0),
MATCH(CV$2,'Active Hour''s Dump'!$D$2:$AH$2,0)
))),"")</f>
        <v>0</v>
      </c>
      <c r="CW174" s="13"/>
      <c r="CX174" s="13"/>
      <c r="CY174" s="54"/>
      <c r="DA174" s="57">
        <f t="shared" si="81"/>
        <v>166.41666666666666</v>
      </c>
      <c r="DB174" s="35">
        <f t="shared" si="82"/>
        <v>20691.210000000003</v>
      </c>
      <c r="DC174" s="35">
        <f t="shared" si="77"/>
        <v>0</v>
      </c>
      <c r="DD174" s="35">
        <f t="shared" ca="1" si="80"/>
        <v>0</v>
      </c>
      <c r="DF174" s="32" cm="1">
        <f t="array" ref="DF174">SUMPRODUCT(
    (MOD(COLUMN(H174:CV174) - COLUMN(H174), 3) = 0) *
    (H174:CV174 = 0) *
    (I174:CW174 = "P") *
    (COUNTIF(UKHoliday, H$2:CV$2) = 0)
)</f>
        <v>0</v>
      </c>
      <c r="DG174" s="33" cm="1">
        <f t="array" ref="DG174">SUMPRODUCT(
  (MOD(COLUMN(H174:CV174) - COLUMN(H174), 3) = 0) *
  (H174:CV174 &gt; 0) *
  (H174:CV174 &lt; 0.5 * IF(((WEEKDAY(H$2:CV$2, 2) = 1) + (WEEKDAY(H$2:CV$2, 2) = 6)), G174, F174)) *
  (I174:CW174 = "P") *
  (COUNTIF(UKHoliday, H$2:CV$2) = 0)
)</f>
        <v>0</v>
      </c>
      <c r="DH174" s="33" cm="1">
        <f t="array" ref="DH174">SUMPRODUCT(
  (MOD(COLUMN(H174:CV174) - COLUMN(H174), 3) = 0) *
  (H174:CV174 &gt; 0.5 * IF(((WEEKDAY(H$2:CV$2, 2) = 1) + (WEEKDAY(H$2:CV$2, 2) = 6)), $G174, $F174)) *
  (H174:CV174 &lt; 0.8 * IF(((WEEKDAY(H$2:CV$2, 2) = 1) + (WEEKDAY(H$2:CV$2, 2) = 6)), $G174, $F174)) *
  (I174:CW174 = "P") *
  (COUNTIF(UKHoliday, H$2:CV$2) = 0)
)</f>
        <v>0</v>
      </c>
      <c r="DI174" s="33" cm="1">
        <f t="array" ref="DI174">SUMPRODUCT(
  (MOD(COLUMN(H174:CV174) - COLUMN(H174), 3) = 0) *
  (H174:CV174 &gt; 0.8 * IF(((WEEKDAY(H$2:CV$2, 2) = 1) + (WEEKDAY(H$2:CV$2, 2) = 6)), $G174, $F174)) *
  (H174:CV174 &lt; 1 * IF(((WEEKDAY(H$2:CV$2, 2) = 1) + (WEEKDAY(H$2:CV$2, 2) = 6)), $G174, $F174)) *
  (I174:CW174 = "P") *
  (COUNTIF(UKHoliday, H$2:CV$2) = 0)
)</f>
        <v>4</v>
      </c>
    </row>
    <row r="175" spans="1:113" x14ac:dyDescent="0.3">
      <c r="A175" s="8" t="s">
        <v>384</v>
      </c>
      <c r="B175" s="36" t="s">
        <v>925</v>
      </c>
      <c r="C175" s="9" t="s">
        <v>762</v>
      </c>
      <c r="D175" s="62" t="s">
        <v>450</v>
      </c>
      <c r="E175" s="35">
        <v>26000</v>
      </c>
      <c r="F175" s="35">
        <f t="shared" si="78"/>
        <v>1300</v>
      </c>
      <c r="G175" s="35">
        <f t="shared" si="79"/>
        <v>650</v>
      </c>
      <c r="H175" s="13">
        <f>_xlfn.IFNA(IF(H$3="Productivity",
INDEX('Productivity Dump'!$E$4:$AJ$500,
MATCH($A175,'Productivity Dump'!$A$4:$A$500,0),
MATCH(H$2,'Productivity Dump'!$E$3:$AJ$3,0)
),
IF(H$3="Attendance",
INDEX('Attendance Dump'!$E$2:$AI$400,
MATCH($A175,'Attendance Dump'!$B$2:$B$400,0),
MATCH(H$2,'Attendance Dump'!$E$1:$AI$1,0)
),
INDEX('Active Hour''s Dump'!$D$3:$AH$337,
MATCH($C175,'Active Hour''s Dump'!$A$3:$A$337,0),
MATCH(H$2,'Active Hour''s Dump'!$D$2:$AH$2,0)
))),"")</f>
        <v>0</v>
      </c>
      <c r="I175" s="13" t="str">
        <f>_xlfn.IFNA(IF(I$3="Productivity",
INDEX('Productivity Dump'!$E$4:$AJ$500,
MATCH($A175,'Productivity Dump'!$A$4:$A$500,0),
MATCH(I$2,'Productivity Dump'!$E$3:$AJ$3,0)
),
IF(I$3="Attendance",
INDEX('Attendance Dump'!$E$2:$AI$400,
MATCH($A175,'Attendance Dump'!$B$2:$B$400,0),
MATCH(I$2,'Attendance Dump'!$E$1:$AI$1,0)
),
INDEX('Active Hour''s Dump'!$D$3:$AH$337,
MATCH($C175,'Active Hour''s Dump'!$A$3:$A$337,0),
MATCH(I$2,'Active Hour''s Dump'!$D$2:$AH$2,0)
))),"")</f>
        <v>PL</v>
      </c>
      <c r="J175" s="54">
        <f>_xlfn.IFNA(IF(J$3="Productivity",
INDEX('Productivity Dump'!$E$4:$AJ$500,
MATCH($A175,'Productivity Dump'!$A$4:$A$500,0),
MATCH(J$2,'Productivity Dump'!$E$3:$AJ$3,0)
),
IF(J$3="Attendance",
INDEX('Attendance Dump'!$E$2:$AI$400,
MATCH($A175,'Attendance Dump'!$B$2:$B$400,0),
MATCH(J$2,'Attendance Dump'!$E$1:$AI$1,0)
),
INDEX('Active Hour''s Dump'!$D$3:$AH$337,
MATCH($C175,'Active Hour''s Dump'!$A$3:$A$337,0),
MATCH(J$2,'Active Hour''s Dump'!$D$2:$AH$2,0)
))),"")</f>
        <v>0</v>
      </c>
      <c r="K175" s="13">
        <f>_xlfn.IFNA(IF(K$3="Productivity",
INDEX('Productivity Dump'!$E$4:$AJ$500,
MATCH($A175,'Productivity Dump'!$A$4:$A$500,0),
MATCH(K$2,'Productivity Dump'!$E$3:$AJ$3,0)
),
IF(K$3="Attendance",
INDEX('Attendance Dump'!$E$2:$AI$400,
MATCH($A175,'Attendance Dump'!$B$2:$B$400,0),
MATCH(K$2,'Attendance Dump'!$E$1:$AI$1,0)
),
INDEX('Active Hour''s Dump'!$D$3:$AH$337,
MATCH($C175,'Active Hour''s Dump'!$A$3:$A$337,0),
MATCH(K$2,'Active Hour''s Dump'!$D$2:$AH$2,0)
))),"")</f>
        <v>0</v>
      </c>
      <c r="L175" s="13" t="str">
        <f>_xlfn.IFNA(IF(L$3="Productivity",
INDEX('Productivity Dump'!$E$4:$AJ$500,
MATCH($A175,'Productivity Dump'!$A$4:$A$500,0),
MATCH(L$2,'Productivity Dump'!$E$3:$AJ$3,0)
),
IF(L$3="Attendance",
INDEX('Attendance Dump'!$E$2:$AI$400,
MATCH($A175,'Attendance Dump'!$B$2:$B$400,0),
MATCH(L$2,'Attendance Dump'!$E$1:$AI$1,0)
),
INDEX('Active Hour''s Dump'!$D$3:$AH$337,
MATCH($C175,'Active Hour''s Dump'!$A$3:$A$337,0),
MATCH(L$2,'Active Hour''s Dump'!$D$2:$AH$2,0)
))),"")</f>
        <v>PL</v>
      </c>
      <c r="M175" s="54">
        <f>_xlfn.IFNA(IF(M$3="Productivity",
INDEX('Productivity Dump'!$E$4:$AJ$500,
MATCH($A175,'Productivity Dump'!$A$4:$A$500,0),
MATCH(M$2,'Productivity Dump'!$E$3:$AJ$3,0)
),
IF(M$3="Attendance",
INDEX('Attendance Dump'!$E$2:$AI$400,
MATCH($A175,'Attendance Dump'!$B$2:$B$400,0),
MATCH(M$2,'Attendance Dump'!$E$1:$AI$1,0)
),
INDEX('Active Hour''s Dump'!$D$3:$AH$337,
MATCH($C175,'Active Hour''s Dump'!$A$3:$A$337,0),
MATCH(M$2,'Active Hour''s Dump'!$D$2:$AH$2,0)
))),"")</f>
        <v>0</v>
      </c>
      <c r="N175" s="13">
        <f>_xlfn.IFNA(IF(N$3="Productivity",
INDEX('Productivity Dump'!$E$4:$AJ$500,
MATCH($A175,'Productivity Dump'!$A$4:$A$500,0),
MATCH(N$2,'Productivity Dump'!$E$3:$AJ$3,0)
),
IF(N$3="Attendance",
INDEX('Attendance Dump'!$E$2:$AI$400,
MATCH($A175,'Attendance Dump'!$B$2:$B$400,0),
MATCH(N$2,'Attendance Dump'!$E$1:$AI$1,0)
),
INDEX('Active Hour''s Dump'!$D$3:$AH$337,
MATCH($C175,'Active Hour''s Dump'!$A$3:$A$337,0),
MATCH(N$2,'Active Hour''s Dump'!$D$2:$AH$2,0)
))),"")</f>
        <v>0</v>
      </c>
      <c r="O175" s="13" t="str">
        <f>_xlfn.IFNA(IF(O$3="Productivity",
INDEX('Productivity Dump'!$E$4:$AJ$500,
MATCH($A175,'Productivity Dump'!$A$4:$A$500,0),
MATCH(O$2,'Productivity Dump'!$E$3:$AJ$3,0)
),
IF(O$3="Attendance",
INDEX('Attendance Dump'!$E$2:$AI$400,
MATCH($A175,'Attendance Dump'!$B$2:$B$400,0),
MATCH(O$2,'Attendance Dump'!$E$1:$AI$1,0)
),
INDEX('Active Hour''s Dump'!$D$3:$AH$337,
MATCH($C175,'Active Hour''s Dump'!$A$3:$A$337,0),
MATCH(O$2,'Active Hour''s Dump'!$D$2:$AH$2,0)
))),"")</f>
        <v>PL</v>
      </c>
      <c r="P175" s="54">
        <f>_xlfn.IFNA(IF(P$3="Productivity",
INDEX('Productivity Dump'!$E$4:$AJ$500,
MATCH($A175,'Productivity Dump'!$A$4:$A$500,0),
MATCH(P$2,'Productivity Dump'!$E$3:$AJ$3,0)
),
IF(P$3="Attendance",
INDEX('Attendance Dump'!$E$2:$AI$400,
MATCH($A175,'Attendance Dump'!$B$2:$B$400,0),
MATCH(P$2,'Attendance Dump'!$E$1:$AI$1,0)
),
INDEX('Active Hour''s Dump'!$D$3:$AH$337,
MATCH($C175,'Active Hour''s Dump'!$A$3:$A$337,0),
MATCH(P$2,'Active Hour''s Dump'!$D$2:$AH$2,0)
))),"")</f>
        <v>0</v>
      </c>
      <c r="Q175" s="13">
        <f>_xlfn.IFNA(IF(Q$3="Productivity",
INDEX('Productivity Dump'!$E$4:$AJ$500,
MATCH($A175,'Productivity Dump'!$A$4:$A$500,0),
MATCH(Q$2,'Productivity Dump'!$E$3:$AJ$3,0)
),
IF(Q$3="Attendance",
INDEX('Attendance Dump'!$E$2:$AI$400,
MATCH($A175,'Attendance Dump'!$B$2:$B$400,0),
MATCH(Q$2,'Attendance Dump'!$E$1:$AI$1,0)
),
INDEX('Active Hour''s Dump'!$D$3:$AH$337,
MATCH($C175,'Active Hour''s Dump'!$A$3:$A$337,0),
MATCH(Q$2,'Active Hour''s Dump'!$D$2:$AH$2,0)
))),"")</f>
        <v>0</v>
      </c>
      <c r="R175" s="13" t="str">
        <f>_xlfn.IFNA(IF(R$3="Productivity",
INDEX('Productivity Dump'!$E$4:$AJ$500,
MATCH($A175,'Productivity Dump'!$A$4:$A$500,0),
MATCH(R$2,'Productivity Dump'!$E$3:$AJ$3,0)
),
IF(R$3="Attendance",
INDEX('Attendance Dump'!$E$2:$AI$400,
MATCH($A175,'Attendance Dump'!$B$2:$B$400,0),
MATCH(R$2,'Attendance Dump'!$E$1:$AI$1,0)
),
INDEX('Active Hour''s Dump'!$D$3:$AH$337,
MATCH($C175,'Active Hour''s Dump'!$A$3:$A$337,0),
MATCH(R$2,'Active Hour''s Dump'!$D$2:$AH$2,0)
))),"")</f>
        <v>PL</v>
      </c>
      <c r="S175" s="54">
        <f>_xlfn.IFNA(IF(S$3="Productivity",
INDEX('Productivity Dump'!$E$4:$AJ$500,
MATCH($A175,'Productivity Dump'!$A$4:$A$500,0),
MATCH(S$2,'Productivity Dump'!$E$3:$AJ$3,0)
),
IF(S$3="Attendance",
INDEX('Attendance Dump'!$E$2:$AI$400,
MATCH($A175,'Attendance Dump'!$B$2:$B$400,0),
MATCH(S$2,'Attendance Dump'!$E$1:$AI$1,0)
),
INDEX('Active Hour''s Dump'!$D$3:$AH$337,
MATCH($C175,'Active Hour''s Dump'!$A$3:$A$337,0),
MATCH(S$2,'Active Hour''s Dump'!$D$2:$AH$2,0)
))),"")</f>
        <v>0</v>
      </c>
      <c r="T175" s="13">
        <f>_xlfn.IFNA(IF(T$3="Productivity",
INDEX('Productivity Dump'!$E$4:$AJ$500,
MATCH($A175,'Productivity Dump'!$A$4:$A$500,0),
MATCH(T$2,'Productivity Dump'!$E$3:$AJ$3,0)
),
IF(T$3="Attendance",
INDEX('Attendance Dump'!$E$2:$AI$400,
MATCH($A175,'Attendance Dump'!$B$2:$B$400,0),
MATCH(T$2,'Attendance Dump'!$E$1:$AI$1,0)
),
INDEX('Active Hour''s Dump'!$D$3:$AH$337,
MATCH($C175,'Active Hour''s Dump'!$A$3:$A$337,0),
MATCH(T$2,'Active Hour''s Dump'!$D$2:$AH$2,0)
))),"")</f>
        <v>0</v>
      </c>
      <c r="U175" s="13" t="str">
        <f>_xlfn.IFNA(IF(U$3="Productivity",
INDEX('Productivity Dump'!$E$4:$AJ$500,
MATCH($A175,'Productivity Dump'!$A$4:$A$500,0),
MATCH(U$2,'Productivity Dump'!$E$3:$AJ$3,0)
),
IF(U$3="Attendance",
INDEX('Attendance Dump'!$E$2:$AI$400,
MATCH($A175,'Attendance Dump'!$B$2:$B$400,0),
MATCH(U$2,'Attendance Dump'!$E$1:$AI$1,0)
),
INDEX('Active Hour''s Dump'!$D$3:$AH$337,
MATCH($C175,'Active Hour''s Dump'!$A$3:$A$337,0),
MATCH(U$2,'Active Hour''s Dump'!$D$2:$AH$2,0)
))),"")</f>
        <v>PL</v>
      </c>
      <c r="V175" s="54">
        <f>_xlfn.IFNA(IF(V$3="Productivity",
INDEX('Productivity Dump'!$E$4:$AJ$500,
MATCH($A175,'Productivity Dump'!$A$4:$A$500,0),
MATCH(V$2,'Productivity Dump'!$E$3:$AJ$3,0)
),
IF(V$3="Attendance",
INDEX('Attendance Dump'!$E$2:$AI$400,
MATCH($A175,'Attendance Dump'!$B$2:$B$400,0),
MATCH(V$2,'Attendance Dump'!$E$1:$AI$1,0)
),
INDEX('Active Hour''s Dump'!$D$3:$AH$337,
MATCH($C175,'Active Hour''s Dump'!$A$3:$A$337,0),
MATCH(V$2,'Active Hour''s Dump'!$D$2:$AH$2,0)
))),"")</f>
        <v>0</v>
      </c>
      <c r="W175" s="13">
        <f>_xlfn.IFNA(IF(W$3="Productivity",
INDEX('Productivity Dump'!$E$4:$AJ$500,
MATCH($A175,'Productivity Dump'!$A$4:$A$500,0),
MATCH(W$2,'Productivity Dump'!$E$3:$AJ$3,0)
),
IF(W$3="Attendance",
INDEX('Attendance Dump'!$E$2:$AI$400,
MATCH($A175,'Attendance Dump'!$B$2:$B$400,0),
MATCH(W$2,'Attendance Dump'!$E$1:$AI$1,0)
),
INDEX('Active Hour''s Dump'!$D$3:$AH$337,
MATCH($C175,'Active Hour''s Dump'!$A$3:$A$337,0),
MATCH(W$2,'Active Hour''s Dump'!$D$2:$AH$2,0)
))),"")</f>
        <v>0</v>
      </c>
      <c r="X175" s="13" t="str">
        <f>_xlfn.IFNA(IF(X$3="Productivity",
INDEX('Productivity Dump'!$E$4:$AJ$500,
MATCH($A175,'Productivity Dump'!$A$4:$A$500,0),
MATCH(X$2,'Productivity Dump'!$E$3:$AJ$3,0)
),
IF(X$3="Attendance",
INDEX('Attendance Dump'!$E$2:$AI$400,
MATCH($A175,'Attendance Dump'!$B$2:$B$400,0),
MATCH(X$2,'Attendance Dump'!$E$1:$AI$1,0)
),
INDEX('Active Hour''s Dump'!$D$3:$AH$337,
MATCH($C175,'Active Hour''s Dump'!$A$3:$A$337,0),
MATCH(X$2,'Active Hour''s Dump'!$D$2:$AH$2,0)
))),"")</f>
        <v>PL</v>
      </c>
      <c r="Y175" s="54">
        <f>_xlfn.IFNA(IF(Y$3="Productivity",
INDEX('Productivity Dump'!$E$4:$AJ$500,
MATCH($A175,'Productivity Dump'!$A$4:$A$500,0),
MATCH(Y$2,'Productivity Dump'!$E$3:$AJ$3,0)
),
IF(Y$3="Attendance",
INDEX('Attendance Dump'!$E$2:$AI$400,
MATCH($A175,'Attendance Dump'!$B$2:$B$400,0),
MATCH(Y$2,'Attendance Dump'!$E$1:$AI$1,0)
),
INDEX('Active Hour''s Dump'!$D$3:$AH$337,
MATCH($C175,'Active Hour''s Dump'!$A$3:$A$337,0),
MATCH(Y$2,'Active Hour''s Dump'!$D$2:$AH$2,0)
))),"")</f>
        <v>0</v>
      </c>
      <c r="Z175" s="13">
        <f>_xlfn.IFNA(IF(Z$3="Productivity",
INDEX('Productivity Dump'!$E$4:$AJ$500,
MATCH($A175,'Productivity Dump'!$A$4:$A$500,0),
MATCH(Z$2,'Productivity Dump'!$E$3:$AJ$3,0)
),
IF(Z$3="Attendance",
INDEX('Attendance Dump'!$E$2:$AI$400,
MATCH($A175,'Attendance Dump'!$B$2:$B$400,0),
MATCH(Z$2,'Attendance Dump'!$E$1:$AI$1,0)
),
INDEX('Active Hour''s Dump'!$D$3:$AH$337,
MATCH($C175,'Active Hour''s Dump'!$A$3:$A$337,0),
MATCH(Z$2,'Active Hour''s Dump'!$D$2:$AH$2,0)
))),"")</f>
        <v>1648.37</v>
      </c>
      <c r="AA175" s="13" t="str">
        <f>_xlfn.IFNA(IF(AA$3="Productivity",
INDEX('Productivity Dump'!$E$4:$AJ$500,
MATCH($A175,'Productivity Dump'!$A$4:$A$500,0),
MATCH(AA$2,'Productivity Dump'!$E$3:$AJ$3,0)
),
IF(AA$3="Attendance",
INDEX('Attendance Dump'!$E$2:$AI$400,
MATCH($A175,'Attendance Dump'!$B$2:$B$400,0),
MATCH(AA$2,'Attendance Dump'!$E$1:$AI$1,0)
),
INDEX('Active Hour''s Dump'!$D$3:$AH$337,
MATCH($C175,'Active Hour''s Dump'!$A$3:$A$337,0),
MATCH(AA$2,'Active Hour''s Dump'!$D$2:$AH$2,0)
))),"")</f>
        <v>P</v>
      </c>
      <c r="AB175" s="54">
        <f>_xlfn.IFNA(IF(AB$3="Productivity",
INDEX('Productivity Dump'!$E$4:$AJ$500,
MATCH($A175,'Productivity Dump'!$A$4:$A$500,0),
MATCH(AB$2,'Productivity Dump'!$E$3:$AJ$3,0)
),
IF(AB$3="Attendance",
INDEX('Attendance Dump'!$E$2:$AI$400,
MATCH($A175,'Attendance Dump'!$B$2:$B$400,0),
MATCH(AB$2,'Attendance Dump'!$E$1:$AI$1,0)
),
INDEX('Active Hour''s Dump'!$D$3:$AH$337,
MATCH($C175,'Active Hour''s Dump'!$A$3:$A$337,0),
MATCH(AB$2,'Active Hour''s Dump'!$D$2:$AH$2,0)
))),"")</f>
        <v>9.1666666666666696</v>
      </c>
      <c r="AC175" s="13">
        <f>_xlfn.IFNA(IF(AC$3="Productivity",
INDEX('Productivity Dump'!$E$4:$AJ$500,
MATCH($A175,'Productivity Dump'!$A$4:$A$500,0),
MATCH(AC$2,'Productivity Dump'!$E$3:$AJ$3,0)
),
IF(AC$3="Attendance",
INDEX('Attendance Dump'!$E$2:$AI$400,
MATCH($A175,'Attendance Dump'!$B$2:$B$400,0),
MATCH(AC$2,'Attendance Dump'!$E$1:$AI$1,0)
),
INDEX('Active Hour''s Dump'!$D$3:$AH$337,
MATCH($C175,'Active Hour''s Dump'!$A$3:$A$337,0),
MATCH(AC$2,'Active Hour''s Dump'!$D$2:$AH$2,0)
))),"")</f>
        <v>1671.0249999999994</v>
      </c>
      <c r="AD175" s="13" t="str">
        <f>_xlfn.IFNA(IF(AD$3="Productivity",
INDEX('Productivity Dump'!$E$4:$AJ$500,
MATCH($A175,'Productivity Dump'!$A$4:$A$500,0),
MATCH(AD$2,'Productivity Dump'!$E$3:$AJ$3,0)
),
IF(AD$3="Attendance",
INDEX('Attendance Dump'!$E$2:$AI$400,
MATCH($A175,'Attendance Dump'!$B$2:$B$400,0),
MATCH(AD$2,'Attendance Dump'!$E$1:$AI$1,0)
),
INDEX('Active Hour''s Dump'!$D$3:$AH$337,
MATCH($C175,'Active Hour''s Dump'!$A$3:$A$337,0),
MATCH(AD$2,'Active Hour''s Dump'!$D$2:$AH$2,0)
))),"")</f>
        <v>P</v>
      </c>
      <c r="AE175" s="54">
        <f>_xlfn.IFNA(IF(AE$3="Productivity",
INDEX('Productivity Dump'!$E$4:$AJ$500,
MATCH($A175,'Productivity Dump'!$A$4:$A$500,0),
MATCH(AE$2,'Productivity Dump'!$E$3:$AJ$3,0)
),
IF(AE$3="Attendance",
INDEX('Attendance Dump'!$E$2:$AI$400,
MATCH($A175,'Attendance Dump'!$B$2:$B$400,0),
MATCH(AE$2,'Attendance Dump'!$E$1:$AI$1,0)
),
INDEX('Active Hour''s Dump'!$D$3:$AH$337,
MATCH($C175,'Active Hour''s Dump'!$A$3:$A$337,0),
MATCH(AE$2,'Active Hour''s Dump'!$D$2:$AH$2,0)
))),"")</f>
        <v>8.5</v>
      </c>
      <c r="AF175" s="13">
        <f>_xlfn.IFNA(IF(AF$3="Productivity",
INDEX('Productivity Dump'!$E$4:$AJ$500,
MATCH($A175,'Productivity Dump'!$A$4:$A$500,0),
MATCH(AF$2,'Productivity Dump'!$E$3:$AJ$3,0)
),
IF(AF$3="Attendance",
INDEX('Attendance Dump'!$E$2:$AI$400,
MATCH($A175,'Attendance Dump'!$B$2:$B$400,0),
MATCH(AF$2,'Attendance Dump'!$E$1:$AI$1,0)
),
INDEX('Active Hour''s Dump'!$D$3:$AH$337,
MATCH($C175,'Active Hour''s Dump'!$A$3:$A$337,0),
MATCH(AF$2,'Active Hour''s Dump'!$D$2:$AH$2,0)
))),"")</f>
        <v>1633.1109999999996</v>
      </c>
      <c r="AG175" s="13" t="str">
        <f>_xlfn.IFNA(IF(AG$3="Productivity",
INDEX('Productivity Dump'!$E$4:$AJ$500,
MATCH($A175,'Productivity Dump'!$A$4:$A$500,0),
MATCH(AG$2,'Productivity Dump'!$E$3:$AJ$3,0)
),
IF(AG$3="Attendance",
INDEX('Attendance Dump'!$E$2:$AI$400,
MATCH($A175,'Attendance Dump'!$B$2:$B$400,0),
MATCH(AG$2,'Attendance Dump'!$E$1:$AI$1,0)
),
INDEX('Active Hour''s Dump'!$D$3:$AH$337,
MATCH($C175,'Active Hour''s Dump'!$A$3:$A$337,0),
MATCH(AG$2,'Active Hour''s Dump'!$D$2:$AH$2,0)
))),"")</f>
        <v>P</v>
      </c>
      <c r="AH175" s="54">
        <f>_xlfn.IFNA(IF(AH$3="Productivity",
INDEX('Productivity Dump'!$E$4:$AJ$500,
MATCH($A175,'Productivity Dump'!$A$4:$A$500,0),
MATCH(AH$2,'Productivity Dump'!$E$3:$AJ$3,0)
),
IF(AH$3="Attendance",
INDEX('Attendance Dump'!$E$2:$AI$400,
MATCH($A175,'Attendance Dump'!$B$2:$B$400,0),
MATCH(AH$2,'Attendance Dump'!$E$1:$AI$1,0)
),
INDEX('Active Hour''s Dump'!$D$3:$AH$337,
MATCH($C175,'Active Hour''s Dump'!$A$3:$A$337,0),
MATCH(AH$2,'Active Hour''s Dump'!$D$2:$AH$2,0)
))),"")</f>
        <v>8.8333333333333304</v>
      </c>
      <c r="AI175" s="13">
        <f>_xlfn.IFNA(IF(AI$3="Productivity",
INDEX('Productivity Dump'!$E$4:$AJ$500,
MATCH($A175,'Productivity Dump'!$A$4:$A$500,0),
MATCH(AI$2,'Productivity Dump'!$E$3:$AJ$3,0)
),
IF(AI$3="Attendance",
INDEX('Attendance Dump'!$E$2:$AI$400,
MATCH($A175,'Attendance Dump'!$B$2:$B$400,0),
MATCH(AI$2,'Attendance Dump'!$E$1:$AI$1,0)
),
INDEX('Active Hour''s Dump'!$D$3:$AH$337,
MATCH($C175,'Active Hour''s Dump'!$A$3:$A$337,0),
MATCH(AI$2,'Active Hour''s Dump'!$D$2:$AH$2,0)
))),"")</f>
        <v>1243.7660000000008</v>
      </c>
      <c r="AJ175" s="13" t="str">
        <f>_xlfn.IFNA(IF(AJ$3="Productivity",
INDEX('Productivity Dump'!$E$4:$AJ$500,
MATCH($A175,'Productivity Dump'!$A$4:$A$500,0),
MATCH(AJ$2,'Productivity Dump'!$E$3:$AJ$3,0)
),
IF(AJ$3="Attendance",
INDEX('Attendance Dump'!$E$2:$AI$400,
MATCH($A175,'Attendance Dump'!$B$2:$B$400,0),
MATCH(AJ$2,'Attendance Dump'!$E$1:$AI$1,0)
),
INDEX('Active Hour''s Dump'!$D$3:$AH$337,
MATCH($C175,'Active Hour''s Dump'!$A$3:$A$337,0),
MATCH(AJ$2,'Active Hour''s Dump'!$D$2:$AH$2,0)
))),"")</f>
        <v>P</v>
      </c>
      <c r="AK175" s="54">
        <f>_xlfn.IFNA(IF(AK$3="Productivity",
INDEX('Productivity Dump'!$E$4:$AJ$500,
MATCH($A175,'Productivity Dump'!$A$4:$A$500,0),
MATCH(AK$2,'Productivity Dump'!$E$3:$AJ$3,0)
),
IF(AK$3="Attendance",
INDEX('Attendance Dump'!$E$2:$AI$400,
MATCH($A175,'Attendance Dump'!$B$2:$B$400,0),
MATCH(AK$2,'Attendance Dump'!$E$1:$AI$1,0)
),
INDEX('Active Hour''s Dump'!$D$3:$AH$337,
MATCH($C175,'Active Hour''s Dump'!$A$3:$A$337,0),
MATCH(AK$2,'Active Hour''s Dump'!$D$2:$AH$2,0)
))),"")</f>
        <v>7.5</v>
      </c>
      <c r="AL175" s="13">
        <f>_xlfn.IFNA(IF(AL$3="Productivity",
INDEX('Productivity Dump'!$E$4:$AJ$500,
MATCH($A175,'Productivity Dump'!$A$4:$A$500,0),
MATCH(AL$2,'Productivity Dump'!$E$3:$AJ$3,0)
),
IF(AL$3="Attendance",
INDEX('Attendance Dump'!$E$2:$AI$400,
MATCH($A175,'Attendance Dump'!$B$2:$B$400,0),
MATCH(AL$2,'Attendance Dump'!$E$1:$AI$1,0)
),
INDEX('Active Hour''s Dump'!$D$3:$AH$337,
MATCH($C175,'Active Hour''s Dump'!$A$3:$A$337,0),
MATCH(AL$2,'Active Hour''s Dump'!$D$2:$AH$2,0)
))),"")</f>
        <v>0</v>
      </c>
      <c r="AM175" s="13" t="str">
        <f>_xlfn.IFNA(IF(AM$3="Productivity",
INDEX('Productivity Dump'!$E$4:$AJ$500,
MATCH($A175,'Productivity Dump'!$A$4:$A$500,0),
MATCH(AM$2,'Productivity Dump'!$E$3:$AJ$3,0)
),
IF(AM$3="Attendance",
INDEX('Attendance Dump'!$E$2:$AI$400,
MATCH($A175,'Attendance Dump'!$B$2:$B$400,0),
MATCH(AM$2,'Attendance Dump'!$E$1:$AI$1,0)
),
INDEX('Active Hour''s Dump'!$D$3:$AH$337,
MATCH($C175,'Active Hour''s Dump'!$A$3:$A$337,0),
MATCH(AM$2,'Active Hour''s Dump'!$D$2:$AH$2,0)
))),"")</f>
        <v>WO</v>
      </c>
      <c r="AN175" s="54">
        <f>_xlfn.IFNA(IF(AN$3="Productivity",
INDEX('Productivity Dump'!$E$4:$AJ$500,
MATCH($A175,'Productivity Dump'!$A$4:$A$500,0),
MATCH(AN$2,'Productivity Dump'!$E$3:$AJ$3,0)
),
IF(AN$3="Attendance",
INDEX('Attendance Dump'!$E$2:$AI$400,
MATCH($A175,'Attendance Dump'!$B$2:$B$400,0),
MATCH(AN$2,'Attendance Dump'!$E$1:$AI$1,0)
),
INDEX('Active Hour''s Dump'!$D$3:$AH$337,
MATCH($C175,'Active Hour''s Dump'!$A$3:$A$337,0),
MATCH(AN$2,'Active Hour''s Dump'!$D$2:$AH$2,0)
))),"")</f>
        <v>0</v>
      </c>
      <c r="AO175" s="13">
        <f>_xlfn.IFNA(IF(AO$3="Productivity",
INDEX('Productivity Dump'!$E$4:$AJ$500,
MATCH($A175,'Productivity Dump'!$A$4:$A$500,0),
MATCH(AO$2,'Productivity Dump'!$E$3:$AJ$3,0)
),
IF(AO$3="Attendance",
INDEX('Attendance Dump'!$E$2:$AI$400,
MATCH($A175,'Attendance Dump'!$B$2:$B$400,0),
MATCH(AO$2,'Attendance Dump'!$E$1:$AI$1,0)
),
INDEX('Active Hour''s Dump'!$D$3:$AH$337,
MATCH($C175,'Active Hour''s Dump'!$A$3:$A$337,0),
MATCH(AO$2,'Active Hour''s Dump'!$D$2:$AH$2,0)
))),"")</f>
        <v>1056.9139999999995</v>
      </c>
      <c r="AP175" s="13" t="str">
        <f>_xlfn.IFNA(IF(AP$3="Productivity",
INDEX('Productivity Dump'!$E$4:$AJ$500,
MATCH($A175,'Productivity Dump'!$A$4:$A$500,0),
MATCH(AP$2,'Productivity Dump'!$E$3:$AJ$3,0)
),
IF(AP$3="Attendance",
INDEX('Attendance Dump'!$E$2:$AI$400,
MATCH($A175,'Attendance Dump'!$B$2:$B$400,0),
MATCH(AP$2,'Attendance Dump'!$E$1:$AI$1,0)
),
INDEX('Active Hour''s Dump'!$D$3:$AH$337,
MATCH($C175,'Active Hour''s Dump'!$A$3:$A$337,0),
MATCH(AP$2,'Active Hour''s Dump'!$D$2:$AH$2,0)
))),"")</f>
        <v>P</v>
      </c>
      <c r="AQ175" s="54">
        <f>_xlfn.IFNA(IF(AQ$3="Productivity",
INDEX('Productivity Dump'!$E$4:$AJ$500,
MATCH($A175,'Productivity Dump'!$A$4:$A$500,0),
MATCH(AQ$2,'Productivity Dump'!$E$3:$AJ$3,0)
),
IF(AQ$3="Attendance",
INDEX('Attendance Dump'!$E$2:$AI$400,
MATCH($A175,'Attendance Dump'!$B$2:$B$400,0),
MATCH(AQ$2,'Attendance Dump'!$E$1:$AI$1,0)
),
INDEX('Active Hour''s Dump'!$D$3:$AH$337,
MATCH($C175,'Active Hour''s Dump'!$A$3:$A$337,0),
MATCH(AQ$2,'Active Hour''s Dump'!$D$2:$AH$2,0)
))),"")</f>
        <v>7.25</v>
      </c>
      <c r="AR175" s="13">
        <f>_xlfn.IFNA(IF(AR$3="Productivity",
INDEX('Productivity Dump'!$E$4:$AJ$500,
MATCH($A175,'Productivity Dump'!$A$4:$A$500,0),
MATCH(AR$2,'Productivity Dump'!$E$3:$AJ$3,0)
),
IF(AR$3="Attendance",
INDEX('Attendance Dump'!$E$2:$AI$400,
MATCH($A175,'Attendance Dump'!$B$2:$B$400,0),
MATCH(AR$2,'Attendance Dump'!$E$1:$AI$1,0)
),
INDEX('Active Hour''s Dump'!$D$3:$AH$337,
MATCH($C175,'Active Hour''s Dump'!$A$3:$A$337,0),
MATCH(AR$2,'Active Hour''s Dump'!$D$2:$AH$2,0)
))),"")</f>
        <v>1530.6679999999999</v>
      </c>
      <c r="AS175" s="13" t="str">
        <f>_xlfn.IFNA(IF(AS$3="Productivity",
INDEX('Productivity Dump'!$E$4:$AJ$500,
MATCH($A175,'Productivity Dump'!$A$4:$A$500,0),
MATCH(AS$2,'Productivity Dump'!$E$3:$AJ$3,0)
),
IF(AS$3="Attendance",
INDEX('Attendance Dump'!$E$2:$AI$400,
MATCH($A175,'Attendance Dump'!$B$2:$B$400,0),
MATCH(AS$2,'Attendance Dump'!$E$1:$AI$1,0)
),
INDEX('Active Hour''s Dump'!$D$3:$AH$337,
MATCH($C175,'Active Hour''s Dump'!$A$3:$A$337,0),
MATCH(AS$2,'Active Hour''s Dump'!$D$2:$AH$2,0)
))),"")</f>
        <v>P</v>
      </c>
      <c r="AT175" s="54">
        <f>_xlfn.IFNA(IF(AT$3="Productivity",
INDEX('Productivity Dump'!$E$4:$AJ$500,
MATCH($A175,'Productivity Dump'!$A$4:$A$500,0),
MATCH(AT$2,'Productivity Dump'!$E$3:$AJ$3,0)
),
IF(AT$3="Attendance",
INDEX('Attendance Dump'!$E$2:$AI$400,
MATCH($A175,'Attendance Dump'!$B$2:$B$400,0),
MATCH(AT$2,'Attendance Dump'!$E$1:$AI$1,0)
),
INDEX('Active Hour''s Dump'!$D$3:$AH$337,
MATCH($C175,'Active Hour''s Dump'!$A$3:$A$337,0),
MATCH(AT$2,'Active Hour''s Dump'!$D$2:$AH$2,0)
))),"")</f>
        <v>9</v>
      </c>
      <c r="AU175" s="13">
        <f>_xlfn.IFNA(IF(AU$3="Productivity",
INDEX('Productivity Dump'!$E$4:$AJ$500,
MATCH($A175,'Productivity Dump'!$A$4:$A$500,0),
MATCH(AU$2,'Productivity Dump'!$E$3:$AJ$3,0)
),
IF(AU$3="Attendance",
INDEX('Attendance Dump'!$E$2:$AI$400,
MATCH($A175,'Attendance Dump'!$B$2:$B$400,0),
MATCH(AU$2,'Attendance Dump'!$E$1:$AI$1,0)
),
INDEX('Active Hour''s Dump'!$D$3:$AH$337,
MATCH($C175,'Active Hour''s Dump'!$A$3:$A$337,0),
MATCH(AU$2,'Active Hour''s Dump'!$D$2:$AH$2,0)
))),"")</f>
        <v>1757.0759999999996</v>
      </c>
      <c r="AV175" s="13" t="str">
        <f>_xlfn.IFNA(IF(AV$3="Productivity",
INDEX('Productivity Dump'!$E$4:$AJ$500,
MATCH($A175,'Productivity Dump'!$A$4:$A$500,0),
MATCH(AV$2,'Productivity Dump'!$E$3:$AJ$3,0)
),
IF(AV$3="Attendance",
INDEX('Attendance Dump'!$E$2:$AI$400,
MATCH($A175,'Attendance Dump'!$B$2:$B$400,0),
MATCH(AV$2,'Attendance Dump'!$E$1:$AI$1,0)
),
INDEX('Active Hour''s Dump'!$D$3:$AH$337,
MATCH($C175,'Active Hour''s Dump'!$A$3:$A$337,0),
MATCH(AV$2,'Active Hour''s Dump'!$D$2:$AH$2,0)
))),"")</f>
        <v>P</v>
      </c>
      <c r="AW175" s="54">
        <f>_xlfn.IFNA(IF(AW$3="Productivity",
INDEX('Productivity Dump'!$E$4:$AJ$500,
MATCH($A175,'Productivity Dump'!$A$4:$A$500,0),
MATCH(AW$2,'Productivity Dump'!$E$3:$AJ$3,0)
),
IF(AW$3="Attendance",
INDEX('Attendance Dump'!$E$2:$AI$400,
MATCH($A175,'Attendance Dump'!$B$2:$B$400,0),
MATCH(AW$2,'Attendance Dump'!$E$1:$AI$1,0)
),
INDEX('Active Hour''s Dump'!$D$3:$AH$337,
MATCH($C175,'Active Hour''s Dump'!$A$3:$A$337,0),
MATCH(AW$2,'Active Hour''s Dump'!$D$2:$AH$2,0)
))),"")</f>
        <v>9.0833333333333304</v>
      </c>
      <c r="AX175" s="13">
        <f>_xlfn.IFNA(IF(AX$3="Productivity",
INDEX('Productivity Dump'!$E$4:$AJ$500,
MATCH($A175,'Productivity Dump'!$A$4:$A$500,0),
MATCH(AX$2,'Productivity Dump'!$E$3:$AJ$3,0)
),
IF(AX$3="Attendance",
INDEX('Attendance Dump'!$E$2:$AI$400,
MATCH($A175,'Attendance Dump'!$B$2:$B$400,0),
MATCH(AX$2,'Attendance Dump'!$E$1:$AI$1,0)
),
INDEX('Active Hour''s Dump'!$D$3:$AH$337,
MATCH($C175,'Active Hour''s Dump'!$A$3:$A$337,0),
MATCH(AX$2,'Active Hour''s Dump'!$D$2:$AH$2,0)
))),"")</f>
        <v>1640.6140000000005</v>
      </c>
      <c r="AY175" s="13" t="str">
        <f>_xlfn.IFNA(IF(AY$3="Productivity",
INDEX('Productivity Dump'!$E$4:$AJ$500,
MATCH($A175,'Productivity Dump'!$A$4:$A$500,0),
MATCH(AY$2,'Productivity Dump'!$E$3:$AJ$3,0)
),
IF(AY$3="Attendance",
INDEX('Attendance Dump'!$E$2:$AI$400,
MATCH($A175,'Attendance Dump'!$B$2:$B$400,0),
MATCH(AY$2,'Attendance Dump'!$E$1:$AI$1,0)
),
INDEX('Active Hour''s Dump'!$D$3:$AH$337,
MATCH($C175,'Active Hour''s Dump'!$A$3:$A$337,0),
MATCH(AY$2,'Active Hour''s Dump'!$D$2:$AH$2,0)
))),"")</f>
        <v>P</v>
      </c>
      <c r="AZ175" s="54">
        <f>_xlfn.IFNA(IF(AZ$3="Productivity",
INDEX('Productivity Dump'!$E$4:$AJ$500,
MATCH($A175,'Productivity Dump'!$A$4:$A$500,0),
MATCH(AZ$2,'Productivity Dump'!$E$3:$AJ$3,0)
),
IF(AZ$3="Attendance",
INDEX('Attendance Dump'!$E$2:$AI$400,
MATCH($A175,'Attendance Dump'!$B$2:$B$400,0),
MATCH(AZ$2,'Attendance Dump'!$E$1:$AI$1,0)
),
INDEX('Active Hour''s Dump'!$D$3:$AH$337,
MATCH($C175,'Active Hour''s Dump'!$A$3:$A$337,0),
MATCH(AZ$2,'Active Hour''s Dump'!$D$2:$AH$2,0)
))),"")</f>
        <v>8.6666666666666696</v>
      </c>
      <c r="BA175" s="13">
        <f>_xlfn.IFNA(IF(BA$3="Productivity",
INDEX('Productivity Dump'!$E$4:$AJ$500,
MATCH($A175,'Productivity Dump'!$A$4:$A$500,0),
MATCH(BA$2,'Productivity Dump'!$E$3:$AJ$3,0)
),
IF(BA$3="Attendance",
INDEX('Attendance Dump'!$E$2:$AI$400,
MATCH($A175,'Attendance Dump'!$B$2:$B$400,0),
MATCH(BA$2,'Attendance Dump'!$E$1:$AI$1,0)
),
INDEX('Active Hour''s Dump'!$D$3:$AH$337,
MATCH($C175,'Active Hour''s Dump'!$A$3:$A$337,0),
MATCH(BA$2,'Active Hour''s Dump'!$D$2:$AH$2,0)
))),"")</f>
        <v>1689.0680000000002</v>
      </c>
      <c r="BB175" s="13" t="str">
        <f>_xlfn.IFNA(IF(BB$3="Productivity",
INDEX('Productivity Dump'!$E$4:$AJ$500,
MATCH($A175,'Productivity Dump'!$A$4:$A$500,0),
MATCH(BB$2,'Productivity Dump'!$E$3:$AJ$3,0)
),
IF(BB$3="Attendance",
INDEX('Attendance Dump'!$E$2:$AI$400,
MATCH($A175,'Attendance Dump'!$B$2:$B$400,0),
MATCH(BB$2,'Attendance Dump'!$E$1:$AI$1,0)
),
INDEX('Active Hour''s Dump'!$D$3:$AH$337,
MATCH($C175,'Active Hour''s Dump'!$A$3:$A$337,0),
MATCH(BB$2,'Active Hour''s Dump'!$D$2:$AH$2,0)
))),"")</f>
        <v>P</v>
      </c>
      <c r="BC175" s="54">
        <f>_xlfn.IFNA(IF(BC$3="Productivity",
INDEX('Productivity Dump'!$E$4:$AJ$500,
MATCH($A175,'Productivity Dump'!$A$4:$A$500,0),
MATCH(BC$2,'Productivity Dump'!$E$3:$AJ$3,0)
),
IF(BC$3="Attendance",
INDEX('Attendance Dump'!$E$2:$AI$400,
MATCH($A175,'Attendance Dump'!$B$2:$B$400,0),
MATCH(BC$2,'Attendance Dump'!$E$1:$AI$1,0)
),
INDEX('Active Hour''s Dump'!$D$3:$AH$337,
MATCH($C175,'Active Hour''s Dump'!$A$3:$A$337,0),
MATCH(BC$2,'Active Hour''s Dump'!$D$2:$AH$2,0)
))),"")</f>
        <v>8.5833333333333304</v>
      </c>
      <c r="BD175" s="13">
        <f>_xlfn.IFNA(IF(BD$3="Productivity",
INDEX('Productivity Dump'!$E$4:$AJ$500,
MATCH($A175,'Productivity Dump'!$A$4:$A$500,0),
MATCH(BD$2,'Productivity Dump'!$E$3:$AJ$3,0)
),
IF(BD$3="Attendance",
INDEX('Attendance Dump'!$E$2:$AI$400,
MATCH($A175,'Attendance Dump'!$B$2:$B$400,0),
MATCH(BD$2,'Attendance Dump'!$E$1:$AI$1,0)
),
INDEX('Active Hour''s Dump'!$D$3:$AH$337,
MATCH($C175,'Active Hour''s Dump'!$A$3:$A$337,0),
MATCH(BD$2,'Active Hour''s Dump'!$D$2:$AH$2,0)
))),"")</f>
        <v>1221.4540000000002</v>
      </c>
      <c r="BE175" s="13" t="str">
        <f>_xlfn.IFNA(IF(BE$3="Productivity",
INDEX('Productivity Dump'!$E$4:$AJ$500,
MATCH($A175,'Productivity Dump'!$A$4:$A$500,0),
MATCH(BE$2,'Productivity Dump'!$E$3:$AJ$3,0)
),
IF(BE$3="Attendance",
INDEX('Attendance Dump'!$E$2:$AI$400,
MATCH($A175,'Attendance Dump'!$B$2:$B$400,0),
MATCH(BE$2,'Attendance Dump'!$E$1:$AI$1,0)
),
INDEX('Active Hour''s Dump'!$D$3:$AH$337,
MATCH($C175,'Active Hour''s Dump'!$A$3:$A$337,0),
MATCH(BE$2,'Active Hour''s Dump'!$D$2:$AH$2,0)
))),"")</f>
        <v>P</v>
      </c>
      <c r="BF175" s="54">
        <f>_xlfn.IFNA(IF(BF$3="Productivity",
INDEX('Productivity Dump'!$E$4:$AJ$500,
MATCH($A175,'Productivity Dump'!$A$4:$A$500,0),
MATCH(BF$2,'Productivity Dump'!$E$3:$AJ$3,0)
),
IF(BF$3="Attendance",
INDEX('Attendance Dump'!$E$2:$AI$400,
MATCH($A175,'Attendance Dump'!$B$2:$B$400,0),
MATCH(BF$2,'Attendance Dump'!$E$1:$AI$1,0)
),
INDEX('Active Hour''s Dump'!$D$3:$AH$337,
MATCH($C175,'Active Hour''s Dump'!$A$3:$A$337,0),
MATCH(BF$2,'Active Hour''s Dump'!$D$2:$AH$2,0)
))),"")</f>
        <v>6.1666666666666696</v>
      </c>
      <c r="BG175" s="13">
        <f>_xlfn.IFNA(IF(BG$3="Productivity",
INDEX('Productivity Dump'!$E$4:$AJ$500,
MATCH($A175,'Productivity Dump'!$A$4:$A$500,0),
MATCH(BG$2,'Productivity Dump'!$E$3:$AJ$3,0)
),
IF(BG$3="Attendance",
INDEX('Attendance Dump'!$E$2:$AI$400,
MATCH($A175,'Attendance Dump'!$B$2:$B$400,0),
MATCH(BG$2,'Attendance Dump'!$E$1:$AI$1,0)
),
INDEX('Active Hour''s Dump'!$D$3:$AH$337,
MATCH($C175,'Active Hour''s Dump'!$A$3:$A$337,0),
MATCH(BG$2,'Active Hour''s Dump'!$D$2:$AH$2,0)
))),"")</f>
        <v>0</v>
      </c>
      <c r="BH175" s="13" t="str">
        <f>_xlfn.IFNA(IF(BH$3="Productivity",
INDEX('Productivity Dump'!$E$4:$AJ$500,
MATCH($A175,'Productivity Dump'!$A$4:$A$500,0),
MATCH(BH$2,'Productivity Dump'!$E$3:$AJ$3,0)
),
IF(BH$3="Attendance",
INDEX('Attendance Dump'!$E$2:$AI$400,
MATCH($A175,'Attendance Dump'!$B$2:$B$400,0),
MATCH(BH$2,'Attendance Dump'!$E$1:$AI$1,0)
),
INDEX('Active Hour''s Dump'!$D$3:$AH$337,
MATCH($C175,'Active Hour''s Dump'!$A$3:$A$337,0),
MATCH(BH$2,'Active Hour''s Dump'!$D$2:$AH$2,0)
))),"")</f>
        <v>WO</v>
      </c>
      <c r="BI175" s="54">
        <f>_xlfn.IFNA(IF(BI$3="Productivity",
INDEX('Productivity Dump'!$E$4:$AJ$500,
MATCH($A175,'Productivity Dump'!$A$4:$A$500,0),
MATCH(BI$2,'Productivity Dump'!$E$3:$AJ$3,0)
),
IF(BI$3="Attendance",
INDEX('Attendance Dump'!$E$2:$AI$400,
MATCH($A175,'Attendance Dump'!$B$2:$B$400,0),
MATCH(BI$2,'Attendance Dump'!$E$1:$AI$1,0)
),
INDEX('Active Hour''s Dump'!$D$3:$AH$337,
MATCH($C175,'Active Hour''s Dump'!$A$3:$A$337,0),
MATCH(BI$2,'Active Hour''s Dump'!$D$2:$AH$2,0)
))),"")</f>
        <v>0</v>
      </c>
      <c r="BJ175" s="13">
        <f>_xlfn.IFNA(IF(BJ$3="Productivity",
INDEX('Productivity Dump'!$E$4:$AJ$500,
MATCH($A175,'Productivity Dump'!$A$4:$A$500,0),
MATCH(BJ$2,'Productivity Dump'!$E$3:$AJ$3,0)
),
IF(BJ$3="Attendance",
INDEX('Attendance Dump'!$E$2:$AI$400,
MATCH($A175,'Attendance Dump'!$B$2:$B$400,0),
MATCH(BJ$2,'Attendance Dump'!$E$1:$AI$1,0)
),
INDEX('Active Hour''s Dump'!$D$3:$AH$337,
MATCH($C175,'Active Hour''s Dump'!$A$3:$A$337,0),
MATCH(BJ$2,'Active Hour''s Dump'!$D$2:$AH$2,0)
))),"")</f>
        <v>1041.7299999999998</v>
      </c>
      <c r="BK175" s="13" t="str">
        <f>_xlfn.IFNA(IF(BK$3="Productivity",
INDEX('Productivity Dump'!$E$4:$AJ$500,
MATCH($A175,'Productivity Dump'!$A$4:$A$500,0),
MATCH(BK$2,'Productivity Dump'!$E$3:$AJ$3,0)
),
IF(BK$3="Attendance",
INDEX('Attendance Dump'!$E$2:$AI$400,
MATCH($A175,'Attendance Dump'!$B$2:$B$400,0),
MATCH(BK$2,'Attendance Dump'!$E$1:$AI$1,0)
),
INDEX('Active Hour''s Dump'!$D$3:$AH$337,
MATCH($C175,'Active Hour''s Dump'!$A$3:$A$337,0),
MATCH(BK$2,'Active Hour''s Dump'!$D$2:$AH$2,0)
))),"")</f>
        <v>P</v>
      </c>
      <c r="BL175" s="54">
        <f>_xlfn.IFNA(IF(BL$3="Productivity",
INDEX('Productivity Dump'!$E$4:$AJ$500,
MATCH($A175,'Productivity Dump'!$A$4:$A$500,0),
MATCH(BL$2,'Productivity Dump'!$E$3:$AJ$3,0)
),
IF(BL$3="Attendance",
INDEX('Attendance Dump'!$E$2:$AI$400,
MATCH($A175,'Attendance Dump'!$B$2:$B$400,0),
MATCH(BL$2,'Attendance Dump'!$E$1:$AI$1,0)
),
INDEX('Active Hour''s Dump'!$D$3:$AH$337,
MATCH($C175,'Active Hour''s Dump'!$A$3:$A$337,0),
MATCH(BL$2,'Active Hour''s Dump'!$D$2:$AH$2,0)
))),"")</f>
        <v>5.5833333333333304</v>
      </c>
      <c r="BM175" s="13">
        <f>_xlfn.IFNA(IF(BM$3="Productivity",
INDEX('Productivity Dump'!$E$4:$AJ$500,
MATCH($A175,'Productivity Dump'!$A$4:$A$500,0),
MATCH(BM$2,'Productivity Dump'!$E$3:$AJ$3,0)
),
IF(BM$3="Attendance",
INDEX('Attendance Dump'!$E$2:$AI$400,
MATCH($A175,'Attendance Dump'!$B$2:$B$400,0),
MATCH(BM$2,'Attendance Dump'!$E$1:$AI$1,0)
),
INDEX('Active Hour''s Dump'!$D$3:$AH$337,
MATCH($C175,'Active Hour''s Dump'!$A$3:$A$337,0),
MATCH(BM$2,'Active Hour''s Dump'!$D$2:$AH$2,0)
))),"")</f>
        <v>1359.0449999999992</v>
      </c>
      <c r="BN175" s="13" t="str">
        <f>_xlfn.IFNA(IF(BN$3="Productivity",
INDEX('Productivity Dump'!$E$4:$AJ$500,
MATCH($A175,'Productivity Dump'!$A$4:$A$500,0),
MATCH(BN$2,'Productivity Dump'!$E$3:$AJ$3,0)
),
IF(BN$3="Attendance",
INDEX('Attendance Dump'!$E$2:$AI$400,
MATCH($A175,'Attendance Dump'!$B$2:$B$400,0),
MATCH(BN$2,'Attendance Dump'!$E$1:$AI$1,0)
),
INDEX('Active Hour''s Dump'!$D$3:$AH$337,
MATCH($C175,'Active Hour''s Dump'!$A$3:$A$337,0),
MATCH(BN$2,'Active Hour''s Dump'!$D$2:$AH$2,0)
))),"")</f>
        <v>P</v>
      </c>
      <c r="BO175" s="54">
        <f>_xlfn.IFNA(IF(BO$3="Productivity",
INDEX('Productivity Dump'!$E$4:$AJ$500,
MATCH($A175,'Productivity Dump'!$A$4:$A$500,0),
MATCH(BO$2,'Productivity Dump'!$E$3:$AJ$3,0)
),
IF(BO$3="Attendance",
INDEX('Attendance Dump'!$E$2:$AI$400,
MATCH($A175,'Attendance Dump'!$B$2:$B$400,0),
MATCH(BO$2,'Attendance Dump'!$E$1:$AI$1,0)
),
INDEX('Active Hour''s Dump'!$D$3:$AH$337,
MATCH($C175,'Active Hour''s Dump'!$A$3:$A$337,0),
MATCH(BO$2,'Active Hour''s Dump'!$D$2:$AH$2,0)
))),"")</f>
        <v>8.4166666666666696</v>
      </c>
      <c r="BP175" s="13">
        <f>_xlfn.IFNA(IF(BP$3="Productivity",
INDEX('Productivity Dump'!$E$4:$AJ$500,
MATCH($A175,'Productivity Dump'!$A$4:$A$500,0),
MATCH(BP$2,'Productivity Dump'!$E$3:$AJ$3,0)
),
IF(BP$3="Attendance",
INDEX('Attendance Dump'!$E$2:$AI$400,
MATCH($A175,'Attendance Dump'!$B$2:$B$400,0),
MATCH(BP$2,'Attendance Dump'!$E$1:$AI$1,0)
),
INDEX('Active Hour''s Dump'!$D$3:$AH$337,
MATCH($C175,'Active Hour''s Dump'!$A$3:$A$337,0),
MATCH(BP$2,'Active Hour''s Dump'!$D$2:$AH$2,0)
))),"")</f>
        <v>1434.6750000000006</v>
      </c>
      <c r="BQ175" s="13" t="str">
        <f>_xlfn.IFNA(IF(BQ$3="Productivity",
INDEX('Productivity Dump'!$E$4:$AJ$500,
MATCH($A175,'Productivity Dump'!$A$4:$A$500,0),
MATCH(BQ$2,'Productivity Dump'!$E$3:$AJ$3,0)
),
IF(BQ$3="Attendance",
INDEX('Attendance Dump'!$E$2:$AI$400,
MATCH($A175,'Attendance Dump'!$B$2:$B$400,0),
MATCH(BQ$2,'Attendance Dump'!$E$1:$AI$1,0)
),
INDEX('Active Hour''s Dump'!$D$3:$AH$337,
MATCH($C175,'Active Hour''s Dump'!$A$3:$A$337,0),
MATCH(BQ$2,'Active Hour''s Dump'!$D$2:$AH$2,0)
))),"")</f>
        <v>P</v>
      </c>
      <c r="BR175" s="54">
        <f>_xlfn.IFNA(IF(BR$3="Productivity",
INDEX('Productivity Dump'!$E$4:$AJ$500,
MATCH($A175,'Productivity Dump'!$A$4:$A$500,0),
MATCH(BR$2,'Productivity Dump'!$E$3:$AJ$3,0)
),
IF(BR$3="Attendance",
INDEX('Attendance Dump'!$E$2:$AI$400,
MATCH($A175,'Attendance Dump'!$B$2:$B$400,0),
MATCH(BR$2,'Attendance Dump'!$E$1:$AI$1,0)
),
INDEX('Active Hour''s Dump'!$D$3:$AH$337,
MATCH($C175,'Active Hour''s Dump'!$A$3:$A$337,0),
MATCH(BR$2,'Active Hour''s Dump'!$D$2:$AH$2,0)
))),"")</f>
        <v>8.1666666666666696</v>
      </c>
      <c r="BS175" s="13">
        <f>_xlfn.IFNA(IF(BS$3="Productivity",
INDEX('Productivity Dump'!$E$4:$AJ$500,
MATCH($A175,'Productivity Dump'!$A$4:$A$500,0),
MATCH(BS$2,'Productivity Dump'!$E$3:$AJ$3,0)
),
IF(BS$3="Attendance",
INDEX('Attendance Dump'!$E$2:$AI$400,
MATCH($A175,'Attendance Dump'!$B$2:$B$400,0),
MATCH(BS$2,'Attendance Dump'!$E$1:$AI$1,0)
),
INDEX('Active Hour''s Dump'!$D$3:$AH$337,
MATCH($C175,'Active Hour''s Dump'!$A$3:$A$337,0),
MATCH(BS$2,'Active Hour''s Dump'!$D$2:$AH$2,0)
))),"")</f>
        <v>1560.6909999999996</v>
      </c>
      <c r="BT175" s="13" t="str">
        <f>_xlfn.IFNA(IF(BT$3="Productivity",
INDEX('Productivity Dump'!$E$4:$AJ$500,
MATCH($A175,'Productivity Dump'!$A$4:$A$500,0),
MATCH(BT$2,'Productivity Dump'!$E$3:$AJ$3,0)
),
IF(BT$3="Attendance",
INDEX('Attendance Dump'!$E$2:$AI$400,
MATCH($A175,'Attendance Dump'!$B$2:$B$400,0),
MATCH(BT$2,'Attendance Dump'!$E$1:$AI$1,0)
),
INDEX('Active Hour''s Dump'!$D$3:$AH$337,
MATCH($C175,'Active Hour''s Dump'!$A$3:$A$337,0),
MATCH(BT$2,'Active Hour''s Dump'!$D$2:$AH$2,0)
))),"")</f>
        <v>H(P)</v>
      </c>
      <c r="BU175" s="54">
        <f>_xlfn.IFNA(IF(BU$3="Productivity",
INDEX('Productivity Dump'!$E$4:$AJ$500,
MATCH($A175,'Productivity Dump'!$A$4:$A$500,0),
MATCH(BU$2,'Productivity Dump'!$E$3:$AJ$3,0)
),
IF(BU$3="Attendance",
INDEX('Attendance Dump'!$E$2:$AI$400,
MATCH($A175,'Attendance Dump'!$B$2:$B$400,0),
MATCH(BU$2,'Attendance Dump'!$E$1:$AI$1,0)
),
INDEX('Active Hour''s Dump'!$D$3:$AH$337,
MATCH($C175,'Active Hour''s Dump'!$A$3:$A$337,0),
MATCH(BU$2,'Active Hour''s Dump'!$D$2:$AH$2,0)
))),"")</f>
        <v>8.25</v>
      </c>
      <c r="BV175" s="13">
        <f>_xlfn.IFNA(IF(BV$3="Productivity",
INDEX('Productivity Dump'!$E$4:$AJ$500,
MATCH($A175,'Productivity Dump'!$A$4:$A$500,0),
MATCH(BV$2,'Productivity Dump'!$E$3:$AJ$3,0)
),
IF(BV$3="Attendance",
INDEX('Attendance Dump'!$E$2:$AI$400,
MATCH($A175,'Attendance Dump'!$B$2:$B$400,0),
MATCH(BV$2,'Attendance Dump'!$E$1:$AI$1,0)
),
INDEX('Active Hour''s Dump'!$D$3:$AH$337,
MATCH($C175,'Active Hour''s Dump'!$A$3:$A$337,0),
MATCH(BV$2,'Active Hour''s Dump'!$D$2:$AH$2,0)
))),"")</f>
        <v>1538.205999999999</v>
      </c>
      <c r="BW175" s="13" t="str">
        <f>_xlfn.IFNA(IF(BW$3="Productivity",
INDEX('Productivity Dump'!$E$4:$AJ$500,
MATCH($A175,'Productivity Dump'!$A$4:$A$500,0),
MATCH(BW$2,'Productivity Dump'!$E$3:$AJ$3,0)
),
IF(BW$3="Attendance",
INDEX('Attendance Dump'!$E$2:$AI$400,
MATCH($A175,'Attendance Dump'!$B$2:$B$400,0),
MATCH(BW$2,'Attendance Dump'!$E$1:$AI$1,0)
),
INDEX('Active Hour''s Dump'!$D$3:$AH$337,
MATCH($C175,'Active Hour''s Dump'!$A$3:$A$337,0),
MATCH(BW$2,'Active Hour''s Dump'!$D$2:$AH$2,0)
))),"")</f>
        <v>P</v>
      </c>
      <c r="BX175" s="54">
        <f>_xlfn.IFNA(IF(BX$3="Productivity",
INDEX('Productivity Dump'!$E$4:$AJ$500,
MATCH($A175,'Productivity Dump'!$A$4:$A$500,0),
MATCH(BX$2,'Productivity Dump'!$E$3:$AJ$3,0)
),
IF(BX$3="Attendance",
INDEX('Attendance Dump'!$E$2:$AI$400,
MATCH($A175,'Attendance Dump'!$B$2:$B$400,0),
MATCH(BX$2,'Attendance Dump'!$E$1:$AI$1,0)
),
INDEX('Active Hour''s Dump'!$D$3:$AH$337,
MATCH($C175,'Active Hour''s Dump'!$A$3:$A$337,0),
MATCH(BX$2,'Active Hour''s Dump'!$D$2:$AH$2,0)
))),"")</f>
        <v>8.5833333333333304</v>
      </c>
      <c r="BY175" s="13">
        <f>_xlfn.IFNA(IF(BY$3="Productivity",
INDEX('Productivity Dump'!$E$4:$AJ$500,
MATCH($A175,'Productivity Dump'!$A$4:$A$500,0),
MATCH(BY$2,'Productivity Dump'!$E$3:$AJ$3,0)
),
IF(BY$3="Attendance",
INDEX('Attendance Dump'!$E$2:$AI$400,
MATCH($A175,'Attendance Dump'!$B$2:$B$400,0),
MATCH(BY$2,'Attendance Dump'!$E$1:$AI$1,0)
),
INDEX('Active Hour''s Dump'!$D$3:$AH$337,
MATCH($C175,'Active Hour''s Dump'!$A$3:$A$337,0),
MATCH(BY$2,'Active Hour''s Dump'!$D$2:$AH$2,0)
))),"")</f>
        <v>348.262</v>
      </c>
      <c r="BZ175" s="13" t="str">
        <f>_xlfn.IFNA(IF(BZ$3="Productivity",
INDEX('Productivity Dump'!$E$4:$AJ$500,
MATCH($A175,'Productivity Dump'!$A$4:$A$500,0),
MATCH(BZ$2,'Productivity Dump'!$E$3:$AJ$3,0)
),
IF(BZ$3="Attendance",
INDEX('Attendance Dump'!$E$2:$AI$400,
MATCH($A175,'Attendance Dump'!$B$2:$B$400,0),
MATCH(BZ$2,'Attendance Dump'!$E$1:$AI$1,0)
),
INDEX('Active Hour''s Dump'!$D$3:$AH$337,
MATCH($C175,'Active Hour''s Dump'!$A$3:$A$337,0),
MATCH(BZ$2,'Active Hour''s Dump'!$D$2:$AH$2,0)
))),"")</f>
        <v>P</v>
      </c>
      <c r="CA175" s="54">
        <f>_xlfn.IFNA(IF(CA$3="Productivity",
INDEX('Productivity Dump'!$E$4:$AJ$500,
MATCH($A175,'Productivity Dump'!$A$4:$A$500,0),
MATCH(CA$2,'Productivity Dump'!$E$3:$AJ$3,0)
),
IF(CA$3="Attendance",
INDEX('Attendance Dump'!$E$2:$AI$400,
MATCH($A175,'Attendance Dump'!$B$2:$B$400,0),
MATCH(CA$2,'Attendance Dump'!$E$1:$AI$1,0)
),
INDEX('Active Hour''s Dump'!$D$3:$AH$337,
MATCH($C175,'Active Hour''s Dump'!$A$3:$A$337,0),
MATCH(CA$2,'Active Hour''s Dump'!$D$2:$AH$2,0)
))),"")</f>
        <v>1.8333333333333299</v>
      </c>
      <c r="CB175" s="13">
        <f>_xlfn.IFNA(IF(CB$3="Productivity",
INDEX('Productivity Dump'!$E$4:$AJ$500,
MATCH($A175,'Productivity Dump'!$A$4:$A$500,0),
MATCH(CB$2,'Productivity Dump'!$E$3:$AJ$3,0)
),
IF(CB$3="Attendance",
INDEX('Attendance Dump'!$E$2:$AI$400,
MATCH($A175,'Attendance Dump'!$B$2:$B$400,0),
MATCH(CB$2,'Attendance Dump'!$E$1:$AI$1,0)
),
INDEX('Active Hour''s Dump'!$D$3:$AH$337,
MATCH($C175,'Active Hour''s Dump'!$A$3:$A$337,0),
MATCH(CB$2,'Active Hour''s Dump'!$D$2:$AH$2,0)
))),"")</f>
        <v>0</v>
      </c>
      <c r="CC175" s="13" t="str">
        <f>_xlfn.IFNA(IF(CC$3="Productivity",
INDEX('Productivity Dump'!$E$4:$AJ$500,
MATCH($A175,'Productivity Dump'!$A$4:$A$500,0),
MATCH(CC$2,'Productivity Dump'!$E$3:$AJ$3,0)
),
IF(CC$3="Attendance",
INDEX('Attendance Dump'!$E$2:$AI$400,
MATCH($A175,'Attendance Dump'!$B$2:$B$400,0),
MATCH(CC$2,'Attendance Dump'!$E$1:$AI$1,0)
),
INDEX('Active Hour''s Dump'!$D$3:$AH$337,
MATCH($C175,'Active Hour''s Dump'!$A$3:$A$337,0),
MATCH(CC$2,'Active Hour''s Dump'!$D$2:$AH$2,0)
))),"")</f>
        <v>WO</v>
      </c>
      <c r="CD175" s="54">
        <f>_xlfn.IFNA(IF(CD$3="Productivity",
INDEX('Productivity Dump'!$E$4:$AJ$500,
MATCH($A175,'Productivity Dump'!$A$4:$A$500,0),
MATCH(CD$2,'Productivity Dump'!$E$3:$AJ$3,0)
),
IF(CD$3="Attendance",
INDEX('Attendance Dump'!$E$2:$AI$400,
MATCH($A175,'Attendance Dump'!$B$2:$B$400,0),
MATCH(CD$2,'Attendance Dump'!$E$1:$AI$1,0)
),
INDEX('Active Hour''s Dump'!$D$3:$AH$337,
MATCH($C175,'Active Hour''s Dump'!$A$3:$A$337,0),
MATCH(CD$2,'Active Hour''s Dump'!$D$2:$AH$2,0)
))),"")</f>
        <v>0</v>
      </c>
      <c r="CE175" s="13">
        <f>_xlfn.IFNA(IF(CE$3="Productivity",
INDEX('Productivity Dump'!$E$4:$AJ$500,
MATCH($A175,'Productivity Dump'!$A$4:$A$500,0),
MATCH(CE$2,'Productivity Dump'!$E$3:$AJ$3,0)
),
IF(CE$3="Attendance",
INDEX('Attendance Dump'!$E$2:$AI$400,
MATCH($A175,'Attendance Dump'!$B$2:$B$400,0),
MATCH(CE$2,'Attendance Dump'!$E$1:$AI$1,0)
),
INDEX('Active Hour''s Dump'!$D$3:$AH$337,
MATCH($C175,'Active Hour''s Dump'!$A$3:$A$337,0),
MATCH(CE$2,'Active Hour''s Dump'!$D$2:$AH$2,0)
))),"")</f>
        <v>924.99400000000014</v>
      </c>
      <c r="CF175" s="13" t="str">
        <f>_xlfn.IFNA(IF(CF$3="Productivity",
INDEX('Productivity Dump'!$E$4:$AJ$500,
MATCH($A175,'Productivity Dump'!$A$4:$A$500,0),
MATCH(CF$2,'Productivity Dump'!$E$3:$AJ$3,0)
),
IF(CF$3="Attendance",
INDEX('Attendance Dump'!$E$2:$AI$400,
MATCH($A175,'Attendance Dump'!$B$2:$B$400,0),
MATCH(CF$2,'Attendance Dump'!$E$1:$AI$1,0)
),
INDEX('Active Hour''s Dump'!$D$3:$AH$337,
MATCH($C175,'Active Hour''s Dump'!$A$3:$A$337,0),
MATCH(CF$2,'Active Hour''s Dump'!$D$2:$AH$2,0)
))),"")</f>
        <v>P</v>
      </c>
      <c r="CG175" s="54">
        <f>_xlfn.IFNA(IF(CG$3="Productivity",
INDEX('Productivity Dump'!$E$4:$AJ$500,
MATCH($A175,'Productivity Dump'!$A$4:$A$500,0),
MATCH(CG$2,'Productivity Dump'!$E$3:$AJ$3,0)
),
IF(CG$3="Attendance",
INDEX('Attendance Dump'!$E$2:$AI$400,
MATCH($A175,'Attendance Dump'!$B$2:$B$400,0),
MATCH(CG$2,'Attendance Dump'!$E$1:$AI$1,0)
),
INDEX('Active Hour''s Dump'!$D$3:$AH$337,
MATCH($C175,'Active Hour''s Dump'!$A$3:$A$337,0),
MATCH(CG$2,'Active Hour''s Dump'!$D$2:$AH$2,0)
))),"")</f>
        <v>5.4166666666666696</v>
      </c>
      <c r="CH175" s="13">
        <f>_xlfn.IFNA(IF(CH$3="Productivity",
INDEX('Productivity Dump'!$E$4:$AJ$500,
MATCH($A175,'Productivity Dump'!$A$4:$A$500,0),
MATCH(CH$2,'Productivity Dump'!$E$3:$AJ$3,0)
),
IF(CH$3="Attendance",
INDEX('Attendance Dump'!$E$2:$AI$400,
MATCH($A175,'Attendance Dump'!$B$2:$B$400,0),
MATCH(CH$2,'Attendance Dump'!$E$1:$AI$1,0)
),
INDEX('Active Hour''s Dump'!$D$3:$AH$337,
MATCH($C175,'Active Hour''s Dump'!$A$3:$A$337,0),
MATCH(CH$2,'Active Hour''s Dump'!$D$2:$AH$2,0)
))),"")</f>
        <v>1213.3549999999998</v>
      </c>
      <c r="CI175" s="13" t="str">
        <f>_xlfn.IFNA(IF(CI$3="Productivity",
INDEX('Productivity Dump'!$E$4:$AJ$500,
MATCH($A175,'Productivity Dump'!$A$4:$A$500,0),
MATCH(CI$2,'Productivity Dump'!$E$3:$AJ$3,0)
),
IF(CI$3="Attendance",
INDEX('Attendance Dump'!$E$2:$AI$400,
MATCH($A175,'Attendance Dump'!$B$2:$B$400,0),
MATCH(CI$2,'Attendance Dump'!$E$1:$AI$1,0)
),
INDEX('Active Hour''s Dump'!$D$3:$AH$337,
MATCH($C175,'Active Hour''s Dump'!$A$3:$A$337,0),
MATCH(CI$2,'Active Hour''s Dump'!$D$2:$AH$2,0)
))),"")</f>
        <v>P</v>
      </c>
      <c r="CJ175" s="54">
        <f>_xlfn.IFNA(IF(CJ$3="Productivity",
INDEX('Productivity Dump'!$E$4:$AJ$500,
MATCH($A175,'Productivity Dump'!$A$4:$A$500,0),
MATCH(CJ$2,'Productivity Dump'!$E$3:$AJ$3,0)
),
IF(CJ$3="Attendance",
INDEX('Attendance Dump'!$E$2:$AI$400,
MATCH($A175,'Attendance Dump'!$B$2:$B$400,0),
MATCH(CJ$2,'Attendance Dump'!$E$1:$AI$1,0)
),
INDEX('Active Hour''s Dump'!$D$3:$AH$337,
MATCH($C175,'Active Hour''s Dump'!$A$3:$A$337,0),
MATCH(CJ$2,'Active Hour''s Dump'!$D$2:$AH$2,0)
))),"")</f>
        <v>7.4166666666666696</v>
      </c>
      <c r="CK175" s="13">
        <f>_xlfn.IFNA(IF(CK$3="Productivity",
INDEX('Productivity Dump'!$E$4:$AJ$500,
MATCH($A175,'Productivity Dump'!$A$4:$A$500,0),
MATCH(CK$2,'Productivity Dump'!$E$3:$AJ$3,0)
),
IF(CK$3="Attendance",
INDEX('Attendance Dump'!$E$2:$AI$400,
MATCH($A175,'Attendance Dump'!$B$2:$B$400,0),
MATCH(CK$2,'Attendance Dump'!$E$1:$AI$1,0)
),
INDEX('Active Hour''s Dump'!$D$3:$AH$337,
MATCH($C175,'Active Hour''s Dump'!$A$3:$A$337,0),
MATCH(CK$2,'Active Hour''s Dump'!$D$2:$AH$2,0)
))),"")</f>
        <v>945.41500000000008</v>
      </c>
      <c r="CL175" s="13" t="str">
        <f>_xlfn.IFNA(IF(CL$3="Productivity",
INDEX('Productivity Dump'!$E$4:$AJ$500,
MATCH($A175,'Productivity Dump'!$A$4:$A$500,0),
MATCH(CL$2,'Productivity Dump'!$E$3:$AJ$3,0)
),
IF(CL$3="Attendance",
INDEX('Attendance Dump'!$E$2:$AI$400,
MATCH($A175,'Attendance Dump'!$B$2:$B$400,0),
MATCH(CL$2,'Attendance Dump'!$E$1:$AI$1,0)
),
INDEX('Active Hour''s Dump'!$D$3:$AH$337,
MATCH($C175,'Active Hour''s Dump'!$A$3:$A$337,0),
MATCH(CL$2,'Active Hour''s Dump'!$D$2:$AH$2,0)
))),"")</f>
        <v>P</v>
      </c>
      <c r="CM175" s="54">
        <f>_xlfn.IFNA(IF(CM$3="Productivity",
INDEX('Productivity Dump'!$E$4:$AJ$500,
MATCH($A175,'Productivity Dump'!$A$4:$A$500,0),
MATCH(CM$2,'Productivity Dump'!$E$3:$AJ$3,0)
),
IF(CM$3="Attendance",
INDEX('Attendance Dump'!$E$2:$AI$400,
MATCH($A175,'Attendance Dump'!$B$2:$B$400,0),
MATCH(CM$2,'Attendance Dump'!$E$1:$AI$1,0)
),
INDEX('Active Hour''s Dump'!$D$3:$AH$337,
MATCH($C175,'Active Hour''s Dump'!$A$3:$A$337,0),
MATCH(CM$2,'Active Hour''s Dump'!$D$2:$AH$2,0)
))),"")</f>
        <v>5.8333333333333304</v>
      </c>
      <c r="CN175" s="13">
        <f>_xlfn.IFNA(IF(CN$3="Productivity",
INDEX('Productivity Dump'!$E$4:$AJ$500,
MATCH($A175,'Productivity Dump'!$A$4:$A$500,0),
MATCH(CN$2,'Productivity Dump'!$E$3:$AJ$3,0)
),
IF(CN$3="Attendance",
INDEX('Attendance Dump'!$E$2:$AI$400,
MATCH($A175,'Attendance Dump'!$B$2:$B$400,0),
MATCH(CN$2,'Attendance Dump'!$E$1:$AI$1,0)
),
INDEX('Active Hour''s Dump'!$D$3:$AH$337,
MATCH($C175,'Active Hour''s Dump'!$A$3:$A$337,0),
MATCH(CN$2,'Active Hour''s Dump'!$D$2:$AH$2,0)
))),"")</f>
        <v>0</v>
      </c>
      <c r="CO175" s="13">
        <f>_xlfn.IFNA(IF(CO$3="Productivity",
INDEX('Productivity Dump'!$E$4:$AJ$500,
MATCH($A175,'Productivity Dump'!$A$4:$A$500,0),
MATCH(CO$2,'Productivity Dump'!$E$3:$AJ$3,0)
),
IF(CO$3="Attendance",
INDEX('Attendance Dump'!$E$2:$AI$400,
MATCH($A175,'Attendance Dump'!$B$2:$B$400,0),
MATCH(CO$2,'Attendance Dump'!$E$1:$AI$1,0)
),
INDEX('Active Hour''s Dump'!$D$3:$AH$337,
MATCH($C175,'Active Hour''s Dump'!$A$3:$A$337,0),
MATCH(CO$2,'Active Hour''s Dump'!$D$2:$AH$2,0)
))),"")</f>
        <v>0</v>
      </c>
      <c r="CP175" s="54">
        <f>_xlfn.IFNA(IF(CP$3="Productivity",
INDEX('Productivity Dump'!$E$4:$AJ$500,
MATCH($A175,'Productivity Dump'!$A$4:$A$500,0),
MATCH(CP$2,'Productivity Dump'!$E$3:$AJ$3,0)
),
IF(CP$3="Attendance",
INDEX('Attendance Dump'!$E$2:$AI$400,
MATCH($A175,'Attendance Dump'!$B$2:$B$400,0),
MATCH(CP$2,'Attendance Dump'!$E$1:$AI$1,0)
),
INDEX('Active Hour''s Dump'!$D$3:$AH$337,
MATCH($C175,'Active Hour''s Dump'!$A$3:$A$337,0),
MATCH(CP$2,'Active Hour''s Dump'!$D$2:$AH$2,0)
))),"")</f>
        <v>0</v>
      </c>
      <c r="CQ175" s="13">
        <f>_xlfn.IFNA(IF(CQ$3="Productivity",
INDEX('Productivity Dump'!$E$4:$AJ$500,
MATCH($A175,'Productivity Dump'!$A$4:$A$500,0),
MATCH(CQ$2,'Productivity Dump'!$E$3:$AJ$3,0)
),
IF(CQ$3="Attendance",
INDEX('Attendance Dump'!$E$2:$AI$400,
MATCH($A175,'Attendance Dump'!$B$2:$B$400,0),
MATCH(CQ$2,'Attendance Dump'!$E$1:$AI$1,0)
),
INDEX('Active Hour''s Dump'!$D$3:$AH$337,
MATCH($C175,'Active Hour''s Dump'!$A$3:$A$337,0),
MATCH(CQ$2,'Active Hour''s Dump'!$D$2:$AH$2,0)
))),"")</f>
        <v>0</v>
      </c>
      <c r="CR175" s="13">
        <f>_xlfn.IFNA(IF(CR$3="Productivity",
INDEX('Productivity Dump'!$E$4:$AJ$500,
MATCH($A175,'Productivity Dump'!$A$4:$A$500,0),
MATCH(CR$2,'Productivity Dump'!$E$3:$AJ$3,0)
),
IF(CR$3="Attendance",
INDEX('Attendance Dump'!$E$2:$AI$400,
MATCH($A175,'Attendance Dump'!$B$2:$B$400,0),
MATCH(CR$2,'Attendance Dump'!$E$1:$AI$1,0)
),
INDEX('Active Hour''s Dump'!$D$3:$AH$337,
MATCH($C175,'Active Hour''s Dump'!$A$3:$A$337,0),
MATCH(CR$2,'Active Hour''s Dump'!$D$2:$AH$2,0)
))),"")</f>
        <v>0</v>
      </c>
      <c r="CS175" s="54">
        <f>_xlfn.IFNA(IF(CS$3="Productivity",
INDEX('Productivity Dump'!$E$4:$AJ$500,
MATCH($A175,'Productivity Dump'!$A$4:$A$500,0),
MATCH(CS$2,'Productivity Dump'!$E$3:$AJ$3,0)
),
IF(CS$3="Attendance",
INDEX('Attendance Dump'!$E$2:$AI$400,
MATCH($A175,'Attendance Dump'!$B$2:$B$400,0),
MATCH(CS$2,'Attendance Dump'!$E$1:$AI$1,0)
),
INDEX('Active Hour''s Dump'!$D$3:$AH$337,
MATCH($C175,'Active Hour''s Dump'!$A$3:$A$337,0),
MATCH(CS$2,'Active Hour''s Dump'!$D$2:$AH$2,0)
))),"")</f>
        <v>0</v>
      </c>
      <c r="CT175" s="13">
        <f>_xlfn.IFNA(IF(CT$3="Productivity",
INDEX('Productivity Dump'!$E$4:$AJ$500,
MATCH($A175,'Productivity Dump'!$A$4:$A$500,0),
MATCH(CT$2,'Productivity Dump'!$E$3:$AJ$3,0)
),
IF(CT$3="Attendance",
INDEX('Attendance Dump'!$E$2:$AI$400,
MATCH($A175,'Attendance Dump'!$B$2:$B$400,0),
MATCH(CT$2,'Attendance Dump'!$E$1:$AI$1,0)
),
INDEX('Active Hour''s Dump'!$D$3:$AH$337,
MATCH($C175,'Active Hour''s Dump'!$A$3:$A$337,0),
MATCH(CT$2,'Active Hour''s Dump'!$D$2:$AH$2,0)
))),"")</f>
        <v>0</v>
      </c>
      <c r="CU175" s="13">
        <f>_xlfn.IFNA(IF(CU$3="Productivity",
INDEX('Productivity Dump'!$E$4:$AJ$500,
MATCH($A175,'Productivity Dump'!$A$4:$A$500,0),
MATCH(CU$2,'Productivity Dump'!$E$3:$AJ$3,0)
),
IF(CU$3="Attendance",
INDEX('Attendance Dump'!$E$2:$AI$400,
MATCH($A175,'Attendance Dump'!$B$2:$B$400,0),
MATCH(CU$2,'Attendance Dump'!$E$1:$AI$1,0)
),
INDEX('Active Hour''s Dump'!$D$3:$AH$337,
MATCH($C175,'Active Hour''s Dump'!$A$3:$A$337,0),
MATCH(CU$2,'Active Hour''s Dump'!$D$2:$AH$2,0)
))),"")</f>
        <v>0</v>
      </c>
      <c r="CV175" s="54">
        <f>_xlfn.IFNA(IF(CV$3="Productivity",
INDEX('Productivity Dump'!$E$4:$AJ$500,
MATCH($A175,'Productivity Dump'!$A$4:$A$500,0),
MATCH(CV$2,'Productivity Dump'!$E$3:$AJ$3,0)
),
IF(CV$3="Attendance",
INDEX('Attendance Dump'!$E$2:$AI$400,
MATCH($A175,'Attendance Dump'!$B$2:$B$400,0),
MATCH(CV$2,'Attendance Dump'!$E$1:$AI$1,0)
),
INDEX('Active Hour''s Dump'!$D$3:$AH$337,
MATCH($C175,'Active Hour''s Dump'!$A$3:$A$337,0),
MATCH(CV$2,'Active Hour''s Dump'!$D$2:$AH$2,0)
))),"")</f>
        <v>0</v>
      </c>
      <c r="CW175" s="13"/>
      <c r="CX175" s="13"/>
      <c r="CY175" s="54"/>
      <c r="DA175" s="57">
        <f t="shared" si="81"/>
        <v>142.25</v>
      </c>
      <c r="DB175" s="35">
        <f t="shared" si="82"/>
        <v>25458.438999999991</v>
      </c>
      <c r="DC175" s="35">
        <f t="shared" si="77"/>
        <v>541.56100000000879</v>
      </c>
      <c r="DD175" s="35">
        <f t="shared" ca="1" si="80"/>
        <v>0</v>
      </c>
      <c r="DF175" s="32" cm="1">
        <f t="array" ref="DF175">SUMPRODUCT(
    (MOD(COLUMN(H175:CV175) - COLUMN(H175), 3) = 0) *
    (H175:CV175 = 0) *
    (I175:CW175 = "P") *
    (COUNTIF(UKHoliday, H$2:CV$2) = 0)
)</f>
        <v>0</v>
      </c>
      <c r="DG175" s="33" cm="1">
        <f t="array" ref="DG175">SUMPRODUCT(
  (MOD(COLUMN(H175:CV175) - COLUMN(H175), 3) = 0) *
  (H175:CV175 &gt; 0) *
  (H175:CV175 &lt; 0.5 * IF(((WEEKDAY(H$2:CV$2, 2) = 1) + (WEEKDAY(H$2:CV$2, 2) = 6)), G175, F175)) *
  (I175:CW175 = "P") *
  (COUNTIF(UKHoliday, H$2:CV$2) = 0)
)</f>
        <v>0</v>
      </c>
      <c r="DH175" s="33" cm="1">
        <f t="array" ref="DH175">SUMPRODUCT(
  (MOD(COLUMN(H175:CV175) - COLUMN(H175), 3) = 0) *
  (H175:CV175 &gt; 0.5 * IF(((WEEKDAY(H$2:CV$2, 2) = 1) + (WEEKDAY(H$2:CV$2, 2) = 6)), $G175, $F175)) *
  (H175:CV175 &lt; 0.8 * IF(((WEEKDAY(H$2:CV$2, 2) = 1) + (WEEKDAY(H$2:CV$2, 2) = 6)), $G175, $F175)) *
  (I175:CW175 = "P") *
  (COUNTIF(UKHoliday, H$2:CV$2) = 0)
)</f>
        <v>2</v>
      </c>
      <c r="DI175" s="33" cm="1">
        <f t="array" ref="DI175">SUMPRODUCT(
  (MOD(COLUMN(H175:CV175) - COLUMN(H175), 3) = 0) *
  (H175:CV175 &gt; 0.8 * IF(((WEEKDAY(H$2:CV$2, 2) = 1) + (WEEKDAY(H$2:CV$2, 2) = 6)), $G175, $F175)) *
  (H175:CV175 &lt; 1 * IF(((WEEKDAY(H$2:CV$2, 2) = 1) + (WEEKDAY(H$2:CV$2, 2) = 6)), $G175, $F175)) *
  (I175:CW175 = "P") *
  (COUNTIF(UKHoliday, H$2:CV$2) = 0)
)</f>
        <v>1</v>
      </c>
    </row>
    <row r="176" spans="1:113" x14ac:dyDescent="0.3">
      <c r="A176" s="8" t="s">
        <v>274</v>
      </c>
      <c r="B176" s="36" t="s">
        <v>528</v>
      </c>
      <c r="C176" s="9" t="s">
        <v>715</v>
      </c>
      <c r="D176" s="62" t="s">
        <v>944</v>
      </c>
      <c r="E176" s="35">
        <v>24000</v>
      </c>
      <c r="F176" s="35">
        <f t="shared" si="78"/>
        <v>1200</v>
      </c>
      <c r="G176" s="35">
        <f t="shared" si="79"/>
        <v>600</v>
      </c>
      <c r="H176" s="13">
        <f>_xlfn.IFNA(IF(H$3="Productivity",
INDEX('Productivity Dump'!$E$4:$AJ$500,
MATCH($A176,'Productivity Dump'!$A$4:$A$500,0),
MATCH(H$2,'Productivity Dump'!$E$3:$AJ$3,0)
),
IF(H$3="Attendance",
INDEX('Attendance Dump'!$E$2:$AI$400,
MATCH($A176,'Attendance Dump'!$B$2:$B$400,0),
MATCH(H$2,'Attendance Dump'!$E$1:$AI$1,0)
),
INDEX('Active Hour''s Dump'!$D$3:$AH$337,
MATCH($C176,'Active Hour''s Dump'!$A$3:$A$337,0),
MATCH(H$2,'Active Hour''s Dump'!$D$2:$AH$2,0)
))),"")</f>
        <v>1422.6689999999999</v>
      </c>
      <c r="I176" s="13" t="str">
        <f>_xlfn.IFNA(IF(I$3="Productivity",
INDEX('Productivity Dump'!$E$4:$AJ$500,
MATCH($A176,'Productivity Dump'!$A$4:$A$500,0),
MATCH(I$2,'Productivity Dump'!$E$3:$AJ$3,0)
),
IF(I$3="Attendance",
INDEX('Attendance Dump'!$E$2:$AI$400,
MATCH($A176,'Attendance Dump'!$B$2:$B$400,0),
MATCH(I$2,'Attendance Dump'!$E$1:$AI$1,0)
),
INDEX('Active Hour''s Dump'!$D$3:$AH$337,
MATCH($C176,'Active Hour''s Dump'!$A$3:$A$337,0),
MATCH(I$2,'Active Hour''s Dump'!$D$2:$AH$2,0)
))),"")</f>
        <v>P</v>
      </c>
      <c r="J176" s="54">
        <f>_xlfn.IFNA(IF(J$3="Productivity",
INDEX('Productivity Dump'!$E$4:$AJ$500,
MATCH($A176,'Productivity Dump'!$A$4:$A$500,0),
MATCH(J$2,'Productivity Dump'!$E$3:$AJ$3,0)
),
IF(J$3="Attendance",
INDEX('Attendance Dump'!$E$2:$AI$400,
MATCH($A176,'Attendance Dump'!$B$2:$B$400,0),
MATCH(J$2,'Attendance Dump'!$E$1:$AI$1,0)
),
INDEX('Active Hour''s Dump'!$D$3:$AH$337,
MATCH($C176,'Active Hour''s Dump'!$A$3:$A$337,0),
MATCH(J$2,'Active Hour''s Dump'!$D$2:$AH$2,0)
))),"")</f>
        <v>8.9166666666666696</v>
      </c>
      <c r="K176" s="13">
        <f>_xlfn.IFNA(IF(K$3="Productivity",
INDEX('Productivity Dump'!$E$4:$AJ$500,
MATCH($A176,'Productivity Dump'!$A$4:$A$500,0),
MATCH(K$2,'Productivity Dump'!$E$3:$AJ$3,0)
),
IF(K$3="Attendance",
INDEX('Attendance Dump'!$E$2:$AI$400,
MATCH($A176,'Attendance Dump'!$B$2:$B$400,0),
MATCH(K$2,'Attendance Dump'!$E$1:$AI$1,0)
),
INDEX('Active Hour''s Dump'!$D$3:$AH$337,
MATCH($C176,'Active Hour''s Dump'!$A$3:$A$337,0),
MATCH(K$2,'Active Hour''s Dump'!$D$2:$AH$2,0)
))),"")</f>
        <v>1330.817</v>
      </c>
      <c r="L176" s="13" t="str">
        <f>_xlfn.IFNA(IF(L$3="Productivity",
INDEX('Productivity Dump'!$E$4:$AJ$500,
MATCH($A176,'Productivity Dump'!$A$4:$A$500,0),
MATCH(L$2,'Productivity Dump'!$E$3:$AJ$3,0)
),
IF(L$3="Attendance",
INDEX('Attendance Dump'!$E$2:$AI$400,
MATCH($A176,'Attendance Dump'!$B$2:$B$400,0),
MATCH(L$2,'Attendance Dump'!$E$1:$AI$1,0)
),
INDEX('Active Hour''s Dump'!$D$3:$AH$337,
MATCH($C176,'Active Hour''s Dump'!$A$3:$A$337,0),
MATCH(L$2,'Active Hour''s Dump'!$D$2:$AH$2,0)
))),"")</f>
        <v>P</v>
      </c>
      <c r="M176" s="54">
        <f>_xlfn.IFNA(IF(M$3="Productivity",
INDEX('Productivity Dump'!$E$4:$AJ$500,
MATCH($A176,'Productivity Dump'!$A$4:$A$500,0),
MATCH(M$2,'Productivity Dump'!$E$3:$AJ$3,0)
),
IF(M$3="Attendance",
INDEX('Attendance Dump'!$E$2:$AI$400,
MATCH($A176,'Attendance Dump'!$B$2:$B$400,0),
MATCH(M$2,'Attendance Dump'!$E$1:$AI$1,0)
),
INDEX('Active Hour''s Dump'!$D$3:$AH$337,
MATCH($C176,'Active Hour''s Dump'!$A$3:$A$337,0),
MATCH(M$2,'Active Hour''s Dump'!$D$2:$AH$2,0)
))),"")</f>
        <v>7.6666666666666696</v>
      </c>
      <c r="N176" s="13">
        <f>_xlfn.IFNA(IF(N$3="Productivity",
INDEX('Productivity Dump'!$E$4:$AJ$500,
MATCH($A176,'Productivity Dump'!$A$4:$A$500,0),
MATCH(N$2,'Productivity Dump'!$E$3:$AJ$3,0)
),
IF(N$3="Attendance",
INDEX('Attendance Dump'!$E$2:$AI$400,
MATCH($A176,'Attendance Dump'!$B$2:$B$400,0),
MATCH(N$2,'Attendance Dump'!$E$1:$AI$1,0)
),
INDEX('Active Hour''s Dump'!$D$3:$AH$337,
MATCH($C176,'Active Hour''s Dump'!$A$3:$A$337,0),
MATCH(N$2,'Active Hour''s Dump'!$D$2:$AH$2,0)
))),"")</f>
        <v>727.16600000000005</v>
      </c>
      <c r="O176" s="13" t="str">
        <f>_xlfn.IFNA(IF(O$3="Productivity",
INDEX('Productivity Dump'!$E$4:$AJ$500,
MATCH($A176,'Productivity Dump'!$A$4:$A$500,0),
MATCH(O$2,'Productivity Dump'!$E$3:$AJ$3,0)
),
IF(O$3="Attendance",
INDEX('Attendance Dump'!$E$2:$AI$400,
MATCH($A176,'Attendance Dump'!$B$2:$B$400,0),
MATCH(O$2,'Attendance Dump'!$E$1:$AI$1,0)
),
INDEX('Active Hour''s Dump'!$D$3:$AH$337,
MATCH($C176,'Active Hour''s Dump'!$A$3:$A$337,0),
MATCH(O$2,'Active Hour''s Dump'!$D$2:$AH$2,0)
))),"")</f>
        <v>P</v>
      </c>
      <c r="P176" s="54">
        <f>_xlfn.IFNA(IF(P$3="Productivity",
INDEX('Productivity Dump'!$E$4:$AJ$500,
MATCH($A176,'Productivity Dump'!$A$4:$A$500,0),
MATCH(P$2,'Productivity Dump'!$E$3:$AJ$3,0)
),
IF(P$3="Attendance",
INDEX('Attendance Dump'!$E$2:$AI$400,
MATCH($A176,'Attendance Dump'!$B$2:$B$400,0),
MATCH(P$2,'Attendance Dump'!$E$1:$AI$1,0)
),
INDEX('Active Hour''s Dump'!$D$3:$AH$337,
MATCH($C176,'Active Hour''s Dump'!$A$3:$A$337,0),
MATCH(P$2,'Active Hour''s Dump'!$D$2:$AH$2,0)
))),"")</f>
        <v>4.75</v>
      </c>
      <c r="Q176" s="13">
        <f>_xlfn.IFNA(IF(Q$3="Productivity",
INDEX('Productivity Dump'!$E$4:$AJ$500,
MATCH($A176,'Productivity Dump'!$A$4:$A$500,0),
MATCH(Q$2,'Productivity Dump'!$E$3:$AJ$3,0)
),
IF(Q$3="Attendance",
INDEX('Attendance Dump'!$E$2:$AI$400,
MATCH($A176,'Attendance Dump'!$B$2:$B$400,0),
MATCH(Q$2,'Attendance Dump'!$E$1:$AI$1,0)
),
INDEX('Active Hour''s Dump'!$D$3:$AH$337,
MATCH($C176,'Active Hour''s Dump'!$A$3:$A$337,0),
MATCH(Q$2,'Active Hour''s Dump'!$D$2:$AH$2,0)
))),"")</f>
        <v>0</v>
      </c>
      <c r="R176" s="13" t="str">
        <f>_xlfn.IFNA(IF(R$3="Productivity",
INDEX('Productivity Dump'!$E$4:$AJ$500,
MATCH($A176,'Productivity Dump'!$A$4:$A$500,0),
MATCH(R$2,'Productivity Dump'!$E$3:$AJ$3,0)
),
IF(R$3="Attendance",
INDEX('Attendance Dump'!$E$2:$AI$400,
MATCH($A176,'Attendance Dump'!$B$2:$B$400,0),
MATCH(R$2,'Attendance Dump'!$E$1:$AI$1,0)
),
INDEX('Active Hour''s Dump'!$D$3:$AH$337,
MATCH($C176,'Active Hour''s Dump'!$A$3:$A$337,0),
MATCH(R$2,'Active Hour''s Dump'!$D$2:$AH$2,0)
))),"")</f>
        <v>WO</v>
      </c>
      <c r="S176" s="54">
        <f>_xlfn.IFNA(IF(S$3="Productivity",
INDEX('Productivity Dump'!$E$4:$AJ$500,
MATCH($A176,'Productivity Dump'!$A$4:$A$500,0),
MATCH(S$2,'Productivity Dump'!$E$3:$AJ$3,0)
),
IF(S$3="Attendance",
INDEX('Attendance Dump'!$E$2:$AI$400,
MATCH($A176,'Attendance Dump'!$B$2:$B$400,0),
MATCH(S$2,'Attendance Dump'!$E$1:$AI$1,0)
),
INDEX('Active Hour''s Dump'!$D$3:$AH$337,
MATCH($C176,'Active Hour''s Dump'!$A$3:$A$337,0),
MATCH(S$2,'Active Hour''s Dump'!$D$2:$AH$2,0)
))),"")</f>
        <v>0</v>
      </c>
      <c r="T176" s="13">
        <f>_xlfn.IFNA(IF(T$3="Productivity",
INDEX('Productivity Dump'!$E$4:$AJ$500,
MATCH($A176,'Productivity Dump'!$A$4:$A$500,0),
MATCH(T$2,'Productivity Dump'!$E$3:$AJ$3,0)
),
IF(T$3="Attendance",
INDEX('Attendance Dump'!$E$2:$AI$400,
MATCH($A176,'Attendance Dump'!$B$2:$B$400,0),
MATCH(T$2,'Attendance Dump'!$E$1:$AI$1,0)
),
INDEX('Active Hour''s Dump'!$D$3:$AH$337,
MATCH($C176,'Active Hour''s Dump'!$A$3:$A$337,0),
MATCH(T$2,'Active Hour''s Dump'!$D$2:$AH$2,0)
))),"")</f>
        <v>730.61099999999988</v>
      </c>
      <c r="U176" s="13" t="str">
        <f>_xlfn.IFNA(IF(U$3="Productivity",
INDEX('Productivity Dump'!$E$4:$AJ$500,
MATCH($A176,'Productivity Dump'!$A$4:$A$500,0),
MATCH(U$2,'Productivity Dump'!$E$3:$AJ$3,0)
),
IF(U$3="Attendance",
INDEX('Attendance Dump'!$E$2:$AI$400,
MATCH($A176,'Attendance Dump'!$B$2:$B$400,0),
MATCH(U$2,'Attendance Dump'!$E$1:$AI$1,0)
),
INDEX('Active Hour''s Dump'!$D$3:$AH$337,
MATCH($C176,'Active Hour''s Dump'!$A$3:$A$337,0),
MATCH(U$2,'Active Hour''s Dump'!$D$2:$AH$2,0)
))),"")</f>
        <v>P</v>
      </c>
      <c r="V176" s="54">
        <f>_xlfn.IFNA(IF(V$3="Productivity",
INDEX('Productivity Dump'!$E$4:$AJ$500,
MATCH($A176,'Productivity Dump'!$A$4:$A$500,0),
MATCH(V$2,'Productivity Dump'!$E$3:$AJ$3,0)
),
IF(V$3="Attendance",
INDEX('Attendance Dump'!$E$2:$AI$400,
MATCH($A176,'Attendance Dump'!$B$2:$B$400,0),
MATCH(V$2,'Attendance Dump'!$E$1:$AI$1,0)
),
INDEX('Active Hour''s Dump'!$D$3:$AH$337,
MATCH($C176,'Active Hour''s Dump'!$A$3:$A$337,0),
MATCH(V$2,'Active Hour''s Dump'!$D$2:$AH$2,0)
))),"")</f>
        <v>5.0833333333333304</v>
      </c>
      <c r="W176" s="13">
        <f>_xlfn.IFNA(IF(W$3="Productivity",
INDEX('Productivity Dump'!$E$4:$AJ$500,
MATCH($A176,'Productivity Dump'!$A$4:$A$500,0),
MATCH(W$2,'Productivity Dump'!$E$3:$AJ$3,0)
),
IF(W$3="Attendance",
INDEX('Attendance Dump'!$E$2:$AI$400,
MATCH($A176,'Attendance Dump'!$B$2:$B$400,0),
MATCH(W$2,'Attendance Dump'!$E$1:$AI$1,0)
),
INDEX('Active Hour''s Dump'!$D$3:$AH$337,
MATCH($C176,'Active Hour''s Dump'!$A$3:$A$337,0),
MATCH(W$2,'Active Hour''s Dump'!$D$2:$AH$2,0)
))),"")</f>
        <v>1315.6749999999995</v>
      </c>
      <c r="X176" s="13" t="str">
        <f>_xlfn.IFNA(IF(X$3="Productivity",
INDEX('Productivity Dump'!$E$4:$AJ$500,
MATCH($A176,'Productivity Dump'!$A$4:$A$500,0),
MATCH(X$2,'Productivity Dump'!$E$3:$AJ$3,0)
),
IF(X$3="Attendance",
INDEX('Attendance Dump'!$E$2:$AI$400,
MATCH($A176,'Attendance Dump'!$B$2:$B$400,0),
MATCH(X$2,'Attendance Dump'!$E$1:$AI$1,0)
),
INDEX('Active Hour''s Dump'!$D$3:$AH$337,
MATCH($C176,'Active Hour''s Dump'!$A$3:$A$337,0),
MATCH(X$2,'Active Hour''s Dump'!$D$2:$AH$2,0)
))),"")</f>
        <v>P</v>
      </c>
      <c r="Y176" s="54">
        <f>_xlfn.IFNA(IF(Y$3="Productivity",
INDEX('Productivity Dump'!$E$4:$AJ$500,
MATCH($A176,'Productivity Dump'!$A$4:$A$500,0),
MATCH(Y$2,'Productivity Dump'!$E$3:$AJ$3,0)
),
IF(Y$3="Attendance",
INDEX('Attendance Dump'!$E$2:$AI$400,
MATCH($A176,'Attendance Dump'!$B$2:$B$400,0),
MATCH(Y$2,'Attendance Dump'!$E$1:$AI$1,0)
),
INDEX('Active Hour''s Dump'!$D$3:$AH$337,
MATCH($C176,'Active Hour''s Dump'!$A$3:$A$337,0),
MATCH(Y$2,'Active Hour''s Dump'!$D$2:$AH$2,0)
))),"")</f>
        <v>8.8333333333333304</v>
      </c>
      <c r="Z176" s="13">
        <f>_xlfn.IFNA(IF(Z$3="Productivity",
INDEX('Productivity Dump'!$E$4:$AJ$500,
MATCH($A176,'Productivity Dump'!$A$4:$A$500,0),
MATCH(Z$2,'Productivity Dump'!$E$3:$AJ$3,0)
),
IF(Z$3="Attendance",
INDEX('Attendance Dump'!$E$2:$AI$400,
MATCH($A176,'Attendance Dump'!$B$2:$B$400,0),
MATCH(Z$2,'Attendance Dump'!$E$1:$AI$1,0)
),
INDEX('Active Hour''s Dump'!$D$3:$AH$337,
MATCH($C176,'Active Hour''s Dump'!$A$3:$A$337,0),
MATCH(Z$2,'Active Hour''s Dump'!$D$2:$AH$2,0)
))),"")</f>
        <v>1335.9499999999998</v>
      </c>
      <c r="AA176" s="13" t="str">
        <f>_xlfn.IFNA(IF(AA$3="Productivity",
INDEX('Productivity Dump'!$E$4:$AJ$500,
MATCH($A176,'Productivity Dump'!$A$4:$A$500,0),
MATCH(AA$2,'Productivity Dump'!$E$3:$AJ$3,0)
),
IF(AA$3="Attendance",
INDEX('Attendance Dump'!$E$2:$AI$400,
MATCH($A176,'Attendance Dump'!$B$2:$B$400,0),
MATCH(AA$2,'Attendance Dump'!$E$1:$AI$1,0)
),
INDEX('Active Hour''s Dump'!$D$3:$AH$337,
MATCH($C176,'Active Hour''s Dump'!$A$3:$A$337,0),
MATCH(AA$2,'Active Hour''s Dump'!$D$2:$AH$2,0)
))),"")</f>
        <v>P</v>
      </c>
      <c r="AB176" s="54">
        <f>_xlfn.IFNA(IF(AB$3="Productivity",
INDEX('Productivity Dump'!$E$4:$AJ$500,
MATCH($A176,'Productivity Dump'!$A$4:$A$500,0),
MATCH(AB$2,'Productivity Dump'!$E$3:$AJ$3,0)
),
IF(AB$3="Attendance",
INDEX('Attendance Dump'!$E$2:$AI$400,
MATCH($A176,'Attendance Dump'!$B$2:$B$400,0),
MATCH(AB$2,'Attendance Dump'!$E$1:$AI$1,0)
),
INDEX('Active Hour''s Dump'!$D$3:$AH$337,
MATCH($C176,'Active Hour''s Dump'!$A$3:$A$337,0),
MATCH(AB$2,'Active Hour''s Dump'!$D$2:$AH$2,0)
))),"")</f>
        <v>8.9166666666666696</v>
      </c>
      <c r="AC176" s="13">
        <f>_xlfn.IFNA(IF(AC$3="Productivity",
INDEX('Productivity Dump'!$E$4:$AJ$500,
MATCH($A176,'Productivity Dump'!$A$4:$A$500,0),
MATCH(AC$2,'Productivity Dump'!$E$3:$AJ$3,0)
),
IF(AC$3="Attendance",
INDEX('Attendance Dump'!$E$2:$AI$400,
MATCH($A176,'Attendance Dump'!$B$2:$B$400,0),
MATCH(AC$2,'Attendance Dump'!$E$1:$AI$1,0)
),
INDEX('Active Hour''s Dump'!$D$3:$AH$337,
MATCH($C176,'Active Hour''s Dump'!$A$3:$A$337,0),
MATCH(AC$2,'Active Hour''s Dump'!$D$2:$AH$2,0)
))),"")</f>
        <v>1324.0780000000002</v>
      </c>
      <c r="AD176" s="13" t="str">
        <f>_xlfn.IFNA(IF(AD$3="Productivity",
INDEX('Productivity Dump'!$E$4:$AJ$500,
MATCH($A176,'Productivity Dump'!$A$4:$A$500,0),
MATCH(AD$2,'Productivity Dump'!$E$3:$AJ$3,0)
),
IF(AD$3="Attendance",
INDEX('Attendance Dump'!$E$2:$AI$400,
MATCH($A176,'Attendance Dump'!$B$2:$B$400,0),
MATCH(AD$2,'Attendance Dump'!$E$1:$AI$1,0)
),
INDEX('Active Hour''s Dump'!$D$3:$AH$337,
MATCH($C176,'Active Hour''s Dump'!$A$3:$A$337,0),
MATCH(AD$2,'Active Hour''s Dump'!$D$2:$AH$2,0)
))),"")</f>
        <v>P</v>
      </c>
      <c r="AE176" s="54">
        <f>_xlfn.IFNA(IF(AE$3="Productivity",
INDEX('Productivity Dump'!$E$4:$AJ$500,
MATCH($A176,'Productivity Dump'!$A$4:$A$500,0),
MATCH(AE$2,'Productivity Dump'!$E$3:$AJ$3,0)
),
IF(AE$3="Attendance",
INDEX('Attendance Dump'!$E$2:$AI$400,
MATCH($A176,'Attendance Dump'!$B$2:$B$400,0),
MATCH(AE$2,'Attendance Dump'!$E$1:$AI$1,0)
),
INDEX('Active Hour''s Dump'!$D$3:$AH$337,
MATCH($C176,'Active Hour''s Dump'!$A$3:$A$337,0),
MATCH(AE$2,'Active Hour''s Dump'!$D$2:$AH$2,0)
))),"")</f>
        <v>8.5</v>
      </c>
      <c r="AF176" s="13">
        <f>_xlfn.IFNA(IF(AF$3="Productivity",
INDEX('Productivity Dump'!$E$4:$AJ$500,
MATCH($A176,'Productivity Dump'!$A$4:$A$500,0),
MATCH(AF$2,'Productivity Dump'!$E$3:$AJ$3,0)
),
IF(AF$3="Attendance",
INDEX('Attendance Dump'!$E$2:$AI$400,
MATCH($A176,'Attendance Dump'!$B$2:$B$400,0),
MATCH(AF$2,'Attendance Dump'!$E$1:$AI$1,0)
),
INDEX('Active Hour''s Dump'!$D$3:$AH$337,
MATCH($C176,'Active Hour''s Dump'!$A$3:$A$337,0),
MATCH(AF$2,'Active Hour''s Dump'!$D$2:$AH$2,0)
))),"")</f>
        <v>1083.9320000000002</v>
      </c>
      <c r="AG176" s="13" t="str">
        <f>_xlfn.IFNA(IF(AG$3="Productivity",
INDEX('Productivity Dump'!$E$4:$AJ$500,
MATCH($A176,'Productivity Dump'!$A$4:$A$500,0),
MATCH(AG$2,'Productivity Dump'!$E$3:$AJ$3,0)
),
IF(AG$3="Attendance",
INDEX('Attendance Dump'!$E$2:$AI$400,
MATCH($A176,'Attendance Dump'!$B$2:$B$400,0),
MATCH(AG$2,'Attendance Dump'!$E$1:$AI$1,0)
),
INDEX('Active Hour''s Dump'!$D$3:$AH$337,
MATCH($C176,'Active Hour''s Dump'!$A$3:$A$337,0),
MATCH(AG$2,'Active Hour''s Dump'!$D$2:$AH$2,0)
))),"")</f>
        <v>P</v>
      </c>
      <c r="AH176" s="54">
        <f>_xlfn.IFNA(IF(AH$3="Productivity",
INDEX('Productivity Dump'!$E$4:$AJ$500,
MATCH($A176,'Productivity Dump'!$A$4:$A$500,0),
MATCH(AH$2,'Productivity Dump'!$E$3:$AJ$3,0)
),
IF(AH$3="Attendance",
INDEX('Attendance Dump'!$E$2:$AI$400,
MATCH($A176,'Attendance Dump'!$B$2:$B$400,0),
MATCH(AH$2,'Attendance Dump'!$E$1:$AI$1,0)
),
INDEX('Active Hour''s Dump'!$D$3:$AH$337,
MATCH($C176,'Active Hour''s Dump'!$A$3:$A$337,0),
MATCH(AH$2,'Active Hour''s Dump'!$D$2:$AH$2,0)
))),"")</f>
        <v>6.75</v>
      </c>
      <c r="AI176" s="13">
        <f>_xlfn.IFNA(IF(AI$3="Productivity",
INDEX('Productivity Dump'!$E$4:$AJ$500,
MATCH($A176,'Productivity Dump'!$A$4:$A$500,0),
MATCH(AI$2,'Productivity Dump'!$E$3:$AJ$3,0)
),
IF(AI$3="Attendance",
INDEX('Attendance Dump'!$E$2:$AI$400,
MATCH($A176,'Attendance Dump'!$B$2:$B$400,0),
MATCH(AI$2,'Attendance Dump'!$E$1:$AI$1,0)
),
INDEX('Active Hour''s Dump'!$D$3:$AH$337,
MATCH($C176,'Active Hour''s Dump'!$A$3:$A$337,0),
MATCH(AI$2,'Active Hour''s Dump'!$D$2:$AH$2,0)
))),"")</f>
        <v>1005.7340000000002</v>
      </c>
      <c r="AJ176" s="13" t="str">
        <f>_xlfn.IFNA(IF(AJ$3="Productivity",
INDEX('Productivity Dump'!$E$4:$AJ$500,
MATCH($A176,'Productivity Dump'!$A$4:$A$500,0),
MATCH(AJ$2,'Productivity Dump'!$E$3:$AJ$3,0)
),
IF(AJ$3="Attendance",
INDEX('Attendance Dump'!$E$2:$AI$400,
MATCH($A176,'Attendance Dump'!$B$2:$B$400,0),
MATCH(AJ$2,'Attendance Dump'!$E$1:$AI$1,0)
),
INDEX('Active Hour''s Dump'!$D$3:$AH$337,
MATCH($C176,'Active Hour''s Dump'!$A$3:$A$337,0),
MATCH(AJ$2,'Active Hour''s Dump'!$D$2:$AH$2,0)
))),"")</f>
        <v>P</v>
      </c>
      <c r="AK176" s="54">
        <f>_xlfn.IFNA(IF(AK$3="Productivity",
INDEX('Productivity Dump'!$E$4:$AJ$500,
MATCH($A176,'Productivity Dump'!$A$4:$A$500,0),
MATCH(AK$2,'Productivity Dump'!$E$3:$AJ$3,0)
),
IF(AK$3="Attendance",
INDEX('Attendance Dump'!$E$2:$AI$400,
MATCH($A176,'Attendance Dump'!$B$2:$B$400,0),
MATCH(AK$2,'Attendance Dump'!$E$1:$AI$1,0)
),
INDEX('Active Hour''s Dump'!$D$3:$AH$337,
MATCH($C176,'Active Hour''s Dump'!$A$3:$A$337,0),
MATCH(AK$2,'Active Hour''s Dump'!$D$2:$AH$2,0)
))),"")</f>
        <v>7.25</v>
      </c>
      <c r="AL176" s="13">
        <f>_xlfn.IFNA(IF(AL$3="Productivity",
INDEX('Productivity Dump'!$E$4:$AJ$500,
MATCH($A176,'Productivity Dump'!$A$4:$A$500,0),
MATCH(AL$2,'Productivity Dump'!$E$3:$AJ$3,0)
),
IF(AL$3="Attendance",
INDEX('Attendance Dump'!$E$2:$AI$400,
MATCH($A176,'Attendance Dump'!$B$2:$B$400,0),
MATCH(AL$2,'Attendance Dump'!$E$1:$AI$1,0)
),
INDEX('Active Hour''s Dump'!$D$3:$AH$337,
MATCH($C176,'Active Hour''s Dump'!$A$3:$A$337,0),
MATCH(AL$2,'Active Hour''s Dump'!$D$2:$AH$2,0)
))),"")</f>
        <v>0</v>
      </c>
      <c r="AM176" s="13" t="str">
        <f>_xlfn.IFNA(IF(AM$3="Productivity",
INDEX('Productivity Dump'!$E$4:$AJ$500,
MATCH($A176,'Productivity Dump'!$A$4:$A$500,0),
MATCH(AM$2,'Productivity Dump'!$E$3:$AJ$3,0)
),
IF(AM$3="Attendance",
INDEX('Attendance Dump'!$E$2:$AI$400,
MATCH($A176,'Attendance Dump'!$B$2:$B$400,0),
MATCH(AM$2,'Attendance Dump'!$E$1:$AI$1,0)
),
INDEX('Active Hour''s Dump'!$D$3:$AH$337,
MATCH($C176,'Active Hour''s Dump'!$A$3:$A$337,0),
MATCH(AM$2,'Active Hour''s Dump'!$D$2:$AH$2,0)
))),"")</f>
        <v>WO</v>
      </c>
      <c r="AN176" s="54">
        <f>_xlfn.IFNA(IF(AN$3="Productivity",
INDEX('Productivity Dump'!$E$4:$AJ$500,
MATCH($A176,'Productivity Dump'!$A$4:$A$500,0),
MATCH(AN$2,'Productivity Dump'!$E$3:$AJ$3,0)
),
IF(AN$3="Attendance",
INDEX('Attendance Dump'!$E$2:$AI$400,
MATCH($A176,'Attendance Dump'!$B$2:$B$400,0),
MATCH(AN$2,'Attendance Dump'!$E$1:$AI$1,0)
),
INDEX('Active Hour''s Dump'!$D$3:$AH$337,
MATCH($C176,'Active Hour''s Dump'!$A$3:$A$337,0),
MATCH(AN$2,'Active Hour''s Dump'!$D$2:$AH$2,0)
))),"")</f>
        <v>0</v>
      </c>
      <c r="AO176" s="13">
        <f>_xlfn.IFNA(IF(AO$3="Productivity",
INDEX('Productivity Dump'!$E$4:$AJ$500,
MATCH($A176,'Productivity Dump'!$A$4:$A$500,0),
MATCH(AO$2,'Productivity Dump'!$E$3:$AJ$3,0)
),
IF(AO$3="Attendance",
INDEX('Attendance Dump'!$E$2:$AI$400,
MATCH($A176,'Attendance Dump'!$B$2:$B$400,0),
MATCH(AO$2,'Attendance Dump'!$E$1:$AI$1,0)
),
INDEX('Active Hour''s Dump'!$D$3:$AH$337,
MATCH($C176,'Active Hour''s Dump'!$A$3:$A$337,0),
MATCH(AO$2,'Active Hour''s Dump'!$D$2:$AH$2,0)
))),"")</f>
        <v>782.61500000000001</v>
      </c>
      <c r="AP176" s="13" t="str">
        <f>_xlfn.IFNA(IF(AP$3="Productivity",
INDEX('Productivity Dump'!$E$4:$AJ$500,
MATCH($A176,'Productivity Dump'!$A$4:$A$500,0),
MATCH(AP$2,'Productivity Dump'!$E$3:$AJ$3,0)
),
IF(AP$3="Attendance",
INDEX('Attendance Dump'!$E$2:$AI$400,
MATCH($A176,'Attendance Dump'!$B$2:$B$400,0),
MATCH(AP$2,'Attendance Dump'!$E$1:$AI$1,0)
),
INDEX('Active Hour''s Dump'!$D$3:$AH$337,
MATCH($C176,'Active Hour''s Dump'!$A$3:$A$337,0),
MATCH(AP$2,'Active Hour''s Dump'!$D$2:$AH$2,0)
))),"")</f>
        <v>P</v>
      </c>
      <c r="AQ176" s="54">
        <f>_xlfn.IFNA(IF(AQ$3="Productivity",
INDEX('Productivity Dump'!$E$4:$AJ$500,
MATCH($A176,'Productivity Dump'!$A$4:$A$500,0),
MATCH(AQ$2,'Productivity Dump'!$E$3:$AJ$3,0)
),
IF(AQ$3="Attendance",
INDEX('Attendance Dump'!$E$2:$AI$400,
MATCH($A176,'Attendance Dump'!$B$2:$B$400,0),
MATCH(AQ$2,'Attendance Dump'!$E$1:$AI$1,0)
),
INDEX('Active Hour''s Dump'!$D$3:$AH$337,
MATCH($C176,'Active Hour''s Dump'!$A$3:$A$337,0),
MATCH(AQ$2,'Active Hour''s Dump'!$D$2:$AH$2,0)
))),"")</f>
        <v>5.75</v>
      </c>
      <c r="AR176" s="13">
        <f>_xlfn.IFNA(IF(AR$3="Productivity",
INDEX('Productivity Dump'!$E$4:$AJ$500,
MATCH($A176,'Productivity Dump'!$A$4:$A$500,0),
MATCH(AR$2,'Productivity Dump'!$E$3:$AJ$3,0)
),
IF(AR$3="Attendance",
INDEX('Attendance Dump'!$E$2:$AI$400,
MATCH($A176,'Attendance Dump'!$B$2:$B$400,0),
MATCH(AR$2,'Attendance Dump'!$E$1:$AI$1,0)
),
INDEX('Active Hour''s Dump'!$D$3:$AH$337,
MATCH($C176,'Active Hour''s Dump'!$A$3:$A$337,0),
MATCH(AR$2,'Active Hour''s Dump'!$D$2:$AH$2,0)
))),"")</f>
        <v>1317.8419999999999</v>
      </c>
      <c r="AS176" s="13" t="str">
        <f>_xlfn.IFNA(IF(AS$3="Productivity",
INDEX('Productivity Dump'!$E$4:$AJ$500,
MATCH($A176,'Productivity Dump'!$A$4:$A$500,0),
MATCH(AS$2,'Productivity Dump'!$E$3:$AJ$3,0)
),
IF(AS$3="Attendance",
INDEX('Attendance Dump'!$E$2:$AI$400,
MATCH($A176,'Attendance Dump'!$B$2:$B$400,0),
MATCH(AS$2,'Attendance Dump'!$E$1:$AI$1,0)
),
INDEX('Active Hour''s Dump'!$D$3:$AH$337,
MATCH($C176,'Active Hour''s Dump'!$A$3:$A$337,0),
MATCH(AS$2,'Active Hour''s Dump'!$D$2:$AH$2,0)
))),"")</f>
        <v>P</v>
      </c>
      <c r="AT176" s="54">
        <f>_xlfn.IFNA(IF(AT$3="Productivity",
INDEX('Productivity Dump'!$E$4:$AJ$500,
MATCH($A176,'Productivity Dump'!$A$4:$A$500,0),
MATCH(AT$2,'Productivity Dump'!$E$3:$AJ$3,0)
),
IF(AT$3="Attendance",
INDEX('Attendance Dump'!$E$2:$AI$400,
MATCH($A176,'Attendance Dump'!$B$2:$B$400,0),
MATCH(AT$2,'Attendance Dump'!$E$1:$AI$1,0)
),
INDEX('Active Hour''s Dump'!$D$3:$AH$337,
MATCH($C176,'Active Hour''s Dump'!$A$3:$A$337,0),
MATCH(AT$2,'Active Hour''s Dump'!$D$2:$AH$2,0)
))),"")</f>
        <v>8.75</v>
      </c>
      <c r="AU176" s="13">
        <f>_xlfn.IFNA(IF(AU$3="Productivity",
INDEX('Productivity Dump'!$E$4:$AJ$500,
MATCH($A176,'Productivity Dump'!$A$4:$A$500,0),
MATCH(AU$2,'Productivity Dump'!$E$3:$AJ$3,0)
),
IF(AU$3="Attendance",
INDEX('Attendance Dump'!$E$2:$AI$400,
MATCH($A176,'Attendance Dump'!$B$2:$B$400,0),
MATCH(AU$2,'Attendance Dump'!$E$1:$AI$1,0)
),
INDEX('Active Hour''s Dump'!$D$3:$AH$337,
MATCH($C176,'Active Hour''s Dump'!$A$3:$A$337,0),
MATCH(AU$2,'Active Hour''s Dump'!$D$2:$AH$2,0)
))),"")</f>
        <v>1026.3630000000003</v>
      </c>
      <c r="AV176" s="13" t="str">
        <f>_xlfn.IFNA(IF(AV$3="Productivity",
INDEX('Productivity Dump'!$E$4:$AJ$500,
MATCH($A176,'Productivity Dump'!$A$4:$A$500,0),
MATCH(AV$2,'Productivity Dump'!$E$3:$AJ$3,0)
),
IF(AV$3="Attendance",
INDEX('Attendance Dump'!$E$2:$AI$400,
MATCH($A176,'Attendance Dump'!$B$2:$B$400,0),
MATCH(AV$2,'Attendance Dump'!$E$1:$AI$1,0)
),
INDEX('Active Hour''s Dump'!$D$3:$AH$337,
MATCH($C176,'Active Hour''s Dump'!$A$3:$A$337,0),
MATCH(AV$2,'Active Hour''s Dump'!$D$2:$AH$2,0)
))),"")</f>
        <v>P</v>
      </c>
      <c r="AW176" s="54">
        <f>_xlfn.IFNA(IF(AW$3="Productivity",
INDEX('Productivity Dump'!$E$4:$AJ$500,
MATCH($A176,'Productivity Dump'!$A$4:$A$500,0),
MATCH(AW$2,'Productivity Dump'!$E$3:$AJ$3,0)
),
IF(AW$3="Attendance",
INDEX('Attendance Dump'!$E$2:$AI$400,
MATCH($A176,'Attendance Dump'!$B$2:$B$400,0),
MATCH(AW$2,'Attendance Dump'!$E$1:$AI$1,0)
),
INDEX('Active Hour''s Dump'!$D$3:$AH$337,
MATCH($C176,'Active Hour''s Dump'!$A$3:$A$337,0),
MATCH(AW$2,'Active Hour''s Dump'!$D$2:$AH$2,0)
))),"")</f>
        <v>6.9166666666666696</v>
      </c>
      <c r="AX176" s="13">
        <f>_xlfn.IFNA(IF(AX$3="Productivity",
INDEX('Productivity Dump'!$E$4:$AJ$500,
MATCH($A176,'Productivity Dump'!$A$4:$A$500,0),
MATCH(AX$2,'Productivity Dump'!$E$3:$AJ$3,0)
),
IF(AX$3="Attendance",
INDEX('Attendance Dump'!$E$2:$AI$400,
MATCH($A176,'Attendance Dump'!$B$2:$B$400,0),
MATCH(AX$2,'Attendance Dump'!$E$1:$AI$1,0)
),
INDEX('Active Hour''s Dump'!$D$3:$AH$337,
MATCH($C176,'Active Hour''s Dump'!$A$3:$A$337,0),
MATCH(AX$2,'Active Hour''s Dump'!$D$2:$AH$2,0)
))),"")</f>
        <v>1313.308</v>
      </c>
      <c r="AY176" s="13" t="str">
        <f>_xlfn.IFNA(IF(AY$3="Productivity",
INDEX('Productivity Dump'!$E$4:$AJ$500,
MATCH($A176,'Productivity Dump'!$A$4:$A$500,0),
MATCH(AY$2,'Productivity Dump'!$E$3:$AJ$3,0)
),
IF(AY$3="Attendance",
INDEX('Attendance Dump'!$E$2:$AI$400,
MATCH($A176,'Attendance Dump'!$B$2:$B$400,0),
MATCH(AY$2,'Attendance Dump'!$E$1:$AI$1,0)
),
INDEX('Active Hour''s Dump'!$D$3:$AH$337,
MATCH($C176,'Active Hour''s Dump'!$A$3:$A$337,0),
MATCH(AY$2,'Active Hour''s Dump'!$D$2:$AH$2,0)
))),"")</f>
        <v>P</v>
      </c>
      <c r="AZ176" s="54">
        <f>_xlfn.IFNA(IF(AZ$3="Productivity",
INDEX('Productivity Dump'!$E$4:$AJ$500,
MATCH($A176,'Productivity Dump'!$A$4:$A$500,0),
MATCH(AZ$2,'Productivity Dump'!$E$3:$AJ$3,0)
),
IF(AZ$3="Attendance",
INDEX('Attendance Dump'!$E$2:$AI$400,
MATCH($A176,'Attendance Dump'!$B$2:$B$400,0),
MATCH(AZ$2,'Attendance Dump'!$E$1:$AI$1,0)
),
INDEX('Active Hour''s Dump'!$D$3:$AH$337,
MATCH($C176,'Active Hour''s Dump'!$A$3:$A$337,0),
MATCH(AZ$2,'Active Hour''s Dump'!$D$2:$AH$2,0)
))),"")</f>
        <v>8</v>
      </c>
      <c r="BA176" s="13">
        <f>_xlfn.IFNA(IF(BA$3="Productivity",
INDEX('Productivity Dump'!$E$4:$AJ$500,
MATCH($A176,'Productivity Dump'!$A$4:$A$500,0),
MATCH(BA$2,'Productivity Dump'!$E$3:$AJ$3,0)
),
IF(BA$3="Attendance",
INDEX('Attendance Dump'!$E$2:$AI$400,
MATCH($A176,'Attendance Dump'!$B$2:$B$400,0),
MATCH(BA$2,'Attendance Dump'!$E$1:$AI$1,0)
),
INDEX('Active Hour''s Dump'!$D$3:$AH$337,
MATCH($C176,'Active Hour''s Dump'!$A$3:$A$337,0),
MATCH(BA$2,'Active Hour''s Dump'!$D$2:$AH$2,0)
))),"")</f>
        <v>1288.0619999999999</v>
      </c>
      <c r="BB176" s="13" t="str">
        <f>_xlfn.IFNA(IF(BB$3="Productivity",
INDEX('Productivity Dump'!$E$4:$AJ$500,
MATCH($A176,'Productivity Dump'!$A$4:$A$500,0),
MATCH(BB$2,'Productivity Dump'!$E$3:$AJ$3,0)
),
IF(BB$3="Attendance",
INDEX('Attendance Dump'!$E$2:$AI$400,
MATCH($A176,'Attendance Dump'!$B$2:$B$400,0),
MATCH(BB$2,'Attendance Dump'!$E$1:$AI$1,0)
),
INDEX('Active Hour''s Dump'!$D$3:$AH$337,
MATCH($C176,'Active Hour''s Dump'!$A$3:$A$337,0),
MATCH(BB$2,'Active Hour''s Dump'!$D$2:$AH$2,0)
))),"")</f>
        <v>P</v>
      </c>
      <c r="BC176" s="54">
        <f>_xlfn.IFNA(IF(BC$3="Productivity",
INDEX('Productivity Dump'!$E$4:$AJ$500,
MATCH($A176,'Productivity Dump'!$A$4:$A$500,0),
MATCH(BC$2,'Productivity Dump'!$E$3:$AJ$3,0)
),
IF(BC$3="Attendance",
INDEX('Attendance Dump'!$E$2:$AI$400,
MATCH($A176,'Attendance Dump'!$B$2:$B$400,0),
MATCH(BC$2,'Attendance Dump'!$E$1:$AI$1,0)
),
INDEX('Active Hour''s Dump'!$D$3:$AH$337,
MATCH($C176,'Active Hour''s Dump'!$A$3:$A$337,0),
MATCH(BC$2,'Active Hour''s Dump'!$D$2:$AH$2,0)
))),"")</f>
        <v>8.5833333333333304</v>
      </c>
      <c r="BD176" s="13">
        <f>_xlfn.IFNA(IF(BD$3="Productivity",
INDEX('Productivity Dump'!$E$4:$AJ$500,
MATCH($A176,'Productivity Dump'!$A$4:$A$500,0),
MATCH(BD$2,'Productivity Dump'!$E$3:$AJ$3,0)
),
IF(BD$3="Attendance",
INDEX('Attendance Dump'!$E$2:$AI$400,
MATCH($A176,'Attendance Dump'!$B$2:$B$400,0),
MATCH(BD$2,'Attendance Dump'!$E$1:$AI$1,0)
),
INDEX('Active Hour''s Dump'!$D$3:$AH$337,
MATCH($C176,'Active Hour''s Dump'!$A$3:$A$337,0),
MATCH(BD$2,'Active Hour''s Dump'!$D$2:$AH$2,0)
))),"")</f>
        <v>808.07200000000012</v>
      </c>
      <c r="BE176" s="13" t="str">
        <f>_xlfn.IFNA(IF(BE$3="Productivity",
INDEX('Productivity Dump'!$E$4:$AJ$500,
MATCH($A176,'Productivity Dump'!$A$4:$A$500,0),
MATCH(BE$2,'Productivity Dump'!$E$3:$AJ$3,0)
),
IF(BE$3="Attendance",
INDEX('Attendance Dump'!$E$2:$AI$400,
MATCH($A176,'Attendance Dump'!$B$2:$B$400,0),
MATCH(BE$2,'Attendance Dump'!$E$1:$AI$1,0)
),
INDEX('Active Hour''s Dump'!$D$3:$AH$337,
MATCH($C176,'Active Hour''s Dump'!$A$3:$A$337,0),
MATCH(BE$2,'Active Hour''s Dump'!$D$2:$AH$2,0)
))),"")</f>
        <v>P</v>
      </c>
      <c r="BF176" s="54">
        <f>_xlfn.IFNA(IF(BF$3="Productivity",
INDEX('Productivity Dump'!$E$4:$AJ$500,
MATCH($A176,'Productivity Dump'!$A$4:$A$500,0),
MATCH(BF$2,'Productivity Dump'!$E$3:$AJ$3,0)
),
IF(BF$3="Attendance",
INDEX('Attendance Dump'!$E$2:$AI$400,
MATCH($A176,'Attendance Dump'!$B$2:$B$400,0),
MATCH(BF$2,'Attendance Dump'!$E$1:$AI$1,0)
),
INDEX('Active Hour''s Dump'!$D$3:$AH$337,
MATCH($C176,'Active Hour''s Dump'!$A$3:$A$337,0),
MATCH(BF$2,'Active Hour''s Dump'!$D$2:$AH$2,0)
))),"")</f>
        <v>4.9166666666666696</v>
      </c>
      <c r="BG176" s="13">
        <f>_xlfn.IFNA(IF(BG$3="Productivity",
INDEX('Productivity Dump'!$E$4:$AJ$500,
MATCH($A176,'Productivity Dump'!$A$4:$A$500,0),
MATCH(BG$2,'Productivity Dump'!$E$3:$AJ$3,0)
),
IF(BG$3="Attendance",
INDEX('Attendance Dump'!$E$2:$AI$400,
MATCH($A176,'Attendance Dump'!$B$2:$B$400,0),
MATCH(BG$2,'Attendance Dump'!$E$1:$AI$1,0)
),
INDEX('Active Hour''s Dump'!$D$3:$AH$337,
MATCH($C176,'Active Hour''s Dump'!$A$3:$A$337,0),
MATCH(BG$2,'Active Hour''s Dump'!$D$2:$AH$2,0)
))),"")</f>
        <v>0</v>
      </c>
      <c r="BH176" s="13" t="str">
        <f>_xlfn.IFNA(IF(BH$3="Productivity",
INDEX('Productivity Dump'!$E$4:$AJ$500,
MATCH($A176,'Productivity Dump'!$A$4:$A$500,0),
MATCH(BH$2,'Productivity Dump'!$E$3:$AJ$3,0)
),
IF(BH$3="Attendance",
INDEX('Attendance Dump'!$E$2:$AI$400,
MATCH($A176,'Attendance Dump'!$B$2:$B$400,0),
MATCH(BH$2,'Attendance Dump'!$E$1:$AI$1,0)
),
INDEX('Active Hour''s Dump'!$D$3:$AH$337,
MATCH($C176,'Active Hour''s Dump'!$A$3:$A$337,0),
MATCH(BH$2,'Active Hour''s Dump'!$D$2:$AH$2,0)
))),"")</f>
        <v>WO</v>
      </c>
      <c r="BI176" s="54">
        <f>_xlfn.IFNA(IF(BI$3="Productivity",
INDEX('Productivity Dump'!$E$4:$AJ$500,
MATCH($A176,'Productivity Dump'!$A$4:$A$500,0),
MATCH(BI$2,'Productivity Dump'!$E$3:$AJ$3,0)
),
IF(BI$3="Attendance",
INDEX('Attendance Dump'!$E$2:$AI$400,
MATCH($A176,'Attendance Dump'!$B$2:$B$400,0),
MATCH(BI$2,'Attendance Dump'!$E$1:$AI$1,0)
),
INDEX('Active Hour''s Dump'!$D$3:$AH$337,
MATCH($C176,'Active Hour''s Dump'!$A$3:$A$337,0),
MATCH(BI$2,'Active Hour''s Dump'!$D$2:$AH$2,0)
))),"")</f>
        <v>0</v>
      </c>
      <c r="BJ176" s="13">
        <f>_xlfn.IFNA(IF(BJ$3="Productivity",
INDEX('Productivity Dump'!$E$4:$AJ$500,
MATCH($A176,'Productivity Dump'!$A$4:$A$500,0),
MATCH(BJ$2,'Productivity Dump'!$E$3:$AJ$3,0)
),
IF(BJ$3="Attendance",
INDEX('Attendance Dump'!$E$2:$AI$400,
MATCH($A176,'Attendance Dump'!$B$2:$B$400,0),
MATCH(BJ$2,'Attendance Dump'!$E$1:$AI$1,0)
),
INDEX('Active Hour''s Dump'!$D$3:$AH$337,
MATCH($C176,'Active Hour''s Dump'!$A$3:$A$337,0),
MATCH(BJ$2,'Active Hour''s Dump'!$D$2:$AH$2,0)
))),"")</f>
        <v>506.58200000000005</v>
      </c>
      <c r="BK176" s="13" t="str">
        <f>_xlfn.IFNA(IF(BK$3="Productivity",
INDEX('Productivity Dump'!$E$4:$AJ$500,
MATCH($A176,'Productivity Dump'!$A$4:$A$500,0),
MATCH(BK$2,'Productivity Dump'!$E$3:$AJ$3,0)
),
IF(BK$3="Attendance",
INDEX('Attendance Dump'!$E$2:$AI$400,
MATCH($A176,'Attendance Dump'!$B$2:$B$400,0),
MATCH(BK$2,'Attendance Dump'!$E$1:$AI$1,0)
),
INDEX('Active Hour''s Dump'!$D$3:$AH$337,
MATCH($C176,'Active Hour''s Dump'!$A$3:$A$337,0),
MATCH(BK$2,'Active Hour''s Dump'!$D$2:$AH$2,0)
))),"")</f>
        <v>P</v>
      </c>
      <c r="BL176" s="54">
        <f>_xlfn.IFNA(IF(BL$3="Productivity",
INDEX('Productivity Dump'!$E$4:$AJ$500,
MATCH($A176,'Productivity Dump'!$A$4:$A$500,0),
MATCH(BL$2,'Productivity Dump'!$E$3:$AJ$3,0)
),
IF(BL$3="Attendance",
INDEX('Attendance Dump'!$E$2:$AI$400,
MATCH($A176,'Attendance Dump'!$B$2:$B$400,0),
MATCH(BL$2,'Attendance Dump'!$E$1:$AI$1,0)
),
INDEX('Active Hour''s Dump'!$D$3:$AH$337,
MATCH($C176,'Active Hour''s Dump'!$A$3:$A$337,0),
MATCH(BL$2,'Active Hour''s Dump'!$D$2:$AH$2,0)
))),"")</f>
        <v>3.75</v>
      </c>
      <c r="BM176" s="13">
        <f>_xlfn.IFNA(IF(BM$3="Productivity",
INDEX('Productivity Dump'!$E$4:$AJ$500,
MATCH($A176,'Productivity Dump'!$A$4:$A$500,0),
MATCH(BM$2,'Productivity Dump'!$E$3:$AJ$3,0)
),
IF(BM$3="Attendance",
INDEX('Attendance Dump'!$E$2:$AI$400,
MATCH($A176,'Attendance Dump'!$B$2:$B$400,0),
MATCH(BM$2,'Attendance Dump'!$E$1:$AI$1,0)
),
INDEX('Active Hour''s Dump'!$D$3:$AH$337,
MATCH($C176,'Active Hour''s Dump'!$A$3:$A$337,0),
MATCH(BM$2,'Active Hour''s Dump'!$D$2:$AH$2,0)
))),"")</f>
        <v>920.82700000000011</v>
      </c>
      <c r="BN176" s="13" t="str">
        <f>_xlfn.IFNA(IF(BN$3="Productivity",
INDEX('Productivity Dump'!$E$4:$AJ$500,
MATCH($A176,'Productivity Dump'!$A$4:$A$500,0),
MATCH(BN$2,'Productivity Dump'!$E$3:$AJ$3,0)
),
IF(BN$3="Attendance",
INDEX('Attendance Dump'!$E$2:$AI$400,
MATCH($A176,'Attendance Dump'!$B$2:$B$400,0),
MATCH(BN$2,'Attendance Dump'!$E$1:$AI$1,0)
),
INDEX('Active Hour''s Dump'!$D$3:$AH$337,
MATCH($C176,'Active Hour''s Dump'!$A$3:$A$337,0),
MATCH(BN$2,'Active Hour''s Dump'!$D$2:$AH$2,0)
))),"")</f>
        <v>P</v>
      </c>
      <c r="BO176" s="54">
        <f>_xlfn.IFNA(IF(BO$3="Productivity",
INDEX('Productivity Dump'!$E$4:$AJ$500,
MATCH($A176,'Productivity Dump'!$A$4:$A$500,0),
MATCH(BO$2,'Productivity Dump'!$E$3:$AJ$3,0)
),
IF(BO$3="Attendance",
INDEX('Attendance Dump'!$E$2:$AI$400,
MATCH($A176,'Attendance Dump'!$B$2:$B$400,0),
MATCH(BO$2,'Attendance Dump'!$E$1:$AI$1,0)
),
INDEX('Active Hour''s Dump'!$D$3:$AH$337,
MATCH($C176,'Active Hour''s Dump'!$A$3:$A$337,0),
MATCH(BO$2,'Active Hour''s Dump'!$D$2:$AH$2,0)
))),"")</f>
        <v>5.3333333333333304</v>
      </c>
      <c r="BP176" s="13">
        <f>_xlfn.IFNA(IF(BP$3="Productivity",
INDEX('Productivity Dump'!$E$4:$AJ$500,
MATCH($A176,'Productivity Dump'!$A$4:$A$500,0),
MATCH(BP$2,'Productivity Dump'!$E$3:$AJ$3,0)
),
IF(BP$3="Attendance",
INDEX('Attendance Dump'!$E$2:$AI$400,
MATCH($A176,'Attendance Dump'!$B$2:$B$400,0),
MATCH(BP$2,'Attendance Dump'!$E$1:$AI$1,0)
),
INDEX('Active Hour''s Dump'!$D$3:$AH$337,
MATCH($C176,'Active Hour''s Dump'!$A$3:$A$337,0),
MATCH(BP$2,'Active Hour''s Dump'!$D$2:$AH$2,0)
))),"")</f>
        <v>1203.5640000000005</v>
      </c>
      <c r="BQ176" s="13" t="str">
        <f>_xlfn.IFNA(IF(BQ$3="Productivity",
INDEX('Productivity Dump'!$E$4:$AJ$500,
MATCH($A176,'Productivity Dump'!$A$4:$A$500,0),
MATCH(BQ$2,'Productivity Dump'!$E$3:$AJ$3,0)
),
IF(BQ$3="Attendance",
INDEX('Attendance Dump'!$E$2:$AI$400,
MATCH($A176,'Attendance Dump'!$B$2:$B$400,0),
MATCH(BQ$2,'Attendance Dump'!$E$1:$AI$1,0)
),
INDEX('Active Hour''s Dump'!$D$3:$AH$337,
MATCH($C176,'Active Hour''s Dump'!$A$3:$A$337,0),
MATCH(BQ$2,'Active Hour''s Dump'!$D$2:$AH$2,0)
))),"")</f>
        <v>P</v>
      </c>
      <c r="BR176" s="54">
        <f>_xlfn.IFNA(IF(BR$3="Productivity",
INDEX('Productivity Dump'!$E$4:$AJ$500,
MATCH($A176,'Productivity Dump'!$A$4:$A$500,0),
MATCH(BR$2,'Productivity Dump'!$E$3:$AJ$3,0)
),
IF(BR$3="Attendance",
INDEX('Attendance Dump'!$E$2:$AI$400,
MATCH($A176,'Attendance Dump'!$B$2:$B$400,0),
MATCH(BR$2,'Attendance Dump'!$E$1:$AI$1,0)
),
INDEX('Active Hour''s Dump'!$D$3:$AH$337,
MATCH($C176,'Active Hour''s Dump'!$A$3:$A$337,0),
MATCH(BR$2,'Active Hour''s Dump'!$D$2:$AH$2,0)
))),"")</f>
        <v>7.3333333333333304</v>
      </c>
      <c r="BS176" s="13">
        <f>_xlfn.IFNA(IF(BS$3="Productivity",
INDEX('Productivity Dump'!$E$4:$AJ$500,
MATCH($A176,'Productivity Dump'!$A$4:$A$500,0),
MATCH(BS$2,'Productivity Dump'!$E$3:$AJ$3,0)
),
IF(BS$3="Attendance",
INDEX('Attendance Dump'!$E$2:$AI$400,
MATCH($A176,'Attendance Dump'!$B$2:$B$400,0),
MATCH(BS$2,'Attendance Dump'!$E$1:$AI$1,0)
),
INDEX('Active Hour''s Dump'!$D$3:$AH$337,
MATCH($C176,'Active Hour''s Dump'!$A$3:$A$337,0),
MATCH(BS$2,'Active Hour''s Dump'!$D$2:$AH$2,0)
))),"")</f>
        <v>898.73699999999997</v>
      </c>
      <c r="BT176" s="13" t="str">
        <f>_xlfn.IFNA(IF(BT$3="Productivity",
INDEX('Productivity Dump'!$E$4:$AJ$500,
MATCH($A176,'Productivity Dump'!$A$4:$A$500,0),
MATCH(BT$2,'Productivity Dump'!$E$3:$AJ$3,0)
),
IF(BT$3="Attendance",
INDEX('Attendance Dump'!$E$2:$AI$400,
MATCH($A176,'Attendance Dump'!$B$2:$B$400,0),
MATCH(BT$2,'Attendance Dump'!$E$1:$AI$1,0)
),
INDEX('Active Hour''s Dump'!$D$3:$AH$337,
MATCH($C176,'Active Hour''s Dump'!$A$3:$A$337,0),
MATCH(BT$2,'Active Hour''s Dump'!$D$2:$AH$2,0)
))),"")</f>
        <v>H(P)</v>
      </c>
      <c r="BU176" s="54">
        <f>_xlfn.IFNA(IF(BU$3="Productivity",
INDEX('Productivity Dump'!$E$4:$AJ$500,
MATCH($A176,'Productivity Dump'!$A$4:$A$500,0),
MATCH(BU$2,'Productivity Dump'!$E$3:$AJ$3,0)
),
IF(BU$3="Attendance",
INDEX('Attendance Dump'!$E$2:$AI$400,
MATCH($A176,'Attendance Dump'!$B$2:$B$400,0),
MATCH(BU$2,'Attendance Dump'!$E$1:$AI$1,0)
),
INDEX('Active Hour''s Dump'!$D$3:$AH$337,
MATCH($C176,'Active Hour''s Dump'!$A$3:$A$337,0),
MATCH(BU$2,'Active Hour''s Dump'!$D$2:$AH$2,0)
))),"")</f>
        <v>5.8333333333333304</v>
      </c>
      <c r="BV176" s="13">
        <f>_xlfn.IFNA(IF(BV$3="Productivity",
INDEX('Productivity Dump'!$E$4:$AJ$500,
MATCH($A176,'Productivity Dump'!$A$4:$A$500,0),
MATCH(BV$2,'Productivity Dump'!$E$3:$AJ$3,0)
),
IF(BV$3="Attendance",
INDEX('Attendance Dump'!$E$2:$AI$400,
MATCH($A176,'Attendance Dump'!$B$2:$B$400,0),
MATCH(BV$2,'Attendance Dump'!$E$1:$AI$1,0)
),
INDEX('Active Hour''s Dump'!$D$3:$AH$337,
MATCH($C176,'Active Hour''s Dump'!$A$3:$A$337,0),
MATCH(BV$2,'Active Hour''s Dump'!$D$2:$AH$2,0)
))),"")</f>
        <v>1257.3249999999998</v>
      </c>
      <c r="BW176" s="13" t="str">
        <f>_xlfn.IFNA(IF(BW$3="Productivity",
INDEX('Productivity Dump'!$E$4:$AJ$500,
MATCH($A176,'Productivity Dump'!$A$4:$A$500,0),
MATCH(BW$2,'Productivity Dump'!$E$3:$AJ$3,0)
),
IF(BW$3="Attendance",
INDEX('Attendance Dump'!$E$2:$AI$400,
MATCH($A176,'Attendance Dump'!$B$2:$B$400,0),
MATCH(BW$2,'Attendance Dump'!$E$1:$AI$1,0)
),
INDEX('Active Hour''s Dump'!$D$3:$AH$337,
MATCH($C176,'Active Hour''s Dump'!$A$3:$A$337,0),
MATCH(BW$2,'Active Hour''s Dump'!$D$2:$AH$2,0)
))),"")</f>
        <v>P</v>
      </c>
      <c r="BX176" s="54">
        <f>_xlfn.IFNA(IF(BX$3="Productivity",
INDEX('Productivity Dump'!$E$4:$AJ$500,
MATCH($A176,'Productivity Dump'!$A$4:$A$500,0),
MATCH(BX$2,'Productivity Dump'!$E$3:$AJ$3,0)
),
IF(BX$3="Attendance",
INDEX('Attendance Dump'!$E$2:$AI$400,
MATCH($A176,'Attendance Dump'!$B$2:$B$400,0),
MATCH(BX$2,'Attendance Dump'!$E$1:$AI$1,0)
),
INDEX('Active Hour''s Dump'!$D$3:$AH$337,
MATCH($C176,'Active Hour''s Dump'!$A$3:$A$337,0),
MATCH(BX$2,'Active Hour''s Dump'!$D$2:$AH$2,0)
))),"")</f>
        <v>7.1666666666666696</v>
      </c>
      <c r="BY176" s="13">
        <f>_xlfn.IFNA(IF(BY$3="Productivity",
INDEX('Productivity Dump'!$E$4:$AJ$500,
MATCH($A176,'Productivity Dump'!$A$4:$A$500,0),
MATCH(BY$2,'Productivity Dump'!$E$3:$AJ$3,0)
),
IF(BY$3="Attendance",
INDEX('Attendance Dump'!$E$2:$AI$400,
MATCH($A176,'Attendance Dump'!$B$2:$B$400,0),
MATCH(BY$2,'Attendance Dump'!$E$1:$AI$1,0)
),
INDEX('Active Hour''s Dump'!$D$3:$AH$337,
MATCH($C176,'Active Hour''s Dump'!$A$3:$A$337,0),
MATCH(BY$2,'Active Hour''s Dump'!$D$2:$AH$2,0)
))),"")</f>
        <v>252.13600000000002</v>
      </c>
      <c r="BZ176" s="13" t="str">
        <f>_xlfn.IFNA(IF(BZ$3="Productivity",
INDEX('Productivity Dump'!$E$4:$AJ$500,
MATCH($A176,'Productivity Dump'!$A$4:$A$500,0),
MATCH(BZ$2,'Productivity Dump'!$E$3:$AJ$3,0)
),
IF(BZ$3="Attendance",
INDEX('Attendance Dump'!$E$2:$AI$400,
MATCH($A176,'Attendance Dump'!$B$2:$B$400,0),
MATCH(BZ$2,'Attendance Dump'!$E$1:$AI$1,0)
),
INDEX('Active Hour''s Dump'!$D$3:$AH$337,
MATCH($C176,'Active Hour''s Dump'!$A$3:$A$337,0),
MATCH(BZ$2,'Active Hour''s Dump'!$D$2:$AH$2,0)
))),"")</f>
        <v>P</v>
      </c>
      <c r="CA176" s="54">
        <f>_xlfn.IFNA(IF(CA$3="Productivity",
INDEX('Productivity Dump'!$E$4:$AJ$500,
MATCH($A176,'Productivity Dump'!$A$4:$A$500,0),
MATCH(CA$2,'Productivity Dump'!$E$3:$AJ$3,0)
),
IF(CA$3="Attendance",
INDEX('Attendance Dump'!$E$2:$AI$400,
MATCH($A176,'Attendance Dump'!$B$2:$B$400,0),
MATCH(CA$2,'Attendance Dump'!$E$1:$AI$1,0)
),
INDEX('Active Hour''s Dump'!$D$3:$AH$337,
MATCH($C176,'Active Hour''s Dump'!$A$3:$A$337,0),
MATCH(CA$2,'Active Hour''s Dump'!$D$2:$AH$2,0)
))),"")</f>
        <v>1.75</v>
      </c>
      <c r="CB176" s="13">
        <f>_xlfn.IFNA(IF(CB$3="Productivity",
INDEX('Productivity Dump'!$E$4:$AJ$500,
MATCH($A176,'Productivity Dump'!$A$4:$A$500,0),
MATCH(CB$2,'Productivity Dump'!$E$3:$AJ$3,0)
),
IF(CB$3="Attendance",
INDEX('Attendance Dump'!$E$2:$AI$400,
MATCH($A176,'Attendance Dump'!$B$2:$B$400,0),
MATCH(CB$2,'Attendance Dump'!$E$1:$AI$1,0)
),
INDEX('Active Hour''s Dump'!$D$3:$AH$337,
MATCH($C176,'Active Hour''s Dump'!$A$3:$A$337,0),
MATCH(CB$2,'Active Hour''s Dump'!$D$2:$AH$2,0)
))),"")</f>
        <v>0</v>
      </c>
      <c r="CC176" s="13" t="str">
        <f>_xlfn.IFNA(IF(CC$3="Productivity",
INDEX('Productivity Dump'!$E$4:$AJ$500,
MATCH($A176,'Productivity Dump'!$A$4:$A$500,0),
MATCH(CC$2,'Productivity Dump'!$E$3:$AJ$3,0)
),
IF(CC$3="Attendance",
INDEX('Attendance Dump'!$E$2:$AI$400,
MATCH($A176,'Attendance Dump'!$B$2:$B$400,0),
MATCH(CC$2,'Attendance Dump'!$E$1:$AI$1,0)
),
INDEX('Active Hour''s Dump'!$D$3:$AH$337,
MATCH($C176,'Active Hour''s Dump'!$A$3:$A$337,0),
MATCH(CC$2,'Active Hour''s Dump'!$D$2:$AH$2,0)
))),"")</f>
        <v>WO</v>
      </c>
      <c r="CD176" s="54">
        <f>_xlfn.IFNA(IF(CD$3="Productivity",
INDEX('Productivity Dump'!$E$4:$AJ$500,
MATCH($A176,'Productivity Dump'!$A$4:$A$500,0),
MATCH(CD$2,'Productivity Dump'!$E$3:$AJ$3,0)
),
IF(CD$3="Attendance",
INDEX('Attendance Dump'!$E$2:$AI$400,
MATCH($A176,'Attendance Dump'!$B$2:$B$400,0),
MATCH(CD$2,'Attendance Dump'!$E$1:$AI$1,0)
),
INDEX('Active Hour''s Dump'!$D$3:$AH$337,
MATCH($C176,'Active Hour''s Dump'!$A$3:$A$337,0),
MATCH(CD$2,'Active Hour''s Dump'!$D$2:$AH$2,0)
))),"")</f>
        <v>0</v>
      </c>
      <c r="CE176" s="13">
        <f>_xlfn.IFNA(IF(CE$3="Productivity",
INDEX('Productivity Dump'!$E$4:$AJ$500,
MATCH($A176,'Productivity Dump'!$A$4:$A$500,0),
MATCH(CE$2,'Productivity Dump'!$E$3:$AJ$3,0)
),
IF(CE$3="Attendance",
INDEX('Attendance Dump'!$E$2:$AI$400,
MATCH($A176,'Attendance Dump'!$B$2:$B$400,0),
MATCH(CE$2,'Attendance Dump'!$E$1:$AI$1,0)
),
INDEX('Active Hour''s Dump'!$D$3:$AH$337,
MATCH($C176,'Active Hour''s Dump'!$A$3:$A$337,0),
MATCH(CE$2,'Active Hour''s Dump'!$D$2:$AH$2,0)
))),"")</f>
        <v>421.089</v>
      </c>
      <c r="CF176" s="13" t="str">
        <f>_xlfn.IFNA(IF(CF$3="Productivity",
INDEX('Productivity Dump'!$E$4:$AJ$500,
MATCH($A176,'Productivity Dump'!$A$4:$A$500,0),
MATCH(CF$2,'Productivity Dump'!$E$3:$AJ$3,0)
),
IF(CF$3="Attendance",
INDEX('Attendance Dump'!$E$2:$AI$400,
MATCH($A176,'Attendance Dump'!$B$2:$B$400,0),
MATCH(CF$2,'Attendance Dump'!$E$1:$AI$1,0)
),
INDEX('Active Hour''s Dump'!$D$3:$AH$337,
MATCH($C176,'Active Hour''s Dump'!$A$3:$A$337,0),
MATCH(CF$2,'Active Hour''s Dump'!$D$2:$AH$2,0)
))),"")</f>
        <v>P</v>
      </c>
      <c r="CG176" s="54">
        <f>_xlfn.IFNA(IF(CG$3="Productivity",
INDEX('Productivity Dump'!$E$4:$AJ$500,
MATCH($A176,'Productivity Dump'!$A$4:$A$500,0),
MATCH(CG$2,'Productivity Dump'!$E$3:$AJ$3,0)
),
IF(CG$3="Attendance",
INDEX('Attendance Dump'!$E$2:$AI$400,
MATCH($A176,'Attendance Dump'!$B$2:$B$400,0),
MATCH(CG$2,'Attendance Dump'!$E$1:$AI$1,0)
),
INDEX('Active Hour''s Dump'!$D$3:$AH$337,
MATCH($C176,'Active Hour''s Dump'!$A$3:$A$337,0),
MATCH(CG$2,'Active Hour''s Dump'!$D$2:$AH$2,0)
))),"")</f>
        <v>2.5833333333333299</v>
      </c>
      <c r="CH176" s="13">
        <f>_xlfn.IFNA(IF(CH$3="Productivity",
INDEX('Productivity Dump'!$E$4:$AJ$500,
MATCH($A176,'Productivity Dump'!$A$4:$A$500,0),
MATCH(CH$2,'Productivity Dump'!$E$3:$AJ$3,0)
),
IF(CH$3="Attendance",
INDEX('Attendance Dump'!$E$2:$AI$400,
MATCH($A176,'Attendance Dump'!$B$2:$B$400,0),
MATCH(CH$2,'Attendance Dump'!$E$1:$AI$1,0)
),
INDEX('Active Hour''s Dump'!$D$3:$AH$337,
MATCH($C176,'Active Hour''s Dump'!$A$3:$A$337,0),
MATCH(CH$2,'Active Hour''s Dump'!$D$2:$AH$2,0)
))),"")</f>
        <v>957.05799999999988</v>
      </c>
      <c r="CI176" s="13" t="str">
        <f>_xlfn.IFNA(IF(CI$3="Productivity",
INDEX('Productivity Dump'!$E$4:$AJ$500,
MATCH($A176,'Productivity Dump'!$A$4:$A$500,0),
MATCH(CI$2,'Productivity Dump'!$E$3:$AJ$3,0)
),
IF(CI$3="Attendance",
INDEX('Attendance Dump'!$E$2:$AI$400,
MATCH($A176,'Attendance Dump'!$B$2:$B$400,0),
MATCH(CI$2,'Attendance Dump'!$E$1:$AI$1,0)
),
INDEX('Active Hour''s Dump'!$D$3:$AH$337,
MATCH($C176,'Active Hour''s Dump'!$A$3:$A$337,0),
MATCH(CI$2,'Active Hour''s Dump'!$D$2:$AH$2,0)
))),"")</f>
        <v>P</v>
      </c>
      <c r="CJ176" s="54">
        <f>_xlfn.IFNA(IF(CJ$3="Productivity",
INDEX('Productivity Dump'!$E$4:$AJ$500,
MATCH($A176,'Productivity Dump'!$A$4:$A$500,0),
MATCH(CJ$2,'Productivity Dump'!$E$3:$AJ$3,0)
),
IF(CJ$3="Attendance",
INDEX('Attendance Dump'!$E$2:$AI$400,
MATCH($A176,'Attendance Dump'!$B$2:$B$400,0),
MATCH(CJ$2,'Attendance Dump'!$E$1:$AI$1,0)
),
INDEX('Active Hour''s Dump'!$D$3:$AH$337,
MATCH($C176,'Active Hour''s Dump'!$A$3:$A$337,0),
MATCH(CJ$2,'Active Hour''s Dump'!$D$2:$AH$2,0)
))),"")</f>
        <v>5.6666666666666696</v>
      </c>
      <c r="CK176" s="13">
        <f>_xlfn.IFNA(IF(CK$3="Productivity",
INDEX('Productivity Dump'!$E$4:$AJ$500,
MATCH($A176,'Productivity Dump'!$A$4:$A$500,0),
MATCH(CK$2,'Productivity Dump'!$E$3:$AJ$3,0)
),
IF(CK$3="Attendance",
INDEX('Attendance Dump'!$E$2:$AI$400,
MATCH($A176,'Attendance Dump'!$B$2:$B$400,0),
MATCH(CK$2,'Attendance Dump'!$E$1:$AI$1,0)
),
INDEX('Active Hour''s Dump'!$D$3:$AH$337,
MATCH($C176,'Active Hour''s Dump'!$A$3:$A$337,0),
MATCH(CK$2,'Active Hour''s Dump'!$D$2:$AH$2,0)
))),"")</f>
        <v>843.45800000000008</v>
      </c>
      <c r="CL176" s="13" t="str">
        <f>_xlfn.IFNA(IF(CL$3="Productivity",
INDEX('Productivity Dump'!$E$4:$AJ$500,
MATCH($A176,'Productivity Dump'!$A$4:$A$500,0),
MATCH(CL$2,'Productivity Dump'!$E$3:$AJ$3,0)
),
IF(CL$3="Attendance",
INDEX('Attendance Dump'!$E$2:$AI$400,
MATCH($A176,'Attendance Dump'!$B$2:$B$400,0),
MATCH(CL$2,'Attendance Dump'!$E$1:$AI$1,0)
),
INDEX('Active Hour''s Dump'!$D$3:$AH$337,
MATCH($C176,'Active Hour''s Dump'!$A$3:$A$337,0),
MATCH(CL$2,'Active Hour''s Dump'!$D$2:$AH$2,0)
))),"")</f>
        <v>P</v>
      </c>
      <c r="CM176" s="54">
        <f>_xlfn.IFNA(IF(CM$3="Productivity",
INDEX('Productivity Dump'!$E$4:$AJ$500,
MATCH($A176,'Productivity Dump'!$A$4:$A$500,0),
MATCH(CM$2,'Productivity Dump'!$E$3:$AJ$3,0)
),
IF(CM$3="Attendance",
INDEX('Attendance Dump'!$E$2:$AI$400,
MATCH($A176,'Attendance Dump'!$B$2:$B$400,0),
MATCH(CM$2,'Attendance Dump'!$E$1:$AI$1,0)
),
INDEX('Active Hour''s Dump'!$D$3:$AH$337,
MATCH($C176,'Active Hour''s Dump'!$A$3:$A$337,0),
MATCH(CM$2,'Active Hour''s Dump'!$D$2:$AH$2,0)
))),"")</f>
        <v>5.9166666666666696</v>
      </c>
      <c r="CN176" s="13">
        <f>_xlfn.IFNA(IF(CN$3="Productivity",
INDEX('Productivity Dump'!$E$4:$AJ$500,
MATCH($A176,'Productivity Dump'!$A$4:$A$500,0),
MATCH(CN$2,'Productivity Dump'!$E$3:$AJ$3,0)
),
IF(CN$3="Attendance",
INDEX('Attendance Dump'!$E$2:$AI$400,
MATCH($A176,'Attendance Dump'!$B$2:$B$400,0),
MATCH(CN$2,'Attendance Dump'!$E$1:$AI$1,0)
),
INDEX('Active Hour''s Dump'!$D$3:$AH$337,
MATCH($C176,'Active Hour''s Dump'!$A$3:$A$337,0),
MATCH(CN$2,'Active Hour''s Dump'!$D$2:$AH$2,0)
))),"")</f>
        <v>0</v>
      </c>
      <c r="CO176" s="13">
        <f>_xlfn.IFNA(IF(CO$3="Productivity",
INDEX('Productivity Dump'!$E$4:$AJ$500,
MATCH($A176,'Productivity Dump'!$A$4:$A$500,0),
MATCH(CO$2,'Productivity Dump'!$E$3:$AJ$3,0)
),
IF(CO$3="Attendance",
INDEX('Attendance Dump'!$E$2:$AI$400,
MATCH($A176,'Attendance Dump'!$B$2:$B$400,0),
MATCH(CO$2,'Attendance Dump'!$E$1:$AI$1,0)
),
INDEX('Active Hour''s Dump'!$D$3:$AH$337,
MATCH($C176,'Active Hour''s Dump'!$A$3:$A$337,0),
MATCH(CO$2,'Active Hour''s Dump'!$D$2:$AH$2,0)
))),"")</f>
        <v>0</v>
      </c>
      <c r="CP176" s="54">
        <f>_xlfn.IFNA(IF(CP$3="Productivity",
INDEX('Productivity Dump'!$E$4:$AJ$500,
MATCH($A176,'Productivity Dump'!$A$4:$A$500,0),
MATCH(CP$2,'Productivity Dump'!$E$3:$AJ$3,0)
),
IF(CP$3="Attendance",
INDEX('Attendance Dump'!$E$2:$AI$400,
MATCH($A176,'Attendance Dump'!$B$2:$B$400,0),
MATCH(CP$2,'Attendance Dump'!$E$1:$AI$1,0)
),
INDEX('Active Hour''s Dump'!$D$3:$AH$337,
MATCH($C176,'Active Hour''s Dump'!$A$3:$A$337,0),
MATCH(CP$2,'Active Hour''s Dump'!$D$2:$AH$2,0)
))),"")</f>
        <v>0</v>
      </c>
      <c r="CQ176" s="13">
        <f>_xlfn.IFNA(IF(CQ$3="Productivity",
INDEX('Productivity Dump'!$E$4:$AJ$500,
MATCH($A176,'Productivity Dump'!$A$4:$A$500,0),
MATCH(CQ$2,'Productivity Dump'!$E$3:$AJ$3,0)
),
IF(CQ$3="Attendance",
INDEX('Attendance Dump'!$E$2:$AI$400,
MATCH($A176,'Attendance Dump'!$B$2:$B$400,0),
MATCH(CQ$2,'Attendance Dump'!$E$1:$AI$1,0)
),
INDEX('Active Hour''s Dump'!$D$3:$AH$337,
MATCH($C176,'Active Hour''s Dump'!$A$3:$A$337,0),
MATCH(CQ$2,'Active Hour''s Dump'!$D$2:$AH$2,0)
))),"")</f>
        <v>0</v>
      </c>
      <c r="CR176" s="13">
        <f>_xlfn.IFNA(IF(CR$3="Productivity",
INDEX('Productivity Dump'!$E$4:$AJ$500,
MATCH($A176,'Productivity Dump'!$A$4:$A$500,0),
MATCH(CR$2,'Productivity Dump'!$E$3:$AJ$3,0)
),
IF(CR$3="Attendance",
INDEX('Attendance Dump'!$E$2:$AI$400,
MATCH($A176,'Attendance Dump'!$B$2:$B$400,0),
MATCH(CR$2,'Attendance Dump'!$E$1:$AI$1,0)
),
INDEX('Active Hour''s Dump'!$D$3:$AH$337,
MATCH($C176,'Active Hour''s Dump'!$A$3:$A$337,0),
MATCH(CR$2,'Active Hour''s Dump'!$D$2:$AH$2,0)
))),"")</f>
        <v>0</v>
      </c>
      <c r="CS176" s="54">
        <f>_xlfn.IFNA(IF(CS$3="Productivity",
INDEX('Productivity Dump'!$E$4:$AJ$500,
MATCH($A176,'Productivity Dump'!$A$4:$A$500,0),
MATCH(CS$2,'Productivity Dump'!$E$3:$AJ$3,0)
),
IF(CS$3="Attendance",
INDEX('Attendance Dump'!$E$2:$AI$400,
MATCH($A176,'Attendance Dump'!$B$2:$B$400,0),
MATCH(CS$2,'Attendance Dump'!$E$1:$AI$1,0)
),
INDEX('Active Hour''s Dump'!$D$3:$AH$337,
MATCH($C176,'Active Hour''s Dump'!$A$3:$A$337,0),
MATCH(CS$2,'Active Hour''s Dump'!$D$2:$AH$2,0)
))),"")</f>
        <v>0</v>
      </c>
      <c r="CT176" s="13">
        <f>_xlfn.IFNA(IF(CT$3="Productivity",
INDEX('Productivity Dump'!$E$4:$AJ$500,
MATCH($A176,'Productivity Dump'!$A$4:$A$500,0),
MATCH(CT$2,'Productivity Dump'!$E$3:$AJ$3,0)
),
IF(CT$3="Attendance",
INDEX('Attendance Dump'!$E$2:$AI$400,
MATCH($A176,'Attendance Dump'!$B$2:$B$400,0),
MATCH(CT$2,'Attendance Dump'!$E$1:$AI$1,0)
),
INDEX('Active Hour''s Dump'!$D$3:$AH$337,
MATCH($C176,'Active Hour''s Dump'!$A$3:$A$337,0),
MATCH(CT$2,'Active Hour''s Dump'!$D$2:$AH$2,0)
))),"")</f>
        <v>0</v>
      </c>
      <c r="CU176" s="13">
        <f>_xlfn.IFNA(IF(CU$3="Productivity",
INDEX('Productivity Dump'!$E$4:$AJ$500,
MATCH($A176,'Productivity Dump'!$A$4:$A$500,0),
MATCH(CU$2,'Productivity Dump'!$E$3:$AJ$3,0)
),
IF(CU$3="Attendance",
INDEX('Attendance Dump'!$E$2:$AI$400,
MATCH($A176,'Attendance Dump'!$B$2:$B$400,0),
MATCH(CU$2,'Attendance Dump'!$E$1:$AI$1,0)
),
INDEX('Active Hour''s Dump'!$D$3:$AH$337,
MATCH($C176,'Active Hour''s Dump'!$A$3:$A$337,0),
MATCH(CU$2,'Active Hour''s Dump'!$D$2:$AH$2,0)
))),"")</f>
        <v>0</v>
      </c>
      <c r="CV176" s="54">
        <f>_xlfn.IFNA(IF(CV$3="Productivity",
INDEX('Productivity Dump'!$E$4:$AJ$500,
MATCH($A176,'Productivity Dump'!$A$4:$A$500,0),
MATCH(CV$2,'Productivity Dump'!$E$3:$AJ$3,0)
),
IF(CV$3="Attendance",
INDEX('Attendance Dump'!$E$2:$AI$400,
MATCH($A176,'Attendance Dump'!$B$2:$B$400,0),
MATCH(CV$2,'Attendance Dump'!$E$1:$AI$1,0)
),
INDEX('Active Hour''s Dump'!$D$3:$AH$337,
MATCH($C176,'Active Hour''s Dump'!$A$3:$A$337,0),
MATCH(CV$2,'Active Hour''s Dump'!$D$2:$AH$2,0)
))),"")</f>
        <v>0</v>
      </c>
      <c r="CW176" s="13"/>
      <c r="CX176" s="13"/>
      <c r="CY176" s="54"/>
      <c r="DA176" s="57">
        <f t="shared" si="81"/>
        <v>154.91666666666666</v>
      </c>
      <c r="DB176" s="35">
        <f t="shared" si="82"/>
        <v>24073.670000000002</v>
      </c>
      <c r="DC176" s="35">
        <f t="shared" si="77"/>
        <v>0</v>
      </c>
      <c r="DD176" s="35">
        <f t="shared" ca="1" si="80"/>
        <v>0</v>
      </c>
      <c r="DF176" s="32" cm="1">
        <f t="array" ref="DF176">SUMPRODUCT(
    (MOD(COLUMN(H176:CV176) - COLUMN(H176), 3) = 0) *
    (H176:CV176 = 0) *
    (I176:CW176 = "P") *
    (COUNTIF(UKHoliday, H$2:CV$2) = 0)
)</f>
        <v>0</v>
      </c>
      <c r="DG176" s="33" cm="1">
        <f t="array" ref="DG176">SUMPRODUCT(
  (MOD(COLUMN(H176:CV176) - COLUMN(H176), 3) = 0) *
  (H176:CV176 &gt; 0) *
  (H176:CV176 &lt; 0.5 * IF(((WEEKDAY(H$2:CV$2, 2) = 1) + (WEEKDAY(H$2:CV$2, 2) = 6)), G176, F176)) *
  (I176:CW176 = "P") *
  (COUNTIF(UKHoliday, H$2:CV$2) = 0)
)</f>
        <v>1</v>
      </c>
      <c r="DH176" s="33" cm="1">
        <f t="array" ref="DH176">SUMPRODUCT(
  (MOD(COLUMN(H176:CV176) - COLUMN(H176), 3) = 0) *
  (H176:CV176 &gt; 0.5 * IF(((WEEKDAY(H$2:CV$2, 2) = 1) + (WEEKDAY(H$2:CV$2, 2) = 6)), $G176, $F176)) *
  (H176:CV176 &lt; 0.8 * IF(((WEEKDAY(H$2:CV$2, 2) = 1) + (WEEKDAY(H$2:CV$2, 2) = 6)), $G176, $F176)) *
  (I176:CW176 = "P") *
  (COUNTIF(UKHoliday, H$2:CV$2) = 0)
)</f>
        <v>4</v>
      </c>
      <c r="DI176" s="33" cm="1">
        <f t="array" ref="DI176">SUMPRODUCT(
  (MOD(COLUMN(H176:CV176) - COLUMN(H176), 3) = 0) *
  (H176:CV176 &gt; 0.8 * IF(((WEEKDAY(H$2:CV$2, 2) = 1) + (WEEKDAY(H$2:CV$2, 2) = 6)), $G176, $F176)) *
  (H176:CV176 &lt; 1 * IF(((WEEKDAY(H$2:CV$2, 2) = 1) + (WEEKDAY(H$2:CV$2, 2) = 6)), $G176, $F176)) *
  (I176:CW176 = "P") *
  (COUNTIF(UKHoliday, H$2:CV$2) = 0)
)</f>
        <v>3</v>
      </c>
    </row>
    <row r="177" spans="1:113" x14ac:dyDescent="0.3">
      <c r="A177" s="8" t="s">
        <v>340</v>
      </c>
      <c r="B177" s="36" t="s">
        <v>339</v>
      </c>
      <c r="C177" s="9" t="s">
        <v>744</v>
      </c>
      <c r="D177" s="62" t="s">
        <v>1058</v>
      </c>
      <c r="E177" s="35">
        <v>18600</v>
      </c>
      <c r="F177" s="35">
        <f t="shared" si="78"/>
        <v>930</v>
      </c>
      <c r="G177" s="35">
        <f t="shared" si="79"/>
        <v>465</v>
      </c>
      <c r="H177" s="13">
        <f>_xlfn.IFNA(IF(H$3="Productivity",
INDEX('Productivity Dump'!$E$4:$AJ$500,
MATCH($A177,'Productivity Dump'!$A$4:$A$500,0),
MATCH(H$2,'Productivity Dump'!$E$3:$AJ$3,0)
),
IF(H$3="Attendance",
INDEX('Attendance Dump'!$E$2:$AI$400,
MATCH($A177,'Attendance Dump'!$B$2:$B$400,0),
MATCH(H$2,'Attendance Dump'!$E$1:$AI$1,0)
),
INDEX('Active Hour''s Dump'!$D$3:$AH$337,
MATCH($C177,'Active Hour''s Dump'!$A$3:$A$337,0),
MATCH(H$2,'Active Hour''s Dump'!$D$2:$AH$2,0)
))),"")</f>
        <v>861.76700000000028</v>
      </c>
      <c r="I177" s="13" t="str">
        <f>_xlfn.IFNA(IF(I$3="Productivity",
INDEX('Productivity Dump'!$E$4:$AJ$500,
MATCH($A177,'Productivity Dump'!$A$4:$A$500,0),
MATCH(I$2,'Productivity Dump'!$E$3:$AJ$3,0)
),
IF(I$3="Attendance",
INDEX('Attendance Dump'!$E$2:$AI$400,
MATCH($A177,'Attendance Dump'!$B$2:$B$400,0),
MATCH(I$2,'Attendance Dump'!$E$1:$AI$1,0)
),
INDEX('Active Hour''s Dump'!$D$3:$AH$337,
MATCH($C177,'Active Hour''s Dump'!$A$3:$A$337,0),
MATCH(I$2,'Active Hour''s Dump'!$D$2:$AH$2,0)
))),"")</f>
        <v>P</v>
      </c>
      <c r="J177" s="54">
        <f>_xlfn.IFNA(IF(J$3="Productivity",
INDEX('Productivity Dump'!$E$4:$AJ$500,
MATCH($A177,'Productivity Dump'!$A$4:$A$500,0),
MATCH(J$2,'Productivity Dump'!$E$3:$AJ$3,0)
),
IF(J$3="Attendance",
INDEX('Attendance Dump'!$E$2:$AI$400,
MATCH($A177,'Attendance Dump'!$B$2:$B$400,0),
MATCH(J$2,'Attendance Dump'!$E$1:$AI$1,0)
),
INDEX('Active Hour''s Dump'!$D$3:$AH$337,
MATCH($C177,'Active Hour''s Dump'!$A$3:$A$337,0),
MATCH(J$2,'Active Hour''s Dump'!$D$2:$AH$2,0)
))),"")</f>
        <v>4</v>
      </c>
      <c r="K177" s="13">
        <f>_xlfn.IFNA(IF(K$3="Productivity",
INDEX('Productivity Dump'!$E$4:$AJ$500,
MATCH($A177,'Productivity Dump'!$A$4:$A$500,0),
MATCH(K$2,'Productivity Dump'!$E$3:$AJ$3,0)
),
IF(K$3="Attendance",
INDEX('Attendance Dump'!$E$2:$AI$400,
MATCH($A177,'Attendance Dump'!$B$2:$B$400,0),
MATCH(K$2,'Attendance Dump'!$E$1:$AI$1,0)
),
INDEX('Active Hour''s Dump'!$D$3:$AH$337,
MATCH($C177,'Active Hour''s Dump'!$A$3:$A$337,0),
MATCH(K$2,'Active Hour''s Dump'!$D$2:$AH$2,0)
))),"")</f>
        <v>880.7769999999997</v>
      </c>
      <c r="L177" s="13" t="str">
        <f>_xlfn.IFNA(IF(L$3="Productivity",
INDEX('Productivity Dump'!$E$4:$AJ$500,
MATCH($A177,'Productivity Dump'!$A$4:$A$500,0),
MATCH(L$2,'Productivity Dump'!$E$3:$AJ$3,0)
),
IF(L$3="Attendance",
INDEX('Attendance Dump'!$E$2:$AI$400,
MATCH($A177,'Attendance Dump'!$B$2:$B$400,0),
MATCH(L$2,'Attendance Dump'!$E$1:$AI$1,0)
),
INDEX('Active Hour''s Dump'!$D$3:$AH$337,
MATCH($C177,'Active Hour''s Dump'!$A$3:$A$337,0),
MATCH(L$2,'Active Hour''s Dump'!$D$2:$AH$2,0)
))),"")</f>
        <v>P</v>
      </c>
      <c r="M177" s="54">
        <f>_xlfn.IFNA(IF(M$3="Productivity",
INDEX('Productivity Dump'!$E$4:$AJ$500,
MATCH($A177,'Productivity Dump'!$A$4:$A$500,0),
MATCH(M$2,'Productivity Dump'!$E$3:$AJ$3,0)
),
IF(M$3="Attendance",
INDEX('Attendance Dump'!$E$2:$AI$400,
MATCH($A177,'Attendance Dump'!$B$2:$B$400,0),
MATCH(M$2,'Attendance Dump'!$E$1:$AI$1,0)
),
INDEX('Active Hour''s Dump'!$D$3:$AH$337,
MATCH($C177,'Active Hour''s Dump'!$A$3:$A$337,0),
MATCH(M$2,'Active Hour''s Dump'!$D$2:$AH$2,0)
))),"")</f>
        <v>3.4166666666666701</v>
      </c>
      <c r="N177" s="13">
        <f>_xlfn.IFNA(IF(N$3="Productivity",
INDEX('Productivity Dump'!$E$4:$AJ$500,
MATCH($A177,'Productivity Dump'!$A$4:$A$500,0),
MATCH(N$2,'Productivity Dump'!$E$3:$AJ$3,0)
),
IF(N$3="Attendance",
INDEX('Attendance Dump'!$E$2:$AI$400,
MATCH($A177,'Attendance Dump'!$B$2:$B$400,0),
MATCH(N$2,'Attendance Dump'!$E$1:$AI$1,0)
),
INDEX('Active Hour''s Dump'!$D$3:$AH$337,
MATCH($C177,'Active Hour''s Dump'!$A$3:$A$337,0),
MATCH(N$2,'Active Hour''s Dump'!$D$2:$AH$2,0)
))),"")</f>
        <v>0</v>
      </c>
      <c r="O177" s="13" t="str">
        <f>_xlfn.IFNA(IF(O$3="Productivity",
INDEX('Productivity Dump'!$E$4:$AJ$500,
MATCH($A177,'Productivity Dump'!$A$4:$A$500,0),
MATCH(O$2,'Productivity Dump'!$E$3:$AJ$3,0)
),
IF(O$3="Attendance",
INDEX('Attendance Dump'!$E$2:$AI$400,
MATCH($A177,'Attendance Dump'!$B$2:$B$400,0),
MATCH(O$2,'Attendance Dump'!$E$1:$AI$1,0)
),
INDEX('Active Hour''s Dump'!$D$3:$AH$337,
MATCH($C177,'Active Hour''s Dump'!$A$3:$A$337,0),
MATCH(O$2,'Active Hour''s Dump'!$D$2:$AH$2,0)
))),"")</f>
        <v>SL</v>
      </c>
      <c r="P177" s="54">
        <f>_xlfn.IFNA(IF(P$3="Productivity",
INDEX('Productivity Dump'!$E$4:$AJ$500,
MATCH($A177,'Productivity Dump'!$A$4:$A$500,0),
MATCH(P$2,'Productivity Dump'!$E$3:$AJ$3,0)
),
IF(P$3="Attendance",
INDEX('Attendance Dump'!$E$2:$AI$400,
MATCH($A177,'Attendance Dump'!$B$2:$B$400,0),
MATCH(P$2,'Attendance Dump'!$E$1:$AI$1,0)
),
INDEX('Active Hour''s Dump'!$D$3:$AH$337,
MATCH($C177,'Active Hour''s Dump'!$A$3:$A$337,0),
MATCH(P$2,'Active Hour''s Dump'!$D$2:$AH$2,0)
))),"")</f>
        <v>0</v>
      </c>
      <c r="Q177" s="13">
        <f>_xlfn.IFNA(IF(Q$3="Productivity",
INDEX('Productivity Dump'!$E$4:$AJ$500,
MATCH($A177,'Productivity Dump'!$A$4:$A$500,0),
MATCH(Q$2,'Productivity Dump'!$E$3:$AJ$3,0)
),
IF(Q$3="Attendance",
INDEX('Attendance Dump'!$E$2:$AI$400,
MATCH($A177,'Attendance Dump'!$B$2:$B$400,0),
MATCH(Q$2,'Attendance Dump'!$E$1:$AI$1,0)
),
INDEX('Active Hour''s Dump'!$D$3:$AH$337,
MATCH($C177,'Active Hour''s Dump'!$A$3:$A$337,0),
MATCH(Q$2,'Active Hour''s Dump'!$D$2:$AH$2,0)
))),"")</f>
        <v>0</v>
      </c>
      <c r="R177" s="13" t="str">
        <f>_xlfn.IFNA(IF(R$3="Productivity",
INDEX('Productivity Dump'!$E$4:$AJ$500,
MATCH($A177,'Productivity Dump'!$A$4:$A$500,0),
MATCH(R$2,'Productivity Dump'!$E$3:$AJ$3,0)
),
IF(R$3="Attendance",
INDEX('Attendance Dump'!$E$2:$AI$400,
MATCH($A177,'Attendance Dump'!$B$2:$B$400,0),
MATCH(R$2,'Attendance Dump'!$E$1:$AI$1,0)
),
INDEX('Active Hour''s Dump'!$D$3:$AH$337,
MATCH($C177,'Active Hour''s Dump'!$A$3:$A$337,0),
MATCH(R$2,'Active Hour''s Dump'!$D$2:$AH$2,0)
))),"")</f>
        <v>WO</v>
      </c>
      <c r="S177" s="54">
        <f>_xlfn.IFNA(IF(S$3="Productivity",
INDEX('Productivity Dump'!$E$4:$AJ$500,
MATCH($A177,'Productivity Dump'!$A$4:$A$500,0),
MATCH(S$2,'Productivity Dump'!$E$3:$AJ$3,0)
),
IF(S$3="Attendance",
INDEX('Attendance Dump'!$E$2:$AI$400,
MATCH($A177,'Attendance Dump'!$B$2:$B$400,0),
MATCH(S$2,'Attendance Dump'!$E$1:$AI$1,0)
),
INDEX('Active Hour''s Dump'!$D$3:$AH$337,
MATCH($C177,'Active Hour''s Dump'!$A$3:$A$337,0),
MATCH(S$2,'Active Hour''s Dump'!$D$2:$AH$2,0)
))),"")</f>
        <v>0</v>
      </c>
      <c r="T177" s="13">
        <f>_xlfn.IFNA(IF(T$3="Productivity",
INDEX('Productivity Dump'!$E$4:$AJ$500,
MATCH($A177,'Productivity Dump'!$A$4:$A$500,0),
MATCH(T$2,'Productivity Dump'!$E$3:$AJ$3,0)
),
IF(T$3="Attendance",
INDEX('Attendance Dump'!$E$2:$AI$400,
MATCH($A177,'Attendance Dump'!$B$2:$B$400,0),
MATCH(T$2,'Attendance Dump'!$E$1:$AI$1,0)
),
INDEX('Active Hour''s Dump'!$D$3:$AH$337,
MATCH($C177,'Active Hour''s Dump'!$A$3:$A$337,0),
MATCH(T$2,'Active Hour''s Dump'!$D$2:$AH$2,0)
))),"")</f>
        <v>446.82599999999996</v>
      </c>
      <c r="U177" s="13" t="str">
        <f>_xlfn.IFNA(IF(U$3="Productivity",
INDEX('Productivity Dump'!$E$4:$AJ$500,
MATCH($A177,'Productivity Dump'!$A$4:$A$500,0),
MATCH(U$2,'Productivity Dump'!$E$3:$AJ$3,0)
),
IF(U$3="Attendance",
INDEX('Attendance Dump'!$E$2:$AI$400,
MATCH($A177,'Attendance Dump'!$B$2:$B$400,0),
MATCH(U$2,'Attendance Dump'!$E$1:$AI$1,0)
),
INDEX('Active Hour''s Dump'!$D$3:$AH$337,
MATCH($C177,'Active Hour''s Dump'!$A$3:$A$337,0),
MATCH(U$2,'Active Hour''s Dump'!$D$2:$AH$2,0)
))),"")</f>
        <v>P</v>
      </c>
      <c r="V177" s="54">
        <f>_xlfn.IFNA(IF(V$3="Productivity",
INDEX('Productivity Dump'!$E$4:$AJ$500,
MATCH($A177,'Productivity Dump'!$A$4:$A$500,0),
MATCH(V$2,'Productivity Dump'!$E$3:$AJ$3,0)
),
IF(V$3="Attendance",
INDEX('Attendance Dump'!$E$2:$AI$400,
MATCH($A177,'Attendance Dump'!$B$2:$B$400,0),
MATCH(V$2,'Attendance Dump'!$E$1:$AI$1,0)
),
INDEX('Active Hour''s Dump'!$D$3:$AH$337,
MATCH($C177,'Active Hour''s Dump'!$A$3:$A$337,0),
MATCH(V$2,'Active Hour''s Dump'!$D$2:$AH$2,0)
))),"")</f>
        <v>1.75</v>
      </c>
      <c r="W177" s="13">
        <f>_xlfn.IFNA(IF(W$3="Productivity",
INDEX('Productivity Dump'!$E$4:$AJ$500,
MATCH($A177,'Productivity Dump'!$A$4:$A$500,0),
MATCH(W$2,'Productivity Dump'!$E$3:$AJ$3,0)
),
IF(W$3="Attendance",
INDEX('Attendance Dump'!$E$2:$AI$400,
MATCH($A177,'Attendance Dump'!$B$2:$B$400,0),
MATCH(W$2,'Attendance Dump'!$E$1:$AI$1,0)
),
INDEX('Active Hour''s Dump'!$D$3:$AH$337,
MATCH($C177,'Active Hour''s Dump'!$A$3:$A$337,0),
MATCH(W$2,'Active Hour''s Dump'!$D$2:$AH$2,0)
))),"")</f>
        <v>1083.8629999999998</v>
      </c>
      <c r="X177" s="13" t="str">
        <f>_xlfn.IFNA(IF(X$3="Productivity",
INDEX('Productivity Dump'!$E$4:$AJ$500,
MATCH($A177,'Productivity Dump'!$A$4:$A$500,0),
MATCH(X$2,'Productivity Dump'!$E$3:$AJ$3,0)
),
IF(X$3="Attendance",
INDEX('Attendance Dump'!$E$2:$AI$400,
MATCH($A177,'Attendance Dump'!$B$2:$B$400,0),
MATCH(X$2,'Attendance Dump'!$E$1:$AI$1,0)
),
INDEX('Active Hour''s Dump'!$D$3:$AH$337,
MATCH($C177,'Active Hour''s Dump'!$A$3:$A$337,0),
MATCH(X$2,'Active Hour''s Dump'!$D$2:$AH$2,0)
))),"")</f>
        <v>SL</v>
      </c>
      <c r="Y177" s="54">
        <f>_xlfn.IFNA(IF(Y$3="Productivity",
INDEX('Productivity Dump'!$E$4:$AJ$500,
MATCH($A177,'Productivity Dump'!$A$4:$A$500,0),
MATCH(Y$2,'Productivity Dump'!$E$3:$AJ$3,0)
),
IF(Y$3="Attendance",
INDEX('Attendance Dump'!$E$2:$AI$400,
MATCH($A177,'Attendance Dump'!$B$2:$B$400,0),
MATCH(Y$2,'Attendance Dump'!$E$1:$AI$1,0)
),
INDEX('Active Hour''s Dump'!$D$3:$AH$337,
MATCH($C177,'Active Hour''s Dump'!$A$3:$A$337,0),
MATCH(Y$2,'Active Hour''s Dump'!$D$2:$AH$2,0)
))),"")</f>
        <v>4.5833333333333304</v>
      </c>
      <c r="Z177" s="13">
        <f>_xlfn.IFNA(IF(Z$3="Productivity",
INDEX('Productivity Dump'!$E$4:$AJ$500,
MATCH($A177,'Productivity Dump'!$A$4:$A$500,0),
MATCH(Z$2,'Productivity Dump'!$E$3:$AJ$3,0)
),
IF(Z$3="Attendance",
INDEX('Attendance Dump'!$E$2:$AI$400,
MATCH($A177,'Attendance Dump'!$B$2:$B$400,0),
MATCH(Z$2,'Attendance Dump'!$E$1:$AI$1,0)
),
INDEX('Active Hour''s Dump'!$D$3:$AH$337,
MATCH($C177,'Active Hour''s Dump'!$A$3:$A$337,0),
MATCH(Z$2,'Active Hour''s Dump'!$D$2:$AH$2,0)
))),"")</f>
        <v>1050.9969999999998</v>
      </c>
      <c r="AA177" s="13" t="str">
        <f>_xlfn.IFNA(IF(AA$3="Productivity",
INDEX('Productivity Dump'!$E$4:$AJ$500,
MATCH($A177,'Productivity Dump'!$A$4:$A$500,0),
MATCH(AA$2,'Productivity Dump'!$E$3:$AJ$3,0)
),
IF(AA$3="Attendance",
INDEX('Attendance Dump'!$E$2:$AI$400,
MATCH($A177,'Attendance Dump'!$B$2:$B$400,0),
MATCH(AA$2,'Attendance Dump'!$E$1:$AI$1,0)
),
INDEX('Active Hour''s Dump'!$D$3:$AH$337,
MATCH($C177,'Active Hour''s Dump'!$A$3:$A$337,0),
MATCH(AA$2,'Active Hour''s Dump'!$D$2:$AH$2,0)
))),"")</f>
        <v>P</v>
      </c>
      <c r="AB177" s="54">
        <f>_xlfn.IFNA(IF(AB$3="Productivity",
INDEX('Productivity Dump'!$E$4:$AJ$500,
MATCH($A177,'Productivity Dump'!$A$4:$A$500,0),
MATCH(AB$2,'Productivity Dump'!$E$3:$AJ$3,0)
),
IF(AB$3="Attendance",
INDEX('Attendance Dump'!$E$2:$AI$400,
MATCH($A177,'Attendance Dump'!$B$2:$B$400,0),
MATCH(AB$2,'Attendance Dump'!$E$1:$AI$1,0)
),
INDEX('Active Hour''s Dump'!$D$3:$AH$337,
MATCH($C177,'Active Hour''s Dump'!$A$3:$A$337,0),
MATCH(AB$2,'Active Hour''s Dump'!$D$2:$AH$2,0)
))),"")</f>
        <v>4.1666666666666696</v>
      </c>
      <c r="AC177" s="13">
        <f>_xlfn.IFNA(IF(AC$3="Productivity",
INDEX('Productivity Dump'!$E$4:$AJ$500,
MATCH($A177,'Productivity Dump'!$A$4:$A$500,0),
MATCH(AC$2,'Productivity Dump'!$E$3:$AJ$3,0)
),
IF(AC$3="Attendance",
INDEX('Attendance Dump'!$E$2:$AI$400,
MATCH($A177,'Attendance Dump'!$B$2:$B$400,0),
MATCH(AC$2,'Attendance Dump'!$E$1:$AI$1,0)
),
INDEX('Active Hour''s Dump'!$D$3:$AH$337,
MATCH($C177,'Active Hour''s Dump'!$A$3:$A$337,0),
MATCH(AC$2,'Active Hour''s Dump'!$D$2:$AH$2,0)
))),"")</f>
        <v>1116.7349999999999</v>
      </c>
      <c r="AD177" s="13" t="str">
        <f>_xlfn.IFNA(IF(AD$3="Productivity",
INDEX('Productivity Dump'!$E$4:$AJ$500,
MATCH($A177,'Productivity Dump'!$A$4:$A$500,0),
MATCH(AD$2,'Productivity Dump'!$E$3:$AJ$3,0)
),
IF(AD$3="Attendance",
INDEX('Attendance Dump'!$E$2:$AI$400,
MATCH($A177,'Attendance Dump'!$B$2:$B$400,0),
MATCH(AD$2,'Attendance Dump'!$E$1:$AI$1,0)
),
INDEX('Active Hour''s Dump'!$D$3:$AH$337,
MATCH($C177,'Active Hour''s Dump'!$A$3:$A$337,0),
MATCH(AD$2,'Active Hour''s Dump'!$D$2:$AH$2,0)
))),"")</f>
        <v>P</v>
      </c>
      <c r="AE177" s="54">
        <f>_xlfn.IFNA(IF(AE$3="Productivity",
INDEX('Productivity Dump'!$E$4:$AJ$500,
MATCH($A177,'Productivity Dump'!$A$4:$A$500,0),
MATCH(AE$2,'Productivity Dump'!$E$3:$AJ$3,0)
),
IF(AE$3="Attendance",
INDEX('Attendance Dump'!$E$2:$AI$400,
MATCH($A177,'Attendance Dump'!$B$2:$B$400,0),
MATCH(AE$2,'Attendance Dump'!$E$1:$AI$1,0)
),
INDEX('Active Hour''s Dump'!$D$3:$AH$337,
MATCH($C177,'Active Hour''s Dump'!$A$3:$A$337,0),
MATCH(AE$2,'Active Hour''s Dump'!$D$2:$AH$2,0)
))),"")</f>
        <v>4.4166666666666696</v>
      </c>
      <c r="AF177" s="13">
        <f>_xlfn.IFNA(IF(AF$3="Productivity",
INDEX('Productivity Dump'!$E$4:$AJ$500,
MATCH($A177,'Productivity Dump'!$A$4:$A$500,0),
MATCH(AF$2,'Productivity Dump'!$E$3:$AJ$3,0)
),
IF(AF$3="Attendance",
INDEX('Attendance Dump'!$E$2:$AI$400,
MATCH($A177,'Attendance Dump'!$B$2:$B$400,0),
MATCH(AF$2,'Attendance Dump'!$E$1:$AI$1,0)
),
INDEX('Active Hour''s Dump'!$D$3:$AH$337,
MATCH($C177,'Active Hour''s Dump'!$A$3:$A$337,0),
MATCH(AF$2,'Active Hour''s Dump'!$D$2:$AH$2,0)
))),"")</f>
        <v>1170.6549999999997</v>
      </c>
      <c r="AG177" s="13" t="str">
        <f>_xlfn.IFNA(IF(AG$3="Productivity",
INDEX('Productivity Dump'!$E$4:$AJ$500,
MATCH($A177,'Productivity Dump'!$A$4:$A$500,0),
MATCH(AG$2,'Productivity Dump'!$E$3:$AJ$3,0)
),
IF(AG$3="Attendance",
INDEX('Attendance Dump'!$E$2:$AI$400,
MATCH($A177,'Attendance Dump'!$B$2:$B$400,0),
MATCH(AG$2,'Attendance Dump'!$E$1:$AI$1,0)
),
INDEX('Active Hour''s Dump'!$D$3:$AH$337,
MATCH($C177,'Active Hour''s Dump'!$A$3:$A$337,0),
MATCH(AG$2,'Active Hour''s Dump'!$D$2:$AH$2,0)
))),"")</f>
        <v>P</v>
      </c>
      <c r="AH177" s="54">
        <f>_xlfn.IFNA(IF(AH$3="Productivity",
INDEX('Productivity Dump'!$E$4:$AJ$500,
MATCH($A177,'Productivity Dump'!$A$4:$A$500,0),
MATCH(AH$2,'Productivity Dump'!$E$3:$AJ$3,0)
),
IF(AH$3="Attendance",
INDEX('Attendance Dump'!$E$2:$AI$400,
MATCH($A177,'Attendance Dump'!$B$2:$B$400,0),
MATCH(AH$2,'Attendance Dump'!$E$1:$AI$1,0)
),
INDEX('Active Hour''s Dump'!$D$3:$AH$337,
MATCH($C177,'Active Hour''s Dump'!$A$3:$A$337,0),
MATCH(AH$2,'Active Hour''s Dump'!$D$2:$AH$2,0)
))),"")</f>
        <v>4.5833333333333304</v>
      </c>
      <c r="AI177" s="13">
        <f>_xlfn.IFNA(IF(AI$3="Productivity",
INDEX('Productivity Dump'!$E$4:$AJ$500,
MATCH($A177,'Productivity Dump'!$A$4:$A$500,0),
MATCH(AI$2,'Productivity Dump'!$E$3:$AJ$3,0)
),
IF(AI$3="Attendance",
INDEX('Attendance Dump'!$E$2:$AI$400,
MATCH($A177,'Attendance Dump'!$B$2:$B$400,0),
MATCH(AI$2,'Attendance Dump'!$E$1:$AI$1,0)
),
INDEX('Active Hour''s Dump'!$D$3:$AH$337,
MATCH($C177,'Active Hour''s Dump'!$A$3:$A$337,0),
MATCH(AI$2,'Active Hour''s Dump'!$D$2:$AH$2,0)
))),"")</f>
        <v>1136.3170000000002</v>
      </c>
      <c r="AJ177" s="13" t="str">
        <f>_xlfn.IFNA(IF(AJ$3="Productivity",
INDEX('Productivity Dump'!$E$4:$AJ$500,
MATCH($A177,'Productivity Dump'!$A$4:$A$500,0),
MATCH(AJ$2,'Productivity Dump'!$E$3:$AJ$3,0)
),
IF(AJ$3="Attendance",
INDEX('Attendance Dump'!$E$2:$AI$400,
MATCH($A177,'Attendance Dump'!$B$2:$B$400,0),
MATCH(AJ$2,'Attendance Dump'!$E$1:$AI$1,0)
),
INDEX('Active Hour''s Dump'!$D$3:$AH$337,
MATCH($C177,'Active Hour''s Dump'!$A$3:$A$337,0),
MATCH(AJ$2,'Active Hour''s Dump'!$D$2:$AH$2,0)
))),"")</f>
        <v>P</v>
      </c>
      <c r="AK177" s="54">
        <f>_xlfn.IFNA(IF(AK$3="Productivity",
INDEX('Productivity Dump'!$E$4:$AJ$500,
MATCH($A177,'Productivity Dump'!$A$4:$A$500,0),
MATCH(AK$2,'Productivity Dump'!$E$3:$AJ$3,0)
),
IF(AK$3="Attendance",
INDEX('Attendance Dump'!$E$2:$AI$400,
MATCH($A177,'Attendance Dump'!$B$2:$B$400,0),
MATCH(AK$2,'Attendance Dump'!$E$1:$AI$1,0)
),
INDEX('Active Hour''s Dump'!$D$3:$AH$337,
MATCH($C177,'Active Hour''s Dump'!$A$3:$A$337,0),
MATCH(AK$2,'Active Hour''s Dump'!$D$2:$AH$2,0)
))),"")</f>
        <v>5.0833333333333304</v>
      </c>
      <c r="AL177" s="13">
        <f>_xlfn.IFNA(IF(AL$3="Productivity",
INDEX('Productivity Dump'!$E$4:$AJ$500,
MATCH($A177,'Productivity Dump'!$A$4:$A$500,0),
MATCH(AL$2,'Productivity Dump'!$E$3:$AJ$3,0)
),
IF(AL$3="Attendance",
INDEX('Attendance Dump'!$E$2:$AI$400,
MATCH($A177,'Attendance Dump'!$B$2:$B$400,0),
MATCH(AL$2,'Attendance Dump'!$E$1:$AI$1,0)
),
INDEX('Active Hour''s Dump'!$D$3:$AH$337,
MATCH($C177,'Active Hour''s Dump'!$A$3:$A$337,0),
MATCH(AL$2,'Active Hour''s Dump'!$D$2:$AH$2,0)
))),"")</f>
        <v>0</v>
      </c>
      <c r="AM177" s="13" t="str">
        <f>_xlfn.IFNA(IF(AM$3="Productivity",
INDEX('Productivity Dump'!$E$4:$AJ$500,
MATCH($A177,'Productivity Dump'!$A$4:$A$500,0),
MATCH(AM$2,'Productivity Dump'!$E$3:$AJ$3,0)
),
IF(AM$3="Attendance",
INDEX('Attendance Dump'!$E$2:$AI$400,
MATCH($A177,'Attendance Dump'!$B$2:$B$400,0),
MATCH(AM$2,'Attendance Dump'!$E$1:$AI$1,0)
),
INDEX('Active Hour''s Dump'!$D$3:$AH$337,
MATCH($C177,'Active Hour''s Dump'!$A$3:$A$337,0),
MATCH(AM$2,'Active Hour''s Dump'!$D$2:$AH$2,0)
))),"")</f>
        <v>WO</v>
      </c>
      <c r="AN177" s="54">
        <f>_xlfn.IFNA(IF(AN$3="Productivity",
INDEX('Productivity Dump'!$E$4:$AJ$500,
MATCH($A177,'Productivity Dump'!$A$4:$A$500,0),
MATCH(AN$2,'Productivity Dump'!$E$3:$AJ$3,0)
),
IF(AN$3="Attendance",
INDEX('Attendance Dump'!$E$2:$AI$400,
MATCH($A177,'Attendance Dump'!$B$2:$B$400,0),
MATCH(AN$2,'Attendance Dump'!$E$1:$AI$1,0)
),
INDEX('Active Hour''s Dump'!$D$3:$AH$337,
MATCH($C177,'Active Hour''s Dump'!$A$3:$A$337,0),
MATCH(AN$2,'Active Hour''s Dump'!$D$2:$AH$2,0)
))),"")</f>
        <v>0</v>
      </c>
      <c r="AO177" s="13">
        <f>_xlfn.IFNA(IF(AO$3="Productivity",
INDEX('Productivity Dump'!$E$4:$AJ$500,
MATCH($A177,'Productivity Dump'!$A$4:$A$500,0),
MATCH(AO$2,'Productivity Dump'!$E$3:$AJ$3,0)
),
IF(AO$3="Attendance",
INDEX('Attendance Dump'!$E$2:$AI$400,
MATCH($A177,'Attendance Dump'!$B$2:$B$400,0),
MATCH(AO$2,'Attendance Dump'!$E$1:$AI$1,0)
),
INDEX('Active Hour''s Dump'!$D$3:$AH$337,
MATCH($C177,'Active Hour''s Dump'!$A$3:$A$337,0),
MATCH(AO$2,'Active Hour''s Dump'!$D$2:$AH$2,0)
))),"")</f>
        <v>427.47699999999992</v>
      </c>
      <c r="AP177" s="13" t="str">
        <f>_xlfn.IFNA(IF(AP$3="Productivity",
INDEX('Productivity Dump'!$E$4:$AJ$500,
MATCH($A177,'Productivity Dump'!$A$4:$A$500,0),
MATCH(AP$2,'Productivity Dump'!$E$3:$AJ$3,0)
),
IF(AP$3="Attendance",
INDEX('Attendance Dump'!$E$2:$AI$400,
MATCH($A177,'Attendance Dump'!$B$2:$B$400,0),
MATCH(AP$2,'Attendance Dump'!$E$1:$AI$1,0)
),
INDEX('Active Hour''s Dump'!$D$3:$AH$337,
MATCH($C177,'Active Hour''s Dump'!$A$3:$A$337,0),
MATCH(AP$2,'Active Hour''s Dump'!$D$2:$AH$2,0)
))),"")</f>
        <v>P</v>
      </c>
      <c r="AQ177" s="54">
        <f>_xlfn.IFNA(IF(AQ$3="Productivity",
INDEX('Productivity Dump'!$E$4:$AJ$500,
MATCH($A177,'Productivity Dump'!$A$4:$A$500,0),
MATCH(AQ$2,'Productivity Dump'!$E$3:$AJ$3,0)
),
IF(AQ$3="Attendance",
INDEX('Attendance Dump'!$E$2:$AI$400,
MATCH($A177,'Attendance Dump'!$B$2:$B$400,0),
MATCH(AQ$2,'Attendance Dump'!$E$1:$AI$1,0)
),
INDEX('Active Hour''s Dump'!$D$3:$AH$337,
MATCH($C177,'Active Hour''s Dump'!$A$3:$A$337,0),
MATCH(AQ$2,'Active Hour''s Dump'!$D$2:$AH$2,0)
))),"")</f>
        <v>2</v>
      </c>
      <c r="AR177" s="13">
        <f>_xlfn.IFNA(IF(AR$3="Productivity",
INDEX('Productivity Dump'!$E$4:$AJ$500,
MATCH($A177,'Productivity Dump'!$A$4:$A$500,0),
MATCH(AR$2,'Productivity Dump'!$E$3:$AJ$3,0)
),
IF(AR$3="Attendance",
INDEX('Attendance Dump'!$E$2:$AI$400,
MATCH($A177,'Attendance Dump'!$B$2:$B$400,0),
MATCH(AR$2,'Attendance Dump'!$E$1:$AI$1,0)
),
INDEX('Active Hour''s Dump'!$D$3:$AH$337,
MATCH($C177,'Active Hour''s Dump'!$A$3:$A$337,0),
MATCH(AR$2,'Active Hour''s Dump'!$D$2:$AH$2,0)
))),"")</f>
        <v>1035.7239999999999</v>
      </c>
      <c r="AS177" s="13" t="str">
        <f>_xlfn.IFNA(IF(AS$3="Productivity",
INDEX('Productivity Dump'!$E$4:$AJ$500,
MATCH($A177,'Productivity Dump'!$A$4:$A$500,0),
MATCH(AS$2,'Productivity Dump'!$E$3:$AJ$3,0)
),
IF(AS$3="Attendance",
INDEX('Attendance Dump'!$E$2:$AI$400,
MATCH($A177,'Attendance Dump'!$B$2:$B$400,0),
MATCH(AS$2,'Attendance Dump'!$E$1:$AI$1,0)
),
INDEX('Active Hour''s Dump'!$D$3:$AH$337,
MATCH($C177,'Active Hour''s Dump'!$A$3:$A$337,0),
MATCH(AS$2,'Active Hour''s Dump'!$D$2:$AH$2,0)
))),"")</f>
        <v>P</v>
      </c>
      <c r="AT177" s="54">
        <f>_xlfn.IFNA(IF(AT$3="Productivity",
INDEX('Productivity Dump'!$E$4:$AJ$500,
MATCH($A177,'Productivity Dump'!$A$4:$A$500,0),
MATCH(AT$2,'Productivity Dump'!$E$3:$AJ$3,0)
),
IF(AT$3="Attendance",
INDEX('Attendance Dump'!$E$2:$AI$400,
MATCH($A177,'Attendance Dump'!$B$2:$B$400,0),
MATCH(AT$2,'Attendance Dump'!$E$1:$AI$1,0)
),
INDEX('Active Hour''s Dump'!$D$3:$AH$337,
MATCH($C177,'Active Hour''s Dump'!$A$3:$A$337,0),
MATCH(AT$2,'Active Hour''s Dump'!$D$2:$AH$2,0)
))),"")</f>
        <v>4.8333333333333304</v>
      </c>
      <c r="AU177" s="13">
        <f>_xlfn.IFNA(IF(AU$3="Productivity",
INDEX('Productivity Dump'!$E$4:$AJ$500,
MATCH($A177,'Productivity Dump'!$A$4:$A$500,0),
MATCH(AU$2,'Productivity Dump'!$E$3:$AJ$3,0)
),
IF(AU$3="Attendance",
INDEX('Attendance Dump'!$E$2:$AI$400,
MATCH($A177,'Attendance Dump'!$B$2:$B$400,0),
MATCH(AU$2,'Attendance Dump'!$E$1:$AI$1,0)
),
INDEX('Active Hour''s Dump'!$D$3:$AH$337,
MATCH($C177,'Active Hour''s Dump'!$A$3:$A$337,0),
MATCH(AU$2,'Active Hour''s Dump'!$D$2:$AH$2,0)
))),"")</f>
        <v>947.01299999999981</v>
      </c>
      <c r="AV177" s="13" t="str">
        <f>_xlfn.IFNA(IF(AV$3="Productivity",
INDEX('Productivity Dump'!$E$4:$AJ$500,
MATCH($A177,'Productivity Dump'!$A$4:$A$500,0),
MATCH(AV$2,'Productivity Dump'!$E$3:$AJ$3,0)
),
IF(AV$3="Attendance",
INDEX('Attendance Dump'!$E$2:$AI$400,
MATCH($A177,'Attendance Dump'!$B$2:$B$400,0),
MATCH(AV$2,'Attendance Dump'!$E$1:$AI$1,0)
),
INDEX('Active Hour''s Dump'!$D$3:$AH$337,
MATCH($C177,'Active Hour''s Dump'!$A$3:$A$337,0),
MATCH(AV$2,'Active Hour''s Dump'!$D$2:$AH$2,0)
))),"")</f>
        <v>P</v>
      </c>
      <c r="AW177" s="54">
        <f>_xlfn.IFNA(IF(AW$3="Productivity",
INDEX('Productivity Dump'!$E$4:$AJ$500,
MATCH($A177,'Productivity Dump'!$A$4:$A$500,0),
MATCH(AW$2,'Productivity Dump'!$E$3:$AJ$3,0)
),
IF(AW$3="Attendance",
INDEX('Attendance Dump'!$E$2:$AI$400,
MATCH($A177,'Attendance Dump'!$B$2:$B$400,0),
MATCH(AW$2,'Attendance Dump'!$E$1:$AI$1,0)
),
INDEX('Active Hour''s Dump'!$D$3:$AH$337,
MATCH($C177,'Active Hour''s Dump'!$A$3:$A$337,0),
MATCH(AW$2,'Active Hour''s Dump'!$D$2:$AH$2,0)
))),"")</f>
        <v>3.75</v>
      </c>
      <c r="AX177" s="13">
        <f>_xlfn.IFNA(IF(AX$3="Productivity",
INDEX('Productivity Dump'!$E$4:$AJ$500,
MATCH($A177,'Productivity Dump'!$A$4:$A$500,0),
MATCH(AX$2,'Productivity Dump'!$E$3:$AJ$3,0)
),
IF(AX$3="Attendance",
INDEX('Attendance Dump'!$E$2:$AI$400,
MATCH($A177,'Attendance Dump'!$B$2:$B$400,0),
MATCH(AX$2,'Attendance Dump'!$E$1:$AI$1,0)
),
INDEX('Active Hour''s Dump'!$D$3:$AH$337,
MATCH($C177,'Active Hour''s Dump'!$A$3:$A$337,0),
MATCH(AX$2,'Active Hour''s Dump'!$D$2:$AH$2,0)
))),"")</f>
        <v>601.2299999999999</v>
      </c>
      <c r="AY177" s="13" t="str">
        <f>_xlfn.IFNA(IF(AY$3="Productivity",
INDEX('Productivity Dump'!$E$4:$AJ$500,
MATCH($A177,'Productivity Dump'!$A$4:$A$500,0),
MATCH(AY$2,'Productivity Dump'!$E$3:$AJ$3,0)
),
IF(AY$3="Attendance",
INDEX('Attendance Dump'!$E$2:$AI$400,
MATCH($A177,'Attendance Dump'!$B$2:$B$400,0),
MATCH(AY$2,'Attendance Dump'!$E$1:$AI$1,0)
),
INDEX('Active Hour''s Dump'!$D$3:$AH$337,
MATCH($C177,'Active Hour''s Dump'!$A$3:$A$337,0),
MATCH(AY$2,'Active Hour''s Dump'!$D$2:$AH$2,0)
))),"")</f>
        <v>P</v>
      </c>
      <c r="AZ177" s="54">
        <f>_xlfn.IFNA(IF(AZ$3="Productivity",
INDEX('Productivity Dump'!$E$4:$AJ$500,
MATCH($A177,'Productivity Dump'!$A$4:$A$500,0),
MATCH(AZ$2,'Productivity Dump'!$E$3:$AJ$3,0)
),
IF(AZ$3="Attendance",
INDEX('Attendance Dump'!$E$2:$AI$400,
MATCH($A177,'Attendance Dump'!$B$2:$B$400,0),
MATCH(AZ$2,'Attendance Dump'!$E$1:$AI$1,0)
),
INDEX('Active Hour''s Dump'!$D$3:$AH$337,
MATCH($C177,'Active Hour''s Dump'!$A$3:$A$337,0),
MATCH(AZ$2,'Active Hour''s Dump'!$D$2:$AH$2,0)
))),"")</f>
        <v>2.75</v>
      </c>
      <c r="BA177" s="13">
        <f>_xlfn.IFNA(IF(BA$3="Productivity",
INDEX('Productivity Dump'!$E$4:$AJ$500,
MATCH($A177,'Productivity Dump'!$A$4:$A$500,0),
MATCH(BA$2,'Productivity Dump'!$E$3:$AJ$3,0)
),
IF(BA$3="Attendance",
INDEX('Attendance Dump'!$E$2:$AI$400,
MATCH($A177,'Attendance Dump'!$B$2:$B$400,0),
MATCH(BA$2,'Attendance Dump'!$E$1:$AI$1,0)
),
INDEX('Active Hour''s Dump'!$D$3:$AH$337,
MATCH($C177,'Active Hour''s Dump'!$A$3:$A$337,0),
MATCH(BA$2,'Active Hour''s Dump'!$D$2:$AH$2,0)
))),"")</f>
        <v>1170.7629999999992</v>
      </c>
      <c r="BB177" s="13" t="str">
        <f>_xlfn.IFNA(IF(BB$3="Productivity",
INDEX('Productivity Dump'!$E$4:$AJ$500,
MATCH($A177,'Productivity Dump'!$A$4:$A$500,0),
MATCH(BB$2,'Productivity Dump'!$E$3:$AJ$3,0)
),
IF(BB$3="Attendance",
INDEX('Attendance Dump'!$E$2:$AI$400,
MATCH($A177,'Attendance Dump'!$B$2:$B$400,0),
MATCH(BB$2,'Attendance Dump'!$E$1:$AI$1,0)
),
INDEX('Active Hour''s Dump'!$D$3:$AH$337,
MATCH($C177,'Active Hour''s Dump'!$A$3:$A$337,0),
MATCH(BB$2,'Active Hour''s Dump'!$D$2:$AH$2,0)
))),"")</f>
        <v>P</v>
      </c>
      <c r="BC177" s="54">
        <f>_xlfn.IFNA(IF(BC$3="Productivity",
INDEX('Productivity Dump'!$E$4:$AJ$500,
MATCH($A177,'Productivity Dump'!$A$4:$A$500,0),
MATCH(BC$2,'Productivity Dump'!$E$3:$AJ$3,0)
),
IF(BC$3="Attendance",
INDEX('Attendance Dump'!$E$2:$AI$400,
MATCH($A177,'Attendance Dump'!$B$2:$B$400,0),
MATCH(BC$2,'Attendance Dump'!$E$1:$AI$1,0)
),
INDEX('Active Hour''s Dump'!$D$3:$AH$337,
MATCH($C177,'Active Hour''s Dump'!$A$3:$A$337,0),
MATCH(BC$2,'Active Hour''s Dump'!$D$2:$AH$2,0)
))),"")</f>
        <v>4.4166666666666696</v>
      </c>
      <c r="BD177" s="13">
        <f>_xlfn.IFNA(IF(BD$3="Productivity",
INDEX('Productivity Dump'!$E$4:$AJ$500,
MATCH($A177,'Productivity Dump'!$A$4:$A$500,0),
MATCH(BD$2,'Productivity Dump'!$E$3:$AJ$3,0)
),
IF(BD$3="Attendance",
INDEX('Attendance Dump'!$E$2:$AI$400,
MATCH($A177,'Attendance Dump'!$B$2:$B$400,0),
MATCH(BD$2,'Attendance Dump'!$E$1:$AI$1,0)
),
INDEX('Active Hour''s Dump'!$D$3:$AH$337,
MATCH($C177,'Active Hour''s Dump'!$A$3:$A$337,0),
MATCH(BD$2,'Active Hour''s Dump'!$D$2:$AH$2,0)
))),"")</f>
        <v>590.32000000000028</v>
      </c>
      <c r="BE177" s="13" t="str">
        <f>_xlfn.IFNA(IF(BE$3="Productivity",
INDEX('Productivity Dump'!$E$4:$AJ$500,
MATCH($A177,'Productivity Dump'!$A$4:$A$500,0),
MATCH(BE$2,'Productivity Dump'!$E$3:$AJ$3,0)
),
IF(BE$3="Attendance",
INDEX('Attendance Dump'!$E$2:$AI$400,
MATCH($A177,'Attendance Dump'!$B$2:$B$400,0),
MATCH(BE$2,'Attendance Dump'!$E$1:$AI$1,0)
),
INDEX('Active Hour''s Dump'!$D$3:$AH$337,
MATCH($C177,'Active Hour''s Dump'!$A$3:$A$337,0),
MATCH(BE$2,'Active Hour''s Dump'!$D$2:$AH$2,0)
))),"")</f>
        <v>P</v>
      </c>
      <c r="BF177" s="54">
        <f>_xlfn.IFNA(IF(BF$3="Productivity",
INDEX('Productivity Dump'!$E$4:$AJ$500,
MATCH($A177,'Productivity Dump'!$A$4:$A$500,0),
MATCH(BF$2,'Productivity Dump'!$E$3:$AJ$3,0)
),
IF(BF$3="Attendance",
INDEX('Attendance Dump'!$E$2:$AI$400,
MATCH($A177,'Attendance Dump'!$B$2:$B$400,0),
MATCH(BF$2,'Attendance Dump'!$E$1:$AI$1,0)
),
INDEX('Active Hour''s Dump'!$D$3:$AH$337,
MATCH($C177,'Active Hour''s Dump'!$A$3:$A$337,0),
MATCH(BF$2,'Active Hour''s Dump'!$D$2:$AH$2,0)
))),"")</f>
        <v>2.4166666666666701</v>
      </c>
      <c r="BG177" s="13">
        <f>_xlfn.IFNA(IF(BG$3="Productivity",
INDEX('Productivity Dump'!$E$4:$AJ$500,
MATCH($A177,'Productivity Dump'!$A$4:$A$500,0),
MATCH(BG$2,'Productivity Dump'!$E$3:$AJ$3,0)
),
IF(BG$3="Attendance",
INDEX('Attendance Dump'!$E$2:$AI$400,
MATCH($A177,'Attendance Dump'!$B$2:$B$400,0),
MATCH(BG$2,'Attendance Dump'!$E$1:$AI$1,0)
),
INDEX('Active Hour''s Dump'!$D$3:$AH$337,
MATCH($C177,'Active Hour''s Dump'!$A$3:$A$337,0),
MATCH(BG$2,'Active Hour''s Dump'!$D$2:$AH$2,0)
))),"")</f>
        <v>0</v>
      </c>
      <c r="BH177" s="13" t="str">
        <f>_xlfn.IFNA(IF(BH$3="Productivity",
INDEX('Productivity Dump'!$E$4:$AJ$500,
MATCH($A177,'Productivity Dump'!$A$4:$A$500,0),
MATCH(BH$2,'Productivity Dump'!$E$3:$AJ$3,0)
),
IF(BH$3="Attendance",
INDEX('Attendance Dump'!$E$2:$AI$400,
MATCH($A177,'Attendance Dump'!$B$2:$B$400,0),
MATCH(BH$2,'Attendance Dump'!$E$1:$AI$1,0)
),
INDEX('Active Hour''s Dump'!$D$3:$AH$337,
MATCH($C177,'Active Hour''s Dump'!$A$3:$A$337,0),
MATCH(BH$2,'Active Hour''s Dump'!$D$2:$AH$2,0)
))),"")</f>
        <v>WO</v>
      </c>
      <c r="BI177" s="54">
        <f>_xlfn.IFNA(IF(BI$3="Productivity",
INDEX('Productivity Dump'!$E$4:$AJ$500,
MATCH($A177,'Productivity Dump'!$A$4:$A$500,0),
MATCH(BI$2,'Productivity Dump'!$E$3:$AJ$3,0)
),
IF(BI$3="Attendance",
INDEX('Attendance Dump'!$E$2:$AI$400,
MATCH($A177,'Attendance Dump'!$B$2:$B$400,0),
MATCH(BI$2,'Attendance Dump'!$E$1:$AI$1,0)
),
INDEX('Active Hour''s Dump'!$D$3:$AH$337,
MATCH($C177,'Active Hour''s Dump'!$A$3:$A$337,0),
MATCH(BI$2,'Active Hour''s Dump'!$D$2:$AH$2,0)
))),"")</f>
        <v>0</v>
      </c>
      <c r="BJ177" s="13">
        <f>_xlfn.IFNA(IF(BJ$3="Productivity",
INDEX('Productivity Dump'!$E$4:$AJ$500,
MATCH($A177,'Productivity Dump'!$A$4:$A$500,0),
MATCH(BJ$2,'Productivity Dump'!$E$3:$AJ$3,0)
),
IF(BJ$3="Attendance",
INDEX('Attendance Dump'!$E$2:$AI$400,
MATCH($A177,'Attendance Dump'!$B$2:$B$400,0),
MATCH(BJ$2,'Attendance Dump'!$E$1:$AI$1,0)
),
INDEX('Active Hour''s Dump'!$D$3:$AH$337,
MATCH($C177,'Active Hour''s Dump'!$A$3:$A$337,0),
MATCH(BJ$2,'Active Hour''s Dump'!$D$2:$AH$2,0)
))),"")</f>
        <v>491.41200000000015</v>
      </c>
      <c r="BK177" s="13" t="str">
        <f>_xlfn.IFNA(IF(BK$3="Productivity",
INDEX('Productivity Dump'!$E$4:$AJ$500,
MATCH($A177,'Productivity Dump'!$A$4:$A$500,0),
MATCH(BK$2,'Productivity Dump'!$E$3:$AJ$3,0)
),
IF(BK$3="Attendance",
INDEX('Attendance Dump'!$E$2:$AI$400,
MATCH($A177,'Attendance Dump'!$B$2:$B$400,0),
MATCH(BK$2,'Attendance Dump'!$E$1:$AI$1,0)
),
INDEX('Active Hour''s Dump'!$D$3:$AH$337,
MATCH($C177,'Active Hour''s Dump'!$A$3:$A$337,0),
MATCH(BK$2,'Active Hour''s Dump'!$D$2:$AH$2,0)
))),"")</f>
        <v>P</v>
      </c>
      <c r="BL177" s="54">
        <f>_xlfn.IFNA(IF(BL$3="Productivity",
INDEX('Productivity Dump'!$E$4:$AJ$500,
MATCH($A177,'Productivity Dump'!$A$4:$A$500,0),
MATCH(BL$2,'Productivity Dump'!$E$3:$AJ$3,0)
),
IF(BL$3="Attendance",
INDEX('Attendance Dump'!$E$2:$AI$400,
MATCH($A177,'Attendance Dump'!$B$2:$B$400,0),
MATCH(BL$2,'Attendance Dump'!$E$1:$AI$1,0)
),
INDEX('Active Hour''s Dump'!$D$3:$AH$337,
MATCH($C177,'Active Hour''s Dump'!$A$3:$A$337,0),
MATCH(BL$2,'Active Hour''s Dump'!$D$2:$AH$2,0)
))),"")</f>
        <v>2.1666666666666701</v>
      </c>
      <c r="BM177" s="13">
        <f>_xlfn.IFNA(IF(BM$3="Productivity",
INDEX('Productivity Dump'!$E$4:$AJ$500,
MATCH($A177,'Productivity Dump'!$A$4:$A$500,0),
MATCH(BM$2,'Productivity Dump'!$E$3:$AJ$3,0)
),
IF(BM$3="Attendance",
INDEX('Attendance Dump'!$E$2:$AI$400,
MATCH($A177,'Attendance Dump'!$B$2:$B$400,0),
MATCH(BM$2,'Attendance Dump'!$E$1:$AI$1,0)
),
INDEX('Active Hour''s Dump'!$D$3:$AH$337,
MATCH($C177,'Active Hour''s Dump'!$A$3:$A$337,0),
MATCH(BM$2,'Active Hour''s Dump'!$D$2:$AH$2,0)
))),"")</f>
        <v>1080.1610000000001</v>
      </c>
      <c r="BN177" s="13" t="str">
        <f>_xlfn.IFNA(IF(BN$3="Productivity",
INDEX('Productivity Dump'!$E$4:$AJ$500,
MATCH($A177,'Productivity Dump'!$A$4:$A$500,0),
MATCH(BN$2,'Productivity Dump'!$E$3:$AJ$3,0)
),
IF(BN$3="Attendance",
INDEX('Attendance Dump'!$E$2:$AI$400,
MATCH($A177,'Attendance Dump'!$B$2:$B$400,0),
MATCH(BN$2,'Attendance Dump'!$E$1:$AI$1,0)
),
INDEX('Active Hour''s Dump'!$D$3:$AH$337,
MATCH($C177,'Active Hour''s Dump'!$A$3:$A$337,0),
MATCH(BN$2,'Active Hour''s Dump'!$D$2:$AH$2,0)
))),"")</f>
        <v>P</v>
      </c>
      <c r="BO177" s="54">
        <f>_xlfn.IFNA(IF(BO$3="Productivity",
INDEX('Productivity Dump'!$E$4:$AJ$500,
MATCH($A177,'Productivity Dump'!$A$4:$A$500,0),
MATCH(BO$2,'Productivity Dump'!$E$3:$AJ$3,0)
),
IF(BO$3="Attendance",
INDEX('Attendance Dump'!$E$2:$AI$400,
MATCH($A177,'Attendance Dump'!$B$2:$B$400,0),
MATCH(BO$2,'Attendance Dump'!$E$1:$AI$1,0)
),
INDEX('Active Hour''s Dump'!$D$3:$AH$337,
MATCH($C177,'Active Hour''s Dump'!$A$3:$A$337,0),
MATCH(BO$2,'Active Hour''s Dump'!$D$2:$AH$2,0)
))),"")</f>
        <v>4.8333333333333304</v>
      </c>
      <c r="BP177" s="13">
        <f>_xlfn.IFNA(IF(BP$3="Productivity",
INDEX('Productivity Dump'!$E$4:$AJ$500,
MATCH($A177,'Productivity Dump'!$A$4:$A$500,0),
MATCH(BP$2,'Productivity Dump'!$E$3:$AJ$3,0)
),
IF(BP$3="Attendance",
INDEX('Attendance Dump'!$E$2:$AI$400,
MATCH($A177,'Attendance Dump'!$B$2:$B$400,0),
MATCH(BP$2,'Attendance Dump'!$E$1:$AI$1,0)
),
INDEX('Active Hour''s Dump'!$D$3:$AH$337,
MATCH($C177,'Active Hour''s Dump'!$A$3:$A$337,0),
MATCH(BP$2,'Active Hour''s Dump'!$D$2:$AH$2,0)
))),"")</f>
        <v>1094.239</v>
      </c>
      <c r="BQ177" s="13" t="str">
        <f>_xlfn.IFNA(IF(BQ$3="Productivity",
INDEX('Productivity Dump'!$E$4:$AJ$500,
MATCH($A177,'Productivity Dump'!$A$4:$A$500,0),
MATCH(BQ$2,'Productivity Dump'!$E$3:$AJ$3,0)
),
IF(BQ$3="Attendance",
INDEX('Attendance Dump'!$E$2:$AI$400,
MATCH($A177,'Attendance Dump'!$B$2:$B$400,0),
MATCH(BQ$2,'Attendance Dump'!$E$1:$AI$1,0)
),
INDEX('Active Hour''s Dump'!$D$3:$AH$337,
MATCH($C177,'Active Hour''s Dump'!$A$3:$A$337,0),
MATCH(BQ$2,'Active Hour''s Dump'!$D$2:$AH$2,0)
))),"")</f>
        <v>P</v>
      </c>
      <c r="BR177" s="54">
        <f>_xlfn.IFNA(IF(BR$3="Productivity",
INDEX('Productivity Dump'!$E$4:$AJ$500,
MATCH($A177,'Productivity Dump'!$A$4:$A$500,0),
MATCH(BR$2,'Productivity Dump'!$E$3:$AJ$3,0)
),
IF(BR$3="Attendance",
INDEX('Attendance Dump'!$E$2:$AI$400,
MATCH($A177,'Attendance Dump'!$B$2:$B$400,0),
MATCH(BR$2,'Attendance Dump'!$E$1:$AI$1,0)
),
INDEX('Active Hour''s Dump'!$D$3:$AH$337,
MATCH($C177,'Active Hour''s Dump'!$A$3:$A$337,0),
MATCH(BR$2,'Active Hour''s Dump'!$D$2:$AH$2,0)
))),"")</f>
        <v>4.8333333333333304</v>
      </c>
      <c r="BS177" s="13">
        <f>_xlfn.IFNA(IF(BS$3="Productivity",
INDEX('Productivity Dump'!$E$4:$AJ$500,
MATCH($A177,'Productivity Dump'!$A$4:$A$500,0),
MATCH(BS$2,'Productivity Dump'!$E$3:$AJ$3,0)
),
IF(BS$3="Attendance",
INDEX('Attendance Dump'!$E$2:$AI$400,
MATCH($A177,'Attendance Dump'!$B$2:$B$400,0),
MATCH(BS$2,'Attendance Dump'!$E$1:$AI$1,0)
),
INDEX('Active Hour''s Dump'!$D$3:$AH$337,
MATCH($C177,'Active Hour''s Dump'!$A$3:$A$337,0),
MATCH(BS$2,'Active Hour''s Dump'!$D$2:$AH$2,0)
))),"")</f>
        <v>924.79399999999976</v>
      </c>
      <c r="BT177" s="13" t="str">
        <f>_xlfn.IFNA(IF(BT$3="Productivity",
INDEX('Productivity Dump'!$E$4:$AJ$500,
MATCH($A177,'Productivity Dump'!$A$4:$A$500,0),
MATCH(BT$2,'Productivity Dump'!$E$3:$AJ$3,0)
),
IF(BT$3="Attendance",
INDEX('Attendance Dump'!$E$2:$AI$400,
MATCH($A177,'Attendance Dump'!$B$2:$B$400,0),
MATCH(BT$2,'Attendance Dump'!$E$1:$AI$1,0)
),
INDEX('Active Hour''s Dump'!$D$3:$AH$337,
MATCH($C177,'Active Hour''s Dump'!$A$3:$A$337,0),
MATCH(BT$2,'Active Hour''s Dump'!$D$2:$AH$2,0)
))),"")</f>
        <v>H(P)</v>
      </c>
      <c r="BU177" s="54">
        <f>_xlfn.IFNA(IF(BU$3="Productivity",
INDEX('Productivity Dump'!$E$4:$AJ$500,
MATCH($A177,'Productivity Dump'!$A$4:$A$500,0),
MATCH(BU$2,'Productivity Dump'!$E$3:$AJ$3,0)
),
IF(BU$3="Attendance",
INDEX('Attendance Dump'!$E$2:$AI$400,
MATCH($A177,'Attendance Dump'!$B$2:$B$400,0),
MATCH(BU$2,'Attendance Dump'!$E$1:$AI$1,0)
),
INDEX('Active Hour''s Dump'!$D$3:$AH$337,
MATCH($C177,'Active Hour''s Dump'!$A$3:$A$337,0),
MATCH(BU$2,'Active Hour''s Dump'!$D$2:$AH$2,0)
))),"")</f>
        <v>3.9166666666666701</v>
      </c>
      <c r="BV177" s="13">
        <f>_xlfn.IFNA(IF(BV$3="Productivity",
INDEX('Productivity Dump'!$E$4:$AJ$500,
MATCH($A177,'Productivity Dump'!$A$4:$A$500,0),
MATCH(BV$2,'Productivity Dump'!$E$3:$AJ$3,0)
),
IF(BV$3="Attendance",
INDEX('Attendance Dump'!$E$2:$AI$400,
MATCH($A177,'Attendance Dump'!$B$2:$B$400,0),
MATCH(BV$2,'Attendance Dump'!$E$1:$AI$1,0)
),
INDEX('Active Hour''s Dump'!$D$3:$AH$337,
MATCH($C177,'Active Hour''s Dump'!$A$3:$A$337,0),
MATCH(BV$2,'Active Hour''s Dump'!$D$2:$AH$2,0)
))),"")</f>
        <v>986.04300000000012</v>
      </c>
      <c r="BW177" s="13" t="str">
        <f>_xlfn.IFNA(IF(BW$3="Productivity",
INDEX('Productivity Dump'!$E$4:$AJ$500,
MATCH($A177,'Productivity Dump'!$A$4:$A$500,0),
MATCH(BW$2,'Productivity Dump'!$E$3:$AJ$3,0)
),
IF(BW$3="Attendance",
INDEX('Attendance Dump'!$E$2:$AI$400,
MATCH($A177,'Attendance Dump'!$B$2:$B$400,0),
MATCH(BW$2,'Attendance Dump'!$E$1:$AI$1,0)
),
INDEX('Active Hour''s Dump'!$D$3:$AH$337,
MATCH($C177,'Active Hour''s Dump'!$A$3:$A$337,0),
MATCH(BW$2,'Active Hour''s Dump'!$D$2:$AH$2,0)
))),"")</f>
        <v>P</v>
      </c>
      <c r="BX177" s="54">
        <f>_xlfn.IFNA(IF(BX$3="Productivity",
INDEX('Productivity Dump'!$E$4:$AJ$500,
MATCH($A177,'Productivity Dump'!$A$4:$A$500,0),
MATCH(BX$2,'Productivity Dump'!$E$3:$AJ$3,0)
),
IF(BX$3="Attendance",
INDEX('Attendance Dump'!$E$2:$AI$400,
MATCH($A177,'Attendance Dump'!$B$2:$B$400,0),
MATCH(BX$2,'Attendance Dump'!$E$1:$AI$1,0)
),
INDEX('Active Hour''s Dump'!$D$3:$AH$337,
MATCH($C177,'Active Hour''s Dump'!$A$3:$A$337,0),
MATCH(BX$2,'Active Hour''s Dump'!$D$2:$AH$2,0)
))),"")</f>
        <v>4.1666666666666696</v>
      </c>
      <c r="BY177" s="13">
        <f>_xlfn.IFNA(IF(BY$3="Productivity",
INDEX('Productivity Dump'!$E$4:$AJ$500,
MATCH($A177,'Productivity Dump'!$A$4:$A$500,0),
MATCH(BY$2,'Productivity Dump'!$E$3:$AJ$3,0)
),
IF(BY$3="Attendance",
INDEX('Attendance Dump'!$E$2:$AI$400,
MATCH($A177,'Attendance Dump'!$B$2:$B$400,0),
MATCH(BY$2,'Attendance Dump'!$E$1:$AI$1,0)
),
INDEX('Active Hour''s Dump'!$D$3:$AH$337,
MATCH($C177,'Active Hour''s Dump'!$A$3:$A$337,0),
MATCH(BY$2,'Active Hour''s Dump'!$D$2:$AH$2,0)
))),"")</f>
        <v>789.47100000000012</v>
      </c>
      <c r="BZ177" s="13" t="str">
        <f>_xlfn.IFNA(IF(BZ$3="Productivity",
INDEX('Productivity Dump'!$E$4:$AJ$500,
MATCH($A177,'Productivity Dump'!$A$4:$A$500,0),
MATCH(BZ$2,'Productivity Dump'!$E$3:$AJ$3,0)
),
IF(BZ$3="Attendance",
INDEX('Attendance Dump'!$E$2:$AI$400,
MATCH($A177,'Attendance Dump'!$B$2:$B$400,0),
MATCH(BZ$2,'Attendance Dump'!$E$1:$AI$1,0)
),
INDEX('Active Hour''s Dump'!$D$3:$AH$337,
MATCH($C177,'Active Hour''s Dump'!$A$3:$A$337,0),
MATCH(BZ$2,'Active Hour''s Dump'!$D$2:$AH$2,0)
))),"")</f>
        <v>P</v>
      </c>
      <c r="CA177" s="54">
        <f>_xlfn.IFNA(IF(CA$3="Productivity",
INDEX('Productivity Dump'!$E$4:$AJ$500,
MATCH($A177,'Productivity Dump'!$A$4:$A$500,0),
MATCH(CA$2,'Productivity Dump'!$E$3:$AJ$3,0)
),
IF(CA$3="Attendance",
INDEX('Attendance Dump'!$E$2:$AI$400,
MATCH($A177,'Attendance Dump'!$B$2:$B$400,0),
MATCH(CA$2,'Attendance Dump'!$E$1:$AI$1,0)
),
INDEX('Active Hour''s Dump'!$D$3:$AH$337,
MATCH($C177,'Active Hour''s Dump'!$A$3:$A$337,0),
MATCH(CA$2,'Active Hour''s Dump'!$D$2:$AH$2,0)
))),"")</f>
        <v>2.9166666666666701</v>
      </c>
      <c r="CB177" s="13">
        <f>_xlfn.IFNA(IF(CB$3="Productivity",
INDEX('Productivity Dump'!$E$4:$AJ$500,
MATCH($A177,'Productivity Dump'!$A$4:$A$500,0),
MATCH(CB$2,'Productivity Dump'!$E$3:$AJ$3,0)
),
IF(CB$3="Attendance",
INDEX('Attendance Dump'!$E$2:$AI$400,
MATCH($A177,'Attendance Dump'!$B$2:$B$400,0),
MATCH(CB$2,'Attendance Dump'!$E$1:$AI$1,0)
),
INDEX('Active Hour''s Dump'!$D$3:$AH$337,
MATCH($C177,'Active Hour''s Dump'!$A$3:$A$337,0),
MATCH(CB$2,'Active Hour''s Dump'!$D$2:$AH$2,0)
))),"")</f>
        <v>0</v>
      </c>
      <c r="CC177" s="13" t="str">
        <f>_xlfn.IFNA(IF(CC$3="Productivity",
INDEX('Productivity Dump'!$E$4:$AJ$500,
MATCH($A177,'Productivity Dump'!$A$4:$A$500,0),
MATCH(CC$2,'Productivity Dump'!$E$3:$AJ$3,0)
),
IF(CC$3="Attendance",
INDEX('Attendance Dump'!$E$2:$AI$400,
MATCH($A177,'Attendance Dump'!$B$2:$B$400,0),
MATCH(CC$2,'Attendance Dump'!$E$1:$AI$1,0)
),
INDEX('Active Hour''s Dump'!$D$3:$AH$337,
MATCH($C177,'Active Hour''s Dump'!$A$3:$A$337,0),
MATCH(CC$2,'Active Hour''s Dump'!$D$2:$AH$2,0)
))),"")</f>
        <v>WO</v>
      </c>
      <c r="CD177" s="54">
        <f>_xlfn.IFNA(IF(CD$3="Productivity",
INDEX('Productivity Dump'!$E$4:$AJ$500,
MATCH($A177,'Productivity Dump'!$A$4:$A$500,0),
MATCH(CD$2,'Productivity Dump'!$E$3:$AJ$3,0)
),
IF(CD$3="Attendance",
INDEX('Attendance Dump'!$E$2:$AI$400,
MATCH($A177,'Attendance Dump'!$B$2:$B$400,0),
MATCH(CD$2,'Attendance Dump'!$E$1:$AI$1,0)
),
INDEX('Active Hour''s Dump'!$D$3:$AH$337,
MATCH($C177,'Active Hour''s Dump'!$A$3:$A$337,0),
MATCH(CD$2,'Active Hour''s Dump'!$D$2:$AH$2,0)
))),"")</f>
        <v>0</v>
      </c>
      <c r="CE177" s="13">
        <f>_xlfn.IFNA(IF(CE$3="Productivity",
INDEX('Productivity Dump'!$E$4:$AJ$500,
MATCH($A177,'Productivity Dump'!$A$4:$A$500,0),
MATCH(CE$2,'Productivity Dump'!$E$3:$AJ$3,0)
),
IF(CE$3="Attendance",
INDEX('Attendance Dump'!$E$2:$AI$400,
MATCH($A177,'Attendance Dump'!$B$2:$B$400,0),
MATCH(CE$2,'Attendance Dump'!$E$1:$AI$1,0)
),
INDEX('Active Hour''s Dump'!$D$3:$AH$337,
MATCH($C177,'Active Hour''s Dump'!$A$3:$A$337,0),
MATCH(CE$2,'Active Hour''s Dump'!$D$2:$AH$2,0)
))),"")</f>
        <v>500.04399999999998</v>
      </c>
      <c r="CF177" s="13" t="str">
        <f>_xlfn.IFNA(IF(CF$3="Productivity",
INDEX('Productivity Dump'!$E$4:$AJ$500,
MATCH($A177,'Productivity Dump'!$A$4:$A$500,0),
MATCH(CF$2,'Productivity Dump'!$E$3:$AJ$3,0)
),
IF(CF$3="Attendance",
INDEX('Attendance Dump'!$E$2:$AI$400,
MATCH($A177,'Attendance Dump'!$B$2:$B$400,0),
MATCH(CF$2,'Attendance Dump'!$E$1:$AI$1,0)
),
INDEX('Active Hour''s Dump'!$D$3:$AH$337,
MATCH($C177,'Active Hour''s Dump'!$A$3:$A$337,0),
MATCH(CF$2,'Active Hour''s Dump'!$D$2:$AH$2,0)
))),"")</f>
        <v>P</v>
      </c>
      <c r="CG177" s="54">
        <f>_xlfn.IFNA(IF(CG$3="Productivity",
INDEX('Productivity Dump'!$E$4:$AJ$500,
MATCH($A177,'Productivity Dump'!$A$4:$A$500,0),
MATCH(CG$2,'Productivity Dump'!$E$3:$AJ$3,0)
),
IF(CG$3="Attendance",
INDEX('Attendance Dump'!$E$2:$AI$400,
MATCH($A177,'Attendance Dump'!$B$2:$B$400,0),
MATCH(CG$2,'Attendance Dump'!$E$1:$AI$1,0)
),
INDEX('Active Hour''s Dump'!$D$3:$AH$337,
MATCH($C177,'Active Hour''s Dump'!$A$3:$A$337,0),
MATCH(CG$2,'Active Hour''s Dump'!$D$2:$AH$2,0)
))),"")</f>
        <v>2.4166666666666701</v>
      </c>
      <c r="CH177" s="13">
        <f>_xlfn.IFNA(IF(CH$3="Productivity",
INDEX('Productivity Dump'!$E$4:$AJ$500,
MATCH($A177,'Productivity Dump'!$A$4:$A$500,0),
MATCH(CH$2,'Productivity Dump'!$E$3:$AJ$3,0)
),
IF(CH$3="Attendance",
INDEX('Attendance Dump'!$E$2:$AI$400,
MATCH($A177,'Attendance Dump'!$B$2:$B$400,0),
MATCH(CH$2,'Attendance Dump'!$E$1:$AI$1,0)
),
INDEX('Active Hour''s Dump'!$D$3:$AH$337,
MATCH($C177,'Active Hour''s Dump'!$A$3:$A$337,0),
MATCH(CH$2,'Active Hour''s Dump'!$D$2:$AH$2,0)
))),"")</f>
        <v>388.70500000000004</v>
      </c>
      <c r="CI177" s="13" t="str">
        <f>_xlfn.IFNA(IF(CI$3="Productivity",
INDEX('Productivity Dump'!$E$4:$AJ$500,
MATCH($A177,'Productivity Dump'!$A$4:$A$500,0),
MATCH(CI$2,'Productivity Dump'!$E$3:$AJ$3,0)
),
IF(CI$3="Attendance",
INDEX('Attendance Dump'!$E$2:$AI$400,
MATCH($A177,'Attendance Dump'!$B$2:$B$400,0),
MATCH(CI$2,'Attendance Dump'!$E$1:$AI$1,0)
),
INDEX('Active Hour''s Dump'!$D$3:$AH$337,
MATCH($C177,'Active Hour''s Dump'!$A$3:$A$337,0),
MATCH(CI$2,'Active Hour''s Dump'!$D$2:$AH$2,0)
))),"")</f>
        <v>P</v>
      </c>
      <c r="CJ177" s="54">
        <f>_xlfn.IFNA(IF(CJ$3="Productivity",
INDEX('Productivity Dump'!$E$4:$AJ$500,
MATCH($A177,'Productivity Dump'!$A$4:$A$500,0),
MATCH(CJ$2,'Productivity Dump'!$E$3:$AJ$3,0)
),
IF(CJ$3="Attendance",
INDEX('Attendance Dump'!$E$2:$AI$400,
MATCH($A177,'Attendance Dump'!$B$2:$B$400,0),
MATCH(CJ$2,'Attendance Dump'!$E$1:$AI$1,0)
),
INDEX('Active Hour''s Dump'!$D$3:$AH$337,
MATCH($C177,'Active Hour''s Dump'!$A$3:$A$337,0),
MATCH(CJ$2,'Active Hour''s Dump'!$D$2:$AH$2,0)
))),"")</f>
        <v>1.9166666666666701</v>
      </c>
      <c r="CK177" s="13">
        <f>_xlfn.IFNA(IF(CK$3="Productivity",
INDEX('Productivity Dump'!$E$4:$AJ$500,
MATCH($A177,'Productivity Dump'!$A$4:$A$500,0),
MATCH(CK$2,'Productivity Dump'!$E$3:$AJ$3,0)
),
IF(CK$3="Attendance",
INDEX('Attendance Dump'!$E$2:$AI$400,
MATCH($A177,'Attendance Dump'!$B$2:$B$400,0),
MATCH(CK$2,'Attendance Dump'!$E$1:$AI$1,0)
),
INDEX('Active Hour''s Dump'!$D$3:$AH$337,
MATCH($C177,'Active Hour''s Dump'!$A$3:$A$337,0),
MATCH(CK$2,'Active Hour''s Dump'!$D$2:$AH$2,0)
))),"")</f>
        <v>554.16700000000003</v>
      </c>
      <c r="CL177" s="13" t="str">
        <f>_xlfn.IFNA(IF(CL$3="Productivity",
INDEX('Productivity Dump'!$E$4:$AJ$500,
MATCH($A177,'Productivity Dump'!$A$4:$A$500,0),
MATCH(CL$2,'Productivity Dump'!$E$3:$AJ$3,0)
),
IF(CL$3="Attendance",
INDEX('Attendance Dump'!$E$2:$AI$400,
MATCH($A177,'Attendance Dump'!$B$2:$B$400,0),
MATCH(CL$2,'Attendance Dump'!$E$1:$AI$1,0)
),
INDEX('Active Hour''s Dump'!$D$3:$AH$337,
MATCH($C177,'Active Hour''s Dump'!$A$3:$A$337,0),
MATCH(CL$2,'Active Hour''s Dump'!$D$2:$AH$2,0)
))),"")</f>
        <v>P</v>
      </c>
      <c r="CM177" s="54">
        <f>_xlfn.IFNA(IF(CM$3="Productivity",
INDEX('Productivity Dump'!$E$4:$AJ$500,
MATCH($A177,'Productivity Dump'!$A$4:$A$500,0),
MATCH(CM$2,'Productivity Dump'!$E$3:$AJ$3,0)
),
IF(CM$3="Attendance",
INDEX('Attendance Dump'!$E$2:$AI$400,
MATCH($A177,'Attendance Dump'!$B$2:$B$400,0),
MATCH(CM$2,'Attendance Dump'!$E$1:$AI$1,0)
),
INDEX('Active Hour''s Dump'!$D$3:$AH$337,
MATCH($C177,'Active Hour''s Dump'!$A$3:$A$337,0),
MATCH(CM$2,'Active Hour''s Dump'!$D$2:$AH$2,0)
))),"")</f>
        <v>2.3333333333333299</v>
      </c>
      <c r="CN177" s="13">
        <f>_xlfn.IFNA(IF(CN$3="Productivity",
INDEX('Productivity Dump'!$E$4:$AJ$500,
MATCH($A177,'Productivity Dump'!$A$4:$A$500,0),
MATCH(CN$2,'Productivity Dump'!$E$3:$AJ$3,0)
),
IF(CN$3="Attendance",
INDEX('Attendance Dump'!$E$2:$AI$400,
MATCH($A177,'Attendance Dump'!$B$2:$B$400,0),
MATCH(CN$2,'Attendance Dump'!$E$1:$AI$1,0)
),
INDEX('Active Hour''s Dump'!$D$3:$AH$337,
MATCH($C177,'Active Hour''s Dump'!$A$3:$A$337,0),
MATCH(CN$2,'Active Hour''s Dump'!$D$2:$AH$2,0)
))),"")</f>
        <v>0</v>
      </c>
      <c r="CO177" s="13">
        <f>_xlfn.IFNA(IF(CO$3="Productivity",
INDEX('Productivity Dump'!$E$4:$AJ$500,
MATCH($A177,'Productivity Dump'!$A$4:$A$500,0),
MATCH(CO$2,'Productivity Dump'!$E$3:$AJ$3,0)
),
IF(CO$3="Attendance",
INDEX('Attendance Dump'!$E$2:$AI$400,
MATCH($A177,'Attendance Dump'!$B$2:$B$400,0),
MATCH(CO$2,'Attendance Dump'!$E$1:$AI$1,0)
),
INDEX('Active Hour''s Dump'!$D$3:$AH$337,
MATCH($C177,'Active Hour''s Dump'!$A$3:$A$337,0),
MATCH(CO$2,'Active Hour''s Dump'!$D$2:$AH$2,0)
))),"")</f>
        <v>0</v>
      </c>
      <c r="CP177" s="54">
        <f>_xlfn.IFNA(IF(CP$3="Productivity",
INDEX('Productivity Dump'!$E$4:$AJ$500,
MATCH($A177,'Productivity Dump'!$A$4:$A$500,0),
MATCH(CP$2,'Productivity Dump'!$E$3:$AJ$3,0)
),
IF(CP$3="Attendance",
INDEX('Attendance Dump'!$E$2:$AI$400,
MATCH($A177,'Attendance Dump'!$B$2:$B$400,0),
MATCH(CP$2,'Attendance Dump'!$E$1:$AI$1,0)
),
INDEX('Active Hour''s Dump'!$D$3:$AH$337,
MATCH($C177,'Active Hour''s Dump'!$A$3:$A$337,0),
MATCH(CP$2,'Active Hour''s Dump'!$D$2:$AH$2,0)
))),"")</f>
        <v>0</v>
      </c>
      <c r="CQ177" s="13">
        <f>_xlfn.IFNA(IF(CQ$3="Productivity",
INDEX('Productivity Dump'!$E$4:$AJ$500,
MATCH($A177,'Productivity Dump'!$A$4:$A$500,0),
MATCH(CQ$2,'Productivity Dump'!$E$3:$AJ$3,0)
),
IF(CQ$3="Attendance",
INDEX('Attendance Dump'!$E$2:$AI$400,
MATCH($A177,'Attendance Dump'!$B$2:$B$400,0),
MATCH(CQ$2,'Attendance Dump'!$E$1:$AI$1,0)
),
INDEX('Active Hour''s Dump'!$D$3:$AH$337,
MATCH($C177,'Active Hour''s Dump'!$A$3:$A$337,0),
MATCH(CQ$2,'Active Hour''s Dump'!$D$2:$AH$2,0)
))),"")</f>
        <v>0</v>
      </c>
      <c r="CR177" s="13">
        <f>_xlfn.IFNA(IF(CR$3="Productivity",
INDEX('Productivity Dump'!$E$4:$AJ$500,
MATCH($A177,'Productivity Dump'!$A$4:$A$500,0),
MATCH(CR$2,'Productivity Dump'!$E$3:$AJ$3,0)
),
IF(CR$3="Attendance",
INDEX('Attendance Dump'!$E$2:$AI$400,
MATCH($A177,'Attendance Dump'!$B$2:$B$400,0),
MATCH(CR$2,'Attendance Dump'!$E$1:$AI$1,0)
),
INDEX('Active Hour''s Dump'!$D$3:$AH$337,
MATCH($C177,'Active Hour''s Dump'!$A$3:$A$337,0),
MATCH(CR$2,'Active Hour''s Dump'!$D$2:$AH$2,0)
))),"")</f>
        <v>0</v>
      </c>
      <c r="CS177" s="54">
        <f>_xlfn.IFNA(IF(CS$3="Productivity",
INDEX('Productivity Dump'!$E$4:$AJ$500,
MATCH($A177,'Productivity Dump'!$A$4:$A$500,0),
MATCH(CS$2,'Productivity Dump'!$E$3:$AJ$3,0)
),
IF(CS$3="Attendance",
INDEX('Attendance Dump'!$E$2:$AI$400,
MATCH($A177,'Attendance Dump'!$B$2:$B$400,0),
MATCH(CS$2,'Attendance Dump'!$E$1:$AI$1,0)
),
INDEX('Active Hour''s Dump'!$D$3:$AH$337,
MATCH($C177,'Active Hour''s Dump'!$A$3:$A$337,0),
MATCH(CS$2,'Active Hour''s Dump'!$D$2:$AH$2,0)
))),"")</f>
        <v>0</v>
      </c>
      <c r="CT177" s="13">
        <f>_xlfn.IFNA(IF(CT$3="Productivity",
INDEX('Productivity Dump'!$E$4:$AJ$500,
MATCH($A177,'Productivity Dump'!$A$4:$A$500,0),
MATCH(CT$2,'Productivity Dump'!$E$3:$AJ$3,0)
),
IF(CT$3="Attendance",
INDEX('Attendance Dump'!$E$2:$AI$400,
MATCH($A177,'Attendance Dump'!$B$2:$B$400,0),
MATCH(CT$2,'Attendance Dump'!$E$1:$AI$1,0)
),
INDEX('Active Hour''s Dump'!$D$3:$AH$337,
MATCH($C177,'Active Hour''s Dump'!$A$3:$A$337,0),
MATCH(CT$2,'Active Hour''s Dump'!$D$2:$AH$2,0)
))),"")</f>
        <v>0</v>
      </c>
      <c r="CU177" s="13">
        <f>_xlfn.IFNA(IF(CU$3="Productivity",
INDEX('Productivity Dump'!$E$4:$AJ$500,
MATCH($A177,'Productivity Dump'!$A$4:$A$500,0),
MATCH(CU$2,'Productivity Dump'!$E$3:$AJ$3,0)
),
IF(CU$3="Attendance",
INDEX('Attendance Dump'!$E$2:$AI$400,
MATCH($A177,'Attendance Dump'!$B$2:$B$400,0),
MATCH(CU$2,'Attendance Dump'!$E$1:$AI$1,0)
),
INDEX('Active Hour''s Dump'!$D$3:$AH$337,
MATCH($C177,'Active Hour''s Dump'!$A$3:$A$337,0),
MATCH(CU$2,'Active Hour''s Dump'!$D$2:$AH$2,0)
))),"")</f>
        <v>0</v>
      </c>
      <c r="CV177" s="54">
        <f>_xlfn.IFNA(IF(CV$3="Productivity",
INDEX('Productivity Dump'!$E$4:$AJ$500,
MATCH($A177,'Productivity Dump'!$A$4:$A$500,0),
MATCH(CV$2,'Productivity Dump'!$E$3:$AJ$3,0)
),
IF(CV$3="Attendance",
INDEX('Attendance Dump'!$E$2:$AI$400,
MATCH($A177,'Attendance Dump'!$B$2:$B$400,0),
MATCH(CV$2,'Attendance Dump'!$E$1:$AI$1,0)
),
INDEX('Active Hour''s Dump'!$D$3:$AH$337,
MATCH($C177,'Active Hour''s Dump'!$A$3:$A$337,0),
MATCH(CV$2,'Active Hour''s Dump'!$D$2:$AH$2,0)
))),"")</f>
        <v>0</v>
      </c>
      <c r="CW177" s="13"/>
      <c r="CX177" s="13"/>
      <c r="CY177" s="54"/>
      <c r="DA177" s="57">
        <f t="shared" si="81"/>
        <v>81.666666666666686</v>
      </c>
      <c r="DB177" s="35">
        <f t="shared" si="82"/>
        <v>19329.500000000004</v>
      </c>
      <c r="DC177" s="35">
        <f t="shared" si="77"/>
        <v>0</v>
      </c>
      <c r="DD177" s="35">
        <f t="shared" ca="1" si="80"/>
        <v>0</v>
      </c>
      <c r="DF177" s="32" cm="1">
        <f t="array" ref="DF177">SUMPRODUCT(
    (MOD(COLUMN(H177:CV177) - COLUMN(H177), 3) = 0) *
    (H177:CV177 = 0) *
    (I177:CW177 = "P") *
    (COUNTIF(UKHoliday, H$2:CV$2) = 0)
)</f>
        <v>0</v>
      </c>
      <c r="DG177" s="33" cm="1">
        <f t="array" ref="DG177">SUMPRODUCT(
  (MOD(COLUMN(H177:CV177) - COLUMN(H177), 3) = 0) *
  (H177:CV177 &gt; 0) *
  (H177:CV177 &lt; 0.5 * IF(((WEEKDAY(H$2:CV$2, 2) = 1) + (WEEKDAY(H$2:CV$2, 2) = 6)), G177, F177)) *
  (I177:CW177 = "P") *
  (COUNTIF(UKHoliday, H$2:CV$2) = 0)
)</f>
        <v>1</v>
      </c>
      <c r="DH177" s="33" cm="1">
        <f t="array" ref="DH177">SUMPRODUCT(
  (MOD(COLUMN(H177:CV177) - COLUMN(H177), 3) = 0) *
  (H177:CV177 &gt; 0.5 * IF(((WEEKDAY(H$2:CV$2, 2) = 1) + (WEEKDAY(H$2:CV$2, 2) = 6)), $G177, $F177)) *
  (H177:CV177 &lt; 0.8 * IF(((WEEKDAY(H$2:CV$2, 2) = 1) + (WEEKDAY(H$2:CV$2, 2) = 6)), $G177, $F177)) *
  (I177:CW177 = "P") *
  (COUNTIF(UKHoliday, H$2:CV$2) = 0)
)</f>
        <v>2</v>
      </c>
      <c r="DI177" s="33" cm="1">
        <f t="array" ref="DI177">SUMPRODUCT(
  (MOD(COLUMN(H177:CV177) - COLUMN(H177), 3) = 0) *
  (H177:CV177 &gt; 0.8 * IF(((WEEKDAY(H$2:CV$2, 2) = 1) + (WEEKDAY(H$2:CV$2, 2) = 6)), $G177, $F177)) *
  (H177:CV177 &lt; 1 * IF(((WEEKDAY(H$2:CV$2, 2) = 1) + (WEEKDAY(H$2:CV$2, 2) = 6)), $G177, $F177)) *
  (I177:CW177 = "P") *
  (COUNTIF(UKHoliday, H$2:CV$2) = 0)
)</f>
        <v>4</v>
      </c>
    </row>
    <row r="178" spans="1:113" x14ac:dyDescent="0.3">
      <c r="A178" s="8" t="s">
        <v>284</v>
      </c>
      <c r="B178" s="36" t="s">
        <v>283</v>
      </c>
      <c r="C178" s="9" t="s">
        <v>720</v>
      </c>
      <c r="D178" s="62" t="s">
        <v>555</v>
      </c>
      <c r="E178" s="35">
        <v>19800</v>
      </c>
      <c r="F178" s="35">
        <f t="shared" si="78"/>
        <v>990</v>
      </c>
      <c r="G178" s="35">
        <f t="shared" si="79"/>
        <v>495</v>
      </c>
      <c r="H178" s="13">
        <f>_xlfn.IFNA(IF(H$3="Productivity",
INDEX('Productivity Dump'!$E$4:$AJ$500,
MATCH($A178,'Productivity Dump'!$A$4:$A$500,0),
MATCH(H$2,'Productivity Dump'!$E$3:$AJ$3,0)
),
IF(H$3="Attendance",
INDEX('Attendance Dump'!$E$2:$AI$400,
MATCH($A178,'Attendance Dump'!$B$2:$B$400,0),
MATCH(H$2,'Attendance Dump'!$E$1:$AI$1,0)
),
INDEX('Active Hour''s Dump'!$D$3:$AH$337,
MATCH($C178,'Active Hour''s Dump'!$A$3:$A$337,0),
MATCH(H$2,'Active Hour''s Dump'!$D$2:$AH$2,0)
))),"")</f>
        <v>0</v>
      </c>
      <c r="I178" s="13" t="str">
        <f>_xlfn.IFNA(IF(I$3="Productivity",
INDEX('Productivity Dump'!$E$4:$AJ$500,
MATCH($A178,'Productivity Dump'!$A$4:$A$500,0),
MATCH(I$2,'Productivity Dump'!$E$3:$AJ$3,0)
),
IF(I$3="Attendance",
INDEX('Attendance Dump'!$E$2:$AI$400,
MATCH($A178,'Attendance Dump'!$B$2:$B$400,0),
MATCH(I$2,'Attendance Dump'!$E$1:$AI$1,0)
),
INDEX('Active Hour''s Dump'!$D$3:$AH$337,
MATCH($C178,'Active Hour''s Dump'!$A$3:$A$337,0),
MATCH(I$2,'Active Hour''s Dump'!$D$2:$AH$2,0)
))),"")</f>
        <v>PL</v>
      </c>
      <c r="J178" s="54">
        <f>_xlfn.IFNA(IF(J$3="Productivity",
INDEX('Productivity Dump'!$E$4:$AJ$500,
MATCH($A178,'Productivity Dump'!$A$4:$A$500,0),
MATCH(J$2,'Productivity Dump'!$E$3:$AJ$3,0)
),
IF(J$3="Attendance",
INDEX('Attendance Dump'!$E$2:$AI$400,
MATCH($A178,'Attendance Dump'!$B$2:$B$400,0),
MATCH(J$2,'Attendance Dump'!$E$1:$AI$1,0)
),
INDEX('Active Hour''s Dump'!$D$3:$AH$337,
MATCH($C178,'Active Hour''s Dump'!$A$3:$A$337,0),
MATCH(J$2,'Active Hour''s Dump'!$D$2:$AH$2,0)
))),"")</f>
        <v>0</v>
      </c>
      <c r="K178" s="13">
        <f>_xlfn.IFNA(IF(K$3="Productivity",
INDEX('Productivity Dump'!$E$4:$AJ$500,
MATCH($A178,'Productivity Dump'!$A$4:$A$500,0),
MATCH(K$2,'Productivity Dump'!$E$3:$AJ$3,0)
),
IF(K$3="Attendance",
INDEX('Attendance Dump'!$E$2:$AI$400,
MATCH($A178,'Attendance Dump'!$B$2:$B$400,0),
MATCH(K$2,'Attendance Dump'!$E$1:$AI$1,0)
),
INDEX('Active Hour''s Dump'!$D$3:$AH$337,
MATCH($C178,'Active Hour''s Dump'!$A$3:$A$337,0),
MATCH(K$2,'Active Hour''s Dump'!$D$2:$AH$2,0)
))),"")</f>
        <v>1007.4620000000001</v>
      </c>
      <c r="L178" s="13" t="str">
        <f>_xlfn.IFNA(IF(L$3="Productivity",
INDEX('Productivity Dump'!$E$4:$AJ$500,
MATCH($A178,'Productivity Dump'!$A$4:$A$500,0),
MATCH(L$2,'Productivity Dump'!$E$3:$AJ$3,0)
),
IF(L$3="Attendance",
INDEX('Attendance Dump'!$E$2:$AI$400,
MATCH($A178,'Attendance Dump'!$B$2:$B$400,0),
MATCH(L$2,'Attendance Dump'!$E$1:$AI$1,0)
),
INDEX('Active Hour''s Dump'!$D$3:$AH$337,
MATCH($C178,'Active Hour''s Dump'!$A$3:$A$337,0),
MATCH(L$2,'Active Hour''s Dump'!$D$2:$AH$2,0)
))),"")</f>
        <v>P</v>
      </c>
      <c r="M178" s="54">
        <f>_xlfn.IFNA(IF(M$3="Productivity",
INDEX('Productivity Dump'!$E$4:$AJ$500,
MATCH($A178,'Productivity Dump'!$A$4:$A$500,0),
MATCH(M$2,'Productivity Dump'!$E$3:$AJ$3,0)
),
IF(M$3="Attendance",
INDEX('Attendance Dump'!$E$2:$AI$400,
MATCH($A178,'Attendance Dump'!$B$2:$B$400,0),
MATCH(M$2,'Attendance Dump'!$E$1:$AI$1,0)
),
INDEX('Active Hour''s Dump'!$D$3:$AH$337,
MATCH($C178,'Active Hour''s Dump'!$A$3:$A$337,0),
MATCH(M$2,'Active Hour''s Dump'!$D$2:$AH$2,0)
))),"")</f>
        <v>8.0833333333333304</v>
      </c>
      <c r="N178" s="13">
        <f>_xlfn.IFNA(IF(N$3="Productivity",
INDEX('Productivity Dump'!$E$4:$AJ$500,
MATCH($A178,'Productivity Dump'!$A$4:$A$500,0),
MATCH(N$2,'Productivity Dump'!$E$3:$AJ$3,0)
),
IF(N$3="Attendance",
INDEX('Attendance Dump'!$E$2:$AI$400,
MATCH($A178,'Attendance Dump'!$B$2:$B$400,0),
MATCH(N$2,'Attendance Dump'!$E$1:$AI$1,0)
),
INDEX('Active Hour''s Dump'!$D$3:$AH$337,
MATCH($C178,'Active Hour''s Dump'!$A$3:$A$337,0),
MATCH(N$2,'Active Hour''s Dump'!$D$2:$AH$2,0)
))),"")</f>
        <v>492.18200000000013</v>
      </c>
      <c r="O178" s="13" t="str">
        <f>_xlfn.IFNA(IF(O$3="Productivity",
INDEX('Productivity Dump'!$E$4:$AJ$500,
MATCH($A178,'Productivity Dump'!$A$4:$A$500,0),
MATCH(O$2,'Productivity Dump'!$E$3:$AJ$3,0)
),
IF(O$3="Attendance",
INDEX('Attendance Dump'!$E$2:$AI$400,
MATCH($A178,'Attendance Dump'!$B$2:$B$400,0),
MATCH(O$2,'Attendance Dump'!$E$1:$AI$1,0)
),
INDEX('Active Hour''s Dump'!$D$3:$AH$337,
MATCH($C178,'Active Hour''s Dump'!$A$3:$A$337,0),
MATCH(O$2,'Active Hour''s Dump'!$D$2:$AH$2,0)
))),"")</f>
        <v>P</v>
      </c>
      <c r="P178" s="54">
        <f>_xlfn.IFNA(IF(P$3="Productivity",
INDEX('Productivity Dump'!$E$4:$AJ$500,
MATCH($A178,'Productivity Dump'!$A$4:$A$500,0),
MATCH(P$2,'Productivity Dump'!$E$3:$AJ$3,0)
),
IF(P$3="Attendance",
INDEX('Attendance Dump'!$E$2:$AI$400,
MATCH($A178,'Attendance Dump'!$B$2:$B$400,0),
MATCH(P$2,'Attendance Dump'!$E$1:$AI$1,0)
),
INDEX('Active Hour''s Dump'!$D$3:$AH$337,
MATCH($C178,'Active Hour''s Dump'!$A$3:$A$337,0),
MATCH(P$2,'Active Hour''s Dump'!$D$2:$AH$2,0)
))),"")</f>
        <v>4.3333333333333304</v>
      </c>
      <c r="Q178" s="13">
        <f>_xlfn.IFNA(IF(Q$3="Productivity",
INDEX('Productivity Dump'!$E$4:$AJ$500,
MATCH($A178,'Productivity Dump'!$A$4:$A$500,0),
MATCH(Q$2,'Productivity Dump'!$E$3:$AJ$3,0)
),
IF(Q$3="Attendance",
INDEX('Attendance Dump'!$E$2:$AI$400,
MATCH($A178,'Attendance Dump'!$B$2:$B$400,0),
MATCH(Q$2,'Attendance Dump'!$E$1:$AI$1,0)
),
INDEX('Active Hour''s Dump'!$D$3:$AH$337,
MATCH($C178,'Active Hour''s Dump'!$A$3:$A$337,0),
MATCH(Q$2,'Active Hour''s Dump'!$D$2:$AH$2,0)
))),"")</f>
        <v>0</v>
      </c>
      <c r="R178" s="13" t="str">
        <f>_xlfn.IFNA(IF(R$3="Productivity",
INDEX('Productivity Dump'!$E$4:$AJ$500,
MATCH($A178,'Productivity Dump'!$A$4:$A$500,0),
MATCH(R$2,'Productivity Dump'!$E$3:$AJ$3,0)
),
IF(R$3="Attendance",
INDEX('Attendance Dump'!$E$2:$AI$400,
MATCH($A178,'Attendance Dump'!$B$2:$B$400,0),
MATCH(R$2,'Attendance Dump'!$E$1:$AI$1,0)
),
INDEX('Active Hour''s Dump'!$D$3:$AH$337,
MATCH($C178,'Active Hour''s Dump'!$A$3:$A$337,0),
MATCH(R$2,'Active Hour''s Dump'!$D$2:$AH$2,0)
))),"")</f>
        <v>WO</v>
      </c>
      <c r="S178" s="54">
        <f>_xlfn.IFNA(IF(S$3="Productivity",
INDEX('Productivity Dump'!$E$4:$AJ$500,
MATCH($A178,'Productivity Dump'!$A$4:$A$500,0),
MATCH(S$2,'Productivity Dump'!$E$3:$AJ$3,0)
),
IF(S$3="Attendance",
INDEX('Attendance Dump'!$E$2:$AI$400,
MATCH($A178,'Attendance Dump'!$B$2:$B$400,0),
MATCH(S$2,'Attendance Dump'!$E$1:$AI$1,0)
),
INDEX('Active Hour''s Dump'!$D$3:$AH$337,
MATCH($C178,'Active Hour''s Dump'!$A$3:$A$337,0),
MATCH(S$2,'Active Hour''s Dump'!$D$2:$AH$2,0)
))),"")</f>
        <v>0</v>
      </c>
      <c r="T178" s="13">
        <f>_xlfn.IFNA(IF(T$3="Productivity",
INDEX('Productivity Dump'!$E$4:$AJ$500,
MATCH($A178,'Productivity Dump'!$A$4:$A$500,0),
MATCH(T$2,'Productivity Dump'!$E$3:$AJ$3,0)
),
IF(T$3="Attendance",
INDEX('Attendance Dump'!$E$2:$AI$400,
MATCH($A178,'Attendance Dump'!$B$2:$B$400,0),
MATCH(T$2,'Attendance Dump'!$E$1:$AI$1,0)
),
INDEX('Active Hour''s Dump'!$D$3:$AH$337,
MATCH($C178,'Active Hour''s Dump'!$A$3:$A$337,0),
MATCH(T$2,'Active Hour''s Dump'!$D$2:$AH$2,0)
))),"")</f>
        <v>628.94499999999982</v>
      </c>
      <c r="U178" s="13" t="str">
        <f>_xlfn.IFNA(IF(U$3="Productivity",
INDEX('Productivity Dump'!$E$4:$AJ$500,
MATCH($A178,'Productivity Dump'!$A$4:$A$500,0),
MATCH(U$2,'Productivity Dump'!$E$3:$AJ$3,0)
),
IF(U$3="Attendance",
INDEX('Attendance Dump'!$E$2:$AI$400,
MATCH($A178,'Attendance Dump'!$B$2:$B$400,0),
MATCH(U$2,'Attendance Dump'!$E$1:$AI$1,0)
),
INDEX('Active Hour''s Dump'!$D$3:$AH$337,
MATCH($C178,'Active Hour''s Dump'!$A$3:$A$337,0),
MATCH(U$2,'Active Hour''s Dump'!$D$2:$AH$2,0)
))),"")</f>
        <v>P</v>
      </c>
      <c r="V178" s="54">
        <f>_xlfn.IFNA(IF(V$3="Productivity",
INDEX('Productivity Dump'!$E$4:$AJ$500,
MATCH($A178,'Productivity Dump'!$A$4:$A$500,0),
MATCH(V$2,'Productivity Dump'!$E$3:$AJ$3,0)
),
IF(V$3="Attendance",
INDEX('Attendance Dump'!$E$2:$AI$400,
MATCH($A178,'Attendance Dump'!$B$2:$B$400,0),
MATCH(V$2,'Attendance Dump'!$E$1:$AI$1,0)
),
INDEX('Active Hour''s Dump'!$D$3:$AH$337,
MATCH($C178,'Active Hour''s Dump'!$A$3:$A$337,0),
MATCH(V$2,'Active Hour''s Dump'!$D$2:$AH$2,0)
))),"")</f>
        <v>4.75</v>
      </c>
      <c r="W178" s="13">
        <f>_xlfn.IFNA(IF(W$3="Productivity",
INDEX('Productivity Dump'!$E$4:$AJ$500,
MATCH($A178,'Productivity Dump'!$A$4:$A$500,0),
MATCH(W$2,'Productivity Dump'!$E$3:$AJ$3,0)
),
IF(W$3="Attendance",
INDEX('Attendance Dump'!$E$2:$AI$400,
MATCH($A178,'Attendance Dump'!$B$2:$B$400,0),
MATCH(W$2,'Attendance Dump'!$E$1:$AI$1,0)
),
INDEX('Active Hour''s Dump'!$D$3:$AH$337,
MATCH($C178,'Active Hour''s Dump'!$A$3:$A$337,0),
MATCH(W$2,'Active Hour''s Dump'!$D$2:$AH$2,0)
))),"")</f>
        <v>1097.1089999999999</v>
      </c>
      <c r="X178" s="13" t="str">
        <f>_xlfn.IFNA(IF(X$3="Productivity",
INDEX('Productivity Dump'!$E$4:$AJ$500,
MATCH($A178,'Productivity Dump'!$A$4:$A$500,0),
MATCH(X$2,'Productivity Dump'!$E$3:$AJ$3,0)
),
IF(X$3="Attendance",
INDEX('Attendance Dump'!$E$2:$AI$400,
MATCH($A178,'Attendance Dump'!$B$2:$B$400,0),
MATCH(X$2,'Attendance Dump'!$E$1:$AI$1,0)
),
INDEX('Active Hour''s Dump'!$D$3:$AH$337,
MATCH($C178,'Active Hour''s Dump'!$A$3:$A$337,0),
MATCH(X$2,'Active Hour''s Dump'!$D$2:$AH$2,0)
))),"")</f>
        <v>P</v>
      </c>
      <c r="Y178" s="54">
        <f>_xlfn.IFNA(IF(Y$3="Productivity",
INDEX('Productivity Dump'!$E$4:$AJ$500,
MATCH($A178,'Productivity Dump'!$A$4:$A$500,0),
MATCH(Y$2,'Productivity Dump'!$E$3:$AJ$3,0)
),
IF(Y$3="Attendance",
INDEX('Attendance Dump'!$E$2:$AI$400,
MATCH($A178,'Attendance Dump'!$B$2:$B$400,0),
MATCH(Y$2,'Attendance Dump'!$E$1:$AI$1,0)
),
INDEX('Active Hour''s Dump'!$D$3:$AH$337,
MATCH($C178,'Active Hour''s Dump'!$A$3:$A$337,0),
MATCH(Y$2,'Active Hour''s Dump'!$D$2:$AH$2,0)
))),"")</f>
        <v>8.1666666666666696</v>
      </c>
      <c r="Z178" s="13">
        <f>_xlfn.IFNA(IF(Z$3="Productivity",
INDEX('Productivity Dump'!$E$4:$AJ$500,
MATCH($A178,'Productivity Dump'!$A$4:$A$500,0),
MATCH(Z$2,'Productivity Dump'!$E$3:$AJ$3,0)
),
IF(Z$3="Attendance",
INDEX('Attendance Dump'!$E$2:$AI$400,
MATCH($A178,'Attendance Dump'!$B$2:$B$400,0),
MATCH(Z$2,'Attendance Dump'!$E$1:$AI$1,0)
),
INDEX('Active Hour''s Dump'!$D$3:$AH$337,
MATCH($C178,'Active Hour''s Dump'!$A$3:$A$337,0),
MATCH(Z$2,'Active Hour''s Dump'!$D$2:$AH$2,0)
))),"")</f>
        <v>1198.2160000000003</v>
      </c>
      <c r="AA178" s="13" t="str">
        <f>_xlfn.IFNA(IF(AA$3="Productivity",
INDEX('Productivity Dump'!$E$4:$AJ$500,
MATCH($A178,'Productivity Dump'!$A$4:$A$500,0),
MATCH(AA$2,'Productivity Dump'!$E$3:$AJ$3,0)
),
IF(AA$3="Attendance",
INDEX('Attendance Dump'!$E$2:$AI$400,
MATCH($A178,'Attendance Dump'!$B$2:$B$400,0),
MATCH(AA$2,'Attendance Dump'!$E$1:$AI$1,0)
),
INDEX('Active Hour''s Dump'!$D$3:$AH$337,
MATCH($C178,'Active Hour''s Dump'!$A$3:$A$337,0),
MATCH(AA$2,'Active Hour''s Dump'!$D$2:$AH$2,0)
))),"")</f>
        <v>P</v>
      </c>
      <c r="AB178" s="54">
        <f>_xlfn.IFNA(IF(AB$3="Productivity",
INDEX('Productivity Dump'!$E$4:$AJ$500,
MATCH($A178,'Productivity Dump'!$A$4:$A$500,0),
MATCH(AB$2,'Productivity Dump'!$E$3:$AJ$3,0)
),
IF(AB$3="Attendance",
INDEX('Attendance Dump'!$E$2:$AI$400,
MATCH($A178,'Attendance Dump'!$B$2:$B$400,0),
MATCH(AB$2,'Attendance Dump'!$E$1:$AI$1,0)
),
INDEX('Active Hour''s Dump'!$D$3:$AH$337,
MATCH($C178,'Active Hour''s Dump'!$A$3:$A$337,0),
MATCH(AB$2,'Active Hour''s Dump'!$D$2:$AH$2,0)
))),"")</f>
        <v>8</v>
      </c>
      <c r="AC178" s="13">
        <f>_xlfn.IFNA(IF(AC$3="Productivity",
INDEX('Productivity Dump'!$E$4:$AJ$500,
MATCH($A178,'Productivity Dump'!$A$4:$A$500,0),
MATCH(AC$2,'Productivity Dump'!$E$3:$AJ$3,0)
),
IF(AC$3="Attendance",
INDEX('Attendance Dump'!$E$2:$AI$400,
MATCH($A178,'Attendance Dump'!$B$2:$B$400,0),
MATCH(AC$2,'Attendance Dump'!$E$1:$AI$1,0)
),
INDEX('Active Hour''s Dump'!$D$3:$AH$337,
MATCH($C178,'Active Hour''s Dump'!$A$3:$A$337,0),
MATCH(AC$2,'Active Hour''s Dump'!$D$2:$AH$2,0)
))),"")</f>
        <v>1081.4959999999996</v>
      </c>
      <c r="AD178" s="13" t="str">
        <f>_xlfn.IFNA(IF(AD$3="Productivity",
INDEX('Productivity Dump'!$E$4:$AJ$500,
MATCH($A178,'Productivity Dump'!$A$4:$A$500,0),
MATCH(AD$2,'Productivity Dump'!$E$3:$AJ$3,0)
),
IF(AD$3="Attendance",
INDEX('Attendance Dump'!$E$2:$AI$400,
MATCH($A178,'Attendance Dump'!$B$2:$B$400,0),
MATCH(AD$2,'Attendance Dump'!$E$1:$AI$1,0)
),
INDEX('Active Hour''s Dump'!$D$3:$AH$337,
MATCH($C178,'Active Hour''s Dump'!$A$3:$A$337,0),
MATCH(AD$2,'Active Hour''s Dump'!$D$2:$AH$2,0)
))),"")</f>
        <v>P</v>
      </c>
      <c r="AE178" s="54">
        <f>_xlfn.IFNA(IF(AE$3="Productivity",
INDEX('Productivity Dump'!$E$4:$AJ$500,
MATCH($A178,'Productivity Dump'!$A$4:$A$500,0),
MATCH(AE$2,'Productivity Dump'!$E$3:$AJ$3,0)
),
IF(AE$3="Attendance",
INDEX('Attendance Dump'!$E$2:$AI$400,
MATCH($A178,'Attendance Dump'!$B$2:$B$400,0),
MATCH(AE$2,'Attendance Dump'!$E$1:$AI$1,0)
),
INDEX('Active Hour''s Dump'!$D$3:$AH$337,
MATCH($C178,'Active Hour''s Dump'!$A$3:$A$337,0),
MATCH(AE$2,'Active Hour''s Dump'!$D$2:$AH$2,0)
))),"")</f>
        <v>10.1666666666667</v>
      </c>
      <c r="AF178" s="13">
        <f>_xlfn.IFNA(IF(AF$3="Productivity",
INDEX('Productivity Dump'!$E$4:$AJ$500,
MATCH($A178,'Productivity Dump'!$A$4:$A$500,0),
MATCH(AF$2,'Productivity Dump'!$E$3:$AJ$3,0)
),
IF(AF$3="Attendance",
INDEX('Attendance Dump'!$E$2:$AI$400,
MATCH($A178,'Attendance Dump'!$B$2:$B$400,0),
MATCH(AF$2,'Attendance Dump'!$E$1:$AI$1,0)
),
INDEX('Active Hour''s Dump'!$D$3:$AH$337,
MATCH($C178,'Active Hour''s Dump'!$A$3:$A$337,0),
MATCH(AF$2,'Active Hour''s Dump'!$D$2:$AH$2,0)
))),"")</f>
        <v>1132.3790000000006</v>
      </c>
      <c r="AG178" s="13" t="str">
        <f>_xlfn.IFNA(IF(AG$3="Productivity",
INDEX('Productivity Dump'!$E$4:$AJ$500,
MATCH($A178,'Productivity Dump'!$A$4:$A$500,0),
MATCH(AG$2,'Productivity Dump'!$E$3:$AJ$3,0)
),
IF(AG$3="Attendance",
INDEX('Attendance Dump'!$E$2:$AI$400,
MATCH($A178,'Attendance Dump'!$B$2:$B$400,0),
MATCH(AG$2,'Attendance Dump'!$E$1:$AI$1,0)
),
INDEX('Active Hour''s Dump'!$D$3:$AH$337,
MATCH($C178,'Active Hour''s Dump'!$A$3:$A$337,0),
MATCH(AG$2,'Active Hour''s Dump'!$D$2:$AH$2,0)
))),"")</f>
        <v>P</v>
      </c>
      <c r="AH178" s="54">
        <f>_xlfn.IFNA(IF(AH$3="Productivity",
INDEX('Productivity Dump'!$E$4:$AJ$500,
MATCH($A178,'Productivity Dump'!$A$4:$A$500,0),
MATCH(AH$2,'Productivity Dump'!$E$3:$AJ$3,0)
),
IF(AH$3="Attendance",
INDEX('Attendance Dump'!$E$2:$AI$400,
MATCH($A178,'Attendance Dump'!$B$2:$B$400,0),
MATCH(AH$2,'Attendance Dump'!$E$1:$AI$1,0)
),
INDEX('Active Hour''s Dump'!$D$3:$AH$337,
MATCH($C178,'Active Hour''s Dump'!$A$3:$A$337,0),
MATCH(AH$2,'Active Hour''s Dump'!$D$2:$AH$2,0)
))),"")</f>
        <v>8.4166666666666696</v>
      </c>
      <c r="AI178" s="13">
        <f>_xlfn.IFNA(IF(AI$3="Productivity",
INDEX('Productivity Dump'!$E$4:$AJ$500,
MATCH($A178,'Productivity Dump'!$A$4:$A$500,0),
MATCH(AI$2,'Productivity Dump'!$E$3:$AJ$3,0)
),
IF(AI$3="Attendance",
INDEX('Attendance Dump'!$E$2:$AI$400,
MATCH($A178,'Attendance Dump'!$B$2:$B$400,0),
MATCH(AI$2,'Attendance Dump'!$E$1:$AI$1,0)
),
INDEX('Active Hour''s Dump'!$D$3:$AH$337,
MATCH($C178,'Active Hour''s Dump'!$A$3:$A$337,0),
MATCH(AI$2,'Active Hour''s Dump'!$D$2:$AH$2,0)
))),"")</f>
        <v>529.60199999999998</v>
      </c>
      <c r="AJ178" s="13" t="str">
        <f>_xlfn.IFNA(IF(AJ$3="Productivity",
INDEX('Productivity Dump'!$E$4:$AJ$500,
MATCH($A178,'Productivity Dump'!$A$4:$A$500,0),
MATCH(AJ$2,'Productivity Dump'!$E$3:$AJ$3,0)
),
IF(AJ$3="Attendance",
INDEX('Attendance Dump'!$E$2:$AI$400,
MATCH($A178,'Attendance Dump'!$B$2:$B$400,0),
MATCH(AJ$2,'Attendance Dump'!$E$1:$AI$1,0)
),
INDEX('Active Hour''s Dump'!$D$3:$AH$337,
MATCH($C178,'Active Hour''s Dump'!$A$3:$A$337,0),
MATCH(AJ$2,'Active Hour''s Dump'!$D$2:$AH$2,0)
))),"")</f>
        <v>P</v>
      </c>
      <c r="AK178" s="54">
        <f>_xlfn.IFNA(IF(AK$3="Productivity",
INDEX('Productivity Dump'!$E$4:$AJ$500,
MATCH($A178,'Productivity Dump'!$A$4:$A$500,0),
MATCH(AK$2,'Productivity Dump'!$E$3:$AJ$3,0)
),
IF(AK$3="Attendance",
INDEX('Attendance Dump'!$E$2:$AI$400,
MATCH($A178,'Attendance Dump'!$B$2:$B$400,0),
MATCH(AK$2,'Attendance Dump'!$E$1:$AI$1,0)
),
INDEX('Active Hour''s Dump'!$D$3:$AH$337,
MATCH($C178,'Active Hour''s Dump'!$A$3:$A$337,0),
MATCH(AK$2,'Active Hour''s Dump'!$D$2:$AH$2,0)
))),"")</f>
        <v>4.5</v>
      </c>
      <c r="AL178" s="13">
        <f>_xlfn.IFNA(IF(AL$3="Productivity",
INDEX('Productivity Dump'!$E$4:$AJ$500,
MATCH($A178,'Productivity Dump'!$A$4:$A$500,0),
MATCH(AL$2,'Productivity Dump'!$E$3:$AJ$3,0)
),
IF(AL$3="Attendance",
INDEX('Attendance Dump'!$E$2:$AI$400,
MATCH($A178,'Attendance Dump'!$B$2:$B$400,0),
MATCH(AL$2,'Attendance Dump'!$E$1:$AI$1,0)
),
INDEX('Active Hour''s Dump'!$D$3:$AH$337,
MATCH($C178,'Active Hour''s Dump'!$A$3:$A$337,0),
MATCH(AL$2,'Active Hour''s Dump'!$D$2:$AH$2,0)
))),"")</f>
        <v>0</v>
      </c>
      <c r="AM178" s="13" t="str">
        <f>_xlfn.IFNA(IF(AM$3="Productivity",
INDEX('Productivity Dump'!$E$4:$AJ$500,
MATCH($A178,'Productivity Dump'!$A$4:$A$500,0),
MATCH(AM$2,'Productivity Dump'!$E$3:$AJ$3,0)
),
IF(AM$3="Attendance",
INDEX('Attendance Dump'!$E$2:$AI$400,
MATCH($A178,'Attendance Dump'!$B$2:$B$400,0),
MATCH(AM$2,'Attendance Dump'!$E$1:$AI$1,0)
),
INDEX('Active Hour''s Dump'!$D$3:$AH$337,
MATCH($C178,'Active Hour''s Dump'!$A$3:$A$337,0),
MATCH(AM$2,'Active Hour''s Dump'!$D$2:$AH$2,0)
))),"")</f>
        <v>WO</v>
      </c>
      <c r="AN178" s="54">
        <f>_xlfn.IFNA(IF(AN$3="Productivity",
INDEX('Productivity Dump'!$E$4:$AJ$500,
MATCH($A178,'Productivity Dump'!$A$4:$A$500,0),
MATCH(AN$2,'Productivity Dump'!$E$3:$AJ$3,0)
),
IF(AN$3="Attendance",
INDEX('Attendance Dump'!$E$2:$AI$400,
MATCH($A178,'Attendance Dump'!$B$2:$B$400,0),
MATCH(AN$2,'Attendance Dump'!$E$1:$AI$1,0)
),
INDEX('Active Hour''s Dump'!$D$3:$AH$337,
MATCH($C178,'Active Hour''s Dump'!$A$3:$A$337,0),
MATCH(AN$2,'Active Hour''s Dump'!$D$2:$AH$2,0)
))),"")</f>
        <v>0</v>
      </c>
      <c r="AO178" s="13">
        <f>_xlfn.IFNA(IF(AO$3="Productivity",
INDEX('Productivity Dump'!$E$4:$AJ$500,
MATCH($A178,'Productivity Dump'!$A$4:$A$500,0),
MATCH(AO$2,'Productivity Dump'!$E$3:$AJ$3,0)
),
IF(AO$3="Attendance",
INDEX('Attendance Dump'!$E$2:$AI$400,
MATCH($A178,'Attendance Dump'!$B$2:$B$400,0),
MATCH(AO$2,'Attendance Dump'!$E$1:$AI$1,0)
),
INDEX('Active Hour''s Dump'!$D$3:$AH$337,
MATCH($C178,'Active Hour''s Dump'!$A$3:$A$337,0),
MATCH(AO$2,'Active Hour''s Dump'!$D$2:$AH$2,0)
))),"")</f>
        <v>690.33799999999997</v>
      </c>
      <c r="AP178" s="13" t="str">
        <f>_xlfn.IFNA(IF(AP$3="Productivity",
INDEX('Productivity Dump'!$E$4:$AJ$500,
MATCH($A178,'Productivity Dump'!$A$4:$A$500,0),
MATCH(AP$2,'Productivity Dump'!$E$3:$AJ$3,0)
),
IF(AP$3="Attendance",
INDEX('Attendance Dump'!$E$2:$AI$400,
MATCH($A178,'Attendance Dump'!$B$2:$B$400,0),
MATCH(AP$2,'Attendance Dump'!$E$1:$AI$1,0)
),
INDEX('Active Hour''s Dump'!$D$3:$AH$337,
MATCH($C178,'Active Hour''s Dump'!$A$3:$A$337,0),
MATCH(AP$2,'Active Hour''s Dump'!$D$2:$AH$2,0)
))),"")</f>
        <v>P</v>
      </c>
      <c r="AQ178" s="54">
        <f>_xlfn.IFNA(IF(AQ$3="Productivity",
INDEX('Productivity Dump'!$E$4:$AJ$500,
MATCH($A178,'Productivity Dump'!$A$4:$A$500,0),
MATCH(AQ$2,'Productivity Dump'!$E$3:$AJ$3,0)
),
IF(AQ$3="Attendance",
INDEX('Attendance Dump'!$E$2:$AI$400,
MATCH($A178,'Attendance Dump'!$B$2:$B$400,0),
MATCH(AQ$2,'Attendance Dump'!$E$1:$AI$1,0)
),
INDEX('Active Hour''s Dump'!$D$3:$AH$337,
MATCH($C178,'Active Hour''s Dump'!$A$3:$A$337,0),
MATCH(AQ$2,'Active Hour''s Dump'!$D$2:$AH$2,0)
))),"")</f>
        <v>6.8333333333333304</v>
      </c>
      <c r="AR178" s="13">
        <f>_xlfn.IFNA(IF(AR$3="Productivity",
INDEX('Productivity Dump'!$E$4:$AJ$500,
MATCH($A178,'Productivity Dump'!$A$4:$A$500,0),
MATCH(AR$2,'Productivity Dump'!$E$3:$AJ$3,0)
),
IF(AR$3="Attendance",
INDEX('Attendance Dump'!$E$2:$AI$400,
MATCH($A178,'Attendance Dump'!$B$2:$B$400,0),
MATCH(AR$2,'Attendance Dump'!$E$1:$AI$1,0)
),
INDEX('Active Hour''s Dump'!$D$3:$AH$337,
MATCH($C178,'Active Hour''s Dump'!$A$3:$A$337,0),
MATCH(AR$2,'Active Hour''s Dump'!$D$2:$AH$2,0)
))),"")</f>
        <v>992.50099999999986</v>
      </c>
      <c r="AS178" s="13" t="str">
        <f>_xlfn.IFNA(IF(AS$3="Productivity",
INDEX('Productivity Dump'!$E$4:$AJ$500,
MATCH($A178,'Productivity Dump'!$A$4:$A$500,0),
MATCH(AS$2,'Productivity Dump'!$E$3:$AJ$3,0)
),
IF(AS$3="Attendance",
INDEX('Attendance Dump'!$E$2:$AI$400,
MATCH($A178,'Attendance Dump'!$B$2:$B$400,0),
MATCH(AS$2,'Attendance Dump'!$E$1:$AI$1,0)
),
INDEX('Active Hour''s Dump'!$D$3:$AH$337,
MATCH($C178,'Active Hour''s Dump'!$A$3:$A$337,0),
MATCH(AS$2,'Active Hour''s Dump'!$D$2:$AH$2,0)
))),"")</f>
        <v>P</v>
      </c>
      <c r="AT178" s="54">
        <f>_xlfn.IFNA(IF(AT$3="Productivity",
INDEX('Productivity Dump'!$E$4:$AJ$500,
MATCH($A178,'Productivity Dump'!$A$4:$A$500,0),
MATCH(AT$2,'Productivity Dump'!$E$3:$AJ$3,0)
),
IF(AT$3="Attendance",
INDEX('Attendance Dump'!$E$2:$AI$400,
MATCH($A178,'Attendance Dump'!$B$2:$B$400,0),
MATCH(AT$2,'Attendance Dump'!$E$1:$AI$1,0)
),
INDEX('Active Hour''s Dump'!$D$3:$AH$337,
MATCH($C178,'Active Hour''s Dump'!$A$3:$A$337,0),
MATCH(AT$2,'Active Hour''s Dump'!$D$2:$AH$2,0)
))),"")</f>
        <v>8.8333333333333304</v>
      </c>
      <c r="AU178" s="13">
        <f>_xlfn.IFNA(IF(AU$3="Productivity",
INDEX('Productivity Dump'!$E$4:$AJ$500,
MATCH($A178,'Productivity Dump'!$A$4:$A$500,0),
MATCH(AU$2,'Productivity Dump'!$E$3:$AJ$3,0)
),
IF(AU$3="Attendance",
INDEX('Attendance Dump'!$E$2:$AI$400,
MATCH($A178,'Attendance Dump'!$B$2:$B$400,0),
MATCH(AU$2,'Attendance Dump'!$E$1:$AI$1,0)
),
INDEX('Active Hour''s Dump'!$D$3:$AH$337,
MATCH($C178,'Active Hour''s Dump'!$A$3:$A$337,0),
MATCH(AU$2,'Active Hour''s Dump'!$D$2:$AH$2,0)
))),"")</f>
        <v>1223.4890000000003</v>
      </c>
      <c r="AV178" s="13" t="str">
        <f>_xlfn.IFNA(IF(AV$3="Productivity",
INDEX('Productivity Dump'!$E$4:$AJ$500,
MATCH($A178,'Productivity Dump'!$A$4:$A$500,0),
MATCH(AV$2,'Productivity Dump'!$E$3:$AJ$3,0)
),
IF(AV$3="Attendance",
INDEX('Attendance Dump'!$E$2:$AI$400,
MATCH($A178,'Attendance Dump'!$B$2:$B$400,0),
MATCH(AV$2,'Attendance Dump'!$E$1:$AI$1,0)
),
INDEX('Active Hour''s Dump'!$D$3:$AH$337,
MATCH($C178,'Active Hour''s Dump'!$A$3:$A$337,0),
MATCH(AV$2,'Active Hour''s Dump'!$D$2:$AH$2,0)
))),"")</f>
        <v>P</v>
      </c>
      <c r="AW178" s="54">
        <f>_xlfn.IFNA(IF(AW$3="Productivity",
INDEX('Productivity Dump'!$E$4:$AJ$500,
MATCH($A178,'Productivity Dump'!$A$4:$A$500,0),
MATCH(AW$2,'Productivity Dump'!$E$3:$AJ$3,0)
),
IF(AW$3="Attendance",
INDEX('Attendance Dump'!$E$2:$AI$400,
MATCH($A178,'Attendance Dump'!$B$2:$B$400,0),
MATCH(AW$2,'Attendance Dump'!$E$1:$AI$1,0)
),
INDEX('Active Hour''s Dump'!$D$3:$AH$337,
MATCH($C178,'Active Hour''s Dump'!$A$3:$A$337,0),
MATCH(AW$2,'Active Hour''s Dump'!$D$2:$AH$2,0)
))),"")</f>
        <v>9.4166666666666696</v>
      </c>
      <c r="AX178" s="13">
        <f>_xlfn.IFNA(IF(AX$3="Productivity",
INDEX('Productivity Dump'!$E$4:$AJ$500,
MATCH($A178,'Productivity Dump'!$A$4:$A$500,0),
MATCH(AX$2,'Productivity Dump'!$E$3:$AJ$3,0)
),
IF(AX$3="Attendance",
INDEX('Attendance Dump'!$E$2:$AI$400,
MATCH($A178,'Attendance Dump'!$B$2:$B$400,0),
MATCH(AX$2,'Attendance Dump'!$E$1:$AI$1,0)
),
INDEX('Active Hour''s Dump'!$D$3:$AH$337,
MATCH($C178,'Active Hour''s Dump'!$A$3:$A$337,0),
MATCH(AX$2,'Active Hour''s Dump'!$D$2:$AH$2,0)
))),"")</f>
        <v>1118.569</v>
      </c>
      <c r="AY178" s="13" t="str">
        <f>_xlfn.IFNA(IF(AY$3="Productivity",
INDEX('Productivity Dump'!$E$4:$AJ$500,
MATCH($A178,'Productivity Dump'!$A$4:$A$500,0),
MATCH(AY$2,'Productivity Dump'!$E$3:$AJ$3,0)
),
IF(AY$3="Attendance",
INDEX('Attendance Dump'!$E$2:$AI$400,
MATCH($A178,'Attendance Dump'!$B$2:$B$400,0),
MATCH(AY$2,'Attendance Dump'!$E$1:$AI$1,0)
),
INDEX('Active Hour''s Dump'!$D$3:$AH$337,
MATCH($C178,'Active Hour''s Dump'!$A$3:$A$337,0),
MATCH(AY$2,'Active Hour''s Dump'!$D$2:$AH$2,0)
))),"")</f>
        <v>P</v>
      </c>
      <c r="AZ178" s="54">
        <f>_xlfn.IFNA(IF(AZ$3="Productivity",
INDEX('Productivity Dump'!$E$4:$AJ$500,
MATCH($A178,'Productivity Dump'!$A$4:$A$500,0),
MATCH(AZ$2,'Productivity Dump'!$E$3:$AJ$3,0)
),
IF(AZ$3="Attendance",
INDEX('Attendance Dump'!$E$2:$AI$400,
MATCH($A178,'Attendance Dump'!$B$2:$B$400,0),
MATCH(AZ$2,'Attendance Dump'!$E$1:$AI$1,0)
),
INDEX('Active Hour''s Dump'!$D$3:$AH$337,
MATCH($C178,'Active Hour''s Dump'!$A$3:$A$337,0),
MATCH(AZ$2,'Active Hour''s Dump'!$D$2:$AH$2,0)
))),"")</f>
        <v>10.25</v>
      </c>
      <c r="BA178" s="13">
        <f>_xlfn.IFNA(IF(BA$3="Productivity",
INDEX('Productivity Dump'!$E$4:$AJ$500,
MATCH($A178,'Productivity Dump'!$A$4:$A$500,0),
MATCH(BA$2,'Productivity Dump'!$E$3:$AJ$3,0)
),
IF(BA$3="Attendance",
INDEX('Attendance Dump'!$E$2:$AI$400,
MATCH($A178,'Attendance Dump'!$B$2:$B$400,0),
MATCH(BA$2,'Attendance Dump'!$E$1:$AI$1,0)
),
INDEX('Active Hour''s Dump'!$D$3:$AH$337,
MATCH($C178,'Active Hour''s Dump'!$A$3:$A$337,0),
MATCH(BA$2,'Active Hour''s Dump'!$D$2:$AH$2,0)
))),"")</f>
        <v>1101.9059999999999</v>
      </c>
      <c r="BB178" s="13" t="str">
        <f>_xlfn.IFNA(IF(BB$3="Productivity",
INDEX('Productivity Dump'!$E$4:$AJ$500,
MATCH($A178,'Productivity Dump'!$A$4:$A$500,0),
MATCH(BB$2,'Productivity Dump'!$E$3:$AJ$3,0)
),
IF(BB$3="Attendance",
INDEX('Attendance Dump'!$E$2:$AI$400,
MATCH($A178,'Attendance Dump'!$B$2:$B$400,0),
MATCH(BB$2,'Attendance Dump'!$E$1:$AI$1,0)
),
INDEX('Active Hour''s Dump'!$D$3:$AH$337,
MATCH($C178,'Active Hour''s Dump'!$A$3:$A$337,0),
MATCH(BB$2,'Active Hour''s Dump'!$D$2:$AH$2,0)
))),"")</f>
        <v>P</v>
      </c>
      <c r="BC178" s="54">
        <f>_xlfn.IFNA(IF(BC$3="Productivity",
INDEX('Productivity Dump'!$E$4:$AJ$500,
MATCH($A178,'Productivity Dump'!$A$4:$A$500,0),
MATCH(BC$2,'Productivity Dump'!$E$3:$AJ$3,0)
),
IF(BC$3="Attendance",
INDEX('Attendance Dump'!$E$2:$AI$400,
MATCH($A178,'Attendance Dump'!$B$2:$B$400,0),
MATCH(BC$2,'Attendance Dump'!$E$1:$AI$1,0)
),
INDEX('Active Hour''s Dump'!$D$3:$AH$337,
MATCH($C178,'Active Hour''s Dump'!$A$3:$A$337,0),
MATCH(BC$2,'Active Hour''s Dump'!$D$2:$AH$2,0)
))),"")</f>
        <v>7.1666666666666696</v>
      </c>
      <c r="BD178" s="13">
        <f>_xlfn.IFNA(IF(BD$3="Productivity",
INDEX('Productivity Dump'!$E$4:$AJ$500,
MATCH($A178,'Productivity Dump'!$A$4:$A$500,0),
MATCH(BD$2,'Productivity Dump'!$E$3:$AJ$3,0)
),
IF(BD$3="Attendance",
INDEX('Attendance Dump'!$E$2:$AI$400,
MATCH($A178,'Attendance Dump'!$B$2:$B$400,0),
MATCH(BD$2,'Attendance Dump'!$E$1:$AI$1,0)
),
INDEX('Active Hour''s Dump'!$D$3:$AH$337,
MATCH($C178,'Active Hour''s Dump'!$A$3:$A$337,0),
MATCH(BD$2,'Active Hour''s Dump'!$D$2:$AH$2,0)
))),"")</f>
        <v>0</v>
      </c>
      <c r="BE178" s="13" t="str">
        <f>_xlfn.IFNA(IF(BE$3="Productivity",
INDEX('Productivity Dump'!$E$4:$AJ$500,
MATCH($A178,'Productivity Dump'!$A$4:$A$500,0),
MATCH(BE$2,'Productivity Dump'!$E$3:$AJ$3,0)
),
IF(BE$3="Attendance",
INDEX('Attendance Dump'!$E$2:$AI$400,
MATCH($A178,'Attendance Dump'!$B$2:$B$400,0),
MATCH(BE$2,'Attendance Dump'!$E$1:$AI$1,0)
),
INDEX('Active Hour''s Dump'!$D$3:$AH$337,
MATCH($C178,'Active Hour''s Dump'!$A$3:$A$337,0),
MATCH(BE$2,'Active Hour''s Dump'!$D$2:$AH$2,0)
))),"")</f>
        <v>PL</v>
      </c>
      <c r="BF178" s="54">
        <f>_xlfn.IFNA(IF(BF$3="Productivity",
INDEX('Productivity Dump'!$E$4:$AJ$500,
MATCH($A178,'Productivity Dump'!$A$4:$A$500,0),
MATCH(BF$2,'Productivity Dump'!$E$3:$AJ$3,0)
),
IF(BF$3="Attendance",
INDEX('Attendance Dump'!$E$2:$AI$400,
MATCH($A178,'Attendance Dump'!$B$2:$B$400,0),
MATCH(BF$2,'Attendance Dump'!$E$1:$AI$1,0)
),
INDEX('Active Hour''s Dump'!$D$3:$AH$337,
MATCH($C178,'Active Hour''s Dump'!$A$3:$A$337,0),
MATCH(BF$2,'Active Hour''s Dump'!$D$2:$AH$2,0)
))),"")</f>
        <v>0</v>
      </c>
      <c r="BG178" s="13">
        <f>_xlfn.IFNA(IF(BG$3="Productivity",
INDEX('Productivity Dump'!$E$4:$AJ$500,
MATCH($A178,'Productivity Dump'!$A$4:$A$500,0),
MATCH(BG$2,'Productivity Dump'!$E$3:$AJ$3,0)
),
IF(BG$3="Attendance",
INDEX('Attendance Dump'!$E$2:$AI$400,
MATCH($A178,'Attendance Dump'!$B$2:$B$400,0),
MATCH(BG$2,'Attendance Dump'!$E$1:$AI$1,0)
),
INDEX('Active Hour''s Dump'!$D$3:$AH$337,
MATCH($C178,'Active Hour''s Dump'!$A$3:$A$337,0),
MATCH(BG$2,'Active Hour''s Dump'!$D$2:$AH$2,0)
))),"")</f>
        <v>0</v>
      </c>
      <c r="BH178" s="13" t="str">
        <f>_xlfn.IFNA(IF(BH$3="Productivity",
INDEX('Productivity Dump'!$E$4:$AJ$500,
MATCH($A178,'Productivity Dump'!$A$4:$A$500,0),
MATCH(BH$2,'Productivity Dump'!$E$3:$AJ$3,0)
),
IF(BH$3="Attendance",
INDEX('Attendance Dump'!$E$2:$AI$400,
MATCH($A178,'Attendance Dump'!$B$2:$B$400,0),
MATCH(BH$2,'Attendance Dump'!$E$1:$AI$1,0)
),
INDEX('Active Hour''s Dump'!$D$3:$AH$337,
MATCH($C178,'Active Hour''s Dump'!$A$3:$A$337,0),
MATCH(BH$2,'Active Hour''s Dump'!$D$2:$AH$2,0)
))),"")</f>
        <v>PL</v>
      </c>
      <c r="BI178" s="54">
        <f>_xlfn.IFNA(IF(BI$3="Productivity",
INDEX('Productivity Dump'!$E$4:$AJ$500,
MATCH($A178,'Productivity Dump'!$A$4:$A$500,0),
MATCH(BI$2,'Productivity Dump'!$E$3:$AJ$3,0)
),
IF(BI$3="Attendance",
INDEX('Attendance Dump'!$E$2:$AI$400,
MATCH($A178,'Attendance Dump'!$B$2:$B$400,0),
MATCH(BI$2,'Attendance Dump'!$E$1:$AI$1,0)
),
INDEX('Active Hour''s Dump'!$D$3:$AH$337,
MATCH($C178,'Active Hour''s Dump'!$A$3:$A$337,0),
MATCH(BI$2,'Active Hour''s Dump'!$D$2:$AH$2,0)
))),"")</f>
        <v>0</v>
      </c>
      <c r="BJ178" s="13">
        <f>_xlfn.IFNA(IF(BJ$3="Productivity",
INDEX('Productivity Dump'!$E$4:$AJ$500,
MATCH($A178,'Productivity Dump'!$A$4:$A$500,0),
MATCH(BJ$2,'Productivity Dump'!$E$3:$AJ$3,0)
),
IF(BJ$3="Attendance",
INDEX('Attendance Dump'!$E$2:$AI$400,
MATCH($A178,'Attendance Dump'!$B$2:$B$400,0),
MATCH(BJ$2,'Attendance Dump'!$E$1:$AI$1,0)
),
INDEX('Active Hour''s Dump'!$D$3:$AH$337,
MATCH($C178,'Active Hour''s Dump'!$A$3:$A$337,0),
MATCH(BJ$2,'Active Hour''s Dump'!$D$2:$AH$2,0)
))),"")</f>
        <v>0</v>
      </c>
      <c r="BK178" s="13" t="str">
        <f>_xlfn.IFNA(IF(BK$3="Productivity",
INDEX('Productivity Dump'!$E$4:$AJ$500,
MATCH($A178,'Productivity Dump'!$A$4:$A$500,0),
MATCH(BK$2,'Productivity Dump'!$E$3:$AJ$3,0)
),
IF(BK$3="Attendance",
INDEX('Attendance Dump'!$E$2:$AI$400,
MATCH($A178,'Attendance Dump'!$B$2:$B$400,0),
MATCH(BK$2,'Attendance Dump'!$E$1:$AI$1,0)
),
INDEX('Active Hour''s Dump'!$D$3:$AH$337,
MATCH($C178,'Active Hour''s Dump'!$A$3:$A$337,0),
MATCH(BK$2,'Active Hour''s Dump'!$D$2:$AH$2,0)
))),"")</f>
        <v>PL</v>
      </c>
      <c r="BL178" s="54">
        <f>_xlfn.IFNA(IF(BL$3="Productivity",
INDEX('Productivity Dump'!$E$4:$AJ$500,
MATCH($A178,'Productivity Dump'!$A$4:$A$500,0),
MATCH(BL$2,'Productivity Dump'!$E$3:$AJ$3,0)
),
IF(BL$3="Attendance",
INDEX('Attendance Dump'!$E$2:$AI$400,
MATCH($A178,'Attendance Dump'!$B$2:$B$400,0),
MATCH(BL$2,'Attendance Dump'!$E$1:$AI$1,0)
),
INDEX('Active Hour''s Dump'!$D$3:$AH$337,
MATCH($C178,'Active Hour''s Dump'!$A$3:$A$337,0),
MATCH(BL$2,'Active Hour''s Dump'!$D$2:$AH$2,0)
))),"")</f>
        <v>0</v>
      </c>
      <c r="BM178" s="13">
        <f>_xlfn.IFNA(IF(BM$3="Productivity",
INDEX('Productivity Dump'!$E$4:$AJ$500,
MATCH($A178,'Productivity Dump'!$A$4:$A$500,0),
MATCH(BM$2,'Productivity Dump'!$E$3:$AJ$3,0)
),
IF(BM$3="Attendance",
INDEX('Attendance Dump'!$E$2:$AI$400,
MATCH($A178,'Attendance Dump'!$B$2:$B$400,0),
MATCH(BM$2,'Attendance Dump'!$E$1:$AI$1,0)
),
INDEX('Active Hour''s Dump'!$D$3:$AH$337,
MATCH($C178,'Active Hour''s Dump'!$A$3:$A$337,0),
MATCH(BM$2,'Active Hour''s Dump'!$D$2:$AH$2,0)
))),"")</f>
        <v>1250.1149999999998</v>
      </c>
      <c r="BN178" s="13" t="str">
        <f>_xlfn.IFNA(IF(BN$3="Productivity",
INDEX('Productivity Dump'!$E$4:$AJ$500,
MATCH($A178,'Productivity Dump'!$A$4:$A$500,0),
MATCH(BN$2,'Productivity Dump'!$E$3:$AJ$3,0)
),
IF(BN$3="Attendance",
INDEX('Attendance Dump'!$E$2:$AI$400,
MATCH($A178,'Attendance Dump'!$B$2:$B$400,0),
MATCH(BN$2,'Attendance Dump'!$E$1:$AI$1,0)
),
INDEX('Active Hour''s Dump'!$D$3:$AH$337,
MATCH($C178,'Active Hour''s Dump'!$A$3:$A$337,0),
MATCH(BN$2,'Active Hour''s Dump'!$D$2:$AH$2,0)
))),"")</f>
        <v>P</v>
      </c>
      <c r="BO178" s="54">
        <f>_xlfn.IFNA(IF(BO$3="Productivity",
INDEX('Productivity Dump'!$E$4:$AJ$500,
MATCH($A178,'Productivity Dump'!$A$4:$A$500,0),
MATCH(BO$2,'Productivity Dump'!$E$3:$AJ$3,0)
),
IF(BO$3="Attendance",
INDEX('Attendance Dump'!$E$2:$AI$400,
MATCH($A178,'Attendance Dump'!$B$2:$B$400,0),
MATCH(BO$2,'Attendance Dump'!$E$1:$AI$1,0)
),
INDEX('Active Hour''s Dump'!$D$3:$AH$337,
MATCH($C178,'Active Hour''s Dump'!$A$3:$A$337,0),
MATCH(BO$2,'Active Hour''s Dump'!$D$2:$AH$2,0)
))),"")</f>
        <v>9.4166666666666696</v>
      </c>
      <c r="BP178" s="13">
        <f>_xlfn.IFNA(IF(BP$3="Productivity",
INDEX('Productivity Dump'!$E$4:$AJ$500,
MATCH($A178,'Productivity Dump'!$A$4:$A$500,0),
MATCH(BP$2,'Productivity Dump'!$E$3:$AJ$3,0)
),
IF(BP$3="Attendance",
INDEX('Attendance Dump'!$E$2:$AI$400,
MATCH($A178,'Attendance Dump'!$B$2:$B$400,0),
MATCH(BP$2,'Attendance Dump'!$E$1:$AI$1,0)
),
INDEX('Active Hour''s Dump'!$D$3:$AH$337,
MATCH($C178,'Active Hour''s Dump'!$A$3:$A$337,0),
MATCH(BP$2,'Active Hour''s Dump'!$D$2:$AH$2,0)
))),"")</f>
        <v>900.44099999999992</v>
      </c>
      <c r="BQ178" s="13" t="str">
        <f>_xlfn.IFNA(IF(BQ$3="Productivity",
INDEX('Productivity Dump'!$E$4:$AJ$500,
MATCH($A178,'Productivity Dump'!$A$4:$A$500,0),
MATCH(BQ$2,'Productivity Dump'!$E$3:$AJ$3,0)
),
IF(BQ$3="Attendance",
INDEX('Attendance Dump'!$E$2:$AI$400,
MATCH($A178,'Attendance Dump'!$B$2:$B$400,0),
MATCH(BQ$2,'Attendance Dump'!$E$1:$AI$1,0)
),
INDEX('Active Hour''s Dump'!$D$3:$AH$337,
MATCH($C178,'Active Hour''s Dump'!$A$3:$A$337,0),
MATCH(BQ$2,'Active Hour''s Dump'!$D$2:$AH$2,0)
))),"")</f>
        <v>P</v>
      </c>
      <c r="BR178" s="54">
        <f>_xlfn.IFNA(IF(BR$3="Productivity",
INDEX('Productivity Dump'!$E$4:$AJ$500,
MATCH($A178,'Productivity Dump'!$A$4:$A$500,0),
MATCH(BR$2,'Productivity Dump'!$E$3:$AJ$3,0)
),
IF(BR$3="Attendance",
INDEX('Attendance Dump'!$E$2:$AI$400,
MATCH($A178,'Attendance Dump'!$B$2:$B$400,0),
MATCH(BR$2,'Attendance Dump'!$E$1:$AI$1,0)
),
INDEX('Active Hour''s Dump'!$D$3:$AH$337,
MATCH($C178,'Active Hour''s Dump'!$A$3:$A$337,0),
MATCH(BR$2,'Active Hour''s Dump'!$D$2:$AH$2,0)
))),"")</f>
        <v>7.75</v>
      </c>
      <c r="BS178" s="13">
        <f>_xlfn.IFNA(IF(BS$3="Productivity",
INDEX('Productivity Dump'!$E$4:$AJ$500,
MATCH($A178,'Productivity Dump'!$A$4:$A$500,0),
MATCH(BS$2,'Productivity Dump'!$E$3:$AJ$3,0)
),
IF(BS$3="Attendance",
INDEX('Attendance Dump'!$E$2:$AI$400,
MATCH($A178,'Attendance Dump'!$B$2:$B$400,0),
MATCH(BS$2,'Attendance Dump'!$E$1:$AI$1,0)
),
INDEX('Active Hour''s Dump'!$D$3:$AH$337,
MATCH($C178,'Active Hour''s Dump'!$A$3:$A$337,0),
MATCH(BS$2,'Active Hour''s Dump'!$D$2:$AH$2,0)
))),"")</f>
        <v>1085.671</v>
      </c>
      <c r="BT178" s="13" t="str">
        <f>_xlfn.IFNA(IF(BT$3="Productivity",
INDEX('Productivity Dump'!$E$4:$AJ$500,
MATCH($A178,'Productivity Dump'!$A$4:$A$500,0),
MATCH(BT$2,'Productivity Dump'!$E$3:$AJ$3,0)
),
IF(BT$3="Attendance",
INDEX('Attendance Dump'!$E$2:$AI$400,
MATCH($A178,'Attendance Dump'!$B$2:$B$400,0),
MATCH(BT$2,'Attendance Dump'!$E$1:$AI$1,0)
),
INDEX('Active Hour''s Dump'!$D$3:$AH$337,
MATCH($C178,'Active Hour''s Dump'!$A$3:$A$337,0),
MATCH(BT$2,'Active Hour''s Dump'!$D$2:$AH$2,0)
))),"")</f>
        <v>H(P)</v>
      </c>
      <c r="BU178" s="54">
        <f>_xlfn.IFNA(IF(BU$3="Productivity",
INDEX('Productivity Dump'!$E$4:$AJ$500,
MATCH($A178,'Productivity Dump'!$A$4:$A$500,0),
MATCH(BU$2,'Productivity Dump'!$E$3:$AJ$3,0)
),
IF(BU$3="Attendance",
INDEX('Attendance Dump'!$E$2:$AI$400,
MATCH($A178,'Attendance Dump'!$B$2:$B$400,0),
MATCH(BU$2,'Attendance Dump'!$E$1:$AI$1,0)
),
INDEX('Active Hour''s Dump'!$D$3:$AH$337,
MATCH($C178,'Active Hour''s Dump'!$A$3:$A$337,0),
MATCH(BU$2,'Active Hour''s Dump'!$D$2:$AH$2,0)
))),"")</f>
        <v>8.1666666666666696</v>
      </c>
      <c r="BV178" s="13">
        <f>_xlfn.IFNA(IF(BV$3="Productivity",
INDEX('Productivity Dump'!$E$4:$AJ$500,
MATCH($A178,'Productivity Dump'!$A$4:$A$500,0),
MATCH(BV$2,'Productivity Dump'!$E$3:$AJ$3,0)
),
IF(BV$3="Attendance",
INDEX('Attendance Dump'!$E$2:$AI$400,
MATCH($A178,'Attendance Dump'!$B$2:$B$400,0),
MATCH(BV$2,'Attendance Dump'!$E$1:$AI$1,0)
),
INDEX('Active Hour''s Dump'!$D$3:$AH$337,
MATCH($C178,'Active Hour''s Dump'!$A$3:$A$337,0),
MATCH(BV$2,'Active Hour''s Dump'!$D$2:$AH$2,0)
))),"")</f>
        <v>872.53399999999999</v>
      </c>
      <c r="BW178" s="13" t="str">
        <f>_xlfn.IFNA(IF(BW$3="Productivity",
INDEX('Productivity Dump'!$E$4:$AJ$500,
MATCH($A178,'Productivity Dump'!$A$4:$A$500,0),
MATCH(BW$2,'Productivity Dump'!$E$3:$AJ$3,0)
),
IF(BW$3="Attendance",
INDEX('Attendance Dump'!$E$2:$AI$400,
MATCH($A178,'Attendance Dump'!$B$2:$B$400,0),
MATCH(BW$2,'Attendance Dump'!$E$1:$AI$1,0)
),
INDEX('Active Hour''s Dump'!$D$3:$AH$337,
MATCH($C178,'Active Hour''s Dump'!$A$3:$A$337,0),
MATCH(BW$2,'Active Hour''s Dump'!$D$2:$AH$2,0)
))),"")</f>
        <v>P</v>
      </c>
      <c r="BX178" s="54">
        <f>_xlfn.IFNA(IF(BX$3="Productivity",
INDEX('Productivity Dump'!$E$4:$AJ$500,
MATCH($A178,'Productivity Dump'!$A$4:$A$500,0),
MATCH(BX$2,'Productivity Dump'!$E$3:$AJ$3,0)
),
IF(BX$3="Attendance",
INDEX('Attendance Dump'!$E$2:$AI$400,
MATCH($A178,'Attendance Dump'!$B$2:$B$400,0),
MATCH(BX$2,'Attendance Dump'!$E$1:$AI$1,0)
),
INDEX('Active Hour''s Dump'!$D$3:$AH$337,
MATCH($C178,'Active Hour''s Dump'!$A$3:$A$337,0),
MATCH(BX$2,'Active Hour''s Dump'!$D$2:$AH$2,0)
))),"")</f>
        <v>7.5833333333333304</v>
      </c>
      <c r="BY178" s="13">
        <f>_xlfn.IFNA(IF(BY$3="Productivity",
INDEX('Productivity Dump'!$E$4:$AJ$500,
MATCH($A178,'Productivity Dump'!$A$4:$A$500,0),
MATCH(BY$2,'Productivity Dump'!$E$3:$AJ$3,0)
),
IF(BY$3="Attendance",
INDEX('Attendance Dump'!$E$2:$AI$400,
MATCH($A178,'Attendance Dump'!$B$2:$B$400,0),
MATCH(BY$2,'Attendance Dump'!$E$1:$AI$1,0)
),
INDEX('Active Hour''s Dump'!$D$3:$AH$337,
MATCH($C178,'Active Hour''s Dump'!$A$3:$A$337,0),
MATCH(BY$2,'Active Hour''s Dump'!$D$2:$AH$2,0)
))),"")</f>
        <v>29.477999999999998</v>
      </c>
      <c r="BZ178" s="13" t="str">
        <f>_xlfn.IFNA(IF(BZ$3="Productivity",
INDEX('Productivity Dump'!$E$4:$AJ$500,
MATCH($A178,'Productivity Dump'!$A$4:$A$500,0),
MATCH(BZ$2,'Productivity Dump'!$E$3:$AJ$3,0)
),
IF(BZ$3="Attendance",
INDEX('Attendance Dump'!$E$2:$AI$400,
MATCH($A178,'Attendance Dump'!$B$2:$B$400,0),
MATCH(BZ$2,'Attendance Dump'!$E$1:$AI$1,0)
),
INDEX('Active Hour''s Dump'!$D$3:$AH$337,
MATCH($C178,'Active Hour''s Dump'!$A$3:$A$337,0),
MATCH(BZ$2,'Active Hour''s Dump'!$D$2:$AH$2,0)
))),"")</f>
        <v>P</v>
      </c>
      <c r="CA178" s="54">
        <f>_xlfn.IFNA(IF(CA$3="Productivity",
INDEX('Productivity Dump'!$E$4:$AJ$500,
MATCH($A178,'Productivity Dump'!$A$4:$A$500,0),
MATCH(CA$2,'Productivity Dump'!$E$3:$AJ$3,0)
),
IF(CA$3="Attendance",
INDEX('Attendance Dump'!$E$2:$AI$400,
MATCH($A178,'Attendance Dump'!$B$2:$B$400,0),
MATCH(CA$2,'Attendance Dump'!$E$1:$AI$1,0)
),
INDEX('Active Hour''s Dump'!$D$3:$AH$337,
MATCH($C178,'Active Hour''s Dump'!$A$3:$A$337,0),
MATCH(CA$2,'Active Hour''s Dump'!$D$2:$AH$2,0)
))),"")</f>
        <v>0.33333333333333298</v>
      </c>
      <c r="CB178" s="13">
        <f>_xlfn.IFNA(IF(CB$3="Productivity",
INDEX('Productivity Dump'!$E$4:$AJ$500,
MATCH($A178,'Productivity Dump'!$A$4:$A$500,0),
MATCH(CB$2,'Productivity Dump'!$E$3:$AJ$3,0)
),
IF(CB$3="Attendance",
INDEX('Attendance Dump'!$E$2:$AI$400,
MATCH($A178,'Attendance Dump'!$B$2:$B$400,0),
MATCH(CB$2,'Attendance Dump'!$E$1:$AI$1,0)
),
INDEX('Active Hour''s Dump'!$D$3:$AH$337,
MATCH($C178,'Active Hour''s Dump'!$A$3:$A$337,0),
MATCH(CB$2,'Active Hour''s Dump'!$D$2:$AH$2,0)
))),"")</f>
        <v>0</v>
      </c>
      <c r="CC178" s="13" t="str">
        <f>_xlfn.IFNA(IF(CC$3="Productivity",
INDEX('Productivity Dump'!$E$4:$AJ$500,
MATCH($A178,'Productivity Dump'!$A$4:$A$500,0),
MATCH(CC$2,'Productivity Dump'!$E$3:$AJ$3,0)
),
IF(CC$3="Attendance",
INDEX('Attendance Dump'!$E$2:$AI$400,
MATCH($A178,'Attendance Dump'!$B$2:$B$400,0),
MATCH(CC$2,'Attendance Dump'!$E$1:$AI$1,0)
),
INDEX('Active Hour''s Dump'!$D$3:$AH$337,
MATCH($C178,'Active Hour''s Dump'!$A$3:$A$337,0),
MATCH(CC$2,'Active Hour''s Dump'!$D$2:$AH$2,0)
))),"")</f>
        <v>WO</v>
      </c>
      <c r="CD178" s="54">
        <f>_xlfn.IFNA(IF(CD$3="Productivity",
INDEX('Productivity Dump'!$E$4:$AJ$500,
MATCH($A178,'Productivity Dump'!$A$4:$A$500,0),
MATCH(CD$2,'Productivity Dump'!$E$3:$AJ$3,0)
),
IF(CD$3="Attendance",
INDEX('Attendance Dump'!$E$2:$AI$400,
MATCH($A178,'Attendance Dump'!$B$2:$B$400,0),
MATCH(CD$2,'Attendance Dump'!$E$1:$AI$1,0)
),
INDEX('Active Hour''s Dump'!$D$3:$AH$337,
MATCH($C178,'Active Hour''s Dump'!$A$3:$A$337,0),
MATCH(CD$2,'Active Hour''s Dump'!$D$2:$AH$2,0)
))),"")</f>
        <v>0</v>
      </c>
      <c r="CE178" s="13">
        <f>_xlfn.IFNA(IF(CE$3="Productivity",
INDEX('Productivity Dump'!$E$4:$AJ$500,
MATCH($A178,'Productivity Dump'!$A$4:$A$500,0),
MATCH(CE$2,'Productivity Dump'!$E$3:$AJ$3,0)
),
IF(CE$3="Attendance",
INDEX('Attendance Dump'!$E$2:$AI$400,
MATCH($A178,'Attendance Dump'!$B$2:$B$400,0),
MATCH(CE$2,'Attendance Dump'!$E$1:$AI$1,0)
),
INDEX('Active Hour''s Dump'!$D$3:$AH$337,
MATCH($C178,'Active Hour''s Dump'!$A$3:$A$337,0),
MATCH(CE$2,'Active Hour''s Dump'!$D$2:$AH$2,0)
))),"")</f>
        <v>563.59400000000005</v>
      </c>
      <c r="CF178" s="13" t="str">
        <f>_xlfn.IFNA(IF(CF$3="Productivity",
INDEX('Productivity Dump'!$E$4:$AJ$500,
MATCH($A178,'Productivity Dump'!$A$4:$A$500,0),
MATCH(CF$2,'Productivity Dump'!$E$3:$AJ$3,0)
),
IF(CF$3="Attendance",
INDEX('Attendance Dump'!$E$2:$AI$400,
MATCH($A178,'Attendance Dump'!$B$2:$B$400,0),
MATCH(CF$2,'Attendance Dump'!$E$1:$AI$1,0)
),
INDEX('Active Hour''s Dump'!$D$3:$AH$337,
MATCH($C178,'Active Hour''s Dump'!$A$3:$A$337,0),
MATCH(CF$2,'Active Hour''s Dump'!$D$2:$AH$2,0)
))),"")</f>
        <v>P</v>
      </c>
      <c r="CG178" s="54">
        <f>_xlfn.IFNA(IF(CG$3="Productivity",
INDEX('Productivity Dump'!$E$4:$AJ$500,
MATCH($A178,'Productivity Dump'!$A$4:$A$500,0),
MATCH(CG$2,'Productivity Dump'!$E$3:$AJ$3,0)
),
IF(CG$3="Attendance",
INDEX('Attendance Dump'!$E$2:$AI$400,
MATCH($A178,'Attendance Dump'!$B$2:$B$400,0),
MATCH(CG$2,'Attendance Dump'!$E$1:$AI$1,0)
),
INDEX('Active Hour''s Dump'!$D$3:$AH$337,
MATCH($C178,'Active Hour''s Dump'!$A$3:$A$337,0),
MATCH(CG$2,'Active Hour''s Dump'!$D$2:$AH$2,0)
))),"")</f>
        <v>4</v>
      </c>
      <c r="CH178" s="13">
        <f>_xlfn.IFNA(IF(CH$3="Productivity",
INDEX('Productivity Dump'!$E$4:$AJ$500,
MATCH($A178,'Productivity Dump'!$A$4:$A$500,0),
MATCH(CH$2,'Productivity Dump'!$E$3:$AJ$3,0)
),
IF(CH$3="Attendance",
INDEX('Attendance Dump'!$E$2:$AI$400,
MATCH($A178,'Attendance Dump'!$B$2:$B$400,0),
MATCH(CH$2,'Attendance Dump'!$E$1:$AI$1,0)
),
INDEX('Active Hour''s Dump'!$D$3:$AH$337,
MATCH($C178,'Active Hour''s Dump'!$A$3:$A$337,0),
MATCH(CH$2,'Active Hour''s Dump'!$D$2:$AH$2,0)
))),"")</f>
        <v>1073.328</v>
      </c>
      <c r="CI178" s="13" t="str">
        <f>_xlfn.IFNA(IF(CI$3="Productivity",
INDEX('Productivity Dump'!$E$4:$AJ$500,
MATCH($A178,'Productivity Dump'!$A$4:$A$500,0),
MATCH(CI$2,'Productivity Dump'!$E$3:$AJ$3,0)
),
IF(CI$3="Attendance",
INDEX('Attendance Dump'!$E$2:$AI$400,
MATCH($A178,'Attendance Dump'!$B$2:$B$400,0),
MATCH(CI$2,'Attendance Dump'!$E$1:$AI$1,0)
),
INDEX('Active Hour''s Dump'!$D$3:$AH$337,
MATCH($C178,'Active Hour''s Dump'!$A$3:$A$337,0),
MATCH(CI$2,'Active Hour''s Dump'!$D$2:$AH$2,0)
))),"")</f>
        <v>P</v>
      </c>
      <c r="CJ178" s="54">
        <f>_xlfn.IFNA(IF(CJ$3="Productivity",
INDEX('Productivity Dump'!$E$4:$AJ$500,
MATCH($A178,'Productivity Dump'!$A$4:$A$500,0),
MATCH(CJ$2,'Productivity Dump'!$E$3:$AJ$3,0)
),
IF(CJ$3="Attendance",
INDEX('Attendance Dump'!$E$2:$AI$400,
MATCH($A178,'Attendance Dump'!$B$2:$B$400,0),
MATCH(CJ$2,'Attendance Dump'!$E$1:$AI$1,0)
),
INDEX('Active Hour''s Dump'!$D$3:$AH$337,
MATCH($C178,'Active Hour''s Dump'!$A$3:$A$337,0),
MATCH(CJ$2,'Active Hour''s Dump'!$D$2:$AH$2,0)
))),"")</f>
        <v>8.1666666666666696</v>
      </c>
      <c r="CK178" s="13">
        <f>_xlfn.IFNA(IF(CK$3="Productivity",
INDEX('Productivity Dump'!$E$4:$AJ$500,
MATCH($A178,'Productivity Dump'!$A$4:$A$500,0),
MATCH(CK$2,'Productivity Dump'!$E$3:$AJ$3,0)
),
IF(CK$3="Attendance",
INDEX('Attendance Dump'!$E$2:$AI$400,
MATCH($A178,'Attendance Dump'!$B$2:$B$400,0),
MATCH(CK$2,'Attendance Dump'!$E$1:$AI$1,0)
),
INDEX('Active Hour''s Dump'!$D$3:$AH$337,
MATCH($C178,'Active Hour''s Dump'!$A$3:$A$337,0),
MATCH(CK$2,'Active Hour''s Dump'!$D$2:$AH$2,0)
))),"")</f>
        <v>1048.7949999999998</v>
      </c>
      <c r="CL178" s="13" t="str">
        <f>_xlfn.IFNA(IF(CL$3="Productivity",
INDEX('Productivity Dump'!$E$4:$AJ$500,
MATCH($A178,'Productivity Dump'!$A$4:$A$500,0),
MATCH(CL$2,'Productivity Dump'!$E$3:$AJ$3,0)
),
IF(CL$3="Attendance",
INDEX('Attendance Dump'!$E$2:$AI$400,
MATCH($A178,'Attendance Dump'!$B$2:$B$400,0),
MATCH(CL$2,'Attendance Dump'!$E$1:$AI$1,0)
),
INDEX('Active Hour''s Dump'!$D$3:$AH$337,
MATCH($C178,'Active Hour''s Dump'!$A$3:$A$337,0),
MATCH(CL$2,'Active Hour''s Dump'!$D$2:$AH$2,0)
))),"")</f>
        <v>P</v>
      </c>
      <c r="CM178" s="54">
        <f>_xlfn.IFNA(IF(CM$3="Productivity",
INDEX('Productivity Dump'!$E$4:$AJ$500,
MATCH($A178,'Productivity Dump'!$A$4:$A$500,0),
MATCH(CM$2,'Productivity Dump'!$E$3:$AJ$3,0)
),
IF(CM$3="Attendance",
INDEX('Attendance Dump'!$E$2:$AI$400,
MATCH($A178,'Attendance Dump'!$B$2:$B$400,0),
MATCH(CM$2,'Attendance Dump'!$E$1:$AI$1,0)
),
INDEX('Active Hour''s Dump'!$D$3:$AH$337,
MATCH($C178,'Active Hour''s Dump'!$A$3:$A$337,0),
MATCH(CM$2,'Active Hour''s Dump'!$D$2:$AH$2,0)
))),"")</f>
        <v>8.25</v>
      </c>
      <c r="CN178" s="13">
        <f>_xlfn.IFNA(IF(CN$3="Productivity",
INDEX('Productivity Dump'!$E$4:$AJ$500,
MATCH($A178,'Productivity Dump'!$A$4:$A$500,0),
MATCH(CN$2,'Productivity Dump'!$E$3:$AJ$3,0)
),
IF(CN$3="Attendance",
INDEX('Attendance Dump'!$E$2:$AI$400,
MATCH($A178,'Attendance Dump'!$B$2:$B$400,0),
MATCH(CN$2,'Attendance Dump'!$E$1:$AI$1,0)
),
INDEX('Active Hour''s Dump'!$D$3:$AH$337,
MATCH($C178,'Active Hour''s Dump'!$A$3:$A$337,0),
MATCH(CN$2,'Active Hour''s Dump'!$D$2:$AH$2,0)
))),"")</f>
        <v>0</v>
      </c>
      <c r="CO178" s="13">
        <f>_xlfn.IFNA(IF(CO$3="Productivity",
INDEX('Productivity Dump'!$E$4:$AJ$500,
MATCH($A178,'Productivity Dump'!$A$4:$A$500,0),
MATCH(CO$2,'Productivity Dump'!$E$3:$AJ$3,0)
),
IF(CO$3="Attendance",
INDEX('Attendance Dump'!$E$2:$AI$400,
MATCH($A178,'Attendance Dump'!$B$2:$B$400,0),
MATCH(CO$2,'Attendance Dump'!$E$1:$AI$1,0)
),
INDEX('Active Hour''s Dump'!$D$3:$AH$337,
MATCH($C178,'Active Hour''s Dump'!$A$3:$A$337,0),
MATCH(CO$2,'Active Hour''s Dump'!$D$2:$AH$2,0)
))),"")</f>
        <v>0</v>
      </c>
      <c r="CP178" s="54">
        <f>_xlfn.IFNA(IF(CP$3="Productivity",
INDEX('Productivity Dump'!$E$4:$AJ$500,
MATCH($A178,'Productivity Dump'!$A$4:$A$500,0),
MATCH(CP$2,'Productivity Dump'!$E$3:$AJ$3,0)
),
IF(CP$3="Attendance",
INDEX('Attendance Dump'!$E$2:$AI$400,
MATCH($A178,'Attendance Dump'!$B$2:$B$400,0),
MATCH(CP$2,'Attendance Dump'!$E$1:$AI$1,0)
),
INDEX('Active Hour''s Dump'!$D$3:$AH$337,
MATCH($C178,'Active Hour''s Dump'!$A$3:$A$337,0),
MATCH(CP$2,'Active Hour''s Dump'!$D$2:$AH$2,0)
))),"")</f>
        <v>0</v>
      </c>
      <c r="CQ178" s="13">
        <f>_xlfn.IFNA(IF(CQ$3="Productivity",
INDEX('Productivity Dump'!$E$4:$AJ$500,
MATCH($A178,'Productivity Dump'!$A$4:$A$500,0),
MATCH(CQ$2,'Productivity Dump'!$E$3:$AJ$3,0)
),
IF(CQ$3="Attendance",
INDEX('Attendance Dump'!$E$2:$AI$400,
MATCH($A178,'Attendance Dump'!$B$2:$B$400,0),
MATCH(CQ$2,'Attendance Dump'!$E$1:$AI$1,0)
),
INDEX('Active Hour''s Dump'!$D$3:$AH$337,
MATCH($C178,'Active Hour''s Dump'!$A$3:$A$337,0),
MATCH(CQ$2,'Active Hour''s Dump'!$D$2:$AH$2,0)
))),"")</f>
        <v>0</v>
      </c>
      <c r="CR178" s="13">
        <f>_xlfn.IFNA(IF(CR$3="Productivity",
INDEX('Productivity Dump'!$E$4:$AJ$500,
MATCH($A178,'Productivity Dump'!$A$4:$A$500,0),
MATCH(CR$2,'Productivity Dump'!$E$3:$AJ$3,0)
),
IF(CR$3="Attendance",
INDEX('Attendance Dump'!$E$2:$AI$400,
MATCH($A178,'Attendance Dump'!$B$2:$B$400,0),
MATCH(CR$2,'Attendance Dump'!$E$1:$AI$1,0)
),
INDEX('Active Hour''s Dump'!$D$3:$AH$337,
MATCH($C178,'Active Hour''s Dump'!$A$3:$A$337,0),
MATCH(CR$2,'Active Hour''s Dump'!$D$2:$AH$2,0)
))),"")</f>
        <v>0</v>
      </c>
      <c r="CS178" s="54">
        <f>_xlfn.IFNA(IF(CS$3="Productivity",
INDEX('Productivity Dump'!$E$4:$AJ$500,
MATCH($A178,'Productivity Dump'!$A$4:$A$500,0),
MATCH(CS$2,'Productivity Dump'!$E$3:$AJ$3,0)
),
IF(CS$3="Attendance",
INDEX('Attendance Dump'!$E$2:$AI$400,
MATCH($A178,'Attendance Dump'!$B$2:$B$400,0),
MATCH(CS$2,'Attendance Dump'!$E$1:$AI$1,0)
),
INDEX('Active Hour''s Dump'!$D$3:$AH$337,
MATCH($C178,'Active Hour''s Dump'!$A$3:$A$337,0),
MATCH(CS$2,'Active Hour''s Dump'!$D$2:$AH$2,0)
))),"")</f>
        <v>0</v>
      </c>
      <c r="CT178" s="13">
        <f>_xlfn.IFNA(IF(CT$3="Productivity",
INDEX('Productivity Dump'!$E$4:$AJ$500,
MATCH($A178,'Productivity Dump'!$A$4:$A$500,0),
MATCH(CT$2,'Productivity Dump'!$E$3:$AJ$3,0)
),
IF(CT$3="Attendance",
INDEX('Attendance Dump'!$E$2:$AI$400,
MATCH($A178,'Attendance Dump'!$B$2:$B$400,0),
MATCH(CT$2,'Attendance Dump'!$E$1:$AI$1,0)
),
INDEX('Active Hour''s Dump'!$D$3:$AH$337,
MATCH($C178,'Active Hour''s Dump'!$A$3:$A$337,0),
MATCH(CT$2,'Active Hour''s Dump'!$D$2:$AH$2,0)
))),"")</f>
        <v>0</v>
      </c>
      <c r="CU178" s="13">
        <f>_xlfn.IFNA(IF(CU$3="Productivity",
INDEX('Productivity Dump'!$E$4:$AJ$500,
MATCH($A178,'Productivity Dump'!$A$4:$A$500,0),
MATCH(CU$2,'Productivity Dump'!$E$3:$AJ$3,0)
),
IF(CU$3="Attendance",
INDEX('Attendance Dump'!$E$2:$AI$400,
MATCH($A178,'Attendance Dump'!$B$2:$B$400,0),
MATCH(CU$2,'Attendance Dump'!$E$1:$AI$1,0)
),
INDEX('Active Hour''s Dump'!$D$3:$AH$337,
MATCH($C178,'Active Hour''s Dump'!$A$3:$A$337,0),
MATCH(CU$2,'Active Hour''s Dump'!$D$2:$AH$2,0)
))),"")</f>
        <v>0</v>
      </c>
      <c r="CV178" s="54">
        <f>_xlfn.IFNA(IF(CV$3="Productivity",
INDEX('Productivity Dump'!$E$4:$AJ$500,
MATCH($A178,'Productivity Dump'!$A$4:$A$500,0),
MATCH(CV$2,'Productivity Dump'!$E$3:$AJ$3,0)
),
IF(CV$3="Attendance",
INDEX('Attendance Dump'!$E$2:$AI$400,
MATCH($A178,'Attendance Dump'!$B$2:$B$400,0),
MATCH(CV$2,'Attendance Dump'!$E$1:$AI$1,0)
),
INDEX('Active Hour''s Dump'!$D$3:$AH$337,
MATCH($C178,'Active Hour''s Dump'!$A$3:$A$337,0),
MATCH(CV$2,'Active Hour''s Dump'!$D$2:$AH$2,0)
))),"")</f>
        <v>0</v>
      </c>
      <c r="CW178" s="13"/>
      <c r="CX178" s="13"/>
      <c r="CY178" s="54"/>
      <c r="DA178" s="57">
        <f t="shared" si="81"/>
        <v>152.58333333333337</v>
      </c>
      <c r="DB178" s="35">
        <f t="shared" si="82"/>
        <v>19118.150000000001</v>
      </c>
      <c r="DC178" s="35">
        <f t="shared" si="77"/>
        <v>681.84999999999854</v>
      </c>
      <c r="DD178" s="35">
        <f t="shared" ca="1" si="80"/>
        <v>0</v>
      </c>
      <c r="DF178" s="32" cm="1">
        <f t="array" ref="DF178">SUMPRODUCT(
    (MOD(COLUMN(H178:CV178) - COLUMN(H178), 3) = 0) *
    (H178:CV178 = 0) *
    (I178:CW178 = "P") *
    (COUNTIF(UKHoliday, H$2:CV$2) = 0)
)</f>
        <v>0</v>
      </c>
      <c r="DG178" s="33" cm="1">
        <f t="array" ref="DG178">SUMPRODUCT(
  (MOD(COLUMN(H178:CV178) - COLUMN(H178), 3) = 0) *
  (H178:CV178 &gt; 0) *
  (H178:CV178 &lt; 0.5 * IF(((WEEKDAY(H$2:CV$2, 2) = 1) + (WEEKDAY(H$2:CV$2, 2) = 6)), G178, F178)) *
  (I178:CW178 = "P") *
  (COUNTIF(UKHoliday, H$2:CV$2) = 0)
)</f>
        <v>1</v>
      </c>
      <c r="DH178" s="33" cm="1">
        <f t="array" ref="DH178">SUMPRODUCT(
  (MOD(COLUMN(H178:CV178) - COLUMN(H178), 3) = 0) *
  (H178:CV178 &gt; 0.5 * IF(((WEEKDAY(H$2:CV$2, 2) = 1) + (WEEKDAY(H$2:CV$2, 2) = 6)), $G178, $F178)) *
  (H178:CV178 &lt; 0.8 * IF(((WEEKDAY(H$2:CV$2, 2) = 1) + (WEEKDAY(H$2:CV$2, 2) = 6)), $G178, $F178)) *
  (I178:CW178 = "P") *
  (COUNTIF(UKHoliday, H$2:CV$2) = 0)
)</f>
        <v>0</v>
      </c>
      <c r="DI178" s="33" cm="1">
        <f t="array" ref="DI178">SUMPRODUCT(
  (MOD(COLUMN(H178:CV178) - COLUMN(H178), 3) = 0) *
  (H178:CV178 &gt; 0.8 * IF(((WEEKDAY(H$2:CV$2, 2) = 1) + (WEEKDAY(H$2:CV$2, 2) = 6)), $G178, $F178)) *
  (H178:CV178 &lt; 1 * IF(((WEEKDAY(H$2:CV$2, 2) = 1) + (WEEKDAY(H$2:CV$2, 2) = 6)), $G178, $F178)) *
  (I178:CW178 = "P") *
  (COUNTIF(UKHoliday, H$2:CV$2) = 0)
)</f>
        <v>3</v>
      </c>
    </row>
    <row r="179" spans="1:113" x14ac:dyDescent="0.3">
      <c r="A179" s="8" t="s">
        <v>28</v>
      </c>
      <c r="B179" s="36" t="s">
        <v>926</v>
      </c>
      <c r="C179" s="9" t="s">
        <v>595</v>
      </c>
      <c r="D179" s="62" t="s">
        <v>1058</v>
      </c>
      <c r="E179" s="35">
        <v>24000</v>
      </c>
      <c r="F179" s="35">
        <f t="shared" si="78"/>
        <v>1200</v>
      </c>
      <c r="G179" s="35">
        <f t="shared" si="79"/>
        <v>600</v>
      </c>
      <c r="H179" s="13">
        <f>_xlfn.IFNA(IF(H$3="Productivity",
INDEX('Productivity Dump'!$E$4:$AJ$500,
MATCH($A179,'Productivity Dump'!$A$4:$A$500,0),
MATCH(H$2,'Productivity Dump'!$E$3:$AJ$3,0)
),
IF(H$3="Attendance",
INDEX('Attendance Dump'!$E$2:$AI$400,
MATCH($A179,'Attendance Dump'!$B$2:$B$400,0),
MATCH(H$2,'Attendance Dump'!$E$1:$AI$1,0)
),
INDEX('Active Hour''s Dump'!$D$3:$AH$337,
MATCH($C179,'Active Hour''s Dump'!$A$3:$A$337,0),
MATCH(H$2,'Active Hour''s Dump'!$D$2:$AH$2,0)
))),"")</f>
        <v>1669.3209999999999</v>
      </c>
      <c r="I179" s="13" t="str">
        <f>_xlfn.IFNA(IF(I$3="Productivity",
INDEX('Productivity Dump'!$E$4:$AJ$500,
MATCH($A179,'Productivity Dump'!$A$4:$A$500,0),
MATCH(I$2,'Productivity Dump'!$E$3:$AJ$3,0)
),
IF(I$3="Attendance",
INDEX('Attendance Dump'!$E$2:$AI$400,
MATCH($A179,'Attendance Dump'!$B$2:$B$400,0),
MATCH(I$2,'Attendance Dump'!$E$1:$AI$1,0)
),
INDEX('Active Hour''s Dump'!$D$3:$AH$337,
MATCH($C179,'Active Hour''s Dump'!$A$3:$A$337,0),
MATCH(I$2,'Active Hour''s Dump'!$D$2:$AH$2,0)
))),"")</f>
        <v>P</v>
      </c>
      <c r="J179" s="54">
        <f>_xlfn.IFNA(IF(J$3="Productivity",
INDEX('Productivity Dump'!$E$4:$AJ$500,
MATCH($A179,'Productivity Dump'!$A$4:$A$500,0),
MATCH(J$2,'Productivity Dump'!$E$3:$AJ$3,0)
),
IF(J$3="Attendance",
INDEX('Attendance Dump'!$E$2:$AI$400,
MATCH($A179,'Attendance Dump'!$B$2:$B$400,0),
MATCH(J$2,'Attendance Dump'!$E$1:$AI$1,0)
),
INDEX('Active Hour''s Dump'!$D$3:$AH$337,
MATCH($C179,'Active Hour''s Dump'!$A$3:$A$337,0),
MATCH(J$2,'Active Hour''s Dump'!$D$2:$AH$2,0)
))),"")</f>
        <v>8.3333333333333304</v>
      </c>
      <c r="K179" s="13">
        <f>_xlfn.IFNA(IF(K$3="Productivity",
INDEX('Productivity Dump'!$E$4:$AJ$500,
MATCH($A179,'Productivity Dump'!$A$4:$A$500,0),
MATCH(K$2,'Productivity Dump'!$E$3:$AJ$3,0)
),
IF(K$3="Attendance",
INDEX('Attendance Dump'!$E$2:$AI$400,
MATCH($A179,'Attendance Dump'!$B$2:$B$400,0),
MATCH(K$2,'Attendance Dump'!$E$1:$AI$1,0)
),
INDEX('Active Hour''s Dump'!$D$3:$AH$337,
MATCH($C179,'Active Hour''s Dump'!$A$3:$A$337,0),
MATCH(K$2,'Active Hour''s Dump'!$D$2:$AH$2,0)
))),"")</f>
        <v>1198.0730000000001</v>
      </c>
      <c r="L179" s="13" t="str">
        <f>_xlfn.IFNA(IF(L$3="Productivity",
INDEX('Productivity Dump'!$E$4:$AJ$500,
MATCH($A179,'Productivity Dump'!$A$4:$A$500,0),
MATCH(L$2,'Productivity Dump'!$E$3:$AJ$3,0)
),
IF(L$3="Attendance",
INDEX('Attendance Dump'!$E$2:$AI$400,
MATCH($A179,'Attendance Dump'!$B$2:$B$400,0),
MATCH(L$2,'Attendance Dump'!$E$1:$AI$1,0)
),
INDEX('Active Hour''s Dump'!$D$3:$AH$337,
MATCH($C179,'Active Hour''s Dump'!$A$3:$A$337,0),
MATCH(L$2,'Active Hour''s Dump'!$D$2:$AH$2,0)
))),"")</f>
        <v>P</v>
      </c>
      <c r="M179" s="54">
        <f>_xlfn.IFNA(IF(M$3="Productivity",
INDEX('Productivity Dump'!$E$4:$AJ$500,
MATCH($A179,'Productivity Dump'!$A$4:$A$500,0),
MATCH(M$2,'Productivity Dump'!$E$3:$AJ$3,0)
),
IF(M$3="Attendance",
INDEX('Attendance Dump'!$E$2:$AI$400,
MATCH($A179,'Attendance Dump'!$B$2:$B$400,0),
MATCH(M$2,'Attendance Dump'!$E$1:$AI$1,0)
),
INDEX('Active Hour''s Dump'!$D$3:$AH$337,
MATCH($C179,'Active Hour''s Dump'!$A$3:$A$337,0),
MATCH(M$2,'Active Hour''s Dump'!$D$2:$AH$2,0)
))),"")</f>
        <v>6.4166666666666696</v>
      </c>
      <c r="N179" s="13">
        <f>_xlfn.IFNA(IF(N$3="Productivity",
INDEX('Productivity Dump'!$E$4:$AJ$500,
MATCH($A179,'Productivity Dump'!$A$4:$A$500,0),
MATCH(N$2,'Productivity Dump'!$E$3:$AJ$3,0)
),
IF(N$3="Attendance",
INDEX('Attendance Dump'!$E$2:$AI$400,
MATCH($A179,'Attendance Dump'!$B$2:$B$400,0),
MATCH(N$2,'Attendance Dump'!$E$1:$AI$1,0)
),
INDEX('Active Hour''s Dump'!$D$3:$AH$337,
MATCH($C179,'Active Hour''s Dump'!$A$3:$A$337,0),
MATCH(N$2,'Active Hour''s Dump'!$D$2:$AH$2,0)
))),"")</f>
        <v>1065.518</v>
      </c>
      <c r="O179" s="13" t="str">
        <f>_xlfn.IFNA(IF(O$3="Productivity",
INDEX('Productivity Dump'!$E$4:$AJ$500,
MATCH($A179,'Productivity Dump'!$A$4:$A$500,0),
MATCH(O$2,'Productivity Dump'!$E$3:$AJ$3,0)
),
IF(O$3="Attendance",
INDEX('Attendance Dump'!$E$2:$AI$400,
MATCH($A179,'Attendance Dump'!$B$2:$B$400,0),
MATCH(O$2,'Attendance Dump'!$E$1:$AI$1,0)
),
INDEX('Active Hour''s Dump'!$D$3:$AH$337,
MATCH($C179,'Active Hour''s Dump'!$A$3:$A$337,0),
MATCH(O$2,'Active Hour''s Dump'!$D$2:$AH$2,0)
))),"")</f>
        <v>P</v>
      </c>
      <c r="P179" s="54">
        <f>_xlfn.IFNA(IF(P$3="Productivity",
INDEX('Productivity Dump'!$E$4:$AJ$500,
MATCH($A179,'Productivity Dump'!$A$4:$A$500,0),
MATCH(P$2,'Productivity Dump'!$E$3:$AJ$3,0)
),
IF(P$3="Attendance",
INDEX('Attendance Dump'!$E$2:$AI$400,
MATCH($A179,'Attendance Dump'!$B$2:$B$400,0),
MATCH(P$2,'Attendance Dump'!$E$1:$AI$1,0)
),
INDEX('Active Hour''s Dump'!$D$3:$AH$337,
MATCH($C179,'Active Hour''s Dump'!$A$3:$A$337,0),
MATCH(P$2,'Active Hour''s Dump'!$D$2:$AH$2,0)
))),"")</f>
        <v>5.6666666666666696</v>
      </c>
      <c r="Q179" s="13">
        <f>_xlfn.IFNA(IF(Q$3="Productivity",
INDEX('Productivity Dump'!$E$4:$AJ$500,
MATCH($A179,'Productivity Dump'!$A$4:$A$500,0),
MATCH(Q$2,'Productivity Dump'!$E$3:$AJ$3,0)
),
IF(Q$3="Attendance",
INDEX('Attendance Dump'!$E$2:$AI$400,
MATCH($A179,'Attendance Dump'!$B$2:$B$400,0),
MATCH(Q$2,'Attendance Dump'!$E$1:$AI$1,0)
),
INDEX('Active Hour''s Dump'!$D$3:$AH$337,
MATCH($C179,'Active Hour''s Dump'!$A$3:$A$337,0),
MATCH(Q$2,'Active Hour''s Dump'!$D$2:$AH$2,0)
))),"")</f>
        <v>0</v>
      </c>
      <c r="R179" s="13" t="str">
        <f>_xlfn.IFNA(IF(R$3="Productivity",
INDEX('Productivity Dump'!$E$4:$AJ$500,
MATCH($A179,'Productivity Dump'!$A$4:$A$500,0),
MATCH(R$2,'Productivity Dump'!$E$3:$AJ$3,0)
),
IF(R$3="Attendance",
INDEX('Attendance Dump'!$E$2:$AI$400,
MATCH($A179,'Attendance Dump'!$B$2:$B$400,0),
MATCH(R$2,'Attendance Dump'!$E$1:$AI$1,0)
),
INDEX('Active Hour''s Dump'!$D$3:$AH$337,
MATCH($C179,'Active Hour''s Dump'!$A$3:$A$337,0),
MATCH(R$2,'Active Hour''s Dump'!$D$2:$AH$2,0)
))),"")</f>
        <v>WO</v>
      </c>
      <c r="S179" s="54">
        <f>_xlfn.IFNA(IF(S$3="Productivity",
INDEX('Productivity Dump'!$E$4:$AJ$500,
MATCH($A179,'Productivity Dump'!$A$4:$A$500,0),
MATCH(S$2,'Productivity Dump'!$E$3:$AJ$3,0)
),
IF(S$3="Attendance",
INDEX('Attendance Dump'!$E$2:$AI$400,
MATCH($A179,'Attendance Dump'!$B$2:$B$400,0),
MATCH(S$2,'Attendance Dump'!$E$1:$AI$1,0)
),
INDEX('Active Hour''s Dump'!$D$3:$AH$337,
MATCH($C179,'Active Hour''s Dump'!$A$3:$A$337,0),
MATCH(S$2,'Active Hour''s Dump'!$D$2:$AH$2,0)
))),"")</f>
        <v>0</v>
      </c>
      <c r="T179" s="13">
        <f>_xlfn.IFNA(IF(T$3="Productivity",
INDEX('Productivity Dump'!$E$4:$AJ$500,
MATCH($A179,'Productivity Dump'!$A$4:$A$500,0),
MATCH(T$2,'Productivity Dump'!$E$3:$AJ$3,0)
),
IF(T$3="Attendance",
INDEX('Attendance Dump'!$E$2:$AI$400,
MATCH($A179,'Attendance Dump'!$B$2:$B$400,0),
MATCH(T$2,'Attendance Dump'!$E$1:$AI$1,0)
),
INDEX('Active Hour''s Dump'!$D$3:$AH$337,
MATCH($C179,'Active Hour''s Dump'!$A$3:$A$337,0),
MATCH(T$2,'Active Hour''s Dump'!$D$2:$AH$2,0)
))),"")</f>
        <v>322.06099999999998</v>
      </c>
      <c r="U179" s="13" t="str">
        <f>_xlfn.IFNA(IF(U$3="Productivity",
INDEX('Productivity Dump'!$E$4:$AJ$500,
MATCH($A179,'Productivity Dump'!$A$4:$A$500,0),
MATCH(U$2,'Productivity Dump'!$E$3:$AJ$3,0)
),
IF(U$3="Attendance",
INDEX('Attendance Dump'!$E$2:$AI$400,
MATCH($A179,'Attendance Dump'!$B$2:$B$400,0),
MATCH(U$2,'Attendance Dump'!$E$1:$AI$1,0)
),
INDEX('Active Hour''s Dump'!$D$3:$AH$337,
MATCH($C179,'Active Hour''s Dump'!$A$3:$A$337,0),
MATCH(U$2,'Active Hour''s Dump'!$D$2:$AH$2,0)
))),"")</f>
        <v>P</v>
      </c>
      <c r="V179" s="54">
        <f>_xlfn.IFNA(IF(V$3="Productivity",
INDEX('Productivity Dump'!$E$4:$AJ$500,
MATCH($A179,'Productivity Dump'!$A$4:$A$500,0),
MATCH(V$2,'Productivity Dump'!$E$3:$AJ$3,0)
),
IF(V$3="Attendance",
INDEX('Attendance Dump'!$E$2:$AI$400,
MATCH($A179,'Attendance Dump'!$B$2:$B$400,0),
MATCH(V$2,'Attendance Dump'!$E$1:$AI$1,0)
),
INDEX('Active Hour''s Dump'!$D$3:$AH$337,
MATCH($C179,'Active Hour''s Dump'!$A$3:$A$337,0),
MATCH(V$2,'Active Hour''s Dump'!$D$2:$AH$2,0)
))),"")</f>
        <v>2.3333333333333299</v>
      </c>
      <c r="W179" s="13">
        <f>_xlfn.IFNA(IF(W$3="Productivity",
INDEX('Productivity Dump'!$E$4:$AJ$500,
MATCH($A179,'Productivity Dump'!$A$4:$A$500,0),
MATCH(W$2,'Productivity Dump'!$E$3:$AJ$3,0)
),
IF(W$3="Attendance",
INDEX('Attendance Dump'!$E$2:$AI$400,
MATCH($A179,'Attendance Dump'!$B$2:$B$400,0),
MATCH(W$2,'Attendance Dump'!$E$1:$AI$1,0)
),
INDEX('Active Hour''s Dump'!$D$3:$AH$337,
MATCH($C179,'Active Hour''s Dump'!$A$3:$A$337,0),
MATCH(W$2,'Active Hour''s Dump'!$D$2:$AH$2,0)
))),"")</f>
        <v>1201.1189999999999</v>
      </c>
      <c r="X179" s="13" t="str">
        <f>_xlfn.IFNA(IF(X$3="Productivity",
INDEX('Productivity Dump'!$E$4:$AJ$500,
MATCH($A179,'Productivity Dump'!$A$4:$A$500,0),
MATCH(X$2,'Productivity Dump'!$E$3:$AJ$3,0)
),
IF(X$3="Attendance",
INDEX('Attendance Dump'!$E$2:$AI$400,
MATCH($A179,'Attendance Dump'!$B$2:$B$400,0),
MATCH(X$2,'Attendance Dump'!$E$1:$AI$1,0)
),
INDEX('Active Hour''s Dump'!$D$3:$AH$337,
MATCH($C179,'Active Hour''s Dump'!$A$3:$A$337,0),
MATCH(X$2,'Active Hour''s Dump'!$D$2:$AH$2,0)
))),"")</f>
        <v>P</v>
      </c>
      <c r="Y179" s="54">
        <f>_xlfn.IFNA(IF(Y$3="Productivity",
INDEX('Productivity Dump'!$E$4:$AJ$500,
MATCH($A179,'Productivity Dump'!$A$4:$A$500,0),
MATCH(Y$2,'Productivity Dump'!$E$3:$AJ$3,0)
),
IF(Y$3="Attendance",
INDEX('Attendance Dump'!$E$2:$AI$400,
MATCH($A179,'Attendance Dump'!$B$2:$B$400,0),
MATCH(Y$2,'Attendance Dump'!$E$1:$AI$1,0)
),
INDEX('Active Hour''s Dump'!$D$3:$AH$337,
MATCH($C179,'Active Hour''s Dump'!$A$3:$A$337,0),
MATCH(Y$2,'Active Hour''s Dump'!$D$2:$AH$2,0)
))),"")</f>
        <v>5.25</v>
      </c>
      <c r="Z179" s="13">
        <f>_xlfn.IFNA(IF(Z$3="Productivity",
INDEX('Productivity Dump'!$E$4:$AJ$500,
MATCH($A179,'Productivity Dump'!$A$4:$A$500,0),
MATCH(Z$2,'Productivity Dump'!$E$3:$AJ$3,0)
),
IF(Z$3="Attendance",
INDEX('Attendance Dump'!$E$2:$AI$400,
MATCH($A179,'Attendance Dump'!$B$2:$B$400,0),
MATCH(Z$2,'Attendance Dump'!$E$1:$AI$1,0)
),
INDEX('Active Hour''s Dump'!$D$3:$AH$337,
MATCH($C179,'Active Hour''s Dump'!$A$3:$A$337,0),
MATCH(Z$2,'Active Hour''s Dump'!$D$2:$AH$2,0)
))),"")</f>
        <v>1155.2390000000005</v>
      </c>
      <c r="AA179" s="13" t="str">
        <f>_xlfn.IFNA(IF(AA$3="Productivity",
INDEX('Productivity Dump'!$E$4:$AJ$500,
MATCH($A179,'Productivity Dump'!$A$4:$A$500,0),
MATCH(AA$2,'Productivity Dump'!$E$3:$AJ$3,0)
),
IF(AA$3="Attendance",
INDEX('Attendance Dump'!$E$2:$AI$400,
MATCH($A179,'Attendance Dump'!$B$2:$B$400,0),
MATCH(AA$2,'Attendance Dump'!$E$1:$AI$1,0)
),
INDEX('Active Hour''s Dump'!$D$3:$AH$337,
MATCH($C179,'Active Hour''s Dump'!$A$3:$A$337,0),
MATCH(AA$2,'Active Hour''s Dump'!$D$2:$AH$2,0)
))),"")</f>
        <v>P</v>
      </c>
      <c r="AB179" s="54">
        <f>_xlfn.IFNA(IF(AB$3="Productivity",
INDEX('Productivity Dump'!$E$4:$AJ$500,
MATCH($A179,'Productivity Dump'!$A$4:$A$500,0),
MATCH(AB$2,'Productivity Dump'!$E$3:$AJ$3,0)
),
IF(AB$3="Attendance",
INDEX('Attendance Dump'!$E$2:$AI$400,
MATCH($A179,'Attendance Dump'!$B$2:$B$400,0),
MATCH(AB$2,'Attendance Dump'!$E$1:$AI$1,0)
),
INDEX('Active Hour''s Dump'!$D$3:$AH$337,
MATCH($C179,'Active Hour''s Dump'!$A$3:$A$337,0),
MATCH(AB$2,'Active Hour''s Dump'!$D$2:$AH$2,0)
))),"")</f>
        <v>5.1666666666666696</v>
      </c>
      <c r="AC179" s="13">
        <f>_xlfn.IFNA(IF(AC$3="Productivity",
INDEX('Productivity Dump'!$E$4:$AJ$500,
MATCH($A179,'Productivity Dump'!$A$4:$A$500,0),
MATCH(AC$2,'Productivity Dump'!$E$3:$AJ$3,0)
),
IF(AC$3="Attendance",
INDEX('Attendance Dump'!$E$2:$AI$400,
MATCH($A179,'Attendance Dump'!$B$2:$B$400,0),
MATCH(AC$2,'Attendance Dump'!$E$1:$AI$1,0)
),
INDEX('Active Hour''s Dump'!$D$3:$AH$337,
MATCH($C179,'Active Hour''s Dump'!$A$3:$A$337,0),
MATCH(AC$2,'Active Hour''s Dump'!$D$2:$AH$2,0)
))),"")</f>
        <v>1289.5539999999999</v>
      </c>
      <c r="AD179" s="13" t="str">
        <f>_xlfn.IFNA(IF(AD$3="Productivity",
INDEX('Productivity Dump'!$E$4:$AJ$500,
MATCH($A179,'Productivity Dump'!$A$4:$A$500,0),
MATCH(AD$2,'Productivity Dump'!$E$3:$AJ$3,0)
),
IF(AD$3="Attendance",
INDEX('Attendance Dump'!$E$2:$AI$400,
MATCH($A179,'Attendance Dump'!$B$2:$B$400,0),
MATCH(AD$2,'Attendance Dump'!$E$1:$AI$1,0)
),
INDEX('Active Hour''s Dump'!$D$3:$AH$337,
MATCH($C179,'Active Hour''s Dump'!$A$3:$A$337,0),
MATCH(AD$2,'Active Hour''s Dump'!$D$2:$AH$2,0)
))),"")</f>
        <v>P</v>
      </c>
      <c r="AE179" s="54">
        <f>_xlfn.IFNA(IF(AE$3="Productivity",
INDEX('Productivity Dump'!$E$4:$AJ$500,
MATCH($A179,'Productivity Dump'!$A$4:$A$500,0),
MATCH(AE$2,'Productivity Dump'!$E$3:$AJ$3,0)
),
IF(AE$3="Attendance",
INDEX('Attendance Dump'!$E$2:$AI$400,
MATCH($A179,'Attendance Dump'!$B$2:$B$400,0),
MATCH(AE$2,'Attendance Dump'!$E$1:$AI$1,0)
),
INDEX('Active Hour''s Dump'!$D$3:$AH$337,
MATCH($C179,'Active Hour''s Dump'!$A$3:$A$337,0),
MATCH(AE$2,'Active Hour''s Dump'!$D$2:$AH$2,0)
))),"")</f>
        <v>5.75</v>
      </c>
      <c r="AF179" s="13">
        <f>_xlfn.IFNA(IF(AF$3="Productivity",
INDEX('Productivity Dump'!$E$4:$AJ$500,
MATCH($A179,'Productivity Dump'!$A$4:$A$500,0),
MATCH(AF$2,'Productivity Dump'!$E$3:$AJ$3,0)
),
IF(AF$3="Attendance",
INDEX('Attendance Dump'!$E$2:$AI$400,
MATCH($A179,'Attendance Dump'!$B$2:$B$400,0),
MATCH(AF$2,'Attendance Dump'!$E$1:$AI$1,0)
),
INDEX('Active Hour''s Dump'!$D$3:$AH$337,
MATCH($C179,'Active Hour''s Dump'!$A$3:$A$337,0),
MATCH(AF$2,'Active Hour''s Dump'!$D$2:$AH$2,0)
))),"")</f>
        <v>1367.5759999999996</v>
      </c>
      <c r="AG179" s="13" t="str">
        <f>_xlfn.IFNA(IF(AG$3="Productivity",
INDEX('Productivity Dump'!$E$4:$AJ$500,
MATCH($A179,'Productivity Dump'!$A$4:$A$500,0),
MATCH(AG$2,'Productivity Dump'!$E$3:$AJ$3,0)
),
IF(AG$3="Attendance",
INDEX('Attendance Dump'!$E$2:$AI$400,
MATCH($A179,'Attendance Dump'!$B$2:$B$400,0),
MATCH(AG$2,'Attendance Dump'!$E$1:$AI$1,0)
),
INDEX('Active Hour''s Dump'!$D$3:$AH$337,
MATCH($C179,'Active Hour''s Dump'!$A$3:$A$337,0),
MATCH(AG$2,'Active Hour''s Dump'!$D$2:$AH$2,0)
))),"")</f>
        <v>P</v>
      </c>
      <c r="AH179" s="54">
        <f>_xlfn.IFNA(IF(AH$3="Productivity",
INDEX('Productivity Dump'!$E$4:$AJ$500,
MATCH($A179,'Productivity Dump'!$A$4:$A$500,0),
MATCH(AH$2,'Productivity Dump'!$E$3:$AJ$3,0)
),
IF(AH$3="Attendance",
INDEX('Attendance Dump'!$E$2:$AI$400,
MATCH($A179,'Attendance Dump'!$B$2:$B$400,0),
MATCH(AH$2,'Attendance Dump'!$E$1:$AI$1,0)
),
INDEX('Active Hour''s Dump'!$D$3:$AH$337,
MATCH($C179,'Active Hour''s Dump'!$A$3:$A$337,0),
MATCH(AH$2,'Active Hour''s Dump'!$D$2:$AH$2,0)
))),"")</f>
        <v>6.8333333333333304</v>
      </c>
      <c r="AI179" s="13">
        <f>_xlfn.IFNA(IF(AI$3="Productivity",
INDEX('Productivity Dump'!$E$4:$AJ$500,
MATCH($A179,'Productivity Dump'!$A$4:$A$500,0),
MATCH(AI$2,'Productivity Dump'!$E$3:$AJ$3,0)
),
IF(AI$3="Attendance",
INDEX('Attendance Dump'!$E$2:$AI$400,
MATCH($A179,'Attendance Dump'!$B$2:$B$400,0),
MATCH(AI$2,'Attendance Dump'!$E$1:$AI$1,0)
),
INDEX('Active Hour''s Dump'!$D$3:$AH$337,
MATCH($C179,'Active Hour''s Dump'!$A$3:$A$337,0),
MATCH(AI$2,'Active Hour''s Dump'!$D$2:$AH$2,0)
))),"")</f>
        <v>834.33399999999983</v>
      </c>
      <c r="AJ179" s="13" t="str">
        <f>_xlfn.IFNA(IF(AJ$3="Productivity",
INDEX('Productivity Dump'!$E$4:$AJ$500,
MATCH($A179,'Productivity Dump'!$A$4:$A$500,0),
MATCH(AJ$2,'Productivity Dump'!$E$3:$AJ$3,0)
),
IF(AJ$3="Attendance",
INDEX('Attendance Dump'!$E$2:$AI$400,
MATCH($A179,'Attendance Dump'!$B$2:$B$400,0),
MATCH(AJ$2,'Attendance Dump'!$E$1:$AI$1,0)
),
INDEX('Active Hour''s Dump'!$D$3:$AH$337,
MATCH($C179,'Active Hour''s Dump'!$A$3:$A$337,0),
MATCH(AJ$2,'Active Hour''s Dump'!$D$2:$AH$2,0)
))),"")</f>
        <v>P</v>
      </c>
      <c r="AK179" s="54">
        <f>_xlfn.IFNA(IF(AK$3="Productivity",
INDEX('Productivity Dump'!$E$4:$AJ$500,
MATCH($A179,'Productivity Dump'!$A$4:$A$500,0),
MATCH(AK$2,'Productivity Dump'!$E$3:$AJ$3,0)
),
IF(AK$3="Attendance",
INDEX('Attendance Dump'!$E$2:$AI$400,
MATCH($A179,'Attendance Dump'!$B$2:$B$400,0),
MATCH(AK$2,'Attendance Dump'!$E$1:$AI$1,0)
),
INDEX('Active Hour''s Dump'!$D$3:$AH$337,
MATCH($C179,'Active Hour''s Dump'!$A$3:$A$337,0),
MATCH(AK$2,'Active Hour''s Dump'!$D$2:$AH$2,0)
))),"")</f>
        <v>4.5</v>
      </c>
      <c r="AL179" s="13">
        <f>_xlfn.IFNA(IF(AL$3="Productivity",
INDEX('Productivity Dump'!$E$4:$AJ$500,
MATCH($A179,'Productivity Dump'!$A$4:$A$500,0),
MATCH(AL$2,'Productivity Dump'!$E$3:$AJ$3,0)
),
IF(AL$3="Attendance",
INDEX('Attendance Dump'!$E$2:$AI$400,
MATCH($A179,'Attendance Dump'!$B$2:$B$400,0),
MATCH(AL$2,'Attendance Dump'!$E$1:$AI$1,0)
),
INDEX('Active Hour''s Dump'!$D$3:$AH$337,
MATCH($C179,'Active Hour''s Dump'!$A$3:$A$337,0),
MATCH(AL$2,'Active Hour''s Dump'!$D$2:$AH$2,0)
))),"")</f>
        <v>0</v>
      </c>
      <c r="AM179" s="13" t="str">
        <f>_xlfn.IFNA(IF(AM$3="Productivity",
INDEX('Productivity Dump'!$E$4:$AJ$500,
MATCH($A179,'Productivity Dump'!$A$4:$A$500,0),
MATCH(AM$2,'Productivity Dump'!$E$3:$AJ$3,0)
),
IF(AM$3="Attendance",
INDEX('Attendance Dump'!$E$2:$AI$400,
MATCH($A179,'Attendance Dump'!$B$2:$B$400,0),
MATCH(AM$2,'Attendance Dump'!$E$1:$AI$1,0)
),
INDEX('Active Hour''s Dump'!$D$3:$AH$337,
MATCH($C179,'Active Hour''s Dump'!$A$3:$A$337,0),
MATCH(AM$2,'Active Hour''s Dump'!$D$2:$AH$2,0)
))),"")</f>
        <v>WO</v>
      </c>
      <c r="AN179" s="54">
        <f>_xlfn.IFNA(IF(AN$3="Productivity",
INDEX('Productivity Dump'!$E$4:$AJ$500,
MATCH($A179,'Productivity Dump'!$A$4:$A$500,0),
MATCH(AN$2,'Productivity Dump'!$E$3:$AJ$3,0)
),
IF(AN$3="Attendance",
INDEX('Attendance Dump'!$E$2:$AI$400,
MATCH($A179,'Attendance Dump'!$B$2:$B$400,0),
MATCH(AN$2,'Attendance Dump'!$E$1:$AI$1,0)
),
INDEX('Active Hour''s Dump'!$D$3:$AH$337,
MATCH($C179,'Active Hour''s Dump'!$A$3:$A$337,0),
MATCH(AN$2,'Active Hour''s Dump'!$D$2:$AH$2,0)
))),"")</f>
        <v>0</v>
      </c>
      <c r="AO179" s="13">
        <f>_xlfn.IFNA(IF(AO$3="Productivity",
INDEX('Productivity Dump'!$E$4:$AJ$500,
MATCH($A179,'Productivity Dump'!$A$4:$A$500,0),
MATCH(AO$2,'Productivity Dump'!$E$3:$AJ$3,0)
),
IF(AO$3="Attendance",
INDEX('Attendance Dump'!$E$2:$AI$400,
MATCH($A179,'Attendance Dump'!$B$2:$B$400,0),
MATCH(AO$2,'Attendance Dump'!$E$1:$AI$1,0)
),
INDEX('Active Hour''s Dump'!$D$3:$AH$337,
MATCH($C179,'Active Hour''s Dump'!$A$3:$A$337,0),
MATCH(AO$2,'Active Hour''s Dump'!$D$2:$AH$2,0)
))),"")</f>
        <v>470.30299999999994</v>
      </c>
      <c r="AP179" s="13" t="str">
        <f>_xlfn.IFNA(IF(AP$3="Productivity",
INDEX('Productivity Dump'!$E$4:$AJ$500,
MATCH($A179,'Productivity Dump'!$A$4:$A$500,0),
MATCH(AP$2,'Productivity Dump'!$E$3:$AJ$3,0)
),
IF(AP$3="Attendance",
INDEX('Attendance Dump'!$E$2:$AI$400,
MATCH($A179,'Attendance Dump'!$B$2:$B$400,0),
MATCH(AP$2,'Attendance Dump'!$E$1:$AI$1,0)
),
INDEX('Active Hour''s Dump'!$D$3:$AH$337,
MATCH($C179,'Active Hour''s Dump'!$A$3:$A$337,0),
MATCH(AP$2,'Active Hour''s Dump'!$D$2:$AH$2,0)
))),"")</f>
        <v>P</v>
      </c>
      <c r="AQ179" s="54">
        <f>_xlfn.IFNA(IF(AQ$3="Productivity",
INDEX('Productivity Dump'!$E$4:$AJ$500,
MATCH($A179,'Productivity Dump'!$A$4:$A$500,0),
MATCH(AQ$2,'Productivity Dump'!$E$3:$AJ$3,0)
),
IF(AQ$3="Attendance",
INDEX('Attendance Dump'!$E$2:$AI$400,
MATCH($A179,'Attendance Dump'!$B$2:$B$400,0),
MATCH(AQ$2,'Attendance Dump'!$E$1:$AI$1,0)
),
INDEX('Active Hour''s Dump'!$D$3:$AH$337,
MATCH($C179,'Active Hour''s Dump'!$A$3:$A$337,0),
MATCH(AQ$2,'Active Hour''s Dump'!$D$2:$AH$2,0)
))),"")</f>
        <v>2.0833333333333299</v>
      </c>
      <c r="AR179" s="13">
        <f>_xlfn.IFNA(IF(AR$3="Productivity",
INDEX('Productivity Dump'!$E$4:$AJ$500,
MATCH($A179,'Productivity Dump'!$A$4:$A$500,0),
MATCH(AR$2,'Productivity Dump'!$E$3:$AJ$3,0)
),
IF(AR$3="Attendance",
INDEX('Attendance Dump'!$E$2:$AI$400,
MATCH($A179,'Attendance Dump'!$B$2:$B$400,0),
MATCH(AR$2,'Attendance Dump'!$E$1:$AI$1,0)
),
INDEX('Active Hour''s Dump'!$D$3:$AH$337,
MATCH($C179,'Active Hour''s Dump'!$A$3:$A$337,0),
MATCH(AR$2,'Active Hour''s Dump'!$D$2:$AH$2,0)
))),"")</f>
        <v>1466.4930000000002</v>
      </c>
      <c r="AS179" s="13" t="str">
        <f>_xlfn.IFNA(IF(AS$3="Productivity",
INDEX('Productivity Dump'!$E$4:$AJ$500,
MATCH($A179,'Productivity Dump'!$A$4:$A$500,0),
MATCH(AS$2,'Productivity Dump'!$E$3:$AJ$3,0)
),
IF(AS$3="Attendance",
INDEX('Attendance Dump'!$E$2:$AI$400,
MATCH($A179,'Attendance Dump'!$B$2:$B$400,0),
MATCH(AS$2,'Attendance Dump'!$E$1:$AI$1,0)
),
INDEX('Active Hour''s Dump'!$D$3:$AH$337,
MATCH($C179,'Active Hour''s Dump'!$A$3:$A$337,0),
MATCH(AS$2,'Active Hour''s Dump'!$D$2:$AH$2,0)
))),"")</f>
        <v>P</v>
      </c>
      <c r="AT179" s="54">
        <f>_xlfn.IFNA(IF(AT$3="Productivity",
INDEX('Productivity Dump'!$E$4:$AJ$500,
MATCH($A179,'Productivity Dump'!$A$4:$A$500,0),
MATCH(AT$2,'Productivity Dump'!$E$3:$AJ$3,0)
),
IF(AT$3="Attendance",
INDEX('Attendance Dump'!$E$2:$AI$400,
MATCH($A179,'Attendance Dump'!$B$2:$B$400,0),
MATCH(AT$2,'Attendance Dump'!$E$1:$AI$1,0)
),
INDEX('Active Hour''s Dump'!$D$3:$AH$337,
MATCH($C179,'Active Hour''s Dump'!$A$3:$A$337,0),
MATCH(AT$2,'Active Hour''s Dump'!$D$2:$AH$2,0)
))),"")</f>
        <v>7.6666666666666696</v>
      </c>
      <c r="AU179" s="13">
        <f>_xlfn.IFNA(IF(AU$3="Productivity",
INDEX('Productivity Dump'!$E$4:$AJ$500,
MATCH($A179,'Productivity Dump'!$A$4:$A$500,0),
MATCH(AU$2,'Productivity Dump'!$E$3:$AJ$3,0)
),
IF(AU$3="Attendance",
INDEX('Attendance Dump'!$E$2:$AI$400,
MATCH($A179,'Attendance Dump'!$B$2:$B$400,0),
MATCH(AU$2,'Attendance Dump'!$E$1:$AI$1,0)
),
INDEX('Active Hour''s Dump'!$D$3:$AH$337,
MATCH($C179,'Active Hour''s Dump'!$A$3:$A$337,0),
MATCH(AU$2,'Active Hour''s Dump'!$D$2:$AH$2,0)
))),"")</f>
        <v>0</v>
      </c>
      <c r="AV179" s="13" t="str">
        <f>_xlfn.IFNA(IF(AV$3="Productivity",
INDEX('Productivity Dump'!$E$4:$AJ$500,
MATCH($A179,'Productivity Dump'!$A$4:$A$500,0),
MATCH(AV$2,'Productivity Dump'!$E$3:$AJ$3,0)
),
IF(AV$3="Attendance",
INDEX('Attendance Dump'!$E$2:$AI$400,
MATCH($A179,'Attendance Dump'!$B$2:$B$400,0),
MATCH(AV$2,'Attendance Dump'!$E$1:$AI$1,0)
),
INDEX('Active Hour''s Dump'!$D$3:$AH$337,
MATCH($C179,'Active Hour''s Dump'!$A$3:$A$337,0),
MATCH(AV$2,'Active Hour''s Dump'!$D$2:$AH$2,0)
))),"")</f>
        <v>SL</v>
      </c>
      <c r="AW179" s="54">
        <f>_xlfn.IFNA(IF(AW$3="Productivity",
INDEX('Productivity Dump'!$E$4:$AJ$500,
MATCH($A179,'Productivity Dump'!$A$4:$A$500,0),
MATCH(AW$2,'Productivity Dump'!$E$3:$AJ$3,0)
),
IF(AW$3="Attendance",
INDEX('Attendance Dump'!$E$2:$AI$400,
MATCH($A179,'Attendance Dump'!$B$2:$B$400,0),
MATCH(AW$2,'Attendance Dump'!$E$1:$AI$1,0)
),
INDEX('Active Hour''s Dump'!$D$3:$AH$337,
MATCH($C179,'Active Hour''s Dump'!$A$3:$A$337,0),
MATCH(AW$2,'Active Hour''s Dump'!$D$2:$AH$2,0)
))),"")</f>
        <v>0</v>
      </c>
      <c r="AX179" s="13">
        <f>_xlfn.IFNA(IF(AX$3="Productivity",
INDEX('Productivity Dump'!$E$4:$AJ$500,
MATCH($A179,'Productivity Dump'!$A$4:$A$500,0),
MATCH(AX$2,'Productivity Dump'!$E$3:$AJ$3,0)
),
IF(AX$3="Attendance",
INDEX('Attendance Dump'!$E$2:$AI$400,
MATCH($A179,'Attendance Dump'!$B$2:$B$400,0),
MATCH(AX$2,'Attendance Dump'!$E$1:$AI$1,0)
),
INDEX('Active Hour''s Dump'!$D$3:$AH$337,
MATCH($C179,'Active Hour''s Dump'!$A$3:$A$337,0),
MATCH(AX$2,'Active Hour''s Dump'!$D$2:$AH$2,0)
))),"")</f>
        <v>1410.1179999999997</v>
      </c>
      <c r="AY179" s="13" t="str">
        <f>_xlfn.IFNA(IF(AY$3="Productivity",
INDEX('Productivity Dump'!$E$4:$AJ$500,
MATCH($A179,'Productivity Dump'!$A$4:$A$500,0),
MATCH(AY$2,'Productivity Dump'!$E$3:$AJ$3,0)
),
IF(AY$3="Attendance",
INDEX('Attendance Dump'!$E$2:$AI$400,
MATCH($A179,'Attendance Dump'!$B$2:$B$400,0),
MATCH(AY$2,'Attendance Dump'!$E$1:$AI$1,0)
),
INDEX('Active Hour''s Dump'!$D$3:$AH$337,
MATCH($C179,'Active Hour''s Dump'!$A$3:$A$337,0),
MATCH(AY$2,'Active Hour''s Dump'!$D$2:$AH$2,0)
))),"")</f>
        <v>P</v>
      </c>
      <c r="AZ179" s="54">
        <f>_xlfn.IFNA(IF(AZ$3="Productivity",
INDEX('Productivity Dump'!$E$4:$AJ$500,
MATCH($A179,'Productivity Dump'!$A$4:$A$500,0),
MATCH(AZ$2,'Productivity Dump'!$E$3:$AJ$3,0)
),
IF(AZ$3="Attendance",
INDEX('Attendance Dump'!$E$2:$AI$400,
MATCH($A179,'Attendance Dump'!$B$2:$B$400,0),
MATCH(AZ$2,'Attendance Dump'!$E$1:$AI$1,0)
),
INDEX('Active Hour''s Dump'!$D$3:$AH$337,
MATCH($C179,'Active Hour''s Dump'!$A$3:$A$337,0),
MATCH(AZ$2,'Active Hour''s Dump'!$D$2:$AH$2,0)
))),"")</f>
        <v>7.4166666666666696</v>
      </c>
      <c r="BA179" s="13">
        <f>_xlfn.IFNA(IF(BA$3="Productivity",
INDEX('Productivity Dump'!$E$4:$AJ$500,
MATCH($A179,'Productivity Dump'!$A$4:$A$500,0),
MATCH(BA$2,'Productivity Dump'!$E$3:$AJ$3,0)
),
IF(BA$3="Attendance",
INDEX('Attendance Dump'!$E$2:$AI$400,
MATCH($A179,'Attendance Dump'!$B$2:$B$400,0),
MATCH(BA$2,'Attendance Dump'!$E$1:$AI$1,0)
),
INDEX('Active Hour''s Dump'!$D$3:$AH$337,
MATCH($C179,'Active Hour''s Dump'!$A$3:$A$337,0),
MATCH(BA$2,'Active Hour''s Dump'!$D$2:$AH$2,0)
))),"")</f>
        <v>1582.8510000000006</v>
      </c>
      <c r="BB179" s="13" t="str">
        <f>_xlfn.IFNA(IF(BB$3="Productivity",
INDEX('Productivity Dump'!$E$4:$AJ$500,
MATCH($A179,'Productivity Dump'!$A$4:$A$500,0),
MATCH(BB$2,'Productivity Dump'!$E$3:$AJ$3,0)
),
IF(BB$3="Attendance",
INDEX('Attendance Dump'!$E$2:$AI$400,
MATCH($A179,'Attendance Dump'!$B$2:$B$400,0),
MATCH(BB$2,'Attendance Dump'!$E$1:$AI$1,0)
),
INDEX('Active Hour''s Dump'!$D$3:$AH$337,
MATCH($C179,'Active Hour''s Dump'!$A$3:$A$337,0),
MATCH(BB$2,'Active Hour''s Dump'!$D$2:$AH$2,0)
))),"")</f>
        <v>P</v>
      </c>
      <c r="BC179" s="54">
        <f>_xlfn.IFNA(IF(BC$3="Productivity",
INDEX('Productivity Dump'!$E$4:$AJ$500,
MATCH($A179,'Productivity Dump'!$A$4:$A$500,0),
MATCH(BC$2,'Productivity Dump'!$E$3:$AJ$3,0)
),
IF(BC$3="Attendance",
INDEX('Attendance Dump'!$E$2:$AI$400,
MATCH($A179,'Attendance Dump'!$B$2:$B$400,0),
MATCH(BC$2,'Attendance Dump'!$E$1:$AI$1,0)
),
INDEX('Active Hour''s Dump'!$D$3:$AH$337,
MATCH($C179,'Active Hour''s Dump'!$A$3:$A$337,0),
MATCH(BC$2,'Active Hour''s Dump'!$D$2:$AH$2,0)
))),"")</f>
        <v>7</v>
      </c>
      <c r="BD179" s="13">
        <f>_xlfn.IFNA(IF(BD$3="Productivity",
INDEX('Productivity Dump'!$E$4:$AJ$500,
MATCH($A179,'Productivity Dump'!$A$4:$A$500,0),
MATCH(BD$2,'Productivity Dump'!$E$3:$AJ$3,0)
),
IF(BD$3="Attendance",
INDEX('Attendance Dump'!$E$2:$AI$400,
MATCH($A179,'Attendance Dump'!$B$2:$B$400,0),
MATCH(BD$2,'Attendance Dump'!$E$1:$AI$1,0)
),
INDEX('Active Hour''s Dump'!$D$3:$AH$337,
MATCH($C179,'Active Hour''s Dump'!$A$3:$A$337,0),
MATCH(BD$2,'Active Hour''s Dump'!$D$2:$AH$2,0)
))),"")</f>
        <v>975.54600000000016</v>
      </c>
      <c r="BE179" s="13" t="str">
        <f>_xlfn.IFNA(IF(BE$3="Productivity",
INDEX('Productivity Dump'!$E$4:$AJ$500,
MATCH($A179,'Productivity Dump'!$A$4:$A$500,0),
MATCH(BE$2,'Productivity Dump'!$E$3:$AJ$3,0)
),
IF(BE$3="Attendance",
INDEX('Attendance Dump'!$E$2:$AI$400,
MATCH($A179,'Attendance Dump'!$B$2:$B$400,0),
MATCH(BE$2,'Attendance Dump'!$E$1:$AI$1,0)
),
INDEX('Active Hour''s Dump'!$D$3:$AH$337,
MATCH($C179,'Active Hour''s Dump'!$A$3:$A$337,0),
MATCH(BE$2,'Active Hour''s Dump'!$D$2:$AH$2,0)
))),"")</f>
        <v>P</v>
      </c>
      <c r="BF179" s="54">
        <f>_xlfn.IFNA(IF(BF$3="Productivity",
INDEX('Productivity Dump'!$E$4:$AJ$500,
MATCH($A179,'Productivity Dump'!$A$4:$A$500,0),
MATCH(BF$2,'Productivity Dump'!$E$3:$AJ$3,0)
),
IF(BF$3="Attendance",
INDEX('Attendance Dump'!$E$2:$AI$400,
MATCH($A179,'Attendance Dump'!$B$2:$B$400,0),
MATCH(BF$2,'Attendance Dump'!$E$1:$AI$1,0)
),
INDEX('Active Hour''s Dump'!$D$3:$AH$337,
MATCH($C179,'Active Hour''s Dump'!$A$3:$A$337,0),
MATCH(BF$2,'Active Hour''s Dump'!$D$2:$AH$2,0)
))),"")</f>
        <v>5.25</v>
      </c>
      <c r="BG179" s="13">
        <f>_xlfn.IFNA(IF(BG$3="Productivity",
INDEX('Productivity Dump'!$E$4:$AJ$500,
MATCH($A179,'Productivity Dump'!$A$4:$A$500,0),
MATCH(BG$2,'Productivity Dump'!$E$3:$AJ$3,0)
),
IF(BG$3="Attendance",
INDEX('Attendance Dump'!$E$2:$AI$400,
MATCH($A179,'Attendance Dump'!$B$2:$B$400,0),
MATCH(BG$2,'Attendance Dump'!$E$1:$AI$1,0)
),
INDEX('Active Hour''s Dump'!$D$3:$AH$337,
MATCH($C179,'Active Hour''s Dump'!$A$3:$A$337,0),
MATCH(BG$2,'Active Hour''s Dump'!$D$2:$AH$2,0)
))),"")</f>
        <v>172.322</v>
      </c>
      <c r="BH179" s="13" t="str">
        <f>_xlfn.IFNA(IF(BH$3="Productivity",
INDEX('Productivity Dump'!$E$4:$AJ$500,
MATCH($A179,'Productivity Dump'!$A$4:$A$500,0),
MATCH(BH$2,'Productivity Dump'!$E$3:$AJ$3,0)
),
IF(BH$3="Attendance",
INDEX('Attendance Dump'!$E$2:$AI$400,
MATCH($A179,'Attendance Dump'!$B$2:$B$400,0),
MATCH(BH$2,'Attendance Dump'!$E$1:$AI$1,0)
),
INDEX('Active Hour''s Dump'!$D$3:$AH$337,
MATCH($C179,'Active Hour''s Dump'!$A$3:$A$337,0),
MATCH(BH$2,'Active Hour''s Dump'!$D$2:$AH$2,0)
))),"")</f>
        <v>WO</v>
      </c>
      <c r="BI179" s="54">
        <f>_xlfn.IFNA(IF(BI$3="Productivity",
INDEX('Productivity Dump'!$E$4:$AJ$500,
MATCH($A179,'Productivity Dump'!$A$4:$A$500,0),
MATCH(BI$2,'Productivity Dump'!$E$3:$AJ$3,0)
),
IF(BI$3="Attendance",
INDEX('Attendance Dump'!$E$2:$AI$400,
MATCH($A179,'Attendance Dump'!$B$2:$B$400,0),
MATCH(BI$2,'Attendance Dump'!$E$1:$AI$1,0)
),
INDEX('Active Hour''s Dump'!$D$3:$AH$337,
MATCH($C179,'Active Hour''s Dump'!$A$3:$A$337,0),
MATCH(BI$2,'Active Hour''s Dump'!$D$2:$AH$2,0)
))),"")</f>
        <v>0.83333333333333304</v>
      </c>
      <c r="BJ179" s="13">
        <f>_xlfn.IFNA(IF(BJ$3="Productivity",
INDEX('Productivity Dump'!$E$4:$AJ$500,
MATCH($A179,'Productivity Dump'!$A$4:$A$500,0),
MATCH(BJ$2,'Productivity Dump'!$E$3:$AJ$3,0)
),
IF(BJ$3="Attendance",
INDEX('Attendance Dump'!$E$2:$AI$400,
MATCH($A179,'Attendance Dump'!$B$2:$B$400,0),
MATCH(BJ$2,'Attendance Dump'!$E$1:$AI$1,0)
),
INDEX('Active Hour''s Dump'!$D$3:$AH$337,
MATCH($C179,'Active Hour''s Dump'!$A$3:$A$337,0),
MATCH(BJ$2,'Active Hour''s Dump'!$D$2:$AH$2,0)
))),"")</f>
        <v>676.96999999999991</v>
      </c>
      <c r="BK179" s="13" t="str">
        <f>_xlfn.IFNA(IF(BK$3="Productivity",
INDEX('Productivity Dump'!$E$4:$AJ$500,
MATCH($A179,'Productivity Dump'!$A$4:$A$500,0),
MATCH(BK$2,'Productivity Dump'!$E$3:$AJ$3,0)
),
IF(BK$3="Attendance",
INDEX('Attendance Dump'!$E$2:$AI$400,
MATCH($A179,'Attendance Dump'!$B$2:$B$400,0),
MATCH(BK$2,'Attendance Dump'!$E$1:$AI$1,0)
),
INDEX('Active Hour''s Dump'!$D$3:$AH$337,
MATCH($C179,'Active Hour''s Dump'!$A$3:$A$337,0),
MATCH(BK$2,'Active Hour''s Dump'!$D$2:$AH$2,0)
))),"")</f>
        <v>P</v>
      </c>
      <c r="BL179" s="54">
        <f>_xlfn.IFNA(IF(BL$3="Productivity",
INDEX('Productivity Dump'!$E$4:$AJ$500,
MATCH($A179,'Productivity Dump'!$A$4:$A$500,0),
MATCH(BL$2,'Productivity Dump'!$E$3:$AJ$3,0)
),
IF(BL$3="Attendance",
INDEX('Attendance Dump'!$E$2:$AI$400,
MATCH($A179,'Attendance Dump'!$B$2:$B$400,0),
MATCH(BL$2,'Attendance Dump'!$E$1:$AI$1,0)
),
INDEX('Active Hour''s Dump'!$D$3:$AH$337,
MATCH($C179,'Active Hour''s Dump'!$A$3:$A$337,0),
MATCH(BL$2,'Active Hour''s Dump'!$D$2:$AH$2,0)
))),"")</f>
        <v>3.75</v>
      </c>
      <c r="BM179" s="13">
        <f>_xlfn.IFNA(IF(BM$3="Productivity",
INDEX('Productivity Dump'!$E$4:$AJ$500,
MATCH($A179,'Productivity Dump'!$A$4:$A$500,0),
MATCH(BM$2,'Productivity Dump'!$E$3:$AJ$3,0)
),
IF(BM$3="Attendance",
INDEX('Attendance Dump'!$E$2:$AI$400,
MATCH($A179,'Attendance Dump'!$B$2:$B$400,0),
MATCH(BM$2,'Attendance Dump'!$E$1:$AI$1,0)
),
INDEX('Active Hour''s Dump'!$D$3:$AH$337,
MATCH($C179,'Active Hour''s Dump'!$A$3:$A$337,0),
MATCH(BM$2,'Active Hour''s Dump'!$D$2:$AH$2,0)
))),"")</f>
        <v>1618.3699999999997</v>
      </c>
      <c r="BN179" s="13" t="str">
        <f>_xlfn.IFNA(IF(BN$3="Productivity",
INDEX('Productivity Dump'!$E$4:$AJ$500,
MATCH($A179,'Productivity Dump'!$A$4:$A$500,0),
MATCH(BN$2,'Productivity Dump'!$E$3:$AJ$3,0)
),
IF(BN$3="Attendance",
INDEX('Attendance Dump'!$E$2:$AI$400,
MATCH($A179,'Attendance Dump'!$B$2:$B$400,0),
MATCH(BN$2,'Attendance Dump'!$E$1:$AI$1,0)
),
INDEX('Active Hour''s Dump'!$D$3:$AH$337,
MATCH($C179,'Active Hour''s Dump'!$A$3:$A$337,0),
MATCH(BN$2,'Active Hour''s Dump'!$D$2:$AH$2,0)
))),"")</f>
        <v>P</v>
      </c>
      <c r="BO179" s="54">
        <f>_xlfn.IFNA(IF(BO$3="Productivity",
INDEX('Productivity Dump'!$E$4:$AJ$500,
MATCH($A179,'Productivity Dump'!$A$4:$A$500,0),
MATCH(BO$2,'Productivity Dump'!$E$3:$AJ$3,0)
),
IF(BO$3="Attendance",
INDEX('Attendance Dump'!$E$2:$AI$400,
MATCH($A179,'Attendance Dump'!$B$2:$B$400,0),
MATCH(BO$2,'Attendance Dump'!$E$1:$AI$1,0)
),
INDEX('Active Hour''s Dump'!$D$3:$AH$337,
MATCH($C179,'Active Hour''s Dump'!$A$3:$A$337,0),
MATCH(BO$2,'Active Hour''s Dump'!$D$2:$AH$2,0)
))),"")</f>
        <v>7.75</v>
      </c>
      <c r="BP179" s="13">
        <f>_xlfn.IFNA(IF(BP$3="Productivity",
INDEX('Productivity Dump'!$E$4:$AJ$500,
MATCH($A179,'Productivity Dump'!$A$4:$A$500,0),
MATCH(BP$2,'Productivity Dump'!$E$3:$AJ$3,0)
),
IF(BP$3="Attendance",
INDEX('Attendance Dump'!$E$2:$AI$400,
MATCH($A179,'Attendance Dump'!$B$2:$B$400,0),
MATCH(BP$2,'Attendance Dump'!$E$1:$AI$1,0)
),
INDEX('Active Hour''s Dump'!$D$3:$AH$337,
MATCH($C179,'Active Hour''s Dump'!$A$3:$A$337,0),
MATCH(BP$2,'Active Hour''s Dump'!$D$2:$AH$2,0)
))),"")</f>
        <v>1269.2859999999998</v>
      </c>
      <c r="BQ179" s="13" t="str">
        <f>_xlfn.IFNA(IF(BQ$3="Productivity",
INDEX('Productivity Dump'!$E$4:$AJ$500,
MATCH($A179,'Productivity Dump'!$A$4:$A$500,0),
MATCH(BQ$2,'Productivity Dump'!$E$3:$AJ$3,0)
),
IF(BQ$3="Attendance",
INDEX('Attendance Dump'!$E$2:$AI$400,
MATCH($A179,'Attendance Dump'!$B$2:$B$400,0),
MATCH(BQ$2,'Attendance Dump'!$E$1:$AI$1,0)
),
INDEX('Active Hour''s Dump'!$D$3:$AH$337,
MATCH($C179,'Active Hour''s Dump'!$A$3:$A$337,0),
MATCH(BQ$2,'Active Hour''s Dump'!$D$2:$AH$2,0)
))),"")</f>
        <v>P</v>
      </c>
      <c r="BR179" s="54">
        <f>_xlfn.IFNA(IF(BR$3="Productivity",
INDEX('Productivity Dump'!$E$4:$AJ$500,
MATCH($A179,'Productivity Dump'!$A$4:$A$500,0),
MATCH(BR$2,'Productivity Dump'!$E$3:$AJ$3,0)
),
IF(BR$3="Attendance",
INDEX('Attendance Dump'!$E$2:$AI$400,
MATCH($A179,'Attendance Dump'!$B$2:$B$400,0),
MATCH(BR$2,'Attendance Dump'!$E$1:$AI$1,0)
),
INDEX('Active Hour''s Dump'!$D$3:$AH$337,
MATCH($C179,'Active Hour''s Dump'!$A$3:$A$337,0),
MATCH(BR$2,'Active Hour''s Dump'!$D$2:$AH$2,0)
))),"")</f>
        <v>7.0833333333333304</v>
      </c>
      <c r="BS179" s="13">
        <f>_xlfn.IFNA(IF(BS$3="Productivity",
INDEX('Productivity Dump'!$E$4:$AJ$500,
MATCH($A179,'Productivity Dump'!$A$4:$A$500,0),
MATCH(BS$2,'Productivity Dump'!$E$3:$AJ$3,0)
),
IF(BS$3="Attendance",
INDEX('Attendance Dump'!$E$2:$AI$400,
MATCH($A179,'Attendance Dump'!$B$2:$B$400,0),
MATCH(BS$2,'Attendance Dump'!$E$1:$AI$1,0)
),
INDEX('Active Hour''s Dump'!$D$3:$AH$337,
MATCH($C179,'Active Hour''s Dump'!$A$3:$A$337,0),
MATCH(BS$2,'Active Hour''s Dump'!$D$2:$AH$2,0)
))),"")</f>
        <v>1518.9800000000005</v>
      </c>
      <c r="BT179" s="13" t="str">
        <f>_xlfn.IFNA(IF(BT$3="Productivity",
INDEX('Productivity Dump'!$E$4:$AJ$500,
MATCH($A179,'Productivity Dump'!$A$4:$A$500,0),
MATCH(BT$2,'Productivity Dump'!$E$3:$AJ$3,0)
),
IF(BT$3="Attendance",
INDEX('Attendance Dump'!$E$2:$AI$400,
MATCH($A179,'Attendance Dump'!$B$2:$B$400,0),
MATCH(BT$2,'Attendance Dump'!$E$1:$AI$1,0)
),
INDEX('Active Hour''s Dump'!$D$3:$AH$337,
MATCH($C179,'Active Hour''s Dump'!$A$3:$A$337,0),
MATCH(BT$2,'Active Hour''s Dump'!$D$2:$AH$2,0)
))),"")</f>
        <v>H(P)</v>
      </c>
      <c r="BU179" s="54">
        <f>_xlfn.IFNA(IF(BU$3="Productivity",
INDEX('Productivity Dump'!$E$4:$AJ$500,
MATCH($A179,'Productivity Dump'!$A$4:$A$500,0),
MATCH(BU$2,'Productivity Dump'!$E$3:$AJ$3,0)
),
IF(BU$3="Attendance",
INDEX('Attendance Dump'!$E$2:$AI$400,
MATCH($A179,'Attendance Dump'!$B$2:$B$400,0),
MATCH(BU$2,'Attendance Dump'!$E$1:$AI$1,0)
),
INDEX('Active Hour''s Dump'!$D$3:$AH$337,
MATCH($C179,'Active Hour''s Dump'!$A$3:$A$337,0),
MATCH(BU$2,'Active Hour''s Dump'!$D$2:$AH$2,0)
))),"")</f>
        <v>7.25</v>
      </c>
      <c r="BV179" s="13">
        <f>_xlfn.IFNA(IF(BV$3="Productivity",
INDEX('Productivity Dump'!$E$4:$AJ$500,
MATCH($A179,'Productivity Dump'!$A$4:$A$500,0),
MATCH(BV$2,'Productivity Dump'!$E$3:$AJ$3,0)
),
IF(BV$3="Attendance",
INDEX('Attendance Dump'!$E$2:$AI$400,
MATCH($A179,'Attendance Dump'!$B$2:$B$400,0),
MATCH(BV$2,'Attendance Dump'!$E$1:$AI$1,0)
),
INDEX('Active Hour''s Dump'!$D$3:$AH$337,
MATCH($C179,'Active Hour''s Dump'!$A$3:$A$337,0),
MATCH(BV$2,'Active Hour''s Dump'!$D$2:$AH$2,0)
))),"")</f>
        <v>1588.0190000000002</v>
      </c>
      <c r="BW179" s="13" t="str">
        <f>_xlfn.IFNA(IF(BW$3="Productivity",
INDEX('Productivity Dump'!$E$4:$AJ$500,
MATCH($A179,'Productivity Dump'!$A$4:$A$500,0),
MATCH(BW$2,'Productivity Dump'!$E$3:$AJ$3,0)
),
IF(BW$3="Attendance",
INDEX('Attendance Dump'!$E$2:$AI$400,
MATCH($A179,'Attendance Dump'!$B$2:$B$400,0),
MATCH(BW$2,'Attendance Dump'!$E$1:$AI$1,0)
),
INDEX('Active Hour''s Dump'!$D$3:$AH$337,
MATCH($C179,'Active Hour''s Dump'!$A$3:$A$337,0),
MATCH(BW$2,'Active Hour''s Dump'!$D$2:$AH$2,0)
))),"")</f>
        <v>P</v>
      </c>
      <c r="BX179" s="54">
        <f>_xlfn.IFNA(IF(BX$3="Productivity",
INDEX('Productivity Dump'!$E$4:$AJ$500,
MATCH($A179,'Productivity Dump'!$A$4:$A$500,0),
MATCH(BX$2,'Productivity Dump'!$E$3:$AJ$3,0)
),
IF(BX$3="Attendance",
INDEX('Attendance Dump'!$E$2:$AI$400,
MATCH($A179,'Attendance Dump'!$B$2:$B$400,0),
MATCH(BX$2,'Attendance Dump'!$E$1:$AI$1,0)
),
INDEX('Active Hour''s Dump'!$D$3:$AH$337,
MATCH($C179,'Active Hour''s Dump'!$A$3:$A$337,0),
MATCH(BX$2,'Active Hour''s Dump'!$D$2:$AH$2,0)
))),"")</f>
        <v>7.3333333333333304</v>
      </c>
      <c r="BY179" s="13">
        <f>_xlfn.IFNA(IF(BY$3="Productivity",
INDEX('Productivity Dump'!$E$4:$AJ$500,
MATCH($A179,'Productivity Dump'!$A$4:$A$500,0),
MATCH(BY$2,'Productivity Dump'!$E$3:$AJ$3,0)
),
IF(BY$3="Attendance",
INDEX('Attendance Dump'!$E$2:$AI$400,
MATCH($A179,'Attendance Dump'!$B$2:$B$400,0),
MATCH(BY$2,'Attendance Dump'!$E$1:$AI$1,0)
),
INDEX('Active Hour''s Dump'!$D$3:$AH$337,
MATCH($C179,'Active Hour''s Dump'!$A$3:$A$337,0),
MATCH(BY$2,'Active Hour''s Dump'!$D$2:$AH$2,0)
))),"")</f>
        <v>824.53600000000006</v>
      </c>
      <c r="BZ179" s="13" t="str">
        <f>_xlfn.IFNA(IF(BZ$3="Productivity",
INDEX('Productivity Dump'!$E$4:$AJ$500,
MATCH($A179,'Productivity Dump'!$A$4:$A$500,0),
MATCH(BZ$2,'Productivity Dump'!$E$3:$AJ$3,0)
),
IF(BZ$3="Attendance",
INDEX('Attendance Dump'!$E$2:$AI$400,
MATCH($A179,'Attendance Dump'!$B$2:$B$400,0),
MATCH(BZ$2,'Attendance Dump'!$E$1:$AI$1,0)
),
INDEX('Active Hour''s Dump'!$D$3:$AH$337,
MATCH($C179,'Active Hour''s Dump'!$A$3:$A$337,0),
MATCH(BZ$2,'Active Hour''s Dump'!$D$2:$AH$2,0)
))),"")</f>
        <v>P</v>
      </c>
      <c r="CA179" s="54">
        <f>_xlfn.IFNA(IF(CA$3="Productivity",
INDEX('Productivity Dump'!$E$4:$AJ$500,
MATCH($A179,'Productivity Dump'!$A$4:$A$500,0),
MATCH(CA$2,'Productivity Dump'!$E$3:$AJ$3,0)
),
IF(CA$3="Attendance",
INDEX('Attendance Dump'!$E$2:$AI$400,
MATCH($A179,'Attendance Dump'!$B$2:$B$400,0),
MATCH(CA$2,'Attendance Dump'!$E$1:$AI$1,0)
),
INDEX('Active Hour''s Dump'!$D$3:$AH$337,
MATCH($C179,'Active Hour''s Dump'!$A$3:$A$337,0),
MATCH(CA$2,'Active Hour''s Dump'!$D$2:$AH$2,0)
))),"")</f>
        <v>4.3333333333333304</v>
      </c>
      <c r="CB179" s="13">
        <f>_xlfn.IFNA(IF(CB$3="Productivity",
INDEX('Productivity Dump'!$E$4:$AJ$500,
MATCH($A179,'Productivity Dump'!$A$4:$A$500,0),
MATCH(CB$2,'Productivity Dump'!$E$3:$AJ$3,0)
),
IF(CB$3="Attendance",
INDEX('Attendance Dump'!$E$2:$AI$400,
MATCH($A179,'Attendance Dump'!$B$2:$B$400,0),
MATCH(CB$2,'Attendance Dump'!$E$1:$AI$1,0)
),
INDEX('Active Hour''s Dump'!$D$3:$AH$337,
MATCH($C179,'Active Hour''s Dump'!$A$3:$A$337,0),
MATCH(CB$2,'Active Hour''s Dump'!$D$2:$AH$2,0)
))),"")</f>
        <v>134.214</v>
      </c>
      <c r="CC179" s="13" t="str">
        <f>_xlfn.IFNA(IF(CC$3="Productivity",
INDEX('Productivity Dump'!$E$4:$AJ$500,
MATCH($A179,'Productivity Dump'!$A$4:$A$500,0),
MATCH(CC$2,'Productivity Dump'!$E$3:$AJ$3,0)
),
IF(CC$3="Attendance",
INDEX('Attendance Dump'!$E$2:$AI$400,
MATCH($A179,'Attendance Dump'!$B$2:$B$400,0),
MATCH(CC$2,'Attendance Dump'!$E$1:$AI$1,0)
),
INDEX('Active Hour''s Dump'!$D$3:$AH$337,
MATCH($C179,'Active Hour''s Dump'!$A$3:$A$337,0),
MATCH(CC$2,'Active Hour''s Dump'!$D$2:$AH$2,0)
))),"")</f>
        <v>WO</v>
      </c>
      <c r="CD179" s="54">
        <f>_xlfn.IFNA(IF(CD$3="Productivity",
INDEX('Productivity Dump'!$E$4:$AJ$500,
MATCH($A179,'Productivity Dump'!$A$4:$A$500,0),
MATCH(CD$2,'Productivity Dump'!$E$3:$AJ$3,0)
),
IF(CD$3="Attendance",
INDEX('Attendance Dump'!$E$2:$AI$400,
MATCH($A179,'Attendance Dump'!$B$2:$B$400,0),
MATCH(CD$2,'Attendance Dump'!$E$1:$AI$1,0)
),
INDEX('Active Hour''s Dump'!$D$3:$AH$337,
MATCH($C179,'Active Hour''s Dump'!$A$3:$A$337,0),
MATCH(CD$2,'Active Hour''s Dump'!$D$2:$AH$2,0)
))),"")</f>
        <v>0.66666666666666696</v>
      </c>
      <c r="CE179" s="13">
        <f>_xlfn.IFNA(IF(CE$3="Productivity",
INDEX('Productivity Dump'!$E$4:$AJ$500,
MATCH($A179,'Productivity Dump'!$A$4:$A$500,0),
MATCH(CE$2,'Productivity Dump'!$E$3:$AJ$3,0)
),
IF(CE$3="Attendance",
INDEX('Attendance Dump'!$E$2:$AI$400,
MATCH($A179,'Attendance Dump'!$B$2:$B$400,0),
MATCH(CE$2,'Attendance Dump'!$E$1:$AI$1,0)
),
INDEX('Active Hour''s Dump'!$D$3:$AH$337,
MATCH($C179,'Active Hour''s Dump'!$A$3:$A$337,0),
MATCH(CE$2,'Active Hour''s Dump'!$D$2:$AH$2,0)
))),"")</f>
        <v>503.78299999999996</v>
      </c>
      <c r="CF179" s="13" t="str">
        <f>_xlfn.IFNA(IF(CF$3="Productivity",
INDEX('Productivity Dump'!$E$4:$AJ$500,
MATCH($A179,'Productivity Dump'!$A$4:$A$500,0),
MATCH(CF$2,'Productivity Dump'!$E$3:$AJ$3,0)
),
IF(CF$3="Attendance",
INDEX('Attendance Dump'!$E$2:$AI$400,
MATCH($A179,'Attendance Dump'!$B$2:$B$400,0),
MATCH(CF$2,'Attendance Dump'!$E$1:$AI$1,0)
),
INDEX('Active Hour''s Dump'!$D$3:$AH$337,
MATCH($C179,'Active Hour''s Dump'!$A$3:$A$337,0),
MATCH(CF$2,'Active Hour''s Dump'!$D$2:$AH$2,0)
))),"")</f>
        <v>P</v>
      </c>
      <c r="CG179" s="54">
        <f>_xlfn.IFNA(IF(CG$3="Productivity",
INDEX('Productivity Dump'!$E$4:$AJ$500,
MATCH($A179,'Productivity Dump'!$A$4:$A$500,0),
MATCH(CG$2,'Productivity Dump'!$E$3:$AJ$3,0)
),
IF(CG$3="Attendance",
INDEX('Attendance Dump'!$E$2:$AI$400,
MATCH($A179,'Attendance Dump'!$B$2:$B$400,0),
MATCH(CG$2,'Attendance Dump'!$E$1:$AI$1,0)
),
INDEX('Active Hour''s Dump'!$D$3:$AH$337,
MATCH($C179,'Active Hour''s Dump'!$A$3:$A$337,0),
MATCH(CG$2,'Active Hour''s Dump'!$D$2:$AH$2,0)
))),"")</f>
        <v>2.8333333333333299</v>
      </c>
      <c r="CH179" s="13">
        <f>_xlfn.IFNA(IF(CH$3="Productivity",
INDEX('Productivity Dump'!$E$4:$AJ$500,
MATCH($A179,'Productivity Dump'!$A$4:$A$500,0),
MATCH(CH$2,'Productivity Dump'!$E$3:$AJ$3,0)
),
IF(CH$3="Attendance",
INDEX('Attendance Dump'!$E$2:$AI$400,
MATCH($A179,'Attendance Dump'!$B$2:$B$400,0),
MATCH(CH$2,'Attendance Dump'!$E$1:$AI$1,0)
),
INDEX('Active Hour''s Dump'!$D$3:$AH$337,
MATCH($C179,'Active Hour''s Dump'!$A$3:$A$337,0),
MATCH(CH$2,'Active Hour''s Dump'!$D$2:$AH$2,0)
))),"")</f>
        <v>1146.625</v>
      </c>
      <c r="CI179" s="13" t="str">
        <f>_xlfn.IFNA(IF(CI$3="Productivity",
INDEX('Productivity Dump'!$E$4:$AJ$500,
MATCH($A179,'Productivity Dump'!$A$4:$A$500,0),
MATCH(CI$2,'Productivity Dump'!$E$3:$AJ$3,0)
),
IF(CI$3="Attendance",
INDEX('Attendance Dump'!$E$2:$AI$400,
MATCH($A179,'Attendance Dump'!$B$2:$B$400,0),
MATCH(CI$2,'Attendance Dump'!$E$1:$AI$1,0)
),
INDEX('Active Hour''s Dump'!$D$3:$AH$337,
MATCH($C179,'Active Hour''s Dump'!$A$3:$A$337,0),
MATCH(CI$2,'Active Hour''s Dump'!$D$2:$AH$2,0)
))),"")</f>
        <v>P</v>
      </c>
      <c r="CJ179" s="54">
        <f>_xlfn.IFNA(IF(CJ$3="Productivity",
INDEX('Productivity Dump'!$E$4:$AJ$500,
MATCH($A179,'Productivity Dump'!$A$4:$A$500,0),
MATCH(CJ$2,'Productivity Dump'!$E$3:$AJ$3,0)
),
IF(CJ$3="Attendance",
INDEX('Attendance Dump'!$E$2:$AI$400,
MATCH($A179,'Attendance Dump'!$B$2:$B$400,0),
MATCH(CJ$2,'Attendance Dump'!$E$1:$AI$1,0)
),
INDEX('Active Hour''s Dump'!$D$3:$AH$337,
MATCH($C179,'Active Hour''s Dump'!$A$3:$A$337,0),
MATCH(CJ$2,'Active Hour''s Dump'!$D$2:$AH$2,0)
))),"")</f>
        <v>6.8333333333333304</v>
      </c>
      <c r="CK179" s="13">
        <f>_xlfn.IFNA(IF(CK$3="Productivity",
INDEX('Productivity Dump'!$E$4:$AJ$500,
MATCH($A179,'Productivity Dump'!$A$4:$A$500,0),
MATCH(CK$2,'Productivity Dump'!$E$3:$AJ$3,0)
),
IF(CK$3="Attendance",
INDEX('Attendance Dump'!$E$2:$AI$400,
MATCH($A179,'Attendance Dump'!$B$2:$B$400,0),
MATCH(CK$2,'Attendance Dump'!$E$1:$AI$1,0)
),
INDEX('Active Hour''s Dump'!$D$3:$AH$337,
MATCH($C179,'Active Hour''s Dump'!$A$3:$A$337,0),
MATCH(CK$2,'Active Hour''s Dump'!$D$2:$AH$2,0)
))),"")</f>
        <v>1216.2709999999997</v>
      </c>
      <c r="CL179" s="13" t="str">
        <f>_xlfn.IFNA(IF(CL$3="Productivity",
INDEX('Productivity Dump'!$E$4:$AJ$500,
MATCH($A179,'Productivity Dump'!$A$4:$A$500,0),
MATCH(CL$2,'Productivity Dump'!$E$3:$AJ$3,0)
),
IF(CL$3="Attendance",
INDEX('Attendance Dump'!$E$2:$AI$400,
MATCH($A179,'Attendance Dump'!$B$2:$B$400,0),
MATCH(CL$2,'Attendance Dump'!$E$1:$AI$1,0)
),
INDEX('Active Hour''s Dump'!$D$3:$AH$337,
MATCH($C179,'Active Hour''s Dump'!$A$3:$A$337,0),
MATCH(CL$2,'Active Hour''s Dump'!$D$2:$AH$2,0)
))),"")</f>
        <v>P</v>
      </c>
      <c r="CM179" s="54">
        <f>_xlfn.IFNA(IF(CM$3="Productivity",
INDEX('Productivity Dump'!$E$4:$AJ$500,
MATCH($A179,'Productivity Dump'!$A$4:$A$500,0),
MATCH(CM$2,'Productivity Dump'!$E$3:$AJ$3,0)
),
IF(CM$3="Attendance",
INDEX('Attendance Dump'!$E$2:$AI$400,
MATCH($A179,'Attendance Dump'!$B$2:$B$400,0),
MATCH(CM$2,'Attendance Dump'!$E$1:$AI$1,0)
),
INDEX('Active Hour''s Dump'!$D$3:$AH$337,
MATCH($C179,'Active Hour''s Dump'!$A$3:$A$337,0),
MATCH(CM$2,'Active Hour''s Dump'!$D$2:$AH$2,0)
))),"")</f>
        <v>6.25</v>
      </c>
      <c r="CN179" s="13">
        <f>_xlfn.IFNA(IF(CN$3="Productivity",
INDEX('Productivity Dump'!$E$4:$AJ$500,
MATCH($A179,'Productivity Dump'!$A$4:$A$500,0),
MATCH(CN$2,'Productivity Dump'!$E$3:$AJ$3,0)
),
IF(CN$3="Attendance",
INDEX('Attendance Dump'!$E$2:$AI$400,
MATCH($A179,'Attendance Dump'!$B$2:$B$400,0),
MATCH(CN$2,'Attendance Dump'!$E$1:$AI$1,0)
),
INDEX('Active Hour''s Dump'!$D$3:$AH$337,
MATCH($C179,'Active Hour''s Dump'!$A$3:$A$337,0),
MATCH(CN$2,'Active Hour''s Dump'!$D$2:$AH$2,0)
))),"")</f>
        <v>0</v>
      </c>
      <c r="CO179" s="13">
        <f>_xlfn.IFNA(IF(CO$3="Productivity",
INDEX('Productivity Dump'!$E$4:$AJ$500,
MATCH($A179,'Productivity Dump'!$A$4:$A$500,0),
MATCH(CO$2,'Productivity Dump'!$E$3:$AJ$3,0)
),
IF(CO$3="Attendance",
INDEX('Attendance Dump'!$E$2:$AI$400,
MATCH($A179,'Attendance Dump'!$B$2:$B$400,0),
MATCH(CO$2,'Attendance Dump'!$E$1:$AI$1,0)
),
INDEX('Active Hour''s Dump'!$D$3:$AH$337,
MATCH($C179,'Active Hour''s Dump'!$A$3:$A$337,0),
MATCH(CO$2,'Active Hour''s Dump'!$D$2:$AH$2,0)
))),"")</f>
        <v>0</v>
      </c>
      <c r="CP179" s="54">
        <f>_xlfn.IFNA(IF(CP$3="Productivity",
INDEX('Productivity Dump'!$E$4:$AJ$500,
MATCH($A179,'Productivity Dump'!$A$4:$A$500,0),
MATCH(CP$2,'Productivity Dump'!$E$3:$AJ$3,0)
),
IF(CP$3="Attendance",
INDEX('Attendance Dump'!$E$2:$AI$400,
MATCH($A179,'Attendance Dump'!$B$2:$B$400,0),
MATCH(CP$2,'Attendance Dump'!$E$1:$AI$1,0)
),
INDEX('Active Hour''s Dump'!$D$3:$AH$337,
MATCH($C179,'Active Hour''s Dump'!$A$3:$A$337,0),
MATCH(CP$2,'Active Hour''s Dump'!$D$2:$AH$2,0)
))),"")</f>
        <v>0</v>
      </c>
      <c r="CQ179" s="13">
        <f>_xlfn.IFNA(IF(CQ$3="Productivity",
INDEX('Productivity Dump'!$E$4:$AJ$500,
MATCH($A179,'Productivity Dump'!$A$4:$A$500,0),
MATCH(CQ$2,'Productivity Dump'!$E$3:$AJ$3,0)
),
IF(CQ$3="Attendance",
INDEX('Attendance Dump'!$E$2:$AI$400,
MATCH($A179,'Attendance Dump'!$B$2:$B$400,0),
MATCH(CQ$2,'Attendance Dump'!$E$1:$AI$1,0)
),
INDEX('Active Hour''s Dump'!$D$3:$AH$337,
MATCH($C179,'Active Hour''s Dump'!$A$3:$A$337,0),
MATCH(CQ$2,'Active Hour''s Dump'!$D$2:$AH$2,0)
))),"")</f>
        <v>0</v>
      </c>
      <c r="CR179" s="13">
        <f>_xlfn.IFNA(IF(CR$3="Productivity",
INDEX('Productivity Dump'!$E$4:$AJ$500,
MATCH($A179,'Productivity Dump'!$A$4:$A$500,0),
MATCH(CR$2,'Productivity Dump'!$E$3:$AJ$3,0)
),
IF(CR$3="Attendance",
INDEX('Attendance Dump'!$E$2:$AI$400,
MATCH($A179,'Attendance Dump'!$B$2:$B$400,0),
MATCH(CR$2,'Attendance Dump'!$E$1:$AI$1,0)
),
INDEX('Active Hour''s Dump'!$D$3:$AH$337,
MATCH($C179,'Active Hour''s Dump'!$A$3:$A$337,0),
MATCH(CR$2,'Active Hour''s Dump'!$D$2:$AH$2,0)
))),"")</f>
        <v>0</v>
      </c>
      <c r="CS179" s="54">
        <f>_xlfn.IFNA(IF(CS$3="Productivity",
INDEX('Productivity Dump'!$E$4:$AJ$500,
MATCH($A179,'Productivity Dump'!$A$4:$A$500,0),
MATCH(CS$2,'Productivity Dump'!$E$3:$AJ$3,0)
),
IF(CS$3="Attendance",
INDEX('Attendance Dump'!$E$2:$AI$400,
MATCH($A179,'Attendance Dump'!$B$2:$B$400,0),
MATCH(CS$2,'Attendance Dump'!$E$1:$AI$1,0)
),
INDEX('Active Hour''s Dump'!$D$3:$AH$337,
MATCH($C179,'Active Hour''s Dump'!$A$3:$A$337,0),
MATCH(CS$2,'Active Hour''s Dump'!$D$2:$AH$2,0)
))),"")</f>
        <v>0</v>
      </c>
      <c r="CT179" s="13">
        <f>_xlfn.IFNA(IF(CT$3="Productivity",
INDEX('Productivity Dump'!$E$4:$AJ$500,
MATCH($A179,'Productivity Dump'!$A$4:$A$500,0),
MATCH(CT$2,'Productivity Dump'!$E$3:$AJ$3,0)
),
IF(CT$3="Attendance",
INDEX('Attendance Dump'!$E$2:$AI$400,
MATCH($A179,'Attendance Dump'!$B$2:$B$400,0),
MATCH(CT$2,'Attendance Dump'!$E$1:$AI$1,0)
),
INDEX('Active Hour''s Dump'!$D$3:$AH$337,
MATCH($C179,'Active Hour''s Dump'!$A$3:$A$337,0),
MATCH(CT$2,'Active Hour''s Dump'!$D$2:$AH$2,0)
))),"")</f>
        <v>0</v>
      </c>
      <c r="CU179" s="13">
        <f>_xlfn.IFNA(IF(CU$3="Productivity",
INDEX('Productivity Dump'!$E$4:$AJ$500,
MATCH($A179,'Productivity Dump'!$A$4:$A$500,0),
MATCH(CU$2,'Productivity Dump'!$E$3:$AJ$3,0)
),
IF(CU$3="Attendance",
INDEX('Attendance Dump'!$E$2:$AI$400,
MATCH($A179,'Attendance Dump'!$B$2:$B$400,0),
MATCH(CU$2,'Attendance Dump'!$E$1:$AI$1,0)
),
INDEX('Active Hour''s Dump'!$D$3:$AH$337,
MATCH($C179,'Active Hour''s Dump'!$A$3:$A$337,0),
MATCH(CU$2,'Active Hour''s Dump'!$D$2:$AH$2,0)
))),"")</f>
        <v>0</v>
      </c>
      <c r="CV179" s="54">
        <f>_xlfn.IFNA(IF(CV$3="Productivity",
INDEX('Productivity Dump'!$E$4:$AJ$500,
MATCH($A179,'Productivity Dump'!$A$4:$A$500,0),
MATCH(CV$2,'Productivity Dump'!$E$3:$AJ$3,0)
),
IF(CV$3="Attendance",
INDEX('Attendance Dump'!$E$2:$AI$400,
MATCH($A179,'Attendance Dump'!$B$2:$B$400,0),
MATCH(CV$2,'Attendance Dump'!$E$1:$AI$1,0)
),
INDEX('Active Hour''s Dump'!$D$3:$AH$337,
MATCH($C179,'Active Hour''s Dump'!$A$3:$A$337,0),
MATCH(CV$2,'Active Hour''s Dump'!$D$2:$AH$2,0)
))),"")</f>
        <v>0</v>
      </c>
      <c r="CW179" s="13"/>
      <c r="CX179" s="13"/>
      <c r="CY179" s="54"/>
      <c r="DA179" s="57">
        <f t="shared" si="81"/>
        <v>134.58333333333331</v>
      </c>
      <c r="DB179" s="35">
        <f t="shared" si="82"/>
        <v>26677.482</v>
      </c>
      <c r="DC179" s="35">
        <f t="shared" si="77"/>
        <v>0</v>
      </c>
      <c r="DD179" s="35">
        <f t="shared" ca="1" si="80"/>
        <v>0</v>
      </c>
      <c r="DF179" s="32" cm="1">
        <f t="array" ref="DF179">SUMPRODUCT(
    (MOD(COLUMN(H179:CV179) - COLUMN(H179), 3) = 0) *
    (H179:CV179 = 0) *
    (I179:CW179 = "P") *
    (COUNTIF(UKHoliday, H$2:CV$2) = 0)
)</f>
        <v>0</v>
      </c>
      <c r="DG179" s="33" cm="1">
        <f t="array" ref="DG179">SUMPRODUCT(
  (MOD(COLUMN(H179:CV179) - COLUMN(H179), 3) = 0) *
  (H179:CV179 &gt; 0) *
  (H179:CV179 &lt; 0.5 * IF(((WEEKDAY(H$2:CV$2, 2) = 1) + (WEEKDAY(H$2:CV$2, 2) = 6)), G179, F179)) *
  (I179:CW179 = "P") *
  (COUNTIF(UKHoliday, H$2:CV$2) = 0)
)</f>
        <v>0</v>
      </c>
      <c r="DH179" s="33" cm="1">
        <f t="array" ref="DH179">SUMPRODUCT(
  (MOD(COLUMN(H179:CV179) - COLUMN(H179), 3) = 0) *
  (H179:CV179 &gt; 0.5 * IF(((WEEKDAY(H$2:CV$2, 2) = 1) + (WEEKDAY(H$2:CV$2, 2) = 6)), $G179, $F179)) *
  (H179:CV179 &lt; 0.8 * IF(((WEEKDAY(H$2:CV$2, 2) = 1) + (WEEKDAY(H$2:CV$2, 2) = 6)), $G179, $F179)) *
  (I179:CW179 = "P") *
  (COUNTIF(UKHoliday, H$2:CV$2) = 0)
)</f>
        <v>2</v>
      </c>
      <c r="DI179" s="33" cm="1">
        <f t="array" ref="DI179">SUMPRODUCT(
  (MOD(COLUMN(H179:CV179) - COLUMN(H179), 3) = 0) *
  (H179:CV179 &gt; 0.8 * IF(((WEEKDAY(H$2:CV$2, 2) = 1) + (WEEKDAY(H$2:CV$2, 2) = 6)), $G179, $F179)) *
  (H179:CV179 &lt; 1 * IF(((WEEKDAY(H$2:CV$2, 2) = 1) + (WEEKDAY(H$2:CV$2, 2) = 6)), $G179, $F179)) *
  (I179:CW179 = "P") *
  (COUNTIF(UKHoliday, H$2:CV$2) = 0)
)</f>
        <v>4</v>
      </c>
    </row>
    <row r="180" spans="1:113" x14ac:dyDescent="0.3">
      <c r="A180" s="8" t="s">
        <v>475</v>
      </c>
      <c r="B180" s="36" t="s">
        <v>474</v>
      </c>
      <c r="C180" s="9" t="s">
        <v>803</v>
      </c>
      <c r="D180" s="62" t="s">
        <v>555</v>
      </c>
      <c r="E180" s="35">
        <v>18600</v>
      </c>
      <c r="F180" s="35">
        <f t="shared" si="78"/>
        <v>930</v>
      </c>
      <c r="G180" s="35">
        <f t="shared" si="79"/>
        <v>465</v>
      </c>
      <c r="H180" s="13">
        <f>_xlfn.IFNA(IF(H$3="Productivity",
INDEX('Productivity Dump'!$E$4:$AJ$500,
MATCH($A180,'Productivity Dump'!$A$4:$A$500,0),
MATCH(H$2,'Productivity Dump'!$E$3:$AJ$3,0)
),
IF(H$3="Attendance",
INDEX('Attendance Dump'!$E$2:$AI$400,
MATCH($A180,'Attendance Dump'!$B$2:$B$400,0),
MATCH(H$2,'Attendance Dump'!$E$1:$AI$1,0)
),
INDEX('Active Hour''s Dump'!$D$3:$AH$337,
MATCH($C180,'Active Hour''s Dump'!$A$3:$A$337,0),
MATCH(H$2,'Active Hour''s Dump'!$D$2:$AH$2,0)
))),"")</f>
        <v>1005.7650000000001</v>
      </c>
      <c r="I180" s="13" t="str">
        <f>_xlfn.IFNA(IF(I$3="Productivity",
INDEX('Productivity Dump'!$E$4:$AJ$500,
MATCH($A180,'Productivity Dump'!$A$4:$A$500,0),
MATCH(I$2,'Productivity Dump'!$E$3:$AJ$3,0)
),
IF(I$3="Attendance",
INDEX('Attendance Dump'!$E$2:$AI$400,
MATCH($A180,'Attendance Dump'!$B$2:$B$400,0),
MATCH(I$2,'Attendance Dump'!$E$1:$AI$1,0)
),
INDEX('Active Hour''s Dump'!$D$3:$AH$337,
MATCH($C180,'Active Hour''s Dump'!$A$3:$A$337,0),
MATCH(I$2,'Active Hour''s Dump'!$D$2:$AH$2,0)
))),"")</f>
        <v>P</v>
      </c>
      <c r="J180" s="54">
        <f>_xlfn.IFNA(IF(J$3="Productivity",
INDEX('Productivity Dump'!$E$4:$AJ$500,
MATCH($A180,'Productivity Dump'!$A$4:$A$500,0),
MATCH(J$2,'Productivity Dump'!$E$3:$AJ$3,0)
),
IF(J$3="Attendance",
INDEX('Attendance Dump'!$E$2:$AI$400,
MATCH($A180,'Attendance Dump'!$B$2:$B$400,0),
MATCH(J$2,'Attendance Dump'!$E$1:$AI$1,0)
),
INDEX('Active Hour''s Dump'!$D$3:$AH$337,
MATCH($C180,'Active Hour''s Dump'!$A$3:$A$337,0),
MATCH(J$2,'Active Hour''s Dump'!$D$2:$AH$2,0)
))),"")</f>
        <v>7.4166666666666696</v>
      </c>
      <c r="K180" s="13">
        <f>_xlfn.IFNA(IF(K$3="Productivity",
INDEX('Productivity Dump'!$E$4:$AJ$500,
MATCH($A180,'Productivity Dump'!$A$4:$A$500,0),
MATCH(K$2,'Productivity Dump'!$E$3:$AJ$3,0)
),
IF(K$3="Attendance",
INDEX('Attendance Dump'!$E$2:$AI$400,
MATCH($A180,'Attendance Dump'!$B$2:$B$400,0),
MATCH(K$2,'Attendance Dump'!$E$1:$AI$1,0)
),
INDEX('Active Hour''s Dump'!$D$3:$AH$337,
MATCH($C180,'Active Hour''s Dump'!$A$3:$A$337,0),
MATCH(K$2,'Active Hour''s Dump'!$D$2:$AH$2,0)
))),"")</f>
        <v>1009.466</v>
      </c>
      <c r="L180" s="13" t="str">
        <f>_xlfn.IFNA(IF(L$3="Productivity",
INDEX('Productivity Dump'!$E$4:$AJ$500,
MATCH($A180,'Productivity Dump'!$A$4:$A$500,0),
MATCH(L$2,'Productivity Dump'!$E$3:$AJ$3,0)
),
IF(L$3="Attendance",
INDEX('Attendance Dump'!$E$2:$AI$400,
MATCH($A180,'Attendance Dump'!$B$2:$B$400,0),
MATCH(L$2,'Attendance Dump'!$E$1:$AI$1,0)
),
INDEX('Active Hour''s Dump'!$D$3:$AH$337,
MATCH($C180,'Active Hour''s Dump'!$A$3:$A$337,0),
MATCH(L$2,'Active Hour''s Dump'!$D$2:$AH$2,0)
))),"")</f>
        <v>P</v>
      </c>
      <c r="M180" s="54">
        <f>_xlfn.IFNA(IF(M$3="Productivity",
INDEX('Productivity Dump'!$E$4:$AJ$500,
MATCH($A180,'Productivity Dump'!$A$4:$A$500,0),
MATCH(M$2,'Productivity Dump'!$E$3:$AJ$3,0)
),
IF(M$3="Attendance",
INDEX('Attendance Dump'!$E$2:$AI$400,
MATCH($A180,'Attendance Dump'!$B$2:$B$400,0),
MATCH(M$2,'Attendance Dump'!$E$1:$AI$1,0)
),
INDEX('Active Hour''s Dump'!$D$3:$AH$337,
MATCH($C180,'Active Hour''s Dump'!$A$3:$A$337,0),
MATCH(M$2,'Active Hour''s Dump'!$D$2:$AH$2,0)
))),"")</f>
        <v>8</v>
      </c>
      <c r="N180" s="13">
        <f>_xlfn.IFNA(IF(N$3="Productivity",
INDEX('Productivity Dump'!$E$4:$AJ$500,
MATCH($A180,'Productivity Dump'!$A$4:$A$500,0),
MATCH(N$2,'Productivity Dump'!$E$3:$AJ$3,0)
),
IF(N$3="Attendance",
INDEX('Attendance Dump'!$E$2:$AI$400,
MATCH($A180,'Attendance Dump'!$B$2:$B$400,0),
MATCH(N$2,'Attendance Dump'!$E$1:$AI$1,0)
),
INDEX('Active Hour''s Dump'!$D$3:$AH$337,
MATCH($C180,'Active Hour''s Dump'!$A$3:$A$337,0),
MATCH(N$2,'Active Hour''s Dump'!$D$2:$AH$2,0)
))),"")</f>
        <v>441.15900000000005</v>
      </c>
      <c r="O180" s="13" t="str">
        <f>_xlfn.IFNA(IF(O$3="Productivity",
INDEX('Productivity Dump'!$E$4:$AJ$500,
MATCH($A180,'Productivity Dump'!$A$4:$A$500,0),
MATCH(O$2,'Productivity Dump'!$E$3:$AJ$3,0)
),
IF(O$3="Attendance",
INDEX('Attendance Dump'!$E$2:$AI$400,
MATCH($A180,'Attendance Dump'!$B$2:$B$400,0),
MATCH(O$2,'Attendance Dump'!$E$1:$AI$1,0)
),
INDEX('Active Hour''s Dump'!$D$3:$AH$337,
MATCH($C180,'Active Hour''s Dump'!$A$3:$A$337,0),
MATCH(O$2,'Active Hour''s Dump'!$D$2:$AH$2,0)
))),"")</f>
        <v>P</v>
      </c>
      <c r="P180" s="54">
        <f>_xlfn.IFNA(IF(P$3="Productivity",
INDEX('Productivity Dump'!$E$4:$AJ$500,
MATCH($A180,'Productivity Dump'!$A$4:$A$500,0),
MATCH(P$2,'Productivity Dump'!$E$3:$AJ$3,0)
),
IF(P$3="Attendance",
INDEX('Attendance Dump'!$E$2:$AI$400,
MATCH($A180,'Attendance Dump'!$B$2:$B$400,0),
MATCH(P$2,'Attendance Dump'!$E$1:$AI$1,0)
),
INDEX('Active Hour''s Dump'!$D$3:$AH$337,
MATCH($C180,'Active Hour''s Dump'!$A$3:$A$337,0),
MATCH(P$2,'Active Hour''s Dump'!$D$2:$AH$2,0)
))),"")</f>
        <v>4.3333333333333304</v>
      </c>
      <c r="Q180" s="13">
        <f>_xlfn.IFNA(IF(Q$3="Productivity",
INDEX('Productivity Dump'!$E$4:$AJ$500,
MATCH($A180,'Productivity Dump'!$A$4:$A$500,0),
MATCH(Q$2,'Productivity Dump'!$E$3:$AJ$3,0)
),
IF(Q$3="Attendance",
INDEX('Attendance Dump'!$E$2:$AI$400,
MATCH($A180,'Attendance Dump'!$B$2:$B$400,0),
MATCH(Q$2,'Attendance Dump'!$E$1:$AI$1,0)
),
INDEX('Active Hour''s Dump'!$D$3:$AH$337,
MATCH($C180,'Active Hour''s Dump'!$A$3:$A$337,0),
MATCH(Q$2,'Active Hour''s Dump'!$D$2:$AH$2,0)
))),"")</f>
        <v>0</v>
      </c>
      <c r="R180" s="13" t="str">
        <f>_xlfn.IFNA(IF(R$3="Productivity",
INDEX('Productivity Dump'!$E$4:$AJ$500,
MATCH($A180,'Productivity Dump'!$A$4:$A$500,0),
MATCH(R$2,'Productivity Dump'!$E$3:$AJ$3,0)
),
IF(R$3="Attendance",
INDEX('Attendance Dump'!$E$2:$AI$400,
MATCH($A180,'Attendance Dump'!$B$2:$B$400,0),
MATCH(R$2,'Attendance Dump'!$E$1:$AI$1,0)
),
INDEX('Active Hour''s Dump'!$D$3:$AH$337,
MATCH($C180,'Active Hour''s Dump'!$A$3:$A$337,0),
MATCH(R$2,'Active Hour''s Dump'!$D$2:$AH$2,0)
))),"")</f>
        <v>WO</v>
      </c>
      <c r="S180" s="54">
        <f>_xlfn.IFNA(IF(S$3="Productivity",
INDEX('Productivity Dump'!$E$4:$AJ$500,
MATCH($A180,'Productivity Dump'!$A$4:$A$500,0),
MATCH(S$2,'Productivity Dump'!$E$3:$AJ$3,0)
),
IF(S$3="Attendance",
INDEX('Attendance Dump'!$E$2:$AI$400,
MATCH($A180,'Attendance Dump'!$B$2:$B$400,0),
MATCH(S$2,'Attendance Dump'!$E$1:$AI$1,0)
),
INDEX('Active Hour''s Dump'!$D$3:$AH$337,
MATCH($C180,'Active Hour''s Dump'!$A$3:$A$337,0),
MATCH(S$2,'Active Hour''s Dump'!$D$2:$AH$2,0)
))),"")</f>
        <v>0</v>
      </c>
      <c r="T180" s="13">
        <f>_xlfn.IFNA(IF(T$3="Productivity",
INDEX('Productivity Dump'!$E$4:$AJ$500,
MATCH($A180,'Productivity Dump'!$A$4:$A$500,0),
MATCH(T$2,'Productivity Dump'!$E$3:$AJ$3,0)
),
IF(T$3="Attendance",
INDEX('Attendance Dump'!$E$2:$AI$400,
MATCH($A180,'Attendance Dump'!$B$2:$B$400,0),
MATCH(T$2,'Attendance Dump'!$E$1:$AI$1,0)
),
INDEX('Active Hour''s Dump'!$D$3:$AH$337,
MATCH($C180,'Active Hour''s Dump'!$A$3:$A$337,0),
MATCH(T$2,'Active Hour''s Dump'!$D$2:$AH$2,0)
))),"")</f>
        <v>517.61999999999989</v>
      </c>
      <c r="U180" s="13" t="str">
        <f>_xlfn.IFNA(IF(U$3="Productivity",
INDEX('Productivity Dump'!$E$4:$AJ$500,
MATCH($A180,'Productivity Dump'!$A$4:$A$500,0),
MATCH(U$2,'Productivity Dump'!$E$3:$AJ$3,0)
),
IF(U$3="Attendance",
INDEX('Attendance Dump'!$E$2:$AI$400,
MATCH($A180,'Attendance Dump'!$B$2:$B$400,0),
MATCH(U$2,'Attendance Dump'!$E$1:$AI$1,0)
),
INDEX('Active Hour''s Dump'!$D$3:$AH$337,
MATCH($C180,'Active Hour''s Dump'!$A$3:$A$337,0),
MATCH(U$2,'Active Hour''s Dump'!$D$2:$AH$2,0)
))),"")</f>
        <v>P</v>
      </c>
      <c r="V180" s="54">
        <f>_xlfn.IFNA(IF(V$3="Productivity",
INDEX('Productivity Dump'!$E$4:$AJ$500,
MATCH($A180,'Productivity Dump'!$A$4:$A$500,0),
MATCH(V$2,'Productivity Dump'!$E$3:$AJ$3,0)
),
IF(V$3="Attendance",
INDEX('Attendance Dump'!$E$2:$AI$400,
MATCH($A180,'Attendance Dump'!$B$2:$B$400,0),
MATCH(V$2,'Attendance Dump'!$E$1:$AI$1,0)
),
INDEX('Active Hour''s Dump'!$D$3:$AH$337,
MATCH($C180,'Active Hour''s Dump'!$A$3:$A$337,0),
MATCH(V$2,'Active Hour''s Dump'!$D$2:$AH$2,0)
))),"")</f>
        <v>4.4166666666666696</v>
      </c>
      <c r="W180" s="13">
        <f>_xlfn.IFNA(IF(W$3="Productivity",
INDEX('Productivity Dump'!$E$4:$AJ$500,
MATCH($A180,'Productivity Dump'!$A$4:$A$500,0),
MATCH(W$2,'Productivity Dump'!$E$3:$AJ$3,0)
),
IF(W$3="Attendance",
INDEX('Attendance Dump'!$E$2:$AI$400,
MATCH($A180,'Attendance Dump'!$B$2:$B$400,0),
MATCH(W$2,'Attendance Dump'!$E$1:$AI$1,0)
),
INDEX('Active Hour''s Dump'!$D$3:$AH$337,
MATCH($C180,'Active Hour''s Dump'!$A$3:$A$337,0),
MATCH(W$2,'Active Hour''s Dump'!$D$2:$AH$2,0)
))),"")</f>
        <v>1009.3009999999999</v>
      </c>
      <c r="X180" s="13" t="str">
        <f>_xlfn.IFNA(IF(X$3="Productivity",
INDEX('Productivity Dump'!$E$4:$AJ$500,
MATCH($A180,'Productivity Dump'!$A$4:$A$500,0),
MATCH(X$2,'Productivity Dump'!$E$3:$AJ$3,0)
),
IF(X$3="Attendance",
INDEX('Attendance Dump'!$E$2:$AI$400,
MATCH($A180,'Attendance Dump'!$B$2:$B$400,0),
MATCH(X$2,'Attendance Dump'!$E$1:$AI$1,0)
),
INDEX('Active Hour''s Dump'!$D$3:$AH$337,
MATCH($C180,'Active Hour''s Dump'!$A$3:$A$337,0),
MATCH(X$2,'Active Hour''s Dump'!$D$2:$AH$2,0)
))),"")</f>
        <v>P</v>
      </c>
      <c r="Y180" s="54">
        <f>_xlfn.IFNA(IF(Y$3="Productivity",
INDEX('Productivity Dump'!$E$4:$AJ$500,
MATCH($A180,'Productivity Dump'!$A$4:$A$500,0),
MATCH(Y$2,'Productivity Dump'!$E$3:$AJ$3,0)
),
IF(Y$3="Attendance",
INDEX('Attendance Dump'!$E$2:$AI$400,
MATCH($A180,'Attendance Dump'!$B$2:$B$400,0),
MATCH(Y$2,'Attendance Dump'!$E$1:$AI$1,0)
),
INDEX('Active Hour''s Dump'!$D$3:$AH$337,
MATCH($C180,'Active Hour''s Dump'!$A$3:$A$337,0),
MATCH(Y$2,'Active Hour''s Dump'!$D$2:$AH$2,0)
))),"")</f>
        <v>7.5833333333333304</v>
      </c>
      <c r="Z180" s="13">
        <f>_xlfn.IFNA(IF(Z$3="Productivity",
INDEX('Productivity Dump'!$E$4:$AJ$500,
MATCH($A180,'Productivity Dump'!$A$4:$A$500,0),
MATCH(Z$2,'Productivity Dump'!$E$3:$AJ$3,0)
),
IF(Z$3="Attendance",
INDEX('Attendance Dump'!$E$2:$AI$400,
MATCH($A180,'Attendance Dump'!$B$2:$B$400,0),
MATCH(Z$2,'Attendance Dump'!$E$1:$AI$1,0)
),
INDEX('Active Hour''s Dump'!$D$3:$AH$337,
MATCH($C180,'Active Hour''s Dump'!$A$3:$A$337,0),
MATCH(Z$2,'Active Hour''s Dump'!$D$2:$AH$2,0)
))),"")</f>
        <v>999.62100000000021</v>
      </c>
      <c r="AA180" s="13" t="str">
        <f>_xlfn.IFNA(IF(AA$3="Productivity",
INDEX('Productivity Dump'!$E$4:$AJ$500,
MATCH($A180,'Productivity Dump'!$A$4:$A$500,0),
MATCH(AA$2,'Productivity Dump'!$E$3:$AJ$3,0)
),
IF(AA$3="Attendance",
INDEX('Attendance Dump'!$E$2:$AI$400,
MATCH($A180,'Attendance Dump'!$B$2:$B$400,0),
MATCH(AA$2,'Attendance Dump'!$E$1:$AI$1,0)
),
INDEX('Active Hour''s Dump'!$D$3:$AH$337,
MATCH($C180,'Active Hour''s Dump'!$A$3:$A$337,0),
MATCH(AA$2,'Active Hour''s Dump'!$D$2:$AH$2,0)
))),"")</f>
        <v>P</v>
      </c>
      <c r="AB180" s="54">
        <f>_xlfn.IFNA(IF(AB$3="Productivity",
INDEX('Productivity Dump'!$E$4:$AJ$500,
MATCH($A180,'Productivity Dump'!$A$4:$A$500,0),
MATCH(AB$2,'Productivity Dump'!$E$3:$AJ$3,0)
),
IF(AB$3="Attendance",
INDEX('Attendance Dump'!$E$2:$AI$400,
MATCH($A180,'Attendance Dump'!$B$2:$B$400,0),
MATCH(AB$2,'Attendance Dump'!$E$1:$AI$1,0)
),
INDEX('Active Hour''s Dump'!$D$3:$AH$337,
MATCH($C180,'Active Hour''s Dump'!$A$3:$A$337,0),
MATCH(AB$2,'Active Hour''s Dump'!$D$2:$AH$2,0)
))),"")</f>
        <v>7.8333333333333304</v>
      </c>
      <c r="AC180" s="13">
        <f>_xlfn.IFNA(IF(AC$3="Productivity",
INDEX('Productivity Dump'!$E$4:$AJ$500,
MATCH($A180,'Productivity Dump'!$A$4:$A$500,0),
MATCH(AC$2,'Productivity Dump'!$E$3:$AJ$3,0)
),
IF(AC$3="Attendance",
INDEX('Attendance Dump'!$E$2:$AI$400,
MATCH($A180,'Attendance Dump'!$B$2:$B$400,0),
MATCH(AC$2,'Attendance Dump'!$E$1:$AI$1,0)
),
INDEX('Active Hour''s Dump'!$D$3:$AH$337,
MATCH($C180,'Active Hour''s Dump'!$A$3:$A$337,0),
MATCH(AC$2,'Active Hour''s Dump'!$D$2:$AH$2,0)
))),"")</f>
        <v>961.44900000000007</v>
      </c>
      <c r="AD180" s="13" t="str">
        <f>_xlfn.IFNA(IF(AD$3="Productivity",
INDEX('Productivity Dump'!$E$4:$AJ$500,
MATCH($A180,'Productivity Dump'!$A$4:$A$500,0),
MATCH(AD$2,'Productivity Dump'!$E$3:$AJ$3,0)
),
IF(AD$3="Attendance",
INDEX('Attendance Dump'!$E$2:$AI$400,
MATCH($A180,'Attendance Dump'!$B$2:$B$400,0),
MATCH(AD$2,'Attendance Dump'!$E$1:$AI$1,0)
),
INDEX('Active Hour''s Dump'!$D$3:$AH$337,
MATCH($C180,'Active Hour''s Dump'!$A$3:$A$337,0),
MATCH(AD$2,'Active Hour''s Dump'!$D$2:$AH$2,0)
))),"")</f>
        <v>P</v>
      </c>
      <c r="AE180" s="54">
        <f>_xlfn.IFNA(IF(AE$3="Productivity",
INDEX('Productivity Dump'!$E$4:$AJ$500,
MATCH($A180,'Productivity Dump'!$A$4:$A$500,0),
MATCH(AE$2,'Productivity Dump'!$E$3:$AJ$3,0)
),
IF(AE$3="Attendance",
INDEX('Attendance Dump'!$E$2:$AI$400,
MATCH($A180,'Attendance Dump'!$B$2:$B$400,0),
MATCH(AE$2,'Attendance Dump'!$E$1:$AI$1,0)
),
INDEX('Active Hour''s Dump'!$D$3:$AH$337,
MATCH($C180,'Active Hour''s Dump'!$A$3:$A$337,0),
MATCH(AE$2,'Active Hour''s Dump'!$D$2:$AH$2,0)
))),"")</f>
        <v>7.75</v>
      </c>
      <c r="AF180" s="13">
        <f>_xlfn.IFNA(IF(AF$3="Productivity",
INDEX('Productivity Dump'!$E$4:$AJ$500,
MATCH($A180,'Productivity Dump'!$A$4:$A$500,0),
MATCH(AF$2,'Productivity Dump'!$E$3:$AJ$3,0)
),
IF(AF$3="Attendance",
INDEX('Attendance Dump'!$E$2:$AI$400,
MATCH($A180,'Attendance Dump'!$B$2:$B$400,0),
MATCH(AF$2,'Attendance Dump'!$E$1:$AI$1,0)
),
INDEX('Active Hour''s Dump'!$D$3:$AH$337,
MATCH($C180,'Active Hour''s Dump'!$A$3:$A$337,0),
MATCH(AF$2,'Active Hour''s Dump'!$D$2:$AH$2,0)
))),"")</f>
        <v>1003.1620000000001</v>
      </c>
      <c r="AG180" s="13" t="str">
        <f>_xlfn.IFNA(IF(AG$3="Productivity",
INDEX('Productivity Dump'!$E$4:$AJ$500,
MATCH($A180,'Productivity Dump'!$A$4:$A$500,0),
MATCH(AG$2,'Productivity Dump'!$E$3:$AJ$3,0)
),
IF(AG$3="Attendance",
INDEX('Attendance Dump'!$E$2:$AI$400,
MATCH($A180,'Attendance Dump'!$B$2:$B$400,0),
MATCH(AG$2,'Attendance Dump'!$E$1:$AI$1,0)
),
INDEX('Active Hour''s Dump'!$D$3:$AH$337,
MATCH($C180,'Active Hour''s Dump'!$A$3:$A$337,0),
MATCH(AG$2,'Active Hour''s Dump'!$D$2:$AH$2,0)
))),"")</f>
        <v>P</v>
      </c>
      <c r="AH180" s="54">
        <f>_xlfn.IFNA(IF(AH$3="Productivity",
INDEX('Productivity Dump'!$E$4:$AJ$500,
MATCH($A180,'Productivity Dump'!$A$4:$A$500,0),
MATCH(AH$2,'Productivity Dump'!$E$3:$AJ$3,0)
),
IF(AH$3="Attendance",
INDEX('Attendance Dump'!$E$2:$AI$400,
MATCH($A180,'Attendance Dump'!$B$2:$B$400,0),
MATCH(AH$2,'Attendance Dump'!$E$1:$AI$1,0)
),
INDEX('Active Hour''s Dump'!$D$3:$AH$337,
MATCH($C180,'Active Hour''s Dump'!$A$3:$A$337,0),
MATCH(AH$2,'Active Hour''s Dump'!$D$2:$AH$2,0)
))),"")</f>
        <v>7.6666666666666696</v>
      </c>
      <c r="AI180" s="13">
        <f>_xlfn.IFNA(IF(AI$3="Productivity",
INDEX('Productivity Dump'!$E$4:$AJ$500,
MATCH($A180,'Productivity Dump'!$A$4:$A$500,0),
MATCH(AI$2,'Productivity Dump'!$E$3:$AJ$3,0)
),
IF(AI$3="Attendance",
INDEX('Attendance Dump'!$E$2:$AI$400,
MATCH($A180,'Attendance Dump'!$B$2:$B$400,0),
MATCH(AI$2,'Attendance Dump'!$E$1:$AI$1,0)
),
INDEX('Active Hour''s Dump'!$D$3:$AH$337,
MATCH($C180,'Active Hour''s Dump'!$A$3:$A$337,0),
MATCH(AI$2,'Active Hour''s Dump'!$D$2:$AH$2,0)
))),"")</f>
        <v>527.05000000000007</v>
      </c>
      <c r="AJ180" s="13" t="str">
        <f>_xlfn.IFNA(IF(AJ$3="Productivity",
INDEX('Productivity Dump'!$E$4:$AJ$500,
MATCH($A180,'Productivity Dump'!$A$4:$A$500,0),
MATCH(AJ$2,'Productivity Dump'!$E$3:$AJ$3,0)
),
IF(AJ$3="Attendance",
INDEX('Attendance Dump'!$E$2:$AI$400,
MATCH($A180,'Attendance Dump'!$B$2:$B$400,0),
MATCH(AJ$2,'Attendance Dump'!$E$1:$AI$1,0)
),
INDEX('Active Hour''s Dump'!$D$3:$AH$337,
MATCH($C180,'Active Hour''s Dump'!$A$3:$A$337,0),
MATCH(AJ$2,'Active Hour''s Dump'!$D$2:$AH$2,0)
))),"")</f>
        <v>P</v>
      </c>
      <c r="AK180" s="54">
        <f>_xlfn.IFNA(IF(AK$3="Productivity",
INDEX('Productivity Dump'!$E$4:$AJ$500,
MATCH($A180,'Productivity Dump'!$A$4:$A$500,0),
MATCH(AK$2,'Productivity Dump'!$E$3:$AJ$3,0)
),
IF(AK$3="Attendance",
INDEX('Attendance Dump'!$E$2:$AI$400,
MATCH($A180,'Attendance Dump'!$B$2:$B$400,0),
MATCH(AK$2,'Attendance Dump'!$E$1:$AI$1,0)
),
INDEX('Active Hour''s Dump'!$D$3:$AH$337,
MATCH($C180,'Active Hour''s Dump'!$A$3:$A$337,0),
MATCH(AK$2,'Active Hour''s Dump'!$D$2:$AH$2,0)
))),"")</f>
        <v>4.0833333333333304</v>
      </c>
      <c r="AL180" s="13">
        <f>_xlfn.IFNA(IF(AL$3="Productivity",
INDEX('Productivity Dump'!$E$4:$AJ$500,
MATCH($A180,'Productivity Dump'!$A$4:$A$500,0),
MATCH(AL$2,'Productivity Dump'!$E$3:$AJ$3,0)
),
IF(AL$3="Attendance",
INDEX('Attendance Dump'!$E$2:$AI$400,
MATCH($A180,'Attendance Dump'!$B$2:$B$400,0),
MATCH(AL$2,'Attendance Dump'!$E$1:$AI$1,0)
),
INDEX('Active Hour''s Dump'!$D$3:$AH$337,
MATCH($C180,'Active Hour''s Dump'!$A$3:$A$337,0),
MATCH(AL$2,'Active Hour''s Dump'!$D$2:$AH$2,0)
))),"")</f>
        <v>0</v>
      </c>
      <c r="AM180" s="13" t="str">
        <f>_xlfn.IFNA(IF(AM$3="Productivity",
INDEX('Productivity Dump'!$E$4:$AJ$500,
MATCH($A180,'Productivity Dump'!$A$4:$A$500,0),
MATCH(AM$2,'Productivity Dump'!$E$3:$AJ$3,0)
),
IF(AM$3="Attendance",
INDEX('Attendance Dump'!$E$2:$AI$400,
MATCH($A180,'Attendance Dump'!$B$2:$B$400,0),
MATCH(AM$2,'Attendance Dump'!$E$1:$AI$1,0)
),
INDEX('Active Hour''s Dump'!$D$3:$AH$337,
MATCH($C180,'Active Hour''s Dump'!$A$3:$A$337,0),
MATCH(AM$2,'Active Hour''s Dump'!$D$2:$AH$2,0)
))),"")</f>
        <v>WO</v>
      </c>
      <c r="AN180" s="54">
        <f>_xlfn.IFNA(IF(AN$3="Productivity",
INDEX('Productivity Dump'!$E$4:$AJ$500,
MATCH($A180,'Productivity Dump'!$A$4:$A$500,0),
MATCH(AN$2,'Productivity Dump'!$E$3:$AJ$3,0)
),
IF(AN$3="Attendance",
INDEX('Attendance Dump'!$E$2:$AI$400,
MATCH($A180,'Attendance Dump'!$B$2:$B$400,0),
MATCH(AN$2,'Attendance Dump'!$E$1:$AI$1,0)
),
INDEX('Active Hour''s Dump'!$D$3:$AH$337,
MATCH($C180,'Active Hour''s Dump'!$A$3:$A$337,0),
MATCH(AN$2,'Active Hour''s Dump'!$D$2:$AH$2,0)
))),"")</f>
        <v>0</v>
      </c>
      <c r="AO180" s="13">
        <f>_xlfn.IFNA(IF(AO$3="Productivity",
INDEX('Productivity Dump'!$E$4:$AJ$500,
MATCH($A180,'Productivity Dump'!$A$4:$A$500,0),
MATCH(AO$2,'Productivity Dump'!$E$3:$AJ$3,0)
),
IF(AO$3="Attendance",
INDEX('Attendance Dump'!$E$2:$AI$400,
MATCH($A180,'Attendance Dump'!$B$2:$B$400,0),
MATCH(AO$2,'Attendance Dump'!$E$1:$AI$1,0)
),
INDEX('Active Hour''s Dump'!$D$3:$AH$337,
MATCH($C180,'Active Hour''s Dump'!$A$3:$A$337,0),
MATCH(AO$2,'Active Hour''s Dump'!$D$2:$AH$2,0)
))),"")</f>
        <v>532.17899999999986</v>
      </c>
      <c r="AP180" s="13" t="str">
        <f>_xlfn.IFNA(IF(AP$3="Productivity",
INDEX('Productivity Dump'!$E$4:$AJ$500,
MATCH($A180,'Productivity Dump'!$A$4:$A$500,0),
MATCH(AP$2,'Productivity Dump'!$E$3:$AJ$3,0)
),
IF(AP$3="Attendance",
INDEX('Attendance Dump'!$E$2:$AI$400,
MATCH($A180,'Attendance Dump'!$B$2:$B$400,0),
MATCH(AP$2,'Attendance Dump'!$E$1:$AI$1,0)
),
INDEX('Active Hour''s Dump'!$D$3:$AH$337,
MATCH($C180,'Active Hour''s Dump'!$A$3:$A$337,0),
MATCH(AP$2,'Active Hour''s Dump'!$D$2:$AH$2,0)
))),"")</f>
        <v>P</v>
      </c>
      <c r="AQ180" s="54">
        <f>_xlfn.IFNA(IF(AQ$3="Productivity",
INDEX('Productivity Dump'!$E$4:$AJ$500,
MATCH($A180,'Productivity Dump'!$A$4:$A$500,0),
MATCH(AQ$2,'Productivity Dump'!$E$3:$AJ$3,0)
),
IF(AQ$3="Attendance",
INDEX('Attendance Dump'!$E$2:$AI$400,
MATCH($A180,'Attendance Dump'!$B$2:$B$400,0),
MATCH(AQ$2,'Attendance Dump'!$E$1:$AI$1,0)
),
INDEX('Active Hour''s Dump'!$D$3:$AH$337,
MATCH($C180,'Active Hour''s Dump'!$A$3:$A$337,0),
MATCH(AQ$2,'Active Hour''s Dump'!$D$2:$AH$2,0)
))),"")</f>
        <v>3.5833333333333299</v>
      </c>
      <c r="AR180" s="13">
        <f>_xlfn.IFNA(IF(AR$3="Productivity",
INDEX('Productivity Dump'!$E$4:$AJ$500,
MATCH($A180,'Productivity Dump'!$A$4:$A$500,0),
MATCH(AR$2,'Productivity Dump'!$E$3:$AJ$3,0)
),
IF(AR$3="Attendance",
INDEX('Attendance Dump'!$E$2:$AI$400,
MATCH($A180,'Attendance Dump'!$B$2:$B$400,0),
MATCH(AR$2,'Attendance Dump'!$E$1:$AI$1,0)
),
INDEX('Active Hour''s Dump'!$D$3:$AH$337,
MATCH($C180,'Active Hour''s Dump'!$A$3:$A$337,0),
MATCH(AR$2,'Active Hour''s Dump'!$D$2:$AH$2,0)
))),"")</f>
        <v>1000.4990000000001</v>
      </c>
      <c r="AS180" s="13" t="str">
        <f>_xlfn.IFNA(IF(AS$3="Productivity",
INDEX('Productivity Dump'!$E$4:$AJ$500,
MATCH($A180,'Productivity Dump'!$A$4:$A$500,0),
MATCH(AS$2,'Productivity Dump'!$E$3:$AJ$3,0)
),
IF(AS$3="Attendance",
INDEX('Attendance Dump'!$E$2:$AI$400,
MATCH($A180,'Attendance Dump'!$B$2:$B$400,0),
MATCH(AS$2,'Attendance Dump'!$E$1:$AI$1,0)
),
INDEX('Active Hour''s Dump'!$D$3:$AH$337,
MATCH($C180,'Active Hour''s Dump'!$A$3:$A$337,0),
MATCH(AS$2,'Active Hour''s Dump'!$D$2:$AH$2,0)
))),"")</f>
        <v>P</v>
      </c>
      <c r="AT180" s="54">
        <f>_xlfn.IFNA(IF(AT$3="Productivity",
INDEX('Productivity Dump'!$E$4:$AJ$500,
MATCH($A180,'Productivity Dump'!$A$4:$A$500,0),
MATCH(AT$2,'Productivity Dump'!$E$3:$AJ$3,0)
),
IF(AT$3="Attendance",
INDEX('Attendance Dump'!$E$2:$AI$400,
MATCH($A180,'Attendance Dump'!$B$2:$B$400,0),
MATCH(AT$2,'Attendance Dump'!$E$1:$AI$1,0)
),
INDEX('Active Hour''s Dump'!$D$3:$AH$337,
MATCH($C180,'Active Hour''s Dump'!$A$3:$A$337,0),
MATCH(AT$2,'Active Hour''s Dump'!$D$2:$AH$2,0)
))),"")</f>
        <v>7.8333333333333304</v>
      </c>
      <c r="AU180" s="13">
        <f>_xlfn.IFNA(IF(AU$3="Productivity",
INDEX('Productivity Dump'!$E$4:$AJ$500,
MATCH($A180,'Productivity Dump'!$A$4:$A$500,0),
MATCH(AU$2,'Productivity Dump'!$E$3:$AJ$3,0)
),
IF(AU$3="Attendance",
INDEX('Attendance Dump'!$E$2:$AI$400,
MATCH($A180,'Attendance Dump'!$B$2:$B$400,0),
MATCH(AU$2,'Attendance Dump'!$E$1:$AI$1,0)
),
INDEX('Active Hour''s Dump'!$D$3:$AH$337,
MATCH($C180,'Active Hour''s Dump'!$A$3:$A$337,0),
MATCH(AU$2,'Active Hour''s Dump'!$D$2:$AH$2,0)
))),"")</f>
        <v>0</v>
      </c>
      <c r="AV180" s="13" t="str">
        <f>_xlfn.IFNA(IF(AV$3="Productivity",
INDEX('Productivity Dump'!$E$4:$AJ$500,
MATCH($A180,'Productivity Dump'!$A$4:$A$500,0),
MATCH(AV$2,'Productivity Dump'!$E$3:$AJ$3,0)
),
IF(AV$3="Attendance",
INDEX('Attendance Dump'!$E$2:$AI$400,
MATCH($A180,'Attendance Dump'!$B$2:$B$400,0),
MATCH(AV$2,'Attendance Dump'!$E$1:$AI$1,0)
),
INDEX('Active Hour''s Dump'!$D$3:$AH$337,
MATCH($C180,'Active Hour''s Dump'!$A$3:$A$337,0),
MATCH(AV$2,'Active Hour''s Dump'!$D$2:$AH$2,0)
))),"")</f>
        <v>PL</v>
      </c>
      <c r="AW180" s="54">
        <f>_xlfn.IFNA(IF(AW$3="Productivity",
INDEX('Productivity Dump'!$E$4:$AJ$500,
MATCH($A180,'Productivity Dump'!$A$4:$A$500,0),
MATCH(AW$2,'Productivity Dump'!$E$3:$AJ$3,0)
),
IF(AW$3="Attendance",
INDEX('Attendance Dump'!$E$2:$AI$400,
MATCH($A180,'Attendance Dump'!$B$2:$B$400,0),
MATCH(AW$2,'Attendance Dump'!$E$1:$AI$1,0)
),
INDEX('Active Hour''s Dump'!$D$3:$AH$337,
MATCH($C180,'Active Hour''s Dump'!$A$3:$A$337,0),
MATCH(AW$2,'Active Hour''s Dump'!$D$2:$AH$2,0)
))),"")</f>
        <v>0</v>
      </c>
      <c r="AX180" s="13">
        <f>_xlfn.IFNA(IF(AX$3="Productivity",
INDEX('Productivity Dump'!$E$4:$AJ$500,
MATCH($A180,'Productivity Dump'!$A$4:$A$500,0),
MATCH(AX$2,'Productivity Dump'!$E$3:$AJ$3,0)
),
IF(AX$3="Attendance",
INDEX('Attendance Dump'!$E$2:$AI$400,
MATCH($A180,'Attendance Dump'!$B$2:$B$400,0),
MATCH(AX$2,'Attendance Dump'!$E$1:$AI$1,0)
),
INDEX('Active Hour''s Dump'!$D$3:$AH$337,
MATCH($C180,'Active Hour''s Dump'!$A$3:$A$337,0),
MATCH(AX$2,'Active Hour''s Dump'!$D$2:$AH$2,0)
))),"")</f>
        <v>1020.2920000000004</v>
      </c>
      <c r="AY180" s="13" t="str">
        <f>_xlfn.IFNA(IF(AY$3="Productivity",
INDEX('Productivity Dump'!$E$4:$AJ$500,
MATCH($A180,'Productivity Dump'!$A$4:$A$500,0),
MATCH(AY$2,'Productivity Dump'!$E$3:$AJ$3,0)
),
IF(AY$3="Attendance",
INDEX('Attendance Dump'!$E$2:$AI$400,
MATCH($A180,'Attendance Dump'!$B$2:$B$400,0),
MATCH(AY$2,'Attendance Dump'!$E$1:$AI$1,0)
),
INDEX('Active Hour''s Dump'!$D$3:$AH$337,
MATCH($C180,'Active Hour''s Dump'!$A$3:$A$337,0),
MATCH(AY$2,'Active Hour''s Dump'!$D$2:$AH$2,0)
))),"")</f>
        <v>P</v>
      </c>
      <c r="AZ180" s="54">
        <f>_xlfn.IFNA(IF(AZ$3="Productivity",
INDEX('Productivity Dump'!$E$4:$AJ$500,
MATCH($A180,'Productivity Dump'!$A$4:$A$500,0),
MATCH(AZ$2,'Productivity Dump'!$E$3:$AJ$3,0)
),
IF(AZ$3="Attendance",
INDEX('Attendance Dump'!$E$2:$AI$400,
MATCH($A180,'Attendance Dump'!$B$2:$B$400,0),
MATCH(AZ$2,'Attendance Dump'!$E$1:$AI$1,0)
),
INDEX('Active Hour''s Dump'!$D$3:$AH$337,
MATCH($C180,'Active Hour''s Dump'!$A$3:$A$337,0),
MATCH(AZ$2,'Active Hour''s Dump'!$D$2:$AH$2,0)
))),"")</f>
        <v>7.0833333333333304</v>
      </c>
      <c r="BA180" s="13">
        <f>_xlfn.IFNA(IF(BA$3="Productivity",
INDEX('Productivity Dump'!$E$4:$AJ$500,
MATCH($A180,'Productivity Dump'!$A$4:$A$500,0),
MATCH(BA$2,'Productivity Dump'!$E$3:$AJ$3,0)
),
IF(BA$3="Attendance",
INDEX('Attendance Dump'!$E$2:$AI$400,
MATCH($A180,'Attendance Dump'!$B$2:$B$400,0),
MATCH(BA$2,'Attendance Dump'!$E$1:$AI$1,0)
),
INDEX('Active Hour''s Dump'!$D$3:$AH$337,
MATCH($C180,'Active Hour''s Dump'!$A$3:$A$337,0),
MATCH(BA$2,'Active Hour''s Dump'!$D$2:$AH$2,0)
))),"")</f>
        <v>1032.2059999999999</v>
      </c>
      <c r="BB180" s="13" t="str">
        <f>_xlfn.IFNA(IF(BB$3="Productivity",
INDEX('Productivity Dump'!$E$4:$AJ$500,
MATCH($A180,'Productivity Dump'!$A$4:$A$500,0),
MATCH(BB$2,'Productivity Dump'!$E$3:$AJ$3,0)
),
IF(BB$3="Attendance",
INDEX('Attendance Dump'!$E$2:$AI$400,
MATCH($A180,'Attendance Dump'!$B$2:$B$400,0),
MATCH(BB$2,'Attendance Dump'!$E$1:$AI$1,0)
),
INDEX('Active Hour''s Dump'!$D$3:$AH$337,
MATCH($C180,'Active Hour''s Dump'!$A$3:$A$337,0),
MATCH(BB$2,'Active Hour''s Dump'!$D$2:$AH$2,0)
))),"")</f>
        <v>P</v>
      </c>
      <c r="BC180" s="54">
        <f>_xlfn.IFNA(IF(BC$3="Productivity",
INDEX('Productivity Dump'!$E$4:$AJ$500,
MATCH($A180,'Productivity Dump'!$A$4:$A$500,0),
MATCH(BC$2,'Productivity Dump'!$E$3:$AJ$3,0)
),
IF(BC$3="Attendance",
INDEX('Attendance Dump'!$E$2:$AI$400,
MATCH($A180,'Attendance Dump'!$B$2:$B$400,0),
MATCH(BC$2,'Attendance Dump'!$E$1:$AI$1,0)
),
INDEX('Active Hour''s Dump'!$D$3:$AH$337,
MATCH($C180,'Active Hour''s Dump'!$A$3:$A$337,0),
MATCH(BC$2,'Active Hour''s Dump'!$D$2:$AH$2,0)
))),"")</f>
        <v>8</v>
      </c>
      <c r="BD180" s="13">
        <f>_xlfn.IFNA(IF(BD$3="Productivity",
INDEX('Productivity Dump'!$E$4:$AJ$500,
MATCH($A180,'Productivity Dump'!$A$4:$A$500,0),
MATCH(BD$2,'Productivity Dump'!$E$3:$AJ$3,0)
),
IF(BD$3="Attendance",
INDEX('Attendance Dump'!$E$2:$AI$400,
MATCH($A180,'Attendance Dump'!$B$2:$B$400,0),
MATCH(BD$2,'Attendance Dump'!$E$1:$AI$1,0)
),
INDEX('Active Hour''s Dump'!$D$3:$AH$337,
MATCH($C180,'Active Hour''s Dump'!$A$3:$A$337,0),
MATCH(BD$2,'Active Hour''s Dump'!$D$2:$AH$2,0)
))),"")</f>
        <v>612.08000000000004</v>
      </c>
      <c r="BE180" s="13" t="str">
        <f>_xlfn.IFNA(IF(BE$3="Productivity",
INDEX('Productivity Dump'!$E$4:$AJ$500,
MATCH($A180,'Productivity Dump'!$A$4:$A$500,0),
MATCH(BE$2,'Productivity Dump'!$E$3:$AJ$3,0)
),
IF(BE$3="Attendance",
INDEX('Attendance Dump'!$E$2:$AI$400,
MATCH($A180,'Attendance Dump'!$B$2:$B$400,0),
MATCH(BE$2,'Attendance Dump'!$E$1:$AI$1,0)
),
INDEX('Active Hour''s Dump'!$D$3:$AH$337,
MATCH($C180,'Active Hour''s Dump'!$A$3:$A$337,0),
MATCH(BE$2,'Active Hour''s Dump'!$D$2:$AH$2,0)
))),"")</f>
        <v>P</v>
      </c>
      <c r="BF180" s="54">
        <f>_xlfn.IFNA(IF(BF$3="Productivity",
INDEX('Productivity Dump'!$E$4:$AJ$500,
MATCH($A180,'Productivity Dump'!$A$4:$A$500,0),
MATCH(BF$2,'Productivity Dump'!$E$3:$AJ$3,0)
),
IF(BF$3="Attendance",
INDEX('Attendance Dump'!$E$2:$AI$400,
MATCH($A180,'Attendance Dump'!$B$2:$B$400,0),
MATCH(BF$2,'Attendance Dump'!$E$1:$AI$1,0)
),
INDEX('Active Hour''s Dump'!$D$3:$AH$337,
MATCH($C180,'Active Hour''s Dump'!$A$3:$A$337,0),
MATCH(BF$2,'Active Hour''s Dump'!$D$2:$AH$2,0)
))),"")</f>
        <v>4.75</v>
      </c>
      <c r="BG180" s="13">
        <f>_xlfn.IFNA(IF(BG$3="Productivity",
INDEX('Productivity Dump'!$E$4:$AJ$500,
MATCH($A180,'Productivity Dump'!$A$4:$A$500,0),
MATCH(BG$2,'Productivity Dump'!$E$3:$AJ$3,0)
),
IF(BG$3="Attendance",
INDEX('Attendance Dump'!$E$2:$AI$400,
MATCH($A180,'Attendance Dump'!$B$2:$B$400,0),
MATCH(BG$2,'Attendance Dump'!$E$1:$AI$1,0)
),
INDEX('Active Hour''s Dump'!$D$3:$AH$337,
MATCH($C180,'Active Hour''s Dump'!$A$3:$A$337,0),
MATCH(BG$2,'Active Hour''s Dump'!$D$2:$AH$2,0)
))),"")</f>
        <v>0</v>
      </c>
      <c r="BH180" s="13" t="str">
        <f>_xlfn.IFNA(IF(BH$3="Productivity",
INDEX('Productivity Dump'!$E$4:$AJ$500,
MATCH($A180,'Productivity Dump'!$A$4:$A$500,0),
MATCH(BH$2,'Productivity Dump'!$E$3:$AJ$3,0)
),
IF(BH$3="Attendance",
INDEX('Attendance Dump'!$E$2:$AI$400,
MATCH($A180,'Attendance Dump'!$B$2:$B$400,0),
MATCH(BH$2,'Attendance Dump'!$E$1:$AI$1,0)
),
INDEX('Active Hour''s Dump'!$D$3:$AH$337,
MATCH($C180,'Active Hour''s Dump'!$A$3:$A$337,0),
MATCH(BH$2,'Active Hour''s Dump'!$D$2:$AH$2,0)
))),"")</f>
        <v>WO</v>
      </c>
      <c r="BI180" s="54">
        <f>_xlfn.IFNA(IF(BI$3="Productivity",
INDEX('Productivity Dump'!$E$4:$AJ$500,
MATCH($A180,'Productivity Dump'!$A$4:$A$500,0),
MATCH(BI$2,'Productivity Dump'!$E$3:$AJ$3,0)
),
IF(BI$3="Attendance",
INDEX('Attendance Dump'!$E$2:$AI$400,
MATCH($A180,'Attendance Dump'!$B$2:$B$400,0),
MATCH(BI$2,'Attendance Dump'!$E$1:$AI$1,0)
),
INDEX('Active Hour''s Dump'!$D$3:$AH$337,
MATCH($C180,'Active Hour''s Dump'!$A$3:$A$337,0),
MATCH(BI$2,'Active Hour''s Dump'!$D$2:$AH$2,0)
))),"")</f>
        <v>0</v>
      </c>
      <c r="BJ180" s="13">
        <f>_xlfn.IFNA(IF(BJ$3="Productivity",
INDEX('Productivity Dump'!$E$4:$AJ$500,
MATCH($A180,'Productivity Dump'!$A$4:$A$500,0),
MATCH(BJ$2,'Productivity Dump'!$E$3:$AJ$3,0)
),
IF(BJ$3="Attendance",
INDEX('Attendance Dump'!$E$2:$AI$400,
MATCH($A180,'Attendance Dump'!$B$2:$B$400,0),
MATCH(BJ$2,'Attendance Dump'!$E$1:$AI$1,0)
),
INDEX('Active Hour''s Dump'!$D$3:$AH$337,
MATCH($C180,'Active Hour''s Dump'!$A$3:$A$337,0),
MATCH(BJ$2,'Active Hour''s Dump'!$D$2:$AH$2,0)
))),"")</f>
        <v>551.48299999999995</v>
      </c>
      <c r="BK180" s="13" t="str">
        <f>_xlfn.IFNA(IF(BK$3="Productivity",
INDEX('Productivity Dump'!$E$4:$AJ$500,
MATCH($A180,'Productivity Dump'!$A$4:$A$500,0),
MATCH(BK$2,'Productivity Dump'!$E$3:$AJ$3,0)
),
IF(BK$3="Attendance",
INDEX('Attendance Dump'!$E$2:$AI$400,
MATCH($A180,'Attendance Dump'!$B$2:$B$400,0),
MATCH(BK$2,'Attendance Dump'!$E$1:$AI$1,0)
),
INDEX('Active Hour''s Dump'!$D$3:$AH$337,
MATCH($C180,'Active Hour''s Dump'!$A$3:$A$337,0),
MATCH(BK$2,'Active Hour''s Dump'!$D$2:$AH$2,0)
))),"")</f>
        <v>P</v>
      </c>
      <c r="BL180" s="54">
        <f>_xlfn.IFNA(IF(BL$3="Productivity",
INDEX('Productivity Dump'!$E$4:$AJ$500,
MATCH($A180,'Productivity Dump'!$A$4:$A$500,0),
MATCH(BL$2,'Productivity Dump'!$E$3:$AJ$3,0)
),
IF(BL$3="Attendance",
INDEX('Attendance Dump'!$E$2:$AI$400,
MATCH($A180,'Attendance Dump'!$B$2:$B$400,0),
MATCH(BL$2,'Attendance Dump'!$E$1:$AI$1,0)
),
INDEX('Active Hour''s Dump'!$D$3:$AH$337,
MATCH($C180,'Active Hour''s Dump'!$A$3:$A$337,0),
MATCH(BL$2,'Active Hour''s Dump'!$D$2:$AH$2,0)
))),"")</f>
        <v>4.0833333333333304</v>
      </c>
      <c r="BM180" s="13">
        <f>_xlfn.IFNA(IF(BM$3="Productivity",
INDEX('Productivity Dump'!$E$4:$AJ$500,
MATCH($A180,'Productivity Dump'!$A$4:$A$500,0),
MATCH(BM$2,'Productivity Dump'!$E$3:$AJ$3,0)
),
IF(BM$3="Attendance",
INDEX('Attendance Dump'!$E$2:$AI$400,
MATCH($A180,'Attendance Dump'!$B$2:$B$400,0),
MATCH(BM$2,'Attendance Dump'!$E$1:$AI$1,0)
),
INDEX('Active Hour''s Dump'!$D$3:$AH$337,
MATCH($C180,'Active Hour''s Dump'!$A$3:$A$337,0),
MATCH(BM$2,'Active Hour''s Dump'!$D$2:$AH$2,0)
))),"")</f>
        <v>1001.7009999999998</v>
      </c>
      <c r="BN180" s="13" t="str">
        <f>_xlfn.IFNA(IF(BN$3="Productivity",
INDEX('Productivity Dump'!$E$4:$AJ$500,
MATCH($A180,'Productivity Dump'!$A$4:$A$500,0),
MATCH(BN$2,'Productivity Dump'!$E$3:$AJ$3,0)
),
IF(BN$3="Attendance",
INDEX('Attendance Dump'!$E$2:$AI$400,
MATCH($A180,'Attendance Dump'!$B$2:$B$400,0),
MATCH(BN$2,'Attendance Dump'!$E$1:$AI$1,0)
),
INDEX('Active Hour''s Dump'!$D$3:$AH$337,
MATCH($C180,'Active Hour''s Dump'!$A$3:$A$337,0),
MATCH(BN$2,'Active Hour''s Dump'!$D$2:$AH$2,0)
))),"")</f>
        <v>P</v>
      </c>
      <c r="BO180" s="54">
        <f>_xlfn.IFNA(IF(BO$3="Productivity",
INDEX('Productivity Dump'!$E$4:$AJ$500,
MATCH($A180,'Productivity Dump'!$A$4:$A$500,0),
MATCH(BO$2,'Productivity Dump'!$E$3:$AJ$3,0)
),
IF(BO$3="Attendance",
INDEX('Attendance Dump'!$E$2:$AI$400,
MATCH($A180,'Attendance Dump'!$B$2:$B$400,0),
MATCH(BO$2,'Attendance Dump'!$E$1:$AI$1,0)
),
INDEX('Active Hour''s Dump'!$D$3:$AH$337,
MATCH($C180,'Active Hour''s Dump'!$A$3:$A$337,0),
MATCH(BO$2,'Active Hour''s Dump'!$D$2:$AH$2,0)
))),"")</f>
        <v>8.5</v>
      </c>
      <c r="BP180" s="13">
        <f>_xlfn.IFNA(IF(BP$3="Productivity",
INDEX('Productivity Dump'!$E$4:$AJ$500,
MATCH($A180,'Productivity Dump'!$A$4:$A$500,0),
MATCH(BP$2,'Productivity Dump'!$E$3:$AJ$3,0)
),
IF(BP$3="Attendance",
INDEX('Attendance Dump'!$E$2:$AI$400,
MATCH($A180,'Attendance Dump'!$B$2:$B$400,0),
MATCH(BP$2,'Attendance Dump'!$E$1:$AI$1,0)
),
INDEX('Active Hour''s Dump'!$D$3:$AH$337,
MATCH($C180,'Active Hour''s Dump'!$A$3:$A$337,0),
MATCH(BP$2,'Active Hour''s Dump'!$D$2:$AH$2,0)
))),"")</f>
        <v>1012.4640000000002</v>
      </c>
      <c r="BQ180" s="13" t="str">
        <f>_xlfn.IFNA(IF(BQ$3="Productivity",
INDEX('Productivity Dump'!$E$4:$AJ$500,
MATCH($A180,'Productivity Dump'!$A$4:$A$500,0),
MATCH(BQ$2,'Productivity Dump'!$E$3:$AJ$3,0)
),
IF(BQ$3="Attendance",
INDEX('Attendance Dump'!$E$2:$AI$400,
MATCH($A180,'Attendance Dump'!$B$2:$B$400,0),
MATCH(BQ$2,'Attendance Dump'!$E$1:$AI$1,0)
),
INDEX('Active Hour''s Dump'!$D$3:$AH$337,
MATCH($C180,'Active Hour''s Dump'!$A$3:$A$337,0),
MATCH(BQ$2,'Active Hour''s Dump'!$D$2:$AH$2,0)
))),"")</f>
        <v>P</v>
      </c>
      <c r="BR180" s="54">
        <f>_xlfn.IFNA(IF(BR$3="Productivity",
INDEX('Productivity Dump'!$E$4:$AJ$500,
MATCH($A180,'Productivity Dump'!$A$4:$A$500,0),
MATCH(BR$2,'Productivity Dump'!$E$3:$AJ$3,0)
),
IF(BR$3="Attendance",
INDEX('Attendance Dump'!$E$2:$AI$400,
MATCH($A180,'Attendance Dump'!$B$2:$B$400,0),
MATCH(BR$2,'Attendance Dump'!$E$1:$AI$1,0)
),
INDEX('Active Hour''s Dump'!$D$3:$AH$337,
MATCH($C180,'Active Hour''s Dump'!$A$3:$A$337,0),
MATCH(BR$2,'Active Hour''s Dump'!$D$2:$AH$2,0)
))),"")</f>
        <v>8.5</v>
      </c>
      <c r="BS180" s="13">
        <f>_xlfn.IFNA(IF(BS$3="Productivity",
INDEX('Productivity Dump'!$E$4:$AJ$500,
MATCH($A180,'Productivity Dump'!$A$4:$A$500,0),
MATCH(BS$2,'Productivity Dump'!$E$3:$AJ$3,0)
),
IF(BS$3="Attendance",
INDEX('Attendance Dump'!$E$2:$AI$400,
MATCH($A180,'Attendance Dump'!$B$2:$B$400,0),
MATCH(BS$2,'Attendance Dump'!$E$1:$AI$1,0)
),
INDEX('Active Hour''s Dump'!$D$3:$AH$337,
MATCH($C180,'Active Hour''s Dump'!$A$3:$A$337,0),
MATCH(BS$2,'Active Hour''s Dump'!$D$2:$AH$2,0)
))),"")</f>
        <v>1030.7600000000002</v>
      </c>
      <c r="BT180" s="13" t="str">
        <f>_xlfn.IFNA(IF(BT$3="Productivity",
INDEX('Productivity Dump'!$E$4:$AJ$500,
MATCH($A180,'Productivity Dump'!$A$4:$A$500,0),
MATCH(BT$2,'Productivity Dump'!$E$3:$AJ$3,0)
),
IF(BT$3="Attendance",
INDEX('Attendance Dump'!$E$2:$AI$400,
MATCH($A180,'Attendance Dump'!$B$2:$B$400,0),
MATCH(BT$2,'Attendance Dump'!$E$1:$AI$1,0)
),
INDEX('Active Hour''s Dump'!$D$3:$AH$337,
MATCH($C180,'Active Hour''s Dump'!$A$3:$A$337,0),
MATCH(BT$2,'Active Hour''s Dump'!$D$2:$AH$2,0)
))),"")</f>
        <v>H(P)</v>
      </c>
      <c r="BU180" s="54">
        <f>_xlfn.IFNA(IF(BU$3="Productivity",
INDEX('Productivity Dump'!$E$4:$AJ$500,
MATCH($A180,'Productivity Dump'!$A$4:$A$500,0),
MATCH(BU$2,'Productivity Dump'!$E$3:$AJ$3,0)
),
IF(BU$3="Attendance",
INDEX('Attendance Dump'!$E$2:$AI$400,
MATCH($A180,'Attendance Dump'!$B$2:$B$400,0),
MATCH(BU$2,'Attendance Dump'!$E$1:$AI$1,0)
),
INDEX('Active Hour''s Dump'!$D$3:$AH$337,
MATCH($C180,'Active Hour''s Dump'!$A$3:$A$337,0),
MATCH(BU$2,'Active Hour''s Dump'!$D$2:$AH$2,0)
))),"")</f>
        <v>7.3333333333333304</v>
      </c>
      <c r="BV180" s="13">
        <f>_xlfn.IFNA(IF(BV$3="Productivity",
INDEX('Productivity Dump'!$E$4:$AJ$500,
MATCH($A180,'Productivity Dump'!$A$4:$A$500,0),
MATCH(BV$2,'Productivity Dump'!$E$3:$AJ$3,0)
),
IF(BV$3="Attendance",
INDEX('Attendance Dump'!$E$2:$AI$400,
MATCH($A180,'Attendance Dump'!$B$2:$B$400,0),
MATCH(BV$2,'Attendance Dump'!$E$1:$AI$1,0)
),
INDEX('Active Hour''s Dump'!$D$3:$AH$337,
MATCH($C180,'Active Hour''s Dump'!$A$3:$A$337,0),
MATCH(BV$2,'Active Hour''s Dump'!$D$2:$AH$2,0)
))),"")</f>
        <v>1018.1009999999999</v>
      </c>
      <c r="BW180" s="13" t="str">
        <f>_xlfn.IFNA(IF(BW$3="Productivity",
INDEX('Productivity Dump'!$E$4:$AJ$500,
MATCH($A180,'Productivity Dump'!$A$4:$A$500,0),
MATCH(BW$2,'Productivity Dump'!$E$3:$AJ$3,0)
),
IF(BW$3="Attendance",
INDEX('Attendance Dump'!$E$2:$AI$400,
MATCH($A180,'Attendance Dump'!$B$2:$B$400,0),
MATCH(BW$2,'Attendance Dump'!$E$1:$AI$1,0)
),
INDEX('Active Hour''s Dump'!$D$3:$AH$337,
MATCH($C180,'Active Hour''s Dump'!$A$3:$A$337,0),
MATCH(BW$2,'Active Hour''s Dump'!$D$2:$AH$2,0)
))),"")</f>
        <v>P</v>
      </c>
      <c r="BX180" s="54">
        <f>_xlfn.IFNA(IF(BX$3="Productivity",
INDEX('Productivity Dump'!$E$4:$AJ$500,
MATCH($A180,'Productivity Dump'!$A$4:$A$500,0),
MATCH(BX$2,'Productivity Dump'!$E$3:$AJ$3,0)
),
IF(BX$3="Attendance",
INDEX('Attendance Dump'!$E$2:$AI$400,
MATCH($A180,'Attendance Dump'!$B$2:$B$400,0),
MATCH(BX$2,'Attendance Dump'!$E$1:$AI$1,0)
),
INDEX('Active Hour''s Dump'!$D$3:$AH$337,
MATCH($C180,'Active Hour''s Dump'!$A$3:$A$337,0),
MATCH(BX$2,'Active Hour''s Dump'!$D$2:$AH$2,0)
))),"")</f>
        <v>6.8333333333333304</v>
      </c>
      <c r="BY180" s="13">
        <f>_xlfn.IFNA(IF(BY$3="Productivity",
INDEX('Productivity Dump'!$E$4:$AJ$500,
MATCH($A180,'Productivity Dump'!$A$4:$A$500,0),
MATCH(BY$2,'Productivity Dump'!$E$3:$AJ$3,0)
),
IF(BY$3="Attendance",
INDEX('Attendance Dump'!$E$2:$AI$400,
MATCH($A180,'Attendance Dump'!$B$2:$B$400,0),
MATCH(BY$2,'Attendance Dump'!$E$1:$AI$1,0)
),
INDEX('Active Hour''s Dump'!$D$3:$AH$337,
MATCH($C180,'Active Hour''s Dump'!$A$3:$A$337,0),
MATCH(BY$2,'Active Hour''s Dump'!$D$2:$AH$2,0)
))),"")</f>
        <v>458.27800000000002</v>
      </c>
      <c r="BZ180" s="13" t="str">
        <f>_xlfn.IFNA(IF(BZ$3="Productivity",
INDEX('Productivity Dump'!$E$4:$AJ$500,
MATCH($A180,'Productivity Dump'!$A$4:$A$500,0),
MATCH(BZ$2,'Productivity Dump'!$E$3:$AJ$3,0)
),
IF(BZ$3="Attendance",
INDEX('Attendance Dump'!$E$2:$AI$400,
MATCH($A180,'Attendance Dump'!$B$2:$B$400,0),
MATCH(BZ$2,'Attendance Dump'!$E$1:$AI$1,0)
),
INDEX('Active Hour''s Dump'!$D$3:$AH$337,
MATCH($C180,'Active Hour''s Dump'!$A$3:$A$337,0),
MATCH(BZ$2,'Active Hour''s Dump'!$D$2:$AH$2,0)
))),"")</f>
        <v>P</v>
      </c>
      <c r="CA180" s="54">
        <f>_xlfn.IFNA(IF(CA$3="Productivity",
INDEX('Productivity Dump'!$E$4:$AJ$500,
MATCH($A180,'Productivity Dump'!$A$4:$A$500,0),
MATCH(CA$2,'Productivity Dump'!$E$3:$AJ$3,0)
),
IF(CA$3="Attendance",
INDEX('Attendance Dump'!$E$2:$AI$400,
MATCH($A180,'Attendance Dump'!$B$2:$B$400,0),
MATCH(CA$2,'Attendance Dump'!$E$1:$AI$1,0)
),
INDEX('Active Hour''s Dump'!$D$3:$AH$337,
MATCH($C180,'Active Hour''s Dump'!$A$3:$A$337,0),
MATCH(CA$2,'Active Hour''s Dump'!$D$2:$AH$2,0)
))),"")</f>
        <v>3.0833333333333299</v>
      </c>
      <c r="CB180" s="13">
        <f>_xlfn.IFNA(IF(CB$3="Productivity",
INDEX('Productivity Dump'!$E$4:$AJ$500,
MATCH($A180,'Productivity Dump'!$A$4:$A$500,0),
MATCH(CB$2,'Productivity Dump'!$E$3:$AJ$3,0)
),
IF(CB$3="Attendance",
INDEX('Attendance Dump'!$E$2:$AI$400,
MATCH($A180,'Attendance Dump'!$B$2:$B$400,0),
MATCH(CB$2,'Attendance Dump'!$E$1:$AI$1,0)
),
INDEX('Active Hour''s Dump'!$D$3:$AH$337,
MATCH($C180,'Active Hour''s Dump'!$A$3:$A$337,0),
MATCH(CB$2,'Active Hour''s Dump'!$D$2:$AH$2,0)
))),"")</f>
        <v>0</v>
      </c>
      <c r="CC180" s="13" t="str">
        <f>_xlfn.IFNA(IF(CC$3="Productivity",
INDEX('Productivity Dump'!$E$4:$AJ$500,
MATCH($A180,'Productivity Dump'!$A$4:$A$500,0),
MATCH(CC$2,'Productivity Dump'!$E$3:$AJ$3,0)
),
IF(CC$3="Attendance",
INDEX('Attendance Dump'!$E$2:$AI$400,
MATCH($A180,'Attendance Dump'!$B$2:$B$400,0),
MATCH(CC$2,'Attendance Dump'!$E$1:$AI$1,0)
),
INDEX('Active Hour''s Dump'!$D$3:$AH$337,
MATCH($C180,'Active Hour''s Dump'!$A$3:$A$337,0),
MATCH(CC$2,'Active Hour''s Dump'!$D$2:$AH$2,0)
))),"")</f>
        <v>WO</v>
      </c>
      <c r="CD180" s="54">
        <f>_xlfn.IFNA(IF(CD$3="Productivity",
INDEX('Productivity Dump'!$E$4:$AJ$500,
MATCH($A180,'Productivity Dump'!$A$4:$A$500,0),
MATCH(CD$2,'Productivity Dump'!$E$3:$AJ$3,0)
),
IF(CD$3="Attendance",
INDEX('Attendance Dump'!$E$2:$AI$400,
MATCH($A180,'Attendance Dump'!$B$2:$B$400,0),
MATCH(CD$2,'Attendance Dump'!$E$1:$AI$1,0)
),
INDEX('Active Hour''s Dump'!$D$3:$AH$337,
MATCH($C180,'Active Hour''s Dump'!$A$3:$A$337,0),
MATCH(CD$2,'Active Hour''s Dump'!$D$2:$AH$2,0)
))),"")</f>
        <v>0</v>
      </c>
      <c r="CE180" s="13">
        <f>_xlfn.IFNA(IF(CE$3="Productivity",
INDEX('Productivity Dump'!$E$4:$AJ$500,
MATCH($A180,'Productivity Dump'!$A$4:$A$500,0),
MATCH(CE$2,'Productivity Dump'!$E$3:$AJ$3,0)
),
IF(CE$3="Attendance",
INDEX('Attendance Dump'!$E$2:$AI$400,
MATCH($A180,'Attendance Dump'!$B$2:$B$400,0),
MATCH(CE$2,'Attendance Dump'!$E$1:$AI$1,0)
),
INDEX('Active Hour''s Dump'!$D$3:$AH$337,
MATCH($C180,'Active Hour''s Dump'!$A$3:$A$337,0),
MATCH(CE$2,'Active Hour''s Dump'!$D$2:$AH$2,0)
))),"")</f>
        <v>505.26299999999992</v>
      </c>
      <c r="CF180" s="13" t="str">
        <f>_xlfn.IFNA(IF(CF$3="Productivity",
INDEX('Productivity Dump'!$E$4:$AJ$500,
MATCH($A180,'Productivity Dump'!$A$4:$A$500,0),
MATCH(CF$2,'Productivity Dump'!$E$3:$AJ$3,0)
),
IF(CF$3="Attendance",
INDEX('Attendance Dump'!$E$2:$AI$400,
MATCH($A180,'Attendance Dump'!$B$2:$B$400,0),
MATCH(CF$2,'Attendance Dump'!$E$1:$AI$1,0)
),
INDEX('Active Hour''s Dump'!$D$3:$AH$337,
MATCH($C180,'Active Hour''s Dump'!$A$3:$A$337,0),
MATCH(CF$2,'Active Hour''s Dump'!$D$2:$AH$2,0)
))),"")</f>
        <v>P</v>
      </c>
      <c r="CG180" s="54">
        <f>_xlfn.IFNA(IF(CG$3="Productivity",
INDEX('Productivity Dump'!$E$4:$AJ$500,
MATCH($A180,'Productivity Dump'!$A$4:$A$500,0),
MATCH(CG$2,'Productivity Dump'!$E$3:$AJ$3,0)
),
IF(CG$3="Attendance",
INDEX('Attendance Dump'!$E$2:$AI$400,
MATCH($A180,'Attendance Dump'!$B$2:$B$400,0),
MATCH(CG$2,'Attendance Dump'!$E$1:$AI$1,0)
),
INDEX('Active Hour''s Dump'!$D$3:$AH$337,
MATCH($C180,'Active Hour''s Dump'!$A$3:$A$337,0),
MATCH(CG$2,'Active Hour''s Dump'!$D$2:$AH$2,0)
))),"")</f>
        <v>3.8333333333333299</v>
      </c>
      <c r="CH180" s="13">
        <f>_xlfn.IFNA(IF(CH$3="Productivity",
INDEX('Productivity Dump'!$E$4:$AJ$500,
MATCH($A180,'Productivity Dump'!$A$4:$A$500,0),
MATCH(CH$2,'Productivity Dump'!$E$3:$AJ$3,0)
),
IF(CH$3="Attendance",
INDEX('Attendance Dump'!$E$2:$AI$400,
MATCH($A180,'Attendance Dump'!$B$2:$B$400,0),
MATCH(CH$2,'Attendance Dump'!$E$1:$AI$1,0)
),
INDEX('Active Hour''s Dump'!$D$3:$AH$337,
MATCH($C180,'Active Hour''s Dump'!$A$3:$A$337,0),
MATCH(CH$2,'Active Hour''s Dump'!$D$2:$AH$2,0)
))),"")</f>
        <v>1000.96</v>
      </c>
      <c r="CI180" s="13" t="str">
        <f>_xlfn.IFNA(IF(CI$3="Productivity",
INDEX('Productivity Dump'!$E$4:$AJ$500,
MATCH($A180,'Productivity Dump'!$A$4:$A$500,0),
MATCH(CI$2,'Productivity Dump'!$E$3:$AJ$3,0)
),
IF(CI$3="Attendance",
INDEX('Attendance Dump'!$E$2:$AI$400,
MATCH($A180,'Attendance Dump'!$B$2:$B$400,0),
MATCH(CI$2,'Attendance Dump'!$E$1:$AI$1,0)
),
INDEX('Active Hour''s Dump'!$D$3:$AH$337,
MATCH($C180,'Active Hour''s Dump'!$A$3:$A$337,0),
MATCH(CI$2,'Active Hour''s Dump'!$D$2:$AH$2,0)
))),"")</f>
        <v>P</v>
      </c>
      <c r="CJ180" s="54">
        <f>_xlfn.IFNA(IF(CJ$3="Productivity",
INDEX('Productivity Dump'!$E$4:$AJ$500,
MATCH($A180,'Productivity Dump'!$A$4:$A$500,0),
MATCH(CJ$2,'Productivity Dump'!$E$3:$AJ$3,0)
),
IF(CJ$3="Attendance",
INDEX('Attendance Dump'!$E$2:$AI$400,
MATCH($A180,'Attendance Dump'!$B$2:$B$400,0),
MATCH(CJ$2,'Attendance Dump'!$E$1:$AI$1,0)
),
INDEX('Active Hour''s Dump'!$D$3:$AH$337,
MATCH($C180,'Active Hour''s Dump'!$A$3:$A$337,0),
MATCH(CJ$2,'Active Hour''s Dump'!$D$2:$AH$2,0)
))),"")</f>
        <v>7.0833333333333304</v>
      </c>
      <c r="CK180" s="13">
        <f>_xlfn.IFNA(IF(CK$3="Productivity",
INDEX('Productivity Dump'!$E$4:$AJ$500,
MATCH($A180,'Productivity Dump'!$A$4:$A$500,0),
MATCH(CK$2,'Productivity Dump'!$E$3:$AJ$3,0)
),
IF(CK$3="Attendance",
INDEX('Attendance Dump'!$E$2:$AI$400,
MATCH($A180,'Attendance Dump'!$B$2:$B$400,0),
MATCH(CK$2,'Attendance Dump'!$E$1:$AI$1,0)
),
INDEX('Active Hour''s Dump'!$D$3:$AH$337,
MATCH($C180,'Active Hour''s Dump'!$A$3:$A$337,0),
MATCH(CK$2,'Active Hour''s Dump'!$D$2:$AH$2,0)
))),"")</f>
        <v>1025.326</v>
      </c>
      <c r="CL180" s="13" t="str">
        <f>_xlfn.IFNA(IF(CL$3="Productivity",
INDEX('Productivity Dump'!$E$4:$AJ$500,
MATCH($A180,'Productivity Dump'!$A$4:$A$500,0),
MATCH(CL$2,'Productivity Dump'!$E$3:$AJ$3,0)
),
IF(CL$3="Attendance",
INDEX('Attendance Dump'!$E$2:$AI$400,
MATCH($A180,'Attendance Dump'!$B$2:$B$400,0),
MATCH(CL$2,'Attendance Dump'!$E$1:$AI$1,0)
),
INDEX('Active Hour''s Dump'!$D$3:$AH$337,
MATCH($C180,'Active Hour''s Dump'!$A$3:$A$337,0),
MATCH(CL$2,'Active Hour''s Dump'!$D$2:$AH$2,0)
))),"")</f>
        <v>P</v>
      </c>
      <c r="CM180" s="54">
        <f>_xlfn.IFNA(IF(CM$3="Productivity",
INDEX('Productivity Dump'!$E$4:$AJ$500,
MATCH($A180,'Productivity Dump'!$A$4:$A$500,0),
MATCH(CM$2,'Productivity Dump'!$E$3:$AJ$3,0)
),
IF(CM$3="Attendance",
INDEX('Attendance Dump'!$E$2:$AI$400,
MATCH($A180,'Attendance Dump'!$B$2:$B$400,0),
MATCH(CM$2,'Attendance Dump'!$E$1:$AI$1,0)
),
INDEX('Active Hour''s Dump'!$D$3:$AH$337,
MATCH($C180,'Active Hour''s Dump'!$A$3:$A$337,0),
MATCH(CM$2,'Active Hour''s Dump'!$D$2:$AH$2,0)
))),"")</f>
        <v>7.25</v>
      </c>
      <c r="CN180" s="13">
        <f>_xlfn.IFNA(IF(CN$3="Productivity",
INDEX('Productivity Dump'!$E$4:$AJ$500,
MATCH($A180,'Productivity Dump'!$A$4:$A$500,0),
MATCH(CN$2,'Productivity Dump'!$E$3:$AJ$3,0)
),
IF(CN$3="Attendance",
INDEX('Attendance Dump'!$E$2:$AI$400,
MATCH($A180,'Attendance Dump'!$B$2:$B$400,0),
MATCH(CN$2,'Attendance Dump'!$E$1:$AI$1,0)
),
INDEX('Active Hour''s Dump'!$D$3:$AH$337,
MATCH($C180,'Active Hour''s Dump'!$A$3:$A$337,0),
MATCH(CN$2,'Active Hour''s Dump'!$D$2:$AH$2,0)
))),"")</f>
        <v>0</v>
      </c>
      <c r="CO180" s="13">
        <f>_xlfn.IFNA(IF(CO$3="Productivity",
INDEX('Productivity Dump'!$E$4:$AJ$500,
MATCH($A180,'Productivity Dump'!$A$4:$A$500,0),
MATCH(CO$2,'Productivity Dump'!$E$3:$AJ$3,0)
),
IF(CO$3="Attendance",
INDEX('Attendance Dump'!$E$2:$AI$400,
MATCH($A180,'Attendance Dump'!$B$2:$B$400,0),
MATCH(CO$2,'Attendance Dump'!$E$1:$AI$1,0)
),
INDEX('Active Hour''s Dump'!$D$3:$AH$337,
MATCH($C180,'Active Hour''s Dump'!$A$3:$A$337,0),
MATCH(CO$2,'Active Hour''s Dump'!$D$2:$AH$2,0)
))),"")</f>
        <v>0</v>
      </c>
      <c r="CP180" s="54">
        <f>_xlfn.IFNA(IF(CP$3="Productivity",
INDEX('Productivity Dump'!$E$4:$AJ$500,
MATCH($A180,'Productivity Dump'!$A$4:$A$500,0),
MATCH(CP$2,'Productivity Dump'!$E$3:$AJ$3,0)
),
IF(CP$3="Attendance",
INDEX('Attendance Dump'!$E$2:$AI$400,
MATCH($A180,'Attendance Dump'!$B$2:$B$400,0),
MATCH(CP$2,'Attendance Dump'!$E$1:$AI$1,0)
),
INDEX('Active Hour''s Dump'!$D$3:$AH$337,
MATCH($C180,'Active Hour''s Dump'!$A$3:$A$337,0),
MATCH(CP$2,'Active Hour''s Dump'!$D$2:$AH$2,0)
))),"")</f>
        <v>0</v>
      </c>
      <c r="CQ180" s="13">
        <f>_xlfn.IFNA(IF(CQ$3="Productivity",
INDEX('Productivity Dump'!$E$4:$AJ$500,
MATCH($A180,'Productivity Dump'!$A$4:$A$500,0),
MATCH(CQ$2,'Productivity Dump'!$E$3:$AJ$3,0)
),
IF(CQ$3="Attendance",
INDEX('Attendance Dump'!$E$2:$AI$400,
MATCH($A180,'Attendance Dump'!$B$2:$B$400,0),
MATCH(CQ$2,'Attendance Dump'!$E$1:$AI$1,0)
),
INDEX('Active Hour''s Dump'!$D$3:$AH$337,
MATCH($C180,'Active Hour''s Dump'!$A$3:$A$337,0),
MATCH(CQ$2,'Active Hour''s Dump'!$D$2:$AH$2,0)
))),"")</f>
        <v>0</v>
      </c>
      <c r="CR180" s="13">
        <f>_xlfn.IFNA(IF(CR$3="Productivity",
INDEX('Productivity Dump'!$E$4:$AJ$500,
MATCH($A180,'Productivity Dump'!$A$4:$A$500,0),
MATCH(CR$2,'Productivity Dump'!$E$3:$AJ$3,0)
),
IF(CR$3="Attendance",
INDEX('Attendance Dump'!$E$2:$AI$400,
MATCH($A180,'Attendance Dump'!$B$2:$B$400,0),
MATCH(CR$2,'Attendance Dump'!$E$1:$AI$1,0)
),
INDEX('Active Hour''s Dump'!$D$3:$AH$337,
MATCH($C180,'Active Hour''s Dump'!$A$3:$A$337,0),
MATCH(CR$2,'Active Hour''s Dump'!$D$2:$AH$2,0)
))),"")</f>
        <v>0</v>
      </c>
      <c r="CS180" s="54">
        <f>_xlfn.IFNA(IF(CS$3="Productivity",
INDEX('Productivity Dump'!$E$4:$AJ$500,
MATCH($A180,'Productivity Dump'!$A$4:$A$500,0),
MATCH(CS$2,'Productivity Dump'!$E$3:$AJ$3,0)
),
IF(CS$3="Attendance",
INDEX('Attendance Dump'!$E$2:$AI$400,
MATCH($A180,'Attendance Dump'!$B$2:$B$400,0),
MATCH(CS$2,'Attendance Dump'!$E$1:$AI$1,0)
),
INDEX('Active Hour''s Dump'!$D$3:$AH$337,
MATCH($C180,'Active Hour''s Dump'!$A$3:$A$337,0),
MATCH(CS$2,'Active Hour''s Dump'!$D$2:$AH$2,0)
))),"")</f>
        <v>0</v>
      </c>
      <c r="CT180" s="13">
        <f>_xlfn.IFNA(IF(CT$3="Productivity",
INDEX('Productivity Dump'!$E$4:$AJ$500,
MATCH($A180,'Productivity Dump'!$A$4:$A$500,0),
MATCH(CT$2,'Productivity Dump'!$E$3:$AJ$3,0)
),
IF(CT$3="Attendance",
INDEX('Attendance Dump'!$E$2:$AI$400,
MATCH($A180,'Attendance Dump'!$B$2:$B$400,0),
MATCH(CT$2,'Attendance Dump'!$E$1:$AI$1,0)
),
INDEX('Active Hour''s Dump'!$D$3:$AH$337,
MATCH($C180,'Active Hour''s Dump'!$A$3:$A$337,0),
MATCH(CT$2,'Active Hour''s Dump'!$D$2:$AH$2,0)
))),"")</f>
        <v>0</v>
      </c>
      <c r="CU180" s="13">
        <f>_xlfn.IFNA(IF(CU$3="Productivity",
INDEX('Productivity Dump'!$E$4:$AJ$500,
MATCH($A180,'Productivity Dump'!$A$4:$A$500,0),
MATCH(CU$2,'Productivity Dump'!$E$3:$AJ$3,0)
),
IF(CU$3="Attendance",
INDEX('Attendance Dump'!$E$2:$AI$400,
MATCH($A180,'Attendance Dump'!$B$2:$B$400,0),
MATCH(CU$2,'Attendance Dump'!$E$1:$AI$1,0)
),
INDEX('Active Hour''s Dump'!$D$3:$AH$337,
MATCH($C180,'Active Hour''s Dump'!$A$3:$A$337,0),
MATCH(CU$2,'Active Hour''s Dump'!$D$2:$AH$2,0)
))),"")</f>
        <v>0</v>
      </c>
      <c r="CV180" s="54">
        <f>_xlfn.IFNA(IF(CV$3="Productivity",
INDEX('Productivity Dump'!$E$4:$AJ$500,
MATCH($A180,'Productivity Dump'!$A$4:$A$500,0),
MATCH(CV$2,'Productivity Dump'!$E$3:$AJ$3,0)
),
IF(CV$3="Attendance",
INDEX('Attendance Dump'!$E$2:$AI$400,
MATCH($A180,'Attendance Dump'!$B$2:$B$400,0),
MATCH(CV$2,'Attendance Dump'!$E$1:$AI$1,0)
),
INDEX('Active Hour''s Dump'!$D$3:$AH$337,
MATCH($C180,'Active Hour''s Dump'!$A$3:$A$337,0),
MATCH(CV$2,'Active Hour''s Dump'!$D$2:$AH$2,0)
))),"")</f>
        <v>0</v>
      </c>
      <c r="CW180" s="13"/>
      <c r="CX180" s="13"/>
      <c r="CY180" s="54"/>
      <c r="DA180" s="57">
        <f t="shared" si="81"/>
        <v>146.83333333333331</v>
      </c>
      <c r="DB180" s="35">
        <f t="shared" si="82"/>
        <v>19276.185000000001</v>
      </c>
      <c r="DC180" s="35">
        <f t="shared" si="77"/>
        <v>0</v>
      </c>
      <c r="DD180" s="35">
        <f t="shared" ca="1" si="80"/>
        <v>0</v>
      </c>
      <c r="DF180" s="32" cm="1">
        <f t="array" ref="DF180">SUMPRODUCT(
    (MOD(COLUMN(H180:CV180) - COLUMN(H180), 3) = 0) *
    (H180:CV180 = 0) *
    (I180:CW180 = "P") *
    (COUNTIF(UKHoliday, H$2:CV$2) = 0)
)</f>
        <v>0</v>
      </c>
      <c r="DG180" s="33" cm="1">
        <f t="array" ref="DG180">SUMPRODUCT(
  (MOD(COLUMN(H180:CV180) - COLUMN(H180), 3) = 0) *
  (H180:CV180 &gt; 0) *
  (H180:CV180 &lt; 0.5 * IF(((WEEKDAY(H$2:CV$2, 2) = 1) + (WEEKDAY(H$2:CV$2, 2) = 6)), G180, F180)) *
  (I180:CW180 = "P") *
  (COUNTIF(UKHoliday, H$2:CV$2) = 0)
)</f>
        <v>0</v>
      </c>
      <c r="DH180" s="33" cm="1">
        <f t="array" ref="DH180">SUMPRODUCT(
  (MOD(COLUMN(H180:CV180) - COLUMN(H180), 3) = 0) *
  (H180:CV180 &gt; 0.5 * IF(((WEEKDAY(H$2:CV$2, 2) = 1) + (WEEKDAY(H$2:CV$2, 2) = 6)), $G180, $F180)) *
  (H180:CV180 &lt; 0.8 * IF(((WEEKDAY(H$2:CV$2, 2) = 1) + (WEEKDAY(H$2:CV$2, 2) = 6)), $G180, $F180)) *
  (I180:CW180 = "P") *
  (COUNTIF(UKHoliday, H$2:CV$2) = 0)
)</f>
        <v>0</v>
      </c>
      <c r="DI180" s="33" cm="1">
        <f t="array" ref="DI180">SUMPRODUCT(
  (MOD(COLUMN(H180:CV180) - COLUMN(H180), 3) = 0) *
  (H180:CV180 &gt; 0.8 * IF(((WEEKDAY(H$2:CV$2, 2) = 1) + (WEEKDAY(H$2:CV$2, 2) = 6)), $G180, $F180)) *
  (H180:CV180 &lt; 1 * IF(((WEEKDAY(H$2:CV$2, 2) = 1) + (WEEKDAY(H$2:CV$2, 2) = 6)), $G180, $F180)) *
  (I180:CW180 = "P") *
  (COUNTIF(UKHoliday, H$2:CV$2) = 0)
)</f>
        <v>2</v>
      </c>
    </row>
    <row r="181" spans="1:113" x14ac:dyDescent="0.3">
      <c r="A181" s="8" t="s">
        <v>387</v>
      </c>
      <c r="B181" s="36" t="s">
        <v>386</v>
      </c>
      <c r="C181" s="9" t="s">
        <v>763</v>
      </c>
      <c r="D181" s="62" t="s">
        <v>944</v>
      </c>
      <c r="E181" s="35">
        <v>18600</v>
      </c>
      <c r="F181" s="35">
        <f t="shared" si="78"/>
        <v>930</v>
      </c>
      <c r="G181" s="35">
        <f t="shared" si="79"/>
        <v>465</v>
      </c>
      <c r="H181" s="13">
        <f>_xlfn.IFNA(IF(H$3="Productivity",
INDEX('Productivity Dump'!$E$4:$AJ$500,
MATCH($A181,'Productivity Dump'!$A$4:$A$500,0),
MATCH(H$2,'Productivity Dump'!$E$3:$AJ$3,0)
),
IF(H$3="Attendance",
INDEX('Attendance Dump'!$E$2:$AI$400,
MATCH($A181,'Attendance Dump'!$B$2:$B$400,0),
MATCH(H$2,'Attendance Dump'!$E$1:$AI$1,0)
),
INDEX('Active Hour''s Dump'!$D$3:$AH$337,
MATCH($C181,'Active Hour''s Dump'!$A$3:$A$337,0),
MATCH(H$2,'Active Hour''s Dump'!$D$2:$AH$2,0)
))),"")</f>
        <v>860.03100000000006</v>
      </c>
      <c r="I181" s="13" t="str">
        <f>_xlfn.IFNA(IF(I$3="Productivity",
INDEX('Productivity Dump'!$E$4:$AJ$500,
MATCH($A181,'Productivity Dump'!$A$4:$A$500,0),
MATCH(I$2,'Productivity Dump'!$E$3:$AJ$3,0)
),
IF(I$3="Attendance",
INDEX('Attendance Dump'!$E$2:$AI$400,
MATCH($A181,'Attendance Dump'!$B$2:$B$400,0),
MATCH(I$2,'Attendance Dump'!$E$1:$AI$1,0)
),
INDEX('Active Hour''s Dump'!$D$3:$AH$337,
MATCH($C181,'Active Hour''s Dump'!$A$3:$A$337,0),
MATCH(I$2,'Active Hour''s Dump'!$D$2:$AH$2,0)
))),"")</f>
        <v>P</v>
      </c>
      <c r="J181" s="54">
        <f>_xlfn.IFNA(IF(J$3="Productivity",
INDEX('Productivity Dump'!$E$4:$AJ$500,
MATCH($A181,'Productivity Dump'!$A$4:$A$500,0),
MATCH(J$2,'Productivity Dump'!$E$3:$AJ$3,0)
),
IF(J$3="Attendance",
INDEX('Attendance Dump'!$E$2:$AI$400,
MATCH($A181,'Attendance Dump'!$B$2:$B$400,0),
MATCH(J$2,'Attendance Dump'!$E$1:$AI$1,0)
),
INDEX('Active Hour''s Dump'!$D$3:$AH$337,
MATCH($C181,'Active Hour''s Dump'!$A$3:$A$337,0),
MATCH(J$2,'Active Hour''s Dump'!$D$2:$AH$2,0)
))),"")</f>
        <v>13.0833333333333</v>
      </c>
      <c r="K181" s="13">
        <f>_xlfn.IFNA(IF(K$3="Productivity",
INDEX('Productivity Dump'!$E$4:$AJ$500,
MATCH($A181,'Productivity Dump'!$A$4:$A$500,0),
MATCH(K$2,'Productivity Dump'!$E$3:$AJ$3,0)
),
IF(K$3="Attendance",
INDEX('Attendance Dump'!$E$2:$AI$400,
MATCH($A181,'Attendance Dump'!$B$2:$B$400,0),
MATCH(K$2,'Attendance Dump'!$E$1:$AI$1,0)
),
INDEX('Active Hour''s Dump'!$D$3:$AH$337,
MATCH($C181,'Active Hour''s Dump'!$A$3:$A$337,0),
MATCH(K$2,'Active Hour''s Dump'!$D$2:$AH$2,0)
))),"")</f>
        <v>885.37100000000021</v>
      </c>
      <c r="L181" s="13" t="str">
        <f>_xlfn.IFNA(IF(L$3="Productivity",
INDEX('Productivity Dump'!$E$4:$AJ$500,
MATCH($A181,'Productivity Dump'!$A$4:$A$500,0),
MATCH(L$2,'Productivity Dump'!$E$3:$AJ$3,0)
),
IF(L$3="Attendance",
INDEX('Attendance Dump'!$E$2:$AI$400,
MATCH($A181,'Attendance Dump'!$B$2:$B$400,0),
MATCH(L$2,'Attendance Dump'!$E$1:$AI$1,0)
),
INDEX('Active Hour''s Dump'!$D$3:$AH$337,
MATCH($C181,'Active Hour''s Dump'!$A$3:$A$337,0),
MATCH(L$2,'Active Hour''s Dump'!$D$2:$AH$2,0)
))),"")</f>
        <v>P</v>
      </c>
      <c r="M181" s="54">
        <f>_xlfn.IFNA(IF(M$3="Productivity",
INDEX('Productivity Dump'!$E$4:$AJ$500,
MATCH($A181,'Productivity Dump'!$A$4:$A$500,0),
MATCH(M$2,'Productivity Dump'!$E$3:$AJ$3,0)
),
IF(M$3="Attendance",
INDEX('Attendance Dump'!$E$2:$AI$400,
MATCH($A181,'Attendance Dump'!$B$2:$B$400,0),
MATCH(M$2,'Attendance Dump'!$E$1:$AI$1,0)
),
INDEX('Active Hour''s Dump'!$D$3:$AH$337,
MATCH($C181,'Active Hour''s Dump'!$A$3:$A$337,0),
MATCH(M$2,'Active Hour''s Dump'!$D$2:$AH$2,0)
))),"")</f>
        <v>12.5</v>
      </c>
      <c r="N181" s="13">
        <f>_xlfn.IFNA(IF(N$3="Productivity",
INDEX('Productivity Dump'!$E$4:$AJ$500,
MATCH($A181,'Productivity Dump'!$A$4:$A$500,0),
MATCH(N$2,'Productivity Dump'!$E$3:$AJ$3,0)
),
IF(N$3="Attendance",
INDEX('Attendance Dump'!$E$2:$AI$400,
MATCH($A181,'Attendance Dump'!$B$2:$B$400,0),
MATCH(N$2,'Attendance Dump'!$E$1:$AI$1,0)
),
INDEX('Active Hour''s Dump'!$D$3:$AH$337,
MATCH($C181,'Active Hour''s Dump'!$A$3:$A$337,0),
MATCH(N$2,'Active Hour''s Dump'!$D$2:$AH$2,0)
))),"")</f>
        <v>0</v>
      </c>
      <c r="O181" s="13" t="str">
        <f>_xlfn.IFNA(IF(O$3="Productivity",
INDEX('Productivity Dump'!$E$4:$AJ$500,
MATCH($A181,'Productivity Dump'!$A$4:$A$500,0),
MATCH(O$2,'Productivity Dump'!$E$3:$AJ$3,0)
),
IF(O$3="Attendance",
INDEX('Attendance Dump'!$E$2:$AI$400,
MATCH($A181,'Attendance Dump'!$B$2:$B$400,0),
MATCH(O$2,'Attendance Dump'!$E$1:$AI$1,0)
),
INDEX('Active Hour''s Dump'!$D$3:$AH$337,
MATCH($C181,'Active Hour''s Dump'!$A$3:$A$337,0),
MATCH(O$2,'Active Hour''s Dump'!$D$2:$AH$2,0)
))),"")</f>
        <v>PL</v>
      </c>
      <c r="P181" s="54">
        <f>_xlfn.IFNA(IF(P$3="Productivity",
INDEX('Productivity Dump'!$E$4:$AJ$500,
MATCH($A181,'Productivity Dump'!$A$4:$A$500,0),
MATCH(P$2,'Productivity Dump'!$E$3:$AJ$3,0)
),
IF(P$3="Attendance",
INDEX('Attendance Dump'!$E$2:$AI$400,
MATCH($A181,'Attendance Dump'!$B$2:$B$400,0),
MATCH(P$2,'Attendance Dump'!$E$1:$AI$1,0)
),
INDEX('Active Hour''s Dump'!$D$3:$AH$337,
MATCH($C181,'Active Hour''s Dump'!$A$3:$A$337,0),
MATCH(P$2,'Active Hour''s Dump'!$D$2:$AH$2,0)
))),"")</f>
        <v>0</v>
      </c>
      <c r="Q181" s="13">
        <f>_xlfn.IFNA(IF(Q$3="Productivity",
INDEX('Productivity Dump'!$E$4:$AJ$500,
MATCH($A181,'Productivity Dump'!$A$4:$A$500,0),
MATCH(Q$2,'Productivity Dump'!$E$3:$AJ$3,0)
),
IF(Q$3="Attendance",
INDEX('Attendance Dump'!$E$2:$AI$400,
MATCH($A181,'Attendance Dump'!$B$2:$B$400,0),
MATCH(Q$2,'Attendance Dump'!$E$1:$AI$1,0)
),
INDEX('Active Hour''s Dump'!$D$3:$AH$337,
MATCH($C181,'Active Hour''s Dump'!$A$3:$A$337,0),
MATCH(Q$2,'Active Hour''s Dump'!$D$2:$AH$2,0)
))),"")</f>
        <v>0</v>
      </c>
      <c r="R181" s="13" t="str">
        <f>_xlfn.IFNA(IF(R$3="Productivity",
INDEX('Productivity Dump'!$E$4:$AJ$500,
MATCH($A181,'Productivity Dump'!$A$4:$A$500,0),
MATCH(R$2,'Productivity Dump'!$E$3:$AJ$3,0)
),
IF(R$3="Attendance",
INDEX('Attendance Dump'!$E$2:$AI$400,
MATCH($A181,'Attendance Dump'!$B$2:$B$400,0),
MATCH(R$2,'Attendance Dump'!$E$1:$AI$1,0)
),
INDEX('Active Hour''s Dump'!$D$3:$AH$337,
MATCH($C181,'Active Hour''s Dump'!$A$3:$A$337,0),
MATCH(R$2,'Active Hour''s Dump'!$D$2:$AH$2,0)
))),"")</f>
        <v>WO</v>
      </c>
      <c r="S181" s="54">
        <f>_xlfn.IFNA(IF(S$3="Productivity",
INDEX('Productivity Dump'!$E$4:$AJ$500,
MATCH($A181,'Productivity Dump'!$A$4:$A$500,0),
MATCH(S$2,'Productivity Dump'!$E$3:$AJ$3,0)
),
IF(S$3="Attendance",
INDEX('Attendance Dump'!$E$2:$AI$400,
MATCH($A181,'Attendance Dump'!$B$2:$B$400,0),
MATCH(S$2,'Attendance Dump'!$E$1:$AI$1,0)
),
INDEX('Active Hour''s Dump'!$D$3:$AH$337,
MATCH($C181,'Active Hour''s Dump'!$A$3:$A$337,0),
MATCH(S$2,'Active Hour''s Dump'!$D$2:$AH$2,0)
))),"")</f>
        <v>0</v>
      </c>
      <c r="T181" s="13">
        <f>_xlfn.IFNA(IF(T$3="Productivity",
INDEX('Productivity Dump'!$E$4:$AJ$500,
MATCH($A181,'Productivity Dump'!$A$4:$A$500,0),
MATCH(T$2,'Productivity Dump'!$E$3:$AJ$3,0)
),
IF(T$3="Attendance",
INDEX('Attendance Dump'!$E$2:$AI$400,
MATCH($A181,'Attendance Dump'!$B$2:$B$400,0),
MATCH(T$2,'Attendance Dump'!$E$1:$AI$1,0)
),
INDEX('Active Hour''s Dump'!$D$3:$AH$337,
MATCH($C181,'Active Hour''s Dump'!$A$3:$A$337,0),
MATCH(T$2,'Active Hour''s Dump'!$D$2:$AH$2,0)
))),"")</f>
        <v>632.44999999999993</v>
      </c>
      <c r="U181" s="13" t="str">
        <f>_xlfn.IFNA(IF(U$3="Productivity",
INDEX('Productivity Dump'!$E$4:$AJ$500,
MATCH($A181,'Productivity Dump'!$A$4:$A$500,0),
MATCH(U$2,'Productivity Dump'!$E$3:$AJ$3,0)
),
IF(U$3="Attendance",
INDEX('Attendance Dump'!$E$2:$AI$400,
MATCH($A181,'Attendance Dump'!$B$2:$B$400,0),
MATCH(U$2,'Attendance Dump'!$E$1:$AI$1,0)
),
INDEX('Active Hour''s Dump'!$D$3:$AH$337,
MATCH($C181,'Active Hour''s Dump'!$A$3:$A$337,0),
MATCH(U$2,'Active Hour''s Dump'!$D$2:$AH$2,0)
))),"")</f>
        <v>P</v>
      </c>
      <c r="V181" s="54">
        <f>_xlfn.IFNA(IF(V$3="Productivity",
INDEX('Productivity Dump'!$E$4:$AJ$500,
MATCH($A181,'Productivity Dump'!$A$4:$A$500,0),
MATCH(V$2,'Productivity Dump'!$E$3:$AJ$3,0)
),
IF(V$3="Attendance",
INDEX('Attendance Dump'!$E$2:$AI$400,
MATCH($A181,'Attendance Dump'!$B$2:$B$400,0),
MATCH(V$2,'Attendance Dump'!$E$1:$AI$1,0)
),
INDEX('Active Hour''s Dump'!$D$3:$AH$337,
MATCH($C181,'Active Hour''s Dump'!$A$3:$A$337,0),
MATCH(V$2,'Active Hour''s Dump'!$D$2:$AH$2,0)
))),"")</f>
        <v>8.1666666666666696</v>
      </c>
      <c r="W181" s="13">
        <f>_xlfn.IFNA(IF(W$3="Productivity",
INDEX('Productivity Dump'!$E$4:$AJ$500,
MATCH($A181,'Productivity Dump'!$A$4:$A$500,0),
MATCH(W$2,'Productivity Dump'!$E$3:$AJ$3,0)
),
IF(W$3="Attendance",
INDEX('Attendance Dump'!$E$2:$AI$400,
MATCH($A181,'Attendance Dump'!$B$2:$B$400,0),
MATCH(W$2,'Attendance Dump'!$E$1:$AI$1,0)
),
INDEX('Active Hour''s Dump'!$D$3:$AH$337,
MATCH($C181,'Active Hour''s Dump'!$A$3:$A$337,0),
MATCH(W$2,'Active Hour''s Dump'!$D$2:$AH$2,0)
))),"")</f>
        <v>947.7510000000002</v>
      </c>
      <c r="X181" s="13" t="str">
        <f>_xlfn.IFNA(IF(X$3="Productivity",
INDEX('Productivity Dump'!$E$4:$AJ$500,
MATCH($A181,'Productivity Dump'!$A$4:$A$500,0),
MATCH(X$2,'Productivity Dump'!$E$3:$AJ$3,0)
),
IF(X$3="Attendance",
INDEX('Attendance Dump'!$E$2:$AI$400,
MATCH($A181,'Attendance Dump'!$B$2:$B$400,0),
MATCH(X$2,'Attendance Dump'!$E$1:$AI$1,0)
),
INDEX('Active Hour''s Dump'!$D$3:$AH$337,
MATCH($C181,'Active Hour''s Dump'!$A$3:$A$337,0),
MATCH(X$2,'Active Hour''s Dump'!$D$2:$AH$2,0)
))),"")</f>
        <v>P</v>
      </c>
      <c r="Y181" s="54">
        <f>_xlfn.IFNA(IF(Y$3="Productivity",
INDEX('Productivity Dump'!$E$4:$AJ$500,
MATCH($A181,'Productivity Dump'!$A$4:$A$500,0),
MATCH(Y$2,'Productivity Dump'!$E$3:$AJ$3,0)
),
IF(Y$3="Attendance",
INDEX('Attendance Dump'!$E$2:$AI$400,
MATCH($A181,'Attendance Dump'!$B$2:$B$400,0),
MATCH(Y$2,'Attendance Dump'!$E$1:$AI$1,0)
),
INDEX('Active Hour''s Dump'!$D$3:$AH$337,
MATCH($C181,'Active Hour''s Dump'!$A$3:$A$337,0),
MATCH(Y$2,'Active Hour''s Dump'!$D$2:$AH$2,0)
))),"")</f>
        <v>12</v>
      </c>
      <c r="Z181" s="13">
        <f>_xlfn.IFNA(IF(Z$3="Productivity",
INDEX('Productivity Dump'!$E$4:$AJ$500,
MATCH($A181,'Productivity Dump'!$A$4:$A$500,0),
MATCH(Z$2,'Productivity Dump'!$E$3:$AJ$3,0)
),
IF(Z$3="Attendance",
INDEX('Attendance Dump'!$E$2:$AI$400,
MATCH($A181,'Attendance Dump'!$B$2:$B$400,0),
MATCH(Z$2,'Attendance Dump'!$E$1:$AI$1,0)
),
INDEX('Active Hour''s Dump'!$D$3:$AH$337,
MATCH($C181,'Active Hour''s Dump'!$A$3:$A$337,0),
MATCH(Z$2,'Active Hour''s Dump'!$D$2:$AH$2,0)
))),"")</f>
        <v>936.92</v>
      </c>
      <c r="AA181" s="13" t="str">
        <f>_xlfn.IFNA(IF(AA$3="Productivity",
INDEX('Productivity Dump'!$E$4:$AJ$500,
MATCH($A181,'Productivity Dump'!$A$4:$A$500,0),
MATCH(AA$2,'Productivity Dump'!$E$3:$AJ$3,0)
),
IF(AA$3="Attendance",
INDEX('Attendance Dump'!$E$2:$AI$400,
MATCH($A181,'Attendance Dump'!$B$2:$B$400,0),
MATCH(AA$2,'Attendance Dump'!$E$1:$AI$1,0)
),
INDEX('Active Hour''s Dump'!$D$3:$AH$337,
MATCH($C181,'Active Hour''s Dump'!$A$3:$A$337,0),
MATCH(AA$2,'Active Hour''s Dump'!$D$2:$AH$2,0)
))),"")</f>
        <v>P</v>
      </c>
      <c r="AB181" s="54">
        <f>_xlfn.IFNA(IF(AB$3="Productivity",
INDEX('Productivity Dump'!$E$4:$AJ$500,
MATCH($A181,'Productivity Dump'!$A$4:$A$500,0),
MATCH(AB$2,'Productivity Dump'!$E$3:$AJ$3,0)
),
IF(AB$3="Attendance",
INDEX('Attendance Dump'!$E$2:$AI$400,
MATCH($A181,'Attendance Dump'!$B$2:$B$400,0),
MATCH(AB$2,'Attendance Dump'!$E$1:$AI$1,0)
),
INDEX('Active Hour''s Dump'!$D$3:$AH$337,
MATCH($C181,'Active Hour''s Dump'!$A$3:$A$337,0),
MATCH(AB$2,'Active Hour''s Dump'!$D$2:$AH$2,0)
))),"")</f>
        <v>12.0833333333333</v>
      </c>
      <c r="AC181" s="13">
        <f>_xlfn.IFNA(IF(AC$3="Productivity",
INDEX('Productivity Dump'!$E$4:$AJ$500,
MATCH($A181,'Productivity Dump'!$A$4:$A$500,0),
MATCH(AC$2,'Productivity Dump'!$E$3:$AJ$3,0)
),
IF(AC$3="Attendance",
INDEX('Attendance Dump'!$E$2:$AI$400,
MATCH($A181,'Attendance Dump'!$B$2:$B$400,0),
MATCH(AC$2,'Attendance Dump'!$E$1:$AI$1,0)
),
INDEX('Active Hour''s Dump'!$D$3:$AH$337,
MATCH($C181,'Active Hour''s Dump'!$A$3:$A$337,0),
MATCH(AC$2,'Active Hour''s Dump'!$D$2:$AH$2,0)
))),"")</f>
        <v>860.54100000000017</v>
      </c>
      <c r="AD181" s="13" t="str">
        <f>_xlfn.IFNA(IF(AD$3="Productivity",
INDEX('Productivity Dump'!$E$4:$AJ$500,
MATCH($A181,'Productivity Dump'!$A$4:$A$500,0),
MATCH(AD$2,'Productivity Dump'!$E$3:$AJ$3,0)
),
IF(AD$3="Attendance",
INDEX('Attendance Dump'!$E$2:$AI$400,
MATCH($A181,'Attendance Dump'!$B$2:$B$400,0),
MATCH(AD$2,'Attendance Dump'!$E$1:$AI$1,0)
),
INDEX('Active Hour''s Dump'!$D$3:$AH$337,
MATCH($C181,'Active Hour''s Dump'!$A$3:$A$337,0),
MATCH(AD$2,'Active Hour''s Dump'!$D$2:$AH$2,0)
))),"")</f>
        <v>P</v>
      </c>
      <c r="AE181" s="54">
        <f>_xlfn.IFNA(IF(AE$3="Productivity",
INDEX('Productivity Dump'!$E$4:$AJ$500,
MATCH($A181,'Productivity Dump'!$A$4:$A$500,0),
MATCH(AE$2,'Productivity Dump'!$E$3:$AJ$3,0)
),
IF(AE$3="Attendance",
INDEX('Attendance Dump'!$E$2:$AI$400,
MATCH($A181,'Attendance Dump'!$B$2:$B$400,0),
MATCH(AE$2,'Attendance Dump'!$E$1:$AI$1,0)
),
INDEX('Active Hour''s Dump'!$D$3:$AH$337,
MATCH($C181,'Active Hour''s Dump'!$A$3:$A$337,0),
MATCH(AE$2,'Active Hour''s Dump'!$D$2:$AH$2,0)
))),"")</f>
        <v>13.5</v>
      </c>
      <c r="AF181" s="13">
        <f>_xlfn.IFNA(IF(AF$3="Productivity",
INDEX('Productivity Dump'!$E$4:$AJ$500,
MATCH($A181,'Productivity Dump'!$A$4:$A$500,0),
MATCH(AF$2,'Productivity Dump'!$E$3:$AJ$3,0)
),
IF(AF$3="Attendance",
INDEX('Attendance Dump'!$E$2:$AI$400,
MATCH($A181,'Attendance Dump'!$B$2:$B$400,0),
MATCH(AF$2,'Attendance Dump'!$E$1:$AI$1,0)
),
INDEX('Active Hour''s Dump'!$D$3:$AH$337,
MATCH($C181,'Active Hour''s Dump'!$A$3:$A$337,0),
MATCH(AF$2,'Active Hour''s Dump'!$D$2:$AH$2,0)
))),"")</f>
        <v>912.18200000000013</v>
      </c>
      <c r="AG181" s="13" t="str">
        <f>_xlfn.IFNA(IF(AG$3="Productivity",
INDEX('Productivity Dump'!$E$4:$AJ$500,
MATCH($A181,'Productivity Dump'!$A$4:$A$500,0),
MATCH(AG$2,'Productivity Dump'!$E$3:$AJ$3,0)
),
IF(AG$3="Attendance",
INDEX('Attendance Dump'!$E$2:$AI$400,
MATCH($A181,'Attendance Dump'!$B$2:$B$400,0),
MATCH(AG$2,'Attendance Dump'!$E$1:$AI$1,0)
),
INDEX('Active Hour''s Dump'!$D$3:$AH$337,
MATCH($C181,'Active Hour''s Dump'!$A$3:$A$337,0),
MATCH(AG$2,'Active Hour''s Dump'!$D$2:$AH$2,0)
))),"")</f>
        <v>P</v>
      </c>
      <c r="AH181" s="54">
        <f>_xlfn.IFNA(IF(AH$3="Productivity",
INDEX('Productivity Dump'!$E$4:$AJ$500,
MATCH($A181,'Productivity Dump'!$A$4:$A$500,0),
MATCH(AH$2,'Productivity Dump'!$E$3:$AJ$3,0)
),
IF(AH$3="Attendance",
INDEX('Attendance Dump'!$E$2:$AI$400,
MATCH($A181,'Attendance Dump'!$B$2:$B$400,0),
MATCH(AH$2,'Attendance Dump'!$E$1:$AI$1,0)
),
INDEX('Active Hour''s Dump'!$D$3:$AH$337,
MATCH($C181,'Active Hour''s Dump'!$A$3:$A$337,0),
MATCH(AH$2,'Active Hour''s Dump'!$D$2:$AH$2,0)
))),"")</f>
        <v>12</v>
      </c>
      <c r="AI181" s="13">
        <f>_xlfn.IFNA(IF(AI$3="Productivity",
INDEX('Productivity Dump'!$E$4:$AJ$500,
MATCH($A181,'Productivity Dump'!$A$4:$A$500,0),
MATCH(AI$2,'Productivity Dump'!$E$3:$AJ$3,0)
),
IF(AI$3="Attendance",
INDEX('Attendance Dump'!$E$2:$AI$400,
MATCH($A181,'Attendance Dump'!$B$2:$B$400,0),
MATCH(AI$2,'Attendance Dump'!$E$1:$AI$1,0)
),
INDEX('Active Hour''s Dump'!$D$3:$AH$337,
MATCH($C181,'Active Hour''s Dump'!$A$3:$A$337,0),
MATCH(AI$2,'Active Hour''s Dump'!$D$2:$AH$2,0)
))),"")</f>
        <v>940.52599999999995</v>
      </c>
      <c r="AJ181" s="13" t="str">
        <f>_xlfn.IFNA(IF(AJ$3="Productivity",
INDEX('Productivity Dump'!$E$4:$AJ$500,
MATCH($A181,'Productivity Dump'!$A$4:$A$500,0),
MATCH(AJ$2,'Productivity Dump'!$E$3:$AJ$3,0)
),
IF(AJ$3="Attendance",
INDEX('Attendance Dump'!$E$2:$AI$400,
MATCH($A181,'Attendance Dump'!$B$2:$B$400,0),
MATCH(AJ$2,'Attendance Dump'!$E$1:$AI$1,0)
),
INDEX('Active Hour''s Dump'!$D$3:$AH$337,
MATCH($C181,'Active Hour''s Dump'!$A$3:$A$337,0),
MATCH(AJ$2,'Active Hour''s Dump'!$D$2:$AH$2,0)
))),"")</f>
        <v>P</v>
      </c>
      <c r="AK181" s="54">
        <f>_xlfn.IFNA(IF(AK$3="Productivity",
INDEX('Productivity Dump'!$E$4:$AJ$500,
MATCH($A181,'Productivity Dump'!$A$4:$A$500,0),
MATCH(AK$2,'Productivity Dump'!$E$3:$AJ$3,0)
),
IF(AK$3="Attendance",
INDEX('Attendance Dump'!$E$2:$AI$400,
MATCH($A181,'Attendance Dump'!$B$2:$B$400,0),
MATCH(AK$2,'Attendance Dump'!$E$1:$AI$1,0)
),
INDEX('Active Hour''s Dump'!$D$3:$AH$337,
MATCH($C181,'Active Hour''s Dump'!$A$3:$A$337,0),
MATCH(AK$2,'Active Hour''s Dump'!$D$2:$AH$2,0)
))),"")</f>
        <v>11.3333333333333</v>
      </c>
      <c r="AL181" s="13">
        <f>_xlfn.IFNA(IF(AL$3="Productivity",
INDEX('Productivity Dump'!$E$4:$AJ$500,
MATCH($A181,'Productivity Dump'!$A$4:$A$500,0),
MATCH(AL$2,'Productivity Dump'!$E$3:$AJ$3,0)
),
IF(AL$3="Attendance",
INDEX('Attendance Dump'!$E$2:$AI$400,
MATCH($A181,'Attendance Dump'!$B$2:$B$400,0),
MATCH(AL$2,'Attendance Dump'!$E$1:$AI$1,0)
),
INDEX('Active Hour''s Dump'!$D$3:$AH$337,
MATCH($C181,'Active Hour''s Dump'!$A$3:$A$337,0),
MATCH(AL$2,'Active Hour''s Dump'!$D$2:$AH$2,0)
))),"")</f>
        <v>290.71100000000001</v>
      </c>
      <c r="AM181" s="13" t="str">
        <f>_xlfn.IFNA(IF(AM$3="Productivity",
INDEX('Productivity Dump'!$E$4:$AJ$500,
MATCH($A181,'Productivity Dump'!$A$4:$A$500,0),
MATCH(AM$2,'Productivity Dump'!$E$3:$AJ$3,0)
),
IF(AM$3="Attendance",
INDEX('Attendance Dump'!$E$2:$AI$400,
MATCH($A181,'Attendance Dump'!$B$2:$B$400,0),
MATCH(AM$2,'Attendance Dump'!$E$1:$AI$1,0)
),
INDEX('Active Hour''s Dump'!$D$3:$AH$337,
MATCH($C181,'Active Hour''s Dump'!$A$3:$A$337,0),
MATCH(AM$2,'Active Hour''s Dump'!$D$2:$AH$2,0)
))),"")</f>
        <v>WO</v>
      </c>
      <c r="AN181" s="54">
        <f>_xlfn.IFNA(IF(AN$3="Productivity",
INDEX('Productivity Dump'!$E$4:$AJ$500,
MATCH($A181,'Productivity Dump'!$A$4:$A$500,0),
MATCH(AN$2,'Productivity Dump'!$E$3:$AJ$3,0)
),
IF(AN$3="Attendance",
INDEX('Attendance Dump'!$E$2:$AI$400,
MATCH($A181,'Attendance Dump'!$B$2:$B$400,0),
MATCH(AN$2,'Attendance Dump'!$E$1:$AI$1,0)
),
INDEX('Active Hour''s Dump'!$D$3:$AH$337,
MATCH($C181,'Active Hour''s Dump'!$A$3:$A$337,0),
MATCH(AN$2,'Active Hour''s Dump'!$D$2:$AH$2,0)
))),"")</f>
        <v>4.4166666666666696</v>
      </c>
      <c r="AO181" s="13">
        <f>_xlfn.IFNA(IF(AO$3="Productivity",
INDEX('Productivity Dump'!$E$4:$AJ$500,
MATCH($A181,'Productivity Dump'!$A$4:$A$500,0),
MATCH(AO$2,'Productivity Dump'!$E$3:$AJ$3,0)
),
IF(AO$3="Attendance",
INDEX('Attendance Dump'!$E$2:$AI$400,
MATCH($A181,'Attendance Dump'!$B$2:$B$400,0),
MATCH(AO$2,'Attendance Dump'!$E$1:$AI$1,0)
),
INDEX('Active Hour''s Dump'!$D$3:$AH$337,
MATCH($C181,'Active Hour''s Dump'!$A$3:$A$337,0),
MATCH(AO$2,'Active Hour''s Dump'!$D$2:$AH$2,0)
))),"")</f>
        <v>410.15199999999993</v>
      </c>
      <c r="AP181" s="13" t="str">
        <f>_xlfn.IFNA(IF(AP$3="Productivity",
INDEX('Productivity Dump'!$E$4:$AJ$500,
MATCH($A181,'Productivity Dump'!$A$4:$A$500,0),
MATCH(AP$2,'Productivity Dump'!$E$3:$AJ$3,0)
),
IF(AP$3="Attendance",
INDEX('Attendance Dump'!$E$2:$AI$400,
MATCH($A181,'Attendance Dump'!$B$2:$B$400,0),
MATCH(AP$2,'Attendance Dump'!$E$1:$AI$1,0)
),
INDEX('Active Hour''s Dump'!$D$3:$AH$337,
MATCH($C181,'Active Hour''s Dump'!$A$3:$A$337,0),
MATCH(AP$2,'Active Hour''s Dump'!$D$2:$AH$2,0)
))),"")</f>
        <v>P</v>
      </c>
      <c r="AQ181" s="54">
        <f>_xlfn.IFNA(IF(AQ$3="Productivity",
INDEX('Productivity Dump'!$E$4:$AJ$500,
MATCH($A181,'Productivity Dump'!$A$4:$A$500,0),
MATCH(AQ$2,'Productivity Dump'!$E$3:$AJ$3,0)
),
IF(AQ$3="Attendance",
INDEX('Attendance Dump'!$E$2:$AI$400,
MATCH($A181,'Attendance Dump'!$B$2:$B$400,0),
MATCH(AQ$2,'Attendance Dump'!$E$1:$AI$1,0)
),
INDEX('Active Hour''s Dump'!$D$3:$AH$337,
MATCH($C181,'Active Hour''s Dump'!$A$3:$A$337,0),
MATCH(AQ$2,'Active Hour''s Dump'!$D$2:$AH$2,0)
))),"")</f>
        <v>7.5833333333333304</v>
      </c>
      <c r="AR181" s="13">
        <f>_xlfn.IFNA(IF(AR$3="Productivity",
INDEX('Productivity Dump'!$E$4:$AJ$500,
MATCH($A181,'Productivity Dump'!$A$4:$A$500,0),
MATCH(AR$2,'Productivity Dump'!$E$3:$AJ$3,0)
),
IF(AR$3="Attendance",
INDEX('Attendance Dump'!$E$2:$AI$400,
MATCH($A181,'Attendance Dump'!$B$2:$B$400,0),
MATCH(AR$2,'Attendance Dump'!$E$1:$AI$1,0)
),
INDEX('Active Hour''s Dump'!$D$3:$AH$337,
MATCH($C181,'Active Hour''s Dump'!$A$3:$A$337,0),
MATCH(AR$2,'Active Hour''s Dump'!$D$2:$AH$2,0)
))),"")</f>
        <v>870.70600000000013</v>
      </c>
      <c r="AS181" s="13" t="str">
        <f>_xlfn.IFNA(IF(AS$3="Productivity",
INDEX('Productivity Dump'!$E$4:$AJ$500,
MATCH($A181,'Productivity Dump'!$A$4:$A$500,0),
MATCH(AS$2,'Productivity Dump'!$E$3:$AJ$3,0)
),
IF(AS$3="Attendance",
INDEX('Attendance Dump'!$E$2:$AI$400,
MATCH($A181,'Attendance Dump'!$B$2:$B$400,0),
MATCH(AS$2,'Attendance Dump'!$E$1:$AI$1,0)
),
INDEX('Active Hour''s Dump'!$D$3:$AH$337,
MATCH($C181,'Active Hour''s Dump'!$A$3:$A$337,0),
MATCH(AS$2,'Active Hour''s Dump'!$D$2:$AH$2,0)
))),"")</f>
        <v>P</v>
      </c>
      <c r="AT181" s="54">
        <f>_xlfn.IFNA(IF(AT$3="Productivity",
INDEX('Productivity Dump'!$E$4:$AJ$500,
MATCH($A181,'Productivity Dump'!$A$4:$A$500,0),
MATCH(AT$2,'Productivity Dump'!$E$3:$AJ$3,0)
),
IF(AT$3="Attendance",
INDEX('Attendance Dump'!$E$2:$AI$400,
MATCH($A181,'Attendance Dump'!$B$2:$B$400,0),
MATCH(AT$2,'Attendance Dump'!$E$1:$AI$1,0)
),
INDEX('Active Hour''s Dump'!$D$3:$AH$337,
MATCH($C181,'Active Hour''s Dump'!$A$3:$A$337,0),
MATCH(AT$2,'Active Hour''s Dump'!$D$2:$AH$2,0)
))),"")</f>
        <v>13.8333333333333</v>
      </c>
      <c r="AU181" s="13">
        <f>_xlfn.IFNA(IF(AU$3="Productivity",
INDEX('Productivity Dump'!$E$4:$AJ$500,
MATCH($A181,'Productivity Dump'!$A$4:$A$500,0),
MATCH(AU$2,'Productivity Dump'!$E$3:$AJ$3,0)
),
IF(AU$3="Attendance",
INDEX('Attendance Dump'!$E$2:$AI$400,
MATCH($A181,'Attendance Dump'!$B$2:$B$400,0),
MATCH(AU$2,'Attendance Dump'!$E$1:$AI$1,0)
),
INDEX('Active Hour''s Dump'!$D$3:$AH$337,
MATCH($C181,'Active Hour''s Dump'!$A$3:$A$337,0),
MATCH(AU$2,'Active Hour''s Dump'!$D$2:$AH$2,0)
))),"")</f>
        <v>917.7829999999999</v>
      </c>
      <c r="AV181" s="13" t="str">
        <f>_xlfn.IFNA(IF(AV$3="Productivity",
INDEX('Productivity Dump'!$E$4:$AJ$500,
MATCH($A181,'Productivity Dump'!$A$4:$A$500,0),
MATCH(AV$2,'Productivity Dump'!$E$3:$AJ$3,0)
),
IF(AV$3="Attendance",
INDEX('Attendance Dump'!$E$2:$AI$400,
MATCH($A181,'Attendance Dump'!$B$2:$B$400,0),
MATCH(AV$2,'Attendance Dump'!$E$1:$AI$1,0)
),
INDEX('Active Hour''s Dump'!$D$3:$AH$337,
MATCH($C181,'Active Hour''s Dump'!$A$3:$A$337,0),
MATCH(AV$2,'Active Hour''s Dump'!$D$2:$AH$2,0)
))),"")</f>
        <v>P</v>
      </c>
      <c r="AW181" s="54">
        <f>_xlfn.IFNA(IF(AW$3="Productivity",
INDEX('Productivity Dump'!$E$4:$AJ$500,
MATCH($A181,'Productivity Dump'!$A$4:$A$500,0),
MATCH(AW$2,'Productivity Dump'!$E$3:$AJ$3,0)
),
IF(AW$3="Attendance",
INDEX('Attendance Dump'!$E$2:$AI$400,
MATCH($A181,'Attendance Dump'!$B$2:$B$400,0),
MATCH(AW$2,'Attendance Dump'!$E$1:$AI$1,0)
),
INDEX('Active Hour''s Dump'!$D$3:$AH$337,
MATCH($C181,'Active Hour''s Dump'!$A$3:$A$337,0),
MATCH(AW$2,'Active Hour''s Dump'!$D$2:$AH$2,0)
))),"")</f>
        <v>12.9166666666667</v>
      </c>
      <c r="AX181" s="13">
        <f>_xlfn.IFNA(IF(AX$3="Productivity",
INDEX('Productivity Dump'!$E$4:$AJ$500,
MATCH($A181,'Productivity Dump'!$A$4:$A$500,0),
MATCH(AX$2,'Productivity Dump'!$E$3:$AJ$3,0)
),
IF(AX$3="Attendance",
INDEX('Attendance Dump'!$E$2:$AI$400,
MATCH($A181,'Attendance Dump'!$B$2:$B$400,0),
MATCH(AX$2,'Attendance Dump'!$E$1:$AI$1,0)
),
INDEX('Active Hour''s Dump'!$D$3:$AH$337,
MATCH($C181,'Active Hour''s Dump'!$A$3:$A$337,0),
MATCH(AX$2,'Active Hour''s Dump'!$D$2:$AH$2,0)
))),"")</f>
        <v>856.95399999999995</v>
      </c>
      <c r="AY181" s="13" t="str">
        <f>_xlfn.IFNA(IF(AY$3="Productivity",
INDEX('Productivity Dump'!$E$4:$AJ$500,
MATCH($A181,'Productivity Dump'!$A$4:$A$500,0),
MATCH(AY$2,'Productivity Dump'!$E$3:$AJ$3,0)
),
IF(AY$3="Attendance",
INDEX('Attendance Dump'!$E$2:$AI$400,
MATCH($A181,'Attendance Dump'!$B$2:$B$400,0),
MATCH(AY$2,'Attendance Dump'!$E$1:$AI$1,0)
),
INDEX('Active Hour''s Dump'!$D$3:$AH$337,
MATCH($C181,'Active Hour''s Dump'!$A$3:$A$337,0),
MATCH(AY$2,'Active Hour''s Dump'!$D$2:$AH$2,0)
))),"")</f>
        <v>P</v>
      </c>
      <c r="AZ181" s="54">
        <f>_xlfn.IFNA(IF(AZ$3="Productivity",
INDEX('Productivity Dump'!$E$4:$AJ$500,
MATCH($A181,'Productivity Dump'!$A$4:$A$500,0),
MATCH(AZ$2,'Productivity Dump'!$E$3:$AJ$3,0)
),
IF(AZ$3="Attendance",
INDEX('Attendance Dump'!$E$2:$AI$400,
MATCH($A181,'Attendance Dump'!$B$2:$B$400,0),
MATCH(AZ$2,'Attendance Dump'!$E$1:$AI$1,0)
),
INDEX('Active Hour''s Dump'!$D$3:$AH$337,
MATCH($C181,'Active Hour''s Dump'!$A$3:$A$337,0),
MATCH(AZ$2,'Active Hour''s Dump'!$D$2:$AH$2,0)
))),"")</f>
        <v>12.0833333333333</v>
      </c>
      <c r="BA181" s="13">
        <f>_xlfn.IFNA(IF(BA$3="Productivity",
INDEX('Productivity Dump'!$E$4:$AJ$500,
MATCH($A181,'Productivity Dump'!$A$4:$A$500,0),
MATCH(BA$2,'Productivity Dump'!$E$3:$AJ$3,0)
),
IF(BA$3="Attendance",
INDEX('Attendance Dump'!$E$2:$AI$400,
MATCH($A181,'Attendance Dump'!$B$2:$B$400,0),
MATCH(BA$2,'Attendance Dump'!$E$1:$AI$1,0)
),
INDEX('Active Hour''s Dump'!$D$3:$AH$337,
MATCH($C181,'Active Hour''s Dump'!$A$3:$A$337,0),
MATCH(BA$2,'Active Hour''s Dump'!$D$2:$AH$2,0)
))),"")</f>
        <v>847.279</v>
      </c>
      <c r="BB181" s="13" t="str">
        <f>_xlfn.IFNA(IF(BB$3="Productivity",
INDEX('Productivity Dump'!$E$4:$AJ$500,
MATCH($A181,'Productivity Dump'!$A$4:$A$500,0),
MATCH(BB$2,'Productivity Dump'!$E$3:$AJ$3,0)
),
IF(BB$3="Attendance",
INDEX('Attendance Dump'!$E$2:$AI$400,
MATCH($A181,'Attendance Dump'!$B$2:$B$400,0),
MATCH(BB$2,'Attendance Dump'!$E$1:$AI$1,0)
),
INDEX('Active Hour''s Dump'!$D$3:$AH$337,
MATCH($C181,'Active Hour''s Dump'!$A$3:$A$337,0),
MATCH(BB$2,'Active Hour''s Dump'!$D$2:$AH$2,0)
))),"")</f>
        <v>P</v>
      </c>
      <c r="BC181" s="54">
        <f>_xlfn.IFNA(IF(BC$3="Productivity",
INDEX('Productivity Dump'!$E$4:$AJ$500,
MATCH($A181,'Productivity Dump'!$A$4:$A$500,0),
MATCH(BC$2,'Productivity Dump'!$E$3:$AJ$3,0)
),
IF(BC$3="Attendance",
INDEX('Attendance Dump'!$E$2:$AI$400,
MATCH($A181,'Attendance Dump'!$B$2:$B$400,0),
MATCH(BC$2,'Attendance Dump'!$E$1:$AI$1,0)
),
INDEX('Active Hour''s Dump'!$D$3:$AH$337,
MATCH($C181,'Active Hour''s Dump'!$A$3:$A$337,0),
MATCH(BC$2,'Active Hour''s Dump'!$D$2:$AH$2,0)
))),"")</f>
        <v>13.6666666666667</v>
      </c>
      <c r="BD181" s="13">
        <f>_xlfn.IFNA(IF(BD$3="Productivity",
INDEX('Productivity Dump'!$E$4:$AJ$500,
MATCH($A181,'Productivity Dump'!$A$4:$A$500,0),
MATCH(BD$2,'Productivity Dump'!$E$3:$AJ$3,0)
),
IF(BD$3="Attendance",
INDEX('Attendance Dump'!$E$2:$AI$400,
MATCH($A181,'Attendance Dump'!$B$2:$B$400,0),
MATCH(BD$2,'Attendance Dump'!$E$1:$AI$1,0)
),
INDEX('Active Hour''s Dump'!$D$3:$AH$337,
MATCH($C181,'Active Hour''s Dump'!$A$3:$A$337,0),
MATCH(BD$2,'Active Hour''s Dump'!$D$2:$AH$2,0)
))),"")</f>
        <v>468.76300000000003</v>
      </c>
      <c r="BE181" s="13" t="str">
        <f>_xlfn.IFNA(IF(BE$3="Productivity",
INDEX('Productivity Dump'!$E$4:$AJ$500,
MATCH($A181,'Productivity Dump'!$A$4:$A$500,0),
MATCH(BE$2,'Productivity Dump'!$E$3:$AJ$3,0)
),
IF(BE$3="Attendance",
INDEX('Attendance Dump'!$E$2:$AI$400,
MATCH($A181,'Attendance Dump'!$B$2:$B$400,0),
MATCH(BE$2,'Attendance Dump'!$E$1:$AI$1,0)
),
INDEX('Active Hour''s Dump'!$D$3:$AH$337,
MATCH($C181,'Active Hour''s Dump'!$A$3:$A$337,0),
MATCH(BE$2,'Active Hour''s Dump'!$D$2:$AH$2,0)
))),"")</f>
        <v>P</v>
      </c>
      <c r="BF181" s="54">
        <f>_xlfn.IFNA(IF(BF$3="Productivity",
INDEX('Productivity Dump'!$E$4:$AJ$500,
MATCH($A181,'Productivity Dump'!$A$4:$A$500,0),
MATCH(BF$2,'Productivity Dump'!$E$3:$AJ$3,0)
),
IF(BF$3="Attendance",
INDEX('Attendance Dump'!$E$2:$AI$400,
MATCH($A181,'Attendance Dump'!$B$2:$B$400,0),
MATCH(BF$2,'Attendance Dump'!$E$1:$AI$1,0)
),
INDEX('Active Hour''s Dump'!$D$3:$AH$337,
MATCH($C181,'Active Hour''s Dump'!$A$3:$A$337,0),
MATCH(BF$2,'Active Hour''s Dump'!$D$2:$AH$2,0)
))),"")</f>
        <v>6.75</v>
      </c>
      <c r="BG181" s="13">
        <f>_xlfn.IFNA(IF(BG$3="Productivity",
INDEX('Productivity Dump'!$E$4:$AJ$500,
MATCH($A181,'Productivity Dump'!$A$4:$A$500,0),
MATCH(BG$2,'Productivity Dump'!$E$3:$AJ$3,0)
),
IF(BG$3="Attendance",
INDEX('Attendance Dump'!$E$2:$AI$400,
MATCH($A181,'Attendance Dump'!$B$2:$B$400,0),
MATCH(BG$2,'Attendance Dump'!$E$1:$AI$1,0)
),
INDEX('Active Hour''s Dump'!$D$3:$AH$337,
MATCH($C181,'Active Hour''s Dump'!$A$3:$A$337,0),
MATCH(BG$2,'Active Hour''s Dump'!$D$2:$AH$2,0)
))),"")</f>
        <v>451.68700000000007</v>
      </c>
      <c r="BH181" s="13" t="str">
        <f>_xlfn.IFNA(IF(BH$3="Productivity",
INDEX('Productivity Dump'!$E$4:$AJ$500,
MATCH($A181,'Productivity Dump'!$A$4:$A$500,0),
MATCH(BH$2,'Productivity Dump'!$E$3:$AJ$3,0)
),
IF(BH$3="Attendance",
INDEX('Attendance Dump'!$E$2:$AI$400,
MATCH($A181,'Attendance Dump'!$B$2:$B$400,0),
MATCH(BH$2,'Attendance Dump'!$E$1:$AI$1,0)
),
INDEX('Active Hour''s Dump'!$D$3:$AH$337,
MATCH($C181,'Active Hour''s Dump'!$A$3:$A$337,0),
MATCH(BH$2,'Active Hour''s Dump'!$D$2:$AH$2,0)
))),"")</f>
        <v>WO</v>
      </c>
      <c r="BI181" s="54">
        <f>_xlfn.IFNA(IF(BI$3="Productivity",
INDEX('Productivity Dump'!$E$4:$AJ$500,
MATCH($A181,'Productivity Dump'!$A$4:$A$500,0),
MATCH(BI$2,'Productivity Dump'!$E$3:$AJ$3,0)
),
IF(BI$3="Attendance",
INDEX('Attendance Dump'!$E$2:$AI$400,
MATCH($A181,'Attendance Dump'!$B$2:$B$400,0),
MATCH(BI$2,'Attendance Dump'!$E$1:$AI$1,0)
),
INDEX('Active Hour''s Dump'!$D$3:$AH$337,
MATCH($C181,'Active Hour''s Dump'!$A$3:$A$337,0),
MATCH(BI$2,'Active Hour''s Dump'!$D$2:$AH$2,0)
))),"")</f>
        <v>3.8333333333333299</v>
      </c>
      <c r="BJ181" s="13">
        <f>_xlfn.IFNA(IF(BJ$3="Productivity",
INDEX('Productivity Dump'!$E$4:$AJ$500,
MATCH($A181,'Productivity Dump'!$A$4:$A$500,0),
MATCH(BJ$2,'Productivity Dump'!$E$3:$AJ$3,0)
),
IF(BJ$3="Attendance",
INDEX('Attendance Dump'!$E$2:$AI$400,
MATCH($A181,'Attendance Dump'!$B$2:$B$400,0),
MATCH(BJ$2,'Attendance Dump'!$E$1:$AI$1,0)
),
INDEX('Active Hour''s Dump'!$D$3:$AH$337,
MATCH($C181,'Active Hour''s Dump'!$A$3:$A$337,0),
MATCH(BJ$2,'Active Hour''s Dump'!$D$2:$AH$2,0)
))),"")</f>
        <v>606.64599999999996</v>
      </c>
      <c r="BK181" s="13" t="str">
        <f>_xlfn.IFNA(IF(BK$3="Productivity",
INDEX('Productivity Dump'!$E$4:$AJ$500,
MATCH($A181,'Productivity Dump'!$A$4:$A$500,0),
MATCH(BK$2,'Productivity Dump'!$E$3:$AJ$3,0)
),
IF(BK$3="Attendance",
INDEX('Attendance Dump'!$E$2:$AI$400,
MATCH($A181,'Attendance Dump'!$B$2:$B$400,0),
MATCH(BK$2,'Attendance Dump'!$E$1:$AI$1,0)
),
INDEX('Active Hour''s Dump'!$D$3:$AH$337,
MATCH($C181,'Active Hour''s Dump'!$A$3:$A$337,0),
MATCH(BK$2,'Active Hour''s Dump'!$D$2:$AH$2,0)
))),"")</f>
        <v>P</v>
      </c>
      <c r="BL181" s="54">
        <f>_xlfn.IFNA(IF(BL$3="Productivity",
INDEX('Productivity Dump'!$E$4:$AJ$500,
MATCH($A181,'Productivity Dump'!$A$4:$A$500,0),
MATCH(BL$2,'Productivity Dump'!$E$3:$AJ$3,0)
),
IF(BL$3="Attendance",
INDEX('Attendance Dump'!$E$2:$AI$400,
MATCH($A181,'Attendance Dump'!$B$2:$B$400,0),
MATCH(BL$2,'Attendance Dump'!$E$1:$AI$1,0)
),
INDEX('Active Hour''s Dump'!$D$3:$AH$337,
MATCH($C181,'Active Hour''s Dump'!$A$3:$A$337,0),
MATCH(BL$2,'Active Hour''s Dump'!$D$2:$AH$2,0)
))),"")</f>
        <v>9.75</v>
      </c>
      <c r="BM181" s="13">
        <f>_xlfn.IFNA(IF(BM$3="Productivity",
INDEX('Productivity Dump'!$E$4:$AJ$500,
MATCH($A181,'Productivity Dump'!$A$4:$A$500,0),
MATCH(BM$2,'Productivity Dump'!$E$3:$AJ$3,0)
),
IF(BM$3="Attendance",
INDEX('Attendance Dump'!$E$2:$AI$400,
MATCH($A181,'Attendance Dump'!$B$2:$B$400,0),
MATCH(BM$2,'Attendance Dump'!$E$1:$AI$1,0)
),
INDEX('Active Hour''s Dump'!$D$3:$AH$337,
MATCH($C181,'Active Hour''s Dump'!$A$3:$A$337,0),
MATCH(BM$2,'Active Hour''s Dump'!$D$2:$AH$2,0)
))),"")</f>
        <v>851.92600000000016</v>
      </c>
      <c r="BN181" s="13" t="str">
        <f>_xlfn.IFNA(IF(BN$3="Productivity",
INDEX('Productivity Dump'!$E$4:$AJ$500,
MATCH($A181,'Productivity Dump'!$A$4:$A$500,0),
MATCH(BN$2,'Productivity Dump'!$E$3:$AJ$3,0)
),
IF(BN$3="Attendance",
INDEX('Attendance Dump'!$E$2:$AI$400,
MATCH($A181,'Attendance Dump'!$B$2:$B$400,0),
MATCH(BN$2,'Attendance Dump'!$E$1:$AI$1,0)
),
INDEX('Active Hour''s Dump'!$D$3:$AH$337,
MATCH($C181,'Active Hour''s Dump'!$A$3:$A$337,0),
MATCH(BN$2,'Active Hour''s Dump'!$D$2:$AH$2,0)
))),"")</f>
        <v>P</v>
      </c>
      <c r="BO181" s="54">
        <f>_xlfn.IFNA(IF(BO$3="Productivity",
INDEX('Productivity Dump'!$E$4:$AJ$500,
MATCH($A181,'Productivity Dump'!$A$4:$A$500,0),
MATCH(BO$2,'Productivity Dump'!$E$3:$AJ$3,0)
),
IF(BO$3="Attendance",
INDEX('Attendance Dump'!$E$2:$AI$400,
MATCH($A181,'Attendance Dump'!$B$2:$B$400,0),
MATCH(BO$2,'Attendance Dump'!$E$1:$AI$1,0)
),
INDEX('Active Hour''s Dump'!$D$3:$AH$337,
MATCH($C181,'Active Hour''s Dump'!$A$3:$A$337,0),
MATCH(BO$2,'Active Hour''s Dump'!$D$2:$AH$2,0)
))),"")</f>
        <v>13.75</v>
      </c>
      <c r="BP181" s="13">
        <f>_xlfn.IFNA(IF(BP$3="Productivity",
INDEX('Productivity Dump'!$E$4:$AJ$500,
MATCH($A181,'Productivity Dump'!$A$4:$A$500,0),
MATCH(BP$2,'Productivity Dump'!$E$3:$AJ$3,0)
),
IF(BP$3="Attendance",
INDEX('Attendance Dump'!$E$2:$AI$400,
MATCH($A181,'Attendance Dump'!$B$2:$B$400,0),
MATCH(BP$2,'Attendance Dump'!$E$1:$AI$1,0)
),
INDEX('Active Hour''s Dump'!$D$3:$AH$337,
MATCH($C181,'Active Hour''s Dump'!$A$3:$A$337,0),
MATCH(BP$2,'Active Hour''s Dump'!$D$2:$AH$2,0)
))),"")</f>
        <v>881.98500000000013</v>
      </c>
      <c r="BQ181" s="13" t="str">
        <f>_xlfn.IFNA(IF(BQ$3="Productivity",
INDEX('Productivity Dump'!$E$4:$AJ$500,
MATCH($A181,'Productivity Dump'!$A$4:$A$500,0),
MATCH(BQ$2,'Productivity Dump'!$E$3:$AJ$3,0)
),
IF(BQ$3="Attendance",
INDEX('Attendance Dump'!$E$2:$AI$400,
MATCH($A181,'Attendance Dump'!$B$2:$B$400,0),
MATCH(BQ$2,'Attendance Dump'!$E$1:$AI$1,0)
),
INDEX('Active Hour''s Dump'!$D$3:$AH$337,
MATCH($C181,'Active Hour''s Dump'!$A$3:$A$337,0),
MATCH(BQ$2,'Active Hour''s Dump'!$D$2:$AH$2,0)
))),"")</f>
        <v>P</v>
      </c>
      <c r="BR181" s="54">
        <f>_xlfn.IFNA(IF(BR$3="Productivity",
INDEX('Productivity Dump'!$E$4:$AJ$500,
MATCH($A181,'Productivity Dump'!$A$4:$A$500,0),
MATCH(BR$2,'Productivity Dump'!$E$3:$AJ$3,0)
),
IF(BR$3="Attendance",
INDEX('Attendance Dump'!$E$2:$AI$400,
MATCH($A181,'Attendance Dump'!$B$2:$B$400,0),
MATCH(BR$2,'Attendance Dump'!$E$1:$AI$1,0)
),
INDEX('Active Hour''s Dump'!$D$3:$AH$337,
MATCH($C181,'Active Hour''s Dump'!$A$3:$A$337,0),
MATCH(BR$2,'Active Hour''s Dump'!$D$2:$AH$2,0)
))),"")</f>
        <v>12.8333333333333</v>
      </c>
      <c r="BS181" s="13">
        <f>_xlfn.IFNA(IF(BS$3="Productivity",
INDEX('Productivity Dump'!$E$4:$AJ$500,
MATCH($A181,'Productivity Dump'!$A$4:$A$500,0),
MATCH(BS$2,'Productivity Dump'!$E$3:$AJ$3,0)
),
IF(BS$3="Attendance",
INDEX('Attendance Dump'!$E$2:$AI$400,
MATCH($A181,'Attendance Dump'!$B$2:$B$400,0),
MATCH(BS$2,'Attendance Dump'!$E$1:$AI$1,0)
),
INDEX('Active Hour''s Dump'!$D$3:$AH$337,
MATCH($C181,'Active Hour''s Dump'!$A$3:$A$337,0),
MATCH(BS$2,'Active Hour''s Dump'!$D$2:$AH$2,0)
))),"")</f>
        <v>821.97100000000023</v>
      </c>
      <c r="BT181" s="13" t="str">
        <f>_xlfn.IFNA(IF(BT$3="Productivity",
INDEX('Productivity Dump'!$E$4:$AJ$500,
MATCH($A181,'Productivity Dump'!$A$4:$A$500,0),
MATCH(BT$2,'Productivity Dump'!$E$3:$AJ$3,0)
),
IF(BT$3="Attendance",
INDEX('Attendance Dump'!$E$2:$AI$400,
MATCH($A181,'Attendance Dump'!$B$2:$B$400,0),
MATCH(BT$2,'Attendance Dump'!$E$1:$AI$1,0)
),
INDEX('Active Hour''s Dump'!$D$3:$AH$337,
MATCH($C181,'Active Hour''s Dump'!$A$3:$A$337,0),
MATCH(BT$2,'Active Hour''s Dump'!$D$2:$AH$2,0)
))),"")</f>
        <v>H(P)</v>
      </c>
      <c r="BU181" s="54">
        <f>_xlfn.IFNA(IF(BU$3="Productivity",
INDEX('Productivity Dump'!$E$4:$AJ$500,
MATCH($A181,'Productivity Dump'!$A$4:$A$500,0),
MATCH(BU$2,'Productivity Dump'!$E$3:$AJ$3,0)
),
IF(BU$3="Attendance",
INDEX('Attendance Dump'!$E$2:$AI$400,
MATCH($A181,'Attendance Dump'!$B$2:$B$400,0),
MATCH(BU$2,'Attendance Dump'!$E$1:$AI$1,0)
),
INDEX('Active Hour''s Dump'!$D$3:$AH$337,
MATCH($C181,'Active Hour''s Dump'!$A$3:$A$337,0),
MATCH(BU$2,'Active Hour''s Dump'!$D$2:$AH$2,0)
))),"")</f>
        <v>12.9166666666667</v>
      </c>
      <c r="BV181" s="13">
        <f>_xlfn.IFNA(IF(BV$3="Productivity",
INDEX('Productivity Dump'!$E$4:$AJ$500,
MATCH($A181,'Productivity Dump'!$A$4:$A$500,0),
MATCH(BV$2,'Productivity Dump'!$E$3:$AJ$3,0)
),
IF(BV$3="Attendance",
INDEX('Attendance Dump'!$E$2:$AI$400,
MATCH($A181,'Attendance Dump'!$B$2:$B$400,0),
MATCH(BV$2,'Attendance Dump'!$E$1:$AI$1,0)
),
INDEX('Active Hour''s Dump'!$D$3:$AH$337,
MATCH($C181,'Active Hour''s Dump'!$A$3:$A$337,0),
MATCH(BV$2,'Active Hour''s Dump'!$D$2:$AH$2,0)
))),"")</f>
        <v>792.98399999999992</v>
      </c>
      <c r="BW181" s="13" t="str">
        <f>_xlfn.IFNA(IF(BW$3="Productivity",
INDEX('Productivity Dump'!$E$4:$AJ$500,
MATCH($A181,'Productivity Dump'!$A$4:$A$500,0),
MATCH(BW$2,'Productivity Dump'!$E$3:$AJ$3,0)
),
IF(BW$3="Attendance",
INDEX('Attendance Dump'!$E$2:$AI$400,
MATCH($A181,'Attendance Dump'!$B$2:$B$400,0),
MATCH(BW$2,'Attendance Dump'!$E$1:$AI$1,0)
),
INDEX('Active Hour''s Dump'!$D$3:$AH$337,
MATCH($C181,'Active Hour''s Dump'!$A$3:$A$337,0),
MATCH(BW$2,'Active Hour''s Dump'!$D$2:$AH$2,0)
))),"")</f>
        <v>P</v>
      </c>
      <c r="BX181" s="54">
        <f>_xlfn.IFNA(IF(BX$3="Productivity",
INDEX('Productivity Dump'!$E$4:$AJ$500,
MATCH($A181,'Productivity Dump'!$A$4:$A$500,0),
MATCH(BX$2,'Productivity Dump'!$E$3:$AJ$3,0)
),
IF(BX$3="Attendance",
INDEX('Attendance Dump'!$E$2:$AI$400,
MATCH($A181,'Attendance Dump'!$B$2:$B$400,0),
MATCH(BX$2,'Attendance Dump'!$E$1:$AI$1,0)
),
INDEX('Active Hour''s Dump'!$D$3:$AH$337,
MATCH($C181,'Active Hour''s Dump'!$A$3:$A$337,0),
MATCH(BX$2,'Active Hour''s Dump'!$D$2:$AH$2,0)
))),"")</f>
        <v>12.8333333333333</v>
      </c>
      <c r="BY181" s="13">
        <f>_xlfn.IFNA(IF(BY$3="Productivity",
INDEX('Productivity Dump'!$E$4:$AJ$500,
MATCH($A181,'Productivity Dump'!$A$4:$A$500,0),
MATCH(BY$2,'Productivity Dump'!$E$3:$AJ$3,0)
),
IF(BY$3="Attendance",
INDEX('Attendance Dump'!$E$2:$AI$400,
MATCH($A181,'Attendance Dump'!$B$2:$B$400,0),
MATCH(BY$2,'Attendance Dump'!$E$1:$AI$1,0)
),
INDEX('Active Hour''s Dump'!$D$3:$AH$337,
MATCH($C181,'Active Hour''s Dump'!$A$3:$A$337,0),
MATCH(BY$2,'Active Hour''s Dump'!$D$2:$AH$2,0)
))),"")</f>
        <v>0</v>
      </c>
      <c r="BZ181" s="13" t="str">
        <f>_xlfn.IFNA(IF(BZ$3="Productivity",
INDEX('Productivity Dump'!$E$4:$AJ$500,
MATCH($A181,'Productivity Dump'!$A$4:$A$500,0),
MATCH(BZ$2,'Productivity Dump'!$E$3:$AJ$3,0)
),
IF(BZ$3="Attendance",
INDEX('Attendance Dump'!$E$2:$AI$400,
MATCH($A181,'Attendance Dump'!$B$2:$B$400,0),
MATCH(BZ$2,'Attendance Dump'!$E$1:$AI$1,0)
),
INDEX('Active Hour''s Dump'!$D$3:$AH$337,
MATCH($C181,'Active Hour''s Dump'!$A$3:$A$337,0),
MATCH(BZ$2,'Active Hour''s Dump'!$D$2:$AH$2,0)
))),"")</f>
        <v>PL</v>
      </c>
      <c r="CA181" s="54">
        <f>_xlfn.IFNA(IF(CA$3="Productivity",
INDEX('Productivity Dump'!$E$4:$AJ$500,
MATCH($A181,'Productivity Dump'!$A$4:$A$500,0),
MATCH(CA$2,'Productivity Dump'!$E$3:$AJ$3,0)
),
IF(CA$3="Attendance",
INDEX('Attendance Dump'!$E$2:$AI$400,
MATCH($A181,'Attendance Dump'!$B$2:$B$400,0),
MATCH(CA$2,'Attendance Dump'!$E$1:$AI$1,0)
),
INDEX('Active Hour''s Dump'!$D$3:$AH$337,
MATCH($C181,'Active Hour''s Dump'!$A$3:$A$337,0),
MATCH(CA$2,'Active Hour''s Dump'!$D$2:$AH$2,0)
))),"")</f>
        <v>0</v>
      </c>
      <c r="CB181" s="13">
        <f>_xlfn.IFNA(IF(CB$3="Productivity",
INDEX('Productivity Dump'!$E$4:$AJ$500,
MATCH($A181,'Productivity Dump'!$A$4:$A$500,0),
MATCH(CB$2,'Productivity Dump'!$E$3:$AJ$3,0)
),
IF(CB$3="Attendance",
INDEX('Attendance Dump'!$E$2:$AI$400,
MATCH($A181,'Attendance Dump'!$B$2:$B$400,0),
MATCH(CB$2,'Attendance Dump'!$E$1:$AI$1,0)
),
INDEX('Active Hour''s Dump'!$D$3:$AH$337,
MATCH($C181,'Active Hour''s Dump'!$A$3:$A$337,0),
MATCH(CB$2,'Active Hour''s Dump'!$D$2:$AH$2,0)
))),"")</f>
        <v>365.959</v>
      </c>
      <c r="CC181" s="13" t="str">
        <f>_xlfn.IFNA(IF(CC$3="Productivity",
INDEX('Productivity Dump'!$E$4:$AJ$500,
MATCH($A181,'Productivity Dump'!$A$4:$A$500,0),
MATCH(CC$2,'Productivity Dump'!$E$3:$AJ$3,0)
),
IF(CC$3="Attendance",
INDEX('Attendance Dump'!$E$2:$AI$400,
MATCH($A181,'Attendance Dump'!$B$2:$B$400,0),
MATCH(CC$2,'Attendance Dump'!$E$1:$AI$1,0)
),
INDEX('Active Hour''s Dump'!$D$3:$AH$337,
MATCH($C181,'Active Hour''s Dump'!$A$3:$A$337,0),
MATCH(CC$2,'Active Hour''s Dump'!$D$2:$AH$2,0)
))),"")</f>
        <v>WO</v>
      </c>
      <c r="CD181" s="54">
        <f>_xlfn.IFNA(IF(CD$3="Productivity",
INDEX('Productivity Dump'!$E$4:$AJ$500,
MATCH($A181,'Productivity Dump'!$A$4:$A$500,0),
MATCH(CD$2,'Productivity Dump'!$E$3:$AJ$3,0)
),
IF(CD$3="Attendance",
INDEX('Attendance Dump'!$E$2:$AI$400,
MATCH($A181,'Attendance Dump'!$B$2:$B$400,0),
MATCH(CD$2,'Attendance Dump'!$E$1:$AI$1,0)
),
INDEX('Active Hour''s Dump'!$D$3:$AH$337,
MATCH($C181,'Active Hour''s Dump'!$A$3:$A$337,0),
MATCH(CD$2,'Active Hour''s Dump'!$D$2:$AH$2,0)
))),"")</f>
        <v>3.6666666666666701</v>
      </c>
      <c r="CE181" s="13">
        <f>_xlfn.IFNA(IF(CE$3="Productivity",
INDEX('Productivity Dump'!$E$4:$AJ$500,
MATCH($A181,'Productivity Dump'!$A$4:$A$500,0),
MATCH(CE$2,'Productivity Dump'!$E$3:$AJ$3,0)
),
IF(CE$3="Attendance",
INDEX('Attendance Dump'!$E$2:$AI$400,
MATCH($A181,'Attendance Dump'!$B$2:$B$400,0),
MATCH(CE$2,'Attendance Dump'!$E$1:$AI$1,0)
),
INDEX('Active Hour''s Dump'!$D$3:$AH$337,
MATCH($C181,'Active Hour''s Dump'!$A$3:$A$337,0),
MATCH(CE$2,'Active Hour''s Dump'!$D$2:$AH$2,0)
))),"")</f>
        <v>632.524</v>
      </c>
      <c r="CF181" s="13" t="str">
        <f>_xlfn.IFNA(IF(CF$3="Productivity",
INDEX('Productivity Dump'!$E$4:$AJ$500,
MATCH($A181,'Productivity Dump'!$A$4:$A$500,0),
MATCH(CF$2,'Productivity Dump'!$E$3:$AJ$3,0)
),
IF(CF$3="Attendance",
INDEX('Attendance Dump'!$E$2:$AI$400,
MATCH($A181,'Attendance Dump'!$B$2:$B$400,0),
MATCH(CF$2,'Attendance Dump'!$E$1:$AI$1,0)
),
INDEX('Active Hour''s Dump'!$D$3:$AH$337,
MATCH($C181,'Active Hour''s Dump'!$A$3:$A$337,0),
MATCH(CF$2,'Active Hour''s Dump'!$D$2:$AH$2,0)
))),"")</f>
        <v>P</v>
      </c>
      <c r="CG181" s="54">
        <f>_xlfn.IFNA(IF(CG$3="Productivity",
INDEX('Productivity Dump'!$E$4:$AJ$500,
MATCH($A181,'Productivity Dump'!$A$4:$A$500,0),
MATCH(CG$2,'Productivity Dump'!$E$3:$AJ$3,0)
),
IF(CG$3="Attendance",
INDEX('Attendance Dump'!$E$2:$AI$400,
MATCH($A181,'Attendance Dump'!$B$2:$B$400,0),
MATCH(CG$2,'Attendance Dump'!$E$1:$AI$1,0)
),
INDEX('Active Hour''s Dump'!$D$3:$AH$337,
MATCH($C181,'Active Hour''s Dump'!$A$3:$A$337,0),
MATCH(CG$2,'Active Hour''s Dump'!$D$2:$AH$2,0)
))),"")</f>
        <v>12.0833333333333</v>
      </c>
      <c r="CH181" s="13">
        <f>_xlfn.IFNA(IF(CH$3="Productivity",
INDEX('Productivity Dump'!$E$4:$AJ$500,
MATCH($A181,'Productivity Dump'!$A$4:$A$500,0),
MATCH(CH$2,'Productivity Dump'!$E$3:$AJ$3,0)
),
IF(CH$3="Attendance",
INDEX('Attendance Dump'!$E$2:$AI$400,
MATCH($A181,'Attendance Dump'!$B$2:$B$400,0),
MATCH(CH$2,'Attendance Dump'!$E$1:$AI$1,0)
),
INDEX('Active Hour''s Dump'!$D$3:$AH$337,
MATCH($C181,'Active Hour''s Dump'!$A$3:$A$337,0),
MATCH(CH$2,'Active Hour''s Dump'!$D$2:$AH$2,0)
))),"")</f>
        <v>803.24599999999975</v>
      </c>
      <c r="CI181" s="13" t="str">
        <f>_xlfn.IFNA(IF(CI$3="Productivity",
INDEX('Productivity Dump'!$E$4:$AJ$500,
MATCH($A181,'Productivity Dump'!$A$4:$A$500,0),
MATCH(CI$2,'Productivity Dump'!$E$3:$AJ$3,0)
),
IF(CI$3="Attendance",
INDEX('Attendance Dump'!$E$2:$AI$400,
MATCH($A181,'Attendance Dump'!$B$2:$B$400,0),
MATCH(CI$2,'Attendance Dump'!$E$1:$AI$1,0)
),
INDEX('Active Hour''s Dump'!$D$3:$AH$337,
MATCH($C181,'Active Hour''s Dump'!$A$3:$A$337,0),
MATCH(CI$2,'Active Hour''s Dump'!$D$2:$AH$2,0)
))),"")</f>
        <v>P</v>
      </c>
      <c r="CJ181" s="54">
        <f>_xlfn.IFNA(IF(CJ$3="Productivity",
INDEX('Productivity Dump'!$E$4:$AJ$500,
MATCH($A181,'Productivity Dump'!$A$4:$A$500,0),
MATCH(CJ$2,'Productivity Dump'!$E$3:$AJ$3,0)
),
IF(CJ$3="Attendance",
INDEX('Attendance Dump'!$E$2:$AI$400,
MATCH($A181,'Attendance Dump'!$B$2:$B$400,0),
MATCH(CJ$2,'Attendance Dump'!$E$1:$AI$1,0)
),
INDEX('Active Hour''s Dump'!$D$3:$AH$337,
MATCH($C181,'Active Hour''s Dump'!$A$3:$A$337,0),
MATCH(CJ$2,'Active Hour''s Dump'!$D$2:$AH$2,0)
))),"")</f>
        <v>13.1666666666667</v>
      </c>
      <c r="CK181" s="13">
        <f>_xlfn.IFNA(IF(CK$3="Productivity",
INDEX('Productivity Dump'!$E$4:$AJ$500,
MATCH($A181,'Productivity Dump'!$A$4:$A$500,0),
MATCH(CK$2,'Productivity Dump'!$E$3:$AJ$3,0)
),
IF(CK$3="Attendance",
INDEX('Attendance Dump'!$E$2:$AI$400,
MATCH($A181,'Attendance Dump'!$B$2:$B$400,0),
MATCH(CK$2,'Attendance Dump'!$E$1:$AI$1,0)
),
INDEX('Active Hour''s Dump'!$D$3:$AH$337,
MATCH($C181,'Active Hour''s Dump'!$A$3:$A$337,0),
MATCH(CK$2,'Active Hour''s Dump'!$D$2:$AH$2,0)
))),"")</f>
        <v>865.97</v>
      </c>
      <c r="CL181" s="13" t="str">
        <f>_xlfn.IFNA(IF(CL$3="Productivity",
INDEX('Productivity Dump'!$E$4:$AJ$500,
MATCH($A181,'Productivity Dump'!$A$4:$A$500,0),
MATCH(CL$2,'Productivity Dump'!$E$3:$AJ$3,0)
),
IF(CL$3="Attendance",
INDEX('Attendance Dump'!$E$2:$AI$400,
MATCH($A181,'Attendance Dump'!$B$2:$B$400,0),
MATCH(CL$2,'Attendance Dump'!$E$1:$AI$1,0)
),
INDEX('Active Hour''s Dump'!$D$3:$AH$337,
MATCH($C181,'Active Hour''s Dump'!$A$3:$A$337,0),
MATCH(CL$2,'Active Hour''s Dump'!$D$2:$AH$2,0)
))),"")</f>
        <v>P</v>
      </c>
      <c r="CM181" s="54">
        <f>_xlfn.IFNA(IF(CM$3="Productivity",
INDEX('Productivity Dump'!$E$4:$AJ$500,
MATCH($A181,'Productivity Dump'!$A$4:$A$500,0),
MATCH(CM$2,'Productivity Dump'!$E$3:$AJ$3,0)
),
IF(CM$3="Attendance",
INDEX('Attendance Dump'!$E$2:$AI$400,
MATCH($A181,'Attendance Dump'!$B$2:$B$400,0),
MATCH(CM$2,'Attendance Dump'!$E$1:$AI$1,0)
),
INDEX('Active Hour''s Dump'!$D$3:$AH$337,
MATCH($C181,'Active Hour''s Dump'!$A$3:$A$337,0),
MATCH(CM$2,'Active Hour''s Dump'!$D$2:$AH$2,0)
))),"")</f>
        <v>12.5833333333333</v>
      </c>
      <c r="CN181" s="13">
        <f>_xlfn.IFNA(IF(CN$3="Productivity",
INDEX('Productivity Dump'!$E$4:$AJ$500,
MATCH($A181,'Productivity Dump'!$A$4:$A$500,0),
MATCH(CN$2,'Productivity Dump'!$E$3:$AJ$3,0)
),
IF(CN$3="Attendance",
INDEX('Attendance Dump'!$E$2:$AI$400,
MATCH($A181,'Attendance Dump'!$B$2:$B$400,0),
MATCH(CN$2,'Attendance Dump'!$E$1:$AI$1,0)
),
INDEX('Active Hour''s Dump'!$D$3:$AH$337,
MATCH($C181,'Active Hour''s Dump'!$A$3:$A$337,0),
MATCH(CN$2,'Active Hour''s Dump'!$D$2:$AH$2,0)
))),"")</f>
        <v>0</v>
      </c>
      <c r="CO181" s="13">
        <f>_xlfn.IFNA(IF(CO$3="Productivity",
INDEX('Productivity Dump'!$E$4:$AJ$500,
MATCH($A181,'Productivity Dump'!$A$4:$A$500,0),
MATCH(CO$2,'Productivity Dump'!$E$3:$AJ$3,0)
),
IF(CO$3="Attendance",
INDEX('Attendance Dump'!$E$2:$AI$400,
MATCH($A181,'Attendance Dump'!$B$2:$B$400,0),
MATCH(CO$2,'Attendance Dump'!$E$1:$AI$1,0)
),
INDEX('Active Hour''s Dump'!$D$3:$AH$337,
MATCH($C181,'Active Hour''s Dump'!$A$3:$A$337,0),
MATCH(CO$2,'Active Hour''s Dump'!$D$2:$AH$2,0)
))),"")</f>
        <v>0</v>
      </c>
      <c r="CP181" s="54">
        <f>_xlfn.IFNA(IF(CP$3="Productivity",
INDEX('Productivity Dump'!$E$4:$AJ$500,
MATCH($A181,'Productivity Dump'!$A$4:$A$500,0),
MATCH(CP$2,'Productivity Dump'!$E$3:$AJ$3,0)
),
IF(CP$3="Attendance",
INDEX('Attendance Dump'!$E$2:$AI$400,
MATCH($A181,'Attendance Dump'!$B$2:$B$400,0),
MATCH(CP$2,'Attendance Dump'!$E$1:$AI$1,0)
),
INDEX('Active Hour''s Dump'!$D$3:$AH$337,
MATCH($C181,'Active Hour''s Dump'!$A$3:$A$337,0),
MATCH(CP$2,'Active Hour''s Dump'!$D$2:$AH$2,0)
))),"")</f>
        <v>0</v>
      </c>
      <c r="CQ181" s="13">
        <f>_xlfn.IFNA(IF(CQ$3="Productivity",
INDEX('Productivity Dump'!$E$4:$AJ$500,
MATCH($A181,'Productivity Dump'!$A$4:$A$500,0),
MATCH(CQ$2,'Productivity Dump'!$E$3:$AJ$3,0)
),
IF(CQ$3="Attendance",
INDEX('Attendance Dump'!$E$2:$AI$400,
MATCH($A181,'Attendance Dump'!$B$2:$B$400,0),
MATCH(CQ$2,'Attendance Dump'!$E$1:$AI$1,0)
),
INDEX('Active Hour''s Dump'!$D$3:$AH$337,
MATCH($C181,'Active Hour''s Dump'!$A$3:$A$337,0),
MATCH(CQ$2,'Active Hour''s Dump'!$D$2:$AH$2,0)
))),"")</f>
        <v>0</v>
      </c>
      <c r="CR181" s="13">
        <f>_xlfn.IFNA(IF(CR$3="Productivity",
INDEX('Productivity Dump'!$E$4:$AJ$500,
MATCH($A181,'Productivity Dump'!$A$4:$A$500,0),
MATCH(CR$2,'Productivity Dump'!$E$3:$AJ$3,0)
),
IF(CR$3="Attendance",
INDEX('Attendance Dump'!$E$2:$AI$400,
MATCH($A181,'Attendance Dump'!$B$2:$B$400,0),
MATCH(CR$2,'Attendance Dump'!$E$1:$AI$1,0)
),
INDEX('Active Hour''s Dump'!$D$3:$AH$337,
MATCH($C181,'Active Hour''s Dump'!$A$3:$A$337,0),
MATCH(CR$2,'Active Hour''s Dump'!$D$2:$AH$2,0)
))),"")</f>
        <v>0</v>
      </c>
      <c r="CS181" s="54">
        <f>_xlfn.IFNA(IF(CS$3="Productivity",
INDEX('Productivity Dump'!$E$4:$AJ$500,
MATCH($A181,'Productivity Dump'!$A$4:$A$500,0),
MATCH(CS$2,'Productivity Dump'!$E$3:$AJ$3,0)
),
IF(CS$3="Attendance",
INDEX('Attendance Dump'!$E$2:$AI$400,
MATCH($A181,'Attendance Dump'!$B$2:$B$400,0),
MATCH(CS$2,'Attendance Dump'!$E$1:$AI$1,0)
),
INDEX('Active Hour''s Dump'!$D$3:$AH$337,
MATCH($C181,'Active Hour''s Dump'!$A$3:$A$337,0),
MATCH(CS$2,'Active Hour''s Dump'!$D$2:$AH$2,0)
))),"")</f>
        <v>0</v>
      </c>
      <c r="CT181" s="13">
        <f>_xlfn.IFNA(IF(CT$3="Productivity",
INDEX('Productivity Dump'!$E$4:$AJ$500,
MATCH($A181,'Productivity Dump'!$A$4:$A$500,0),
MATCH(CT$2,'Productivity Dump'!$E$3:$AJ$3,0)
),
IF(CT$3="Attendance",
INDEX('Attendance Dump'!$E$2:$AI$400,
MATCH($A181,'Attendance Dump'!$B$2:$B$400,0),
MATCH(CT$2,'Attendance Dump'!$E$1:$AI$1,0)
),
INDEX('Active Hour''s Dump'!$D$3:$AH$337,
MATCH($C181,'Active Hour''s Dump'!$A$3:$A$337,0),
MATCH(CT$2,'Active Hour''s Dump'!$D$2:$AH$2,0)
))),"")</f>
        <v>0</v>
      </c>
      <c r="CU181" s="13">
        <f>_xlfn.IFNA(IF(CU$3="Productivity",
INDEX('Productivity Dump'!$E$4:$AJ$500,
MATCH($A181,'Productivity Dump'!$A$4:$A$500,0),
MATCH(CU$2,'Productivity Dump'!$E$3:$AJ$3,0)
),
IF(CU$3="Attendance",
INDEX('Attendance Dump'!$E$2:$AI$400,
MATCH($A181,'Attendance Dump'!$B$2:$B$400,0),
MATCH(CU$2,'Attendance Dump'!$E$1:$AI$1,0)
),
INDEX('Active Hour''s Dump'!$D$3:$AH$337,
MATCH($C181,'Active Hour''s Dump'!$A$3:$A$337,0),
MATCH(CU$2,'Active Hour''s Dump'!$D$2:$AH$2,0)
))),"")</f>
        <v>0</v>
      </c>
      <c r="CV181" s="54">
        <f>_xlfn.IFNA(IF(CV$3="Productivity",
INDEX('Productivity Dump'!$E$4:$AJ$500,
MATCH($A181,'Productivity Dump'!$A$4:$A$500,0),
MATCH(CV$2,'Productivity Dump'!$E$3:$AJ$3,0)
),
IF(CV$3="Attendance",
INDEX('Attendance Dump'!$E$2:$AI$400,
MATCH($A181,'Attendance Dump'!$B$2:$B$400,0),
MATCH(CV$2,'Attendance Dump'!$E$1:$AI$1,0)
),
INDEX('Active Hour''s Dump'!$D$3:$AH$337,
MATCH($C181,'Active Hour''s Dump'!$A$3:$A$337,0),
MATCH(CV$2,'Active Hour''s Dump'!$D$2:$AH$2,0)
))),"")</f>
        <v>0</v>
      </c>
      <c r="CW181" s="13"/>
      <c r="CX181" s="13"/>
      <c r="CY181" s="54"/>
      <c r="DA181" s="57">
        <f t="shared" si="81"/>
        <v>273.33333333333314</v>
      </c>
      <c r="DB181" s="35">
        <f t="shared" si="82"/>
        <v>18713.018000000004</v>
      </c>
      <c r="DC181" s="35">
        <f t="shared" si="77"/>
        <v>0</v>
      </c>
      <c r="DD181" s="35">
        <f t="shared" ca="1" si="80"/>
        <v>0</v>
      </c>
      <c r="DF181" s="32" cm="1">
        <f t="array" ref="DF181">SUMPRODUCT(
    (MOD(COLUMN(H181:CV181) - COLUMN(H181), 3) = 0) *
    (H181:CV181 = 0) *
    (I181:CW181 = "P") *
    (COUNTIF(UKHoliday, H$2:CV$2) = 0)
)</f>
        <v>0</v>
      </c>
      <c r="DG181" s="33" cm="1">
        <f t="array" ref="DG181">SUMPRODUCT(
  (MOD(COLUMN(H181:CV181) - COLUMN(H181), 3) = 0) *
  (H181:CV181 &gt; 0) *
  (H181:CV181 &lt; 0.5 * IF(((WEEKDAY(H$2:CV$2, 2) = 1) + (WEEKDAY(H$2:CV$2, 2) = 6)), G181, F181)) *
  (I181:CW181 = "P") *
  (COUNTIF(UKHoliday, H$2:CV$2) = 0)
)</f>
        <v>0</v>
      </c>
      <c r="DH181" s="33" cm="1">
        <f t="array" ref="DH181">SUMPRODUCT(
  (MOD(COLUMN(H181:CV181) - COLUMN(H181), 3) = 0) *
  (H181:CV181 &gt; 0.5 * IF(((WEEKDAY(H$2:CV$2, 2) = 1) + (WEEKDAY(H$2:CV$2, 2) = 6)), $G181, $F181)) *
  (H181:CV181 &lt; 0.8 * IF(((WEEKDAY(H$2:CV$2, 2) = 1) + (WEEKDAY(H$2:CV$2, 2) = 6)), $G181, $F181)) *
  (I181:CW181 = "P") *
  (COUNTIF(UKHoliday, H$2:CV$2) = 0)
)</f>
        <v>0</v>
      </c>
      <c r="DI181" s="33" cm="1">
        <f t="array" ref="DI181">SUMPRODUCT(
  (MOD(COLUMN(H181:CV181) - COLUMN(H181), 3) = 0) *
  (H181:CV181 &gt; 0.8 * IF(((WEEKDAY(H$2:CV$2, 2) = 1) + (WEEKDAY(H$2:CV$2, 2) = 6)), $G181, $F181)) *
  (H181:CV181 &lt; 1 * IF(((WEEKDAY(H$2:CV$2, 2) = 1) + (WEEKDAY(H$2:CV$2, 2) = 6)), $G181, $F181)) *
  (I181:CW181 = "P") *
  (COUNTIF(UKHoliday, H$2:CV$2) = 0)
)</f>
        <v>14</v>
      </c>
    </row>
    <row r="182" spans="1:113" x14ac:dyDescent="0.3">
      <c r="A182" s="8" t="s">
        <v>137</v>
      </c>
      <c r="B182" s="36" t="s">
        <v>136</v>
      </c>
      <c r="C182" s="9" t="s">
        <v>652</v>
      </c>
      <c r="D182" s="62" t="s">
        <v>945</v>
      </c>
      <c r="E182" s="35">
        <v>25000</v>
      </c>
      <c r="F182" s="35">
        <f t="shared" si="78"/>
        <v>1250</v>
      </c>
      <c r="G182" s="35">
        <f t="shared" si="79"/>
        <v>625</v>
      </c>
      <c r="H182" s="13">
        <f>_xlfn.IFNA(IF(H$3="Productivity",
INDEX('Productivity Dump'!$E$4:$AJ$500,
MATCH($A182,'Productivity Dump'!$A$4:$A$500,0),
MATCH(H$2,'Productivity Dump'!$E$3:$AJ$3,0)
),
IF(H$3="Attendance",
INDEX('Attendance Dump'!$E$2:$AI$400,
MATCH($A182,'Attendance Dump'!$B$2:$B$400,0),
MATCH(H$2,'Attendance Dump'!$E$1:$AI$1,0)
),
INDEX('Active Hour''s Dump'!$D$3:$AH$337,
MATCH($C182,'Active Hour''s Dump'!$A$3:$A$337,0),
MATCH(H$2,'Active Hour''s Dump'!$D$2:$AH$2,0)
))),"")</f>
        <v>1462.3420000000003</v>
      </c>
      <c r="I182" s="13" t="str">
        <f>_xlfn.IFNA(IF(I$3="Productivity",
INDEX('Productivity Dump'!$E$4:$AJ$500,
MATCH($A182,'Productivity Dump'!$A$4:$A$500,0),
MATCH(I$2,'Productivity Dump'!$E$3:$AJ$3,0)
),
IF(I$3="Attendance",
INDEX('Attendance Dump'!$E$2:$AI$400,
MATCH($A182,'Attendance Dump'!$B$2:$B$400,0),
MATCH(I$2,'Attendance Dump'!$E$1:$AI$1,0)
),
INDEX('Active Hour''s Dump'!$D$3:$AH$337,
MATCH($C182,'Active Hour''s Dump'!$A$3:$A$337,0),
MATCH(I$2,'Active Hour''s Dump'!$D$2:$AH$2,0)
))),"")</f>
        <v>P</v>
      </c>
      <c r="J182" s="54">
        <f>_xlfn.IFNA(IF(J$3="Productivity",
INDEX('Productivity Dump'!$E$4:$AJ$500,
MATCH($A182,'Productivity Dump'!$A$4:$A$500,0),
MATCH(J$2,'Productivity Dump'!$E$3:$AJ$3,0)
),
IF(J$3="Attendance",
INDEX('Attendance Dump'!$E$2:$AI$400,
MATCH($A182,'Attendance Dump'!$B$2:$B$400,0),
MATCH(J$2,'Attendance Dump'!$E$1:$AI$1,0)
),
INDEX('Active Hour''s Dump'!$D$3:$AH$337,
MATCH($C182,'Active Hour''s Dump'!$A$3:$A$337,0),
MATCH(J$2,'Active Hour''s Dump'!$D$2:$AH$2,0)
))),"")</f>
        <v>7.9166666666666696</v>
      </c>
      <c r="K182" s="13">
        <f>_xlfn.IFNA(IF(K$3="Productivity",
INDEX('Productivity Dump'!$E$4:$AJ$500,
MATCH($A182,'Productivity Dump'!$A$4:$A$500,0),
MATCH(K$2,'Productivity Dump'!$E$3:$AJ$3,0)
),
IF(K$3="Attendance",
INDEX('Attendance Dump'!$E$2:$AI$400,
MATCH($A182,'Attendance Dump'!$B$2:$B$400,0),
MATCH(K$2,'Attendance Dump'!$E$1:$AI$1,0)
),
INDEX('Active Hour''s Dump'!$D$3:$AH$337,
MATCH($C182,'Active Hour''s Dump'!$A$3:$A$337,0),
MATCH(K$2,'Active Hour''s Dump'!$D$2:$AH$2,0)
))),"")</f>
        <v>1301.7990000000004</v>
      </c>
      <c r="L182" s="13" t="str">
        <f>_xlfn.IFNA(IF(L$3="Productivity",
INDEX('Productivity Dump'!$E$4:$AJ$500,
MATCH($A182,'Productivity Dump'!$A$4:$A$500,0),
MATCH(L$2,'Productivity Dump'!$E$3:$AJ$3,0)
),
IF(L$3="Attendance",
INDEX('Attendance Dump'!$E$2:$AI$400,
MATCH($A182,'Attendance Dump'!$B$2:$B$400,0),
MATCH(L$2,'Attendance Dump'!$E$1:$AI$1,0)
),
INDEX('Active Hour''s Dump'!$D$3:$AH$337,
MATCH($C182,'Active Hour''s Dump'!$A$3:$A$337,0),
MATCH(L$2,'Active Hour''s Dump'!$D$2:$AH$2,0)
))),"")</f>
        <v>P</v>
      </c>
      <c r="M182" s="54">
        <f>_xlfn.IFNA(IF(M$3="Productivity",
INDEX('Productivity Dump'!$E$4:$AJ$500,
MATCH($A182,'Productivity Dump'!$A$4:$A$500,0),
MATCH(M$2,'Productivity Dump'!$E$3:$AJ$3,0)
),
IF(M$3="Attendance",
INDEX('Attendance Dump'!$E$2:$AI$400,
MATCH($A182,'Attendance Dump'!$B$2:$B$400,0),
MATCH(M$2,'Attendance Dump'!$E$1:$AI$1,0)
),
INDEX('Active Hour''s Dump'!$D$3:$AH$337,
MATCH($C182,'Active Hour''s Dump'!$A$3:$A$337,0),
MATCH(M$2,'Active Hour''s Dump'!$D$2:$AH$2,0)
))),"")</f>
        <v>7.1666666666666696</v>
      </c>
      <c r="N182" s="13">
        <f>_xlfn.IFNA(IF(N$3="Productivity",
INDEX('Productivity Dump'!$E$4:$AJ$500,
MATCH($A182,'Productivity Dump'!$A$4:$A$500,0),
MATCH(N$2,'Productivity Dump'!$E$3:$AJ$3,0)
),
IF(N$3="Attendance",
INDEX('Attendance Dump'!$E$2:$AI$400,
MATCH($A182,'Attendance Dump'!$B$2:$B$400,0),
MATCH(N$2,'Attendance Dump'!$E$1:$AI$1,0)
),
INDEX('Active Hour''s Dump'!$D$3:$AH$337,
MATCH($C182,'Active Hour''s Dump'!$A$3:$A$337,0),
MATCH(N$2,'Active Hour''s Dump'!$D$2:$AH$2,0)
))),"")</f>
        <v>906.00300000000027</v>
      </c>
      <c r="O182" s="13" t="str">
        <f>_xlfn.IFNA(IF(O$3="Productivity",
INDEX('Productivity Dump'!$E$4:$AJ$500,
MATCH($A182,'Productivity Dump'!$A$4:$A$500,0),
MATCH(O$2,'Productivity Dump'!$E$3:$AJ$3,0)
),
IF(O$3="Attendance",
INDEX('Attendance Dump'!$E$2:$AI$400,
MATCH($A182,'Attendance Dump'!$B$2:$B$400,0),
MATCH(O$2,'Attendance Dump'!$E$1:$AI$1,0)
),
INDEX('Active Hour''s Dump'!$D$3:$AH$337,
MATCH($C182,'Active Hour''s Dump'!$A$3:$A$337,0),
MATCH(O$2,'Active Hour''s Dump'!$D$2:$AH$2,0)
))),"")</f>
        <v>P</v>
      </c>
      <c r="P182" s="54">
        <f>_xlfn.IFNA(IF(P$3="Productivity",
INDEX('Productivity Dump'!$E$4:$AJ$500,
MATCH($A182,'Productivity Dump'!$A$4:$A$500,0),
MATCH(P$2,'Productivity Dump'!$E$3:$AJ$3,0)
),
IF(P$3="Attendance",
INDEX('Attendance Dump'!$E$2:$AI$400,
MATCH($A182,'Attendance Dump'!$B$2:$B$400,0),
MATCH(P$2,'Attendance Dump'!$E$1:$AI$1,0)
),
INDEX('Active Hour''s Dump'!$D$3:$AH$337,
MATCH($C182,'Active Hour''s Dump'!$A$3:$A$337,0),
MATCH(P$2,'Active Hour''s Dump'!$D$2:$AH$2,0)
))),"")</f>
        <v>4.8333333333333304</v>
      </c>
      <c r="Q182" s="13">
        <f>_xlfn.IFNA(IF(Q$3="Productivity",
INDEX('Productivity Dump'!$E$4:$AJ$500,
MATCH($A182,'Productivity Dump'!$A$4:$A$500,0),
MATCH(Q$2,'Productivity Dump'!$E$3:$AJ$3,0)
),
IF(Q$3="Attendance",
INDEX('Attendance Dump'!$E$2:$AI$400,
MATCH($A182,'Attendance Dump'!$B$2:$B$400,0),
MATCH(Q$2,'Attendance Dump'!$E$1:$AI$1,0)
),
INDEX('Active Hour''s Dump'!$D$3:$AH$337,
MATCH($C182,'Active Hour''s Dump'!$A$3:$A$337,0),
MATCH(Q$2,'Active Hour''s Dump'!$D$2:$AH$2,0)
))),"")</f>
        <v>12.077</v>
      </c>
      <c r="R182" s="13" t="str">
        <f>_xlfn.IFNA(IF(R$3="Productivity",
INDEX('Productivity Dump'!$E$4:$AJ$500,
MATCH($A182,'Productivity Dump'!$A$4:$A$500,0),
MATCH(R$2,'Productivity Dump'!$E$3:$AJ$3,0)
),
IF(R$3="Attendance",
INDEX('Attendance Dump'!$E$2:$AI$400,
MATCH($A182,'Attendance Dump'!$B$2:$B$400,0),
MATCH(R$2,'Attendance Dump'!$E$1:$AI$1,0)
),
INDEX('Active Hour''s Dump'!$D$3:$AH$337,
MATCH($C182,'Active Hour''s Dump'!$A$3:$A$337,0),
MATCH(R$2,'Active Hour''s Dump'!$D$2:$AH$2,0)
))),"")</f>
        <v>WO</v>
      </c>
      <c r="S182" s="54">
        <f>_xlfn.IFNA(IF(S$3="Productivity",
INDEX('Productivity Dump'!$E$4:$AJ$500,
MATCH($A182,'Productivity Dump'!$A$4:$A$500,0),
MATCH(S$2,'Productivity Dump'!$E$3:$AJ$3,0)
),
IF(S$3="Attendance",
INDEX('Attendance Dump'!$E$2:$AI$400,
MATCH($A182,'Attendance Dump'!$B$2:$B$400,0),
MATCH(S$2,'Attendance Dump'!$E$1:$AI$1,0)
),
INDEX('Active Hour''s Dump'!$D$3:$AH$337,
MATCH($C182,'Active Hour''s Dump'!$A$3:$A$337,0),
MATCH(S$2,'Active Hour''s Dump'!$D$2:$AH$2,0)
))),"")</f>
        <v>0.25</v>
      </c>
      <c r="T182" s="13">
        <f>_xlfn.IFNA(IF(T$3="Productivity",
INDEX('Productivity Dump'!$E$4:$AJ$500,
MATCH($A182,'Productivity Dump'!$A$4:$A$500,0),
MATCH(T$2,'Productivity Dump'!$E$3:$AJ$3,0)
),
IF(T$3="Attendance",
INDEX('Attendance Dump'!$E$2:$AI$400,
MATCH($A182,'Attendance Dump'!$B$2:$B$400,0),
MATCH(T$2,'Attendance Dump'!$E$1:$AI$1,0)
),
INDEX('Active Hour''s Dump'!$D$3:$AH$337,
MATCH($C182,'Active Hour''s Dump'!$A$3:$A$337,0),
MATCH(T$2,'Active Hour''s Dump'!$D$2:$AH$2,0)
))),"")</f>
        <v>705.9849999999999</v>
      </c>
      <c r="U182" s="13" t="str">
        <f>_xlfn.IFNA(IF(U$3="Productivity",
INDEX('Productivity Dump'!$E$4:$AJ$500,
MATCH($A182,'Productivity Dump'!$A$4:$A$500,0),
MATCH(U$2,'Productivity Dump'!$E$3:$AJ$3,0)
),
IF(U$3="Attendance",
INDEX('Attendance Dump'!$E$2:$AI$400,
MATCH($A182,'Attendance Dump'!$B$2:$B$400,0),
MATCH(U$2,'Attendance Dump'!$E$1:$AI$1,0)
),
INDEX('Active Hour''s Dump'!$D$3:$AH$337,
MATCH($C182,'Active Hour''s Dump'!$A$3:$A$337,0),
MATCH(U$2,'Active Hour''s Dump'!$D$2:$AH$2,0)
))),"")</f>
        <v>P</v>
      </c>
      <c r="V182" s="54">
        <f>_xlfn.IFNA(IF(V$3="Productivity",
INDEX('Productivity Dump'!$E$4:$AJ$500,
MATCH($A182,'Productivity Dump'!$A$4:$A$500,0),
MATCH(V$2,'Productivity Dump'!$E$3:$AJ$3,0)
),
IF(V$3="Attendance",
INDEX('Attendance Dump'!$E$2:$AI$400,
MATCH($A182,'Attendance Dump'!$B$2:$B$400,0),
MATCH(V$2,'Attendance Dump'!$E$1:$AI$1,0)
),
INDEX('Active Hour''s Dump'!$D$3:$AH$337,
MATCH($C182,'Active Hour''s Dump'!$A$3:$A$337,0),
MATCH(V$2,'Active Hour''s Dump'!$D$2:$AH$2,0)
))),"")</f>
        <v>3.9166666666666701</v>
      </c>
      <c r="W182" s="13">
        <f>_xlfn.IFNA(IF(W$3="Productivity",
INDEX('Productivity Dump'!$E$4:$AJ$500,
MATCH($A182,'Productivity Dump'!$A$4:$A$500,0),
MATCH(W$2,'Productivity Dump'!$E$3:$AJ$3,0)
),
IF(W$3="Attendance",
INDEX('Attendance Dump'!$E$2:$AI$400,
MATCH($A182,'Attendance Dump'!$B$2:$B$400,0),
MATCH(W$2,'Attendance Dump'!$E$1:$AI$1,0)
),
INDEX('Active Hour''s Dump'!$D$3:$AH$337,
MATCH($C182,'Active Hour''s Dump'!$A$3:$A$337,0),
MATCH(W$2,'Active Hour''s Dump'!$D$2:$AH$2,0)
))),"")</f>
        <v>1327.1559999999997</v>
      </c>
      <c r="X182" s="13" t="str">
        <f>_xlfn.IFNA(IF(X$3="Productivity",
INDEX('Productivity Dump'!$E$4:$AJ$500,
MATCH($A182,'Productivity Dump'!$A$4:$A$500,0),
MATCH(X$2,'Productivity Dump'!$E$3:$AJ$3,0)
),
IF(X$3="Attendance",
INDEX('Attendance Dump'!$E$2:$AI$400,
MATCH($A182,'Attendance Dump'!$B$2:$B$400,0),
MATCH(X$2,'Attendance Dump'!$E$1:$AI$1,0)
),
INDEX('Active Hour''s Dump'!$D$3:$AH$337,
MATCH($C182,'Active Hour''s Dump'!$A$3:$A$337,0),
MATCH(X$2,'Active Hour''s Dump'!$D$2:$AH$2,0)
))),"")</f>
        <v>P</v>
      </c>
      <c r="Y182" s="54">
        <f>_xlfn.IFNA(IF(Y$3="Productivity",
INDEX('Productivity Dump'!$E$4:$AJ$500,
MATCH($A182,'Productivity Dump'!$A$4:$A$500,0),
MATCH(Y$2,'Productivity Dump'!$E$3:$AJ$3,0)
),
IF(Y$3="Attendance",
INDEX('Attendance Dump'!$E$2:$AI$400,
MATCH($A182,'Attendance Dump'!$B$2:$B$400,0),
MATCH(Y$2,'Attendance Dump'!$E$1:$AI$1,0)
),
INDEX('Active Hour''s Dump'!$D$3:$AH$337,
MATCH($C182,'Active Hour''s Dump'!$A$3:$A$337,0),
MATCH(Y$2,'Active Hour''s Dump'!$D$2:$AH$2,0)
))),"")</f>
        <v>8.1666666666666696</v>
      </c>
      <c r="Z182" s="13">
        <f>_xlfn.IFNA(IF(Z$3="Productivity",
INDEX('Productivity Dump'!$E$4:$AJ$500,
MATCH($A182,'Productivity Dump'!$A$4:$A$500,0),
MATCH(Z$2,'Productivity Dump'!$E$3:$AJ$3,0)
),
IF(Z$3="Attendance",
INDEX('Attendance Dump'!$E$2:$AI$400,
MATCH($A182,'Attendance Dump'!$B$2:$B$400,0),
MATCH(Z$2,'Attendance Dump'!$E$1:$AI$1,0)
),
INDEX('Active Hour''s Dump'!$D$3:$AH$337,
MATCH($C182,'Active Hour''s Dump'!$A$3:$A$337,0),
MATCH(Z$2,'Active Hour''s Dump'!$D$2:$AH$2,0)
))),"")</f>
        <v>1455.0939999999998</v>
      </c>
      <c r="AA182" s="13" t="str">
        <f>_xlfn.IFNA(IF(AA$3="Productivity",
INDEX('Productivity Dump'!$E$4:$AJ$500,
MATCH($A182,'Productivity Dump'!$A$4:$A$500,0),
MATCH(AA$2,'Productivity Dump'!$E$3:$AJ$3,0)
),
IF(AA$3="Attendance",
INDEX('Attendance Dump'!$E$2:$AI$400,
MATCH($A182,'Attendance Dump'!$B$2:$B$400,0),
MATCH(AA$2,'Attendance Dump'!$E$1:$AI$1,0)
),
INDEX('Active Hour''s Dump'!$D$3:$AH$337,
MATCH($C182,'Active Hour''s Dump'!$A$3:$A$337,0),
MATCH(AA$2,'Active Hour''s Dump'!$D$2:$AH$2,0)
))),"")</f>
        <v>P</v>
      </c>
      <c r="AB182" s="54">
        <f>_xlfn.IFNA(IF(AB$3="Productivity",
INDEX('Productivity Dump'!$E$4:$AJ$500,
MATCH($A182,'Productivity Dump'!$A$4:$A$500,0),
MATCH(AB$2,'Productivity Dump'!$E$3:$AJ$3,0)
),
IF(AB$3="Attendance",
INDEX('Attendance Dump'!$E$2:$AI$400,
MATCH($A182,'Attendance Dump'!$B$2:$B$400,0),
MATCH(AB$2,'Attendance Dump'!$E$1:$AI$1,0)
),
INDEX('Active Hour''s Dump'!$D$3:$AH$337,
MATCH($C182,'Active Hour''s Dump'!$A$3:$A$337,0),
MATCH(AB$2,'Active Hour''s Dump'!$D$2:$AH$2,0)
))),"")</f>
        <v>8.9166666666666696</v>
      </c>
      <c r="AC182" s="13">
        <f>_xlfn.IFNA(IF(AC$3="Productivity",
INDEX('Productivity Dump'!$E$4:$AJ$500,
MATCH($A182,'Productivity Dump'!$A$4:$A$500,0),
MATCH(AC$2,'Productivity Dump'!$E$3:$AJ$3,0)
),
IF(AC$3="Attendance",
INDEX('Attendance Dump'!$E$2:$AI$400,
MATCH($A182,'Attendance Dump'!$B$2:$B$400,0),
MATCH(AC$2,'Attendance Dump'!$E$1:$AI$1,0)
),
INDEX('Active Hour''s Dump'!$D$3:$AH$337,
MATCH($C182,'Active Hour''s Dump'!$A$3:$A$337,0),
MATCH(AC$2,'Active Hour''s Dump'!$D$2:$AH$2,0)
))),"")</f>
        <v>1453.4170000000001</v>
      </c>
      <c r="AD182" s="13" t="str">
        <f>_xlfn.IFNA(IF(AD$3="Productivity",
INDEX('Productivity Dump'!$E$4:$AJ$500,
MATCH($A182,'Productivity Dump'!$A$4:$A$500,0),
MATCH(AD$2,'Productivity Dump'!$E$3:$AJ$3,0)
),
IF(AD$3="Attendance",
INDEX('Attendance Dump'!$E$2:$AI$400,
MATCH($A182,'Attendance Dump'!$B$2:$B$400,0),
MATCH(AD$2,'Attendance Dump'!$E$1:$AI$1,0)
),
INDEX('Active Hour''s Dump'!$D$3:$AH$337,
MATCH($C182,'Active Hour''s Dump'!$A$3:$A$337,0),
MATCH(AD$2,'Active Hour''s Dump'!$D$2:$AH$2,0)
))),"")</f>
        <v>P</v>
      </c>
      <c r="AE182" s="54">
        <f>_xlfn.IFNA(IF(AE$3="Productivity",
INDEX('Productivity Dump'!$E$4:$AJ$500,
MATCH($A182,'Productivity Dump'!$A$4:$A$500,0),
MATCH(AE$2,'Productivity Dump'!$E$3:$AJ$3,0)
),
IF(AE$3="Attendance",
INDEX('Attendance Dump'!$E$2:$AI$400,
MATCH($A182,'Attendance Dump'!$B$2:$B$400,0),
MATCH(AE$2,'Attendance Dump'!$E$1:$AI$1,0)
),
INDEX('Active Hour''s Dump'!$D$3:$AH$337,
MATCH($C182,'Active Hour''s Dump'!$A$3:$A$337,0),
MATCH(AE$2,'Active Hour''s Dump'!$D$2:$AH$2,0)
))),"")</f>
        <v>8</v>
      </c>
      <c r="AF182" s="13">
        <f>_xlfn.IFNA(IF(AF$3="Productivity",
INDEX('Productivity Dump'!$E$4:$AJ$500,
MATCH($A182,'Productivity Dump'!$A$4:$A$500,0),
MATCH(AF$2,'Productivity Dump'!$E$3:$AJ$3,0)
),
IF(AF$3="Attendance",
INDEX('Attendance Dump'!$E$2:$AI$400,
MATCH($A182,'Attendance Dump'!$B$2:$B$400,0),
MATCH(AF$2,'Attendance Dump'!$E$1:$AI$1,0)
),
INDEX('Active Hour''s Dump'!$D$3:$AH$337,
MATCH($C182,'Active Hour''s Dump'!$A$3:$A$337,0),
MATCH(AF$2,'Active Hour''s Dump'!$D$2:$AH$2,0)
))),"")</f>
        <v>1417.9769999999999</v>
      </c>
      <c r="AG182" s="13" t="str">
        <f>_xlfn.IFNA(IF(AG$3="Productivity",
INDEX('Productivity Dump'!$E$4:$AJ$500,
MATCH($A182,'Productivity Dump'!$A$4:$A$500,0),
MATCH(AG$2,'Productivity Dump'!$E$3:$AJ$3,0)
),
IF(AG$3="Attendance",
INDEX('Attendance Dump'!$E$2:$AI$400,
MATCH($A182,'Attendance Dump'!$B$2:$B$400,0),
MATCH(AG$2,'Attendance Dump'!$E$1:$AI$1,0)
),
INDEX('Active Hour''s Dump'!$D$3:$AH$337,
MATCH($C182,'Active Hour''s Dump'!$A$3:$A$337,0),
MATCH(AG$2,'Active Hour''s Dump'!$D$2:$AH$2,0)
))),"")</f>
        <v>P</v>
      </c>
      <c r="AH182" s="54">
        <f>_xlfn.IFNA(IF(AH$3="Productivity",
INDEX('Productivity Dump'!$E$4:$AJ$500,
MATCH($A182,'Productivity Dump'!$A$4:$A$500,0),
MATCH(AH$2,'Productivity Dump'!$E$3:$AJ$3,0)
),
IF(AH$3="Attendance",
INDEX('Attendance Dump'!$E$2:$AI$400,
MATCH($A182,'Attendance Dump'!$B$2:$B$400,0),
MATCH(AH$2,'Attendance Dump'!$E$1:$AI$1,0)
),
INDEX('Active Hour''s Dump'!$D$3:$AH$337,
MATCH($C182,'Active Hour''s Dump'!$A$3:$A$337,0),
MATCH(AH$2,'Active Hour''s Dump'!$D$2:$AH$2,0)
))),"")</f>
        <v>8.9166666666666696</v>
      </c>
      <c r="AI182" s="13">
        <f>_xlfn.IFNA(IF(AI$3="Productivity",
INDEX('Productivity Dump'!$E$4:$AJ$500,
MATCH($A182,'Productivity Dump'!$A$4:$A$500,0),
MATCH(AI$2,'Productivity Dump'!$E$3:$AJ$3,0)
),
IF(AI$3="Attendance",
INDEX('Attendance Dump'!$E$2:$AI$400,
MATCH($A182,'Attendance Dump'!$B$2:$B$400,0),
MATCH(AI$2,'Attendance Dump'!$E$1:$AI$1,0)
),
INDEX('Active Hour''s Dump'!$D$3:$AH$337,
MATCH($C182,'Active Hour''s Dump'!$A$3:$A$337,0),
MATCH(AI$2,'Active Hour''s Dump'!$D$2:$AH$2,0)
))),"")</f>
        <v>1386.6280000000006</v>
      </c>
      <c r="AJ182" s="13" t="str">
        <f>_xlfn.IFNA(IF(AJ$3="Productivity",
INDEX('Productivity Dump'!$E$4:$AJ$500,
MATCH($A182,'Productivity Dump'!$A$4:$A$500,0),
MATCH(AJ$2,'Productivity Dump'!$E$3:$AJ$3,0)
),
IF(AJ$3="Attendance",
INDEX('Attendance Dump'!$E$2:$AI$400,
MATCH($A182,'Attendance Dump'!$B$2:$B$400,0),
MATCH(AJ$2,'Attendance Dump'!$E$1:$AI$1,0)
),
INDEX('Active Hour''s Dump'!$D$3:$AH$337,
MATCH($C182,'Active Hour''s Dump'!$A$3:$A$337,0),
MATCH(AJ$2,'Active Hour''s Dump'!$D$2:$AH$2,0)
))),"")</f>
        <v>P</v>
      </c>
      <c r="AK182" s="54">
        <f>_xlfn.IFNA(IF(AK$3="Productivity",
INDEX('Productivity Dump'!$E$4:$AJ$500,
MATCH($A182,'Productivity Dump'!$A$4:$A$500,0),
MATCH(AK$2,'Productivity Dump'!$E$3:$AJ$3,0)
),
IF(AK$3="Attendance",
INDEX('Attendance Dump'!$E$2:$AI$400,
MATCH($A182,'Attendance Dump'!$B$2:$B$400,0),
MATCH(AK$2,'Attendance Dump'!$E$1:$AI$1,0)
),
INDEX('Active Hour''s Dump'!$D$3:$AH$337,
MATCH($C182,'Active Hour''s Dump'!$A$3:$A$337,0),
MATCH(AK$2,'Active Hour''s Dump'!$D$2:$AH$2,0)
))),"")</f>
        <v>8.8333333333333304</v>
      </c>
      <c r="AL182" s="13">
        <f>_xlfn.IFNA(IF(AL$3="Productivity",
INDEX('Productivity Dump'!$E$4:$AJ$500,
MATCH($A182,'Productivity Dump'!$A$4:$A$500,0),
MATCH(AL$2,'Productivity Dump'!$E$3:$AJ$3,0)
),
IF(AL$3="Attendance",
INDEX('Attendance Dump'!$E$2:$AI$400,
MATCH($A182,'Attendance Dump'!$B$2:$B$400,0),
MATCH(AL$2,'Attendance Dump'!$E$1:$AI$1,0)
),
INDEX('Active Hour''s Dump'!$D$3:$AH$337,
MATCH($C182,'Active Hour''s Dump'!$A$3:$A$337,0),
MATCH(AL$2,'Active Hour''s Dump'!$D$2:$AH$2,0)
))),"")</f>
        <v>0</v>
      </c>
      <c r="AM182" s="13" t="str">
        <f>_xlfn.IFNA(IF(AM$3="Productivity",
INDEX('Productivity Dump'!$E$4:$AJ$500,
MATCH($A182,'Productivity Dump'!$A$4:$A$500,0),
MATCH(AM$2,'Productivity Dump'!$E$3:$AJ$3,0)
),
IF(AM$3="Attendance",
INDEX('Attendance Dump'!$E$2:$AI$400,
MATCH($A182,'Attendance Dump'!$B$2:$B$400,0),
MATCH(AM$2,'Attendance Dump'!$E$1:$AI$1,0)
),
INDEX('Active Hour''s Dump'!$D$3:$AH$337,
MATCH($C182,'Active Hour''s Dump'!$A$3:$A$337,0),
MATCH(AM$2,'Active Hour''s Dump'!$D$2:$AH$2,0)
))),"")</f>
        <v>WO</v>
      </c>
      <c r="AN182" s="54">
        <f>_xlfn.IFNA(IF(AN$3="Productivity",
INDEX('Productivity Dump'!$E$4:$AJ$500,
MATCH($A182,'Productivity Dump'!$A$4:$A$500,0),
MATCH(AN$2,'Productivity Dump'!$E$3:$AJ$3,0)
),
IF(AN$3="Attendance",
INDEX('Attendance Dump'!$E$2:$AI$400,
MATCH($A182,'Attendance Dump'!$B$2:$B$400,0),
MATCH(AN$2,'Attendance Dump'!$E$1:$AI$1,0)
),
INDEX('Active Hour''s Dump'!$D$3:$AH$337,
MATCH($C182,'Active Hour''s Dump'!$A$3:$A$337,0),
MATCH(AN$2,'Active Hour''s Dump'!$D$2:$AH$2,0)
))),"")</f>
        <v>0</v>
      </c>
      <c r="AO182" s="13">
        <f>_xlfn.IFNA(IF(AO$3="Productivity",
INDEX('Productivity Dump'!$E$4:$AJ$500,
MATCH($A182,'Productivity Dump'!$A$4:$A$500,0),
MATCH(AO$2,'Productivity Dump'!$E$3:$AJ$3,0)
),
IF(AO$3="Attendance",
INDEX('Attendance Dump'!$E$2:$AI$400,
MATCH($A182,'Attendance Dump'!$B$2:$B$400,0),
MATCH(AO$2,'Attendance Dump'!$E$1:$AI$1,0)
),
INDEX('Active Hour''s Dump'!$D$3:$AH$337,
MATCH($C182,'Active Hour''s Dump'!$A$3:$A$337,0),
MATCH(AO$2,'Active Hour''s Dump'!$D$2:$AH$2,0)
))),"")</f>
        <v>874.87900000000002</v>
      </c>
      <c r="AP182" s="13" t="str">
        <f>_xlfn.IFNA(IF(AP$3="Productivity",
INDEX('Productivity Dump'!$E$4:$AJ$500,
MATCH($A182,'Productivity Dump'!$A$4:$A$500,0),
MATCH(AP$2,'Productivity Dump'!$E$3:$AJ$3,0)
),
IF(AP$3="Attendance",
INDEX('Attendance Dump'!$E$2:$AI$400,
MATCH($A182,'Attendance Dump'!$B$2:$B$400,0),
MATCH(AP$2,'Attendance Dump'!$E$1:$AI$1,0)
),
INDEX('Active Hour''s Dump'!$D$3:$AH$337,
MATCH($C182,'Active Hour''s Dump'!$A$3:$A$337,0),
MATCH(AP$2,'Active Hour''s Dump'!$D$2:$AH$2,0)
))),"")</f>
        <v>P</v>
      </c>
      <c r="AQ182" s="54">
        <f>_xlfn.IFNA(IF(AQ$3="Productivity",
INDEX('Productivity Dump'!$E$4:$AJ$500,
MATCH($A182,'Productivity Dump'!$A$4:$A$500,0),
MATCH(AQ$2,'Productivity Dump'!$E$3:$AJ$3,0)
),
IF(AQ$3="Attendance",
INDEX('Attendance Dump'!$E$2:$AI$400,
MATCH($A182,'Attendance Dump'!$B$2:$B$400,0),
MATCH(AQ$2,'Attendance Dump'!$E$1:$AI$1,0)
),
INDEX('Active Hour''s Dump'!$D$3:$AH$337,
MATCH($C182,'Active Hour''s Dump'!$A$3:$A$337,0),
MATCH(AQ$2,'Active Hour''s Dump'!$D$2:$AH$2,0)
))),"")</f>
        <v>5.8333333333333304</v>
      </c>
      <c r="AR182" s="13">
        <f>_xlfn.IFNA(IF(AR$3="Productivity",
INDEX('Productivity Dump'!$E$4:$AJ$500,
MATCH($A182,'Productivity Dump'!$A$4:$A$500,0),
MATCH(AR$2,'Productivity Dump'!$E$3:$AJ$3,0)
),
IF(AR$3="Attendance",
INDEX('Attendance Dump'!$E$2:$AI$400,
MATCH($A182,'Attendance Dump'!$B$2:$B$400,0),
MATCH(AR$2,'Attendance Dump'!$E$1:$AI$1,0)
),
INDEX('Active Hour''s Dump'!$D$3:$AH$337,
MATCH($C182,'Active Hour''s Dump'!$A$3:$A$337,0),
MATCH(AR$2,'Active Hour''s Dump'!$D$2:$AH$2,0)
))),"")</f>
        <v>1319.1499999999996</v>
      </c>
      <c r="AS182" s="13" t="str">
        <f>_xlfn.IFNA(IF(AS$3="Productivity",
INDEX('Productivity Dump'!$E$4:$AJ$500,
MATCH($A182,'Productivity Dump'!$A$4:$A$500,0),
MATCH(AS$2,'Productivity Dump'!$E$3:$AJ$3,0)
),
IF(AS$3="Attendance",
INDEX('Attendance Dump'!$E$2:$AI$400,
MATCH($A182,'Attendance Dump'!$B$2:$B$400,0),
MATCH(AS$2,'Attendance Dump'!$E$1:$AI$1,0)
),
INDEX('Active Hour''s Dump'!$D$3:$AH$337,
MATCH($C182,'Active Hour''s Dump'!$A$3:$A$337,0),
MATCH(AS$2,'Active Hour''s Dump'!$D$2:$AH$2,0)
))),"")</f>
        <v>P</v>
      </c>
      <c r="AT182" s="54">
        <f>_xlfn.IFNA(IF(AT$3="Productivity",
INDEX('Productivity Dump'!$E$4:$AJ$500,
MATCH($A182,'Productivity Dump'!$A$4:$A$500,0),
MATCH(AT$2,'Productivity Dump'!$E$3:$AJ$3,0)
),
IF(AT$3="Attendance",
INDEX('Attendance Dump'!$E$2:$AI$400,
MATCH($A182,'Attendance Dump'!$B$2:$B$400,0),
MATCH(AT$2,'Attendance Dump'!$E$1:$AI$1,0)
),
INDEX('Active Hour''s Dump'!$D$3:$AH$337,
MATCH($C182,'Active Hour''s Dump'!$A$3:$A$337,0),
MATCH(AT$2,'Active Hour''s Dump'!$D$2:$AH$2,0)
))),"")</f>
        <v>8.75</v>
      </c>
      <c r="AU182" s="13">
        <f>_xlfn.IFNA(IF(AU$3="Productivity",
INDEX('Productivity Dump'!$E$4:$AJ$500,
MATCH($A182,'Productivity Dump'!$A$4:$A$500,0),
MATCH(AU$2,'Productivity Dump'!$E$3:$AJ$3,0)
),
IF(AU$3="Attendance",
INDEX('Attendance Dump'!$E$2:$AI$400,
MATCH($A182,'Attendance Dump'!$B$2:$B$400,0),
MATCH(AU$2,'Attendance Dump'!$E$1:$AI$1,0)
),
INDEX('Active Hour''s Dump'!$D$3:$AH$337,
MATCH($C182,'Active Hour''s Dump'!$A$3:$A$337,0),
MATCH(AU$2,'Active Hour''s Dump'!$D$2:$AH$2,0)
))),"")</f>
        <v>1128.7739999999997</v>
      </c>
      <c r="AV182" s="13" t="str">
        <f>_xlfn.IFNA(IF(AV$3="Productivity",
INDEX('Productivity Dump'!$E$4:$AJ$500,
MATCH($A182,'Productivity Dump'!$A$4:$A$500,0),
MATCH(AV$2,'Productivity Dump'!$E$3:$AJ$3,0)
),
IF(AV$3="Attendance",
INDEX('Attendance Dump'!$E$2:$AI$400,
MATCH($A182,'Attendance Dump'!$B$2:$B$400,0),
MATCH(AV$2,'Attendance Dump'!$E$1:$AI$1,0)
),
INDEX('Active Hour''s Dump'!$D$3:$AH$337,
MATCH($C182,'Active Hour''s Dump'!$A$3:$A$337,0),
MATCH(AV$2,'Active Hour''s Dump'!$D$2:$AH$2,0)
))),"")</f>
        <v>P</v>
      </c>
      <c r="AW182" s="54">
        <f>_xlfn.IFNA(IF(AW$3="Productivity",
INDEX('Productivity Dump'!$E$4:$AJ$500,
MATCH($A182,'Productivity Dump'!$A$4:$A$500,0),
MATCH(AW$2,'Productivity Dump'!$E$3:$AJ$3,0)
),
IF(AW$3="Attendance",
INDEX('Attendance Dump'!$E$2:$AI$400,
MATCH($A182,'Attendance Dump'!$B$2:$B$400,0),
MATCH(AW$2,'Attendance Dump'!$E$1:$AI$1,0)
),
INDEX('Active Hour''s Dump'!$D$3:$AH$337,
MATCH($C182,'Active Hour''s Dump'!$A$3:$A$337,0),
MATCH(AW$2,'Active Hour''s Dump'!$D$2:$AH$2,0)
))),"")</f>
        <v>7.25</v>
      </c>
      <c r="AX182" s="13">
        <f>_xlfn.IFNA(IF(AX$3="Productivity",
INDEX('Productivity Dump'!$E$4:$AJ$500,
MATCH($A182,'Productivity Dump'!$A$4:$A$500,0),
MATCH(AX$2,'Productivity Dump'!$E$3:$AJ$3,0)
),
IF(AX$3="Attendance",
INDEX('Attendance Dump'!$E$2:$AI$400,
MATCH($A182,'Attendance Dump'!$B$2:$B$400,0),
MATCH(AX$2,'Attendance Dump'!$E$1:$AI$1,0)
),
INDEX('Active Hour''s Dump'!$D$3:$AH$337,
MATCH($C182,'Active Hour''s Dump'!$A$3:$A$337,0),
MATCH(AX$2,'Active Hour''s Dump'!$D$2:$AH$2,0)
))),"")</f>
        <v>1411.1690000000001</v>
      </c>
      <c r="AY182" s="13" t="str">
        <f>_xlfn.IFNA(IF(AY$3="Productivity",
INDEX('Productivity Dump'!$E$4:$AJ$500,
MATCH($A182,'Productivity Dump'!$A$4:$A$500,0),
MATCH(AY$2,'Productivity Dump'!$E$3:$AJ$3,0)
),
IF(AY$3="Attendance",
INDEX('Attendance Dump'!$E$2:$AI$400,
MATCH($A182,'Attendance Dump'!$B$2:$B$400,0),
MATCH(AY$2,'Attendance Dump'!$E$1:$AI$1,0)
),
INDEX('Active Hour''s Dump'!$D$3:$AH$337,
MATCH($C182,'Active Hour''s Dump'!$A$3:$A$337,0),
MATCH(AY$2,'Active Hour''s Dump'!$D$2:$AH$2,0)
))),"")</f>
        <v>P</v>
      </c>
      <c r="AZ182" s="54">
        <f>_xlfn.IFNA(IF(AZ$3="Productivity",
INDEX('Productivity Dump'!$E$4:$AJ$500,
MATCH($A182,'Productivity Dump'!$A$4:$A$500,0),
MATCH(AZ$2,'Productivity Dump'!$E$3:$AJ$3,0)
),
IF(AZ$3="Attendance",
INDEX('Attendance Dump'!$E$2:$AI$400,
MATCH($A182,'Attendance Dump'!$B$2:$B$400,0),
MATCH(AZ$2,'Attendance Dump'!$E$1:$AI$1,0)
),
INDEX('Active Hour''s Dump'!$D$3:$AH$337,
MATCH($C182,'Active Hour''s Dump'!$A$3:$A$337,0),
MATCH(AZ$2,'Active Hour''s Dump'!$D$2:$AH$2,0)
))),"")</f>
        <v>9</v>
      </c>
      <c r="BA182" s="13">
        <f>_xlfn.IFNA(IF(BA$3="Productivity",
INDEX('Productivity Dump'!$E$4:$AJ$500,
MATCH($A182,'Productivity Dump'!$A$4:$A$500,0),
MATCH(BA$2,'Productivity Dump'!$E$3:$AJ$3,0)
),
IF(BA$3="Attendance",
INDEX('Attendance Dump'!$E$2:$AI$400,
MATCH($A182,'Attendance Dump'!$B$2:$B$400,0),
MATCH(BA$2,'Attendance Dump'!$E$1:$AI$1,0)
),
INDEX('Active Hour''s Dump'!$D$3:$AH$337,
MATCH($C182,'Active Hour''s Dump'!$A$3:$A$337,0),
MATCH(BA$2,'Active Hour''s Dump'!$D$2:$AH$2,0)
))),"")</f>
        <v>1450.4650000000001</v>
      </c>
      <c r="BB182" s="13" t="str">
        <f>_xlfn.IFNA(IF(BB$3="Productivity",
INDEX('Productivity Dump'!$E$4:$AJ$500,
MATCH($A182,'Productivity Dump'!$A$4:$A$500,0),
MATCH(BB$2,'Productivity Dump'!$E$3:$AJ$3,0)
),
IF(BB$3="Attendance",
INDEX('Attendance Dump'!$E$2:$AI$400,
MATCH($A182,'Attendance Dump'!$B$2:$B$400,0),
MATCH(BB$2,'Attendance Dump'!$E$1:$AI$1,0)
),
INDEX('Active Hour''s Dump'!$D$3:$AH$337,
MATCH($C182,'Active Hour''s Dump'!$A$3:$A$337,0),
MATCH(BB$2,'Active Hour''s Dump'!$D$2:$AH$2,0)
))),"")</f>
        <v>P</v>
      </c>
      <c r="BC182" s="54">
        <f>_xlfn.IFNA(IF(BC$3="Productivity",
INDEX('Productivity Dump'!$E$4:$AJ$500,
MATCH($A182,'Productivity Dump'!$A$4:$A$500,0),
MATCH(BC$2,'Productivity Dump'!$E$3:$AJ$3,0)
),
IF(BC$3="Attendance",
INDEX('Attendance Dump'!$E$2:$AI$400,
MATCH($A182,'Attendance Dump'!$B$2:$B$400,0),
MATCH(BC$2,'Attendance Dump'!$E$1:$AI$1,0)
),
INDEX('Active Hour''s Dump'!$D$3:$AH$337,
MATCH($C182,'Active Hour''s Dump'!$A$3:$A$337,0),
MATCH(BC$2,'Active Hour''s Dump'!$D$2:$AH$2,0)
))),"")</f>
        <v>9</v>
      </c>
      <c r="BD182" s="13">
        <f>_xlfn.IFNA(IF(BD$3="Productivity",
INDEX('Productivity Dump'!$E$4:$AJ$500,
MATCH($A182,'Productivity Dump'!$A$4:$A$500,0),
MATCH(BD$2,'Productivity Dump'!$E$3:$AJ$3,0)
),
IF(BD$3="Attendance",
INDEX('Attendance Dump'!$E$2:$AI$400,
MATCH($A182,'Attendance Dump'!$B$2:$B$400,0),
MATCH(BD$2,'Attendance Dump'!$E$1:$AI$1,0)
),
INDEX('Active Hour''s Dump'!$D$3:$AH$337,
MATCH($C182,'Active Hour''s Dump'!$A$3:$A$337,0),
MATCH(BD$2,'Active Hour''s Dump'!$D$2:$AH$2,0)
))),"")</f>
        <v>1422.9349999999997</v>
      </c>
      <c r="BE182" s="13" t="str">
        <f>_xlfn.IFNA(IF(BE$3="Productivity",
INDEX('Productivity Dump'!$E$4:$AJ$500,
MATCH($A182,'Productivity Dump'!$A$4:$A$500,0),
MATCH(BE$2,'Productivity Dump'!$E$3:$AJ$3,0)
),
IF(BE$3="Attendance",
INDEX('Attendance Dump'!$E$2:$AI$400,
MATCH($A182,'Attendance Dump'!$B$2:$B$400,0),
MATCH(BE$2,'Attendance Dump'!$E$1:$AI$1,0)
),
INDEX('Active Hour''s Dump'!$D$3:$AH$337,
MATCH($C182,'Active Hour''s Dump'!$A$3:$A$337,0),
MATCH(BE$2,'Active Hour''s Dump'!$D$2:$AH$2,0)
))),"")</f>
        <v>P</v>
      </c>
      <c r="BF182" s="54">
        <f>_xlfn.IFNA(IF(BF$3="Productivity",
INDEX('Productivity Dump'!$E$4:$AJ$500,
MATCH($A182,'Productivity Dump'!$A$4:$A$500,0),
MATCH(BF$2,'Productivity Dump'!$E$3:$AJ$3,0)
),
IF(BF$3="Attendance",
INDEX('Attendance Dump'!$E$2:$AI$400,
MATCH($A182,'Attendance Dump'!$B$2:$B$400,0),
MATCH(BF$2,'Attendance Dump'!$E$1:$AI$1,0)
),
INDEX('Active Hour''s Dump'!$D$3:$AH$337,
MATCH($C182,'Active Hour''s Dump'!$A$3:$A$337,0),
MATCH(BF$2,'Active Hour''s Dump'!$D$2:$AH$2,0)
))),"")</f>
        <v>7.6666666666666696</v>
      </c>
      <c r="BG182" s="13">
        <f>_xlfn.IFNA(IF(BG$3="Productivity",
INDEX('Productivity Dump'!$E$4:$AJ$500,
MATCH($A182,'Productivity Dump'!$A$4:$A$500,0),
MATCH(BG$2,'Productivity Dump'!$E$3:$AJ$3,0)
),
IF(BG$3="Attendance",
INDEX('Attendance Dump'!$E$2:$AI$400,
MATCH($A182,'Attendance Dump'!$B$2:$B$400,0),
MATCH(BG$2,'Attendance Dump'!$E$1:$AI$1,0)
),
INDEX('Active Hour''s Dump'!$D$3:$AH$337,
MATCH($C182,'Active Hour''s Dump'!$A$3:$A$337,0),
MATCH(BG$2,'Active Hour''s Dump'!$D$2:$AH$2,0)
))),"")</f>
        <v>0</v>
      </c>
      <c r="BH182" s="13" t="str">
        <f>_xlfn.IFNA(IF(BH$3="Productivity",
INDEX('Productivity Dump'!$E$4:$AJ$500,
MATCH($A182,'Productivity Dump'!$A$4:$A$500,0),
MATCH(BH$2,'Productivity Dump'!$E$3:$AJ$3,0)
),
IF(BH$3="Attendance",
INDEX('Attendance Dump'!$E$2:$AI$400,
MATCH($A182,'Attendance Dump'!$B$2:$B$400,0),
MATCH(BH$2,'Attendance Dump'!$E$1:$AI$1,0)
),
INDEX('Active Hour''s Dump'!$D$3:$AH$337,
MATCH($C182,'Active Hour''s Dump'!$A$3:$A$337,0),
MATCH(BH$2,'Active Hour''s Dump'!$D$2:$AH$2,0)
))),"")</f>
        <v>WO</v>
      </c>
      <c r="BI182" s="54">
        <f>_xlfn.IFNA(IF(BI$3="Productivity",
INDEX('Productivity Dump'!$E$4:$AJ$500,
MATCH($A182,'Productivity Dump'!$A$4:$A$500,0),
MATCH(BI$2,'Productivity Dump'!$E$3:$AJ$3,0)
),
IF(BI$3="Attendance",
INDEX('Attendance Dump'!$E$2:$AI$400,
MATCH($A182,'Attendance Dump'!$B$2:$B$400,0),
MATCH(BI$2,'Attendance Dump'!$E$1:$AI$1,0)
),
INDEX('Active Hour''s Dump'!$D$3:$AH$337,
MATCH($C182,'Active Hour''s Dump'!$A$3:$A$337,0),
MATCH(BI$2,'Active Hour''s Dump'!$D$2:$AH$2,0)
))),"")</f>
        <v>0</v>
      </c>
      <c r="BJ182" s="13">
        <f>_xlfn.IFNA(IF(BJ$3="Productivity",
INDEX('Productivity Dump'!$E$4:$AJ$500,
MATCH($A182,'Productivity Dump'!$A$4:$A$500,0),
MATCH(BJ$2,'Productivity Dump'!$E$3:$AJ$3,0)
),
IF(BJ$3="Attendance",
INDEX('Attendance Dump'!$E$2:$AI$400,
MATCH($A182,'Attendance Dump'!$B$2:$B$400,0),
MATCH(BJ$2,'Attendance Dump'!$E$1:$AI$1,0)
),
INDEX('Active Hour''s Dump'!$D$3:$AH$337,
MATCH($C182,'Active Hour''s Dump'!$A$3:$A$337,0),
MATCH(BJ$2,'Active Hour''s Dump'!$D$2:$AH$2,0)
))),"")</f>
        <v>681.47499999999991</v>
      </c>
      <c r="BK182" s="13" t="str">
        <f>_xlfn.IFNA(IF(BK$3="Productivity",
INDEX('Productivity Dump'!$E$4:$AJ$500,
MATCH($A182,'Productivity Dump'!$A$4:$A$500,0),
MATCH(BK$2,'Productivity Dump'!$E$3:$AJ$3,0)
),
IF(BK$3="Attendance",
INDEX('Attendance Dump'!$E$2:$AI$400,
MATCH($A182,'Attendance Dump'!$B$2:$B$400,0),
MATCH(BK$2,'Attendance Dump'!$E$1:$AI$1,0)
),
INDEX('Active Hour''s Dump'!$D$3:$AH$337,
MATCH($C182,'Active Hour''s Dump'!$A$3:$A$337,0),
MATCH(BK$2,'Active Hour''s Dump'!$D$2:$AH$2,0)
))),"")</f>
        <v>P</v>
      </c>
      <c r="BL182" s="54">
        <f>_xlfn.IFNA(IF(BL$3="Productivity",
INDEX('Productivity Dump'!$E$4:$AJ$500,
MATCH($A182,'Productivity Dump'!$A$4:$A$500,0),
MATCH(BL$2,'Productivity Dump'!$E$3:$AJ$3,0)
),
IF(BL$3="Attendance",
INDEX('Attendance Dump'!$E$2:$AI$400,
MATCH($A182,'Attendance Dump'!$B$2:$B$400,0),
MATCH(BL$2,'Attendance Dump'!$E$1:$AI$1,0)
),
INDEX('Active Hour''s Dump'!$D$3:$AH$337,
MATCH($C182,'Active Hour''s Dump'!$A$3:$A$337,0),
MATCH(BL$2,'Active Hour''s Dump'!$D$2:$AH$2,0)
))),"")</f>
        <v>3.75</v>
      </c>
      <c r="BM182" s="13">
        <f>_xlfn.IFNA(IF(BM$3="Productivity",
INDEX('Productivity Dump'!$E$4:$AJ$500,
MATCH($A182,'Productivity Dump'!$A$4:$A$500,0),
MATCH(BM$2,'Productivity Dump'!$E$3:$AJ$3,0)
),
IF(BM$3="Attendance",
INDEX('Attendance Dump'!$E$2:$AI$400,
MATCH($A182,'Attendance Dump'!$B$2:$B$400,0),
MATCH(BM$2,'Attendance Dump'!$E$1:$AI$1,0)
),
INDEX('Active Hour''s Dump'!$D$3:$AH$337,
MATCH($C182,'Active Hour''s Dump'!$A$3:$A$337,0),
MATCH(BM$2,'Active Hour''s Dump'!$D$2:$AH$2,0)
))),"")</f>
        <v>1399.8559999999995</v>
      </c>
      <c r="BN182" s="13" t="str">
        <f>_xlfn.IFNA(IF(BN$3="Productivity",
INDEX('Productivity Dump'!$E$4:$AJ$500,
MATCH($A182,'Productivity Dump'!$A$4:$A$500,0),
MATCH(BN$2,'Productivity Dump'!$E$3:$AJ$3,0)
),
IF(BN$3="Attendance",
INDEX('Attendance Dump'!$E$2:$AI$400,
MATCH($A182,'Attendance Dump'!$B$2:$B$400,0),
MATCH(BN$2,'Attendance Dump'!$E$1:$AI$1,0)
),
INDEX('Active Hour''s Dump'!$D$3:$AH$337,
MATCH($C182,'Active Hour''s Dump'!$A$3:$A$337,0),
MATCH(BN$2,'Active Hour''s Dump'!$D$2:$AH$2,0)
))),"")</f>
        <v>P</v>
      </c>
      <c r="BO182" s="54">
        <f>_xlfn.IFNA(IF(BO$3="Productivity",
INDEX('Productivity Dump'!$E$4:$AJ$500,
MATCH($A182,'Productivity Dump'!$A$4:$A$500,0),
MATCH(BO$2,'Productivity Dump'!$E$3:$AJ$3,0)
),
IF(BO$3="Attendance",
INDEX('Attendance Dump'!$E$2:$AI$400,
MATCH($A182,'Attendance Dump'!$B$2:$B$400,0),
MATCH(BO$2,'Attendance Dump'!$E$1:$AI$1,0)
),
INDEX('Active Hour''s Dump'!$D$3:$AH$337,
MATCH($C182,'Active Hour''s Dump'!$A$3:$A$337,0),
MATCH(BO$2,'Active Hour''s Dump'!$D$2:$AH$2,0)
))),"")</f>
        <v>9.25</v>
      </c>
      <c r="BP182" s="13">
        <f>_xlfn.IFNA(IF(BP$3="Productivity",
INDEX('Productivity Dump'!$E$4:$AJ$500,
MATCH($A182,'Productivity Dump'!$A$4:$A$500,0),
MATCH(BP$2,'Productivity Dump'!$E$3:$AJ$3,0)
),
IF(BP$3="Attendance",
INDEX('Attendance Dump'!$E$2:$AI$400,
MATCH($A182,'Attendance Dump'!$B$2:$B$400,0),
MATCH(BP$2,'Attendance Dump'!$E$1:$AI$1,0)
),
INDEX('Active Hour''s Dump'!$D$3:$AH$337,
MATCH($C182,'Active Hour''s Dump'!$A$3:$A$337,0),
MATCH(BP$2,'Active Hour''s Dump'!$D$2:$AH$2,0)
))),"")</f>
        <v>1420.8920000000001</v>
      </c>
      <c r="BQ182" s="13" t="str">
        <f>_xlfn.IFNA(IF(BQ$3="Productivity",
INDEX('Productivity Dump'!$E$4:$AJ$500,
MATCH($A182,'Productivity Dump'!$A$4:$A$500,0),
MATCH(BQ$2,'Productivity Dump'!$E$3:$AJ$3,0)
),
IF(BQ$3="Attendance",
INDEX('Attendance Dump'!$E$2:$AI$400,
MATCH($A182,'Attendance Dump'!$B$2:$B$400,0),
MATCH(BQ$2,'Attendance Dump'!$E$1:$AI$1,0)
),
INDEX('Active Hour''s Dump'!$D$3:$AH$337,
MATCH($C182,'Active Hour''s Dump'!$A$3:$A$337,0),
MATCH(BQ$2,'Active Hour''s Dump'!$D$2:$AH$2,0)
))),"")</f>
        <v>P</v>
      </c>
      <c r="BR182" s="54">
        <f>_xlfn.IFNA(IF(BR$3="Productivity",
INDEX('Productivity Dump'!$E$4:$AJ$500,
MATCH($A182,'Productivity Dump'!$A$4:$A$500,0),
MATCH(BR$2,'Productivity Dump'!$E$3:$AJ$3,0)
),
IF(BR$3="Attendance",
INDEX('Attendance Dump'!$E$2:$AI$400,
MATCH($A182,'Attendance Dump'!$B$2:$B$400,0),
MATCH(BR$2,'Attendance Dump'!$E$1:$AI$1,0)
),
INDEX('Active Hour''s Dump'!$D$3:$AH$337,
MATCH($C182,'Active Hour''s Dump'!$A$3:$A$337,0),
MATCH(BR$2,'Active Hour''s Dump'!$D$2:$AH$2,0)
))),"")</f>
        <v>8.25</v>
      </c>
      <c r="BS182" s="13">
        <f>_xlfn.IFNA(IF(BS$3="Productivity",
INDEX('Productivity Dump'!$E$4:$AJ$500,
MATCH($A182,'Productivity Dump'!$A$4:$A$500,0),
MATCH(BS$2,'Productivity Dump'!$E$3:$AJ$3,0)
),
IF(BS$3="Attendance",
INDEX('Attendance Dump'!$E$2:$AI$400,
MATCH($A182,'Attendance Dump'!$B$2:$B$400,0),
MATCH(BS$2,'Attendance Dump'!$E$1:$AI$1,0)
),
INDEX('Active Hour''s Dump'!$D$3:$AH$337,
MATCH($C182,'Active Hour''s Dump'!$A$3:$A$337,0),
MATCH(BS$2,'Active Hour''s Dump'!$D$2:$AH$2,0)
))),"")</f>
        <v>1373.9369999999999</v>
      </c>
      <c r="BT182" s="13" t="str">
        <f>_xlfn.IFNA(IF(BT$3="Productivity",
INDEX('Productivity Dump'!$E$4:$AJ$500,
MATCH($A182,'Productivity Dump'!$A$4:$A$500,0),
MATCH(BT$2,'Productivity Dump'!$E$3:$AJ$3,0)
),
IF(BT$3="Attendance",
INDEX('Attendance Dump'!$E$2:$AI$400,
MATCH($A182,'Attendance Dump'!$B$2:$B$400,0),
MATCH(BT$2,'Attendance Dump'!$E$1:$AI$1,0)
),
INDEX('Active Hour''s Dump'!$D$3:$AH$337,
MATCH($C182,'Active Hour''s Dump'!$A$3:$A$337,0),
MATCH(BT$2,'Active Hour''s Dump'!$D$2:$AH$2,0)
))),"")</f>
        <v>H(P)</v>
      </c>
      <c r="BU182" s="54">
        <f>_xlfn.IFNA(IF(BU$3="Productivity",
INDEX('Productivity Dump'!$E$4:$AJ$500,
MATCH($A182,'Productivity Dump'!$A$4:$A$500,0),
MATCH(BU$2,'Productivity Dump'!$E$3:$AJ$3,0)
),
IF(BU$3="Attendance",
INDEX('Attendance Dump'!$E$2:$AI$400,
MATCH($A182,'Attendance Dump'!$B$2:$B$400,0),
MATCH(BU$2,'Attendance Dump'!$E$1:$AI$1,0)
),
INDEX('Active Hour''s Dump'!$D$3:$AH$337,
MATCH($C182,'Active Hour''s Dump'!$A$3:$A$337,0),
MATCH(BU$2,'Active Hour''s Dump'!$D$2:$AH$2,0)
))),"")</f>
        <v>8.5833333333333304</v>
      </c>
      <c r="BV182" s="13">
        <f>_xlfn.IFNA(IF(BV$3="Productivity",
INDEX('Productivity Dump'!$E$4:$AJ$500,
MATCH($A182,'Productivity Dump'!$A$4:$A$500,0),
MATCH(BV$2,'Productivity Dump'!$E$3:$AJ$3,0)
),
IF(BV$3="Attendance",
INDEX('Attendance Dump'!$E$2:$AI$400,
MATCH($A182,'Attendance Dump'!$B$2:$B$400,0),
MATCH(BV$2,'Attendance Dump'!$E$1:$AI$1,0)
),
INDEX('Active Hour''s Dump'!$D$3:$AH$337,
MATCH($C182,'Active Hour''s Dump'!$A$3:$A$337,0),
MATCH(BV$2,'Active Hour''s Dump'!$D$2:$AH$2,0)
))),"")</f>
        <v>1394.934</v>
      </c>
      <c r="BW182" s="13" t="str">
        <f>_xlfn.IFNA(IF(BW$3="Productivity",
INDEX('Productivity Dump'!$E$4:$AJ$500,
MATCH($A182,'Productivity Dump'!$A$4:$A$500,0),
MATCH(BW$2,'Productivity Dump'!$E$3:$AJ$3,0)
),
IF(BW$3="Attendance",
INDEX('Attendance Dump'!$E$2:$AI$400,
MATCH($A182,'Attendance Dump'!$B$2:$B$400,0),
MATCH(BW$2,'Attendance Dump'!$E$1:$AI$1,0)
),
INDEX('Active Hour''s Dump'!$D$3:$AH$337,
MATCH($C182,'Active Hour''s Dump'!$A$3:$A$337,0),
MATCH(BW$2,'Active Hour''s Dump'!$D$2:$AH$2,0)
))),"")</f>
        <v>P</v>
      </c>
      <c r="BX182" s="54">
        <f>_xlfn.IFNA(IF(BX$3="Productivity",
INDEX('Productivity Dump'!$E$4:$AJ$500,
MATCH($A182,'Productivity Dump'!$A$4:$A$500,0),
MATCH(BX$2,'Productivity Dump'!$E$3:$AJ$3,0)
),
IF(BX$3="Attendance",
INDEX('Attendance Dump'!$E$2:$AI$400,
MATCH($A182,'Attendance Dump'!$B$2:$B$400,0),
MATCH(BX$2,'Attendance Dump'!$E$1:$AI$1,0)
),
INDEX('Active Hour''s Dump'!$D$3:$AH$337,
MATCH($C182,'Active Hour''s Dump'!$A$3:$A$337,0),
MATCH(BX$2,'Active Hour''s Dump'!$D$2:$AH$2,0)
))),"")</f>
        <v>8.8333333333333304</v>
      </c>
      <c r="BY182" s="13">
        <f>_xlfn.IFNA(IF(BY$3="Productivity",
INDEX('Productivity Dump'!$E$4:$AJ$500,
MATCH($A182,'Productivity Dump'!$A$4:$A$500,0),
MATCH(BY$2,'Productivity Dump'!$E$3:$AJ$3,0)
),
IF(BY$3="Attendance",
INDEX('Attendance Dump'!$E$2:$AI$400,
MATCH($A182,'Attendance Dump'!$B$2:$B$400,0),
MATCH(BY$2,'Attendance Dump'!$E$1:$AI$1,0)
),
INDEX('Active Hour''s Dump'!$D$3:$AH$337,
MATCH($C182,'Active Hour''s Dump'!$A$3:$A$337,0),
MATCH(BY$2,'Active Hour''s Dump'!$D$2:$AH$2,0)
))),"")</f>
        <v>887.04599999999994</v>
      </c>
      <c r="BZ182" s="13" t="str">
        <f>_xlfn.IFNA(IF(BZ$3="Productivity",
INDEX('Productivity Dump'!$E$4:$AJ$500,
MATCH($A182,'Productivity Dump'!$A$4:$A$500,0),
MATCH(BZ$2,'Productivity Dump'!$E$3:$AJ$3,0)
),
IF(BZ$3="Attendance",
INDEX('Attendance Dump'!$E$2:$AI$400,
MATCH($A182,'Attendance Dump'!$B$2:$B$400,0),
MATCH(BZ$2,'Attendance Dump'!$E$1:$AI$1,0)
),
INDEX('Active Hour''s Dump'!$D$3:$AH$337,
MATCH($C182,'Active Hour''s Dump'!$A$3:$A$337,0),
MATCH(BZ$2,'Active Hour''s Dump'!$D$2:$AH$2,0)
))),"")</f>
        <v>P</v>
      </c>
      <c r="CA182" s="54">
        <f>_xlfn.IFNA(IF(CA$3="Productivity",
INDEX('Productivity Dump'!$E$4:$AJ$500,
MATCH($A182,'Productivity Dump'!$A$4:$A$500,0),
MATCH(CA$2,'Productivity Dump'!$E$3:$AJ$3,0)
),
IF(CA$3="Attendance",
INDEX('Attendance Dump'!$E$2:$AI$400,
MATCH($A182,'Attendance Dump'!$B$2:$B$400,0),
MATCH(CA$2,'Attendance Dump'!$E$1:$AI$1,0)
),
INDEX('Active Hour''s Dump'!$D$3:$AH$337,
MATCH($C182,'Active Hour''s Dump'!$A$3:$A$337,0),
MATCH(CA$2,'Active Hour''s Dump'!$D$2:$AH$2,0)
))),"")</f>
        <v>6.75</v>
      </c>
      <c r="CB182" s="13">
        <f>_xlfn.IFNA(IF(CB$3="Productivity",
INDEX('Productivity Dump'!$E$4:$AJ$500,
MATCH($A182,'Productivity Dump'!$A$4:$A$500,0),
MATCH(CB$2,'Productivity Dump'!$E$3:$AJ$3,0)
),
IF(CB$3="Attendance",
INDEX('Attendance Dump'!$E$2:$AI$400,
MATCH($A182,'Attendance Dump'!$B$2:$B$400,0),
MATCH(CB$2,'Attendance Dump'!$E$1:$AI$1,0)
),
INDEX('Active Hour''s Dump'!$D$3:$AH$337,
MATCH($C182,'Active Hour''s Dump'!$A$3:$A$337,0),
MATCH(CB$2,'Active Hour''s Dump'!$D$2:$AH$2,0)
))),"")</f>
        <v>0</v>
      </c>
      <c r="CC182" s="13" t="str">
        <f>_xlfn.IFNA(IF(CC$3="Productivity",
INDEX('Productivity Dump'!$E$4:$AJ$500,
MATCH($A182,'Productivity Dump'!$A$4:$A$500,0),
MATCH(CC$2,'Productivity Dump'!$E$3:$AJ$3,0)
),
IF(CC$3="Attendance",
INDEX('Attendance Dump'!$E$2:$AI$400,
MATCH($A182,'Attendance Dump'!$B$2:$B$400,0),
MATCH(CC$2,'Attendance Dump'!$E$1:$AI$1,0)
),
INDEX('Active Hour''s Dump'!$D$3:$AH$337,
MATCH($C182,'Active Hour''s Dump'!$A$3:$A$337,0),
MATCH(CC$2,'Active Hour''s Dump'!$D$2:$AH$2,0)
))),"")</f>
        <v>WO</v>
      </c>
      <c r="CD182" s="54">
        <f>_xlfn.IFNA(IF(CD$3="Productivity",
INDEX('Productivity Dump'!$E$4:$AJ$500,
MATCH($A182,'Productivity Dump'!$A$4:$A$500,0),
MATCH(CD$2,'Productivity Dump'!$E$3:$AJ$3,0)
),
IF(CD$3="Attendance",
INDEX('Attendance Dump'!$E$2:$AI$400,
MATCH($A182,'Attendance Dump'!$B$2:$B$400,0),
MATCH(CD$2,'Attendance Dump'!$E$1:$AI$1,0)
),
INDEX('Active Hour''s Dump'!$D$3:$AH$337,
MATCH($C182,'Active Hour''s Dump'!$A$3:$A$337,0),
MATCH(CD$2,'Active Hour''s Dump'!$D$2:$AH$2,0)
))),"")</f>
        <v>0</v>
      </c>
      <c r="CE182" s="13">
        <f>_xlfn.IFNA(IF(CE$3="Productivity",
INDEX('Productivity Dump'!$E$4:$AJ$500,
MATCH($A182,'Productivity Dump'!$A$4:$A$500,0),
MATCH(CE$2,'Productivity Dump'!$E$3:$AJ$3,0)
),
IF(CE$3="Attendance",
INDEX('Attendance Dump'!$E$2:$AI$400,
MATCH($A182,'Attendance Dump'!$B$2:$B$400,0),
MATCH(CE$2,'Attendance Dump'!$E$1:$AI$1,0)
),
INDEX('Active Hour''s Dump'!$D$3:$AH$337,
MATCH($C182,'Active Hour''s Dump'!$A$3:$A$337,0),
MATCH(CE$2,'Active Hour''s Dump'!$D$2:$AH$2,0)
))),"")</f>
        <v>669.38499999999999</v>
      </c>
      <c r="CF182" s="13" t="str">
        <f>_xlfn.IFNA(IF(CF$3="Productivity",
INDEX('Productivity Dump'!$E$4:$AJ$500,
MATCH($A182,'Productivity Dump'!$A$4:$A$500,0),
MATCH(CF$2,'Productivity Dump'!$E$3:$AJ$3,0)
),
IF(CF$3="Attendance",
INDEX('Attendance Dump'!$E$2:$AI$400,
MATCH($A182,'Attendance Dump'!$B$2:$B$400,0),
MATCH(CF$2,'Attendance Dump'!$E$1:$AI$1,0)
),
INDEX('Active Hour''s Dump'!$D$3:$AH$337,
MATCH($C182,'Active Hour''s Dump'!$A$3:$A$337,0),
MATCH(CF$2,'Active Hour''s Dump'!$D$2:$AH$2,0)
))),"")</f>
        <v>P</v>
      </c>
      <c r="CG182" s="54">
        <f>_xlfn.IFNA(IF(CG$3="Productivity",
INDEX('Productivity Dump'!$E$4:$AJ$500,
MATCH($A182,'Productivity Dump'!$A$4:$A$500,0),
MATCH(CG$2,'Productivity Dump'!$E$3:$AJ$3,0)
),
IF(CG$3="Attendance",
INDEX('Attendance Dump'!$E$2:$AI$400,
MATCH($A182,'Attendance Dump'!$B$2:$B$400,0),
MATCH(CG$2,'Attendance Dump'!$E$1:$AI$1,0)
),
INDEX('Active Hour''s Dump'!$D$3:$AH$337,
MATCH($C182,'Active Hour''s Dump'!$A$3:$A$337,0),
MATCH(CG$2,'Active Hour''s Dump'!$D$2:$AH$2,0)
))),"")</f>
        <v>4.5</v>
      </c>
      <c r="CH182" s="13">
        <f>_xlfn.IFNA(IF(CH$3="Productivity",
INDEX('Productivity Dump'!$E$4:$AJ$500,
MATCH($A182,'Productivity Dump'!$A$4:$A$500,0),
MATCH(CH$2,'Productivity Dump'!$E$3:$AJ$3,0)
),
IF(CH$3="Attendance",
INDEX('Attendance Dump'!$E$2:$AI$400,
MATCH($A182,'Attendance Dump'!$B$2:$B$400,0),
MATCH(CH$2,'Attendance Dump'!$E$1:$AI$1,0)
),
INDEX('Active Hour''s Dump'!$D$3:$AH$337,
MATCH($C182,'Active Hour''s Dump'!$A$3:$A$337,0),
MATCH(CH$2,'Active Hour''s Dump'!$D$2:$AH$2,0)
))),"")</f>
        <v>1344.3979999999999</v>
      </c>
      <c r="CI182" s="13" t="str">
        <f>_xlfn.IFNA(IF(CI$3="Productivity",
INDEX('Productivity Dump'!$E$4:$AJ$500,
MATCH($A182,'Productivity Dump'!$A$4:$A$500,0),
MATCH(CI$2,'Productivity Dump'!$E$3:$AJ$3,0)
),
IF(CI$3="Attendance",
INDEX('Attendance Dump'!$E$2:$AI$400,
MATCH($A182,'Attendance Dump'!$B$2:$B$400,0),
MATCH(CI$2,'Attendance Dump'!$E$1:$AI$1,0)
),
INDEX('Active Hour''s Dump'!$D$3:$AH$337,
MATCH($C182,'Active Hour''s Dump'!$A$3:$A$337,0),
MATCH(CI$2,'Active Hour''s Dump'!$D$2:$AH$2,0)
))),"")</f>
        <v>P</v>
      </c>
      <c r="CJ182" s="54">
        <f>_xlfn.IFNA(IF(CJ$3="Productivity",
INDEX('Productivity Dump'!$E$4:$AJ$500,
MATCH($A182,'Productivity Dump'!$A$4:$A$500,0),
MATCH(CJ$2,'Productivity Dump'!$E$3:$AJ$3,0)
),
IF(CJ$3="Attendance",
INDEX('Attendance Dump'!$E$2:$AI$400,
MATCH($A182,'Attendance Dump'!$B$2:$B$400,0),
MATCH(CJ$2,'Attendance Dump'!$E$1:$AI$1,0)
),
INDEX('Active Hour''s Dump'!$D$3:$AH$337,
MATCH($C182,'Active Hour''s Dump'!$A$3:$A$337,0),
MATCH(CJ$2,'Active Hour''s Dump'!$D$2:$AH$2,0)
))),"")</f>
        <v>8.9166666666666696</v>
      </c>
      <c r="CK182" s="13">
        <f>_xlfn.IFNA(IF(CK$3="Productivity",
INDEX('Productivity Dump'!$E$4:$AJ$500,
MATCH($A182,'Productivity Dump'!$A$4:$A$500,0),
MATCH(CK$2,'Productivity Dump'!$E$3:$AJ$3,0)
),
IF(CK$3="Attendance",
INDEX('Attendance Dump'!$E$2:$AI$400,
MATCH($A182,'Attendance Dump'!$B$2:$B$400,0),
MATCH(CK$2,'Attendance Dump'!$E$1:$AI$1,0)
),
INDEX('Active Hour''s Dump'!$D$3:$AH$337,
MATCH($C182,'Active Hour''s Dump'!$A$3:$A$337,0),
MATCH(CK$2,'Active Hour''s Dump'!$D$2:$AH$2,0)
))),"")</f>
        <v>1299.605</v>
      </c>
      <c r="CL182" s="13" t="str">
        <f>_xlfn.IFNA(IF(CL$3="Productivity",
INDEX('Productivity Dump'!$E$4:$AJ$500,
MATCH($A182,'Productivity Dump'!$A$4:$A$500,0),
MATCH(CL$2,'Productivity Dump'!$E$3:$AJ$3,0)
),
IF(CL$3="Attendance",
INDEX('Attendance Dump'!$E$2:$AI$400,
MATCH($A182,'Attendance Dump'!$B$2:$B$400,0),
MATCH(CL$2,'Attendance Dump'!$E$1:$AI$1,0)
),
INDEX('Active Hour''s Dump'!$D$3:$AH$337,
MATCH($C182,'Active Hour''s Dump'!$A$3:$A$337,0),
MATCH(CL$2,'Active Hour''s Dump'!$D$2:$AH$2,0)
))),"")</f>
        <v>P</v>
      </c>
      <c r="CM182" s="54">
        <f>_xlfn.IFNA(IF(CM$3="Productivity",
INDEX('Productivity Dump'!$E$4:$AJ$500,
MATCH($A182,'Productivity Dump'!$A$4:$A$500,0),
MATCH(CM$2,'Productivity Dump'!$E$3:$AJ$3,0)
),
IF(CM$3="Attendance",
INDEX('Attendance Dump'!$E$2:$AI$400,
MATCH($A182,'Attendance Dump'!$B$2:$B$400,0),
MATCH(CM$2,'Attendance Dump'!$E$1:$AI$1,0)
),
INDEX('Active Hour''s Dump'!$D$3:$AH$337,
MATCH($C182,'Active Hour''s Dump'!$A$3:$A$337,0),
MATCH(CM$2,'Active Hour''s Dump'!$D$2:$AH$2,0)
))),"")</f>
        <v>7.3333333333333304</v>
      </c>
      <c r="CN182" s="13">
        <f>_xlfn.IFNA(IF(CN$3="Productivity",
INDEX('Productivity Dump'!$E$4:$AJ$500,
MATCH($A182,'Productivity Dump'!$A$4:$A$500,0),
MATCH(CN$2,'Productivity Dump'!$E$3:$AJ$3,0)
),
IF(CN$3="Attendance",
INDEX('Attendance Dump'!$E$2:$AI$400,
MATCH($A182,'Attendance Dump'!$B$2:$B$400,0),
MATCH(CN$2,'Attendance Dump'!$E$1:$AI$1,0)
),
INDEX('Active Hour''s Dump'!$D$3:$AH$337,
MATCH($C182,'Active Hour''s Dump'!$A$3:$A$337,0),
MATCH(CN$2,'Active Hour''s Dump'!$D$2:$AH$2,0)
))),"")</f>
        <v>0</v>
      </c>
      <c r="CO182" s="13">
        <f>_xlfn.IFNA(IF(CO$3="Productivity",
INDEX('Productivity Dump'!$E$4:$AJ$500,
MATCH($A182,'Productivity Dump'!$A$4:$A$500,0),
MATCH(CO$2,'Productivity Dump'!$E$3:$AJ$3,0)
),
IF(CO$3="Attendance",
INDEX('Attendance Dump'!$E$2:$AI$400,
MATCH($A182,'Attendance Dump'!$B$2:$B$400,0),
MATCH(CO$2,'Attendance Dump'!$E$1:$AI$1,0)
),
INDEX('Active Hour''s Dump'!$D$3:$AH$337,
MATCH($C182,'Active Hour''s Dump'!$A$3:$A$337,0),
MATCH(CO$2,'Active Hour''s Dump'!$D$2:$AH$2,0)
))),"")</f>
        <v>0</v>
      </c>
      <c r="CP182" s="54">
        <f>_xlfn.IFNA(IF(CP$3="Productivity",
INDEX('Productivity Dump'!$E$4:$AJ$500,
MATCH($A182,'Productivity Dump'!$A$4:$A$500,0),
MATCH(CP$2,'Productivity Dump'!$E$3:$AJ$3,0)
),
IF(CP$3="Attendance",
INDEX('Attendance Dump'!$E$2:$AI$400,
MATCH($A182,'Attendance Dump'!$B$2:$B$400,0),
MATCH(CP$2,'Attendance Dump'!$E$1:$AI$1,0)
),
INDEX('Active Hour''s Dump'!$D$3:$AH$337,
MATCH($C182,'Active Hour''s Dump'!$A$3:$A$337,0),
MATCH(CP$2,'Active Hour''s Dump'!$D$2:$AH$2,0)
))),"")</f>
        <v>0</v>
      </c>
      <c r="CQ182" s="13">
        <f>_xlfn.IFNA(IF(CQ$3="Productivity",
INDEX('Productivity Dump'!$E$4:$AJ$500,
MATCH($A182,'Productivity Dump'!$A$4:$A$500,0),
MATCH(CQ$2,'Productivity Dump'!$E$3:$AJ$3,0)
),
IF(CQ$3="Attendance",
INDEX('Attendance Dump'!$E$2:$AI$400,
MATCH($A182,'Attendance Dump'!$B$2:$B$400,0),
MATCH(CQ$2,'Attendance Dump'!$E$1:$AI$1,0)
),
INDEX('Active Hour''s Dump'!$D$3:$AH$337,
MATCH($C182,'Active Hour''s Dump'!$A$3:$A$337,0),
MATCH(CQ$2,'Active Hour''s Dump'!$D$2:$AH$2,0)
))),"")</f>
        <v>0</v>
      </c>
      <c r="CR182" s="13">
        <f>_xlfn.IFNA(IF(CR$3="Productivity",
INDEX('Productivity Dump'!$E$4:$AJ$500,
MATCH($A182,'Productivity Dump'!$A$4:$A$500,0),
MATCH(CR$2,'Productivity Dump'!$E$3:$AJ$3,0)
),
IF(CR$3="Attendance",
INDEX('Attendance Dump'!$E$2:$AI$400,
MATCH($A182,'Attendance Dump'!$B$2:$B$400,0),
MATCH(CR$2,'Attendance Dump'!$E$1:$AI$1,0)
),
INDEX('Active Hour''s Dump'!$D$3:$AH$337,
MATCH($C182,'Active Hour''s Dump'!$A$3:$A$337,0),
MATCH(CR$2,'Active Hour''s Dump'!$D$2:$AH$2,0)
))),"")</f>
        <v>0</v>
      </c>
      <c r="CS182" s="54">
        <f>_xlfn.IFNA(IF(CS$3="Productivity",
INDEX('Productivity Dump'!$E$4:$AJ$500,
MATCH($A182,'Productivity Dump'!$A$4:$A$500,0),
MATCH(CS$2,'Productivity Dump'!$E$3:$AJ$3,0)
),
IF(CS$3="Attendance",
INDEX('Attendance Dump'!$E$2:$AI$400,
MATCH($A182,'Attendance Dump'!$B$2:$B$400,0),
MATCH(CS$2,'Attendance Dump'!$E$1:$AI$1,0)
),
INDEX('Active Hour''s Dump'!$D$3:$AH$337,
MATCH($C182,'Active Hour''s Dump'!$A$3:$A$337,0),
MATCH(CS$2,'Active Hour''s Dump'!$D$2:$AH$2,0)
))),"")</f>
        <v>0</v>
      </c>
      <c r="CT182" s="13">
        <f>_xlfn.IFNA(IF(CT$3="Productivity",
INDEX('Productivity Dump'!$E$4:$AJ$500,
MATCH($A182,'Productivity Dump'!$A$4:$A$500,0),
MATCH(CT$2,'Productivity Dump'!$E$3:$AJ$3,0)
),
IF(CT$3="Attendance",
INDEX('Attendance Dump'!$E$2:$AI$400,
MATCH($A182,'Attendance Dump'!$B$2:$B$400,0),
MATCH(CT$2,'Attendance Dump'!$E$1:$AI$1,0)
),
INDEX('Active Hour''s Dump'!$D$3:$AH$337,
MATCH($C182,'Active Hour''s Dump'!$A$3:$A$337,0),
MATCH(CT$2,'Active Hour''s Dump'!$D$2:$AH$2,0)
))),"")</f>
        <v>0</v>
      </c>
      <c r="CU182" s="13">
        <f>_xlfn.IFNA(IF(CU$3="Productivity",
INDEX('Productivity Dump'!$E$4:$AJ$500,
MATCH($A182,'Productivity Dump'!$A$4:$A$500,0),
MATCH(CU$2,'Productivity Dump'!$E$3:$AJ$3,0)
),
IF(CU$3="Attendance",
INDEX('Attendance Dump'!$E$2:$AI$400,
MATCH($A182,'Attendance Dump'!$B$2:$B$400,0),
MATCH(CU$2,'Attendance Dump'!$E$1:$AI$1,0)
),
INDEX('Active Hour''s Dump'!$D$3:$AH$337,
MATCH($C182,'Active Hour''s Dump'!$A$3:$A$337,0),
MATCH(CU$2,'Active Hour''s Dump'!$D$2:$AH$2,0)
))),"")</f>
        <v>0</v>
      </c>
      <c r="CV182" s="54">
        <f>_xlfn.IFNA(IF(CV$3="Productivity",
INDEX('Productivity Dump'!$E$4:$AJ$500,
MATCH($A182,'Productivity Dump'!$A$4:$A$500,0),
MATCH(CV$2,'Productivity Dump'!$E$3:$AJ$3,0)
),
IF(CV$3="Attendance",
INDEX('Attendance Dump'!$E$2:$AI$400,
MATCH($A182,'Attendance Dump'!$B$2:$B$400,0),
MATCH(CV$2,'Attendance Dump'!$E$1:$AI$1,0)
),
INDEX('Active Hour''s Dump'!$D$3:$AH$337,
MATCH($C182,'Active Hour''s Dump'!$A$3:$A$337,0),
MATCH(CV$2,'Active Hour''s Dump'!$D$2:$AH$2,0)
))),"")</f>
        <v>0</v>
      </c>
      <c r="CW182" s="13"/>
      <c r="CX182" s="13"/>
      <c r="CY182" s="54"/>
      <c r="DA182" s="57">
        <f t="shared" si="81"/>
        <v>180.58333333333337</v>
      </c>
      <c r="DB182" s="35">
        <f t="shared" si="82"/>
        <v>29507.378000000001</v>
      </c>
      <c r="DC182" s="35">
        <f t="shared" si="77"/>
        <v>0</v>
      </c>
      <c r="DD182" s="35">
        <f t="shared" ca="1" si="80"/>
        <v>0</v>
      </c>
      <c r="DF182" s="32" cm="1">
        <f t="array" ref="DF182">SUMPRODUCT(
    (MOD(COLUMN(H182:CV182) - COLUMN(H182), 3) = 0) *
    (H182:CV182 = 0) *
    (I182:CW182 = "P") *
    (COUNTIF(UKHoliday, H$2:CV$2) = 0)
)</f>
        <v>0</v>
      </c>
      <c r="DG182" s="33" cm="1">
        <f t="array" ref="DG182">SUMPRODUCT(
  (MOD(COLUMN(H182:CV182) - COLUMN(H182), 3) = 0) *
  (H182:CV182 &gt; 0) *
  (H182:CV182 &lt; 0.5 * IF(((WEEKDAY(H$2:CV$2, 2) = 1) + (WEEKDAY(H$2:CV$2, 2) = 6)), G182, F182)) *
  (I182:CW182 = "P") *
  (COUNTIF(UKHoliday, H$2:CV$2) = 0)
)</f>
        <v>0</v>
      </c>
      <c r="DH182" s="33" cm="1">
        <f t="array" ref="DH182">SUMPRODUCT(
  (MOD(COLUMN(H182:CV182) - COLUMN(H182), 3) = 0) *
  (H182:CV182 &gt; 0.5 * IF(((WEEKDAY(H$2:CV$2, 2) = 1) + (WEEKDAY(H$2:CV$2, 2) = 6)), $G182, $F182)) *
  (H182:CV182 &lt; 0.8 * IF(((WEEKDAY(H$2:CV$2, 2) = 1) + (WEEKDAY(H$2:CV$2, 2) = 6)), $G182, $F182)) *
  (I182:CW182 = "P") *
  (COUNTIF(UKHoliday, H$2:CV$2) = 0)
)</f>
        <v>0</v>
      </c>
      <c r="DI182" s="33" cm="1">
        <f t="array" ref="DI182">SUMPRODUCT(
  (MOD(COLUMN(H182:CV182) - COLUMN(H182), 3) = 0) *
  (H182:CV182 &gt; 0.8 * IF(((WEEKDAY(H$2:CV$2, 2) = 1) + (WEEKDAY(H$2:CV$2, 2) = 6)), $G182, $F182)) *
  (H182:CV182 &lt; 1 * IF(((WEEKDAY(H$2:CV$2, 2) = 1) + (WEEKDAY(H$2:CV$2, 2) = 6)), $G182, $F182)) *
  (I182:CW182 = "P") *
  (COUNTIF(UKHoliday, H$2:CV$2) = 0)
)</f>
        <v>1</v>
      </c>
    </row>
    <row r="183" spans="1:113" x14ac:dyDescent="0.3">
      <c r="A183" s="39" t="s">
        <v>282</v>
      </c>
      <c r="B183" s="39" t="s">
        <v>281</v>
      </c>
      <c r="C183" s="9" t="s">
        <v>719</v>
      </c>
      <c r="D183" s="62" t="s">
        <v>945</v>
      </c>
      <c r="E183" s="35">
        <v>20000</v>
      </c>
      <c r="F183" s="35">
        <f t="shared" si="78"/>
        <v>1000</v>
      </c>
      <c r="G183" s="35">
        <f t="shared" si="79"/>
        <v>500</v>
      </c>
      <c r="H183" s="13">
        <f>_xlfn.IFNA(IF(H$3="Productivity",
INDEX('Productivity Dump'!$E$4:$AJ$500,
MATCH($A183,'Productivity Dump'!$A$4:$A$500,0),
MATCH(H$2,'Productivity Dump'!$E$3:$AJ$3,0)
),
IF(H$3="Attendance",
INDEX('Attendance Dump'!$E$2:$AI$400,
MATCH($A183,'Attendance Dump'!$B$2:$B$400,0),
MATCH(H$2,'Attendance Dump'!$E$1:$AI$1,0)
),
INDEX('Active Hour''s Dump'!$D$3:$AH$337,
MATCH($C183,'Active Hour''s Dump'!$A$3:$A$337,0),
MATCH(H$2,'Active Hour''s Dump'!$D$2:$AH$2,0)
))),"")</f>
        <v>1018.32</v>
      </c>
      <c r="I183" s="13" t="str">
        <f>_xlfn.IFNA(IF(I$3="Productivity",
INDEX('Productivity Dump'!$E$4:$AJ$500,
MATCH($A183,'Productivity Dump'!$A$4:$A$500,0),
MATCH(I$2,'Productivity Dump'!$E$3:$AJ$3,0)
),
IF(I$3="Attendance",
INDEX('Attendance Dump'!$E$2:$AI$400,
MATCH($A183,'Attendance Dump'!$B$2:$B$400,0),
MATCH(I$2,'Attendance Dump'!$E$1:$AI$1,0)
),
INDEX('Active Hour''s Dump'!$D$3:$AH$337,
MATCH($C183,'Active Hour''s Dump'!$A$3:$A$337,0),
MATCH(I$2,'Active Hour''s Dump'!$D$2:$AH$2,0)
))),"")</f>
        <v>P</v>
      </c>
      <c r="J183" s="54">
        <f>_xlfn.IFNA(IF(J$3="Productivity",
INDEX('Productivity Dump'!$E$4:$AJ$500,
MATCH($A183,'Productivity Dump'!$A$4:$A$500,0),
MATCH(J$2,'Productivity Dump'!$E$3:$AJ$3,0)
),
IF(J$3="Attendance",
INDEX('Attendance Dump'!$E$2:$AI$400,
MATCH($A183,'Attendance Dump'!$B$2:$B$400,0),
MATCH(J$2,'Attendance Dump'!$E$1:$AI$1,0)
),
INDEX('Active Hour''s Dump'!$D$3:$AH$337,
MATCH($C183,'Active Hour''s Dump'!$A$3:$A$337,0),
MATCH(J$2,'Active Hour''s Dump'!$D$2:$AH$2,0)
))),"")</f>
        <v>5.8333333333333304</v>
      </c>
      <c r="K183" s="13">
        <f>_xlfn.IFNA(IF(K$3="Productivity",
INDEX('Productivity Dump'!$E$4:$AJ$500,
MATCH($A183,'Productivity Dump'!$A$4:$A$500,0),
MATCH(K$2,'Productivity Dump'!$E$3:$AJ$3,0)
),
IF(K$3="Attendance",
INDEX('Attendance Dump'!$E$2:$AI$400,
MATCH($A183,'Attendance Dump'!$B$2:$B$400,0),
MATCH(K$2,'Attendance Dump'!$E$1:$AI$1,0)
),
INDEX('Active Hour''s Dump'!$D$3:$AH$337,
MATCH($C183,'Active Hour''s Dump'!$A$3:$A$337,0),
MATCH(K$2,'Active Hour''s Dump'!$D$2:$AH$2,0)
))),"")</f>
        <v>1176.3529999999998</v>
      </c>
      <c r="L183" s="13" t="str">
        <f>_xlfn.IFNA(IF(L$3="Productivity",
INDEX('Productivity Dump'!$E$4:$AJ$500,
MATCH($A183,'Productivity Dump'!$A$4:$A$500,0),
MATCH(L$2,'Productivity Dump'!$E$3:$AJ$3,0)
),
IF(L$3="Attendance",
INDEX('Attendance Dump'!$E$2:$AI$400,
MATCH($A183,'Attendance Dump'!$B$2:$B$400,0),
MATCH(L$2,'Attendance Dump'!$E$1:$AI$1,0)
),
INDEX('Active Hour''s Dump'!$D$3:$AH$337,
MATCH($C183,'Active Hour''s Dump'!$A$3:$A$337,0),
MATCH(L$2,'Active Hour''s Dump'!$D$2:$AH$2,0)
))),"")</f>
        <v>P</v>
      </c>
      <c r="M183" s="54">
        <f>_xlfn.IFNA(IF(M$3="Productivity",
INDEX('Productivity Dump'!$E$4:$AJ$500,
MATCH($A183,'Productivity Dump'!$A$4:$A$500,0),
MATCH(M$2,'Productivity Dump'!$E$3:$AJ$3,0)
),
IF(M$3="Attendance",
INDEX('Attendance Dump'!$E$2:$AI$400,
MATCH($A183,'Attendance Dump'!$B$2:$B$400,0),
MATCH(M$2,'Attendance Dump'!$E$1:$AI$1,0)
),
INDEX('Active Hour''s Dump'!$D$3:$AH$337,
MATCH($C183,'Active Hour''s Dump'!$A$3:$A$337,0),
MATCH(M$2,'Active Hour''s Dump'!$D$2:$AH$2,0)
))),"")</f>
        <v>7.4166666666666696</v>
      </c>
      <c r="N183" s="13">
        <f>_xlfn.IFNA(IF(N$3="Productivity",
INDEX('Productivity Dump'!$E$4:$AJ$500,
MATCH($A183,'Productivity Dump'!$A$4:$A$500,0),
MATCH(N$2,'Productivity Dump'!$E$3:$AJ$3,0)
),
IF(N$3="Attendance",
INDEX('Attendance Dump'!$E$2:$AI$400,
MATCH($A183,'Attendance Dump'!$B$2:$B$400,0),
MATCH(N$2,'Attendance Dump'!$E$1:$AI$1,0)
),
INDEX('Active Hour''s Dump'!$D$3:$AH$337,
MATCH($C183,'Active Hour''s Dump'!$A$3:$A$337,0),
MATCH(N$2,'Active Hour''s Dump'!$D$2:$AH$2,0)
))),"")</f>
        <v>1047.308</v>
      </c>
      <c r="O183" s="13" t="str">
        <f>_xlfn.IFNA(IF(O$3="Productivity",
INDEX('Productivity Dump'!$E$4:$AJ$500,
MATCH($A183,'Productivity Dump'!$A$4:$A$500,0),
MATCH(O$2,'Productivity Dump'!$E$3:$AJ$3,0)
),
IF(O$3="Attendance",
INDEX('Attendance Dump'!$E$2:$AI$400,
MATCH($A183,'Attendance Dump'!$B$2:$B$400,0),
MATCH(O$2,'Attendance Dump'!$E$1:$AI$1,0)
),
INDEX('Active Hour''s Dump'!$D$3:$AH$337,
MATCH($C183,'Active Hour''s Dump'!$A$3:$A$337,0),
MATCH(O$2,'Active Hour''s Dump'!$D$2:$AH$2,0)
))),"")</f>
        <v>P</v>
      </c>
      <c r="P183" s="54">
        <f>_xlfn.IFNA(IF(P$3="Productivity",
INDEX('Productivity Dump'!$E$4:$AJ$500,
MATCH($A183,'Productivity Dump'!$A$4:$A$500,0),
MATCH(P$2,'Productivity Dump'!$E$3:$AJ$3,0)
),
IF(P$3="Attendance",
INDEX('Attendance Dump'!$E$2:$AI$400,
MATCH($A183,'Attendance Dump'!$B$2:$B$400,0),
MATCH(P$2,'Attendance Dump'!$E$1:$AI$1,0)
),
INDEX('Active Hour''s Dump'!$D$3:$AH$337,
MATCH($C183,'Active Hour''s Dump'!$A$3:$A$337,0),
MATCH(P$2,'Active Hour''s Dump'!$D$2:$AH$2,0)
))),"")</f>
        <v>5.9166666666666696</v>
      </c>
      <c r="Q183" s="13">
        <f>_xlfn.IFNA(IF(Q$3="Productivity",
INDEX('Productivity Dump'!$E$4:$AJ$500,
MATCH($A183,'Productivity Dump'!$A$4:$A$500,0),
MATCH(Q$2,'Productivity Dump'!$E$3:$AJ$3,0)
),
IF(Q$3="Attendance",
INDEX('Attendance Dump'!$E$2:$AI$400,
MATCH($A183,'Attendance Dump'!$B$2:$B$400,0),
MATCH(Q$2,'Attendance Dump'!$E$1:$AI$1,0)
),
INDEX('Active Hour''s Dump'!$D$3:$AH$337,
MATCH($C183,'Active Hour''s Dump'!$A$3:$A$337,0),
MATCH(Q$2,'Active Hour''s Dump'!$D$2:$AH$2,0)
))),"")</f>
        <v>0</v>
      </c>
      <c r="R183" s="13" t="str">
        <f>_xlfn.IFNA(IF(R$3="Productivity",
INDEX('Productivity Dump'!$E$4:$AJ$500,
MATCH($A183,'Productivity Dump'!$A$4:$A$500,0),
MATCH(R$2,'Productivity Dump'!$E$3:$AJ$3,0)
),
IF(R$3="Attendance",
INDEX('Attendance Dump'!$E$2:$AI$400,
MATCH($A183,'Attendance Dump'!$B$2:$B$400,0),
MATCH(R$2,'Attendance Dump'!$E$1:$AI$1,0)
),
INDEX('Active Hour''s Dump'!$D$3:$AH$337,
MATCH($C183,'Active Hour''s Dump'!$A$3:$A$337,0),
MATCH(R$2,'Active Hour''s Dump'!$D$2:$AH$2,0)
))),"")</f>
        <v>WO</v>
      </c>
      <c r="S183" s="54">
        <f>_xlfn.IFNA(IF(S$3="Productivity",
INDEX('Productivity Dump'!$E$4:$AJ$500,
MATCH($A183,'Productivity Dump'!$A$4:$A$500,0),
MATCH(S$2,'Productivity Dump'!$E$3:$AJ$3,0)
),
IF(S$3="Attendance",
INDEX('Attendance Dump'!$E$2:$AI$400,
MATCH($A183,'Attendance Dump'!$B$2:$B$400,0),
MATCH(S$2,'Attendance Dump'!$E$1:$AI$1,0)
),
INDEX('Active Hour''s Dump'!$D$3:$AH$337,
MATCH($C183,'Active Hour''s Dump'!$A$3:$A$337,0),
MATCH(S$2,'Active Hour''s Dump'!$D$2:$AH$2,0)
))),"")</f>
        <v>0</v>
      </c>
      <c r="T183" s="13">
        <f>_xlfn.IFNA(IF(T$3="Productivity",
INDEX('Productivity Dump'!$E$4:$AJ$500,
MATCH($A183,'Productivity Dump'!$A$4:$A$500,0),
MATCH(T$2,'Productivity Dump'!$E$3:$AJ$3,0)
),
IF(T$3="Attendance",
INDEX('Attendance Dump'!$E$2:$AI$400,
MATCH($A183,'Attendance Dump'!$B$2:$B$400,0),
MATCH(T$2,'Attendance Dump'!$E$1:$AI$1,0)
),
INDEX('Active Hour''s Dump'!$D$3:$AH$337,
MATCH($C183,'Active Hour''s Dump'!$A$3:$A$337,0),
MATCH(T$2,'Active Hour''s Dump'!$D$2:$AH$2,0)
))),"")</f>
        <v>645.41600000000005</v>
      </c>
      <c r="U183" s="13" t="str">
        <f>_xlfn.IFNA(IF(U$3="Productivity",
INDEX('Productivity Dump'!$E$4:$AJ$500,
MATCH($A183,'Productivity Dump'!$A$4:$A$500,0),
MATCH(U$2,'Productivity Dump'!$E$3:$AJ$3,0)
),
IF(U$3="Attendance",
INDEX('Attendance Dump'!$E$2:$AI$400,
MATCH($A183,'Attendance Dump'!$B$2:$B$400,0),
MATCH(U$2,'Attendance Dump'!$E$1:$AI$1,0)
),
INDEX('Active Hour''s Dump'!$D$3:$AH$337,
MATCH($C183,'Active Hour''s Dump'!$A$3:$A$337,0),
MATCH(U$2,'Active Hour''s Dump'!$D$2:$AH$2,0)
))),"")</f>
        <v>P</v>
      </c>
      <c r="V183" s="54">
        <f>_xlfn.IFNA(IF(V$3="Productivity",
INDEX('Productivity Dump'!$E$4:$AJ$500,
MATCH($A183,'Productivity Dump'!$A$4:$A$500,0),
MATCH(V$2,'Productivity Dump'!$E$3:$AJ$3,0)
),
IF(V$3="Attendance",
INDEX('Attendance Dump'!$E$2:$AI$400,
MATCH($A183,'Attendance Dump'!$B$2:$B$400,0),
MATCH(V$2,'Attendance Dump'!$E$1:$AI$1,0)
),
INDEX('Active Hour''s Dump'!$D$3:$AH$337,
MATCH($C183,'Active Hour''s Dump'!$A$3:$A$337,0),
MATCH(V$2,'Active Hour''s Dump'!$D$2:$AH$2,0)
))),"")</f>
        <v>3.8333333333333299</v>
      </c>
      <c r="W183" s="13">
        <f>_xlfn.IFNA(IF(W$3="Productivity",
INDEX('Productivity Dump'!$E$4:$AJ$500,
MATCH($A183,'Productivity Dump'!$A$4:$A$500,0),
MATCH(W$2,'Productivity Dump'!$E$3:$AJ$3,0)
),
IF(W$3="Attendance",
INDEX('Attendance Dump'!$E$2:$AI$400,
MATCH($A183,'Attendance Dump'!$B$2:$B$400,0),
MATCH(W$2,'Attendance Dump'!$E$1:$AI$1,0)
),
INDEX('Active Hour''s Dump'!$D$3:$AH$337,
MATCH($C183,'Active Hour''s Dump'!$A$3:$A$337,0),
MATCH(W$2,'Active Hour''s Dump'!$D$2:$AH$2,0)
))),"")</f>
        <v>1067.5680000000002</v>
      </c>
      <c r="X183" s="13" t="str">
        <f>_xlfn.IFNA(IF(X$3="Productivity",
INDEX('Productivity Dump'!$E$4:$AJ$500,
MATCH($A183,'Productivity Dump'!$A$4:$A$500,0),
MATCH(X$2,'Productivity Dump'!$E$3:$AJ$3,0)
),
IF(X$3="Attendance",
INDEX('Attendance Dump'!$E$2:$AI$400,
MATCH($A183,'Attendance Dump'!$B$2:$B$400,0),
MATCH(X$2,'Attendance Dump'!$E$1:$AI$1,0)
),
INDEX('Active Hour''s Dump'!$D$3:$AH$337,
MATCH($C183,'Active Hour''s Dump'!$A$3:$A$337,0),
MATCH(X$2,'Active Hour''s Dump'!$D$2:$AH$2,0)
))),"")</f>
        <v>P</v>
      </c>
      <c r="Y183" s="54">
        <f>_xlfn.IFNA(IF(Y$3="Productivity",
INDEX('Productivity Dump'!$E$4:$AJ$500,
MATCH($A183,'Productivity Dump'!$A$4:$A$500,0),
MATCH(Y$2,'Productivity Dump'!$E$3:$AJ$3,0)
),
IF(Y$3="Attendance",
INDEX('Attendance Dump'!$E$2:$AI$400,
MATCH($A183,'Attendance Dump'!$B$2:$B$400,0),
MATCH(Y$2,'Attendance Dump'!$E$1:$AI$1,0)
),
INDEX('Active Hour''s Dump'!$D$3:$AH$337,
MATCH($C183,'Active Hour''s Dump'!$A$3:$A$337,0),
MATCH(Y$2,'Active Hour''s Dump'!$D$2:$AH$2,0)
))),"")</f>
        <v>8.0833333333333304</v>
      </c>
      <c r="Z183" s="13">
        <f>_xlfn.IFNA(IF(Z$3="Productivity",
INDEX('Productivity Dump'!$E$4:$AJ$500,
MATCH($A183,'Productivity Dump'!$A$4:$A$500,0),
MATCH(Z$2,'Productivity Dump'!$E$3:$AJ$3,0)
),
IF(Z$3="Attendance",
INDEX('Attendance Dump'!$E$2:$AI$400,
MATCH($A183,'Attendance Dump'!$B$2:$B$400,0),
MATCH(Z$2,'Attendance Dump'!$E$1:$AI$1,0)
),
INDEX('Active Hour''s Dump'!$D$3:$AH$337,
MATCH($C183,'Active Hour''s Dump'!$A$3:$A$337,0),
MATCH(Z$2,'Active Hour''s Dump'!$D$2:$AH$2,0)
))),"")</f>
        <v>1187.8000000000004</v>
      </c>
      <c r="AA183" s="13" t="str">
        <f>_xlfn.IFNA(IF(AA$3="Productivity",
INDEX('Productivity Dump'!$E$4:$AJ$500,
MATCH($A183,'Productivity Dump'!$A$4:$A$500,0),
MATCH(AA$2,'Productivity Dump'!$E$3:$AJ$3,0)
),
IF(AA$3="Attendance",
INDEX('Attendance Dump'!$E$2:$AI$400,
MATCH($A183,'Attendance Dump'!$B$2:$B$400,0),
MATCH(AA$2,'Attendance Dump'!$E$1:$AI$1,0)
),
INDEX('Active Hour''s Dump'!$D$3:$AH$337,
MATCH($C183,'Active Hour''s Dump'!$A$3:$A$337,0),
MATCH(AA$2,'Active Hour''s Dump'!$D$2:$AH$2,0)
))),"")</f>
        <v>P</v>
      </c>
      <c r="AB183" s="54">
        <f>_xlfn.IFNA(IF(AB$3="Productivity",
INDEX('Productivity Dump'!$E$4:$AJ$500,
MATCH($A183,'Productivity Dump'!$A$4:$A$500,0),
MATCH(AB$2,'Productivity Dump'!$E$3:$AJ$3,0)
),
IF(AB$3="Attendance",
INDEX('Attendance Dump'!$E$2:$AI$400,
MATCH($A183,'Attendance Dump'!$B$2:$B$400,0),
MATCH(AB$2,'Attendance Dump'!$E$1:$AI$1,0)
),
INDEX('Active Hour''s Dump'!$D$3:$AH$337,
MATCH($C183,'Active Hour''s Dump'!$A$3:$A$337,0),
MATCH(AB$2,'Active Hour''s Dump'!$D$2:$AH$2,0)
))),"")</f>
        <v>6.5833333333333304</v>
      </c>
      <c r="AC183" s="13">
        <f>_xlfn.IFNA(IF(AC$3="Productivity",
INDEX('Productivity Dump'!$E$4:$AJ$500,
MATCH($A183,'Productivity Dump'!$A$4:$A$500,0),
MATCH(AC$2,'Productivity Dump'!$E$3:$AJ$3,0)
),
IF(AC$3="Attendance",
INDEX('Attendance Dump'!$E$2:$AI$400,
MATCH($A183,'Attendance Dump'!$B$2:$B$400,0),
MATCH(AC$2,'Attendance Dump'!$E$1:$AI$1,0)
),
INDEX('Active Hour''s Dump'!$D$3:$AH$337,
MATCH($C183,'Active Hour''s Dump'!$A$3:$A$337,0),
MATCH(AC$2,'Active Hour''s Dump'!$D$2:$AH$2,0)
))),"")</f>
        <v>1288.2440000000004</v>
      </c>
      <c r="AD183" s="13" t="str">
        <f>_xlfn.IFNA(IF(AD$3="Productivity",
INDEX('Productivity Dump'!$E$4:$AJ$500,
MATCH($A183,'Productivity Dump'!$A$4:$A$500,0),
MATCH(AD$2,'Productivity Dump'!$E$3:$AJ$3,0)
),
IF(AD$3="Attendance",
INDEX('Attendance Dump'!$E$2:$AI$400,
MATCH($A183,'Attendance Dump'!$B$2:$B$400,0),
MATCH(AD$2,'Attendance Dump'!$E$1:$AI$1,0)
),
INDEX('Active Hour''s Dump'!$D$3:$AH$337,
MATCH($C183,'Active Hour''s Dump'!$A$3:$A$337,0),
MATCH(AD$2,'Active Hour''s Dump'!$D$2:$AH$2,0)
))),"")</f>
        <v>P</v>
      </c>
      <c r="AE183" s="54">
        <f>_xlfn.IFNA(IF(AE$3="Productivity",
INDEX('Productivity Dump'!$E$4:$AJ$500,
MATCH($A183,'Productivity Dump'!$A$4:$A$500,0),
MATCH(AE$2,'Productivity Dump'!$E$3:$AJ$3,0)
),
IF(AE$3="Attendance",
INDEX('Attendance Dump'!$E$2:$AI$400,
MATCH($A183,'Attendance Dump'!$B$2:$B$400,0),
MATCH(AE$2,'Attendance Dump'!$E$1:$AI$1,0)
),
INDEX('Active Hour''s Dump'!$D$3:$AH$337,
MATCH($C183,'Active Hour''s Dump'!$A$3:$A$337,0),
MATCH(AE$2,'Active Hour''s Dump'!$D$2:$AH$2,0)
))),"")</f>
        <v>7.5</v>
      </c>
      <c r="AF183" s="13">
        <f>_xlfn.IFNA(IF(AF$3="Productivity",
INDEX('Productivity Dump'!$E$4:$AJ$500,
MATCH($A183,'Productivity Dump'!$A$4:$A$500,0),
MATCH(AF$2,'Productivity Dump'!$E$3:$AJ$3,0)
),
IF(AF$3="Attendance",
INDEX('Attendance Dump'!$E$2:$AI$400,
MATCH($A183,'Attendance Dump'!$B$2:$B$400,0),
MATCH(AF$2,'Attendance Dump'!$E$1:$AI$1,0)
),
INDEX('Active Hour''s Dump'!$D$3:$AH$337,
MATCH($C183,'Active Hour''s Dump'!$A$3:$A$337,0),
MATCH(AF$2,'Active Hour''s Dump'!$D$2:$AH$2,0)
))),"")</f>
        <v>1155.2790000000002</v>
      </c>
      <c r="AG183" s="13" t="str">
        <f>_xlfn.IFNA(IF(AG$3="Productivity",
INDEX('Productivity Dump'!$E$4:$AJ$500,
MATCH($A183,'Productivity Dump'!$A$4:$A$500,0),
MATCH(AG$2,'Productivity Dump'!$E$3:$AJ$3,0)
),
IF(AG$3="Attendance",
INDEX('Attendance Dump'!$E$2:$AI$400,
MATCH($A183,'Attendance Dump'!$B$2:$B$400,0),
MATCH(AG$2,'Attendance Dump'!$E$1:$AI$1,0)
),
INDEX('Active Hour''s Dump'!$D$3:$AH$337,
MATCH($C183,'Active Hour''s Dump'!$A$3:$A$337,0),
MATCH(AG$2,'Active Hour''s Dump'!$D$2:$AH$2,0)
))),"")</f>
        <v>P</v>
      </c>
      <c r="AH183" s="54">
        <f>_xlfn.IFNA(IF(AH$3="Productivity",
INDEX('Productivity Dump'!$E$4:$AJ$500,
MATCH($A183,'Productivity Dump'!$A$4:$A$500,0),
MATCH(AH$2,'Productivity Dump'!$E$3:$AJ$3,0)
),
IF(AH$3="Attendance",
INDEX('Attendance Dump'!$E$2:$AI$400,
MATCH($A183,'Attendance Dump'!$B$2:$B$400,0),
MATCH(AH$2,'Attendance Dump'!$E$1:$AI$1,0)
),
INDEX('Active Hour''s Dump'!$D$3:$AH$337,
MATCH($C183,'Active Hour''s Dump'!$A$3:$A$337,0),
MATCH(AH$2,'Active Hour''s Dump'!$D$2:$AH$2,0)
))),"")</f>
        <v>7.3333333333333304</v>
      </c>
      <c r="AI183" s="13">
        <f>_xlfn.IFNA(IF(AI$3="Productivity",
INDEX('Productivity Dump'!$E$4:$AJ$500,
MATCH($A183,'Productivity Dump'!$A$4:$A$500,0),
MATCH(AI$2,'Productivity Dump'!$E$3:$AJ$3,0)
),
IF(AI$3="Attendance",
INDEX('Attendance Dump'!$E$2:$AI$400,
MATCH($A183,'Attendance Dump'!$B$2:$B$400,0),
MATCH(AI$2,'Attendance Dump'!$E$1:$AI$1,0)
),
INDEX('Active Hour''s Dump'!$D$3:$AH$337,
MATCH($C183,'Active Hour''s Dump'!$A$3:$A$337,0),
MATCH(AI$2,'Active Hour''s Dump'!$D$2:$AH$2,0)
))),"")</f>
        <v>992.67600000000004</v>
      </c>
      <c r="AJ183" s="13" t="str">
        <f>_xlfn.IFNA(IF(AJ$3="Productivity",
INDEX('Productivity Dump'!$E$4:$AJ$500,
MATCH($A183,'Productivity Dump'!$A$4:$A$500,0),
MATCH(AJ$2,'Productivity Dump'!$E$3:$AJ$3,0)
),
IF(AJ$3="Attendance",
INDEX('Attendance Dump'!$E$2:$AI$400,
MATCH($A183,'Attendance Dump'!$B$2:$B$400,0),
MATCH(AJ$2,'Attendance Dump'!$E$1:$AI$1,0)
),
INDEX('Active Hour''s Dump'!$D$3:$AH$337,
MATCH($C183,'Active Hour''s Dump'!$A$3:$A$337,0),
MATCH(AJ$2,'Active Hour''s Dump'!$D$2:$AH$2,0)
))),"")</f>
        <v>P</v>
      </c>
      <c r="AK183" s="54">
        <f>_xlfn.IFNA(IF(AK$3="Productivity",
INDEX('Productivity Dump'!$E$4:$AJ$500,
MATCH($A183,'Productivity Dump'!$A$4:$A$500,0),
MATCH(AK$2,'Productivity Dump'!$E$3:$AJ$3,0)
),
IF(AK$3="Attendance",
INDEX('Attendance Dump'!$E$2:$AI$400,
MATCH($A183,'Attendance Dump'!$B$2:$B$400,0),
MATCH(AK$2,'Attendance Dump'!$E$1:$AI$1,0)
),
INDEX('Active Hour''s Dump'!$D$3:$AH$337,
MATCH($C183,'Active Hour''s Dump'!$A$3:$A$337,0),
MATCH(AK$2,'Active Hour''s Dump'!$D$2:$AH$2,0)
))),"")</f>
        <v>5.4166666666666696</v>
      </c>
      <c r="AL183" s="13">
        <f>_xlfn.IFNA(IF(AL$3="Productivity",
INDEX('Productivity Dump'!$E$4:$AJ$500,
MATCH($A183,'Productivity Dump'!$A$4:$A$500,0),
MATCH(AL$2,'Productivity Dump'!$E$3:$AJ$3,0)
),
IF(AL$3="Attendance",
INDEX('Attendance Dump'!$E$2:$AI$400,
MATCH($A183,'Attendance Dump'!$B$2:$B$400,0),
MATCH(AL$2,'Attendance Dump'!$E$1:$AI$1,0)
),
INDEX('Active Hour''s Dump'!$D$3:$AH$337,
MATCH($C183,'Active Hour''s Dump'!$A$3:$A$337,0),
MATCH(AL$2,'Active Hour''s Dump'!$D$2:$AH$2,0)
))),"")</f>
        <v>0</v>
      </c>
      <c r="AM183" s="13" t="str">
        <f>_xlfn.IFNA(IF(AM$3="Productivity",
INDEX('Productivity Dump'!$E$4:$AJ$500,
MATCH($A183,'Productivity Dump'!$A$4:$A$500,0),
MATCH(AM$2,'Productivity Dump'!$E$3:$AJ$3,0)
),
IF(AM$3="Attendance",
INDEX('Attendance Dump'!$E$2:$AI$400,
MATCH($A183,'Attendance Dump'!$B$2:$B$400,0),
MATCH(AM$2,'Attendance Dump'!$E$1:$AI$1,0)
),
INDEX('Active Hour''s Dump'!$D$3:$AH$337,
MATCH($C183,'Active Hour''s Dump'!$A$3:$A$337,0),
MATCH(AM$2,'Active Hour''s Dump'!$D$2:$AH$2,0)
))),"")</f>
        <v>WO</v>
      </c>
      <c r="AN183" s="54">
        <f>_xlfn.IFNA(IF(AN$3="Productivity",
INDEX('Productivity Dump'!$E$4:$AJ$500,
MATCH($A183,'Productivity Dump'!$A$4:$A$500,0),
MATCH(AN$2,'Productivity Dump'!$E$3:$AJ$3,0)
),
IF(AN$3="Attendance",
INDEX('Attendance Dump'!$E$2:$AI$400,
MATCH($A183,'Attendance Dump'!$B$2:$B$400,0),
MATCH(AN$2,'Attendance Dump'!$E$1:$AI$1,0)
),
INDEX('Active Hour''s Dump'!$D$3:$AH$337,
MATCH($C183,'Active Hour''s Dump'!$A$3:$A$337,0),
MATCH(AN$2,'Active Hour''s Dump'!$D$2:$AH$2,0)
))),"")</f>
        <v>0</v>
      </c>
      <c r="AO183" s="13">
        <f>_xlfn.IFNA(IF(AO$3="Productivity",
INDEX('Productivity Dump'!$E$4:$AJ$500,
MATCH($A183,'Productivity Dump'!$A$4:$A$500,0),
MATCH(AO$2,'Productivity Dump'!$E$3:$AJ$3,0)
),
IF(AO$3="Attendance",
INDEX('Attendance Dump'!$E$2:$AI$400,
MATCH($A183,'Attendance Dump'!$B$2:$B$400,0),
MATCH(AO$2,'Attendance Dump'!$E$1:$AI$1,0)
),
INDEX('Active Hour''s Dump'!$D$3:$AH$337,
MATCH($C183,'Active Hour''s Dump'!$A$3:$A$337,0),
MATCH(AO$2,'Active Hour''s Dump'!$D$2:$AH$2,0)
))),"")</f>
        <v>920.36799999999994</v>
      </c>
      <c r="AP183" s="13" t="str">
        <f>_xlfn.IFNA(IF(AP$3="Productivity",
INDEX('Productivity Dump'!$E$4:$AJ$500,
MATCH($A183,'Productivity Dump'!$A$4:$A$500,0),
MATCH(AP$2,'Productivity Dump'!$E$3:$AJ$3,0)
),
IF(AP$3="Attendance",
INDEX('Attendance Dump'!$E$2:$AI$400,
MATCH($A183,'Attendance Dump'!$B$2:$B$400,0),
MATCH(AP$2,'Attendance Dump'!$E$1:$AI$1,0)
),
INDEX('Active Hour''s Dump'!$D$3:$AH$337,
MATCH($C183,'Active Hour''s Dump'!$A$3:$A$337,0),
MATCH(AP$2,'Active Hour''s Dump'!$D$2:$AH$2,0)
))),"")</f>
        <v>P</v>
      </c>
      <c r="AQ183" s="54">
        <f>_xlfn.IFNA(IF(AQ$3="Productivity",
INDEX('Productivity Dump'!$E$4:$AJ$500,
MATCH($A183,'Productivity Dump'!$A$4:$A$500,0),
MATCH(AQ$2,'Productivity Dump'!$E$3:$AJ$3,0)
),
IF(AQ$3="Attendance",
INDEX('Attendance Dump'!$E$2:$AI$400,
MATCH($A183,'Attendance Dump'!$B$2:$B$400,0),
MATCH(AQ$2,'Attendance Dump'!$E$1:$AI$1,0)
),
INDEX('Active Hour''s Dump'!$D$3:$AH$337,
MATCH($C183,'Active Hour''s Dump'!$A$3:$A$337,0),
MATCH(AQ$2,'Active Hour''s Dump'!$D$2:$AH$2,0)
))),"")</f>
        <v>5.0833333333333304</v>
      </c>
      <c r="AR183" s="13">
        <f>_xlfn.IFNA(IF(AR$3="Productivity",
INDEX('Productivity Dump'!$E$4:$AJ$500,
MATCH($A183,'Productivity Dump'!$A$4:$A$500,0),
MATCH(AR$2,'Productivity Dump'!$E$3:$AJ$3,0)
),
IF(AR$3="Attendance",
INDEX('Attendance Dump'!$E$2:$AI$400,
MATCH($A183,'Attendance Dump'!$B$2:$B$400,0),
MATCH(AR$2,'Attendance Dump'!$E$1:$AI$1,0)
),
INDEX('Active Hour''s Dump'!$D$3:$AH$337,
MATCH($C183,'Active Hour''s Dump'!$A$3:$A$337,0),
MATCH(AR$2,'Active Hour''s Dump'!$D$2:$AH$2,0)
))),"")</f>
        <v>1059.9979999999998</v>
      </c>
      <c r="AS183" s="13" t="str">
        <f>_xlfn.IFNA(IF(AS$3="Productivity",
INDEX('Productivity Dump'!$E$4:$AJ$500,
MATCH($A183,'Productivity Dump'!$A$4:$A$500,0),
MATCH(AS$2,'Productivity Dump'!$E$3:$AJ$3,0)
),
IF(AS$3="Attendance",
INDEX('Attendance Dump'!$E$2:$AI$400,
MATCH($A183,'Attendance Dump'!$B$2:$B$400,0),
MATCH(AS$2,'Attendance Dump'!$E$1:$AI$1,0)
),
INDEX('Active Hour''s Dump'!$D$3:$AH$337,
MATCH($C183,'Active Hour''s Dump'!$A$3:$A$337,0),
MATCH(AS$2,'Active Hour''s Dump'!$D$2:$AH$2,0)
))),"")</f>
        <v>P</v>
      </c>
      <c r="AT183" s="54">
        <f>_xlfn.IFNA(IF(AT$3="Productivity",
INDEX('Productivity Dump'!$E$4:$AJ$500,
MATCH($A183,'Productivity Dump'!$A$4:$A$500,0),
MATCH(AT$2,'Productivity Dump'!$E$3:$AJ$3,0)
),
IF(AT$3="Attendance",
INDEX('Attendance Dump'!$E$2:$AI$400,
MATCH($A183,'Attendance Dump'!$B$2:$B$400,0),
MATCH(AT$2,'Attendance Dump'!$E$1:$AI$1,0)
),
INDEX('Active Hour''s Dump'!$D$3:$AH$337,
MATCH($C183,'Active Hour''s Dump'!$A$3:$A$337,0),
MATCH(AT$2,'Active Hour''s Dump'!$D$2:$AH$2,0)
))),"")</f>
        <v>5.5833333333333304</v>
      </c>
      <c r="AU183" s="13">
        <f>_xlfn.IFNA(IF(AU$3="Productivity",
INDEX('Productivity Dump'!$E$4:$AJ$500,
MATCH($A183,'Productivity Dump'!$A$4:$A$500,0),
MATCH(AU$2,'Productivity Dump'!$E$3:$AJ$3,0)
),
IF(AU$3="Attendance",
INDEX('Attendance Dump'!$E$2:$AI$400,
MATCH($A183,'Attendance Dump'!$B$2:$B$400,0),
MATCH(AU$2,'Attendance Dump'!$E$1:$AI$1,0)
),
INDEX('Active Hour''s Dump'!$D$3:$AH$337,
MATCH($C183,'Active Hour''s Dump'!$A$3:$A$337,0),
MATCH(AU$2,'Active Hour''s Dump'!$D$2:$AH$2,0)
))),"")</f>
        <v>1214.5200000000002</v>
      </c>
      <c r="AV183" s="13" t="str">
        <f>_xlfn.IFNA(IF(AV$3="Productivity",
INDEX('Productivity Dump'!$E$4:$AJ$500,
MATCH($A183,'Productivity Dump'!$A$4:$A$500,0),
MATCH(AV$2,'Productivity Dump'!$E$3:$AJ$3,0)
),
IF(AV$3="Attendance",
INDEX('Attendance Dump'!$E$2:$AI$400,
MATCH($A183,'Attendance Dump'!$B$2:$B$400,0),
MATCH(AV$2,'Attendance Dump'!$E$1:$AI$1,0)
),
INDEX('Active Hour''s Dump'!$D$3:$AH$337,
MATCH($C183,'Active Hour''s Dump'!$A$3:$A$337,0),
MATCH(AV$2,'Active Hour''s Dump'!$D$2:$AH$2,0)
))),"")</f>
        <v>P</v>
      </c>
      <c r="AW183" s="54">
        <f>_xlfn.IFNA(IF(AW$3="Productivity",
INDEX('Productivity Dump'!$E$4:$AJ$500,
MATCH($A183,'Productivity Dump'!$A$4:$A$500,0),
MATCH(AW$2,'Productivity Dump'!$E$3:$AJ$3,0)
),
IF(AW$3="Attendance",
INDEX('Attendance Dump'!$E$2:$AI$400,
MATCH($A183,'Attendance Dump'!$B$2:$B$400,0),
MATCH(AW$2,'Attendance Dump'!$E$1:$AI$1,0)
),
INDEX('Active Hour''s Dump'!$D$3:$AH$337,
MATCH($C183,'Active Hour''s Dump'!$A$3:$A$337,0),
MATCH(AW$2,'Active Hour''s Dump'!$D$2:$AH$2,0)
))),"")</f>
        <v>6.8333333333333304</v>
      </c>
      <c r="AX183" s="13">
        <f>_xlfn.IFNA(IF(AX$3="Productivity",
INDEX('Productivity Dump'!$E$4:$AJ$500,
MATCH($A183,'Productivity Dump'!$A$4:$A$500,0),
MATCH(AX$2,'Productivity Dump'!$E$3:$AJ$3,0)
),
IF(AX$3="Attendance",
INDEX('Attendance Dump'!$E$2:$AI$400,
MATCH($A183,'Attendance Dump'!$B$2:$B$400,0),
MATCH(AX$2,'Attendance Dump'!$E$1:$AI$1,0)
),
INDEX('Active Hour''s Dump'!$D$3:$AH$337,
MATCH($C183,'Active Hour''s Dump'!$A$3:$A$337,0),
MATCH(AX$2,'Active Hour''s Dump'!$D$2:$AH$2,0)
))),"")</f>
        <v>1154.1249999999995</v>
      </c>
      <c r="AY183" s="13" t="str">
        <f>_xlfn.IFNA(IF(AY$3="Productivity",
INDEX('Productivity Dump'!$E$4:$AJ$500,
MATCH($A183,'Productivity Dump'!$A$4:$A$500,0),
MATCH(AY$2,'Productivity Dump'!$E$3:$AJ$3,0)
),
IF(AY$3="Attendance",
INDEX('Attendance Dump'!$E$2:$AI$400,
MATCH($A183,'Attendance Dump'!$B$2:$B$400,0),
MATCH(AY$2,'Attendance Dump'!$E$1:$AI$1,0)
),
INDEX('Active Hour''s Dump'!$D$3:$AH$337,
MATCH($C183,'Active Hour''s Dump'!$A$3:$A$337,0),
MATCH(AY$2,'Active Hour''s Dump'!$D$2:$AH$2,0)
))),"")</f>
        <v>P</v>
      </c>
      <c r="AZ183" s="54">
        <f>_xlfn.IFNA(IF(AZ$3="Productivity",
INDEX('Productivity Dump'!$E$4:$AJ$500,
MATCH($A183,'Productivity Dump'!$A$4:$A$500,0),
MATCH(AZ$2,'Productivity Dump'!$E$3:$AJ$3,0)
),
IF(AZ$3="Attendance",
INDEX('Attendance Dump'!$E$2:$AI$400,
MATCH($A183,'Attendance Dump'!$B$2:$B$400,0),
MATCH(AZ$2,'Attendance Dump'!$E$1:$AI$1,0)
),
INDEX('Active Hour''s Dump'!$D$3:$AH$337,
MATCH($C183,'Active Hour''s Dump'!$A$3:$A$337,0),
MATCH(AZ$2,'Active Hour''s Dump'!$D$2:$AH$2,0)
))),"")</f>
        <v>6.5</v>
      </c>
      <c r="BA183" s="13">
        <f>_xlfn.IFNA(IF(BA$3="Productivity",
INDEX('Productivity Dump'!$E$4:$AJ$500,
MATCH($A183,'Productivity Dump'!$A$4:$A$500,0),
MATCH(BA$2,'Productivity Dump'!$E$3:$AJ$3,0)
),
IF(BA$3="Attendance",
INDEX('Attendance Dump'!$E$2:$AI$400,
MATCH($A183,'Attendance Dump'!$B$2:$B$400,0),
MATCH(BA$2,'Attendance Dump'!$E$1:$AI$1,0)
),
INDEX('Active Hour''s Dump'!$D$3:$AH$337,
MATCH($C183,'Active Hour''s Dump'!$A$3:$A$337,0),
MATCH(BA$2,'Active Hour''s Dump'!$D$2:$AH$2,0)
))),"")</f>
        <v>1099.7849999999999</v>
      </c>
      <c r="BB183" s="13" t="str">
        <f>_xlfn.IFNA(IF(BB$3="Productivity",
INDEX('Productivity Dump'!$E$4:$AJ$500,
MATCH($A183,'Productivity Dump'!$A$4:$A$500,0),
MATCH(BB$2,'Productivity Dump'!$E$3:$AJ$3,0)
),
IF(BB$3="Attendance",
INDEX('Attendance Dump'!$E$2:$AI$400,
MATCH($A183,'Attendance Dump'!$B$2:$B$400,0),
MATCH(BB$2,'Attendance Dump'!$E$1:$AI$1,0)
),
INDEX('Active Hour''s Dump'!$D$3:$AH$337,
MATCH($C183,'Active Hour''s Dump'!$A$3:$A$337,0),
MATCH(BB$2,'Active Hour''s Dump'!$D$2:$AH$2,0)
))),"")</f>
        <v>P</v>
      </c>
      <c r="BC183" s="54">
        <f>_xlfn.IFNA(IF(BC$3="Productivity",
INDEX('Productivity Dump'!$E$4:$AJ$500,
MATCH($A183,'Productivity Dump'!$A$4:$A$500,0),
MATCH(BC$2,'Productivity Dump'!$E$3:$AJ$3,0)
),
IF(BC$3="Attendance",
INDEX('Attendance Dump'!$E$2:$AI$400,
MATCH($A183,'Attendance Dump'!$B$2:$B$400,0),
MATCH(BC$2,'Attendance Dump'!$E$1:$AI$1,0)
),
INDEX('Active Hour''s Dump'!$D$3:$AH$337,
MATCH($C183,'Active Hour''s Dump'!$A$3:$A$337,0),
MATCH(BC$2,'Active Hour''s Dump'!$D$2:$AH$2,0)
))),"")</f>
        <v>7.5</v>
      </c>
      <c r="BD183" s="13">
        <f>_xlfn.IFNA(IF(BD$3="Productivity",
INDEX('Productivity Dump'!$E$4:$AJ$500,
MATCH($A183,'Productivity Dump'!$A$4:$A$500,0),
MATCH(BD$2,'Productivity Dump'!$E$3:$AJ$3,0)
),
IF(BD$3="Attendance",
INDEX('Attendance Dump'!$E$2:$AI$400,
MATCH($A183,'Attendance Dump'!$B$2:$B$400,0),
MATCH(BD$2,'Attendance Dump'!$E$1:$AI$1,0)
),
INDEX('Active Hour''s Dump'!$D$3:$AH$337,
MATCH($C183,'Active Hour''s Dump'!$A$3:$A$337,0),
MATCH(BD$2,'Active Hour''s Dump'!$D$2:$AH$2,0)
))),"")</f>
        <v>767.45699999999999</v>
      </c>
      <c r="BE183" s="13" t="str">
        <f>_xlfn.IFNA(IF(BE$3="Productivity",
INDEX('Productivity Dump'!$E$4:$AJ$500,
MATCH($A183,'Productivity Dump'!$A$4:$A$500,0),
MATCH(BE$2,'Productivity Dump'!$E$3:$AJ$3,0)
),
IF(BE$3="Attendance",
INDEX('Attendance Dump'!$E$2:$AI$400,
MATCH($A183,'Attendance Dump'!$B$2:$B$400,0),
MATCH(BE$2,'Attendance Dump'!$E$1:$AI$1,0)
),
INDEX('Active Hour''s Dump'!$D$3:$AH$337,
MATCH($C183,'Active Hour''s Dump'!$A$3:$A$337,0),
MATCH(BE$2,'Active Hour''s Dump'!$D$2:$AH$2,0)
))),"")</f>
        <v>P</v>
      </c>
      <c r="BF183" s="54">
        <f>_xlfn.IFNA(IF(BF$3="Productivity",
INDEX('Productivity Dump'!$E$4:$AJ$500,
MATCH($A183,'Productivity Dump'!$A$4:$A$500,0),
MATCH(BF$2,'Productivity Dump'!$E$3:$AJ$3,0)
),
IF(BF$3="Attendance",
INDEX('Attendance Dump'!$E$2:$AI$400,
MATCH($A183,'Attendance Dump'!$B$2:$B$400,0),
MATCH(BF$2,'Attendance Dump'!$E$1:$AI$1,0)
),
INDEX('Active Hour''s Dump'!$D$3:$AH$337,
MATCH($C183,'Active Hour''s Dump'!$A$3:$A$337,0),
MATCH(BF$2,'Active Hour''s Dump'!$D$2:$AH$2,0)
))),"")</f>
        <v>4.75</v>
      </c>
      <c r="BG183" s="13">
        <f>_xlfn.IFNA(IF(BG$3="Productivity",
INDEX('Productivity Dump'!$E$4:$AJ$500,
MATCH($A183,'Productivity Dump'!$A$4:$A$500,0),
MATCH(BG$2,'Productivity Dump'!$E$3:$AJ$3,0)
),
IF(BG$3="Attendance",
INDEX('Attendance Dump'!$E$2:$AI$400,
MATCH($A183,'Attendance Dump'!$B$2:$B$400,0),
MATCH(BG$2,'Attendance Dump'!$E$1:$AI$1,0)
),
INDEX('Active Hour''s Dump'!$D$3:$AH$337,
MATCH($C183,'Active Hour''s Dump'!$A$3:$A$337,0),
MATCH(BG$2,'Active Hour''s Dump'!$D$2:$AH$2,0)
))),"")</f>
        <v>0</v>
      </c>
      <c r="BH183" s="13" t="str">
        <f>_xlfn.IFNA(IF(BH$3="Productivity",
INDEX('Productivity Dump'!$E$4:$AJ$500,
MATCH($A183,'Productivity Dump'!$A$4:$A$500,0),
MATCH(BH$2,'Productivity Dump'!$E$3:$AJ$3,0)
),
IF(BH$3="Attendance",
INDEX('Attendance Dump'!$E$2:$AI$400,
MATCH($A183,'Attendance Dump'!$B$2:$B$400,0),
MATCH(BH$2,'Attendance Dump'!$E$1:$AI$1,0)
),
INDEX('Active Hour''s Dump'!$D$3:$AH$337,
MATCH($C183,'Active Hour''s Dump'!$A$3:$A$337,0),
MATCH(BH$2,'Active Hour''s Dump'!$D$2:$AH$2,0)
))),"")</f>
        <v>WO</v>
      </c>
      <c r="BI183" s="54">
        <f>_xlfn.IFNA(IF(BI$3="Productivity",
INDEX('Productivity Dump'!$E$4:$AJ$500,
MATCH($A183,'Productivity Dump'!$A$4:$A$500,0),
MATCH(BI$2,'Productivity Dump'!$E$3:$AJ$3,0)
),
IF(BI$3="Attendance",
INDEX('Attendance Dump'!$E$2:$AI$400,
MATCH($A183,'Attendance Dump'!$B$2:$B$400,0),
MATCH(BI$2,'Attendance Dump'!$E$1:$AI$1,0)
),
INDEX('Active Hour''s Dump'!$D$3:$AH$337,
MATCH($C183,'Active Hour''s Dump'!$A$3:$A$337,0),
MATCH(BI$2,'Active Hour''s Dump'!$D$2:$AH$2,0)
))),"")</f>
        <v>0</v>
      </c>
      <c r="BJ183" s="13">
        <f>_xlfn.IFNA(IF(BJ$3="Productivity",
INDEX('Productivity Dump'!$E$4:$AJ$500,
MATCH($A183,'Productivity Dump'!$A$4:$A$500,0),
MATCH(BJ$2,'Productivity Dump'!$E$3:$AJ$3,0)
),
IF(BJ$3="Attendance",
INDEX('Attendance Dump'!$E$2:$AI$400,
MATCH($A183,'Attendance Dump'!$B$2:$B$400,0),
MATCH(BJ$2,'Attendance Dump'!$E$1:$AI$1,0)
),
INDEX('Active Hour''s Dump'!$D$3:$AH$337,
MATCH($C183,'Active Hour''s Dump'!$A$3:$A$337,0),
MATCH(BJ$2,'Active Hour''s Dump'!$D$2:$AH$2,0)
))),"")</f>
        <v>650.71</v>
      </c>
      <c r="BK183" s="13" t="str">
        <f>_xlfn.IFNA(IF(BK$3="Productivity",
INDEX('Productivity Dump'!$E$4:$AJ$500,
MATCH($A183,'Productivity Dump'!$A$4:$A$500,0),
MATCH(BK$2,'Productivity Dump'!$E$3:$AJ$3,0)
),
IF(BK$3="Attendance",
INDEX('Attendance Dump'!$E$2:$AI$400,
MATCH($A183,'Attendance Dump'!$B$2:$B$400,0),
MATCH(BK$2,'Attendance Dump'!$E$1:$AI$1,0)
),
INDEX('Active Hour''s Dump'!$D$3:$AH$337,
MATCH($C183,'Active Hour''s Dump'!$A$3:$A$337,0),
MATCH(BK$2,'Active Hour''s Dump'!$D$2:$AH$2,0)
))),"")</f>
        <v>P</v>
      </c>
      <c r="BL183" s="54">
        <f>_xlfn.IFNA(IF(BL$3="Productivity",
INDEX('Productivity Dump'!$E$4:$AJ$500,
MATCH($A183,'Productivity Dump'!$A$4:$A$500,0),
MATCH(BL$2,'Productivity Dump'!$E$3:$AJ$3,0)
),
IF(BL$3="Attendance",
INDEX('Attendance Dump'!$E$2:$AI$400,
MATCH($A183,'Attendance Dump'!$B$2:$B$400,0),
MATCH(BL$2,'Attendance Dump'!$E$1:$AI$1,0)
),
INDEX('Active Hour''s Dump'!$D$3:$AH$337,
MATCH($C183,'Active Hour''s Dump'!$A$3:$A$337,0),
MATCH(BL$2,'Active Hour''s Dump'!$D$2:$AH$2,0)
))),"")</f>
        <v>3.5</v>
      </c>
      <c r="BM183" s="13">
        <f>_xlfn.IFNA(IF(BM$3="Productivity",
INDEX('Productivity Dump'!$E$4:$AJ$500,
MATCH($A183,'Productivity Dump'!$A$4:$A$500,0),
MATCH(BM$2,'Productivity Dump'!$E$3:$AJ$3,0)
),
IF(BM$3="Attendance",
INDEX('Attendance Dump'!$E$2:$AI$400,
MATCH($A183,'Attendance Dump'!$B$2:$B$400,0),
MATCH(BM$2,'Attendance Dump'!$E$1:$AI$1,0)
),
INDEX('Active Hour''s Dump'!$D$3:$AH$337,
MATCH($C183,'Active Hour''s Dump'!$A$3:$A$337,0),
MATCH(BM$2,'Active Hour''s Dump'!$D$2:$AH$2,0)
))),"")</f>
        <v>880.12399999999991</v>
      </c>
      <c r="BN183" s="13" t="str">
        <f>_xlfn.IFNA(IF(BN$3="Productivity",
INDEX('Productivity Dump'!$E$4:$AJ$500,
MATCH($A183,'Productivity Dump'!$A$4:$A$500,0),
MATCH(BN$2,'Productivity Dump'!$E$3:$AJ$3,0)
),
IF(BN$3="Attendance",
INDEX('Attendance Dump'!$E$2:$AI$400,
MATCH($A183,'Attendance Dump'!$B$2:$B$400,0),
MATCH(BN$2,'Attendance Dump'!$E$1:$AI$1,0)
),
INDEX('Active Hour''s Dump'!$D$3:$AH$337,
MATCH($C183,'Active Hour''s Dump'!$A$3:$A$337,0),
MATCH(BN$2,'Active Hour''s Dump'!$D$2:$AH$2,0)
))),"")</f>
        <v>P</v>
      </c>
      <c r="BO183" s="54">
        <f>_xlfn.IFNA(IF(BO$3="Productivity",
INDEX('Productivity Dump'!$E$4:$AJ$500,
MATCH($A183,'Productivity Dump'!$A$4:$A$500,0),
MATCH(BO$2,'Productivity Dump'!$E$3:$AJ$3,0)
),
IF(BO$3="Attendance",
INDEX('Attendance Dump'!$E$2:$AI$400,
MATCH($A183,'Attendance Dump'!$B$2:$B$400,0),
MATCH(BO$2,'Attendance Dump'!$E$1:$AI$1,0)
),
INDEX('Active Hour''s Dump'!$D$3:$AH$337,
MATCH($C183,'Active Hour''s Dump'!$A$3:$A$337,0),
MATCH(BO$2,'Active Hour''s Dump'!$D$2:$AH$2,0)
))),"")</f>
        <v>5.5</v>
      </c>
      <c r="BP183" s="13">
        <f>_xlfn.IFNA(IF(BP$3="Productivity",
INDEX('Productivity Dump'!$E$4:$AJ$500,
MATCH($A183,'Productivity Dump'!$A$4:$A$500,0),
MATCH(BP$2,'Productivity Dump'!$E$3:$AJ$3,0)
),
IF(BP$3="Attendance",
INDEX('Attendance Dump'!$E$2:$AI$400,
MATCH($A183,'Attendance Dump'!$B$2:$B$400,0),
MATCH(BP$2,'Attendance Dump'!$E$1:$AI$1,0)
),
INDEX('Active Hour''s Dump'!$D$3:$AH$337,
MATCH($C183,'Active Hour''s Dump'!$A$3:$A$337,0),
MATCH(BP$2,'Active Hour''s Dump'!$D$2:$AH$2,0)
))),"")</f>
        <v>803.67800000000022</v>
      </c>
      <c r="BQ183" s="13" t="str">
        <f>_xlfn.IFNA(IF(BQ$3="Productivity",
INDEX('Productivity Dump'!$E$4:$AJ$500,
MATCH($A183,'Productivity Dump'!$A$4:$A$500,0),
MATCH(BQ$2,'Productivity Dump'!$E$3:$AJ$3,0)
),
IF(BQ$3="Attendance",
INDEX('Attendance Dump'!$E$2:$AI$400,
MATCH($A183,'Attendance Dump'!$B$2:$B$400,0),
MATCH(BQ$2,'Attendance Dump'!$E$1:$AI$1,0)
),
INDEX('Active Hour''s Dump'!$D$3:$AH$337,
MATCH($C183,'Active Hour''s Dump'!$A$3:$A$337,0),
MATCH(BQ$2,'Active Hour''s Dump'!$D$2:$AH$2,0)
))),"")</f>
        <v>P</v>
      </c>
      <c r="BR183" s="54">
        <f>_xlfn.IFNA(IF(BR$3="Productivity",
INDEX('Productivity Dump'!$E$4:$AJ$500,
MATCH($A183,'Productivity Dump'!$A$4:$A$500,0),
MATCH(BR$2,'Productivity Dump'!$E$3:$AJ$3,0)
),
IF(BR$3="Attendance",
INDEX('Attendance Dump'!$E$2:$AI$400,
MATCH($A183,'Attendance Dump'!$B$2:$B$400,0),
MATCH(BR$2,'Attendance Dump'!$E$1:$AI$1,0)
),
INDEX('Active Hour''s Dump'!$D$3:$AH$337,
MATCH($C183,'Active Hour''s Dump'!$A$3:$A$337,0),
MATCH(BR$2,'Active Hour''s Dump'!$D$2:$AH$2,0)
))),"")</f>
        <v>5.3333333333333304</v>
      </c>
      <c r="BS183" s="13">
        <f>_xlfn.IFNA(IF(BS$3="Productivity",
INDEX('Productivity Dump'!$E$4:$AJ$500,
MATCH($A183,'Productivity Dump'!$A$4:$A$500,0),
MATCH(BS$2,'Productivity Dump'!$E$3:$AJ$3,0)
),
IF(BS$3="Attendance",
INDEX('Attendance Dump'!$E$2:$AI$400,
MATCH($A183,'Attendance Dump'!$B$2:$B$400,0),
MATCH(BS$2,'Attendance Dump'!$E$1:$AI$1,0)
),
INDEX('Active Hour''s Dump'!$D$3:$AH$337,
MATCH($C183,'Active Hour''s Dump'!$A$3:$A$337,0),
MATCH(BS$2,'Active Hour''s Dump'!$D$2:$AH$2,0)
))),"")</f>
        <v>1020.3169999999998</v>
      </c>
      <c r="BT183" s="13" t="str">
        <f>_xlfn.IFNA(IF(BT$3="Productivity",
INDEX('Productivity Dump'!$E$4:$AJ$500,
MATCH($A183,'Productivity Dump'!$A$4:$A$500,0),
MATCH(BT$2,'Productivity Dump'!$E$3:$AJ$3,0)
),
IF(BT$3="Attendance",
INDEX('Attendance Dump'!$E$2:$AI$400,
MATCH($A183,'Attendance Dump'!$B$2:$B$400,0),
MATCH(BT$2,'Attendance Dump'!$E$1:$AI$1,0)
),
INDEX('Active Hour''s Dump'!$D$3:$AH$337,
MATCH($C183,'Active Hour''s Dump'!$A$3:$A$337,0),
MATCH(BT$2,'Active Hour''s Dump'!$D$2:$AH$2,0)
))),"")</f>
        <v>H(P)</v>
      </c>
      <c r="BU183" s="54">
        <f>_xlfn.IFNA(IF(BU$3="Productivity",
INDEX('Productivity Dump'!$E$4:$AJ$500,
MATCH($A183,'Productivity Dump'!$A$4:$A$500,0),
MATCH(BU$2,'Productivity Dump'!$E$3:$AJ$3,0)
),
IF(BU$3="Attendance",
INDEX('Attendance Dump'!$E$2:$AI$400,
MATCH($A183,'Attendance Dump'!$B$2:$B$400,0),
MATCH(BU$2,'Attendance Dump'!$E$1:$AI$1,0)
),
INDEX('Active Hour''s Dump'!$D$3:$AH$337,
MATCH($C183,'Active Hour''s Dump'!$A$3:$A$337,0),
MATCH(BU$2,'Active Hour''s Dump'!$D$2:$AH$2,0)
))),"")</f>
        <v>6</v>
      </c>
      <c r="BV183" s="13">
        <f>_xlfn.IFNA(IF(BV$3="Productivity",
INDEX('Productivity Dump'!$E$4:$AJ$500,
MATCH($A183,'Productivity Dump'!$A$4:$A$500,0),
MATCH(BV$2,'Productivity Dump'!$E$3:$AJ$3,0)
),
IF(BV$3="Attendance",
INDEX('Attendance Dump'!$E$2:$AI$400,
MATCH($A183,'Attendance Dump'!$B$2:$B$400,0),
MATCH(BV$2,'Attendance Dump'!$E$1:$AI$1,0)
),
INDEX('Active Hour''s Dump'!$D$3:$AH$337,
MATCH($C183,'Active Hour''s Dump'!$A$3:$A$337,0),
MATCH(BV$2,'Active Hour''s Dump'!$D$2:$AH$2,0)
))),"")</f>
        <v>975.36900000000003</v>
      </c>
      <c r="BW183" s="13" t="str">
        <f>_xlfn.IFNA(IF(BW$3="Productivity",
INDEX('Productivity Dump'!$E$4:$AJ$500,
MATCH($A183,'Productivity Dump'!$A$4:$A$500,0),
MATCH(BW$2,'Productivity Dump'!$E$3:$AJ$3,0)
),
IF(BW$3="Attendance",
INDEX('Attendance Dump'!$E$2:$AI$400,
MATCH($A183,'Attendance Dump'!$B$2:$B$400,0),
MATCH(BW$2,'Attendance Dump'!$E$1:$AI$1,0)
),
INDEX('Active Hour''s Dump'!$D$3:$AH$337,
MATCH($C183,'Active Hour''s Dump'!$A$3:$A$337,0),
MATCH(BW$2,'Active Hour''s Dump'!$D$2:$AH$2,0)
))),"")</f>
        <v>P</v>
      </c>
      <c r="BX183" s="54">
        <f>_xlfn.IFNA(IF(BX$3="Productivity",
INDEX('Productivity Dump'!$E$4:$AJ$500,
MATCH($A183,'Productivity Dump'!$A$4:$A$500,0),
MATCH(BX$2,'Productivity Dump'!$E$3:$AJ$3,0)
),
IF(BX$3="Attendance",
INDEX('Attendance Dump'!$E$2:$AI$400,
MATCH($A183,'Attendance Dump'!$B$2:$B$400,0),
MATCH(BX$2,'Attendance Dump'!$E$1:$AI$1,0)
),
INDEX('Active Hour''s Dump'!$D$3:$AH$337,
MATCH($C183,'Active Hour''s Dump'!$A$3:$A$337,0),
MATCH(BX$2,'Active Hour''s Dump'!$D$2:$AH$2,0)
))),"")</f>
        <v>6.4166666666666696</v>
      </c>
      <c r="BY183" s="13">
        <f>_xlfn.IFNA(IF(BY$3="Productivity",
INDEX('Productivity Dump'!$E$4:$AJ$500,
MATCH($A183,'Productivity Dump'!$A$4:$A$500,0),
MATCH(BY$2,'Productivity Dump'!$E$3:$AJ$3,0)
),
IF(BY$3="Attendance",
INDEX('Attendance Dump'!$E$2:$AI$400,
MATCH($A183,'Attendance Dump'!$B$2:$B$400,0),
MATCH(BY$2,'Attendance Dump'!$E$1:$AI$1,0)
),
INDEX('Active Hour''s Dump'!$D$3:$AH$337,
MATCH($C183,'Active Hour''s Dump'!$A$3:$A$337,0),
MATCH(BY$2,'Active Hour''s Dump'!$D$2:$AH$2,0)
))),"")</f>
        <v>632.47699999999998</v>
      </c>
      <c r="BZ183" s="13" t="str">
        <f>_xlfn.IFNA(IF(BZ$3="Productivity",
INDEX('Productivity Dump'!$E$4:$AJ$500,
MATCH($A183,'Productivity Dump'!$A$4:$A$500,0),
MATCH(BZ$2,'Productivity Dump'!$E$3:$AJ$3,0)
),
IF(BZ$3="Attendance",
INDEX('Attendance Dump'!$E$2:$AI$400,
MATCH($A183,'Attendance Dump'!$B$2:$B$400,0),
MATCH(BZ$2,'Attendance Dump'!$E$1:$AI$1,0)
),
INDEX('Active Hour''s Dump'!$D$3:$AH$337,
MATCH($C183,'Active Hour''s Dump'!$A$3:$A$337,0),
MATCH(BZ$2,'Active Hour''s Dump'!$D$2:$AH$2,0)
))),"")</f>
        <v>P</v>
      </c>
      <c r="CA183" s="54">
        <f>_xlfn.IFNA(IF(CA$3="Productivity",
INDEX('Productivity Dump'!$E$4:$AJ$500,
MATCH($A183,'Productivity Dump'!$A$4:$A$500,0),
MATCH(CA$2,'Productivity Dump'!$E$3:$AJ$3,0)
),
IF(CA$3="Attendance",
INDEX('Attendance Dump'!$E$2:$AI$400,
MATCH($A183,'Attendance Dump'!$B$2:$B$400,0),
MATCH(CA$2,'Attendance Dump'!$E$1:$AI$1,0)
),
INDEX('Active Hour''s Dump'!$D$3:$AH$337,
MATCH($C183,'Active Hour''s Dump'!$A$3:$A$337,0),
MATCH(CA$2,'Active Hour''s Dump'!$D$2:$AH$2,0)
))),"")</f>
        <v>4.3333333333333304</v>
      </c>
      <c r="CB183" s="13">
        <f>_xlfn.IFNA(IF(CB$3="Productivity",
INDEX('Productivity Dump'!$E$4:$AJ$500,
MATCH($A183,'Productivity Dump'!$A$4:$A$500,0),
MATCH(CB$2,'Productivity Dump'!$E$3:$AJ$3,0)
),
IF(CB$3="Attendance",
INDEX('Attendance Dump'!$E$2:$AI$400,
MATCH($A183,'Attendance Dump'!$B$2:$B$400,0),
MATCH(CB$2,'Attendance Dump'!$E$1:$AI$1,0)
),
INDEX('Active Hour''s Dump'!$D$3:$AH$337,
MATCH($C183,'Active Hour''s Dump'!$A$3:$A$337,0),
MATCH(CB$2,'Active Hour''s Dump'!$D$2:$AH$2,0)
))),"")</f>
        <v>0</v>
      </c>
      <c r="CC183" s="13" t="str">
        <f>_xlfn.IFNA(IF(CC$3="Productivity",
INDEX('Productivity Dump'!$E$4:$AJ$500,
MATCH($A183,'Productivity Dump'!$A$4:$A$500,0),
MATCH(CC$2,'Productivity Dump'!$E$3:$AJ$3,0)
),
IF(CC$3="Attendance",
INDEX('Attendance Dump'!$E$2:$AI$400,
MATCH($A183,'Attendance Dump'!$B$2:$B$400,0),
MATCH(CC$2,'Attendance Dump'!$E$1:$AI$1,0)
),
INDEX('Active Hour''s Dump'!$D$3:$AH$337,
MATCH($C183,'Active Hour''s Dump'!$A$3:$A$337,0),
MATCH(CC$2,'Active Hour''s Dump'!$D$2:$AH$2,0)
))),"")</f>
        <v>WO</v>
      </c>
      <c r="CD183" s="54">
        <f>_xlfn.IFNA(IF(CD$3="Productivity",
INDEX('Productivity Dump'!$E$4:$AJ$500,
MATCH($A183,'Productivity Dump'!$A$4:$A$500,0),
MATCH(CD$2,'Productivity Dump'!$E$3:$AJ$3,0)
),
IF(CD$3="Attendance",
INDEX('Attendance Dump'!$E$2:$AI$400,
MATCH($A183,'Attendance Dump'!$B$2:$B$400,0),
MATCH(CD$2,'Attendance Dump'!$E$1:$AI$1,0)
),
INDEX('Active Hour''s Dump'!$D$3:$AH$337,
MATCH($C183,'Active Hour''s Dump'!$A$3:$A$337,0),
MATCH(CD$2,'Active Hour''s Dump'!$D$2:$AH$2,0)
))),"")</f>
        <v>0</v>
      </c>
      <c r="CE183" s="13">
        <f>_xlfn.IFNA(IF(CE$3="Productivity",
INDEX('Productivity Dump'!$E$4:$AJ$500,
MATCH($A183,'Productivity Dump'!$A$4:$A$500,0),
MATCH(CE$2,'Productivity Dump'!$E$3:$AJ$3,0)
),
IF(CE$3="Attendance",
INDEX('Attendance Dump'!$E$2:$AI$400,
MATCH($A183,'Attendance Dump'!$B$2:$B$400,0),
MATCH(CE$2,'Attendance Dump'!$E$1:$AI$1,0)
),
INDEX('Active Hour''s Dump'!$D$3:$AH$337,
MATCH($C183,'Active Hour''s Dump'!$A$3:$A$337,0),
MATCH(CE$2,'Active Hour''s Dump'!$D$2:$AH$2,0)
))),"")</f>
        <v>618.8040000000002</v>
      </c>
      <c r="CF183" s="13" t="str">
        <f>_xlfn.IFNA(IF(CF$3="Productivity",
INDEX('Productivity Dump'!$E$4:$AJ$500,
MATCH($A183,'Productivity Dump'!$A$4:$A$500,0),
MATCH(CF$2,'Productivity Dump'!$E$3:$AJ$3,0)
),
IF(CF$3="Attendance",
INDEX('Attendance Dump'!$E$2:$AI$400,
MATCH($A183,'Attendance Dump'!$B$2:$B$400,0),
MATCH(CF$2,'Attendance Dump'!$E$1:$AI$1,0)
),
INDEX('Active Hour''s Dump'!$D$3:$AH$337,
MATCH($C183,'Active Hour''s Dump'!$A$3:$A$337,0),
MATCH(CF$2,'Active Hour''s Dump'!$D$2:$AH$2,0)
))),"")</f>
        <v>P</v>
      </c>
      <c r="CG183" s="54">
        <f>_xlfn.IFNA(IF(CG$3="Productivity",
INDEX('Productivity Dump'!$E$4:$AJ$500,
MATCH($A183,'Productivity Dump'!$A$4:$A$500,0),
MATCH(CG$2,'Productivity Dump'!$E$3:$AJ$3,0)
),
IF(CG$3="Attendance",
INDEX('Attendance Dump'!$E$2:$AI$400,
MATCH($A183,'Attendance Dump'!$B$2:$B$400,0),
MATCH(CG$2,'Attendance Dump'!$E$1:$AI$1,0)
),
INDEX('Active Hour''s Dump'!$D$3:$AH$337,
MATCH($C183,'Active Hour''s Dump'!$A$3:$A$337,0),
MATCH(CG$2,'Active Hour''s Dump'!$D$2:$AH$2,0)
))),"")</f>
        <v>2.8333333333333299</v>
      </c>
      <c r="CH183" s="13">
        <f>_xlfn.IFNA(IF(CH$3="Productivity",
INDEX('Productivity Dump'!$E$4:$AJ$500,
MATCH($A183,'Productivity Dump'!$A$4:$A$500,0),
MATCH(CH$2,'Productivity Dump'!$E$3:$AJ$3,0)
),
IF(CH$3="Attendance",
INDEX('Attendance Dump'!$E$2:$AI$400,
MATCH($A183,'Attendance Dump'!$B$2:$B$400,0),
MATCH(CH$2,'Attendance Dump'!$E$1:$AI$1,0)
),
INDEX('Active Hour''s Dump'!$D$3:$AH$337,
MATCH($C183,'Active Hour''s Dump'!$A$3:$A$337,0),
MATCH(CH$2,'Active Hour''s Dump'!$D$2:$AH$2,0)
))),"")</f>
        <v>0</v>
      </c>
      <c r="CI183" s="13" t="str">
        <f>_xlfn.IFNA(IF(CI$3="Productivity",
INDEX('Productivity Dump'!$E$4:$AJ$500,
MATCH($A183,'Productivity Dump'!$A$4:$A$500,0),
MATCH(CI$2,'Productivity Dump'!$E$3:$AJ$3,0)
),
IF(CI$3="Attendance",
INDEX('Attendance Dump'!$E$2:$AI$400,
MATCH($A183,'Attendance Dump'!$B$2:$B$400,0),
MATCH(CI$2,'Attendance Dump'!$E$1:$AI$1,0)
),
INDEX('Active Hour''s Dump'!$D$3:$AH$337,
MATCH($C183,'Active Hour''s Dump'!$A$3:$A$337,0),
MATCH(CI$2,'Active Hour''s Dump'!$D$2:$AH$2,0)
))),"")</f>
        <v>CO</v>
      </c>
      <c r="CJ183" s="54">
        <f>_xlfn.IFNA(IF(CJ$3="Productivity",
INDEX('Productivity Dump'!$E$4:$AJ$500,
MATCH($A183,'Productivity Dump'!$A$4:$A$500,0),
MATCH(CJ$2,'Productivity Dump'!$E$3:$AJ$3,0)
),
IF(CJ$3="Attendance",
INDEX('Attendance Dump'!$E$2:$AI$400,
MATCH($A183,'Attendance Dump'!$B$2:$B$400,0),
MATCH(CJ$2,'Attendance Dump'!$E$1:$AI$1,0)
),
INDEX('Active Hour''s Dump'!$D$3:$AH$337,
MATCH($C183,'Active Hour''s Dump'!$A$3:$A$337,0),
MATCH(CJ$2,'Active Hour''s Dump'!$D$2:$AH$2,0)
))),"")</f>
        <v>0</v>
      </c>
      <c r="CK183" s="13">
        <f>_xlfn.IFNA(IF(CK$3="Productivity",
INDEX('Productivity Dump'!$E$4:$AJ$500,
MATCH($A183,'Productivity Dump'!$A$4:$A$500,0),
MATCH(CK$2,'Productivity Dump'!$E$3:$AJ$3,0)
),
IF(CK$3="Attendance",
INDEX('Attendance Dump'!$E$2:$AI$400,
MATCH($A183,'Attendance Dump'!$B$2:$B$400,0),
MATCH(CK$2,'Attendance Dump'!$E$1:$AI$1,0)
),
INDEX('Active Hour''s Dump'!$D$3:$AH$337,
MATCH($C183,'Active Hour''s Dump'!$A$3:$A$337,0),
MATCH(CK$2,'Active Hour''s Dump'!$D$2:$AH$2,0)
))),"")</f>
        <v>0</v>
      </c>
      <c r="CL183" s="13" t="str">
        <f>_xlfn.IFNA(IF(CL$3="Productivity",
INDEX('Productivity Dump'!$E$4:$AJ$500,
MATCH($A183,'Productivity Dump'!$A$4:$A$500,0),
MATCH(CL$2,'Productivity Dump'!$E$3:$AJ$3,0)
),
IF(CL$3="Attendance",
INDEX('Attendance Dump'!$E$2:$AI$400,
MATCH($A183,'Attendance Dump'!$B$2:$B$400,0),
MATCH(CL$2,'Attendance Dump'!$E$1:$AI$1,0)
),
INDEX('Active Hour''s Dump'!$D$3:$AH$337,
MATCH($C183,'Active Hour''s Dump'!$A$3:$A$337,0),
MATCH(CL$2,'Active Hour''s Dump'!$D$2:$AH$2,0)
))),"")</f>
        <v>PL</v>
      </c>
      <c r="CM183" s="54">
        <f>_xlfn.IFNA(IF(CM$3="Productivity",
INDEX('Productivity Dump'!$E$4:$AJ$500,
MATCH($A183,'Productivity Dump'!$A$4:$A$500,0),
MATCH(CM$2,'Productivity Dump'!$E$3:$AJ$3,0)
),
IF(CM$3="Attendance",
INDEX('Attendance Dump'!$E$2:$AI$400,
MATCH($A183,'Attendance Dump'!$B$2:$B$400,0),
MATCH(CM$2,'Attendance Dump'!$E$1:$AI$1,0)
),
INDEX('Active Hour''s Dump'!$D$3:$AH$337,
MATCH($C183,'Active Hour''s Dump'!$A$3:$A$337,0),
MATCH(CM$2,'Active Hour''s Dump'!$D$2:$AH$2,0)
))),"")</f>
        <v>0</v>
      </c>
      <c r="CN183" s="13">
        <f>_xlfn.IFNA(IF(CN$3="Productivity",
INDEX('Productivity Dump'!$E$4:$AJ$500,
MATCH($A183,'Productivity Dump'!$A$4:$A$500,0),
MATCH(CN$2,'Productivity Dump'!$E$3:$AJ$3,0)
),
IF(CN$3="Attendance",
INDEX('Attendance Dump'!$E$2:$AI$400,
MATCH($A183,'Attendance Dump'!$B$2:$B$400,0),
MATCH(CN$2,'Attendance Dump'!$E$1:$AI$1,0)
),
INDEX('Active Hour''s Dump'!$D$3:$AH$337,
MATCH($C183,'Active Hour''s Dump'!$A$3:$A$337,0),
MATCH(CN$2,'Active Hour''s Dump'!$D$2:$AH$2,0)
))),"")</f>
        <v>0</v>
      </c>
      <c r="CO183" s="13">
        <f>_xlfn.IFNA(IF(CO$3="Productivity",
INDEX('Productivity Dump'!$E$4:$AJ$500,
MATCH($A183,'Productivity Dump'!$A$4:$A$500,0),
MATCH(CO$2,'Productivity Dump'!$E$3:$AJ$3,0)
),
IF(CO$3="Attendance",
INDEX('Attendance Dump'!$E$2:$AI$400,
MATCH($A183,'Attendance Dump'!$B$2:$B$400,0),
MATCH(CO$2,'Attendance Dump'!$E$1:$AI$1,0)
),
INDEX('Active Hour''s Dump'!$D$3:$AH$337,
MATCH($C183,'Active Hour''s Dump'!$A$3:$A$337,0),
MATCH(CO$2,'Active Hour''s Dump'!$D$2:$AH$2,0)
))),"")</f>
        <v>0</v>
      </c>
      <c r="CP183" s="54">
        <f>_xlfn.IFNA(IF(CP$3="Productivity",
INDEX('Productivity Dump'!$E$4:$AJ$500,
MATCH($A183,'Productivity Dump'!$A$4:$A$500,0),
MATCH(CP$2,'Productivity Dump'!$E$3:$AJ$3,0)
),
IF(CP$3="Attendance",
INDEX('Attendance Dump'!$E$2:$AI$400,
MATCH($A183,'Attendance Dump'!$B$2:$B$400,0),
MATCH(CP$2,'Attendance Dump'!$E$1:$AI$1,0)
),
INDEX('Active Hour''s Dump'!$D$3:$AH$337,
MATCH($C183,'Active Hour''s Dump'!$A$3:$A$337,0),
MATCH(CP$2,'Active Hour''s Dump'!$D$2:$AH$2,0)
))),"")</f>
        <v>0</v>
      </c>
      <c r="CQ183" s="13">
        <f>_xlfn.IFNA(IF(CQ$3="Productivity",
INDEX('Productivity Dump'!$E$4:$AJ$500,
MATCH($A183,'Productivity Dump'!$A$4:$A$500,0),
MATCH(CQ$2,'Productivity Dump'!$E$3:$AJ$3,0)
),
IF(CQ$3="Attendance",
INDEX('Attendance Dump'!$E$2:$AI$400,
MATCH($A183,'Attendance Dump'!$B$2:$B$400,0),
MATCH(CQ$2,'Attendance Dump'!$E$1:$AI$1,0)
),
INDEX('Active Hour''s Dump'!$D$3:$AH$337,
MATCH($C183,'Active Hour''s Dump'!$A$3:$A$337,0),
MATCH(CQ$2,'Active Hour''s Dump'!$D$2:$AH$2,0)
))),"")</f>
        <v>0</v>
      </c>
      <c r="CR183" s="13">
        <f>_xlfn.IFNA(IF(CR$3="Productivity",
INDEX('Productivity Dump'!$E$4:$AJ$500,
MATCH($A183,'Productivity Dump'!$A$4:$A$500,0),
MATCH(CR$2,'Productivity Dump'!$E$3:$AJ$3,0)
),
IF(CR$3="Attendance",
INDEX('Attendance Dump'!$E$2:$AI$400,
MATCH($A183,'Attendance Dump'!$B$2:$B$400,0),
MATCH(CR$2,'Attendance Dump'!$E$1:$AI$1,0)
),
INDEX('Active Hour''s Dump'!$D$3:$AH$337,
MATCH($C183,'Active Hour''s Dump'!$A$3:$A$337,0),
MATCH(CR$2,'Active Hour''s Dump'!$D$2:$AH$2,0)
))),"")</f>
        <v>0</v>
      </c>
      <c r="CS183" s="54">
        <f>_xlfn.IFNA(IF(CS$3="Productivity",
INDEX('Productivity Dump'!$E$4:$AJ$500,
MATCH($A183,'Productivity Dump'!$A$4:$A$500,0),
MATCH(CS$2,'Productivity Dump'!$E$3:$AJ$3,0)
),
IF(CS$3="Attendance",
INDEX('Attendance Dump'!$E$2:$AI$400,
MATCH($A183,'Attendance Dump'!$B$2:$B$400,0),
MATCH(CS$2,'Attendance Dump'!$E$1:$AI$1,0)
),
INDEX('Active Hour''s Dump'!$D$3:$AH$337,
MATCH($C183,'Active Hour''s Dump'!$A$3:$A$337,0),
MATCH(CS$2,'Active Hour''s Dump'!$D$2:$AH$2,0)
))),"")</f>
        <v>0</v>
      </c>
      <c r="CT183" s="13">
        <f>_xlfn.IFNA(IF(CT$3="Productivity",
INDEX('Productivity Dump'!$E$4:$AJ$500,
MATCH($A183,'Productivity Dump'!$A$4:$A$500,0),
MATCH(CT$2,'Productivity Dump'!$E$3:$AJ$3,0)
),
IF(CT$3="Attendance",
INDEX('Attendance Dump'!$E$2:$AI$400,
MATCH($A183,'Attendance Dump'!$B$2:$B$400,0),
MATCH(CT$2,'Attendance Dump'!$E$1:$AI$1,0)
),
INDEX('Active Hour''s Dump'!$D$3:$AH$337,
MATCH($C183,'Active Hour''s Dump'!$A$3:$A$337,0),
MATCH(CT$2,'Active Hour''s Dump'!$D$2:$AH$2,0)
))),"")</f>
        <v>0</v>
      </c>
      <c r="CU183" s="13">
        <f>_xlfn.IFNA(IF(CU$3="Productivity",
INDEX('Productivity Dump'!$E$4:$AJ$500,
MATCH($A183,'Productivity Dump'!$A$4:$A$500,0),
MATCH(CU$2,'Productivity Dump'!$E$3:$AJ$3,0)
),
IF(CU$3="Attendance",
INDEX('Attendance Dump'!$E$2:$AI$400,
MATCH($A183,'Attendance Dump'!$B$2:$B$400,0),
MATCH(CU$2,'Attendance Dump'!$E$1:$AI$1,0)
),
INDEX('Active Hour''s Dump'!$D$3:$AH$337,
MATCH($C183,'Active Hour''s Dump'!$A$3:$A$337,0),
MATCH(CU$2,'Active Hour''s Dump'!$D$2:$AH$2,0)
))),"")</f>
        <v>0</v>
      </c>
      <c r="CV183" s="54">
        <f>_xlfn.IFNA(IF(CV$3="Productivity",
INDEX('Productivity Dump'!$E$4:$AJ$500,
MATCH($A183,'Productivity Dump'!$A$4:$A$500,0),
MATCH(CV$2,'Productivity Dump'!$E$3:$AJ$3,0)
),
IF(CV$3="Attendance",
INDEX('Attendance Dump'!$E$2:$AI$400,
MATCH($A183,'Attendance Dump'!$B$2:$B$400,0),
MATCH(CV$2,'Attendance Dump'!$E$1:$AI$1,0)
),
INDEX('Active Hour''s Dump'!$D$3:$AH$337,
MATCH($C183,'Active Hour''s Dump'!$A$3:$A$337,0),
MATCH(CV$2,'Active Hour''s Dump'!$D$2:$AH$2,0)
))),"")</f>
        <v>0</v>
      </c>
      <c r="CW183" s="13"/>
      <c r="CX183" s="13"/>
      <c r="CY183" s="54"/>
      <c r="DA183" s="57">
        <f t="shared" si="81"/>
        <v>128.08333333333331</v>
      </c>
      <c r="DB183" s="35">
        <f t="shared" si="82"/>
        <v>21376.695999999996</v>
      </c>
      <c r="DC183" s="35">
        <f t="shared" si="77"/>
        <v>0</v>
      </c>
      <c r="DD183" s="35">
        <f t="shared" ca="1" si="80"/>
        <v>0</v>
      </c>
      <c r="DF183" s="32" cm="1">
        <f t="array" ref="DF183">SUMPRODUCT(
    (MOD(COLUMN(H183:CV183) - COLUMN(H183), 3) = 0) *
    (H183:CV183 = 0) *
    (I183:CW183 = "P") *
    (COUNTIF(UKHoliday, H$2:CV$2) = 0)
)</f>
        <v>0</v>
      </c>
      <c r="DG183" s="33" cm="1">
        <f t="array" ref="DG183">SUMPRODUCT(
  (MOD(COLUMN(H183:CV183) - COLUMN(H183), 3) = 0) *
  (H183:CV183 &gt; 0) *
  (H183:CV183 &lt; 0.5 * IF(((WEEKDAY(H$2:CV$2, 2) = 1) + (WEEKDAY(H$2:CV$2, 2) = 6)), G183, F183)) *
  (I183:CW183 = "P") *
  (COUNTIF(UKHoliday, H$2:CV$2) = 0)
)</f>
        <v>0</v>
      </c>
      <c r="DH183" s="33" cm="1">
        <f t="array" ref="DH183">SUMPRODUCT(
  (MOD(COLUMN(H183:CV183) - COLUMN(H183), 3) = 0) *
  (H183:CV183 &gt; 0.5 * IF(((WEEKDAY(H$2:CV$2, 2) = 1) + (WEEKDAY(H$2:CV$2, 2) = 6)), $G183, $F183)) *
  (H183:CV183 &lt; 0.8 * IF(((WEEKDAY(H$2:CV$2, 2) = 1) + (WEEKDAY(H$2:CV$2, 2) = 6)), $G183, $F183)) *
  (I183:CW183 = "P") *
  (COUNTIF(UKHoliday, H$2:CV$2) = 0)
)</f>
        <v>0</v>
      </c>
      <c r="DI183" s="33" cm="1">
        <f t="array" ref="DI183">SUMPRODUCT(
  (MOD(COLUMN(H183:CV183) - COLUMN(H183), 3) = 0) *
  (H183:CV183 &gt; 0.8 * IF(((WEEKDAY(H$2:CV$2, 2) = 1) + (WEEKDAY(H$2:CV$2, 2) = 6)), $G183, $F183)) *
  (H183:CV183 &lt; 1 * IF(((WEEKDAY(H$2:CV$2, 2) = 1) + (WEEKDAY(H$2:CV$2, 2) = 6)), $G183, $F183)) *
  (I183:CW183 = "P") *
  (COUNTIF(UKHoliday, H$2:CV$2) = 0)
)</f>
        <v>3</v>
      </c>
    </row>
    <row r="184" spans="1:113" x14ac:dyDescent="0.3">
      <c r="A184" s="39" t="s">
        <v>363</v>
      </c>
      <c r="B184" s="39" t="s">
        <v>927</v>
      </c>
      <c r="C184" s="9" t="s">
        <v>753</v>
      </c>
      <c r="D184" s="62" t="s">
        <v>555</v>
      </c>
      <c r="E184" s="35">
        <v>18600</v>
      </c>
      <c r="F184" s="35">
        <f t="shared" si="78"/>
        <v>930</v>
      </c>
      <c r="G184" s="35">
        <f t="shared" si="79"/>
        <v>465</v>
      </c>
      <c r="H184" s="13">
        <f>_xlfn.IFNA(IF(H$3="Productivity",
INDEX('Productivity Dump'!$E$4:$AJ$500,
MATCH($A184,'Productivity Dump'!$A$4:$A$500,0),
MATCH(H$2,'Productivity Dump'!$E$3:$AJ$3,0)
),
IF(H$3="Attendance",
INDEX('Attendance Dump'!$E$2:$AI$400,
MATCH($A184,'Attendance Dump'!$B$2:$B$400,0),
MATCH(H$2,'Attendance Dump'!$E$1:$AI$1,0)
),
INDEX('Active Hour''s Dump'!$D$3:$AH$337,
MATCH($C184,'Active Hour''s Dump'!$A$3:$A$337,0),
MATCH(H$2,'Active Hour''s Dump'!$D$2:$AH$2,0)
))),"")</f>
        <v>867.17499999999995</v>
      </c>
      <c r="I184" s="13" t="str">
        <f>_xlfn.IFNA(IF(I$3="Productivity",
INDEX('Productivity Dump'!$E$4:$AJ$500,
MATCH($A184,'Productivity Dump'!$A$4:$A$500,0),
MATCH(I$2,'Productivity Dump'!$E$3:$AJ$3,0)
),
IF(I$3="Attendance",
INDEX('Attendance Dump'!$E$2:$AI$400,
MATCH($A184,'Attendance Dump'!$B$2:$B$400,0),
MATCH(I$2,'Attendance Dump'!$E$1:$AI$1,0)
),
INDEX('Active Hour''s Dump'!$D$3:$AH$337,
MATCH($C184,'Active Hour''s Dump'!$A$3:$A$337,0),
MATCH(I$2,'Active Hour''s Dump'!$D$2:$AH$2,0)
))),"")</f>
        <v>P</v>
      </c>
      <c r="J184" s="54">
        <f>_xlfn.IFNA(IF(J$3="Productivity",
INDEX('Productivity Dump'!$E$4:$AJ$500,
MATCH($A184,'Productivity Dump'!$A$4:$A$500,0),
MATCH(J$2,'Productivity Dump'!$E$3:$AJ$3,0)
),
IF(J$3="Attendance",
INDEX('Attendance Dump'!$E$2:$AI$400,
MATCH($A184,'Attendance Dump'!$B$2:$B$400,0),
MATCH(J$2,'Attendance Dump'!$E$1:$AI$1,0)
),
INDEX('Active Hour''s Dump'!$D$3:$AH$337,
MATCH($C184,'Active Hour''s Dump'!$A$3:$A$337,0),
MATCH(J$2,'Active Hour''s Dump'!$D$2:$AH$2,0)
))),"")</f>
        <v>7.1666666666666696</v>
      </c>
      <c r="K184" s="13">
        <f>_xlfn.IFNA(IF(K$3="Productivity",
INDEX('Productivity Dump'!$E$4:$AJ$500,
MATCH($A184,'Productivity Dump'!$A$4:$A$500,0),
MATCH(K$2,'Productivity Dump'!$E$3:$AJ$3,0)
),
IF(K$3="Attendance",
INDEX('Attendance Dump'!$E$2:$AI$400,
MATCH($A184,'Attendance Dump'!$B$2:$B$400,0),
MATCH(K$2,'Attendance Dump'!$E$1:$AI$1,0)
),
INDEX('Active Hour''s Dump'!$D$3:$AH$337,
MATCH($C184,'Active Hour''s Dump'!$A$3:$A$337,0),
MATCH(K$2,'Active Hour''s Dump'!$D$2:$AH$2,0)
))),"")</f>
        <v>1035.7929999999999</v>
      </c>
      <c r="L184" s="13" t="str">
        <f>_xlfn.IFNA(IF(L$3="Productivity",
INDEX('Productivity Dump'!$E$4:$AJ$500,
MATCH($A184,'Productivity Dump'!$A$4:$A$500,0),
MATCH(L$2,'Productivity Dump'!$E$3:$AJ$3,0)
),
IF(L$3="Attendance",
INDEX('Attendance Dump'!$E$2:$AI$400,
MATCH($A184,'Attendance Dump'!$B$2:$B$400,0),
MATCH(L$2,'Attendance Dump'!$E$1:$AI$1,0)
),
INDEX('Active Hour''s Dump'!$D$3:$AH$337,
MATCH($C184,'Active Hour''s Dump'!$A$3:$A$337,0),
MATCH(L$2,'Active Hour''s Dump'!$D$2:$AH$2,0)
))),"")</f>
        <v>P</v>
      </c>
      <c r="M184" s="54">
        <f>_xlfn.IFNA(IF(M$3="Productivity",
INDEX('Productivity Dump'!$E$4:$AJ$500,
MATCH($A184,'Productivity Dump'!$A$4:$A$500,0),
MATCH(M$2,'Productivity Dump'!$E$3:$AJ$3,0)
),
IF(M$3="Attendance",
INDEX('Attendance Dump'!$E$2:$AI$400,
MATCH($A184,'Attendance Dump'!$B$2:$B$400,0),
MATCH(M$2,'Attendance Dump'!$E$1:$AI$1,0)
),
INDEX('Active Hour''s Dump'!$D$3:$AH$337,
MATCH($C184,'Active Hour''s Dump'!$A$3:$A$337,0),
MATCH(M$2,'Active Hour''s Dump'!$D$2:$AH$2,0)
))),"")</f>
        <v>8.5833333333333304</v>
      </c>
      <c r="N184" s="13">
        <f>_xlfn.IFNA(IF(N$3="Productivity",
INDEX('Productivity Dump'!$E$4:$AJ$500,
MATCH($A184,'Productivity Dump'!$A$4:$A$500,0),
MATCH(N$2,'Productivity Dump'!$E$3:$AJ$3,0)
),
IF(N$3="Attendance",
INDEX('Attendance Dump'!$E$2:$AI$400,
MATCH($A184,'Attendance Dump'!$B$2:$B$400,0),
MATCH(N$2,'Attendance Dump'!$E$1:$AI$1,0)
),
INDEX('Active Hour''s Dump'!$D$3:$AH$337,
MATCH($C184,'Active Hour''s Dump'!$A$3:$A$337,0),
MATCH(N$2,'Active Hour''s Dump'!$D$2:$AH$2,0)
))),"")</f>
        <v>664.27499999999986</v>
      </c>
      <c r="O184" s="13" t="str">
        <f>_xlfn.IFNA(IF(O$3="Productivity",
INDEX('Productivity Dump'!$E$4:$AJ$500,
MATCH($A184,'Productivity Dump'!$A$4:$A$500,0),
MATCH(O$2,'Productivity Dump'!$E$3:$AJ$3,0)
),
IF(O$3="Attendance",
INDEX('Attendance Dump'!$E$2:$AI$400,
MATCH($A184,'Attendance Dump'!$B$2:$B$400,0),
MATCH(O$2,'Attendance Dump'!$E$1:$AI$1,0)
),
INDEX('Active Hour''s Dump'!$D$3:$AH$337,
MATCH($C184,'Active Hour''s Dump'!$A$3:$A$337,0),
MATCH(O$2,'Active Hour''s Dump'!$D$2:$AH$2,0)
))),"")</f>
        <v>P</v>
      </c>
      <c r="P184" s="54">
        <f>_xlfn.IFNA(IF(P$3="Productivity",
INDEX('Productivity Dump'!$E$4:$AJ$500,
MATCH($A184,'Productivity Dump'!$A$4:$A$500,0),
MATCH(P$2,'Productivity Dump'!$E$3:$AJ$3,0)
),
IF(P$3="Attendance",
INDEX('Attendance Dump'!$E$2:$AI$400,
MATCH($A184,'Attendance Dump'!$B$2:$B$400,0),
MATCH(P$2,'Attendance Dump'!$E$1:$AI$1,0)
),
INDEX('Active Hour''s Dump'!$D$3:$AH$337,
MATCH($C184,'Active Hour''s Dump'!$A$3:$A$337,0),
MATCH(P$2,'Active Hour''s Dump'!$D$2:$AH$2,0)
))),"")</f>
        <v>4.9166666666666696</v>
      </c>
      <c r="Q184" s="13">
        <f>_xlfn.IFNA(IF(Q$3="Productivity",
INDEX('Productivity Dump'!$E$4:$AJ$500,
MATCH($A184,'Productivity Dump'!$A$4:$A$500,0),
MATCH(Q$2,'Productivity Dump'!$E$3:$AJ$3,0)
),
IF(Q$3="Attendance",
INDEX('Attendance Dump'!$E$2:$AI$400,
MATCH($A184,'Attendance Dump'!$B$2:$B$400,0),
MATCH(Q$2,'Attendance Dump'!$E$1:$AI$1,0)
),
INDEX('Active Hour''s Dump'!$D$3:$AH$337,
MATCH($C184,'Active Hour''s Dump'!$A$3:$A$337,0),
MATCH(Q$2,'Active Hour''s Dump'!$D$2:$AH$2,0)
))),"")</f>
        <v>0</v>
      </c>
      <c r="R184" s="13" t="str">
        <f>_xlfn.IFNA(IF(R$3="Productivity",
INDEX('Productivity Dump'!$E$4:$AJ$500,
MATCH($A184,'Productivity Dump'!$A$4:$A$500,0),
MATCH(R$2,'Productivity Dump'!$E$3:$AJ$3,0)
),
IF(R$3="Attendance",
INDEX('Attendance Dump'!$E$2:$AI$400,
MATCH($A184,'Attendance Dump'!$B$2:$B$400,0),
MATCH(R$2,'Attendance Dump'!$E$1:$AI$1,0)
),
INDEX('Active Hour''s Dump'!$D$3:$AH$337,
MATCH($C184,'Active Hour''s Dump'!$A$3:$A$337,0),
MATCH(R$2,'Active Hour''s Dump'!$D$2:$AH$2,0)
))),"")</f>
        <v>WO</v>
      </c>
      <c r="S184" s="54">
        <f>_xlfn.IFNA(IF(S$3="Productivity",
INDEX('Productivity Dump'!$E$4:$AJ$500,
MATCH($A184,'Productivity Dump'!$A$4:$A$500,0),
MATCH(S$2,'Productivity Dump'!$E$3:$AJ$3,0)
),
IF(S$3="Attendance",
INDEX('Attendance Dump'!$E$2:$AI$400,
MATCH($A184,'Attendance Dump'!$B$2:$B$400,0),
MATCH(S$2,'Attendance Dump'!$E$1:$AI$1,0)
),
INDEX('Active Hour''s Dump'!$D$3:$AH$337,
MATCH($C184,'Active Hour''s Dump'!$A$3:$A$337,0),
MATCH(S$2,'Active Hour''s Dump'!$D$2:$AH$2,0)
))),"")</f>
        <v>0</v>
      </c>
      <c r="T184" s="13">
        <f>_xlfn.IFNA(IF(T$3="Productivity",
INDEX('Productivity Dump'!$E$4:$AJ$500,
MATCH($A184,'Productivity Dump'!$A$4:$A$500,0),
MATCH(T$2,'Productivity Dump'!$E$3:$AJ$3,0)
),
IF(T$3="Attendance",
INDEX('Attendance Dump'!$E$2:$AI$400,
MATCH($A184,'Attendance Dump'!$B$2:$B$400,0),
MATCH(T$2,'Attendance Dump'!$E$1:$AI$1,0)
),
INDEX('Active Hour''s Dump'!$D$3:$AH$337,
MATCH($C184,'Active Hour''s Dump'!$A$3:$A$337,0),
MATCH(T$2,'Active Hour''s Dump'!$D$2:$AH$2,0)
))),"")</f>
        <v>940.58699999999999</v>
      </c>
      <c r="U184" s="13" t="str">
        <f>_xlfn.IFNA(IF(U$3="Productivity",
INDEX('Productivity Dump'!$E$4:$AJ$500,
MATCH($A184,'Productivity Dump'!$A$4:$A$500,0),
MATCH(U$2,'Productivity Dump'!$E$3:$AJ$3,0)
),
IF(U$3="Attendance",
INDEX('Attendance Dump'!$E$2:$AI$400,
MATCH($A184,'Attendance Dump'!$B$2:$B$400,0),
MATCH(U$2,'Attendance Dump'!$E$1:$AI$1,0)
),
INDEX('Active Hour''s Dump'!$D$3:$AH$337,
MATCH($C184,'Active Hour''s Dump'!$A$3:$A$337,0),
MATCH(U$2,'Active Hour''s Dump'!$D$2:$AH$2,0)
))),"")</f>
        <v>P</v>
      </c>
      <c r="V184" s="54">
        <f>_xlfn.IFNA(IF(V$3="Productivity",
INDEX('Productivity Dump'!$E$4:$AJ$500,
MATCH($A184,'Productivity Dump'!$A$4:$A$500,0),
MATCH(V$2,'Productivity Dump'!$E$3:$AJ$3,0)
),
IF(V$3="Attendance",
INDEX('Attendance Dump'!$E$2:$AI$400,
MATCH($A184,'Attendance Dump'!$B$2:$B$400,0),
MATCH(V$2,'Attendance Dump'!$E$1:$AI$1,0)
),
INDEX('Active Hour''s Dump'!$D$3:$AH$337,
MATCH($C184,'Active Hour''s Dump'!$A$3:$A$337,0),
MATCH(V$2,'Active Hour''s Dump'!$D$2:$AH$2,0)
))),"")</f>
        <v>7.6666666666666696</v>
      </c>
      <c r="W184" s="13">
        <f>_xlfn.IFNA(IF(W$3="Productivity",
INDEX('Productivity Dump'!$E$4:$AJ$500,
MATCH($A184,'Productivity Dump'!$A$4:$A$500,0),
MATCH(W$2,'Productivity Dump'!$E$3:$AJ$3,0)
),
IF(W$3="Attendance",
INDEX('Attendance Dump'!$E$2:$AI$400,
MATCH($A184,'Attendance Dump'!$B$2:$B$400,0),
MATCH(W$2,'Attendance Dump'!$E$1:$AI$1,0)
),
INDEX('Active Hour''s Dump'!$D$3:$AH$337,
MATCH($C184,'Active Hour''s Dump'!$A$3:$A$337,0),
MATCH(W$2,'Active Hour''s Dump'!$D$2:$AH$2,0)
))),"")</f>
        <v>922.85000000000014</v>
      </c>
      <c r="X184" s="13" t="str">
        <f>_xlfn.IFNA(IF(X$3="Productivity",
INDEX('Productivity Dump'!$E$4:$AJ$500,
MATCH($A184,'Productivity Dump'!$A$4:$A$500,0),
MATCH(X$2,'Productivity Dump'!$E$3:$AJ$3,0)
),
IF(X$3="Attendance",
INDEX('Attendance Dump'!$E$2:$AI$400,
MATCH($A184,'Attendance Dump'!$B$2:$B$400,0),
MATCH(X$2,'Attendance Dump'!$E$1:$AI$1,0)
),
INDEX('Active Hour''s Dump'!$D$3:$AH$337,
MATCH($C184,'Active Hour''s Dump'!$A$3:$A$337,0),
MATCH(X$2,'Active Hour''s Dump'!$D$2:$AH$2,0)
))),"")</f>
        <v>P</v>
      </c>
      <c r="Y184" s="54">
        <f>_xlfn.IFNA(IF(Y$3="Productivity",
INDEX('Productivity Dump'!$E$4:$AJ$500,
MATCH($A184,'Productivity Dump'!$A$4:$A$500,0),
MATCH(Y$2,'Productivity Dump'!$E$3:$AJ$3,0)
),
IF(Y$3="Attendance",
INDEX('Attendance Dump'!$E$2:$AI$400,
MATCH($A184,'Attendance Dump'!$B$2:$B$400,0),
MATCH(Y$2,'Attendance Dump'!$E$1:$AI$1,0)
),
INDEX('Active Hour''s Dump'!$D$3:$AH$337,
MATCH($C184,'Active Hour''s Dump'!$A$3:$A$337,0),
MATCH(Y$2,'Active Hour''s Dump'!$D$2:$AH$2,0)
))),"")</f>
        <v>7.5</v>
      </c>
      <c r="Z184" s="13">
        <f>_xlfn.IFNA(IF(Z$3="Productivity",
INDEX('Productivity Dump'!$E$4:$AJ$500,
MATCH($A184,'Productivity Dump'!$A$4:$A$500,0),
MATCH(Z$2,'Productivity Dump'!$E$3:$AJ$3,0)
),
IF(Z$3="Attendance",
INDEX('Attendance Dump'!$E$2:$AI$400,
MATCH($A184,'Attendance Dump'!$B$2:$B$400,0),
MATCH(Z$2,'Attendance Dump'!$E$1:$AI$1,0)
),
INDEX('Active Hour''s Dump'!$D$3:$AH$337,
MATCH($C184,'Active Hour''s Dump'!$A$3:$A$337,0),
MATCH(Z$2,'Active Hour''s Dump'!$D$2:$AH$2,0)
))),"")</f>
        <v>1027.3890000000001</v>
      </c>
      <c r="AA184" s="13" t="str">
        <f>_xlfn.IFNA(IF(AA$3="Productivity",
INDEX('Productivity Dump'!$E$4:$AJ$500,
MATCH($A184,'Productivity Dump'!$A$4:$A$500,0),
MATCH(AA$2,'Productivity Dump'!$E$3:$AJ$3,0)
),
IF(AA$3="Attendance",
INDEX('Attendance Dump'!$E$2:$AI$400,
MATCH($A184,'Attendance Dump'!$B$2:$B$400,0),
MATCH(AA$2,'Attendance Dump'!$E$1:$AI$1,0)
),
INDEX('Active Hour''s Dump'!$D$3:$AH$337,
MATCH($C184,'Active Hour''s Dump'!$A$3:$A$337,0),
MATCH(AA$2,'Active Hour''s Dump'!$D$2:$AH$2,0)
))),"")</f>
        <v>P</v>
      </c>
      <c r="AB184" s="54">
        <f>_xlfn.IFNA(IF(AB$3="Productivity",
INDEX('Productivity Dump'!$E$4:$AJ$500,
MATCH($A184,'Productivity Dump'!$A$4:$A$500,0),
MATCH(AB$2,'Productivity Dump'!$E$3:$AJ$3,0)
),
IF(AB$3="Attendance",
INDEX('Attendance Dump'!$E$2:$AI$400,
MATCH($A184,'Attendance Dump'!$B$2:$B$400,0),
MATCH(AB$2,'Attendance Dump'!$E$1:$AI$1,0)
),
INDEX('Active Hour''s Dump'!$D$3:$AH$337,
MATCH($C184,'Active Hour''s Dump'!$A$3:$A$337,0),
MATCH(AB$2,'Active Hour''s Dump'!$D$2:$AH$2,0)
))),"")</f>
        <v>7.75</v>
      </c>
      <c r="AC184" s="13">
        <f>_xlfn.IFNA(IF(AC$3="Productivity",
INDEX('Productivity Dump'!$E$4:$AJ$500,
MATCH($A184,'Productivity Dump'!$A$4:$A$500,0),
MATCH(AC$2,'Productivity Dump'!$E$3:$AJ$3,0)
),
IF(AC$3="Attendance",
INDEX('Attendance Dump'!$E$2:$AI$400,
MATCH($A184,'Attendance Dump'!$B$2:$B$400,0),
MATCH(AC$2,'Attendance Dump'!$E$1:$AI$1,0)
),
INDEX('Active Hour''s Dump'!$D$3:$AH$337,
MATCH($C184,'Active Hour''s Dump'!$A$3:$A$337,0),
MATCH(AC$2,'Active Hour''s Dump'!$D$2:$AH$2,0)
))),"")</f>
        <v>900.41599999999994</v>
      </c>
      <c r="AD184" s="13" t="str">
        <f>_xlfn.IFNA(IF(AD$3="Productivity",
INDEX('Productivity Dump'!$E$4:$AJ$500,
MATCH($A184,'Productivity Dump'!$A$4:$A$500,0),
MATCH(AD$2,'Productivity Dump'!$E$3:$AJ$3,0)
),
IF(AD$3="Attendance",
INDEX('Attendance Dump'!$E$2:$AI$400,
MATCH($A184,'Attendance Dump'!$B$2:$B$400,0),
MATCH(AD$2,'Attendance Dump'!$E$1:$AI$1,0)
),
INDEX('Active Hour''s Dump'!$D$3:$AH$337,
MATCH($C184,'Active Hour''s Dump'!$A$3:$A$337,0),
MATCH(AD$2,'Active Hour''s Dump'!$D$2:$AH$2,0)
))),"")</f>
        <v>P</v>
      </c>
      <c r="AE184" s="54">
        <f>_xlfn.IFNA(IF(AE$3="Productivity",
INDEX('Productivity Dump'!$E$4:$AJ$500,
MATCH($A184,'Productivity Dump'!$A$4:$A$500,0),
MATCH(AE$2,'Productivity Dump'!$E$3:$AJ$3,0)
),
IF(AE$3="Attendance",
INDEX('Attendance Dump'!$E$2:$AI$400,
MATCH($A184,'Attendance Dump'!$B$2:$B$400,0),
MATCH(AE$2,'Attendance Dump'!$E$1:$AI$1,0)
),
INDEX('Active Hour''s Dump'!$D$3:$AH$337,
MATCH($C184,'Active Hour''s Dump'!$A$3:$A$337,0),
MATCH(AE$2,'Active Hour''s Dump'!$D$2:$AH$2,0)
))),"")</f>
        <v>8</v>
      </c>
      <c r="AF184" s="13">
        <f>_xlfn.IFNA(IF(AF$3="Productivity",
INDEX('Productivity Dump'!$E$4:$AJ$500,
MATCH($A184,'Productivity Dump'!$A$4:$A$500,0),
MATCH(AF$2,'Productivity Dump'!$E$3:$AJ$3,0)
),
IF(AF$3="Attendance",
INDEX('Attendance Dump'!$E$2:$AI$400,
MATCH($A184,'Attendance Dump'!$B$2:$B$400,0),
MATCH(AF$2,'Attendance Dump'!$E$1:$AI$1,0)
),
INDEX('Active Hour''s Dump'!$D$3:$AH$337,
MATCH($C184,'Active Hour''s Dump'!$A$3:$A$337,0),
MATCH(AF$2,'Active Hour''s Dump'!$D$2:$AH$2,0)
))),"")</f>
        <v>1055.45</v>
      </c>
      <c r="AG184" s="13" t="str">
        <f>_xlfn.IFNA(IF(AG$3="Productivity",
INDEX('Productivity Dump'!$E$4:$AJ$500,
MATCH($A184,'Productivity Dump'!$A$4:$A$500,0),
MATCH(AG$2,'Productivity Dump'!$E$3:$AJ$3,0)
),
IF(AG$3="Attendance",
INDEX('Attendance Dump'!$E$2:$AI$400,
MATCH($A184,'Attendance Dump'!$B$2:$B$400,0),
MATCH(AG$2,'Attendance Dump'!$E$1:$AI$1,0)
),
INDEX('Active Hour''s Dump'!$D$3:$AH$337,
MATCH($C184,'Active Hour''s Dump'!$A$3:$A$337,0),
MATCH(AG$2,'Active Hour''s Dump'!$D$2:$AH$2,0)
))),"")</f>
        <v>P</v>
      </c>
      <c r="AH184" s="54">
        <f>_xlfn.IFNA(IF(AH$3="Productivity",
INDEX('Productivity Dump'!$E$4:$AJ$500,
MATCH($A184,'Productivity Dump'!$A$4:$A$500,0),
MATCH(AH$2,'Productivity Dump'!$E$3:$AJ$3,0)
),
IF(AH$3="Attendance",
INDEX('Attendance Dump'!$E$2:$AI$400,
MATCH($A184,'Attendance Dump'!$B$2:$B$400,0),
MATCH(AH$2,'Attendance Dump'!$E$1:$AI$1,0)
),
INDEX('Active Hour''s Dump'!$D$3:$AH$337,
MATCH($C184,'Active Hour''s Dump'!$A$3:$A$337,0),
MATCH(AH$2,'Active Hour''s Dump'!$D$2:$AH$2,0)
))),"")</f>
        <v>8.5</v>
      </c>
      <c r="AI184" s="13">
        <f>_xlfn.IFNA(IF(AI$3="Productivity",
INDEX('Productivity Dump'!$E$4:$AJ$500,
MATCH($A184,'Productivity Dump'!$A$4:$A$500,0),
MATCH(AI$2,'Productivity Dump'!$E$3:$AJ$3,0)
),
IF(AI$3="Attendance",
INDEX('Attendance Dump'!$E$2:$AI$400,
MATCH($A184,'Attendance Dump'!$B$2:$B$400,0),
MATCH(AI$2,'Attendance Dump'!$E$1:$AI$1,0)
),
INDEX('Active Hour''s Dump'!$D$3:$AH$337,
MATCH($C184,'Active Hour''s Dump'!$A$3:$A$337,0),
MATCH(AI$2,'Active Hour''s Dump'!$D$2:$AH$2,0)
))),"")</f>
        <v>655.64599999999984</v>
      </c>
      <c r="AJ184" s="13" t="str">
        <f>_xlfn.IFNA(IF(AJ$3="Productivity",
INDEX('Productivity Dump'!$E$4:$AJ$500,
MATCH($A184,'Productivity Dump'!$A$4:$A$500,0),
MATCH(AJ$2,'Productivity Dump'!$E$3:$AJ$3,0)
),
IF(AJ$3="Attendance",
INDEX('Attendance Dump'!$E$2:$AI$400,
MATCH($A184,'Attendance Dump'!$B$2:$B$400,0),
MATCH(AJ$2,'Attendance Dump'!$E$1:$AI$1,0)
),
INDEX('Active Hour''s Dump'!$D$3:$AH$337,
MATCH($C184,'Active Hour''s Dump'!$A$3:$A$337,0),
MATCH(AJ$2,'Active Hour''s Dump'!$D$2:$AH$2,0)
))),"")</f>
        <v>P</v>
      </c>
      <c r="AK184" s="54">
        <f>_xlfn.IFNA(IF(AK$3="Productivity",
INDEX('Productivity Dump'!$E$4:$AJ$500,
MATCH($A184,'Productivity Dump'!$A$4:$A$500,0),
MATCH(AK$2,'Productivity Dump'!$E$3:$AJ$3,0)
),
IF(AK$3="Attendance",
INDEX('Attendance Dump'!$E$2:$AI$400,
MATCH($A184,'Attendance Dump'!$B$2:$B$400,0),
MATCH(AK$2,'Attendance Dump'!$E$1:$AI$1,0)
),
INDEX('Active Hour''s Dump'!$D$3:$AH$337,
MATCH($C184,'Active Hour''s Dump'!$A$3:$A$337,0),
MATCH(AK$2,'Active Hour''s Dump'!$D$2:$AH$2,0)
))),"")</f>
        <v>5.4166666666666696</v>
      </c>
      <c r="AL184" s="13">
        <f>_xlfn.IFNA(IF(AL$3="Productivity",
INDEX('Productivity Dump'!$E$4:$AJ$500,
MATCH($A184,'Productivity Dump'!$A$4:$A$500,0),
MATCH(AL$2,'Productivity Dump'!$E$3:$AJ$3,0)
),
IF(AL$3="Attendance",
INDEX('Attendance Dump'!$E$2:$AI$400,
MATCH($A184,'Attendance Dump'!$B$2:$B$400,0),
MATCH(AL$2,'Attendance Dump'!$E$1:$AI$1,0)
),
INDEX('Active Hour''s Dump'!$D$3:$AH$337,
MATCH($C184,'Active Hour''s Dump'!$A$3:$A$337,0),
MATCH(AL$2,'Active Hour''s Dump'!$D$2:$AH$2,0)
))),"")</f>
        <v>0</v>
      </c>
      <c r="AM184" s="13" t="str">
        <f>_xlfn.IFNA(IF(AM$3="Productivity",
INDEX('Productivity Dump'!$E$4:$AJ$500,
MATCH($A184,'Productivity Dump'!$A$4:$A$500,0),
MATCH(AM$2,'Productivity Dump'!$E$3:$AJ$3,0)
),
IF(AM$3="Attendance",
INDEX('Attendance Dump'!$E$2:$AI$400,
MATCH($A184,'Attendance Dump'!$B$2:$B$400,0),
MATCH(AM$2,'Attendance Dump'!$E$1:$AI$1,0)
),
INDEX('Active Hour''s Dump'!$D$3:$AH$337,
MATCH($C184,'Active Hour''s Dump'!$A$3:$A$337,0),
MATCH(AM$2,'Active Hour''s Dump'!$D$2:$AH$2,0)
))),"")</f>
        <v>WO</v>
      </c>
      <c r="AN184" s="54">
        <f>_xlfn.IFNA(IF(AN$3="Productivity",
INDEX('Productivity Dump'!$E$4:$AJ$500,
MATCH($A184,'Productivity Dump'!$A$4:$A$500,0),
MATCH(AN$2,'Productivity Dump'!$E$3:$AJ$3,0)
),
IF(AN$3="Attendance",
INDEX('Attendance Dump'!$E$2:$AI$400,
MATCH($A184,'Attendance Dump'!$B$2:$B$400,0),
MATCH(AN$2,'Attendance Dump'!$E$1:$AI$1,0)
),
INDEX('Active Hour''s Dump'!$D$3:$AH$337,
MATCH($C184,'Active Hour''s Dump'!$A$3:$A$337,0),
MATCH(AN$2,'Active Hour''s Dump'!$D$2:$AH$2,0)
))),"")</f>
        <v>0</v>
      </c>
      <c r="AO184" s="13">
        <f>_xlfn.IFNA(IF(AO$3="Productivity",
INDEX('Productivity Dump'!$E$4:$AJ$500,
MATCH($A184,'Productivity Dump'!$A$4:$A$500,0),
MATCH(AO$2,'Productivity Dump'!$E$3:$AJ$3,0)
),
IF(AO$3="Attendance",
INDEX('Attendance Dump'!$E$2:$AI$400,
MATCH($A184,'Attendance Dump'!$B$2:$B$400,0),
MATCH(AO$2,'Attendance Dump'!$E$1:$AI$1,0)
),
INDEX('Active Hour''s Dump'!$D$3:$AH$337,
MATCH($C184,'Active Hour''s Dump'!$A$3:$A$337,0),
MATCH(AO$2,'Active Hour''s Dump'!$D$2:$AH$2,0)
))),"")</f>
        <v>954.47800000000007</v>
      </c>
      <c r="AP184" s="13" t="str">
        <f>_xlfn.IFNA(IF(AP$3="Productivity",
INDEX('Productivity Dump'!$E$4:$AJ$500,
MATCH($A184,'Productivity Dump'!$A$4:$A$500,0),
MATCH(AP$2,'Productivity Dump'!$E$3:$AJ$3,0)
),
IF(AP$3="Attendance",
INDEX('Attendance Dump'!$E$2:$AI$400,
MATCH($A184,'Attendance Dump'!$B$2:$B$400,0),
MATCH(AP$2,'Attendance Dump'!$E$1:$AI$1,0)
),
INDEX('Active Hour''s Dump'!$D$3:$AH$337,
MATCH($C184,'Active Hour''s Dump'!$A$3:$A$337,0),
MATCH(AP$2,'Active Hour''s Dump'!$D$2:$AH$2,0)
))),"")</f>
        <v>P</v>
      </c>
      <c r="AQ184" s="54">
        <f>_xlfn.IFNA(IF(AQ$3="Productivity",
INDEX('Productivity Dump'!$E$4:$AJ$500,
MATCH($A184,'Productivity Dump'!$A$4:$A$500,0),
MATCH(AQ$2,'Productivity Dump'!$E$3:$AJ$3,0)
),
IF(AQ$3="Attendance",
INDEX('Attendance Dump'!$E$2:$AI$400,
MATCH($A184,'Attendance Dump'!$B$2:$B$400,0),
MATCH(AQ$2,'Attendance Dump'!$E$1:$AI$1,0)
),
INDEX('Active Hour''s Dump'!$D$3:$AH$337,
MATCH($C184,'Active Hour''s Dump'!$A$3:$A$337,0),
MATCH(AQ$2,'Active Hour''s Dump'!$D$2:$AH$2,0)
))),"")</f>
        <v>8.5833333333333304</v>
      </c>
      <c r="AR184" s="13">
        <f>_xlfn.IFNA(IF(AR$3="Productivity",
INDEX('Productivity Dump'!$E$4:$AJ$500,
MATCH($A184,'Productivity Dump'!$A$4:$A$500,0),
MATCH(AR$2,'Productivity Dump'!$E$3:$AJ$3,0)
),
IF(AR$3="Attendance",
INDEX('Attendance Dump'!$E$2:$AI$400,
MATCH($A184,'Attendance Dump'!$B$2:$B$400,0),
MATCH(AR$2,'Attendance Dump'!$E$1:$AI$1,0)
),
INDEX('Active Hour''s Dump'!$D$3:$AH$337,
MATCH($C184,'Active Hour''s Dump'!$A$3:$A$337,0),
MATCH(AR$2,'Active Hour''s Dump'!$D$2:$AH$2,0)
))),"")</f>
        <v>1034.1099999999999</v>
      </c>
      <c r="AS184" s="13" t="str">
        <f>_xlfn.IFNA(IF(AS$3="Productivity",
INDEX('Productivity Dump'!$E$4:$AJ$500,
MATCH($A184,'Productivity Dump'!$A$4:$A$500,0),
MATCH(AS$2,'Productivity Dump'!$E$3:$AJ$3,0)
),
IF(AS$3="Attendance",
INDEX('Attendance Dump'!$E$2:$AI$400,
MATCH($A184,'Attendance Dump'!$B$2:$B$400,0),
MATCH(AS$2,'Attendance Dump'!$E$1:$AI$1,0)
),
INDEX('Active Hour''s Dump'!$D$3:$AH$337,
MATCH($C184,'Active Hour''s Dump'!$A$3:$A$337,0),
MATCH(AS$2,'Active Hour''s Dump'!$D$2:$AH$2,0)
))),"")</f>
        <v>P</v>
      </c>
      <c r="AT184" s="54">
        <f>_xlfn.IFNA(IF(AT$3="Productivity",
INDEX('Productivity Dump'!$E$4:$AJ$500,
MATCH($A184,'Productivity Dump'!$A$4:$A$500,0),
MATCH(AT$2,'Productivity Dump'!$E$3:$AJ$3,0)
),
IF(AT$3="Attendance",
INDEX('Attendance Dump'!$E$2:$AI$400,
MATCH($A184,'Attendance Dump'!$B$2:$B$400,0),
MATCH(AT$2,'Attendance Dump'!$E$1:$AI$1,0)
),
INDEX('Active Hour''s Dump'!$D$3:$AH$337,
MATCH($C184,'Active Hour''s Dump'!$A$3:$A$337,0),
MATCH(AT$2,'Active Hour''s Dump'!$D$2:$AH$2,0)
))),"")</f>
        <v>9.5</v>
      </c>
      <c r="AU184" s="13">
        <f>_xlfn.IFNA(IF(AU$3="Productivity",
INDEX('Productivity Dump'!$E$4:$AJ$500,
MATCH($A184,'Productivity Dump'!$A$4:$A$500,0),
MATCH(AU$2,'Productivity Dump'!$E$3:$AJ$3,0)
),
IF(AU$3="Attendance",
INDEX('Attendance Dump'!$E$2:$AI$400,
MATCH($A184,'Attendance Dump'!$B$2:$B$400,0),
MATCH(AU$2,'Attendance Dump'!$E$1:$AI$1,0)
),
INDEX('Active Hour''s Dump'!$D$3:$AH$337,
MATCH($C184,'Active Hour''s Dump'!$A$3:$A$337,0),
MATCH(AU$2,'Active Hour''s Dump'!$D$2:$AH$2,0)
))),"")</f>
        <v>1009.958</v>
      </c>
      <c r="AV184" s="13" t="str">
        <f>_xlfn.IFNA(IF(AV$3="Productivity",
INDEX('Productivity Dump'!$E$4:$AJ$500,
MATCH($A184,'Productivity Dump'!$A$4:$A$500,0),
MATCH(AV$2,'Productivity Dump'!$E$3:$AJ$3,0)
),
IF(AV$3="Attendance",
INDEX('Attendance Dump'!$E$2:$AI$400,
MATCH($A184,'Attendance Dump'!$B$2:$B$400,0),
MATCH(AV$2,'Attendance Dump'!$E$1:$AI$1,0)
),
INDEX('Active Hour''s Dump'!$D$3:$AH$337,
MATCH($C184,'Active Hour''s Dump'!$A$3:$A$337,0),
MATCH(AV$2,'Active Hour''s Dump'!$D$2:$AH$2,0)
))),"")</f>
        <v>P</v>
      </c>
      <c r="AW184" s="54">
        <f>_xlfn.IFNA(IF(AW$3="Productivity",
INDEX('Productivity Dump'!$E$4:$AJ$500,
MATCH($A184,'Productivity Dump'!$A$4:$A$500,0),
MATCH(AW$2,'Productivity Dump'!$E$3:$AJ$3,0)
),
IF(AW$3="Attendance",
INDEX('Attendance Dump'!$E$2:$AI$400,
MATCH($A184,'Attendance Dump'!$B$2:$B$400,0),
MATCH(AW$2,'Attendance Dump'!$E$1:$AI$1,0)
),
INDEX('Active Hour''s Dump'!$D$3:$AH$337,
MATCH($C184,'Active Hour''s Dump'!$A$3:$A$337,0),
MATCH(AW$2,'Active Hour''s Dump'!$D$2:$AH$2,0)
))),"")</f>
        <v>7.6666666666666696</v>
      </c>
      <c r="AX184" s="13">
        <f>_xlfn.IFNA(IF(AX$3="Productivity",
INDEX('Productivity Dump'!$E$4:$AJ$500,
MATCH($A184,'Productivity Dump'!$A$4:$A$500,0),
MATCH(AX$2,'Productivity Dump'!$E$3:$AJ$3,0)
),
IF(AX$3="Attendance",
INDEX('Attendance Dump'!$E$2:$AI$400,
MATCH($A184,'Attendance Dump'!$B$2:$B$400,0),
MATCH(AX$2,'Attendance Dump'!$E$1:$AI$1,0)
),
INDEX('Active Hour''s Dump'!$D$3:$AH$337,
MATCH($C184,'Active Hour''s Dump'!$A$3:$A$337,0),
MATCH(AX$2,'Active Hour''s Dump'!$D$2:$AH$2,0)
))),"")</f>
        <v>595.98399999999992</v>
      </c>
      <c r="AY184" s="13" t="str">
        <f>_xlfn.IFNA(IF(AY$3="Productivity",
INDEX('Productivity Dump'!$E$4:$AJ$500,
MATCH($A184,'Productivity Dump'!$A$4:$A$500,0),
MATCH(AY$2,'Productivity Dump'!$E$3:$AJ$3,0)
),
IF(AY$3="Attendance",
INDEX('Attendance Dump'!$E$2:$AI$400,
MATCH($A184,'Attendance Dump'!$B$2:$B$400,0),
MATCH(AY$2,'Attendance Dump'!$E$1:$AI$1,0)
),
INDEX('Active Hour''s Dump'!$D$3:$AH$337,
MATCH($C184,'Active Hour''s Dump'!$A$3:$A$337,0),
MATCH(AY$2,'Active Hour''s Dump'!$D$2:$AH$2,0)
))),"")</f>
        <v>PL-HL</v>
      </c>
      <c r="AZ184" s="54">
        <f>_xlfn.IFNA(IF(AZ$3="Productivity",
INDEX('Productivity Dump'!$E$4:$AJ$500,
MATCH($A184,'Productivity Dump'!$A$4:$A$500,0),
MATCH(AZ$2,'Productivity Dump'!$E$3:$AJ$3,0)
),
IF(AZ$3="Attendance",
INDEX('Attendance Dump'!$E$2:$AI$400,
MATCH($A184,'Attendance Dump'!$B$2:$B$400,0),
MATCH(AZ$2,'Attendance Dump'!$E$1:$AI$1,0)
),
INDEX('Active Hour''s Dump'!$D$3:$AH$337,
MATCH($C184,'Active Hour''s Dump'!$A$3:$A$337,0),
MATCH(AZ$2,'Active Hour''s Dump'!$D$2:$AH$2,0)
))),"")</f>
        <v>3.5833333333333299</v>
      </c>
      <c r="BA184" s="13">
        <f>_xlfn.IFNA(IF(BA$3="Productivity",
INDEX('Productivity Dump'!$E$4:$AJ$500,
MATCH($A184,'Productivity Dump'!$A$4:$A$500,0),
MATCH(BA$2,'Productivity Dump'!$E$3:$AJ$3,0)
),
IF(BA$3="Attendance",
INDEX('Attendance Dump'!$E$2:$AI$400,
MATCH($A184,'Attendance Dump'!$B$2:$B$400,0),
MATCH(BA$2,'Attendance Dump'!$E$1:$AI$1,0)
),
INDEX('Active Hour''s Dump'!$D$3:$AH$337,
MATCH($C184,'Active Hour''s Dump'!$A$3:$A$337,0),
MATCH(BA$2,'Active Hour''s Dump'!$D$2:$AH$2,0)
))),"")</f>
        <v>930.42</v>
      </c>
      <c r="BB184" s="13" t="str">
        <f>_xlfn.IFNA(IF(BB$3="Productivity",
INDEX('Productivity Dump'!$E$4:$AJ$500,
MATCH($A184,'Productivity Dump'!$A$4:$A$500,0),
MATCH(BB$2,'Productivity Dump'!$E$3:$AJ$3,0)
),
IF(BB$3="Attendance",
INDEX('Attendance Dump'!$E$2:$AI$400,
MATCH($A184,'Attendance Dump'!$B$2:$B$400,0),
MATCH(BB$2,'Attendance Dump'!$E$1:$AI$1,0)
),
INDEX('Active Hour''s Dump'!$D$3:$AH$337,
MATCH($C184,'Active Hour''s Dump'!$A$3:$A$337,0),
MATCH(BB$2,'Active Hour''s Dump'!$D$2:$AH$2,0)
))),"")</f>
        <v>P</v>
      </c>
      <c r="BC184" s="54">
        <f>_xlfn.IFNA(IF(BC$3="Productivity",
INDEX('Productivity Dump'!$E$4:$AJ$500,
MATCH($A184,'Productivity Dump'!$A$4:$A$500,0),
MATCH(BC$2,'Productivity Dump'!$E$3:$AJ$3,0)
),
IF(BC$3="Attendance",
INDEX('Attendance Dump'!$E$2:$AI$400,
MATCH($A184,'Attendance Dump'!$B$2:$B$400,0),
MATCH(BC$2,'Attendance Dump'!$E$1:$AI$1,0)
),
INDEX('Active Hour''s Dump'!$D$3:$AH$337,
MATCH($C184,'Active Hour''s Dump'!$A$3:$A$337,0),
MATCH(BC$2,'Active Hour''s Dump'!$D$2:$AH$2,0)
))),"")</f>
        <v>7.9166666666666696</v>
      </c>
      <c r="BD184" s="13">
        <f>_xlfn.IFNA(IF(BD$3="Productivity",
INDEX('Productivity Dump'!$E$4:$AJ$500,
MATCH($A184,'Productivity Dump'!$A$4:$A$500,0),
MATCH(BD$2,'Productivity Dump'!$E$3:$AJ$3,0)
),
IF(BD$3="Attendance",
INDEX('Attendance Dump'!$E$2:$AI$400,
MATCH($A184,'Attendance Dump'!$B$2:$B$400,0),
MATCH(BD$2,'Attendance Dump'!$E$1:$AI$1,0)
),
INDEX('Active Hour''s Dump'!$D$3:$AH$337,
MATCH($C184,'Active Hour''s Dump'!$A$3:$A$337,0),
MATCH(BD$2,'Active Hour''s Dump'!$D$2:$AH$2,0)
))),"")</f>
        <v>481.33799999999997</v>
      </c>
      <c r="BE184" s="13" t="str">
        <f>_xlfn.IFNA(IF(BE$3="Productivity",
INDEX('Productivity Dump'!$E$4:$AJ$500,
MATCH($A184,'Productivity Dump'!$A$4:$A$500,0),
MATCH(BE$2,'Productivity Dump'!$E$3:$AJ$3,0)
),
IF(BE$3="Attendance",
INDEX('Attendance Dump'!$E$2:$AI$400,
MATCH($A184,'Attendance Dump'!$B$2:$B$400,0),
MATCH(BE$2,'Attendance Dump'!$E$1:$AI$1,0)
),
INDEX('Active Hour''s Dump'!$D$3:$AH$337,
MATCH($C184,'Active Hour''s Dump'!$A$3:$A$337,0),
MATCH(BE$2,'Active Hour''s Dump'!$D$2:$AH$2,0)
))),"")</f>
        <v>P</v>
      </c>
      <c r="BF184" s="54">
        <f>_xlfn.IFNA(IF(BF$3="Productivity",
INDEX('Productivity Dump'!$E$4:$AJ$500,
MATCH($A184,'Productivity Dump'!$A$4:$A$500,0),
MATCH(BF$2,'Productivity Dump'!$E$3:$AJ$3,0)
),
IF(BF$3="Attendance",
INDEX('Attendance Dump'!$E$2:$AI$400,
MATCH($A184,'Attendance Dump'!$B$2:$B$400,0),
MATCH(BF$2,'Attendance Dump'!$E$1:$AI$1,0)
),
INDEX('Active Hour''s Dump'!$D$3:$AH$337,
MATCH($C184,'Active Hour''s Dump'!$A$3:$A$337,0),
MATCH(BF$2,'Active Hour''s Dump'!$D$2:$AH$2,0)
))),"")</f>
        <v>3.8333333333333299</v>
      </c>
      <c r="BG184" s="13">
        <f>_xlfn.IFNA(IF(BG$3="Productivity",
INDEX('Productivity Dump'!$E$4:$AJ$500,
MATCH($A184,'Productivity Dump'!$A$4:$A$500,0),
MATCH(BG$2,'Productivity Dump'!$E$3:$AJ$3,0)
),
IF(BG$3="Attendance",
INDEX('Attendance Dump'!$E$2:$AI$400,
MATCH($A184,'Attendance Dump'!$B$2:$B$400,0),
MATCH(BG$2,'Attendance Dump'!$E$1:$AI$1,0)
),
INDEX('Active Hour''s Dump'!$D$3:$AH$337,
MATCH($C184,'Active Hour''s Dump'!$A$3:$A$337,0),
MATCH(BG$2,'Active Hour''s Dump'!$D$2:$AH$2,0)
))),"")</f>
        <v>0</v>
      </c>
      <c r="BH184" s="13" t="str">
        <f>_xlfn.IFNA(IF(BH$3="Productivity",
INDEX('Productivity Dump'!$E$4:$AJ$500,
MATCH($A184,'Productivity Dump'!$A$4:$A$500,0),
MATCH(BH$2,'Productivity Dump'!$E$3:$AJ$3,0)
),
IF(BH$3="Attendance",
INDEX('Attendance Dump'!$E$2:$AI$400,
MATCH($A184,'Attendance Dump'!$B$2:$B$400,0),
MATCH(BH$2,'Attendance Dump'!$E$1:$AI$1,0)
),
INDEX('Active Hour''s Dump'!$D$3:$AH$337,
MATCH($C184,'Active Hour''s Dump'!$A$3:$A$337,0),
MATCH(BH$2,'Active Hour''s Dump'!$D$2:$AH$2,0)
))),"")</f>
        <v>WO</v>
      </c>
      <c r="BI184" s="54">
        <f>_xlfn.IFNA(IF(BI$3="Productivity",
INDEX('Productivity Dump'!$E$4:$AJ$500,
MATCH($A184,'Productivity Dump'!$A$4:$A$500,0),
MATCH(BI$2,'Productivity Dump'!$E$3:$AJ$3,0)
),
IF(BI$3="Attendance",
INDEX('Attendance Dump'!$E$2:$AI$400,
MATCH($A184,'Attendance Dump'!$B$2:$B$400,0),
MATCH(BI$2,'Attendance Dump'!$E$1:$AI$1,0)
),
INDEX('Active Hour''s Dump'!$D$3:$AH$337,
MATCH($C184,'Active Hour''s Dump'!$A$3:$A$337,0),
MATCH(BI$2,'Active Hour''s Dump'!$D$2:$AH$2,0)
))),"")</f>
        <v>0</v>
      </c>
      <c r="BJ184" s="13">
        <f>_xlfn.IFNA(IF(BJ$3="Productivity",
INDEX('Productivity Dump'!$E$4:$AJ$500,
MATCH($A184,'Productivity Dump'!$A$4:$A$500,0),
MATCH(BJ$2,'Productivity Dump'!$E$3:$AJ$3,0)
),
IF(BJ$3="Attendance",
INDEX('Attendance Dump'!$E$2:$AI$400,
MATCH($A184,'Attendance Dump'!$B$2:$B$400,0),
MATCH(BJ$2,'Attendance Dump'!$E$1:$AI$1,0)
),
INDEX('Active Hour''s Dump'!$D$3:$AH$337,
MATCH($C184,'Active Hour''s Dump'!$A$3:$A$337,0),
MATCH(BJ$2,'Active Hour''s Dump'!$D$2:$AH$2,0)
))),"")</f>
        <v>666.56999999999994</v>
      </c>
      <c r="BK184" s="13" t="str">
        <f>_xlfn.IFNA(IF(BK$3="Productivity",
INDEX('Productivity Dump'!$E$4:$AJ$500,
MATCH($A184,'Productivity Dump'!$A$4:$A$500,0),
MATCH(BK$2,'Productivity Dump'!$E$3:$AJ$3,0)
),
IF(BK$3="Attendance",
INDEX('Attendance Dump'!$E$2:$AI$400,
MATCH($A184,'Attendance Dump'!$B$2:$B$400,0),
MATCH(BK$2,'Attendance Dump'!$E$1:$AI$1,0)
),
INDEX('Active Hour''s Dump'!$D$3:$AH$337,
MATCH($C184,'Active Hour''s Dump'!$A$3:$A$337,0),
MATCH(BK$2,'Active Hour''s Dump'!$D$2:$AH$2,0)
))),"")</f>
        <v>P</v>
      </c>
      <c r="BL184" s="54">
        <f>_xlfn.IFNA(IF(BL$3="Productivity",
INDEX('Productivity Dump'!$E$4:$AJ$500,
MATCH($A184,'Productivity Dump'!$A$4:$A$500,0),
MATCH(BL$2,'Productivity Dump'!$E$3:$AJ$3,0)
),
IF(BL$3="Attendance",
INDEX('Attendance Dump'!$E$2:$AI$400,
MATCH($A184,'Attendance Dump'!$B$2:$B$400,0),
MATCH(BL$2,'Attendance Dump'!$E$1:$AI$1,0)
),
INDEX('Active Hour''s Dump'!$D$3:$AH$337,
MATCH($C184,'Active Hour''s Dump'!$A$3:$A$337,0),
MATCH(BL$2,'Active Hour''s Dump'!$D$2:$AH$2,0)
))),"")</f>
        <v>5.8333333333333304</v>
      </c>
      <c r="BM184" s="13">
        <f>_xlfn.IFNA(IF(BM$3="Productivity",
INDEX('Productivity Dump'!$E$4:$AJ$500,
MATCH($A184,'Productivity Dump'!$A$4:$A$500,0),
MATCH(BM$2,'Productivity Dump'!$E$3:$AJ$3,0)
),
IF(BM$3="Attendance",
INDEX('Attendance Dump'!$E$2:$AI$400,
MATCH($A184,'Attendance Dump'!$B$2:$B$400,0),
MATCH(BM$2,'Attendance Dump'!$E$1:$AI$1,0)
),
INDEX('Active Hour''s Dump'!$D$3:$AH$337,
MATCH($C184,'Active Hour''s Dump'!$A$3:$A$337,0),
MATCH(BM$2,'Active Hour''s Dump'!$D$2:$AH$2,0)
))),"")</f>
        <v>967.04899999999998</v>
      </c>
      <c r="BN184" s="13" t="str">
        <f>_xlfn.IFNA(IF(BN$3="Productivity",
INDEX('Productivity Dump'!$E$4:$AJ$500,
MATCH($A184,'Productivity Dump'!$A$4:$A$500,0),
MATCH(BN$2,'Productivity Dump'!$E$3:$AJ$3,0)
),
IF(BN$3="Attendance",
INDEX('Attendance Dump'!$E$2:$AI$400,
MATCH($A184,'Attendance Dump'!$B$2:$B$400,0),
MATCH(BN$2,'Attendance Dump'!$E$1:$AI$1,0)
),
INDEX('Active Hour''s Dump'!$D$3:$AH$337,
MATCH($C184,'Active Hour''s Dump'!$A$3:$A$337,0),
MATCH(BN$2,'Active Hour''s Dump'!$D$2:$AH$2,0)
))),"")</f>
        <v>P</v>
      </c>
      <c r="BO184" s="54">
        <f>_xlfn.IFNA(IF(BO$3="Productivity",
INDEX('Productivity Dump'!$E$4:$AJ$500,
MATCH($A184,'Productivity Dump'!$A$4:$A$500,0),
MATCH(BO$2,'Productivity Dump'!$E$3:$AJ$3,0)
),
IF(BO$3="Attendance",
INDEX('Attendance Dump'!$E$2:$AI$400,
MATCH($A184,'Attendance Dump'!$B$2:$B$400,0),
MATCH(BO$2,'Attendance Dump'!$E$1:$AI$1,0)
),
INDEX('Active Hour''s Dump'!$D$3:$AH$337,
MATCH($C184,'Active Hour''s Dump'!$A$3:$A$337,0),
MATCH(BO$2,'Active Hour''s Dump'!$D$2:$AH$2,0)
))),"")</f>
        <v>8.25</v>
      </c>
      <c r="BP184" s="13">
        <f>_xlfn.IFNA(IF(BP$3="Productivity",
INDEX('Productivity Dump'!$E$4:$AJ$500,
MATCH($A184,'Productivity Dump'!$A$4:$A$500,0),
MATCH(BP$2,'Productivity Dump'!$E$3:$AJ$3,0)
),
IF(BP$3="Attendance",
INDEX('Attendance Dump'!$E$2:$AI$400,
MATCH($A184,'Attendance Dump'!$B$2:$B$400,0),
MATCH(BP$2,'Attendance Dump'!$E$1:$AI$1,0)
),
INDEX('Active Hour''s Dump'!$D$3:$AH$337,
MATCH($C184,'Active Hour''s Dump'!$A$3:$A$337,0),
MATCH(BP$2,'Active Hour''s Dump'!$D$2:$AH$2,0)
))),"")</f>
        <v>923.42899999999986</v>
      </c>
      <c r="BQ184" s="13" t="str">
        <f>_xlfn.IFNA(IF(BQ$3="Productivity",
INDEX('Productivity Dump'!$E$4:$AJ$500,
MATCH($A184,'Productivity Dump'!$A$4:$A$500,0),
MATCH(BQ$2,'Productivity Dump'!$E$3:$AJ$3,0)
),
IF(BQ$3="Attendance",
INDEX('Attendance Dump'!$E$2:$AI$400,
MATCH($A184,'Attendance Dump'!$B$2:$B$400,0),
MATCH(BQ$2,'Attendance Dump'!$E$1:$AI$1,0)
),
INDEX('Active Hour''s Dump'!$D$3:$AH$337,
MATCH($C184,'Active Hour''s Dump'!$A$3:$A$337,0),
MATCH(BQ$2,'Active Hour''s Dump'!$D$2:$AH$2,0)
))),"")</f>
        <v>PL-HL</v>
      </c>
      <c r="BR184" s="54">
        <f>_xlfn.IFNA(IF(BR$3="Productivity",
INDEX('Productivity Dump'!$E$4:$AJ$500,
MATCH($A184,'Productivity Dump'!$A$4:$A$500,0),
MATCH(BR$2,'Productivity Dump'!$E$3:$AJ$3,0)
),
IF(BR$3="Attendance",
INDEX('Attendance Dump'!$E$2:$AI$400,
MATCH($A184,'Attendance Dump'!$B$2:$B$400,0),
MATCH(BR$2,'Attendance Dump'!$E$1:$AI$1,0)
),
INDEX('Active Hour''s Dump'!$D$3:$AH$337,
MATCH($C184,'Active Hour''s Dump'!$A$3:$A$337,0),
MATCH(BR$2,'Active Hour''s Dump'!$D$2:$AH$2,0)
))),"")</f>
        <v>7.3333333333333304</v>
      </c>
      <c r="BS184" s="13">
        <f>_xlfn.IFNA(IF(BS$3="Productivity",
INDEX('Productivity Dump'!$E$4:$AJ$500,
MATCH($A184,'Productivity Dump'!$A$4:$A$500,0),
MATCH(BS$2,'Productivity Dump'!$E$3:$AJ$3,0)
),
IF(BS$3="Attendance",
INDEX('Attendance Dump'!$E$2:$AI$400,
MATCH($A184,'Attendance Dump'!$B$2:$B$400,0),
MATCH(BS$2,'Attendance Dump'!$E$1:$AI$1,0)
),
INDEX('Active Hour''s Dump'!$D$3:$AH$337,
MATCH($C184,'Active Hour''s Dump'!$A$3:$A$337,0),
MATCH(BS$2,'Active Hour''s Dump'!$D$2:$AH$2,0)
))),"")</f>
        <v>960.66000000000008</v>
      </c>
      <c r="BT184" s="13" t="str">
        <f>_xlfn.IFNA(IF(BT$3="Productivity",
INDEX('Productivity Dump'!$E$4:$AJ$500,
MATCH($A184,'Productivity Dump'!$A$4:$A$500,0),
MATCH(BT$2,'Productivity Dump'!$E$3:$AJ$3,0)
),
IF(BT$3="Attendance",
INDEX('Attendance Dump'!$E$2:$AI$400,
MATCH($A184,'Attendance Dump'!$B$2:$B$400,0),
MATCH(BT$2,'Attendance Dump'!$E$1:$AI$1,0)
),
INDEX('Active Hour''s Dump'!$D$3:$AH$337,
MATCH($C184,'Active Hour''s Dump'!$A$3:$A$337,0),
MATCH(BT$2,'Active Hour''s Dump'!$D$2:$AH$2,0)
))),"")</f>
        <v>H(P)</v>
      </c>
      <c r="BU184" s="54">
        <f>_xlfn.IFNA(IF(BU$3="Productivity",
INDEX('Productivity Dump'!$E$4:$AJ$500,
MATCH($A184,'Productivity Dump'!$A$4:$A$500,0),
MATCH(BU$2,'Productivity Dump'!$E$3:$AJ$3,0)
),
IF(BU$3="Attendance",
INDEX('Attendance Dump'!$E$2:$AI$400,
MATCH($A184,'Attendance Dump'!$B$2:$B$400,0),
MATCH(BU$2,'Attendance Dump'!$E$1:$AI$1,0)
),
INDEX('Active Hour''s Dump'!$D$3:$AH$337,
MATCH($C184,'Active Hour''s Dump'!$A$3:$A$337,0),
MATCH(BU$2,'Active Hour''s Dump'!$D$2:$AH$2,0)
))),"")</f>
        <v>7.5</v>
      </c>
      <c r="BV184" s="13">
        <f>_xlfn.IFNA(IF(BV$3="Productivity",
INDEX('Productivity Dump'!$E$4:$AJ$500,
MATCH($A184,'Productivity Dump'!$A$4:$A$500,0),
MATCH(BV$2,'Productivity Dump'!$E$3:$AJ$3,0)
),
IF(BV$3="Attendance",
INDEX('Attendance Dump'!$E$2:$AI$400,
MATCH($A184,'Attendance Dump'!$B$2:$B$400,0),
MATCH(BV$2,'Attendance Dump'!$E$1:$AI$1,0)
),
INDEX('Active Hour''s Dump'!$D$3:$AH$337,
MATCH($C184,'Active Hour''s Dump'!$A$3:$A$337,0),
MATCH(BV$2,'Active Hour''s Dump'!$D$2:$AH$2,0)
))),"")</f>
        <v>935.14200000000005</v>
      </c>
      <c r="BW184" s="13" t="str">
        <f>_xlfn.IFNA(IF(BW$3="Productivity",
INDEX('Productivity Dump'!$E$4:$AJ$500,
MATCH($A184,'Productivity Dump'!$A$4:$A$500,0),
MATCH(BW$2,'Productivity Dump'!$E$3:$AJ$3,0)
),
IF(BW$3="Attendance",
INDEX('Attendance Dump'!$E$2:$AI$400,
MATCH($A184,'Attendance Dump'!$B$2:$B$400,0),
MATCH(BW$2,'Attendance Dump'!$E$1:$AI$1,0)
),
INDEX('Active Hour''s Dump'!$D$3:$AH$337,
MATCH($C184,'Active Hour''s Dump'!$A$3:$A$337,0),
MATCH(BW$2,'Active Hour''s Dump'!$D$2:$AH$2,0)
))),"")</f>
        <v>P</v>
      </c>
      <c r="BX184" s="54">
        <f>_xlfn.IFNA(IF(BX$3="Productivity",
INDEX('Productivity Dump'!$E$4:$AJ$500,
MATCH($A184,'Productivity Dump'!$A$4:$A$500,0),
MATCH(BX$2,'Productivity Dump'!$E$3:$AJ$3,0)
),
IF(BX$3="Attendance",
INDEX('Attendance Dump'!$E$2:$AI$400,
MATCH($A184,'Attendance Dump'!$B$2:$B$400,0),
MATCH(BX$2,'Attendance Dump'!$E$1:$AI$1,0)
),
INDEX('Active Hour''s Dump'!$D$3:$AH$337,
MATCH($C184,'Active Hour''s Dump'!$A$3:$A$337,0),
MATCH(BX$2,'Active Hour''s Dump'!$D$2:$AH$2,0)
))),"")</f>
        <v>8.4166666666666696</v>
      </c>
      <c r="BY184" s="13">
        <f>_xlfn.IFNA(IF(BY$3="Productivity",
INDEX('Productivity Dump'!$E$4:$AJ$500,
MATCH($A184,'Productivity Dump'!$A$4:$A$500,0),
MATCH(BY$2,'Productivity Dump'!$E$3:$AJ$3,0)
),
IF(BY$3="Attendance",
INDEX('Attendance Dump'!$E$2:$AI$400,
MATCH($A184,'Attendance Dump'!$B$2:$B$400,0),
MATCH(BY$2,'Attendance Dump'!$E$1:$AI$1,0)
),
INDEX('Active Hour''s Dump'!$D$3:$AH$337,
MATCH($C184,'Active Hour''s Dump'!$A$3:$A$337,0),
MATCH(BY$2,'Active Hour''s Dump'!$D$2:$AH$2,0)
))),"")</f>
        <v>549.72400000000005</v>
      </c>
      <c r="BZ184" s="13" t="str">
        <f>_xlfn.IFNA(IF(BZ$3="Productivity",
INDEX('Productivity Dump'!$E$4:$AJ$500,
MATCH($A184,'Productivity Dump'!$A$4:$A$500,0),
MATCH(BZ$2,'Productivity Dump'!$E$3:$AJ$3,0)
),
IF(BZ$3="Attendance",
INDEX('Attendance Dump'!$E$2:$AI$400,
MATCH($A184,'Attendance Dump'!$B$2:$B$400,0),
MATCH(BZ$2,'Attendance Dump'!$E$1:$AI$1,0)
),
INDEX('Active Hour''s Dump'!$D$3:$AH$337,
MATCH($C184,'Active Hour''s Dump'!$A$3:$A$337,0),
MATCH(BZ$2,'Active Hour''s Dump'!$D$2:$AH$2,0)
))),"")</f>
        <v>P</v>
      </c>
      <c r="CA184" s="54">
        <f>_xlfn.IFNA(IF(CA$3="Productivity",
INDEX('Productivity Dump'!$E$4:$AJ$500,
MATCH($A184,'Productivity Dump'!$A$4:$A$500,0),
MATCH(CA$2,'Productivity Dump'!$E$3:$AJ$3,0)
),
IF(CA$3="Attendance",
INDEX('Attendance Dump'!$E$2:$AI$400,
MATCH($A184,'Attendance Dump'!$B$2:$B$400,0),
MATCH(CA$2,'Attendance Dump'!$E$1:$AI$1,0)
),
INDEX('Active Hour''s Dump'!$D$3:$AH$337,
MATCH($C184,'Active Hour''s Dump'!$A$3:$A$337,0),
MATCH(CA$2,'Active Hour''s Dump'!$D$2:$AH$2,0)
))),"")</f>
        <v>4.0833333333333304</v>
      </c>
      <c r="CB184" s="13">
        <f>_xlfn.IFNA(IF(CB$3="Productivity",
INDEX('Productivity Dump'!$E$4:$AJ$500,
MATCH($A184,'Productivity Dump'!$A$4:$A$500,0),
MATCH(CB$2,'Productivity Dump'!$E$3:$AJ$3,0)
),
IF(CB$3="Attendance",
INDEX('Attendance Dump'!$E$2:$AI$400,
MATCH($A184,'Attendance Dump'!$B$2:$B$400,0),
MATCH(CB$2,'Attendance Dump'!$E$1:$AI$1,0)
),
INDEX('Active Hour''s Dump'!$D$3:$AH$337,
MATCH($C184,'Active Hour''s Dump'!$A$3:$A$337,0),
MATCH(CB$2,'Active Hour''s Dump'!$D$2:$AH$2,0)
))),"")</f>
        <v>578.75800000000004</v>
      </c>
      <c r="CC184" s="13" t="str">
        <f>_xlfn.IFNA(IF(CC$3="Productivity",
INDEX('Productivity Dump'!$E$4:$AJ$500,
MATCH($A184,'Productivity Dump'!$A$4:$A$500,0),
MATCH(CC$2,'Productivity Dump'!$E$3:$AJ$3,0)
),
IF(CC$3="Attendance",
INDEX('Attendance Dump'!$E$2:$AI$400,
MATCH($A184,'Attendance Dump'!$B$2:$B$400,0),
MATCH(CC$2,'Attendance Dump'!$E$1:$AI$1,0)
),
INDEX('Active Hour''s Dump'!$D$3:$AH$337,
MATCH($C184,'Active Hour''s Dump'!$A$3:$A$337,0),
MATCH(CC$2,'Active Hour''s Dump'!$D$2:$AH$2,0)
))),"")</f>
        <v>WO</v>
      </c>
      <c r="CD184" s="54">
        <f>_xlfn.IFNA(IF(CD$3="Productivity",
INDEX('Productivity Dump'!$E$4:$AJ$500,
MATCH($A184,'Productivity Dump'!$A$4:$A$500,0),
MATCH(CD$2,'Productivity Dump'!$E$3:$AJ$3,0)
),
IF(CD$3="Attendance",
INDEX('Attendance Dump'!$E$2:$AI$400,
MATCH($A184,'Attendance Dump'!$B$2:$B$400,0),
MATCH(CD$2,'Attendance Dump'!$E$1:$AI$1,0)
),
INDEX('Active Hour''s Dump'!$D$3:$AH$337,
MATCH($C184,'Active Hour''s Dump'!$A$3:$A$337,0),
MATCH(CD$2,'Active Hour''s Dump'!$D$2:$AH$2,0)
))),"")</f>
        <v>4.1666666666666696</v>
      </c>
      <c r="CE184" s="13">
        <f>_xlfn.IFNA(IF(CE$3="Productivity",
INDEX('Productivity Dump'!$E$4:$AJ$500,
MATCH($A184,'Productivity Dump'!$A$4:$A$500,0),
MATCH(CE$2,'Productivity Dump'!$E$3:$AJ$3,0)
),
IF(CE$3="Attendance",
INDEX('Attendance Dump'!$E$2:$AI$400,
MATCH($A184,'Attendance Dump'!$B$2:$B$400,0),
MATCH(CE$2,'Attendance Dump'!$E$1:$AI$1,0)
),
INDEX('Active Hour''s Dump'!$D$3:$AH$337,
MATCH($C184,'Active Hour''s Dump'!$A$3:$A$337,0),
MATCH(CE$2,'Active Hour''s Dump'!$D$2:$AH$2,0)
))),"")</f>
        <v>753.35400000000004</v>
      </c>
      <c r="CF184" s="13" t="str">
        <f>_xlfn.IFNA(IF(CF$3="Productivity",
INDEX('Productivity Dump'!$E$4:$AJ$500,
MATCH($A184,'Productivity Dump'!$A$4:$A$500,0),
MATCH(CF$2,'Productivity Dump'!$E$3:$AJ$3,0)
),
IF(CF$3="Attendance",
INDEX('Attendance Dump'!$E$2:$AI$400,
MATCH($A184,'Attendance Dump'!$B$2:$B$400,0),
MATCH(CF$2,'Attendance Dump'!$E$1:$AI$1,0)
),
INDEX('Active Hour''s Dump'!$D$3:$AH$337,
MATCH($C184,'Active Hour''s Dump'!$A$3:$A$337,0),
MATCH(CF$2,'Active Hour''s Dump'!$D$2:$AH$2,0)
))),"")</f>
        <v>P</v>
      </c>
      <c r="CG184" s="54">
        <f>_xlfn.IFNA(IF(CG$3="Productivity",
INDEX('Productivity Dump'!$E$4:$AJ$500,
MATCH($A184,'Productivity Dump'!$A$4:$A$500,0),
MATCH(CG$2,'Productivity Dump'!$E$3:$AJ$3,0)
),
IF(CG$3="Attendance",
INDEX('Attendance Dump'!$E$2:$AI$400,
MATCH($A184,'Attendance Dump'!$B$2:$B$400,0),
MATCH(CG$2,'Attendance Dump'!$E$1:$AI$1,0)
),
INDEX('Active Hour''s Dump'!$D$3:$AH$337,
MATCH($C184,'Active Hour''s Dump'!$A$3:$A$337,0),
MATCH(CG$2,'Active Hour''s Dump'!$D$2:$AH$2,0)
))),"")</f>
        <v>5.5</v>
      </c>
      <c r="CH184" s="13">
        <f>_xlfn.IFNA(IF(CH$3="Productivity",
INDEX('Productivity Dump'!$E$4:$AJ$500,
MATCH($A184,'Productivity Dump'!$A$4:$A$500,0),
MATCH(CH$2,'Productivity Dump'!$E$3:$AJ$3,0)
),
IF(CH$3="Attendance",
INDEX('Attendance Dump'!$E$2:$AI$400,
MATCH($A184,'Attendance Dump'!$B$2:$B$400,0),
MATCH(CH$2,'Attendance Dump'!$E$1:$AI$1,0)
),
INDEX('Active Hour''s Dump'!$D$3:$AH$337,
MATCH($C184,'Active Hour''s Dump'!$A$3:$A$337,0),
MATCH(CH$2,'Active Hour''s Dump'!$D$2:$AH$2,0)
))),"")</f>
        <v>1070.9100000000001</v>
      </c>
      <c r="CI184" s="13" t="str">
        <f>_xlfn.IFNA(IF(CI$3="Productivity",
INDEX('Productivity Dump'!$E$4:$AJ$500,
MATCH($A184,'Productivity Dump'!$A$4:$A$500,0),
MATCH(CI$2,'Productivity Dump'!$E$3:$AJ$3,0)
),
IF(CI$3="Attendance",
INDEX('Attendance Dump'!$E$2:$AI$400,
MATCH($A184,'Attendance Dump'!$B$2:$B$400,0),
MATCH(CI$2,'Attendance Dump'!$E$1:$AI$1,0)
),
INDEX('Active Hour''s Dump'!$D$3:$AH$337,
MATCH($C184,'Active Hour''s Dump'!$A$3:$A$337,0),
MATCH(CI$2,'Active Hour''s Dump'!$D$2:$AH$2,0)
))),"")</f>
        <v>P</v>
      </c>
      <c r="CJ184" s="54">
        <f>_xlfn.IFNA(IF(CJ$3="Productivity",
INDEX('Productivity Dump'!$E$4:$AJ$500,
MATCH($A184,'Productivity Dump'!$A$4:$A$500,0),
MATCH(CJ$2,'Productivity Dump'!$E$3:$AJ$3,0)
),
IF(CJ$3="Attendance",
INDEX('Attendance Dump'!$E$2:$AI$400,
MATCH($A184,'Attendance Dump'!$B$2:$B$400,0),
MATCH(CJ$2,'Attendance Dump'!$E$1:$AI$1,0)
),
INDEX('Active Hour''s Dump'!$D$3:$AH$337,
MATCH($C184,'Active Hour''s Dump'!$A$3:$A$337,0),
MATCH(CJ$2,'Active Hour''s Dump'!$D$2:$AH$2,0)
))),"")</f>
        <v>8.9166666666666696</v>
      </c>
      <c r="CK184" s="13">
        <f>_xlfn.IFNA(IF(CK$3="Productivity",
INDEX('Productivity Dump'!$E$4:$AJ$500,
MATCH($A184,'Productivity Dump'!$A$4:$A$500,0),
MATCH(CK$2,'Productivity Dump'!$E$3:$AJ$3,0)
),
IF(CK$3="Attendance",
INDEX('Attendance Dump'!$E$2:$AI$400,
MATCH($A184,'Attendance Dump'!$B$2:$B$400,0),
MATCH(CK$2,'Attendance Dump'!$E$1:$AI$1,0)
),
INDEX('Active Hour''s Dump'!$D$3:$AH$337,
MATCH($C184,'Active Hour''s Dump'!$A$3:$A$337,0),
MATCH(CK$2,'Active Hour''s Dump'!$D$2:$AH$2,0)
))),"")</f>
        <v>717.02200000000005</v>
      </c>
      <c r="CL184" s="13" t="str">
        <f>_xlfn.IFNA(IF(CL$3="Productivity",
INDEX('Productivity Dump'!$E$4:$AJ$500,
MATCH($A184,'Productivity Dump'!$A$4:$A$500,0),
MATCH(CL$2,'Productivity Dump'!$E$3:$AJ$3,0)
),
IF(CL$3="Attendance",
INDEX('Attendance Dump'!$E$2:$AI$400,
MATCH($A184,'Attendance Dump'!$B$2:$B$400,0),
MATCH(CL$2,'Attendance Dump'!$E$1:$AI$1,0)
),
INDEX('Active Hour''s Dump'!$D$3:$AH$337,
MATCH($C184,'Active Hour''s Dump'!$A$3:$A$337,0),
MATCH(CL$2,'Active Hour''s Dump'!$D$2:$AH$2,0)
))),"")</f>
        <v>PL</v>
      </c>
      <c r="CM184" s="54">
        <f>_xlfn.IFNA(IF(CM$3="Productivity",
INDEX('Productivity Dump'!$E$4:$AJ$500,
MATCH($A184,'Productivity Dump'!$A$4:$A$500,0),
MATCH(CM$2,'Productivity Dump'!$E$3:$AJ$3,0)
),
IF(CM$3="Attendance",
INDEX('Attendance Dump'!$E$2:$AI$400,
MATCH($A184,'Attendance Dump'!$B$2:$B$400,0),
MATCH(CM$2,'Attendance Dump'!$E$1:$AI$1,0)
),
INDEX('Active Hour''s Dump'!$D$3:$AH$337,
MATCH($C184,'Active Hour''s Dump'!$A$3:$A$337,0),
MATCH(CM$2,'Active Hour''s Dump'!$D$2:$AH$2,0)
))),"")</f>
        <v>5.5</v>
      </c>
      <c r="CN184" s="13">
        <f>_xlfn.IFNA(IF(CN$3="Productivity",
INDEX('Productivity Dump'!$E$4:$AJ$500,
MATCH($A184,'Productivity Dump'!$A$4:$A$500,0),
MATCH(CN$2,'Productivity Dump'!$E$3:$AJ$3,0)
),
IF(CN$3="Attendance",
INDEX('Attendance Dump'!$E$2:$AI$400,
MATCH($A184,'Attendance Dump'!$B$2:$B$400,0),
MATCH(CN$2,'Attendance Dump'!$E$1:$AI$1,0)
),
INDEX('Active Hour''s Dump'!$D$3:$AH$337,
MATCH($C184,'Active Hour''s Dump'!$A$3:$A$337,0),
MATCH(CN$2,'Active Hour''s Dump'!$D$2:$AH$2,0)
))),"")</f>
        <v>0</v>
      </c>
      <c r="CO184" s="13">
        <f>_xlfn.IFNA(IF(CO$3="Productivity",
INDEX('Productivity Dump'!$E$4:$AJ$500,
MATCH($A184,'Productivity Dump'!$A$4:$A$500,0),
MATCH(CO$2,'Productivity Dump'!$E$3:$AJ$3,0)
),
IF(CO$3="Attendance",
INDEX('Attendance Dump'!$E$2:$AI$400,
MATCH($A184,'Attendance Dump'!$B$2:$B$400,0),
MATCH(CO$2,'Attendance Dump'!$E$1:$AI$1,0)
),
INDEX('Active Hour''s Dump'!$D$3:$AH$337,
MATCH($C184,'Active Hour''s Dump'!$A$3:$A$337,0),
MATCH(CO$2,'Active Hour''s Dump'!$D$2:$AH$2,0)
))),"")</f>
        <v>0</v>
      </c>
      <c r="CP184" s="54">
        <f>_xlfn.IFNA(IF(CP$3="Productivity",
INDEX('Productivity Dump'!$E$4:$AJ$500,
MATCH($A184,'Productivity Dump'!$A$4:$A$500,0),
MATCH(CP$2,'Productivity Dump'!$E$3:$AJ$3,0)
),
IF(CP$3="Attendance",
INDEX('Attendance Dump'!$E$2:$AI$400,
MATCH($A184,'Attendance Dump'!$B$2:$B$400,0),
MATCH(CP$2,'Attendance Dump'!$E$1:$AI$1,0)
),
INDEX('Active Hour''s Dump'!$D$3:$AH$337,
MATCH($C184,'Active Hour''s Dump'!$A$3:$A$337,0),
MATCH(CP$2,'Active Hour''s Dump'!$D$2:$AH$2,0)
))),"")</f>
        <v>0</v>
      </c>
      <c r="CQ184" s="13">
        <f>_xlfn.IFNA(IF(CQ$3="Productivity",
INDEX('Productivity Dump'!$E$4:$AJ$500,
MATCH($A184,'Productivity Dump'!$A$4:$A$500,0),
MATCH(CQ$2,'Productivity Dump'!$E$3:$AJ$3,0)
),
IF(CQ$3="Attendance",
INDEX('Attendance Dump'!$E$2:$AI$400,
MATCH($A184,'Attendance Dump'!$B$2:$B$400,0),
MATCH(CQ$2,'Attendance Dump'!$E$1:$AI$1,0)
),
INDEX('Active Hour''s Dump'!$D$3:$AH$337,
MATCH($C184,'Active Hour''s Dump'!$A$3:$A$337,0),
MATCH(CQ$2,'Active Hour''s Dump'!$D$2:$AH$2,0)
))),"")</f>
        <v>0</v>
      </c>
      <c r="CR184" s="13">
        <f>_xlfn.IFNA(IF(CR$3="Productivity",
INDEX('Productivity Dump'!$E$4:$AJ$500,
MATCH($A184,'Productivity Dump'!$A$4:$A$500,0),
MATCH(CR$2,'Productivity Dump'!$E$3:$AJ$3,0)
),
IF(CR$3="Attendance",
INDEX('Attendance Dump'!$E$2:$AI$400,
MATCH($A184,'Attendance Dump'!$B$2:$B$400,0),
MATCH(CR$2,'Attendance Dump'!$E$1:$AI$1,0)
),
INDEX('Active Hour''s Dump'!$D$3:$AH$337,
MATCH($C184,'Active Hour''s Dump'!$A$3:$A$337,0),
MATCH(CR$2,'Active Hour''s Dump'!$D$2:$AH$2,0)
))),"")</f>
        <v>0</v>
      </c>
      <c r="CS184" s="54">
        <f>_xlfn.IFNA(IF(CS$3="Productivity",
INDEX('Productivity Dump'!$E$4:$AJ$500,
MATCH($A184,'Productivity Dump'!$A$4:$A$500,0),
MATCH(CS$2,'Productivity Dump'!$E$3:$AJ$3,0)
),
IF(CS$3="Attendance",
INDEX('Attendance Dump'!$E$2:$AI$400,
MATCH($A184,'Attendance Dump'!$B$2:$B$400,0),
MATCH(CS$2,'Attendance Dump'!$E$1:$AI$1,0)
),
INDEX('Active Hour''s Dump'!$D$3:$AH$337,
MATCH($C184,'Active Hour''s Dump'!$A$3:$A$337,0),
MATCH(CS$2,'Active Hour''s Dump'!$D$2:$AH$2,0)
))),"")</f>
        <v>0</v>
      </c>
      <c r="CT184" s="13">
        <f>_xlfn.IFNA(IF(CT$3="Productivity",
INDEX('Productivity Dump'!$E$4:$AJ$500,
MATCH($A184,'Productivity Dump'!$A$4:$A$500,0),
MATCH(CT$2,'Productivity Dump'!$E$3:$AJ$3,0)
),
IF(CT$3="Attendance",
INDEX('Attendance Dump'!$E$2:$AI$400,
MATCH($A184,'Attendance Dump'!$B$2:$B$400,0),
MATCH(CT$2,'Attendance Dump'!$E$1:$AI$1,0)
),
INDEX('Active Hour''s Dump'!$D$3:$AH$337,
MATCH($C184,'Active Hour''s Dump'!$A$3:$A$337,0),
MATCH(CT$2,'Active Hour''s Dump'!$D$2:$AH$2,0)
))),"")</f>
        <v>0</v>
      </c>
      <c r="CU184" s="13">
        <f>_xlfn.IFNA(IF(CU$3="Productivity",
INDEX('Productivity Dump'!$E$4:$AJ$500,
MATCH($A184,'Productivity Dump'!$A$4:$A$500,0),
MATCH(CU$2,'Productivity Dump'!$E$3:$AJ$3,0)
),
IF(CU$3="Attendance",
INDEX('Attendance Dump'!$E$2:$AI$400,
MATCH($A184,'Attendance Dump'!$B$2:$B$400,0),
MATCH(CU$2,'Attendance Dump'!$E$1:$AI$1,0)
),
INDEX('Active Hour''s Dump'!$D$3:$AH$337,
MATCH($C184,'Active Hour''s Dump'!$A$3:$A$337,0),
MATCH(CU$2,'Active Hour''s Dump'!$D$2:$AH$2,0)
))),"")</f>
        <v>0</v>
      </c>
      <c r="CV184" s="54">
        <f>_xlfn.IFNA(IF(CV$3="Productivity",
INDEX('Productivity Dump'!$E$4:$AJ$500,
MATCH($A184,'Productivity Dump'!$A$4:$A$500,0),
MATCH(CV$2,'Productivity Dump'!$E$3:$AJ$3,0)
),
IF(CV$3="Attendance",
INDEX('Attendance Dump'!$E$2:$AI$400,
MATCH($A184,'Attendance Dump'!$B$2:$B$400,0),
MATCH(CV$2,'Attendance Dump'!$E$1:$AI$1,0)
),
INDEX('Active Hour''s Dump'!$D$3:$AH$337,
MATCH($C184,'Active Hour''s Dump'!$A$3:$A$337,0),
MATCH(CV$2,'Active Hour''s Dump'!$D$2:$AH$2,0)
))),"")</f>
        <v>0</v>
      </c>
      <c r="CW184" s="13"/>
      <c r="CX184" s="13"/>
      <c r="CY184" s="54"/>
      <c r="DA184" s="57">
        <f t="shared" si="81"/>
        <v>172.08333333333331</v>
      </c>
      <c r="DB184" s="35">
        <f t="shared" si="82"/>
        <v>21198.487000000001</v>
      </c>
      <c r="DC184" s="35">
        <f t="shared" si="77"/>
        <v>0</v>
      </c>
      <c r="DD184" s="35">
        <f t="shared" ca="1" si="80"/>
        <v>0</v>
      </c>
      <c r="DF184" s="32" cm="1">
        <f t="array" ref="DF184">SUMPRODUCT(
    (MOD(COLUMN(H184:CV184) - COLUMN(H184), 3) = 0) *
    (H184:CV184 = 0) *
    (I184:CW184 = "P") *
    (COUNTIF(UKHoliday, H$2:CV$2) = 0)
)</f>
        <v>0</v>
      </c>
      <c r="DG184" s="33" cm="1">
        <f t="array" ref="DG184">SUMPRODUCT(
  (MOD(COLUMN(H184:CV184) - COLUMN(H184), 3) = 0) *
  (H184:CV184 &gt; 0) *
  (H184:CV184 &lt; 0.5 * IF(((WEEKDAY(H$2:CV$2, 2) = 1) + (WEEKDAY(H$2:CV$2, 2) = 6)), G184, F184)) *
  (I184:CW184 = "P") *
  (COUNTIF(UKHoliday, H$2:CV$2) = 0)
)</f>
        <v>0</v>
      </c>
      <c r="DH184" s="33" cm="1">
        <f t="array" ref="DH184">SUMPRODUCT(
  (MOD(COLUMN(H184:CV184) - COLUMN(H184), 3) = 0) *
  (H184:CV184 &gt; 0.5 * IF(((WEEKDAY(H$2:CV$2, 2) = 1) + (WEEKDAY(H$2:CV$2, 2) = 6)), $G184, $F184)) *
  (H184:CV184 &lt; 0.8 * IF(((WEEKDAY(H$2:CV$2, 2) = 1) + (WEEKDAY(H$2:CV$2, 2) = 6)), $G184, $F184)) *
  (I184:CW184 = "P") *
  (COUNTIF(UKHoliday, H$2:CV$2) = 0)
)</f>
        <v>0</v>
      </c>
      <c r="DI184" s="33" cm="1">
        <f t="array" ref="DI184">SUMPRODUCT(
  (MOD(COLUMN(H184:CV184) - COLUMN(H184), 3) = 0) *
  (H184:CV184 &gt; 0.8 * IF(((WEEKDAY(H$2:CV$2, 2) = 1) + (WEEKDAY(H$2:CV$2, 2) = 6)), $G184, $F184)) *
  (H184:CV184 &lt; 1 * IF(((WEEKDAY(H$2:CV$2, 2) = 1) + (WEEKDAY(H$2:CV$2, 2) = 6)), $G184, $F184)) *
  (I184:CW184 = "P") *
  (COUNTIF(UKHoliday, H$2:CV$2) = 0)
)</f>
        <v>3</v>
      </c>
    </row>
    <row r="185" spans="1:113" x14ac:dyDescent="0.3">
      <c r="A185" s="39" t="s">
        <v>164</v>
      </c>
      <c r="B185" s="39" t="s">
        <v>163</v>
      </c>
      <c r="C185" s="9" t="s">
        <v>663</v>
      </c>
      <c r="D185" s="62" t="s">
        <v>1058</v>
      </c>
      <c r="E185" s="35">
        <v>18600</v>
      </c>
      <c r="F185" s="35">
        <f t="shared" si="78"/>
        <v>930</v>
      </c>
      <c r="G185" s="35">
        <f t="shared" si="79"/>
        <v>465</v>
      </c>
      <c r="H185" s="13">
        <f>_xlfn.IFNA(IF(H$3="Productivity",
INDEX('Productivity Dump'!$E$4:$AJ$500,
MATCH($A185,'Productivity Dump'!$A$4:$A$500,0),
MATCH(H$2,'Productivity Dump'!$E$3:$AJ$3,0)
),
IF(H$3="Attendance",
INDEX('Attendance Dump'!$E$2:$AI$400,
MATCH($A185,'Attendance Dump'!$B$2:$B$400,0),
MATCH(H$2,'Attendance Dump'!$E$1:$AI$1,0)
),
INDEX('Active Hour''s Dump'!$D$3:$AH$337,
MATCH($C185,'Active Hour''s Dump'!$A$3:$A$337,0),
MATCH(H$2,'Active Hour''s Dump'!$D$2:$AH$2,0)
))),"")</f>
        <v>1002.442</v>
      </c>
      <c r="I185" s="13" t="str">
        <f>_xlfn.IFNA(IF(I$3="Productivity",
INDEX('Productivity Dump'!$E$4:$AJ$500,
MATCH($A185,'Productivity Dump'!$A$4:$A$500,0),
MATCH(I$2,'Productivity Dump'!$E$3:$AJ$3,0)
),
IF(I$3="Attendance",
INDEX('Attendance Dump'!$E$2:$AI$400,
MATCH($A185,'Attendance Dump'!$B$2:$B$400,0),
MATCH(I$2,'Attendance Dump'!$E$1:$AI$1,0)
),
INDEX('Active Hour''s Dump'!$D$3:$AH$337,
MATCH($C185,'Active Hour''s Dump'!$A$3:$A$337,0),
MATCH(I$2,'Active Hour''s Dump'!$D$2:$AH$2,0)
))),"")</f>
        <v>P</v>
      </c>
      <c r="J185" s="54">
        <f>_xlfn.IFNA(IF(J$3="Productivity",
INDEX('Productivity Dump'!$E$4:$AJ$500,
MATCH($A185,'Productivity Dump'!$A$4:$A$500,0),
MATCH(J$2,'Productivity Dump'!$E$3:$AJ$3,0)
),
IF(J$3="Attendance",
INDEX('Attendance Dump'!$E$2:$AI$400,
MATCH($A185,'Attendance Dump'!$B$2:$B$400,0),
MATCH(J$2,'Attendance Dump'!$E$1:$AI$1,0)
),
INDEX('Active Hour''s Dump'!$D$3:$AH$337,
MATCH($C185,'Active Hour''s Dump'!$A$3:$A$337,0),
MATCH(J$2,'Active Hour''s Dump'!$D$2:$AH$2,0)
))),"")</f>
        <v>5.75</v>
      </c>
      <c r="K185" s="13">
        <f>_xlfn.IFNA(IF(K$3="Productivity",
INDEX('Productivity Dump'!$E$4:$AJ$500,
MATCH($A185,'Productivity Dump'!$A$4:$A$500,0),
MATCH(K$2,'Productivity Dump'!$E$3:$AJ$3,0)
),
IF(K$3="Attendance",
INDEX('Attendance Dump'!$E$2:$AI$400,
MATCH($A185,'Attendance Dump'!$B$2:$B$400,0),
MATCH(K$2,'Attendance Dump'!$E$1:$AI$1,0)
),
INDEX('Active Hour''s Dump'!$D$3:$AH$337,
MATCH($C185,'Active Hour''s Dump'!$A$3:$A$337,0),
MATCH(K$2,'Active Hour''s Dump'!$D$2:$AH$2,0)
))),"")</f>
        <v>24.477</v>
      </c>
      <c r="L185" s="13" t="str">
        <f>_xlfn.IFNA(IF(L$3="Productivity",
INDEX('Productivity Dump'!$E$4:$AJ$500,
MATCH($A185,'Productivity Dump'!$A$4:$A$500,0),
MATCH(L$2,'Productivity Dump'!$E$3:$AJ$3,0)
),
IF(L$3="Attendance",
INDEX('Attendance Dump'!$E$2:$AI$400,
MATCH($A185,'Attendance Dump'!$B$2:$B$400,0),
MATCH(L$2,'Attendance Dump'!$E$1:$AI$1,0)
),
INDEX('Active Hour''s Dump'!$D$3:$AH$337,
MATCH($C185,'Active Hour''s Dump'!$A$3:$A$337,0),
MATCH(L$2,'Active Hour''s Dump'!$D$2:$AH$2,0)
))),"")</f>
        <v>PL</v>
      </c>
      <c r="M185" s="54">
        <f>_xlfn.IFNA(IF(M$3="Productivity",
INDEX('Productivity Dump'!$E$4:$AJ$500,
MATCH($A185,'Productivity Dump'!$A$4:$A$500,0),
MATCH(M$2,'Productivity Dump'!$E$3:$AJ$3,0)
),
IF(M$3="Attendance",
INDEX('Attendance Dump'!$E$2:$AI$400,
MATCH($A185,'Attendance Dump'!$B$2:$B$400,0),
MATCH(M$2,'Attendance Dump'!$E$1:$AI$1,0)
),
INDEX('Active Hour''s Dump'!$D$3:$AH$337,
MATCH($C185,'Active Hour''s Dump'!$A$3:$A$337,0),
MATCH(M$2,'Active Hour''s Dump'!$D$2:$AH$2,0)
))),"")</f>
        <v>0</v>
      </c>
      <c r="N185" s="13">
        <f>_xlfn.IFNA(IF(N$3="Productivity",
INDEX('Productivity Dump'!$E$4:$AJ$500,
MATCH($A185,'Productivity Dump'!$A$4:$A$500,0),
MATCH(N$2,'Productivity Dump'!$E$3:$AJ$3,0)
),
IF(N$3="Attendance",
INDEX('Attendance Dump'!$E$2:$AI$400,
MATCH($A185,'Attendance Dump'!$B$2:$B$400,0),
MATCH(N$2,'Attendance Dump'!$E$1:$AI$1,0)
),
INDEX('Active Hour''s Dump'!$D$3:$AH$337,
MATCH($C185,'Active Hour''s Dump'!$A$3:$A$337,0),
MATCH(N$2,'Active Hour''s Dump'!$D$2:$AH$2,0)
))),"")</f>
        <v>541.85299999999995</v>
      </c>
      <c r="O185" s="13" t="str">
        <f>_xlfn.IFNA(IF(O$3="Productivity",
INDEX('Productivity Dump'!$E$4:$AJ$500,
MATCH($A185,'Productivity Dump'!$A$4:$A$500,0),
MATCH(O$2,'Productivity Dump'!$E$3:$AJ$3,0)
),
IF(O$3="Attendance",
INDEX('Attendance Dump'!$E$2:$AI$400,
MATCH($A185,'Attendance Dump'!$B$2:$B$400,0),
MATCH(O$2,'Attendance Dump'!$E$1:$AI$1,0)
),
INDEX('Active Hour''s Dump'!$D$3:$AH$337,
MATCH($C185,'Active Hour''s Dump'!$A$3:$A$337,0),
MATCH(O$2,'Active Hour''s Dump'!$D$2:$AH$2,0)
))),"")</f>
        <v>P</v>
      </c>
      <c r="P185" s="54">
        <f>_xlfn.IFNA(IF(P$3="Productivity",
INDEX('Productivity Dump'!$E$4:$AJ$500,
MATCH($A185,'Productivity Dump'!$A$4:$A$500,0),
MATCH(P$2,'Productivity Dump'!$E$3:$AJ$3,0)
),
IF(P$3="Attendance",
INDEX('Attendance Dump'!$E$2:$AI$400,
MATCH($A185,'Attendance Dump'!$B$2:$B$400,0),
MATCH(P$2,'Attendance Dump'!$E$1:$AI$1,0)
),
INDEX('Active Hour''s Dump'!$D$3:$AH$337,
MATCH($C185,'Active Hour''s Dump'!$A$3:$A$337,0),
MATCH(P$2,'Active Hour''s Dump'!$D$2:$AH$2,0)
))),"")</f>
        <v>3.9166666666666701</v>
      </c>
      <c r="Q185" s="13">
        <f>_xlfn.IFNA(IF(Q$3="Productivity",
INDEX('Productivity Dump'!$E$4:$AJ$500,
MATCH($A185,'Productivity Dump'!$A$4:$A$500,0),
MATCH(Q$2,'Productivity Dump'!$E$3:$AJ$3,0)
),
IF(Q$3="Attendance",
INDEX('Attendance Dump'!$E$2:$AI$400,
MATCH($A185,'Attendance Dump'!$B$2:$B$400,0),
MATCH(Q$2,'Attendance Dump'!$E$1:$AI$1,0)
),
INDEX('Active Hour''s Dump'!$D$3:$AH$337,
MATCH($C185,'Active Hour''s Dump'!$A$3:$A$337,0),
MATCH(Q$2,'Active Hour''s Dump'!$D$2:$AH$2,0)
))),"")</f>
        <v>0</v>
      </c>
      <c r="R185" s="13" t="str">
        <f>_xlfn.IFNA(IF(R$3="Productivity",
INDEX('Productivity Dump'!$E$4:$AJ$500,
MATCH($A185,'Productivity Dump'!$A$4:$A$500,0),
MATCH(R$2,'Productivity Dump'!$E$3:$AJ$3,0)
),
IF(R$3="Attendance",
INDEX('Attendance Dump'!$E$2:$AI$400,
MATCH($A185,'Attendance Dump'!$B$2:$B$400,0),
MATCH(R$2,'Attendance Dump'!$E$1:$AI$1,0)
),
INDEX('Active Hour''s Dump'!$D$3:$AH$337,
MATCH($C185,'Active Hour''s Dump'!$A$3:$A$337,0),
MATCH(R$2,'Active Hour''s Dump'!$D$2:$AH$2,0)
))),"")</f>
        <v>WO</v>
      </c>
      <c r="S185" s="54">
        <f>_xlfn.IFNA(IF(S$3="Productivity",
INDEX('Productivity Dump'!$E$4:$AJ$500,
MATCH($A185,'Productivity Dump'!$A$4:$A$500,0),
MATCH(S$2,'Productivity Dump'!$E$3:$AJ$3,0)
),
IF(S$3="Attendance",
INDEX('Attendance Dump'!$E$2:$AI$400,
MATCH($A185,'Attendance Dump'!$B$2:$B$400,0),
MATCH(S$2,'Attendance Dump'!$E$1:$AI$1,0)
),
INDEX('Active Hour''s Dump'!$D$3:$AH$337,
MATCH($C185,'Active Hour''s Dump'!$A$3:$A$337,0),
MATCH(S$2,'Active Hour''s Dump'!$D$2:$AH$2,0)
))),"")</f>
        <v>0</v>
      </c>
      <c r="T185" s="13">
        <f>_xlfn.IFNA(IF(T$3="Productivity",
INDEX('Productivity Dump'!$E$4:$AJ$500,
MATCH($A185,'Productivity Dump'!$A$4:$A$500,0),
MATCH(T$2,'Productivity Dump'!$E$3:$AJ$3,0)
),
IF(T$3="Attendance",
INDEX('Attendance Dump'!$E$2:$AI$400,
MATCH($A185,'Attendance Dump'!$B$2:$B$400,0),
MATCH(T$2,'Attendance Dump'!$E$1:$AI$1,0)
),
INDEX('Active Hour''s Dump'!$D$3:$AH$337,
MATCH($C185,'Active Hour''s Dump'!$A$3:$A$337,0),
MATCH(T$2,'Active Hour''s Dump'!$D$2:$AH$2,0)
))),"")</f>
        <v>412.20099999999996</v>
      </c>
      <c r="U185" s="13" t="str">
        <f>_xlfn.IFNA(IF(U$3="Productivity",
INDEX('Productivity Dump'!$E$4:$AJ$500,
MATCH($A185,'Productivity Dump'!$A$4:$A$500,0),
MATCH(U$2,'Productivity Dump'!$E$3:$AJ$3,0)
),
IF(U$3="Attendance",
INDEX('Attendance Dump'!$E$2:$AI$400,
MATCH($A185,'Attendance Dump'!$B$2:$B$400,0),
MATCH(U$2,'Attendance Dump'!$E$1:$AI$1,0)
),
INDEX('Active Hour''s Dump'!$D$3:$AH$337,
MATCH($C185,'Active Hour''s Dump'!$A$3:$A$337,0),
MATCH(U$2,'Active Hour''s Dump'!$D$2:$AH$2,0)
))),"")</f>
        <v>P</v>
      </c>
      <c r="V185" s="54">
        <f>_xlfn.IFNA(IF(V$3="Productivity",
INDEX('Productivity Dump'!$E$4:$AJ$500,
MATCH($A185,'Productivity Dump'!$A$4:$A$500,0),
MATCH(V$2,'Productivity Dump'!$E$3:$AJ$3,0)
),
IF(V$3="Attendance",
INDEX('Attendance Dump'!$E$2:$AI$400,
MATCH($A185,'Attendance Dump'!$B$2:$B$400,0),
MATCH(V$2,'Attendance Dump'!$E$1:$AI$1,0)
),
INDEX('Active Hour''s Dump'!$D$3:$AH$337,
MATCH($C185,'Active Hour''s Dump'!$A$3:$A$337,0),
MATCH(V$2,'Active Hour''s Dump'!$D$2:$AH$2,0)
))),"")</f>
        <v>2.5</v>
      </c>
      <c r="W185" s="13">
        <f>_xlfn.IFNA(IF(W$3="Productivity",
INDEX('Productivity Dump'!$E$4:$AJ$500,
MATCH($A185,'Productivity Dump'!$A$4:$A$500,0),
MATCH(W$2,'Productivity Dump'!$E$3:$AJ$3,0)
),
IF(W$3="Attendance",
INDEX('Attendance Dump'!$E$2:$AI$400,
MATCH($A185,'Attendance Dump'!$B$2:$B$400,0),
MATCH(W$2,'Attendance Dump'!$E$1:$AI$1,0)
),
INDEX('Active Hour''s Dump'!$D$3:$AH$337,
MATCH($C185,'Active Hour''s Dump'!$A$3:$A$337,0),
MATCH(W$2,'Active Hour''s Dump'!$D$2:$AH$2,0)
))),"")</f>
        <v>778.18399999999997</v>
      </c>
      <c r="X185" s="13" t="str">
        <f>_xlfn.IFNA(IF(X$3="Productivity",
INDEX('Productivity Dump'!$E$4:$AJ$500,
MATCH($A185,'Productivity Dump'!$A$4:$A$500,0),
MATCH(X$2,'Productivity Dump'!$E$3:$AJ$3,0)
),
IF(X$3="Attendance",
INDEX('Attendance Dump'!$E$2:$AI$400,
MATCH($A185,'Attendance Dump'!$B$2:$B$400,0),
MATCH(X$2,'Attendance Dump'!$E$1:$AI$1,0)
),
INDEX('Active Hour''s Dump'!$D$3:$AH$337,
MATCH($C185,'Active Hour''s Dump'!$A$3:$A$337,0),
MATCH(X$2,'Active Hour''s Dump'!$D$2:$AH$2,0)
))),"")</f>
        <v>P</v>
      </c>
      <c r="Y185" s="54">
        <f>_xlfn.IFNA(IF(Y$3="Productivity",
INDEX('Productivity Dump'!$E$4:$AJ$500,
MATCH($A185,'Productivity Dump'!$A$4:$A$500,0),
MATCH(Y$2,'Productivity Dump'!$E$3:$AJ$3,0)
),
IF(Y$3="Attendance",
INDEX('Attendance Dump'!$E$2:$AI$400,
MATCH($A185,'Attendance Dump'!$B$2:$B$400,0),
MATCH(Y$2,'Attendance Dump'!$E$1:$AI$1,0)
),
INDEX('Active Hour''s Dump'!$D$3:$AH$337,
MATCH($C185,'Active Hour''s Dump'!$A$3:$A$337,0),
MATCH(Y$2,'Active Hour''s Dump'!$D$2:$AH$2,0)
))),"")</f>
        <v>5.0833333333333304</v>
      </c>
      <c r="Z185" s="13">
        <f>_xlfn.IFNA(IF(Z$3="Productivity",
INDEX('Productivity Dump'!$E$4:$AJ$500,
MATCH($A185,'Productivity Dump'!$A$4:$A$500,0),
MATCH(Z$2,'Productivity Dump'!$E$3:$AJ$3,0)
),
IF(Z$3="Attendance",
INDEX('Attendance Dump'!$E$2:$AI$400,
MATCH($A185,'Attendance Dump'!$B$2:$B$400,0),
MATCH(Z$2,'Attendance Dump'!$E$1:$AI$1,0)
),
INDEX('Active Hour''s Dump'!$D$3:$AH$337,
MATCH($C185,'Active Hour''s Dump'!$A$3:$A$337,0),
MATCH(Z$2,'Active Hour''s Dump'!$D$2:$AH$2,0)
))),"")</f>
        <v>1010.2399999999999</v>
      </c>
      <c r="AA185" s="13" t="str">
        <f>_xlfn.IFNA(IF(AA$3="Productivity",
INDEX('Productivity Dump'!$E$4:$AJ$500,
MATCH($A185,'Productivity Dump'!$A$4:$A$500,0),
MATCH(AA$2,'Productivity Dump'!$E$3:$AJ$3,0)
),
IF(AA$3="Attendance",
INDEX('Attendance Dump'!$E$2:$AI$400,
MATCH($A185,'Attendance Dump'!$B$2:$B$400,0),
MATCH(AA$2,'Attendance Dump'!$E$1:$AI$1,0)
),
INDEX('Active Hour''s Dump'!$D$3:$AH$337,
MATCH($C185,'Active Hour''s Dump'!$A$3:$A$337,0),
MATCH(AA$2,'Active Hour''s Dump'!$D$2:$AH$2,0)
))),"")</f>
        <v>P</v>
      </c>
      <c r="AB185" s="54">
        <f>_xlfn.IFNA(IF(AB$3="Productivity",
INDEX('Productivity Dump'!$E$4:$AJ$500,
MATCH($A185,'Productivity Dump'!$A$4:$A$500,0),
MATCH(AB$2,'Productivity Dump'!$E$3:$AJ$3,0)
),
IF(AB$3="Attendance",
INDEX('Attendance Dump'!$E$2:$AI$400,
MATCH($A185,'Attendance Dump'!$B$2:$B$400,0),
MATCH(AB$2,'Attendance Dump'!$E$1:$AI$1,0)
),
INDEX('Active Hour''s Dump'!$D$3:$AH$337,
MATCH($C185,'Active Hour''s Dump'!$A$3:$A$337,0),
MATCH(AB$2,'Active Hour''s Dump'!$D$2:$AH$2,0)
))),"")</f>
        <v>6.0833333333333304</v>
      </c>
      <c r="AC185" s="13">
        <f>_xlfn.IFNA(IF(AC$3="Productivity",
INDEX('Productivity Dump'!$E$4:$AJ$500,
MATCH($A185,'Productivity Dump'!$A$4:$A$500,0),
MATCH(AC$2,'Productivity Dump'!$E$3:$AJ$3,0)
),
IF(AC$3="Attendance",
INDEX('Attendance Dump'!$E$2:$AI$400,
MATCH($A185,'Attendance Dump'!$B$2:$B$400,0),
MATCH(AC$2,'Attendance Dump'!$E$1:$AI$1,0)
),
INDEX('Active Hour''s Dump'!$D$3:$AH$337,
MATCH($C185,'Active Hour''s Dump'!$A$3:$A$337,0),
MATCH(AC$2,'Active Hour''s Dump'!$D$2:$AH$2,0)
))),"")</f>
        <v>1000.1319999999997</v>
      </c>
      <c r="AD185" s="13" t="str">
        <f>_xlfn.IFNA(IF(AD$3="Productivity",
INDEX('Productivity Dump'!$E$4:$AJ$500,
MATCH($A185,'Productivity Dump'!$A$4:$A$500,0),
MATCH(AD$2,'Productivity Dump'!$E$3:$AJ$3,0)
),
IF(AD$3="Attendance",
INDEX('Attendance Dump'!$E$2:$AI$400,
MATCH($A185,'Attendance Dump'!$B$2:$B$400,0),
MATCH(AD$2,'Attendance Dump'!$E$1:$AI$1,0)
),
INDEX('Active Hour''s Dump'!$D$3:$AH$337,
MATCH($C185,'Active Hour''s Dump'!$A$3:$A$337,0),
MATCH(AD$2,'Active Hour''s Dump'!$D$2:$AH$2,0)
))),"")</f>
        <v>P</v>
      </c>
      <c r="AE185" s="54">
        <f>_xlfn.IFNA(IF(AE$3="Productivity",
INDEX('Productivity Dump'!$E$4:$AJ$500,
MATCH($A185,'Productivity Dump'!$A$4:$A$500,0),
MATCH(AE$2,'Productivity Dump'!$E$3:$AJ$3,0)
),
IF(AE$3="Attendance",
INDEX('Attendance Dump'!$E$2:$AI$400,
MATCH($A185,'Attendance Dump'!$B$2:$B$400,0),
MATCH(AE$2,'Attendance Dump'!$E$1:$AI$1,0)
),
INDEX('Active Hour''s Dump'!$D$3:$AH$337,
MATCH($C185,'Active Hour''s Dump'!$A$3:$A$337,0),
MATCH(AE$2,'Active Hour''s Dump'!$D$2:$AH$2,0)
))),"")</f>
        <v>5.3333333333333304</v>
      </c>
      <c r="AF185" s="13">
        <f>_xlfn.IFNA(IF(AF$3="Productivity",
INDEX('Productivity Dump'!$E$4:$AJ$500,
MATCH($A185,'Productivity Dump'!$A$4:$A$500,0),
MATCH(AF$2,'Productivity Dump'!$E$3:$AJ$3,0)
),
IF(AF$3="Attendance",
INDEX('Attendance Dump'!$E$2:$AI$400,
MATCH($A185,'Attendance Dump'!$B$2:$B$400,0),
MATCH(AF$2,'Attendance Dump'!$E$1:$AI$1,0)
),
INDEX('Active Hour''s Dump'!$D$3:$AH$337,
MATCH($C185,'Active Hour''s Dump'!$A$3:$A$337,0),
MATCH(AF$2,'Active Hour''s Dump'!$D$2:$AH$2,0)
))),"")</f>
        <v>0</v>
      </c>
      <c r="AG185" s="13" t="str">
        <f>_xlfn.IFNA(IF(AG$3="Productivity",
INDEX('Productivity Dump'!$E$4:$AJ$500,
MATCH($A185,'Productivity Dump'!$A$4:$A$500,0),
MATCH(AG$2,'Productivity Dump'!$E$3:$AJ$3,0)
),
IF(AG$3="Attendance",
INDEX('Attendance Dump'!$E$2:$AI$400,
MATCH($A185,'Attendance Dump'!$B$2:$B$400,0),
MATCH(AG$2,'Attendance Dump'!$E$1:$AI$1,0)
),
INDEX('Active Hour''s Dump'!$D$3:$AH$337,
MATCH($C185,'Active Hour''s Dump'!$A$3:$A$337,0),
MATCH(AG$2,'Active Hour''s Dump'!$D$2:$AH$2,0)
))),"")</f>
        <v>PL</v>
      </c>
      <c r="AH185" s="54">
        <f>_xlfn.IFNA(IF(AH$3="Productivity",
INDEX('Productivity Dump'!$E$4:$AJ$500,
MATCH($A185,'Productivity Dump'!$A$4:$A$500,0),
MATCH(AH$2,'Productivity Dump'!$E$3:$AJ$3,0)
),
IF(AH$3="Attendance",
INDEX('Attendance Dump'!$E$2:$AI$400,
MATCH($A185,'Attendance Dump'!$B$2:$B$400,0),
MATCH(AH$2,'Attendance Dump'!$E$1:$AI$1,0)
),
INDEX('Active Hour''s Dump'!$D$3:$AH$337,
MATCH($C185,'Active Hour''s Dump'!$A$3:$A$337,0),
MATCH(AH$2,'Active Hour''s Dump'!$D$2:$AH$2,0)
))),"")</f>
        <v>0</v>
      </c>
      <c r="AI185" s="13">
        <f>_xlfn.IFNA(IF(AI$3="Productivity",
INDEX('Productivity Dump'!$E$4:$AJ$500,
MATCH($A185,'Productivity Dump'!$A$4:$A$500,0),
MATCH(AI$2,'Productivity Dump'!$E$3:$AJ$3,0)
),
IF(AI$3="Attendance",
INDEX('Attendance Dump'!$E$2:$AI$400,
MATCH($A185,'Attendance Dump'!$B$2:$B$400,0),
MATCH(AI$2,'Attendance Dump'!$E$1:$AI$1,0)
),
INDEX('Active Hour''s Dump'!$D$3:$AH$337,
MATCH($C185,'Active Hour''s Dump'!$A$3:$A$337,0),
MATCH(AI$2,'Active Hour''s Dump'!$D$2:$AH$2,0)
))),"")</f>
        <v>750.70199999999988</v>
      </c>
      <c r="AJ185" s="13" t="str">
        <f>_xlfn.IFNA(IF(AJ$3="Productivity",
INDEX('Productivity Dump'!$E$4:$AJ$500,
MATCH($A185,'Productivity Dump'!$A$4:$A$500,0),
MATCH(AJ$2,'Productivity Dump'!$E$3:$AJ$3,0)
),
IF(AJ$3="Attendance",
INDEX('Attendance Dump'!$E$2:$AI$400,
MATCH($A185,'Attendance Dump'!$B$2:$B$400,0),
MATCH(AJ$2,'Attendance Dump'!$E$1:$AI$1,0)
),
INDEX('Active Hour''s Dump'!$D$3:$AH$337,
MATCH($C185,'Active Hour''s Dump'!$A$3:$A$337,0),
MATCH(AJ$2,'Active Hour''s Dump'!$D$2:$AH$2,0)
))),"")</f>
        <v>P</v>
      </c>
      <c r="AK185" s="54">
        <f>_xlfn.IFNA(IF(AK$3="Productivity",
INDEX('Productivity Dump'!$E$4:$AJ$500,
MATCH($A185,'Productivity Dump'!$A$4:$A$500,0),
MATCH(AK$2,'Productivity Dump'!$E$3:$AJ$3,0)
),
IF(AK$3="Attendance",
INDEX('Attendance Dump'!$E$2:$AI$400,
MATCH($A185,'Attendance Dump'!$B$2:$B$400,0),
MATCH(AK$2,'Attendance Dump'!$E$1:$AI$1,0)
),
INDEX('Active Hour''s Dump'!$D$3:$AH$337,
MATCH($C185,'Active Hour''s Dump'!$A$3:$A$337,0),
MATCH(AK$2,'Active Hour''s Dump'!$D$2:$AH$2,0)
))),"")</f>
        <v>5.1666666666666696</v>
      </c>
      <c r="AL185" s="13">
        <f>_xlfn.IFNA(IF(AL$3="Productivity",
INDEX('Productivity Dump'!$E$4:$AJ$500,
MATCH($A185,'Productivity Dump'!$A$4:$A$500,0),
MATCH(AL$2,'Productivity Dump'!$E$3:$AJ$3,0)
),
IF(AL$3="Attendance",
INDEX('Attendance Dump'!$E$2:$AI$400,
MATCH($A185,'Attendance Dump'!$B$2:$B$400,0),
MATCH(AL$2,'Attendance Dump'!$E$1:$AI$1,0)
),
INDEX('Active Hour''s Dump'!$D$3:$AH$337,
MATCH($C185,'Active Hour''s Dump'!$A$3:$A$337,0),
MATCH(AL$2,'Active Hour''s Dump'!$D$2:$AH$2,0)
))),"")</f>
        <v>0</v>
      </c>
      <c r="AM185" s="13" t="str">
        <f>_xlfn.IFNA(IF(AM$3="Productivity",
INDEX('Productivity Dump'!$E$4:$AJ$500,
MATCH($A185,'Productivity Dump'!$A$4:$A$500,0),
MATCH(AM$2,'Productivity Dump'!$E$3:$AJ$3,0)
),
IF(AM$3="Attendance",
INDEX('Attendance Dump'!$E$2:$AI$400,
MATCH($A185,'Attendance Dump'!$B$2:$B$400,0),
MATCH(AM$2,'Attendance Dump'!$E$1:$AI$1,0)
),
INDEX('Active Hour''s Dump'!$D$3:$AH$337,
MATCH($C185,'Active Hour''s Dump'!$A$3:$A$337,0),
MATCH(AM$2,'Active Hour''s Dump'!$D$2:$AH$2,0)
))),"")</f>
        <v>WO</v>
      </c>
      <c r="AN185" s="54">
        <f>_xlfn.IFNA(IF(AN$3="Productivity",
INDEX('Productivity Dump'!$E$4:$AJ$500,
MATCH($A185,'Productivity Dump'!$A$4:$A$500,0),
MATCH(AN$2,'Productivity Dump'!$E$3:$AJ$3,0)
),
IF(AN$3="Attendance",
INDEX('Attendance Dump'!$E$2:$AI$400,
MATCH($A185,'Attendance Dump'!$B$2:$B$400,0),
MATCH(AN$2,'Attendance Dump'!$E$1:$AI$1,0)
),
INDEX('Active Hour''s Dump'!$D$3:$AH$337,
MATCH($C185,'Active Hour''s Dump'!$A$3:$A$337,0),
MATCH(AN$2,'Active Hour''s Dump'!$D$2:$AH$2,0)
))),"")</f>
        <v>0</v>
      </c>
      <c r="AO185" s="13">
        <f>_xlfn.IFNA(IF(AO$3="Productivity",
INDEX('Productivity Dump'!$E$4:$AJ$500,
MATCH($A185,'Productivity Dump'!$A$4:$A$500,0),
MATCH(AO$2,'Productivity Dump'!$E$3:$AJ$3,0)
),
IF(AO$3="Attendance",
INDEX('Attendance Dump'!$E$2:$AI$400,
MATCH($A185,'Attendance Dump'!$B$2:$B$400,0),
MATCH(AO$2,'Attendance Dump'!$E$1:$AI$1,0)
),
INDEX('Active Hour''s Dump'!$D$3:$AH$337,
MATCH($C185,'Active Hour''s Dump'!$A$3:$A$337,0),
MATCH(AO$2,'Active Hour''s Dump'!$D$2:$AH$2,0)
))),"")</f>
        <v>397.56600000000003</v>
      </c>
      <c r="AP185" s="13" t="str">
        <f>_xlfn.IFNA(IF(AP$3="Productivity",
INDEX('Productivity Dump'!$E$4:$AJ$500,
MATCH($A185,'Productivity Dump'!$A$4:$A$500,0),
MATCH(AP$2,'Productivity Dump'!$E$3:$AJ$3,0)
),
IF(AP$3="Attendance",
INDEX('Attendance Dump'!$E$2:$AI$400,
MATCH($A185,'Attendance Dump'!$B$2:$B$400,0),
MATCH(AP$2,'Attendance Dump'!$E$1:$AI$1,0)
),
INDEX('Active Hour''s Dump'!$D$3:$AH$337,
MATCH($C185,'Active Hour''s Dump'!$A$3:$A$337,0),
MATCH(AP$2,'Active Hour''s Dump'!$D$2:$AH$2,0)
))),"")</f>
        <v>P</v>
      </c>
      <c r="AQ185" s="54">
        <f>_xlfn.IFNA(IF(AQ$3="Productivity",
INDEX('Productivity Dump'!$E$4:$AJ$500,
MATCH($A185,'Productivity Dump'!$A$4:$A$500,0),
MATCH(AQ$2,'Productivity Dump'!$E$3:$AJ$3,0)
),
IF(AQ$3="Attendance",
INDEX('Attendance Dump'!$E$2:$AI$400,
MATCH($A185,'Attendance Dump'!$B$2:$B$400,0),
MATCH(AQ$2,'Attendance Dump'!$E$1:$AI$1,0)
),
INDEX('Active Hour''s Dump'!$D$3:$AH$337,
MATCH($C185,'Active Hour''s Dump'!$A$3:$A$337,0),
MATCH(AQ$2,'Active Hour''s Dump'!$D$2:$AH$2,0)
))),"")</f>
        <v>2.5</v>
      </c>
      <c r="AR185" s="13">
        <f>_xlfn.IFNA(IF(AR$3="Productivity",
INDEX('Productivity Dump'!$E$4:$AJ$500,
MATCH($A185,'Productivity Dump'!$A$4:$A$500,0),
MATCH(AR$2,'Productivity Dump'!$E$3:$AJ$3,0)
),
IF(AR$3="Attendance",
INDEX('Attendance Dump'!$E$2:$AI$400,
MATCH($A185,'Attendance Dump'!$B$2:$B$400,0),
MATCH(AR$2,'Attendance Dump'!$E$1:$AI$1,0)
),
INDEX('Active Hour''s Dump'!$D$3:$AH$337,
MATCH($C185,'Active Hour''s Dump'!$A$3:$A$337,0),
MATCH(AR$2,'Active Hour''s Dump'!$D$2:$AH$2,0)
))),"")</f>
        <v>892.48500000000013</v>
      </c>
      <c r="AS185" s="13" t="str">
        <f>_xlfn.IFNA(IF(AS$3="Productivity",
INDEX('Productivity Dump'!$E$4:$AJ$500,
MATCH($A185,'Productivity Dump'!$A$4:$A$500,0),
MATCH(AS$2,'Productivity Dump'!$E$3:$AJ$3,0)
),
IF(AS$3="Attendance",
INDEX('Attendance Dump'!$E$2:$AI$400,
MATCH($A185,'Attendance Dump'!$B$2:$B$400,0),
MATCH(AS$2,'Attendance Dump'!$E$1:$AI$1,0)
),
INDEX('Active Hour''s Dump'!$D$3:$AH$337,
MATCH($C185,'Active Hour''s Dump'!$A$3:$A$337,0),
MATCH(AS$2,'Active Hour''s Dump'!$D$2:$AH$2,0)
))),"")</f>
        <v>P</v>
      </c>
      <c r="AT185" s="54">
        <f>_xlfn.IFNA(IF(AT$3="Productivity",
INDEX('Productivity Dump'!$E$4:$AJ$500,
MATCH($A185,'Productivity Dump'!$A$4:$A$500,0),
MATCH(AT$2,'Productivity Dump'!$E$3:$AJ$3,0)
),
IF(AT$3="Attendance",
INDEX('Attendance Dump'!$E$2:$AI$400,
MATCH($A185,'Attendance Dump'!$B$2:$B$400,0),
MATCH(AT$2,'Attendance Dump'!$E$1:$AI$1,0)
),
INDEX('Active Hour''s Dump'!$D$3:$AH$337,
MATCH($C185,'Active Hour''s Dump'!$A$3:$A$337,0),
MATCH(AT$2,'Active Hour''s Dump'!$D$2:$AH$2,0)
))),"")</f>
        <v>5.5833333333333304</v>
      </c>
      <c r="AU185" s="13">
        <f>_xlfn.IFNA(IF(AU$3="Productivity",
INDEX('Productivity Dump'!$E$4:$AJ$500,
MATCH($A185,'Productivity Dump'!$A$4:$A$500,0),
MATCH(AU$2,'Productivity Dump'!$E$3:$AJ$3,0)
),
IF(AU$3="Attendance",
INDEX('Attendance Dump'!$E$2:$AI$400,
MATCH($A185,'Attendance Dump'!$B$2:$B$400,0),
MATCH(AU$2,'Attendance Dump'!$E$1:$AI$1,0)
),
INDEX('Active Hour''s Dump'!$D$3:$AH$337,
MATCH($C185,'Active Hour''s Dump'!$A$3:$A$337,0),
MATCH(AU$2,'Active Hour''s Dump'!$D$2:$AH$2,0)
))),"")</f>
        <v>1012.5060000000001</v>
      </c>
      <c r="AV185" s="13" t="str">
        <f>_xlfn.IFNA(IF(AV$3="Productivity",
INDEX('Productivity Dump'!$E$4:$AJ$500,
MATCH($A185,'Productivity Dump'!$A$4:$A$500,0),
MATCH(AV$2,'Productivity Dump'!$E$3:$AJ$3,0)
),
IF(AV$3="Attendance",
INDEX('Attendance Dump'!$E$2:$AI$400,
MATCH($A185,'Attendance Dump'!$B$2:$B$400,0),
MATCH(AV$2,'Attendance Dump'!$E$1:$AI$1,0)
),
INDEX('Active Hour''s Dump'!$D$3:$AH$337,
MATCH($C185,'Active Hour''s Dump'!$A$3:$A$337,0),
MATCH(AV$2,'Active Hour''s Dump'!$D$2:$AH$2,0)
))),"")</f>
        <v>P</v>
      </c>
      <c r="AW185" s="54">
        <f>_xlfn.IFNA(IF(AW$3="Productivity",
INDEX('Productivity Dump'!$E$4:$AJ$500,
MATCH($A185,'Productivity Dump'!$A$4:$A$500,0),
MATCH(AW$2,'Productivity Dump'!$E$3:$AJ$3,0)
),
IF(AW$3="Attendance",
INDEX('Attendance Dump'!$E$2:$AI$400,
MATCH($A185,'Attendance Dump'!$B$2:$B$400,0),
MATCH(AW$2,'Attendance Dump'!$E$1:$AI$1,0)
),
INDEX('Active Hour''s Dump'!$D$3:$AH$337,
MATCH($C185,'Active Hour''s Dump'!$A$3:$A$337,0),
MATCH(AW$2,'Active Hour''s Dump'!$D$2:$AH$2,0)
))),"")</f>
        <v>5.6666666666666696</v>
      </c>
      <c r="AX185" s="13">
        <f>_xlfn.IFNA(IF(AX$3="Productivity",
INDEX('Productivity Dump'!$E$4:$AJ$500,
MATCH($A185,'Productivity Dump'!$A$4:$A$500,0),
MATCH(AX$2,'Productivity Dump'!$E$3:$AJ$3,0)
),
IF(AX$3="Attendance",
INDEX('Attendance Dump'!$E$2:$AI$400,
MATCH($A185,'Attendance Dump'!$B$2:$B$400,0),
MATCH(AX$2,'Attendance Dump'!$E$1:$AI$1,0)
),
INDEX('Active Hour''s Dump'!$D$3:$AH$337,
MATCH($C185,'Active Hour''s Dump'!$A$3:$A$337,0),
MATCH(AX$2,'Active Hour''s Dump'!$D$2:$AH$2,0)
))),"")</f>
        <v>983.58299999999986</v>
      </c>
      <c r="AY185" s="13" t="str">
        <f>_xlfn.IFNA(IF(AY$3="Productivity",
INDEX('Productivity Dump'!$E$4:$AJ$500,
MATCH($A185,'Productivity Dump'!$A$4:$A$500,0),
MATCH(AY$2,'Productivity Dump'!$E$3:$AJ$3,0)
),
IF(AY$3="Attendance",
INDEX('Attendance Dump'!$E$2:$AI$400,
MATCH($A185,'Attendance Dump'!$B$2:$B$400,0),
MATCH(AY$2,'Attendance Dump'!$E$1:$AI$1,0)
),
INDEX('Active Hour''s Dump'!$D$3:$AH$337,
MATCH($C185,'Active Hour''s Dump'!$A$3:$A$337,0),
MATCH(AY$2,'Active Hour''s Dump'!$D$2:$AH$2,0)
))),"")</f>
        <v>P</v>
      </c>
      <c r="AZ185" s="54">
        <f>_xlfn.IFNA(IF(AZ$3="Productivity",
INDEX('Productivity Dump'!$E$4:$AJ$500,
MATCH($A185,'Productivity Dump'!$A$4:$A$500,0),
MATCH(AZ$2,'Productivity Dump'!$E$3:$AJ$3,0)
),
IF(AZ$3="Attendance",
INDEX('Attendance Dump'!$E$2:$AI$400,
MATCH($A185,'Attendance Dump'!$B$2:$B$400,0),
MATCH(AZ$2,'Attendance Dump'!$E$1:$AI$1,0)
),
INDEX('Active Hour''s Dump'!$D$3:$AH$337,
MATCH($C185,'Active Hour''s Dump'!$A$3:$A$337,0),
MATCH(AZ$2,'Active Hour''s Dump'!$D$2:$AH$2,0)
))),"")</f>
        <v>5.75</v>
      </c>
      <c r="BA185" s="13">
        <f>_xlfn.IFNA(IF(BA$3="Productivity",
INDEX('Productivity Dump'!$E$4:$AJ$500,
MATCH($A185,'Productivity Dump'!$A$4:$A$500,0),
MATCH(BA$2,'Productivity Dump'!$E$3:$AJ$3,0)
),
IF(BA$3="Attendance",
INDEX('Attendance Dump'!$E$2:$AI$400,
MATCH($A185,'Attendance Dump'!$B$2:$B$400,0),
MATCH(BA$2,'Attendance Dump'!$E$1:$AI$1,0)
),
INDEX('Active Hour''s Dump'!$D$3:$AH$337,
MATCH($C185,'Active Hour''s Dump'!$A$3:$A$337,0),
MATCH(BA$2,'Active Hour''s Dump'!$D$2:$AH$2,0)
))),"")</f>
        <v>1006.5179999999998</v>
      </c>
      <c r="BB185" s="13" t="str">
        <f>_xlfn.IFNA(IF(BB$3="Productivity",
INDEX('Productivity Dump'!$E$4:$AJ$500,
MATCH($A185,'Productivity Dump'!$A$4:$A$500,0),
MATCH(BB$2,'Productivity Dump'!$E$3:$AJ$3,0)
),
IF(BB$3="Attendance",
INDEX('Attendance Dump'!$E$2:$AI$400,
MATCH($A185,'Attendance Dump'!$B$2:$B$400,0),
MATCH(BB$2,'Attendance Dump'!$E$1:$AI$1,0)
),
INDEX('Active Hour''s Dump'!$D$3:$AH$337,
MATCH($C185,'Active Hour''s Dump'!$A$3:$A$337,0),
MATCH(BB$2,'Active Hour''s Dump'!$D$2:$AH$2,0)
))),"")</f>
        <v>P</v>
      </c>
      <c r="BC185" s="54">
        <f>_xlfn.IFNA(IF(BC$3="Productivity",
INDEX('Productivity Dump'!$E$4:$AJ$500,
MATCH($A185,'Productivity Dump'!$A$4:$A$500,0),
MATCH(BC$2,'Productivity Dump'!$E$3:$AJ$3,0)
),
IF(BC$3="Attendance",
INDEX('Attendance Dump'!$E$2:$AI$400,
MATCH($A185,'Attendance Dump'!$B$2:$B$400,0),
MATCH(BC$2,'Attendance Dump'!$E$1:$AI$1,0)
),
INDEX('Active Hour''s Dump'!$D$3:$AH$337,
MATCH($C185,'Active Hour''s Dump'!$A$3:$A$337,0),
MATCH(BC$2,'Active Hour''s Dump'!$D$2:$AH$2,0)
))),"")</f>
        <v>6</v>
      </c>
      <c r="BD185" s="13">
        <f>_xlfn.IFNA(IF(BD$3="Productivity",
INDEX('Productivity Dump'!$E$4:$AJ$500,
MATCH($A185,'Productivity Dump'!$A$4:$A$500,0),
MATCH(BD$2,'Productivity Dump'!$E$3:$AJ$3,0)
),
IF(BD$3="Attendance",
INDEX('Attendance Dump'!$E$2:$AI$400,
MATCH($A185,'Attendance Dump'!$B$2:$B$400,0),
MATCH(BD$2,'Attendance Dump'!$E$1:$AI$1,0)
),
INDEX('Active Hour''s Dump'!$D$3:$AH$337,
MATCH($C185,'Active Hour''s Dump'!$A$3:$A$337,0),
MATCH(BD$2,'Active Hour''s Dump'!$D$2:$AH$2,0)
))),"")</f>
        <v>0</v>
      </c>
      <c r="BE185" s="13" t="str">
        <f>_xlfn.IFNA(IF(BE$3="Productivity",
INDEX('Productivity Dump'!$E$4:$AJ$500,
MATCH($A185,'Productivity Dump'!$A$4:$A$500,0),
MATCH(BE$2,'Productivity Dump'!$E$3:$AJ$3,0)
),
IF(BE$3="Attendance",
INDEX('Attendance Dump'!$E$2:$AI$400,
MATCH($A185,'Attendance Dump'!$B$2:$B$400,0),
MATCH(BE$2,'Attendance Dump'!$E$1:$AI$1,0)
),
INDEX('Active Hour''s Dump'!$D$3:$AH$337,
MATCH($C185,'Active Hour''s Dump'!$A$3:$A$337,0),
MATCH(BE$2,'Active Hour''s Dump'!$D$2:$AH$2,0)
))),"")</f>
        <v>PL</v>
      </c>
      <c r="BF185" s="54">
        <f>_xlfn.IFNA(IF(BF$3="Productivity",
INDEX('Productivity Dump'!$E$4:$AJ$500,
MATCH($A185,'Productivity Dump'!$A$4:$A$500,0),
MATCH(BF$2,'Productivity Dump'!$E$3:$AJ$3,0)
),
IF(BF$3="Attendance",
INDEX('Attendance Dump'!$E$2:$AI$400,
MATCH($A185,'Attendance Dump'!$B$2:$B$400,0),
MATCH(BF$2,'Attendance Dump'!$E$1:$AI$1,0)
),
INDEX('Active Hour''s Dump'!$D$3:$AH$337,
MATCH($C185,'Active Hour''s Dump'!$A$3:$A$337,0),
MATCH(BF$2,'Active Hour''s Dump'!$D$2:$AH$2,0)
))),"")</f>
        <v>0</v>
      </c>
      <c r="BG185" s="13">
        <f>_xlfn.IFNA(IF(BG$3="Productivity",
INDEX('Productivity Dump'!$E$4:$AJ$500,
MATCH($A185,'Productivity Dump'!$A$4:$A$500,0),
MATCH(BG$2,'Productivity Dump'!$E$3:$AJ$3,0)
),
IF(BG$3="Attendance",
INDEX('Attendance Dump'!$E$2:$AI$400,
MATCH($A185,'Attendance Dump'!$B$2:$B$400,0),
MATCH(BG$2,'Attendance Dump'!$E$1:$AI$1,0)
),
INDEX('Active Hour''s Dump'!$D$3:$AH$337,
MATCH($C185,'Active Hour''s Dump'!$A$3:$A$337,0),
MATCH(BG$2,'Active Hour''s Dump'!$D$2:$AH$2,0)
))),"")</f>
        <v>0</v>
      </c>
      <c r="BH185" s="13" t="str">
        <f>_xlfn.IFNA(IF(BH$3="Productivity",
INDEX('Productivity Dump'!$E$4:$AJ$500,
MATCH($A185,'Productivity Dump'!$A$4:$A$500,0),
MATCH(BH$2,'Productivity Dump'!$E$3:$AJ$3,0)
),
IF(BH$3="Attendance",
INDEX('Attendance Dump'!$E$2:$AI$400,
MATCH($A185,'Attendance Dump'!$B$2:$B$400,0),
MATCH(BH$2,'Attendance Dump'!$E$1:$AI$1,0)
),
INDEX('Active Hour''s Dump'!$D$3:$AH$337,
MATCH($C185,'Active Hour''s Dump'!$A$3:$A$337,0),
MATCH(BH$2,'Active Hour''s Dump'!$D$2:$AH$2,0)
))),"")</f>
        <v>WO</v>
      </c>
      <c r="BI185" s="54">
        <f>_xlfn.IFNA(IF(BI$3="Productivity",
INDEX('Productivity Dump'!$E$4:$AJ$500,
MATCH($A185,'Productivity Dump'!$A$4:$A$500,0),
MATCH(BI$2,'Productivity Dump'!$E$3:$AJ$3,0)
),
IF(BI$3="Attendance",
INDEX('Attendance Dump'!$E$2:$AI$400,
MATCH($A185,'Attendance Dump'!$B$2:$B$400,0),
MATCH(BI$2,'Attendance Dump'!$E$1:$AI$1,0)
),
INDEX('Active Hour''s Dump'!$D$3:$AH$337,
MATCH($C185,'Active Hour''s Dump'!$A$3:$A$337,0),
MATCH(BI$2,'Active Hour''s Dump'!$D$2:$AH$2,0)
))),"")</f>
        <v>0</v>
      </c>
      <c r="BJ185" s="13">
        <f>_xlfn.IFNA(IF(BJ$3="Productivity",
INDEX('Productivity Dump'!$E$4:$AJ$500,
MATCH($A185,'Productivity Dump'!$A$4:$A$500,0),
MATCH(BJ$2,'Productivity Dump'!$E$3:$AJ$3,0)
),
IF(BJ$3="Attendance",
INDEX('Attendance Dump'!$E$2:$AI$400,
MATCH($A185,'Attendance Dump'!$B$2:$B$400,0),
MATCH(BJ$2,'Attendance Dump'!$E$1:$AI$1,0)
),
INDEX('Active Hour''s Dump'!$D$3:$AH$337,
MATCH($C185,'Active Hour''s Dump'!$A$3:$A$337,0),
MATCH(BJ$2,'Active Hour''s Dump'!$D$2:$AH$2,0)
))),"")</f>
        <v>421.46000000000004</v>
      </c>
      <c r="BK185" s="13" t="str">
        <f>_xlfn.IFNA(IF(BK$3="Productivity",
INDEX('Productivity Dump'!$E$4:$AJ$500,
MATCH($A185,'Productivity Dump'!$A$4:$A$500,0),
MATCH(BK$2,'Productivity Dump'!$E$3:$AJ$3,0)
),
IF(BK$3="Attendance",
INDEX('Attendance Dump'!$E$2:$AI$400,
MATCH($A185,'Attendance Dump'!$B$2:$B$400,0),
MATCH(BK$2,'Attendance Dump'!$E$1:$AI$1,0)
),
INDEX('Active Hour''s Dump'!$D$3:$AH$337,
MATCH($C185,'Active Hour''s Dump'!$A$3:$A$337,0),
MATCH(BK$2,'Active Hour''s Dump'!$D$2:$AH$2,0)
))),"")</f>
        <v>P</v>
      </c>
      <c r="BL185" s="54">
        <f>_xlfn.IFNA(IF(BL$3="Productivity",
INDEX('Productivity Dump'!$E$4:$AJ$500,
MATCH($A185,'Productivity Dump'!$A$4:$A$500,0),
MATCH(BL$2,'Productivity Dump'!$E$3:$AJ$3,0)
),
IF(BL$3="Attendance",
INDEX('Attendance Dump'!$E$2:$AI$400,
MATCH($A185,'Attendance Dump'!$B$2:$B$400,0),
MATCH(BL$2,'Attendance Dump'!$E$1:$AI$1,0)
),
INDEX('Active Hour''s Dump'!$D$3:$AH$337,
MATCH($C185,'Active Hour''s Dump'!$A$3:$A$337,0),
MATCH(BL$2,'Active Hour''s Dump'!$D$2:$AH$2,0)
))),"")</f>
        <v>3.1666666666666701</v>
      </c>
      <c r="BM185" s="13">
        <f>_xlfn.IFNA(IF(BM$3="Productivity",
INDEX('Productivity Dump'!$E$4:$AJ$500,
MATCH($A185,'Productivity Dump'!$A$4:$A$500,0),
MATCH(BM$2,'Productivity Dump'!$E$3:$AJ$3,0)
),
IF(BM$3="Attendance",
INDEX('Attendance Dump'!$E$2:$AI$400,
MATCH($A185,'Attendance Dump'!$B$2:$B$400,0),
MATCH(BM$2,'Attendance Dump'!$E$1:$AI$1,0)
),
INDEX('Active Hour''s Dump'!$D$3:$AH$337,
MATCH($C185,'Active Hour''s Dump'!$A$3:$A$337,0),
MATCH(BM$2,'Active Hour''s Dump'!$D$2:$AH$2,0)
))),"")</f>
        <v>1027.0529999999999</v>
      </c>
      <c r="BN185" s="13" t="str">
        <f>_xlfn.IFNA(IF(BN$3="Productivity",
INDEX('Productivity Dump'!$E$4:$AJ$500,
MATCH($A185,'Productivity Dump'!$A$4:$A$500,0),
MATCH(BN$2,'Productivity Dump'!$E$3:$AJ$3,0)
),
IF(BN$3="Attendance",
INDEX('Attendance Dump'!$E$2:$AI$400,
MATCH($A185,'Attendance Dump'!$B$2:$B$400,0),
MATCH(BN$2,'Attendance Dump'!$E$1:$AI$1,0)
),
INDEX('Active Hour''s Dump'!$D$3:$AH$337,
MATCH($C185,'Active Hour''s Dump'!$A$3:$A$337,0),
MATCH(BN$2,'Active Hour''s Dump'!$D$2:$AH$2,0)
))),"")</f>
        <v>P</v>
      </c>
      <c r="BO185" s="54">
        <f>_xlfn.IFNA(IF(BO$3="Productivity",
INDEX('Productivity Dump'!$E$4:$AJ$500,
MATCH($A185,'Productivity Dump'!$A$4:$A$500,0),
MATCH(BO$2,'Productivity Dump'!$E$3:$AJ$3,0)
),
IF(BO$3="Attendance",
INDEX('Attendance Dump'!$E$2:$AI$400,
MATCH($A185,'Attendance Dump'!$B$2:$B$400,0),
MATCH(BO$2,'Attendance Dump'!$E$1:$AI$1,0)
),
INDEX('Active Hour''s Dump'!$D$3:$AH$337,
MATCH($C185,'Active Hour''s Dump'!$A$3:$A$337,0),
MATCH(BO$2,'Active Hour''s Dump'!$D$2:$AH$2,0)
))),"")</f>
        <v>6.25</v>
      </c>
      <c r="BP185" s="13">
        <f>_xlfn.IFNA(IF(BP$3="Productivity",
INDEX('Productivity Dump'!$E$4:$AJ$500,
MATCH($A185,'Productivity Dump'!$A$4:$A$500,0),
MATCH(BP$2,'Productivity Dump'!$E$3:$AJ$3,0)
),
IF(BP$3="Attendance",
INDEX('Attendance Dump'!$E$2:$AI$400,
MATCH($A185,'Attendance Dump'!$B$2:$B$400,0),
MATCH(BP$2,'Attendance Dump'!$E$1:$AI$1,0)
),
INDEX('Active Hour''s Dump'!$D$3:$AH$337,
MATCH($C185,'Active Hour''s Dump'!$A$3:$A$337,0),
MATCH(BP$2,'Active Hour''s Dump'!$D$2:$AH$2,0)
))),"")</f>
        <v>949.77800000000002</v>
      </c>
      <c r="BQ185" s="13" t="str">
        <f>_xlfn.IFNA(IF(BQ$3="Productivity",
INDEX('Productivity Dump'!$E$4:$AJ$500,
MATCH($A185,'Productivity Dump'!$A$4:$A$500,0),
MATCH(BQ$2,'Productivity Dump'!$E$3:$AJ$3,0)
),
IF(BQ$3="Attendance",
INDEX('Attendance Dump'!$E$2:$AI$400,
MATCH($A185,'Attendance Dump'!$B$2:$B$400,0),
MATCH(BQ$2,'Attendance Dump'!$E$1:$AI$1,0)
),
INDEX('Active Hour''s Dump'!$D$3:$AH$337,
MATCH($C185,'Active Hour''s Dump'!$A$3:$A$337,0),
MATCH(BQ$2,'Active Hour''s Dump'!$D$2:$AH$2,0)
))),"")</f>
        <v>P</v>
      </c>
      <c r="BR185" s="54">
        <f>_xlfn.IFNA(IF(BR$3="Productivity",
INDEX('Productivity Dump'!$E$4:$AJ$500,
MATCH($A185,'Productivity Dump'!$A$4:$A$500,0),
MATCH(BR$2,'Productivity Dump'!$E$3:$AJ$3,0)
),
IF(BR$3="Attendance",
INDEX('Attendance Dump'!$E$2:$AI$400,
MATCH($A185,'Attendance Dump'!$B$2:$B$400,0),
MATCH(BR$2,'Attendance Dump'!$E$1:$AI$1,0)
),
INDEX('Active Hour''s Dump'!$D$3:$AH$337,
MATCH($C185,'Active Hour''s Dump'!$A$3:$A$337,0),
MATCH(BR$2,'Active Hour''s Dump'!$D$2:$AH$2,0)
))),"")</f>
        <v>5.6666666666666696</v>
      </c>
      <c r="BS185" s="13">
        <f>_xlfn.IFNA(IF(BS$3="Productivity",
INDEX('Productivity Dump'!$E$4:$AJ$500,
MATCH($A185,'Productivity Dump'!$A$4:$A$500,0),
MATCH(BS$2,'Productivity Dump'!$E$3:$AJ$3,0)
),
IF(BS$3="Attendance",
INDEX('Attendance Dump'!$E$2:$AI$400,
MATCH($A185,'Attendance Dump'!$B$2:$B$400,0),
MATCH(BS$2,'Attendance Dump'!$E$1:$AI$1,0)
),
INDEX('Active Hour''s Dump'!$D$3:$AH$337,
MATCH($C185,'Active Hour''s Dump'!$A$3:$A$337,0),
MATCH(BS$2,'Active Hour''s Dump'!$D$2:$AH$2,0)
))),"")</f>
        <v>772.46799999999985</v>
      </c>
      <c r="BT185" s="13" t="str">
        <f>_xlfn.IFNA(IF(BT$3="Productivity",
INDEX('Productivity Dump'!$E$4:$AJ$500,
MATCH($A185,'Productivity Dump'!$A$4:$A$500,0),
MATCH(BT$2,'Productivity Dump'!$E$3:$AJ$3,0)
),
IF(BT$3="Attendance",
INDEX('Attendance Dump'!$E$2:$AI$400,
MATCH($A185,'Attendance Dump'!$B$2:$B$400,0),
MATCH(BT$2,'Attendance Dump'!$E$1:$AI$1,0)
),
INDEX('Active Hour''s Dump'!$D$3:$AH$337,
MATCH($C185,'Active Hour''s Dump'!$A$3:$A$337,0),
MATCH(BT$2,'Active Hour''s Dump'!$D$2:$AH$2,0)
))),"")</f>
        <v>H(P)</v>
      </c>
      <c r="BU185" s="54">
        <f>_xlfn.IFNA(IF(BU$3="Productivity",
INDEX('Productivity Dump'!$E$4:$AJ$500,
MATCH($A185,'Productivity Dump'!$A$4:$A$500,0),
MATCH(BU$2,'Productivity Dump'!$E$3:$AJ$3,0)
),
IF(BU$3="Attendance",
INDEX('Attendance Dump'!$E$2:$AI$400,
MATCH($A185,'Attendance Dump'!$B$2:$B$400,0),
MATCH(BU$2,'Attendance Dump'!$E$1:$AI$1,0)
),
INDEX('Active Hour''s Dump'!$D$3:$AH$337,
MATCH($C185,'Active Hour''s Dump'!$A$3:$A$337,0),
MATCH(BU$2,'Active Hour''s Dump'!$D$2:$AH$2,0)
))),"")</f>
        <v>5.5</v>
      </c>
      <c r="BV185" s="13">
        <f>_xlfn.IFNA(IF(BV$3="Productivity",
INDEX('Productivity Dump'!$E$4:$AJ$500,
MATCH($A185,'Productivity Dump'!$A$4:$A$500,0),
MATCH(BV$2,'Productivity Dump'!$E$3:$AJ$3,0)
),
IF(BV$3="Attendance",
INDEX('Attendance Dump'!$E$2:$AI$400,
MATCH($A185,'Attendance Dump'!$B$2:$B$400,0),
MATCH(BV$2,'Attendance Dump'!$E$1:$AI$1,0)
),
INDEX('Active Hour''s Dump'!$D$3:$AH$337,
MATCH($C185,'Active Hour''s Dump'!$A$3:$A$337,0),
MATCH(BV$2,'Active Hour''s Dump'!$D$2:$AH$2,0)
))),"")</f>
        <v>1014.4879999999998</v>
      </c>
      <c r="BW185" s="13" t="str">
        <f>_xlfn.IFNA(IF(BW$3="Productivity",
INDEX('Productivity Dump'!$E$4:$AJ$500,
MATCH($A185,'Productivity Dump'!$A$4:$A$500,0),
MATCH(BW$2,'Productivity Dump'!$E$3:$AJ$3,0)
),
IF(BW$3="Attendance",
INDEX('Attendance Dump'!$E$2:$AI$400,
MATCH($A185,'Attendance Dump'!$B$2:$B$400,0),
MATCH(BW$2,'Attendance Dump'!$E$1:$AI$1,0)
),
INDEX('Active Hour''s Dump'!$D$3:$AH$337,
MATCH($C185,'Active Hour''s Dump'!$A$3:$A$337,0),
MATCH(BW$2,'Active Hour''s Dump'!$D$2:$AH$2,0)
))),"")</f>
        <v>P</v>
      </c>
      <c r="BX185" s="54">
        <f>_xlfn.IFNA(IF(BX$3="Productivity",
INDEX('Productivity Dump'!$E$4:$AJ$500,
MATCH($A185,'Productivity Dump'!$A$4:$A$500,0),
MATCH(BX$2,'Productivity Dump'!$E$3:$AJ$3,0)
),
IF(BX$3="Attendance",
INDEX('Attendance Dump'!$E$2:$AI$400,
MATCH($A185,'Attendance Dump'!$B$2:$B$400,0),
MATCH(BX$2,'Attendance Dump'!$E$1:$AI$1,0)
),
INDEX('Active Hour''s Dump'!$D$3:$AH$337,
MATCH($C185,'Active Hour''s Dump'!$A$3:$A$337,0),
MATCH(BX$2,'Active Hour''s Dump'!$D$2:$AH$2,0)
))),"")</f>
        <v>6.5</v>
      </c>
      <c r="BY185" s="13">
        <f>_xlfn.IFNA(IF(BY$3="Productivity",
INDEX('Productivity Dump'!$E$4:$AJ$500,
MATCH($A185,'Productivity Dump'!$A$4:$A$500,0),
MATCH(BY$2,'Productivity Dump'!$E$3:$AJ$3,0)
),
IF(BY$3="Attendance",
INDEX('Attendance Dump'!$E$2:$AI$400,
MATCH($A185,'Attendance Dump'!$B$2:$B$400,0),
MATCH(BY$2,'Attendance Dump'!$E$1:$AI$1,0)
),
INDEX('Active Hour''s Dump'!$D$3:$AH$337,
MATCH($C185,'Active Hour''s Dump'!$A$3:$A$337,0),
MATCH(BY$2,'Active Hour''s Dump'!$D$2:$AH$2,0)
))),"")</f>
        <v>196.09199999999998</v>
      </c>
      <c r="BZ185" s="13" t="str">
        <f>_xlfn.IFNA(IF(BZ$3="Productivity",
INDEX('Productivity Dump'!$E$4:$AJ$500,
MATCH($A185,'Productivity Dump'!$A$4:$A$500,0),
MATCH(BZ$2,'Productivity Dump'!$E$3:$AJ$3,0)
),
IF(BZ$3="Attendance",
INDEX('Attendance Dump'!$E$2:$AI$400,
MATCH($A185,'Attendance Dump'!$B$2:$B$400,0),
MATCH(BZ$2,'Attendance Dump'!$E$1:$AI$1,0)
),
INDEX('Active Hour''s Dump'!$D$3:$AH$337,
MATCH($C185,'Active Hour''s Dump'!$A$3:$A$337,0),
MATCH(BZ$2,'Active Hour''s Dump'!$D$2:$AH$2,0)
))),"")</f>
        <v>P</v>
      </c>
      <c r="CA185" s="54">
        <f>_xlfn.IFNA(IF(CA$3="Productivity",
INDEX('Productivity Dump'!$E$4:$AJ$500,
MATCH($A185,'Productivity Dump'!$A$4:$A$500,0),
MATCH(CA$2,'Productivity Dump'!$E$3:$AJ$3,0)
),
IF(CA$3="Attendance",
INDEX('Attendance Dump'!$E$2:$AI$400,
MATCH($A185,'Attendance Dump'!$B$2:$B$400,0),
MATCH(CA$2,'Attendance Dump'!$E$1:$AI$1,0)
),
INDEX('Active Hour''s Dump'!$D$3:$AH$337,
MATCH($C185,'Active Hour''s Dump'!$A$3:$A$337,0),
MATCH(CA$2,'Active Hour''s Dump'!$D$2:$AH$2,0)
))),"")</f>
        <v>1.5</v>
      </c>
      <c r="CB185" s="13">
        <f>_xlfn.IFNA(IF(CB$3="Productivity",
INDEX('Productivity Dump'!$E$4:$AJ$500,
MATCH($A185,'Productivity Dump'!$A$4:$A$500,0),
MATCH(CB$2,'Productivity Dump'!$E$3:$AJ$3,0)
),
IF(CB$3="Attendance",
INDEX('Attendance Dump'!$E$2:$AI$400,
MATCH($A185,'Attendance Dump'!$B$2:$B$400,0),
MATCH(CB$2,'Attendance Dump'!$E$1:$AI$1,0)
),
INDEX('Active Hour''s Dump'!$D$3:$AH$337,
MATCH($C185,'Active Hour''s Dump'!$A$3:$A$337,0),
MATCH(CB$2,'Active Hour''s Dump'!$D$2:$AH$2,0)
))),"")</f>
        <v>0</v>
      </c>
      <c r="CC185" s="13" t="str">
        <f>_xlfn.IFNA(IF(CC$3="Productivity",
INDEX('Productivity Dump'!$E$4:$AJ$500,
MATCH($A185,'Productivity Dump'!$A$4:$A$500,0),
MATCH(CC$2,'Productivity Dump'!$E$3:$AJ$3,0)
),
IF(CC$3="Attendance",
INDEX('Attendance Dump'!$E$2:$AI$400,
MATCH($A185,'Attendance Dump'!$B$2:$B$400,0),
MATCH(CC$2,'Attendance Dump'!$E$1:$AI$1,0)
),
INDEX('Active Hour''s Dump'!$D$3:$AH$337,
MATCH($C185,'Active Hour''s Dump'!$A$3:$A$337,0),
MATCH(CC$2,'Active Hour''s Dump'!$D$2:$AH$2,0)
))),"")</f>
        <v>WO</v>
      </c>
      <c r="CD185" s="54">
        <f>_xlfn.IFNA(IF(CD$3="Productivity",
INDEX('Productivity Dump'!$E$4:$AJ$500,
MATCH($A185,'Productivity Dump'!$A$4:$A$500,0),
MATCH(CD$2,'Productivity Dump'!$E$3:$AJ$3,0)
),
IF(CD$3="Attendance",
INDEX('Attendance Dump'!$E$2:$AI$400,
MATCH($A185,'Attendance Dump'!$B$2:$B$400,0),
MATCH(CD$2,'Attendance Dump'!$E$1:$AI$1,0)
),
INDEX('Active Hour''s Dump'!$D$3:$AH$337,
MATCH($C185,'Active Hour''s Dump'!$A$3:$A$337,0),
MATCH(CD$2,'Active Hour''s Dump'!$D$2:$AH$2,0)
))),"")</f>
        <v>0</v>
      </c>
      <c r="CE185" s="13">
        <f>_xlfn.IFNA(IF(CE$3="Productivity",
INDEX('Productivity Dump'!$E$4:$AJ$500,
MATCH($A185,'Productivity Dump'!$A$4:$A$500,0),
MATCH(CE$2,'Productivity Dump'!$E$3:$AJ$3,0)
),
IF(CE$3="Attendance",
INDEX('Attendance Dump'!$E$2:$AI$400,
MATCH($A185,'Attendance Dump'!$B$2:$B$400,0),
MATCH(CE$2,'Attendance Dump'!$E$1:$AI$1,0)
),
INDEX('Active Hour''s Dump'!$D$3:$AH$337,
MATCH($C185,'Active Hour''s Dump'!$A$3:$A$337,0),
MATCH(CE$2,'Active Hour''s Dump'!$D$2:$AH$2,0)
))),"")</f>
        <v>447.4899999999999</v>
      </c>
      <c r="CF185" s="13" t="str">
        <f>_xlfn.IFNA(IF(CF$3="Productivity",
INDEX('Productivity Dump'!$E$4:$AJ$500,
MATCH($A185,'Productivity Dump'!$A$4:$A$500,0),
MATCH(CF$2,'Productivity Dump'!$E$3:$AJ$3,0)
),
IF(CF$3="Attendance",
INDEX('Attendance Dump'!$E$2:$AI$400,
MATCH($A185,'Attendance Dump'!$B$2:$B$400,0),
MATCH(CF$2,'Attendance Dump'!$E$1:$AI$1,0)
),
INDEX('Active Hour''s Dump'!$D$3:$AH$337,
MATCH($C185,'Active Hour''s Dump'!$A$3:$A$337,0),
MATCH(CF$2,'Active Hour''s Dump'!$D$2:$AH$2,0)
))),"")</f>
        <v>P</v>
      </c>
      <c r="CG185" s="54">
        <f>_xlfn.IFNA(IF(CG$3="Productivity",
INDEX('Productivity Dump'!$E$4:$AJ$500,
MATCH($A185,'Productivity Dump'!$A$4:$A$500,0),
MATCH(CG$2,'Productivity Dump'!$E$3:$AJ$3,0)
),
IF(CG$3="Attendance",
INDEX('Attendance Dump'!$E$2:$AI$400,
MATCH($A185,'Attendance Dump'!$B$2:$B$400,0),
MATCH(CG$2,'Attendance Dump'!$E$1:$AI$1,0)
),
INDEX('Active Hour''s Dump'!$D$3:$AH$337,
MATCH($C185,'Active Hour''s Dump'!$A$3:$A$337,0),
MATCH(CG$2,'Active Hour''s Dump'!$D$2:$AH$2,0)
))),"")</f>
        <v>2.4166666666666701</v>
      </c>
      <c r="CH185" s="13">
        <f>_xlfn.IFNA(IF(CH$3="Productivity",
INDEX('Productivity Dump'!$E$4:$AJ$500,
MATCH($A185,'Productivity Dump'!$A$4:$A$500,0),
MATCH(CH$2,'Productivity Dump'!$E$3:$AJ$3,0)
),
IF(CH$3="Attendance",
INDEX('Attendance Dump'!$E$2:$AI$400,
MATCH($A185,'Attendance Dump'!$B$2:$B$400,0),
MATCH(CH$2,'Attendance Dump'!$E$1:$AI$1,0)
),
INDEX('Active Hour''s Dump'!$D$3:$AH$337,
MATCH($C185,'Active Hour''s Dump'!$A$3:$A$337,0),
MATCH(CH$2,'Active Hour''s Dump'!$D$2:$AH$2,0)
))),"")</f>
        <v>802.42900000000009</v>
      </c>
      <c r="CI185" s="13" t="str">
        <f>_xlfn.IFNA(IF(CI$3="Productivity",
INDEX('Productivity Dump'!$E$4:$AJ$500,
MATCH($A185,'Productivity Dump'!$A$4:$A$500,0),
MATCH(CI$2,'Productivity Dump'!$E$3:$AJ$3,0)
),
IF(CI$3="Attendance",
INDEX('Attendance Dump'!$E$2:$AI$400,
MATCH($A185,'Attendance Dump'!$B$2:$B$400,0),
MATCH(CI$2,'Attendance Dump'!$E$1:$AI$1,0)
),
INDEX('Active Hour''s Dump'!$D$3:$AH$337,
MATCH($C185,'Active Hour''s Dump'!$A$3:$A$337,0),
MATCH(CI$2,'Active Hour''s Dump'!$D$2:$AH$2,0)
))),"")</f>
        <v>P</v>
      </c>
      <c r="CJ185" s="54">
        <f>_xlfn.IFNA(IF(CJ$3="Productivity",
INDEX('Productivity Dump'!$E$4:$AJ$500,
MATCH($A185,'Productivity Dump'!$A$4:$A$500,0),
MATCH(CJ$2,'Productivity Dump'!$E$3:$AJ$3,0)
),
IF(CJ$3="Attendance",
INDEX('Attendance Dump'!$E$2:$AI$400,
MATCH($A185,'Attendance Dump'!$B$2:$B$400,0),
MATCH(CJ$2,'Attendance Dump'!$E$1:$AI$1,0)
),
INDEX('Active Hour''s Dump'!$D$3:$AH$337,
MATCH($C185,'Active Hour''s Dump'!$A$3:$A$337,0),
MATCH(CJ$2,'Active Hour''s Dump'!$D$2:$AH$2,0)
))),"")</f>
        <v>5.5</v>
      </c>
      <c r="CK185" s="13">
        <f>_xlfn.IFNA(IF(CK$3="Productivity",
INDEX('Productivity Dump'!$E$4:$AJ$500,
MATCH($A185,'Productivity Dump'!$A$4:$A$500,0),
MATCH(CK$2,'Productivity Dump'!$E$3:$AJ$3,0)
),
IF(CK$3="Attendance",
INDEX('Attendance Dump'!$E$2:$AI$400,
MATCH($A185,'Attendance Dump'!$B$2:$B$400,0),
MATCH(CK$2,'Attendance Dump'!$E$1:$AI$1,0)
),
INDEX('Active Hour''s Dump'!$D$3:$AH$337,
MATCH($C185,'Active Hour''s Dump'!$A$3:$A$337,0),
MATCH(CK$2,'Active Hour''s Dump'!$D$2:$AH$2,0)
))),"")</f>
        <v>813.82100000000003</v>
      </c>
      <c r="CL185" s="13" t="str">
        <f>_xlfn.IFNA(IF(CL$3="Productivity",
INDEX('Productivity Dump'!$E$4:$AJ$500,
MATCH($A185,'Productivity Dump'!$A$4:$A$500,0),
MATCH(CL$2,'Productivity Dump'!$E$3:$AJ$3,0)
),
IF(CL$3="Attendance",
INDEX('Attendance Dump'!$E$2:$AI$400,
MATCH($A185,'Attendance Dump'!$B$2:$B$400,0),
MATCH(CL$2,'Attendance Dump'!$E$1:$AI$1,0)
),
INDEX('Active Hour''s Dump'!$D$3:$AH$337,
MATCH($C185,'Active Hour''s Dump'!$A$3:$A$337,0),
MATCH(CL$2,'Active Hour''s Dump'!$D$2:$AH$2,0)
))),"")</f>
        <v>P</v>
      </c>
      <c r="CM185" s="54">
        <f>_xlfn.IFNA(IF(CM$3="Productivity",
INDEX('Productivity Dump'!$E$4:$AJ$500,
MATCH($A185,'Productivity Dump'!$A$4:$A$500,0),
MATCH(CM$2,'Productivity Dump'!$E$3:$AJ$3,0)
),
IF(CM$3="Attendance",
INDEX('Attendance Dump'!$E$2:$AI$400,
MATCH($A185,'Attendance Dump'!$B$2:$B$400,0),
MATCH(CM$2,'Attendance Dump'!$E$1:$AI$1,0)
),
INDEX('Active Hour''s Dump'!$D$3:$AH$337,
MATCH($C185,'Active Hour''s Dump'!$A$3:$A$337,0),
MATCH(CM$2,'Active Hour''s Dump'!$D$2:$AH$2,0)
))),"")</f>
        <v>5.0833333333333304</v>
      </c>
      <c r="CN185" s="13">
        <f>_xlfn.IFNA(IF(CN$3="Productivity",
INDEX('Productivity Dump'!$E$4:$AJ$500,
MATCH($A185,'Productivity Dump'!$A$4:$A$500,0),
MATCH(CN$2,'Productivity Dump'!$E$3:$AJ$3,0)
),
IF(CN$3="Attendance",
INDEX('Attendance Dump'!$E$2:$AI$400,
MATCH($A185,'Attendance Dump'!$B$2:$B$400,0),
MATCH(CN$2,'Attendance Dump'!$E$1:$AI$1,0)
),
INDEX('Active Hour''s Dump'!$D$3:$AH$337,
MATCH($C185,'Active Hour''s Dump'!$A$3:$A$337,0),
MATCH(CN$2,'Active Hour''s Dump'!$D$2:$AH$2,0)
))),"")</f>
        <v>0</v>
      </c>
      <c r="CO185" s="13">
        <f>_xlfn.IFNA(IF(CO$3="Productivity",
INDEX('Productivity Dump'!$E$4:$AJ$500,
MATCH($A185,'Productivity Dump'!$A$4:$A$500,0),
MATCH(CO$2,'Productivity Dump'!$E$3:$AJ$3,0)
),
IF(CO$3="Attendance",
INDEX('Attendance Dump'!$E$2:$AI$400,
MATCH($A185,'Attendance Dump'!$B$2:$B$400,0),
MATCH(CO$2,'Attendance Dump'!$E$1:$AI$1,0)
),
INDEX('Active Hour''s Dump'!$D$3:$AH$337,
MATCH($C185,'Active Hour''s Dump'!$A$3:$A$337,0),
MATCH(CO$2,'Active Hour''s Dump'!$D$2:$AH$2,0)
))),"")</f>
        <v>0</v>
      </c>
      <c r="CP185" s="54">
        <f>_xlfn.IFNA(IF(CP$3="Productivity",
INDEX('Productivity Dump'!$E$4:$AJ$500,
MATCH($A185,'Productivity Dump'!$A$4:$A$500,0),
MATCH(CP$2,'Productivity Dump'!$E$3:$AJ$3,0)
),
IF(CP$3="Attendance",
INDEX('Attendance Dump'!$E$2:$AI$400,
MATCH($A185,'Attendance Dump'!$B$2:$B$400,0),
MATCH(CP$2,'Attendance Dump'!$E$1:$AI$1,0)
),
INDEX('Active Hour''s Dump'!$D$3:$AH$337,
MATCH($C185,'Active Hour''s Dump'!$A$3:$A$337,0),
MATCH(CP$2,'Active Hour''s Dump'!$D$2:$AH$2,0)
))),"")</f>
        <v>0</v>
      </c>
      <c r="CQ185" s="13">
        <f>_xlfn.IFNA(IF(CQ$3="Productivity",
INDEX('Productivity Dump'!$E$4:$AJ$500,
MATCH($A185,'Productivity Dump'!$A$4:$A$500,0),
MATCH(CQ$2,'Productivity Dump'!$E$3:$AJ$3,0)
),
IF(CQ$3="Attendance",
INDEX('Attendance Dump'!$E$2:$AI$400,
MATCH($A185,'Attendance Dump'!$B$2:$B$400,0),
MATCH(CQ$2,'Attendance Dump'!$E$1:$AI$1,0)
),
INDEX('Active Hour''s Dump'!$D$3:$AH$337,
MATCH($C185,'Active Hour''s Dump'!$A$3:$A$337,0),
MATCH(CQ$2,'Active Hour''s Dump'!$D$2:$AH$2,0)
))),"")</f>
        <v>0</v>
      </c>
      <c r="CR185" s="13">
        <f>_xlfn.IFNA(IF(CR$3="Productivity",
INDEX('Productivity Dump'!$E$4:$AJ$500,
MATCH($A185,'Productivity Dump'!$A$4:$A$500,0),
MATCH(CR$2,'Productivity Dump'!$E$3:$AJ$3,0)
),
IF(CR$3="Attendance",
INDEX('Attendance Dump'!$E$2:$AI$400,
MATCH($A185,'Attendance Dump'!$B$2:$B$400,0),
MATCH(CR$2,'Attendance Dump'!$E$1:$AI$1,0)
),
INDEX('Active Hour''s Dump'!$D$3:$AH$337,
MATCH($C185,'Active Hour''s Dump'!$A$3:$A$337,0),
MATCH(CR$2,'Active Hour''s Dump'!$D$2:$AH$2,0)
))),"")</f>
        <v>0</v>
      </c>
      <c r="CS185" s="54">
        <f>_xlfn.IFNA(IF(CS$3="Productivity",
INDEX('Productivity Dump'!$E$4:$AJ$500,
MATCH($A185,'Productivity Dump'!$A$4:$A$500,0),
MATCH(CS$2,'Productivity Dump'!$E$3:$AJ$3,0)
),
IF(CS$3="Attendance",
INDEX('Attendance Dump'!$E$2:$AI$400,
MATCH($A185,'Attendance Dump'!$B$2:$B$400,0),
MATCH(CS$2,'Attendance Dump'!$E$1:$AI$1,0)
),
INDEX('Active Hour''s Dump'!$D$3:$AH$337,
MATCH($C185,'Active Hour''s Dump'!$A$3:$A$337,0),
MATCH(CS$2,'Active Hour''s Dump'!$D$2:$AH$2,0)
))),"")</f>
        <v>0</v>
      </c>
      <c r="CT185" s="13">
        <f>_xlfn.IFNA(IF(CT$3="Productivity",
INDEX('Productivity Dump'!$E$4:$AJ$500,
MATCH($A185,'Productivity Dump'!$A$4:$A$500,0),
MATCH(CT$2,'Productivity Dump'!$E$3:$AJ$3,0)
),
IF(CT$3="Attendance",
INDEX('Attendance Dump'!$E$2:$AI$400,
MATCH($A185,'Attendance Dump'!$B$2:$B$400,0),
MATCH(CT$2,'Attendance Dump'!$E$1:$AI$1,0)
),
INDEX('Active Hour''s Dump'!$D$3:$AH$337,
MATCH($C185,'Active Hour''s Dump'!$A$3:$A$337,0),
MATCH(CT$2,'Active Hour''s Dump'!$D$2:$AH$2,0)
))),"")</f>
        <v>0</v>
      </c>
      <c r="CU185" s="13">
        <f>_xlfn.IFNA(IF(CU$3="Productivity",
INDEX('Productivity Dump'!$E$4:$AJ$500,
MATCH($A185,'Productivity Dump'!$A$4:$A$500,0),
MATCH(CU$2,'Productivity Dump'!$E$3:$AJ$3,0)
),
IF(CU$3="Attendance",
INDEX('Attendance Dump'!$E$2:$AI$400,
MATCH($A185,'Attendance Dump'!$B$2:$B$400,0),
MATCH(CU$2,'Attendance Dump'!$E$1:$AI$1,0)
),
INDEX('Active Hour''s Dump'!$D$3:$AH$337,
MATCH($C185,'Active Hour''s Dump'!$A$3:$A$337,0),
MATCH(CU$2,'Active Hour''s Dump'!$D$2:$AH$2,0)
))),"")</f>
        <v>0</v>
      </c>
      <c r="CV185" s="54">
        <f>_xlfn.IFNA(IF(CV$3="Productivity",
INDEX('Productivity Dump'!$E$4:$AJ$500,
MATCH($A185,'Productivity Dump'!$A$4:$A$500,0),
MATCH(CV$2,'Productivity Dump'!$E$3:$AJ$3,0)
),
IF(CV$3="Attendance",
INDEX('Attendance Dump'!$E$2:$AI$400,
MATCH($A185,'Attendance Dump'!$B$2:$B$400,0),
MATCH(CV$2,'Attendance Dump'!$E$1:$AI$1,0)
),
INDEX('Active Hour''s Dump'!$D$3:$AH$337,
MATCH($C185,'Active Hour''s Dump'!$A$3:$A$337,0),
MATCH(CV$2,'Active Hour''s Dump'!$D$2:$AH$2,0)
))),"")</f>
        <v>0</v>
      </c>
      <c r="CW185" s="13"/>
      <c r="CX185" s="13"/>
      <c r="CY185" s="54"/>
      <c r="DA185" s="57">
        <f t="shared" si="81"/>
        <v>100.91666666666667</v>
      </c>
      <c r="DB185" s="35">
        <f t="shared" si="82"/>
        <v>16257.967999999997</v>
      </c>
      <c r="DC185" s="35">
        <f t="shared" si="77"/>
        <v>2342.0320000000029</v>
      </c>
      <c r="DD185" s="35">
        <f t="shared" ca="1" si="80"/>
        <v>0</v>
      </c>
      <c r="DF185" s="32" cm="1">
        <f t="array" ref="DF185">SUMPRODUCT(
    (MOD(COLUMN(H185:CV185) - COLUMN(H185), 3) = 0) *
    (H185:CV185 = 0) *
    (I185:CW185 = "P") *
    (COUNTIF(UKHoliday, H$2:CV$2) = 0)
)</f>
        <v>0</v>
      </c>
      <c r="DG185" s="33" cm="1">
        <f t="array" ref="DG185">SUMPRODUCT(
  (MOD(COLUMN(H185:CV185) - COLUMN(H185), 3) = 0) *
  (H185:CV185 &gt; 0) *
  (H185:CV185 &lt; 0.5 * IF(((WEEKDAY(H$2:CV$2, 2) = 1) + (WEEKDAY(H$2:CV$2, 2) = 6)), G185, F185)) *
  (I185:CW185 = "P") *
  (COUNTIF(UKHoliday, H$2:CV$2) = 0)
)</f>
        <v>1</v>
      </c>
      <c r="DH185" s="33" cm="1">
        <f t="array" ref="DH185">SUMPRODUCT(
  (MOD(COLUMN(H185:CV185) - COLUMN(H185), 3) = 0) *
  (H185:CV185 &gt; 0.5 * IF(((WEEKDAY(H$2:CV$2, 2) = 1) + (WEEKDAY(H$2:CV$2, 2) = 6)), $G185, $F185)) *
  (H185:CV185 &lt; 0.8 * IF(((WEEKDAY(H$2:CV$2, 2) = 1) + (WEEKDAY(H$2:CV$2, 2) = 6)), $G185, $F185)) *
  (I185:CW185 = "P") *
  (COUNTIF(UKHoliday, H$2:CV$2) = 0)
)</f>
        <v>0</v>
      </c>
      <c r="DI185" s="33" cm="1">
        <f t="array" ref="DI185">SUMPRODUCT(
  (MOD(COLUMN(H185:CV185) - COLUMN(H185), 3) = 0) *
  (H185:CV185 &gt; 0.8 * IF(((WEEKDAY(H$2:CV$2, 2) = 1) + (WEEKDAY(H$2:CV$2, 2) = 6)), $G185, $F185)) *
  (H185:CV185 &lt; 1 * IF(((WEEKDAY(H$2:CV$2, 2) = 1) + (WEEKDAY(H$2:CV$2, 2) = 6)), $G185, $F185)) *
  (I185:CW185 = "P") *
  (COUNTIF(UKHoliday, H$2:CV$2) = 0)
)</f>
        <v>8</v>
      </c>
    </row>
    <row r="186" spans="1:113" x14ac:dyDescent="0.3">
      <c r="A186" s="39" t="s">
        <v>266</v>
      </c>
      <c r="B186" s="39" t="s">
        <v>265</v>
      </c>
      <c r="C186" s="9" t="s">
        <v>711</v>
      </c>
      <c r="D186" s="62" t="s">
        <v>555</v>
      </c>
      <c r="E186" s="35">
        <v>19081.80539999999</v>
      </c>
      <c r="F186" s="35">
        <f t="shared" si="78"/>
        <v>954.09026999999946</v>
      </c>
      <c r="G186" s="35">
        <f t="shared" si="79"/>
        <v>477.04513499999973</v>
      </c>
      <c r="H186" s="13">
        <f>_xlfn.IFNA(IF(H$3="Productivity",
INDEX('Productivity Dump'!$E$4:$AJ$500,
MATCH($A186,'Productivity Dump'!$A$4:$A$500,0),
MATCH(H$2,'Productivity Dump'!$E$3:$AJ$3,0)
),
IF(H$3="Attendance",
INDEX('Attendance Dump'!$E$2:$AI$400,
MATCH($A186,'Attendance Dump'!$B$2:$B$400,0),
MATCH(H$2,'Attendance Dump'!$E$1:$AI$1,0)
),
INDEX('Active Hour''s Dump'!$D$3:$AH$337,
MATCH($C186,'Active Hour''s Dump'!$A$3:$A$337,0),
MATCH(H$2,'Active Hour''s Dump'!$D$2:$AH$2,0)
))),"")</f>
        <v>1002.1329999999999</v>
      </c>
      <c r="I186" s="13" t="str">
        <f>_xlfn.IFNA(IF(I$3="Productivity",
INDEX('Productivity Dump'!$E$4:$AJ$500,
MATCH($A186,'Productivity Dump'!$A$4:$A$500,0),
MATCH(I$2,'Productivity Dump'!$E$3:$AJ$3,0)
),
IF(I$3="Attendance",
INDEX('Attendance Dump'!$E$2:$AI$400,
MATCH($A186,'Attendance Dump'!$B$2:$B$400,0),
MATCH(I$2,'Attendance Dump'!$E$1:$AI$1,0)
),
INDEX('Active Hour''s Dump'!$D$3:$AH$337,
MATCH($C186,'Active Hour''s Dump'!$A$3:$A$337,0),
MATCH(I$2,'Active Hour''s Dump'!$D$2:$AH$2,0)
))),"")</f>
        <v>P</v>
      </c>
      <c r="J186" s="54">
        <f>_xlfn.IFNA(IF(J$3="Productivity",
INDEX('Productivity Dump'!$E$4:$AJ$500,
MATCH($A186,'Productivity Dump'!$A$4:$A$500,0),
MATCH(J$2,'Productivity Dump'!$E$3:$AJ$3,0)
),
IF(J$3="Attendance",
INDEX('Attendance Dump'!$E$2:$AI$400,
MATCH($A186,'Attendance Dump'!$B$2:$B$400,0),
MATCH(J$2,'Attendance Dump'!$E$1:$AI$1,0)
),
INDEX('Active Hour''s Dump'!$D$3:$AH$337,
MATCH($C186,'Active Hour''s Dump'!$A$3:$A$337,0),
MATCH(J$2,'Active Hour''s Dump'!$D$2:$AH$2,0)
))),"")</f>
        <v>8.5833333333333304</v>
      </c>
      <c r="K186" s="13">
        <f>_xlfn.IFNA(IF(K$3="Productivity",
INDEX('Productivity Dump'!$E$4:$AJ$500,
MATCH($A186,'Productivity Dump'!$A$4:$A$500,0),
MATCH(K$2,'Productivity Dump'!$E$3:$AJ$3,0)
),
IF(K$3="Attendance",
INDEX('Attendance Dump'!$E$2:$AI$400,
MATCH($A186,'Attendance Dump'!$B$2:$B$400,0),
MATCH(K$2,'Attendance Dump'!$E$1:$AI$1,0)
),
INDEX('Active Hour''s Dump'!$D$3:$AH$337,
MATCH($C186,'Active Hour''s Dump'!$A$3:$A$337,0),
MATCH(K$2,'Active Hour''s Dump'!$D$2:$AH$2,0)
))),"")</f>
        <v>916.07500000000005</v>
      </c>
      <c r="L186" s="13" t="str">
        <f>_xlfn.IFNA(IF(L$3="Productivity",
INDEX('Productivity Dump'!$E$4:$AJ$500,
MATCH($A186,'Productivity Dump'!$A$4:$A$500,0),
MATCH(L$2,'Productivity Dump'!$E$3:$AJ$3,0)
),
IF(L$3="Attendance",
INDEX('Attendance Dump'!$E$2:$AI$400,
MATCH($A186,'Attendance Dump'!$B$2:$B$400,0),
MATCH(L$2,'Attendance Dump'!$E$1:$AI$1,0)
),
INDEX('Active Hour''s Dump'!$D$3:$AH$337,
MATCH($C186,'Active Hour''s Dump'!$A$3:$A$337,0),
MATCH(L$2,'Active Hour''s Dump'!$D$2:$AH$2,0)
))),"")</f>
        <v>P</v>
      </c>
      <c r="M186" s="54">
        <f>_xlfn.IFNA(IF(M$3="Productivity",
INDEX('Productivity Dump'!$E$4:$AJ$500,
MATCH($A186,'Productivity Dump'!$A$4:$A$500,0),
MATCH(M$2,'Productivity Dump'!$E$3:$AJ$3,0)
),
IF(M$3="Attendance",
INDEX('Attendance Dump'!$E$2:$AI$400,
MATCH($A186,'Attendance Dump'!$B$2:$B$400,0),
MATCH(M$2,'Attendance Dump'!$E$1:$AI$1,0)
),
INDEX('Active Hour''s Dump'!$D$3:$AH$337,
MATCH($C186,'Active Hour''s Dump'!$A$3:$A$337,0),
MATCH(M$2,'Active Hour''s Dump'!$D$2:$AH$2,0)
))),"")</f>
        <v>9.0833333333333304</v>
      </c>
      <c r="N186" s="13">
        <f>_xlfn.IFNA(IF(N$3="Productivity",
INDEX('Productivity Dump'!$E$4:$AJ$500,
MATCH($A186,'Productivity Dump'!$A$4:$A$500,0),
MATCH(N$2,'Productivity Dump'!$E$3:$AJ$3,0)
),
IF(N$3="Attendance",
INDEX('Attendance Dump'!$E$2:$AI$400,
MATCH($A186,'Attendance Dump'!$B$2:$B$400,0),
MATCH(N$2,'Attendance Dump'!$E$1:$AI$1,0)
),
INDEX('Active Hour''s Dump'!$D$3:$AH$337,
MATCH($C186,'Active Hour''s Dump'!$A$3:$A$337,0),
MATCH(N$2,'Active Hour''s Dump'!$D$2:$AH$2,0)
))),"")</f>
        <v>337.96700000000004</v>
      </c>
      <c r="O186" s="13" t="str">
        <f>_xlfn.IFNA(IF(O$3="Productivity",
INDEX('Productivity Dump'!$E$4:$AJ$500,
MATCH($A186,'Productivity Dump'!$A$4:$A$500,0),
MATCH(O$2,'Productivity Dump'!$E$3:$AJ$3,0)
),
IF(O$3="Attendance",
INDEX('Attendance Dump'!$E$2:$AI$400,
MATCH($A186,'Attendance Dump'!$B$2:$B$400,0),
MATCH(O$2,'Attendance Dump'!$E$1:$AI$1,0)
),
INDEX('Active Hour''s Dump'!$D$3:$AH$337,
MATCH($C186,'Active Hour''s Dump'!$A$3:$A$337,0),
MATCH(O$2,'Active Hour''s Dump'!$D$2:$AH$2,0)
))),"")</f>
        <v>P</v>
      </c>
      <c r="P186" s="54">
        <f>_xlfn.IFNA(IF(P$3="Productivity",
INDEX('Productivity Dump'!$E$4:$AJ$500,
MATCH($A186,'Productivity Dump'!$A$4:$A$500,0),
MATCH(P$2,'Productivity Dump'!$E$3:$AJ$3,0)
),
IF(P$3="Attendance",
INDEX('Attendance Dump'!$E$2:$AI$400,
MATCH($A186,'Attendance Dump'!$B$2:$B$400,0),
MATCH(P$2,'Attendance Dump'!$E$1:$AI$1,0)
),
INDEX('Active Hour''s Dump'!$D$3:$AH$337,
MATCH($C186,'Active Hour''s Dump'!$A$3:$A$337,0),
MATCH(P$2,'Active Hour''s Dump'!$D$2:$AH$2,0)
))),"")</f>
        <v>3.5</v>
      </c>
      <c r="Q186" s="13">
        <f>_xlfn.IFNA(IF(Q$3="Productivity",
INDEX('Productivity Dump'!$E$4:$AJ$500,
MATCH($A186,'Productivity Dump'!$A$4:$A$500,0),
MATCH(Q$2,'Productivity Dump'!$E$3:$AJ$3,0)
),
IF(Q$3="Attendance",
INDEX('Attendance Dump'!$E$2:$AI$400,
MATCH($A186,'Attendance Dump'!$B$2:$B$400,0),
MATCH(Q$2,'Attendance Dump'!$E$1:$AI$1,0)
),
INDEX('Active Hour''s Dump'!$D$3:$AH$337,
MATCH($C186,'Active Hour''s Dump'!$A$3:$A$337,0),
MATCH(Q$2,'Active Hour''s Dump'!$D$2:$AH$2,0)
))),"")</f>
        <v>0</v>
      </c>
      <c r="R186" s="13" t="str">
        <f>_xlfn.IFNA(IF(R$3="Productivity",
INDEX('Productivity Dump'!$E$4:$AJ$500,
MATCH($A186,'Productivity Dump'!$A$4:$A$500,0),
MATCH(R$2,'Productivity Dump'!$E$3:$AJ$3,0)
),
IF(R$3="Attendance",
INDEX('Attendance Dump'!$E$2:$AI$400,
MATCH($A186,'Attendance Dump'!$B$2:$B$400,0),
MATCH(R$2,'Attendance Dump'!$E$1:$AI$1,0)
),
INDEX('Active Hour''s Dump'!$D$3:$AH$337,
MATCH($C186,'Active Hour''s Dump'!$A$3:$A$337,0),
MATCH(R$2,'Active Hour''s Dump'!$D$2:$AH$2,0)
))),"")</f>
        <v>WO</v>
      </c>
      <c r="S186" s="54">
        <f>_xlfn.IFNA(IF(S$3="Productivity",
INDEX('Productivity Dump'!$E$4:$AJ$500,
MATCH($A186,'Productivity Dump'!$A$4:$A$500,0),
MATCH(S$2,'Productivity Dump'!$E$3:$AJ$3,0)
),
IF(S$3="Attendance",
INDEX('Attendance Dump'!$E$2:$AI$400,
MATCH($A186,'Attendance Dump'!$B$2:$B$400,0),
MATCH(S$2,'Attendance Dump'!$E$1:$AI$1,0)
),
INDEX('Active Hour''s Dump'!$D$3:$AH$337,
MATCH($C186,'Active Hour''s Dump'!$A$3:$A$337,0),
MATCH(S$2,'Active Hour''s Dump'!$D$2:$AH$2,0)
))),"")</f>
        <v>0</v>
      </c>
      <c r="T186" s="13">
        <f>_xlfn.IFNA(IF(T$3="Productivity",
INDEX('Productivity Dump'!$E$4:$AJ$500,
MATCH($A186,'Productivity Dump'!$A$4:$A$500,0),
MATCH(T$2,'Productivity Dump'!$E$3:$AJ$3,0)
),
IF(T$3="Attendance",
INDEX('Attendance Dump'!$E$2:$AI$400,
MATCH($A186,'Attendance Dump'!$B$2:$B$400,0),
MATCH(T$2,'Attendance Dump'!$E$1:$AI$1,0)
),
INDEX('Active Hour''s Dump'!$D$3:$AH$337,
MATCH($C186,'Active Hour''s Dump'!$A$3:$A$337,0),
MATCH(T$2,'Active Hour''s Dump'!$D$2:$AH$2,0)
))),"")</f>
        <v>428.38</v>
      </c>
      <c r="U186" s="13" t="str">
        <f>_xlfn.IFNA(IF(U$3="Productivity",
INDEX('Productivity Dump'!$E$4:$AJ$500,
MATCH($A186,'Productivity Dump'!$A$4:$A$500,0),
MATCH(U$2,'Productivity Dump'!$E$3:$AJ$3,0)
),
IF(U$3="Attendance",
INDEX('Attendance Dump'!$E$2:$AI$400,
MATCH($A186,'Attendance Dump'!$B$2:$B$400,0),
MATCH(U$2,'Attendance Dump'!$E$1:$AI$1,0)
),
INDEX('Active Hour''s Dump'!$D$3:$AH$337,
MATCH($C186,'Active Hour''s Dump'!$A$3:$A$337,0),
MATCH(U$2,'Active Hour''s Dump'!$D$2:$AH$2,0)
))),"")</f>
        <v>P</v>
      </c>
      <c r="V186" s="54">
        <f>_xlfn.IFNA(IF(V$3="Productivity",
INDEX('Productivity Dump'!$E$4:$AJ$500,
MATCH($A186,'Productivity Dump'!$A$4:$A$500,0),
MATCH(V$2,'Productivity Dump'!$E$3:$AJ$3,0)
),
IF(V$3="Attendance",
INDEX('Attendance Dump'!$E$2:$AI$400,
MATCH($A186,'Attendance Dump'!$B$2:$B$400,0),
MATCH(V$2,'Attendance Dump'!$E$1:$AI$1,0)
),
INDEX('Active Hour''s Dump'!$D$3:$AH$337,
MATCH($C186,'Active Hour''s Dump'!$A$3:$A$337,0),
MATCH(V$2,'Active Hour''s Dump'!$D$2:$AH$2,0)
))),"")</f>
        <v>4.0833333333333304</v>
      </c>
      <c r="W186" s="13">
        <f>_xlfn.IFNA(IF(W$3="Productivity",
INDEX('Productivity Dump'!$E$4:$AJ$500,
MATCH($A186,'Productivity Dump'!$A$4:$A$500,0),
MATCH(W$2,'Productivity Dump'!$E$3:$AJ$3,0)
),
IF(W$3="Attendance",
INDEX('Attendance Dump'!$E$2:$AI$400,
MATCH($A186,'Attendance Dump'!$B$2:$B$400,0),
MATCH(W$2,'Attendance Dump'!$E$1:$AI$1,0)
),
INDEX('Active Hour''s Dump'!$D$3:$AH$337,
MATCH($C186,'Active Hour''s Dump'!$A$3:$A$337,0),
MATCH(W$2,'Active Hour''s Dump'!$D$2:$AH$2,0)
))),"")</f>
        <v>1006.8700000000001</v>
      </c>
      <c r="X186" s="13" t="str">
        <f>_xlfn.IFNA(IF(X$3="Productivity",
INDEX('Productivity Dump'!$E$4:$AJ$500,
MATCH($A186,'Productivity Dump'!$A$4:$A$500,0),
MATCH(X$2,'Productivity Dump'!$E$3:$AJ$3,0)
),
IF(X$3="Attendance",
INDEX('Attendance Dump'!$E$2:$AI$400,
MATCH($A186,'Attendance Dump'!$B$2:$B$400,0),
MATCH(X$2,'Attendance Dump'!$E$1:$AI$1,0)
),
INDEX('Active Hour''s Dump'!$D$3:$AH$337,
MATCH($C186,'Active Hour''s Dump'!$A$3:$A$337,0),
MATCH(X$2,'Active Hour''s Dump'!$D$2:$AH$2,0)
))),"")</f>
        <v>P</v>
      </c>
      <c r="Y186" s="54">
        <f>_xlfn.IFNA(IF(Y$3="Productivity",
INDEX('Productivity Dump'!$E$4:$AJ$500,
MATCH($A186,'Productivity Dump'!$A$4:$A$500,0),
MATCH(Y$2,'Productivity Dump'!$E$3:$AJ$3,0)
),
IF(Y$3="Attendance",
INDEX('Attendance Dump'!$E$2:$AI$400,
MATCH($A186,'Attendance Dump'!$B$2:$B$400,0),
MATCH(Y$2,'Attendance Dump'!$E$1:$AI$1,0)
),
INDEX('Active Hour''s Dump'!$D$3:$AH$337,
MATCH($C186,'Active Hour''s Dump'!$A$3:$A$337,0),
MATCH(Y$2,'Active Hour''s Dump'!$D$2:$AH$2,0)
))),"")</f>
        <v>8.9166666666666696</v>
      </c>
      <c r="Z186" s="13">
        <f>_xlfn.IFNA(IF(Z$3="Productivity",
INDEX('Productivity Dump'!$E$4:$AJ$500,
MATCH($A186,'Productivity Dump'!$A$4:$A$500,0),
MATCH(Z$2,'Productivity Dump'!$E$3:$AJ$3,0)
),
IF(Z$3="Attendance",
INDEX('Attendance Dump'!$E$2:$AI$400,
MATCH($A186,'Attendance Dump'!$B$2:$B$400,0),
MATCH(Z$2,'Attendance Dump'!$E$1:$AI$1,0)
),
INDEX('Active Hour''s Dump'!$D$3:$AH$337,
MATCH($C186,'Active Hour''s Dump'!$A$3:$A$337,0),
MATCH(Z$2,'Active Hour''s Dump'!$D$2:$AH$2,0)
))),"")</f>
        <v>958.23900000000026</v>
      </c>
      <c r="AA186" s="13" t="str">
        <f>_xlfn.IFNA(IF(AA$3="Productivity",
INDEX('Productivity Dump'!$E$4:$AJ$500,
MATCH($A186,'Productivity Dump'!$A$4:$A$500,0),
MATCH(AA$2,'Productivity Dump'!$E$3:$AJ$3,0)
),
IF(AA$3="Attendance",
INDEX('Attendance Dump'!$E$2:$AI$400,
MATCH($A186,'Attendance Dump'!$B$2:$B$400,0),
MATCH(AA$2,'Attendance Dump'!$E$1:$AI$1,0)
),
INDEX('Active Hour''s Dump'!$D$3:$AH$337,
MATCH($C186,'Active Hour''s Dump'!$A$3:$A$337,0),
MATCH(AA$2,'Active Hour''s Dump'!$D$2:$AH$2,0)
))),"")</f>
        <v>P</v>
      </c>
      <c r="AB186" s="54">
        <f>_xlfn.IFNA(IF(AB$3="Productivity",
INDEX('Productivity Dump'!$E$4:$AJ$500,
MATCH($A186,'Productivity Dump'!$A$4:$A$500,0),
MATCH(AB$2,'Productivity Dump'!$E$3:$AJ$3,0)
),
IF(AB$3="Attendance",
INDEX('Attendance Dump'!$E$2:$AI$400,
MATCH($A186,'Attendance Dump'!$B$2:$B$400,0),
MATCH(AB$2,'Attendance Dump'!$E$1:$AI$1,0)
),
INDEX('Active Hour''s Dump'!$D$3:$AH$337,
MATCH($C186,'Active Hour''s Dump'!$A$3:$A$337,0),
MATCH(AB$2,'Active Hour''s Dump'!$D$2:$AH$2,0)
))),"")</f>
        <v>9.9166666666666696</v>
      </c>
      <c r="AC186" s="13">
        <f>_xlfn.IFNA(IF(AC$3="Productivity",
INDEX('Productivity Dump'!$E$4:$AJ$500,
MATCH($A186,'Productivity Dump'!$A$4:$A$500,0),
MATCH(AC$2,'Productivity Dump'!$E$3:$AJ$3,0)
),
IF(AC$3="Attendance",
INDEX('Attendance Dump'!$E$2:$AI$400,
MATCH($A186,'Attendance Dump'!$B$2:$B$400,0),
MATCH(AC$2,'Attendance Dump'!$E$1:$AI$1,0)
),
INDEX('Active Hour''s Dump'!$D$3:$AH$337,
MATCH($C186,'Active Hour''s Dump'!$A$3:$A$337,0),
MATCH(AC$2,'Active Hour''s Dump'!$D$2:$AH$2,0)
))),"")</f>
        <v>990.08699999999976</v>
      </c>
      <c r="AD186" s="13" t="str">
        <f>_xlfn.IFNA(IF(AD$3="Productivity",
INDEX('Productivity Dump'!$E$4:$AJ$500,
MATCH($A186,'Productivity Dump'!$A$4:$A$500,0),
MATCH(AD$2,'Productivity Dump'!$E$3:$AJ$3,0)
),
IF(AD$3="Attendance",
INDEX('Attendance Dump'!$E$2:$AI$400,
MATCH($A186,'Attendance Dump'!$B$2:$B$400,0),
MATCH(AD$2,'Attendance Dump'!$E$1:$AI$1,0)
),
INDEX('Active Hour''s Dump'!$D$3:$AH$337,
MATCH($C186,'Active Hour''s Dump'!$A$3:$A$337,0),
MATCH(AD$2,'Active Hour''s Dump'!$D$2:$AH$2,0)
))),"")</f>
        <v>P</v>
      </c>
      <c r="AE186" s="54">
        <f>_xlfn.IFNA(IF(AE$3="Productivity",
INDEX('Productivity Dump'!$E$4:$AJ$500,
MATCH($A186,'Productivity Dump'!$A$4:$A$500,0),
MATCH(AE$2,'Productivity Dump'!$E$3:$AJ$3,0)
),
IF(AE$3="Attendance",
INDEX('Attendance Dump'!$E$2:$AI$400,
MATCH($A186,'Attendance Dump'!$B$2:$B$400,0),
MATCH(AE$2,'Attendance Dump'!$E$1:$AI$1,0)
),
INDEX('Active Hour''s Dump'!$D$3:$AH$337,
MATCH($C186,'Active Hour''s Dump'!$A$3:$A$337,0),
MATCH(AE$2,'Active Hour''s Dump'!$D$2:$AH$2,0)
))),"")</f>
        <v>9.0833333333333304</v>
      </c>
      <c r="AF186" s="13">
        <f>_xlfn.IFNA(IF(AF$3="Productivity",
INDEX('Productivity Dump'!$E$4:$AJ$500,
MATCH($A186,'Productivity Dump'!$A$4:$A$500,0),
MATCH(AF$2,'Productivity Dump'!$E$3:$AJ$3,0)
),
IF(AF$3="Attendance",
INDEX('Attendance Dump'!$E$2:$AI$400,
MATCH($A186,'Attendance Dump'!$B$2:$B$400,0),
MATCH(AF$2,'Attendance Dump'!$E$1:$AI$1,0)
),
INDEX('Active Hour''s Dump'!$D$3:$AH$337,
MATCH($C186,'Active Hour''s Dump'!$A$3:$A$337,0),
MATCH(AF$2,'Active Hour''s Dump'!$D$2:$AH$2,0)
))),"")</f>
        <v>1008.972</v>
      </c>
      <c r="AG186" s="13" t="str">
        <f>_xlfn.IFNA(IF(AG$3="Productivity",
INDEX('Productivity Dump'!$E$4:$AJ$500,
MATCH($A186,'Productivity Dump'!$A$4:$A$500,0),
MATCH(AG$2,'Productivity Dump'!$E$3:$AJ$3,0)
),
IF(AG$3="Attendance",
INDEX('Attendance Dump'!$E$2:$AI$400,
MATCH($A186,'Attendance Dump'!$B$2:$B$400,0),
MATCH(AG$2,'Attendance Dump'!$E$1:$AI$1,0)
),
INDEX('Active Hour''s Dump'!$D$3:$AH$337,
MATCH($C186,'Active Hour''s Dump'!$A$3:$A$337,0),
MATCH(AG$2,'Active Hour''s Dump'!$D$2:$AH$2,0)
))),"")</f>
        <v>P</v>
      </c>
      <c r="AH186" s="54">
        <f>_xlfn.IFNA(IF(AH$3="Productivity",
INDEX('Productivity Dump'!$E$4:$AJ$500,
MATCH($A186,'Productivity Dump'!$A$4:$A$500,0),
MATCH(AH$2,'Productivity Dump'!$E$3:$AJ$3,0)
),
IF(AH$3="Attendance",
INDEX('Attendance Dump'!$E$2:$AI$400,
MATCH($A186,'Attendance Dump'!$B$2:$B$400,0),
MATCH(AH$2,'Attendance Dump'!$E$1:$AI$1,0)
),
INDEX('Active Hour''s Dump'!$D$3:$AH$337,
MATCH($C186,'Active Hour''s Dump'!$A$3:$A$337,0),
MATCH(AH$2,'Active Hour''s Dump'!$D$2:$AH$2,0)
))),"")</f>
        <v>8.6666666666666696</v>
      </c>
      <c r="AI186" s="13">
        <f>_xlfn.IFNA(IF(AI$3="Productivity",
INDEX('Productivity Dump'!$E$4:$AJ$500,
MATCH($A186,'Productivity Dump'!$A$4:$A$500,0),
MATCH(AI$2,'Productivity Dump'!$E$3:$AJ$3,0)
),
IF(AI$3="Attendance",
INDEX('Attendance Dump'!$E$2:$AI$400,
MATCH($A186,'Attendance Dump'!$B$2:$B$400,0),
MATCH(AI$2,'Attendance Dump'!$E$1:$AI$1,0)
),
INDEX('Active Hour''s Dump'!$D$3:$AH$337,
MATCH($C186,'Active Hour''s Dump'!$A$3:$A$337,0),
MATCH(AI$2,'Active Hour''s Dump'!$D$2:$AH$2,0)
))),"")</f>
        <v>398.12200000000001</v>
      </c>
      <c r="AJ186" s="13" t="str">
        <f>_xlfn.IFNA(IF(AJ$3="Productivity",
INDEX('Productivity Dump'!$E$4:$AJ$500,
MATCH($A186,'Productivity Dump'!$A$4:$A$500,0),
MATCH(AJ$2,'Productivity Dump'!$E$3:$AJ$3,0)
),
IF(AJ$3="Attendance",
INDEX('Attendance Dump'!$E$2:$AI$400,
MATCH($A186,'Attendance Dump'!$B$2:$B$400,0),
MATCH(AJ$2,'Attendance Dump'!$E$1:$AI$1,0)
),
INDEX('Active Hour''s Dump'!$D$3:$AH$337,
MATCH($C186,'Active Hour''s Dump'!$A$3:$A$337,0),
MATCH(AJ$2,'Active Hour''s Dump'!$D$2:$AH$2,0)
))),"")</f>
        <v>P</v>
      </c>
      <c r="AK186" s="54">
        <f>_xlfn.IFNA(IF(AK$3="Productivity",
INDEX('Productivity Dump'!$E$4:$AJ$500,
MATCH($A186,'Productivity Dump'!$A$4:$A$500,0),
MATCH(AK$2,'Productivity Dump'!$E$3:$AJ$3,0)
),
IF(AK$3="Attendance",
INDEX('Attendance Dump'!$E$2:$AI$400,
MATCH($A186,'Attendance Dump'!$B$2:$B$400,0),
MATCH(AK$2,'Attendance Dump'!$E$1:$AI$1,0)
),
INDEX('Active Hour''s Dump'!$D$3:$AH$337,
MATCH($C186,'Active Hour''s Dump'!$A$3:$A$337,0),
MATCH(AK$2,'Active Hour''s Dump'!$D$2:$AH$2,0)
))),"")</f>
        <v>3.9166666666666701</v>
      </c>
      <c r="AL186" s="13">
        <f>_xlfn.IFNA(IF(AL$3="Productivity",
INDEX('Productivity Dump'!$E$4:$AJ$500,
MATCH($A186,'Productivity Dump'!$A$4:$A$500,0),
MATCH(AL$2,'Productivity Dump'!$E$3:$AJ$3,0)
),
IF(AL$3="Attendance",
INDEX('Attendance Dump'!$E$2:$AI$400,
MATCH($A186,'Attendance Dump'!$B$2:$B$400,0),
MATCH(AL$2,'Attendance Dump'!$E$1:$AI$1,0)
),
INDEX('Active Hour''s Dump'!$D$3:$AH$337,
MATCH($C186,'Active Hour''s Dump'!$A$3:$A$337,0),
MATCH(AL$2,'Active Hour''s Dump'!$D$2:$AH$2,0)
))),"")</f>
        <v>0</v>
      </c>
      <c r="AM186" s="13" t="str">
        <f>_xlfn.IFNA(IF(AM$3="Productivity",
INDEX('Productivity Dump'!$E$4:$AJ$500,
MATCH($A186,'Productivity Dump'!$A$4:$A$500,0),
MATCH(AM$2,'Productivity Dump'!$E$3:$AJ$3,0)
),
IF(AM$3="Attendance",
INDEX('Attendance Dump'!$E$2:$AI$400,
MATCH($A186,'Attendance Dump'!$B$2:$B$400,0),
MATCH(AM$2,'Attendance Dump'!$E$1:$AI$1,0)
),
INDEX('Active Hour''s Dump'!$D$3:$AH$337,
MATCH($C186,'Active Hour''s Dump'!$A$3:$A$337,0),
MATCH(AM$2,'Active Hour''s Dump'!$D$2:$AH$2,0)
))),"")</f>
        <v>WO</v>
      </c>
      <c r="AN186" s="54">
        <f>_xlfn.IFNA(IF(AN$3="Productivity",
INDEX('Productivity Dump'!$E$4:$AJ$500,
MATCH($A186,'Productivity Dump'!$A$4:$A$500,0),
MATCH(AN$2,'Productivity Dump'!$E$3:$AJ$3,0)
),
IF(AN$3="Attendance",
INDEX('Attendance Dump'!$E$2:$AI$400,
MATCH($A186,'Attendance Dump'!$B$2:$B$400,0),
MATCH(AN$2,'Attendance Dump'!$E$1:$AI$1,0)
),
INDEX('Active Hour''s Dump'!$D$3:$AH$337,
MATCH($C186,'Active Hour''s Dump'!$A$3:$A$337,0),
MATCH(AN$2,'Active Hour''s Dump'!$D$2:$AH$2,0)
))),"")</f>
        <v>0</v>
      </c>
      <c r="AO186" s="13">
        <f>_xlfn.IFNA(IF(AO$3="Productivity",
INDEX('Productivity Dump'!$E$4:$AJ$500,
MATCH($A186,'Productivity Dump'!$A$4:$A$500,0),
MATCH(AO$2,'Productivity Dump'!$E$3:$AJ$3,0)
),
IF(AO$3="Attendance",
INDEX('Attendance Dump'!$E$2:$AI$400,
MATCH($A186,'Attendance Dump'!$B$2:$B$400,0),
MATCH(AO$2,'Attendance Dump'!$E$1:$AI$1,0)
),
INDEX('Active Hour''s Dump'!$D$3:$AH$337,
MATCH($C186,'Active Hour''s Dump'!$A$3:$A$337,0),
MATCH(AO$2,'Active Hour''s Dump'!$D$2:$AH$2,0)
))),"")</f>
        <v>434.78299999999996</v>
      </c>
      <c r="AP186" s="13" t="str">
        <f>_xlfn.IFNA(IF(AP$3="Productivity",
INDEX('Productivity Dump'!$E$4:$AJ$500,
MATCH($A186,'Productivity Dump'!$A$4:$A$500,0),
MATCH(AP$2,'Productivity Dump'!$E$3:$AJ$3,0)
),
IF(AP$3="Attendance",
INDEX('Attendance Dump'!$E$2:$AI$400,
MATCH($A186,'Attendance Dump'!$B$2:$B$400,0),
MATCH(AP$2,'Attendance Dump'!$E$1:$AI$1,0)
),
INDEX('Active Hour''s Dump'!$D$3:$AH$337,
MATCH($C186,'Active Hour''s Dump'!$A$3:$A$337,0),
MATCH(AP$2,'Active Hour''s Dump'!$D$2:$AH$2,0)
))),"")</f>
        <v>P</v>
      </c>
      <c r="AQ186" s="54">
        <f>_xlfn.IFNA(IF(AQ$3="Productivity",
INDEX('Productivity Dump'!$E$4:$AJ$500,
MATCH($A186,'Productivity Dump'!$A$4:$A$500,0),
MATCH(AQ$2,'Productivity Dump'!$E$3:$AJ$3,0)
),
IF(AQ$3="Attendance",
INDEX('Attendance Dump'!$E$2:$AI$400,
MATCH($A186,'Attendance Dump'!$B$2:$B$400,0),
MATCH(AQ$2,'Attendance Dump'!$E$1:$AI$1,0)
),
INDEX('Active Hour''s Dump'!$D$3:$AH$337,
MATCH($C186,'Active Hour''s Dump'!$A$3:$A$337,0),
MATCH(AQ$2,'Active Hour''s Dump'!$D$2:$AH$2,0)
))),"")</f>
        <v>4.4166666666666696</v>
      </c>
      <c r="AR186" s="13">
        <f>_xlfn.IFNA(IF(AR$3="Productivity",
INDEX('Productivity Dump'!$E$4:$AJ$500,
MATCH($A186,'Productivity Dump'!$A$4:$A$500,0),
MATCH(AR$2,'Productivity Dump'!$E$3:$AJ$3,0)
),
IF(AR$3="Attendance",
INDEX('Attendance Dump'!$E$2:$AI$400,
MATCH($A186,'Attendance Dump'!$B$2:$B$400,0),
MATCH(AR$2,'Attendance Dump'!$E$1:$AI$1,0)
),
INDEX('Active Hour''s Dump'!$D$3:$AH$337,
MATCH($C186,'Active Hour''s Dump'!$A$3:$A$337,0),
MATCH(AR$2,'Active Hour''s Dump'!$D$2:$AH$2,0)
))),"")</f>
        <v>901.10600000000011</v>
      </c>
      <c r="AS186" s="13" t="str">
        <f>_xlfn.IFNA(IF(AS$3="Productivity",
INDEX('Productivity Dump'!$E$4:$AJ$500,
MATCH($A186,'Productivity Dump'!$A$4:$A$500,0),
MATCH(AS$2,'Productivity Dump'!$E$3:$AJ$3,0)
),
IF(AS$3="Attendance",
INDEX('Attendance Dump'!$E$2:$AI$400,
MATCH($A186,'Attendance Dump'!$B$2:$B$400,0),
MATCH(AS$2,'Attendance Dump'!$E$1:$AI$1,0)
),
INDEX('Active Hour''s Dump'!$D$3:$AH$337,
MATCH($C186,'Active Hour''s Dump'!$A$3:$A$337,0),
MATCH(AS$2,'Active Hour''s Dump'!$D$2:$AH$2,0)
))),"")</f>
        <v>P</v>
      </c>
      <c r="AT186" s="54">
        <f>_xlfn.IFNA(IF(AT$3="Productivity",
INDEX('Productivity Dump'!$E$4:$AJ$500,
MATCH($A186,'Productivity Dump'!$A$4:$A$500,0),
MATCH(AT$2,'Productivity Dump'!$E$3:$AJ$3,0)
),
IF(AT$3="Attendance",
INDEX('Attendance Dump'!$E$2:$AI$400,
MATCH($A186,'Attendance Dump'!$B$2:$B$400,0),
MATCH(AT$2,'Attendance Dump'!$E$1:$AI$1,0)
),
INDEX('Active Hour''s Dump'!$D$3:$AH$337,
MATCH($C186,'Active Hour''s Dump'!$A$3:$A$337,0),
MATCH(AT$2,'Active Hour''s Dump'!$D$2:$AH$2,0)
))),"")</f>
        <v>9.0833333333333304</v>
      </c>
      <c r="AU186" s="13">
        <f>_xlfn.IFNA(IF(AU$3="Productivity",
INDEX('Productivity Dump'!$E$4:$AJ$500,
MATCH($A186,'Productivity Dump'!$A$4:$A$500,0),
MATCH(AU$2,'Productivity Dump'!$E$3:$AJ$3,0)
),
IF(AU$3="Attendance",
INDEX('Attendance Dump'!$E$2:$AI$400,
MATCH($A186,'Attendance Dump'!$B$2:$B$400,0),
MATCH(AU$2,'Attendance Dump'!$E$1:$AI$1,0)
),
INDEX('Active Hour''s Dump'!$D$3:$AH$337,
MATCH($C186,'Active Hour''s Dump'!$A$3:$A$337,0),
MATCH(AU$2,'Active Hour''s Dump'!$D$2:$AH$2,0)
))),"")</f>
        <v>955.88800000000026</v>
      </c>
      <c r="AV186" s="13" t="str">
        <f>_xlfn.IFNA(IF(AV$3="Productivity",
INDEX('Productivity Dump'!$E$4:$AJ$500,
MATCH($A186,'Productivity Dump'!$A$4:$A$500,0),
MATCH(AV$2,'Productivity Dump'!$E$3:$AJ$3,0)
),
IF(AV$3="Attendance",
INDEX('Attendance Dump'!$E$2:$AI$400,
MATCH($A186,'Attendance Dump'!$B$2:$B$400,0),
MATCH(AV$2,'Attendance Dump'!$E$1:$AI$1,0)
),
INDEX('Active Hour''s Dump'!$D$3:$AH$337,
MATCH($C186,'Active Hour''s Dump'!$A$3:$A$337,0),
MATCH(AV$2,'Active Hour''s Dump'!$D$2:$AH$2,0)
))),"")</f>
        <v>P</v>
      </c>
      <c r="AW186" s="54">
        <f>_xlfn.IFNA(IF(AW$3="Productivity",
INDEX('Productivity Dump'!$E$4:$AJ$500,
MATCH($A186,'Productivity Dump'!$A$4:$A$500,0),
MATCH(AW$2,'Productivity Dump'!$E$3:$AJ$3,0)
),
IF(AW$3="Attendance",
INDEX('Attendance Dump'!$E$2:$AI$400,
MATCH($A186,'Attendance Dump'!$B$2:$B$400,0),
MATCH(AW$2,'Attendance Dump'!$E$1:$AI$1,0)
),
INDEX('Active Hour''s Dump'!$D$3:$AH$337,
MATCH($C186,'Active Hour''s Dump'!$A$3:$A$337,0),
MATCH(AW$2,'Active Hour''s Dump'!$D$2:$AH$2,0)
))),"")</f>
        <v>7.5</v>
      </c>
      <c r="AX186" s="13">
        <f>_xlfn.IFNA(IF(AX$3="Productivity",
INDEX('Productivity Dump'!$E$4:$AJ$500,
MATCH($A186,'Productivity Dump'!$A$4:$A$500,0),
MATCH(AX$2,'Productivity Dump'!$E$3:$AJ$3,0)
),
IF(AX$3="Attendance",
INDEX('Attendance Dump'!$E$2:$AI$400,
MATCH($A186,'Attendance Dump'!$B$2:$B$400,0),
MATCH(AX$2,'Attendance Dump'!$E$1:$AI$1,0)
),
INDEX('Active Hour''s Dump'!$D$3:$AH$337,
MATCH($C186,'Active Hour''s Dump'!$A$3:$A$337,0),
MATCH(AX$2,'Active Hour''s Dump'!$D$2:$AH$2,0)
))),"")</f>
        <v>953.89299999999992</v>
      </c>
      <c r="AY186" s="13" t="str">
        <f>_xlfn.IFNA(IF(AY$3="Productivity",
INDEX('Productivity Dump'!$E$4:$AJ$500,
MATCH($A186,'Productivity Dump'!$A$4:$A$500,0),
MATCH(AY$2,'Productivity Dump'!$E$3:$AJ$3,0)
),
IF(AY$3="Attendance",
INDEX('Attendance Dump'!$E$2:$AI$400,
MATCH($A186,'Attendance Dump'!$B$2:$B$400,0),
MATCH(AY$2,'Attendance Dump'!$E$1:$AI$1,0)
),
INDEX('Active Hour''s Dump'!$D$3:$AH$337,
MATCH($C186,'Active Hour''s Dump'!$A$3:$A$337,0),
MATCH(AY$2,'Active Hour''s Dump'!$D$2:$AH$2,0)
))),"")</f>
        <v>P</v>
      </c>
      <c r="AZ186" s="54">
        <f>_xlfn.IFNA(IF(AZ$3="Productivity",
INDEX('Productivity Dump'!$E$4:$AJ$500,
MATCH($A186,'Productivity Dump'!$A$4:$A$500,0),
MATCH(AZ$2,'Productivity Dump'!$E$3:$AJ$3,0)
),
IF(AZ$3="Attendance",
INDEX('Attendance Dump'!$E$2:$AI$400,
MATCH($A186,'Attendance Dump'!$B$2:$B$400,0),
MATCH(AZ$2,'Attendance Dump'!$E$1:$AI$1,0)
),
INDEX('Active Hour''s Dump'!$D$3:$AH$337,
MATCH($C186,'Active Hour''s Dump'!$A$3:$A$337,0),
MATCH(AZ$2,'Active Hour''s Dump'!$D$2:$AH$2,0)
))),"")</f>
        <v>9.3333333333333304</v>
      </c>
      <c r="BA186" s="13">
        <f>_xlfn.IFNA(IF(BA$3="Productivity",
INDEX('Productivity Dump'!$E$4:$AJ$500,
MATCH($A186,'Productivity Dump'!$A$4:$A$500,0),
MATCH(BA$2,'Productivity Dump'!$E$3:$AJ$3,0)
),
IF(BA$3="Attendance",
INDEX('Attendance Dump'!$E$2:$AI$400,
MATCH($A186,'Attendance Dump'!$B$2:$B$400,0),
MATCH(BA$2,'Attendance Dump'!$E$1:$AI$1,0)
),
INDEX('Active Hour''s Dump'!$D$3:$AH$337,
MATCH($C186,'Active Hour''s Dump'!$A$3:$A$337,0),
MATCH(BA$2,'Active Hour''s Dump'!$D$2:$AH$2,0)
))),"")</f>
        <v>902.37300000000005</v>
      </c>
      <c r="BB186" s="13" t="str">
        <f>_xlfn.IFNA(IF(BB$3="Productivity",
INDEX('Productivity Dump'!$E$4:$AJ$500,
MATCH($A186,'Productivity Dump'!$A$4:$A$500,0),
MATCH(BB$2,'Productivity Dump'!$E$3:$AJ$3,0)
),
IF(BB$3="Attendance",
INDEX('Attendance Dump'!$E$2:$AI$400,
MATCH($A186,'Attendance Dump'!$B$2:$B$400,0),
MATCH(BB$2,'Attendance Dump'!$E$1:$AI$1,0)
),
INDEX('Active Hour''s Dump'!$D$3:$AH$337,
MATCH($C186,'Active Hour''s Dump'!$A$3:$A$337,0),
MATCH(BB$2,'Active Hour''s Dump'!$D$2:$AH$2,0)
))),"")</f>
        <v>P</v>
      </c>
      <c r="BC186" s="54">
        <f>_xlfn.IFNA(IF(BC$3="Productivity",
INDEX('Productivity Dump'!$E$4:$AJ$500,
MATCH($A186,'Productivity Dump'!$A$4:$A$500,0),
MATCH(BC$2,'Productivity Dump'!$E$3:$AJ$3,0)
),
IF(BC$3="Attendance",
INDEX('Attendance Dump'!$E$2:$AI$400,
MATCH($A186,'Attendance Dump'!$B$2:$B$400,0),
MATCH(BC$2,'Attendance Dump'!$E$1:$AI$1,0)
),
INDEX('Active Hour''s Dump'!$D$3:$AH$337,
MATCH($C186,'Active Hour''s Dump'!$A$3:$A$337,0),
MATCH(BC$2,'Active Hour''s Dump'!$D$2:$AH$2,0)
))),"")</f>
        <v>8.8333333333333304</v>
      </c>
      <c r="BD186" s="13">
        <f>_xlfn.IFNA(IF(BD$3="Productivity",
INDEX('Productivity Dump'!$E$4:$AJ$500,
MATCH($A186,'Productivity Dump'!$A$4:$A$500,0),
MATCH(BD$2,'Productivity Dump'!$E$3:$AJ$3,0)
),
IF(BD$3="Attendance",
INDEX('Attendance Dump'!$E$2:$AI$400,
MATCH($A186,'Attendance Dump'!$B$2:$B$400,0),
MATCH(BD$2,'Attendance Dump'!$E$1:$AI$1,0)
),
INDEX('Active Hour''s Dump'!$D$3:$AH$337,
MATCH($C186,'Active Hour''s Dump'!$A$3:$A$337,0),
MATCH(BD$2,'Active Hour''s Dump'!$D$2:$AH$2,0)
))),"")</f>
        <v>271.27399999999994</v>
      </c>
      <c r="BE186" s="13" t="str">
        <f>_xlfn.IFNA(IF(BE$3="Productivity",
INDEX('Productivity Dump'!$E$4:$AJ$500,
MATCH($A186,'Productivity Dump'!$A$4:$A$500,0),
MATCH(BE$2,'Productivity Dump'!$E$3:$AJ$3,0)
),
IF(BE$3="Attendance",
INDEX('Attendance Dump'!$E$2:$AI$400,
MATCH($A186,'Attendance Dump'!$B$2:$B$400,0),
MATCH(BE$2,'Attendance Dump'!$E$1:$AI$1,0)
),
INDEX('Active Hour''s Dump'!$D$3:$AH$337,
MATCH($C186,'Active Hour''s Dump'!$A$3:$A$337,0),
MATCH(BE$2,'Active Hour''s Dump'!$D$2:$AH$2,0)
))),"")</f>
        <v>P</v>
      </c>
      <c r="BF186" s="54">
        <f>_xlfn.IFNA(IF(BF$3="Productivity",
INDEX('Productivity Dump'!$E$4:$AJ$500,
MATCH($A186,'Productivity Dump'!$A$4:$A$500,0),
MATCH(BF$2,'Productivity Dump'!$E$3:$AJ$3,0)
),
IF(BF$3="Attendance",
INDEX('Attendance Dump'!$E$2:$AI$400,
MATCH($A186,'Attendance Dump'!$B$2:$B$400,0),
MATCH(BF$2,'Attendance Dump'!$E$1:$AI$1,0)
),
INDEX('Active Hour''s Dump'!$D$3:$AH$337,
MATCH($C186,'Active Hour''s Dump'!$A$3:$A$337,0),
MATCH(BF$2,'Active Hour''s Dump'!$D$2:$AH$2,0)
))),"")</f>
        <v>2.9166666666666701</v>
      </c>
      <c r="BG186" s="13">
        <f>_xlfn.IFNA(IF(BG$3="Productivity",
INDEX('Productivity Dump'!$E$4:$AJ$500,
MATCH($A186,'Productivity Dump'!$A$4:$A$500,0),
MATCH(BG$2,'Productivity Dump'!$E$3:$AJ$3,0)
),
IF(BG$3="Attendance",
INDEX('Attendance Dump'!$E$2:$AI$400,
MATCH($A186,'Attendance Dump'!$B$2:$B$400,0),
MATCH(BG$2,'Attendance Dump'!$E$1:$AI$1,0)
),
INDEX('Active Hour''s Dump'!$D$3:$AH$337,
MATCH($C186,'Active Hour''s Dump'!$A$3:$A$337,0),
MATCH(BG$2,'Active Hour''s Dump'!$D$2:$AH$2,0)
))),"")</f>
        <v>0</v>
      </c>
      <c r="BH186" s="13" t="str">
        <f>_xlfn.IFNA(IF(BH$3="Productivity",
INDEX('Productivity Dump'!$E$4:$AJ$500,
MATCH($A186,'Productivity Dump'!$A$4:$A$500,0),
MATCH(BH$2,'Productivity Dump'!$E$3:$AJ$3,0)
),
IF(BH$3="Attendance",
INDEX('Attendance Dump'!$E$2:$AI$400,
MATCH($A186,'Attendance Dump'!$B$2:$B$400,0),
MATCH(BH$2,'Attendance Dump'!$E$1:$AI$1,0)
),
INDEX('Active Hour''s Dump'!$D$3:$AH$337,
MATCH($C186,'Active Hour''s Dump'!$A$3:$A$337,0),
MATCH(BH$2,'Active Hour''s Dump'!$D$2:$AH$2,0)
))),"")</f>
        <v>WO</v>
      </c>
      <c r="BI186" s="54">
        <f>_xlfn.IFNA(IF(BI$3="Productivity",
INDEX('Productivity Dump'!$E$4:$AJ$500,
MATCH($A186,'Productivity Dump'!$A$4:$A$500,0),
MATCH(BI$2,'Productivity Dump'!$E$3:$AJ$3,0)
),
IF(BI$3="Attendance",
INDEX('Attendance Dump'!$E$2:$AI$400,
MATCH($A186,'Attendance Dump'!$B$2:$B$400,0),
MATCH(BI$2,'Attendance Dump'!$E$1:$AI$1,0)
),
INDEX('Active Hour''s Dump'!$D$3:$AH$337,
MATCH($C186,'Active Hour''s Dump'!$A$3:$A$337,0),
MATCH(BI$2,'Active Hour''s Dump'!$D$2:$AH$2,0)
))),"")</f>
        <v>0</v>
      </c>
      <c r="BJ186" s="13">
        <f>_xlfn.IFNA(IF(BJ$3="Productivity",
INDEX('Productivity Dump'!$E$4:$AJ$500,
MATCH($A186,'Productivity Dump'!$A$4:$A$500,0),
MATCH(BJ$2,'Productivity Dump'!$E$3:$AJ$3,0)
),
IF(BJ$3="Attendance",
INDEX('Attendance Dump'!$E$2:$AI$400,
MATCH($A186,'Attendance Dump'!$B$2:$B$400,0),
MATCH(BJ$2,'Attendance Dump'!$E$1:$AI$1,0)
),
INDEX('Active Hour''s Dump'!$D$3:$AH$337,
MATCH($C186,'Active Hour''s Dump'!$A$3:$A$337,0),
MATCH(BJ$2,'Active Hour''s Dump'!$D$2:$AH$2,0)
))),"")</f>
        <v>429.73799999999994</v>
      </c>
      <c r="BK186" s="13" t="str">
        <f>_xlfn.IFNA(IF(BK$3="Productivity",
INDEX('Productivity Dump'!$E$4:$AJ$500,
MATCH($A186,'Productivity Dump'!$A$4:$A$500,0),
MATCH(BK$2,'Productivity Dump'!$E$3:$AJ$3,0)
),
IF(BK$3="Attendance",
INDEX('Attendance Dump'!$E$2:$AI$400,
MATCH($A186,'Attendance Dump'!$B$2:$B$400,0),
MATCH(BK$2,'Attendance Dump'!$E$1:$AI$1,0)
),
INDEX('Active Hour''s Dump'!$D$3:$AH$337,
MATCH($C186,'Active Hour''s Dump'!$A$3:$A$337,0),
MATCH(BK$2,'Active Hour''s Dump'!$D$2:$AH$2,0)
))),"")</f>
        <v>P</v>
      </c>
      <c r="BL186" s="54">
        <f>_xlfn.IFNA(IF(BL$3="Productivity",
INDEX('Productivity Dump'!$E$4:$AJ$500,
MATCH($A186,'Productivity Dump'!$A$4:$A$500,0),
MATCH(BL$2,'Productivity Dump'!$E$3:$AJ$3,0)
),
IF(BL$3="Attendance",
INDEX('Attendance Dump'!$E$2:$AI$400,
MATCH($A186,'Attendance Dump'!$B$2:$B$400,0),
MATCH(BL$2,'Attendance Dump'!$E$1:$AI$1,0)
),
INDEX('Active Hour''s Dump'!$D$3:$AH$337,
MATCH($C186,'Active Hour''s Dump'!$A$3:$A$337,0),
MATCH(BL$2,'Active Hour''s Dump'!$D$2:$AH$2,0)
))),"")</f>
        <v>4.0833333333333304</v>
      </c>
      <c r="BM186" s="13">
        <f>_xlfn.IFNA(IF(BM$3="Productivity",
INDEX('Productivity Dump'!$E$4:$AJ$500,
MATCH($A186,'Productivity Dump'!$A$4:$A$500,0),
MATCH(BM$2,'Productivity Dump'!$E$3:$AJ$3,0)
),
IF(BM$3="Attendance",
INDEX('Attendance Dump'!$E$2:$AI$400,
MATCH($A186,'Attendance Dump'!$B$2:$B$400,0),
MATCH(BM$2,'Attendance Dump'!$E$1:$AI$1,0)
),
INDEX('Active Hour''s Dump'!$D$3:$AH$337,
MATCH($C186,'Active Hour''s Dump'!$A$3:$A$337,0),
MATCH(BM$2,'Active Hour''s Dump'!$D$2:$AH$2,0)
))),"")</f>
        <v>1004.428</v>
      </c>
      <c r="BN186" s="13" t="str">
        <f>_xlfn.IFNA(IF(BN$3="Productivity",
INDEX('Productivity Dump'!$E$4:$AJ$500,
MATCH($A186,'Productivity Dump'!$A$4:$A$500,0),
MATCH(BN$2,'Productivity Dump'!$E$3:$AJ$3,0)
),
IF(BN$3="Attendance",
INDEX('Attendance Dump'!$E$2:$AI$400,
MATCH($A186,'Attendance Dump'!$B$2:$B$400,0),
MATCH(BN$2,'Attendance Dump'!$E$1:$AI$1,0)
),
INDEX('Active Hour''s Dump'!$D$3:$AH$337,
MATCH($C186,'Active Hour''s Dump'!$A$3:$A$337,0),
MATCH(BN$2,'Active Hour''s Dump'!$D$2:$AH$2,0)
))),"")</f>
        <v>P</v>
      </c>
      <c r="BO186" s="54">
        <f>_xlfn.IFNA(IF(BO$3="Productivity",
INDEX('Productivity Dump'!$E$4:$AJ$500,
MATCH($A186,'Productivity Dump'!$A$4:$A$500,0),
MATCH(BO$2,'Productivity Dump'!$E$3:$AJ$3,0)
),
IF(BO$3="Attendance",
INDEX('Attendance Dump'!$E$2:$AI$400,
MATCH($A186,'Attendance Dump'!$B$2:$B$400,0),
MATCH(BO$2,'Attendance Dump'!$E$1:$AI$1,0)
),
INDEX('Active Hour''s Dump'!$D$3:$AH$337,
MATCH($C186,'Active Hour''s Dump'!$A$3:$A$337,0),
MATCH(BO$2,'Active Hour''s Dump'!$D$2:$AH$2,0)
))),"")</f>
        <v>10.0833333333333</v>
      </c>
      <c r="BP186" s="13">
        <f>_xlfn.IFNA(IF(BP$3="Productivity",
INDEX('Productivity Dump'!$E$4:$AJ$500,
MATCH($A186,'Productivity Dump'!$A$4:$A$500,0),
MATCH(BP$2,'Productivity Dump'!$E$3:$AJ$3,0)
),
IF(BP$3="Attendance",
INDEX('Attendance Dump'!$E$2:$AI$400,
MATCH($A186,'Attendance Dump'!$B$2:$B$400,0),
MATCH(BP$2,'Attendance Dump'!$E$1:$AI$1,0)
),
INDEX('Active Hour''s Dump'!$D$3:$AH$337,
MATCH($C186,'Active Hour''s Dump'!$A$3:$A$337,0),
MATCH(BP$2,'Active Hour''s Dump'!$D$2:$AH$2,0)
))),"")</f>
        <v>1019.7820000000003</v>
      </c>
      <c r="BQ186" s="13" t="str">
        <f>_xlfn.IFNA(IF(BQ$3="Productivity",
INDEX('Productivity Dump'!$E$4:$AJ$500,
MATCH($A186,'Productivity Dump'!$A$4:$A$500,0),
MATCH(BQ$2,'Productivity Dump'!$E$3:$AJ$3,0)
),
IF(BQ$3="Attendance",
INDEX('Attendance Dump'!$E$2:$AI$400,
MATCH($A186,'Attendance Dump'!$B$2:$B$400,0),
MATCH(BQ$2,'Attendance Dump'!$E$1:$AI$1,0)
),
INDEX('Active Hour''s Dump'!$D$3:$AH$337,
MATCH($C186,'Active Hour''s Dump'!$A$3:$A$337,0),
MATCH(BQ$2,'Active Hour''s Dump'!$D$2:$AH$2,0)
))),"")</f>
        <v>P</v>
      </c>
      <c r="BR186" s="54">
        <f>_xlfn.IFNA(IF(BR$3="Productivity",
INDEX('Productivity Dump'!$E$4:$AJ$500,
MATCH($A186,'Productivity Dump'!$A$4:$A$500,0),
MATCH(BR$2,'Productivity Dump'!$E$3:$AJ$3,0)
),
IF(BR$3="Attendance",
INDEX('Attendance Dump'!$E$2:$AI$400,
MATCH($A186,'Attendance Dump'!$B$2:$B$400,0),
MATCH(BR$2,'Attendance Dump'!$E$1:$AI$1,0)
),
INDEX('Active Hour''s Dump'!$D$3:$AH$337,
MATCH($C186,'Active Hour''s Dump'!$A$3:$A$337,0),
MATCH(BR$2,'Active Hour''s Dump'!$D$2:$AH$2,0)
))),"")</f>
        <v>8.6666666666666696</v>
      </c>
      <c r="BS186" s="13">
        <f>_xlfn.IFNA(IF(BS$3="Productivity",
INDEX('Productivity Dump'!$E$4:$AJ$500,
MATCH($A186,'Productivity Dump'!$A$4:$A$500,0),
MATCH(BS$2,'Productivity Dump'!$E$3:$AJ$3,0)
),
IF(BS$3="Attendance",
INDEX('Attendance Dump'!$E$2:$AI$400,
MATCH($A186,'Attendance Dump'!$B$2:$B$400,0),
MATCH(BS$2,'Attendance Dump'!$E$1:$AI$1,0)
),
INDEX('Active Hour''s Dump'!$D$3:$AH$337,
MATCH($C186,'Active Hour''s Dump'!$A$3:$A$337,0),
MATCH(BS$2,'Active Hour''s Dump'!$D$2:$AH$2,0)
))),"")</f>
        <v>1006.669</v>
      </c>
      <c r="BT186" s="13" t="str">
        <f>_xlfn.IFNA(IF(BT$3="Productivity",
INDEX('Productivity Dump'!$E$4:$AJ$500,
MATCH($A186,'Productivity Dump'!$A$4:$A$500,0),
MATCH(BT$2,'Productivity Dump'!$E$3:$AJ$3,0)
),
IF(BT$3="Attendance",
INDEX('Attendance Dump'!$E$2:$AI$400,
MATCH($A186,'Attendance Dump'!$B$2:$B$400,0),
MATCH(BT$2,'Attendance Dump'!$E$1:$AI$1,0)
),
INDEX('Active Hour''s Dump'!$D$3:$AH$337,
MATCH($C186,'Active Hour''s Dump'!$A$3:$A$337,0),
MATCH(BT$2,'Active Hour''s Dump'!$D$2:$AH$2,0)
))),"")</f>
        <v>H(P)</v>
      </c>
      <c r="BU186" s="54">
        <f>_xlfn.IFNA(IF(BU$3="Productivity",
INDEX('Productivity Dump'!$E$4:$AJ$500,
MATCH($A186,'Productivity Dump'!$A$4:$A$500,0),
MATCH(BU$2,'Productivity Dump'!$E$3:$AJ$3,0)
),
IF(BU$3="Attendance",
INDEX('Attendance Dump'!$E$2:$AI$400,
MATCH($A186,'Attendance Dump'!$B$2:$B$400,0),
MATCH(BU$2,'Attendance Dump'!$E$1:$AI$1,0)
),
INDEX('Active Hour''s Dump'!$D$3:$AH$337,
MATCH($C186,'Active Hour''s Dump'!$A$3:$A$337,0),
MATCH(BU$2,'Active Hour''s Dump'!$D$2:$AH$2,0)
))),"")</f>
        <v>8.8333333333333304</v>
      </c>
      <c r="BV186" s="13">
        <f>_xlfn.IFNA(IF(BV$3="Productivity",
INDEX('Productivity Dump'!$E$4:$AJ$500,
MATCH($A186,'Productivity Dump'!$A$4:$A$500,0),
MATCH(BV$2,'Productivity Dump'!$E$3:$AJ$3,0)
),
IF(BV$3="Attendance",
INDEX('Attendance Dump'!$E$2:$AI$400,
MATCH($A186,'Attendance Dump'!$B$2:$B$400,0),
MATCH(BV$2,'Attendance Dump'!$E$1:$AI$1,0)
),
INDEX('Active Hour''s Dump'!$D$3:$AH$337,
MATCH($C186,'Active Hour''s Dump'!$A$3:$A$337,0),
MATCH(BV$2,'Active Hour''s Dump'!$D$2:$AH$2,0)
))),"")</f>
        <v>909.4000000000002</v>
      </c>
      <c r="BW186" s="13" t="str">
        <f>_xlfn.IFNA(IF(BW$3="Productivity",
INDEX('Productivity Dump'!$E$4:$AJ$500,
MATCH($A186,'Productivity Dump'!$A$4:$A$500,0),
MATCH(BW$2,'Productivity Dump'!$E$3:$AJ$3,0)
),
IF(BW$3="Attendance",
INDEX('Attendance Dump'!$E$2:$AI$400,
MATCH($A186,'Attendance Dump'!$B$2:$B$400,0),
MATCH(BW$2,'Attendance Dump'!$E$1:$AI$1,0)
),
INDEX('Active Hour''s Dump'!$D$3:$AH$337,
MATCH($C186,'Active Hour''s Dump'!$A$3:$A$337,0),
MATCH(BW$2,'Active Hour''s Dump'!$D$2:$AH$2,0)
))),"")</f>
        <v>P</v>
      </c>
      <c r="BX186" s="54">
        <f>_xlfn.IFNA(IF(BX$3="Productivity",
INDEX('Productivity Dump'!$E$4:$AJ$500,
MATCH($A186,'Productivity Dump'!$A$4:$A$500,0),
MATCH(BX$2,'Productivity Dump'!$E$3:$AJ$3,0)
),
IF(BX$3="Attendance",
INDEX('Attendance Dump'!$E$2:$AI$400,
MATCH($A186,'Attendance Dump'!$B$2:$B$400,0),
MATCH(BX$2,'Attendance Dump'!$E$1:$AI$1,0)
),
INDEX('Active Hour''s Dump'!$D$3:$AH$337,
MATCH($C186,'Active Hour''s Dump'!$A$3:$A$337,0),
MATCH(BX$2,'Active Hour''s Dump'!$D$2:$AH$2,0)
))),"")</f>
        <v>8.9166666666666696</v>
      </c>
      <c r="BY186" s="13">
        <f>_xlfn.IFNA(IF(BY$3="Productivity",
INDEX('Productivity Dump'!$E$4:$AJ$500,
MATCH($A186,'Productivity Dump'!$A$4:$A$500,0),
MATCH(BY$2,'Productivity Dump'!$E$3:$AJ$3,0)
),
IF(BY$3="Attendance",
INDEX('Attendance Dump'!$E$2:$AI$400,
MATCH($A186,'Attendance Dump'!$B$2:$B$400,0),
MATCH(BY$2,'Attendance Dump'!$E$1:$AI$1,0)
),
INDEX('Active Hour''s Dump'!$D$3:$AH$337,
MATCH($C186,'Active Hour''s Dump'!$A$3:$A$337,0),
MATCH(BY$2,'Active Hour''s Dump'!$D$2:$AH$2,0)
))),"")</f>
        <v>0</v>
      </c>
      <c r="BZ186" s="13" t="str">
        <f>_xlfn.IFNA(IF(BZ$3="Productivity",
INDEX('Productivity Dump'!$E$4:$AJ$500,
MATCH($A186,'Productivity Dump'!$A$4:$A$500,0),
MATCH(BZ$2,'Productivity Dump'!$E$3:$AJ$3,0)
),
IF(BZ$3="Attendance",
INDEX('Attendance Dump'!$E$2:$AI$400,
MATCH($A186,'Attendance Dump'!$B$2:$B$400,0),
MATCH(BZ$2,'Attendance Dump'!$E$1:$AI$1,0)
),
INDEX('Active Hour''s Dump'!$D$3:$AH$337,
MATCH($C186,'Active Hour''s Dump'!$A$3:$A$337,0),
MATCH(BZ$2,'Active Hour''s Dump'!$D$2:$AH$2,0)
))),"")</f>
        <v>P</v>
      </c>
      <c r="CA186" s="54">
        <f>_xlfn.IFNA(IF(CA$3="Productivity",
INDEX('Productivity Dump'!$E$4:$AJ$500,
MATCH($A186,'Productivity Dump'!$A$4:$A$500,0),
MATCH(CA$2,'Productivity Dump'!$E$3:$AJ$3,0)
),
IF(CA$3="Attendance",
INDEX('Attendance Dump'!$E$2:$AI$400,
MATCH($A186,'Attendance Dump'!$B$2:$B$400,0),
MATCH(CA$2,'Attendance Dump'!$E$1:$AI$1,0)
),
INDEX('Active Hour''s Dump'!$D$3:$AH$337,
MATCH($C186,'Active Hour''s Dump'!$A$3:$A$337,0),
MATCH(CA$2,'Active Hour''s Dump'!$D$2:$AH$2,0)
))),"")</f>
        <v>0</v>
      </c>
      <c r="CB186" s="13">
        <f>_xlfn.IFNA(IF(CB$3="Productivity",
INDEX('Productivity Dump'!$E$4:$AJ$500,
MATCH($A186,'Productivity Dump'!$A$4:$A$500,0),
MATCH(CB$2,'Productivity Dump'!$E$3:$AJ$3,0)
),
IF(CB$3="Attendance",
INDEX('Attendance Dump'!$E$2:$AI$400,
MATCH($A186,'Attendance Dump'!$B$2:$B$400,0),
MATCH(CB$2,'Attendance Dump'!$E$1:$AI$1,0)
),
INDEX('Active Hour''s Dump'!$D$3:$AH$337,
MATCH($C186,'Active Hour''s Dump'!$A$3:$A$337,0),
MATCH(CB$2,'Active Hour''s Dump'!$D$2:$AH$2,0)
))),"")</f>
        <v>0</v>
      </c>
      <c r="CC186" s="13" t="str">
        <f>_xlfn.IFNA(IF(CC$3="Productivity",
INDEX('Productivity Dump'!$E$4:$AJ$500,
MATCH($A186,'Productivity Dump'!$A$4:$A$500,0),
MATCH(CC$2,'Productivity Dump'!$E$3:$AJ$3,0)
),
IF(CC$3="Attendance",
INDEX('Attendance Dump'!$E$2:$AI$400,
MATCH($A186,'Attendance Dump'!$B$2:$B$400,0),
MATCH(CC$2,'Attendance Dump'!$E$1:$AI$1,0)
),
INDEX('Active Hour''s Dump'!$D$3:$AH$337,
MATCH($C186,'Active Hour''s Dump'!$A$3:$A$337,0),
MATCH(CC$2,'Active Hour''s Dump'!$D$2:$AH$2,0)
))),"")</f>
        <v>WO</v>
      </c>
      <c r="CD186" s="54">
        <f>_xlfn.IFNA(IF(CD$3="Productivity",
INDEX('Productivity Dump'!$E$4:$AJ$500,
MATCH($A186,'Productivity Dump'!$A$4:$A$500,0),
MATCH(CD$2,'Productivity Dump'!$E$3:$AJ$3,0)
),
IF(CD$3="Attendance",
INDEX('Attendance Dump'!$E$2:$AI$400,
MATCH($A186,'Attendance Dump'!$B$2:$B$400,0),
MATCH(CD$2,'Attendance Dump'!$E$1:$AI$1,0)
),
INDEX('Active Hour''s Dump'!$D$3:$AH$337,
MATCH($C186,'Active Hour''s Dump'!$A$3:$A$337,0),
MATCH(CD$2,'Active Hour''s Dump'!$D$2:$AH$2,0)
))),"")</f>
        <v>0</v>
      </c>
      <c r="CE186" s="13">
        <f>_xlfn.IFNA(IF(CE$3="Productivity",
INDEX('Productivity Dump'!$E$4:$AJ$500,
MATCH($A186,'Productivity Dump'!$A$4:$A$500,0),
MATCH(CE$2,'Productivity Dump'!$E$3:$AJ$3,0)
),
IF(CE$3="Attendance",
INDEX('Attendance Dump'!$E$2:$AI$400,
MATCH($A186,'Attendance Dump'!$B$2:$B$400,0),
MATCH(CE$2,'Attendance Dump'!$E$1:$AI$1,0)
),
INDEX('Active Hour''s Dump'!$D$3:$AH$337,
MATCH($C186,'Active Hour''s Dump'!$A$3:$A$337,0),
MATCH(CE$2,'Active Hour''s Dump'!$D$2:$AH$2,0)
))),"")</f>
        <v>471.47400000000005</v>
      </c>
      <c r="CF186" s="13" t="str">
        <f>_xlfn.IFNA(IF(CF$3="Productivity",
INDEX('Productivity Dump'!$E$4:$AJ$500,
MATCH($A186,'Productivity Dump'!$A$4:$A$500,0),
MATCH(CF$2,'Productivity Dump'!$E$3:$AJ$3,0)
),
IF(CF$3="Attendance",
INDEX('Attendance Dump'!$E$2:$AI$400,
MATCH($A186,'Attendance Dump'!$B$2:$B$400,0),
MATCH(CF$2,'Attendance Dump'!$E$1:$AI$1,0)
),
INDEX('Active Hour''s Dump'!$D$3:$AH$337,
MATCH($C186,'Active Hour''s Dump'!$A$3:$A$337,0),
MATCH(CF$2,'Active Hour''s Dump'!$D$2:$AH$2,0)
))),"")</f>
        <v>P</v>
      </c>
      <c r="CG186" s="54">
        <f>_xlfn.IFNA(IF(CG$3="Productivity",
INDEX('Productivity Dump'!$E$4:$AJ$500,
MATCH($A186,'Productivity Dump'!$A$4:$A$500,0),
MATCH(CG$2,'Productivity Dump'!$E$3:$AJ$3,0)
),
IF(CG$3="Attendance",
INDEX('Attendance Dump'!$E$2:$AI$400,
MATCH($A186,'Attendance Dump'!$B$2:$B$400,0),
MATCH(CG$2,'Attendance Dump'!$E$1:$AI$1,0)
),
INDEX('Active Hour''s Dump'!$D$3:$AH$337,
MATCH($C186,'Active Hour''s Dump'!$A$3:$A$337,0),
MATCH(CG$2,'Active Hour''s Dump'!$D$2:$AH$2,0)
))),"")</f>
        <v>3.8333333333333299</v>
      </c>
      <c r="CH186" s="13">
        <f>_xlfn.IFNA(IF(CH$3="Productivity",
INDEX('Productivity Dump'!$E$4:$AJ$500,
MATCH($A186,'Productivity Dump'!$A$4:$A$500,0),
MATCH(CH$2,'Productivity Dump'!$E$3:$AJ$3,0)
),
IF(CH$3="Attendance",
INDEX('Attendance Dump'!$E$2:$AI$400,
MATCH($A186,'Attendance Dump'!$B$2:$B$400,0),
MATCH(CH$2,'Attendance Dump'!$E$1:$AI$1,0)
),
INDEX('Active Hour''s Dump'!$D$3:$AH$337,
MATCH($C186,'Active Hour''s Dump'!$A$3:$A$337,0),
MATCH(CH$2,'Active Hour''s Dump'!$D$2:$AH$2,0)
))),"")</f>
        <v>917.79400000000021</v>
      </c>
      <c r="CI186" s="13" t="str">
        <f>_xlfn.IFNA(IF(CI$3="Productivity",
INDEX('Productivity Dump'!$E$4:$AJ$500,
MATCH($A186,'Productivity Dump'!$A$4:$A$500,0),
MATCH(CI$2,'Productivity Dump'!$E$3:$AJ$3,0)
),
IF(CI$3="Attendance",
INDEX('Attendance Dump'!$E$2:$AI$400,
MATCH($A186,'Attendance Dump'!$B$2:$B$400,0),
MATCH(CI$2,'Attendance Dump'!$E$1:$AI$1,0)
),
INDEX('Active Hour''s Dump'!$D$3:$AH$337,
MATCH($C186,'Active Hour''s Dump'!$A$3:$A$337,0),
MATCH(CI$2,'Active Hour''s Dump'!$D$2:$AH$2,0)
))),"")</f>
        <v>P</v>
      </c>
      <c r="CJ186" s="54">
        <f>_xlfn.IFNA(IF(CJ$3="Productivity",
INDEX('Productivity Dump'!$E$4:$AJ$500,
MATCH($A186,'Productivity Dump'!$A$4:$A$500,0),
MATCH(CJ$2,'Productivity Dump'!$E$3:$AJ$3,0)
),
IF(CJ$3="Attendance",
INDEX('Attendance Dump'!$E$2:$AI$400,
MATCH($A186,'Attendance Dump'!$B$2:$B$400,0),
MATCH(CJ$2,'Attendance Dump'!$E$1:$AI$1,0)
),
INDEX('Active Hour''s Dump'!$D$3:$AH$337,
MATCH($C186,'Active Hour''s Dump'!$A$3:$A$337,0),
MATCH(CJ$2,'Active Hour''s Dump'!$D$2:$AH$2,0)
))),"")</f>
        <v>7.9166666666666696</v>
      </c>
      <c r="CK186" s="13">
        <f>_xlfn.IFNA(IF(CK$3="Productivity",
INDEX('Productivity Dump'!$E$4:$AJ$500,
MATCH($A186,'Productivity Dump'!$A$4:$A$500,0),
MATCH(CK$2,'Productivity Dump'!$E$3:$AJ$3,0)
),
IF(CK$3="Attendance",
INDEX('Attendance Dump'!$E$2:$AI$400,
MATCH($A186,'Attendance Dump'!$B$2:$B$400,0),
MATCH(CK$2,'Attendance Dump'!$E$1:$AI$1,0)
),
INDEX('Active Hour''s Dump'!$D$3:$AH$337,
MATCH($C186,'Active Hour''s Dump'!$A$3:$A$337,0),
MATCH(CK$2,'Active Hour''s Dump'!$D$2:$AH$2,0)
))),"")</f>
        <v>900.04099999999983</v>
      </c>
      <c r="CL186" s="13" t="str">
        <f>_xlfn.IFNA(IF(CL$3="Productivity",
INDEX('Productivity Dump'!$E$4:$AJ$500,
MATCH($A186,'Productivity Dump'!$A$4:$A$500,0),
MATCH(CL$2,'Productivity Dump'!$E$3:$AJ$3,0)
),
IF(CL$3="Attendance",
INDEX('Attendance Dump'!$E$2:$AI$400,
MATCH($A186,'Attendance Dump'!$B$2:$B$400,0),
MATCH(CL$2,'Attendance Dump'!$E$1:$AI$1,0)
),
INDEX('Active Hour''s Dump'!$D$3:$AH$337,
MATCH($C186,'Active Hour''s Dump'!$A$3:$A$337,0),
MATCH(CL$2,'Active Hour''s Dump'!$D$2:$AH$2,0)
))),"")</f>
        <v>P</v>
      </c>
      <c r="CM186" s="54">
        <f>_xlfn.IFNA(IF(CM$3="Productivity",
INDEX('Productivity Dump'!$E$4:$AJ$500,
MATCH($A186,'Productivity Dump'!$A$4:$A$500,0),
MATCH(CM$2,'Productivity Dump'!$E$3:$AJ$3,0)
),
IF(CM$3="Attendance",
INDEX('Attendance Dump'!$E$2:$AI$400,
MATCH($A186,'Attendance Dump'!$B$2:$B$400,0),
MATCH(CM$2,'Attendance Dump'!$E$1:$AI$1,0)
),
INDEX('Active Hour''s Dump'!$D$3:$AH$337,
MATCH($C186,'Active Hour''s Dump'!$A$3:$A$337,0),
MATCH(CM$2,'Active Hour''s Dump'!$D$2:$AH$2,0)
))),"")</f>
        <v>8.25</v>
      </c>
      <c r="CN186" s="13">
        <f>_xlfn.IFNA(IF(CN$3="Productivity",
INDEX('Productivity Dump'!$E$4:$AJ$500,
MATCH($A186,'Productivity Dump'!$A$4:$A$500,0),
MATCH(CN$2,'Productivity Dump'!$E$3:$AJ$3,0)
),
IF(CN$3="Attendance",
INDEX('Attendance Dump'!$E$2:$AI$400,
MATCH($A186,'Attendance Dump'!$B$2:$B$400,0),
MATCH(CN$2,'Attendance Dump'!$E$1:$AI$1,0)
),
INDEX('Active Hour''s Dump'!$D$3:$AH$337,
MATCH($C186,'Active Hour''s Dump'!$A$3:$A$337,0),
MATCH(CN$2,'Active Hour''s Dump'!$D$2:$AH$2,0)
))),"")</f>
        <v>0</v>
      </c>
      <c r="CO186" s="13">
        <f>_xlfn.IFNA(IF(CO$3="Productivity",
INDEX('Productivity Dump'!$E$4:$AJ$500,
MATCH($A186,'Productivity Dump'!$A$4:$A$500,0),
MATCH(CO$2,'Productivity Dump'!$E$3:$AJ$3,0)
),
IF(CO$3="Attendance",
INDEX('Attendance Dump'!$E$2:$AI$400,
MATCH($A186,'Attendance Dump'!$B$2:$B$400,0),
MATCH(CO$2,'Attendance Dump'!$E$1:$AI$1,0)
),
INDEX('Active Hour''s Dump'!$D$3:$AH$337,
MATCH($C186,'Active Hour''s Dump'!$A$3:$A$337,0),
MATCH(CO$2,'Active Hour''s Dump'!$D$2:$AH$2,0)
))),"")</f>
        <v>0</v>
      </c>
      <c r="CP186" s="54">
        <f>_xlfn.IFNA(IF(CP$3="Productivity",
INDEX('Productivity Dump'!$E$4:$AJ$500,
MATCH($A186,'Productivity Dump'!$A$4:$A$500,0),
MATCH(CP$2,'Productivity Dump'!$E$3:$AJ$3,0)
),
IF(CP$3="Attendance",
INDEX('Attendance Dump'!$E$2:$AI$400,
MATCH($A186,'Attendance Dump'!$B$2:$B$400,0),
MATCH(CP$2,'Attendance Dump'!$E$1:$AI$1,0)
),
INDEX('Active Hour''s Dump'!$D$3:$AH$337,
MATCH($C186,'Active Hour''s Dump'!$A$3:$A$337,0),
MATCH(CP$2,'Active Hour''s Dump'!$D$2:$AH$2,0)
))),"")</f>
        <v>0</v>
      </c>
      <c r="CQ186" s="13">
        <f>_xlfn.IFNA(IF(CQ$3="Productivity",
INDEX('Productivity Dump'!$E$4:$AJ$500,
MATCH($A186,'Productivity Dump'!$A$4:$A$500,0),
MATCH(CQ$2,'Productivity Dump'!$E$3:$AJ$3,0)
),
IF(CQ$3="Attendance",
INDEX('Attendance Dump'!$E$2:$AI$400,
MATCH($A186,'Attendance Dump'!$B$2:$B$400,0),
MATCH(CQ$2,'Attendance Dump'!$E$1:$AI$1,0)
),
INDEX('Active Hour''s Dump'!$D$3:$AH$337,
MATCH($C186,'Active Hour''s Dump'!$A$3:$A$337,0),
MATCH(CQ$2,'Active Hour''s Dump'!$D$2:$AH$2,0)
))),"")</f>
        <v>0</v>
      </c>
      <c r="CR186" s="13">
        <f>_xlfn.IFNA(IF(CR$3="Productivity",
INDEX('Productivity Dump'!$E$4:$AJ$500,
MATCH($A186,'Productivity Dump'!$A$4:$A$500,0),
MATCH(CR$2,'Productivity Dump'!$E$3:$AJ$3,0)
),
IF(CR$3="Attendance",
INDEX('Attendance Dump'!$E$2:$AI$400,
MATCH($A186,'Attendance Dump'!$B$2:$B$400,0),
MATCH(CR$2,'Attendance Dump'!$E$1:$AI$1,0)
),
INDEX('Active Hour''s Dump'!$D$3:$AH$337,
MATCH($C186,'Active Hour''s Dump'!$A$3:$A$337,0),
MATCH(CR$2,'Active Hour''s Dump'!$D$2:$AH$2,0)
))),"")</f>
        <v>0</v>
      </c>
      <c r="CS186" s="54">
        <f>_xlfn.IFNA(IF(CS$3="Productivity",
INDEX('Productivity Dump'!$E$4:$AJ$500,
MATCH($A186,'Productivity Dump'!$A$4:$A$500,0),
MATCH(CS$2,'Productivity Dump'!$E$3:$AJ$3,0)
),
IF(CS$3="Attendance",
INDEX('Attendance Dump'!$E$2:$AI$400,
MATCH($A186,'Attendance Dump'!$B$2:$B$400,0),
MATCH(CS$2,'Attendance Dump'!$E$1:$AI$1,0)
),
INDEX('Active Hour''s Dump'!$D$3:$AH$337,
MATCH($C186,'Active Hour''s Dump'!$A$3:$A$337,0),
MATCH(CS$2,'Active Hour''s Dump'!$D$2:$AH$2,0)
))),"")</f>
        <v>0</v>
      </c>
      <c r="CT186" s="13">
        <f>_xlfn.IFNA(IF(CT$3="Productivity",
INDEX('Productivity Dump'!$E$4:$AJ$500,
MATCH($A186,'Productivity Dump'!$A$4:$A$500,0),
MATCH(CT$2,'Productivity Dump'!$E$3:$AJ$3,0)
),
IF(CT$3="Attendance",
INDEX('Attendance Dump'!$E$2:$AI$400,
MATCH($A186,'Attendance Dump'!$B$2:$B$400,0),
MATCH(CT$2,'Attendance Dump'!$E$1:$AI$1,0)
),
INDEX('Active Hour''s Dump'!$D$3:$AH$337,
MATCH($C186,'Active Hour''s Dump'!$A$3:$A$337,0),
MATCH(CT$2,'Active Hour''s Dump'!$D$2:$AH$2,0)
))),"")</f>
        <v>0</v>
      </c>
      <c r="CU186" s="13">
        <f>_xlfn.IFNA(IF(CU$3="Productivity",
INDEX('Productivity Dump'!$E$4:$AJ$500,
MATCH($A186,'Productivity Dump'!$A$4:$A$500,0),
MATCH(CU$2,'Productivity Dump'!$E$3:$AJ$3,0)
),
IF(CU$3="Attendance",
INDEX('Attendance Dump'!$E$2:$AI$400,
MATCH($A186,'Attendance Dump'!$B$2:$B$400,0),
MATCH(CU$2,'Attendance Dump'!$E$1:$AI$1,0)
),
INDEX('Active Hour''s Dump'!$D$3:$AH$337,
MATCH($C186,'Active Hour''s Dump'!$A$3:$A$337,0),
MATCH(CU$2,'Active Hour''s Dump'!$D$2:$AH$2,0)
))),"")</f>
        <v>0</v>
      </c>
      <c r="CV186" s="54">
        <f>_xlfn.IFNA(IF(CV$3="Productivity",
INDEX('Productivity Dump'!$E$4:$AJ$500,
MATCH($A186,'Productivity Dump'!$A$4:$A$500,0),
MATCH(CV$2,'Productivity Dump'!$E$3:$AJ$3,0)
),
IF(CV$3="Attendance",
INDEX('Attendance Dump'!$E$2:$AI$400,
MATCH($A186,'Attendance Dump'!$B$2:$B$400,0),
MATCH(CV$2,'Attendance Dump'!$E$1:$AI$1,0)
),
INDEX('Active Hour''s Dump'!$D$3:$AH$337,
MATCH($C186,'Active Hour''s Dump'!$A$3:$A$337,0),
MATCH(CV$2,'Active Hour''s Dump'!$D$2:$AH$2,0)
))),"")</f>
        <v>0</v>
      </c>
      <c r="CW186" s="13"/>
      <c r="CX186" s="13"/>
      <c r="CY186" s="54"/>
      <c r="DA186" s="57">
        <f t="shared" si="81"/>
        <v>168.41666666666663</v>
      </c>
      <c r="DB186" s="35">
        <f t="shared" si="82"/>
        <v>18125.488000000001</v>
      </c>
      <c r="DC186" s="35">
        <f t="shared" si="77"/>
        <v>956.31739999998899</v>
      </c>
      <c r="DD186" s="35">
        <f t="shared" ca="1" si="80"/>
        <v>0</v>
      </c>
      <c r="DF186" s="32" cm="1">
        <f t="array" ref="DF186">SUMPRODUCT(
    (MOD(COLUMN(H186:CV186) - COLUMN(H186), 3) = 0) *
    (H186:CV186 = 0) *
    (I186:CW186 = "P") *
    (COUNTIF(UKHoliday, H$2:CV$2) = 0)
)</f>
        <v>1</v>
      </c>
      <c r="DG186" s="33" cm="1">
        <f t="array" ref="DG186">SUMPRODUCT(
  (MOD(COLUMN(H186:CV186) - COLUMN(H186), 3) = 0) *
  (H186:CV186 &gt; 0) *
  (H186:CV186 &lt; 0.5 * IF(((WEEKDAY(H$2:CV$2, 2) = 1) + (WEEKDAY(H$2:CV$2, 2) = 6)), G186, F186)) *
  (I186:CW186 = "P") *
  (COUNTIF(UKHoliday, H$2:CV$2) = 0)
)</f>
        <v>0</v>
      </c>
      <c r="DH186" s="33" cm="1">
        <f t="array" ref="DH186">SUMPRODUCT(
  (MOD(COLUMN(H186:CV186) - COLUMN(H186), 3) = 0) *
  (H186:CV186 &gt; 0.5 * IF(((WEEKDAY(H$2:CV$2, 2) = 1) + (WEEKDAY(H$2:CV$2, 2) = 6)), $G186, $F186)) *
  (H186:CV186 &lt; 0.8 * IF(((WEEKDAY(H$2:CV$2, 2) = 1) + (WEEKDAY(H$2:CV$2, 2) = 6)), $G186, $F186)) *
  (I186:CW186 = "P") *
  (COUNTIF(UKHoliday, H$2:CV$2) = 0)
)</f>
        <v>2</v>
      </c>
      <c r="DI186" s="33" cm="1">
        <f t="array" ref="DI186">SUMPRODUCT(
  (MOD(COLUMN(H186:CV186) - COLUMN(H186), 3) = 0) *
  (H186:CV186 &gt; 0.8 * IF(((WEEKDAY(H$2:CV$2, 2) = 1) + (WEEKDAY(H$2:CV$2, 2) = 6)), $G186, $F186)) *
  (H186:CV186 &lt; 1 * IF(((WEEKDAY(H$2:CV$2, 2) = 1) + (WEEKDAY(H$2:CV$2, 2) = 6)), $G186, $F186)) *
  (I186:CW186 = "P") *
  (COUNTIF(UKHoliday, H$2:CV$2) = 0)
)</f>
        <v>12</v>
      </c>
    </row>
    <row r="187" spans="1:113" x14ac:dyDescent="0.3">
      <c r="A187" s="39" t="s">
        <v>255</v>
      </c>
      <c r="B187" s="39" t="s">
        <v>254</v>
      </c>
      <c r="C187" s="9" t="s">
        <v>705</v>
      </c>
      <c r="D187" s="62" t="s">
        <v>555</v>
      </c>
      <c r="E187" s="35">
        <v>22000</v>
      </c>
      <c r="F187" s="35">
        <f t="shared" si="78"/>
        <v>1100</v>
      </c>
      <c r="G187" s="35">
        <f t="shared" si="79"/>
        <v>550</v>
      </c>
      <c r="H187" s="13">
        <f>_xlfn.IFNA(IF(H$3="Productivity",
INDEX('Productivity Dump'!$E$4:$AJ$500,
MATCH($A187,'Productivity Dump'!$A$4:$A$500,0),
MATCH(H$2,'Productivity Dump'!$E$3:$AJ$3,0)
),
IF(H$3="Attendance",
INDEX('Attendance Dump'!$E$2:$AI$400,
MATCH($A187,'Attendance Dump'!$B$2:$B$400,0),
MATCH(H$2,'Attendance Dump'!$E$1:$AI$1,0)
),
INDEX('Active Hour''s Dump'!$D$3:$AH$337,
MATCH($C187,'Active Hour''s Dump'!$A$3:$A$337,0),
MATCH(H$2,'Active Hour''s Dump'!$D$2:$AH$2,0)
))),"")</f>
        <v>1007.9989999999996</v>
      </c>
      <c r="I187" s="13" t="str">
        <f>_xlfn.IFNA(IF(I$3="Productivity",
INDEX('Productivity Dump'!$E$4:$AJ$500,
MATCH($A187,'Productivity Dump'!$A$4:$A$500,0),
MATCH(I$2,'Productivity Dump'!$E$3:$AJ$3,0)
),
IF(I$3="Attendance",
INDEX('Attendance Dump'!$E$2:$AI$400,
MATCH($A187,'Attendance Dump'!$B$2:$B$400,0),
MATCH(I$2,'Attendance Dump'!$E$1:$AI$1,0)
),
INDEX('Active Hour''s Dump'!$D$3:$AH$337,
MATCH($C187,'Active Hour''s Dump'!$A$3:$A$337,0),
MATCH(I$2,'Active Hour''s Dump'!$D$2:$AH$2,0)
))),"")</f>
        <v>P</v>
      </c>
      <c r="J187" s="54">
        <f>_xlfn.IFNA(IF(J$3="Productivity",
INDEX('Productivity Dump'!$E$4:$AJ$500,
MATCH($A187,'Productivity Dump'!$A$4:$A$500,0),
MATCH(J$2,'Productivity Dump'!$E$3:$AJ$3,0)
),
IF(J$3="Attendance",
INDEX('Attendance Dump'!$E$2:$AI$400,
MATCH($A187,'Attendance Dump'!$B$2:$B$400,0),
MATCH(J$2,'Attendance Dump'!$E$1:$AI$1,0)
),
INDEX('Active Hour''s Dump'!$D$3:$AH$337,
MATCH($C187,'Active Hour''s Dump'!$A$3:$A$337,0),
MATCH(J$2,'Active Hour''s Dump'!$D$2:$AH$2,0)
))),"")</f>
        <v>5.5</v>
      </c>
      <c r="K187" s="13">
        <f>_xlfn.IFNA(IF(K$3="Productivity",
INDEX('Productivity Dump'!$E$4:$AJ$500,
MATCH($A187,'Productivity Dump'!$A$4:$A$500,0),
MATCH(K$2,'Productivity Dump'!$E$3:$AJ$3,0)
),
IF(K$3="Attendance",
INDEX('Attendance Dump'!$E$2:$AI$400,
MATCH($A187,'Attendance Dump'!$B$2:$B$400,0),
MATCH(K$2,'Attendance Dump'!$E$1:$AI$1,0)
),
INDEX('Active Hour''s Dump'!$D$3:$AH$337,
MATCH($C187,'Active Hour''s Dump'!$A$3:$A$337,0),
MATCH(K$2,'Active Hour''s Dump'!$D$2:$AH$2,0)
))),"")</f>
        <v>987.93999999999994</v>
      </c>
      <c r="L187" s="13" t="str">
        <f>_xlfn.IFNA(IF(L$3="Productivity",
INDEX('Productivity Dump'!$E$4:$AJ$500,
MATCH($A187,'Productivity Dump'!$A$4:$A$500,0),
MATCH(L$2,'Productivity Dump'!$E$3:$AJ$3,0)
),
IF(L$3="Attendance",
INDEX('Attendance Dump'!$E$2:$AI$400,
MATCH($A187,'Attendance Dump'!$B$2:$B$400,0),
MATCH(L$2,'Attendance Dump'!$E$1:$AI$1,0)
),
INDEX('Active Hour''s Dump'!$D$3:$AH$337,
MATCH($C187,'Active Hour''s Dump'!$A$3:$A$337,0),
MATCH(L$2,'Active Hour''s Dump'!$D$2:$AH$2,0)
))),"")</f>
        <v>P</v>
      </c>
      <c r="M187" s="54">
        <f>_xlfn.IFNA(IF(M$3="Productivity",
INDEX('Productivity Dump'!$E$4:$AJ$500,
MATCH($A187,'Productivity Dump'!$A$4:$A$500,0),
MATCH(M$2,'Productivity Dump'!$E$3:$AJ$3,0)
),
IF(M$3="Attendance",
INDEX('Attendance Dump'!$E$2:$AI$400,
MATCH($A187,'Attendance Dump'!$B$2:$B$400,0),
MATCH(M$2,'Attendance Dump'!$E$1:$AI$1,0)
),
INDEX('Active Hour''s Dump'!$D$3:$AH$337,
MATCH($C187,'Active Hour''s Dump'!$A$3:$A$337,0),
MATCH(M$2,'Active Hour''s Dump'!$D$2:$AH$2,0)
))),"")</f>
        <v>5.75</v>
      </c>
      <c r="N187" s="13">
        <f>_xlfn.IFNA(IF(N$3="Productivity",
INDEX('Productivity Dump'!$E$4:$AJ$500,
MATCH($A187,'Productivity Dump'!$A$4:$A$500,0),
MATCH(N$2,'Productivity Dump'!$E$3:$AJ$3,0)
),
IF(N$3="Attendance",
INDEX('Attendance Dump'!$E$2:$AI$400,
MATCH($A187,'Attendance Dump'!$B$2:$B$400,0),
MATCH(N$2,'Attendance Dump'!$E$1:$AI$1,0)
),
INDEX('Active Hour''s Dump'!$D$3:$AH$337,
MATCH($C187,'Active Hour''s Dump'!$A$3:$A$337,0),
MATCH(N$2,'Active Hour''s Dump'!$D$2:$AH$2,0)
))),"")</f>
        <v>645.33899999999971</v>
      </c>
      <c r="O187" s="13" t="str">
        <f>_xlfn.IFNA(IF(O$3="Productivity",
INDEX('Productivity Dump'!$E$4:$AJ$500,
MATCH($A187,'Productivity Dump'!$A$4:$A$500,0),
MATCH(O$2,'Productivity Dump'!$E$3:$AJ$3,0)
),
IF(O$3="Attendance",
INDEX('Attendance Dump'!$E$2:$AI$400,
MATCH($A187,'Attendance Dump'!$B$2:$B$400,0),
MATCH(O$2,'Attendance Dump'!$E$1:$AI$1,0)
),
INDEX('Active Hour''s Dump'!$D$3:$AH$337,
MATCH($C187,'Active Hour''s Dump'!$A$3:$A$337,0),
MATCH(O$2,'Active Hour''s Dump'!$D$2:$AH$2,0)
))),"")</f>
        <v>P</v>
      </c>
      <c r="P187" s="54">
        <f>_xlfn.IFNA(IF(P$3="Productivity",
INDEX('Productivity Dump'!$E$4:$AJ$500,
MATCH($A187,'Productivity Dump'!$A$4:$A$500,0),
MATCH(P$2,'Productivity Dump'!$E$3:$AJ$3,0)
),
IF(P$3="Attendance",
INDEX('Attendance Dump'!$E$2:$AI$400,
MATCH($A187,'Attendance Dump'!$B$2:$B$400,0),
MATCH(P$2,'Attendance Dump'!$E$1:$AI$1,0)
),
INDEX('Active Hour''s Dump'!$D$3:$AH$337,
MATCH($C187,'Active Hour''s Dump'!$A$3:$A$337,0),
MATCH(P$2,'Active Hour''s Dump'!$D$2:$AH$2,0)
))),"")</f>
        <v>4.4166666666666696</v>
      </c>
      <c r="Q187" s="13">
        <f>_xlfn.IFNA(IF(Q$3="Productivity",
INDEX('Productivity Dump'!$E$4:$AJ$500,
MATCH($A187,'Productivity Dump'!$A$4:$A$500,0),
MATCH(Q$2,'Productivity Dump'!$E$3:$AJ$3,0)
),
IF(Q$3="Attendance",
INDEX('Attendance Dump'!$E$2:$AI$400,
MATCH($A187,'Attendance Dump'!$B$2:$B$400,0),
MATCH(Q$2,'Attendance Dump'!$E$1:$AI$1,0)
),
INDEX('Active Hour''s Dump'!$D$3:$AH$337,
MATCH($C187,'Active Hour''s Dump'!$A$3:$A$337,0),
MATCH(Q$2,'Active Hour''s Dump'!$D$2:$AH$2,0)
))),"")</f>
        <v>0</v>
      </c>
      <c r="R187" s="13" t="str">
        <f>_xlfn.IFNA(IF(R$3="Productivity",
INDEX('Productivity Dump'!$E$4:$AJ$500,
MATCH($A187,'Productivity Dump'!$A$4:$A$500,0),
MATCH(R$2,'Productivity Dump'!$E$3:$AJ$3,0)
),
IF(R$3="Attendance",
INDEX('Attendance Dump'!$E$2:$AI$400,
MATCH($A187,'Attendance Dump'!$B$2:$B$400,0),
MATCH(R$2,'Attendance Dump'!$E$1:$AI$1,0)
),
INDEX('Active Hour''s Dump'!$D$3:$AH$337,
MATCH($C187,'Active Hour''s Dump'!$A$3:$A$337,0),
MATCH(R$2,'Active Hour''s Dump'!$D$2:$AH$2,0)
))),"")</f>
        <v>WO</v>
      </c>
      <c r="S187" s="54">
        <f>_xlfn.IFNA(IF(S$3="Productivity",
INDEX('Productivity Dump'!$E$4:$AJ$500,
MATCH($A187,'Productivity Dump'!$A$4:$A$500,0),
MATCH(S$2,'Productivity Dump'!$E$3:$AJ$3,0)
),
IF(S$3="Attendance",
INDEX('Attendance Dump'!$E$2:$AI$400,
MATCH($A187,'Attendance Dump'!$B$2:$B$400,0),
MATCH(S$2,'Attendance Dump'!$E$1:$AI$1,0)
),
INDEX('Active Hour''s Dump'!$D$3:$AH$337,
MATCH($C187,'Active Hour''s Dump'!$A$3:$A$337,0),
MATCH(S$2,'Active Hour''s Dump'!$D$2:$AH$2,0)
))),"")</f>
        <v>0</v>
      </c>
      <c r="T187" s="13">
        <f>_xlfn.IFNA(IF(T$3="Productivity",
INDEX('Productivity Dump'!$E$4:$AJ$500,
MATCH($A187,'Productivity Dump'!$A$4:$A$500,0),
MATCH(T$2,'Productivity Dump'!$E$3:$AJ$3,0)
),
IF(T$3="Attendance",
INDEX('Attendance Dump'!$E$2:$AI$400,
MATCH($A187,'Attendance Dump'!$B$2:$B$400,0),
MATCH(T$2,'Attendance Dump'!$E$1:$AI$1,0)
),
INDEX('Active Hour''s Dump'!$D$3:$AH$337,
MATCH($C187,'Active Hour''s Dump'!$A$3:$A$337,0),
MATCH(T$2,'Active Hour''s Dump'!$D$2:$AH$2,0)
))),"")</f>
        <v>445.38700000000006</v>
      </c>
      <c r="U187" s="13" t="str">
        <f>_xlfn.IFNA(IF(U$3="Productivity",
INDEX('Productivity Dump'!$E$4:$AJ$500,
MATCH($A187,'Productivity Dump'!$A$4:$A$500,0),
MATCH(U$2,'Productivity Dump'!$E$3:$AJ$3,0)
),
IF(U$3="Attendance",
INDEX('Attendance Dump'!$E$2:$AI$400,
MATCH($A187,'Attendance Dump'!$B$2:$B$400,0),
MATCH(U$2,'Attendance Dump'!$E$1:$AI$1,0)
),
INDEX('Active Hour''s Dump'!$D$3:$AH$337,
MATCH($C187,'Active Hour''s Dump'!$A$3:$A$337,0),
MATCH(U$2,'Active Hour''s Dump'!$D$2:$AH$2,0)
))),"")</f>
        <v>P</v>
      </c>
      <c r="V187" s="54">
        <f>_xlfn.IFNA(IF(V$3="Productivity",
INDEX('Productivity Dump'!$E$4:$AJ$500,
MATCH($A187,'Productivity Dump'!$A$4:$A$500,0),
MATCH(V$2,'Productivity Dump'!$E$3:$AJ$3,0)
),
IF(V$3="Attendance",
INDEX('Attendance Dump'!$E$2:$AI$400,
MATCH($A187,'Attendance Dump'!$B$2:$B$400,0),
MATCH(V$2,'Attendance Dump'!$E$1:$AI$1,0)
),
INDEX('Active Hour''s Dump'!$D$3:$AH$337,
MATCH($C187,'Active Hour''s Dump'!$A$3:$A$337,0),
MATCH(V$2,'Active Hour''s Dump'!$D$2:$AH$2,0)
))),"")</f>
        <v>2.3333333333333299</v>
      </c>
      <c r="W187" s="13">
        <f>_xlfn.IFNA(IF(W$3="Productivity",
INDEX('Productivity Dump'!$E$4:$AJ$500,
MATCH($A187,'Productivity Dump'!$A$4:$A$500,0),
MATCH(W$2,'Productivity Dump'!$E$3:$AJ$3,0)
),
IF(W$3="Attendance",
INDEX('Attendance Dump'!$E$2:$AI$400,
MATCH($A187,'Attendance Dump'!$B$2:$B$400,0),
MATCH(W$2,'Attendance Dump'!$E$1:$AI$1,0)
),
INDEX('Active Hour''s Dump'!$D$3:$AH$337,
MATCH($C187,'Active Hour''s Dump'!$A$3:$A$337,0),
MATCH(W$2,'Active Hour''s Dump'!$D$2:$AH$2,0)
))),"")</f>
        <v>1031.7460000000001</v>
      </c>
      <c r="X187" s="13" t="str">
        <f>_xlfn.IFNA(IF(X$3="Productivity",
INDEX('Productivity Dump'!$E$4:$AJ$500,
MATCH($A187,'Productivity Dump'!$A$4:$A$500,0),
MATCH(X$2,'Productivity Dump'!$E$3:$AJ$3,0)
),
IF(X$3="Attendance",
INDEX('Attendance Dump'!$E$2:$AI$400,
MATCH($A187,'Attendance Dump'!$B$2:$B$400,0),
MATCH(X$2,'Attendance Dump'!$E$1:$AI$1,0)
),
INDEX('Active Hour''s Dump'!$D$3:$AH$337,
MATCH($C187,'Active Hour''s Dump'!$A$3:$A$337,0),
MATCH(X$2,'Active Hour''s Dump'!$D$2:$AH$2,0)
))),"")</f>
        <v>P</v>
      </c>
      <c r="Y187" s="54">
        <f>_xlfn.IFNA(IF(Y$3="Productivity",
INDEX('Productivity Dump'!$E$4:$AJ$500,
MATCH($A187,'Productivity Dump'!$A$4:$A$500,0),
MATCH(Y$2,'Productivity Dump'!$E$3:$AJ$3,0)
),
IF(Y$3="Attendance",
INDEX('Attendance Dump'!$E$2:$AI$400,
MATCH($A187,'Attendance Dump'!$B$2:$B$400,0),
MATCH(Y$2,'Attendance Dump'!$E$1:$AI$1,0)
),
INDEX('Active Hour''s Dump'!$D$3:$AH$337,
MATCH($C187,'Active Hour''s Dump'!$A$3:$A$337,0),
MATCH(Y$2,'Active Hour''s Dump'!$D$2:$AH$2,0)
))),"")</f>
        <v>5.8333333333333304</v>
      </c>
      <c r="Z187" s="13">
        <f>_xlfn.IFNA(IF(Z$3="Productivity",
INDEX('Productivity Dump'!$E$4:$AJ$500,
MATCH($A187,'Productivity Dump'!$A$4:$A$500,0),
MATCH(Z$2,'Productivity Dump'!$E$3:$AJ$3,0)
),
IF(Z$3="Attendance",
INDEX('Attendance Dump'!$E$2:$AI$400,
MATCH($A187,'Attendance Dump'!$B$2:$B$400,0),
MATCH(Z$2,'Attendance Dump'!$E$1:$AI$1,0)
),
INDEX('Active Hour''s Dump'!$D$3:$AH$337,
MATCH($C187,'Active Hour''s Dump'!$A$3:$A$337,0),
MATCH(Z$2,'Active Hour''s Dump'!$D$2:$AH$2,0)
))),"")</f>
        <v>1002.9129999999999</v>
      </c>
      <c r="AA187" s="13" t="str">
        <f>_xlfn.IFNA(IF(AA$3="Productivity",
INDEX('Productivity Dump'!$E$4:$AJ$500,
MATCH($A187,'Productivity Dump'!$A$4:$A$500,0),
MATCH(AA$2,'Productivity Dump'!$E$3:$AJ$3,0)
),
IF(AA$3="Attendance",
INDEX('Attendance Dump'!$E$2:$AI$400,
MATCH($A187,'Attendance Dump'!$B$2:$B$400,0),
MATCH(AA$2,'Attendance Dump'!$E$1:$AI$1,0)
),
INDEX('Active Hour''s Dump'!$D$3:$AH$337,
MATCH($C187,'Active Hour''s Dump'!$A$3:$A$337,0),
MATCH(AA$2,'Active Hour''s Dump'!$D$2:$AH$2,0)
))),"")</f>
        <v>P</v>
      </c>
      <c r="AB187" s="54">
        <f>_xlfn.IFNA(IF(AB$3="Productivity",
INDEX('Productivity Dump'!$E$4:$AJ$500,
MATCH($A187,'Productivity Dump'!$A$4:$A$500,0),
MATCH(AB$2,'Productivity Dump'!$E$3:$AJ$3,0)
),
IF(AB$3="Attendance",
INDEX('Attendance Dump'!$E$2:$AI$400,
MATCH($A187,'Attendance Dump'!$B$2:$B$400,0),
MATCH(AB$2,'Attendance Dump'!$E$1:$AI$1,0)
),
INDEX('Active Hour''s Dump'!$D$3:$AH$337,
MATCH($C187,'Active Hour''s Dump'!$A$3:$A$337,0),
MATCH(AB$2,'Active Hour''s Dump'!$D$2:$AH$2,0)
))),"")</f>
        <v>5.9166666666666696</v>
      </c>
      <c r="AC187" s="13">
        <f>_xlfn.IFNA(IF(AC$3="Productivity",
INDEX('Productivity Dump'!$E$4:$AJ$500,
MATCH($A187,'Productivity Dump'!$A$4:$A$500,0),
MATCH(AC$2,'Productivity Dump'!$E$3:$AJ$3,0)
),
IF(AC$3="Attendance",
INDEX('Attendance Dump'!$E$2:$AI$400,
MATCH($A187,'Attendance Dump'!$B$2:$B$400,0),
MATCH(AC$2,'Attendance Dump'!$E$1:$AI$1,0)
),
INDEX('Active Hour''s Dump'!$D$3:$AH$337,
MATCH($C187,'Active Hour''s Dump'!$A$3:$A$337,0),
MATCH(AC$2,'Active Hour''s Dump'!$D$2:$AH$2,0)
))),"")</f>
        <v>916.05</v>
      </c>
      <c r="AD187" s="13" t="str">
        <f>_xlfn.IFNA(IF(AD$3="Productivity",
INDEX('Productivity Dump'!$E$4:$AJ$500,
MATCH($A187,'Productivity Dump'!$A$4:$A$500,0),
MATCH(AD$2,'Productivity Dump'!$E$3:$AJ$3,0)
),
IF(AD$3="Attendance",
INDEX('Attendance Dump'!$E$2:$AI$400,
MATCH($A187,'Attendance Dump'!$B$2:$B$400,0),
MATCH(AD$2,'Attendance Dump'!$E$1:$AI$1,0)
),
INDEX('Active Hour''s Dump'!$D$3:$AH$337,
MATCH($C187,'Active Hour''s Dump'!$A$3:$A$337,0),
MATCH(AD$2,'Active Hour''s Dump'!$D$2:$AH$2,0)
))),"")</f>
        <v>P</v>
      </c>
      <c r="AE187" s="54">
        <f>_xlfn.IFNA(IF(AE$3="Productivity",
INDEX('Productivity Dump'!$E$4:$AJ$500,
MATCH($A187,'Productivity Dump'!$A$4:$A$500,0),
MATCH(AE$2,'Productivity Dump'!$E$3:$AJ$3,0)
),
IF(AE$3="Attendance",
INDEX('Attendance Dump'!$E$2:$AI$400,
MATCH($A187,'Attendance Dump'!$B$2:$B$400,0),
MATCH(AE$2,'Attendance Dump'!$E$1:$AI$1,0)
),
INDEX('Active Hour''s Dump'!$D$3:$AH$337,
MATCH($C187,'Active Hour''s Dump'!$A$3:$A$337,0),
MATCH(AE$2,'Active Hour''s Dump'!$D$2:$AH$2,0)
))),"")</f>
        <v>5.75</v>
      </c>
      <c r="AF187" s="13">
        <f>_xlfn.IFNA(IF(AF$3="Productivity",
INDEX('Productivity Dump'!$E$4:$AJ$500,
MATCH($A187,'Productivity Dump'!$A$4:$A$500,0),
MATCH(AF$2,'Productivity Dump'!$E$3:$AJ$3,0)
),
IF(AF$3="Attendance",
INDEX('Attendance Dump'!$E$2:$AI$400,
MATCH($A187,'Attendance Dump'!$B$2:$B$400,0),
MATCH(AF$2,'Attendance Dump'!$E$1:$AI$1,0)
),
INDEX('Active Hour''s Dump'!$D$3:$AH$337,
MATCH($C187,'Active Hour''s Dump'!$A$3:$A$337,0),
MATCH(AF$2,'Active Hour''s Dump'!$D$2:$AH$2,0)
))),"")</f>
        <v>0</v>
      </c>
      <c r="AG187" s="13" t="str">
        <f>_xlfn.IFNA(IF(AG$3="Productivity",
INDEX('Productivity Dump'!$E$4:$AJ$500,
MATCH($A187,'Productivity Dump'!$A$4:$A$500,0),
MATCH(AG$2,'Productivity Dump'!$E$3:$AJ$3,0)
),
IF(AG$3="Attendance",
INDEX('Attendance Dump'!$E$2:$AI$400,
MATCH($A187,'Attendance Dump'!$B$2:$B$400,0),
MATCH(AG$2,'Attendance Dump'!$E$1:$AI$1,0)
),
INDEX('Active Hour''s Dump'!$D$3:$AH$337,
MATCH($C187,'Active Hour''s Dump'!$A$3:$A$337,0),
MATCH(AG$2,'Active Hour''s Dump'!$D$2:$AH$2,0)
))),"")</f>
        <v>PL</v>
      </c>
      <c r="AH187" s="54">
        <f>_xlfn.IFNA(IF(AH$3="Productivity",
INDEX('Productivity Dump'!$E$4:$AJ$500,
MATCH($A187,'Productivity Dump'!$A$4:$A$500,0),
MATCH(AH$2,'Productivity Dump'!$E$3:$AJ$3,0)
),
IF(AH$3="Attendance",
INDEX('Attendance Dump'!$E$2:$AI$400,
MATCH($A187,'Attendance Dump'!$B$2:$B$400,0),
MATCH(AH$2,'Attendance Dump'!$E$1:$AI$1,0)
),
INDEX('Active Hour''s Dump'!$D$3:$AH$337,
MATCH($C187,'Active Hour''s Dump'!$A$3:$A$337,0),
MATCH(AH$2,'Active Hour''s Dump'!$D$2:$AH$2,0)
))),"")</f>
        <v>0</v>
      </c>
      <c r="AI187" s="13">
        <f>_xlfn.IFNA(IF(AI$3="Productivity",
INDEX('Productivity Dump'!$E$4:$AJ$500,
MATCH($A187,'Productivity Dump'!$A$4:$A$500,0),
MATCH(AI$2,'Productivity Dump'!$E$3:$AJ$3,0)
),
IF(AI$3="Attendance",
INDEX('Attendance Dump'!$E$2:$AI$400,
MATCH($A187,'Attendance Dump'!$B$2:$B$400,0),
MATCH(AI$2,'Attendance Dump'!$E$1:$AI$1,0)
),
INDEX('Active Hour''s Dump'!$D$3:$AH$337,
MATCH($C187,'Active Hour''s Dump'!$A$3:$A$337,0),
MATCH(AI$2,'Active Hour''s Dump'!$D$2:$AH$2,0)
))),"")</f>
        <v>571.09199999999998</v>
      </c>
      <c r="AJ187" s="13" t="str">
        <f>_xlfn.IFNA(IF(AJ$3="Productivity",
INDEX('Productivity Dump'!$E$4:$AJ$500,
MATCH($A187,'Productivity Dump'!$A$4:$A$500,0),
MATCH(AJ$2,'Productivity Dump'!$E$3:$AJ$3,0)
),
IF(AJ$3="Attendance",
INDEX('Attendance Dump'!$E$2:$AI$400,
MATCH($A187,'Attendance Dump'!$B$2:$B$400,0),
MATCH(AJ$2,'Attendance Dump'!$E$1:$AI$1,0)
),
INDEX('Active Hour''s Dump'!$D$3:$AH$337,
MATCH($C187,'Active Hour''s Dump'!$A$3:$A$337,0),
MATCH(AJ$2,'Active Hour''s Dump'!$D$2:$AH$2,0)
))),"")</f>
        <v>P</v>
      </c>
      <c r="AK187" s="54">
        <f>_xlfn.IFNA(IF(AK$3="Productivity",
INDEX('Productivity Dump'!$E$4:$AJ$500,
MATCH($A187,'Productivity Dump'!$A$4:$A$500,0),
MATCH(AK$2,'Productivity Dump'!$E$3:$AJ$3,0)
),
IF(AK$3="Attendance",
INDEX('Attendance Dump'!$E$2:$AI$400,
MATCH($A187,'Attendance Dump'!$B$2:$B$400,0),
MATCH(AK$2,'Attendance Dump'!$E$1:$AI$1,0)
),
INDEX('Active Hour''s Dump'!$D$3:$AH$337,
MATCH($C187,'Active Hour''s Dump'!$A$3:$A$337,0),
MATCH(AK$2,'Active Hour''s Dump'!$D$2:$AH$2,0)
))),"")</f>
        <v>4.0833333333333304</v>
      </c>
      <c r="AL187" s="13">
        <f>_xlfn.IFNA(IF(AL$3="Productivity",
INDEX('Productivity Dump'!$E$4:$AJ$500,
MATCH($A187,'Productivity Dump'!$A$4:$A$500,0),
MATCH(AL$2,'Productivity Dump'!$E$3:$AJ$3,0)
),
IF(AL$3="Attendance",
INDEX('Attendance Dump'!$E$2:$AI$400,
MATCH($A187,'Attendance Dump'!$B$2:$B$400,0),
MATCH(AL$2,'Attendance Dump'!$E$1:$AI$1,0)
),
INDEX('Active Hour''s Dump'!$D$3:$AH$337,
MATCH($C187,'Active Hour''s Dump'!$A$3:$A$337,0),
MATCH(AL$2,'Active Hour''s Dump'!$D$2:$AH$2,0)
))),"")</f>
        <v>0</v>
      </c>
      <c r="AM187" s="13" t="str">
        <f>_xlfn.IFNA(IF(AM$3="Productivity",
INDEX('Productivity Dump'!$E$4:$AJ$500,
MATCH($A187,'Productivity Dump'!$A$4:$A$500,0),
MATCH(AM$2,'Productivity Dump'!$E$3:$AJ$3,0)
),
IF(AM$3="Attendance",
INDEX('Attendance Dump'!$E$2:$AI$400,
MATCH($A187,'Attendance Dump'!$B$2:$B$400,0),
MATCH(AM$2,'Attendance Dump'!$E$1:$AI$1,0)
),
INDEX('Active Hour''s Dump'!$D$3:$AH$337,
MATCH($C187,'Active Hour''s Dump'!$A$3:$A$337,0),
MATCH(AM$2,'Active Hour''s Dump'!$D$2:$AH$2,0)
))),"")</f>
        <v>WO</v>
      </c>
      <c r="AN187" s="54">
        <f>_xlfn.IFNA(IF(AN$3="Productivity",
INDEX('Productivity Dump'!$E$4:$AJ$500,
MATCH($A187,'Productivity Dump'!$A$4:$A$500,0),
MATCH(AN$2,'Productivity Dump'!$E$3:$AJ$3,0)
),
IF(AN$3="Attendance",
INDEX('Attendance Dump'!$E$2:$AI$400,
MATCH($A187,'Attendance Dump'!$B$2:$B$400,0),
MATCH(AN$2,'Attendance Dump'!$E$1:$AI$1,0)
),
INDEX('Active Hour''s Dump'!$D$3:$AH$337,
MATCH($C187,'Active Hour''s Dump'!$A$3:$A$337,0),
MATCH(AN$2,'Active Hour''s Dump'!$D$2:$AH$2,0)
))),"")</f>
        <v>0</v>
      </c>
      <c r="AO187" s="13">
        <f>_xlfn.IFNA(IF(AO$3="Productivity",
INDEX('Productivity Dump'!$E$4:$AJ$500,
MATCH($A187,'Productivity Dump'!$A$4:$A$500,0),
MATCH(AO$2,'Productivity Dump'!$E$3:$AJ$3,0)
),
IF(AO$3="Attendance",
INDEX('Attendance Dump'!$E$2:$AI$400,
MATCH($A187,'Attendance Dump'!$B$2:$B$400,0),
MATCH(AO$2,'Attendance Dump'!$E$1:$AI$1,0)
),
INDEX('Active Hour''s Dump'!$D$3:$AH$337,
MATCH($C187,'Active Hour''s Dump'!$A$3:$A$337,0),
MATCH(AO$2,'Active Hour''s Dump'!$D$2:$AH$2,0)
))),"")</f>
        <v>554.4620000000001</v>
      </c>
      <c r="AP187" s="13" t="str">
        <f>_xlfn.IFNA(IF(AP$3="Productivity",
INDEX('Productivity Dump'!$E$4:$AJ$500,
MATCH($A187,'Productivity Dump'!$A$4:$A$500,0),
MATCH(AP$2,'Productivity Dump'!$E$3:$AJ$3,0)
),
IF(AP$3="Attendance",
INDEX('Attendance Dump'!$E$2:$AI$400,
MATCH($A187,'Attendance Dump'!$B$2:$B$400,0),
MATCH(AP$2,'Attendance Dump'!$E$1:$AI$1,0)
),
INDEX('Active Hour''s Dump'!$D$3:$AH$337,
MATCH($C187,'Active Hour''s Dump'!$A$3:$A$337,0),
MATCH(AP$2,'Active Hour''s Dump'!$D$2:$AH$2,0)
))),"")</f>
        <v>P</v>
      </c>
      <c r="AQ187" s="54">
        <f>_xlfn.IFNA(IF(AQ$3="Productivity",
INDEX('Productivity Dump'!$E$4:$AJ$500,
MATCH($A187,'Productivity Dump'!$A$4:$A$500,0),
MATCH(AQ$2,'Productivity Dump'!$E$3:$AJ$3,0)
),
IF(AQ$3="Attendance",
INDEX('Attendance Dump'!$E$2:$AI$400,
MATCH($A187,'Attendance Dump'!$B$2:$B$400,0),
MATCH(AQ$2,'Attendance Dump'!$E$1:$AI$1,0)
),
INDEX('Active Hour''s Dump'!$D$3:$AH$337,
MATCH($C187,'Active Hour''s Dump'!$A$3:$A$337,0),
MATCH(AQ$2,'Active Hour''s Dump'!$D$2:$AH$2,0)
))),"")</f>
        <v>2.6666666666666701</v>
      </c>
      <c r="AR187" s="13">
        <f>_xlfn.IFNA(IF(AR$3="Productivity",
INDEX('Productivity Dump'!$E$4:$AJ$500,
MATCH($A187,'Productivity Dump'!$A$4:$A$500,0),
MATCH(AR$2,'Productivity Dump'!$E$3:$AJ$3,0)
),
IF(AR$3="Attendance",
INDEX('Attendance Dump'!$E$2:$AI$400,
MATCH($A187,'Attendance Dump'!$B$2:$B$400,0),
MATCH(AR$2,'Attendance Dump'!$E$1:$AI$1,0)
),
INDEX('Active Hour''s Dump'!$D$3:$AH$337,
MATCH($C187,'Active Hour''s Dump'!$A$3:$A$337,0),
MATCH(AR$2,'Active Hour''s Dump'!$D$2:$AH$2,0)
))),"")</f>
        <v>942.23700000000008</v>
      </c>
      <c r="AS187" s="13" t="str">
        <f>_xlfn.IFNA(IF(AS$3="Productivity",
INDEX('Productivity Dump'!$E$4:$AJ$500,
MATCH($A187,'Productivity Dump'!$A$4:$A$500,0),
MATCH(AS$2,'Productivity Dump'!$E$3:$AJ$3,0)
),
IF(AS$3="Attendance",
INDEX('Attendance Dump'!$E$2:$AI$400,
MATCH($A187,'Attendance Dump'!$B$2:$B$400,0),
MATCH(AS$2,'Attendance Dump'!$E$1:$AI$1,0)
),
INDEX('Active Hour''s Dump'!$D$3:$AH$337,
MATCH($C187,'Active Hour''s Dump'!$A$3:$A$337,0),
MATCH(AS$2,'Active Hour''s Dump'!$D$2:$AH$2,0)
))),"")</f>
        <v>P</v>
      </c>
      <c r="AT187" s="54">
        <f>_xlfn.IFNA(IF(AT$3="Productivity",
INDEX('Productivity Dump'!$E$4:$AJ$500,
MATCH($A187,'Productivity Dump'!$A$4:$A$500,0),
MATCH(AT$2,'Productivity Dump'!$E$3:$AJ$3,0)
),
IF(AT$3="Attendance",
INDEX('Attendance Dump'!$E$2:$AI$400,
MATCH($A187,'Attendance Dump'!$B$2:$B$400,0),
MATCH(AT$2,'Attendance Dump'!$E$1:$AI$1,0)
),
INDEX('Active Hour''s Dump'!$D$3:$AH$337,
MATCH($C187,'Active Hour''s Dump'!$A$3:$A$337,0),
MATCH(AT$2,'Active Hour''s Dump'!$D$2:$AH$2,0)
))),"")</f>
        <v>5.75</v>
      </c>
      <c r="AU187" s="13">
        <f>_xlfn.IFNA(IF(AU$3="Productivity",
INDEX('Productivity Dump'!$E$4:$AJ$500,
MATCH($A187,'Productivity Dump'!$A$4:$A$500,0),
MATCH(AU$2,'Productivity Dump'!$E$3:$AJ$3,0)
),
IF(AU$3="Attendance",
INDEX('Attendance Dump'!$E$2:$AI$400,
MATCH($A187,'Attendance Dump'!$B$2:$B$400,0),
MATCH(AU$2,'Attendance Dump'!$E$1:$AI$1,0)
),
INDEX('Active Hour''s Dump'!$D$3:$AH$337,
MATCH($C187,'Active Hour''s Dump'!$A$3:$A$337,0),
MATCH(AU$2,'Active Hour''s Dump'!$D$2:$AH$2,0)
))),"")</f>
        <v>1013.4689999999999</v>
      </c>
      <c r="AV187" s="13" t="str">
        <f>_xlfn.IFNA(IF(AV$3="Productivity",
INDEX('Productivity Dump'!$E$4:$AJ$500,
MATCH($A187,'Productivity Dump'!$A$4:$A$500,0),
MATCH(AV$2,'Productivity Dump'!$E$3:$AJ$3,0)
),
IF(AV$3="Attendance",
INDEX('Attendance Dump'!$E$2:$AI$400,
MATCH($A187,'Attendance Dump'!$B$2:$B$400,0),
MATCH(AV$2,'Attendance Dump'!$E$1:$AI$1,0)
),
INDEX('Active Hour''s Dump'!$D$3:$AH$337,
MATCH($C187,'Active Hour''s Dump'!$A$3:$A$337,0),
MATCH(AV$2,'Active Hour''s Dump'!$D$2:$AH$2,0)
))),"")</f>
        <v>P</v>
      </c>
      <c r="AW187" s="54">
        <f>_xlfn.IFNA(IF(AW$3="Productivity",
INDEX('Productivity Dump'!$E$4:$AJ$500,
MATCH($A187,'Productivity Dump'!$A$4:$A$500,0),
MATCH(AW$2,'Productivity Dump'!$E$3:$AJ$3,0)
),
IF(AW$3="Attendance",
INDEX('Attendance Dump'!$E$2:$AI$400,
MATCH($A187,'Attendance Dump'!$B$2:$B$400,0),
MATCH(AW$2,'Attendance Dump'!$E$1:$AI$1,0)
),
INDEX('Active Hour''s Dump'!$D$3:$AH$337,
MATCH($C187,'Active Hour''s Dump'!$A$3:$A$337,0),
MATCH(AW$2,'Active Hour''s Dump'!$D$2:$AH$2,0)
))),"")</f>
        <v>6.4166666666666696</v>
      </c>
      <c r="AX187" s="13">
        <f>_xlfn.IFNA(IF(AX$3="Productivity",
INDEX('Productivity Dump'!$E$4:$AJ$500,
MATCH($A187,'Productivity Dump'!$A$4:$A$500,0),
MATCH(AX$2,'Productivity Dump'!$E$3:$AJ$3,0)
),
IF(AX$3="Attendance",
INDEX('Attendance Dump'!$E$2:$AI$400,
MATCH($A187,'Attendance Dump'!$B$2:$B$400,0),
MATCH(AX$2,'Attendance Dump'!$E$1:$AI$1,0)
),
INDEX('Active Hour''s Dump'!$D$3:$AH$337,
MATCH($C187,'Active Hour''s Dump'!$A$3:$A$337,0),
MATCH(AX$2,'Active Hour''s Dump'!$D$2:$AH$2,0)
))),"")</f>
        <v>1012.58</v>
      </c>
      <c r="AY187" s="13" t="str">
        <f>_xlfn.IFNA(IF(AY$3="Productivity",
INDEX('Productivity Dump'!$E$4:$AJ$500,
MATCH($A187,'Productivity Dump'!$A$4:$A$500,0),
MATCH(AY$2,'Productivity Dump'!$E$3:$AJ$3,0)
),
IF(AY$3="Attendance",
INDEX('Attendance Dump'!$E$2:$AI$400,
MATCH($A187,'Attendance Dump'!$B$2:$B$400,0),
MATCH(AY$2,'Attendance Dump'!$E$1:$AI$1,0)
),
INDEX('Active Hour''s Dump'!$D$3:$AH$337,
MATCH($C187,'Active Hour''s Dump'!$A$3:$A$337,0),
MATCH(AY$2,'Active Hour''s Dump'!$D$2:$AH$2,0)
))),"")</f>
        <v>P</v>
      </c>
      <c r="AZ187" s="54">
        <f>_xlfn.IFNA(IF(AZ$3="Productivity",
INDEX('Productivity Dump'!$E$4:$AJ$500,
MATCH($A187,'Productivity Dump'!$A$4:$A$500,0),
MATCH(AZ$2,'Productivity Dump'!$E$3:$AJ$3,0)
),
IF(AZ$3="Attendance",
INDEX('Attendance Dump'!$E$2:$AI$400,
MATCH($A187,'Attendance Dump'!$B$2:$B$400,0),
MATCH(AZ$2,'Attendance Dump'!$E$1:$AI$1,0)
),
INDEX('Active Hour''s Dump'!$D$3:$AH$337,
MATCH($C187,'Active Hour''s Dump'!$A$3:$A$337,0),
MATCH(AZ$2,'Active Hour''s Dump'!$D$2:$AH$2,0)
))),"")</f>
        <v>6.6666666666666696</v>
      </c>
      <c r="BA187" s="13">
        <f>_xlfn.IFNA(IF(BA$3="Productivity",
INDEX('Productivity Dump'!$E$4:$AJ$500,
MATCH($A187,'Productivity Dump'!$A$4:$A$500,0),
MATCH(BA$2,'Productivity Dump'!$E$3:$AJ$3,0)
),
IF(BA$3="Attendance",
INDEX('Attendance Dump'!$E$2:$AI$400,
MATCH($A187,'Attendance Dump'!$B$2:$B$400,0),
MATCH(BA$2,'Attendance Dump'!$E$1:$AI$1,0)
),
INDEX('Active Hour''s Dump'!$D$3:$AH$337,
MATCH($C187,'Active Hour''s Dump'!$A$3:$A$337,0),
MATCH(BA$2,'Active Hour''s Dump'!$D$2:$AH$2,0)
))),"")</f>
        <v>1038.2819999999999</v>
      </c>
      <c r="BB187" s="13" t="str">
        <f>_xlfn.IFNA(IF(BB$3="Productivity",
INDEX('Productivity Dump'!$E$4:$AJ$500,
MATCH($A187,'Productivity Dump'!$A$4:$A$500,0),
MATCH(BB$2,'Productivity Dump'!$E$3:$AJ$3,0)
),
IF(BB$3="Attendance",
INDEX('Attendance Dump'!$E$2:$AI$400,
MATCH($A187,'Attendance Dump'!$B$2:$B$400,0),
MATCH(BB$2,'Attendance Dump'!$E$1:$AI$1,0)
),
INDEX('Active Hour''s Dump'!$D$3:$AH$337,
MATCH($C187,'Active Hour''s Dump'!$A$3:$A$337,0),
MATCH(BB$2,'Active Hour''s Dump'!$D$2:$AH$2,0)
))),"")</f>
        <v>P</v>
      </c>
      <c r="BC187" s="54">
        <f>_xlfn.IFNA(IF(BC$3="Productivity",
INDEX('Productivity Dump'!$E$4:$AJ$500,
MATCH($A187,'Productivity Dump'!$A$4:$A$500,0),
MATCH(BC$2,'Productivity Dump'!$E$3:$AJ$3,0)
),
IF(BC$3="Attendance",
INDEX('Attendance Dump'!$E$2:$AI$400,
MATCH($A187,'Attendance Dump'!$B$2:$B$400,0),
MATCH(BC$2,'Attendance Dump'!$E$1:$AI$1,0)
),
INDEX('Active Hour''s Dump'!$D$3:$AH$337,
MATCH($C187,'Active Hour''s Dump'!$A$3:$A$337,0),
MATCH(BC$2,'Active Hour''s Dump'!$D$2:$AH$2,0)
))),"")</f>
        <v>5.5833333333333304</v>
      </c>
      <c r="BD187" s="13">
        <f>_xlfn.IFNA(IF(BD$3="Productivity",
INDEX('Productivity Dump'!$E$4:$AJ$500,
MATCH($A187,'Productivity Dump'!$A$4:$A$500,0),
MATCH(BD$2,'Productivity Dump'!$E$3:$AJ$3,0)
),
IF(BD$3="Attendance",
INDEX('Attendance Dump'!$E$2:$AI$400,
MATCH($A187,'Attendance Dump'!$B$2:$B$400,0),
MATCH(BD$2,'Attendance Dump'!$E$1:$AI$1,0)
),
INDEX('Active Hour''s Dump'!$D$3:$AH$337,
MATCH($C187,'Active Hour''s Dump'!$A$3:$A$337,0),
MATCH(BD$2,'Active Hour''s Dump'!$D$2:$AH$2,0)
))),"")</f>
        <v>357.63099999999997</v>
      </c>
      <c r="BE187" s="13" t="str">
        <f>_xlfn.IFNA(IF(BE$3="Productivity",
INDEX('Productivity Dump'!$E$4:$AJ$500,
MATCH($A187,'Productivity Dump'!$A$4:$A$500,0),
MATCH(BE$2,'Productivity Dump'!$E$3:$AJ$3,0)
),
IF(BE$3="Attendance",
INDEX('Attendance Dump'!$E$2:$AI$400,
MATCH($A187,'Attendance Dump'!$B$2:$B$400,0),
MATCH(BE$2,'Attendance Dump'!$E$1:$AI$1,0)
),
INDEX('Active Hour''s Dump'!$D$3:$AH$337,
MATCH($C187,'Active Hour''s Dump'!$A$3:$A$337,0),
MATCH(BE$2,'Active Hour''s Dump'!$D$2:$AH$2,0)
))),"")</f>
        <v>P</v>
      </c>
      <c r="BF187" s="54">
        <f>_xlfn.IFNA(IF(BF$3="Productivity",
INDEX('Productivity Dump'!$E$4:$AJ$500,
MATCH($A187,'Productivity Dump'!$A$4:$A$500,0),
MATCH(BF$2,'Productivity Dump'!$E$3:$AJ$3,0)
),
IF(BF$3="Attendance",
INDEX('Attendance Dump'!$E$2:$AI$400,
MATCH($A187,'Attendance Dump'!$B$2:$B$400,0),
MATCH(BF$2,'Attendance Dump'!$E$1:$AI$1,0)
),
INDEX('Active Hour''s Dump'!$D$3:$AH$337,
MATCH($C187,'Active Hour''s Dump'!$A$3:$A$337,0),
MATCH(BF$2,'Active Hour''s Dump'!$D$2:$AH$2,0)
))),"")</f>
        <v>1.9166666666666701</v>
      </c>
      <c r="BG187" s="13">
        <f>_xlfn.IFNA(IF(BG$3="Productivity",
INDEX('Productivity Dump'!$E$4:$AJ$500,
MATCH($A187,'Productivity Dump'!$A$4:$A$500,0),
MATCH(BG$2,'Productivity Dump'!$E$3:$AJ$3,0)
),
IF(BG$3="Attendance",
INDEX('Attendance Dump'!$E$2:$AI$400,
MATCH($A187,'Attendance Dump'!$B$2:$B$400,0),
MATCH(BG$2,'Attendance Dump'!$E$1:$AI$1,0)
),
INDEX('Active Hour''s Dump'!$D$3:$AH$337,
MATCH($C187,'Active Hour''s Dump'!$A$3:$A$337,0),
MATCH(BG$2,'Active Hour''s Dump'!$D$2:$AH$2,0)
))),"")</f>
        <v>0</v>
      </c>
      <c r="BH187" s="13" t="str">
        <f>_xlfn.IFNA(IF(BH$3="Productivity",
INDEX('Productivity Dump'!$E$4:$AJ$500,
MATCH($A187,'Productivity Dump'!$A$4:$A$500,0),
MATCH(BH$2,'Productivity Dump'!$E$3:$AJ$3,0)
),
IF(BH$3="Attendance",
INDEX('Attendance Dump'!$E$2:$AI$400,
MATCH($A187,'Attendance Dump'!$B$2:$B$400,0),
MATCH(BH$2,'Attendance Dump'!$E$1:$AI$1,0)
),
INDEX('Active Hour''s Dump'!$D$3:$AH$337,
MATCH($C187,'Active Hour''s Dump'!$A$3:$A$337,0),
MATCH(BH$2,'Active Hour''s Dump'!$D$2:$AH$2,0)
))),"")</f>
        <v>WO</v>
      </c>
      <c r="BI187" s="54">
        <f>_xlfn.IFNA(IF(BI$3="Productivity",
INDEX('Productivity Dump'!$E$4:$AJ$500,
MATCH($A187,'Productivity Dump'!$A$4:$A$500,0),
MATCH(BI$2,'Productivity Dump'!$E$3:$AJ$3,0)
),
IF(BI$3="Attendance",
INDEX('Attendance Dump'!$E$2:$AI$400,
MATCH($A187,'Attendance Dump'!$B$2:$B$400,0),
MATCH(BI$2,'Attendance Dump'!$E$1:$AI$1,0)
),
INDEX('Active Hour''s Dump'!$D$3:$AH$337,
MATCH($C187,'Active Hour''s Dump'!$A$3:$A$337,0),
MATCH(BI$2,'Active Hour''s Dump'!$D$2:$AH$2,0)
))),"")</f>
        <v>0</v>
      </c>
      <c r="BJ187" s="13">
        <f>_xlfn.IFNA(IF(BJ$3="Productivity",
INDEX('Productivity Dump'!$E$4:$AJ$500,
MATCH($A187,'Productivity Dump'!$A$4:$A$500,0),
MATCH(BJ$2,'Productivity Dump'!$E$3:$AJ$3,0)
),
IF(BJ$3="Attendance",
INDEX('Attendance Dump'!$E$2:$AI$400,
MATCH($A187,'Attendance Dump'!$B$2:$B$400,0),
MATCH(BJ$2,'Attendance Dump'!$E$1:$AI$1,0)
),
INDEX('Active Hour''s Dump'!$D$3:$AH$337,
MATCH($C187,'Active Hour''s Dump'!$A$3:$A$337,0),
MATCH(BJ$2,'Active Hour''s Dump'!$D$2:$AH$2,0)
))),"")</f>
        <v>531.32600000000014</v>
      </c>
      <c r="BK187" s="13" t="str">
        <f>_xlfn.IFNA(IF(BK$3="Productivity",
INDEX('Productivity Dump'!$E$4:$AJ$500,
MATCH($A187,'Productivity Dump'!$A$4:$A$500,0),
MATCH(BK$2,'Productivity Dump'!$E$3:$AJ$3,0)
),
IF(BK$3="Attendance",
INDEX('Attendance Dump'!$E$2:$AI$400,
MATCH($A187,'Attendance Dump'!$B$2:$B$400,0),
MATCH(BK$2,'Attendance Dump'!$E$1:$AI$1,0)
),
INDEX('Active Hour''s Dump'!$D$3:$AH$337,
MATCH($C187,'Active Hour''s Dump'!$A$3:$A$337,0),
MATCH(BK$2,'Active Hour''s Dump'!$D$2:$AH$2,0)
))),"")</f>
        <v>P</v>
      </c>
      <c r="BL187" s="54">
        <f>_xlfn.IFNA(IF(BL$3="Productivity",
INDEX('Productivity Dump'!$E$4:$AJ$500,
MATCH($A187,'Productivity Dump'!$A$4:$A$500,0),
MATCH(BL$2,'Productivity Dump'!$E$3:$AJ$3,0)
),
IF(BL$3="Attendance",
INDEX('Attendance Dump'!$E$2:$AI$400,
MATCH($A187,'Attendance Dump'!$B$2:$B$400,0),
MATCH(BL$2,'Attendance Dump'!$E$1:$AI$1,0)
),
INDEX('Active Hour''s Dump'!$D$3:$AH$337,
MATCH($C187,'Active Hour''s Dump'!$A$3:$A$337,0),
MATCH(BL$2,'Active Hour''s Dump'!$D$2:$AH$2,0)
))),"")</f>
        <v>2.6666666666666701</v>
      </c>
      <c r="BM187" s="13">
        <f>_xlfn.IFNA(IF(BM$3="Productivity",
INDEX('Productivity Dump'!$E$4:$AJ$500,
MATCH($A187,'Productivity Dump'!$A$4:$A$500,0),
MATCH(BM$2,'Productivity Dump'!$E$3:$AJ$3,0)
),
IF(BM$3="Attendance",
INDEX('Attendance Dump'!$E$2:$AI$400,
MATCH($A187,'Attendance Dump'!$B$2:$B$400,0),
MATCH(BM$2,'Attendance Dump'!$E$1:$AI$1,0)
),
INDEX('Active Hour''s Dump'!$D$3:$AH$337,
MATCH($C187,'Active Hour''s Dump'!$A$3:$A$337,0),
MATCH(BM$2,'Active Hour''s Dump'!$D$2:$AH$2,0)
))),"")</f>
        <v>1022.8650000000001</v>
      </c>
      <c r="BN187" s="13" t="str">
        <f>_xlfn.IFNA(IF(BN$3="Productivity",
INDEX('Productivity Dump'!$E$4:$AJ$500,
MATCH($A187,'Productivity Dump'!$A$4:$A$500,0),
MATCH(BN$2,'Productivity Dump'!$E$3:$AJ$3,0)
),
IF(BN$3="Attendance",
INDEX('Attendance Dump'!$E$2:$AI$400,
MATCH($A187,'Attendance Dump'!$B$2:$B$400,0),
MATCH(BN$2,'Attendance Dump'!$E$1:$AI$1,0)
),
INDEX('Active Hour''s Dump'!$D$3:$AH$337,
MATCH($C187,'Active Hour''s Dump'!$A$3:$A$337,0),
MATCH(BN$2,'Active Hour''s Dump'!$D$2:$AH$2,0)
))),"")</f>
        <v>P</v>
      </c>
      <c r="BO187" s="54">
        <f>_xlfn.IFNA(IF(BO$3="Productivity",
INDEX('Productivity Dump'!$E$4:$AJ$500,
MATCH($A187,'Productivity Dump'!$A$4:$A$500,0),
MATCH(BO$2,'Productivity Dump'!$E$3:$AJ$3,0)
),
IF(BO$3="Attendance",
INDEX('Attendance Dump'!$E$2:$AI$400,
MATCH($A187,'Attendance Dump'!$B$2:$B$400,0),
MATCH(BO$2,'Attendance Dump'!$E$1:$AI$1,0)
),
INDEX('Active Hour''s Dump'!$D$3:$AH$337,
MATCH($C187,'Active Hour''s Dump'!$A$3:$A$337,0),
MATCH(BO$2,'Active Hour''s Dump'!$D$2:$AH$2,0)
))),"")</f>
        <v>5.75</v>
      </c>
      <c r="BP187" s="13">
        <f>_xlfn.IFNA(IF(BP$3="Productivity",
INDEX('Productivity Dump'!$E$4:$AJ$500,
MATCH($A187,'Productivity Dump'!$A$4:$A$500,0),
MATCH(BP$2,'Productivity Dump'!$E$3:$AJ$3,0)
),
IF(BP$3="Attendance",
INDEX('Attendance Dump'!$E$2:$AI$400,
MATCH($A187,'Attendance Dump'!$B$2:$B$400,0),
MATCH(BP$2,'Attendance Dump'!$E$1:$AI$1,0)
),
INDEX('Active Hour''s Dump'!$D$3:$AH$337,
MATCH($C187,'Active Hour''s Dump'!$A$3:$A$337,0),
MATCH(BP$2,'Active Hour''s Dump'!$D$2:$AH$2,0)
))),"")</f>
        <v>1069.588</v>
      </c>
      <c r="BQ187" s="13" t="str">
        <f>_xlfn.IFNA(IF(BQ$3="Productivity",
INDEX('Productivity Dump'!$E$4:$AJ$500,
MATCH($A187,'Productivity Dump'!$A$4:$A$500,0),
MATCH(BQ$2,'Productivity Dump'!$E$3:$AJ$3,0)
),
IF(BQ$3="Attendance",
INDEX('Attendance Dump'!$E$2:$AI$400,
MATCH($A187,'Attendance Dump'!$B$2:$B$400,0),
MATCH(BQ$2,'Attendance Dump'!$E$1:$AI$1,0)
),
INDEX('Active Hour''s Dump'!$D$3:$AH$337,
MATCH($C187,'Active Hour''s Dump'!$A$3:$A$337,0),
MATCH(BQ$2,'Active Hour''s Dump'!$D$2:$AH$2,0)
))),"")</f>
        <v>P</v>
      </c>
      <c r="BR187" s="54">
        <f>_xlfn.IFNA(IF(BR$3="Productivity",
INDEX('Productivity Dump'!$E$4:$AJ$500,
MATCH($A187,'Productivity Dump'!$A$4:$A$500,0),
MATCH(BR$2,'Productivity Dump'!$E$3:$AJ$3,0)
),
IF(BR$3="Attendance",
INDEX('Attendance Dump'!$E$2:$AI$400,
MATCH($A187,'Attendance Dump'!$B$2:$B$400,0),
MATCH(BR$2,'Attendance Dump'!$E$1:$AI$1,0)
),
INDEX('Active Hour''s Dump'!$D$3:$AH$337,
MATCH($C187,'Active Hour''s Dump'!$A$3:$A$337,0),
MATCH(BR$2,'Active Hour''s Dump'!$D$2:$AH$2,0)
))),"")</f>
        <v>6</v>
      </c>
      <c r="BS187" s="13">
        <f>_xlfn.IFNA(IF(BS$3="Productivity",
INDEX('Productivity Dump'!$E$4:$AJ$500,
MATCH($A187,'Productivity Dump'!$A$4:$A$500,0),
MATCH(BS$2,'Productivity Dump'!$E$3:$AJ$3,0)
),
IF(BS$3="Attendance",
INDEX('Attendance Dump'!$E$2:$AI$400,
MATCH($A187,'Attendance Dump'!$B$2:$B$400,0),
MATCH(BS$2,'Attendance Dump'!$E$1:$AI$1,0)
),
INDEX('Active Hour''s Dump'!$D$3:$AH$337,
MATCH($C187,'Active Hour''s Dump'!$A$3:$A$337,0),
MATCH(BS$2,'Active Hour''s Dump'!$D$2:$AH$2,0)
))),"")</f>
        <v>1012.6470000000002</v>
      </c>
      <c r="BT187" s="13" t="str">
        <f>_xlfn.IFNA(IF(BT$3="Productivity",
INDEX('Productivity Dump'!$E$4:$AJ$500,
MATCH($A187,'Productivity Dump'!$A$4:$A$500,0),
MATCH(BT$2,'Productivity Dump'!$E$3:$AJ$3,0)
),
IF(BT$3="Attendance",
INDEX('Attendance Dump'!$E$2:$AI$400,
MATCH($A187,'Attendance Dump'!$B$2:$B$400,0),
MATCH(BT$2,'Attendance Dump'!$E$1:$AI$1,0)
),
INDEX('Active Hour''s Dump'!$D$3:$AH$337,
MATCH($C187,'Active Hour''s Dump'!$A$3:$A$337,0),
MATCH(BT$2,'Active Hour''s Dump'!$D$2:$AH$2,0)
))),"")</f>
        <v>H(P)</v>
      </c>
      <c r="BU187" s="54">
        <f>_xlfn.IFNA(IF(BU$3="Productivity",
INDEX('Productivity Dump'!$E$4:$AJ$500,
MATCH($A187,'Productivity Dump'!$A$4:$A$500,0),
MATCH(BU$2,'Productivity Dump'!$E$3:$AJ$3,0)
),
IF(BU$3="Attendance",
INDEX('Attendance Dump'!$E$2:$AI$400,
MATCH($A187,'Attendance Dump'!$B$2:$B$400,0),
MATCH(BU$2,'Attendance Dump'!$E$1:$AI$1,0)
),
INDEX('Active Hour''s Dump'!$D$3:$AH$337,
MATCH($C187,'Active Hour''s Dump'!$A$3:$A$337,0),
MATCH(BU$2,'Active Hour''s Dump'!$D$2:$AH$2,0)
))),"")</f>
        <v>5.5</v>
      </c>
      <c r="BV187" s="13">
        <f>_xlfn.IFNA(IF(BV$3="Productivity",
INDEX('Productivity Dump'!$E$4:$AJ$500,
MATCH($A187,'Productivity Dump'!$A$4:$A$500,0),
MATCH(BV$2,'Productivity Dump'!$E$3:$AJ$3,0)
),
IF(BV$3="Attendance",
INDEX('Attendance Dump'!$E$2:$AI$400,
MATCH($A187,'Attendance Dump'!$B$2:$B$400,0),
MATCH(BV$2,'Attendance Dump'!$E$1:$AI$1,0)
),
INDEX('Active Hour''s Dump'!$D$3:$AH$337,
MATCH($C187,'Active Hour''s Dump'!$A$3:$A$337,0),
MATCH(BV$2,'Active Hour''s Dump'!$D$2:$AH$2,0)
))),"")</f>
        <v>950.74400000000003</v>
      </c>
      <c r="BW187" s="13" t="str">
        <f>_xlfn.IFNA(IF(BW$3="Productivity",
INDEX('Productivity Dump'!$E$4:$AJ$500,
MATCH($A187,'Productivity Dump'!$A$4:$A$500,0),
MATCH(BW$2,'Productivity Dump'!$E$3:$AJ$3,0)
),
IF(BW$3="Attendance",
INDEX('Attendance Dump'!$E$2:$AI$400,
MATCH($A187,'Attendance Dump'!$B$2:$B$400,0),
MATCH(BW$2,'Attendance Dump'!$E$1:$AI$1,0)
),
INDEX('Active Hour''s Dump'!$D$3:$AH$337,
MATCH($C187,'Active Hour''s Dump'!$A$3:$A$337,0),
MATCH(BW$2,'Active Hour''s Dump'!$D$2:$AH$2,0)
))),"")</f>
        <v>P</v>
      </c>
      <c r="BX187" s="54">
        <f>_xlfn.IFNA(IF(BX$3="Productivity",
INDEX('Productivity Dump'!$E$4:$AJ$500,
MATCH($A187,'Productivity Dump'!$A$4:$A$500,0),
MATCH(BX$2,'Productivity Dump'!$E$3:$AJ$3,0)
),
IF(BX$3="Attendance",
INDEX('Attendance Dump'!$E$2:$AI$400,
MATCH($A187,'Attendance Dump'!$B$2:$B$400,0),
MATCH(BX$2,'Attendance Dump'!$E$1:$AI$1,0)
),
INDEX('Active Hour''s Dump'!$D$3:$AH$337,
MATCH($C187,'Active Hour''s Dump'!$A$3:$A$337,0),
MATCH(BX$2,'Active Hour''s Dump'!$D$2:$AH$2,0)
))),"")</f>
        <v>5.25</v>
      </c>
      <c r="BY187" s="13">
        <f>_xlfn.IFNA(IF(BY$3="Productivity",
INDEX('Productivity Dump'!$E$4:$AJ$500,
MATCH($A187,'Productivity Dump'!$A$4:$A$500,0),
MATCH(BY$2,'Productivity Dump'!$E$3:$AJ$3,0)
),
IF(BY$3="Attendance",
INDEX('Attendance Dump'!$E$2:$AI$400,
MATCH($A187,'Attendance Dump'!$B$2:$B$400,0),
MATCH(BY$2,'Attendance Dump'!$E$1:$AI$1,0)
),
INDEX('Active Hour''s Dump'!$D$3:$AH$337,
MATCH($C187,'Active Hour''s Dump'!$A$3:$A$337,0),
MATCH(BY$2,'Active Hour''s Dump'!$D$2:$AH$2,0)
))),"")</f>
        <v>182.923</v>
      </c>
      <c r="BZ187" s="13" t="str">
        <f>_xlfn.IFNA(IF(BZ$3="Productivity",
INDEX('Productivity Dump'!$E$4:$AJ$500,
MATCH($A187,'Productivity Dump'!$A$4:$A$500,0),
MATCH(BZ$2,'Productivity Dump'!$E$3:$AJ$3,0)
),
IF(BZ$3="Attendance",
INDEX('Attendance Dump'!$E$2:$AI$400,
MATCH($A187,'Attendance Dump'!$B$2:$B$400,0),
MATCH(BZ$2,'Attendance Dump'!$E$1:$AI$1,0)
),
INDEX('Active Hour''s Dump'!$D$3:$AH$337,
MATCH($C187,'Active Hour''s Dump'!$A$3:$A$337,0),
MATCH(BZ$2,'Active Hour''s Dump'!$D$2:$AH$2,0)
))),"")</f>
        <v>P</v>
      </c>
      <c r="CA187" s="54">
        <f>_xlfn.IFNA(IF(CA$3="Productivity",
INDEX('Productivity Dump'!$E$4:$AJ$500,
MATCH($A187,'Productivity Dump'!$A$4:$A$500,0),
MATCH(CA$2,'Productivity Dump'!$E$3:$AJ$3,0)
),
IF(CA$3="Attendance",
INDEX('Attendance Dump'!$E$2:$AI$400,
MATCH($A187,'Attendance Dump'!$B$2:$B$400,0),
MATCH(CA$2,'Attendance Dump'!$E$1:$AI$1,0)
),
INDEX('Active Hour''s Dump'!$D$3:$AH$337,
MATCH($C187,'Active Hour''s Dump'!$A$3:$A$337,0),
MATCH(CA$2,'Active Hour''s Dump'!$D$2:$AH$2,0)
))),"")</f>
        <v>0.58333333333333304</v>
      </c>
      <c r="CB187" s="13">
        <f>_xlfn.IFNA(IF(CB$3="Productivity",
INDEX('Productivity Dump'!$E$4:$AJ$500,
MATCH($A187,'Productivity Dump'!$A$4:$A$500,0),
MATCH(CB$2,'Productivity Dump'!$E$3:$AJ$3,0)
),
IF(CB$3="Attendance",
INDEX('Attendance Dump'!$E$2:$AI$400,
MATCH($A187,'Attendance Dump'!$B$2:$B$400,0),
MATCH(CB$2,'Attendance Dump'!$E$1:$AI$1,0)
),
INDEX('Active Hour''s Dump'!$D$3:$AH$337,
MATCH($C187,'Active Hour''s Dump'!$A$3:$A$337,0),
MATCH(CB$2,'Active Hour''s Dump'!$D$2:$AH$2,0)
))),"")</f>
        <v>0</v>
      </c>
      <c r="CC187" s="13" t="str">
        <f>_xlfn.IFNA(IF(CC$3="Productivity",
INDEX('Productivity Dump'!$E$4:$AJ$500,
MATCH($A187,'Productivity Dump'!$A$4:$A$500,0),
MATCH(CC$2,'Productivity Dump'!$E$3:$AJ$3,0)
),
IF(CC$3="Attendance",
INDEX('Attendance Dump'!$E$2:$AI$400,
MATCH($A187,'Attendance Dump'!$B$2:$B$400,0),
MATCH(CC$2,'Attendance Dump'!$E$1:$AI$1,0)
),
INDEX('Active Hour''s Dump'!$D$3:$AH$337,
MATCH($C187,'Active Hour''s Dump'!$A$3:$A$337,0),
MATCH(CC$2,'Active Hour''s Dump'!$D$2:$AH$2,0)
))),"")</f>
        <v>WO</v>
      </c>
      <c r="CD187" s="54">
        <f>_xlfn.IFNA(IF(CD$3="Productivity",
INDEX('Productivity Dump'!$E$4:$AJ$500,
MATCH($A187,'Productivity Dump'!$A$4:$A$500,0),
MATCH(CD$2,'Productivity Dump'!$E$3:$AJ$3,0)
),
IF(CD$3="Attendance",
INDEX('Attendance Dump'!$E$2:$AI$400,
MATCH($A187,'Attendance Dump'!$B$2:$B$400,0),
MATCH(CD$2,'Attendance Dump'!$E$1:$AI$1,0)
),
INDEX('Active Hour''s Dump'!$D$3:$AH$337,
MATCH($C187,'Active Hour''s Dump'!$A$3:$A$337,0),
MATCH(CD$2,'Active Hour''s Dump'!$D$2:$AH$2,0)
))),"")</f>
        <v>0</v>
      </c>
      <c r="CE187" s="13">
        <f>_xlfn.IFNA(IF(CE$3="Productivity",
INDEX('Productivity Dump'!$E$4:$AJ$500,
MATCH($A187,'Productivity Dump'!$A$4:$A$500,0),
MATCH(CE$2,'Productivity Dump'!$E$3:$AJ$3,0)
),
IF(CE$3="Attendance",
INDEX('Attendance Dump'!$E$2:$AI$400,
MATCH($A187,'Attendance Dump'!$B$2:$B$400,0),
MATCH(CE$2,'Attendance Dump'!$E$1:$AI$1,0)
),
INDEX('Active Hour''s Dump'!$D$3:$AH$337,
MATCH($C187,'Active Hour''s Dump'!$A$3:$A$337,0),
MATCH(CE$2,'Active Hour''s Dump'!$D$2:$AH$2,0)
))),"")</f>
        <v>542.06399999999996</v>
      </c>
      <c r="CF187" s="13" t="str">
        <f>_xlfn.IFNA(IF(CF$3="Productivity",
INDEX('Productivity Dump'!$E$4:$AJ$500,
MATCH($A187,'Productivity Dump'!$A$4:$A$500,0),
MATCH(CF$2,'Productivity Dump'!$E$3:$AJ$3,0)
),
IF(CF$3="Attendance",
INDEX('Attendance Dump'!$E$2:$AI$400,
MATCH($A187,'Attendance Dump'!$B$2:$B$400,0),
MATCH(CF$2,'Attendance Dump'!$E$1:$AI$1,0)
),
INDEX('Active Hour''s Dump'!$D$3:$AH$337,
MATCH($C187,'Active Hour''s Dump'!$A$3:$A$337,0),
MATCH(CF$2,'Active Hour''s Dump'!$D$2:$AH$2,0)
))),"")</f>
        <v>P</v>
      </c>
      <c r="CG187" s="54">
        <f>_xlfn.IFNA(IF(CG$3="Productivity",
INDEX('Productivity Dump'!$E$4:$AJ$500,
MATCH($A187,'Productivity Dump'!$A$4:$A$500,0),
MATCH(CG$2,'Productivity Dump'!$E$3:$AJ$3,0)
),
IF(CG$3="Attendance",
INDEX('Attendance Dump'!$E$2:$AI$400,
MATCH($A187,'Attendance Dump'!$B$2:$B$400,0),
MATCH(CG$2,'Attendance Dump'!$E$1:$AI$1,0)
),
INDEX('Active Hour''s Dump'!$D$3:$AH$337,
MATCH($C187,'Active Hour''s Dump'!$A$3:$A$337,0),
MATCH(CG$2,'Active Hour''s Dump'!$D$2:$AH$2,0)
))),"")</f>
        <v>2.25</v>
      </c>
      <c r="CH187" s="13">
        <f>_xlfn.IFNA(IF(CH$3="Productivity",
INDEX('Productivity Dump'!$E$4:$AJ$500,
MATCH($A187,'Productivity Dump'!$A$4:$A$500,0),
MATCH(CH$2,'Productivity Dump'!$E$3:$AJ$3,0)
),
IF(CH$3="Attendance",
INDEX('Attendance Dump'!$E$2:$AI$400,
MATCH($A187,'Attendance Dump'!$B$2:$B$400,0),
MATCH(CH$2,'Attendance Dump'!$E$1:$AI$1,0)
),
INDEX('Active Hour''s Dump'!$D$3:$AH$337,
MATCH($C187,'Active Hour''s Dump'!$A$3:$A$337,0),
MATCH(CH$2,'Active Hour''s Dump'!$D$2:$AH$2,0)
))),"")</f>
        <v>965.38800000000003</v>
      </c>
      <c r="CI187" s="13" t="str">
        <f>_xlfn.IFNA(IF(CI$3="Productivity",
INDEX('Productivity Dump'!$E$4:$AJ$500,
MATCH($A187,'Productivity Dump'!$A$4:$A$500,0),
MATCH(CI$2,'Productivity Dump'!$E$3:$AJ$3,0)
),
IF(CI$3="Attendance",
INDEX('Attendance Dump'!$E$2:$AI$400,
MATCH($A187,'Attendance Dump'!$B$2:$B$400,0),
MATCH(CI$2,'Attendance Dump'!$E$1:$AI$1,0)
),
INDEX('Active Hour''s Dump'!$D$3:$AH$337,
MATCH($C187,'Active Hour''s Dump'!$A$3:$A$337,0),
MATCH(CI$2,'Active Hour''s Dump'!$D$2:$AH$2,0)
))),"")</f>
        <v>P</v>
      </c>
      <c r="CJ187" s="54">
        <f>_xlfn.IFNA(IF(CJ$3="Productivity",
INDEX('Productivity Dump'!$E$4:$AJ$500,
MATCH($A187,'Productivity Dump'!$A$4:$A$500,0),
MATCH(CJ$2,'Productivity Dump'!$E$3:$AJ$3,0)
),
IF(CJ$3="Attendance",
INDEX('Attendance Dump'!$E$2:$AI$400,
MATCH($A187,'Attendance Dump'!$B$2:$B$400,0),
MATCH(CJ$2,'Attendance Dump'!$E$1:$AI$1,0)
),
INDEX('Active Hour''s Dump'!$D$3:$AH$337,
MATCH($C187,'Active Hour''s Dump'!$A$3:$A$337,0),
MATCH(CJ$2,'Active Hour''s Dump'!$D$2:$AH$2,0)
))),"")</f>
        <v>5.25</v>
      </c>
      <c r="CK187" s="13">
        <f>_xlfn.IFNA(IF(CK$3="Productivity",
INDEX('Productivity Dump'!$E$4:$AJ$500,
MATCH($A187,'Productivity Dump'!$A$4:$A$500,0),
MATCH(CK$2,'Productivity Dump'!$E$3:$AJ$3,0)
),
IF(CK$3="Attendance",
INDEX('Attendance Dump'!$E$2:$AI$400,
MATCH($A187,'Attendance Dump'!$B$2:$B$400,0),
MATCH(CK$2,'Attendance Dump'!$E$1:$AI$1,0)
),
INDEX('Active Hour''s Dump'!$D$3:$AH$337,
MATCH($C187,'Active Hour''s Dump'!$A$3:$A$337,0),
MATCH(CK$2,'Active Hour''s Dump'!$D$2:$AH$2,0)
))),"")</f>
        <v>847.8520000000002</v>
      </c>
      <c r="CL187" s="13" t="str">
        <f>_xlfn.IFNA(IF(CL$3="Productivity",
INDEX('Productivity Dump'!$E$4:$AJ$500,
MATCH($A187,'Productivity Dump'!$A$4:$A$500,0),
MATCH(CL$2,'Productivity Dump'!$E$3:$AJ$3,0)
),
IF(CL$3="Attendance",
INDEX('Attendance Dump'!$E$2:$AI$400,
MATCH($A187,'Attendance Dump'!$B$2:$B$400,0),
MATCH(CL$2,'Attendance Dump'!$E$1:$AI$1,0)
),
INDEX('Active Hour''s Dump'!$D$3:$AH$337,
MATCH($C187,'Active Hour''s Dump'!$A$3:$A$337,0),
MATCH(CL$2,'Active Hour''s Dump'!$D$2:$AH$2,0)
))),"")</f>
        <v>P</v>
      </c>
      <c r="CM187" s="54">
        <f>_xlfn.IFNA(IF(CM$3="Productivity",
INDEX('Productivity Dump'!$E$4:$AJ$500,
MATCH($A187,'Productivity Dump'!$A$4:$A$500,0),
MATCH(CM$2,'Productivity Dump'!$E$3:$AJ$3,0)
),
IF(CM$3="Attendance",
INDEX('Attendance Dump'!$E$2:$AI$400,
MATCH($A187,'Attendance Dump'!$B$2:$B$400,0),
MATCH(CM$2,'Attendance Dump'!$E$1:$AI$1,0)
),
INDEX('Active Hour''s Dump'!$D$3:$AH$337,
MATCH($C187,'Active Hour''s Dump'!$A$3:$A$337,0),
MATCH(CM$2,'Active Hour''s Dump'!$D$2:$AH$2,0)
))),"")</f>
        <v>5.6666666666666696</v>
      </c>
      <c r="CN187" s="13">
        <f>_xlfn.IFNA(IF(CN$3="Productivity",
INDEX('Productivity Dump'!$E$4:$AJ$500,
MATCH($A187,'Productivity Dump'!$A$4:$A$500,0),
MATCH(CN$2,'Productivity Dump'!$E$3:$AJ$3,0)
),
IF(CN$3="Attendance",
INDEX('Attendance Dump'!$E$2:$AI$400,
MATCH($A187,'Attendance Dump'!$B$2:$B$400,0),
MATCH(CN$2,'Attendance Dump'!$E$1:$AI$1,0)
),
INDEX('Active Hour''s Dump'!$D$3:$AH$337,
MATCH($C187,'Active Hour''s Dump'!$A$3:$A$337,0),
MATCH(CN$2,'Active Hour''s Dump'!$D$2:$AH$2,0)
))),"")</f>
        <v>0</v>
      </c>
      <c r="CO187" s="13">
        <f>_xlfn.IFNA(IF(CO$3="Productivity",
INDEX('Productivity Dump'!$E$4:$AJ$500,
MATCH($A187,'Productivity Dump'!$A$4:$A$500,0),
MATCH(CO$2,'Productivity Dump'!$E$3:$AJ$3,0)
),
IF(CO$3="Attendance",
INDEX('Attendance Dump'!$E$2:$AI$400,
MATCH($A187,'Attendance Dump'!$B$2:$B$400,0),
MATCH(CO$2,'Attendance Dump'!$E$1:$AI$1,0)
),
INDEX('Active Hour''s Dump'!$D$3:$AH$337,
MATCH($C187,'Active Hour''s Dump'!$A$3:$A$337,0),
MATCH(CO$2,'Active Hour''s Dump'!$D$2:$AH$2,0)
))),"")</f>
        <v>0</v>
      </c>
      <c r="CP187" s="54">
        <f>_xlfn.IFNA(IF(CP$3="Productivity",
INDEX('Productivity Dump'!$E$4:$AJ$500,
MATCH($A187,'Productivity Dump'!$A$4:$A$500,0),
MATCH(CP$2,'Productivity Dump'!$E$3:$AJ$3,0)
),
IF(CP$3="Attendance",
INDEX('Attendance Dump'!$E$2:$AI$400,
MATCH($A187,'Attendance Dump'!$B$2:$B$400,0),
MATCH(CP$2,'Attendance Dump'!$E$1:$AI$1,0)
),
INDEX('Active Hour''s Dump'!$D$3:$AH$337,
MATCH($C187,'Active Hour''s Dump'!$A$3:$A$337,0),
MATCH(CP$2,'Active Hour''s Dump'!$D$2:$AH$2,0)
))),"")</f>
        <v>0</v>
      </c>
      <c r="CQ187" s="13">
        <f>_xlfn.IFNA(IF(CQ$3="Productivity",
INDEX('Productivity Dump'!$E$4:$AJ$500,
MATCH($A187,'Productivity Dump'!$A$4:$A$500,0),
MATCH(CQ$2,'Productivity Dump'!$E$3:$AJ$3,0)
),
IF(CQ$3="Attendance",
INDEX('Attendance Dump'!$E$2:$AI$400,
MATCH($A187,'Attendance Dump'!$B$2:$B$400,0),
MATCH(CQ$2,'Attendance Dump'!$E$1:$AI$1,0)
),
INDEX('Active Hour''s Dump'!$D$3:$AH$337,
MATCH($C187,'Active Hour''s Dump'!$A$3:$A$337,0),
MATCH(CQ$2,'Active Hour''s Dump'!$D$2:$AH$2,0)
))),"")</f>
        <v>0</v>
      </c>
      <c r="CR187" s="13">
        <f>_xlfn.IFNA(IF(CR$3="Productivity",
INDEX('Productivity Dump'!$E$4:$AJ$500,
MATCH($A187,'Productivity Dump'!$A$4:$A$500,0),
MATCH(CR$2,'Productivity Dump'!$E$3:$AJ$3,0)
),
IF(CR$3="Attendance",
INDEX('Attendance Dump'!$E$2:$AI$400,
MATCH($A187,'Attendance Dump'!$B$2:$B$400,0),
MATCH(CR$2,'Attendance Dump'!$E$1:$AI$1,0)
),
INDEX('Active Hour''s Dump'!$D$3:$AH$337,
MATCH($C187,'Active Hour''s Dump'!$A$3:$A$337,0),
MATCH(CR$2,'Active Hour''s Dump'!$D$2:$AH$2,0)
))),"")</f>
        <v>0</v>
      </c>
      <c r="CS187" s="54">
        <f>_xlfn.IFNA(IF(CS$3="Productivity",
INDEX('Productivity Dump'!$E$4:$AJ$500,
MATCH($A187,'Productivity Dump'!$A$4:$A$500,0),
MATCH(CS$2,'Productivity Dump'!$E$3:$AJ$3,0)
),
IF(CS$3="Attendance",
INDEX('Attendance Dump'!$E$2:$AI$400,
MATCH($A187,'Attendance Dump'!$B$2:$B$400,0),
MATCH(CS$2,'Attendance Dump'!$E$1:$AI$1,0)
),
INDEX('Active Hour''s Dump'!$D$3:$AH$337,
MATCH($C187,'Active Hour''s Dump'!$A$3:$A$337,0),
MATCH(CS$2,'Active Hour''s Dump'!$D$2:$AH$2,0)
))),"")</f>
        <v>0</v>
      </c>
      <c r="CT187" s="13">
        <f>_xlfn.IFNA(IF(CT$3="Productivity",
INDEX('Productivity Dump'!$E$4:$AJ$500,
MATCH($A187,'Productivity Dump'!$A$4:$A$500,0),
MATCH(CT$2,'Productivity Dump'!$E$3:$AJ$3,0)
),
IF(CT$3="Attendance",
INDEX('Attendance Dump'!$E$2:$AI$400,
MATCH($A187,'Attendance Dump'!$B$2:$B$400,0),
MATCH(CT$2,'Attendance Dump'!$E$1:$AI$1,0)
),
INDEX('Active Hour''s Dump'!$D$3:$AH$337,
MATCH($C187,'Active Hour''s Dump'!$A$3:$A$337,0),
MATCH(CT$2,'Active Hour''s Dump'!$D$2:$AH$2,0)
))),"")</f>
        <v>0</v>
      </c>
      <c r="CU187" s="13">
        <f>_xlfn.IFNA(IF(CU$3="Productivity",
INDEX('Productivity Dump'!$E$4:$AJ$500,
MATCH($A187,'Productivity Dump'!$A$4:$A$500,0),
MATCH(CU$2,'Productivity Dump'!$E$3:$AJ$3,0)
),
IF(CU$3="Attendance",
INDEX('Attendance Dump'!$E$2:$AI$400,
MATCH($A187,'Attendance Dump'!$B$2:$B$400,0),
MATCH(CU$2,'Attendance Dump'!$E$1:$AI$1,0)
),
INDEX('Active Hour''s Dump'!$D$3:$AH$337,
MATCH($C187,'Active Hour''s Dump'!$A$3:$A$337,0),
MATCH(CU$2,'Active Hour''s Dump'!$D$2:$AH$2,0)
))),"")</f>
        <v>0</v>
      </c>
      <c r="CV187" s="54">
        <f>_xlfn.IFNA(IF(CV$3="Productivity",
INDEX('Productivity Dump'!$E$4:$AJ$500,
MATCH($A187,'Productivity Dump'!$A$4:$A$500,0),
MATCH(CV$2,'Productivity Dump'!$E$3:$AJ$3,0)
),
IF(CV$3="Attendance",
INDEX('Attendance Dump'!$E$2:$AI$400,
MATCH($A187,'Attendance Dump'!$B$2:$B$400,0),
MATCH(CV$2,'Attendance Dump'!$E$1:$AI$1,0)
),
INDEX('Active Hour''s Dump'!$D$3:$AH$337,
MATCH($C187,'Active Hour''s Dump'!$A$3:$A$337,0),
MATCH(CV$2,'Active Hour''s Dump'!$D$2:$AH$2,0)
))),"")</f>
        <v>0</v>
      </c>
      <c r="CW187" s="13"/>
      <c r="CX187" s="13"/>
      <c r="CY187" s="54"/>
      <c r="DA187" s="57">
        <f t="shared" si="81"/>
        <v>107.50000000000001</v>
      </c>
      <c r="DB187" s="35">
        <f t="shared" si="82"/>
        <v>18652.523999999998</v>
      </c>
      <c r="DC187" s="35">
        <f t="shared" si="77"/>
        <v>3347.4760000000024</v>
      </c>
      <c r="DD187" s="35">
        <f t="shared" ca="1" si="80"/>
        <v>0</v>
      </c>
      <c r="DF187" s="32" cm="1">
        <f t="array" ref="DF187">SUMPRODUCT(
    (MOD(COLUMN(H187:CV187) - COLUMN(H187), 3) = 0) *
    (H187:CV187 = 0) *
    (I187:CW187 = "P") *
    (COUNTIF(UKHoliday, H$2:CV$2) = 0)
)</f>
        <v>0</v>
      </c>
      <c r="DG187" s="33" cm="1">
        <f t="array" ref="DG187">SUMPRODUCT(
  (MOD(COLUMN(H187:CV187) - COLUMN(H187), 3) = 0) *
  (H187:CV187 &gt; 0) *
  (H187:CV187 &lt; 0.5 * IF(((WEEKDAY(H$2:CV$2, 2) = 1) + (WEEKDAY(H$2:CV$2, 2) = 6)), G187, F187)) *
  (I187:CW187 = "P") *
  (COUNTIF(UKHoliday, H$2:CV$2) = 0)
)</f>
        <v>1</v>
      </c>
      <c r="DH187" s="33" cm="1">
        <f t="array" ref="DH187">SUMPRODUCT(
  (MOD(COLUMN(H187:CV187) - COLUMN(H187), 3) = 0) *
  (H187:CV187 &gt; 0.5 * IF(((WEEKDAY(H$2:CV$2, 2) = 1) + (WEEKDAY(H$2:CV$2, 2) = 6)), $G187, $F187)) *
  (H187:CV187 &lt; 0.8 * IF(((WEEKDAY(H$2:CV$2, 2) = 1) + (WEEKDAY(H$2:CV$2, 2) = 6)), $G187, $F187)) *
  (I187:CW187 = "P") *
  (COUNTIF(UKHoliday, H$2:CV$2) = 0)
)</f>
        <v>2</v>
      </c>
      <c r="DI187" s="33" cm="1">
        <f t="array" ref="DI187">SUMPRODUCT(
  (MOD(COLUMN(H187:CV187) - COLUMN(H187), 3) = 0) *
  (H187:CV187 &gt; 0.8 * IF(((WEEKDAY(H$2:CV$2, 2) = 1) + (WEEKDAY(H$2:CV$2, 2) = 6)), $G187, $F187)) *
  (H187:CV187 &lt; 1 * IF(((WEEKDAY(H$2:CV$2, 2) = 1) + (WEEKDAY(H$2:CV$2, 2) = 6)), $G187, $F187)) *
  (I187:CW187 = "P") *
  (COUNTIF(UKHoliday, H$2:CV$2) = 0)
)</f>
        <v>16</v>
      </c>
    </row>
    <row r="188" spans="1:113" x14ac:dyDescent="0.3">
      <c r="A188" s="39" t="s">
        <v>342</v>
      </c>
      <c r="B188" s="39" t="s">
        <v>341</v>
      </c>
      <c r="C188" s="9" t="s">
        <v>745</v>
      </c>
      <c r="D188" s="62" t="s">
        <v>555</v>
      </c>
      <c r="E188" s="35">
        <v>18600</v>
      </c>
      <c r="F188" s="35">
        <f t="shared" si="78"/>
        <v>930</v>
      </c>
      <c r="G188" s="35">
        <f t="shared" si="79"/>
        <v>465</v>
      </c>
      <c r="H188" s="13">
        <f>_xlfn.IFNA(IF(H$3="Productivity",
INDEX('Productivity Dump'!$E$4:$AJ$500,
MATCH($A188,'Productivity Dump'!$A$4:$A$500,0),
MATCH(H$2,'Productivity Dump'!$E$3:$AJ$3,0)
),
IF(H$3="Attendance",
INDEX('Attendance Dump'!$E$2:$AI$400,
MATCH($A188,'Attendance Dump'!$B$2:$B$400,0),
MATCH(H$2,'Attendance Dump'!$E$1:$AI$1,0)
),
INDEX('Active Hour''s Dump'!$D$3:$AH$337,
MATCH($C188,'Active Hour''s Dump'!$A$3:$A$337,0),
MATCH(H$2,'Active Hour''s Dump'!$D$2:$AH$2,0)
))),"")</f>
        <v>1043.5579999999998</v>
      </c>
      <c r="I188" s="13" t="str">
        <f>_xlfn.IFNA(IF(I$3="Productivity",
INDEX('Productivity Dump'!$E$4:$AJ$500,
MATCH($A188,'Productivity Dump'!$A$4:$A$500,0),
MATCH(I$2,'Productivity Dump'!$E$3:$AJ$3,0)
),
IF(I$3="Attendance",
INDEX('Attendance Dump'!$E$2:$AI$400,
MATCH($A188,'Attendance Dump'!$B$2:$B$400,0),
MATCH(I$2,'Attendance Dump'!$E$1:$AI$1,0)
),
INDEX('Active Hour''s Dump'!$D$3:$AH$337,
MATCH($C188,'Active Hour''s Dump'!$A$3:$A$337,0),
MATCH(I$2,'Active Hour''s Dump'!$D$2:$AH$2,0)
))),"")</f>
        <v>P</v>
      </c>
      <c r="J188" s="54">
        <f>_xlfn.IFNA(IF(J$3="Productivity",
INDEX('Productivity Dump'!$E$4:$AJ$500,
MATCH($A188,'Productivity Dump'!$A$4:$A$500,0),
MATCH(J$2,'Productivity Dump'!$E$3:$AJ$3,0)
),
IF(J$3="Attendance",
INDEX('Attendance Dump'!$E$2:$AI$400,
MATCH($A188,'Attendance Dump'!$B$2:$B$400,0),
MATCH(J$2,'Attendance Dump'!$E$1:$AI$1,0)
),
INDEX('Active Hour''s Dump'!$D$3:$AH$337,
MATCH($C188,'Active Hour''s Dump'!$A$3:$A$337,0),
MATCH(J$2,'Active Hour''s Dump'!$D$2:$AH$2,0)
))),"")</f>
        <v>8.5833333333333304</v>
      </c>
      <c r="K188" s="13">
        <f>_xlfn.IFNA(IF(K$3="Productivity",
INDEX('Productivity Dump'!$E$4:$AJ$500,
MATCH($A188,'Productivity Dump'!$A$4:$A$500,0),
MATCH(K$2,'Productivity Dump'!$E$3:$AJ$3,0)
),
IF(K$3="Attendance",
INDEX('Attendance Dump'!$E$2:$AI$400,
MATCH($A188,'Attendance Dump'!$B$2:$B$400,0),
MATCH(K$2,'Attendance Dump'!$E$1:$AI$1,0)
),
INDEX('Active Hour''s Dump'!$D$3:$AH$337,
MATCH($C188,'Active Hour''s Dump'!$A$3:$A$337,0),
MATCH(K$2,'Active Hour''s Dump'!$D$2:$AH$2,0)
))),"")</f>
        <v>996.06499999999994</v>
      </c>
      <c r="L188" s="13" t="str">
        <f>_xlfn.IFNA(IF(L$3="Productivity",
INDEX('Productivity Dump'!$E$4:$AJ$500,
MATCH($A188,'Productivity Dump'!$A$4:$A$500,0),
MATCH(L$2,'Productivity Dump'!$E$3:$AJ$3,0)
),
IF(L$3="Attendance",
INDEX('Attendance Dump'!$E$2:$AI$400,
MATCH($A188,'Attendance Dump'!$B$2:$B$400,0),
MATCH(L$2,'Attendance Dump'!$E$1:$AI$1,0)
),
INDEX('Active Hour''s Dump'!$D$3:$AH$337,
MATCH($C188,'Active Hour''s Dump'!$A$3:$A$337,0),
MATCH(L$2,'Active Hour''s Dump'!$D$2:$AH$2,0)
))),"")</f>
        <v>P</v>
      </c>
      <c r="M188" s="54">
        <f>_xlfn.IFNA(IF(M$3="Productivity",
INDEX('Productivity Dump'!$E$4:$AJ$500,
MATCH($A188,'Productivity Dump'!$A$4:$A$500,0),
MATCH(M$2,'Productivity Dump'!$E$3:$AJ$3,0)
),
IF(M$3="Attendance",
INDEX('Attendance Dump'!$E$2:$AI$400,
MATCH($A188,'Attendance Dump'!$B$2:$B$400,0),
MATCH(M$2,'Attendance Dump'!$E$1:$AI$1,0)
),
INDEX('Active Hour''s Dump'!$D$3:$AH$337,
MATCH($C188,'Active Hour''s Dump'!$A$3:$A$337,0),
MATCH(M$2,'Active Hour''s Dump'!$D$2:$AH$2,0)
))),"")</f>
        <v>8.3333333333333304</v>
      </c>
      <c r="N188" s="13">
        <f>_xlfn.IFNA(IF(N$3="Productivity",
INDEX('Productivity Dump'!$E$4:$AJ$500,
MATCH($A188,'Productivity Dump'!$A$4:$A$500,0),
MATCH(N$2,'Productivity Dump'!$E$3:$AJ$3,0)
),
IF(N$3="Attendance",
INDEX('Attendance Dump'!$E$2:$AI$400,
MATCH($A188,'Attendance Dump'!$B$2:$B$400,0),
MATCH(N$2,'Attendance Dump'!$E$1:$AI$1,0)
),
INDEX('Active Hour''s Dump'!$D$3:$AH$337,
MATCH($C188,'Active Hour''s Dump'!$A$3:$A$337,0),
MATCH(N$2,'Active Hour''s Dump'!$D$2:$AH$2,0)
))),"")</f>
        <v>415.43399999999986</v>
      </c>
      <c r="O188" s="13" t="str">
        <f>_xlfn.IFNA(IF(O$3="Productivity",
INDEX('Productivity Dump'!$E$4:$AJ$500,
MATCH($A188,'Productivity Dump'!$A$4:$A$500,0),
MATCH(O$2,'Productivity Dump'!$E$3:$AJ$3,0)
),
IF(O$3="Attendance",
INDEX('Attendance Dump'!$E$2:$AI$400,
MATCH($A188,'Attendance Dump'!$B$2:$B$400,0),
MATCH(O$2,'Attendance Dump'!$E$1:$AI$1,0)
),
INDEX('Active Hour''s Dump'!$D$3:$AH$337,
MATCH($C188,'Active Hour''s Dump'!$A$3:$A$337,0),
MATCH(O$2,'Active Hour''s Dump'!$D$2:$AH$2,0)
))),"")</f>
        <v>P</v>
      </c>
      <c r="P188" s="54">
        <f>_xlfn.IFNA(IF(P$3="Productivity",
INDEX('Productivity Dump'!$E$4:$AJ$500,
MATCH($A188,'Productivity Dump'!$A$4:$A$500,0),
MATCH(P$2,'Productivity Dump'!$E$3:$AJ$3,0)
),
IF(P$3="Attendance",
INDEX('Attendance Dump'!$E$2:$AI$400,
MATCH($A188,'Attendance Dump'!$B$2:$B$400,0),
MATCH(P$2,'Attendance Dump'!$E$1:$AI$1,0)
),
INDEX('Active Hour''s Dump'!$D$3:$AH$337,
MATCH($C188,'Active Hour''s Dump'!$A$3:$A$337,0),
MATCH(P$2,'Active Hour''s Dump'!$D$2:$AH$2,0)
))),"")</f>
        <v>4.5833333333333304</v>
      </c>
      <c r="Q188" s="13">
        <f>_xlfn.IFNA(IF(Q$3="Productivity",
INDEX('Productivity Dump'!$E$4:$AJ$500,
MATCH($A188,'Productivity Dump'!$A$4:$A$500,0),
MATCH(Q$2,'Productivity Dump'!$E$3:$AJ$3,0)
),
IF(Q$3="Attendance",
INDEX('Attendance Dump'!$E$2:$AI$400,
MATCH($A188,'Attendance Dump'!$B$2:$B$400,0),
MATCH(Q$2,'Attendance Dump'!$E$1:$AI$1,0)
),
INDEX('Active Hour''s Dump'!$D$3:$AH$337,
MATCH($C188,'Active Hour''s Dump'!$A$3:$A$337,0),
MATCH(Q$2,'Active Hour''s Dump'!$D$2:$AH$2,0)
))),"")</f>
        <v>0</v>
      </c>
      <c r="R188" s="13" t="str">
        <f>_xlfn.IFNA(IF(R$3="Productivity",
INDEX('Productivity Dump'!$E$4:$AJ$500,
MATCH($A188,'Productivity Dump'!$A$4:$A$500,0),
MATCH(R$2,'Productivity Dump'!$E$3:$AJ$3,0)
),
IF(R$3="Attendance",
INDEX('Attendance Dump'!$E$2:$AI$400,
MATCH($A188,'Attendance Dump'!$B$2:$B$400,0),
MATCH(R$2,'Attendance Dump'!$E$1:$AI$1,0)
),
INDEX('Active Hour''s Dump'!$D$3:$AH$337,
MATCH($C188,'Active Hour''s Dump'!$A$3:$A$337,0),
MATCH(R$2,'Active Hour''s Dump'!$D$2:$AH$2,0)
))),"")</f>
        <v>WO</v>
      </c>
      <c r="S188" s="54">
        <f>_xlfn.IFNA(IF(S$3="Productivity",
INDEX('Productivity Dump'!$E$4:$AJ$500,
MATCH($A188,'Productivity Dump'!$A$4:$A$500,0),
MATCH(S$2,'Productivity Dump'!$E$3:$AJ$3,0)
),
IF(S$3="Attendance",
INDEX('Attendance Dump'!$E$2:$AI$400,
MATCH($A188,'Attendance Dump'!$B$2:$B$400,0),
MATCH(S$2,'Attendance Dump'!$E$1:$AI$1,0)
),
INDEX('Active Hour''s Dump'!$D$3:$AH$337,
MATCH($C188,'Active Hour''s Dump'!$A$3:$A$337,0),
MATCH(S$2,'Active Hour''s Dump'!$D$2:$AH$2,0)
))),"")</f>
        <v>0</v>
      </c>
      <c r="T188" s="13">
        <f>_xlfn.IFNA(IF(T$3="Productivity",
INDEX('Productivity Dump'!$E$4:$AJ$500,
MATCH($A188,'Productivity Dump'!$A$4:$A$500,0),
MATCH(T$2,'Productivity Dump'!$E$3:$AJ$3,0)
),
IF(T$3="Attendance",
INDEX('Attendance Dump'!$E$2:$AI$400,
MATCH($A188,'Attendance Dump'!$B$2:$B$400,0),
MATCH(T$2,'Attendance Dump'!$E$1:$AI$1,0)
),
INDEX('Active Hour''s Dump'!$D$3:$AH$337,
MATCH($C188,'Active Hour''s Dump'!$A$3:$A$337,0),
MATCH(T$2,'Active Hour''s Dump'!$D$2:$AH$2,0)
))),"")</f>
        <v>499.05800000000016</v>
      </c>
      <c r="U188" s="13" t="str">
        <f>_xlfn.IFNA(IF(U$3="Productivity",
INDEX('Productivity Dump'!$E$4:$AJ$500,
MATCH($A188,'Productivity Dump'!$A$4:$A$500,0),
MATCH(U$2,'Productivity Dump'!$E$3:$AJ$3,0)
),
IF(U$3="Attendance",
INDEX('Attendance Dump'!$E$2:$AI$400,
MATCH($A188,'Attendance Dump'!$B$2:$B$400,0),
MATCH(U$2,'Attendance Dump'!$E$1:$AI$1,0)
),
INDEX('Active Hour''s Dump'!$D$3:$AH$337,
MATCH($C188,'Active Hour''s Dump'!$A$3:$A$337,0),
MATCH(U$2,'Active Hour''s Dump'!$D$2:$AH$2,0)
))),"")</f>
        <v>P</v>
      </c>
      <c r="V188" s="54">
        <f>_xlfn.IFNA(IF(V$3="Productivity",
INDEX('Productivity Dump'!$E$4:$AJ$500,
MATCH($A188,'Productivity Dump'!$A$4:$A$500,0),
MATCH(V$2,'Productivity Dump'!$E$3:$AJ$3,0)
),
IF(V$3="Attendance",
INDEX('Attendance Dump'!$E$2:$AI$400,
MATCH($A188,'Attendance Dump'!$B$2:$B$400,0),
MATCH(V$2,'Attendance Dump'!$E$1:$AI$1,0)
),
INDEX('Active Hour''s Dump'!$D$3:$AH$337,
MATCH($C188,'Active Hour''s Dump'!$A$3:$A$337,0),
MATCH(V$2,'Active Hour''s Dump'!$D$2:$AH$2,0)
))),"")</f>
        <v>4.4166666666666696</v>
      </c>
      <c r="W188" s="13">
        <f>_xlfn.IFNA(IF(W$3="Productivity",
INDEX('Productivity Dump'!$E$4:$AJ$500,
MATCH($A188,'Productivity Dump'!$A$4:$A$500,0),
MATCH(W$2,'Productivity Dump'!$E$3:$AJ$3,0)
),
IF(W$3="Attendance",
INDEX('Attendance Dump'!$E$2:$AI$400,
MATCH($A188,'Attendance Dump'!$B$2:$B$400,0),
MATCH(W$2,'Attendance Dump'!$E$1:$AI$1,0)
),
INDEX('Active Hour''s Dump'!$D$3:$AH$337,
MATCH($C188,'Active Hour''s Dump'!$A$3:$A$337,0),
MATCH(W$2,'Active Hour''s Dump'!$D$2:$AH$2,0)
))),"")</f>
        <v>1005.9620000000003</v>
      </c>
      <c r="X188" s="13" t="str">
        <f>_xlfn.IFNA(IF(X$3="Productivity",
INDEX('Productivity Dump'!$E$4:$AJ$500,
MATCH($A188,'Productivity Dump'!$A$4:$A$500,0),
MATCH(X$2,'Productivity Dump'!$E$3:$AJ$3,0)
),
IF(X$3="Attendance",
INDEX('Attendance Dump'!$E$2:$AI$400,
MATCH($A188,'Attendance Dump'!$B$2:$B$400,0),
MATCH(X$2,'Attendance Dump'!$E$1:$AI$1,0)
),
INDEX('Active Hour''s Dump'!$D$3:$AH$337,
MATCH($C188,'Active Hour''s Dump'!$A$3:$A$337,0),
MATCH(X$2,'Active Hour''s Dump'!$D$2:$AH$2,0)
))),"")</f>
        <v>P</v>
      </c>
      <c r="Y188" s="54">
        <f>_xlfn.IFNA(IF(Y$3="Productivity",
INDEX('Productivity Dump'!$E$4:$AJ$500,
MATCH($A188,'Productivity Dump'!$A$4:$A$500,0),
MATCH(Y$2,'Productivity Dump'!$E$3:$AJ$3,0)
),
IF(Y$3="Attendance",
INDEX('Attendance Dump'!$E$2:$AI$400,
MATCH($A188,'Attendance Dump'!$B$2:$B$400,0),
MATCH(Y$2,'Attendance Dump'!$E$1:$AI$1,0)
),
INDEX('Active Hour''s Dump'!$D$3:$AH$337,
MATCH($C188,'Active Hour''s Dump'!$A$3:$A$337,0),
MATCH(Y$2,'Active Hour''s Dump'!$D$2:$AH$2,0)
))),"")</f>
        <v>9.3333333333333304</v>
      </c>
      <c r="Z188" s="13">
        <f>_xlfn.IFNA(IF(Z$3="Productivity",
INDEX('Productivity Dump'!$E$4:$AJ$500,
MATCH($A188,'Productivity Dump'!$A$4:$A$500,0),
MATCH(Z$2,'Productivity Dump'!$E$3:$AJ$3,0)
),
IF(Z$3="Attendance",
INDEX('Attendance Dump'!$E$2:$AI$400,
MATCH($A188,'Attendance Dump'!$B$2:$B$400,0),
MATCH(Z$2,'Attendance Dump'!$E$1:$AI$1,0)
),
INDEX('Active Hour''s Dump'!$D$3:$AH$337,
MATCH($C188,'Active Hour''s Dump'!$A$3:$A$337,0),
MATCH(Z$2,'Active Hour''s Dump'!$D$2:$AH$2,0)
))),"")</f>
        <v>1052.9100000000001</v>
      </c>
      <c r="AA188" s="13" t="str">
        <f>_xlfn.IFNA(IF(AA$3="Productivity",
INDEX('Productivity Dump'!$E$4:$AJ$500,
MATCH($A188,'Productivity Dump'!$A$4:$A$500,0),
MATCH(AA$2,'Productivity Dump'!$E$3:$AJ$3,0)
),
IF(AA$3="Attendance",
INDEX('Attendance Dump'!$E$2:$AI$400,
MATCH($A188,'Attendance Dump'!$B$2:$B$400,0),
MATCH(AA$2,'Attendance Dump'!$E$1:$AI$1,0)
),
INDEX('Active Hour''s Dump'!$D$3:$AH$337,
MATCH($C188,'Active Hour''s Dump'!$A$3:$A$337,0),
MATCH(AA$2,'Active Hour''s Dump'!$D$2:$AH$2,0)
))),"")</f>
        <v>P</v>
      </c>
      <c r="AB188" s="54">
        <f>_xlfn.IFNA(IF(AB$3="Productivity",
INDEX('Productivity Dump'!$E$4:$AJ$500,
MATCH($A188,'Productivity Dump'!$A$4:$A$500,0),
MATCH(AB$2,'Productivity Dump'!$E$3:$AJ$3,0)
),
IF(AB$3="Attendance",
INDEX('Attendance Dump'!$E$2:$AI$400,
MATCH($A188,'Attendance Dump'!$B$2:$B$400,0),
MATCH(AB$2,'Attendance Dump'!$E$1:$AI$1,0)
),
INDEX('Active Hour''s Dump'!$D$3:$AH$337,
MATCH($C188,'Active Hour''s Dump'!$A$3:$A$337,0),
MATCH(AB$2,'Active Hour''s Dump'!$D$2:$AH$2,0)
))),"")</f>
        <v>9</v>
      </c>
      <c r="AC188" s="13">
        <f>_xlfn.IFNA(IF(AC$3="Productivity",
INDEX('Productivity Dump'!$E$4:$AJ$500,
MATCH($A188,'Productivity Dump'!$A$4:$A$500,0),
MATCH(AC$2,'Productivity Dump'!$E$3:$AJ$3,0)
),
IF(AC$3="Attendance",
INDEX('Attendance Dump'!$E$2:$AI$400,
MATCH($A188,'Attendance Dump'!$B$2:$B$400,0),
MATCH(AC$2,'Attendance Dump'!$E$1:$AI$1,0)
),
INDEX('Active Hour''s Dump'!$D$3:$AH$337,
MATCH($C188,'Active Hour''s Dump'!$A$3:$A$337,0),
MATCH(AC$2,'Active Hour''s Dump'!$D$2:$AH$2,0)
))),"")</f>
        <v>1018.101</v>
      </c>
      <c r="AD188" s="13" t="str">
        <f>_xlfn.IFNA(IF(AD$3="Productivity",
INDEX('Productivity Dump'!$E$4:$AJ$500,
MATCH($A188,'Productivity Dump'!$A$4:$A$500,0),
MATCH(AD$2,'Productivity Dump'!$E$3:$AJ$3,0)
),
IF(AD$3="Attendance",
INDEX('Attendance Dump'!$E$2:$AI$400,
MATCH($A188,'Attendance Dump'!$B$2:$B$400,0),
MATCH(AD$2,'Attendance Dump'!$E$1:$AI$1,0)
),
INDEX('Active Hour''s Dump'!$D$3:$AH$337,
MATCH($C188,'Active Hour''s Dump'!$A$3:$A$337,0),
MATCH(AD$2,'Active Hour''s Dump'!$D$2:$AH$2,0)
))),"")</f>
        <v>P</v>
      </c>
      <c r="AE188" s="54">
        <f>_xlfn.IFNA(IF(AE$3="Productivity",
INDEX('Productivity Dump'!$E$4:$AJ$500,
MATCH($A188,'Productivity Dump'!$A$4:$A$500,0),
MATCH(AE$2,'Productivity Dump'!$E$3:$AJ$3,0)
),
IF(AE$3="Attendance",
INDEX('Attendance Dump'!$E$2:$AI$400,
MATCH($A188,'Attendance Dump'!$B$2:$B$400,0),
MATCH(AE$2,'Attendance Dump'!$E$1:$AI$1,0)
),
INDEX('Active Hour''s Dump'!$D$3:$AH$337,
MATCH($C188,'Active Hour''s Dump'!$A$3:$A$337,0),
MATCH(AE$2,'Active Hour''s Dump'!$D$2:$AH$2,0)
))),"")</f>
        <v>8.25</v>
      </c>
      <c r="AF188" s="13">
        <f>_xlfn.IFNA(IF(AF$3="Productivity",
INDEX('Productivity Dump'!$E$4:$AJ$500,
MATCH($A188,'Productivity Dump'!$A$4:$A$500,0),
MATCH(AF$2,'Productivity Dump'!$E$3:$AJ$3,0)
),
IF(AF$3="Attendance",
INDEX('Attendance Dump'!$E$2:$AI$400,
MATCH($A188,'Attendance Dump'!$B$2:$B$400,0),
MATCH(AF$2,'Attendance Dump'!$E$1:$AI$1,0)
),
INDEX('Active Hour''s Dump'!$D$3:$AH$337,
MATCH($C188,'Active Hour''s Dump'!$A$3:$A$337,0),
MATCH(AF$2,'Active Hour''s Dump'!$D$2:$AH$2,0)
))),"")</f>
        <v>1013.3869999999999</v>
      </c>
      <c r="AG188" s="13" t="str">
        <f>_xlfn.IFNA(IF(AG$3="Productivity",
INDEX('Productivity Dump'!$E$4:$AJ$500,
MATCH($A188,'Productivity Dump'!$A$4:$A$500,0),
MATCH(AG$2,'Productivity Dump'!$E$3:$AJ$3,0)
),
IF(AG$3="Attendance",
INDEX('Attendance Dump'!$E$2:$AI$400,
MATCH($A188,'Attendance Dump'!$B$2:$B$400,0),
MATCH(AG$2,'Attendance Dump'!$E$1:$AI$1,0)
),
INDEX('Active Hour''s Dump'!$D$3:$AH$337,
MATCH($C188,'Active Hour''s Dump'!$A$3:$A$337,0),
MATCH(AG$2,'Active Hour''s Dump'!$D$2:$AH$2,0)
))),"")</f>
        <v>P</v>
      </c>
      <c r="AH188" s="54">
        <f>_xlfn.IFNA(IF(AH$3="Productivity",
INDEX('Productivity Dump'!$E$4:$AJ$500,
MATCH($A188,'Productivity Dump'!$A$4:$A$500,0),
MATCH(AH$2,'Productivity Dump'!$E$3:$AJ$3,0)
),
IF(AH$3="Attendance",
INDEX('Attendance Dump'!$E$2:$AI$400,
MATCH($A188,'Attendance Dump'!$B$2:$B$400,0),
MATCH(AH$2,'Attendance Dump'!$E$1:$AI$1,0)
),
INDEX('Active Hour''s Dump'!$D$3:$AH$337,
MATCH($C188,'Active Hour''s Dump'!$A$3:$A$337,0),
MATCH(AH$2,'Active Hour''s Dump'!$D$2:$AH$2,0)
))),"")</f>
        <v>8.1666666666666696</v>
      </c>
      <c r="AI188" s="13">
        <f>_xlfn.IFNA(IF(AI$3="Productivity",
INDEX('Productivity Dump'!$E$4:$AJ$500,
MATCH($A188,'Productivity Dump'!$A$4:$A$500,0),
MATCH(AI$2,'Productivity Dump'!$E$3:$AJ$3,0)
),
IF(AI$3="Attendance",
INDEX('Attendance Dump'!$E$2:$AI$400,
MATCH($A188,'Attendance Dump'!$B$2:$B$400,0),
MATCH(AI$2,'Attendance Dump'!$E$1:$AI$1,0)
),
INDEX('Active Hour''s Dump'!$D$3:$AH$337,
MATCH($C188,'Active Hour''s Dump'!$A$3:$A$337,0),
MATCH(AI$2,'Active Hour''s Dump'!$D$2:$AH$2,0)
))),"")</f>
        <v>703.96999999999991</v>
      </c>
      <c r="AJ188" s="13" t="str">
        <f>_xlfn.IFNA(IF(AJ$3="Productivity",
INDEX('Productivity Dump'!$E$4:$AJ$500,
MATCH($A188,'Productivity Dump'!$A$4:$A$500,0),
MATCH(AJ$2,'Productivity Dump'!$E$3:$AJ$3,0)
),
IF(AJ$3="Attendance",
INDEX('Attendance Dump'!$E$2:$AI$400,
MATCH($A188,'Attendance Dump'!$B$2:$B$400,0),
MATCH(AJ$2,'Attendance Dump'!$E$1:$AI$1,0)
),
INDEX('Active Hour''s Dump'!$D$3:$AH$337,
MATCH($C188,'Active Hour''s Dump'!$A$3:$A$337,0),
MATCH(AJ$2,'Active Hour''s Dump'!$D$2:$AH$2,0)
))),"")</f>
        <v>P</v>
      </c>
      <c r="AK188" s="54">
        <f>_xlfn.IFNA(IF(AK$3="Productivity",
INDEX('Productivity Dump'!$E$4:$AJ$500,
MATCH($A188,'Productivity Dump'!$A$4:$A$500,0),
MATCH(AK$2,'Productivity Dump'!$E$3:$AJ$3,0)
),
IF(AK$3="Attendance",
INDEX('Attendance Dump'!$E$2:$AI$400,
MATCH($A188,'Attendance Dump'!$B$2:$B$400,0),
MATCH(AK$2,'Attendance Dump'!$E$1:$AI$1,0)
),
INDEX('Active Hour''s Dump'!$D$3:$AH$337,
MATCH($C188,'Active Hour''s Dump'!$A$3:$A$337,0),
MATCH(AK$2,'Active Hour''s Dump'!$D$2:$AH$2,0)
))),"")</f>
        <v>4.9166666666666696</v>
      </c>
      <c r="AL188" s="13">
        <f>_xlfn.IFNA(IF(AL$3="Productivity",
INDEX('Productivity Dump'!$E$4:$AJ$500,
MATCH($A188,'Productivity Dump'!$A$4:$A$500,0),
MATCH(AL$2,'Productivity Dump'!$E$3:$AJ$3,0)
),
IF(AL$3="Attendance",
INDEX('Attendance Dump'!$E$2:$AI$400,
MATCH($A188,'Attendance Dump'!$B$2:$B$400,0),
MATCH(AL$2,'Attendance Dump'!$E$1:$AI$1,0)
),
INDEX('Active Hour''s Dump'!$D$3:$AH$337,
MATCH($C188,'Active Hour''s Dump'!$A$3:$A$337,0),
MATCH(AL$2,'Active Hour''s Dump'!$D$2:$AH$2,0)
))),"")</f>
        <v>0</v>
      </c>
      <c r="AM188" s="13" t="str">
        <f>_xlfn.IFNA(IF(AM$3="Productivity",
INDEX('Productivity Dump'!$E$4:$AJ$500,
MATCH($A188,'Productivity Dump'!$A$4:$A$500,0),
MATCH(AM$2,'Productivity Dump'!$E$3:$AJ$3,0)
),
IF(AM$3="Attendance",
INDEX('Attendance Dump'!$E$2:$AI$400,
MATCH($A188,'Attendance Dump'!$B$2:$B$400,0),
MATCH(AM$2,'Attendance Dump'!$E$1:$AI$1,0)
),
INDEX('Active Hour''s Dump'!$D$3:$AH$337,
MATCH($C188,'Active Hour''s Dump'!$A$3:$A$337,0),
MATCH(AM$2,'Active Hour''s Dump'!$D$2:$AH$2,0)
))),"")</f>
        <v>WO</v>
      </c>
      <c r="AN188" s="54">
        <f>_xlfn.IFNA(IF(AN$3="Productivity",
INDEX('Productivity Dump'!$E$4:$AJ$500,
MATCH($A188,'Productivity Dump'!$A$4:$A$500,0),
MATCH(AN$2,'Productivity Dump'!$E$3:$AJ$3,0)
),
IF(AN$3="Attendance",
INDEX('Attendance Dump'!$E$2:$AI$400,
MATCH($A188,'Attendance Dump'!$B$2:$B$400,0),
MATCH(AN$2,'Attendance Dump'!$E$1:$AI$1,0)
),
INDEX('Active Hour''s Dump'!$D$3:$AH$337,
MATCH($C188,'Active Hour''s Dump'!$A$3:$A$337,0),
MATCH(AN$2,'Active Hour''s Dump'!$D$2:$AH$2,0)
))),"")</f>
        <v>0</v>
      </c>
      <c r="AO188" s="13">
        <f>_xlfn.IFNA(IF(AO$3="Productivity",
INDEX('Productivity Dump'!$E$4:$AJ$500,
MATCH($A188,'Productivity Dump'!$A$4:$A$500,0),
MATCH(AO$2,'Productivity Dump'!$E$3:$AJ$3,0)
),
IF(AO$3="Attendance",
INDEX('Attendance Dump'!$E$2:$AI$400,
MATCH($A188,'Attendance Dump'!$B$2:$B$400,0),
MATCH(AO$2,'Attendance Dump'!$E$1:$AI$1,0)
),
INDEX('Active Hour''s Dump'!$D$3:$AH$337,
MATCH($C188,'Active Hour''s Dump'!$A$3:$A$337,0),
MATCH(AO$2,'Active Hour''s Dump'!$D$2:$AH$2,0)
))),"")</f>
        <v>509.51000000000005</v>
      </c>
      <c r="AP188" s="13" t="str">
        <f>_xlfn.IFNA(IF(AP$3="Productivity",
INDEX('Productivity Dump'!$E$4:$AJ$500,
MATCH($A188,'Productivity Dump'!$A$4:$A$500,0),
MATCH(AP$2,'Productivity Dump'!$E$3:$AJ$3,0)
),
IF(AP$3="Attendance",
INDEX('Attendance Dump'!$E$2:$AI$400,
MATCH($A188,'Attendance Dump'!$B$2:$B$400,0),
MATCH(AP$2,'Attendance Dump'!$E$1:$AI$1,0)
),
INDEX('Active Hour''s Dump'!$D$3:$AH$337,
MATCH($C188,'Active Hour''s Dump'!$A$3:$A$337,0),
MATCH(AP$2,'Active Hour''s Dump'!$D$2:$AH$2,0)
))),"")</f>
        <v>P</v>
      </c>
      <c r="AQ188" s="54">
        <f>_xlfn.IFNA(IF(AQ$3="Productivity",
INDEX('Productivity Dump'!$E$4:$AJ$500,
MATCH($A188,'Productivity Dump'!$A$4:$A$500,0),
MATCH(AQ$2,'Productivity Dump'!$E$3:$AJ$3,0)
),
IF(AQ$3="Attendance",
INDEX('Attendance Dump'!$E$2:$AI$400,
MATCH($A188,'Attendance Dump'!$B$2:$B$400,0),
MATCH(AQ$2,'Attendance Dump'!$E$1:$AI$1,0)
),
INDEX('Active Hour''s Dump'!$D$3:$AH$337,
MATCH($C188,'Active Hour''s Dump'!$A$3:$A$337,0),
MATCH(AQ$2,'Active Hour''s Dump'!$D$2:$AH$2,0)
))),"")</f>
        <v>4.5833333333333304</v>
      </c>
      <c r="AR188" s="13">
        <f>_xlfn.IFNA(IF(AR$3="Productivity",
INDEX('Productivity Dump'!$E$4:$AJ$500,
MATCH($A188,'Productivity Dump'!$A$4:$A$500,0),
MATCH(AR$2,'Productivity Dump'!$E$3:$AJ$3,0)
),
IF(AR$3="Attendance",
INDEX('Attendance Dump'!$E$2:$AI$400,
MATCH($A188,'Attendance Dump'!$B$2:$B$400,0),
MATCH(AR$2,'Attendance Dump'!$E$1:$AI$1,0)
),
INDEX('Active Hour''s Dump'!$D$3:$AH$337,
MATCH($C188,'Active Hour''s Dump'!$A$3:$A$337,0),
MATCH(AR$2,'Active Hour''s Dump'!$D$2:$AH$2,0)
))),"")</f>
        <v>1009.9419999999999</v>
      </c>
      <c r="AS188" s="13" t="str">
        <f>_xlfn.IFNA(IF(AS$3="Productivity",
INDEX('Productivity Dump'!$E$4:$AJ$500,
MATCH($A188,'Productivity Dump'!$A$4:$A$500,0),
MATCH(AS$2,'Productivity Dump'!$E$3:$AJ$3,0)
),
IF(AS$3="Attendance",
INDEX('Attendance Dump'!$E$2:$AI$400,
MATCH($A188,'Attendance Dump'!$B$2:$B$400,0),
MATCH(AS$2,'Attendance Dump'!$E$1:$AI$1,0)
),
INDEX('Active Hour''s Dump'!$D$3:$AH$337,
MATCH($C188,'Active Hour''s Dump'!$A$3:$A$337,0),
MATCH(AS$2,'Active Hour''s Dump'!$D$2:$AH$2,0)
))),"")</f>
        <v>P</v>
      </c>
      <c r="AT188" s="54">
        <f>_xlfn.IFNA(IF(AT$3="Productivity",
INDEX('Productivity Dump'!$E$4:$AJ$500,
MATCH($A188,'Productivity Dump'!$A$4:$A$500,0),
MATCH(AT$2,'Productivity Dump'!$E$3:$AJ$3,0)
),
IF(AT$3="Attendance",
INDEX('Attendance Dump'!$E$2:$AI$400,
MATCH($A188,'Attendance Dump'!$B$2:$B$400,0),
MATCH(AT$2,'Attendance Dump'!$E$1:$AI$1,0)
),
INDEX('Active Hour''s Dump'!$D$3:$AH$337,
MATCH($C188,'Active Hour''s Dump'!$A$3:$A$337,0),
MATCH(AT$2,'Active Hour''s Dump'!$D$2:$AH$2,0)
))),"")</f>
        <v>8.75</v>
      </c>
      <c r="AU188" s="13">
        <f>_xlfn.IFNA(IF(AU$3="Productivity",
INDEX('Productivity Dump'!$E$4:$AJ$500,
MATCH($A188,'Productivity Dump'!$A$4:$A$500,0),
MATCH(AU$2,'Productivity Dump'!$E$3:$AJ$3,0)
),
IF(AU$3="Attendance",
INDEX('Attendance Dump'!$E$2:$AI$400,
MATCH($A188,'Attendance Dump'!$B$2:$B$400,0),
MATCH(AU$2,'Attendance Dump'!$E$1:$AI$1,0)
),
INDEX('Active Hour''s Dump'!$D$3:$AH$337,
MATCH($C188,'Active Hour''s Dump'!$A$3:$A$337,0),
MATCH(AU$2,'Active Hour''s Dump'!$D$2:$AH$2,0)
))),"")</f>
        <v>984.59200000000021</v>
      </c>
      <c r="AV188" s="13" t="str">
        <f>_xlfn.IFNA(IF(AV$3="Productivity",
INDEX('Productivity Dump'!$E$4:$AJ$500,
MATCH($A188,'Productivity Dump'!$A$4:$A$500,0),
MATCH(AV$2,'Productivity Dump'!$E$3:$AJ$3,0)
),
IF(AV$3="Attendance",
INDEX('Attendance Dump'!$E$2:$AI$400,
MATCH($A188,'Attendance Dump'!$B$2:$B$400,0),
MATCH(AV$2,'Attendance Dump'!$E$1:$AI$1,0)
),
INDEX('Active Hour''s Dump'!$D$3:$AH$337,
MATCH($C188,'Active Hour''s Dump'!$A$3:$A$337,0),
MATCH(AV$2,'Active Hour''s Dump'!$D$2:$AH$2,0)
))),"")</f>
        <v>P</v>
      </c>
      <c r="AW188" s="54">
        <f>_xlfn.IFNA(IF(AW$3="Productivity",
INDEX('Productivity Dump'!$E$4:$AJ$500,
MATCH($A188,'Productivity Dump'!$A$4:$A$500,0),
MATCH(AW$2,'Productivity Dump'!$E$3:$AJ$3,0)
),
IF(AW$3="Attendance",
INDEX('Attendance Dump'!$E$2:$AI$400,
MATCH($A188,'Attendance Dump'!$B$2:$B$400,0),
MATCH(AW$2,'Attendance Dump'!$E$1:$AI$1,0)
),
INDEX('Active Hour''s Dump'!$D$3:$AH$337,
MATCH($C188,'Active Hour''s Dump'!$A$3:$A$337,0),
MATCH(AW$2,'Active Hour''s Dump'!$D$2:$AH$2,0)
))),"")</f>
        <v>8.1666666666666696</v>
      </c>
      <c r="AX188" s="13">
        <f>_xlfn.IFNA(IF(AX$3="Productivity",
INDEX('Productivity Dump'!$E$4:$AJ$500,
MATCH($A188,'Productivity Dump'!$A$4:$A$500,0),
MATCH(AX$2,'Productivity Dump'!$E$3:$AJ$3,0)
),
IF(AX$3="Attendance",
INDEX('Attendance Dump'!$E$2:$AI$400,
MATCH($A188,'Attendance Dump'!$B$2:$B$400,0),
MATCH(AX$2,'Attendance Dump'!$E$1:$AI$1,0)
),
INDEX('Active Hour''s Dump'!$D$3:$AH$337,
MATCH($C188,'Active Hour''s Dump'!$A$3:$A$337,0),
MATCH(AX$2,'Active Hour''s Dump'!$D$2:$AH$2,0)
))),"")</f>
        <v>992.53999999999962</v>
      </c>
      <c r="AY188" s="13" t="str">
        <f>_xlfn.IFNA(IF(AY$3="Productivity",
INDEX('Productivity Dump'!$E$4:$AJ$500,
MATCH($A188,'Productivity Dump'!$A$4:$A$500,0),
MATCH(AY$2,'Productivity Dump'!$E$3:$AJ$3,0)
),
IF(AY$3="Attendance",
INDEX('Attendance Dump'!$E$2:$AI$400,
MATCH($A188,'Attendance Dump'!$B$2:$B$400,0),
MATCH(AY$2,'Attendance Dump'!$E$1:$AI$1,0)
),
INDEX('Active Hour''s Dump'!$D$3:$AH$337,
MATCH($C188,'Active Hour''s Dump'!$A$3:$A$337,0),
MATCH(AY$2,'Active Hour''s Dump'!$D$2:$AH$2,0)
))),"")</f>
        <v>P</v>
      </c>
      <c r="AZ188" s="54">
        <f>_xlfn.IFNA(IF(AZ$3="Productivity",
INDEX('Productivity Dump'!$E$4:$AJ$500,
MATCH($A188,'Productivity Dump'!$A$4:$A$500,0),
MATCH(AZ$2,'Productivity Dump'!$E$3:$AJ$3,0)
),
IF(AZ$3="Attendance",
INDEX('Attendance Dump'!$E$2:$AI$400,
MATCH($A188,'Attendance Dump'!$B$2:$B$400,0),
MATCH(AZ$2,'Attendance Dump'!$E$1:$AI$1,0)
),
INDEX('Active Hour''s Dump'!$D$3:$AH$337,
MATCH($C188,'Active Hour''s Dump'!$A$3:$A$337,0),
MATCH(AZ$2,'Active Hour''s Dump'!$D$2:$AH$2,0)
))),"")</f>
        <v>8.75</v>
      </c>
      <c r="BA188" s="13">
        <f>_xlfn.IFNA(IF(BA$3="Productivity",
INDEX('Productivity Dump'!$E$4:$AJ$500,
MATCH($A188,'Productivity Dump'!$A$4:$A$500,0),
MATCH(BA$2,'Productivity Dump'!$E$3:$AJ$3,0)
),
IF(BA$3="Attendance",
INDEX('Attendance Dump'!$E$2:$AI$400,
MATCH($A188,'Attendance Dump'!$B$2:$B$400,0),
MATCH(BA$2,'Attendance Dump'!$E$1:$AI$1,0)
),
INDEX('Active Hour''s Dump'!$D$3:$AH$337,
MATCH($C188,'Active Hour''s Dump'!$A$3:$A$337,0),
MATCH(BA$2,'Active Hour''s Dump'!$D$2:$AH$2,0)
))),"")</f>
        <v>1050.8919999999998</v>
      </c>
      <c r="BB188" s="13" t="str">
        <f>_xlfn.IFNA(IF(BB$3="Productivity",
INDEX('Productivity Dump'!$E$4:$AJ$500,
MATCH($A188,'Productivity Dump'!$A$4:$A$500,0),
MATCH(BB$2,'Productivity Dump'!$E$3:$AJ$3,0)
),
IF(BB$3="Attendance",
INDEX('Attendance Dump'!$E$2:$AI$400,
MATCH($A188,'Attendance Dump'!$B$2:$B$400,0),
MATCH(BB$2,'Attendance Dump'!$E$1:$AI$1,0)
),
INDEX('Active Hour''s Dump'!$D$3:$AH$337,
MATCH($C188,'Active Hour''s Dump'!$A$3:$A$337,0),
MATCH(BB$2,'Active Hour''s Dump'!$D$2:$AH$2,0)
))),"")</f>
        <v>P</v>
      </c>
      <c r="BC188" s="54">
        <f>_xlfn.IFNA(IF(BC$3="Productivity",
INDEX('Productivity Dump'!$E$4:$AJ$500,
MATCH($A188,'Productivity Dump'!$A$4:$A$500,0),
MATCH(BC$2,'Productivity Dump'!$E$3:$AJ$3,0)
),
IF(BC$3="Attendance",
INDEX('Attendance Dump'!$E$2:$AI$400,
MATCH($A188,'Attendance Dump'!$B$2:$B$400,0),
MATCH(BC$2,'Attendance Dump'!$E$1:$AI$1,0)
),
INDEX('Active Hour''s Dump'!$D$3:$AH$337,
MATCH($C188,'Active Hour''s Dump'!$A$3:$A$337,0),
MATCH(BC$2,'Active Hour''s Dump'!$D$2:$AH$2,0)
))),"")</f>
        <v>8.5833333333333304</v>
      </c>
      <c r="BD188" s="13">
        <f>_xlfn.IFNA(IF(BD$3="Productivity",
INDEX('Productivity Dump'!$E$4:$AJ$500,
MATCH($A188,'Productivity Dump'!$A$4:$A$500,0),
MATCH(BD$2,'Productivity Dump'!$E$3:$AJ$3,0)
),
IF(BD$3="Attendance",
INDEX('Attendance Dump'!$E$2:$AI$400,
MATCH($A188,'Attendance Dump'!$B$2:$B$400,0),
MATCH(BD$2,'Attendance Dump'!$E$1:$AI$1,0)
),
INDEX('Active Hour''s Dump'!$D$3:$AH$337,
MATCH($C188,'Active Hour''s Dump'!$A$3:$A$337,0),
MATCH(BD$2,'Active Hour''s Dump'!$D$2:$AH$2,0)
))),"")</f>
        <v>490.827</v>
      </c>
      <c r="BE188" s="13" t="str">
        <f>_xlfn.IFNA(IF(BE$3="Productivity",
INDEX('Productivity Dump'!$E$4:$AJ$500,
MATCH($A188,'Productivity Dump'!$A$4:$A$500,0),
MATCH(BE$2,'Productivity Dump'!$E$3:$AJ$3,0)
),
IF(BE$3="Attendance",
INDEX('Attendance Dump'!$E$2:$AI$400,
MATCH($A188,'Attendance Dump'!$B$2:$B$400,0),
MATCH(BE$2,'Attendance Dump'!$E$1:$AI$1,0)
),
INDEX('Active Hour''s Dump'!$D$3:$AH$337,
MATCH($C188,'Active Hour''s Dump'!$A$3:$A$337,0),
MATCH(BE$2,'Active Hour''s Dump'!$D$2:$AH$2,0)
))),"")</f>
        <v>P</v>
      </c>
      <c r="BF188" s="54">
        <f>_xlfn.IFNA(IF(BF$3="Productivity",
INDEX('Productivity Dump'!$E$4:$AJ$500,
MATCH($A188,'Productivity Dump'!$A$4:$A$500,0),
MATCH(BF$2,'Productivity Dump'!$E$3:$AJ$3,0)
),
IF(BF$3="Attendance",
INDEX('Attendance Dump'!$E$2:$AI$400,
MATCH($A188,'Attendance Dump'!$B$2:$B$400,0),
MATCH(BF$2,'Attendance Dump'!$E$1:$AI$1,0)
),
INDEX('Active Hour''s Dump'!$D$3:$AH$337,
MATCH($C188,'Active Hour''s Dump'!$A$3:$A$337,0),
MATCH(BF$2,'Active Hour''s Dump'!$D$2:$AH$2,0)
))),"")</f>
        <v>5.0833333333333304</v>
      </c>
      <c r="BG188" s="13">
        <f>_xlfn.IFNA(IF(BG$3="Productivity",
INDEX('Productivity Dump'!$E$4:$AJ$500,
MATCH($A188,'Productivity Dump'!$A$4:$A$500,0),
MATCH(BG$2,'Productivity Dump'!$E$3:$AJ$3,0)
),
IF(BG$3="Attendance",
INDEX('Attendance Dump'!$E$2:$AI$400,
MATCH($A188,'Attendance Dump'!$B$2:$B$400,0),
MATCH(BG$2,'Attendance Dump'!$E$1:$AI$1,0)
),
INDEX('Active Hour''s Dump'!$D$3:$AH$337,
MATCH($C188,'Active Hour''s Dump'!$A$3:$A$337,0),
MATCH(BG$2,'Active Hour''s Dump'!$D$2:$AH$2,0)
))),"")</f>
        <v>0</v>
      </c>
      <c r="BH188" s="13" t="str">
        <f>_xlfn.IFNA(IF(BH$3="Productivity",
INDEX('Productivity Dump'!$E$4:$AJ$500,
MATCH($A188,'Productivity Dump'!$A$4:$A$500,0),
MATCH(BH$2,'Productivity Dump'!$E$3:$AJ$3,0)
),
IF(BH$3="Attendance",
INDEX('Attendance Dump'!$E$2:$AI$400,
MATCH($A188,'Attendance Dump'!$B$2:$B$400,0),
MATCH(BH$2,'Attendance Dump'!$E$1:$AI$1,0)
),
INDEX('Active Hour''s Dump'!$D$3:$AH$337,
MATCH($C188,'Active Hour''s Dump'!$A$3:$A$337,0),
MATCH(BH$2,'Active Hour''s Dump'!$D$2:$AH$2,0)
))),"")</f>
        <v>WO</v>
      </c>
      <c r="BI188" s="54">
        <f>_xlfn.IFNA(IF(BI$3="Productivity",
INDEX('Productivity Dump'!$E$4:$AJ$500,
MATCH($A188,'Productivity Dump'!$A$4:$A$500,0),
MATCH(BI$2,'Productivity Dump'!$E$3:$AJ$3,0)
),
IF(BI$3="Attendance",
INDEX('Attendance Dump'!$E$2:$AI$400,
MATCH($A188,'Attendance Dump'!$B$2:$B$400,0),
MATCH(BI$2,'Attendance Dump'!$E$1:$AI$1,0)
),
INDEX('Active Hour''s Dump'!$D$3:$AH$337,
MATCH($C188,'Active Hour''s Dump'!$A$3:$A$337,0),
MATCH(BI$2,'Active Hour''s Dump'!$D$2:$AH$2,0)
))),"")</f>
        <v>0</v>
      </c>
      <c r="BJ188" s="13">
        <f>_xlfn.IFNA(IF(BJ$3="Productivity",
INDEX('Productivity Dump'!$E$4:$AJ$500,
MATCH($A188,'Productivity Dump'!$A$4:$A$500,0),
MATCH(BJ$2,'Productivity Dump'!$E$3:$AJ$3,0)
),
IF(BJ$3="Attendance",
INDEX('Attendance Dump'!$E$2:$AI$400,
MATCH($A188,'Attendance Dump'!$B$2:$B$400,0),
MATCH(BJ$2,'Attendance Dump'!$E$1:$AI$1,0)
),
INDEX('Active Hour''s Dump'!$D$3:$AH$337,
MATCH($C188,'Active Hour''s Dump'!$A$3:$A$337,0),
MATCH(BJ$2,'Active Hour''s Dump'!$D$2:$AH$2,0)
))),"")</f>
        <v>561.91399999999999</v>
      </c>
      <c r="BK188" s="13" t="str">
        <f>_xlfn.IFNA(IF(BK$3="Productivity",
INDEX('Productivity Dump'!$E$4:$AJ$500,
MATCH($A188,'Productivity Dump'!$A$4:$A$500,0),
MATCH(BK$2,'Productivity Dump'!$E$3:$AJ$3,0)
),
IF(BK$3="Attendance",
INDEX('Attendance Dump'!$E$2:$AI$400,
MATCH($A188,'Attendance Dump'!$B$2:$B$400,0),
MATCH(BK$2,'Attendance Dump'!$E$1:$AI$1,0)
),
INDEX('Active Hour''s Dump'!$D$3:$AH$337,
MATCH($C188,'Active Hour''s Dump'!$A$3:$A$337,0),
MATCH(BK$2,'Active Hour''s Dump'!$D$2:$AH$2,0)
))),"")</f>
        <v>P</v>
      </c>
      <c r="BL188" s="54">
        <f>_xlfn.IFNA(IF(BL$3="Productivity",
INDEX('Productivity Dump'!$E$4:$AJ$500,
MATCH($A188,'Productivity Dump'!$A$4:$A$500,0),
MATCH(BL$2,'Productivity Dump'!$E$3:$AJ$3,0)
),
IF(BL$3="Attendance",
INDEX('Attendance Dump'!$E$2:$AI$400,
MATCH($A188,'Attendance Dump'!$B$2:$B$400,0),
MATCH(BL$2,'Attendance Dump'!$E$1:$AI$1,0)
),
INDEX('Active Hour''s Dump'!$D$3:$AH$337,
MATCH($C188,'Active Hour''s Dump'!$A$3:$A$337,0),
MATCH(BL$2,'Active Hour''s Dump'!$D$2:$AH$2,0)
))),"")</f>
        <v>4.75</v>
      </c>
      <c r="BM188" s="13">
        <f>_xlfn.IFNA(IF(BM$3="Productivity",
INDEX('Productivity Dump'!$E$4:$AJ$500,
MATCH($A188,'Productivity Dump'!$A$4:$A$500,0),
MATCH(BM$2,'Productivity Dump'!$E$3:$AJ$3,0)
),
IF(BM$3="Attendance",
INDEX('Attendance Dump'!$E$2:$AI$400,
MATCH($A188,'Attendance Dump'!$B$2:$B$400,0),
MATCH(BM$2,'Attendance Dump'!$E$1:$AI$1,0)
),
INDEX('Active Hour''s Dump'!$D$3:$AH$337,
MATCH($C188,'Active Hour''s Dump'!$A$3:$A$337,0),
MATCH(BM$2,'Active Hour''s Dump'!$D$2:$AH$2,0)
))),"")</f>
        <v>972.02099999999996</v>
      </c>
      <c r="BN188" s="13" t="str">
        <f>_xlfn.IFNA(IF(BN$3="Productivity",
INDEX('Productivity Dump'!$E$4:$AJ$500,
MATCH($A188,'Productivity Dump'!$A$4:$A$500,0),
MATCH(BN$2,'Productivity Dump'!$E$3:$AJ$3,0)
),
IF(BN$3="Attendance",
INDEX('Attendance Dump'!$E$2:$AI$400,
MATCH($A188,'Attendance Dump'!$B$2:$B$400,0),
MATCH(BN$2,'Attendance Dump'!$E$1:$AI$1,0)
),
INDEX('Active Hour''s Dump'!$D$3:$AH$337,
MATCH($C188,'Active Hour''s Dump'!$A$3:$A$337,0),
MATCH(BN$2,'Active Hour''s Dump'!$D$2:$AH$2,0)
))),"")</f>
        <v>P</v>
      </c>
      <c r="BO188" s="54">
        <f>_xlfn.IFNA(IF(BO$3="Productivity",
INDEX('Productivity Dump'!$E$4:$AJ$500,
MATCH($A188,'Productivity Dump'!$A$4:$A$500,0),
MATCH(BO$2,'Productivity Dump'!$E$3:$AJ$3,0)
),
IF(BO$3="Attendance",
INDEX('Attendance Dump'!$E$2:$AI$400,
MATCH($A188,'Attendance Dump'!$B$2:$B$400,0),
MATCH(BO$2,'Attendance Dump'!$E$1:$AI$1,0)
),
INDEX('Active Hour''s Dump'!$D$3:$AH$337,
MATCH($C188,'Active Hour''s Dump'!$A$3:$A$337,0),
MATCH(BO$2,'Active Hour''s Dump'!$D$2:$AH$2,0)
))),"")</f>
        <v>8.5833333333333304</v>
      </c>
      <c r="BP188" s="13">
        <f>_xlfn.IFNA(IF(BP$3="Productivity",
INDEX('Productivity Dump'!$E$4:$AJ$500,
MATCH($A188,'Productivity Dump'!$A$4:$A$500,0),
MATCH(BP$2,'Productivity Dump'!$E$3:$AJ$3,0)
),
IF(BP$3="Attendance",
INDEX('Attendance Dump'!$E$2:$AI$400,
MATCH($A188,'Attendance Dump'!$B$2:$B$400,0),
MATCH(BP$2,'Attendance Dump'!$E$1:$AI$1,0)
),
INDEX('Active Hour''s Dump'!$D$3:$AH$337,
MATCH($C188,'Active Hour''s Dump'!$A$3:$A$337,0),
MATCH(BP$2,'Active Hour''s Dump'!$D$2:$AH$2,0)
))),"")</f>
        <v>1006.0650000000003</v>
      </c>
      <c r="BQ188" s="13" t="str">
        <f>_xlfn.IFNA(IF(BQ$3="Productivity",
INDEX('Productivity Dump'!$E$4:$AJ$500,
MATCH($A188,'Productivity Dump'!$A$4:$A$500,0),
MATCH(BQ$2,'Productivity Dump'!$E$3:$AJ$3,0)
),
IF(BQ$3="Attendance",
INDEX('Attendance Dump'!$E$2:$AI$400,
MATCH($A188,'Attendance Dump'!$B$2:$B$400,0),
MATCH(BQ$2,'Attendance Dump'!$E$1:$AI$1,0)
),
INDEX('Active Hour''s Dump'!$D$3:$AH$337,
MATCH($C188,'Active Hour''s Dump'!$A$3:$A$337,0),
MATCH(BQ$2,'Active Hour''s Dump'!$D$2:$AH$2,0)
))),"")</f>
        <v>P</v>
      </c>
      <c r="BR188" s="54">
        <f>_xlfn.IFNA(IF(BR$3="Productivity",
INDEX('Productivity Dump'!$E$4:$AJ$500,
MATCH($A188,'Productivity Dump'!$A$4:$A$500,0),
MATCH(BR$2,'Productivity Dump'!$E$3:$AJ$3,0)
),
IF(BR$3="Attendance",
INDEX('Attendance Dump'!$E$2:$AI$400,
MATCH($A188,'Attendance Dump'!$B$2:$B$400,0),
MATCH(BR$2,'Attendance Dump'!$E$1:$AI$1,0)
),
INDEX('Active Hour''s Dump'!$D$3:$AH$337,
MATCH($C188,'Active Hour''s Dump'!$A$3:$A$337,0),
MATCH(BR$2,'Active Hour''s Dump'!$D$2:$AH$2,0)
))),"")</f>
        <v>9.0833333333333304</v>
      </c>
      <c r="BS188" s="13">
        <f>_xlfn.IFNA(IF(BS$3="Productivity",
INDEX('Productivity Dump'!$E$4:$AJ$500,
MATCH($A188,'Productivity Dump'!$A$4:$A$500,0),
MATCH(BS$2,'Productivity Dump'!$E$3:$AJ$3,0)
),
IF(BS$3="Attendance",
INDEX('Attendance Dump'!$E$2:$AI$400,
MATCH($A188,'Attendance Dump'!$B$2:$B$400,0),
MATCH(BS$2,'Attendance Dump'!$E$1:$AI$1,0)
),
INDEX('Active Hour''s Dump'!$D$3:$AH$337,
MATCH($C188,'Active Hour''s Dump'!$A$3:$A$337,0),
MATCH(BS$2,'Active Hour''s Dump'!$D$2:$AH$2,0)
))),"")</f>
        <v>1003.7550000000001</v>
      </c>
      <c r="BT188" s="13" t="str">
        <f>_xlfn.IFNA(IF(BT$3="Productivity",
INDEX('Productivity Dump'!$E$4:$AJ$500,
MATCH($A188,'Productivity Dump'!$A$4:$A$500,0),
MATCH(BT$2,'Productivity Dump'!$E$3:$AJ$3,0)
),
IF(BT$3="Attendance",
INDEX('Attendance Dump'!$E$2:$AI$400,
MATCH($A188,'Attendance Dump'!$B$2:$B$400,0),
MATCH(BT$2,'Attendance Dump'!$E$1:$AI$1,0)
),
INDEX('Active Hour''s Dump'!$D$3:$AH$337,
MATCH($C188,'Active Hour''s Dump'!$A$3:$A$337,0),
MATCH(BT$2,'Active Hour''s Dump'!$D$2:$AH$2,0)
))),"")</f>
        <v>H(P)</v>
      </c>
      <c r="BU188" s="54">
        <f>_xlfn.IFNA(IF(BU$3="Productivity",
INDEX('Productivity Dump'!$E$4:$AJ$500,
MATCH($A188,'Productivity Dump'!$A$4:$A$500,0),
MATCH(BU$2,'Productivity Dump'!$E$3:$AJ$3,0)
),
IF(BU$3="Attendance",
INDEX('Attendance Dump'!$E$2:$AI$400,
MATCH($A188,'Attendance Dump'!$B$2:$B$400,0),
MATCH(BU$2,'Attendance Dump'!$E$1:$AI$1,0)
),
INDEX('Active Hour''s Dump'!$D$3:$AH$337,
MATCH($C188,'Active Hour''s Dump'!$A$3:$A$337,0),
MATCH(BU$2,'Active Hour''s Dump'!$D$2:$AH$2,0)
))),"")</f>
        <v>8.8333333333333304</v>
      </c>
      <c r="BV188" s="13">
        <f>_xlfn.IFNA(IF(BV$3="Productivity",
INDEX('Productivity Dump'!$E$4:$AJ$500,
MATCH($A188,'Productivity Dump'!$A$4:$A$500,0),
MATCH(BV$2,'Productivity Dump'!$E$3:$AJ$3,0)
),
IF(BV$3="Attendance",
INDEX('Attendance Dump'!$E$2:$AI$400,
MATCH($A188,'Attendance Dump'!$B$2:$B$400,0),
MATCH(BV$2,'Attendance Dump'!$E$1:$AI$1,0)
),
INDEX('Active Hour''s Dump'!$D$3:$AH$337,
MATCH($C188,'Active Hour''s Dump'!$A$3:$A$337,0),
MATCH(BV$2,'Active Hour''s Dump'!$D$2:$AH$2,0)
))),"")</f>
        <v>986.952</v>
      </c>
      <c r="BW188" s="13" t="str">
        <f>_xlfn.IFNA(IF(BW$3="Productivity",
INDEX('Productivity Dump'!$E$4:$AJ$500,
MATCH($A188,'Productivity Dump'!$A$4:$A$500,0),
MATCH(BW$2,'Productivity Dump'!$E$3:$AJ$3,0)
),
IF(BW$3="Attendance",
INDEX('Attendance Dump'!$E$2:$AI$400,
MATCH($A188,'Attendance Dump'!$B$2:$B$400,0),
MATCH(BW$2,'Attendance Dump'!$E$1:$AI$1,0)
),
INDEX('Active Hour''s Dump'!$D$3:$AH$337,
MATCH($C188,'Active Hour''s Dump'!$A$3:$A$337,0),
MATCH(BW$2,'Active Hour''s Dump'!$D$2:$AH$2,0)
))),"")</f>
        <v>P</v>
      </c>
      <c r="BX188" s="54">
        <f>_xlfn.IFNA(IF(BX$3="Productivity",
INDEX('Productivity Dump'!$E$4:$AJ$500,
MATCH($A188,'Productivity Dump'!$A$4:$A$500,0),
MATCH(BX$2,'Productivity Dump'!$E$3:$AJ$3,0)
),
IF(BX$3="Attendance",
INDEX('Attendance Dump'!$E$2:$AI$400,
MATCH($A188,'Attendance Dump'!$B$2:$B$400,0),
MATCH(BX$2,'Attendance Dump'!$E$1:$AI$1,0)
),
INDEX('Active Hour''s Dump'!$D$3:$AH$337,
MATCH($C188,'Active Hour''s Dump'!$A$3:$A$337,0),
MATCH(BX$2,'Active Hour''s Dump'!$D$2:$AH$2,0)
))),"")</f>
        <v>8.3333333333333304</v>
      </c>
      <c r="BY188" s="13">
        <f>_xlfn.IFNA(IF(BY$3="Productivity",
INDEX('Productivity Dump'!$E$4:$AJ$500,
MATCH($A188,'Productivity Dump'!$A$4:$A$500,0),
MATCH(BY$2,'Productivity Dump'!$E$3:$AJ$3,0)
),
IF(BY$3="Attendance",
INDEX('Attendance Dump'!$E$2:$AI$400,
MATCH($A188,'Attendance Dump'!$B$2:$B$400,0),
MATCH(BY$2,'Attendance Dump'!$E$1:$AI$1,0)
),
INDEX('Active Hour''s Dump'!$D$3:$AH$337,
MATCH($C188,'Active Hour''s Dump'!$A$3:$A$337,0),
MATCH(BY$2,'Active Hour''s Dump'!$D$2:$AH$2,0)
))),"")</f>
        <v>261.399</v>
      </c>
      <c r="BZ188" s="13" t="str">
        <f>_xlfn.IFNA(IF(BZ$3="Productivity",
INDEX('Productivity Dump'!$E$4:$AJ$500,
MATCH($A188,'Productivity Dump'!$A$4:$A$500,0),
MATCH(BZ$2,'Productivity Dump'!$E$3:$AJ$3,0)
),
IF(BZ$3="Attendance",
INDEX('Attendance Dump'!$E$2:$AI$400,
MATCH($A188,'Attendance Dump'!$B$2:$B$400,0),
MATCH(BZ$2,'Attendance Dump'!$E$1:$AI$1,0)
),
INDEX('Active Hour''s Dump'!$D$3:$AH$337,
MATCH($C188,'Active Hour''s Dump'!$A$3:$A$337,0),
MATCH(BZ$2,'Active Hour''s Dump'!$D$2:$AH$2,0)
))),"")</f>
        <v>P</v>
      </c>
      <c r="CA188" s="54">
        <f>_xlfn.IFNA(IF(CA$3="Productivity",
INDEX('Productivity Dump'!$E$4:$AJ$500,
MATCH($A188,'Productivity Dump'!$A$4:$A$500,0),
MATCH(CA$2,'Productivity Dump'!$E$3:$AJ$3,0)
),
IF(CA$3="Attendance",
INDEX('Attendance Dump'!$E$2:$AI$400,
MATCH($A188,'Attendance Dump'!$B$2:$B$400,0),
MATCH(CA$2,'Attendance Dump'!$E$1:$AI$1,0)
),
INDEX('Active Hour''s Dump'!$D$3:$AH$337,
MATCH($C188,'Active Hour''s Dump'!$A$3:$A$337,0),
MATCH(CA$2,'Active Hour''s Dump'!$D$2:$AH$2,0)
))),"")</f>
        <v>2.1666666666666701</v>
      </c>
      <c r="CB188" s="13">
        <f>_xlfn.IFNA(IF(CB$3="Productivity",
INDEX('Productivity Dump'!$E$4:$AJ$500,
MATCH($A188,'Productivity Dump'!$A$4:$A$500,0),
MATCH(CB$2,'Productivity Dump'!$E$3:$AJ$3,0)
),
IF(CB$3="Attendance",
INDEX('Attendance Dump'!$E$2:$AI$400,
MATCH($A188,'Attendance Dump'!$B$2:$B$400,0),
MATCH(CB$2,'Attendance Dump'!$E$1:$AI$1,0)
),
INDEX('Active Hour''s Dump'!$D$3:$AH$337,
MATCH($C188,'Active Hour''s Dump'!$A$3:$A$337,0),
MATCH(CB$2,'Active Hour''s Dump'!$D$2:$AH$2,0)
))),"")</f>
        <v>0</v>
      </c>
      <c r="CC188" s="13" t="str">
        <f>_xlfn.IFNA(IF(CC$3="Productivity",
INDEX('Productivity Dump'!$E$4:$AJ$500,
MATCH($A188,'Productivity Dump'!$A$4:$A$500,0),
MATCH(CC$2,'Productivity Dump'!$E$3:$AJ$3,0)
),
IF(CC$3="Attendance",
INDEX('Attendance Dump'!$E$2:$AI$400,
MATCH($A188,'Attendance Dump'!$B$2:$B$400,0),
MATCH(CC$2,'Attendance Dump'!$E$1:$AI$1,0)
),
INDEX('Active Hour''s Dump'!$D$3:$AH$337,
MATCH($C188,'Active Hour''s Dump'!$A$3:$A$337,0),
MATCH(CC$2,'Active Hour''s Dump'!$D$2:$AH$2,0)
))),"")</f>
        <v>WO</v>
      </c>
      <c r="CD188" s="54">
        <f>_xlfn.IFNA(IF(CD$3="Productivity",
INDEX('Productivity Dump'!$E$4:$AJ$500,
MATCH($A188,'Productivity Dump'!$A$4:$A$500,0),
MATCH(CD$2,'Productivity Dump'!$E$3:$AJ$3,0)
),
IF(CD$3="Attendance",
INDEX('Attendance Dump'!$E$2:$AI$400,
MATCH($A188,'Attendance Dump'!$B$2:$B$400,0),
MATCH(CD$2,'Attendance Dump'!$E$1:$AI$1,0)
),
INDEX('Active Hour''s Dump'!$D$3:$AH$337,
MATCH($C188,'Active Hour''s Dump'!$A$3:$A$337,0),
MATCH(CD$2,'Active Hour''s Dump'!$D$2:$AH$2,0)
))),"")</f>
        <v>0</v>
      </c>
      <c r="CE188" s="13">
        <f>_xlfn.IFNA(IF(CE$3="Productivity",
INDEX('Productivity Dump'!$E$4:$AJ$500,
MATCH($A188,'Productivity Dump'!$A$4:$A$500,0),
MATCH(CE$2,'Productivity Dump'!$E$3:$AJ$3,0)
),
IF(CE$3="Attendance",
INDEX('Attendance Dump'!$E$2:$AI$400,
MATCH($A188,'Attendance Dump'!$B$2:$B$400,0),
MATCH(CE$2,'Attendance Dump'!$E$1:$AI$1,0)
),
INDEX('Active Hour''s Dump'!$D$3:$AH$337,
MATCH($C188,'Active Hour''s Dump'!$A$3:$A$337,0),
MATCH(CE$2,'Active Hour''s Dump'!$D$2:$AH$2,0)
))),"")</f>
        <v>607.28099999999984</v>
      </c>
      <c r="CF188" s="13" t="str">
        <f>_xlfn.IFNA(IF(CF$3="Productivity",
INDEX('Productivity Dump'!$E$4:$AJ$500,
MATCH($A188,'Productivity Dump'!$A$4:$A$500,0),
MATCH(CF$2,'Productivity Dump'!$E$3:$AJ$3,0)
),
IF(CF$3="Attendance",
INDEX('Attendance Dump'!$E$2:$AI$400,
MATCH($A188,'Attendance Dump'!$B$2:$B$400,0),
MATCH(CF$2,'Attendance Dump'!$E$1:$AI$1,0)
),
INDEX('Active Hour''s Dump'!$D$3:$AH$337,
MATCH($C188,'Active Hour''s Dump'!$A$3:$A$337,0),
MATCH(CF$2,'Active Hour''s Dump'!$D$2:$AH$2,0)
))),"")</f>
        <v>P</v>
      </c>
      <c r="CG188" s="54">
        <f>_xlfn.IFNA(IF(CG$3="Productivity",
INDEX('Productivity Dump'!$E$4:$AJ$500,
MATCH($A188,'Productivity Dump'!$A$4:$A$500,0),
MATCH(CG$2,'Productivity Dump'!$E$3:$AJ$3,0)
),
IF(CG$3="Attendance",
INDEX('Attendance Dump'!$E$2:$AI$400,
MATCH($A188,'Attendance Dump'!$B$2:$B$400,0),
MATCH(CG$2,'Attendance Dump'!$E$1:$AI$1,0)
),
INDEX('Active Hour''s Dump'!$D$3:$AH$337,
MATCH($C188,'Active Hour''s Dump'!$A$3:$A$337,0),
MATCH(CG$2,'Active Hour''s Dump'!$D$2:$AH$2,0)
))),"")</f>
        <v>5</v>
      </c>
      <c r="CH188" s="13">
        <f>_xlfn.IFNA(IF(CH$3="Productivity",
INDEX('Productivity Dump'!$E$4:$AJ$500,
MATCH($A188,'Productivity Dump'!$A$4:$A$500,0),
MATCH(CH$2,'Productivity Dump'!$E$3:$AJ$3,0)
),
IF(CH$3="Attendance",
INDEX('Attendance Dump'!$E$2:$AI$400,
MATCH($A188,'Attendance Dump'!$B$2:$B$400,0),
MATCH(CH$2,'Attendance Dump'!$E$1:$AI$1,0)
),
INDEX('Active Hour''s Dump'!$D$3:$AH$337,
MATCH($C188,'Active Hour''s Dump'!$A$3:$A$337,0),
MATCH(CH$2,'Active Hour''s Dump'!$D$2:$AH$2,0)
))),"")</f>
        <v>914.83400000000006</v>
      </c>
      <c r="CI188" s="13" t="str">
        <f>_xlfn.IFNA(IF(CI$3="Productivity",
INDEX('Productivity Dump'!$E$4:$AJ$500,
MATCH($A188,'Productivity Dump'!$A$4:$A$500,0),
MATCH(CI$2,'Productivity Dump'!$E$3:$AJ$3,0)
),
IF(CI$3="Attendance",
INDEX('Attendance Dump'!$E$2:$AI$400,
MATCH($A188,'Attendance Dump'!$B$2:$B$400,0),
MATCH(CI$2,'Attendance Dump'!$E$1:$AI$1,0)
),
INDEX('Active Hour''s Dump'!$D$3:$AH$337,
MATCH($C188,'Active Hour''s Dump'!$A$3:$A$337,0),
MATCH(CI$2,'Active Hour''s Dump'!$D$2:$AH$2,0)
))),"")</f>
        <v>P</v>
      </c>
      <c r="CJ188" s="54">
        <f>_xlfn.IFNA(IF(CJ$3="Productivity",
INDEX('Productivity Dump'!$E$4:$AJ$500,
MATCH($A188,'Productivity Dump'!$A$4:$A$500,0),
MATCH(CJ$2,'Productivity Dump'!$E$3:$AJ$3,0)
),
IF(CJ$3="Attendance",
INDEX('Attendance Dump'!$E$2:$AI$400,
MATCH($A188,'Attendance Dump'!$B$2:$B$400,0),
MATCH(CJ$2,'Attendance Dump'!$E$1:$AI$1,0)
),
INDEX('Active Hour''s Dump'!$D$3:$AH$337,
MATCH($C188,'Active Hour''s Dump'!$A$3:$A$337,0),
MATCH(CJ$2,'Active Hour''s Dump'!$D$2:$AH$2,0)
))),"")</f>
        <v>8.5833333333333304</v>
      </c>
      <c r="CK188" s="13">
        <f>_xlfn.IFNA(IF(CK$3="Productivity",
INDEX('Productivity Dump'!$E$4:$AJ$500,
MATCH($A188,'Productivity Dump'!$A$4:$A$500,0),
MATCH(CK$2,'Productivity Dump'!$E$3:$AJ$3,0)
),
IF(CK$3="Attendance",
INDEX('Attendance Dump'!$E$2:$AI$400,
MATCH($A188,'Attendance Dump'!$B$2:$B$400,0),
MATCH(CK$2,'Attendance Dump'!$E$1:$AI$1,0)
),
INDEX('Active Hour''s Dump'!$D$3:$AH$337,
MATCH($C188,'Active Hour''s Dump'!$A$3:$A$337,0),
MATCH(CK$2,'Active Hour''s Dump'!$D$2:$AH$2,0)
))),"")</f>
        <v>922.32499999999982</v>
      </c>
      <c r="CL188" s="13" t="str">
        <f>_xlfn.IFNA(IF(CL$3="Productivity",
INDEX('Productivity Dump'!$E$4:$AJ$500,
MATCH($A188,'Productivity Dump'!$A$4:$A$500,0),
MATCH(CL$2,'Productivity Dump'!$E$3:$AJ$3,0)
),
IF(CL$3="Attendance",
INDEX('Attendance Dump'!$E$2:$AI$400,
MATCH($A188,'Attendance Dump'!$B$2:$B$400,0),
MATCH(CL$2,'Attendance Dump'!$E$1:$AI$1,0)
),
INDEX('Active Hour''s Dump'!$D$3:$AH$337,
MATCH($C188,'Active Hour''s Dump'!$A$3:$A$337,0),
MATCH(CL$2,'Active Hour''s Dump'!$D$2:$AH$2,0)
))),"")</f>
        <v>P</v>
      </c>
      <c r="CM188" s="54">
        <f>_xlfn.IFNA(IF(CM$3="Productivity",
INDEX('Productivity Dump'!$E$4:$AJ$500,
MATCH($A188,'Productivity Dump'!$A$4:$A$500,0),
MATCH(CM$2,'Productivity Dump'!$E$3:$AJ$3,0)
),
IF(CM$3="Attendance",
INDEX('Attendance Dump'!$E$2:$AI$400,
MATCH($A188,'Attendance Dump'!$B$2:$B$400,0),
MATCH(CM$2,'Attendance Dump'!$E$1:$AI$1,0)
),
INDEX('Active Hour''s Dump'!$D$3:$AH$337,
MATCH($C188,'Active Hour''s Dump'!$A$3:$A$337,0),
MATCH(CM$2,'Active Hour''s Dump'!$D$2:$AH$2,0)
))),"")</f>
        <v>8.1666666666666696</v>
      </c>
      <c r="CN188" s="13">
        <f>_xlfn.IFNA(IF(CN$3="Productivity",
INDEX('Productivity Dump'!$E$4:$AJ$500,
MATCH($A188,'Productivity Dump'!$A$4:$A$500,0),
MATCH(CN$2,'Productivity Dump'!$E$3:$AJ$3,0)
),
IF(CN$3="Attendance",
INDEX('Attendance Dump'!$E$2:$AI$400,
MATCH($A188,'Attendance Dump'!$B$2:$B$400,0),
MATCH(CN$2,'Attendance Dump'!$E$1:$AI$1,0)
),
INDEX('Active Hour''s Dump'!$D$3:$AH$337,
MATCH($C188,'Active Hour''s Dump'!$A$3:$A$337,0),
MATCH(CN$2,'Active Hour''s Dump'!$D$2:$AH$2,0)
))),"")</f>
        <v>0</v>
      </c>
      <c r="CO188" s="13">
        <f>_xlfn.IFNA(IF(CO$3="Productivity",
INDEX('Productivity Dump'!$E$4:$AJ$500,
MATCH($A188,'Productivity Dump'!$A$4:$A$500,0),
MATCH(CO$2,'Productivity Dump'!$E$3:$AJ$3,0)
),
IF(CO$3="Attendance",
INDEX('Attendance Dump'!$E$2:$AI$400,
MATCH($A188,'Attendance Dump'!$B$2:$B$400,0),
MATCH(CO$2,'Attendance Dump'!$E$1:$AI$1,0)
),
INDEX('Active Hour''s Dump'!$D$3:$AH$337,
MATCH($C188,'Active Hour''s Dump'!$A$3:$A$337,0),
MATCH(CO$2,'Active Hour''s Dump'!$D$2:$AH$2,0)
))),"")</f>
        <v>0</v>
      </c>
      <c r="CP188" s="54">
        <f>_xlfn.IFNA(IF(CP$3="Productivity",
INDEX('Productivity Dump'!$E$4:$AJ$500,
MATCH($A188,'Productivity Dump'!$A$4:$A$500,0),
MATCH(CP$2,'Productivity Dump'!$E$3:$AJ$3,0)
),
IF(CP$3="Attendance",
INDEX('Attendance Dump'!$E$2:$AI$400,
MATCH($A188,'Attendance Dump'!$B$2:$B$400,0),
MATCH(CP$2,'Attendance Dump'!$E$1:$AI$1,0)
),
INDEX('Active Hour''s Dump'!$D$3:$AH$337,
MATCH($C188,'Active Hour''s Dump'!$A$3:$A$337,0),
MATCH(CP$2,'Active Hour''s Dump'!$D$2:$AH$2,0)
))),"")</f>
        <v>0</v>
      </c>
      <c r="CQ188" s="13">
        <f>_xlfn.IFNA(IF(CQ$3="Productivity",
INDEX('Productivity Dump'!$E$4:$AJ$500,
MATCH($A188,'Productivity Dump'!$A$4:$A$500,0),
MATCH(CQ$2,'Productivity Dump'!$E$3:$AJ$3,0)
),
IF(CQ$3="Attendance",
INDEX('Attendance Dump'!$E$2:$AI$400,
MATCH($A188,'Attendance Dump'!$B$2:$B$400,0),
MATCH(CQ$2,'Attendance Dump'!$E$1:$AI$1,0)
),
INDEX('Active Hour''s Dump'!$D$3:$AH$337,
MATCH($C188,'Active Hour''s Dump'!$A$3:$A$337,0),
MATCH(CQ$2,'Active Hour''s Dump'!$D$2:$AH$2,0)
))),"")</f>
        <v>0</v>
      </c>
      <c r="CR188" s="13">
        <f>_xlfn.IFNA(IF(CR$3="Productivity",
INDEX('Productivity Dump'!$E$4:$AJ$500,
MATCH($A188,'Productivity Dump'!$A$4:$A$500,0),
MATCH(CR$2,'Productivity Dump'!$E$3:$AJ$3,0)
),
IF(CR$3="Attendance",
INDEX('Attendance Dump'!$E$2:$AI$400,
MATCH($A188,'Attendance Dump'!$B$2:$B$400,0),
MATCH(CR$2,'Attendance Dump'!$E$1:$AI$1,0)
),
INDEX('Active Hour''s Dump'!$D$3:$AH$337,
MATCH($C188,'Active Hour''s Dump'!$A$3:$A$337,0),
MATCH(CR$2,'Active Hour''s Dump'!$D$2:$AH$2,0)
))),"")</f>
        <v>0</v>
      </c>
      <c r="CS188" s="54">
        <f>_xlfn.IFNA(IF(CS$3="Productivity",
INDEX('Productivity Dump'!$E$4:$AJ$500,
MATCH($A188,'Productivity Dump'!$A$4:$A$500,0),
MATCH(CS$2,'Productivity Dump'!$E$3:$AJ$3,0)
),
IF(CS$3="Attendance",
INDEX('Attendance Dump'!$E$2:$AI$400,
MATCH($A188,'Attendance Dump'!$B$2:$B$400,0),
MATCH(CS$2,'Attendance Dump'!$E$1:$AI$1,0)
),
INDEX('Active Hour''s Dump'!$D$3:$AH$337,
MATCH($C188,'Active Hour''s Dump'!$A$3:$A$337,0),
MATCH(CS$2,'Active Hour''s Dump'!$D$2:$AH$2,0)
))),"")</f>
        <v>0</v>
      </c>
      <c r="CT188" s="13">
        <f>_xlfn.IFNA(IF(CT$3="Productivity",
INDEX('Productivity Dump'!$E$4:$AJ$500,
MATCH($A188,'Productivity Dump'!$A$4:$A$500,0),
MATCH(CT$2,'Productivity Dump'!$E$3:$AJ$3,0)
),
IF(CT$3="Attendance",
INDEX('Attendance Dump'!$E$2:$AI$400,
MATCH($A188,'Attendance Dump'!$B$2:$B$400,0),
MATCH(CT$2,'Attendance Dump'!$E$1:$AI$1,0)
),
INDEX('Active Hour''s Dump'!$D$3:$AH$337,
MATCH($C188,'Active Hour''s Dump'!$A$3:$A$337,0),
MATCH(CT$2,'Active Hour''s Dump'!$D$2:$AH$2,0)
))),"")</f>
        <v>0</v>
      </c>
      <c r="CU188" s="13">
        <f>_xlfn.IFNA(IF(CU$3="Productivity",
INDEX('Productivity Dump'!$E$4:$AJ$500,
MATCH($A188,'Productivity Dump'!$A$4:$A$500,0),
MATCH(CU$2,'Productivity Dump'!$E$3:$AJ$3,0)
),
IF(CU$3="Attendance",
INDEX('Attendance Dump'!$E$2:$AI$400,
MATCH($A188,'Attendance Dump'!$B$2:$B$400,0),
MATCH(CU$2,'Attendance Dump'!$E$1:$AI$1,0)
),
INDEX('Active Hour''s Dump'!$D$3:$AH$337,
MATCH($C188,'Active Hour''s Dump'!$A$3:$A$337,0),
MATCH(CU$2,'Active Hour''s Dump'!$D$2:$AH$2,0)
))),"")</f>
        <v>0</v>
      </c>
      <c r="CV188" s="54">
        <f>_xlfn.IFNA(IF(CV$3="Productivity",
INDEX('Productivity Dump'!$E$4:$AJ$500,
MATCH($A188,'Productivity Dump'!$A$4:$A$500,0),
MATCH(CV$2,'Productivity Dump'!$E$3:$AJ$3,0)
),
IF(CV$3="Attendance",
INDEX('Attendance Dump'!$E$2:$AI$400,
MATCH($A188,'Attendance Dump'!$B$2:$B$400,0),
MATCH(CV$2,'Attendance Dump'!$E$1:$AI$1,0)
),
INDEX('Active Hour''s Dump'!$D$3:$AH$337,
MATCH($C188,'Active Hour''s Dump'!$A$3:$A$337,0),
MATCH(CV$2,'Active Hour''s Dump'!$D$2:$AH$2,0)
))),"")</f>
        <v>0</v>
      </c>
      <c r="CW188" s="13"/>
      <c r="CX188" s="13"/>
      <c r="CY188" s="54"/>
      <c r="DA188" s="57">
        <f t="shared" si="81"/>
        <v>173</v>
      </c>
      <c r="DB188" s="35">
        <f t="shared" si="82"/>
        <v>20023.294000000002</v>
      </c>
      <c r="DC188" s="35">
        <f t="shared" si="77"/>
        <v>0</v>
      </c>
      <c r="DD188" s="35">
        <f t="shared" ca="1" si="80"/>
        <v>0</v>
      </c>
      <c r="DF188" s="32" cm="1">
        <f t="array" ref="DF188">SUMPRODUCT(
    (MOD(COLUMN(H188:CV188) - COLUMN(H188), 3) = 0) *
    (H188:CV188 = 0) *
    (I188:CW188 = "P") *
    (COUNTIF(UKHoliday, H$2:CV$2) = 0)
)</f>
        <v>0</v>
      </c>
      <c r="DG188" s="33" cm="1">
        <f t="array" ref="DG188">SUMPRODUCT(
  (MOD(COLUMN(H188:CV188) - COLUMN(H188), 3) = 0) *
  (H188:CV188 &gt; 0) *
  (H188:CV188 &lt; 0.5 * IF(((WEEKDAY(H$2:CV$2, 2) = 1) + (WEEKDAY(H$2:CV$2, 2) = 6)), G188, F188)) *
  (I188:CW188 = "P") *
  (COUNTIF(UKHoliday, H$2:CV$2) = 0)
)</f>
        <v>0</v>
      </c>
      <c r="DH188" s="33" cm="1">
        <f t="array" ref="DH188">SUMPRODUCT(
  (MOD(COLUMN(H188:CV188) - COLUMN(H188), 3) = 0) *
  (H188:CV188 &gt; 0.5 * IF(((WEEKDAY(H$2:CV$2, 2) = 1) + (WEEKDAY(H$2:CV$2, 2) = 6)), $G188, $F188)) *
  (H188:CV188 &lt; 0.8 * IF(((WEEKDAY(H$2:CV$2, 2) = 1) + (WEEKDAY(H$2:CV$2, 2) = 6)), $G188, $F188)) *
  (I188:CW188 = "P") *
  (COUNTIF(UKHoliday, H$2:CV$2) = 0)
)</f>
        <v>1</v>
      </c>
      <c r="DI188" s="33" cm="1">
        <f t="array" ref="DI188">SUMPRODUCT(
  (MOD(COLUMN(H188:CV188) - COLUMN(H188), 3) = 0) *
  (H188:CV188 &gt; 0.8 * IF(((WEEKDAY(H$2:CV$2, 2) = 1) + (WEEKDAY(H$2:CV$2, 2) = 6)), $G188, $F188)) *
  (H188:CV188 &lt; 1 * IF(((WEEKDAY(H$2:CV$2, 2) = 1) + (WEEKDAY(H$2:CV$2, 2) = 6)), $G188, $F188)) *
  (I188:CW188 = "P") *
  (COUNTIF(UKHoliday, H$2:CV$2) = 0)
)</f>
        <v>3</v>
      </c>
    </row>
    <row r="189" spans="1:113" x14ac:dyDescent="0.3">
      <c r="A189" s="39" t="s">
        <v>166</v>
      </c>
      <c r="B189" s="39" t="s">
        <v>165</v>
      </c>
      <c r="C189" s="9" t="s">
        <v>664</v>
      </c>
      <c r="D189" s="62" t="s">
        <v>945</v>
      </c>
      <c r="E189" s="35">
        <v>21000</v>
      </c>
      <c r="F189" s="35">
        <f t="shared" si="78"/>
        <v>1050</v>
      </c>
      <c r="G189" s="35">
        <f t="shared" si="79"/>
        <v>525</v>
      </c>
      <c r="H189" s="13">
        <f>_xlfn.IFNA(IF(H$3="Productivity",
INDEX('Productivity Dump'!$E$4:$AJ$500,
MATCH($A189,'Productivity Dump'!$A$4:$A$500,0),
MATCH(H$2,'Productivity Dump'!$E$3:$AJ$3,0)
),
IF(H$3="Attendance",
INDEX('Attendance Dump'!$E$2:$AI$400,
MATCH($A189,'Attendance Dump'!$B$2:$B$400,0),
MATCH(H$2,'Attendance Dump'!$E$1:$AI$1,0)
),
INDEX('Active Hour''s Dump'!$D$3:$AH$337,
MATCH($C189,'Active Hour''s Dump'!$A$3:$A$337,0),
MATCH(H$2,'Active Hour''s Dump'!$D$2:$AH$2,0)
))),"")</f>
        <v>721.24599999999987</v>
      </c>
      <c r="I189" s="13" t="str">
        <f>_xlfn.IFNA(IF(I$3="Productivity",
INDEX('Productivity Dump'!$E$4:$AJ$500,
MATCH($A189,'Productivity Dump'!$A$4:$A$500,0),
MATCH(I$2,'Productivity Dump'!$E$3:$AJ$3,0)
),
IF(I$3="Attendance",
INDEX('Attendance Dump'!$E$2:$AI$400,
MATCH($A189,'Attendance Dump'!$B$2:$B$400,0),
MATCH(I$2,'Attendance Dump'!$E$1:$AI$1,0)
),
INDEX('Active Hour''s Dump'!$D$3:$AH$337,
MATCH($C189,'Active Hour''s Dump'!$A$3:$A$337,0),
MATCH(I$2,'Active Hour''s Dump'!$D$2:$AH$2,0)
))),"")</f>
        <v>P</v>
      </c>
      <c r="J189" s="54">
        <f>_xlfn.IFNA(IF(J$3="Productivity",
INDEX('Productivity Dump'!$E$4:$AJ$500,
MATCH($A189,'Productivity Dump'!$A$4:$A$500,0),
MATCH(J$2,'Productivity Dump'!$E$3:$AJ$3,0)
),
IF(J$3="Attendance",
INDEX('Attendance Dump'!$E$2:$AI$400,
MATCH($A189,'Attendance Dump'!$B$2:$B$400,0),
MATCH(J$2,'Attendance Dump'!$E$1:$AI$1,0)
),
INDEX('Active Hour''s Dump'!$D$3:$AH$337,
MATCH($C189,'Active Hour''s Dump'!$A$3:$A$337,0),
MATCH(J$2,'Active Hour''s Dump'!$D$2:$AH$2,0)
))),"")</f>
        <v>11.3333333333333</v>
      </c>
      <c r="K189" s="13">
        <f>_xlfn.IFNA(IF(K$3="Productivity",
INDEX('Productivity Dump'!$E$4:$AJ$500,
MATCH($A189,'Productivity Dump'!$A$4:$A$500,0),
MATCH(K$2,'Productivity Dump'!$E$3:$AJ$3,0)
),
IF(K$3="Attendance",
INDEX('Attendance Dump'!$E$2:$AI$400,
MATCH($A189,'Attendance Dump'!$B$2:$B$400,0),
MATCH(K$2,'Attendance Dump'!$E$1:$AI$1,0)
),
INDEX('Active Hour''s Dump'!$D$3:$AH$337,
MATCH($C189,'Active Hour''s Dump'!$A$3:$A$337,0),
MATCH(K$2,'Active Hour''s Dump'!$D$2:$AH$2,0)
))),"")</f>
        <v>922.42799999999988</v>
      </c>
      <c r="L189" s="13" t="str">
        <f>_xlfn.IFNA(IF(L$3="Productivity",
INDEX('Productivity Dump'!$E$4:$AJ$500,
MATCH($A189,'Productivity Dump'!$A$4:$A$500,0),
MATCH(L$2,'Productivity Dump'!$E$3:$AJ$3,0)
),
IF(L$3="Attendance",
INDEX('Attendance Dump'!$E$2:$AI$400,
MATCH($A189,'Attendance Dump'!$B$2:$B$400,0),
MATCH(L$2,'Attendance Dump'!$E$1:$AI$1,0)
),
INDEX('Active Hour''s Dump'!$D$3:$AH$337,
MATCH($C189,'Active Hour''s Dump'!$A$3:$A$337,0),
MATCH(L$2,'Active Hour''s Dump'!$D$2:$AH$2,0)
))),"")</f>
        <v>P</v>
      </c>
      <c r="M189" s="54">
        <f>_xlfn.IFNA(IF(M$3="Productivity",
INDEX('Productivity Dump'!$E$4:$AJ$500,
MATCH($A189,'Productivity Dump'!$A$4:$A$500,0),
MATCH(M$2,'Productivity Dump'!$E$3:$AJ$3,0)
),
IF(M$3="Attendance",
INDEX('Attendance Dump'!$E$2:$AI$400,
MATCH($A189,'Attendance Dump'!$B$2:$B$400,0),
MATCH(M$2,'Attendance Dump'!$E$1:$AI$1,0)
),
INDEX('Active Hour''s Dump'!$D$3:$AH$337,
MATCH($C189,'Active Hour''s Dump'!$A$3:$A$337,0),
MATCH(M$2,'Active Hour''s Dump'!$D$2:$AH$2,0)
))),"")</f>
        <v>10.6666666666667</v>
      </c>
      <c r="N189" s="13">
        <f>_xlfn.IFNA(IF(N$3="Productivity",
INDEX('Productivity Dump'!$E$4:$AJ$500,
MATCH($A189,'Productivity Dump'!$A$4:$A$500,0),
MATCH(N$2,'Productivity Dump'!$E$3:$AJ$3,0)
),
IF(N$3="Attendance",
INDEX('Attendance Dump'!$E$2:$AI$400,
MATCH($A189,'Attendance Dump'!$B$2:$B$400,0),
MATCH(N$2,'Attendance Dump'!$E$1:$AI$1,0)
),
INDEX('Active Hour''s Dump'!$D$3:$AH$337,
MATCH($C189,'Active Hour''s Dump'!$A$3:$A$337,0),
MATCH(N$2,'Active Hour''s Dump'!$D$2:$AH$2,0)
))),"")</f>
        <v>805.78</v>
      </c>
      <c r="O189" s="13" t="str">
        <f>_xlfn.IFNA(IF(O$3="Productivity",
INDEX('Productivity Dump'!$E$4:$AJ$500,
MATCH($A189,'Productivity Dump'!$A$4:$A$500,0),
MATCH(O$2,'Productivity Dump'!$E$3:$AJ$3,0)
),
IF(O$3="Attendance",
INDEX('Attendance Dump'!$E$2:$AI$400,
MATCH($A189,'Attendance Dump'!$B$2:$B$400,0),
MATCH(O$2,'Attendance Dump'!$E$1:$AI$1,0)
),
INDEX('Active Hour''s Dump'!$D$3:$AH$337,
MATCH($C189,'Active Hour''s Dump'!$A$3:$A$337,0),
MATCH(O$2,'Active Hour''s Dump'!$D$2:$AH$2,0)
))),"")</f>
        <v>P</v>
      </c>
      <c r="P189" s="54">
        <f>_xlfn.IFNA(IF(P$3="Productivity",
INDEX('Productivity Dump'!$E$4:$AJ$500,
MATCH($A189,'Productivity Dump'!$A$4:$A$500,0),
MATCH(P$2,'Productivity Dump'!$E$3:$AJ$3,0)
),
IF(P$3="Attendance",
INDEX('Attendance Dump'!$E$2:$AI$400,
MATCH($A189,'Attendance Dump'!$B$2:$B$400,0),
MATCH(P$2,'Attendance Dump'!$E$1:$AI$1,0)
),
INDEX('Active Hour''s Dump'!$D$3:$AH$337,
MATCH($C189,'Active Hour''s Dump'!$A$3:$A$337,0),
MATCH(P$2,'Active Hour''s Dump'!$D$2:$AH$2,0)
))),"")</f>
        <v>8.9166666666666696</v>
      </c>
      <c r="Q189" s="13">
        <f>_xlfn.IFNA(IF(Q$3="Productivity",
INDEX('Productivity Dump'!$E$4:$AJ$500,
MATCH($A189,'Productivity Dump'!$A$4:$A$500,0),
MATCH(Q$2,'Productivity Dump'!$E$3:$AJ$3,0)
),
IF(Q$3="Attendance",
INDEX('Attendance Dump'!$E$2:$AI$400,
MATCH($A189,'Attendance Dump'!$B$2:$B$400,0),
MATCH(Q$2,'Attendance Dump'!$E$1:$AI$1,0)
),
INDEX('Active Hour''s Dump'!$D$3:$AH$337,
MATCH($C189,'Active Hour''s Dump'!$A$3:$A$337,0),
MATCH(Q$2,'Active Hour''s Dump'!$D$2:$AH$2,0)
))),"")</f>
        <v>0</v>
      </c>
      <c r="R189" s="13" t="str">
        <f>_xlfn.IFNA(IF(R$3="Productivity",
INDEX('Productivity Dump'!$E$4:$AJ$500,
MATCH($A189,'Productivity Dump'!$A$4:$A$500,0),
MATCH(R$2,'Productivity Dump'!$E$3:$AJ$3,0)
),
IF(R$3="Attendance",
INDEX('Attendance Dump'!$E$2:$AI$400,
MATCH($A189,'Attendance Dump'!$B$2:$B$400,0),
MATCH(R$2,'Attendance Dump'!$E$1:$AI$1,0)
),
INDEX('Active Hour''s Dump'!$D$3:$AH$337,
MATCH($C189,'Active Hour''s Dump'!$A$3:$A$337,0),
MATCH(R$2,'Active Hour''s Dump'!$D$2:$AH$2,0)
))),"")</f>
        <v>WO</v>
      </c>
      <c r="S189" s="54">
        <f>_xlfn.IFNA(IF(S$3="Productivity",
INDEX('Productivity Dump'!$E$4:$AJ$500,
MATCH($A189,'Productivity Dump'!$A$4:$A$500,0),
MATCH(S$2,'Productivity Dump'!$E$3:$AJ$3,0)
),
IF(S$3="Attendance",
INDEX('Attendance Dump'!$E$2:$AI$400,
MATCH($A189,'Attendance Dump'!$B$2:$B$400,0),
MATCH(S$2,'Attendance Dump'!$E$1:$AI$1,0)
),
INDEX('Active Hour''s Dump'!$D$3:$AH$337,
MATCH($C189,'Active Hour''s Dump'!$A$3:$A$337,0),
MATCH(S$2,'Active Hour''s Dump'!$D$2:$AH$2,0)
))),"")</f>
        <v>0</v>
      </c>
      <c r="T189" s="13">
        <f>_xlfn.IFNA(IF(T$3="Productivity",
INDEX('Productivity Dump'!$E$4:$AJ$500,
MATCH($A189,'Productivity Dump'!$A$4:$A$500,0),
MATCH(T$2,'Productivity Dump'!$E$3:$AJ$3,0)
),
IF(T$3="Attendance",
INDEX('Attendance Dump'!$E$2:$AI$400,
MATCH($A189,'Attendance Dump'!$B$2:$B$400,0),
MATCH(T$2,'Attendance Dump'!$E$1:$AI$1,0)
),
INDEX('Active Hour''s Dump'!$D$3:$AH$337,
MATCH($C189,'Active Hour''s Dump'!$A$3:$A$337,0),
MATCH(T$2,'Active Hour''s Dump'!$D$2:$AH$2,0)
))),"")</f>
        <v>324.05000000000007</v>
      </c>
      <c r="U189" s="13" t="str">
        <f>_xlfn.IFNA(IF(U$3="Productivity",
INDEX('Productivity Dump'!$E$4:$AJ$500,
MATCH($A189,'Productivity Dump'!$A$4:$A$500,0),
MATCH(U$2,'Productivity Dump'!$E$3:$AJ$3,0)
),
IF(U$3="Attendance",
INDEX('Attendance Dump'!$E$2:$AI$400,
MATCH($A189,'Attendance Dump'!$B$2:$B$400,0),
MATCH(U$2,'Attendance Dump'!$E$1:$AI$1,0)
),
INDEX('Active Hour''s Dump'!$D$3:$AH$337,
MATCH($C189,'Active Hour''s Dump'!$A$3:$A$337,0),
MATCH(U$2,'Active Hour''s Dump'!$D$2:$AH$2,0)
))),"")</f>
        <v>SL-HL</v>
      </c>
      <c r="V189" s="54">
        <f>_xlfn.IFNA(IF(V$3="Productivity",
INDEX('Productivity Dump'!$E$4:$AJ$500,
MATCH($A189,'Productivity Dump'!$A$4:$A$500,0),
MATCH(V$2,'Productivity Dump'!$E$3:$AJ$3,0)
),
IF(V$3="Attendance",
INDEX('Attendance Dump'!$E$2:$AI$400,
MATCH($A189,'Attendance Dump'!$B$2:$B$400,0),
MATCH(V$2,'Attendance Dump'!$E$1:$AI$1,0)
),
INDEX('Active Hour''s Dump'!$D$3:$AH$337,
MATCH($C189,'Active Hour''s Dump'!$A$3:$A$337,0),
MATCH(V$2,'Active Hour''s Dump'!$D$2:$AH$2,0)
))),"")</f>
        <v>4.5833333333333304</v>
      </c>
      <c r="W189" s="13">
        <f>_xlfn.IFNA(IF(W$3="Productivity",
INDEX('Productivity Dump'!$E$4:$AJ$500,
MATCH($A189,'Productivity Dump'!$A$4:$A$500,0),
MATCH(W$2,'Productivity Dump'!$E$3:$AJ$3,0)
),
IF(W$3="Attendance",
INDEX('Attendance Dump'!$E$2:$AI$400,
MATCH($A189,'Attendance Dump'!$B$2:$B$400,0),
MATCH(W$2,'Attendance Dump'!$E$1:$AI$1,0)
),
INDEX('Active Hour''s Dump'!$D$3:$AH$337,
MATCH($C189,'Active Hour''s Dump'!$A$3:$A$337,0),
MATCH(W$2,'Active Hour''s Dump'!$D$2:$AH$2,0)
))),"")</f>
        <v>911.51900000000001</v>
      </c>
      <c r="X189" s="13" t="str">
        <f>_xlfn.IFNA(IF(X$3="Productivity",
INDEX('Productivity Dump'!$E$4:$AJ$500,
MATCH($A189,'Productivity Dump'!$A$4:$A$500,0),
MATCH(X$2,'Productivity Dump'!$E$3:$AJ$3,0)
),
IF(X$3="Attendance",
INDEX('Attendance Dump'!$E$2:$AI$400,
MATCH($A189,'Attendance Dump'!$B$2:$B$400,0),
MATCH(X$2,'Attendance Dump'!$E$1:$AI$1,0)
),
INDEX('Active Hour''s Dump'!$D$3:$AH$337,
MATCH($C189,'Active Hour''s Dump'!$A$3:$A$337,0),
MATCH(X$2,'Active Hour''s Dump'!$D$2:$AH$2,0)
))),"")</f>
        <v>P</v>
      </c>
      <c r="Y189" s="54">
        <f>_xlfn.IFNA(IF(Y$3="Productivity",
INDEX('Productivity Dump'!$E$4:$AJ$500,
MATCH($A189,'Productivity Dump'!$A$4:$A$500,0),
MATCH(Y$2,'Productivity Dump'!$E$3:$AJ$3,0)
),
IF(Y$3="Attendance",
INDEX('Attendance Dump'!$E$2:$AI$400,
MATCH($A189,'Attendance Dump'!$B$2:$B$400,0),
MATCH(Y$2,'Attendance Dump'!$E$1:$AI$1,0)
),
INDEX('Active Hour''s Dump'!$D$3:$AH$337,
MATCH($C189,'Active Hour''s Dump'!$A$3:$A$337,0),
MATCH(Y$2,'Active Hour''s Dump'!$D$2:$AH$2,0)
))),"")</f>
        <v>11.3333333333333</v>
      </c>
      <c r="Z189" s="13">
        <f>_xlfn.IFNA(IF(Z$3="Productivity",
INDEX('Productivity Dump'!$E$4:$AJ$500,
MATCH($A189,'Productivity Dump'!$A$4:$A$500,0),
MATCH(Z$2,'Productivity Dump'!$E$3:$AJ$3,0)
),
IF(Z$3="Attendance",
INDEX('Attendance Dump'!$E$2:$AI$400,
MATCH($A189,'Attendance Dump'!$B$2:$B$400,0),
MATCH(Z$2,'Attendance Dump'!$E$1:$AI$1,0)
),
INDEX('Active Hour''s Dump'!$D$3:$AH$337,
MATCH($C189,'Active Hour''s Dump'!$A$3:$A$337,0),
MATCH(Z$2,'Active Hour''s Dump'!$D$2:$AH$2,0)
))),"")</f>
        <v>927.20899999999995</v>
      </c>
      <c r="AA189" s="13" t="str">
        <f>_xlfn.IFNA(IF(AA$3="Productivity",
INDEX('Productivity Dump'!$E$4:$AJ$500,
MATCH($A189,'Productivity Dump'!$A$4:$A$500,0),
MATCH(AA$2,'Productivity Dump'!$E$3:$AJ$3,0)
),
IF(AA$3="Attendance",
INDEX('Attendance Dump'!$E$2:$AI$400,
MATCH($A189,'Attendance Dump'!$B$2:$B$400,0),
MATCH(AA$2,'Attendance Dump'!$E$1:$AI$1,0)
),
INDEX('Active Hour''s Dump'!$D$3:$AH$337,
MATCH($C189,'Active Hour''s Dump'!$A$3:$A$337,0),
MATCH(AA$2,'Active Hour''s Dump'!$D$2:$AH$2,0)
))),"")</f>
        <v>P</v>
      </c>
      <c r="AB189" s="54">
        <f>_xlfn.IFNA(IF(AB$3="Productivity",
INDEX('Productivity Dump'!$E$4:$AJ$500,
MATCH($A189,'Productivity Dump'!$A$4:$A$500,0),
MATCH(AB$2,'Productivity Dump'!$E$3:$AJ$3,0)
),
IF(AB$3="Attendance",
INDEX('Attendance Dump'!$E$2:$AI$400,
MATCH($A189,'Attendance Dump'!$B$2:$B$400,0),
MATCH(AB$2,'Attendance Dump'!$E$1:$AI$1,0)
),
INDEX('Active Hour''s Dump'!$D$3:$AH$337,
MATCH($C189,'Active Hour''s Dump'!$A$3:$A$337,0),
MATCH(AB$2,'Active Hour''s Dump'!$D$2:$AH$2,0)
))),"")</f>
        <v>10</v>
      </c>
      <c r="AC189" s="13">
        <f>_xlfn.IFNA(IF(AC$3="Productivity",
INDEX('Productivity Dump'!$E$4:$AJ$500,
MATCH($A189,'Productivity Dump'!$A$4:$A$500,0),
MATCH(AC$2,'Productivity Dump'!$E$3:$AJ$3,0)
),
IF(AC$3="Attendance",
INDEX('Attendance Dump'!$E$2:$AI$400,
MATCH($A189,'Attendance Dump'!$B$2:$B$400,0),
MATCH(AC$2,'Attendance Dump'!$E$1:$AI$1,0)
),
INDEX('Active Hour''s Dump'!$D$3:$AH$337,
MATCH($C189,'Active Hour''s Dump'!$A$3:$A$337,0),
MATCH(AC$2,'Active Hour''s Dump'!$D$2:$AH$2,0)
))),"")</f>
        <v>911.44400000000019</v>
      </c>
      <c r="AD189" s="13" t="str">
        <f>_xlfn.IFNA(IF(AD$3="Productivity",
INDEX('Productivity Dump'!$E$4:$AJ$500,
MATCH($A189,'Productivity Dump'!$A$4:$A$500,0),
MATCH(AD$2,'Productivity Dump'!$E$3:$AJ$3,0)
),
IF(AD$3="Attendance",
INDEX('Attendance Dump'!$E$2:$AI$400,
MATCH($A189,'Attendance Dump'!$B$2:$B$400,0),
MATCH(AD$2,'Attendance Dump'!$E$1:$AI$1,0)
),
INDEX('Active Hour''s Dump'!$D$3:$AH$337,
MATCH($C189,'Active Hour''s Dump'!$A$3:$A$337,0),
MATCH(AD$2,'Active Hour''s Dump'!$D$2:$AH$2,0)
))),"")</f>
        <v>P</v>
      </c>
      <c r="AE189" s="54">
        <f>_xlfn.IFNA(IF(AE$3="Productivity",
INDEX('Productivity Dump'!$E$4:$AJ$500,
MATCH($A189,'Productivity Dump'!$A$4:$A$500,0),
MATCH(AE$2,'Productivity Dump'!$E$3:$AJ$3,0)
),
IF(AE$3="Attendance",
INDEX('Attendance Dump'!$E$2:$AI$400,
MATCH($A189,'Attendance Dump'!$B$2:$B$400,0),
MATCH(AE$2,'Attendance Dump'!$E$1:$AI$1,0)
),
INDEX('Active Hour''s Dump'!$D$3:$AH$337,
MATCH($C189,'Active Hour''s Dump'!$A$3:$A$337,0),
MATCH(AE$2,'Active Hour''s Dump'!$D$2:$AH$2,0)
))),"")</f>
        <v>10.4166666666667</v>
      </c>
      <c r="AF189" s="13">
        <f>_xlfn.IFNA(IF(AF$3="Productivity",
INDEX('Productivity Dump'!$E$4:$AJ$500,
MATCH($A189,'Productivity Dump'!$A$4:$A$500,0),
MATCH(AF$2,'Productivity Dump'!$E$3:$AJ$3,0)
),
IF(AF$3="Attendance",
INDEX('Attendance Dump'!$E$2:$AI$400,
MATCH($A189,'Attendance Dump'!$B$2:$B$400,0),
MATCH(AF$2,'Attendance Dump'!$E$1:$AI$1,0)
),
INDEX('Active Hour''s Dump'!$D$3:$AH$337,
MATCH($C189,'Active Hour''s Dump'!$A$3:$A$337,0),
MATCH(AF$2,'Active Hour''s Dump'!$D$2:$AH$2,0)
))),"")</f>
        <v>1005.3390000000001</v>
      </c>
      <c r="AG189" s="13" t="str">
        <f>_xlfn.IFNA(IF(AG$3="Productivity",
INDEX('Productivity Dump'!$E$4:$AJ$500,
MATCH($A189,'Productivity Dump'!$A$4:$A$500,0),
MATCH(AG$2,'Productivity Dump'!$E$3:$AJ$3,0)
),
IF(AG$3="Attendance",
INDEX('Attendance Dump'!$E$2:$AI$400,
MATCH($A189,'Attendance Dump'!$B$2:$B$400,0),
MATCH(AG$2,'Attendance Dump'!$E$1:$AI$1,0)
),
INDEX('Active Hour''s Dump'!$D$3:$AH$337,
MATCH($C189,'Active Hour''s Dump'!$A$3:$A$337,0),
MATCH(AG$2,'Active Hour''s Dump'!$D$2:$AH$2,0)
))),"")</f>
        <v>P</v>
      </c>
      <c r="AH189" s="54">
        <f>_xlfn.IFNA(IF(AH$3="Productivity",
INDEX('Productivity Dump'!$E$4:$AJ$500,
MATCH($A189,'Productivity Dump'!$A$4:$A$500,0),
MATCH(AH$2,'Productivity Dump'!$E$3:$AJ$3,0)
),
IF(AH$3="Attendance",
INDEX('Attendance Dump'!$E$2:$AI$400,
MATCH($A189,'Attendance Dump'!$B$2:$B$400,0),
MATCH(AH$2,'Attendance Dump'!$E$1:$AI$1,0)
),
INDEX('Active Hour''s Dump'!$D$3:$AH$337,
MATCH($C189,'Active Hour''s Dump'!$A$3:$A$337,0),
MATCH(AH$2,'Active Hour''s Dump'!$D$2:$AH$2,0)
))),"")</f>
        <v>13.4166666666667</v>
      </c>
      <c r="AI189" s="13">
        <f>_xlfn.IFNA(IF(AI$3="Productivity",
INDEX('Productivity Dump'!$E$4:$AJ$500,
MATCH($A189,'Productivity Dump'!$A$4:$A$500,0),
MATCH(AI$2,'Productivity Dump'!$E$3:$AJ$3,0)
),
IF(AI$3="Attendance",
INDEX('Attendance Dump'!$E$2:$AI$400,
MATCH($A189,'Attendance Dump'!$B$2:$B$400,0),
MATCH(AI$2,'Attendance Dump'!$E$1:$AI$1,0)
),
INDEX('Active Hour''s Dump'!$D$3:$AH$337,
MATCH($C189,'Active Hour''s Dump'!$A$3:$A$337,0),
MATCH(AI$2,'Active Hour''s Dump'!$D$2:$AH$2,0)
))),"")</f>
        <v>801.44599999999991</v>
      </c>
      <c r="AJ189" s="13" t="str">
        <f>_xlfn.IFNA(IF(AJ$3="Productivity",
INDEX('Productivity Dump'!$E$4:$AJ$500,
MATCH($A189,'Productivity Dump'!$A$4:$A$500,0),
MATCH(AJ$2,'Productivity Dump'!$E$3:$AJ$3,0)
),
IF(AJ$3="Attendance",
INDEX('Attendance Dump'!$E$2:$AI$400,
MATCH($A189,'Attendance Dump'!$B$2:$B$400,0),
MATCH(AJ$2,'Attendance Dump'!$E$1:$AI$1,0)
),
INDEX('Active Hour''s Dump'!$D$3:$AH$337,
MATCH($C189,'Active Hour''s Dump'!$A$3:$A$337,0),
MATCH(AJ$2,'Active Hour''s Dump'!$D$2:$AH$2,0)
))),"")</f>
        <v>P</v>
      </c>
      <c r="AK189" s="54">
        <f>_xlfn.IFNA(IF(AK$3="Productivity",
INDEX('Productivity Dump'!$E$4:$AJ$500,
MATCH($A189,'Productivity Dump'!$A$4:$A$500,0),
MATCH(AK$2,'Productivity Dump'!$E$3:$AJ$3,0)
),
IF(AK$3="Attendance",
INDEX('Attendance Dump'!$E$2:$AI$400,
MATCH($A189,'Attendance Dump'!$B$2:$B$400,0),
MATCH(AK$2,'Attendance Dump'!$E$1:$AI$1,0)
),
INDEX('Active Hour''s Dump'!$D$3:$AH$337,
MATCH($C189,'Active Hour''s Dump'!$A$3:$A$337,0),
MATCH(AK$2,'Active Hour''s Dump'!$D$2:$AH$2,0)
))),"")</f>
        <v>9.8333333333333304</v>
      </c>
      <c r="AL189" s="13">
        <f>_xlfn.IFNA(IF(AL$3="Productivity",
INDEX('Productivity Dump'!$E$4:$AJ$500,
MATCH($A189,'Productivity Dump'!$A$4:$A$500,0),
MATCH(AL$2,'Productivity Dump'!$E$3:$AJ$3,0)
),
IF(AL$3="Attendance",
INDEX('Attendance Dump'!$E$2:$AI$400,
MATCH($A189,'Attendance Dump'!$B$2:$B$400,0),
MATCH(AL$2,'Attendance Dump'!$E$1:$AI$1,0)
),
INDEX('Active Hour''s Dump'!$D$3:$AH$337,
MATCH($C189,'Active Hour''s Dump'!$A$3:$A$337,0),
MATCH(AL$2,'Active Hour''s Dump'!$D$2:$AH$2,0)
))),"")</f>
        <v>236.83100000000002</v>
      </c>
      <c r="AM189" s="13" t="str">
        <f>_xlfn.IFNA(IF(AM$3="Productivity",
INDEX('Productivity Dump'!$E$4:$AJ$500,
MATCH($A189,'Productivity Dump'!$A$4:$A$500,0),
MATCH(AM$2,'Productivity Dump'!$E$3:$AJ$3,0)
),
IF(AM$3="Attendance",
INDEX('Attendance Dump'!$E$2:$AI$400,
MATCH($A189,'Attendance Dump'!$B$2:$B$400,0),
MATCH(AM$2,'Attendance Dump'!$E$1:$AI$1,0)
),
INDEX('Active Hour''s Dump'!$D$3:$AH$337,
MATCH($C189,'Active Hour''s Dump'!$A$3:$A$337,0),
MATCH(AM$2,'Active Hour''s Dump'!$D$2:$AH$2,0)
))),"")</f>
        <v>WO</v>
      </c>
      <c r="AN189" s="54">
        <f>_xlfn.IFNA(IF(AN$3="Productivity",
INDEX('Productivity Dump'!$E$4:$AJ$500,
MATCH($A189,'Productivity Dump'!$A$4:$A$500,0),
MATCH(AN$2,'Productivity Dump'!$E$3:$AJ$3,0)
),
IF(AN$3="Attendance",
INDEX('Attendance Dump'!$E$2:$AI$400,
MATCH($A189,'Attendance Dump'!$B$2:$B$400,0),
MATCH(AN$2,'Attendance Dump'!$E$1:$AI$1,0)
),
INDEX('Active Hour''s Dump'!$D$3:$AH$337,
MATCH($C189,'Active Hour''s Dump'!$A$3:$A$337,0),
MATCH(AN$2,'Active Hour''s Dump'!$D$2:$AH$2,0)
))),"")</f>
        <v>3.1666666666666701</v>
      </c>
      <c r="AO189" s="13">
        <f>_xlfn.IFNA(IF(AO$3="Productivity",
INDEX('Productivity Dump'!$E$4:$AJ$500,
MATCH($A189,'Productivity Dump'!$A$4:$A$500,0),
MATCH(AO$2,'Productivity Dump'!$E$3:$AJ$3,0)
),
IF(AO$3="Attendance",
INDEX('Attendance Dump'!$E$2:$AI$400,
MATCH($A189,'Attendance Dump'!$B$2:$B$400,0),
MATCH(AO$2,'Attendance Dump'!$E$1:$AI$1,0)
),
INDEX('Active Hour''s Dump'!$D$3:$AH$337,
MATCH($C189,'Active Hour''s Dump'!$A$3:$A$337,0),
MATCH(AO$2,'Active Hour''s Dump'!$D$2:$AH$2,0)
))),"")</f>
        <v>585.81499999999994</v>
      </c>
      <c r="AP189" s="13" t="str">
        <f>_xlfn.IFNA(IF(AP$3="Productivity",
INDEX('Productivity Dump'!$E$4:$AJ$500,
MATCH($A189,'Productivity Dump'!$A$4:$A$500,0),
MATCH(AP$2,'Productivity Dump'!$E$3:$AJ$3,0)
),
IF(AP$3="Attendance",
INDEX('Attendance Dump'!$E$2:$AI$400,
MATCH($A189,'Attendance Dump'!$B$2:$B$400,0),
MATCH(AP$2,'Attendance Dump'!$E$1:$AI$1,0)
),
INDEX('Active Hour''s Dump'!$D$3:$AH$337,
MATCH($C189,'Active Hour''s Dump'!$A$3:$A$337,0),
MATCH(AP$2,'Active Hour''s Dump'!$D$2:$AH$2,0)
))),"")</f>
        <v>P</v>
      </c>
      <c r="AQ189" s="54">
        <f>_xlfn.IFNA(IF(AQ$3="Productivity",
INDEX('Productivity Dump'!$E$4:$AJ$500,
MATCH($A189,'Productivity Dump'!$A$4:$A$500,0),
MATCH(AQ$2,'Productivity Dump'!$E$3:$AJ$3,0)
),
IF(AQ$3="Attendance",
INDEX('Attendance Dump'!$E$2:$AI$400,
MATCH($A189,'Attendance Dump'!$B$2:$B$400,0),
MATCH(AQ$2,'Attendance Dump'!$E$1:$AI$1,0)
),
INDEX('Active Hour''s Dump'!$D$3:$AH$337,
MATCH($C189,'Active Hour''s Dump'!$A$3:$A$337,0),
MATCH(AQ$2,'Active Hour''s Dump'!$D$2:$AH$2,0)
))),"")</f>
        <v>7.75</v>
      </c>
      <c r="AR189" s="13">
        <f>_xlfn.IFNA(IF(AR$3="Productivity",
INDEX('Productivity Dump'!$E$4:$AJ$500,
MATCH($A189,'Productivity Dump'!$A$4:$A$500,0),
MATCH(AR$2,'Productivity Dump'!$E$3:$AJ$3,0)
),
IF(AR$3="Attendance",
INDEX('Attendance Dump'!$E$2:$AI$400,
MATCH($A189,'Attendance Dump'!$B$2:$B$400,0),
MATCH(AR$2,'Attendance Dump'!$E$1:$AI$1,0)
),
INDEX('Active Hour''s Dump'!$D$3:$AH$337,
MATCH($C189,'Active Hour''s Dump'!$A$3:$A$337,0),
MATCH(AR$2,'Active Hour''s Dump'!$D$2:$AH$2,0)
))),"")</f>
        <v>1087.1929999999998</v>
      </c>
      <c r="AS189" s="13" t="str">
        <f>_xlfn.IFNA(IF(AS$3="Productivity",
INDEX('Productivity Dump'!$E$4:$AJ$500,
MATCH($A189,'Productivity Dump'!$A$4:$A$500,0),
MATCH(AS$2,'Productivity Dump'!$E$3:$AJ$3,0)
),
IF(AS$3="Attendance",
INDEX('Attendance Dump'!$E$2:$AI$400,
MATCH($A189,'Attendance Dump'!$B$2:$B$400,0),
MATCH(AS$2,'Attendance Dump'!$E$1:$AI$1,0)
),
INDEX('Active Hour''s Dump'!$D$3:$AH$337,
MATCH($C189,'Active Hour''s Dump'!$A$3:$A$337,0),
MATCH(AS$2,'Active Hour''s Dump'!$D$2:$AH$2,0)
))),"")</f>
        <v>P</v>
      </c>
      <c r="AT189" s="54">
        <f>_xlfn.IFNA(IF(AT$3="Productivity",
INDEX('Productivity Dump'!$E$4:$AJ$500,
MATCH($A189,'Productivity Dump'!$A$4:$A$500,0),
MATCH(AT$2,'Productivity Dump'!$E$3:$AJ$3,0)
),
IF(AT$3="Attendance",
INDEX('Attendance Dump'!$E$2:$AI$400,
MATCH($A189,'Attendance Dump'!$B$2:$B$400,0),
MATCH(AT$2,'Attendance Dump'!$E$1:$AI$1,0)
),
INDEX('Active Hour''s Dump'!$D$3:$AH$337,
MATCH($C189,'Active Hour''s Dump'!$A$3:$A$337,0),
MATCH(AT$2,'Active Hour''s Dump'!$D$2:$AH$2,0)
))),"")</f>
        <v>12.25</v>
      </c>
      <c r="AU189" s="13">
        <f>_xlfn.IFNA(IF(AU$3="Productivity",
INDEX('Productivity Dump'!$E$4:$AJ$500,
MATCH($A189,'Productivity Dump'!$A$4:$A$500,0),
MATCH(AU$2,'Productivity Dump'!$E$3:$AJ$3,0)
),
IF(AU$3="Attendance",
INDEX('Attendance Dump'!$E$2:$AI$400,
MATCH($A189,'Attendance Dump'!$B$2:$B$400,0),
MATCH(AU$2,'Attendance Dump'!$E$1:$AI$1,0)
),
INDEX('Active Hour''s Dump'!$D$3:$AH$337,
MATCH($C189,'Active Hour''s Dump'!$A$3:$A$337,0),
MATCH(AU$2,'Active Hour''s Dump'!$D$2:$AH$2,0)
))),"")</f>
        <v>935.18399999999974</v>
      </c>
      <c r="AV189" s="13" t="str">
        <f>_xlfn.IFNA(IF(AV$3="Productivity",
INDEX('Productivity Dump'!$E$4:$AJ$500,
MATCH($A189,'Productivity Dump'!$A$4:$A$500,0),
MATCH(AV$2,'Productivity Dump'!$E$3:$AJ$3,0)
),
IF(AV$3="Attendance",
INDEX('Attendance Dump'!$E$2:$AI$400,
MATCH($A189,'Attendance Dump'!$B$2:$B$400,0),
MATCH(AV$2,'Attendance Dump'!$E$1:$AI$1,0)
),
INDEX('Active Hour''s Dump'!$D$3:$AH$337,
MATCH($C189,'Active Hour''s Dump'!$A$3:$A$337,0),
MATCH(AV$2,'Active Hour''s Dump'!$D$2:$AH$2,0)
))),"")</f>
        <v>P</v>
      </c>
      <c r="AW189" s="54">
        <f>_xlfn.IFNA(IF(AW$3="Productivity",
INDEX('Productivity Dump'!$E$4:$AJ$500,
MATCH($A189,'Productivity Dump'!$A$4:$A$500,0),
MATCH(AW$2,'Productivity Dump'!$E$3:$AJ$3,0)
),
IF(AW$3="Attendance",
INDEX('Attendance Dump'!$E$2:$AI$400,
MATCH($A189,'Attendance Dump'!$B$2:$B$400,0),
MATCH(AW$2,'Attendance Dump'!$E$1:$AI$1,0)
),
INDEX('Active Hour''s Dump'!$D$3:$AH$337,
MATCH($C189,'Active Hour''s Dump'!$A$3:$A$337,0),
MATCH(AW$2,'Active Hour''s Dump'!$D$2:$AH$2,0)
))),"")</f>
        <v>11.3333333333333</v>
      </c>
      <c r="AX189" s="13">
        <f>_xlfn.IFNA(IF(AX$3="Productivity",
INDEX('Productivity Dump'!$E$4:$AJ$500,
MATCH($A189,'Productivity Dump'!$A$4:$A$500,0),
MATCH(AX$2,'Productivity Dump'!$E$3:$AJ$3,0)
),
IF(AX$3="Attendance",
INDEX('Attendance Dump'!$E$2:$AI$400,
MATCH($A189,'Attendance Dump'!$B$2:$B$400,0),
MATCH(AX$2,'Attendance Dump'!$E$1:$AI$1,0)
),
INDEX('Active Hour''s Dump'!$D$3:$AH$337,
MATCH($C189,'Active Hour''s Dump'!$A$3:$A$337,0),
MATCH(AX$2,'Active Hour''s Dump'!$D$2:$AH$2,0)
))),"")</f>
        <v>972.82900000000018</v>
      </c>
      <c r="AY189" s="13" t="str">
        <f>_xlfn.IFNA(IF(AY$3="Productivity",
INDEX('Productivity Dump'!$E$4:$AJ$500,
MATCH($A189,'Productivity Dump'!$A$4:$A$500,0),
MATCH(AY$2,'Productivity Dump'!$E$3:$AJ$3,0)
),
IF(AY$3="Attendance",
INDEX('Attendance Dump'!$E$2:$AI$400,
MATCH($A189,'Attendance Dump'!$B$2:$B$400,0),
MATCH(AY$2,'Attendance Dump'!$E$1:$AI$1,0)
),
INDEX('Active Hour''s Dump'!$D$3:$AH$337,
MATCH($C189,'Active Hour''s Dump'!$A$3:$A$337,0),
MATCH(AY$2,'Active Hour''s Dump'!$D$2:$AH$2,0)
))),"")</f>
        <v>P</v>
      </c>
      <c r="AZ189" s="54">
        <f>_xlfn.IFNA(IF(AZ$3="Productivity",
INDEX('Productivity Dump'!$E$4:$AJ$500,
MATCH($A189,'Productivity Dump'!$A$4:$A$500,0),
MATCH(AZ$2,'Productivity Dump'!$E$3:$AJ$3,0)
),
IF(AZ$3="Attendance",
INDEX('Attendance Dump'!$E$2:$AI$400,
MATCH($A189,'Attendance Dump'!$B$2:$B$400,0),
MATCH(AZ$2,'Attendance Dump'!$E$1:$AI$1,0)
),
INDEX('Active Hour''s Dump'!$D$3:$AH$337,
MATCH($C189,'Active Hour''s Dump'!$A$3:$A$337,0),
MATCH(AZ$2,'Active Hour''s Dump'!$D$2:$AH$2,0)
))),"")</f>
        <v>12.0833333333333</v>
      </c>
      <c r="BA189" s="13">
        <f>_xlfn.IFNA(IF(BA$3="Productivity",
INDEX('Productivity Dump'!$E$4:$AJ$500,
MATCH($A189,'Productivity Dump'!$A$4:$A$500,0),
MATCH(BA$2,'Productivity Dump'!$E$3:$AJ$3,0)
),
IF(BA$3="Attendance",
INDEX('Attendance Dump'!$E$2:$AI$400,
MATCH($A189,'Attendance Dump'!$B$2:$B$400,0),
MATCH(BA$2,'Attendance Dump'!$E$1:$AI$1,0)
),
INDEX('Active Hour''s Dump'!$D$3:$AH$337,
MATCH($C189,'Active Hour''s Dump'!$A$3:$A$337,0),
MATCH(BA$2,'Active Hour''s Dump'!$D$2:$AH$2,0)
))),"")</f>
        <v>875.73300000000017</v>
      </c>
      <c r="BB189" s="13" t="str">
        <f>_xlfn.IFNA(IF(BB$3="Productivity",
INDEX('Productivity Dump'!$E$4:$AJ$500,
MATCH($A189,'Productivity Dump'!$A$4:$A$500,0),
MATCH(BB$2,'Productivity Dump'!$E$3:$AJ$3,0)
),
IF(BB$3="Attendance",
INDEX('Attendance Dump'!$E$2:$AI$400,
MATCH($A189,'Attendance Dump'!$B$2:$B$400,0),
MATCH(BB$2,'Attendance Dump'!$E$1:$AI$1,0)
),
INDEX('Active Hour''s Dump'!$D$3:$AH$337,
MATCH($C189,'Active Hour''s Dump'!$A$3:$A$337,0),
MATCH(BB$2,'Active Hour''s Dump'!$D$2:$AH$2,0)
))),"")</f>
        <v>P</v>
      </c>
      <c r="BC189" s="54">
        <f>_xlfn.IFNA(IF(BC$3="Productivity",
INDEX('Productivity Dump'!$E$4:$AJ$500,
MATCH($A189,'Productivity Dump'!$A$4:$A$500,0),
MATCH(BC$2,'Productivity Dump'!$E$3:$AJ$3,0)
),
IF(BC$3="Attendance",
INDEX('Attendance Dump'!$E$2:$AI$400,
MATCH($A189,'Attendance Dump'!$B$2:$B$400,0),
MATCH(BC$2,'Attendance Dump'!$E$1:$AI$1,0)
),
INDEX('Active Hour''s Dump'!$D$3:$AH$337,
MATCH($C189,'Active Hour''s Dump'!$A$3:$A$337,0),
MATCH(BC$2,'Active Hour''s Dump'!$D$2:$AH$2,0)
))),"")</f>
        <v>11.3333333333333</v>
      </c>
      <c r="BD189" s="13">
        <f>_xlfn.IFNA(IF(BD$3="Productivity",
INDEX('Productivity Dump'!$E$4:$AJ$500,
MATCH($A189,'Productivity Dump'!$A$4:$A$500,0),
MATCH(BD$2,'Productivity Dump'!$E$3:$AJ$3,0)
),
IF(BD$3="Attendance",
INDEX('Attendance Dump'!$E$2:$AI$400,
MATCH($A189,'Attendance Dump'!$B$2:$B$400,0),
MATCH(BD$2,'Attendance Dump'!$E$1:$AI$1,0)
),
INDEX('Active Hour''s Dump'!$D$3:$AH$337,
MATCH($C189,'Active Hour''s Dump'!$A$3:$A$337,0),
MATCH(BD$2,'Active Hour''s Dump'!$D$2:$AH$2,0)
))),"")</f>
        <v>732.51299999999981</v>
      </c>
      <c r="BE189" s="13" t="str">
        <f>_xlfn.IFNA(IF(BE$3="Productivity",
INDEX('Productivity Dump'!$E$4:$AJ$500,
MATCH($A189,'Productivity Dump'!$A$4:$A$500,0),
MATCH(BE$2,'Productivity Dump'!$E$3:$AJ$3,0)
),
IF(BE$3="Attendance",
INDEX('Attendance Dump'!$E$2:$AI$400,
MATCH($A189,'Attendance Dump'!$B$2:$B$400,0),
MATCH(BE$2,'Attendance Dump'!$E$1:$AI$1,0)
),
INDEX('Active Hour''s Dump'!$D$3:$AH$337,
MATCH($C189,'Active Hour''s Dump'!$A$3:$A$337,0),
MATCH(BE$2,'Active Hour''s Dump'!$D$2:$AH$2,0)
))),"")</f>
        <v>P</v>
      </c>
      <c r="BF189" s="54">
        <f>_xlfn.IFNA(IF(BF$3="Productivity",
INDEX('Productivity Dump'!$E$4:$AJ$500,
MATCH($A189,'Productivity Dump'!$A$4:$A$500,0),
MATCH(BF$2,'Productivity Dump'!$E$3:$AJ$3,0)
),
IF(BF$3="Attendance",
INDEX('Attendance Dump'!$E$2:$AI$400,
MATCH($A189,'Attendance Dump'!$B$2:$B$400,0),
MATCH(BF$2,'Attendance Dump'!$E$1:$AI$1,0)
),
INDEX('Active Hour''s Dump'!$D$3:$AH$337,
MATCH($C189,'Active Hour''s Dump'!$A$3:$A$337,0),
MATCH(BF$2,'Active Hour''s Dump'!$D$2:$AH$2,0)
))),"")</f>
        <v>9.4166666666666696</v>
      </c>
      <c r="BG189" s="13">
        <f>_xlfn.IFNA(IF(BG$3="Productivity",
INDEX('Productivity Dump'!$E$4:$AJ$500,
MATCH($A189,'Productivity Dump'!$A$4:$A$500,0),
MATCH(BG$2,'Productivity Dump'!$E$3:$AJ$3,0)
),
IF(BG$3="Attendance",
INDEX('Attendance Dump'!$E$2:$AI$400,
MATCH($A189,'Attendance Dump'!$B$2:$B$400,0),
MATCH(BG$2,'Attendance Dump'!$E$1:$AI$1,0)
),
INDEX('Active Hour''s Dump'!$D$3:$AH$337,
MATCH($C189,'Active Hour''s Dump'!$A$3:$A$337,0),
MATCH(BG$2,'Active Hour''s Dump'!$D$2:$AH$2,0)
))),"")</f>
        <v>439.13600000000002</v>
      </c>
      <c r="BH189" s="13" t="str">
        <f>_xlfn.IFNA(IF(BH$3="Productivity",
INDEX('Productivity Dump'!$E$4:$AJ$500,
MATCH($A189,'Productivity Dump'!$A$4:$A$500,0),
MATCH(BH$2,'Productivity Dump'!$E$3:$AJ$3,0)
),
IF(BH$3="Attendance",
INDEX('Attendance Dump'!$E$2:$AI$400,
MATCH($A189,'Attendance Dump'!$B$2:$B$400,0),
MATCH(BH$2,'Attendance Dump'!$E$1:$AI$1,0)
),
INDEX('Active Hour''s Dump'!$D$3:$AH$337,
MATCH($C189,'Active Hour''s Dump'!$A$3:$A$337,0),
MATCH(BH$2,'Active Hour''s Dump'!$D$2:$AH$2,0)
))),"")</f>
        <v>WO</v>
      </c>
      <c r="BI189" s="54">
        <f>_xlfn.IFNA(IF(BI$3="Productivity",
INDEX('Productivity Dump'!$E$4:$AJ$500,
MATCH($A189,'Productivity Dump'!$A$4:$A$500,0),
MATCH(BI$2,'Productivity Dump'!$E$3:$AJ$3,0)
),
IF(BI$3="Attendance",
INDEX('Attendance Dump'!$E$2:$AI$400,
MATCH($A189,'Attendance Dump'!$B$2:$B$400,0),
MATCH(BI$2,'Attendance Dump'!$E$1:$AI$1,0)
),
INDEX('Active Hour''s Dump'!$D$3:$AH$337,
MATCH($C189,'Active Hour''s Dump'!$A$3:$A$337,0),
MATCH(BI$2,'Active Hour''s Dump'!$D$2:$AH$2,0)
))),"")</f>
        <v>5.5</v>
      </c>
      <c r="BJ189" s="13">
        <f>_xlfn.IFNA(IF(BJ$3="Productivity",
INDEX('Productivity Dump'!$E$4:$AJ$500,
MATCH($A189,'Productivity Dump'!$A$4:$A$500,0),
MATCH(BJ$2,'Productivity Dump'!$E$3:$AJ$3,0)
),
IF(BJ$3="Attendance",
INDEX('Attendance Dump'!$E$2:$AI$400,
MATCH($A189,'Attendance Dump'!$B$2:$B$400,0),
MATCH(BJ$2,'Attendance Dump'!$E$1:$AI$1,0)
),
INDEX('Active Hour''s Dump'!$D$3:$AH$337,
MATCH($C189,'Active Hour''s Dump'!$A$3:$A$337,0),
MATCH(BJ$2,'Active Hour''s Dump'!$D$2:$AH$2,0)
))),"")</f>
        <v>777.46500000000003</v>
      </c>
      <c r="BK189" s="13" t="str">
        <f>_xlfn.IFNA(IF(BK$3="Productivity",
INDEX('Productivity Dump'!$E$4:$AJ$500,
MATCH($A189,'Productivity Dump'!$A$4:$A$500,0),
MATCH(BK$2,'Productivity Dump'!$E$3:$AJ$3,0)
),
IF(BK$3="Attendance",
INDEX('Attendance Dump'!$E$2:$AI$400,
MATCH($A189,'Attendance Dump'!$B$2:$B$400,0),
MATCH(BK$2,'Attendance Dump'!$E$1:$AI$1,0)
),
INDEX('Active Hour''s Dump'!$D$3:$AH$337,
MATCH($C189,'Active Hour''s Dump'!$A$3:$A$337,0),
MATCH(BK$2,'Active Hour''s Dump'!$D$2:$AH$2,0)
))),"")</f>
        <v>P</v>
      </c>
      <c r="BL189" s="54">
        <f>_xlfn.IFNA(IF(BL$3="Productivity",
INDEX('Productivity Dump'!$E$4:$AJ$500,
MATCH($A189,'Productivity Dump'!$A$4:$A$500,0),
MATCH(BL$2,'Productivity Dump'!$E$3:$AJ$3,0)
),
IF(BL$3="Attendance",
INDEX('Attendance Dump'!$E$2:$AI$400,
MATCH($A189,'Attendance Dump'!$B$2:$B$400,0),
MATCH(BL$2,'Attendance Dump'!$E$1:$AI$1,0)
),
INDEX('Active Hour''s Dump'!$D$3:$AH$337,
MATCH($C189,'Active Hour''s Dump'!$A$3:$A$337,0),
MATCH(BL$2,'Active Hour''s Dump'!$D$2:$AH$2,0)
))),"")</f>
        <v>8</v>
      </c>
      <c r="BM189" s="13">
        <f>_xlfn.IFNA(IF(BM$3="Productivity",
INDEX('Productivity Dump'!$E$4:$AJ$500,
MATCH($A189,'Productivity Dump'!$A$4:$A$500,0),
MATCH(BM$2,'Productivity Dump'!$E$3:$AJ$3,0)
),
IF(BM$3="Attendance",
INDEX('Attendance Dump'!$E$2:$AI$400,
MATCH($A189,'Attendance Dump'!$B$2:$B$400,0),
MATCH(BM$2,'Attendance Dump'!$E$1:$AI$1,0)
),
INDEX('Active Hour''s Dump'!$D$3:$AH$337,
MATCH($C189,'Active Hour''s Dump'!$A$3:$A$337,0),
MATCH(BM$2,'Active Hour''s Dump'!$D$2:$AH$2,0)
))),"")</f>
        <v>1005.5939999999996</v>
      </c>
      <c r="BN189" s="13" t="str">
        <f>_xlfn.IFNA(IF(BN$3="Productivity",
INDEX('Productivity Dump'!$E$4:$AJ$500,
MATCH($A189,'Productivity Dump'!$A$4:$A$500,0),
MATCH(BN$2,'Productivity Dump'!$E$3:$AJ$3,0)
),
IF(BN$3="Attendance",
INDEX('Attendance Dump'!$E$2:$AI$400,
MATCH($A189,'Attendance Dump'!$B$2:$B$400,0),
MATCH(BN$2,'Attendance Dump'!$E$1:$AI$1,0)
),
INDEX('Active Hour''s Dump'!$D$3:$AH$337,
MATCH($C189,'Active Hour''s Dump'!$A$3:$A$337,0),
MATCH(BN$2,'Active Hour''s Dump'!$D$2:$AH$2,0)
))),"")</f>
        <v>P</v>
      </c>
      <c r="BO189" s="54">
        <f>_xlfn.IFNA(IF(BO$3="Productivity",
INDEX('Productivity Dump'!$E$4:$AJ$500,
MATCH($A189,'Productivity Dump'!$A$4:$A$500,0),
MATCH(BO$2,'Productivity Dump'!$E$3:$AJ$3,0)
),
IF(BO$3="Attendance",
INDEX('Attendance Dump'!$E$2:$AI$400,
MATCH($A189,'Attendance Dump'!$B$2:$B$400,0),
MATCH(BO$2,'Attendance Dump'!$E$1:$AI$1,0)
),
INDEX('Active Hour''s Dump'!$D$3:$AH$337,
MATCH($C189,'Active Hour''s Dump'!$A$3:$A$337,0),
MATCH(BO$2,'Active Hour''s Dump'!$D$2:$AH$2,0)
))),"")</f>
        <v>11.1666666666667</v>
      </c>
      <c r="BP189" s="13">
        <f>_xlfn.IFNA(IF(BP$3="Productivity",
INDEX('Productivity Dump'!$E$4:$AJ$500,
MATCH($A189,'Productivity Dump'!$A$4:$A$500,0),
MATCH(BP$2,'Productivity Dump'!$E$3:$AJ$3,0)
),
IF(BP$3="Attendance",
INDEX('Attendance Dump'!$E$2:$AI$400,
MATCH($A189,'Attendance Dump'!$B$2:$B$400,0),
MATCH(BP$2,'Attendance Dump'!$E$1:$AI$1,0)
),
INDEX('Active Hour''s Dump'!$D$3:$AH$337,
MATCH($C189,'Active Hour''s Dump'!$A$3:$A$337,0),
MATCH(BP$2,'Active Hour''s Dump'!$D$2:$AH$2,0)
))),"")</f>
        <v>1134.72</v>
      </c>
      <c r="BQ189" s="13" t="str">
        <f>_xlfn.IFNA(IF(BQ$3="Productivity",
INDEX('Productivity Dump'!$E$4:$AJ$500,
MATCH($A189,'Productivity Dump'!$A$4:$A$500,0),
MATCH(BQ$2,'Productivity Dump'!$E$3:$AJ$3,0)
),
IF(BQ$3="Attendance",
INDEX('Attendance Dump'!$E$2:$AI$400,
MATCH($A189,'Attendance Dump'!$B$2:$B$400,0),
MATCH(BQ$2,'Attendance Dump'!$E$1:$AI$1,0)
),
INDEX('Active Hour''s Dump'!$D$3:$AH$337,
MATCH($C189,'Active Hour''s Dump'!$A$3:$A$337,0),
MATCH(BQ$2,'Active Hour''s Dump'!$D$2:$AH$2,0)
))),"")</f>
        <v>P</v>
      </c>
      <c r="BR189" s="54">
        <f>_xlfn.IFNA(IF(BR$3="Productivity",
INDEX('Productivity Dump'!$E$4:$AJ$500,
MATCH($A189,'Productivity Dump'!$A$4:$A$500,0),
MATCH(BR$2,'Productivity Dump'!$E$3:$AJ$3,0)
),
IF(BR$3="Attendance",
INDEX('Attendance Dump'!$E$2:$AI$400,
MATCH($A189,'Attendance Dump'!$B$2:$B$400,0),
MATCH(BR$2,'Attendance Dump'!$E$1:$AI$1,0)
),
INDEX('Active Hour''s Dump'!$D$3:$AH$337,
MATCH($C189,'Active Hour''s Dump'!$A$3:$A$337,0),
MATCH(BR$2,'Active Hour''s Dump'!$D$2:$AH$2,0)
))),"")</f>
        <v>11.5833333333333</v>
      </c>
      <c r="BS189" s="13">
        <f>_xlfn.IFNA(IF(BS$3="Productivity",
INDEX('Productivity Dump'!$E$4:$AJ$500,
MATCH($A189,'Productivity Dump'!$A$4:$A$500,0),
MATCH(BS$2,'Productivity Dump'!$E$3:$AJ$3,0)
),
IF(BS$3="Attendance",
INDEX('Attendance Dump'!$E$2:$AI$400,
MATCH($A189,'Attendance Dump'!$B$2:$B$400,0),
MATCH(BS$2,'Attendance Dump'!$E$1:$AI$1,0)
),
INDEX('Active Hour''s Dump'!$D$3:$AH$337,
MATCH($C189,'Active Hour''s Dump'!$A$3:$A$337,0),
MATCH(BS$2,'Active Hour''s Dump'!$D$2:$AH$2,0)
))),"")</f>
        <v>936.19799999999998</v>
      </c>
      <c r="BT189" s="13" t="str">
        <f>_xlfn.IFNA(IF(BT$3="Productivity",
INDEX('Productivity Dump'!$E$4:$AJ$500,
MATCH($A189,'Productivity Dump'!$A$4:$A$500,0),
MATCH(BT$2,'Productivity Dump'!$E$3:$AJ$3,0)
),
IF(BT$3="Attendance",
INDEX('Attendance Dump'!$E$2:$AI$400,
MATCH($A189,'Attendance Dump'!$B$2:$B$400,0),
MATCH(BT$2,'Attendance Dump'!$E$1:$AI$1,0)
),
INDEX('Active Hour''s Dump'!$D$3:$AH$337,
MATCH($C189,'Active Hour''s Dump'!$A$3:$A$337,0),
MATCH(BT$2,'Active Hour''s Dump'!$D$2:$AH$2,0)
))),"")</f>
        <v>H(P)</v>
      </c>
      <c r="BU189" s="54">
        <f>_xlfn.IFNA(IF(BU$3="Productivity",
INDEX('Productivity Dump'!$E$4:$AJ$500,
MATCH($A189,'Productivity Dump'!$A$4:$A$500,0),
MATCH(BU$2,'Productivity Dump'!$E$3:$AJ$3,0)
),
IF(BU$3="Attendance",
INDEX('Attendance Dump'!$E$2:$AI$400,
MATCH($A189,'Attendance Dump'!$B$2:$B$400,0),
MATCH(BU$2,'Attendance Dump'!$E$1:$AI$1,0)
),
INDEX('Active Hour''s Dump'!$D$3:$AH$337,
MATCH($C189,'Active Hour''s Dump'!$A$3:$A$337,0),
MATCH(BU$2,'Active Hour''s Dump'!$D$2:$AH$2,0)
))),"")</f>
        <v>10.1666666666667</v>
      </c>
      <c r="BV189" s="13">
        <f>_xlfn.IFNA(IF(BV$3="Productivity",
INDEX('Productivity Dump'!$E$4:$AJ$500,
MATCH($A189,'Productivity Dump'!$A$4:$A$500,0),
MATCH(BV$2,'Productivity Dump'!$E$3:$AJ$3,0)
),
IF(BV$3="Attendance",
INDEX('Attendance Dump'!$E$2:$AI$400,
MATCH($A189,'Attendance Dump'!$B$2:$B$400,0),
MATCH(BV$2,'Attendance Dump'!$E$1:$AI$1,0)
),
INDEX('Active Hour''s Dump'!$D$3:$AH$337,
MATCH($C189,'Active Hour''s Dump'!$A$3:$A$337,0),
MATCH(BV$2,'Active Hour''s Dump'!$D$2:$AH$2,0)
))),"")</f>
        <v>959.84899999999982</v>
      </c>
      <c r="BW189" s="13" t="str">
        <f>_xlfn.IFNA(IF(BW$3="Productivity",
INDEX('Productivity Dump'!$E$4:$AJ$500,
MATCH($A189,'Productivity Dump'!$A$4:$A$500,0),
MATCH(BW$2,'Productivity Dump'!$E$3:$AJ$3,0)
),
IF(BW$3="Attendance",
INDEX('Attendance Dump'!$E$2:$AI$400,
MATCH($A189,'Attendance Dump'!$B$2:$B$400,0),
MATCH(BW$2,'Attendance Dump'!$E$1:$AI$1,0)
),
INDEX('Active Hour''s Dump'!$D$3:$AH$337,
MATCH($C189,'Active Hour''s Dump'!$A$3:$A$337,0),
MATCH(BW$2,'Active Hour''s Dump'!$D$2:$AH$2,0)
))),"")</f>
        <v>P</v>
      </c>
      <c r="BX189" s="54">
        <f>_xlfn.IFNA(IF(BX$3="Productivity",
INDEX('Productivity Dump'!$E$4:$AJ$500,
MATCH($A189,'Productivity Dump'!$A$4:$A$500,0),
MATCH(BX$2,'Productivity Dump'!$E$3:$AJ$3,0)
),
IF(BX$3="Attendance",
INDEX('Attendance Dump'!$E$2:$AI$400,
MATCH($A189,'Attendance Dump'!$B$2:$B$400,0),
MATCH(BX$2,'Attendance Dump'!$E$1:$AI$1,0)
),
INDEX('Active Hour''s Dump'!$D$3:$AH$337,
MATCH($C189,'Active Hour''s Dump'!$A$3:$A$337,0),
MATCH(BX$2,'Active Hour''s Dump'!$D$2:$AH$2,0)
))),"")</f>
        <v>12.75</v>
      </c>
      <c r="BY189" s="13">
        <f>_xlfn.IFNA(IF(BY$3="Productivity",
INDEX('Productivity Dump'!$E$4:$AJ$500,
MATCH($A189,'Productivity Dump'!$A$4:$A$500,0),
MATCH(BY$2,'Productivity Dump'!$E$3:$AJ$3,0)
),
IF(BY$3="Attendance",
INDEX('Attendance Dump'!$E$2:$AI$400,
MATCH($A189,'Attendance Dump'!$B$2:$B$400,0),
MATCH(BY$2,'Attendance Dump'!$E$1:$AI$1,0)
),
INDEX('Active Hour''s Dump'!$D$3:$AH$337,
MATCH($C189,'Active Hour''s Dump'!$A$3:$A$337,0),
MATCH(BY$2,'Active Hour''s Dump'!$D$2:$AH$2,0)
))),"")</f>
        <v>818.58100000000002</v>
      </c>
      <c r="BZ189" s="13" t="str">
        <f>_xlfn.IFNA(IF(BZ$3="Productivity",
INDEX('Productivity Dump'!$E$4:$AJ$500,
MATCH($A189,'Productivity Dump'!$A$4:$A$500,0),
MATCH(BZ$2,'Productivity Dump'!$E$3:$AJ$3,0)
),
IF(BZ$3="Attendance",
INDEX('Attendance Dump'!$E$2:$AI$400,
MATCH($A189,'Attendance Dump'!$B$2:$B$400,0),
MATCH(BZ$2,'Attendance Dump'!$E$1:$AI$1,0)
),
INDEX('Active Hour''s Dump'!$D$3:$AH$337,
MATCH($C189,'Active Hour''s Dump'!$A$3:$A$337,0),
MATCH(BZ$2,'Active Hour''s Dump'!$D$2:$AH$2,0)
))),"")</f>
        <v>P</v>
      </c>
      <c r="CA189" s="54">
        <f>_xlfn.IFNA(IF(CA$3="Productivity",
INDEX('Productivity Dump'!$E$4:$AJ$500,
MATCH($A189,'Productivity Dump'!$A$4:$A$500,0),
MATCH(CA$2,'Productivity Dump'!$E$3:$AJ$3,0)
),
IF(CA$3="Attendance",
INDEX('Attendance Dump'!$E$2:$AI$400,
MATCH($A189,'Attendance Dump'!$B$2:$B$400,0),
MATCH(CA$2,'Attendance Dump'!$E$1:$AI$1,0)
),
INDEX('Active Hour''s Dump'!$D$3:$AH$337,
MATCH($C189,'Active Hour''s Dump'!$A$3:$A$337,0),
MATCH(CA$2,'Active Hour''s Dump'!$D$2:$AH$2,0)
))),"")</f>
        <v>11.1666666666667</v>
      </c>
      <c r="CB189" s="13">
        <f>_xlfn.IFNA(IF(CB$3="Productivity",
INDEX('Productivity Dump'!$E$4:$AJ$500,
MATCH($A189,'Productivity Dump'!$A$4:$A$500,0),
MATCH(CB$2,'Productivity Dump'!$E$3:$AJ$3,0)
),
IF(CB$3="Attendance",
INDEX('Attendance Dump'!$E$2:$AI$400,
MATCH($A189,'Attendance Dump'!$B$2:$B$400,0),
MATCH(CB$2,'Attendance Dump'!$E$1:$AI$1,0)
),
INDEX('Active Hour''s Dump'!$D$3:$AH$337,
MATCH($C189,'Active Hour''s Dump'!$A$3:$A$337,0),
MATCH(CB$2,'Active Hour''s Dump'!$D$2:$AH$2,0)
))),"")</f>
        <v>254.721</v>
      </c>
      <c r="CC189" s="13" t="str">
        <f>_xlfn.IFNA(IF(CC$3="Productivity",
INDEX('Productivity Dump'!$E$4:$AJ$500,
MATCH($A189,'Productivity Dump'!$A$4:$A$500,0),
MATCH(CC$2,'Productivity Dump'!$E$3:$AJ$3,0)
),
IF(CC$3="Attendance",
INDEX('Attendance Dump'!$E$2:$AI$400,
MATCH($A189,'Attendance Dump'!$B$2:$B$400,0),
MATCH(CC$2,'Attendance Dump'!$E$1:$AI$1,0)
),
INDEX('Active Hour''s Dump'!$D$3:$AH$337,
MATCH($C189,'Active Hour''s Dump'!$A$3:$A$337,0),
MATCH(CC$2,'Active Hour''s Dump'!$D$2:$AH$2,0)
))),"")</f>
        <v>WO</v>
      </c>
      <c r="CD189" s="54">
        <f>_xlfn.IFNA(IF(CD$3="Productivity",
INDEX('Productivity Dump'!$E$4:$AJ$500,
MATCH($A189,'Productivity Dump'!$A$4:$A$500,0),
MATCH(CD$2,'Productivity Dump'!$E$3:$AJ$3,0)
),
IF(CD$3="Attendance",
INDEX('Attendance Dump'!$E$2:$AI$400,
MATCH($A189,'Attendance Dump'!$B$2:$B$400,0),
MATCH(CD$2,'Attendance Dump'!$E$1:$AI$1,0)
),
INDEX('Active Hour''s Dump'!$D$3:$AH$337,
MATCH($C189,'Active Hour''s Dump'!$A$3:$A$337,0),
MATCH(CD$2,'Active Hour''s Dump'!$D$2:$AH$2,0)
))),"")</f>
        <v>5.0833333333333304</v>
      </c>
      <c r="CE189" s="13">
        <f>_xlfn.IFNA(IF(CE$3="Productivity",
INDEX('Productivity Dump'!$E$4:$AJ$500,
MATCH($A189,'Productivity Dump'!$A$4:$A$500,0),
MATCH(CE$2,'Productivity Dump'!$E$3:$AJ$3,0)
),
IF(CE$3="Attendance",
INDEX('Attendance Dump'!$E$2:$AI$400,
MATCH($A189,'Attendance Dump'!$B$2:$B$400,0),
MATCH(CE$2,'Attendance Dump'!$E$1:$AI$1,0)
),
INDEX('Active Hour''s Dump'!$D$3:$AH$337,
MATCH($C189,'Active Hour''s Dump'!$A$3:$A$337,0),
MATCH(CE$2,'Active Hour''s Dump'!$D$2:$AH$2,0)
))),"")</f>
        <v>608.00900000000013</v>
      </c>
      <c r="CF189" s="13" t="str">
        <f>_xlfn.IFNA(IF(CF$3="Productivity",
INDEX('Productivity Dump'!$E$4:$AJ$500,
MATCH($A189,'Productivity Dump'!$A$4:$A$500,0),
MATCH(CF$2,'Productivity Dump'!$E$3:$AJ$3,0)
),
IF(CF$3="Attendance",
INDEX('Attendance Dump'!$E$2:$AI$400,
MATCH($A189,'Attendance Dump'!$B$2:$B$400,0),
MATCH(CF$2,'Attendance Dump'!$E$1:$AI$1,0)
),
INDEX('Active Hour''s Dump'!$D$3:$AH$337,
MATCH($C189,'Active Hour''s Dump'!$A$3:$A$337,0),
MATCH(CF$2,'Active Hour''s Dump'!$D$2:$AH$2,0)
))),"")</f>
        <v>P</v>
      </c>
      <c r="CG189" s="54">
        <f>_xlfn.IFNA(IF(CG$3="Productivity",
INDEX('Productivity Dump'!$E$4:$AJ$500,
MATCH($A189,'Productivity Dump'!$A$4:$A$500,0),
MATCH(CG$2,'Productivity Dump'!$E$3:$AJ$3,0)
),
IF(CG$3="Attendance",
INDEX('Attendance Dump'!$E$2:$AI$400,
MATCH($A189,'Attendance Dump'!$B$2:$B$400,0),
MATCH(CG$2,'Attendance Dump'!$E$1:$AI$1,0)
),
INDEX('Active Hour''s Dump'!$D$3:$AH$337,
MATCH($C189,'Active Hour''s Dump'!$A$3:$A$337,0),
MATCH(CG$2,'Active Hour''s Dump'!$D$2:$AH$2,0)
))),"")</f>
        <v>6.5</v>
      </c>
      <c r="CH189" s="13">
        <f>_xlfn.IFNA(IF(CH$3="Productivity",
INDEX('Productivity Dump'!$E$4:$AJ$500,
MATCH($A189,'Productivity Dump'!$A$4:$A$500,0),
MATCH(CH$2,'Productivity Dump'!$E$3:$AJ$3,0)
),
IF(CH$3="Attendance",
INDEX('Attendance Dump'!$E$2:$AI$400,
MATCH($A189,'Attendance Dump'!$B$2:$B$400,0),
MATCH(CH$2,'Attendance Dump'!$E$1:$AI$1,0)
),
INDEX('Active Hour''s Dump'!$D$3:$AH$337,
MATCH($C189,'Active Hour''s Dump'!$A$3:$A$337,0),
MATCH(CH$2,'Active Hour''s Dump'!$D$2:$AH$2,0)
))),"")</f>
        <v>837.98400000000004</v>
      </c>
      <c r="CI189" s="13" t="str">
        <f>_xlfn.IFNA(IF(CI$3="Productivity",
INDEX('Productivity Dump'!$E$4:$AJ$500,
MATCH($A189,'Productivity Dump'!$A$4:$A$500,0),
MATCH(CI$2,'Productivity Dump'!$E$3:$AJ$3,0)
),
IF(CI$3="Attendance",
INDEX('Attendance Dump'!$E$2:$AI$400,
MATCH($A189,'Attendance Dump'!$B$2:$B$400,0),
MATCH(CI$2,'Attendance Dump'!$E$1:$AI$1,0)
),
INDEX('Active Hour''s Dump'!$D$3:$AH$337,
MATCH($C189,'Active Hour''s Dump'!$A$3:$A$337,0),
MATCH(CI$2,'Active Hour''s Dump'!$D$2:$AH$2,0)
))),"")</f>
        <v>P</v>
      </c>
      <c r="CJ189" s="54">
        <f>_xlfn.IFNA(IF(CJ$3="Productivity",
INDEX('Productivity Dump'!$E$4:$AJ$500,
MATCH($A189,'Productivity Dump'!$A$4:$A$500,0),
MATCH(CJ$2,'Productivity Dump'!$E$3:$AJ$3,0)
),
IF(CJ$3="Attendance",
INDEX('Attendance Dump'!$E$2:$AI$400,
MATCH($A189,'Attendance Dump'!$B$2:$B$400,0),
MATCH(CJ$2,'Attendance Dump'!$E$1:$AI$1,0)
),
INDEX('Active Hour''s Dump'!$D$3:$AH$337,
MATCH($C189,'Active Hour''s Dump'!$A$3:$A$337,0),
MATCH(CJ$2,'Active Hour''s Dump'!$D$2:$AH$2,0)
))),"")</f>
        <v>9.75</v>
      </c>
      <c r="CK189" s="13">
        <f>_xlfn.IFNA(IF(CK$3="Productivity",
INDEX('Productivity Dump'!$E$4:$AJ$500,
MATCH($A189,'Productivity Dump'!$A$4:$A$500,0),
MATCH(CK$2,'Productivity Dump'!$E$3:$AJ$3,0)
),
IF(CK$3="Attendance",
INDEX('Attendance Dump'!$E$2:$AI$400,
MATCH($A189,'Attendance Dump'!$B$2:$B$400,0),
MATCH(CK$2,'Attendance Dump'!$E$1:$AI$1,0)
),
INDEX('Active Hour''s Dump'!$D$3:$AH$337,
MATCH($C189,'Active Hour''s Dump'!$A$3:$A$337,0),
MATCH(CK$2,'Active Hour''s Dump'!$D$2:$AH$2,0)
))),"")</f>
        <v>1483.0769999999998</v>
      </c>
      <c r="CL189" s="13" t="str">
        <f>_xlfn.IFNA(IF(CL$3="Productivity",
INDEX('Productivity Dump'!$E$4:$AJ$500,
MATCH($A189,'Productivity Dump'!$A$4:$A$500,0),
MATCH(CL$2,'Productivity Dump'!$E$3:$AJ$3,0)
),
IF(CL$3="Attendance",
INDEX('Attendance Dump'!$E$2:$AI$400,
MATCH($A189,'Attendance Dump'!$B$2:$B$400,0),
MATCH(CL$2,'Attendance Dump'!$E$1:$AI$1,0)
),
INDEX('Active Hour''s Dump'!$D$3:$AH$337,
MATCH($C189,'Active Hour''s Dump'!$A$3:$A$337,0),
MATCH(CL$2,'Active Hour''s Dump'!$D$2:$AH$2,0)
))),"")</f>
        <v>P</v>
      </c>
      <c r="CM189" s="54">
        <f>_xlfn.IFNA(IF(CM$3="Productivity",
INDEX('Productivity Dump'!$E$4:$AJ$500,
MATCH($A189,'Productivity Dump'!$A$4:$A$500,0),
MATCH(CM$2,'Productivity Dump'!$E$3:$AJ$3,0)
),
IF(CM$3="Attendance",
INDEX('Attendance Dump'!$E$2:$AI$400,
MATCH($A189,'Attendance Dump'!$B$2:$B$400,0),
MATCH(CM$2,'Attendance Dump'!$E$1:$AI$1,0)
),
INDEX('Active Hour''s Dump'!$D$3:$AH$337,
MATCH($C189,'Active Hour''s Dump'!$A$3:$A$337,0),
MATCH(CM$2,'Active Hour''s Dump'!$D$2:$AH$2,0)
))),"")</f>
        <v>14.9166666666667</v>
      </c>
      <c r="CN189" s="13">
        <f>_xlfn.IFNA(IF(CN$3="Productivity",
INDEX('Productivity Dump'!$E$4:$AJ$500,
MATCH($A189,'Productivity Dump'!$A$4:$A$500,0),
MATCH(CN$2,'Productivity Dump'!$E$3:$AJ$3,0)
),
IF(CN$3="Attendance",
INDEX('Attendance Dump'!$E$2:$AI$400,
MATCH($A189,'Attendance Dump'!$B$2:$B$400,0),
MATCH(CN$2,'Attendance Dump'!$E$1:$AI$1,0)
),
INDEX('Active Hour''s Dump'!$D$3:$AH$337,
MATCH($C189,'Active Hour''s Dump'!$A$3:$A$337,0),
MATCH(CN$2,'Active Hour''s Dump'!$D$2:$AH$2,0)
))),"")</f>
        <v>0</v>
      </c>
      <c r="CO189" s="13">
        <f>_xlfn.IFNA(IF(CO$3="Productivity",
INDEX('Productivity Dump'!$E$4:$AJ$500,
MATCH($A189,'Productivity Dump'!$A$4:$A$500,0),
MATCH(CO$2,'Productivity Dump'!$E$3:$AJ$3,0)
),
IF(CO$3="Attendance",
INDEX('Attendance Dump'!$E$2:$AI$400,
MATCH($A189,'Attendance Dump'!$B$2:$B$400,0),
MATCH(CO$2,'Attendance Dump'!$E$1:$AI$1,0)
),
INDEX('Active Hour''s Dump'!$D$3:$AH$337,
MATCH($C189,'Active Hour''s Dump'!$A$3:$A$337,0),
MATCH(CO$2,'Active Hour''s Dump'!$D$2:$AH$2,0)
))),"")</f>
        <v>0</v>
      </c>
      <c r="CP189" s="54">
        <f>_xlfn.IFNA(IF(CP$3="Productivity",
INDEX('Productivity Dump'!$E$4:$AJ$500,
MATCH($A189,'Productivity Dump'!$A$4:$A$500,0),
MATCH(CP$2,'Productivity Dump'!$E$3:$AJ$3,0)
),
IF(CP$3="Attendance",
INDEX('Attendance Dump'!$E$2:$AI$400,
MATCH($A189,'Attendance Dump'!$B$2:$B$400,0),
MATCH(CP$2,'Attendance Dump'!$E$1:$AI$1,0)
),
INDEX('Active Hour''s Dump'!$D$3:$AH$337,
MATCH($C189,'Active Hour''s Dump'!$A$3:$A$337,0),
MATCH(CP$2,'Active Hour''s Dump'!$D$2:$AH$2,0)
))),"")</f>
        <v>0</v>
      </c>
      <c r="CQ189" s="13">
        <f>_xlfn.IFNA(IF(CQ$3="Productivity",
INDEX('Productivity Dump'!$E$4:$AJ$500,
MATCH($A189,'Productivity Dump'!$A$4:$A$500,0),
MATCH(CQ$2,'Productivity Dump'!$E$3:$AJ$3,0)
),
IF(CQ$3="Attendance",
INDEX('Attendance Dump'!$E$2:$AI$400,
MATCH($A189,'Attendance Dump'!$B$2:$B$400,0),
MATCH(CQ$2,'Attendance Dump'!$E$1:$AI$1,0)
),
INDEX('Active Hour''s Dump'!$D$3:$AH$337,
MATCH($C189,'Active Hour''s Dump'!$A$3:$A$337,0),
MATCH(CQ$2,'Active Hour''s Dump'!$D$2:$AH$2,0)
))),"")</f>
        <v>0</v>
      </c>
      <c r="CR189" s="13">
        <f>_xlfn.IFNA(IF(CR$3="Productivity",
INDEX('Productivity Dump'!$E$4:$AJ$500,
MATCH($A189,'Productivity Dump'!$A$4:$A$500,0),
MATCH(CR$2,'Productivity Dump'!$E$3:$AJ$3,0)
),
IF(CR$3="Attendance",
INDEX('Attendance Dump'!$E$2:$AI$400,
MATCH($A189,'Attendance Dump'!$B$2:$B$400,0),
MATCH(CR$2,'Attendance Dump'!$E$1:$AI$1,0)
),
INDEX('Active Hour''s Dump'!$D$3:$AH$337,
MATCH($C189,'Active Hour''s Dump'!$A$3:$A$337,0),
MATCH(CR$2,'Active Hour''s Dump'!$D$2:$AH$2,0)
))),"")</f>
        <v>0</v>
      </c>
      <c r="CS189" s="54">
        <f>_xlfn.IFNA(IF(CS$3="Productivity",
INDEX('Productivity Dump'!$E$4:$AJ$500,
MATCH($A189,'Productivity Dump'!$A$4:$A$500,0),
MATCH(CS$2,'Productivity Dump'!$E$3:$AJ$3,0)
),
IF(CS$3="Attendance",
INDEX('Attendance Dump'!$E$2:$AI$400,
MATCH($A189,'Attendance Dump'!$B$2:$B$400,0),
MATCH(CS$2,'Attendance Dump'!$E$1:$AI$1,0)
),
INDEX('Active Hour''s Dump'!$D$3:$AH$337,
MATCH($C189,'Active Hour''s Dump'!$A$3:$A$337,0),
MATCH(CS$2,'Active Hour''s Dump'!$D$2:$AH$2,0)
))),"")</f>
        <v>0</v>
      </c>
      <c r="CT189" s="13">
        <f>_xlfn.IFNA(IF(CT$3="Productivity",
INDEX('Productivity Dump'!$E$4:$AJ$500,
MATCH($A189,'Productivity Dump'!$A$4:$A$500,0),
MATCH(CT$2,'Productivity Dump'!$E$3:$AJ$3,0)
),
IF(CT$3="Attendance",
INDEX('Attendance Dump'!$E$2:$AI$400,
MATCH($A189,'Attendance Dump'!$B$2:$B$400,0),
MATCH(CT$2,'Attendance Dump'!$E$1:$AI$1,0)
),
INDEX('Active Hour''s Dump'!$D$3:$AH$337,
MATCH($C189,'Active Hour''s Dump'!$A$3:$A$337,0),
MATCH(CT$2,'Active Hour''s Dump'!$D$2:$AH$2,0)
))),"")</f>
        <v>0</v>
      </c>
      <c r="CU189" s="13">
        <f>_xlfn.IFNA(IF(CU$3="Productivity",
INDEX('Productivity Dump'!$E$4:$AJ$500,
MATCH($A189,'Productivity Dump'!$A$4:$A$500,0),
MATCH(CU$2,'Productivity Dump'!$E$3:$AJ$3,0)
),
IF(CU$3="Attendance",
INDEX('Attendance Dump'!$E$2:$AI$400,
MATCH($A189,'Attendance Dump'!$B$2:$B$400,0),
MATCH(CU$2,'Attendance Dump'!$E$1:$AI$1,0)
),
INDEX('Active Hour''s Dump'!$D$3:$AH$337,
MATCH($C189,'Active Hour''s Dump'!$A$3:$A$337,0),
MATCH(CU$2,'Active Hour''s Dump'!$D$2:$AH$2,0)
))),"")</f>
        <v>0</v>
      </c>
      <c r="CV189" s="54">
        <f>_xlfn.IFNA(IF(CV$3="Productivity",
INDEX('Productivity Dump'!$E$4:$AJ$500,
MATCH($A189,'Productivity Dump'!$A$4:$A$500,0),
MATCH(CV$2,'Productivity Dump'!$E$3:$AJ$3,0)
),
IF(CV$3="Attendance",
INDEX('Attendance Dump'!$E$2:$AI$400,
MATCH($A189,'Attendance Dump'!$B$2:$B$400,0),
MATCH(CV$2,'Attendance Dump'!$E$1:$AI$1,0)
),
INDEX('Active Hour''s Dump'!$D$3:$AH$337,
MATCH($C189,'Active Hour''s Dump'!$A$3:$A$337,0),
MATCH(CV$2,'Active Hour''s Dump'!$D$2:$AH$2,0)
))),"")</f>
        <v>0</v>
      </c>
      <c r="CW189" s="13"/>
      <c r="CX189" s="13"/>
      <c r="CY189" s="54"/>
      <c r="DA189" s="57">
        <f t="shared" si="81"/>
        <v>264.41666666666674</v>
      </c>
      <c r="DB189" s="35">
        <f t="shared" si="82"/>
        <v>22011.892999999996</v>
      </c>
      <c r="DC189" s="35">
        <f t="shared" si="77"/>
        <v>0</v>
      </c>
      <c r="DD189" s="35">
        <f t="shared" ca="1" si="80"/>
        <v>0</v>
      </c>
      <c r="DF189" s="32" cm="1">
        <f t="array" ref="DF189">SUMPRODUCT(
    (MOD(COLUMN(H189:CV189) - COLUMN(H189), 3) = 0) *
    (H189:CV189 = 0) *
    (I189:CW189 = "P") *
    (COUNTIF(UKHoliday, H$2:CV$2) = 0)
)</f>
        <v>0</v>
      </c>
      <c r="DG189" s="33" cm="1">
        <f t="array" ref="DG189">SUMPRODUCT(
  (MOD(COLUMN(H189:CV189) - COLUMN(H189), 3) = 0) *
  (H189:CV189 &gt; 0) *
  (H189:CV189 &lt; 0.5 * IF(((WEEKDAY(H$2:CV$2, 2) = 1) + (WEEKDAY(H$2:CV$2, 2) = 6)), G189, F189)) *
  (I189:CW189 = "P") *
  (COUNTIF(UKHoliday, H$2:CV$2) = 0)
)</f>
        <v>0</v>
      </c>
      <c r="DH189" s="33" cm="1">
        <f t="array" ref="DH189">SUMPRODUCT(
  (MOD(COLUMN(H189:CV189) - COLUMN(H189), 3) = 0) *
  (H189:CV189 &gt; 0.5 * IF(((WEEKDAY(H$2:CV$2, 2) = 1) + (WEEKDAY(H$2:CV$2, 2) = 6)), $G189, $F189)) *
  (H189:CV189 &lt; 0.8 * IF(((WEEKDAY(H$2:CV$2, 2) = 1) + (WEEKDAY(H$2:CV$2, 2) = 6)), $G189, $F189)) *
  (I189:CW189 = "P") *
  (COUNTIF(UKHoliday, H$2:CV$2) = 0)
)</f>
        <v>2</v>
      </c>
      <c r="DI189" s="33" cm="1">
        <f t="array" ref="DI189">SUMPRODUCT(
  (MOD(COLUMN(H189:CV189) - COLUMN(H189), 3) = 0) *
  (H189:CV189 &gt; 0.8 * IF(((WEEKDAY(H$2:CV$2, 2) = 1) + (WEEKDAY(H$2:CV$2, 2) = 6)), $G189, $F189)) *
  (H189:CV189 &lt; 1 * IF(((WEEKDAY(H$2:CV$2, 2) = 1) + (WEEKDAY(H$2:CV$2, 2) = 6)), $G189, $F189)) *
  (I189:CW189 = "P") *
  (COUNTIF(UKHoliday, H$2:CV$2) = 0)
)</f>
        <v>10</v>
      </c>
    </row>
    <row r="190" spans="1:113" x14ac:dyDescent="0.3">
      <c r="A190" s="39" t="s">
        <v>344</v>
      </c>
      <c r="B190" s="39" t="s">
        <v>928</v>
      </c>
      <c r="C190" s="9" t="s">
        <v>746</v>
      </c>
      <c r="D190" s="62" t="s">
        <v>1058</v>
      </c>
      <c r="E190" s="35">
        <v>18600</v>
      </c>
      <c r="F190" s="35">
        <f t="shared" si="78"/>
        <v>930</v>
      </c>
      <c r="G190" s="35">
        <f t="shared" si="79"/>
        <v>465</v>
      </c>
      <c r="H190" s="13">
        <f>_xlfn.IFNA(IF(H$3="Productivity",
INDEX('Productivity Dump'!$E$4:$AJ$500,
MATCH($A190,'Productivity Dump'!$A$4:$A$500,0),
MATCH(H$2,'Productivity Dump'!$E$3:$AJ$3,0)
),
IF(H$3="Attendance",
INDEX('Attendance Dump'!$E$2:$AI$400,
MATCH($A190,'Attendance Dump'!$B$2:$B$400,0),
MATCH(H$2,'Attendance Dump'!$E$1:$AI$1,0)
),
INDEX('Active Hour''s Dump'!$D$3:$AH$337,
MATCH($C190,'Active Hour''s Dump'!$A$3:$A$337,0),
MATCH(H$2,'Active Hour''s Dump'!$D$2:$AH$2,0)
))),"")</f>
        <v>1047.8839999999998</v>
      </c>
      <c r="I190" s="13" t="str">
        <f>_xlfn.IFNA(IF(I$3="Productivity",
INDEX('Productivity Dump'!$E$4:$AJ$500,
MATCH($A190,'Productivity Dump'!$A$4:$A$500,0),
MATCH(I$2,'Productivity Dump'!$E$3:$AJ$3,0)
),
IF(I$3="Attendance",
INDEX('Attendance Dump'!$E$2:$AI$400,
MATCH($A190,'Attendance Dump'!$B$2:$B$400,0),
MATCH(I$2,'Attendance Dump'!$E$1:$AI$1,0)
),
INDEX('Active Hour''s Dump'!$D$3:$AH$337,
MATCH($C190,'Active Hour''s Dump'!$A$3:$A$337,0),
MATCH(I$2,'Active Hour''s Dump'!$D$2:$AH$2,0)
))),"")</f>
        <v>P</v>
      </c>
      <c r="J190" s="54">
        <f>_xlfn.IFNA(IF(J$3="Productivity",
INDEX('Productivity Dump'!$E$4:$AJ$500,
MATCH($A190,'Productivity Dump'!$A$4:$A$500,0),
MATCH(J$2,'Productivity Dump'!$E$3:$AJ$3,0)
),
IF(J$3="Attendance",
INDEX('Attendance Dump'!$E$2:$AI$400,
MATCH($A190,'Attendance Dump'!$B$2:$B$400,0),
MATCH(J$2,'Attendance Dump'!$E$1:$AI$1,0)
),
INDEX('Active Hour''s Dump'!$D$3:$AH$337,
MATCH($C190,'Active Hour''s Dump'!$A$3:$A$337,0),
MATCH(J$2,'Active Hour''s Dump'!$D$2:$AH$2,0)
))),"")</f>
        <v>8</v>
      </c>
      <c r="K190" s="13">
        <f>_xlfn.IFNA(IF(K$3="Productivity",
INDEX('Productivity Dump'!$E$4:$AJ$500,
MATCH($A190,'Productivity Dump'!$A$4:$A$500,0),
MATCH(K$2,'Productivity Dump'!$E$3:$AJ$3,0)
),
IF(K$3="Attendance",
INDEX('Attendance Dump'!$E$2:$AI$400,
MATCH($A190,'Attendance Dump'!$B$2:$B$400,0),
MATCH(K$2,'Attendance Dump'!$E$1:$AI$1,0)
),
INDEX('Active Hour''s Dump'!$D$3:$AH$337,
MATCH($C190,'Active Hour''s Dump'!$A$3:$A$337,0),
MATCH(K$2,'Active Hour''s Dump'!$D$2:$AH$2,0)
))),"")</f>
        <v>1043.6470000000002</v>
      </c>
      <c r="L190" s="13" t="str">
        <f>_xlfn.IFNA(IF(L$3="Productivity",
INDEX('Productivity Dump'!$E$4:$AJ$500,
MATCH($A190,'Productivity Dump'!$A$4:$A$500,0),
MATCH(L$2,'Productivity Dump'!$E$3:$AJ$3,0)
),
IF(L$3="Attendance",
INDEX('Attendance Dump'!$E$2:$AI$400,
MATCH($A190,'Attendance Dump'!$B$2:$B$400,0),
MATCH(L$2,'Attendance Dump'!$E$1:$AI$1,0)
),
INDEX('Active Hour''s Dump'!$D$3:$AH$337,
MATCH($C190,'Active Hour''s Dump'!$A$3:$A$337,0),
MATCH(L$2,'Active Hour''s Dump'!$D$2:$AH$2,0)
))),"")</f>
        <v>P</v>
      </c>
      <c r="M190" s="54">
        <f>_xlfn.IFNA(IF(M$3="Productivity",
INDEX('Productivity Dump'!$E$4:$AJ$500,
MATCH($A190,'Productivity Dump'!$A$4:$A$500,0),
MATCH(M$2,'Productivity Dump'!$E$3:$AJ$3,0)
),
IF(M$3="Attendance",
INDEX('Attendance Dump'!$E$2:$AI$400,
MATCH($A190,'Attendance Dump'!$B$2:$B$400,0),
MATCH(M$2,'Attendance Dump'!$E$1:$AI$1,0)
),
INDEX('Active Hour''s Dump'!$D$3:$AH$337,
MATCH($C190,'Active Hour''s Dump'!$A$3:$A$337,0),
MATCH(M$2,'Active Hour''s Dump'!$D$2:$AH$2,0)
))),"")</f>
        <v>9.5</v>
      </c>
      <c r="N190" s="13">
        <f>_xlfn.IFNA(IF(N$3="Productivity",
INDEX('Productivity Dump'!$E$4:$AJ$500,
MATCH($A190,'Productivity Dump'!$A$4:$A$500,0),
MATCH(N$2,'Productivity Dump'!$E$3:$AJ$3,0)
),
IF(N$3="Attendance",
INDEX('Attendance Dump'!$E$2:$AI$400,
MATCH($A190,'Attendance Dump'!$B$2:$B$400,0),
MATCH(N$2,'Attendance Dump'!$E$1:$AI$1,0)
),
INDEX('Active Hour''s Dump'!$D$3:$AH$337,
MATCH($C190,'Active Hour''s Dump'!$A$3:$A$337,0),
MATCH(N$2,'Active Hour''s Dump'!$D$2:$AH$2,0)
))),"")</f>
        <v>475.6629999999999</v>
      </c>
      <c r="O190" s="13" t="str">
        <f>_xlfn.IFNA(IF(O$3="Productivity",
INDEX('Productivity Dump'!$E$4:$AJ$500,
MATCH($A190,'Productivity Dump'!$A$4:$A$500,0),
MATCH(O$2,'Productivity Dump'!$E$3:$AJ$3,0)
),
IF(O$3="Attendance",
INDEX('Attendance Dump'!$E$2:$AI$400,
MATCH($A190,'Attendance Dump'!$B$2:$B$400,0),
MATCH(O$2,'Attendance Dump'!$E$1:$AI$1,0)
),
INDEX('Active Hour''s Dump'!$D$3:$AH$337,
MATCH($C190,'Active Hour''s Dump'!$A$3:$A$337,0),
MATCH(O$2,'Active Hour''s Dump'!$D$2:$AH$2,0)
))),"")</f>
        <v>P</v>
      </c>
      <c r="P190" s="54">
        <f>_xlfn.IFNA(IF(P$3="Productivity",
INDEX('Productivity Dump'!$E$4:$AJ$500,
MATCH($A190,'Productivity Dump'!$A$4:$A$500,0),
MATCH(P$2,'Productivity Dump'!$E$3:$AJ$3,0)
),
IF(P$3="Attendance",
INDEX('Attendance Dump'!$E$2:$AI$400,
MATCH($A190,'Attendance Dump'!$B$2:$B$400,0),
MATCH(P$2,'Attendance Dump'!$E$1:$AI$1,0)
),
INDEX('Active Hour''s Dump'!$D$3:$AH$337,
MATCH($C190,'Active Hour''s Dump'!$A$3:$A$337,0),
MATCH(P$2,'Active Hour''s Dump'!$D$2:$AH$2,0)
))),"")</f>
        <v>3.5833333333333299</v>
      </c>
      <c r="Q190" s="13">
        <f>_xlfn.IFNA(IF(Q$3="Productivity",
INDEX('Productivity Dump'!$E$4:$AJ$500,
MATCH($A190,'Productivity Dump'!$A$4:$A$500,0),
MATCH(Q$2,'Productivity Dump'!$E$3:$AJ$3,0)
),
IF(Q$3="Attendance",
INDEX('Attendance Dump'!$E$2:$AI$400,
MATCH($A190,'Attendance Dump'!$B$2:$B$400,0),
MATCH(Q$2,'Attendance Dump'!$E$1:$AI$1,0)
),
INDEX('Active Hour''s Dump'!$D$3:$AH$337,
MATCH($C190,'Active Hour''s Dump'!$A$3:$A$337,0),
MATCH(Q$2,'Active Hour''s Dump'!$D$2:$AH$2,0)
))),"")</f>
        <v>0</v>
      </c>
      <c r="R190" s="13" t="str">
        <f>_xlfn.IFNA(IF(R$3="Productivity",
INDEX('Productivity Dump'!$E$4:$AJ$500,
MATCH($A190,'Productivity Dump'!$A$4:$A$500,0),
MATCH(R$2,'Productivity Dump'!$E$3:$AJ$3,0)
),
IF(R$3="Attendance",
INDEX('Attendance Dump'!$E$2:$AI$400,
MATCH($A190,'Attendance Dump'!$B$2:$B$400,0),
MATCH(R$2,'Attendance Dump'!$E$1:$AI$1,0)
),
INDEX('Active Hour''s Dump'!$D$3:$AH$337,
MATCH($C190,'Active Hour''s Dump'!$A$3:$A$337,0),
MATCH(R$2,'Active Hour''s Dump'!$D$2:$AH$2,0)
))),"")</f>
        <v>WO</v>
      </c>
      <c r="S190" s="54">
        <f>_xlfn.IFNA(IF(S$3="Productivity",
INDEX('Productivity Dump'!$E$4:$AJ$500,
MATCH($A190,'Productivity Dump'!$A$4:$A$500,0),
MATCH(S$2,'Productivity Dump'!$E$3:$AJ$3,0)
),
IF(S$3="Attendance",
INDEX('Attendance Dump'!$E$2:$AI$400,
MATCH($A190,'Attendance Dump'!$B$2:$B$400,0),
MATCH(S$2,'Attendance Dump'!$E$1:$AI$1,0)
),
INDEX('Active Hour''s Dump'!$D$3:$AH$337,
MATCH($C190,'Active Hour''s Dump'!$A$3:$A$337,0),
MATCH(S$2,'Active Hour''s Dump'!$D$2:$AH$2,0)
))),"")</f>
        <v>0</v>
      </c>
      <c r="T190" s="13">
        <f>_xlfn.IFNA(IF(T$3="Productivity",
INDEX('Productivity Dump'!$E$4:$AJ$500,
MATCH($A190,'Productivity Dump'!$A$4:$A$500,0),
MATCH(T$2,'Productivity Dump'!$E$3:$AJ$3,0)
),
IF(T$3="Attendance",
INDEX('Attendance Dump'!$E$2:$AI$400,
MATCH($A190,'Attendance Dump'!$B$2:$B$400,0),
MATCH(T$2,'Attendance Dump'!$E$1:$AI$1,0)
),
INDEX('Active Hour''s Dump'!$D$3:$AH$337,
MATCH($C190,'Active Hour''s Dump'!$A$3:$A$337,0),
MATCH(T$2,'Active Hour''s Dump'!$D$2:$AH$2,0)
))),"")</f>
        <v>402.78400000000011</v>
      </c>
      <c r="U190" s="13" t="str">
        <f>_xlfn.IFNA(IF(U$3="Productivity",
INDEX('Productivity Dump'!$E$4:$AJ$500,
MATCH($A190,'Productivity Dump'!$A$4:$A$500,0),
MATCH(U$2,'Productivity Dump'!$E$3:$AJ$3,0)
),
IF(U$3="Attendance",
INDEX('Attendance Dump'!$E$2:$AI$400,
MATCH($A190,'Attendance Dump'!$B$2:$B$400,0),
MATCH(U$2,'Attendance Dump'!$E$1:$AI$1,0)
),
INDEX('Active Hour''s Dump'!$D$3:$AH$337,
MATCH($C190,'Active Hour''s Dump'!$A$3:$A$337,0),
MATCH(U$2,'Active Hour''s Dump'!$D$2:$AH$2,0)
))),"")</f>
        <v>P</v>
      </c>
      <c r="V190" s="54">
        <f>_xlfn.IFNA(IF(V$3="Productivity",
INDEX('Productivity Dump'!$E$4:$AJ$500,
MATCH($A190,'Productivity Dump'!$A$4:$A$500,0),
MATCH(V$2,'Productivity Dump'!$E$3:$AJ$3,0)
),
IF(V$3="Attendance",
INDEX('Attendance Dump'!$E$2:$AI$400,
MATCH($A190,'Attendance Dump'!$B$2:$B$400,0),
MATCH(V$2,'Attendance Dump'!$E$1:$AI$1,0)
),
INDEX('Active Hour''s Dump'!$D$3:$AH$337,
MATCH($C190,'Active Hour''s Dump'!$A$3:$A$337,0),
MATCH(V$2,'Active Hour''s Dump'!$D$2:$AH$2,0)
))),"")</f>
        <v>3.6666666666666701</v>
      </c>
      <c r="W190" s="13">
        <f>_xlfn.IFNA(IF(W$3="Productivity",
INDEX('Productivity Dump'!$E$4:$AJ$500,
MATCH($A190,'Productivity Dump'!$A$4:$A$500,0),
MATCH(W$2,'Productivity Dump'!$E$3:$AJ$3,0)
),
IF(W$3="Attendance",
INDEX('Attendance Dump'!$E$2:$AI$400,
MATCH($A190,'Attendance Dump'!$B$2:$B$400,0),
MATCH(W$2,'Attendance Dump'!$E$1:$AI$1,0)
),
INDEX('Active Hour''s Dump'!$D$3:$AH$337,
MATCH($C190,'Active Hour''s Dump'!$A$3:$A$337,0),
MATCH(W$2,'Active Hour''s Dump'!$D$2:$AH$2,0)
))),"")</f>
        <v>1028.2830000000001</v>
      </c>
      <c r="X190" s="13" t="str">
        <f>_xlfn.IFNA(IF(X$3="Productivity",
INDEX('Productivity Dump'!$E$4:$AJ$500,
MATCH($A190,'Productivity Dump'!$A$4:$A$500,0),
MATCH(X$2,'Productivity Dump'!$E$3:$AJ$3,0)
),
IF(X$3="Attendance",
INDEX('Attendance Dump'!$E$2:$AI$400,
MATCH($A190,'Attendance Dump'!$B$2:$B$400,0),
MATCH(X$2,'Attendance Dump'!$E$1:$AI$1,0)
),
INDEX('Active Hour''s Dump'!$D$3:$AH$337,
MATCH($C190,'Active Hour''s Dump'!$A$3:$A$337,0),
MATCH(X$2,'Active Hour''s Dump'!$D$2:$AH$2,0)
))),"")</f>
        <v>P</v>
      </c>
      <c r="Y190" s="54">
        <f>_xlfn.IFNA(IF(Y$3="Productivity",
INDEX('Productivity Dump'!$E$4:$AJ$500,
MATCH($A190,'Productivity Dump'!$A$4:$A$500,0),
MATCH(Y$2,'Productivity Dump'!$E$3:$AJ$3,0)
),
IF(Y$3="Attendance",
INDEX('Attendance Dump'!$E$2:$AI$400,
MATCH($A190,'Attendance Dump'!$B$2:$B$400,0),
MATCH(Y$2,'Attendance Dump'!$E$1:$AI$1,0)
),
INDEX('Active Hour''s Dump'!$D$3:$AH$337,
MATCH($C190,'Active Hour''s Dump'!$A$3:$A$337,0),
MATCH(Y$2,'Active Hour''s Dump'!$D$2:$AH$2,0)
))),"")</f>
        <v>7.1666666666666696</v>
      </c>
      <c r="Z190" s="13">
        <f>_xlfn.IFNA(IF(Z$3="Productivity",
INDEX('Productivity Dump'!$E$4:$AJ$500,
MATCH($A190,'Productivity Dump'!$A$4:$A$500,0),
MATCH(Z$2,'Productivity Dump'!$E$3:$AJ$3,0)
),
IF(Z$3="Attendance",
INDEX('Attendance Dump'!$E$2:$AI$400,
MATCH($A190,'Attendance Dump'!$B$2:$B$400,0),
MATCH(Z$2,'Attendance Dump'!$E$1:$AI$1,0)
),
INDEX('Active Hour''s Dump'!$D$3:$AH$337,
MATCH($C190,'Active Hour''s Dump'!$A$3:$A$337,0),
MATCH(Z$2,'Active Hour''s Dump'!$D$2:$AH$2,0)
))),"")</f>
        <v>1018.122</v>
      </c>
      <c r="AA190" s="13" t="str">
        <f>_xlfn.IFNA(IF(AA$3="Productivity",
INDEX('Productivity Dump'!$E$4:$AJ$500,
MATCH($A190,'Productivity Dump'!$A$4:$A$500,0),
MATCH(AA$2,'Productivity Dump'!$E$3:$AJ$3,0)
),
IF(AA$3="Attendance",
INDEX('Attendance Dump'!$E$2:$AI$400,
MATCH($A190,'Attendance Dump'!$B$2:$B$400,0),
MATCH(AA$2,'Attendance Dump'!$E$1:$AI$1,0)
),
INDEX('Active Hour''s Dump'!$D$3:$AH$337,
MATCH($C190,'Active Hour''s Dump'!$A$3:$A$337,0),
MATCH(AA$2,'Active Hour''s Dump'!$D$2:$AH$2,0)
))),"")</f>
        <v>P</v>
      </c>
      <c r="AB190" s="54">
        <f>_xlfn.IFNA(IF(AB$3="Productivity",
INDEX('Productivity Dump'!$E$4:$AJ$500,
MATCH($A190,'Productivity Dump'!$A$4:$A$500,0),
MATCH(AB$2,'Productivity Dump'!$E$3:$AJ$3,0)
),
IF(AB$3="Attendance",
INDEX('Attendance Dump'!$E$2:$AI$400,
MATCH($A190,'Attendance Dump'!$B$2:$B$400,0),
MATCH(AB$2,'Attendance Dump'!$E$1:$AI$1,0)
),
INDEX('Active Hour''s Dump'!$D$3:$AH$337,
MATCH($C190,'Active Hour''s Dump'!$A$3:$A$337,0),
MATCH(AB$2,'Active Hour''s Dump'!$D$2:$AH$2,0)
))),"")</f>
        <v>8.75</v>
      </c>
      <c r="AC190" s="13">
        <f>_xlfn.IFNA(IF(AC$3="Productivity",
INDEX('Productivity Dump'!$E$4:$AJ$500,
MATCH($A190,'Productivity Dump'!$A$4:$A$500,0),
MATCH(AC$2,'Productivity Dump'!$E$3:$AJ$3,0)
),
IF(AC$3="Attendance",
INDEX('Attendance Dump'!$E$2:$AI$400,
MATCH($A190,'Attendance Dump'!$B$2:$B$400,0),
MATCH(AC$2,'Attendance Dump'!$E$1:$AI$1,0)
),
INDEX('Active Hour''s Dump'!$D$3:$AH$337,
MATCH($C190,'Active Hour''s Dump'!$A$3:$A$337,0),
MATCH(AC$2,'Active Hour''s Dump'!$D$2:$AH$2,0)
))),"")</f>
        <v>1009.389</v>
      </c>
      <c r="AD190" s="13" t="str">
        <f>_xlfn.IFNA(IF(AD$3="Productivity",
INDEX('Productivity Dump'!$E$4:$AJ$500,
MATCH($A190,'Productivity Dump'!$A$4:$A$500,0),
MATCH(AD$2,'Productivity Dump'!$E$3:$AJ$3,0)
),
IF(AD$3="Attendance",
INDEX('Attendance Dump'!$E$2:$AI$400,
MATCH($A190,'Attendance Dump'!$B$2:$B$400,0),
MATCH(AD$2,'Attendance Dump'!$E$1:$AI$1,0)
),
INDEX('Active Hour''s Dump'!$D$3:$AH$337,
MATCH($C190,'Active Hour''s Dump'!$A$3:$A$337,0),
MATCH(AD$2,'Active Hour''s Dump'!$D$2:$AH$2,0)
))),"")</f>
        <v>P</v>
      </c>
      <c r="AE190" s="54">
        <f>_xlfn.IFNA(IF(AE$3="Productivity",
INDEX('Productivity Dump'!$E$4:$AJ$500,
MATCH($A190,'Productivity Dump'!$A$4:$A$500,0),
MATCH(AE$2,'Productivity Dump'!$E$3:$AJ$3,0)
),
IF(AE$3="Attendance",
INDEX('Attendance Dump'!$E$2:$AI$400,
MATCH($A190,'Attendance Dump'!$B$2:$B$400,0),
MATCH(AE$2,'Attendance Dump'!$E$1:$AI$1,0)
),
INDEX('Active Hour''s Dump'!$D$3:$AH$337,
MATCH($C190,'Active Hour''s Dump'!$A$3:$A$337,0),
MATCH(AE$2,'Active Hour''s Dump'!$D$2:$AH$2,0)
))),"")</f>
        <v>9.3333333333333304</v>
      </c>
      <c r="AF190" s="13">
        <f>_xlfn.IFNA(IF(AF$3="Productivity",
INDEX('Productivity Dump'!$E$4:$AJ$500,
MATCH($A190,'Productivity Dump'!$A$4:$A$500,0),
MATCH(AF$2,'Productivity Dump'!$E$3:$AJ$3,0)
),
IF(AF$3="Attendance",
INDEX('Attendance Dump'!$E$2:$AI$400,
MATCH($A190,'Attendance Dump'!$B$2:$B$400,0),
MATCH(AF$2,'Attendance Dump'!$E$1:$AI$1,0)
),
INDEX('Active Hour''s Dump'!$D$3:$AH$337,
MATCH($C190,'Active Hour''s Dump'!$A$3:$A$337,0),
MATCH(AF$2,'Active Hour''s Dump'!$D$2:$AH$2,0)
))),"")</f>
        <v>1023.246</v>
      </c>
      <c r="AG190" s="13" t="str">
        <f>_xlfn.IFNA(IF(AG$3="Productivity",
INDEX('Productivity Dump'!$E$4:$AJ$500,
MATCH($A190,'Productivity Dump'!$A$4:$A$500,0),
MATCH(AG$2,'Productivity Dump'!$E$3:$AJ$3,0)
),
IF(AG$3="Attendance",
INDEX('Attendance Dump'!$E$2:$AI$400,
MATCH($A190,'Attendance Dump'!$B$2:$B$400,0),
MATCH(AG$2,'Attendance Dump'!$E$1:$AI$1,0)
),
INDEX('Active Hour''s Dump'!$D$3:$AH$337,
MATCH($C190,'Active Hour''s Dump'!$A$3:$A$337,0),
MATCH(AG$2,'Active Hour''s Dump'!$D$2:$AH$2,0)
))),"")</f>
        <v>P</v>
      </c>
      <c r="AH190" s="54">
        <f>_xlfn.IFNA(IF(AH$3="Productivity",
INDEX('Productivity Dump'!$E$4:$AJ$500,
MATCH($A190,'Productivity Dump'!$A$4:$A$500,0),
MATCH(AH$2,'Productivity Dump'!$E$3:$AJ$3,0)
),
IF(AH$3="Attendance",
INDEX('Attendance Dump'!$E$2:$AI$400,
MATCH($A190,'Attendance Dump'!$B$2:$B$400,0),
MATCH(AH$2,'Attendance Dump'!$E$1:$AI$1,0)
),
INDEX('Active Hour''s Dump'!$D$3:$AH$337,
MATCH($C190,'Active Hour''s Dump'!$A$3:$A$337,0),
MATCH(AH$2,'Active Hour''s Dump'!$D$2:$AH$2,0)
))),"")</f>
        <v>8.6666666666666696</v>
      </c>
      <c r="AI190" s="13">
        <f>_xlfn.IFNA(IF(AI$3="Productivity",
INDEX('Productivity Dump'!$E$4:$AJ$500,
MATCH($A190,'Productivity Dump'!$A$4:$A$500,0),
MATCH(AI$2,'Productivity Dump'!$E$3:$AJ$3,0)
),
IF(AI$3="Attendance",
INDEX('Attendance Dump'!$E$2:$AI$400,
MATCH($A190,'Attendance Dump'!$B$2:$B$400,0),
MATCH(AI$2,'Attendance Dump'!$E$1:$AI$1,0)
),
INDEX('Active Hour''s Dump'!$D$3:$AH$337,
MATCH($C190,'Active Hour''s Dump'!$A$3:$A$337,0),
MATCH(AI$2,'Active Hour''s Dump'!$D$2:$AH$2,0)
))),"")</f>
        <v>882.95299999999975</v>
      </c>
      <c r="AJ190" s="13" t="str">
        <f>_xlfn.IFNA(IF(AJ$3="Productivity",
INDEX('Productivity Dump'!$E$4:$AJ$500,
MATCH($A190,'Productivity Dump'!$A$4:$A$500,0),
MATCH(AJ$2,'Productivity Dump'!$E$3:$AJ$3,0)
),
IF(AJ$3="Attendance",
INDEX('Attendance Dump'!$E$2:$AI$400,
MATCH($A190,'Attendance Dump'!$B$2:$B$400,0),
MATCH(AJ$2,'Attendance Dump'!$E$1:$AI$1,0)
),
INDEX('Active Hour''s Dump'!$D$3:$AH$337,
MATCH($C190,'Active Hour''s Dump'!$A$3:$A$337,0),
MATCH(AJ$2,'Active Hour''s Dump'!$D$2:$AH$2,0)
))),"")</f>
        <v>P</v>
      </c>
      <c r="AK190" s="54">
        <f>_xlfn.IFNA(IF(AK$3="Productivity",
INDEX('Productivity Dump'!$E$4:$AJ$500,
MATCH($A190,'Productivity Dump'!$A$4:$A$500,0),
MATCH(AK$2,'Productivity Dump'!$E$3:$AJ$3,0)
),
IF(AK$3="Attendance",
INDEX('Attendance Dump'!$E$2:$AI$400,
MATCH($A190,'Attendance Dump'!$B$2:$B$400,0),
MATCH(AK$2,'Attendance Dump'!$E$1:$AI$1,0)
),
INDEX('Active Hour''s Dump'!$D$3:$AH$337,
MATCH($C190,'Active Hour''s Dump'!$A$3:$A$337,0),
MATCH(AK$2,'Active Hour''s Dump'!$D$2:$AH$2,0)
))),"")</f>
        <v>7.5</v>
      </c>
      <c r="AL190" s="13">
        <f>_xlfn.IFNA(IF(AL$3="Productivity",
INDEX('Productivity Dump'!$E$4:$AJ$500,
MATCH($A190,'Productivity Dump'!$A$4:$A$500,0),
MATCH(AL$2,'Productivity Dump'!$E$3:$AJ$3,0)
),
IF(AL$3="Attendance",
INDEX('Attendance Dump'!$E$2:$AI$400,
MATCH($A190,'Attendance Dump'!$B$2:$B$400,0),
MATCH(AL$2,'Attendance Dump'!$E$1:$AI$1,0)
),
INDEX('Active Hour''s Dump'!$D$3:$AH$337,
MATCH($C190,'Active Hour''s Dump'!$A$3:$A$337,0),
MATCH(AL$2,'Active Hour''s Dump'!$D$2:$AH$2,0)
))),"")</f>
        <v>0</v>
      </c>
      <c r="AM190" s="13" t="str">
        <f>_xlfn.IFNA(IF(AM$3="Productivity",
INDEX('Productivity Dump'!$E$4:$AJ$500,
MATCH($A190,'Productivity Dump'!$A$4:$A$500,0),
MATCH(AM$2,'Productivity Dump'!$E$3:$AJ$3,0)
),
IF(AM$3="Attendance",
INDEX('Attendance Dump'!$E$2:$AI$400,
MATCH($A190,'Attendance Dump'!$B$2:$B$400,0),
MATCH(AM$2,'Attendance Dump'!$E$1:$AI$1,0)
),
INDEX('Active Hour''s Dump'!$D$3:$AH$337,
MATCH($C190,'Active Hour''s Dump'!$A$3:$A$337,0),
MATCH(AM$2,'Active Hour''s Dump'!$D$2:$AH$2,0)
))),"")</f>
        <v>WO</v>
      </c>
      <c r="AN190" s="54">
        <f>_xlfn.IFNA(IF(AN$3="Productivity",
INDEX('Productivity Dump'!$E$4:$AJ$500,
MATCH($A190,'Productivity Dump'!$A$4:$A$500,0),
MATCH(AN$2,'Productivity Dump'!$E$3:$AJ$3,0)
),
IF(AN$3="Attendance",
INDEX('Attendance Dump'!$E$2:$AI$400,
MATCH($A190,'Attendance Dump'!$B$2:$B$400,0),
MATCH(AN$2,'Attendance Dump'!$E$1:$AI$1,0)
),
INDEX('Active Hour''s Dump'!$D$3:$AH$337,
MATCH($C190,'Active Hour''s Dump'!$A$3:$A$337,0),
MATCH(AN$2,'Active Hour''s Dump'!$D$2:$AH$2,0)
))),"")</f>
        <v>0</v>
      </c>
      <c r="AO190" s="13">
        <f>_xlfn.IFNA(IF(AO$3="Productivity",
INDEX('Productivity Dump'!$E$4:$AJ$500,
MATCH($A190,'Productivity Dump'!$A$4:$A$500,0),
MATCH(AO$2,'Productivity Dump'!$E$3:$AJ$3,0)
),
IF(AO$3="Attendance",
INDEX('Attendance Dump'!$E$2:$AI$400,
MATCH($A190,'Attendance Dump'!$B$2:$B$400,0),
MATCH(AO$2,'Attendance Dump'!$E$1:$AI$1,0)
),
INDEX('Active Hour''s Dump'!$D$3:$AH$337,
MATCH($C190,'Active Hour''s Dump'!$A$3:$A$337,0),
MATCH(AO$2,'Active Hour''s Dump'!$D$2:$AH$2,0)
))),"")</f>
        <v>412.47699999999998</v>
      </c>
      <c r="AP190" s="13" t="str">
        <f>_xlfn.IFNA(IF(AP$3="Productivity",
INDEX('Productivity Dump'!$E$4:$AJ$500,
MATCH($A190,'Productivity Dump'!$A$4:$A$500,0),
MATCH(AP$2,'Productivity Dump'!$E$3:$AJ$3,0)
),
IF(AP$3="Attendance",
INDEX('Attendance Dump'!$E$2:$AI$400,
MATCH($A190,'Attendance Dump'!$B$2:$B$400,0),
MATCH(AP$2,'Attendance Dump'!$E$1:$AI$1,0)
),
INDEX('Active Hour''s Dump'!$D$3:$AH$337,
MATCH($C190,'Active Hour''s Dump'!$A$3:$A$337,0),
MATCH(AP$2,'Active Hour''s Dump'!$D$2:$AH$2,0)
))),"")</f>
        <v>P</v>
      </c>
      <c r="AQ190" s="54">
        <f>_xlfn.IFNA(IF(AQ$3="Productivity",
INDEX('Productivity Dump'!$E$4:$AJ$500,
MATCH($A190,'Productivity Dump'!$A$4:$A$500,0),
MATCH(AQ$2,'Productivity Dump'!$E$3:$AJ$3,0)
),
IF(AQ$3="Attendance",
INDEX('Attendance Dump'!$E$2:$AI$400,
MATCH($A190,'Attendance Dump'!$B$2:$B$400,0),
MATCH(AQ$2,'Attendance Dump'!$E$1:$AI$1,0)
),
INDEX('Active Hour''s Dump'!$D$3:$AH$337,
MATCH($C190,'Active Hour''s Dump'!$A$3:$A$337,0),
MATCH(AQ$2,'Active Hour''s Dump'!$D$2:$AH$2,0)
))),"")</f>
        <v>3.75</v>
      </c>
      <c r="AR190" s="13">
        <f>_xlfn.IFNA(IF(AR$3="Productivity",
INDEX('Productivity Dump'!$E$4:$AJ$500,
MATCH($A190,'Productivity Dump'!$A$4:$A$500,0),
MATCH(AR$2,'Productivity Dump'!$E$3:$AJ$3,0)
),
IF(AR$3="Attendance",
INDEX('Attendance Dump'!$E$2:$AI$400,
MATCH($A190,'Attendance Dump'!$B$2:$B$400,0),
MATCH(AR$2,'Attendance Dump'!$E$1:$AI$1,0)
),
INDEX('Active Hour''s Dump'!$D$3:$AH$337,
MATCH($C190,'Active Hour''s Dump'!$A$3:$A$337,0),
MATCH(AR$2,'Active Hour''s Dump'!$D$2:$AH$2,0)
))),"")</f>
        <v>1038.5480000000002</v>
      </c>
      <c r="AS190" s="13" t="str">
        <f>_xlfn.IFNA(IF(AS$3="Productivity",
INDEX('Productivity Dump'!$E$4:$AJ$500,
MATCH($A190,'Productivity Dump'!$A$4:$A$500,0),
MATCH(AS$2,'Productivity Dump'!$E$3:$AJ$3,0)
),
IF(AS$3="Attendance",
INDEX('Attendance Dump'!$E$2:$AI$400,
MATCH($A190,'Attendance Dump'!$B$2:$B$400,0),
MATCH(AS$2,'Attendance Dump'!$E$1:$AI$1,0)
),
INDEX('Active Hour''s Dump'!$D$3:$AH$337,
MATCH($C190,'Active Hour''s Dump'!$A$3:$A$337,0),
MATCH(AS$2,'Active Hour''s Dump'!$D$2:$AH$2,0)
))),"")</f>
        <v>P</v>
      </c>
      <c r="AT190" s="54">
        <f>_xlfn.IFNA(IF(AT$3="Productivity",
INDEX('Productivity Dump'!$E$4:$AJ$500,
MATCH($A190,'Productivity Dump'!$A$4:$A$500,0),
MATCH(AT$2,'Productivity Dump'!$E$3:$AJ$3,0)
),
IF(AT$3="Attendance",
INDEX('Attendance Dump'!$E$2:$AI$400,
MATCH($A190,'Attendance Dump'!$B$2:$B$400,0),
MATCH(AT$2,'Attendance Dump'!$E$1:$AI$1,0)
),
INDEX('Active Hour''s Dump'!$D$3:$AH$337,
MATCH($C190,'Active Hour''s Dump'!$A$3:$A$337,0),
MATCH(AT$2,'Active Hour''s Dump'!$D$2:$AH$2,0)
))),"")</f>
        <v>7.4166666666666696</v>
      </c>
      <c r="AU190" s="13">
        <f>_xlfn.IFNA(IF(AU$3="Productivity",
INDEX('Productivity Dump'!$E$4:$AJ$500,
MATCH($A190,'Productivity Dump'!$A$4:$A$500,0),
MATCH(AU$2,'Productivity Dump'!$E$3:$AJ$3,0)
),
IF(AU$3="Attendance",
INDEX('Attendance Dump'!$E$2:$AI$400,
MATCH($A190,'Attendance Dump'!$B$2:$B$400,0),
MATCH(AU$2,'Attendance Dump'!$E$1:$AI$1,0)
),
INDEX('Active Hour''s Dump'!$D$3:$AH$337,
MATCH($C190,'Active Hour''s Dump'!$A$3:$A$337,0),
MATCH(AU$2,'Active Hour''s Dump'!$D$2:$AH$2,0)
))),"")</f>
        <v>1030.306</v>
      </c>
      <c r="AV190" s="13" t="str">
        <f>_xlfn.IFNA(IF(AV$3="Productivity",
INDEX('Productivity Dump'!$E$4:$AJ$500,
MATCH($A190,'Productivity Dump'!$A$4:$A$500,0),
MATCH(AV$2,'Productivity Dump'!$E$3:$AJ$3,0)
),
IF(AV$3="Attendance",
INDEX('Attendance Dump'!$E$2:$AI$400,
MATCH($A190,'Attendance Dump'!$B$2:$B$400,0),
MATCH(AV$2,'Attendance Dump'!$E$1:$AI$1,0)
),
INDEX('Active Hour''s Dump'!$D$3:$AH$337,
MATCH($C190,'Active Hour''s Dump'!$A$3:$A$337,0),
MATCH(AV$2,'Active Hour''s Dump'!$D$2:$AH$2,0)
))),"")</f>
        <v>P</v>
      </c>
      <c r="AW190" s="54">
        <f>_xlfn.IFNA(IF(AW$3="Productivity",
INDEX('Productivity Dump'!$E$4:$AJ$500,
MATCH($A190,'Productivity Dump'!$A$4:$A$500,0),
MATCH(AW$2,'Productivity Dump'!$E$3:$AJ$3,0)
),
IF(AW$3="Attendance",
INDEX('Attendance Dump'!$E$2:$AI$400,
MATCH($A190,'Attendance Dump'!$B$2:$B$400,0),
MATCH(AW$2,'Attendance Dump'!$E$1:$AI$1,0)
),
INDEX('Active Hour''s Dump'!$D$3:$AH$337,
MATCH($C190,'Active Hour''s Dump'!$A$3:$A$337,0),
MATCH(AW$2,'Active Hour''s Dump'!$D$2:$AH$2,0)
))),"")</f>
        <v>9.1666666666666696</v>
      </c>
      <c r="AX190" s="13">
        <f>_xlfn.IFNA(IF(AX$3="Productivity",
INDEX('Productivity Dump'!$E$4:$AJ$500,
MATCH($A190,'Productivity Dump'!$A$4:$A$500,0),
MATCH(AX$2,'Productivity Dump'!$E$3:$AJ$3,0)
),
IF(AX$3="Attendance",
INDEX('Attendance Dump'!$E$2:$AI$400,
MATCH($A190,'Attendance Dump'!$B$2:$B$400,0),
MATCH(AX$2,'Attendance Dump'!$E$1:$AI$1,0)
),
INDEX('Active Hour''s Dump'!$D$3:$AH$337,
MATCH($C190,'Active Hour''s Dump'!$A$3:$A$337,0),
MATCH(AX$2,'Active Hour''s Dump'!$D$2:$AH$2,0)
))),"")</f>
        <v>501.71200000000005</v>
      </c>
      <c r="AY190" s="13" t="str">
        <f>_xlfn.IFNA(IF(AY$3="Productivity",
INDEX('Productivity Dump'!$E$4:$AJ$500,
MATCH($A190,'Productivity Dump'!$A$4:$A$500,0),
MATCH(AY$2,'Productivity Dump'!$E$3:$AJ$3,0)
),
IF(AY$3="Attendance",
INDEX('Attendance Dump'!$E$2:$AI$400,
MATCH($A190,'Attendance Dump'!$B$2:$B$400,0),
MATCH(AY$2,'Attendance Dump'!$E$1:$AI$1,0)
),
INDEX('Active Hour''s Dump'!$D$3:$AH$337,
MATCH($C190,'Active Hour''s Dump'!$A$3:$A$337,0),
MATCH(AY$2,'Active Hour''s Dump'!$D$2:$AH$2,0)
))),"")</f>
        <v>PL-HLA2</v>
      </c>
      <c r="AZ190" s="54">
        <f>_xlfn.IFNA(IF(AZ$3="Productivity",
INDEX('Productivity Dump'!$E$4:$AJ$500,
MATCH($A190,'Productivity Dump'!$A$4:$A$500,0),
MATCH(AZ$2,'Productivity Dump'!$E$3:$AJ$3,0)
),
IF(AZ$3="Attendance",
INDEX('Attendance Dump'!$E$2:$AI$400,
MATCH($A190,'Attendance Dump'!$B$2:$B$400,0),
MATCH(AZ$2,'Attendance Dump'!$E$1:$AI$1,0)
),
INDEX('Active Hour''s Dump'!$D$3:$AH$337,
MATCH($C190,'Active Hour''s Dump'!$A$3:$A$337,0),
MATCH(AZ$2,'Active Hour''s Dump'!$D$2:$AH$2,0)
))),"")</f>
        <v>4.4166666666666696</v>
      </c>
      <c r="BA190" s="13">
        <f>_xlfn.IFNA(IF(BA$3="Productivity",
INDEX('Productivity Dump'!$E$4:$AJ$500,
MATCH($A190,'Productivity Dump'!$A$4:$A$500,0),
MATCH(BA$2,'Productivity Dump'!$E$3:$AJ$3,0)
),
IF(BA$3="Attendance",
INDEX('Attendance Dump'!$E$2:$AI$400,
MATCH($A190,'Attendance Dump'!$B$2:$B$400,0),
MATCH(BA$2,'Attendance Dump'!$E$1:$AI$1,0)
),
INDEX('Active Hour''s Dump'!$D$3:$AH$337,
MATCH($C190,'Active Hour''s Dump'!$A$3:$A$337,0),
MATCH(BA$2,'Active Hour''s Dump'!$D$2:$AH$2,0)
))),"")</f>
        <v>1080.741</v>
      </c>
      <c r="BB190" s="13" t="str">
        <f>_xlfn.IFNA(IF(BB$3="Productivity",
INDEX('Productivity Dump'!$E$4:$AJ$500,
MATCH($A190,'Productivity Dump'!$A$4:$A$500,0),
MATCH(BB$2,'Productivity Dump'!$E$3:$AJ$3,0)
),
IF(BB$3="Attendance",
INDEX('Attendance Dump'!$E$2:$AI$400,
MATCH($A190,'Attendance Dump'!$B$2:$B$400,0),
MATCH(BB$2,'Attendance Dump'!$E$1:$AI$1,0)
),
INDEX('Active Hour''s Dump'!$D$3:$AH$337,
MATCH($C190,'Active Hour''s Dump'!$A$3:$A$337,0),
MATCH(BB$2,'Active Hour''s Dump'!$D$2:$AH$2,0)
))),"")</f>
        <v>P</v>
      </c>
      <c r="BC190" s="54">
        <f>_xlfn.IFNA(IF(BC$3="Productivity",
INDEX('Productivity Dump'!$E$4:$AJ$500,
MATCH($A190,'Productivity Dump'!$A$4:$A$500,0),
MATCH(BC$2,'Productivity Dump'!$E$3:$AJ$3,0)
),
IF(BC$3="Attendance",
INDEX('Attendance Dump'!$E$2:$AI$400,
MATCH($A190,'Attendance Dump'!$B$2:$B$400,0),
MATCH(BC$2,'Attendance Dump'!$E$1:$AI$1,0)
),
INDEX('Active Hour''s Dump'!$D$3:$AH$337,
MATCH($C190,'Active Hour''s Dump'!$A$3:$A$337,0),
MATCH(BC$2,'Active Hour''s Dump'!$D$2:$AH$2,0)
))),"")</f>
        <v>7.6666666666666696</v>
      </c>
      <c r="BD190" s="13">
        <f>_xlfn.IFNA(IF(BD$3="Productivity",
INDEX('Productivity Dump'!$E$4:$AJ$500,
MATCH($A190,'Productivity Dump'!$A$4:$A$500,0),
MATCH(BD$2,'Productivity Dump'!$E$3:$AJ$3,0)
),
IF(BD$3="Attendance",
INDEX('Attendance Dump'!$E$2:$AI$400,
MATCH($A190,'Attendance Dump'!$B$2:$B$400,0),
MATCH(BD$2,'Attendance Dump'!$E$1:$AI$1,0)
),
INDEX('Active Hour''s Dump'!$D$3:$AH$337,
MATCH($C190,'Active Hour''s Dump'!$A$3:$A$337,0),
MATCH(BD$2,'Active Hour''s Dump'!$D$2:$AH$2,0)
))),"")</f>
        <v>322.214</v>
      </c>
      <c r="BE190" s="13" t="str">
        <f>_xlfn.IFNA(IF(BE$3="Productivity",
INDEX('Productivity Dump'!$E$4:$AJ$500,
MATCH($A190,'Productivity Dump'!$A$4:$A$500,0),
MATCH(BE$2,'Productivity Dump'!$E$3:$AJ$3,0)
),
IF(BE$3="Attendance",
INDEX('Attendance Dump'!$E$2:$AI$400,
MATCH($A190,'Attendance Dump'!$B$2:$B$400,0),
MATCH(BE$2,'Attendance Dump'!$E$1:$AI$1,0)
),
INDEX('Active Hour''s Dump'!$D$3:$AH$337,
MATCH($C190,'Active Hour''s Dump'!$A$3:$A$337,0),
MATCH(BE$2,'Active Hour''s Dump'!$D$2:$AH$2,0)
))),"")</f>
        <v>P</v>
      </c>
      <c r="BF190" s="54">
        <f>_xlfn.IFNA(IF(BF$3="Productivity",
INDEX('Productivity Dump'!$E$4:$AJ$500,
MATCH($A190,'Productivity Dump'!$A$4:$A$500,0),
MATCH(BF$2,'Productivity Dump'!$E$3:$AJ$3,0)
),
IF(BF$3="Attendance",
INDEX('Attendance Dump'!$E$2:$AI$400,
MATCH($A190,'Attendance Dump'!$B$2:$B$400,0),
MATCH(BF$2,'Attendance Dump'!$E$1:$AI$1,0)
),
INDEX('Active Hour''s Dump'!$D$3:$AH$337,
MATCH($C190,'Active Hour''s Dump'!$A$3:$A$337,0),
MATCH(BF$2,'Active Hour''s Dump'!$D$2:$AH$2,0)
))),"")</f>
        <v>2.5</v>
      </c>
      <c r="BG190" s="13">
        <f>_xlfn.IFNA(IF(BG$3="Productivity",
INDEX('Productivity Dump'!$E$4:$AJ$500,
MATCH($A190,'Productivity Dump'!$A$4:$A$500,0),
MATCH(BG$2,'Productivity Dump'!$E$3:$AJ$3,0)
),
IF(BG$3="Attendance",
INDEX('Attendance Dump'!$E$2:$AI$400,
MATCH($A190,'Attendance Dump'!$B$2:$B$400,0),
MATCH(BG$2,'Attendance Dump'!$E$1:$AI$1,0)
),
INDEX('Active Hour''s Dump'!$D$3:$AH$337,
MATCH($C190,'Active Hour''s Dump'!$A$3:$A$337,0),
MATCH(BG$2,'Active Hour''s Dump'!$D$2:$AH$2,0)
))),"")</f>
        <v>0</v>
      </c>
      <c r="BH190" s="13" t="str">
        <f>_xlfn.IFNA(IF(BH$3="Productivity",
INDEX('Productivity Dump'!$E$4:$AJ$500,
MATCH($A190,'Productivity Dump'!$A$4:$A$500,0),
MATCH(BH$2,'Productivity Dump'!$E$3:$AJ$3,0)
),
IF(BH$3="Attendance",
INDEX('Attendance Dump'!$E$2:$AI$400,
MATCH($A190,'Attendance Dump'!$B$2:$B$400,0),
MATCH(BH$2,'Attendance Dump'!$E$1:$AI$1,0)
),
INDEX('Active Hour''s Dump'!$D$3:$AH$337,
MATCH($C190,'Active Hour''s Dump'!$A$3:$A$337,0),
MATCH(BH$2,'Active Hour''s Dump'!$D$2:$AH$2,0)
))),"")</f>
        <v>WO</v>
      </c>
      <c r="BI190" s="54">
        <f>_xlfn.IFNA(IF(BI$3="Productivity",
INDEX('Productivity Dump'!$E$4:$AJ$500,
MATCH($A190,'Productivity Dump'!$A$4:$A$500,0),
MATCH(BI$2,'Productivity Dump'!$E$3:$AJ$3,0)
),
IF(BI$3="Attendance",
INDEX('Attendance Dump'!$E$2:$AI$400,
MATCH($A190,'Attendance Dump'!$B$2:$B$400,0),
MATCH(BI$2,'Attendance Dump'!$E$1:$AI$1,0)
),
INDEX('Active Hour''s Dump'!$D$3:$AH$337,
MATCH($C190,'Active Hour''s Dump'!$A$3:$A$337,0),
MATCH(BI$2,'Active Hour''s Dump'!$D$2:$AH$2,0)
))),"")</f>
        <v>0</v>
      </c>
      <c r="BJ190" s="13">
        <f>_xlfn.IFNA(IF(BJ$3="Productivity",
INDEX('Productivity Dump'!$E$4:$AJ$500,
MATCH($A190,'Productivity Dump'!$A$4:$A$500,0),
MATCH(BJ$2,'Productivity Dump'!$E$3:$AJ$3,0)
),
IF(BJ$3="Attendance",
INDEX('Attendance Dump'!$E$2:$AI$400,
MATCH($A190,'Attendance Dump'!$B$2:$B$400,0),
MATCH(BJ$2,'Attendance Dump'!$E$1:$AI$1,0)
),
INDEX('Active Hour''s Dump'!$D$3:$AH$337,
MATCH($C190,'Active Hour''s Dump'!$A$3:$A$337,0),
MATCH(BJ$2,'Active Hour''s Dump'!$D$2:$AH$2,0)
))),"")</f>
        <v>573.41600000000005</v>
      </c>
      <c r="BK190" s="13" t="str">
        <f>_xlfn.IFNA(IF(BK$3="Productivity",
INDEX('Productivity Dump'!$E$4:$AJ$500,
MATCH($A190,'Productivity Dump'!$A$4:$A$500,0),
MATCH(BK$2,'Productivity Dump'!$E$3:$AJ$3,0)
),
IF(BK$3="Attendance",
INDEX('Attendance Dump'!$E$2:$AI$400,
MATCH($A190,'Attendance Dump'!$B$2:$B$400,0),
MATCH(BK$2,'Attendance Dump'!$E$1:$AI$1,0)
),
INDEX('Active Hour''s Dump'!$D$3:$AH$337,
MATCH($C190,'Active Hour''s Dump'!$A$3:$A$337,0),
MATCH(BK$2,'Active Hour''s Dump'!$D$2:$AH$2,0)
))),"")</f>
        <v>P</v>
      </c>
      <c r="BL190" s="54">
        <f>_xlfn.IFNA(IF(BL$3="Productivity",
INDEX('Productivity Dump'!$E$4:$AJ$500,
MATCH($A190,'Productivity Dump'!$A$4:$A$500,0),
MATCH(BL$2,'Productivity Dump'!$E$3:$AJ$3,0)
),
IF(BL$3="Attendance",
INDEX('Attendance Dump'!$E$2:$AI$400,
MATCH($A190,'Attendance Dump'!$B$2:$B$400,0),
MATCH(BL$2,'Attendance Dump'!$E$1:$AI$1,0)
),
INDEX('Active Hour''s Dump'!$D$3:$AH$337,
MATCH($C190,'Active Hour''s Dump'!$A$3:$A$337,0),
MATCH(BL$2,'Active Hour''s Dump'!$D$2:$AH$2,0)
))),"")</f>
        <v>4.8333333333333304</v>
      </c>
      <c r="BM190" s="13">
        <f>_xlfn.IFNA(IF(BM$3="Productivity",
INDEX('Productivity Dump'!$E$4:$AJ$500,
MATCH($A190,'Productivity Dump'!$A$4:$A$500,0),
MATCH(BM$2,'Productivity Dump'!$E$3:$AJ$3,0)
),
IF(BM$3="Attendance",
INDEX('Attendance Dump'!$E$2:$AI$400,
MATCH($A190,'Attendance Dump'!$B$2:$B$400,0),
MATCH(BM$2,'Attendance Dump'!$E$1:$AI$1,0)
),
INDEX('Active Hour''s Dump'!$D$3:$AH$337,
MATCH($C190,'Active Hour''s Dump'!$A$3:$A$337,0),
MATCH(BM$2,'Active Hour''s Dump'!$D$2:$AH$2,0)
))),"")</f>
        <v>1036.204</v>
      </c>
      <c r="BN190" s="13" t="str">
        <f>_xlfn.IFNA(IF(BN$3="Productivity",
INDEX('Productivity Dump'!$E$4:$AJ$500,
MATCH($A190,'Productivity Dump'!$A$4:$A$500,0),
MATCH(BN$2,'Productivity Dump'!$E$3:$AJ$3,0)
),
IF(BN$3="Attendance",
INDEX('Attendance Dump'!$E$2:$AI$400,
MATCH($A190,'Attendance Dump'!$B$2:$B$400,0),
MATCH(BN$2,'Attendance Dump'!$E$1:$AI$1,0)
),
INDEX('Active Hour''s Dump'!$D$3:$AH$337,
MATCH($C190,'Active Hour''s Dump'!$A$3:$A$337,0),
MATCH(BN$2,'Active Hour''s Dump'!$D$2:$AH$2,0)
))),"")</f>
        <v>P</v>
      </c>
      <c r="BO190" s="54">
        <f>_xlfn.IFNA(IF(BO$3="Productivity",
INDEX('Productivity Dump'!$E$4:$AJ$500,
MATCH($A190,'Productivity Dump'!$A$4:$A$500,0),
MATCH(BO$2,'Productivity Dump'!$E$3:$AJ$3,0)
),
IF(BO$3="Attendance",
INDEX('Attendance Dump'!$E$2:$AI$400,
MATCH($A190,'Attendance Dump'!$B$2:$B$400,0),
MATCH(BO$2,'Attendance Dump'!$E$1:$AI$1,0)
),
INDEX('Active Hour''s Dump'!$D$3:$AH$337,
MATCH($C190,'Active Hour''s Dump'!$A$3:$A$337,0),
MATCH(BO$2,'Active Hour''s Dump'!$D$2:$AH$2,0)
))),"")</f>
        <v>9.3333333333333304</v>
      </c>
      <c r="BP190" s="13">
        <f>_xlfn.IFNA(IF(BP$3="Productivity",
INDEX('Productivity Dump'!$E$4:$AJ$500,
MATCH($A190,'Productivity Dump'!$A$4:$A$500,0),
MATCH(BP$2,'Productivity Dump'!$E$3:$AJ$3,0)
),
IF(BP$3="Attendance",
INDEX('Attendance Dump'!$E$2:$AI$400,
MATCH($A190,'Attendance Dump'!$B$2:$B$400,0),
MATCH(BP$2,'Attendance Dump'!$E$1:$AI$1,0)
),
INDEX('Active Hour''s Dump'!$D$3:$AH$337,
MATCH($C190,'Active Hour''s Dump'!$A$3:$A$337,0),
MATCH(BP$2,'Active Hour''s Dump'!$D$2:$AH$2,0)
))),"")</f>
        <v>896.43099999999981</v>
      </c>
      <c r="BQ190" s="13" t="str">
        <f>_xlfn.IFNA(IF(BQ$3="Productivity",
INDEX('Productivity Dump'!$E$4:$AJ$500,
MATCH($A190,'Productivity Dump'!$A$4:$A$500,0),
MATCH(BQ$2,'Productivity Dump'!$E$3:$AJ$3,0)
),
IF(BQ$3="Attendance",
INDEX('Attendance Dump'!$E$2:$AI$400,
MATCH($A190,'Attendance Dump'!$B$2:$B$400,0),
MATCH(BQ$2,'Attendance Dump'!$E$1:$AI$1,0)
),
INDEX('Active Hour''s Dump'!$D$3:$AH$337,
MATCH($C190,'Active Hour''s Dump'!$A$3:$A$337,0),
MATCH(BQ$2,'Active Hour''s Dump'!$D$2:$AH$2,0)
))),"")</f>
        <v>P</v>
      </c>
      <c r="BR190" s="54">
        <f>_xlfn.IFNA(IF(BR$3="Productivity",
INDEX('Productivity Dump'!$E$4:$AJ$500,
MATCH($A190,'Productivity Dump'!$A$4:$A$500,0),
MATCH(BR$2,'Productivity Dump'!$E$3:$AJ$3,0)
),
IF(BR$3="Attendance",
INDEX('Attendance Dump'!$E$2:$AI$400,
MATCH($A190,'Attendance Dump'!$B$2:$B$400,0),
MATCH(BR$2,'Attendance Dump'!$E$1:$AI$1,0)
),
INDEX('Active Hour''s Dump'!$D$3:$AH$337,
MATCH($C190,'Active Hour''s Dump'!$A$3:$A$337,0),
MATCH(BR$2,'Active Hour''s Dump'!$D$2:$AH$2,0)
))),"")</f>
        <v>6.75</v>
      </c>
      <c r="BS190" s="13">
        <f>_xlfn.IFNA(IF(BS$3="Productivity",
INDEX('Productivity Dump'!$E$4:$AJ$500,
MATCH($A190,'Productivity Dump'!$A$4:$A$500,0),
MATCH(BS$2,'Productivity Dump'!$E$3:$AJ$3,0)
),
IF(BS$3="Attendance",
INDEX('Attendance Dump'!$E$2:$AI$400,
MATCH($A190,'Attendance Dump'!$B$2:$B$400,0),
MATCH(BS$2,'Attendance Dump'!$E$1:$AI$1,0)
),
INDEX('Active Hour''s Dump'!$D$3:$AH$337,
MATCH($C190,'Active Hour''s Dump'!$A$3:$A$337,0),
MATCH(BS$2,'Active Hour''s Dump'!$D$2:$AH$2,0)
))),"")</f>
        <v>830.44400000000019</v>
      </c>
      <c r="BT190" s="13" t="str">
        <f>_xlfn.IFNA(IF(BT$3="Productivity",
INDEX('Productivity Dump'!$E$4:$AJ$500,
MATCH($A190,'Productivity Dump'!$A$4:$A$500,0),
MATCH(BT$2,'Productivity Dump'!$E$3:$AJ$3,0)
),
IF(BT$3="Attendance",
INDEX('Attendance Dump'!$E$2:$AI$400,
MATCH($A190,'Attendance Dump'!$B$2:$B$400,0),
MATCH(BT$2,'Attendance Dump'!$E$1:$AI$1,0)
),
INDEX('Active Hour''s Dump'!$D$3:$AH$337,
MATCH($C190,'Active Hour''s Dump'!$A$3:$A$337,0),
MATCH(BT$2,'Active Hour''s Dump'!$D$2:$AH$2,0)
))),"")</f>
        <v>H(P)</v>
      </c>
      <c r="BU190" s="54">
        <f>_xlfn.IFNA(IF(BU$3="Productivity",
INDEX('Productivity Dump'!$E$4:$AJ$500,
MATCH($A190,'Productivity Dump'!$A$4:$A$500,0),
MATCH(BU$2,'Productivity Dump'!$E$3:$AJ$3,0)
),
IF(BU$3="Attendance",
INDEX('Attendance Dump'!$E$2:$AI$400,
MATCH($A190,'Attendance Dump'!$B$2:$B$400,0),
MATCH(BU$2,'Attendance Dump'!$E$1:$AI$1,0)
),
INDEX('Active Hour''s Dump'!$D$3:$AH$337,
MATCH($C190,'Active Hour''s Dump'!$A$3:$A$337,0),
MATCH(BU$2,'Active Hour''s Dump'!$D$2:$AH$2,0)
))),"")</f>
        <v>6.6666666666666696</v>
      </c>
      <c r="BV190" s="13">
        <f>_xlfn.IFNA(IF(BV$3="Productivity",
INDEX('Productivity Dump'!$E$4:$AJ$500,
MATCH($A190,'Productivity Dump'!$A$4:$A$500,0),
MATCH(BV$2,'Productivity Dump'!$E$3:$AJ$3,0)
),
IF(BV$3="Attendance",
INDEX('Attendance Dump'!$E$2:$AI$400,
MATCH($A190,'Attendance Dump'!$B$2:$B$400,0),
MATCH(BV$2,'Attendance Dump'!$E$1:$AI$1,0)
),
INDEX('Active Hour''s Dump'!$D$3:$AH$337,
MATCH($C190,'Active Hour''s Dump'!$A$3:$A$337,0),
MATCH(BV$2,'Active Hour''s Dump'!$D$2:$AH$2,0)
))),"")</f>
        <v>0</v>
      </c>
      <c r="BW190" s="13" t="str">
        <f>_xlfn.IFNA(IF(BW$3="Productivity",
INDEX('Productivity Dump'!$E$4:$AJ$500,
MATCH($A190,'Productivity Dump'!$A$4:$A$500,0),
MATCH(BW$2,'Productivity Dump'!$E$3:$AJ$3,0)
),
IF(BW$3="Attendance",
INDEX('Attendance Dump'!$E$2:$AI$400,
MATCH($A190,'Attendance Dump'!$B$2:$B$400,0),
MATCH(BW$2,'Attendance Dump'!$E$1:$AI$1,0)
),
INDEX('Active Hour''s Dump'!$D$3:$AH$337,
MATCH($C190,'Active Hour''s Dump'!$A$3:$A$337,0),
MATCH(BW$2,'Active Hour''s Dump'!$D$2:$AH$2,0)
))),"")</f>
        <v>PL</v>
      </c>
      <c r="BX190" s="54">
        <f>_xlfn.IFNA(IF(BX$3="Productivity",
INDEX('Productivity Dump'!$E$4:$AJ$500,
MATCH($A190,'Productivity Dump'!$A$4:$A$500,0),
MATCH(BX$2,'Productivity Dump'!$E$3:$AJ$3,0)
),
IF(BX$3="Attendance",
INDEX('Attendance Dump'!$E$2:$AI$400,
MATCH($A190,'Attendance Dump'!$B$2:$B$400,0),
MATCH(BX$2,'Attendance Dump'!$E$1:$AI$1,0)
),
INDEX('Active Hour''s Dump'!$D$3:$AH$337,
MATCH($C190,'Active Hour''s Dump'!$A$3:$A$337,0),
MATCH(BX$2,'Active Hour''s Dump'!$D$2:$AH$2,0)
))),"")</f>
        <v>0</v>
      </c>
      <c r="BY190" s="13">
        <f>_xlfn.IFNA(IF(BY$3="Productivity",
INDEX('Productivity Dump'!$E$4:$AJ$500,
MATCH($A190,'Productivity Dump'!$A$4:$A$500,0),
MATCH(BY$2,'Productivity Dump'!$E$3:$AJ$3,0)
),
IF(BY$3="Attendance",
INDEX('Attendance Dump'!$E$2:$AI$400,
MATCH($A190,'Attendance Dump'!$B$2:$B$400,0),
MATCH(BY$2,'Attendance Dump'!$E$1:$AI$1,0)
),
INDEX('Active Hour''s Dump'!$D$3:$AH$337,
MATCH($C190,'Active Hour''s Dump'!$A$3:$A$337,0),
MATCH(BY$2,'Active Hour''s Dump'!$D$2:$AH$2,0)
))),"")</f>
        <v>0</v>
      </c>
      <c r="BZ190" s="13" t="str">
        <f>_xlfn.IFNA(IF(BZ$3="Productivity",
INDEX('Productivity Dump'!$E$4:$AJ$500,
MATCH($A190,'Productivity Dump'!$A$4:$A$500,0),
MATCH(BZ$2,'Productivity Dump'!$E$3:$AJ$3,0)
),
IF(BZ$3="Attendance",
INDEX('Attendance Dump'!$E$2:$AI$400,
MATCH($A190,'Attendance Dump'!$B$2:$B$400,0),
MATCH(BZ$2,'Attendance Dump'!$E$1:$AI$1,0)
),
INDEX('Active Hour''s Dump'!$D$3:$AH$337,
MATCH($C190,'Active Hour''s Dump'!$A$3:$A$337,0),
MATCH(BZ$2,'Active Hour''s Dump'!$D$2:$AH$2,0)
))),"")</f>
        <v>PL</v>
      </c>
      <c r="CA190" s="54">
        <f>_xlfn.IFNA(IF(CA$3="Productivity",
INDEX('Productivity Dump'!$E$4:$AJ$500,
MATCH($A190,'Productivity Dump'!$A$4:$A$500,0),
MATCH(CA$2,'Productivity Dump'!$E$3:$AJ$3,0)
),
IF(CA$3="Attendance",
INDEX('Attendance Dump'!$E$2:$AI$400,
MATCH($A190,'Attendance Dump'!$B$2:$B$400,0),
MATCH(CA$2,'Attendance Dump'!$E$1:$AI$1,0)
),
INDEX('Active Hour''s Dump'!$D$3:$AH$337,
MATCH($C190,'Active Hour''s Dump'!$A$3:$A$337,0),
MATCH(CA$2,'Active Hour''s Dump'!$D$2:$AH$2,0)
))),"")</f>
        <v>0</v>
      </c>
      <c r="CB190" s="13">
        <f>_xlfn.IFNA(IF(CB$3="Productivity",
INDEX('Productivity Dump'!$E$4:$AJ$500,
MATCH($A190,'Productivity Dump'!$A$4:$A$500,0),
MATCH(CB$2,'Productivity Dump'!$E$3:$AJ$3,0)
),
IF(CB$3="Attendance",
INDEX('Attendance Dump'!$E$2:$AI$400,
MATCH($A190,'Attendance Dump'!$B$2:$B$400,0),
MATCH(CB$2,'Attendance Dump'!$E$1:$AI$1,0)
),
INDEX('Active Hour''s Dump'!$D$3:$AH$337,
MATCH($C190,'Active Hour''s Dump'!$A$3:$A$337,0),
MATCH(CB$2,'Active Hour''s Dump'!$D$2:$AH$2,0)
))),"")</f>
        <v>0</v>
      </c>
      <c r="CC190" s="13" t="str">
        <f>_xlfn.IFNA(IF(CC$3="Productivity",
INDEX('Productivity Dump'!$E$4:$AJ$500,
MATCH($A190,'Productivity Dump'!$A$4:$A$500,0),
MATCH(CC$2,'Productivity Dump'!$E$3:$AJ$3,0)
),
IF(CC$3="Attendance",
INDEX('Attendance Dump'!$E$2:$AI$400,
MATCH($A190,'Attendance Dump'!$B$2:$B$400,0),
MATCH(CC$2,'Attendance Dump'!$E$1:$AI$1,0)
),
INDEX('Active Hour''s Dump'!$D$3:$AH$337,
MATCH($C190,'Active Hour''s Dump'!$A$3:$A$337,0),
MATCH(CC$2,'Active Hour''s Dump'!$D$2:$AH$2,0)
))),"")</f>
        <v>WO</v>
      </c>
      <c r="CD190" s="54">
        <f>_xlfn.IFNA(IF(CD$3="Productivity",
INDEX('Productivity Dump'!$E$4:$AJ$500,
MATCH($A190,'Productivity Dump'!$A$4:$A$500,0),
MATCH(CD$2,'Productivity Dump'!$E$3:$AJ$3,0)
),
IF(CD$3="Attendance",
INDEX('Attendance Dump'!$E$2:$AI$400,
MATCH($A190,'Attendance Dump'!$B$2:$B$400,0),
MATCH(CD$2,'Attendance Dump'!$E$1:$AI$1,0)
),
INDEX('Active Hour''s Dump'!$D$3:$AH$337,
MATCH($C190,'Active Hour''s Dump'!$A$3:$A$337,0),
MATCH(CD$2,'Active Hour''s Dump'!$D$2:$AH$2,0)
))),"")</f>
        <v>0</v>
      </c>
      <c r="CE190" s="13">
        <f>_xlfn.IFNA(IF(CE$3="Productivity",
INDEX('Productivity Dump'!$E$4:$AJ$500,
MATCH($A190,'Productivity Dump'!$A$4:$A$500,0),
MATCH(CE$2,'Productivity Dump'!$E$3:$AJ$3,0)
),
IF(CE$3="Attendance",
INDEX('Attendance Dump'!$E$2:$AI$400,
MATCH($A190,'Attendance Dump'!$B$2:$B$400,0),
MATCH(CE$2,'Attendance Dump'!$E$1:$AI$1,0)
),
INDEX('Active Hour''s Dump'!$D$3:$AH$337,
MATCH($C190,'Active Hour''s Dump'!$A$3:$A$337,0),
MATCH(CE$2,'Active Hour''s Dump'!$D$2:$AH$2,0)
))),"")</f>
        <v>783.82999999999993</v>
      </c>
      <c r="CF190" s="13" t="str">
        <f>_xlfn.IFNA(IF(CF$3="Productivity",
INDEX('Productivity Dump'!$E$4:$AJ$500,
MATCH($A190,'Productivity Dump'!$A$4:$A$500,0),
MATCH(CF$2,'Productivity Dump'!$E$3:$AJ$3,0)
),
IF(CF$3="Attendance",
INDEX('Attendance Dump'!$E$2:$AI$400,
MATCH($A190,'Attendance Dump'!$B$2:$B$400,0),
MATCH(CF$2,'Attendance Dump'!$E$1:$AI$1,0)
),
INDEX('Active Hour''s Dump'!$D$3:$AH$337,
MATCH($C190,'Active Hour''s Dump'!$A$3:$A$337,0),
MATCH(CF$2,'Active Hour''s Dump'!$D$2:$AH$2,0)
))),"")</f>
        <v>P</v>
      </c>
      <c r="CG190" s="54">
        <f>_xlfn.IFNA(IF(CG$3="Productivity",
INDEX('Productivity Dump'!$E$4:$AJ$500,
MATCH($A190,'Productivity Dump'!$A$4:$A$500,0),
MATCH(CG$2,'Productivity Dump'!$E$3:$AJ$3,0)
),
IF(CG$3="Attendance",
INDEX('Attendance Dump'!$E$2:$AI$400,
MATCH($A190,'Attendance Dump'!$B$2:$B$400,0),
MATCH(CG$2,'Attendance Dump'!$E$1:$AI$1,0)
),
INDEX('Active Hour''s Dump'!$D$3:$AH$337,
MATCH($C190,'Active Hour''s Dump'!$A$3:$A$337,0),
MATCH(CG$2,'Active Hour''s Dump'!$D$2:$AH$2,0)
))),"")</f>
        <v>8.4166666666666696</v>
      </c>
      <c r="CH190" s="13">
        <f>_xlfn.IFNA(IF(CH$3="Productivity",
INDEX('Productivity Dump'!$E$4:$AJ$500,
MATCH($A190,'Productivity Dump'!$A$4:$A$500,0),
MATCH(CH$2,'Productivity Dump'!$E$3:$AJ$3,0)
),
IF(CH$3="Attendance",
INDEX('Attendance Dump'!$E$2:$AI$400,
MATCH($A190,'Attendance Dump'!$B$2:$B$400,0),
MATCH(CH$2,'Attendance Dump'!$E$1:$AI$1,0)
),
INDEX('Active Hour''s Dump'!$D$3:$AH$337,
MATCH($C190,'Active Hour''s Dump'!$A$3:$A$337,0),
MATCH(CH$2,'Active Hour''s Dump'!$D$2:$AH$2,0)
))),"")</f>
        <v>1116.8480000000002</v>
      </c>
      <c r="CI190" s="13" t="str">
        <f>_xlfn.IFNA(IF(CI$3="Productivity",
INDEX('Productivity Dump'!$E$4:$AJ$500,
MATCH($A190,'Productivity Dump'!$A$4:$A$500,0),
MATCH(CI$2,'Productivity Dump'!$E$3:$AJ$3,0)
),
IF(CI$3="Attendance",
INDEX('Attendance Dump'!$E$2:$AI$400,
MATCH($A190,'Attendance Dump'!$B$2:$B$400,0),
MATCH(CI$2,'Attendance Dump'!$E$1:$AI$1,0)
),
INDEX('Active Hour''s Dump'!$D$3:$AH$337,
MATCH($C190,'Active Hour''s Dump'!$A$3:$A$337,0),
MATCH(CI$2,'Active Hour''s Dump'!$D$2:$AH$2,0)
))),"")</f>
        <v>P</v>
      </c>
      <c r="CJ190" s="54">
        <f>_xlfn.IFNA(IF(CJ$3="Productivity",
INDEX('Productivity Dump'!$E$4:$AJ$500,
MATCH($A190,'Productivity Dump'!$A$4:$A$500,0),
MATCH(CJ$2,'Productivity Dump'!$E$3:$AJ$3,0)
),
IF(CJ$3="Attendance",
INDEX('Attendance Dump'!$E$2:$AI$400,
MATCH($A190,'Attendance Dump'!$B$2:$B$400,0),
MATCH(CJ$2,'Attendance Dump'!$E$1:$AI$1,0)
),
INDEX('Active Hour''s Dump'!$D$3:$AH$337,
MATCH($C190,'Active Hour''s Dump'!$A$3:$A$337,0),
MATCH(CJ$2,'Active Hour''s Dump'!$D$2:$AH$2,0)
))),"")</f>
        <v>9.1666666666666696</v>
      </c>
      <c r="CK190" s="13">
        <f>_xlfn.IFNA(IF(CK$3="Productivity",
INDEX('Productivity Dump'!$E$4:$AJ$500,
MATCH($A190,'Productivity Dump'!$A$4:$A$500,0),
MATCH(CK$2,'Productivity Dump'!$E$3:$AJ$3,0)
),
IF(CK$3="Attendance",
INDEX('Attendance Dump'!$E$2:$AI$400,
MATCH($A190,'Attendance Dump'!$B$2:$B$400,0),
MATCH(CK$2,'Attendance Dump'!$E$1:$AI$1,0)
),
INDEX('Active Hour''s Dump'!$D$3:$AH$337,
MATCH($C190,'Active Hour''s Dump'!$A$3:$A$337,0),
MATCH(CK$2,'Active Hour''s Dump'!$D$2:$AH$2,0)
))),"")</f>
        <v>1099.4579999999996</v>
      </c>
      <c r="CL190" s="13" t="str">
        <f>_xlfn.IFNA(IF(CL$3="Productivity",
INDEX('Productivity Dump'!$E$4:$AJ$500,
MATCH($A190,'Productivity Dump'!$A$4:$A$500,0),
MATCH(CL$2,'Productivity Dump'!$E$3:$AJ$3,0)
),
IF(CL$3="Attendance",
INDEX('Attendance Dump'!$E$2:$AI$400,
MATCH($A190,'Attendance Dump'!$B$2:$B$400,0),
MATCH(CL$2,'Attendance Dump'!$E$1:$AI$1,0)
),
INDEX('Active Hour''s Dump'!$D$3:$AH$337,
MATCH($C190,'Active Hour''s Dump'!$A$3:$A$337,0),
MATCH(CL$2,'Active Hour''s Dump'!$D$2:$AH$2,0)
))),"")</f>
        <v>P</v>
      </c>
      <c r="CM190" s="54">
        <f>_xlfn.IFNA(IF(CM$3="Productivity",
INDEX('Productivity Dump'!$E$4:$AJ$500,
MATCH($A190,'Productivity Dump'!$A$4:$A$500,0),
MATCH(CM$2,'Productivity Dump'!$E$3:$AJ$3,0)
),
IF(CM$3="Attendance",
INDEX('Attendance Dump'!$E$2:$AI$400,
MATCH($A190,'Attendance Dump'!$B$2:$B$400,0),
MATCH(CM$2,'Attendance Dump'!$E$1:$AI$1,0)
),
INDEX('Active Hour''s Dump'!$D$3:$AH$337,
MATCH($C190,'Active Hour''s Dump'!$A$3:$A$337,0),
MATCH(CM$2,'Active Hour''s Dump'!$D$2:$AH$2,0)
))),"")</f>
        <v>8.0833333333333304</v>
      </c>
      <c r="CN190" s="13">
        <f>_xlfn.IFNA(IF(CN$3="Productivity",
INDEX('Productivity Dump'!$E$4:$AJ$500,
MATCH($A190,'Productivity Dump'!$A$4:$A$500,0),
MATCH(CN$2,'Productivity Dump'!$E$3:$AJ$3,0)
),
IF(CN$3="Attendance",
INDEX('Attendance Dump'!$E$2:$AI$400,
MATCH($A190,'Attendance Dump'!$B$2:$B$400,0),
MATCH(CN$2,'Attendance Dump'!$E$1:$AI$1,0)
),
INDEX('Active Hour''s Dump'!$D$3:$AH$337,
MATCH($C190,'Active Hour''s Dump'!$A$3:$A$337,0),
MATCH(CN$2,'Active Hour''s Dump'!$D$2:$AH$2,0)
))),"")</f>
        <v>0</v>
      </c>
      <c r="CO190" s="13">
        <f>_xlfn.IFNA(IF(CO$3="Productivity",
INDEX('Productivity Dump'!$E$4:$AJ$500,
MATCH($A190,'Productivity Dump'!$A$4:$A$500,0),
MATCH(CO$2,'Productivity Dump'!$E$3:$AJ$3,0)
),
IF(CO$3="Attendance",
INDEX('Attendance Dump'!$E$2:$AI$400,
MATCH($A190,'Attendance Dump'!$B$2:$B$400,0),
MATCH(CO$2,'Attendance Dump'!$E$1:$AI$1,0)
),
INDEX('Active Hour''s Dump'!$D$3:$AH$337,
MATCH($C190,'Active Hour''s Dump'!$A$3:$A$337,0),
MATCH(CO$2,'Active Hour''s Dump'!$D$2:$AH$2,0)
))),"")</f>
        <v>0</v>
      </c>
      <c r="CP190" s="54">
        <f>_xlfn.IFNA(IF(CP$3="Productivity",
INDEX('Productivity Dump'!$E$4:$AJ$500,
MATCH($A190,'Productivity Dump'!$A$4:$A$500,0),
MATCH(CP$2,'Productivity Dump'!$E$3:$AJ$3,0)
),
IF(CP$3="Attendance",
INDEX('Attendance Dump'!$E$2:$AI$400,
MATCH($A190,'Attendance Dump'!$B$2:$B$400,0),
MATCH(CP$2,'Attendance Dump'!$E$1:$AI$1,0)
),
INDEX('Active Hour''s Dump'!$D$3:$AH$337,
MATCH($C190,'Active Hour''s Dump'!$A$3:$A$337,0),
MATCH(CP$2,'Active Hour''s Dump'!$D$2:$AH$2,0)
))),"")</f>
        <v>0</v>
      </c>
      <c r="CQ190" s="13">
        <f>_xlfn.IFNA(IF(CQ$3="Productivity",
INDEX('Productivity Dump'!$E$4:$AJ$500,
MATCH($A190,'Productivity Dump'!$A$4:$A$500,0),
MATCH(CQ$2,'Productivity Dump'!$E$3:$AJ$3,0)
),
IF(CQ$3="Attendance",
INDEX('Attendance Dump'!$E$2:$AI$400,
MATCH($A190,'Attendance Dump'!$B$2:$B$400,0),
MATCH(CQ$2,'Attendance Dump'!$E$1:$AI$1,0)
),
INDEX('Active Hour''s Dump'!$D$3:$AH$337,
MATCH($C190,'Active Hour''s Dump'!$A$3:$A$337,0),
MATCH(CQ$2,'Active Hour''s Dump'!$D$2:$AH$2,0)
))),"")</f>
        <v>0</v>
      </c>
      <c r="CR190" s="13">
        <f>_xlfn.IFNA(IF(CR$3="Productivity",
INDEX('Productivity Dump'!$E$4:$AJ$500,
MATCH($A190,'Productivity Dump'!$A$4:$A$500,0),
MATCH(CR$2,'Productivity Dump'!$E$3:$AJ$3,0)
),
IF(CR$3="Attendance",
INDEX('Attendance Dump'!$E$2:$AI$400,
MATCH($A190,'Attendance Dump'!$B$2:$B$400,0),
MATCH(CR$2,'Attendance Dump'!$E$1:$AI$1,0)
),
INDEX('Active Hour''s Dump'!$D$3:$AH$337,
MATCH($C190,'Active Hour''s Dump'!$A$3:$A$337,0),
MATCH(CR$2,'Active Hour''s Dump'!$D$2:$AH$2,0)
))),"")</f>
        <v>0</v>
      </c>
      <c r="CS190" s="54">
        <f>_xlfn.IFNA(IF(CS$3="Productivity",
INDEX('Productivity Dump'!$E$4:$AJ$500,
MATCH($A190,'Productivity Dump'!$A$4:$A$500,0),
MATCH(CS$2,'Productivity Dump'!$E$3:$AJ$3,0)
),
IF(CS$3="Attendance",
INDEX('Attendance Dump'!$E$2:$AI$400,
MATCH($A190,'Attendance Dump'!$B$2:$B$400,0),
MATCH(CS$2,'Attendance Dump'!$E$1:$AI$1,0)
),
INDEX('Active Hour''s Dump'!$D$3:$AH$337,
MATCH($C190,'Active Hour''s Dump'!$A$3:$A$337,0),
MATCH(CS$2,'Active Hour''s Dump'!$D$2:$AH$2,0)
))),"")</f>
        <v>0</v>
      </c>
      <c r="CT190" s="13">
        <f>_xlfn.IFNA(IF(CT$3="Productivity",
INDEX('Productivity Dump'!$E$4:$AJ$500,
MATCH($A190,'Productivity Dump'!$A$4:$A$500,0),
MATCH(CT$2,'Productivity Dump'!$E$3:$AJ$3,0)
),
IF(CT$3="Attendance",
INDEX('Attendance Dump'!$E$2:$AI$400,
MATCH($A190,'Attendance Dump'!$B$2:$B$400,0),
MATCH(CT$2,'Attendance Dump'!$E$1:$AI$1,0)
),
INDEX('Active Hour''s Dump'!$D$3:$AH$337,
MATCH($C190,'Active Hour''s Dump'!$A$3:$A$337,0),
MATCH(CT$2,'Active Hour''s Dump'!$D$2:$AH$2,0)
))),"")</f>
        <v>0</v>
      </c>
      <c r="CU190" s="13">
        <f>_xlfn.IFNA(IF(CU$3="Productivity",
INDEX('Productivity Dump'!$E$4:$AJ$500,
MATCH($A190,'Productivity Dump'!$A$4:$A$500,0),
MATCH(CU$2,'Productivity Dump'!$E$3:$AJ$3,0)
),
IF(CU$3="Attendance",
INDEX('Attendance Dump'!$E$2:$AI$400,
MATCH($A190,'Attendance Dump'!$B$2:$B$400,0),
MATCH(CU$2,'Attendance Dump'!$E$1:$AI$1,0)
),
INDEX('Active Hour''s Dump'!$D$3:$AH$337,
MATCH($C190,'Active Hour''s Dump'!$A$3:$A$337,0),
MATCH(CU$2,'Active Hour''s Dump'!$D$2:$AH$2,0)
))),"")</f>
        <v>0</v>
      </c>
      <c r="CV190" s="54">
        <f>_xlfn.IFNA(IF(CV$3="Productivity",
INDEX('Productivity Dump'!$E$4:$AJ$500,
MATCH($A190,'Productivity Dump'!$A$4:$A$500,0),
MATCH(CV$2,'Productivity Dump'!$E$3:$AJ$3,0)
),
IF(CV$3="Attendance",
INDEX('Attendance Dump'!$E$2:$AI$400,
MATCH($A190,'Attendance Dump'!$B$2:$B$400,0),
MATCH(CV$2,'Attendance Dump'!$E$1:$AI$1,0)
),
INDEX('Active Hour''s Dump'!$D$3:$AH$337,
MATCH($C190,'Active Hour''s Dump'!$A$3:$A$337,0),
MATCH(CV$2,'Active Hour''s Dump'!$D$2:$AH$2,0)
))),"")</f>
        <v>0</v>
      </c>
      <c r="CW190" s="13"/>
      <c r="CX190" s="13"/>
      <c r="CY190" s="54"/>
      <c r="DA190" s="57">
        <f t="shared" si="81"/>
        <v>154.33333333333334</v>
      </c>
      <c r="DB190" s="35">
        <f t="shared" si="82"/>
        <v>18654.600000000002</v>
      </c>
      <c r="DC190" s="35">
        <f t="shared" si="77"/>
        <v>0</v>
      </c>
      <c r="DD190" s="35">
        <f t="shared" ca="1" si="80"/>
        <v>0</v>
      </c>
      <c r="DF190" s="32" cm="1">
        <f t="array" ref="DF190">SUMPRODUCT(
    (MOD(COLUMN(H190:CV190) - COLUMN(H190), 3) = 0) *
    (H190:CV190 = 0) *
    (I190:CW190 = "P") *
    (COUNTIF(UKHoliday, H$2:CV$2) = 0)
)</f>
        <v>0</v>
      </c>
      <c r="DG190" s="33" cm="1">
        <f t="array" ref="DG190">SUMPRODUCT(
  (MOD(COLUMN(H190:CV190) - COLUMN(H190), 3) = 0) *
  (H190:CV190 &gt; 0) *
  (H190:CV190 &lt; 0.5 * IF(((WEEKDAY(H$2:CV$2, 2) = 1) + (WEEKDAY(H$2:CV$2, 2) = 6)), G190, F190)) *
  (I190:CW190 = "P") *
  (COUNTIF(UKHoliday, H$2:CV$2) = 0)
)</f>
        <v>0</v>
      </c>
      <c r="DH190" s="33" cm="1">
        <f t="array" ref="DH190">SUMPRODUCT(
  (MOD(COLUMN(H190:CV190) - COLUMN(H190), 3) = 0) *
  (H190:CV190 &gt; 0.5 * IF(((WEEKDAY(H$2:CV$2, 2) = 1) + (WEEKDAY(H$2:CV$2, 2) = 6)), $G190, $F190)) *
  (H190:CV190 &lt; 0.8 * IF(((WEEKDAY(H$2:CV$2, 2) = 1) + (WEEKDAY(H$2:CV$2, 2) = 6)), $G190, $F190)) *
  (I190:CW190 = "P") *
  (COUNTIF(UKHoliday, H$2:CV$2) = 0)
)</f>
        <v>1</v>
      </c>
      <c r="DI190" s="33" cm="1">
        <f t="array" ref="DI190">SUMPRODUCT(
  (MOD(COLUMN(H190:CV190) - COLUMN(H190), 3) = 0) *
  (H190:CV190 &gt; 0.8 * IF(((WEEKDAY(H$2:CV$2, 2) = 1) + (WEEKDAY(H$2:CV$2, 2) = 6)), $G190, $F190)) *
  (H190:CV190 &lt; 1 * IF(((WEEKDAY(H$2:CV$2, 2) = 1) + (WEEKDAY(H$2:CV$2, 2) = 6)), $G190, $F190)) *
  (I190:CW190 = "P") *
  (COUNTIF(UKHoliday, H$2:CV$2) = 0)
)</f>
        <v>3</v>
      </c>
    </row>
    <row r="191" spans="1:113" x14ac:dyDescent="0.3">
      <c r="A191" s="39" t="s">
        <v>253</v>
      </c>
      <c r="B191" s="39" t="s">
        <v>929</v>
      </c>
      <c r="C191" s="9" t="s">
        <v>704</v>
      </c>
      <c r="D191" s="62" t="s">
        <v>450</v>
      </c>
      <c r="E191" s="35">
        <v>28000</v>
      </c>
      <c r="F191" s="35">
        <f t="shared" si="78"/>
        <v>1400</v>
      </c>
      <c r="G191" s="35">
        <f t="shared" si="79"/>
        <v>700</v>
      </c>
      <c r="H191" s="13">
        <f>_xlfn.IFNA(IF(H$3="Productivity",
INDEX('Productivity Dump'!$E$4:$AJ$500,
MATCH($A191,'Productivity Dump'!$A$4:$A$500,0),
MATCH(H$2,'Productivity Dump'!$E$3:$AJ$3,0)
),
IF(H$3="Attendance",
INDEX('Attendance Dump'!$E$2:$AI$400,
MATCH($A191,'Attendance Dump'!$B$2:$B$400,0),
MATCH(H$2,'Attendance Dump'!$E$1:$AI$1,0)
),
INDEX('Active Hour''s Dump'!$D$3:$AH$337,
MATCH($C191,'Active Hour''s Dump'!$A$3:$A$337,0),
MATCH(H$2,'Active Hour''s Dump'!$D$2:$AH$2,0)
))),"")</f>
        <v>1307.5840000000003</v>
      </c>
      <c r="I191" s="13" t="str">
        <f>_xlfn.IFNA(IF(I$3="Productivity",
INDEX('Productivity Dump'!$E$4:$AJ$500,
MATCH($A191,'Productivity Dump'!$A$4:$A$500,0),
MATCH(I$2,'Productivity Dump'!$E$3:$AJ$3,0)
),
IF(I$3="Attendance",
INDEX('Attendance Dump'!$E$2:$AI$400,
MATCH($A191,'Attendance Dump'!$B$2:$B$400,0),
MATCH(I$2,'Attendance Dump'!$E$1:$AI$1,0)
),
INDEX('Active Hour''s Dump'!$D$3:$AH$337,
MATCH($C191,'Active Hour''s Dump'!$A$3:$A$337,0),
MATCH(I$2,'Active Hour''s Dump'!$D$2:$AH$2,0)
))),"")</f>
        <v>P</v>
      </c>
      <c r="J191" s="54">
        <f>_xlfn.IFNA(IF(J$3="Productivity",
INDEX('Productivity Dump'!$E$4:$AJ$500,
MATCH($A191,'Productivity Dump'!$A$4:$A$500,0),
MATCH(J$2,'Productivity Dump'!$E$3:$AJ$3,0)
),
IF(J$3="Attendance",
INDEX('Attendance Dump'!$E$2:$AI$400,
MATCH($A191,'Attendance Dump'!$B$2:$B$400,0),
MATCH(J$2,'Attendance Dump'!$E$1:$AI$1,0)
),
INDEX('Active Hour''s Dump'!$D$3:$AH$337,
MATCH($C191,'Active Hour''s Dump'!$A$3:$A$337,0),
MATCH(J$2,'Active Hour''s Dump'!$D$2:$AH$2,0)
))),"")</f>
        <v>7.75</v>
      </c>
      <c r="K191" s="13">
        <f>_xlfn.IFNA(IF(K$3="Productivity",
INDEX('Productivity Dump'!$E$4:$AJ$500,
MATCH($A191,'Productivity Dump'!$A$4:$A$500,0),
MATCH(K$2,'Productivity Dump'!$E$3:$AJ$3,0)
),
IF(K$3="Attendance",
INDEX('Attendance Dump'!$E$2:$AI$400,
MATCH($A191,'Attendance Dump'!$B$2:$B$400,0),
MATCH(K$2,'Attendance Dump'!$E$1:$AI$1,0)
),
INDEX('Active Hour''s Dump'!$D$3:$AH$337,
MATCH($C191,'Active Hour''s Dump'!$A$3:$A$337,0),
MATCH(K$2,'Active Hour''s Dump'!$D$2:$AH$2,0)
))),"")</f>
        <v>1405.2800000000002</v>
      </c>
      <c r="L191" s="13" t="str">
        <f>_xlfn.IFNA(IF(L$3="Productivity",
INDEX('Productivity Dump'!$E$4:$AJ$500,
MATCH($A191,'Productivity Dump'!$A$4:$A$500,0),
MATCH(L$2,'Productivity Dump'!$E$3:$AJ$3,0)
),
IF(L$3="Attendance",
INDEX('Attendance Dump'!$E$2:$AI$400,
MATCH($A191,'Attendance Dump'!$B$2:$B$400,0),
MATCH(L$2,'Attendance Dump'!$E$1:$AI$1,0)
),
INDEX('Active Hour''s Dump'!$D$3:$AH$337,
MATCH($C191,'Active Hour''s Dump'!$A$3:$A$337,0),
MATCH(L$2,'Active Hour''s Dump'!$D$2:$AH$2,0)
))),"")</f>
        <v>P</v>
      </c>
      <c r="M191" s="54">
        <f>_xlfn.IFNA(IF(M$3="Productivity",
INDEX('Productivity Dump'!$E$4:$AJ$500,
MATCH($A191,'Productivity Dump'!$A$4:$A$500,0),
MATCH(M$2,'Productivity Dump'!$E$3:$AJ$3,0)
),
IF(M$3="Attendance",
INDEX('Attendance Dump'!$E$2:$AI$400,
MATCH($A191,'Attendance Dump'!$B$2:$B$400,0),
MATCH(M$2,'Attendance Dump'!$E$1:$AI$1,0)
),
INDEX('Active Hour''s Dump'!$D$3:$AH$337,
MATCH($C191,'Active Hour''s Dump'!$A$3:$A$337,0),
MATCH(M$2,'Active Hour''s Dump'!$D$2:$AH$2,0)
))),"")</f>
        <v>8.5833333333333304</v>
      </c>
      <c r="N191" s="13">
        <f>_xlfn.IFNA(IF(N$3="Productivity",
INDEX('Productivity Dump'!$E$4:$AJ$500,
MATCH($A191,'Productivity Dump'!$A$4:$A$500,0),
MATCH(N$2,'Productivity Dump'!$E$3:$AJ$3,0)
),
IF(N$3="Attendance",
INDEX('Attendance Dump'!$E$2:$AI$400,
MATCH($A191,'Attendance Dump'!$B$2:$B$400,0),
MATCH(N$2,'Attendance Dump'!$E$1:$AI$1,0)
),
INDEX('Active Hour''s Dump'!$D$3:$AH$337,
MATCH($C191,'Active Hour''s Dump'!$A$3:$A$337,0),
MATCH(N$2,'Active Hour''s Dump'!$D$2:$AH$2,0)
))),"")</f>
        <v>796.86300000000006</v>
      </c>
      <c r="O191" s="13" t="str">
        <f>_xlfn.IFNA(IF(O$3="Productivity",
INDEX('Productivity Dump'!$E$4:$AJ$500,
MATCH($A191,'Productivity Dump'!$A$4:$A$500,0),
MATCH(O$2,'Productivity Dump'!$E$3:$AJ$3,0)
),
IF(O$3="Attendance",
INDEX('Attendance Dump'!$E$2:$AI$400,
MATCH($A191,'Attendance Dump'!$B$2:$B$400,0),
MATCH(O$2,'Attendance Dump'!$E$1:$AI$1,0)
),
INDEX('Active Hour''s Dump'!$D$3:$AH$337,
MATCH($C191,'Active Hour''s Dump'!$A$3:$A$337,0),
MATCH(O$2,'Active Hour''s Dump'!$D$2:$AH$2,0)
))),"")</f>
        <v>P</v>
      </c>
      <c r="P191" s="54">
        <f>_xlfn.IFNA(IF(P$3="Productivity",
INDEX('Productivity Dump'!$E$4:$AJ$500,
MATCH($A191,'Productivity Dump'!$A$4:$A$500,0),
MATCH(P$2,'Productivity Dump'!$E$3:$AJ$3,0)
),
IF(P$3="Attendance",
INDEX('Attendance Dump'!$E$2:$AI$400,
MATCH($A191,'Attendance Dump'!$B$2:$B$400,0),
MATCH(P$2,'Attendance Dump'!$E$1:$AI$1,0)
),
INDEX('Active Hour''s Dump'!$D$3:$AH$337,
MATCH($C191,'Active Hour''s Dump'!$A$3:$A$337,0),
MATCH(P$2,'Active Hour''s Dump'!$D$2:$AH$2,0)
))),"")</f>
        <v>3.9166666666666701</v>
      </c>
      <c r="Q191" s="13">
        <f>_xlfn.IFNA(IF(Q$3="Productivity",
INDEX('Productivity Dump'!$E$4:$AJ$500,
MATCH($A191,'Productivity Dump'!$A$4:$A$500,0),
MATCH(Q$2,'Productivity Dump'!$E$3:$AJ$3,0)
),
IF(Q$3="Attendance",
INDEX('Attendance Dump'!$E$2:$AI$400,
MATCH($A191,'Attendance Dump'!$B$2:$B$400,0),
MATCH(Q$2,'Attendance Dump'!$E$1:$AI$1,0)
),
INDEX('Active Hour''s Dump'!$D$3:$AH$337,
MATCH($C191,'Active Hour''s Dump'!$A$3:$A$337,0),
MATCH(Q$2,'Active Hour''s Dump'!$D$2:$AH$2,0)
))),"")</f>
        <v>0</v>
      </c>
      <c r="R191" s="13" t="str">
        <f>_xlfn.IFNA(IF(R$3="Productivity",
INDEX('Productivity Dump'!$E$4:$AJ$500,
MATCH($A191,'Productivity Dump'!$A$4:$A$500,0),
MATCH(R$2,'Productivity Dump'!$E$3:$AJ$3,0)
),
IF(R$3="Attendance",
INDEX('Attendance Dump'!$E$2:$AI$400,
MATCH($A191,'Attendance Dump'!$B$2:$B$400,0),
MATCH(R$2,'Attendance Dump'!$E$1:$AI$1,0)
),
INDEX('Active Hour''s Dump'!$D$3:$AH$337,
MATCH($C191,'Active Hour''s Dump'!$A$3:$A$337,0),
MATCH(R$2,'Active Hour''s Dump'!$D$2:$AH$2,0)
))),"")</f>
        <v>WO</v>
      </c>
      <c r="S191" s="54">
        <f>_xlfn.IFNA(IF(S$3="Productivity",
INDEX('Productivity Dump'!$E$4:$AJ$500,
MATCH($A191,'Productivity Dump'!$A$4:$A$500,0),
MATCH(S$2,'Productivity Dump'!$E$3:$AJ$3,0)
),
IF(S$3="Attendance",
INDEX('Attendance Dump'!$E$2:$AI$400,
MATCH($A191,'Attendance Dump'!$B$2:$B$400,0),
MATCH(S$2,'Attendance Dump'!$E$1:$AI$1,0)
),
INDEX('Active Hour''s Dump'!$D$3:$AH$337,
MATCH($C191,'Active Hour''s Dump'!$A$3:$A$337,0),
MATCH(S$2,'Active Hour''s Dump'!$D$2:$AH$2,0)
))),"")</f>
        <v>0</v>
      </c>
      <c r="T191" s="13">
        <f>_xlfn.IFNA(IF(T$3="Productivity",
INDEX('Productivity Dump'!$E$4:$AJ$500,
MATCH($A191,'Productivity Dump'!$A$4:$A$500,0),
MATCH(T$2,'Productivity Dump'!$E$3:$AJ$3,0)
),
IF(T$3="Attendance",
INDEX('Attendance Dump'!$E$2:$AI$400,
MATCH($A191,'Attendance Dump'!$B$2:$B$400,0),
MATCH(T$2,'Attendance Dump'!$E$1:$AI$1,0)
),
INDEX('Active Hour''s Dump'!$D$3:$AH$337,
MATCH($C191,'Active Hour''s Dump'!$A$3:$A$337,0),
MATCH(T$2,'Active Hour''s Dump'!$D$2:$AH$2,0)
))),"")</f>
        <v>1016.4290000000001</v>
      </c>
      <c r="U191" s="13" t="str">
        <f>_xlfn.IFNA(IF(U$3="Productivity",
INDEX('Productivity Dump'!$E$4:$AJ$500,
MATCH($A191,'Productivity Dump'!$A$4:$A$500,0),
MATCH(U$2,'Productivity Dump'!$E$3:$AJ$3,0)
),
IF(U$3="Attendance",
INDEX('Attendance Dump'!$E$2:$AI$400,
MATCH($A191,'Attendance Dump'!$B$2:$B$400,0),
MATCH(U$2,'Attendance Dump'!$E$1:$AI$1,0)
),
INDEX('Active Hour''s Dump'!$D$3:$AH$337,
MATCH($C191,'Active Hour''s Dump'!$A$3:$A$337,0),
MATCH(U$2,'Active Hour''s Dump'!$D$2:$AH$2,0)
))),"")</f>
        <v>P</v>
      </c>
      <c r="V191" s="54">
        <f>_xlfn.IFNA(IF(V$3="Productivity",
INDEX('Productivity Dump'!$E$4:$AJ$500,
MATCH($A191,'Productivity Dump'!$A$4:$A$500,0),
MATCH(V$2,'Productivity Dump'!$E$3:$AJ$3,0)
),
IF(V$3="Attendance",
INDEX('Attendance Dump'!$E$2:$AI$400,
MATCH($A191,'Attendance Dump'!$B$2:$B$400,0),
MATCH(V$2,'Attendance Dump'!$E$1:$AI$1,0)
),
INDEX('Active Hour''s Dump'!$D$3:$AH$337,
MATCH($C191,'Active Hour''s Dump'!$A$3:$A$337,0),
MATCH(V$2,'Active Hour''s Dump'!$D$2:$AH$2,0)
))),"")</f>
        <v>6.5833333333333304</v>
      </c>
      <c r="W191" s="13">
        <f>_xlfn.IFNA(IF(W$3="Productivity",
INDEX('Productivity Dump'!$E$4:$AJ$500,
MATCH($A191,'Productivity Dump'!$A$4:$A$500,0),
MATCH(W$2,'Productivity Dump'!$E$3:$AJ$3,0)
),
IF(W$3="Attendance",
INDEX('Attendance Dump'!$E$2:$AI$400,
MATCH($A191,'Attendance Dump'!$B$2:$B$400,0),
MATCH(W$2,'Attendance Dump'!$E$1:$AI$1,0)
),
INDEX('Active Hour''s Dump'!$D$3:$AH$337,
MATCH($C191,'Active Hour''s Dump'!$A$3:$A$337,0),
MATCH(W$2,'Active Hour''s Dump'!$D$2:$AH$2,0)
))),"")</f>
        <v>1364.9690000000001</v>
      </c>
      <c r="X191" s="13" t="str">
        <f>_xlfn.IFNA(IF(X$3="Productivity",
INDEX('Productivity Dump'!$E$4:$AJ$500,
MATCH($A191,'Productivity Dump'!$A$4:$A$500,0),
MATCH(X$2,'Productivity Dump'!$E$3:$AJ$3,0)
),
IF(X$3="Attendance",
INDEX('Attendance Dump'!$E$2:$AI$400,
MATCH($A191,'Attendance Dump'!$B$2:$B$400,0),
MATCH(X$2,'Attendance Dump'!$E$1:$AI$1,0)
),
INDEX('Active Hour''s Dump'!$D$3:$AH$337,
MATCH($C191,'Active Hour''s Dump'!$A$3:$A$337,0),
MATCH(X$2,'Active Hour''s Dump'!$D$2:$AH$2,0)
))),"")</f>
        <v>P</v>
      </c>
      <c r="Y191" s="54">
        <f>_xlfn.IFNA(IF(Y$3="Productivity",
INDEX('Productivity Dump'!$E$4:$AJ$500,
MATCH($A191,'Productivity Dump'!$A$4:$A$500,0),
MATCH(Y$2,'Productivity Dump'!$E$3:$AJ$3,0)
),
IF(Y$3="Attendance",
INDEX('Attendance Dump'!$E$2:$AI$400,
MATCH($A191,'Attendance Dump'!$B$2:$B$400,0),
MATCH(Y$2,'Attendance Dump'!$E$1:$AI$1,0)
),
INDEX('Active Hour''s Dump'!$D$3:$AH$337,
MATCH($C191,'Active Hour''s Dump'!$A$3:$A$337,0),
MATCH(Y$2,'Active Hour''s Dump'!$D$2:$AH$2,0)
))),"")</f>
        <v>7.75</v>
      </c>
      <c r="Z191" s="13">
        <f>_xlfn.IFNA(IF(Z$3="Productivity",
INDEX('Productivity Dump'!$E$4:$AJ$500,
MATCH($A191,'Productivity Dump'!$A$4:$A$500,0),
MATCH(Z$2,'Productivity Dump'!$E$3:$AJ$3,0)
),
IF(Z$3="Attendance",
INDEX('Attendance Dump'!$E$2:$AI$400,
MATCH($A191,'Attendance Dump'!$B$2:$B$400,0),
MATCH(Z$2,'Attendance Dump'!$E$1:$AI$1,0)
),
INDEX('Active Hour''s Dump'!$D$3:$AH$337,
MATCH($C191,'Active Hour''s Dump'!$A$3:$A$337,0),
MATCH(Z$2,'Active Hour''s Dump'!$D$2:$AH$2,0)
))),"")</f>
        <v>1369.3570000000007</v>
      </c>
      <c r="AA191" s="13" t="str">
        <f>_xlfn.IFNA(IF(AA$3="Productivity",
INDEX('Productivity Dump'!$E$4:$AJ$500,
MATCH($A191,'Productivity Dump'!$A$4:$A$500,0),
MATCH(AA$2,'Productivity Dump'!$E$3:$AJ$3,0)
),
IF(AA$3="Attendance",
INDEX('Attendance Dump'!$E$2:$AI$400,
MATCH($A191,'Attendance Dump'!$B$2:$B$400,0),
MATCH(AA$2,'Attendance Dump'!$E$1:$AI$1,0)
),
INDEX('Active Hour''s Dump'!$D$3:$AH$337,
MATCH($C191,'Active Hour''s Dump'!$A$3:$A$337,0),
MATCH(AA$2,'Active Hour''s Dump'!$D$2:$AH$2,0)
))),"")</f>
        <v>P</v>
      </c>
      <c r="AB191" s="54">
        <f>_xlfn.IFNA(IF(AB$3="Productivity",
INDEX('Productivity Dump'!$E$4:$AJ$500,
MATCH($A191,'Productivity Dump'!$A$4:$A$500,0),
MATCH(AB$2,'Productivity Dump'!$E$3:$AJ$3,0)
),
IF(AB$3="Attendance",
INDEX('Attendance Dump'!$E$2:$AI$400,
MATCH($A191,'Attendance Dump'!$B$2:$B$400,0),
MATCH(AB$2,'Attendance Dump'!$E$1:$AI$1,0)
),
INDEX('Active Hour''s Dump'!$D$3:$AH$337,
MATCH($C191,'Active Hour''s Dump'!$A$3:$A$337,0),
MATCH(AB$2,'Active Hour''s Dump'!$D$2:$AH$2,0)
))),"")</f>
        <v>6.25</v>
      </c>
      <c r="AC191" s="13">
        <f>_xlfn.IFNA(IF(AC$3="Productivity",
INDEX('Productivity Dump'!$E$4:$AJ$500,
MATCH($A191,'Productivity Dump'!$A$4:$A$500,0),
MATCH(AC$2,'Productivity Dump'!$E$3:$AJ$3,0)
),
IF(AC$3="Attendance",
INDEX('Attendance Dump'!$E$2:$AI$400,
MATCH($A191,'Attendance Dump'!$B$2:$B$400,0),
MATCH(AC$2,'Attendance Dump'!$E$1:$AI$1,0)
),
INDEX('Active Hour''s Dump'!$D$3:$AH$337,
MATCH($C191,'Active Hour''s Dump'!$A$3:$A$337,0),
MATCH(AC$2,'Active Hour''s Dump'!$D$2:$AH$2,0)
))),"")</f>
        <v>1305.3250000000003</v>
      </c>
      <c r="AD191" s="13" t="str">
        <f>_xlfn.IFNA(IF(AD$3="Productivity",
INDEX('Productivity Dump'!$E$4:$AJ$500,
MATCH($A191,'Productivity Dump'!$A$4:$A$500,0),
MATCH(AD$2,'Productivity Dump'!$E$3:$AJ$3,0)
),
IF(AD$3="Attendance",
INDEX('Attendance Dump'!$E$2:$AI$400,
MATCH($A191,'Attendance Dump'!$B$2:$B$400,0),
MATCH(AD$2,'Attendance Dump'!$E$1:$AI$1,0)
),
INDEX('Active Hour''s Dump'!$D$3:$AH$337,
MATCH($C191,'Active Hour''s Dump'!$A$3:$A$337,0),
MATCH(AD$2,'Active Hour''s Dump'!$D$2:$AH$2,0)
))),"")</f>
        <v>P</v>
      </c>
      <c r="AE191" s="54">
        <f>_xlfn.IFNA(IF(AE$3="Productivity",
INDEX('Productivity Dump'!$E$4:$AJ$500,
MATCH($A191,'Productivity Dump'!$A$4:$A$500,0),
MATCH(AE$2,'Productivity Dump'!$E$3:$AJ$3,0)
),
IF(AE$3="Attendance",
INDEX('Attendance Dump'!$E$2:$AI$400,
MATCH($A191,'Attendance Dump'!$B$2:$B$400,0),
MATCH(AE$2,'Attendance Dump'!$E$1:$AI$1,0)
),
INDEX('Active Hour''s Dump'!$D$3:$AH$337,
MATCH($C191,'Active Hour''s Dump'!$A$3:$A$337,0),
MATCH(AE$2,'Active Hour''s Dump'!$D$2:$AH$2,0)
))),"")</f>
        <v>7.1666666666666696</v>
      </c>
      <c r="AF191" s="13">
        <f>_xlfn.IFNA(IF(AF$3="Productivity",
INDEX('Productivity Dump'!$E$4:$AJ$500,
MATCH($A191,'Productivity Dump'!$A$4:$A$500,0),
MATCH(AF$2,'Productivity Dump'!$E$3:$AJ$3,0)
),
IF(AF$3="Attendance",
INDEX('Attendance Dump'!$E$2:$AI$400,
MATCH($A191,'Attendance Dump'!$B$2:$B$400,0),
MATCH(AF$2,'Attendance Dump'!$E$1:$AI$1,0)
),
INDEX('Active Hour''s Dump'!$D$3:$AH$337,
MATCH($C191,'Active Hour''s Dump'!$A$3:$A$337,0),
MATCH(AF$2,'Active Hour''s Dump'!$D$2:$AH$2,0)
))),"")</f>
        <v>1302.7090000000003</v>
      </c>
      <c r="AG191" s="13" t="str">
        <f>_xlfn.IFNA(IF(AG$3="Productivity",
INDEX('Productivity Dump'!$E$4:$AJ$500,
MATCH($A191,'Productivity Dump'!$A$4:$A$500,0),
MATCH(AG$2,'Productivity Dump'!$E$3:$AJ$3,0)
),
IF(AG$3="Attendance",
INDEX('Attendance Dump'!$E$2:$AI$400,
MATCH($A191,'Attendance Dump'!$B$2:$B$400,0),
MATCH(AG$2,'Attendance Dump'!$E$1:$AI$1,0)
),
INDEX('Active Hour''s Dump'!$D$3:$AH$337,
MATCH($C191,'Active Hour''s Dump'!$A$3:$A$337,0),
MATCH(AG$2,'Active Hour''s Dump'!$D$2:$AH$2,0)
))),"")</f>
        <v>P</v>
      </c>
      <c r="AH191" s="54">
        <f>_xlfn.IFNA(IF(AH$3="Productivity",
INDEX('Productivity Dump'!$E$4:$AJ$500,
MATCH($A191,'Productivity Dump'!$A$4:$A$500,0),
MATCH(AH$2,'Productivity Dump'!$E$3:$AJ$3,0)
),
IF(AH$3="Attendance",
INDEX('Attendance Dump'!$E$2:$AI$400,
MATCH($A191,'Attendance Dump'!$B$2:$B$400,0),
MATCH(AH$2,'Attendance Dump'!$E$1:$AI$1,0)
),
INDEX('Active Hour''s Dump'!$D$3:$AH$337,
MATCH($C191,'Active Hour''s Dump'!$A$3:$A$337,0),
MATCH(AH$2,'Active Hour''s Dump'!$D$2:$AH$2,0)
))),"")</f>
        <v>6.6666666666666696</v>
      </c>
      <c r="AI191" s="13">
        <f>_xlfn.IFNA(IF(AI$3="Productivity",
INDEX('Productivity Dump'!$E$4:$AJ$500,
MATCH($A191,'Productivity Dump'!$A$4:$A$500,0),
MATCH(AI$2,'Productivity Dump'!$E$3:$AJ$3,0)
),
IF(AI$3="Attendance",
INDEX('Attendance Dump'!$E$2:$AI$400,
MATCH($A191,'Attendance Dump'!$B$2:$B$400,0),
MATCH(AI$2,'Attendance Dump'!$E$1:$AI$1,0)
),
INDEX('Active Hour''s Dump'!$D$3:$AH$337,
MATCH($C191,'Active Hour''s Dump'!$A$3:$A$337,0),
MATCH(AI$2,'Active Hour''s Dump'!$D$2:$AH$2,0)
))),"")</f>
        <v>1017.1360000000002</v>
      </c>
      <c r="AJ191" s="13" t="str">
        <f>_xlfn.IFNA(IF(AJ$3="Productivity",
INDEX('Productivity Dump'!$E$4:$AJ$500,
MATCH($A191,'Productivity Dump'!$A$4:$A$500,0),
MATCH(AJ$2,'Productivity Dump'!$E$3:$AJ$3,0)
),
IF(AJ$3="Attendance",
INDEX('Attendance Dump'!$E$2:$AI$400,
MATCH($A191,'Attendance Dump'!$B$2:$B$400,0),
MATCH(AJ$2,'Attendance Dump'!$E$1:$AI$1,0)
),
INDEX('Active Hour''s Dump'!$D$3:$AH$337,
MATCH($C191,'Active Hour''s Dump'!$A$3:$A$337,0),
MATCH(AJ$2,'Active Hour''s Dump'!$D$2:$AH$2,0)
))),"")</f>
        <v>P</v>
      </c>
      <c r="AK191" s="54">
        <f>_xlfn.IFNA(IF(AK$3="Productivity",
INDEX('Productivity Dump'!$E$4:$AJ$500,
MATCH($A191,'Productivity Dump'!$A$4:$A$500,0),
MATCH(AK$2,'Productivity Dump'!$E$3:$AJ$3,0)
),
IF(AK$3="Attendance",
INDEX('Attendance Dump'!$E$2:$AI$400,
MATCH($A191,'Attendance Dump'!$B$2:$B$400,0),
MATCH(AK$2,'Attendance Dump'!$E$1:$AI$1,0)
),
INDEX('Active Hour''s Dump'!$D$3:$AH$337,
MATCH($C191,'Active Hour''s Dump'!$A$3:$A$337,0),
MATCH(AK$2,'Active Hour''s Dump'!$D$2:$AH$2,0)
))),"")</f>
        <v>5.5</v>
      </c>
      <c r="AL191" s="13">
        <f>_xlfn.IFNA(IF(AL$3="Productivity",
INDEX('Productivity Dump'!$E$4:$AJ$500,
MATCH($A191,'Productivity Dump'!$A$4:$A$500,0),
MATCH(AL$2,'Productivity Dump'!$E$3:$AJ$3,0)
),
IF(AL$3="Attendance",
INDEX('Attendance Dump'!$E$2:$AI$400,
MATCH($A191,'Attendance Dump'!$B$2:$B$400,0),
MATCH(AL$2,'Attendance Dump'!$E$1:$AI$1,0)
),
INDEX('Active Hour''s Dump'!$D$3:$AH$337,
MATCH($C191,'Active Hour''s Dump'!$A$3:$A$337,0),
MATCH(AL$2,'Active Hour''s Dump'!$D$2:$AH$2,0)
))),"")</f>
        <v>0</v>
      </c>
      <c r="AM191" s="13" t="str">
        <f>_xlfn.IFNA(IF(AM$3="Productivity",
INDEX('Productivity Dump'!$E$4:$AJ$500,
MATCH($A191,'Productivity Dump'!$A$4:$A$500,0),
MATCH(AM$2,'Productivity Dump'!$E$3:$AJ$3,0)
),
IF(AM$3="Attendance",
INDEX('Attendance Dump'!$E$2:$AI$400,
MATCH($A191,'Attendance Dump'!$B$2:$B$400,0),
MATCH(AM$2,'Attendance Dump'!$E$1:$AI$1,0)
),
INDEX('Active Hour''s Dump'!$D$3:$AH$337,
MATCH($C191,'Active Hour''s Dump'!$A$3:$A$337,0),
MATCH(AM$2,'Active Hour''s Dump'!$D$2:$AH$2,0)
))),"")</f>
        <v>WO</v>
      </c>
      <c r="AN191" s="54">
        <f>_xlfn.IFNA(IF(AN$3="Productivity",
INDEX('Productivity Dump'!$E$4:$AJ$500,
MATCH($A191,'Productivity Dump'!$A$4:$A$500,0),
MATCH(AN$2,'Productivity Dump'!$E$3:$AJ$3,0)
),
IF(AN$3="Attendance",
INDEX('Attendance Dump'!$E$2:$AI$400,
MATCH($A191,'Attendance Dump'!$B$2:$B$400,0),
MATCH(AN$2,'Attendance Dump'!$E$1:$AI$1,0)
),
INDEX('Active Hour''s Dump'!$D$3:$AH$337,
MATCH($C191,'Active Hour''s Dump'!$A$3:$A$337,0),
MATCH(AN$2,'Active Hour''s Dump'!$D$2:$AH$2,0)
))),"")</f>
        <v>0</v>
      </c>
      <c r="AO191" s="13">
        <f>_xlfn.IFNA(IF(AO$3="Productivity",
INDEX('Productivity Dump'!$E$4:$AJ$500,
MATCH($A191,'Productivity Dump'!$A$4:$A$500,0),
MATCH(AO$2,'Productivity Dump'!$E$3:$AJ$3,0)
),
IF(AO$3="Attendance",
INDEX('Attendance Dump'!$E$2:$AI$400,
MATCH($A191,'Attendance Dump'!$B$2:$B$400,0),
MATCH(AO$2,'Attendance Dump'!$E$1:$AI$1,0)
),
INDEX('Active Hour''s Dump'!$D$3:$AH$337,
MATCH($C191,'Active Hour''s Dump'!$A$3:$A$337,0),
MATCH(AO$2,'Active Hour''s Dump'!$D$2:$AH$2,0)
))),"")</f>
        <v>1124.5079999999998</v>
      </c>
      <c r="AP191" s="13" t="str">
        <f>_xlfn.IFNA(IF(AP$3="Productivity",
INDEX('Productivity Dump'!$E$4:$AJ$500,
MATCH($A191,'Productivity Dump'!$A$4:$A$500,0),
MATCH(AP$2,'Productivity Dump'!$E$3:$AJ$3,0)
),
IF(AP$3="Attendance",
INDEX('Attendance Dump'!$E$2:$AI$400,
MATCH($A191,'Attendance Dump'!$B$2:$B$400,0),
MATCH(AP$2,'Attendance Dump'!$E$1:$AI$1,0)
),
INDEX('Active Hour''s Dump'!$D$3:$AH$337,
MATCH($C191,'Active Hour''s Dump'!$A$3:$A$337,0),
MATCH(AP$2,'Active Hour''s Dump'!$D$2:$AH$2,0)
))),"")</f>
        <v>P</v>
      </c>
      <c r="AQ191" s="54">
        <f>_xlfn.IFNA(IF(AQ$3="Productivity",
INDEX('Productivity Dump'!$E$4:$AJ$500,
MATCH($A191,'Productivity Dump'!$A$4:$A$500,0),
MATCH(AQ$2,'Productivity Dump'!$E$3:$AJ$3,0)
),
IF(AQ$3="Attendance",
INDEX('Attendance Dump'!$E$2:$AI$400,
MATCH($A191,'Attendance Dump'!$B$2:$B$400,0),
MATCH(AQ$2,'Attendance Dump'!$E$1:$AI$1,0)
),
INDEX('Active Hour''s Dump'!$D$3:$AH$337,
MATCH($C191,'Active Hour''s Dump'!$A$3:$A$337,0),
MATCH(AQ$2,'Active Hour''s Dump'!$D$2:$AH$2,0)
))),"")</f>
        <v>5.0833333333333304</v>
      </c>
      <c r="AR191" s="13">
        <f>_xlfn.IFNA(IF(AR$3="Productivity",
INDEX('Productivity Dump'!$E$4:$AJ$500,
MATCH($A191,'Productivity Dump'!$A$4:$A$500,0),
MATCH(AR$2,'Productivity Dump'!$E$3:$AJ$3,0)
),
IF(AR$3="Attendance",
INDEX('Attendance Dump'!$E$2:$AI$400,
MATCH($A191,'Attendance Dump'!$B$2:$B$400,0),
MATCH(AR$2,'Attendance Dump'!$E$1:$AI$1,0)
),
INDEX('Active Hour''s Dump'!$D$3:$AH$337,
MATCH($C191,'Active Hour''s Dump'!$A$3:$A$337,0),
MATCH(AR$2,'Active Hour''s Dump'!$D$2:$AH$2,0)
))),"")</f>
        <v>1535.8760000000011</v>
      </c>
      <c r="AS191" s="13" t="str">
        <f>_xlfn.IFNA(IF(AS$3="Productivity",
INDEX('Productivity Dump'!$E$4:$AJ$500,
MATCH($A191,'Productivity Dump'!$A$4:$A$500,0),
MATCH(AS$2,'Productivity Dump'!$E$3:$AJ$3,0)
),
IF(AS$3="Attendance",
INDEX('Attendance Dump'!$E$2:$AI$400,
MATCH($A191,'Attendance Dump'!$B$2:$B$400,0),
MATCH(AS$2,'Attendance Dump'!$E$1:$AI$1,0)
),
INDEX('Active Hour''s Dump'!$D$3:$AH$337,
MATCH($C191,'Active Hour''s Dump'!$A$3:$A$337,0),
MATCH(AS$2,'Active Hour''s Dump'!$D$2:$AH$2,0)
))),"")</f>
        <v>P</v>
      </c>
      <c r="AT191" s="54">
        <f>_xlfn.IFNA(IF(AT$3="Productivity",
INDEX('Productivity Dump'!$E$4:$AJ$500,
MATCH($A191,'Productivity Dump'!$A$4:$A$500,0),
MATCH(AT$2,'Productivity Dump'!$E$3:$AJ$3,0)
),
IF(AT$3="Attendance",
INDEX('Attendance Dump'!$E$2:$AI$400,
MATCH($A191,'Attendance Dump'!$B$2:$B$400,0),
MATCH(AT$2,'Attendance Dump'!$E$1:$AI$1,0)
),
INDEX('Active Hour''s Dump'!$D$3:$AH$337,
MATCH($C191,'Active Hour''s Dump'!$A$3:$A$337,0),
MATCH(AT$2,'Active Hour''s Dump'!$D$2:$AH$2,0)
))),"")</f>
        <v>7.5</v>
      </c>
      <c r="AU191" s="13">
        <f>_xlfn.IFNA(IF(AU$3="Productivity",
INDEX('Productivity Dump'!$E$4:$AJ$500,
MATCH($A191,'Productivity Dump'!$A$4:$A$500,0),
MATCH(AU$2,'Productivity Dump'!$E$3:$AJ$3,0)
),
IF(AU$3="Attendance",
INDEX('Attendance Dump'!$E$2:$AI$400,
MATCH($A191,'Attendance Dump'!$B$2:$B$400,0),
MATCH(AU$2,'Attendance Dump'!$E$1:$AI$1,0)
),
INDEX('Active Hour''s Dump'!$D$3:$AH$337,
MATCH($C191,'Active Hour''s Dump'!$A$3:$A$337,0),
MATCH(AU$2,'Active Hour''s Dump'!$D$2:$AH$2,0)
))),"")</f>
        <v>1301.6439999999996</v>
      </c>
      <c r="AV191" s="13" t="str">
        <f>_xlfn.IFNA(IF(AV$3="Productivity",
INDEX('Productivity Dump'!$E$4:$AJ$500,
MATCH($A191,'Productivity Dump'!$A$4:$A$500,0),
MATCH(AV$2,'Productivity Dump'!$E$3:$AJ$3,0)
),
IF(AV$3="Attendance",
INDEX('Attendance Dump'!$E$2:$AI$400,
MATCH($A191,'Attendance Dump'!$B$2:$B$400,0),
MATCH(AV$2,'Attendance Dump'!$E$1:$AI$1,0)
),
INDEX('Active Hour''s Dump'!$D$3:$AH$337,
MATCH($C191,'Active Hour''s Dump'!$A$3:$A$337,0),
MATCH(AV$2,'Active Hour''s Dump'!$D$2:$AH$2,0)
))),"")</f>
        <v>P</v>
      </c>
      <c r="AW191" s="54">
        <f>_xlfn.IFNA(IF(AW$3="Productivity",
INDEX('Productivity Dump'!$E$4:$AJ$500,
MATCH($A191,'Productivity Dump'!$A$4:$A$500,0),
MATCH(AW$2,'Productivity Dump'!$E$3:$AJ$3,0)
),
IF(AW$3="Attendance",
INDEX('Attendance Dump'!$E$2:$AI$400,
MATCH($A191,'Attendance Dump'!$B$2:$B$400,0),
MATCH(AW$2,'Attendance Dump'!$E$1:$AI$1,0)
),
INDEX('Active Hour''s Dump'!$D$3:$AH$337,
MATCH($C191,'Active Hour''s Dump'!$A$3:$A$337,0),
MATCH(AW$2,'Active Hour''s Dump'!$D$2:$AH$2,0)
))),"")</f>
        <v>6.75</v>
      </c>
      <c r="AX191" s="13">
        <f>_xlfn.IFNA(IF(AX$3="Productivity",
INDEX('Productivity Dump'!$E$4:$AJ$500,
MATCH($A191,'Productivity Dump'!$A$4:$A$500,0),
MATCH(AX$2,'Productivity Dump'!$E$3:$AJ$3,0)
),
IF(AX$3="Attendance",
INDEX('Attendance Dump'!$E$2:$AI$400,
MATCH($A191,'Attendance Dump'!$B$2:$B$400,0),
MATCH(AX$2,'Attendance Dump'!$E$1:$AI$1,0)
),
INDEX('Active Hour''s Dump'!$D$3:$AH$337,
MATCH($C191,'Active Hour''s Dump'!$A$3:$A$337,0),
MATCH(AX$2,'Active Hour''s Dump'!$D$2:$AH$2,0)
))),"")</f>
        <v>1363.8209999999999</v>
      </c>
      <c r="AY191" s="13" t="str">
        <f>_xlfn.IFNA(IF(AY$3="Productivity",
INDEX('Productivity Dump'!$E$4:$AJ$500,
MATCH($A191,'Productivity Dump'!$A$4:$A$500,0),
MATCH(AY$2,'Productivity Dump'!$E$3:$AJ$3,0)
),
IF(AY$3="Attendance",
INDEX('Attendance Dump'!$E$2:$AI$400,
MATCH($A191,'Attendance Dump'!$B$2:$B$400,0),
MATCH(AY$2,'Attendance Dump'!$E$1:$AI$1,0)
),
INDEX('Active Hour''s Dump'!$D$3:$AH$337,
MATCH($C191,'Active Hour''s Dump'!$A$3:$A$337,0),
MATCH(AY$2,'Active Hour''s Dump'!$D$2:$AH$2,0)
))),"")</f>
        <v>P</v>
      </c>
      <c r="AZ191" s="54">
        <f>_xlfn.IFNA(IF(AZ$3="Productivity",
INDEX('Productivity Dump'!$E$4:$AJ$500,
MATCH($A191,'Productivity Dump'!$A$4:$A$500,0),
MATCH(AZ$2,'Productivity Dump'!$E$3:$AJ$3,0)
),
IF(AZ$3="Attendance",
INDEX('Attendance Dump'!$E$2:$AI$400,
MATCH($A191,'Attendance Dump'!$B$2:$B$400,0),
MATCH(AZ$2,'Attendance Dump'!$E$1:$AI$1,0)
),
INDEX('Active Hour''s Dump'!$D$3:$AH$337,
MATCH($C191,'Active Hour''s Dump'!$A$3:$A$337,0),
MATCH(AZ$2,'Active Hour''s Dump'!$D$2:$AH$2,0)
))),"")</f>
        <v>7.6666666666666696</v>
      </c>
      <c r="BA191" s="13">
        <f>_xlfn.IFNA(IF(BA$3="Productivity",
INDEX('Productivity Dump'!$E$4:$AJ$500,
MATCH($A191,'Productivity Dump'!$A$4:$A$500,0),
MATCH(BA$2,'Productivity Dump'!$E$3:$AJ$3,0)
),
IF(BA$3="Attendance",
INDEX('Attendance Dump'!$E$2:$AI$400,
MATCH($A191,'Attendance Dump'!$B$2:$B$400,0),
MATCH(BA$2,'Attendance Dump'!$E$1:$AI$1,0)
),
INDEX('Active Hour''s Dump'!$D$3:$AH$337,
MATCH($C191,'Active Hour''s Dump'!$A$3:$A$337,0),
MATCH(BA$2,'Active Hour''s Dump'!$D$2:$AH$2,0)
))),"")</f>
        <v>1176.9259999999995</v>
      </c>
      <c r="BB191" s="13" t="str">
        <f>_xlfn.IFNA(IF(BB$3="Productivity",
INDEX('Productivity Dump'!$E$4:$AJ$500,
MATCH($A191,'Productivity Dump'!$A$4:$A$500,0),
MATCH(BB$2,'Productivity Dump'!$E$3:$AJ$3,0)
),
IF(BB$3="Attendance",
INDEX('Attendance Dump'!$E$2:$AI$400,
MATCH($A191,'Attendance Dump'!$B$2:$B$400,0),
MATCH(BB$2,'Attendance Dump'!$E$1:$AI$1,0)
),
INDEX('Active Hour''s Dump'!$D$3:$AH$337,
MATCH($C191,'Active Hour''s Dump'!$A$3:$A$337,0),
MATCH(BB$2,'Active Hour''s Dump'!$D$2:$AH$2,0)
))),"")</f>
        <v>P</v>
      </c>
      <c r="BC191" s="54">
        <f>_xlfn.IFNA(IF(BC$3="Productivity",
INDEX('Productivity Dump'!$E$4:$AJ$500,
MATCH($A191,'Productivity Dump'!$A$4:$A$500,0),
MATCH(BC$2,'Productivity Dump'!$E$3:$AJ$3,0)
),
IF(BC$3="Attendance",
INDEX('Attendance Dump'!$E$2:$AI$400,
MATCH($A191,'Attendance Dump'!$B$2:$B$400,0),
MATCH(BC$2,'Attendance Dump'!$E$1:$AI$1,0)
),
INDEX('Active Hour''s Dump'!$D$3:$AH$337,
MATCH($C191,'Active Hour''s Dump'!$A$3:$A$337,0),
MATCH(BC$2,'Active Hour''s Dump'!$D$2:$AH$2,0)
))),"")</f>
        <v>8.6666666666666696</v>
      </c>
      <c r="BD191" s="13">
        <f>_xlfn.IFNA(IF(BD$3="Productivity",
INDEX('Productivity Dump'!$E$4:$AJ$500,
MATCH($A191,'Productivity Dump'!$A$4:$A$500,0),
MATCH(BD$2,'Productivity Dump'!$E$3:$AJ$3,0)
),
IF(BD$3="Attendance",
INDEX('Attendance Dump'!$E$2:$AI$400,
MATCH($A191,'Attendance Dump'!$B$2:$B$400,0),
MATCH(BD$2,'Attendance Dump'!$E$1:$AI$1,0)
),
INDEX('Active Hour''s Dump'!$D$3:$AH$337,
MATCH($C191,'Active Hour''s Dump'!$A$3:$A$337,0),
MATCH(BD$2,'Active Hour''s Dump'!$D$2:$AH$2,0)
))),"")</f>
        <v>1136.0260000000001</v>
      </c>
      <c r="BE191" s="13" t="str">
        <f>_xlfn.IFNA(IF(BE$3="Productivity",
INDEX('Productivity Dump'!$E$4:$AJ$500,
MATCH($A191,'Productivity Dump'!$A$4:$A$500,0),
MATCH(BE$2,'Productivity Dump'!$E$3:$AJ$3,0)
),
IF(BE$3="Attendance",
INDEX('Attendance Dump'!$E$2:$AI$400,
MATCH($A191,'Attendance Dump'!$B$2:$B$400,0),
MATCH(BE$2,'Attendance Dump'!$E$1:$AI$1,0)
),
INDEX('Active Hour''s Dump'!$D$3:$AH$337,
MATCH($C191,'Active Hour''s Dump'!$A$3:$A$337,0),
MATCH(BE$2,'Active Hour''s Dump'!$D$2:$AH$2,0)
))),"")</f>
        <v>P</v>
      </c>
      <c r="BF191" s="54">
        <f>_xlfn.IFNA(IF(BF$3="Productivity",
INDEX('Productivity Dump'!$E$4:$AJ$500,
MATCH($A191,'Productivity Dump'!$A$4:$A$500,0),
MATCH(BF$2,'Productivity Dump'!$E$3:$AJ$3,0)
),
IF(BF$3="Attendance",
INDEX('Attendance Dump'!$E$2:$AI$400,
MATCH($A191,'Attendance Dump'!$B$2:$B$400,0),
MATCH(BF$2,'Attendance Dump'!$E$1:$AI$1,0)
),
INDEX('Active Hour''s Dump'!$D$3:$AH$337,
MATCH($C191,'Active Hour''s Dump'!$A$3:$A$337,0),
MATCH(BF$2,'Active Hour''s Dump'!$D$2:$AH$2,0)
))),"")</f>
        <v>6.3333333333333304</v>
      </c>
      <c r="BG191" s="13">
        <f>_xlfn.IFNA(IF(BG$3="Productivity",
INDEX('Productivity Dump'!$E$4:$AJ$500,
MATCH($A191,'Productivity Dump'!$A$4:$A$500,0),
MATCH(BG$2,'Productivity Dump'!$E$3:$AJ$3,0)
),
IF(BG$3="Attendance",
INDEX('Attendance Dump'!$E$2:$AI$400,
MATCH($A191,'Attendance Dump'!$B$2:$B$400,0),
MATCH(BG$2,'Attendance Dump'!$E$1:$AI$1,0)
),
INDEX('Active Hour''s Dump'!$D$3:$AH$337,
MATCH($C191,'Active Hour''s Dump'!$A$3:$A$337,0),
MATCH(BG$2,'Active Hour''s Dump'!$D$2:$AH$2,0)
))),"")</f>
        <v>169.79900000000001</v>
      </c>
      <c r="BH191" s="13" t="str">
        <f>_xlfn.IFNA(IF(BH$3="Productivity",
INDEX('Productivity Dump'!$E$4:$AJ$500,
MATCH($A191,'Productivity Dump'!$A$4:$A$500,0),
MATCH(BH$2,'Productivity Dump'!$E$3:$AJ$3,0)
),
IF(BH$3="Attendance",
INDEX('Attendance Dump'!$E$2:$AI$400,
MATCH($A191,'Attendance Dump'!$B$2:$B$400,0),
MATCH(BH$2,'Attendance Dump'!$E$1:$AI$1,0)
),
INDEX('Active Hour''s Dump'!$D$3:$AH$337,
MATCH($C191,'Active Hour''s Dump'!$A$3:$A$337,0),
MATCH(BH$2,'Active Hour''s Dump'!$D$2:$AH$2,0)
))),"")</f>
        <v>WO</v>
      </c>
      <c r="BI191" s="54">
        <f>_xlfn.IFNA(IF(BI$3="Productivity",
INDEX('Productivity Dump'!$E$4:$AJ$500,
MATCH($A191,'Productivity Dump'!$A$4:$A$500,0),
MATCH(BI$2,'Productivity Dump'!$E$3:$AJ$3,0)
),
IF(BI$3="Attendance",
INDEX('Attendance Dump'!$E$2:$AI$400,
MATCH($A191,'Attendance Dump'!$B$2:$B$400,0),
MATCH(BI$2,'Attendance Dump'!$E$1:$AI$1,0)
),
INDEX('Active Hour''s Dump'!$D$3:$AH$337,
MATCH($C191,'Active Hour''s Dump'!$A$3:$A$337,0),
MATCH(BI$2,'Active Hour''s Dump'!$D$2:$AH$2,0)
))),"")</f>
        <v>1.1666666666666701</v>
      </c>
      <c r="BJ191" s="13">
        <f>_xlfn.IFNA(IF(BJ$3="Productivity",
INDEX('Productivity Dump'!$E$4:$AJ$500,
MATCH($A191,'Productivity Dump'!$A$4:$A$500,0),
MATCH(BJ$2,'Productivity Dump'!$E$3:$AJ$3,0)
),
IF(BJ$3="Attendance",
INDEX('Attendance Dump'!$E$2:$AI$400,
MATCH($A191,'Attendance Dump'!$B$2:$B$400,0),
MATCH(BJ$2,'Attendance Dump'!$E$1:$AI$1,0)
),
INDEX('Active Hour''s Dump'!$D$3:$AH$337,
MATCH($C191,'Active Hour''s Dump'!$A$3:$A$337,0),
MATCH(BJ$2,'Active Hour''s Dump'!$D$2:$AH$2,0)
))),"")</f>
        <v>944.16899999999976</v>
      </c>
      <c r="BK191" s="13" t="str">
        <f>_xlfn.IFNA(IF(BK$3="Productivity",
INDEX('Productivity Dump'!$E$4:$AJ$500,
MATCH($A191,'Productivity Dump'!$A$4:$A$500,0),
MATCH(BK$2,'Productivity Dump'!$E$3:$AJ$3,0)
),
IF(BK$3="Attendance",
INDEX('Attendance Dump'!$E$2:$AI$400,
MATCH($A191,'Attendance Dump'!$B$2:$B$400,0),
MATCH(BK$2,'Attendance Dump'!$E$1:$AI$1,0)
),
INDEX('Active Hour''s Dump'!$D$3:$AH$337,
MATCH($C191,'Active Hour''s Dump'!$A$3:$A$337,0),
MATCH(BK$2,'Active Hour''s Dump'!$D$2:$AH$2,0)
))),"")</f>
        <v>P</v>
      </c>
      <c r="BL191" s="54">
        <f>_xlfn.IFNA(IF(BL$3="Productivity",
INDEX('Productivity Dump'!$E$4:$AJ$500,
MATCH($A191,'Productivity Dump'!$A$4:$A$500,0),
MATCH(BL$2,'Productivity Dump'!$E$3:$AJ$3,0)
),
IF(BL$3="Attendance",
INDEX('Attendance Dump'!$E$2:$AI$400,
MATCH($A191,'Attendance Dump'!$B$2:$B$400,0),
MATCH(BL$2,'Attendance Dump'!$E$1:$AI$1,0)
),
INDEX('Active Hour''s Dump'!$D$3:$AH$337,
MATCH($C191,'Active Hour''s Dump'!$A$3:$A$337,0),
MATCH(BL$2,'Active Hour''s Dump'!$D$2:$AH$2,0)
))),"")</f>
        <v>5.0833333333333304</v>
      </c>
      <c r="BM191" s="13">
        <f>_xlfn.IFNA(IF(BM$3="Productivity",
INDEX('Productivity Dump'!$E$4:$AJ$500,
MATCH($A191,'Productivity Dump'!$A$4:$A$500,0),
MATCH(BM$2,'Productivity Dump'!$E$3:$AJ$3,0)
),
IF(BM$3="Attendance",
INDEX('Attendance Dump'!$E$2:$AI$400,
MATCH($A191,'Attendance Dump'!$B$2:$B$400,0),
MATCH(BM$2,'Attendance Dump'!$E$1:$AI$1,0)
),
INDEX('Active Hour''s Dump'!$D$3:$AH$337,
MATCH($C191,'Active Hour''s Dump'!$A$3:$A$337,0),
MATCH(BM$2,'Active Hour''s Dump'!$D$2:$AH$2,0)
))),"")</f>
        <v>1392.7619999999999</v>
      </c>
      <c r="BN191" s="13" t="str">
        <f>_xlfn.IFNA(IF(BN$3="Productivity",
INDEX('Productivity Dump'!$E$4:$AJ$500,
MATCH($A191,'Productivity Dump'!$A$4:$A$500,0),
MATCH(BN$2,'Productivity Dump'!$E$3:$AJ$3,0)
),
IF(BN$3="Attendance",
INDEX('Attendance Dump'!$E$2:$AI$400,
MATCH($A191,'Attendance Dump'!$B$2:$B$400,0),
MATCH(BN$2,'Attendance Dump'!$E$1:$AI$1,0)
),
INDEX('Active Hour''s Dump'!$D$3:$AH$337,
MATCH($C191,'Active Hour''s Dump'!$A$3:$A$337,0),
MATCH(BN$2,'Active Hour''s Dump'!$D$2:$AH$2,0)
))),"")</f>
        <v>P</v>
      </c>
      <c r="BO191" s="54">
        <f>_xlfn.IFNA(IF(BO$3="Productivity",
INDEX('Productivity Dump'!$E$4:$AJ$500,
MATCH($A191,'Productivity Dump'!$A$4:$A$500,0),
MATCH(BO$2,'Productivity Dump'!$E$3:$AJ$3,0)
),
IF(BO$3="Attendance",
INDEX('Attendance Dump'!$E$2:$AI$400,
MATCH($A191,'Attendance Dump'!$B$2:$B$400,0),
MATCH(BO$2,'Attendance Dump'!$E$1:$AI$1,0)
),
INDEX('Active Hour''s Dump'!$D$3:$AH$337,
MATCH($C191,'Active Hour''s Dump'!$A$3:$A$337,0),
MATCH(BO$2,'Active Hour''s Dump'!$D$2:$AH$2,0)
))),"")</f>
        <v>8.1666666666666696</v>
      </c>
      <c r="BP191" s="13">
        <f>_xlfn.IFNA(IF(BP$3="Productivity",
INDEX('Productivity Dump'!$E$4:$AJ$500,
MATCH($A191,'Productivity Dump'!$A$4:$A$500,0),
MATCH(BP$2,'Productivity Dump'!$E$3:$AJ$3,0)
),
IF(BP$3="Attendance",
INDEX('Attendance Dump'!$E$2:$AI$400,
MATCH($A191,'Attendance Dump'!$B$2:$B$400,0),
MATCH(BP$2,'Attendance Dump'!$E$1:$AI$1,0)
),
INDEX('Active Hour''s Dump'!$D$3:$AH$337,
MATCH($C191,'Active Hour''s Dump'!$A$3:$A$337,0),
MATCH(BP$2,'Active Hour''s Dump'!$D$2:$AH$2,0)
))),"")</f>
        <v>1407.7520000000002</v>
      </c>
      <c r="BQ191" s="13" t="str">
        <f>_xlfn.IFNA(IF(BQ$3="Productivity",
INDEX('Productivity Dump'!$E$4:$AJ$500,
MATCH($A191,'Productivity Dump'!$A$4:$A$500,0),
MATCH(BQ$2,'Productivity Dump'!$E$3:$AJ$3,0)
),
IF(BQ$3="Attendance",
INDEX('Attendance Dump'!$E$2:$AI$400,
MATCH($A191,'Attendance Dump'!$B$2:$B$400,0),
MATCH(BQ$2,'Attendance Dump'!$E$1:$AI$1,0)
),
INDEX('Active Hour''s Dump'!$D$3:$AH$337,
MATCH($C191,'Active Hour''s Dump'!$A$3:$A$337,0),
MATCH(BQ$2,'Active Hour''s Dump'!$D$2:$AH$2,0)
))),"")</f>
        <v>P</v>
      </c>
      <c r="BR191" s="54">
        <f>_xlfn.IFNA(IF(BR$3="Productivity",
INDEX('Productivity Dump'!$E$4:$AJ$500,
MATCH($A191,'Productivity Dump'!$A$4:$A$500,0),
MATCH(BR$2,'Productivity Dump'!$E$3:$AJ$3,0)
),
IF(BR$3="Attendance",
INDEX('Attendance Dump'!$E$2:$AI$400,
MATCH($A191,'Attendance Dump'!$B$2:$B$400,0),
MATCH(BR$2,'Attendance Dump'!$E$1:$AI$1,0)
),
INDEX('Active Hour''s Dump'!$D$3:$AH$337,
MATCH($C191,'Active Hour''s Dump'!$A$3:$A$337,0),
MATCH(BR$2,'Active Hour''s Dump'!$D$2:$AH$2,0)
))),"")</f>
        <v>6.6666666666666696</v>
      </c>
      <c r="BS191" s="13">
        <f>_xlfn.IFNA(IF(BS$3="Productivity",
INDEX('Productivity Dump'!$E$4:$AJ$500,
MATCH($A191,'Productivity Dump'!$A$4:$A$500,0),
MATCH(BS$2,'Productivity Dump'!$E$3:$AJ$3,0)
),
IF(BS$3="Attendance",
INDEX('Attendance Dump'!$E$2:$AI$400,
MATCH($A191,'Attendance Dump'!$B$2:$B$400,0),
MATCH(BS$2,'Attendance Dump'!$E$1:$AI$1,0)
),
INDEX('Active Hour''s Dump'!$D$3:$AH$337,
MATCH($C191,'Active Hour''s Dump'!$A$3:$A$337,0),
MATCH(BS$2,'Active Hour''s Dump'!$D$2:$AH$2,0)
))),"")</f>
        <v>0</v>
      </c>
      <c r="BT191" s="13" t="str">
        <f>_xlfn.IFNA(IF(BT$3="Productivity",
INDEX('Productivity Dump'!$E$4:$AJ$500,
MATCH($A191,'Productivity Dump'!$A$4:$A$500,0),
MATCH(BT$2,'Productivity Dump'!$E$3:$AJ$3,0)
),
IF(BT$3="Attendance",
INDEX('Attendance Dump'!$E$2:$AI$400,
MATCH($A191,'Attendance Dump'!$B$2:$B$400,0),
MATCH(BT$2,'Attendance Dump'!$E$1:$AI$1,0)
),
INDEX('Active Hour''s Dump'!$D$3:$AH$337,
MATCH($C191,'Active Hour''s Dump'!$A$3:$A$337,0),
MATCH(BT$2,'Active Hour''s Dump'!$D$2:$AH$2,0)
))),"")</f>
        <v>H</v>
      </c>
      <c r="BU191" s="54">
        <f>_xlfn.IFNA(IF(BU$3="Productivity",
INDEX('Productivity Dump'!$E$4:$AJ$500,
MATCH($A191,'Productivity Dump'!$A$4:$A$500,0),
MATCH(BU$2,'Productivity Dump'!$E$3:$AJ$3,0)
),
IF(BU$3="Attendance",
INDEX('Attendance Dump'!$E$2:$AI$400,
MATCH($A191,'Attendance Dump'!$B$2:$B$400,0),
MATCH(BU$2,'Attendance Dump'!$E$1:$AI$1,0)
),
INDEX('Active Hour''s Dump'!$D$3:$AH$337,
MATCH($C191,'Active Hour''s Dump'!$A$3:$A$337,0),
MATCH(BU$2,'Active Hour''s Dump'!$D$2:$AH$2,0)
))),"")</f>
        <v>0</v>
      </c>
      <c r="BV191" s="13">
        <f>_xlfn.IFNA(IF(BV$3="Productivity",
INDEX('Productivity Dump'!$E$4:$AJ$500,
MATCH($A191,'Productivity Dump'!$A$4:$A$500,0),
MATCH(BV$2,'Productivity Dump'!$E$3:$AJ$3,0)
),
IF(BV$3="Attendance",
INDEX('Attendance Dump'!$E$2:$AI$400,
MATCH($A191,'Attendance Dump'!$B$2:$B$400,0),
MATCH(BV$2,'Attendance Dump'!$E$1:$AI$1,0)
),
INDEX('Active Hour''s Dump'!$D$3:$AH$337,
MATCH($C191,'Active Hour''s Dump'!$A$3:$A$337,0),
MATCH(BV$2,'Active Hour''s Dump'!$D$2:$AH$2,0)
))),"")</f>
        <v>1322.3020000000001</v>
      </c>
      <c r="BW191" s="13" t="str">
        <f>_xlfn.IFNA(IF(BW$3="Productivity",
INDEX('Productivity Dump'!$E$4:$AJ$500,
MATCH($A191,'Productivity Dump'!$A$4:$A$500,0),
MATCH(BW$2,'Productivity Dump'!$E$3:$AJ$3,0)
),
IF(BW$3="Attendance",
INDEX('Attendance Dump'!$E$2:$AI$400,
MATCH($A191,'Attendance Dump'!$B$2:$B$400,0),
MATCH(BW$2,'Attendance Dump'!$E$1:$AI$1,0)
),
INDEX('Active Hour''s Dump'!$D$3:$AH$337,
MATCH($C191,'Active Hour''s Dump'!$A$3:$A$337,0),
MATCH(BW$2,'Active Hour''s Dump'!$D$2:$AH$2,0)
))),"")</f>
        <v>P</v>
      </c>
      <c r="BX191" s="54">
        <f>_xlfn.IFNA(IF(BX$3="Productivity",
INDEX('Productivity Dump'!$E$4:$AJ$500,
MATCH($A191,'Productivity Dump'!$A$4:$A$500,0),
MATCH(BX$2,'Productivity Dump'!$E$3:$AJ$3,0)
),
IF(BX$3="Attendance",
INDEX('Attendance Dump'!$E$2:$AI$400,
MATCH($A191,'Attendance Dump'!$B$2:$B$400,0),
MATCH(BX$2,'Attendance Dump'!$E$1:$AI$1,0)
),
INDEX('Active Hour''s Dump'!$D$3:$AH$337,
MATCH($C191,'Active Hour''s Dump'!$A$3:$A$337,0),
MATCH(BX$2,'Active Hour''s Dump'!$D$2:$AH$2,0)
))),"")</f>
        <v>5.9166666666666696</v>
      </c>
      <c r="BY191" s="13">
        <f>_xlfn.IFNA(IF(BY$3="Productivity",
INDEX('Productivity Dump'!$E$4:$AJ$500,
MATCH($A191,'Productivity Dump'!$A$4:$A$500,0),
MATCH(BY$2,'Productivity Dump'!$E$3:$AJ$3,0)
),
IF(BY$3="Attendance",
INDEX('Attendance Dump'!$E$2:$AI$400,
MATCH($A191,'Attendance Dump'!$B$2:$B$400,0),
MATCH(BY$2,'Attendance Dump'!$E$1:$AI$1,0)
),
INDEX('Active Hour''s Dump'!$D$3:$AH$337,
MATCH($C191,'Active Hour''s Dump'!$A$3:$A$337,0),
MATCH(BY$2,'Active Hour''s Dump'!$D$2:$AH$2,0)
))),"")</f>
        <v>248.79900000000004</v>
      </c>
      <c r="BZ191" s="13" t="str">
        <f>_xlfn.IFNA(IF(BZ$3="Productivity",
INDEX('Productivity Dump'!$E$4:$AJ$500,
MATCH($A191,'Productivity Dump'!$A$4:$A$500,0),
MATCH(BZ$2,'Productivity Dump'!$E$3:$AJ$3,0)
),
IF(BZ$3="Attendance",
INDEX('Attendance Dump'!$E$2:$AI$400,
MATCH($A191,'Attendance Dump'!$B$2:$B$400,0),
MATCH(BZ$2,'Attendance Dump'!$E$1:$AI$1,0)
),
INDEX('Active Hour''s Dump'!$D$3:$AH$337,
MATCH($C191,'Active Hour''s Dump'!$A$3:$A$337,0),
MATCH(BZ$2,'Active Hour''s Dump'!$D$2:$AH$2,0)
))),"")</f>
        <v>P</v>
      </c>
      <c r="CA191" s="54">
        <f>_xlfn.IFNA(IF(CA$3="Productivity",
INDEX('Productivity Dump'!$E$4:$AJ$500,
MATCH($A191,'Productivity Dump'!$A$4:$A$500,0),
MATCH(CA$2,'Productivity Dump'!$E$3:$AJ$3,0)
),
IF(CA$3="Attendance",
INDEX('Attendance Dump'!$E$2:$AI$400,
MATCH($A191,'Attendance Dump'!$B$2:$B$400,0),
MATCH(CA$2,'Attendance Dump'!$E$1:$AI$1,0)
),
INDEX('Active Hour''s Dump'!$D$3:$AH$337,
MATCH($C191,'Active Hour''s Dump'!$A$3:$A$337,0),
MATCH(CA$2,'Active Hour''s Dump'!$D$2:$AH$2,0)
))),"")</f>
        <v>1.1666666666666701</v>
      </c>
      <c r="CB191" s="13">
        <f>_xlfn.IFNA(IF(CB$3="Productivity",
INDEX('Productivity Dump'!$E$4:$AJ$500,
MATCH($A191,'Productivity Dump'!$A$4:$A$500,0),
MATCH(CB$2,'Productivity Dump'!$E$3:$AJ$3,0)
),
IF(CB$3="Attendance",
INDEX('Attendance Dump'!$E$2:$AI$400,
MATCH($A191,'Attendance Dump'!$B$2:$B$400,0),
MATCH(CB$2,'Attendance Dump'!$E$1:$AI$1,0)
),
INDEX('Active Hour''s Dump'!$D$3:$AH$337,
MATCH($C191,'Active Hour''s Dump'!$A$3:$A$337,0),
MATCH(CB$2,'Active Hour''s Dump'!$D$2:$AH$2,0)
))),"")</f>
        <v>0</v>
      </c>
      <c r="CC191" s="13" t="str">
        <f>_xlfn.IFNA(IF(CC$3="Productivity",
INDEX('Productivity Dump'!$E$4:$AJ$500,
MATCH($A191,'Productivity Dump'!$A$4:$A$500,0),
MATCH(CC$2,'Productivity Dump'!$E$3:$AJ$3,0)
),
IF(CC$3="Attendance",
INDEX('Attendance Dump'!$E$2:$AI$400,
MATCH($A191,'Attendance Dump'!$B$2:$B$400,0),
MATCH(CC$2,'Attendance Dump'!$E$1:$AI$1,0)
),
INDEX('Active Hour''s Dump'!$D$3:$AH$337,
MATCH($C191,'Active Hour''s Dump'!$A$3:$A$337,0),
MATCH(CC$2,'Active Hour''s Dump'!$D$2:$AH$2,0)
))),"")</f>
        <v>WO</v>
      </c>
      <c r="CD191" s="54">
        <f>_xlfn.IFNA(IF(CD$3="Productivity",
INDEX('Productivity Dump'!$E$4:$AJ$500,
MATCH($A191,'Productivity Dump'!$A$4:$A$500,0),
MATCH(CD$2,'Productivity Dump'!$E$3:$AJ$3,0)
),
IF(CD$3="Attendance",
INDEX('Attendance Dump'!$E$2:$AI$400,
MATCH($A191,'Attendance Dump'!$B$2:$B$400,0),
MATCH(CD$2,'Attendance Dump'!$E$1:$AI$1,0)
),
INDEX('Active Hour''s Dump'!$D$3:$AH$337,
MATCH($C191,'Active Hour''s Dump'!$A$3:$A$337,0),
MATCH(CD$2,'Active Hour''s Dump'!$D$2:$AH$2,0)
))),"")</f>
        <v>0</v>
      </c>
      <c r="CE191" s="13">
        <f>_xlfn.IFNA(IF(CE$3="Productivity",
INDEX('Productivity Dump'!$E$4:$AJ$500,
MATCH($A191,'Productivity Dump'!$A$4:$A$500,0),
MATCH(CE$2,'Productivity Dump'!$E$3:$AJ$3,0)
),
IF(CE$3="Attendance",
INDEX('Attendance Dump'!$E$2:$AI$400,
MATCH($A191,'Attendance Dump'!$B$2:$B$400,0),
MATCH(CE$2,'Attendance Dump'!$E$1:$AI$1,0)
),
INDEX('Active Hour''s Dump'!$D$3:$AH$337,
MATCH($C191,'Active Hour''s Dump'!$A$3:$A$337,0),
MATCH(CE$2,'Active Hour''s Dump'!$D$2:$AH$2,0)
))),"")</f>
        <v>1084.829</v>
      </c>
      <c r="CF191" s="13" t="str">
        <f>_xlfn.IFNA(IF(CF$3="Productivity",
INDEX('Productivity Dump'!$E$4:$AJ$500,
MATCH($A191,'Productivity Dump'!$A$4:$A$500,0),
MATCH(CF$2,'Productivity Dump'!$E$3:$AJ$3,0)
),
IF(CF$3="Attendance",
INDEX('Attendance Dump'!$E$2:$AI$400,
MATCH($A191,'Attendance Dump'!$B$2:$B$400,0),
MATCH(CF$2,'Attendance Dump'!$E$1:$AI$1,0)
),
INDEX('Active Hour''s Dump'!$D$3:$AH$337,
MATCH($C191,'Active Hour''s Dump'!$A$3:$A$337,0),
MATCH(CF$2,'Active Hour''s Dump'!$D$2:$AH$2,0)
))),"")</f>
        <v>P</v>
      </c>
      <c r="CG191" s="54">
        <f>_xlfn.IFNA(IF(CG$3="Productivity",
INDEX('Productivity Dump'!$E$4:$AJ$500,
MATCH($A191,'Productivity Dump'!$A$4:$A$500,0),
MATCH(CG$2,'Productivity Dump'!$E$3:$AJ$3,0)
),
IF(CG$3="Attendance",
INDEX('Attendance Dump'!$E$2:$AI$400,
MATCH($A191,'Attendance Dump'!$B$2:$B$400,0),
MATCH(CG$2,'Attendance Dump'!$E$1:$AI$1,0)
),
INDEX('Active Hour''s Dump'!$D$3:$AH$337,
MATCH($C191,'Active Hour''s Dump'!$A$3:$A$337,0),
MATCH(CG$2,'Active Hour''s Dump'!$D$2:$AH$2,0)
))),"")</f>
        <v>5.6666666666666696</v>
      </c>
      <c r="CH191" s="13">
        <f>_xlfn.IFNA(IF(CH$3="Productivity",
INDEX('Productivity Dump'!$E$4:$AJ$500,
MATCH($A191,'Productivity Dump'!$A$4:$A$500,0),
MATCH(CH$2,'Productivity Dump'!$E$3:$AJ$3,0)
),
IF(CH$3="Attendance",
INDEX('Attendance Dump'!$E$2:$AI$400,
MATCH($A191,'Attendance Dump'!$B$2:$B$400,0),
MATCH(CH$2,'Attendance Dump'!$E$1:$AI$1,0)
),
INDEX('Active Hour''s Dump'!$D$3:$AH$337,
MATCH($C191,'Active Hour''s Dump'!$A$3:$A$337,0),
MATCH(CH$2,'Active Hour''s Dump'!$D$2:$AH$2,0)
))),"")</f>
        <v>1524.2400000000007</v>
      </c>
      <c r="CI191" s="13" t="str">
        <f>_xlfn.IFNA(IF(CI$3="Productivity",
INDEX('Productivity Dump'!$E$4:$AJ$500,
MATCH($A191,'Productivity Dump'!$A$4:$A$500,0),
MATCH(CI$2,'Productivity Dump'!$E$3:$AJ$3,0)
),
IF(CI$3="Attendance",
INDEX('Attendance Dump'!$E$2:$AI$400,
MATCH($A191,'Attendance Dump'!$B$2:$B$400,0),
MATCH(CI$2,'Attendance Dump'!$E$1:$AI$1,0)
),
INDEX('Active Hour''s Dump'!$D$3:$AH$337,
MATCH($C191,'Active Hour''s Dump'!$A$3:$A$337,0),
MATCH(CI$2,'Active Hour''s Dump'!$D$2:$AH$2,0)
))),"")</f>
        <v>P</v>
      </c>
      <c r="CJ191" s="54">
        <f>_xlfn.IFNA(IF(CJ$3="Productivity",
INDEX('Productivity Dump'!$E$4:$AJ$500,
MATCH($A191,'Productivity Dump'!$A$4:$A$500,0),
MATCH(CJ$2,'Productivity Dump'!$E$3:$AJ$3,0)
),
IF(CJ$3="Attendance",
INDEX('Attendance Dump'!$E$2:$AI$400,
MATCH($A191,'Attendance Dump'!$B$2:$B$400,0),
MATCH(CJ$2,'Attendance Dump'!$E$1:$AI$1,0)
),
INDEX('Active Hour''s Dump'!$D$3:$AH$337,
MATCH($C191,'Active Hour''s Dump'!$A$3:$A$337,0),
MATCH(CJ$2,'Active Hour''s Dump'!$D$2:$AH$2,0)
))),"")</f>
        <v>8.0833333333333304</v>
      </c>
      <c r="CK191" s="13">
        <f>_xlfn.IFNA(IF(CK$3="Productivity",
INDEX('Productivity Dump'!$E$4:$AJ$500,
MATCH($A191,'Productivity Dump'!$A$4:$A$500,0),
MATCH(CK$2,'Productivity Dump'!$E$3:$AJ$3,0)
),
IF(CK$3="Attendance",
INDEX('Attendance Dump'!$E$2:$AI$400,
MATCH($A191,'Attendance Dump'!$B$2:$B$400,0),
MATCH(CK$2,'Attendance Dump'!$E$1:$AI$1,0)
),
INDEX('Active Hour''s Dump'!$D$3:$AH$337,
MATCH($C191,'Active Hour''s Dump'!$A$3:$A$337,0),
MATCH(CK$2,'Active Hour''s Dump'!$D$2:$AH$2,0)
))),"")</f>
        <v>1392.2920000000004</v>
      </c>
      <c r="CL191" s="13" t="str">
        <f>_xlfn.IFNA(IF(CL$3="Productivity",
INDEX('Productivity Dump'!$E$4:$AJ$500,
MATCH($A191,'Productivity Dump'!$A$4:$A$500,0),
MATCH(CL$2,'Productivity Dump'!$E$3:$AJ$3,0)
),
IF(CL$3="Attendance",
INDEX('Attendance Dump'!$E$2:$AI$400,
MATCH($A191,'Attendance Dump'!$B$2:$B$400,0),
MATCH(CL$2,'Attendance Dump'!$E$1:$AI$1,0)
),
INDEX('Active Hour''s Dump'!$D$3:$AH$337,
MATCH($C191,'Active Hour''s Dump'!$A$3:$A$337,0),
MATCH(CL$2,'Active Hour''s Dump'!$D$2:$AH$2,0)
))),"")</f>
        <v>P</v>
      </c>
      <c r="CM191" s="54">
        <f>_xlfn.IFNA(IF(CM$3="Productivity",
INDEX('Productivity Dump'!$E$4:$AJ$500,
MATCH($A191,'Productivity Dump'!$A$4:$A$500,0),
MATCH(CM$2,'Productivity Dump'!$E$3:$AJ$3,0)
),
IF(CM$3="Attendance",
INDEX('Attendance Dump'!$E$2:$AI$400,
MATCH($A191,'Attendance Dump'!$B$2:$B$400,0),
MATCH(CM$2,'Attendance Dump'!$E$1:$AI$1,0)
),
INDEX('Active Hour''s Dump'!$D$3:$AH$337,
MATCH($C191,'Active Hour''s Dump'!$A$3:$A$337,0),
MATCH(CM$2,'Active Hour''s Dump'!$D$2:$AH$2,0)
))),"")</f>
        <v>7.5833333333333304</v>
      </c>
      <c r="CN191" s="13">
        <f>_xlfn.IFNA(IF(CN$3="Productivity",
INDEX('Productivity Dump'!$E$4:$AJ$500,
MATCH($A191,'Productivity Dump'!$A$4:$A$500,0),
MATCH(CN$2,'Productivity Dump'!$E$3:$AJ$3,0)
),
IF(CN$3="Attendance",
INDEX('Attendance Dump'!$E$2:$AI$400,
MATCH($A191,'Attendance Dump'!$B$2:$B$400,0),
MATCH(CN$2,'Attendance Dump'!$E$1:$AI$1,0)
),
INDEX('Active Hour''s Dump'!$D$3:$AH$337,
MATCH($C191,'Active Hour''s Dump'!$A$3:$A$337,0),
MATCH(CN$2,'Active Hour''s Dump'!$D$2:$AH$2,0)
))),"")</f>
        <v>0</v>
      </c>
      <c r="CO191" s="13">
        <f>_xlfn.IFNA(IF(CO$3="Productivity",
INDEX('Productivity Dump'!$E$4:$AJ$500,
MATCH($A191,'Productivity Dump'!$A$4:$A$500,0),
MATCH(CO$2,'Productivity Dump'!$E$3:$AJ$3,0)
),
IF(CO$3="Attendance",
INDEX('Attendance Dump'!$E$2:$AI$400,
MATCH($A191,'Attendance Dump'!$B$2:$B$400,0),
MATCH(CO$2,'Attendance Dump'!$E$1:$AI$1,0)
),
INDEX('Active Hour''s Dump'!$D$3:$AH$337,
MATCH($C191,'Active Hour''s Dump'!$A$3:$A$337,0),
MATCH(CO$2,'Active Hour''s Dump'!$D$2:$AH$2,0)
))),"")</f>
        <v>0</v>
      </c>
      <c r="CP191" s="54">
        <f>_xlfn.IFNA(IF(CP$3="Productivity",
INDEX('Productivity Dump'!$E$4:$AJ$500,
MATCH($A191,'Productivity Dump'!$A$4:$A$500,0),
MATCH(CP$2,'Productivity Dump'!$E$3:$AJ$3,0)
),
IF(CP$3="Attendance",
INDEX('Attendance Dump'!$E$2:$AI$400,
MATCH($A191,'Attendance Dump'!$B$2:$B$400,0),
MATCH(CP$2,'Attendance Dump'!$E$1:$AI$1,0)
),
INDEX('Active Hour''s Dump'!$D$3:$AH$337,
MATCH($C191,'Active Hour''s Dump'!$A$3:$A$337,0),
MATCH(CP$2,'Active Hour''s Dump'!$D$2:$AH$2,0)
))),"")</f>
        <v>0</v>
      </c>
      <c r="CQ191" s="13">
        <f>_xlfn.IFNA(IF(CQ$3="Productivity",
INDEX('Productivity Dump'!$E$4:$AJ$500,
MATCH($A191,'Productivity Dump'!$A$4:$A$500,0),
MATCH(CQ$2,'Productivity Dump'!$E$3:$AJ$3,0)
),
IF(CQ$3="Attendance",
INDEX('Attendance Dump'!$E$2:$AI$400,
MATCH($A191,'Attendance Dump'!$B$2:$B$400,0),
MATCH(CQ$2,'Attendance Dump'!$E$1:$AI$1,0)
),
INDEX('Active Hour''s Dump'!$D$3:$AH$337,
MATCH($C191,'Active Hour''s Dump'!$A$3:$A$337,0),
MATCH(CQ$2,'Active Hour''s Dump'!$D$2:$AH$2,0)
))),"")</f>
        <v>0</v>
      </c>
      <c r="CR191" s="13">
        <f>_xlfn.IFNA(IF(CR$3="Productivity",
INDEX('Productivity Dump'!$E$4:$AJ$500,
MATCH($A191,'Productivity Dump'!$A$4:$A$500,0),
MATCH(CR$2,'Productivity Dump'!$E$3:$AJ$3,0)
),
IF(CR$3="Attendance",
INDEX('Attendance Dump'!$E$2:$AI$400,
MATCH($A191,'Attendance Dump'!$B$2:$B$400,0),
MATCH(CR$2,'Attendance Dump'!$E$1:$AI$1,0)
),
INDEX('Active Hour''s Dump'!$D$3:$AH$337,
MATCH($C191,'Active Hour''s Dump'!$A$3:$A$337,0),
MATCH(CR$2,'Active Hour''s Dump'!$D$2:$AH$2,0)
))),"")</f>
        <v>0</v>
      </c>
      <c r="CS191" s="54">
        <f>_xlfn.IFNA(IF(CS$3="Productivity",
INDEX('Productivity Dump'!$E$4:$AJ$500,
MATCH($A191,'Productivity Dump'!$A$4:$A$500,0),
MATCH(CS$2,'Productivity Dump'!$E$3:$AJ$3,0)
),
IF(CS$3="Attendance",
INDEX('Attendance Dump'!$E$2:$AI$400,
MATCH($A191,'Attendance Dump'!$B$2:$B$400,0),
MATCH(CS$2,'Attendance Dump'!$E$1:$AI$1,0)
),
INDEX('Active Hour''s Dump'!$D$3:$AH$337,
MATCH($C191,'Active Hour''s Dump'!$A$3:$A$337,0),
MATCH(CS$2,'Active Hour''s Dump'!$D$2:$AH$2,0)
))),"")</f>
        <v>0</v>
      </c>
      <c r="CT191" s="13">
        <f>_xlfn.IFNA(IF(CT$3="Productivity",
INDEX('Productivity Dump'!$E$4:$AJ$500,
MATCH($A191,'Productivity Dump'!$A$4:$A$500,0),
MATCH(CT$2,'Productivity Dump'!$E$3:$AJ$3,0)
),
IF(CT$3="Attendance",
INDEX('Attendance Dump'!$E$2:$AI$400,
MATCH($A191,'Attendance Dump'!$B$2:$B$400,0),
MATCH(CT$2,'Attendance Dump'!$E$1:$AI$1,0)
),
INDEX('Active Hour''s Dump'!$D$3:$AH$337,
MATCH($C191,'Active Hour''s Dump'!$A$3:$A$337,0),
MATCH(CT$2,'Active Hour''s Dump'!$D$2:$AH$2,0)
))),"")</f>
        <v>0</v>
      </c>
      <c r="CU191" s="13">
        <f>_xlfn.IFNA(IF(CU$3="Productivity",
INDEX('Productivity Dump'!$E$4:$AJ$500,
MATCH($A191,'Productivity Dump'!$A$4:$A$500,0),
MATCH(CU$2,'Productivity Dump'!$E$3:$AJ$3,0)
),
IF(CU$3="Attendance",
INDEX('Attendance Dump'!$E$2:$AI$400,
MATCH($A191,'Attendance Dump'!$B$2:$B$400,0),
MATCH(CU$2,'Attendance Dump'!$E$1:$AI$1,0)
),
INDEX('Active Hour''s Dump'!$D$3:$AH$337,
MATCH($C191,'Active Hour''s Dump'!$A$3:$A$337,0),
MATCH(CU$2,'Active Hour''s Dump'!$D$2:$AH$2,0)
))),"")</f>
        <v>0</v>
      </c>
      <c r="CV191" s="54">
        <f>_xlfn.IFNA(IF(CV$3="Productivity",
INDEX('Productivity Dump'!$E$4:$AJ$500,
MATCH($A191,'Productivity Dump'!$A$4:$A$500,0),
MATCH(CV$2,'Productivity Dump'!$E$3:$AJ$3,0)
),
IF(CV$3="Attendance",
INDEX('Attendance Dump'!$E$2:$AI$400,
MATCH($A191,'Attendance Dump'!$B$2:$B$400,0),
MATCH(CV$2,'Attendance Dump'!$E$1:$AI$1,0)
),
INDEX('Active Hour''s Dump'!$D$3:$AH$337,
MATCH($C191,'Active Hour''s Dump'!$A$3:$A$337,0),
MATCH(CV$2,'Active Hour''s Dump'!$D$2:$AH$2,0)
))),"")</f>
        <v>0</v>
      </c>
      <c r="CW191" s="13"/>
      <c r="CX191" s="13"/>
      <c r="CY191" s="54"/>
      <c r="DA191" s="57">
        <f t="shared" si="81"/>
        <v>151.66666666666669</v>
      </c>
      <c r="DB191" s="35">
        <f t="shared" si="82"/>
        <v>28011.397000000004</v>
      </c>
      <c r="DC191" s="35">
        <f t="shared" si="77"/>
        <v>0</v>
      </c>
      <c r="DD191" s="35">
        <f t="shared" ca="1" si="80"/>
        <v>0</v>
      </c>
      <c r="DF191" s="32" cm="1">
        <f t="array" ref="DF191">SUMPRODUCT(
    (MOD(COLUMN(H191:CV191) - COLUMN(H191), 3) = 0) *
    (H191:CV191 = 0) *
    (I191:CW191 = "P") *
    (COUNTIF(UKHoliday, H$2:CV$2) = 0)
)</f>
        <v>0</v>
      </c>
      <c r="DG191" s="33" cm="1">
        <f t="array" ref="DG191">SUMPRODUCT(
  (MOD(COLUMN(H191:CV191) - COLUMN(H191), 3) = 0) *
  (H191:CV191 &gt; 0) *
  (H191:CV191 &lt; 0.5 * IF(((WEEKDAY(H$2:CV$2, 2) = 1) + (WEEKDAY(H$2:CV$2, 2) = 6)), G191, F191)) *
  (I191:CW191 = "P") *
  (COUNTIF(UKHoliday, H$2:CV$2) = 0)
)</f>
        <v>1</v>
      </c>
      <c r="DH191" s="33" cm="1">
        <f t="array" ref="DH191">SUMPRODUCT(
  (MOD(COLUMN(H191:CV191) - COLUMN(H191), 3) = 0) *
  (H191:CV191 &gt; 0.5 * IF(((WEEKDAY(H$2:CV$2, 2) = 1) + (WEEKDAY(H$2:CV$2, 2) = 6)), $G191, $F191)) *
  (H191:CV191 &lt; 0.8 * IF(((WEEKDAY(H$2:CV$2, 2) = 1) + (WEEKDAY(H$2:CV$2, 2) = 6)), $G191, $F191)) *
  (I191:CW191 = "P") *
  (COUNTIF(UKHoliday, H$2:CV$2) = 0)
)</f>
        <v>0</v>
      </c>
      <c r="DI191" s="33" cm="1">
        <f t="array" ref="DI191">SUMPRODUCT(
  (MOD(COLUMN(H191:CV191) - COLUMN(H191), 3) = 0) *
  (H191:CV191 &gt; 0.8 * IF(((WEEKDAY(H$2:CV$2, 2) = 1) + (WEEKDAY(H$2:CV$2, 2) = 6)), $G191, $F191)) *
  (H191:CV191 &lt; 1 * IF(((WEEKDAY(H$2:CV$2, 2) = 1) + (WEEKDAY(H$2:CV$2, 2) = 6)), $G191, $F191)) *
  (I191:CW191 = "P") *
  (COUNTIF(UKHoliday, H$2:CV$2) = 0)
)</f>
        <v>11</v>
      </c>
    </row>
    <row r="192" spans="1:113" x14ac:dyDescent="0.3">
      <c r="A192" s="39" t="s">
        <v>152</v>
      </c>
      <c r="B192" s="39" t="s">
        <v>657</v>
      </c>
      <c r="C192" s="9" t="s">
        <v>658</v>
      </c>
      <c r="D192" s="62" t="s">
        <v>1058</v>
      </c>
      <c r="E192" s="35">
        <v>26487.907199999976</v>
      </c>
      <c r="F192" s="35">
        <f t="shared" si="78"/>
        <v>1324.3953599999988</v>
      </c>
      <c r="G192" s="35">
        <f t="shared" si="79"/>
        <v>662.19767999999942</v>
      </c>
      <c r="H192" s="13">
        <f>_xlfn.IFNA(IF(H$3="Productivity",
INDEX('Productivity Dump'!$E$4:$AJ$500,
MATCH($A192,'Productivity Dump'!$A$4:$A$500,0),
MATCH(H$2,'Productivity Dump'!$E$3:$AJ$3,0)
),
IF(H$3="Attendance",
INDEX('Attendance Dump'!$E$2:$AI$400,
MATCH($A192,'Attendance Dump'!$B$2:$B$400,0),
MATCH(H$2,'Attendance Dump'!$E$1:$AI$1,0)
),
INDEX('Active Hour''s Dump'!$D$3:$AH$337,
MATCH($C192,'Active Hour''s Dump'!$A$3:$A$337,0),
MATCH(H$2,'Active Hour''s Dump'!$D$2:$AH$2,0)
))),"")</f>
        <v>1026.0240000000003</v>
      </c>
      <c r="I192" s="13" t="str">
        <f>_xlfn.IFNA(IF(I$3="Productivity",
INDEX('Productivity Dump'!$E$4:$AJ$500,
MATCH($A192,'Productivity Dump'!$A$4:$A$500,0),
MATCH(I$2,'Productivity Dump'!$E$3:$AJ$3,0)
),
IF(I$3="Attendance",
INDEX('Attendance Dump'!$E$2:$AI$400,
MATCH($A192,'Attendance Dump'!$B$2:$B$400,0),
MATCH(I$2,'Attendance Dump'!$E$1:$AI$1,0)
),
INDEX('Active Hour''s Dump'!$D$3:$AH$337,
MATCH($C192,'Active Hour''s Dump'!$A$3:$A$337,0),
MATCH(I$2,'Active Hour''s Dump'!$D$2:$AH$2,0)
))),"")</f>
        <v>P</v>
      </c>
      <c r="J192" s="54">
        <f>_xlfn.IFNA(IF(J$3="Productivity",
INDEX('Productivity Dump'!$E$4:$AJ$500,
MATCH($A192,'Productivity Dump'!$A$4:$A$500,0),
MATCH(J$2,'Productivity Dump'!$E$3:$AJ$3,0)
),
IF(J$3="Attendance",
INDEX('Attendance Dump'!$E$2:$AI$400,
MATCH($A192,'Attendance Dump'!$B$2:$B$400,0),
MATCH(J$2,'Attendance Dump'!$E$1:$AI$1,0)
),
INDEX('Active Hour''s Dump'!$D$3:$AH$337,
MATCH($C192,'Active Hour''s Dump'!$A$3:$A$337,0),
MATCH(J$2,'Active Hour''s Dump'!$D$2:$AH$2,0)
))),"")</f>
        <v>5.5833333333333304</v>
      </c>
      <c r="K192" s="13">
        <f>_xlfn.IFNA(IF(K$3="Productivity",
INDEX('Productivity Dump'!$E$4:$AJ$500,
MATCH($A192,'Productivity Dump'!$A$4:$A$500,0),
MATCH(K$2,'Productivity Dump'!$E$3:$AJ$3,0)
),
IF(K$3="Attendance",
INDEX('Attendance Dump'!$E$2:$AI$400,
MATCH($A192,'Attendance Dump'!$B$2:$B$400,0),
MATCH(K$2,'Attendance Dump'!$E$1:$AI$1,0)
),
INDEX('Active Hour''s Dump'!$D$3:$AH$337,
MATCH($C192,'Active Hour''s Dump'!$A$3:$A$337,0),
MATCH(K$2,'Active Hour''s Dump'!$D$2:$AH$2,0)
))),"")</f>
        <v>1262.8599999999999</v>
      </c>
      <c r="L192" s="13" t="str">
        <f>_xlfn.IFNA(IF(L$3="Productivity",
INDEX('Productivity Dump'!$E$4:$AJ$500,
MATCH($A192,'Productivity Dump'!$A$4:$A$500,0),
MATCH(L$2,'Productivity Dump'!$E$3:$AJ$3,0)
),
IF(L$3="Attendance",
INDEX('Attendance Dump'!$E$2:$AI$400,
MATCH($A192,'Attendance Dump'!$B$2:$B$400,0),
MATCH(L$2,'Attendance Dump'!$E$1:$AI$1,0)
),
INDEX('Active Hour''s Dump'!$D$3:$AH$337,
MATCH($C192,'Active Hour''s Dump'!$A$3:$A$337,0),
MATCH(L$2,'Active Hour''s Dump'!$D$2:$AH$2,0)
))),"")</f>
        <v>P</v>
      </c>
      <c r="M192" s="54">
        <f>_xlfn.IFNA(IF(M$3="Productivity",
INDEX('Productivity Dump'!$E$4:$AJ$500,
MATCH($A192,'Productivity Dump'!$A$4:$A$500,0),
MATCH(M$2,'Productivity Dump'!$E$3:$AJ$3,0)
),
IF(M$3="Attendance",
INDEX('Attendance Dump'!$E$2:$AI$400,
MATCH($A192,'Attendance Dump'!$B$2:$B$400,0),
MATCH(M$2,'Attendance Dump'!$E$1:$AI$1,0)
),
INDEX('Active Hour''s Dump'!$D$3:$AH$337,
MATCH($C192,'Active Hour''s Dump'!$A$3:$A$337,0),
MATCH(M$2,'Active Hour''s Dump'!$D$2:$AH$2,0)
))),"")</f>
        <v>6.0833333333333304</v>
      </c>
      <c r="N192" s="13">
        <f>_xlfn.IFNA(IF(N$3="Productivity",
INDEX('Productivity Dump'!$E$4:$AJ$500,
MATCH($A192,'Productivity Dump'!$A$4:$A$500,0),
MATCH(N$2,'Productivity Dump'!$E$3:$AJ$3,0)
),
IF(N$3="Attendance",
INDEX('Attendance Dump'!$E$2:$AI$400,
MATCH($A192,'Attendance Dump'!$B$2:$B$400,0),
MATCH(N$2,'Attendance Dump'!$E$1:$AI$1,0)
),
INDEX('Active Hour''s Dump'!$D$3:$AH$337,
MATCH($C192,'Active Hour''s Dump'!$A$3:$A$337,0),
MATCH(N$2,'Active Hour''s Dump'!$D$2:$AH$2,0)
))),"")</f>
        <v>630.84400000000005</v>
      </c>
      <c r="O192" s="13" t="str">
        <f>_xlfn.IFNA(IF(O$3="Productivity",
INDEX('Productivity Dump'!$E$4:$AJ$500,
MATCH($A192,'Productivity Dump'!$A$4:$A$500,0),
MATCH(O$2,'Productivity Dump'!$E$3:$AJ$3,0)
),
IF(O$3="Attendance",
INDEX('Attendance Dump'!$E$2:$AI$400,
MATCH($A192,'Attendance Dump'!$B$2:$B$400,0),
MATCH(O$2,'Attendance Dump'!$E$1:$AI$1,0)
),
INDEX('Active Hour''s Dump'!$D$3:$AH$337,
MATCH($C192,'Active Hour''s Dump'!$A$3:$A$337,0),
MATCH(O$2,'Active Hour''s Dump'!$D$2:$AH$2,0)
))),"")</f>
        <v>P</v>
      </c>
      <c r="P192" s="54">
        <f>_xlfn.IFNA(IF(P$3="Productivity",
INDEX('Productivity Dump'!$E$4:$AJ$500,
MATCH($A192,'Productivity Dump'!$A$4:$A$500,0),
MATCH(P$2,'Productivity Dump'!$E$3:$AJ$3,0)
),
IF(P$3="Attendance",
INDEX('Attendance Dump'!$E$2:$AI$400,
MATCH($A192,'Attendance Dump'!$B$2:$B$400,0),
MATCH(P$2,'Attendance Dump'!$E$1:$AI$1,0)
),
INDEX('Active Hour''s Dump'!$D$3:$AH$337,
MATCH($C192,'Active Hour''s Dump'!$A$3:$A$337,0),
MATCH(P$2,'Active Hour''s Dump'!$D$2:$AH$2,0)
))),"")</f>
        <v>2.9166666666666701</v>
      </c>
      <c r="Q192" s="13">
        <f>_xlfn.IFNA(IF(Q$3="Productivity",
INDEX('Productivity Dump'!$E$4:$AJ$500,
MATCH($A192,'Productivity Dump'!$A$4:$A$500,0),
MATCH(Q$2,'Productivity Dump'!$E$3:$AJ$3,0)
),
IF(Q$3="Attendance",
INDEX('Attendance Dump'!$E$2:$AI$400,
MATCH($A192,'Attendance Dump'!$B$2:$B$400,0),
MATCH(Q$2,'Attendance Dump'!$E$1:$AI$1,0)
),
INDEX('Active Hour''s Dump'!$D$3:$AH$337,
MATCH($C192,'Active Hour''s Dump'!$A$3:$A$337,0),
MATCH(Q$2,'Active Hour''s Dump'!$D$2:$AH$2,0)
))),"")</f>
        <v>0</v>
      </c>
      <c r="R192" s="13" t="str">
        <f>_xlfn.IFNA(IF(R$3="Productivity",
INDEX('Productivity Dump'!$E$4:$AJ$500,
MATCH($A192,'Productivity Dump'!$A$4:$A$500,0),
MATCH(R$2,'Productivity Dump'!$E$3:$AJ$3,0)
),
IF(R$3="Attendance",
INDEX('Attendance Dump'!$E$2:$AI$400,
MATCH($A192,'Attendance Dump'!$B$2:$B$400,0),
MATCH(R$2,'Attendance Dump'!$E$1:$AI$1,0)
),
INDEX('Active Hour''s Dump'!$D$3:$AH$337,
MATCH($C192,'Active Hour''s Dump'!$A$3:$A$337,0),
MATCH(R$2,'Active Hour''s Dump'!$D$2:$AH$2,0)
))),"")</f>
        <v>WO</v>
      </c>
      <c r="S192" s="54">
        <f>_xlfn.IFNA(IF(S$3="Productivity",
INDEX('Productivity Dump'!$E$4:$AJ$500,
MATCH($A192,'Productivity Dump'!$A$4:$A$500,0),
MATCH(S$2,'Productivity Dump'!$E$3:$AJ$3,0)
),
IF(S$3="Attendance",
INDEX('Attendance Dump'!$E$2:$AI$400,
MATCH($A192,'Attendance Dump'!$B$2:$B$400,0),
MATCH(S$2,'Attendance Dump'!$E$1:$AI$1,0)
),
INDEX('Active Hour''s Dump'!$D$3:$AH$337,
MATCH($C192,'Active Hour''s Dump'!$A$3:$A$337,0),
MATCH(S$2,'Active Hour''s Dump'!$D$2:$AH$2,0)
))),"")</f>
        <v>0</v>
      </c>
      <c r="T192" s="13">
        <f>_xlfn.IFNA(IF(T$3="Productivity",
INDEX('Productivity Dump'!$E$4:$AJ$500,
MATCH($A192,'Productivity Dump'!$A$4:$A$500,0),
MATCH(T$2,'Productivity Dump'!$E$3:$AJ$3,0)
),
IF(T$3="Attendance",
INDEX('Attendance Dump'!$E$2:$AI$400,
MATCH($A192,'Attendance Dump'!$B$2:$B$400,0),
MATCH(T$2,'Attendance Dump'!$E$1:$AI$1,0)
),
INDEX('Active Hour''s Dump'!$D$3:$AH$337,
MATCH($C192,'Active Hour''s Dump'!$A$3:$A$337,0),
MATCH(T$2,'Active Hour''s Dump'!$D$2:$AH$2,0)
))),"")</f>
        <v>0</v>
      </c>
      <c r="U192" s="13" t="str">
        <f>_xlfn.IFNA(IF(U$3="Productivity",
INDEX('Productivity Dump'!$E$4:$AJ$500,
MATCH($A192,'Productivity Dump'!$A$4:$A$500,0),
MATCH(U$2,'Productivity Dump'!$E$3:$AJ$3,0)
),
IF(U$3="Attendance",
INDEX('Attendance Dump'!$E$2:$AI$400,
MATCH($A192,'Attendance Dump'!$B$2:$B$400,0),
MATCH(U$2,'Attendance Dump'!$E$1:$AI$1,0)
),
INDEX('Active Hour''s Dump'!$D$3:$AH$337,
MATCH($C192,'Active Hour''s Dump'!$A$3:$A$337,0),
MATCH(U$2,'Active Hour''s Dump'!$D$2:$AH$2,0)
))),"")</f>
        <v>PL</v>
      </c>
      <c r="V192" s="54">
        <f>_xlfn.IFNA(IF(V$3="Productivity",
INDEX('Productivity Dump'!$E$4:$AJ$500,
MATCH($A192,'Productivity Dump'!$A$4:$A$500,0),
MATCH(V$2,'Productivity Dump'!$E$3:$AJ$3,0)
),
IF(V$3="Attendance",
INDEX('Attendance Dump'!$E$2:$AI$400,
MATCH($A192,'Attendance Dump'!$B$2:$B$400,0),
MATCH(V$2,'Attendance Dump'!$E$1:$AI$1,0)
),
INDEX('Active Hour''s Dump'!$D$3:$AH$337,
MATCH($C192,'Active Hour''s Dump'!$A$3:$A$337,0),
MATCH(V$2,'Active Hour''s Dump'!$D$2:$AH$2,0)
))),"")</f>
        <v>0</v>
      </c>
      <c r="W192" s="13">
        <f>_xlfn.IFNA(IF(W$3="Productivity",
INDEX('Productivity Dump'!$E$4:$AJ$500,
MATCH($A192,'Productivity Dump'!$A$4:$A$500,0),
MATCH(W$2,'Productivity Dump'!$E$3:$AJ$3,0)
),
IF(W$3="Attendance",
INDEX('Attendance Dump'!$E$2:$AI$400,
MATCH($A192,'Attendance Dump'!$B$2:$B$400,0),
MATCH(W$2,'Attendance Dump'!$E$1:$AI$1,0)
),
INDEX('Active Hour''s Dump'!$D$3:$AH$337,
MATCH($C192,'Active Hour''s Dump'!$A$3:$A$337,0),
MATCH(W$2,'Active Hour''s Dump'!$D$2:$AH$2,0)
))),"")</f>
        <v>603.91799999999978</v>
      </c>
      <c r="X192" s="13" t="str">
        <f>_xlfn.IFNA(IF(X$3="Productivity",
INDEX('Productivity Dump'!$E$4:$AJ$500,
MATCH($A192,'Productivity Dump'!$A$4:$A$500,0),
MATCH(X$2,'Productivity Dump'!$E$3:$AJ$3,0)
),
IF(X$3="Attendance",
INDEX('Attendance Dump'!$E$2:$AI$400,
MATCH($A192,'Attendance Dump'!$B$2:$B$400,0),
MATCH(X$2,'Attendance Dump'!$E$1:$AI$1,0)
),
INDEX('Active Hour''s Dump'!$D$3:$AH$337,
MATCH($C192,'Active Hour''s Dump'!$A$3:$A$337,0),
MATCH(X$2,'Active Hour''s Dump'!$D$2:$AH$2,0)
))),"")</f>
        <v>PL-HL</v>
      </c>
      <c r="Y192" s="54">
        <f>_xlfn.IFNA(IF(Y$3="Productivity",
INDEX('Productivity Dump'!$E$4:$AJ$500,
MATCH($A192,'Productivity Dump'!$A$4:$A$500,0),
MATCH(Y$2,'Productivity Dump'!$E$3:$AJ$3,0)
),
IF(Y$3="Attendance",
INDEX('Attendance Dump'!$E$2:$AI$400,
MATCH($A192,'Attendance Dump'!$B$2:$B$400,0),
MATCH(Y$2,'Attendance Dump'!$E$1:$AI$1,0)
),
INDEX('Active Hour''s Dump'!$D$3:$AH$337,
MATCH($C192,'Active Hour''s Dump'!$A$3:$A$337,0),
MATCH(Y$2,'Active Hour''s Dump'!$D$2:$AH$2,0)
))),"")</f>
        <v>2.4166666666666701</v>
      </c>
      <c r="Z192" s="13">
        <f>_xlfn.IFNA(IF(Z$3="Productivity",
INDEX('Productivity Dump'!$E$4:$AJ$500,
MATCH($A192,'Productivity Dump'!$A$4:$A$500,0),
MATCH(Z$2,'Productivity Dump'!$E$3:$AJ$3,0)
),
IF(Z$3="Attendance",
INDEX('Attendance Dump'!$E$2:$AI$400,
MATCH($A192,'Attendance Dump'!$B$2:$B$400,0),
MATCH(Z$2,'Attendance Dump'!$E$1:$AI$1,0)
),
INDEX('Active Hour''s Dump'!$D$3:$AH$337,
MATCH($C192,'Active Hour''s Dump'!$A$3:$A$337,0),
MATCH(Z$2,'Active Hour''s Dump'!$D$2:$AH$2,0)
))),"")</f>
        <v>1379.0609999999999</v>
      </c>
      <c r="AA192" s="13" t="str">
        <f>_xlfn.IFNA(IF(AA$3="Productivity",
INDEX('Productivity Dump'!$E$4:$AJ$500,
MATCH($A192,'Productivity Dump'!$A$4:$A$500,0),
MATCH(AA$2,'Productivity Dump'!$E$3:$AJ$3,0)
),
IF(AA$3="Attendance",
INDEX('Attendance Dump'!$E$2:$AI$400,
MATCH($A192,'Attendance Dump'!$B$2:$B$400,0),
MATCH(AA$2,'Attendance Dump'!$E$1:$AI$1,0)
),
INDEX('Active Hour''s Dump'!$D$3:$AH$337,
MATCH($C192,'Active Hour''s Dump'!$A$3:$A$337,0),
MATCH(AA$2,'Active Hour''s Dump'!$D$2:$AH$2,0)
))),"")</f>
        <v>P</v>
      </c>
      <c r="AB192" s="54">
        <f>_xlfn.IFNA(IF(AB$3="Productivity",
INDEX('Productivity Dump'!$E$4:$AJ$500,
MATCH($A192,'Productivity Dump'!$A$4:$A$500,0),
MATCH(AB$2,'Productivity Dump'!$E$3:$AJ$3,0)
),
IF(AB$3="Attendance",
INDEX('Attendance Dump'!$E$2:$AI$400,
MATCH($A192,'Attendance Dump'!$B$2:$B$400,0),
MATCH(AB$2,'Attendance Dump'!$E$1:$AI$1,0)
),
INDEX('Active Hour''s Dump'!$D$3:$AH$337,
MATCH($C192,'Active Hour''s Dump'!$A$3:$A$337,0),
MATCH(AB$2,'Active Hour''s Dump'!$D$2:$AH$2,0)
))),"")</f>
        <v>5.9166666666666696</v>
      </c>
      <c r="AC192" s="13">
        <f>_xlfn.IFNA(IF(AC$3="Productivity",
INDEX('Productivity Dump'!$E$4:$AJ$500,
MATCH($A192,'Productivity Dump'!$A$4:$A$500,0),
MATCH(AC$2,'Productivity Dump'!$E$3:$AJ$3,0)
),
IF(AC$3="Attendance",
INDEX('Attendance Dump'!$E$2:$AI$400,
MATCH($A192,'Attendance Dump'!$B$2:$B$400,0),
MATCH(AC$2,'Attendance Dump'!$E$1:$AI$1,0)
),
INDEX('Active Hour''s Dump'!$D$3:$AH$337,
MATCH($C192,'Active Hour''s Dump'!$A$3:$A$337,0),
MATCH(AC$2,'Active Hour''s Dump'!$D$2:$AH$2,0)
))),"")</f>
        <v>1374.6570000000002</v>
      </c>
      <c r="AD192" s="13" t="str">
        <f>_xlfn.IFNA(IF(AD$3="Productivity",
INDEX('Productivity Dump'!$E$4:$AJ$500,
MATCH($A192,'Productivity Dump'!$A$4:$A$500,0),
MATCH(AD$2,'Productivity Dump'!$E$3:$AJ$3,0)
),
IF(AD$3="Attendance",
INDEX('Attendance Dump'!$E$2:$AI$400,
MATCH($A192,'Attendance Dump'!$B$2:$B$400,0),
MATCH(AD$2,'Attendance Dump'!$E$1:$AI$1,0)
),
INDEX('Active Hour''s Dump'!$D$3:$AH$337,
MATCH($C192,'Active Hour''s Dump'!$A$3:$A$337,0),
MATCH(AD$2,'Active Hour''s Dump'!$D$2:$AH$2,0)
))),"")</f>
        <v>P</v>
      </c>
      <c r="AE192" s="54">
        <f>_xlfn.IFNA(IF(AE$3="Productivity",
INDEX('Productivity Dump'!$E$4:$AJ$500,
MATCH($A192,'Productivity Dump'!$A$4:$A$500,0),
MATCH(AE$2,'Productivity Dump'!$E$3:$AJ$3,0)
),
IF(AE$3="Attendance",
INDEX('Attendance Dump'!$E$2:$AI$400,
MATCH($A192,'Attendance Dump'!$B$2:$B$400,0),
MATCH(AE$2,'Attendance Dump'!$E$1:$AI$1,0)
),
INDEX('Active Hour''s Dump'!$D$3:$AH$337,
MATCH($C192,'Active Hour''s Dump'!$A$3:$A$337,0),
MATCH(AE$2,'Active Hour''s Dump'!$D$2:$AH$2,0)
))),"")</f>
        <v>6.6666666666666696</v>
      </c>
      <c r="AF192" s="13">
        <f>_xlfn.IFNA(IF(AF$3="Productivity",
INDEX('Productivity Dump'!$E$4:$AJ$500,
MATCH($A192,'Productivity Dump'!$A$4:$A$500,0),
MATCH(AF$2,'Productivity Dump'!$E$3:$AJ$3,0)
),
IF(AF$3="Attendance",
INDEX('Attendance Dump'!$E$2:$AI$400,
MATCH($A192,'Attendance Dump'!$B$2:$B$400,0),
MATCH(AF$2,'Attendance Dump'!$E$1:$AI$1,0)
),
INDEX('Active Hour''s Dump'!$D$3:$AH$337,
MATCH($C192,'Active Hour''s Dump'!$A$3:$A$337,0),
MATCH(AF$2,'Active Hour''s Dump'!$D$2:$AH$2,0)
))),"")</f>
        <v>1247.2099999999998</v>
      </c>
      <c r="AG192" s="13" t="str">
        <f>_xlfn.IFNA(IF(AG$3="Productivity",
INDEX('Productivity Dump'!$E$4:$AJ$500,
MATCH($A192,'Productivity Dump'!$A$4:$A$500,0),
MATCH(AG$2,'Productivity Dump'!$E$3:$AJ$3,0)
),
IF(AG$3="Attendance",
INDEX('Attendance Dump'!$E$2:$AI$400,
MATCH($A192,'Attendance Dump'!$B$2:$B$400,0),
MATCH(AG$2,'Attendance Dump'!$E$1:$AI$1,0)
),
INDEX('Active Hour''s Dump'!$D$3:$AH$337,
MATCH($C192,'Active Hour''s Dump'!$A$3:$A$337,0),
MATCH(AG$2,'Active Hour''s Dump'!$D$2:$AH$2,0)
))),"")</f>
        <v>P</v>
      </c>
      <c r="AH192" s="54">
        <f>_xlfn.IFNA(IF(AH$3="Productivity",
INDEX('Productivity Dump'!$E$4:$AJ$500,
MATCH($A192,'Productivity Dump'!$A$4:$A$500,0),
MATCH(AH$2,'Productivity Dump'!$E$3:$AJ$3,0)
),
IF(AH$3="Attendance",
INDEX('Attendance Dump'!$E$2:$AI$400,
MATCH($A192,'Attendance Dump'!$B$2:$B$400,0),
MATCH(AH$2,'Attendance Dump'!$E$1:$AI$1,0)
),
INDEX('Active Hour''s Dump'!$D$3:$AH$337,
MATCH($C192,'Active Hour''s Dump'!$A$3:$A$337,0),
MATCH(AH$2,'Active Hour''s Dump'!$D$2:$AH$2,0)
))),"")</f>
        <v>6.25</v>
      </c>
      <c r="AI192" s="13">
        <f>_xlfn.IFNA(IF(AI$3="Productivity",
INDEX('Productivity Dump'!$E$4:$AJ$500,
MATCH($A192,'Productivity Dump'!$A$4:$A$500,0),
MATCH(AI$2,'Productivity Dump'!$E$3:$AJ$3,0)
),
IF(AI$3="Attendance",
INDEX('Attendance Dump'!$E$2:$AI$400,
MATCH($A192,'Attendance Dump'!$B$2:$B$400,0),
MATCH(AI$2,'Attendance Dump'!$E$1:$AI$1,0)
),
INDEX('Active Hour''s Dump'!$D$3:$AH$337,
MATCH($C192,'Active Hour''s Dump'!$A$3:$A$337,0),
MATCH(AI$2,'Active Hour''s Dump'!$D$2:$AH$2,0)
))),"")</f>
        <v>635.81299999999999</v>
      </c>
      <c r="AJ192" s="13" t="str">
        <f>_xlfn.IFNA(IF(AJ$3="Productivity",
INDEX('Productivity Dump'!$E$4:$AJ$500,
MATCH($A192,'Productivity Dump'!$A$4:$A$500,0),
MATCH(AJ$2,'Productivity Dump'!$E$3:$AJ$3,0)
),
IF(AJ$3="Attendance",
INDEX('Attendance Dump'!$E$2:$AI$400,
MATCH($A192,'Attendance Dump'!$B$2:$B$400,0),
MATCH(AJ$2,'Attendance Dump'!$E$1:$AI$1,0)
),
INDEX('Active Hour''s Dump'!$D$3:$AH$337,
MATCH($C192,'Active Hour''s Dump'!$A$3:$A$337,0),
MATCH(AJ$2,'Active Hour''s Dump'!$D$2:$AH$2,0)
))),"")</f>
        <v>PL-HL</v>
      </c>
      <c r="AK192" s="54">
        <f>_xlfn.IFNA(IF(AK$3="Productivity",
INDEX('Productivity Dump'!$E$4:$AJ$500,
MATCH($A192,'Productivity Dump'!$A$4:$A$500,0),
MATCH(AK$2,'Productivity Dump'!$E$3:$AJ$3,0)
),
IF(AK$3="Attendance",
INDEX('Attendance Dump'!$E$2:$AI$400,
MATCH($A192,'Attendance Dump'!$B$2:$B$400,0),
MATCH(AK$2,'Attendance Dump'!$E$1:$AI$1,0)
),
INDEX('Active Hour''s Dump'!$D$3:$AH$337,
MATCH($C192,'Active Hour''s Dump'!$A$3:$A$337,0),
MATCH(AK$2,'Active Hour''s Dump'!$D$2:$AH$2,0)
))),"")</f>
        <v>3.8333333333333299</v>
      </c>
      <c r="AL192" s="13">
        <f>_xlfn.IFNA(IF(AL$3="Productivity",
INDEX('Productivity Dump'!$E$4:$AJ$500,
MATCH($A192,'Productivity Dump'!$A$4:$A$500,0),
MATCH(AL$2,'Productivity Dump'!$E$3:$AJ$3,0)
),
IF(AL$3="Attendance",
INDEX('Attendance Dump'!$E$2:$AI$400,
MATCH($A192,'Attendance Dump'!$B$2:$B$400,0),
MATCH(AL$2,'Attendance Dump'!$E$1:$AI$1,0)
),
INDEX('Active Hour''s Dump'!$D$3:$AH$337,
MATCH($C192,'Active Hour''s Dump'!$A$3:$A$337,0),
MATCH(AL$2,'Active Hour''s Dump'!$D$2:$AH$2,0)
))),"")</f>
        <v>0</v>
      </c>
      <c r="AM192" s="13" t="str">
        <f>_xlfn.IFNA(IF(AM$3="Productivity",
INDEX('Productivity Dump'!$E$4:$AJ$500,
MATCH($A192,'Productivity Dump'!$A$4:$A$500,0),
MATCH(AM$2,'Productivity Dump'!$E$3:$AJ$3,0)
),
IF(AM$3="Attendance",
INDEX('Attendance Dump'!$E$2:$AI$400,
MATCH($A192,'Attendance Dump'!$B$2:$B$400,0),
MATCH(AM$2,'Attendance Dump'!$E$1:$AI$1,0)
),
INDEX('Active Hour''s Dump'!$D$3:$AH$337,
MATCH($C192,'Active Hour''s Dump'!$A$3:$A$337,0),
MATCH(AM$2,'Active Hour''s Dump'!$D$2:$AH$2,0)
))),"")</f>
        <v>WO</v>
      </c>
      <c r="AN192" s="54">
        <f>_xlfn.IFNA(IF(AN$3="Productivity",
INDEX('Productivity Dump'!$E$4:$AJ$500,
MATCH($A192,'Productivity Dump'!$A$4:$A$500,0),
MATCH(AN$2,'Productivity Dump'!$E$3:$AJ$3,0)
),
IF(AN$3="Attendance",
INDEX('Attendance Dump'!$E$2:$AI$400,
MATCH($A192,'Attendance Dump'!$B$2:$B$400,0),
MATCH(AN$2,'Attendance Dump'!$E$1:$AI$1,0)
),
INDEX('Active Hour''s Dump'!$D$3:$AH$337,
MATCH($C192,'Active Hour''s Dump'!$A$3:$A$337,0),
MATCH(AN$2,'Active Hour''s Dump'!$D$2:$AH$2,0)
))),"")</f>
        <v>0</v>
      </c>
      <c r="AO192" s="13">
        <f>_xlfn.IFNA(IF(AO$3="Productivity",
INDEX('Productivity Dump'!$E$4:$AJ$500,
MATCH($A192,'Productivity Dump'!$A$4:$A$500,0),
MATCH(AO$2,'Productivity Dump'!$E$3:$AJ$3,0)
),
IF(AO$3="Attendance",
INDEX('Attendance Dump'!$E$2:$AI$400,
MATCH($A192,'Attendance Dump'!$B$2:$B$400,0),
MATCH(AO$2,'Attendance Dump'!$E$1:$AI$1,0)
),
INDEX('Active Hour''s Dump'!$D$3:$AH$337,
MATCH($C192,'Active Hour''s Dump'!$A$3:$A$337,0),
MATCH(AO$2,'Active Hour''s Dump'!$D$2:$AH$2,0)
))),"")</f>
        <v>671.06200000000001</v>
      </c>
      <c r="AP192" s="13" t="str">
        <f>_xlfn.IFNA(IF(AP$3="Productivity",
INDEX('Productivity Dump'!$E$4:$AJ$500,
MATCH($A192,'Productivity Dump'!$A$4:$A$500,0),
MATCH(AP$2,'Productivity Dump'!$E$3:$AJ$3,0)
),
IF(AP$3="Attendance",
INDEX('Attendance Dump'!$E$2:$AI$400,
MATCH($A192,'Attendance Dump'!$B$2:$B$400,0),
MATCH(AP$2,'Attendance Dump'!$E$1:$AI$1,0)
),
INDEX('Active Hour''s Dump'!$D$3:$AH$337,
MATCH($C192,'Active Hour''s Dump'!$A$3:$A$337,0),
MATCH(AP$2,'Active Hour''s Dump'!$D$2:$AH$2,0)
))),"")</f>
        <v>P</v>
      </c>
      <c r="AQ192" s="54">
        <f>_xlfn.IFNA(IF(AQ$3="Productivity",
INDEX('Productivity Dump'!$E$4:$AJ$500,
MATCH($A192,'Productivity Dump'!$A$4:$A$500,0),
MATCH(AQ$2,'Productivity Dump'!$E$3:$AJ$3,0)
),
IF(AQ$3="Attendance",
INDEX('Attendance Dump'!$E$2:$AI$400,
MATCH($A192,'Attendance Dump'!$B$2:$B$400,0),
MATCH(AQ$2,'Attendance Dump'!$E$1:$AI$1,0)
),
INDEX('Active Hour''s Dump'!$D$3:$AH$337,
MATCH($C192,'Active Hour''s Dump'!$A$3:$A$337,0),
MATCH(AQ$2,'Active Hour''s Dump'!$D$2:$AH$2,0)
))),"")</f>
        <v>4</v>
      </c>
      <c r="AR192" s="13">
        <f>_xlfn.IFNA(IF(AR$3="Productivity",
INDEX('Productivity Dump'!$E$4:$AJ$500,
MATCH($A192,'Productivity Dump'!$A$4:$A$500,0),
MATCH(AR$2,'Productivity Dump'!$E$3:$AJ$3,0)
),
IF(AR$3="Attendance",
INDEX('Attendance Dump'!$E$2:$AI$400,
MATCH($A192,'Attendance Dump'!$B$2:$B$400,0),
MATCH(AR$2,'Attendance Dump'!$E$1:$AI$1,0)
),
INDEX('Active Hour''s Dump'!$D$3:$AH$337,
MATCH($C192,'Active Hour''s Dump'!$A$3:$A$337,0),
MATCH(AR$2,'Active Hour''s Dump'!$D$2:$AH$2,0)
))),"")</f>
        <v>1457.47</v>
      </c>
      <c r="AS192" s="13" t="str">
        <f>_xlfn.IFNA(IF(AS$3="Productivity",
INDEX('Productivity Dump'!$E$4:$AJ$500,
MATCH($A192,'Productivity Dump'!$A$4:$A$500,0),
MATCH(AS$2,'Productivity Dump'!$E$3:$AJ$3,0)
),
IF(AS$3="Attendance",
INDEX('Attendance Dump'!$E$2:$AI$400,
MATCH($A192,'Attendance Dump'!$B$2:$B$400,0),
MATCH(AS$2,'Attendance Dump'!$E$1:$AI$1,0)
),
INDEX('Active Hour''s Dump'!$D$3:$AH$337,
MATCH($C192,'Active Hour''s Dump'!$A$3:$A$337,0),
MATCH(AS$2,'Active Hour''s Dump'!$D$2:$AH$2,0)
))),"")</f>
        <v>P</v>
      </c>
      <c r="AT192" s="54">
        <f>_xlfn.IFNA(IF(AT$3="Productivity",
INDEX('Productivity Dump'!$E$4:$AJ$500,
MATCH($A192,'Productivity Dump'!$A$4:$A$500,0),
MATCH(AT$2,'Productivity Dump'!$E$3:$AJ$3,0)
),
IF(AT$3="Attendance",
INDEX('Attendance Dump'!$E$2:$AI$400,
MATCH($A192,'Attendance Dump'!$B$2:$B$400,0),
MATCH(AT$2,'Attendance Dump'!$E$1:$AI$1,0)
),
INDEX('Active Hour''s Dump'!$D$3:$AH$337,
MATCH($C192,'Active Hour''s Dump'!$A$3:$A$337,0),
MATCH(AT$2,'Active Hour''s Dump'!$D$2:$AH$2,0)
))),"")</f>
        <v>6.75</v>
      </c>
      <c r="AU192" s="13">
        <f>_xlfn.IFNA(IF(AU$3="Productivity",
INDEX('Productivity Dump'!$E$4:$AJ$500,
MATCH($A192,'Productivity Dump'!$A$4:$A$500,0),
MATCH(AU$2,'Productivity Dump'!$E$3:$AJ$3,0)
),
IF(AU$3="Attendance",
INDEX('Attendance Dump'!$E$2:$AI$400,
MATCH($A192,'Attendance Dump'!$B$2:$B$400,0),
MATCH(AU$2,'Attendance Dump'!$E$1:$AI$1,0)
),
INDEX('Active Hour''s Dump'!$D$3:$AH$337,
MATCH($C192,'Active Hour''s Dump'!$A$3:$A$337,0),
MATCH(AU$2,'Active Hour''s Dump'!$D$2:$AH$2,0)
))),"")</f>
        <v>1026.3359999999998</v>
      </c>
      <c r="AV192" s="13" t="str">
        <f>_xlfn.IFNA(IF(AV$3="Productivity",
INDEX('Productivity Dump'!$E$4:$AJ$500,
MATCH($A192,'Productivity Dump'!$A$4:$A$500,0),
MATCH(AV$2,'Productivity Dump'!$E$3:$AJ$3,0)
),
IF(AV$3="Attendance",
INDEX('Attendance Dump'!$E$2:$AI$400,
MATCH($A192,'Attendance Dump'!$B$2:$B$400,0),
MATCH(AV$2,'Attendance Dump'!$E$1:$AI$1,0)
),
INDEX('Active Hour''s Dump'!$D$3:$AH$337,
MATCH($C192,'Active Hour''s Dump'!$A$3:$A$337,0),
MATCH(AV$2,'Active Hour''s Dump'!$D$2:$AH$2,0)
))),"")</f>
        <v>P</v>
      </c>
      <c r="AW192" s="54">
        <f>_xlfn.IFNA(IF(AW$3="Productivity",
INDEX('Productivity Dump'!$E$4:$AJ$500,
MATCH($A192,'Productivity Dump'!$A$4:$A$500,0),
MATCH(AW$2,'Productivity Dump'!$E$3:$AJ$3,0)
),
IF(AW$3="Attendance",
INDEX('Attendance Dump'!$E$2:$AI$400,
MATCH($A192,'Attendance Dump'!$B$2:$B$400,0),
MATCH(AW$2,'Attendance Dump'!$E$1:$AI$1,0)
),
INDEX('Active Hour''s Dump'!$D$3:$AH$337,
MATCH($C192,'Active Hour''s Dump'!$A$3:$A$337,0),
MATCH(AW$2,'Active Hour''s Dump'!$D$2:$AH$2,0)
))),"")</f>
        <v>4.8333333333333304</v>
      </c>
      <c r="AX192" s="13">
        <f>_xlfn.IFNA(IF(AX$3="Productivity",
INDEX('Productivity Dump'!$E$4:$AJ$500,
MATCH($A192,'Productivity Dump'!$A$4:$A$500,0),
MATCH(AX$2,'Productivity Dump'!$E$3:$AJ$3,0)
),
IF(AX$3="Attendance",
INDEX('Attendance Dump'!$E$2:$AI$400,
MATCH($A192,'Attendance Dump'!$B$2:$B$400,0),
MATCH(AX$2,'Attendance Dump'!$E$1:$AI$1,0)
),
INDEX('Active Hour''s Dump'!$D$3:$AH$337,
MATCH($C192,'Active Hour''s Dump'!$A$3:$A$337,0),
MATCH(AX$2,'Active Hour''s Dump'!$D$2:$AH$2,0)
))),"")</f>
        <v>0</v>
      </c>
      <c r="AY192" s="13" t="str">
        <f>_xlfn.IFNA(IF(AY$3="Productivity",
INDEX('Productivity Dump'!$E$4:$AJ$500,
MATCH($A192,'Productivity Dump'!$A$4:$A$500,0),
MATCH(AY$2,'Productivity Dump'!$E$3:$AJ$3,0)
),
IF(AY$3="Attendance",
INDEX('Attendance Dump'!$E$2:$AI$400,
MATCH($A192,'Attendance Dump'!$B$2:$B$400,0),
MATCH(AY$2,'Attendance Dump'!$E$1:$AI$1,0)
),
INDEX('Active Hour''s Dump'!$D$3:$AH$337,
MATCH($C192,'Active Hour''s Dump'!$A$3:$A$337,0),
MATCH(AY$2,'Active Hour''s Dump'!$D$2:$AH$2,0)
))),"")</f>
        <v>P</v>
      </c>
      <c r="AZ192" s="54">
        <f>_xlfn.IFNA(IF(AZ$3="Productivity",
INDEX('Productivity Dump'!$E$4:$AJ$500,
MATCH($A192,'Productivity Dump'!$A$4:$A$500,0),
MATCH(AZ$2,'Productivity Dump'!$E$3:$AJ$3,0)
),
IF(AZ$3="Attendance",
INDEX('Attendance Dump'!$E$2:$AI$400,
MATCH($A192,'Attendance Dump'!$B$2:$B$400,0),
MATCH(AZ$2,'Attendance Dump'!$E$1:$AI$1,0)
),
INDEX('Active Hour''s Dump'!$D$3:$AH$337,
MATCH($C192,'Active Hour''s Dump'!$A$3:$A$337,0),
MATCH(AZ$2,'Active Hour''s Dump'!$D$2:$AH$2,0)
))),"")</f>
        <v>0</v>
      </c>
      <c r="BA192" s="13">
        <f>_xlfn.IFNA(IF(BA$3="Productivity",
INDEX('Productivity Dump'!$E$4:$AJ$500,
MATCH($A192,'Productivity Dump'!$A$4:$A$500,0),
MATCH(BA$2,'Productivity Dump'!$E$3:$AJ$3,0)
),
IF(BA$3="Attendance",
INDEX('Attendance Dump'!$E$2:$AI$400,
MATCH($A192,'Attendance Dump'!$B$2:$B$400,0),
MATCH(BA$2,'Attendance Dump'!$E$1:$AI$1,0)
),
INDEX('Active Hour''s Dump'!$D$3:$AH$337,
MATCH($C192,'Active Hour''s Dump'!$A$3:$A$337,0),
MATCH(BA$2,'Active Hour''s Dump'!$D$2:$AH$2,0)
))),"")</f>
        <v>1077.7509999999997</v>
      </c>
      <c r="BB192" s="13" t="str">
        <f>_xlfn.IFNA(IF(BB$3="Productivity",
INDEX('Productivity Dump'!$E$4:$AJ$500,
MATCH($A192,'Productivity Dump'!$A$4:$A$500,0),
MATCH(BB$2,'Productivity Dump'!$E$3:$AJ$3,0)
),
IF(BB$3="Attendance",
INDEX('Attendance Dump'!$E$2:$AI$400,
MATCH($A192,'Attendance Dump'!$B$2:$B$400,0),
MATCH(BB$2,'Attendance Dump'!$E$1:$AI$1,0)
),
INDEX('Active Hour''s Dump'!$D$3:$AH$337,
MATCH($C192,'Active Hour''s Dump'!$A$3:$A$337,0),
MATCH(BB$2,'Active Hour''s Dump'!$D$2:$AH$2,0)
))),"")</f>
        <v>P</v>
      </c>
      <c r="BC192" s="54">
        <f>_xlfn.IFNA(IF(BC$3="Productivity",
INDEX('Productivity Dump'!$E$4:$AJ$500,
MATCH($A192,'Productivity Dump'!$A$4:$A$500,0),
MATCH(BC$2,'Productivity Dump'!$E$3:$AJ$3,0)
),
IF(BC$3="Attendance",
INDEX('Attendance Dump'!$E$2:$AI$400,
MATCH($A192,'Attendance Dump'!$B$2:$B$400,0),
MATCH(BC$2,'Attendance Dump'!$E$1:$AI$1,0)
),
INDEX('Active Hour''s Dump'!$D$3:$AH$337,
MATCH($C192,'Active Hour''s Dump'!$A$3:$A$337,0),
MATCH(BC$2,'Active Hour''s Dump'!$D$2:$AH$2,0)
))),"")</f>
        <v>5.75</v>
      </c>
      <c r="BD192" s="13">
        <f>_xlfn.IFNA(IF(BD$3="Productivity",
INDEX('Productivity Dump'!$E$4:$AJ$500,
MATCH($A192,'Productivity Dump'!$A$4:$A$500,0),
MATCH(BD$2,'Productivity Dump'!$E$3:$AJ$3,0)
),
IF(BD$3="Attendance",
INDEX('Attendance Dump'!$E$2:$AI$400,
MATCH($A192,'Attendance Dump'!$B$2:$B$400,0),
MATCH(BD$2,'Attendance Dump'!$E$1:$AI$1,0)
),
INDEX('Active Hour''s Dump'!$D$3:$AH$337,
MATCH($C192,'Active Hour''s Dump'!$A$3:$A$337,0),
MATCH(BD$2,'Active Hour''s Dump'!$D$2:$AH$2,0)
))),"")</f>
        <v>501.39699999999982</v>
      </c>
      <c r="BE192" s="13" t="str">
        <f>_xlfn.IFNA(IF(BE$3="Productivity",
INDEX('Productivity Dump'!$E$4:$AJ$500,
MATCH($A192,'Productivity Dump'!$A$4:$A$500,0),
MATCH(BE$2,'Productivity Dump'!$E$3:$AJ$3,0)
),
IF(BE$3="Attendance",
INDEX('Attendance Dump'!$E$2:$AI$400,
MATCH($A192,'Attendance Dump'!$B$2:$B$400,0),
MATCH(BE$2,'Attendance Dump'!$E$1:$AI$1,0)
),
INDEX('Active Hour''s Dump'!$D$3:$AH$337,
MATCH($C192,'Active Hour''s Dump'!$A$3:$A$337,0),
MATCH(BE$2,'Active Hour''s Dump'!$D$2:$AH$2,0)
))),"")</f>
        <v>P</v>
      </c>
      <c r="BF192" s="54">
        <f>_xlfn.IFNA(IF(BF$3="Productivity",
INDEX('Productivity Dump'!$E$4:$AJ$500,
MATCH($A192,'Productivity Dump'!$A$4:$A$500,0),
MATCH(BF$2,'Productivity Dump'!$E$3:$AJ$3,0)
),
IF(BF$3="Attendance",
INDEX('Attendance Dump'!$E$2:$AI$400,
MATCH($A192,'Attendance Dump'!$B$2:$B$400,0),
MATCH(BF$2,'Attendance Dump'!$E$1:$AI$1,0)
),
INDEX('Active Hour''s Dump'!$D$3:$AH$337,
MATCH($C192,'Active Hour''s Dump'!$A$3:$A$337,0),
MATCH(BF$2,'Active Hour''s Dump'!$D$2:$AH$2,0)
))),"")</f>
        <v>3.1666666666666701</v>
      </c>
      <c r="BG192" s="13">
        <f>_xlfn.IFNA(IF(BG$3="Productivity",
INDEX('Productivity Dump'!$E$4:$AJ$500,
MATCH($A192,'Productivity Dump'!$A$4:$A$500,0),
MATCH(BG$2,'Productivity Dump'!$E$3:$AJ$3,0)
),
IF(BG$3="Attendance",
INDEX('Attendance Dump'!$E$2:$AI$400,
MATCH($A192,'Attendance Dump'!$B$2:$B$400,0),
MATCH(BG$2,'Attendance Dump'!$E$1:$AI$1,0)
),
INDEX('Active Hour''s Dump'!$D$3:$AH$337,
MATCH($C192,'Active Hour''s Dump'!$A$3:$A$337,0),
MATCH(BG$2,'Active Hour''s Dump'!$D$2:$AH$2,0)
))),"")</f>
        <v>0</v>
      </c>
      <c r="BH192" s="13" t="str">
        <f>_xlfn.IFNA(IF(BH$3="Productivity",
INDEX('Productivity Dump'!$E$4:$AJ$500,
MATCH($A192,'Productivity Dump'!$A$4:$A$500,0),
MATCH(BH$2,'Productivity Dump'!$E$3:$AJ$3,0)
),
IF(BH$3="Attendance",
INDEX('Attendance Dump'!$E$2:$AI$400,
MATCH($A192,'Attendance Dump'!$B$2:$B$400,0),
MATCH(BH$2,'Attendance Dump'!$E$1:$AI$1,0)
),
INDEX('Active Hour''s Dump'!$D$3:$AH$337,
MATCH($C192,'Active Hour''s Dump'!$A$3:$A$337,0),
MATCH(BH$2,'Active Hour''s Dump'!$D$2:$AH$2,0)
))),"")</f>
        <v>WO</v>
      </c>
      <c r="BI192" s="54">
        <f>_xlfn.IFNA(IF(BI$3="Productivity",
INDEX('Productivity Dump'!$E$4:$AJ$500,
MATCH($A192,'Productivity Dump'!$A$4:$A$500,0),
MATCH(BI$2,'Productivity Dump'!$E$3:$AJ$3,0)
),
IF(BI$3="Attendance",
INDEX('Attendance Dump'!$E$2:$AI$400,
MATCH($A192,'Attendance Dump'!$B$2:$B$400,0),
MATCH(BI$2,'Attendance Dump'!$E$1:$AI$1,0)
),
INDEX('Active Hour''s Dump'!$D$3:$AH$337,
MATCH($C192,'Active Hour''s Dump'!$A$3:$A$337,0),
MATCH(BI$2,'Active Hour''s Dump'!$D$2:$AH$2,0)
))),"")</f>
        <v>0</v>
      </c>
      <c r="BJ192" s="13">
        <f>_xlfn.IFNA(IF(BJ$3="Productivity",
INDEX('Productivity Dump'!$E$4:$AJ$500,
MATCH($A192,'Productivity Dump'!$A$4:$A$500,0),
MATCH(BJ$2,'Productivity Dump'!$E$3:$AJ$3,0)
),
IF(BJ$3="Attendance",
INDEX('Attendance Dump'!$E$2:$AI$400,
MATCH($A192,'Attendance Dump'!$B$2:$B$400,0),
MATCH(BJ$2,'Attendance Dump'!$E$1:$AI$1,0)
),
INDEX('Active Hour''s Dump'!$D$3:$AH$337,
MATCH($C192,'Active Hour''s Dump'!$A$3:$A$337,0),
MATCH(BJ$2,'Active Hour''s Dump'!$D$2:$AH$2,0)
))),"")</f>
        <v>507</v>
      </c>
      <c r="BK192" s="13" t="str">
        <f>_xlfn.IFNA(IF(BK$3="Productivity",
INDEX('Productivity Dump'!$E$4:$AJ$500,
MATCH($A192,'Productivity Dump'!$A$4:$A$500,0),
MATCH(BK$2,'Productivity Dump'!$E$3:$AJ$3,0)
),
IF(BK$3="Attendance",
INDEX('Attendance Dump'!$E$2:$AI$400,
MATCH($A192,'Attendance Dump'!$B$2:$B$400,0),
MATCH(BK$2,'Attendance Dump'!$E$1:$AI$1,0)
),
INDEX('Active Hour''s Dump'!$D$3:$AH$337,
MATCH($C192,'Active Hour''s Dump'!$A$3:$A$337,0),
MATCH(BK$2,'Active Hour''s Dump'!$D$2:$AH$2,0)
))),"")</f>
        <v>P</v>
      </c>
      <c r="BL192" s="54">
        <f>_xlfn.IFNA(IF(BL$3="Productivity",
INDEX('Productivity Dump'!$E$4:$AJ$500,
MATCH($A192,'Productivity Dump'!$A$4:$A$500,0),
MATCH(BL$2,'Productivity Dump'!$E$3:$AJ$3,0)
),
IF(BL$3="Attendance",
INDEX('Attendance Dump'!$E$2:$AI$400,
MATCH($A192,'Attendance Dump'!$B$2:$B$400,0),
MATCH(BL$2,'Attendance Dump'!$E$1:$AI$1,0)
),
INDEX('Active Hour''s Dump'!$D$3:$AH$337,
MATCH($C192,'Active Hour''s Dump'!$A$3:$A$337,0),
MATCH(BL$2,'Active Hour''s Dump'!$D$2:$AH$2,0)
))),"")</f>
        <v>3.1666666666666701</v>
      </c>
      <c r="BM192" s="13">
        <f>_xlfn.IFNA(IF(BM$3="Productivity",
INDEX('Productivity Dump'!$E$4:$AJ$500,
MATCH($A192,'Productivity Dump'!$A$4:$A$500,0),
MATCH(BM$2,'Productivity Dump'!$E$3:$AJ$3,0)
),
IF(BM$3="Attendance",
INDEX('Attendance Dump'!$E$2:$AI$400,
MATCH($A192,'Attendance Dump'!$B$2:$B$400,0),
MATCH(BM$2,'Attendance Dump'!$E$1:$AI$1,0)
),
INDEX('Active Hour''s Dump'!$D$3:$AH$337,
MATCH($C192,'Active Hour''s Dump'!$A$3:$A$337,0),
MATCH(BM$2,'Active Hour''s Dump'!$D$2:$AH$2,0)
))),"")</f>
        <v>1242.924</v>
      </c>
      <c r="BN192" s="13" t="str">
        <f>_xlfn.IFNA(IF(BN$3="Productivity",
INDEX('Productivity Dump'!$E$4:$AJ$500,
MATCH($A192,'Productivity Dump'!$A$4:$A$500,0),
MATCH(BN$2,'Productivity Dump'!$E$3:$AJ$3,0)
),
IF(BN$3="Attendance",
INDEX('Attendance Dump'!$E$2:$AI$400,
MATCH($A192,'Attendance Dump'!$B$2:$B$400,0),
MATCH(BN$2,'Attendance Dump'!$E$1:$AI$1,0)
),
INDEX('Active Hour''s Dump'!$D$3:$AH$337,
MATCH($C192,'Active Hour''s Dump'!$A$3:$A$337,0),
MATCH(BN$2,'Active Hour''s Dump'!$D$2:$AH$2,0)
))),"")</f>
        <v>P</v>
      </c>
      <c r="BO192" s="54">
        <f>_xlfn.IFNA(IF(BO$3="Productivity",
INDEX('Productivity Dump'!$E$4:$AJ$500,
MATCH($A192,'Productivity Dump'!$A$4:$A$500,0),
MATCH(BO$2,'Productivity Dump'!$E$3:$AJ$3,0)
),
IF(BO$3="Attendance",
INDEX('Attendance Dump'!$E$2:$AI$400,
MATCH($A192,'Attendance Dump'!$B$2:$B$400,0),
MATCH(BO$2,'Attendance Dump'!$E$1:$AI$1,0)
),
INDEX('Active Hour''s Dump'!$D$3:$AH$337,
MATCH($C192,'Active Hour''s Dump'!$A$3:$A$337,0),
MATCH(BO$2,'Active Hour''s Dump'!$D$2:$AH$2,0)
))),"")</f>
        <v>6.5833333333333304</v>
      </c>
      <c r="BP192" s="13">
        <f>_xlfn.IFNA(IF(BP$3="Productivity",
INDEX('Productivity Dump'!$E$4:$AJ$500,
MATCH($A192,'Productivity Dump'!$A$4:$A$500,0),
MATCH(BP$2,'Productivity Dump'!$E$3:$AJ$3,0)
),
IF(BP$3="Attendance",
INDEX('Attendance Dump'!$E$2:$AI$400,
MATCH($A192,'Attendance Dump'!$B$2:$B$400,0),
MATCH(BP$2,'Attendance Dump'!$E$1:$AI$1,0)
),
INDEX('Active Hour''s Dump'!$D$3:$AH$337,
MATCH($C192,'Active Hour''s Dump'!$A$3:$A$337,0),
MATCH(BP$2,'Active Hour''s Dump'!$D$2:$AH$2,0)
))),"")</f>
        <v>1141.3050000000001</v>
      </c>
      <c r="BQ192" s="13" t="str">
        <f>_xlfn.IFNA(IF(BQ$3="Productivity",
INDEX('Productivity Dump'!$E$4:$AJ$500,
MATCH($A192,'Productivity Dump'!$A$4:$A$500,0),
MATCH(BQ$2,'Productivity Dump'!$E$3:$AJ$3,0)
),
IF(BQ$3="Attendance",
INDEX('Attendance Dump'!$E$2:$AI$400,
MATCH($A192,'Attendance Dump'!$B$2:$B$400,0),
MATCH(BQ$2,'Attendance Dump'!$E$1:$AI$1,0)
),
INDEX('Active Hour''s Dump'!$D$3:$AH$337,
MATCH($C192,'Active Hour''s Dump'!$A$3:$A$337,0),
MATCH(BQ$2,'Active Hour''s Dump'!$D$2:$AH$2,0)
))),"")</f>
        <v>P</v>
      </c>
      <c r="BR192" s="54">
        <f>_xlfn.IFNA(IF(BR$3="Productivity",
INDEX('Productivity Dump'!$E$4:$AJ$500,
MATCH($A192,'Productivity Dump'!$A$4:$A$500,0),
MATCH(BR$2,'Productivity Dump'!$E$3:$AJ$3,0)
),
IF(BR$3="Attendance",
INDEX('Attendance Dump'!$E$2:$AI$400,
MATCH($A192,'Attendance Dump'!$B$2:$B$400,0),
MATCH(BR$2,'Attendance Dump'!$E$1:$AI$1,0)
),
INDEX('Active Hour''s Dump'!$D$3:$AH$337,
MATCH($C192,'Active Hour''s Dump'!$A$3:$A$337,0),
MATCH(BR$2,'Active Hour''s Dump'!$D$2:$AH$2,0)
))),"")</f>
        <v>6.3333333333333304</v>
      </c>
      <c r="BS192" s="13">
        <f>_xlfn.IFNA(IF(BS$3="Productivity",
INDEX('Productivity Dump'!$E$4:$AJ$500,
MATCH($A192,'Productivity Dump'!$A$4:$A$500,0),
MATCH(BS$2,'Productivity Dump'!$E$3:$AJ$3,0)
),
IF(BS$3="Attendance",
INDEX('Attendance Dump'!$E$2:$AI$400,
MATCH($A192,'Attendance Dump'!$B$2:$B$400,0),
MATCH(BS$2,'Attendance Dump'!$E$1:$AI$1,0)
),
INDEX('Active Hour''s Dump'!$D$3:$AH$337,
MATCH($C192,'Active Hour''s Dump'!$A$3:$A$337,0),
MATCH(BS$2,'Active Hour''s Dump'!$D$2:$AH$2,0)
))),"")</f>
        <v>1073.393</v>
      </c>
      <c r="BT192" s="13" t="str">
        <f>_xlfn.IFNA(IF(BT$3="Productivity",
INDEX('Productivity Dump'!$E$4:$AJ$500,
MATCH($A192,'Productivity Dump'!$A$4:$A$500,0),
MATCH(BT$2,'Productivity Dump'!$E$3:$AJ$3,0)
),
IF(BT$3="Attendance",
INDEX('Attendance Dump'!$E$2:$AI$400,
MATCH($A192,'Attendance Dump'!$B$2:$B$400,0),
MATCH(BT$2,'Attendance Dump'!$E$1:$AI$1,0)
),
INDEX('Active Hour''s Dump'!$D$3:$AH$337,
MATCH($C192,'Active Hour''s Dump'!$A$3:$A$337,0),
MATCH(BT$2,'Active Hour''s Dump'!$D$2:$AH$2,0)
))),"")</f>
        <v>H</v>
      </c>
      <c r="BU192" s="54">
        <f>_xlfn.IFNA(IF(BU$3="Productivity",
INDEX('Productivity Dump'!$E$4:$AJ$500,
MATCH($A192,'Productivity Dump'!$A$4:$A$500,0),
MATCH(BU$2,'Productivity Dump'!$E$3:$AJ$3,0)
),
IF(BU$3="Attendance",
INDEX('Attendance Dump'!$E$2:$AI$400,
MATCH($A192,'Attendance Dump'!$B$2:$B$400,0),
MATCH(BU$2,'Attendance Dump'!$E$1:$AI$1,0)
),
INDEX('Active Hour''s Dump'!$D$3:$AH$337,
MATCH($C192,'Active Hour''s Dump'!$A$3:$A$337,0),
MATCH(BU$2,'Active Hour''s Dump'!$D$2:$AH$2,0)
))),"")</f>
        <v>6.4166666666666696</v>
      </c>
      <c r="BV192" s="13">
        <f>_xlfn.IFNA(IF(BV$3="Productivity",
INDEX('Productivity Dump'!$E$4:$AJ$500,
MATCH($A192,'Productivity Dump'!$A$4:$A$500,0),
MATCH(BV$2,'Productivity Dump'!$E$3:$AJ$3,0)
),
IF(BV$3="Attendance",
INDEX('Attendance Dump'!$E$2:$AI$400,
MATCH($A192,'Attendance Dump'!$B$2:$B$400,0),
MATCH(BV$2,'Attendance Dump'!$E$1:$AI$1,0)
),
INDEX('Active Hour''s Dump'!$D$3:$AH$337,
MATCH($C192,'Active Hour''s Dump'!$A$3:$A$337,0),
MATCH(BV$2,'Active Hour''s Dump'!$D$2:$AH$2,0)
))),"")</f>
        <v>1074.414</v>
      </c>
      <c r="BW192" s="13" t="str">
        <f>_xlfn.IFNA(IF(BW$3="Productivity",
INDEX('Productivity Dump'!$E$4:$AJ$500,
MATCH($A192,'Productivity Dump'!$A$4:$A$500,0),
MATCH(BW$2,'Productivity Dump'!$E$3:$AJ$3,0)
),
IF(BW$3="Attendance",
INDEX('Attendance Dump'!$E$2:$AI$400,
MATCH($A192,'Attendance Dump'!$B$2:$B$400,0),
MATCH(BW$2,'Attendance Dump'!$E$1:$AI$1,0)
),
INDEX('Active Hour''s Dump'!$D$3:$AH$337,
MATCH($C192,'Active Hour''s Dump'!$A$3:$A$337,0),
MATCH(BW$2,'Active Hour''s Dump'!$D$2:$AH$2,0)
))),"")</f>
        <v>P</v>
      </c>
      <c r="BX192" s="54">
        <f>_xlfn.IFNA(IF(BX$3="Productivity",
INDEX('Productivity Dump'!$E$4:$AJ$500,
MATCH($A192,'Productivity Dump'!$A$4:$A$500,0),
MATCH(BX$2,'Productivity Dump'!$E$3:$AJ$3,0)
),
IF(BX$3="Attendance",
INDEX('Attendance Dump'!$E$2:$AI$400,
MATCH($A192,'Attendance Dump'!$B$2:$B$400,0),
MATCH(BX$2,'Attendance Dump'!$E$1:$AI$1,0)
),
INDEX('Active Hour''s Dump'!$D$3:$AH$337,
MATCH($C192,'Active Hour''s Dump'!$A$3:$A$337,0),
MATCH(BX$2,'Active Hour''s Dump'!$D$2:$AH$2,0)
))),"")</f>
        <v>5.8333333333333304</v>
      </c>
      <c r="BY192" s="13">
        <f>_xlfn.IFNA(IF(BY$3="Productivity",
INDEX('Productivity Dump'!$E$4:$AJ$500,
MATCH($A192,'Productivity Dump'!$A$4:$A$500,0),
MATCH(BY$2,'Productivity Dump'!$E$3:$AJ$3,0)
),
IF(BY$3="Attendance",
INDEX('Attendance Dump'!$E$2:$AI$400,
MATCH($A192,'Attendance Dump'!$B$2:$B$400,0),
MATCH(BY$2,'Attendance Dump'!$E$1:$AI$1,0)
),
INDEX('Active Hour''s Dump'!$D$3:$AH$337,
MATCH($C192,'Active Hour''s Dump'!$A$3:$A$337,0),
MATCH(BY$2,'Active Hour''s Dump'!$D$2:$AH$2,0)
))),"")</f>
        <v>244.21700000000004</v>
      </c>
      <c r="BZ192" s="13" t="str">
        <f>_xlfn.IFNA(IF(BZ$3="Productivity",
INDEX('Productivity Dump'!$E$4:$AJ$500,
MATCH($A192,'Productivity Dump'!$A$4:$A$500,0),
MATCH(BZ$2,'Productivity Dump'!$E$3:$AJ$3,0)
),
IF(BZ$3="Attendance",
INDEX('Attendance Dump'!$E$2:$AI$400,
MATCH($A192,'Attendance Dump'!$B$2:$B$400,0),
MATCH(BZ$2,'Attendance Dump'!$E$1:$AI$1,0)
),
INDEX('Active Hour''s Dump'!$D$3:$AH$337,
MATCH($C192,'Active Hour''s Dump'!$A$3:$A$337,0),
MATCH(BZ$2,'Active Hour''s Dump'!$D$2:$AH$2,0)
))),"")</f>
        <v>P</v>
      </c>
      <c r="CA192" s="54">
        <f>_xlfn.IFNA(IF(CA$3="Productivity",
INDEX('Productivity Dump'!$E$4:$AJ$500,
MATCH($A192,'Productivity Dump'!$A$4:$A$500,0),
MATCH(CA$2,'Productivity Dump'!$E$3:$AJ$3,0)
),
IF(CA$3="Attendance",
INDEX('Attendance Dump'!$E$2:$AI$400,
MATCH($A192,'Attendance Dump'!$B$2:$B$400,0),
MATCH(CA$2,'Attendance Dump'!$E$1:$AI$1,0)
),
INDEX('Active Hour''s Dump'!$D$3:$AH$337,
MATCH($C192,'Active Hour''s Dump'!$A$3:$A$337,0),
MATCH(CA$2,'Active Hour''s Dump'!$D$2:$AH$2,0)
))),"")</f>
        <v>1.75</v>
      </c>
      <c r="CB192" s="13">
        <f>_xlfn.IFNA(IF(CB$3="Productivity",
INDEX('Productivity Dump'!$E$4:$AJ$500,
MATCH($A192,'Productivity Dump'!$A$4:$A$500,0),
MATCH(CB$2,'Productivity Dump'!$E$3:$AJ$3,0)
),
IF(CB$3="Attendance",
INDEX('Attendance Dump'!$E$2:$AI$400,
MATCH($A192,'Attendance Dump'!$B$2:$B$400,0),
MATCH(CB$2,'Attendance Dump'!$E$1:$AI$1,0)
),
INDEX('Active Hour''s Dump'!$D$3:$AH$337,
MATCH($C192,'Active Hour''s Dump'!$A$3:$A$337,0),
MATCH(CB$2,'Active Hour''s Dump'!$D$2:$AH$2,0)
))),"")</f>
        <v>0</v>
      </c>
      <c r="CC192" s="13" t="str">
        <f>_xlfn.IFNA(IF(CC$3="Productivity",
INDEX('Productivity Dump'!$E$4:$AJ$500,
MATCH($A192,'Productivity Dump'!$A$4:$A$500,0),
MATCH(CC$2,'Productivity Dump'!$E$3:$AJ$3,0)
),
IF(CC$3="Attendance",
INDEX('Attendance Dump'!$E$2:$AI$400,
MATCH($A192,'Attendance Dump'!$B$2:$B$400,0),
MATCH(CC$2,'Attendance Dump'!$E$1:$AI$1,0)
),
INDEX('Active Hour''s Dump'!$D$3:$AH$337,
MATCH($C192,'Active Hour''s Dump'!$A$3:$A$337,0),
MATCH(CC$2,'Active Hour''s Dump'!$D$2:$AH$2,0)
))),"")</f>
        <v>WO</v>
      </c>
      <c r="CD192" s="54">
        <f>_xlfn.IFNA(IF(CD$3="Productivity",
INDEX('Productivity Dump'!$E$4:$AJ$500,
MATCH($A192,'Productivity Dump'!$A$4:$A$500,0),
MATCH(CD$2,'Productivity Dump'!$E$3:$AJ$3,0)
),
IF(CD$3="Attendance",
INDEX('Attendance Dump'!$E$2:$AI$400,
MATCH($A192,'Attendance Dump'!$B$2:$B$400,0),
MATCH(CD$2,'Attendance Dump'!$E$1:$AI$1,0)
),
INDEX('Active Hour''s Dump'!$D$3:$AH$337,
MATCH($C192,'Active Hour''s Dump'!$A$3:$A$337,0),
MATCH(CD$2,'Active Hour''s Dump'!$D$2:$AH$2,0)
))),"")</f>
        <v>0</v>
      </c>
      <c r="CE192" s="13">
        <f>_xlfn.IFNA(IF(CE$3="Productivity",
INDEX('Productivity Dump'!$E$4:$AJ$500,
MATCH($A192,'Productivity Dump'!$A$4:$A$500,0),
MATCH(CE$2,'Productivity Dump'!$E$3:$AJ$3,0)
),
IF(CE$3="Attendance",
INDEX('Attendance Dump'!$E$2:$AI$400,
MATCH($A192,'Attendance Dump'!$B$2:$B$400,0),
MATCH(CE$2,'Attendance Dump'!$E$1:$AI$1,0)
),
INDEX('Active Hour''s Dump'!$D$3:$AH$337,
MATCH($C192,'Active Hour''s Dump'!$A$3:$A$337,0),
MATCH(CE$2,'Active Hour''s Dump'!$D$2:$AH$2,0)
))),"")</f>
        <v>125.72200000000001</v>
      </c>
      <c r="CF192" s="13" t="str">
        <f>_xlfn.IFNA(IF(CF$3="Productivity",
INDEX('Productivity Dump'!$E$4:$AJ$500,
MATCH($A192,'Productivity Dump'!$A$4:$A$500,0),
MATCH(CF$2,'Productivity Dump'!$E$3:$AJ$3,0)
),
IF(CF$3="Attendance",
INDEX('Attendance Dump'!$E$2:$AI$400,
MATCH($A192,'Attendance Dump'!$B$2:$B$400,0),
MATCH(CF$2,'Attendance Dump'!$E$1:$AI$1,0)
),
INDEX('Active Hour''s Dump'!$D$3:$AH$337,
MATCH($C192,'Active Hour''s Dump'!$A$3:$A$337,0),
MATCH(CF$2,'Active Hour''s Dump'!$D$2:$AH$2,0)
))),"")</f>
        <v>P</v>
      </c>
      <c r="CG192" s="54">
        <f>_xlfn.IFNA(IF(CG$3="Productivity",
INDEX('Productivity Dump'!$E$4:$AJ$500,
MATCH($A192,'Productivity Dump'!$A$4:$A$500,0),
MATCH(CG$2,'Productivity Dump'!$E$3:$AJ$3,0)
),
IF(CG$3="Attendance",
INDEX('Attendance Dump'!$E$2:$AI$400,
MATCH($A192,'Attendance Dump'!$B$2:$B$400,0),
MATCH(CG$2,'Attendance Dump'!$E$1:$AI$1,0)
),
INDEX('Active Hour''s Dump'!$D$3:$AH$337,
MATCH($C192,'Active Hour''s Dump'!$A$3:$A$337,0),
MATCH(CG$2,'Active Hour''s Dump'!$D$2:$AH$2,0)
))),"")</f>
        <v>0.75</v>
      </c>
      <c r="CH192" s="13">
        <f>_xlfn.IFNA(IF(CH$3="Productivity",
INDEX('Productivity Dump'!$E$4:$AJ$500,
MATCH($A192,'Productivity Dump'!$A$4:$A$500,0),
MATCH(CH$2,'Productivity Dump'!$E$3:$AJ$3,0)
),
IF(CH$3="Attendance",
INDEX('Attendance Dump'!$E$2:$AI$400,
MATCH($A192,'Attendance Dump'!$B$2:$B$400,0),
MATCH(CH$2,'Attendance Dump'!$E$1:$AI$1,0)
),
INDEX('Active Hour''s Dump'!$D$3:$AH$337,
MATCH($C192,'Active Hour''s Dump'!$A$3:$A$337,0),
MATCH(CH$2,'Active Hour''s Dump'!$D$2:$AH$2,0)
))),"")</f>
        <v>1046.6450000000002</v>
      </c>
      <c r="CI192" s="13" t="str">
        <f>_xlfn.IFNA(IF(CI$3="Productivity",
INDEX('Productivity Dump'!$E$4:$AJ$500,
MATCH($A192,'Productivity Dump'!$A$4:$A$500,0),
MATCH(CI$2,'Productivity Dump'!$E$3:$AJ$3,0)
),
IF(CI$3="Attendance",
INDEX('Attendance Dump'!$E$2:$AI$400,
MATCH($A192,'Attendance Dump'!$B$2:$B$400,0),
MATCH(CI$2,'Attendance Dump'!$E$1:$AI$1,0)
),
INDEX('Active Hour''s Dump'!$D$3:$AH$337,
MATCH($C192,'Active Hour''s Dump'!$A$3:$A$337,0),
MATCH(CI$2,'Active Hour''s Dump'!$D$2:$AH$2,0)
))),"")</f>
        <v>P</v>
      </c>
      <c r="CJ192" s="54">
        <f>_xlfn.IFNA(IF(CJ$3="Productivity",
INDEX('Productivity Dump'!$E$4:$AJ$500,
MATCH($A192,'Productivity Dump'!$A$4:$A$500,0),
MATCH(CJ$2,'Productivity Dump'!$E$3:$AJ$3,0)
),
IF(CJ$3="Attendance",
INDEX('Attendance Dump'!$E$2:$AI$400,
MATCH($A192,'Attendance Dump'!$B$2:$B$400,0),
MATCH(CJ$2,'Attendance Dump'!$E$1:$AI$1,0)
),
INDEX('Active Hour''s Dump'!$D$3:$AH$337,
MATCH($C192,'Active Hour''s Dump'!$A$3:$A$337,0),
MATCH(CJ$2,'Active Hour''s Dump'!$D$2:$AH$2,0)
))),"")</f>
        <v>5</v>
      </c>
      <c r="CK192" s="13">
        <f>_xlfn.IFNA(IF(CK$3="Productivity",
INDEX('Productivity Dump'!$E$4:$AJ$500,
MATCH($A192,'Productivity Dump'!$A$4:$A$500,0),
MATCH(CK$2,'Productivity Dump'!$E$3:$AJ$3,0)
),
IF(CK$3="Attendance",
INDEX('Attendance Dump'!$E$2:$AI$400,
MATCH($A192,'Attendance Dump'!$B$2:$B$400,0),
MATCH(CK$2,'Attendance Dump'!$E$1:$AI$1,0)
),
INDEX('Active Hour''s Dump'!$D$3:$AH$337,
MATCH($C192,'Active Hour''s Dump'!$A$3:$A$337,0),
MATCH(CK$2,'Active Hour''s Dump'!$D$2:$AH$2,0)
))),"")</f>
        <v>1057.7259999999999</v>
      </c>
      <c r="CL192" s="13" t="str">
        <f>_xlfn.IFNA(IF(CL$3="Productivity",
INDEX('Productivity Dump'!$E$4:$AJ$500,
MATCH($A192,'Productivity Dump'!$A$4:$A$500,0),
MATCH(CL$2,'Productivity Dump'!$E$3:$AJ$3,0)
),
IF(CL$3="Attendance",
INDEX('Attendance Dump'!$E$2:$AI$400,
MATCH($A192,'Attendance Dump'!$B$2:$B$400,0),
MATCH(CL$2,'Attendance Dump'!$E$1:$AI$1,0)
),
INDEX('Active Hour''s Dump'!$D$3:$AH$337,
MATCH($C192,'Active Hour''s Dump'!$A$3:$A$337,0),
MATCH(CL$2,'Active Hour''s Dump'!$D$2:$AH$2,0)
))),"")</f>
        <v>P</v>
      </c>
      <c r="CM192" s="54">
        <f>_xlfn.IFNA(IF(CM$3="Productivity",
INDEX('Productivity Dump'!$E$4:$AJ$500,
MATCH($A192,'Productivity Dump'!$A$4:$A$500,0),
MATCH(CM$2,'Productivity Dump'!$E$3:$AJ$3,0)
),
IF(CM$3="Attendance",
INDEX('Attendance Dump'!$E$2:$AI$400,
MATCH($A192,'Attendance Dump'!$B$2:$B$400,0),
MATCH(CM$2,'Attendance Dump'!$E$1:$AI$1,0)
),
INDEX('Active Hour''s Dump'!$D$3:$AH$337,
MATCH($C192,'Active Hour''s Dump'!$A$3:$A$337,0),
MATCH(CM$2,'Active Hour''s Dump'!$D$2:$AH$2,0)
))),"")</f>
        <v>5.25</v>
      </c>
      <c r="CN192" s="13">
        <f>_xlfn.IFNA(IF(CN$3="Productivity",
INDEX('Productivity Dump'!$E$4:$AJ$500,
MATCH($A192,'Productivity Dump'!$A$4:$A$500,0),
MATCH(CN$2,'Productivity Dump'!$E$3:$AJ$3,0)
),
IF(CN$3="Attendance",
INDEX('Attendance Dump'!$E$2:$AI$400,
MATCH($A192,'Attendance Dump'!$B$2:$B$400,0),
MATCH(CN$2,'Attendance Dump'!$E$1:$AI$1,0)
),
INDEX('Active Hour''s Dump'!$D$3:$AH$337,
MATCH($C192,'Active Hour''s Dump'!$A$3:$A$337,0),
MATCH(CN$2,'Active Hour''s Dump'!$D$2:$AH$2,0)
))),"")</f>
        <v>0</v>
      </c>
      <c r="CO192" s="13">
        <f>_xlfn.IFNA(IF(CO$3="Productivity",
INDEX('Productivity Dump'!$E$4:$AJ$500,
MATCH($A192,'Productivity Dump'!$A$4:$A$500,0),
MATCH(CO$2,'Productivity Dump'!$E$3:$AJ$3,0)
),
IF(CO$3="Attendance",
INDEX('Attendance Dump'!$E$2:$AI$400,
MATCH($A192,'Attendance Dump'!$B$2:$B$400,0),
MATCH(CO$2,'Attendance Dump'!$E$1:$AI$1,0)
),
INDEX('Active Hour''s Dump'!$D$3:$AH$337,
MATCH($C192,'Active Hour''s Dump'!$A$3:$A$337,0),
MATCH(CO$2,'Active Hour''s Dump'!$D$2:$AH$2,0)
))),"")</f>
        <v>0</v>
      </c>
      <c r="CP192" s="54">
        <f>_xlfn.IFNA(IF(CP$3="Productivity",
INDEX('Productivity Dump'!$E$4:$AJ$500,
MATCH($A192,'Productivity Dump'!$A$4:$A$500,0),
MATCH(CP$2,'Productivity Dump'!$E$3:$AJ$3,0)
),
IF(CP$3="Attendance",
INDEX('Attendance Dump'!$E$2:$AI$400,
MATCH($A192,'Attendance Dump'!$B$2:$B$400,0),
MATCH(CP$2,'Attendance Dump'!$E$1:$AI$1,0)
),
INDEX('Active Hour''s Dump'!$D$3:$AH$337,
MATCH($C192,'Active Hour''s Dump'!$A$3:$A$337,0),
MATCH(CP$2,'Active Hour''s Dump'!$D$2:$AH$2,0)
))),"")</f>
        <v>0</v>
      </c>
      <c r="CQ192" s="13">
        <f>_xlfn.IFNA(IF(CQ$3="Productivity",
INDEX('Productivity Dump'!$E$4:$AJ$500,
MATCH($A192,'Productivity Dump'!$A$4:$A$500,0),
MATCH(CQ$2,'Productivity Dump'!$E$3:$AJ$3,0)
),
IF(CQ$3="Attendance",
INDEX('Attendance Dump'!$E$2:$AI$400,
MATCH($A192,'Attendance Dump'!$B$2:$B$400,0),
MATCH(CQ$2,'Attendance Dump'!$E$1:$AI$1,0)
),
INDEX('Active Hour''s Dump'!$D$3:$AH$337,
MATCH($C192,'Active Hour''s Dump'!$A$3:$A$337,0),
MATCH(CQ$2,'Active Hour''s Dump'!$D$2:$AH$2,0)
))),"")</f>
        <v>0</v>
      </c>
      <c r="CR192" s="13">
        <f>_xlfn.IFNA(IF(CR$3="Productivity",
INDEX('Productivity Dump'!$E$4:$AJ$500,
MATCH($A192,'Productivity Dump'!$A$4:$A$500,0),
MATCH(CR$2,'Productivity Dump'!$E$3:$AJ$3,0)
),
IF(CR$3="Attendance",
INDEX('Attendance Dump'!$E$2:$AI$400,
MATCH($A192,'Attendance Dump'!$B$2:$B$400,0),
MATCH(CR$2,'Attendance Dump'!$E$1:$AI$1,0)
),
INDEX('Active Hour''s Dump'!$D$3:$AH$337,
MATCH($C192,'Active Hour''s Dump'!$A$3:$A$337,0),
MATCH(CR$2,'Active Hour''s Dump'!$D$2:$AH$2,0)
))),"")</f>
        <v>0</v>
      </c>
      <c r="CS192" s="54">
        <f>_xlfn.IFNA(IF(CS$3="Productivity",
INDEX('Productivity Dump'!$E$4:$AJ$500,
MATCH($A192,'Productivity Dump'!$A$4:$A$500,0),
MATCH(CS$2,'Productivity Dump'!$E$3:$AJ$3,0)
),
IF(CS$3="Attendance",
INDEX('Attendance Dump'!$E$2:$AI$400,
MATCH($A192,'Attendance Dump'!$B$2:$B$400,0),
MATCH(CS$2,'Attendance Dump'!$E$1:$AI$1,0)
),
INDEX('Active Hour''s Dump'!$D$3:$AH$337,
MATCH($C192,'Active Hour''s Dump'!$A$3:$A$337,0),
MATCH(CS$2,'Active Hour''s Dump'!$D$2:$AH$2,0)
))),"")</f>
        <v>0</v>
      </c>
      <c r="CT192" s="13">
        <f>_xlfn.IFNA(IF(CT$3="Productivity",
INDEX('Productivity Dump'!$E$4:$AJ$500,
MATCH($A192,'Productivity Dump'!$A$4:$A$500,0),
MATCH(CT$2,'Productivity Dump'!$E$3:$AJ$3,0)
),
IF(CT$3="Attendance",
INDEX('Attendance Dump'!$E$2:$AI$400,
MATCH($A192,'Attendance Dump'!$B$2:$B$400,0),
MATCH(CT$2,'Attendance Dump'!$E$1:$AI$1,0)
),
INDEX('Active Hour''s Dump'!$D$3:$AH$337,
MATCH($C192,'Active Hour''s Dump'!$A$3:$A$337,0),
MATCH(CT$2,'Active Hour''s Dump'!$D$2:$AH$2,0)
))),"")</f>
        <v>0</v>
      </c>
      <c r="CU192" s="13">
        <f>_xlfn.IFNA(IF(CU$3="Productivity",
INDEX('Productivity Dump'!$E$4:$AJ$500,
MATCH($A192,'Productivity Dump'!$A$4:$A$500,0),
MATCH(CU$2,'Productivity Dump'!$E$3:$AJ$3,0)
),
IF(CU$3="Attendance",
INDEX('Attendance Dump'!$E$2:$AI$400,
MATCH($A192,'Attendance Dump'!$B$2:$B$400,0),
MATCH(CU$2,'Attendance Dump'!$E$1:$AI$1,0)
),
INDEX('Active Hour''s Dump'!$D$3:$AH$337,
MATCH($C192,'Active Hour''s Dump'!$A$3:$A$337,0),
MATCH(CU$2,'Active Hour''s Dump'!$D$2:$AH$2,0)
))),"")</f>
        <v>0</v>
      </c>
      <c r="CV192" s="54">
        <f>_xlfn.IFNA(IF(CV$3="Productivity",
INDEX('Productivity Dump'!$E$4:$AJ$500,
MATCH($A192,'Productivity Dump'!$A$4:$A$500,0),
MATCH(CV$2,'Productivity Dump'!$E$3:$AJ$3,0)
),
IF(CV$3="Attendance",
INDEX('Attendance Dump'!$E$2:$AI$400,
MATCH($A192,'Attendance Dump'!$B$2:$B$400,0),
MATCH(CV$2,'Attendance Dump'!$E$1:$AI$1,0)
),
INDEX('Active Hour''s Dump'!$D$3:$AH$337,
MATCH($C192,'Active Hour''s Dump'!$A$3:$A$337,0),
MATCH(CV$2,'Active Hour''s Dump'!$D$2:$AH$2,0)
))),"")</f>
        <v>0</v>
      </c>
      <c r="CW192" s="13"/>
      <c r="CX192" s="13"/>
      <c r="CY192" s="54"/>
      <c r="DA192" s="57">
        <f t="shared" si="81"/>
        <v>105.25</v>
      </c>
      <c r="DB192" s="35">
        <f t="shared" si="82"/>
        <v>20407.749</v>
      </c>
      <c r="DC192" s="35">
        <f t="shared" si="77"/>
        <v>6080.1581999999762</v>
      </c>
      <c r="DD192" s="35">
        <f t="shared" ca="1" si="80"/>
        <v>0</v>
      </c>
      <c r="DF192" s="32" cm="1">
        <f t="array" ref="DF192">SUMPRODUCT(
    (MOD(COLUMN(H192:CV192) - COLUMN(H192), 3) = 0) *
    (H192:CV192 = 0) *
    (I192:CW192 = "P") *
    (COUNTIF(UKHoliday, H$2:CV$2) = 0)
)</f>
        <v>1</v>
      </c>
      <c r="DG192" s="33" cm="1">
        <f t="array" ref="DG192">SUMPRODUCT(
  (MOD(COLUMN(H192:CV192) - COLUMN(H192), 3) = 0) *
  (H192:CV192 &gt; 0) *
  (H192:CV192 &lt; 0.5 * IF(((WEEKDAY(H$2:CV$2, 2) = 1) + (WEEKDAY(H$2:CV$2, 2) = 6)), G192, F192)) *
  (I192:CW192 = "P") *
  (COUNTIF(UKHoliday, H$2:CV$2) = 0)
)</f>
        <v>2</v>
      </c>
      <c r="DH192" s="33" cm="1">
        <f t="array" ref="DH192">SUMPRODUCT(
  (MOD(COLUMN(H192:CV192) - COLUMN(H192), 3) = 0) *
  (H192:CV192 &gt; 0.5 * IF(((WEEKDAY(H$2:CV$2, 2) = 1) + (WEEKDAY(H$2:CV$2, 2) = 6)), $G192, $F192)) *
  (H192:CV192 &lt; 0.8 * IF(((WEEKDAY(H$2:CV$2, 2) = 1) + (WEEKDAY(H$2:CV$2, 2) = 6)), $G192, $F192)) *
  (I192:CW192 = "P") *
  (COUNTIF(UKHoliday, H$2:CV$2) = 0)
)</f>
        <v>6</v>
      </c>
      <c r="DI192" s="33" cm="1">
        <f t="array" ref="DI192">SUMPRODUCT(
  (MOD(COLUMN(H192:CV192) - COLUMN(H192), 3) = 0) *
  (H192:CV192 &gt; 0.8 * IF(((WEEKDAY(H$2:CV$2, 2) = 1) + (WEEKDAY(H$2:CV$2, 2) = 6)), $G192, $F192)) *
  (H192:CV192 &lt; 1 * IF(((WEEKDAY(H$2:CV$2, 2) = 1) + (WEEKDAY(H$2:CV$2, 2) = 6)), $G192, $F192)) *
  (I192:CW192 = "P") *
  (COUNTIF(UKHoliday, H$2:CV$2) = 0)
)</f>
        <v>7</v>
      </c>
    </row>
    <row r="193" spans="1:113" x14ac:dyDescent="0.3">
      <c r="A193" s="39" t="s">
        <v>267</v>
      </c>
      <c r="B193" s="39" t="s">
        <v>561</v>
      </c>
      <c r="C193" s="9" t="s">
        <v>712</v>
      </c>
      <c r="D193" s="62" t="s">
        <v>555</v>
      </c>
      <c r="E193" s="35">
        <v>30000</v>
      </c>
      <c r="F193" s="35">
        <f t="shared" si="78"/>
        <v>1500</v>
      </c>
      <c r="G193" s="35">
        <f t="shared" si="79"/>
        <v>750</v>
      </c>
      <c r="H193" s="13">
        <f>_xlfn.IFNA(IF(H$3="Productivity",
INDEX('Productivity Dump'!$E$4:$AJ$500,
MATCH($A193,'Productivity Dump'!$A$4:$A$500,0),
MATCH(H$2,'Productivity Dump'!$E$3:$AJ$3,0)
),
IF(H$3="Attendance",
INDEX('Attendance Dump'!$E$2:$AI$400,
MATCH($A193,'Attendance Dump'!$B$2:$B$400,0),
MATCH(H$2,'Attendance Dump'!$E$1:$AI$1,0)
),
INDEX('Active Hour''s Dump'!$D$3:$AH$337,
MATCH($C193,'Active Hour''s Dump'!$A$3:$A$337,0),
MATCH(H$2,'Active Hour''s Dump'!$D$2:$AH$2,0)
))),"")</f>
        <v>2087.3070000000002</v>
      </c>
      <c r="I193" s="13" t="str">
        <f>_xlfn.IFNA(IF(I$3="Productivity",
INDEX('Productivity Dump'!$E$4:$AJ$500,
MATCH($A193,'Productivity Dump'!$A$4:$A$500,0),
MATCH(I$2,'Productivity Dump'!$E$3:$AJ$3,0)
),
IF(I$3="Attendance",
INDEX('Attendance Dump'!$E$2:$AI$400,
MATCH($A193,'Attendance Dump'!$B$2:$B$400,0),
MATCH(I$2,'Attendance Dump'!$E$1:$AI$1,0)
),
INDEX('Active Hour''s Dump'!$D$3:$AH$337,
MATCH($C193,'Active Hour''s Dump'!$A$3:$A$337,0),
MATCH(I$2,'Active Hour''s Dump'!$D$2:$AH$2,0)
))),"")</f>
        <v>P</v>
      </c>
      <c r="J193" s="54">
        <f>_xlfn.IFNA(IF(J$3="Productivity",
INDEX('Productivity Dump'!$E$4:$AJ$500,
MATCH($A193,'Productivity Dump'!$A$4:$A$500,0),
MATCH(J$2,'Productivity Dump'!$E$3:$AJ$3,0)
),
IF(J$3="Attendance",
INDEX('Attendance Dump'!$E$2:$AI$400,
MATCH($A193,'Attendance Dump'!$B$2:$B$400,0),
MATCH(J$2,'Attendance Dump'!$E$1:$AI$1,0)
),
INDEX('Active Hour''s Dump'!$D$3:$AH$337,
MATCH($C193,'Active Hour''s Dump'!$A$3:$A$337,0),
MATCH(J$2,'Active Hour''s Dump'!$D$2:$AH$2,0)
))),"")</f>
        <v>10.0833333333333</v>
      </c>
      <c r="K193" s="13">
        <f>_xlfn.IFNA(IF(K$3="Productivity",
INDEX('Productivity Dump'!$E$4:$AJ$500,
MATCH($A193,'Productivity Dump'!$A$4:$A$500,0),
MATCH(K$2,'Productivity Dump'!$E$3:$AJ$3,0)
),
IF(K$3="Attendance",
INDEX('Attendance Dump'!$E$2:$AI$400,
MATCH($A193,'Attendance Dump'!$B$2:$B$400,0),
MATCH(K$2,'Attendance Dump'!$E$1:$AI$1,0)
),
INDEX('Active Hour''s Dump'!$D$3:$AH$337,
MATCH($C193,'Active Hour''s Dump'!$A$3:$A$337,0),
MATCH(K$2,'Active Hour''s Dump'!$D$2:$AH$2,0)
))),"")</f>
        <v>2006.741</v>
      </c>
      <c r="L193" s="13" t="str">
        <f>_xlfn.IFNA(IF(L$3="Productivity",
INDEX('Productivity Dump'!$E$4:$AJ$500,
MATCH($A193,'Productivity Dump'!$A$4:$A$500,0),
MATCH(L$2,'Productivity Dump'!$E$3:$AJ$3,0)
),
IF(L$3="Attendance",
INDEX('Attendance Dump'!$E$2:$AI$400,
MATCH($A193,'Attendance Dump'!$B$2:$B$400,0),
MATCH(L$2,'Attendance Dump'!$E$1:$AI$1,0)
),
INDEX('Active Hour''s Dump'!$D$3:$AH$337,
MATCH($C193,'Active Hour''s Dump'!$A$3:$A$337,0),
MATCH(L$2,'Active Hour''s Dump'!$D$2:$AH$2,0)
))),"")</f>
        <v>P</v>
      </c>
      <c r="M193" s="54">
        <f>_xlfn.IFNA(IF(M$3="Productivity",
INDEX('Productivity Dump'!$E$4:$AJ$500,
MATCH($A193,'Productivity Dump'!$A$4:$A$500,0),
MATCH(M$2,'Productivity Dump'!$E$3:$AJ$3,0)
),
IF(M$3="Attendance",
INDEX('Attendance Dump'!$E$2:$AI$400,
MATCH($A193,'Attendance Dump'!$B$2:$B$400,0),
MATCH(M$2,'Attendance Dump'!$E$1:$AI$1,0)
),
INDEX('Active Hour''s Dump'!$D$3:$AH$337,
MATCH($C193,'Active Hour''s Dump'!$A$3:$A$337,0),
MATCH(M$2,'Active Hour''s Dump'!$D$2:$AH$2,0)
))),"")</f>
        <v>9.3333333333333304</v>
      </c>
      <c r="N193" s="13">
        <f>_xlfn.IFNA(IF(N$3="Productivity",
INDEX('Productivity Dump'!$E$4:$AJ$500,
MATCH($A193,'Productivity Dump'!$A$4:$A$500,0),
MATCH(N$2,'Productivity Dump'!$E$3:$AJ$3,0)
),
IF(N$3="Attendance",
INDEX('Attendance Dump'!$E$2:$AI$400,
MATCH($A193,'Attendance Dump'!$B$2:$B$400,0),
MATCH(N$2,'Attendance Dump'!$E$1:$AI$1,0)
),
INDEX('Active Hour''s Dump'!$D$3:$AH$337,
MATCH($C193,'Active Hour''s Dump'!$A$3:$A$337,0),
MATCH(N$2,'Active Hour''s Dump'!$D$2:$AH$2,0)
))),"")</f>
        <v>50.2</v>
      </c>
      <c r="O193" s="13" t="str">
        <f>_xlfn.IFNA(IF(O$3="Productivity",
INDEX('Productivity Dump'!$E$4:$AJ$500,
MATCH($A193,'Productivity Dump'!$A$4:$A$500,0),
MATCH(O$2,'Productivity Dump'!$E$3:$AJ$3,0)
),
IF(O$3="Attendance",
INDEX('Attendance Dump'!$E$2:$AI$400,
MATCH($A193,'Attendance Dump'!$B$2:$B$400,0),
MATCH(O$2,'Attendance Dump'!$E$1:$AI$1,0)
),
INDEX('Active Hour''s Dump'!$D$3:$AH$337,
MATCH($C193,'Active Hour''s Dump'!$A$3:$A$337,0),
MATCH(O$2,'Active Hour''s Dump'!$D$2:$AH$2,0)
))),"")</f>
        <v>PL</v>
      </c>
      <c r="P193" s="54">
        <f>_xlfn.IFNA(IF(P$3="Productivity",
INDEX('Productivity Dump'!$E$4:$AJ$500,
MATCH($A193,'Productivity Dump'!$A$4:$A$500,0),
MATCH(P$2,'Productivity Dump'!$E$3:$AJ$3,0)
),
IF(P$3="Attendance",
INDEX('Attendance Dump'!$E$2:$AI$400,
MATCH($A193,'Attendance Dump'!$B$2:$B$400,0),
MATCH(P$2,'Attendance Dump'!$E$1:$AI$1,0)
),
INDEX('Active Hour''s Dump'!$D$3:$AH$337,
MATCH($C193,'Active Hour''s Dump'!$A$3:$A$337,0),
MATCH(P$2,'Active Hour''s Dump'!$D$2:$AH$2,0)
))),"")</f>
        <v>0.33333333333333298</v>
      </c>
      <c r="Q193" s="13">
        <f>_xlfn.IFNA(IF(Q$3="Productivity",
INDEX('Productivity Dump'!$E$4:$AJ$500,
MATCH($A193,'Productivity Dump'!$A$4:$A$500,0),
MATCH(Q$2,'Productivity Dump'!$E$3:$AJ$3,0)
),
IF(Q$3="Attendance",
INDEX('Attendance Dump'!$E$2:$AI$400,
MATCH($A193,'Attendance Dump'!$B$2:$B$400,0),
MATCH(Q$2,'Attendance Dump'!$E$1:$AI$1,0)
),
INDEX('Active Hour''s Dump'!$D$3:$AH$337,
MATCH($C193,'Active Hour''s Dump'!$A$3:$A$337,0),
MATCH(Q$2,'Active Hour''s Dump'!$D$2:$AH$2,0)
))),"")</f>
        <v>0</v>
      </c>
      <c r="R193" s="13" t="str">
        <f>_xlfn.IFNA(IF(R$3="Productivity",
INDEX('Productivity Dump'!$E$4:$AJ$500,
MATCH($A193,'Productivity Dump'!$A$4:$A$500,0),
MATCH(R$2,'Productivity Dump'!$E$3:$AJ$3,0)
),
IF(R$3="Attendance",
INDEX('Attendance Dump'!$E$2:$AI$400,
MATCH($A193,'Attendance Dump'!$B$2:$B$400,0),
MATCH(R$2,'Attendance Dump'!$E$1:$AI$1,0)
),
INDEX('Active Hour''s Dump'!$D$3:$AH$337,
MATCH($C193,'Active Hour''s Dump'!$A$3:$A$337,0),
MATCH(R$2,'Active Hour''s Dump'!$D$2:$AH$2,0)
))),"")</f>
        <v>WO</v>
      </c>
      <c r="S193" s="54">
        <f>_xlfn.IFNA(IF(S$3="Productivity",
INDEX('Productivity Dump'!$E$4:$AJ$500,
MATCH($A193,'Productivity Dump'!$A$4:$A$500,0),
MATCH(S$2,'Productivity Dump'!$E$3:$AJ$3,0)
),
IF(S$3="Attendance",
INDEX('Attendance Dump'!$E$2:$AI$400,
MATCH($A193,'Attendance Dump'!$B$2:$B$400,0),
MATCH(S$2,'Attendance Dump'!$E$1:$AI$1,0)
),
INDEX('Active Hour''s Dump'!$D$3:$AH$337,
MATCH($C193,'Active Hour''s Dump'!$A$3:$A$337,0),
MATCH(S$2,'Active Hour''s Dump'!$D$2:$AH$2,0)
))),"")</f>
        <v>0</v>
      </c>
      <c r="T193" s="13">
        <f>_xlfn.IFNA(IF(T$3="Productivity",
INDEX('Productivity Dump'!$E$4:$AJ$500,
MATCH($A193,'Productivity Dump'!$A$4:$A$500,0),
MATCH(T$2,'Productivity Dump'!$E$3:$AJ$3,0)
),
IF(T$3="Attendance",
INDEX('Attendance Dump'!$E$2:$AI$400,
MATCH($A193,'Attendance Dump'!$B$2:$B$400,0),
MATCH(T$2,'Attendance Dump'!$E$1:$AI$1,0)
),
INDEX('Active Hour''s Dump'!$D$3:$AH$337,
MATCH($C193,'Active Hour''s Dump'!$A$3:$A$337,0),
MATCH(T$2,'Active Hour''s Dump'!$D$2:$AH$2,0)
))),"")</f>
        <v>1080.4350000000002</v>
      </c>
      <c r="U193" s="13" t="str">
        <f>_xlfn.IFNA(IF(U$3="Productivity",
INDEX('Productivity Dump'!$E$4:$AJ$500,
MATCH($A193,'Productivity Dump'!$A$4:$A$500,0),
MATCH(U$2,'Productivity Dump'!$E$3:$AJ$3,0)
),
IF(U$3="Attendance",
INDEX('Attendance Dump'!$E$2:$AI$400,
MATCH($A193,'Attendance Dump'!$B$2:$B$400,0),
MATCH(U$2,'Attendance Dump'!$E$1:$AI$1,0)
),
INDEX('Active Hour''s Dump'!$D$3:$AH$337,
MATCH($C193,'Active Hour''s Dump'!$A$3:$A$337,0),
MATCH(U$2,'Active Hour''s Dump'!$D$2:$AH$2,0)
))),"")</f>
        <v>P</v>
      </c>
      <c r="V193" s="54">
        <f>_xlfn.IFNA(IF(V$3="Productivity",
INDEX('Productivity Dump'!$E$4:$AJ$500,
MATCH($A193,'Productivity Dump'!$A$4:$A$500,0),
MATCH(V$2,'Productivity Dump'!$E$3:$AJ$3,0)
),
IF(V$3="Attendance",
INDEX('Attendance Dump'!$E$2:$AI$400,
MATCH($A193,'Attendance Dump'!$B$2:$B$400,0),
MATCH(V$2,'Attendance Dump'!$E$1:$AI$1,0)
),
INDEX('Active Hour''s Dump'!$D$3:$AH$337,
MATCH($C193,'Active Hour''s Dump'!$A$3:$A$337,0),
MATCH(V$2,'Active Hour''s Dump'!$D$2:$AH$2,0)
))),"")</f>
        <v>6.4166666666666696</v>
      </c>
      <c r="W193" s="13">
        <f>_xlfn.IFNA(IF(W$3="Productivity",
INDEX('Productivity Dump'!$E$4:$AJ$500,
MATCH($A193,'Productivity Dump'!$A$4:$A$500,0),
MATCH(W$2,'Productivity Dump'!$E$3:$AJ$3,0)
),
IF(W$3="Attendance",
INDEX('Attendance Dump'!$E$2:$AI$400,
MATCH($A193,'Attendance Dump'!$B$2:$B$400,0),
MATCH(W$2,'Attendance Dump'!$E$1:$AI$1,0)
),
INDEX('Active Hour''s Dump'!$D$3:$AH$337,
MATCH($C193,'Active Hour''s Dump'!$A$3:$A$337,0),
MATCH(W$2,'Active Hour''s Dump'!$D$2:$AH$2,0)
))),"")</f>
        <v>2108.742999999999</v>
      </c>
      <c r="X193" s="13" t="str">
        <f>_xlfn.IFNA(IF(X$3="Productivity",
INDEX('Productivity Dump'!$E$4:$AJ$500,
MATCH($A193,'Productivity Dump'!$A$4:$A$500,0),
MATCH(X$2,'Productivity Dump'!$E$3:$AJ$3,0)
),
IF(X$3="Attendance",
INDEX('Attendance Dump'!$E$2:$AI$400,
MATCH($A193,'Attendance Dump'!$B$2:$B$400,0),
MATCH(X$2,'Attendance Dump'!$E$1:$AI$1,0)
),
INDEX('Active Hour''s Dump'!$D$3:$AH$337,
MATCH($C193,'Active Hour''s Dump'!$A$3:$A$337,0),
MATCH(X$2,'Active Hour''s Dump'!$D$2:$AH$2,0)
))),"")</f>
        <v>P</v>
      </c>
      <c r="Y193" s="54">
        <f>_xlfn.IFNA(IF(Y$3="Productivity",
INDEX('Productivity Dump'!$E$4:$AJ$500,
MATCH($A193,'Productivity Dump'!$A$4:$A$500,0),
MATCH(Y$2,'Productivity Dump'!$E$3:$AJ$3,0)
),
IF(Y$3="Attendance",
INDEX('Attendance Dump'!$E$2:$AI$400,
MATCH($A193,'Attendance Dump'!$B$2:$B$400,0),
MATCH(Y$2,'Attendance Dump'!$E$1:$AI$1,0)
),
INDEX('Active Hour''s Dump'!$D$3:$AH$337,
MATCH($C193,'Active Hour''s Dump'!$A$3:$A$337,0),
MATCH(Y$2,'Active Hour''s Dump'!$D$2:$AH$2,0)
))),"")</f>
        <v>10.5</v>
      </c>
      <c r="Z193" s="13">
        <f>_xlfn.IFNA(IF(Z$3="Productivity",
INDEX('Productivity Dump'!$E$4:$AJ$500,
MATCH($A193,'Productivity Dump'!$A$4:$A$500,0),
MATCH(Z$2,'Productivity Dump'!$E$3:$AJ$3,0)
),
IF(Z$3="Attendance",
INDEX('Attendance Dump'!$E$2:$AI$400,
MATCH($A193,'Attendance Dump'!$B$2:$B$400,0),
MATCH(Z$2,'Attendance Dump'!$E$1:$AI$1,0)
),
INDEX('Active Hour''s Dump'!$D$3:$AH$337,
MATCH($C193,'Active Hour''s Dump'!$A$3:$A$337,0),
MATCH(Z$2,'Active Hour''s Dump'!$D$2:$AH$2,0)
))),"")</f>
        <v>2028.6270000000002</v>
      </c>
      <c r="AA193" s="13" t="str">
        <f>_xlfn.IFNA(IF(AA$3="Productivity",
INDEX('Productivity Dump'!$E$4:$AJ$500,
MATCH($A193,'Productivity Dump'!$A$4:$A$500,0),
MATCH(AA$2,'Productivity Dump'!$E$3:$AJ$3,0)
),
IF(AA$3="Attendance",
INDEX('Attendance Dump'!$E$2:$AI$400,
MATCH($A193,'Attendance Dump'!$B$2:$B$400,0),
MATCH(AA$2,'Attendance Dump'!$E$1:$AI$1,0)
),
INDEX('Active Hour''s Dump'!$D$3:$AH$337,
MATCH($C193,'Active Hour''s Dump'!$A$3:$A$337,0),
MATCH(AA$2,'Active Hour''s Dump'!$D$2:$AH$2,0)
))),"")</f>
        <v>P</v>
      </c>
      <c r="AB193" s="54">
        <f>_xlfn.IFNA(IF(AB$3="Productivity",
INDEX('Productivity Dump'!$E$4:$AJ$500,
MATCH($A193,'Productivity Dump'!$A$4:$A$500,0),
MATCH(AB$2,'Productivity Dump'!$E$3:$AJ$3,0)
),
IF(AB$3="Attendance",
INDEX('Attendance Dump'!$E$2:$AI$400,
MATCH($A193,'Attendance Dump'!$B$2:$B$400,0),
MATCH(AB$2,'Attendance Dump'!$E$1:$AI$1,0)
),
INDEX('Active Hour''s Dump'!$D$3:$AH$337,
MATCH($C193,'Active Hour''s Dump'!$A$3:$A$337,0),
MATCH(AB$2,'Active Hour''s Dump'!$D$2:$AH$2,0)
))),"")</f>
        <v>10.1666666666667</v>
      </c>
      <c r="AC193" s="13">
        <f>_xlfn.IFNA(IF(AC$3="Productivity",
INDEX('Productivity Dump'!$E$4:$AJ$500,
MATCH($A193,'Productivity Dump'!$A$4:$A$500,0),
MATCH(AC$2,'Productivity Dump'!$E$3:$AJ$3,0)
),
IF(AC$3="Attendance",
INDEX('Attendance Dump'!$E$2:$AI$400,
MATCH($A193,'Attendance Dump'!$B$2:$B$400,0),
MATCH(AC$2,'Attendance Dump'!$E$1:$AI$1,0)
),
INDEX('Active Hour''s Dump'!$D$3:$AH$337,
MATCH($C193,'Active Hour''s Dump'!$A$3:$A$337,0),
MATCH(AC$2,'Active Hour''s Dump'!$D$2:$AH$2,0)
))),"")</f>
        <v>2089.9070000000006</v>
      </c>
      <c r="AD193" s="13" t="str">
        <f>_xlfn.IFNA(IF(AD$3="Productivity",
INDEX('Productivity Dump'!$E$4:$AJ$500,
MATCH($A193,'Productivity Dump'!$A$4:$A$500,0),
MATCH(AD$2,'Productivity Dump'!$E$3:$AJ$3,0)
),
IF(AD$3="Attendance",
INDEX('Attendance Dump'!$E$2:$AI$400,
MATCH($A193,'Attendance Dump'!$B$2:$B$400,0),
MATCH(AD$2,'Attendance Dump'!$E$1:$AI$1,0)
),
INDEX('Active Hour''s Dump'!$D$3:$AH$337,
MATCH($C193,'Active Hour''s Dump'!$A$3:$A$337,0),
MATCH(AD$2,'Active Hour''s Dump'!$D$2:$AH$2,0)
))),"")</f>
        <v>P</v>
      </c>
      <c r="AE193" s="54">
        <f>_xlfn.IFNA(IF(AE$3="Productivity",
INDEX('Productivity Dump'!$E$4:$AJ$500,
MATCH($A193,'Productivity Dump'!$A$4:$A$500,0),
MATCH(AE$2,'Productivity Dump'!$E$3:$AJ$3,0)
),
IF(AE$3="Attendance",
INDEX('Attendance Dump'!$E$2:$AI$400,
MATCH($A193,'Attendance Dump'!$B$2:$B$400,0),
MATCH(AE$2,'Attendance Dump'!$E$1:$AI$1,0)
),
INDEX('Active Hour''s Dump'!$D$3:$AH$337,
MATCH($C193,'Active Hour''s Dump'!$A$3:$A$337,0),
MATCH(AE$2,'Active Hour''s Dump'!$D$2:$AH$2,0)
))),"")</f>
        <v>9.8333333333333304</v>
      </c>
      <c r="AF193" s="13">
        <f>_xlfn.IFNA(IF(AF$3="Productivity",
INDEX('Productivity Dump'!$E$4:$AJ$500,
MATCH($A193,'Productivity Dump'!$A$4:$A$500,0),
MATCH(AF$2,'Productivity Dump'!$E$3:$AJ$3,0)
),
IF(AF$3="Attendance",
INDEX('Attendance Dump'!$E$2:$AI$400,
MATCH($A193,'Attendance Dump'!$B$2:$B$400,0),
MATCH(AF$2,'Attendance Dump'!$E$1:$AI$1,0)
),
INDEX('Active Hour''s Dump'!$D$3:$AH$337,
MATCH($C193,'Active Hour''s Dump'!$A$3:$A$337,0),
MATCH(AF$2,'Active Hour''s Dump'!$D$2:$AH$2,0)
))),"")</f>
        <v>2025.8579999999997</v>
      </c>
      <c r="AG193" s="13" t="str">
        <f>_xlfn.IFNA(IF(AG$3="Productivity",
INDEX('Productivity Dump'!$E$4:$AJ$500,
MATCH($A193,'Productivity Dump'!$A$4:$A$500,0),
MATCH(AG$2,'Productivity Dump'!$E$3:$AJ$3,0)
),
IF(AG$3="Attendance",
INDEX('Attendance Dump'!$E$2:$AI$400,
MATCH($A193,'Attendance Dump'!$B$2:$B$400,0),
MATCH(AG$2,'Attendance Dump'!$E$1:$AI$1,0)
),
INDEX('Active Hour''s Dump'!$D$3:$AH$337,
MATCH($C193,'Active Hour''s Dump'!$A$3:$A$337,0),
MATCH(AG$2,'Active Hour''s Dump'!$D$2:$AH$2,0)
))),"")</f>
        <v>P</v>
      </c>
      <c r="AH193" s="54">
        <f>_xlfn.IFNA(IF(AH$3="Productivity",
INDEX('Productivity Dump'!$E$4:$AJ$500,
MATCH($A193,'Productivity Dump'!$A$4:$A$500,0),
MATCH(AH$2,'Productivity Dump'!$E$3:$AJ$3,0)
),
IF(AH$3="Attendance",
INDEX('Attendance Dump'!$E$2:$AI$400,
MATCH($A193,'Attendance Dump'!$B$2:$B$400,0),
MATCH(AH$2,'Attendance Dump'!$E$1:$AI$1,0)
),
INDEX('Active Hour''s Dump'!$D$3:$AH$337,
MATCH($C193,'Active Hour''s Dump'!$A$3:$A$337,0),
MATCH(AH$2,'Active Hour''s Dump'!$D$2:$AH$2,0)
))),"")</f>
        <v>10</v>
      </c>
      <c r="AI193" s="13">
        <f>_xlfn.IFNA(IF(AI$3="Productivity",
INDEX('Productivity Dump'!$E$4:$AJ$500,
MATCH($A193,'Productivity Dump'!$A$4:$A$500,0),
MATCH(AI$2,'Productivity Dump'!$E$3:$AJ$3,0)
),
IF(AI$3="Attendance",
INDEX('Attendance Dump'!$E$2:$AI$400,
MATCH($A193,'Attendance Dump'!$B$2:$B$400,0),
MATCH(AI$2,'Attendance Dump'!$E$1:$AI$1,0)
),
INDEX('Active Hour''s Dump'!$D$3:$AH$337,
MATCH($C193,'Active Hour''s Dump'!$A$3:$A$337,0),
MATCH(AI$2,'Active Hour''s Dump'!$D$2:$AH$2,0)
))),"")</f>
        <v>628.59699999999998</v>
      </c>
      <c r="AJ193" s="13" t="str">
        <f>_xlfn.IFNA(IF(AJ$3="Productivity",
INDEX('Productivity Dump'!$E$4:$AJ$500,
MATCH($A193,'Productivity Dump'!$A$4:$A$500,0),
MATCH(AJ$2,'Productivity Dump'!$E$3:$AJ$3,0)
),
IF(AJ$3="Attendance",
INDEX('Attendance Dump'!$E$2:$AI$400,
MATCH($A193,'Attendance Dump'!$B$2:$B$400,0),
MATCH(AJ$2,'Attendance Dump'!$E$1:$AI$1,0)
),
INDEX('Active Hour''s Dump'!$D$3:$AH$337,
MATCH($C193,'Active Hour''s Dump'!$A$3:$A$337,0),
MATCH(AJ$2,'Active Hour''s Dump'!$D$2:$AH$2,0)
))),"")</f>
        <v>PL</v>
      </c>
      <c r="AK193" s="54">
        <f>_xlfn.IFNA(IF(AK$3="Productivity",
INDEX('Productivity Dump'!$E$4:$AJ$500,
MATCH($A193,'Productivity Dump'!$A$4:$A$500,0),
MATCH(AK$2,'Productivity Dump'!$E$3:$AJ$3,0)
),
IF(AK$3="Attendance",
INDEX('Attendance Dump'!$E$2:$AI$400,
MATCH($A193,'Attendance Dump'!$B$2:$B$400,0),
MATCH(AK$2,'Attendance Dump'!$E$1:$AI$1,0)
),
INDEX('Active Hour''s Dump'!$D$3:$AH$337,
MATCH($C193,'Active Hour''s Dump'!$A$3:$A$337,0),
MATCH(AK$2,'Active Hour''s Dump'!$D$2:$AH$2,0)
))),"")</f>
        <v>3</v>
      </c>
      <c r="AL193" s="13">
        <f>_xlfn.IFNA(IF(AL$3="Productivity",
INDEX('Productivity Dump'!$E$4:$AJ$500,
MATCH($A193,'Productivity Dump'!$A$4:$A$500,0),
MATCH(AL$2,'Productivity Dump'!$E$3:$AJ$3,0)
),
IF(AL$3="Attendance",
INDEX('Attendance Dump'!$E$2:$AI$400,
MATCH($A193,'Attendance Dump'!$B$2:$B$400,0),
MATCH(AL$2,'Attendance Dump'!$E$1:$AI$1,0)
),
INDEX('Active Hour''s Dump'!$D$3:$AH$337,
MATCH($C193,'Active Hour''s Dump'!$A$3:$A$337,0),
MATCH(AL$2,'Active Hour''s Dump'!$D$2:$AH$2,0)
))),"")</f>
        <v>0</v>
      </c>
      <c r="AM193" s="13" t="str">
        <f>_xlfn.IFNA(IF(AM$3="Productivity",
INDEX('Productivity Dump'!$E$4:$AJ$500,
MATCH($A193,'Productivity Dump'!$A$4:$A$500,0),
MATCH(AM$2,'Productivity Dump'!$E$3:$AJ$3,0)
),
IF(AM$3="Attendance",
INDEX('Attendance Dump'!$E$2:$AI$400,
MATCH($A193,'Attendance Dump'!$B$2:$B$400,0),
MATCH(AM$2,'Attendance Dump'!$E$1:$AI$1,0)
),
INDEX('Active Hour''s Dump'!$D$3:$AH$337,
MATCH($C193,'Active Hour''s Dump'!$A$3:$A$337,0),
MATCH(AM$2,'Active Hour''s Dump'!$D$2:$AH$2,0)
))),"")</f>
        <v>WO</v>
      </c>
      <c r="AN193" s="54">
        <f>_xlfn.IFNA(IF(AN$3="Productivity",
INDEX('Productivity Dump'!$E$4:$AJ$500,
MATCH($A193,'Productivity Dump'!$A$4:$A$500,0),
MATCH(AN$2,'Productivity Dump'!$E$3:$AJ$3,0)
),
IF(AN$3="Attendance",
INDEX('Attendance Dump'!$E$2:$AI$400,
MATCH($A193,'Attendance Dump'!$B$2:$B$400,0),
MATCH(AN$2,'Attendance Dump'!$E$1:$AI$1,0)
),
INDEX('Active Hour''s Dump'!$D$3:$AH$337,
MATCH($C193,'Active Hour''s Dump'!$A$3:$A$337,0),
MATCH(AN$2,'Active Hour''s Dump'!$D$2:$AH$2,0)
))),"")</f>
        <v>0</v>
      </c>
      <c r="AO193" s="13">
        <f>_xlfn.IFNA(IF(AO$3="Productivity",
INDEX('Productivity Dump'!$E$4:$AJ$500,
MATCH($A193,'Productivity Dump'!$A$4:$A$500,0),
MATCH(AO$2,'Productivity Dump'!$E$3:$AJ$3,0)
),
IF(AO$3="Attendance",
INDEX('Attendance Dump'!$E$2:$AI$400,
MATCH($A193,'Attendance Dump'!$B$2:$B$400,0),
MATCH(AO$2,'Attendance Dump'!$E$1:$AI$1,0)
),
INDEX('Active Hour''s Dump'!$D$3:$AH$337,
MATCH($C193,'Active Hour''s Dump'!$A$3:$A$337,0),
MATCH(AO$2,'Active Hour''s Dump'!$D$2:$AH$2,0)
))),"")</f>
        <v>1453.0160000000001</v>
      </c>
      <c r="AP193" s="13" t="str">
        <f>_xlfn.IFNA(IF(AP$3="Productivity",
INDEX('Productivity Dump'!$E$4:$AJ$500,
MATCH($A193,'Productivity Dump'!$A$4:$A$500,0),
MATCH(AP$2,'Productivity Dump'!$E$3:$AJ$3,0)
),
IF(AP$3="Attendance",
INDEX('Attendance Dump'!$E$2:$AI$400,
MATCH($A193,'Attendance Dump'!$B$2:$B$400,0),
MATCH(AP$2,'Attendance Dump'!$E$1:$AI$1,0)
),
INDEX('Active Hour''s Dump'!$D$3:$AH$337,
MATCH($C193,'Active Hour''s Dump'!$A$3:$A$337,0),
MATCH(AP$2,'Active Hour''s Dump'!$D$2:$AH$2,0)
))),"")</f>
        <v>P</v>
      </c>
      <c r="AQ193" s="54">
        <f>_xlfn.IFNA(IF(AQ$3="Productivity",
INDEX('Productivity Dump'!$E$4:$AJ$500,
MATCH($A193,'Productivity Dump'!$A$4:$A$500,0),
MATCH(AQ$2,'Productivity Dump'!$E$3:$AJ$3,0)
),
IF(AQ$3="Attendance",
INDEX('Attendance Dump'!$E$2:$AI$400,
MATCH($A193,'Attendance Dump'!$B$2:$B$400,0),
MATCH(AQ$2,'Attendance Dump'!$E$1:$AI$1,0)
),
INDEX('Active Hour''s Dump'!$D$3:$AH$337,
MATCH($C193,'Active Hour''s Dump'!$A$3:$A$337,0),
MATCH(AQ$2,'Active Hour''s Dump'!$D$2:$AH$2,0)
))),"")</f>
        <v>9</v>
      </c>
      <c r="AR193" s="13">
        <f>_xlfn.IFNA(IF(AR$3="Productivity",
INDEX('Productivity Dump'!$E$4:$AJ$500,
MATCH($A193,'Productivity Dump'!$A$4:$A$500,0),
MATCH(AR$2,'Productivity Dump'!$E$3:$AJ$3,0)
),
IF(AR$3="Attendance",
INDEX('Attendance Dump'!$E$2:$AI$400,
MATCH($A193,'Attendance Dump'!$B$2:$B$400,0),
MATCH(AR$2,'Attendance Dump'!$E$1:$AI$1,0)
),
INDEX('Active Hour''s Dump'!$D$3:$AH$337,
MATCH($C193,'Active Hour''s Dump'!$A$3:$A$337,0),
MATCH(AR$2,'Active Hour''s Dump'!$D$2:$AH$2,0)
))),"")</f>
        <v>1529.7530000000002</v>
      </c>
      <c r="AS193" s="13" t="str">
        <f>_xlfn.IFNA(IF(AS$3="Productivity",
INDEX('Productivity Dump'!$E$4:$AJ$500,
MATCH($A193,'Productivity Dump'!$A$4:$A$500,0),
MATCH(AS$2,'Productivity Dump'!$E$3:$AJ$3,0)
),
IF(AS$3="Attendance",
INDEX('Attendance Dump'!$E$2:$AI$400,
MATCH($A193,'Attendance Dump'!$B$2:$B$400,0),
MATCH(AS$2,'Attendance Dump'!$E$1:$AI$1,0)
),
INDEX('Active Hour''s Dump'!$D$3:$AH$337,
MATCH($C193,'Active Hour''s Dump'!$A$3:$A$337,0),
MATCH(AS$2,'Active Hour''s Dump'!$D$2:$AH$2,0)
))),"")</f>
        <v>P</v>
      </c>
      <c r="AT193" s="54">
        <f>_xlfn.IFNA(IF(AT$3="Productivity",
INDEX('Productivity Dump'!$E$4:$AJ$500,
MATCH($A193,'Productivity Dump'!$A$4:$A$500,0),
MATCH(AT$2,'Productivity Dump'!$E$3:$AJ$3,0)
),
IF(AT$3="Attendance",
INDEX('Attendance Dump'!$E$2:$AI$400,
MATCH($A193,'Attendance Dump'!$B$2:$B$400,0),
MATCH(AT$2,'Attendance Dump'!$E$1:$AI$1,0)
),
INDEX('Active Hour''s Dump'!$D$3:$AH$337,
MATCH($C193,'Active Hour''s Dump'!$A$3:$A$337,0),
MATCH(AT$2,'Active Hour''s Dump'!$D$2:$AH$2,0)
))),"")</f>
        <v>9</v>
      </c>
      <c r="AU193" s="13">
        <f>_xlfn.IFNA(IF(AU$3="Productivity",
INDEX('Productivity Dump'!$E$4:$AJ$500,
MATCH($A193,'Productivity Dump'!$A$4:$A$500,0),
MATCH(AU$2,'Productivity Dump'!$E$3:$AJ$3,0)
),
IF(AU$3="Attendance",
INDEX('Attendance Dump'!$E$2:$AI$400,
MATCH($A193,'Attendance Dump'!$B$2:$B$400,0),
MATCH(AU$2,'Attendance Dump'!$E$1:$AI$1,0)
),
INDEX('Active Hour''s Dump'!$D$3:$AH$337,
MATCH($C193,'Active Hour''s Dump'!$A$3:$A$337,0),
MATCH(AU$2,'Active Hour''s Dump'!$D$2:$AH$2,0)
))),"")</f>
        <v>2068.9160000000002</v>
      </c>
      <c r="AV193" s="13" t="str">
        <f>_xlfn.IFNA(IF(AV$3="Productivity",
INDEX('Productivity Dump'!$E$4:$AJ$500,
MATCH($A193,'Productivity Dump'!$A$4:$A$500,0),
MATCH(AV$2,'Productivity Dump'!$E$3:$AJ$3,0)
),
IF(AV$3="Attendance",
INDEX('Attendance Dump'!$E$2:$AI$400,
MATCH($A193,'Attendance Dump'!$B$2:$B$400,0),
MATCH(AV$2,'Attendance Dump'!$E$1:$AI$1,0)
),
INDEX('Active Hour''s Dump'!$D$3:$AH$337,
MATCH($C193,'Active Hour''s Dump'!$A$3:$A$337,0),
MATCH(AV$2,'Active Hour''s Dump'!$D$2:$AH$2,0)
))),"")</f>
        <v>P</v>
      </c>
      <c r="AW193" s="54">
        <f>_xlfn.IFNA(IF(AW$3="Productivity",
INDEX('Productivity Dump'!$E$4:$AJ$500,
MATCH($A193,'Productivity Dump'!$A$4:$A$500,0),
MATCH(AW$2,'Productivity Dump'!$E$3:$AJ$3,0)
),
IF(AW$3="Attendance",
INDEX('Attendance Dump'!$E$2:$AI$400,
MATCH($A193,'Attendance Dump'!$B$2:$B$400,0),
MATCH(AW$2,'Attendance Dump'!$E$1:$AI$1,0)
),
INDEX('Active Hour''s Dump'!$D$3:$AH$337,
MATCH($C193,'Active Hour''s Dump'!$A$3:$A$337,0),
MATCH(AW$2,'Active Hour''s Dump'!$D$2:$AH$2,0)
))),"")</f>
        <v>10.1666666666667</v>
      </c>
      <c r="AX193" s="13">
        <f>_xlfn.IFNA(IF(AX$3="Productivity",
INDEX('Productivity Dump'!$E$4:$AJ$500,
MATCH($A193,'Productivity Dump'!$A$4:$A$500,0),
MATCH(AX$2,'Productivity Dump'!$E$3:$AJ$3,0)
),
IF(AX$3="Attendance",
INDEX('Attendance Dump'!$E$2:$AI$400,
MATCH($A193,'Attendance Dump'!$B$2:$B$400,0),
MATCH(AX$2,'Attendance Dump'!$E$1:$AI$1,0)
),
INDEX('Active Hour''s Dump'!$D$3:$AH$337,
MATCH($C193,'Active Hour''s Dump'!$A$3:$A$337,0),
MATCH(AX$2,'Active Hour''s Dump'!$D$2:$AH$2,0)
))),"")</f>
        <v>437.53899999999999</v>
      </c>
      <c r="AY193" s="13" t="str">
        <f>_xlfn.IFNA(IF(AY$3="Productivity",
INDEX('Productivity Dump'!$E$4:$AJ$500,
MATCH($A193,'Productivity Dump'!$A$4:$A$500,0),
MATCH(AY$2,'Productivity Dump'!$E$3:$AJ$3,0)
),
IF(AY$3="Attendance",
INDEX('Attendance Dump'!$E$2:$AI$400,
MATCH($A193,'Attendance Dump'!$B$2:$B$400,0),
MATCH(AY$2,'Attendance Dump'!$E$1:$AI$1,0)
),
INDEX('Active Hour''s Dump'!$D$3:$AH$337,
MATCH($C193,'Active Hour''s Dump'!$A$3:$A$337,0),
MATCH(AY$2,'Active Hour''s Dump'!$D$2:$AH$2,0)
))),"")</f>
        <v>PL</v>
      </c>
      <c r="AZ193" s="54">
        <f>_xlfn.IFNA(IF(AZ$3="Productivity",
INDEX('Productivity Dump'!$E$4:$AJ$500,
MATCH($A193,'Productivity Dump'!$A$4:$A$500,0),
MATCH(AZ$2,'Productivity Dump'!$E$3:$AJ$3,0)
),
IF(AZ$3="Attendance",
INDEX('Attendance Dump'!$E$2:$AI$400,
MATCH($A193,'Attendance Dump'!$B$2:$B$400,0),
MATCH(AZ$2,'Attendance Dump'!$E$1:$AI$1,0)
),
INDEX('Active Hour''s Dump'!$D$3:$AH$337,
MATCH($C193,'Active Hour''s Dump'!$A$3:$A$337,0),
MATCH(AZ$2,'Active Hour''s Dump'!$D$2:$AH$2,0)
))),"")</f>
        <v>2.0833333333333299</v>
      </c>
      <c r="BA193" s="13">
        <f>_xlfn.IFNA(IF(BA$3="Productivity",
INDEX('Productivity Dump'!$E$4:$AJ$500,
MATCH($A193,'Productivity Dump'!$A$4:$A$500,0),
MATCH(BA$2,'Productivity Dump'!$E$3:$AJ$3,0)
),
IF(BA$3="Attendance",
INDEX('Attendance Dump'!$E$2:$AI$400,
MATCH($A193,'Attendance Dump'!$B$2:$B$400,0),
MATCH(BA$2,'Attendance Dump'!$E$1:$AI$1,0)
),
INDEX('Active Hour''s Dump'!$D$3:$AH$337,
MATCH($C193,'Active Hour''s Dump'!$A$3:$A$337,0),
MATCH(BA$2,'Active Hour''s Dump'!$D$2:$AH$2,0)
))),"")</f>
        <v>1576.1010000000003</v>
      </c>
      <c r="BB193" s="13" t="str">
        <f>_xlfn.IFNA(IF(BB$3="Productivity",
INDEX('Productivity Dump'!$E$4:$AJ$500,
MATCH($A193,'Productivity Dump'!$A$4:$A$500,0),
MATCH(BB$2,'Productivity Dump'!$E$3:$AJ$3,0)
),
IF(BB$3="Attendance",
INDEX('Attendance Dump'!$E$2:$AI$400,
MATCH($A193,'Attendance Dump'!$B$2:$B$400,0),
MATCH(BB$2,'Attendance Dump'!$E$1:$AI$1,0)
),
INDEX('Active Hour''s Dump'!$D$3:$AH$337,
MATCH($C193,'Active Hour''s Dump'!$A$3:$A$337,0),
MATCH(BB$2,'Active Hour''s Dump'!$D$2:$AH$2,0)
))),"")</f>
        <v>P</v>
      </c>
      <c r="BC193" s="54">
        <f>_xlfn.IFNA(IF(BC$3="Productivity",
INDEX('Productivity Dump'!$E$4:$AJ$500,
MATCH($A193,'Productivity Dump'!$A$4:$A$500,0),
MATCH(BC$2,'Productivity Dump'!$E$3:$AJ$3,0)
),
IF(BC$3="Attendance",
INDEX('Attendance Dump'!$E$2:$AI$400,
MATCH($A193,'Attendance Dump'!$B$2:$B$400,0),
MATCH(BC$2,'Attendance Dump'!$E$1:$AI$1,0)
),
INDEX('Active Hour''s Dump'!$D$3:$AH$337,
MATCH($C193,'Active Hour''s Dump'!$A$3:$A$337,0),
MATCH(BC$2,'Active Hour''s Dump'!$D$2:$AH$2,0)
))),"")</f>
        <v>7.4166666666666696</v>
      </c>
      <c r="BD193" s="13">
        <f>_xlfn.IFNA(IF(BD$3="Productivity",
INDEX('Productivity Dump'!$E$4:$AJ$500,
MATCH($A193,'Productivity Dump'!$A$4:$A$500,0),
MATCH(BD$2,'Productivity Dump'!$E$3:$AJ$3,0)
),
IF(BD$3="Attendance",
INDEX('Attendance Dump'!$E$2:$AI$400,
MATCH($A193,'Attendance Dump'!$B$2:$B$400,0),
MATCH(BD$2,'Attendance Dump'!$E$1:$AI$1,0)
),
INDEX('Active Hour''s Dump'!$D$3:$AH$337,
MATCH($C193,'Active Hour''s Dump'!$A$3:$A$337,0),
MATCH(BD$2,'Active Hour''s Dump'!$D$2:$AH$2,0)
))),"")</f>
        <v>780.07100000000003</v>
      </c>
      <c r="BE193" s="13" t="str">
        <f>_xlfn.IFNA(IF(BE$3="Productivity",
INDEX('Productivity Dump'!$E$4:$AJ$500,
MATCH($A193,'Productivity Dump'!$A$4:$A$500,0),
MATCH(BE$2,'Productivity Dump'!$E$3:$AJ$3,0)
),
IF(BE$3="Attendance",
INDEX('Attendance Dump'!$E$2:$AI$400,
MATCH($A193,'Attendance Dump'!$B$2:$B$400,0),
MATCH(BE$2,'Attendance Dump'!$E$1:$AI$1,0)
),
INDEX('Active Hour''s Dump'!$D$3:$AH$337,
MATCH($C193,'Active Hour''s Dump'!$A$3:$A$337,0),
MATCH(BE$2,'Active Hour''s Dump'!$D$2:$AH$2,0)
))),"")</f>
        <v>P</v>
      </c>
      <c r="BF193" s="54">
        <f>_xlfn.IFNA(IF(BF$3="Productivity",
INDEX('Productivity Dump'!$E$4:$AJ$500,
MATCH($A193,'Productivity Dump'!$A$4:$A$500,0),
MATCH(BF$2,'Productivity Dump'!$E$3:$AJ$3,0)
),
IF(BF$3="Attendance",
INDEX('Attendance Dump'!$E$2:$AI$400,
MATCH($A193,'Attendance Dump'!$B$2:$B$400,0),
MATCH(BF$2,'Attendance Dump'!$E$1:$AI$1,0)
),
INDEX('Active Hour''s Dump'!$D$3:$AH$337,
MATCH($C193,'Active Hour''s Dump'!$A$3:$A$337,0),
MATCH(BF$2,'Active Hour''s Dump'!$D$2:$AH$2,0)
))),"")</f>
        <v>4.6666666666666696</v>
      </c>
      <c r="BG193" s="13">
        <f>_xlfn.IFNA(IF(BG$3="Productivity",
INDEX('Productivity Dump'!$E$4:$AJ$500,
MATCH($A193,'Productivity Dump'!$A$4:$A$500,0),
MATCH(BG$2,'Productivity Dump'!$E$3:$AJ$3,0)
),
IF(BG$3="Attendance",
INDEX('Attendance Dump'!$E$2:$AI$400,
MATCH($A193,'Attendance Dump'!$B$2:$B$400,0),
MATCH(BG$2,'Attendance Dump'!$E$1:$AI$1,0)
),
INDEX('Active Hour''s Dump'!$D$3:$AH$337,
MATCH($C193,'Active Hour''s Dump'!$A$3:$A$337,0),
MATCH(BG$2,'Active Hour''s Dump'!$D$2:$AH$2,0)
))),"")</f>
        <v>0</v>
      </c>
      <c r="BH193" s="13" t="str">
        <f>_xlfn.IFNA(IF(BH$3="Productivity",
INDEX('Productivity Dump'!$E$4:$AJ$500,
MATCH($A193,'Productivity Dump'!$A$4:$A$500,0),
MATCH(BH$2,'Productivity Dump'!$E$3:$AJ$3,0)
),
IF(BH$3="Attendance",
INDEX('Attendance Dump'!$E$2:$AI$400,
MATCH($A193,'Attendance Dump'!$B$2:$B$400,0),
MATCH(BH$2,'Attendance Dump'!$E$1:$AI$1,0)
),
INDEX('Active Hour''s Dump'!$D$3:$AH$337,
MATCH($C193,'Active Hour''s Dump'!$A$3:$A$337,0),
MATCH(BH$2,'Active Hour''s Dump'!$D$2:$AH$2,0)
))),"")</f>
        <v>WO</v>
      </c>
      <c r="BI193" s="54">
        <f>_xlfn.IFNA(IF(BI$3="Productivity",
INDEX('Productivity Dump'!$E$4:$AJ$500,
MATCH($A193,'Productivity Dump'!$A$4:$A$500,0),
MATCH(BI$2,'Productivity Dump'!$E$3:$AJ$3,0)
),
IF(BI$3="Attendance",
INDEX('Attendance Dump'!$E$2:$AI$400,
MATCH($A193,'Attendance Dump'!$B$2:$B$400,0),
MATCH(BI$2,'Attendance Dump'!$E$1:$AI$1,0)
),
INDEX('Active Hour''s Dump'!$D$3:$AH$337,
MATCH($C193,'Active Hour''s Dump'!$A$3:$A$337,0),
MATCH(BI$2,'Active Hour''s Dump'!$D$2:$AH$2,0)
))),"")</f>
        <v>0</v>
      </c>
      <c r="BJ193" s="13">
        <f>_xlfn.IFNA(IF(BJ$3="Productivity",
INDEX('Productivity Dump'!$E$4:$AJ$500,
MATCH($A193,'Productivity Dump'!$A$4:$A$500,0),
MATCH(BJ$2,'Productivity Dump'!$E$3:$AJ$3,0)
),
IF(BJ$3="Attendance",
INDEX('Attendance Dump'!$E$2:$AI$400,
MATCH($A193,'Attendance Dump'!$B$2:$B$400,0),
MATCH(BJ$2,'Attendance Dump'!$E$1:$AI$1,0)
),
INDEX('Active Hour''s Dump'!$D$3:$AH$337,
MATCH($C193,'Active Hour''s Dump'!$A$3:$A$337,0),
MATCH(BJ$2,'Active Hour''s Dump'!$D$2:$AH$2,0)
))),"")</f>
        <v>906.03599999999983</v>
      </c>
      <c r="BK193" s="13" t="str">
        <f>_xlfn.IFNA(IF(BK$3="Productivity",
INDEX('Productivity Dump'!$E$4:$AJ$500,
MATCH($A193,'Productivity Dump'!$A$4:$A$500,0),
MATCH(BK$2,'Productivity Dump'!$E$3:$AJ$3,0)
),
IF(BK$3="Attendance",
INDEX('Attendance Dump'!$E$2:$AI$400,
MATCH($A193,'Attendance Dump'!$B$2:$B$400,0),
MATCH(BK$2,'Attendance Dump'!$E$1:$AI$1,0)
),
INDEX('Active Hour''s Dump'!$D$3:$AH$337,
MATCH($C193,'Active Hour''s Dump'!$A$3:$A$337,0),
MATCH(BK$2,'Active Hour''s Dump'!$D$2:$AH$2,0)
))),"")</f>
        <v>P</v>
      </c>
      <c r="BL193" s="54">
        <f>_xlfn.IFNA(IF(BL$3="Productivity",
INDEX('Productivity Dump'!$E$4:$AJ$500,
MATCH($A193,'Productivity Dump'!$A$4:$A$500,0),
MATCH(BL$2,'Productivity Dump'!$E$3:$AJ$3,0)
),
IF(BL$3="Attendance",
INDEX('Attendance Dump'!$E$2:$AI$400,
MATCH($A193,'Attendance Dump'!$B$2:$B$400,0),
MATCH(BL$2,'Attendance Dump'!$E$1:$AI$1,0)
),
INDEX('Active Hour''s Dump'!$D$3:$AH$337,
MATCH($C193,'Active Hour''s Dump'!$A$3:$A$337,0),
MATCH(BL$2,'Active Hour''s Dump'!$D$2:$AH$2,0)
))),"")</f>
        <v>5</v>
      </c>
      <c r="BM193" s="13">
        <f>_xlfn.IFNA(IF(BM$3="Productivity",
INDEX('Productivity Dump'!$E$4:$AJ$500,
MATCH($A193,'Productivity Dump'!$A$4:$A$500,0),
MATCH(BM$2,'Productivity Dump'!$E$3:$AJ$3,0)
),
IF(BM$3="Attendance",
INDEX('Attendance Dump'!$E$2:$AI$400,
MATCH($A193,'Attendance Dump'!$B$2:$B$400,0),
MATCH(BM$2,'Attendance Dump'!$E$1:$AI$1,0)
),
INDEX('Active Hour''s Dump'!$D$3:$AH$337,
MATCH($C193,'Active Hour''s Dump'!$A$3:$A$337,0),
MATCH(BM$2,'Active Hour''s Dump'!$D$2:$AH$2,0)
))),"")</f>
        <v>2067.5619999999999</v>
      </c>
      <c r="BN193" s="13" t="str">
        <f>_xlfn.IFNA(IF(BN$3="Productivity",
INDEX('Productivity Dump'!$E$4:$AJ$500,
MATCH($A193,'Productivity Dump'!$A$4:$A$500,0),
MATCH(BN$2,'Productivity Dump'!$E$3:$AJ$3,0)
),
IF(BN$3="Attendance",
INDEX('Attendance Dump'!$E$2:$AI$400,
MATCH($A193,'Attendance Dump'!$B$2:$B$400,0),
MATCH(BN$2,'Attendance Dump'!$E$1:$AI$1,0)
),
INDEX('Active Hour''s Dump'!$D$3:$AH$337,
MATCH($C193,'Active Hour''s Dump'!$A$3:$A$337,0),
MATCH(BN$2,'Active Hour''s Dump'!$D$2:$AH$2,0)
))),"")</f>
        <v>P</v>
      </c>
      <c r="BO193" s="54">
        <f>_xlfn.IFNA(IF(BO$3="Productivity",
INDEX('Productivity Dump'!$E$4:$AJ$500,
MATCH($A193,'Productivity Dump'!$A$4:$A$500,0),
MATCH(BO$2,'Productivity Dump'!$E$3:$AJ$3,0)
),
IF(BO$3="Attendance",
INDEX('Attendance Dump'!$E$2:$AI$400,
MATCH($A193,'Attendance Dump'!$B$2:$B$400,0),
MATCH(BO$2,'Attendance Dump'!$E$1:$AI$1,0)
),
INDEX('Active Hour''s Dump'!$D$3:$AH$337,
MATCH($C193,'Active Hour''s Dump'!$A$3:$A$337,0),
MATCH(BO$2,'Active Hour''s Dump'!$D$2:$AH$2,0)
))),"")</f>
        <v>10.25</v>
      </c>
      <c r="BP193" s="13">
        <f>_xlfn.IFNA(IF(BP$3="Productivity",
INDEX('Productivity Dump'!$E$4:$AJ$500,
MATCH($A193,'Productivity Dump'!$A$4:$A$500,0),
MATCH(BP$2,'Productivity Dump'!$E$3:$AJ$3,0)
),
IF(BP$3="Attendance",
INDEX('Attendance Dump'!$E$2:$AI$400,
MATCH($A193,'Attendance Dump'!$B$2:$B$400,0),
MATCH(BP$2,'Attendance Dump'!$E$1:$AI$1,0)
),
INDEX('Active Hour''s Dump'!$D$3:$AH$337,
MATCH($C193,'Active Hour''s Dump'!$A$3:$A$337,0),
MATCH(BP$2,'Active Hour''s Dump'!$D$2:$AH$2,0)
))),"")</f>
        <v>1263.0760000000007</v>
      </c>
      <c r="BQ193" s="13" t="str">
        <f>_xlfn.IFNA(IF(BQ$3="Productivity",
INDEX('Productivity Dump'!$E$4:$AJ$500,
MATCH($A193,'Productivity Dump'!$A$4:$A$500,0),
MATCH(BQ$2,'Productivity Dump'!$E$3:$AJ$3,0)
),
IF(BQ$3="Attendance",
INDEX('Attendance Dump'!$E$2:$AI$400,
MATCH($A193,'Attendance Dump'!$B$2:$B$400,0),
MATCH(BQ$2,'Attendance Dump'!$E$1:$AI$1,0)
),
INDEX('Active Hour''s Dump'!$D$3:$AH$337,
MATCH($C193,'Active Hour''s Dump'!$A$3:$A$337,0),
MATCH(BQ$2,'Active Hour''s Dump'!$D$2:$AH$2,0)
))),"")</f>
        <v>P</v>
      </c>
      <c r="BR193" s="54">
        <f>_xlfn.IFNA(IF(BR$3="Productivity",
INDEX('Productivity Dump'!$E$4:$AJ$500,
MATCH($A193,'Productivity Dump'!$A$4:$A$500,0),
MATCH(BR$2,'Productivity Dump'!$E$3:$AJ$3,0)
),
IF(BR$3="Attendance",
INDEX('Attendance Dump'!$E$2:$AI$400,
MATCH($A193,'Attendance Dump'!$B$2:$B$400,0),
MATCH(BR$2,'Attendance Dump'!$E$1:$AI$1,0)
),
INDEX('Active Hour''s Dump'!$D$3:$AH$337,
MATCH($C193,'Active Hour''s Dump'!$A$3:$A$337,0),
MATCH(BR$2,'Active Hour''s Dump'!$D$2:$AH$2,0)
))),"")</f>
        <v>7.1666666666666696</v>
      </c>
      <c r="BS193" s="13">
        <f>_xlfn.IFNA(IF(BS$3="Productivity",
INDEX('Productivity Dump'!$E$4:$AJ$500,
MATCH($A193,'Productivity Dump'!$A$4:$A$500,0),
MATCH(BS$2,'Productivity Dump'!$E$3:$AJ$3,0)
),
IF(BS$3="Attendance",
INDEX('Attendance Dump'!$E$2:$AI$400,
MATCH($A193,'Attendance Dump'!$B$2:$B$400,0),
MATCH(BS$2,'Attendance Dump'!$E$1:$AI$1,0)
),
INDEX('Active Hour''s Dump'!$D$3:$AH$337,
MATCH($C193,'Active Hour''s Dump'!$A$3:$A$337,0),
MATCH(BS$2,'Active Hour''s Dump'!$D$2:$AH$2,0)
))),"")</f>
        <v>2041.0470000000007</v>
      </c>
      <c r="BT193" s="13" t="str">
        <f>_xlfn.IFNA(IF(BT$3="Productivity",
INDEX('Productivity Dump'!$E$4:$AJ$500,
MATCH($A193,'Productivity Dump'!$A$4:$A$500,0),
MATCH(BT$2,'Productivity Dump'!$E$3:$AJ$3,0)
),
IF(BT$3="Attendance",
INDEX('Attendance Dump'!$E$2:$AI$400,
MATCH($A193,'Attendance Dump'!$B$2:$B$400,0),
MATCH(BT$2,'Attendance Dump'!$E$1:$AI$1,0)
),
INDEX('Active Hour''s Dump'!$D$3:$AH$337,
MATCH($C193,'Active Hour''s Dump'!$A$3:$A$337,0),
MATCH(BT$2,'Active Hour''s Dump'!$D$2:$AH$2,0)
))),"")</f>
        <v>H(P)</v>
      </c>
      <c r="BU193" s="54">
        <f>_xlfn.IFNA(IF(BU$3="Productivity",
INDEX('Productivity Dump'!$E$4:$AJ$500,
MATCH($A193,'Productivity Dump'!$A$4:$A$500,0),
MATCH(BU$2,'Productivity Dump'!$E$3:$AJ$3,0)
),
IF(BU$3="Attendance",
INDEX('Attendance Dump'!$E$2:$AI$400,
MATCH($A193,'Attendance Dump'!$B$2:$B$400,0),
MATCH(BU$2,'Attendance Dump'!$E$1:$AI$1,0)
),
INDEX('Active Hour''s Dump'!$D$3:$AH$337,
MATCH($C193,'Active Hour''s Dump'!$A$3:$A$337,0),
MATCH(BU$2,'Active Hour''s Dump'!$D$2:$AH$2,0)
))),"")</f>
        <v>9.6666666666666696</v>
      </c>
      <c r="BV193" s="13">
        <f>_xlfn.IFNA(IF(BV$3="Productivity",
INDEX('Productivity Dump'!$E$4:$AJ$500,
MATCH($A193,'Productivity Dump'!$A$4:$A$500,0),
MATCH(BV$2,'Productivity Dump'!$E$3:$AJ$3,0)
),
IF(BV$3="Attendance",
INDEX('Attendance Dump'!$E$2:$AI$400,
MATCH($A193,'Attendance Dump'!$B$2:$B$400,0),
MATCH(BV$2,'Attendance Dump'!$E$1:$AI$1,0)
),
INDEX('Active Hour''s Dump'!$D$3:$AH$337,
MATCH($C193,'Active Hour''s Dump'!$A$3:$A$337,0),
MATCH(BV$2,'Active Hour''s Dump'!$D$2:$AH$2,0)
))),"")</f>
        <v>1644.364</v>
      </c>
      <c r="BW193" s="13" t="str">
        <f>_xlfn.IFNA(IF(BW$3="Productivity",
INDEX('Productivity Dump'!$E$4:$AJ$500,
MATCH($A193,'Productivity Dump'!$A$4:$A$500,0),
MATCH(BW$2,'Productivity Dump'!$E$3:$AJ$3,0)
),
IF(BW$3="Attendance",
INDEX('Attendance Dump'!$E$2:$AI$400,
MATCH($A193,'Attendance Dump'!$B$2:$B$400,0),
MATCH(BW$2,'Attendance Dump'!$E$1:$AI$1,0)
),
INDEX('Active Hour''s Dump'!$D$3:$AH$337,
MATCH($C193,'Active Hour''s Dump'!$A$3:$A$337,0),
MATCH(BW$2,'Active Hour''s Dump'!$D$2:$AH$2,0)
))),"")</f>
        <v>P</v>
      </c>
      <c r="BX193" s="54">
        <f>_xlfn.IFNA(IF(BX$3="Productivity",
INDEX('Productivity Dump'!$E$4:$AJ$500,
MATCH($A193,'Productivity Dump'!$A$4:$A$500,0),
MATCH(BX$2,'Productivity Dump'!$E$3:$AJ$3,0)
),
IF(BX$3="Attendance",
INDEX('Attendance Dump'!$E$2:$AI$400,
MATCH($A193,'Attendance Dump'!$B$2:$B$400,0),
MATCH(BX$2,'Attendance Dump'!$E$1:$AI$1,0)
),
INDEX('Active Hour''s Dump'!$D$3:$AH$337,
MATCH($C193,'Active Hour''s Dump'!$A$3:$A$337,0),
MATCH(BX$2,'Active Hour''s Dump'!$D$2:$AH$2,0)
))),"")</f>
        <v>8.6666666666666696</v>
      </c>
      <c r="BY193" s="13">
        <f>_xlfn.IFNA(IF(BY$3="Productivity",
INDEX('Productivity Dump'!$E$4:$AJ$500,
MATCH($A193,'Productivity Dump'!$A$4:$A$500,0),
MATCH(BY$2,'Productivity Dump'!$E$3:$AJ$3,0)
),
IF(BY$3="Attendance",
INDEX('Attendance Dump'!$E$2:$AI$400,
MATCH($A193,'Attendance Dump'!$B$2:$B$400,0),
MATCH(BY$2,'Attendance Dump'!$E$1:$AI$1,0)
),
INDEX('Active Hour''s Dump'!$D$3:$AH$337,
MATCH($C193,'Active Hour''s Dump'!$A$3:$A$337,0),
MATCH(BY$2,'Active Hour''s Dump'!$D$2:$AH$2,0)
))),"")</f>
        <v>0</v>
      </c>
      <c r="BZ193" s="13" t="str">
        <f>_xlfn.IFNA(IF(BZ$3="Productivity",
INDEX('Productivity Dump'!$E$4:$AJ$500,
MATCH($A193,'Productivity Dump'!$A$4:$A$500,0),
MATCH(BZ$2,'Productivity Dump'!$E$3:$AJ$3,0)
),
IF(BZ$3="Attendance",
INDEX('Attendance Dump'!$E$2:$AI$400,
MATCH($A193,'Attendance Dump'!$B$2:$B$400,0),
MATCH(BZ$2,'Attendance Dump'!$E$1:$AI$1,0)
),
INDEX('Active Hour''s Dump'!$D$3:$AH$337,
MATCH($C193,'Active Hour''s Dump'!$A$3:$A$337,0),
MATCH(BZ$2,'Active Hour''s Dump'!$D$2:$AH$2,0)
))),"")</f>
        <v>P</v>
      </c>
      <c r="CA193" s="54">
        <f>_xlfn.IFNA(IF(CA$3="Productivity",
INDEX('Productivity Dump'!$E$4:$AJ$500,
MATCH($A193,'Productivity Dump'!$A$4:$A$500,0),
MATCH(CA$2,'Productivity Dump'!$E$3:$AJ$3,0)
),
IF(CA$3="Attendance",
INDEX('Attendance Dump'!$E$2:$AI$400,
MATCH($A193,'Attendance Dump'!$B$2:$B$400,0),
MATCH(CA$2,'Attendance Dump'!$E$1:$AI$1,0)
),
INDEX('Active Hour''s Dump'!$D$3:$AH$337,
MATCH($C193,'Active Hour''s Dump'!$A$3:$A$337,0),
MATCH(CA$2,'Active Hour''s Dump'!$D$2:$AH$2,0)
))),"")</f>
        <v>0.25</v>
      </c>
      <c r="CB193" s="13">
        <f>_xlfn.IFNA(IF(CB$3="Productivity",
INDEX('Productivity Dump'!$E$4:$AJ$500,
MATCH($A193,'Productivity Dump'!$A$4:$A$500,0),
MATCH(CB$2,'Productivity Dump'!$E$3:$AJ$3,0)
),
IF(CB$3="Attendance",
INDEX('Attendance Dump'!$E$2:$AI$400,
MATCH($A193,'Attendance Dump'!$B$2:$B$400,0),
MATCH(CB$2,'Attendance Dump'!$E$1:$AI$1,0)
),
INDEX('Active Hour''s Dump'!$D$3:$AH$337,
MATCH($C193,'Active Hour''s Dump'!$A$3:$A$337,0),
MATCH(CB$2,'Active Hour''s Dump'!$D$2:$AH$2,0)
))),"")</f>
        <v>0</v>
      </c>
      <c r="CC193" s="13" t="str">
        <f>_xlfn.IFNA(IF(CC$3="Productivity",
INDEX('Productivity Dump'!$E$4:$AJ$500,
MATCH($A193,'Productivity Dump'!$A$4:$A$500,0),
MATCH(CC$2,'Productivity Dump'!$E$3:$AJ$3,0)
),
IF(CC$3="Attendance",
INDEX('Attendance Dump'!$E$2:$AI$400,
MATCH($A193,'Attendance Dump'!$B$2:$B$400,0),
MATCH(CC$2,'Attendance Dump'!$E$1:$AI$1,0)
),
INDEX('Active Hour''s Dump'!$D$3:$AH$337,
MATCH($C193,'Active Hour''s Dump'!$A$3:$A$337,0),
MATCH(CC$2,'Active Hour''s Dump'!$D$2:$AH$2,0)
))),"")</f>
        <v>WO</v>
      </c>
      <c r="CD193" s="54">
        <f>_xlfn.IFNA(IF(CD$3="Productivity",
INDEX('Productivity Dump'!$E$4:$AJ$500,
MATCH($A193,'Productivity Dump'!$A$4:$A$500,0),
MATCH(CD$2,'Productivity Dump'!$E$3:$AJ$3,0)
),
IF(CD$3="Attendance",
INDEX('Attendance Dump'!$E$2:$AI$400,
MATCH($A193,'Attendance Dump'!$B$2:$B$400,0),
MATCH(CD$2,'Attendance Dump'!$E$1:$AI$1,0)
),
INDEX('Active Hour''s Dump'!$D$3:$AH$337,
MATCH($C193,'Active Hour''s Dump'!$A$3:$A$337,0),
MATCH(CD$2,'Active Hour''s Dump'!$D$2:$AH$2,0)
))),"")</f>
        <v>0</v>
      </c>
      <c r="CE193" s="13">
        <f>_xlfn.IFNA(IF(CE$3="Productivity",
INDEX('Productivity Dump'!$E$4:$AJ$500,
MATCH($A193,'Productivity Dump'!$A$4:$A$500,0),
MATCH(CE$2,'Productivity Dump'!$E$3:$AJ$3,0)
),
IF(CE$3="Attendance",
INDEX('Attendance Dump'!$E$2:$AI$400,
MATCH($A193,'Attendance Dump'!$B$2:$B$400,0),
MATCH(CE$2,'Attendance Dump'!$E$1:$AI$1,0)
),
INDEX('Active Hour''s Dump'!$D$3:$AH$337,
MATCH($C193,'Active Hour''s Dump'!$A$3:$A$337,0),
MATCH(CE$2,'Active Hour''s Dump'!$D$2:$AH$2,0)
))),"")</f>
        <v>576.44400000000007</v>
      </c>
      <c r="CF193" s="13" t="str">
        <f>_xlfn.IFNA(IF(CF$3="Productivity",
INDEX('Productivity Dump'!$E$4:$AJ$500,
MATCH($A193,'Productivity Dump'!$A$4:$A$500,0),
MATCH(CF$2,'Productivity Dump'!$E$3:$AJ$3,0)
),
IF(CF$3="Attendance",
INDEX('Attendance Dump'!$E$2:$AI$400,
MATCH($A193,'Attendance Dump'!$B$2:$B$400,0),
MATCH(CF$2,'Attendance Dump'!$E$1:$AI$1,0)
),
INDEX('Active Hour''s Dump'!$D$3:$AH$337,
MATCH($C193,'Active Hour''s Dump'!$A$3:$A$337,0),
MATCH(CF$2,'Active Hour''s Dump'!$D$2:$AH$2,0)
))),"")</f>
        <v>P</v>
      </c>
      <c r="CG193" s="54">
        <f>_xlfn.IFNA(IF(CG$3="Productivity",
INDEX('Productivity Dump'!$E$4:$AJ$500,
MATCH($A193,'Productivity Dump'!$A$4:$A$500,0),
MATCH(CG$2,'Productivity Dump'!$E$3:$AJ$3,0)
),
IF(CG$3="Attendance",
INDEX('Attendance Dump'!$E$2:$AI$400,
MATCH($A193,'Attendance Dump'!$B$2:$B$400,0),
MATCH(CG$2,'Attendance Dump'!$E$1:$AI$1,0)
),
INDEX('Active Hour''s Dump'!$D$3:$AH$337,
MATCH($C193,'Active Hour''s Dump'!$A$3:$A$337,0),
MATCH(CG$2,'Active Hour''s Dump'!$D$2:$AH$2,0)
))),"")</f>
        <v>3.6666666666666701</v>
      </c>
      <c r="CH193" s="13">
        <f>_xlfn.IFNA(IF(CH$3="Productivity",
INDEX('Productivity Dump'!$E$4:$AJ$500,
MATCH($A193,'Productivity Dump'!$A$4:$A$500,0),
MATCH(CH$2,'Productivity Dump'!$E$3:$AJ$3,0)
),
IF(CH$3="Attendance",
INDEX('Attendance Dump'!$E$2:$AI$400,
MATCH($A193,'Attendance Dump'!$B$2:$B$400,0),
MATCH(CH$2,'Attendance Dump'!$E$1:$AI$1,0)
),
INDEX('Active Hour''s Dump'!$D$3:$AH$337,
MATCH($C193,'Active Hour''s Dump'!$A$3:$A$337,0),
MATCH(CH$2,'Active Hour''s Dump'!$D$2:$AH$2,0)
))),"")</f>
        <v>0</v>
      </c>
      <c r="CI193" s="13" t="str">
        <f>_xlfn.IFNA(IF(CI$3="Productivity",
INDEX('Productivity Dump'!$E$4:$AJ$500,
MATCH($A193,'Productivity Dump'!$A$4:$A$500,0),
MATCH(CI$2,'Productivity Dump'!$E$3:$AJ$3,0)
),
IF(CI$3="Attendance",
INDEX('Attendance Dump'!$E$2:$AI$400,
MATCH($A193,'Attendance Dump'!$B$2:$B$400,0),
MATCH(CI$2,'Attendance Dump'!$E$1:$AI$1,0)
),
INDEX('Active Hour''s Dump'!$D$3:$AH$337,
MATCH($C193,'Active Hour''s Dump'!$A$3:$A$337,0),
MATCH(CI$2,'Active Hour''s Dump'!$D$2:$AH$2,0)
))),"")</f>
        <v>SL</v>
      </c>
      <c r="CJ193" s="54">
        <f>_xlfn.IFNA(IF(CJ$3="Productivity",
INDEX('Productivity Dump'!$E$4:$AJ$500,
MATCH($A193,'Productivity Dump'!$A$4:$A$500,0),
MATCH(CJ$2,'Productivity Dump'!$E$3:$AJ$3,0)
),
IF(CJ$3="Attendance",
INDEX('Attendance Dump'!$E$2:$AI$400,
MATCH($A193,'Attendance Dump'!$B$2:$B$400,0),
MATCH(CJ$2,'Attendance Dump'!$E$1:$AI$1,0)
),
INDEX('Active Hour''s Dump'!$D$3:$AH$337,
MATCH($C193,'Active Hour''s Dump'!$A$3:$A$337,0),
MATCH(CJ$2,'Active Hour''s Dump'!$D$2:$AH$2,0)
))),"")</f>
        <v>0</v>
      </c>
      <c r="CK193" s="13">
        <f>_xlfn.IFNA(IF(CK$3="Productivity",
INDEX('Productivity Dump'!$E$4:$AJ$500,
MATCH($A193,'Productivity Dump'!$A$4:$A$500,0),
MATCH(CK$2,'Productivity Dump'!$E$3:$AJ$3,0)
),
IF(CK$3="Attendance",
INDEX('Attendance Dump'!$E$2:$AI$400,
MATCH($A193,'Attendance Dump'!$B$2:$B$400,0),
MATCH(CK$2,'Attendance Dump'!$E$1:$AI$1,0)
),
INDEX('Active Hour''s Dump'!$D$3:$AH$337,
MATCH($C193,'Active Hour''s Dump'!$A$3:$A$337,0),
MATCH(CK$2,'Active Hour''s Dump'!$D$2:$AH$2,0)
))),"")</f>
        <v>1059.6750000000002</v>
      </c>
      <c r="CL193" s="13" t="str">
        <f>_xlfn.IFNA(IF(CL$3="Productivity",
INDEX('Productivity Dump'!$E$4:$AJ$500,
MATCH($A193,'Productivity Dump'!$A$4:$A$500,0),
MATCH(CL$2,'Productivity Dump'!$E$3:$AJ$3,0)
),
IF(CL$3="Attendance",
INDEX('Attendance Dump'!$E$2:$AI$400,
MATCH($A193,'Attendance Dump'!$B$2:$B$400,0),
MATCH(CL$2,'Attendance Dump'!$E$1:$AI$1,0)
),
INDEX('Active Hour''s Dump'!$D$3:$AH$337,
MATCH($C193,'Active Hour''s Dump'!$A$3:$A$337,0),
MATCH(CL$2,'Active Hour''s Dump'!$D$2:$AH$2,0)
))),"")</f>
        <v>P</v>
      </c>
      <c r="CM193" s="54">
        <f>_xlfn.IFNA(IF(CM$3="Productivity",
INDEX('Productivity Dump'!$E$4:$AJ$500,
MATCH($A193,'Productivity Dump'!$A$4:$A$500,0),
MATCH(CM$2,'Productivity Dump'!$E$3:$AJ$3,0)
),
IF(CM$3="Attendance",
INDEX('Attendance Dump'!$E$2:$AI$400,
MATCH($A193,'Attendance Dump'!$B$2:$B$400,0),
MATCH(CM$2,'Attendance Dump'!$E$1:$AI$1,0)
),
INDEX('Active Hour''s Dump'!$D$3:$AH$337,
MATCH($C193,'Active Hour''s Dump'!$A$3:$A$337,0),
MATCH(CM$2,'Active Hour''s Dump'!$D$2:$AH$2,0)
))),"")</f>
        <v>6</v>
      </c>
      <c r="CN193" s="13">
        <f>_xlfn.IFNA(IF(CN$3="Productivity",
INDEX('Productivity Dump'!$E$4:$AJ$500,
MATCH($A193,'Productivity Dump'!$A$4:$A$500,0),
MATCH(CN$2,'Productivity Dump'!$E$3:$AJ$3,0)
),
IF(CN$3="Attendance",
INDEX('Attendance Dump'!$E$2:$AI$400,
MATCH($A193,'Attendance Dump'!$B$2:$B$400,0),
MATCH(CN$2,'Attendance Dump'!$E$1:$AI$1,0)
),
INDEX('Active Hour''s Dump'!$D$3:$AH$337,
MATCH($C193,'Active Hour''s Dump'!$A$3:$A$337,0),
MATCH(CN$2,'Active Hour''s Dump'!$D$2:$AH$2,0)
))),"")</f>
        <v>0</v>
      </c>
      <c r="CO193" s="13">
        <f>_xlfn.IFNA(IF(CO$3="Productivity",
INDEX('Productivity Dump'!$E$4:$AJ$500,
MATCH($A193,'Productivity Dump'!$A$4:$A$500,0),
MATCH(CO$2,'Productivity Dump'!$E$3:$AJ$3,0)
),
IF(CO$3="Attendance",
INDEX('Attendance Dump'!$E$2:$AI$400,
MATCH($A193,'Attendance Dump'!$B$2:$B$400,0),
MATCH(CO$2,'Attendance Dump'!$E$1:$AI$1,0)
),
INDEX('Active Hour''s Dump'!$D$3:$AH$337,
MATCH($C193,'Active Hour''s Dump'!$A$3:$A$337,0),
MATCH(CO$2,'Active Hour''s Dump'!$D$2:$AH$2,0)
))),"")</f>
        <v>0</v>
      </c>
      <c r="CP193" s="54">
        <f>_xlfn.IFNA(IF(CP$3="Productivity",
INDEX('Productivity Dump'!$E$4:$AJ$500,
MATCH($A193,'Productivity Dump'!$A$4:$A$500,0),
MATCH(CP$2,'Productivity Dump'!$E$3:$AJ$3,0)
),
IF(CP$3="Attendance",
INDEX('Attendance Dump'!$E$2:$AI$400,
MATCH($A193,'Attendance Dump'!$B$2:$B$400,0),
MATCH(CP$2,'Attendance Dump'!$E$1:$AI$1,0)
),
INDEX('Active Hour''s Dump'!$D$3:$AH$337,
MATCH($C193,'Active Hour''s Dump'!$A$3:$A$337,0),
MATCH(CP$2,'Active Hour''s Dump'!$D$2:$AH$2,0)
))),"")</f>
        <v>0</v>
      </c>
      <c r="CQ193" s="13">
        <f>_xlfn.IFNA(IF(CQ$3="Productivity",
INDEX('Productivity Dump'!$E$4:$AJ$500,
MATCH($A193,'Productivity Dump'!$A$4:$A$500,0),
MATCH(CQ$2,'Productivity Dump'!$E$3:$AJ$3,0)
),
IF(CQ$3="Attendance",
INDEX('Attendance Dump'!$E$2:$AI$400,
MATCH($A193,'Attendance Dump'!$B$2:$B$400,0),
MATCH(CQ$2,'Attendance Dump'!$E$1:$AI$1,0)
),
INDEX('Active Hour''s Dump'!$D$3:$AH$337,
MATCH($C193,'Active Hour''s Dump'!$A$3:$A$337,0),
MATCH(CQ$2,'Active Hour''s Dump'!$D$2:$AH$2,0)
))),"")</f>
        <v>0</v>
      </c>
      <c r="CR193" s="13">
        <f>_xlfn.IFNA(IF(CR$3="Productivity",
INDEX('Productivity Dump'!$E$4:$AJ$500,
MATCH($A193,'Productivity Dump'!$A$4:$A$500,0),
MATCH(CR$2,'Productivity Dump'!$E$3:$AJ$3,0)
),
IF(CR$3="Attendance",
INDEX('Attendance Dump'!$E$2:$AI$400,
MATCH($A193,'Attendance Dump'!$B$2:$B$400,0),
MATCH(CR$2,'Attendance Dump'!$E$1:$AI$1,0)
),
INDEX('Active Hour''s Dump'!$D$3:$AH$337,
MATCH($C193,'Active Hour''s Dump'!$A$3:$A$337,0),
MATCH(CR$2,'Active Hour''s Dump'!$D$2:$AH$2,0)
))),"")</f>
        <v>0</v>
      </c>
      <c r="CS193" s="54">
        <f>_xlfn.IFNA(IF(CS$3="Productivity",
INDEX('Productivity Dump'!$E$4:$AJ$500,
MATCH($A193,'Productivity Dump'!$A$4:$A$500,0),
MATCH(CS$2,'Productivity Dump'!$E$3:$AJ$3,0)
),
IF(CS$3="Attendance",
INDEX('Attendance Dump'!$E$2:$AI$400,
MATCH($A193,'Attendance Dump'!$B$2:$B$400,0),
MATCH(CS$2,'Attendance Dump'!$E$1:$AI$1,0)
),
INDEX('Active Hour''s Dump'!$D$3:$AH$337,
MATCH($C193,'Active Hour''s Dump'!$A$3:$A$337,0),
MATCH(CS$2,'Active Hour''s Dump'!$D$2:$AH$2,0)
))),"")</f>
        <v>0</v>
      </c>
      <c r="CT193" s="13">
        <f>_xlfn.IFNA(IF(CT$3="Productivity",
INDEX('Productivity Dump'!$E$4:$AJ$500,
MATCH($A193,'Productivity Dump'!$A$4:$A$500,0),
MATCH(CT$2,'Productivity Dump'!$E$3:$AJ$3,0)
),
IF(CT$3="Attendance",
INDEX('Attendance Dump'!$E$2:$AI$400,
MATCH($A193,'Attendance Dump'!$B$2:$B$400,0),
MATCH(CT$2,'Attendance Dump'!$E$1:$AI$1,0)
),
INDEX('Active Hour''s Dump'!$D$3:$AH$337,
MATCH($C193,'Active Hour''s Dump'!$A$3:$A$337,0),
MATCH(CT$2,'Active Hour''s Dump'!$D$2:$AH$2,0)
))),"")</f>
        <v>0</v>
      </c>
      <c r="CU193" s="13">
        <f>_xlfn.IFNA(IF(CU$3="Productivity",
INDEX('Productivity Dump'!$E$4:$AJ$500,
MATCH($A193,'Productivity Dump'!$A$4:$A$500,0),
MATCH(CU$2,'Productivity Dump'!$E$3:$AJ$3,0)
),
IF(CU$3="Attendance",
INDEX('Attendance Dump'!$E$2:$AI$400,
MATCH($A193,'Attendance Dump'!$B$2:$B$400,0),
MATCH(CU$2,'Attendance Dump'!$E$1:$AI$1,0)
),
INDEX('Active Hour''s Dump'!$D$3:$AH$337,
MATCH($C193,'Active Hour''s Dump'!$A$3:$A$337,0),
MATCH(CU$2,'Active Hour''s Dump'!$D$2:$AH$2,0)
))),"")</f>
        <v>0</v>
      </c>
      <c r="CV193" s="54">
        <f>_xlfn.IFNA(IF(CV$3="Productivity",
INDEX('Productivity Dump'!$E$4:$AJ$500,
MATCH($A193,'Productivity Dump'!$A$4:$A$500,0),
MATCH(CV$2,'Productivity Dump'!$E$3:$AJ$3,0)
),
IF(CV$3="Attendance",
INDEX('Attendance Dump'!$E$2:$AI$400,
MATCH($A193,'Attendance Dump'!$B$2:$B$400,0),
MATCH(CV$2,'Attendance Dump'!$E$1:$AI$1,0)
),
INDEX('Active Hour''s Dump'!$D$3:$AH$337,
MATCH($C193,'Active Hour''s Dump'!$A$3:$A$337,0),
MATCH(CV$2,'Active Hour''s Dump'!$D$2:$AH$2,0)
))),"")</f>
        <v>0</v>
      </c>
      <c r="CW193" s="13"/>
      <c r="CX193" s="13"/>
      <c r="CY193" s="54"/>
      <c r="DA193" s="57">
        <f t="shared" si="81"/>
        <v>162.66666666666666</v>
      </c>
      <c r="DB193" s="35">
        <f t="shared" si="82"/>
        <v>31510.015000000003</v>
      </c>
      <c r="DC193" s="35">
        <f t="shared" si="77"/>
        <v>0</v>
      </c>
      <c r="DD193" s="35">
        <f t="shared" ca="1" si="80"/>
        <v>0</v>
      </c>
      <c r="DF193" s="32" cm="1">
        <f t="array" ref="DF193">SUMPRODUCT(
    (MOD(COLUMN(H193:CV193) - COLUMN(H193), 3) = 0) *
    (H193:CV193 = 0) *
    (I193:CW193 = "P") *
    (COUNTIF(UKHoliday, H$2:CV$2) = 0)
)</f>
        <v>1</v>
      </c>
      <c r="DG193" s="33" cm="1">
        <f t="array" ref="DG193">SUMPRODUCT(
  (MOD(COLUMN(H193:CV193) - COLUMN(H193), 3) = 0) *
  (H193:CV193 &gt; 0) *
  (H193:CV193 &lt; 0.5 * IF(((WEEKDAY(H$2:CV$2, 2) = 1) + (WEEKDAY(H$2:CV$2, 2) = 6)), G193, F193)) *
  (I193:CW193 = "P") *
  (COUNTIF(UKHoliday, H$2:CV$2) = 0)
)</f>
        <v>0</v>
      </c>
      <c r="DH193" s="33" cm="1">
        <f t="array" ref="DH193">SUMPRODUCT(
  (MOD(COLUMN(H193:CV193) - COLUMN(H193), 3) = 0) *
  (H193:CV193 &gt; 0.5 * IF(((WEEKDAY(H$2:CV$2, 2) = 1) + (WEEKDAY(H$2:CV$2, 2) = 6)), $G193, $F193)) *
  (H193:CV193 &lt; 0.8 * IF(((WEEKDAY(H$2:CV$2, 2) = 1) + (WEEKDAY(H$2:CV$2, 2) = 6)), $G193, $F193)) *
  (I193:CW193 = "P") *
  (COUNTIF(UKHoliday, H$2:CV$2) = 0)
)</f>
        <v>2</v>
      </c>
      <c r="DI193" s="33" cm="1">
        <f t="array" ref="DI193">SUMPRODUCT(
  (MOD(COLUMN(H193:CV193) - COLUMN(H193), 3) = 0) *
  (H193:CV193 &gt; 0.8 * IF(((WEEKDAY(H$2:CV$2, 2) = 1) + (WEEKDAY(H$2:CV$2, 2) = 6)), $G193, $F193)) *
  (H193:CV193 &lt; 1 * IF(((WEEKDAY(H$2:CV$2, 2) = 1) + (WEEKDAY(H$2:CV$2, 2) = 6)), $G193, $F193)) *
  (I193:CW193 = "P") *
  (COUNTIF(UKHoliday, H$2:CV$2) = 0)
)</f>
        <v>1</v>
      </c>
    </row>
    <row r="194" spans="1:113" x14ac:dyDescent="0.3">
      <c r="A194" s="39" t="s">
        <v>359</v>
      </c>
      <c r="B194" s="39" t="s">
        <v>563</v>
      </c>
      <c r="C194" s="9" t="s">
        <v>751</v>
      </c>
      <c r="D194" s="62" t="s">
        <v>555</v>
      </c>
      <c r="E194" s="35">
        <v>18600</v>
      </c>
      <c r="F194" s="35">
        <f t="shared" si="78"/>
        <v>930</v>
      </c>
      <c r="G194" s="35">
        <f t="shared" si="79"/>
        <v>465</v>
      </c>
      <c r="H194" s="13">
        <f>_xlfn.IFNA(IF(H$3="Productivity",
INDEX('Productivity Dump'!$E$4:$AJ$500,
MATCH($A194,'Productivity Dump'!$A$4:$A$500,0),
MATCH(H$2,'Productivity Dump'!$E$3:$AJ$3,0)
),
IF(H$3="Attendance",
INDEX('Attendance Dump'!$E$2:$AI$400,
MATCH($A194,'Attendance Dump'!$B$2:$B$400,0),
MATCH(H$2,'Attendance Dump'!$E$1:$AI$1,0)
),
INDEX('Active Hour''s Dump'!$D$3:$AH$337,
MATCH($C194,'Active Hour''s Dump'!$A$3:$A$337,0),
MATCH(H$2,'Active Hour''s Dump'!$D$2:$AH$2,0)
))),"")</f>
        <v>887.55600000000004</v>
      </c>
      <c r="I194" s="13" t="str">
        <f>_xlfn.IFNA(IF(I$3="Productivity",
INDEX('Productivity Dump'!$E$4:$AJ$500,
MATCH($A194,'Productivity Dump'!$A$4:$A$500,0),
MATCH(I$2,'Productivity Dump'!$E$3:$AJ$3,0)
),
IF(I$3="Attendance",
INDEX('Attendance Dump'!$E$2:$AI$400,
MATCH($A194,'Attendance Dump'!$B$2:$B$400,0),
MATCH(I$2,'Attendance Dump'!$E$1:$AI$1,0)
),
INDEX('Active Hour''s Dump'!$D$3:$AH$337,
MATCH($C194,'Active Hour''s Dump'!$A$3:$A$337,0),
MATCH(I$2,'Active Hour''s Dump'!$D$2:$AH$2,0)
))),"")</f>
        <v>P</v>
      </c>
      <c r="J194" s="54">
        <f>_xlfn.IFNA(IF(J$3="Productivity",
INDEX('Productivity Dump'!$E$4:$AJ$500,
MATCH($A194,'Productivity Dump'!$A$4:$A$500,0),
MATCH(J$2,'Productivity Dump'!$E$3:$AJ$3,0)
),
IF(J$3="Attendance",
INDEX('Attendance Dump'!$E$2:$AI$400,
MATCH($A194,'Attendance Dump'!$B$2:$B$400,0),
MATCH(J$2,'Attendance Dump'!$E$1:$AI$1,0)
),
INDEX('Active Hour''s Dump'!$D$3:$AH$337,
MATCH($C194,'Active Hour''s Dump'!$A$3:$A$337,0),
MATCH(J$2,'Active Hour''s Dump'!$D$2:$AH$2,0)
))),"")</f>
        <v>10.5833333333333</v>
      </c>
      <c r="K194" s="13">
        <f>_xlfn.IFNA(IF(K$3="Productivity",
INDEX('Productivity Dump'!$E$4:$AJ$500,
MATCH($A194,'Productivity Dump'!$A$4:$A$500,0),
MATCH(K$2,'Productivity Dump'!$E$3:$AJ$3,0)
),
IF(K$3="Attendance",
INDEX('Attendance Dump'!$E$2:$AI$400,
MATCH($A194,'Attendance Dump'!$B$2:$B$400,0),
MATCH(K$2,'Attendance Dump'!$E$1:$AI$1,0)
),
INDEX('Active Hour''s Dump'!$D$3:$AH$337,
MATCH($C194,'Active Hour''s Dump'!$A$3:$A$337,0),
MATCH(K$2,'Active Hour''s Dump'!$D$2:$AH$2,0)
))),"")</f>
        <v>897.4970000000003</v>
      </c>
      <c r="L194" s="13" t="str">
        <f>_xlfn.IFNA(IF(L$3="Productivity",
INDEX('Productivity Dump'!$E$4:$AJ$500,
MATCH($A194,'Productivity Dump'!$A$4:$A$500,0),
MATCH(L$2,'Productivity Dump'!$E$3:$AJ$3,0)
),
IF(L$3="Attendance",
INDEX('Attendance Dump'!$E$2:$AI$400,
MATCH($A194,'Attendance Dump'!$B$2:$B$400,0),
MATCH(L$2,'Attendance Dump'!$E$1:$AI$1,0)
),
INDEX('Active Hour''s Dump'!$D$3:$AH$337,
MATCH($C194,'Active Hour''s Dump'!$A$3:$A$337,0),
MATCH(L$2,'Active Hour''s Dump'!$D$2:$AH$2,0)
))),"")</f>
        <v>P</v>
      </c>
      <c r="M194" s="54">
        <f>_xlfn.IFNA(IF(M$3="Productivity",
INDEX('Productivity Dump'!$E$4:$AJ$500,
MATCH($A194,'Productivity Dump'!$A$4:$A$500,0),
MATCH(M$2,'Productivity Dump'!$E$3:$AJ$3,0)
),
IF(M$3="Attendance",
INDEX('Attendance Dump'!$E$2:$AI$400,
MATCH($A194,'Attendance Dump'!$B$2:$B$400,0),
MATCH(M$2,'Attendance Dump'!$E$1:$AI$1,0)
),
INDEX('Active Hour''s Dump'!$D$3:$AH$337,
MATCH($C194,'Active Hour''s Dump'!$A$3:$A$337,0),
MATCH(M$2,'Active Hour''s Dump'!$D$2:$AH$2,0)
))),"")</f>
        <v>11.5833333333333</v>
      </c>
      <c r="N194" s="13">
        <f>_xlfn.IFNA(IF(N$3="Productivity",
INDEX('Productivity Dump'!$E$4:$AJ$500,
MATCH($A194,'Productivity Dump'!$A$4:$A$500,0),
MATCH(N$2,'Productivity Dump'!$E$3:$AJ$3,0)
),
IF(N$3="Attendance",
INDEX('Attendance Dump'!$E$2:$AI$400,
MATCH($A194,'Attendance Dump'!$B$2:$B$400,0),
MATCH(N$2,'Attendance Dump'!$E$1:$AI$1,0)
),
INDEX('Active Hour''s Dump'!$D$3:$AH$337,
MATCH($C194,'Active Hour''s Dump'!$A$3:$A$337,0),
MATCH(N$2,'Active Hour''s Dump'!$D$2:$AH$2,0)
))),"")</f>
        <v>520.12400000000002</v>
      </c>
      <c r="O194" s="13" t="str">
        <f>_xlfn.IFNA(IF(O$3="Productivity",
INDEX('Productivity Dump'!$E$4:$AJ$500,
MATCH($A194,'Productivity Dump'!$A$4:$A$500,0),
MATCH(O$2,'Productivity Dump'!$E$3:$AJ$3,0)
),
IF(O$3="Attendance",
INDEX('Attendance Dump'!$E$2:$AI$400,
MATCH($A194,'Attendance Dump'!$B$2:$B$400,0),
MATCH(O$2,'Attendance Dump'!$E$1:$AI$1,0)
),
INDEX('Active Hour''s Dump'!$D$3:$AH$337,
MATCH($C194,'Active Hour''s Dump'!$A$3:$A$337,0),
MATCH(O$2,'Active Hour''s Dump'!$D$2:$AH$2,0)
))),"")</f>
        <v>P</v>
      </c>
      <c r="P194" s="54">
        <f>_xlfn.IFNA(IF(P$3="Productivity",
INDEX('Productivity Dump'!$E$4:$AJ$500,
MATCH($A194,'Productivity Dump'!$A$4:$A$500,0),
MATCH(P$2,'Productivity Dump'!$E$3:$AJ$3,0)
),
IF(P$3="Attendance",
INDEX('Attendance Dump'!$E$2:$AI$400,
MATCH($A194,'Attendance Dump'!$B$2:$B$400,0),
MATCH(P$2,'Attendance Dump'!$E$1:$AI$1,0)
),
INDEX('Active Hour''s Dump'!$D$3:$AH$337,
MATCH($C194,'Active Hour''s Dump'!$A$3:$A$337,0),
MATCH(P$2,'Active Hour''s Dump'!$D$2:$AH$2,0)
))),"")</f>
        <v>8.5</v>
      </c>
      <c r="Q194" s="13">
        <f>_xlfn.IFNA(IF(Q$3="Productivity",
INDEX('Productivity Dump'!$E$4:$AJ$500,
MATCH($A194,'Productivity Dump'!$A$4:$A$500,0),
MATCH(Q$2,'Productivity Dump'!$E$3:$AJ$3,0)
),
IF(Q$3="Attendance",
INDEX('Attendance Dump'!$E$2:$AI$400,
MATCH($A194,'Attendance Dump'!$B$2:$B$400,0),
MATCH(Q$2,'Attendance Dump'!$E$1:$AI$1,0)
),
INDEX('Active Hour''s Dump'!$D$3:$AH$337,
MATCH($C194,'Active Hour''s Dump'!$A$3:$A$337,0),
MATCH(Q$2,'Active Hour''s Dump'!$D$2:$AH$2,0)
))),"")</f>
        <v>0</v>
      </c>
      <c r="R194" s="13" t="str">
        <f>_xlfn.IFNA(IF(R$3="Productivity",
INDEX('Productivity Dump'!$E$4:$AJ$500,
MATCH($A194,'Productivity Dump'!$A$4:$A$500,0),
MATCH(R$2,'Productivity Dump'!$E$3:$AJ$3,0)
),
IF(R$3="Attendance",
INDEX('Attendance Dump'!$E$2:$AI$400,
MATCH($A194,'Attendance Dump'!$B$2:$B$400,0),
MATCH(R$2,'Attendance Dump'!$E$1:$AI$1,0)
),
INDEX('Active Hour''s Dump'!$D$3:$AH$337,
MATCH($C194,'Active Hour''s Dump'!$A$3:$A$337,0),
MATCH(R$2,'Active Hour''s Dump'!$D$2:$AH$2,0)
))),"")</f>
        <v>WO</v>
      </c>
      <c r="S194" s="54">
        <f>_xlfn.IFNA(IF(S$3="Productivity",
INDEX('Productivity Dump'!$E$4:$AJ$500,
MATCH($A194,'Productivity Dump'!$A$4:$A$500,0),
MATCH(S$2,'Productivity Dump'!$E$3:$AJ$3,0)
),
IF(S$3="Attendance",
INDEX('Attendance Dump'!$E$2:$AI$400,
MATCH($A194,'Attendance Dump'!$B$2:$B$400,0),
MATCH(S$2,'Attendance Dump'!$E$1:$AI$1,0)
),
INDEX('Active Hour''s Dump'!$D$3:$AH$337,
MATCH($C194,'Active Hour''s Dump'!$A$3:$A$337,0),
MATCH(S$2,'Active Hour''s Dump'!$D$2:$AH$2,0)
))),"")</f>
        <v>0</v>
      </c>
      <c r="T194" s="13">
        <f>_xlfn.IFNA(IF(T$3="Productivity",
INDEX('Productivity Dump'!$E$4:$AJ$500,
MATCH($A194,'Productivity Dump'!$A$4:$A$500,0),
MATCH(T$2,'Productivity Dump'!$E$3:$AJ$3,0)
),
IF(T$3="Attendance",
INDEX('Attendance Dump'!$E$2:$AI$400,
MATCH($A194,'Attendance Dump'!$B$2:$B$400,0),
MATCH(T$2,'Attendance Dump'!$E$1:$AI$1,0)
),
INDEX('Active Hour''s Dump'!$D$3:$AH$337,
MATCH($C194,'Active Hour''s Dump'!$A$3:$A$337,0),
MATCH(T$2,'Active Hour''s Dump'!$D$2:$AH$2,0)
))),"")</f>
        <v>0</v>
      </c>
      <c r="U194" s="13" t="str">
        <f>_xlfn.IFNA(IF(U$3="Productivity",
INDEX('Productivity Dump'!$E$4:$AJ$500,
MATCH($A194,'Productivity Dump'!$A$4:$A$500,0),
MATCH(U$2,'Productivity Dump'!$E$3:$AJ$3,0)
),
IF(U$3="Attendance",
INDEX('Attendance Dump'!$E$2:$AI$400,
MATCH($A194,'Attendance Dump'!$B$2:$B$400,0),
MATCH(U$2,'Attendance Dump'!$E$1:$AI$1,0)
),
INDEX('Active Hour''s Dump'!$D$3:$AH$337,
MATCH($C194,'Active Hour''s Dump'!$A$3:$A$337,0),
MATCH(U$2,'Active Hour''s Dump'!$D$2:$AH$2,0)
))),"")</f>
        <v>PL</v>
      </c>
      <c r="V194" s="54">
        <f>_xlfn.IFNA(IF(V$3="Productivity",
INDEX('Productivity Dump'!$E$4:$AJ$500,
MATCH($A194,'Productivity Dump'!$A$4:$A$500,0),
MATCH(V$2,'Productivity Dump'!$E$3:$AJ$3,0)
),
IF(V$3="Attendance",
INDEX('Attendance Dump'!$E$2:$AI$400,
MATCH($A194,'Attendance Dump'!$B$2:$B$400,0),
MATCH(V$2,'Attendance Dump'!$E$1:$AI$1,0)
),
INDEX('Active Hour''s Dump'!$D$3:$AH$337,
MATCH($C194,'Active Hour''s Dump'!$A$3:$A$337,0),
MATCH(V$2,'Active Hour''s Dump'!$D$2:$AH$2,0)
))),"")</f>
        <v>0</v>
      </c>
      <c r="W194" s="13">
        <f>_xlfn.IFNA(IF(W$3="Productivity",
INDEX('Productivity Dump'!$E$4:$AJ$500,
MATCH($A194,'Productivity Dump'!$A$4:$A$500,0),
MATCH(W$2,'Productivity Dump'!$E$3:$AJ$3,0)
),
IF(W$3="Attendance",
INDEX('Attendance Dump'!$E$2:$AI$400,
MATCH($A194,'Attendance Dump'!$B$2:$B$400,0),
MATCH(W$2,'Attendance Dump'!$E$1:$AI$1,0)
),
INDEX('Active Hour''s Dump'!$D$3:$AH$337,
MATCH($C194,'Active Hour''s Dump'!$A$3:$A$337,0),
MATCH(W$2,'Active Hour''s Dump'!$D$2:$AH$2,0)
))),"")</f>
        <v>906.95000000000016</v>
      </c>
      <c r="X194" s="13" t="str">
        <f>_xlfn.IFNA(IF(X$3="Productivity",
INDEX('Productivity Dump'!$E$4:$AJ$500,
MATCH($A194,'Productivity Dump'!$A$4:$A$500,0),
MATCH(X$2,'Productivity Dump'!$E$3:$AJ$3,0)
),
IF(X$3="Attendance",
INDEX('Attendance Dump'!$E$2:$AI$400,
MATCH($A194,'Attendance Dump'!$B$2:$B$400,0),
MATCH(X$2,'Attendance Dump'!$E$1:$AI$1,0)
),
INDEX('Active Hour''s Dump'!$D$3:$AH$337,
MATCH($C194,'Active Hour''s Dump'!$A$3:$A$337,0),
MATCH(X$2,'Active Hour''s Dump'!$D$2:$AH$2,0)
))),"")</f>
        <v>P</v>
      </c>
      <c r="Y194" s="54">
        <f>_xlfn.IFNA(IF(Y$3="Productivity",
INDEX('Productivity Dump'!$E$4:$AJ$500,
MATCH($A194,'Productivity Dump'!$A$4:$A$500,0),
MATCH(Y$2,'Productivity Dump'!$E$3:$AJ$3,0)
),
IF(Y$3="Attendance",
INDEX('Attendance Dump'!$E$2:$AI$400,
MATCH($A194,'Attendance Dump'!$B$2:$B$400,0),
MATCH(Y$2,'Attendance Dump'!$E$1:$AI$1,0)
),
INDEX('Active Hour''s Dump'!$D$3:$AH$337,
MATCH($C194,'Active Hour''s Dump'!$A$3:$A$337,0),
MATCH(Y$2,'Active Hour''s Dump'!$D$2:$AH$2,0)
))),"")</f>
        <v>11.25</v>
      </c>
      <c r="Z194" s="13">
        <f>_xlfn.IFNA(IF(Z$3="Productivity",
INDEX('Productivity Dump'!$E$4:$AJ$500,
MATCH($A194,'Productivity Dump'!$A$4:$A$500,0),
MATCH(Z$2,'Productivity Dump'!$E$3:$AJ$3,0)
),
IF(Z$3="Attendance",
INDEX('Attendance Dump'!$E$2:$AI$400,
MATCH($A194,'Attendance Dump'!$B$2:$B$400,0),
MATCH(Z$2,'Attendance Dump'!$E$1:$AI$1,0)
),
INDEX('Active Hour''s Dump'!$D$3:$AH$337,
MATCH($C194,'Active Hour''s Dump'!$A$3:$A$337,0),
MATCH(Z$2,'Active Hour''s Dump'!$D$2:$AH$2,0)
))),"")</f>
        <v>1016.062</v>
      </c>
      <c r="AA194" s="13" t="str">
        <f>_xlfn.IFNA(IF(AA$3="Productivity",
INDEX('Productivity Dump'!$E$4:$AJ$500,
MATCH($A194,'Productivity Dump'!$A$4:$A$500,0),
MATCH(AA$2,'Productivity Dump'!$E$3:$AJ$3,0)
),
IF(AA$3="Attendance",
INDEX('Attendance Dump'!$E$2:$AI$400,
MATCH($A194,'Attendance Dump'!$B$2:$B$400,0),
MATCH(AA$2,'Attendance Dump'!$E$1:$AI$1,0)
),
INDEX('Active Hour''s Dump'!$D$3:$AH$337,
MATCH($C194,'Active Hour''s Dump'!$A$3:$A$337,0),
MATCH(AA$2,'Active Hour''s Dump'!$D$2:$AH$2,0)
))),"")</f>
        <v>P</v>
      </c>
      <c r="AB194" s="54">
        <f>_xlfn.IFNA(IF(AB$3="Productivity",
INDEX('Productivity Dump'!$E$4:$AJ$500,
MATCH($A194,'Productivity Dump'!$A$4:$A$500,0),
MATCH(AB$2,'Productivity Dump'!$E$3:$AJ$3,0)
),
IF(AB$3="Attendance",
INDEX('Attendance Dump'!$E$2:$AI$400,
MATCH($A194,'Attendance Dump'!$B$2:$B$400,0),
MATCH(AB$2,'Attendance Dump'!$E$1:$AI$1,0)
),
INDEX('Active Hour''s Dump'!$D$3:$AH$337,
MATCH($C194,'Active Hour''s Dump'!$A$3:$A$337,0),
MATCH(AB$2,'Active Hour''s Dump'!$D$2:$AH$2,0)
))),"")</f>
        <v>12.1666666666667</v>
      </c>
      <c r="AC194" s="13">
        <f>_xlfn.IFNA(IF(AC$3="Productivity",
INDEX('Productivity Dump'!$E$4:$AJ$500,
MATCH($A194,'Productivity Dump'!$A$4:$A$500,0),
MATCH(AC$2,'Productivity Dump'!$E$3:$AJ$3,0)
),
IF(AC$3="Attendance",
INDEX('Attendance Dump'!$E$2:$AI$400,
MATCH($A194,'Attendance Dump'!$B$2:$B$400,0),
MATCH(AC$2,'Attendance Dump'!$E$1:$AI$1,0)
),
INDEX('Active Hour''s Dump'!$D$3:$AH$337,
MATCH($C194,'Active Hour''s Dump'!$A$3:$A$337,0),
MATCH(AC$2,'Active Hour''s Dump'!$D$2:$AH$2,0)
))),"")</f>
        <v>999.74500000000035</v>
      </c>
      <c r="AD194" s="13" t="str">
        <f>_xlfn.IFNA(IF(AD$3="Productivity",
INDEX('Productivity Dump'!$E$4:$AJ$500,
MATCH($A194,'Productivity Dump'!$A$4:$A$500,0),
MATCH(AD$2,'Productivity Dump'!$E$3:$AJ$3,0)
),
IF(AD$3="Attendance",
INDEX('Attendance Dump'!$E$2:$AI$400,
MATCH($A194,'Attendance Dump'!$B$2:$B$400,0),
MATCH(AD$2,'Attendance Dump'!$E$1:$AI$1,0)
),
INDEX('Active Hour''s Dump'!$D$3:$AH$337,
MATCH($C194,'Active Hour''s Dump'!$A$3:$A$337,0),
MATCH(AD$2,'Active Hour''s Dump'!$D$2:$AH$2,0)
))),"")</f>
        <v>P</v>
      </c>
      <c r="AE194" s="54">
        <f>_xlfn.IFNA(IF(AE$3="Productivity",
INDEX('Productivity Dump'!$E$4:$AJ$500,
MATCH($A194,'Productivity Dump'!$A$4:$A$500,0),
MATCH(AE$2,'Productivity Dump'!$E$3:$AJ$3,0)
),
IF(AE$3="Attendance",
INDEX('Attendance Dump'!$E$2:$AI$400,
MATCH($A194,'Attendance Dump'!$B$2:$B$400,0),
MATCH(AE$2,'Attendance Dump'!$E$1:$AI$1,0)
),
INDEX('Active Hour''s Dump'!$D$3:$AH$337,
MATCH($C194,'Active Hour''s Dump'!$A$3:$A$337,0),
MATCH(AE$2,'Active Hour''s Dump'!$D$2:$AH$2,0)
))),"")</f>
        <v>11.9166666666667</v>
      </c>
      <c r="AF194" s="13">
        <f>_xlfn.IFNA(IF(AF$3="Productivity",
INDEX('Productivity Dump'!$E$4:$AJ$500,
MATCH($A194,'Productivity Dump'!$A$4:$A$500,0),
MATCH(AF$2,'Productivity Dump'!$E$3:$AJ$3,0)
),
IF(AF$3="Attendance",
INDEX('Attendance Dump'!$E$2:$AI$400,
MATCH($A194,'Attendance Dump'!$B$2:$B$400,0),
MATCH(AF$2,'Attendance Dump'!$E$1:$AI$1,0)
),
INDEX('Active Hour''s Dump'!$D$3:$AH$337,
MATCH($C194,'Active Hour''s Dump'!$A$3:$A$337,0),
MATCH(AF$2,'Active Hour''s Dump'!$D$2:$AH$2,0)
))),"")</f>
        <v>1012.4999999999999</v>
      </c>
      <c r="AG194" s="13" t="str">
        <f>_xlfn.IFNA(IF(AG$3="Productivity",
INDEX('Productivity Dump'!$E$4:$AJ$500,
MATCH($A194,'Productivity Dump'!$A$4:$A$500,0),
MATCH(AG$2,'Productivity Dump'!$E$3:$AJ$3,0)
),
IF(AG$3="Attendance",
INDEX('Attendance Dump'!$E$2:$AI$400,
MATCH($A194,'Attendance Dump'!$B$2:$B$400,0),
MATCH(AG$2,'Attendance Dump'!$E$1:$AI$1,0)
),
INDEX('Active Hour''s Dump'!$D$3:$AH$337,
MATCH($C194,'Active Hour''s Dump'!$A$3:$A$337,0),
MATCH(AG$2,'Active Hour''s Dump'!$D$2:$AH$2,0)
))),"")</f>
        <v>P</v>
      </c>
      <c r="AH194" s="54">
        <f>_xlfn.IFNA(IF(AH$3="Productivity",
INDEX('Productivity Dump'!$E$4:$AJ$500,
MATCH($A194,'Productivity Dump'!$A$4:$A$500,0),
MATCH(AH$2,'Productivity Dump'!$E$3:$AJ$3,0)
),
IF(AH$3="Attendance",
INDEX('Attendance Dump'!$E$2:$AI$400,
MATCH($A194,'Attendance Dump'!$B$2:$B$400,0),
MATCH(AH$2,'Attendance Dump'!$E$1:$AI$1,0)
),
INDEX('Active Hour''s Dump'!$D$3:$AH$337,
MATCH($C194,'Active Hour''s Dump'!$A$3:$A$337,0),
MATCH(AH$2,'Active Hour''s Dump'!$D$2:$AH$2,0)
))),"")</f>
        <v>11.25</v>
      </c>
      <c r="AI194" s="13">
        <f>_xlfn.IFNA(IF(AI$3="Productivity",
INDEX('Productivity Dump'!$E$4:$AJ$500,
MATCH($A194,'Productivity Dump'!$A$4:$A$500,0),
MATCH(AI$2,'Productivity Dump'!$E$3:$AJ$3,0)
),
IF(AI$3="Attendance",
INDEX('Attendance Dump'!$E$2:$AI$400,
MATCH($A194,'Attendance Dump'!$B$2:$B$400,0),
MATCH(AI$2,'Attendance Dump'!$E$1:$AI$1,0)
),
INDEX('Active Hour''s Dump'!$D$3:$AH$337,
MATCH($C194,'Active Hour''s Dump'!$A$3:$A$337,0),
MATCH(AI$2,'Active Hour''s Dump'!$D$2:$AH$2,0)
))),"")</f>
        <v>529.755</v>
      </c>
      <c r="AJ194" s="13" t="str">
        <f>_xlfn.IFNA(IF(AJ$3="Productivity",
INDEX('Productivity Dump'!$E$4:$AJ$500,
MATCH($A194,'Productivity Dump'!$A$4:$A$500,0),
MATCH(AJ$2,'Productivity Dump'!$E$3:$AJ$3,0)
),
IF(AJ$3="Attendance",
INDEX('Attendance Dump'!$E$2:$AI$400,
MATCH($A194,'Attendance Dump'!$B$2:$B$400,0),
MATCH(AJ$2,'Attendance Dump'!$E$1:$AI$1,0)
),
INDEX('Active Hour''s Dump'!$D$3:$AH$337,
MATCH($C194,'Active Hour''s Dump'!$A$3:$A$337,0),
MATCH(AJ$2,'Active Hour''s Dump'!$D$2:$AH$2,0)
))),"")</f>
        <v>P</v>
      </c>
      <c r="AK194" s="54">
        <f>_xlfn.IFNA(IF(AK$3="Productivity",
INDEX('Productivity Dump'!$E$4:$AJ$500,
MATCH($A194,'Productivity Dump'!$A$4:$A$500,0),
MATCH(AK$2,'Productivity Dump'!$E$3:$AJ$3,0)
),
IF(AK$3="Attendance",
INDEX('Attendance Dump'!$E$2:$AI$400,
MATCH($A194,'Attendance Dump'!$B$2:$B$400,0),
MATCH(AK$2,'Attendance Dump'!$E$1:$AI$1,0)
),
INDEX('Active Hour''s Dump'!$D$3:$AH$337,
MATCH($C194,'Active Hour''s Dump'!$A$3:$A$337,0),
MATCH(AK$2,'Active Hour''s Dump'!$D$2:$AH$2,0)
))),"")</f>
        <v>7.1666666666666696</v>
      </c>
      <c r="AL194" s="13">
        <f>_xlfn.IFNA(IF(AL$3="Productivity",
INDEX('Productivity Dump'!$E$4:$AJ$500,
MATCH($A194,'Productivity Dump'!$A$4:$A$500,0),
MATCH(AL$2,'Productivity Dump'!$E$3:$AJ$3,0)
),
IF(AL$3="Attendance",
INDEX('Attendance Dump'!$E$2:$AI$400,
MATCH($A194,'Attendance Dump'!$B$2:$B$400,0),
MATCH(AL$2,'Attendance Dump'!$E$1:$AI$1,0)
),
INDEX('Active Hour''s Dump'!$D$3:$AH$337,
MATCH($C194,'Active Hour''s Dump'!$A$3:$A$337,0),
MATCH(AL$2,'Active Hour''s Dump'!$D$2:$AH$2,0)
))),"")</f>
        <v>0</v>
      </c>
      <c r="AM194" s="13" t="str">
        <f>_xlfn.IFNA(IF(AM$3="Productivity",
INDEX('Productivity Dump'!$E$4:$AJ$500,
MATCH($A194,'Productivity Dump'!$A$4:$A$500,0),
MATCH(AM$2,'Productivity Dump'!$E$3:$AJ$3,0)
),
IF(AM$3="Attendance",
INDEX('Attendance Dump'!$E$2:$AI$400,
MATCH($A194,'Attendance Dump'!$B$2:$B$400,0),
MATCH(AM$2,'Attendance Dump'!$E$1:$AI$1,0)
),
INDEX('Active Hour''s Dump'!$D$3:$AH$337,
MATCH($C194,'Active Hour''s Dump'!$A$3:$A$337,0),
MATCH(AM$2,'Active Hour''s Dump'!$D$2:$AH$2,0)
))),"")</f>
        <v>WO</v>
      </c>
      <c r="AN194" s="54">
        <f>_xlfn.IFNA(IF(AN$3="Productivity",
INDEX('Productivity Dump'!$E$4:$AJ$500,
MATCH($A194,'Productivity Dump'!$A$4:$A$500,0),
MATCH(AN$2,'Productivity Dump'!$E$3:$AJ$3,0)
),
IF(AN$3="Attendance",
INDEX('Attendance Dump'!$E$2:$AI$400,
MATCH($A194,'Attendance Dump'!$B$2:$B$400,0),
MATCH(AN$2,'Attendance Dump'!$E$1:$AI$1,0)
),
INDEX('Active Hour''s Dump'!$D$3:$AH$337,
MATCH($C194,'Active Hour''s Dump'!$A$3:$A$337,0),
MATCH(AN$2,'Active Hour''s Dump'!$D$2:$AH$2,0)
))),"")</f>
        <v>0</v>
      </c>
      <c r="AO194" s="13">
        <f>_xlfn.IFNA(IF(AO$3="Productivity",
INDEX('Productivity Dump'!$E$4:$AJ$500,
MATCH($A194,'Productivity Dump'!$A$4:$A$500,0),
MATCH(AO$2,'Productivity Dump'!$E$3:$AJ$3,0)
),
IF(AO$3="Attendance",
INDEX('Attendance Dump'!$E$2:$AI$400,
MATCH($A194,'Attendance Dump'!$B$2:$B$400,0),
MATCH(AO$2,'Attendance Dump'!$E$1:$AI$1,0)
),
INDEX('Active Hour''s Dump'!$D$3:$AH$337,
MATCH($C194,'Active Hour''s Dump'!$A$3:$A$337,0),
MATCH(AO$2,'Active Hour''s Dump'!$D$2:$AH$2,0)
))),"")</f>
        <v>0</v>
      </c>
      <c r="AP194" s="13" t="str">
        <f>_xlfn.IFNA(IF(AP$3="Productivity",
INDEX('Productivity Dump'!$E$4:$AJ$500,
MATCH($A194,'Productivity Dump'!$A$4:$A$500,0),
MATCH(AP$2,'Productivity Dump'!$E$3:$AJ$3,0)
),
IF(AP$3="Attendance",
INDEX('Attendance Dump'!$E$2:$AI$400,
MATCH($A194,'Attendance Dump'!$B$2:$B$400,0),
MATCH(AP$2,'Attendance Dump'!$E$1:$AI$1,0)
),
INDEX('Active Hour''s Dump'!$D$3:$AH$337,
MATCH($C194,'Active Hour''s Dump'!$A$3:$A$337,0),
MATCH(AP$2,'Active Hour''s Dump'!$D$2:$AH$2,0)
))),"")</f>
        <v>PL</v>
      </c>
      <c r="AQ194" s="54">
        <f>_xlfn.IFNA(IF(AQ$3="Productivity",
INDEX('Productivity Dump'!$E$4:$AJ$500,
MATCH($A194,'Productivity Dump'!$A$4:$A$500,0),
MATCH(AQ$2,'Productivity Dump'!$E$3:$AJ$3,0)
),
IF(AQ$3="Attendance",
INDEX('Attendance Dump'!$E$2:$AI$400,
MATCH($A194,'Attendance Dump'!$B$2:$B$400,0),
MATCH(AQ$2,'Attendance Dump'!$E$1:$AI$1,0)
),
INDEX('Active Hour''s Dump'!$D$3:$AH$337,
MATCH($C194,'Active Hour''s Dump'!$A$3:$A$337,0),
MATCH(AQ$2,'Active Hour''s Dump'!$D$2:$AH$2,0)
))),"")</f>
        <v>0</v>
      </c>
      <c r="AR194" s="13">
        <f>_xlfn.IFNA(IF(AR$3="Productivity",
INDEX('Productivity Dump'!$E$4:$AJ$500,
MATCH($A194,'Productivity Dump'!$A$4:$A$500,0),
MATCH(AR$2,'Productivity Dump'!$E$3:$AJ$3,0)
),
IF(AR$3="Attendance",
INDEX('Attendance Dump'!$E$2:$AI$400,
MATCH($A194,'Attendance Dump'!$B$2:$B$400,0),
MATCH(AR$2,'Attendance Dump'!$E$1:$AI$1,0)
),
INDEX('Active Hour''s Dump'!$D$3:$AH$337,
MATCH($C194,'Active Hour''s Dump'!$A$3:$A$337,0),
MATCH(AR$2,'Active Hour''s Dump'!$D$2:$AH$2,0)
))),"")</f>
        <v>987.86099999999988</v>
      </c>
      <c r="AS194" s="13" t="str">
        <f>_xlfn.IFNA(IF(AS$3="Productivity",
INDEX('Productivity Dump'!$E$4:$AJ$500,
MATCH($A194,'Productivity Dump'!$A$4:$A$500,0),
MATCH(AS$2,'Productivity Dump'!$E$3:$AJ$3,0)
),
IF(AS$3="Attendance",
INDEX('Attendance Dump'!$E$2:$AI$400,
MATCH($A194,'Attendance Dump'!$B$2:$B$400,0),
MATCH(AS$2,'Attendance Dump'!$E$1:$AI$1,0)
),
INDEX('Active Hour''s Dump'!$D$3:$AH$337,
MATCH($C194,'Active Hour''s Dump'!$A$3:$A$337,0),
MATCH(AS$2,'Active Hour''s Dump'!$D$2:$AH$2,0)
))),"")</f>
        <v>P</v>
      </c>
      <c r="AT194" s="54">
        <f>_xlfn.IFNA(IF(AT$3="Productivity",
INDEX('Productivity Dump'!$E$4:$AJ$500,
MATCH($A194,'Productivity Dump'!$A$4:$A$500,0),
MATCH(AT$2,'Productivity Dump'!$E$3:$AJ$3,0)
),
IF(AT$3="Attendance",
INDEX('Attendance Dump'!$E$2:$AI$400,
MATCH($A194,'Attendance Dump'!$B$2:$B$400,0),
MATCH(AT$2,'Attendance Dump'!$E$1:$AI$1,0)
),
INDEX('Active Hour''s Dump'!$D$3:$AH$337,
MATCH($C194,'Active Hour''s Dump'!$A$3:$A$337,0),
MATCH(AT$2,'Active Hour''s Dump'!$D$2:$AH$2,0)
))),"")</f>
        <v>12.5</v>
      </c>
      <c r="AU194" s="13">
        <f>_xlfn.IFNA(IF(AU$3="Productivity",
INDEX('Productivity Dump'!$E$4:$AJ$500,
MATCH($A194,'Productivity Dump'!$A$4:$A$500,0),
MATCH(AU$2,'Productivity Dump'!$E$3:$AJ$3,0)
),
IF(AU$3="Attendance",
INDEX('Attendance Dump'!$E$2:$AI$400,
MATCH($A194,'Attendance Dump'!$B$2:$B$400,0),
MATCH(AU$2,'Attendance Dump'!$E$1:$AI$1,0)
),
INDEX('Active Hour''s Dump'!$D$3:$AH$337,
MATCH($C194,'Active Hour''s Dump'!$A$3:$A$337,0),
MATCH(AU$2,'Active Hour''s Dump'!$D$2:$AH$2,0)
))),"")</f>
        <v>861.92799999999988</v>
      </c>
      <c r="AV194" s="13" t="str">
        <f>_xlfn.IFNA(IF(AV$3="Productivity",
INDEX('Productivity Dump'!$E$4:$AJ$500,
MATCH($A194,'Productivity Dump'!$A$4:$A$500,0),
MATCH(AV$2,'Productivity Dump'!$E$3:$AJ$3,0)
),
IF(AV$3="Attendance",
INDEX('Attendance Dump'!$E$2:$AI$400,
MATCH($A194,'Attendance Dump'!$B$2:$B$400,0),
MATCH(AV$2,'Attendance Dump'!$E$1:$AI$1,0)
),
INDEX('Active Hour''s Dump'!$D$3:$AH$337,
MATCH($C194,'Active Hour''s Dump'!$A$3:$A$337,0),
MATCH(AV$2,'Active Hour''s Dump'!$D$2:$AH$2,0)
))),"")</f>
        <v>P</v>
      </c>
      <c r="AW194" s="54">
        <f>_xlfn.IFNA(IF(AW$3="Productivity",
INDEX('Productivity Dump'!$E$4:$AJ$500,
MATCH($A194,'Productivity Dump'!$A$4:$A$500,0),
MATCH(AW$2,'Productivity Dump'!$E$3:$AJ$3,0)
),
IF(AW$3="Attendance",
INDEX('Attendance Dump'!$E$2:$AI$400,
MATCH($A194,'Attendance Dump'!$B$2:$B$400,0),
MATCH(AW$2,'Attendance Dump'!$E$1:$AI$1,0)
),
INDEX('Active Hour''s Dump'!$D$3:$AH$337,
MATCH($C194,'Active Hour''s Dump'!$A$3:$A$337,0),
MATCH(AW$2,'Active Hour''s Dump'!$D$2:$AH$2,0)
))),"")</f>
        <v>12.1666666666667</v>
      </c>
      <c r="AX194" s="13">
        <f>_xlfn.IFNA(IF(AX$3="Productivity",
INDEX('Productivity Dump'!$E$4:$AJ$500,
MATCH($A194,'Productivity Dump'!$A$4:$A$500,0),
MATCH(AX$2,'Productivity Dump'!$E$3:$AJ$3,0)
),
IF(AX$3="Attendance",
INDEX('Attendance Dump'!$E$2:$AI$400,
MATCH($A194,'Attendance Dump'!$B$2:$B$400,0),
MATCH(AX$2,'Attendance Dump'!$E$1:$AI$1,0)
),
INDEX('Active Hour''s Dump'!$D$3:$AH$337,
MATCH($C194,'Active Hour''s Dump'!$A$3:$A$337,0),
MATCH(AX$2,'Active Hour''s Dump'!$D$2:$AH$2,0)
))),"")</f>
        <v>901.32600000000014</v>
      </c>
      <c r="AY194" s="13" t="str">
        <f>_xlfn.IFNA(IF(AY$3="Productivity",
INDEX('Productivity Dump'!$E$4:$AJ$500,
MATCH($A194,'Productivity Dump'!$A$4:$A$500,0),
MATCH(AY$2,'Productivity Dump'!$E$3:$AJ$3,0)
),
IF(AY$3="Attendance",
INDEX('Attendance Dump'!$E$2:$AI$400,
MATCH($A194,'Attendance Dump'!$B$2:$B$400,0),
MATCH(AY$2,'Attendance Dump'!$E$1:$AI$1,0)
),
INDEX('Active Hour''s Dump'!$D$3:$AH$337,
MATCH($C194,'Active Hour''s Dump'!$A$3:$A$337,0),
MATCH(AY$2,'Active Hour''s Dump'!$D$2:$AH$2,0)
))),"")</f>
        <v>P</v>
      </c>
      <c r="AZ194" s="54">
        <f>_xlfn.IFNA(IF(AZ$3="Productivity",
INDEX('Productivity Dump'!$E$4:$AJ$500,
MATCH($A194,'Productivity Dump'!$A$4:$A$500,0),
MATCH(AZ$2,'Productivity Dump'!$E$3:$AJ$3,0)
),
IF(AZ$3="Attendance",
INDEX('Attendance Dump'!$E$2:$AI$400,
MATCH($A194,'Attendance Dump'!$B$2:$B$400,0),
MATCH(AZ$2,'Attendance Dump'!$E$1:$AI$1,0)
),
INDEX('Active Hour''s Dump'!$D$3:$AH$337,
MATCH($C194,'Active Hour''s Dump'!$A$3:$A$337,0),
MATCH(AZ$2,'Active Hour''s Dump'!$D$2:$AH$2,0)
))),"")</f>
        <v>12</v>
      </c>
      <c r="BA194" s="13">
        <f>_xlfn.IFNA(IF(BA$3="Productivity",
INDEX('Productivity Dump'!$E$4:$AJ$500,
MATCH($A194,'Productivity Dump'!$A$4:$A$500,0),
MATCH(BA$2,'Productivity Dump'!$E$3:$AJ$3,0)
),
IF(BA$3="Attendance",
INDEX('Attendance Dump'!$E$2:$AI$400,
MATCH($A194,'Attendance Dump'!$B$2:$B$400,0),
MATCH(BA$2,'Attendance Dump'!$E$1:$AI$1,0)
),
INDEX('Active Hour''s Dump'!$D$3:$AH$337,
MATCH($C194,'Active Hour''s Dump'!$A$3:$A$337,0),
MATCH(BA$2,'Active Hour''s Dump'!$D$2:$AH$2,0)
))),"")</f>
        <v>919.69399999999985</v>
      </c>
      <c r="BB194" s="13" t="str">
        <f>_xlfn.IFNA(IF(BB$3="Productivity",
INDEX('Productivity Dump'!$E$4:$AJ$500,
MATCH($A194,'Productivity Dump'!$A$4:$A$500,0),
MATCH(BB$2,'Productivity Dump'!$E$3:$AJ$3,0)
),
IF(BB$3="Attendance",
INDEX('Attendance Dump'!$E$2:$AI$400,
MATCH($A194,'Attendance Dump'!$B$2:$B$400,0),
MATCH(BB$2,'Attendance Dump'!$E$1:$AI$1,0)
),
INDEX('Active Hour''s Dump'!$D$3:$AH$337,
MATCH($C194,'Active Hour''s Dump'!$A$3:$A$337,0),
MATCH(BB$2,'Active Hour''s Dump'!$D$2:$AH$2,0)
))),"")</f>
        <v>P</v>
      </c>
      <c r="BC194" s="54">
        <f>_xlfn.IFNA(IF(BC$3="Productivity",
INDEX('Productivity Dump'!$E$4:$AJ$500,
MATCH($A194,'Productivity Dump'!$A$4:$A$500,0),
MATCH(BC$2,'Productivity Dump'!$E$3:$AJ$3,0)
),
IF(BC$3="Attendance",
INDEX('Attendance Dump'!$E$2:$AI$400,
MATCH($A194,'Attendance Dump'!$B$2:$B$400,0),
MATCH(BC$2,'Attendance Dump'!$E$1:$AI$1,0)
),
INDEX('Active Hour''s Dump'!$D$3:$AH$337,
MATCH($C194,'Active Hour''s Dump'!$A$3:$A$337,0),
MATCH(BC$2,'Active Hour''s Dump'!$D$2:$AH$2,0)
))),"")</f>
        <v>11.1666666666667</v>
      </c>
      <c r="BD194" s="13">
        <f>_xlfn.IFNA(IF(BD$3="Productivity",
INDEX('Productivity Dump'!$E$4:$AJ$500,
MATCH($A194,'Productivity Dump'!$A$4:$A$500,0),
MATCH(BD$2,'Productivity Dump'!$E$3:$AJ$3,0)
),
IF(BD$3="Attendance",
INDEX('Attendance Dump'!$E$2:$AI$400,
MATCH($A194,'Attendance Dump'!$B$2:$B$400,0),
MATCH(BD$2,'Attendance Dump'!$E$1:$AI$1,0)
),
INDEX('Active Hour''s Dump'!$D$3:$AH$337,
MATCH($C194,'Active Hour''s Dump'!$A$3:$A$337,0),
MATCH(BD$2,'Active Hour''s Dump'!$D$2:$AH$2,0)
))),"")</f>
        <v>298.51</v>
      </c>
      <c r="BE194" s="13" t="str">
        <f>_xlfn.IFNA(IF(BE$3="Productivity",
INDEX('Productivity Dump'!$E$4:$AJ$500,
MATCH($A194,'Productivity Dump'!$A$4:$A$500,0),
MATCH(BE$2,'Productivity Dump'!$E$3:$AJ$3,0)
),
IF(BE$3="Attendance",
INDEX('Attendance Dump'!$E$2:$AI$400,
MATCH($A194,'Attendance Dump'!$B$2:$B$400,0),
MATCH(BE$2,'Attendance Dump'!$E$1:$AI$1,0)
),
INDEX('Active Hour''s Dump'!$D$3:$AH$337,
MATCH($C194,'Active Hour''s Dump'!$A$3:$A$337,0),
MATCH(BE$2,'Active Hour''s Dump'!$D$2:$AH$2,0)
))),"")</f>
        <v>P</v>
      </c>
      <c r="BF194" s="54">
        <f>_xlfn.IFNA(IF(BF$3="Productivity",
INDEX('Productivity Dump'!$E$4:$AJ$500,
MATCH($A194,'Productivity Dump'!$A$4:$A$500,0),
MATCH(BF$2,'Productivity Dump'!$E$3:$AJ$3,0)
),
IF(BF$3="Attendance",
INDEX('Attendance Dump'!$E$2:$AI$400,
MATCH($A194,'Attendance Dump'!$B$2:$B$400,0),
MATCH(BF$2,'Attendance Dump'!$E$1:$AI$1,0)
),
INDEX('Active Hour''s Dump'!$D$3:$AH$337,
MATCH($C194,'Active Hour''s Dump'!$A$3:$A$337,0),
MATCH(BF$2,'Active Hour''s Dump'!$D$2:$AH$2,0)
))),"")</f>
        <v>4.1666666666666696</v>
      </c>
      <c r="BG194" s="13">
        <f>_xlfn.IFNA(IF(BG$3="Productivity",
INDEX('Productivity Dump'!$E$4:$AJ$500,
MATCH($A194,'Productivity Dump'!$A$4:$A$500,0),
MATCH(BG$2,'Productivity Dump'!$E$3:$AJ$3,0)
),
IF(BG$3="Attendance",
INDEX('Attendance Dump'!$E$2:$AI$400,
MATCH($A194,'Attendance Dump'!$B$2:$B$400,0),
MATCH(BG$2,'Attendance Dump'!$E$1:$AI$1,0)
),
INDEX('Active Hour''s Dump'!$D$3:$AH$337,
MATCH($C194,'Active Hour''s Dump'!$A$3:$A$337,0),
MATCH(BG$2,'Active Hour''s Dump'!$D$2:$AH$2,0)
))),"")</f>
        <v>0</v>
      </c>
      <c r="BH194" s="13" t="str">
        <f>_xlfn.IFNA(IF(BH$3="Productivity",
INDEX('Productivity Dump'!$E$4:$AJ$500,
MATCH($A194,'Productivity Dump'!$A$4:$A$500,0),
MATCH(BH$2,'Productivity Dump'!$E$3:$AJ$3,0)
),
IF(BH$3="Attendance",
INDEX('Attendance Dump'!$E$2:$AI$400,
MATCH($A194,'Attendance Dump'!$B$2:$B$400,0),
MATCH(BH$2,'Attendance Dump'!$E$1:$AI$1,0)
),
INDEX('Active Hour''s Dump'!$D$3:$AH$337,
MATCH($C194,'Active Hour''s Dump'!$A$3:$A$337,0),
MATCH(BH$2,'Active Hour''s Dump'!$D$2:$AH$2,0)
))),"")</f>
        <v>WO</v>
      </c>
      <c r="BI194" s="54">
        <f>_xlfn.IFNA(IF(BI$3="Productivity",
INDEX('Productivity Dump'!$E$4:$AJ$500,
MATCH($A194,'Productivity Dump'!$A$4:$A$500,0),
MATCH(BI$2,'Productivity Dump'!$E$3:$AJ$3,0)
),
IF(BI$3="Attendance",
INDEX('Attendance Dump'!$E$2:$AI$400,
MATCH($A194,'Attendance Dump'!$B$2:$B$400,0),
MATCH(BI$2,'Attendance Dump'!$E$1:$AI$1,0)
),
INDEX('Active Hour''s Dump'!$D$3:$AH$337,
MATCH($C194,'Active Hour''s Dump'!$A$3:$A$337,0),
MATCH(BI$2,'Active Hour''s Dump'!$D$2:$AH$2,0)
))),"")</f>
        <v>0</v>
      </c>
      <c r="BJ194" s="13">
        <f>_xlfn.IFNA(IF(BJ$3="Productivity",
INDEX('Productivity Dump'!$E$4:$AJ$500,
MATCH($A194,'Productivity Dump'!$A$4:$A$500,0),
MATCH(BJ$2,'Productivity Dump'!$E$3:$AJ$3,0)
),
IF(BJ$3="Attendance",
INDEX('Attendance Dump'!$E$2:$AI$400,
MATCH($A194,'Attendance Dump'!$B$2:$B$400,0),
MATCH(BJ$2,'Attendance Dump'!$E$1:$AI$1,0)
),
INDEX('Active Hour''s Dump'!$D$3:$AH$337,
MATCH($C194,'Active Hour''s Dump'!$A$3:$A$337,0),
MATCH(BJ$2,'Active Hour''s Dump'!$D$2:$AH$2,0)
))),"")</f>
        <v>432.66700000000003</v>
      </c>
      <c r="BK194" s="13" t="str">
        <f>_xlfn.IFNA(IF(BK$3="Productivity",
INDEX('Productivity Dump'!$E$4:$AJ$500,
MATCH($A194,'Productivity Dump'!$A$4:$A$500,0),
MATCH(BK$2,'Productivity Dump'!$E$3:$AJ$3,0)
),
IF(BK$3="Attendance",
INDEX('Attendance Dump'!$E$2:$AI$400,
MATCH($A194,'Attendance Dump'!$B$2:$B$400,0),
MATCH(BK$2,'Attendance Dump'!$E$1:$AI$1,0)
),
INDEX('Active Hour''s Dump'!$D$3:$AH$337,
MATCH($C194,'Active Hour''s Dump'!$A$3:$A$337,0),
MATCH(BK$2,'Active Hour''s Dump'!$D$2:$AH$2,0)
))),"")</f>
        <v>P</v>
      </c>
      <c r="BL194" s="54">
        <f>_xlfn.IFNA(IF(BL$3="Productivity",
INDEX('Productivity Dump'!$E$4:$AJ$500,
MATCH($A194,'Productivity Dump'!$A$4:$A$500,0),
MATCH(BL$2,'Productivity Dump'!$E$3:$AJ$3,0)
),
IF(BL$3="Attendance",
INDEX('Attendance Dump'!$E$2:$AI$400,
MATCH($A194,'Attendance Dump'!$B$2:$B$400,0),
MATCH(BL$2,'Attendance Dump'!$E$1:$AI$1,0)
),
INDEX('Active Hour''s Dump'!$D$3:$AH$337,
MATCH($C194,'Active Hour''s Dump'!$A$3:$A$337,0),
MATCH(BL$2,'Active Hour''s Dump'!$D$2:$AH$2,0)
))),"")</f>
        <v>9.25</v>
      </c>
      <c r="BM194" s="13">
        <f>_xlfn.IFNA(IF(BM$3="Productivity",
INDEX('Productivity Dump'!$E$4:$AJ$500,
MATCH($A194,'Productivity Dump'!$A$4:$A$500,0),
MATCH(BM$2,'Productivity Dump'!$E$3:$AJ$3,0)
),
IF(BM$3="Attendance",
INDEX('Attendance Dump'!$E$2:$AI$400,
MATCH($A194,'Attendance Dump'!$B$2:$B$400,0),
MATCH(BM$2,'Attendance Dump'!$E$1:$AI$1,0)
),
INDEX('Active Hour''s Dump'!$D$3:$AH$337,
MATCH($C194,'Active Hour''s Dump'!$A$3:$A$337,0),
MATCH(BM$2,'Active Hour''s Dump'!$D$2:$AH$2,0)
))),"")</f>
        <v>874.03799999999978</v>
      </c>
      <c r="BN194" s="13" t="str">
        <f>_xlfn.IFNA(IF(BN$3="Productivity",
INDEX('Productivity Dump'!$E$4:$AJ$500,
MATCH($A194,'Productivity Dump'!$A$4:$A$500,0),
MATCH(BN$2,'Productivity Dump'!$E$3:$AJ$3,0)
),
IF(BN$3="Attendance",
INDEX('Attendance Dump'!$E$2:$AI$400,
MATCH($A194,'Attendance Dump'!$B$2:$B$400,0),
MATCH(BN$2,'Attendance Dump'!$E$1:$AI$1,0)
),
INDEX('Active Hour''s Dump'!$D$3:$AH$337,
MATCH($C194,'Active Hour''s Dump'!$A$3:$A$337,0),
MATCH(BN$2,'Active Hour''s Dump'!$D$2:$AH$2,0)
))),"")</f>
        <v>P</v>
      </c>
      <c r="BO194" s="54">
        <f>_xlfn.IFNA(IF(BO$3="Productivity",
INDEX('Productivity Dump'!$E$4:$AJ$500,
MATCH($A194,'Productivity Dump'!$A$4:$A$500,0),
MATCH(BO$2,'Productivity Dump'!$E$3:$AJ$3,0)
),
IF(BO$3="Attendance",
INDEX('Attendance Dump'!$E$2:$AI$400,
MATCH($A194,'Attendance Dump'!$B$2:$B$400,0),
MATCH(BO$2,'Attendance Dump'!$E$1:$AI$1,0)
),
INDEX('Active Hour''s Dump'!$D$3:$AH$337,
MATCH($C194,'Active Hour''s Dump'!$A$3:$A$337,0),
MATCH(BO$2,'Active Hour''s Dump'!$D$2:$AH$2,0)
))),"")</f>
        <v>11.5833333333333</v>
      </c>
      <c r="BP194" s="13">
        <f>_xlfn.IFNA(IF(BP$3="Productivity",
INDEX('Productivity Dump'!$E$4:$AJ$500,
MATCH($A194,'Productivity Dump'!$A$4:$A$500,0),
MATCH(BP$2,'Productivity Dump'!$E$3:$AJ$3,0)
),
IF(BP$3="Attendance",
INDEX('Attendance Dump'!$E$2:$AI$400,
MATCH($A194,'Attendance Dump'!$B$2:$B$400,0),
MATCH(BP$2,'Attendance Dump'!$E$1:$AI$1,0)
),
INDEX('Active Hour''s Dump'!$D$3:$AH$337,
MATCH($C194,'Active Hour''s Dump'!$A$3:$A$337,0),
MATCH(BP$2,'Active Hour''s Dump'!$D$2:$AH$2,0)
))),"")</f>
        <v>914.8739999999998</v>
      </c>
      <c r="BQ194" s="13" t="str">
        <f>_xlfn.IFNA(IF(BQ$3="Productivity",
INDEX('Productivity Dump'!$E$4:$AJ$500,
MATCH($A194,'Productivity Dump'!$A$4:$A$500,0),
MATCH(BQ$2,'Productivity Dump'!$E$3:$AJ$3,0)
),
IF(BQ$3="Attendance",
INDEX('Attendance Dump'!$E$2:$AI$400,
MATCH($A194,'Attendance Dump'!$B$2:$B$400,0),
MATCH(BQ$2,'Attendance Dump'!$E$1:$AI$1,0)
),
INDEX('Active Hour''s Dump'!$D$3:$AH$337,
MATCH($C194,'Active Hour''s Dump'!$A$3:$A$337,0),
MATCH(BQ$2,'Active Hour''s Dump'!$D$2:$AH$2,0)
))),"")</f>
        <v>P</v>
      </c>
      <c r="BR194" s="54">
        <f>_xlfn.IFNA(IF(BR$3="Productivity",
INDEX('Productivity Dump'!$E$4:$AJ$500,
MATCH($A194,'Productivity Dump'!$A$4:$A$500,0),
MATCH(BR$2,'Productivity Dump'!$E$3:$AJ$3,0)
),
IF(BR$3="Attendance",
INDEX('Attendance Dump'!$E$2:$AI$400,
MATCH($A194,'Attendance Dump'!$B$2:$B$400,0),
MATCH(BR$2,'Attendance Dump'!$E$1:$AI$1,0)
),
INDEX('Active Hour''s Dump'!$D$3:$AH$337,
MATCH($C194,'Active Hour''s Dump'!$A$3:$A$337,0),
MATCH(BR$2,'Active Hour''s Dump'!$D$2:$AH$2,0)
))),"")</f>
        <v>10.3333333333333</v>
      </c>
      <c r="BS194" s="13">
        <f>_xlfn.IFNA(IF(BS$3="Productivity",
INDEX('Productivity Dump'!$E$4:$AJ$500,
MATCH($A194,'Productivity Dump'!$A$4:$A$500,0),
MATCH(BS$2,'Productivity Dump'!$E$3:$AJ$3,0)
),
IF(BS$3="Attendance",
INDEX('Attendance Dump'!$E$2:$AI$400,
MATCH($A194,'Attendance Dump'!$B$2:$B$400,0),
MATCH(BS$2,'Attendance Dump'!$E$1:$AI$1,0)
),
INDEX('Active Hour''s Dump'!$D$3:$AH$337,
MATCH($C194,'Active Hour''s Dump'!$A$3:$A$337,0),
MATCH(BS$2,'Active Hour''s Dump'!$D$2:$AH$2,0)
))),"")</f>
        <v>881.70500000000027</v>
      </c>
      <c r="BT194" s="13" t="str">
        <f>_xlfn.IFNA(IF(BT$3="Productivity",
INDEX('Productivity Dump'!$E$4:$AJ$500,
MATCH($A194,'Productivity Dump'!$A$4:$A$500,0),
MATCH(BT$2,'Productivity Dump'!$E$3:$AJ$3,0)
),
IF(BT$3="Attendance",
INDEX('Attendance Dump'!$E$2:$AI$400,
MATCH($A194,'Attendance Dump'!$B$2:$B$400,0),
MATCH(BT$2,'Attendance Dump'!$E$1:$AI$1,0)
),
INDEX('Active Hour''s Dump'!$D$3:$AH$337,
MATCH($C194,'Active Hour''s Dump'!$A$3:$A$337,0),
MATCH(BT$2,'Active Hour''s Dump'!$D$2:$AH$2,0)
))),"")</f>
        <v>H(P)</v>
      </c>
      <c r="BU194" s="54">
        <f>_xlfn.IFNA(IF(BU$3="Productivity",
INDEX('Productivity Dump'!$E$4:$AJ$500,
MATCH($A194,'Productivity Dump'!$A$4:$A$500,0),
MATCH(BU$2,'Productivity Dump'!$E$3:$AJ$3,0)
),
IF(BU$3="Attendance",
INDEX('Attendance Dump'!$E$2:$AI$400,
MATCH($A194,'Attendance Dump'!$B$2:$B$400,0),
MATCH(BU$2,'Attendance Dump'!$E$1:$AI$1,0)
),
INDEX('Active Hour''s Dump'!$D$3:$AH$337,
MATCH($C194,'Active Hour''s Dump'!$A$3:$A$337,0),
MATCH(BU$2,'Active Hour''s Dump'!$D$2:$AH$2,0)
))),"")</f>
        <v>11.4166666666667</v>
      </c>
      <c r="BV194" s="13">
        <f>_xlfn.IFNA(IF(BV$3="Productivity",
INDEX('Productivity Dump'!$E$4:$AJ$500,
MATCH($A194,'Productivity Dump'!$A$4:$A$500,0),
MATCH(BV$2,'Productivity Dump'!$E$3:$AJ$3,0)
),
IF(BV$3="Attendance",
INDEX('Attendance Dump'!$E$2:$AI$400,
MATCH($A194,'Attendance Dump'!$B$2:$B$400,0),
MATCH(BV$2,'Attendance Dump'!$E$1:$AI$1,0)
),
INDEX('Active Hour''s Dump'!$D$3:$AH$337,
MATCH($C194,'Active Hour''s Dump'!$A$3:$A$337,0),
MATCH(BV$2,'Active Hour''s Dump'!$D$2:$AH$2,0)
))),"")</f>
        <v>329.37</v>
      </c>
      <c r="BW194" s="13" t="str">
        <f>_xlfn.IFNA(IF(BW$3="Productivity",
INDEX('Productivity Dump'!$E$4:$AJ$500,
MATCH($A194,'Productivity Dump'!$A$4:$A$500,0),
MATCH(BW$2,'Productivity Dump'!$E$3:$AJ$3,0)
),
IF(BW$3="Attendance",
INDEX('Attendance Dump'!$E$2:$AI$400,
MATCH($A194,'Attendance Dump'!$B$2:$B$400,0),
MATCH(BW$2,'Attendance Dump'!$E$1:$AI$1,0)
),
INDEX('Active Hour''s Dump'!$D$3:$AH$337,
MATCH($C194,'Active Hour''s Dump'!$A$3:$A$337,0),
MATCH(BW$2,'Active Hour''s Dump'!$D$2:$AH$2,0)
))),"")</f>
        <v>P</v>
      </c>
      <c r="BX194" s="54">
        <f>_xlfn.IFNA(IF(BX$3="Productivity",
INDEX('Productivity Dump'!$E$4:$AJ$500,
MATCH($A194,'Productivity Dump'!$A$4:$A$500,0),
MATCH(BX$2,'Productivity Dump'!$E$3:$AJ$3,0)
),
IF(BX$3="Attendance",
INDEX('Attendance Dump'!$E$2:$AI$400,
MATCH($A194,'Attendance Dump'!$B$2:$B$400,0),
MATCH(BX$2,'Attendance Dump'!$E$1:$AI$1,0)
),
INDEX('Active Hour''s Dump'!$D$3:$AH$337,
MATCH($C194,'Active Hour''s Dump'!$A$3:$A$337,0),
MATCH(BX$2,'Active Hour''s Dump'!$D$2:$AH$2,0)
))),"")</f>
        <v>7.0833333333333304</v>
      </c>
      <c r="BY194" s="13">
        <f>_xlfn.IFNA(IF(BY$3="Productivity",
INDEX('Productivity Dump'!$E$4:$AJ$500,
MATCH($A194,'Productivity Dump'!$A$4:$A$500,0),
MATCH(BY$2,'Productivity Dump'!$E$3:$AJ$3,0)
),
IF(BY$3="Attendance",
INDEX('Attendance Dump'!$E$2:$AI$400,
MATCH($A194,'Attendance Dump'!$B$2:$B$400,0),
MATCH(BY$2,'Attendance Dump'!$E$1:$AI$1,0)
),
INDEX('Active Hour''s Dump'!$D$3:$AH$337,
MATCH($C194,'Active Hour''s Dump'!$A$3:$A$337,0),
MATCH(BY$2,'Active Hour''s Dump'!$D$2:$AH$2,0)
))),"")</f>
        <v>323.202</v>
      </c>
      <c r="BZ194" s="13" t="str">
        <f>_xlfn.IFNA(IF(BZ$3="Productivity",
INDEX('Productivity Dump'!$E$4:$AJ$500,
MATCH($A194,'Productivity Dump'!$A$4:$A$500,0),
MATCH(BZ$2,'Productivity Dump'!$E$3:$AJ$3,0)
),
IF(BZ$3="Attendance",
INDEX('Attendance Dump'!$E$2:$AI$400,
MATCH($A194,'Attendance Dump'!$B$2:$B$400,0),
MATCH(BZ$2,'Attendance Dump'!$E$1:$AI$1,0)
),
INDEX('Active Hour''s Dump'!$D$3:$AH$337,
MATCH($C194,'Active Hour''s Dump'!$A$3:$A$337,0),
MATCH(BZ$2,'Active Hour''s Dump'!$D$2:$AH$2,0)
))),"")</f>
        <v>P</v>
      </c>
      <c r="CA194" s="54">
        <f>_xlfn.IFNA(IF(CA$3="Productivity",
INDEX('Productivity Dump'!$E$4:$AJ$500,
MATCH($A194,'Productivity Dump'!$A$4:$A$500,0),
MATCH(CA$2,'Productivity Dump'!$E$3:$AJ$3,0)
),
IF(CA$3="Attendance",
INDEX('Attendance Dump'!$E$2:$AI$400,
MATCH($A194,'Attendance Dump'!$B$2:$B$400,0),
MATCH(CA$2,'Attendance Dump'!$E$1:$AI$1,0)
),
INDEX('Active Hour''s Dump'!$D$3:$AH$337,
MATCH($C194,'Active Hour''s Dump'!$A$3:$A$337,0),
MATCH(CA$2,'Active Hour''s Dump'!$D$2:$AH$2,0)
))),"")</f>
        <v>4.9166666666666696</v>
      </c>
      <c r="CB194" s="13">
        <f>_xlfn.IFNA(IF(CB$3="Productivity",
INDEX('Productivity Dump'!$E$4:$AJ$500,
MATCH($A194,'Productivity Dump'!$A$4:$A$500,0),
MATCH(CB$2,'Productivity Dump'!$E$3:$AJ$3,0)
),
IF(CB$3="Attendance",
INDEX('Attendance Dump'!$E$2:$AI$400,
MATCH($A194,'Attendance Dump'!$B$2:$B$400,0),
MATCH(CB$2,'Attendance Dump'!$E$1:$AI$1,0)
),
INDEX('Active Hour''s Dump'!$D$3:$AH$337,
MATCH($C194,'Active Hour''s Dump'!$A$3:$A$337,0),
MATCH(CB$2,'Active Hour''s Dump'!$D$2:$AH$2,0)
))),"")</f>
        <v>0</v>
      </c>
      <c r="CC194" s="13" t="str">
        <f>_xlfn.IFNA(IF(CC$3="Productivity",
INDEX('Productivity Dump'!$E$4:$AJ$500,
MATCH($A194,'Productivity Dump'!$A$4:$A$500,0),
MATCH(CC$2,'Productivity Dump'!$E$3:$AJ$3,0)
),
IF(CC$3="Attendance",
INDEX('Attendance Dump'!$E$2:$AI$400,
MATCH($A194,'Attendance Dump'!$B$2:$B$400,0),
MATCH(CC$2,'Attendance Dump'!$E$1:$AI$1,0)
),
INDEX('Active Hour''s Dump'!$D$3:$AH$337,
MATCH($C194,'Active Hour''s Dump'!$A$3:$A$337,0),
MATCH(CC$2,'Active Hour''s Dump'!$D$2:$AH$2,0)
))),"")</f>
        <v>WO</v>
      </c>
      <c r="CD194" s="54">
        <f>_xlfn.IFNA(IF(CD$3="Productivity",
INDEX('Productivity Dump'!$E$4:$AJ$500,
MATCH($A194,'Productivity Dump'!$A$4:$A$500,0),
MATCH(CD$2,'Productivity Dump'!$E$3:$AJ$3,0)
),
IF(CD$3="Attendance",
INDEX('Attendance Dump'!$E$2:$AI$400,
MATCH($A194,'Attendance Dump'!$B$2:$B$400,0),
MATCH(CD$2,'Attendance Dump'!$E$1:$AI$1,0)
),
INDEX('Active Hour''s Dump'!$D$3:$AH$337,
MATCH($C194,'Active Hour''s Dump'!$A$3:$A$337,0),
MATCH(CD$2,'Active Hour''s Dump'!$D$2:$AH$2,0)
))),"")</f>
        <v>0</v>
      </c>
      <c r="CE194" s="13">
        <f>_xlfn.IFNA(IF(CE$3="Productivity",
INDEX('Productivity Dump'!$E$4:$AJ$500,
MATCH($A194,'Productivity Dump'!$A$4:$A$500,0),
MATCH(CE$2,'Productivity Dump'!$E$3:$AJ$3,0)
),
IF(CE$3="Attendance",
INDEX('Attendance Dump'!$E$2:$AI$400,
MATCH($A194,'Attendance Dump'!$B$2:$B$400,0),
MATCH(CE$2,'Attendance Dump'!$E$1:$AI$1,0)
),
INDEX('Active Hour''s Dump'!$D$3:$AH$337,
MATCH($C194,'Active Hour''s Dump'!$A$3:$A$337,0),
MATCH(CE$2,'Active Hour''s Dump'!$D$2:$AH$2,0)
))),"")</f>
        <v>479.74299999999988</v>
      </c>
      <c r="CF194" s="13" t="str">
        <f>_xlfn.IFNA(IF(CF$3="Productivity",
INDEX('Productivity Dump'!$E$4:$AJ$500,
MATCH($A194,'Productivity Dump'!$A$4:$A$500,0),
MATCH(CF$2,'Productivity Dump'!$E$3:$AJ$3,0)
),
IF(CF$3="Attendance",
INDEX('Attendance Dump'!$E$2:$AI$400,
MATCH($A194,'Attendance Dump'!$B$2:$B$400,0),
MATCH(CF$2,'Attendance Dump'!$E$1:$AI$1,0)
),
INDEX('Active Hour''s Dump'!$D$3:$AH$337,
MATCH($C194,'Active Hour''s Dump'!$A$3:$A$337,0),
MATCH(CF$2,'Active Hour''s Dump'!$D$2:$AH$2,0)
))),"")</f>
        <v>P</v>
      </c>
      <c r="CG194" s="54">
        <f>_xlfn.IFNA(IF(CG$3="Productivity",
INDEX('Productivity Dump'!$E$4:$AJ$500,
MATCH($A194,'Productivity Dump'!$A$4:$A$500,0),
MATCH(CG$2,'Productivity Dump'!$E$3:$AJ$3,0)
),
IF(CG$3="Attendance",
INDEX('Attendance Dump'!$E$2:$AI$400,
MATCH($A194,'Attendance Dump'!$B$2:$B$400,0),
MATCH(CG$2,'Attendance Dump'!$E$1:$AI$1,0)
),
INDEX('Active Hour''s Dump'!$D$3:$AH$337,
MATCH($C194,'Active Hour''s Dump'!$A$3:$A$337,0),
MATCH(CG$2,'Active Hour''s Dump'!$D$2:$AH$2,0)
))),"")</f>
        <v>10</v>
      </c>
      <c r="CH194" s="13">
        <f>_xlfn.IFNA(IF(CH$3="Productivity",
INDEX('Productivity Dump'!$E$4:$AJ$500,
MATCH($A194,'Productivity Dump'!$A$4:$A$500,0),
MATCH(CH$2,'Productivity Dump'!$E$3:$AJ$3,0)
),
IF(CH$3="Attendance",
INDEX('Attendance Dump'!$E$2:$AI$400,
MATCH($A194,'Attendance Dump'!$B$2:$B$400,0),
MATCH(CH$2,'Attendance Dump'!$E$1:$AI$1,0)
),
INDEX('Active Hour''s Dump'!$D$3:$AH$337,
MATCH($C194,'Active Hour''s Dump'!$A$3:$A$337,0),
MATCH(CH$2,'Active Hour''s Dump'!$D$2:$AH$2,0)
))),"")</f>
        <v>897.01799999999969</v>
      </c>
      <c r="CI194" s="13" t="str">
        <f>_xlfn.IFNA(IF(CI$3="Productivity",
INDEX('Productivity Dump'!$E$4:$AJ$500,
MATCH($A194,'Productivity Dump'!$A$4:$A$500,0),
MATCH(CI$2,'Productivity Dump'!$E$3:$AJ$3,0)
),
IF(CI$3="Attendance",
INDEX('Attendance Dump'!$E$2:$AI$400,
MATCH($A194,'Attendance Dump'!$B$2:$B$400,0),
MATCH(CI$2,'Attendance Dump'!$E$1:$AI$1,0)
),
INDEX('Active Hour''s Dump'!$D$3:$AH$337,
MATCH($C194,'Active Hour''s Dump'!$A$3:$A$337,0),
MATCH(CI$2,'Active Hour''s Dump'!$D$2:$AH$2,0)
))),"")</f>
        <v>P</v>
      </c>
      <c r="CJ194" s="54">
        <f>_xlfn.IFNA(IF(CJ$3="Productivity",
INDEX('Productivity Dump'!$E$4:$AJ$500,
MATCH($A194,'Productivity Dump'!$A$4:$A$500,0),
MATCH(CJ$2,'Productivity Dump'!$E$3:$AJ$3,0)
),
IF(CJ$3="Attendance",
INDEX('Attendance Dump'!$E$2:$AI$400,
MATCH($A194,'Attendance Dump'!$B$2:$B$400,0),
MATCH(CJ$2,'Attendance Dump'!$E$1:$AI$1,0)
),
INDEX('Active Hour''s Dump'!$D$3:$AH$337,
MATCH($C194,'Active Hour''s Dump'!$A$3:$A$337,0),
MATCH(CJ$2,'Active Hour''s Dump'!$D$2:$AH$2,0)
))),"")</f>
        <v>12.0833333333333</v>
      </c>
      <c r="CK194" s="13">
        <f>_xlfn.IFNA(IF(CK$3="Productivity",
INDEX('Productivity Dump'!$E$4:$AJ$500,
MATCH($A194,'Productivity Dump'!$A$4:$A$500,0),
MATCH(CK$2,'Productivity Dump'!$E$3:$AJ$3,0)
),
IF(CK$3="Attendance",
INDEX('Attendance Dump'!$E$2:$AI$400,
MATCH($A194,'Attendance Dump'!$B$2:$B$400,0),
MATCH(CK$2,'Attendance Dump'!$E$1:$AI$1,0)
),
INDEX('Active Hour''s Dump'!$D$3:$AH$337,
MATCH($C194,'Active Hour''s Dump'!$A$3:$A$337,0),
MATCH(CK$2,'Active Hour''s Dump'!$D$2:$AH$2,0)
))),"")</f>
        <v>932.06200000000013</v>
      </c>
      <c r="CL194" s="13" t="str">
        <f>_xlfn.IFNA(IF(CL$3="Productivity",
INDEX('Productivity Dump'!$E$4:$AJ$500,
MATCH($A194,'Productivity Dump'!$A$4:$A$500,0),
MATCH(CL$2,'Productivity Dump'!$E$3:$AJ$3,0)
),
IF(CL$3="Attendance",
INDEX('Attendance Dump'!$E$2:$AI$400,
MATCH($A194,'Attendance Dump'!$B$2:$B$400,0),
MATCH(CL$2,'Attendance Dump'!$E$1:$AI$1,0)
),
INDEX('Active Hour''s Dump'!$D$3:$AH$337,
MATCH($C194,'Active Hour''s Dump'!$A$3:$A$337,0),
MATCH(CL$2,'Active Hour''s Dump'!$D$2:$AH$2,0)
))),"")</f>
        <v>P</v>
      </c>
      <c r="CM194" s="54">
        <f>_xlfn.IFNA(IF(CM$3="Productivity",
INDEX('Productivity Dump'!$E$4:$AJ$500,
MATCH($A194,'Productivity Dump'!$A$4:$A$500,0),
MATCH(CM$2,'Productivity Dump'!$E$3:$AJ$3,0)
),
IF(CM$3="Attendance",
INDEX('Attendance Dump'!$E$2:$AI$400,
MATCH($A194,'Attendance Dump'!$B$2:$B$400,0),
MATCH(CM$2,'Attendance Dump'!$E$1:$AI$1,0)
),
INDEX('Active Hour''s Dump'!$D$3:$AH$337,
MATCH($C194,'Active Hour''s Dump'!$A$3:$A$337,0),
MATCH(CM$2,'Active Hour''s Dump'!$D$2:$AH$2,0)
))),"")</f>
        <v>11.4166666666667</v>
      </c>
      <c r="CN194" s="13">
        <f>_xlfn.IFNA(IF(CN$3="Productivity",
INDEX('Productivity Dump'!$E$4:$AJ$500,
MATCH($A194,'Productivity Dump'!$A$4:$A$500,0),
MATCH(CN$2,'Productivity Dump'!$E$3:$AJ$3,0)
),
IF(CN$3="Attendance",
INDEX('Attendance Dump'!$E$2:$AI$400,
MATCH($A194,'Attendance Dump'!$B$2:$B$400,0),
MATCH(CN$2,'Attendance Dump'!$E$1:$AI$1,0)
),
INDEX('Active Hour''s Dump'!$D$3:$AH$337,
MATCH($C194,'Active Hour''s Dump'!$A$3:$A$337,0),
MATCH(CN$2,'Active Hour''s Dump'!$D$2:$AH$2,0)
))),"")</f>
        <v>0</v>
      </c>
      <c r="CO194" s="13">
        <f>_xlfn.IFNA(IF(CO$3="Productivity",
INDEX('Productivity Dump'!$E$4:$AJ$500,
MATCH($A194,'Productivity Dump'!$A$4:$A$500,0),
MATCH(CO$2,'Productivity Dump'!$E$3:$AJ$3,0)
),
IF(CO$3="Attendance",
INDEX('Attendance Dump'!$E$2:$AI$400,
MATCH($A194,'Attendance Dump'!$B$2:$B$400,0),
MATCH(CO$2,'Attendance Dump'!$E$1:$AI$1,0)
),
INDEX('Active Hour''s Dump'!$D$3:$AH$337,
MATCH($C194,'Active Hour''s Dump'!$A$3:$A$337,0),
MATCH(CO$2,'Active Hour''s Dump'!$D$2:$AH$2,0)
))),"")</f>
        <v>0</v>
      </c>
      <c r="CP194" s="54">
        <f>_xlfn.IFNA(IF(CP$3="Productivity",
INDEX('Productivity Dump'!$E$4:$AJ$500,
MATCH($A194,'Productivity Dump'!$A$4:$A$500,0),
MATCH(CP$2,'Productivity Dump'!$E$3:$AJ$3,0)
),
IF(CP$3="Attendance",
INDEX('Attendance Dump'!$E$2:$AI$400,
MATCH($A194,'Attendance Dump'!$B$2:$B$400,0),
MATCH(CP$2,'Attendance Dump'!$E$1:$AI$1,0)
),
INDEX('Active Hour''s Dump'!$D$3:$AH$337,
MATCH($C194,'Active Hour''s Dump'!$A$3:$A$337,0),
MATCH(CP$2,'Active Hour''s Dump'!$D$2:$AH$2,0)
))),"")</f>
        <v>0</v>
      </c>
      <c r="CQ194" s="13">
        <f>_xlfn.IFNA(IF(CQ$3="Productivity",
INDEX('Productivity Dump'!$E$4:$AJ$500,
MATCH($A194,'Productivity Dump'!$A$4:$A$500,0),
MATCH(CQ$2,'Productivity Dump'!$E$3:$AJ$3,0)
),
IF(CQ$3="Attendance",
INDEX('Attendance Dump'!$E$2:$AI$400,
MATCH($A194,'Attendance Dump'!$B$2:$B$400,0),
MATCH(CQ$2,'Attendance Dump'!$E$1:$AI$1,0)
),
INDEX('Active Hour''s Dump'!$D$3:$AH$337,
MATCH($C194,'Active Hour''s Dump'!$A$3:$A$337,0),
MATCH(CQ$2,'Active Hour''s Dump'!$D$2:$AH$2,0)
))),"")</f>
        <v>0</v>
      </c>
      <c r="CR194" s="13">
        <f>_xlfn.IFNA(IF(CR$3="Productivity",
INDEX('Productivity Dump'!$E$4:$AJ$500,
MATCH($A194,'Productivity Dump'!$A$4:$A$500,0),
MATCH(CR$2,'Productivity Dump'!$E$3:$AJ$3,0)
),
IF(CR$3="Attendance",
INDEX('Attendance Dump'!$E$2:$AI$400,
MATCH($A194,'Attendance Dump'!$B$2:$B$400,0),
MATCH(CR$2,'Attendance Dump'!$E$1:$AI$1,0)
),
INDEX('Active Hour''s Dump'!$D$3:$AH$337,
MATCH($C194,'Active Hour''s Dump'!$A$3:$A$337,0),
MATCH(CR$2,'Active Hour''s Dump'!$D$2:$AH$2,0)
))),"")</f>
        <v>0</v>
      </c>
      <c r="CS194" s="54">
        <f>_xlfn.IFNA(IF(CS$3="Productivity",
INDEX('Productivity Dump'!$E$4:$AJ$500,
MATCH($A194,'Productivity Dump'!$A$4:$A$500,0),
MATCH(CS$2,'Productivity Dump'!$E$3:$AJ$3,0)
),
IF(CS$3="Attendance",
INDEX('Attendance Dump'!$E$2:$AI$400,
MATCH($A194,'Attendance Dump'!$B$2:$B$400,0),
MATCH(CS$2,'Attendance Dump'!$E$1:$AI$1,0)
),
INDEX('Active Hour''s Dump'!$D$3:$AH$337,
MATCH($C194,'Active Hour''s Dump'!$A$3:$A$337,0),
MATCH(CS$2,'Active Hour''s Dump'!$D$2:$AH$2,0)
))),"")</f>
        <v>0</v>
      </c>
      <c r="CT194" s="13">
        <f>_xlfn.IFNA(IF(CT$3="Productivity",
INDEX('Productivity Dump'!$E$4:$AJ$500,
MATCH($A194,'Productivity Dump'!$A$4:$A$500,0),
MATCH(CT$2,'Productivity Dump'!$E$3:$AJ$3,0)
),
IF(CT$3="Attendance",
INDEX('Attendance Dump'!$E$2:$AI$400,
MATCH($A194,'Attendance Dump'!$B$2:$B$400,0),
MATCH(CT$2,'Attendance Dump'!$E$1:$AI$1,0)
),
INDEX('Active Hour''s Dump'!$D$3:$AH$337,
MATCH($C194,'Active Hour''s Dump'!$A$3:$A$337,0),
MATCH(CT$2,'Active Hour''s Dump'!$D$2:$AH$2,0)
))),"")</f>
        <v>0</v>
      </c>
      <c r="CU194" s="13">
        <f>_xlfn.IFNA(IF(CU$3="Productivity",
INDEX('Productivity Dump'!$E$4:$AJ$500,
MATCH($A194,'Productivity Dump'!$A$4:$A$500,0),
MATCH(CU$2,'Productivity Dump'!$E$3:$AJ$3,0)
),
IF(CU$3="Attendance",
INDEX('Attendance Dump'!$E$2:$AI$400,
MATCH($A194,'Attendance Dump'!$B$2:$B$400,0),
MATCH(CU$2,'Attendance Dump'!$E$1:$AI$1,0)
),
INDEX('Active Hour''s Dump'!$D$3:$AH$337,
MATCH($C194,'Active Hour''s Dump'!$A$3:$A$337,0),
MATCH(CU$2,'Active Hour''s Dump'!$D$2:$AH$2,0)
))),"")</f>
        <v>0</v>
      </c>
      <c r="CV194" s="54">
        <f>_xlfn.IFNA(IF(CV$3="Productivity",
INDEX('Productivity Dump'!$E$4:$AJ$500,
MATCH($A194,'Productivity Dump'!$A$4:$A$500,0),
MATCH(CV$2,'Productivity Dump'!$E$3:$AJ$3,0)
),
IF(CV$3="Attendance",
INDEX('Attendance Dump'!$E$2:$AI$400,
MATCH($A194,'Attendance Dump'!$B$2:$B$400,0),
MATCH(CV$2,'Attendance Dump'!$E$1:$AI$1,0)
),
INDEX('Active Hour''s Dump'!$D$3:$AH$337,
MATCH($C194,'Active Hour''s Dump'!$A$3:$A$337,0),
MATCH(CV$2,'Active Hour''s Dump'!$D$2:$AH$2,0)
))),"")</f>
        <v>0</v>
      </c>
      <c r="CW194" s="13"/>
      <c r="CX194" s="13"/>
      <c r="CY194" s="54"/>
      <c r="DA194" s="57">
        <f t="shared" si="81"/>
        <v>224.5</v>
      </c>
      <c r="DB194" s="35">
        <f t="shared" si="82"/>
        <v>16804.187000000002</v>
      </c>
      <c r="DC194" s="35">
        <f t="shared" si="77"/>
        <v>1795.8129999999983</v>
      </c>
      <c r="DD194" s="35">
        <f t="shared" ca="1" si="80"/>
        <v>0</v>
      </c>
      <c r="DF194" s="32" cm="1">
        <f t="array" ref="DF194">SUMPRODUCT(
    (MOD(COLUMN(H194:CV194) - COLUMN(H194), 3) = 0) *
    (H194:CV194 = 0) *
    (I194:CW194 = "P") *
    (COUNTIF(UKHoliday, H$2:CV$2) = 0)
)</f>
        <v>0</v>
      </c>
      <c r="DG194" s="33" cm="1">
        <f t="array" ref="DG194">SUMPRODUCT(
  (MOD(COLUMN(H194:CV194) - COLUMN(H194), 3) = 0) *
  (H194:CV194 &gt; 0) *
  (H194:CV194 &lt; 0.5 * IF(((WEEKDAY(H$2:CV$2, 2) = 1) + (WEEKDAY(H$2:CV$2, 2) = 6)), G194, F194)) *
  (I194:CW194 = "P") *
  (COUNTIF(UKHoliday, H$2:CV$2) = 0)
)</f>
        <v>1</v>
      </c>
      <c r="DH194" s="33" cm="1">
        <f t="array" ref="DH194">SUMPRODUCT(
  (MOD(COLUMN(H194:CV194) - COLUMN(H194), 3) = 0) *
  (H194:CV194 &gt; 0.5 * IF(((WEEKDAY(H$2:CV$2, 2) = 1) + (WEEKDAY(H$2:CV$2, 2) = 6)), $G194, $F194)) *
  (H194:CV194 &lt; 0.8 * IF(((WEEKDAY(H$2:CV$2, 2) = 1) + (WEEKDAY(H$2:CV$2, 2) = 6)), $G194, $F194)) *
  (I194:CW194 = "P") *
  (COUNTIF(UKHoliday, H$2:CV$2) = 0)
)</f>
        <v>2</v>
      </c>
      <c r="DI194" s="33" cm="1">
        <f t="array" ref="DI194">SUMPRODUCT(
  (MOD(COLUMN(H194:CV194) - COLUMN(H194), 3) = 0) *
  (H194:CV194 &gt; 0.8 * IF(((WEEKDAY(H$2:CV$2, 2) = 1) + (WEEKDAY(H$2:CV$2, 2) = 6)), $G194, $F194)) *
  (H194:CV194 &lt; 1 * IF(((WEEKDAY(H$2:CV$2, 2) = 1) + (WEEKDAY(H$2:CV$2, 2) = 6)), $G194, $F194)) *
  (I194:CW194 = "P") *
  (COUNTIF(UKHoliday, H$2:CV$2) = 0)
)</f>
        <v>10</v>
      </c>
    </row>
    <row r="195" spans="1:113" x14ac:dyDescent="0.3">
      <c r="A195" s="39" t="s">
        <v>290</v>
      </c>
      <c r="B195" s="39" t="s">
        <v>550</v>
      </c>
      <c r="C195" s="9" t="s">
        <v>724</v>
      </c>
      <c r="D195" s="62" t="s">
        <v>945</v>
      </c>
      <c r="E195" s="35">
        <v>23090</v>
      </c>
      <c r="F195" s="35">
        <f t="shared" si="78"/>
        <v>1154.5</v>
      </c>
      <c r="G195" s="35">
        <f t="shared" si="79"/>
        <v>577.25</v>
      </c>
      <c r="H195" s="13">
        <f>_xlfn.IFNA(IF(H$3="Productivity",
INDEX('Productivity Dump'!$E$4:$AJ$500,
MATCH($A195,'Productivity Dump'!$A$4:$A$500,0),
MATCH(H$2,'Productivity Dump'!$E$3:$AJ$3,0)
),
IF(H$3="Attendance",
INDEX('Attendance Dump'!$E$2:$AI$400,
MATCH($A195,'Attendance Dump'!$B$2:$B$400,0),
MATCH(H$2,'Attendance Dump'!$E$1:$AI$1,0)
),
INDEX('Active Hour''s Dump'!$D$3:$AH$337,
MATCH($C195,'Active Hour''s Dump'!$A$3:$A$337,0),
MATCH(H$2,'Active Hour''s Dump'!$D$2:$AH$2,0)
))),"")</f>
        <v>1303.0720000000001</v>
      </c>
      <c r="I195" s="13" t="str">
        <f>_xlfn.IFNA(IF(I$3="Productivity",
INDEX('Productivity Dump'!$E$4:$AJ$500,
MATCH($A195,'Productivity Dump'!$A$4:$A$500,0),
MATCH(I$2,'Productivity Dump'!$E$3:$AJ$3,0)
),
IF(I$3="Attendance",
INDEX('Attendance Dump'!$E$2:$AI$400,
MATCH($A195,'Attendance Dump'!$B$2:$B$400,0),
MATCH(I$2,'Attendance Dump'!$E$1:$AI$1,0)
),
INDEX('Active Hour''s Dump'!$D$3:$AH$337,
MATCH($C195,'Active Hour''s Dump'!$A$3:$A$337,0),
MATCH(I$2,'Active Hour''s Dump'!$D$2:$AH$2,0)
))),"")</f>
        <v>P</v>
      </c>
      <c r="J195" s="54">
        <f>_xlfn.IFNA(IF(J$3="Productivity",
INDEX('Productivity Dump'!$E$4:$AJ$500,
MATCH($A195,'Productivity Dump'!$A$4:$A$500,0),
MATCH(J$2,'Productivity Dump'!$E$3:$AJ$3,0)
),
IF(J$3="Attendance",
INDEX('Attendance Dump'!$E$2:$AI$400,
MATCH($A195,'Attendance Dump'!$B$2:$B$400,0),
MATCH(J$2,'Attendance Dump'!$E$1:$AI$1,0)
),
INDEX('Active Hour''s Dump'!$D$3:$AH$337,
MATCH($C195,'Active Hour''s Dump'!$A$3:$A$337,0),
MATCH(J$2,'Active Hour''s Dump'!$D$2:$AH$2,0)
))),"")</f>
        <v>4.75</v>
      </c>
      <c r="K195" s="13">
        <f>_xlfn.IFNA(IF(K$3="Productivity",
INDEX('Productivity Dump'!$E$4:$AJ$500,
MATCH($A195,'Productivity Dump'!$A$4:$A$500,0),
MATCH(K$2,'Productivity Dump'!$E$3:$AJ$3,0)
),
IF(K$3="Attendance",
INDEX('Attendance Dump'!$E$2:$AI$400,
MATCH($A195,'Attendance Dump'!$B$2:$B$400,0),
MATCH(K$2,'Attendance Dump'!$E$1:$AI$1,0)
),
INDEX('Active Hour''s Dump'!$D$3:$AH$337,
MATCH($C195,'Active Hour''s Dump'!$A$3:$A$337,0),
MATCH(K$2,'Active Hour''s Dump'!$D$2:$AH$2,0)
))),"")</f>
        <v>1331.1509999999998</v>
      </c>
      <c r="L195" s="13" t="str">
        <f>_xlfn.IFNA(IF(L$3="Productivity",
INDEX('Productivity Dump'!$E$4:$AJ$500,
MATCH($A195,'Productivity Dump'!$A$4:$A$500,0),
MATCH(L$2,'Productivity Dump'!$E$3:$AJ$3,0)
),
IF(L$3="Attendance",
INDEX('Attendance Dump'!$E$2:$AI$400,
MATCH($A195,'Attendance Dump'!$B$2:$B$400,0),
MATCH(L$2,'Attendance Dump'!$E$1:$AI$1,0)
),
INDEX('Active Hour''s Dump'!$D$3:$AH$337,
MATCH($C195,'Active Hour''s Dump'!$A$3:$A$337,0),
MATCH(L$2,'Active Hour''s Dump'!$D$2:$AH$2,0)
))),"")</f>
        <v>P</v>
      </c>
      <c r="M195" s="54">
        <f>_xlfn.IFNA(IF(M$3="Productivity",
INDEX('Productivity Dump'!$E$4:$AJ$500,
MATCH($A195,'Productivity Dump'!$A$4:$A$500,0),
MATCH(M$2,'Productivity Dump'!$E$3:$AJ$3,0)
),
IF(M$3="Attendance",
INDEX('Attendance Dump'!$E$2:$AI$400,
MATCH($A195,'Attendance Dump'!$B$2:$B$400,0),
MATCH(M$2,'Attendance Dump'!$E$1:$AI$1,0)
),
INDEX('Active Hour''s Dump'!$D$3:$AH$337,
MATCH($C195,'Active Hour''s Dump'!$A$3:$A$337,0),
MATCH(M$2,'Active Hour''s Dump'!$D$2:$AH$2,0)
))),"")</f>
        <v>4.9166666666666696</v>
      </c>
      <c r="N195" s="13">
        <f>_xlfn.IFNA(IF(N$3="Productivity",
INDEX('Productivity Dump'!$E$4:$AJ$500,
MATCH($A195,'Productivity Dump'!$A$4:$A$500,0),
MATCH(N$2,'Productivity Dump'!$E$3:$AJ$3,0)
),
IF(N$3="Attendance",
INDEX('Attendance Dump'!$E$2:$AI$400,
MATCH($A195,'Attendance Dump'!$B$2:$B$400,0),
MATCH(N$2,'Attendance Dump'!$E$1:$AI$1,0)
),
INDEX('Active Hour''s Dump'!$D$3:$AH$337,
MATCH($C195,'Active Hour''s Dump'!$A$3:$A$337,0),
MATCH(N$2,'Active Hour''s Dump'!$D$2:$AH$2,0)
))),"")</f>
        <v>1008.4100000000003</v>
      </c>
      <c r="O195" s="13" t="str">
        <f>_xlfn.IFNA(IF(O$3="Productivity",
INDEX('Productivity Dump'!$E$4:$AJ$500,
MATCH($A195,'Productivity Dump'!$A$4:$A$500,0),
MATCH(O$2,'Productivity Dump'!$E$3:$AJ$3,0)
),
IF(O$3="Attendance",
INDEX('Attendance Dump'!$E$2:$AI$400,
MATCH($A195,'Attendance Dump'!$B$2:$B$400,0),
MATCH(O$2,'Attendance Dump'!$E$1:$AI$1,0)
),
INDEX('Active Hour''s Dump'!$D$3:$AH$337,
MATCH($C195,'Active Hour''s Dump'!$A$3:$A$337,0),
MATCH(O$2,'Active Hour''s Dump'!$D$2:$AH$2,0)
))),"")</f>
        <v>P</v>
      </c>
      <c r="P195" s="54">
        <f>_xlfn.IFNA(IF(P$3="Productivity",
INDEX('Productivity Dump'!$E$4:$AJ$500,
MATCH($A195,'Productivity Dump'!$A$4:$A$500,0),
MATCH(P$2,'Productivity Dump'!$E$3:$AJ$3,0)
),
IF(P$3="Attendance",
INDEX('Attendance Dump'!$E$2:$AI$400,
MATCH($A195,'Attendance Dump'!$B$2:$B$400,0),
MATCH(P$2,'Attendance Dump'!$E$1:$AI$1,0)
),
INDEX('Active Hour''s Dump'!$D$3:$AH$337,
MATCH($C195,'Active Hour''s Dump'!$A$3:$A$337,0),
MATCH(P$2,'Active Hour''s Dump'!$D$2:$AH$2,0)
))),"")</f>
        <v>3.8333333333333299</v>
      </c>
      <c r="Q195" s="13">
        <f>_xlfn.IFNA(IF(Q$3="Productivity",
INDEX('Productivity Dump'!$E$4:$AJ$500,
MATCH($A195,'Productivity Dump'!$A$4:$A$500,0),
MATCH(Q$2,'Productivity Dump'!$E$3:$AJ$3,0)
),
IF(Q$3="Attendance",
INDEX('Attendance Dump'!$E$2:$AI$400,
MATCH($A195,'Attendance Dump'!$B$2:$B$400,0),
MATCH(Q$2,'Attendance Dump'!$E$1:$AI$1,0)
),
INDEX('Active Hour''s Dump'!$D$3:$AH$337,
MATCH($C195,'Active Hour''s Dump'!$A$3:$A$337,0),
MATCH(Q$2,'Active Hour''s Dump'!$D$2:$AH$2,0)
))),"")</f>
        <v>0</v>
      </c>
      <c r="R195" s="13" t="str">
        <f>_xlfn.IFNA(IF(R$3="Productivity",
INDEX('Productivity Dump'!$E$4:$AJ$500,
MATCH($A195,'Productivity Dump'!$A$4:$A$500,0),
MATCH(R$2,'Productivity Dump'!$E$3:$AJ$3,0)
),
IF(R$3="Attendance",
INDEX('Attendance Dump'!$E$2:$AI$400,
MATCH($A195,'Attendance Dump'!$B$2:$B$400,0),
MATCH(R$2,'Attendance Dump'!$E$1:$AI$1,0)
),
INDEX('Active Hour''s Dump'!$D$3:$AH$337,
MATCH($C195,'Active Hour''s Dump'!$A$3:$A$337,0),
MATCH(R$2,'Active Hour''s Dump'!$D$2:$AH$2,0)
))),"")</f>
        <v>WO</v>
      </c>
      <c r="S195" s="54">
        <f>_xlfn.IFNA(IF(S$3="Productivity",
INDEX('Productivity Dump'!$E$4:$AJ$500,
MATCH($A195,'Productivity Dump'!$A$4:$A$500,0),
MATCH(S$2,'Productivity Dump'!$E$3:$AJ$3,0)
),
IF(S$3="Attendance",
INDEX('Attendance Dump'!$E$2:$AI$400,
MATCH($A195,'Attendance Dump'!$B$2:$B$400,0),
MATCH(S$2,'Attendance Dump'!$E$1:$AI$1,0)
),
INDEX('Active Hour''s Dump'!$D$3:$AH$337,
MATCH($C195,'Active Hour''s Dump'!$A$3:$A$337,0),
MATCH(S$2,'Active Hour''s Dump'!$D$2:$AH$2,0)
))),"")</f>
        <v>0</v>
      </c>
      <c r="T195" s="13">
        <f>_xlfn.IFNA(IF(T$3="Productivity",
INDEX('Productivity Dump'!$E$4:$AJ$500,
MATCH($A195,'Productivity Dump'!$A$4:$A$500,0),
MATCH(T$2,'Productivity Dump'!$E$3:$AJ$3,0)
),
IF(T$3="Attendance",
INDEX('Attendance Dump'!$E$2:$AI$400,
MATCH($A195,'Attendance Dump'!$B$2:$B$400,0),
MATCH(T$2,'Attendance Dump'!$E$1:$AI$1,0)
),
INDEX('Active Hour''s Dump'!$D$3:$AH$337,
MATCH($C195,'Active Hour''s Dump'!$A$3:$A$337,0),
MATCH(T$2,'Active Hour''s Dump'!$D$2:$AH$2,0)
))),"")</f>
        <v>340.72199999999998</v>
      </c>
      <c r="U195" s="13" t="str">
        <f>_xlfn.IFNA(IF(U$3="Productivity",
INDEX('Productivity Dump'!$E$4:$AJ$500,
MATCH($A195,'Productivity Dump'!$A$4:$A$500,0),
MATCH(U$2,'Productivity Dump'!$E$3:$AJ$3,0)
),
IF(U$3="Attendance",
INDEX('Attendance Dump'!$E$2:$AI$400,
MATCH($A195,'Attendance Dump'!$B$2:$B$400,0),
MATCH(U$2,'Attendance Dump'!$E$1:$AI$1,0)
),
INDEX('Active Hour''s Dump'!$D$3:$AH$337,
MATCH($C195,'Active Hour''s Dump'!$A$3:$A$337,0),
MATCH(U$2,'Active Hour''s Dump'!$D$2:$AH$2,0)
))),"")</f>
        <v>LWP-HL(LWP)A, LWP-HL(LWP)</v>
      </c>
      <c r="V195" s="54">
        <f>_xlfn.IFNA(IF(V$3="Productivity",
INDEX('Productivity Dump'!$E$4:$AJ$500,
MATCH($A195,'Productivity Dump'!$A$4:$A$500,0),
MATCH(V$2,'Productivity Dump'!$E$3:$AJ$3,0)
),
IF(V$3="Attendance",
INDEX('Attendance Dump'!$E$2:$AI$400,
MATCH($A195,'Attendance Dump'!$B$2:$B$400,0),
MATCH(V$2,'Attendance Dump'!$E$1:$AI$1,0)
),
INDEX('Active Hour''s Dump'!$D$3:$AH$337,
MATCH($C195,'Active Hour''s Dump'!$A$3:$A$337,0),
MATCH(V$2,'Active Hour''s Dump'!$D$2:$AH$2,0)
))),"")</f>
        <v>1.5</v>
      </c>
      <c r="W195" s="13">
        <f>_xlfn.IFNA(IF(W$3="Productivity",
INDEX('Productivity Dump'!$E$4:$AJ$500,
MATCH($A195,'Productivity Dump'!$A$4:$A$500,0),
MATCH(W$2,'Productivity Dump'!$E$3:$AJ$3,0)
),
IF(W$3="Attendance",
INDEX('Attendance Dump'!$E$2:$AI$400,
MATCH($A195,'Attendance Dump'!$B$2:$B$400,0),
MATCH(W$2,'Attendance Dump'!$E$1:$AI$1,0)
),
INDEX('Active Hour''s Dump'!$D$3:$AH$337,
MATCH($C195,'Active Hour''s Dump'!$A$3:$A$337,0),
MATCH(W$2,'Active Hour''s Dump'!$D$2:$AH$2,0)
))),"")</f>
        <v>1457.4869999999996</v>
      </c>
      <c r="X195" s="13" t="str">
        <f>_xlfn.IFNA(IF(X$3="Productivity",
INDEX('Productivity Dump'!$E$4:$AJ$500,
MATCH($A195,'Productivity Dump'!$A$4:$A$500,0),
MATCH(X$2,'Productivity Dump'!$E$3:$AJ$3,0)
),
IF(X$3="Attendance",
INDEX('Attendance Dump'!$E$2:$AI$400,
MATCH($A195,'Attendance Dump'!$B$2:$B$400,0),
MATCH(X$2,'Attendance Dump'!$E$1:$AI$1,0)
),
INDEX('Active Hour''s Dump'!$D$3:$AH$337,
MATCH($C195,'Active Hour''s Dump'!$A$3:$A$337,0),
MATCH(X$2,'Active Hour''s Dump'!$D$2:$AH$2,0)
))),"")</f>
        <v>P</v>
      </c>
      <c r="Y195" s="54">
        <f>_xlfn.IFNA(IF(Y$3="Productivity",
INDEX('Productivity Dump'!$E$4:$AJ$500,
MATCH($A195,'Productivity Dump'!$A$4:$A$500,0),
MATCH(Y$2,'Productivity Dump'!$E$3:$AJ$3,0)
),
IF(Y$3="Attendance",
INDEX('Attendance Dump'!$E$2:$AI$400,
MATCH($A195,'Attendance Dump'!$B$2:$B$400,0),
MATCH(Y$2,'Attendance Dump'!$E$1:$AI$1,0)
),
INDEX('Active Hour''s Dump'!$D$3:$AH$337,
MATCH($C195,'Active Hour''s Dump'!$A$3:$A$337,0),
MATCH(Y$2,'Active Hour''s Dump'!$D$2:$AH$2,0)
))),"")</f>
        <v>5.1666666666666696</v>
      </c>
      <c r="Z195" s="13">
        <f>_xlfn.IFNA(IF(Z$3="Productivity",
INDEX('Productivity Dump'!$E$4:$AJ$500,
MATCH($A195,'Productivity Dump'!$A$4:$A$500,0),
MATCH(Z$2,'Productivity Dump'!$E$3:$AJ$3,0)
),
IF(Z$3="Attendance",
INDEX('Attendance Dump'!$E$2:$AI$400,
MATCH($A195,'Attendance Dump'!$B$2:$B$400,0),
MATCH(Z$2,'Attendance Dump'!$E$1:$AI$1,0)
),
INDEX('Active Hour''s Dump'!$D$3:$AH$337,
MATCH($C195,'Active Hour''s Dump'!$A$3:$A$337,0),
MATCH(Z$2,'Active Hour''s Dump'!$D$2:$AH$2,0)
))),"")</f>
        <v>1217.4749999999999</v>
      </c>
      <c r="AA195" s="13" t="str">
        <f>_xlfn.IFNA(IF(AA$3="Productivity",
INDEX('Productivity Dump'!$E$4:$AJ$500,
MATCH($A195,'Productivity Dump'!$A$4:$A$500,0),
MATCH(AA$2,'Productivity Dump'!$E$3:$AJ$3,0)
),
IF(AA$3="Attendance",
INDEX('Attendance Dump'!$E$2:$AI$400,
MATCH($A195,'Attendance Dump'!$B$2:$B$400,0),
MATCH(AA$2,'Attendance Dump'!$E$1:$AI$1,0)
),
INDEX('Active Hour''s Dump'!$D$3:$AH$337,
MATCH($C195,'Active Hour''s Dump'!$A$3:$A$337,0),
MATCH(AA$2,'Active Hour''s Dump'!$D$2:$AH$2,0)
))),"")</f>
        <v>P</v>
      </c>
      <c r="AB195" s="54">
        <f>_xlfn.IFNA(IF(AB$3="Productivity",
INDEX('Productivity Dump'!$E$4:$AJ$500,
MATCH($A195,'Productivity Dump'!$A$4:$A$500,0),
MATCH(AB$2,'Productivity Dump'!$E$3:$AJ$3,0)
),
IF(AB$3="Attendance",
INDEX('Attendance Dump'!$E$2:$AI$400,
MATCH($A195,'Attendance Dump'!$B$2:$B$400,0),
MATCH(AB$2,'Attendance Dump'!$E$1:$AI$1,0)
),
INDEX('Active Hour''s Dump'!$D$3:$AH$337,
MATCH($C195,'Active Hour''s Dump'!$A$3:$A$337,0),
MATCH(AB$2,'Active Hour''s Dump'!$D$2:$AH$2,0)
))),"")</f>
        <v>5.1666666666666696</v>
      </c>
      <c r="AC195" s="13">
        <f>_xlfn.IFNA(IF(AC$3="Productivity",
INDEX('Productivity Dump'!$E$4:$AJ$500,
MATCH($A195,'Productivity Dump'!$A$4:$A$500,0),
MATCH(AC$2,'Productivity Dump'!$E$3:$AJ$3,0)
),
IF(AC$3="Attendance",
INDEX('Attendance Dump'!$E$2:$AI$400,
MATCH($A195,'Attendance Dump'!$B$2:$B$400,0),
MATCH(AC$2,'Attendance Dump'!$E$1:$AI$1,0)
),
INDEX('Active Hour''s Dump'!$D$3:$AH$337,
MATCH($C195,'Active Hour''s Dump'!$A$3:$A$337,0),
MATCH(AC$2,'Active Hour''s Dump'!$D$2:$AH$2,0)
))),"")</f>
        <v>1274.3489999999999</v>
      </c>
      <c r="AD195" s="13" t="str">
        <f>_xlfn.IFNA(IF(AD$3="Productivity",
INDEX('Productivity Dump'!$E$4:$AJ$500,
MATCH($A195,'Productivity Dump'!$A$4:$A$500,0),
MATCH(AD$2,'Productivity Dump'!$E$3:$AJ$3,0)
),
IF(AD$3="Attendance",
INDEX('Attendance Dump'!$E$2:$AI$400,
MATCH($A195,'Attendance Dump'!$B$2:$B$400,0),
MATCH(AD$2,'Attendance Dump'!$E$1:$AI$1,0)
),
INDEX('Active Hour''s Dump'!$D$3:$AH$337,
MATCH($C195,'Active Hour''s Dump'!$A$3:$A$337,0),
MATCH(AD$2,'Active Hour''s Dump'!$D$2:$AH$2,0)
))),"")</f>
        <v>P</v>
      </c>
      <c r="AE195" s="54">
        <f>_xlfn.IFNA(IF(AE$3="Productivity",
INDEX('Productivity Dump'!$E$4:$AJ$500,
MATCH($A195,'Productivity Dump'!$A$4:$A$500,0),
MATCH(AE$2,'Productivity Dump'!$E$3:$AJ$3,0)
),
IF(AE$3="Attendance",
INDEX('Attendance Dump'!$E$2:$AI$400,
MATCH($A195,'Attendance Dump'!$B$2:$B$400,0),
MATCH(AE$2,'Attendance Dump'!$E$1:$AI$1,0)
),
INDEX('Active Hour''s Dump'!$D$3:$AH$337,
MATCH($C195,'Active Hour''s Dump'!$A$3:$A$337,0),
MATCH(AE$2,'Active Hour''s Dump'!$D$2:$AH$2,0)
))),"")</f>
        <v>5.0833333333333304</v>
      </c>
      <c r="AF195" s="13">
        <f>_xlfn.IFNA(IF(AF$3="Productivity",
INDEX('Productivity Dump'!$E$4:$AJ$500,
MATCH($A195,'Productivity Dump'!$A$4:$A$500,0),
MATCH(AF$2,'Productivity Dump'!$E$3:$AJ$3,0)
),
IF(AF$3="Attendance",
INDEX('Attendance Dump'!$E$2:$AI$400,
MATCH($A195,'Attendance Dump'!$B$2:$B$400,0),
MATCH(AF$2,'Attendance Dump'!$E$1:$AI$1,0)
),
INDEX('Active Hour''s Dump'!$D$3:$AH$337,
MATCH($C195,'Active Hour''s Dump'!$A$3:$A$337,0),
MATCH(AF$2,'Active Hour''s Dump'!$D$2:$AH$2,0)
))),"")</f>
        <v>1123.0980000000002</v>
      </c>
      <c r="AG195" s="13" t="str">
        <f>_xlfn.IFNA(IF(AG$3="Productivity",
INDEX('Productivity Dump'!$E$4:$AJ$500,
MATCH($A195,'Productivity Dump'!$A$4:$A$500,0),
MATCH(AG$2,'Productivity Dump'!$E$3:$AJ$3,0)
),
IF(AG$3="Attendance",
INDEX('Attendance Dump'!$E$2:$AI$400,
MATCH($A195,'Attendance Dump'!$B$2:$B$400,0),
MATCH(AG$2,'Attendance Dump'!$E$1:$AI$1,0)
),
INDEX('Active Hour''s Dump'!$D$3:$AH$337,
MATCH($C195,'Active Hour''s Dump'!$A$3:$A$337,0),
MATCH(AG$2,'Active Hour''s Dump'!$D$2:$AH$2,0)
))),"")</f>
        <v>P</v>
      </c>
      <c r="AH195" s="54">
        <f>_xlfn.IFNA(IF(AH$3="Productivity",
INDEX('Productivity Dump'!$E$4:$AJ$500,
MATCH($A195,'Productivity Dump'!$A$4:$A$500,0),
MATCH(AH$2,'Productivity Dump'!$E$3:$AJ$3,0)
),
IF(AH$3="Attendance",
INDEX('Attendance Dump'!$E$2:$AI$400,
MATCH($A195,'Attendance Dump'!$B$2:$B$400,0),
MATCH(AH$2,'Attendance Dump'!$E$1:$AI$1,0)
),
INDEX('Active Hour''s Dump'!$D$3:$AH$337,
MATCH($C195,'Active Hour''s Dump'!$A$3:$A$337,0),
MATCH(AH$2,'Active Hour''s Dump'!$D$2:$AH$2,0)
))),"")</f>
        <v>5</v>
      </c>
      <c r="AI195" s="13">
        <f>_xlfn.IFNA(IF(AI$3="Productivity",
INDEX('Productivity Dump'!$E$4:$AJ$500,
MATCH($A195,'Productivity Dump'!$A$4:$A$500,0),
MATCH(AI$2,'Productivity Dump'!$E$3:$AJ$3,0)
),
IF(AI$3="Attendance",
INDEX('Attendance Dump'!$E$2:$AI$400,
MATCH($A195,'Attendance Dump'!$B$2:$B$400,0),
MATCH(AI$2,'Attendance Dump'!$E$1:$AI$1,0)
),
INDEX('Active Hour''s Dump'!$D$3:$AH$337,
MATCH($C195,'Active Hour''s Dump'!$A$3:$A$337,0),
MATCH(AI$2,'Active Hour''s Dump'!$D$2:$AH$2,0)
))),"")</f>
        <v>1030.8099999999997</v>
      </c>
      <c r="AJ195" s="13" t="str">
        <f>_xlfn.IFNA(IF(AJ$3="Productivity",
INDEX('Productivity Dump'!$E$4:$AJ$500,
MATCH($A195,'Productivity Dump'!$A$4:$A$500,0),
MATCH(AJ$2,'Productivity Dump'!$E$3:$AJ$3,0)
),
IF(AJ$3="Attendance",
INDEX('Attendance Dump'!$E$2:$AI$400,
MATCH($A195,'Attendance Dump'!$B$2:$B$400,0),
MATCH(AJ$2,'Attendance Dump'!$E$1:$AI$1,0)
),
INDEX('Active Hour''s Dump'!$D$3:$AH$337,
MATCH($C195,'Active Hour''s Dump'!$A$3:$A$337,0),
MATCH(AJ$2,'Active Hour''s Dump'!$D$2:$AH$2,0)
))),"")</f>
        <v>P</v>
      </c>
      <c r="AK195" s="54">
        <f>_xlfn.IFNA(IF(AK$3="Productivity",
INDEX('Productivity Dump'!$E$4:$AJ$500,
MATCH($A195,'Productivity Dump'!$A$4:$A$500,0),
MATCH(AK$2,'Productivity Dump'!$E$3:$AJ$3,0)
),
IF(AK$3="Attendance",
INDEX('Attendance Dump'!$E$2:$AI$400,
MATCH($A195,'Attendance Dump'!$B$2:$B$400,0),
MATCH(AK$2,'Attendance Dump'!$E$1:$AI$1,0)
),
INDEX('Active Hour''s Dump'!$D$3:$AH$337,
MATCH($C195,'Active Hour''s Dump'!$A$3:$A$337,0),
MATCH(AK$2,'Active Hour''s Dump'!$D$2:$AH$2,0)
))),"")</f>
        <v>4.4166666666666696</v>
      </c>
      <c r="AL195" s="13">
        <f>_xlfn.IFNA(IF(AL$3="Productivity",
INDEX('Productivity Dump'!$E$4:$AJ$500,
MATCH($A195,'Productivity Dump'!$A$4:$A$500,0),
MATCH(AL$2,'Productivity Dump'!$E$3:$AJ$3,0)
),
IF(AL$3="Attendance",
INDEX('Attendance Dump'!$E$2:$AI$400,
MATCH($A195,'Attendance Dump'!$B$2:$B$400,0),
MATCH(AL$2,'Attendance Dump'!$E$1:$AI$1,0)
),
INDEX('Active Hour''s Dump'!$D$3:$AH$337,
MATCH($C195,'Active Hour''s Dump'!$A$3:$A$337,0),
MATCH(AL$2,'Active Hour''s Dump'!$D$2:$AH$2,0)
))),"")</f>
        <v>0</v>
      </c>
      <c r="AM195" s="13" t="str">
        <f>_xlfn.IFNA(IF(AM$3="Productivity",
INDEX('Productivity Dump'!$E$4:$AJ$500,
MATCH($A195,'Productivity Dump'!$A$4:$A$500,0),
MATCH(AM$2,'Productivity Dump'!$E$3:$AJ$3,0)
),
IF(AM$3="Attendance",
INDEX('Attendance Dump'!$E$2:$AI$400,
MATCH($A195,'Attendance Dump'!$B$2:$B$400,0),
MATCH(AM$2,'Attendance Dump'!$E$1:$AI$1,0)
),
INDEX('Active Hour''s Dump'!$D$3:$AH$337,
MATCH($C195,'Active Hour''s Dump'!$A$3:$A$337,0),
MATCH(AM$2,'Active Hour''s Dump'!$D$2:$AH$2,0)
))),"")</f>
        <v>WO</v>
      </c>
      <c r="AN195" s="54">
        <f>_xlfn.IFNA(IF(AN$3="Productivity",
INDEX('Productivity Dump'!$E$4:$AJ$500,
MATCH($A195,'Productivity Dump'!$A$4:$A$500,0),
MATCH(AN$2,'Productivity Dump'!$E$3:$AJ$3,0)
),
IF(AN$3="Attendance",
INDEX('Attendance Dump'!$E$2:$AI$400,
MATCH($A195,'Attendance Dump'!$B$2:$B$400,0),
MATCH(AN$2,'Attendance Dump'!$E$1:$AI$1,0)
),
INDEX('Active Hour''s Dump'!$D$3:$AH$337,
MATCH($C195,'Active Hour''s Dump'!$A$3:$A$337,0),
MATCH(AN$2,'Active Hour''s Dump'!$D$2:$AH$2,0)
))),"")</f>
        <v>0</v>
      </c>
      <c r="AO195" s="13">
        <f>_xlfn.IFNA(IF(AO$3="Productivity",
INDEX('Productivity Dump'!$E$4:$AJ$500,
MATCH($A195,'Productivity Dump'!$A$4:$A$500,0),
MATCH(AO$2,'Productivity Dump'!$E$3:$AJ$3,0)
),
IF(AO$3="Attendance",
INDEX('Attendance Dump'!$E$2:$AI$400,
MATCH($A195,'Attendance Dump'!$B$2:$B$400,0),
MATCH(AO$2,'Attendance Dump'!$E$1:$AI$1,0)
),
INDEX('Active Hour''s Dump'!$D$3:$AH$337,
MATCH($C195,'Active Hour''s Dump'!$A$3:$A$337,0),
MATCH(AO$2,'Active Hour''s Dump'!$D$2:$AH$2,0)
))),"")</f>
        <v>530.54900000000009</v>
      </c>
      <c r="AP195" s="13" t="str">
        <f>_xlfn.IFNA(IF(AP$3="Productivity",
INDEX('Productivity Dump'!$E$4:$AJ$500,
MATCH($A195,'Productivity Dump'!$A$4:$A$500,0),
MATCH(AP$2,'Productivity Dump'!$E$3:$AJ$3,0)
),
IF(AP$3="Attendance",
INDEX('Attendance Dump'!$E$2:$AI$400,
MATCH($A195,'Attendance Dump'!$B$2:$B$400,0),
MATCH(AP$2,'Attendance Dump'!$E$1:$AI$1,0)
),
INDEX('Active Hour''s Dump'!$D$3:$AH$337,
MATCH($C195,'Active Hour''s Dump'!$A$3:$A$337,0),
MATCH(AP$2,'Active Hour''s Dump'!$D$2:$AH$2,0)
))),"")</f>
        <v>P</v>
      </c>
      <c r="AQ195" s="54">
        <f>_xlfn.IFNA(IF(AQ$3="Productivity",
INDEX('Productivity Dump'!$E$4:$AJ$500,
MATCH($A195,'Productivity Dump'!$A$4:$A$500,0),
MATCH(AQ$2,'Productivity Dump'!$E$3:$AJ$3,0)
),
IF(AQ$3="Attendance",
INDEX('Attendance Dump'!$E$2:$AI$400,
MATCH($A195,'Attendance Dump'!$B$2:$B$400,0),
MATCH(AQ$2,'Attendance Dump'!$E$1:$AI$1,0)
),
INDEX('Active Hour''s Dump'!$D$3:$AH$337,
MATCH($C195,'Active Hour''s Dump'!$A$3:$A$337,0),
MATCH(AQ$2,'Active Hour''s Dump'!$D$2:$AH$2,0)
))),"")</f>
        <v>1.9166666666666701</v>
      </c>
      <c r="AR195" s="13">
        <f>_xlfn.IFNA(IF(AR$3="Productivity",
INDEX('Productivity Dump'!$E$4:$AJ$500,
MATCH($A195,'Productivity Dump'!$A$4:$A$500,0),
MATCH(AR$2,'Productivity Dump'!$E$3:$AJ$3,0)
),
IF(AR$3="Attendance",
INDEX('Attendance Dump'!$E$2:$AI$400,
MATCH($A195,'Attendance Dump'!$B$2:$B$400,0),
MATCH(AR$2,'Attendance Dump'!$E$1:$AI$1,0)
),
INDEX('Active Hour''s Dump'!$D$3:$AH$337,
MATCH($C195,'Active Hour''s Dump'!$A$3:$A$337,0),
MATCH(AR$2,'Active Hour''s Dump'!$D$2:$AH$2,0)
))),"")</f>
        <v>1281.8610000000001</v>
      </c>
      <c r="AS195" s="13" t="str">
        <f>_xlfn.IFNA(IF(AS$3="Productivity",
INDEX('Productivity Dump'!$E$4:$AJ$500,
MATCH($A195,'Productivity Dump'!$A$4:$A$500,0),
MATCH(AS$2,'Productivity Dump'!$E$3:$AJ$3,0)
),
IF(AS$3="Attendance",
INDEX('Attendance Dump'!$E$2:$AI$400,
MATCH($A195,'Attendance Dump'!$B$2:$B$400,0),
MATCH(AS$2,'Attendance Dump'!$E$1:$AI$1,0)
),
INDEX('Active Hour''s Dump'!$D$3:$AH$337,
MATCH($C195,'Active Hour''s Dump'!$A$3:$A$337,0),
MATCH(AS$2,'Active Hour''s Dump'!$D$2:$AH$2,0)
))),"")</f>
        <v>P</v>
      </c>
      <c r="AT195" s="54">
        <f>_xlfn.IFNA(IF(AT$3="Productivity",
INDEX('Productivity Dump'!$E$4:$AJ$500,
MATCH($A195,'Productivity Dump'!$A$4:$A$500,0),
MATCH(AT$2,'Productivity Dump'!$E$3:$AJ$3,0)
),
IF(AT$3="Attendance",
INDEX('Attendance Dump'!$E$2:$AI$400,
MATCH($A195,'Attendance Dump'!$B$2:$B$400,0),
MATCH(AT$2,'Attendance Dump'!$E$1:$AI$1,0)
),
INDEX('Active Hour''s Dump'!$D$3:$AH$337,
MATCH($C195,'Active Hour''s Dump'!$A$3:$A$337,0),
MATCH(AT$2,'Active Hour''s Dump'!$D$2:$AH$2,0)
))),"")</f>
        <v>4.75</v>
      </c>
      <c r="AU195" s="13">
        <f>_xlfn.IFNA(IF(AU$3="Productivity",
INDEX('Productivity Dump'!$E$4:$AJ$500,
MATCH($A195,'Productivity Dump'!$A$4:$A$500,0),
MATCH(AU$2,'Productivity Dump'!$E$3:$AJ$3,0)
),
IF(AU$3="Attendance",
INDEX('Attendance Dump'!$E$2:$AI$400,
MATCH($A195,'Attendance Dump'!$B$2:$B$400,0),
MATCH(AU$2,'Attendance Dump'!$E$1:$AI$1,0)
),
INDEX('Active Hour''s Dump'!$D$3:$AH$337,
MATCH($C195,'Active Hour''s Dump'!$A$3:$A$337,0),
MATCH(AU$2,'Active Hour''s Dump'!$D$2:$AH$2,0)
))),"")</f>
        <v>1222.18</v>
      </c>
      <c r="AV195" s="13" t="str">
        <f>_xlfn.IFNA(IF(AV$3="Productivity",
INDEX('Productivity Dump'!$E$4:$AJ$500,
MATCH($A195,'Productivity Dump'!$A$4:$A$500,0),
MATCH(AV$2,'Productivity Dump'!$E$3:$AJ$3,0)
),
IF(AV$3="Attendance",
INDEX('Attendance Dump'!$E$2:$AI$400,
MATCH($A195,'Attendance Dump'!$B$2:$B$400,0),
MATCH(AV$2,'Attendance Dump'!$E$1:$AI$1,0)
),
INDEX('Active Hour''s Dump'!$D$3:$AH$337,
MATCH($C195,'Active Hour''s Dump'!$A$3:$A$337,0),
MATCH(AV$2,'Active Hour''s Dump'!$D$2:$AH$2,0)
))),"")</f>
        <v>P</v>
      </c>
      <c r="AW195" s="54">
        <f>_xlfn.IFNA(IF(AW$3="Productivity",
INDEX('Productivity Dump'!$E$4:$AJ$500,
MATCH($A195,'Productivity Dump'!$A$4:$A$500,0),
MATCH(AW$2,'Productivity Dump'!$E$3:$AJ$3,0)
),
IF(AW$3="Attendance",
INDEX('Attendance Dump'!$E$2:$AI$400,
MATCH($A195,'Attendance Dump'!$B$2:$B$400,0),
MATCH(AW$2,'Attendance Dump'!$E$1:$AI$1,0)
),
INDEX('Active Hour''s Dump'!$D$3:$AH$337,
MATCH($C195,'Active Hour''s Dump'!$A$3:$A$337,0),
MATCH(AW$2,'Active Hour''s Dump'!$D$2:$AH$2,0)
))),"")</f>
        <v>4.5833333333333304</v>
      </c>
      <c r="AX195" s="13">
        <f>_xlfn.IFNA(IF(AX$3="Productivity",
INDEX('Productivity Dump'!$E$4:$AJ$500,
MATCH($A195,'Productivity Dump'!$A$4:$A$500,0),
MATCH(AX$2,'Productivity Dump'!$E$3:$AJ$3,0)
),
IF(AX$3="Attendance",
INDEX('Attendance Dump'!$E$2:$AI$400,
MATCH($A195,'Attendance Dump'!$B$2:$B$400,0),
MATCH(AX$2,'Attendance Dump'!$E$1:$AI$1,0)
),
INDEX('Active Hour''s Dump'!$D$3:$AH$337,
MATCH($C195,'Active Hour''s Dump'!$A$3:$A$337,0),
MATCH(AX$2,'Active Hour''s Dump'!$D$2:$AH$2,0)
))),"")</f>
        <v>1018.0110000000001</v>
      </c>
      <c r="AY195" s="13" t="str">
        <f>_xlfn.IFNA(IF(AY$3="Productivity",
INDEX('Productivity Dump'!$E$4:$AJ$500,
MATCH($A195,'Productivity Dump'!$A$4:$A$500,0),
MATCH(AY$2,'Productivity Dump'!$E$3:$AJ$3,0)
),
IF(AY$3="Attendance",
INDEX('Attendance Dump'!$E$2:$AI$400,
MATCH($A195,'Attendance Dump'!$B$2:$B$400,0),
MATCH(AY$2,'Attendance Dump'!$E$1:$AI$1,0)
),
INDEX('Active Hour''s Dump'!$D$3:$AH$337,
MATCH($C195,'Active Hour''s Dump'!$A$3:$A$337,0),
MATCH(AY$2,'Active Hour''s Dump'!$D$2:$AH$2,0)
))),"")</f>
        <v>P</v>
      </c>
      <c r="AZ195" s="54">
        <f>_xlfn.IFNA(IF(AZ$3="Productivity",
INDEX('Productivity Dump'!$E$4:$AJ$500,
MATCH($A195,'Productivity Dump'!$A$4:$A$500,0),
MATCH(AZ$2,'Productivity Dump'!$E$3:$AJ$3,0)
),
IF(AZ$3="Attendance",
INDEX('Attendance Dump'!$E$2:$AI$400,
MATCH($A195,'Attendance Dump'!$B$2:$B$400,0),
MATCH(AZ$2,'Attendance Dump'!$E$1:$AI$1,0)
),
INDEX('Active Hour''s Dump'!$D$3:$AH$337,
MATCH($C195,'Active Hour''s Dump'!$A$3:$A$337,0),
MATCH(AZ$2,'Active Hour''s Dump'!$D$2:$AH$2,0)
))),"")</f>
        <v>4.6666666666666696</v>
      </c>
      <c r="BA195" s="13">
        <f>_xlfn.IFNA(IF(BA$3="Productivity",
INDEX('Productivity Dump'!$E$4:$AJ$500,
MATCH($A195,'Productivity Dump'!$A$4:$A$500,0),
MATCH(BA$2,'Productivity Dump'!$E$3:$AJ$3,0)
),
IF(BA$3="Attendance",
INDEX('Attendance Dump'!$E$2:$AI$400,
MATCH($A195,'Attendance Dump'!$B$2:$B$400,0),
MATCH(BA$2,'Attendance Dump'!$E$1:$AI$1,0)
),
INDEX('Active Hour''s Dump'!$D$3:$AH$337,
MATCH($C195,'Active Hour''s Dump'!$A$3:$A$337,0),
MATCH(BA$2,'Active Hour''s Dump'!$D$2:$AH$2,0)
))),"")</f>
        <v>1116.8989999999997</v>
      </c>
      <c r="BB195" s="13" t="str">
        <f>_xlfn.IFNA(IF(BB$3="Productivity",
INDEX('Productivity Dump'!$E$4:$AJ$500,
MATCH($A195,'Productivity Dump'!$A$4:$A$500,0),
MATCH(BB$2,'Productivity Dump'!$E$3:$AJ$3,0)
),
IF(BB$3="Attendance",
INDEX('Attendance Dump'!$E$2:$AI$400,
MATCH($A195,'Attendance Dump'!$B$2:$B$400,0),
MATCH(BB$2,'Attendance Dump'!$E$1:$AI$1,0)
),
INDEX('Active Hour''s Dump'!$D$3:$AH$337,
MATCH($C195,'Active Hour''s Dump'!$A$3:$A$337,0),
MATCH(BB$2,'Active Hour''s Dump'!$D$2:$AH$2,0)
))),"")</f>
        <v>P</v>
      </c>
      <c r="BC195" s="54">
        <f>_xlfn.IFNA(IF(BC$3="Productivity",
INDEX('Productivity Dump'!$E$4:$AJ$500,
MATCH($A195,'Productivity Dump'!$A$4:$A$500,0),
MATCH(BC$2,'Productivity Dump'!$E$3:$AJ$3,0)
),
IF(BC$3="Attendance",
INDEX('Attendance Dump'!$E$2:$AI$400,
MATCH($A195,'Attendance Dump'!$B$2:$B$400,0),
MATCH(BC$2,'Attendance Dump'!$E$1:$AI$1,0)
),
INDEX('Active Hour''s Dump'!$D$3:$AH$337,
MATCH($C195,'Active Hour''s Dump'!$A$3:$A$337,0),
MATCH(BC$2,'Active Hour''s Dump'!$D$2:$AH$2,0)
))),"")</f>
        <v>4.0833333333333304</v>
      </c>
      <c r="BD195" s="13">
        <f>_xlfn.IFNA(IF(BD$3="Productivity",
INDEX('Productivity Dump'!$E$4:$AJ$500,
MATCH($A195,'Productivity Dump'!$A$4:$A$500,0),
MATCH(BD$2,'Productivity Dump'!$E$3:$AJ$3,0)
),
IF(BD$3="Attendance",
INDEX('Attendance Dump'!$E$2:$AI$400,
MATCH($A195,'Attendance Dump'!$B$2:$B$400,0),
MATCH(BD$2,'Attendance Dump'!$E$1:$AI$1,0)
),
INDEX('Active Hour''s Dump'!$D$3:$AH$337,
MATCH($C195,'Active Hour''s Dump'!$A$3:$A$337,0),
MATCH(BD$2,'Active Hour''s Dump'!$D$2:$AH$2,0)
))),"")</f>
        <v>798.13699999999983</v>
      </c>
      <c r="BE195" s="13" t="str">
        <f>_xlfn.IFNA(IF(BE$3="Productivity",
INDEX('Productivity Dump'!$E$4:$AJ$500,
MATCH($A195,'Productivity Dump'!$A$4:$A$500,0),
MATCH(BE$2,'Productivity Dump'!$E$3:$AJ$3,0)
),
IF(BE$3="Attendance",
INDEX('Attendance Dump'!$E$2:$AI$400,
MATCH($A195,'Attendance Dump'!$B$2:$B$400,0),
MATCH(BE$2,'Attendance Dump'!$E$1:$AI$1,0)
),
INDEX('Active Hour''s Dump'!$D$3:$AH$337,
MATCH($C195,'Active Hour''s Dump'!$A$3:$A$337,0),
MATCH(BE$2,'Active Hour''s Dump'!$D$2:$AH$2,0)
))),"")</f>
        <v>P</v>
      </c>
      <c r="BF195" s="54">
        <f>_xlfn.IFNA(IF(BF$3="Productivity",
INDEX('Productivity Dump'!$E$4:$AJ$500,
MATCH($A195,'Productivity Dump'!$A$4:$A$500,0),
MATCH(BF$2,'Productivity Dump'!$E$3:$AJ$3,0)
),
IF(BF$3="Attendance",
INDEX('Attendance Dump'!$E$2:$AI$400,
MATCH($A195,'Attendance Dump'!$B$2:$B$400,0),
MATCH(BF$2,'Attendance Dump'!$E$1:$AI$1,0)
),
INDEX('Active Hour''s Dump'!$D$3:$AH$337,
MATCH($C195,'Active Hour''s Dump'!$A$3:$A$337,0),
MATCH(BF$2,'Active Hour''s Dump'!$D$2:$AH$2,0)
))),"")</f>
        <v>3.1666666666666701</v>
      </c>
      <c r="BG195" s="13">
        <f>_xlfn.IFNA(IF(BG$3="Productivity",
INDEX('Productivity Dump'!$E$4:$AJ$500,
MATCH($A195,'Productivity Dump'!$A$4:$A$500,0),
MATCH(BG$2,'Productivity Dump'!$E$3:$AJ$3,0)
),
IF(BG$3="Attendance",
INDEX('Attendance Dump'!$E$2:$AI$400,
MATCH($A195,'Attendance Dump'!$B$2:$B$400,0),
MATCH(BG$2,'Attendance Dump'!$E$1:$AI$1,0)
),
INDEX('Active Hour''s Dump'!$D$3:$AH$337,
MATCH($C195,'Active Hour''s Dump'!$A$3:$A$337,0),
MATCH(BG$2,'Active Hour''s Dump'!$D$2:$AH$2,0)
))),"")</f>
        <v>0</v>
      </c>
      <c r="BH195" s="13" t="str">
        <f>_xlfn.IFNA(IF(BH$3="Productivity",
INDEX('Productivity Dump'!$E$4:$AJ$500,
MATCH($A195,'Productivity Dump'!$A$4:$A$500,0),
MATCH(BH$2,'Productivity Dump'!$E$3:$AJ$3,0)
),
IF(BH$3="Attendance",
INDEX('Attendance Dump'!$E$2:$AI$400,
MATCH($A195,'Attendance Dump'!$B$2:$B$400,0),
MATCH(BH$2,'Attendance Dump'!$E$1:$AI$1,0)
),
INDEX('Active Hour''s Dump'!$D$3:$AH$337,
MATCH($C195,'Active Hour''s Dump'!$A$3:$A$337,0),
MATCH(BH$2,'Active Hour''s Dump'!$D$2:$AH$2,0)
))),"")</f>
        <v>WO</v>
      </c>
      <c r="BI195" s="54">
        <f>_xlfn.IFNA(IF(BI$3="Productivity",
INDEX('Productivity Dump'!$E$4:$AJ$500,
MATCH($A195,'Productivity Dump'!$A$4:$A$500,0),
MATCH(BI$2,'Productivity Dump'!$E$3:$AJ$3,0)
),
IF(BI$3="Attendance",
INDEX('Attendance Dump'!$E$2:$AI$400,
MATCH($A195,'Attendance Dump'!$B$2:$B$400,0),
MATCH(BI$2,'Attendance Dump'!$E$1:$AI$1,0)
),
INDEX('Active Hour''s Dump'!$D$3:$AH$337,
MATCH($C195,'Active Hour''s Dump'!$A$3:$A$337,0),
MATCH(BI$2,'Active Hour''s Dump'!$D$2:$AH$2,0)
))),"")</f>
        <v>0</v>
      </c>
      <c r="BJ195" s="13">
        <f>_xlfn.IFNA(IF(BJ$3="Productivity",
INDEX('Productivity Dump'!$E$4:$AJ$500,
MATCH($A195,'Productivity Dump'!$A$4:$A$500,0),
MATCH(BJ$2,'Productivity Dump'!$E$3:$AJ$3,0)
),
IF(BJ$3="Attendance",
INDEX('Attendance Dump'!$E$2:$AI$400,
MATCH($A195,'Attendance Dump'!$B$2:$B$400,0),
MATCH(BJ$2,'Attendance Dump'!$E$1:$AI$1,0)
),
INDEX('Active Hour''s Dump'!$D$3:$AH$337,
MATCH($C195,'Active Hour''s Dump'!$A$3:$A$337,0),
MATCH(BJ$2,'Active Hour''s Dump'!$D$2:$AH$2,0)
))),"")</f>
        <v>0</v>
      </c>
      <c r="BK195" s="13" t="str">
        <f>_xlfn.IFNA(IF(BK$3="Productivity",
INDEX('Productivity Dump'!$E$4:$AJ$500,
MATCH($A195,'Productivity Dump'!$A$4:$A$500,0),
MATCH(BK$2,'Productivity Dump'!$E$3:$AJ$3,0)
),
IF(BK$3="Attendance",
INDEX('Attendance Dump'!$E$2:$AI$400,
MATCH($A195,'Attendance Dump'!$B$2:$B$400,0),
MATCH(BK$2,'Attendance Dump'!$E$1:$AI$1,0)
),
INDEX('Active Hour''s Dump'!$D$3:$AH$337,
MATCH($C195,'Active Hour''s Dump'!$A$3:$A$337,0),
MATCH(BK$2,'Active Hour''s Dump'!$D$2:$AH$2,0)
))),"")</f>
        <v>PL</v>
      </c>
      <c r="BL195" s="54">
        <f>_xlfn.IFNA(IF(BL$3="Productivity",
INDEX('Productivity Dump'!$E$4:$AJ$500,
MATCH($A195,'Productivity Dump'!$A$4:$A$500,0),
MATCH(BL$2,'Productivity Dump'!$E$3:$AJ$3,0)
),
IF(BL$3="Attendance",
INDEX('Attendance Dump'!$E$2:$AI$400,
MATCH($A195,'Attendance Dump'!$B$2:$B$400,0),
MATCH(BL$2,'Attendance Dump'!$E$1:$AI$1,0)
),
INDEX('Active Hour''s Dump'!$D$3:$AH$337,
MATCH($C195,'Active Hour''s Dump'!$A$3:$A$337,0),
MATCH(BL$2,'Active Hour''s Dump'!$D$2:$AH$2,0)
))),"")</f>
        <v>0</v>
      </c>
      <c r="BM195" s="13">
        <f>_xlfn.IFNA(IF(BM$3="Productivity",
INDEX('Productivity Dump'!$E$4:$AJ$500,
MATCH($A195,'Productivity Dump'!$A$4:$A$500,0),
MATCH(BM$2,'Productivity Dump'!$E$3:$AJ$3,0)
),
IF(BM$3="Attendance",
INDEX('Attendance Dump'!$E$2:$AI$400,
MATCH($A195,'Attendance Dump'!$B$2:$B$400,0),
MATCH(BM$2,'Attendance Dump'!$E$1:$AI$1,0)
),
INDEX('Active Hour''s Dump'!$D$3:$AH$337,
MATCH($C195,'Active Hour''s Dump'!$A$3:$A$337,0),
MATCH(BM$2,'Active Hour''s Dump'!$D$2:$AH$2,0)
))),"")</f>
        <v>1218.21</v>
      </c>
      <c r="BN195" s="13" t="str">
        <f>_xlfn.IFNA(IF(BN$3="Productivity",
INDEX('Productivity Dump'!$E$4:$AJ$500,
MATCH($A195,'Productivity Dump'!$A$4:$A$500,0),
MATCH(BN$2,'Productivity Dump'!$E$3:$AJ$3,0)
),
IF(BN$3="Attendance",
INDEX('Attendance Dump'!$E$2:$AI$400,
MATCH($A195,'Attendance Dump'!$B$2:$B$400,0),
MATCH(BN$2,'Attendance Dump'!$E$1:$AI$1,0)
),
INDEX('Active Hour''s Dump'!$D$3:$AH$337,
MATCH($C195,'Active Hour''s Dump'!$A$3:$A$337,0),
MATCH(BN$2,'Active Hour''s Dump'!$D$2:$AH$2,0)
))),"")</f>
        <v>P</v>
      </c>
      <c r="BO195" s="54">
        <f>_xlfn.IFNA(IF(BO$3="Productivity",
INDEX('Productivity Dump'!$E$4:$AJ$500,
MATCH($A195,'Productivity Dump'!$A$4:$A$500,0),
MATCH(BO$2,'Productivity Dump'!$E$3:$AJ$3,0)
),
IF(BO$3="Attendance",
INDEX('Attendance Dump'!$E$2:$AI$400,
MATCH($A195,'Attendance Dump'!$B$2:$B$400,0),
MATCH(BO$2,'Attendance Dump'!$E$1:$AI$1,0)
),
INDEX('Active Hour''s Dump'!$D$3:$AH$337,
MATCH($C195,'Active Hour''s Dump'!$A$3:$A$337,0),
MATCH(BO$2,'Active Hour''s Dump'!$D$2:$AH$2,0)
))),"")</f>
        <v>4.5</v>
      </c>
      <c r="BP195" s="13">
        <f>_xlfn.IFNA(IF(BP$3="Productivity",
INDEX('Productivity Dump'!$E$4:$AJ$500,
MATCH($A195,'Productivity Dump'!$A$4:$A$500,0),
MATCH(BP$2,'Productivity Dump'!$E$3:$AJ$3,0)
),
IF(BP$3="Attendance",
INDEX('Attendance Dump'!$E$2:$AI$400,
MATCH($A195,'Attendance Dump'!$B$2:$B$400,0),
MATCH(BP$2,'Attendance Dump'!$E$1:$AI$1,0)
),
INDEX('Active Hour''s Dump'!$D$3:$AH$337,
MATCH($C195,'Active Hour''s Dump'!$A$3:$A$337,0),
MATCH(BP$2,'Active Hour''s Dump'!$D$2:$AH$2,0)
))),"")</f>
        <v>1222.7420000000002</v>
      </c>
      <c r="BQ195" s="13" t="str">
        <f>_xlfn.IFNA(IF(BQ$3="Productivity",
INDEX('Productivity Dump'!$E$4:$AJ$500,
MATCH($A195,'Productivity Dump'!$A$4:$A$500,0),
MATCH(BQ$2,'Productivity Dump'!$E$3:$AJ$3,0)
),
IF(BQ$3="Attendance",
INDEX('Attendance Dump'!$E$2:$AI$400,
MATCH($A195,'Attendance Dump'!$B$2:$B$400,0),
MATCH(BQ$2,'Attendance Dump'!$E$1:$AI$1,0)
),
INDEX('Active Hour''s Dump'!$D$3:$AH$337,
MATCH($C195,'Active Hour''s Dump'!$A$3:$A$337,0),
MATCH(BQ$2,'Active Hour''s Dump'!$D$2:$AH$2,0)
))),"")</f>
        <v>P</v>
      </c>
      <c r="BR195" s="54">
        <f>_xlfn.IFNA(IF(BR$3="Productivity",
INDEX('Productivity Dump'!$E$4:$AJ$500,
MATCH($A195,'Productivity Dump'!$A$4:$A$500,0),
MATCH(BR$2,'Productivity Dump'!$E$3:$AJ$3,0)
),
IF(BR$3="Attendance",
INDEX('Attendance Dump'!$E$2:$AI$400,
MATCH($A195,'Attendance Dump'!$B$2:$B$400,0),
MATCH(BR$2,'Attendance Dump'!$E$1:$AI$1,0)
),
INDEX('Active Hour''s Dump'!$D$3:$AH$337,
MATCH($C195,'Active Hour''s Dump'!$A$3:$A$337,0),
MATCH(BR$2,'Active Hour''s Dump'!$D$2:$AH$2,0)
))),"")</f>
        <v>4.9166666666666696</v>
      </c>
      <c r="BS195" s="13">
        <f>_xlfn.IFNA(IF(BS$3="Productivity",
INDEX('Productivity Dump'!$E$4:$AJ$500,
MATCH($A195,'Productivity Dump'!$A$4:$A$500,0),
MATCH(BS$2,'Productivity Dump'!$E$3:$AJ$3,0)
),
IF(BS$3="Attendance",
INDEX('Attendance Dump'!$E$2:$AI$400,
MATCH($A195,'Attendance Dump'!$B$2:$B$400,0),
MATCH(BS$2,'Attendance Dump'!$E$1:$AI$1,0)
),
INDEX('Active Hour''s Dump'!$D$3:$AH$337,
MATCH($C195,'Active Hour''s Dump'!$A$3:$A$337,0),
MATCH(BS$2,'Active Hour''s Dump'!$D$2:$AH$2,0)
))),"")</f>
        <v>1268.4849999999999</v>
      </c>
      <c r="BT195" s="13" t="str">
        <f>_xlfn.IFNA(IF(BT$3="Productivity",
INDEX('Productivity Dump'!$E$4:$AJ$500,
MATCH($A195,'Productivity Dump'!$A$4:$A$500,0),
MATCH(BT$2,'Productivity Dump'!$E$3:$AJ$3,0)
),
IF(BT$3="Attendance",
INDEX('Attendance Dump'!$E$2:$AI$400,
MATCH($A195,'Attendance Dump'!$B$2:$B$400,0),
MATCH(BT$2,'Attendance Dump'!$E$1:$AI$1,0)
),
INDEX('Active Hour''s Dump'!$D$3:$AH$337,
MATCH($C195,'Active Hour''s Dump'!$A$3:$A$337,0),
MATCH(BT$2,'Active Hour''s Dump'!$D$2:$AH$2,0)
))),"")</f>
        <v>H(P)</v>
      </c>
      <c r="BU195" s="54">
        <f>_xlfn.IFNA(IF(BU$3="Productivity",
INDEX('Productivity Dump'!$E$4:$AJ$500,
MATCH($A195,'Productivity Dump'!$A$4:$A$500,0),
MATCH(BU$2,'Productivity Dump'!$E$3:$AJ$3,0)
),
IF(BU$3="Attendance",
INDEX('Attendance Dump'!$E$2:$AI$400,
MATCH($A195,'Attendance Dump'!$B$2:$B$400,0),
MATCH(BU$2,'Attendance Dump'!$E$1:$AI$1,0)
),
INDEX('Active Hour''s Dump'!$D$3:$AH$337,
MATCH($C195,'Active Hour''s Dump'!$A$3:$A$337,0),
MATCH(BU$2,'Active Hour''s Dump'!$D$2:$AH$2,0)
))),"")</f>
        <v>4.8333333333333304</v>
      </c>
      <c r="BV195" s="13">
        <f>_xlfn.IFNA(IF(BV$3="Productivity",
INDEX('Productivity Dump'!$E$4:$AJ$500,
MATCH($A195,'Productivity Dump'!$A$4:$A$500,0),
MATCH(BV$2,'Productivity Dump'!$E$3:$AJ$3,0)
),
IF(BV$3="Attendance",
INDEX('Attendance Dump'!$E$2:$AI$400,
MATCH($A195,'Attendance Dump'!$B$2:$B$400,0),
MATCH(BV$2,'Attendance Dump'!$E$1:$AI$1,0)
),
INDEX('Active Hour''s Dump'!$D$3:$AH$337,
MATCH($C195,'Active Hour''s Dump'!$A$3:$A$337,0),
MATCH(BV$2,'Active Hour''s Dump'!$D$2:$AH$2,0)
))),"")</f>
        <v>1114.4750000000004</v>
      </c>
      <c r="BW195" s="13" t="str">
        <f>_xlfn.IFNA(IF(BW$3="Productivity",
INDEX('Productivity Dump'!$E$4:$AJ$500,
MATCH($A195,'Productivity Dump'!$A$4:$A$500,0),
MATCH(BW$2,'Productivity Dump'!$E$3:$AJ$3,0)
),
IF(BW$3="Attendance",
INDEX('Attendance Dump'!$E$2:$AI$400,
MATCH($A195,'Attendance Dump'!$B$2:$B$400,0),
MATCH(BW$2,'Attendance Dump'!$E$1:$AI$1,0)
),
INDEX('Active Hour''s Dump'!$D$3:$AH$337,
MATCH($C195,'Active Hour''s Dump'!$A$3:$A$337,0),
MATCH(BW$2,'Active Hour''s Dump'!$D$2:$AH$2,0)
))),"")</f>
        <v>P</v>
      </c>
      <c r="BX195" s="54">
        <f>_xlfn.IFNA(IF(BX$3="Productivity",
INDEX('Productivity Dump'!$E$4:$AJ$500,
MATCH($A195,'Productivity Dump'!$A$4:$A$500,0),
MATCH(BX$2,'Productivity Dump'!$E$3:$AJ$3,0)
),
IF(BX$3="Attendance",
INDEX('Attendance Dump'!$E$2:$AI$400,
MATCH($A195,'Attendance Dump'!$B$2:$B$400,0),
MATCH(BX$2,'Attendance Dump'!$E$1:$AI$1,0)
),
INDEX('Active Hour''s Dump'!$D$3:$AH$337,
MATCH($C195,'Active Hour''s Dump'!$A$3:$A$337,0),
MATCH(BX$2,'Active Hour''s Dump'!$D$2:$AH$2,0)
))),"")</f>
        <v>4.9166666666666696</v>
      </c>
      <c r="BY195" s="13">
        <f>_xlfn.IFNA(IF(BY$3="Productivity",
INDEX('Productivity Dump'!$E$4:$AJ$500,
MATCH($A195,'Productivity Dump'!$A$4:$A$500,0),
MATCH(BY$2,'Productivity Dump'!$E$3:$AJ$3,0)
),
IF(BY$3="Attendance",
INDEX('Attendance Dump'!$E$2:$AI$400,
MATCH($A195,'Attendance Dump'!$B$2:$B$400,0),
MATCH(BY$2,'Attendance Dump'!$E$1:$AI$1,0)
),
INDEX('Active Hour''s Dump'!$D$3:$AH$337,
MATCH($C195,'Active Hour''s Dump'!$A$3:$A$337,0),
MATCH(BY$2,'Active Hour''s Dump'!$D$2:$AH$2,0)
))),"")</f>
        <v>406.54999999999995</v>
      </c>
      <c r="BZ195" s="13" t="str">
        <f>_xlfn.IFNA(IF(BZ$3="Productivity",
INDEX('Productivity Dump'!$E$4:$AJ$500,
MATCH($A195,'Productivity Dump'!$A$4:$A$500,0),
MATCH(BZ$2,'Productivity Dump'!$E$3:$AJ$3,0)
),
IF(BZ$3="Attendance",
INDEX('Attendance Dump'!$E$2:$AI$400,
MATCH($A195,'Attendance Dump'!$B$2:$B$400,0),
MATCH(BZ$2,'Attendance Dump'!$E$1:$AI$1,0)
),
INDEX('Active Hour''s Dump'!$D$3:$AH$337,
MATCH($C195,'Active Hour''s Dump'!$A$3:$A$337,0),
MATCH(BZ$2,'Active Hour''s Dump'!$D$2:$AH$2,0)
))),"")</f>
        <v>P</v>
      </c>
      <c r="CA195" s="54">
        <f>_xlfn.IFNA(IF(CA$3="Productivity",
INDEX('Productivity Dump'!$E$4:$AJ$500,
MATCH($A195,'Productivity Dump'!$A$4:$A$500,0),
MATCH(CA$2,'Productivity Dump'!$E$3:$AJ$3,0)
),
IF(CA$3="Attendance",
INDEX('Attendance Dump'!$E$2:$AI$400,
MATCH($A195,'Attendance Dump'!$B$2:$B$400,0),
MATCH(CA$2,'Attendance Dump'!$E$1:$AI$1,0)
),
INDEX('Active Hour''s Dump'!$D$3:$AH$337,
MATCH($C195,'Active Hour''s Dump'!$A$3:$A$337,0),
MATCH(CA$2,'Active Hour''s Dump'!$D$2:$AH$2,0)
))),"")</f>
        <v>1.5833333333333299</v>
      </c>
      <c r="CB195" s="13">
        <f>_xlfn.IFNA(IF(CB$3="Productivity",
INDEX('Productivity Dump'!$E$4:$AJ$500,
MATCH($A195,'Productivity Dump'!$A$4:$A$500,0),
MATCH(CB$2,'Productivity Dump'!$E$3:$AJ$3,0)
),
IF(CB$3="Attendance",
INDEX('Attendance Dump'!$E$2:$AI$400,
MATCH($A195,'Attendance Dump'!$B$2:$B$400,0),
MATCH(CB$2,'Attendance Dump'!$E$1:$AI$1,0)
),
INDEX('Active Hour''s Dump'!$D$3:$AH$337,
MATCH($C195,'Active Hour''s Dump'!$A$3:$A$337,0),
MATCH(CB$2,'Active Hour''s Dump'!$D$2:$AH$2,0)
))),"")</f>
        <v>0</v>
      </c>
      <c r="CC195" s="13" t="str">
        <f>_xlfn.IFNA(IF(CC$3="Productivity",
INDEX('Productivity Dump'!$E$4:$AJ$500,
MATCH($A195,'Productivity Dump'!$A$4:$A$500,0),
MATCH(CC$2,'Productivity Dump'!$E$3:$AJ$3,0)
),
IF(CC$3="Attendance",
INDEX('Attendance Dump'!$E$2:$AI$400,
MATCH($A195,'Attendance Dump'!$B$2:$B$400,0),
MATCH(CC$2,'Attendance Dump'!$E$1:$AI$1,0)
),
INDEX('Active Hour''s Dump'!$D$3:$AH$337,
MATCH($C195,'Active Hour''s Dump'!$A$3:$A$337,0),
MATCH(CC$2,'Active Hour''s Dump'!$D$2:$AH$2,0)
))),"")</f>
        <v>WO</v>
      </c>
      <c r="CD195" s="54">
        <f>_xlfn.IFNA(IF(CD$3="Productivity",
INDEX('Productivity Dump'!$E$4:$AJ$500,
MATCH($A195,'Productivity Dump'!$A$4:$A$500,0),
MATCH(CD$2,'Productivity Dump'!$E$3:$AJ$3,0)
),
IF(CD$3="Attendance",
INDEX('Attendance Dump'!$E$2:$AI$400,
MATCH($A195,'Attendance Dump'!$B$2:$B$400,0),
MATCH(CD$2,'Attendance Dump'!$E$1:$AI$1,0)
),
INDEX('Active Hour''s Dump'!$D$3:$AH$337,
MATCH($C195,'Active Hour''s Dump'!$A$3:$A$337,0),
MATCH(CD$2,'Active Hour''s Dump'!$D$2:$AH$2,0)
))),"")</f>
        <v>0</v>
      </c>
      <c r="CE195" s="13">
        <f>_xlfn.IFNA(IF(CE$3="Productivity",
INDEX('Productivity Dump'!$E$4:$AJ$500,
MATCH($A195,'Productivity Dump'!$A$4:$A$500,0),
MATCH(CE$2,'Productivity Dump'!$E$3:$AJ$3,0)
),
IF(CE$3="Attendance",
INDEX('Attendance Dump'!$E$2:$AI$400,
MATCH($A195,'Attendance Dump'!$B$2:$B$400,0),
MATCH(CE$2,'Attendance Dump'!$E$1:$AI$1,0)
),
INDEX('Active Hour''s Dump'!$D$3:$AH$337,
MATCH($C195,'Active Hour''s Dump'!$A$3:$A$337,0),
MATCH(CE$2,'Active Hour''s Dump'!$D$2:$AH$2,0)
))),"")</f>
        <v>547.04299999999989</v>
      </c>
      <c r="CF195" s="13" t="str">
        <f>_xlfn.IFNA(IF(CF$3="Productivity",
INDEX('Productivity Dump'!$E$4:$AJ$500,
MATCH($A195,'Productivity Dump'!$A$4:$A$500,0),
MATCH(CF$2,'Productivity Dump'!$E$3:$AJ$3,0)
),
IF(CF$3="Attendance",
INDEX('Attendance Dump'!$E$2:$AI$400,
MATCH($A195,'Attendance Dump'!$B$2:$B$400,0),
MATCH(CF$2,'Attendance Dump'!$E$1:$AI$1,0)
),
INDEX('Active Hour''s Dump'!$D$3:$AH$337,
MATCH($C195,'Active Hour''s Dump'!$A$3:$A$337,0),
MATCH(CF$2,'Active Hour''s Dump'!$D$2:$AH$2,0)
))),"")</f>
        <v>P</v>
      </c>
      <c r="CG195" s="54">
        <f>_xlfn.IFNA(IF(CG$3="Productivity",
INDEX('Productivity Dump'!$E$4:$AJ$500,
MATCH($A195,'Productivity Dump'!$A$4:$A$500,0),
MATCH(CG$2,'Productivity Dump'!$E$3:$AJ$3,0)
),
IF(CG$3="Attendance",
INDEX('Attendance Dump'!$E$2:$AI$400,
MATCH($A195,'Attendance Dump'!$B$2:$B$400,0),
MATCH(CG$2,'Attendance Dump'!$E$1:$AI$1,0)
),
INDEX('Active Hour''s Dump'!$D$3:$AH$337,
MATCH($C195,'Active Hour''s Dump'!$A$3:$A$337,0),
MATCH(CG$2,'Active Hour''s Dump'!$D$2:$AH$2,0)
))),"")</f>
        <v>2.1666666666666701</v>
      </c>
      <c r="CH195" s="13">
        <f>_xlfn.IFNA(IF(CH$3="Productivity",
INDEX('Productivity Dump'!$E$4:$AJ$500,
MATCH($A195,'Productivity Dump'!$A$4:$A$500,0),
MATCH(CH$2,'Productivity Dump'!$E$3:$AJ$3,0)
),
IF(CH$3="Attendance",
INDEX('Attendance Dump'!$E$2:$AI$400,
MATCH($A195,'Attendance Dump'!$B$2:$B$400,0),
MATCH(CH$2,'Attendance Dump'!$E$1:$AI$1,0)
),
INDEX('Active Hour''s Dump'!$D$3:$AH$337,
MATCH($C195,'Active Hour''s Dump'!$A$3:$A$337,0),
MATCH(CH$2,'Active Hour''s Dump'!$D$2:$AH$2,0)
))),"")</f>
        <v>1271.6429999999998</v>
      </c>
      <c r="CI195" s="13" t="str">
        <f>_xlfn.IFNA(IF(CI$3="Productivity",
INDEX('Productivity Dump'!$E$4:$AJ$500,
MATCH($A195,'Productivity Dump'!$A$4:$A$500,0),
MATCH(CI$2,'Productivity Dump'!$E$3:$AJ$3,0)
),
IF(CI$3="Attendance",
INDEX('Attendance Dump'!$E$2:$AI$400,
MATCH($A195,'Attendance Dump'!$B$2:$B$400,0),
MATCH(CI$2,'Attendance Dump'!$E$1:$AI$1,0)
),
INDEX('Active Hour''s Dump'!$D$3:$AH$337,
MATCH($C195,'Active Hour''s Dump'!$A$3:$A$337,0),
MATCH(CI$2,'Active Hour''s Dump'!$D$2:$AH$2,0)
))),"")</f>
        <v>P</v>
      </c>
      <c r="CJ195" s="54">
        <f>_xlfn.IFNA(IF(CJ$3="Productivity",
INDEX('Productivity Dump'!$E$4:$AJ$500,
MATCH($A195,'Productivity Dump'!$A$4:$A$500,0),
MATCH(CJ$2,'Productivity Dump'!$E$3:$AJ$3,0)
),
IF(CJ$3="Attendance",
INDEX('Attendance Dump'!$E$2:$AI$400,
MATCH($A195,'Attendance Dump'!$B$2:$B$400,0),
MATCH(CJ$2,'Attendance Dump'!$E$1:$AI$1,0)
),
INDEX('Active Hour''s Dump'!$D$3:$AH$337,
MATCH($C195,'Active Hour''s Dump'!$A$3:$A$337,0),
MATCH(CJ$2,'Active Hour''s Dump'!$D$2:$AH$2,0)
))),"")</f>
        <v>4.75</v>
      </c>
      <c r="CK195" s="13">
        <f>_xlfn.IFNA(IF(CK$3="Productivity",
INDEX('Productivity Dump'!$E$4:$AJ$500,
MATCH($A195,'Productivity Dump'!$A$4:$A$500,0),
MATCH(CK$2,'Productivity Dump'!$E$3:$AJ$3,0)
),
IF(CK$3="Attendance",
INDEX('Attendance Dump'!$E$2:$AI$400,
MATCH($A195,'Attendance Dump'!$B$2:$B$400,0),
MATCH(CK$2,'Attendance Dump'!$E$1:$AI$1,0)
),
INDEX('Active Hour''s Dump'!$D$3:$AH$337,
MATCH($C195,'Active Hour''s Dump'!$A$3:$A$337,0),
MATCH(CK$2,'Active Hour''s Dump'!$D$2:$AH$2,0)
))),"")</f>
        <v>1271.423</v>
      </c>
      <c r="CL195" s="13" t="str">
        <f>_xlfn.IFNA(IF(CL$3="Productivity",
INDEX('Productivity Dump'!$E$4:$AJ$500,
MATCH($A195,'Productivity Dump'!$A$4:$A$500,0),
MATCH(CL$2,'Productivity Dump'!$E$3:$AJ$3,0)
),
IF(CL$3="Attendance",
INDEX('Attendance Dump'!$E$2:$AI$400,
MATCH($A195,'Attendance Dump'!$B$2:$B$400,0),
MATCH(CL$2,'Attendance Dump'!$E$1:$AI$1,0)
),
INDEX('Active Hour''s Dump'!$D$3:$AH$337,
MATCH($C195,'Active Hour''s Dump'!$A$3:$A$337,0),
MATCH(CL$2,'Active Hour''s Dump'!$D$2:$AH$2,0)
))),"")</f>
        <v>P</v>
      </c>
      <c r="CM195" s="54">
        <f>_xlfn.IFNA(IF(CM$3="Productivity",
INDEX('Productivity Dump'!$E$4:$AJ$500,
MATCH($A195,'Productivity Dump'!$A$4:$A$500,0),
MATCH(CM$2,'Productivity Dump'!$E$3:$AJ$3,0)
),
IF(CM$3="Attendance",
INDEX('Attendance Dump'!$E$2:$AI$400,
MATCH($A195,'Attendance Dump'!$B$2:$B$400,0),
MATCH(CM$2,'Attendance Dump'!$E$1:$AI$1,0)
),
INDEX('Active Hour''s Dump'!$D$3:$AH$337,
MATCH($C195,'Active Hour''s Dump'!$A$3:$A$337,0),
MATCH(CM$2,'Active Hour''s Dump'!$D$2:$AH$2,0)
))),"")</f>
        <v>4.3333333333333304</v>
      </c>
      <c r="CN195" s="13">
        <f>_xlfn.IFNA(IF(CN$3="Productivity",
INDEX('Productivity Dump'!$E$4:$AJ$500,
MATCH($A195,'Productivity Dump'!$A$4:$A$500,0),
MATCH(CN$2,'Productivity Dump'!$E$3:$AJ$3,0)
),
IF(CN$3="Attendance",
INDEX('Attendance Dump'!$E$2:$AI$400,
MATCH($A195,'Attendance Dump'!$B$2:$B$400,0),
MATCH(CN$2,'Attendance Dump'!$E$1:$AI$1,0)
),
INDEX('Active Hour''s Dump'!$D$3:$AH$337,
MATCH($C195,'Active Hour''s Dump'!$A$3:$A$337,0),
MATCH(CN$2,'Active Hour''s Dump'!$D$2:$AH$2,0)
))),"")</f>
        <v>0</v>
      </c>
      <c r="CO195" s="13">
        <f>_xlfn.IFNA(IF(CO$3="Productivity",
INDEX('Productivity Dump'!$E$4:$AJ$500,
MATCH($A195,'Productivity Dump'!$A$4:$A$500,0),
MATCH(CO$2,'Productivity Dump'!$E$3:$AJ$3,0)
),
IF(CO$3="Attendance",
INDEX('Attendance Dump'!$E$2:$AI$400,
MATCH($A195,'Attendance Dump'!$B$2:$B$400,0),
MATCH(CO$2,'Attendance Dump'!$E$1:$AI$1,0)
),
INDEX('Active Hour''s Dump'!$D$3:$AH$337,
MATCH($C195,'Active Hour''s Dump'!$A$3:$A$337,0),
MATCH(CO$2,'Active Hour''s Dump'!$D$2:$AH$2,0)
))),"")</f>
        <v>0</v>
      </c>
      <c r="CP195" s="54">
        <f>_xlfn.IFNA(IF(CP$3="Productivity",
INDEX('Productivity Dump'!$E$4:$AJ$500,
MATCH($A195,'Productivity Dump'!$A$4:$A$500,0),
MATCH(CP$2,'Productivity Dump'!$E$3:$AJ$3,0)
),
IF(CP$3="Attendance",
INDEX('Attendance Dump'!$E$2:$AI$400,
MATCH($A195,'Attendance Dump'!$B$2:$B$400,0),
MATCH(CP$2,'Attendance Dump'!$E$1:$AI$1,0)
),
INDEX('Active Hour''s Dump'!$D$3:$AH$337,
MATCH($C195,'Active Hour''s Dump'!$A$3:$A$337,0),
MATCH(CP$2,'Active Hour''s Dump'!$D$2:$AH$2,0)
))),"")</f>
        <v>0</v>
      </c>
      <c r="CQ195" s="13">
        <f>_xlfn.IFNA(IF(CQ$3="Productivity",
INDEX('Productivity Dump'!$E$4:$AJ$500,
MATCH($A195,'Productivity Dump'!$A$4:$A$500,0),
MATCH(CQ$2,'Productivity Dump'!$E$3:$AJ$3,0)
),
IF(CQ$3="Attendance",
INDEX('Attendance Dump'!$E$2:$AI$400,
MATCH($A195,'Attendance Dump'!$B$2:$B$400,0),
MATCH(CQ$2,'Attendance Dump'!$E$1:$AI$1,0)
),
INDEX('Active Hour''s Dump'!$D$3:$AH$337,
MATCH($C195,'Active Hour''s Dump'!$A$3:$A$337,0),
MATCH(CQ$2,'Active Hour''s Dump'!$D$2:$AH$2,0)
))),"")</f>
        <v>0</v>
      </c>
      <c r="CR195" s="13">
        <f>_xlfn.IFNA(IF(CR$3="Productivity",
INDEX('Productivity Dump'!$E$4:$AJ$500,
MATCH($A195,'Productivity Dump'!$A$4:$A$500,0),
MATCH(CR$2,'Productivity Dump'!$E$3:$AJ$3,0)
),
IF(CR$3="Attendance",
INDEX('Attendance Dump'!$E$2:$AI$400,
MATCH($A195,'Attendance Dump'!$B$2:$B$400,0),
MATCH(CR$2,'Attendance Dump'!$E$1:$AI$1,0)
),
INDEX('Active Hour''s Dump'!$D$3:$AH$337,
MATCH($C195,'Active Hour''s Dump'!$A$3:$A$337,0),
MATCH(CR$2,'Active Hour''s Dump'!$D$2:$AH$2,0)
))),"")</f>
        <v>0</v>
      </c>
      <c r="CS195" s="54">
        <f>_xlfn.IFNA(IF(CS$3="Productivity",
INDEX('Productivity Dump'!$E$4:$AJ$500,
MATCH($A195,'Productivity Dump'!$A$4:$A$500,0),
MATCH(CS$2,'Productivity Dump'!$E$3:$AJ$3,0)
),
IF(CS$3="Attendance",
INDEX('Attendance Dump'!$E$2:$AI$400,
MATCH($A195,'Attendance Dump'!$B$2:$B$400,0),
MATCH(CS$2,'Attendance Dump'!$E$1:$AI$1,0)
),
INDEX('Active Hour''s Dump'!$D$3:$AH$337,
MATCH($C195,'Active Hour''s Dump'!$A$3:$A$337,0),
MATCH(CS$2,'Active Hour''s Dump'!$D$2:$AH$2,0)
))),"")</f>
        <v>0</v>
      </c>
      <c r="CT195" s="13">
        <f>_xlfn.IFNA(IF(CT$3="Productivity",
INDEX('Productivity Dump'!$E$4:$AJ$500,
MATCH($A195,'Productivity Dump'!$A$4:$A$500,0),
MATCH(CT$2,'Productivity Dump'!$E$3:$AJ$3,0)
),
IF(CT$3="Attendance",
INDEX('Attendance Dump'!$E$2:$AI$400,
MATCH($A195,'Attendance Dump'!$B$2:$B$400,0),
MATCH(CT$2,'Attendance Dump'!$E$1:$AI$1,0)
),
INDEX('Active Hour''s Dump'!$D$3:$AH$337,
MATCH($C195,'Active Hour''s Dump'!$A$3:$A$337,0),
MATCH(CT$2,'Active Hour''s Dump'!$D$2:$AH$2,0)
))),"")</f>
        <v>0</v>
      </c>
      <c r="CU195" s="13">
        <f>_xlfn.IFNA(IF(CU$3="Productivity",
INDEX('Productivity Dump'!$E$4:$AJ$500,
MATCH($A195,'Productivity Dump'!$A$4:$A$500,0),
MATCH(CU$2,'Productivity Dump'!$E$3:$AJ$3,0)
),
IF(CU$3="Attendance",
INDEX('Attendance Dump'!$E$2:$AI$400,
MATCH($A195,'Attendance Dump'!$B$2:$B$400,0),
MATCH(CU$2,'Attendance Dump'!$E$1:$AI$1,0)
),
INDEX('Active Hour''s Dump'!$D$3:$AH$337,
MATCH($C195,'Active Hour''s Dump'!$A$3:$A$337,0),
MATCH(CU$2,'Active Hour''s Dump'!$D$2:$AH$2,0)
))),"")</f>
        <v>0</v>
      </c>
      <c r="CV195" s="54">
        <f>_xlfn.IFNA(IF(CV$3="Productivity",
INDEX('Productivity Dump'!$E$4:$AJ$500,
MATCH($A195,'Productivity Dump'!$A$4:$A$500,0),
MATCH(CV$2,'Productivity Dump'!$E$3:$AJ$3,0)
),
IF(CV$3="Attendance",
INDEX('Attendance Dump'!$E$2:$AI$400,
MATCH($A195,'Attendance Dump'!$B$2:$B$400,0),
MATCH(CV$2,'Attendance Dump'!$E$1:$AI$1,0)
),
INDEX('Active Hour''s Dump'!$D$3:$AH$337,
MATCH($C195,'Active Hour''s Dump'!$A$3:$A$337,0),
MATCH(CV$2,'Active Hour''s Dump'!$D$2:$AH$2,0)
))),"")</f>
        <v>0</v>
      </c>
      <c r="CW195" s="13"/>
      <c r="CX195" s="13"/>
      <c r="CY195" s="54"/>
      <c r="DA195" s="57">
        <f t="shared" si="81"/>
        <v>95.000000000000014</v>
      </c>
      <c r="DB195" s="35">
        <f t="shared" si="82"/>
        <v>24374.781999999999</v>
      </c>
      <c r="DC195" s="35">
        <f t="shared" si="77"/>
        <v>0</v>
      </c>
      <c r="DD195" s="35">
        <f t="shared" ca="1" si="80"/>
        <v>0</v>
      </c>
      <c r="DF195" s="32" cm="1">
        <f t="array" ref="DF195">SUMPRODUCT(
    (MOD(COLUMN(H195:CV195) - COLUMN(H195), 3) = 0) *
    (H195:CV195 = 0) *
    (I195:CW195 = "P") *
    (COUNTIF(UKHoliday, H$2:CV$2) = 0)
)</f>
        <v>0</v>
      </c>
      <c r="DG195" s="33" cm="1">
        <f t="array" ref="DG195">SUMPRODUCT(
  (MOD(COLUMN(H195:CV195) - COLUMN(H195), 3) = 0) *
  (H195:CV195 &gt; 0) *
  (H195:CV195 &lt; 0.5 * IF(((WEEKDAY(H$2:CV$2, 2) = 1) + (WEEKDAY(H$2:CV$2, 2) = 6)), G195, F195)) *
  (I195:CW195 = "P") *
  (COUNTIF(UKHoliday, H$2:CV$2) = 0)
)</f>
        <v>0</v>
      </c>
      <c r="DH195" s="33" cm="1">
        <f t="array" ref="DH195">SUMPRODUCT(
  (MOD(COLUMN(H195:CV195) - COLUMN(H195), 3) = 0) *
  (H195:CV195 &gt; 0.5 * IF(((WEEKDAY(H$2:CV$2, 2) = 1) + (WEEKDAY(H$2:CV$2, 2) = 6)), $G195, $F195)) *
  (H195:CV195 &lt; 0.8 * IF(((WEEKDAY(H$2:CV$2, 2) = 1) + (WEEKDAY(H$2:CV$2, 2) = 6)), $G195, $F195)) *
  (I195:CW195 = "P") *
  (COUNTIF(UKHoliday, H$2:CV$2) = 0)
)</f>
        <v>1</v>
      </c>
      <c r="DI195" s="33" cm="1">
        <f t="array" ref="DI195">SUMPRODUCT(
  (MOD(COLUMN(H195:CV195) - COLUMN(H195), 3) = 0) *
  (H195:CV195 &gt; 0.8 * IF(((WEEKDAY(H$2:CV$2, 2) = 1) + (WEEKDAY(H$2:CV$2, 2) = 6)), $G195, $F195)) *
  (H195:CV195 &lt; 1 * IF(((WEEKDAY(H$2:CV$2, 2) = 1) + (WEEKDAY(H$2:CV$2, 2) = 6)), $G195, $F195)) *
  (I195:CW195 = "P") *
  (COUNTIF(UKHoliday, H$2:CV$2) = 0)
)</f>
        <v>6</v>
      </c>
    </row>
    <row r="196" spans="1:113" x14ac:dyDescent="0.3">
      <c r="A196" s="39" t="s">
        <v>313</v>
      </c>
      <c r="B196" s="39" t="s">
        <v>574</v>
      </c>
      <c r="C196" s="9" t="s">
        <v>734</v>
      </c>
      <c r="D196" s="62" t="s">
        <v>1058</v>
      </c>
      <c r="E196" s="35">
        <v>19000</v>
      </c>
      <c r="F196" s="35">
        <f t="shared" si="78"/>
        <v>950</v>
      </c>
      <c r="G196" s="35">
        <f t="shared" si="79"/>
        <v>475</v>
      </c>
      <c r="H196" s="13">
        <f>_xlfn.IFNA(IF(H$3="Productivity",
INDEX('Productivity Dump'!$E$4:$AJ$500,
MATCH($A196,'Productivity Dump'!$A$4:$A$500,0),
MATCH(H$2,'Productivity Dump'!$E$3:$AJ$3,0)
),
IF(H$3="Attendance",
INDEX('Attendance Dump'!$E$2:$AI$400,
MATCH($A196,'Attendance Dump'!$B$2:$B$400,0),
MATCH(H$2,'Attendance Dump'!$E$1:$AI$1,0)
),
INDEX('Active Hour''s Dump'!$D$3:$AH$337,
MATCH($C196,'Active Hour''s Dump'!$A$3:$A$337,0),
MATCH(H$2,'Active Hour''s Dump'!$D$2:$AH$2,0)
))),"")</f>
        <v>1015.7969999999998</v>
      </c>
      <c r="I196" s="13" t="str">
        <f>_xlfn.IFNA(IF(I$3="Productivity",
INDEX('Productivity Dump'!$E$4:$AJ$500,
MATCH($A196,'Productivity Dump'!$A$4:$A$500,0),
MATCH(I$2,'Productivity Dump'!$E$3:$AJ$3,0)
),
IF(I$3="Attendance",
INDEX('Attendance Dump'!$E$2:$AI$400,
MATCH($A196,'Attendance Dump'!$B$2:$B$400,0),
MATCH(I$2,'Attendance Dump'!$E$1:$AI$1,0)
),
INDEX('Active Hour''s Dump'!$D$3:$AH$337,
MATCH($C196,'Active Hour''s Dump'!$A$3:$A$337,0),
MATCH(I$2,'Active Hour''s Dump'!$D$2:$AH$2,0)
))),"")</f>
        <v>P</v>
      </c>
      <c r="J196" s="54">
        <f>_xlfn.IFNA(IF(J$3="Productivity",
INDEX('Productivity Dump'!$E$4:$AJ$500,
MATCH($A196,'Productivity Dump'!$A$4:$A$500,0),
MATCH(J$2,'Productivity Dump'!$E$3:$AJ$3,0)
),
IF(J$3="Attendance",
INDEX('Attendance Dump'!$E$2:$AI$400,
MATCH($A196,'Attendance Dump'!$B$2:$B$400,0),
MATCH(J$2,'Attendance Dump'!$E$1:$AI$1,0)
),
INDEX('Active Hour''s Dump'!$D$3:$AH$337,
MATCH($C196,'Active Hour''s Dump'!$A$3:$A$337,0),
MATCH(J$2,'Active Hour''s Dump'!$D$2:$AH$2,0)
))),"")</f>
        <v>9.75</v>
      </c>
      <c r="K196" s="13">
        <f>_xlfn.IFNA(IF(K$3="Productivity",
INDEX('Productivity Dump'!$E$4:$AJ$500,
MATCH($A196,'Productivity Dump'!$A$4:$A$500,0),
MATCH(K$2,'Productivity Dump'!$E$3:$AJ$3,0)
),
IF(K$3="Attendance",
INDEX('Attendance Dump'!$E$2:$AI$400,
MATCH($A196,'Attendance Dump'!$B$2:$B$400,0),
MATCH(K$2,'Attendance Dump'!$E$1:$AI$1,0)
),
INDEX('Active Hour''s Dump'!$D$3:$AH$337,
MATCH($C196,'Active Hour''s Dump'!$A$3:$A$337,0),
MATCH(K$2,'Active Hour''s Dump'!$D$2:$AH$2,0)
))),"")</f>
        <v>1017.9810000000002</v>
      </c>
      <c r="L196" s="13" t="str">
        <f>_xlfn.IFNA(IF(L$3="Productivity",
INDEX('Productivity Dump'!$E$4:$AJ$500,
MATCH($A196,'Productivity Dump'!$A$4:$A$500,0),
MATCH(L$2,'Productivity Dump'!$E$3:$AJ$3,0)
),
IF(L$3="Attendance",
INDEX('Attendance Dump'!$E$2:$AI$400,
MATCH($A196,'Attendance Dump'!$B$2:$B$400,0),
MATCH(L$2,'Attendance Dump'!$E$1:$AI$1,0)
),
INDEX('Active Hour''s Dump'!$D$3:$AH$337,
MATCH($C196,'Active Hour''s Dump'!$A$3:$A$337,0),
MATCH(L$2,'Active Hour''s Dump'!$D$2:$AH$2,0)
))),"")</f>
        <v>P</v>
      </c>
      <c r="M196" s="54">
        <f>_xlfn.IFNA(IF(M$3="Productivity",
INDEX('Productivity Dump'!$E$4:$AJ$500,
MATCH($A196,'Productivity Dump'!$A$4:$A$500,0),
MATCH(M$2,'Productivity Dump'!$E$3:$AJ$3,0)
),
IF(M$3="Attendance",
INDEX('Attendance Dump'!$E$2:$AI$400,
MATCH($A196,'Attendance Dump'!$B$2:$B$400,0),
MATCH(M$2,'Attendance Dump'!$E$1:$AI$1,0)
),
INDEX('Active Hour''s Dump'!$D$3:$AH$337,
MATCH($C196,'Active Hour''s Dump'!$A$3:$A$337,0),
MATCH(M$2,'Active Hour''s Dump'!$D$2:$AH$2,0)
))),"")</f>
        <v>10.6666666666667</v>
      </c>
      <c r="N196" s="13">
        <f>_xlfn.IFNA(IF(N$3="Productivity",
INDEX('Productivity Dump'!$E$4:$AJ$500,
MATCH($A196,'Productivity Dump'!$A$4:$A$500,0),
MATCH(N$2,'Productivity Dump'!$E$3:$AJ$3,0)
),
IF(N$3="Attendance",
INDEX('Attendance Dump'!$E$2:$AI$400,
MATCH($A196,'Attendance Dump'!$B$2:$B$400,0),
MATCH(N$2,'Attendance Dump'!$E$1:$AI$1,0)
),
INDEX('Active Hour''s Dump'!$D$3:$AH$337,
MATCH($C196,'Active Hour''s Dump'!$A$3:$A$337,0),
MATCH(N$2,'Active Hour''s Dump'!$D$2:$AH$2,0)
))),"")</f>
        <v>702.38099999999986</v>
      </c>
      <c r="O196" s="13" t="str">
        <f>_xlfn.IFNA(IF(O$3="Productivity",
INDEX('Productivity Dump'!$E$4:$AJ$500,
MATCH($A196,'Productivity Dump'!$A$4:$A$500,0),
MATCH(O$2,'Productivity Dump'!$E$3:$AJ$3,0)
),
IF(O$3="Attendance",
INDEX('Attendance Dump'!$E$2:$AI$400,
MATCH($A196,'Attendance Dump'!$B$2:$B$400,0),
MATCH(O$2,'Attendance Dump'!$E$1:$AI$1,0)
),
INDEX('Active Hour''s Dump'!$D$3:$AH$337,
MATCH($C196,'Active Hour''s Dump'!$A$3:$A$337,0),
MATCH(O$2,'Active Hour''s Dump'!$D$2:$AH$2,0)
))),"")</f>
        <v>P</v>
      </c>
      <c r="P196" s="54">
        <f>_xlfn.IFNA(IF(P$3="Productivity",
INDEX('Productivity Dump'!$E$4:$AJ$500,
MATCH($A196,'Productivity Dump'!$A$4:$A$500,0),
MATCH(P$2,'Productivity Dump'!$E$3:$AJ$3,0)
),
IF(P$3="Attendance",
INDEX('Attendance Dump'!$E$2:$AI$400,
MATCH($A196,'Attendance Dump'!$B$2:$B$400,0),
MATCH(P$2,'Attendance Dump'!$E$1:$AI$1,0)
),
INDEX('Active Hour''s Dump'!$D$3:$AH$337,
MATCH($C196,'Active Hour''s Dump'!$A$3:$A$337,0),
MATCH(P$2,'Active Hour''s Dump'!$D$2:$AH$2,0)
))),"")</f>
        <v>7.1666666666666696</v>
      </c>
      <c r="Q196" s="13">
        <f>_xlfn.IFNA(IF(Q$3="Productivity",
INDEX('Productivity Dump'!$E$4:$AJ$500,
MATCH($A196,'Productivity Dump'!$A$4:$A$500,0),
MATCH(Q$2,'Productivity Dump'!$E$3:$AJ$3,0)
),
IF(Q$3="Attendance",
INDEX('Attendance Dump'!$E$2:$AI$400,
MATCH($A196,'Attendance Dump'!$B$2:$B$400,0),
MATCH(Q$2,'Attendance Dump'!$E$1:$AI$1,0)
),
INDEX('Active Hour''s Dump'!$D$3:$AH$337,
MATCH($C196,'Active Hour''s Dump'!$A$3:$A$337,0),
MATCH(Q$2,'Active Hour''s Dump'!$D$2:$AH$2,0)
))),"")</f>
        <v>0</v>
      </c>
      <c r="R196" s="13" t="str">
        <f>_xlfn.IFNA(IF(R$3="Productivity",
INDEX('Productivity Dump'!$E$4:$AJ$500,
MATCH($A196,'Productivity Dump'!$A$4:$A$500,0),
MATCH(R$2,'Productivity Dump'!$E$3:$AJ$3,0)
),
IF(R$3="Attendance",
INDEX('Attendance Dump'!$E$2:$AI$400,
MATCH($A196,'Attendance Dump'!$B$2:$B$400,0),
MATCH(R$2,'Attendance Dump'!$E$1:$AI$1,0)
),
INDEX('Active Hour''s Dump'!$D$3:$AH$337,
MATCH($C196,'Active Hour''s Dump'!$A$3:$A$337,0),
MATCH(R$2,'Active Hour''s Dump'!$D$2:$AH$2,0)
))),"")</f>
        <v>WO</v>
      </c>
      <c r="S196" s="54">
        <f>_xlfn.IFNA(IF(S$3="Productivity",
INDEX('Productivity Dump'!$E$4:$AJ$500,
MATCH($A196,'Productivity Dump'!$A$4:$A$500,0),
MATCH(S$2,'Productivity Dump'!$E$3:$AJ$3,0)
),
IF(S$3="Attendance",
INDEX('Attendance Dump'!$E$2:$AI$400,
MATCH($A196,'Attendance Dump'!$B$2:$B$400,0),
MATCH(S$2,'Attendance Dump'!$E$1:$AI$1,0)
),
INDEX('Active Hour''s Dump'!$D$3:$AH$337,
MATCH($C196,'Active Hour''s Dump'!$A$3:$A$337,0),
MATCH(S$2,'Active Hour''s Dump'!$D$2:$AH$2,0)
))),"")</f>
        <v>0</v>
      </c>
      <c r="T196" s="13">
        <f>_xlfn.IFNA(IF(T$3="Productivity",
INDEX('Productivity Dump'!$E$4:$AJ$500,
MATCH($A196,'Productivity Dump'!$A$4:$A$500,0),
MATCH(T$2,'Productivity Dump'!$E$3:$AJ$3,0)
),
IF(T$3="Attendance",
INDEX('Attendance Dump'!$E$2:$AI$400,
MATCH($A196,'Attendance Dump'!$B$2:$B$400,0),
MATCH(T$2,'Attendance Dump'!$E$1:$AI$1,0)
),
INDEX('Active Hour''s Dump'!$D$3:$AH$337,
MATCH($C196,'Active Hour''s Dump'!$A$3:$A$337,0),
MATCH(T$2,'Active Hour''s Dump'!$D$2:$AH$2,0)
))),"")</f>
        <v>600.04600000000005</v>
      </c>
      <c r="U196" s="13" t="str">
        <f>_xlfn.IFNA(IF(U$3="Productivity",
INDEX('Productivity Dump'!$E$4:$AJ$500,
MATCH($A196,'Productivity Dump'!$A$4:$A$500,0),
MATCH(U$2,'Productivity Dump'!$E$3:$AJ$3,0)
),
IF(U$3="Attendance",
INDEX('Attendance Dump'!$E$2:$AI$400,
MATCH($A196,'Attendance Dump'!$B$2:$B$400,0),
MATCH(U$2,'Attendance Dump'!$E$1:$AI$1,0)
),
INDEX('Active Hour''s Dump'!$D$3:$AH$337,
MATCH($C196,'Active Hour''s Dump'!$A$3:$A$337,0),
MATCH(U$2,'Active Hour''s Dump'!$D$2:$AH$2,0)
))),"")</f>
        <v>P</v>
      </c>
      <c r="V196" s="54">
        <f>_xlfn.IFNA(IF(V$3="Productivity",
INDEX('Productivity Dump'!$E$4:$AJ$500,
MATCH($A196,'Productivity Dump'!$A$4:$A$500,0),
MATCH(V$2,'Productivity Dump'!$E$3:$AJ$3,0)
),
IF(V$3="Attendance",
INDEX('Attendance Dump'!$E$2:$AI$400,
MATCH($A196,'Attendance Dump'!$B$2:$B$400,0),
MATCH(V$2,'Attendance Dump'!$E$1:$AI$1,0)
),
INDEX('Active Hour''s Dump'!$D$3:$AH$337,
MATCH($C196,'Active Hour''s Dump'!$A$3:$A$337,0),
MATCH(V$2,'Active Hour''s Dump'!$D$2:$AH$2,0)
))),"")</f>
        <v>5.75</v>
      </c>
      <c r="W196" s="13">
        <f>_xlfn.IFNA(IF(W$3="Productivity",
INDEX('Productivity Dump'!$E$4:$AJ$500,
MATCH($A196,'Productivity Dump'!$A$4:$A$500,0),
MATCH(W$2,'Productivity Dump'!$E$3:$AJ$3,0)
),
IF(W$3="Attendance",
INDEX('Attendance Dump'!$E$2:$AI$400,
MATCH($A196,'Attendance Dump'!$B$2:$B$400,0),
MATCH(W$2,'Attendance Dump'!$E$1:$AI$1,0)
),
INDEX('Active Hour''s Dump'!$D$3:$AH$337,
MATCH($C196,'Active Hour''s Dump'!$A$3:$A$337,0),
MATCH(W$2,'Active Hour''s Dump'!$D$2:$AH$2,0)
))),"")</f>
        <v>1027.4499999999998</v>
      </c>
      <c r="X196" s="13" t="str">
        <f>_xlfn.IFNA(IF(X$3="Productivity",
INDEX('Productivity Dump'!$E$4:$AJ$500,
MATCH($A196,'Productivity Dump'!$A$4:$A$500,0),
MATCH(X$2,'Productivity Dump'!$E$3:$AJ$3,0)
),
IF(X$3="Attendance",
INDEX('Attendance Dump'!$E$2:$AI$400,
MATCH($A196,'Attendance Dump'!$B$2:$B$400,0),
MATCH(X$2,'Attendance Dump'!$E$1:$AI$1,0)
),
INDEX('Active Hour''s Dump'!$D$3:$AH$337,
MATCH($C196,'Active Hour''s Dump'!$A$3:$A$337,0),
MATCH(X$2,'Active Hour''s Dump'!$D$2:$AH$2,0)
))),"")</f>
        <v>P</v>
      </c>
      <c r="Y196" s="54">
        <f>_xlfn.IFNA(IF(Y$3="Productivity",
INDEX('Productivity Dump'!$E$4:$AJ$500,
MATCH($A196,'Productivity Dump'!$A$4:$A$500,0),
MATCH(Y$2,'Productivity Dump'!$E$3:$AJ$3,0)
),
IF(Y$3="Attendance",
INDEX('Attendance Dump'!$E$2:$AI$400,
MATCH($A196,'Attendance Dump'!$B$2:$B$400,0),
MATCH(Y$2,'Attendance Dump'!$E$1:$AI$1,0)
),
INDEX('Active Hour''s Dump'!$D$3:$AH$337,
MATCH($C196,'Active Hour''s Dump'!$A$3:$A$337,0),
MATCH(Y$2,'Active Hour''s Dump'!$D$2:$AH$2,0)
))),"")</f>
        <v>11.25</v>
      </c>
      <c r="Z196" s="13">
        <f>_xlfn.IFNA(IF(Z$3="Productivity",
INDEX('Productivity Dump'!$E$4:$AJ$500,
MATCH($A196,'Productivity Dump'!$A$4:$A$500,0),
MATCH(Z$2,'Productivity Dump'!$E$3:$AJ$3,0)
),
IF(Z$3="Attendance",
INDEX('Attendance Dump'!$E$2:$AI$400,
MATCH($A196,'Attendance Dump'!$B$2:$B$400,0),
MATCH(Z$2,'Attendance Dump'!$E$1:$AI$1,0)
),
INDEX('Active Hour''s Dump'!$D$3:$AH$337,
MATCH($C196,'Active Hour''s Dump'!$A$3:$A$337,0),
MATCH(Z$2,'Active Hour''s Dump'!$D$2:$AH$2,0)
))),"")</f>
        <v>1050.9350000000002</v>
      </c>
      <c r="AA196" s="13" t="str">
        <f>_xlfn.IFNA(IF(AA$3="Productivity",
INDEX('Productivity Dump'!$E$4:$AJ$500,
MATCH($A196,'Productivity Dump'!$A$4:$A$500,0),
MATCH(AA$2,'Productivity Dump'!$E$3:$AJ$3,0)
),
IF(AA$3="Attendance",
INDEX('Attendance Dump'!$E$2:$AI$400,
MATCH($A196,'Attendance Dump'!$B$2:$B$400,0),
MATCH(AA$2,'Attendance Dump'!$E$1:$AI$1,0)
),
INDEX('Active Hour''s Dump'!$D$3:$AH$337,
MATCH($C196,'Active Hour''s Dump'!$A$3:$A$337,0),
MATCH(AA$2,'Active Hour''s Dump'!$D$2:$AH$2,0)
))),"")</f>
        <v>P</v>
      </c>
      <c r="AB196" s="54">
        <f>_xlfn.IFNA(IF(AB$3="Productivity",
INDEX('Productivity Dump'!$E$4:$AJ$500,
MATCH($A196,'Productivity Dump'!$A$4:$A$500,0),
MATCH(AB$2,'Productivity Dump'!$E$3:$AJ$3,0)
),
IF(AB$3="Attendance",
INDEX('Attendance Dump'!$E$2:$AI$400,
MATCH($A196,'Attendance Dump'!$B$2:$B$400,0),
MATCH(AB$2,'Attendance Dump'!$E$1:$AI$1,0)
),
INDEX('Active Hour''s Dump'!$D$3:$AH$337,
MATCH($C196,'Active Hour''s Dump'!$A$3:$A$337,0),
MATCH(AB$2,'Active Hour''s Dump'!$D$2:$AH$2,0)
))),"")</f>
        <v>11.1666666666667</v>
      </c>
      <c r="AC196" s="13">
        <f>_xlfn.IFNA(IF(AC$3="Productivity",
INDEX('Productivity Dump'!$E$4:$AJ$500,
MATCH($A196,'Productivity Dump'!$A$4:$A$500,0),
MATCH(AC$2,'Productivity Dump'!$E$3:$AJ$3,0)
),
IF(AC$3="Attendance",
INDEX('Attendance Dump'!$E$2:$AI$400,
MATCH($A196,'Attendance Dump'!$B$2:$B$400,0),
MATCH(AC$2,'Attendance Dump'!$E$1:$AI$1,0)
),
INDEX('Active Hour''s Dump'!$D$3:$AH$337,
MATCH($C196,'Active Hour''s Dump'!$A$3:$A$337,0),
MATCH(AC$2,'Active Hour''s Dump'!$D$2:$AH$2,0)
))),"")</f>
        <v>245.923</v>
      </c>
      <c r="AD196" s="13" t="str">
        <f>_xlfn.IFNA(IF(AD$3="Productivity",
INDEX('Productivity Dump'!$E$4:$AJ$500,
MATCH($A196,'Productivity Dump'!$A$4:$A$500,0),
MATCH(AD$2,'Productivity Dump'!$E$3:$AJ$3,0)
),
IF(AD$3="Attendance",
INDEX('Attendance Dump'!$E$2:$AI$400,
MATCH($A196,'Attendance Dump'!$B$2:$B$400,0),
MATCH(AD$2,'Attendance Dump'!$E$1:$AI$1,0)
),
INDEX('Active Hour''s Dump'!$D$3:$AH$337,
MATCH($C196,'Active Hour''s Dump'!$A$3:$A$337,0),
MATCH(AD$2,'Active Hour''s Dump'!$D$2:$AH$2,0)
))),"")</f>
        <v>BL</v>
      </c>
      <c r="AE196" s="54">
        <f>_xlfn.IFNA(IF(AE$3="Productivity",
INDEX('Productivity Dump'!$E$4:$AJ$500,
MATCH($A196,'Productivity Dump'!$A$4:$A$500,0),
MATCH(AE$2,'Productivity Dump'!$E$3:$AJ$3,0)
),
IF(AE$3="Attendance",
INDEX('Attendance Dump'!$E$2:$AI$400,
MATCH($A196,'Attendance Dump'!$B$2:$B$400,0),
MATCH(AE$2,'Attendance Dump'!$E$1:$AI$1,0)
),
INDEX('Active Hour''s Dump'!$D$3:$AH$337,
MATCH($C196,'Active Hour''s Dump'!$A$3:$A$337,0),
MATCH(AE$2,'Active Hour''s Dump'!$D$2:$AH$2,0)
))),"")</f>
        <v>2.4166666666666701</v>
      </c>
      <c r="AF196" s="13">
        <f>_xlfn.IFNA(IF(AF$3="Productivity",
INDEX('Productivity Dump'!$E$4:$AJ$500,
MATCH($A196,'Productivity Dump'!$A$4:$A$500,0),
MATCH(AF$2,'Productivity Dump'!$E$3:$AJ$3,0)
),
IF(AF$3="Attendance",
INDEX('Attendance Dump'!$E$2:$AI$400,
MATCH($A196,'Attendance Dump'!$B$2:$B$400,0),
MATCH(AF$2,'Attendance Dump'!$E$1:$AI$1,0)
),
INDEX('Active Hour''s Dump'!$D$3:$AH$337,
MATCH($C196,'Active Hour''s Dump'!$A$3:$A$337,0),
MATCH(AF$2,'Active Hour''s Dump'!$D$2:$AH$2,0)
))),"")</f>
        <v>1042.847</v>
      </c>
      <c r="AG196" s="13" t="str">
        <f>_xlfn.IFNA(IF(AG$3="Productivity",
INDEX('Productivity Dump'!$E$4:$AJ$500,
MATCH($A196,'Productivity Dump'!$A$4:$A$500,0),
MATCH(AG$2,'Productivity Dump'!$E$3:$AJ$3,0)
),
IF(AG$3="Attendance",
INDEX('Attendance Dump'!$E$2:$AI$400,
MATCH($A196,'Attendance Dump'!$B$2:$B$400,0),
MATCH(AG$2,'Attendance Dump'!$E$1:$AI$1,0)
),
INDEX('Active Hour''s Dump'!$D$3:$AH$337,
MATCH($C196,'Active Hour''s Dump'!$A$3:$A$337,0),
MATCH(AG$2,'Active Hour''s Dump'!$D$2:$AH$2,0)
))),"")</f>
        <v>P</v>
      </c>
      <c r="AH196" s="54">
        <f>_xlfn.IFNA(IF(AH$3="Productivity",
INDEX('Productivity Dump'!$E$4:$AJ$500,
MATCH($A196,'Productivity Dump'!$A$4:$A$500,0),
MATCH(AH$2,'Productivity Dump'!$E$3:$AJ$3,0)
),
IF(AH$3="Attendance",
INDEX('Attendance Dump'!$E$2:$AI$400,
MATCH($A196,'Attendance Dump'!$B$2:$B$400,0),
MATCH(AH$2,'Attendance Dump'!$E$1:$AI$1,0)
),
INDEX('Active Hour''s Dump'!$D$3:$AH$337,
MATCH($C196,'Active Hour''s Dump'!$A$3:$A$337,0),
MATCH(AH$2,'Active Hour''s Dump'!$D$2:$AH$2,0)
))),"")</f>
        <v>10.5</v>
      </c>
      <c r="AI196" s="13">
        <f>_xlfn.IFNA(IF(AI$3="Productivity",
INDEX('Productivity Dump'!$E$4:$AJ$500,
MATCH($A196,'Productivity Dump'!$A$4:$A$500,0),
MATCH(AI$2,'Productivity Dump'!$E$3:$AJ$3,0)
),
IF(AI$3="Attendance",
INDEX('Attendance Dump'!$E$2:$AI$400,
MATCH($A196,'Attendance Dump'!$B$2:$B$400,0),
MATCH(AI$2,'Attendance Dump'!$E$1:$AI$1,0)
),
INDEX('Active Hour''s Dump'!$D$3:$AH$337,
MATCH($C196,'Active Hour''s Dump'!$A$3:$A$337,0),
MATCH(AI$2,'Active Hour''s Dump'!$D$2:$AH$2,0)
))),"")</f>
        <v>0</v>
      </c>
      <c r="AJ196" s="13" t="str">
        <f>_xlfn.IFNA(IF(AJ$3="Productivity",
INDEX('Productivity Dump'!$E$4:$AJ$500,
MATCH($A196,'Productivity Dump'!$A$4:$A$500,0),
MATCH(AJ$2,'Productivity Dump'!$E$3:$AJ$3,0)
),
IF(AJ$3="Attendance",
INDEX('Attendance Dump'!$E$2:$AI$400,
MATCH($A196,'Attendance Dump'!$B$2:$B$400,0),
MATCH(AJ$2,'Attendance Dump'!$E$1:$AI$1,0)
),
INDEX('Active Hour''s Dump'!$D$3:$AH$337,
MATCH($C196,'Active Hour''s Dump'!$A$3:$A$337,0),
MATCH(AJ$2,'Active Hour''s Dump'!$D$2:$AH$2,0)
))),"")</f>
        <v>PL</v>
      </c>
      <c r="AK196" s="54">
        <f>_xlfn.IFNA(IF(AK$3="Productivity",
INDEX('Productivity Dump'!$E$4:$AJ$500,
MATCH($A196,'Productivity Dump'!$A$4:$A$500,0),
MATCH(AK$2,'Productivity Dump'!$E$3:$AJ$3,0)
),
IF(AK$3="Attendance",
INDEX('Attendance Dump'!$E$2:$AI$400,
MATCH($A196,'Attendance Dump'!$B$2:$B$400,0),
MATCH(AK$2,'Attendance Dump'!$E$1:$AI$1,0)
),
INDEX('Active Hour''s Dump'!$D$3:$AH$337,
MATCH($C196,'Active Hour''s Dump'!$A$3:$A$337,0),
MATCH(AK$2,'Active Hour''s Dump'!$D$2:$AH$2,0)
))),"")</f>
        <v>0</v>
      </c>
      <c r="AL196" s="13">
        <f>_xlfn.IFNA(IF(AL$3="Productivity",
INDEX('Productivity Dump'!$E$4:$AJ$500,
MATCH($A196,'Productivity Dump'!$A$4:$A$500,0),
MATCH(AL$2,'Productivity Dump'!$E$3:$AJ$3,0)
),
IF(AL$3="Attendance",
INDEX('Attendance Dump'!$E$2:$AI$400,
MATCH($A196,'Attendance Dump'!$B$2:$B$400,0),
MATCH(AL$2,'Attendance Dump'!$E$1:$AI$1,0)
),
INDEX('Active Hour''s Dump'!$D$3:$AH$337,
MATCH($C196,'Active Hour''s Dump'!$A$3:$A$337,0),
MATCH(AL$2,'Active Hour''s Dump'!$D$2:$AH$2,0)
))),"")</f>
        <v>0</v>
      </c>
      <c r="AM196" s="13" t="str">
        <f>_xlfn.IFNA(IF(AM$3="Productivity",
INDEX('Productivity Dump'!$E$4:$AJ$500,
MATCH($A196,'Productivity Dump'!$A$4:$A$500,0),
MATCH(AM$2,'Productivity Dump'!$E$3:$AJ$3,0)
),
IF(AM$3="Attendance",
INDEX('Attendance Dump'!$E$2:$AI$400,
MATCH($A196,'Attendance Dump'!$B$2:$B$400,0),
MATCH(AM$2,'Attendance Dump'!$E$1:$AI$1,0)
),
INDEX('Active Hour''s Dump'!$D$3:$AH$337,
MATCH($C196,'Active Hour''s Dump'!$A$3:$A$337,0),
MATCH(AM$2,'Active Hour''s Dump'!$D$2:$AH$2,0)
))),"")</f>
        <v>WO</v>
      </c>
      <c r="AN196" s="54">
        <f>_xlfn.IFNA(IF(AN$3="Productivity",
INDEX('Productivity Dump'!$E$4:$AJ$500,
MATCH($A196,'Productivity Dump'!$A$4:$A$500,0),
MATCH(AN$2,'Productivity Dump'!$E$3:$AJ$3,0)
),
IF(AN$3="Attendance",
INDEX('Attendance Dump'!$E$2:$AI$400,
MATCH($A196,'Attendance Dump'!$B$2:$B$400,0),
MATCH(AN$2,'Attendance Dump'!$E$1:$AI$1,0)
),
INDEX('Active Hour''s Dump'!$D$3:$AH$337,
MATCH($C196,'Active Hour''s Dump'!$A$3:$A$337,0),
MATCH(AN$2,'Active Hour''s Dump'!$D$2:$AH$2,0)
))),"")</f>
        <v>0</v>
      </c>
      <c r="AO196" s="13">
        <f>_xlfn.IFNA(IF(AO$3="Productivity",
INDEX('Productivity Dump'!$E$4:$AJ$500,
MATCH($A196,'Productivity Dump'!$A$4:$A$500,0),
MATCH(AO$2,'Productivity Dump'!$E$3:$AJ$3,0)
),
IF(AO$3="Attendance",
INDEX('Attendance Dump'!$E$2:$AI$400,
MATCH($A196,'Attendance Dump'!$B$2:$B$400,0),
MATCH(AO$2,'Attendance Dump'!$E$1:$AI$1,0)
),
INDEX('Active Hour''s Dump'!$D$3:$AH$337,
MATCH($C196,'Active Hour''s Dump'!$A$3:$A$337,0),
MATCH(AO$2,'Active Hour''s Dump'!$D$2:$AH$2,0)
))),"")</f>
        <v>569.96500000000003</v>
      </c>
      <c r="AP196" s="13" t="str">
        <f>_xlfn.IFNA(IF(AP$3="Productivity",
INDEX('Productivity Dump'!$E$4:$AJ$500,
MATCH($A196,'Productivity Dump'!$A$4:$A$500,0),
MATCH(AP$2,'Productivity Dump'!$E$3:$AJ$3,0)
),
IF(AP$3="Attendance",
INDEX('Attendance Dump'!$E$2:$AI$400,
MATCH($A196,'Attendance Dump'!$B$2:$B$400,0),
MATCH(AP$2,'Attendance Dump'!$E$1:$AI$1,0)
),
INDEX('Active Hour''s Dump'!$D$3:$AH$337,
MATCH($C196,'Active Hour''s Dump'!$A$3:$A$337,0),
MATCH(AP$2,'Active Hour''s Dump'!$D$2:$AH$2,0)
))),"")</f>
        <v>P</v>
      </c>
      <c r="AQ196" s="54">
        <f>_xlfn.IFNA(IF(AQ$3="Productivity",
INDEX('Productivity Dump'!$E$4:$AJ$500,
MATCH($A196,'Productivity Dump'!$A$4:$A$500,0),
MATCH(AQ$2,'Productivity Dump'!$E$3:$AJ$3,0)
),
IF(AQ$3="Attendance",
INDEX('Attendance Dump'!$E$2:$AI$400,
MATCH($A196,'Attendance Dump'!$B$2:$B$400,0),
MATCH(AQ$2,'Attendance Dump'!$E$1:$AI$1,0)
),
INDEX('Active Hour''s Dump'!$D$3:$AH$337,
MATCH($C196,'Active Hour''s Dump'!$A$3:$A$337,0),
MATCH(AQ$2,'Active Hour''s Dump'!$D$2:$AH$2,0)
))),"")</f>
        <v>6.4166666666666696</v>
      </c>
      <c r="AR196" s="13">
        <f>_xlfn.IFNA(IF(AR$3="Productivity",
INDEX('Productivity Dump'!$E$4:$AJ$500,
MATCH($A196,'Productivity Dump'!$A$4:$A$500,0),
MATCH(AR$2,'Productivity Dump'!$E$3:$AJ$3,0)
),
IF(AR$3="Attendance",
INDEX('Attendance Dump'!$E$2:$AI$400,
MATCH($A196,'Attendance Dump'!$B$2:$B$400,0),
MATCH(AR$2,'Attendance Dump'!$E$1:$AI$1,0)
),
INDEX('Active Hour''s Dump'!$D$3:$AH$337,
MATCH($C196,'Active Hour''s Dump'!$A$3:$A$337,0),
MATCH(AR$2,'Active Hour''s Dump'!$D$2:$AH$2,0)
))),"")</f>
        <v>1044.9740000000002</v>
      </c>
      <c r="AS196" s="13" t="str">
        <f>_xlfn.IFNA(IF(AS$3="Productivity",
INDEX('Productivity Dump'!$E$4:$AJ$500,
MATCH($A196,'Productivity Dump'!$A$4:$A$500,0),
MATCH(AS$2,'Productivity Dump'!$E$3:$AJ$3,0)
),
IF(AS$3="Attendance",
INDEX('Attendance Dump'!$E$2:$AI$400,
MATCH($A196,'Attendance Dump'!$B$2:$B$400,0),
MATCH(AS$2,'Attendance Dump'!$E$1:$AI$1,0)
),
INDEX('Active Hour''s Dump'!$D$3:$AH$337,
MATCH($C196,'Active Hour''s Dump'!$A$3:$A$337,0),
MATCH(AS$2,'Active Hour''s Dump'!$D$2:$AH$2,0)
))),"")</f>
        <v>P</v>
      </c>
      <c r="AT196" s="54">
        <f>_xlfn.IFNA(IF(AT$3="Productivity",
INDEX('Productivity Dump'!$E$4:$AJ$500,
MATCH($A196,'Productivity Dump'!$A$4:$A$500,0),
MATCH(AT$2,'Productivity Dump'!$E$3:$AJ$3,0)
),
IF(AT$3="Attendance",
INDEX('Attendance Dump'!$E$2:$AI$400,
MATCH($A196,'Attendance Dump'!$B$2:$B$400,0),
MATCH(AT$2,'Attendance Dump'!$E$1:$AI$1,0)
),
INDEX('Active Hour''s Dump'!$D$3:$AH$337,
MATCH($C196,'Active Hour''s Dump'!$A$3:$A$337,0),
MATCH(AT$2,'Active Hour''s Dump'!$D$2:$AH$2,0)
))),"")</f>
        <v>9.5</v>
      </c>
      <c r="AU196" s="13">
        <f>_xlfn.IFNA(IF(AU$3="Productivity",
INDEX('Productivity Dump'!$E$4:$AJ$500,
MATCH($A196,'Productivity Dump'!$A$4:$A$500,0),
MATCH(AU$2,'Productivity Dump'!$E$3:$AJ$3,0)
),
IF(AU$3="Attendance",
INDEX('Attendance Dump'!$E$2:$AI$400,
MATCH($A196,'Attendance Dump'!$B$2:$B$400,0),
MATCH(AU$2,'Attendance Dump'!$E$1:$AI$1,0)
),
INDEX('Active Hour''s Dump'!$D$3:$AH$337,
MATCH($C196,'Active Hour''s Dump'!$A$3:$A$337,0),
MATCH(AU$2,'Active Hour''s Dump'!$D$2:$AH$2,0)
))),"")</f>
        <v>1096.9070000000002</v>
      </c>
      <c r="AV196" s="13" t="str">
        <f>_xlfn.IFNA(IF(AV$3="Productivity",
INDEX('Productivity Dump'!$E$4:$AJ$500,
MATCH($A196,'Productivity Dump'!$A$4:$A$500,0),
MATCH(AV$2,'Productivity Dump'!$E$3:$AJ$3,0)
),
IF(AV$3="Attendance",
INDEX('Attendance Dump'!$E$2:$AI$400,
MATCH($A196,'Attendance Dump'!$B$2:$B$400,0),
MATCH(AV$2,'Attendance Dump'!$E$1:$AI$1,0)
),
INDEX('Active Hour''s Dump'!$D$3:$AH$337,
MATCH($C196,'Active Hour''s Dump'!$A$3:$A$337,0),
MATCH(AV$2,'Active Hour''s Dump'!$D$2:$AH$2,0)
))),"")</f>
        <v>P</v>
      </c>
      <c r="AW196" s="54">
        <f>_xlfn.IFNA(IF(AW$3="Productivity",
INDEX('Productivity Dump'!$E$4:$AJ$500,
MATCH($A196,'Productivity Dump'!$A$4:$A$500,0),
MATCH(AW$2,'Productivity Dump'!$E$3:$AJ$3,0)
),
IF(AW$3="Attendance",
INDEX('Attendance Dump'!$E$2:$AI$400,
MATCH($A196,'Attendance Dump'!$B$2:$B$400,0),
MATCH(AW$2,'Attendance Dump'!$E$1:$AI$1,0)
),
INDEX('Active Hour''s Dump'!$D$3:$AH$337,
MATCH($C196,'Active Hour''s Dump'!$A$3:$A$337,0),
MATCH(AW$2,'Active Hour''s Dump'!$D$2:$AH$2,0)
))),"")</f>
        <v>9.8333333333333304</v>
      </c>
      <c r="AX196" s="13">
        <f>_xlfn.IFNA(IF(AX$3="Productivity",
INDEX('Productivity Dump'!$E$4:$AJ$500,
MATCH($A196,'Productivity Dump'!$A$4:$A$500,0),
MATCH(AX$2,'Productivity Dump'!$E$3:$AJ$3,0)
),
IF(AX$3="Attendance",
INDEX('Attendance Dump'!$E$2:$AI$400,
MATCH($A196,'Attendance Dump'!$B$2:$B$400,0),
MATCH(AX$2,'Attendance Dump'!$E$1:$AI$1,0)
),
INDEX('Active Hour''s Dump'!$D$3:$AH$337,
MATCH($C196,'Active Hour''s Dump'!$A$3:$A$337,0),
MATCH(AX$2,'Active Hour''s Dump'!$D$2:$AH$2,0)
))),"")</f>
        <v>1029.49</v>
      </c>
      <c r="AY196" s="13" t="str">
        <f>_xlfn.IFNA(IF(AY$3="Productivity",
INDEX('Productivity Dump'!$E$4:$AJ$500,
MATCH($A196,'Productivity Dump'!$A$4:$A$500,0),
MATCH(AY$2,'Productivity Dump'!$E$3:$AJ$3,0)
),
IF(AY$3="Attendance",
INDEX('Attendance Dump'!$E$2:$AI$400,
MATCH($A196,'Attendance Dump'!$B$2:$B$400,0),
MATCH(AY$2,'Attendance Dump'!$E$1:$AI$1,0)
),
INDEX('Active Hour''s Dump'!$D$3:$AH$337,
MATCH($C196,'Active Hour''s Dump'!$A$3:$A$337,0),
MATCH(AY$2,'Active Hour''s Dump'!$D$2:$AH$2,0)
))),"")</f>
        <v>P</v>
      </c>
      <c r="AZ196" s="54">
        <f>_xlfn.IFNA(IF(AZ$3="Productivity",
INDEX('Productivity Dump'!$E$4:$AJ$500,
MATCH($A196,'Productivity Dump'!$A$4:$A$500,0),
MATCH(AZ$2,'Productivity Dump'!$E$3:$AJ$3,0)
),
IF(AZ$3="Attendance",
INDEX('Attendance Dump'!$E$2:$AI$400,
MATCH($A196,'Attendance Dump'!$B$2:$B$400,0),
MATCH(AZ$2,'Attendance Dump'!$E$1:$AI$1,0)
),
INDEX('Active Hour''s Dump'!$D$3:$AH$337,
MATCH($C196,'Active Hour''s Dump'!$A$3:$A$337,0),
MATCH(AZ$2,'Active Hour''s Dump'!$D$2:$AH$2,0)
))),"")</f>
        <v>8.6666666666666696</v>
      </c>
      <c r="BA196" s="13">
        <f>_xlfn.IFNA(IF(BA$3="Productivity",
INDEX('Productivity Dump'!$E$4:$AJ$500,
MATCH($A196,'Productivity Dump'!$A$4:$A$500,0),
MATCH(BA$2,'Productivity Dump'!$E$3:$AJ$3,0)
),
IF(BA$3="Attendance",
INDEX('Attendance Dump'!$E$2:$AI$400,
MATCH($A196,'Attendance Dump'!$B$2:$B$400,0),
MATCH(BA$2,'Attendance Dump'!$E$1:$AI$1,0)
),
INDEX('Active Hour''s Dump'!$D$3:$AH$337,
MATCH($C196,'Active Hour''s Dump'!$A$3:$A$337,0),
MATCH(BA$2,'Active Hour''s Dump'!$D$2:$AH$2,0)
))),"")</f>
        <v>1050.3629999999998</v>
      </c>
      <c r="BB196" s="13" t="str">
        <f>_xlfn.IFNA(IF(BB$3="Productivity",
INDEX('Productivity Dump'!$E$4:$AJ$500,
MATCH($A196,'Productivity Dump'!$A$4:$A$500,0),
MATCH(BB$2,'Productivity Dump'!$E$3:$AJ$3,0)
),
IF(BB$3="Attendance",
INDEX('Attendance Dump'!$E$2:$AI$400,
MATCH($A196,'Attendance Dump'!$B$2:$B$400,0),
MATCH(BB$2,'Attendance Dump'!$E$1:$AI$1,0)
),
INDEX('Active Hour''s Dump'!$D$3:$AH$337,
MATCH($C196,'Active Hour''s Dump'!$A$3:$A$337,0),
MATCH(BB$2,'Active Hour''s Dump'!$D$2:$AH$2,0)
))),"")</f>
        <v>P</v>
      </c>
      <c r="BC196" s="54">
        <f>_xlfn.IFNA(IF(BC$3="Productivity",
INDEX('Productivity Dump'!$E$4:$AJ$500,
MATCH($A196,'Productivity Dump'!$A$4:$A$500,0),
MATCH(BC$2,'Productivity Dump'!$E$3:$AJ$3,0)
),
IF(BC$3="Attendance",
INDEX('Attendance Dump'!$E$2:$AI$400,
MATCH($A196,'Attendance Dump'!$B$2:$B$400,0),
MATCH(BC$2,'Attendance Dump'!$E$1:$AI$1,0)
),
INDEX('Active Hour''s Dump'!$D$3:$AH$337,
MATCH($C196,'Active Hour''s Dump'!$A$3:$A$337,0),
MATCH(BC$2,'Active Hour''s Dump'!$D$2:$AH$2,0)
))),"")</f>
        <v>10</v>
      </c>
      <c r="BD196" s="13">
        <f>_xlfn.IFNA(IF(BD$3="Productivity",
INDEX('Productivity Dump'!$E$4:$AJ$500,
MATCH($A196,'Productivity Dump'!$A$4:$A$500,0),
MATCH(BD$2,'Productivity Dump'!$E$3:$AJ$3,0)
),
IF(BD$3="Attendance",
INDEX('Attendance Dump'!$E$2:$AI$400,
MATCH($A196,'Attendance Dump'!$B$2:$B$400,0),
MATCH(BD$2,'Attendance Dump'!$E$1:$AI$1,0)
),
INDEX('Active Hour''s Dump'!$D$3:$AH$337,
MATCH($C196,'Active Hour''s Dump'!$A$3:$A$337,0),
MATCH(BD$2,'Active Hour''s Dump'!$D$2:$AH$2,0)
))),"")</f>
        <v>531.62699999999995</v>
      </c>
      <c r="BE196" s="13" t="str">
        <f>_xlfn.IFNA(IF(BE$3="Productivity",
INDEX('Productivity Dump'!$E$4:$AJ$500,
MATCH($A196,'Productivity Dump'!$A$4:$A$500,0),
MATCH(BE$2,'Productivity Dump'!$E$3:$AJ$3,0)
),
IF(BE$3="Attendance",
INDEX('Attendance Dump'!$E$2:$AI$400,
MATCH($A196,'Attendance Dump'!$B$2:$B$400,0),
MATCH(BE$2,'Attendance Dump'!$E$1:$AI$1,0)
),
INDEX('Active Hour''s Dump'!$D$3:$AH$337,
MATCH($C196,'Active Hour''s Dump'!$A$3:$A$337,0),
MATCH(BE$2,'Active Hour''s Dump'!$D$2:$AH$2,0)
))),"")</f>
        <v>P</v>
      </c>
      <c r="BF196" s="54">
        <f>_xlfn.IFNA(IF(BF$3="Productivity",
INDEX('Productivity Dump'!$E$4:$AJ$500,
MATCH($A196,'Productivity Dump'!$A$4:$A$500,0),
MATCH(BF$2,'Productivity Dump'!$E$3:$AJ$3,0)
),
IF(BF$3="Attendance",
INDEX('Attendance Dump'!$E$2:$AI$400,
MATCH($A196,'Attendance Dump'!$B$2:$B$400,0),
MATCH(BF$2,'Attendance Dump'!$E$1:$AI$1,0)
),
INDEX('Active Hour''s Dump'!$D$3:$AH$337,
MATCH($C196,'Active Hour''s Dump'!$A$3:$A$337,0),
MATCH(BF$2,'Active Hour''s Dump'!$D$2:$AH$2,0)
))),"")</f>
        <v>4.9166666666666696</v>
      </c>
      <c r="BG196" s="13">
        <f>_xlfn.IFNA(IF(BG$3="Productivity",
INDEX('Productivity Dump'!$E$4:$AJ$500,
MATCH($A196,'Productivity Dump'!$A$4:$A$500,0),
MATCH(BG$2,'Productivity Dump'!$E$3:$AJ$3,0)
),
IF(BG$3="Attendance",
INDEX('Attendance Dump'!$E$2:$AI$400,
MATCH($A196,'Attendance Dump'!$B$2:$B$400,0),
MATCH(BG$2,'Attendance Dump'!$E$1:$AI$1,0)
),
INDEX('Active Hour''s Dump'!$D$3:$AH$337,
MATCH($C196,'Active Hour''s Dump'!$A$3:$A$337,0),
MATCH(BG$2,'Active Hour''s Dump'!$D$2:$AH$2,0)
))),"")</f>
        <v>0</v>
      </c>
      <c r="BH196" s="13" t="str">
        <f>_xlfn.IFNA(IF(BH$3="Productivity",
INDEX('Productivity Dump'!$E$4:$AJ$500,
MATCH($A196,'Productivity Dump'!$A$4:$A$500,0),
MATCH(BH$2,'Productivity Dump'!$E$3:$AJ$3,0)
),
IF(BH$3="Attendance",
INDEX('Attendance Dump'!$E$2:$AI$400,
MATCH($A196,'Attendance Dump'!$B$2:$B$400,0),
MATCH(BH$2,'Attendance Dump'!$E$1:$AI$1,0)
),
INDEX('Active Hour''s Dump'!$D$3:$AH$337,
MATCH($C196,'Active Hour''s Dump'!$A$3:$A$337,0),
MATCH(BH$2,'Active Hour''s Dump'!$D$2:$AH$2,0)
))),"")</f>
        <v>WO</v>
      </c>
      <c r="BI196" s="54">
        <f>_xlfn.IFNA(IF(BI$3="Productivity",
INDEX('Productivity Dump'!$E$4:$AJ$500,
MATCH($A196,'Productivity Dump'!$A$4:$A$500,0),
MATCH(BI$2,'Productivity Dump'!$E$3:$AJ$3,0)
),
IF(BI$3="Attendance",
INDEX('Attendance Dump'!$E$2:$AI$400,
MATCH($A196,'Attendance Dump'!$B$2:$B$400,0),
MATCH(BI$2,'Attendance Dump'!$E$1:$AI$1,0)
),
INDEX('Active Hour''s Dump'!$D$3:$AH$337,
MATCH($C196,'Active Hour''s Dump'!$A$3:$A$337,0),
MATCH(BI$2,'Active Hour''s Dump'!$D$2:$AH$2,0)
))),"")</f>
        <v>0</v>
      </c>
      <c r="BJ196" s="13">
        <f>_xlfn.IFNA(IF(BJ$3="Productivity",
INDEX('Productivity Dump'!$E$4:$AJ$500,
MATCH($A196,'Productivity Dump'!$A$4:$A$500,0),
MATCH(BJ$2,'Productivity Dump'!$E$3:$AJ$3,0)
),
IF(BJ$3="Attendance",
INDEX('Attendance Dump'!$E$2:$AI$400,
MATCH($A196,'Attendance Dump'!$B$2:$B$400,0),
MATCH(BJ$2,'Attendance Dump'!$E$1:$AI$1,0)
),
INDEX('Active Hour''s Dump'!$D$3:$AH$337,
MATCH($C196,'Active Hour''s Dump'!$A$3:$A$337,0),
MATCH(BJ$2,'Active Hour''s Dump'!$D$2:$AH$2,0)
))),"")</f>
        <v>688.029</v>
      </c>
      <c r="BK196" s="13" t="str">
        <f>_xlfn.IFNA(IF(BK$3="Productivity",
INDEX('Productivity Dump'!$E$4:$AJ$500,
MATCH($A196,'Productivity Dump'!$A$4:$A$500,0),
MATCH(BK$2,'Productivity Dump'!$E$3:$AJ$3,0)
),
IF(BK$3="Attendance",
INDEX('Attendance Dump'!$E$2:$AI$400,
MATCH($A196,'Attendance Dump'!$B$2:$B$400,0),
MATCH(BK$2,'Attendance Dump'!$E$1:$AI$1,0)
),
INDEX('Active Hour''s Dump'!$D$3:$AH$337,
MATCH($C196,'Active Hour''s Dump'!$A$3:$A$337,0),
MATCH(BK$2,'Active Hour''s Dump'!$D$2:$AH$2,0)
))),"")</f>
        <v>P</v>
      </c>
      <c r="BL196" s="54">
        <f>_xlfn.IFNA(IF(BL$3="Productivity",
INDEX('Productivity Dump'!$E$4:$AJ$500,
MATCH($A196,'Productivity Dump'!$A$4:$A$500,0),
MATCH(BL$2,'Productivity Dump'!$E$3:$AJ$3,0)
),
IF(BL$3="Attendance",
INDEX('Attendance Dump'!$E$2:$AI$400,
MATCH($A196,'Attendance Dump'!$B$2:$B$400,0),
MATCH(BL$2,'Attendance Dump'!$E$1:$AI$1,0)
),
INDEX('Active Hour''s Dump'!$D$3:$AH$337,
MATCH($C196,'Active Hour''s Dump'!$A$3:$A$337,0),
MATCH(BL$2,'Active Hour''s Dump'!$D$2:$AH$2,0)
))),"")</f>
        <v>6</v>
      </c>
      <c r="BM196" s="13">
        <f>_xlfn.IFNA(IF(BM$3="Productivity",
INDEX('Productivity Dump'!$E$4:$AJ$500,
MATCH($A196,'Productivity Dump'!$A$4:$A$500,0),
MATCH(BM$2,'Productivity Dump'!$E$3:$AJ$3,0)
),
IF(BM$3="Attendance",
INDEX('Attendance Dump'!$E$2:$AI$400,
MATCH($A196,'Attendance Dump'!$B$2:$B$400,0),
MATCH(BM$2,'Attendance Dump'!$E$1:$AI$1,0)
),
INDEX('Active Hour''s Dump'!$D$3:$AH$337,
MATCH($C196,'Active Hour''s Dump'!$A$3:$A$337,0),
MATCH(BM$2,'Active Hour''s Dump'!$D$2:$AH$2,0)
))),"")</f>
        <v>1030.9719999999998</v>
      </c>
      <c r="BN196" s="13" t="str">
        <f>_xlfn.IFNA(IF(BN$3="Productivity",
INDEX('Productivity Dump'!$E$4:$AJ$500,
MATCH($A196,'Productivity Dump'!$A$4:$A$500,0),
MATCH(BN$2,'Productivity Dump'!$E$3:$AJ$3,0)
),
IF(BN$3="Attendance",
INDEX('Attendance Dump'!$E$2:$AI$400,
MATCH($A196,'Attendance Dump'!$B$2:$B$400,0),
MATCH(BN$2,'Attendance Dump'!$E$1:$AI$1,0)
),
INDEX('Active Hour''s Dump'!$D$3:$AH$337,
MATCH($C196,'Active Hour''s Dump'!$A$3:$A$337,0),
MATCH(BN$2,'Active Hour''s Dump'!$D$2:$AH$2,0)
))),"")</f>
        <v>P</v>
      </c>
      <c r="BO196" s="54">
        <f>_xlfn.IFNA(IF(BO$3="Productivity",
INDEX('Productivity Dump'!$E$4:$AJ$500,
MATCH($A196,'Productivity Dump'!$A$4:$A$500,0),
MATCH(BO$2,'Productivity Dump'!$E$3:$AJ$3,0)
),
IF(BO$3="Attendance",
INDEX('Attendance Dump'!$E$2:$AI$400,
MATCH($A196,'Attendance Dump'!$B$2:$B$400,0),
MATCH(BO$2,'Attendance Dump'!$E$1:$AI$1,0)
),
INDEX('Active Hour''s Dump'!$D$3:$AH$337,
MATCH($C196,'Active Hour''s Dump'!$A$3:$A$337,0),
MATCH(BO$2,'Active Hour''s Dump'!$D$2:$AH$2,0)
))),"")</f>
        <v>9.1666666666666696</v>
      </c>
      <c r="BP196" s="13">
        <f>_xlfn.IFNA(IF(BP$3="Productivity",
INDEX('Productivity Dump'!$E$4:$AJ$500,
MATCH($A196,'Productivity Dump'!$A$4:$A$500,0),
MATCH(BP$2,'Productivity Dump'!$E$3:$AJ$3,0)
),
IF(BP$3="Attendance",
INDEX('Attendance Dump'!$E$2:$AI$400,
MATCH($A196,'Attendance Dump'!$B$2:$B$400,0),
MATCH(BP$2,'Attendance Dump'!$E$1:$AI$1,0)
),
INDEX('Active Hour''s Dump'!$D$3:$AH$337,
MATCH($C196,'Active Hour''s Dump'!$A$3:$A$337,0),
MATCH(BP$2,'Active Hour''s Dump'!$D$2:$AH$2,0)
))),"")</f>
        <v>1034.3339999999998</v>
      </c>
      <c r="BQ196" s="13" t="str">
        <f>_xlfn.IFNA(IF(BQ$3="Productivity",
INDEX('Productivity Dump'!$E$4:$AJ$500,
MATCH($A196,'Productivity Dump'!$A$4:$A$500,0),
MATCH(BQ$2,'Productivity Dump'!$E$3:$AJ$3,0)
),
IF(BQ$3="Attendance",
INDEX('Attendance Dump'!$E$2:$AI$400,
MATCH($A196,'Attendance Dump'!$B$2:$B$400,0),
MATCH(BQ$2,'Attendance Dump'!$E$1:$AI$1,0)
),
INDEX('Active Hour''s Dump'!$D$3:$AH$337,
MATCH($C196,'Active Hour''s Dump'!$A$3:$A$337,0),
MATCH(BQ$2,'Active Hour''s Dump'!$D$2:$AH$2,0)
))),"")</f>
        <v>P</v>
      </c>
      <c r="BR196" s="54">
        <f>_xlfn.IFNA(IF(BR$3="Productivity",
INDEX('Productivity Dump'!$E$4:$AJ$500,
MATCH($A196,'Productivity Dump'!$A$4:$A$500,0),
MATCH(BR$2,'Productivity Dump'!$E$3:$AJ$3,0)
),
IF(BR$3="Attendance",
INDEX('Attendance Dump'!$E$2:$AI$400,
MATCH($A196,'Attendance Dump'!$B$2:$B$400,0),
MATCH(BR$2,'Attendance Dump'!$E$1:$AI$1,0)
),
INDEX('Active Hour''s Dump'!$D$3:$AH$337,
MATCH($C196,'Active Hour''s Dump'!$A$3:$A$337,0),
MATCH(BR$2,'Active Hour''s Dump'!$D$2:$AH$2,0)
))),"")</f>
        <v>9.25</v>
      </c>
      <c r="BS196" s="13">
        <f>_xlfn.IFNA(IF(BS$3="Productivity",
INDEX('Productivity Dump'!$E$4:$AJ$500,
MATCH($A196,'Productivity Dump'!$A$4:$A$500,0),
MATCH(BS$2,'Productivity Dump'!$E$3:$AJ$3,0)
),
IF(BS$3="Attendance",
INDEX('Attendance Dump'!$E$2:$AI$400,
MATCH($A196,'Attendance Dump'!$B$2:$B$400,0),
MATCH(BS$2,'Attendance Dump'!$E$1:$AI$1,0)
),
INDEX('Active Hour''s Dump'!$D$3:$AH$337,
MATCH($C196,'Active Hour''s Dump'!$A$3:$A$337,0),
MATCH(BS$2,'Active Hour''s Dump'!$D$2:$AH$2,0)
))),"")</f>
        <v>1030.5029999999997</v>
      </c>
      <c r="BT196" s="13" t="str">
        <f>_xlfn.IFNA(IF(BT$3="Productivity",
INDEX('Productivity Dump'!$E$4:$AJ$500,
MATCH($A196,'Productivity Dump'!$A$4:$A$500,0),
MATCH(BT$2,'Productivity Dump'!$E$3:$AJ$3,0)
),
IF(BT$3="Attendance",
INDEX('Attendance Dump'!$E$2:$AI$400,
MATCH($A196,'Attendance Dump'!$B$2:$B$400,0),
MATCH(BT$2,'Attendance Dump'!$E$1:$AI$1,0)
),
INDEX('Active Hour''s Dump'!$D$3:$AH$337,
MATCH($C196,'Active Hour''s Dump'!$A$3:$A$337,0),
MATCH(BT$2,'Active Hour''s Dump'!$D$2:$AH$2,0)
))),"")</f>
        <v>H(P)</v>
      </c>
      <c r="BU196" s="54">
        <f>_xlfn.IFNA(IF(BU$3="Productivity",
INDEX('Productivity Dump'!$E$4:$AJ$500,
MATCH($A196,'Productivity Dump'!$A$4:$A$500,0),
MATCH(BU$2,'Productivity Dump'!$E$3:$AJ$3,0)
),
IF(BU$3="Attendance",
INDEX('Attendance Dump'!$E$2:$AI$400,
MATCH($A196,'Attendance Dump'!$B$2:$B$400,0),
MATCH(BU$2,'Attendance Dump'!$E$1:$AI$1,0)
),
INDEX('Active Hour''s Dump'!$D$3:$AH$337,
MATCH($C196,'Active Hour''s Dump'!$A$3:$A$337,0),
MATCH(BU$2,'Active Hour''s Dump'!$D$2:$AH$2,0)
))),"")</f>
        <v>11.0833333333333</v>
      </c>
      <c r="BV196" s="13">
        <f>_xlfn.IFNA(IF(BV$3="Productivity",
INDEX('Productivity Dump'!$E$4:$AJ$500,
MATCH($A196,'Productivity Dump'!$A$4:$A$500,0),
MATCH(BV$2,'Productivity Dump'!$E$3:$AJ$3,0)
),
IF(BV$3="Attendance",
INDEX('Attendance Dump'!$E$2:$AI$400,
MATCH($A196,'Attendance Dump'!$B$2:$B$400,0),
MATCH(BV$2,'Attendance Dump'!$E$1:$AI$1,0)
),
INDEX('Active Hour''s Dump'!$D$3:$AH$337,
MATCH($C196,'Active Hour''s Dump'!$A$3:$A$337,0),
MATCH(BV$2,'Active Hour''s Dump'!$D$2:$AH$2,0)
))),"")</f>
        <v>1062.674</v>
      </c>
      <c r="BW196" s="13" t="str">
        <f>_xlfn.IFNA(IF(BW$3="Productivity",
INDEX('Productivity Dump'!$E$4:$AJ$500,
MATCH($A196,'Productivity Dump'!$A$4:$A$500,0),
MATCH(BW$2,'Productivity Dump'!$E$3:$AJ$3,0)
),
IF(BW$3="Attendance",
INDEX('Attendance Dump'!$E$2:$AI$400,
MATCH($A196,'Attendance Dump'!$B$2:$B$400,0),
MATCH(BW$2,'Attendance Dump'!$E$1:$AI$1,0)
),
INDEX('Active Hour''s Dump'!$D$3:$AH$337,
MATCH($C196,'Active Hour''s Dump'!$A$3:$A$337,0),
MATCH(BW$2,'Active Hour''s Dump'!$D$2:$AH$2,0)
))),"")</f>
        <v>P</v>
      </c>
      <c r="BX196" s="54">
        <f>_xlfn.IFNA(IF(BX$3="Productivity",
INDEX('Productivity Dump'!$E$4:$AJ$500,
MATCH($A196,'Productivity Dump'!$A$4:$A$500,0),
MATCH(BX$2,'Productivity Dump'!$E$3:$AJ$3,0)
),
IF(BX$3="Attendance",
INDEX('Attendance Dump'!$E$2:$AI$400,
MATCH($A196,'Attendance Dump'!$B$2:$B$400,0),
MATCH(BX$2,'Attendance Dump'!$E$1:$AI$1,0)
),
INDEX('Active Hour''s Dump'!$D$3:$AH$337,
MATCH($C196,'Active Hour''s Dump'!$A$3:$A$337,0),
MATCH(BX$2,'Active Hour''s Dump'!$D$2:$AH$2,0)
))),"")</f>
        <v>10.75</v>
      </c>
      <c r="BY196" s="13">
        <f>_xlfn.IFNA(IF(BY$3="Productivity",
INDEX('Productivity Dump'!$E$4:$AJ$500,
MATCH($A196,'Productivity Dump'!$A$4:$A$500,0),
MATCH(BY$2,'Productivity Dump'!$E$3:$AJ$3,0)
),
IF(BY$3="Attendance",
INDEX('Attendance Dump'!$E$2:$AI$400,
MATCH($A196,'Attendance Dump'!$B$2:$B$400,0),
MATCH(BY$2,'Attendance Dump'!$E$1:$AI$1,0)
),
INDEX('Active Hour''s Dump'!$D$3:$AH$337,
MATCH($C196,'Active Hour''s Dump'!$A$3:$A$337,0),
MATCH(BY$2,'Active Hour''s Dump'!$D$2:$AH$2,0)
))),"")</f>
        <v>461.44799999999998</v>
      </c>
      <c r="BZ196" s="13" t="str">
        <f>_xlfn.IFNA(IF(BZ$3="Productivity",
INDEX('Productivity Dump'!$E$4:$AJ$500,
MATCH($A196,'Productivity Dump'!$A$4:$A$500,0),
MATCH(BZ$2,'Productivity Dump'!$E$3:$AJ$3,0)
),
IF(BZ$3="Attendance",
INDEX('Attendance Dump'!$E$2:$AI$400,
MATCH($A196,'Attendance Dump'!$B$2:$B$400,0),
MATCH(BZ$2,'Attendance Dump'!$E$1:$AI$1,0)
),
INDEX('Active Hour''s Dump'!$D$3:$AH$337,
MATCH($C196,'Active Hour''s Dump'!$A$3:$A$337,0),
MATCH(BZ$2,'Active Hour''s Dump'!$D$2:$AH$2,0)
))),"")</f>
        <v>P</v>
      </c>
      <c r="CA196" s="54">
        <f>_xlfn.IFNA(IF(CA$3="Productivity",
INDEX('Productivity Dump'!$E$4:$AJ$500,
MATCH($A196,'Productivity Dump'!$A$4:$A$500,0),
MATCH(CA$2,'Productivity Dump'!$E$3:$AJ$3,0)
),
IF(CA$3="Attendance",
INDEX('Attendance Dump'!$E$2:$AI$400,
MATCH($A196,'Attendance Dump'!$B$2:$B$400,0),
MATCH(CA$2,'Attendance Dump'!$E$1:$AI$1,0)
),
INDEX('Active Hour''s Dump'!$D$3:$AH$337,
MATCH($C196,'Active Hour''s Dump'!$A$3:$A$337,0),
MATCH(CA$2,'Active Hour''s Dump'!$D$2:$AH$2,0)
))),"")</f>
        <v>5</v>
      </c>
      <c r="CB196" s="13">
        <f>_xlfn.IFNA(IF(CB$3="Productivity",
INDEX('Productivity Dump'!$E$4:$AJ$500,
MATCH($A196,'Productivity Dump'!$A$4:$A$500,0),
MATCH(CB$2,'Productivity Dump'!$E$3:$AJ$3,0)
),
IF(CB$3="Attendance",
INDEX('Attendance Dump'!$E$2:$AI$400,
MATCH($A196,'Attendance Dump'!$B$2:$B$400,0),
MATCH(CB$2,'Attendance Dump'!$E$1:$AI$1,0)
),
INDEX('Active Hour''s Dump'!$D$3:$AH$337,
MATCH($C196,'Active Hour''s Dump'!$A$3:$A$337,0),
MATCH(CB$2,'Active Hour''s Dump'!$D$2:$AH$2,0)
))),"")</f>
        <v>0</v>
      </c>
      <c r="CC196" s="13" t="str">
        <f>_xlfn.IFNA(IF(CC$3="Productivity",
INDEX('Productivity Dump'!$E$4:$AJ$500,
MATCH($A196,'Productivity Dump'!$A$4:$A$500,0),
MATCH(CC$2,'Productivity Dump'!$E$3:$AJ$3,0)
),
IF(CC$3="Attendance",
INDEX('Attendance Dump'!$E$2:$AI$400,
MATCH($A196,'Attendance Dump'!$B$2:$B$400,0),
MATCH(CC$2,'Attendance Dump'!$E$1:$AI$1,0)
),
INDEX('Active Hour''s Dump'!$D$3:$AH$337,
MATCH($C196,'Active Hour''s Dump'!$A$3:$A$337,0),
MATCH(CC$2,'Active Hour''s Dump'!$D$2:$AH$2,0)
))),"")</f>
        <v>WO</v>
      </c>
      <c r="CD196" s="54">
        <f>_xlfn.IFNA(IF(CD$3="Productivity",
INDEX('Productivity Dump'!$E$4:$AJ$500,
MATCH($A196,'Productivity Dump'!$A$4:$A$500,0),
MATCH(CD$2,'Productivity Dump'!$E$3:$AJ$3,0)
),
IF(CD$3="Attendance",
INDEX('Attendance Dump'!$E$2:$AI$400,
MATCH($A196,'Attendance Dump'!$B$2:$B$400,0),
MATCH(CD$2,'Attendance Dump'!$E$1:$AI$1,0)
),
INDEX('Active Hour''s Dump'!$D$3:$AH$337,
MATCH($C196,'Active Hour''s Dump'!$A$3:$A$337,0),
MATCH(CD$2,'Active Hour''s Dump'!$D$2:$AH$2,0)
))),"")</f>
        <v>0</v>
      </c>
      <c r="CE196" s="13">
        <f>_xlfn.IFNA(IF(CE$3="Productivity",
INDEX('Productivity Dump'!$E$4:$AJ$500,
MATCH($A196,'Productivity Dump'!$A$4:$A$500,0),
MATCH(CE$2,'Productivity Dump'!$E$3:$AJ$3,0)
),
IF(CE$3="Attendance",
INDEX('Attendance Dump'!$E$2:$AI$400,
MATCH($A196,'Attendance Dump'!$B$2:$B$400,0),
MATCH(CE$2,'Attendance Dump'!$E$1:$AI$1,0)
),
INDEX('Active Hour''s Dump'!$D$3:$AH$337,
MATCH($C196,'Active Hour''s Dump'!$A$3:$A$337,0),
MATCH(CE$2,'Active Hour''s Dump'!$D$2:$AH$2,0)
))),"")</f>
        <v>812.87600000000009</v>
      </c>
      <c r="CF196" s="13" t="str">
        <f>_xlfn.IFNA(IF(CF$3="Productivity",
INDEX('Productivity Dump'!$E$4:$AJ$500,
MATCH($A196,'Productivity Dump'!$A$4:$A$500,0),
MATCH(CF$2,'Productivity Dump'!$E$3:$AJ$3,0)
),
IF(CF$3="Attendance",
INDEX('Attendance Dump'!$E$2:$AI$400,
MATCH($A196,'Attendance Dump'!$B$2:$B$400,0),
MATCH(CF$2,'Attendance Dump'!$E$1:$AI$1,0)
),
INDEX('Active Hour''s Dump'!$D$3:$AH$337,
MATCH($C196,'Active Hour''s Dump'!$A$3:$A$337,0),
MATCH(CF$2,'Active Hour''s Dump'!$D$2:$AH$2,0)
))),"")</f>
        <v>P</v>
      </c>
      <c r="CG196" s="54">
        <f>_xlfn.IFNA(IF(CG$3="Productivity",
INDEX('Productivity Dump'!$E$4:$AJ$500,
MATCH($A196,'Productivity Dump'!$A$4:$A$500,0),
MATCH(CG$2,'Productivity Dump'!$E$3:$AJ$3,0)
),
IF(CG$3="Attendance",
INDEX('Attendance Dump'!$E$2:$AI$400,
MATCH($A196,'Attendance Dump'!$B$2:$B$400,0),
MATCH(CG$2,'Attendance Dump'!$E$1:$AI$1,0)
),
INDEX('Active Hour''s Dump'!$D$3:$AH$337,
MATCH($C196,'Active Hour''s Dump'!$A$3:$A$337,0),
MATCH(CG$2,'Active Hour''s Dump'!$D$2:$AH$2,0)
))),"")</f>
        <v>8.5833333333333304</v>
      </c>
      <c r="CH196" s="13">
        <f>_xlfn.IFNA(IF(CH$3="Productivity",
INDEX('Productivity Dump'!$E$4:$AJ$500,
MATCH($A196,'Productivity Dump'!$A$4:$A$500,0),
MATCH(CH$2,'Productivity Dump'!$E$3:$AJ$3,0)
),
IF(CH$3="Attendance",
INDEX('Attendance Dump'!$E$2:$AI$400,
MATCH($A196,'Attendance Dump'!$B$2:$B$400,0),
MATCH(CH$2,'Attendance Dump'!$E$1:$AI$1,0)
),
INDEX('Active Hour''s Dump'!$D$3:$AH$337,
MATCH($C196,'Active Hour''s Dump'!$A$3:$A$337,0),
MATCH(CH$2,'Active Hour''s Dump'!$D$2:$AH$2,0)
))),"")</f>
        <v>1018.0379999999997</v>
      </c>
      <c r="CI196" s="13" t="str">
        <f>_xlfn.IFNA(IF(CI$3="Productivity",
INDEX('Productivity Dump'!$E$4:$AJ$500,
MATCH($A196,'Productivity Dump'!$A$4:$A$500,0),
MATCH(CI$2,'Productivity Dump'!$E$3:$AJ$3,0)
),
IF(CI$3="Attendance",
INDEX('Attendance Dump'!$E$2:$AI$400,
MATCH($A196,'Attendance Dump'!$B$2:$B$400,0),
MATCH(CI$2,'Attendance Dump'!$E$1:$AI$1,0)
),
INDEX('Active Hour''s Dump'!$D$3:$AH$337,
MATCH($C196,'Active Hour''s Dump'!$A$3:$A$337,0),
MATCH(CI$2,'Active Hour''s Dump'!$D$2:$AH$2,0)
))),"")</f>
        <v>P</v>
      </c>
      <c r="CJ196" s="54">
        <f>_xlfn.IFNA(IF(CJ$3="Productivity",
INDEX('Productivity Dump'!$E$4:$AJ$500,
MATCH($A196,'Productivity Dump'!$A$4:$A$500,0),
MATCH(CJ$2,'Productivity Dump'!$E$3:$AJ$3,0)
),
IF(CJ$3="Attendance",
INDEX('Attendance Dump'!$E$2:$AI$400,
MATCH($A196,'Attendance Dump'!$B$2:$B$400,0),
MATCH(CJ$2,'Attendance Dump'!$E$1:$AI$1,0)
),
INDEX('Active Hour''s Dump'!$D$3:$AH$337,
MATCH($C196,'Active Hour''s Dump'!$A$3:$A$337,0),
MATCH(CJ$2,'Active Hour''s Dump'!$D$2:$AH$2,0)
))),"")</f>
        <v>11.0833333333333</v>
      </c>
      <c r="CK196" s="13">
        <f>_xlfn.IFNA(IF(CK$3="Productivity",
INDEX('Productivity Dump'!$E$4:$AJ$500,
MATCH($A196,'Productivity Dump'!$A$4:$A$500,0),
MATCH(CK$2,'Productivity Dump'!$E$3:$AJ$3,0)
),
IF(CK$3="Attendance",
INDEX('Attendance Dump'!$E$2:$AI$400,
MATCH($A196,'Attendance Dump'!$B$2:$B$400,0),
MATCH(CK$2,'Attendance Dump'!$E$1:$AI$1,0)
),
INDEX('Active Hour''s Dump'!$D$3:$AH$337,
MATCH($C196,'Active Hour''s Dump'!$A$3:$A$337,0),
MATCH(CK$2,'Active Hour''s Dump'!$D$2:$AH$2,0)
))),"")</f>
        <v>1026.4920000000002</v>
      </c>
      <c r="CL196" s="13" t="str">
        <f>_xlfn.IFNA(IF(CL$3="Productivity",
INDEX('Productivity Dump'!$E$4:$AJ$500,
MATCH($A196,'Productivity Dump'!$A$4:$A$500,0),
MATCH(CL$2,'Productivity Dump'!$E$3:$AJ$3,0)
),
IF(CL$3="Attendance",
INDEX('Attendance Dump'!$E$2:$AI$400,
MATCH($A196,'Attendance Dump'!$B$2:$B$400,0),
MATCH(CL$2,'Attendance Dump'!$E$1:$AI$1,0)
),
INDEX('Active Hour''s Dump'!$D$3:$AH$337,
MATCH($C196,'Active Hour''s Dump'!$A$3:$A$337,0),
MATCH(CL$2,'Active Hour''s Dump'!$D$2:$AH$2,0)
))),"")</f>
        <v>A</v>
      </c>
      <c r="CM196" s="54">
        <f>_xlfn.IFNA(IF(CM$3="Productivity",
INDEX('Productivity Dump'!$E$4:$AJ$500,
MATCH($A196,'Productivity Dump'!$A$4:$A$500,0),
MATCH(CM$2,'Productivity Dump'!$E$3:$AJ$3,0)
),
IF(CM$3="Attendance",
INDEX('Attendance Dump'!$E$2:$AI$400,
MATCH($A196,'Attendance Dump'!$B$2:$B$400,0),
MATCH(CM$2,'Attendance Dump'!$E$1:$AI$1,0)
),
INDEX('Active Hour''s Dump'!$D$3:$AH$337,
MATCH($C196,'Active Hour''s Dump'!$A$3:$A$337,0),
MATCH(CM$2,'Active Hour''s Dump'!$D$2:$AH$2,0)
))),"")</f>
        <v>9.3333333333333304</v>
      </c>
      <c r="CN196" s="13">
        <f>_xlfn.IFNA(IF(CN$3="Productivity",
INDEX('Productivity Dump'!$E$4:$AJ$500,
MATCH($A196,'Productivity Dump'!$A$4:$A$500,0),
MATCH(CN$2,'Productivity Dump'!$E$3:$AJ$3,0)
),
IF(CN$3="Attendance",
INDEX('Attendance Dump'!$E$2:$AI$400,
MATCH($A196,'Attendance Dump'!$B$2:$B$400,0),
MATCH(CN$2,'Attendance Dump'!$E$1:$AI$1,0)
),
INDEX('Active Hour''s Dump'!$D$3:$AH$337,
MATCH($C196,'Active Hour''s Dump'!$A$3:$A$337,0),
MATCH(CN$2,'Active Hour''s Dump'!$D$2:$AH$2,0)
))),"")</f>
        <v>0</v>
      </c>
      <c r="CO196" s="13">
        <f>_xlfn.IFNA(IF(CO$3="Productivity",
INDEX('Productivity Dump'!$E$4:$AJ$500,
MATCH($A196,'Productivity Dump'!$A$4:$A$500,0),
MATCH(CO$2,'Productivity Dump'!$E$3:$AJ$3,0)
),
IF(CO$3="Attendance",
INDEX('Attendance Dump'!$E$2:$AI$400,
MATCH($A196,'Attendance Dump'!$B$2:$B$400,0),
MATCH(CO$2,'Attendance Dump'!$E$1:$AI$1,0)
),
INDEX('Active Hour''s Dump'!$D$3:$AH$337,
MATCH($C196,'Active Hour''s Dump'!$A$3:$A$337,0),
MATCH(CO$2,'Active Hour''s Dump'!$D$2:$AH$2,0)
))),"")</f>
        <v>0</v>
      </c>
      <c r="CP196" s="54">
        <f>_xlfn.IFNA(IF(CP$3="Productivity",
INDEX('Productivity Dump'!$E$4:$AJ$500,
MATCH($A196,'Productivity Dump'!$A$4:$A$500,0),
MATCH(CP$2,'Productivity Dump'!$E$3:$AJ$3,0)
),
IF(CP$3="Attendance",
INDEX('Attendance Dump'!$E$2:$AI$400,
MATCH($A196,'Attendance Dump'!$B$2:$B$400,0),
MATCH(CP$2,'Attendance Dump'!$E$1:$AI$1,0)
),
INDEX('Active Hour''s Dump'!$D$3:$AH$337,
MATCH($C196,'Active Hour''s Dump'!$A$3:$A$337,0),
MATCH(CP$2,'Active Hour''s Dump'!$D$2:$AH$2,0)
))),"")</f>
        <v>0</v>
      </c>
      <c r="CQ196" s="13">
        <f>_xlfn.IFNA(IF(CQ$3="Productivity",
INDEX('Productivity Dump'!$E$4:$AJ$500,
MATCH($A196,'Productivity Dump'!$A$4:$A$500,0),
MATCH(CQ$2,'Productivity Dump'!$E$3:$AJ$3,0)
),
IF(CQ$3="Attendance",
INDEX('Attendance Dump'!$E$2:$AI$400,
MATCH($A196,'Attendance Dump'!$B$2:$B$400,0),
MATCH(CQ$2,'Attendance Dump'!$E$1:$AI$1,0)
),
INDEX('Active Hour''s Dump'!$D$3:$AH$337,
MATCH($C196,'Active Hour''s Dump'!$A$3:$A$337,0),
MATCH(CQ$2,'Active Hour''s Dump'!$D$2:$AH$2,0)
))),"")</f>
        <v>0</v>
      </c>
      <c r="CR196" s="13">
        <f>_xlfn.IFNA(IF(CR$3="Productivity",
INDEX('Productivity Dump'!$E$4:$AJ$500,
MATCH($A196,'Productivity Dump'!$A$4:$A$500,0),
MATCH(CR$2,'Productivity Dump'!$E$3:$AJ$3,0)
),
IF(CR$3="Attendance",
INDEX('Attendance Dump'!$E$2:$AI$400,
MATCH($A196,'Attendance Dump'!$B$2:$B$400,0),
MATCH(CR$2,'Attendance Dump'!$E$1:$AI$1,0)
),
INDEX('Active Hour''s Dump'!$D$3:$AH$337,
MATCH($C196,'Active Hour''s Dump'!$A$3:$A$337,0),
MATCH(CR$2,'Active Hour''s Dump'!$D$2:$AH$2,0)
))),"")</f>
        <v>0</v>
      </c>
      <c r="CS196" s="54">
        <f>_xlfn.IFNA(IF(CS$3="Productivity",
INDEX('Productivity Dump'!$E$4:$AJ$500,
MATCH($A196,'Productivity Dump'!$A$4:$A$500,0),
MATCH(CS$2,'Productivity Dump'!$E$3:$AJ$3,0)
),
IF(CS$3="Attendance",
INDEX('Attendance Dump'!$E$2:$AI$400,
MATCH($A196,'Attendance Dump'!$B$2:$B$400,0),
MATCH(CS$2,'Attendance Dump'!$E$1:$AI$1,0)
),
INDEX('Active Hour''s Dump'!$D$3:$AH$337,
MATCH($C196,'Active Hour''s Dump'!$A$3:$A$337,0),
MATCH(CS$2,'Active Hour''s Dump'!$D$2:$AH$2,0)
))),"")</f>
        <v>0</v>
      </c>
      <c r="CT196" s="13">
        <f>_xlfn.IFNA(IF(CT$3="Productivity",
INDEX('Productivity Dump'!$E$4:$AJ$500,
MATCH($A196,'Productivity Dump'!$A$4:$A$500,0),
MATCH(CT$2,'Productivity Dump'!$E$3:$AJ$3,0)
),
IF(CT$3="Attendance",
INDEX('Attendance Dump'!$E$2:$AI$400,
MATCH($A196,'Attendance Dump'!$B$2:$B$400,0),
MATCH(CT$2,'Attendance Dump'!$E$1:$AI$1,0)
),
INDEX('Active Hour''s Dump'!$D$3:$AH$337,
MATCH($C196,'Active Hour''s Dump'!$A$3:$A$337,0),
MATCH(CT$2,'Active Hour''s Dump'!$D$2:$AH$2,0)
))),"")</f>
        <v>0</v>
      </c>
      <c r="CU196" s="13">
        <f>_xlfn.IFNA(IF(CU$3="Productivity",
INDEX('Productivity Dump'!$E$4:$AJ$500,
MATCH($A196,'Productivity Dump'!$A$4:$A$500,0),
MATCH(CU$2,'Productivity Dump'!$E$3:$AJ$3,0)
),
IF(CU$3="Attendance",
INDEX('Attendance Dump'!$E$2:$AI$400,
MATCH($A196,'Attendance Dump'!$B$2:$B$400,0),
MATCH(CU$2,'Attendance Dump'!$E$1:$AI$1,0)
),
INDEX('Active Hour''s Dump'!$D$3:$AH$337,
MATCH($C196,'Active Hour''s Dump'!$A$3:$A$337,0),
MATCH(CU$2,'Active Hour''s Dump'!$D$2:$AH$2,0)
))),"")</f>
        <v>0</v>
      </c>
      <c r="CV196" s="54">
        <f>_xlfn.IFNA(IF(CV$3="Productivity",
INDEX('Productivity Dump'!$E$4:$AJ$500,
MATCH($A196,'Productivity Dump'!$A$4:$A$500,0),
MATCH(CV$2,'Productivity Dump'!$E$3:$AJ$3,0)
),
IF(CV$3="Attendance",
INDEX('Attendance Dump'!$E$2:$AI$400,
MATCH($A196,'Attendance Dump'!$B$2:$B$400,0),
MATCH(CV$2,'Attendance Dump'!$E$1:$AI$1,0)
),
INDEX('Active Hour''s Dump'!$D$3:$AH$337,
MATCH($C196,'Active Hour''s Dump'!$A$3:$A$337,0),
MATCH(CV$2,'Active Hour''s Dump'!$D$2:$AH$2,0)
))),"")</f>
        <v>0</v>
      </c>
      <c r="CW196" s="13"/>
      <c r="CX196" s="13"/>
      <c r="CY196" s="54"/>
      <c r="DA196" s="57">
        <f t="shared" si="81"/>
        <v>198.25000000000003</v>
      </c>
      <c r="DB196" s="35">
        <f t="shared" si="82"/>
        <v>20192.051999999996</v>
      </c>
      <c r="DC196" s="35">
        <f t="shared" si="77"/>
        <v>0</v>
      </c>
      <c r="DD196" s="35">
        <f t="shared" ca="1" si="80"/>
        <v>0</v>
      </c>
      <c r="DF196" s="32" cm="1">
        <f t="array" ref="DF196">SUMPRODUCT(
    (MOD(COLUMN(H196:CV196) - COLUMN(H196), 3) = 0) *
    (H196:CV196 = 0) *
    (I196:CW196 = "P") *
    (COUNTIF(UKHoliday, H$2:CV$2) = 0)
)</f>
        <v>0</v>
      </c>
      <c r="DG196" s="33" cm="1">
        <f t="array" ref="DG196">SUMPRODUCT(
  (MOD(COLUMN(H196:CV196) - COLUMN(H196), 3) = 0) *
  (H196:CV196 &gt; 0) *
  (H196:CV196 &lt; 0.5 * IF(((WEEKDAY(H$2:CV$2, 2) = 1) + (WEEKDAY(H$2:CV$2, 2) = 6)), G196, F196)) *
  (I196:CW196 = "P") *
  (COUNTIF(UKHoliday, H$2:CV$2) = 0)
)</f>
        <v>0</v>
      </c>
      <c r="DH196" s="33" cm="1">
        <f t="array" ref="DH196">SUMPRODUCT(
  (MOD(COLUMN(H196:CV196) - COLUMN(H196), 3) = 0) *
  (H196:CV196 &gt; 0.5 * IF(((WEEKDAY(H$2:CV$2, 2) = 1) + (WEEKDAY(H$2:CV$2, 2) = 6)), $G196, $F196)) *
  (H196:CV196 &lt; 0.8 * IF(((WEEKDAY(H$2:CV$2, 2) = 1) + (WEEKDAY(H$2:CV$2, 2) = 6)), $G196, $F196)) *
  (I196:CW196 = "P") *
  (COUNTIF(UKHoliday, H$2:CV$2) = 0)
)</f>
        <v>0</v>
      </c>
      <c r="DI196" s="33" cm="1">
        <f t="array" ref="DI196">SUMPRODUCT(
  (MOD(COLUMN(H196:CV196) - COLUMN(H196), 3) = 0) *
  (H196:CV196 &gt; 0.8 * IF(((WEEKDAY(H$2:CV$2, 2) = 1) + (WEEKDAY(H$2:CV$2, 2) = 6)), $G196, $F196)) *
  (H196:CV196 &lt; 1 * IF(((WEEKDAY(H$2:CV$2, 2) = 1) + (WEEKDAY(H$2:CV$2, 2) = 6)), $G196, $F196)) *
  (I196:CW196 = "P") *
  (COUNTIF(UKHoliday, H$2:CV$2) = 0)
)</f>
        <v>1</v>
      </c>
    </row>
    <row r="197" spans="1:113" x14ac:dyDescent="0.3">
      <c r="A197" s="39" t="s">
        <v>176</v>
      </c>
      <c r="B197" s="39" t="s">
        <v>175</v>
      </c>
      <c r="C197" s="9" t="s">
        <v>669</v>
      </c>
      <c r="D197" s="62" t="s">
        <v>1058</v>
      </c>
      <c r="E197" s="35">
        <v>18600</v>
      </c>
      <c r="F197" s="35">
        <f t="shared" si="78"/>
        <v>930</v>
      </c>
      <c r="G197" s="35">
        <f t="shared" si="79"/>
        <v>465</v>
      </c>
      <c r="H197" s="13">
        <f>_xlfn.IFNA(IF(H$3="Productivity",
INDEX('Productivity Dump'!$E$4:$AJ$500,
MATCH($A197,'Productivity Dump'!$A$4:$A$500,0),
MATCH(H$2,'Productivity Dump'!$E$3:$AJ$3,0)
),
IF(H$3="Attendance",
INDEX('Attendance Dump'!$E$2:$AI$400,
MATCH($A197,'Attendance Dump'!$B$2:$B$400,0),
MATCH(H$2,'Attendance Dump'!$E$1:$AI$1,0)
),
INDEX('Active Hour''s Dump'!$D$3:$AH$337,
MATCH($C197,'Active Hour''s Dump'!$A$3:$A$337,0),
MATCH(H$2,'Active Hour''s Dump'!$D$2:$AH$2,0)
))),"")</f>
        <v>1041.0429999999999</v>
      </c>
      <c r="I197" s="13" t="str">
        <f>_xlfn.IFNA(IF(I$3="Productivity",
INDEX('Productivity Dump'!$E$4:$AJ$500,
MATCH($A197,'Productivity Dump'!$A$4:$A$500,0),
MATCH(I$2,'Productivity Dump'!$E$3:$AJ$3,0)
),
IF(I$3="Attendance",
INDEX('Attendance Dump'!$E$2:$AI$400,
MATCH($A197,'Attendance Dump'!$B$2:$B$400,0),
MATCH(I$2,'Attendance Dump'!$E$1:$AI$1,0)
),
INDEX('Active Hour''s Dump'!$D$3:$AH$337,
MATCH($C197,'Active Hour''s Dump'!$A$3:$A$337,0),
MATCH(I$2,'Active Hour''s Dump'!$D$2:$AH$2,0)
))),"")</f>
        <v>P</v>
      </c>
      <c r="J197" s="54">
        <f>_xlfn.IFNA(IF(J$3="Productivity",
INDEX('Productivity Dump'!$E$4:$AJ$500,
MATCH($A197,'Productivity Dump'!$A$4:$A$500,0),
MATCH(J$2,'Productivity Dump'!$E$3:$AJ$3,0)
),
IF(J$3="Attendance",
INDEX('Attendance Dump'!$E$2:$AI$400,
MATCH($A197,'Attendance Dump'!$B$2:$B$400,0),
MATCH(J$2,'Attendance Dump'!$E$1:$AI$1,0)
),
INDEX('Active Hour''s Dump'!$D$3:$AH$337,
MATCH($C197,'Active Hour''s Dump'!$A$3:$A$337,0),
MATCH(J$2,'Active Hour''s Dump'!$D$2:$AH$2,0)
))),"")</f>
        <v>5.75</v>
      </c>
      <c r="K197" s="13">
        <f>_xlfn.IFNA(IF(K$3="Productivity",
INDEX('Productivity Dump'!$E$4:$AJ$500,
MATCH($A197,'Productivity Dump'!$A$4:$A$500,0),
MATCH(K$2,'Productivity Dump'!$E$3:$AJ$3,0)
),
IF(K$3="Attendance",
INDEX('Attendance Dump'!$E$2:$AI$400,
MATCH($A197,'Attendance Dump'!$B$2:$B$400,0),
MATCH(K$2,'Attendance Dump'!$E$1:$AI$1,0)
),
INDEX('Active Hour''s Dump'!$D$3:$AH$337,
MATCH($C197,'Active Hour''s Dump'!$A$3:$A$337,0),
MATCH(K$2,'Active Hour''s Dump'!$D$2:$AH$2,0)
))),"")</f>
        <v>1035.8869999999997</v>
      </c>
      <c r="L197" s="13" t="str">
        <f>_xlfn.IFNA(IF(L$3="Productivity",
INDEX('Productivity Dump'!$E$4:$AJ$500,
MATCH($A197,'Productivity Dump'!$A$4:$A$500,0),
MATCH(L$2,'Productivity Dump'!$E$3:$AJ$3,0)
),
IF(L$3="Attendance",
INDEX('Attendance Dump'!$E$2:$AI$400,
MATCH($A197,'Attendance Dump'!$B$2:$B$400,0),
MATCH(L$2,'Attendance Dump'!$E$1:$AI$1,0)
),
INDEX('Active Hour''s Dump'!$D$3:$AH$337,
MATCH($C197,'Active Hour''s Dump'!$A$3:$A$337,0),
MATCH(L$2,'Active Hour''s Dump'!$D$2:$AH$2,0)
))),"")</f>
        <v>P</v>
      </c>
      <c r="M197" s="54">
        <f>_xlfn.IFNA(IF(M$3="Productivity",
INDEX('Productivity Dump'!$E$4:$AJ$500,
MATCH($A197,'Productivity Dump'!$A$4:$A$500,0),
MATCH(M$2,'Productivity Dump'!$E$3:$AJ$3,0)
),
IF(M$3="Attendance",
INDEX('Attendance Dump'!$E$2:$AI$400,
MATCH($A197,'Attendance Dump'!$B$2:$B$400,0),
MATCH(M$2,'Attendance Dump'!$E$1:$AI$1,0)
),
INDEX('Active Hour''s Dump'!$D$3:$AH$337,
MATCH($C197,'Active Hour''s Dump'!$A$3:$A$337,0),
MATCH(M$2,'Active Hour''s Dump'!$D$2:$AH$2,0)
))),"")</f>
        <v>5.5833333333333304</v>
      </c>
      <c r="N197" s="13">
        <f>_xlfn.IFNA(IF(N$3="Productivity",
INDEX('Productivity Dump'!$E$4:$AJ$500,
MATCH($A197,'Productivity Dump'!$A$4:$A$500,0),
MATCH(N$2,'Productivity Dump'!$E$3:$AJ$3,0)
),
IF(N$3="Attendance",
INDEX('Attendance Dump'!$E$2:$AI$400,
MATCH($A197,'Attendance Dump'!$B$2:$B$400,0),
MATCH(N$2,'Attendance Dump'!$E$1:$AI$1,0)
),
INDEX('Active Hour''s Dump'!$D$3:$AH$337,
MATCH($C197,'Active Hour''s Dump'!$A$3:$A$337,0),
MATCH(N$2,'Active Hour''s Dump'!$D$2:$AH$2,0)
))),"")</f>
        <v>848.73199999999997</v>
      </c>
      <c r="O197" s="13" t="str">
        <f>_xlfn.IFNA(IF(O$3="Productivity",
INDEX('Productivity Dump'!$E$4:$AJ$500,
MATCH($A197,'Productivity Dump'!$A$4:$A$500,0),
MATCH(O$2,'Productivity Dump'!$E$3:$AJ$3,0)
),
IF(O$3="Attendance",
INDEX('Attendance Dump'!$E$2:$AI$400,
MATCH($A197,'Attendance Dump'!$B$2:$B$400,0),
MATCH(O$2,'Attendance Dump'!$E$1:$AI$1,0)
),
INDEX('Active Hour''s Dump'!$D$3:$AH$337,
MATCH($C197,'Active Hour''s Dump'!$A$3:$A$337,0),
MATCH(O$2,'Active Hour''s Dump'!$D$2:$AH$2,0)
))),"")</f>
        <v>P</v>
      </c>
      <c r="P197" s="54">
        <f>_xlfn.IFNA(IF(P$3="Productivity",
INDEX('Productivity Dump'!$E$4:$AJ$500,
MATCH($A197,'Productivity Dump'!$A$4:$A$500,0),
MATCH(P$2,'Productivity Dump'!$E$3:$AJ$3,0)
),
IF(P$3="Attendance",
INDEX('Attendance Dump'!$E$2:$AI$400,
MATCH($A197,'Attendance Dump'!$B$2:$B$400,0),
MATCH(P$2,'Attendance Dump'!$E$1:$AI$1,0)
),
INDEX('Active Hour''s Dump'!$D$3:$AH$337,
MATCH($C197,'Active Hour''s Dump'!$A$3:$A$337,0),
MATCH(P$2,'Active Hour''s Dump'!$D$2:$AH$2,0)
))),"")</f>
        <v>4.8333333333333304</v>
      </c>
      <c r="Q197" s="13">
        <f>_xlfn.IFNA(IF(Q$3="Productivity",
INDEX('Productivity Dump'!$E$4:$AJ$500,
MATCH($A197,'Productivity Dump'!$A$4:$A$500,0),
MATCH(Q$2,'Productivity Dump'!$E$3:$AJ$3,0)
),
IF(Q$3="Attendance",
INDEX('Attendance Dump'!$E$2:$AI$400,
MATCH($A197,'Attendance Dump'!$B$2:$B$400,0),
MATCH(Q$2,'Attendance Dump'!$E$1:$AI$1,0)
),
INDEX('Active Hour''s Dump'!$D$3:$AH$337,
MATCH($C197,'Active Hour''s Dump'!$A$3:$A$337,0),
MATCH(Q$2,'Active Hour''s Dump'!$D$2:$AH$2,0)
))),"")</f>
        <v>0</v>
      </c>
      <c r="R197" s="13" t="str">
        <f>_xlfn.IFNA(IF(R$3="Productivity",
INDEX('Productivity Dump'!$E$4:$AJ$500,
MATCH($A197,'Productivity Dump'!$A$4:$A$500,0),
MATCH(R$2,'Productivity Dump'!$E$3:$AJ$3,0)
),
IF(R$3="Attendance",
INDEX('Attendance Dump'!$E$2:$AI$400,
MATCH($A197,'Attendance Dump'!$B$2:$B$400,0),
MATCH(R$2,'Attendance Dump'!$E$1:$AI$1,0)
),
INDEX('Active Hour''s Dump'!$D$3:$AH$337,
MATCH($C197,'Active Hour''s Dump'!$A$3:$A$337,0),
MATCH(R$2,'Active Hour''s Dump'!$D$2:$AH$2,0)
))),"")</f>
        <v>WO</v>
      </c>
      <c r="S197" s="54">
        <f>_xlfn.IFNA(IF(S$3="Productivity",
INDEX('Productivity Dump'!$E$4:$AJ$500,
MATCH($A197,'Productivity Dump'!$A$4:$A$500,0),
MATCH(S$2,'Productivity Dump'!$E$3:$AJ$3,0)
),
IF(S$3="Attendance",
INDEX('Attendance Dump'!$E$2:$AI$400,
MATCH($A197,'Attendance Dump'!$B$2:$B$400,0),
MATCH(S$2,'Attendance Dump'!$E$1:$AI$1,0)
),
INDEX('Active Hour''s Dump'!$D$3:$AH$337,
MATCH($C197,'Active Hour''s Dump'!$A$3:$A$337,0),
MATCH(S$2,'Active Hour''s Dump'!$D$2:$AH$2,0)
))),"")</f>
        <v>0</v>
      </c>
      <c r="T197" s="13">
        <f>_xlfn.IFNA(IF(T$3="Productivity",
INDEX('Productivity Dump'!$E$4:$AJ$500,
MATCH($A197,'Productivity Dump'!$A$4:$A$500,0),
MATCH(T$2,'Productivity Dump'!$E$3:$AJ$3,0)
),
IF(T$3="Attendance",
INDEX('Attendance Dump'!$E$2:$AI$400,
MATCH($A197,'Attendance Dump'!$B$2:$B$400,0),
MATCH(T$2,'Attendance Dump'!$E$1:$AI$1,0)
),
INDEX('Active Hour''s Dump'!$D$3:$AH$337,
MATCH($C197,'Active Hour''s Dump'!$A$3:$A$337,0),
MATCH(T$2,'Active Hour''s Dump'!$D$2:$AH$2,0)
))),"")</f>
        <v>391.82299999999998</v>
      </c>
      <c r="U197" s="13" t="str">
        <f>_xlfn.IFNA(IF(U$3="Productivity",
INDEX('Productivity Dump'!$E$4:$AJ$500,
MATCH($A197,'Productivity Dump'!$A$4:$A$500,0),
MATCH(U$2,'Productivity Dump'!$E$3:$AJ$3,0)
),
IF(U$3="Attendance",
INDEX('Attendance Dump'!$E$2:$AI$400,
MATCH($A197,'Attendance Dump'!$B$2:$B$400,0),
MATCH(U$2,'Attendance Dump'!$E$1:$AI$1,0)
),
INDEX('Active Hour''s Dump'!$D$3:$AH$337,
MATCH($C197,'Active Hour''s Dump'!$A$3:$A$337,0),
MATCH(U$2,'Active Hour''s Dump'!$D$2:$AH$2,0)
))),"")</f>
        <v>P</v>
      </c>
      <c r="V197" s="54">
        <f>_xlfn.IFNA(IF(V$3="Productivity",
INDEX('Productivity Dump'!$E$4:$AJ$500,
MATCH($A197,'Productivity Dump'!$A$4:$A$500,0),
MATCH(V$2,'Productivity Dump'!$E$3:$AJ$3,0)
),
IF(V$3="Attendance",
INDEX('Attendance Dump'!$E$2:$AI$400,
MATCH($A197,'Attendance Dump'!$B$2:$B$400,0),
MATCH(V$2,'Attendance Dump'!$E$1:$AI$1,0)
),
INDEX('Active Hour''s Dump'!$D$3:$AH$337,
MATCH($C197,'Active Hour''s Dump'!$A$3:$A$337,0),
MATCH(V$2,'Active Hour''s Dump'!$D$2:$AH$2,0)
))),"")</f>
        <v>1.9166666666666701</v>
      </c>
      <c r="W197" s="13">
        <f>_xlfn.IFNA(IF(W$3="Productivity",
INDEX('Productivity Dump'!$E$4:$AJ$500,
MATCH($A197,'Productivity Dump'!$A$4:$A$500,0),
MATCH(W$2,'Productivity Dump'!$E$3:$AJ$3,0)
),
IF(W$3="Attendance",
INDEX('Attendance Dump'!$E$2:$AI$400,
MATCH($A197,'Attendance Dump'!$B$2:$B$400,0),
MATCH(W$2,'Attendance Dump'!$E$1:$AI$1,0)
),
INDEX('Active Hour''s Dump'!$D$3:$AH$337,
MATCH($C197,'Active Hour''s Dump'!$A$3:$A$337,0),
MATCH(W$2,'Active Hour''s Dump'!$D$2:$AH$2,0)
))),"")</f>
        <v>1029.259</v>
      </c>
      <c r="X197" s="13" t="str">
        <f>_xlfn.IFNA(IF(X$3="Productivity",
INDEX('Productivity Dump'!$E$4:$AJ$500,
MATCH($A197,'Productivity Dump'!$A$4:$A$500,0),
MATCH(X$2,'Productivity Dump'!$E$3:$AJ$3,0)
),
IF(X$3="Attendance",
INDEX('Attendance Dump'!$E$2:$AI$400,
MATCH($A197,'Attendance Dump'!$B$2:$B$400,0),
MATCH(X$2,'Attendance Dump'!$E$1:$AI$1,0)
),
INDEX('Active Hour''s Dump'!$D$3:$AH$337,
MATCH($C197,'Active Hour''s Dump'!$A$3:$A$337,0),
MATCH(X$2,'Active Hour''s Dump'!$D$2:$AH$2,0)
))),"")</f>
        <v>P</v>
      </c>
      <c r="Y197" s="54">
        <f>_xlfn.IFNA(IF(Y$3="Productivity",
INDEX('Productivity Dump'!$E$4:$AJ$500,
MATCH($A197,'Productivity Dump'!$A$4:$A$500,0),
MATCH(Y$2,'Productivity Dump'!$E$3:$AJ$3,0)
),
IF(Y$3="Attendance",
INDEX('Attendance Dump'!$E$2:$AI$400,
MATCH($A197,'Attendance Dump'!$B$2:$B$400,0),
MATCH(Y$2,'Attendance Dump'!$E$1:$AI$1,0)
),
INDEX('Active Hour''s Dump'!$D$3:$AH$337,
MATCH($C197,'Active Hour''s Dump'!$A$3:$A$337,0),
MATCH(Y$2,'Active Hour''s Dump'!$D$2:$AH$2,0)
))),"")</f>
        <v>0</v>
      </c>
      <c r="Z197" s="13">
        <f>_xlfn.IFNA(IF(Z$3="Productivity",
INDEX('Productivity Dump'!$E$4:$AJ$500,
MATCH($A197,'Productivity Dump'!$A$4:$A$500,0),
MATCH(Z$2,'Productivity Dump'!$E$3:$AJ$3,0)
),
IF(Z$3="Attendance",
INDEX('Attendance Dump'!$E$2:$AI$400,
MATCH($A197,'Attendance Dump'!$B$2:$B$400,0),
MATCH(Z$2,'Attendance Dump'!$E$1:$AI$1,0)
),
INDEX('Active Hour''s Dump'!$D$3:$AH$337,
MATCH($C197,'Active Hour''s Dump'!$A$3:$A$337,0),
MATCH(Z$2,'Active Hour''s Dump'!$D$2:$AH$2,0)
))),"")</f>
        <v>0</v>
      </c>
      <c r="AA197" s="13">
        <f>_xlfn.IFNA(IF(AA$3="Productivity",
INDEX('Productivity Dump'!$E$4:$AJ$500,
MATCH($A197,'Productivity Dump'!$A$4:$A$500,0),
MATCH(AA$2,'Productivity Dump'!$E$3:$AJ$3,0)
),
IF(AA$3="Attendance",
INDEX('Attendance Dump'!$E$2:$AI$400,
MATCH($A197,'Attendance Dump'!$B$2:$B$400,0),
MATCH(AA$2,'Attendance Dump'!$E$1:$AI$1,0)
),
INDEX('Active Hour''s Dump'!$D$3:$AH$337,
MATCH($C197,'Active Hour''s Dump'!$A$3:$A$337,0),
MATCH(AA$2,'Active Hour''s Dump'!$D$2:$AH$2,0)
))),"")</f>
        <v>0</v>
      </c>
      <c r="AB197" s="54">
        <f>_xlfn.IFNA(IF(AB$3="Productivity",
INDEX('Productivity Dump'!$E$4:$AJ$500,
MATCH($A197,'Productivity Dump'!$A$4:$A$500,0),
MATCH(AB$2,'Productivity Dump'!$E$3:$AJ$3,0)
),
IF(AB$3="Attendance",
INDEX('Attendance Dump'!$E$2:$AI$400,
MATCH($A197,'Attendance Dump'!$B$2:$B$400,0),
MATCH(AB$2,'Attendance Dump'!$E$1:$AI$1,0)
),
INDEX('Active Hour''s Dump'!$D$3:$AH$337,
MATCH($C197,'Active Hour''s Dump'!$A$3:$A$337,0),
MATCH(AB$2,'Active Hour''s Dump'!$D$2:$AH$2,0)
))),"")</f>
        <v>0</v>
      </c>
      <c r="AC197" s="13">
        <f>_xlfn.IFNA(IF(AC$3="Productivity",
INDEX('Productivity Dump'!$E$4:$AJ$500,
MATCH($A197,'Productivity Dump'!$A$4:$A$500,0),
MATCH(AC$2,'Productivity Dump'!$E$3:$AJ$3,0)
),
IF(AC$3="Attendance",
INDEX('Attendance Dump'!$E$2:$AI$400,
MATCH($A197,'Attendance Dump'!$B$2:$B$400,0),
MATCH(AC$2,'Attendance Dump'!$E$1:$AI$1,0)
),
INDEX('Active Hour''s Dump'!$D$3:$AH$337,
MATCH($C197,'Active Hour''s Dump'!$A$3:$A$337,0),
MATCH(AC$2,'Active Hour''s Dump'!$D$2:$AH$2,0)
))),"")</f>
        <v>0</v>
      </c>
      <c r="AD197" s="13">
        <f>_xlfn.IFNA(IF(AD$3="Productivity",
INDEX('Productivity Dump'!$E$4:$AJ$500,
MATCH($A197,'Productivity Dump'!$A$4:$A$500,0),
MATCH(AD$2,'Productivity Dump'!$E$3:$AJ$3,0)
),
IF(AD$3="Attendance",
INDEX('Attendance Dump'!$E$2:$AI$400,
MATCH($A197,'Attendance Dump'!$B$2:$B$400,0),
MATCH(AD$2,'Attendance Dump'!$E$1:$AI$1,0)
),
INDEX('Active Hour''s Dump'!$D$3:$AH$337,
MATCH($C197,'Active Hour''s Dump'!$A$3:$A$337,0),
MATCH(AD$2,'Active Hour''s Dump'!$D$2:$AH$2,0)
))),"")</f>
        <v>0</v>
      </c>
      <c r="AE197" s="54">
        <f>_xlfn.IFNA(IF(AE$3="Productivity",
INDEX('Productivity Dump'!$E$4:$AJ$500,
MATCH($A197,'Productivity Dump'!$A$4:$A$500,0),
MATCH(AE$2,'Productivity Dump'!$E$3:$AJ$3,0)
),
IF(AE$3="Attendance",
INDEX('Attendance Dump'!$E$2:$AI$400,
MATCH($A197,'Attendance Dump'!$B$2:$B$400,0),
MATCH(AE$2,'Attendance Dump'!$E$1:$AI$1,0)
),
INDEX('Active Hour''s Dump'!$D$3:$AH$337,
MATCH($C197,'Active Hour''s Dump'!$A$3:$A$337,0),
MATCH(AE$2,'Active Hour''s Dump'!$D$2:$AH$2,0)
))),"")</f>
        <v>0</v>
      </c>
      <c r="AF197" s="13">
        <f>_xlfn.IFNA(IF(AF$3="Productivity",
INDEX('Productivity Dump'!$E$4:$AJ$500,
MATCH($A197,'Productivity Dump'!$A$4:$A$500,0),
MATCH(AF$2,'Productivity Dump'!$E$3:$AJ$3,0)
),
IF(AF$3="Attendance",
INDEX('Attendance Dump'!$E$2:$AI$400,
MATCH($A197,'Attendance Dump'!$B$2:$B$400,0),
MATCH(AF$2,'Attendance Dump'!$E$1:$AI$1,0)
),
INDEX('Active Hour''s Dump'!$D$3:$AH$337,
MATCH($C197,'Active Hour''s Dump'!$A$3:$A$337,0),
MATCH(AF$2,'Active Hour''s Dump'!$D$2:$AH$2,0)
))),"")</f>
        <v>0</v>
      </c>
      <c r="AG197" s="13">
        <f>_xlfn.IFNA(IF(AG$3="Productivity",
INDEX('Productivity Dump'!$E$4:$AJ$500,
MATCH($A197,'Productivity Dump'!$A$4:$A$500,0),
MATCH(AG$2,'Productivity Dump'!$E$3:$AJ$3,0)
),
IF(AG$3="Attendance",
INDEX('Attendance Dump'!$E$2:$AI$400,
MATCH($A197,'Attendance Dump'!$B$2:$B$400,0),
MATCH(AG$2,'Attendance Dump'!$E$1:$AI$1,0)
),
INDEX('Active Hour''s Dump'!$D$3:$AH$337,
MATCH($C197,'Active Hour''s Dump'!$A$3:$A$337,0),
MATCH(AG$2,'Active Hour''s Dump'!$D$2:$AH$2,0)
))),"")</f>
        <v>0</v>
      </c>
      <c r="AH197" s="54">
        <f>_xlfn.IFNA(IF(AH$3="Productivity",
INDEX('Productivity Dump'!$E$4:$AJ$500,
MATCH($A197,'Productivity Dump'!$A$4:$A$500,0),
MATCH(AH$2,'Productivity Dump'!$E$3:$AJ$3,0)
),
IF(AH$3="Attendance",
INDEX('Attendance Dump'!$E$2:$AI$400,
MATCH($A197,'Attendance Dump'!$B$2:$B$400,0),
MATCH(AH$2,'Attendance Dump'!$E$1:$AI$1,0)
),
INDEX('Active Hour''s Dump'!$D$3:$AH$337,
MATCH($C197,'Active Hour''s Dump'!$A$3:$A$337,0),
MATCH(AH$2,'Active Hour''s Dump'!$D$2:$AH$2,0)
))),"")</f>
        <v>0</v>
      </c>
      <c r="AI197" s="13">
        <f>_xlfn.IFNA(IF(AI$3="Productivity",
INDEX('Productivity Dump'!$E$4:$AJ$500,
MATCH($A197,'Productivity Dump'!$A$4:$A$500,0),
MATCH(AI$2,'Productivity Dump'!$E$3:$AJ$3,0)
),
IF(AI$3="Attendance",
INDEX('Attendance Dump'!$E$2:$AI$400,
MATCH($A197,'Attendance Dump'!$B$2:$B$400,0),
MATCH(AI$2,'Attendance Dump'!$E$1:$AI$1,0)
),
INDEX('Active Hour''s Dump'!$D$3:$AH$337,
MATCH($C197,'Active Hour''s Dump'!$A$3:$A$337,0),
MATCH(AI$2,'Active Hour''s Dump'!$D$2:$AH$2,0)
))),"")</f>
        <v>0</v>
      </c>
      <c r="AJ197" s="13">
        <f>_xlfn.IFNA(IF(AJ$3="Productivity",
INDEX('Productivity Dump'!$E$4:$AJ$500,
MATCH($A197,'Productivity Dump'!$A$4:$A$500,0),
MATCH(AJ$2,'Productivity Dump'!$E$3:$AJ$3,0)
),
IF(AJ$3="Attendance",
INDEX('Attendance Dump'!$E$2:$AI$400,
MATCH($A197,'Attendance Dump'!$B$2:$B$400,0),
MATCH(AJ$2,'Attendance Dump'!$E$1:$AI$1,0)
),
INDEX('Active Hour''s Dump'!$D$3:$AH$337,
MATCH($C197,'Active Hour''s Dump'!$A$3:$A$337,0),
MATCH(AJ$2,'Active Hour''s Dump'!$D$2:$AH$2,0)
))),"")</f>
        <v>0</v>
      </c>
      <c r="AK197" s="54">
        <f>_xlfn.IFNA(IF(AK$3="Productivity",
INDEX('Productivity Dump'!$E$4:$AJ$500,
MATCH($A197,'Productivity Dump'!$A$4:$A$500,0),
MATCH(AK$2,'Productivity Dump'!$E$3:$AJ$3,0)
),
IF(AK$3="Attendance",
INDEX('Attendance Dump'!$E$2:$AI$400,
MATCH($A197,'Attendance Dump'!$B$2:$B$400,0),
MATCH(AK$2,'Attendance Dump'!$E$1:$AI$1,0)
),
INDEX('Active Hour''s Dump'!$D$3:$AH$337,
MATCH($C197,'Active Hour''s Dump'!$A$3:$A$337,0),
MATCH(AK$2,'Active Hour''s Dump'!$D$2:$AH$2,0)
))),"")</f>
        <v>0</v>
      </c>
      <c r="AL197" s="13">
        <f>_xlfn.IFNA(IF(AL$3="Productivity",
INDEX('Productivity Dump'!$E$4:$AJ$500,
MATCH($A197,'Productivity Dump'!$A$4:$A$500,0),
MATCH(AL$2,'Productivity Dump'!$E$3:$AJ$3,0)
),
IF(AL$3="Attendance",
INDEX('Attendance Dump'!$E$2:$AI$400,
MATCH($A197,'Attendance Dump'!$B$2:$B$400,0),
MATCH(AL$2,'Attendance Dump'!$E$1:$AI$1,0)
),
INDEX('Active Hour''s Dump'!$D$3:$AH$337,
MATCH($C197,'Active Hour''s Dump'!$A$3:$A$337,0),
MATCH(AL$2,'Active Hour''s Dump'!$D$2:$AH$2,0)
))),"")</f>
        <v>0</v>
      </c>
      <c r="AM197" s="13">
        <f>_xlfn.IFNA(IF(AM$3="Productivity",
INDEX('Productivity Dump'!$E$4:$AJ$500,
MATCH($A197,'Productivity Dump'!$A$4:$A$500,0),
MATCH(AM$2,'Productivity Dump'!$E$3:$AJ$3,0)
),
IF(AM$3="Attendance",
INDEX('Attendance Dump'!$E$2:$AI$400,
MATCH($A197,'Attendance Dump'!$B$2:$B$400,0),
MATCH(AM$2,'Attendance Dump'!$E$1:$AI$1,0)
),
INDEX('Active Hour''s Dump'!$D$3:$AH$337,
MATCH($C197,'Active Hour''s Dump'!$A$3:$A$337,0),
MATCH(AM$2,'Active Hour''s Dump'!$D$2:$AH$2,0)
))),"")</f>
        <v>0</v>
      </c>
      <c r="AN197" s="54">
        <f>_xlfn.IFNA(IF(AN$3="Productivity",
INDEX('Productivity Dump'!$E$4:$AJ$500,
MATCH($A197,'Productivity Dump'!$A$4:$A$500,0),
MATCH(AN$2,'Productivity Dump'!$E$3:$AJ$3,0)
),
IF(AN$3="Attendance",
INDEX('Attendance Dump'!$E$2:$AI$400,
MATCH($A197,'Attendance Dump'!$B$2:$B$400,0),
MATCH(AN$2,'Attendance Dump'!$E$1:$AI$1,0)
),
INDEX('Active Hour''s Dump'!$D$3:$AH$337,
MATCH($C197,'Active Hour''s Dump'!$A$3:$A$337,0),
MATCH(AN$2,'Active Hour''s Dump'!$D$2:$AH$2,0)
))),"")</f>
        <v>0</v>
      </c>
      <c r="AO197" s="13">
        <f>_xlfn.IFNA(IF(AO$3="Productivity",
INDEX('Productivity Dump'!$E$4:$AJ$500,
MATCH($A197,'Productivity Dump'!$A$4:$A$500,0),
MATCH(AO$2,'Productivity Dump'!$E$3:$AJ$3,0)
),
IF(AO$3="Attendance",
INDEX('Attendance Dump'!$E$2:$AI$400,
MATCH($A197,'Attendance Dump'!$B$2:$B$400,0),
MATCH(AO$2,'Attendance Dump'!$E$1:$AI$1,0)
),
INDEX('Active Hour''s Dump'!$D$3:$AH$337,
MATCH($C197,'Active Hour''s Dump'!$A$3:$A$337,0),
MATCH(AO$2,'Active Hour''s Dump'!$D$2:$AH$2,0)
))),"")</f>
        <v>0</v>
      </c>
      <c r="AP197" s="13">
        <f>_xlfn.IFNA(IF(AP$3="Productivity",
INDEX('Productivity Dump'!$E$4:$AJ$500,
MATCH($A197,'Productivity Dump'!$A$4:$A$500,0),
MATCH(AP$2,'Productivity Dump'!$E$3:$AJ$3,0)
),
IF(AP$3="Attendance",
INDEX('Attendance Dump'!$E$2:$AI$400,
MATCH($A197,'Attendance Dump'!$B$2:$B$400,0),
MATCH(AP$2,'Attendance Dump'!$E$1:$AI$1,0)
),
INDEX('Active Hour''s Dump'!$D$3:$AH$337,
MATCH($C197,'Active Hour''s Dump'!$A$3:$A$337,0),
MATCH(AP$2,'Active Hour''s Dump'!$D$2:$AH$2,0)
))),"")</f>
        <v>0</v>
      </c>
      <c r="AQ197" s="54">
        <f>_xlfn.IFNA(IF(AQ$3="Productivity",
INDEX('Productivity Dump'!$E$4:$AJ$500,
MATCH($A197,'Productivity Dump'!$A$4:$A$500,0),
MATCH(AQ$2,'Productivity Dump'!$E$3:$AJ$3,0)
),
IF(AQ$3="Attendance",
INDEX('Attendance Dump'!$E$2:$AI$400,
MATCH($A197,'Attendance Dump'!$B$2:$B$400,0),
MATCH(AQ$2,'Attendance Dump'!$E$1:$AI$1,0)
),
INDEX('Active Hour''s Dump'!$D$3:$AH$337,
MATCH($C197,'Active Hour''s Dump'!$A$3:$A$337,0),
MATCH(AQ$2,'Active Hour''s Dump'!$D$2:$AH$2,0)
))),"")</f>
        <v>0</v>
      </c>
      <c r="AR197" s="13">
        <f>_xlfn.IFNA(IF(AR$3="Productivity",
INDEX('Productivity Dump'!$E$4:$AJ$500,
MATCH($A197,'Productivity Dump'!$A$4:$A$500,0),
MATCH(AR$2,'Productivity Dump'!$E$3:$AJ$3,0)
),
IF(AR$3="Attendance",
INDEX('Attendance Dump'!$E$2:$AI$400,
MATCH($A197,'Attendance Dump'!$B$2:$B$400,0),
MATCH(AR$2,'Attendance Dump'!$E$1:$AI$1,0)
),
INDEX('Active Hour''s Dump'!$D$3:$AH$337,
MATCH($C197,'Active Hour''s Dump'!$A$3:$A$337,0),
MATCH(AR$2,'Active Hour''s Dump'!$D$2:$AH$2,0)
))),"")</f>
        <v>0</v>
      </c>
      <c r="AS197" s="13">
        <f>_xlfn.IFNA(IF(AS$3="Productivity",
INDEX('Productivity Dump'!$E$4:$AJ$500,
MATCH($A197,'Productivity Dump'!$A$4:$A$500,0),
MATCH(AS$2,'Productivity Dump'!$E$3:$AJ$3,0)
),
IF(AS$3="Attendance",
INDEX('Attendance Dump'!$E$2:$AI$400,
MATCH($A197,'Attendance Dump'!$B$2:$B$400,0),
MATCH(AS$2,'Attendance Dump'!$E$1:$AI$1,0)
),
INDEX('Active Hour''s Dump'!$D$3:$AH$337,
MATCH($C197,'Active Hour''s Dump'!$A$3:$A$337,0),
MATCH(AS$2,'Active Hour''s Dump'!$D$2:$AH$2,0)
))),"")</f>
        <v>0</v>
      </c>
      <c r="AT197" s="54">
        <f>_xlfn.IFNA(IF(AT$3="Productivity",
INDEX('Productivity Dump'!$E$4:$AJ$500,
MATCH($A197,'Productivity Dump'!$A$4:$A$500,0),
MATCH(AT$2,'Productivity Dump'!$E$3:$AJ$3,0)
),
IF(AT$3="Attendance",
INDEX('Attendance Dump'!$E$2:$AI$400,
MATCH($A197,'Attendance Dump'!$B$2:$B$400,0),
MATCH(AT$2,'Attendance Dump'!$E$1:$AI$1,0)
),
INDEX('Active Hour''s Dump'!$D$3:$AH$337,
MATCH($C197,'Active Hour''s Dump'!$A$3:$A$337,0),
MATCH(AT$2,'Active Hour''s Dump'!$D$2:$AH$2,0)
))),"")</f>
        <v>0</v>
      </c>
      <c r="AU197" s="13">
        <f>_xlfn.IFNA(IF(AU$3="Productivity",
INDEX('Productivity Dump'!$E$4:$AJ$500,
MATCH($A197,'Productivity Dump'!$A$4:$A$500,0),
MATCH(AU$2,'Productivity Dump'!$E$3:$AJ$3,0)
),
IF(AU$3="Attendance",
INDEX('Attendance Dump'!$E$2:$AI$400,
MATCH($A197,'Attendance Dump'!$B$2:$B$400,0),
MATCH(AU$2,'Attendance Dump'!$E$1:$AI$1,0)
),
INDEX('Active Hour''s Dump'!$D$3:$AH$337,
MATCH($C197,'Active Hour''s Dump'!$A$3:$A$337,0),
MATCH(AU$2,'Active Hour''s Dump'!$D$2:$AH$2,0)
))),"")</f>
        <v>0</v>
      </c>
      <c r="AV197" s="13">
        <f>_xlfn.IFNA(IF(AV$3="Productivity",
INDEX('Productivity Dump'!$E$4:$AJ$500,
MATCH($A197,'Productivity Dump'!$A$4:$A$500,0),
MATCH(AV$2,'Productivity Dump'!$E$3:$AJ$3,0)
),
IF(AV$3="Attendance",
INDEX('Attendance Dump'!$E$2:$AI$400,
MATCH($A197,'Attendance Dump'!$B$2:$B$400,0),
MATCH(AV$2,'Attendance Dump'!$E$1:$AI$1,0)
),
INDEX('Active Hour''s Dump'!$D$3:$AH$337,
MATCH($C197,'Active Hour''s Dump'!$A$3:$A$337,0),
MATCH(AV$2,'Active Hour''s Dump'!$D$2:$AH$2,0)
))),"")</f>
        <v>0</v>
      </c>
      <c r="AW197" s="54">
        <f>_xlfn.IFNA(IF(AW$3="Productivity",
INDEX('Productivity Dump'!$E$4:$AJ$500,
MATCH($A197,'Productivity Dump'!$A$4:$A$500,0),
MATCH(AW$2,'Productivity Dump'!$E$3:$AJ$3,0)
),
IF(AW$3="Attendance",
INDEX('Attendance Dump'!$E$2:$AI$400,
MATCH($A197,'Attendance Dump'!$B$2:$B$400,0),
MATCH(AW$2,'Attendance Dump'!$E$1:$AI$1,0)
),
INDEX('Active Hour''s Dump'!$D$3:$AH$337,
MATCH($C197,'Active Hour''s Dump'!$A$3:$A$337,0),
MATCH(AW$2,'Active Hour''s Dump'!$D$2:$AH$2,0)
))),"")</f>
        <v>0</v>
      </c>
      <c r="AX197" s="13">
        <f>_xlfn.IFNA(IF(AX$3="Productivity",
INDEX('Productivity Dump'!$E$4:$AJ$500,
MATCH($A197,'Productivity Dump'!$A$4:$A$500,0),
MATCH(AX$2,'Productivity Dump'!$E$3:$AJ$3,0)
),
IF(AX$3="Attendance",
INDEX('Attendance Dump'!$E$2:$AI$400,
MATCH($A197,'Attendance Dump'!$B$2:$B$400,0),
MATCH(AX$2,'Attendance Dump'!$E$1:$AI$1,0)
),
INDEX('Active Hour''s Dump'!$D$3:$AH$337,
MATCH($C197,'Active Hour''s Dump'!$A$3:$A$337,0),
MATCH(AX$2,'Active Hour''s Dump'!$D$2:$AH$2,0)
))),"")</f>
        <v>0</v>
      </c>
      <c r="AY197" s="13">
        <f>_xlfn.IFNA(IF(AY$3="Productivity",
INDEX('Productivity Dump'!$E$4:$AJ$500,
MATCH($A197,'Productivity Dump'!$A$4:$A$500,0),
MATCH(AY$2,'Productivity Dump'!$E$3:$AJ$3,0)
),
IF(AY$3="Attendance",
INDEX('Attendance Dump'!$E$2:$AI$400,
MATCH($A197,'Attendance Dump'!$B$2:$B$400,0),
MATCH(AY$2,'Attendance Dump'!$E$1:$AI$1,0)
),
INDEX('Active Hour''s Dump'!$D$3:$AH$337,
MATCH($C197,'Active Hour''s Dump'!$A$3:$A$337,0),
MATCH(AY$2,'Active Hour''s Dump'!$D$2:$AH$2,0)
))),"")</f>
        <v>0</v>
      </c>
      <c r="AZ197" s="54">
        <f>_xlfn.IFNA(IF(AZ$3="Productivity",
INDEX('Productivity Dump'!$E$4:$AJ$500,
MATCH($A197,'Productivity Dump'!$A$4:$A$500,0),
MATCH(AZ$2,'Productivity Dump'!$E$3:$AJ$3,0)
),
IF(AZ$3="Attendance",
INDEX('Attendance Dump'!$E$2:$AI$400,
MATCH($A197,'Attendance Dump'!$B$2:$B$400,0),
MATCH(AZ$2,'Attendance Dump'!$E$1:$AI$1,0)
),
INDEX('Active Hour''s Dump'!$D$3:$AH$337,
MATCH($C197,'Active Hour''s Dump'!$A$3:$A$337,0),
MATCH(AZ$2,'Active Hour''s Dump'!$D$2:$AH$2,0)
))),"")</f>
        <v>0</v>
      </c>
      <c r="BA197" s="13">
        <f>_xlfn.IFNA(IF(BA$3="Productivity",
INDEX('Productivity Dump'!$E$4:$AJ$500,
MATCH($A197,'Productivity Dump'!$A$4:$A$500,0),
MATCH(BA$2,'Productivity Dump'!$E$3:$AJ$3,0)
),
IF(BA$3="Attendance",
INDEX('Attendance Dump'!$E$2:$AI$400,
MATCH($A197,'Attendance Dump'!$B$2:$B$400,0),
MATCH(BA$2,'Attendance Dump'!$E$1:$AI$1,0)
),
INDEX('Active Hour''s Dump'!$D$3:$AH$337,
MATCH($C197,'Active Hour''s Dump'!$A$3:$A$337,0),
MATCH(BA$2,'Active Hour''s Dump'!$D$2:$AH$2,0)
))),"")</f>
        <v>0</v>
      </c>
      <c r="BB197" s="13">
        <f>_xlfn.IFNA(IF(BB$3="Productivity",
INDEX('Productivity Dump'!$E$4:$AJ$500,
MATCH($A197,'Productivity Dump'!$A$4:$A$500,0),
MATCH(BB$2,'Productivity Dump'!$E$3:$AJ$3,0)
),
IF(BB$3="Attendance",
INDEX('Attendance Dump'!$E$2:$AI$400,
MATCH($A197,'Attendance Dump'!$B$2:$B$400,0),
MATCH(BB$2,'Attendance Dump'!$E$1:$AI$1,0)
),
INDEX('Active Hour''s Dump'!$D$3:$AH$337,
MATCH($C197,'Active Hour''s Dump'!$A$3:$A$337,0),
MATCH(BB$2,'Active Hour''s Dump'!$D$2:$AH$2,0)
))),"")</f>
        <v>0</v>
      </c>
      <c r="BC197" s="54">
        <f>_xlfn.IFNA(IF(BC$3="Productivity",
INDEX('Productivity Dump'!$E$4:$AJ$500,
MATCH($A197,'Productivity Dump'!$A$4:$A$500,0),
MATCH(BC$2,'Productivity Dump'!$E$3:$AJ$3,0)
),
IF(BC$3="Attendance",
INDEX('Attendance Dump'!$E$2:$AI$400,
MATCH($A197,'Attendance Dump'!$B$2:$B$400,0),
MATCH(BC$2,'Attendance Dump'!$E$1:$AI$1,0)
),
INDEX('Active Hour''s Dump'!$D$3:$AH$337,
MATCH($C197,'Active Hour''s Dump'!$A$3:$A$337,0),
MATCH(BC$2,'Active Hour''s Dump'!$D$2:$AH$2,0)
))),"")</f>
        <v>0</v>
      </c>
      <c r="BD197" s="13">
        <f>_xlfn.IFNA(IF(BD$3="Productivity",
INDEX('Productivity Dump'!$E$4:$AJ$500,
MATCH($A197,'Productivity Dump'!$A$4:$A$500,0),
MATCH(BD$2,'Productivity Dump'!$E$3:$AJ$3,0)
),
IF(BD$3="Attendance",
INDEX('Attendance Dump'!$E$2:$AI$400,
MATCH($A197,'Attendance Dump'!$B$2:$B$400,0),
MATCH(BD$2,'Attendance Dump'!$E$1:$AI$1,0)
),
INDEX('Active Hour''s Dump'!$D$3:$AH$337,
MATCH($C197,'Active Hour''s Dump'!$A$3:$A$337,0),
MATCH(BD$2,'Active Hour''s Dump'!$D$2:$AH$2,0)
))),"")</f>
        <v>0</v>
      </c>
      <c r="BE197" s="13">
        <f>_xlfn.IFNA(IF(BE$3="Productivity",
INDEX('Productivity Dump'!$E$4:$AJ$500,
MATCH($A197,'Productivity Dump'!$A$4:$A$500,0),
MATCH(BE$2,'Productivity Dump'!$E$3:$AJ$3,0)
),
IF(BE$3="Attendance",
INDEX('Attendance Dump'!$E$2:$AI$400,
MATCH($A197,'Attendance Dump'!$B$2:$B$400,0),
MATCH(BE$2,'Attendance Dump'!$E$1:$AI$1,0)
),
INDEX('Active Hour''s Dump'!$D$3:$AH$337,
MATCH($C197,'Active Hour''s Dump'!$A$3:$A$337,0),
MATCH(BE$2,'Active Hour''s Dump'!$D$2:$AH$2,0)
))),"")</f>
        <v>0</v>
      </c>
      <c r="BF197" s="54">
        <f>_xlfn.IFNA(IF(BF$3="Productivity",
INDEX('Productivity Dump'!$E$4:$AJ$500,
MATCH($A197,'Productivity Dump'!$A$4:$A$500,0),
MATCH(BF$2,'Productivity Dump'!$E$3:$AJ$3,0)
),
IF(BF$3="Attendance",
INDEX('Attendance Dump'!$E$2:$AI$400,
MATCH($A197,'Attendance Dump'!$B$2:$B$400,0),
MATCH(BF$2,'Attendance Dump'!$E$1:$AI$1,0)
),
INDEX('Active Hour''s Dump'!$D$3:$AH$337,
MATCH($C197,'Active Hour''s Dump'!$A$3:$A$337,0),
MATCH(BF$2,'Active Hour''s Dump'!$D$2:$AH$2,0)
))),"")</f>
        <v>0</v>
      </c>
      <c r="BG197" s="13">
        <f>_xlfn.IFNA(IF(BG$3="Productivity",
INDEX('Productivity Dump'!$E$4:$AJ$500,
MATCH($A197,'Productivity Dump'!$A$4:$A$500,0),
MATCH(BG$2,'Productivity Dump'!$E$3:$AJ$3,0)
),
IF(BG$3="Attendance",
INDEX('Attendance Dump'!$E$2:$AI$400,
MATCH($A197,'Attendance Dump'!$B$2:$B$400,0),
MATCH(BG$2,'Attendance Dump'!$E$1:$AI$1,0)
),
INDEX('Active Hour''s Dump'!$D$3:$AH$337,
MATCH($C197,'Active Hour''s Dump'!$A$3:$A$337,0),
MATCH(BG$2,'Active Hour''s Dump'!$D$2:$AH$2,0)
))),"")</f>
        <v>0</v>
      </c>
      <c r="BH197" s="13">
        <f>_xlfn.IFNA(IF(BH$3="Productivity",
INDEX('Productivity Dump'!$E$4:$AJ$500,
MATCH($A197,'Productivity Dump'!$A$4:$A$500,0),
MATCH(BH$2,'Productivity Dump'!$E$3:$AJ$3,0)
),
IF(BH$3="Attendance",
INDEX('Attendance Dump'!$E$2:$AI$400,
MATCH($A197,'Attendance Dump'!$B$2:$B$400,0),
MATCH(BH$2,'Attendance Dump'!$E$1:$AI$1,0)
),
INDEX('Active Hour''s Dump'!$D$3:$AH$337,
MATCH($C197,'Active Hour''s Dump'!$A$3:$A$337,0),
MATCH(BH$2,'Active Hour''s Dump'!$D$2:$AH$2,0)
))),"")</f>
        <v>0</v>
      </c>
      <c r="BI197" s="54">
        <f>_xlfn.IFNA(IF(BI$3="Productivity",
INDEX('Productivity Dump'!$E$4:$AJ$500,
MATCH($A197,'Productivity Dump'!$A$4:$A$500,0),
MATCH(BI$2,'Productivity Dump'!$E$3:$AJ$3,0)
),
IF(BI$3="Attendance",
INDEX('Attendance Dump'!$E$2:$AI$400,
MATCH($A197,'Attendance Dump'!$B$2:$B$400,0),
MATCH(BI$2,'Attendance Dump'!$E$1:$AI$1,0)
),
INDEX('Active Hour''s Dump'!$D$3:$AH$337,
MATCH($C197,'Active Hour''s Dump'!$A$3:$A$337,0),
MATCH(BI$2,'Active Hour''s Dump'!$D$2:$AH$2,0)
))),"")</f>
        <v>0</v>
      </c>
      <c r="BJ197" s="13">
        <f>_xlfn.IFNA(IF(BJ$3="Productivity",
INDEX('Productivity Dump'!$E$4:$AJ$500,
MATCH($A197,'Productivity Dump'!$A$4:$A$500,0),
MATCH(BJ$2,'Productivity Dump'!$E$3:$AJ$3,0)
),
IF(BJ$3="Attendance",
INDEX('Attendance Dump'!$E$2:$AI$400,
MATCH($A197,'Attendance Dump'!$B$2:$B$400,0),
MATCH(BJ$2,'Attendance Dump'!$E$1:$AI$1,0)
),
INDEX('Active Hour''s Dump'!$D$3:$AH$337,
MATCH($C197,'Active Hour''s Dump'!$A$3:$A$337,0),
MATCH(BJ$2,'Active Hour''s Dump'!$D$2:$AH$2,0)
))),"")</f>
        <v>0</v>
      </c>
      <c r="BK197" s="13">
        <f>_xlfn.IFNA(IF(BK$3="Productivity",
INDEX('Productivity Dump'!$E$4:$AJ$500,
MATCH($A197,'Productivity Dump'!$A$4:$A$500,0),
MATCH(BK$2,'Productivity Dump'!$E$3:$AJ$3,0)
),
IF(BK$3="Attendance",
INDEX('Attendance Dump'!$E$2:$AI$400,
MATCH($A197,'Attendance Dump'!$B$2:$B$400,0),
MATCH(BK$2,'Attendance Dump'!$E$1:$AI$1,0)
),
INDEX('Active Hour''s Dump'!$D$3:$AH$337,
MATCH($C197,'Active Hour''s Dump'!$A$3:$A$337,0),
MATCH(BK$2,'Active Hour''s Dump'!$D$2:$AH$2,0)
))),"")</f>
        <v>0</v>
      </c>
      <c r="BL197" s="54">
        <f>_xlfn.IFNA(IF(BL$3="Productivity",
INDEX('Productivity Dump'!$E$4:$AJ$500,
MATCH($A197,'Productivity Dump'!$A$4:$A$500,0),
MATCH(BL$2,'Productivity Dump'!$E$3:$AJ$3,0)
),
IF(BL$3="Attendance",
INDEX('Attendance Dump'!$E$2:$AI$400,
MATCH($A197,'Attendance Dump'!$B$2:$B$400,0),
MATCH(BL$2,'Attendance Dump'!$E$1:$AI$1,0)
),
INDEX('Active Hour''s Dump'!$D$3:$AH$337,
MATCH($C197,'Active Hour''s Dump'!$A$3:$A$337,0),
MATCH(BL$2,'Active Hour''s Dump'!$D$2:$AH$2,0)
))),"")</f>
        <v>0</v>
      </c>
      <c r="BM197" s="13">
        <f>_xlfn.IFNA(IF(BM$3="Productivity",
INDEX('Productivity Dump'!$E$4:$AJ$500,
MATCH($A197,'Productivity Dump'!$A$4:$A$500,0),
MATCH(BM$2,'Productivity Dump'!$E$3:$AJ$3,0)
),
IF(BM$3="Attendance",
INDEX('Attendance Dump'!$E$2:$AI$400,
MATCH($A197,'Attendance Dump'!$B$2:$B$400,0),
MATCH(BM$2,'Attendance Dump'!$E$1:$AI$1,0)
),
INDEX('Active Hour''s Dump'!$D$3:$AH$337,
MATCH($C197,'Active Hour''s Dump'!$A$3:$A$337,0),
MATCH(BM$2,'Active Hour''s Dump'!$D$2:$AH$2,0)
))),"")</f>
        <v>0</v>
      </c>
      <c r="BN197" s="13">
        <f>_xlfn.IFNA(IF(BN$3="Productivity",
INDEX('Productivity Dump'!$E$4:$AJ$500,
MATCH($A197,'Productivity Dump'!$A$4:$A$500,0),
MATCH(BN$2,'Productivity Dump'!$E$3:$AJ$3,0)
),
IF(BN$3="Attendance",
INDEX('Attendance Dump'!$E$2:$AI$400,
MATCH($A197,'Attendance Dump'!$B$2:$B$400,0),
MATCH(BN$2,'Attendance Dump'!$E$1:$AI$1,0)
),
INDEX('Active Hour''s Dump'!$D$3:$AH$337,
MATCH($C197,'Active Hour''s Dump'!$A$3:$A$337,0),
MATCH(BN$2,'Active Hour''s Dump'!$D$2:$AH$2,0)
))),"")</f>
        <v>0</v>
      </c>
      <c r="BO197" s="54">
        <f>_xlfn.IFNA(IF(BO$3="Productivity",
INDEX('Productivity Dump'!$E$4:$AJ$500,
MATCH($A197,'Productivity Dump'!$A$4:$A$500,0),
MATCH(BO$2,'Productivity Dump'!$E$3:$AJ$3,0)
),
IF(BO$3="Attendance",
INDEX('Attendance Dump'!$E$2:$AI$400,
MATCH($A197,'Attendance Dump'!$B$2:$B$400,0),
MATCH(BO$2,'Attendance Dump'!$E$1:$AI$1,0)
),
INDEX('Active Hour''s Dump'!$D$3:$AH$337,
MATCH($C197,'Active Hour''s Dump'!$A$3:$A$337,0),
MATCH(BO$2,'Active Hour''s Dump'!$D$2:$AH$2,0)
))),"")</f>
        <v>0</v>
      </c>
      <c r="BP197" s="13">
        <f>_xlfn.IFNA(IF(BP$3="Productivity",
INDEX('Productivity Dump'!$E$4:$AJ$500,
MATCH($A197,'Productivity Dump'!$A$4:$A$500,0),
MATCH(BP$2,'Productivity Dump'!$E$3:$AJ$3,0)
),
IF(BP$3="Attendance",
INDEX('Attendance Dump'!$E$2:$AI$400,
MATCH($A197,'Attendance Dump'!$B$2:$B$400,0),
MATCH(BP$2,'Attendance Dump'!$E$1:$AI$1,0)
),
INDEX('Active Hour''s Dump'!$D$3:$AH$337,
MATCH($C197,'Active Hour''s Dump'!$A$3:$A$337,0),
MATCH(BP$2,'Active Hour''s Dump'!$D$2:$AH$2,0)
))),"")</f>
        <v>0</v>
      </c>
      <c r="BQ197" s="13">
        <f>_xlfn.IFNA(IF(BQ$3="Productivity",
INDEX('Productivity Dump'!$E$4:$AJ$500,
MATCH($A197,'Productivity Dump'!$A$4:$A$500,0),
MATCH(BQ$2,'Productivity Dump'!$E$3:$AJ$3,0)
),
IF(BQ$3="Attendance",
INDEX('Attendance Dump'!$E$2:$AI$400,
MATCH($A197,'Attendance Dump'!$B$2:$B$400,0),
MATCH(BQ$2,'Attendance Dump'!$E$1:$AI$1,0)
),
INDEX('Active Hour''s Dump'!$D$3:$AH$337,
MATCH($C197,'Active Hour''s Dump'!$A$3:$A$337,0),
MATCH(BQ$2,'Active Hour''s Dump'!$D$2:$AH$2,0)
))),"")</f>
        <v>0</v>
      </c>
      <c r="BR197" s="54">
        <f>_xlfn.IFNA(IF(BR$3="Productivity",
INDEX('Productivity Dump'!$E$4:$AJ$500,
MATCH($A197,'Productivity Dump'!$A$4:$A$500,0),
MATCH(BR$2,'Productivity Dump'!$E$3:$AJ$3,0)
),
IF(BR$3="Attendance",
INDEX('Attendance Dump'!$E$2:$AI$400,
MATCH($A197,'Attendance Dump'!$B$2:$B$400,0),
MATCH(BR$2,'Attendance Dump'!$E$1:$AI$1,0)
),
INDEX('Active Hour''s Dump'!$D$3:$AH$337,
MATCH($C197,'Active Hour''s Dump'!$A$3:$A$337,0),
MATCH(BR$2,'Active Hour''s Dump'!$D$2:$AH$2,0)
))),"")</f>
        <v>0</v>
      </c>
      <c r="BS197" s="13">
        <f>_xlfn.IFNA(IF(BS$3="Productivity",
INDEX('Productivity Dump'!$E$4:$AJ$500,
MATCH($A197,'Productivity Dump'!$A$4:$A$500,0),
MATCH(BS$2,'Productivity Dump'!$E$3:$AJ$3,0)
),
IF(BS$3="Attendance",
INDEX('Attendance Dump'!$E$2:$AI$400,
MATCH($A197,'Attendance Dump'!$B$2:$B$400,0),
MATCH(BS$2,'Attendance Dump'!$E$1:$AI$1,0)
),
INDEX('Active Hour''s Dump'!$D$3:$AH$337,
MATCH($C197,'Active Hour''s Dump'!$A$3:$A$337,0),
MATCH(BS$2,'Active Hour''s Dump'!$D$2:$AH$2,0)
))),"")</f>
        <v>0</v>
      </c>
      <c r="BT197" s="13">
        <f>_xlfn.IFNA(IF(BT$3="Productivity",
INDEX('Productivity Dump'!$E$4:$AJ$500,
MATCH($A197,'Productivity Dump'!$A$4:$A$500,0),
MATCH(BT$2,'Productivity Dump'!$E$3:$AJ$3,0)
),
IF(BT$3="Attendance",
INDEX('Attendance Dump'!$E$2:$AI$400,
MATCH($A197,'Attendance Dump'!$B$2:$B$400,0),
MATCH(BT$2,'Attendance Dump'!$E$1:$AI$1,0)
),
INDEX('Active Hour''s Dump'!$D$3:$AH$337,
MATCH($C197,'Active Hour''s Dump'!$A$3:$A$337,0),
MATCH(BT$2,'Active Hour''s Dump'!$D$2:$AH$2,0)
))),"")</f>
        <v>0</v>
      </c>
      <c r="BU197" s="54">
        <f>_xlfn.IFNA(IF(BU$3="Productivity",
INDEX('Productivity Dump'!$E$4:$AJ$500,
MATCH($A197,'Productivity Dump'!$A$4:$A$500,0),
MATCH(BU$2,'Productivity Dump'!$E$3:$AJ$3,0)
),
IF(BU$3="Attendance",
INDEX('Attendance Dump'!$E$2:$AI$400,
MATCH($A197,'Attendance Dump'!$B$2:$B$400,0),
MATCH(BU$2,'Attendance Dump'!$E$1:$AI$1,0)
),
INDEX('Active Hour''s Dump'!$D$3:$AH$337,
MATCH($C197,'Active Hour''s Dump'!$A$3:$A$337,0),
MATCH(BU$2,'Active Hour''s Dump'!$D$2:$AH$2,0)
))),"")</f>
        <v>0</v>
      </c>
      <c r="BV197" s="13">
        <f>_xlfn.IFNA(IF(BV$3="Productivity",
INDEX('Productivity Dump'!$E$4:$AJ$500,
MATCH($A197,'Productivity Dump'!$A$4:$A$500,0),
MATCH(BV$2,'Productivity Dump'!$E$3:$AJ$3,0)
),
IF(BV$3="Attendance",
INDEX('Attendance Dump'!$E$2:$AI$400,
MATCH($A197,'Attendance Dump'!$B$2:$B$400,0),
MATCH(BV$2,'Attendance Dump'!$E$1:$AI$1,0)
),
INDEX('Active Hour''s Dump'!$D$3:$AH$337,
MATCH($C197,'Active Hour''s Dump'!$A$3:$A$337,0),
MATCH(BV$2,'Active Hour''s Dump'!$D$2:$AH$2,0)
))),"")</f>
        <v>0</v>
      </c>
      <c r="BW197" s="13">
        <f>_xlfn.IFNA(IF(BW$3="Productivity",
INDEX('Productivity Dump'!$E$4:$AJ$500,
MATCH($A197,'Productivity Dump'!$A$4:$A$500,0),
MATCH(BW$2,'Productivity Dump'!$E$3:$AJ$3,0)
),
IF(BW$3="Attendance",
INDEX('Attendance Dump'!$E$2:$AI$400,
MATCH($A197,'Attendance Dump'!$B$2:$B$400,0),
MATCH(BW$2,'Attendance Dump'!$E$1:$AI$1,0)
),
INDEX('Active Hour''s Dump'!$D$3:$AH$337,
MATCH($C197,'Active Hour''s Dump'!$A$3:$A$337,0),
MATCH(BW$2,'Active Hour''s Dump'!$D$2:$AH$2,0)
))),"")</f>
        <v>0</v>
      </c>
      <c r="BX197" s="54">
        <f>_xlfn.IFNA(IF(BX$3="Productivity",
INDEX('Productivity Dump'!$E$4:$AJ$500,
MATCH($A197,'Productivity Dump'!$A$4:$A$500,0),
MATCH(BX$2,'Productivity Dump'!$E$3:$AJ$3,0)
),
IF(BX$3="Attendance",
INDEX('Attendance Dump'!$E$2:$AI$400,
MATCH($A197,'Attendance Dump'!$B$2:$B$400,0),
MATCH(BX$2,'Attendance Dump'!$E$1:$AI$1,0)
),
INDEX('Active Hour''s Dump'!$D$3:$AH$337,
MATCH($C197,'Active Hour''s Dump'!$A$3:$A$337,0),
MATCH(BX$2,'Active Hour''s Dump'!$D$2:$AH$2,0)
))),"")</f>
        <v>0</v>
      </c>
      <c r="BY197" s="13">
        <f>_xlfn.IFNA(IF(BY$3="Productivity",
INDEX('Productivity Dump'!$E$4:$AJ$500,
MATCH($A197,'Productivity Dump'!$A$4:$A$500,0),
MATCH(BY$2,'Productivity Dump'!$E$3:$AJ$3,0)
),
IF(BY$3="Attendance",
INDEX('Attendance Dump'!$E$2:$AI$400,
MATCH($A197,'Attendance Dump'!$B$2:$B$400,0),
MATCH(BY$2,'Attendance Dump'!$E$1:$AI$1,0)
),
INDEX('Active Hour''s Dump'!$D$3:$AH$337,
MATCH($C197,'Active Hour''s Dump'!$A$3:$A$337,0),
MATCH(BY$2,'Active Hour''s Dump'!$D$2:$AH$2,0)
))),"")</f>
        <v>0</v>
      </c>
      <c r="BZ197" s="13">
        <f>_xlfn.IFNA(IF(BZ$3="Productivity",
INDEX('Productivity Dump'!$E$4:$AJ$500,
MATCH($A197,'Productivity Dump'!$A$4:$A$500,0),
MATCH(BZ$2,'Productivity Dump'!$E$3:$AJ$3,0)
),
IF(BZ$3="Attendance",
INDEX('Attendance Dump'!$E$2:$AI$400,
MATCH($A197,'Attendance Dump'!$B$2:$B$400,0),
MATCH(BZ$2,'Attendance Dump'!$E$1:$AI$1,0)
),
INDEX('Active Hour''s Dump'!$D$3:$AH$337,
MATCH($C197,'Active Hour''s Dump'!$A$3:$A$337,0),
MATCH(BZ$2,'Active Hour''s Dump'!$D$2:$AH$2,0)
))),"")</f>
        <v>0</v>
      </c>
      <c r="CA197" s="54">
        <f>_xlfn.IFNA(IF(CA$3="Productivity",
INDEX('Productivity Dump'!$E$4:$AJ$500,
MATCH($A197,'Productivity Dump'!$A$4:$A$500,0),
MATCH(CA$2,'Productivity Dump'!$E$3:$AJ$3,0)
),
IF(CA$3="Attendance",
INDEX('Attendance Dump'!$E$2:$AI$400,
MATCH($A197,'Attendance Dump'!$B$2:$B$400,0),
MATCH(CA$2,'Attendance Dump'!$E$1:$AI$1,0)
),
INDEX('Active Hour''s Dump'!$D$3:$AH$337,
MATCH($C197,'Active Hour''s Dump'!$A$3:$A$337,0),
MATCH(CA$2,'Active Hour''s Dump'!$D$2:$AH$2,0)
))),"")</f>
        <v>0</v>
      </c>
      <c r="CB197" s="13">
        <f>_xlfn.IFNA(IF(CB$3="Productivity",
INDEX('Productivity Dump'!$E$4:$AJ$500,
MATCH($A197,'Productivity Dump'!$A$4:$A$500,0),
MATCH(CB$2,'Productivity Dump'!$E$3:$AJ$3,0)
),
IF(CB$3="Attendance",
INDEX('Attendance Dump'!$E$2:$AI$400,
MATCH($A197,'Attendance Dump'!$B$2:$B$400,0),
MATCH(CB$2,'Attendance Dump'!$E$1:$AI$1,0)
),
INDEX('Active Hour''s Dump'!$D$3:$AH$337,
MATCH($C197,'Active Hour''s Dump'!$A$3:$A$337,0),
MATCH(CB$2,'Active Hour''s Dump'!$D$2:$AH$2,0)
))),"")</f>
        <v>0</v>
      </c>
      <c r="CC197" s="13">
        <f>_xlfn.IFNA(IF(CC$3="Productivity",
INDEX('Productivity Dump'!$E$4:$AJ$500,
MATCH($A197,'Productivity Dump'!$A$4:$A$500,0),
MATCH(CC$2,'Productivity Dump'!$E$3:$AJ$3,0)
),
IF(CC$3="Attendance",
INDEX('Attendance Dump'!$E$2:$AI$400,
MATCH($A197,'Attendance Dump'!$B$2:$B$400,0),
MATCH(CC$2,'Attendance Dump'!$E$1:$AI$1,0)
),
INDEX('Active Hour''s Dump'!$D$3:$AH$337,
MATCH($C197,'Active Hour''s Dump'!$A$3:$A$337,0),
MATCH(CC$2,'Active Hour''s Dump'!$D$2:$AH$2,0)
))),"")</f>
        <v>0</v>
      </c>
      <c r="CD197" s="54">
        <f>_xlfn.IFNA(IF(CD$3="Productivity",
INDEX('Productivity Dump'!$E$4:$AJ$500,
MATCH($A197,'Productivity Dump'!$A$4:$A$500,0),
MATCH(CD$2,'Productivity Dump'!$E$3:$AJ$3,0)
),
IF(CD$3="Attendance",
INDEX('Attendance Dump'!$E$2:$AI$400,
MATCH($A197,'Attendance Dump'!$B$2:$B$400,0),
MATCH(CD$2,'Attendance Dump'!$E$1:$AI$1,0)
),
INDEX('Active Hour''s Dump'!$D$3:$AH$337,
MATCH($C197,'Active Hour''s Dump'!$A$3:$A$337,0),
MATCH(CD$2,'Active Hour''s Dump'!$D$2:$AH$2,0)
))),"")</f>
        <v>0</v>
      </c>
      <c r="CE197" s="13">
        <f>_xlfn.IFNA(IF(CE$3="Productivity",
INDEX('Productivity Dump'!$E$4:$AJ$500,
MATCH($A197,'Productivity Dump'!$A$4:$A$500,0),
MATCH(CE$2,'Productivity Dump'!$E$3:$AJ$3,0)
),
IF(CE$3="Attendance",
INDEX('Attendance Dump'!$E$2:$AI$400,
MATCH($A197,'Attendance Dump'!$B$2:$B$400,0),
MATCH(CE$2,'Attendance Dump'!$E$1:$AI$1,0)
),
INDEX('Active Hour''s Dump'!$D$3:$AH$337,
MATCH($C197,'Active Hour''s Dump'!$A$3:$A$337,0),
MATCH(CE$2,'Active Hour''s Dump'!$D$2:$AH$2,0)
))),"")</f>
        <v>0</v>
      </c>
      <c r="CF197" s="13">
        <f>_xlfn.IFNA(IF(CF$3="Productivity",
INDEX('Productivity Dump'!$E$4:$AJ$500,
MATCH($A197,'Productivity Dump'!$A$4:$A$500,0),
MATCH(CF$2,'Productivity Dump'!$E$3:$AJ$3,0)
),
IF(CF$3="Attendance",
INDEX('Attendance Dump'!$E$2:$AI$400,
MATCH($A197,'Attendance Dump'!$B$2:$B$400,0),
MATCH(CF$2,'Attendance Dump'!$E$1:$AI$1,0)
),
INDEX('Active Hour''s Dump'!$D$3:$AH$337,
MATCH($C197,'Active Hour''s Dump'!$A$3:$A$337,0),
MATCH(CF$2,'Active Hour''s Dump'!$D$2:$AH$2,0)
))),"")</f>
        <v>0</v>
      </c>
      <c r="CG197" s="54">
        <f>_xlfn.IFNA(IF(CG$3="Productivity",
INDEX('Productivity Dump'!$E$4:$AJ$500,
MATCH($A197,'Productivity Dump'!$A$4:$A$500,0),
MATCH(CG$2,'Productivity Dump'!$E$3:$AJ$3,0)
),
IF(CG$3="Attendance",
INDEX('Attendance Dump'!$E$2:$AI$400,
MATCH($A197,'Attendance Dump'!$B$2:$B$400,0),
MATCH(CG$2,'Attendance Dump'!$E$1:$AI$1,0)
),
INDEX('Active Hour''s Dump'!$D$3:$AH$337,
MATCH($C197,'Active Hour''s Dump'!$A$3:$A$337,0),
MATCH(CG$2,'Active Hour''s Dump'!$D$2:$AH$2,0)
))),"")</f>
        <v>0</v>
      </c>
      <c r="CH197" s="13">
        <f>_xlfn.IFNA(IF(CH$3="Productivity",
INDEX('Productivity Dump'!$E$4:$AJ$500,
MATCH($A197,'Productivity Dump'!$A$4:$A$500,0),
MATCH(CH$2,'Productivity Dump'!$E$3:$AJ$3,0)
),
IF(CH$3="Attendance",
INDEX('Attendance Dump'!$E$2:$AI$400,
MATCH($A197,'Attendance Dump'!$B$2:$B$400,0),
MATCH(CH$2,'Attendance Dump'!$E$1:$AI$1,0)
),
INDEX('Active Hour''s Dump'!$D$3:$AH$337,
MATCH($C197,'Active Hour''s Dump'!$A$3:$A$337,0),
MATCH(CH$2,'Active Hour''s Dump'!$D$2:$AH$2,0)
))),"")</f>
        <v>0</v>
      </c>
      <c r="CI197" s="13">
        <f>_xlfn.IFNA(IF(CI$3="Productivity",
INDEX('Productivity Dump'!$E$4:$AJ$500,
MATCH($A197,'Productivity Dump'!$A$4:$A$500,0),
MATCH(CI$2,'Productivity Dump'!$E$3:$AJ$3,0)
),
IF(CI$3="Attendance",
INDEX('Attendance Dump'!$E$2:$AI$400,
MATCH($A197,'Attendance Dump'!$B$2:$B$400,0),
MATCH(CI$2,'Attendance Dump'!$E$1:$AI$1,0)
),
INDEX('Active Hour''s Dump'!$D$3:$AH$337,
MATCH($C197,'Active Hour''s Dump'!$A$3:$A$337,0),
MATCH(CI$2,'Active Hour''s Dump'!$D$2:$AH$2,0)
))),"")</f>
        <v>0</v>
      </c>
      <c r="CJ197" s="54">
        <f>_xlfn.IFNA(IF(CJ$3="Productivity",
INDEX('Productivity Dump'!$E$4:$AJ$500,
MATCH($A197,'Productivity Dump'!$A$4:$A$500,0),
MATCH(CJ$2,'Productivity Dump'!$E$3:$AJ$3,0)
),
IF(CJ$3="Attendance",
INDEX('Attendance Dump'!$E$2:$AI$400,
MATCH($A197,'Attendance Dump'!$B$2:$B$400,0),
MATCH(CJ$2,'Attendance Dump'!$E$1:$AI$1,0)
),
INDEX('Active Hour''s Dump'!$D$3:$AH$337,
MATCH($C197,'Active Hour''s Dump'!$A$3:$A$337,0),
MATCH(CJ$2,'Active Hour''s Dump'!$D$2:$AH$2,0)
))),"")</f>
        <v>0</v>
      </c>
      <c r="CK197" s="13">
        <f>_xlfn.IFNA(IF(CK$3="Productivity",
INDEX('Productivity Dump'!$E$4:$AJ$500,
MATCH($A197,'Productivity Dump'!$A$4:$A$500,0),
MATCH(CK$2,'Productivity Dump'!$E$3:$AJ$3,0)
),
IF(CK$3="Attendance",
INDEX('Attendance Dump'!$E$2:$AI$400,
MATCH($A197,'Attendance Dump'!$B$2:$B$400,0),
MATCH(CK$2,'Attendance Dump'!$E$1:$AI$1,0)
),
INDEX('Active Hour''s Dump'!$D$3:$AH$337,
MATCH($C197,'Active Hour''s Dump'!$A$3:$A$337,0),
MATCH(CK$2,'Active Hour''s Dump'!$D$2:$AH$2,0)
))),"")</f>
        <v>0</v>
      </c>
      <c r="CL197" s="13">
        <f>_xlfn.IFNA(IF(CL$3="Productivity",
INDEX('Productivity Dump'!$E$4:$AJ$500,
MATCH($A197,'Productivity Dump'!$A$4:$A$500,0),
MATCH(CL$2,'Productivity Dump'!$E$3:$AJ$3,0)
),
IF(CL$3="Attendance",
INDEX('Attendance Dump'!$E$2:$AI$400,
MATCH($A197,'Attendance Dump'!$B$2:$B$400,0),
MATCH(CL$2,'Attendance Dump'!$E$1:$AI$1,0)
),
INDEX('Active Hour''s Dump'!$D$3:$AH$337,
MATCH($C197,'Active Hour''s Dump'!$A$3:$A$337,0),
MATCH(CL$2,'Active Hour''s Dump'!$D$2:$AH$2,0)
))),"")</f>
        <v>0</v>
      </c>
      <c r="CM197" s="54">
        <f>_xlfn.IFNA(IF(CM$3="Productivity",
INDEX('Productivity Dump'!$E$4:$AJ$500,
MATCH($A197,'Productivity Dump'!$A$4:$A$500,0),
MATCH(CM$2,'Productivity Dump'!$E$3:$AJ$3,0)
),
IF(CM$3="Attendance",
INDEX('Attendance Dump'!$E$2:$AI$400,
MATCH($A197,'Attendance Dump'!$B$2:$B$400,0),
MATCH(CM$2,'Attendance Dump'!$E$1:$AI$1,0)
),
INDEX('Active Hour''s Dump'!$D$3:$AH$337,
MATCH($C197,'Active Hour''s Dump'!$A$3:$A$337,0),
MATCH(CM$2,'Active Hour''s Dump'!$D$2:$AH$2,0)
))),"")</f>
        <v>0</v>
      </c>
      <c r="CN197" s="13">
        <f>_xlfn.IFNA(IF(CN$3="Productivity",
INDEX('Productivity Dump'!$E$4:$AJ$500,
MATCH($A197,'Productivity Dump'!$A$4:$A$500,0),
MATCH(CN$2,'Productivity Dump'!$E$3:$AJ$3,0)
),
IF(CN$3="Attendance",
INDEX('Attendance Dump'!$E$2:$AI$400,
MATCH($A197,'Attendance Dump'!$B$2:$B$400,0),
MATCH(CN$2,'Attendance Dump'!$E$1:$AI$1,0)
),
INDEX('Active Hour''s Dump'!$D$3:$AH$337,
MATCH($C197,'Active Hour''s Dump'!$A$3:$A$337,0),
MATCH(CN$2,'Active Hour''s Dump'!$D$2:$AH$2,0)
))),"")</f>
        <v>0</v>
      </c>
      <c r="CO197" s="13">
        <f>_xlfn.IFNA(IF(CO$3="Productivity",
INDEX('Productivity Dump'!$E$4:$AJ$500,
MATCH($A197,'Productivity Dump'!$A$4:$A$500,0),
MATCH(CO$2,'Productivity Dump'!$E$3:$AJ$3,0)
),
IF(CO$3="Attendance",
INDEX('Attendance Dump'!$E$2:$AI$400,
MATCH($A197,'Attendance Dump'!$B$2:$B$400,0),
MATCH(CO$2,'Attendance Dump'!$E$1:$AI$1,0)
),
INDEX('Active Hour''s Dump'!$D$3:$AH$337,
MATCH($C197,'Active Hour''s Dump'!$A$3:$A$337,0),
MATCH(CO$2,'Active Hour''s Dump'!$D$2:$AH$2,0)
))),"")</f>
        <v>0</v>
      </c>
      <c r="CP197" s="54">
        <f>_xlfn.IFNA(IF(CP$3="Productivity",
INDEX('Productivity Dump'!$E$4:$AJ$500,
MATCH($A197,'Productivity Dump'!$A$4:$A$500,0),
MATCH(CP$2,'Productivity Dump'!$E$3:$AJ$3,0)
),
IF(CP$3="Attendance",
INDEX('Attendance Dump'!$E$2:$AI$400,
MATCH($A197,'Attendance Dump'!$B$2:$B$400,0),
MATCH(CP$2,'Attendance Dump'!$E$1:$AI$1,0)
),
INDEX('Active Hour''s Dump'!$D$3:$AH$337,
MATCH($C197,'Active Hour''s Dump'!$A$3:$A$337,0),
MATCH(CP$2,'Active Hour''s Dump'!$D$2:$AH$2,0)
))),"")</f>
        <v>0</v>
      </c>
      <c r="CQ197" s="13">
        <f>_xlfn.IFNA(IF(CQ$3="Productivity",
INDEX('Productivity Dump'!$E$4:$AJ$500,
MATCH($A197,'Productivity Dump'!$A$4:$A$500,0),
MATCH(CQ$2,'Productivity Dump'!$E$3:$AJ$3,0)
),
IF(CQ$3="Attendance",
INDEX('Attendance Dump'!$E$2:$AI$400,
MATCH($A197,'Attendance Dump'!$B$2:$B$400,0),
MATCH(CQ$2,'Attendance Dump'!$E$1:$AI$1,0)
),
INDEX('Active Hour''s Dump'!$D$3:$AH$337,
MATCH($C197,'Active Hour''s Dump'!$A$3:$A$337,0),
MATCH(CQ$2,'Active Hour''s Dump'!$D$2:$AH$2,0)
))),"")</f>
        <v>0</v>
      </c>
      <c r="CR197" s="13">
        <f>_xlfn.IFNA(IF(CR$3="Productivity",
INDEX('Productivity Dump'!$E$4:$AJ$500,
MATCH($A197,'Productivity Dump'!$A$4:$A$500,0),
MATCH(CR$2,'Productivity Dump'!$E$3:$AJ$3,0)
),
IF(CR$3="Attendance",
INDEX('Attendance Dump'!$E$2:$AI$400,
MATCH($A197,'Attendance Dump'!$B$2:$B$400,0),
MATCH(CR$2,'Attendance Dump'!$E$1:$AI$1,0)
),
INDEX('Active Hour''s Dump'!$D$3:$AH$337,
MATCH($C197,'Active Hour''s Dump'!$A$3:$A$337,0),
MATCH(CR$2,'Active Hour''s Dump'!$D$2:$AH$2,0)
))),"")</f>
        <v>0</v>
      </c>
      <c r="CS197" s="54">
        <f>_xlfn.IFNA(IF(CS$3="Productivity",
INDEX('Productivity Dump'!$E$4:$AJ$500,
MATCH($A197,'Productivity Dump'!$A$4:$A$500,0),
MATCH(CS$2,'Productivity Dump'!$E$3:$AJ$3,0)
),
IF(CS$3="Attendance",
INDEX('Attendance Dump'!$E$2:$AI$400,
MATCH($A197,'Attendance Dump'!$B$2:$B$400,0),
MATCH(CS$2,'Attendance Dump'!$E$1:$AI$1,0)
),
INDEX('Active Hour''s Dump'!$D$3:$AH$337,
MATCH($C197,'Active Hour''s Dump'!$A$3:$A$337,0),
MATCH(CS$2,'Active Hour''s Dump'!$D$2:$AH$2,0)
))),"")</f>
        <v>0</v>
      </c>
      <c r="CT197" s="13">
        <f>_xlfn.IFNA(IF(CT$3="Productivity",
INDEX('Productivity Dump'!$E$4:$AJ$500,
MATCH($A197,'Productivity Dump'!$A$4:$A$500,0),
MATCH(CT$2,'Productivity Dump'!$E$3:$AJ$3,0)
),
IF(CT$3="Attendance",
INDEX('Attendance Dump'!$E$2:$AI$400,
MATCH($A197,'Attendance Dump'!$B$2:$B$400,0),
MATCH(CT$2,'Attendance Dump'!$E$1:$AI$1,0)
),
INDEX('Active Hour''s Dump'!$D$3:$AH$337,
MATCH($C197,'Active Hour''s Dump'!$A$3:$A$337,0),
MATCH(CT$2,'Active Hour''s Dump'!$D$2:$AH$2,0)
))),"")</f>
        <v>0</v>
      </c>
      <c r="CU197" s="13">
        <f>_xlfn.IFNA(IF(CU$3="Productivity",
INDEX('Productivity Dump'!$E$4:$AJ$500,
MATCH($A197,'Productivity Dump'!$A$4:$A$500,0),
MATCH(CU$2,'Productivity Dump'!$E$3:$AJ$3,0)
),
IF(CU$3="Attendance",
INDEX('Attendance Dump'!$E$2:$AI$400,
MATCH($A197,'Attendance Dump'!$B$2:$B$400,0),
MATCH(CU$2,'Attendance Dump'!$E$1:$AI$1,0)
),
INDEX('Active Hour''s Dump'!$D$3:$AH$337,
MATCH($C197,'Active Hour''s Dump'!$A$3:$A$337,0),
MATCH(CU$2,'Active Hour''s Dump'!$D$2:$AH$2,0)
))),"")</f>
        <v>0</v>
      </c>
      <c r="CV197" s="54">
        <f>_xlfn.IFNA(IF(CV$3="Productivity",
INDEX('Productivity Dump'!$E$4:$AJ$500,
MATCH($A197,'Productivity Dump'!$A$4:$A$500,0),
MATCH(CV$2,'Productivity Dump'!$E$3:$AJ$3,0)
),
IF(CV$3="Attendance",
INDEX('Attendance Dump'!$E$2:$AI$400,
MATCH($A197,'Attendance Dump'!$B$2:$B$400,0),
MATCH(CV$2,'Attendance Dump'!$E$1:$AI$1,0)
),
INDEX('Active Hour''s Dump'!$D$3:$AH$337,
MATCH($C197,'Active Hour''s Dump'!$A$3:$A$337,0),
MATCH(CV$2,'Active Hour''s Dump'!$D$2:$AH$2,0)
))),"")</f>
        <v>0</v>
      </c>
      <c r="CW197" s="13"/>
      <c r="CX197" s="13"/>
      <c r="CY197" s="54"/>
      <c r="DA197" s="57">
        <f t="shared" si="81"/>
        <v>18.083333333333332</v>
      </c>
      <c r="DB197" s="35">
        <f t="shared" si="82"/>
        <v>4346.7439999999988</v>
      </c>
      <c r="DC197" s="35">
        <f t="shared" si="77"/>
        <v>14253.256000000001</v>
      </c>
      <c r="DD197" s="35">
        <f t="shared" ca="1" si="80"/>
        <v>0</v>
      </c>
      <c r="DF197" s="32" cm="1">
        <f t="array" ref="DF197">SUMPRODUCT(
    (MOD(COLUMN(H197:CV197) - COLUMN(H197), 3) = 0) *
    (H197:CV197 = 0) *
    (I197:CW197 = "P") *
    (COUNTIF(UKHoliday, H$2:CV$2) = 0)
)</f>
        <v>0</v>
      </c>
      <c r="DG197" s="33" cm="1">
        <f t="array" ref="DG197">SUMPRODUCT(
  (MOD(COLUMN(H197:CV197) - COLUMN(H197), 3) = 0) *
  (H197:CV197 &gt; 0) *
  (H197:CV197 &lt; 0.5 * IF(((WEEKDAY(H$2:CV$2, 2) = 1) + (WEEKDAY(H$2:CV$2, 2) = 6)), G197, F197)) *
  (I197:CW197 = "P") *
  (COUNTIF(UKHoliday, H$2:CV$2) = 0)
)</f>
        <v>0</v>
      </c>
      <c r="DH197" s="33" cm="1">
        <f t="array" ref="DH197">SUMPRODUCT(
  (MOD(COLUMN(H197:CV197) - COLUMN(H197), 3) = 0) *
  (H197:CV197 &gt; 0.5 * IF(((WEEKDAY(H$2:CV$2, 2) = 1) + (WEEKDAY(H$2:CV$2, 2) = 6)), $G197, $F197)) *
  (H197:CV197 &lt; 0.8 * IF(((WEEKDAY(H$2:CV$2, 2) = 1) + (WEEKDAY(H$2:CV$2, 2) = 6)), $G197, $F197)) *
  (I197:CW197 = "P") *
  (COUNTIF(UKHoliday, H$2:CV$2) = 0)
)</f>
        <v>0</v>
      </c>
      <c r="DI197" s="33" cm="1">
        <f t="array" ref="DI197">SUMPRODUCT(
  (MOD(COLUMN(H197:CV197) - COLUMN(H197), 3) = 0) *
  (H197:CV197 &gt; 0.8 * IF(((WEEKDAY(H$2:CV$2, 2) = 1) + (WEEKDAY(H$2:CV$2, 2) = 6)), $G197, $F197)) *
  (H197:CV197 &lt; 1 * IF(((WEEKDAY(H$2:CV$2, 2) = 1) + (WEEKDAY(H$2:CV$2, 2) = 6)), $G197, $F197)) *
  (I197:CW197 = "P") *
  (COUNTIF(UKHoliday, H$2:CV$2) = 0)
)</f>
        <v>1</v>
      </c>
    </row>
    <row r="198" spans="1:113" x14ac:dyDescent="0.3">
      <c r="A198" s="39" t="s">
        <v>83</v>
      </c>
      <c r="B198" s="39" t="s">
        <v>525</v>
      </c>
      <c r="C198" s="9" t="s">
        <v>623</v>
      </c>
      <c r="D198" s="62" t="s">
        <v>944</v>
      </c>
      <c r="E198" s="35">
        <v>19000</v>
      </c>
      <c r="F198" s="35">
        <f t="shared" si="78"/>
        <v>950</v>
      </c>
      <c r="G198" s="35">
        <f t="shared" si="79"/>
        <v>475</v>
      </c>
      <c r="H198" s="13">
        <f>_xlfn.IFNA(IF(H$3="Productivity",
INDEX('Productivity Dump'!$E$4:$AJ$500,
MATCH($A198,'Productivity Dump'!$A$4:$A$500,0),
MATCH(H$2,'Productivity Dump'!$E$3:$AJ$3,0)
),
IF(H$3="Attendance",
INDEX('Attendance Dump'!$E$2:$AI$400,
MATCH($A198,'Attendance Dump'!$B$2:$B$400,0),
MATCH(H$2,'Attendance Dump'!$E$1:$AI$1,0)
),
INDEX('Active Hour''s Dump'!$D$3:$AH$337,
MATCH($C198,'Active Hour''s Dump'!$A$3:$A$337,0),
MATCH(H$2,'Active Hour''s Dump'!$D$2:$AH$2,0)
))),"")</f>
        <v>1025.6389999999999</v>
      </c>
      <c r="I198" s="13" t="str">
        <f>_xlfn.IFNA(IF(I$3="Productivity",
INDEX('Productivity Dump'!$E$4:$AJ$500,
MATCH($A198,'Productivity Dump'!$A$4:$A$500,0),
MATCH(I$2,'Productivity Dump'!$E$3:$AJ$3,0)
),
IF(I$3="Attendance",
INDEX('Attendance Dump'!$E$2:$AI$400,
MATCH($A198,'Attendance Dump'!$B$2:$B$400,0),
MATCH(I$2,'Attendance Dump'!$E$1:$AI$1,0)
),
INDEX('Active Hour''s Dump'!$D$3:$AH$337,
MATCH($C198,'Active Hour''s Dump'!$A$3:$A$337,0),
MATCH(I$2,'Active Hour''s Dump'!$D$2:$AH$2,0)
))),"")</f>
        <v>P</v>
      </c>
      <c r="J198" s="54">
        <f>_xlfn.IFNA(IF(J$3="Productivity",
INDEX('Productivity Dump'!$E$4:$AJ$500,
MATCH($A198,'Productivity Dump'!$A$4:$A$500,0),
MATCH(J$2,'Productivity Dump'!$E$3:$AJ$3,0)
),
IF(J$3="Attendance",
INDEX('Attendance Dump'!$E$2:$AI$400,
MATCH($A198,'Attendance Dump'!$B$2:$B$400,0),
MATCH(J$2,'Attendance Dump'!$E$1:$AI$1,0)
),
INDEX('Active Hour''s Dump'!$D$3:$AH$337,
MATCH($C198,'Active Hour''s Dump'!$A$3:$A$337,0),
MATCH(J$2,'Active Hour''s Dump'!$D$2:$AH$2,0)
))),"")</f>
        <v>8.25</v>
      </c>
      <c r="K198" s="13">
        <f>_xlfn.IFNA(IF(K$3="Productivity",
INDEX('Productivity Dump'!$E$4:$AJ$500,
MATCH($A198,'Productivity Dump'!$A$4:$A$500,0),
MATCH(K$2,'Productivity Dump'!$E$3:$AJ$3,0)
),
IF(K$3="Attendance",
INDEX('Attendance Dump'!$E$2:$AI$400,
MATCH($A198,'Attendance Dump'!$B$2:$B$400,0),
MATCH(K$2,'Attendance Dump'!$E$1:$AI$1,0)
),
INDEX('Active Hour''s Dump'!$D$3:$AH$337,
MATCH($C198,'Active Hour''s Dump'!$A$3:$A$337,0),
MATCH(K$2,'Active Hour''s Dump'!$D$2:$AH$2,0)
))),"")</f>
        <v>1005.5000000000003</v>
      </c>
      <c r="L198" s="13" t="str">
        <f>_xlfn.IFNA(IF(L$3="Productivity",
INDEX('Productivity Dump'!$E$4:$AJ$500,
MATCH($A198,'Productivity Dump'!$A$4:$A$500,0),
MATCH(L$2,'Productivity Dump'!$E$3:$AJ$3,0)
),
IF(L$3="Attendance",
INDEX('Attendance Dump'!$E$2:$AI$400,
MATCH($A198,'Attendance Dump'!$B$2:$B$400,0),
MATCH(L$2,'Attendance Dump'!$E$1:$AI$1,0)
),
INDEX('Active Hour''s Dump'!$D$3:$AH$337,
MATCH($C198,'Active Hour''s Dump'!$A$3:$A$337,0),
MATCH(L$2,'Active Hour''s Dump'!$D$2:$AH$2,0)
))),"")</f>
        <v>P</v>
      </c>
      <c r="M198" s="54">
        <f>_xlfn.IFNA(IF(M$3="Productivity",
INDEX('Productivity Dump'!$E$4:$AJ$500,
MATCH($A198,'Productivity Dump'!$A$4:$A$500,0),
MATCH(M$2,'Productivity Dump'!$E$3:$AJ$3,0)
),
IF(M$3="Attendance",
INDEX('Attendance Dump'!$E$2:$AI$400,
MATCH($A198,'Attendance Dump'!$B$2:$B$400,0),
MATCH(M$2,'Attendance Dump'!$E$1:$AI$1,0)
),
INDEX('Active Hour''s Dump'!$D$3:$AH$337,
MATCH($C198,'Active Hour''s Dump'!$A$3:$A$337,0),
MATCH(M$2,'Active Hour''s Dump'!$D$2:$AH$2,0)
))),"")</f>
        <v>7.5</v>
      </c>
      <c r="N198" s="13">
        <f>_xlfn.IFNA(IF(N$3="Productivity",
INDEX('Productivity Dump'!$E$4:$AJ$500,
MATCH($A198,'Productivity Dump'!$A$4:$A$500,0),
MATCH(N$2,'Productivity Dump'!$E$3:$AJ$3,0)
),
IF(N$3="Attendance",
INDEX('Attendance Dump'!$E$2:$AI$400,
MATCH($A198,'Attendance Dump'!$B$2:$B$400,0),
MATCH(N$2,'Attendance Dump'!$E$1:$AI$1,0)
),
INDEX('Active Hour''s Dump'!$D$3:$AH$337,
MATCH($C198,'Active Hour''s Dump'!$A$3:$A$337,0),
MATCH(N$2,'Active Hour''s Dump'!$D$2:$AH$2,0)
))),"")</f>
        <v>683.30399999999997</v>
      </c>
      <c r="O198" s="13" t="str">
        <f>_xlfn.IFNA(IF(O$3="Productivity",
INDEX('Productivity Dump'!$E$4:$AJ$500,
MATCH($A198,'Productivity Dump'!$A$4:$A$500,0),
MATCH(O$2,'Productivity Dump'!$E$3:$AJ$3,0)
),
IF(O$3="Attendance",
INDEX('Attendance Dump'!$E$2:$AI$400,
MATCH($A198,'Attendance Dump'!$B$2:$B$400,0),
MATCH(O$2,'Attendance Dump'!$E$1:$AI$1,0)
),
INDEX('Active Hour''s Dump'!$D$3:$AH$337,
MATCH($C198,'Active Hour''s Dump'!$A$3:$A$337,0),
MATCH(O$2,'Active Hour''s Dump'!$D$2:$AH$2,0)
))),"")</f>
        <v>P</v>
      </c>
      <c r="P198" s="54">
        <f>_xlfn.IFNA(IF(P$3="Productivity",
INDEX('Productivity Dump'!$E$4:$AJ$500,
MATCH($A198,'Productivity Dump'!$A$4:$A$500,0),
MATCH(P$2,'Productivity Dump'!$E$3:$AJ$3,0)
),
IF(P$3="Attendance",
INDEX('Attendance Dump'!$E$2:$AI$400,
MATCH($A198,'Attendance Dump'!$B$2:$B$400,0),
MATCH(P$2,'Attendance Dump'!$E$1:$AI$1,0)
),
INDEX('Active Hour''s Dump'!$D$3:$AH$337,
MATCH($C198,'Active Hour''s Dump'!$A$3:$A$337,0),
MATCH(P$2,'Active Hour''s Dump'!$D$2:$AH$2,0)
))),"")</f>
        <v>4.4166666666666696</v>
      </c>
      <c r="Q198" s="13">
        <f>_xlfn.IFNA(IF(Q$3="Productivity",
INDEX('Productivity Dump'!$E$4:$AJ$500,
MATCH($A198,'Productivity Dump'!$A$4:$A$500,0),
MATCH(Q$2,'Productivity Dump'!$E$3:$AJ$3,0)
),
IF(Q$3="Attendance",
INDEX('Attendance Dump'!$E$2:$AI$400,
MATCH($A198,'Attendance Dump'!$B$2:$B$400,0),
MATCH(Q$2,'Attendance Dump'!$E$1:$AI$1,0)
),
INDEX('Active Hour''s Dump'!$D$3:$AH$337,
MATCH($C198,'Active Hour''s Dump'!$A$3:$A$337,0),
MATCH(Q$2,'Active Hour''s Dump'!$D$2:$AH$2,0)
))),"")</f>
        <v>0</v>
      </c>
      <c r="R198" s="13" t="str">
        <f>_xlfn.IFNA(IF(R$3="Productivity",
INDEX('Productivity Dump'!$E$4:$AJ$500,
MATCH($A198,'Productivity Dump'!$A$4:$A$500,0),
MATCH(R$2,'Productivity Dump'!$E$3:$AJ$3,0)
),
IF(R$3="Attendance",
INDEX('Attendance Dump'!$E$2:$AI$400,
MATCH($A198,'Attendance Dump'!$B$2:$B$400,0),
MATCH(R$2,'Attendance Dump'!$E$1:$AI$1,0)
),
INDEX('Active Hour''s Dump'!$D$3:$AH$337,
MATCH($C198,'Active Hour''s Dump'!$A$3:$A$337,0),
MATCH(R$2,'Active Hour''s Dump'!$D$2:$AH$2,0)
))),"")</f>
        <v>WO</v>
      </c>
      <c r="S198" s="54">
        <f>_xlfn.IFNA(IF(S$3="Productivity",
INDEX('Productivity Dump'!$E$4:$AJ$500,
MATCH($A198,'Productivity Dump'!$A$4:$A$500,0),
MATCH(S$2,'Productivity Dump'!$E$3:$AJ$3,0)
),
IF(S$3="Attendance",
INDEX('Attendance Dump'!$E$2:$AI$400,
MATCH($A198,'Attendance Dump'!$B$2:$B$400,0),
MATCH(S$2,'Attendance Dump'!$E$1:$AI$1,0)
),
INDEX('Active Hour''s Dump'!$D$3:$AH$337,
MATCH($C198,'Active Hour''s Dump'!$A$3:$A$337,0),
MATCH(S$2,'Active Hour''s Dump'!$D$2:$AH$2,0)
))),"")</f>
        <v>0</v>
      </c>
      <c r="T198" s="13">
        <f>_xlfn.IFNA(IF(T$3="Productivity",
INDEX('Productivity Dump'!$E$4:$AJ$500,
MATCH($A198,'Productivity Dump'!$A$4:$A$500,0),
MATCH(T$2,'Productivity Dump'!$E$3:$AJ$3,0)
),
IF(T$3="Attendance",
INDEX('Attendance Dump'!$E$2:$AI$400,
MATCH($A198,'Attendance Dump'!$B$2:$B$400,0),
MATCH(T$2,'Attendance Dump'!$E$1:$AI$1,0)
),
INDEX('Active Hour''s Dump'!$D$3:$AH$337,
MATCH($C198,'Active Hour''s Dump'!$A$3:$A$337,0),
MATCH(T$2,'Active Hour''s Dump'!$D$2:$AH$2,0)
))),"")</f>
        <v>695.78399999999999</v>
      </c>
      <c r="U198" s="13" t="str">
        <f>_xlfn.IFNA(IF(U$3="Productivity",
INDEX('Productivity Dump'!$E$4:$AJ$500,
MATCH($A198,'Productivity Dump'!$A$4:$A$500,0),
MATCH(U$2,'Productivity Dump'!$E$3:$AJ$3,0)
),
IF(U$3="Attendance",
INDEX('Attendance Dump'!$E$2:$AI$400,
MATCH($A198,'Attendance Dump'!$B$2:$B$400,0),
MATCH(U$2,'Attendance Dump'!$E$1:$AI$1,0)
),
INDEX('Active Hour''s Dump'!$D$3:$AH$337,
MATCH($C198,'Active Hour''s Dump'!$A$3:$A$337,0),
MATCH(U$2,'Active Hour''s Dump'!$D$2:$AH$2,0)
))),"")</f>
        <v>P</v>
      </c>
      <c r="V198" s="54">
        <f>_xlfn.IFNA(IF(V$3="Productivity",
INDEX('Productivity Dump'!$E$4:$AJ$500,
MATCH($A198,'Productivity Dump'!$A$4:$A$500,0),
MATCH(V$2,'Productivity Dump'!$E$3:$AJ$3,0)
),
IF(V$3="Attendance",
INDEX('Attendance Dump'!$E$2:$AI$400,
MATCH($A198,'Attendance Dump'!$B$2:$B$400,0),
MATCH(V$2,'Attendance Dump'!$E$1:$AI$1,0)
),
INDEX('Active Hour''s Dump'!$D$3:$AH$337,
MATCH($C198,'Active Hour''s Dump'!$A$3:$A$337,0),
MATCH(V$2,'Active Hour''s Dump'!$D$2:$AH$2,0)
))),"")</f>
        <v>5.0833333333333304</v>
      </c>
      <c r="W198" s="13">
        <f>_xlfn.IFNA(IF(W$3="Productivity",
INDEX('Productivity Dump'!$E$4:$AJ$500,
MATCH($A198,'Productivity Dump'!$A$4:$A$500,0),
MATCH(W$2,'Productivity Dump'!$E$3:$AJ$3,0)
),
IF(W$3="Attendance",
INDEX('Attendance Dump'!$E$2:$AI$400,
MATCH($A198,'Attendance Dump'!$B$2:$B$400,0),
MATCH(W$2,'Attendance Dump'!$E$1:$AI$1,0)
),
INDEX('Active Hour''s Dump'!$D$3:$AH$337,
MATCH($C198,'Active Hour''s Dump'!$A$3:$A$337,0),
MATCH(W$2,'Active Hour''s Dump'!$D$2:$AH$2,0)
))),"")</f>
        <v>1040.865</v>
      </c>
      <c r="X198" s="13" t="str">
        <f>_xlfn.IFNA(IF(X$3="Productivity",
INDEX('Productivity Dump'!$E$4:$AJ$500,
MATCH($A198,'Productivity Dump'!$A$4:$A$500,0),
MATCH(X$2,'Productivity Dump'!$E$3:$AJ$3,0)
),
IF(X$3="Attendance",
INDEX('Attendance Dump'!$E$2:$AI$400,
MATCH($A198,'Attendance Dump'!$B$2:$B$400,0),
MATCH(X$2,'Attendance Dump'!$E$1:$AI$1,0)
),
INDEX('Active Hour''s Dump'!$D$3:$AH$337,
MATCH($C198,'Active Hour''s Dump'!$A$3:$A$337,0),
MATCH(X$2,'Active Hour''s Dump'!$D$2:$AH$2,0)
))),"")</f>
        <v>P</v>
      </c>
      <c r="Y198" s="54">
        <f>_xlfn.IFNA(IF(Y$3="Productivity",
INDEX('Productivity Dump'!$E$4:$AJ$500,
MATCH($A198,'Productivity Dump'!$A$4:$A$500,0),
MATCH(Y$2,'Productivity Dump'!$E$3:$AJ$3,0)
),
IF(Y$3="Attendance",
INDEX('Attendance Dump'!$E$2:$AI$400,
MATCH($A198,'Attendance Dump'!$B$2:$B$400,0),
MATCH(Y$2,'Attendance Dump'!$E$1:$AI$1,0)
),
INDEX('Active Hour''s Dump'!$D$3:$AH$337,
MATCH($C198,'Active Hour''s Dump'!$A$3:$A$337,0),
MATCH(Y$2,'Active Hour''s Dump'!$D$2:$AH$2,0)
))),"")</f>
        <v>6.4166666666666696</v>
      </c>
      <c r="Z198" s="13">
        <f>_xlfn.IFNA(IF(Z$3="Productivity",
INDEX('Productivity Dump'!$E$4:$AJ$500,
MATCH($A198,'Productivity Dump'!$A$4:$A$500,0),
MATCH(Z$2,'Productivity Dump'!$E$3:$AJ$3,0)
),
IF(Z$3="Attendance",
INDEX('Attendance Dump'!$E$2:$AI$400,
MATCH($A198,'Attendance Dump'!$B$2:$B$400,0),
MATCH(Z$2,'Attendance Dump'!$E$1:$AI$1,0)
),
INDEX('Active Hour''s Dump'!$D$3:$AH$337,
MATCH($C198,'Active Hour''s Dump'!$A$3:$A$337,0),
MATCH(Z$2,'Active Hour''s Dump'!$D$2:$AH$2,0)
))),"")</f>
        <v>1198.2159999999999</v>
      </c>
      <c r="AA198" s="13" t="str">
        <f>_xlfn.IFNA(IF(AA$3="Productivity",
INDEX('Productivity Dump'!$E$4:$AJ$500,
MATCH($A198,'Productivity Dump'!$A$4:$A$500,0),
MATCH(AA$2,'Productivity Dump'!$E$3:$AJ$3,0)
),
IF(AA$3="Attendance",
INDEX('Attendance Dump'!$E$2:$AI$400,
MATCH($A198,'Attendance Dump'!$B$2:$B$400,0),
MATCH(AA$2,'Attendance Dump'!$E$1:$AI$1,0)
),
INDEX('Active Hour''s Dump'!$D$3:$AH$337,
MATCH($C198,'Active Hour''s Dump'!$A$3:$A$337,0),
MATCH(AA$2,'Active Hour''s Dump'!$D$2:$AH$2,0)
))),"")</f>
        <v>P</v>
      </c>
      <c r="AB198" s="54">
        <f>_xlfn.IFNA(IF(AB$3="Productivity",
INDEX('Productivity Dump'!$E$4:$AJ$500,
MATCH($A198,'Productivity Dump'!$A$4:$A$500,0),
MATCH(AB$2,'Productivity Dump'!$E$3:$AJ$3,0)
),
IF(AB$3="Attendance",
INDEX('Attendance Dump'!$E$2:$AI$400,
MATCH($A198,'Attendance Dump'!$B$2:$B$400,0),
MATCH(AB$2,'Attendance Dump'!$E$1:$AI$1,0)
),
INDEX('Active Hour''s Dump'!$D$3:$AH$337,
MATCH($C198,'Active Hour''s Dump'!$A$3:$A$337,0),
MATCH(AB$2,'Active Hour''s Dump'!$D$2:$AH$2,0)
))),"")</f>
        <v>6.6666666666666696</v>
      </c>
      <c r="AC198" s="13">
        <f>_xlfn.IFNA(IF(AC$3="Productivity",
INDEX('Productivity Dump'!$E$4:$AJ$500,
MATCH($A198,'Productivity Dump'!$A$4:$A$500,0),
MATCH(AC$2,'Productivity Dump'!$E$3:$AJ$3,0)
),
IF(AC$3="Attendance",
INDEX('Attendance Dump'!$E$2:$AI$400,
MATCH($A198,'Attendance Dump'!$B$2:$B$400,0),
MATCH(AC$2,'Attendance Dump'!$E$1:$AI$1,0)
),
INDEX('Active Hour''s Dump'!$D$3:$AH$337,
MATCH($C198,'Active Hour''s Dump'!$A$3:$A$337,0),
MATCH(AC$2,'Active Hour''s Dump'!$D$2:$AH$2,0)
))),"")</f>
        <v>968.87999999999965</v>
      </c>
      <c r="AD198" s="13" t="str">
        <f>_xlfn.IFNA(IF(AD$3="Productivity",
INDEX('Productivity Dump'!$E$4:$AJ$500,
MATCH($A198,'Productivity Dump'!$A$4:$A$500,0),
MATCH(AD$2,'Productivity Dump'!$E$3:$AJ$3,0)
),
IF(AD$3="Attendance",
INDEX('Attendance Dump'!$E$2:$AI$400,
MATCH($A198,'Attendance Dump'!$B$2:$B$400,0),
MATCH(AD$2,'Attendance Dump'!$E$1:$AI$1,0)
),
INDEX('Active Hour''s Dump'!$D$3:$AH$337,
MATCH($C198,'Active Hour''s Dump'!$A$3:$A$337,0),
MATCH(AD$2,'Active Hour''s Dump'!$D$2:$AH$2,0)
))),"")</f>
        <v>P</v>
      </c>
      <c r="AE198" s="54">
        <f>_xlfn.IFNA(IF(AE$3="Productivity",
INDEX('Productivity Dump'!$E$4:$AJ$500,
MATCH($A198,'Productivity Dump'!$A$4:$A$500,0),
MATCH(AE$2,'Productivity Dump'!$E$3:$AJ$3,0)
),
IF(AE$3="Attendance",
INDEX('Attendance Dump'!$E$2:$AI$400,
MATCH($A198,'Attendance Dump'!$B$2:$B$400,0),
MATCH(AE$2,'Attendance Dump'!$E$1:$AI$1,0)
),
INDEX('Active Hour''s Dump'!$D$3:$AH$337,
MATCH($C198,'Active Hour''s Dump'!$A$3:$A$337,0),
MATCH(AE$2,'Active Hour''s Dump'!$D$2:$AH$2,0)
))),"")</f>
        <v>7.5833333333333304</v>
      </c>
      <c r="AF198" s="13">
        <f>_xlfn.IFNA(IF(AF$3="Productivity",
INDEX('Productivity Dump'!$E$4:$AJ$500,
MATCH($A198,'Productivity Dump'!$A$4:$A$500,0),
MATCH(AF$2,'Productivity Dump'!$E$3:$AJ$3,0)
),
IF(AF$3="Attendance",
INDEX('Attendance Dump'!$E$2:$AI$400,
MATCH($A198,'Attendance Dump'!$B$2:$B$400,0),
MATCH(AF$2,'Attendance Dump'!$E$1:$AI$1,0)
),
INDEX('Active Hour''s Dump'!$D$3:$AH$337,
MATCH($C198,'Active Hour''s Dump'!$A$3:$A$337,0),
MATCH(AF$2,'Active Hour''s Dump'!$D$2:$AH$2,0)
))),"")</f>
        <v>1072.51</v>
      </c>
      <c r="AG198" s="13" t="str">
        <f>_xlfn.IFNA(IF(AG$3="Productivity",
INDEX('Productivity Dump'!$E$4:$AJ$500,
MATCH($A198,'Productivity Dump'!$A$4:$A$500,0),
MATCH(AG$2,'Productivity Dump'!$E$3:$AJ$3,0)
),
IF(AG$3="Attendance",
INDEX('Attendance Dump'!$E$2:$AI$400,
MATCH($A198,'Attendance Dump'!$B$2:$B$400,0),
MATCH(AG$2,'Attendance Dump'!$E$1:$AI$1,0)
),
INDEX('Active Hour''s Dump'!$D$3:$AH$337,
MATCH($C198,'Active Hour''s Dump'!$A$3:$A$337,0),
MATCH(AG$2,'Active Hour''s Dump'!$D$2:$AH$2,0)
))),"")</f>
        <v>P</v>
      </c>
      <c r="AH198" s="54">
        <f>_xlfn.IFNA(IF(AH$3="Productivity",
INDEX('Productivity Dump'!$E$4:$AJ$500,
MATCH($A198,'Productivity Dump'!$A$4:$A$500,0),
MATCH(AH$2,'Productivity Dump'!$E$3:$AJ$3,0)
),
IF(AH$3="Attendance",
INDEX('Attendance Dump'!$E$2:$AI$400,
MATCH($A198,'Attendance Dump'!$B$2:$B$400,0),
MATCH(AH$2,'Attendance Dump'!$E$1:$AI$1,0)
),
INDEX('Active Hour''s Dump'!$D$3:$AH$337,
MATCH($C198,'Active Hour''s Dump'!$A$3:$A$337,0),
MATCH(AH$2,'Active Hour''s Dump'!$D$2:$AH$2,0)
))),"")</f>
        <v>7</v>
      </c>
      <c r="AI198" s="13">
        <f>_xlfn.IFNA(IF(AI$3="Productivity",
INDEX('Productivity Dump'!$E$4:$AJ$500,
MATCH($A198,'Productivity Dump'!$A$4:$A$500,0),
MATCH(AI$2,'Productivity Dump'!$E$3:$AJ$3,0)
),
IF(AI$3="Attendance",
INDEX('Attendance Dump'!$E$2:$AI$400,
MATCH($A198,'Attendance Dump'!$B$2:$B$400,0),
MATCH(AI$2,'Attendance Dump'!$E$1:$AI$1,0)
),
INDEX('Active Hour''s Dump'!$D$3:$AH$337,
MATCH($C198,'Active Hour''s Dump'!$A$3:$A$337,0),
MATCH(AI$2,'Active Hour''s Dump'!$D$2:$AH$2,0)
))),"")</f>
        <v>1102.5419999999999</v>
      </c>
      <c r="AJ198" s="13" t="str">
        <f>_xlfn.IFNA(IF(AJ$3="Productivity",
INDEX('Productivity Dump'!$E$4:$AJ$500,
MATCH($A198,'Productivity Dump'!$A$4:$A$500,0),
MATCH(AJ$2,'Productivity Dump'!$E$3:$AJ$3,0)
),
IF(AJ$3="Attendance",
INDEX('Attendance Dump'!$E$2:$AI$400,
MATCH($A198,'Attendance Dump'!$B$2:$B$400,0),
MATCH(AJ$2,'Attendance Dump'!$E$1:$AI$1,0)
),
INDEX('Active Hour''s Dump'!$D$3:$AH$337,
MATCH($C198,'Active Hour''s Dump'!$A$3:$A$337,0),
MATCH(AJ$2,'Active Hour''s Dump'!$D$2:$AH$2,0)
))),"")</f>
        <v>P</v>
      </c>
      <c r="AK198" s="54">
        <f>_xlfn.IFNA(IF(AK$3="Productivity",
INDEX('Productivity Dump'!$E$4:$AJ$500,
MATCH($A198,'Productivity Dump'!$A$4:$A$500,0),
MATCH(AK$2,'Productivity Dump'!$E$3:$AJ$3,0)
),
IF(AK$3="Attendance",
INDEX('Attendance Dump'!$E$2:$AI$400,
MATCH($A198,'Attendance Dump'!$B$2:$B$400,0),
MATCH(AK$2,'Attendance Dump'!$E$1:$AI$1,0)
),
INDEX('Active Hour''s Dump'!$D$3:$AH$337,
MATCH($C198,'Active Hour''s Dump'!$A$3:$A$337,0),
MATCH(AK$2,'Active Hour''s Dump'!$D$2:$AH$2,0)
))),"")</f>
        <v>6.5</v>
      </c>
      <c r="AL198" s="13">
        <f>_xlfn.IFNA(IF(AL$3="Productivity",
INDEX('Productivity Dump'!$E$4:$AJ$500,
MATCH($A198,'Productivity Dump'!$A$4:$A$500,0),
MATCH(AL$2,'Productivity Dump'!$E$3:$AJ$3,0)
),
IF(AL$3="Attendance",
INDEX('Attendance Dump'!$E$2:$AI$400,
MATCH($A198,'Attendance Dump'!$B$2:$B$400,0),
MATCH(AL$2,'Attendance Dump'!$E$1:$AI$1,0)
),
INDEX('Active Hour''s Dump'!$D$3:$AH$337,
MATCH($C198,'Active Hour''s Dump'!$A$3:$A$337,0),
MATCH(AL$2,'Active Hour''s Dump'!$D$2:$AH$2,0)
))),"")</f>
        <v>0</v>
      </c>
      <c r="AM198" s="13" t="str">
        <f>_xlfn.IFNA(IF(AM$3="Productivity",
INDEX('Productivity Dump'!$E$4:$AJ$500,
MATCH($A198,'Productivity Dump'!$A$4:$A$500,0),
MATCH(AM$2,'Productivity Dump'!$E$3:$AJ$3,0)
),
IF(AM$3="Attendance",
INDEX('Attendance Dump'!$E$2:$AI$400,
MATCH($A198,'Attendance Dump'!$B$2:$B$400,0),
MATCH(AM$2,'Attendance Dump'!$E$1:$AI$1,0)
),
INDEX('Active Hour''s Dump'!$D$3:$AH$337,
MATCH($C198,'Active Hour''s Dump'!$A$3:$A$337,0),
MATCH(AM$2,'Active Hour''s Dump'!$D$2:$AH$2,0)
))),"")</f>
        <v>WO</v>
      </c>
      <c r="AN198" s="54">
        <f>_xlfn.IFNA(IF(AN$3="Productivity",
INDEX('Productivity Dump'!$E$4:$AJ$500,
MATCH($A198,'Productivity Dump'!$A$4:$A$500,0),
MATCH(AN$2,'Productivity Dump'!$E$3:$AJ$3,0)
),
IF(AN$3="Attendance",
INDEX('Attendance Dump'!$E$2:$AI$400,
MATCH($A198,'Attendance Dump'!$B$2:$B$400,0),
MATCH(AN$2,'Attendance Dump'!$E$1:$AI$1,0)
),
INDEX('Active Hour''s Dump'!$D$3:$AH$337,
MATCH($C198,'Active Hour''s Dump'!$A$3:$A$337,0),
MATCH(AN$2,'Active Hour''s Dump'!$D$2:$AH$2,0)
))),"")</f>
        <v>0</v>
      </c>
      <c r="AO198" s="13">
        <f>_xlfn.IFNA(IF(AO$3="Productivity",
INDEX('Productivity Dump'!$E$4:$AJ$500,
MATCH($A198,'Productivity Dump'!$A$4:$A$500,0),
MATCH(AO$2,'Productivity Dump'!$E$3:$AJ$3,0)
),
IF(AO$3="Attendance",
INDEX('Attendance Dump'!$E$2:$AI$400,
MATCH($A198,'Attendance Dump'!$B$2:$B$400,0),
MATCH(AO$2,'Attendance Dump'!$E$1:$AI$1,0)
),
INDEX('Active Hour''s Dump'!$D$3:$AH$337,
MATCH($C198,'Active Hour''s Dump'!$A$3:$A$337,0),
MATCH(AO$2,'Active Hour''s Dump'!$D$2:$AH$2,0)
))),"")</f>
        <v>848.21599999999978</v>
      </c>
      <c r="AP198" s="13" t="str">
        <f>_xlfn.IFNA(IF(AP$3="Productivity",
INDEX('Productivity Dump'!$E$4:$AJ$500,
MATCH($A198,'Productivity Dump'!$A$4:$A$500,0),
MATCH(AP$2,'Productivity Dump'!$E$3:$AJ$3,0)
),
IF(AP$3="Attendance",
INDEX('Attendance Dump'!$E$2:$AI$400,
MATCH($A198,'Attendance Dump'!$B$2:$B$400,0),
MATCH(AP$2,'Attendance Dump'!$E$1:$AI$1,0)
),
INDEX('Active Hour''s Dump'!$D$3:$AH$337,
MATCH($C198,'Active Hour''s Dump'!$A$3:$A$337,0),
MATCH(AP$2,'Active Hour''s Dump'!$D$2:$AH$2,0)
))),"")</f>
        <v>P</v>
      </c>
      <c r="AQ198" s="54">
        <f>_xlfn.IFNA(IF(AQ$3="Productivity",
INDEX('Productivity Dump'!$E$4:$AJ$500,
MATCH($A198,'Productivity Dump'!$A$4:$A$500,0),
MATCH(AQ$2,'Productivity Dump'!$E$3:$AJ$3,0)
),
IF(AQ$3="Attendance",
INDEX('Attendance Dump'!$E$2:$AI$400,
MATCH($A198,'Attendance Dump'!$B$2:$B$400,0),
MATCH(AQ$2,'Attendance Dump'!$E$1:$AI$1,0)
),
INDEX('Active Hour''s Dump'!$D$3:$AH$337,
MATCH($C198,'Active Hour''s Dump'!$A$3:$A$337,0),
MATCH(AQ$2,'Active Hour''s Dump'!$D$2:$AH$2,0)
))),"")</f>
        <v>5.75</v>
      </c>
      <c r="AR198" s="13">
        <f>_xlfn.IFNA(IF(AR$3="Productivity",
INDEX('Productivity Dump'!$E$4:$AJ$500,
MATCH($A198,'Productivity Dump'!$A$4:$A$500,0),
MATCH(AR$2,'Productivity Dump'!$E$3:$AJ$3,0)
),
IF(AR$3="Attendance",
INDEX('Attendance Dump'!$E$2:$AI$400,
MATCH($A198,'Attendance Dump'!$B$2:$B$400,0),
MATCH(AR$2,'Attendance Dump'!$E$1:$AI$1,0)
),
INDEX('Active Hour''s Dump'!$D$3:$AH$337,
MATCH($C198,'Active Hour''s Dump'!$A$3:$A$337,0),
MATCH(AR$2,'Active Hour''s Dump'!$D$2:$AH$2,0)
))),"")</f>
        <v>1039.6309999999999</v>
      </c>
      <c r="AS198" s="13" t="str">
        <f>_xlfn.IFNA(IF(AS$3="Productivity",
INDEX('Productivity Dump'!$E$4:$AJ$500,
MATCH($A198,'Productivity Dump'!$A$4:$A$500,0),
MATCH(AS$2,'Productivity Dump'!$E$3:$AJ$3,0)
),
IF(AS$3="Attendance",
INDEX('Attendance Dump'!$E$2:$AI$400,
MATCH($A198,'Attendance Dump'!$B$2:$B$400,0),
MATCH(AS$2,'Attendance Dump'!$E$1:$AI$1,0)
),
INDEX('Active Hour''s Dump'!$D$3:$AH$337,
MATCH($C198,'Active Hour''s Dump'!$A$3:$A$337,0),
MATCH(AS$2,'Active Hour''s Dump'!$D$2:$AH$2,0)
))),"")</f>
        <v>P</v>
      </c>
      <c r="AT198" s="54">
        <f>_xlfn.IFNA(IF(AT$3="Productivity",
INDEX('Productivity Dump'!$E$4:$AJ$500,
MATCH($A198,'Productivity Dump'!$A$4:$A$500,0),
MATCH(AT$2,'Productivity Dump'!$E$3:$AJ$3,0)
),
IF(AT$3="Attendance",
INDEX('Attendance Dump'!$E$2:$AI$400,
MATCH($A198,'Attendance Dump'!$B$2:$B$400,0),
MATCH(AT$2,'Attendance Dump'!$E$1:$AI$1,0)
),
INDEX('Active Hour''s Dump'!$D$3:$AH$337,
MATCH($C198,'Active Hour''s Dump'!$A$3:$A$337,0),
MATCH(AT$2,'Active Hour''s Dump'!$D$2:$AH$2,0)
))),"")</f>
        <v>6.8333333333333304</v>
      </c>
      <c r="AU198" s="13">
        <f>_xlfn.IFNA(IF(AU$3="Productivity",
INDEX('Productivity Dump'!$E$4:$AJ$500,
MATCH($A198,'Productivity Dump'!$A$4:$A$500,0),
MATCH(AU$2,'Productivity Dump'!$E$3:$AJ$3,0)
),
IF(AU$3="Attendance",
INDEX('Attendance Dump'!$E$2:$AI$400,
MATCH($A198,'Attendance Dump'!$B$2:$B$400,0),
MATCH(AU$2,'Attendance Dump'!$E$1:$AI$1,0)
),
INDEX('Active Hour''s Dump'!$D$3:$AH$337,
MATCH($C198,'Active Hour''s Dump'!$A$3:$A$337,0),
MATCH(AU$2,'Active Hour''s Dump'!$D$2:$AH$2,0)
))),"")</f>
        <v>831.44500000000005</v>
      </c>
      <c r="AV198" s="13" t="str">
        <f>_xlfn.IFNA(IF(AV$3="Productivity",
INDEX('Productivity Dump'!$E$4:$AJ$500,
MATCH($A198,'Productivity Dump'!$A$4:$A$500,0),
MATCH(AV$2,'Productivity Dump'!$E$3:$AJ$3,0)
),
IF(AV$3="Attendance",
INDEX('Attendance Dump'!$E$2:$AI$400,
MATCH($A198,'Attendance Dump'!$B$2:$B$400,0),
MATCH(AV$2,'Attendance Dump'!$E$1:$AI$1,0)
),
INDEX('Active Hour''s Dump'!$D$3:$AH$337,
MATCH($C198,'Active Hour''s Dump'!$A$3:$A$337,0),
MATCH(AV$2,'Active Hour''s Dump'!$D$2:$AH$2,0)
))),"")</f>
        <v>P</v>
      </c>
      <c r="AW198" s="54">
        <f>_xlfn.IFNA(IF(AW$3="Productivity",
INDEX('Productivity Dump'!$E$4:$AJ$500,
MATCH($A198,'Productivity Dump'!$A$4:$A$500,0),
MATCH(AW$2,'Productivity Dump'!$E$3:$AJ$3,0)
),
IF(AW$3="Attendance",
INDEX('Attendance Dump'!$E$2:$AI$400,
MATCH($A198,'Attendance Dump'!$B$2:$B$400,0),
MATCH(AW$2,'Attendance Dump'!$E$1:$AI$1,0)
),
INDEX('Active Hour''s Dump'!$D$3:$AH$337,
MATCH($C198,'Active Hour''s Dump'!$A$3:$A$337,0),
MATCH(AW$2,'Active Hour''s Dump'!$D$2:$AH$2,0)
))),"")</f>
        <v>5.8333333333333304</v>
      </c>
      <c r="AX198" s="13">
        <f>_xlfn.IFNA(IF(AX$3="Productivity",
INDEX('Productivity Dump'!$E$4:$AJ$500,
MATCH($A198,'Productivity Dump'!$A$4:$A$500,0),
MATCH(AX$2,'Productivity Dump'!$E$3:$AJ$3,0)
),
IF(AX$3="Attendance",
INDEX('Attendance Dump'!$E$2:$AI$400,
MATCH($A198,'Attendance Dump'!$B$2:$B$400,0),
MATCH(AX$2,'Attendance Dump'!$E$1:$AI$1,0)
),
INDEX('Active Hour''s Dump'!$D$3:$AH$337,
MATCH($C198,'Active Hour''s Dump'!$A$3:$A$337,0),
MATCH(AX$2,'Active Hour''s Dump'!$D$2:$AH$2,0)
))),"")</f>
        <v>1004.2959999999999</v>
      </c>
      <c r="AY198" s="13" t="str">
        <f>_xlfn.IFNA(IF(AY$3="Productivity",
INDEX('Productivity Dump'!$E$4:$AJ$500,
MATCH($A198,'Productivity Dump'!$A$4:$A$500,0),
MATCH(AY$2,'Productivity Dump'!$E$3:$AJ$3,0)
),
IF(AY$3="Attendance",
INDEX('Attendance Dump'!$E$2:$AI$400,
MATCH($A198,'Attendance Dump'!$B$2:$B$400,0),
MATCH(AY$2,'Attendance Dump'!$E$1:$AI$1,0)
),
INDEX('Active Hour''s Dump'!$D$3:$AH$337,
MATCH($C198,'Active Hour''s Dump'!$A$3:$A$337,0),
MATCH(AY$2,'Active Hour''s Dump'!$D$2:$AH$2,0)
))),"")</f>
        <v>P</v>
      </c>
      <c r="AZ198" s="54">
        <f>_xlfn.IFNA(IF(AZ$3="Productivity",
INDEX('Productivity Dump'!$E$4:$AJ$500,
MATCH($A198,'Productivity Dump'!$A$4:$A$500,0),
MATCH(AZ$2,'Productivity Dump'!$E$3:$AJ$3,0)
),
IF(AZ$3="Attendance",
INDEX('Attendance Dump'!$E$2:$AI$400,
MATCH($A198,'Attendance Dump'!$B$2:$B$400,0),
MATCH(AZ$2,'Attendance Dump'!$E$1:$AI$1,0)
),
INDEX('Active Hour''s Dump'!$D$3:$AH$337,
MATCH($C198,'Active Hour''s Dump'!$A$3:$A$337,0),
MATCH(AZ$2,'Active Hour''s Dump'!$D$2:$AH$2,0)
))),"")</f>
        <v>7</v>
      </c>
      <c r="BA198" s="13">
        <f>_xlfn.IFNA(IF(BA$3="Productivity",
INDEX('Productivity Dump'!$E$4:$AJ$500,
MATCH($A198,'Productivity Dump'!$A$4:$A$500,0),
MATCH(BA$2,'Productivity Dump'!$E$3:$AJ$3,0)
),
IF(BA$3="Attendance",
INDEX('Attendance Dump'!$E$2:$AI$400,
MATCH($A198,'Attendance Dump'!$B$2:$B$400,0),
MATCH(BA$2,'Attendance Dump'!$E$1:$AI$1,0)
),
INDEX('Active Hour''s Dump'!$D$3:$AH$337,
MATCH($C198,'Active Hour''s Dump'!$A$3:$A$337,0),
MATCH(BA$2,'Active Hour''s Dump'!$D$2:$AH$2,0)
))),"")</f>
        <v>1029.873</v>
      </c>
      <c r="BB198" s="13" t="str">
        <f>_xlfn.IFNA(IF(BB$3="Productivity",
INDEX('Productivity Dump'!$E$4:$AJ$500,
MATCH($A198,'Productivity Dump'!$A$4:$A$500,0),
MATCH(BB$2,'Productivity Dump'!$E$3:$AJ$3,0)
),
IF(BB$3="Attendance",
INDEX('Attendance Dump'!$E$2:$AI$400,
MATCH($A198,'Attendance Dump'!$B$2:$B$400,0),
MATCH(BB$2,'Attendance Dump'!$E$1:$AI$1,0)
),
INDEX('Active Hour''s Dump'!$D$3:$AH$337,
MATCH($C198,'Active Hour''s Dump'!$A$3:$A$337,0),
MATCH(BB$2,'Active Hour''s Dump'!$D$2:$AH$2,0)
))),"")</f>
        <v>P</v>
      </c>
      <c r="BC198" s="54">
        <f>_xlfn.IFNA(IF(BC$3="Productivity",
INDEX('Productivity Dump'!$E$4:$AJ$500,
MATCH($A198,'Productivity Dump'!$A$4:$A$500,0),
MATCH(BC$2,'Productivity Dump'!$E$3:$AJ$3,0)
),
IF(BC$3="Attendance",
INDEX('Attendance Dump'!$E$2:$AI$400,
MATCH($A198,'Attendance Dump'!$B$2:$B$400,0),
MATCH(BC$2,'Attendance Dump'!$E$1:$AI$1,0)
),
INDEX('Active Hour''s Dump'!$D$3:$AH$337,
MATCH($C198,'Active Hour''s Dump'!$A$3:$A$337,0),
MATCH(BC$2,'Active Hour''s Dump'!$D$2:$AH$2,0)
))),"")</f>
        <v>6.9166666666666696</v>
      </c>
      <c r="BD198" s="13">
        <f>_xlfn.IFNA(IF(BD$3="Productivity",
INDEX('Productivity Dump'!$E$4:$AJ$500,
MATCH($A198,'Productivity Dump'!$A$4:$A$500,0),
MATCH(BD$2,'Productivity Dump'!$E$3:$AJ$3,0)
),
IF(BD$3="Attendance",
INDEX('Attendance Dump'!$E$2:$AI$400,
MATCH($A198,'Attendance Dump'!$B$2:$B$400,0),
MATCH(BD$2,'Attendance Dump'!$E$1:$AI$1,0)
),
INDEX('Active Hour''s Dump'!$D$3:$AH$337,
MATCH($C198,'Active Hour''s Dump'!$A$3:$A$337,0),
MATCH(BD$2,'Active Hour''s Dump'!$D$2:$AH$2,0)
))),"")</f>
        <v>441.67599999999999</v>
      </c>
      <c r="BE198" s="13" t="str">
        <f>_xlfn.IFNA(IF(BE$3="Productivity",
INDEX('Productivity Dump'!$E$4:$AJ$500,
MATCH($A198,'Productivity Dump'!$A$4:$A$500,0),
MATCH(BE$2,'Productivity Dump'!$E$3:$AJ$3,0)
),
IF(BE$3="Attendance",
INDEX('Attendance Dump'!$E$2:$AI$400,
MATCH($A198,'Attendance Dump'!$B$2:$B$400,0),
MATCH(BE$2,'Attendance Dump'!$E$1:$AI$1,0)
),
INDEX('Active Hour''s Dump'!$D$3:$AH$337,
MATCH($C198,'Active Hour''s Dump'!$A$3:$A$337,0),
MATCH(BE$2,'Active Hour''s Dump'!$D$2:$AH$2,0)
))),"")</f>
        <v>P</v>
      </c>
      <c r="BF198" s="54">
        <f>_xlfn.IFNA(IF(BF$3="Productivity",
INDEX('Productivity Dump'!$E$4:$AJ$500,
MATCH($A198,'Productivity Dump'!$A$4:$A$500,0),
MATCH(BF$2,'Productivity Dump'!$E$3:$AJ$3,0)
),
IF(BF$3="Attendance",
INDEX('Attendance Dump'!$E$2:$AI$400,
MATCH($A198,'Attendance Dump'!$B$2:$B$400,0),
MATCH(BF$2,'Attendance Dump'!$E$1:$AI$1,0)
),
INDEX('Active Hour''s Dump'!$D$3:$AH$337,
MATCH($C198,'Active Hour''s Dump'!$A$3:$A$337,0),
MATCH(BF$2,'Active Hour''s Dump'!$D$2:$AH$2,0)
))),"")</f>
        <v>3.5</v>
      </c>
      <c r="BG198" s="13">
        <f>_xlfn.IFNA(IF(BG$3="Productivity",
INDEX('Productivity Dump'!$E$4:$AJ$500,
MATCH($A198,'Productivity Dump'!$A$4:$A$500,0),
MATCH(BG$2,'Productivity Dump'!$E$3:$AJ$3,0)
),
IF(BG$3="Attendance",
INDEX('Attendance Dump'!$E$2:$AI$400,
MATCH($A198,'Attendance Dump'!$B$2:$B$400,0),
MATCH(BG$2,'Attendance Dump'!$E$1:$AI$1,0)
),
INDEX('Active Hour''s Dump'!$D$3:$AH$337,
MATCH($C198,'Active Hour''s Dump'!$A$3:$A$337,0),
MATCH(BG$2,'Active Hour''s Dump'!$D$2:$AH$2,0)
))),"")</f>
        <v>0</v>
      </c>
      <c r="BH198" s="13" t="str">
        <f>_xlfn.IFNA(IF(BH$3="Productivity",
INDEX('Productivity Dump'!$E$4:$AJ$500,
MATCH($A198,'Productivity Dump'!$A$4:$A$500,0),
MATCH(BH$2,'Productivity Dump'!$E$3:$AJ$3,0)
),
IF(BH$3="Attendance",
INDEX('Attendance Dump'!$E$2:$AI$400,
MATCH($A198,'Attendance Dump'!$B$2:$B$400,0),
MATCH(BH$2,'Attendance Dump'!$E$1:$AI$1,0)
),
INDEX('Active Hour''s Dump'!$D$3:$AH$337,
MATCH($C198,'Active Hour''s Dump'!$A$3:$A$337,0),
MATCH(BH$2,'Active Hour''s Dump'!$D$2:$AH$2,0)
))),"")</f>
        <v>WO</v>
      </c>
      <c r="BI198" s="54">
        <f>_xlfn.IFNA(IF(BI$3="Productivity",
INDEX('Productivity Dump'!$E$4:$AJ$500,
MATCH($A198,'Productivity Dump'!$A$4:$A$500,0),
MATCH(BI$2,'Productivity Dump'!$E$3:$AJ$3,0)
),
IF(BI$3="Attendance",
INDEX('Attendance Dump'!$E$2:$AI$400,
MATCH($A198,'Attendance Dump'!$B$2:$B$400,0),
MATCH(BI$2,'Attendance Dump'!$E$1:$AI$1,0)
),
INDEX('Active Hour''s Dump'!$D$3:$AH$337,
MATCH($C198,'Active Hour''s Dump'!$A$3:$A$337,0),
MATCH(BI$2,'Active Hour''s Dump'!$D$2:$AH$2,0)
))),"")</f>
        <v>0</v>
      </c>
      <c r="BJ198" s="13">
        <f>_xlfn.IFNA(IF(BJ$3="Productivity",
INDEX('Productivity Dump'!$E$4:$AJ$500,
MATCH($A198,'Productivity Dump'!$A$4:$A$500,0),
MATCH(BJ$2,'Productivity Dump'!$E$3:$AJ$3,0)
),
IF(BJ$3="Attendance",
INDEX('Attendance Dump'!$E$2:$AI$400,
MATCH($A198,'Attendance Dump'!$B$2:$B$400,0),
MATCH(BJ$2,'Attendance Dump'!$E$1:$AI$1,0)
),
INDEX('Active Hour''s Dump'!$D$3:$AH$337,
MATCH($C198,'Active Hour''s Dump'!$A$3:$A$337,0),
MATCH(BJ$2,'Active Hour''s Dump'!$D$2:$AH$2,0)
))),"")</f>
        <v>948.33700000000022</v>
      </c>
      <c r="BK198" s="13" t="str">
        <f>_xlfn.IFNA(IF(BK$3="Productivity",
INDEX('Productivity Dump'!$E$4:$AJ$500,
MATCH($A198,'Productivity Dump'!$A$4:$A$500,0),
MATCH(BK$2,'Productivity Dump'!$E$3:$AJ$3,0)
),
IF(BK$3="Attendance",
INDEX('Attendance Dump'!$E$2:$AI$400,
MATCH($A198,'Attendance Dump'!$B$2:$B$400,0),
MATCH(BK$2,'Attendance Dump'!$E$1:$AI$1,0)
),
INDEX('Active Hour''s Dump'!$D$3:$AH$337,
MATCH($C198,'Active Hour''s Dump'!$A$3:$A$337,0),
MATCH(BK$2,'Active Hour''s Dump'!$D$2:$AH$2,0)
))),"")</f>
        <v>P</v>
      </c>
      <c r="BL198" s="54">
        <f>_xlfn.IFNA(IF(BL$3="Productivity",
INDEX('Productivity Dump'!$E$4:$AJ$500,
MATCH($A198,'Productivity Dump'!$A$4:$A$500,0),
MATCH(BL$2,'Productivity Dump'!$E$3:$AJ$3,0)
),
IF(BL$3="Attendance",
INDEX('Attendance Dump'!$E$2:$AI$400,
MATCH($A198,'Attendance Dump'!$B$2:$B$400,0),
MATCH(BL$2,'Attendance Dump'!$E$1:$AI$1,0)
),
INDEX('Active Hour''s Dump'!$D$3:$AH$337,
MATCH($C198,'Active Hour''s Dump'!$A$3:$A$337,0),
MATCH(BL$2,'Active Hour''s Dump'!$D$2:$AH$2,0)
))),"")</f>
        <v>7</v>
      </c>
      <c r="BM198" s="13">
        <f>_xlfn.IFNA(IF(BM$3="Productivity",
INDEX('Productivity Dump'!$E$4:$AJ$500,
MATCH($A198,'Productivity Dump'!$A$4:$A$500,0),
MATCH(BM$2,'Productivity Dump'!$E$3:$AJ$3,0)
),
IF(BM$3="Attendance",
INDEX('Attendance Dump'!$E$2:$AI$400,
MATCH($A198,'Attendance Dump'!$B$2:$B$400,0),
MATCH(BM$2,'Attendance Dump'!$E$1:$AI$1,0)
),
INDEX('Active Hour''s Dump'!$D$3:$AH$337,
MATCH($C198,'Active Hour''s Dump'!$A$3:$A$337,0),
MATCH(BM$2,'Active Hour''s Dump'!$D$2:$AH$2,0)
))),"")</f>
        <v>1026.2759999999998</v>
      </c>
      <c r="BN198" s="13" t="str">
        <f>_xlfn.IFNA(IF(BN$3="Productivity",
INDEX('Productivity Dump'!$E$4:$AJ$500,
MATCH($A198,'Productivity Dump'!$A$4:$A$500,0),
MATCH(BN$2,'Productivity Dump'!$E$3:$AJ$3,0)
),
IF(BN$3="Attendance",
INDEX('Attendance Dump'!$E$2:$AI$400,
MATCH($A198,'Attendance Dump'!$B$2:$B$400,0),
MATCH(BN$2,'Attendance Dump'!$E$1:$AI$1,0)
),
INDEX('Active Hour''s Dump'!$D$3:$AH$337,
MATCH($C198,'Active Hour''s Dump'!$A$3:$A$337,0),
MATCH(BN$2,'Active Hour''s Dump'!$D$2:$AH$2,0)
))),"")</f>
        <v>P</v>
      </c>
      <c r="BO198" s="54">
        <f>_xlfn.IFNA(IF(BO$3="Productivity",
INDEX('Productivity Dump'!$E$4:$AJ$500,
MATCH($A198,'Productivity Dump'!$A$4:$A$500,0),
MATCH(BO$2,'Productivity Dump'!$E$3:$AJ$3,0)
),
IF(BO$3="Attendance",
INDEX('Attendance Dump'!$E$2:$AI$400,
MATCH($A198,'Attendance Dump'!$B$2:$B$400,0),
MATCH(BO$2,'Attendance Dump'!$E$1:$AI$1,0)
),
INDEX('Active Hour''s Dump'!$D$3:$AH$337,
MATCH($C198,'Active Hour''s Dump'!$A$3:$A$337,0),
MATCH(BO$2,'Active Hour''s Dump'!$D$2:$AH$2,0)
))),"")</f>
        <v>6.3333333333333304</v>
      </c>
      <c r="BP198" s="13">
        <f>_xlfn.IFNA(IF(BP$3="Productivity",
INDEX('Productivity Dump'!$E$4:$AJ$500,
MATCH($A198,'Productivity Dump'!$A$4:$A$500,0),
MATCH(BP$2,'Productivity Dump'!$E$3:$AJ$3,0)
),
IF(BP$3="Attendance",
INDEX('Attendance Dump'!$E$2:$AI$400,
MATCH($A198,'Attendance Dump'!$B$2:$B$400,0),
MATCH(BP$2,'Attendance Dump'!$E$1:$AI$1,0)
),
INDEX('Active Hour''s Dump'!$D$3:$AH$337,
MATCH($C198,'Active Hour''s Dump'!$A$3:$A$337,0),
MATCH(BP$2,'Active Hour''s Dump'!$D$2:$AH$2,0)
))),"")</f>
        <v>1004.0169999999997</v>
      </c>
      <c r="BQ198" s="13" t="str">
        <f>_xlfn.IFNA(IF(BQ$3="Productivity",
INDEX('Productivity Dump'!$E$4:$AJ$500,
MATCH($A198,'Productivity Dump'!$A$4:$A$500,0),
MATCH(BQ$2,'Productivity Dump'!$E$3:$AJ$3,0)
),
IF(BQ$3="Attendance",
INDEX('Attendance Dump'!$E$2:$AI$400,
MATCH($A198,'Attendance Dump'!$B$2:$B$400,0),
MATCH(BQ$2,'Attendance Dump'!$E$1:$AI$1,0)
),
INDEX('Active Hour''s Dump'!$D$3:$AH$337,
MATCH($C198,'Active Hour''s Dump'!$A$3:$A$337,0),
MATCH(BQ$2,'Active Hour''s Dump'!$D$2:$AH$2,0)
))),"")</f>
        <v>P</v>
      </c>
      <c r="BR198" s="54">
        <f>_xlfn.IFNA(IF(BR$3="Productivity",
INDEX('Productivity Dump'!$E$4:$AJ$500,
MATCH($A198,'Productivity Dump'!$A$4:$A$500,0),
MATCH(BR$2,'Productivity Dump'!$E$3:$AJ$3,0)
),
IF(BR$3="Attendance",
INDEX('Attendance Dump'!$E$2:$AI$400,
MATCH($A198,'Attendance Dump'!$B$2:$B$400,0),
MATCH(BR$2,'Attendance Dump'!$E$1:$AI$1,0)
),
INDEX('Active Hour''s Dump'!$D$3:$AH$337,
MATCH($C198,'Active Hour''s Dump'!$A$3:$A$337,0),
MATCH(BR$2,'Active Hour''s Dump'!$D$2:$AH$2,0)
))),"")</f>
        <v>6.75</v>
      </c>
      <c r="BS198" s="13">
        <f>_xlfn.IFNA(IF(BS$3="Productivity",
INDEX('Productivity Dump'!$E$4:$AJ$500,
MATCH($A198,'Productivity Dump'!$A$4:$A$500,0),
MATCH(BS$2,'Productivity Dump'!$E$3:$AJ$3,0)
),
IF(BS$3="Attendance",
INDEX('Attendance Dump'!$E$2:$AI$400,
MATCH($A198,'Attendance Dump'!$B$2:$B$400,0),
MATCH(BS$2,'Attendance Dump'!$E$1:$AI$1,0)
),
INDEX('Active Hour''s Dump'!$D$3:$AH$337,
MATCH($C198,'Active Hour''s Dump'!$A$3:$A$337,0),
MATCH(BS$2,'Active Hour''s Dump'!$D$2:$AH$2,0)
))),"")</f>
        <v>0</v>
      </c>
      <c r="BT198" s="13" t="str">
        <f>_xlfn.IFNA(IF(BT$3="Productivity",
INDEX('Productivity Dump'!$E$4:$AJ$500,
MATCH($A198,'Productivity Dump'!$A$4:$A$500,0),
MATCH(BT$2,'Productivity Dump'!$E$3:$AJ$3,0)
),
IF(BT$3="Attendance",
INDEX('Attendance Dump'!$E$2:$AI$400,
MATCH($A198,'Attendance Dump'!$B$2:$B$400,0),
MATCH(BT$2,'Attendance Dump'!$E$1:$AI$1,0)
),
INDEX('Active Hour''s Dump'!$D$3:$AH$337,
MATCH($C198,'Active Hour''s Dump'!$A$3:$A$337,0),
MATCH(BT$2,'Active Hour''s Dump'!$D$2:$AH$2,0)
))),"")</f>
        <v>H</v>
      </c>
      <c r="BU198" s="54">
        <f>_xlfn.IFNA(IF(BU$3="Productivity",
INDEX('Productivity Dump'!$E$4:$AJ$500,
MATCH($A198,'Productivity Dump'!$A$4:$A$500,0),
MATCH(BU$2,'Productivity Dump'!$E$3:$AJ$3,0)
),
IF(BU$3="Attendance",
INDEX('Attendance Dump'!$E$2:$AI$400,
MATCH($A198,'Attendance Dump'!$B$2:$B$400,0),
MATCH(BU$2,'Attendance Dump'!$E$1:$AI$1,0)
),
INDEX('Active Hour''s Dump'!$D$3:$AH$337,
MATCH($C198,'Active Hour''s Dump'!$A$3:$A$337,0),
MATCH(BU$2,'Active Hour''s Dump'!$D$2:$AH$2,0)
))),"")</f>
        <v>0</v>
      </c>
      <c r="BV198" s="13">
        <f>_xlfn.IFNA(IF(BV$3="Productivity",
INDEX('Productivity Dump'!$E$4:$AJ$500,
MATCH($A198,'Productivity Dump'!$A$4:$A$500,0),
MATCH(BV$2,'Productivity Dump'!$E$3:$AJ$3,0)
),
IF(BV$3="Attendance",
INDEX('Attendance Dump'!$E$2:$AI$400,
MATCH($A198,'Attendance Dump'!$B$2:$B$400,0),
MATCH(BV$2,'Attendance Dump'!$E$1:$AI$1,0)
),
INDEX('Active Hour''s Dump'!$D$3:$AH$337,
MATCH($C198,'Active Hour''s Dump'!$A$3:$A$337,0),
MATCH(BV$2,'Active Hour''s Dump'!$D$2:$AH$2,0)
))),"")</f>
        <v>0</v>
      </c>
      <c r="BW198" s="13" t="str">
        <f>_xlfn.IFNA(IF(BW$3="Productivity",
INDEX('Productivity Dump'!$E$4:$AJ$500,
MATCH($A198,'Productivity Dump'!$A$4:$A$500,0),
MATCH(BW$2,'Productivity Dump'!$E$3:$AJ$3,0)
),
IF(BW$3="Attendance",
INDEX('Attendance Dump'!$E$2:$AI$400,
MATCH($A198,'Attendance Dump'!$B$2:$B$400,0),
MATCH(BW$2,'Attendance Dump'!$E$1:$AI$1,0)
),
INDEX('Active Hour''s Dump'!$D$3:$AH$337,
MATCH($C198,'Active Hour''s Dump'!$A$3:$A$337,0),
MATCH(BW$2,'Active Hour''s Dump'!$D$2:$AH$2,0)
))),"")</f>
        <v>PL</v>
      </c>
      <c r="BX198" s="54">
        <f>_xlfn.IFNA(IF(BX$3="Productivity",
INDEX('Productivity Dump'!$E$4:$AJ$500,
MATCH($A198,'Productivity Dump'!$A$4:$A$500,0),
MATCH(BX$2,'Productivity Dump'!$E$3:$AJ$3,0)
),
IF(BX$3="Attendance",
INDEX('Attendance Dump'!$E$2:$AI$400,
MATCH($A198,'Attendance Dump'!$B$2:$B$400,0),
MATCH(BX$2,'Attendance Dump'!$E$1:$AI$1,0)
),
INDEX('Active Hour''s Dump'!$D$3:$AH$337,
MATCH($C198,'Active Hour''s Dump'!$A$3:$A$337,0),
MATCH(BX$2,'Active Hour''s Dump'!$D$2:$AH$2,0)
))),"")</f>
        <v>0</v>
      </c>
      <c r="BY198" s="13">
        <f>_xlfn.IFNA(IF(BY$3="Productivity",
INDEX('Productivity Dump'!$E$4:$AJ$500,
MATCH($A198,'Productivity Dump'!$A$4:$A$500,0),
MATCH(BY$2,'Productivity Dump'!$E$3:$AJ$3,0)
),
IF(BY$3="Attendance",
INDEX('Attendance Dump'!$E$2:$AI$400,
MATCH($A198,'Attendance Dump'!$B$2:$B$400,0),
MATCH(BY$2,'Attendance Dump'!$E$1:$AI$1,0)
),
INDEX('Active Hour''s Dump'!$D$3:$AH$337,
MATCH($C198,'Active Hour''s Dump'!$A$3:$A$337,0),
MATCH(BY$2,'Active Hour''s Dump'!$D$2:$AH$2,0)
))),"")</f>
        <v>387.18</v>
      </c>
      <c r="BZ198" s="13" t="str">
        <f>_xlfn.IFNA(IF(BZ$3="Productivity",
INDEX('Productivity Dump'!$E$4:$AJ$500,
MATCH($A198,'Productivity Dump'!$A$4:$A$500,0),
MATCH(BZ$2,'Productivity Dump'!$E$3:$AJ$3,0)
),
IF(BZ$3="Attendance",
INDEX('Attendance Dump'!$E$2:$AI$400,
MATCH($A198,'Attendance Dump'!$B$2:$B$400,0),
MATCH(BZ$2,'Attendance Dump'!$E$1:$AI$1,0)
),
INDEX('Active Hour''s Dump'!$D$3:$AH$337,
MATCH($C198,'Active Hour''s Dump'!$A$3:$A$337,0),
MATCH(BZ$2,'Active Hour''s Dump'!$D$2:$AH$2,0)
))),"")</f>
        <v>P</v>
      </c>
      <c r="CA198" s="54">
        <f>_xlfn.IFNA(IF(CA$3="Productivity",
INDEX('Productivity Dump'!$E$4:$AJ$500,
MATCH($A198,'Productivity Dump'!$A$4:$A$500,0),
MATCH(CA$2,'Productivity Dump'!$E$3:$AJ$3,0)
),
IF(CA$3="Attendance",
INDEX('Attendance Dump'!$E$2:$AI$400,
MATCH($A198,'Attendance Dump'!$B$2:$B$400,0),
MATCH(CA$2,'Attendance Dump'!$E$1:$AI$1,0)
),
INDEX('Active Hour''s Dump'!$D$3:$AH$337,
MATCH($C198,'Active Hour''s Dump'!$A$3:$A$337,0),
MATCH(CA$2,'Active Hour''s Dump'!$D$2:$AH$2,0)
))),"")</f>
        <v>2.25</v>
      </c>
      <c r="CB198" s="13">
        <f>_xlfn.IFNA(IF(CB$3="Productivity",
INDEX('Productivity Dump'!$E$4:$AJ$500,
MATCH($A198,'Productivity Dump'!$A$4:$A$500,0),
MATCH(CB$2,'Productivity Dump'!$E$3:$AJ$3,0)
),
IF(CB$3="Attendance",
INDEX('Attendance Dump'!$E$2:$AI$400,
MATCH($A198,'Attendance Dump'!$B$2:$B$400,0),
MATCH(CB$2,'Attendance Dump'!$E$1:$AI$1,0)
),
INDEX('Active Hour''s Dump'!$D$3:$AH$337,
MATCH($C198,'Active Hour''s Dump'!$A$3:$A$337,0),
MATCH(CB$2,'Active Hour''s Dump'!$D$2:$AH$2,0)
))),"")</f>
        <v>0</v>
      </c>
      <c r="CC198" s="13" t="str">
        <f>_xlfn.IFNA(IF(CC$3="Productivity",
INDEX('Productivity Dump'!$E$4:$AJ$500,
MATCH($A198,'Productivity Dump'!$A$4:$A$500,0),
MATCH(CC$2,'Productivity Dump'!$E$3:$AJ$3,0)
),
IF(CC$3="Attendance",
INDEX('Attendance Dump'!$E$2:$AI$400,
MATCH($A198,'Attendance Dump'!$B$2:$B$400,0),
MATCH(CC$2,'Attendance Dump'!$E$1:$AI$1,0)
),
INDEX('Active Hour''s Dump'!$D$3:$AH$337,
MATCH($C198,'Active Hour''s Dump'!$A$3:$A$337,0),
MATCH(CC$2,'Active Hour''s Dump'!$D$2:$AH$2,0)
))),"")</f>
        <v>WO</v>
      </c>
      <c r="CD198" s="54">
        <f>_xlfn.IFNA(IF(CD$3="Productivity",
INDEX('Productivity Dump'!$E$4:$AJ$500,
MATCH($A198,'Productivity Dump'!$A$4:$A$500,0),
MATCH(CD$2,'Productivity Dump'!$E$3:$AJ$3,0)
),
IF(CD$3="Attendance",
INDEX('Attendance Dump'!$E$2:$AI$400,
MATCH($A198,'Attendance Dump'!$B$2:$B$400,0),
MATCH(CD$2,'Attendance Dump'!$E$1:$AI$1,0)
),
INDEX('Active Hour''s Dump'!$D$3:$AH$337,
MATCH($C198,'Active Hour''s Dump'!$A$3:$A$337,0),
MATCH(CD$2,'Active Hour''s Dump'!$D$2:$AH$2,0)
))),"")</f>
        <v>0</v>
      </c>
      <c r="CE198" s="13">
        <f>_xlfn.IFNA(IF(CE$3="Productivity",
INDEX('Productivity Dump'!$E$4:$AJ$500,
MATCH($A198,'Productivity Dump'!$A$4:$A$500,0),
MATCH(CE$2,'Productivity Dump'!$E$3:$AJ$3,0)
),
IF(CE$3="Attendance",
INDEX('Attendance Dump'!$E$2:$AI$400,
MATCH($A198,'Attendance Dump'!$B$2:$B$400,0),
MATCH(CE$2,'Attendance Dump'!$E$1:$AI$1,0)
),
INDEX('Active Hour''s Dump'!$D$3:$AH$337,
MATCH($C198,'Active Hour''s Dump'!$A$3:$A$337,0),
MATCH(CE$2,'Active Hour''s Dump'!$D$2:$AH$2,0)
))),"")</f>
        <v>824.70299999999997</v>
      </c>
      <c r="CF198" s="13" t="str">
        <f>_xlfn.IFNA(IF(CF$3="Productivity",
INDEX('Productivity Dump'!$E$4:$AJ$500,
MATCH($A198,'Productivity Dump'!$A$4:$A$500,0),
MATCH(CF$2,'Productivity Dump'!$E$3:$AJ$3,0)
),
IF(CF$3="Attendance",
INDEX('Attendance Dump'!$E$2:$AI$400,
MATCH($A198,'Attendance Dump'!$B$2:$B$400,0),
MATCH(CF$2,'Attendance Dump'!$E$1:$AI$1,0)
),
INDEX('Active Hour''s Dump'!$D$3:$AH$337,
MATCH($C198,'Active Hour''s Dump'!$A$3:$A$337,0),
MATCH(CF$2,'Active Hour''s Dump'!$D$2:$AH$2,0)
))),"")</f>
        <v>P</v>
      </c>
      <c r="CG198" s="54">
        <f>_xlfn.IFNA(IF(CG$3="Productivity",
INDEX('Productivity Dump'!$E$4:$AJ$500,
MATCH($A198,'Productivity Dump'!$A$4:$A$500,0),
MATCH(CG$2,'Productivity Dump'!$E$3:$AJ$3,0)
),
IF(CG$3="Attendance",
INDEX('Attendance Dump'!$E$2:$AI$400,
MATCH($A198,'Attendance Dump'!$B$2:$B$400,0),
MATCH(CG$2,'Attendance Dump'!$E$1:$AI$1,0)
),
INDEX('Active Hour''s Dump'!$D$3:$AH$337,
MATCH($C198,'Active Hour''s Dump'!$A$3:$A$337,0),
MATCH(CG$2,'Active Hour''s Dump'!$D$2:$AH$2,0)
))),"")</f>
        <v>5.75</v>
      </c>
      <c r="CH198" s="13">
        <f>_xlfn.IFNA(IF(CH$3="Productivity",
INDEX('Productivity Dump'!$E$4:$AJ$500,
MATCH($A198,'Productivity Dump'!$A$4:$A$500,0),
MATCH(CH$2,'Productivity Dump'!$E$3:$AJ$3,0)
),
IF(CH$3="Attendance",
INDEX('Attendance Dump'!$E$2:$AI$400,
MATCH($A198,'Attendance Dump'!$B$2:$B$400,0),
MATCH(CH$2,'Attendance Dump'!$E$1:$AI$1,0)
),
INDEX('Active Hour''s Dump'!$D$3:$AH$337,
MATCH($C198,'Active Hour''s Dump'!$A$3:$A$337,0),
MATCH(CH$2,'Active Hour''s Dump'!$D$2:$AH$2,0)
))),"")</f>
        <v>1008.5839999999998</v>
      </c>
      <c r="CI198" s="13" t="str">
        <f>_xlfn.IFNA(IF(CI$3="Productivity",
INDEX('Productivity Dump'!$E$4:$AJ$500,
MATCH($A198,'Productivity Dump'!$A$4:$A$500,0),
MATCH(CI$2,'Productivity Dump'!$E$3:$AJ$3,0)
),
IF(CI$3="Attendance",
INDEX('Attendance Dump'!$E$2:$AI$400,
MATCH($A198,'Attendance Dump'!$B$2:$B$400,0),
MATCH(CI$2,'Attendance Dump'!$E$1:$AI$1,0)
),
INDEX('Active Hour''s Dump'!$D$3:$AH$337,
MATCH($C198,'Active Hour''s Dump'!$A$3:$A$337,0),
MATCH(CI$2,'Active Hour''s Dump'!$D$2:$AH$2,0)
))),"")</f>
        <v>P</v>
      </c>
      <c r="CJ198" s="54">
        <f>_xlfn.IFNA(IF(CJ$3="Productivity",
INDEX('Productivity Dump'!$E$4:$AJ$500,
MATCH($A198,'Productivity Dump'!$A$4:$A$500,0),
MATCH(CJ$2,'Productivity Dump'!$E$3:$AJ$3,0)
),
IF(CJ$3="Attendance",
INDEX('Attendance Dump'!$E$2:$AI$400,
MATCH($A198,'Attendance Dump'!$B$2:$B$400,0),
MATCH(CJ$2,'Attendance Dump'!$E$1:$AI$1,0)
),
INDEX('Active Hour''s Dump'!$D$3:$AH$337,
MATCH($C198,'Active Hour''s Dump'!$A$3:$A$337,0),
MATCH(CJ$2,'Active Hour''s Dump'!$D$2:$AH$2,0)
))),"")</f>
        <v>5.9166666666666696</v>
      </c>
      <c r="CK198" s="13">
        <f>_xlfn.IFNA(IF(CK$3="Productivity",
INDEX('Productivity Dump'!$E$4:$AJ$500,
MATCH($A198,'Productivity Dump'!$A$4:$A$500,0),
MATCH(CK$2,'Productivity Dump'!$E$3:$AJ$3,0)
),
IF(CK$3="Attendance",
INDEX('Attendance Dump'!$E$2:$AI$400,
MATCH($A198,'Attendance Dump'!$B$2:$B$400,0),
MATCH(CK$2,'Attendance Dump'!$E$1:$AI$1,0)
),
INDEX('Active Hour''s Dump'!$D$3:$AH$337,
MATCH($C198,'Active Hour''s Dump'!$A$3:$A$337,0),
MATCH(CK$2,'Active Hour''s Dump'!$D$2:$AH$2,0)
))),"")</f>
        <v>1009.3079999999998</v>
      </c>
      <c r="CL198" s="13" t="str">
        <f>_xlfn.IFNA(IF(CL$3="Productivity",
INDEX('Productivity Dump'!$E$4:$AJ$500,
MATCH($A198,'Productivity Dump'!$A$4:$A$500,0),
MATCH(CL$2,'Productivity Dump'!$E$3:$AJ$3,0)
),
IF(CL$3="Attendance",
INDEX('Attendance Dump'!$E$2:$AI$400,
MATCH($A198,'Attendance Dump'!$B$2:$B$400,0),
MATCH(CL$2,'Attendance Dump'!$E$1:$AI$1,0)
),
INDEX('Active Hour''s Dump'!$D$3:$AH$337,
MATCH($C198,'Active Hour''s Dump'!$A$3:$A$337,0),
MATCH(CL$2,'Active Hour''s Dump'!$D$2:$AH$2,0)
))),"")</f>
        <v>P</v>
      </c>
      <c r="CM198" s="54">
        <f>_xlfn.IFNA(IF(CM$3="Productivity",
INDEX('Productivity Dump'!$E$4:$AJ$500,
MATCH($A198,'Productivity Dump'!$A$4:$A$500,0),
MATCH(CM$2,'Productivity Dump'!$E$3:$AJ$3,0)
),
IF(CM$3="Attendance",
INDEX('Attendance Dump'!$E$2:$AI$400,
MATCH($A198,'Attendance Dump'!$B$2:$B$400,0),
MATCH(CM$2,'Attendance Dump'!$E$1:$AI$1,0)
),
INDEX('Active Hour''s Dump'!$D$3:$AH$337,
MATCH($C198,'Active Hour''s Dump'!$A$3:$A$337,0),
MATCH(CM$2,'Active Hour''s Dump'!$D$2:$AH$2,0)
))),"")</f>
        <v>7.5</v>
      </c>
      <c r="CN198" s="13">
        <f>_xlfn.IFNA(IF(CN$3="Productivity",
INDEX('Productivity Dump'!$E$4:$AJ$500,
MATCH($A198,'Productivity Dump'!$A$4:$A$500,0),
MATCH(CN$2,'Productivity Dump'!$E$3:$AJ$3,0)
),
IF(CN$3="Attendance",
INDEX('Attendance Dump'!$E$2:$AI$400,
MATCH($A198,'Attendance Dump'!$B$2:$B$400,0),
MATCH(CN$2,'Attendance Dump'!$E$1:$AI$1,0)
),
INDEX('Active Hour''s Dump'!$D$3:$AH$337,
MATCH($C198,'Active Hour''s Dump'!$A$3:$A$337,0),
MATCH(CN$2,'Active Hour''s Dump'!$D$2:$AH$2,0)
))),"")</f>
        <v>0</v>
      </c>
      <c r="CO198" s="13">
        <f>_xlfn.IFNA(IF(CO$3="Productivity",
INDEX('Productivity Dump'!$E$4:$AJ$500,
MATCH($A198,'Productivity Dump'!$A$4:$A$500,0),
MATCH(CO$2,'Productivity Dump'!$E$3:$AJ$3,0)
),
IF(CO$3="Attendance",
INDEX('Attendance Dump'!$E$2:$AI$400,
MATCH($A198,'Attendance Dump'!$B$2:$B$400,0),
MATCH(CO$2,'Attendance Dump'!$E$1:$AI$1,0)
),
INDEX('Active Hour''s Dump'!$D$3:$AH$337,
MATCH($C198,'Active Hour''s Dump'!$A$3:$A$337,0),
MATCH(CO$2,'Active Hour''s Dump'!$D$2:$AH$2,0)
))),"")</f>
        <v>0</v>
      </c>
      <c r="CP198" s="54">
        <f>_xlfn.IFNA(IF(CP$3="Productivity",
INDEX('Productivity Dump'!$E$4:$AJ$500,
MATCH($A198,'Productivity Dump'!$A$4:$A$500,0),
MATCH(CP$2,'Productivity Dump'!$E$3:$AJ$3,0)
),
IF(CP$3="Attendance",
INDEX('Attendance Dump'!$E$2:$AI$400,
MATCH($A198,'Attendance Dump'!$B$2:$B$400,0),
MATCH(CP$2,'Attendance Dump'!$E$1:$AI$1,0)
),
INDEX('Active Hour''s Dump'!$D$3:$AH$337,
MATCH($C198,'Active Hour''s Dump'!$A$3:$A$337,0),
MATCH(CP$2,'Active Hour''s Dump'!$D$2:$AH$2,0)
))),"")</f>
        <v>0</v>
      </c>
      <c r="CQ198" s="13">
        <f>_xlfn.IFNA(IF(CQ$3="Productivity",
INDEX('Productivity Dump'!$E$4:$AJ$500,
MATCH($A198,'Productivity Dump'!$A$4:$A$500,0),
MATCH(CQ$2,'Productivity Dump'!$E$3:$AJ$3,0)
),
IF(CQ$3="Attendance",
INDEX('Attendance Dump'!$E$2:$AI$400,
MATCH($A198,'Attendance Dump'!$B$2:$B$400,0),
MATCH(CQ$2,'Attendance Dump'!$E$1:$AI$1,0)
),
INDEX('Active Hour''s Dump'!$D$3:$AH$337,
MATCH($C198,'Active Hour''s Dump'!$A$3:$A$337,0),
MATCH(CQ$2,'Active Hour''s Dump'!$D$2:$AH$2,0)
))),"")</f>
        <v>0</v>
      </c>
      <c r="CR198" s="13">
        <f>_xlfn.IFNA(IF(CR$3="Productivity",
INDEX('Productivity Dump'!$E$4:$AJ$500,
MATCH($A198,'Productivity Dump'!$A$4:$A$500,0),
MATCH(CR$2,'Productivity Dump'!$E$3:$AJ$3,0)
),
IF(CR$3="Attendance",
INDEX('Attendance Dump'!$E$2:$AI$400,
MATCH($A198,'Attendance Dump'!$B$2:$B$400,0),
MATCH(CR$2,'Attendance Dump'!$E$1:$AI$1,0)
),
INDEX('Active Hour''s Dump'!$D$3:$AH$337,
MATCH($C198,'Active Hour''s Dump'!$A$3:$A$337,0),
MATCH(CR$2,'Active Hour''s Dump'!$D$2:$AH$2,0)
))),"")</f>
        <v>0</v>
      </c>
      <c r="CS198" s="54">
        <f>_xlfn.IFNA(IF(CS$3="Productivity",
INDEX('Productivity Dump'!$E$4:$AJ$500,
MATCH($A198,'Productivity Dump'!$A$4:$A$500,0),
MATCH(CS$2,'Productivity Dump'!$E$3:$AJ$3,0)
),
IF(CS$3="Attendance",
INDEX('Attendance Dump'!$E$2:$AI$400,
MATCH($A198,'Attendance Dump'!$B$2:$B$400,0),
MATCH(CS$2,'Attendance Dump'!$E$1:$AI$1,0)
),
INDEX('Active Hour''s Dump'!$D$3:$AH$337,
MATCH($C198,'Active Hour''s Dump'!$A$3:$A$337,0),
MATCH(CS$2,'Active Hour''s Dump'!$D$2:$AH$2,0)
))),"")</f>
        <v>0</v>
      </c>
      <c r="CT198" s="13">
        <f>_xlfn.IFNA(IF(CT$3="Productivity",
INDEX('Productivity Dump'!$E$4:$AJ$500,
MATCH($A198,'Productivity Dump'!$A$4:$A$500,0),
MATCH(CT$2,'Productivity Dump'!$E$3:$AJ$3,0)
),
IF(CT$3="Attendance",
INDEX('Attendance Dump'!$E$2:$AI$400,
MATCH($A198,'Attendance Dump'!$B$2:$B$400,0),
MATCH(CT$2,'Attendance Dump'!$E$1:$AI$1,0)
),
INDEX('Active Hour''s Dump'!$D$3:$AH$337,
MATCH($C198,'Active Hour''s Dump'!$A$3:$A$337,0),
MATCH(CT$2,'Active Hour''s Dump'!$D$2:$AH$2,0)
))),"")</f>
        <v>0</v>
      </c>
      <c r="CU198" s="13">
        <f>_xlfn.IFNA(IF(CU$3="Productivity",
INDEX('Productivity Dump'!$E$4:$AJ$500,
MATCH($A198,'Productivity Dump'!$A$4:$A$500,0),
MATCH(CU$2,'Productivity Dump'!$E$3:$AJ$3,0)
),
IF(CU$3="Attendance",
INDEX('Attendance Dump'!$E$2:$AI$400,
MATCH($A198,'Attendance Dump'!$B$2:$B$400,0),
MATCH(CU$2,'Attendance Dump'!$E$1:$AI$1,0)
),
INDEX('Active Hour''s Dump'!$D$3:$AH$337,
MATCH($C198,'Active Hour''s Dump'!$A$3:$A$337,0),
MATCH(CU$2,'Active Hour''s Dump'!$D$2:$AH$2,0)
))),"")</f>
        <v>0</v>
      </c>
      <c r="CV198" s="54">
        <f>_xlfn.IFNA(IF(CV$3="Productivity",
INDEX('Productivity Dump'!$E$4:$AJ$500,
MATCH($A198,'Productivity Dump'!$A$4:$A$500,0),
MATCH(CV$2,'Productivity Dump'!$E$3:$AJ$3,0)
),
IF(CV$3="Attendance",
INDEX('Attendance Dump'!$E$2:$AI$400,
MATCH($A198,'Attendance Dump'!$B$2:$B$400,0),
MATCH(CV$2,'Attendance Dump'!$E$1:$AI$1,0)
),
INDEX('Active Hour''s Dump'!$D$3:$AH$337,
MATCH($C198,'Active Hour''s Dump'!$A$3:$A$337,0),
MATCH(CV$2,'Active Hour''s Dump'!$D$2:$AH$2,0)
))),"")</f>
        <v>0</v>
      </c>
      <c r="CW198" s="13"/>
      <c r="CX198" s="13"/>
      <c r="CY198" s="54"/>
      <c r="DA198" s="57">
        <f t="shared" si="81"/>
        <v>136.75</v>
      </c>
      <c r="DB198" s="35">
        <f t="shared" si="82"/>
        <v>20196.781999999999</v>
      </c>
      <c r="DC198" s="35">
        <f t="shared" si="77"/>
        <v>0</v>
      </c>
      <c r="DD198" s="35">
        <f t="shared" ca="1" si="80"/>
        <v>0</v>
      </c>
      <c r="DF198" s="32" cm="1">
        <f t="array" ref="DF198">SUMPRODUCT(
    (MOD(COLUMN(H198:CV198) - COLUMN(H198), 3) = 0) *
    (H198:CV198 = 0) *
    (I198:CW198 = "P") *
    (COUNTIF(UKHoliday, H$2:CV$2) = 0)
)</f>
        <v>0</v>
      </c>
      <c r="DG198" s="33" cm="1">
        <f t="array" ref="DG198">SUMPRODUCT(
  (MOD(COLUMN(H198:CV198) - COLUMN(H198), 3) = 0) *
  (H198:CV198 &gt; 0) *
  (H198:CV198 &lt; 0.5 * IF(((WEEKDAY(H$2:CV$2, 2) = 1) + (WEEKDAY(H$2:CV$2, 2) = 6)), G198, F198)) *
  (I198:CW198 = "P") *
  (COUNTIF(UKHoliday, H$2:CV$2) = 0)
)</f>
        <v>0</v>
      </c>
      <c r="DH198" s="33" cm="1">
        <f t="array" ref="DH198">SUMPRODUCT(
  (MOD(COLUMN(H198:CV198) - COLUMN(H198), 3) = 0) *
  (H198:CV198 &gt; 0.5 * IF(((WEEKDAY(H$2:CV$2, 2) = 1) + (WEEKDAY(H$2:CV$2, 2) = 6)), $G198, $F198)) *
  (H198:CV198 &lt; 0.8 * IF(((WEEKDAY(H$2:CV$2, 2) = 1) + (WEEKDAY(H$2:CV$2, 2) = 6)), $G198, $F198)) *
  (I198:CW198 = "P") *
  (COUNTIF(UKHoliday, H$2:CV$2) = 0)
)</f>
        <v>0</v>
      </c>
      <c r="DI198" s="33" cm="1">
        <f t="array" ref="DI198">SUMPRODUCT(
  (MOD(COLUMN(H198:CV198) - COLUMN(H198), 3) = 0) *
  (H198:CV198 &gt; 0.8 * IF(((WEEKDAY(H$2:CV$2, 2) = 1) + (WEEKDAY(H$2:CV$2, 2) = 6)), $G198, $F198)) *
  (H198:CV198 &lt; 1 * IF(((WEEKDAY(H$2:CV$2, 2) = 1) + (WEEKDAY(H$2:CV$2, 2) = 6)), $G198, $F198)) *
  (I198:CW198 = "P") *
  (COUNTIF(UKHoliday, H$2:CV$2) = 0)
)</f>
        <v>3</v>
      </c>
    </row>
    <row r="199" spans="1:113" x14ac:dyDescent="0.3">
      <c r="A199" s="34" t="s">
        <v>417</v>
      </c>
      <c r="B199" s="40" t="s">
        <v>416</v>
      </c>
      <c r="C199" s="9" t="s">
        <v>777</v>
      </c>
      <c r="D199" s="62" t="s">
        <v>450</v>
      </c>
      <c r="E199" s="35">
        <v>20000</v>
      </c>
      <c r="F199" s="35">
        <f t="shared" si="78"/>
        <v>1000</v>
      </c>
      <c r="G199" s="35">
        <f t="shared" si="79"/>
        <v>500</v>
      </c>
      <c r="H199" s="13">
        <f>_xlfn.IFNA(IF(H$3="Productivity",
INDEX('Productivity Dump'!$E$4:$AJ$500,
MATCH($A199,'Productivity Dump'!$A$4:$A$500,0),
MATCH(H$2,'Productivity Dump'!$E$3:$AJ$3,0)
),
IF(H$3="Attendance",
INDEX('Attendance Dump'!$E$2:$AI$400,
MATCH($A199,'Attendance Dump'!$B$2:$B$400,0),
MATCH(H$2,'Attendance Dump'!$E$1:$AI$1,0)
),
INDEX('Active Hour''s Dump'!$D$3:$AH$337,
MATCH($C199,'Active Hour''s Dump'!$A$3:$A$337,0),
MATCH(H$2,'Active Hour''s Dump'!$D$2:$AH$2,0)
))),"")</f>
        <v>1074.2910000000002</v>
      </c>
      <c r="I199" s="13" t="str">
        <f>_xlfn.IFNA(IF(I$3="Productivity",
INDEX('Productivity Dump'!$E$4:$AJ$500,
MATCH($A199,'Productivity Dump'!$A$4:$A$500,0),
MATCH(I$2,'Productivity Dump'!$E$3:$AJ$3,0)
),
IF(I$3="Attendance",
INDEX('Attendance Dump'!$E$2:$AI$400,
MATCH($A199,'Attendance Dump'!$B$2:$B$400,0),
MATCH(I$2,'Attendance Dump'!$E$1:$AI$1,0)
),
INDEX('Active Hour''s Dump'!$D$3:$AH$337,
MATCH($C199,'Active Hour''s Dump'!$A$3:$A$337,0),
MATCH(I$2,'Active Hour''s Dump'!$D$2:$AH$2,0)
))),"")</f>
        <v>P</v>
      </c>
      <c r="J199" s="54">
        <f>_xlfn.IFNA(IF(J$3="Productivity",
INDEX('Productivity Dump'!$E$4:$AJ$500,
MATCH($A199,'Productivity Dump'!$A$4:$A$500,0),
MATCH(J$2,'Productivity Dump'!$E$3:$AJ$3,0)
),
IF(J$3="Attendance",
INDEX('Attendance Dump'!$E$2:$AI$400,
MATCH($A199,'Attendance Dump'!$B$2:$B$400,0),
MATCH(J$2,'Attendance Dump'!$E$1:$AI$1,0)
),
INDEX('Active Hour''s Dump'!$D$3:$AH$337,
MATCH($C199,'Active Hour''s Dump'!$A$3:$A$337,0),
MATCH(J$2,'Active Hour''s Dump'!$D$2:$AH$2,0)
))),"")</f>
        <v>4.9166666666666696</v>
      </c>
      <c r="K199" s="13">
        <f>_xlfn.IFNA(IF(K$3="Productivity",
INDEX('Productivity Dump'!$E$4:$AJ$500,
MATCH($A199,'Productivity Dump'!$A$4:$A$500,0),
MATCH(K$2,'Productivity Dump'!$E$3:$AJ$3,0)
),
IF(K$3="Attendance",
INDEX('Attendance Dump'!$E$2:$AI$400,
MATCH($A199,'Attendance Dump'!$B$2:$B$400,0),
MATCH(K$2,'Attendance Dump'!$E$1:$AI$1,0)
),
INDEX('Active Hour''s Dump'!$D$3:$AH$337,
MATCH($C199,'Active Hour''s Dump'!$A$3:$A$337,0),
MATCH(K$2,'Active Hour''s Dump'!$D$2:$AH$2,0)
))),"")</f>
        <v>419.58299999999991</v>
      </c>
      <c r="L199" s="13" t="str">
        <f>_xlfn.IFNA(IF(L$3="Productivity",
INDEX('Productivity Dump'!$E$4:$AJ$500,
MATCH($A199,'Productivity Dump'!$A$4:$A$500,0),
MATCH(L$2,'Productivity Dump'!$E$3:$AJ$3,0)
),
IF(L$3="Attendance",
INDEX('Attendance Dump'!$E$2:$AI$400,
MATCH($A199,'Attendance Dump'!$B$2:$B$400,0),
MATCH(L$2,'Attendance Dump'!$E$1:$AI$1,0)
),
INDEX('Active Hour''s Dump'!$D$3:$AH$337,
MATCH($C199,'Active Hour''s Dump'!$A$3:$A$337,0),
MATCH(L$2,'Active Hour''s Dump'!$D$2:$AH$2,0)
))),"")</f>
        <v>SL-HL</v>
      </c>
      <c r="M199" s="54">
        <f>_xlfn.IFNA(IF(M$3="Productivity",
INDEX('Productivity Dump'!$E$4:$AJ$500,
MATCH($A199,'Productivity Dump'!$A$4:$A$500,0),
MATCH(M$2,'Productivity Dump'!$E$3:$AJ$3,0)
),
IF(M$3="Attendance",
INDEX('Attendance Dump'!$E$2:$AI$400,
MATCH($A199,'Attendance Dump'!$B$2:$B$400,0),
MATCH(M$2,'Attendance Dump'!$E$1:$AI$1,0)
),
INDEX('Active Hour''s Dump'!$D$3:$AH$337,
MATCH($C199,'Active Hour''s Dump'!$A$3:$A$337,0),
MATCH(M$2,'Active Hour''s Dump'!$D$2:$AH$2,0)
))),"")</f>
        <v>2.8333333333333299</v>
      </c>
      <c r="N199" s="13">
        <f>_xlfn.IFNA(IF(N$3="Productivity",
INDEX('Productivity Dump'!$E$4:$AJ$500,
MATCH($A199,'Productivity Dump'!$A$4:$A$500,0),
MATCH(N$2,'Productivity Dump'!$E$3:$AJ$3,0)
),
IF(N$3="Attendance",
INDEX('Attendance Dump'!$E$2:$AI$400,
MATCH($A199,'Attendance Dump'!$B$2:$B$400,0),
MATCH(N$2,'Attendance Dump'!$E$1:$AI$1,0)
),
INDEX('Active Hour''s Dump'!$D$3:$AH$337,
MATCH($C199,'Active Hour''s Dump'!$A$3:$A$337,0),
MATCH(N$2,'Active Hour''s Dump'!$D$2:$AH$2,0)
))),"")</f>
        <v>895.27300000000025</v>
      </c>
      <c r="O199" s="13" t="str">
        <f>_xlfn.IFNA(IF(O$3="Productivity",
INDEX('Productivity Dump'!$E$4:$AJ$500,
MATCH($A199,'Productivity Dump'!$A$4:$A$500,0),
MATCH(O$2,'Productivity Dump'!$E$3:$AJ$3,0)
),
IF(O$3="Attendance",
INDEX('Attendance Dump'!$E$2:$AI$400,
MATCH($A199,'Attendance Dump'!$B$2:$B$400,0),
MATCH(O$2,'Attendance Dump'!$E$1:$AI$1,0)
),
INDEX('Active Hour''s Dump'!$D$3:$AH$337,
MATCH($C199,'Active Hour''s Dump'!$A$3:$A$337,0),
MATCH(O$2,'Active Hour''s Dump'!$D$2:$AH$2,0)
))),"")</f>
        <v>P</v>
      </c>
      <c r="P199" s="54">
        <f>_xlfn.IFNA(IF(P$3="Productivity",
INDEX('Productivity Dump'!$E$4:$AJ$500,
MATCH($A199,'Productivity Dump'!$A$4:$A$500,0),
MATCH(P$2,'Productivity Dump'!$E$3:$AJ$3,0)
),
IF(P$3="Attendance",
INDEX('Attendance Dump'!$E$2:$AI$400,
MATCH($A199,'Attendance Dump'!$B$2:$B$400,0),
MATCH(P$2,'Attendance Dump'!$E$1:$AI$1,0)
),
INDEX('Active Hour''s Dump'!$D$3:$AH$337,
MATCH($C199,'Active Hour''s Dump'!$A$3:$A$337,0),
MATCH(P$2,'Active Hour''s Dump'!$D$2:$AH$2,0)
))),"")</f>
        <v>4.5</v>
      </c>
      <c r="Q199" s="13">
        <f>_xlfn.IFNA(IF(Q$3="Productivity",
INDEX('Productivity Dump'!$E$4:$AJ$500,
MATCH($A199,'Productivity Dump'!$A$4:$A$500,0),
MATCH(Q$2,'Productivity Dump'!$E$3:$AJ$3,0)
),
IF(Q$3="Attendance",
INDEX('Attendance Dump'!$E$2:$AI$400,
MATCH($A199,'Attendance Dump'!$B$2:$B$400,0),
MATCH(Q$2,'Attendance Dump'!$E$1:$AI$1,0)
),
INDEX('Active Hour''s Dump'!$D$3:$AH$337,
MATCH($C199,'Active Hour''s Dump'!$A$3:$A$337,0),
MATCH(Q$2,'Active Hour''s Dump'!$D$2:$AH$2,0)
))),"")</f>
        <v>0</v>
      </c>
      <c r="R199" s="13" t="str">
        <f>_xlfn.IFNA(IF(R$3="Productivity",
INDEX('Productivity Dump'!$E$4:$AJ$500,
MATCH($A199,'Productivity Dump'!$A$4:$A$500,0),
MATCH(R$2,'Productivity Dump'!$E$3:$AJ$3,0)
),
IF(R$3="Attendance",
INDEX('Attendance Dump'!$E$2:$AI$400,
MATCH($A199,'Attendance Dump'!$B$2:$B$400,0),
MATCH(R$2,'Attendance Dump'!$E$1:$AI$1,0)
),
INDEX('Active Hour''s Dump'!$D$3:$AH$337,
MATCH($C199,'Active Hour''s Dump'!$A$3:$A$337,0),
MATCH(R$2,'Active Hour''s Dump'!$D$2:$AH$2,0)
))),"")</f>
        <v>WO</v>
      </c>
      <c r="S199" s="54">
        <f>_xlfn.IFNA(IF(S$3="Productivity",
INDEX('Productivity Dump'!$E$4:$AJ$500,
MATCH($A199,'Productivity Dump'!$A$4:$A$500,0),
MATCH(S$2,'Productivity Dump'!$E$3:$AJ$3,0)
),
IF(S$3="Attendance",
INDEX('Attendance Dump'!$E$2:$AI$400,
MATCH($A199,'Attendance Dump'!$B$2:$B$400,0),
MATCH(S$2,'Attendance Dump'!$E$1:$AI$1,0)
),
INDEX('Active Hour''s Dump'!$D$3:$AH$337,
MATCH($C199,'Active Hour''s Dump'!$A$3:$A$337,0),
MATCH(S$2,'Active Hour''s Dump'!$D$2:$AH$2,0)
))),"")</f>
        <v>0</v>
      </c>
      <c r="T199" s="13">
        <f>_xlfn.IFNA(IF(T$3="Productivity",
INDEX('Productivity Dump'!$E$4:$AJ$500,
MATCH($A199,'Productivity Dump'!$A$4:$A$500,0),
MATCH(T$2,'Productivity Dump'!$E$3:$AJ$3,0)
),
IF(T$3="Attendance",
INDEX('Attendance Dump'!$E$2:$AI$400,
MATCH($A199,'Attendance Dump'!$B$2:$B$400,0),
MATCH(T$2,'Attendance Dump'!$E$1:$AI$1,0)
),
INDEX('Active Hour''s Dump'!$D$3:$AH$337,
MATCH($C199,'Active Hour''s Dump'!$A$3:$A$337,0),
MATCH(T$2,'Active Hour''s Dump'!$D$2:$AH$2,0)
))),"")</f>
        <v>708.86099999999999</v>
      </c>
      <c r="U199" s="13" t="str">
        <f>_xlfn.IFNA(IF(U$3="Productivity",
INDEX('Productivity Dump'!$E$4:$AJ$500,
MATCH($A199,'Productivity Dump'!$A$4:$A$500,0),
MATCH(U$2,'Productivity Dump'!$E$3:$AJ$3,0)
),
IF(U$3="Attendance",
INDEX('Attendance Dump'!$E$2:$AI$400,
MATCH($A199,'Attendance Dump'!$B$2:$B$400,0),
MATCH(U$2,'Attendance Dump'!$E$1:$AI$1,0)
),
INDEX('Active Hour''s Dump'!$D$3:$AH$337,
MATCH($C199,'Active Hour''s Dump'!$A$3:$A$337,0),
MATCH(U$2,'Active Hour''s Dump'!$D$2:$AH$2,0)
))),"")</f>
        <v>P</v>
      </c>
      <c r="V199" s="54">
        <f>_xlfn.IFNA(IF(V$3="Productivity",
INDEX('Productivity Dump'!$E$4:$AJ$500,
MATCH($A199,'Productivity Dump'!$A$4:$A$500,0),
MATCH(V$2,'Productivity Dump'!$E$3:$AJ$3,0)
),
IF(V$3="Attendance",
INDEX('Attendance Dump'!$E$2:$AI$400,
MATCH($A199,'Attendance Dump'!$B$2:$B$400,0),
MATCH(V$2,'Attendance Dump'!$E$1:$AI$1,0)
),
INDEX('Active Hour''s Dump'!$D$3:$AH$337,
MATCH($C199,'Active Hour''s Dump'!$A$3:$A$337,0),
MATCH(V$2,'Active Hour''s Dump'!$D$2:$AH$2,0)
))),"")</f>
        <v>3.5</v>
      </c>
      <c r="W199" s="13">
        <f>_xlfn.IFNA(IF(W$3="Productivity",
INDEX('Productivity Dump'!$E$4:$AJ$500,
MATCH($A199,'Productivity Dump'!$A$4:$A$500,0),
MATCH(W$2,'Productivity Dump'!$E$3:$AJ$3,0)
),
IF(W$3="Attendance",
INDEX('Attendance Dump'!$E$2:$AI$400,
MATCH($A199,'Attendance Dump'!$B$2:$B$400,0),
MATCH(W$2,'Attendance Dump'!$E$1:$AI$1,0)
),
INDEX('Active Hour''s Dump'!$D$3:$AH$337,
MATCH($C199,'Active Hour''s Dump'!$A$3:$A$337,0),
MATCH(W$2,'Active Hour''s Dump'!$D$2:$AH$2,0)
))),"")</f>
        <v>1221.6860000000001</v>
      </c>
      <c r="X199" s="13" t="str">
        <f>_xlfn.IFNA(IF(X$3="Productivity",
INDEX('Productivity Dump'!$E$4:$AJ$500,
MATCH($A199,'Productivity Dump'!$A$4:$A$500,0),
MATCH(X$2,'Productivity Dump'!$E$3:$AJ$3,0)
),
IF(X$3="Attendance",
INDEX('Attendance Dump'!$E$2:$AI$400,
MATCH($A199,'Attendance Dump'!$B$2:$B$400,0),
MATCH(X$2,'Attendance Dump'!$E$1:$AI$1,0)
),
INDEX('Active Hour''s Dump'!$D$3:$AH$337,
MATCH($C199,'Active Hour''s Dump'!$A$3:$A$337,0),
MATCH(X$2,'Active Hour''s Dump'!$D$2:$AH$2,0)
))),"")</f>
        <v>P</v>
      </c>
      <c r="Y199" s="54">
        <f>_xlfn.IFNA(IF(Y$3="Productivity",
INDEX('Productivity Dump'!$E$4:$AJ$500,
MATCH($A199,'Productivity Dump'!$A$4:$A$500,0),
MATCH(Y$2,'Productivity Dump'!$E$3:$AJ$3,0)
),
IF(Y$3="Attendance",
INDEX('Attendance Dump'!$E$2:$AI$400,
MATCH($A199,'Attendance Dump'!$B$2:$B$400,0),
MATCH(Y$2,'Attendance Dump'!$E$1:$AI$1,0)
),
INDEX('Active Hour''s Dump'!$D$3:$AH$337,
MATCH($C199,'Active Hour''s Dump'!$A$3:$A$337,0),
MATCH(Y$2,'Active Hour''s Dump'!$D$2:$AH$2,0)
))),"")</f>
        <v>5.9166666666666696</v>
      </c>
      <c r="Z199" s="13">
        <f>_xlfn.IFNA(IF(Z$3="Productivity",
INDEX('Productivity Dump'!$E$4:$AJ$500,
MATCH($A199,'Productivity Dump'!$A$4:$A$500,0),
MATCH(Z$2,'Productivity Dump'!$E$3:$AJ$3,0)
),
IF(Z$3="Attendance",
INDEX('Attendance Dump'!$E$2:$AI$400,
MATCH($A199,'Attendance Dump'!$B$2:$B$400,0),
MATCH(Z$2,'Attendance Dump'!$E$1:$AI$1,0)
),
INDEX('Active Hour''s Dump'!$D$3:$AH$337,
MATCH($C199,'Active Hour''s Dump'!$A$3:$A$337,0),
MATCH(Z$2,'Active Hour''s Dump'!$D$2:$AH$2,0)
))),"")</f>
        <v>1020.14</v>
      </c>
      <c r="AA199" s="13" t="str">
        <f>_xlfn.IFNA(IF(AA$3="Productivity",
INDEX('Productivity Dump'!$E$4:$AJ$500,
MATCH($A199,'Productivity Dump'!$A$4:$A$500,0),
MATCH(AA$2,'Productivity Dump'!$E$3:$AJ$3,0)
),
IF(AA$3="Attendance",
INDEX('Attendance Dump'!$E$2:$AI$400,
MATCH($A199,'Attendance Dump'!$B$2:$B$400,0),
MATCH(AA$2,'Attendance Dump'!$E$1:$AI$1,0)
),
INDEX('Active Hour''s Dump'!$D$3:$AH$337,
MATCH($C199,'Active Hour''s Dump'!$A$3:$A$337,0),
MATCH(AA$2,'Active Hour''s Dump'!$D$2:$AH$2,0)
))),"")</f>
        <v>P</v>
      </c>
      <c r="AB199" s="54">
        <f>_xlfn.IFNA(IF(AB$3="Productivity",
INDEX('Productivity Dump'!$E$4:$AJ$500,
MATCH($A199,'Productivity Dump'!$A$4:$A$500,0),
MATCH(AB$2,'Productivity Dump'!$E$3:$AJ$3,0)
),
IF(AB$3="Attendance",
INDEX('Attendance Dump'!$E$2:$AI$400,
MATCH($A199,'Attendance Dump'!$B$2:$B$400,0),
MATCH(AB$2,'Attendance Dump'!$E$1:$AI$1,0)
),
INDEX('Active Hour''s Dump'!$D$3:$AH$337,
MATCH($C199,'Active Hour''s Dump'!$A$3:$A$337,0),
MATCH(AB$2,'Active Hour''s Dump'!$D$2:$AH$2,0)
))),"")</f>
        <v>5.75</v>
      </c>
      <c r="AC199" s="13">
        <f>_xlfn.IFNA(IF(AC$3="Productivity",
INDEX('Productivity Dump'!$E$4:$AJ$500,
MATCH($A199,'Productivity Dump'!$A$4:$A$500,0),
MATCH(AC$2,'Productivity Dump'!$E$3:$AJ$3,0)
),
IF(AC$3="Attendance",
INDEX('Attendance Dump'!$E$2:$AI$400,
MATCH($A199,'Attendance Dump'!$B$2:$B$400,0),
MATCH(AC$2,'Attendance Dump'!$E$1:$AI$1,0)
),
INDEX('Active Hour''s Dump'!$D$3:$AH$337,
MATCH($C199,'Active Hour''s Dump'!$A$3:$A$337,0),
MATCH(AC$2,'Active Hour''s Dump'!$D$2:$AH$2,0)
))),"")</f>
        <v>1075.7700000000002</v>
      </c>
      <c r="AD199" s="13" t="str">
        <f>_xlfn.IFNA(IF(AD$3="Productivity",
INDEX('Productivity Dump'!$E$4:$AJ$500,
MATCH($A199,'Productivity Dump'!$A$4:$A$500,0),
MATCH(AD$2,'Productivity Dump'!$E$3:$AJ$3,0)
),
IF(AD$3="Attendance",
INDEX('Attendance Dump'!$E$2:$AI$400,
MATCH($A199,'Attendance Dump'!$B$2:$B$400,0),
MATCH(AD$2,'Attendance Dump'!$E$1:$AI$1,0)
),
INDEX('Active Hour''s Dump'!$D$3:$AH$337,
MATCH($C199,'Active Hour''s Dump'!$A$3:$A$337,0),
MATCH(AD$2,'Active Hour''s Dump'!$D$2:$AH$2,0)
))),"")</f>
        <v>P</v>
      </c>
      <c r="AE199" s="54">
        <f>_xlfn.IFNA(IF(AE$3="Productivity",
INDEX('Productivity Dump'!$E$4:$AJ$500,
MATCH($A199,'Productivity Dump'!$A$4:$A$500,0),
MATCH(AE$2,'Productivity Dump'!$E$3:$AJ$3,0)
),
IF(AE$3="Attendance",
INDEX('Attendance Dump'!$E$2:$AI$400,
MATCH($A199,'Attendance Dump'!$B$2:$B$400,0),
MATCH(AE$2,'Attendance Dump'!$E$1:$AI$1,0)
),
INDEX('Active Hour''s Dump'!$D$3:$AH$337,
MATCH($C199,'Active Hour''s Dump'!$A$3:$A$337,0),
MATCH(AE$2,'Active Hour''s Dump'!$D$2:$AH$2,0)
))),"")</f>
        <v>5.6666666666666696</v>
      </c>
      <c r="AF199" s="13">
        <f>_xlfn.IFNA(IF(AF$3="Productivity",
INDEX('Productivity Dump'!$E$4:$AJ$500,
MATCH($A199,'Productivity Dump'!$A$4:$A$500,0),
MATCH(AF$2,'Productivity Dump'!$E$3:$AJ$3,0)
),
IF(AF$3="Attendance",
INDEX('Attendance Dump'!$E$2:$AI$400,
MATCH($A199,'Attendance Dump'!$B$2:$B$400,0),
MATCH(AF$2,'Attendance Dump'!$E$1:$AI$1,0)
),
INDEX('Active Hour''s Dump'!$D$3:$AH$337,
MATCH($C199,'Active Hour''s Dump'!$A$3:$A$337,0),
MATCH(AF$2,'Active Hour''s Dump'!$D$2:$AH$2,0)
))),"")</f>
        <v>1011.462</v>
      </c>
      <c r="AG199" s="13" t="str">
        <f>_xlfn.IFNA(IF(AG$3="Productivity",
INDEX('Productivity Dump'!$E$4:$AJ$500,
MATCH($A199,'Productivity Dump'!$A$4:$A$500,0),
MATCH(AG$2,'Productivity Dump'!$E$3:$AJ$3,0)
),
IF(AG$3="Attendance",
INDEX('Attendance Dump'!$E$2:$AI$400,
MATCH($A199,'Attendance Dump'!$B$2:$B$400,0),
MATCH(AG$2,'Attendance Dump'!$E$1:$AI$1,0)
),
INDEX('Active Hour''s Dump'!$D$3:$AH$337,
MATCH($C199,'Active Hour''s Dump'!$A$3:$A$337,0),
MATCH(AG$2,'Active Hour''s Dump'!$D$2:$AH$2,0)
))),"")</f>
        <v>P</v>
      </c>
      <c r="AH199" s="54">
        <f>_xlfn.IFNA(IF(AH$3="Productivity",
INDEX('Productivity Dump'!$E$4:$AJ$500,
MATCH($A199,'Productivity Dump'!$A$4:$A$500,0),
MATCH(AH$2,'Productivity Dump'!$E$3:$AJ$3,0)
),
IF(AH$3="Attendance",
INDEX('Attendance Dump'!$E$2:$AI$400,
MATCH($A199,'Attendance Dump'!$B$2:$B$400,0),
MATCH(AH$2,'Attendance Dump'!$E$1:$AI$1,0)
),
INDEX('Active Hour''s Dump'!$D$3:$AH$337,
MATCH($C199,'Active Hour''s Dump'!$A$3:$A$337,0),
MATCH(AH$2,'Active Hour''s Dump'!$D$2:$AH$2,0)
))),"")</f>
        <v>5.1666666666666696</v>
      </c>
      <c r="AI199" s="13">
        <f>_xlfn.IFNA(IF(AI$3="Productivity",
INDEX('Productivity Dump'!$E$4:$AJ$500,
MATCH($A199,'Productivity Dump'!$A$4:$A$500,0),
MATCH(AI$2,'Productivity Dump'!$E$3:$AJ$3,0)
),
IF(AI$3="Attendance",
INDEX('Attendance Dump'!$E$2:$AI$400,
MATCH($A199,'Attendance Dump'!$B$2:$B$400,0),
MATCH(AI$2,'Attendance Dump'!$E$1:$AI$1,0)
),
INDEX('Active Hour''s Dump'!$D$3:$AH$337,
MATCH($C199,'Active Hour''s Dump'!$A$3:$A$337,0),
MATCH(AI$2,'Active Hour''s Dump'!$D$2:$AH$2,0)
))),"")</f>
        <v>711.16899999999987</v>
      </c>
      <c r="AJ199" s="13" t="str">
        <f>_xlfn.IFNA(IF(AJ$3="Productivity",
INDEX('Productivity Dump'!$E$4:$AJ$500,
MATCH($A199,'Productivity Dump'!$A$4:$A$500,0),
MATCH(AJ$2,'Productivity Dump'!$E$3:$AJ$3,0)
),
IF(AJ$3="Attendance",
INDEX('Attendance Dump'!$E$2:$AI$400,
MATCH($A199,'Attendance Dump'!$B$2:$B$400,0),
MATCH(AJ$2,'Attendance Dump'!$E$1:$AI$1,0)
),
INDEX('Active Hour''s Dump'!$D$3:$AH$337,
MATCH($C199,'Active Hour''s Dump'!$A$3:$A$337,0),
MATCH(AJ$2,'Active Hour''s Dump'!$D$2:$AH$2,0)
))),"")</f>
        <v>P</v>
      </c>
      <c r="AK199" s="54">
        <f>_xlfn.IFNA(IF(AK$3="Productivity",
INDEX('Productivity Dump'!$E$4:$AJ$500,
MATCH($A199,'Productivity Dump'!$A$4:$A$500,0),
MATCH(AK$2,'Productivity Dump'!$E$3:$AJ$3,0)
),
IF(AK$3="Attendance",
INDEX('Attendance Dump'!$E$2:$AI$400,
MATCH($A199,'Attendance Dump'!$B$2:$B$400,0),
MATCH(AK$2,'Attendance Dump'!$E$1:$AI$1,0)
),
INDEX('Active Hour''s Dump'!$D$3:$AH$337,
MATCH($C199,'Active Hour''s Dump'!$A$3:$A$337,0),
MATCH(AK$2,'Active Hour''s Dump'!$D$2:$AH$2,0)
))),"")</f>
        <v>2.9166666666666701</v>
      </c>
      <c r="AL199" s="13">
        <f>_xlfn.IFNA(IF(AL$3="Productivity",
INDEX('Productivity Dump'!$E$4:$AJ$500,
MATCH($A199,'Productivity Dump'!$A$4:$A$500,0),
MATCH(AL$2,'Productivity Dump'!$E$3:$AJ$3,0)
),
IF(AL$3="Attendance",
INDEX('Attendance Dump'!$E$2:$AI$400,
MATCH($A199,'Attendance Dump'!$B$2:$B$400,0),
MATCH(AL$2,'Attendance Dump'!$E$1:$AI$1,0)
),
INDEX('Active Hour''s Dump'!$D$3:$AH$337,
MATCH($C199,'Active Hour''s Dump'!$A$3:$A$337,0),
MATCH(AL$2,'Active Hour''s Dump'!$D$2:$AH$2,0)
))),"")</f>
        <v>0</v>
      </c>
      <c r="AM199" s="13" t="str">
        <f>_xlfn.IFNA(IF(AM$3="Productivity",
INDEX('Productivity Dump'!$E$4:$AJ$500,
MATCH($A199,'Productivity Dump'!$A$4:$A$500,0),
MATCH(AM$2,'Productivity Dump'!$E$3:$AJ$3,0)
),
IF(AM$3="Attendance",
INDEX('Attendance Dump'!$E$2:$AI$400,
MATCH($A199,'Attendance Dump'!$B$2:$B$400,0),
MATCH(AM$2,'Attendance Dump'!$E$1:$AI$1,0)
),
INDEX('Active Hour''s Dump'!$D$3:$AH$337,
MATCH($C199,'Active Hour''s Dump'!$A$3:$A$337,0),
MATCH(AM$2,'Active Hour''s Dump'!$D$2:$AH$2,0)
))),"")</f>
        <v>WO</v>
      </c>
      <c r="AN199" s="54">
        <f>_xlfn.IFNA(IF(AN$3="Productivity",
INDEX('Productivity Dump'!$E$4:$AJ$500,
MATCH($A199,'Productivity Dump'!$A$4:$A$500,0),
MATCH(AN$2,'Productivity Dump'!$E$3:$AJ$3,0)
),
IF(AN$3="Attendance",
INDEX('Attendance Dump'!$E$2:$AI$400,
MATCH($A199,'Attendance Dump'!$B$2:$B$400,0),
MATCH(AN$2,'Attendance Dump'!$E$1:$AI$1,0)
),
INDEX('Active Hour''s Dump'!$D$3:$AH$337,
MATCH($C199,'Active Hour''s Dump'!$A$3:$A$337,0),
MATCH(AN$2,'Active Hour''s Dump'!$D$2:$AH$2,0)
))),"")</f>
        <v>0</v>
      </c>
      <c r="AO199" s="13">
        <f>_xlfn.IFNA(IF(AO$3="Productivity",
INDEX('Productivity Dump'!$E$4:$AJ$500,
MATCH($A199,'Productivity Dump'!$A$4:$A$500,0),
MATCH(AO$2,'Productivity Dump'!$E$3:$AJ$3,0)
),
IF(AO$3="Attendance",
INDEX('Attendance Dump'!$E$2:$AI$400,
MATCH($A199,'Attendance Dump'!$B$2:$B$400,0),
MATCH(AO$2,'Attendance Dump'!$E$1:$AI$1,0)
),
INDEX('Active Hour''s Dump'!$D$3:$AH$337,
MATCH($C199,'Active Hour''s Dump'!$A$3:$A$337,0),
MATCH(AO$2,'Active Hour''s Dump'!$D$2:$AH$2,0)
))),"")</f>
        <v>577.15600000000018</v>
      </c>
      <c r="AP199" s="13" t="str">
        <f>_xlfn.IFNA(IF(AP$3="Productivity",
INDEX('Productivity Dump'!$E$4:$AJ$500,
MATCH($A199,'Productivity Dump'!$A$4:$A$500,0),
MATCH(AP$2,'Productivity Dump'!$E$3:$AJ$3,0)
),
IF(AP$3="Attendance",
INDEX('Attendance Dump'!$E$2:$AI$400,
MATCH($A199,'Attendance Dump'!$B$2:$B$400,0),
MATCH(AP$2,'Attendance Dump'!$E$1:$AI$1,0)
),
INDEX('Active Hour''s Dump'!$D$3:$AH$337,
MATCH($C199,'Active Hour''s Dump'!$A$3:$A$337,0),
MATCH(AP$2,'Active Hour''s Dump'!$D$2:$AH$2,0)
))),"")</f>
        <v>P</v>
      </c>
      <c r="AQ199" s="54">
        <f>_xlfn.IFNA(IF(AQ$3="Productivity",
INDEX('Productivity Dump'!$E$4:$AJ$500,
MATCH($A199,'Productivity Dump'!$A$4:$A$500,0),
MATCH(AQ$2,'Productivity Dump'!$E$3:$AJ$3,0)
),
IF(AQ$3="Attendance",
INDEX('Attendance Dump'!$E$2:$AI$400,
MATCH($A199,'Attendance Dump'!$B$2:$B$400,0),
MATCH(AQ$2,'Attendance Dump'!$E$1:$AI$1,0)
),
INDEX('Active Hour''s Dump'!$D$3:$AH$337,
MATCH($C199,'Active Hour''s Dump'!$A$3:$A$337,0),
MATCH(AQ$2,'Active Hour''s Dump'!$D$2:$AH$2,0)
))),"")</f>
        <v>3.8333333333333299</v>
      </c>
      <c r="AR199" s="13">
        <f>_xlfn.IFNA(IF(AR$3="Productivity",
INDEX('Productivity Dump'!$E$4:$AJ$500,
MATCH($A199,'Productivity Dump'!$A$4:$A$500,0),
MATCH(AR$2,'Productivity Dump'!$E$3:$AJ$3,0)
),
IF(AR$3="Attendance",
INDEX('Attendance Dump'!$E$2:$AI$400,
MATCH($A199,'Attendance Dump'!$B$2:$B$400,0),
MATCH(AR$2,'Attendance Dump'!$E$1:$AI$1,0)
),
INDEX('Active Hour''s Dump'!$D$3:$AH$337,
MATCH($C199,'Active Hour''s Dump'!$A$3:$A$337,0),
MATCH(AR$2,'Active Hour''s Dump'!$D$2:$AH$2,0)
))),"")</f>
        <v>1093.4739999999999</v>
      </c>
      <c r="AS199" s="13" t="str">
        <f>_xlfn.IFNA(IF(AS$3="Productivity",
INDEX('Productivity Dump'!$E$4:$AJ$500,
MATCH($A199,'Productivity Dump'!$A$4:$A$500,0),
MATCH(AS$2,'Productivity Dump'!$E$3:$AJ$3,0)
),
IF(AS$3="Attendance",
INDEX('Attendance Dump'!$E$2:$AI$400,
MATCH($A199,'Attendance Dump'!$B$2:$B$400,0),
MATCH(AS$2,'Attendance Dump'!$E$1:$AI$1,0)
),
INDEX('Active Hour''s Dump'!$D$3:$AH$337,
MATCH($C199,'Active Hour''s Dump'!$A$3:$A$337,0),
MATCH(AS$2,'Active Hour''s Dump'!$D$2:$AH$2,0)
))),"")</f>
        <v>P</v>
      </c>
      <c r="AT199" s="54">
        <f>_xlfn.IFNA(IF(AT$3="Productivity",
INDEX('Productivity Dump'!$E$4:$AJ$500,
MATCH($A199,'Productivity Dump'!$A$4:$A$500,0),
MATCH(AT$2,'Productivity Dump'!$E$3:$AJ$3,0)
),
IF(AT$3="Attendance",
INDEX('Attendance Dump'!$E$2:$AI$400,
MATCH($A199,'Attendance Dump'!$B$2:$B$400,0),
MATCH(AT$2,'Attendance Dump'!$E$1:$AI$1,0)
),
INDEX('Active Hour''s Dump'!$D$3:$AH$337,
MATCH($C199,'Active Hour''s Dump'!$A$3:$A$337,0),
MATCH(AT$2,'Active Hour''s Dump'!$D$2:$AH$2,0)
))),"")</f>
        <v>5.4166666666666696</v>
      </c>
      <c r="AU199" s="13">
        <f>_xlfn.IFNA(IF(AU$3="Productivity",
INDEX('Productivity Dump'!$E$4:$AJ$500,
MATCH($A199,'Productivity Dump'!$A$4:$A$500,0),
MATCH(AU$2,'Productivity Dump'!$E$3:$AJ$3,0)
),
IF(AU$3="Attendance",
INDEX('Attendance Dump'!$E$2:$AI$400,
MATCH($A199,'Attendance Dump'!$B$2:$B$400,0),
MATCH(AU$2,'Attendance Dump'!$E$1:$AI$1,0)
),
INDEX('Active Hour''s Dump'!$D$3:$AH$337,
MATCH($C199,'Active Hour''s Dump'!$A$3:$A$337,0),
MATCH(AU$2,'Active Hour''s Dump'!$D$2:$AH$2,0)
))),"")</f>
        <v>1050.0609999999997</v>
      </c>
      <c r="AV199" s="13" t="str">
        <f>_xlfn.IFNA(IF(AV$3="Productivity",
INDEX('Productivity Dump'!$E$4:$AJ$500,
MATCH($A199,'Productivity Dump'!$A$4:$A$500,0),
MATCH(AV$2,'Productivity Dump'!$E$3:$AJ$3,0)
),
IF(AV$3="Attendance",
INDEX('Attendance Dump'!$E$2:$AI$400,
MATCH($A199,'Attendance Dump'!$B$2:$B$400,0),
MATCH(AV$2,'Attendance Dump'!$E$1:$AI$1,0)
),
INDEX('Active Hour''s Dump'!$D$3:$AH$337,
MATCH($C199,'Active Hour''s Dump'!$A$3:$A$337,0),
MATCH(AV$2,'Active Hour''s Dump'!$D$2:$AH$2,0)
))),"")</f>
        <v>P</v>
      </c>
      <c r="AW199" s="54">
        <f>_xlfn.IFNA(IF(AW$3="Productivity",
INDEX('Productivity Dump'!$E$4:$AJ$500,
MATCH($A199,'Productivity Dump'!$A$4:$A$500,0),
MATCH(AW$2,'Productivity Dump'!$E$3:$AJ$3,0)
),
IF(AW$3="Attendance",
INDEX('Attendance Dump'!$E$2:$AI$400,
MATCH($A199,'Attendance Dump'!$B$2:$B$400,0),
MATCH(AW$2,'Attendance Dump'!$E$1:$AI$1,0)
),
INDEX('Active Hour''s Dump'!$D$3:$AH$337,
MATCH($C199,'Active Hour''s Dump'!$A$3:$A$337,0),
MATCH(AW$2,'Active Hour''s Dump'!$D$2:$AH$2,0)
))),"")</f>
        <v>5.25</v>
      </c>
      <c r="AX199" s="13">
        <f>_xlfn.IFNA(IF(AX$3="Productivity",
INDEX('Productivity Dump'!$E$4:$AJ$500,
MATCH($A199,'Productivity Dump'!$A$4:$A$500,0),
MATCH(AX$2,'Productivity Dump'!$E$3:$AJ$3,0)
),
IF(AX$3="Attendance",
INDEX('Attendance Dump'!$E$2:$AI$400,
MATCH($A199,'Attendance Dump'!$B$2:$B$400,0),
MATCH(AX$2,'Attendance Dump'!$E$1:$AI$1,0)
),
INDEX('Active Hour''s Dump'!$D$3:$AH$337,
MATCH($C199,'Active Hour''s Dump'!$A$3:$A$337,0),
MATCH(AX$2,'Active Hour''s Dump'!$D$2:$AH$2,0)
))),"")</f>
        <v>1084.6599999999999</v>
      </c>
      <c r="AY199" s="13" t="str">
        <f>_xlfn.IFNA(IF(AY$3="Productivity",
INDEX('Productivity Dump'!$E$4:$AJ$500,
MATCH($A199,'Productivity Dump'!$A$4:$A$500,0),
MATCH(AY$2,'Productivity Dump'!$E$3:$AJ$3,0)
),
IF(AY$3="Attendance",
INDEX('Attendance Dump'!$E$2:$AI$400,
MATCH($A199,'Attendance Dump'!$B$2:$B$400,0),
MATCH(AY$2,'Attendance Dump'!$E$1:$AI$1,0)
),
INDEX('Active Hour''s Dump'!$D$3:$AH$337,
MATCH($C199,'Active Hour''s Dump'!$A$3:$A$337,0),
MATCH(AY$2,'Active Hour''s Dump'!$D$2:$AH$2,0)
))),"")</f>
        <v>P</v>
      </c>
      <c r="AZ199" s="54">
        <f>_xlfn.IFNA(IF(AZ$3="Productivity",
INDEX('Productivity Dump'!$E$4:$AJ$500,
MATCH($A199,'Productivity Dump'!$A$4:$A$500,0),
MATCH(AZ$2,'Productivity Dump'!$E$3:$AJ$3,0)
),
IF(AZ$3="Attendance",
INDEX('Attendance Dump'!$E$2:$AI$400,
MATCH($A199,'Attendance Dump'!$B$2:$B$400,0),
MATCH(AZ$2,'Attendance Dump'!$E$1:$AI$1,0)
),
INDEX('Active Hour''s Dump'!$D$3:$AH$337,
MATCH($C199,'Active Hour''s Dump'!$A$3:$A$337,0),
MATCH(AZ$2,'Active Hour''s Dump'!$D$2:$AH$2,0)
))),"")</f>
        <v>5.5833333333333304</v>
      </c>
      <c r="BA199" s="13">
        <f>_xlfn.IFNA(IF(BA$3="Productivity",
INDEX('Productivity Dump'!$E$4:$AJ$500,
MATCH($A199,'Productivity Dump'!$A$4:$A$500,0),
MATCH(BA$2,'Productivity Dump'!$E$3:$AJ$3,0)
),
IF(BA$3="Attendance",
INDEX('Attendance Dump'!$E$2:$AI$400,
MATCH($A199,'Attendance Dump'!$B$2:$B$400,0),
MATCH(BA$2,'Attendance Dump'!$E$1:$AI$1,0)
),
INDEX('Active Hour''s Dump'!$D$3:$AH$337,
MATCH($C199,'Active Hour''s Dump'!$A$3:$A$337,0),
MATCH(BA$2,'Active Hour''s Dump'!$D$2:$AH$2,0)
))),"")</f>
        <v>1054.0249999999999</v>
      </c>
      <c r="BB199" s="13" t="str">
        <f>_xlfn.IFNA(IF(BB$3="Productivity",
INDEX('Productivity Dump'!$E$4:$AJ$500,
MATCH($A199,'Productivity Dump'!$A$4:$A$500,0),
MATCH(BB$2,'Productivity Dump'!$E$3:$AJ$3,0)
),
IF(BB$3="Attendance",
INDEX('Attendance Dump'!$E$2:$AI$400,
MATCH($A199,'Attendance Dump'!$B$2:$B$400,0),
MATCH(BB$2,'Attendance Dump'!$E$1:$AI$1,0)
),
INDEX('Active Hour''s Dump'!$D$3:$AH$337,
MATCH($C199,'Active Hour''s Dump'!$A$3:$A$337,0),
MATCH(BB$2,'Active Hour''s Dump'!$D$2:$AH$2,0)
))),"")</f>
        <v>P</v>
      </c>
      <c r="BC199" s="54">
        <f>_xlfn.IFNA(IF(BC$3="Productivity",
INDEX('Productivity Dump'!$E$4:$AJ$500,
MATCH($A199,'Productivity Dump'!$A$4:$A$500,0),
MATCH(BC$2,'Productivity Dump'!$E$3:$AJ$3,0)
),
IF(BC$3="Attendance",
INDEX('Attendance Dump'!$E$2:$AI$400,
MATCH($A199,'Attendance Dump'!$B$2:$B$400,0),
MATCH(BC$2,'Attendance Dump'!$E$1:$AI$1,0)
),
INDEX('Active Hour''s Dump'!$D$3:$AH$337,
MATCH($C199,'Active Hour''s Dump'!$A$3:$A$337,0),
MATCH(BC$2,'Active Hour''s Dump'!$D$2:$AH$2,0)
))),"")</f>
        <v>5.75</v>
      </c>
      <c r="BD199" s="13">
        <f>_xlfn.IFNA(IF(BD$3="Productivity",
INDEX('Productivity Dump'!$E$4:$AJ$500,
MATCH($A199,'Productivity Dump'!$A$4:$A$500,0),
MATCH(BD$2,'Productivity Dump'!$E$3:$AJ$3,0)
),
IF(BD$3="Attendance",
INDEX('Attendance Dump'!$E$2:$AI$400,
MATCH($A199,'Attendance Dump'!$B$2:$B$400,0),
MATCH(BD$2,'Attendance Dump'!$E$1:$AI$1,0)
),
INDEX('Active Hour''s Dump'!$D$3:$AH$337,
MATCH($C199,'Active Hour''s Dump'!$A$3:$A$337,0),
MATCH(BD$2,'Active Hour''s Dump'!$D$2:$AH$2,0)
))),"")</f>
        <v>511.91900000000004</v>
      </c>
      <c r="BE199" s="13" t="str">
        <f>_xlfn.IFNA(IF(BE$3="Productivity",
INDEX('Productivity Dump'!$E$4:$AJ$500,
MATCH($A199,'Productivity Dump'!$A$4:$A$500,0),
MATCH(BE$2,'Productivity Dump'!$E$3:$AJ$3,0)
),
IF(BE$3="Attendance",
INDEX('Attendance Dump'!$E$2:$AI$400,
MATCH($A199,'Attendance Dump'!$B$2:$B$400,0),
MATCH(BE$2,'Attendance Dump'!$E$1:$AI$1,0)
),
INDEX('Active Hour''s Dump'!$D$3:$AH$337,
MATCH($C199,'Active Hour''s Dump'!$A$3:$A$337,0),
MATCH(BE$2,'Active Hour''s Dump'!$D$2:$AH$2,0)
))),"")</f>
        <v>P</v>
      </c>
      <c r="BF199" s="54">
        <f>_xlfn.IFNA(IF(BF$3="Productivity",
INDEX('Productivity Dump'!$E$4:$AJ$500,
MATCH($A199,'Productivity Dump'!$A$4:$A$500,0),
MATCH(BF$2,'Productivity Dump'!$E$3:$AJ$3,0)
),
IF(BF$3="Attendance",
INDEX('Attendance Dump'!$E$2:$AI$400,
MATCH($A199,'Attendance Dump'!$B$2:$B$400,0),
MATCH(BF$2,'Attendance Dump'!$E$1:$AI$1,0)
),
INDEX('Active Hour''s Dump'!$D$3:$AH$337,
MATCH($C199,'Active Hour''s Dump'!$A$3:$A$337,0),
MATCH(BF$2,'Active Hour''s Dump'!$D$2:$AH$2,0)
))),"")</f>
        <v>2.5833333333333299</v>
      </c>
      <c r="BG199" s="13">
        <f>_xlfn.IFNA(IF(BG$3="Productivity",
INDEX('Productivity Dump'!$E$4:$AJ$500,
MATCH($A199,'Productivity Dump'!$A$4:$A$500,0),
MATCH(BG$2,'Productivity Dump'!$E$3:$AJ$3,0)
),
IF(BG$3="Attendance",
INDEX('Attendance Dump'!$E$2:$AI$400,
MATCH($A199,'Attendance Dump'!$B$2:$B$400,0),
MATCH(BG$2,'Attendance Dump'!$E$1:$AI$1,0)
),
INDEX('Active Hour''s Dump'!$D$3:$AH$337,
MATCH($C199,'Active Hour''s Dump'!$A$3:$A$337,0),
MATCH(BG$2,'Active Hour''s Dump'!$D$2:$AH$2,0)
))),"")</f>
        <v>0</v>
      </c>
      <c r="BH199" s="13" t="str">
        <f>_xlfn.IFNA(IF(BH$3="Productivity",
INDEX('Productivity Dump'!$E$4:$AJ$500,
MATCH($A199,'Productivity Dump'!$A$4:$A$500,0),
MATCH(BH$2,'Productivity Dump'!$E$3:$AJ$3,0)
),
IF(BH$3="Attendance",
INDEX('Attendance Dump'!$E$2:$AI$400,
MATCH($A199,'Attendance Dump'!$B$2:$B$400,0),
MATCH(BH$2,'Attendance Dump'!$E$1:$AI$1,0)
),
INDEX('Active Hour''s Dump'!$D$3:$AH$337,
MATCH($C199,'Active Hour''s Dump'!$A$3:$A$337,0),
MATCH(BH$2,'Active Hour''s Dump'!$D$2:$AH$2,0)
))),"")</f>
        <v>WO</v>
      </c>
      <c r="BI199" s="54">
        <f>_xlfn.IFNA(IF(BI$3="Productivity",
INDEX('Productivity Dump'!$E$4:$AJ$500,
MATCH($A199,'Productivity Dump'!$A$4:$A$500,0),
MATCH(BI$2,'Productivity Dump'!$E$3:$AJ$3,0)
),
IF(BI$3="Attendance",
INDEX('Attendance Dump'!$E$2:$AI$400,
MATCH($A199,'Attendance Dump'!$B$2:$B$400,0),
MATCH(BI$2,'Attendance Dump'!$E$1:$AI$1,0)
),
INDEX('Active Hour''s Dump'!$D$3:$AH$337,
MATCH($C199,'Active Hour''s Dump'!$A$3:$A$337,0),
MATCH(BI$2,'Active Hour''s Dump'!$D$2:$AH$2,0)
))),"")</f>
        <v>0</v>
      </c>
      <c r="BJ199" s="13">
        <f>_xlfn.IFNA(IF(BJ$3="Productivity",
INDEX('Productivity Dump'!$E$4:$AJ$500,
MATCH($A199,'Productivity Dump'!$A$4:$A$500,0),
MATCH(BJ$2,'Productivity Dump'!$E$3:$AJ$3,0)
),
IF(BJ$3="Attendance",
INDEX('Attendance Dump'!$E$2:$AI$400,
MATCH($A199,'Attendance Dump'!$B$2:$B$400,0),
MATCH(BJ$2,'Attendance Dump'!$E$1:$AI$1,0)
),
INDEX('Active Hour''s Dump'!$D$3:$AH$337,
MATCH($C199,'Active Hour''s Dump'!$A$3:$A$337,0),
MATCH(BJ$2,'Active Hour''s Dump'!$D$2:$AH$2,0)
))),"")</f>
        <v>702.13600000000019</v>
      </c>
      <c r="BK199" s="13" t="str">
        <f>_xlfn.IFNA(IF(BK$3="Productivity",
INDEX('Productivity Dump'!$E$4:$AJ$500,
MATCH($A199,'Productivity Dump'!$A$4:$A$500,0),
MATCH(BK$2,'Productivity Dump'!$E$3:$AJ$3,0)
),
IF(BK$3="Attendance",
INDEX('Attendance Dump'!$E$2:$AI$400,
MATCH($A199,'Attendance Dump'!$B$2:$B$400,0),
MATCH(BK$2,'Attendance Dump'!$E$1:$AI$1,0)
),
INDEX('Active Hour''s Dump'!$D$3:$AH$337,
MATCH($C199,'Active Hour''s Dump'!$A$3:$A$337,0),
MATCH(BK$2,'Active Hour''s Dump'!$D$2:$AH$2,0)
))),"")</f>
        <v>P</v>
      </c>
      <c r="BL199" s="54">
        <f>_xlfn.IFNA(IF(BL$3="Productivity",
INDEX('Productivity Dump'!$E$4:$AJ$500,
MATCH($A199,'Productivity Dump'!$A$4:$A$500,0),
MATCH(BL$2,'Productivity Dump'!$E$3:$AJ$3,0)
),
IF(BL$3="Attendance",
INDEX('Attendance Dump'!$E$2:$AI$400,
MATCH($A199,'Attendance Dump'!$B$2:$B$400,0),
MATCH(BL$2,'Attendance Dump'!$E$1:$AI$1,0)
),
INDEX('Active Hour''s Dump'!$D$3:$AH$337,
MATCH($C199,'Active Hour''s Dump'!$A$3:$A$337,0),
MATCH(BL$2,'Active Hour''s Dump'!$D$2:$AH$2,0)
))),"")</f>
        <v>3.8333333333333299</v>
      </c>
      <c r="BM199" s="13">
        <f>_xlfn.IFNA(IF(BM$3="Productivity",
INDEX('Productivity Dump'!$E$4:$AJ$500,
MATCH($A199,'Productivity Dump'!$A$4:$A$500,0),
MATCH(BM$2,'Productivity Dump'!$E$3:$AJ$3,0)
),
IF(BM$3="Attendance",
INDEX('Attendance Dump'!$E$2:$AI$400,
MATCH($A199,'Attendance Dump'!$B$2:$B$400,0),
MATCH(BM$2,'Attendance Dump'!$E$1:$AI$1,0)
),
INDEX('Active Hour''s Dump'!$D$3:$AH$337,
MATCH($C199,'Active Hour''s Dump'!$A$3:$A$337,0),
MATCH(BM$2,'Active Hour''s Dump'!$D$2:$AH$2,0)
))),"")</f>
        <v>1014.5989999999998</v>
      </c>
      <c r="BN199" s="13" t="str">
        <f>_xlfn.IFNA(IF(BN$3="Productivity",
INDEX('Productivity Dump'!$E$4:$AJ$500,
MATCH($A199,'Productivity Dump'!$A$4:$A$500,0),
MATCH(BN$2,'Productivity Dump'!$E$3:$AJ$3,0)
),
IF(BN$3="Attendance",
INDEX('Attendance Dump'!$E$2:$AI$400,
MATCH($A199,'Attendance Dump'!$B$2:$B$400,0),
MATCH(BN$2,'Attendance Dump'!$E$1:$AI$1,0)
),
INDEX('Active Hour''s Dump'!$D$3:$AH$337,
MATCH($C199,'Active Hour''s Dump'!$A$3:$A$337,0),
MATCH(BN$2,'Active Hour''s Dump'!$D$2:$AH$2,0)
))),"")</f>
        <v>P</v>
      </c>
      <c r="BO199" s="54">
        <f>_xlfn.IFNA(IF(BO$3="Productivity",
INDEX('Productivity Dump'!$E$4:$AJ$500,
MATCH($A199,'Productivity Dump'!$A$4:$A$500,0),
MATCH(BO$2,'Productivity Dump'!$E$3:$AJ$3,0)
),
IF(BO$3="Attendance",
INDEX('Attendance Dump'!$E$2:$AI$400,
MATCH($A199,'Attendance Dump'!$B$2:$B$400,0),
MATCH(BO$2,'Attendance Dump'!$E$1:$AI$1,0)
),
INDEX('Active Hour''s Dump'!$D$3:$AH$337,
MATCH($C199,'Active Hour''s Dump'!$A$3:$A$337,0),
MATCH(BO$2,'Active Hour''s Dump'!$D$2:$AH$2,0)
))),"")</f>
        <v>5.3333333333333304</v>
      </c>
      <c r="BP199" s="13">
        <f>_xlfn.IFNA(IF(BP$3="Productivity",
INDEX('Productivity Dump'!$E$4:$AJ$500,
MATCH($A199,'Productivity Dump'!$A$4:$A$500,0),
MATCH(BP$2,'Productivity Dump'!$E$3:$AJ$3,0)
),
IF(BP$3="Attendance",
INDEX('Attendance Dump'!$E$2:$AI$400,
MATCH($A199,'Attendance Dump'!$B$2:$B$400,0),
MATCH(BP$2,'Attendance Dump'!$E$1:$AI$1,0)
),
INDEX('Active Hour''s Dump'!$D$3:$AH$337,
MATCH($C199,'Active Hour''s Dump'!$A$3:$A$337,0),
MATCH(BP$2,'Active Hour''s Dump'!$D$2:$AH$2,0)
))),"")</f>
        <v>1097.1469999999999</v>
      </c>
      <c r="BQ199" s="13" t="str">
        <f>_xlfn.IFNA(IF(BQ$3="Productivity",
INDEX('Productivity Dump'!$E$4:$AJ$500,
MATCH($A199,'Productivity Dump'!$A$4:$A$500,0),
MATCH(BQ$2,'Productivity Dump'!$E$3:$AJ$3,0)
),
IF(BQ$3="Attendance",
INDEX('Attendance Dump'!$E$2:$AI$400,
MATCH($A199,'Attendance Dump'!$B$2:$B$400,0),
MATCH(BQ$2,'Attendance Dump'!$E$1:$AI$1,0)
),
INDEX('Active Hour''s Dump'!$D$3:$AH$337,
MATCH($C199,'Active Hour''s Dump'!$A$3:$A$337,0),
MATCH(BQ$2,'Active Hour''s Dump'!$D$2:$AH$2,0)
))),"")</f>
        <v>P</v>
      </c>
      <c r="BR199" s="54">
        <f>_xlfn.IFNA(IF(BR$3="Productivity",
INDEX('Productivity Dump'!$E$4:$AJ$500,
MATCH($A199,'Productivity Dump'!$A$4:$A$500,0),
MATCH(BR$2,'Productivity Dump'!$E$3:$AJ$3,0)
),
IF(BR$3="Attendance",
INDEX('Attendance Dump'!$E$2:$AI$400,
MATCH($A199,'Attendance Dump'!$B$2:$B$400,0),
MATCH(BR$2,'Attendance Dump'!$E$1:$AI$1,0)
),
INDEX('Active Hour''s Dump'!$D$3:$AH$337,
MATCH($C199,'Active Hour''s Dump'!$A$3:$A$337,0),
MATCH(BR$2,'Active Hour''s Dump'!$D$2:$AH$2,0)
))),"")</f>
        <v>5.5</v>
      </c>
      <c r="BS199" s="13">
        <f>_xlfn.IFNA(IF(BS$3="Productivity",
INDEX('Productivity Dump'!$E$4:$AJ$500,
MATCH($A199,'Productivity Dump'!$A$4:$A$500,0),
MATCH(BS$2,'Productivity Dump'!$E$3:$AJ$3,0)
),
IF(BS$3="Attendance",
INDEX('Attendance Dump'!$E$2:$AI$400,
MATCH($A199,'Attendance Dump'!$B$2:$B$400,0),
MATCH(BS$2,'Attendance Dump'!$E$1:$AI$1,0)
),
INDEX('Active Hour''s Dump'!$D$3:$AH$337,
MATCH($C199,'Active Hour''s Dump'!$A$3:$A$337,0),
MATCH(BS$2,'Active Hour''s Dump'!$D$2:$AH$2,0)
))),"")</f>
        <v>1010.9539999999998</v>
      </c>
      <c r="BT199" s="13" t="str">
        <f>_xlfn.IFNA(IF(BT$3="Productivity",
INDEX('Productivity Dump'!$E$4:$AJ$500,
MATCH($A199,'Productivity Dump'!$A$4:$A$500,0),
MATCH(BT$2,'Productivity Dump'!$E$3:$AJ$3,0)
),
IF(BT$3="Attendance",
INDEX('Attendance Dump'!$E$2:$AI$400,
MATCH($A199,'Attendance Dump'!$B$2:$B$400,0),
MATCH(BT$2,'Attendance Dump'!$E$1:$AI$1,0)
),
INDEX('Active Hour''s Dump'!$D$3:$AH$337,
MATCH($C199,'Active Hour''s Dump'!$A$3:$A$337,0),
MATCH(BT$2,'Active Hour''s Dump'!$D$2:$AH$2,0)
))),"")</f>
        <v>H(P)</v>
      </c>
      <c r="BU199" s="54">
        <f>_xlfn.IFNA(IF(BU$3="Productivity",
INDEX('Productivity Dump'!$E$4:$AJ$500,
MATCH($A199,'Productivity Dump'!$A$4:$A$500,0),
MATCH(BU$2,'Productivity Dump'!$E$3:$AJ$3,0)
),
IF(BU$3="Attendance",
INDEX('Attendance Dump'!$E$2:$AI$400,
MATCH($A199,'Attendance Dump'!$B$2:$B$400,0),
MATCH(BU$2,'Attendance Dump'!$E$1:$AI$1,0)
),
INDEX('Active Hour''s Dump'!$D$3:$AH$337,
MATCH($C199,'Active Hour''s Dump'!$A$3:$A$337,0),
MATCH(BU$2,'Active Hour''s Dump'!$D$2:$AH$2,0)
))),"")</f>
        <v>4.6666666666666696</v>
      </c>
      <c r="BV199" s="13">
        <f>_xlfn.IFNA(IF(BV$3="Productivity",
INDEX('Productivity Dump'!$E$4:$AJ$500,
MATCH($A199,'Productivity Dump'!$A$4:$A$500,0),
MATCH(BV$2,'Productivity Dump'!$E$3:$AJ$3,0)
),
IF(BV$3="Attendance",
INDEX('Attendance Dump'!$E$2:$AI$400,
MATCH($A199,'Attendance Dump'!$B$2:$B$400,0),
MATCH(BV$2,'Attendance Dump'!$E$1:$AI$1,0)
),
INDEX('Active Hour''s Dump'!$D$3:$AH$337,
MATCH($C199,'Active Hour''s Dump'!$A$3:$A$337,0),
MATCH(BV$2,'Active Hour''s Dump'!$D$2:$AH$2,0)
))),"")</f>
        <v>1058.798</v>
      </c>
      <c r="BW199" s="13" t="str">
        <f>_xlfn.IFNA(IF(BW$3="Productivity",
INDEX('Productivity Dump'!$E$4:$AJ$500,
MATCH($A199,'Productivity Dump'!$A$4:$A$500,0),
MATCH(BW$2,'Productivity Dump'!$E$3:$AJ$3,0)
),
IF(BW$3="Attendance",
INDEX('Attendance Dump'!$E$2:$AI$400,
MATCH($A199,'Attendance Dump'!$B$2:$B$400,0),
MATCH(BW$2,'Attendance Dump'!$E$1:$AI$1,0)
),
INDEX('Active Hour''s Dump'!$D$3:$AH$337,
MATCH($C199,'Active Hour''s Dump'!$A$3:$A$337,0),
MATCH(BW$2,'Active Hour''s Dump'!$D$2:$AH$2,0)
))),"")</f>
        <v>P</v>
      </c>
      <c r="BX199" s="54">
        <f>_xlfn.IFNA(IF(BX$3="Productivity",
INDEX('Productivity Dump'!$E$4:$AJ$500,
MATCH($A199,'Productivity Dump'!$A$4:$A$500,0),
MATCH(BX$2,'Productivity Dump'!$E$3:$AJ$3,0)
),
IF(BX$3="Attendance",
INDEX('Attendance Dump'!$E$2:$AI$400,
MATCH($A199,'Attendance Dump'!$B$2:$B$400,0),
MATCH(BX$2,'Attendance Dump'!$E$1:$AI$1,0)
),
INDEX('Active Hour''s Dump'!$D$3:$AH$337,
MATCH($C199,'Active Hour''s Dump'!$A$3:$A$337,0),
MATCH(BX$2,'Active Hour''s Dump'!$D$2:$AH$2,0)
))),"")</f>
        <v>5.25</v>
      </c>
      <c r="BY199" s="13">
        <f>_xlfn.IFNA(IF(BY$3="Productivity",
INDEX('Productivity Dump'!$E$4:$AJ$500,
MATCH($A199,'Productivity Dump'!$A$4:$A$500,0),
MATCH(BY$2,'Productivity Dump'!$E$3:$AJ$3,0)
),
IF(BY$3="Attendance",
INDEX('Attendance Dump'!$E$2:$AI$400,
MATCH($A199,'Attendance Dump'!$B$2:$B$400,0),
MATCH(BY$2,'Attendance Dump'!$E$1:$AI$1,0)
),
INDEX('Active Hour''s Dump'!$D$3:$AH$337,
MATCH($C199,'Active Hour''s Dump'!$A$3:$A$337,0),
MATCH(BY$2,'Active Hour''s Dump'!$D$2:$AH$2,0)
))),"")</f>
        <v>99.89100000000002</v>
      </c>
      <c r="BZ199" s="13" t="str">
        <f>_xlfn.IFNA(IF(BZ$3="Productivity",
INDEX('Productivity Dump'!$E$4:$AJ$500,
MATCH($A199,'Productivity Dump'!$A$4:$A$500,0),
MATCH(BZ$2,'Productivity Dump'!$E$3:$AJ$3,0)
),
IF(BZ$3="Attendance",
INDEX('Attendance Dump'!$E$2:$AI$400,
MATCH($A199,'Attendance Dump'!$B$2:$B$400,0),
MATCH(BZ$2,'Attendance Dump'!$E$1:$AI$1,0)
),
INDEX('Active Hour''s Dump'!$D$3:$AH$337,
MATCH($C199,'Active Hour''s Dump'!$A$3:$A$337,0),
MATCH(BZ$2,'Active Hour''s Dump'!$D$2:$AH$2,0)
))),"")</f>
        <v>P</v>
      </c>
      <c r="CA199" s="54">
        <f>_xlfn.IFNA(IF(CA$3="Productivity",
INDEX('Productivity Dump'!$E$4:$AJ$500,
MATCH($A199,'Productivity Dump'!$A$4:$A$500,0),
MATCH(CA$2,'Productivity Dump'!$E$3:$AJ$3,0)
),
IF(CA$3="Attendance",
INDEX('Attendance Dump'!$E$2:$AI$400,
MATCH($A199,'Attendance Dump'!$B$2:$B$400,0),
MATCH(CA$2,'Attendance Dump'!$E$1:$AI$1,0)
),
INDEX('Active Hour''s Dump'!$D$3:$AH$337,
MATCH($C199,'Active Hour''s Dump'!$A$3:$A$337,0),
MATCH(CA$2,'Active Hour''s Dump'!$D$2:$AH$2,0)
))),"")</f>
        <v>0.75</v>
      </c>
      <c r="CB199" s="13">
        <f>_xlfn.IFNA(IF(CB$3="Productivity",
INDEX('Productivity Dump'!$E$4:$AJ$500,
MATCH($A199,'Productivity Dump'!$A$4:$A$500,0),
MATCH(CB$2,'Productivity Dump'!$E$3:$AJ$3,0)
),
IF(CB$3="Attendance",
INDEX('Attendance Dump'!$E$2:$AI$400,
MATCH($A199,'Attendance Dump'!$B$2:$B$400,0),
MATCH(CB$2,'Attendance Dump'!$E$1:$AI$1,0)
),
INDEX('Active Hour''s Dump'!$D$3:$AH$337,
MATCH($C199,'Active Hour''s Dump'!$A$3:$A$337,0),
MATCH(CB$2,'Active Hour''s Dump'!$D$2:$AH$2,0)
))),"")</f>
        <v>0</v>
      </c>
      <c r="CC199" s="13" t="str">
        <f>_xlfn.IFNA(IF(CC$3="Productivity",
INDEX('Productivity Dump'!$E$4:$AJ$500,
MATCH($A199,'Productivity Dump'!$A$4:$A$500,0),
MATCH(CC$2,'Productivity Dump'!$E$3:$AJ$3,0)
),
IF(CC$3="Attendance",
INDEX('Attendance Dump'!$E$2:$AI$400,
MATCH($A199,'Attendance Dump'!$B$2:$B$400,0),
MATCH(CC$2,'Attendance Dump'!$E$1:$AI$1,0)
),
INDEX('Active Hour''s Dump'!$D$3:$AH$337,
MATCH($C199,'Active Hour''s Dump'!$A$3:$A$337,0),
MATCH(CC$2,'Active Hour''s Dump'!$D$2:$AH$2,0)
))),"")</f>
        <v>WO</v>
      </c>
      <c r="CD199" s="54">
        <f>_xlfn.IFNA(IF(CD$3="Productivity",
INDEX('Productivity Dump'!$E$4:$AJ$500,
MATCH($A199,'Productivity Dump'!$A$4:$A$500,0),
MATCH(CD$2,'Productivity Dump'!$E$3:$AJ$3,0)
),
IF(CD$3="Attendance",
INDEX('Attendance Dump'!$E$2:$AI$400,
MATCH($A199,'Attendance Dump'!$B$2:$B$400,0),
MATCH(CD$2,'Attendance Dump'!$E$1:$AI$1,0)
),
INDEX('Active Hour''s Dump'!$D$3:$AH$337,
MATCH($C199,'Active Hour''s Dump'!$A$3:$A$337,0),
MATCH(CD$2,'Active Hour''s Dump'!$D$2:$AH$2,0)
))),"")</f>
        <v>0</v>
      </c>
      <c r="CE199" s="13">
        <f>_xlfn.IFNA(IF(CE$3="Productivity",
INDEX('Productivity Dump'!$E$4:$AJ$500,
MATCH($A199,'Productivity Dump'!$A$4:$A$500,0),
MATCH(CE$2,'Productivity Dump'!$E$3:$AJ$3,0)
),
IF(CE$3="Attendance",
INDEX('Attendance Dump'!$E$2:$AI$400,
MATCH($A199,'Attendance Dump'!$B$2:$B$400,0),
MATCH(CE$2,'Attendance Dump'!$E$1:$AI$1,0)
),
INDEX('Active Hour''s Dump'!$D$3:$AH$337,
MATCH($C199,'Active Hour''s Dump'!$A$3:$A$337,0),
MATCH(CE$2,'Active Hour''s Dump'!$D$2:$AH$2,0)
))),"")</f>
        <v>736.38300000000004</v>
      </c>
      <c r="CF199" s="13" t="str">
        <f>_xlfn.IFNA(IF(CF$3="Productivity",
INDEX('Productivity Dump'!$E$4:$AJ$500,
MATCH($A199,'Productivity Dump'!$A$4:$A$500,0),
MATCH(CF$2,'Productivity Dump'!$E$3:$AJ$3,0)
),
IF(CF$3="Attendance",
INDEX('Attendance Dump'!$E$2:$AI$400,
MATCH($A199,'Attendance Dump'!$B$2:$B$400,0),
MATCH(CF$2,'Attendance Dump'!$E$1:$AI$1,0)
),
INDEX('Active Hour''s Dump'!$D$3:$AH$337,
MATCH($C199,'Active Hour''s Dump'!$A$3:$A$337,0),
MATCH(CF$2,'Active Hour''s Dump'!$D$2:$AH$2,0)
))),"")</f>
        <v>P</v>
      </c>
      <c r="CG199" s="54">
        <f>_xlfn.IFNA(IF(CG$3="Productivity",
INDEX('Productivity Dump'!$E$4:$AJ$500,
MATCH($A199,'Productivity Dump'!$A$4:$A$500,0),
MATCH(CG$2,'Productivity Dump'!$E$3:$AJ$3,0)
),
IF(CG$3="Attendance",
INDEX('Attendance Dump'!$E$2:$AI$400,
MATCH($A199,'Attendance Dump'!$B$2:$B$400,0),
MATCH(CG$2,'Attendance Dump'!$E$1:$AI$1,0)
),
INDEX('Active Hour''s Dump'!$D$3:$AH$337,
MATCH($C199,'Active Hour''s Dump'!$A$3:$A$337,0),
MATCH(CG$2,'Active Hour''s Dump'!$D$2:$AH$2,0)
))),"")</f>
        <v>3.6666666666666701</v>
      </c>
      <c r="CH199" s="13">
        <f>_xlfn.IFNA(IF(CH$3="Productivity",
INDEX('Productivity Dump'!$E$4:$AJ$500,
MATCH($A199,'Productivity Dump'!$A$4:$A$500,0),
MATCH(CH$2,'Productivity Dump'!$E$3:$AJ$3,0)
),
IF(CH$3="Attendance",
INDEX('Attendance Dump'!$E$2:$AI$400,
MATCH($A199,'Attendance Dump'!$B$2:$B$400,0),
MATCH(CH$2,'Attendance Dump'!$E$1:$AI$1,0)
),
INDEX('Active Hour''s Dump'!$D$3:$AH$337,
MATCH($C199,'Active Hour''s Dump'!$A$3:$A$337,0),
MATCH(CH$2,'Active Hour''s Dump'!$D$2:$AH$2,0)
))),"")</f>
        <v>1004.3489999999997</v>
      </c>
      <c r="CI199" s="13" t="str">
        <f>_xlfn.IFNA(IF(CI$3="Productivity",
INDEX('Productivity Dump'!$E$4:$AJ$500,
MATCH($A199,'Productivity Dump'!$A$4:$A$500,0),
MATCH(CI$2,'Productivity Dump'!$E$3:$AJ$3,0)
),
IF(CI$3="Attendance",
INDEX('Attendance Dump'!$E$2:$AI$400,
MATCH($A199,'Attendance Dump'!$B$2:$B$400,0),
MATCH(CI$2,'Attendance Dump'!$E$1:$AI$1,0)
),
INDEX('Active Hour''s Dump'!$D$3:$AH$337,
MATCH($C199,'Active Hour''s Dump'!$A$3:$A$337,0),
MATCH(CI$2,'Active Hour''s Dump'!$D$2:$AH$2,0)
))),"")</f>
        <v>P</v>
      </c>
      <c r="CJ199" s="54">
        <f>_xlfn.IFNA(IF(CJ$3="Productivity",
INDEX('Productivity Dump'!$E$4:$AJ$500,
MATCH($A199,'Productivity Dump'!$A$4:$A$500,0),
MATCH(CJ$2,'Productivity Dump'!$E$3:$AJ$3,0)
),
IF(CJ$3="Attendance",
INDEX('Attendance Dump'!$E$2:$AI$400,
MATCH($A199,'Attendance Dump'!$B$2:$B$400,0),
MATCH(CJ$2,'Attendance Dump'!$E$1:$AI$1,0)
),
INDEX('Active Hour''s Dump'!$D$3:$AH$337,
MATCH($C199,'Active Hour''s Dump'!$A$3:$A$337,0),
MATCH(CJ$2,'Active Hour''s Dump'!$D$2:$AH$2,0)
))),"")</f>
        <v>5.1666666666666696</v>
      </c>
      <c r="CK199" s="13">
        <f>_xlfn.IFNA(IF(CK$3="Productivity",
INDEX('Productivity Dump'!$E$4:$AJ$500,
MATCH($A199,'Productivity Dump'!$A$4:$A$500,0),
MATCH(CK$2,'Productivity Dump'!$E$3:$AJ$3,0)
),
IF(CK$3="Attendance",
INDEX('Attendance Dump'!$E$2:$AI$400,
MATCH($A199,'Attendance Dump'!$B$2:$B$400,0),
MATCH(CK$2,'Attendance Dump'!$E$1:$AI$1,0)
),
INDEX('Active Hour''s Dump'!$D$3:$AH$337,
MATCH($C199,'Active Hour''s Dump'!$A$3:$A$337,0),
MATCH(CK$2,'Active Hour''s Dump'!$D$2:$AH$2,0)
))),"")</f>
        <v>1008.4580000000002</v>
      </c>
      <c r="CL199" s="13" t="str">
        <f>_xlfn.IFNA(IF(CL$3="Productivity",
INDEX('Productivity Dump'!$E$4:$AJ$500,
MATCH($A199,'Productivity Dump'!$A$4:$A$500,0),
MATCH(CL$2,'Productivity Dump'!$E$3:$AJ$3,0)
),
IF(CL$3="Attendance",
INDEX('Attendance Dump'!$E$2:$AI$400,
MATCH($A199,'Attendance Dump'!$B$2:$B$400,0),
MATCH(CL$2,'Attendance Dump'!$E$1:$AI$1,0)
),
INDEX('Active Hour''s Dump'!$D$3:$AH$337,
MATCH($C199,'Active Hour''s Dump'!$A$3:$A$337,0),
MATCH(CL$2,'Active Hour''s Dump'!$D$2:$AH$2,0)
))),"")</f>
        <v>P</v>
      </c>
      <c r="CM199" s="54">
        <f>_xlfn.IFNA(IF(CM$3="Productivity",
INDEX('Productivity Dump'!$E$4:$AJ$500,
MATCH($A199,'Productivity Dump'!$A$4:$A$500,0),
MATCH(CM$2,'Productivity Dump'!$E$3:$AJ$3,0)
),
IF(CM$3="Attendance",
INDEX('Attendance Dump'!$E$2:$AI$400,
MATCH($A199,'Attendance Dump'!$B$2:$B$400,0),
MATCH(CM$2,'Attendance Dump'!$E$1:$AI$1,0)
),
INDEX('Active Hour''s Dump'!$D$3:$AH$337,
MATCH($C199,'Active Hour''s Dump'!$A$3:$A$337,0),
MATCH(CM$2,'Active Hour''s Dump'!$D$2:$AH$2,0)
))),"")</f>
        <v>5.0833333333333304</v>
      </c>
      <c r="CN199" s="13">
        <f>_xlfn.IFNA(IF(CN$3="Productivity",
INDEX('Productivity Dump'!$E$4:$AJ$500,
MATCH($A199,'Productivity Dump'!$A$4:$A$500,0),
MATCH(CN$2,'Productivity Dump'!$E$3:$AJ$3,0)
),
IF(CN$3="Attendance",
INDEX('Attendance Dump'!$E$2:$AI$400,
MATCH($A199,'Attendance Dump'!$B$2:$B$400,0),
MATCH(CN$2,'Attendance Dump'!$E$1:$AI$1,0)
),
INDEX('Active Hour''s Dump'!$D$3:$AH$337,
MATCH($C199,'Active Hour''s Dump'!$A$3:$A$337,0),
MATCH(CN$2,'Active Hour''s Dump'!$D$2:$AH$2,0)
))),"")</f>
        <v>0</v>
      </c>
      <c r="CO199" s="13">
        <f>_xlfn.IFNA(IF(CO$3="Productivity",
INDEX('Productivity Dump'!$E$4:$AJ$500,
MATCH($A199,'Productivity Dump'!$A$4:$A$500,0),
MATCH(CO$2,'Productivity Dump'!$E$3:$AJ$3,0)
),
IF(CO$3="Attendance",
INDEX('Attendance Dump'!$E$2:$AI$400,
MATCH($A199,'Attendance Dump'!$B$2:$B$400,0),
MATCH(CO$2,'Attendance Dump'!$E$1:$AI$1,0)
),
INDEX('Active Hour''s Dump'!$D$3:$AH$337,
MATCH($C199,'Active Hour''s Dump'!$A$3:$A$337,0),
MATCH(CO$2,'Active Hour''s Dump'!$D$2:$AH$2,0)
))),"")</f>
        <v>0</v>
      </c>
      <c r="CP199" s="54">
        <f>_xlfn.IFNA(IF(CP$3="Productivity",
INDEX('Productivity Dump'!$E$4:$AJ$500,
MATCH($A199,'Productivity Dump'!$A$4:$A$500,0),
MATCH(CP$2,'Productivity Dump'!$E$3:$AJ$3,0)
),
IF(CP$3="Attendance",
INDEX('Attendance Dump'!$E$2:$AI$400,
MATCH($A199,'Attendance Dump'!$B$2:$B$400,0),
MATCH(CP$2,'Attendance Dump'!$E$1:$AI$1,0)
),
INDEX('Active Hour''s Dump'!$D$3:$AH$337,
MATCH($C199,'Active Hour''s Dump'!$A$3:$A$337,0),
MATCH(CP$2,'Active Hour''s Dump'!$D$2:$AH$2,0)
))),"")</f>
        <v>0</v>
      </c>
      <c r="CQ199" s="13">
        <f>_xlfn.IFNA(IF(CQ$3="Productivity",
INDEX('Productivity Dump'!$E$4:$AJ$500,
MATCH($A199,'Productivity Dump'!$A$4:$A$500,0),
MATCH(CQ$2,'Productivity Dump'!$E$3:$AJ$3,0)
),
IF(CQ$3="Attendance",
INDEX('Attendance Dump'!$E$2:$AI$400,
MATCH($A199,'Attendance Dump'!$B$2:$B$400,0),
MATCH(CQ$2,'Attendance Dump'!$E$1:$AI$1,0)
),
INDEX('Active Hour''s Dump'!$D$3:$AH$337,
MATCH($C199,'Active Hour''s Dump'!$A$3:$A$337,0),
MATCH(CQ$2,'Active Hour''s Dump'!$D$2:$AH$2,0)
))),"")</f>
        <v>0</v>
      </c>
      <c r="CR199" s="13">
        <f>_xlfn.IFNA(IF(CR$3="Productivity",
INDEX('Productivity Dump'!$E$4:$AJ$500,
MATCH($A199,'Productivity Dump'!$A$4:$A$500,0),
MATCH(CR$2,'Productivity Dump'!$E$3:$AJ$3,0)
),
IF(CR$3="Attendance",
INDEX('Attendance Dump'!$E$2:$AI$400,
MATCH($A199,'Attendance Dump'!$B$2:$B$400,0),
MATCH(CR$2,'Attendance Dump'!$E$1:$AI$1,0)
),
INDEX('Active Hour''s Dump'!$D$3:$AH$337,
MATCH($C199,'Active Hour''s Dump'!$A$3:$A$337,0),
MATCH(CR$2,'Active Hour''s Dump'!$D$2:$AH$2,0)
))),"")</f>
        <v>0</v>
      </c>
      <c r="CS199" s="54">
        <f>_xlfn.IFNA(IF(CS$3="Productivity",
INDEX('Productivity Dump'!$E$4:$AJ$500,
MATCH($A199,'Productivity Dump'!$A$4:$A$500,0),
MATCH(CS$2,'Productivity Dump'!$E$3:$AJ$3,0)
),
IF(CS$3="Attendance",
INDEX('Attendance Dump'!$E$2:$AI$400,
MATCH($A199,'Attendance Dump'!$B$2:$B$400,0),
MATCH(CS$2,'Attendance Dump'!$E$1:$AI$1,0)
),
INDEX('Active Hour''s Dump'!$D$3:$AH$337,
MATCH($C199,'Active Hour''s Dump'!$A$3:$A$337,0),
MATCH(CS$2,'Active Hour''s Dump'!$D$2:$AH$2,0)
))),"")</f>
        <v>0</v>
      </c>
      <c r="CT199" s="13">
        <f>_xlfn.IFNA(IF(CT$3="Productivity",
INDEX('Productivity Dump'!$E$4:$AJ$500,
MATCH($A199,'Productivity Dump'!$A$4:$A$500,0),
MATCH(CT$2,'Productivity Dump'!$E$3:$AJ$3,0)
),
IF(CT$3="Attendance",
INDEX('Attendance Dump'!$E$2:$AI$400,
MATCH($A199,'Attendance Dump'!$B$2:$B$400,0),
MATCH(CT$2,'Attendance Dump'!$E$1:$AI$1,0)
),
INDEX('Active Hour''s Dump'!$D$3:$AH$337,
MATCH($C199,'Active Hour''s Dump'!$A$3:$A$337,0),
MATCH(CT$2,'Active Hour''s Dump'!$D$2:$AH$2,0)
))),"")</f>
        <v>0</v>
      </c>
      <c r="CU199" s="13">
        <f>_xlfn.IFNA(IF(CU$3="Productivity",
INDEX('Productivity Dump'!$E$4:$AJ$500,
MATCH($A199,'Productivity Dump'!$A$4:$A$500,0),
MATCH(CU$2,'Productivity Dump'!$E$3:$AJ$3,0)
),
IF(CU$3="Attendance",
INDEX('Attendance Dump'!$E$2:$AI$400,
MATCH($A199,'Attendance Dump'!$B$2:$B$400,0),
MATCH(CU$2,'Attendance Dump'!$E$1:$AI$1,0)
),
INDEX('Active Hour''s Dump'!$D$3:$AH$337,
MATCH($C199,'Active Hour''s Dump'!$A$3:$A$337,0),
MATCH(CU$2,'Active Hour''s Dump'!$D$2:$AH$2,0)
))),"")</f>
        <v>0</v>
      </c>
      <c r="CV199" s="54">
        <f>_xlfn.IFNA(IF(CV$3="Productivity",
INDEX('Productivity Dump'!$E$4:$AJ$500,
MATCH($A199,'Productivity Dump'!$A$4:$A$500,0),
MATCH(CV$2,'Productivity Dump'!$E$3:$AJ$3,0)
),
IF(CV$3="Attendance",
INDEX('Attendance Dump'!$E$2:$AI$400,
MATCH($A199,'Attendance Dump'!$B$2:$B$400,0),
MATCH(CV$2,'Attendance Dump'!$E$1:$AI$1,0)
),
INDEX('Active Hour''s Dump'!$D$3:$AH$337,
MATCH($C199,'Active Hour''s Dump'!$A$3:$A$337,0),
MATCH(CV$2,'Active Hour''s Dump'!$D$2:$AH$2,0)
))),"")</f>
        <v>0</v>
      </c>
      <c r="CW199" s="13"/>
      <c r="CX199" s="13"/>
      <c r="CY199" s="54"/>
      <c r="DA199" s="57">
        <f t="shared" si="81"/>
        <v>108.83333333333334</v>
      </c>
      <c r="DB199" s="35">
        <f t="shared" si="82"/>
        <v>21242.244999999999</v>
      </c>
      <c r="DC199" s="35">
        <f t="shared" si="77"/>
        <v>0</v>
      </c>
      <c r="DD199" s="35">
        <f t="shared" ca="1" si="80"/>
        <v>0</v>
      </c>
      <c r="DF199" s="32" cm="1">
        <f t="array" ref="DF199">SUMPRODUCT(
    (MOD(COLUMN(H199:CV199) - COLUMN(H199), 3) = 0) *
    (H199:CV199 = 0) *
    (I199:CW199 = "P") *
    (COUNTIF(UKHoliday, H$2:CV$2) = 0)
)</f>
        <v>0</v>
      </c>
      <c r="DG199" s="33" cm="1">
        <f t="array" ref="DG199">SUMPRODUCT(
  (MOD(COLUMN(H199:CV199) - COLUMN(H199), 3) = 0) *
  (H199:CV199 &gt; 0) *
  (H199:CV199 &lt; 0.5 * IF(((WEEKDAY(H$2:CV$2, 2) = 1) + (WEEKDAY(H$2:CV$2, 2) = 6)), G199, F199)) *
  (I199:CW199 = "P") *
  (COUNTIF(UKHoliday, H$2:CV$2) = 0)
)</f>
        <v>1</v>
      </c>
      <c r="DH199" s="33" cm="1">
        <f t="array" ref="DH199">SUMPRODUCT(
  (MOD(COLUMN(H199:CV199) - COLUMN(H199), 3) = 0) *
  (H199:CV199 &gt; 0.5 * IF(((WEEKDAY(H$2:CV$2, 2) = 1) + (WEEKDAY(H$2:CV$2, 2) = 6)), $G199, $F199)) *
  (H199:CV199 &lt; 0.8 * IF(((WEEKDAY(H$2:CV$2, 2) = 1) + (WEEKDAY(H$2:CV$2, 2) = 6)), $G199, $F199)) *
  (I199:CW199 = "P") *
  (COUNTIF(UKHoliday, H$2:CV$2) = 0)
)</f>
        <v>0</v>
      </c>
      <c r="DI199" s="33" cm="1">
        <f t="array" ref="DI199">SUMPRODUCT(
  (MOD(COLUMN(H199:CV199) - COLUMN(H199), 3) = 0) *
  (H199:CV199 &gt; 0.8 * IF(((WEEKDAY(H$2:CV$2, 2) = 1) + (WEEKDAY(H$2:CV$2, 2) = 6)), $G199, $F199)) *
  (H199:CV199 &lt; 1 * IF(((WEEKDAY(H$2:CV$2, 2) = 1) + (WEEKDAY(H$2:CV$2, 2) = 6)), $G199, $F199)) *
  (I199:CW199 = "P") *
  (COUNTIF(UKHoliday, H$2:CV$2) = 0)
)</f>
        <v>0</v>
      </c>
    </row>
    <row r="200" spans="1:113" x14ac:dyDescent="0.3">
      <c r="A200" s="39" t="s">
        <v>286</v>
      </c>
      <c r="B200" s="39" t="s">
        <v>285</v>
      </c>
      <c r="C200" s="9" t="s">
        <v>721</v>
      </c>
      <c r="D200" s="62" t="s">
        <v>450</v>
      </c>
      <c r="E200" s="35">
        <v>26126</v>
      </c>
      <c r="F200" s="35">
        <f t="shared" si="78"/>
        <v>1306.3</v>
      </c>
      <c r="G200" s="35">
        <f t="shared" si="79"/>
        <v>653.15</v>
      </c>
      <c r="H200" s="13">
        <f>_xlfn.IFNA(IF(H$3="Productivity",
INDEX('Productivity Dump'!$E$4:$AJ$500,
MATCH($A200,'Productivity Dump'!$A$4:$A$500,0),
MATCH(H$2,'Productivity Dump'!$E$3:$AJ$3,0)
),
IF(H$3="Attendance",
INDEX('Attendance Dump'!$E$2:$AI$400,
MATCH($A200,'Attendance Dump'!$B$2:$B$400,0),
MATCH(H$2,'Attendance Dump'!$E$1:$AI$1,0)
),
INDEX('Active Hour''s Dump'!$D$3:$AH$337,
MATCH($C200,'Active Hour''s Dump'!$A$3:$A$337,0),
MATCH(H$2,'Active Hour''s Dump'!$D$2:$AH$2,0)
))),"")</f>
        <v>0</v>
      </c>
      <c r="I200" s="13" t="str">
        <f>_xlfn.IFNA(IF(I$3="Productivity",
INDEX('Productivity Dump'!$E$4:$AJ$500,
MATCH($A200,'Productivity Dump'!$A$4:$A$500,0),
MATCH(I$2,'Productivity Dump'!$E$3:$AJ$3,0)
),
IF(I$3="Attendance",
INDEX('Attendance Dump'!$E$2:$AI$400,
MATCH($A200,'Attendance Dump'!$B$2:$B$400,0),
MATCH(I$2,'Attendance Dump'!$E$1:$AI$1,0)
),
INDEX('Active Hour''s Dump'!$D$3:$AH$337,
MATCH($C200,'Active Hour''s Dump'!$A$3:$A$337,0),
MATCH(I$2,'Active Hour''s Dump'!$D$2:$AH$2,0)
))),"")</f>
        <v>PL</v>
      </c>
      <c r="J200" s="54">
        <f>_xlfn.IFNA(IF(J$3="Productivity",
INDEX('Productivity Dump'!$E$4:$AJ$500,
MATCH($A200,'Productivity Dump'!$A$4:$A$500,0),
MATCH(J$2,'Productivity Dump'!$E$3:$AJ$3,0)
),
IF(J$3="Attendance",
INDEX('Attendance Dump'!$E$2:$AI$400,
MATCH($A200,'Attendance Dump'!$B$2:$B$400,0),
MATCH(J$2,'Attendance Dump'!$E$1:$AI$1,0)
),
INDEX('Active Hour''s Dump'!$D$3:$AH$337,
MATCH($C200,'Active Hour''s Dump'!$A$3:$A$337,0),
MATCH(J$2,'Active Hour''s Dump'!$D$2:$AH$2,0)
))),"")</f>
        <v>0</v>
      </c>
      <c r="K200" s="13">
        <f>_xlfn.IFNA(IF(K$3="Productivity",
INDEX('Productivity Dump'!$E$4:$AJ$500,
MATCH($A200,'Productivity Dump'!$A$4:$A$500,0),
MATCH(K$2,'Productivity Dump'!$E$3:$AJ$3,0)
),
IF(K$3="Attendance",
INDEX('Attendance Dump'!$E$2:$AI$400,
MATCH($A200,'Attendance Dump'!$B$2:$B$400,0),
MATCH(K$2,'Attendance Dump'!$E$1:$AI$1,0)
),
INDEX('Active Hour''s Dump'!$D$3:$AH$337,
MATCH($C200,'Active Hour''s Dump'!$A$3:$A$337,0),
MATCH(K$2,'Active Hour''s Dump'!$D$2:$AH$2,0)
))),"")</f>
        <v>1613.5160000000003</v>
      </c>
      <c r="L200" s="13" t="str">
        <f>_xlfn.IFNA(IF(L$3="Productivity",
INDEX('Productivity Dump'!$E$4:$AJ$500,
MATCH($A200,'Productivity Dump'!$A$4:$A$500,0),
MATCH(L$2,'Productivity Dump'!$E$3:$AJ$3,0)
),
IF(L$3="Attendance",
INDEX('Attendance Dump'!$E$2:$AI$400,
MATCH($A200,'Attendance Dump'!$B$2:$B$400,0),
MATCH(L$2,'Attendance Dump'!$E$1:$AI$1,0)
),
INDEX('Active Hour''s Dump'!$D$3:$AH$337,
MATCH($C200,'Active Hour''s Dump'!$A$3:$A$337,0),
MATCH(L$2,'Active Hour''s Dump'!$D$2:$AH$2,0)
))),"")</f>
        <v>P</v>
      </c>
      <c r="M200" s="54">
        <f>_xlfn.IFNA(IF(M$3="Productivity",
INDEX('Productivity Dump'!$E$4:$AJ$500,
MATCH($A200,'Productivity Dump'!$A$4:$A$500,0),
MATCH(M$2,'Productivity Dump'!$E$3:$AJ$3,0)
),
IF(M$3="Attendance",
INDEX('Attendance Dump'!$E$2:$AI$400,
MATCH($A200,'Attendance Dump'!$B$2:$B$400,0),
MATCH(M$2,'Attendance Dump'!$E$1:$AI$1,0)
),
INDEX('Active Hour''s Dump'!$D$3:$AH$337,
MATCH($C200,'Active Hour''s Dump'!$A$3:$A$337,0),
MATCH(M$2,'Active Hour''s Dump'!$D$2:$AH$2,0)
))),"")</f>
        <v>10.8333333333333</v>
      </c>
      <c r="N200" s="13">
        <f>_xlfn.IFNA(IF(N$3="Productivity",
INDEX('Productivity Dump'!$E$4:$AJ$500,
MATCH($A200,'Productivity Dump'!$A$4:$A$500,0),
MATCH(N$2,'Productivity Dump'!$E$3:$AJ$3,0)
),
IF(N$3="Attendance",
INDEX('Attendance Dump'!$E$2:$AI$400,
MATCH($A200,'Attendance Dump'!$B$2:$B$400,0),
MATCH(N$2,'Attendance Dump'!$E$1:$AI$1,0)
),
INDEX('Active Hour''s Dump'!$D$3:$AH$337,
MATCH($C200,'Active Hour''s Dump'!$A$3:$A$337,0),
MATCH(N$2,'Active Hour''s Dump'!$D$2:$AH$2,0)
))),"")</f>
        <v>747.66799999999989</v>
      </c>
      <c r="O200" s="13" t="str">
        <f>_xlfn.IFNA(IF(O$3="Productivity",
INDEX('Productivity Dump'!$E$4:$AJ$500,
MATCH($A200,'Productivity Dump'!$A$4:$A$500,0),
MATCH(O$2,'Productivity Dump'!$E$3:$AJ$3,0)
),
IF(O$3="Attendance",
INDEX('Attendance Dump'!$E$2:$AI$400,
MATCH($A200,'Attendance Dump'!$B$2:$B$400,0),
MATCH(O$2,'Attendance Dump'!$E$1:$AI$1,0)
),
INDEX('Active Hour''s Dump'!$D$3:$AH$337,
MATCH($C200,'Active Hour''s Dump'!$A$3:$A$337,0),
MATCH(O$2,'Active Hour''s Dump'!$D$2:$AH$2,0)
))),"")</f>
        <v>P</v>
      </c>
      <c r="P200" s="54">
        <f>_xlfn.IFNA(IF(P$3="Productivity",
INDEX('Productivity Dump'!$E$4:$AJ$500,
MATCH($A200,'Productivity Dump'!$A$4:$A$500,0),
MATCH(P$2,'Productivity Dump'!$E$3:$AJ$3,0)
),
IF(P$3="Attendance",
INDEX('Attendance Dump'!$E$2:$AI$400,
MATCH($A200,'Attendance Dump'!$B$2:$B$400,0),
MATCH(P$2,'Attendance Dump'!$E$1:$AI$1,0)
),
INDEX('Active Hour''s Dump'!$D$3:$AH$337,
MATCH($C200,'Active Hour''s Dump'!$A$3:$A$337,0),
MATCH(P$2,'Active Hour''s Dump'!$D$2:$AH$2,0)
))),"")</f>
        <v>6.0833333333333304</v>
      </c>
      <c r="Q200" s="13">
        <f>_xlfn.IFNA(IF(Q$3="Productivity",
INDEX('Productivity Dump'!$E$4:$AJ$500,
MATCH($A200,'Productivity Dump'!$A$4:$A$500,0),
MATCH(Q$2,'Productivity Dump'!$E$3:$AJ$3,0)
),
IF(Q$3="Attendance",
INDEX('Attendance Dump'!$E$2:$AI$400,
MATCH($A200,'Attendance Dump'!$B$2:$B$400,0),
MATCH(Q$2,'Attendance Dump'!$E$1:$AI$1,0)
),
INDEX('Active Hour''s Dump'!$D$3:$AH$337,
MATCH($C200,'Active Hour''s Dump'!$A$3:$A$337,0),
MATCH(Q$2,'Active Hour''s Dump'!$D$2:$AH$2,0)
))),"")</f>
        <v>0</v>
      </c>
      <c r="R200" s="13" t="str">
        <f>_xlfn.IFNA(IF(R$3="Productivity",
INDEX('Productivity Dump'!$E$4:$AJ$500,
MATCH($A200,'Productivity Dump'!$A$4:$A$500,0),
MATCH(R$2,'Productivity Dump'!$E$3:$AJ$3,0)
),
IF(R$3="Attendance",
INDEX('Attendance Dump'!$E$2:$AI$400,
MATCH($A200,'Attendance Dump'!$B$2:$B$400,0),
MATCH(R$2,'Attendance Dump'!$E$1:$AI$1,0)
),
INDEX('Active Hour''s Dump'!$D$3:$AH$337,
MATCH($C200,'Active Hour''s Dump'!$A$3:$A$337,0),
MATCH(R$2,'Active Hour''s Dump'!$D$2:$AH$2,0)
))),"")</f>
        <v>WO</v>
      </c>
      <c r="S200" s="54">
        <f>_xlfn.IFNA(IF(S$3="Productivity",
INDEX('Productivity Dump'!$E$4:$AJ$500,
MATCH($A200,'Productivity Dump'!$A$4:$A$500,0),
MATCH(S$2,'Productivity Dump'!$E$3:$AJ$3,0)
),
IF(S$3="Attendance",
INDEX('Attendance Dump'!$E$2:$AI$400,
MATCH($A200,'Attendance Dump'!$B$2:$B$400,0),
MATCH(S$2,'Attendance Dump'!$E$1:$AI$1,0)
),
INDEX('Active Hour''s Dump'!$D$3:$AH$337,
MATCH($C200,'Active Hour''s Dump'!$A$3:$A$337,0),
MATCH(S$2,'Active Hour''s Dump'!$D$2:$AH$2,0)
))),"")</f>
        <v>0</v>
      </c>
      <c r="T200" s="13">
        <f>_xlfn.IFNA(IF(T$3="Productivity",
INDEX('Productivity Dump'!$E$4:$AJ$500,
MATCH($A200,'Productivity Dump'!$A$4:$A$500,0),
MATCH(T$2,'Productivity Dump'!$E$3:$AJ$3,0)
),
IF(T$3="Attendance",
INDEX('Attendance Dump'!$E$2:$AI$400,
MATCH($A200,'Attendance Dump'!$B$2:$B$400,0),
MATCH(T$2,'Attendance Dump'!$E$1:$AI$1,0)
),
INDEX('Active Hour''s Dump'!$D$3:$AH$337,
MATCH($C200,'Active Hour''s Dump'!$A$3:$A$337,0),
MATCH(T$2,'Active Hour''s Dump'!$D$2:$AH$2,0)
))),"")</f>
        <v>1017.6310000000002</v>
      </c>
      <c r="U200" s="13" t="str">
        <f>_xlfn.IFNA(IF(U$3="Productivity",
INDEX('Productivity Dump'!$E$4:$AJ$500,
MATCH($A200,'Productivity Dump'!$A$4:$A$500,0),
MATCH(U$2,'Productivity Dump'!$E$3:$AJ$3,0)
),
IF(U$3="Attendance",
INDEX('Attendance Dump'!$E$2:$AI$400,
MATCH($A200,'Attendance Dump'!$B$2:$B$400,0),
MATCH(U$2,'Attendance Dump'!$E$1:$AI$1,0)
),
INDEX('Active Hour''s Dump'!$D$3:$AH$337,
MATCH($C200,'Active Hour''s Dump'!$A$3:$A$337,0),
MATCH(U$2,'Active Hour''s Dump'!$D$2:$AH$2,0)
))),"")</f>
        <v>P</v>
      </c>
      <c r="V200" s="54">
        <f>_xlfn.IFNA(IF(V$3="Productivity",
INDEX('Productivity Dump'!$E$4:$AJ$500,
MATCH($A200,'Productivity Dump'!$A$4:$A$500,0),
MATCH(V$2,'Productivity Dump'!$E$3:$AJ$3,0)
),
IF(V$3="Attendance",
INDEX('Attendance Dump'!$E$2:$AI$400,
MATCH($A200,'Attendance Dump'!$B$2:$B$400,0),
MATCH(V$2,'Attendance Dump'!$E$1:$AI$1,0)
),
INDEX('Active Hour''s Dump'!$D$3:$AH$337,
MATCH($C200,'Active Hour''s Dump'!$A$3:$A$337,0),
MATCH(V$2,'Active Hour''s Dump'!$D$2:$AH$2,0)
))),"")</f>
        <v>7.25</v>
      </c>
      <c r="W200" s="13">
        <f>_xlfn.IFNA(IF(W$3="Productivity",
INDEX('Productivity Dump'!$E$4:$AJ$500,
MATCH($A200,'Productivity Dump'!$A$4:$A$500,0),
MATCH(W$2,'Productivity Dump'!$E$3:$AJ$3,0)
),
IF(W$3="Attendance",
INDEX('Attendance Dump'!$E$2:$AI$400,
MATCH($A200,'Attendance Dump'!$B$2:$B$400,0),
MATCH(W$2,'Attendance Dump'!$E$1:$AI$1,0)
),
INDEX('Active Hour''s Dump'!$D$3:$AH$337,
MATCH($C200,'Active Hour''s Dump'!$A$3:$A$337,0),
MATCH(W$2,'Active Hour''s Dump'!$D$2:$AH$2,0)
))),"")</f>
        <v>1504.8300000000004</v>
      </c>
      <c r="X200" s="13" t="str">
        <f>_xlfn.IFNA(IF(X$3="Productivity",
INDEX('Productivity Dump'!$E$4:$AJ$500,
MATCH($A200,'Productivity Dump'!$A$4:$A$500,0),
MATCH(X$2,'Productivity Dump'!$E$3:$AJ$3,0)
),
IF(X$3="Attendance",
INDEX('Attendance Dump'!$E$2:$AI$400,
MATCH($A200,'Attendance Dump'!$B$2:$B$400,0),
MATCH(X$2,'Attendance Dump'!$E$1:$AI$1,0)
),
INDEX('Active Hour''s Dump'!$D$3:$AH$337,
MATCH($C200,'Active Hour''s Dump'!$A$3:$A$337,0),
MATCH(X$2,'Active Hour''s Dump'!$D$2:$AH$2,0)
))),"")</f>
        <v>P</v>
      </c>
      <c r="Y200" s="54">
        <f>_xlfn.IFNA(IF(Y$3="Productivity",
INDEX('Productivity Dump'!$E$4:$AJ$500,
MATCH($A200,'Productivity Dump'!$A$4:$A$500,0),
MATCH(Y$2,'Productivity Dump'!$E$3:$AJ$3,0)
),
IF(Y$3="Attendance",
INDEX('Attendance Dump'!$E$2:$AI$400,
MATCH($A200,'Attendance Dump'!$B$2:$B$400,0),
MATCH(Y$2,'Attendance Dump'!$E$1:$AI$1,0)
),
INDEX('Active Hour''s Dump'!$D$3:$AH$337,
MATCH($C200,'Active Hour''s Dump'!$A$3:$A$337,0),
MATCH(Y$2,'Active Hour''s Dump'!$D$2:$AH$2,0)
))),"")</f>
        <v>9.8333333333333304</v>
      </c>
      <c r="Z200" s="13">
        <f>_xlfn.IFNA(IF(Z$3="Productivity",
INDEX('Productivity Dump'!$E$4:$AJ$500,
MATCH($A200,'Productivity Dump'!$A$4:$A$500,0),
MATCH(Z$2,'Productivity Dump'!$E$3:$AJ$3,0)
),
IF(Z$3="Attendance",
INDEX('Attendance Dump'!$E$2:$AI$400,
MATCH($A200,'Attendance Dump'!$B$2:$B$400,0),
MATCH(Z$2,'Attendance Dump'!$E$1:$AI$1,0)
),
INDEX('Active Hour''s Dump'!$D$3:$AH$337,
MATCH($C200,'Active Hour''s Dump'!$A$3:$A$337,0),
MATCH(Z$2,'Active Hour''s Dump'!$D$2:$AH$2,0)
))),"")</f>
        <v>1763.5240000000003</v>
      </c>
      <c r="AA200" s="13" t="str">
        <f>_xlfn.IFNA(IF(AA$3="Productivity",
INDEX('Productivity Dump'!$E$4:$AJ$500,
MATCH($A200,'Productivity Dump'!$A$4:$A$500,0),
MATCH(AA$2,'Productivity Dump'!$E$3:$AJ$3,0)
),
IF(AA$3="Attendance",
INDEX('Attendance Dump'!$E$2:$AI$400,
MATCH($A200,'Attendance Dump'!$B$2:$B$400,0),
MATCH(AA$2,'Attendance Dump'!$E$1:$AI$1,0)
),
INDEX('Active Hour''s Dump'!$D$3:$AH$337,
MATCH($C200,'Active Hour''s Dump'!$A$3:$A$337,0),
MATCH(AA$2,'Active Hour''s Dump'!$D$2:$AH$2,0)
))),"")</f>
        <v>P</v>
      </c>
      <c r="AB200" s="54">
        <f>_xlfn.IFNA(IF(AB$3="Productivity",
INDEX('Productivity Dump'!$E$4:$AJ$500,
MATCH($A200,'Productivity Dump'!$A$4:$A$500,0),
MATCH(AB$2,'Productivity Dump'!$E$3:$AJ$3,0)
),
IF(AB$3="Attendance",
INDEX('Attendance Dump'!$E$2:$AI$400,
MATCH($A200,'Attendance Dump'!$B$2:$B$400,0),
MATCH(AB$2,'Attendance Dump'!$E$1:$AI$1,0)
),
INDEX('Active Hour''s Dump'!$D$3:$AH$337,
MATCH($C200,'Active Hour''s Dump'!$A$3:$A$337,0),
MATCH(AB$2,'Active Hour''s Dump'!$D$2:$AH$2,0)
))),"")</f>
        <v>12.0833333333333</v>
      </c>
      <c r="AC200" s="13">
        <f>_xlfn.IFNA(IF(AC$3="Productivity",
INDEX('Productivity Dump'!$E$4:$AJ$500,
MATCH($A200,'Productivity Dump'!$A$4:$A$500,0),
MATCH(AC$2,'Productivity Dump'!$E$3:$AJ$3,0)
),
IF(AC$3="Attendance",
INDEX('Attendance Dump'!$E$2:$AI$400,
MATCH($A200,'Attendance Dump'!$B$2:$B$400,0),
MATCH(AC$2,'Attendance Dump'!$E$1:$AI$1,0)
),
INDEX('Active Hour''s Dump'!$D$3:$AH$337,
MATCH($C200,'Active Hour''s Dump'!$A$3:$A$337,0),
MATCH(AC$2,'Active Hour''s Dump'!$D$2:$AH$2,0)
))),"")</f>
        <v>1600.3490000000006</v>
      </c>
      <c r="AD200" s="13" t="str">
        <f>_xlfn.IFNA(IF(AD$3="Productivity",
INDEX('Productivity Dump'!$E$4:$AJ$500,
MATCH($A200,'Productivity Dump'!$A$4:$A$500,0),
MATCH(AD$2,'Productivity Dump'!$E$3:$AJ$3,0)
),
IF(AD$3="Attendance",
INDEX('Attendance Dump'!$E$2:$AI$400,
MATCH($A200,'Attendance Dump'!$B$2:$B$400,0),
MATCH(AD$2,'Attendance Dump'!$E$1:$AI$1,0)
),
INDEX('Active Hour''s Dump'!$D$3:$AH$337,
MATCH($C200,'Active Hour''s Dump'!$A$3:$A$337,0),
MATCH(AD$2,'Active Hour''s Dump'!$D$2:$AH$2,0)
))),"")</f>
        <v>P</v>
      </c>
      <c r="AE200" s="54">
        <f>_xlfn.IFNA(IF(AE$3="Productivity",
INDEX('Productivity Dump'!$E$4:$AJ$500,
MATCH($A200,'Productivity Dump'!$A$4:$A$500,0),
MATCH(AE$2,'Productivity Dump'!$E$3:$AJ$3,0)
),
IF(AE$3="Attendance",
INDEX('Attendance Dump'!$E$2:$AI$400,
MATCH($A200,'Attendance Dump'!$B$2:$B$400,0),
MATCH(AE$2,'Attendance Dump'!$E$1:$AI$1,0)
),
INDEX('Active Hour''s Dump'!$D$3:$AH$337,
MATCH($C200,'Active Hour''s Dump'!$A$3:$A$337,0),
MATCH(AE$2,'Active Hour''s Dump'!$D$2:$AH$2,0)
))),"")</f>
        <v>11.6666666666667</v>
      </c>
      <c r="AF200" s="13">
        <f>_xlfn.IFNA(IF(AF$3="Productivity",
INDEX('Productivity Dump'!$E$4:$AJ$500,
MATCH($A200,'Productivity Dump'!$A$4:$A$500,0),
MATCH(AF$2,'Productivity Dump'!$E$3:$AJ$3,0)
),
IF(AF$3="Attendance",
INDEX('Attendance Dump'!$E$2:$AI$400,
MATCH($A200,'Attendance Dump'!$B$2:$B$400,0),
MATCH(AF$2,'Attendance Dump'!$E$1:$AI$1,0)
),
INDEX('Active Hour''s Dump'!$D$3:$AH$337,
MATCH($C200,'Active Hour''s Dump'!$A$3:$A$337,0),
MATCH(AF$2,'Active Hour''s Dump'!$D$2:$AH$2,0)
))),"")</f>
        <v>1608.8820000000001</v>
      </c>
      <c r="AG200" s="13" t="str">
        <f>_xlfn.IFNA(IF(AG$3="Productivity",
INDEX('Productivity Dump'!$E$4:$AJ$500,
MATCH($A200,'Productivity Dump'!$A$4:$A$500,0),
MATCH(AG$2,'Productivity Dump'!$E$3:$AJ$3,0)
),
IF(AG$3="Attendance",
INDEX('Attendance Dump'!$E$2:$AI$400,
MATCH($A200,'Attendance Dump'!$B$2:$B$400,0),
MATCH(AG$2,'Attendance Dump'!$E$1:$AI$1,0)
),
INDEX('Active Hour''s Dump'!$D$3:$AH$337,
MATCH($C200,'Active Hour''s Dump'!$A$3:$A$337,0),
MATCH(AG$2,'Active Hour''s Dump'!$D$2:$AH$2,0)
))),"")</f>
        <v>P</v>
      </c>
      <c r="AH200" s="54">
        <f>_xlfn.IFNA(IF(AH$3="Productivity",
INDEX('Productivity Dump'!$E$4:$AJ$500,
MATCH($A200,'Productivity Dump'!$A$4:$A$500,0),
MATCH(AH$2,'Productivity Dump'!$E$3:$AJ$3,0)
),
IF(AH$3="Attendance",
INDEX('Attendance Dump'!$E$2:$AI$400,
MATCH($A200,'Attendance Dump'!$B$2:$B$400,0),
MATCH(AH$2,'Attendance Dump'!$E$1:$AI$1,0)
),
INDEX('Active Hour''s Dump'!$D$3:$AH$337,
MATCH($C200,'Active Hour''s Dump'!$A$3:$A$337,0),
MATCH(AH$2,'Active Hour''s Dump'!$D$2:$AH$2,0)
))),"")</f>
        <v>11</v>
      </c>
      <c r="AI200" s="13">
        <f>_xlfn.IFNA(IF(AI$3="Productivity",
INDEX('Productivity Dump'!$E$4:$AJ$500,
MATCH($A200,'Productivity Dump'!$A$4:$A$500,0),
MATCH(AI$2,'Productivity Dump'!$E$3:$AJ$3,0)
),
IF(AI$3="Attendance",
INDEX('Attendance Dump'!$E$2:$AI$400,
MATCH($A200,'Attendance Dump'!$B$2:$B$400,0),
MATCH(AI$2,'Attendance Dump'!$E$1:$AI$1,0)
),
INDEX('Active Hour''s Dump'!$D$3:$AH$337,
MATCH($C200,'Active Hour''s Dump'!$A$3:$A$337,0),
MATCH(AI$2,'Active Hour''s Dump'!$D$2:$AH$2,0)
))),"")</f>
        <v>1195.9860000000001</v>
      </c>
      <c r="AJ200" s="13" t="str">
        <f>_xlfn.IFNA(IF(AJ$3="Productivity",
INDEX('Productivity Dump'!$E$4:$AJ$500,
MATCH($A200,'Productivity Dump'!$A$4:$A$500,0),
MATCH(AJ$2,'Productivity Dump'!$E$3:$AJ$3,0)
),
IF(AJ$3="Attendance",
INDEX('Attendance Dump'!$E$2:$AI$400,
MATCH($A200,'Attendance Dump'!$B$2:$B$400,0),
MATCH(AJ$2,'Attendance Dump'!$E$1:$AI$1,0)
),
INDEX('Active Hour''s Dump'!$D$3:$AH$337,
MATCH($C200,'Active Hour''s Dump'!$A$3:$A$337,0),
MATCH(AJ$2,'Active Hour''s Dump'!$D$2:$AH$2,0)
))),"")</f>
        <v>P</v>
      </c>
      <c r="AK200" s="54">
        <f>_xlfn.IFNA(IF(AK$3="Productivity",
INDEX('Productivity Dump'!$E$4:$AJ$500,
MATCH($A200,'Productivity Dump'!$A$4:$A$500,0),
MATCH(AK$2,'Productivity Dump'!$E$3:$AJ$3,0)
),
IF(AK$3="Attendance",
INDEX('Attendance Dump'!$E$2:$AI$400,
MATCH($A200,'Attendance Dump'!$B$2:$B$400,0),
MATCH(AK$2,'Attendance Dump'!$E$1:$AI$1,0)
),
INDEX('Active Hour''s Dump'!$D$3:$AH$337,
MATCH($C200,'Active Hour''s Dump'!$A$3:$A$337,0),
MATCH(AK$2,'Active Hour''s Dump'!$D$2:$AH$2,0)
))),"")</f>
        <v>10.0833333333333</v>
      </c>
      <c r="AL200" s="13">
        <f>_xlfn.IFNA(IF(AL$3="Productivity",
INDEX('Productivity Dump'!$E$4:$AJ$500,
MATCH($A200,'Productivity Dump'!$A$4:$A$500,0),
MATCH(AL$2,'Productivity Dump'!$E$3:$AJ$3,0)
),
IF(AL$3="Attendance",
INDEX('Attendance Dump'!$E$2:$AI$400,
MATCH($A200,'Attendance Dump'!$B$2:$B$400,0),
MATCH(AL$2,'Attendance Dump'!$E$1:$AI$1,0)
),
INDEX('Active Hour''s Dump'!$D$3:$AH$337,
MATCH($C200,'Active Hour''s Dump'!$A$3:$A$337,0),
MATCH(AL$2,'Active Hour''s Dump'!$D$2:$AH$2,0)
))),"")</f>
        <v>0</v>
      </c>
      <c r="AM200" s="13" t="str">
        <f>_xlfn.IFNA(IF(AM$3="Productivity",
INDEX('Productivity Dump'!$E$4:$AJ$500,
MATCH($A200,'Productivity Dump'!$A$4:$A$500,0),
MATCH(AM$2,'Productivity Dump'!$E$3:$AJ$3,0)
),
IF(AM$3="Attendance",
INDEX('Attendance Dump'!$E$2:$AI$400,
MATCH($A200,'Attendance Dump'!$B$2:$B$400,0),
MATCH(AM$2,'Attendance Dump'!$E$1:$AI$1,0)
),
INDEX('Active Hour''s Dump'!$D$3:$AH$337,
MATCH($C200,'Active Hour''s Dump'!$A$3:$A$337,0),
MATCH(AM$2,'Active Hour''s Dump'!$D$2:$AH$2,0)
))),"")</f>
        <v>WO</v>
      </c>
      <c r="AN200" s="54">
        <f>_xlfn.IFNA(IF(AN$3="Productivity",
INDEX('Productivity Dump'!$E$4:$AJ$500,
MATCH($A200,'Productivity Dump'!$A$4:$A$500,0),
MATCH(AN$2,'Productivity Dump'!$E$3:$AJ$3,0)
),
IF(AN$3="Attendance",
INDEX('Attendance Dump'!$E$2:$AI$400,
MATCH($A200,'Attendance Dump'!$B$2:$B$400,0),
MATCH(AN$2,'Attendance Dump'!$E$1:$AI$1,0)
),
INDEX('Active Hour''s Dump'!$D$3:$AH$337,
MATCH($C200,'Active Hour''s Dump'!$A$3:$A$337,0),
MATCH(AN$2,'Active Hour''s Dump'!$D$2:$AH$2,0)
))),"")</f>
        <v>0</v>
      </c>
      <c r="AO200" s="13">
        <f>_xlfn.IFNA(IF(AO$3="Productivity",
INDEX('Productivity Dump'!$E$4:$AJ$500,
MATCH($A200,'Productivity Dump'!$A$4:$A$500,0),
MATCH(AO$2,'Productivity Dump'!$E$3:$AJ$3,0)
),
IF(AO$3="Attendance",
INDEX('Attendance Dump'!$E$2:$AI$400,
MATCH($A200,'Attendance Dump'!$B$2:$B$400,0),
MATCH(AO$2,'Attendance Dump'!$E$1:$AI$1,0)
),
INDEX('Active Hour''s Dump'!$D$3:$AH$337,
MATCH($C200,'Active Hour''s Dump'!$A$3:$A$337,0),
MATCH(AO$2,'Active Hour''s Dump'!$D$2:$AH$2,0)
))),"")</f>
        <v>1076.4250000000002</v>
      </c>
      <c r="AP200" s="13" t="str">
        <f>_xlfn.IFNA(IF(AP$3="Productivity",
INDEX('Productivity Dump'!$E$4:$AJ$500,
MATCH($A200,'Productivity Dump'!$A$4:$A$500,0),
MATCH(AP$2,'Productivity Dump'!$E$3:$AJ$3,0)
),
IF(AP$3="Attendance",
INDEX('Attendance Dump'!$E$2:$AI$400,
MATCH($A200,'Attendance Dump'!$B$2:$B$400,0),
MATCH(AP$2,'Attendance Dump'!$E$1:$AI$1,0)
),
INDEX('Active Hour''s Dump'!$D$3:$AH$337,
MATCH($C200,'Active Hour''s Dump'!$A$3:$A$337,0),
MATCH(AP$2,'Active Hour''s Dump'!$D$2:$AH$2,0)
))),"")</f>
        <v>P</v>
      </c>
      <c r="AQ200" s="54">
        <f>_xlfn.IFNA(IF(AQ$3="Productivity",
INDEX('Productivity Dump'!$E$4:$AJ$500,
MATCH($A200,'Productivity Dump'!$A$4:$A$500,0),
MATCH(AQ$2,'Productivity Dump'!$E$3:$AJ$3,0)
),
IF(AQ$3="Attendance",
INDEX('Attendance Dump'!$E$2:$AI$400,
MATCH($A200,'Attendance Dump'!$B$2:$B$400,0),
MATCH(AQ$2,'Attendance Dump'!$E$1:$AI$1,0)
),
INDEX('Active Hour''s Dump'!$D$3:$AH$337,
MATCH($C200,'Active Hour''s Dump'!$A$3:$A$337,0),
MATCH(AQ$2,'Active Hour''s Dump'!$D$2:$AH$2,0)
))),"")</f>
        <v>8.5833333333333304</v>
      </c>
      <c r="AR200" s="13">
        <f>_xlfn.IFNA(IF(AR$3="Productivity",
INDEX('Productivity Dump'!$E$4:$AJ$500,
MATCH($A200,'Productivity Dump'!$A$4:$A$500,0),
MATCH(AR$2,'Productivity Dump'!$E$3:$AJ$3,0)
),
IF(AR$3="Attendance",
INDEX('Attendance Dump'!$E$2:$AI$400,
MATCH($A200,'Attendance Dump'!$B$2:$B$400,0),
MATCH(AR$2,'Attendance Dump'!$E$1:$AI$1,0)
),
INDEX('Active Hour''s Dump'!$D$3:$AH$337,
MATCH($C200,'Active Hour''s Dump'!$A$3:$A$337,0),
MATCH(AR$2,'Active Hour''s Dump'!$D$2:$AH$2,0)
))),"")</f>
        <v>1642.0410000000002</v>
      </c>
      <c r="AS200" s="13" t="str">
        <f>_xlfn.IFNA(IF(AS$3="Productivity",
INDEX('Productivity Dump'!$E$4:$AJ$500,
MATCH($A200,'Productivity Dump'!$A$4:$A$500,0),
MATCH(AS$2,'Productivity Dump'!$E$3:$AJ$3,0)
),
IF(AS$3="Attendance",
INDEX('Attendance Dump'!$E$2:$AI$400,
MATCH($A200,'Attendance Dump'!$B$2:$B$400,0),
MATCH(AS$2,'Attendance Dump'!$E$1:$AI$1,0)
),
INDEX('Active Hour''s Dump'!$D$3:$AH$337,
MATCH($C200,'Active Hour''s Dump'!$A$3:$A$337,0),
MATCH(AS$2,'Active Hour''s Dump'!$D$2:$AH$2,0)
))),"")</f>
        <v>P</v>
      </c>
      <c r="AT200" s="54">
        <f>_xlfn.IFNA(IF(AT$3="Productivity",
INDEX('Productivity Dump'!$E$4:$AJ$500,
MATCH($A200,'Productivity Dump'!$A$4:$A$500,0),
MATCH(AT$2,'Productivity Dump'!$E$3:$AJ$3,0)
),
IF(AT$3="Attendance",
INDEX('Attendance Dump'!$E$2:$AI$400,
MATCH($A200,'Attendance Dump'!$B$2:$B$400,0),
MATCH(AT$2,'Attendance Dump'!$E$1:$AI$1,0)
),
INDEX('Active Hour''s Dump'!$D$3:$AH$337,
MATCH($C200,'Active Hour''s Dump'!$A$3:$A$337,0),
MATCH(AT$2,'Active Hour''s Dump'!$D$2:$AH$2,0)
))),"")</f>
        <v>11.5</v>
      </c>
      <c r="AU200" s="13">
        <f>_xlfn.IFNA(IF(AU$3="Productivity",
INDEX('Productivity Dump'!$E$4:$AJ$500,
MATCH($A200,'Productivity Dump'!$A$4:$A$500,0),
MATCH(AU$2,'Productivity Dump'!$E$3:$AJ$3,0)
),
IF(AU$3="Attendance",
INDEX('Attendance Dump'!$E$2:$AI$400,
MATCH($A200,'Attendance Dump'!$B$2:$B$400,0),
MATCH(AU$2,'Attendance Dump'!$E$1:$AI$1,0)
),
INDEX('Active Hour''s Dump'!$D$3:$AH$337,
MATCH($C200,'Active Hour''s Dump'!$A$3:$A$337,0),
MATCH(AU$2,'Active Hour''s Dump'!$D$2:$AH$2,0)
))),"")</f>
        <v>1653.0739999999998</v>
      </c>
      <c r="AV200" s="13" t="str">
        <f>_xlfn.IFNA(IF(AV$3="Productivity",
INDEX('Productivity Dump'!$E$4:$AJ$500,
MATCH($A200,'Productivity Dump'!$A$4:$A$500,0),
MATCH(AV$2,'Productivity Dump'!$E$3:$AJ$3,0)
),
IF(AV$3="Attendance",
INDEX('Attendance Dump'!$E$2:$AI$400,
MATCH($A200,'Attendance Dump'!$B$2:$B$400,0),
MATCH(AV$2,'Attendance Dump'!$E$1:$AI$1,0)
),
INDEX('Active Hour''s Dump'!$D$3:$AH$337,
MATCH($C200,'Active Hour''s Dump'!$A$3:$A$337,0),
MATCH(AV$2,'Active Hour''s Dump'!$D$2:$AH$2,0)
))),"")</f>
        <v>P</v>
      </c>
      <c r="AW200" s="54">
        <f>_xlfn.IFNA(IF(AW$3="Productivity",
INDEX('Productivity Dump'!$E$4:$AJ$500,
MATCH($A200,'Productivity Dump'!$A$4:$A$500,0),
MATCH(AW$2,'Productivity Dump'!$E$3:$AJ$3,0)
),
IF(AW$3="Attendance",
INDEX('Attendance Dump'!$E$2:$AI$400,
MATCH($A200,'Attendance Dump'!$B$2:$B$400,0),
MATCH(AW$2,'Attendance Dump'!$E$1:$AI$1,0)
),
INDEX('Active Hour''s Dump'!$D$3:$AH$337,
MATCH($C200,'Active Hour''s Dump'!$A$3:$A$337,0),
MATCH(AW$2,'Active Hour''s Dump'!$D$2:$AH$2,0)
))),"")</f>
        <v>9.9166666666666696</v>
      </c>
      <c r="AX200" s="13">
        <f>_xlfn.IFNA(IF(AX$3="Productivity",
INDEX('Productivity Dump'!$E$4:$AJ$500,
MATCH($A200,'Productivity Dump'!$A$4:$A$500,0),
MATCH(AX$2,'Productivity Dump'!$E$3:$AJ$3,0)
),
IF(AX$3="Attendance",
INDEX('Attendance Dump'!$E$2:$AI$400,
MATCH($A200,'Attendance Dump'!$B$2:$B$400,0),
MATCH(AX$2,'Attendance Dump'!$E$1:$AI$1,0)
),
INDEX('Active Hour''s Dump'!$D$3:$AH$337,
MATCH($C200,'Active Hour''s Dump'!$A$3:$A$337,0),
MATCH(AX$2,'Active Hour''s Dump'!$D$2:$AH$2,0)
))),"")</f>
        <v>1474.4220000000003</v>
      </c>
      <c r="AY200" s="13" t="str">
        <f>_xlfn.IFNA(IF(AY$3="Productivity",
INDEX('Productivity Dump'!$E$4:$AJ$500,
MATCH($A200,'Productivity Dump'!$A$4:$A$500,0),
MATCH(AY$2,'Productivity Dump'!$E$3:$AJ$3,0)
),
IF(AY$3="Attendance",
INDEX('Attendance Dump'!$E$2:$AI$400,
MATCH($A200,'Attendance Dump'!$B$2:$B$400,0),
MATCH(AY$2,'Attendance Dump'!$E$1:$AI$1,0)
),
INDEX('Active Hour''s Dump'!$D$3:$AH$337,
MATCH($C200,'Active Hour''s Dump'!$A$3:$A$337,0),
MATCH(AY$2,'Active Hour''s Dump'!$D$2:$AH$2,0)
))),"")</f>
        <v>P</v>
      </c>
      <c r="AZ200" s="54">
        <f>_xlfn.IFNA(IF(AZ$3="Productivity",
INDEX('Productivity Dump'!$E$4:$AJ$500,
MATCH($A200,'Productivity Dump'!$A$4:$A$500,0),
MATCH(AZ$2,'Productivity Dump'!$E$3:$AJ$3,0)
),
IF(AZ$3="Attendance",
INDEX('Attendance Dump'!$E$2:$AI$400,
MATCH($A200,'Attendance Dump'!$B$2:$B$400,0),
MATCH(AZ$2,'Attendance Dump'!$E$1:$AI$1,0)
),
INDEX('Active Hour''s Dump'!$D$3:$AH$337,
MATCH($C200,'Active Hour''s Dump'!$A$3:$A$337,0),
MATCH(AZ$2,'Active Hour''s Dump'!$D$2:$AH$2,0)
))),"")</f>
        <v>11.25</v>
      </c>
      <c r="BA200" s="13">
        <f>_xlfn.IFNA(IF(BA$3="Productivity",
INDEX('Productivity Dump'!$E$4:$AJ$500,
MATCH($A200,'Productivity Dump'!$A$4:$A$500,0),
MATCH(BA$2,'Productivity Dump'!$E$3:$AJ$3,0)
),
IF(BA$3="Attendance",
INDEX('Attendance Dump'!$E$2:$AI$400,
MATCH($A200,'Attendance Dump'!$B$2:$B$400,0),
MATCH(BA$2,'Attendance Dump'!$E$1:$AI$1,0)
),
INDEX('Active Hour''s Dump'!$D$3:$AH$337,
MATCH($C200,'Active Hour''s Dump'!$A$3:$A$337,0),
MATCH(BA$2,'Active Hour''s Dump'!$D$2:$AH$2,0)
))),"")</f>
        <v>1492.9739999999988</v>
      </c>
      <c r="BB200" s="13" t="str">
        <f>_xlfn.IFNA(IF(BB$3="Productivity",
INDEX('Productivity Dump'!$E$4:$AJ$500,
MATCH($A200,'Productivity Dump'!$A$4:$A$500,0),
MATCH(BB$2,'Productivity Dump'!$E$3:$AJ$3,0)
),
IF(BB$3="Attendance",
INDEX('Attendance Dump'!$E$2:$AI$400,
MATCH($A200,'Attendance Dump'!$B$2:$B$400,0),
MATCH(BB$2,'Attendance Dump'!$E$1:$AI$1,0)
),
INDEX('Active Hour''s Dump'!$D$3:$AH$337,
MATCH($C200,'Active Hour''s Dump'!$A$3:$A$337,0),
MATCH(BB$2,'Active Hour''s Dump'!$D$2:$AH$2,0)
))),"")</f>
        <v>P</v>
      </c>
      <c r="BC200" s="54">
        <f>_xlfn.IFNA(IF(BC$3="Productivity",
INDEX('Productivity Dump'!$E$4:$AJ$500,
MATCH($A200,'Productivity Dump'!$A$4:$A$500,0),
MATCH(BC$2,'Productivity Dump'!$E$3:$AJ$3,0)
),
IF(BC$3="Attendance",
INDEX('Attendance Dump'!$E$2:$AI$400,
MATCH($A200,'Attendance Dump'!$B$2:$B$400,0),
MATCH(BC$2,'Attendance Dump'!$E$1:$AI$1,0)
),
INDEX('Active Hour''s Dump'!$D$3:$AH$337,
MATCH($C200,'Active Hour''s Dump'!$A$3:$A$337,0),
MATCH(BC$2,'Active Hour''s Dump'!$D$2:$AH$2,0)
))),"")</f>
        <v>10.9166666666667</v>
      </c>
      <c r="BD200" s="13">
        <f>_xlfn.IFNA(IF(BD$3="Productivity",
INDEX('Productivity Dump'!$E$4:$AJ$500,
MATCH($A200,'Productivity Dump'!$A$4:$A$500,0),
MATCH(BD$2,'Productivity Dump'!$E$3:$AJ$3,0)
),
IF(BD$3="Attendance",
INDEX('Attendance Dump'!$E$2:$AI$400,
MATCH($A200,'Attendance Dump'!$B$2:$B$400,0),
MATCH(BD$2,'Attendance Dump'!$E$1:$AI$1,0)
),
INDEX('Active Hour''s Dump'!$D$3:$AH$337,
MATCH($C200,'Active Hour''s Dump'!$A$3:$A$337,0),
MATCH(BD$2,'Active Hour''s Dump'!$D$2:$AH$2,0)
))),"")</f>
        <v>994.09300000000019</v>
      </c>
      <c r="BE200" s="13" t="str">
        <f>_xlfn.IFNA(IF(BE$3="Productivity",
INDEX('Productivity Dump'!$E$4:$AJ$500,
MATCH($A200,'Productivity Dump'!$A$4:$A$500,0),
MATCH(BE$2,'Productivity Dump'!$E$3:$AJ$3,0)
),
IF(BE$3="Attendance",
INDEX('Attendance Dump'!$E$2:$AI$400,
MATCH($A200,'Attendance Dump'!$B$2:$B$400,0),
MATCH(BE$2,'Attendance Dump'!$E$1:$AI$1,0)
),
INDEX('Active Hour''s Dump'!$D$3:$AH$337,
MATCH($C200,'Active Hour''s Dump'!$A$3:$A$337,0),
MATCH(BE$2,'Active Hour''s Dump'!$D$2:$AH$2,0)
))),"")</f>
        <v>P</v>
      </c>
      <c r="BF200" s="54">
        <f>_xlfn.IFNA(IF(BF$3="Productivity",
INDEX('Productivity Dump'!$E$4:$AJ$500,
MATCH($A200,'Productivity Dump'!$A$4:$A$500,0),
MATCH(BF$2,'Productivity Dump'!$E$3:$AJ$3,0)
),
IF(BF$3="Attendance",
INDEX('Attendance Dump'!$E$2:$AI$400,
MATCH($A200,'Attendance Dump'!$B$2:$B$400,0),
MATCH(BF$2,'Attendance Dump'!$E$1:$AI$1,0)
),
INDEX('Active Hour''s Dump'!$D$3:$AH$337,
MATCH($C200,'Active Hour''s Dump'!$A$3:$A$337,0),
MATCH(BF$2,'Active Hour''s Dump'!$D$2:$AH$2,0)
))),"")</f>
        <v>7.0833333333333304</v>
      </c>
      <c r="BG200" s="13">
        <f>_xlfn.IFNA(IF(BG$3="Productivity",
INDEX('Productivity Dump'!$E$4:$AJ$500,
MATCH($A200,'Productivity Dump'!$A$4:$A$500,0),
MATCH(BG$2,'Productivity Dump'!$E$3:$AJ$3,0)
),
IF(BG$3="Attendance",
INDEX('Attendance Dump'!$E$2:$AI$400,
MATCH($A200,'Attendance Dump'!$B$2:$B$400,0),
MATCH(BG$2,'Attendance Dump'!$E$1:$AI$1,0)
),
INDEX('Active Hour''s Dump'!$D$3:$AH$337,
MATCH($C200,'Active Hour''s Dump'!$A$3:$A$337,0),
MATCH(BG$2,'Active Hour''s Dump'!$D$2:$AH$2,0)
))),"")</f>
        <v>0</v>
      </c>
      <c r="BH200" s="13" t="str">
        <f>_xlfn.IFNA(IF(BH$3="Productivity",
INDEX('Productivity Dump'!$E$4:$AJ$500,
MATCH($A200,'Productivity Dump'!$A$4:$A$500,0),
MATCH(BH$2,'Productivity Dump'!$E$3:$AJ$3,0)
),
IF(BH$3="Attendance",
INDEX('Attendance Dump'!$E$2:$AI$400,
MATCH($A200,'Attendance Dump'!$B$2:$B$400,0),
MATCH(BH$2,'Attendance Dump'!$E$1:$AI$1,0)
),
INDEX('Active Hour''s Dump'!$D$3:$AH$337,
MATCH($C200,'Active Hour''s Dump'!$A$3:$A$337,0),
MATCH(BH$2,'Active Hour''s Dump'!$D$2:$AH$2,0)
))),"")</f>
        <v>WO</v>
      </c>
      <c r="BI200" s="54">
        <f>_xlfn.IFNA(IF(BI$3="Productivity",
INDEX('Productivity Dump'!$E$4:$AJ$500,
MATCH($A200,'Productivity Dump'!$A$4:$A$500,0),
MATCH(BI$2,'Productivity Dump'!$E$3:$AJ$3,0)
),
IF(BI$3="Attendance",
INDEX('Attendance Dump'!$E$2:$AI$400,
MATCH($A200,'Attendance Dump'!$B$2:$B$400,0),
MATCH(BI$2,'Attendance Dump'!$E$1:$AI$1,0)
),
INDEX('Active Hour''s Dump'!$D$3:$AH$337,
MATCH($C200,'Active Hour''s Dump'!$A$3:$A$337,0),
MATCH(BI$2,'Active Hour''s Dump'!$D$2:$AH$2,0)
))),"")</f>
        <v>0</v>
      </c>
      <c r="BJ200" s="13">
        <f>_xlfn.IFNA(IF(BJ$3="Productivity",
INDEX('Productivity Dump'!$E$4:$AJ$500,
MATCH($A200,'Productivity Dump'!$A$4:$A$500,0),
MATCH(BJ$2,'Productivity Dump'!$E$3:$AJ$3,0)
),
IF(BJ$3="Attendance",
INDEX('Attendance Dump'!$E$2:$AI$400,
MATCH($A200,'Attendance Dump'!$B$2:$B$400,0),
MATCH(BJ$2,'Attendance Dump'!$E$1:$AI$1,0)
),
INDEX('Active Hour''s Dump'!$D$3:$AH$337,
MATCH($C200,'Active Hour''s Dump'!$A$3:$A$337,0),
MATCH(BJ$2,'Active Hour''s Dump'!$D$2:$AH$2,0)
))),"")</f>
        <v>973.18299999999988</v>
      </c>
      <c r="BK200" s="13" t="str">
        <f>_xlfn.IFNA(IF(BK$3="Productivity",
INDEX('Productivity Dump'!$E$4:$AJ$500,
MATCH($A200,'Productivity Dump'!$A$4:$A$500,0),
MATCH(BK$2,'Productivity Dump'!$E$3:$AJ$3,0)
),
IF(BK$3="Attendance",
INDEX('Attendance Dump'!$E$2:$AI$400,
MATCH($A200,'Attendance Dump'!$B$2:$B$400,0),
MATCH(BK$2,'Attendance Dump'!$E$1:$AI$1,0)
),
INDEX('Active Hour''s Dump'!$D$3:$AH$337,
MATCH($C200,'Active Hour''s Dump'!$A$3:$A$337,0),
MATCH(BK$2,'Active Hour''s Dump'!$D$2:$AH$2,0)
))),"")</f>
        <v>P</v>
      </c>
      <c r="BL200" s="54">
        <f>_xlfn.IFNA(IF(BL$3="Productivity",
INDEX('Productivity Dump'!$E$4:$AJ$500,
MATCH($A200,'Productivity Dump'!$A$4:$A$500,0),
MATCH(BL$2,'Productivity Dump'!$E$3:$AJ$3,0)
),
IF(BL$3="Attendance",
INDEX('Attendance Dump'!$E$2:$AI$400,
MATCH($A200,'Attendance Dump'!$B$2:$B$400,0),
MATCH(BL$2,'Attendance Dump'!$E$1:$AI$1,0)
),
INDEX('Active Hour''s Dump'!$D$3:$AH$337,
MATCH($C200,'Active Hour''s Dump'!$A$3:$A$337,0),
MATCH(BL$2,'Active Hour''s Dump'!$D$2:$AH$2,0)
))),"")</f>
        <v>7.9166666666666696</v>
      </c>
      <c r="BM200" s="13">
        <f>_xlfn.IFNA(IF(BM$3="Productivity",
INDEX('Productivity Dump'!$E$4:$AJ$500,
MATCH($A200,'Productivity Dump'!$A$4:$A$500,0),
MATCH(BM$2,'Productivity Dump'!$E$3:$AJ$3,0)
),
IF(BM$3="Attendance",
INDEX('Attendance Dump'!$E$2:$AI$400,
MATCH($A200,'Attendance Dump'!$B$2:$B$400,0),
MATCH(BM$2,'Attendance Dump'!$E$1:$AI$1,0)
),
INDEX('Active Hour''s Dump'!$D$3:$AH$337,
MATCH($C200,'Active Hour''s Dump'!$A$3:$A$337,0),
MATCH(BM$2,'Active Hour''s Dump'!$D$2:$AH$2,0)
))),"")</f>
        <v>1526.5829999999996</v>
      </c>
      <c r="BN200" s="13" t="str">
        <f>_xlfn.IFNA(IF(BN$3="Productivity",
INDEX('Productivity Dump'!$E$4:$AJ$500,
MATCH($A200,'Productivity Dump'!$A$4:$A$500,0),
MATCH(BN$2,'Productivity Dump'!$E$3:$AJ$3,0)
),
IF(BN$3="Attendance",
INDEX('Attendance Dump'!$E$2:$AI$400,
MATCH($A200,'Attendance Dump'!$B$2:$B$400,0),
MATCH(BN$2,'Attendance Dump'!$E$1:$AI$1,0)
),
INDEX('Active Hour''s Dump'!$D$3:$AH$337,
MATCH($C200,'Active Hour''s Dump'!$A$3:$A$337,0),
MATCH(BN$2,'Active Hour''s Dump'!$D$2:$AH$2,0)
))),"")</f>
        <v>P</v>
      </c>
      <c r="BO200" s="54">
        <f>_xlfn.IFNA(IF(BO$3="Productivity",
INDEX('Productivity Dump'!$E$4:$AJ$500,
MATCH($A200,'Productivity Dump'!$A$4:$A$500,0),
MATCH(BO$2,'Productivity Dump'!$E$3:$AJ$3,0)
),
IF(BO$3="Attendance",
INDEX('Attendance Dump'!$E$2:$AI$400,
MATCH($A200,'Attendance Dump'!$B$2:$B$400,0),
MATCH(BO$2,'Attendance Dump'!$E$1:$AI$1,0)
),
INDEX('Active Hour''s Dump'!$D$3:$AH$337,
MATCH($C200,'Active Hour''s Dump'!$A$3:$A$337,0),
MATCH(BO$2,'Active Hour''s Dump'!$D$2:$AH$2,0)
))),"")</f>
        <v>11.4166666666667</v>
      </c>
      <c r="BP200" s="13">
        <f>_xlfn.IFNA(IF(BP$3="Productivity",
INDEX('Productivity Dump'!$E$4:$AJ$500,
MATCH($A200,'Productivity Dump'!$A$4:$A$500,0),
MATCH(BP$2,'Productivity Dump'!$E$3:$AJ$3,0)
),
IF(BP$3="Attendance",
INDEX('Attendance Dump'!$E$2:$AI$400,
MATCH($A200,'Attendance Dump'!$B$2:$B$400,0),
MATCH(BP$2,'Attendance Dump'!$E$1:$AI$1,0)
),
INDEX('Active Hour''s Dump'!$D$3:$AH$337,
MATCH($C200,'Active Hour''s Dump'!$A$3:$A$337,0),
MATCH(BP$2,'Active Hour''s Dump'!$D$2:$AH$2,0)
))),"")</f>
        <v>1577.1809999999996</v>
      </c>
      <c r="BQ200" s="13" t="str">
        <f>_xlfn.IFNA(IF(BQ$3="Productivity",
INDEX('Productivity Dump'!$E$4:$AJ$500,
MATCH($A200,'Productivity Dump'!$A$4:$A$500,0),
MATCH(BQ$2,'Productivity Dump'!$E$3:$AJ$3,0)
),
IF(BQ$3="Attendance",
INDEX('Attendance Dump'!$E$2:$AI$400,
MATCH($A200,'Attendance Dump'!$B$2:$B$400,0),
MATCH(BQ$2,'Attendance Dump'!$E$1:$AI$1,0)
),
INDEX('Active Hour''s Dump'!$D$3:$AH$337,
MATCH($C200,'Active Hour''s Dump'!$A$3:$A$337,0),
MATCH(BQ$2,'Active Hour''s Dump'!$D$2:$AH$2,0)
))),"")</f>
        <v>P</v>
      </c>
      <c r="BR200" s="54">
        <f>_xlfn.IFNA(IF(BR$3="Productivity",
INDEX('Productivity Dump'!$E$4:$AJ$500,
MATCH($A200,'Productivity Dump'!$A$4:$A$500,0),
MATCH(BR$2,'Productivity Dump'!$E$3:$AJ$3,0)
),
IF(BR$3="Attendance",
INDEX('Attendance Dump'!$E$2:$AI$400,
MATCH($A200,'Attendance Dump'!$B$2:$B$400,0),
MATCH(BR$2,'Attendance Dump'!$E$1:$AI$1,0)
),
INDEX('Active Hour''s Dump'!$D$3:$AH$337,
MATCH($C200,'Active Hour''s Dump'!$A$3:$A$337,0),
MATCH(BR$2,'Active Hour''s Dump'!$D$2:$AH$2,0)
))),"")</f>
        <v>10.5833333333333</v>
      </c>
      <c r="BS200" s="13">
        <f>_xlfn.IFNA(IF(BS$3="Productivity",
INDEX('Productivity Dump'!$E$4:$AJ$500,
MATCH($A200,'Productivity Dump'!$A$4:$A$500,0),
MATCH(BS$2,'Productivity Dump'!$E$3:$AJ$3,0)
),
IF(BS$3="Attendance",
INDEX('Attendance Dump'!$E$2:$AI$400,
MATCH($A200,'Attendance Dump'!$B$2:$B$400,0),
MATCH(BS$2,'Attendance Dump'!$E$1:$AI$1,0)
),
INDEX('Active Hour''s Dump'!$D$3:$AH$337,
MATCH($C200,'Active Hour''s Dump'!$A$3:$A$337,0),
MATCH(BS$2,'Active Hour''s Dump'!$D$2:$AH$2,0)
))),"")</f>
        <v>1728.719000000001</v>
      </c>
      <c r="BT200" s="13" t="str">
        <f>_xlfn.IFNA(IF(BT$3="Productivity",
INDEX('Productivity Dump'!$E$4:$AJ$500,
MATCH($A200,'Productivity Dump'!$A$4:$A$500,0),
MATCH(BT$2,'Productivity Dump'!$E$3:$AJ$3,0)
),
IF(BT$3="Attendance",
INDEX('Attendance Dump'!$E$2:$AI$400,
MATCH($A200,'Attendance Dump'!$B$2:$B$400,0),
MATCH(BT$2,'Attendance Dump'!$E$1:$AI$1,0)
),
INDEX('Active Hour''s Dump'!$D$3:$AH$337,
MATCH($C200,'Active Hour''s Dump'!$A$3:$A$337,0),
MATCH(BT$2,'Active Hour''s Dump'!$D$2:$AH$2,0)
))),"")</f>
        <v>H(P)</v>
      </c>
      <c r="BU200" s="54">
        <f>_xlfn.IFNA(IF(BU$3="Productivity",
INDEX('Productivity Dump'!$E$4:$AJ$500,
MATCH($A200,'Productivity Dump'!$A$4:$A$500,0),
MATCH(BU$2,'Productivity Dump'!$E$3:$AJ$3,0)
),
IF(BU$3="Attendance",
INDEX('Attendance Dump'!$E$2:$AI$400,
MATCH($A200,'Attendance Dump'!$B$2:$B$400,0),
MATCH(BU$2,'Attendance Dump'!$E$1:$AI$1,0)
),
INDEX('Active Hour''s Dump'!$D$3:$AH$337,
MATCH($C200,'Active Hour''s Dump'!$A$3:$A$337,0),
MATCH(BU$2,'Active Hour''s Dump'!$D$2:$AH$2,0)
))),"")</f>
        <v>9.75</v>
      </c>
      <c r="BV200" s="13">
        <f>_xlfn.IFNA(IF(BV$3="Productivity",
INDEX('Productivity Dump'!$E$4:$AJ$500,
MATCH($A200,'Productivity Dump'!$A$4:$A$500,0),
MATCH(BV$2,'Productivity Dump'!$E$3:$AJ$3,0)
),
IF(BV$3="Attendance",
INDEX('Attendance Dump'!$E$2:$AI$400,
MATCH($A200,'Attendance Dump'!$B$2:$B$400,0),
MATCH(BV$2,'Attendance Dump'!$E$1:$AI$1,0)
),
INDEX('Active Hour''s Dump'!$D$3:$AH$337,
MATCH($C200,'Active Hour''s Dump'!$A$3:$A$337,0),
MATCH(BV$2,'Active Hour''s Dump'!$D$2:$AH$2,0)
))),"")</f>
        <v>1630.5120000000004</v>
      </c>
      <c r="BW200" s="13" t="str">
        <f>_xlfn.IFNA(IF(BW$3="Productivity",
INDEX('Productivity Dump'!$E$4:$AJ$500,
MATCH($A200,'Productivity Dump'!$A$4:$A$500,0),
MATCH(BW$2,'Productivity Dump'!$E$3:$AJ$3,0)
),
IF(BW$3="Attendance",
INDEX('Attendance Dump'!$E$2:$AI$400,
MATCH($A200,'Attendance Dump'!$B$2:$B$400,0),
MATCH(BW$2,'Attendance Dump'!$E$1:$AI$1,0)
),
INDEX('Active Hour''s Dump'!$D$3:$AH$337,
MATCH($C200,'Active Hour''s Dump'!$A$3:$A$337,0),
MATCH(BW$2,'Active Hour''s Dump'!$D$2:$AH$2,0)
))),"")</f>
        <v>P</v>
      </c>
      <c r="BX200" s="54">
        <f>_xlfn.IFNA(IF(BX$3="Productivity",
INDEX('Productivity Dump'!$E$4:$AJ$500,
MATCH($A200,'Productivity Dump'!$A$4:$A$500,0),
MATCH(BX$2,'Productivity Dump'!$E$3:$AJ$3,0)
),
IF(BX$3="Attendance",
INDEX('Attendance Dump'!$E$2:$AI$400,
MATCH($A200,'Attendance Dump'!$B$2:$B$400,0),
MATCH(BX$2,'Attendance Dump'!$E$1:$AI$1,0)
),
INDEX('Active Hour''s Dump'!$D$3:$AH$337,
MATCH($C200,'Active Hour''s Dump'!$A$3:$A$337,0),
MATCH(BX$2,'Active Hour''s Dump'!$D$2:$AH$2,0)
))),"")</f>
        <v>10.0833333333333</v>
      </c>
      <c r="BY200" s="13">
        <f>_xlfn.IFNA(IF(BY$3="Productivity",
INDEX('Productivity Dump'!$E$4:$AJ$500,
MATCH($A200,'Productivity Dump'!$A$4:$A$500,0),
MATCH(BY$2,'Productivity Dump'!$E$3:$AJ$3,0)
),
IF(BY$3="Attendance",
INDEX('Attendance Dump'!$E$2:$AI$400,
MATCH($A200,'Attendance Dump'!$B$2:$B$400,0),
MATCH(BY$2,'Attendance Dump'!$E$1:$AI$1,0)
),
INDEX('Active Hour''s Dump'!$D$3:$AH$337,
MATCH($C200,'Active Hour''s Dump'!$A$3:$A$337,0),
MATCH(BY$2,'Active Hour''s Dump'!$D$2:$AH$2,0)
))),"")</f>
        <v>334.35</v>
      </c>
      <c r="BZ200" s="13" t="str">
        <f>_xlfn.IFNA(IF(BZ$3="Productivity",
INDEX('Productivity Dump'!$E$4:$AJ$500,
MATCH($A200,'Productivity Dump'!$A$4:$A$500,0),
MATCH(BZ$2,'Productivity Dump'!$E$3:$AJ$3,0)
),
IF(BZ$3="Attendance",
INDEX('Attendance Dump'!$E$2:$AI$400,
MATCH($A200,'Attendance Dump'!$B$2:$B$400,0),
MATCH(BZ$2,'Attendance Dump'!$E$1:$AI$1,0)
),
INDEX('Active Hour''s Dump'!$D$3:$AH$337,
MATCH($C200,'Active Hour''s Dump'!$A$3:$A$337,0),
MATCH(BZ$2,'Active Hour''s Dump'!$D$2:$AH$2,0)
))),"")</f>
        <v>P</v>
      </c>
      <c r="CA200" s="54">
        <f>_xlfn.IFNA(IF(CA$3="Productivity",
INDEX('Productivity Dump'!$E$4:$AJ$500,
MATCH($A200,'Productivity Dump'!$A$4:$A$500,0),
MATCH(CA$2,'Productivity Dump'!$E$3:$AJ$3,0)
),
IF(CA$3="Attendance",
INDEX('Attendance Dump'!$E$2:$AI$400,
MATCH($A200,'Attendance Dump'!$B$2:$B$400,0),
MATCH(CA$2,'Attendance Dump'!$E$1:$AI$1,0)
),
INDEX('Active Hour''s Dump'!$D$3:$AH$337,
MATCH($C200,'Active Hour''s Dump'!$A$3:$A$337,0),
MATCH(CA$2,'Active Hour''s Dump'!$D$2:$AH$2,0)
))),"")</f>
        <v>2.25</v>
      </c>
      <c r="CB200" s="13">
        <f>_xlfn.IFNA(IF(CB$3="Productivity",
INDEX('Productivity Dump'!$E$4:$AJ$500,
MATCH($A200,'Productivity Dump'!$A$4:$A$500,0),
MATCH(CB$2,'Productivity Dump'!$E$3:$AJ$3,0)
),
IF(CB$3="Attendance",
INDEX('Attendance Dump'!$E$2:$AI$400,
MATCH($A200,'Attendance Dump'!$B$2:$B$400,0),
MATCH(CB$2,'Attendance Dump'!$E$1:$AI$1,0)
),
INDEX('Active Hour''s Dump'!$D$3:$AH$337,
MATCH($C200,'Active Hour''s Dump'!$A$3:$A$337,0),
MATCH(CB$2,'Active Hour''s Dump'!$D$2:$AH$2,0)
))),"")</f>
        <v>0</v>
      </c>
      <c r="CC200" s="13" t="str">
        <f>_xlfn.IFNA(IF(CC$3="Productivity",
INDEX('Productivity Dump'!$E$4:$AJ$500,
MATCH($A200,'Productivity Dump'!$A$4:$A$500,0),
MATCH(CC$2,'Productivity Dump'!$E$3:$AJ$3,0)
),
IF(CC$3="Attendance",
INDEX('Attendance Dump'!$E$2:$AI$400,
MATCH($A200,'Attendance Dump'!$B$2:$B$400,0),
MATCH(CC$2,'Attendance Dump'!$E$1:$AI$1,0)
),
INDEX('Active Hour''s Dump'!$D$3:$AH$337,
MATCH($C200,'Active Hour''s Dump'!$A$3:$A$337,0),
MATCH(CC$2,'Active Hour''s Dump'!$D$2:$AH$2,0)
))),"")</f>
        <v>WO</v>
      </c>
      <c r="CD200" s="54">
        <f>_xlfn.IFNA(IF(CD$3="Productivity",
INDEX('Productivity Dump'!$E$4:$AJ$500,
MATCH($A200,'Productivity Dump'!$A$4:$A$500,0),
MATCH(CD$2,'Productivity Dump'!$E$3:$AJ$3,0)
),
IF(CD$3="Attendance",
INDEX('Attendance Dump'!$E$2:$AI$400,
MATCH($A200,'Attendance Dump'!$B$2:$B$400,0),
MATCH(CD$2,'Attendance Dump'!$E$1:$AI$1,0)
),
INDEX('Active Hour''s Dump'!$D$3:$AH$337,
MATCH($C200,'Active Hour''s Dump'!$A$3:$A$337,0),
MATCH(CD$2,'Active Hour''s Dump'!$D$2:$AH$2,0)
))),"")</f>
        <v>0</v>
      </c>
      <c r="CE200" s="13">
        <f>_xlfn.IFNA(IF(CE$3="Productivity",
INDEX('Productivity Dump'!$E$4:$AJ$500,
MATCH($A200,'Productivity Dump'!$A$4:$A$500,0),
MATCH(CE$2,'Productivity Dump'!$E$3:$AJ$3,0)
),
IF(CE$3="Attendance",
INDEX('Attendance Dump'!$E$2:$AI$400,
MATCH($A200,'Attendance Dump'!$B$2:$B$400,0),
MATCH(CE$2,'Attendance Dump'!$E$1:$AI$1,0)
),
INDEX('Active Hour''s Dump'!$D$3:$AH$337,
MATCH($C200,'Active Hour''s Dump'!$A$3:$A$337,0),
MATCH(CE$2,'Active Hour''s Dump'!$D$2:$AH$2,0)
))),"")</f>
        <v>749.80599999999993</v>
      </c>
      <c r="CF200" s="13" t="str">
        <f>_xlfn.IFNA(IF(CF$3="Productivity",
INDEX('Productivity Dump'!$E$4:$AJ$500,
MATCH($A200,'Productivity Dump'!$A$4:$A$500,0),
MATCH(CF$2,'Productivity Dump'!$E$3:$AJ$3,0)
),
IF(CF$3="Attendance",
INDEX('Attendance Dump'!$E$2:$AI$400,
MATCH($A200,'Attendance Dump'!$B$2:$B$400,0),
MATCH(CF$2,'Attendance Dump'!$E$1:$AI$1,0)
),
INDEX('Active Hour''s Dump'!$D$3:$AH$337,
MATCH($C200,'Active Hour''s Dump'!$A$3:$A$337,0),
MATCH(CF$2,'Active Hour''s Dump'!$D$2:$AH$2,0)
))),"")</f>
        <v>P</v>
      </c>
      <c r="CG200" s="54">
        <f>_xlfn.IFNA(IF(CG$3="Productivity",
INDEX('Productivity Dump'!$E$4:$AJ$500,
MATCH($A200,'Productivity Dump'!$A$4:$A$500,0),
MATCH(CG$2,'Productivity Dump'!$E$3:$AJ$3,0)
),
IF(CG$3="Attendance",
INDEX('Attendance Dump'!$E$2:$AI$400,
MATCH($A200,'Attendance Dump'!$B$2:$B$400,0),
MATCH(CG$2,'Attendance Dump'!$E$1:$AI$1,0)
),
INDEX('Active Hour''s Dump'!$D$3:$AH$337,
MATCH($C200,'Active Hour''s Dump'!$A$3:$A$337,0),
MATCH(CG$2,'Active Hour''s Dump'!$D$2:$AH$2,0)
))),"")</f>
        <v>7.3333333333333304</v>
      </c>
      <c r="CH200" s="13">
        <f>_xlfn.IFNA(IF(CH$3="Productivity",
INDEX('Productivity Dump'!$E$4:$AJ$500,
MATCH($A200,'Productivity Dump'!$A$4:$A$500,0),
MATCH(CH$2,'Productivity Dump'!$E$3:$AJ$3,0)
),
IF(CH$3="Attendance",
INDEX('Attendance Dump'!$E$2:$AI$400,
MATCH($A200,'Attendance Dump'!$B$2:$B$400,0),
MATCH(CH$2,'Attendance Dump'!$E$1:$AI$1,0)
),
INDEX('Active Hour''s Dump'!$D$3:$AH$337,
MATCH($C200,'Active Hour''s Dump'!$A$3:$A$337,0),
MATCH(CH$2,'Active Hour''s Dump'!$D$2:$AH$2,0)
))),"")</f>
        <v>1500.2150000000004</v>
      </c>
      <c r="CI200" s="13" t="str">
        <f>_xlfn.IFNA(IF(CI$3="Productivity",
INDEX('Productivity Dump'!$E$4:$AJ$500,
MATCH($A200,'Productivity Dump'!$A$4:$A$500,0),
MATCH(CI$2,'Productivity Dump'!$E$3:$AJ$3,0)
),
IF(CI$3="Attendance",
INDEX('Attendance Dump'!$E$2:$AI$400,
MATCH($A200,'Attendance Dump'!$B$2:$B$400,0),
MATCH(CI$2,'Attendance Dump'!$E$1:$AI$1,0)
),
INDEX('Active Hour''s Dump'!$D$3:$AH$337,
MATCH($C200,'Active Hour''s Dump'!$A$3:$A$337,0),
MATCH(CI$2,'Active Hour''s Dump'!$D$2:$AH$2,0)
))),"")</f>
        <v>P</v>
      </c>
      <c r="CJ200" s="54">
        <f>_xlfn.IFNA(IF(CJ$3="Productivity",
INDEX('Productivity Dump'!$E$4:$AJ$500,
MATCH($A200,'Productivity Dump'!$A$4:$A$500,0),
MATCH(CJ$2,'Productivity Dump'!$E$3:$AJ$3,0)
),
IF(CJ$3="Attendance",
INDEX('Attendance Dump'!$E$2:$AI$400,
MATCH($A200,'Attendance Dump'!$B$2:$B$400,0),
MATCH(CJ$2,'Attendance Dump'!$E$1:$AI$1,0)
),
INDEX('Active Hour''s Dump'!$D$3:$AH$337,
MATCH($C200,'Active Hour''s Dump'!$A$3:$A$337,0),
MATCH(CJ$2,'Active Hour''s Dump'!$D$2:$AH$2,0)
))),"")</f>
        <v>9.1666666666666696</v>
      </c>
      <c r="CK200" s="13">
        <f>_xlfn.IFNA(IF(CK$3="Productivity",
INDEX('Productivity Dump'!$E$4:$AJ$500,
MATCH($A200,'Productivity Dump'!$A$4:$A$500,0),
MATCH(CK$2,'Productivity Dump'!$E$3:$AJ$3,0)
),
IF(CK$3="Attendance",
INDEX('Attendance Dump'!$E$2:$AI$400,
MATCH($A200,'Attendance Dump'!$B$2:$B$400,0),
MATCH(CK$2,'Attendance Dump'!$E$1:$AI$1,0)
),
INDEX('Active Hour''s Dump'!$D$3:$AH$337,
MATCH($C200,'Active Hour''s Dump'!$A$3:$A$337,0),
MATCH(CK$2,'Active Hour''s Dump'!$D$2:$AH$2,0)
))),"")</f>
        <v>1454.7330000000006</v>
      </c>
      <c r="CL200" s="13" t="str">
        <f>_xlfn.IFNA(IF(CL$3="Productivity",
INDEX('Productivity Dump'!$E$4:$AJ$500,
MATCH($A200,'Productivity Dump'!$A$4:$A$500,0),
MATCH(CL$2,'Productivity Dump'!$E$3:$AJ$3,0)
),
IF(CL$3="Attendance",
INDEX('Attendance Dump'!$E$2:$AI$400,
MATCH($A200,'Attendance Dump'!$B$2:$B$400,0),
MATCH(CL$2,'Attendance Dump'!$E$1:$AI$1,0)
),
INDEX('Active Hour''s Dump'!$D$3:$AH$337,
MATCH($C200,'Active Hour''s Dump'!$A$3:$A$337,0),
MATCH(CL$2,'Active Hour''s Dump'!$D$2:$AH$2,0)
))),"")</f>
        <v>P</v>
      </c>
      <c r="CM200" s="54">
        <f>_xlfn.IFNA(IF(CM$3="Productivity",
INDEX('Productivity Dump'!$E$4:$AJ$500,
MATCH($A200,'Productivity Dump'!$A$4:$A$500,0),
MATCH(CM$2,'Productivity Dump'!$E$3:$AJ$3,0)
),
IF(CM$3="Attendance",
INDEX('Attendance Dump'!$E$2:$AI$400,
MATCH($A200,'Attendance Dump'!$B$2:$B$400,0),
MATCH(CM$2,'Attendance Dump'!$E$1:$AI$1,0)
),
INDEX('Active Hour''s Dump'!$D$3:$AH$337,
MATCH($C200,'Active Hour''s Dump'!$A$3:$A$337,0),
MATCH(CM$2,'Active Hour''s Dump'!$D$2:$AH$2,0)
))),"")</f>
        <v>11.25</v>
      </c>
      <c r="CN200" s="13">
        <f>_xlfn.IFNA(IF(CN$3="Productivity",
INDEX('Productivity Dump'!$E$4:$AJ$500,
MATCH($A200,'Productivity Dump'!$A$4:$A$500,0),
MATCH(CN$2,'Productivity Dump'!$E$3:$AJ$3,0)
),
IF(CN$3="Attendance",
INDEX('Attendance Dump'!$E$2:$AI$400,
MATCH($A200,'Attendance Dump'!$B$2:$B$400,0),
MATCH(CN$2,'Attendance Dump'!$E$1:$AI$1,0)
),
INDEX('Active Hour''s Dump'!$D$3:$AH$337,
MATCH($C200,'Active Hour''s Dump'!$A$3:$A$337,0),
MATCH(CN$2,'Active Hour''s Dump'!$D$2:$AH$2,0)
))),"")</f>
        <v>0</v>
      </c>
      <c r="CO200" s="13">
        <f>_xlfn.IFNA(IF(CO$3="Productivity",
INDEX('Productivity Dump'!$E$4:$AJ$500,
MATCH($A200,'Productivity Dump'!$A$4:$A$500,0),
MATCH(CO$2,'Productivity Dump'!$E$3:$AJ$3,0)
),
IF(CO$3="Attendance",
INDEX('Attendance Dump'!$E$2:$AI$400,
MATCH($A200,'Attendance Dump'!$B$2:$B$400,0),
MATCH(CO$2,'Attendance Dump'!$E$1:$AI$1,0)
),
INDEX('Active Hour''s Dump'!$D$3:$AH$337,
MATCH($C200,'Active Hour''s Dump'!$A$3:$A$337,0),
MATCH(CO$2,'Active Hour''s Dump'!$D$2:$AH$2,0)
))),"")</f>
        <v>0</v>
      </c>
      <c r="CP200" s="54">
        <f>_xlfn.IFNA(IF(CP$3="Productivity",
INDEX('Productivity Dump'!$E$4:$AJ$500,
MATCH($A200,'Productivity Dump'!$A$4:$A$500,0),
MATCH(CP$2,'Productivity Dump'!$E$3:$AJ$3,0)
),
IF(CP$3="Attendance",
INDEX('Attendance Dump'!$E$2:$AI$400,
MATCH($A200,'Attendance Dump'!$B$2:$B$400,0),
MATCH(CP$2,'Attendance Dump'!$E$1:$AI$1,0)
),
INDEX('Active Hour''s Dump'!$D$3:$AH$337,
MATCH($C200,'Active Hour''s Dump'!$A$3:$A$337,0),
MATCH(CP$2,'Active Hour''s Dump'!$D$2:$AH$2,0)
))),"")</f>
        <v>0</v>
      </c>
      <c r="CQ200" s="13">
        <f>_xlfn.IFNA(IF(CQ$3="Productivity",
INDEX('Productivity Dump'!$E$4:$AJ$500,
MATCH($A200,'Productivity Dump'!$A$4:$A$500,0),
MATCH(CQ$2,'Productivity Dump'!$E$3:$AJ$3,0)
),
IF(CQ$3="Attendance",
INDEX('Attendance Dump'!$E$2:$AI$400,
MATCH($A200,'Attendance Dump'!$B$2:$B$400,0),
MATCH(CQ$2,'Attendance Dump'!$E$1:$AI$1,0)
),
INDEX('Active Hour''s Dump'!$D$3:$AH$337,
MATCH($C200,'Active Hour''s Dump'!$A$3:$A$337,0),
MATCH(CQ$2,'Active Hour''s Dump'!$D$2:$AH$2,0)
))),"")</f>
        <v>0</v>
      </c>
      <c r="CR200" s="13">
        <f>_xlfn.IFNA(IF(CR$3="Productivity",
INDEX('Productivity Dump'!$E$4:$AJ$500,
MATCH($A200,'Productivity Dump'!$A$4:$A$500,0),
MATCH(CR$2,'Productivity Dump'!$E$3:$AJ$3,0)
),
IF(CR$3="Attendance",
INDEX('Attendance Dump'!$E$2:$AI$400,
MATCH($A200,'Attendance Dump'!$B$2:$B$400,0),
MATCH(CR$2,'Attendance Dump'!$E$1:$AI$1,0)
),
INDEX('Active Hour''s Dump'!$D$3:$AH$337,
MATCH($C200,'Active Hour''s Dump'!$A$3:$A$337,0),
MATCH(CR$2,'Active Hour''s Dump'!$D$2:$AH$2,0)
))),"")</f>
        <v>0</v>
      </c>
      <c r="CS200" s="54">
        <f>_xlfn.IFNA(IF(CS$3="Productivity",
INDEX('Productivity Dump'!$E$4:$AJ$500,
MATCH($A200,'Productivity Dump'!$A$4:$A$500,0),
MATCH(CS$2,'Productivity Dump'!$E$3:$AJ$3,0)
),
IF(CS$3="Attendance",
INDEX('Attendance Dump'!$E$2:$AI$400,
MATCH($A200,'Attendance Dump'!$B$2:$B$400,0),
MATCH(CS$2,'Attendance Dump'!$E$1:$AI$1,0)
),
INDEX('Active Hour''s Dump'!$D$3:$AH$337,
MATCH($C200,'Active Hour''s Dump'!$A$3:$A$337,0),
MATCH(CS$2,'Active Hour''s Dump'!$D$2:$AH$2,0)
))),"")</f>
        <v>0</v>
      </c>
      <c r="CT200" s="13">
        <f>_xlfn.IFNA(IF(CT$3="Productivity",
INDEX('Productivity Dump'!$E$4:$AJ$500,
MATCH($A200,'Productivity Dump'!$A$4:$A$500,0),
MATCH(CT$2,'Productivity Dump'!$E$3:$AJ$3,0)
),
IF(CT$3="Attendance",
INDEX('Attendance Dump'!$E$2:$AI$400,
MATCH($A200,'Attendance Dump'!$B$2:$B$400,0),
MATCH(CT$2,'Attendance Dump'!$E$1:$AI$1,0)
),
INDEX('Active Hour''s Dump'!$D$3:$AH$337,
MATCH($C200,'Active Hour''s Dump'!$A$3:$A$337,0),
MATCH(CT$2,'Active Hour''s Dump'!$D$2:$AH$2,0)
))),"")</f>
        <v>0</v>
      </c>
      <c r="CU200" s="13">
        <f>_xlfn.IFNA(IF(CU$3="Productivity",
INDEX('Productivity Dump'!$E$4:$AJ$500,
MATCH($A200,'Productivity Dump'!$A$4:$A$500,0),
MATCH(CU$2,'Productivity Dump'!$E$3:$AJ$3,0)
),
IF(CU$3="Attendance",
INDEX('Attendance Dump'!$E$2:$AI$400,
MATCH($A200,'Attendance Dump'!$B$2:$B$400,0),
MATCH(CU$2,'Attendance Dump'!$E$1:$AI$1,0)
),
INDEX('Active Hour''s Dump'!$D$3:$AH$337,
MATCH($C200,'Active Hour''s Dump'!$A$3:$A$337,0),
MATCH(CU$2,'Active Hour''s Dump'!$D$2:$AH$2,0)
))),"")</f>
        <v>0</v>
      </c>
      <c r="CV200" s="54">
        <f>_xlfn.IFNA(IF(CV$3="Productivity",
INDEX('Productivity Dump'!$E$4:$AJ$500,
MATCH($A200,'Productivity Dump'!$A$4:$A$500,0),
MATCH(CV$2,'Productivity Dump'!$E$3:$AJ$3,0)
),
IF(CV$3="Attendance",
INDEX('Attendance Dump'!$E$2:$AI$400,
MATCH($A200,'Attendance Dump'!$B$2:$B$400,0),
MATCH(CV$2,'Attendance Dump'!$E$1:$AI$1,0)
),
INDEX('Active Hour''s Dump'!$D$3:$AH$337,
MATCH($C200,'Active Hour''s Dump'!$A$3:$A$337,0),
MATCH(CV$2,'Active Hour''s Dump'!$D$2:$AH$2,0)
))),"")</f>
        <v>0</v>
      </c>
      <c r="CW200" s="13"/>
      <c r="CX200" s="13"/>
      <c r="CY200" s="54"/>
      <c r="DA200" s="57">
        <f t="shared" si="81"/>
        <v>217.83333333333326</v>
      </c>
      <c r="DB200" s="35">
        <f t="shared" si="82"/>
        <v>30860.697</v>
      </c>
      <c r="DC200" s="35">
        <f t="shared" si="77"/>
        <v>0</v>
      </c>
      <c r="DD200" s="35">
        <f t="shared" ca="1" si="80"/>
        <v>0</v>
      </c>
      <c r="DF200" s="32" cm="1">
        <f t="array" ref="DF200">SUMPRODUCT(
    (MOD(COLUMN(H200:CV200) - COLUMN(H200), 3) = 0) *
    (H200:CV200 = 0) *
    (I200:CW200 = "P") *
    (COUNTIF(UKHoliday, H$2:CV$2) = 0)
)</f>
        <v>0</v>
      </c>
      <c r="DG200" s="33" cm="1">
        <f t="array" ref="DG200">SUMPRODUCT(
  (MOD(COLUMN(H200:CV200) - COLUMN(H200), 3) = 0) *
  (H200:CV200 &gt; 0) *
  (H200:CV200 &lt; 0.5 * IF(((WEEKDAY(H$2:CV$2, 2) = 1) + (WEEKDAY(H$2:CV$2, 2) = 6)), G200, F200)) *
  (I200:CW200 = "P") *
  (COUNTIF(UKHoliday, H$2:CV$2) = 0)
)</f>
        <v>0</v>
      </c>
      <c r="DH200" s="33" cm="1">
        <f t="array" ref="DH200">SUMPRODUCT(
  (MOD(COLUMN(H200:CV200) - COLUMN(H200), 3) = 0) *
  (H200:CV200 &gt; 0.5 * IF(((WEEKDAY(H$2:CV$2, 2) = 1) + (WEEKDAY(H$2:CV$2, 2) = 6)), $G200, $F200)) *
  (H200:CV200 &lt; 0.8 * IF(((WEEKDAY(H$2:CV$2, 2) = 1) + (WEEKDAY(H$2:CV$2, 2) = 6)), $G200, $F200)) *
  (I200:CW200 = "P") *
  (COUNTIF(UKHoliday, H$2:CV$2) = 0)
)</f>
        <v>1</v>
      </c>
      <c r="DI200" s="33" cm="1">
        <f t="array" ref="DI200">SUMPRODUCT(
  (MOD(COLUMN(H200:CV200) - COLUMN(H200), 3) = 0) *
  (H200:CV200 &gt; 0.8 * IF(((WEEKDAY(H$2:CV$2, 2) = 1) + (WEEKDAY(H$2:CV$2, 2) = 6)), $G200, $F200)) *
  (H200:CV200 &lt; 1 * IF(((WEEKDAY(H$2:CV$2, 2) = 1) + (WEEKDAY(H$2:CV$2, 2) = 6)), $G200, $F200)) *
  (I200:CW200 = "P") *
  (COUNTIF(UKHoliday, H$2:CV$2) = 0)
)</f>
        <v>0</v>
      </c>
    </row>
    <row r="201" spans="1:113" x14ac:dyDescent="0.3">
      <c r="A201" s="39" t="s">
        <v>212</v>
      </c>
      <c r="B201" s="39" t="s">
        <v>930</v>
      </c>
      <c r="C201" s="9" t="s">
        <v>687</v>
      </c>
      <c r="D201" s="62" t="s">
        <v>555</v>
      </c>
      <c r="E201" s="35">
        <v>35200</v>
      </c>
      <c r="F201" s="35">
        <f t="shared" si="78"/>
        <v>1760</v>
      </c>
      <c r="G201" s="35">
        <f t="shared" si="79"/>
        <v>880</v>
      </c>
      <c r="H201" s="13">
        <f>_xlfn.IFNA(IF(H$3="Productivity",
INDEX('Productivity Dump'!$E$4:$AJ$500,
MATCH($A201,'Productivity Dump'!$A$4:$A$500,0),
MATCH(H$2,'Productivity Dump'!$E$3:$AJ$3,0)
),
IF(H$3="Attendance",
INDEX('Attendance Dump'!$E$2:$AI$400,
MATCH($A201,'Attendance Dump'!$B$2:$B$400,0),
MATCH(H$2,'Attendance Dump'!$E$1:$AI$1,0)
),
INDEX('Active Hour''s Dump'!$D$3:$AH$337,
MATCH($C201,'Active Hour''s Dump'!$A$3:$A$337,0),
MATCH(H$2,'Active Hour''s Dump'!$D$2:$AH$2,0)
))),"")</f>
        <v>1899.4730000000009</v>
      </c>
      <c r="I201" s="13" t="str">
        <f>_xlfn.IFNA(IF(I$3="Productivity",
INDEX('Productivity Dump'!$E$4:$AJ$500,
MATCH($A201,'Productivity Dump'!$A$4:$A$500,0),
MATCH(I$2,'Productivity Dump'!$E$3:$AJ$3,0)
),
IF(I$3="Attendance",
INDEX('Attendance Dump'!$E$2:$AI$400,
MATCH($A201,'Attendance Dump'!$B$2:$B$400,0),
MATCH(I$2,'Attendance Dump'!$E$1:$AI$1,0)
),
INDEX('Active Hour''s Dump'!$D$3:$AH$337,
MATCH($C201,'Active Hour''s Dump'!$A$3:$A$337,0),
MATCH(I$2,'Active Hour''s Dump'!$D$2:$AH$2,0)
))),"")</f>
        <v>P</v>
      </c>
      <c r="J201" s="54">
        <f>_xlfn.IFNA(IF(J$3="Productivity",
INDEX('Productivity Dump'!$E$4:$AJ$500,
MATCH($A201,'Productivity Dump'!$A$4:$A$500,0),
MATCH(J$2,'Productivity Dump'!$E$3:$AJ$3,0)
),
IF(J$3="Attendance",
INDEX('Attendance Dump'!$E$2:$AI$400,
MATCH($A201,'Attendance Dump'!$B$2:$B$400,0),
MATCH(J$2,'Attendance Dump'!$E$1:$AI$1,0)
),
INDEX('Active Hour''s Dump'!$D$3:$AH$337,
MATCH($C201,'Active Hour''s Dump'!$A$3:$A$337,0),
MATCH(J$2,'Active Hour''s Dump'!$D$2:$AH$2,0)
))),"")</f>
        <v>10.6666666666667</v>
      </c>
      <c r="K201" s="13">
        <f>_xlfn.IFNA(IF(K$3="Productivity",
INDEX('Productivity Dump'!$E$4:$AJ$500,
MATCH($A201,'Productivity Dump'!$A$4:$A$500,0),
MATCH(K$2,'Productivity Dump'!$E$3:$AJ$3,0)
),
IF(K$3="Attendance",
INDEX('Attendance Dump'!$E$2:$AI$400,
MATCH($A201,'Attendance Dump'!$B$2:$B$400,0),
MATCH(K$2,'Attendance Dump'!$E$1:$AI$1,0)
),
INDEX('Active Hour''s Dump'!$D$3:$AH$337,
MATCH($C201,'Active Hour''s Dump'!$A$3:$A$337,0),
MATCH(K$2,'Active Hour''s Dump'!$D$2:$AH$2,0)
))),"")</f>
        <v>1831.5669999999998</v>
      </c>
      <c r="L201" s="13" t="str">
        <f>_xlfn.IFNA(IF(L$3="Productivity",
INDEX('Productivity Dump'!$E$4:$AJ$500,
MATCH($A201,'Productivity Dump'!$A$4:$A$500,0),
MATCH(L$2,'Productivity Dump'!$E$3:$AJ$3,0)
),
IF(L$3="Attendance",
INDEX('Attendance Dump'!$E$2:$AI$400,
MATCH($A201,'Attendance Dump'!$B$2:$B$400,0),
MATCH(L$2,'Attendance Dump'!$E$1:$AI$1,0)
),
INDEX('Active Hour''s Dump'!$D$3:$AH$337,
MATCH($C201,'Active Hour''s Dump'!$A$3:$A$337,0),
MATCH(L$2,'Active Hour''s Dump'!$D$2:$AH$2,0)
))),"")</f>
        <v>P</v>
      </c>
      <c r="M201" s="54">
        <f>_xlfn.IFNA(IF(M$3="Productivity",
INDEX('Productivity Dump'!$E$4:$AJ$500,
MATCH($A201,'Productivity Dump'!$A$4:$A$500,0),
MATCH(M$2,'Productivity Dump'!$E$3:$AJ$3,0)
),
IF(M$3="Attendance",
INDEX('Attendance Dump'!$E$2:$AI$400,
MATCH($A201,'Attendance Dump'!$B$2:$B$400,0),
MATCH(M$2,'Attendance Dump'!$E$1:$AI$1,0)
),
INDEX('Active Hour''s Dump'!$D$3:$AH$337,
MATCH($C201,'Active Hour''s Dump'!$A$3:$A$337,0),
MATCH(M$2,'Active Hour''s Dump'!$D$2:$AH$2,0)
))),"")</f>
        <v>11.3333333333333</v>
      </c>
      <c r="N201" s="13">
        <f>_xlfn.IFNA(IF(N$3="Productivity",
INDEX('Productivity Dump'!$E$4:$AJ$500,
MATCH($A201,'Productivity Dump'!$A$4:$A$500,0),
MATCH(N$2,'Productivity Dump'!$E$3:$AJ$3,0)
),
IF(N$3="Attendance",
INDEX('Attendance Dump'!$E$2:$AI$400,
MATCH($A201,'Attendance Dump'!$B$2:$B$400,0),
MATCH(N$2,'Attendance Dump'!$E$1:$AI$1,0)
),
INDEX('Active Hour''s Dump'!$D$3:$AH$337,
MATCH($C201,'Active Hour''s Dump'!$A$3:$A$337,0),
MATCH(N$2,'Active Hour''s Dump'!$D$2:$AH$2,0)
))),"")</f>
        <v>1205.4839999999999</v>
      </c>
      <c r="O201" s="13" t="str">
        <f>_xlfn.IFNA(IF(O$3="Productivity",
INDEX('Productivity Dump'!$E$4:$AJ$500,
MATCH($A201,'Productivity Dump'!$A$4:$A$500,0),
MATCH(O$2,'Productivity Dump'!$E$3:$AJ$3,0)
),
IF(O$3="Attendance",
INDEX('Attendance Dump'!$E$2:$AI$400,
MATCH($A201,'Attendance Dump'!$B$2:$B$400,0),
MATCH(O$2,'Attendance Dump'!$E$1:$AI$1,0)
),
INDEX('Active Hour''s Dump'!$D$3:$AH$337,
MATCH($C201,'Active Hour''s Dump'!$A$3:$A$337,0),
MATCH(O$2,'Active Hour''s Dump'!$D$2:$AH$2,0)
))),"")</f>
        <v>P</v>
      </c>
      <c r="P201" s="54">
        <f>_xlfn.IFNA(IF(P$3="Productivity",
INDEX('Productivity Dump'!$E$4:$AJ$500,
MATCH($A201,'Productivity Dump'!$A$4:$A$500,0),
MATCH(P$2,'Productivity Dump'!$E$3:$AJ$3,0)
),
IF(P$3="Attendance",
INDEX('Attendance Dump'!$E$2:$AI$400,
MATCH($A201,'Attendance Dump'!$B$2:$B$400,0),
MATCH(P$2,'Attendance Dump'!$E$1:$AI$1,0)
),
INDEX('Active Hour''s Dump'!$D$3:$AH$337,
MATCH($C201,'Active Hour''s Dump'!$A$3:$A$337,0),
MATCH(P$2,'Active Hour''s Dump'!$D$2:$AH$2,0)
))),"")</f>
        <v>6.25</v>
      </c>
      <c r="Q201" s="13">
        <f>_xlfn.IFNA(IF(Q$3="Productivity",
INDEX('Productivity Dump'!$E$4:$AJ$500,
MATCH($A201,'Productivity Dump'!$A$4:$A$500,0),
MATCH(Q$2,'Productivity Dump'!$E$3:$AJ$3,0)
),
IF(Q$3="Attendance",
INDEX('Attendance Dump'!$E$2:$AI$400,
MATCH($A201,'Attendance Dump'!$B$2:$B$400,0),
MATCH(Q$2,'Attendance Dump'!$E$1:$AI$1,0)
),
INDEX('Active Hour''s Dump'!$D$3:$AH$337,
MATCH($C201,'Active Hour''s Dump'!$A$3:$A$337,0),
MATCH(Q$2,'Active Hour''s Dump'!$D$2:$AH$2,0)
))),"")</f>
        <v>466.86700000000008</v>
      </c>
      <c r="R201" s="13" t="str">
        <f>_xlfn.IFNA(IF(R$3="Productivity",
INDEX('Productivity Dump'!$E$4:$AJ$500,
MATCH($A201,'Productivity Dump'!$A$4:$A$500,0),
MATCH(R$2,'Productivity Dump'!$E$3:$AJ$3,0)
),
IF(R$3="Attendance",
INDEX('Attendance Dump'!$E$2:$AI$400,
MATCH($A201,'Attendance Dump'!$B$2:$B$400,0),
MATCH(R$2,'Attendance Dump'!$E$1:$AI$1,0)
),
INDEX('Active Hour''s Dump'!$D$3:$AH$337,
MATCH($C201,'Active Hour''s Dump'!$A$3:$A$337,0),
MATCH(R$2,'Active Hour''s Dump'!$D$2:$AH$2,0)
))),"")</f>
        <v>WO</v>
      </c>
      <c r="S201" s="54">
        <f>_xlfn.IFNA(IF(S$3="Productivity",
INDEX('Productivity Dump'!$E$4:$AJ$500,
MATCH($A201,'Productivity Dump'!$A$4:$A$500,0),
MATCH(S$2,'Productivity Dump'!$E$3:$AJ$3,0)
),
IF(S$3="Attendance",
INDEX('Attendance Dump'!$E$2:$AI$400,
MATCH($A201,'Attendance Dump'!$B$2:$B$400,0),
MATCH(S$2,'Attendance Dump'!$E$1:$AI$1,0)
),
INDEX('Active Hour''s Dump'!$D$3:$AH$337,
MATCH($C201,'Active Hour''s Dump'!$A$3:$A$337,0),
MATCH(S$2,'Active Hour''s Dump'!$D$2:$AH$2,0)
))),"")</f>
        <v>3.4166666666666701</v>
      </c>
      <c r="T201" s="13">
        <f>_xlfn.IFNA(IF(T$3="Productivity",
INDEX('Productivity Dump'!$E$4:$AJ$500,
MATCH($A201,'Productivity Dump'!$A$4:$A$500,0),
MATCH(T$2,'Productivity Dump'!$E$3:$AJ$3,0)
),
IF(T$3="Attendance",
INDEX('Attendance Dump'!$E$2:$AI$400,
MATCH($A201,'Attendance Dump'!$B$2:$B$400,0),
MATCH(T$2,'Attendance Dump'!$E$1:$AI$1,0)
),
INDEX('Active Hour''s Dump'!$D$3:$AH$337,
MATCH($C201,'Active Hour''s Dump'!$A$3:$A$337,0),
MATCH(T$2,'Active Hour''s Dump'!$D$2:$AH$2,0)
))),"")</f>
        <v>740.01999999999987</v>
      </c>
      <c r="U201" s="13" t="str">
        <f>_xlfn.IFNA(IF(U$3="Productivity",
INDEX('Productivity Dump'!$E$4:$AJ$500,
MATCH($A201,'Productivity Dump'!$A$4:$A$500,0),
MATCH(U$2,'Productivity Dump'!$E$3:$AJ$3,0)
),
IF(U$3="Attendance",
INDEX('Attendance Dump'!$E$2:$AI$400,
MATCH($A201,'Attendance Dump'!$B$2:$B$400,0),
MATCH(U$2,'Attendance Dump'!$E$1:$AI$1,0)
),
INDEX('Active Hour''s Dump'!$D$3:$AH$337,
MATCH($C201,'Active Hour''s Dump'!$A$3:$A$337,0),
MATCH(U$2,'Active Hour''s Dump'!$D$2:$AH$2,0)
))),"")</f>
        <v>P</v>
      </c>
      <c r="V201" s="54">
        <f>_xlfn.IFNA(IF(V$3="Productivity",
INDEX('Productivity Dump'!$E$4:$AJ$500,
MATCH($A201,'Productivity Dump'!$A$4:$A$500,0),
MATCH(V$2,'Productivity Dump'!$E$3:$AJ$3,0)
),
IF(V$3="Attendance",
INDEX('Attendance Dump'!$E$2:$AI$400,
MATCH($A201,'Attendance Dump'!$B$2:$B$400,0),
MATCH(V$2,'Attendance Dump'!$E$1:$AI$1,0)
),
INDEX('Active Hour''s Dump'!$D$3:$AH$337,
MATCH($C201,'Active Hour''s Dump'!$A$3:$A$337,0),
MATCH(V$2,'Active Hour''s Dump'!$D$2:$AH$2,0)
))),"")</f>
        <v>3.5</v>
      </c>
      <c r="W201" s="13">
        <f>_xlfn.IFNA(IF(W$3="Productivity",
INDEX('Productivity Dump'!$E$4:$AJ$500,
MATCH($A201,'Productivity Dump'!$A$4:$A$500,0),
MATCH(W$2,'Productivity Dump'!$E$3:$AJ$3,0)
),
IF(W$3="Attendance",
INDEX('Attendance Dump'!$E$2:$AI$400,
MATCH($A201,'Attendance Dump'!$B$2:$B$400,0),
MATCH(W$2,'Attendance Dump'!$E$1:$AI$1,0)
),
INDEX('Active Hour''s Dump'!$D$3:$AH$337,
MATCH($C201,'Active Hour''s Dump'!$A$3:$A$337,0),
MATCH(W$2,'Active Hour''s Dump'!$D$2:$AH$2,0)
))),"")</f>
        <v>1820.2579999999994</v>
      </c>
      <c r="X201" s="13" t="str">
        <f>_xlfn.IFNA(IF(X$3="Productivity",
INDEX('Productivity Dump'!$E$4:$AJ$500,
MATCH($A201,'Productivity Dump'!$A$4:$A$500,0),
MATCH(X$2,'Productivity Dump'!$E$3:$AJ$3,0)
),
IF(X$3="Attendance",
INDEX('Attendance Dump'!$E$2:$AI$400,
MATCH($A201,'Attendance Dump'!$B$2:$B$400,0),
MATCH(X$2,'Attendance Dump'!$E$1:$AI$1,0)
),
INDEX('Active Hour''s Dump'!$D$3:$AH$337,
MATCH($C201,'Active Hour''s Dump'!$A$3:$A$337,0),
MATCH(X$2,'Active Hour''s Dump'!$D$2:$AH$2,0)
))),"")</f>
        <v>P</v>
      </c>
      <c r="Y201" s="54">
        <f>_xlfn.IFNA(IF(Y$3="Productivity",
INDEX('Productivity Dump'!$E$4:$AJ$500,
MATCH($A201,'Productivity Dump'!$A$4:$A$500,0),
MATCH(Y$2,'Productivity Dump'!$E$3:$AJ$3,0)
),
IF(Y$3="Attendance",
INDEX('Attendance Dump'!$E$2:$AI$400,
MATCH($A201,'Attendance Dump'!$B$2:$B$400,0),
MATCH(Y$2,'Attendance Dump'!$E$1:$AI$1,0)
),
INDEX('Active Hour''s Dump'!$D$3:$AH$337,
MATCH($C201,'Active Hour''s Dump'!$A$3:$A$337,0),
MATCH(Y$2,'Active Hour''s Dump'!$D$2:$AH$2,0)
))),"")</f>
        <v>10.9166666666667</v>
      </c>
      <c r="Z201" s="13">
        <f>_xlfn.IFNA(IF(Z$3="Productivity",
INDEX('Productivity Dump'!$E$4:$AJ$500,
MATCH($A201,'Productivity Dump'!$A$4:$A$500,0),
MATCH(Z$2,'Productivity Dump'!$E$3:$AJ$3,0)
),
IF(Z$3="Attendance",
INDEX('Attendance Dump'!$E$2:$AI$400,
MATCH($A201,'Attendance Dump'!$B$2:$B$400,0),
MATCH(Z$2,'Attendance Dump'!$E$1:$AI$1,0)
),
INDEX('Active Hour''s Dump'!$D$3:$AH$337,
MATCH($C201,'Active Hour''s Dump'!$A$3:$A$337,0),
MATCH(Z$2,'Active Hour''s Dump'!$D$2:$AH$2,0)
))),"")</f>
        <v>1756.4569999999997</v>
      </c>
      <c r="AA201" s="13" t="str">
        <f>_xlfn.IFNA(IF(AA$3="Productivity",
INDEX('Productivity Dump'!$E$4:$AJ$500,
MATCH($A201,'Productivity Dump'!$A$4:$A$500,0),
MATCH(AA$2,'Productivity Dump'!$E$3:$AJ$3,0)
),
IF(AA$3="Attendance",
INDEX('Attendance Dump'!$E$2:$AI$400,
MATCH($A201,'Attendance Dump'!$B$2:$B$400,0),
MATCH(AA$2,'Attendance Dump'!$E$1:$AI$1,0)
),
INDEX('Active Hour''s Dump'!$D$3:$AH$337,
MATCH($C201,'Active Hour''s Dump'!$A$3:$A$337,0),
MATCH(AA$2,'Active Hour''s Dump'!$D$2:$AH$2,0)
))),"")</f>
        <v>P</v>
      </c>
      <c r="AB201" s="54">
        <f>_xlfn.IFNA(IF(AB$3="Productivity",
INDEX('Productivity Dump'!$E$4:$AJ$500,
MATCH($A201,'Productivity Dump'!$A$4:$A$500,0),
MATCH(AB$2,'Productivity Dump'!$E$3:$AJ$3,0)
),
IF(AB$3="Attendance",
INDEX('Attendance Dump'!$E$2:$AI$400,
MATCH($A201,'Attendance Dump'!$B$2:$B$400,0),
MATCH(AB$2,'Attendance Dump'!$E$1:$AI$1,0)
),
INDEX('Active Hour''s Dump'!$D$3:$AH$337,
MATCH($C201,'Active Hour''s Dump'!$A$3:$A$337,0),
MATCH(AB$2,'Active Hour''s Dump'!$D$2:$AH$2,0)
))),"")</f>
        <v>9.1666666666666696</v>
      </c>
      <c r="AC201" s="13">
        <f>_xlfn.IFNA(IF(AC$3="Productivity",
INDEX('Productivity Dump'!$E$4:$AJ$500,
MATCH($A201,'Productivity Dump'!$A$4:$A$500,0),
MATCH(AC$2,'Productivity Dump'!$E$3:$AJ$3,0)
),
IF(AC$3="Attendance",
INDEX('Attendance Dump'!$E$2:$AI$400,
MATCH($A201,'Attendance Dump'!$B$2:$B$400,0),
MATCH(AC$2,'Attendance Dump'!$E$1:$AI$1,0)
),
INDEX('Active Hour''s Dump'!$D$3:$AH$337,
MATCH($C201,'Active Hour''s Dump'!$A$3:$A$337,0),
MATCH(AC$2,'Active Hour''s Dump'!$D$2:$AH$2,0)
))),"")</f>
        <v>1907.0989999999999</v>
      </c>
      <c r="AD201" s="13" t="str">
        <f>_xlfn.IFNA(IF(AD$3="Productivity",
INDEX('Productivity Dump'!$E$4:$AJ$500,
MATCH($A201,'Productivity Dump'!$A$4:$A$500,0),
MATCH(AD$2,'Productivity Dump'!$E$3:$AJ$3,0)
),
IF(AD$3="Attendance",
INDEX('Attendance Dump'!$E$2:$AI$400,
MATCH($A201,'Attendance Dump'!$B$2:$B$400,0),
MATCH(AD$2,'Attendance Dump'!$E$1:$AI$1,0)
),
INDEX('Active Hour''s Dump'!$D$3:$AH$337,
MATCH($C201,'Active Hour''s Dump'!$A$3:$A$337,0),
MATCH(AD$2,'Active Hour''s Dump'!$D$2:$AH$2,0)
))),"")</f>
        <v>P</v>
      </c>
      <c r="AE201" s="54">
        <f>_xlfn.IFNA(IF(AE$3="Productivity",
INDEX('Productivity Dump'!$E$4:$AJ$500,
MATCH($A201,'Productivity Dump'!$A$4:$A$500,0),
MATCH(AE$2,'Productivity Dump'!$E$3:$AJ$3,0)
),
IF(AE$3="Attendance",
INDEX('Attendance Dump'!$E$2:$AI$400,
MATCH($A201,'Attendance Dump'!$B$2:$B$400,0),
MATCH(AE$2,'Attendance Dump'!$E$1:$AI$1,0)
),
INDEX('Active Hour''s Dump'!$D$3:$AH$337,
MATCH($C201,'Active Hour''s Dump'!$A$3:$A$337,0),
MATCH(AE$2,'Active Hour''s Dump'!$D$2:$AH$2,0)
))),"")</f>
        <v>11.9166666666667</v>
      </c>
      <c r="AF201" s="13">
        <f>_xlfn.IFNA(IF(AF$3="Productivity",
INDEX('Productivity Dump'!$E$4:$AJ$500,
MATCH($A201,'Productivity Dump'!$A$4:$A$500,0),
MATCH(AF$2,'Productivity Dump'!$E$3:$AJ$3,0)
),
IF(AF$3="Attendance",
INDEX('Attendance Dump'!$E$2:$AI$400,
MATCH($A201,'Attendance Dump'!$B$2:$B$400,0),
MATCH(AF$2,'Attendance Dump'!$E$1:$AI$1,0)
),
INDEX('Active Hour''s Dump'!$D$3:$AH$337,
MATCH($C201,'Active Hour''s Dump'!$A$3:$A$337,0),
MATCH(AF$2,'Active Hour''s Dump'!$D$2:$AH$2,0)
))),"")</f>
        <v>1810.6039999999998</v>
      </c>
      <c r="AG201" s="13" t="str">
        <f>_xlfn.IFNA(IF(AG$3="Productivity",
INDEX('Productivity Dump'!$E$4:$AJ$500,
MATCH($A201,'Productivity Dump'!$A$4:$A$500,0),
MATCH(AG$2,'Productivity Dump'!$E$3:$AJ$3,0)
),
IF(AG$3="Attendance",
INDEX('Attendance Dump'!$E$2:$AI$400,
MATCH($A201,'Attendance Dump'!$B$2:$B$400,0),
MATCH(AG$2,'Attendance Dump'!$E$1:$AI$1,0)
),
INDEX('Active Hour''s Dump'!$D$3:$AH$337,
MATCH($C201,'Active Hour''s Dump'!$A$3:$A$337,0),
MATCH(AG$2,'Active Hour''s Dump'!$D$2:$AH$2,0)
))),"")</f>
        <v>P</v>
      </c>
      <c r="AH201" s="54">
        <f>_xlfn.IFNA(IF(AH$3="Productivity",
INDEX('Productivity Dump'!$E$4:$AJ$500,
MATCH($A201,'Productivity Dump'!$A$4:$A$500,0),
MATCH(AH$2,'Productivity Dump'!$E$3:$AJ$3,0)
),
IF(AH$3="Attendance",
INDEX('Attendance Dump'!$E$2:$AI$400,
MATCH($A201,'Attendance Dump'!$B$2:$B$400,0),
MATCH(AH$2,'Attendance Dump'!$E$1:$AI$1,0)
),
INDEX('Active Hour''s Dump'!$D$3:$AH$337,
MATCH($C201,'Active Hour''s Dump'!$A$3:$A$337,0),
MATCH(AH$2,'Active Hour''s Dump'!$D$2:$AH$2,0)
))),"")</f>
        <v>10.9166666666667</v>
      </c>
      <c r="AI201" s="13">
        <f>_xlfn.IFNA(IF(AI$3="Productivity",
INDEX('Productivity Dump'!$E$4:$AJ$500,
MATCH($A201,'Productivity Dump'!$A$4:$A$500,0),
MATCH(AI$2,'Productivity Dump'!$E$3:$AJ$3,0)
),
IF(AI$3="Attendance",
INDEX('Attendance Dump'!$E$2:$AI$400,
MATCH($A201,'Attendance Dump'!$B$2:$B$400,0),
MATCH(AI$2,'Attendance Dump'!$E$1:$AI$1,0)
),
INDEX('Active Hour''s Dump'!$D$3:$AH$337,
MATCH($C201,'Active Hour''s Dump'!$A$3:$A$337,0),
MATCH(AI$2,'Active Hour''s Dump'!$D$2:$AH$2,0)
))),"")</f>
        <v>871.8280000000002</v>
      </c>
      <c r="AJ201" s="13" t="str">
        <f>_xlfn.IFNA(IF(AJ$3="Productivity",
INDEX('Productivity Dump'!$E$4:$AJ$500,
MATCH($A201,'Productivity Dump'!$A$4:$A$500,0),
MATCH(AJ$2,'Productivity Dump'!$E$3:$AJ$3,0)
),
IF(AJ$3="Attendance",
INDEX('Attendance Dump'!$E$2:$AI$400,
MATCH($A201,'Attendance Dump'!$B$2:$B$400,0),
MATCH(AJ$2,'Attendance Dump'!$E$1:$AI$1,0)
),
INDEX('Active Hour''s Dump'!$D$3:$AH$337,
MATCH($C201,'Active Hour''s Dump'!$A$3:$A$337,0),
MATCH(AJ$2,'Active Hour''s Dump'!$D$2:$AH$2,0)
))),"")</f>
        <v>P</v>
      </c>
      <c r="AK201" s="54">
        <f>_xlfn.IFNA(IF(AK$3="Productivity",
INDEX('Productivity Dump'!$E$4:$AJ$500,
MATCH($A201,'Productivity Dump'!$A$4:$A$500,0),
MATCH(AK$2,'Productivity Dump'!$E$3:$AJ$3,0)
),
IF(AK$3="Attendance",
INDEX('Attendance Dump'!$E$2:$AI$400,
MATCH($A201,'Attendance Dump'!$B$2:$B$400,0),
MATCH(AK$2,'Attendance Dump'!$E$1:$AI$1,0)
),
INDEX('Active Hour''s Dump'!$D$3:$AH$337,
MATCH($C201,'Active Hour''s Dump'!$A$3:$A$337,0),
MATCH(AK$2,'Active Hour''s Dump'!$D$2:$AH$2,0)
))),"")</f>
        <v>3.8333333333333299</v>
      </c>
      <c r="AL201" s="13">
        <f>_xlfn.IFNA(IF(AL$3="Productivity",
INDEX('Productivity Dump'!$E$4:$AJ$500,
MATCH($A201,'Productivity Dump'!$A$4:$A$500,0),
MATCH(AL$2,'Productivity Dump'!$E$3:$AJ$3,0)
),
IF(AL$3="Attendance",
INDEX('Attendance Dump'!$E$2:$AI$400,
MATCH($A201,'Attendance Dump'!$B$2:$B$400,0),
MATCH(AL$2,'Attendance Dump'!$E$1:$AI$1,0)
),
INDEX('Active Hour''s Dump'!$D$3:$AH$337,
MATCH($C201,'Active Hour''s Dump'!$A$3:$A$337,0),
MATCH(AL$2,'Active Hour''s Dump'!$D$2:$AH$2,0)
))),"")</f>
        <v>0</v>
      </c>
      <c r="AM201" s="13" t="str">
        <f>_xlfn.IFNA(IF(AM$3="Productivity",
INDEX('Productivity Dump'!$E$4:$AJ$500,
MATCH($A201,'Productivity Dump'!$A$4:$A$500,0),
MATCH(AM$2,'Productivity Dump'!$E$3:$AJ$3,0)
),
IF(AM$3="Attendance",
INDEX('Attendance Dump'!$E$2:$AI$400,
MATCH($A201,'Attendance Dump'!$B$2:$B$400,0),
MATCH(AM$2,'Attendance Dump'!$E$1:$AI$1,0)
),
INDEX('Active Hour''s Dump'!$D$3:$AH$337,
MATCH($C201,'Active Hour''s Dump'!$A$3:$A$337,0),
MATCH(AM$2,'Active Hour''s Dump'!$D$2:$AH$2,0)
))),"")</f>
        <v>WO</v>
      </c>
      <c r="AN201" s="54">
        <f>_xlfn.IFNA(IF(AN$3="Productivity",
INDEX('Productivity Dump'!$E$4:$AJ$500,
MATCH($A201,'Productivity Dump'!$A$4:$A$500,0),
MATCH(AN$2,'Productivity Dump'!$E$3:$AJ$3,0)
),
IF(AN$3="Attendance",
INDEX('Attendance Dump'!$E$2:$AI$400,
MATCH($A201,'Attendance Dump'!$B$2:$B$400,0),
MATCH(AN$2,'Attendance Dump'!$E$1:$AI$1,0)
),
INDEX('Active Hour''s Dump'!$D$3:$AH$337,
MATCH($C201,'Active Hour''s Dump'!$A$3:$A$337,0),
MATCH(AN$2,'Active Hour''s Dump'!$D$2:$AH$2,0)
))),"")</f>
        <v>0</v>
      </c>
      <c r="AO201" s="13">
        <f>_xlfn.IFNA(IF(AO$3="Productivity",
INDEX('Productivity Dump'!$E$4:$AJ$500,
MATCH($A201,'Productivity Dump'!$A$4:$A$500,0),
MATCH(AO$2,'Productivity Dump'!$E$3:$AJ$3,0)
),
IF(AO$3="Attendance",
INDEX('Attendance Dump'!$E$2:$AI$400,
MATCH($A201,'Attendance Dump'!$B$2:$B$400,0),
MATCH(AO$2,'Attendance Dump'!$E$1:$AI$1,0)
),
INDEX('Active Hour''s Dump'!$D$3:$AH$337,
MATCH($C201,'Active Hour''s Dump'!$A$3:$A$337,0),
MATCH(AO$2,'Active Hour''s Dump'!$D$2:$AH$2,0)
))),"")</f>
        <v>1352.1359999999995</v>
      </c>
      <c r="AP201" s="13" t="str">
        <f>_xlfn.IFNA(IF(AP$3="Productivity",
INDEX('Productivity Dump'!$E$4:$AJ$500,
MATCH($A201,'Productivity Dump'!$A$4:$A$500,0),
MATCH(AP$2,'Productivity Dump'!$E$3:$AJ$3,0)
),
IF(AP$3="Attendance",
INDEX('Attendance Dump'!$E$2:$AI$400,
MATCH($A201,'Attendance Dump'!$B$2:$B$400,0),
MATCH(AP$2,'Attendance Dump'!$E$1:$AI$1,0)
),
INDEX('Active Hour''s Dump'!$D$3:$AH$337,
MATCH($C201,'Active Hour''s Dump'!$A$3:$A$337,0),
MATCH(AP$2,'Active Hour''s Dump'!$D$2:$AH$2,0)
))),"")</f>
        <v>P</v>
      </c>
      <c r="AQ201" s="54">
        <f>_xlfn.IFNA(IF(AQ$3="Productivity",
INDEX('Productivity Dump'!$E$4:$AJ$500,
MATCH($A201,'Productivity Dump'!$A$4:$A$500,0),
MATCH(AQ$2,'Productivity Dump'!$E$3:$AJ$3,0)
),
IF(AQ$3="Attendance",
INDEX('Attendance Dump'!$E$2:$AI$400,
MATCH($A201,'Attendance Dump'!$B$2:$B$400,0),
MATCH(AQ$2,'Attendance Dump'!$E$1:$AI$1,0)
),
INDEX('Active Hour''s Dump'!$D$3:$AH$337,
MATCH($C201,'Active Hour''s Dump'!$A$3:$A$337,0),
MATCH(AQ$2,'Active Hour''s Dump'!$D$2:$AH$2,0)
))),"")</f>
        <v>9</v>
      </c>
      <c r="AR201" s="13">
        <f>_xlfn.IFNA(IF(AR$3="Productivity",
INDEX('Productivity Dump'!$E$4:$AJ$500,
MATCH($A201,'Productivity Dump'!$A$4:$A$500,0),
MATCH(AR$2,'Productivity Dump'!$E$3:$AJ$3,0)
),
IF(AR$3="Attendance",
INDEX('Attendance Dump'!$E$2:$AI$400,
MATCH($A201,'Attendance Dump'!$B$2:$B$400,0),
MATCH(AR$2,'Attendance Dump'!$E$1:$AI$1,0)
),
INDEX('Active Hour''s Dump'!$D$3:$AH$337,
MATCH($C201,'Active Hour''s Dump'!$A$3:$A$337,0),
MATCH(AR$2,'Active Hour''s Dump'!$D$2:$AH$2,0)
))),"")</f>
        <v>1923.4209999999998</v>
      </c>
      <c r="AS201" s="13" t="str">
        <f>_xlfn.IFNA(IF(AS$3="Productivity",
INDEX('Productivity Dump'!$E$4:$AJ$500,
MATCH($A201,'Productivity Dump'!$A$4:$A$500,0),
MATCH(AS$2,'Productivity Dump'!$E$3:$AJ$3,0)
),
IF(AS$3="Attendance",
INDEX('Attendance Dump'!$E$2:$AI$400,
MATCH($A201,'Attendance Dump'!$B$2:$B$400,0),
MATCH(AS$2,'Attendance Dump'!$E$1:$AI$1,0)
),
INDEX('Active Hour''s Dump'!$D$3:$AH$337,
MATCH($C201,'Active Hour''s Dump'!$A$3:$A$337,0),
MATCH(AS$2,'Active Hour''s Dump'!$D$2:$AH$2,0)
))),"")</f>
        <v>P</v>
      </c>
      <c r="AT201" s="54">
        <f>_xlfn.IFNA(IF(AT$3="Productivity",
INDEX('Productivity Dump'!$E$4:$AJ$500,
MATCH($A201,'Productivity Dump'!$A$4:$A$500,0),
MATCH(AT$2,'Productivity Dump'!$E$3:$AJ$3,0)
),
IF(AT$3="Attendance",
INDEX('Attendance Dump'!$E$2:$AI$400,
MATCH($A201,'Attendance Dump'!$B$2:$B$400,0),
MATCH(AT$2,'Attendance Dump'!$E$1:$AI$1,0)
),
INDEX('Active Hour''s Dump'!$D$3:$AH$337,
MATCH($C201,'Active Hour''s Dump'!$A$3:$A$337,0),
MATCH(AT$2,'Active Hour''s Dump'!$D$2:$AH$2,0)
))),"")</f>
        <v>13.9166666666667</v>
      </c>
      <c r="AU201" s="13">
        <f>_xlfn.IFNA(IF(AU$3="Productivity",
INDEX('Productivity Dump'!$E$4:$AJ$500,
MATCH($A201,'Productivity Dump'!$A$4:$A$500,0),
MATCH(AU$2,'Productivity Dump'!$E$3:$AJ$3,0)
),
IF(AU$3="Attendance",
INDEX('Attendance Dump'!$E$2:$AI$400,
MATCH($A201,'Attendance Dump'!$B$2:$B$400,0),
MATCH(AU$2,'Attendance Dump'!$E$1:$AI$1,0)
),
INDEX('Active Hour''s Dump'!$D$3:$AH$337,
MATCH($C201,'Active Hour''s Dump'!$A$3:$A$337,0),
MATCH(AU$2,'Active Hour''s Dump'!$D$2:$AH$2,0)
))),"")</f>
        <v>1795.2579999999994</v>
      </c>
      <c r="AV201" s="13" t="str">
        <f>_xlfn.IFNA(IF(AV$3="Productivity",
INDEX('Productivity Dump'!$E$4:$AJ$500,
MATCH($A201,'Productivity Dump'!$A$4:$A$500,0),
MATCH(AV$2,'Productivity Dump'!$E$3:$AJ$3,0)
),
IF(AV$3="Attendance",
INDEX('Attendance Dump'!$E$2:$AI$400,
MATCH($A201,'Attendance Dump'!$B$2:$B$400,0),
MATCH(AV$2,'Attendance Dump'!$E$1:$AI$1,0)
),
INDEX('Active Hour''s Dump'!$D$3:$AH$337,
MATCH($C201,'Active Hour''s Dump'!$A$3:$A$337,0),
MATCH(AV$2,'Active Hour''s Dump'!$D$2:$AH$2,0)
))),"")</f>
        <v>P</v>
      </c>
      <c r="AW201" s="54">
        <f>_xlfn.IFNA(IF(AW$3="Productivity",
INDEX('Productivity Dump'!$E$4:$AJ$500,
MATCH($A201,'Productivity Dump'!$A$4:$A$500,0),
MATCH(AW$2,'Productivity Dump'!$E$3:$AJ$3,0)
),
IF(AW$3="Attendance",
INDEX('Attendance Dump'!$E$2:$AI$400,
MATCH($A201,'Attendance Dump'!$B$2:$B$400,0),
MATCH(AW$2,'Attendance Dump'!$E$1:$AI$1,0)
),
INDEX('Active Hour''s Dump'!$D$3:$AH$337,
MATCH($C201,'Active Hour''s Dump'!$A$3:$A$337,0),
MATCH(AW$2,'Active Hour''s Dump'!$D$2:$AH$2,0)
))),"")</f>
        <v>12.5</v>
      </c>
      <c r="AX201" s="13">
        <f>_xlfn.IFNA(IF(AX$3="Productivity",
INDEX('Productivity Dump'!$E$4:$AJ$500,
MATCH($A201,'Productivity Dump'!$A$4:$A$500,0),
MATCH(AX$2,'Productivity Dump'!$E$3:$AJ$3,0)
),
IF(AX$3="Attendance",
INDEX('Attendance Dump'!$E$2:$AI$400,
MATCH($A201,'Attendance Dump'!$B$2:$B$400,0),
MATCH(AX$2,'Attendance Dump'!$E$1:$AI$1,0)
),
INDEX('Active Hour''s Dump'!$D$3:$AH$337,
MATCH($C201,'Active Hour''s Dump'!$A$3:$A$337,0),
MATCH(AX$2,'Active Hour''s Dump'!$D$2:$AH$2,0)
))),"")</f>
        <v>1773.7149999999995</v>
      </c>
      <c r="AY201" s="13" t="str">
        <f>_xlfn.IFNA(IF(AY$3="Productivity",
INDEX('Productivity Dump'!$E$4:$AJ$500,
MATCH($A201,'Productivity Dump'!$A$4:$A$500,0),
MATCH(AY$2,'Productivity Dump'!$E$3:$AJ$3,0)
),
IF(AY$3="Attendance",
INDEX('Attendance Dump'!$E$2:$AI$400,
MATCH($A201,'Attendance Dump'!$B$2:$B$400,0),
MATCH(AY$2,'Attendance Dump'!$E$1:$AI$1,0)
),
INDEX('Active Hour''s Dump'!$D$3:$AH$337,
MATCH($C201,'Active Hour''s Dump'!$A$3:$A$337,0),
MATCH(AY$2,'Active Hour''s Dump'!$D$2:$AH$2,0)
))),"")</f>
        <v>P</v>
      </c>
      <c r="AZ201" s="54">
        <f>_xlfn.IFNA(IF(AZ$3="Productivity",
INDEX('Productivity Dump'!$E$4:$AJ$500,
MATCH($A201,'Productivity Dump'!$A$4:$A$500,0),
MATCH(AZ$2,'Productivity Dump'!$E$3:$AJ$3,0)
),
IF(AZ$3="Attendance",
INDEX('Attendance Dump'!$E$2:$AI$400,
MATCH($A201,'Attendance Dump'!$B$2:$B$400,0),
MATCH(AZ$2,'Attendance Dump'!$E$1:$AI$1,0)
),
INDEX('Active Hour''s Dump'!$D$3:$AH$337,
MATCH($C201,'Active Hour''s Dump'!$A$3:$A$337,0),
MATCH(AZ$2,'Active Hour''s Dump'!$D$2:$AH$2,0)
))),"")</f>
        <v>11.5</v>
      </c>
      <c r="BA201" s="13">
        <f>_xlfn.IFNA(IF(BA$3="Productivity",
INDEX('Productivity Dump'!$E$4:$AJ$500,
MATCH($A201,'Productivity Dump'!$A$4:$A$500,0),
MATCH(BA$2,'Productivity Dump'!$E$3:$AJ$3,0)
),
IF(BA$3="Attendance",
INDEX('Attendance Dump'!$E$2:$AI$400,
MATCH($A201,'Attendance Dump'!$B$2:$B$400,0),
MATCH(BA$2,'Attendance Dump'!$E$1:$AI$1,0)
),
INDEX('Active Hour''s Dump'!$D$3:$AH$337,
MATCH($C201,'Active Hour''s Dump'!$A$3:$A$337,0),
MATCH(BA$2,'Active Hour''s Dump'!$D$2:$AH$2,0)
))),"")</f>
        <v>1865.2799999999993</v>
      </c>
      <c r="BB201" s="13" t="str">
        <f>_xlfn.IFNA(IF(BB$3="Productivity",
INDEX('Productivity Dump'!$E$4:$AJ$500,
MATCH($A201,'Productivity Dump'!$A$4:$A$500,0),
MATCH(BB$2,'Productivity Dump'!$E$3:$AJ$3,0)
),
IF(BB$3="Attendance",
INDEX('Attendance Dump'!$E$2:$AI$400,
MATCH($A201,'Attendance Dump'!$B$2:$B$400,0),
MATCH(BB$2,'Attendance Dump'!$E$1:$AI$1,0)
),
INDEX('Active Hour''s Dump'!$D$3:$AH$337,
MATCH($C201,'Active Hour''s Dump'!$A$3:$A$337,0),
MATCH(BB$2,'Active Hour''s Dump'!$D$2:$AH$2,0)
))),"")</f>
        <v>P</v>
      </c>
      <c r="BC201" s="54">
        <f>_xlfn.IFNA(IF(BC$3="Productivity",
INDEX('Productivity Dump'!$E$4:$AJ$500,
MATCH($A201,'Productivity Dump'!$A$4:$A$500,0),
MATCH(BC$2,'Productivity Dump'!$E$3:$AJ$3,0)
),
IF(BC$3="Attendance",
INDEX('Attendance Dump'!$E$2:$AI$400,
MATCH($A201,'Attendance Dump'!$B$2:$B$400,0),
MATCH(BC$2,'Attendance Dump'!$E$1:$AI$1,0)
),
INDEX('Active Hour''s Dump'!$D$3:$AH$337,
MATCH($C201,'Active Hour''s Dump'!$A$3:$A$337,0),
MATCH(BC$2,'Active Hour''s Dump'!$D$2:$AH$2,0)
))),"")</f>
        <v>10.0833333333333</v>
      </c>
      <c r="BD201" s="13">
        <f>_xlfn.IFNA(IF(BD$3="Productivity",
INDEX('Productivity Dump'!$E$4:$AJ$500,
MATCH($A201,'Productivity Dump'!$A$4:$A$500,0),
MATCH(BD$2,'Productivity Dump'!$E$3:$AJ$3,0)
),
IF(BD$3="Attendance",
INDEX('Attendance Dump'!$E$2:$AI$400,
MATCH($A201,'Attendance Dump'!$B$2:$B$400,0),
MATCH(BD$2,'Attendance Dump'!$E$1:$AI$1,0)
),
INDEX('Active Hour''s Dump'!$D$3:$AH$337,
MATCH($C201,'Active Hour''s Dump'!$A$3:$A$337,0),
MATCH(BD$2,'Active Hour''s Dump'!$D$2:$AH$2,0)
))),"")</f>
        <v>1479.0929999999998</v>
      </c>
      <c r="BE201" s="13" t="str">
        <f>_xlfn.IFNA(IF(BE$3="Productivity",
INDEX('Productivity Dump'!$E$4:$AJ$500,
MATCH($A201,'Productivity Dump'!$A$4:$A$500,0),
MATCH(BE$2,'Productivity Dump'!$E$3:$AJ$3,0)
),
IF(BE$3="Attendance",
INDEX('Attendance Dump'!$E$2:$AI$400,
MATCH($A201,'Attendance Dump'!$B$2:$B$400,0),
MATCH(BE$2,'Attendance Dump'!$E$1:$AI$1,0)
),
INDEX('Active Hour''s Dump'!$D$3:$AH$337,
MATCH($C201,'Active Hour''s Dump'!$A$3:$A$337,0),
MATCH(BE$2,'Active Hour''s Dump'!$D$2:$AH$2,0)
))),"")</f>
        <v>P</v>
      </c>
      <c r="BF201" s="54">
        <f>_xlfn.IFNA(IF(BF$3="Productivity",
INDEX('Productivity Dump'!$E$4:$AJ$500,
MATCH($A201,'Productivity Dump'!$A$4:$A$500,0),
MATCH(BF$2,'Productivity Dump'!$E$3:$AJ$3,0)
),
IF(BF$3="Attendance",
INDEX('Attendance Dump'!$E$2:$AI$400,
MATCH($A201,'Attendance Dump'!$B$2:$B$400,0),
MATCH(BF$2,'Attendance Dump'!$E$1:$AI$1,0)
),
INDEX('Active Hour''s Dump'!$D$3:$AH$337,
MATCH($C201,'Active Hour''s Dump'!$A$3:$A$337,0),
MATCH(BF$2,'Active Hour''s Dump'!$D$2:$AH$2,0)
))),"")</f>
        <v>8.5</v>
      </c>
      <c r="BG201" s="13">
        <f>_xlfn.IFNA(IF(BG$3="Productivity",
INDEX('Productivity Dump'!$E$4:$AJ$500,
MATCH($A201,'Productivity Dump'!$A$4:$A$500,0),
MATCH(BG$2,'Productivity Dump'!$E$3:$AJ$3,0)
),
IF(BG$3="Attendance",
INDEX('Attendance Dump'!$E$2:$AI$400,
MATCH($A201,'Attendance Dump'!$B$2:$B$400,0),
MATCH(BG$2,'Attendance Dump'!$E$1:$AI$1,0)
),
INDEX('Active Hour''s Dump'!$D$3:$AH$337,
MATCH($C201,'Active Hour''s Dump'!$A$3:$A$337,0),
MATCH(BG$2,'Active Hour''s Dump'!$D$2:$AH$2,0)
))),"")</f>
        <v>280.52599999999995</v>
      </c>
      <c r="BH201" s="13" t="str">
        <f>_xlfn.IFNA(IF(BH$3="Productivity",
INDEX('Productivity Dump'!$E$4:$AJ$500,
MATCH($A201,'Productivity Dump'!$A$4:$A$500,0),
MATCH(BH$2,'Productivity Dump'!$E$3:$AJ$3,0)
),
IF(BH$3="Attendance",
INDEX('Attendance Dump'!$E$2:$AI$400,
MATCH($A201,'Attendance Dump'!$B$2:$B$400,0),
MATCH(BH$2,'Attendance Dump'!$E$1:$AI$1,0)
),
INDEX('Active Hour''s Dump'!$D$3:$AH$337,
MATCH($C201,'Active Hour''s Dump'!$A$3:$A$337,0),
MATCH(BH$2,'Active Hour''s Dump'!$D$2:$AH$2,0)
))),"")</f>
        <v>WO</v>
      </c>
      <c r="BI201" s="54">
        <f>_xlfn.IFNA(IF(BI$3="Productivity",
INDEX('Productivity Dump'!$E$4:$AJ$500,
MATCH($A201,'Productivity Dump'!$A$4:$A$500,0),
MATCH(BI$2,'Productivity Dump'!$E$3:$AJ$3,0)
),
IF(BI$3="Attendance",
INDEX('Attendance Dump'!$E$2:$AI$400,
MATCH($A201,'Attendance Dump'!$B$2:$B$400,0),
MATCH(BI$2,'Attendance Dump'!$E$1:$AI$1,0)
),
INDEX('Active Hour''s Dump'!$D$3:$AH$337,
MATCH($C201,'Active Hour''s Dump'!$A$3:$A$337,0),
MATCH(BI$2,'Active Hour''s Dump'!$D$2:$AH$2,0)
))),"")</f>
        <v>2.4166666666666701</v>
      </c>
      <c r="BJ201" s="13">
        <f>_xlfn.IFNA(IF(BJ$3="Productivity",
INDEX('Productivity Dump'!$E$4:$AJ$500,
MATCH($A201,'Productivity Dump'!$A$4:$A$500,0),
MATCH(BJ$2,'Productivity Dump'!$E$3:$AJ$3,0)
),
IF(BJ$3="Attendance",
INDEX('Attendance Dump'!$E$2:$AI$400,
MATCH($A201,'Attendance Dump'!$B$2:$B$400,0),
MATCH(BJ$2,'Attendance Dump'!$E$1:$AI$1,0)
),
INDEX('Active Hour''s Dump'!$D$3:$AH$337,
MATCH($C201,'Active Hour''s Dump'!$A$3:$A$337,0),
MATCH(BJ$2,'Active Hour''s Dump'!$D$2:$AH$2,0)
))),"")</f>
        <v>830.83899999999983</v>
      </c>
      <c r="BK201" s="13" t="str">
        <f>_xlfn.IFNA(IF(BK$3="Productivity",
INDEX('Productivity Dump'!$E$4:$AJ$500,
MATCH($A201,'Productivity Dump'!$A$4:$A$500,0),
MATCH(BK$2,'Productivity Dump'!$E$3:$AJ$3,0)
),
IF(BK$3="Attendance",
INDEX('Attendance Dump'!$E$2:$AI$400,
MATCH($A201,'Attendance Dump'!$B$2:$B$400,0),
MATCH(BK$2,'Attendance Dump'!$E$1:$AI$1,0)
),
INDEX('Active Hour''s Dump'!$D$3:$AH$337,
MATCH($C201,'Active Hour''s Dump'!$A$3:$A$337,0),
MATCH(BK$2,'Active Hour''s Dump'!$D$2:$AH$2,0)
))),"")</f>
        <v>P</v>
      </c>
      <c r="BL201" s="54">
        <f>_xlfn.IFNA(IF(BL$3="Productivity",
INDEX('Productivity Dump'!$E$4:$AJ$500,
MATCH($A201,'Productivity Dump'!$A$4:$A$500,0),
MATCH(BL$2,'Productivity Dump'!$E$3:$AJ$3,0)
),
IF(BL$3="Attendance",
INDEX('Attendance Dump'!$E$2:$AI$400,
MATCH($A201,'Attendance Dump'!$B$2:$B$400,0),
MATCH(BL$2,'Attendance Dump'!$E$1:$AI$1,0)
),
INDEX('Active Hour''s Dump'!$D$3:$AH$337,
MATCH($C201,'Active Hour''s Dump'!$A$3:$A$337,0),
MATCH(BL$2,'Active Hour''s Dump'!$D$2:$AH$2,0)
))),"")</f>
        <v>4.25</v>
      </c>
      <c r="BM201" s="13">
        <f>_xlfn.IFNA(IF(BM$3="Productivity",
INDEX('Productivity Dump'!$E$4:$AJ$500,
MATCH($A201,'Productivity Dump'!$A$4:$A$500,0),
MATCH(BM$2,'Productivity Dump'!$E$3:$AJ$3,0)
),
IF(BM$3="Attendance",
INDEX('Attendance Dump'!$E$2:$AI$400,
MATCH($A201,'Attendance Dump'!$B$2:$B$400,0),
MATCH(BM$2,'Attendance Dump'!$E$1:$AI$1,0)
),
INDEX('Active Hour''s Dump'!$D$3:$AH$337,
MATCH($C201,'Active Hour''s Dump'!$A$3:$A$337,0),
MATCH(BM$2,'Active Hour''s Dump'!$D$2:$AH$2,0)
))),"")</f>
        <v>1721.3609999999996</v>
      </c>
      <c r="BN201" s="13" t="str">
        <f>_xlfn.IFNA(IF(BN$3="Productivity",
INDEX('Productivity Dump'!$E$4:$AJ$500,
MATCH($A201,'Productivity Dump'!$A$4:$A$500,0),
MATCH(BN$2,'Productivity Dump'!$E$3:$AJ$3,0)
),
IF(BN$3="Attendance",
INDEX('Attendance Dump'!$E$2:$AI$400,
MATCH($A201,'Attendance Dump'!$B$2:$B$400,0),
MATCH(BN$2,'Attendance Dump'!$E$1:$AI$1,0)
),
INDEX('Active Hour''s Dump'!$D$3:$AH$337,
MATCH($C201,'Active Hour''s Dump'!$A$3:$A$337,0),
MATCH(BN$2,'Active Hour''s Dump'!$D$2:$AH$2,0)
))),"")</f>
        <v>P</v>
      </c>
      <c r="BO201" s="54">
        <f>_xlfn.IFNA(IF(BO$3="Productivity",
INDEX('Productivity Dump'!$E$4:$AJ$500,
MATCH($A201,'Productivity Dump'!$A$4:$A$500,0),
MATCH(BO$2,'Productivity Dump'!$E$3:$AJ$3,0)
),
IF(BO$3="Attendance",
INDEX('Attendance Dump'!$E$2:$AI$400,
MATCH($A201,'Attendance Dump'!$B$2:$B$400,0),
MATCH(BO$2,'Attendance Dump'!$E$1:$AI$1,0)
),
INDEX('Active Hour''s Dump'!$D$3:$AH$337,
MATCH($C201,'Active Hour''s Dump'!$A$3:$A$337,0),
MATCH(BO$2,'Active Hour''s Dump'!$D$2:$AH$2,0)
))),"")</f>
        <v>10.1666666666667</v>
      </c>
      <c r="BP201" s="13">
        <f>_xlfn.IFNA(IF(BP$3="Productivity",
INDEX('Productivity Dump'!$E$4:$AJ$500,
MATCH($A201,'Productivity Dump'!$A$4:$A$500,0),
MATCH(BP$2,'Productivity Dump'!$E$3:$AJ$3,0)
),
IF(BP$3="Attendance",
INDEX('Attendance Dump'!$E$2:$AI$400,
MATCH($A201,'Attendance Dump'!$B$2:$B$400,0),
MATCH(BP$2,'Attendance Dump'!$E$1:$AI$1,0)
),
INDEX('Active Hour''s Dump'!$D$3:$AH$337,
MATCH($C201,'Active Hour''s Dump'!$A$3:$A$337,0),
MATCH(BP$2,'Active Hour''s Dump'!$D$2:$AH$2,0)
))),"")</f>
        <v>1637.4409999999998</v>
      </c>
      <c r="BQ201" s="13" t="str">
        <f>_xlfn.IFNA(IF(BQ$3="Productivity",
INDEX('Productivity Dump'!$E$4:$AJ$500,
MATCH($A201,'Productivity Dump'!$A$4:$A$500,0),
MATCH(BQ$2,'Productivity Dump'!$E$3:$AJ$3,0)
),
IF(BQ$3="Attendance",
INDEX('Attendance Dump'!$E$2:$AI$400,
MATCH($A201,'Attendance Dump'!$B$2:$B$400,0),
MATCH(BQ$2,'Attendance Dump'!$E$1:$AI$1,0)
),
INDEX('Active Hour''s Dump'!$D$3:$AH$337,
MATCH($C201,'Active Hour''s Dump'!$A$3:$A$337,0),
MATCH(BQ$2,'Active Hour''s Dump'!$D$2:$AH$2,0)
))),"")</f>
        <v>P</v>
      </c>
      <c r="BR201" s="54">
        <f>_xlfn.IFNA(IF(BR$3="Productivity",
INDEX('Productivity Dump'!$E$4:$AJ$500,
MATCH($A201,'Productivity Dump'!$A$4:$A$500,0),
MATCH(BR$2,'Productivity Dump'!$E$3:$AJ$3,0)
),
IF(BR$3="Attendance",
INDEX('Attendance Dump'!$E$2:$AI$400,
MATCH($A201,'Attendance Dump'!$B$2:$B$400,0),
MATCH(BR$2,'Attendance Dump'!$E$1:$AI$1,0)
),
INDEX('Active Hour''s Dump'!$D$3:$AH$337,
MATCH($C201,'Active Hour''s Dump'!$A$3:$A$337,0),
MATCH(BR$2,'Active Hour''s Dump'!$D$2:$AH$2,0)
))),"")</f>
        <v>11.0833333333333</v>
      </c>
      <c r="BS201" s="13">
        <f>_xlfn.IFNA(IF(BS$3="Productivity",
INDEX('Productivity Dump'!$E$4:$AJ$500,
MATCH($A201,'Productivity Dump'!$A$4:$A$500,0),
MATCH(BS$2,'Productivity Dump'!$E$3:$AJ$3,0)
),
IF(BS$3="Attendance",
INDEX('Attendance Dump'!$E$2:$AI$400,
MATCH($A201,'Attendance Dump'!$B$2:$B$400,0),
MATCH(BS$2,'Attendance Dump'!$E$1:$AI$1,0)
),
INDEX('Active Hour''s Dump'!$D$3:$AH$337,
MATCH($C201,'Active Hour''s Dump'!$A$3:$A$337,0),
MATCH(BS$2,'Active Hour''s Dump'!$D$2:$AH$2,0)
))),"")</f>
        <v>1716.9660000000001</v>
      </c>
      <c r="BT201" s="13" t="str">
        <f>_xlfn.IFNA(IF(BT$3="Productivity",
INDEX('Productivity Dump'!$E$4:$AJ$500,
MATCH($A201,'Productivity Dump'!$A$4:$A$500,0),
MATCH(BT$2,'Productivity Dump'!$E$3:$AJ$3,0)
),
IF(BT$3="Attendance",
INDEX('Attendance Dump'!$E$2:$AI$400,
MATCH($A201,'Attendance Dump'!$B$2:$B$400,0),
MATCH(BT$2,'Attendance Dump'!$E$1:$AI$1,0)
),
INDEX('Active Hour''s Dump'!$D$3:$AH$337,
MATCH($C201,'Active Hour''s Dump'!$A$3:$A$337,0),
MATCH(BT$2,'Active Hour''s Dump'!$D$2:$AH$2,0)
))),"")</f>
        <v>H(P)</v>
      </c>
      <c r="BU201" s="54">
        <f>_xlfn.IFNA(IF(BU$3="Productivity",
INDEX('Productivity Dump'!$E$4:$AJ$500,
MATCH($A201,'Productivity Dump'!$A$4:$A$500,0),
MATCH(BU$2,'Productivity Dump'!$E$3:$AJ$3,0)
),
IF(BU$3="Attendance",
INDEX('Attendance Dump'!$E$2:$AI$400,
MATCH($A201,'Attendance Dump'!$B$2:$B$400,0),
MATCH(BU$2,'Attendance Dump'!$E$1:$AI$1,0)
),
INDEX('Active Hour''s Dump'!$D$3:$AH$337,
MATCH($C201,'Active Hour''s Dump'!$A$3:$A$337,0),
MATCH(BU$2,'Active Hour''s Dump'!$D$2:$AH$2,0)
))),"")</f>
        <v>11</v>
      </c>
      <c r="BV201" s="13">
        <f>_xlfn.IFNA(IF(BV$3="Productivity",
INDEX('Productivity Dump'!$E$4:$AJ$500,
MATCH($A201,'Productivity Dump'!$A$4:$A$500,0),
MATCH(BV$2,'Productivity Dump'!$E$3:$AJ$3,0)
),
IF(BV$3="Attendance",
INDEX('Attendance Dump'!$E$2:$AI$400,
MATCH($A201,'Attendance Dump'!$B$2:$B$400,0),
MATCH(BV$2,'Attendance Dump'!$E$1:$AI$1,0)
),
INDEX('Active Hour''s Dump'!$D$3:$AH$337,
MATCH($C201,'Active Hour''s Dump'!$A$3:$A$337,0),
MATCH(BV$2,'Active Hour''s Dump'!$D$2:$AH$2,0)
))),"")</f>
        <v>1028.1579999999999</v>
      </c>
      <c r="BW201" s="13" t="str">
        <f>_xlfn.IFNA(IF(BW$3="Productivity",
INDEX('Productivity Dump'!$E$4:$AJ$500,
MATCH($A201,'Productivity Dump'!$A$4:$A$500,0),
MATCH(BW$2,'Productivity Dump'!$E$3:$AJ$3,0)
),
IF(BW$3="Attendance",
INDEX('Attendance Dump'!$E$2:$AI$400,
MATCH($A201,'Attendance Dump'!$B$2:$B$400,0),
MATCH(BW$2,'Attendance Dump'!$E$1:$AI$1,0)
),
INDEX('Active Hour''s Dump'!$D$3:$AH$337,
MATCH($C201,'Active Hour''s Dump'!$A$3:$A$337,0),
MATCH(BW$2,'Active Hour''s Dump'!$D$2:$AH$2,0)
))),"")</f>
        <v>P</v>
      </c>
      <c r="BX201" s="54">
        <f>_xlfn.IFNA(IF(BX$3="Productivity",
INDEX('Productivity Dump'!$E$4:$AJ$500,
MATCH($A201,'Productivity Dump'!$A$4:$A$500,0),
MATCH(BX$2,'Productivity Dump'!$E$3:$AJ$3,0)
),
IF(BX$3="Attendance",
INDEX('Attendance Dump'!$E$2:$AI$400,
MATCH($A201,'Attendance Dump'!$B$2:$B$400,0),
MATCH(BX$2,'Attendance Dump'!$E$1:$AI$1,0)
),
INDEX('Active Hour''s Dump'!$D$3:$AH$337,
MATCH($C201,'Active Hour''s Dump'!$A$3:$A$337,0),
MATCH(BX$2,'Active Hour''s Dump'!$D$2:$AH$2,0)
))),"")</f>
        <v>6.25</v>
      </c>
      <c r="BY201" s="13">
        <f>_xlfn.IFNA(IF(BY$3="Productivity",
INDEX('Productivity Dump'!$E$4:$AJ$500,
MATCH($A201,'Productivity Dump'!$A$4:$A$500,0),
MATCH(BY$2,'Productivity Dump'!$E$3:$AJ$3,0)
),
IF(BY$3="Attendance",
INDEX('Attendance Dump'!$E$2:$AI$400,
MATCH($A201,'Attendance Dump'!$B$2:$B$400,0),
MATCH(BY$2,'Attendance Dump'!$E$1:$AI$1,0)
),
INDEX('Active Hour''s Dump'!$D$3:$AH$337,
MATCH($C201,'Active Hour''s Dump'!$A$3:$A$337,0),
MATCH(BY$2,'Active Hour''s Dump'!$D$2:$AH$2,0)
))),"")</f>
        <v>358.77099999999996</v>
      </c>
      <c r="BZ201" s="13" t="str">
        <f>_xlfn.IFNA(IF(BZ$3="Productivity",
INDEX('Productivity Dump'!$E$4:$AJ$500,
MATCH($A201,'Productivity Dump'!$A$4:$A$500,0),
MATCH(BZ$2,'Productivity Dump'!$E$3:$AJ$3,0)
),
IF(BZ$3="Attendance",
INDEX('Attendance Dump'!$E$2:$AI$400,
MATCH($A201,'Attendance Dump'!$B$2:$B$400,0),
MATCH(BZ$2,'Attendance Dump'!$E$1:$AI$1,0)
),
INDEX('Active Hour''s Dump'!$D$3:$AH$337,
MATCH($C201,'Active Hour''s Dump'!$A$3:$A$337,0),
MATCH(BZ$2,'Active Hour''s Dump'!$D$2:$AH$2,0)
))),"")</f>
        <v>DL</v>
      </c>
      <c r="CA201" s="54">
        <f>_xlfn.IFNA(IF(CA$3="Productivity",
INDEX('Productivity Dump'!$E$4:$AJ$500,
MATCH($A201,'Productivity Dump'!$A$4:$A$500,0),
MATCH(CA$2,'Productivity Dump'!$E$3:$AJ$3,0)
),
IF(CA$3="Attendance",
INDEX('Attendance Dump'!$E$2:$AI$400,
MATCH($A201,'Attendance Dump'!$B$2:$B$400,0),
MATCH(CA$2,'Attendance Dump'!$E$1:$AI$1,0)
),
INDEX('Active Hour''s Dump'!$D$3:$AH$337,
MATCH($C201,'Active Hour''s Dump'!$A$3:$A$337,0),
MATCH(CA$2,'Active Hour''s Dump'!$D$2:$AH$2,0)
))),"")</f>
        <v>2.1666666666666701</v>
      </c>
      <c r="CB201" s="13">
        <f>_xlfn.IFNA(IF(CB$3="Productivity",
INDEX('Productivity Dump'!$E$4:$AJ$500,
MATCH($A201,'Productivity Dump'!$A$4:$A$500,0),
MATCH(CB$2,'Productivity Dump'!$E$3:$AJ$3,0)
),
IF(CB$3="Attendance",
INDEX('Attendance Dump'!$E$2:$AI$400,
MATCH($A201,'Attendance Dump'!$B$2:$B$400,0),
MATCH(CB$2,'Attendance Dump'!$E$1:$AI$1,0)
),
INDEX('Active Hour''s Dump'!$D$3:$AH$337,
MATCH($C201,'Active Hour''s Dump'!$A$3:$A$337,0),
MATCH(CB$2,'Active Hour''s Dump'!$D$2:$AH$2,0)
))),"")</f>
        <v>232.15300000000005</v>
      </c>
      <c r="CC201" s="13" t="str">
        <f>_xlfn.IFNA(IF(CC$3="Productivity",
INDEX('Productivity Dump'!$E$4:$AJ$500,
MATCH($A201,'Productivity Dump'!$A$4:$A$500,0),
MATCH(CC$2,'Productivity Dump'!$E$3:$AJ$3,0)
),
IF(CC$3="Attendance",
INDEX('Attendance Dump'!$E$2:$AI$400,
MATCH($A201,'Attendance Dump'!$B$2:$B$400,0),
MATCH(CC$2,'Attendance Dump'!$E$1:$AI$1,0)
),
INDEX('Active Hour''s Dump'!$D$3:$AH$337,
MATCH($C201,'Active Hour''s Dump'!$A$3:$A$337,0),
MATCH(CC$2,'Active Hour''s Dump'!$D$2:$AH$2,0)
))),"")</f>
        <v>WO</v>
      </c>
      <c r="CD201" s="54">
        <f>_xlfn.IFNA(IF(CD$3="Productivity",
INDEX('Productivity Dump'!$E$4:$AJ$500,
MATCH($A201,'Productivity Dump'!$A$4:$A$500,0),
MATCH(CD$2,'Productivity Dump'!$E$3:$AJ$3,0)
),
IF(CD$3="Attendance",
INDEX('Attendance Dump'!$E$2:$AI$400,
MATCH($A201,'Attendance Dump'!$B$2:$B$400,0),
MATCH(CD$2,'Attendance Dump'!$E$1:$AI$1,0)
),
INDEX('Active Hour''s Dump'!$D$3:$AH$337,
MATCH($C201,'Active Hour''s Dump'!$A$3:$A$337,0),
MATCH(CD$2,'Active Hour''s Dump'!$D$2:$AH$2,0)
))),"")</f>
        <v>1.0833333333333299</v>
      </c>
      <c r="CE201" s="13">
        <f>_xlfn.IFNA(IF(CE$3="Productivity",
INDEX('Productivity Dump'!$E$4:$AJ$500,
MATCH($A201,'Productivity Dump'!$A$4:$A$500,0),
MATCH(CE$2,'Productivity Dump'!$E$3:$AJ$3,0)
),
IF(CE$3="Attendance",
INDEX('Attendance Dump'!$E$2:$AI$400,
MATCH($A201,'Attendance Dump'!$B$2:$B$400,0),
MATCH(CE$2,'Attendance Dump'!$E$1:$AI$1,0)
),
INDEX('Active Hour''s Dump'!$D$3:$AH$337,
MATCH($C201,'Active Hour''s Dump'!$A$3:$A$337,0),
MATCH(CE$2,'Active Hour''s Dump'!$D$2:$AH$2,0)
))),"")</f>
        <v>1018.1740000000003</v>
      </c>
      <c r="CF201" s="13" t="str">
        <f>_xlfn.IFNA(IF(CF$3="Productivity",
INDEX('Productivity Dump'!$E$4:$AJ$500,
MATCH($A201,'Productivity Dump'!$A$4:$A$500,0),
MATCH(CF$2,'Productivity Dump'!$E$3:$AJ$3,0)
),
IF(CF$3="Attendance",
INDEX('Attendance Dump'!$E$2:$AI$400,
MATCH($A201,'Attendance Dump'!$B$2:$B$400,0),
MATCH(CF$2,'Attendance Dump'!$E$1:$AI$1,0)
),
INDEX('Active Hour''s Dump'!$D$3:$AH$337,
MATCH($C201,'Active Hour''s Dump'!$A$3:$A$337,0),
MATCH(CF$2,'Active Hour''s Dump'!$D$2:$AH$2,0)
))),"")</f>
        <v>P</v>
      </c>
      <c r="CG201" s="54">
        <f>_xlfn.IFNA(IF(CG$3="Productivity",
INDEX('Productivity Dump'!$E$4:$AJ$500,
MATCH($A201,'Productivity Dump'!$A$4:$A$500,0),
MATCH(CG$2,'Productivity Dump'!$E$3:$AJ$3,0)
),
IF(CG$3="Attendance",
INDEX('Attendance Dump'!$E$2:$AI$400,
MATCH($A201,'Attendance Dump'!$B$2:$B$400,0),
MATCH(CG$2,'Attendance Dump'!$E$1:$AI$1,0)
),
INDEX('Active Hour''s Dump'!$D$3:$AH$337,
MATCH($C201,'Active Hour''s Dump'!$A$3:$A$337,0),
MATCH(CG$2,'Active Hour''s Dump'!$D$2:$AH$2,0)
))),"")</f>
        <v>6.75</v>
      </c>
      <c r="CH201" s="13">
        <f>_xlfn.IFNA(IF(CH$3="Productivity",
INDEX('Productivity Dump'!$E$4:$AJ$500,
MATCH($A201,'Productivity Dump'!$A$4:$A$500,0),
MATCH(CH$2,'Productivity Dump'!$E$3:$AJ$3,0)
),
IF(CH$3="Attendance",
INDEX('Attendance Dump'!$E$2:$AI$400,
MATCH($A201,'Attendance Dump'!$B$2:$B$400,0),
MATCH(CH$2,'Attendance Dump'!$E$1:$AI$1,0)
),
INDEX('Active Hour''s Dump'!$D$3:$AH$337,
MATCH($C201,'Active Hour''s Dump'!$A$3:$A$337,0),
MATCH(CH$2,'Active Hour''s Dump'!$D$2:$AH$2,0)
))),"")</f>
        <v>1733.8649999999996</v>
      </c>
      <c r="CI201" s="13" t="str">
        <f>_xlfn.IFNA(IF(CI$3="Productivity",
INDEX('Productivity Dump'!$E$4:$AJ$500,
MATCH($A201,'Productivity Dump'!$A$4:$A$500,0),
MATCH(CI$2,'Productivity Dump'!$E$3:$AJ$3,0)
),
IF(CI$3="Attendance",
INDEX('Attendance Dump'!$E$2:$AI$400,
MATCH($A201,'Attendance Dump'!$B$2:$B$400,0),
MATCH(CI$2,'Attendance Dump'!$E$1:$AI$1,0)
),
INDEX('Active Hour''s Dump'!$D$3:$AH$337,
MATCH($C201,'Active Hour''s Dump'!$A$3:$A$337,0),
MATCH(CI$2,'Active Hour''s Dump'!$D$2:$AH$2,0)
))),"")</f>
        <v>P</v>
      </c>
      <c r="CJ201" s="54">
        <f>_xlfn.IFNA(IF(CJ$3="Productivity",
INDEX('Productivity Dump'!$E$4:$AJ$500,
MATCH($A201,'Productivity Dump'!$A$4:$A$500,0),
MATCH(CJ$2,'Productivity Dump'!$E$3:$AJ$3,0)
),
IF(CJ$3="Attendance",
INDEX('Attendance Dump'!$E$2:$AI$400,
MATCH($A201,'Attendance Dump'!$B$2:$B$400,0),
MATCH(CJ$2,'Attendance Dump'!$E$1:$AI$1,0)
),
INDEX('Active Hour''s Dump'!$D$3:$AH$337,
MATCH($C201,'Active Hour''s Dump'!$A$3:$A$337,0),
MATCH(CJ$2,'Active Hour''s Dump'!$D$2:$AH$2,0)
))),"")</f>
        <v>11.4166666666667</v>
      </c>
      <c r="CK201" s="13">
        <f>_xlfn.IFNA(IF(CK$3="Productivity",
INDEX('Productivity Dump'!$E$4:$AJ$500,
MATCH($A201,'Productivity Dump'!$A$4:$A$500,0),
MATCH(CK$2,'Productivity Dump'!$E$3:$AJ$3,0)
),
IF(CK$3="Attendance",
INDEX('Attendance Dump'!$E$2:$AI$400,
MATCH($A201,'Attendance Dump'!$B$2:$B$400,0),
MATCH(CK$2,'Attendance Dump'!$E$1:$AI$1,0)
),
INDEX('Active Hour''s Dump'!$D$3:$AH$337,
MATCH($C201,'Active Hour''s Dump'!$A$3:$A$337,0),
MATCH(CK$2,'Active Hour''s Dump'!$D$2:$AH$2,0)
))),"")</f>
        <v>1722.88</v>
      </c>
      <c r="CL201" s="13" t="str">
        <f>_xlfn.IFNA(IF(CL$3="Productivity",
INDEX('Productivity Dump'!$E$4:$AJ$500,
MATCH($A201,'Productivity Dump'!$A$4:$A$500,0),
MATCH(CL$2,'Productivity Dump'!$E$3:$AJ$3,0)
),
IF(CL$3="Attendance",
INDEX('Attendance Dump'!$E$2:$AI$400,
MATCH($A201,'Attendance Dump'!$B$2:$B$400,0),
MATCH(CL$2,'Attendance Dump'!$E$1:$AI$1,0)
),
INDEX('Active Hour''s Dump'!$D$3:$AH$337,
MATCH($C201,'Active Hour''s Dump'!$A$3:$A$337,0),
MATCH(CL$2,'Active Hour''s Dump'!$D$2:$AH$2,0)
))),"")</f>
        <v>P</v>
      </c>
      <c r="CM201" s="54">
        <f>_xlfn.IFNA(IF(CM$3="Productivity",
INDEX('Productivity Dump'!$E$4:$AJ$500,
MATCH($A201,'Productivity Dump'!$A$4:$A$500,0),
MATCH(CM$2,'Productivity Dump'!$E$3:$AJ$3,0)
),
IF(CM$3="Attendance",
INDEX('Attendance Dump'!$E$2:$AI$400,
MATCH($A201,'Attendance Dump'!$B$2:$B$400,0),
MATCH(CM$2,'Attendance Dump'!$E$1:$AI$1,0)
),
INDEX('Active Hour''s Dump'!$D$3:$AH$337,
MATCH($C201,'Active Hour''s Dump'!$A$3:$A$337,0),
MATCH(CM$2,'Active Hour''s Dump'!$D$2:$AH$2,0)
))),"")</f>
        <v>10.5833333333333</v>
      </c>
      <c r="CN201" s="13">
        <f>_xlfn.IFNA(IF(CN$3="Productivity",
INDEX('Productivity Dump'!$E$4:$AJ$500,
MATCH($A201,'Productivity Dump'!$A$4:$A$500,0),
MATCH(CN$2,'Productivity Dump'!$E$3:$AJ$3,0)
),
IF(CN$3="Attendance",
INDEX('Attendance Dump'!$E$2:$AI$400,
MATCH($A201,'Attendance Dump'!$B$2:$B$400,0),
MATCH(CN$2,'Attendance Dump'!$E$1:$AI$1,0)
),
INDEX('Active Hour''s Dump'!$D$3:$AH$337,
MATCH($C201,'Active Hour''s Dump'!$A$3:$A$337,0),
MATCH(CN$2,'Active Hour''s Dump'!$D$2:$AH$2,0)
))),"")</f>
        <v>0</v>
      </c>
      <c r="CO201" s="13">
        <f>_xlfn.IFNA(IF(CO$3="Productivity",
INDEX('Productivity Dump'!$E$4:$AJ$500,
MATCH($A201,'Productivity Dump'!$A$4:$A$500,0),
MATCH(CO$2,'Productivity Dump'!$E$3:$AJ$3,0)
),
IF(CO$3="Attendance",
INDEX('Attendance Dump'!$E$2:$AI$400,
MATCH($A201,'Attendance Dump'!$B$2:$B$400,0),
MATCH(CO$2,'Attendance Dump'!$E$1:$AI$1,0)
),
INDEX('Active Hour''s Dump'!$D$3:$AH$337,
MATCH($C201,'Active Hour''s Dump'!$A$3:$A$337,0),
MATCH(CO$2,'Active Hour''s Dump'!$D$2:$AH$2,0)
))),"")</f>
        <v>0</v>
      </c>
      <c r="CP201" s="54">
        <f>_xlfn.IFNA(IF(CP$3="Productivity",
INDEX('Productivity Dump'!$E$4:$AJ$500,
MATCH($A201,'Productivity Dump'!$A$4:$A$500,0),
MATCH(CP$2,'Productivity Dump'!$E$3:$AJ$3,0)
),
IF(CP$3="Attendance",
INDEX('Attendance Dump'!$E$2:$AI$400,
MATCH($A201,'Attendance Dump'!$B$2:$B$400,0),
MATCH(CP$2,'Attendance Dump'!$E$1:$AI$1,0)
),
INDEX('Active Hour''s Dump'!$D$3:$AH$337,
MATCH($C201,'Active Hour''s Dump'!$A$3:$A$337,0),
MATCH(CP$2,'Active Hour''s Dump'!$D$2:$AH$2,0)
))),"")</f>
        <v>0</v>
      </c>
      <c r="CQ201" s="13">
        <f>_xlfn.IFNA(IF(CQ$3="Productivity",
INDEX('Productivity Dump'!$E$4:$AJ$500,
MATCH($A201,'Productivity Dump'!$A$4:$A$500,0),
MATCH(CQ$2,'Productivity Dump'!$E$3:$AJ$3,0)
),
IF(CQ$3="Attendance",
INDEX('Attendance Dump'!$E$2:$AI$400,
MATCH($A201,'Attendance Dump'!$B$2:$B$400,0),
MATCH(CQ$2,'Attendance Dump'!$E$1:$AI$1,0)
),
INDEX('Active Hour''s Dump'!$D$3:$AH$337,
MATCH($C201,'Active Hour''s Dump'!$A$3:$A$337,0),
MATCH(CQ$2,'Active Hour''s Dump'!$D$2:$AH$2,0)
))),"")</f>
        <v>0</v>
      </c>
      <c r="CR201" s="13">
        <f>_xlfn.IFNA(IF(CR$3="Productivity",
INDEX('Productivity Dump'!$E$4:$AJ$500,
MATCH($A201,'Productivity Dump'!$A$4:$A$500,0),
MATCH(CR$2,'Productivity Dump'!$E$3:$AJ$3,0)
),
IF(CR$3="Attendance",
INDEX('Attendance Dump'!$E$2:$AI$400,
MATCH($A201,'Attendance Dump'!$B$2:$B$400,0),
MATCH(CR$2,'Attendance Dump'!$E$1:$AI$1,0)
),
INDEX('Active Hour''s Dump'!$D$3:$AH$337,
MATCH($C201,'Active Hour''s Dump'!$A$3:$A$337,0),
MATCH(CR$2,'Active Hour''s Dump'!$D$2:$AH$2,0)
))),"")</f>
        <v>0</v>
      </c>
      <c r="CS201" s="54">
        <f>_xlfn.IFNA(IF(CS$3="Productivity",
INDEX('Productivity Dump'!$E$4:$AJ$500,
MATCH($A201,'Productivity Dump'!$A$4:$A$500,0),
MATCH(CS$2,'Productivity Dump'!$E$3:$AJ$3,0)
),
IF(CS$3="Attendance",
INDEX('Attendance Dump'!$E$2:$AI$400,
MATCH($A201,'Attendance Dump'!$B$2:$B$400,0),
MATCH(CS$2,'Attendance Dump'!$E$1:$AI$1,0)
),
INDEX('Active Hour''s Dump'!$D$3:$AH$337,
MATCH($C201,'Active Hour''s Dump'!$A$3:$A$337,0),
MATCH(CS$2,'Active Hour''s Dump'!$D$2:$AH$2,0)
))),"")</f>
        <v>0</v>
      </c>
      <c r="CT201" s="13">
        <f>_xlfn.IFNA(IF(CT$3="Productivity",
INDEX('Productivity Dump'!$E$4:$AJ$500,
MATCH($A201,'Productivity Dump'!$A$4:$A$500,0),
MATCH(CT$2,'Productivity Dump'!$E$3:$AJ$3,0)
),
IF(CT$3="Attendance",
INDEX('Attendance Dump'!$E$2:$AI$400,
MATCH($A201,'Attendance Dump'!$B$2:$B$400,0),
MATCH(CT$2,'Attendance Dump'!$E$1:$AI$1,0)
),
INDEX('Active Hour''s Dump'!$D$3:$AH$337,
MATCH($C201,'Active Hour''s Dump'!$A$3:$A$337,0),
MATCH(CT$2,'Active Hour''s Dump'!$D$2:$AH$2,0)
))),"")</f>
        <v>0</v>
      </c>
      <c r="CU201" s="13">
        <f>_xlfn.IFNA(IF(CU$3="Productivity",
INDEX('Productivity Dump'!$E$4:$AJ$500,
MATCH($A201,'Productivity Dump'!$A$4:$A$500,0),
MATCH(CU$2,'Productivity Dump'!$E$3:$AJ$3,0)
),
IF(CU$3="Attendance",
INDEX('Attendance Dump'!$E$2:$AI$400,
MATCH($A201,'Attendance Dump'!$B$2:$B$400,0),
MATCH(CU$2,'Attendance Dump'!$E$1:$AI$1,0)
),
INDEX('Active Hour''s Dump'!$D$3:$AH$337,
MATCH($C201,'Active Hour''s Dump'!$A$3:$A$337,0),
MATCH(CU$2,'Active Hour''s Dump'!$D$2:$AH$2,0)
))),"")</f>
        <v>0</v>
      </c>
      <c r="CV201" s="54">
        <f>_xlfn.IFNA(IF(CV$3="Productivity",
INDEX('Productivity Dump'!$E$4:$AJ$500,
MATCH($A201,'Productivity Dump'!$A$4:$A$500,0),
MATCH(CV$2,'Productivity Dump'!$E$3:$AJ$3,0)
),
IF(CV$3="Attendance",
INDEX('Attendance Dump'!$E$2:$AI$400,
MATCH($A201,'Attendance Dump'!$B$2:$B$400,0),
MATCH(CV$2,'Attendance Dump'!$E$1:$AI$1,0)
),
INDEX('Active Hour''s Dump'!$D$3:$AH$337,
MATCH($C201,'Active Hour''s Dump'!$A$3:$A$337,0),
MATCH(CV$2,'Active Hour''s Dump'!$D$2:$AH$2,0)
))),"")</f>
        <v>0</v>
      </c>
      <c r="CW201" s="13"/>
      <c r="CX201" s="13"/>
      <c r="CY201" s="54"/>
      <c r="DA201" s="57">
        <f t="shared" si="81"/>
        <v>224.58333333333348</v>
      </c>
      <c r="DB201" s="35">
        <f t="shared" si="82"/>
        <v>36779.693999999989</v>
      </c>
      <c r="DC201" s="35">
        <f t="shared" si="77"/>
        <v>0</v>
      </c>
      <c r="DD201" s="35">
        <f t="shared" ca="1" si="80"/>
        <v>0</v>
      </c>
      <c r="DF201" s="32" cm="1">
        <f t="array" ref="DF201">SUMPRODUCT(
    (MOD(COLUMN(H201:CV201) - COLUMN(H201), 3) = 0) *
    (H201:CV201 = 0) *
    (I201:CW201 = "P") *
    (COUNTIF(UKHoliday, H$2:CV$2) = 0)
)</f>
        <v>0</v>
      </c>
      <c r="DG201" s="33" cm="1">
        <f t="array" ref="DG201">SUMPRODUCT(
  (MOD(COLUMN(H201:CV201) - COLUMN(H201), 3) = 0) *
  (H201:CV201 &gt; 0) *
  (H201:CV201 &lt; 0.5 * IF(((WEEKDAY(H$2:CV$2, 2) = 1) + (WEEKDAY(H$2:CV$2, 2) = 6)), G201, F201)) *
  (I201:CW201 = "P") *
  (COUNTIF(UKHoliday, H$2:CV$2) = 0)
)</f>
        <v>0</v>
      </c>
      <c r="DH201" s="33" cm="1">
        <f t="array" ref="DH201">SUMPRODUCT(
  (MOD(COLUMN(H201:CV201) - COLUMN(H201), 3) = 0) *
  (H201:CV201 &gt; 0.5 * IF(((WEEKDAY(H$2:CV$2, 2) = 1) + (WEEKDAY(H$2:CV$2, 2) = 6)), $G201, $F201)) *
  (H201:CV201 &lt; 0.8 * IF(((WEEKDAY(H$2:CV$2, 2) = 1) + (WEEKDAY(H$2:CV$2, 2) = 6)), $G201, $F201)) *
  (I201:CW201 = "P") *
  (COUNTIF(UKHoliday, H$2:CV$2) = 0)
)</f>
        <v>1</v>
      </c>
      <c r="DI201" s="33" cm="1">
        <f t="array" ref="DI201">SUMPRODUCT(
  (MOD(COLUMN(H201:CV201) - COLUMN(H201), 3) = 0) *
  (H201:CV201 &gt; 0.8 * IF(((WEEKDAY(H$2:CV$2, 2) = 1) + (WEEKDAY(H$2:CV$2, 2) = 6)), $G201, $F201)) *
  (H201:CV201 &lt; 1 * IF(((WEEKDAY(H$2:CV$2, 2) = 1) + (WEEKDAY(H$2:CV$2, 2) = 6)), $G201, $F201)) *
  (I201:CW201 = "P") *
  (COUNTIF(UKHoliday, H$2:CV$2) = 0)
)</f>
        <v>8</v>
      </c>
    </row>
    <row r="202" spans="1:113" x14ac:dyDescent="0.3">
      <c r="A202" s="39" t="s">
        <v>188</v>
      </c>
      <c r="B202" s="39" t="s">
        <v>676</v>
      </c>
      <c r="C202" s="9" t="s">
        <v>677</v>
      </c>
      <c r="D202" s="62" t="s">
        <v>450</v>
      </c>
      <c r="E202" s="35">
        <v>19000</v>
      </c>
      <c r="F202" s="35">
        <f t="shared" si="78"/>
        <v>950</v>
      </c>
      <c r="G202" s="35">
        <f t="shared" si="79"/>
        <v>475</v>
      </c>
      <c r="H202" s="13">
        <f>_xlfn.IFNA(IF(H$3="Productivity",
INDEX('Productivity Dump'!$E$4:$AJ$500,
MATCH($A202,'Productivity Dump'!$A$4:$A$500,0),
MATCH(H$2,'Productivity Dump'!$E$3:$AJ$3,0)
),
IF(H$3="Attendance",
INDEX('Attendance Dump'!$E$2:$AI$400,
MATCH($A202,'Attendance Dump'!$B$2:$B$400,0),
MATCH(H$2,'Attendance Dump'!$E$1:$AI$1,0)
),
INDEX('Active Hour''s Dump'!$D$3:$AH$337,
MATCH($C202,'Active Hour''s Dump'!$A$3:$A$337,0),
MATCH(H$2,'Active Hour''s Dump'!$D$2:$AH$2,0)
))),"")</f>
        <v>1083.8120000000001</v>
      </c>
      <c r="I202" s="13" t="str">
        <f>_xlfn.IFNA(IF(I$3="Productivity",
INDEX('Productivity Dump'!$E$4:$AJ$500,
MATCH($A202,'Productivity Dump'!$A$4:$A$500,0),
MATCH(I$2,'Productivity Dump'!$E$3:$AJ$3,0)
),
IF(I$3="Attendance",
INDEX('Attendance Dump'!$E$2:$AI$400,
MATCH($A202,'Attendance Dump'!$B$2:$B$400,0),
MATCH(I$2,'Attendance Dump'!$E$1:$AI$1,0)
),
INDEX('Active Hour''s Dump'!$D$3:$AH$337,
MATCH($C202,'Active Hour''s Dump'!$A$3:$A$337,0),
MATCH(I$2,'Active Hour''s Dump'!$D$2:$AH$2,0)
))),"")</f>
        <v>P</v>
      </c>
      <c r="J202" s="54">
        <f>_xlfn.IFNA(IF(J$3="Productivity",
INDEX('Productivity Dump'!$E$4:$AJ$500,
MATCH($A202,'Productivity Dump'!$A$4:$A$500,0),
MATCH(J$2,'Productivity Dump'!$E$3:$AJ$3,0)
),
IF(J$3="Attendance",
INDEX('Attendance Dump'!$E$2:$AI$400,
MATCH($A202,'Attendance Dump'!$B$2:$B$400,0),
MATCH(J$2,'Attendance Dump'!$E$1:$AI$1,0)
),
INDEX('Active Hour''s Dump'!$D$3:$AH$337,
MATCH($C202,'Active Hour''s Dump'!$A$3:$A$337,0),
MATCH(J$2,'Active Hour''s Dump'!$D$2:$AH$2,0)
))),"")</f>
        <v>10.3333333333333</v>
      </c>
      <c r="K202" s="13">
        <f>_xlfn.IFNA(IF(K$3="Productivity",
INDEX('Productivity Dump'!$E$4:$AJ$500,
MATCH($A202,'Productivity Dump'!$A$4:$A$500,0),
MATCH(K$2,'Productivity Dump'!$E$3:$AJ$3,0)
),
IF(K$3="Attendance",
INDEX('Attendance Dump'!$E$2:$AI$400,
MATCH($A202,'Attendance Dump'!$B$2:$B$400,0),
MATCH(K$2,'Attendance Dump'!$E$1:$AI$1,0)
),
INDEX('Active Hour''s Dump'!$D$3:$AH$337,
MATCH($C202,'Active Hour''s Dump'!$A$3:$A$337,0),
MATCH(K$2,'Active Hour''s Dump'!$D$2:$AH$2,0)
))),"")</f>
        <v>1067.2899999999997</v>
      </c>
      <c r="L202" s="13" t="str">
        <f>_xlfn.IFNA(IF(L$3="Productivity",
INDEX('Productivity Dump'!$E$4:$AJ$500,
MATCH($A202,'Productivity Dump'!$A$4:$A$500,0),
MATCH(L$2,'Productivity Dump'!$E$3:$AJ$3,0)
),
IF(L$3="Attendance",
INDEX('Attendance Dump'!$E$2:$AI$400,
MATCH($A202,'Attendance Dump'!$B$2:$B$400,0),
MATCH(L$2,'Attendance Dump'!$E$1:$AI$1,0)
),
INDEX('Active Hour''s Dump'!$D$3:$AH$337,
MATCH($C202,'Active Hour''s Dump'!$A$3:$A$337,0),
MATCH(L$2,'Active Hour''s Dump'!$D$2:$AH$2,0)
))),"")</f>
        <v>P</v>
      </c>
      <c r="M202" s="54">
        <f>_xlfn.IFNA(IF(M$3="Productivity",
INDEX('Productivity Dump'!$E$4:$AJ$500,
MATCH($A202,'Productivity Dump'!$A$4:$A$500,0),
MATCH(M$2,'Productivity Dump'!$E$3:$AJ$3,0)
),
IF(M$3="Attendance",
INDEX('Attendance Dump'!$E$2:$AI$400,
MATCH($A202,'Attendance Dump'!$B$2:$B$400,0),
MATCH(M$2,'Attendance Dump'!$E$1:$AI$1,0)
),
INDEX('Active Hour''s Dump'!$D$3:$AH$337,
MATCH($C202,'Active Hour''s Dump'!$A$3:$A$337,0),
MATCH(M$2,'Active Hour''s Dump'!$D$2:$AH$2,0)
))),"")</f>
        <v>9.9166666666666696</v>
      </c>
      <c r="N202" s="13">
        <f>_xlfn.IFNA(IF(N$3="Productivity",
INDEX('Productivity Dump'!$E$4:$AJ$500,
MATCH($A202,'Productivity Dump'!$A$4:$A$500,0),
MATCH(N$2,'Productivity Dump'!$E$3:$AJ$3,0)
),
IF(N$3="Attendance",
INDEX('Attendance Dump'!$E$2:$AI$400,
MATCH($A202,'Attendance Dump'!$B$2:$B$400,0),
MATCH(N$2,'Attendance Dump'!$E$1:$AI$1,0)
),
INDEX('Active Hour''s Dump'!$D$3:$AH$337,
MATCH($C202,'Active Hour''s Dump'!$A$3:$A$337,0),
MATCH(N$2,'Active Hour''s Dump'!$D$2:$AH$2,0)
))),"")</f>
        <v>505.84199999999998</v>
      </c>
      <c r="O202" s="13" t="str">
        <f>_xlfn.IFNA(IF(O$3="Productivity",
INDEX('Productivity Dump'!$E$4:$AJ$500,
MATCH($A202,'Productivity Dump'!$A$4:$A$500,0),
MATCH(O$2,'Productivity Dump'!$E$3:$AJ$3,0)
),
IF(O$3="Attendance",
INDEX('Attendance Dump'!$E$2:$AI$400,
MATCH($A202,'Attendance Dump'!$B$2:$B$400,0),
MATCH(O$2,'Attendance Dump'!$E$1:$AI$1,0)
),
INDEX('Active Hour''s Dump'!$D$3:$AH$337,
MATCH($C202,'Active Hour''s Dump'!$A$3:$A$337,0),
MATCH(O$2,'Active Hour''s Dump'!$D$2:$AH$2,0)
))),"")</f>
        <v>P</v>
      </c>
      <c r="P202" s="54">
        <f>_xlfn.IFNA(IF(P$3="Productivity",
INDEX('Productivity Dump'!$E$4:$AJ$500,
MATCH($A202,'Productivity Dump'!$A$4:$A$500,0),
MATCH(P$2,'Productivity Dump'!$E$3:$AJ$3,0)
),
IF(P$3="Attendance",
INDEX('Attendance Dump'!$E$2:$AI$400,
MATCH($A202,'Attendance Dump'!$B$2:$B$400,0),
MATCH(P$2,'Attendance Dump'!$E$1:$AI$1,0)
),
INDEX('Active Hour''s Dump'!$D$3:$AH$337,
MATCH($C202,'Active Hour''s Dump'!$A$3:$A$337,0),
MATCH(P$2,'Active Hour''s Dump'!$D$2:$AH$2,0)
))),"")</f>
        <v>5.25</v>
      </c>
      <c r="Q202" s="13">
        <f>_xlfn.IFNA(IF(Q$3="Productivity",
INDEX('Productivity Dump'!$E$4:$AJ$500,
MATCH($A202,'Productivity Dump'!$A$4:$A$500,0),
MATCH(Q$2,'Productivity Dump'!$E$3:$AJ$3,0)
),
IF(Q$3="Attendance",
INDEX('Attendance Dump'!$E$2:$AI$400,
MATCH($A202,'Attendance Dump'!$B$2:$B$400,0),
MATCH(Q$2,'Attendance Dump'!$E$1:$AI$1,0)
),
INDEX('Active Hour''s Dump'!$D$3:$AH$337,
MATCH($C202,'Active Hour''s Dump'!$A$3:$A$337,0),
MATCH(Q$2,'Active Hour''s Dump'!$D$2:$AH$2,0)
))),"")</f>
        <v>0</v>
      </c>
      <c r="R202" s="13" t="str">
        <f>_xlfn.IFNA(IF(R$3="Productivity",
INDEX('Productivity Dump'!$E$4:$AJ$500,
MATCH($A202,'Productivity Dump'!$A$4:$A$500,0),
MATCH(R$2,'Productivity Dump'!$E$3:$AJ$3,0)
),
IF(R$3="Attendance",
INDEX('Attendance Dump'!$E$2:$AI$400,
MATCH($A202,'Attendance Dump'!$B$2:$B$400,0),
MATCH(R$2,'Attendance Dump'!$E$1:$AI$1,0)
),
INDEX('Active Hour''s Dump'!$D$3:$AH$337,
MATCH($C202,'Active Hour''s Dump'!$A$3:$A$337,0),
MATCH(R$2,'Active Hour''s Dump'!$D$2:$AH$2,0)
))),"")</f>
        <v>WO</v>
      </c>
      <c r="S202" s="54">
        <f>_xlfn.IFNA(IF(S$3="Productivity",
INDEX('Productivity Dump'!$E$4:$AJ$500,
MATCH($A202,'Productivity Dump'!$A$4:$A$500,0),
MATCH(S$2,'Productivity Dump'!$E$3:$AJ$3,0)
),
IF(S$3="Attendance",
INDEX('Attendance Dump'!$E$2:$AI$400,
MATCH($A202,'Attendance Dump'!$B$2:$B$400,0),
MATCH(S$2,'Attendance Dump'!$E$1:$AI$1,0)
),
INDEX('Active Hour''s Dump'!$D$3:$AH$337,
MATCH($C202,'Active Hour''s Dump'!$A$3:$A$337,0),
MATCH(S$2,'Active Hour''s Dump'!$D$2:$AH$2,0)
))),"")</f>
        <v>0</v>
      </c>
      <c r="T202" s="13">
        <f>_xlfn.IFNA(IF(T$3="Productivity",
INDEX('Productivity Dump'!$E$4:$AJ$500,
MATCH($A202,'Productivity Dump'!$A$4:$A$500,0),
MATCH(T$2,'Productivity Dump'!$E$3:$AJ$3,0)
),
IF(T$3="Attendance",
INDEX('Attendance Dump'!$E$2:$AI$400,
MATCH($A202,'Attendance Dump'!$B$2:$B$400,0),
MATCH(T$2,'Attendance Dump'!$E$1:$AI$1,0)
),
INDEX('Active Hour''s Dump'!$D$3:$AH$337,
MATCH($C202,'Active Hour''s Dump'!$A$3:$A$337,0),
MATCH(T$2,'Active Hour''s Dump'!$D$2:$AH$2,0)
))),"")</f>
        <v>619.18200000000002</v>
      </c>
      <c r="U202" s="13" t="str">
        <f>_xlfn.IFNA(IF(U$3="Productivity",
INDEX('Productivity Dump'!$E$4:$AJ$500,
MATCH($A202,'Productivity Dump'!$A$4:$A$500,0),
MATCH(U$2,'Productivity Dump'!$E$3:$AJ$3,0)
),
IF(U$3="Attendance",
INDEX('Attendance Dump'!$E$2:$AI$400,
MATCH($A202,'Attendance Dump'!$B$2:$B$400,0),
MATCH(U$2,'Attendance Dump'!$E$1:$AI$1,0)
),
INDEX('Active Hour''s Dump'!$D$3:$AH$337,
MATCH($C202,'Active Hour''s Dump'!$A$3:$A$337,0),
MATCH(U$2,'Active Hour''s Dump'!$D$2:$AH$2,0)
))),"")</f>
        <v>P</v>
      </c>
      <c r="V202" s="54">
        <f>_xlfn.IFNA(IF(V$3="Productivity",
INDEX('Productivity Dump'!$E$4:$AJ$500,
MATCH($A202,'Productivity Dump'!$A$4:$A$500,0),
MATCH(V$2,'Productivity Dump'!$E$3:$AJ$3,0)
),
IF(V$3="Attendance",
INDEX('Attendance Dump'!$E$2:$AI$400,
MATCH($A202,'Attendance Dump'!$B$2:$B$400,0),
MATCH(V$2,'Attendance Dump'!$E$1:$AI$1,0)
),
INDEX('Active Hour''s Dump'!$D$3:$AH$337,
MATCH($C202,'Active Hour''s Dump'!$A$3:$A$337,0),
MATCH(V$2,'Active Hour''s Dump'!$D$2:$AH$2,0)
))),"")</f>
        <v>5.25</v>
      </c>
      <c r="W202" s="13">
        <f>_xlfn.IFNA(IF(W$3="Productivity",
INDEX('Productivity Dump'!$E$4:$AJ$500,
MATCH($A202,'Productivity Dump'!$A$4:$A$500,0),
MATCH(W$2,'Productivity Dump'!$E$3:$AJ$3,0)
),
IF(W$3="Attendance",
INDEX('Attendance Dump'!$E$2:$AI$400,
MATCH($A202,'Attendance Dump'!$B$2:$B$400,0),
MATCH(W$2,'Attendance Dump'!$E$1:$AI$1,0)
),
INDEX('Active Hour''s Dump'!$D$3:$AH$337,
MATCH($C202,'Active Hour''s Dump'!$A$3:$A$337,0),
MATCH(W$2,'Active Hour''s Dump'!$D$2:$AH$2,0)
))),"")</f>
        <v>1118.0589999999995</v>
      </c>
      <c r="X202" s="13" t="str">
        <f>_xlfn.IFNA(IF(X$3="Productivity",
INDEX('Productivity Dump'!$E$4:$AJ$500,
MATCH($A202,'Productivity Dump'!$A$4:$A$500,0),
MATCH(X$2,'Productivity Dump'!$E$3:$AJ$3,0)
),
IF(X$3="Attendance",
INDEX('Attendance Dump'!$E$2:$AI$400,
MATCH($A202,'Attendance Dump'!$B$2:$B$400,0),
MATCH(X$2,'Attendance Dump'!$E$1:$AI$1,0)
),
INDEX('Active Hour''s Dump'!$D$3:$AH$337,
MATCH($C202,'Active Hour''s Dump'!$A$3:$A$337,0),
MATCH(X$2,'Active Hour''s Dump'!$D$2:$AH$2,0)
))),"")</f>
        <v>P</v>
      </c>
      <c r="Y202" s="54">
        <f>_xlfn.IFNA(IF(Y$3="Productivity",
INDEX('Productivity Dump'!$E$4:$AJ$500,
MATCH($A202,'Productivity Dump'!$A$4:$A$500,0),
MATCH(Y$2,'Productivity Dump'!$E$3:$AJ$3,0)
),
IF(Y$3="Attendance",
INDEX('Attendance Dump'!$E$2:$AI$400,
MATCH($A202,'Attendance Dump'!$B$2:$B$400,0),
MATCH(Y$2,'Attendance Dump'!$E$1:$AI$1,0)
),
INDEX('Active Hour''s Dump'!$D$3:$AH$337,
MATCH($C202,'Active Hour''s Dump'!$A$3:$A$337,0),
MATCH(Y$2,'Active Hour''s Dump'!$D$2:$AH$2,0)
))),"")</f>
        <v>9.4166666666666696</v>
      </c>
      <c r="Z202" s="13">
        <f>_xlfn.IFNA(IF(Z$3="Productivity",
INDEX('Productivity Dump'!$E$4:$AJ$500,
MATCH($A202,'Productivity Dump'!$A$4:$A$500,0),
MATCH(Z$2,'Productivity Dump'!$E$3:$AJ$3,0)
),
IF(Z$3="Attendance",
INDEX('Attendance Dump'!$E$2:$AI$400,
MATCH($A202,'Attendance Dump'!$B$2:$B$400,0),
MATCH(Z$2,'Attendance Dump'!$E$1:$AI$1,0)
),
INDEX('Active Hour''s Dump'!$D$3:$AH$337,
MATCH($C202,'Active Hour''s Dump'!$A$3:$A$337,0),
MATCH(Z$2,'Active Hour''s Dump'!$D$2:$AH$2,0)
))),"")</f>
        <v>1103.3389999999999</v>
      </c>
      <c r="AA202" s="13" t="str">
        <f>_xlfn.IFNA(IF(AA$3="Productivity",
INDEX('Productivity Dump'!$E$4:$AJ$500,
MATCH($A202,'Productivity Dump'!$A$4:$A$500,0),
MATCH(AA$2,'Productivity Dump'!$E$3:$AJ$3,0)
),
IF(AA$3="Attendance",
INDEX('Attendance Dump'!$E$2:$AI$400,
MATCH($A202,'Attendance Dump'!$B$2:$B$400,0),
MATCH(AA$2,'Attendance Dump'!$E$1:$AI$1,0)
),
INDEX('Active Hour''s Dump'!$D$3:$AH$337,
MATCH($C202,'Active Hour''s Dump'!$A$3:$A$337,0),
MATCH(AA$2,'Active Hour''s Dump'!$D$2:$AH$2,0)
))),"")</f>
        <v>P</v>
      </c>
      <c r="AB202" s="54">
        <f>_xlfn.IFNA(IF(AB$3="Productivity",
INDEX('Productivity Dump'!$E$4:$AJ$500,
MATCH($A202,'Productivity Dump'!$A$4:$A$500,0),
MATCH(AB$2,'Productivity Dump'!$E$3:$AJ$3,0)
),
IF(AB$3="Attendance",
INDEX('Attendance Dump'!$E$2:$AI$400,
MATCH($A202,'Attendance Dump'!$B$2:$B$400,0),
MATCH(AB$2,'Attendance Dump'!$E$1:$AI$1,0)
),
INDEX('Active Hour''s Dump'!$D$3:$AH$337,
MATCH($C202,'Active Hour''s Dump'!$A$3:$A$337,0),
MATCH(AB$2,'Active Hour''s Dump'!$D$2:$AH$2,0)
))),"")</f>
        <v>10</v>
      </c>
      <c r="AC202" s="13">
        <f>_xlfn.IFNA(IF(AC$3="Productivity",
INDEX('Productivity Dump'!$E$4:$AJ$500,
MATCH($A202,'Productivity Dump'!$A$4:$A$500,0),
MATCH(AC$2,'Productivity Dump'!$E$3:$AJ$3,0)
),
IF(AC$3="Attendance",
INDEX('Attendance Dump'!$E$2:$AI$400,
MATCH($A202,'Attendance Dump'!$B$2:$B$400,0),
MATCH(AC$2,'Attendance Dump'!$E$1:$AI$1,0)
),
INDEX('Active Hour''s Dump'!$D$3:$AH$337,
MATCH($C202,'Active Hour''s Dump'!$A$3:$A$337,0),
MATCH(AC$2,'Active Hour''s Dump'!$D$2:$AH$2,0)
))),"")</f>
        <v>1141.8400000000001</v>
      </c>
      <c r="AD202" s="13" t="str">
        <f>_xlfn.IFNA(IF(AD$3="Productivity",
INDEX('Productivity Dump'!$E$4:$AJ$500,
MATCH($A202,'Productivity Dump'!$A$4:$A$500,0),
MATCH(AD$2,'Productivity Dump'!$E$3:$AJ$3,0)
),
IF(AD$3="Attendance",
INDEX('Attendance Dump'!$E$2:$AI$400,
MATCH($A202,'Attendance Dump'!$B$2:$B$400,0),
MATCH(AD$2,'Attendance Dump'!$E$1:$AI$1,0)
),
INDEX('Active Hour''s Dump'!$D$3:$AH$337,
MATCH($C202,'Active Hour''s Dump'!$A$3:$A$337,0),
MATCH(AD$2,'Active Hour''s Dump'!$D$2:$AH$2,0)
))),"")</f>
        <v>P</v>
      </c>
      <c r="AE202" s="54">
        <f>_xlfn.IFNA(IF(AE$3="Productivity",
INDEX('Productivity Dump'!$E$4:$AJ$500,
MATCH($A202,'Productivity Dump'!$A$4:$A$500,0),
MATCH(AE$2,'Productivity Dump'!$E$3:$AJ$3,0)
),
IF(AE$3="Attendance",
INDEX('Attendance Dump'!$E$2:$AI$400,
MATCH($A202,'Attendance Dump'!$B$2:$B$400,0),
MATCH(AE$2,'Attendance Dump'!$E$1:$AI$1,0)
),
INDEX('Active Hour''s Dump'!$D$3:$AH$337,
MATCH($C202,'Active Hour''s Dump'!$A$3:$A$337,0),
MATCH(AE$2,'Active Hour''s Dump'!$D$2:$AH$2,0)
))),"")</f>
        <v>10.5833333333333</v>
      </c>
      <c r="AF202" s="13">
        <f>_xlfn.IFNA(IF(AF$3="Productivity",
INDEX('Productivity Dump'!$E$4:$AJ$500,
MATCH($A202,'Productivity Dump'!$A$4:$A$500,0),
MATCH(AF$2,'Productivity Dump'!$E$3:$AJ$3,0)
),
IF(AF$3="Attendance",
INDEX('Attendance Dump'!$E$2:$AI$400,
MATCH($A202,'Attendance Dump'!$B$2:$B$400,0),
MATCH(AF$2,'Attendance Dump'!$E$1:$AI$1,0)
),
INDEX('Active Hour''s Dump'!$D$3:$AH$337,
MATCH($C202,'Active Hour''s Dump'!$A$3:$A$337,0),
MATCH(AF$2,'Active Hour''s Dump'!$D$2:$AH$2,0)
))),"")</f>
        <v>1073.8129999999999</v>
      </c>
      <c r="AG202" s="13" t="str">
        <f>_xlfn.IFNA(IF(AG$3="Productivity",
INDEX('Productivity Dump'!$E$4:$AJ$500,
MATCH($A202,'Productivity Dump'!$A$4:$A$500,0),
MATCH(AG$2,'Productivity Dump'!$E$3:$AJ$3,0)
),
IF(AG$3="Attendance",
INDEX('Attendance Dump'!$E$2:$AI$400,
MATCH($A202,'Attendance Dump'!$B$2:$B$400,0),
MATCH(AG$2,'Attendance Dump'!$E$1:$AI$1,0)
),
INDEX('Active Hour''s Dump'!$D$3:$AH$337,
MATCH($C202,'Active Hour''s Dump'!$A$3:$A$337,0),
MATCH(AG$2,'Active Hour''s Dump'!$D$2:$AH$2,0)
))),"")</f>
        <v>P</v>
      </c>
      <c r="AH202" s="54">
        <f>_xlfn.IFNA(IF(AH$3="Productivity",
INDEX('Productivity Dump'!$E$4:$AJ$500,
MATCH($A202,'Productivity Dump'!$A$4:$A$500,0),
MATCH(AH$2,'Productivity Dump'!$E$3:$AJ$3,0)
),
IF(AH$3="Attendance",
INDEX('Attendance Dump'!$E$2:$AI$400,
MATCH($A202,'Attendance Dump'!$B$2:$B$400,0),
MATCH(AH$2,'Attendance Dump'!$E$1:$AI$1,0)
),
INDEX('Active Hour''s Dump'!$D$3:$AH$337,
MATCH($C202,'Active Hour''s Dump'!$A$3:$A$337,0),
MATCH(AH$2,'Active Hour''s Dump'!$D$2:$AH$2,0)
))),"")</f>
        <v>9.75</v>
      </c>
      <c r="AI202" s="13">
        <f>_xlfn.IFNA(IF(AI$3="Productivity",
INDEX('Productivity Dump'!$E$4:$AJ$500,
MATCH($A202,'Productivity Dump'!$A$4:$A$500,0),
MATCH(AI$2,'Productivity Dump'!$E$3:$AJ$3,0)
),
IF(AI$3="Attendance",
INDEX('Attendance Dump'!$E$2:$AI$400,
MATCH($A202,'Attendance Dump'!$B$2:$B$400,0),
MATCH(AI$2,'Attendance Dump'!$E$1:$AI$1,0)
),
INDEX('Active Hour''s Dump'!$D$3:$AH$337,
MATCH($C202,'Active Hour''s Dump'!$A$3:$A$337,0),
MATCH(AI$2,'Active Hour''s Dump'!$D$2:$AH$2,0)
))),"")</f>
        <v>1063.06</v>
      </c>
      <c r="AJ202" s="13" t="str">
        <f>_xlfn.IFNA(IF(AJ$3="Productivity",
INDEX('Productivity Dump'!$E$4:$AJ$500,
MATCH($A202,'Productivity Dump'!$A$4:$A$500,0),
MATCH(AJ$2,'Productivity Dump'!$E$3:$AJ$3,0)
),
IF(AJ$3="Attendance",
INDEX('Attendance Dump'!$E$2:$AI$400,
MATCH($A202,'Attendance Dump'!$B$2:$B$400,0),
MATCH(AJ$2,'Attendance Dump'!$E$1:$AI$1,0)
),
INDEX('Active Hour''s Dump'!$D$3:$AH$337,
MATCH($C202,'Active Hour''s Dump'!$A$3:$A$337,0),
MATCH(AJ$2,'Active Hour''s Dump'!$D$2:$AH$2,0)
))),"")</f>
        <v>P</v>
      </c>
      <c r="AK202" s="54">
        <f>_xlfn.IFNA(IF(AK$3="Productivity",
INDEX('Productivity Dump'!$E$4:$AJ$500,
MATCH($A202,'Productivity Dump'!$A$4:$A$500,0),
MATCH(AK$2,'Productivity Dump'!$E$3:$AJ$3,0)
),
IF(AK$3="Attendance",
INDEX('Attendance Dump'!$E$2:$AI$400,
MATCH($A202,'Attendance Dump'!$B$2:$B$400,0),
MATCH(AK$2,'Attendance Dump'!$E$1:$AI$1,0)
),
INDEX('Active Hour''s Dump'!$D$3:$AH$337,
MATCH($C202,'Active Hour''s Dump'!$A$3:$A$337,0),
MATCH(AK$2,'Active Hour''s Dump'!$D$2:$AH$2,0)
))),"")</f>
        <v>10.8333333333333</v>
      </c>
      <c r="AL202" s="13">
        <f>_xlfn.IFNA(IF(AL$3="Productivity",
INDEX('Productivity Dump'!$E$4:$AJ$500,
MATCH($A202,'Productivity Dump'!$A$4:$A$500,0),
MATCH(AL$2,'Productivity Dump'!$E$3:$AJ$3,0)
),
IF(AL$3="Attendance",
INDEX('Attendance Dump'!$E$2:$AI$400,
MATCH($A202,'Attendance Dump'!$B$2:$B$400,0),
MATCH(AL$2,'Attendance Dump'!$E$1:$AI$1,0)
),
INDEX('Active Hour''s Dump'!$D$3:$AH$337,
MATCH($C202,'Active Hour''s Dump'!$A$3:$A$337,0),
MATCH(AL$2,'Active Hour''s Dump'!$D$2:$AH$2,0)
))),"")</f>
        <v>0</v>
      </c>
      <c r="AM202" s="13" t="str">
        <f>_xlfn.IFNA(IF(AM$3="Productivity",
INDEX('Productivity Dump'!$E$4:$AJ$500,
MATCH($A202,'Productivity Dump'!$A$4:$A$500,0),
MATCH(AM$2,'Productivity Dump'!$E$3:$AJ$3,0)
),
IF(AM$3="Attendance",
INDEX('Attendance Dump'!$E$2:$AI$400,
MATCH($A202,'Attendance Dump'!$B$2:$B$400,0),
MATCH(AM$2,'Attendance Dump'!$E$1:$AI$1,0)
),
INDEX('Active Hour''s Dump'!$D$3:$AH$337,
MATCH($C202,'Active Hour''s Dump'!$A$3:$A$337,0),
MATCH(AM$2,'Active Hour''s Dump'!$D$2:$AH$2,0)
))),"")</f>
        <v>WO</v>
      </c>
      <c r="AN202" s="54">
        <f>_xlfn.IFNA(IF(AN$3="Productivity",
INDEX('Productivity Dump'!$E$4:$AJ$500,
MATCH($A202,'Productivity Dump'!$A$4:$A$500,0),
MATCH(AN$2,'Productivity Dump'!$E$3:$AJ$3,0)
),
IF(AN$3="Attendance",
INDEX('Attendance Dump'!$E$2:$AI$400,
MATCH($A202,'Attendance Dump'!$B$2:$B$400,0),
MATCH(AN$2,'Attendance Dump'!$E$1:$AI$1,0)
),
INDEX('Active Hour''s Dump'!$D$3:$AH$337,
MATCH($C202,'Active Hour''s Dump'!$A$3:$A$337,0),
MATCH(AN$2,'Active Hour''s Dump'!$D$2:$AH$2,0)
))),"")</f>
        <v>0</v>
      </c>
      <c r="AO202" s="13">
        <f>_xlfn.IFNA(IF(AO$3="Productivity",
INDEX('Productivity Dump'!$E$4:$AJ$500,
MATCH($A202,'Productivity Dump'!$A$4:$A$500,0),
MATCH(AO$2,'Productivity Dump'!$E$3:$AJ$3,0)
),
IF(AO$3="Attendance",
INDEX('Attendance Dump'!$E$2:$AI$400,
MATCH($A202,'Attendance Dump'!$B$2:$B$400,0),
MATCH(AO$2,'Attendance Dump'!$E$1:$AI$1,0)
),
INDEX('Active Hour''s Dump'!$D$3:$AH$337,
MATCH($C202,'Active Hour''s Dump'!$A$3:$A$337,0),
MATCH(AO$2,'Active Hour''s Dump'!$D$2:$AH$2,0)
))),"")</f>
        <v>765.22500000000002</v>
      </c>
      <c r="AP202" s="13" t="str">
        <f>_xlfn.IFNA(IF(AP$3="Productivity",
INDEX('Productivity Dump'!$E$4:$AJ$500,
MATCH($A202,'Productivity Dump'!$A$4:$A$500,0),
MATCH(AP$2,'Productivity Dump'!$E$3:$AJ$3,0)
),
IF(AP$3="Attendance",
INDEX('Attendance Dump'!$E$2:$AI$400,
MATCH($A202,'Attendance Dump'!$B$2:$B$400,0),
MATCH(AP$2,'Attendance Dump'!$E$1:$AI$1,0)
),
INDEX('Active Hour''s Dump'!$D$3:$AH$337,
MATCH($C202,'Active Hour''s Dump'!$A$3:$A$337,0),
MATCH(AP$2,'Active Hour''s Dump'!$D$2:$AH$2,0)
))),"")</f>
        <v>P</v>
      </c>
      <c r="AQ202" s="54">
        <f>_xlfn.IFNA(IF(AQ$3="Productivity",
INDEX('Productivity Dump'!$E$4:$AJ$500,
MATCH($A202,'Productivity Dump'!$A$4:$A$500,0),
MATCH(AQ$2,'Productivity Dump'!$E$3:$AJ$3,0)
),
IF(AQ$3="Attendance",
INDEX('Attendance Dump'!$E$2:$AI$400,
MATCH($A202,'Attendance Dump'!$B$2:$B$400,0),
MATCH(AQ$2,'Attendance Dump'!$E$1:$AI$1,0)
),
INDEX('Active Hour''s Dump'!$D$3:$AH$337,
MATCH($C202,'Active Hour''s Dump'!$A$3:$A$337,0),
MATCH(AQ$2,'Active Hour''s Dump'!$D$2:$AH$2,0)
))),"")</f>
        <v>7.0833333333333304</v>
      </c>
      <c r="AR202" s="13">
        <f>_xlfn.IFNA(IF(AR$3="Productivity",
INDEX('Productivity Dump'!$E$4:$AJ$500,
MATCH($A202,'Productivity Dump'!$A$4:$A$500,0),
MATCH(AR$2,'Productivity Dump'!$E$3:$AJ$3,0)
),
IF(AR$3="Attendance",
INDEX('Attendance Dump'!$E$2:$AI$400,
MATCH($A202,'Attendance Dump'!$B$2:$B$400,0),
MATCH(AR$2,'Attendance Dump'!$E$1:$AI$1,0)
),
INDEX('Active Hour''s Dump'!$D$3:$AH$337,
MATCH($C202,'Active Hour''s Dump'!$A$3:$A$337,0),
MATCH(AR$2,'Active Hour''s Dump'!$D$2:$AH$2,0)
))),"")</f>
        <v>1089.9209999999998</v>
      </c>
      <c r="AS202" s="13" t="str">
        <f>_xlfn.IFNA(IF(AS$3="Productivity",
INDEX('Productivity Dump'!$E$4:$AJ$500,
MATCH($A202,'Productivity Dump'!$A$4:$A$500,0),
MATCH(AS$2,'Productivity Dump'!$E$3:$AJ$3,0)
),
IF(AS$3="Attendance",
INDEX('Attendance Dump'!$E$2:$AI$400,
MATCH($A202,'Attendance Dump'!$B$2:$B$400,0),
MATCH(AS$2,'Attendance Dump'!$E$1:$AI$1,0)
),
INDEX('Active Hour''s Dump'!$D$3:$AH$337,
MATCH($C202,'Active Hour''s Dump'!$A$3:$A$337,0),
MATCH(AS$2,'Active Hour''s Dump'!$D$2:$AH$2,0)
))),"")</f>
        <v>P</v>
      </c>
      <c r="AT202" s="54">
        <f>_xlfn.IFNA(IF(AT$3="Productivity",
INDEX('Productivity Dump'!$E$4:$AJ$500,
MATCH($A202,'Productivity Dump'!$A$4:$A$500,0),
MATCH(AT$2,'Productivity Dump'!$E$3:$AJ$3,0)
),
IF(AT$3="Attendance",
INDEX('Attendance Dump'!$E$2:$AI$400,
MATCH($A202,'Attendance Dump'!$B$2:$B$400,0),
MATCH(AT$2,'Attendance Dump'!$E$1:$AI$1,0)
),
INDEX('Active Hour''s Dump'!$D$3:$AH$337,
MATCH($C202,'Active Hour''s Dump'!$A$3:$A$337,0),
MATCH(AT$2,'Active Hour''s Dump'!$D$2:$AH$2,0)
))),"")</f>
        <v>9.5833333333333304</v>
      </c>
      <c r="AU202" s="13">
        <f>_xlfn.IFNA(IF(AU$3="Productivity",
INDEX('Productivity Dump'!$E$4:$AJ$500,
MATCH($A202,'Productivity Dump'!$A$4:$A$500,0),
MATCH(AU$2,'Productivity Dump'!$E$3:$AJ$3,0)
),
IF(AU$3="Attendance",
INDEX('Attendance Dump'!$E$2:$AI$400,
MATCH($A202,'Attendance Dump'!$B$2:$B$400,0),
MATCH(AU$2,'Attendance Dump'!$E$1:$AI$1,0)
),
INDEX('Active Hour''s Dump'!$D$3:$AH$337,
MATCH($C202,'Active Hour''s Dump'!$A$3:$A$337,0),
MATCH(AU$2,'Active Hour''s Dump'!$D$2:$AH$2,0)
))),"")</f>
        <v>1040.6300000000001</v>
      </c>
      <c r="AV202" s="13" t="str">
        <f>_xlfn.IFNA(IF(AV$3="Productivity",
INDEX('Productivity Dump'!$E$4:$AJ$500,
MATCH($A202,'Productivity Dump'!$A$4:$A$500,0),
MATCH(AV$2,'Productivity Dump'!$E$3:$AJ$3,0)
),
IF(AV$3="Attendance",
INDEX('Attendance Dump'!$E$2:$AI$400,
MATCH($A202,'Attendance Dump'!$B$2:$B$400,0),
MATCH(AV$2,'Attendance Dump'!$E$1:$AI$1,0)
),
INDEX('Active Hour''s Dump'!$D$3:$AH$337,
MATCH($C202,'Active Hour''s Dump'!$A$3:$A$337,0),
MATCH(AV$2,'Active Hour''s Dump'!$D$2:$AH$2,0)
))),"")</f>
        <v>P</v>
      </c>
      <c r="AW202" s="54">
        <f>_xlfn.IFNA(IF(AW$3="Productivity",
INDEX('Productivity Dump'!$E$4:$AJ$500,
MATCH($A202,'Productivity Dump'!$A$4:$A$500,0),
MATCH(AW$2,'Productivity Dump'!$E$3:$AJ$3,0)
),
IF(AW$3="Attendance",
INDEX('Attendance Dump'!$E$2:$AI$400,
MATCH($A202,'Attendance Dump'!$B$2:$B$400,0),
MATCH(AW$2,'Attendance Dump'!$E$1:$AI$1,0)
),
INDEX('Active Hour''s Dump'!$D$3:$AH$337,
MATCH($C202,'Active Hour''s Dump'!$A$3:$A$337,0),
MATCH(AW$2,'Active Hour''s Dump'!$D$2:$AH$2,0)
))),"")</f>
        <v>10.4166666666667</v>
      </c>
      <c r="AX202" s="13">
        <f>_xlfn.IFNA(IF(AX$3="Productivity",
INDEX('Productivity Dump'!$E$4:$AJ$500,
MATCH($A202,'Productivity Dump'!$A$4:$A$500,0),
MATCH(AX$2,'Productivity Dump'!$E$3:$AJ$3,0)
),
IF(AX$3="Attendance",
INDEX('Attendance Dump'!$E$2:$AI$400,
MATCH($A202,'Attendance Dump'!$B$2:$B$400,0),
MATCH(AX$2,'Attendance Dump'!$E$1:$AI$1,0)
),
INDEX('Active Hour''s Dump'!$D$3:$AH$337,
MATCH($C202,'Active Hour''s Dump'!$A$3:$A$337,0),
MATCH(AX$2,'Active Hour''s Dump'!$D$2:$AH$2,0)
))),"")</f>
        <v>1082.4270000000004</v>
      </c>
      <c r="AY202" s="13" t="str">
        <f>_xlfn.IFNA(IF(AY$3="Productivity",
INDEX('Productivity Dump'!$E$4:$AJ$500,
MATCH($A202,'Productivity Dump'!$A$4:$A$500,0),
MATCH(AY$2,'Productivity Dump'!$E$3:$AJ$3,0)
),
IF(AY$3="Attendance",
INDEX('Attendance Dump'!$E$2:$AI$400,
MATCH($A202,'Attendance Dump'!$B$2:$B$400,0),
MATCH(AY$2,'Attendance Dump'!$E$1:$AI$1,0)
),
INDEX('Active Hour''s Dump'!$D$3:$AH$337,
MATCH($C202,'Active Hour''s Dump'!$A$3:$A$337,0),
MATCH(AY$2,'Active Hour''s Dump'!$D$2:$AH$2,0)
))),"")</f>
        <v>P</v>
      </c>
      <c r="AZ202" s="54">
        <f>_xlfn.IFNA(IF(AZ$3="Productivity",
INDEX('Productivity Dump'!$E$4:$AJ$500,
MATCH($A202,'Productivity Dump'!$A$4:$A$500,0),
MATCH(AZ$2,'Productivity Dump'!$E$3:$AJ$3,0)
),
IF(AZ$3="Attendance",
INDEX('Attendance Dump'!$E$2:$AI$400,
MATCH($A202,'Attendance Dump'!$B$2:$B$400,0),
MATCH(AZ$2,'Attendance Dump'!$E$1:$AI$1,0)
),
INDEX('Active Hour''s Dump'!$D$3:$AH$337,
MATCH($C202,'Active Hour''s Dump'!$A$3:$A$337,0),
MATCH(AZ$2,'Active Hour''s Dump'!$D$2:$AH$2,0)
))),"")</f>
        <v>10.8333333333333</v>
      </c>
      <c r="BA202" s="13">
        <f>_xlfn.IFNA(IF(BA$3="Productivity",
INDEX('Productivity Dump'!$E$4:$AJ$500,
MATCH($A202,'Productivity Dump'!$A$4:$A$500,0),
MATCH(BA$2,'Productivity Dump'!$E$3:$AJ$3,0)
),
IF(BA$3="Attendance",
INDEX('Attendance Dump'!$E$2:$AI$400,
MATCH($A202,'Attendance Dump'!$B$2:$B$400,0),
MATCH(BA$2,'Attendance Dump'!$E$1:$AI$1,0)
),
INDEX('Active Hour''s Dump'!$D$3:$AH$337,
MATCH($C202,'Active Hour''s Dump'!$A$3:$A$337,0),
MATCH(BA$2,'Active Hour''s Dump'!$D$2:$AH$2,0)
))),"")</f>
        <v>1103.537</v>
      </c>
      <c r="BB202" s="13" t="str">
        <f>_xlfn.IFNA(IF(BB$3="Productivity",
INDEX('Productivity Dump'!$E$4:$AJ$500,
MATCH($A202,'Productivity Dump'!$A$4:$A$500,0),
MATCH(BB$2,'Productivity Dump'!$E$3:$AJ$3,0)
),
IF(BB$3="Attendance",
INDEX('Attendance Dump'!$E$2:$AI$400,
MATCH($A202,'Attendance Dump'!$B$2:$B$400,0),
MATCH(BB$2,'Attendance Dump'!$E$1:$AI$1,0)
),
INDEX('Active Hour''s Dump'!$D$3:$AH$337,
MATCH($C202,'Active Hour''s Dump'!$A$3:$A$337,0),
MATCH(BB$2,'Active Hour''s Dump'!$D$2:$AH$2,0)
))),"")</f>
        <v>P</v>
      </c>
      <c r="BC202" s="54">
        <f>_xlfn.IFNA(IF(BC$3="Productivity",
INDEX('Productivity Dump'!$E$4:$AJ$500,
MATCH($A202,'Productivity Dump'!$A$4:$A$500,0),
MATCH(BC$2,'Productivity Dump'!$E$3:$AJ$3,0)
),
IF(BC$3="Attendance",
INDEX('Attendance Dump'!$E$2:$AI$400,
MATCH($A202,'Attendance Dump'!$B$2:$B$400,0),
MATCH(BC$2,'Attendance Dump'!$E$1:$AI$1,0)
),
INDEX('Active Hour''s Dump'!$D$3:$AH$337,
MATCH($C202,'Active Hour''s Dump'!$A$3:$A$337,0),
MATCH(BC$2,'Active Hour''s Dump'!$D$2:$AH$2,0)
))),"")</f>
        <v>9.75</v>
      </c>
      <c r="BD202" s="13">
        <f>_xlfn.IFNA(IF(BD$3="Productivity",
INDEX('Productivity Dump'!$E$4:$AJ$500,
MATCH($A202,'Productivity Dump'!$A$4:$A$500,0),
MATCH(BD$2,'Productivity Dump'!$E$3:$AJ$3,0)
),
IF(BD$3="Attendance",
INDEX('Attendance Dump'!$E$2:$AI$400,
MATCH($A202,'Attendance Dump'!$B$2:$B$400,0),
MATCH(BD$2,'Attendance Dump'!$E$1:$AI$1,0)
),
INDEX('Active Hour''s Dump'!$D$3:$AH$337,
MATCH($C202,'Active Hour''s Dump'!$A$3:$A$337,0),
MATCH(BD$2,'Active Hour''s Dump'!$D$2:$AH$2,0)
))),"")</f>
        <v>753.19499999999994</v>
      </c>
      <c r="BE202" s="13" t="str">
        <f>_xlfn.IFNA(IF(BE$3="Productivity",
INDEX('Productivity Dump'!$E$4:$AJ$500,
MATCH($A202,'Productivity Dump'!$A$4:$A$500,0),
MATCH(BE$2,'Productivity Dump'!$E$3:$AJ$3,0)
),
IF(BE$3="Attendance",
INDEX('Attendance Dump'!$E$2:$AI$400,
MATCH($A202,'Attendance Dump'!$B$2:$B$400,0),
MATCH(BE$2,'Attendance Dump'!$E$1:$AI$1,0)
),
INDEX('Active Hour''s Dump'!$D$3:$AH$337,
MATCH($C202,'Active Hour''s Dump'!$A$3:$A$337,0),
MATCH(BE$2,'Active Hour''s Dump'!$D$2:$AH$2,0)
))),"")</f>
        <v>P</v>
      </c>
      <c r="BF202" s="54">
        <f>_xlfn.IFNA(IF(BF$3="Productivity",
INDEX('Productivity Dump'!$E$4:$AJ$500,
MATCH($A202,'Productivity Dump'!$A$4:$A$500,0),
MATCH(BF$2,'Productivity Dump'!$E$3:$AJ$3,0)
),
IF(BF$3="Attendance",
INDEX('Attendance Dump'!$E$2:$AI$400,
MATCH($A202,'Attendance Dump'!$B$2:$B$400,0),
MATCH(BF$2,'Attendance Dump'!$E$1:$AI$1,0)
),
INDEX('Active Hour''s Dump'!$D$3:$AH$337,
MATCH($C202,'Active Hour''s Dump'!$A$3:$A$337,0),
MATCH(BF$2,'Active Hour''s Dump'!$D$2:$AH$2,0)
))),"")</f>
        <v>8</v>
      </c>
      <c r="BG202" s="13">
        <f>_xlfn.IFNA(IF(BG$3="Productivity",
INDEX('Productivity Dump'!$E$4:$AJ$500,
MATCH($A202,'Productivity Dump'!$A$4:$A$500,0),
MATCH(BG$2,'Productivity Dump'!$E$3:$AJ$3,0)
),
IF(BG$3="Attendance",
INDEX('Attendance Dump'!$E$2:$AI$400,
MATCH($A202,'Attendance Dump'!$B$2:$B$400,0),
MATCH(BG$2,'Attendance Dump'!$E$1:$AI$1,0)
),
INDEX('Active Hour''s Dump'!$D$3:$AH$337,
MATCH($C202,'Active Hour''s Dump'!$A$3:$A$337,0),
MATCH(BG$2,'Active Hour''s Dump'!$D$2:$AH$2,0)
))),"")</f>
        <v>0</v>
      </c>
      <c r="BH202" s="13" t="str">
        <f>_xlfn.IFNA(IF(BH$3="Productivity",
INDEX('Productivity Dump'!$E$4:$AJ$500,
MATCH($A202,'Productivity Dump'!$A$4:$A$500,0),
MATCH(BH$2,'Productivity Dump'!$E$3:$AJ$3,0)
),
IF(BH$3="Attendance",
INDEX('Attendance Dump'!$E$2:$AI$400,
MATCH($A202,'Attendance Dump'!$B$2:$B$400,0),
MATCH(BH$2,'Attendance Dump'!$E$1:$AI$1,0)
),
INDEX('Active Hour''s Dump'!$D$3:$AH$337,
MATCH($C202,'Active Hour''s Dump'!$A$3:$A$337,0),
MATCH(BH$2,'Active Hour''s Dump'!$D$2:$AH$2,0)
))),"")</f>
        <v>WO</v>
      </c>
      <c r="BI202" s="54">
        <f>_xlfn.IFNA(IF(BI$3="Productivity",
INDEX('Productivity Dump'!$E$4:$AJ$500,
MATCH($A202,'Productivity Dump'!$A$4:$A$500,0),
MATCH(BI$2,'Productivity Dump'!$E$3:$AJ$3,0)
),
IF(BI$3="Attendance",
INDEX('Attendance Dump'!$E$2:$AI$400,
MATCH($A202,'Attendance Dump'!$B$2:$B$400,0),
MATCH(BI$2,'Attendance Dump'!$E$1:$AI$1,0)
),
INDEX('Active Hour''s Dump'!$D$3:$AH$337,
MATCH($C202,'Active Hour''s Dump'!$A$3:$A$337,0),
MATCH(BI$2,'Active Hour''s Dump'!$D$2:$AH$2,0)
))),"")</f>
        <v>0</v>
      </c>
      <c r="BJ202" s="13">
        <f>_xlfn.IFNA(IF(BJ$3="Productivity",
INDEX('Productivity Dump'!$E$4:$AJ$500,
MATCH($A202,'Productivity Dump'!$A$4:$A$500,0),
MATCH(BJ$2,'Productivity Dump'!$E$3:$AJ$3,0)
),
IF(BJ$3="Attendance",
INDEX('Attendance Dump'!$E$2:$AI$400,
MATCH($A202,'Attendance Dump'!$B$2:$B$400,0),
MATCH(BJ$2,'Attendance Dump'!$E$1:$AI$1,0)
),
INDEX('Active Hour''s Dump'!$D$3:$AH$337,
MATCH($C202,'Active Hour''s Dump'!$A$3:$A$337,0),
MATCH(BJ$2,'Active Hour''s Dump'!$D$2:$AH$2,0)
))),"")</f>
        <v>0</v>
      </c>
      <c r="BK202" s="13" t="str">
        <f>_xlfn.IFNA(IF(BK$3="Productivity",
INDEX('Productivity Dump'!$E$4:$AJ$500,
MATCH($A202,'Productivity Dump'!$A$4:$A$500,0),
MATCH(BK$2,'Productivity Dump'!$E$3:$AJ$3,0)
),
IF(BK$3="Attendance",
INDEX('Attendance Dump'!$E$2:$AI$400,
MATCH($A202,'Attendance Dump'!$B$2:$B$400,0),
MATCH(BK$2,'Attendance Dump'!$E$1:$AI$1,0)
),
INDEX('Active Hour''s Dump'!$D$3:$AH$337,
MATCH($C202,'Active Hour''s Dump'!$A$3:$A$337,0),
MATCH(BK$2,'Active Hour''s Dump'!$D$2:$AH$2,0)
))),"")</f>
        <v>PL</v>
      </c>
      <c r="BL202" s="54">
        <f>_xlfn.IFNA(IF(BL$3="Productivity",
INDEX('Productivity Dump'!$E$4:$AJ$500,
MATCH($A202,'Productivity Dump'!$A$4:$A$500,0),
MATCH(BL$2,'Productivity Dump'!$E$3:$AJ$3,0)
),
IF(BL$3="Attendance",
INDEX('Attendance Dump'!$E$2:$AI$400,
MATCH($A202,'Attendance Dump'!$B$2:$B$400,0),
MATCH(BL$2,'Attendance Dump'!$E$1:$AI$1,0)
),
INDEX('Active Hour''s Dump'!$D$3:$AH$337,
MATCH($C202,'Active Hour''s Dump'!$A$3:$A$337,0),
MATCH(BL$2,'Active Hour''s Dump'!$D$2:$AH$2,0)
))),"")</f>
        <v>0</v>
      </c>
      <c r="BM202" s="13">
        <f>_xlfn.IFNA(IF(BM$3="Productivity",
INDEX('Productivity Dump'!$E$4:$AJ$500,
MATCH($A202,'Productivity Dump'!$A$4:$A$500,0),
MATCH(BM$2,'Productivity Dump'!$E$3:$AJ$3,0)
),
IF(BM$3="Attendance",
INDEX('Attendance Dump'!$E$2:$AI$400,
MATCH($A202,'Attendance Dump'!$B$2:$B$400,0),
MATCH(BM$2,'Attendance Dump'!$E$1:$AI$1,0)
),
INDEX('Active Hour''s Dump'!$D$3:$AH$337,
MATCH($C202,'Active Hour''s Dump'!$A$3:$A$337,0),
MATCH(BM$2,'Active Hour''s Dump'!$D$2:$AH$2,0)
))),"")</f>
        <v>1107.2300000000005</v>
      </c>
      <c r="BN202" s="13" t="str">
        <f>_xlfn.IFNA(IF(BN$3="Productivity",
INDEX('Productivity Dump'!$E$4:$AJ$500,
MATCH($A202,'Productivity Dump'!$A$4:$A$500,0),
MATCH(BN$2,'Productivity Dump'!$E$3:$AJ$3,0)
),
IF(BN$3="Attendance",
INDEX('Attendance Dump'!$E$2:$AI$400,
MATCH($A202,'Attendance Dump'!$B$2:$B$400,0),
MATCH(BN$2,'Attendance Dump'!$E$1:$AI$1,0)
),
INDEX('Active Hour''s Dump'!$D$3:$AH$337,
MATCH($C202,'Active Hour''s Dump'!$A$3:$A$337,0),
MATCH(BN$2,'Active Hour''s Dump'!$D$2:$AH$2,0)
))),"")</f>
        <v>P</v>
      </c>
      <c r="BO202" s="54">
        <f>_xlfn.IFNA(IF(BO$3="Productivity",
INDEX('Productivity Dump'!$E$4:$AJ$500,
MATCH($A202,'Productivity Dump'!$A$4:$A$500,0),
MATCH(BO$2,'Productivity Dump'!$E$3:$AJ$3,0)
),
IF(BO$3="Attendance",
INDEX('Attendance Dump'!$E$2:$AI$400,
MATCH($A202,'Attendance Dump'!$B$2:$B$400,0),
MATCH(BO$2,'Attendance Dump'!$E$1:$AI$1,0)
),
INDEX('Active Hour''s Dump'!$D$3:$AH$337,
MATCH($C202,'Active Hour''s Dump'!$A$3:$A$337,0),
MATCH(BO$2,'Active Hour''s Dump'!$D$2:$AH$2,0)
))),"")</f>
        <v>10.3333333333333</v>
      </c>
      <c r="BP202" s="13">
        <f>_xlfn.IFNA(IF(BP$3="Productivity",
INDEX('Productivity Dump'!$E$4:$AJ$500,
MATCH($A202,'Productivity Dump'!$A$4:$A$500,0),
MATCH(BP$2,'Productivity Dump'!$E$3:$AJ$3,0)
),
IF(BP$3="Attendance",
INDEX('Attendance Dump'!$E$2:$AI$400,
MATCH($A202,'Attendance Dump'!$B$2:$B$400,0),
MATCH(BP$2,'Attendance Dump'!$E$1:$AI$1,0)
),
INDEX('Active Hour''s Dump'!$D$3:$AH$337,
MATCH($C202,'Active Hour''s Dump'!$A$3:$A$337,0),
MATCH(BP$2,'Active Hour''s Dump'!$D$2:$AH$2,0)
))),"")</f>
        <v>812.59899999999993</v>
      </c>
      <c r="BQ202" s="13" t="str">
        <f>_xlfn.IFNA(IF(BQ$3="Productivity",
INDEX('Productivity Dump'!$E$4:$AJ$500,
MATCH($A202,'Productivity Dump'!$A$4:$A$500,0),
MATCH(BQ$2,'Productivity Dump'!$E$3:$AJ$3,0)
),
IF(BQ$3="Attendance",
INDEX('Attendance Dump'!$E$2:$AI$400,
MATCH($A202,'Attendance Dump'!$B$2:$B$400,0),
MATCH(BQ$2,'Attendance Dump'!$E$1:$AI$1,0)
),
INDEX('Active Hour''s Dump'!$D$3:$AH$337,
MATCH($C202,'Active Hour''s Dump'!$A$3:$A$337,0),
MATCH(BQ$2,'Active Hour''s Dump'!$D$2:$AH$2,0)
))),"")</f>
        <v>PL-HL</v>
      </c>
      <c r="BR202" s="54">
        <f>_xlfn.IFNA(IF(BR$3="Productivity",
INDEX('Productivity Dump'!$E$4:$AJ$500,
MATCH($A202,'Productivity Dump'!$A$4:$A$500,0),
MATCH(BR$2,'Productivity Dump'!$E$3:$AJ$3,0)
),
IF(BR$3="Attendance",
INDEX('Attendance Dump'!$E$2:$AI$400,
MATCH($A202,'Attendance Dump'!$B$2:$B$400,0),
MATCH(BR$2,'Attendance Dump'!$E$1:$AI$1,0)
),
INDEX('Active Hour''s Dump'!$D$3:$AH$337,
MATCH($C202,'Active Hour''s Dump'!$A$3:$A$337,0),
MATCH(BR$2,'Active Hour''s Dump'!$D$2:$AH$2,0)
))),"")</f>
        <v>8.1666666666666696</v>
      </c>
      <c r="BS202" s="13">
        <f>_xlfn.IFNA(IF(BS$3="Productivity",
INDEX('Productivity Dump'!$E$4:$AJ$500,
MATCH($A202,'Productivity Dump'!$A$4:$A$500,0),
MATCH(BS$2,'Productivity Dump'!$E$3:$AJ$3,0)
),
IF(BS$3="Attendance",
INDEX('Attendance Dump'!$E$2:$AI$400,
MATCH($A202,'Attendance Dump'!$B$2:$B$400,0),
MATCH(BS$2,'Attendance Dump'!$E$1:$AI$1,0)
),
INDEX('Active Hour''s Dump'!$D$3:$AH$337,
MATCH($C202,'Active Hour''s Dump'!$A$3:$A$337,0),
MATCH(BS$2,'Active Hour''s Dump'!$D$2:$AH$2,0)
))),"")</f>
        <v>1085.4390000000001</v>
      </c>
      <c r="BT202" s="13" t="str">
        <f>_xlfn.IFNA(IF(BT$3="Productivity",
INDEX('Productivity Dump'!$E$4:$AJ$500,
MATCH($A202,'Productivity Dump'!$A$4:$A$500,0),
MATCH(BT$2,'Productivity Dump'!$E$3:$AJ$3,0)
),
IF(BT$3="Attendance",
INDEX('Attendance Dump'!$E$2:$AI$400,
MATCH($A202,'Attendance Dump'!$B$2:$B$400,0),
MATCH(BT$2,'Attendance Dump'!$E$1:$AI$1,0)
),
INDEX('Active Hour''s Dump'!$D$3:$AH$337,
MATCH($C202,'Active Hour''s Dump'!$A$3:$A$337,0),
MATCH(BT$2,'Active Hour''s Dump'!$D$2:$AH$2,0)
))),"")</f>
        <v>H(P)</v>
      </c>
      <c r="BU202" s="54">
        <f>_xlfn.IFNA(IF(BU$3="Productivity",
INDEX('Productivity Dump'!$E$4:$AJ$500,
MATCH($A202,'Productivity Dump'!$A$4:$A$500,0),
MATCH(BU$2,'Productivity Dump'!$E$3:$AJ$3,0)
),
IF(BU$3="Attendance",
INDEX('Attendance Dump'!$E$2:$AI$400,
MATCH($A202,'Attendance Dump'!$B$2:$B$400,0),
MATCH(BU$2,'Attendance Dump'!$E$1:$AI$1,0)
),
INDEX('Active Hour''s Dump'!$D$3:$AH$337,
MATCH($C202,'Active Hour''s Dump'!$A$3:$A$337,0),
MATCH(BU$2,'Active Hour''s Dump'!$D$2:$AH$2,0)
))),"")</f>
        <v>9.75</v>
      </c>
      <c r="BV202" s="13">
        <f>_xlfn.IFNA(IF(BV$3="Productivity",
INDEX('Productivity Dump'!$E$4:$AJ$500,
MATCH($A202,'Productivity Dump'!$A$4:$A$500,0),
MATCH(BV$2,'Productivity Dump'!$E$3:$AJ$3,0)
),
IF(BV$3="Attendance",
INDEX('Attendance Dump'!$E$2:$AI$400,
MATCH($A202,'Attendance Dump'!$B$2:$B$400,0),
MATCH(BV$2,'Attendance Dump'!$E$1:$AI$1,0)
),
INDEX('Active Hour''s Dump'!$D$3:$AH$337,
MATCH($C202,'Active Hour''s Dump'!$A$3:$A$337,0),
MATCH(BV$2,'Active Hour''s Dump'!$D$2:$AH$2,0)
))),"")</f>
        <v>1062.3999999999999</v>
      </c>
      <c r="BW202" s="13" t="str">
        <f>_xlfn.IFNA(IF(BW$3="Productivity",
INDEX('Productivity Dump'!$E$4:$AJ$500,
MATCH($A202,'Productivity Dump'!$A$4:$A$500,0),
MATCH(BW$2,'Productivity Dump'!$E$3:$AJ$3,0)
),
IF(BW$3="Attendance",
INDEX('Attendance Dump'!$E$2:$AI$400,
MATCH($A202,'Attendance Dump'!$B$2:$B$400,0),
MATCH(BW$2,'Attendance Dump'!$E$1:$AI$1,0)
),
INDEX('Active Hour''s Dump'!$D$3:$AH$337,
MATCH($C202,'Active Hour''s Dump'!$A$3:$A$337,0),
MATCH(BW$2,'Active Hour''s Dump'!$D$2:$AH$2,0)
))),"")</f>
        <v>P</v>
      </c>
      <c r="BX202" s="54">
        <f>_xlfn.IFNA(IF(BX$3="Productivity",
INDEX('Productivity Dump'!$E$4:$AJ$500,
MATCH($A202,'Productivity Dump'!$A$4:$A$500,0),
MATCH(BX$2,'Productivity Dump'!$E$3:$AJ$3,0)
),
IF(BX$3="Attendance",
INDEX('Attendance Dump'!$E$2:$AI$400,
MATCH($A202,'Attendance Dump'!$B$2:$B$400,0),
MATCH(BX$2,'Attendance Dump'!$E$1:$AI$1,0)
),
INDEX('Active Hour''s Dump'!$D$3:$AH$337,
MATCH($C202,'Active Hour''s Dump'!$A$3:$A$337,0),
MATCH(BX$2,'Active Hour''s Dump'!$D$2:$AH$2,0)
))),"")</f>
        <v>9.3333333333333304</v>
      </c>
      <c r="BY202" s="13">
        <f>_xlfn.IFNA(IF(BY$3="Productivity",
INDEX('Productivity Dump'!$E$4:$AJ$500,
MATCH($A202,'Productivity Dump'!$A$4:$A$500,0),
MATCH(BY$2,'Productivity Dump'!$E$3:$AJ$3,0)
),
IF(BY$3="Attendance",
INDEX('Attendance Dump'!$E$2:$AI$400,
MATCH($A202,'Attendance Dump'!$B$2:$B$400,0),
MATCH(BY$2,'Attendance Dump'!$E$1:$AI$1,0)
),
INDEX('Active Hour''s Dump'!$D$3:$AH$337,
MATCH($C202,'Active Hour''s Dump'!$A$3:$A$337,0),
MATCH(BY$2,'Active Hour''s Dump'!$D$2:$AH$2,0)
))),"")</f>
        <v>283.32099999999997</v>
      </c>
      <c r="BZ202" s="13" t="str">
        <f>_xlfn.IFNA(IF(BZ$3="Productivity",
INDEX('Productivity Dump'!$E$4:$AJ$500,
MATCH($A202,'Productivity Dump'!$A$4:$A$500,0),
MATCH(BZ$2,'Productivity Dump'!$E$3:$AJ$3,0)
),
IF(BZ$3="Attendance",
INDEX('Attendance Dump'!$E$2:$AI$400,
MATCH($A202,'Attendance Dump'!$B$2:$B$400,0),
MATCH(BZ$2,'Attendance Dump'!$E$1:$AI$1,0)
),
INDEX('Active Hour''s Dump'!$D$3:$AH$337,
MATCH($C202,'Active Hour''s Dump'!$A$3:$A$337,0),
MATCH(BZ$2,'Active Hour''s Dump'!$D$2:$AH$2,0)
))),"")</f>
        <v>P</v>
      </c>
      <c r="CA202" s="54">
        <f>_xlfn.IFNA(IF(CA$3="Productivity",
INDEX('Productivity Dump'!$E$4:$AJ$500,
MATCH($A202,'Productivity Dump'!$A$4:$A$500,0),
MATCH(CA$2,'Productivity Dump'!$E$3:$AJ$3,0)
),
IF(CA$3="Attendance",
INDEX('Attendance Dump'!$E$2:$AI$400,
MATCH($A202,'Attendance Dump'!$B$2:$B$400,0),
MATCH(CA$2,'Attendance Dump'!$E$1:$AI$1,0)
),
INDEX('Active Hour''s Dump'!$D$3:$AH$337,
MATCH($C202,'Active Hour''s Dump'!$A$3:$A$337,0),
MATCH(CA$2,'Active Hour''s Dump'!$D$2:$AH$2,0)
))),"")</f>
        <v>3.75</v>
      </c>
      <c r="CB202" s="13">
        <f>_xlfn.IFNA(IF(CB$3="Productivity",
INDEX('Productivity Dump'!$E$4:$AJ$500,
MATCH($A202,'Productivity Dump'!$A$4:$A$500,0),
MATCH(CB$2,'Productivity Dump'!$E$3:$AJ$3,0)
),
IF(CB$3="Attendance",
INDEX('Attendance Dump'!$E$2:$AI$400,
MATCH($A202,'Attendance Dump'!$B$2:$B$400,0),
MATCH(CB$2,'Attendance Dump'!$E$1:$AI$1,0)
),
INDEX('Active Hour''s Dump'!$D$3:$AH$337,
MATCH($C202,'Active Hour''s Dump'!$A$3:$A$337,0),
MATCH(CB$2,'Active Hour''s Dump'!$D$2:$AH$2,0)
))),"")</f>
        <v>0</v>
      </c>
      <c r="CC202" s="13" t="str">
        <f>_xlfn.IFNA(IF(CC$3="Productivity",
INDEX('Productivity Dump'!$E$4:$AJ$500,
MATCH($A202,'Productivity Dump'!$A$4:$A$500,0),
MATCH(CC$2,'Productivity Dump'!$E$3:$AJ$3,0)
),
IF(CC$3="Attendance",
INDEX('Attendance Dump'!$E$2:$AI$400,
MATCH($A202,'Attendance Dump'!$B$2:$B$400,0),
MATCH(CC$2,'Attendance Dump'!$E$1:$AI$1,0)
),
INDEX('Active Hour''s Dump'!$D$3:$AH$337,
MATCH($C202,'Active Hour''s Dump'!$A$3:$A$337,0),
MATCH(CC$2,'Active Hour''s Dump'!$D$2:$AH$2,0)
))),"")</f>
        <v>WO</v>
      </c>
      <c r="CD202" s="54">
        <f>_xlfn.IFNA(IF(CD$3="Productivity",
INDEX('Productivity Dump'!$E$4:$AJ$500,
MATCH($A202,'Productivity Dump'!$A$4:$A$500,0),
MATCH(CD$2,'Productivity Dump'!$E$3:$AJ$3,0)
),
IF(CD$3="Attendance",
INDEX('Attendance Dump'!$E$2:$AI$400,
MATCH($A202,'Attendance Dump'!$B$2:$B$400,0),
MATCH(CD$2,'Attendance Dump'!$E$1:$AI$1,0)
),
INDEX('Active Hour''s Dump'!$D$3:$AH$337,
MATCH($C202,'Active Hour''s Dump'!$A$3:$A$337,0),
MATCH(CD$2,'Active Hour''s Dump'!$D$2:$AH$2,0)
))),"")</f>
        <v>0</v>
      </c>
      <c r="CE202" s="13">
        <f>_xlfn.IFNA(IF(CE$3="Productivity",
INDEX('Productivity Dump'!$E$4:$AJ$500,
MATCH($A202,'Productivity Dump'!$A$4:$A$500,0),
MATCH(CE$2,'Productivity Dump'!$E$3:$AJ$3,0)
),
IF(CE$3="Attendance",
INDEX('Attendance Dump'!$E$2:$AI$400,
MATCH($A202,'Attendance Dump'!$B$2:$B$400,0),
MATCH(CE$2,'Attendance Dump'!$E$1:$AI$1,0)
),
INDEX('Active Hour''s Dump'!$D$3:$AH$337,
MATCH($C202,'Active Hour''s Dump'!$A$3:$A$337,0),
MATCH(CE$2,'Active Hour''s Dump'!$D$2:$AH$2,0)
))),"")</f>
        <v>580.68699999999978</v>
      </c>
      <c r="CF202" s="13" t="str">
        <f>_xlfn.IFNA(IF(CF$3="Productivity",
INDEX('Productivity Dump'!$E$4:$AJ$500,
MATCH($A202,'Productivity Dump'!$A$4:$A$500,0),
MATCH(CF$2,'Productivity Dump'!$E$3:$AJ$3,0)
),
IF(CF$3="Attendance",
INDEX('Attendance Dump'!$E$2:$AI$400,
MATCH($A202,'Attendance Dump'!$B$2:$B$400,0),
MATCH(CF$2,'Attendance Dump'!$E$1:$AI$1,0)
),
INDEX('Active Hour''s Dump'!$D$3:$AH$337,
MATCH($C202,'Active Hour''s Dump'!$A$3:$A$337,0),
MATCH(CF$2,'Active Hour''s Dump'!$D$2:$AH$2,0)
))),"")</f>
        <v>P</v>
      </c>
      <c r="CG202" s="54">
        <f>_xlfn.IFNA(IF(CG$3="Productivity",
INDEX('Productivity Dump'!$E$4:$AJ$500,
MATCH($A202,'Productivity Dump'!$A$4:$A$500,0),
MATCH(CG$2,'Productivity Dump'!$E$3:$AJ$3,0)
),
IF(CG$3="Attendance",
INDEX('Attendance Dump'!$E$2:$AI$400,
MATCH($A202,'Attendance Dump'!$B$2:$B$400,0),
MATCH(CG$2,'Attendance Dump'!$E$1:$AI$1,0)
),
INDEX('Active Hour''s Dump'!$D$3:$AH$337,
MATCH($C202,'Active Hour''s Dump'!$A$3:$A$337,0),
MATCH(CG$2,'Active Hour''s Dump'!$D$2:$AH$2,0)
))),"")</f>
        <v>5.4166666666666696</v>
      </c>
      <c r="CH202" s="13">
        <f>_xlfn.IFNA(IF(CH$3="Productivity",
INDEX('Productivity Dump'!$E$4:$AJ$500,
MATCH($A202,'Productivity Dump'!$A$4:$A$500,0),
MATCH(CH$2,'Productivity Dump'!$E$3:$AJ$3,0)
),
IF(CH$3="Attendance",
INDEX('Attendance Dump'!$E$2:$AI$400,
MATCH($A202,'Attendance Dump'!$B$2:$B$400,0),
MATCH(CH$2,'Attendance Dump'!$E$1:$AI$1,0)
),
INDEX('Active Hour''s Dump'!$D$3:$AH$337,
MATCH($C202,'Active Hour''s Dump'!$A$3:$A$337,0),
MATCH(CH$2,'Active Hour''s Dump'!$D$2:$AH$2,0)
))),"")</f>
        <v>925.94899999999961</v>
      </c>
      <c r="CI202" s="13" t="str">
        <f>_xlfn.IFNA(IF(CI$3="Productivity",
INDEX('Productivity Dump'!$E$4:$AJ$500,
MATCH($A202,'Productivity Dump'!$A$4:$A$500,0),
MATCH(CI$2,'Productivity Dump'!$E$3:$AJ$3,0)
),
IF(CI$3="Attendance",
INDEX('Attendance Dump'!$E$2:$AI$400,
MATCH($A202,'Attendance Dump'!$B$2:$B$400,0),
MATCH(CI$2,'Attendance Dump'!$E$1:$AI$1,0)
),
INDEX('Active Hour''s Dump'!$D$3:$AH$337,
MATCH($C202,'Active Hour''s Dump'!$A$3:$A$337,0),
MATCH(CI$2,'Active Hour''s Dump'!$D$2:$AH$2,0)
))),"")</f>
        <v>P</v>
      </c>
      <c r="CJ202" s="54">
        <f>_xlfn.IFNA(IF(CJ$3="Productivity",
INDEX('Productivity Dump'!$E$4:$AJ$500,
MATCH($A202,'Productivity Dump'!$A$4:$A$500,0),
MATCH(CJ$2,'Productivity Dump'!$E$3:$AJ$3,0)
),
IF(CJ$3="Attendance",
INDEX('Attendance Dump'!$E$2:$AI$400,
MATCH($A202,'Attendance Dump'!$B$2:$B$400,0),
MATCH(CJ$2,'Attendance Dump'!$E$1:$AI$1,0)
),
INDEX('Active Hour''s Dump'!$D$3:$AH$337,
MATCH($C202,'Active Hour''s Dump'!$A$3:$A$337,0),
MATCH(CJ$2,'Active Hour''s Dump'!$D$2:$AH$2,0)
))),"")</f>
        <v>8.25</v>
      </c>
      <c r="CK202" s="13">
        <f>_xlfn.IFNA(IF(CK$3="Productivity",
INDEX('Productivity Dump'!$E$4:$AJ$500,
MATCH($A202,'Productivity Dump'!$A$4:$A$500,0),
MATCH(CK$2,'Productivity Dump'!$E$3:$AJ$3,0)
),
IF(CK$3="Attendance",
INDEX('Attendance Dump'!$E$2:$AI$400,
MATCH($A202,'Attendance Dump'!$B$2:$B$400,0),
MATCH(CK$2,'Attendance Dump'!$E$1:$AI$1,0)
),
INDEX('Active Hour''s Dump'!$D$3:$AH$337,
MATCH($C202,'Active Hour''s Dump'!$A$3:$A$337,0),
MATCH(CK$2,'Active Hour''s Dump'!$D$2:$AH$2,0)
))),"")</f>
        <v>779.44600000000003</v>
      </c>
      <c r="CL202" s="13" t="str">
        <f>_xlfn.IFNA(IF(CL$3="Productivity",
INDEX('Productivity Dump'!$E$4:$AJ$500,
MATCH($A202,'Productivity Dump'!$A$4:$A$500,0),
MATCH(CL$2,'Productivity Dump'!$E$3:$AJ$3,0)
),
IF(CL$3="Attendance",
INDEX('Attendance Dump'!$E$2:$AI$400,
MATCH($A202,'Attendance Dump'!$B$2:$B$400,0),
MATCH(CL$2,'Attendance Dump'!$E$1:$AI$1,0)
),
INDEX('Active Hour''s Dump'!$D$3:$AH$337,
MATCH($C202,'Active Hour''s Dump'!$A$3:$A$337,0),
MATCH(CL$2,'Active Hour''s Dump'!$D$2:$AH$2,0)
))),"")</f>
        <v>PL-HL</v>
      </c>
      <c r="CM202" s="54">
        <f>_xlfn.IFNA(IF(CM$3="Productivity",
INDEX('Productivity Dump'!$E$4:$AJ$500,
MATCH($A202,'Productivity Dump'!$A$4:$A$500,0),
MATCH(CM$2,'Productivity Dump'!$E$3:$AJ$3,0)
),
IF(CM$3="Attendance",
INDEX('Attendance Dump'!$E$2:$AI$400,
MATCH($A202,'Attendance Dump'!$B$2:$B$400,0),
MATCH(CM$2,'Attendance Dump'!$E$1:$AI$1,0)
),
INDEX('Active Hour''s Dump'!$D$3:$AH$337,
MATCH($C202,'Active Hour''s Dump'!$A$3:$A$337,0),
MATCH(CM$2,'Active Hour''s Dump'!$D$2:$AH$2,0)
))),"")</f>
        <v>8.3333333333333304</v>
      </c>
      <c r="CN202" s="13">
        <f>_xlfn.IFNA(IF(CN$3="Productivity",
INDEX('Productivity Dump'!$E$4:$AJ$500,
MATCH($A202,'Productivity Dump'!$A$4:$A$500,0),
MATCH(CN$2,'Productivity Dump'!$E$3:$AJ$3,0)
),
IF(CN$3="Attendance",
INDEX('Attendance Dump'!$E$2:$AI$400,
MATCH($A202,'Attendance Dump'!$B$2:$B$400,0),
MATCH(CN$2,'Attendance Dump'!$E$1:$AI$1,0)
),
INDEX('Active Hour''s Dump'!$D$3:$AH$337,
MATCH($C202,'Active Hour''s Dump'!$A$3:$A$337,0),
MATCH(CN$2,'Active Hour''s Dump'!$D$2:$AH$2,0)
))),"")</f>
        <v>0</v>
      </c>
      <c r="CO202" s="13">
        <f>_xlfn.IFNA(IF(CO$3="Productivity",
INDEX('Productivity Dump'!$E$4:$AJ$500,
MATCH($A202,'Productivity Dump'!$A$4:$A$500,0),
MATCH(CO$2,'Productivity Dump'!$E$3:$AJ$3,0)
),
IF(CO$3="Attendance",
INDEX('Attendance Dump'!$E$2:$AI$400,
MATCH($A202,'Attendance Dump'!$B$2:$B$400,0),
MATCH(CO$2,'Attendance Dump'!$E$1:$AI$1,0)
),
INDEX('Active Hour''s Dump'!$D$3:$AH$337,
MATCH($C202,'Active Hour''s Dump'!$A$3:$A$337,0),
MATCH(CO$2,'Active Hour''s Dump'!$D$2:$AH$2,0)
))),"")</f>
        <v>0</v>
      </c>
      <c r="CP202" s="54">
        <f>_xlfn.IFNA(IF(CP$3="Productivity",
INDEX('Productivity Dump'!$E$4:$AJ$500,
MATCH($A202,'Productivity Dump'!$A$4:$A$500,0),
MATCH(CP$2,'Productivity Dump'!$E$3:$AJ$3,0)
),
IF(CP$3="Attendance",
INDEX('Attendance Dump'!$E$2:$AI$400,
MATCH($A202,'Attendance Dump'!$B$2:$B$400,0),
MATCH(CP$2,'Attendance Dump'!$E$1:$AI$1,0)
),
INDEX('Active Hour''s Dump'!$D$3:$AH$337,
MATCH($C202,'Active Hour''s Dump'!$A$3:$A$337,0),
MATCH(CP$2,'Active Hour''s Dump'!$D$2:$AH$2,0)
))),"")</f>
        <v>0</v>
      </c>
      <c r="CQ202" s="13">
        <f>_xlfn.IFNA(IF(CQ$3="Productivity",
INDEX('Productivity Dump'!$E$4:$AJ$500,
MATCH($A202,'Productivity Dump'!$A$4:$A$500,0),
MATCH(CQ$2,'Productivity Dump'!$E$3:$AJ$3,0)
),
IF(CQ$3="Attendance",
INDEX('Attendance Dump'!$E$2:$AI$400,
MATCH($A202,'Attendance Dump'!$B$2:$B$400,0),
MATCH(CQ$2,'Attendance Dump'!$E$1:$AI$1,0)
),
INDEX('Active Hour''s Dump'!$D$3:$AH$337,
MATCH($C202,'Active Hour''s Dump'!$A$3:$A$337,0),
MATCH(CQ$2,'Active Hour''s Dump'!$D$2:$AH$2,0)
))),"")</f>
        <v>0</v>
      </c>
      <c r="CR202" s="13">
        <f>_xlfn.IFNA(IF(CR$3="Productivity",
INDEX('Productivity Dump'!$E$4:$AJ$500,
MATCH($A202,'Productivity Dump'!$A$4:$A$500,0),
MATCH(CR$2,'Productivity Dump'!$E$3:$AJ$3,0)
),
IF(CR$3="Attendance",
INDEX('Attendance Dump'!$E$2:$AI$400,
MATCH($A202,'Attendance Dump'!$B$2:$B$400,0),
MATCH(CR$2,'Attendance Dump'!$E$1:$AI$1,0)
),
INDEX('Active Hour''s Dump'!$D$3:$AH$337,
MATCH($C202,'Active Hour''s Dump'!$A$3:$A$337,0),
MATCH(CR$2,'Active Hour''s Dump'!$D$2:$AH$2,0)
))),"")</f>
        <v>0</v>
      </c>
      <c r="CS202" s="54">
        <f>_xlfn.IFNA(IF(CS$3="Productivity",
INDEX('Productivity Dump'!$E$4:$AJ$500,
MATCH($A202,'Productivity Dump'!$A$4:$A$500,0),
MATCH(CS$2,'Productivity Dump'!$E$3:$AJ$3,0)
),
IF(CS$3="Attendance",
INDEX('Attendance Dump'!$E$2:$AI$400,
MATCH($A202,'Attendance Dump'!$B$2:$B$400,0),
MATCH(CS$2,'Attendance Dump'!$E$1:$AI$1,0)
),
INDEX('Active Hour''s Dump'!$D$3:$AH$337,
MATCH($C202,'Active Hour''s Dump'!$A$3:$A$337,0),
MATCH(CS$2,'Active Hour''s Dump'!$D$2:$AH$2,0)
))),"")</f>
        <v>0</v>
      </c>
      <c r="CT202" s="13">
        <f>_xlfn.IFNA(IF(CT$3="Productivity",
INDEX('Productivity Dump'!$E$4:$AJ$500,
MATCH($A202,'Productivity Dump'!$A$4:$A$500,0),
MATCH(CT$2,'Productivity Dump'!$E$3:$AJ$3,0)
),
IF(CT$3="Attendance",
INDEX('Attendance Dump'!$E$2:$AI$400,
MATCH($A202,'Attendance Dump'!$B$2:$B$400,0),
MATCH(CT$2,'Attendance Dump'!$E$1:$AI$1,0)
),
INDEX('Active Hour''s Dump'!$D$3:$AH$337,
MATCH($C202,'Active Hour''s Dump'!$A$3:$A$337,0),
MATCH(CT$2,'Active Hour''s Dump'!$D$2:$AH$2,0)
))),"")</f>
        <v>0</v>
      </c>
      <c r="CU202" s="13">
        <f>_xlfn.IFNA(IF(CU$3="Productivity",
INDEX('Productivity Dump'!$E$4:$AJ$500,
MATCH($A202,'Productivity Dump'!$A$4:$A$500,0),
MATCH(CU$2,'Productivity Dump'!$E$3:$AJ$3,0)
),
IF(CU$3="Attendance",
INDEX('Attendance Dump'!$E$2:$AI$400,
MATCH($A202,'Attendance Dump'!$B$2:$B$400,0),
MATCH(CU$2,'Attendance Dump'!$E$1:$AI$1,0)
),
INDEX('Active Hour''s Dump'!$D$3:$AH$337,
MATCH($C202,'Active Hour''s Dump'!$A$3:$A$337,0),
MATCH(CU$2,'Active Hour''s Dump'!$D$2:$AH$2,0)
))),"")</f>
        <v>0</v>
      </c>
      <c r="CV202" s="54">
        <f>_xlfn.IFNA(IF(CV$3="Productivity",
INDEX('Productivity Dump'!$E$4:$AJ$500,
MATCH($A202,'Productivity Dump'!$A$4:$A$500,0),
MATCH(CV$2,'Productivity Dump'!$E$3:$AJ$3,0)
),
IF(CV$3="Attendance",
INDEX('Attendance Dump'!$E$2:$AI$400,
MATCH($A202,'Attendance Dump'!$B$2:$B$400,0),
MATCH(CV$2,'Attendance Dump'!$E$1:$AI$1,0)
),
INDEX('Active Hour''s Dump'!$D$3:$AH$337,
MATCH($C202,'Active Hour''s Dump'!$A$3:$A$337,0),
MATCH(CV$2,'Active Hour''s Dump'!$D$2:$AH$2,0)
))),"")</f>
        <v>0</v>
      </c>
      <c r="CW202" s="13"/>
      <c r="CX202" s="13"/>
      <c r="CY202" s="54"/>
      <c r="DA202" s="57">
        <f t="shared" si="81"/>
        <v>200.3333333333332</v>
      </c>
      <c r="DB202" s="35">
        <f t="shared" si="82"/>
        <v>21248.242999999995</v>
      </c>
      <c r="DC202" s="35">
        <f t="shared" si="77"/>
        <v>0</v>
      </c>
      <c r="DD202" s="35">
        <f t="shared" ca="1" si="80"/>
        <v>0</v>
      </c>
      <c r="DF202" s="32" cm="1">
        <f t="array" ref="DF202">SUMPRODUCT(
    (MOD(COLUMN(H202:CV202) - COLUMN(H202), 3) = 0) *
    (H202:CV202 = 0) *
    (I202:CW202 = "P") *
    (COUNTIF(UKHoliday, H$2:CV$2) = 0)
)</f>
        <v>0</v>
      </c>
      <c r="DG202" s="33" cm="1">
        <f t="array" ref="DG202">SUMPRODUCT(
  (MOD(COLUMN(H202:CV202) - COLUMN(H202), 3) = 0) *
  (H202:CV202 &gt; 0) *
  (H202:CV202 &lt; 0.5 * IF(((WEEKDAY(H$2:CV$2, 2) = 1) + (WEEKDAY(H$2:CV$2, 2) = 6)), G202, F202)) *
  (I202:CW202 = "P") *
  (COUNTIF(UKHoliday, H$2:CV$2) = 0)
)</f>
        <v>0</v>
      </c>
      <c r="DH202" s="33" cm="1">
        <f t="array" ref="DH202">SUMPRODUCT(
  (MOD(COLUMN(H202:CV202) - COLUMN(H202), 3) = 0) *
  (H202:CV202 &gt; 0.5 * IF(((WEEKDAY(H$2:CV$2, 2) = 1) + (WEEKDAY(H$2:CV$2, 2) = 6)), $G202, $F202)) *
  (H202:CV202 &lt; 0.8 * IF(((WEEKDAY(H$2:CV$2, 2) = 1) + (WEEKDAY(H$2:CV$2, 2) = 6)), $G202, $F202)) *
  (I202:CW202 = "P") *
  (COUNTIF(UKHoliday, H$2:CV$2) = 0)
)</f>
        <v>1</v>
      </c>
      <c r="DI202" s="33" cm="1">
        <f t="array" ref="DI202">SUMPRODUCT(
  (MOD(COLUMN(H202:CV202) - COLUMN(H202), 3) = 0) *
  (H202:CV202 &gt; 0.8 * IF(((WEEKDAY(H$2:CV$2, 2) = 1) + (WEEKDAY(H$2:CV$2, 2) = 6)), $G202, $F202)) *
  (H202:CV202 &lt; 1 * IF(((WEEKDAY(H$2:CV$2, 2) = 1) + (WEEKDAY(H$2:CV$2, 2) = 6)), $G202, $F202)) *
  (I202:CW202 = "P") *
  (COUNTIF(UKHoliday, H$2:CV$2) = 0)
)</f>
        <v>1</v>
      </c>
    </row>
    <row r="203" spans="1:113" x14ac:dyDescent="0.3">
      <c r="A203" s="41" t="s">
        <v>515</v>
      </c>
      <c r="B203" s="41" t="s">
        <v>514</v>
      </c>
      <c r="C203" s="9" t="s">
        <v>817</v>
      </c>
      <c r="D203" s="62" t="s">
        <v>555</v>
      </c>
      <c r="E203" s="35">
        <v>19800</v>
      </c>
      <c r="F203" s="35">
        <f t="shared" si="78"/>
        <v>990</v>
      </c>
      <c r="G203" s="35">
        <f t="shared" si="79"/>
        <v>495</v>
      </c>
      <c r="H203" s="13">
        <f>_xlfn.IFNA(IF(H$3="Productivity",
INDEX('Productivity Dump'!$E$4:$AJ$500,
MATCH($A203,'Productivity Dump'!$A$4:$A$500,0),
MATCH(H$2,'Productivity Dump'!$E$3:$AJ$3,0)
),
IF(H$3="Attendance",
INDEX('Attendance Dump'!$E$2:$AI$400,
MATCH($A203,'Attendance Dump'!$B$2:$B$400,0),
MATCH(H$2,'Attendance Dump'!$E$1:$AI$1,0)
),
INDEX('Active Hour''s Dump'!$D$3:$AH$337,
MATCH($C203,'Active Hour''s Dump'!$A$3:$A$337,0),
MATCH(H$2,'Active Hour''s Dump'!$D$2:$AH$2,0)
))),"")</f>
        <v>1026.9389999999999</v>
      </c>
      <c r="I203" s="13" t="str">
        <f>_xlfn.IFNA(IF(I$3="Productivity",
INDEX('Productivity Dump'!$E$4:$AJ$500,
MATCH($A203,'Productivity Dump'!$A$4:$A$500,0),
MATCH(I$2,'Productivity Dump'!$E$3:$AJ$3,0)
),
IF(I$3="Attendance",
INDEX('Attendance Dump'!$E$2:$AI$400,
MATCH($A203,'Attendance Dump'!$B$2:$B$400,0),
MATCH(I$2,'Attendance Dump'!$E$1:$AI$1,0)
),
INDEX('Active Hour''s Dump'!$D$3:$AH$337,
MATCH($C203,'Active Hour''s Dump'!$A$3:$A$337,0),
MATCH(I$2,'Active Hour''s Dump'!$D$2:$AH$2,0)
))),"")</f>
        <v>P</v>
      </c>
      <c r="J203" s="54">
        <f>_xlfn.IFNA(IF(J$3="Productivity",
INDEX('Productivity Dump'!$E$4:$AJ$500,
MATCH($A203,'Productivity Dump'!$A$4:$A$500,0),
MATCH(J$2,'Productivity Dump'!$E$3:$AJ$3,0)
),
IF(J$3="Attendance",
INDEX('Attendance Dump'!$E$2:$AI$400,
MATCH($A203,'Attendance Dump'!$B$2:$B$400,0),
MATCH(J$2,'Attendance Dump'!$E$1:$AI$1,0)
),
INDEX('Active Hour''s Dump'!$D$3:$AH$337,
MATCH($C203,'Active Hour''s Dump'!$A$3:$A$337,0),
MATCH(J$2,'Active Hour''s Dump'!$D$2:$AH$2,0)
))),"")</f>
        <v>9.9166666666666696</v>
      </c>
      <c r="K203" s="13">
        <f>_xlfn.IFNA(IF(K$3="Productivity",
INDEX('Productivity Dump'!$E$4:$AJ$500,
MATCH($A203,'Productivity Dump'!$A$4:$A$500,0),
MATCH(K$2,'Productivity Dump'!$E$3:$AJ$3,0)
),
IF(K$3="Attendance",
INDEX('Attendance Dump'!$E$2:$AI$400,
MATCH($A203,'Attendance Dump'!$B$2:$B$400,0),
MATCH(K$2,'Attendance Dump'!$E$1:$AI$1,0)
),
INDEX('Active Hour''s Dump'!$D$3:$AH$337,
MATCH($C203,'Active Hour''s Dump'!$A$3:$A$337,0),
MATCH(K$2,'Active Hour''s Dump'!$D$2:$AH$2,0)
))),"")</f>
        <v>999.64300000000003</v>
      </c>
      <c r="L203" s="13" t="str">
        <f>_xlfn.IFNA(IF(L$3="Productivity",
INDEX('Productivity Dump'!$E$4:$AJ$500,
MATCH($A203,'Productivity Dump'!$A$4:$A$500,0),
MATCH(L$2,'Productivity Dump'!$E$3:$AJ$3,0)
),
IF(L$3="Attendance",
INDEX('Attendance Dump'!$E$2:$AI$400,
MATCH($A203,'Attendance Dump'!$B$2:$B$400,0),
MATCH(L$2,'Attendance Dump'!$E$1:$AI$1,0)
),
INDEX('Active Hour''s Dump'!$D$3:$AH$337,
MATCH($C203,'Active Hour''s Dump'!$A$3:$A$337,0),
MATCH(L$2,'Active Hour''s Dump'!$D$2:$AH$2,0)
))),"")</f>
        <v>P</v>
      </c>
      <c r="M203" s="54">
        <f>_xlfn.IFNA(IF(M$3="Productivity",
INDEX('Productivity Dump'!$E$4:$AJ$500,
MATCH($A203,'Productivity Dump'!$A$4:$A$500,0),
MATCH(M$2,'Productivity Dump'!$E$3:$AJ$3,0)
),
IF(M$3="Attendance",
INDEX('Attendance Dump'!$E$2:$AI$400,
MATCH($A203,'Attendance Dump'!$B$2:$B$400,0),
MATCH(M$2,'Attendance Dump'!$E$1:$AI$1,0)
),
INDEX('Active Hour''s Dump'!$D$3:$AH$337,
MATCH($C203,'Active Hour''s Dump'!$A$3:$A$337,0),
MATCH(M$2,'Active Hour''s Dump'!$D$2:$AH$2,0)
))),"")</f>
        <v>10.25</v>
      </c>
      <c r="N203" s="13">
        <f>_xlfn.IFNA(IF(N$3="Productivity",
INDEX('Productivity Dump'!$E$4:$AJ$500,
MATCH($A203,'Productivity Dump'!$A$4:$A$500,0),
MATCH(N$2,'Productivity Dump'!$E$3:$AJ$3,0)
),
IF(N$3="Attendance",
INDEX('Attendance Dump'!$E$2:$AI$400,
MATCH($A203,'Attendance Dump'!$B$2:$B$400,0),
MATCH(N$2,'Attendance Dump'!$E$1:$AI$1,0)
),
INDEX('Active Hour''s Dump'!$D$3:$AH$337,
MATCH($C203,'Active Hour''s Dump'!$A$3:$A$337,0),
MATCH(N$2,'Active Hour''s Dump'!$D$2:$AH$2,0)
))),"")</f>
        <v>597.13699999999994</v>
      </c>
      <c r="O203" s="13" t="str">
        <f>_xlfn.IFNA(IF(O$3="Productivity",
INDEX('Productivity Dump'!$E$4:$AJ$500,
MATCH($A203,'Productivity Dump'!$A$4:$A$500,0),
MATCH(O$2,'Productivity Dump'!$E$3:$AJ$3,0)
),
IF(O$3="Attendance",
INDEX('Attendance Dump'!$E$2:$AI$400,
MATCH($A203,'Attendance Dump'!$B$2:$B$400,0),
MATCH(O$2,'Attendance Dump'!$E$1:$AI$1,0)
),
INDEX('Active Hour''s Dump'!$D$3:$AH$337,
MATCH($C203,'Active Hour''s Dump'!$A$3:$A$337,0),
MATCH(O$2,'Active Hour''s Dump'!$D$2:$AH$2,0)
))),"")</f>
        <v>P</v>
      </c>
      <c r="P203" s="54">
        <f>_xlfn.IFNA(IF(P$3="Productivity",
INDEX('Productivity Dump'!$E$4:$AJ$500,
MATCH($A203,'Productivity Dump'!$A$4:$A$500,0),
MATCH(P$2,'Productivity Dump'!$E$3:$AJ$3,0)
),
IF(P$3="Attendance",
INDEX('Attendance Dump'!$E$2:$AI$400,
MATCH($A203,'Attendance Dump'!$B$2:$B$400,0),
MATCH(P$2,'Attendance Dump'!$E$1:$AI$1,0)
),
INDEX('Active Hour''s Dump'!$D$3:$AH$337,
MATCH($C203,'Active Hour''s Dump'!$A$3:$A$337,0),
MATCH(P$2,'Active Hour''s Dump'!$D$2:$AH$2,0)
))),"")</f>
        <v>6.5833333333333304</v>
      </c>
      <c r="Q203" s="13">
        <f>_xlfn.IFNA(IF(Q$3="Productivity",
INDEX('Productivity Dump'!$E$4:$AJ$500,
MATCH($A203,'Productivity Dump'!$A$4:$A$500,0),
MATCH(Q$2,'Productivity Dump'!$E$3:$AJ$3,0)
),
IF(Q$3="Attendance",
INDEX('Attendance Dump'!$E$2:$AI$400,
MATCH($A203,'Attendance Dump'!$B$2:$B$400,0),
MATCH(Q$2,'Attendance Dump'!$E$1:$AI$1,0)
),
INDEX('Active Hour''s Dump'!$D$3:$AH$337,
MATCH($C203,'Active Hour''s Dump'!$A$3:$A$337,0),
MATCH(Q$2,'Active Hour''s Dump'!$D$2:$AH$2,0)
))),"")</f>
        <v>0</v>
      </c>
      <c r="R203" s="13" t="str">
        <f>_xlfn.IFNA(IF(R$3="Productivity",
INDEX('Productivity Dump'!$E$4:$AJ$500,
MATCH($A203,'Productivity Dump'!$A$4:$A$500,0),
MATCH(R$2,'Productivity Dump'!$E$3:$AJ$3,0)
),
IF(R$3="Attendance",
INDEX('Attendance Dump'!$E$2:$AI$400,
MATCH($A203,'Attendance Dump'!$B$2:$B$400,0),
MATCH(R$2,'Attendance Dump'!$E$1:$AI$1,0)
),
INDEX('Active Hour''s Dump'!$D$3:$AH$337,
MATCH($C203,'Active Hour''s Dump'!$A$3:$A$337,0),
MATCH(R$2,'Active Hour''s Dump'!$D$2:$AH$2,0)
))),"")</f>
        <v>WO</v>
      </c>
      <c r="S203" s="54">
        <f>_xlfn.IFNA(IF(S$3="Productivity",
INDEX('Productivity Dump'!$E$4:$AJ$500,
MATCH($A203,'Productivity Dump'!$A$4:$A$500,0),
MATCH(S$2,'Productivity Dump'!$E$3:$AJ$3,0)
),
IF(S$3="Attendance",
INDEX('Attendance Dump'!$E$2:$AI$400,
MATCH($A203,'Attendance Dump'!$B$2:$B$400,0),
MATCH(S$2,'Attendance Dump'!$E$1:$AI$1,0)
),
INDEX('Active Hour''s Dump'!$D$3:$AH$337,
MATCH($C203,'Active Hour''s Dump'!$A$3:$A$337,0),
MATCH(S$2,'Active Hour''s Dump'!$D$2:$AH$2,0)
))),"")</f>
        <v>0</v>
      </c>
      <c r="T203" s="13">
        <f>_xlfn.IFNA(IF(T$3="Productivity",
INDEX('Productivity Dump'!$E$4:$AJ$500,
MATCH($A203,'Productivity Dump'!$A$4:$A$500,0),
MATCH(T$2,'Productivity Dump'!$E$3:$AJ$3,0)
),
IF(T$3="Attendance",
INDEX('Attendance Dump'!$E$2:$AI$400,
MATCH($A203,'Attendance Dump'!$B$2:$B$400,0),
MATCH(T$2,'Attendance Dump'!$E$1:$AI$1,0)
),
INDEX('Active Hour''s Dump'!$D$3:$AH$337,
MATCH($C203,'Active Hour''s Dump'!$A$3:$A$337,0),
MATCH(T$2,'Active Hour''s Dump'!$D$2:$AH$2,0)
))),"")</f>
        <v>567.72399999999993</v>
      </c>
      <c r="U203" s="13" t="str">
        <f>_xlfn.IFNA(IF(U$3="Productivity",
INDEX('Productivity Dump'!$E$4:$AJ$500,
MATCH($A203,'Productivity Dump'!$A$4:$A$500,0),
MATCH(U$2,'Productivity Dump'!$E$3:$AJ$3,0)
),
IF(U$3="Attendance",
INDEX('Attendance Dump'!$E$2:$AI$400,
MATCH($A203,'Attendance Dump'!$B$2:$B$400,0),
MATCH(U$2,'Attendance Dump'!$E$1:$AI$1,0)
),
INDEX('Active Hour''s Dump'!$D$3:$AH$337,
MATCH($C203,'Active Hour''s Dump'!$A$3:$A$337,0),
MATCH(U$2,'Active Hour''s Dump'!$D$2:$AH$2,0)
))),"")</f>
        <v>P</v>
      </c>
      <c r="V203" s="54">
        <f>_xlfn.IFNA(IF(V$3="Productivity",
INDEX('Productivity Dump'!$E$4:$AJ$500,
MATCH($A203,'Productivity Dump'!$A$4:$A$500,0),
MATCH(V$2,'Productivity Dump'!$E$3:$AJ$3,0)
),
IF(V$3="Attendance",
INDEX('Attendance Dump'!$E$2:$AI$400,
MATCH($A203,'Attendance Dump'!$B$2:$B$400,0),
MATCH(V$2,'Attendance Dump'!$E$1:$AI$1,0)
),
INDEX('Active Hour''s Dump'!$D$3:$AH$337,
MATCH($C203,'Active Hour''s Dump'!$A$3:$A$337,0),
MATCH(V$2,'Active Hour''s Dump'!$D$2:$AH$2,0)
))),"")</f>
        <v>5.1666666666666696</v>
      </c>
      <c r="W203" s="13">
        <f>_xlfn.IFNA(IF(W$3="Productivity",
INDEX('Productivity Dump'!$E$4:$AJ$500,
MATCH($A203,'Productivity Dump'!$A$4:$A$500,0),
MATCH(W$2,'Productivity Dump'!$E$3:$AJ$3,0)
),
IF(W$3="Attendance",
INDEX('Attendance Dump'!$E$2:$AI$400,
MATCH($A203,'Attendance Dump'!$B$2:$B$400,0),
MATCH(W$2,'Attendance Dump'!$E$1:$AI$1,0)
),
INDEX('Active Hour''s Dump'!$D$3:$AH$337,
MATCH($C203,'Active Hour''s Dump'!$A$3:$A$337,0),
MATCH(W$2,'Active Hour''s Dump'!$D$2:$AH$2,0)
))),"")</f>
        <v>1023.494</v>
      </c>
      <c r="X203" s="13" t="str">
        <f>_xlfn.IFNA(IF(X$3="Productivity",
INDEX('Productivity Dump'!$E$4:$AJ$500,
MATCH($A203,'Productivity Dump'!$A$4:$A$500,0),
MATCH(X$2,'Productivity Dump'!$E$3:$AJ$3,0)
),
IF(X$3="Attendance",
INDEX('Attendance Dump'!$E$2:$AI$400,
MATCH($A203,'Attendance Dump'!$B$2:$B$400,0),
MATCH(X$2,'Attendance Dump'!$E$1:$AI$1,0)
),
INDEX('Active Hour''s Dump'!$D$3:$AH$337,
MATCH($C203,'Active Hour''s Dump'!$A$3:$A$337,0),
MATCH(X$2,'Active Hour''s Dump'!$D$2:$AH$2,0)
))),"")</f>
        <v>P</v>
      </c>
      <c r="Y203" s="54">
        <f>_xlfn.IFNA(IF(Y$3="Productivity",
INDEX('Productivity Dump'!$E$4:$AJ$500,
MATCH($A203,'Productivity Dump'!$A$4:$A$500,0),
MATCH(Y$2,'Productivity Dump'!$E$3:$AJ$3,0)
),
IF(Y$3="Attendance",
INDEX('Attendance Dump'!$E$2:$AI$400,
MATCH($A203,'Attendance Dump'!$B$2:$B$400,0),
MATCH(Y$2,'Attendance Dump'!$E$1:$AI$1,0)
),
INDEX('Active Hour''s Dump'!$D$3:$AH$337,
MATCH($C203,'Active Hour''s Dump'!$A$3:$A$337,0),
MATCH(Y$2,'Active Hour''s Dump'!$D$2:$AH$2,0)
))),"")</f>
        <v>9</v>
      </c>
      <c r="Z203" s="13">
        <f>_xlfn.IFNA(IF(Z$3="Productivity",
INDEX('Productivity Dump'!$E$4:$AJ$500,
MATCH($A203,'Productivity Dump'!$A$4:$A$500,0),
MATCH(Z$2,'Productivity Dump'!$E$3:$AJ$3,0)
),
IF(Z$3="Attendance",
INDEX('Attendance Dump'!$E$2:$AI$400,
MATCH($A203,'Attendance Dump'!$B$2:$B$400,0),
MATCH(Z$2,'Attendance Dump'!$E$1:$AI$1,0)
),
INDEX('Active Hour''s Dump'!$D$3:$AH$337,
MATCH($C203,'Active Hour''s Dump'!$A$3:$A$337,0),
MATCH(Z$2,'Active Hour''s Dump'!$D$2:$AH$2,0)
))),"")</f>
        <v>985.04399999999987</v>
      </c>
      <c r="AA203" s="13" t="str">
        <f>_xlfn.IFNA(IF(AA$3="Productivity",
INDEX('Productivity Dump'!$E$4:$AJ$500,
MATCH($A203,'Productivity Dump'!$A$4:$A$500,0),
MATCH(AA$2,'Productivity Dump'!$E$3:$AJ$3,0)
),
IF(AA$3="Attendance",
INDEX('Attendance Dump'!$E$2:$AI$400,
MATCH($A203,'Attendance Dump'!$B$2:$B$400,0),
MATCH(AA$2,'Attendance Dump'!$E$1:$AI$1,0)
),
INDEX('Active Hour''s Dump'!$D$3:$AH$337,
MATCH($C203,'Active Hour''s Dump'!$A$3:$A$337,0),
MATCH(AA$2,'Active Hour''s Dump'!$D$2:$AH$2,0)
))),"")</f>
        <v>P</v>
      </c>
      <c r="AB203" s="54">
        <f>_xlfn.IFNA(IF(AB$3="Productivity",
INDEX('Productivity Dump'!$E$4:$AJ$500,
MATCH($A203,'Productivity Dump'!$A$4:$A$500,0),
MATCH(AB$2,'Productivity Dump'!$E$3:$AJ$3,0)
),
IF(AB$3="Attendance",
INDEX('Attendance Dump'!$E$2:$AI$400,
MATCH($A203,'Attendance Dump'!$B$2:$B$400,0),
MATCH(AB$2,'Attendance Dump'!$E$1:$AI$1,0)
),
INDEX('Active Hour''s Dump'!$D$3:$AH$337,
MATCH($C203,'Active Hour''s Dump'!$A$3:$A$337,0),
MATCH(AB$2,'Active Hour''s Dump'!$D$2:$AH$2,0)
))),"")</f>
        <v>8.5833333333333304</v>
      </c>
      <c r="AC203" s="13">
        <f>_xlfn.IFNA(IF(AC$3="Productivity",
INDEX('Productivity Dump'!$E$4:$AJ$500,
MATCH($A203,'Productivity Dump'!$A$4:$A$500,0),
MATCH(AC$2,'Productivity Dump'!$E$3:$AJ$3,0)
),
IF(AC$3="Attendance",
INDEX('Attendance Dump'!$E$2:$AI$400,
MATCH($A203,'Attendance Dump'!$B$2:$B$400,0),
MATCH(AC$2,'Attendance Dump'!$E$1:$AI$1,0)
),
INDEX('Active Hour''s Dump'!$D$3:$AH$337,
MATCH($C203,'Active Hour''s Dump'!$A$3:$A$337,0),
MATCH(AC$2,'Active Hour''s Dump'!$D$2:$AH$2,0)
))),"")</f>
        <v>1001.1720000000005</v>
      </c>
      <c r="AD203" s="13" t="str">
        <f>_xlfn.IFNA(IF(AD$3="Productivity",
INDEX('Productivity Dump'!$E$4:$AJ$500,
MATCH($A203,'Productivity Dump'!$A$4:$A$500,0),
MATCH(AD$2,'Productivity Dump'!$E$3:$AJ$3,0)
),
IF(AD$3="Attendance",
INDEX('Attendance Dump'!$E$2:$AI$400,
MATCH($A203,'Attendance Dump'!$B$2:$B$400,0),
MATCH(AD$2,'Attendance Dump'!$E$1:$AI$1,0)
),
INDEX('Active Hour''s Dump'!$D$3:$AH$337,
MATCH($C203,'Active Hour''s Dump'!$A$3:$A$337,0),
MATCH(AD$2,'Active Hour''s Dump'!$D$2:$AH$2,0)
))),"")</f>
        <v>P</v>
      </c>
      <c r="AE203" s="54">
        <f>_xlfn.IFNA(IF(AE$3="Productivity",
INDEX('Productivity Dump'!$E$4:$AJ$500,
MATCH($A203,'Productivity Dump'!$A$4:$A$500,0),
MATCH(AE$2,'Productivity Dump'!$E$3:$AJ$3,0)
),
IF(AE$3="Attendance",
INDEX('Attendance Dump'!$E$2:$AI$400,
MATCH($A203,'Attendance Dump'!$B$2:$B$400,0),
MATCH(AE$2,'Attendance Dump'!$E$1:$AI$1,0)
),
INDEX('Active Hour''s Dump'!$D$3:$AH$337,
MATCH($C203,'Active Hour''s Dump'!$A$3:$A$337,0),
MATCH(AE$2,'Active Hour''s Dump'!$D$2:$AH$2,0)
))),"")</f>
        <v>9.0833333333333304</v>
      </c>
      <c r="AF203" s="13">
        <f>_xlfn.IFNA(IF(AF$3="Productivity",
INDEX('Productivity Dump'!$E$4:$AJ$500,
MATCH($A203,'Productivity Dump'!$A$4:$A$500,0),
MATCH(AF$2,'Productivity Dump'!$E$3:$AJ$3,0)
),
IF(AF$3="Attendance",
INDEX('Attendance Dump'!$E$2:$AI$400,
MATCH($A203,'Attendance Dump'!$B$2:$B$400,0),
MATCH(AF$2,'Attendance Dump'!$E$1:$AI$1,0)
),
INDEX('Active Hour''s Dump'!$D$3:$AH$337,
MATCH($C203,'Active Hour''s Dump'!$A$3:$A$337,0),
MATCH(AF$2,'Active Hour''s Dump'!$D$2:$AH$2,0)
))),"")</f>
        <v>1002.3279999999999</v>
      </c>
      <c r="AG203" s="13" t="str">
        <f>_xlfn.IFNA(IF(AG$3="Productivity",
INDEX('Productivity Dump'!$E$4:$AJ$500,
MATCH($A203,'Productivity Dump'!$A$4:$A$500,0),
MATCH(AG$2,'Productivity Dump'!$E$3:$AJ$3,0)
),
IF(AG$3="Attendance",
INDEX('Attendance Dump'!$E$2:$AI$400,
MATCH($A203,'Attendance Dump'!$B$2:$B$400,0),
MATCH(AG$2,'Attendance Dump'!$E$1:$AI$1,0)
),
INDEX('Active Hour''s Dump'!$D$3:$AH$337,
MATCH($C203,'Active Hour''s Dump'!$A$3:$A$337,0),
MATCH(AG$2,'Active Hour''s Dump'!$D$2:$AH$2,0)
))),"")</f>
        <v>P</v>
      </c>
      <c r="AH203" s="54">
        <f>_xlfn.IFNA(IF(AH$3="Productivity",
INDEX('Productivity Dump'!$E$4:$AJ$500,
MATCH($A203,'Productivity Dump'!$A$4:$A$500,0),
MATCH(AH$2,'Productivity Dump'!$E$3:$AJ$3,0)
),
IF(AH$3="Attendance",
INDEX('Attendance Dump'!$E$2:$AI$400,
MATCH($A203,'Attendance Dump'!$B$2:$B$400,0),
MATCH(AH$2,'Attendance Dump'!$E$1:$AI$1,0)
),
INDEX('Active Hour''s Dump'!$D$3:$AH$337,
MATCH($C203,'Active Hour''s Dump'!$A$3:$A$337,0),
MATCH(AH$2,'Active Hour''s Dump'!$D$2:$AH$2,0)
))),"")</f>
        <v>9.5</v>
      </c>
      <c r="AI203" s="13">
        <f>_xlfn.IFNA(IF(AI$3="Productivity",
INDEX('Productivity Dump'!$E$4:$AJ$500,
MATCH($A203,'Productivity Dump'!$A$4:$A$500,0),
MATCH(AI$2,'Productivity Dump'!$E$3:$AJ$3,0)
),
IF(AI$3="Attendance",
INDEX('Attendance Dump'!$E$2:$AI$400,
MATCH($A203,'Attendance Dump'!$B$2:$B$400,0),
MATCH(AI$2,'Attendance Dump'!$E$1:$AI$1,0)
),
INDEX('Active Hour''s Dump'!$D$3:$AH$337,
MATCH($C203,'Active Hour''s Dump'!$A$3:$A$337,0),
MATCH(AI$2,'Active Hour''s Dump'!$D$2:$AH$2,0)
))),"")</f>
        <v>698.21699999999998</v>
      </c>
      <c r="AJ203" s="13" t="str">
        <f>_xlfn.IFNA(IF(AJ$3="Productivity",
INDEX('Productivity Dump'!$E$4:$AJ$500,
MATCH($A203,'Productivity Dump'!$A$4:$A$500,0),
MATCH(AJ$2,'Productivity Dump'!$E$3:$AJ$3,0)
),
IF(AJ$3="Attendance",
INDEX('Attendance Dump'!$E$2:$AI$400,
MATCH($A203,'Attendance Dump'!$B$2:$B$400,0),
MATCH(AJ$2,'Attendance Dump'!$E$1:$AI$1,0)
),
INDEX('Active Hour''s Dump'!$D$3:$AH$337,
MATCH($C203,'Active Hour''s Dump'!$A$3:$A$337,0),
MATCH(AJ$2,'Active Hour''s Dump'!$D$2:$AH$2,0)
))),"")</f>
        <v>P</v>
      </c>
      <c r="AK203" s="54">
        <f>_xlfn.IFNA(IF(AK$3="Productivity",
INDEX('Productivity Dump'!$E$4:$AJ$500,
MATCH($A203,'Productivity Dump'!$A$4:$A$500,0),
MATCH(AK$2,'Productivity Dump'!$E$3:$AJ$3,0)
),
IF(AK$3="Attendance",
INDEX('Attendance Dump'!$E$2:$AI$400,
MATCH($A203,'Attendance Dump'!$B$2:$B$400,0),
MATCH(AK$2,'Attendance Dump'!$E$1:$AI$1,0)
),
INDEX('Active Hour''s Dump'!$D$3:$AH$337,
MATCH($C203,'Active Hour''s Dump'!$A$3:$A$337,0),
MATCH(AK$2,'Active Hour''s Dump'!$D$2:$AH$2,0)
))),"")</f>
        <v>6.1666666666666696</v>
      </c>
      <c r="AL203" s="13">
        <f>_xlfn.IFNA(IF(AL$3="Productivity",
INDEX('Productivity Dump'!$E$4:$AJ$500,
MATCH($A203,'Productivity Dump'!$A$4:$A$500,0),
MATCH(AL$2,'Productivity Dump'!$E$3:$AJ$3,0)
),
IF(AL$3="Attendance",
INDEX('Attendance Dump'!$E$2:$AI$400,
MATCH($A203,'Attendance Dump'!$B$2:$B$400,0),
MATCH(AL$2,'Attendance Dump'!$E$1:$AI$1,0)
),
INDEX('Active Hour''s Dump'!$D$3:$AH$337,
MATCH($C203,'Active Hour''s Dump'!$A$3:$A$337,0),
MATCH(AL$2,'Active Hour''s Dump'!$D$2:$AH$2,0)
))),"")</f>
        <v>0</v>
      </c>
      <c r="AM203" s="13" t="str">
        <f>_xlfn.IFNA(IF(AM$3="Productivity",
INDEX('Productivity Dump'!$E$4:$AJ$500,
MATCH($A203,'Productivity Dump'!$A$4:$A$500,0),
MATCH(AM$2,'Productivity Dump'!$E$3:$AJ$3,0)
),
IF(AM$3="Attendance",
INDEX('Attendance Dump'!$E$2:$AI$400,
MATCH($A203,'Attendance Dump'!$B$2:$B$400,0),
MATCH(AM$2,'Attendance Dump'!$E$1:$AI$1,0)
),
INDEX('Active Hour''s Dump'!$D$3:$AH$337,
MATCH($C203,'Active Hour''s Dump'!$A$3:$A$337,0),
MATCH(AM$2,'Active Hour''s Dump'!$D$2:$AH$2,0)
))),"")</f>
        <v>WO</v>
      </c>
      <c r="AN203" s="54">
        <f>_xlfn.IFNA(IF(AN$3="Productivity",
INDEX('Productivity Dump'!$E$4:$AJ$500,
MATCH($A203,'Productivity Dump'!$A$4:$A$500,0),
MATCH(AN$2,'Productivity Dump'!$E$3:$AJ$3,0)
),
IF(AN$3="Attendance",
INDEX('Attendance Dump'!$E$2:$AI$400,
MATCH($A203,'Attendance Dump'!$B$2:$B$400,0),
MATCH(AN$2,'Attendance Dump'!$E$1:$AI$1,0)
),
INDEX('Active Hour''s Dump'!$D$3:$AH$337,
MATCH($C203,'Active Hour''s Dump'!$A$3:$A$337,0),
MATCH(AN$2,'Active Hour''s Dump'!$D$2:$AH$2,0)
))),"")</f>
        <v>0</v>
      </c>
      <c r="AO203" s="13">
        <f>_xlfn.IFNA(IF(AO$3="Productivity",
INDEX('Productivity Dump'!$E$4:$AJ$500,
MATCH($A203,'Productivity Dump'!$A$4:$A$500,0),
MATCH(AO$2,'Productivity Dump'!$E$3:$AJ$3,0)
),
IF(AO$3="Attendance",
INDEX('Attendance Dump'!$E$2:$AI$400,
MATCH($A203,'Attendance Dump'!$B$2:$B$400,0),
MATCH(AO$2,'Attendance Dump'!$E$1:$AI$1,0)
),
INDEX('Active Hour''s Dump'!$D$3:$AH$337,
MATCH($C203,'Active Hour''s Dump'!$A$3:$A$337,0),
MATCH(AO$2,'Active Hour''s Dump'!$D$2:$AH$2,0)
))),"")</f>
        <v>558.78499999999997</v>
      </c>
      <c r="AP203" s="13" t="str">
        <f>_xlfn.IFNA(IF(AP$3="Productivity",
INDEX('Productivity Dump'!$E$4:$AJ$500,
MATCH($A203,'Productivity Dump'!$A$4:$A$500,0),
MATCH(AP$2,'Productivity Dump'!$E$3:$AJ$3,0)
),
IF(AP$3="Attendance",
INDEX('Attendance Dump'!$E$2:$AI$400,
MATCH($A203,'Attendance Dump'!$B$2:$B$400,0),
MATCH(AP$2,'Attendance Dump'!$E$1:$AI$1,0)
),
INDEX('Active Hour''s Dump'!$D$3:$AH$337,
MATCH($C203,'Active Hour''s Dump'!$A$3:$A$337,0),
MATCH(AP$2,'Active Hour''s Dump'!$D$2:$AH$2,0)
))),"")</f>
        <v>P</v>
      </c>
      <c r="AQ203" s="54">
        <f>_xlfn.IFNA(IF(AQ$3="Productivity",
INDEX('Productivity Dump'!$E$4:$AJ$500,
MATCH($A203,'Productivity Dump'!$A$4:$A$500,0),
MATCH(AQ$2,'Productivity Dump'!$E$3:$AJ$3,0)
),
IF(AQ$3="Attendance",
INDEX('Attendance Dump'!$E$2:$AI$400,
MATCH($A203,'Attendance Dump'!$B$2:$B$400,0),
MATCH(AQ$2,'Attendance Dump'!$E$1:$AI$1,0)
),
INDEX('Active Hour''s Dump'!$D$3:$AH$337,
MATCH($C203,'Active Hour''s Dump'!$A$3:$A$337,0),
MATCH(AQ$2,'Active Hour''s Dump'!$D$2:$AH$2,0)
))),"")</f>
        <v>6</v>
      </c>
      <c r="AR203" s="13">
        <f>_xlfn.IFNA(IF(AR$3="Productivity",
INDEX('Productivity Dump'!$E$4:$AJ$500,
MATCH($A203,'Productivity Dump'!$A$4:$A$500,0),
MATCH(AR$2,'Productivity Dump'!$E$3:$AJ$3,0)
),
IF(AR$3="Attendance",
INDEX('Attendance Dump'!$E$2:$AI$400,
MATCH($A203,'Attendance Dump'!$B$2:$B$400,0),
MATCH(AR$2,'Attendance Dump'!$E$1:$AI$1,0)
),
INDEX('Active Hour''s Dump'!$D$3:$AH$337,
MATCH($C203,'Active Hour''s Dump'!$A$3:$A$337,0),
MATCH(AR$2,'Active Hour''s Dump'!$D$2:$AH$2,0)
))),"")</f>
        <v>995.63300000000015</v>
      </c>
      <c r="AS203" s="13" t="str">
        <f>_xlfn.IFNA(IF(AS$3="Productivity",
INDEX('Productivity Dump'!$E$4:$AJ$500,
MATCH($A203,'Productivity Dump'!$A$4:$A$500,0),
MATCH(AS$2,'Productivity Dump'!$E$3:$AJ$3,0)
),
IF(AS$3="Attendance",
INDEX('Attendance Dump'!$E$2:$AI$400,
MATCH($A203,'Attendance Dump'!$B$2:$B$400,0),
MATCH(AS$2,'Attendance Dump'!$E$1:$AI$1,0)
),
INDEX('Active Hour''s Dump'!$D$3:$AH$337,
MATCH($C203,'Active Hour''s Dump'!$A$3:$A$337,0),
MATCH(AS$2,'Active Hour''s Dump'!$D$2:$AH$2,0)
))),"")</f>
        <v>P</v>
      </c>
      <c r="AT203" s="54">
        <f>_xlfn.IFNA(IF(AT$3="Productivity",
INDEX('Productivity Dump'!$E$4:$AJ$500,
MATCH($A203,'Productivity Dump'!$A$4:$A$500,0),
MATCH(AT$2,'Productivity Dump'!$E$3:$AJ$3,0)
),
IF(AT$3="Attendance",
INDEX('Attendance Dump'!$E$2:$AI$400,
MATCH($A203,'Attendance Dump'!$B$2:$B$400,0),
MATCH(AT$2,'Attendance Dump'!$E$1:$AI$1,0)
),
INDEX('Active Hour''s Dump'!$D$3:$AH$337,
MATCH($C203,'Active Hour''s Dump'!$A$3:$A$337,0),
MATCH(AT$2,'Active Hour''s Dump'!$D$2:$AH$2,0)
))),"")</f>
        <v>9.25</v>
      </c>
      <c r="AU203" s="13">
        <f>_xlfn.IFNA(IF(AU$3="Productivity",
INDEX('Productivity Dump'!$E$4:$AJ$500,
MATCH($A203,'Productivity Dump'!$A$4:$A$500,0),
MATCH(AU$2,'Productivity Dump'!$E$3:$AJ$3,0)
),
IF(AU$3="Attendance",
INDEX('Attendance Dump'!$E$2:$AI$400,
MATCH($A203,'Attendance Dump'!$B$2:$B$400,0),
MATCH(AU$2,'Attendance Dump'!$E$1:$AI$1,0)
),
INDEX('Active Hour''s Dump'!$D$3:$AH$337,
MATCH($C203,'Active Hour''s Dump'!$A$3:$A$337,0),
MATCH(AU$2,'Active Hour''s Dump'!$D$2:$AH$2,0)
))),"")</f>
        <v>0</v>
      </c>
      <c r="AV203" s="13" t="str">
        <f>_xlfn.IFNA(IF(AV$3="Productivity",
INDEX('Productivity Dump'!$E$4:$AJ$500,
MATCH($A203,'Productivity Dump'!$A$4:$A$500,0),
MATCH(AV$2,'Productivity Dump'!$E$3:$AJ$3,0)
),
IF(AV$3="Attendance",
INDEX('Attendance Dump'!$E$2:$AI$400,
MATCH($A203,'Attendance Dump'!$B$2:$B$400,0),
MATCH(AV$2,'Attendance Dump'!$E$1:$AI$1,0)
),
INDEX('Active Hour''s Dump'!$D$3:$AH$337,
MATCH($C203,'Active Hour''s Dump'!$A$3:$A$337,0),
MATCH(AV$2,'Active Hour''s Dump'!$D$2:$AH$2,0)
))),"")</f>
        <v>PL</v>
      </c>
      <c r="AW203" s="54">
        <f>_xlfn.IFNA(IF(AW$3="Productivity",
INDEX('Productivity Dump'!$E$4:$AJ$500,
MATCH($A203,'Productivity Dump'!$A$4:$A$500,0),
MATCH(AW$2,'Productivity Dump'!$E$3:$AJ$3,0)
),
IF(AW$3="Attendance",
INDEX('Attendance Dump'!$E$2:$AI$400,
MATCH($A203,'Attendance Dump'!$B$2:$B$400,0),
MATCH(AW$2,'Attendance Dump'!$E$1:$AI$1,0)
),
INDEX('Active Hour''s Dump'!$D$3:$AH$337,
MATCH($C203,'Active Hour''s Dump'!$A$3:$A$337,0),
MATCH(AW$2,'Active Hour''s Dump'!$D$2:$AH$2,0)
))),"")</f>
        <v>0</v>
      </c>
      <c r="AX203" s="13">
        <f>_xlfn.IFNA(IF(AX$3="Productivity",
INDEX('Productivity Dump'!$E$4:$AJ$500,
MATCH($A203,'Productivity Dump'!$A$4:$A$500,0),
MATCH(AX$2,'Productivity Dump'!$E$3:$AJ$3,0)
),
IF(AX$3="Attendance",
INDEX('Attendance Dump'!$E$2:$AI$400,
MATCH($A203,'Attendance Dump'!$B$2:$B$400,0),
MATCH(AX$2,'Attendance Dump'!$E$1:$AI$1,0)
),
INDEX('Active Hour''s Dump'!$D$3:$AH$337,
MATCH($C203,'Active Hour''s Dump'!$A$3:$A$337,0),
MATCH(AX$2,'Active Hour''s Dump'!$D$2:$AH$2,0)
))),"")</f>
        <v>0</v>
      </c>
      <c r="AY203" s="13" t="str">
        <f>_xlfn.IFNA(IF(AY$3="Productivity",
INDEX('Productivity Dump'!$E$4:$AJ$500,
MATCH($A203,'Productivity Dump'!$A$4:$A$500,0),
MATCH(AY$2,'Productivity Dump'!$E$3:$AJ$3,0)
),
IF(AY$3="Attendance",
INDEX('Attendance Dump'!$E$2:$AI$400,
MATCH($A203,'Attendance Dump'!$B$2:$B$400,0),
MATCH(AY$2,'Attendance Dump'!$E$1:$AI$1,0)
),
INDEX('Active Hour''s Dump'!$D$3:$AH$337,
MATCH($C203,'Active Hour''s Dump'!$A$3:$A$337,0),
MATCH(AY$2,'Active Hour''s Dump'!$D$2:$AH$2,0)
))),"")</f>
        <v>PL</v>
      </c>
      <c r="AZ203" s="54">
        <f>_xlfn.IFNA(IF(AZ$3="Productivity",
INDEX('Productivity Dump'!$E$4:$AJ$500,
MATCH($A203,'Productivity Dump'!$A$4:$A$500,0),
MATCH(AZ$2,'Productivity Dump'!$E$3:$AJ$3,0)
),
IF(AZ$3="Attendance",
INDEX('Attendance Dump'!$E$2:$AI$400,
MATCH($A203,'Attendance Dump'!$B$2:$B$400,0),
MATCH(AZ$2,'Attendance Dump'!$E$1:$AI$1,0)
),
INDEX('Active Hour''s Dump'!$D$3:$AH$337,
MATCH($C203,'Active Hour''s Dump'!$A$3:$A$337,0),
MATCH(AZ$2,'Active Hour''s Dump'!$D$2:$AH$2,0)
))),"")</f>
        <v>0</v>
      </c>
      <c r="BA203" s="13">
        <f>_xlfn.IFNA(IF(BA$3="Productivity",
INDEX('Productivity Dump'!$E$4:$AJ$500,
MATCH($A203,'Productivity Dump'!$A$4:$A$500,0),
MATCH(BA$2,'Productivity Dump'!$E$3:$AJ$3,0)
),
IF(BA$3="Attendance",
INDEX('Attendance Dump'!$E$2:$AI$400,
MATCH($A203,'Attendance Dump'!$B$2:$B$400,0),
MATCH(BA$2,'Attendance Dump'!$E$1:$AI$1,0)
),
INDEX('Active Hour''s Dump'!$D$3:$AH$337,
MATCH($C203,'Active Hour''s Dump'!$A$3:$A$337,0),
MATCH(BA$2,'Active Hour''s Dump'!$D$2:$AH$2,0)
))),"")</f>
        <v>0</v>
      </c>
      <c r="BB203" s="13" t="str">
        <f>_xlfn.IFNA(IF(BB$3="Productivity",
INDEX('Productivity Dump'!$E$4:$AJ$500,
MATCH($A203,'Productivity Dump'!$A$4:$A$500,0),
MATCH(BB$2,'Productivity Dump'!$E$3:$AJ$3,0)
),
IF(BB$3="Attendance",
INDEX('Attendance Dump'!$E$2:$AI$400,
MATCH($A203,'Attendance Dump'!$B$2:$B$400,0),
MATCH(BB$2,'Attendance Dump'!$E$1:$AI$1,0)
),
INDEX('Active Hour''s Dump'!$D$3:$AH$337,
MATCH($C203,'Active Hour''s Dump'!$A$3:$A$337,0),
MATCH(BB$2,'Active Hour''s Dump'!$D$2:$AH$2,0)
))),"")</f>
        <v>PL</v>
      </c>
      <c r="BC203" s="54">
        <f>_xlfn.IFNA(IF(BC$3="Productivity",
INDEX('Productivity Dump'!$E$4:$AJ$500,
MATCH($A203,'Productivity Dump'!$A$4:$A$500,0),
MATCH(BC$2,'Productivity Dump'!$E$3:$AJ$3,0)
),
IF(BC$3="Attendance",
INDEX('Attendance Dump'!$E$2:$AI$400,
MATCH($A203,'Attendance Dump'!$B$2:$B$400,0),
MATCH(BC$2,'Attendance Dump'!$E$1:$AI$1,0)
),
INDEX('Active Hour''s Dump'!$D$3:$AH$337,
MATCH($C203,'Active Hour''s Dump'!$A$3:$A$337,0),
MATCH(BC$2,'Active Hour''s Dump'!$D$2:$AH$2,0)
))),"")</f>
        <v>0</v>
      </c>
      <c r="BD203" s="13">
        <f>_xlfn.IFNA(IF(BD$3="Productivity",
INDEX('Productivity Dump'!$E$4:$AJ$500,
MATCH($A203,'Productivity Dump'!$A$4:$A$500,0),
MATCH(BD$2,'Productivity Dump'!$E$3:$AJ$3,0)
),
IF(BD$3="Attendance",
INDEX('Attendance Dump'!$E$2:$AI$400,
MATCH($A203,'Attendance Dump'!$B$2:$B$400,0),
MATCH(BD$2,'Attendance Dump'!$E$1:$AI$1,0)
),
INDEX('Active Hour''s Dump'!$D$3:$AH$337,
MATCH($C203,'Active Hour''s Dump'!$A$3:$A$337,0),
MATCH(BD$2,'Active Hour''s Dump'!$D$2:$AH$2,0)
))),"")</f>
        <v>607.95799999999997</v>
      </c>
      <c r="BE203" s="13" t="str">
        <f>_xlfn.IFNA(IF(BE$3="Productivity",
INDEX('Productivity Dump'!$E$4:$AJ$500,
MATCH($A203,'Productivity Dump'!$A$4:$A$500,0),
MATCH(BE$2,'Productivity Dump'!$E$3:$AJ$3,0)
),
IF(BE$3="Attendance",
INDEX('Attendance Dump'!$E$2:$AI$400,
MATCH($A203,'Attendance Dump'!$B$2:$B$400,0),
MATCH(BE$2,'Attendance Dump'!$E$1:$AI$1,0)
),
INDEX('Active Hour''s Dump'!$D$3:$AH$337,
MATCH($C203,'Active Hour''s Dump'!$A$3:$A$337,0),
MATCH(BE$2,'Active Hour''s Dump'!$D$2:$AH$2,0)
))),"")</f>
        <v>P</v>
      </c>
      <c r="BF203" s="54">
        <f>_xlfn.IFNA(IF(BF$3="Productivity",
INDEX('Productivity Dump'!$E$4:$AJ$500,
MATCH($A203,'Productivity Dump'!$A$4:$A$500,0),
MATCH(BF$2,'Productivity Dump'!$E$3:$AJ$3,0)
),
IF(BF$3="Attendance",
INDEX('Attendance Dump'!$E$2:$AI$400,
MATCH($A203,'Attendance Dump'!$B$2:$B$400,0),
MATCH(BF$2,'Attendance Dump'!$E$1:$AI$1,0)
),
INDEX('Active Hour''s Dump'!$D$3:$AH$337,
MATCH($C203,'Active Hour''s Dump'!$A$3:$A$337,0),
MATCH(BF$2,'Active Hour''s Dump'!$D$2:$AH$2,0)
))),"")</f>
        <v>6.25</v>
      </c>
      <c r="BG203" s="13">
        <f>_xlfn.IFNA(IF(BG$3="Productivity",
INDEX('Productivity Dump'!$E$4:$AJ$500,
MATCH($A203,'Productivity Dump'!$A$4:$A$500,0),
MATCH(BG$2,'Productivity Dump'!$E$3:$AJ$3,0)
),
IF(BG$3="Attendance",
INDEX('Attendance Dump'!$E$2:$AI$400,
MATCH($A203,'Attendance Dump'!$B$2:$B$400,0),
MATCH(BG$2,'Attendance Dump'!$E$1:$AI$1,0)
),
INDEX('Active Hour''s Dump'!$D$3:$AH$337,
MATCH($C203,'Active Hour''s Dump'!$A$3:$A$337,0),
MATCH(BG$2,'Active Hour''s Dump'!$D$2:$AH$2,0)
))),"")</f>
        <v>0</v>
      </c>
      <c r="BH203" s="13" t="str">
        <f>_xlfn.IFNA(IF(BH$3="Productivity",
INDEX('Productivity Dump'!$E$4:$AJ$500,
MATCH($A203,'Productivity Dump'!$A$4:$A$500,0),
MATCH(BH$2,'Productivity Dump'!$E$3:$AJ$3,0)
),
IF(BH$3="Attendance",
INDEX('Attendance Dump'!$E$2:$AI$400,
MATCH($A203,'Attendance Dump'!$B$2:$B$400,0),
MATCH(BH$2,'Attendance Dump'!$E$1:$AI$1,0)
),
INDEX('Active Hour''s Dump'!$D$3:$AH$337,
MATCH($C203,'Active Hour''s Dump'!$A$3:$A$337,0),
MATCH(BH$2,'Active Hour''s Dump'!$D$2:$AH$2,0)
))),"")</f>
        <v>WO</v>
      </c>
      <c r="BI203" s="54">
        <f>_xlfn.IFNA(IF(BI$3="Productivity",
INDEX('Productivity Dump'!$E$4:$AJ$500,
MATCH($A203,'Productivity Dump'!$A$4:$A$500,0),
MATCH(BI$2,'Productivity Dump'!$E$3:$AJ$3,0)
),
IF(BI$3="Attendance",
INDEX('Attendance Dump'!$E$2:$AI$400,
MATCH($A203,'Attendance Dump'!$B$2:$B$400,0),
MATCH(BI$2,'Attendance Dump'!$E$1:$AI$1,0)
),
INDEX('Active Hour''s Dump'!$D$3:$AH$337,
MATCH($C203,'Active Hour''s Dump'!$A$3:$A$337,0),
MATCH(BI$2,'Active Hour''s Dump'!$D$2:$AH$2,0)
))),"")</f>
        <v>0</v>
      </c>
      <c r="BJ203" s="13">
        <f>_xlfn.IFNA(IF(BJ$3="Productivity",
INDEX('Productivity Dump'!$E$4:$AJ$500,
MATCH($A203,'Productivity Dump'!$A$4:$A$500,0),
MATCH(BJ$2,'Productivity Dump'!$E$3:$AJ$3,0)
),
IF(BJ$3="Attendance",
INDEX('Attendance Dump'!$E$2:$AI$400,
MATCH($A203,'Attendance Dump'!$B$2:$B$400,0),
MATCH(BJ$2,'Attendance Dump'!$E$1:$AI$1,0)
),
INDEX('Active Hour''s Dump'!$D$3:$AH$337,
MATCH($C203,'Active Hour''s Dump'!$A$3:$A$337,0),
MATCH(BJ$2,'Active Hour''s Dump'!$D$2:$AH$2,0)
))),"")</f>
        <v>563.13700000000006</v>
      </c>
      <c r="BK203" s="13" t="str">
        <f>_xlfn.IFNA(IF(BK$3="Productivity",
INDEX('Productivity Dump'!$E$4:$AJ$500,
MATCH($A203,'Productivity Dump'!$A$4:$A$500,0),
MATCH(BK$2,'Productivity Dump'!$E$3:$AJ$3,0)
),
IF(BK$3="Attendance",
INDEX('Attendance Dump'!$E$2:$AI$400,
MATCH($A203,'Attendance Dump'!$B$2:$B$400,0),
MATCH(BK$2,'Attendance Dump'!$E$1:$AI$1,0)
),
INDEX('Active Hour''s Dump'!$D$3:$AH$337,
MATCH($C203,'Active Hour''s Dump'!$A$3:$A$337,0),
MATCH(BK$2,'Active Hour''s Dump'!$D$2:$AH$2,0)
))),"")</f>
        <v>P</v>
      </c>
      <c r="BL203" s="54">
        <f>_xlfn.IFNA(IF(BL$3="Productivity",
INDEX('Productivity Dump'!$E$4:$AJ$500,
MATCH($A203,'Productivity Dump'!$A$4:$A$500,0),
MATCH(BL$2,'Productivity Dump'!$E$3:$AJ$3,0)
),
IF(BL$3="Attendance",
INDEX('Attendance Dump'!$E$2:$AI$400,
MATCH($A203,'Attendance Dump'!$B$2:$B$400,0),
MATCH(BL$2,'Attendance Dump'!$E$1:$AI$1,0)
),
INDEX('Active Hour''s Dump'!$D$3:$AH$337,
MATCH($C203,'Active Hour''s Dump'!$A$3:$A$337,0),
MATCH(BL$2,'Active Hour''s Dump'!$D$2:$AH$2,0)
))),"")</f>
        <v>5.6666666666666696</v>
      </c>
      <c r="BM203" s="13">
        <f>_xlfn.IFNA(IF(BM$3="Productivity",
INDEX('Productivity Dump'!$E$4:$AJ$500,
MATCH($A203,'Productivity Dump'!$A$4:$A$500,0),
MATCH(BM$2,'Productivity Dump'!$E$3:$AJ$3,0)
),
IF(BM$3="Attendance",
INDEX('Attendance Dump'!$E$2:$AI$400,
MATCH($A203,'Attendance Dump'!$B$2:$B$400,0),
MATCH(BM$2,'Attendance Dump'!$E$1:$AI$1,0)
),
INDEX('Active Hour''s Dump'!$D$3:$AH$337,
MATCH($C203,'Active Hour''s Dump'!$A$3:$A$337,0),
MATCH(BM$2,'Active Hour''s Dump'!$D$2:$AH$2,0)
))),"")</f>
        <v>1047.1219999999998</v>
      </c>
      <c r="BN203" s="13" t="str">
        <f>_xlfn.IFNA(IF(BN$3="Productivity",
INDEX('Productivity Dump'!$E$4:$AJ$500,
MATCH($A203,'Productivity Dump'!$A$4:$A$500,0),
MATCH(BN$2,'Productivity Dump'!$E$3:$AJ$3,0)
),
IF(BN$3="Attendance",
INDEX('Attendance Dump'!$E$2:$AI$400,
MATCH($A203,'Attendance Dump'!$B$2:$B$400,0),
MATCH(BN$2,'Attendance Dump'!$E$1:$AI$1,0)
),
INDEX('Active Hour''s Dump'!$D$3:$AH$337,
MATCH($C203,'Active Hour''s Dump'!$A$3:$A$337,0),
MATCH(BN$2,'Active Hour''s Dump'!$D$2:$AH$2,0)
))),"")</f>
        <v>P</v>
      </c>
      <c r="BO203" s="54">
        <f>_xlfn.IFNA(IF(BO$3="Productivity",
INDEX('Productivity Dump'!$E$4:$AJ$500,
MATCH($A203,'Productivity Dump'!$A$4:$A$500,0),
MATCH(BO$2,'Productivity Dump'!$E$3:$AJ$3,0)
),
IF(BO$3="Attendance",
INDEX('Attendance Dump'!$E$2:$AI$400,
MATCH($A203,'Attendance Dump'!$B$2:$B$400,0),
MATCH(BO$2,'Attendance Dump'!$E$1:$AI$1,0)
),
INDEX('Active Hour''s Dump'!$D$3:$AH$337,
MATCH($C203,'Active Hour''s Dump'!$A$3:$A$337,0),
MATCH(BO$2,'Active Hour''s Dump'!$D$2:$AH$2,0)
))),"")</f>
        <v>9.0833333333333304</v>
      </c>
      <c r="BP203" s="13">
        <f>_xlfn.IFNA(IF(BP$3="Productivity",
INDEX('Productivity Dump'!$E$4:$AJ$500,
MATCH($A203,'Productivity Dump'!$A$4:$A$500,0),
MATCH(BP$2,'Productivity Dump'!$E$3:$AJ$3,0)
),
IF(BP$3="Attendance",
INDEX('Attendance Dump'!$E$2:$AI$400,
MATCH($A203,'Attendance Dump'!$B$2:$B$400,0),
MATCH(BP$2,'Attendance Dump'!$E$1:$AI$1,0)
),
INDEX('Active Hour''s Dump'!$D$3:$AH$337,
MATCH($C203,'Active Hour''s Dump'!$A$3:$A$337,0),
MATCH(BP$2,'Active Hour''s Dump'!$D$2:$AH$2,0)
))),"")</f>
        <v>1013.0040000000001</v>
      </c>
      <c r="BQ203" s="13" t="str">
        <f>_xlfn.IFNA(IF(BQ$3="Productivity",
INDEX('Productivity Dump'!$E$4:$AJ$500,
MATCH($A203,'Productivity Dump'!$A$4:$A$500,0),
MATCH(BQ$2,'Productivity Dump'!$E$3:$AJ$3,0)
),
IF(BQ$3="Attendance",
INDEX('Attendance Dump'!$E$2:$AI$400,
MATCH($A203,'Attendance Dump'!$B$2:$B$400,0),
MATCH(BQ$2,'Attendance Dump'!$E$1:$AI$1,0)
),
INDEX('Active Hour''s Dump'!$D$3:$AH$337,
MATCH($C203,'Active Hour''s Dump'!$A$3:$A$337,0),
MATCH(BQ$2,'Active Hour''s Dump'!$D$2:$AH$2,0)
))),"")</f>
        <v>P</v>
      </c>
      <c r="BR203" s="54">
        <f>_xlfn.IFNA(IF(BR$3="Productivity",
INDEX('Productivity Dump'!$E$4:$AJ$500,
MATCH($A203,'Productivity Dump'!$A$4:$A$500,0),
MATCH(BR$2,'Productivity Dump'!$E$3:$AJ$3,0)
),
IF(BR$3="Attendance",
INDEX('Attendance Dump'!$E$2:$AI$400,
MATCH($A203,'Attendance Dump'!$B$2:$B$400,0),
MATCH(BR$2,'Attendance Dump'!$E$1:$AI$1,0)
),
INDEX('Active Hour''s Dump'!$D$3:$AH$337,
MATCH($C203,'Active Hour''s Dump'!$A$3:$A$337,0),
MATCH(BR$2,'Active Hour''s Dump'!$D$2:$AH$2,0)
))),"")</f>
        <v>9.1666666666666696</v>
      </c>
      <c r="BS203" s="13">
        <f>_xlfn.IFNA(IF(BS$3="Productivity",
INDEX('Productivity Dump'!$E$4:$AJ$500,
MATCH($A203,'Productivity Dump'!$A$4:$A$500,0),
MATCH(BS$2,'Productivity Dump'!$E$3:$AJ$3,0)
),
IF(BS$3="Attendance",
INDEX('Attendance Dump'!$E$2:$AI$400,
MATCH($A203,'Attendance Dump'!$B$2:$B$400,0),
MATCH(BS$2,'Attendance Dump'!$E$1:$AI$1,0)
),
INDEX('Active Hour''s Dump'!$D$3:$AH$337,
MATCH($C203,'Active Hour''s Dump'!$A$3:$A$337,0),
MATCH(BS$2,'Active Hour''s Dump'!$D$2:$AH$2,0)
))),"")</f>
        <v>960.22700000000009</v>
      </c>
      <c r="BT203" s="13" t="str">
        <f>_xlfn.IFNA(IF(BT$3="Productivity",
INDEX('Productivity Dump'!$E$4:$AJ$500,
MATCH($A203,'Productivity Dump'!$A$4:$A$500,0),
MATCH(BT$2,'Productivity Dump'!$E$3:$AJ$3,0)
),
IF(BT$3="Attendance",
INDEX('Attendance Dump'!$E$2:$AI$400,
MATCH($A203,'Attendance Dump'!$B$2:$B$400,0),
MATCH(BT$2,'Attendance Dump'!$E$1:$AI$1,0)
),
INDEX('Active Hour''s Dump'!$D$3:$AH$337,
MATCH($C203,'Active Hour''s Dump'!$A$3:$A$337,0),
MATCH(BT$2,'Active Hour''s Dump'!$D$2:$AH$2,0)
))),"")</f>
        <v>H(P)</v>
      </c>
      <c r="BU203" s="54">
        <f>_xlfn.IFNA(IF(BU$3="Productivity",
INDEX('Productivity Dump'!$E$4:$AJ$500,
MATCH($A203,'Productivity Dump'!$A$4:$A$500,0),
MATCH(BU$2,'Productivity Dump'!$E$3:$AJ$3,0)
),
IF(BU$3="Attendance",
INDEX('Attendance Dump'!$E$2:$AI$400,
MATCH($A203,'Attendance Dump'!$B$2:$B$400,0),
MATCH(BU$2,'Attendance Dump'!$E$1:$AI$1,0)
),
INDEX('Active Hour''s Dump'!$D$3:$AH$337,
MATCH($C203,'Active Hour''s Dump'!$A$3:$A$337,0),
MATCH(BU$2,'Active Hour''s Dump'!$D$2:$AH$2,0)
))),"")</f>
        <v>8.3333333333333304</v>
      </c>
      <c r="BV203" s="13">
        <f>_xlfn.IFNA(IF(BV$3="Productivity",
INDEX('Productivity Dump'!$E$4:$AJ$500,
MATCH($A203,'Productivity Dump'!$A$4:$A$500,0),
MATCH(BV$2,'Productivity Dump'!$E$3:$AJ$3,0)
),
IF(BV$3="Attendance",
INDEX('Attendance Dump'!$E$2:$AI$400,
MATCH($A203,'Attendance Dump'!$B$2:$B$400,0),
MATCH(BV$2,'Attendance Dump'!$E$1:$AI$1,0)
),
INDEX('Active Hour''s Dump'!$D$3:$AH$337,
MATCH($C203,'Active Hour''s Dump'!$A$3:$A$337,0),
MATCH(BV$2,'Active Hour''s Dump'!$D$2:$AH$2,0)
))),"")</f>
        <v>951.9670000000001</v>
      </c>
      <c r="BW203" s="13" t="str">
        <f>_xlfn.IFNA(IF(BW$3="Productivity",
INDEX('Productivity Dump'!$E$4:$AJ$500,
MATCH($A203,'Productivity Dump'!$A$4:$A$500,0),
MATCH(BW$2,'Productivity Dump'!$E$3:$AJ$3,0)
),
IF(BW$3="Attendance",
INDEX('Attendance Dump'!$E$2:$AI$400,
MATCH($A203,'Attendance Dump'!$B$2:$B$400,0),
MATCH(BW$2,'Attendance Dump'!$E$1:$AI$1,0)
),
INDEX('Active Hour''s Dump'!$D$3:$AH$337,
MATCH($C203,'Active Hour''s Dump'!$A$3:$A$337,0),
MATCH(BW$2,'Active Hour''s Dump'!$D$2:$AH$2,0)
))),"")</f>
        <v>P</v>
      </c>
      <c r="BX203" s="54">
        <f>_xlfn.IFNA(IF(BX$3="Productivity",
INDEX('Productivity Dump'!$E$4:$AJ$500,
MATCH($A203,'Productivity Dump'!$A$4:$A$500,0),
MATCH(BX$2,'Productivity Dump'!$E$3:$AJ$3,0)
),
IF(BX$3="Attendance",
INDEX('Attendance Dump'!$E$2:$AI$400,
MATCH($A203,'Attendance Dump'!$B$2:$B$400,0),
MATCH(BX$2,'Attendance Dump'!$E$1:$AI$1,0)
),
INDEX('Active Hour''s Dump'!$D$3:$AH$337,
MATCH($C203,'Active Hour''s Dump'!$A$3:$A$337,0),
MATCH(BX$2,'Active Hour''s Dump'!$D$2:$AH$2,0)
))),"")</f>
        <v>9.0833333333333304</v>
      </c>
      <c r="BY203" s="13">
        <f>_xlfn.IFNA(IF(BY$3="Productivity",
INDEX('Productivity Dump'!$E$4:$AJ$500,
MATCH($A203,'Productivity Dump'!$A$4:$A$500,0),
MATCH(BY$2,'Productivity Dump'!$E$3:$AJ$3,0)
),
IF(BY$3="Attendance",
INDEX('Attendance Dump'!$E$2:$AI$400,
MATCH($A203,'Attendance Dump'!$B$2:$B$400,0),
MATCH(BY$2,'Attendance Dump'!$E$1:$AI$1,0)
),
INDEX('Active Hour''s Dump'!$D$3:$AH$337,
MATCH($C203,'Active Hour''s Dump'!$A$3:$A$337,0),
MATCH(BY$2,'Active Hour''s Dump'!$D$2:$AH$2,0)
))),"")</f>
        <v>502.94099999999997</v>
      </c>
      <c r="BZ203" s="13" t="str">
        <f>_xlfn.IFNA(IF(BZ$3="Productivity",
INDEX('Productivity Dump'!$E$4:$AJ$500,
MATCH($A203,'Productivity Dump'!$A$4:$A$500,0),
MATCH(BZ$2,'Productivity Dump'!$E$3:$AJ$3,0)
),
IF(BZ$3="Attendance",
INDEX('Attendance Dump'!$E$2:$AI$400,
MATCH($A203,'Attendance Dump'!$B$2:$B$400,0),
MATCH(BZ$2,'Attendance Dump'!$E$1:$AI$1,0)
),
INDEX('Active Hour''s Dump'!$D$3:$AH$337,
MATCH($C203,'Active Hour''s Dump'!$A$3:$A$337,0),
MATCH(BZ$2,'Active Hour''s Dump'!$D$2:$AH$2,0)
))),"")</f>
        <v>P</v>
      </c>
      <c r="CA203" s="54">
        <f>_xlfn.IFNA(IF(CA$3="Productivity",
INDEX('Productivity Dump'!$E$4:$AJ$500,
MATCH($A203,'Productivity Dump'!$A$4:$A$500,0),
MATCH(CA$2,'Productivity Dump'!$E$3:$AJ$3,0)
),
IF(CA$3="Attendance",
INDEX('Attendance Dump'!$E$2:$AI$400,
MATCH($A203,'Attendance Dump'!$B$2:$B$400,0),
MATCH(CA$2,'Attendance Dump'!$E$1:$AI$1,0)
),
INDEX('Active Hour''s Dump'!$D$3:$AH$337,
MATCH($C203,'Active Hour''s Dump'!$A$3:$A$337,0),
MATCH(CA$2,'Active Hour''s Dump'!$D$2:$AH$2,0)
))),"")</f>
        <v>4.8333333333333304</v>
      </c>
      <c r="CB203" s="13">
        <f>_xlfn.IFNA(IF(CB$3="Productivity",
INDEX('Productivity Dump'!$E$4:$AJ$500,
MATCH($A203,'Productivity Dump'!$A$4:$A$500,0),
MATCH(CB$2,'Productivity Dump'!$E$3:$AJ$3,0)
),
IF(CB$3="Attendance",
INDEX('Attendance Dump'!$E$2:$AI$400,
MATCH($A203,'Attendance Dump'!$B$2:$B$400,0),
MATCH(CB$2,'Attendance Dump'!$E$1:$AI$1,0)
),
INDEX('Active Hour''s Dump'!$D$3:$AH$337,
MATCH($C203,'Active Hour''s Dump'!$A$3:$A$337,0),
MATCH(CB$2,'Active Hour''s Dump'!$D$2:$AH$2,0)
))),"")</f>
        <v>0</v>
      </c>
      <c r="CC203" s="13" t="str">
        <f>_xlfn.IFNA(IF(CC$3="Productivity",
INDEX('Productivity Dump'!$E$4:$AJ$500,
MATCH($A203,'Productivity Dump'!$A$4:$A$500,0),
MATCH(CC$2,'Productivity Dump'!$E$3:$AJ$3,0)
),
IF(CC$3="Attendance",
INDEX('Attendance Dump'!$E$2:$AI$400,
MATCH($A203,'Attendance Dump'!$B$2:$B$400,0),
MATCH(CC$2,'Attendance Dump'!$E$1:$AI$1,0)
),
INDEX('Active Hour''s Dump'!$D$3:$AH$337,
MATCH($C203,'Active Hour''s Dump'!$A$3:$A$337,0),
MATCH(CC$2,'Active Hour''s Dump'!$D$2:$AH$2,0)
))),"")</f>
        <v>WO</v>
      </c>
      <c r="CD203" s="54">
        <f>_xlfn.IFNA(IF(CD$3="Productivity",
INDEX('Productivity Dump'!$E$4:$AJ$500,
MATCH($A203,'Productivity Dump'!$A$4:$A$500,0),
MATCH(CD$2,'Productivity Dump'!$E$3:$AJ$3,0)
),
IF(CD$3="Attendance",
INDEX('Attendance Dump'!$E$2:$AI$400,
MATCH($A203,'Attendance Dump'!$B$2:$B$400,0),
MATCH(CD$2,'Attendance Dump'!$E$1:$AI$1,0)
),
INDEX('Active Hour''s Dump'!$D$3:$AH$337,
MATCH($C203,'Active Hour''s Dump'!$A$3:$A$337,0),
MATCH(CD$2,'Active Hour''s Dump'!$D$2:$AH$2,0)
))),"")</f>
        <v>0</v>
      </c>
      <c r="CE203" s="13">
        <f>_xlfn.IFNA(IF(CE$3="Productivity",
INDEX('Productivity Dump'!$E$4:$AJ$500,
MATCH($A203,'Productivity Dump'!$A$4:$A$500,0),
MATCH(CE$2,'Productivity Dump'!$E$3:$AJ$3,0)
),
IF(CE$3="Attendance",
INDEX('Attendance Dump'!$E$2:$AI$400,
MATCH($A203,'Attendance Dump'!$B$2:$B$400,0),
MATCH(CE$2,'Attendance Dump'!$E$1:$AI$1,0)
),
INDEX('Active Hour''s Dump'!$D$3:$AH$337,
MATCH($C203,'Active Hour''s Dump'!$A$3:$A$337,0),
MATCH(CE$2,'Active Hour''s Dump'!$D$2:$AH$2,0)
))),"")</f>
        <v>572.33600000000001</v>
      </c>
      <c r="CF203" s="13" t="str">
        <f>_xlfn.IFNA(IF(CF$3="Productivity",
INDEX('Productivity Dump'!$E$4:$AJ$500,
MATCH($A203,'Productivity Dump'!$A$4:$A$500,0),
MATCH(CF$2,'Productivity Dump'!$E$3:$AJ$3,0)
),
IF(CF$3="Attendance",
INDEX('Attendance Dump'!$E$2:$AI$400,
MATCH($A203,'Attendance Dump'!$B$2:$B$400,0),
MATCH(CF$2,'Attendance Dump'!$E$1:$AI$1,0)
),
INDEX('Active Hour''s Dump'!$D$3:$AH$337,
MATCH($C203,'Active Hour''s Dump'!$A$3:$A$337,0),
MATCH(CF$2,'Active Hour''s Dump'!$D$2:$AH$2,0)
))),"")</f>
        <v>P</v>
      </c>
      <c r="CG203" s="54">
        <f>_xlfn.IFNA(IF(CG$3="Productivity",
INDEX('Productivity Dump'!$E$4:$AJ$500,
MATCH($A203,'Productivity Dump'!$A$4:$A$500,0),
MATCH(CG$2,'Productivity Dump'!$E$3:$AJ$3,0)
),
IF(CG$3="Attendance",
INDEX('Attendance Dump'!$E$2:$AI$400,
MATCH($A203,'Attendance Dump'!$B$2:$B$400,0),
MATCH(CG$2,'Attendance Dump'!$E$1:$AI$1,0)
),
INDEX('Active Hour''s Dump'!$D$3:$AH$337,
MATCH($C203,'Active Hour''s Dump'!$A$3:$A$337,0),
MATCH(CG$2,'Active Hour''s Dump'!$D$2:$AH$2,0)
))),"")</f>
        <v>6.1666666666666696</v>
      </c>
      <c r="CH203" s="13">
        <f>_xlfn.IFNA(IF(CH$3="Productivity",
INDEX('Productivity Dump'!$E$4:$AJ$500,
MATCH($A203,'Productivity Dump'!$A$4:$A$500,0),
MATCH(CH$2,'Productivity Dump'!$E$3:$AJ$3,0)
),
IF(CH$3="Attendance",
INDEX('Attendance Dump'!$E$2:$AI$400,
MATCH($A203,'Attendance Dump'!$B$2:$B$400,0),
MATCH(CH$2,'Attendance Dump'!$E$1:$AI$1,0)
),
INDEX('Active Hour''s Dump'!$D$3:$AH$337,
MATCH($C203,'Active Hour''s Dump'!$A$3:$A$337,0),
MATCH(CH$2,'Active Hour''s Dump'!$D$2:$AH$2,0)
))),"")</f>
        <v>1018.0940000000002</v>
      </c>
      <c r="CI203" s="13" t="str">
        <f>_xlfn.IFNA(IF(CI$3="Productivity",
INDEX('Productivity Dump'!$E$4:$AJ$500,
MATCH($A203,'Productivity Dump'!$A$4:$A$500,0),
MATCH(CI$2,'Productivity Dump'!$E$3:$AJ$3,0)
),
IF(CI$3="Attendance",
INDEX('Attendance Dump'!$E$2:$AI$400,
MATCH($A203,'Attendance Dump'!$B$2:$B$400,0),
MATCH(CI$2,'Attendance Dump'!$E$1:$AI$1,0)
),
INDEX('Active Hour''s Dump'!$D$3:$AH$337,
MATCH($C203,'Active Hour''s Dump'!$A$3:$A$337,0),
MATCH(CI$2,'Active Hour''s Dump'!$D$2:$AH$2,0)
))),"")</f>
        <v>P</v>
      </c>
      <c r="CJ203" s="54">
        <f>_xlfn.IFNA(IF(CJ$3="Productivity",
INDEX('Productivity Dump'!$E$4:$AJ$500,
MATCH($A203,'Productivity Dump'!$A$4:$A$500,0),
MATCH(CJ$2,'Productivity Dump'!$E$3:$AJ$3,0)
),
IF(CJ$3="Attendance",
INDEX('Attendance Dump'!$E$2:$AI$400,
MATCH($A203,'Attendance Dump'!$B$2:$B$400,0),
MATCH(CJ$2,'Attendance Dump'!$E$1:$AI$1,0)
),
INDEX('Active Hour''s Dump'!$D$3:$AH$337,
MATCH($C203,'Active Hour''s Dump'!$A$3:$A$337,0),
MATCH(CJ$2,'Active Hour''s Dump'!$D$2:$AH$2,0)
))),"")</f>
        <v>9.25</v>
      </c>
      <c r="CK203" s="13">
        <f>_xlfn.IFNA(IF(CK$3="Productivity",
INDEX('Productivity Dump'!$E$4:$AJ$500,
MATCH($A203,'Productivity Dump'!$A$4:$A$500,0),
MATCH(CK$2,'Productivity Dump'!$E$3:$AJ$3,0)
),
IF(CK$3="Attendance",
INDEX('Attendance Dump'!$E$2:$AI$400,
MATCH($A203,'Attendance Dump'!$B$2:$B$400,0),
MATCH(CK$2,'Attendance Dump'!$E$1:$AI$1,0)
),
INDEX('Active Hour''s Dump'!$D$3:$AH$337,
MATCH($C203,'Active Hour''s Dump'!$A$3:$A$337,0),
MATCH(CK$2,'Active Hour''s Dump'!$D$2:$AH$2,0)
))),"")</f>
        <v>1035.3689999999999</v>
      </c>
      <c r="CL203" s="13" t="str">
        <f>_xlfn.IFNA(IF(CL$3="Productivity",
INDEX('Productivity Dump'!$E$4:$AJ$500,
MATCH($A203,'Productivity Dump'!$A$4:$A$500,0),
MATCH(CL$2,'Productivity Dump'!$E$3:$AJ$3,0)
),
IF(CL$3="Attendance",
INDEX('Attendance Dump'!$E$2:$AI$400,
MATCH($A203,'Attendance Dump'!$B$2:$B$400,0),
MATCH(CL$2,'Attendance Dump'!$E$1:$AI$1,0)
),
INDEX('Active Hour''s Dump'!$D$3:$AH$337,
MATCH($C203,'Active Hour''s Dump'!$A$3:$A$337,0),
MATCH(CL$2,'Active Hour''s Dump'!$D$2:$AH$2,0)
))),"")</f>
        <v>P</v>
      </c>
      <c r="CM203" s="54">
        <f>_xlfn.IFNA(IF(CM$3="Productivity",
INDEX('Productivity Dump'!$E$4:$AJ$500,
MATCH($A203,'Productivity Dump'!$A$4:$A$500,0),
MATCH(CM$2,'Productivity Dump'!$E$3:$AJ$3,0)
),
IF(CM$3="Attendance",
INDEX('Attendance Dump'!$E$2:$AI$400,
MATCH($A203,'Attendance Dump'!$B$2:$B$400,0),
MATCH(CM$2,'Attendance Dump'!$E$1:$AI$1,0)
),
INDEX('Active Hour''s Dump'!$D$3:$AH$337,
MATCH($C203,'Active Hour''s Dump'!$A$3:$A$337,0),
MATCH(CM$2,'Active Hour''s Dump'!$D$2:$AH$2,0)
))),"")</f>
        <v>9.5</v>
      </c>
      <c r="CN203" s="13">
        <f>_xlfn.IFNA(IF(CN$3="Productivity",
INDEX('Productivity Dump'!$E$4:$AJ$500,
MATCH($A203,'Productivity Dump'!$A$4:$A$500,0),
MATCH(CN$2,'Productivity Dump'!$E$3:$AJ$3,0)
),
IF(CN$3="Attendance",
INDEX('Attendance Dump'!$E$2:$AI$400,
MATCH($A203,'Attendance Dump'!$B$2:$B$400,0),
MATCH(CN$2,'Attendance Dump'!$E$1:$AI$1,0)
),
INDEX('Active Hour''s Dump'!$D$3:$AH$337,
MATCH($C203,'Active Hour''s Dump'!$A$3:$A$337,0),
MATCH(CN$2,'Active Hour''s Dump'!$D$2:$AH$2,0)
))),"")</f>
        <v>0</v>
      </c>
      <c r="CO203" s="13">
        <f>_xlfn.IFNA(IF(CO$3="Productivity",
INDEX('Productivity Dump'!$E$4:$AJ$500,
MATCH($A203,'Productivity Dump'!$A$4:$A$500,0),
MATCH(CO$2,'Productivity Dump'!$E$3:$AJ$3,0)
),
IF(CO$3="Attendance",
INDEX('Attendance Dump'!$E$2:$AI$400,
MATCH($A203,'Attendance Dump'!$B$2:$B$400,0),
MATCH(CO$2,'Attendance Dump'!$E$1:$AI$1,0)
),
INDEX('Active Hour''s Dump'!$D$3:$AH$337,
MATCH($C203,'Active Hour''s Dump'!$A$3:$A$337,0),
MATCH(CO$2,'Active Hour''s Dump'!$D$2:$AH$2,0)
))),"")</f>
        <v>0</v>
      </c>
      <c r="CP203" s="54">
        <f>_xlfn.IFNA(IF(CP$3="Productivity",
INDEX('Productivity Dump'!$E$4:$AJ$500,
MATCH($A203,'Productivity Dump'!$A$4:$A$500,0),
MATCH(CP$2,'Productivity Dump'!$E$3:$AJ$3,0)
),
IF(CP$3="Attendance",
INDEX('Attendance Dump'!$E$2:$AI$400,
MATCH($A203,'Attendance Dump'!$B$2:$B$400,0),
MATCH(CP$2,'Attendance Dump'!$E$1:$AI$1,0)
),
INDEX('Active Hour''s Dump'!$D$3:$AH$337,
MATCH($C203,'Active Hour''s Dump'!$A$3:$A$337,0),
MATCH(CP$2,'Active Hour''s Dump'!$D$2:$AH$2,0)
))),"")</f>
        <v>0</v>
      </c>
      <c r="CQ203" s="13">
        <f>_xlfn.IFNA(IF(CQ$3="Productivity",
INDEX('Productivity Dump'!$E$4:$AJ$500,
MATCH($A203,'Productivity Dump'!$A$4:$A$500,0),
MATCH(CQ$2,'Productivity Dump'!$E$3:$AJ$3,0)
),
IF(CQ$3="Attendance",
INDEX('Attendance Dump'!$E$2:$AI$400,
MATCH($A203,'Attendance Dump'!$B$2:$B$400,0),
MATCH(CQ$2,'Attendance Dump'!$E$1:$AI$1,0)
),
INDEX('Active Hour''s Dump'!$D$3:$AH$337,
MATCH($C203,'Active Hour''s Dump'!$A$3:$A$337,0),
MATCH(CQ$2,'Active Hour''s Dump'!$D$2:$AH$2,0)
))),"")</f>
        <v>0</v>
      </c>
      <c r="CR203" s="13">
        <f>_xlfn.IFNA(IF(CR$3="Productivity",
INDEX('Productivity Dump'!$E$4:$AJ$500,
MATCH($A203,'Productivity Dump'!$A$4:$A$500,0),
MATCH(CR$2,'Productivity Dump'!$E$3:$AJ$3,0)
),
IF(CR$3="Attendance",
INDEX('Attendance Dump'!$E$2:$AI$400,
MATCH($A203,'Attendance Dump'!$B$2:$B$400,0),
MATCH(CR$2,'Attendance Dump'!$E$1:$AI$1,0)
),
INDEX('Active Hour''s Dump'!$D$3:$AH$337,
MATCH($C203,'Active Hour''s Dump'!$A$3:$A$337,0),
MATCH(CR$2,'Active Hour''s Dump'!$D$2:$AH$2,0)
))),"")</f>
        <v>0</v>
      </c>
      <c r="CS203" s="54">
        <f>_xlfn.IFNA(IF(CS$3="Productivity",
INDEX('Productivity Dump'!$E$4:$AJ$500,
MATCH($A203,'Productivity Dump'!$A$4:$A$500,0),
MATCH(CS$2,'Productivity Dump'!$E$3:$AJ$3,0)
),
IF(CS$3="Attendance",
INDEX('Attendance Dump'!$E$2:$AI$400,
MATCH($A203,'Attendance Dump'!$B$2:$B$400,0),
MATCH(CS$2,'Attendance Dump'!$E$1:$AI$1,0)
),
INDEX('Active Hour''s Dump'!$D$3:$AH$337,
MATCH($C203,'Active Hour''s Dump'!$A$3:$A$337,0),
MATCH(CS$2,'Active Hour''s Dump'!$D$2:$AH$2,0)
))),"")</f>
        <v>0</v>
      </c>
      <c r="CT203" s="13">
        <f>_xlfn.IFNA(IF(CT$3="Productivity",
INDEX('Productivity Dump'!$E$4:$AJ$500,
MATCH($A203,'Productivity Dump'!$A$4:$A$500,0),
MATCH(CT$2,'Productivity Dump'!$E$3:$AJ$3,0)
),
IF(CT$3="Attendance",
INDEX('Attendance Dump'!$E$2:$AI$400,
MATCH($A203,'Attendance Dump'!$B$2:$B$400,0),
MATCH(CT$2,'Attendance Dump'!$E$1:$AI$1,0)
),
INDEX('Active Hour''s Dump'!$D$3:$AH$337,
MATCH($C203,'Active Hour''s Dump'!$A$3:$A$337,0),
MATCH(CT$2,'Active Hour''s Dump'!$D$2:$AH$2,0)
))),"")</f>
        <v>0</v>
      </c>
      <c r="CU203" s="13">
        <f>_xlfn.IFNA(IF(CU$3="Productivity",
INDEX('Productivity Dump'!$E$4:$AJ$500,
MATCH($A203,'Productivity Dump'!$A$4:$A$500,0),
MATCH(CU$2,'Productivity Dump'!$E$3:$AJ$3,0)
),
IF(CU$3="Attendance",
INDEX('Attendance Dump'!$E$2:$AI$400,
MATCH($A203,'Attendance Dump'!$B$2:$B$400,0),
MATCH(CU$2,'Attendance Dump'!$E$1:$AI$1,0)
),
INDEX('Active Hour''s Dump'!$D$3:$AH$337,
MATCH($C203,'Active Hour''s Dump'!$A$3:$A$337,0),
MATCH(CU$2,'Active Hour''s Dump'!$D$2:$AH$2,0)
))),"")</f>
        <v>0</v>
      </c>
      <c r="CV203" s="54">
        <f>_xlfn.IFNA(IF(CV$3="Productivity",
INDEX('Productivity Dump'!$E$4:$AJ$500,
MATCH($A203,'Productivity Dump'!$A$4:$A$500,0),
MATCH(CV$2,'Productivity Dump'!$E$3:$AJ$3,0)
),
IF(CV$3="Attendance",
INDEX('Attendance Dump'!$E$2:$AI$400,
MATCH($A203,'Attendance Dump'!$B$2:$B$400,0),
MATCH(CV$2,'Attendance Dump'!$E$1:$AI$1,0)
),
INDEX('Active Hour''s Dump'!$D$3:$AH$337,
MATCH($C203,'Active Hour''s Dump'!$A$3:$A$337,0),
MATCH(CV$2,'Active Hour''s Dump'!$D$2:$AH$2,0)
))),"")</f>
        <v>0</v>
      </c>
      <c r="CW203" s="13"/>
      <c r="CX203" s="13"/>
      <c r="CY203" s="54"/>
      <c r="DA203" s="57">
        <f t="shared" si="81"/>
        <v>166.83333333333334</v>
      </c>
      <c r="DB203" s="35">
        <f t="shared" si="82"/>
        <v>17728.271000000001</v>
      </c>
      <c r="DC203" s="35">
        <f t="shared" si="77"/>
        <v>2071.7289999999994</v>
      </c>
      <c r="DD203" s="35">
        <f t="shared" ca="1" si="80"/>
        <v>0</v>
      </c>
      <c r="DF203" s="32" cm="1">
        <f t="array" ref="DF203">SUMPRODUCT(
    (MOD(COLUMN(H203:CV203) - COLUMN(H203), 3) = 0) *
    (H203:CV203 = 0) *
    (I203:CW203 = "P") *
    (COUNTIF(UKHoliday, H$2:CV$2) = 0)
)</f>
        <v>0</v>
      </c>
      <c r="DG203" s="33" cm="1">
        <f t="array" ref="DG203">SUMPRODUCT(
  (MOD(COLUMN(H203:CV203) - COLUMN(H203), 3) = 0) *
  (H203:CV203 &gt; 0) *
  (H203:CV203 &lt; 0.5 * IF(((WEEKDAY(H$2:CV$2, 2) = 1) + (WEEKDAY(H$2:CV$2, 2) = 6)), G203, F203)) *
  (I203:CW203 = "P") *
  (COUNTIF(UKHoliday, H$2:CV$2) = 0)
)</f>
        <v>0</v>
      </c>
      <c r="DH203" s="33" cm="1">
        <f t="array" ref="DH203">SUMPRODUCT(
  (MOD(COLUMN(H203:CV203) - COLUMN(H203), 3) = 0) *
  (H203:CV203 &gt; 0.5 * IF(((WEEKDAY(H$2:CV$2, 2) = 1) + (WEEKDAY(H$2:CV$2, 2) = 6)), $G203, $F203)) *
  (H203:CV203 &lt; 0.8 * IF(((WEEKDAY(H$2:CV$2, 2) = 1) + (WEEKDAY(H$2:CV$2, 2) = 6)), $G203, $F203)) *
  (I203:CW203 = "P") *
  (COUNTIF(UKHoliday, H$2:CV$2) = 0)
)</f>
        <v>0</v>
      </c>
      <c r="DI203" s="33" cm="1">
        <f t="array" ref="DI203">SUMPRODUCT(
  (MOD(COLUMN(H203:CV203) - COLUMN(H203), 3) = 0) *
  (H203:CV203 &gt; 0.8 * IF(((WEEKDAY(H$2:CV$2, 2) = 1) + (WEEKDAY(H$2:CV$2, 2) = 6)), $G203, $F203)) *
  (H203:CV203 &lt; 1 * IF(((WEEKDAY(H$2:CV$2, 2) = 1) + (WEEKDAY(H$2:CV$2, 2) = 6)), $G203, $F203)) *
  (I203:CW203 = "P") *
  (COUNTIF(UKHoliday, H$2:CV$2) = 0)
)</f>
        <v>2</v>
      </c>
    </row>
    <row r="204" spans="1:113" x14ac:dyDescent="0.3">
      <c r="A204" s="38" t="s">
        <v>219</v>
      </c>
      <c r="B204" s="38" t="s">
        <v>690</v>
      </c>
      <c r="C204" s="9" t="s">
        <v>691</v>
      </c>
      <c r="D204" s="62" t="s">
        <v>1058</v>
      </c>
      <c r="E204" s="35">
        <v>19800</v>
      </c>
      <c r="F204" s="35">
        <f t="shared" si="78"/>
        <v>990</v>
      </c>
      <c r="G204" s="35">
        <f t="shared" si="79"/>
        <v>495</v>
      </c>
      <c r="H204" s="13">
        <f>_xlfn.IFNA(IF(H$3="Productivity",
INDEX('Productivity Dump'!$E$4:$AJ$500,
MATCH($A204,'Productivity Dump'!$A$4:$A$500,0),
MATCH(H$2,'Productivity Dump'!$E$3:$AJ$3,0)
),
IF(H$3="Attendance",
INDEX('Attendance Dump'!$E$2:$AI$400,
MATCH($A204,'Attendance Dump'!$B$2:$B$400,0),
MATCH(H$2,'Attendance Dump'!$E$1:$AI$1,0)
),
INDEX('Active Hour''s Dump'!$D$3:$AH$337,
MATCH($C204,'Active Hour''s Dump'!$A$3:$A$337,0),
MATCH(H$2,'Active Hour''s Dump'!$D$2:$AH$2,0)
))),"")</f>
        <v>1020.0270000000002</v>
      </c>
      <c r="I204" s="13" t="str">
        <f>_xlfn.IFNA(IF(I$3="Productivity",
INDEX('Productivity Dump'!$E$4:$AJ$500,
MATCH($A204,'Productivity Dump'!$A$4:$A$500,0),
MATCH(I$2,'Productivity Dump'!$E$3:$AJ$3,0)
),
IF(I$3="Attendance",
INDEX('Attendance Dump'!$E$2:$AI$400,
MATCH($A204,'Attendance Dump'!$B$2:$B$400,0),
MATCH(I$2,'Attendance Dump'!$E$1:$AI$1,0)
),
INDEX('Active Hour''s Dump'!$D$3:$AH$337,
MATCH($C204,'Active Hour''s Dump'!$A$3:$A$337,0),
MATCH(I$2,'Active Hour''s Dump'!$D$2:$AH$2,0)
))),"")</f>
        <v>P</v>
      </c>
      <c r="J204" s="54">
        <f>_xlfn.IFNA(IF(J$3="Productivity",
INDEX('Productivity Dump'!$E$4:$AJ$500,
MATCH($A204,'Productivity Dump'!$A$4:$A$500,0),
MATCH(J$2,'Productivity Dump'!$E$3:$AJ$3,0)
),
IF(J$3="Attendance",
INDEX('Attendance Dump'!$E$2:$AI$400,
MATCH($A204,'Attendance Dump'!$B$2:$B$400,0),
MATCH(J$2,'Attendance Dump'!$E$1:$AI$1,0)
),
INDEX('Active Hour''s Dump'!$D$3:$AH$337,
MATCH($C204,'Active Hour''s Dump'!$A$3:$A$337,0),
MATCH(J$2,'Active Hour''s Dump'!$D$2:$AH$2,0)
))),"")</f>
        <v>9.4166666666666696</v>
      </c>
      <c r="K204" s="13">
        <f>_xlfn.IFNA(IF(K$3="Productivity",
INDEX('Productivity Dump'!$E$4:$AJ$500,
MATCH($A204,'Productivity Dump'!$A$4:$A$500,0),
MATCH(K$2,'Productivity Dump'!$E$3:$AJ$3,0)
),
IF(K$3="Attendance",
INDEX('Attendance Dump'!$E$2:$AI$400,
MATCH($A204,'Attendance Dump'!$B$2:$B$400,0),
MATCH(K$2,'Attendance Dump'!$E$1:$AI$1,0)
),
INDEX('Active Hour''s Dump'!$D$3:$AH$337,
MATCH($C204,'Active Hour''s Dump'!$A$3:$A$337,0),
MATCH(K$2,'Active Hour''s Dump'!$D$2:$AH$2,0)
))),"")</f>
        <v>1054.0110000000002</v>
      </c>
      <c r="L204" s="13" t="str">
        <f>_xlfn.IFNA(IF(L$3="Productivity",
INDEX('Productivity Dump'!$E$4:$AJ$500,
MATCH($A204,'Productivity Dump'!$A$4:$A$500,0),
MATCH(L$2,'Productivity Dump'!$E$3:$AJ$3,0)
),
IF(L$3="Attendance",
INDEX('Attendance Dump'!$E$2:$AI$400,
MATCH($A204,'Attendance Dump'!$B$2:$B$400,0),
MATCH(L$2,'Attendance Dump'!$E$1:$AI$1,0)
),
INDEX('Active Hour''s Dump'!$D$3:$AH$337,
MATCH($C204,'Active Hour''s Dump'!$A$3:$A$337,0),
MATCH(L$2,'Active Hour''s Dump'!$D$2:$AH$2,0)
))),"")</f>
        <v>P</v>
      </c>
      <c r="M204" s="54">
        <f>_xlfn.IFNA(IF(M$3="Productivity",
INDEX('Productivity Dump'!$E$4:$AJ$500,
MATCH($A204,'Productivity Dump'!$A$4:$A$500,0),
MATCH(M$2,'Productivity Dump'!$E$3:$AJ$3,0)
),
IF(M$3="Attendance",
INDEX('Attendance Dump'!$E$2:$AI$400,
MATCH($A204,'Attendance Dump'!$B$2:$B$400,0),
MATCH(M$2,'Attendance Dump'!$E$1:$AI$1,0)
),
INDEX('Active Hour''s Dump'!$D$3:$AH$337,
MATCH($C204,'Active Hour''s Dump'!$A$3:$A$337,0),
MATCH(M$2,'Active Hour''s Dump'!$D$2:$AH$2,0)
))),"")</f>
        <v>8.5</v>
      </c>
      <c r="N204" s="13">
        <f>_xlfn.IFNA(IF(N$3="Productivity",
INDEX('Productivity Dump'!$E$4:$AJ$500,
MATCH($A204,'Productivity Dump'!$A$4:$A$500,0),
MATCH(N$2,'Productivity Dump'!$E$3:$AJ$3,0)
),
IF(N$3="Attendance",
INDEX('Attendance Dump'!$E$2:$AI$400,
MATCH($A204,'Attendance Dump'!$B$2:$B$400,0),
MATCH(N$2,'Attendance Dump'!$E$1:$AI$1,0)
),
INDEX('Active Hour''s Dump'!$D$3:$AH$337,
MATCH($C204,'Active Hour''s Dump'!$A$3:$A$337,0),
MATCH(N$2,'Active Hour''s Dump'!$D$2:$AH$2,0)
))),"")</f>
        <v>556.52200000000005</v>
      </c>
      <c r="O204" s="13" t="str">
        <f>_xlfn.IFNA(IF(O$3="Productivity",
INDEX('Productivity Dump'!$E$4:$AJ$500,
MATCH($A204,'Productivity Dump'!$A$4:$A$500,0),
MATCH(O$2,'Productivity Dump'!$E$3:$AJ$3,0)
),
IF(O$3="Attendance",
INDEX('Attendance Dump'!$E$2:$AI$400,
MATCH($A204,'Attendance Dump'!$B$2:$B$400,0),
MATCH(O$2,'Attendance Dump'!$E$1:$AI$1,0)
),
INDEX('Active Hour''s Dump'!$D$3:$AH$337,
MATCH($C204,'Active Hour''s Dump'!$A$3:$A$337,0),
MATCH(O$2,'Active Hour''s Dump'!$D$2:$AH$2,0)
))),"")</f>
        <v>P</v>
      </c>
      <c r="P204" s="54">
        <f>_xlfn.IFNA(IF(P$3="Productivity",
INDEX('Productivity Dump'!$E$4:$AJ$500,
MATCH($A204,'Productivity Dump'!$A$4:$A$500,0),
MATCH(P$2,'Productivity Dump'!$E$3:$AJ$3,0)
),
IF(P$3="Attendance",
INDEX('Attendance Dump'!$E$2:$AI$400,
MATCH($A204,'Attendance Dump'!$B$2:$B$400,0),
MATCH(P$2,'Attendance Dump'!$E$1:$AI$1,0)
),
INDEX('Active Hour''s Dump'!$D$3:$AH$337,
MATCH($C204,'Active Hour''s Dump'!$A$3:$A$337,0),
MATCH(P$2,'Active Hour''s Dump'!$D$2:$AH$2,0)
))),"")</f>
        <v>5.25</v>
      </c>
      <c r="Q204" s="13">
        <f>_xlfn.IFNA(IF(Q$3="Productivity",
INDEX('Productivity Dump'!$E$4:$AJ$500,
MATCH($A204,'Productivity Dump'!$A$4:$A$500,0),
MATCH(Q$2,'Productivity Dump'!$E$3:$AJ$3,0)
),
IF(Q$3="Attendance",
INDEX('Attendance Dump'!$E$2:$AI$400,
MATCH($A204,'Attendance Dump'!$B$2:$B$400,0),
MATCH(Q$2,'Attendance Dump'!$E$1:$AI$1,0)
),
INDEX('Active Hour''s Dump'!$D$3:$AH$337,
MATCH($C204,'Active Hour''s Dump'!$A$3:$A$337,0),
MATCH(Q$2,'Active Hour''s Dump'!$D$2:$AH$2,0)
))),"")</f>
        <v>0</v>
      </c>
      <c r="R204" s="13" t="str">
        <f>_xlfn.IFNA(IF(R$3="Productivity",
INDEX('Productivity Dump'!$E$4:$AJ$500,
MATCH($A204,'Productivity Dump'!$A$4:$A$500,0),
MATCH(R$2,'Productivity Dump'!$E$3:$AJ$3,0)
),
IF(R$3="Attendance",
INDEX('Attendance Dump'!$E$2:$AI$400,
MATCH($A204,'Attendance Dump'!$B$2:$B$400,0),
MATCH(R$2,'Attendance Dump'!$E$1:$AI$1,0)
),
INDEX('Active Hour''s Dump'!$D$3:$AH$337,
MATCH($C204,'Active Hour''s Dump'!$A$3:$A$337,0),
MATCH(R$2,'Active Hour''s Dump'!$D$2:$AH$2,0)
))),"")</f>
        <v>WO</v>
      </c>
      <c r="S204" s="54">
        <f>_xlfn.IFNA(IF(S$3="Productivity",
INDEX('Productivity Dump'!$E$4:$AJ$500,
MATCH($A204,'Productivity Dump'!$A$4:$A$500,0),
MATCH(S$2,'Productivity Dump'!$E$3:$AJ$3,0)
),
IF(S$3="Attendance",
INDEX('Attendance Dump'!$E$2:$AI$400,
MATCH($A204,'Attendance Dump'!$B$2:$B$400,0),
MATCH(S$2,'Attendance Dump'!$E$1:$AI$1,0)
),
INDEX('Active Hour''s Dump'!$D$3:$AH$337,
MATCH($C204,'Active Hour''s Dump'!$A$3:$A$337,0),
MATCH(S$2,'Active Hour''s Dump'!$D$2:$AH$2,0)
))),"")</f>
        <v>0</v>
      </c>
      <c r="T204" s="13">
        <f>_xlfn.IFNA(IF(T$3="Productivity",
INDEX('Productivity Dump'!$E$4:$AJ$500,
MATCH($A204,'Productivity Dump'!$A$4:$A$500,0),
MATCH(T$2,'Productivity Dump'!$E$3:$AJ$3,0)
),
IF(T$3="Attendance",
INDEX('Attendance Dump'!$E$2:$AI$400,
MATCH($A204,'Attendance Dump'!$B$2:$B$400,0),
MATCH(T$2,'Attendance Dump'!$E$1:$AI$1,0)
),
INDEX('Active Hour''s Dump'!$D$3:$AH$337,
MATCH($C204,'Active Hour''s Dump'!$A$3:$A$337,0),
MATCH(T$2,'Active Hour''s Dump'!$D$2:$AH$2,0)
))),"")</f>
        <v>556.30599999999993</v>
      </c>
      <c r="U204" s="13" t="str">
        <f>_xlfn.IFNA(IF(U$3="Productivity",
INDEX('Productivity Dump'!$E$4:$AJ$500,
MATCH($A204,'Productivity Dump'!$A$4:$A$500,0),
MATCH(U$2,'Productivity Dump'!$E$3:$AJ$3,0)
),
IF(U$3="Attendance",
INDEX('Attendance Dump'!$E$2:$AI$400,
MATCH($A204,'Attendance Dump'!$B$2:$B$400,0),
MATCH(U$2,'Attendance Dump'!$E$1:$AI$1,0)
),
INDEX('Active Hour''s Dump'!$D$3:$AH$337,
MATCH($C204,'Active Hour''s Dump'!$A$3:$A$337,0),
MATCH(U$2,'Active Hour''s Dump'!$D$2:$AH$2,0)
))),"")</f>
        <v>P</v>
      </c>
      <c r="V204" s="54">
        <f>_xlfn.IFNA(IF(V$3="Productivity",
INDEX('Productivity Dump'!$E$4:$AJ$500,
MATCH($A204,'Productivity Dump'!$A$4:$A$500,0),
MATCH(V$2,'Productivity Dump'!$E$3:$AJ$3,0)
),
IF(V$3="Attendance",
INDEX('Attendance Dump'!$E$2:$AI$400,
MATCH($A204,'Attendance Dump'!$B$2:$B$400,0),
MATCH(V$2,'Attendance Dump'!$E$1:$AI$1,0)
),
INDEX('Active Hour''s Dump'!$D$3:$AH$337,
MATCH($C204,'Active Hour''s Dump'!$A$3:$A$337,0),
MATCH(V$2,'Active Hour''s Dump'!$D$2:$AH$2,0)
))),"")</f>
        <v>4.8333333333333304</v>
      </c>
      <c r="W204" s="13">
        <f>_xlfn.IFNA(IF(W$3="Productivity",
INDEX('Productivity Dump'!$E$4:$AJ$500,
MATCH($A204,'Productivity Dump'!$A$4:$A$500,0),
MATCH(W$2,'Productivity Dump'!$E$3:$AJ$3,0)
),
IF(W$3="Attendance",
INDEX('Attendance Dump'!$E$2:$AI$400,
MATCH($A204,'Attendance Dump'!$B$2:$B$400,0),
MATCH(W$2,'Attendance Dump'!$E$1:$AI$1,0)
),
INDEX('Active Hour''s Dump'!$D$3:$AH$337,
MATCH($C204,'Active Hour''s Dump'!$A$3:$A$337,0),
MATCH(W$2,'Active Hour''s Dump'!$D$2:$AH$2,0)
))),"")</f>
        <v>1002.0389999999999</v>
      </c>
      <c r="X204" s="13" t="str">
        <f>_xlfn.IFNA(IF(X$3="Productivity",
INDEX('Productivity Dump'!$E$4:$AJ$500,
MATCH($A204,'Productivity Dump'!$A$4:$A$500,0),
MATCH(X$2,'Productivity Dump'!$E$3:$AJ$3,0)
),
IF(X$3="Attendance",
INDEX('Attendance Dump'!$E$2:$AI$400,
MATCH($A204,'Attendance Dump'!$B$2:$B$400,0),
MATCH(X$2,'Attendance Dump'!$E$1:$AI$1,0)
),
INDEX('Active Hour''s Dump'!$D$3:$AH$337,
MATCH($C204,'Active Hour''s Dump'!$A$3:$A$337,0),
MATCH(X$2,'Active Hour''s Dump'!$D$2:$AH$2,0)
))),"")</f>
        <v>P</v>
      </c>
      <c r="Y204" s="54">
        <f>_xlfn.IFNA(IF(Y$3="Productivity",
INDEX('Productivity Dump'!$E$4:$AJ$500,
MATCH($A204,'Productivity Dump'!$A$4:$A$500,0),
MATCH(Y$2,'Productivity Dump'!$E$3:$AJ$3,0)
),
IF(Y$3="Attendance",
INDEX('Attendance Dump'!$E$2:$AI$400,
MATCH($A204,'Attendance Dump'!$B$2:$B$400,0),
MATCH(Y$2,'Attendance Dump'!$E$1:$AI$1,0)
),
INDEX('Active Hour''s Dump'!$D$3:$AH$337,
MATCH($C204,'Active Hour''s Dump'!$A$3:$A$337,0),
MATCH(Y$2,'Active Hour''s Dump'!$D$2:$AH$2,0)
))),"")</f>
        <v>8.8333333333333304</v>
      </c>
      <c r="Z204" s="13">
        <f>_xlfn.IFNA(IF(Z$3="Productivity",
INDEX('Productivity Dump'!$E$4:$AJ$500,
MATCH($A204,'Productivity Dump'!$A$4:$A$500,0),
MATCH(Z$2,'Productivity Dump'!$E$3:$AJ$3,0)
),
IF(Z$3="Attendance",
INDEX('Attendance Dump'!$E$2:$AI$400,
MATCH($A204,'Attendance Dump'!$B$2:$B$400,0),
MATCH(Z$2,'Attendance Dump'!$E$1:$AI$1,0)
),
INDEX('Active Hour''s Dump'!$D$3:$AH$337,
MATCH($C204,'Active Hour''s Dump'!$A$3:$A$337,0),
MATCH(Z$2,'Active Hour''s Dump'!$D$2:$AH$2,0)
))),"")</f>
        <v>1028.6469999999997</v>
      </c>
      <c r="AA204" s="13" t="str">
        <f>_xlfn.IFNA(IF(AA$3="Productivity",
INDEX('Productivity Dump'!$E$4:$AJ$500,
MATCH($A204,'Productivity Dump'!$A$4:$A$500,0),
MATCH(AA$2,'Productivity Dump'!$E$3:$AJ$3,0)
),
IF(AA$3="Attendance",
INDEX('Attendance Dump'!$E$2:$AI$400,
MATCH($A204,'Attendance Dump'!$B$2:$B$400,0),
MATCH(AA$2,'Attendance Dump'!$E$1:$AI$1,0)
),
INDEX('Active Hour''s Dump'!$D$3:$AH$337,
MATCH($C204,'Active Hour''s Dump'!$A$3:$A$337,0),
MATCH(AA$2,'Active Hour''s Dump'!$D$2:$AH$2,0)
))),"")</f>
        <v>P</v>
      </c>
      <c r="AB204" s="54">
        <f>_xlfn.IFNA(IF(AB$3="Productivity",
INDEX('Productivity Dump'!$E$4:$AJ$500,
MATCH($A204,'Productivity Dump'!$A$4:$A$500,0),
MATCH(AB$2,'Productivity Dump'!$E$3:$AJ$3,0)
),
IF(AB$3="Attendance",
INDEX('Attendance Dump'!$E$2:$AI$400,
MATCH($A204,'Attendance Dump'!$B$2:$B$400,0),
MATCH(AB$2,'Attendance Dump'!$E$1:$AI$1,0)
),
INDEX('Active Hour''s Dump'!$D$3:$AH$337,
MATCH($C204,'Active Hour''s Dump'!$A$3:$A$337,0),
MATCH(AB$2,'Active Hour''s Dump'!$D$2:$AH$2,0)
))),"")</f>
        <v>9.0833333333333304</v>
      </c>
      <c r="AC204" s="13">
        <f>_xlfn.IFNA(IF(AC$3="Productivity",
INDEX('Productivity Dump'!$E$4:$AJ$500,
MATCH($A204,'Productivity Dump'!$A$4:$A$500,0),
MATCH(AC$2,'Productivity Dump'!$E$3:$AJ$3,0)
),
IF(AC$3="Attendance",
INDEX('Attendance Dump'!$E$2:$AI$400,
MATCH($A204,'Attendance Dump'!$B$2:$B$400,0),
MATCH(AC$2,'Attendance Dump'!$E$1:$AI$1,0)
),
INDEX('Active Hour''s Dump'!$D$3:$AH$337,
MATCH($C204,'Active Hour''s Dump'!$A$3:$A$337,0),
MATCH(AC$2,'Active Hour''s Dump'!$D$2:$AH$2,0)
))),"")</f>
        <v>1015.6909999999999</v>
      </c>
      <c r="AD204" s="13" t="str">
        <f>_xlfn.IFNA(IF(AD$3="Productivity",
INDEX('Productivity Dump'!$E$4:$AJ$500,
MATCH($A204,'Productivity Dump'!$A$4:$A$500,0),
MATCH(AD$2,'Productivity Dump'!$E$3:$AJ$3,0)
),
IF(AD$3="Attendance",
INDEX('Attendance Dump'!$E$2:$AI$400,
MATCH($A204,'Attendance Dump'!$B$2:$B$400,0),
MATCH(AD$2,'Attendance Dump'!$E$1:$AI$1,0)
),
INDEX('Active Hour''s Dump'!$D$3:$AH$337,
MATCH($C204,'Active Hour''s Dump'!$A$3:$A$337,0),
MATCH(AD$2,'Active Hour''s Dump'!$D$2:$AH$2,0)
))),"")</f>
        <v>P</v>
      </c>
      <c r="AE204" s="54">
        <f>_xlfn.IFNA(IF(AE$3="Productivity",
INDEX('Productivity Dump'!$E$4:$AJ$500,
MATCH($A204,'Productivity Dump'!$A$4:$A$500,0),
MATCH(AE$2,'Productivity Dump'!$E$3:$AJ$3,0)
),
IF(AE$3="Attendance",
INDEX('Attendance Dump'!$E$2:$AI$400,
MATCH($A204,'Attendance Dump'!$B$2:$B$400,0),
MATCH(AE$2,'Attendance Dump'!$E$1:$AI$1,0)
),
INDEX('Active Hour''s Dump'!$D$3:$AH$337,
MATCH($C204,'Active Hour''s Dump'!$A$3:$A$337,0),
MATCH(AE$2,'Active Hour''s Dump'!$D$2:$AH$2,0)
))),"")</f>
        <v>9.9166666666666696</v>
      </c>
      <c r="AF204" s="13">
        <f>_xlfn.IFNA(IF(AF$3="Productivity",
INDEX('Productivity Dump'!$E$4:$AJ$500,
MATCH($A204,'Productivity Dump'!$A$4:$A$500,0),
MATCH(AF$2,'Productivity Dump'!$E$3:$AJ$3,0)
),
IF(AF$3="Attendance",
INDEX('Attendance Dump'!$E$2:$AI$400,
MATCH($A204,'Attendance Dump'!$B$2:$B$400,0),
MATCH(AF$2,'Attendance Dump'!$E$1:$AI$1,0)
),
INDEX('Active Hour''s Dump'!$D$3:$AH$337,
MATCH($C204,'Active Hour''s Dump'!$A$3:$A$337,0),
MATCH(AF$2,'Active Hour''s Dump'!$D$2:$AH$2,0)
))),"")</f>
        <v>1033.4730000000002</v>
      </c>
      <c r="AG204" s="13" t="str">
        <f>_xlfn.IFNA(IF(AG$3="Productivity",
INDEX('Productivity Dump'!$E$4:$AJ$500,
MATCH($A204,'Productivity Dump'!$A$4:$A$500,0),
MATCH(AG$2,'Productivity Dump'!$E$3:$AJ$3,0)
),
IF(AG$3="Attendance",
INDEX('Attendance Dump'!$E$2:$AI$400,
MATCH($A204,'Attendance Dump'!$B$2:$B$400,0),
MATCH(AG$2,'Attendance Dump'!$E$1:$AI$1,0)
),
INDEX('Active Hour''s Dump'!$D$3:$AH$337,
MATCH($C204,'Active Hour''s Dump'!$A$3:$A$337,0),
MATCH(AG$2,'Active Hour''s Dump'!$D$2:$AH$2,0)
))),"")</f>
        <v>P</v>
      </c>
      <c r="AH204" s="54">
        <f>_xlfn.IFNA(IF(AH$3="Productivity",
INDEX('Productivity Dump'!$E$4:$AJ$500,
MATCH($A204,'Productivity Dump'!$A$4:$A$500,0),
MATCH(AH$2,'Productivity Dump'!$E$3:$AJ$3,0)
),
IF(AH$3="Attendance",
INDEX('Attendance Dump'!$E$2:$AI$400,
MATCH($A204,'Attendance Dump'!$B$2:$B$400,0),
MATCH(AH$2,'Attendance Dump'!$E$1:$AI$1,0)
),
INDEX('Active Hour''s Dump'!$D$3:$AH$337,
MATCH($C204,'Active Hour''s Dump'!$A$3:$A$337,0),
MATCH(AH$2,'Active Hour''s Dump'!$D$2:$AH$2,0)
))),"")</f>
        <v>9.1666666666666696</v>
      </c>
      <c r="AI204" s="13">
        <f>_xlfn.IFNA(IF(AI$3="Productivity",
INDEX('Productivity Dump'!$E$4:$AJ$500,
MATCH($A204,'Productivity Dump'!$A$4:$A$500,0),
MATCH(AI$2,'Productivity Dump'!$E$3:$AJ$3,0)
),
IF(AI$3="Attendance",
INDEX('Attendance Dump'!$E$2:$AI$400,
MATCH($A204,'Attendance Dump'!$B$2:$B$400,0),
MATCH(AI$2,'Attendance Dump'!$E$1:$AI$1,0)
),
INDEX('Active Hour''s Dump'!$D$3:$AH$337,
MATCH($C204,'Active Hour''s Dump'!$A$3:$A$337,0),
MATCH(AI$2,'Active Hour''s Dump'!$D$2:$AH$2,0)
))),"")</f>
        <v>1018.7479999999999</v>
      </c>
      <c r="AJ204" s="13" t="str">
        <f>_xlfn.IFNA(IF(AJ$3="Productivity",
INDEX('Productivity Dump'!$E$4:$AJ$500,
MATCH($A204,'Productivity Dump'!$A$4:$A$500,0),
MATCH(AJ$2,'Productivity Dump'!$E$3:$AJ$3,0)
),
IF(AJ$3="Attendance",
INDEX('Attendance Dump'!$E$2:$AI$400,
MATCH($A204,'Attendance Dump'!$B$2:$B$400,0),
MATCH(AJ$2,'Attendance Dump'!$E$1:$AI$1,0)
),
INDEX('Active Hour''s Dump'!$D$3:$AH$337,
MATCH($C204,'Active Hour''s Dump'!$A$3:$A$337,0),
MATCH(AJ$2,'Active Hour''s Dump'!$D$2:$AH$2,0)
))),"")</f>
        <v>P</v>
      </c>
      <c r="AK204" s="54">
        <f>_xlfn.IFNA(IF(AK$3="Productivity",
INDEX('Productivity Dump'!$E$4:$AJ$500,
MATCH($A204,'Productivity Dump'!$A$4:$A$500,0),
MATCH(AK$2,'Productivity Dump'!$E$3:$AJ$3,0)
),
IF(AK$3="Attendance",
INDEX('Attendance Dump'!$E$2:$AI$400,
MATCH($A204,'Attendance Dump'!$B$2:$B$400,0),
MATCH(AK$2,'Attendance Dump'!$E$1:$AI$1,0)
),
INDEX('Active Hour''s Dump'!$D$3:$AH$337,
MATCH($C204,'Active Hour''s Dump'!$A$3:$A$337,0),
MATCH(AK$2,'Active Hour''s Dump'!$D$2:$AH$2,0)
))),"")</f>
        <v>10.0833333333333</v>
      </c>
      <c r="AL204" s="13">
        <f>_xlfn.IFNA(IF(AL$3="Productivity",
INDEX('Productivity Dump'!$E$4:$AJ$500,
MATCH($A204,'Productivity Dump'!$A$4:$A$500,0),
MATCH(AL$2,'Productivity Dump'!$E$3:$AJ$3,0)
),
IF(AL$3="Attendance",
INDEX('Attendance Dump'!$E$2:$AI$400,
MATCH($A204,'Attendance Dump'!$B$2:$B$400,0),
MATCH(AL$2,'Attendance Dump'!$E$1:$AI$1,0)
),
INDEX('Active Hour''s Dump'!$D$3:$AH$337,
MATCH($C204,'Active Hour''s Dump'!$A$3:$A$337,0),
MATCH(AL$2,'Active Hour''s Dump'!$D$2:$AH$2,0)
))),"")</f>
        <v>221</v>
      </c>
      <c r="AM204" s="13" t="str">
        <f>_xlfn.IFNA(IF(AM$3="Productivity",
INDEX('Productivity Dump'!$E$4:$AJ$500,
MATCH($A204,'Productivity Dump'!$A$4:$A$500,0),
MATCH(AM$2,'Productivity Dump'!$E$3:$AJ$3,0)
),
IF(AM$3="Attendance",
INDEX('Attendance Dump'!$E$2:$AI$400,
MATCH($A204,'Attendance Dump'!$B$2:$B$400,0),
MATCH(AM$2,'Attendance Dump'!$E$1:$AI$1,0)
),
INDEX('Active Hour''s Dump'!$D$3:$AH$337,
MATCH($C204,'Active Hour''s Dump'!$A$3:$A$337,0),
MATCH(AM$2,'Active Hour''s Dump'!$D$2:$AH$2,0)
))),"")</f>
        <v>WO</v>
      </c>
      <c r="AN204" s="54">
        <f>_xlfn.IFNA(IF(AN$3="Productivity",
INDEX('Productivity Dump'!$E$4:$AJ$500,
MATCH($A204,'Productivity Dump'!$A$4:$A$500,0),
MATCH(AN$2,'Productivity Dump'!$E$3:$AJ$3,0)
),
IF(AN$3="Attendance",
INDEX('Attendance Dump'!$E$2:$AI$400,
MATCH($A204,'Attendance Dump'!$B$2:$B$400,0),
MATCH(AN$2,'Attendance Dump'!$E$1:$AI$1,0)
),
INDEX('Active Hour''s Dump'!$D$3:$AH$337,
MATCH($C204,'Active Hour''s Dump'!$A$3:$A$337,0),
MATCH(AN$2,'Active Hour''s Dump'!$D$2:$AH$2,0)
))),"")</f>
        <v>1.5</v>
      </c>
      <c r="AO204" s="13">
        <f>_xlfn.IFNA(IF(AO$3="Productivity",
INDEX('Productivity Dump'!$E$4:$AJ$500,
MATCH($A204,'Productivity Dump'!$A$4:$A$500,0),
MATCH(AO$2,'Productivity Dump'!$E$3:$AJ$3,0)
),
IF(AO$3="Attendance",
INDEX('Attendance Dump'!$E$2:$AI$400,
MATCH($A204,'Attendance Dump'!$B$2:$B$400,0),
MATCH(AO$2,'Attendance Dump'!$E$1:$AI$1,0)
),
INDEX('Active Hour''s Dump'!$D$3:$AH$337,
MATCH($C204,'Active Hour''s Dump'!$A$3:$A$337,0),
MATCH(AO$2,'Active Hour''s Dump'!$D$2:$AH$2,0)
))),"")</f>
        <v>542.61599999999987</v>
      </c>
      <c r="AP204" s="13" t="str">
        <f>_xlfn.IFNA(IF(AP$3="Productivity",
INDEX('Productivity Dump'!$E$4:$AJ$500,
MATCH($A204,'Productivity Dump'!$A$4:$A$500,0),
MATCH(AP$2,'Productivity Dump'!$E$3:$AJ$3,0)
),
IF(AP$3="Attendance",
INDEX('Attendance Dump'!$E$2:$AI$400,
MATCH($A204,'Attendance Dump'!$B$2:$B$400,0),
MATCH(AP$2,'Attendance Dump'!$E$1:$AI$1,0)
),
INDEX('Active Hour''s Dump'!$D$3:$AH$337,
MATCH($C204,'Active Hour''s Dump'!$A$3:$A$337,0),
MATCH(AP$2,'Active Hour''s Dump'!$D$2:$AH$2,0)
))),"")</f>
        <v>P</v>
      </c>
      <c r="AQ204" s="54">
        <f>_xlfn.IFNA(IF(AQ$3="Productivity",
INDEX('Productivity Dump'!$E$4:$AJ$500,
MATCH($A204,'Productivity Dump'!$A$4:$A$500,0),
MATCH(AQ$2,'Productivity Dump'!$E$3:$AJ$3,0)
),
IF(AQ$3="Attendance",
INDEX('Attendance Dump'!$E$2:$AI$400,
MATCH($A204,'Attendance Dump'!$B$2:$B$400,0),
MATCH(AQ$2,'Attendance Dump'!$E$1:$AI$1,0)
),
INDEX('Active Hour''s Dump'!$D$3:$AH$337,
MATCH($C204,'Active Hour''s Dump'!$A$3:$A$337,0),
MATCH(AQ$2,'Active Hour''s Dump'!$D$2:$AH$2,0)
))),"")</f>
        <v>4.5</v>
      </c>
      <c r="AR204" s="13">
        <f>_xlfn.IFNA(IF(AR$3="Productivity",
INDEX('Productivity Dump'!$E$4:$AJ$500,
MATCH($A204,'Productivity Dump'!$A$4:$A$500,0),
MATCH(AR$2,'Productivity Dump'!$E$3:$AJ$3,0)
),
IF(AR$3="Attendance",
INDEX('Attendance Dump'!$E$2:$AI$400,
MATCH($A204,'Attendance Dump'!$B$2:$B$400,0),
MATCH(AR$2,'Attendance Dump'!$E$1:$AI$1,0)
),
INDEX('Active Hour''s Dump'!$D$3:$AH$337,
MATCH($C204,'Active Hour''s Dump'!$A$3:$A$337,0),
MATCH(AR$2,'Active Hour''s Dump'!$D$2:$AH$2,0)
))),"")</f>
        <v>1019.8119999999999</v>
      </c>
      <c r="AS204" s="13" t="str">
        <f>_xlfn.IFNA(IF(AS$3="Productivity",
INDEX('Productivity Dump'!$E$4:$AJ$500,
MATCH($A204,'Productivity Dump'!$A$4:$A$500,0),
MATCH(AS$2,'Productivity Dump'!$E$3:$AJ$3,0)
),
IF(AS$3="Attendance",
INDEX('Attendance Dump'!$E$2:$AI$400,
MATCH($A204,'Attendance Dump'!$B$2:$B$400,0),
MATCH(AS$2,'Attendance Dump'!$E$1:$AI$1,0)
),
INDEX('Active Hour''s Dump'!$D$3:$AH$337,
MATCH($C204,'Active Hour''s Dump'!$A$3:$A$337,0),
MATCH(AS$2,'Active Hour''s Dump'!$D$2:$AH$2,0)
))),"")</f>
        <v>P</v>
      </c>
      <c r="AT204" s="54">
        <f>_xlfn.IFNA(IF(AT$3="Productivity",
INDEX('Productivity Dump'!$E$4:$AJ$500,
MATCH($A204,'Productivity Dump'!$A$4:$A$500,0),
MATCH(AT$2,'Productivity Dump'!$E$3:$AJ$3,0)
),
IF(AT$3="Attendance",
INDEX('Attendance Dump'!$E$2:$AI$400,
MATCH($A204,'Attendance Dump'!$B$2:$B$400,0),
MATCH(AT$2,'Attendance Dump'!$E$1:$AI$1,0)
),
INDEX('Active Hour''s Dump'!$D$3:$AH$337,
MATCH($C204,'Active Hour''s Dump'!$A$3:$A$337,0),
MATCH(AT$2,'Active Hour''s Dump'!$D$2:$AH$2,0)
))),"")</f>
        <v>9.0833333333333304</v>
      </c>
      <c r="AU204" s="13">
        <f>_xlfn.IFNA(IF(AU$3="Productivity",
INDEX('Productivity Dump'!$E$4:$AJ$500,
MATCH($A204,'Productivity Dump'!$A$4:$A$500,0),
MATCH(AU$2,'Productivity Dump'!$E$3:$AJ$3,0)
),
IF(AU$3="Attendance",
INDEX('Attendance Dump'!$E$2:$AI$400,
MATCH($A204,'Attendance Dump'!$B$2:$B$400,0),
MATCH(AU$2,'Attendance Dump'!$E$1:$AI$1,0)
),
INDEX('Active Hour''s Dump'!$D$3:$AH$337,
MATCH($C204,'Active Hour''s Dump'!$A$3:$A$337,0),
MATCH(AU$2,'Active Hour''s Dump'!$D$2:$AH$2,0)
))),"")</f>
        <v>1014.61</v>
      </c>
      <c r="AV204" s="13" t="str">
        <f>_xlfn.IFNA(IF(AV$3="Productivity",
INDEX('Productivity Dump'!$E$4:$AJ$500,
MATCH($A204,'Productivity Dump'!$A$4:$A$500,0),
MATCH(AV$2,'Productivity Dump'!$E$3:$AJ$3,0)
),
IF(AV$3="Attendance",
INDEX('Attendance Dump'!$E$2:$AI$400,
MATCH($A204,'Attendance Dump'!$B$2:$B$400,0),
MATCH(AV$2,'Attendance Dump'!$E$1:$AI$1,0)
),
INDEX('Active Hour''s Dump'!$D$3:$AH$337,
MATCH($C204,'Active Hour''s Dump'!$A$3:$A$337,0),
MATCH(AV$2,'Active Hour''s Dump'!$D$2:$AH$2,0)
))),"")</f>
        <v>P</v>
      </c>
      <c r="AW204" s="54">
        <f>_xlfn.IFNA(IF(AW$3="Productivity",
INDEX('Productivity Dump'!$E$4:$AJ$500,
MATCH($A204,'Productivity Dump'!$A$4:$A$500,0),
MATCH(AW$2,'Productivity Dump'!$E$3:$AJ$3,0)
),
IF(AW$3="Attendance",
INDEX('Attendance Dump'!$E$2:$AI$400,
MATCH($A204,'Attendance Dump'!$B$2:$B$400,0),
MATCH(AW$2,'Attendance Dump'!$E$1:$AI$1,0)
),
INDEX('Active Hour''s Dump'!$D$3:$AH$337,
MATCH($C204,'Active Hour''s Dump'!$A$3:$A$337,0),
MATCH(AW$2,'Active Hour''s Dump'!$D$2:$AH$2,0)
))),"")</f>
        <v>9.25</v>
      </c>
      <c r="AX204" s="13">
        <f>_xlfn.IFNA(IF(AX$3="Productivity",
INDEX('Productivity Dump'!$E$4:$AJ$500,
MATCH($A204,'Productivity Dump'!$A$4:$A$500,0),
MATCH(AX$2,'Productivity Dump'!$E$3:$AJ$3,0)
),
IF(AX$3="Attendance",
INDEX('Attendance Dump'!$E$2:$AI$400,
MATCH($A204,'Attendance Dump'!$B$2:$B$400,0),
MATCH(AX$2,'Attendance Dump'!$E$1:$AI$1,0)
),
INDEX('Active Hour''s Dump'!$D$3:$AH$337,
MATCH($C204,'Active Hour''s Dump'!$A$3:$A$337,0),
MATCH(AX$2,'Active Hour''s Dump'!$D$2:$AH$2,0)
))),"")</f>
        <v>1045.492</v>
      </c>
      <c r="AY204" s="13" t="str">
        <f>_xlfn.IFNA(IF(AY$3="Productivity",
INDEX('Productivity Dump'!$E$4:$AJ$500,
MATCH($A204,'Productivity Dump'!$A$4:$A$500,0),
MATCH(AY$2,'Productivity Dump'!$E$3:$AJ$3,0)
),
IF(AY$3="Attendance",
INDEX('Attendance Dump'!$E$2:$AI$400,
MATCH($A204,'Attendance Dump'!$B$2:$B$400,0),
MATCH(AY$2,'Attendance Dump'!$E$1:$AI$1,0)
),
INDEX('Active Hour''s Dump'!$D$3:$AH$337,
MATCH($C204,'Active Hour''s Dump'!$A$3:$A$337,0),
MATCH(AY$2,'Active Hour''s Dump'!$D$2:$AH$2,0)
))),"")</f>
        <v>P</v>
      </c>
      <c r="AZ204" s="54">
        <f>_xlfn.IFNA(IF(AZ$3="Productivity",
INDEX('Productivity Dump'!$E$4:$AJ$500,
MATCH($A204,'Productivity Dump'!$A$4:$A$500,0),
MATCH(AZ$2,'Productivity Dump'!$E$3:$AJ$3,0)
),
IF(AZ$3="Attendance",
INDEX('Attendance Dump'!$E$2:$AI$400,
MATCH($A204,'Attendance Dump'!$B$2:$B$400,0),
MATCH(AZ$2,'Attendance Dump'!$E$1:$AI$1,0)
),
INDEX('Active Hour''s Dump'!$D$3:$AH$337,
MATCH($C204,'Active Hour''s Dump'!$A$3:$A$337,0),
MATCH(AZ$2,'Active Hour''s Dump'!$D$2:$AH$2,0)
))),"")</f>
        <v>8.75</v>
      </c>
      <c r="BA204" s="13">
        <f>_xlfn.IFNA(IF(BA$3="Productivity",
INDEX('Productivity Dump'!$E$4:$AJ$500,
MATCH($A204,'Productivity Dump'!$A$4:$A$500,0),
MATCH(BA$2,'Productivity Dump'!$E$3:$AJ$3,0)
),
IF(BA$3="Attendance",
INDEX('Attendance Dump'!$E$2:$AI$400,
MATCH($A204,'Attendance Dump'!$B$2:$B$400,0),
MATCH(BA$2,'Attendance Dump'!$E$1:$AI$1,0)
),
INDEX('Active Hour''s Dump'!$D$3:$AH$337,
MATCH($C204,'Active Hour''s Dump'!$A$3:$A$337,0),
MATCH(BA$2,'Active Hour''s Dump'!$D$2:$AH$2,0)
))),"")</f>
        <v>1045.2290000000003</v>
      </c>
      <c r="BB204" s="13" t="str">
        <f>_xlfn.IFNA(IF(BB$3="Productivity",
INDEX('Productivity Dump'!$E$4:$AJ$500,
MATCH($A204,'Productivity Dump'!$A$4:$A$500,0),
MATCH(BB$2,'Productivity Dump'!$E$3:$AJ$3,0)
),
IF(BB$3="Attendance",
INDEX('Attendance Dump'!$E$2:$AI$400,
MATCH($A204,'Attendance Dump'!$B$2:$B$400,0),
MATCH(BB$2,'Attendance Dump'!$E$1:$AI$1,0)
),
INDEX('Active Hour''s Dump'!$D$3:$AH$337,
MATCH($C204,'Active Hour''s Dump'!$A$3:$A$337,0),
MATCH(BB$2,'Active Hour''s Dump'!$D$2:$AH$2,0)
))),"")</f>
        <v>P</v>
      </c>
      <c r="BC204" s="54">
        <f>_xlfn.IFNA(IF(BC$3="Productivity",
INDEX('Productivity Dump'!$E$4:$AJ$500,
MATCH($A204,'Productivity Dump'!$A$4:$A$500,0),
MATCH(BC$2,'Productivity Dump'!$E$3:$AJ$3,0)
),
IF(BC$3="Attendance",
INDEX('Attendance Dump'!$E$2:$AI$400,
MATCH($A204,'Attendance Dump'!$B$2:$B$400,0),
MATCH(BC$2,'Attendance Dump'!$E$1:$AI$1,0)
),
INDEX('Active Hour''s Dump'!$D$3:$AH$337,
MATCH($C204,'Active Hour''s Dump'!$A$3:$A$337,0),
MATCH(BC$2,'Active Hour''s Dump'!$D$2:$AH$2,0)
))),"")</f>
        <v>9.4166666666666696</v>
      </c>
      <c r="BD204" s="13">
        <f>_xlfn.IFNA(IF(BD$3="Productivity",
INDEX('Productivity Dump'!$E$4:$AJ$500,
MATCH($A204,'Productivity Dump'!$A$4:$A$500,0),
MATCH(BD$2,'Productivity Dump'!$E$3:$AJ$3,0)
),
IF(BD$3="Attendance",
INDEX('Attendance Dump'!$E$2:$AI$400,
MATCH($A204,'Attendance Dump'!$B$2:$B$400,0),
MATCH(BD$2,'Attendance Dump'!$E$1:$AI$1,0)
),
INDEX('Active Hour''s Dump'!$D$3:$AH$337,
MATCH($C204,'Active Hour''s Dump'!$A$3:$A$337,0),
MATCH(BD$2,'Active Hour''s Dump'!$D$2:$AH$2,0)
))),"")</f>
        <v>488.3660000000001</v>
      </c>
      <c r="BE204" s="13" t="str">
        <f>_xlfn.IFNA(IF(BE$3="Productivity",
INDEX('Productivity Dump'!$E$4:$AJ$500,
MATCH($A204,'Productivity Dump'!$A$4:$A$500,0),
MATCH(BE$2,'Productivity Dump'!$E$3:$AJ$3,0)
),
IF(BE$3="Attendance",
INDEX('Attendance Dump'!$E$2:$AI$400,
MATCH($A204,'Attendance Dump'!$B$2:$B$400,0),
MATCH(BE$2,'Attendance Dump'!$E$1:$AI$1,0)
),
INDEX('Active Hour''s Dump'!$D$3:$AH$337,
MATCH($C204,'Active Hour''s Dump'!$A$3:$A$337,0),
MATCH(BE$2,'Active Hour''s Dump'!$D$2:$AH$2,0)
))),"")</f>
        <v>P</v>
      </c>
      <c r="BF204" s="54">
        <f>_xlfn.IFNA(IF(BF$3="Productivity",
INDEX('Productivity Dump'!$E$4:$AJ$500,
MATCH($A204,'Productivity Dump'!$A$4:$A$500,0),
MATCH(BF$2,'Productivity Dump'!$E$3:$AJ$3,0)
),
IF(BF$3="Attendance",
INDEX('Attendance Dump'!$E$2:$AI$400,
MATCH($A204,'Attendance Dump'!$B$2:$B$400,0),
MATCH(BF$2,'Attendance Dump'!$E$1:$AI$1,0)
),
INDEX('Active Hour''s Dump'!$D$3:$AH$337,
MATCH($C204,'Active Hour''s Dump'!$A$3:$A$337,0),
MATCH(BF$2,'Active Hour''s Dump'!$D$2:$AH$2,0)
))),"")</f>
        <v>4.3333333333333304</v>
      </c>
      <c r="BG204" s="13">
        <f>_xlfn.IFNA(IF(BG$3="Productivity",
INDEX('Productivity Dump'!$E$4:$AJ$500,
MATCH($A204,'Productivity Dump'!$A$4:$A$500,0),
MATCH(BG$2,'Productivity Dump'!$E$3:$AJ$3,0)
),
IF(BG$3="Attendance",
INDEX('Attendance Dump'!$E$2:$AI$400,
MATCH($A204,'Attendance Dump'!$B$2:$B$400,0),
MATCH(BG$2,'Attendance Dump'!$E$1:$AI$1,0)
),
INDEX('Active Hour''s Dump'!$D$3:$AH$337,
MATCH($C204,'Active Hour''s Dump'!$A$3:$A$337,0),
MATCH(BG$2,'Active Hour''s Dump'!$D$2:$AH$2,0)
))),"")</f>
        <v>0</v>
      </c>
      <c r="BH204" s="13" t="str">
        <f>_xlfn.IFNA(IF(BH$3="Productivity",
INDEX('Productivity Dump'!$E$4:$AJ$500,
MATCH($A204,'Productivity Dump'!$A$4:$A$500,0),
MATCH(BH$2,'Productivity Dump'!$E$3:$AJ$3,0)
),
IF(BH$3="Attendance",
INDEX('Attendance Dump'!$E$2:$AI$400,
MATCH($A204,'Attendance Dump'!$B$2:$B$400,0),
MATCH(BH$2,'Attendance Dump'!$E$1:$AI$1,0)
),
INDEX('Active Hour''s Dump'!$D$3:$AH$337,
MATCH($C204,'Active Hour''s Dump'!$A$3:$A$337,0),
MATCH(BH$2,'Active Hour''s Dump'!$D$2:$AH$2,0)
))),"")</f>
        <v>WO</v>
      </c>
      <c r="BI204" s="54">
        <f>_xlfn.IFNA(IF(BI$3="Productivity",
INDEX('Productivity Dump'!$E$4:$AJ$500,
MATCH($A204,'Productivity Dump'!$A$4:$A$500,0),
MATCH(BI$2,'Productivity Dump'!$E$3:$AJ$3,0)
),
IF(BI$3="Attendance",
INDEX('Attendance Dump'!$E$2:$AI$400,
MATCH($A204,'Attendance Dump'!$B$2:$B$400,0),
MATCH(BI$2,'Attendance Dump'!$E$1:$AI$1,0)
),
INDEX('Active Hour''s Dump'!$D$3:$AH$337,
MATCH($C204,'Active Hour''s Dump'!$A$3:$A$337,0),
MATCH(BI$2,'Active Hour''s Dump'!$D$2:$AH$2,0)
))),"")</f>
        <v>0</v>
      </c>
      <c r="BJ204" s="13">
        <f>_xlfn.IFNA(IF(BJ$3="Productivity",
INDEX('Productivity Dump'!$E$4:$AJ$500,
MATCH($A204,'Productivity Dump'!$A$4:$A$500,0),
MATCH(BJ$2,'Productivity Dump'!$E$3:$AJ$3,0)
),
IF(BJ$3="Attendance",
INDEX('Attendance Dump'!$E$2:$AI$400,
MATCH($A204,'Attendance Dump'!$B$2:$B$400,0),
MATCH(BJ$2,'Attendance Dump'!$E$1:$AI$1,0)
),
INDEX('Active Hour''s Dump'!$D$3:$AH$337,
MATCH($C204,'Active Hour''s Dump'!$A$3:$A$337,0),
MATCH(BJ$2,'Active Hour''s Dump'!$D$2:$AH$2,0)
))),"")</f>
        <v>734.19699999999989</v>
      </c>
      <c r="BK204" s="13" t="str">
        <f>_xlfn.IFNA(IF(BK$3="Productivity",
INDEX('Productivity Dump'!$E$4:$AJ$500,
MATCH($A204,'Productivity Dump'!$A$4:$A$500,0),
MATCH(BK$2,'Productivity Dump'!$E$3:$AJ$3,0)
),
IF(BK$3="Attendance",
INDEX('Attendance Dump'!$E$2:$AI$400,
MATCH($A204,'Attendance Dump'!$B$2:$B$400,0),
MATCH(BK$2,'Attendance Dump'!$E$1:$AI$1,0)
),
INDEX('Active Hour''s Dump'!$D$3:$AH$337,
MATCH($C204,'Active Hour''s Dump'!$A$3:$A$337,0),
MATCH(BK$2,'Active Hour''s Dump'!$D$2:$AH$2,0)
))),"")</f>
        <v>P</v>
      </c>
      <c r="BL204" s="54">
        <f>_xlfn.IFNA(IF(BL$3="Productivity",
INDEX('Productivity Dump'!$E$4:$AJ$500,
MATCH($A204,'Productivity Dump'!$A$4:$A$500,0),
MATCH(BL$2,'Productivity Dump'!$E$3:$AJ$3,0)
),
IF(BL$3="Attendance",
INDEX('Attendance Dump'!$E$2:$AI$400,
MATCH($A204,'Attendance Dump'!$B$2:$B$400,0),
MATCH(BL$2,'Attendance Dump'!$E$1:$AI$1,0)
),
INDEX('Active Hour''s Dump'!$D$3:$AH$337,
MATCH($C204,'Active Hour''s Dump'!$A$3:$A$337,0),
MATCH(BL$2,'Active Hour''s Dump'!$D$2:$AH$2,0)
))),"")</f>
        <v>6.5833333333333304</v>
      </c>
      <c r="BM204" s="13">
        <f>_xlfn.IFNA(IF(BM$3="Productivity",
INDEX('Productivity Dump'!$E$4:$AJ$500,
MATCH($A204,'Productivity Dump'!$A$4:$A$500,0),
MATCH(BM$2,'Productivity Dump'!$E$3:$AJ$3,0)
),
IF(BM$3="Attendance",
INDEX('Attendance Dump'!$E$2:$AI$400,
MATCH($A204,'Attendance Dump'!$B$2:$B$400,0),
MATCH(BM$2,'Attendance Dump'!$E$1:$AI$1,0)
),
INDEX('Active Hour''s Dump'!$D$3:$AH$337,
MATCH($C204,'Active Hour''s Dump'!$A$3:$A$337,0),
MATCH(BM$2,'Active Hour''s Dump'!$D$2:$AH$2,0)
))),"")</f>
        <v>1025.537</v>
      </c>
      <c r="BN204" s="13" t="str">
        <f>_xlfn.IFNA(IF(BN$3="Productivity",
INDEX('Productivity Dump'!$E$4:$AJ$500,
MATCH($A204,'Productivity Dump'!$A$4:$A$500,0),
MATCH(BN$2,'Productivity Dump'!$E$3:$AJ$3,0)
),
IF(BN$3="Attendance",
INDEX('Attendance Dump'!$E$2:$AI$400,
MATCH($A204,'Attendance Dump'!$B$2:$B$400,0),
MATCH(BN$2,'Attendance Dump'!$E$1:$AI$1,0)
),
INDEX('Active Hour''s Dump'!$D$3:$AH$337,
MATCH($C204,'Active Hour''s Dump'!$A$3:$A$337,0),
MATCH(BN$2,'Active Hour''s Dump'!$D$2:$AH$2,0)
))),"")</f>
        <v>P</v>
      </c>
      <c r="BO204" s="54">
        <f>_xlfn.IFNA(IF(BO$3="Productivity",
INDEX('Productivity Dump'!$E$4:$AJ$500,
MATCH($A204,'Productivity Dump'!$A$4:$A$500,0),
MATCH(BO$2,'Productivity Dump'!$E$3:$AJ$3,0)
),
IF(BO$3="Attendance",
INDEX('Attendance Dump'!$E$2:$AI$400,
MATCH($A204,'Attendance Dump'!$B$2:$B$400,0),
MATCH(BO$2,'Attendance Dump'!$E$1:$AI$1,0)
),
INDEX('Active Hour''s Dump'!$D$3:$AH$337,
MATCH($C204,'Active Hour''s Dump'!$A$3:$A$337,0),
MATCH(BO$2,'Active Hour''s Dump'!$D$2:$AH$2,0)
))),"")</f>
        <v>9</v>
      </c>
      <c r="BP204" s="13">
        <f>_xlfn.IFNA(IF(BP$3="Productivity",
INDEX('Productivity Dump'!$E$4:$AJ$500,
MATCH($A204,'Productivity Dump'!$A$4:$A$500,0),
MATCH(BP$2,'Productivity Dump'!$E$3:$AJ$3,0)
),
IF(BP$3="Attendance",
INDEX('Attendance Dump'!$E$2:$AI$400,
MATCH($A204,'Attendance Dump'!$B$2:$B$400,0),
MATCH(BP$2,'Attendance Dump'!$E$1:$AI$1,0)
),
INDEX('Active Hour''s Dump'!$D$3:$AH$337,
MATCH($C204,'Active Hour''s Dump'!$A$3:$A$337,0),
MATCH(BP$2,'Active Hour''s Dump'!$D$2:$AH$2,0)
))),"")</f>
        <v>1035.3470000000002</v>
      </c>
      <c r="BQ204" s="13" t="str">
        <f>_xlfn.IFNA(IF(BQ$3="Productivity",
INDEX('Productivity Dump'!$E$4:$AJ$500,
MATCH($A204,'Productivity Dump'!$A$4:$A$500,0),
MATCH(BQ$2,'Productivity Dump'!$E$3:$AJ$3,0)
),
IF(BQ$3="Attendance",
INDEX('Attendance Dump'!$E$2:$AI$400,
MATCH($A204,'Attendance Dump'!$B$2:$B$400,0),
MATCH(BQ$2,'Attendance Dump'!$E$1:$AI$1,0)
),
INDEX('Active Hour''s Dump'!$D$3:$AH$337,
MATCH($C204,'Active Hour''s Dump'!$A$3:$A$337,0),
MATCH(BQ$2,'Active Hour''s Dump'!$D$2:$AH$2,0)
))),"")</f>
        <v>P</v>
      </c>
      <c r="BR204" s="54">
        <f>_xlfn.IFNA(IF(BR$3="Productivity",
INDEX('Productivity Dump'!$E$4:$AJ$500,
MATCH($A204,'Productivity Dump'!$A$4:$A$500,0),
MATCH(BR$2,'Productivity Dump'!$E$3:$AJ$3,0)
),
IF(BR$3="Attendance",
INDEX('Attendance Dump'!$E$2:$AI$400,
MATCH($A204,'Attendance Dump'!$B$2:$B$400,0),
MATCH(BR$2,'Attendance Dump'!$E$1:$AI$1,0)
),
INDEX('Active Hour''s Dump'!$D$3:$AH$337,
MATCH($C204,'Active Hour''s Dump'!$A$3:$A$337,0),
MATCH(BR$2,'Active Hour''s Dump'!$D$2:$AH$2,0)
))),"")</f>
        <v>9.4166666666666696</v>
      </c>
      <c r="BS204" s="13">
        <f>_xlfn.IFNA(IF(BS$3="Productivity",
INDEX('Productivity Dump'!$E$4:$AJ$500,
MATCH($A204,'Productivity Dump'!$A$4:$A$500,0),
MATCH(BS$2,'Productivity Dump'!$E$3:$AJ$3,0)
),
IF(BS$3="Attendance",
INDEX('Attendance Dump'!$E$2:$AI$400,
MATCH($A204,'Attendance Dump'!$B$2:$B$400,0),
MATCH(BS$2,'Attendance Dump'!$E$1:$AI$1,0)
),
INDEX('Active Hour''s Dump'!$D$3:$AH$337,
MATCH($C204,'Active Hour''s Dump'!$A$3:$A$337,0),
MATCH(BS$2,'Active Hour''s Dump'!$D$2:$AH$2,0)
))),"")</f>
        <v>1018.4759999999999</v>
      </c>
      <c r="BT204" s="13" t="str">
        <f>_xlfn.IFNA(IF(BT$3="Productivity",
INDEX('Productivity Dump'!$E$4:$AJ$500,
MATCH($A204,'Productivity Dump'!$A$4:$A$500,0),
MATCH(BT$2,'Productivity Dump'!$E$3:$AJ$3,0)
),
IF(BT$3="Attendance",
INDEX('Attendance Dump'!$E$2:$AI$400,
MATCH($A204,'Attendance Dump'!$B$2:$B$400,0),
MATCH(BT$2,'Attendance Dump'!$E$1:$AI$1,0)
),
INDEX('Active Hour''s Dump'!$D$3:$AH$337,
MATCH($C204,'Active Hour''s Dump'!$A$3:$A$337,0),
MATCH(BT$2,'Active Hour''s Dump'!$D$2:$AH$2,0)
))),"")</f>
        <v>H(P)</v>
      </c>
      <c r="BU204" s="54">
        <f>_xlfn.IFNA(IF(BU$3="Productivity",
INDEX('Productivity Dump'!$E$4:$AJ$500,
MATCH($A204,'Productivity Dump'!$A$4:$A$500,0),
MATCH(BU$2,'Productivity Dump'!$E$3:$AJ$3,0)
),
IF(BU$3="Attendance",
INDEX('Attendance Dump'!$E$2:$AI$400,
MATCH($A204,'Attendance Dump'!$B$2:$B$400,0),
MATCH(BU$2,'Attendance Dump'!$E$1:$AI$1,0)
),
INDEX('Active Hour''s Dump'!$D$3:$AH$337,
MATCH($C204,'Active Hour''s Dump'!$A$3:$A$337,0),
MATCH(BU$2,'Active Hour''s Dump'!$D$2:$AH$2,0)
))),"")</f>
        <v>9.5</v>
      </c>
      <c r="BV204" s="13">
        <f>_xlfn.IFNA(IF(BV$3="Productivity",
INDEX('Productivity Dump'!$E$4:$AJ$500,
MATCH($A204,'Productivity Dump'!$A$4:$A$500,0),
MATCH(BV$2,'Productivity Dump'!$E$3:$AJ$3,0)
),
IF(BV$3="Attendance",
INDEX('Attendance Dump'!$E$2:$AI$400,
MATCH($A204,'Attendance Dump'!$B$2:$B$400,0),
MATCH(BV$2,'Attendance Dump'!$E$1:$AI$1,0)
),
INDEX('Active Hour''s Dump'!$D$3:$AH$337,
MATCH($C204,'Active Hour''s Dump'!$A$3:$A$337,0),
MATCH(BV$2,'Active Hour''s Dump'!$D$2:$AH$2,0)
))),"")</f>
        <v>1017.4540000000002</v>
      </c>
      <c r="BW204" s="13" t="str">
        <f>_xlfn.IFNA(IF(BW$3="Productivity",
INDEX('Productivity Dump'!$E$4:$AJ$500,
MATCH($A204,'Productivity Dump'!$A$4:$A$500,0),
MATCH(BW$2,'Productivity Dump'!$E$3:$AJ$3,0)
),
IF(BW$3="Attendance",
INDEX('Attendance Dump'!$E$2:$AI$400,
MATCH($A204,'Attendance Dump'!$B$2:$B$400,0),
MATCH(BW$2,'Attendance Dump'!$E$1:$AI$1,0)
),
INDEX('Active Hour''s Dump'!$D$3:$AH$337,
MATCH($C204,'Active Hour''s Dump'!$A$3:$A$337,0),
MATCH(BW$2,'Active Hour''s Dump'!$D$2:$AH$2,0)
))),"")</f>
        <v>P</v>
      </c>
      <c r="BX204" s="54">
        <f>_xlfn.IFNA(IF(BX$3="Productivity",
INDEX('Productivity Dump'!$E$4:$AJ$500,
MATCH($A204,'Productivity Dump'!$A$4:$A$500,0),
MATCH(BX$2,'Productivity Dump'!$E$3:$AJ$3,0)
),
IF(BX$3="Attendance",
INDEX('Attendance Dump'!$E$2:$AI$400,
MATCH($A204,'Attendance Dump'!$B$2:$B$400,0),
MATCH(BX$2,'Attendance Dump'!$E$1:$AI$1,0)
),
INDEX('Active Hour''s Dump'!$D$3:$AH$337,
MATCH($C204,'Active Hour''s Dump'!$A$3:$A$337,0),
MATCH(BX$2,'Active Hour''s Dump'!$D$2:$AH$2,0)
))),"")</f>
        <v>9.3333333333333304</v>
      </c>
      <c r="BY204" s="13">
        <f>_xlfn.IFNA(IF(BY$3="Productivity",
INDEX('Productivity Dump'!$E$4:$AJ$500,
MATCH($A204,'Productivity Dump'!$A$4:$A$500,0),
MATCH(BY$2,'Productivity Dump'!$E$3:$AJ$3,0)
),
IF(BY$3="Attendance",
INDEX('Attendance Dump'!$E$2:$AI$400,
MATCH($A204,'Attendance Dump'!$B$2:$B$400,0),
MATCH(BY$2,'Attendance Dump'!$E$1:$AI$1,0)
),
INDEX('Active Hour''s Dump'!$D$3:$AH$337,
MATCH($C204,'Active Hour''s Dump'!$A$3:$A$337,0),
MATCH(BY$2,'Active Hour''s Dump'!$D$2:$AH$2,0)
))),"")</f>
        <v>509.48900000000003</v>
      </c>
      <c r="BZ204" s="13" t="str">
        <f>_xlfn.IFNA(IF(BZ$3="Productivity",
INDEX('Productivity Dump'!$E$4:$AJ$500,
MATCH($A204,'Productivity Dump'!$A$4:$A$500,0),
MATCH(BZ$2,'Productivity Dump'!$E$3:$AJ$3,0)
),
IF(BZ$3="Attendance",
INDEX('Attendance Dump'!$E$2:$AI$400,
MATCH($A204,'Attendance Dump'!$B$2:$B$400,0),
MATCH(BZ$2,'Attendance Dump'!$E$1:$AI$1,0)
),
INDEX('Active Hour''s Dump'!$D$3:$AH$337,
MATCH($C204,'Active Hour''s Dump'!$A$3:$A$337,0),
MATCH(BZ$2,'Active Hour''s Dump'!$D$2:$AH$2,0)
))),"")</f>
        <v>P</v>
      </c>
      <c r="CA204" s="54">
        <f>_xlfn.IFNA(IF(CA$3="Productivity",
INDEX('Productivity Dump'!$E$4:$AJ$500,
MATCH($A204,'Productivity Dump'!$A$4:$A$500,0),
MATCH(CA$2,'Productivity Dump'!$E$3:$AJ$3,0)
),
IF(CA$3="Attendance",
INDEX('Attendance Dump'!$E$2:$AI$400,
MATCH($A204,'Attendance Dump'!$B$2:$B$400,0),
MATCH(CA$2,'Attendance Dump'!$E$1:$AI$1,0)
),
INDEX('Active Hour''s Dump'!$D$3:$AH$337,
MATCH($C204,'Active Hour''s Dump'!$A$3:$A$337,0),
MATCH(CA$2,'Active Hour''s Dump'!$D$2:$AH$2,0)
))),"")</f>
        <v>4.1666666666666696</v>
      </c>
      <c r="CB204" s="13">
        <f>_xlfn.IFNA(IF(CB$3="Productivity",
INDEX('Productivity Dump'!$E$4:$AJ$500,
MATCH($A204,'Productivity Dump'!$A$4:$A$500,0),
MATCH(CB$2,'Productivity Dump'!$E$3:$AJ$3,0)
),
IF(CB$3="Attendance",
INDEX('Attendance Dump'!$E$2:$AI$400,
MATCH($A204,'Attendance Dump'!$B$2:$B$400,0),
MATCH(CB$2,'Attendance Dump'!$E$1:$AI$1,0)
),
INDEX('Active Hour''s Dump'!$D$3:$AH$337,
MATCH($C204,'Active Hour''s Dump'!$A$3:$A$337,0),
MATCH(CB$2,'Active Hour''s Dump'!$D$2:$AH$2,0)
))),"")</f>
        <v>0</v>
      </c>
      <c r="CC204" s="13" t="str">
        <f>_xlfn.IFNA(IF(CC$3="Productivity",
INDEX('Productivity Dump'!$E$4:$AJ$500,
MATCH($A204,'Productivity Dump'!$A$4:$A$500,0),
MATCH(CC$2,'Productivity Dump'!$E$3:$AJ$3,0)
),
IF(CC$3="Attendance",
INDEX('Attendance Dump'!$E$2:$AI$400,
MATCH($A204,'Attendance Dump'!$B$2:$B$400,0),
MATCH(CC$2,'Attendance Dump'!$E$1:$AI$1,0)
),
INDEX('Active Hour''s Dump'!$D$3:$AH$337,
MATCH($C204,'Active Hour''s Dump'!$A$3:$A$337,0),
MATCH(CC$2,'Active Hour''s Dump'!$D$2:$AH$2,0)
))),"")</f>
        <v>WO</v>
      </c>
      <c r="CD204" s="54">
        <f>_xlfn.IFNA(IF(CD$3="Productivity",
INDEX('Productivity Dump'!$E$4:$AJ$500,
MATCH($A204,'Productivity Dump'!$A$4:$A$500,0),
MATCH(CD$2,'Productivity Dump'!$E$3:$AJ$3,0)
),
IF(CD$3="Attendance",
INDEX('Attendance Dump'!$E$2:$AI$400,
MATCH($A204,'Attendance Dump'!$B$2:$B$400,0),
MATCH(CD$2,'Attendance Dump'!$E$1:$AI$1,0)
),
INDEX('Active Hour''s Dump'!$D$3:$AH$337,
MATCH($C204,'Active Hour''s Dump'!$A$3:$A$337,0),
MATCH(CD$2,'Active Hour''s Dump'!$D$2:$AH$2,0)
))),"")</f>
        <v>0</v>
      </c>
      <c r="CE204" s="13">
        <f>_xlfn.IFNA(IF(CE$3="Productivity",
INDEX('Productivity Dump'!$E$4:$AJ$500,
MATCH($A204,'Productivity Dump'!$A$4:$A$500,0),
MATCH(CE$2,'Productivity Dump'!$E$3:$AJ$3,0)
),
IF(CE$3="Attendance",
INDEX('Attendance Dump'!$E$2:$AI$400,
MATCH($A204,'Attendance Dump'!$B$2:$B$400,0),
MATCH(CE$2,'Attendance Dump'!$E$1:$AI$1,0)
),
INDEX('Active Hour''s Dump'!$D$3:$AH$337,
MATCH($C204,'Active Hour''s Dump'!$A$3:$A$337,0),
MATCH(CE$2,'Active Hour''s Dump'!$D$2:$AH$2,0)
))),"")</f>
        <v>0</v>
      </c>
      <c r="CF204" s="13" t="str">
        <f>_xlfn.IFNA(IF(CF$3="Productivity",
INDEX('Productivity Dump'!$E$4:$AJ$500,
MATCH($A204,'Productivity Dump'!$A$4:$A$500,0),
MATCH(CF$2,'Productivity Dump'!$E$3:$AJ$3,0)
),
IF(CF$3="Attendance",
INDEX('Attendance Dump'!$E$2:$AI$400,
MATCH($A204,'Attendance Dump'!$B$2:$B$400,0),
MATCH(CF$2,'Attendance Dump'!$E$1:$AI$1,0)
),
INDEX('Active Hour''s Dump'!$D$3:$AH$337,
MATCH($C204,'Active Hour''s Dump'!$A$3:$A$337,0),
MATCH(CF$2,'Active Hour''s Dump'!$D$2:$AH$2,0)
))),"")</f>
        <v>SL</v>
      </c>
      <c r="CG204" s="54">
        <f>_xlfn.IFNA(IF(CG$3="Productivity",
INDEX('Productivity Dump'!$E$4:$AJ$500,
MATCH($A204,'Productivity Dump'!$A$4:$A$500,0),
MATCH(CG$2,'Productivity Dump'!$E$3:$AJ$3,0)
),
IF(CG$3="Attendance",
INDEX('Attendance Dump'!$E$2:$AI$400,
MATCH($A204,'Attendance Dump'!$B$2:$B$400,0),
MATCH(CG$2,'Attendance Dump'!$E$1:$AI$1,0)
),
INDEX('Active Hour''s Dump'!$D$3:$AH$337,
MATCH($C204,'Active Hour''s Dump'!$A$3:$A$337,0),
MATCH(CG$2,'Active Hour''s Dump'!$D$2:$AH$2,0)
))),"")</f>
        <v>0</v>
      </c>
      <c r="CH204" s="13">
        <f>_xlfn.IFNA(IF(CH$3="Productivity",
INDEX('Productivity Dump'!$E$4:$AJ$500,
MATCH($A204,'Productivity Dump'!$A$4:$A$500,0),
MATCH(CH$2,'Productivity Dump'!$E$3:$AJ$3,0)
),
IF(CH$3="Attendance",
INDEX('Attendance Dump'!$E$2:$AI$400,
MATCH($A204,'Attendance Dump'!$B$2:$B$400,0),
MATCH(CH$2,'Attendance Dump'!$E$1:$AI$1,0)
),
INDEX('Active Hour''s Dump'!$D$3:$AH$337,
MATCH($C204,'Active Hour''s Dump'!$A$3:$A$337,0),
MATCH(CH$2,'Active Hour''s Dump'!$D$2:$AH$2,0)
))),"")</f>
        <v>0</v>
      </c>
      <c r="CI204" s="13" t="str">
        <f>_xlfn.IFNA(IF(CI$3="Productivity",
INDEX('Productivity Dump'!$E$4:$AJ$500,
MATCH($A204,'Productivity Dump'!$A$4:$A$500,0),
MATCH(CI$2,'Productivity Dump'!$E$3:$AJ$3,0)
),
IF(CI$3="Attendance",
INDEX('Attendance Dump'!$E$2:$AI$400,
MATCH($A204,'Attendance Dump'!$B$2:$B$400,0),
MATCH(CI$2,'Attendance Dump'!$E$1:$AI$1,0)
),
INDEX('Active Hour''s Dump'!$D$3:$AH$337,
MATCH($C204,'Active Hour''s Dump'!$A$3:$A$337,0),
MATCH(CI$2,'Active Hour''s Dump'!$D$2:$AH$2,0)
))),"")</f>
        <v>SL</v>
      </c>
      <c r="CJ204" s="54">
        <f>_xlfn.IFNA(IF(CJ$3="Productivity",
INDEX('Productivity Dump'!$E$4:$AJ$500,
MATCH($A204,'Productivity Dump'!$A$4:$A$500,0),
MATCH(CJ$2,'Productivity Dump'!$E$3:$AJ$3,0)
),
IF(CJ$3="Attendance",
INDEX('Attendance Dump'!$E$2:$AI$400,
MATCH($A204,'Attendance Dump'!$B$2:$B$400,0),
MATCH(CJ$2,'Attendance Dump'!$E$1:$AI$1,0)
),
INDEX('Active Hour''s Dump'!$D$3:$AH$337,
MATCH($C204,'Active Hour''s Dump'!$A$3:$A$337,0),
MATCH(CJ$2,'Active Hour''s Dump'!$D$2:$AH$2,0)
))),"")</f>
        <v>0</v>
      </c>
      <c r="CK204" s="13">
        <f>_xlfn.IFNA(IF(CK$3="Productivity",
INDEX('Productivity Dump'!$E$4:$AJ$500,
MATCH($A204,'Productivity Dump'!$A$4:$A$500,0),
MATCH(CK$2,'Productivity Dump'!$E$3:$AJ$3,0)
),
IF(CK$3="Attendance",
INDEX('Attendance Dump'!$E$2:$AI$400,
MATCH($A204,'Attendance Dump'!$B$2:$B$400,0),
MATCH(CK$2,'Attendance Dump'!$E$1:$AI$1,0)
),
INDEX('Active Hour''s Dump'!$D$3:$AH$337,
MATCH($C204,'Active Hour''s Dump'!$A$3:$A$337,0),
MATCH(CK$2,'Active Hour''s Dump'!$D$2:$AH$2,0)
))),"")</f>
        <v>1056.4599999999998</v>
      </c>
      <c r="CL204" s="13" t="str">
        <f>_xlfn.IFNA(IF(CL$3="Productivity",
INDEX('Productivity Dump'!$E$4:$AJ$500,
MATCH($A204,'Productivity Dump'!$A$4:$A$500,0),
MATCH(CL$2,'Productivity Dump'!$E$3:$AJ$3,0)
),
IF(CL$3="Attendance",
INDEX('Attendance Dump'!$E$2:$AI$400,
MATCH($A204,'Attendance Dump'!$B$2:$B$400,0),
MATCH(CL$2,'Attendance Dump'!$E$1:$AI$1,0)
),
INDEX('Active Hour''s Dump'!$D$3:$AH$337,
MATCH($C204,'Active Hour''s Dump'!$A$3:$A$337,0),
MATCH(CL$2,'Active Hour''s Dump'!$D$2:$AH$2,0)
))),"")</f>
        <v>P</v>
      </c>
      <c r="CM204" s="54">
        <f>_xlfn.IFNA(IF(CM$3="Productivity",
INDEX('Productivity Dump'!$E$4:$AJ$500,
MATCH($A204,'Productivity Dump'!$A$4:$A$500,0),
MATCH(CM$2,'Productivity Dump'!$E$3:$AJ$3,0)
),
IF(CM$3="Attendance",
INDEX('Attendance Dump'!$E$2:$AI$400,
MATCH($A204,'Attendance Dump'!$B$2:$B$400,0),
MATCH(CM$2,'Attendance Dump'!$E$1:$AI$1,0)
),
INDEX('Active Hour''s Dump'!$D$3:$AH$337,
MATCH($C204,'Active Hour''s Dump'!$A$3:$A$337,0),
MATCH(CM$2,'Active Hour''s Dump'!$D$2:$AH$2,0)
))),"")</f>
        <v>9.6666666666666696</v>
      </c>
      <c r="CN204" s="13">
        <f>_xlfn.IFNA(IF(CN$3="Productivity",
INDEX('Productivity Dump'!$E$4:$AJ$500,
MATCH($A204,'Productivity Dump'!$A$4:$A$500,0),
MATCH(CN$2,'Productivity Dump'!$E$3:$AJ$3,0)
),
IF(CN$3="Attendance",
INDEX('Attendance Dump'!$E$2:$AI$400,
MATCH($A204,'Attendance Dump'!$B$2:$B$400,0),
MATCH(CN$2,'Attendance Dump'!$E$1:$AI$1,0)
),
INDEX('Active Hour''s Dump'!$D$3:$AH$337,
MATCH($C204,'Active Hour''s Dump'!$A$3:$A$337,0),
MATCH(CN$2,'Active Hour''s Dump'!$D$2:$AH$2,0)
))),"")</f>
        <v>0</v>
      </c>
      <c r="CO204" s="13">
        <f>_xlfn.IFNA(IF(CO$3="Productivity",
INDEX('Productivity Dump'!$E$4:$AJ$500,
MATCH($A204,'Productivity Dump'!$A$4:$A$500,0),
MATCH(CO$2,'Productivity Dump'!$E$3:$AJ$3,0)
),
IF(CO$3="Attendance",
INDEX('Attendance Dump'!$E$2:$AI$400,
MATCH($A204,'Attendance Dump'!$B$2:$B$400,0),
MATCH(CO$2,'Attendance Dump'!$E$1:$AI$1,0)
),
INDEX('Active Hour''s Dump'!$D$3:$AH$337,
MATCH($C204,'Active Hour''s Dump'!$A$3:$A$337,0),
MATCH(CO$2,'Active Hour''s Dump'!$D$2:$AH$2,0)
))),"")</f>
        <v>0</v>
      </c>
      <c r="CP204" s="54">
        <f>_xlfn.IFNA(IF(CP$3="Productivity",
INDEX('Productivity Dump'!$E$4:$AJ$500,
MATCH($A204,'Productivity Dump'!$A$4:$A$500,0),
MATCH(CP$2,'Productivity Dump'!$E$3:$AJ$3,0)
),
IF(CP$3="Attendance",
INDEX('Attendance Dump'!$E$2:$AI$400,
MATCH($A204,'Attendance Dump'!$B$2:$B$400,0),
MATCH(CP$2,'Attendance Dump'!$E$1:$AI$1,0)
),
INDEX('Active Hour''s Dump'!$D$3:$AH$337,
MATCH($C204,'Active Hour''s Dump'!$A$3:$A$337,0),
MATCH(CP$2,'Active Hour''s Dump'!$D$2:$AH$2,0)
))),"")</f>
        <v>0</v>
      </c>
      <c r="CQ204" s="13">
        <f>_xlfn.IFNA(IF(CQ$3="Productivity",
INDEX('Productivity Dump'!$E$4:$AJ$500,
MATCH($A204,'Productivity Dump'!$A$4:$A$500,0),
MATCH(CQ$2,'Productivity Dump'!$E$3:$AJ$3,0)
),
IF(CQ$3="Attendance",
INDEX('Attendance Dump'!$E$2:$AI$400,
MATCH($A204,'Attendance Dump'!$B$2:$B$400,0),
MATCH(CQ$2,'Attendance Dump'!$E$1:$AI$1,0)
),
INDEX('Active Hour''s Dump'!$D$3:$AH$337,
MATCH($C204,'Active Hour''s Dump'!$A$3:$A$337,0),
MATCH(CQ$2,'Active Hour''s Dump'!$D$2:$AH$2,0)
))),"")</f>
        <v>0</v>
      </c>
      <c r="CR204" s="13">
        <f>_xlfn.IFNA(IF(CR$3="Productivity",
INDEX('Productivity Dump'!$E$4:$AJ$500,
MATCH($A204,'Productivity Dump'!$A$4:$A$500,0),
MATCH(CR$2,'Productivity Dump'!$E$3:$AJ$3,0)
),
IF(CR$3="Attendance",
INDEX('Attendance Dump'!$E$2:$AI$400,
MATCH($A204,'Attendance Dump'!$B$2:$B$400,0),
MATCH(CR$2,'Attendance Dump'!$E$1:$AI$1,0)
),
INDEX('Active Hour''s Dump'!$D$3:$AH$337,
MATCH($C204,'Active Hour''s Dump'!$A$3:$A$337,0),
MATCH(CR$2,'Active Hour''s Dump'!$D$2:$AH$2,0)
))),"")</f>
        <v>0</v>
      </c>
      <c r="CS204" s="54">
        <f>_xlfn.IFNA(IF(CS$3="Productivity",
INDEX('Productivity Dump'!$E$4:$AJ$500,
MATCH($A204,'Productivity Dump'!$A$4:$A$500,0),
MATCH(CS$2,'Productivity Dump'!$E$3:$AJ$3,0)
),
IF(CS$3="Attendance",
INDEX('Attendance Dump'!$E$2:$AI$400,
MATCH($A204,'Attendance Dump'!$B$2:$B$400,0),
MATCH(CS$2,'Attendance Dump'!$E$1:$AI$1,0)
),
INDEX('Active Hour''s Dump'!$D$3:$AH$337,
MATCH($C204,'Active Hour''s Dump'!$A$3:$A$337,0),
MATCH(CS$2,'Active Hour''s Dump'!$D$2:$AH$2,0)
))),"")</f>
        <v>0</v>
      </c>
      <c r="CT204" s="13">
        <f>_xlfn.IFNA(IF(CT$3="Productivity",
INDEX('Productivity Dump'!$E$4:$AJ$500,
MATCH($A204,'Productivity Dump'!$A$4:$A$500,0),
MATCH(CT$2,'Productivity Dump'!$E$3:$AJ$3,0)
),
IF(CT$3="Attendance",
INDEX('Attendance Dump'!$E$2:$AI$400,
MATCH($A204,'Attendance Dump'!$B$2:$B$400,0),
MATCH(CT$2,'Attendance Dump'!$E$1:$AI$1,0)
),
INDEX('Active Hour''s Dump'!$D$3:$AH$337,
MATCH($C204,'Active Hour''s Dump'!$A$3:$A$337,0),
MATCH(CT$2,'Active Hour''s Dump'!$D$2:$AH$2,0)
))),"")</f>
        <v>0</v>
      </c>
      <c r="CU204" s="13">
        <f>_xlfn.IFNA(IF(CU$3="Productivity",
INDEX('Productivity Dump'!$E$4:$AJ$500,
MATCH($A204,'Productivity Dump'!$A$4:$A$500,0),
MATCH(CU$2,'Productivity Dump'!$E$3:$AJ$3,0)
),
IF(CU$3="Attendance",
INDEX('Attendance Dump'!$E$2:$AI$400,
MATCH($A204,'Attendance Dump'!$B$2:$B$400,0),
MATCH(CU$2,'Attendance Dump'!$E$1:$AI$1,0)
),
INDEX('Active Hour''s Dump'!$D$3:$AH$337,
MATCH($C204,'Active Hour''s Dump'!$A$3:$A$337,0),
MATCH(CU$2,'Active Hour''s Dump'!$D$2:$AH$2,0)
))),"")</f>
        <v>0</v>
      </c>
      <c r="CV204" s="54">
        <f>_xlfn.IFNA(IF(CV$3="Productivity",
INDEX('Productivity Dump'!$E$4:$AJ$500,
MATCH($A204,'Productivity Dump'!$A$4:$A$500,0),
MATCH(CV$2,'Productivity Dump'!$E$3:$AJ$3,0)
),
IF(CV$3="Attendance",
INDEX('Attendance Dump'!$E$2:$AI$400,
MATCH($A204,'Attendance Dump'!$B$2:$B$400,0),
MATCH(CV$2,'Attendance Dump'!$E$1:$AI$1,0)
),
INDEX('Active Hour''s Dump'!$D$3:$AH$337,
MATCH($C204,'Active Hour''s Dump'!$A$3:$A$337,0),
MATCH(CV$2,'Active Hour''s Dump'!$D$2:$AH$2,0)
))),"")</f>
        <v>0</v>
      </c>
      <c r="CW204" s="13"/>
      <c r="CX204" s="13"/>
      <c r="CY204" s="54"/>
      <c r="DA204" s="57">
        <f t="shared" si="81"/>
        <v>179.58333333333329</v>
      </c>
      <c r="DB204" s="35">
        <f t="shared" si="82"/>
        <v>20059.549000000003</v>
      </c>
      <c r="DC204" s="35">
        <f t="shared" si="77"/>
        <v>0</v>
      </c>
      <c r="DD204" s="35">
        <f t="shared" ca="1" si="80"/>
        <v>0</v>
      </c>
      <c r="DF204" s="32" cm="1">
        <f t="array" ref="DF204">SUMPRODUCT(
    (MOD(COLUMN(H204:CV204) - COLUMN(H204), 3) = 0) *
    (H204:CV204 = 0) *
    (I204:CW204 = "P") *
    (COUNTIF(UKHoliday, H$2:CV$2) = 0)
)</f>
        <v>0</v>
      </c>
      <c r="DG204" s="33" cm="1">
        <f t="array" ref="DG204">SUMPRODUCT(
  (MOD(COLUMN(H204:CV204) - COLUMN(H204), 3) = 0) *
  (H204:CV204 &gt; 0) *
  (H204:CV204 &lt; 0.5 * IF(((WEEKDAY(H$2:CV$2, 2) = 1) + (WEEKDAY(H$2:CV$2, 2) = 6)), G204, F204)) *
  (I204:CW204 = "P") *
  (COUNTIF(UKHoliday, H$2:CV$2) = 0)
)</f>
        <v>0</v>
      </c>
      <c r="DH204" s="33" cm="1">
        <f t="array" ref="DH204">SUMPRODUCT(
  (MOD(COLUMN(H204:CV204) - COLUMN(H204), 3) = 0) *
  (H204:CV204 &gt; 0.5 * IF(((WEEKDAY(H$2:CV$2, 2) = 1) + (WEEKDAY(H$2:CV$2, 2) = 6)), $G204, $F204)) *
  (H204:CV204 &lt; 0.8 * IF(((WEEKDAY(H$2:CV$2, 2) = 1) + (WEEKDAY(H$2:CV$2, 2) = 6)), $G204, $F204)) *
  (I204:CW204 = "P") *
  (COUNTIF(UKHoliday, H$2:CV$2) = 0)
)</f>
        <v>0</v>
      </c>
      <c r="DI204" s="33" cm="1">
        <f t="array" ref="DI204">SUMPRODUCT(
  (MOD(COLUMN(H204:CV204) - COLUMN(H204), 3) = 0) *
  (H204:CV204 &gt; 0.8 * IF(((WEEKDAY(H$2:CV$2, 2) = 1) + (WEEKDAY(H$2:CV$2, 2) = 6)), $G204, $F204)) *
  (H204:CV204 &lt; 1 * IF(((WEEKDAY(H$2:CV$2, 2) = 1) + (WEEKDAY(H$2:CV$2, 2) = 6)), $G204, $F204)) *
  (I204:CW204 = "P") *
  (COUNTIF(UKHoliday, H$2:CV$2) = 0)
)</f>
        <v>1</v>
      </c>
    </row>
    <row r="205" spans="1:113" x14ac:dyDescent="0.3">
      <c r="A205" s="38" t="s">
        <v>462</v>
      </c>
      <c r="B205" s="38" t="s">
        <v>796</v>
      </c>
      <c r="C205" s="9" t="s">
        <v>797</v>
      </c>
      <c r="D205" s="62" t="s">
        <v>555</v>
      </c>
      <c r="E205" s="35">
        <v>18600</v>
      </c>
      <c r="F205" s="35">
        <f t="shared" si="78"/>
        <v>930</v>
      </c>
      <c r="G205" s="35">
        <f t="shared" si="79"/>
        <v>465</v>
      </c>
      <c r="H205" s="13">
        <f>_xlfn.IFNA(IF(H$3="Productivity",
INDEX('Productivity Dump'!$E$4:$AJ$500,
MATCH($A205,'Productivity Dump'!$A$4:$A$500,0),
MATCH(H$2,'Productivity Dump'!$E$3:$AJ$3,0)
),
IF(H$3="Attendance",
INDEX('Attendance Dump'!$E$2:$AI$400,
MATCH($A205,'Attendance Dump'!$B$2:$B$400,0),
MATCH(H$2,'Attendance Dump'!$E$1:$AI$1,0)
),
INDEX('Active Hour''s Dump'!$D$3:$AH$337,
MATCH($C205,'Active Hour''s Dump'!$A$3:$A$337,0),
MATCH(H$2,'Active Hour''s Dump'!$D$2:$AH$2,0)
))),"")</f>
        <v>1015.8329999999997</v>
      </c>
      <c r="I205" s="13" t="str">
        <f>_xlfn.IFNA(IF(I$3="Productivity",
INDEX('Productivity Dump'!$E$4:$AJ$500,
MATCH($A205,'Productivity Dump'!$A$4:$A$500,0),
MATCH(I$2,'Productivity Dump'!$E$3:$AJ$3,0)
),
IF(I$3="Attendance",
INDEX('Attendance Dump'!$E$2:$AI$400,
MATCH($A205,'Attendance Dump'!$B$2:$B$400,0),
MATCH(I$2,'Attendance Dump'!$E$1:$AI$1,0)
),
INDEX('Active Hour''s Dump'!$D$3:$AH$337,
MATCH($C205,'Active Hour''s Dump'!$A$3:$A$337,0),
MATCH(I$2,'Active Hour''s Dump'!$D$2:$AH$2,0)
))),"")</f>
        <v>P</v>
      </c>
      <c r="J205" s="54">
        <f>_xlfn.IFNA(IF(J$3="Productivity",
INDEX('Productivity Dump'!$E$4:$AJ$500,
MATCH($A205,'Productivity Dump'!$A$4:$A$500,0),
MATCH(J$2,'Productivity Dump'!$E$3:$AJ$3,0)
),
IF(J$3="Attendance",
INDEX('Attendance Dump'!$E$2:$AI$400,
MATCH($A205,'Attendance Dump'!$B$2:$B$400,0),
MATCH(J$2,'Attendance Dump'!$E$1:$AI$1,0)
),
INDEX('Active Hour''s Dump'!$D$3:$AH$337,
MATCH($C205,'Active Hour''s Dump'!$A$3:$A$337,0),
MATCH(J$2,'Active Hour''s Dump'!$D$2:$AH$2,0)
))),"")</f>
        <v>6.4166666666666696</v>
      </c>
      <c r="K205" s="13">
        <f>_xlfn.IFNA(IF(K$3="Productivity",
INDEX('Productivity Dump'!$E$4:$AJ$500,
MATCH($A205,'Productivity Dump'!$A$4:$A$500,0),
MATCH(K$2,'Productivity Dump'!$E$3:$AJ$3,0)
),
IF(K$3="Attendance",
INDEX('Attendance Dump'!$E$2:$AI$400,
MATCH($A205,'Attendance Dump'!$B$2:$B$400,0),
MATCH(K$2,'Attendance Dump'!$E$1:$AI$1,0)
),
INDEX('Active Hour''s Dump'!$D$3:$AH$337,
MATCH($C205,'Active Hour''s Dump'!$A$3:$A$337,0),
MATCH(K$2,'Active Hour''s Dump'!$D$2:$AH$2,0)
))),"")</f>
        <v>1001.3739999999999</v>
      </c>
      <c r="L205" s="13" t="str">
        <f>_xlfn.IFNA(IF(L$3="Productivity",
INDEX('Productivity Dump'!$E$4:$AJ$500,
MATCH($A205,'Productivity Dump'!$A$4:$A$500,0),
MATCH(L$2,'Productivity Dump'!$E$3:$AJ$3,0)
),
IF(L$3="Attendance",
INDEX('Attendance Dump'!$E$2:$AI$400,
MATCH($A205,'Attendance Dump'!$B$2:$B$400,0),
MATCH(L$2,'Attendance Dump'!$E$1:$AI$1,0)
),
INDEX('Active Hour''s Dump'!$D$3:$AH$337,
MATCH($C205,'Active Hour''s Dump'!$A$3:$A$337,0),
MATCH(L$2,'Active Hour''s Dump'!$D$2:$AH$2,0)
))),"")</f>
        <v>P</v>
      </c>
      <c r="M205" s="54">
        <f>_xlfn.IFNA(IF(M$3="Productivity",
INDEX('Productivity Dump'!$E$4:$AJ$500,
MATCH($A205,'Productivity Dump'!$A$4:$A$500,0),
MATCH(M$2,'Productivity Dump'!$E$3:$AJ$3,0)
),
IF(M$3="Attendance",
INDEX('Attendance Dump'!$E$2:$AI$400,
MATCH($A205,'Attendance Dump'!$B$2:$B$400,0),
MATCH(M$2,'Attendance Dump'!$E$1:$AI$1,0)
),
INDEX('Active Hour''s Dump'!$D$3:$AH$337,
MATCH($C205,'Active Hour''s Dump'!$A$3:$A$337,0),
MATCH(M$2,'Active Hour''s Dump'!$D$2:$AH$2,0)
))),"")</f>
        <v>6.4166666666666696</v>
      </c>
      <c r="N205" s="13">
        <f>_xlfn.IFNA(IF(N$3="Productivity",
INDEX('Productivity Dump'!$E$4:$AJ$500,
MATCH($A205,'Productivity Dump'!$A$4:$A$500,0),
MATCH(N$2,'Productivity Dump'!$E$3:$AJ$3,0)
),
IF(N$3="Attendance",
INDEX('Attendance Dump'!$E$2:$AI$400,
MATCH($A205,'Attendance Dump'!$B$2:$B$400,0),
MATCH(N$2,'Attendance Dump'!$E$1:$AI$1,0)
),
INDEX('Active Hour''s Dump'!$D$3:$AH$337,
MATCH($C205,'Active Hour''s Dump'!$A$3:$A$337,0),
MATCH(N$2,'Active Hour''s Dump'!$D$2:$AH$2,0)
))),"")</f>
        <v>429.64800000000008</v>
      </c>
      <c r="O205" s="13" t="str">
        <f>_xlfn.IFNA(IF(O$3="Productivity",
INDEX('Productivity Dump'!$E$4:$AJ$500,
MATCH($A205,'Productivity Dump'!$A$4:$A$500,0),
MATCH(O$2,'Productivity Dump'!$E$3:$AJ$3,0)
),
IF(O$3="Attendance",
INDEX('Attendance Dump'!$E$2:$AI$400,
MATCH($A205,'Attendance Dump'!$B$2:$B$400,0),
MATCH(O$2,'Attendance Dump'!$E$1:$AI$1,0)
),
INDEX('Active Hour''s Dump'!$D$3:$AH$337,
MATCH($C205,'Active Hour''s Dump'!$A$3:$A$337,0),
MATCH(O$2,'Active Hour''s Dump'!$D$2:$AH$2,0)
))),"")</f>
        <v>P</v>
      </c>
      <c r="P205" s="54">
        <f>_xlfn.IFNA(IF(P$3="Productivity",
INDEX('Productivity Dump'!$E$4:$AJ$500,
MATCH($A205,'Productivity Dump'!$A$4:$A$500,0),
MATCH(P$2,'Productivity Dump'!$E$3:$AJ$3,0)
),
IF(P$3="Attendance",
INDEX('Attendance Dump'!$E$2:$AI$400,
MATCH($A205,'Attendance Dump'!$B$2:$B$400,0),
MATCH(P$2,'Attendance Dump'!$E$1:$AI$1,0)
),
INDEX('Active Hour''s Dump'!$D$3:$AH$337,
MATCH($C205,'Active Hour''s Dump'!$A$3:$A$337,0),
MATCH(P$2,'Active Hour''s Dump'!$D$2:$AH$2,0)
))),"")</f>
        <v>3.0833333333333299</v>
      </c>
      <c r="Q205" s="13">
        <f>_xlfn.IFNA(IF(Q$3="Productivity",
INDEX('Productivity Dump'!$E$4:$AJ$500,
MATCH($A205,'Productivity Dump'!$A$4:$A$500,0),
MATCH(Q$2,'Productivity Dump'!$E$3:$AJ$3,0)
),
IF(Q$3="Attendance",
INDEX('Attendance Dump'!$E$2:$AI$400,
MATCH($A205,'Attendance Dump'!$B$2:$B$400,0),
MATCH(Q$2,'Attendance Dump'!$E$1:$AI$1,0)
),
INDEX('Active Hour''s Dump'!$D$3:$AH$337,
MATCH($C205,'Active Hour''s Dump'!$A$3:$A$337,0),
MATCH(Q$2,'Active Hour''s Dump'!$D$2:$AH$2,0)
))),"")</f>
        <v>0</v>
      </c>
      <c r="R205" s="13" t="str">
        <f>_xlfn.IFNA(IF(R$3="Productivity",
INDEX('Productivity Dump'!$E$4:$AJ$500,
MATCH($A205,'Productivity Dump'!$A$4:$A$500,0),
MATCH(R$2,'Productivity Dump'!$E$3:$AJ$3,0)
),
IF(R$3="Attendance",
INDEX('Attendance Dump'!$E$2:$AI$400,
MATCH($A205,'Attendance Dump'!$B$2:$B$400,0),
MATCH(R$2,'Attendance Dump'!$E$1:$AI$1,0)
),
INDEX('Active Hour''s Dump'!$D$3:$AH$337,
MATCH($C205,'Active Hour''s Dump'!$A$3:$A$337,0),
MATCH(R$2,'Active Hour''s Dump'!$D$2:$AH$2,0)
))),"")</f>
        <v>WO</v>
      </c>
      <c r="S205" s="54">
        <f>_xlfn.IFNA(IF(S$3="Productivity",
INDEX('Productivity Dump'!$E$4:$AJ$500,
MATCH($A205,'Productivity Dump'!$A$4:$A$500,0),
MATCH(S$2,'Productivity Dump'!$E$3:$AJ$3,0)
),
IF(S$3="Attendance",
INDEX('Attendance Dump'!$E$2:$AI$400,
MATCH($A205,'Attendance Dump'!$B$2:$B$400,0),
MATCH(S$2,'Attendance Dump'!$E$1:$AI$1,0)
),
INDEX('Active Hour''s Dump'!$D$3:$AH$337,
MATCH($C205,'Active Hour''s Dump'!$A$3:$A$337,0),
MATCH(S$2,'Active Hour''s Dump'!$D$2:$AH$2,0)
))),"")</f>
        <v>0</v>
      </c>
      <c r="T205" s="13">
        <f>_xlfn.IFNA(IF(T$3="Productivity",
INDEX('Productivity Dump'!$E$4:$AJ$500,
MATCH($A205,'Productivity Dump'!$A$4:$A$500,0),
MATCH(T$2,'Productivity Dump'!$E$3:$AJ$3,0)
),
IF(T$3="Attendance",
INDEX('Attendance Dump'!$E$2:$AI$400,
MATCH($A205,'Attendance Dump'!$B$2:$B$400,0),
MATCH(T$2,'Attendance Dump'!$E$1:$AI$1,0)
),
INDEX('Active Hour''s Dump'!$D$3:$AH$337,
MATCH($C205,'Active Hour''s Dump'!$A$3:$A$337,0),
MATCH(T$2,'Active Hour''s Dump'!$D$2:$AH$2,0)
))),"")</f>
        <v>526.17000000000007</v>
      </c>
      <c r="U205" s="13" t="str">
        <f>_xlfn.IFNA(IF(U$3="Productivity",
INDEX('Productivity Dump'!$E$4:$AJ$500,
MATCH($A205,'Productivity Dump'!$A$4:$A$500,0),
MATCH(U$2,'Productivity Dump'!$E$3:$AJ$3,0)
),
IF(U$3="Attendance",
INDEX('Attendance Dump'!$E$2:$AI$400,
MATCH($A205,'Attendance Dump'!$B$2:$B$400,0),
MATCH(U$2,'Attendance Dump'!$E$1:$AI$1,0)
),
INDEX('Active Hour''s Dump'!$D$3:$AH$337,
MATCH($C205,'Active Hour''s Dump'!$A$3:$A$337,0),
MATCH(U$2,'Active Hour''s Dump'!$D$2:$AH$2,0)
))),"")</f>
        <v>P</v>
      </c>
      <c r="V205" s="54">
        <f>_xlfn.IFNA(IF(V$3="Productivity",
INDEX('Productivity Dump'!$E$4:$AJ$500,
MATCH($A205,'Productivity Dump'!$A$4:$A$500,0),
MATCH(V$2,'Productivity Dump'!$E$3:$AJ$3,0)
),
IF(V$3="Attendance",
INDEX('Attendance Dump'!$E$2:$AI$400,
MATCH($A205,'Attendance Dump'!$B$2:$B$400,0),
MATCH(V$2,'Attendance Dump'!$E$1:$AI$1,0)
),
INDEX('Active Hour''s Dump'!$D$3:$AH$337,
MATCH($C205,'Active Hour''s Dump'!$A$3:$A$337,0),
MATCH(V$2,'Active Hour''s Dump'!$D$2:$AH$2,0)
))),"")</f>
        <v>3.0833333333333299</v>
      </c>
      <c r="W205" s="13">
        <f>_xlfn.IFNA(IF(W$3="Productivity",
INDEX('Productivity Dump'!$E$4:$AJ$500,
MATCH($A205,'Productivity Dump'!$A$4:$A$500,0),
MATCH(W$2,'Productivity Dump'!$E$3:$AJ$3,0)
),
IF(W$3="Attendance",
INDEX('Attendance Dump'!$E$2:$AI$400,
MATCH($A205,'Attendance Dump'!$B$2:$B$400,0),
MATCH(W$2,'Attendance Dump'!$E$1:$AI$1,0)
),
INDEX('Active Hour''s Dump'!$D$3:$AH$337,
MATCH($C205,'Active Hour''s Dump'!$A$3:$A$337,0),
MATCH(W$2,'Active Hour''s Dump'!$D$2:$AH$2,0)
))),"")</f>
        <v>950.01899999999978</v>
      </c>
      <c r="X205" s="13" t="str">
        <f>_xlfn.IFNA(IF(X$3="Productivity",
INDEX('Productivity Dump'!$E$4:$AJ$500,
MATCH($A205,'Productivity Dump'!$A$4:$A$500,0),
MATCH(X$2,'Productivity Dump'!$E$3:$AJ$3,0)
),
IF(X$3="Attendance",
INDEX('Attendance Dump'!$E$2:$AI$400,
MATCH($A205,'Attendance Dump'!$B$2:$B$400,0),
MATCH(X$2,'Attendance Dump'!$E$1:$AI$1,0)
),
INDEX('Active Hour''s Dump'!$D$3:$AH$337,
MATCH($C205,'Active Hour''s Dump'!$A$3:$A$337,0),
MATCH(X$2,'Active Hour''s Dump'!$D$2:$AH$2,0)
))),"")</f>
        <v>P</v>
      </c>
      <c r="Y205" s="54">
        <f>_xlfn.IFNA(IF(Y$3="Productivity",
INDEX('Productivity Dump'!$E$4:$AJ$500,
MATCH($A205,'Productivity Dump'!$A$4:$A$500,0),
MATCH(Y$2,'Productivity Dump'!$E$3:$AJ$3,0)
),
IF(Y$3="Attendance",
INDEX('Attendance Dump'!$E$2:$AI$400,
MATCH($A205,'Attendance Dump'!$B$2:$B$400,0),
MATCH(Y$2,'Attendance Dump'!$E$1:$AI$1,0)
),
INDEX('Active Hour''s Dump'!$D$3:$AH$337,
MATCH($C205,'Active Hour''s Dump'!$A$3:$A$337,0),
MATCH(Y$2,'Active Hour''s Dump'!$D$2:$AH$2,0)
))),"")</f>
        <v>7.0833333333333304</v>
      </c>
      <c r="Z205" s="13">
        <f>_xlfn.IFNA(IF(Z$3="Productivity",
INDEX('Productivity Dump'!$E$4:$AJ$500,
MATCH($A205,'Productivity Dump'!$A$4:$A$500,0),
MATCH(Z$2,'Productivity Dump'!$E$3:$AJ$3,0)
),
IF(Z$3="Attendance",
INDEX('Attendance Dump'!$E$2:$AI$400,
MATCH($A205,'Attendance Dump'!$B$2:$B$400,0),
MATCH(Z$2,'Attendance Dump'!$E$1:$AI$1,0)
),
INDEX('Active Hour''s Dump'!$D$3:$AH$337,
MATCH($C205,'Active Hour''s Dump'!$A$3:$A$337,0),
MATCH(Z$2,'Active Hour''s Dump'!$D$2:$AH$2,0)
))),"")</f>
        <v>959.52599999999995</v>
      </c>
      <c r="AA205" s="13" t="str">
        <f>_xlfn.IFNA(IF(AA$3="Productivity",
INDEX('Productivity Dump'!$E$4:$AJ$500,
MATCH($A205,'Productivity Dump'!$A$4:$A$500,0),
MATCH(AA$2,'Productivity Dump'!$E$3:$AJ$3,0)
),
IF(AA$3="Attendance",
INDEX('Attendance Dump'!$E$2:$AI$400,
MATCH($A205,'Attendance Dump'!$B$2:$B$400,0),
MATCH(AA$2,'Attendance Dump'!$E$1:$AI$1,0)
),
INDEX('Active Hour''s Dump'!$D$3:$AH$337,
MATCH($C205,'Active Hour''s Dump'!$A$3:$A$337,0),
MATCH(AA$2,'Active Hour''s Dump'!$D$2:$AH$2,0)
))),"")</f>
        <v>P</v>
      </c>
      <c r="AB205" s="54">
        <f>_xlfn.IFNA(IF(AB$3="Productivity",
INDEX('Productivity Dump'!$E$4:$AJ$500,
MATCH($A205,'Productivity Dump'!$A$4:$A$500,0),
MATCH(AB$2,'Productivity Dump'!$E$3:$AJ$3,0)
),
IF(AB$3="Attendance",
INDEX('Attendance Dump'!$E$2:$AI$400,
MATCH($A205,'Attendance Dump'!$B$2:$B$400,0),
MATCH(AB$2,'Attendance Dump'!$E$1:$AI$1,0)
),
INDEX('Active Hour''s Dump'!$D$3:$AH$337,
MATCH($C205,'Active Hour''s Dump'!$A$3:$A$337,0),
MATCH(AB$2,'Active Hour''s Dump'!$D$2:$AH$2,0)
))),"")</f>
        <v>6</v>
      </c>
      <c r="AC205" s="13">
        <f>_xlfn.IFNA(IF(AC$3="Productivity",
INDEX('Productivity Dump'!$E$4:$AJ$500,
MATCH($A205,'Productivity Dump'!$A$4:$A$500,0),
MATCH(AC$2,'Productivity Dump'!$E$3:$AJ$3,0)
),
IF(AC$3="Attendance",
INDEX('Attendance Dump'!$E$2:$AI$400,
MATCH($A205,'Attendance Dump'!$B$2:$B$400,0),
MATCH(AC$2,'Attendance Dump'!$E$1:$AI$1,0)
),
INDEX('Active Hour''s Dump'!$D$3:$AH$337,
MATCH($C205,'Active Hour''s Dump'!$A$3:$A$337,0),
MATCH(AC$2,'Active Hour''s Dump'!$D$2:$AH$2,0)
))),"")</f>
        <v>1029.96</v>
      </c>
      <c r="AD205" s="13" t="str">
        <f>_xlfn.IFNA(IF(AD$3="Productivity",
INDEX('Productivity Dump'!$E$4:$AJ$500,
MATCH($A205,'Productivity Dump'!$A$4:$A$500,0),
MATCH(AD$2,'Productivity Dump'!$E$3:$AJ$3,0)
),
IF(AD$3="Attendance",
INDEX('Attendance Dump'!$E$2:$AI$400,
MATCH($A205,'Attendance Dump'!$B$2:$B$400,0),
MATCH(AD$2,'Attendance Dump'!$E$1:$AI$1,0)
),
INDEX('Active Hour''s Dump'!$D$3:$AH$337,
MATCH($C205,'Active Hour''s Dump'!$A$3:$A$337,0),
MATCH(AD$2,'Active Hour''s Dump'!$D$2:$AH$2,0)
))),"")</f>
        <v>P</v>
      </c>
      <c r="AE205" s="54">
        <f>_xlfn.IFNA(IF(AE$3="Productivity",
INDEX('Productivity Dump'!$E$4:$AJ$500,
MATCH($A205,'Productivity Dump'!$A$4:$A$500,0),
MATCH(AE$2,'Productivity Dump'!$E$3:$AJ$3,0)
),
IF(AE$3="Attendance",
INDEX('Attendance Dump'!$E$2:$AI$400,
MATCH($A205,'Attendance Dump'!$B$2:$B$400,0),
MATCH(AE$2,'Attendance Dump'!$E$1:$AI$1,0)
),
INDEX('Active Hour''s Dump'!$D$3:$AH$337,
MATCH($C205,'Active Hour''s Dump'!$A$3:$A$337,0),
MATCH(AE$2,'Active Hour''s Dump'!$D$2:$AH$2,0)
))),"")</f>
        <v>5.75</v>
      </c>
      <c r="AF205" s="13">
        <f>_xlfn.IFNA(IF(AF$3="Productivity",
INDEX('Productivity Dump'!$E$4:$AJ$500,
MATCH($A205,'Productivity Dump'!$A$4:$A$500,0),
MATCH(AF$2,'Productivity Dump'!$E$3:$AJ$3,0)
),
IF(AF$3="Attendance",
INDEX('Attendance Dump'!$E$2:$AI$400,
MATCH($A205,'Attendance Dump'!$B$2:$B$400,0),
MATCH(AF$2,'Attendance Dump'!$E$1:$AI$1,0)
),
INDEX('Active Hour''s Dump'!$D$3:$AH$337,
MATCH($C205,'Active Hour''s Dump'!$A$3:$A$337,0),
MATCH(AF$2,'Active Hour''s Dump'!$D$2:$AH$2,0)
))),"")</f>
        <v>866.40499999999986</v>
      </c>
      <c r="AG205" s="13" t="str">
        <f>_xlfn.IFNA(IF(AG$3="Productivity",
INDEX('Productivity Dump'!$E$4:$AJ$500,
MATCH($A205,'Productivity Dump'!$A$4:$A$500,0),
MATCH(AG$2,'Productivity Dump'!$E$3:$AJ$3,0)
),
IF(AG$3="Attendance",
INDEX('Attendance Dump'!$E$2:$AI$400,
MATCH($A205,'Attendance Dump'!$B$2:$B$400,0),
MATCH(AG$2,'Attendance Dump'!$E$1:$AI$1,0)
),
INDEX('Active Hour''s Dump'!$D$3:$AH$337,
MATCH($C205,'Active Hour''s Dump'!$A$3:$A$337,0),
MATCH(AG$2,'Active Hour''s Dump'!$D$2:$AH$2,0)
))),"")</f>
        <v>P</v>
      </c>
      <c r="AH205" s="54">
        <f>_xlfn.IFNA(IF(AH$3="Productivity",
INDEX('Productivity Dump'!$E$4:$AJ$500,
MATCH($A205,'Productivity Dump'!$A$4:$A$500,0),
MATCH(AH$2,'Productivity Dump'!$E$3:$AJ$3,0)
),
IF(AH$3="Attendance",
INDEX('Attendance Dump'!$E$2:$AI$400,
MATCH($A205,'Attendance Dump'!$B$2:$B$400,0),
MATCH(AH$2,'Attendance Dump'!$E$1:$AI$1,0)
),
INDEX('Active Hour''s Dump'!$D$3:$AH$337,
MATCH($C205,'Active Hour''s Dump'!$A$3:$A$337,0),
MATCH(AH$2,'Active Hour''s Dump'!$D$2:$AH$2,0)
))),"")</f>
        <v>7.3333333333333304</v>
      </c>
      <c r="AI205" s="13">
        <f>_xlfn.IFNA(IF(AI$3="Productivity",
INDEX('Productivity Dump'!$E$4:$AJ$500,
MATCH($A205,'Productivity Dump'!$A$4:$A$500,0),
MATCH(AI$2,'Productivity Dump'!$E$3:$AJ$3,0)
),
IF(AI$3="Attendance",
INDEX('Attendance Dump'!$E$2:$AI$400,
MATCH($A205,'Attendance Dump'!$B$2:$B$400,0),
MATCH(AI$2,'Attendance Dump'!$E$1:$AI$1,0)
),
INDEX('Active Hour''s Dump'!$D$3:$AH$337,
MATCH($C205,'Active Hour''s Dump'!$A$3:$A$337,0),
MATCH(AI$2,'Active Hour''s Dump'!$D$2:$AH$2,0)
))),"")</f>
        <v>462.85099999999994</v>
      </c>
      <c r="AJ205" s="13" t="str">
        <f>_xlfn.IFNA(IF(AJ$3="Productivity",
INDEX('Productivity Dump'!$E$4:$AJ$500,
MATCH($A205,'Productivity Dump'!$A$4:$A$500,0),
MATCH(AJ$2,'Productivity Dump'!$E$3:$AJ$3,0)
),
IF(AJ$3="Attendance",
INDEX('Attendance Dump'!$E$2:$AI$400,
MATCH($A205,'Attendance Dump'!$B$2:$B$400,0),
MATCH(AJ$2,'Attendance Dump'!$E$1:$AI$1,0)
),
INDEX('Active Hour''s Dump'!$D$3:$AH$337,
MATCH($C205,'Active Hour''s Dump'!$A$3:$A$337,0),
MATCH(AJ$2,'Active Hour''s Dump'!$D$2:$AH$2,0)
))),"")</f>
        <v>P</v>
      </c>
      <c r="AK205" s="54">
        <f>_xlfn.IFNA(IF(AK$3="Productivity",
INDEX('Productivity Dump'!$E$4:$AJ$500,
MATCH($A205,'Productivity Dump'!$A$4:$A$500,0),
MATCH(AK$2,'Productivity Dump'!$E$3:$AJ$3,0)
),
IF(AK$3="Attendance",
INDEX('Attendance Dump'!$E$2:$AI$400,
MATCH($A205,'Attendance Dump'!$B$2:$B$400,0),
MATCH(AK$2,'Attendance Dump'!$E$1:$AI$1,0)
),
INDEX('Active Hour''s Dump'!$D$3:$AH$337,
MATCH($C205,'Active Hour''s Dump'!$A$3:$A$337,0),
MATCH(AK$2,'Active Hour''s Dump'!$D$2:$AH$2,0)
))),"")</f>
        <v>3.75</v>
      </c>
      <c r="AL205" s="13">
        <f>_xlfn.IFNA(IF(AL$3="Productivity",
INDEX('Productivity Dump'!$E$4:$AJ$500,
MATCH($A205,'Productivity Dump'!$A$4:$A$500,0),
MATCH(AL$2,'Productivity Dump'!$E$3:$AJ$3,0)
),
IF(AL$3="Attendance",
INDEX('Attendance Dump'!$E$2:$AI$400,
MATCH($A205,'Attendance Dump'!$B$2:$B$400,0),
MATCH(AL$2,'Attendance Dump'!$E$1:$AI$1,0)
),
INDEX('Active Hour''s Dump'!$D$3:$AH$337,
MATCH($C205,'Active Hour''s Dump'!$A$3:$A$337,0),
MATCH(AL$2,'Active Hour''s Dump'!$D$2:$AH$2,0)
))),"")</f>
        <v>0</v>
      </c>
      <c r="AM205" s="13" t="str">
        <f>_xlfn.IFNA(IF(AM$3="Productivity",
INDEX('Productivity Dump'!$E$4:$AJ$500,
MATCH($A205,'Productivity Dump'!$A$4:$A$500,0),
MATCH(AM$2,'Productivity Dump'!$E$3:$AJ$3,0)
),
IF(AM$3="Attendance",
INDEX('Attendance Dump'!$E$2:$AI$400,
MATCH($A205,'Attendance Dump'!$B$2:$B$400,0),
MATCH(AM$2,'Attendance Dump'!$E$1:$AI$1,0)
),
INDEX('Active Hour''s Dump'!$D$3:$AH$337,
MATCH($C205,'Active Hour''s Dump'!$A$3:$A$337,0),
MATCH(AM$2,'Active Hour''s Dump'!$D$2:$AH$2,0)
))),"")</f>
        <v>WO</v>
      </c>
      <c r="AN205" s="54">
        <f>_xlfn.IFNA(IF(AN$3="Productivity",
INDEX('Productivity Dump'!$E$4:$AJ$500,
MATCH($A205,'Productivity Dump'!$A$4:$A$500,0),
MATCH(AN$2,'Productivity Dump'!$E$3:$AJ$3,0)
),
IF(AN$3="Attendance",
INDEX('Attendance Dump'!$E$2:$AI$400,
MATCH($A205,'Attendance Dump'!$B$2:$B$400,0),
MATCH(AN$2,'Attendance Dump'!$E$1:$AI$1,0)
),
INDEX('Active Hour''s Dump'!$D$3:$AH$337,
MATCH($C205,'Active Hour''s Dump'!$A$3:$A$337,0),
MATCH(AN$2,'Active Hour''s Dump'!$D$2:$AH$2,0)
))),"")</f>
        <v>0</v>
      </c>
      <c r="AO205" s="13">
        <f>_xlfn.IFNA(IF(AO$3="Productivity",
INDEX('Productivity Dump'!$E$4:$AJ$500,
MATCH($A205,'Productivity Dump'!$A$4:$A$500,0),
MATCH(AO$2,'Productivity Dump'!$E$3:$AJ$3,0)
),
IF(AO$3="Attendance",
INDEX('Attendance Dump'!$E$2:$AI$400,
MATCH($A205,'Attendance Dump'!$B$2:$B$400,0),
MATCH(AO$2,'Attendance Dump'!$E$1:$AI$1,0)
),
INDEX('Active Hour''s Dump'!$D$3:$AH$337,
MATCH($C205,'Active Hour''s Dump'!$A$3:$A$337,0),
MATCH(AO$2,'Active Hour''s Dump'!$D$2:$AH$2,0)
))),"")</f>
        <v>708.38699999999994</v>
      </c>
      <c r="AP205" s="13" t="str">
        <f>_xlfn.IFNA(IF(AP$3="Productivity",
INDEX('Productivity Dump'!$E$4:$AJ$500,
MATCH($A205,'Productivity Dump'!$A$4:$A$500,0),
MATCH(AP$2,'Productivity Dump'!$E$3:$AJ$3,0)
),
IF(AP$3="Attendance",
INDEX('Attendance Dump'!$E$2:$AI$400,
MATCH($A205,'Attendance Dump'!$B$2:$B$400,0),
MATCH(AP$2,'Attendance Dump'!$E$1:$AI$1,0)
),
INDEX('Active Hour''s Dump'!$D$3:$AH$337,
MATCH($C205,'Active Hour''s Dump'!$A$3:$A$337,0),
MATCH(AP$2,'Active Hour''s Dump'!$D$2:$AH$2,0)
))),"")</f>
        <v>P</v>
      </c>
      <c r="AQ205" s="54">
        <f>_xlfn.IFNA(IF(AQ$3="Productivity",
INDEX('Productivity Dump'!$E$4:$AJ$500,
MATCH($A205,'Productivity Dump'!$A$4:$A$500,0),
MATCH(AQ$2,'Productivity Dump'!$E$3:$AJ$3,0)
),
IF(AQ$3="Attendance",
INDEX('Attendance Dump'!$E$2:$AI$400,
MATCH($A205,'Attendance Dump'!$B$2:$B$400,0),
MATCH(AQ$2,'Attendance Dump'!$E$1:$AI$1,0)
),
INDEX('Active Hour''s Dump'!$D$3:$AH$337,
MATCH($C205,'Active Hour''s Dump'!$A$3:$A$337,0),
MATCH(AQ$2,'Active Hour''s Dump'!$D$2:$AH$2,0)
))),"")</f>
        <v>4.25</v>
      </c>
      <c r="AR205" s="13">
        <f>_xlfn.IFNA(IF(AR$3="Productivity",
INDEX('Productivity Dump'!$E$4:$AJ$500,
MATCH($A205,'Productivity Dump'!$A$4:$A$500,0),
MATCH(AR$2,'Productivity Dump'!$E$3:$AJ$3,0)
),
IF(AR$3="Attendance",
INDEX('Attendance Dump'!$E$2:$AI$400,
MATCH($A205,'Attendance Dump'!$B$2:$B$400,0),
MATCH(AR$2,'Attendance Dump'!$E$1:$AI$1,0)
),
INDEX('Active Hour''s Dump'!$D$3:$AH$337,
MATCH($C205,'Active Hour''s Dump'!$A$3:$A$337,0),
MATCH(AR$2,'Active Hour''s Dump'!$D$2:$AH$2,0)
))),"")</f>
        <v>941.29700000000003</v>
      </c>
      <c r="AS205" s="13" t="str">
        <f>_xlfn.IFNA(IF(AS$3="Productivity",
INDEX('Productivity Dump'!$E$4:$AJ$500,
MATCH($A205,'Productivity Dump'!$A$4:$A$500,0),
MATCH(AS$2,'Productivity Dump'!$E$3:$AJ$3,0)
),
IF(AS$3="Attendance",
INDEX('Attendance Dump'!$E$2:$AI$400,
MATCH($A205,'Attendance Dump'!$B$2:$B$400,0),
MATCH(AS$2,'Attendance Dump'!$E$1:$AI$1,0)
),
INDEX('Active Hour''s Dump'!$D$3:$AH$337,
MATCH($C205,'Active Hour''s Dump'!$A$3:$A$337,0),
MATCH(AS$2,'Active Hour''s Dump'!$D$2:$AH$2,0)
))),"")</f>
        <v>P</v>
      </c>
      <c r="AT205" s="54">
        <f>_xlfn.IFNA(IF(AT$3="Productivity",
INDEX('Productivity Dump'!$E$4:$AJ$500,
MATCH($A205,'Productivity Dump'!$A$4:$A$500,0),
MATCH(AT$2,'Productivity Dump'!$E$3:$AJ$3,0)
),
IF(AT$3="Attendance",
INDEX('Attendance Dump'!$E$2:$AI$400,
MATCH($A205,'Attendance Dump'!$B$2:$B$400,0),
MATCH(AT$2,'Attendance Dump'!$E$1:$AI$1,0)
),
INDEX('Active Hour''s Dump'!$D$3:$AH$337,
MATCH($C205,'Active Hour''s Dump'!$A$3:$A$337,0),
MATCH(AT$2,'Active Hour''s Dump'!$D$2:$AH$2,0)
))),"")</f>
        <v>6.1666666666666696</v>
      </c>
      <c r="AU205" s="13">
        <f>_xlfn.IFNA(IF(AU$3="Productivity",
INDEX('Productivity Dump'!$E$4:$AJ$500,
MATCH($A205,'Productivity Dump'!$A$4:$A$500,0),
MATCH(AU$2,'Productivity Dump'!$E$3:$AJ$3,0)
),
IF(AU$3="Attendance",
INDEX('Attendance Dump'!$E$2:$AI$400,
MATCH($A205,'Attendance Dump'!$B$2:$B$400,0),
MATCH(AU$2,'Attendance Dump'!$E$1:$AI$1,0)
),
INDEX('Active Hour''s Dump'!$D$3:$AH$337,
MATCH($C205,'Active Hour''s Dump'!$A$3:$A$337,0),
MATCH(AU$2,'Active Hour''s Dump'!$D$2:$AH$2,0)
))),"")</f>
        <v>1021.1990000000001</v>
      </c>
      <c r="AV205" s="13" t="str">
        <f>_xlfn.IFNA(IF(AV$3="Productivity",
INDEX('Productivity Dump'!$E$4:$AJ$500,
MATCH($A205,'Productivity Dump'!$A$4:$A$500,0),
MATCH(AV$2,'Productivity Dump'!$E$3:$AJ$3,0)
),
IF(AV$3="Attendance",
INDEX('Attendance Dump'!$E$2:$AI$400,
MATCH($A205,'Attendance Dump'!$B$2:$B$400,0),
MATCH(AV$2,'Attendance Dump'!$E$1:$AI$1,0)
),
INDEX('Active Hour''s Dump'!$D$3:$AH$337,
MATCH($C205,'Active Hour''s Dump'!$A$3:$A$337,0),
MATCH(AV$2,'Active Hour''s Dump'!$D$2:$AH$2,0)
))),"")</f>
        <v>P</v>
      </c>
      <c r="AW205" s="54">
        <f>_xlfn.IFNA(IF(AW$3="Productivity",
INDEX('Productivity Dump'!$E$4:$AJ$500,
MATCH($A205,'Productivity Dump'!$A$4:$A$500,0),
MATCH(AW$2,'Productivity Dump'!$E$3:$AJ$3,0)
),
IF(AW$3="Attendance",
INDEX('Attendance Dump'!$E$2:$AI$400,
MATCH($A205,'Attendance Dump'!$B$2:$B$400,0),
MATCH(AW$2,'Attendance Dump'!$E$1:$AI$1,0)
),
INDEX('Active Hour''s Dump'!$D$3:$AH$337,
MATCH($C205,'Active Hour''s Dump'!$A$3:$A$337,0),
MATCH(AW$2,'Active Hour''s Dump'!$D$2:$AH$2,0)
))),"")</f>
        <v>7.25</v>
      </c>
      <c r="AX205" s="13">
        <f>_xlfn.IFNA(IF(AX$3="Productivity",
INDEX('Productivity Dump'!$E$4:$AJ$500,
MATCH($A205,'Productivity Dump'!$A$4:$A$500,0),
MATCH(AX$2,'Productivity Dump'!$E$3:$AJ$3,0)
),
IF(AX$3="Attendance",
INDEX('Attendance Dump'!$E$2:$AI$400,
MATCH($A205,'Attendance Dump'!$B$2:$B$400,0),
MATCH(AX$2,'Attendance Dump'!$E$1:$AI$1,0)
),
INDEX('Active Hour''s Dump'!$D$3:$AH$337,
MATCH($C205,'Active Hour''s Dump'!$A$3:$A$337,0),
MATCH(AX$2,'Active Hour''s Dump'!$D$2:$AH$2,0)
))),"")</f>
        <v>1012.9540000000001</v>
      </c>
      <c r="AY205" s="13" t="str">
        <f>_xlfn.IFNA(IF(AY$3="Productivity",
INDEX('Productivity Dump'!$E$4:$AJ$500,
MATCH($A205,'Productivity Dump'!$A$4:$A$500,0),
MATCH(AY$2,'Productivity Dump'!$E$3:$AJ$3,0)
),
IF(AY$3="Attendance",
INDEX('Attendance Dump'!$E$2:$AI$400,
MATCH($A205,'Attendance Dump'!$B$2:$B$400,0),
MATCH(AY$2,'Attendance Dump'!$E$1:$AI$1,0)
),
INDEX('Active Hour''s Dump'!$D$3:$AH$337,
MATCH($C205,'Active Hour''s Dump'!$A$3:$A$337,0),
MATCH(AY$2,'Active Hour''s Dump'!$D$2:$AH$2,0)
))),"")</f>
        <v>P</v>
      </c>
      <c r="AZ205" s="54">
        <f>_xlfn.IFNA(IF(AZ$3="Productivity",
INDEX('Productivity Dump'!$E$4:$AJ$500,
MATCH($A205,'Productivity Dump'!$A$4:$A$500,0),
MATCH(AZ$2,'Productivity Dump'!$E$3:$AJ$3,0)
),
IF(AZ$3="Attendance",
INDEX('Attendance Dump'!$E$2:$AI$400,
MATCH($A205,'Attendance Dump'!$B$2:$B$400,0),
MATCH(AZ$2,'Attendance Dump'!$E$1:$AI$1,0)
),
INDEX('Active Hour''s Dump'!$D$3:$AH$337,
MATCH($C205,'Active Hour''s Dump'!$A$3:$A$337,0),
MATCH(AZ$2,'Active Hour''s Dump'!$D$2:$AH$2,0)
))),"")</f>
        <v>6.9166666666666696</v>
      </c>
      <c r="BA205" s="13">
        <f>_xlfn.IFNA(IF(BA$3="Productivity",
INDEX('Productivity Dump'!$E$4:$AJ$500,
MATCH($A205,'Productivity Dump'!$A$4:$A$500,0),
MATCH(BA$2,'Productivity Dump'!$E$3:$AJ$3,0)
),
IF(BA$3="Attendance",
INDEX('Attendance Dump'!$E$2:$AI$400,
MATCH($A205,'Attendance Dump'!$B$2:$B$400,0),
MATCH(BA$2,'Attendance Dump'!$E$1:$AI$1,0)
),
INDEX('Active Hour''s Dump'!$D$3:$AH$337,
MATCH($C205,'Active Hour''s Dump'!$A$3:$A$337,0),
MATCH(BA$2,'Active Hour''s Dump'!$D$2:$AH$2,0)
))),"")</f>
        <v>881.12100000000021</v>
      </c>
      <c r="BB205" s="13" t="str">
        <f>_xlfn.IFNA(IF(BB$3="Productivity",
INDEX('Productivity Dump'!$E$4:$AJ$500,
MATCH($A205,'Productivity Dump'!$A$4:$A$500,0),
MATCH(BB$2,'Productivity Dump'!$E$3:$AJ$3,0)
),
IF(BB$3="Attendance",
INDEX('Attendance Dump'!$E$2:$AI$400,
MATCH($A205,'Attendance Dump'!$B$2:$B$400,0),
MATCH(BB$2,'Attendance Dump'!$E$1:$AI$1,0)
),
INDEX('Active Hour''s Dump'!$D$3:$AH$337,
MATCH($C205,'Active Hour''s Dump'!$A$3:$A$337,0),
MATCH(BB$2,'Active Hour''s Dump'!$D$2:$AH$2,0)
))),"")</f>
        <v>P</v>
      </c>
      <c r="BC205" s="54">
        <f>_xlfn.IFNA(IF(BC$3="Productivity",
INDEX('Productivity Dump'!$E$4:$AJ$500,
MATCH($A205,'Productivity Dump'!$A$4:$A$500,0),
MATCH(BC$2,'Productivity Dump'!$E$3:$AJ$3,0)
),
IF(BC$3="Attendance",
INDEX('Attendance Dump'!$E$2:$AI$400,
MATCH($A205,'Attendance Dump'!$B$2:$B$400,0),
MATCH(BC$2,'Attendance Dump'!$E$1:$AI$1,0)
),
INDEX('Active Hour''s Dump'!$D$3:$AH$337,
MATCH($C205,'Active Hour''s Dump'!$A$3:$A$337,0),
MATCH(BC$2,'Active Hour''s Dump'!$D$2:$AH$2,0)
))),"")</f>
        <v>6.3333333333333304</v>
      </c>
      <c r="BD205" s="13">
        <f>_xlfn.IFNA(IF(BD$3="Productivity",
INDEX('Productivity Dump'!$E$4:$AJ$500,
MATCH($A205,'Productivity Dump'!$A$4:$A$500,0),
MATCH(BD$2,'Productivity Dump'!$E$3:$AJ$3,0)
),
IF(BD$3="Attendance",
INDEX('Attendance Dump'!$E$2:$AI$400,
MATCH($A205,'Attendance Dump'!$B$2:$B$400,0),
MATCH(BD$2,'Attendance Dump'!$E$1:$AI$1,0)
),
INDEX('Active Hour''s Dump'!$D$3:$AH$337,
MATCH($C205,'Active Hour''s Dump'!$A$3:$A$337,0),
MATCH(BD$2,'Active Hour''s Dump'!$D$2:$AH$2,0)
))),"")</f>
        <v>259.30799999999999</v>
      </c>
      <c r="BE205" s="13" t="str">
        <f>_xlfn.IFNA(IF(BE$3="Productivity",
INDEX('Productivity Dump'!$E$4:$AJ$500,
MATCH($A205,'Productivity Dump'!$A$4:$A$500,0),
MATCH(BE$2,'Productivity Dump'!$E$3:$AJ$3,0)
),
IF(BE$3="Attendance",
INDEX('Attendance Dump'!$E$2:$AI$400,
MATCH($A205,'Attendance Dump'!$B$2:$B$400,0),
MATCH(BE$2,'Attendance Dump'!$E$1:$AI$1,0)
),
INDEX('Active Hour''s Dump'!$D$3:$AH$337,
MATCH($C205,'Active Hour''s Dump'!$A$3:$A$337,0),
MATCH(BE$2,'Active Hour''s Dump'!$D$2:$AH$2,0)
))),"")</f>
        <v>P</v>
      </c>
      <c r="BF205" s="54">
        <f>_xlfn.IFNA(IF(BF$3="Productivity",
INDEX('Productivity Dump'!$E$4:$AJ$500,
MATCH($A205,'Productivity Dump'!$A$4:$A$500,0),
MATCH(BF$2,'Productivity Dump'!$E$3:$AJ$3,0)
),
IF(BF$3="Attendance",
INDEX('Attendance Dump'!$E$2:$AI$400,
MATCH($A205,'Attendance Dump'!$B$2:$B$400,0),
MATCH(BF$2,'Attendance Dump'!$E$1:$AI$1,0)
),
INDEX('Active Hour''s Dump'!$D$3:$AH$337,
MATCH($C205,'Active Hour''s Dump'!$A$3:$A$337,0),
MATCH(BF$2,'Active Hour''s Dump'!$D$2:$AH$2,0)
))),"")</f>
        <v>2.6666666666666701</v>
      </c>
      <c r="BG205" s="13">
        <f>_xlfn.IFNA(IF(BG$3="Productivity",
INDEX('Productivity Dump'!$E$4:$AJ$500,
MATCH($A205,'Productivity Dump'!$A$4:$A$500,0),
MATCH(BG$2,'Productivity Dump'!$E$3:$AJ$3,0)
),
IF(BG$3="Attendance",
INDEX('Attendance Dump'!$E$2:$AI$400,
MATCH($A205,'Attendance Dump'!$B$2:$B$400,0),
MATCH(BG$2,'Attendance Dump'!$E$1:$AI$1,0)
),
INDEX('Active Hour''s Dump'!$D$3:$AH$337,
MATCH($C205,'Active Hour''s Dump'!$A$3:$A$337,0),
MATCH(BG$2,'Active Hour''s Dump'!$D$2:$AH$2,0)
))),"")</f>
        <v>72.124000000000009</v>
      </c>
      <c r="BH205" s="13" t="str">
        <f>_xlfn.IFNA(IF(BH$3="Productivity",
INDEX('Productivity Dump'!$E$4:$AJ$500,
MATCH($A205,'Productivity Dump'!$A$4:$A$500,0),
MATCH(BH$2,'Productivity Dump'!$E$3:$AJ$3,0)
),
IF(BH$3="Attendance",
INDEX('Attendance Dump'!$E$2:$AI$400,
MATCH($A205,'Attendance Dump'!$B$2:$B$400,0),
MATCH(BH$2,'Attendance Dump'!$E$1:$AI$1,0)
),
INDEX('Active Hour''s Dump'!$D$3:$AH$337,
MATCH($C205,'Active Hour''s Dump'!$A$3:$A$337,0),
MATCH(BH$2,'Active Hour''s Dump'!$D$2:$AH$2,0)
))),"")</f>
        <v>WO</v>
      </c>
      <c r="BI205" s="54">
        <f>_xlfn.IFNA(IF(BI$3="Productivity",
INDEX('Productivity Dump'!$E$4:$AJ$500,
MATCH($A205,'Productivity Dump'!$A$4:$A$500,0),
MATCH(BI$2,'Productivity Dump'!$E$3:$AJ$3,0)
),
IF(BI$3="Attendance",
INDEX('Attendance Dump'!$E$2:$AI$400,
MATCH($A205,'Attendance Dump'!$B$2:$B$400,0),
MATCH(BI$2,'Attendance Dump'!$E$1:$AI$1,0)
),
INDEX('Active Hour''s Dump'!$D$3:$AH$337,
MATCH($C205,'Active Hour''s Dump'!$A$3:$A$337,0),
MATCH(BI$2,'Active Hour''s Dump'!$D$2:$AH$2,0)
))),"")</f>
        <v>0.83333333333333304</v>
      </c>
      <c r="BJ205" s="13">
        <f>_xlfn.IFNA(IF(BJ$3="Productivity",
INDEX('Productivity Dump'!$E$4:$AJ$500,
MATCH($A205,'Productivity Dump'!$A$4:$A$500,0),
MATCH(BJ$2,'Productivity Dump'!$E$3:$AJ$3,0)
),
IF(BJ$3="Attendance",
INDEX('Attendance Dump'!$E$2:$AI$400,
MATCH($A205,'Attendance Dump'!$B$2:$B$400,0),
MATCH(BJ$2,'Attendance Dump'!$E$1:$AI$1,0)
),
INDEX('Active Hour''s Dump'!$D$3:$AH$337,
MATCH($C205,'Active Hour''s Dump'!$A$3:$A$337,0),
MATCH(BJ$2,'Active Hour''s Dump'!$D$2:$AH$2,0)
))),"")</f>
        <v>565.78700000000003</v>
      </c>
      <c r="BK205" s="13" t="str">
        <f>_xlfn.IFNA(IF(BK$3="Productivity",
INDEX('Productivity Dump'!$E$4:$AJ$500,
MATCH($A205,'Productivity Dump'!$A$4:$A$500,0),
MATCH(BK$2,'Productivity Dump'!$E$3:$AJ$3,0)
),
IF(BK$3="Attendance",
INDEX('Attendance Dump'!$E$2:$AI$400,
MATCH($A205,'Attendance Dump'!$B$2:$B$400,0),
MATCH(BK$2,'Attendance Dump'!$E$1:$AI$1,0)
),
INDEX('Active Hour''s Dump'!$D$3:$AH$337,
MATCH($C205,'Active Hour''s Dump'!$A$3:$A$337,0),
MATCH(BK$2,'Active Hour''s Dump'!$D$2:$AH$2,0)
))),"")</f>
        <v>P</v>
      </c>
      <c r="BL205" s="54">
        <f>_xlfn.IFNA(IF(BL$3="Productivity",
INDEX('Productivity Dump'!$E$4:$AJ$500,
MATCH($A205,'Productivity Dump'!$A$4:$A$500,0),
MATCH(BL$2,'Productivity Dump'!$E$3:$AJ$3,0)
),
IF(BL$3="Attendance",
INDEX('Attendance Dump'!$E$2:$AI$400,
MATCH($A205,'Attendance Dump'!$B$2:$B$400,0),
MATCH(BL$2,'Attendance Dump'!$E$1:$AI$1,0)
),
INDEX('Active Hour''s Dump'!$D$3:$AH$337,
MATCH($C205,'Active Hour''s Dump'!$A$3:$A$337,0),
MATCH(BL$2,'Active Hour''s Dump'!$D$2:$AH$2,0)
))),"")</f>
        <v>4.1666666666666696</v>
      </c>
      <c r="BM205" s="13">
        <f>_xlfn.IFNA(IF(BM$3="Productivity",
INDEX('Productivity Dump'!$E$4:$AJ$500,
MATCH($A205,'Productivity Dump'!$A$4:$A$500,0),
MATCH(BM$2,'Productivity Dump'!$E$3:$AJ$3,0)
),
IF(BM$3="Attendance",
INDEX('Attendance Dump'!$E$2:$AI$400,
MATCH($A205,'Attendance Dump'!$B$2:$B$400,0),
MATCH(BM$2,'Attendance Dump'!$E$1:$AI$1,0)
),
INDEX('Active Hour''s Dump'!$D$3:$AH$337,
MATCH($C205,'Active Hour''s Dump'!$A$3:$A$337,0),
MATCH(BM$2,'Active Hour''s Dump'!$D$2:$AH$2,0)
))),"")</f>
        <v>0</v>
      </c>
      <c r="BN205" s="13" t="str">
        <f>_xlfn.IFNA(IF(BN$3="Productivity",
INDEX('Productivity Dump'!$E$4:$AJ$500,
MATCH($A205,'Productivity Dump'!$A$4:$A$500,0),
MATCH(BN$2,'Productivity Dump'!$E$3:$AJ$3,0)
),
IF(BN$3="Attendance",
INDEX('Attendance Dump'!$E$2:$AI$400,
MATCH($A205,'Attendance Dump'!$B$2:$B$400,0),
MATCH(BN$2,'Attendance Dump'!$E$1:$AI$1,0)
),
INDEX('Active Hour''s Dump'!$D$3:$AH$337,
MATCH($C205,'Active Hour''s Dump'!$A$3:$A$337,0),
MATCH(BN$2,'Active Hour''s Dump'!$D$2:$AH$2,0)
))),"")</f>
        <v>PL</v>
      </c>
      <c r="BO205" s="54">
        <f>_xlfn.IFNA(IF(BO$3="Productivity",
INDEX('Productivity Dump'!$E$4:$AJ$500,
MATCH($A205,'Productivity Dump'!$A$4:$A$500,0),
MATCH(BO$2,'Productivity Dump'!$E$3:$AJ$3,0)
),
IF(BO$3="Attendance",
INDEX('Attendance Dump'!$E$2:$AI$400,
MATCH($A205,'Attendance Dump'!$B$2:$B$400,0),
MATCH(BO$2,'Attendance Dump'!$E$1:$AI$1,0)
),
INDEX('Active Hour''s Dump'!$D$3:$AH$337,
MATCH($C205,'Active Hour''s Dump'!$A$3:$A$337,0),
MATCH(BO$2,'Active Hour''s Dump'!$D$2:$AH$2,0)
))),"")</f>
        <v>0</v>
      </c>
      <c r="BP205" s="13">
        <f>_xlfn.IFNA(IF(BP$3="Productivity",
INDEX('Productivity Dump'!$E$4:$AJ$500,
MATCH($A205,'Productivity Dump'!$A$4:$A$500,0),
MATCH(BP$2,'Productivity Dump'!$E$3:$AJ$3,0)
),
IF(BP$3="Attendance",
INDEX('Attendance Dump'!$E$2:$AI$400,
MATCH($A205,'Attendance Dump'!$B$2:$B$400,0),
MATCH(BP$2,'Attendance Dump'!$E$1:$AI$1,0)
),
INDEX('Active Hour''s Dump'!$D$3:$AH$337,
MATCH($C205,'Active Hour''s Dump'!$A$3:$A$337,0),
MATCH(BP$2,'Active Hour''s Dump'!$D$2:$AH$2,0)
))),"")</f>
        <v>1017.7669999999999</v>
      </c>
      <c r="BQ205" s="13" t="str">
        <f>_xlfn.IFNA(IF(BQ$3="Productivity",
INDEX('Productivity Dump'!$E$4:$AJ$500,
MATCH($A205,'Productivity Dump'!$A$4:$A$500,0),
MATCH(BQ$2,'Productivity Dump'!$E$3:$AJ$3,0)
),
IF(BQ$3="Attendance",
INDEX('Attendance Dump'!$E$2:$AI$400,
MATCH($A205,'Attendance Dump'!$B$2:$B$400,0),
MATCH(BQ$2,'Attendance Dump'!$E$1:$AI$1,0)
),
INDEX('Active Hour''s Dump'!$D$3:$AH$337,
MATCH($C205,'Active Hour''s Dump'!$A$3:$A$337,0),
MATCH(BQ$2,'Active Hour''s Dump'!$D$2:$AH$2,0)
))),"")</f>
        <v>P</v>
      </c>
      <c r="BR205" s="54">
        <f>_xlfn.IFNA(IF(BR$3="Productivity",
INDEX('Productivity Dump'!$E$4:$AJ$500,
MATCH($A205,'Productivity Dump'!$A$4:$A$500,0),
MATCH(BR$2,'Productivity Dump'!$E$3:$AJ$3,0)
),
IF(BR$3="Attendance",
INDEX('Attendance Dump'!$E$2:$AI$400,
MATCH($A205,'Attendance Dump'!$B$2:$B$400,0),
MATCH(BR$2,'Attendance Dump'!$E$1:$AI$1,0)
),
INDEX('Active Hour''s Dump'!$D$3:$AH$337,
MATCH($C205,'Active Hour''s Dump'!$A$3:$A$337,0),
MATCH(BR$2,'Active Hour''s Dump'!$D$2:$AH$2,0)
))),"")</f>
        <v>8.0833333333333304</v>
      </c>
      <c r="BS205" s="13">
        <f>_xlfn.IFNA(IF(BS$3="Productivity",
INDEX('Productivity Dump'!$E$4:$AJ$500,
MATCH($A205,'Productivity Dump'!$A$4:$A$500,0),
MATCH(BS$2,'Productivity Dump'!$E$3:$AJ$3,0)
),
IF(BS$3="Attendance",
INDEX('Attendance Dump'!$E$2:$AI$400,
MATCH($A205,'Attendance Dump'!$B$2:$B$400,0),
MATCH(BS$2,'Attendance Dump'!$E$1:$AI$1,0)
),
INDEX('Active Hour''s Dump'!$D$3:$AH$337,
MATCH($C205,'Active Hour''s Dump'!$A$3:$A$337,0),
MATCH(BS$2,'Active Hour''s Dump'!$D$2:$AH$2,0)
))),"")</f>
        <v>894.03499999999951</v>
      </c>
      <c r="BT205" s="13" t="str">
        <f>_xlfn.IFNA(IF(BT$3="Productivity",
INDEX('Productivity Dump'!$E$4:$AJ$500,
MATCH($A205,'Productivity Dump'!$A$4:$A$500,0),
MATCH(BT$2,'Productivity Dump'!$E$3:$AJ$3,0)
),
IF(BT$3="Attendance",
INDEX('Attendance Dump'!$E$2:$AI$400,
MATCH($A205,'Attendance Dump'!$B$2:$B$400,0),
MATCH(BT$2,'Attendance Dump'!$E$1:$AI$1,0)
),
INDEX('Active Hour''s Dump'!$D$3:$AH$337,
MATCH($C205,'Active Hour''s Dump'!$A$3:$A$337,0),
MATCH(BT$2,'Active Hour''s Dump'!$D$2:$AH$2,0)
))),"")</f>
        <v>H(P)</v>
      </c>
      <c r="BU205" s="54">
        <f>_xlfn.IFNA(IF(BU$3="Productivity",
INDEX('Productivity Dump'!$E$4:$AJ$500,
MATCH($A205,'Productivity Dump'!$A$4:$A$500,0),
MATCH(BU$2,'Productivity Dump'!$E$3:$AJ$3,0)
),
IF(BU$3="Attendance",
INDEX('Attendance Dump'!$E$2:$AI$400,
MATCH($A205,'Attendance Dump'!$B$2:$B$400,0),
MATCH(BU$2,'Attendance Dump'!$E$1:$AI$1,0)
),
INDEX('Active Hour''s Dump'!$D$3:$AH$337,
MATCH($C205,'Active Hour''s Dump'!$A$3:$A$337,0),
MATCH(BU$2,'Active Hour''s Dump'!$D$2:$AH$2,0)
))),"")</f>
        <v>5.8333333333333304</v>
      </c>
      <c r="BV205" s="13">
        <f>_xlfn.IFNA(IF(BV$3="Productivity",
INDEX('Productivity Dump'!$E$4:$AJ$500,
MATCH($A205,'Productivity Dump'!$A$4:$A$500,0),
MATCH(BV$2,'Productivity Dump'!$E$3:$AJ$3,0)
),
IF(BV$3="Attendance",
INDEX('Attendance Dump'!$E$2:$AI$400,
MATCH($A205,'Attendance Dump'!$B$2:$B$400,0),
MATCH(BV$2,'Attendance Dump'!$E$1:$AI$1,0)
),
INDEX('Active Hour''s Dump'!$D$3:$AH$337,
MATCH($C205,'Active Hour''s Dump'!$A$3:$A$337,0),
MATCH(BV$2,'Active Hour''s Dump'!$D$2:$AH$2,0)
))),"")</f>
        <v>546.61699999999996</v>
      </c>
      <c r="BW205" s="13" t="str">
        <f>_xlfn.IFNA(IF(BW$3="Productivity",
INDEX('Productivity Dump'!$E$4:$AJ$500,
MATCH($A205,'Productivity Dump'!$A$4:$A$500,0),
MATCH(BW$2,'Productivity Dump'!$E$3:$AJ$3,0)
),
IF(BW$3="Attendance",
INDEX('Attendance Dump'!$E$2:$AI$400,
MATCH($A205,'Attendance Dump'!$B$2:$B$400,0),
MATCH(BW$2,'Attendance Dump'!$E$1:$AI$1,0)
),
INDEX('Active Hour''s Dump'!$D$3:$AH$337,
MATCH($C205,'Active Hour''s Dump'!$A$3:$A$337,0),
MATCH(BW$2,'Active Hour''s Dump'!$D$2:$AH$2,0)
))),"")</f>
        <v>P</v>
      </c>
      <c r="BX205" s="54">
        <f>_xlfn.IFNA(IF(BX$3="Productivity",
INDEX('Productivity Dump'!$E$4:$AJ$500,
MATCH($A205,'Productivity Dump'!$A$4:$A$500,0),
MATCH(BX$2,'Productivity Dump'!$E$3:$AJ$3,0)
),
IF(BX$3="Attendance",
INDEX('Attendance Dump'!$E$2:$AI$400,
MATCH($A205,'Attendance Dump'!$B$2:$B$400,0),
MATCH(BX$2,'Attendance Dump'!$E$1:$AI$1,0)
),
INDEX('Active Hour''s Dump'!$D$3:$AH$337,
MATCH($C205,'Active Hour''s Dump'!$A$3:$A$337,0),
MATCH(BX$2,'Active Hour''s Dump'!$D$2:$AH$2,0)
))),"")</f>
        <v>3.6666666666666701</v>
      </c>
      <c r="BY205" s="13">
        <f>_xlfn.IFNA(IF(BY$3="Productivity",
INDEX('Productivity Dump'!$E$4:$AJ$500,
MATCH($A205,'Productivity Dump'!$A$4:$A$500,0),
MATCH(BY$2,'Productivity Dump'!$E$3:$AJ$3,0)
),
IF(BY$3="Attendance",
INDEX('Attendance Dump'!$E$2:$AI$400,
MATCH($A205,'Attendance Dump'!$B$2:$B$400,0),
MATCH(BY$2,'Attendance Dump'!$E$1:$AI$1,0)
),
INDEX('Active Hour''s Dump'!$D$3:$AH$337,
MATCH($C205,'Active Hour''s Dump'!$A$3:$A$337,0),
MATCH(BY$2,'Active Hour''s Dump'!$D$2:$AH$2,0)
))),"")</f>
        <v>0</v>
      </c>
      <c r="BZ205" s="13" t="str">
        <f>_xlfn.IFNA(IF(BZ$3="Productivity",
INDEX('Productivity Dump'!$E$4:$AJ$500,
MATCH($A205,'Productivity Dump'!$A$4:$A$500,0),
MATCH(BZ$2,'Productivity Dump'!$E$3:$AJ$3,0)
),
IF(BZ$3="Attendance",
INDEX('Attendance Dump'!$E$2:$AI$400,
MATCH($A205,'Attendance Dump'!$B$2:$B$400,0),
MATCH(BZ$2,'Attendance Dump'!$E$1:$AI$1,0)
),
INDEX('Active Hour''s Dump'!$D$3:$AH$337,
MATCH($C205,'Active Hour''s Dump'!$A$3:$A$337,0),
MATCH(BZ$2,'Active Hour''s Dump'!$D$2:$AH$2,0)
))),"")</f>
        <v>PL</v>
      </c>
      <c r="CA205" s="54">
        <f>_xlfn.IFNA(IF(CA$3="Productivity",
INDEX('Productivity Dump'!$E$4:$AJ$500,
MATCH($A205,'Productivity Dump'!$A$4:$A$500,0),
MATCH(CA$2,'Productivity Dump'!$E$3:$AJ$3,0)
),
IF(CA$3="Attendance",
INDEX('Attendance Dump'!$E$2:$AI$400,
MATCH($A205,'Attendance Dump'!$B$2:$B$400,0),
MATCH(CA$2,'Attendance Dump'!$E$1:$AI$1,0)
),
INDEX('Active Hour''s Dump'!$D$3:$AH$337,
MATCH($C205,'Active Hour''s Dump'!$A$3:$A$337,0),
MATCH(CA$2,'Active Hour''s Dump'!$D$2:$AH$2,0)
))),"")</f>
        <v>0</v>
      </c>
      <c r="CB205" s="13">
        <f>_xlfn.IFNA(IF(CB$3="Productivity",
INDEX('Productivity Dump'!$E$4:$AJ$500,
MATCH($A205,'Productivity Dump'!$A$4:$A$500,0),
MATCH(CB$2,'Productivity Dump'!$E$3:$AJ$3,0)
),
IF(CB$3="Attendance",
INDEX('Attendance Dump'!$E$2:$AI$400,
MATCH($A205,'Attendance Dump'!$B$2:$B$400,0),
MATCH(CB$2,'Attendance Dump'!$E$1:$AI$1,0)
),
INDEX('Active Hour''s Dump'!$D$3:$AH$337,
MATCH($C205,'Active Hour''s Dump'!$A$3:$A$337,0),
MATCH(CB$2,'Active Hour''s Dump'!$D$2:$AH$2,0)
))),"")</f>
        <v>0</v>
      </c>
      <c r="CC205" s="13" t="str">
        <f>_xlfn.IFNA(IF(CC$3="Productivity",
INDEX('Productivity Dump'!$E$4:$AJ$500,
MATCH($A205,'Productivity Dump'!$A$4:$A$500,0),
MATCH(CC$2,'Productivity Dump'!$E$3:$AJ$3,0)
),
IF(CC$3="Attendance",
INDEX('Attendance Dump'!$E$2:$AI$400,
MATCH($A205,'Attendance Dump'!$B$2:$B$400,0),
MATCH(CC$2,'Attendance Dump'!$E$1:$AI$1,0)
),
INDEX('Active Hour''s Dump'!$D$3:$AH$337,
MATCH($C205,'Active Hour''s Dump'!$A$3:$A$337,0),
MATCH(CC$2,'Active Hour''s Dump'!$D$2:$AH$2,0)
))),"")</f>
        <v>WO</v>
      </c>
      <c r="CD205" s="54">
        <f>_xlfn.IFNA(IF(CD$3="Productivity",
INDEX('Productivity Dump'!$E$4:$AJ$500,
MATCH($A205,'Productivity Dump'!$A$4:$A$500,0),
MATCH(CD$2,'Productivity Dump'!$E$3:$AJ$3,0)
),
IF(CD$3="Attendance",
INDEX('Attendance Dump'!$E$2:$AI$400,
MATCH($A205,'Attendance Dump'!$B$2:$B$400,0),
MATCH(CD$2,'Attendance Dump'!$E$1:$AI$1,0)
),
INDEX('Active Hour''s Dump'!$D$3:$AH$337,
MATCH($C205,'Active Hour''s Dump'!$A$3:$A$337,0),
MATCH(CD$2,'Active Hour''s Dump'!$D$2:$AH$2,0)
))),"")</f>
        <v>8.3333333333333301E-2</v>
      </c>
      <c r="CE205" s="13">
        <f>_xlfn.IFNA(IF(CE$3="Productivity",
INDEX('Productivity Dump'!$E$4:$AJ$500,
MATCH($A205,'Productivity Dump'!$A$4:$A$500,0),
MATCH(CE$2,'Productivity Dump'!$E$3:$AJ$3,0)
),
IF(CE$3="Attendance",
INDEX('Attendance Dump'!$E$2:$AI$400,
MATCH($A205,'Attendance Dump'!$B$2:$B$400,0),
MATCH(CE$2,'Attendance Dump'!$E$1:$AI$1,0)
),
INDEX('Active Hour''s Dump'!$D$3:$AH$337,
MATCH($C205,'Active Hour''s Dump'!$A$3:$A$337,0),
MATCH(CE$2,'Active Hour''s Dump'!$D$2:$AH$2,0)
))),"")</f>
        <v>836.31200000000001</v>
      </c>
      <c r="CF205" s="13" t="str">
        <f>_xlfn.IFNA(IF(CF$3="Productivity",
INDEX('Productivity Dump'!$E$4:$AJ$500,
MATCH($A205,'Productivity Dump'!$A$4:$A$500,0),
MATCH(CF$2,'Productivity Dump'!$E$3:$AJ$3,0)
),
IF(CF$3="Attendance",
INDEX('Attendance Dump'!$E$2:$AI$400,
MATCH($A205,'Attendance Dump'!$B$2:$B$400,0),
MATCH(CF$2,'Attendance Dump'!$E$1:$AI$1,0)
),
INDEX('Active Hour''s Dump'!$D$3:$AH$337,
MATCH($C205,'Active Hour''s Dump'!$A$3:$A$337,0),
MATCH(CF$2,'Active Hour''s Dump'!$D$2:$AH$2,0)
))),"")</f>
        <v>P</v>
      </c>
      <c r="CG205" s="54">
        <f>_xlfn.IFNA(IF(CG$3="Productivity",
INDEX('Productivity Dump'!$E$4:$AJ$500,
MATCH($A205,'Productivity Dump'!$A$4:$A$500,0),
MATCH(CG$2,'Productivity Dump'!$E$3:$AJ$3,0)
),
IF(CG$3="Attendance",
INDEX('Attendance Dump'!$E$2:$AI$400,
MATCH($A205,'Attendance Dump'!$B$2:$B$400,0),
MATCH(CG$2,'Attendance Dump'!$E$1:$AI$1,0)
),
INDEX('Active Hour''s Dump'!$D$3:$AH$337,
MATCH($C205,'Active Hour''s Dump'!$A$3:$A$337,0),
MATCH(CG$2,'Active Hour''s Dump'!$D$2:$AH$2,0)
))),"")</f>
        <v>4.4166666666666696</v>
      </c>
      <c r="CH205" s="13">
        <f>_xlfn.IFNA(IF(CH$3="Productivity",
INDEX('Productivity Dump'!$E$4:$AJ$500,
MATCH($A205,'Productivity Dump'!$A$4:$A$500,0),
MATCH(CH$2,'Productivity Dump'!$E$3:$AJ$3,0)
),
IF(CH$3="Attendance",
INDEX('Attendance Dump'!$E$2:$AI$400,
MATCH($A205,'Attendance Dump'!$B$2:$B$400,0),
MATCH(CH$2,'Attendance Dump'!$E$1:$AI$1,0)
),
INDEX('Active Hour''s Dump'!$D$3:$AH$337,
MATCH($C205,'Active Hour''s Dump'!$A$3:$A$337,0),
MATCH(CH$2,'Active Hour''s Dump'!$D$2:$AH$2,0)
))),"")</f>
        <v>1081.9970000000001</v>
      </c>
      <c r="CI205" s="13" t="str">
        <f>_xlfn.IFNA(IF(CI$3="Productivity",
INDEX('Productivity Dump'!$E$4:$AJ$500,
MATCH($A205,'Productivity Dump'!$A$4:$A$500,0),
MATCH(CI$2,'Productivity Dump'!$E$3:$AJ$3,0)
),
IF(CI$3="Attendance",
INDEX('Attendance Dump'!$E$2:$AI$400,
MATCH($A205,'Attendance Dump'!$B$2:$B$400,0),
MATCH(CI$2,'Attendance Dump'!$E$1:$AI$1,0)
),
INDEX('Active Hour''s Dump'!$D$3:$AH$337,
MATCH($C205,'Active Hour''s Dump'!$A$3:$A$337,0),
MATCH(CI$2,'Active Hour''s Dump'!$D$2:$AH$2,0)
))),"")</f>
        <v>P</v>
      </c>
      <c r="CJ205" s="54">
        <f>_xlfn.IFNA(IF(CJ$3="Productivity",
INDEX('Productivity Dump'!$E$4:$AJ$500,
MATCH($A205,'Productivity Dump'!$A$4:$A$500,0),
MATCH(CJ$2,'Productivity Dump'!$E$3:$AJ$3,0)
),
IF(CJ$3="Attendance",
INDEX('Attendance Dump'!$E$2:$AI$400,
MATCH($A205,'Attendance Dump'!$B$2:$B$400,0),
MATCH(CJ$2,'Attendance Dump'!$E$1:$AI$1,0)
),
INDEX('Active Hour''s Dump'!$D$3:$AH$337,
MATCH($C205,'Active Hour''s Dump'!$A$3:$A$337,0),
MATCH(CJ$2,'Active Hour''s Dump'!$D$2:$AH$2,0)
))),"")</f>
        <v>6.75</v>
      </c>
      <c r="CK205" s="13">
        <f>_xlfn.IFNA(IF(CK$3="Productivity",
INDEX('Productivity Dump'!$E$4:$AJ$500,
MATCH($A205,'Productivity Dump'!$A$4:$A$500,0),
MATCH(CK$2,'Productivity Dump'!$E$3:$AJ$3,0)
),
IF(CK$3="Attendance",
INDEX('Attendance Dump'!$E$2:$AI$400,
MATCH($A205,'Attendance Dump'!$B$2:$B$400,0),
MATCH(CK$2,'Attendance Dump'!$E$1:$AI$1,0)
),
INDEX('Active Hour''s Dump'!$D$3:$AH$337,
MATCH($C205,'Active Hour''s Dump'!$A$3:$A$337,0),
MATCH(CK$2,'Active Hour''s Dump'!$D$2:$AH$2,0)
))),"")</f>
        <v>1034.6330000000003</v>
      </c>
      <c r="CL205" s="13" t="str">
        <f>_xlfn.IFNA(IF(CL$3="Productivity",
INDEX('Productivity Dump'!$E$4:$AJ$500,
MATCH($A205,'Productivity Dump'!$A$4:$A$500,0),
MATCH(CL$2,'Productivity Dump'!$E$3:$AJ$3,0)
),
IF(CL$3="Attendance",
INDEX('Attendance Dump'!$E$2:$AI$400,
MATCH($A205,'Attendance Dump'!$B$2:$B$400,0),
MATCH(CL$2,'Attendance Dump'!$E$1:$AI$1,0)
),
INDEX('Active Hour''s Dump'!$D$3:$AH$337,
MATCH($C205,'Active Hour''s Dump'!$A$3:$A$337,0),
MATCH(CL$2,'Active Hour''s Dump'!$D$2:$AH$2,0)
))),"")</f>
        <v>P</v>
      </c>
      <c r="CM205" s="54">
        <f>_xlfn.IFNA(IF(CM$3="Productivity",
INDEX('Productivity Dump'!$E$4:$AJ$500,
MATCH($A205,'Productivity Dump'!$A$4:$A$500,0),
MATCH(CM$2,'Productivity Dump'!$E$3:$AJ$3,0)
),
IF(CM$3="Attendance",
INDEX('Attendance Dump'!$E$2:$AI$400,
MATCH($A205,'Attendance Dump'!$B$2:$B$400,0),
MATCH(CM$2,'Attendance Dump'!$E$1:$AI$1,0)
),
INDEX('Active Hour''s Dump'!$D$3:$AH$337,
MATCH($C205,'Active Hour''s Dump'!$A$3:$A$337,0),
MATCH(CM$2,'Active Hour''s Dump'!$D$2:$AH$2,0)
))),"")</f>
        <v>6.5</v>
      </c>
      <c r="CN205" s="13">
        <f>_xlfn.IFNA(IF(CN$3="Productivity",
INDEX('Productivity Dump'!$E$4:$AJ$500,
MATCH($A205,'Productivity Dump'!$A$4:$A$500,0),
MATCH(CN$2,'Productivity Dump'!$E$3:$AJ$3,0)
),
IF(CN$3="Attendance",
INDEX('Attendance Dump'!$E$2:$AI$400,
MATCH($A205,'Attendance Dump'!$B$2:$B$400,0),
MATCH(CN$2,'Attendance Dump'!$E$1:$AI$1,0)
),
INDEX('Active Hour''s Dump'!$D$3:$AH$337,
MATCH($C205,'Active Hour''s Dump'!$A$3:$A$337,0),
MATCH(CN$2,'Active Hour''s Dump'!$D$2:$AH$2,0)
))),"")</f>
        <v>0</v>
      </c>
      <c r="CO205" s="13">
        <f>_xlfn.IFNA(IF(CO$3="Productivity",
INDEX('Productivity Dump'!$E$4:$AJ$500,
MATCH($A205,'Productivity Dump'!$A$4:$A$500,0),
MATCH(CO$2,'Productivity Dump'!$E$3:$AJ$3,0)
),
IF(CO$3="Attendance",
INDEX('Attendance Dump'!$E$2:$AI$400,
MATCH($A205,'Attendance Dump'!$B$2:$B$400,0),
MATCH(CO$2,'Attendance Dump'!$E$1:$AI$1,0)
),
INDEX('Active Hour''s Dump'!$D$3:$AH$337,
MATCH($C205,'Active Hour''s Dump'!$A$3:$A$337,0),
MATCH(CO$2,'Active Hour''s Dump'!$D$2:$AH$2,0)
))),"")</f>
        <v>0</v>
      </c>
      <c r="CP205" s="54">
        <f>_xlfn.IFNA(IF(CP$3="Productivity",
INDEX('Productivity Dump'!$E$4:$AJ$500,
MATCH($A205,'Productivity Dump'!$A$4:$A$500,0),
MATCH(CP$2,'Productivity Dump'!$E$3:$AJ$3,0)
),
IF(CP$3="Attendance",
INDEX('Attendance Dump'!$E$2:$AI$400,
MATCH($A205,'Attendance Dump'!$B$2:$B$400,0),
MATCH(CP$2,'Attendance Dump'!$E$1:$AI$1,0)
),
INDEX('Active Hour''s Dump'!$D$3:$AH$337,
MATCH($C205,'Active Hour''s Dump'!$A$3:$A$337,0),
MATCH(CP$2,'Active Hour''s Dump'!$D$2:$AH$2,0)
))),"")</f>
        <v>0</v>
      </c>
      <c r="CQ205" s="13">
        <f>_xlfn.IFNA(IF(CQ$3="Productivity",
INDEX('Productivity Dump'!$E$4:$AJ$500,
MATCH($A205,'Productivity Dump'!$A$4:$A$500,0),
MATCH(CQ$2,'Productivity Dump'!$E$3:$AJ$3,0)
),
IF(CQ$3="Attendance",
INDEX('Attendance Dump'!$E$2:$AI$400,
MATCH($A205,'Attendance Dump'!$B$2:$B$400,0),
MATCH(CQ$2,'Attendance Dump'!$E$1:$AI$1,0)
),
INDEX('Active Hour''s Dump'!$D$3:$AH$337,
MATCH($C205,'Active Hour''s Dump'!$A$3:$A$337,0),
MATCH(CQ$2,'Active Hour''s Dump'!$D$2:$AH$2,0)
))),"")</f>
        <v>0</v>
      </c>
      <c r="CR205" s="13">
        <f>_xlfn.IFNA(IF(CR$3="Productivity",
INDEX('Productivity Dump'!$E$4:$AJ$500,
MATCH($A205,'Productivity Dump'!$A$4:$A$500,0),
MATCH(CR$2,'Productivity Dump'!$E$3:$AJ$3,0)
),
IF(CR$3="Attendance",
INDEX('Attendance Dump'!$E$2:$AI$400,
MATCH($A205,'Attendance Dump'!$B$2:$B$400,0),
MATCH(CR$2,'Attendance Dump'!$E$1:$AI$1,0)
),
INDEX('Active Hour''s Dump'!$D$3:$AH$337,
MATCH($C205,'Active Hour''s Dump'!$A$3:$A$337,0),
MATCH(CR$2,'Active Hour''s Dump'!$D$2:$AH$2,0)
))),"")</f>
        <v>0</v>
      </c>
      <c r="CS205" s="54">
        <f>_xlfn.IFNA(IF(CS$3="Productivity",
INDEX('Productivity Dump'!$E$4:$AJ$500,
MATCH($A205,'Productivity Dump'!$A$4:$A$500,0),
MATCH(CS$2,'Productivity Dump'!$E$3:$AJ$3,0)
),
IF(CS$3="Attendance",
INDEX('Attendance Dump'!$E$2:$AI$400,
MATCH($A205,'Attendance Dump'!$B$2:$B$400,0),
MATCH(CS$2,'Attendance Dump'!$E$1:$AI$1,0)
),
INDEX('Active Hour''s Dump'!$D$3:$AH$337,
MATCH($C205,'Active Hour''s Dump'!$A$3:$A$337,0),
MATCH(CS$2,'Active Hour''s Dump'!$D$2:$AH$2,0)
))),"")</f>
        <v>0</v>
      </c>
      <c r="CT205" s="13">
        <f>_xlfn.IFNA(IF(CT$3="Productivity",
INDEX('Productivity Dump'!$E$4:$AJ$500,
MATCH($A205,'Productivity Dump'!$A$4:$A$500,0),
MATCH(CT$2,'Productivity Dump'!$E$3:$AJ$3,0)
),
IF(CT$3="Attendance",
INDEX('Attendance Dump'!$E$2:$AI$400,
MATCH($A205,'Attendance Dump'!$B$2:$B$400,0),
MATCH(CT$2,'Attendance Dump'!$E$1:$AI$1,0)
),
INDEX('Active Hour''s Dump'!$D$3:$AH$337,
MATCH($C205,'Active Hour''s Dump'!$A$3:$A$337,0),
MATCH(CT$2,'Active Hour''s Dump'!$D$2:$AH$2,0)
))),"")</f>
        <v>0</v>
      </c>
      <c r="CU205" s="13">
        <f>_xlfn.IFNA(IF(CU$3="Productivity",
INDEX('Productivity Dump'!$E$4:$AJ$500,
MATCH($A205,'Productivity Dump'!$A$4:$A$500,0),
MATCH(CU$2,'Productivity Dump'!$E$3:$AJ$3,0)
),
IF(CU$3="Attendance",
INDEX('Attendance Dump'!$E$2:$AI$400,
MATCH($A205,'Attendance Dump'!$B$2:$B$400,0),
MATCH(CU$2,'Attendance Dump'!$E$1:$AI$1,0)
),
INDEX('Active Hour''s Dump'!$D$3:$AH$337,
MATCH($C205,'Active Hour''s Dump'!$A$3:$A$337,0),
MATCH(CU$2,'Active Hour''s Dump'!$D$2:$AH$2,0)
))),"")</f>
        <v>0</v>
      </c>
      <c r="CV205" s="54">
        <f>_xlfn.IFNA(IF(CV$3="Productivity",
INDEX('Productivity Dump'!$E$4:$AJ$500,
MATCH($A205,'Productivity Dump'!$A$4:$A$500,0),
MATCH(CV$2,'Productivity Dump'!$E$3:$AJ$3,0)
),
IF(CV$3="Attendance",
INDEX('Attendance Dump'!$E$2:$AI$400,
MATCH($A205,'Attendance Dump'!$B$2:$B$400,0),
MATCH(CV$2,'Attendance Dump'!$E$1:$AI$1,0)
),
INDEX('Active Hour''s Dump'!$D$3:$AH$337,
MATCH($C205,'Active Hour''s Dump'!$A$3:$A$337,0),
MATCH(CV$2,'Active Hour''s Dump'!$D$2:$AH$2,0)
))),"")</f>
        <v>0</v>
      </c>
      <c r="CW205" s="13"/>
      <c r="CX205" s="13"/>
      <c r="CY205" s="54"/>
      <c r="DA205" s="57">
        <f t="shared" si="81"/>
        <v>122.83333333333333</v>
      </c>
      <c r="DB205" s="35">
        <f t="shared" si="82"/>
        <v>18115.324000000001</v>
      </c>
      <c r="DC205" s="35">
        <f t="shared" si="77"/>
        <v>484.67599999999948</v>
      </c>
      <c r="DD205" s="35">
        <f t="shared" ca="1" si="80"/>
        <v>0</v>
      </c>
      <c r="DF205" s="32" cm="1">
        <f t="array" ref="DF205">SUMPRODUCT(
    (MOD(COLUMN(H205:CV205) - COLUMN(H205), 3) = 0) *
    (H205:CV205 = 0) *
    (I205:CW205 = "P") *
    (COUNTIF(UKHoliday, H$2:CV$2) = 0)
)</f>
        <v>0</v>
      </c>
      <c r="DG205" s="33" cm="1">
        <f t="array" ref="DG205">SUMPRODUCT(
  (MOD(COLUMN(H205:CV205) - COLUMN(H205), 3) = 0) *
  (H205:CV205 &gt; 0) *
  (H205:CV205 &lt; 0.5 * IF(((WEEKDAY(H$2:CV$2, 2) = 1) + (WEEKDAY(H$2:CV$2, 2) = 6)), G205, F205)) *
  (I205:CW205 = "P") *
  (COUNTIF(UKHoliday, H$2:CV$2) = 0)
)</f>
        <v>0</v>
      </c>
      <c r="DH205" s="33" cm="1">
        <f t="array" ref="DH205">SUMPRODUCT(
  (MOD(COLUMN(H205:CV205) - COLUMN(H205), 3) = 0) *
  (H205:CV205 &gt; 0.5 * IF(((WEEKDAY(H$2:CV$2, 2) = 1) + (WEEKDAY(H$2:CV$2, 2) = 6)), $G205, $F205)) *
  (H205:CV205 &lt; 0.8 * IF(((WEEKDAY(H$2:CV$2, 2) = 1) + (WEEKDAY(H$2:CV$2, 2) = 6)), $G205, $F205)) *
  (I205:CW205 = "P") *
  (COUNTIF(UKHoliday, H$2:CV$2) = 0)
)</f>
        <v>2</v>
      </c>
      <c r="DI205" s="33" cm="1">
        <f t="array" ref="DI205">SUMPRODUCT(
  (MOD(COLUMN(H205:CV205) - COLUMN(H205), 3) = 0) *
  (H205:CV205 &gt; 0.8 * IF(((WEEKDAY(H$2:CV$2, 2) = 1) + (WEEKDAY(H$2:CV$2, 2) = 6)), $G205, $F205)) *
  (H205:CV205 &lt; 1 * IF(((WEEKDAY(H$2:CV$2, 2) = 1) + (WEEKDAY(H$2:CV$2, 2) = 6)), $G205, $F205)) *
  (I205:CW205 = "P") *
  (COUNTIF(UKHoliday, H$2:CV$2) = 0)
)</f>
        <v>4</v>
      </c>
    </row>
    <row r="206" spans="1:113" x14ac:dyDescent="0.3">
      <c r="A206" s="38" t="s">
        <v>140</v>
      </c>
      <c r="B206" s="38" t="s">
        <v>548</v>
      </c>
      <c r="C206" s="9" t="s">
        <v>651</v>
      </c>
      <c r="D206" s="62" t="s">
        <v>945</v>
      </c>
      <c r="E206" s="35">
        <v>28000</v>
      </c>
      <c r="F206" s="35">
        <f t="shared" si="78"/>
        <v>1400</v>
      </c>
      <c r="G206" s="35">
        <f t="shared" si="79"/>
        <v>700</v>
      </c>
      <c r="H206" s="13">
        <f>_xlfn.IFNA(IF(H$3="Productivity",
INDEX('Productivity Dump'!$E$4:$AJ$500,
MATCH($A206,'Productivity Dump'!$A$4:$A$500,0),
MATCH(H$2,'Productivity Dump'!$E$3:$AJ$3,0)
),
IF(H$3="Attendance",
INDEX('Attendance Dump'!$E$2:$AI$400,
MATCH($A206,'Attendance Dump'!$B$2:$B$400,0),
MATCH(H$2,'Attendance Dump'!$E$1:$AI$1,0)
),
INDEX('Active Hour''s Dump'!$D$3:$AH$337,
MATCH($C206,'Active Hour''s Dump'!$A$3:$A$337,0),
MATCH(H$2,'Active Hour''s Dump'!$D$2:$AH$2,0)
))),"")</f>
        <v>1631.5830000000003</v>
      </c>
      <c r="I206" s="13" t="str">
        <f>_xlfn.IFNA(IF(I$3="Productivity",
INDEX('Productivity Dump'!$E$4:$AJ$500,
MATCH($A206,'Productivity Dump'!$A$4:$A$500,0),
MATCH(I$2,'Productivity Dump'!$E$3:$AJ$3,0)
),
IF(I$3="Attendance",
INDEX('Attendance Dump'!$E$2:$AI$400,
MATCH($A206,'Attendance Dump'!$B$2:$B$400,0),
MATCH(I$2,'Attendance Dump'!$E$1:$AI$1,0)
),
INDEX('Active Hour''s Dump'!$D$3:$AH$337,
MATCH($C206,'Active Hour''s Dump'!$A$3:$A$337,0),
MATCH(I$2,'Active Hour''s Dump'!$D$2:$AH$2,0)
))),"")</f>
        <v>P</v>
      </c>
      <c r="J206" s="54">
        <f>_xlfn.IFNA(IF(J$3="Productivity",
INDEX('Productivity Dump'!$E$4:$AJ$500,
MATCH($A206,'Productivity Dump'!$A$4:$A$500,0),
MATCH(J$2,'Productivity Dump'!$E$3:$AJ$3,0)
),
IF(J$3="Attendance",
INDEX('Attendance Dump'!$E$2:$AI$400,
MATCH($A206,'Attendance Dump'!$B$2:$B$400,0),
MATCH(J$2,'Attendance Dump'!$E$1:$AI$1,0)
),
INDEX('Active Hour''s Dump'!$D$3:$AH$337,
MATCH($C206,'Active Hour''s Dump'!$A$3:$A$337,0),
MATCH(J$2,'Active Hour''s Dump'!$D$2:$AH$2,0)
))),"")</f>
        <v>10.3333333333333</v>
      </c>
      <c r="K206" s="13">
        <f>_xlfn.IFNA(IF(K$3="Productivity",
INDEX('Productivity Dump'!$E$4:$AJ$500,
MATCH($A206,'Productivity Dump'!$A$4:$A$500,0),
MATCH(K$2,'Productivity Dump'!$E$3:$AJ$3,0)
),
IF(K$3="Attendance",
INDEX('Attendance Dump'!$E$2:$AI$400,
MATCH($A206,'Attendance Dump'!$B$2:$B$400,0),
MATCH(K$2,'Attendance Dump'!$E$1:$AI$1,0)
),
INDEX('Active Hour''s Dump'!$D$3:$AH$337,
MATCH($C206,'Active Hour''s Dump'!$A$3:$A$337,0),
MATCH(K$2,'Active Hour''s Dump'!$D$2:$AH$2,0)
))),"")</f>
        <v>1449.078</v>
      </c>
      <c r="L206" s="13" t="str">
        <f>_xlfn.IFNA(IF(L$3="Productivity",
INDEX('Productivity Dump'!$E$4:$AJ$500,
MATCH($A206,'Productivity Dump'!$A$4:$A$500,0),
MATCH(L$2,'Productivity Dump'!$E$3:$AJ$3,0)
),
IF(L$3="Attendance",
INDEX('Attendance Dump'!$E$2:$AI$400,
MATCH($A206,'Attendance Dump'!$B$2:$B$400,0),
MATCH(L$2,'Attendance Dump'!$E$1:$AI$1,0)
),
INDEX('Active Hour''s Dump'!$D$3:$AH$337,
MATCH($C206,'Active Hour''s Dump'!$A$3:$A$337,0),
MATCH(L$2,'Active Hour''s Dump'!$D$2:$AH$2,0)
))),"")</f>
        <v>P</v>
      </c>
      <c r="M206" s="54">
        <f>_xlfn.IFNA(IF(M$3="Productivity",
INDEX('Productivity Dump'!$E$4:$AJ$500,
MATCH($A206,'Productivity Dump'!$A$4:$A$500,0),
MATCH(M$2,'Productivity Dump'!$E$3:$AJ$3,0)
),
IF(M$3="Attendance",
INDEX('Attendance Dump'!$E$2:$AI$400,
MATCH($A206,'Attendance Dump'!$B$2:$B$400,0),
MATCH(M$2,'Attendance Dump'!$E$1:$AI$1,0)
),
INDEX('Active Hour''s Dump'!$D$3:$AH$337,
MATCH($C206,'Active Hour''s Dump'!$A$3:$A$337,0),
MATCH(M$2,'Active Hour''s Dump'!$D$2:$AH$2,0)
))),"")</f>
        <v>8</v>
      </c>
      <c r="N206" s="13">
        <f>_xlfn.IFNA(IF(N$3="Productivity",
INDEX('Productivity Dump'!$E$4:$AJ$500,
MATCH($A206,'Productivity Dump'!$A$4:$A$500,0),
MATCH(N$2,'Productivity Dump'!$E$3:$AJ$3,0)
),
IF(N$3="Attendance",
INDEX('Attendance Dump'!$E$2:$AI$400,
MATCH($A206,'Attendance Dump'!$B$2:$B$400,0),
MATCH(N$2,'Attendance Dump'!$E$1:$AI$1,0)
),
INDEX('Active Hour''s Dump'!$D$3:$AH$337,
MATCH($C206,'Active Hour''s Dump'!$A$3:$A$337,0),
MATCH(N$2,'Active Hour''s Dump'!$D$2:$AH$2,0)
))),"")</f>
        <v>1364.0750000000003</v>
      </c>
      <c r="O206" s="13" t="str">
        <f>_xlfn.IFNA(IF(O$3="Productivity",
INDEX('Productivity Dump'!$E$4:$AJ$500,
MATCH($A206,'Productivity Dump'!$A$4:$A$500,0),
MATCH(O$2,'Productivity Dump'!$E$3:$AJ$3,0)
),
IF(O$3="Attendance",
INDEX('Attendance Dump'!$E$2:$AI$400,
MATCH($A206,'Attendance Dump'!$B$2:$B$400,0),
MATCH(O$2,'Attendance Dump'!$E$1:$AI$1,0)
),
INDEX('Active Hour''s Dump'!$D$3:$AH$337,
MATCH($C206,'Active Hour''s Dump'!$A$3:$A$337,0),
MATCH(O$2,'Active Hour''s Dump'!$D$2:$AH$2,0)
))),"")</f>
        <v>P</v>
      </c>
      <c r="P206" s="54">
        <f>_xlfn.IFNA(IF(P$3="Productivity",
INDEX('Productivity Dump'!$E$4:$AJ$500,
MATCH($A206,'Productivity Dump'!$A$4:$A$500,0),
MATCH(P$2,'Productivity Dump'!$E$3:$AJ$3,0)
),
IF(P$3="Attendance",
INDEX('Attendance Dump'!$E$2:$AI$400,
MATCH($A206,'Attendance Dump'!$B$2:$B$400,0),
MATCH(P$2,'Attendance Dump'!$E$1:$AI$1,0)
),
INDEX('Active Hour''s Dump'!$D$3:$AH$337,
MATCH($C206,'Active Hour''s Dump'!$A$3:$A$337,0),
MATCH(P$2,'Active Hour''s Dump'!$D$2:$AH$2,0)
))),"")</f>
        <v>7.4166666666666696</v>
      </c>
      <c r="Q206" s="13">
        <f>_xlfn.IFNA(IF(Q$3="Productivity",
INDEX('Productivity Dump'!$E$4:$AJ$500,
MATCH($A206,'Productivity Dump'!$A$4:$A$500,0),
MATCH(Q$2,'Productivity Dump'!$E$3:$AJ$3,0)
),
IF(Q$3="Attendance",
INDEX('Attendance Dump'!$E$2:$AI$400,
MATCH($A206,'Attendance Dump'!$B$2:$B$400,0),
MATCH(Q$2,'Attendance Dump'!$E$1:$AI$1,0)
),
INDEX('Active Hour''s Dump'!$D$3:$AH$337,
MATCH($C206,'Active Hour''s Dump'!$A$3:$A$337,0),
MATCH(Q$2,'Active Hour''s Dump'!$D$2:$AH$2,0)
))),"")</f>
        <v>0</v>
      </c>
      <c r="R206" s="13" t="str">
        <f>_xlfn.IFNA(IF(R$3="Productivity",
INDEX('Productivity Dump'!$E$4:$AJ$500,
MATCH($A206,'Productivity Dump'!$A$4:$A$500,0),
MATCH(R$2,'Productivity Dump'!$E$3:$AJ$3,0)
),
IF(R$3="Attendance",
INDEX('Attendance Dump'!$E$2:$AI$400,
MATCH($A206,'Attendance Dump'!$B$2:$B$400,0),
MATCH(R$2,'Attendance Dump'!$E$1:$AI$1,0)
),
INDEX('Active Hour''s Dump'!$D$3:$AH$337,
MATCH($C206,'Active Hour''s Dump'!$A$3:$A$337,0),
MATCH(R$2,'Active Hour''s Dump'!$D$2:$AH$2,0)
))),"")</f>
        <v>WO</v>
      </c>
      <c r="S206" s="54">
        <f>_xlfn.IFNA(IF(S$3="Productivity",
INDEX('Productivity Dump'!$E$4:$AJ$500,
MATCH($A206,'Productivity Dump'!$A$4:$A$500,0),
MATCH(S$2,'Productivity Dump'!$E$3:$AJ$3,0)
),
IF(S$3="Attendance",
INDEX('Attendance Dump'!$E$2:$AI$400,
MATCH($A206,'Attendance Dump'!$B$2:$B$400,0),
MATCH(S$2,'Attendance Dump'!$E$1:$AI$1,0)
),
INDEX('Active Hour''s Dump'!$D$3:$AH$337,
MATCH($C206,'Active Hour''s Dump'!$A$3:$A$337,0),
MATCH(S$2,'Active Hour''s Dump'!$D$2:$AH$2,0)
))),"")</f>
        <v>0</v>
      </c>
      <c r="T206" s="13">
        <f>_xlfn.IFNA(IF(T$3="Productivity",
INDEX('Productivity Dump'!$E$4:$AJ$500,
MATCH($A206,'Productivity Dump'!$A$4:$A$500,0),
MATCH(T$2,'Productivity Dump'!$E$3:$AJ$3,0)
),
IF(T$3="Attendance",
INDEX('Attendance Dump'!$E$2:$AI$400,
MATCH($A206,'Attendance Dump'!$B$2:$B$400,0),
MATCH(T$2,'Attendance Dump'!$E$1:$AI$1,0)
),
INDEX('Active Hour''s Dump'!$D$3:$AH$337,
MATCH($C206,'Active Hour''s Dump'!$A$3:$A$337,0),
MATCH(T$2,'Active Hour''s Dump'!$D$2:$AH$2,0)
))),"")</f>
        <v>758.43000000000006</v>
      </c>
      <c r="U206" s="13" t="str">
        <f>_xlfn.IFNA(IF(U$3="Productivity",
INDEX('Productivity Dump'!$E$4:$AJ$500,
MATCH($A206,'Productivity Dump'!$A$4:$A$500,0),
MATCH(U$2,'Productivity Dump'!$E$3:$AJ$3,0)
),
IF(U$3="Attendance",
INDEX('Attendance Dump'!$E$2:$AI$400,
MATCH($A206,'Attendance Dump'!$B$2:$B$400,0),
MATCH(U$2,'Attendance Dump'!$E$1:$AI$1,0)
),
INDEX('Active Hour''s Dump'!$D$3:$AH$337,
MATCH($C206,'Active Hour''s Dump'!$A$3:$A$337,0),
MATCH(U$2,'Active Hour''s Dump'!$D$2:$AH$2,0)
))),"")</f>
        <v>P</v>
      </c>
      <c r="V206" s="54">
        <f>_xlfn.IFNA(IF(V$3="Productivity",
INDEX('Productivity Dump'!$E$4:$AJ$500,
MATCH($A206,'Productivity Dump'!$A$4:$A$500,0),
MATCH(V$2,'Productivity Dump'!$E$3:$AJ$3,0)
),
IF(V$3="Attendance",
INDEX('Attendance Dump'!$E$2:$AI$400,
MATCH($A206,'Attendance Dump'!$B$2:$B$400,0),
MATCH(V$2,'Attendance Dump'!$E$1:$AI$1,0)
),
INDEX('Active Hour''s Dump'!$D$3:$AH$337,
MATCH($C206,'Active Hour''s Dump'!$A$3:$A$337,0),
MATCH(V$2,'Active Hour''s Dump'!$D$2:$AH$2,0)
))),"")</f>
        <v>4.4166666666666696</v>
      </c>
      <c r="W206" s="13">
        <f>_xlfn.IFNA(IF(W$3="Productivity",
INDEX('Productivity Dump'!$E$4:$AJ$500,
MATCH($A206,'Productivity Dump'!$A$4:$A$500,0),
MATCH(W$2,'Productivity Dump'!$E$3:$AJ$3,0)
),
IF(W$3="Attendance",
INDEX('Attendance Dump'!$E$2:$AI$400,
MATCH($A206,'Attendance Dump'!$B$2:$B$400,0),
MATCH(W$2,'Attendance Dump'!$E$1:$AI$1,0)
),
INDEX('Active Hour''s Dump'!$D$3:$AH$337,
MATCH($C206,'Active Hour''s Dump'!$A$3:$A$337,0),
MATCH(W$2,'Active Hour''s Dump'!$D$2:$AH$2,0)
))),"")</f>
        <v>1529.0770000000007</v>
      </c>
      <c r="X206" s="13" t="str">
        <f>_xlfn.IFNA(IF(X$3="Productivity",
INDEX('Productivity Dump'!$E$4:$AJ$500,
MATCH($A206,'Productivity Dump'!$A$4:$A$500,0),
MATCH(X$2,'Productivity Dump'!$E$3:$AJ$3,0)
),
IF(X$3="Attendance",
INDEX('Attendance Dump'!$E$2:$AI$400,
MATCH($A206,'Attendance Dump'!$B$2:$B$400,0),
MATCH(X$2,'Attendance Dump'!$E$1:$AI$1,0)
),
INDEX('Active Hour''s Dump'!$D$3:$AH$337,
MATCH($C206,'Active Hour''s Dump'!$A$3:$A$337,0),
MATCH(X$2,'Active Hour''s Dump'!$D$2:$AH$2,0)
))),"")</f>
        <v>P</v>
      </c>
      <c r="Y206" s="54">
        <f>_xlfn.IFNA(IF(Y$3="Productivity",
INDEX('Productivity Dump'!$E$4:$AJ$500,
MATCH($A206,'Productivity Dump'!$A$4:$A$500,0),
MATCH(Y$2,'Productivity Dump'!$E$3:$AJ$3,0)
),
IF(Y$3="Attendance",
INDEX('Attendance Dump'!$E$2:$AI$400,
MATCH($A206,'Attendance Dump'!$B$2:$B$400,0),
MATCH(Y$2,'Attendance Dump'!$E$1:$AI$1,0)
),
INDEX('Active Hour''s Dump'!$D$3:$AH$337,
MATCH($C206,'Active Hour''s Dump'!$A$3:$A$337,0),
MATCH(Y$2,'Active Hour''s Dump'!$D$2:$AH$2,0)
))),"")</f>
        <v>9.6666666666666696</v>
      </c>
      <c r="Z206" s="13">
        <f>_xlfn.IFNA(IF(Z$3="Productivity",
INDEX('Productivity Dump'!$E$4:$AJ$500,
MATCH($A206,'Productivity Dump'!$A$4:$A$500,0),
MATCH(Z$2,'Productivity Dump'!$E$3:$AJ$3,0)
),
IF(Z$3="Attendance",
INDEX('Attendance Dump'!$E$2:$AI$400,
MATCH($A206,'Attendance Dump'!$B$2:$B$400,0),
MATCH(Z$2,'Attendance Dump'!$E$1:$AI$1,0)
),
INDEX('Active Hour''s Dump'!$D$3:$AH$337,
MATCH($C206,'Active Hour''s Dump'!$A$3:$A$337,0),
MATCH(Z$2,'Active Hour''s Dump'!$D$2:$AH$2,0)
))),"")</f>
        <v>1579.1850000000002</v>
      </c>
      <c r="AA206" s="13" t="str">
        <f>_xlfn.IFNA(IF(AA$3="Productivity",
INDEX('Productivity Dump'!$E$4:$AJ$500,
MATCH($A206,'Productivity Dump'!$A$4:$A$500,0),
MATCH(AA$2,'Productivity Dump'!$E$3:$AJ$3,0)
),
IF(AA$3="Attendance",
INDEX('Attendance Dump'!$E$2:$AI$400,
MATCH($A206,'Attendance Dump'!$B$2:$B$400,0),
MATCH(AA$2,'Attendance Dump'!$E$1:$AI$1,0)
),
INDEX('Active Hour''s Dump'!$D$3:$AH$337,
MATCH($C206,'Active Hour''s Dump'!$A$3:$A$337,0),
MATCH(AA$2,'Active Hour''s Dump'!$D$2:$AH$2,0)
))),"")</f>
        <v>P</v>
      </c>
      <c r="AB206" s="54">
        <f>_xlfn.IFNA(IF(AB$3="Productivity",
INDEX('Productivity Dump'!$E$4:$AJ$500,
MATCH($A206,'Productivity Dump'!$A$4:$A$500,0),
MATCH(AB$2,'Productivity Dump'!$E$3:$AJ$3,0)
),
IF(AB$3="Attendance",
INDEX('Attendance Dump'!$E$2:$AI$400,
MATCH($A206,'Attendance Dump'!$B$2:$B$400,0),
MATCH(AB$2,'Attendance Dump'!$E$1:$AI$1,0)
),
INDEX('Active Hour''s Dump'!$D$3:$AH$337,
MATCH($C206,'Active Hour''s Dump'!$A$3:$A$337,0),
MATCH(AB$2,'Active Hour''s Dump'!$D$2:$AH$2,0)
))),"")</f>
        <v>10.0833333333333</v>
      </c>
      <c r="AC206" s="13">
        <f>_xlfn.IFNA(IF(AC$3="Productivity",
INDEX('Productivity Dump'!$E$4:$AJ$500,
MATCH($A206,'Productivity Dump'!$A$4:$A$500,0),
MATCH(AC$2,'Productivity Dump'!$E$3:$AJ$3,0)
),
IF(AC$3="Attendance",
INDEX('Attendance Dump'!$E$2:$AI$400,
MATCH($A206,'Attendance Dump'!$B$2:$B$400,0),
MATCH(AC$2,'Attendance Dump'!$E$1:$AI$1,0)
),
INDEX('Active Hour''s Dump'!$D$3:$AH$337,
MATCH($C206,'Active Hour''s Dump'!$A$3:$A$337,0),
MATCH(AC$2,'Active Hour''s Dump'!$D$2:$AH$2,0)
))),"")</f>
        <v>1595.3210000000008</v>
      </c>
      <c r="AD206" s="13" t="str">
        <f>_xlfn.IFNA(IF(AD$3="Productivity",
INDEX('Productivity Dump'!$E$4:$AJ$500,
MATCH($A206,'Productivity Dump'!$A$4:$A$500,0),
MATCH(AD$2,'Productivity Dump'!$E$3:$AJ$3,0)
),
IF(AD$3="Attendance",
INDEX('Attendance Dump'!$E$2:$AI$400,
MATCH($A206,'Attendance Dump'!$B$2:$B$400,0),
MATCH(AD$2,'Attendance Dump'!$E$1:$AI$1,0)
),
INDEX('Active Hour''s Dump'!$D$3:$AH$337,
MATCH($C206,'Active Hour''s Dump'!$A$3:$A$337,0),
MATCH(AD$2,'Active Hour''s Dump'!$D$2:$AH$2,0)
))),"")</f>
        <v>P</v>
      </c>
      <c r="AE206" s="54">
        <f>_xlfn.IFNA(IF(AE$3="Productivity",
INDEX('Productivity Dump'!$E$4:$AJ$500,
MATCH($A206,'Productivity Dump'!$A$4:$A$500,0),
MATCH(AE$2,'Productivity Dump'!$E$3:$AJ$3,0)
),
IF(AE$3="Attendance",
INDEX('Attendance Dump'!$E$2:$AI$400,
MATCH($A206,'Attendance Dump'!$B$2:$B$400,0),
MATCH(AE$2,'Attendance Dump'!$E$1:$AI$1,0)
),
INDEX('Active Hour''s Dump'!$D$3:$AH$337,
MATCH($C206,'Active Hour''s Dump'!$A$3:$A$337,0),
MATCH(AE$2,'Active Hour''s Dump'!$D$2:$AH$2,0)
))),"")</f>
        <v>9.1666666666666696</v>
      </c>
      <c r="AF206" s="13">
        <f>_xlfn.IFNA(IF(AF$3="Productivity",
INDEX('Productivity Dump'!$E$4:$AJ$500,
MATCH($A206,'Productivity Dump'!$A$4:$A$500,0),
MATCH(AF$2,'Productivity Dump'!$E$3:$AJ$3,0)
),
IF(AF$3="Attendance",
INDEX('Attendance Dump'!$E$2:$AI$400,
MATCH($A206,'Attendance Dump'!$B$2:$B$400,0),
MATCH(AF$2,'Attendance Dump'!$E$1:$AI$1,0)
),
INDEX('Active Hour''s Dump'!$D$3:$AH$337,
MATCH($C206,'Active Hour''s Dump'!$A$3:$A$337,0),
MATCH(AF$2,'Active Hour''s Dump'!$D$2:$AH$2,0)
))),"")</f>
        <v>1527.7520000000002</v>
      </c>
      <c r="AG206" s="13" t="str">
        <f>_xlfn.IFNA(IF(AG$3="Productivity",
INDEX('Productivity Dump'!$E$4:$AJ$500,
MATCH($A206,'Productivity Dump'!$A$4:$A$500,0),
MATCH(AG$2,'Productivity Dump'!$E$3:$AJ$3,0)
),
IF(AG$3="Attendance",
INDEX('Attendance Dump'!$E$2:$AI$400,
MATCH($A206,'Attendance Dump'!$B$2:$B$400,0),
MATCH(AG$2,'Attendance Dump'!$E$1:$AI$1,0)
),
INDEX('Active Hour''s Dump'!$D$3:$AH$337,
MATCH($C206,'Active Hour''s Dump'!$A$3:$A$337,0),
MATCH(AG$2,'Active Hour''s Dump'!$D$2:$AH$2,0)
))),"")</f>
        <v>P</v>
      </c>
      <c r="AH206" s="54">
        <f>_xlfn.IFNA(IF(AH$3="Productivity",
INDEX('Productivity Dump'!$E$4:$AJ$500,
MATCH($A206,'Productivity Dump'!$A$4:$A$500,0),
MATCH(AH$2,'Productivity Dump'!$E$3:$AJ$3,0)
),
IF(AH$3="Attendance",
INDEX('Attendance Dump'!$E$2:$AI$400,
MATCH($A206,'Attendance Dump'!$B$2:$B$400,0),
MATCH(AH$2,'Attendance Dump'!$E$1:$AI$1,0)
),
INDEX('Active Hour''s Dump'!$D$3:$AH$337,
MATCH($C206,'Active Hour''s Dump'!$A$3:$A$337,0),
MATCH(AH$2,'Active Hour''s Dump'!$D$2:$AH$2,0)
))),"")</f>
        <v>7</v>
      </c>
      <c r="AI206" s="13">
        <f>_xlfn.IFNA(IF(AI$3="Productivity",
INDEX('Productivity Dump'!$E$4:$AJ$500,
MATCH($A206,'Productivity Dump'!$A$4:$A$500,0),
MATCH(AI$2,'Productivity Dump'!$E$3:$AJ$3,0)
),
IF(AI$3="Attendance",
INDEX('Attendance Dump'!$E$2:$AI$400,
MATCH($A206,'Attendance Dump'!$B$2:$B$400,0),
MATCH(AI$2,'Attendance Dump'!$E$1:$AI$1,0)
),
INDEX('Active Hour''s Dump'!$D$3:$AH$337,
MATCH($C206,'Active Hour''s Dump'!$A$3:$A$337,0),
MATCH(AI$2,'Active Hour''s Dump'!$D$2:$AH$2,0)
))),"")</f>
        <v>1608.8029999999997</v>
      </c>
      <c r="AJ206" s="13" t="str">
        <f>_xlfn.IFNA(IF(AJ$3="Productivity",
INDEX('Productivity Dump'!$E$4:$AJ$500,
MATCH($A206,'Productivity Dump'!$A$4:$A$500,0),
MATCH(AJ$2,'Productivity Dump'!$E$3:$AJ$3,0)
),
IF(AJ$3="Attendance",
INDEX('Attendance Dump'!$E$2:$AI$400,
MATCH($A206,'Attendance Dump'!$B$2:$B$400,0),
MATCH(AJ$2,'Attendance Dump'!$E$1:$AI$1,0)
),
INDEX('Active Hour''s Dump'!$D$3:$AH$337,
MATCH($C206,'Active Hour''s Dump'!$A$3:$A$337,0),
MATCH(AJ$2,'Active Hour''s Dump'!$D$2:$AH$2,0)
))),"")</f>
        <v>P</v>
      </c>
      <c r="AK206" s="54">
        <f>_xlfn.IFNA(IF(AK$3="Productivity",
INDEX('Productivity Dump'!$E$4:$AJ$500,
MATCH($A206,'Productivity Dump'!$A$4:$A$500,0),
MATCH(AK$2,'Productivity Dump'!$E$3:$AJ$3,0)
),
IF(AK$3="Attendance",
INDEX('Attendance Dump'!$E$2:$AI$400,
MATCH($A206,'Attendance Dump'!$B$2:$B$400,0),
MATCH(AK$2,'Attendance Dump'!$E$1:$AI$1,0)
),
INDEX('Active Hour''s Dump'!$D$3:$AH$337,
MATCH($C206,'Active Hour''s Dump'!$A$3:$A$337,0),
MATCH(AK$2,'Active Hour''s Dump'!$D$2:$AH$2,0)
))),"")</f>
        <v>6.9166666666666696</v>
      </c>
      <c r="AL206" s="13">
        <f>_xlfn.IFNA(IF(AL$3="Productivity",
INDEX('Productivity Dump'!$E$4:$AJ$500,
MATCH($A206,'Productivity Dump'!$A$4:$A$500,0),
MATCH(AL$2,'Productivity Dump'!$E$3:$AJ$3,0)
),
IF(AL$3="Attendance",
INDEX('Attendance Dump'!$E$2:$AI$400,
MATCH($A206,'Attendance Dump'!$B$2:$B$400,0),
MATCH(AL$2,'Attendance Dump'!$E$1:$AI$1,0)
),
INDEX('Active Hour''s Dump'!$D$3:$AH$337,
MATCH($C206,'Active Hour''s Dump'!$A$3:$A$337,0),
MATCH(AL$2,'Active Hour''s Dump'!$D$2:$AH$2,0)
))),"")</f>
        <v>0</v>
      </c>
      <c r="AM206" s="13" t="str">
        <f>_xlfn.IFNA(IF(AM$3="Productivity",
INDEX('Productivity Dump'!$E$4:$AJ$500,
MATCH($A206,'Productivity Dump'!$A$4:$A$500,0),
MATCH(AM$2,'Productivity Dump'!$E$3:$AJ$3,0)
),
IF(AM$3="Attendance",
INDEX('Attendance Dump'!$E$2:$AI$400,
MATCH($A206,'Attendance Dump'!$B$2:$B$400,0),
MATCH(AM$2,'Attendance Dump'!$E$1:$AI$1,0)
),
INDEX('Active Hour''s Dump'!$D$3:$AH$337,
MATCH($C206,'Active Hour''s Dump'!$A$3:$A$337,0),
MATCH(AM$2,'Active Hour''s Dump'!$D$2:$AH$2,0)
))),"")</f>
        <v>WO</v>
      </c>
      <c r="AN206" s="54">
        <f>_xlfn.IFNA(IF(AN$3="Productivity",
INDEX('Productivity Dump'!$E$4:$AJ$500,
MATCH($A206,'Productivity Dump'!$A$4:$A$500,0),
MATCH(AN$2,'Productivity Dump'!$E$3:$AJ$3,0)
),
IF(AN$3="Attendance",
INDEX('Attendance Dump'!$E$2:$AI$400,
MATCH($A206,'Attendance Dump'!$B$2:$B$400,0),
MATCH(AN$2,'Attendance Dump'!$E$1:$AI$1,0)
),
INDEX('Active Hour''s Dump'!$D$3:$AH$337,
MATCH($C206,'Active Hour''s Dump'!$A$3:$A$337,0),
MATCH(AN$2,'Active Hour''s Dump'!$D$2:$AH$2,0)
))),"")</f>
        <v>0</v>
      </c>
      <c r="AO206" s="13">
        <f>_xlfn.IFNA(IF(AO$3="Productivity",
INDEX('Productivity Dump'!$E$4:$AJ$500,
MATCH($A206,'Productivity Dump'!$A$4:$A$500,0),
MATCH(AO$2,'Productivity Dump'!$E$3:$AJ$3,0)
),
IF(AO$3="Attendance",
INDEX('Attendance Dump'!$E$2:$AI$400,
MATCH($A206,'Attendance Dump'!$B$2:$B$400,0),
MATCH(AO$2,'Attendance Dump'!$E$1:$AI$1,0)
),
INDEX('Active Hour''s Dump'!$D$3:$AH$337,
MATCH($C206,'Active Hour''s Dump'!$A$3:$A$337,0),
MATCH(AO$2,'Active Hour''s Dump'!$D$2:$AH$2,0)
))),"")</f>
        <v>1009.8670000000002</v>
      </c>
      <c r="AP206" s="13" t="str">
        <f>_xlfn.IFNA(IF(AP$3="Productivity",
INDEX('Productivity Dump'!$E$4:$AJ$500,
MATCH($A206,'Productivity Dump'!$A$4:$A$500,0),
MATCH(AP$2,'Productivity Dump'!$E$3:$AJ$3,0)
),
IF(AP$3="Attendance",
INDEX('Attendance Dump'!$E$2:$AI$400,
MATCH($A206,'Attendance Dump'!$B$2:$B$400,0),
MATCH(AP$2,'Attendance Dump'!$E$1:$AI$1,0)
),
INDEX('Active Hour''s Dump'!$D$3:$AH$337,
MATCH($C206,'Active Hour''s Dump'!$A$3:$A$337,0),
MATCH(AP$2,'Active Hour''s Dump'!$D$2:$AH$2,0)
))),"")</f>
        <v>P</v>
      </c>
      <c r="AQ206" s="54">
        <f>_xlfn.IFNA(IF(AQ$3="Productivity",
INDEX('Productivity Dump'!$E$4:$AJ$500,
MATCH($A206,'Productivity Dump'!$A$4:$A$500,0),
MATCH(AQ$2,'Productivity Dump'!$E$3:$AJ$3,0)
),
IF(AQ$3="Attendance",
INDEX('Attendance Dump'!$E$2:$AI$400,
MATCH($A206,'Attendance Dump'!$B$2:$B$400,0),
MATCH(AQ$2,'Attendance Dump'!$E$1:$AI$1,0)
),
INDEX('Active Hour''s Dump'!$D$3:$AH$337,
MATCH($C206,'Active Hour''s Dump'!$A$3:$A$337,0),
MATCH(AQ$2,'Active Hour''s Dump'!$D$2:$AH$2,0)
))),"")</f>
        <v>4.75</v>
      </c>
      <c r="AR206" s="13">
        <f>_xlfn.IFNA(IF(AR$3="Productivity",
INDEX('Productivity Dump'!$E$4:$AJ$500,
MATCH($A206,'Productivity Dump'!$A$4:$A$500,0),
MATCH(AR$2,'Productivity Dump'!$E$3:$AJ$3,0)
),
IF(AR$3="Attendance",
INDEX('Attendance Dump'!$E$2:$AI$400,
MATCH($A206,'Attendance Dump'!$B$2:$B$400,0),
MATCH(AR$2,'Attendance Dump'!$E$1:$AI$1,0)
),
INDEX('Active Hour''s Dump'!$D$3:$AH$337,
MATCH($C206,'Active Hour''s Dump'!$A$3:$A$337,0),
MATCH(AR$2,'Active Hour''s Dump'!$D$2:$AH$2,0)
))),"")</f>
        <v>1444.3809999999994</v>
      </c>
      <c r="AS206" s="13" t="str">
        <f>_xlfn.IFNA(IF(AS$3="Productivity",
INDEX('Productivity Dump'!$E$4:$AJ$500,
MATCH($A206,'Productivity Dump'!$A$4:$A$500,0),
MATCH(AS$2,'Productivity Dump'!$E$3:$AJ$3,0)
),
IF(AS$3="Attendance",
INDEX('Attendance Dump'!$E$2:$AI$400,
MATCH($A206,'Attendance Dump'!$B$2:$B$400,0),
MATCH(AS$2,'Attendance Dump'!$E$1:$AI$1,0)
),
INDEX('Active Hour''s Dump'!$D$3:$AH$337,
MATCH($C206,'Active Hour''s Dump'!$A$3:$A$337,0),
MATCH(AS$2,'Active Hour''s Dump'!$D$2:$AH$2,0)
))),"")</f>
        <v>P</v>
      </c>
      <c r="AT206" s="54">
        <f>_xlfn.IFNA(IF(AT$3="Productivity",
INDEX('Productivity Dump'!$E$4:$AJ$500,
MATCH($A206,'Productivity Dump'!$A$4:$A$500,0),
MATCH(AT$2,'Productivity Dump'!$E$3:$AJ$3,0)
),
IF(AT$3="Attendance",
INDEX('Attendance Dump'!$E$2:$AI$400,
MATCH($A206,'Attendance Dump'!$B$2:$B$400,0),
MATCH(AT$2,'Attendance Dump'!$E$1:$AI$1,0)
),
INDEX('Active Hour''s Dump'!$D$3:$AH$337,
MATCH($C206,'Active Hour''s Dump'!$A$3:$A$337,0),
MATCH(AT$2,'Active Hour''s Dump'!$D$2:$AH$2,0)
))),"")</f>
        <v>8.3333333333333304</v>
      </c>
      <c r="AU206" s="13">
        <f>_xlfn.IFNA(IF(AU$3="Productivity",
INDEX('Productivity Dump'!$E$4:$AJ$500,
MATCH($A206,'Productivity Dump'!$A$4:$A$500,0),
MATCH(AU$2,'Productivity Dump'!$E$3:$AJ$3,0)
),
IF(AU$3="Attendance",
INDEX('Attendance Dump'!$E$2:$AI$400,
MATCH($A206,'Attendance Dump'!$B$2:$B$400,0),
MATCH(AU$2,'Attendance Dump'!$E$1:$AI$1,0)
),
INDEX('Active Hour''s Dump'!$D$3:$AH$337,
MATCH($C206,'Active Hour''s Dump'!$A$3:$A$337,0),
MATCH(AU$2,'Active Hour''s Dump'!$D$2:$AH$2,0)
))),"")</f>
        <v>1427.634</v>
      </c>
      <c r="AV206" s="13" t="str">
        <f>_xlfn.IFNA(IF(AV$3="Productivity",
INDEX('Productivity Dump'!$E$4:$AJ$500,
MATCH($A206,'Productivity Dump'!$A$4:$A$500,0),
MATCH(AV$2,'Productivity Dump'!$E$3:$AJ$3,0)
),
IF(AV$3="Attendance",
INDEX('Attendance Dump'!$E$2:$AI$400,
MATCH($A206,'Attendance Dump'!$B$2:$B$400,0),
MATCH(AV$2,'Attendance Dump'!$E$1:$AI$1,0)
),
INDEX('Active Hour''s Dump'!$D$3:$AH$337,
MATCH($C206,'Active Hour''s Dump'!$A$3:$A$337,0),
MATCH(AV$2,'Active Hour''s Dump'!$D$2:$AH$2,0)
))),"")</f>
        <v>P</v>
      </c>
      <c r="AW206" s="54">
        <f>_xlfn.IFNA(IF(AW$3="Productivity",
INDEX('Productivity Dump'!$E$4:$AJ$500,
MATCH($A206,'Productivity Dump'!$A$4:$A$500,0),
MATCH(AW$2,'Productivity Dump'!$E$3:$AJ$3,0)
),
IF(AW$3="Attendance",
INDEX('Attendance Dump'!$E$2:$AI$400,
MATCH($A206,'Attendance Dump'!$B$2:$B$400,0),
MATCH(AW$2,'Attendance Dump'!$E$1:$AI$1,0)
),
INDEX('Active Hour''s Dump'!$D$3:$AH$337,
MATCH($C206,'Active Hour''s Dump'!$A$3:$A$337,0),
MATCH(AW$2,'Active Hour''s Dump'!$D$2:$AH$2,0)
))),"")</f>
        <v>6.6666666666666696</v>
      </c>
      <c r="AX206" s="13">
        <f>_xlfn.IFNA(IF(AX$3="Productivity",
INDEX('Productivity Dump'!$E$4:$AJ$500,
MATCH($A206,'Productivity Dump'!$A$4:$A$500,0),
MATCH(AX$2,'Productivity Dump'!$E$3:$AJ$3,0)
),
IF(AX$3="Attendance",
INDEX('Attendance Dump'!$E$2:$AI$400,
MATCH($A206,'Attendance Dump'!$B$2:$B$400,0),
MATCH(AX$2,'Attendance Dump'!$E$1:$AI$1,0)
),
INDEX('Active Hour''s Dump'!$D$3:$AH$337,
MATCH($C206,'Active Hour''s Dump'!$A$3:$A$337,0),
MATCH(AX$2,'Active Hour''s Dump'!$D$2:$AH$2,0)
))),"")</f>
        <v>1435.6169999999997</v>
      </c>
      <c r="AY206" s="13" t="str">
        <f>_xlfn.IFNA(IF(AY$3="Productivity",
INDEX('Productivity Dump'!$E$4:$AJ$500,
MATCH($A206,'Productivity Dump'!$A$4:$A$500,0),
MATCH(AY$2,'Productivity Dump'!$E$3:$AJ$3,0)
),
IF(AY$3="Attendance",
INDEX('Attendance Dump'!$E$2:$AI$400,
MATCH($A206,'Attendance Dump'!$B$2:$B$400,0),
MATCH(AY$2,'Attendance Dump'!$E$1:$AI$1,0)
),
INDEX('Active Hour''s Dump'!$D$3:$AH$337,
MATCH($C206,'Active Hour''s Dump'!$A$3:$A$337,0),
MATCH(AY$2,'Active Hour''s Dump'!$D$2:$AH$2,0)
))),"")</f>
        <v>P</v>
      </c>
      <c r="AZ206" s="54">
        <f>_xlfn.IFNA(IF(AZ$3="Productivity",
INDEX('Productivity Dump'!$E$4:$AJ$500,
MATCH($A206,'Productivity Dump'!$A$4:$A$500,0),
MATCH(AZ$2,'Productivity Dump'!$E$3:$AJ$3,0)
),
IF(AZ$3="Attendance",
INDEX('Attendance Dump'!$E$2:$AI$400,
MATCH($A206,'Attendance Dump'!$B$2:$B$400,0),
MATCH(AZ$2,'Attendance Dump'!$E$1:$AI$1,0)
),
INDEX('Active Hour''s Dump'!$D$3:$AH$337,
MATCH($C206,'Active Hour''s Dump'!$A$3:$A$337,0),
MATCH(AZ$2,'Active Hour''s Dump'!$D$2:$AH$2,0)
))),"")</f>
        <v>9.1666666666666696</v>
      </c>
      <c r="BA206" s="13">
        <f>_xlfn.IFNA(IF(BA$3="Productivity",
INDEX('Productivity Dump'!$E$4:$AJ$500,
MATCH($A206,'Productivity Dump'!$A$4:$A$500,0),
MATCH(BA$2,'Productivity Dump'!$E$3:$AJ$3,0)
),
IF(BA$3="Attendance",
INDEX('Attendance Dump'!$E$2:$AI$400,
MATCH($A206,'Attendance Dump'!$B$2:$B$400,0),
MATCH(BA$2,'Attendance Dump'!$E$1:$AI$1,0)
),
INDEX('Active Hour''s Dump'!$D$3:$AH$337,
MATCH($C206,'Active Hour''s Dump'!$A$3:$A$337,0),
MATCH(BA$2,'Active Hour''s Dump'!$D$2:$AH$2,0)
))),"")</f>
        <v>1614.7760000000003</v>
      </c>
      <c r="BB206" s="13" t="str">
        <f>_xlfn.IFNA(IF(BB$3="Productivity",
INDEX('Productivity Dump'!$E$4:$AJ$500,
MATCH($A206,'Productivity Dump'!$A$4:$A$500,0),
MATCH(BB$2,'Productivity Dump'!$E$3:$AJ$3,0)
),
IF(BB$3="Attendance",
INDEX('Attendance Dump'!$E$2:$AI$400,
MATCH($A206,'Attendance Dump'!$B$2:$B$400,0),
MATCH(BB$2,'Attendance Dump'!$E$1:$AI$1,0)
),
INDEX('Active Hour''s Dump'!$D$3:$AH$337,
MATCH($C206,'Active Hour''s Dump'!$A$3:$A$337,0),
MATCH(BB$2,'Active Hour''s Dump'!$D$2:$AH$2,0)
))),"")</f>
        <v>P</v>
      </c>
      <c r="BC206" s="54">
        <f>_xlfn.IFNA(IF(BC$3="Productivity",
INDEX('Productivity Dump'!$E$4:$AJ$500,
MATCH($A206,'Productivity Dump'!$A$4:$A$500,0),
MATCH(BC$2,'Productivity Dump'!$E$3:$AJ$3,0)
),
IF(BC$3="Attendance",
INDEX('Attendance Dump'!$E$2:$AI$400,
MATCH($A206,'Attendance Dump'!$B$2:$B$400,0),
MATCH(BC$2,'Attendance Dump'!$E$1:$AI$1,0)
),
INDEX('Active Hour''s Dump'!$D$3:$AH$337,
MATCH($C206,'Active Hour''s Dump'!$A$3:$A$337,0),
MATCH(BC$2,'Active Hour''s Dump'!$D$2:$AH$2,0)
))),"")</f>
        <v>10</v>
      </c>
      <c r="BD206" s="13">
        <f>_xlfn.IFNA(IF(BD$3="Productivity",
INDEX('Productivity Dump'!$E$4:$AJ$500,
MATCH($A206,'Productivity Dump'!$A$4:$A$500,0),
MATCH(BD$2,'Productivity Dump'!$E$3:$AJ$3,0)
),
IF(BD$3="Attendance",
INDEX('Attendance Dump'!$E$2:$AI$400,
MATCH($A206,'Attendance Dump'!$B$2:$B$400,0),
MATCH(BD$2,'Attendance Dump'!$E$1:$AI$1,0)
),
INDEX('Active Hour''s Dump'!$D$3:$AH$337,
MATCH($C206,'Active Hour''s Dump'!$A$3:$A$337,0),
MATCH(BD$2,'Active Hour''s Dump'!$D$2:$AH$2,0)
))),"")</f>
        <v>1078.9970000000001</v>
      </c>
      <c r="BE206" s="13" t="str">
        <f>_xlfn.IFNA(IF(BE$3="Productivity",
INDEX('Productivity Dump'!$E$4:$AJ$500,
MATCH($A206,'Productivity Dump'!$A$4:$A$500,0),
MATCH(BE$2,'Productivity Dump'!$E$3:$AJ$3,0)
),
IF(BE$3="Attendance",
INDEX('Attendance Dump'!$E$2:$AI$400,
MATCH($A206,'Attendance Dump'!$B$2:$B$400,0),
MATCH(BE$2,'Attendance Dump'!$E$1:$AI$1,0)
),
INDEX('Active Hour''s Dump'!$D$3:$AH$337,
MATCH($C206,'Active Hour''s Dump'!$A$3:$A$337,0),
MATCH(BE$2,'Active Hour''s Dump'!$D$2:$AH$2,0)
))),"")</f>
        <v>P</v>
      </c>
      <c r="BF206" s="54">
        <f>_xlfn.IFNA(IF(BF$3="Productivity",
INDEX('Productivity Dump'!$E$4:$AJ$500,
MATCH($A206,'Productivity Dump'!$A$4:$A$500,0),
MATCH(BF$2,'Productivity Dump'!$E$3:$AJ$3,0)
),
IF(BF$3="Attendance",
INDEX('Attendance Dump'!$E$2:$AI$400,
MATCH($A206,'Attendance Dump'!$B$2:$B$400,0),
MATCH(BF$2,'Attendance Dump'!$E$1:$AI$1,0)
),
INDEX('Active Hour''s Dump'!$D$3:$AH$337,
MATCH($C206,'Active Hour''s Dump'!$A$3:$A$337,0),
MATCH(BF$2,'Active Hour''s Dump'!$D$2:$AH$2,0)
))),"")</f>
        <v>5.4166666666666696</v>
      </c>
      <c r="BG206" s="13">
        <f>_xlfn.IFNA(IF(BG$3="Productivity",
INDEX('Productivity Dump'!$E$4:$AJ$500,
MATCH($A206,'Productivity Dump'!$A$4:$A$500,0),
MATCH(BG$2,'Productivity Dump'!$E$3:$AJ$3,0)
),
IF(BG$3="Attendance",
INDEX('Attendance Dump'!$E$2:$AI$400,
MATCH($A206,'Attendance Dump'!$B$2:$B$400,0),
MATCH(BG$2,'Attendance Dump'!$E$1:$AI$1,0)
),
INDEX('Active Hour''s Dump'!$D$3:$AH$337,
MATCH($C206,'Active Hour''s Dump'!$A$3:$A$337,0),
MATCH(BG$2,'Active Hour''s Dump'!$D$2:$AH$2,0)
))),"")</f>
        <v>0</v>
      </c>
      <c r="BH206" s="13" t="str">
        <f>_xlfn.IFNA(IF(BH$3="Productivity",
INDEX('Productivity Dump'!$E$4:$AJ$500,
MATCH($A206,'Productivity Dump'!$A$4:$A$500,0),
MATCH(BH$2,'Productivity Dump'!$E$3:$AJ$3,0)
),
IF(BH$3="Attendance",
INDEX('Attendance Dump'!$E$2:$AI$400,
MATCH($A206,'Attendance Dump'!$B$2:$B$400,0),
MATCH(BH$2,'Attendance Dump'!$E$1:$AI$1,0)
),
INDEX('Active Hour''s Dump'!$D$3:$AH$337,
MATCH($C206,'Active Hour''s Dump'!$A$3:$A$337,0),
MATCH(BH$2,'Active Hour''s Dump'!$D$2:$AH$2,0)
))),"")</f>
        <v>WO</v>
      </c>
      <c r="BI206" s="54">
        <f>_xlfn.IFNA(IF(BI$3="Productivity",
INDEX('Productivity Dump'!$E$4:$AJ$500,
MATCH($A206,'Productivity Dump'!$A$4:$A$500,0),
MATCH(BI$2,'Productivity Dump'!$E$3:$AJ$3,0)
),
IF(BI$3="Attendance",
INDEX('Attendance Dump'!$E$2:$AI$400,
MATCH($A206,'Attendance Dump'!$B$2:$B$400,0),
MATCH(BI$2,'Attendance Dump'!$E$1:$AI$1,0)
),
INDEX('Active Hour''s Dump'!$D$3:$AH$337,
MATCH($C206,'Active Hour''s Dump'!$A$3:$A$337,0),
MATCH(BI$2,'Active Hour''s Dump'!$D$2:$AH$2,0)
))),"")</f>
        <v>0</v>
      </c>
      <c r="BJ206" s="13">
        <f>_xlfn.IFNA(IF(BJ$3="Productivity",
INDEX('Productivity Dump'!$E$4:$AJ$500,
MATCH($A206,'Productivity Dump'!$A$4:$A$500,0),
MATCH(BJ$2,'Productivity Dump'!$E$3:$AJ$3,0)
),
IF(BJ$3="Attendance",
INDEX('Attendance Dump'!$E$2:$AI$400,
MATCH($A206,'Attendance Dump'!$B$2:$B$400,0),
MATCH(BJ$2,'Attendance Dump'!$E$1:$AI$1,0)
),
INDEX('Active Hour''s Dump'!$D$3:$AH$337,
MATCH($C206,'Active Hour''s Dump'!$A$3:$A$337,0),
MATCH(BJ$2,'Active Hour''s Dump'!$D$2:$AH$2,0)
))),"")</f>
        <v>556.53800000000001</v>
      </c>
      <c r="BK206" s="13" t="str">
        <f>_xlfn.IFNA(IF(BK$3="Productivity",
INDEX('Productivity Dump'!$E$4:$AJ$500,
MATCH($A206,'Productivity Dump'!$A$4:$A$500,0),
MATCH(BK$2,'Productivity Dump'!$E$3:$AJ$3,0)
),
IF(BK$3="Attendance",
INDEX('Attendance Dump'!$E$2:$AI$400,
MATCH($A206,'Attendance Dump'!$B$2:$B$400,0),
MATCH(BK$2,'Attendance Dump'!$E$1:$AI$1,0)
),
INDEX('Active Hour''s Dump'!$D$3:$AH$337,
MATCH($C206,'Active Hour''s Dump'!$A$3:$A$337,0),
MATCH(BK$2,'Active Hour''s Dump'!$D$2:$AH$2,0)
))),"")</f>
        <v>P</v>
      </c>
      <c r="BL206" s="54">
        <f>_xlfn.IFNA(IF(BL$3="Productivity",
INDEX('Productivity Dump'!$E$4:$AJ$500,
MATCH($A206,'Productivity Dump'!$A$4:$A$500,0),
MATCH(BL$2,'Productivity Dump'!$E$3:$AJ$3,0)
),
IF(BL$3="Attendance",
INDEX('Attendance Dump'!$E$2:$AI$400,
MATCH($A206,'Attendance Dump'!$B$2:$B$400,0),
MATCH(BL$2,'Attendance Dump'!$E$1:$AI$1,0)
),
INDEX('Active Hour''s Dump'!$D$3:$AH$337,
MATCH($C206,'Active Hour''s Dump'!$A$3:$A$337,0),
MATCH(BL$2,'Active Hour''s Dump'!$D$2:$AH$2,0)
))),"")</f>
        <v>3.1666666666666701</v>
      </c>
      <c r="BM206" s="13">
        <f>_xlfn.IFNA(IF(BM$3="Productivity",
INDEX('Productivity Dump'!$E$4:$AJ$500,
MATCH($A206,'Productivity Dump'!$A$4:$A$500,0),
MATCH(BM$2,'Productivity Dump'!$E$3:$AJ$3,0)
),
IF(BM$3="Attendance",
INDEX('Attendance Dump'!$E$2:$AI$400,
MATCH($A206,'Attendance Dump'!$B$2:$B$400,0),
MATCH(BM$2,'Attendance Dump'!$E$1:$AI$1,0)
),
INDEX('Active Hour''s Dump'!$D$3:$AH$337,
MATCH($C206,'Active Hour''s Dump'!$A$3:$A$337,0),
MATCH(BM$2,'Active Hour''s Dump'!$D$2:$AH$2,0)
))),"")</f>
        <v>1440.3820000000003</v>
      </c>
      <c r="BN206" s="13" t="str">
        <f>_xlfn.IFNA(IF(BN$3="Productivity",
INDEX('Productivity Dump'!$E$4:$AJ$500,
MATCH($A206,'Productivity Dump'!$A$4:$A$500,0),
MATCH(BN$2,'Productivity Dump'!$E$3:$AJ$3,0)
),
IF(BN$3="Attendance",
INDEX('Attendance Dump'!$E$2:$AI$400,
MATCH($A206,'Attendance Dump'!$B$2:$B$400,0),
MATCH(BN$2,'Attendance Dump'!$E$1:$AI$1,0)
),
INDEX('Active Hour''s Dump'!$D$3:$AH$337,
MATCH($C206,'Active Hour''s Dump'!$A$3:$A$337,0),
MATCH(BN$2,'Active Hour''s Dump'!$D$2:$AH$2,0)
))),"")</f>
        <v>P</v>
      </c>
      <c r="BO206" s="54">
        <f>_xlfn.IFNA(IF(BO$3="Productivity",
INDEX('Productivity Dump'!$E$4:$AJ$500,
MATCH($A206,'Productivity Dump'!$A$4:$A$500,0),
MATCH(BO$2,'Productivity Dump'!$E$3:$AJ$3,0)
),
IF(BO$3="Attendance",
INDEX('Attendance Dump'!$E$2:$AI$400,
MATCH($A206,'Attendance Dump'!$B$2:$B$400,0),
MATCH(BO$2,'Attendance Dump'!$E$1:$AI$1,0)
),
INDEX('Active Hour''s Dump'!$D$3:$AH$337,
MATCH($C206,'Active Hour''s Dump'!$A$3:$A$337,0),
MATCH(BO$2,'Active Hour''s Dump'!$D$2:$AH$2,0)
))),"")</f>
        <v>9.5</v>
      </c>
      <c r="BP206" s="13">
        <f>_xlfn.IFNA(IF(BP$3="Productivity",
INDEX('Productivity Dump'!$E$4:$AJ$500,
MATCH($A206,'Productivity Dump'!$A$4:$A$500,0),
MATCH(BP$2,'Productivity Dump'!$E$3:$AJ$3,0)
),
IF(BP$3="Attendance",
INDEX('Attendance Dump'!$E$2:$AI$400,
MATCH($A206,'Attendance Dump'!$B$2:$B$400,0),
MATCH(BP$2,'Attendance Dump'!$E$1:$AI$1,0)
),
INDEX('Active Hour''s Dump'!$D$3:$AH$337,
MATCH($C206,'Active Hour''s Dump'!$A$3:$A$337,0),
MATCH(BP$2,'Active Hour''s Dump'!$D$2:$AH$2,0)
))),"")</f>
        <v>1396.472</v>
      </c>
      <c r="BQ206" s="13" t="str">
        <f>_xlfn.IFNA(IF(BQ$3="Productivity",
INDEX('Productivity Dump'!$E$4:$AJ$500,
MATCH($A206,'Productivity Dump'!$A$4:$A$500,0),
MATCH(BQ$2,'Productivity Dump'!$E$3:$AJ$3,0)
),
IF(BQ$3="Attendance",
INDEX('Attendance Dump'!$E$2:$AI$400,
MATCH($A206,'Attendance Dump'!$B$2:$B$400,0),
MATCH(BQ$2,'Attendance Dump'!$E$1:$AI$1,0)
),
INDEX('Active Hour''s Dump'!$D$3:$AH$337,
MATCH($C206,'Active Hour''s Dump'!$A$3:$A$337,0),
MATCH(BQ$2,'Active Hour''s Dump'!$D$2:$AH$2,0)
))),"")</f>
        <v>P</v>
      </c>
      <c r="BR206" s="54">
        <f>_xlfn.IFNA(IF(BR$3="Productivity",
INDEX('Productivity Dump'!$E$4:$AJ$500,
MATCH($A206,'Productivity Dump'!$A$4:$A$500,0),
MATCH(BR$2,'Productivity Dump'!$E$3:$AJ$3,0)
),
IF(BR$3="Attendance",
INDEX('Attendance Dump'!$E$2:$AI$400,
MATCH($A206,'Attendance Dump'!$B$2:$B$400,0),
MATCH(BR$2,'Attendance Dump'!$E$1:$AI$1,0)
),
INDEX('Active Hour''s Dump'!$D$3:$AH$337,
MATCH($C206,'Active Hour''s Dump'!$A$3:$A$337,0),
MATCH(BR$2,'Active Hour''s Dump'!$D$2:$AH$2,0)
))),"")</f>
        <v>6.9166666666666696</v>
      </c>
      <c r="BS206" s="13">
        <f>_xlfn.IFNA(IF(BS$3="Productivity",
INDEX('Productivity Dump'!$E$4:$AJ$500,
MATCH($A206,'Productivity Dump'!$A$4:$A$500,0),
MATCH(BS$2,'Productivity Dump'!$E$3:$AJ$3,0)
),
IF(BS$3="Attendance",
INDEX('Attendance Dump'!$E$2:$AI$400,
MATCH($A206,'Attendance Dump'!$B$2:$B$400,0),
MATCH(BS$2,'Attendance Dump'!$E$1:$AI$1,0)
),
INDEX('Active Hour''s Dump'!$D$3:$AH$337,
MATCH($C206,'Active Hour''s Dump'!$A$3:$A$337,0),
MATCH(BS$2,'Active Hour''s Dump'!$D$2:$AH$2,0)
))),"")</f>
        <v>1286.433</v>
      </c>
      <c r="BT206" s="13" t="str">
        <f>_xlfn.IFNA(IF(BT$3="Productivity",
INDEX('Productivity Dump'!$E$4:$AJ$500,
MATCH($A206,'Productivity Dump'!$A$4:$A$500,0),
MATCH(BT$2,'Productivity Dump'!$E$3:$AJ$3,0)
),
IF(BT$3="Attendance",
INDEX('Attendance Dump'!$E$2:$AI$400,
MATCH($A206,'Attendance Dump'!$B$2:$B$400,0),
MATCH(BT$2,'Attendance Dump'!$E$1:$AI$1,0)
),
INDEX('Active Hour''s Dump'!$D$3:$AH$337,
MATCH($C206,'Active Hour''s Dump'!$A$3:$A$337,0),
MATCH(BT$2,'Active Hour''s Dump'!$D$2:$AH$2,0)
))),"")</f>
        <v>H(P)</v>
      </c>
      <c r="BU206" s="54">
        <f>_xlfn.IFNA(IF(BU$3="Productivity",
INDEX('Productivity Dump'!$E$4:$AJ$500,
MATCH($A206,'Productivity Dump'!$A$4:$A$500,0),
MATCH(BU$2,'Productivity Dump'!$E$3:$AJ$3,0)
),
IF(BU$3="Attendance",
INDEX('Attendance Dump'!$E$2:$AI$400,
MATCH($A206,'Attendance Dump'!$B$2:$B$400,0),
MATCH(BU$2,'Attendance Dump'!$E$1:$AI$1,0)
),
INDEX('Active Hour''s Dump'!$D$3:$AH$337,
MATCH($C206,'Active Hour''s Dump'!$A$3:$A$337,0),
MATCH(BU$2,'Active Hour''s Dump'!$D$2:$AH$2,0)
))),"")</f>
        <v>7.6666666666666696</v>
      </c>
      <c r="BV206" s="13">
        <f>_xlfn.IFNA(IF(BV$3="Productivity",
INDEX('Productivity Dump'!$E$4:$AJ$500,
MATCH($A206,'Productivity Dump'!$A$4:$A$500,0),
MATCH(BV$2,'Productivity Dump'!$E$3:$AJ$3,0)
),
IF(BV$3="Attendance",
INDEX('Attendance Dump'!$E$2:$AI$400,
MATCH($A206,'Attendance Dump'!$B$2:$B$400,0),
MATCH(BV$2,'Attendance Dump'!$E$1:$AI$1,0)
),
INDEX('Active Hour''s Dump'!$D$3:$AH$337,
MATCH($C206,'Active Hour''s Dump'!$A$3:$A$337,0),
MATCH(BV$2,'Active Hour''s Dump'!$D$2:$AH$2,0)
))),"")</f>
        <v>1109.8429999999998</v>
      </c>
      <c r="BW206" s="13" t="str">
        <f>_xlfn.IFNA(IF(BW$3="Productivity",
INDEX('Productivity Dump'!$E$4:$AJ$500,
MATCH($A206,'Productivity Dump'!$A$4:$A$500,0),
MATCH(BW$2,'Productivity Dump'!$E$3:$AJ$3,0)
),
IF(BW$3="Attendance",
INDEX('Attendance Dump'!$E$2:$AI$400,
MATCH($A206,'Attendance Dump'!$B$2:$B$400,0),
MATCH(BW$2,'Attendance Dump'!$E$1:$AI$1,0)
),
INDEX('Active Hour''s Dump'!$D$3:$AH$337,
MATCH($C206,'Active Hour''s Dump'!$A$3:$A$337,0),
MATCH(BW$2,'Active Hour''s Dump'!$D$2:$AH$2,0)
))),"")</f>
        <v>P</v>
      </c>
      <c r="BX206" s="54">
        <f>_xlfn.IFNA(IF(BX$3="Productivity",
INDEX('Productivity Dump'!$E$4:$AJ$500,
MATCH($A206,'Productivity Dump'!$A$4:$A$500,0),
MATCH(BX$2,'Productivity Dump'!$E$3:$AJ$3,0)
),
IF(BX$3="Attendance",
INDEX('Attendance Dump'!$E$2:$AI$400,
MATCH($A206,'Attendance Dump'!$B$2:$B$400,0),
MATCH(BX$2,'Attendance Dump'!$E$1:$AI$1,0)
),
INDEX('Active Hour''s Dump'!$D$3:$AH$337,
MATCH($C206,'Active Hour''s Dump'!$A$3:$A$337,0),
MATCH(BX$2,'Active Hour''s Dump'!$D$2:$AH$2,0)
))),"")</f>
        <v>5.9166666666666696</v>
      </c>
      <c r="BY206" s="13">
        <f>_xlfn.IFNA(IF(BY$3="Productivity",
INDEX('Productivity Dump'!$E$4:$AJ$500,
MATCH($A206,'Productivity Dump'!$A$4:$A$500,0),
MATCH(BY$2,'Productivity Dump'!$E$3:$AJ$3,0)
),
IF(BY$3="Attendance",
INDEX('Attendance Dump'!$E$2:$AI$400,
MATCH($A206,'Attendance Dump'!$B$2:$B$400,0),
MATCH(BY$2,'Attendance Dump'!$E$1:$AI$1,0)
),
INDEX('Active Hour''s Dump'!$D$3:$AH$337,
MATCH($C206,'Active Hour''s Dump'!$A$3:$A$337,0),
MATCH(BY$2,'Active Hour''s Dump'!$D$2:$AH$2,0)
))),"")</f>
        <v>678.96899999999994</v>
      </c>
      <c r="BZ206" s="13" t="str">
        <f>_xlfn.IFNA(IF(BZ$3="Productivity",
INDEX('Productivity Dump'!$E$4:$AJ$500,
MATCH($A206,'Productivity Dump'!$A$4:$A$500,0),
MATCH(BZ$2,'Productivity Dump'!$E$3:$AJ$3,0)
),
IF(BZ$3="Attendance",
INDEX('Attendance Dump'!$E$2:$AI$400,
MATCH($A206,'Attendance Dump'!$B$2:$B$400,0),
MATCH(BZ$2,'Attendance Dump'!$E$1:$AI$1,0)
),
INDEX('Active Hour''s Dump'!$D$3:$AH$337,
MATCH($C206,'Active Hour''s Dump'!$A$3:$A$337,0),
MATCH(BZ$2,'Active Hour''s Dump'!$D$2:$AH$2,0)
))),"")</f>
        <v>P</v>
      </c>
      <c r="CA206" s="54">
        <f>_xlfn.IFNA(IF(CA$3="Productivity",
INDEX('Productivity Dump'!$E$4:$AJ$500,
MATCH($A206,'Productivity Dump'!$A$4:$A$500,0),
MATCH(CA$2,'Productivity Dump'!$E$3:$AJ$3,0)
),
IF(CA$3="Attendance",
INDEX('Attendance Dump'!$E$2:$AI$400,
MATCH($A206,'Attendance Dump'!$B$2:$B$400,0),
MATCH(CA$2,'Attendance Dump'!$E$1:$AI$1,0)
),
INDEX('Active Hour''s Dump'!$D$3:$AH$337,
MATCH($C206,'Active Hour''s Dump'!$A$3:$A$337,0),
MATCH(CA$2,'Active Hour''s Dump'!$D$2:$AH$2,0)
))),"")</f>
        <v>4.1666666666666696</v>
      </c>
      <c r="CB206" s="13">
        <f>_xlfn.IFNA(IF(CB$3="Productivity",
INDEX('Productivity Dump'!$E$4:$AJ$500,
MATCH($A206,'Productivity Dump'!$A$4:$A$500,0),
MATCH(CB$2,'Productivity Dump'!$E$3:$AJ$3,0)
),
IF(CB$3="Attendance",
INDEX('Attendance Dump'!$E$2:$AI$400,
MATCH($A206,'Attendance Dump'!$B$2:$B$400,0),
MATCH(CB$2,'Attendance Dump'!$E$1:$AI$1,0)
),
INDEX('Active Hour''s Dump'!$D$3:$AH$337,
MATCH($C206,'Active Hour''s Dump'!$A$3:$A$337,0),
MATCH(CB$2,'Active Hour''s Dump'!$D$2:$AH$2,0)
))),"")</f>
        <v>0</v>
      </c>
      <c r="CC206" s="13" t="str">
        <f>_xlfn.IFNA(IF(CC$3="Productivity",
INDEX('Productivity Dump'!$E$4:$AJ$500,
MATCH($A206,'Productivity Dump'!$A$4:$A$500,0),
MATCH(CC$2,'Productivity Dump'!$E$3:$AJ$3,0)
),
IF(CC$3="Attendance",
INDEX('Attendance Dump'!$E$2:$AI$400,
MATCH($A206,'Attendance Dump'!$B$2:$B$400,0),
MATCH(CC$2,'Attendance Dump'!$E$1:$AI$1,0)
),
INDEX('Active Hour''s Dump'!$D$3:$AH$337,
MATCH($C206,'Active Hour''s Dump'!$A$3:$A$337,0),
MATCH(CC$2,'Active Hour''s Dump'!$D$2:$AH$2,0)
))),"")</f>
        <v>WO</v>
      </c>
      <c r="CD206" s="54">
        <f>_xlfn.IFNA(IF(CD$3="Productivity",
INDEX('Productivity Dump'!$E$4:$AJ$500,
MATCH($A206,'Productivity Dump'!$A$4:$A$500,0),
MATCH(CD$2,'Productivity Dump'!$E$3:$AJ$3,0)
),
IF(CD$3="Attendance",
INDEX('Attendance Dump'!$E$2:$AI$400,
MATCH($A206,'Attendance Dump'!$B$2:$B$400,0),
MATCH(CD$2,'Attendance Dump'!$E$1:$AI$1,0)
),
INDEX('Active Hour''s Dump'!$D$3:$AH$337,
MATCH($C206,'Active Hour''s Dump'!$A$3:$A$337,0),
MATCH(CD$2,'Active Hour''s Dump'!$D$2:$AH$2,0)
))),"")</f>
        <v>0</v>
      </c>
      <c r="CE206" s="13">
        <f>_xlfn.IFNA(IF(CE$3="Productivity",
INDEX('Productivity Dump'!$E$4:$AJ$500,
MATCH($A206,'Productivity Dump'!$A$4:$A$500,0),
MATCH(CE$2,'Productivity Dump'!$E$3:$AJ$3,0)
),
IF(CE$3="Attendance",
INDEX('Attendance Dump'!$E$2:$AI$400,
MATCH($A206,'Attendance Dump'!$B$2:$B$400,0),
MATCH(CE$2,'Attendance Dump'!$E$1:$AI$1,0)
),
INDEX('Active Hour''s Dump'!$D$3:$AH$337,
MATCH($C206,'Active Hour''s Dump'!$A$3:$A$337,0),
MATCH(CE$2,'Active Hour''s Dump'!$D$2:$AH$2,0)
))),"")</f>
        <v>666.52599999999995</v>
      </c>
      <c r="CF206" s="13" t="str">
        <f>_xlfn.IFNA(IF(CF$3="Productivity",
INDEX('Productivity Dump'!$E$4:$AJ$500,
MATCH($A206,'Productivity Dump'!$A$4:$A$500,0),
MATCH(CF$2,'Productivity Dump'!$E$3:$AJ$3,0)
),
IF(CF$3="Attendance",
INDEX('Attendance Dump'!$E$2:$AI$400,
MATCH($A206,'Attendance Dump'!$B$2:$B$400,0),
MATCH(CF$2,'Attendance Dump'!$E$1:$AI$1,0)
),
INDEX('Active Hour''s Dump'!$D$3:$AH$337,
MATCH($C206,'Active Hour''s Dump'!$A$3:$A$337,0),
MATCH(CF$2,'Active Hour''s Dump'!$D$2:$AH$2,0)
))),"")</f>
        <v>P</v>
      </c>
      <c r="CG206" s="54">
        <f>_xlfn.IFNA(IF(CG$3="Productivity",
INDEX('Productivity Dump'!$E$4:$AJ$500,
MATCH($A206,'Productivity Dump'!$A$4:$A$500,0),
MATCH(CG$2,'Productivity Dump'!$E$3:$AJ$3,0)
),
IF(CG$3="Attendance",
INDEX('Attendance Dump'!$E$2:$AI$400,
MATCH($A206,'Attendance Dump'!$B$2:$B$400,0),
MATCH(CG$2,'Attendance Dump'!$E$1:$AI$1,0)
),
INDEX('Active Hour''s Dump'!$D$3:$AH$337,
MATCH($C206,'Active Hour''s Dump'!$A$3:$A$337,0),
MATCH(CG$2,'Active Hour''s Dump'!$D$2:$AH$2,0)
))),"")</f>
        <v>3.4166666666666701</v>
      </c>
      <c r="CH206" s="13">
        <f>_xlfn.IFNA(IF(CH$3="Productivity",
INDEX('Productivity Dump'!$E$4:$AJ$500,
MATCH($A206,'Productivity Dump'!$A$4:$A$500,0),
MATCH(CH$2,'Productivity Dump'!$E$3:$AJ$3,0)
),
IF(CH$3="Attendance",
INDEX('Attendance Dump'!$E$2:$AI$400,
MATCH($A206,'Attendance Dump'!$B$2:$B$400,0),
MATCH(CH$2,'Attendance Dump'!$E$1:$AI$1,0)
),
INDEX('Active Hour''s Dump'!$D$3:$AH$337,
MATCH($C206,'Active Hour''s Dump'!$A$3:$A$337,0),
MATCH(CH$2,'Active Hour''s Dump'!$D$2:$AH$2,0)
))),"")</f>
        <v>1446.0210000000002</v>
      </c>
      <c r="CI206" s="13" t="str">
        <f>_xlfn.IFNA(IF(CI$3="Productivity",
INDEX('Productivity Dump'!$E$4:$AJ$500,
MATCH($A206,'Productivity Dump'!$A$4:$A$500,0),
MATCH(CI$2,'Productivity Dump'!$E$3:$AJ$3,0)
),
IF(CI$3="Attendance",
INDEX('Attendance Dump'!$E$2:$AI$400,
MATCH($A206,'Attendance Dump'!$B$2:$B$400,0),
MATCH(CI$2,'Attendance Dump'!$E$1:$AI$1,0)
),
INDEX('Active Hour''s Dump'!$D$3:$AH$337,
MATCH($C206,'Active Hour''s Dump'!$A$3:$A$337,0),
MATCH(CI$2,'Active Hour''s Dump'!$D$2:$AH$2,0)
))),"")</f>
        <v>P</v>
      </c>
      <c r="CJ206" s="54">
        <f>_xlfn.IFNA(IF(CJ$3="Productivity",
INDEX('Productivity Dump'!$E$4:$AJ$500,
MATCH($A206,'Productivity Dump'!$A$4:$A$500,0),
MATCH(CJ$2,'Productivity Dump'!$E$3:$AJ$3,0)
),
IF(CJ$3="Attendance",
INDEX('Attendance Dump'!$E$2:$AI$400,
MATCH($A206,'Attendance Dump'!$B$2:$B$400,0),
MATCH(CJ$2,'Attendance Dump'!$E$1:$AI$1,0)
),
INDEX('Active Hour''s Dump'!$D$3:$AH$337,
MATCH($C206,'Active Hour''s Dump'!$A$3:$A$337,0),
MATCH(CJ$2,'Active Hour''s Dump'!$D$2:$AH$2,0)
))),"")</f>
        <v>7.25</v>
      </c>
      <c r="CK206" s="13">
        <f>_xlfn.IFNA(IF(CK$3="Productivity",
INDEX('Productivity Dump'!$E$4:$AJ$500,
MATCH($A206,'Productivity Dump'!$A$4:$A$500,0),
MATCH(CK$2,'Productivity Dump'!$E$3:$AJ$3,0)
),
IF(CK$3="Attendance",
INDEX('Attendance Dump'!$E$2:$AI$400,
MATCH($A206,'Attendance Dump'!$B$2:$B$400,0),
MATCH(CK$2,'Attendance Dump'!$E$1:$AI$1,0)
),
INDEX('Active Hour''s Dump'!$D$3:$AH$337,
MATCH($C206,'Active Hour''s Dump'!$A$3:$A$337,0),
MATCH(CK$2,'Active Hour''s Dump'!$D$2:$AH$2,0)
))),"")</f>
        <v>1149.71</v>
      </c>
      <c r="CL206" s="13" t="str">
        <f>_xlfn.IFNA(IF(CL$3="Productivity",
INDEX('Productivity Dump'!$E$4:$AJ$500,
MATCH($A206,'Productivity Dump'!$A$4:$A$500,0),
MATCH(CL$2,'Productivity Dump'!$E$3:$AJ$3,0)
),
IF(CL$3="Attendance",
INDEX('Attendance Dump'!$E$2:$AI$400,
MATCH($A206,'Attendance Dump'!$B$2:$B$400,0),
MATCH(CL$2,'Attendance Dump'!$E$1:$AI$1,0)
),
INDEX('Active Hour''s Dump'!$D$3:$AH$337,
MATCH($C206,'Active Hour''s Dump'!$A$3:$A$337,0),
MATCH(CL$2,'Active Hour''s Dump'!$D$2:$AH$2,0)
))),"")</f>
        <v>P</v>
      </c>
      <c r="CM206" s="54">
        <f>_xlfn.IFNA(IF(CM$3="Productivity",
INDEX('Productivity Dump'!$E$4:$AJ$500,
MATCH($A206,'Productivity Dump'!$A$4:$A$500,0),
MATCH(CM$2,'Productivity Dump'!$E$3:$AJ$3,0)
),
IF(CM$3="Attendance",
INDEX('Attendance Dump'!$E$2:$AI$400,
MATCH($A206,'Attendance Dump'!$B$2:$B$400,0),
MATCH(CM$2,'Attendance Dump'!$E$1:$AI$1,0)
),
INDEX('Active Hour''s Dump'!$D$3:$AH$337,
MATCH($C206,'Active Hour''s Dump'!$A$3:$A$337,0),
MATCH(CM$2,'Active Hour''s Dump'!$D$2:$AH$2,0)
))),"")</f>
        <v>5.5833333333333304</v>
      </c>
      <c r="CN206" s="13">
        <f>_xlfn.IFNA(IF(CN$3="Productivity",
INDEX('Productivity Dump'!$E$4:$AJ$500,
MATCH($A206,'Productivity Dump'!$A$4:$A$500,0),
MATCH(CN$2,'Productivity Dump'!$E$3:$AJ$3,0)
),
IF(CN$3="Attendance",
INDEX('Attendance Dump'!$E$2:$AI$400,
MATCH($A206,'Attendance Dump'!$B$2:$B$400,0),
MATCH(CN$2,'Attendance Dump'!$E$1:$AI$1,0)
),
INDEX('Active Hour''s Dump'!$D$3:$AH$337,
MATCH($C206,'Active Hour''s Dump'!$A$3:$A$337,0),
MATCH(CN$2,'Active Hour''s Dump'!$D$2:$AH$2,0)
))),"")</f>
        <v>0</v>
      </c>
      <c r="CO206" s="13">
        <f>_xlfn.IFNA(IF(CO$3="Productivity",
INDEX('Productivity Dump'!$E$4:$AJ$500,
MATCH($A206,'Productivity Dump'!$A$4:$A$500,0),
MATCH(CO$2,'Productivity Dump'!$E$3:$AJ$3,0)
),
IF(CO$3="Attendance",
INDEX('Attendance Dump'!$E$2:$AI$400,
MATCH($A206,'Attendance Dump'!$B$2:$B$400,0),
MATCH(CO$2,'Attendance Dump'!$E$1:$AI$1,0)
),
INDEX('Active Hour''s Dump'!$D$3:$AH$337,
MATCH($C206,'Active Hour''s Dump'!$A$3:$A$337,0),
MATCH(CO$2,'Active Hour''s Dump'!$D$2:$AH$2,0)
))),"")</f>
        <v>0</v>
      </c>
      <c r="CP206" s="54">
        <f>_xlfn.IFNA(IF(CP$3="Productivity",
INDEX('Productivity Dump'!$E$4:$AJ$500,
MATCH($A206,'Productivity Dump'!$A$4:$A$500,0),
MATCH(CP$2,'Productivity Dump'!$E$3:$AJ$3,0)
),
IF(CP$3="Attendance",
INDEX('Attendance Dump'!$E$2:$AI$400,
MATCH($A206,'Attendance Dump'!$B$2:$B$400,0),
MATCH(CP$2,'Attendance Dump'!$E$1:$AI$1,0)
),
INDEX('Active Hour''s Dump'!$D$3:$AH$337,
MATCH($C206,'Active Hour''s Dump'!$A$3:$A$337,0),
MATCH(CP$2,'Active Hour''s Dump'!$D$2:$AH$2,0)
))),"")</f>
        <v>0</v>
      </c>
      <c r="CQ206" s="13">
        <f>_xlfn.IFNA(IF(CQ$3="Productivity",
INDEX('Productivity Dump'!$E$4:$AJ$500,
MATCH($A206,'Productivity Dump'!$A$4:$A$500,0),
MATCH(CQ$2,'Productivity Dump'!$E$3:$AJ$3,0)
),
IF(CQ$3="Attendance",
INDEX('Attendance Dump'!$E$2:$AI$400,
MATCH($A206,'Attendance Dump'!$B$2:$B$400,0),
MATCH(CQ$2,'Attendance Dump'!$E$1:$AI$1,0)
),
INDEX('Active Hour''s Dump'!$D$3:$AH$337,
MATCH($C206,'Active Hour''s Dump'!$A$3:$A$337,0),
MATCH(CQ$2,'Active Hour''s Dump'!$D$2:$AH$2,0)
))),"")</f>
        <v>0</v>
      </c>
      <c r="CR206" s="13">
        <f>_xlfn.IFNA(IF(CR$3="Productivity",
INDEX('Productivity Dump'!$E$4:$AJ$500,
MATCH($A206,'Productivity Dump'!$A$4:$A$500,0),
MATCH(CR$2,'Productivity Dump'!$E$3:$AJ$3,0)
),
IF(CR$3="Attendance",
INDEX('Attendance Dump'!$E$2:$AI$400,
MATCH($A206,'Attendance Dump'!$B$2:$B$400,0),
MATCH(CR$2,'Attendance Dump'!$E$1:$AI$1,0)
),
INDEX('Active Hour''s Dump'!$D$3:$AH$337,
MATCH($C206,'Active Hour''s Dump'!$A$3:$A$337,0),
MATCH(CR$2,'Active Hour''s Dump'!$D$2:$AH$2,0)
))),"")</f>
        <v>0</v>
      </c>
      <c r="CS206" s="54">
        <f>_xlfn.IFNA(IF(CS$3="Productivity",
INDEX('Productivity Dump'!$E$4:$AJ$500,
MATCH($A206,'Productivity Dump'!$A$4:$A$500,0),
MATCH(CS$2,'Productivity Dump'!$E$3:$AJ$3,0)
),
IF(CS$3="Attendance",
INDEX('Attendance Dump'!$E$2:$AI$400,
MATCH($A206,'Attendance Dump'!$B$2:$B$400,0),
MATCH(CS$2,'Attendance Dump'!$E$1:$AI$1,0)
),
INDEX('Active Hour''s Dump'!$D$3:$AH$337,
MATCH($C206,'Active Hour''s Dump'!$A$3:$A$337,0),
MATCH(CS$2,'Active Hour''s Dump'!$D$2:$AH$2,0)
))),"")</f>
        <v>0</v>
      </c>
      <c r="CT206" s="13">
        <f>_xlfn.IFNA(IF(CT$3="Productivity",
INDEX('Productivity Dump'!$E$4:$AJ$500,
MATCH($A206,'Productivity Dump'!$A$4:$A$500,0),
MATCH(CT$2,'Productivity Dump'!$E$3:$AJ$3,0)
),
IF(CT$3="Attendance",
INDEX('Attendance Dump'!$E$2:$AI$400,
MATCH($A206,'Attendance Dump'!$B$2:$B$400,0),
MATCH(CT$2,'Attendance Dump'!$E$1:$AI$1,0)
),
INDEX('Active Hour''s Dump'!$D$3:$AH$337,
MATCH($C206,'Active Hour''s Dump'!$A$3:$A$337,0),
MATCH(CT$2,'Active Hour''s Dump'!$D$2:$AH$2,0)
))),"")</f>
        <v>0</v>
      </c>
      <c r="CU206" s="13">
        <f>_xlfn.IFNA(IF(CU$3="Productivity",
INDEX('Productivity Dump'!$E$4:$AJ$500,
MATCH($A206,'Productivity Dump'!$A$4:$A$500,0),
MATCH(CU$2,'Productivity Dump'!$E$3:$AJ$3,0)
),
IF(CU$3="Attendance",
INDEX('Attendance Dump'!$E$2:$AI$400,
MATCH($A206,'Attendance Dump'!$B$2:$B$400,0),
MATCH(CU$2,'Attendance Dump'!$E$1:$AI$1,0)
),
INDEX('Active Hour''s Dump'!$D$3:$AH$337,
MATCH($C206,'Active Hour''s Dump'!$A$3:$A$337,0),
MATCH(CU$2,'Active Hour''s Dump'!$D$2:$AH$2,0)
))),"")</f>
        <v>0</v>
      </c>
      <c r="CV206" s="54">
        <f>_xlfn.IFNA(IF(CV$3="Productivity",
INDEX('Productivity Dump'!$E$4:$AJ$500,
MATCH($A206,'Productivity Dump'!$A$4:$A$500,0),
MATCH(CV$2,'Productivity Dump'!$E$3:$AJ$3,0)
),
IF(CV$3="Attendance",
INDEX('Attendance Dump'!$E$2:$AI$400,
MATCH($A206,'Attendance Dump'!$B$2:$B$400,0),
MATCH(CV$2,'Attendance Dump'!$E$1:$AI$1,0)
),
INDEX('Active Hour''s Dump'!$D$3:$AH$337,
MATCH($C206,'Active Hour''s Dump'!$A$3:$A$337,0),
MATCH(CV$2,'Active Hour''s Dump'!$D$2:$AH$2,0)
))),"")</f>
        <v>0</v>
      </c>
      <c r="CW206" s="13"/>
      <c r="CX206" s="13"/>
      <c r="CY206" s="54"/>
      <c r="DA206" s="57">
        <f t="shared" si="81"/>
        <v>170.9166666666666</v>
      </c>
      <c r="DB206" s="35">
        <f t="shared" si="82"/>
        <v>30785.470000000008</v>
      </c>
      <c r="DC206" s="35">
        <f t="shared" si="77"/>
        <v>0</v>
      </c>
      <c r="DD206" s="35">
        <f t="shared" ca="1" si="80"/>
        <v>0</v>
      </c>
      <c r="DF206" s="32" cm="1">
        <f t="array" ref="DF206">SUMPRODUCT(
    (MOD(COLUMN(H206:CV206) - COLUMN(H206), 3) = 0) *
    (H206:CV206 = 0) *
    (I206:CW206 = "P") *
    (COUNTIF(UKHoliday, H$2:CV$2) = 0)
)</f>
        <v>0</v>
      </c>
      <c r="DG206" s="33" cm="1">
        <f t="array" ref="DG206">SUMPRODUCT(
  (MOD(COLUMN(H206:CV206) - COLUMN(H206), 3) = 0) *
  (H206:CV206 &gt; 0) *
  (H206:CV206 &lt; 0.5 * IF(((WEEKDAY(H$2:CV$2, 2) = 1) + (WEEKDAY(H$2:CV$2, 2) = 6)), G206, F206)) *
  (I206:CW206 = "P") *
  (COUNTIF(UKHoliday, H$2:CV$2) = 0)
)</f>
        <v>0</v>
      </c>
      <c r="DH206" s="33" cm="1">
        <f t="array" ref="DH206">SUMPRODUCT(
  (MOD(COLUMN(H206:CV206) - COLUMN(H206), 3) = 0) *
  (H206:CV206 &gt; 0.5 * IF(((WEEKDAY(H$2:CV$2, 2) = 1) + (WEEKDAY(H$2:CV$2, 2) = 6)), $G206, $F206)) *
  (H206:CV206 &lt; 0.8 * IF(((WEEKDAY(H$2:CV$2, 2) = 1) + (WEEKDAY(H$2:CV$2, 2) = 6)), $G206, $F206)) *
  (I206:CW206 = "P") *
  (COUNTIF(UKHoliday, H$2:CV$2) = 0)
)</f>
        <v>2</v>
      </c>
      <c r="DI206" s="33" cm="1">
        <f t="array" ref="DI206">SUMPRODUCT(
  (MOD(COLUMN(H206:CV206) - COLUMN(H206), 3) = 0) *
  (H206:CV206 &gt; 0.8 * IF(((WEEKDAY(H$2:CV$2, 2) = 1) + (WEEKDAY(H$2:CV$2, 2) = 6)), $G206, $F206)) *
  (H206:CV206 &lt; 1 * IF(((WEEKDAY(H$2:CV$2, 2) = 1) + (WEEKDAY(H$2:CV$2, 2) = 6)), $G206, $F206)) *
  (I206:CW206 = "P") *
  (COUNTIF(UKHoliday, H$2:CV$2) = 0)
)</f>
        <v>4</v>
      </c>
    </row>
    <row r="207" spans="1:113" x14ac:dyDescent="0.3">
      <c r="A207" s="38" t="s">
        <v>90</v>
      </c>
      <c r="B207" s="38" t="s">
        <v>627</v>
      </c>
      <c r="C207" s="9" t="s">
        <v>628</v>
      </c>
      <c r="D207" s="62" t="s">
        <v>945</v>
      </c>
      <c r="E207" s="35">
        <v>18600</v>
      </c>
      <c r="F207" s="35">
        <f t="shared" si="78"/>
        <v>930</v>
      </c>
      <c r="G207" s="35">
        <f t="shared" si="79"/>
        <v>465</v>
      </c>
      <c r="H207" s="13">
        <f>_xlfn.IFNA(IF(H$3="Productivity",
INDEX('Productivity Dump'!$E$4:$AJ$500,
MATCH($A207,'Productivity Dump'!$A$4:$A$500,0),
MATCH(H$2,'Productivity Dump'!$E$3:$AJ$3,0)
),
IF(H$3="Attendance",
INDEX('Attendance Dump'!$E$2:$AI$400,
MATCH($A207,'Attendance Dump'!$B$2:$B$400,0),
MATCH(H$2,'Attendance Dump'!$E$1:$AI$1,0)
),
INDEX('Active Hour''s Dump'!$D$3:$AH$337,
MATCH($C207,'Active Hour''s Dump'!$A$3:$A$337,0),
MATCH(H$2,'Active Hour''s Dump'!$D$2:$AH$2,0)
))),"")</f>
        <v>865.33800000000019</v>
      </c>
      <c r="I207" s="13" t="str">
        <f>_xlfn.IFNA(IF(I$3="Productivity",
INDEX('Productivity Dump'!$E$4:$AJ$500,
MATCH($A207,'Productivity Dump'!$A$4:$A$500,0),
MATCH(I$2,'Productivity Dump'!$E$3:$AJ$3,0)
),
IF(I$3="Attendance",
INDEX('Attendance Dump'!$E$2:$AI$400,
MATCH($A207,'Attendance Dump'!$B$2:$B$400,0),
MATCH(I$2,'Attendance Dump'!$E$1:$AI$1,0)
),
INDEX('Active Hour''s Dump'!$D$3:$AH$337,
MATCH($C207,'Active Hour''s Dump'!$A$3:$A$337,0),
MATCH(I$2,'Active Hour''s Dump'!$D$2:$AH$2,0)
))),"")</f>
        <v>P</v>
      </c>
      <c r="J207" s="54">
        <f>_xlfn.IFNA(IF(J$3="Productivity",
INDEX('Productivity Dump'!$E$4:$AJ$500,
MATCH($A207,'Productivity Dump'!$A$4:$A$500,0),
MATCH(J$2,'Productivity Dump'!$E$3:$AJ$3,0)
),
IF(J$3="Attendance",
INDEX('Attendance Dump'!$E$2:$AI$400,
MATCH($A207,'Attendance Dump'!$B$2:$B$400,0),
MATCH(J$2,'Attendance Dump'!$E$1:$AI$1,0)
),
INDEX('Active Hour''s Dump'!$D$3:$AH$337,
MATCH($C207,'Active Hour''s Dump'!$A$3:$A$337,0),
MATCH(J$2,'Active Hour''s Dump'!$D$2:$AH$2,0)
))),"")</f>
        <v>11.25</v>
      </c>
      <c r="K207" s="13">
        <f>_xlfn.IFNA(IF(K$3="Productivity",
INDEX('Productivity Dump'!$E$4:$AJ$500,
MATCH($A207,'Productivity Dump'!$A$4:$A$500,0),
MATCH(K$2,'Productivity Dump'!$E$3:$AJ$3,0)
),
IF(K$3="Attendance",
INDEX('Attendance Dump'!$E$2:$AI$400,
MATCH($A207,'Attendance Dump'!$B$2:$B$400,0),
MATCH(K$2,'Attendance Dump'!$E$1:$AI$1,0)
),
INDEX('Active Hour''s Dump'!$D$3:$AH$337,
MATCH($C207,'Active Hour''s Dump'!$A$3:$A$337,0),
MATCH(K$2,'Active Hour''s Dump'!$D$2:$AH$2,0)
))),"")</f>
        <v>980.98300000000006</v>
      </c>
      <c r="L207" s="13" t="str">
        <f>_xlfn.IFNA(IF(L$3="Productivity",
INDEX('Productivity Dump'!$E$4:$AJ$500,
MATCH($A207,'Productivity Dump'!$A$4:$A$500,0),
MATCH(L$2,'Productivity Dump'!$E$3:$AJ$3,0)
),
IF(L$3="Attendance",
INDEX('Attendance Dump'!$E$2:$AI$400,
MATCH($A207,'Attendance Dump'!$B$2:$B$400,0),
MATCH(L$2,'Attendance Dump'!$E$1:$AI$1,0)
),
INDEX('Active Hour''s Dump'!$D$3:$AH$337,
MATCH($C207,'Active Hour''s Dump'!$A$3:$A$337,0),
MATCH(L$2,'Active Hour''s Dump'!$D$2:$AH$2,0)
))),"")</f>
        <v>P</v>
      </c>
      <c r="M207" s="54">
        <f>_xlfn.IFNA(IF(M$3="Productivity",
INDEX('Productivity Dump'!$E$4:$AJ$500,
MATCH($A207,'Productivity Dump'!$A$4:$A$500,0),
MATCH(M$2,'Productivity Dump'!$E$3:$AJ$3,0)
),
IF(M$3="Attendance",
INDEX('Attendance Dump'!$E$2:$AI$400,
MATCH($A207,'Attendance Dump'!$B$2:$B$400,0),
MATCH(M$2,'Attendance Dump'!$E$1:$AI$1,0)
),
INDEX('Active Hour''s Dump'!$D$3:$AH$337,
MATCH($C207,'Active Hour''s Dump'!$A$3:$A$337,0),
MATCH(M$2,'Active Hour''s Dump'!$D$2:$AH$2,0)
))),"")</f>
        <v>11.5833333333333</v>
      </c>
      <c r="N207" s="13">
        <f>_xlfn.IFNA(IF(N$3="Productivity",
INDEX('Productivity Dump'!$E$4:$AJ$500,
MATCH($A207,'Productivity Dump'!$A$4:$A$500,0),
MATCH(N$2,'Productivity Dump'!$E$3:$AJ$3,0)
),
IF(N$3="Attendance",
INDEX('Attendance Dump'!$E$2:$AI$400,
MATCH($A207,'Attendance Dump'!$B$2:$B$400,0),
MATCH(N$2,'Attendance Dump'!$E$1:$AI$1,0)
),
INDEX('Active Hour''s Dump'!$D$3:$AH$337,
MATCH($C207,'Active Hour''s Dump'!$A$3:$A$337,0),
MATCH(N$2,'Active Hour''s Dump'!$D$2:$AH$2,0)
))),"")</f>
        <v>710.79800000000012</v>
      </c>
      <c r="O207" s="13" t="str">
        <f>_xlfn.IFNA(IF(O$3="Productivity",
INDEX('Productivity Dump'!$E$4:$AJ$500,
MATCH($A207,'Productivity Dump'!$A$4:$A$500,0),
MATCH(O$2,'Productivity Dump'!$E$3:$AJ$3,0)
),
IF(O$3="Attendance",
INDEX('Attendance Dump'!$E$2:$AI$400,
MATCH($A207,'Attendance Dump'!$B$2:$B$400,0),
MATCH(O$2,'Attendance Dump'!$E$1:$AI$1,0)
),
INDEX('Active Hour''s Dump'!$D$3:$AH$337,
MATCH($C207,'Active Hour''s Dump'!$A$3:$A$337,0),
MATCH(O$2,'Active Hour''s Dump'!$D$2:$AH$2,0)
))),"")</f>
        <v>P</v>
      </c>
      <c r="P207" s="54">
        <f>_xlfn.IFNA(IF(P$3="Productivity",
INDEX('Productivity Dump'!$E$4:$AJ$500,
MATCH($A207,'Productivity Dump'!$A$4:$A$500,0),
MATCH(P$2,'Productivity Dump'!$E$3:$AJ$3,0)
),
IF(P$3="Attendance",
INDEX('Attendance Dump'!$E$2:$AI$400,
MATCH($A207,'Attendance Dump'!$B$2:$B$400,0),
MATCH(P$2,'Attendance Dump'!$E$1:$AI$1,0)
),
INDEX('Active Hour''s Dump'!$D$3:$AH$337,
MATCH($C207,'Active Hour''s Dump'!$A$3:$A$337,0),
MATCH(P$2,'Active Hour''s Dump'!$D$2:$AH$2,0)
))),"")</f>
        <v>9.0833333333333304</v>
      </c>
      <c r="Q207" s="13">
        <f>_xlfn.IFNA(IF(Q$3="Productivity",
INDEX('Productivity Dump'!$E$4:$AJ$500,
MATCH($A207,'Productivity Dump'!$A$4:$A$500,0),
MATCH(Q$2,'Productivity Dump'!$E$3:$AJ$3,0)
),
IF(Q$3="Attendance",
INDEX('Attendance Dump'!$E$2:$AI$400,
MATCH($A207,'Attendance Dump'!$B$2:$B$400,0),
MATCH(Q$2,'Attendance Dump'!$E$1:$AI$1,0)
),
INDEX('Active Hour''s Dump'!$D$3:$AH$337,
MATCH($C207,'Active Hour''s Dump'!$A$3:$A$337,0),
MATCH(Q$2,'Active Hour''s Dump'!$D$2:$AH$2,0)
))),"")</f>
        <v>83.399000000000001</v>
      </c>
      <c r="R207" s="13" t="str">
        <f>_xlfn.IFNA(IF(R$3="Productivity",
INDEX('Productivity Dump'!$E$4:$AJ$500,
MATCH($A207,'Productivity Dump'!$A$4:$A$500,0),
MATCH(R$2,'Productivity Dump'!$E$3:$AJ$3,0)
),
IF(R$3="Attendance",
INDEX('Attendance Dump'!$E$2:$AI$400,
MATCH($A207,'Attendance Dump'!$B$2:$B$400,0),
MATCH(R$2,'Attendance Dump'!$E$1:$AI$1,0)
),
INDEX('Active Hour''s Dump'!$D$3:$AH$337,
MATCH($C207,'Active Hour''s Dump'!$A$3:$A$337,0),
MATCH(R$2,'Active Hour''s Dump'!$D$2:$AH$2,0)
))),"")</f>
        <v>WO</v>
      </c>
      <c r="S207" s="54">
        <f>_xlfn.IFNA(IF(S$3="Productivity",
INDEX('Productivity Dump'!$E$4:$AJ$500,
MATCH($A207,'Productivity Dump'!$A$4:$A$500,0),
MATCH(S$2,'Productivity Dump'!$E$3:$AJ$3,0)
),
IF(S$3="Attendance",
INDEX('Attendance Dump'!$E$2:$AI$400,
MATCH($A207,'Attendance Dump'!$B$2:$B$400,0),
MATCH(S$2,'Attendance Dump'!$E$1:$AI$1,0)
),
INDEX('Active Hour''s Dump'!$D$3:$AH$337,
MATCH($C207,'Active Hour''s Dump'!$A$3:$A$337,0),
MATCH(S$2,'Active Hour''s Dump'!$D$2:$AH$2,0)
))),"")</f>
        <v>0</v>
      </c>
      <c r="T207" s="13">
        <f>_xlfn.IFNA(IF(T$3="Productivity",
INDEX('Productivity Dump'!$E$4:$AJ$500,
MATCH($A207,'Productivity Dump'!$A$4:$A$500,0),
MATCH(T$2,'Productivity Dump'!$E$3:$AJ$3,0)
),
IF(T$3="Attendance",
INDEX('Attendance Dump'!$E$2:$AI$400,
MATCH($A207,'Attendance Dump'!$B$2:$B$400,0),
MATCH(T$2,'Attendance Dump'!$E$1:$AI$1,0)
),
INDEX('Active Hour''s Dump'!$D$3:$AH$337,
MATCH($C207,'Active Hour''s Dump'!$A$3:$A$337,0),
MATCH(T$2,'Active Hour''s Dump'!$D$2:$AH$2,0)
))),"")</f>
        <v>511.36900000000003</v>
      </c>
      <c r="U207" s="13" t="str">
        <f>_xlfn.IFNA(IF(U$3="Productivity",
INDEX('Productivity Dump'!$E$4:$AJ$500,
MATCH($A207,'Productivity Dump'!$A$4:$A$500,0),
MATCH(U$2,'Productivity Dump'!$E$3:$AJ$3,0)
),
IF(U$3="Attendance",
INDEX('Attendance Dump'!$E$2:$AI$400,
MATCH($A207,'Attendance Dump'!$B$2:$B$400,0),
MATCH(U$2,'Attendance Dump'!$E$1:$AI$1,0)
),
INDEX('Active Hour''s Dump'!$D$3:$AH$337,
MATCH($C207,'Active Hour''s Dump'!$A$3:$A$337,0),
MATCH(U$2,'Active Hour''s Dump'!$D$2:$AH$2,0)
))),"")</f>
        <v>P</v>
      </c>
      <c r="V207" s="54">
        <f>_xlfn.IFNA(IF(V$3="Productivity",
INDEX('Productivity Dump'!$E$4:$AJ$500,
MATCH($A207,'Productivity Dump'!$A$4:$A$500,0),
MATCH(V$2,'Productivity Dump'!$E$3:$AJ$3,0)
),
IF(V$3="Attendance",
INDEX('Attendance Dump'!$E$2:$AI$400,
MATCH($A207,'Attendance Dump'!$B$2:$B$400,0),
MATCH(V$2,'Attendance Dump'!$E$1:$AI$1,0)
),
INDEX('Active Hour''s Dump'!$D$3:$AH$337,
MATCH($C207,'Active Hour''s Dump'!$A$3:$A$337,0),
MATCH(V$2,'Active Hour''s Dump'!$D$2:$AH$2,0)
))),"")</f>
        <v>7.1666666666666696</v>
      </c>
      <c r="W207" s="13">
        <f>_xlfn.IFNA(IF(W$3="Productivity",
INDEX('Productivity Dump'!$E$4:$AJ$500,
MATCH($A207,'Productivity Dump'!$A$4:$A$500,0),
MATCH(W$2,'Productivity Dump'!$E$3:$AJ$3,0)
),
IF(W$3="Attendance",
INDEX('Attendance Dump'!$E$2:$AI$400,
MATCH($A207,'Attendance Dump'!$B$2:$B$400,0),
MATCH(W$2,'Attendance Dump'!$E$1:$AI$1,0)
),
INDEX('Active Hour''s Dump'!$D$3:$AH$337,
MATCH($C207,'Active Hour''s Dump'!$A$3:$A$337,0),
MATCH(W$2,'Active Hour''s Dump'!$D$2:$AH$2,0)
))),"")</f>
        <v>250.09099999999998</v>
      </c>
      <c r="X207" s="13" t="str">
        <f>_xlfn.IFNA(IF(X$3="Productivity",
INDEX('Productivity Dump'!$E$4:$AJ$500,
MATCH($A207,'Productivity Dump'!$A$4:$A$500,0),
MATCH(X$2,'Productivity Dump'!$E$3:$AJ$3,0)
),
IF(X$3="Attendance",
INDEX('Attendance Dump'!$E$2:$AI$400,
MATCH($A207,'Attendance Dump'!$B$2:$B$400,0),
MATCH(X$2,'Attendance Dump'!$E$1:$AI$1,0)
),
INDEX('Active Hour''s Dump'!$D$3:$AH$337,
MATCH($C207,'Active Hour''s Dump'!$A$3:$A$337,0),
MATCH(X$2,'Active Hour''s Dump'!$D$2:$AH$2,0)
))),"")</f>
        <v>LWP-LWP</v>
      </c>
      <c r="Y207" s="54">
        <f>_xlfn.IFNA(IF(Y$3="Productivity",
INDEX('Productivity Dump'!$E$4:$AJ$500,
MATCH($A207,'Productivity Dump'!$A$4:$A$500,0),
MATCH(Y$2,'Productivity Dump'!$E$3:$AJ$3,0)
),
IF(Y$3="Attendance",
INDEX('Attendance Dump'!$E$2:$AI$400,
MATCH($A207,'Attendance Dump'!$B$2:$B$400,0),
MATCH(Y$2,'Attendance Dump'!$E$1:$AI$1,0)
),
INDEX('Active Hour''s Dump'!$D$3:$AH$337,
MATCH($C207,'Active Hour''s Dump'!$A$3:$A$337,0),
MATCH(Y$2,'Active Hour''s Dump'!$D$2:$AH$2,0)
))),"")</f>
        <v>4.4166666666666696</v>
      </c>
      <c r="Z207" s="13">
        <f>_xlfn.IFNA(IF(Z$3="Productivity",
INDEX('Productivity Dump'!$E$4:$AJ$500,
MATCH($A207,'Productivity Dump'!$A$4:$A$500,0),
MATCH(Z$2,'Productivity Dump'!$E$3:$AJ$3,0)
),
IF(Z$3="Attendance",
INDEX('Attendance Dump'!$E$2:$AI$400,
MATCH($A207,'Attendance Dump'!$B$2:$B$400,0),
MATCH(Z$2,'Attendance Dump'!$E$1:$AI$1,0)
),
INDEX('Active Hour''s Dump'!$D$3:$AH$337,
MATCH($C207,'Active Hour''s Dump'!$A$3:$A$337,0),
MATCH(Z$2,'Active Hour''s Dump'!$D$2:$AH$2,0)
))),"")</f>
        <v>0</v>
      </c>
      <c r="AA207" s="13" t="str">
        <f>_xlfn.IFNA(IF(AA$3="Productivity",
INDEX('Productivity Dump'!$E$4:$AJ$500,
MATCH($A207,'Productivity Dump'!$A$4:$A$500,0),
MATCH(AA$2,'Productivity Dump'!$E$3:$AJ$3,0)
),
IF(AA$3="Attendance",
INDEX('Attendance Dump'!$E$2:$AI$400,
MATCH($A207,'Attendance Dump'!$B$2:$B$400,0),
MATCH(AA$2,'Attendance Dump'!$E$1:$AI$1,0)
),
INDEX('Active Hour''s Dump'!$D$3:$AH$337,
MATCH($C207,'Active Hour''s Dump'!$A$3:$A$337,0),
MATCH(AA$2,'Active Hour''s Dump'!$D$2:$AH$2,0)
))),"")</f>
        <v>LWP-LWP</v>
      </c>
      <c r="AB207" s="54">
        <f>_xlfn.IFNA(IF(AB$3="Productivity",
INDEX('Productivity Dump'!$E$4:$AJ$500,
MATCH($A207,'Productivity Dump'!$A$4:$A$500,0),
MATCH(AB$2,'Productivity Dump'!$E$3:$AJ$3,0)
),
IF(AB$3="Attendance",
INDEX('Attendance Dump'!$E$2:$AI$400,
MATCH($A207,'Attendance Dump'!$B$2:$B$400,0),
MATCH(AB$2,'Attendance Dump'!$E$1:$AI$1,0)
),
INDEX('Active Hour''s Dump'!$D$3:$AH$337,
MATCH($C207,'Active Hour''s Dump'!$A$3:$A$337,0),
MATCH(AB$2,'Active Hour''s Dump'!$D$2:$AH$2,0)
))),"")</f>
        <v>0</v>
      </c>
      <c r="AC207" s="13">
        <f>_xlfn.IFNA(IF(AC$3="Productivity",
INDEX('Productivity Dump'!$E$4:$AJ$500,
MATCH($A207,'Productivity Dump'!$A$4:$A$500,0),
MATCH(AC$2,'Productivity Dump'!$E$3:$AJ$3,0)
),
IF(AC$3="Attendance",
INDEX('Attendance Dump'!$E$2:$AI$400,
MATCH($A207,'Attendance Dump'!$B$2:$B$400,0),
MATCH(AC$2,'Attendance Dump'!$E$1:$AI$1,0)
),
INDEX('Active Hour''s Dump'!$D$3:$AH$337,
MATCH($C207,'Active Hour''s Dump'!$A$3:$A$337,0),
MATCH(AC$2,'Active Hour''s Dump'!$D$2:$AH$2,0)
))),"")</f>
        <v>0</v>
      </c>
      <c r="AD207" s="13" t="str">
        <f>_xlfn.IFNA(IF(AD$3="Productivity",
INDEX('Productivity Dump'!$E$4:$AJ$500,
MATCH($A207,'Productivity Dump'!$A$4:$A$500,0),
MATCH(AD$2,'Productivity Dump'!$E$3:$AJ$3,0)
),
IF(AD$3="Attendance",
INDEX('Attendance Dump'!$E$2:$AI$400,
MATCH($A207,'Attendance Dump'!$B$2:$B$400,0),
MATCH(AD$2,'Attendance Dump'!$E$1:$AI$1,0)
),
INDEX('Active Hour''s Dump'!$D$3:$AH$337,
MATCH($C207,'Active Hour''s Dump'!$A$3:$A$337,0),
MATCH(AD$2,'Active Hour''s Dump'!$D$2:$AH$2,0)
))),"")</f>
        <v>LWP-LWP</v>
      </c>
      <c r="AE207" s="54">
        <f>_xlfn.IFNA(IF(AE$3="Productivity",
INDEX('Productivity Dump'!$E$4:$AJ$500,
MATCH($A207,'Productivity Dump'!$A$4:$A$500,0),
MATCH(AE$2,'Productivity Dump'!$E$3:$AJ$3,0)
),
IF(AE$3="Attendance",
INDEX('Attendance Dump'!$E$2:$AI$400,
MATCH($A207,'Attendance Dump'!$B$2:$B$400,0),
MATCH(AE$2,'Attendance Dump'!$E$1:$AI$1,0)
),
INDEX('Active Hour''s Dump'!$D$3:$AH$337,
MATCH($C207,'Active Hour''s Dump'!$A$3:$A$337,0),
MATCH(AE$2,'Active Hour''s Dump'!$D$2:$AH$2,0)
))),"")</f>
        <v>0</v>
      </c>
      <c r="AF207" s="13">
        <f>_xlfn.IFNA(IF(AF$3="Productivity",
INDEX('Productivity Dump'!$E$4:$AJ$500,
MATCH($A207,'Productivity Dump'!$A$4:$A$500,0),
MATCH(AF$2,'Productivity Dump'!$E$3:$AJ$3,0)
),
IF(AF$3="Attendance",
INDEX('Attendance Dump'!$E$2:$AI$400,
MATCH($A207,'Attendance Dump'!$B$2:$B$400,0),
MATCH(AF$2,'Attendance Dump'!$E$1:$AI$1,0)
),
INDEX('Active Hour''s Dump'!$D$3:$AH$337,
MATCH($C207,'Active Hour''s Dump'!$A$3:$A$337,0),
MATCH(AF$2,'Active Hour''s Dump'!$D$2:$AH$2,0)
))),"")</f>
        <v>0</v>
      </c>
      <c r="AG207" s="13" t="str">
        <f>_xlfn.IFNA(IF(AG$3="Productivity",
INDEX('Productivity Dump'!$E$4:$AJ$500,
MATCH($A207,'Productivity Dump'!$A$4:$A$500,0),
MATCH(AG$2,'Productivity Dump'!$E$3:$AJ$3,0)
),
IF(AG$3="Attendance",
INDEX('Attendance Dump'!$E$2:$AI$400,
MATCH($A207,'Attendance Dump'!$B$2:$B$400,0),
MATCH(AG$2,'Attendance Dump'!$E$1:$AI$1,0)
),
INDEX('Active Hour''s Dump'!$D$3:$AH$337,
MATCH($C207,'Active Hour''s Dump'!$A$3:$A$337,0),
MATCH(AG$2,'Active Hour''s Dump'!$D$2:$AH$2,0)
))),"")</f>
        <v>LWP-LWP</v>
      </c>
      <c r="AH207" s="54">
        <f>_xlfn.IFNA(IF(AH$3="Productivity",
INDEX('Productivity Dump'!$E$4:$AJ$500,
MATCH($A207,'Productivity Dump'!$A$4:$A$500,0),
MATCH(AH$2,'Productivity Dump'!$E$3:$AJ$3,0)
),
IF(AH$3="Attendance",
INDEX('Attendance Dump'!$E$2:$AI$400,
MATCH($A207,'Attendance Dump'!$B$2:$B$400,0),
MATCH(AH$2,'Attendance Dump'!$E$1:$AI$1,0)
),
INDEX('Active Hour''s Dump'!$D$3:$AH$337,
MATCH($C207,'Active Hour''s Dump'!$A$3:$A$337,0),
MATCH(AH$2,'Active Hour''s Dump'!$D$2:$AH$2,0)
))),"")</f>
        <v>0</v>
      </c>
      <c r="AI207" s="13">
        <f>_xlfn.IFNA(IF(AI$3="Productivity",
INDEX('Productivity Dump'!$E$4:$AJ$500,
MATCH($A207,'Productivity Dump'!$A$4:$A$500,0),
MATCH(AI$2,'Productivity Dump'!$E$3:$AJ$3,0)
),
IF(AI$3="Attendance",
INDEX('Attendance Dump'!$E$2:$AI$400,
MATCH($A207,'Attendance Dump'!$B$2:$B$400,0),
MATCH(AI$2,'Attendance Dump'!$E$1:$AI$1,0)
),
INDEX('Active Hour''s Dump'!$D$3:$AH$337,
MATCH($C207,'Active Hour''s Dump'!$A$3:$A$337,0),
MATCH(AI$2,'Active Hour''s Dump'!$D$2:$AH$2,0)
))),"")</f>
        <v>0</v>
      </c>
      <c r="AJ207" s="13" t="str">
        <f>_xlfn.IFNA(IF(AJ$3="Productivity",
INDEX('Productivity Dump'!$E$4:$AJ$500,
MATCH($A207,'Productivity Dump'!$A$4:$A$500,0),
MATCH(AJ$2,'Productivity Dump'!$E$3:$AJ$3,0)
),
IF(AJ$3="Attendance",
INDEX('Attendance Dump'!$E$2:$AI$400,
MATCH($A207,'Attendance Dump'!$B$2:$B$400,0),
MATCH(AJ$2,'Attendance Dump'!$E$1:$AI$1,0)
),
INDEX('Active Hour''s Dump'!$D$3:$AH$337,
MATCH($C207,'Active Hour''s Dump'!$A$3:$A$337,0),
MATCH(AJ$2,'Active Hour''s Dump'!$D$2:$AH$2,0)
))),"")</f>
        <v>LWP-LWP</v>
      </c>
      <c r="AK207" s="54">
        <f>_xlfn.IFNA(IF(AK$3="Productivity",
INDEX('Productivity Dump'!$E$4:$AJ$500,
MATCH($A207,'Productivity Dump'!$A$4:$A$500,0),
MATCH(AK$2,'Productivity Dump'!$E$3:$AJ$3,0)
),
IF(AK$3="Attendance",
INDEX('Attendance Dump'!$E$2:$AI$400,
MATCH($A207,'Attendance Dump'!$B$2:$B$400,0),
MATCH(AK$2,'Attendance Dump'!$E$1:$AI$1,0)
),
INDEX('Active Hour''s Dump'!$D$3:$AH$337,
MATCH($C207,'Active Hour''s Dump'!$A$3:$A$337,0),
MATCH(AK$2,'Active Hour''s Dump'!$D$2:$AH$2,0)
))),"")</f>
        <v>0</v>
      </c>
      <c r="AL207" s="13">
        <f>_xlfn.IFNA(IF(AL$3="Productivity",
INDEX('Productivity Dump'!$E$4:$AJ$500,
MATCH($A207,'Productivity Dump'!$A$4:$A$500,0),
MATCH(AL$2,'Productivity Dump'!$E$3:$AJ$3,0)
),
IF(AL$3="Attendance",
INDEX('Attendance Dump'!$E$2:$AI$400,
MATCH($A207,'Attendance Dump'!$B$2:$B$400,0),
MATCH(AL$2,'Attendance Dump'!$E$1:$AI$1,0)
),
INDEX('Active Hour''s Dump'!$D$3:$AH$337,
MATCH($C207,'Active Hour''s Dump'!$A$3:$A$337,0),
MATCH(AL$2,'Active Hour''s Dump'!$D$2:$AH$2,0)
))),"")</f>
        <v>0</v>
      </c>
      <c r="AM207" s="13" t="str">
        <f>_xlfn.IFNA(IF(AM$3="Productivity",
INDEX('Productivity Dump'!$E$4:$AJ$500,
MATCH($A207,'Productivity Dump'!$A$4:$A$500,0),
MATCH(AM$2,'Productivity Dump'!$E$3:$AJ$3,0)
),
IF(AM$3="Attendance",
INDEX('Attendance Dump'!$E$2:$AI$400,
MATCH($A207,'Attendance Dump'!$B$2:$B$400,0),
MATCH(AM$2,'Attendance Dump'!$E$1:$AI$1,0)
),
INDEX('Active Hour''s Dump'!$D$3:$AH$337,
MATCH($C207,'Active Hour''s Dump'!$A$3:$A$337,0),
MATCH(AM$2,'Active Hour''s Dump'!$D$2:$AH$2,0)
))),"")</f>
        <v>WO</v>
      </c>
      <c r="AN207" s="54">
        <f>_xlfn.IFNA(IF(AN$3="Productivity",
INDEX('Productivity Dump'!$E$4:$AJ$500,
MATCH($A207,'Productivity Dump'!$A$4:$A$500,0),
MATCH(AN$2,'Productivity Dump'!$E$3:$AJ$3,0)
),
IF(AN$3="Attendance",
INDEX('Attendance Dump'!$E$2:$AI$400,
MATCH($A207,'Attendance Dump'!$B$2:$B$400,0),
MATCH(AN$2,'Attendance Dump'!$E$1:$AI$1,0)
),
INDEX('Active Hour''s Dump'!$D$3:$AH$337,
MATCH($C207,'Active Hour''s Dump'!$A$3:$A$337,0),
MATCH(AN$2,'Active Hour''s Dump'!$D$2:$AH$2,0)
))),"")</f>
        <v>0</v>
      </c>
      <c r="AO207" s="13">
        <f>_xlfn.IFNA(IF(AO$3="Productivity",
INDEX('Productivity Dump'!$E$4:$AJ$500,
MATCH($A207,'Productivity Dump'!$A$4:$A$500,0),
MATCH(AO$2,'Productivity Dump'!$E$3:$AJ$3,0)
),
IF(AO$3="Attendance",
INDEX('Attendance Dump'!$E$2:$AI$400,
MATCH($A207,'Attendance Dump'!$B$2:$B$400,0),
MATCH(AO$2,'Attendance Dump'!$E$1:$AI$1,0)
),
INDEX('Active Hour''s Dump'!$D$3:$AH$337,
MATCH($C207,'Active Hour''s Dump'!$A$3:$A$337,0),
MATCH(AO$2,'Active Hour''s Dump'!$D$2:$AH$2,0)
))),"")</f>
        <v>481.55599999999993</v>
      </c>
      <c r="AP207" s="13" t="str">
        <f>_xlfn.IFNA(IF(AP$3="Productivity",
INDEX('Productivity Dump'!$E$4:$AJ$500,
MATCH($A207,'Productivity Dump'!$A$4:$A$500,0),
MATCH(AP$2,'Productivity Dump'!$E$3:$AJ$3,0)
),
IF(AP$3="Attendance",
INDEX('Attendance Dump'!$E$2:$AI$400,
MATCH($A207,'Attendance Dump'!$B$2:$B$400,0),
MATCH(AP$2,'Attendance Dump'!$E$1:$AI$1,0)
),
INDEX('Active Hour''s Dump'!$D$3:$AH$337,
MATCH($C207,'Active Hour''s Dump'!$A$3:$A$337,0),
MATCH(AP$2,'Active Hour''s Dump'!$D$2:$AH$2,0)
))),"")</f>
        <v>P</v>
      </c>
      <c r="AQ207" s="54">
        <f>_xlfn.IFNA(IF(AQ$3="Productivity",
INDEX('Productivity Dump'!$E$4:$AJ$500,
MATCH($A207,'Productivity Dump'!$A$4:$A$500,0),
MATCH(AQ$2,'Productivity Dump'!$E$3:$AJ$3,0)
),
IF(AQ$3="Attendance",
INDEX('Attendance Dump'!$E$2:$AI$400,
MATCH($A207,'Attendance Dump'!$B$2:$B$400,0),
MATCH(AQ$2,'Attendance Dump'!$E$1:$AI$1,0)
),
INDEX('Active Hour''s Dump'!$D$3:$AH$337,
MATCH($C207,'Active Hour''s Dump'!$A$3:$A$337,0),
MATCH(AQ$2,'Active Hour''s Dump'!$D$2:$AH$2,0)
))),"")</f>
        <v>6.8333333333333304</v>
      </c>
      <c r="AR207" s="13">
        <f>_xlfn.IFNA(IF(AR$3="Productivity",
INDEX('Productivity Dump'!$E$4:$AJ$500,
MATCH($A207,'Productivity Dump'!$A$4:$A$500,0),
MATCH(AR$2,'Productivity Dump'!$E$3:$AJ$3,0)
),
IF(AR$3="Attendance",
INDEX('Attendance Dump'!$E$2:$AI$400,
MATCH($A207,'Attendance Dump'!$B$2:$B$400,0),
MATCH(AR$2,'Attendance Dump'!$E$1:$AI$1,0)
),
INDEX('Active Hour''s Dump'!$D$3:$AH$337,
MATCH($C207,'Active Hour''s Dump'!$A$3:$A$337,0),
MATCH(AR$2,'Active Hour''s Dump'!$D$2:$AH$2,0)
))),"")</f>
        <v>886.49400000000014</v>
      </c>
      <c r="AS207" s="13" t="str">
        <f>_xlfn.IFNA(IF(AS$3="Productivity",
INDEX('Productivity Dump'!$E$4:$AJ$500,
MATCH($A207,'Productivity Dump'!$A$4:$A$500,0),
MATCH(AS$2,'Productivity Dump'!$E$3:$AJ$3,0)
),
IF(AS$3="Attendance",
INDEX('Attendance Dump'!$E$2:$AI$400,
MATCH($A207,'Attendance Dump'!$B$2:$B$400,0),
MATCH(AS$2,'Attendance Dump'!$E$1:$AI$1,0)
),
INDEX('Active Hour''s Dump'!$D$3:$AH$337,
MATCH($C207,'Active Hour''s Dump'!$A$3:$A$337,0),
MATCH(AS$2,'Active Hour''s Dump'!$D$2:$AH$2,0)
))),"")</f>
        <v>P</v>
      </c>
      <c r="AT207" s="54">
        <f>_xlfn.IFNA(IF(AT$3="Productivity",
INDEX('Productivity Dump'!$E$4:$AJ$500,
MATCH($A207,'Productivity Dump'!$A$4:$A$500,0),
MATCH(AT$2,'Productivity Dump'!$E$3:$AJ$3,0)
),
IF(AT$3="Attendance",
INDEX('Attendance Dump'!$E$2:$AI$400,
MATCH($A207,'Attendance Dump'!$B$2:$B$400,0),
MATCH(AT$2,'Attendance Dump'!$E$1:$AI$1,0)
),
INDEX('Active Hour''s Dump'!$D$3:$AH$337,
MATCH($C207,'Active Hour''s Dump'!$A$3:$A$337,0),
MATCH(AT$2,'Active Hour''s Dump'!$D$2:$AH$2,0)
))),"")</f>
        <v>10.25</v>
      </c>
      <c r="AU207" s="13">
        <f>_xlfn.IFNA(IF(AU$3="Productivity",
INDEX('Productivity Dump'!$E$4:$AJ$500,
MATCH($A207,'Productivity Dump'!$A$4:$A$500,0),
MATCH(AU$2,'Productivity Dump'!$E$3:$AJ$3,0)
),
IF(AU$3="Attendance",
INDEX('Attendance Dump'!$E$2:$AI$400,
MATCH($A207,'Attendance Dump'!$B$2:$B$400,0),
MATCH(AU$2,'Attendance Dump'!$E$1:$AI$1,0)
),
INDEX('Active Hour''s Dump'!$D$3:$AH$337,
MATCH($C207,'Active Hour''s Dump'!$A$3:$A$337,0),
MATCH(AU$2,'Active Hour''s Dump'!$D$2:$AH$2,0)
))),"")</f>
        <v>920.06399999999985</v>
      </c>
      <c r="AV207" s="13" t="str">
        <f>_xlfn.IFNA(IF(AV$3="Productivity",
INDEX('Productivity Dump'!$E$4:$AJ$500,
MATCH($A207,'Productivity Dump'!$A$4:$A$500,0),
MATCH(AV$2,'Productivity Dump'!$E$3:$AJ$3,0)
),
IF(AV$3="Attendance",
INDEX('Attendance Dump'!$E$2:$AI$400,
MATCH($A207,'Attendance Dump'!$B$2:$B$400,0),
MATCH(AV$2,'Attendance Dump'!$E$1:$AI$1,0)
),
INDEX('Active Hour''s Dump'!$D$3:$AH$337,
MATCH($C207,'Active Hour''s Dump'!$A$3:$A$337,0),
MATCH(AV$2,'Active Hour''s Dump'!$D$2:$AH$2,0)
))),"")</f>
        <v>P</v>
      </c>
      <c r="AW207" s="54">
        <f>_xlfn.IFNA(IF(AW$3="Productivity",
INDEX('Productivity Dump'!$E$4:$AJ$500,
MATCH($A207,'Productivity Dump'!$A$4:$A$500,0),
MATCH(AW$2,'Productivity Dump'!$E$3:$AJ$3,0)
),
IF(AW$3="Attendance",
INDEX('Attendance Dump'!$E$2:$AI$400,
MATCH($A207,'Attendance Dump'!$B$2:$B$400,0),
MATCH(AW$2,'Attendance Dump'!$E$1:$AI$1,0)
),
INDEX('Active Hour''s Dump'!$D$3:$AH$337,
MATCH($C207,'Active Hour''s Dump'!$A$3:$A$337,0),
MATCH(AW$2,'Active Hour''s Dump'!$D$2:$AH$2,0)
))),"")</f>
        <v>10.4166666666667</v>
      </c>
      <c r="AX207" s="13">
        <f>_xlfn.IFNA(IF(AX$3="Productivity",
INDEX('Productivity Dump'!$E$4:$AJ$500,
MATCH($A207,'Productivity Dump'!$A$4:$A$500,0),
MATCH(AX$2,'Productivity Dump'!$E$3:$AJ$3,0)
),
IF(AX$3="Attendance",
INDEX('Attendance Dump'!$E$2:$AI$400,
MATCH($A207,'Attendance Dump'!$B$2:$B$400,0),
MATCH(AX$2,'Attendance Dump'!$E$1:$AI$1,0)
),
INDEX('Active Hour''s Dump'!$D$3:$AH$337,
MATCH($C207,'Active Hour''s Dump'!$A$3:$A$337,0),
MATCH(AX$2,'Active Hour''s Dump'!$D$2:$AH$2,0)
))),"")</f>
        <v>938.24900000000002</v>
      </c>
      <c r="AY207" s="13" t="str">
        <f>_xlfn.IFNA(IF(AY$3="Productivity",
INDEX('Productivity Dump'!$E$4:$AJ$500,
MATCH($A207,'Productivity Dump'!$A$4:$A$500,0),
MATCH(AY$2,'Productivity Dump'!$E$3:$AJ$3,0)
),
IF(AY$3="Attendance",
INDEX('Attendance Dump'!$E$2:$AI$400,
MATCH($A207,'Attendance Dump'!$B$2:$B$400,0),
MATCH(AY$2,'Attendance Dump'!$E$1:$AI$1,0)
),
INDEX('Active Hour''s Dump'!$D$3:$AH$337,
MATCH($C207,'Active Hour''s Dump'!$A$3:$A$337,0),
MATCH(AY$2,'Active Hour''s Dump'!$D$2:$AH$2,0)
))),"")</f>
        <v>P</v>
      </c>
      <c r="AZ207" s="54">
        <f>_xlfn.IFNA(IF(AZ$3="Productivity",
INDEX('Productivity Dump'!$E$4:$AJ$500,
MATCH($A207,'Productivity Dump'!$A$4:$A$500,0),
MATCH(AZ$2,'Productivity Dump'!$E$3:$AJ$3,0)
),
IF(AZ$3="Attendance",
INDEX('Attendance Dump'!$E$2:$AI$400,
MATCH($A207,'Attendance Dump'!$B$2:$B$400,0),
MATCH(AZ$2,'Attendance Dump'!$E$1:$AI$1,0)
),
INDEX('Active Hour''s Dump'!$D$3:$AH$337,
MATCH($C207,'Active Hour''s Dump'!$A$3:$A$337,0),
MATCH(AZ$2,'Active Hour''s Dump'!$D$2:$AH$2,0)
))),"")</f>
        <v>10.5</v>
      </c>
      <c r="BA207" s="13">
        <f>_xlfn.IFNA(IF(BA$3="Productivity",
INDEX('Productivity Dump'!$E$4:$AJ$500,
MATCH($A207,'Productivity Dump'!$A$4:$A$500,0),
MATCH(BA$2,'Productivity Dump'!$E$3:$AJ$3,0)
),
IF(BA$3="Attendance",
INDEX('Attendance Dump'!$E$2:$AI$400,
MATCH($A207,'Attendance Dump'!$B$2:$B$400,0),
MATCH(BA$2,'Attendance Dump'!$E$1:$AI$1,0)
),
INDEX('Active Hour''s Dump'!$D$3:$AH$337,
MATCH($C207,'Active Hour''s Dump'!$A$3:$A$337,0),
MATCH(BA$2,'Active Hour''s Dump'!$D$2:$AH$2,0)
))),"")</f>
        <v>888.70699999999988</v>
      </c>
      <c r="BB207" s="13" t="str">
        <f>_xlfn.IFNA(IF(BB$3="Productivity",
INDEX('Productivity Dump'!$E$4:$AJ$500,
MATCH($A207,'Productivity Dump'!$A$4:$A$500,0),
MATCH(BB$2,'Productivity Dump'!$E$3:$AJ$3,0)
),
IF(BB$3="Attendance",
INDEX('Attendance Dump'!$E$2:$AI$400,
MATCH($A207,'Attendance Dump'!$B$2:$B$400,0),
MATCH(BB$2,'Attendance Dump'!$E$1:$AI$1,0)
),
INDEX('Active Hour''s Dump'!$D$3:$AH$337,
MATCH($C207,'Active Hour''s Dump'!$A$3:$A$337,0),
MATCH(BB$2,'Active Hour''s Dump'!$D$2:$AH$2,0)
))),"")</f>
        <v>P</v>
      </c>
      <c r="BC207" s="54">
        <f>_xlfn.IFNA(IF(BC$3="Productivity",
INDEX('Productivity Dump'!$E$4:$AJ$500,
MATCH($A207,'Productivity Dump'!$A$4:$A$500,0),
MATCH(BC$2,'Productivity Dump'!$E$3:$AJ$3,0)
),
IF(BC$3="Attendance",
INDEX('Attendance Dump'!$E$2:$AI$400,
MATCH($A207,'Attendance Dump'!$B$2:$B$400,0),
MATCH(BC$2,'Attendance Dump'!$E$1:$AI$1,0)
),
INDEX('Active Hour''s Dump'!$D$3:$AH$337,
MATCH($C207,'Active Hour''s Dump'!$A$3:$A$337,0),
MATCH(BC$2,'Active Hour''s Dump'!$D$2:$AH$2,0)
))),"")</f>
        <v>10.8333333333333</v>
      </c>
      <c r="BD207" s="13">
        <f>_xlfn.IFNA(IF(BD$3="Productivity",
INDEX('Productivity Dump'!$E$4:$AJ$500,
MATCH($A207,'Productivity Dump'!$A$4:$A$500,0),
MATCH(BD$2,'Productivity Dump'!$E$3:$AJ$3,0)
),
IF(BD$3="Attendance",
INDEX('Attendance Dump'!$E$2:$AI$400,
MATCH($A207,'Attendance Dump'!$B$2:$B$400,0),
MATCH(BD$2,'Attendance Dump'!$E$1:$AI$1,0)
),
INDEX('Active Hour''s Dump'!$D$3:$AH$337,
MATCH($C207,'Active Hour''s Dump'!$A$3:$A$337,0),
MATCH(BD$2,'Active Hour''s Dump'!$D$2:$AH$2,0)
))),"")</f>
        <v>371.26199999999994</v>
      </c>
      <c r="BE207" s="13" t="str">
        <f>_xlfn.IFNA(IF(BE$3="Productivity",
INDEX('Productivity Dump'!$E$4:$AJ$500,
MATCH($A207,'Productivity Dump'!$A$4:$A$500,0),
MATCH(BE$2,'Productivity Dump'!$E$3:$AJ$3,0)
),
IF(BE$3="Attendance",
INDEX('Attendance Dump'!$E$2:$AI$400,
MATCH($A207,'Attendance Dump'!$B$2:$B$400,0),
MATCH(BE$2,'Attendance Dump'!$E$1:$AI$1,0)
),
INDEX('Active Hour''s Dump'!$D$3:$AH$337,
MATCH($C207,'Active Hour''s Dump'!$A$3:$A$337,0),
MATCH(BE$2,'Active Hour''s Dump'!$D$2:$AH$2,0)
))),"")</f>
        <v>P</v>
      </c>
      <c r="BF207" s="54">
        <f>_xlfn.IFNA(IF(BF$3="Productivity",
INDEX('Productivity Dump'!$E$4:$AJ$500,
MATCH($A207,'Productivity Dump'!$A$4:$A$500,0),
MATCH(BF$2,'Productivity Dump'!$E$3:$AJ$3,0)
),
IF(BF$3="Attendance",
INDEX('Attendance Dump'!$E$2:$AI$400,
MATCH($A207,'Attendance Dump'!$B$2:$B$400,0),
MATCH(BF$2,'Attendance Dump'!$E$1:$AI$1,0)
),
INDEX('Active Hour''s Dump'!$D$3:$AH$337,
MATCH($C207,'Active Hour''s Dump'!$A$3:$A$337,0),
MATCH(BF$2,'Active Hour''s Dump'!$D$2:$AH$2,0)
))),"")</f>
        <v>4.8333333333333304</v>
      </c>
      <c r="BG207" s="13">
        <f>_xlfn.IFNA(IF(BG$3="Productivity",
INDEX('Productivity Dump'!$E$4:$AJ$500,
MATCH($A207,'Productivity Dump'!$A$4:$A$500,0),
MATCH(BG$2,'Productivity Dump'!$E$3:$AJ$3,0)
),
IF(BG$3="Attendance",
INDEX('Attendance Dump'!$E$2:$AI$400,
MATCH($A207,'Attendance Dump'!$B$2:$B$400,0),
MATCH(BG$2,'Attendance Dump'!$E$1:$AI$1,0)
),
INDEX('Active Hour''s Dump'!$D$3:$AH$337,
MATCH($C207,'Active Hour''s Dump'!$A$3:$A$337,0),
MATCH(BG$2,'Active Hour''s Dump'!$D$2:$AH$2,0)
))),"")</f>
        <v>0</v>
      </c>
      <c r="BH207" s="13" t="str">
        <f>_xlfn.IFNA(IF(BH$3="Productivity",
INDEX('Productivity Dump'!$E$4:$AJ$500,
MATCH($A207,'Productivity Dump'!$A$4:$A$500,0),
MATCH(BH$2,'Productivity Dump'!$E$3:$AJ$3,0)
),
IF(BH$3="Attendance",
INDEX('Attendance Dump'!$E$2:$AI$400,
MATCH($A207,'Attendance Dump'!$B$2:$B$400,0),
MATCH(BH$2,'Attendance Dump'!$E$1:$AI$1,0)
),
INDEX('Active Hour''s Dump'!$D$3:$AH$337,
MATCH($C207,'Active Hour''s Dump'!$A$3:$A$337,0),
MATCH(BH$2,'Active Hour''s Dump'!$D$2:$AH$2,0)
))),"")</f>
        <v>WO</v>
      </c>
      <c r="BI207" s="54">
        <f>_xlfn.IFNA(IF(BI$3="Productivity",
INDEX('Productivity Dump'!$E$4:$AJ$500,
MATCH($A207,'Productivity Dump'!$A$4:$A$500,0),
MATCH(BI$2,'Productivity Dump'!$E$3:$AJ$3,0)
),
IF(BI$3="Attendance",
INDEX('Attendance Dump'!$E$2:$AI$400,
MATCH($A207,'Attendance Dump'!$B$2:$B$400,0),
MATCH(BI$2,'Attendance Dump'!$E$1:$AI$1,0)
),
INDEX('Active Hour''s Dump'!$D$3:$AH$337,
MATCH($C207,'Active Hour''s Dump'!$A$3:$A$337,0),
MATCH(BI$2,'Active Hour''s Dump'!$D$2:$AH$2,0)
))),"")</f>
        <v>0</v>
      </c>
      <c r="BJ207" s="13">
        <f>_xlfn.IFNA(IF(BJ$3="Productivity",
INDEX('Productivity Dump'!$E$4:$AJ$500,
MATCH($A207,'Productivity Dump'!$A$4:$A$500,0),
MATCH(BJ$2,'Productivity Dump'!$E$3:$AJ$3,0)
),
IF(BJ$3="Attendance",
INDEX('Attendance Dump'!$E$2:$AI$400,
MATCH($A207,'Attendance Dump'!$B$2:$B$400,0),
MATCH(BJ$2,'Attendance Dump'!$E$1:$AI$1,0)
),
INDEX('Active Hour''s Dump'!$D$3:$AH$337,
MATCH($C207,'Active Hour''s Dump'!$A$3:$A$337,0),
MATCH(BJ$2,'Active Hour''s Dump'!$D$2:$AH$2,0)
))),"")</f>
        <v>513.61599999999999</v>
      </c>
      <c r="BK207" s="13" t="str">
        <f>_xlfn.IFNA(IF(BK$3="Productivity",
INDEX('Productivity Dump'!$E$4:$AJ$500,
MATCH($A207,'Productivity Dump'!$A$4:$A$500,0),
MATCH(BK$2,'Productivity Dump'!$E$3:$AJ$3,0)
),
IF(BK$3="Attendance",
INDEX('Attendance Dump'!$E$2:$AI$400,
MATCH($A207,'Attendance Dump'!$B$2:$B$400,0),
MATCH(BK$2,'Attendance Dump'!$E$1:$AI$1,0)
),
INDEX('Active Hour''s Dump'!$D$3:$AH$337,
MATCH($C207,'Active Hour''s Dump'!$A$3:$A$337,0),
MATCH(BK$2,'Active Hour''s Dump'!$D$2:$AH$2,0)
))),"")</f>
        <v>P</v>
      </c>
      <c r="BL207" s="54">
        <f>_xlfn.IFNA(IF(BL$3="Productivity",
INDEX('Productivity Dump'!$E$4:$AJ$500,
MATCH($A207,'Productivity Dump'!$A$4:$A$500,0),
MATCH(BL$2,'Productivity Dump'!$E$3:$AJ$3,0)
),
IF(BL$3="Attendance",
INDEX('Attendance Dump'!$E$2:$AI$400,
MATCH($A207,'Attendance Dump'!$B$2:$B$400,0),
MATCH(BL$2,'Attendance Dump'!$E$1:$AI$1,0)
),
INDEX('Active Hour''s Dump'!$D$3:$AH$337,
MATCH($C207,'Active Hour''s Dump'!$A$3:$A$337,0),
MATCH(BL$2,'Active Hour''s Dump'!$D$2:$AH$2,0)
))),"")</f>
        <v>5.5833333333333304</v>
      </c>
      <c r="BM207" s="13">
        <f>_xlfn.IFNA(IF(BM$3="Productivity",
INDEX('Productivity Dump'!$E$4:$AJ$500,
MATCH($A207,'Productivity Dump'!$A$4:$A$500,0),
MATCH(BM$2,'Productivity Dump'!$E$3:$AJ$3,0)
),
IF(BM$3="Attendance",
INDEX('Attendance Dump'!$E$2:$AI$400,
MATCH($A207,'Attendance Dump'!$B$2:$B$400,0),
MATCH(BM$2,'Attendance Dump'!$E$1:$AI$1,0)
),
INDEX('Active Hour''s Dump'!$D$3:$AH$337,
MATCH($C207,'Active Hour''s Dump'!$A$3:$A$337,0),
MATCH(BM$2,'Active Hour''s Dump'!$D$2:$AH$2,0)
))),"")</f>
        <v>859.58399999999995</v>
      </c>
      <c r="BN207" s="13" t="str">
        <f>_xlfn.IFNA(IF(BN$3="Productivity",
INDEX('Productivity Dump'!$E$4:$AJ$500,
MATCH($A207,'Productivity Dump'!$A$4:$A$500,0),
MATCH(BN$2,'Productivity Dump'!$E$3:$AJ$3,0)
),
IF(BN$3="Attendance",
INDEX('Attendance Dump'!$E$2:$AI$400,
MATCH($A207,'Attendance Dump'!$B$2:$B$400,0),
MATCH(BN$2,'Attendance Dump'!$E$1:$AI$1,0)
),
INDEX('Active Hour''s Dump'!$D$3:$AH$337,
MATCH($C207,'Active Hour''s Dump'!$A$3:$A$337,0),
MATCH(BN$2,'Active Hour''s Dump'!$D$2:$AH$2,0)
))),"")</f>
        <v>P</v>
      </c>
      <c r="BO207" s="54">
        <f>_xlfn.IFNA(IF(BO$3="Productivity",
INDEX('Productivity Dump'!$E$4:$AJ$500,
MATCH($A207,'Productivity Dump'!$A$4:$A$500,0),
MATCH(BO$2,'Productivity Dump'!$E$3:$AJ$3,0)
),
IF(BO$3="Attendance",
INDEX('Attendance Dump'!$E$2:$AI$400,
MATCH($A207,'Attendance Dump'!$B$2:$B$400,0),
MATCH(BO$2,'Attendance Dump'!$E$1:$AI$1,0)
),
INDEX('Active Hour''s Dump'!$D$3:$AH$337,
MATCH($C207,'Active Hour''s Dump'!$A$3:$A$337,0),
MATCH(BO$2,'Active Hour''s Dump'!$D$2:$AH$2,0)
))),"")</f>
        <v>11.0833333333333</v>
      </c>
      <c r="BP207" s="13">
        <f>_xlfn.IFNA(IF(BP$3="Productivity",
INDEX('Productivity Dump'!$E$4:$AJ$500,
MATCH($A207,'Productivity Dump'!$A$4:$A$500,0),
MATCH(BP$2,'Productivity Dump'!$E$3:$AJ$3,0)
),
IF(BP$3="Attendance",
INDEX('Attendance Dump'!$E$2:$AI$400,
MATCH($A207,'Attendance Dump'!$B$2:$B$400,0),
MATCH(BP$2,'Attendance Dump'!$E$1:$AI$1,0)
),
INDEX('Active Hour''s Dump'!$D$3:$AH$337,
MATCH($C207,'Active Hour''s Dump'!$A$3:$A$337,0),
MATCH(BP$2,'Active Hour''s Dump'!$D$2:$AH$2,0)
))),"")</f>
        <v>956.99799999999982</v>
      </c>
      <c r="BQ207" s="13" t="str">
        <f>_xlfn.IFNA(IF(BQ$3="Productivity",
INDEX('Productivity Dump'!$E$4:$AJ$500,
MATCH($A207,'Productivity Dump'!$A$4:$A$500,0),
MATCH(BQ$2,'Productivity Dump'!$E$3:$AJ$3,0)
),
IF(BQ$3="Attendance",
INDEX('Attendance Dump'!$E$2:$AI$400,
MATCH($A207,'Attendance Dump'!$B$2:$B$400,0),
MATCH(BQ$2,'Attendance Dump'!$E$1:$AI$1,0)
),
INDEX('Active Hour''s Dump'!$D$3:$AH$337,
MATCH($C207,'Active Hour''s Dump'!$A$3:$A$337,0),
MATCH(BQ$2,'Active Hour''s Dump'!$D$2:$AH$2,0)
))),"")</f>
        <v>P</v>
      </c>
      <c r="BR207" s="54">
        <f>_xlfn.IFNA(IF(BR$3="Productivity",
INDEX('Productivity Dump'!$E$4:$AJ$500,
MATCH($A207,'Productivity Dump'!$A$4:$A$500,0),
MATCH(BR$2,'Productivity Dump'!$E$3:$AJ$3,0)
),
IF(BR$3="Attendance",
INDEX('Attendance Dump'!$E$2:$AI$400,
MATCH($A207,'Attendance Dump'!$B$2:$B$400,0),
MATCH(BR$2,'Attendance Dump'!$E$1:$AI$1,0)
),
INDEX('Active Hour''s Dump'!$D$3:$AH$337,
MATCH($C207,'Active Hour''s Dump'!$A$3:$A$337,0),
MATCH(BR$2,'Active Hour''s Dump'!$D$2:$AH$2,0)
))),"")</f>
        <v>10.25</v>
      </c>
      <c r="BS207" s="13">
        <f>_xlfn.IFNA(IF(BS$3="Productivity",
INDEX('Productivity Dump'!$E$4:$AJ$500,
MATCH($A207,'Productivity Dump'!$A$4:$A$500,0),
MATCH(BS$2,'Productivity Dump'!$E$3:$AJ$3,0)
),
IF(BS$3="Attendance",
INDEX('Attendance Dump'!$E$2:$AI$400,
MATCH($A207,'Attendance Dump'!$B$2:$B$400,0),
MATCH(BS$2,'Attendance Dump'!$E$1:$AI$1,0)
),
INDEX('Active Hour''s Dump'!$D$3:$AH$337,
MATCH($C207,'Active Hour''s Dump'!$A$3:$A$337,0),
MATCH(BS$2,'Active Hour''s Dump'!$D$2:$AH$2,0)
))),"")</f>
        <v>885.09499999999991</v>
      </c>
      <c r="BT207" s="13" t="str">
        <f>_xlfn.IFNA(IF(BT$3="Productivity",
INDEX('Productivity Dump'!$E$4:$AJ$500,
MATCH($A207,'Productivity Dump'!$A$4:$A$500,0),
MATCH(BT$2,'Productivity Dump'!$E$3:$AJ$3,0)
),
IF(BT$3="Attendance",
INDEX('Attendance Dump'!$E$2:$AI$400,
MATCH($A207,'Attendance Dump'!$B$2:$B$400,0),
MATCH(BT$2,'Attendance Dump'!$E$1:$AI$1,0)
),
INDEX('Active Hour''s Dump'!$D$3:$AH$337,
MATCH($C207,'Active Hour''s Dump'!$A$3:$A$337,0),
MATCH(BT$2,'Active Hour''s Dump'!$D$2:$AH$2,0)
))),"")</f>
        <v>H(P)</v>
      </c>
      <c r="BU207" s="54">
        <f>_xlfn.IFNA(IF(BU$3="Productivity",
INDEX('Productivity Dump'!$E$4:$AJ$500,
MATCH($A207,'Productivity Dump'!$A$4:$A$500,0),
MATCH(BU$2,'Productivity Dump'!$E$3:$AJ$3,0)
),
IF(BU$3="Attendance",
INDEX('Attendance Dump'!$E$2:$AI$400,
MATCH($A207,'Attendance Dump'!$B$2:$B$400,0),
MATCH(BU$2,'Attendance Dump'!$E$1:$AI$1,0)
),
INDEX('Active Hour''s Dump'!$D$3:$AH$337,
MATCH($C207,'Active Hour''s Dump'!$A$3:$A$337,0),
MATCH(BU$2,'Active Hour''s Dump'!$D$2:$AH$2,0)
))),"")</f>
        <v>10.3333333333333</v>
      </c>
      <c r="BV207" s="13">
        <f>_xlfn.IFNA(IF(BV$3="Productivity",
INDEX('Productivity Dump'!$E$4:$AJ$500,
MATCH($A207,'Productivity Dump'!$A$4:$A$500,0),
MATCH(BV$2,'Productivity Dump'!$E$3:$AJ$3,0)
),
IF(BV$3="Attendance",
INDEX('Attendance Dump'!$E$2:$AI$400,
MATCH($A207,'Attendance Dump'!$B$2:$B$400,0),
MATCH(BV$2,'Attendance Dump'!$E$1:$AI$1,0)
),
INDEX('Active Hour''s Dump'!$D$3:$AH$337,
MATCH($C207,'Active Hour''s Dump'!$A$3:$A$337,0),
MATCH(BV$2,'Active Hour''s Dump'!$D$2:$AH$2,0)
))),"")</f>
        <v>1010.2160000000001</v>
      </c>
      <c r="BW207" s="13" t="str">
        <f>_xlfn.IFNA(IF(BW$3="Productivity",
INDEX('Productivity Dump'!$E$4:$AJ$500,
MATCH($A207,'Productivity Dump'!$A$4:$A$500,0),
MATCH(BW$2,'Productivity Dump'!$E$3:$AJ$3,0)
),
IF(BW$3="Attendance",
INDEX('Attendance Dump'!$E$2:$AI$400,
MATCH($A207,'Attendance Dump'!$B$2:$B$400,0),
MATCH(BW$2,'Attendance Dump'!$E$1:$AI$1,0)
),
INDEX('Active Hour''s Dump'!$D$3:$AH$337,
MATCH($C207,'Active Hour''s Dump'!$A$3:$A$337,0),
MATCH(BW$2,'Active Hour''s Dump'!$D$2:$AH$2,0)
))),"")</f>
        <v>P</v>
      </c>
      <c r="BX207" s="54">
        <f>_xlfn.IFNA(IF(BX$3="Productivity",
INDEX('Productivity Dump'!$E$4:$AJ$500,
MATCH($A207,'Productivity Dump'!$A$4:$A$500,0),
MATCH(BX$2,'Productivity Dump'!$E$3:$AJ$3,0)
),
IF(BX$3="Attendance",
INDEX('Attendance Dump'!$E$2:$AI$400,
MATCH($A207,'Attendance Dump'!$B$2:$B$400,0),
MATCH(BX$2,'Attendance Dump'!$E$1:$AI$1,0)
),
INDEX('Active Hour''s Dump'!$D$3:$AH$337,
MATCH($C207,'Active Hour''s Dump'!$A$3:$A$337,0),
MATCH(BX$2,'Active Hour''s Dump'!$D$2:$AH$2,0)
))),"")</f>
        <v>10.4166666666667</v>
      </c>
      <c r="BY207" s="13">
        <f>_xlfn.IFNA(IF(BY$3="Productivity",
INDEX('Productivity Dump'!$E$4:$AJ$500,
MATCH($A207,'Productivity Dump'!$A$4:$A$500,0),
MATCH(BY$2,'Productivity Dump'!$E$3:$AJ$3,0)
),
IF(BY$3="Attendance",
INDEX('Attendance Dump'!$E$2:$AI$400,
MATCH($A207,'Attendance Dump'!$B$2:$B$400,0),
MATCH(BY$2,'Attendance Dump'!$E$1:$AI$1,0)
),
INDEX('Active Hour''s Dump'!$D$3:$AH$337,
MATCH($C207,'Active Hour''s Dump'!$A$3:$A$337,0),
MATCH(BY$2,'Active Hour''s Dump'!$D$2:$AH$2,0)
))),"")</f>
        <v>19.475999999999999</v>
      </c>
      <c r="BZ207" s="13" t="str">
        <f>_xlfn.IFNA(IF(BZ$3="Productivity",
INDEX('Productivity Dump'!$E$4:$AJ$500,
MATCH($A207,'Productivity Dump'!$A$4:$A$500,0),
MATCH(BZ$2,'Productivity Dump'!$E$3:$AJ$3,0)
),
IF(BZ$3="Attendance",
INDEX('Attendance Dump'!$E$2:$AI$400,
MATCH($A207,'Attendance Dump'!$B$2:$B$400,0),
MATCH(BZ$2,'Attendance Dump'!$E$1:$AI$1,0)
),
INDEX('Active Hour''s Dump'!$D$3:$AH$337,
MATCH($C207,'Active Hour''s Dump'!$A$3:$A$337,0),
MATCH(BZ$2,'Active Hour''s Dump'!$D$2:$AH$2,0)
))),"")</f>
        <v>LWP-LWP</v>
      </c>
      <c r="CA207" s="54">
        <f>_xlfn.IFNA(IF(CA$3="Productivity",
INDEX('Productivity Dump'!$E$4:$AJ$500,
MATCH($A207,'Productivity Dump'!$A$4:$A$500,0),
MATCH(CA$2,'Productivity Dump'!$E$3:$AJ$3,0)
),
IF(CA$3="Attendance",
INDEX('Attendance Dump'!$E$2:$AI$400,
MATCH($A207,'Attendance Dump'!$B$2:$B$400,0),
MATCH(CA$2,'Attendance Dump'!$E$1:$AI$1,0)
),
INDEX('Active Hour''s Dump'!$D$3:$AH$337,
MATCH($C207,'Active Hour''s Dump'!$A$3:$A$337,0),
MATCH(CA$2,'Active Hour''s Dump'!$D$2:$AH$2,0)
))),"")</f>
        <v>0.33333333333333298</v>
      </c>
      <c r="CB207" s="13">
        <f>_xlfn.IFNA(IF(CB$3="Productivity",
INDEX('Productivity Dump'!$E$4:$AJ$500,
MATCH($A207,'Productivity Dump'!$A$4:$A$500,0),
MATCH(CB$2,'Productivity Dump'!$E$3:$AJ$3,0)
),
IF(CB$3="Attendance",
INDEX('Attendance Dump'!$E$2:$AI$400,
MATCH($A207,'Attendance Dump'!$B$2:$B$400,0),
MATCH(CB$2,'Attendance Dump'!$E$1:$AI$1,0)
),
INDEX('Active Hour''s Dump'!$D$3:$AH$337,
MATCH($C207,'Active Hour''s Dump'!$A$3:$A$337,0),
MATCH(CB$2,'Active Hour''s Dump'!$D$2:$AH$2,0)
))),"")</f>
        <v>0</v>
      </c>
      <c r="CC207" s="13" t="str">
        <f>_xlfn.IFNA(IF(CC$3="Productivity",
INDEX('Productivity Dump'!$E$4:$AJ$500,
MATCH($A207,'Productivity Dump'!$A$4:$A$500,0),
MATCH(CC$2,'Productivity Dump'!$E$3:$AJ$3,0)
),
IF(CC$3="Attendance",
INDEX('Attendance Dump'!$E$2:$AI$400,
MATCH($A207,'Attendance Dump'!$B$2:$B$400,0),
MATCH(CC$2,'Attendance Dump'!$E$1:$AI$1,0)
),
INDEX('Active Hour''s Dump'!$D$3:$AH$337,
MATCH($C207,'Active Hour''s Dump'!$A$3:$A$337,0),
MATCH(CC$2,'Active Hour''s Dump'!$D$2:$AH$2,0)
))),"")</f>
        <v>WO</v>
      </c>
      <c r="CD207" s="54">
        <f>_xlfn.IFNA(IF(CD$3="Productivity",
INDEX('Productivity Dump'!$E$4:$AJ$500,
MATCH($A207,'Productivity Dump'!$A$4:$A$500,0),
MATCH(CD$2,'Productivity Dump'!$E$3:$AJ$3,0)
),
IF(CD$3="Attendance",
INDEX('Attendance Dump'!$E$2:$AI$400,
MATCH($A207,'Attendance Dump'!$B$2:$B$400,0),
MATCH(CD$2,'Attendance Dump'!$E$1:$AI$1,0)
),
INDEX('Active Hour''s Dump'!$D$3:$AH$337,
MATCH($C207,'Active Hour''s Dump'!$A$3:$A$337,0),
MATCH(CD$2,'Active Hour''s Dump'!$D$2:$AH$2,0)
))),"")</f>
        <v>0</v>
      </c>
      <c r="CE207" s="13">
        <f>_xlfn.IFNA(IF(CE$3="Productivity",
INDEX('Productivity Dump'!$E$4:$AJ$500,
MATCH($A207,'Productivity Dump'!$A$4:$A$500,0),
MATCH(CE$2,'Productivity Dump'!$E$3:$AJ$3,0)
),
IF(CE$3="Attendance",
INDEX('Attendance Dump'!$E$2:$AI$400,
MATCH($A207,'Attendance Dump'!$B$2:$B$400,0),
MATCH(CE$2,'Attendance Dump'!$E$1:$AI$1,0)
),
INDEX('Active Hour''s Dump'!$D$3:$AH$337,
MATCH($C207,'Active Hour''s Dump'!$A$3:$A$337,0),
MATCH(CE$2,'Active Hour''s Dump'!$D$2:$AH$2,0)
))),"")</f>
        <v>498.84599999999995</v>
      </c>
      <c r="CF207" s="13" t="str">
        <f>_xlfn.IFNA(IF(CF$3="Productivity",
INDEX('Productivity Dump'!$E$4:$AJ$500,
MATCH($A207,'Productivity Dump'!$A$4:$A$500,0),
MATCH(CF$2,'Productivity Dump'!$E$3:$AJ$3,0)
),
IF(CF$3="Attendance",
INDEX('Attendance Dump'!$E$2:$AI$400,
MATCH($A207,'Attendance Dump'!$B$2:$B$400,0),
MATCH(CF$2,'Attendance Dump'!$E$1:$AI$1,0)
),
INDEX('Active Hour''s Dump'!$D$3:$AH$337,
MATCH($C207,'Active Hour''s Dump'!$A$3:$A$337,0),
MATCH(CF$2,'Active Hour''s Dump'!$D$2:$AH$2,0)
))),"")</f>
        <v>P</v>
      </c>
      <c r="CG207" s="54">
        <f>_xlfn.IFNA(IF(CG$3="Productivity",
INDEX('Productivity Dump'!$E$4:$AJ$500,
MATCH($A207,'Productivity Dump'!$A$4:$A$500,0),
MATCH(CG$2,'Productivity Dump'!$E$3:$AJ$3,0)
),
IF(CG$3="Attendance",
INDEX('Attendance Dump'!$E$2:$AI$400,
MATCH($A207,'Attendance Dump'!$B$2:$B$400,0),
MATCH(CG$2,'Attendance Dump'!$E$1:$AI$1,0)
),
INDEX('Active Hour''s Dump'!$D$3:$AH$337,
MATCH($C207,'Active Hour''s Dump'!$A$3:$A$337,0),
MATCH(CG$2,'Active Hour''s Dump'!$D$2:$AH$2,0)
))),"")</f>
        <v>6.75</v>
      </c>
      <c r="CH207" s="13">
        <f>_xlfn.IFNA(IF(CH$3="Productivity",
INDEX('Productivity Dump'!$E$4:$AJ$500,
MATCH($A207,'Productivity Dump'!$A$4:$A$500,0),
MATCH(CH$2,'Productivity Dump'!$E$3:$AJ$3,0)
),
IF(CH$3="Attendance",
INDEX('Attendance Dump'!$E$2:$AI$400,
MATCH($A207,'Attendance Dump'!$B$2:$B$400,0),
MATCH(CH$2,'Attendance Dump'!$E$1:$AI$1,0)
),
INDEX('Active Hour''s Dump'!$D$3:$AH$337,
MATCH($C207,'Active Hour''s Dump'!$A$3:$A$337,0),
MATCH(CH$2,'Active Hour''s Dump'!$D$2:$AH$2,0)
))),"")</f>
        <v>734.58300000000008</v>
      </c>
      <c r="CI207" s="13" t="str">
        <f>_xlfn.IFNA(IF(CI$3="Productivity",
INDEX('Productivity Dump'!$E$4:$AJ$500,
MATCH($A207,'Productivity Dump'!$A$4:$A$500,0),
MATCH(CI$2,'Productivity Dump'!$E$3:$AJ$3,0)
),
IF(CI$3="Attendance",
INDEX('Attendance Dump'!$E$2:$AI$400,
MATCH($A207,'Attendance Dump'!$B$2:$B$400,0),
MATCH(CI$2,'Attendance Dump'!$E$1:$AI$1,0)
),
INDEX('Active Hour''s Dump'!$D$3:$AH$337,
MATCH($C207,'Active Hour''s Dump'!$A$3:$A$337,0),
MATCH(CI$2,'Active Hour''s Dump'!$D$2:$AH$2,0)
))),"")</f>
        <v>P</v>
      </c>
      <c r="CJ207" s="54">
        <f>_xlfn.IFNA(IF(CJ$3="Productivity",
INDEX('Productivity Dump'!$E$4:$AJ$500,
MATCH($A207,'Productivity Dump'!$A$4:$A$500,0),
MATCH(CJ$2,'Productivity Dump'!$E$3:$AJ$3,0)
),
IF(CJ$3="Attendance",
INDEX('Attendance Dump'!$E$2:$AI$400,
MATCH($A207,'Attendance Dump'!$B$2:$B$400,0),
MATCH(CJ$2,'Attendance Dump'!$E$1:$AI$1,0)
),
INDEX('Active Hour''s Dump'!$D$3:$AH$337,
MATCH($C207,'Active Hour''s Dump'!$A$3:$A$337,0),
MATCH(CJ$2,'Active Hour''s Dump'!$D$2:$AH$2,0)
))),"")</f>
        <v>8.6666666666666696</v>
      </c>
      <c r="CK207" s="13">
        <f>_xlfn.IFNA(IF(CK$3="Productivity",
INDEX('Productivity Dump'!$E$4:$AJ$500,
MATCH($A207,'Productivity Dump'!$A$4:$A$500,0),
MATCH(CK$2,'Productivity Dump'!$E$3:$AJ$3,0)
),
IF(CK$3="Attendance",
INDEX('Attendance Dump'!$E$2:$AI$400,
MATCH($A207,'Attendance Dump'!$B$2:$B$400,0),
MATCH(CK$2,'Attendance Dump'!$E$1:$AI$1,0)
),
INDEX('Active Hour''s Dump'!$D$3:$AH$337,
MATCH($C207,'Active Hour''s Dump'!$A$3:$A$337,0),
MATCH(CK$2,'Active Hour''s Dump'!$D$2:$AH$2,0)
))),"")</f>
        <v>891.53800000000001</v>
      </c>
      <c r="CL207" s="13" t="str">
        <f>_xlfn.IFNA(IF(CL$3="Productivity",
INDEX('Productivity Dump'!$E$4:$AJ$500,
MATCH($A207,'Productivity Dump'!$A$4:$A$500,0),
MATCH(CL$2,'Productivity Dump'!$E$3:$AJ$3,0)
),
IF(CL$3="Attendance",
INDEX('Attendance Dump'!$E$2:$AI$400,
MATCH($A207,'Attendance Dump'!$B$2:$B$400,0),
MATCH(CL$2,'Attendance Dump'!$E$1:$AI$1,0)
),
INDEX('Active Hour''s Dump'!$D$3:$AH$337,
MATCH($C207,'Active Hour''s Dump'!$A$3:$A$337,0),
MATCH(CL$2,'Active Hour''s Dump'!$D$2:$AH$2,0)
))),"")</f>
        <v>P</v>
      </c>
      <c r="CM207" s="54">
        <f>_xlfn.IFNA(IF(CM$3="Productivity",
INDEX('Productivity Dump'!$E$4:$AJ$500,
MATCH($A207,'Productivity Dump'!$A$4:$A$500,0),
MATCH(CM$2,'Productivity Dump'!$E$3:$AJ$3,0)
),
IF(CM$3="Attendance",
INDEX('Attendance Dump'!$E$2:$AI$400,
MATCH($A207,'Attendance Dump'!$B$2:$B$400,0),
MATCH(CM$2,'Attendance Dump'!$E$1:$AI$1,0)
),
INDEX('Active Hour''s Dump'!$D$3:$AH$337,
MATCH($C207,'Active Hour''s Dump'!$A$3:$A$337,0),
MATCH(CM$2,'Active Hour''s Dump'!$D$2:$AH$2,0)
))),"")</f>
        <v>9.3333333333333304</v>
      </c>
      <c r="CN207" s="13">
        <f>_xlfn.IFNA(IF(CN$3="Productivity",
INDEX('Productivity Dump'!$E$4:$AJ$500,
MATCH($A207,'Productivity Dump'!$A$4:$A$500,0),
MATCH(CN$2,'Productivity Dump'!$E$3:$AJ$3,0)
),
IF(CN$3="Attendance",
INDEX('Attendance Dump'!$E$2:$AI$400,
MATCH($A207,'Attendance Dump'!$B$2:$B$400,0),
MATCH(CN$2,'Attendance Dump'!$E$1:$AI$1,0)
),
INDEX('Active Hour''s Dump'!$D$3:$AH$337,
MATCH($C207,'Active Hour''s Dump'!$A$3:$A$337,0),
MATCH(CN$2,'Active Hour''s Dump'!$D$2:$AH$2,0)
))),"")</f>
        <v>0</v>
      </c>
      <c r="CO207" s="13">
        <f>_xlfn.IFNA(IF(CO$3="Productivity",
INDEX('Productivity Dump'!$E$4:$AJ$500,
MATCH($A207,'Productivity Dump'!$A$4:$A$500,0),
MATCH(CO$2,'Productivity Dump'!$E$3:$AJ$3,0)
),
IF(CO$3="Attendance",
INDEX('Attendance Dump'!$E$2:$AI$400,
MATCH($A207,'Attendance Dump'!$B$2:$B$400,0),
MATCH(CO$2,'Attendance Dump'!$E$1:$AI$1,0)
),
INDEX('Active Hour''s Dump'!$D$3:$AH$337,
MATCH($C207,'Active Hour''s Dump'!$A$3:$A$337,0),
MATCH(CO$2,'Active Hour''s Dump'!$D$2:$AH$2,0)
))),"")</f>
        <v>0</v>
      </c>
      <c r="CP207" s="54">
        <f>_xlfn.IFNA(IF(CP$3="Productivity",
INDEX('Productivity Dump'!$E$4:$AJ$500,
MATCH($A207,'Productivity Dump'!$A$4:$A$500,0),
MATCH(CP$2,'Productivity Dump'!$E$3:$AJ$3,0)
),
IF(CP$3="Attendance",
INDEX('Attendance Dump'!$E$2:$AI$400,
MATCH($A207,'Attendance Dump'!$B$2:$B$400,0),
MATCH(CP$2,'Attendance Dump'!$E$1:$AI$1,0)
),
INDEX('Active Hour''s Dump'!$D$3:$AH$337,
MATCH($C207,'Active Hour''s Dump'!$A$3:$A$337,0),
MATCH(CP$2,'Active Hour''s Dump'!$D$2:$AH$2,0)
))),"")</f>
        <v>0</v>
      </c>
      <c r="CQ207" s="13">
        <f>_xlfn.IFNA(IF(CQ$3="Productivity",
INDEX('Productivity Dump'!$E$4:$AJ$500,
MATCH($A207,'Productivity Dump'!$A$4:$A$500,0),
MATCH(CQ$2,'Productivity Dump'!$E$3:$AJ$3,0)
),
IF(CQ$3="Attendance",
INDEX('Attendance Dump'!$E$2:$AI$400,
MATCH($A207,'Attendance Dump'!$B$2:$B$400,0),
MATCH(CQ$2,'Attendance Dump'!$E$1:$AI$1,0)
),
INDEX('Active Hour''s Dump'!$D$3:$AH$337,
MATCH($C207,'Active Hour''s Dump'!$A$3:$A$337,0),
MATCH(CQ$2,'Active Hour''s Dump'!$D$2:$AH$2,0)
))),"")</f>
        <v>0</v>
      </c>
      <c r="CR207" s="13">
        <f>_xlfn.IFNA(IF(CR$3="Productivity",
INDEX('Productivity Dump'!$E$4:$AJ$500,
MATCH($A207,'Productivity Dump'!$A$4:$A$500,0),
MATCH(CR$2,'Productivity Dump'!$E$3:$AJ$3,0)
),
IF(CR$3="Attendance",
INDEX('Attendance Dump'!$E$2:$AI$400,
MATCH($A207,'Attendance Dump'!$B$2:$B$400,0),
MATCH(CR$2,'Attendance Dump'!$E$1:$AI$1,0)
),
INDEX('Active Hour''s Dump'!$D$3:$AH$337,
MATCH($C207,'Active Hour''s Dump'!$A$3:$A$337,0),
MATCH(CR$2,'Active Hour''s Dump'!$D$2:$AH$2,0)
))),"")</f>
        <v>0</v>
      </c>
      <c r="CS207" s="54">
        <f>_xlfn.IFNA(IF(CS$3="Productivity",
INDEX('Productivity Dump'!$E$4:$AJ$500,
MATCH($A207,'Productivity Dump'!$A$4:$A$500,0),
MATCH(CS$2,'Productivity Dump'!$E$3:$AJ$3,0)
),
IF(CS$3="Attendance",
INDEX('Attendance Dump'!$E$2:$AI$400,
MATCH($A207,'Attendance Dump'!$B$2:$B$400,0),
MATCH(CS$2,'Attendance Dump'!$E$1:$AI$1,0)
),
INDEX('Active Hour''s Dump'!$D$3:$AH$337,
MATCH($C207,'Active Hour''s Dump'!$A$3:$A$337,0),
MATCH(CS$2,'Active Hour''s Dump'!$D$2:$AH$2,0)
))),"")</f>
        <v>0</v>
      </c>
      <c r="CT207" s="13">
        <f>_xlfn.IFNA(IF(CT$3="Productivity",
INDEX('Productivity Dump'!$E$4:$AJ$500,
MATCH($A207,'Productivity Dump'!$A$4:$A$500,0),
MATCH(CT$2,'Productivity Dump'!$E$3:$AJ$3,0)
),
IF(CT$3="Attendance",
INDEX('Attendance Dump'!$E$2:$AI$400,
MATCH($A207,'Attendance Dump'!$B$2:$B$400,0),
MATCH(CT$2,'Attendance Dump'!$E$1:$AI$1,0)
),
INDEX('Active Hour''s Dump'!$D$3:$AH$337,
MATCH($C207,'Active Hour''s Dump'!$A$3:$A$337,0),
MATCH(CT$2,'Active Hour''s Dump'!$D$2:$AH$2,0)
))),"")</f>
        <v>0</v>
      </c>
      <c r="CU207" s="13">
        <f>_xlfn.IFNA(IF(CU$3="Productivity",
INDEX('Productivity Dump'!$E$4:$AJ$500,
MATCH($A207,'Productivity Dump'!$A$4:$A$500,0),
MATCH(CU$2,'Productivity Dump'!$E$3:$AJ$3,0)
),
IF(CU$3="Attendance",
INDEX('Attendance Dump'!$E$2:$AI$400,
MATCH($A207,'Attendance Dump'!$B$2:$B$400,0),
MATCH(CU$2,'Attendance Dump'!$E$1:$AI$1,0)
),
INDEX('Active Hour''s Dump'!$D$3:$AH$337,
MATCH($C207,'Active Hour''s Dump'!$A$3:$A$337,0),
MATCH(CU$2,'Active Hour''s Dump'!$D$2:$AH$2,0)
))),"")</f>
        <v>0</v>
      </c>
      <c r="CV207" s="54">
        <f>_xlfn.IFNA(IF(CV$3="Productivity",
INDEX('Productivity Dump'!$E$4:$AJ$500,
MATCH($A207,'Productivity Dump'!$A$4:$A$500,0),
MATCH(CV$2,'Productivity Dump'!$E$3:$AJ$3,0)
),
IF(CV$3="Attendance",
INDEX('Attendance Dump'!$E$2:$AI$400,
MATCH($A207,'Attendance Dump'!$B$2:$B$400,0),
MATCH(CV$2,'Attendance Dump'!$E$1:$AI$1,0)
),
INDEX('Active Hour''s Dump'!$D$3:$AH$337,
MATCH($C207,'Active Hour''s Dump'!$A$3:$A$337,0),
MATCH(CV$2,'Active Hour''s Dump'!$D$2:$AH$2,0)
))),"")</f>
        <v>0</v>
      </c>
      <c r="CW207" s="13"/>
      <c r="CX207" s="13"/>
      <c r="CY207" s="54"/>
      <c r="DA207" s="57">
        <f t="shared" si="81"/>
        <v>169.9166666666666</v>
      </c>
      <c r="DB207" s="35">
        <f t="shared" si="82"/>
        <v>14258.262000000001</v>
      </c>
      <c r="DC207" s="35">
        <f t="shared" si="77"/>
        <v>4341.7379999999994</v>
      </c>
      <c r="DD207" s="35">
        <f t="shared" ca="1" si="80"/>
        <v>0</v>
      </c>
      <c r="DF207" s="32" cm="1">
        <f t="array" ref="DF207">SUMPRODUCT(
    (MOD(COLUMN(H207:CV207) - COLUMN(H207), 3) = 0) *
    (H207:CV207 = 0) *
    (I207:CW207 = "P") *
    (COUNTIF(UKHoliday, H$2:CV$2) = 0)
)</f>
        <v>0</v>
      </c>
      <c r="DG207" s="33" cm="1">
        <f t="array" ref="DG207">SUMPRODUCT(
  (MOD(COLUMN(H207:CV207) - COLUMN(H207), 3) = 0) *
  (H207:CV207 &gt; 0) *
  (H207:CV207 &lt; 0.5 * IF(((WEEKDAY(H$2:CV$2, 2) = 1) + (WEEKDAY(H$2:CV$2, 2) = 6)), G207, F207)) *
  (I207:CW207 = "P") *
  (COUNTIF(UKHoliday, H$2:CV$2) = 0)
)</f>
        <v>0</v>
      </c>
      <c r="DH207" s="33" cm="1">
        <f t="array" ref="DH207">SUMPRODUCT(
  (MOD(COLUMN(H207:CV207) - COLUMN(H207), 3) = 0) *
  (H207:CV207 &gt; 0.5 * IF(((WEEKDAY(H$2:CV$2, 2) = 1) + (WEEKDAY(H$2:CV$2, 2) = 6)), $G207, $F207)) *
  (H207:CV207 &lt; 0.8 * IF(((WEEKDAY(H$2:CV$2, 2) = 1) + (WEEKDAY(H$2:CV$2, 2) = 6)), $G207, $F207)) *
  (I207:CW207 = "P") *
  (COUNTIF(UKHoliday, H$2:CV$2) = 0)
)</f>
        <v>2</v>
      </c>
      <c r="DI207" s="33" cm="1">
        <f t="array" ref="DI207">SUMPRODUCT(
  (MOD(COLUMN(H207:CV207) - COLUMN(H207), 3) = 0) *
  (H207:CV207 &gt; 0.8 * IF(((WEEKDAY(H$2:CV$2, 2) = 1) + (WEEKDAY(H$2:CV$2, 2) = 6)), $G207, $F207)) *
  (H207:CV207 &lt; 1 * IF(((WEEKDAY(H$2:CV$2, 2) = 1) + (WEEKDAY(H$2:CV$2, 2) = 6)), $G207, $F207)) *
  (I207:CW207 = "P") *
  (COUNTIF(UKHoliday, H$2:CV$2) = 0)
)</f>
        <v>6</v>
      </c>
    </row>
    <row r="208" spans="1:113" x14ac:dyDescent="0.3">
      <c r="A208" s="38" t="s">
        <v>180</v>
      </c>
      <c r="B208" s="38" t="s">
        <v>179</v>
      </c>
      <c r="C208" s="9" t="s">
        <v>671</v>
      </c>
      <c r="D208" s="62" t="s">
        <v>1058</v>
      </c>
      <c r="E208" s="35">
        <v>19000</v>
      </c>
      <c r="F208" s="35">
        <f t="shared" si="78"/>
        <v>950</v>
      </c>
      <c r="G208" s="35">
        <f t="shared" si="79"/>
        <v>475</v>
      </c>
      <c r="H208" s="13">
        <f>_xlfn.IFNA(IF(H$3="Productivity",
INDEX('Productivity Dump'!$E$4:$AJ$500,
MATCH($A208,'Productivity Dump'!$A$4:$A$500,0),
MATCH(H$2,'Productivity Dump'!$E$3:$AJ$3,0)
),
IF(H$3="Attendance",
INDEX('Attendance Dump'!$E$2:$AI$400,
MATCH($A208,'Attendance Dump'!$B$2:$B$400,0),
MATCH(H$2,'Attendance Dump'!$E$1:$AI$1,0)
),
INDEX('Active Hour''s Dump'!$D$3:$AH$337,
MATCH($C208,'Active Hour''s Dump'!$A$3:$A$337,0),
MATCH(H$2,'Active Hour''s Dump'!$D$2:$AH$2,0)
))),"")</f>
        <v>914.65400000000022</v>
      </c>
      <c r="I208" s="13" t="str">
        <f>_xlfn.IFNA(IF(I$3="Productivity",
INDEX('Productivity Dump'!$E$4:$AJ$500,
MATCH($A208,'Productivity Dump'!$A$4:$A$500,0),
MATCH(I$2,'Productivity Dump'!$E$3:$AJ$3,0)
),
IF(I$3="Attendance",
INDEX('Attendance Dump'!$E$2:$AI$400,
MATCH($A208,'Attendance Dump'!$B$2:$B$400,0),
MATCH(I$2,'Attendance Dump'!$E$1:$AI$1,0)
),
INDEX('Active Hour''s Dump'!$D$3:$AH$337,
MATCH($C208,'Active Hour''s Dump'!$A$3:$A$337,0),
MATCH(I$2,'Active Hour''s Dump'!$D$2:$AH$2,0)
))),"")</f>
        <v>P</v>
      </c>
      <c r="J208" s="54">
        <f>_xlfn.IFNA(IF(J$3="Productivity",
INDEX('Productivity Dump'!$E$4:$AJ$500,
MATCH($A208,'Productivity Dump'!$A$4:$A$500,0),
MATCH(J$2,'Productivity Dump'!$E$3:$AJ$3,0)
),
IF(J$3="Attendance",
INDEX('Attendance Dump'!$E$2:$AI$400,
MATCH($A208,'Attendance Dump'!$B$2:$B$400,0),
MATCH(J$2,'Attendance Dump'!$E$1:$AI$1,0)
),
INDEX('Active Hour''s Dump'!$D$3:$AH$337,
MATCH($C208,'Active Hour''s Dump'!$A$3:$A$337,0),
MATCH(J$2,'Active Hour''s Dump'!$D$2:$AH$2,0)
))),"")</f>
        <v>9.4166666666666696</v>
      </c>
      <c r="K208" s="13">
        <f>_xlfn.IFNA(IF(K$3="Productivity",
INDEX('Productivity Dump'!$E$4:$AJ$500,
MATCH($A208,'Productivity Dump'!$A$4:$A$500,0),
MATCH(K$2,'Productivity Dump'!$E$3:$AJ$3,0)
),
IF(K$3="Attendance",
INDEX('Attendance Dump'!$E$2:$AI$400,
MATCH($A208,'Attendance Dump'!$B$2:$B$400,0),
MATCH(K$2,'Attendance Dump'!$E$1:$AI$1,0)
),
INDEX('Active Hour''s Dump'!$D$3:$AH$337,
MATCH($C208,'Active Hour''s Dump'!$A$3:$A$337,0),
MATCH(K$2,'Active Hour''s Dump'!$D$2:$AH$2,0)
))),"")</f>
        <v>1029.4409999999998</v>
      </c>
      <c r="L208" s="13" t="str">
        <f>_xlfn.IFNA(IF(L$3="Productivity",
INDEX('Productivity Dump'!$E$4:$AJ$500,
MATCH($A208,'Productivity Dump'!$A$4:$A$500,0),
MATCH(L$2,'Productivity Dump'!$E$3:$AJ$3,0)
),
IF(L$3="Attendance",
INDEX('Attendance Dump'!$E$2:$AI$400,
MATCH($A208,'Attendance Dump'!$B$2:$B$400,0),
MATCH(L$2,'Attendance Dump'!$E$1:$AI$1,0)
),
INDEX('Active Hour''s Dump'!$D$3:$AH$337,
MATCH($C208,'Active Hour''s Dump'!$A$3:$A$337,0),
MATCH(L$2,'Active Hour''s Dump'!$D$2:$AH$2,0)
))),"")</f>
        <v>P</v>
      </c>
      <c r="M208" s="54">
        <f>_xlfn.IFNA(IF(M$3="Productivity",
INDEX('Productivity Dump'!$E$4:$AJ$500,
MATCH($A208,'Productivity Dump'!$A$4:$A$500,0),
MATCH(M$2,'Productivity Dump'!$E$3:$AJ$3,0)
),
IF(M$3="Attendance",
INDEX('Attendance Dump'!$E$2:$AI$400,
MATCH($A208,'Attendance Dump'!$B$2:$B$400,0),
MATCH(M$2,'Attendance Dump'!$E$1:$AI$1,0)
),
INDEX('Active Hour''s Dump'!$D$3:$AH$337,
MATCH($C208,'Active Hour''s Dump'!$A$3:$A$337,0),
MATCH(M$2,'Active Hour''s Dump'!$D$2:$AH$2,0)
))),"")</f>
        <v>12.5</v>
      </c>
      <c r="N208" s="13">
        <f>_xlfn.IFNA(IF(N$3="Productivity",
INDEX('Productivity Dump'!$E$4:$AJ$500,
MATCH($A208,'Productivity Dump'!$A$4:$A$500,0),
MATCH(N$2,'Productivity Dump'!$E$3:$AJ$3,0)
),
IF(N$3="Attendance",
INDEX('Attendance Dump'!$E$2:$AI$400,
MATCH($A208,'Attendance Dump'!$B$2:$B$400,0),
MATCH(N$2,'Attendance Dump'!$E$1:$AI$1,0)
),
INDEX('Active Hour''s Dump'!$D$3:$AH$337,
MATCH($C208,'Active Hour''s Dump'!$A$3:$A$337,0),
MATCH(N$2,'Active Hour''s Dump'!$D$2:$AH$2,0)
))),"")</f>
        <v>510.82000000000005</v>
      </c>
      <c r="O208" s="13" t="str">
        <f>_xlfn.IFNA(IF(O$3="Productivity",
INDEX('Productivity Dump'!$E$4:$AJ$500,
MATCH($A208,'Productivity Dump'!$A$4:$A$500,0),
MATCH(O$2,'Productivity Dump'!$E$3:$AJ$3,0)
),
IF(O$3="Attendance",
INDEX('Attendance Dump'!$E$2:$AI$400,
MATCH($A208,'Attendance Dump'!$B$2:$B$400,0),
MATCH(O$2,'Attendance Dump'!$E$1:$AI$1,0)
),
INDEX('Active Hour''s Dump'!$D$3:$AH$337,
MATCH($C208,'Active Hour''s Dump'!$A$3:$A$337,0),
MATCH(O$2,'Active Hour''s Dump'!$D$2:$AH$2,0)
))),"")</f>
        <v>P</v>
      </c>
      <c r="P208" s="54">
        <f>_xlfn.IFNA(IF(P$3="Productivity",
INDEX('Productivity Dump'!$E$4:$AJ$500,
MATCH($A208,'Productivity Dump'!$A$4:$A$500,0),
MATCH(P$2,'Productivity Dump'!$E$3:$AJ$3,0)
),
IF(P$3="Attendance",
INDEX('Attendance Dump'!$E$2:$AI$400,
MATCH($A208,'Attendance Dump'!$B$2:$B$400,0),
MATCH(P$2,'Attendance Dump'!$E$1:$AI$1,0)
),
INDEX('Active Hour''s Dump'!$D$3:$AH$337,
MATCH($C208,'Active Hour''s Dump'!$A$3:$A$337,0),
MATCH(P$2,'Active Hour''s Dump'!$D$2:$AH$2,0)
))),"")</f>
        <v>5.3333333333333304</v>
      </c>
      <c r="Q208" s="13">
        <f>_xlfn.IFNA(IF(Q$3="Productivity",
INDEX('Productivity Dump'!$E$4:$AJ$500,
MATCH($A208,'Productivity Dump'!$A$4:$A$500,0),
MATCH(Q$2,'Productivity Dump'!$E$3:$AJ$3,0)
),
IF(Q$3="Attendance",
INDEX('Attendance Dump'!$E$2:$AI$400,
MATCH($A208,'Attendance Dump'!$B$2:$B$400,0),
MATCH(Q$2,'Attendance Dump'!$E$1:$AI$1,0)
),
INDEX('Active Hour''s Dump'!$D$3:$AH$337,
MATCH($C208,'Active Hour''s Dump'!$A$3:$A$337,0),
MATCH(Q$2,'Active Hour''s Dump'!$D$2:$AH$2,0)
))),"")</f>
        <v>0</v>
      </c>
      <c r="R208" s="13" t="str">
        <f>_xlfn.IFNA(IF(R$3="Productivity",
INDEX('Productivity Dump'!$E$4:$AJ$500,
MATCH($A208,'Productivity Dump'!$A$4:$A$500,0),
MATCH(R$2,'Productivity Dump'!$E$3:$AJ$3,0)
),
IF(R$3="Attendance",
INDEX('Attendance Dump'!$E$2:$AI$400,
MATCH($A208,'Attendance Dump'!$B$2:$B$400,0),
MATCH(R$2,'Attendance Dump'!$E$1:$AI$1,0)
),
INDEX('Active Hour''s Dump'!$D$3:$AH$337,
MATCH($C208,'Active Hour''s Dump'!$A$3:$A$337,0),
MATCH(R$2,'Active Hour''s Dump'!$D$2:$AH$2,0)
))),"")</f>
        <v>WO</v>
      </c>
      <c r="S208" s="54">
        <f>_xlfn.IFNA(IF(S$3="Productivity",
INDEX('Productivity Dump'!$E$4:$AJ$500,
MATCH($A208,'Productivity Dump'!$A$4:$A$500,0),
MATCH(S$2,'Productivity Dump'!$E$3:$AJ$3,0)
),
IF(S$3="Attendance",
INDEX('Attendance Dump'!$E$2:$AI$400,
MATCH($A208,'Attendance Dump'!$B$2:$B$400,0),
MATCH(S$2,'Attendance Dump'!$E$1:$AI$1,0)
),
INDEX('Active Hour''s Dump'!$D$3:$AH$337,
MATCH($C208,'Active Hour''s Dump'!$A$3:$A$337,0),
MATCH(S$2,'Active Hour''s Dump'!$D$2:$AH$2,0)
))),"")</f>
        <v>0</v>
      </c>
      <c r="T208" s="13">
        <f>_xlfn.IFNA(IF(T$3="Productivity",
INDEX('Productivity Dump'!$E$4:$AJ$500,
MATCH($A208,'Productivity Dump'!$A$4:$A$500,0),
MATCH(T$2,'Productivity Dump'!$E$3:$AJ$3,0)
),
IF(T$3="Attendance",
INDEX('Attendance Dump'!$E$2:$AI$400,
MATCH($A208,'Attendance Dump'!$B$2:$B$400,0),
MATCH(T$2,'Attendance Dump'!$E$1:$AI$1,0)
),
INDEX('Active Hour''s Dump'!$D$3:$AH$337,
MATCH($C208,'Active Hour''s Dump'!$A$3:$A$337,0),
MATCH(T$2,'Active Hour''s Dump'!$D$2:$AH$2,0)
))),"")</f>
        <v>510.74299999999994</v>
      </c>
      <c r="U208" s="13" t="str">
        <f>_xlfn.IFNA(IF(U$3="Productivity",
INDEX('Productivity Dump'!$E$4:$AJ$500,
MATCH($A208,'Productivity Dump'!$A$4:$A$500,0),
MATCH(U$2,'Productivity Dump'!$E$3:$AJ$3,0)
),
IF(U$3="Attendance",
INDEX('Attendance Dump'!$E$2:$AI$400,
MATCH($A208,'Attendance Dump'!$B$2:$B$400,0),
MATCH(U$2,'Attendance Dump'!$E$1:$AI$1,0)
),
INDEX('Active Hour''s Dump'!$D$3:$AH$337,
MATCH($C208,'Active Hour''s Dump'!$A$3:$A$337,0),
MATCH(U$2,'Active Hour''s Dump'!$D$2:$AH$2,0)
))),"")</f>
        <v>P</v>
      </c>
      <c r="V208" s="54">
        <f>_xlfn.IFNA(IF(V$3="Productivity",
INDEX('Productivity Dump'!$E$4:$AJ$500,
MATCH($A208,'Productivity Dump'!$A$4:$A$500,0),
MATCH(V$2,'Productivity Dump'!$E$3:$AJ$3,0)
),
IF(V$3="Attendance",
INDEX('Attendance Dump'!$E$2:$AI$400,
MATCH($A208,'Attendance Dump'!$B$2:$B$400,0),
MATCH(V$2,'Attendance Dump'!$E$1:$AI$1,0)
),
INDEX('Active Hour''s Dump'!$D$3:$AH$337,
MATCH($C208,'Active Hour''s Dump'!$A$3:$A$337,0),
MATCH(V$2,'Active Hour''s Dump'!$D$2:$AH$2,0)
))),"")</f>
        <v>6.8333333333333304</v>
      </c>
      <c r="W208" s="13">
        <f>_xlfn.IFNA(IF(W$3="Productivity",
INDEX('Productivity Dump'!$E$4:$AJ$500,
MATCH($A208,'Productivity Dump'!$A$4:$A$500,0),
MATCH(W$2,'Productivity Dump'!$E$3:$AJ$3,0)
),
IF(W$3="Attendance",
INDEX('Attendance Dump'!$E$2:$AI$400,
MATCH($A208,'Attendance Dump'!$B$2:$B$400,0),
MATCH(W$2,'Attendance Dump'!$E$1:$AI$1,0)
),
INDEX('Active Hour''s Dump'!$D$3:$AH$337,
MATCH($C208,'Active Hour''s Dump'!$A$3:$A$337,0),
MATCH(W$2,'Active Hour''s Dump'!$D$2:$AH$2,0)
))),"")</f>
        <v>1007.7430000000002</v>
      </c>
      <c r="X208" s="13" t="str">
        <f>_xlfn.IFNA(IF(X$3="Productivity",
INDEX('Productivity Dump'!$E$4:$AJ$500,
MATCH($A208,'Productivity Dump'!$A$4:$A$500,0),
MATCH(X$2,'Productivity Dump'!$E$3:$AJ$3,0)
),
IF(X$3="Attendance",
INDEX('Attendance Dump'!$E$2:$AI$400,
MATCH($A208,'Attendance Dump'!$B$2:$B$400,0),
MATCH(X$2,'Attendance Dump'!$E$1:$AI$1,0)
),
INDEX('Active Hour''s Dump'!$D$3:$AH$337,
MATCH($C208,'Active Hour''s Dump'!$A$3:$A$337,0),
MATCH(X$2,'Active Hour''s Dump'!$D$2:$AH$2,0)
))),"")</f>
        <v>P</v>
      </c>
      <c r="Y208" s="54">
        <f>_xlfn.IFNA(IF(Y$3="Productivity",
INDEX('Productivity Dump'!$E$4:$AJ$500,
MATCH($A208,'Productivity Dump'!$A$4:$A$500,0),
MATCH(Y$2,'Productivity Dump'!$E$3:$AJ$3,0)
),
IF(Y$3="Attendance",
INDEX('Attendance Dump'!$E$2:$AI$400,
MATCH($A208,'Attendance Dump'!$B$2:$B$400,0),
MATCH(Y$2,'Attendance Dump'!$E$1:$AI$1,0)
),
INDEX('Active Hour''s Dump'!$D$3:$AH$337,
MATCH($C208,'Active Hour''s Dump'!$A$3:$A$337,0),
MATCH(Y$2,'Active Hour''s Dump'!$D$2:$AH$2,0)
))),"")</f>
        <v>11.5</v>
      </c>
      <c r="Z208" s="13">
        <f>_xlfn.IFNA(IF(Z$3="Productivity",
INDEX('Productivity Dump'!$E$4:$AJ$500,
MATCH($A208,'Productivity Dump'!$A$4:$A$500,0),
MATCH(Z$2,'Productivity Dump'!$E$3:$AJ$3,0)
),
IF(Z$3="Attendance",
INDEX('Attendance Dump'!$E$2:$AI$400,
MATCH($A208,'Attendance Dump'!$B$2:$B$400,0),
MATCH(Z$2,'Attendance Dump'!$E$1:$AI$1,0)
),
INDEX('Active Hour''s Dump'!$D$3:$AH$337,
MATCH($C208,'Active Hour''s Dump'!$A$3:$A$337,0),
MATCH(Z$2,'Active Hour''s Dump'!$D$2:$AH$2,0)
))),"")</f>
        <v>1002.237</v>
      </c>
      <c r="AA208" s="13" t="str">
        <f>_xlfn.IFNA(IF(AA$3="Productivity",
INDEX('Productivity Dump'!$E$4:$AJ$500,
MATCH($A208,'Productivity Dump'!$A$4:$A$500,0),
MATCH(AA$2,'Productivity Dump'!$E$3:$AJ$3,0)
),
IF(AA$3="Attendance",
INDEX('Attendance Dump'!$E$2:$AI$400,
MATCH($A208,'Attendance Dump'!$B$2:$B$400,0),
MATCH(AA$2,'Attendance Dump'!$E$1:$AI$1,0)
),
INDEX('Active Hour''s Dump'!$D$3:$AH$337,
MATCH($C208,'Active Hour''s Dump'!$A$3:$A$337,0),
MATCH(AA$2,'Active Hour''s Dump'!$D$2:$AH$2,0)
))),"")</f>
        <v>P</v>
      </c>
      <c r="AB208" s="54">
        <f>_xlfn.IFNA(IF(AB$3="Productivity",
INDEX('Productivity Dump'!$E$4:$AJ$500,
MATCH($A208,'Productivity Dump'!$A$4:$A$500,0),
MATCH(AB$2,'Productivity Dump'!$E$3:$AJ$3,0)
),
IF(AB$3="Attendance",
INDEX('Attendance Dump'!$E$2:$AI$400,
MATCH($A208,'Attendance Dump'!$B$2:$B$400,0),
MATCH(AB$2,'Attendance Dump'!$E$1:$AI$1,0)
),
INDEX('Active Hour''s Dump'!$D$3:$AH$337,
MATCH($C208,'Active Hour''s Dump'!$A$3:$A$337,0),
MATCH(AB$2,'Active Hour''s Dump'!$D$2:$AH$2,0)
))),"")</f>
        <v>10.5833333333333</v>
      </c>
      <c r="AC208" s="13">
        <f>_xlfn.IFNA(IF(AC$3="Productivity",
INDEX('Productivity Dump'!$E$4:$AJ$500,
MATCH($A208,'Productivity Dump'!$A$4:$A$500,0),
MATCH(AC$2,'Productivity Dump'!$E$3:$AJ$3,0)
),
IF(AC$3="Attendance",
INDEX('Attendance Dump'!$E$2:$AI$400,
MATCH($A208,'Attendance Dump'!$B$2:$B$400,0),
MATCH(AC$2,'Attendance Dump'!$E$1:$AI$1,0)
),
INDEX('Active Hour''s Dump'!$D$3:$AH$337,
MATCH($C208,'Active Hour''s Dump'!$A$3:$A$337,0),
MATCH(AC$2,'Active Hour''s Dump'!$D$2:$AH$2,0)
))),"")</f>
        <v>1039.9870000000001</v>
      </c>
      <c r="AD208" s="13" t="str">
        <f>_xlfn.IFNA(IF(AD$3="Productivity",
INDEX('Productivity Dump'!$E$4:$AJ$500,
MATCH($A208,'Productivity Dump'!$A$4:$A$500,0),
MATCH(AD$2,'Productivity Dump'!$E$3:$AJ$3,0)
),
IF(AD$3="Attendance",
INDEX('Attendance Dump'!$E$2:$AI$400,
MATCH($A208,'Attendance Dump'!$B$2:$B$400,0),
MATCH(AD$2,'Attendance Dump'!$E$1:$AI$1,0)
),
INDEX('Active Hour''s Dump'!$D$3:$AH$337,
MATCH($C208,'Active Hour''s Dump'!$A$3:$A$337,0),
MATCH(AD$2,'Active Hour''s Dump'!$D$2:$AH$2,0)
))),"")</f>
        <v>P</v>
      </c>
      <c r="AE208" s="54">
        <f>_xlfn.IFNA(IF(AE$3="Productivity",
INDEX('Productivity Dump'!$E$4:$AJ$500,
MATCH($A208,'Productivity Dump'!$A$4:$A$500,0),
MATCH(AE$2,'Productivity Dump'!$E$3:$AJ$3,0)
),
IF(AE$3="Attendance",
INDEX('Attendance Dump'!$E$2:$AI$400,
MATCH($A208,'Attendance Dump'!$B$2:$B$400,0),
MATCH(AE$2,'Attendance Dump'!$E$1:$AI$1,0)
),
INDEX('Active Hour''s Dump'!$D$3:$AH$337,
MATCH($C208,'Active Hour''s Dump'!$A$3:$A$337,0),
MATCH(AE$2,'Active Hour''s Dump'!$D$2:$AH$2,0)
))),"")</f>
        <v>9.6666666666666696</v>
      </c>
      <c r="AF208" s="13">
        <f>_xlfn.IFNA(IF(AF$3="Productivity",
INDEX('Productivity Dump'!$E$4:$AJ$500,
MATCH($A208,'Productivity Dump'!$A$4:$A$500,0),
MATCH(AF$2,'Productivity Dump'!$E$3:$AJ$3,0)
),
IF(AF$3="Attendance",
INDEX('Attendance Dump'!$E$2:$AI$400,
MATCH($A208,'Attendance Dump'!$B$2:$B$400,0),
MATCH(AF$2,'Attendance Dump'!$E$1:$AI$1,0)
),
INDEX('Active Hour''s Dump'!$D$3:$AH$337,
MATCH($C208,'Active Hour''s Dump'!$A$3:$A$337,0),
MATCH(AF$2,'Active Hour''s Dump'!$D$2:$AH$2,0)
))),"")</f>
        <v>1014.634</v>
      </c>
      <c r="AG208" s="13" t="str">
        <f>_xlfn.IFNA(IF(AG$3="Productivity",
INDEX('Productivity Dump'!$E$4:$AJ$500,
MATCH($A208,'Productivity Dump'!$A$4:$A$500,0),
MATCH(AG$2,'Productivity Dump'!$E$3:$AJ$3,0)
),
IF(AG$3="Attendance",
INDEX('Attendance Dump'!$E$2:$AI$400,
MATCH($A208,'Attendance Dump'!$B$2:$B$400,0),
MATCH(AG$2,'Attendance Dump'!$E$1:$AI$1,0)
),
INDEX('Active Hour''s Dump'!$D$3:$AH$337,
MATCH($C208,'Active Hour''s Dump'!$A$3:$A$337,0),
MATCH(AG$2,'Active Hour''s Dump'!$D$2:$AH$2,0)
))),"")</f>
        <v>P</v>
      </c>
      <c r="AH208" s="54">
        <f>_xlfn.IFNA(IF(AH$3="Productivity",
INDEX('Productivity Dump'!$E$4:$AJ$500,
MATCH($A208,'Productivity Dump'!$A$4:$A$500,0),
MATCH(AH$2,'Productivity Dump'!$E$3:$AJ$3,0)
),
IF(AH$3="Attendance",
INDEX('Attendance Dump'!$E$2:$AI$400,
MATCH($A208,'Attendance Dump'!$B$2:$B$400,0),
MATCH(AH$2,'Attendance Dump'!$E$1:$AI$1,0)
),
INDEX('Active Hour''s Dump'!$D$3:$AH$337,
MATCH($C208,'Active Hour''s Dump'!$A$3:$A$337,0),
MATCH(AH$2,'Active Hour''s Dump'!$D$2:$AH$2,0)
))),"")</f>
        <v>12.8333333333333</v>
      </c>
      <c r="AI208" s="13">
        <f>_xlfn.IFNA(IF(AI$3="Productivity",
INDEX('Productivity Dump'!$E$4:$AJ$500,
MATCH($A208,'Productivity Dump'!$A$4:$A$500,0),
MATCH(AI$2,'Productivity Dump'!$E$3:$AJ$3,0)
),
IF(AI$3="Attendance",
INDEX('Attendance Dump'!$E$2:$AI$400,
MATCH($A208,'Attendance Dump'!$B$2:$B$400,0),
MATCH(AI$2,'Attendance Dump'!$E$1:$AI$1,0)
),
INDEX('Active Hour''s Dump'!$D$3:$AH$337,
MATCH($C208,'Active Hour''s Dump'!$A$3:$A$337,0),
MATCH(AI$2,'Active Hour''s Dump'!$D$2:$AH$2,0)
))),"")</f>
        <v>688.04799999999989</v>
      </c>
      <c r="AJ208" s="13" t="str">
        <f>_xlfn.IFNA(IF(AJ$3="Productivity",
INDEX('Productivity Dump'!$E$4:$AJ$500,
MATCH($A208,'Productivity Dump'!$A$4:$A$500,0),
MATCH(AJ$2,'Productivity Dump'!$E$3:$AJ$3,0)
),
IF(AJ$3="Attendance",
INDEX('Attendance Dump'!$E$2:$AI$400,
MATCH($A208,'Attendance Dump'!$B$2:$B$400,0),
MATCH(AJ$2,'Attendance Dump'!$E$1:$AI$1,0)
),
INDEX('Active Hour''s Dump'!$D$3:$AH$337,
MATCH($C208,'Active Hour''s Dump'!$A$3:$A$337,0),
MATCH(AJ$2,'Active Hour''s Dump'!$D$2:$AH$2,0)
))),"")</f>
        <v>P</v>
      </c>
      <c r="AK208" s="54">
        <f>_xlfn.IFNA(IF(AK$3="Productivity",
INDEX('Productivity Dump'!$E$4:$AJ$500,
MATCH($A208,'Productivity Dump'!$A$4:$A$500,0),
MATCH(AK$2,'Productivity Dump'!$E$3:$AJ$3,0)
),
IF(AK$3="Attendance",
INDEX('Attendance Dump'!$E$2:$AI$400,
MATCH($A208,'Attendance Dump'!$B$2:$B$400,0),
MATCH(AK$2,'Attendance Dump'!$E$1:$AI$1,0)
),
INDEX('Active Hour''s Dump'!$D$3:$AH$337,
MATCH($C208,'Active Hour''s Dump'!$A$3:$A$337,0),
MATCH(AK$2,'Active Hour''s Dump'!$D$2:$AH$2,0)
))),"")</f>
        <v>7.9166666666666696</v>
      </c>
      <c r="AL208" s="13">
        <f>_xlfn.IFNA(IF(AL$3="Productivity",
INDEX('Productivity Dump'!$E$4:$AJ$500,
MATCH($A208,'Productivity Dump'!$A$4:$A$500,0),
MATCH(AL$2,'Productivity Dump'!$E$3:$AJ$3,0)
),
IF(AL$3="Attendance",
INDEX('Attendance Dump'!$E$2:$AI$400,
MATCH($A208,'Attendance Dump'!$B$2:$B$400,0),
MATCH(AL$2,'Attendance Dump'!$E$1:$AI$1,0)
),
INDEX('Active Hour''s Dump'!$D$3:$AH$337,
MATCH($C208,'Active Hour''s Dump'!$A$3:$A$337,0),
MATCH(AL$2,'Active Hour''s Dump'!$D$2:$AH$2,0)
))),"")</f>
        <v>0</v>
      </c>
      <c r="AM208" s="13" t="str">
        <f>_xlfn.IFNA(IF(AM$3="Productivity",
INDEX('Productivity Dump'!$E$4:$AJ$500,
MATCH($A208,'Productivity Dump'!$A$4:$A$500,0),
MATCH(AM$2,'Productivity Dump'!$E$3:$AJ$3,0)
),
IF(AM$3="Attendance",
INDEX('Attendance Dump'!$E$2:$AI$400,
MATCH($A208,'Attendance Dump'!$B$2:$B$400,0),
MATCH(AM$2,'Attendance Dump'!$E$1:$AI$1,0)
),
INDEX('Active Hour''s Dump'!$D$3:$AH$337,
MATCH($C208,'Active Hour''s Dump'!$A$3:$A$337,0),
MATCH(AM$2,'Active Hour''s Dump'!$D$2:$AH$2,0)
))),"")</f>
        <v>WO</v>
      </c>
      <c r="AN208" s="54">
        <f>_xlfn.IFNA(IF(AN$3="Productivity",
INDEX('Productivity Dump'!$E$4:$AJ$500,
MATCH($A208,'Productivity Dump'!$A$4:$A$500,0),
MATCH(AN$2,'Productivity Dump'!$E$3:$AJ$3,0)
),
IF(AN$3="Attendance",
INDEX('Attendance Dump'!$E$2:$AI$400,
MATCH($A208,'Attendance Dump'!$B$2:$B$400,0),
MATCH(AN$2,'Attendance Dump'!$E$1:$AI$1,0)
),
INDEX('Active Hour''s Dump'!$D$3:$AH$337,
MATCH($C208,'Active Hour''s Dump'!$A$3:$A$337,0),
MATCH(AN$2,'Active Hour''s Dump'!$D$2:$AH$2,0)
))),"")</f>
        <v>0</v>
      </c>
      <c r="AO208" s="13">
        <f>_xlfn.IFNA(IF(AO$3="Productivity",
INDEX('Productivity Dump'!$E$4:$AJ$500,
MATCH($A208,'Productivity Dump'!$A$4:$A$500,0),
MATCH(AO$2,'Productivity Dump'!$E$3:$AJ$3,0)
),
IF(AO$3="Attendance",
INDEX('Attendance Dump'!$E$2:$AI$400,
MATCH($A208,'Attendance Dump'!$B$2:$B$400,0),
MATCH(AO$2,'Attendance Dump'!$E$1:$AI$1,0)
),
INDEX('Active Hour''s Dump'!$D$3:$AH$337,
MATCH($C208,'Active Hour''s Dump'!$A$3:$A$337,0),
MATCH(AO$2,'Active Hour''s Dump'!$D$2:$AH$2,0)
))),"")</f>
        <v>252.75200000000001</v>
      </c>
      <c r="AP208" s="13" t="str">
        <f>_xlfn.IFNA(IF(AP$3="Productivity",
INDEX('Productivity Dump'!$E$4:$AJ$500,
MATCH($A208,'Productivity Dump'!$A$4:$A$500,0),
MATCH(AP$2,'Productivity Dump'!$E$3:$AJ$3,0)
),
IF(AP$3="Attendance",
INDEX('Attendance Dump'!$E$2:$AI$400,
MATCH($A208,'Attendance Dump'!$B$2:$B$400,0),
MATCH(AP$2,'Attendance Dump'!$E$1:$AI$1,0)
),
INDEX('Active Hour''s Dump'!$D$3:$AH$337,
MATCH($C208,'Active Hour''s Dump'!$A$3:$A$337,0),
MATCH(AP$2,'Active Hour''s Dump'!$D$2:$AH$2,0)
))),"")</f>
        <v>PL</v>
      </c>
      <c r="AQ208" s="54">
        <f>_xlfn.IFNA(IF(AQ$3="Productivity",
INDEX('Productivity Dump'!$E$4:$AJ$500,
MATCH($A208,'Productivity Dump'!$A$4:$A$500,0),
MATCH(AQ$2,'Productivity Dump'!$E$3:$AJ$3,0)
),
IF(AQ$3="Attendance",
INDEX('Attendance Dump'!$E$2:$AI$400,
MATCH($A208,'Attendance Dump'!$B$2:$B$400,0),
MATCH(AQ$2,'Attendance Dump'!$E$1:$AI$1,0)
),
INDEX('Active Hour''s Dump'!$D$3:$AH$337,
MATCH($C208,'Active Hour''s Dump'!$A$3:$A$337,0),
MATCH(AQ$2,'Active Hour''s Dump'!$D$2:$AH$2,0)
))),"")</f>
        <v>2.25</v>
      </c>
      <c r="AR208" s="13">
        <f>_xlfn.IFNA(IF(AR$3="Productivity",
INDEX('Productivity Dump'!$E$4:$AJ$500,
MATCH($A208,'Productivity Dump'!$A$4:$A$500,0),
MATCH(AR$2,'Productivity Dump'!$E$3:$AJ$3,0)
),
IF(AR$3="Attendance",
INDEX('Attendance Dump'!$E$2:$AI$400,
MATCH($A208,'Attendance Dump'!$B$2:$B$400,0),
MATCH(AR$2,'Attendance Dump'!$E$1:$AI$1,0)
),
INDEX('Active Hour''s Dump'!$D$3:$AH$337,
MATCH($C208,'Active Hour''s Dump'!$A$3:$A$337,0),
MATCH(AR$2,'Active Hour''s Dump'!$D$2:$AH$2,0)
))),"")</f>
        <v>1009.0820000000001</v>
      </c>
      <c r="AS208" s="13" t="str">
        <f>_xlfn.IFNA(IF(AS$3="Productivity",
INDEX('Productivity Dump'!$E$4:$AJ$500,
MATCH($A208,'Productivity Dump'!$A$4:$A$500,0),
MATCH(AS$2,'Productivity Dump'!$E$3:$AJ$3,0)
),
IF(AS$3="Attendance",
INDEX('Attendance Dump'!$E$2:$AI$400,
MATCH($A208,'Attendance Dump'!$B$2:$B$400,0),
MATCH(AS$2,'Attendance Dump'!$E$1:$AI$1,0)
),
INDEX('Active Hour''s Dump'!$D$3:$AH$337,
MATCH($C208,'Active Hour''s Dump'!$A$3:$A$337,0),
MATCH(AS$2,'Active Hour''s Dump'!$D$2:$AH$2,0)
))),"")</f>
        <v>P</v>
      </c>
      <c r="AT208" s="54">
        <f>_xlfn.IFNA(IF(AT$3="Productivity",
INDEX('Productivity Dump'!$E$4:$AJ$500,
MATCH($A208,'Productivity Dump'!$A$4:$A$500,0),
MATCH(AT$2,'Productivity Dump'!$E$3:$AJ$3,0)
),
IF(AT$3="Attendance",
INDEX('Attendance Dump'!$E$2:$AI$400,
MATCH($A208,'Attendance Dump'!$B$2:$B$400,0),
MATCH(AT$2,'Attendance Dump'!$E$1:$AI$1,0)
),
INDEX('Active Hour''s Dump'!$D$3:$AH$337,
MATCH($C208,'Active Hour''s Dump'!$A$3:$A$337,0),
MATCH(AT$2,'Active Hour''s Dump'!$D$2:$AH$2,0)
))),"")</f>
        <v>8.6666666666666696</v>
      </c>
      <c r="AU208" s="13">
        <f>_xlfn.IFNA(IF(AU$3="Productivity",
INDEX('Productivity Dump'!$E$4:$AJ$500,
MATCH($A208,'Productivity Dump'!$A$4:$A$500,0),
MATCH(AU$2,'Productivity Dump'!$E$3:$AJ$3,0)
),
IF(AU$3="Attendance",
INDEX('Attendance Dump'!$E$2:$AI$400,
MATCH($A208,'Attendance Dump'!$B$2:$B$400,0),
MATCH(AU$2,'Attendance Dump'!$E$1:$AI$1,0)
),
INDEX('Active Hour''s Dump'!$D$3:$AH$337,
MATCH($C208,'Active Hour''s Dump'!$A$3:$A$337,0),
MATCH(AU$2,'Active Hour''s Dump'!$D$2:$AH$2,0)
))),"")</f>
        <v>1006.383</v>
      </c>
      <c r="AV208" s="13" t="str">
        <f>_xlfn.IFNA(IF(AV$3="Productivity",
INDEX('Productivity Dump'!$E$4:$AJ$500,
MATCH($A208,'Productivity Dump'!$A$4:$A$500,0),
MATCH(AV$2,'Productivity Dump'!$E$3:$AJ$3,0)
),
IF(AV$3="Attendance",
INDEX('Attendance Dump'!$E$2:$AI$400,
MATCH($A208,'Attendance Dump'!$B$2:$B$400,0),
MATCH(AV$2,'Attendance Dump'!$E$1:$AI$1,0)
),
INDEX('Active Hour''s Dump'!$D$3:$AH$337,
MATCH($C208,'Active Hour''s Dump'!$A$3:$A$337,0),
MATCH(AV$2,'Active Hour''s Dump'!$D$2:$AH$2,0)
))),"")</f>
        <v>P</v>
      </c>
      <c r="AW208" s="54">
        <f>_xlfn.IFNA(IF(AW$3="Productivity",
INDEX('Productivity Dump'!$E$4:$AJ$500,
MATCH($A208,'Productivity Dump'!$A$4:$A$500,0),
MATCH(AW$2,'Productivity Dump'!$E$3:$AJ$3,0)
),
IF(AW$3="Attendance",
INDEX('Attendance Dump'!$E$2:$AI$400,
MATCH($A208,'Attendance Dump'!$B$2:$B$400,0),
MATCH(AW$2,'Attendance Dump'!$E$1:$AI$1,0)
),
INDEX('Active Hour''s Dump'!$D$3:$AH$337,
MATCH($C208,'Active Hour''s Dump'!$A$3:$A$337,0),
MATCH(AW$2,'Active Hour''s Dump'!$D$2:$AH$2,0)
))),"")</f>
        <v>10.5833333333333</v>
      </c>
      <c r="AX208" s="13">
        <f>_xlfn.IFNA(IF(AX$3="Productivity",
INDEX('Productivity Dump'!$E$4:$AJ$500,
MATCH($A208,'Productivity Dump'!$A$4:$A$500,0),
MATCH(AX$2,'Productivity Dump'!$E$3:$AJ$3,0)
),
IF(AX$3="Attendance",
INDEX('Attendance Dump'!$E$2:$AI$400,
MATCH($A208,'Attendance Dump'!$B$2:$B$400,0),
MATCH(AX$2,'Attendance Dump'!$E$1:$AI$1,0)
),
INDEX('Active Hour''s Dump'!$D$3:$AH$337,
MATCH($C208,'Active Hour''s Dump'!$A$3:$A$337,0),
MATCH(AX$2,'Active Hour''s Dump'!$D$2:$AH$2,0)
))),"")</f>
        <v>1014.0649999999999</v>
      </c>
      <c r="AY208" s="13" t="str">
        <f>_xlfn.IFNA(IF(AY$3="Productivity",
INDEX('Productivity Dump'!$E$4:$AJ$500,
MATCH($A208,'Productivity Dump'!$A$4:$A$500,0),
MATCH(AY$2,'Productivity Dump'!$E$3:$AJ$3,0)
),
IF(AY$3="Attendance",
INDEX('Attendance Dump'!$E$2:$AI$400,
MATCH($A208,'Attendance Dump'!$B$2:$B$400,0),
MATCH(AY$2,'Attendance Dump'!$E$1:$AI$1,0)
),
INDEX('Active Hour''s Dump'!$D$3:$AH$337,
MATCH($C208,'Active Hour''s Dump'!$A$3:$A$337,0),
MATCH(AY$2,'Active Hour''s Dump'!$D$2:$AH$2,0)
))),"")</f>
        <v>P</v>
      </c>
      <c r="AZ208" s="54">
        <f>_xlfn.IFNA(IF(AZ$3="Productivity",
INDEX('Productivity Dump'!$E$4:$AJ$500,
MATCH($A208,'Productivity Dump'!$A$4:$A$500,0),
MATCH(AZ$2,'Productivity Dump'!$E$3:$AJ$3,0)
),
IF(AZ$3="Attendance",
INDEX('Attendance Dump'!$E$2:$AI$400,
MATCH($A208,'Attendance Dump'!$B$2:$B$400,0),
MATCH(AZ$2,'Attendance Dump'!$E$1:$AI$1,0)
),
INDEX('Active Hour''s Dump'!$D$3:$AH$337,
MATCH($C208,'Active Hour''s Dump'!$A$3:$A$337,0),
MATCH(AZ$2,'Active Hour''s Dump'!$D$2:$AH$2,0)
))),"")</f>
        <v>9.8333333333333304</v>
      </c>
      <c r="BA208" s="13">
        <f>_xlfn.IFNA(IF(BA$3="Productivity",
INDEX('Productivity Dump'!$E$4:$AJ$500,
MATCH($A208,'Productivity Dump'!$A$4:$A$500,0),
MATCH(BA$2,'Productivity Dump'!$E$3:$AJ$3,0)
),
IF(BA$3="Attendance",
INDEX('Attendance Dump'!$E$2:$AI$400,
MATCH($A208,'Attendance Dump'!$B$2:$B$400,0),
MATCH(BA$2,'Attendance Dump'!$E$1:$AI$1,0)
),
INDEX('Active Hour''s Dump'!$D$3:$AH$337,
MATCH($C208,'Active Hour''s Dump'!$A$3:$A$337,0),
MATCH(BA$2,'Active Hour''s Dump'!$D$2:$AH$2,0)
))),"")</f>
        <v>1026.0049999999999</v>
      </c>
      <c r="BB208" s="13" t="str">
        <f>_xlfn.IFNA(IF(BB$3="Productivity",
INDEX('Productivity Dump'!$E$4:$AJ$500,
MATCH($A208,'Productivity Dump'!$A$4:$A$500,0),
MATCH(BB$2,'Productivity Dump'!$E$3:$AJ$3,0)
),
IF(BB$3="Attendance",
INDEX('Attendance Dump'!$E$2:$AI$400,
MATCH($A208,'Attendance Dump'!$B$2:$B$400,0),
MATCH(BB$2,'Attendance Dump'!$E$1:$AI$1,0)
),
INDEX('Active Hour''s Dump'!$D$3:$AH$337,
MATCH($C208,'Active Hour''s Dump'!$A$3:$A$337,0),
MATCH(BB$2,'Active Hour''s Dump'!$D$2:$AH$2,0)
))),"")</f>
        <v>P</v>
      </c>
      <c r="BC208" s="54">
        <f>_xlfn.IFNA(IF(BC$3="Productivity",
INDEX('Productivity Dump'!$E$4:$AJ$500,
MATCH($A208,'Productivity Dump'!$A$4:$A$500,0),
MATCH(BC$2,'Productivity Dump'!$E$3:$AJ$3,0)
),
IF(BC$3="Attendance",
INDEX('Attendance Dump'!$E$2:$AI$400,
MATCH($A208,'Attendance Dump'!$B$2:$B$400,0),
MATCH(BC$2,'Attendance Dump'!$E$1:$AI$1,0)
),
INDEX('Active Hour''s Dump'!$D$3:$AH$337,
MATCH($C208,'Active Hour''s Dump'!$A$3:$A$337,0),
MATCH(BC$2,'Active Hour''s Dump'!$D$2:$AH$2,0)
))),"")</f>
        <v>11.75</v>
      </c>
      <c r="BD208" s="13">
        <f>_xlfn.IFNA(IF(BD$3="Productivity",
INDEX('Productivity Dump'!$E$4:$AJ$500,
MATCH($A208,'Productivity Dump'!$A$4:$A$500,0),
MATCH(BD$2,'Productivity Dump'!$E$3:$AJ$3,0)
),
IF(BD$3="Attendance",
INDEX('Attendance Dump'!$E$2:$AI$400,
MATCH($A208,'Attendance Dump'!$B$2:$B$400,0),
MATCH(BD$2,'Attendance Dump'!$E$1:$AI$1,0)
),
INDEX('Active Hour''s Dump'!$D$3:$AH$337,
MATCH($C208,'Active Hour''s Dump'!$A$3:$A$337,0),
MATCH(BD$2,'Active Hour''s Dump'!$D$2:$AH$2,0)
))),"")</f>
        <v>537.35799999999995</v>
      </c>
      <c r="BE208" s="13" t="str">
        <f>_xlfn.IFNA(IF(BE$3="Productivity",
INDEX('Productivity Dump'!$E$4:$AJ$500,
MATCH($A208,'Productivity Dump'!$A$4:$A$500,0),
MATCH(BE$2,'Productivity Dump'!$E$3:$AJ$3,0)
),
IF(BE$3="Attendance",
INDEX('Attendance Dump'!$E$2:$AI$400,
MATCH($A208,'Attendance Dump'!$B$2:$B$400,0),
MATCH(BE$2,'Attendance Dump'!$E$1:$AI$1,0)
),
INDEX('Active Hour''s Dump'!$D$3:$AH$337,
MATCH($C208,'Active Hour''s Dump'!$A$3:$A$337,0),
MATCH(BE$2,'Active Hour''s Dump'!$D$2:$AH$2,0)
))),"")</f>
        <v>P</v>
      </c>
      <c r="BF208" s="54">
        <f>_xlfn.IFNA(IF(BF$3="Productivity",
INDEX('Productivity Dump'!$E$4:$AJ$500,
MATCH($A208,'Productivity Dump'!$A$4:$A$500,0),
MATCH(BF$2,'Productivity Dump'!$E$3:$AJ$3,0)
),
IF(BF$3="Attendance",
INDEX('Attendance Dump'!$E$2:$AI$400,
MATCH($A208,'Attendance Dump'!$B$2:$B$400,0),
MATCH(BF$2,'Attendance Dump'!$E$1:$AI$1,0)
),
INDEX('Active Hour''s Dump'!$D$3:$AH$337,
MATCH($C208,'Active Hour''s Dump'!$A$3:$A$337,0),
MATCH(BF$2,'Active Hour''s Dump'!$D$2:$AH$2,0)
))),"")</f>
        <v>4.3333333333333304</v>
      </c>
      <c r="BG208" s="13">
        <f>_xlfn.IFNA(IF(BG$3="Productivity",
INDEX('Productivity Dump'!$E$4:$AJ$500,
MATCH($A208,'Productivity Dump'!$A$4:$A$500,0),
MATCH(BG$2,'Productivity Dump'!$E$3:$AJ$3,0)
),
IF(BG$3="Attendance",
INDEX('Attendance Dump'!$E$2:$AI$400,
MATCH($A208,'Attendance Dump'!$B$2:$B$400,0),
MATCH(BG$2,'Attendance Dump'!$E$1:$AI$1,0)
),
INDEX('Active Hour''s Dump'!$D$3:$AH$337,
MATCH($C208,'Active Hour''s Dump'!$A$3:$A$337,0),
MATCH(BG$2,'Active Hour''s Dump'!$D$2:$AH$2,0)
))),"")</f>
        <v>0</v>
      </c>
      <c r="BH208" s="13" t="str">
        <f>_xlfn.IFNA(IF(BH$3="Productivity",
INDEX('Productivity Dump'!$E$4:$AJ$500,
MATCH($A208,'Productivity Dump'!$A$4:$A$500,0),
MATCH(BH$2,'Productivity Dump'!$E$3:$AJ$3,0)
),
IF(BH$3="Attendance",
INDEX('Attendance Dump'!$E$2:$AI$400,
MATCH($A208,'Attendance Dump'!$B$2:$B$400,0),
MATCH(BH$2,'Attendance Dump'!$E$1:$AI$1,0)
),
INDEX('Active Hour''s Dump'!$D$3:$AH$337,
MATCH($C208,'Active Hour''s Dump'!$A$3:$A$337,0),
MATCH(BH$2,'Active Hour''s Dump'!$D$2:$AH$2,0)
))),"")</f>
        <v>WO</v>
      </c>
      <c r="BI208" s="54">
        <f>_xlfn.IFNA(IF(BI$3="Productivity",
INDEX('Productivity Dump'!$E$4:$AJ$500,
MATCH($A208,'Productivity Dump'!$A$4:$A$500,0),
MATCH(BI$2,'Productivity Dump'!$E$3:$AJ$3,0)
),
IF(BI$3="Attendance",
INDEX('Attendance Dump'!$E$2:$AI$400,
MATCH($A208,'Attendance Dump'!$B$2:$B$400,0),
MATCH(BI$2,'Attendance Dump'!$E$1:$AI$1,0)
),
INDEX('Active Hour''s Dump'!$D$3:$AH$337,
MATCH($C208,'Active Hour''s Dump'!$A$3:$A$337,0),
MATCH(BI$2,'Active Hour''s Dump'!$D$2:$AH$2,0)
))),"")</f>
        <v>0</v>
      </c>
      <c r="BJ208" s="13">
        <f>_xlfn.IFNA(IF(BJ$3="Productivity",
INDEX('Productivity Dump'!$E$4:$AJ$500,
MATCH($A208,'Productivity Dump'!$A$4:$A$500,0),
MATCH(BJ$2,'Productivity Dump'!$E$3:$AJ$3,0)
),
IF(BJ$3="Attendance",
INDEX('Attendance Dump'!$E$2:$AI$400,
MATCH($A208,'Attendance Dump'!$B$2:$B$400,0),
MATCH(BJ$2,'Attendance Dump'!$E$1:$AI$1,0)
),
INDEX('Active Hour''s Dump'!$D$3:$AH$337,
MATCH($C208,'Active Hour''s Dump'!$A$3:$A$337,0),
MATCH(BJ$2,'Active Hour''s Dump'!$D$2:$AH$2,0)
))),"")</f>
        <v>449.24700000000001</v>
      </c>
      <c r="BK208" s="13" t="str">
        <f>_xlfn.IFNA(IF(BK$3="Productivity",
INDEX('Productivity Dump'!$E$4:$AJ$500,
MATCH($A208,'Productivity Dump'!$A$4:$A$500,0),
MATCH(BK$2,'Productivity Dump'!$E$3:$AJ$3,0)
),
IF(BK$3="Attendance",
INDEX('Attendance Dump'!$E$2:$AI$400,
MATCH($A208,'Attendance Dump'!$B$2:$B$400,0),
MATCH(BK$2,'Attendance Dump'!$E$1:$AI$1,0)
),
INDEX('Active Hour''s Dump'!$D$3:$AH$337,
MATCH($C208,'Active Hour''s Dump'!$A$3:$A$337,0),
MATCH(BK$2,'Active Hour''s Dump'!$D$2:$AH$2,0)
))),"")</f>
        <v>P</v>
      </c>
      <c r="BL208" s="54">
        <f>_xlfn.IFNA(IF(BL$3="Productivity",
INDEX('Productivity Dump'!$E$4:$AJ$500,
MATCH($A208,'Productivity Dump'!$A$4:$A$500,0),
MATCH(BL$2,'Productivity Dump'!$E$3:$AJ$3,0)
),
IF(BL$3="Attendance",
INDEX('Attendance Dump'!$E$2:$AI$400,
MATCH($A208,'Attendance Dump'!$B$2:$B$400,0),
MATCH(BL$2,'Attendance Dump'!$E$1:$AI$1,0)
),
INDEX('Active Hour''s Dump'!$D$3:$AH$337,
MATCH($C208,'Active Hour''s Dump'!$A$3:$A$337,0),
MATCH(BL$2,'Active Hour''s Dump'!$D$2:$AH$2,0)
))),"")</f>
        <v>5.75</v>
      </c>
      <c r="BM208" s="13">
        <f>_xlfn.IFNA(IF(BM$3="Productivity",
INDEX('Productivity Dump'!$E$4:$AJ$500,
MATCH($A208,'Productivity Dump'!$A$4:$A$500,0),
MATCH(BM$2,'Productivity Dump'!$E$3:$AJ$3,0)
),
IF(BM$3="Attendance",
INDEX('Attendance Dump'!$E$2:$AI$400,
MATCH($A208,'Attendance Dump'!$B$2:$B$400,0),
MATCH(BM$2,'Attendance Dump'!$E$1:$AI$1,0)
),
INDEX('Active Hour''s Dump'!$D$3:$AH$337,
MATCH($C208,'Active Hour''s Dump'!$A$3:$A$337,0),
MATCH(BM$2,'Active Hour''s Dump'!$D$2:$AH$2,0)
))),"")</f>
        <v>1013.6650000000001</v>
      </c>
      <c r="BN208" s="13" t="str">
        <f>_xlfn.IFNA(IF(BN$3="Productivity",
INDEX('Productivity Dump'!$E$4:$AJ$500,
MATCH($A208,'Productivity Dump'!$A$4:$A$500,0),
MATCH(BN$2,'Productivity Dump'!$E$3:$AJ$3,0)
),
IF(BN$3="Attendance",
INDEX('Attendance Dump'!$E$2:$AI$400,
MATCH($A208,'Attendance Dump'!$B$2:$B$400,0),
MATCH(BN$2,'Attendance Dump'!$E$1:$AI$1,0)
),
INDEX('Active Hour''s Dump'!$D$3:$AH$337,
MATCH($C208,'Active Hour''s Dump'!$A$3:$A$337,0),
MATCH(BN$2,'Active Hour''s Dump'!$D$2:$AH$2,0)
))),"")</f>
        <v>P</v>
      </c>
      <c r="BO208" s="54">
        <f>_xlfn.IFNA(IF(BO$3="Productivity",
INDEX('Productivity Dump'!$E$4:$AJ$500,
MATCH($A208,'Productivity Dump'!$A$4:$A$500,0),
MATCH(BO$2,'Productivity Dump'!$E$3:$AJ$3,0)
),
IF(BO$3="Attendance",
INDEX('Attendance Dump'!$E$2:$AI$400,
MATCH($A208,'Attendance Dump'!$B$2:$B$400,0),
MATCH(BO$2,'Attendance Dump'!$E$1:$AI$1,0)
),
INDEX('Active Hour''s Dump'!$D$3:$AH$337,
MATCH($C208,'Active Hour''s Dump'!$A$3:$A$337,0),
MATCH(BO$2,'Active Hour''s Dump'!$D$2:$AH$2,0)
))),"")</f>
        <v>10.3333333333333</v>
      </c>
      <c r="BP208" s="13">
        <f>_xlfn.IFNA(IF(BP$3="Productivity",
INDEX('Productivity Dump'!$E$4:$AJ$500,
MATCH($A208,'Productivity Dump'!$A$4:$A$500,0),
MATCH(BP$2,'Productivity Dump'!$E$3:$AJ$3,0)
),
IF(BP$3="Attendance",
INDEX('Attendance Dump'!$E$2:$AI$400,
MATCH($A208,'Attendance Dump'!$B$2:$B$400,0),
MATCH(BP$2,'Attendance Dump'!$E$1:$AI$1,0)
),
INDEX('Active Hour''s Dump'!$D$3:$AH$337,
MATCH($C208,'Active Hour''s Dump'!$A$3:$A$337,0),
MATCH(BP$2,'Active Hour''s Dump'!$D$2:$AH$2,0)
))),"")</f>
        <v>1005.7959999999999</v>
      </c>
      <c r="BQ208" s="13" t="str">
        <f>_xlfn.IFNA(IF(BQ$3="Productivity",
INDEX('Productivity Dump'!$E$4:$AJ$500,
MATCH($A208,'Productivity Dump'!$A$4:$A$500,0),
MATCH(BQ$2,'Productivity Dump'!$E$3:$AJ$3,0)
),
IF(BQ$3="Attendance",
INDEX('Attendance Dump'!$E$2:$AI$400,
MATCH($A208,'Attendance Dump'!$B$2:$B$400,0),
MATCH(BQ$2,'Attendance Dump'!$E$1:$AI$1,0)
),
INDEX('Active Hour''s Dump'!$D$3:$AH$337,
MATCH($C208,'Active Hour''s Dump'!$A$3:$A$337,0),
MATCH(BQ$2,'Active Hour''s Dump'!$D$2:$AH$2,0)
))),"")</f>
        <v>P</v>
      </c>
      <c r="BR208" s="54">
        <f>_xlfn.IFNA(IF(BR$3="Productivity",
INDEX('Productivity Dump'!$E$4:$AJ$500,
MATCH($A208,'Productivity Dump'!$A$4:$A$500,0),
MATCH(BR$2,'Productivity Dump'!$E$3:$AJ$3,0)
),
IF(BR$3="Attendance",
INDEX('Attendance Dump'!$E$2:$AI$400,
MATCH($A208,'Attendance Dump'!$B$2:$B$400,0),
MATCH(BR$2,'Attendance Dump'!$E$1:$AI$1,0)
),
INDEX('Active Hour''s Dump'!$D$3:$AH$337,
MATCH($C208,'Active Hour''s Dump'!$A$3:$A$337,0),
MATCH(BR$2,'Active Hour''s Dump'!$D$2:$AH$2,0)
))),"")</f>
        <v>11.5</v>
      </c>
      <c r="BS208" s="13">
        <f>_xlfn.IFNA(IF(BS$3="Productivity",
INDEX('Productivity Dump'!$E$4:$AJ$500,
MATCH($A208,'Productivity Dump'!$A$4:$A$500,0),
MATCH(BS$2,'Productivity Dump'!$E$3:$AJ$3,0)
),
IF(BS$3="Attendance",
INDEX('Attendance Dump'!$E$2:$AI$400,
MATCH($A208,'Attendance Dump'!$B$2:$B$400,0),
MATCH(BS$2,'Attendance Dump'!$E$1:$AI$1,0)
),
INDEX('Active Hour''s Dump'!$D$3:$AH$337,
MATCH($C208,'Active Hour''s Dump'!$A$3:$A$337,0),
MATCH(BS$2,'Active Hour''s Dump'!$D$2:$AH$2,0)
))),"")</f>
        <v>1008.135</v>
      </c>
      <c r="BT208" s="13" t="str">
        <f>_xlfn.IFNA(IF(BT$3="Productivity",
INDEX('Productivity Dump'!$E$4:$AJ$500,
MATCH($A208,'Productivity Dump'!$A$4:$A$500,0),
MATCH(BT$2,'Productivity Dump'!$E$3:$AJ$3,0)
),
IF(BT$3="Attendance",
INDEX('Attendance Dump'!$E$2:$AI$400,
MATCH($A208,'Attendance Dump'!$B$2:$B$400,0),
MATCH(BT$2,'Attendance Dump'!$E$1:$AI$1,0)
),
INDEX('Active Hour''s Dump'!$D$3:$AH$337,
MATCH($C208,'Active Hour''s Dump'!$A$3:$A$337,0),
MATCH(BT$2,'Active Hour''s Dump'!$D$2:$AH$2,0)
))),"")</f>
        <v>H(P)</v>
      </c>
      <c r="BU208" s="54">
        <f>_xlfn.IFNA(IF(BU$3="Productivity",
INDEX('Productivity Dump'!$E$4:$AJ$500,
MATCH($A208,'Productivity Dump'!$A$4:$A$500,0),
MATCH(BU$2,'Productivity Dump'!$E$3:$AJ$3,0)
),
IF(BU$3="Attendance",
INDEX('Attendance Dump'!$E$2:$AI$400,
MATCH($A208,'Attendance Dump'!$B$2:$B$400,0),
MATCH(BU$2,'Attendance Dump'!$E$1:$AI$1,0)
),
INDEX('Active Hour''s Dump'!$D$3:$AH$337,
MATCH($C208,'Active Hour''s Dump'!$A$3:$A$337,0),
MATCH(BU$2,'Active Hour''s Dump'!$D$2:$AH$2,0)
))),"")</f>
        <v>9.9166666666666696</v>
      </c>
      <c r="BV208" s="13">
        <f>_xlfn.IFNA(IF(BV$3="Productivity",
INDEX('Productivity Dump'!$E$4:$AJ$500,
MATCH($A208,'Productivity Dump'!$A$4:$A$500,0),
MATCH(BV$2,'Productivity Dump'!$E$3:$AJ$3,0)
),
IF(BV$3="Attendance",
INDEX('Attendance Dump'!$E$2:$AI$400,
MATCH($A208,'Attendance Dump'!$B$2:$B$400,0),
MATCH(BV$2,'Attendance Dump'!$E$1:$AI$1,0)
),
INDEX('Active Hour''s Dump'!$D$3:$AH$337,
MATCH($C208,'Active Hour''s Dump'!$A$3:$A$337,0),
MATCH(BV$2,'Active Hour''s Dump'!$D$2:$AH$2,0)
))),"")</f>
        <v>1016.8080000000001</v>
      </c>
      <c r="BW208" s="13" t="str">
        <f>_xlfn.IFNA(IF(BW$3="Productivity",
INDEX('Productivity Dump'!$E$4:$AJ$500,
MATCH($A208,'Productivity Dump'!$A$4:$A$500,0),
MATCH(BW$2,'Productivity Dump'!$E$3:$AJ$3,0)
),
IF(BW$3="Attendance",
INDEX('Attendance Dump'!$E$2:$AI$400,
MATCH($A208,'Attendance Dump'!$B$2:$B$400,0),
MATCH(BW$2,'Attendance Dump'!$E$1:$AI$1,0)
),
INDEX('Active Hour''s Dump'!$D$3:$AH$337,
MATCH($C208,'Active Hour''s Dump'!$A$3:$A$337,0),
MATCH(BW$2,'Active Hour''s Dump'!$D$2:$AH$2,0)
))),"")</f>
        <v>P</v>
      </c>
      <c r="BX208" s="54">
        <f>_xlfn.IFNA(IF(BX$3="Productivity",
INDEX('Productivity Dump'!$E$4:$AJ$500,
MATCH($A208,'Productivity Dump'!$A$4:$A$500,0),
MATCH(BX$2,'Productivity Dump'!$E$3:$AJ$3,0)
),
IF(BX$3="Attendance",
INDEX('Attendance Dump'!$E$2:$AI$400,
MATCH($A208,'Attendance Dump'!$B$2:$B$400,0),
MATCH(BX$2,'Attendance Dump'!$E$1:$AI$1,0)
),
INDEX('Active Hour''s Dump'!$D$3:$AH$337,
MATCH($C208,'Active Hour''s Dump'!$A$3:$A$337,0),
MATCH(BX$2,'Active Hour''s Dump'!$D$2:$AH$2,0)
))),"")</f>
        <v>8</v>
      </c>
      <c r="BY208" s="13">
        <f>_xlfn.IFNA(IF(BY$3="Productivity",
INDEX('Productivity Dump'!$E$4:$AJ$500,
MATCH($A208,'Productivity Dump'!$A$4:$A$500,0),
MATCH(BY$2,'Productivity Dump'!$E$3:$AJ$3,0)
),
IF(BY$3="Attendance",
INDEX('Attendance Dump'!$E$2:$AI$400,
MATCH($A208,'Attendance Dump'!$B$2:$B$400,0),
MATCH(BY$2,'Attendance Dump'!$E$1:$AI$1,0)
),
INDEX('Active Hour''s Dump'!$D$3:$AH$337,
MATCH($C208,'Active Hour''s Dump'!$A$3:$A$337,0),
MATCH(BY$2,'Active Hour''s Dump'!$D$2:$AH$2,0)
))),"")</f>
        <v>509.94299999999998</v>
      </c>
      <c r="BZ208" s="13" t="str">
        <f>_xlfn.IFNA(IF(BZ$3="Productivity",
INDEX('Productivity Dump'!$E$4:$AJ$500,
MATCH($A208,'Productivity Dump'!$A$4:$A$500,0),
MATCH(BZ$2,'Productivity Dump'!$E$3:$AJ$3,0)
),
IF(BZ$3="Attendance",
INDEX('Attendance Dump'!$E$2:$AI$400,
MATCH($A208,'Attendance Dump'!$B$2:$B$400,0),
MATCH(BZ$2,'Attendance Dump'!$E$1:$AI$1,0)
),
INDEX('Active Hour''s Dump'!$D$3:$AH$337,
MATCH($C208,'Active Hour''s Dump'!$A$3:$A$337,0),
MATCH(BZ$2,'Active Hour''s Dump'!$D$2:$AH$2,0)
))),"")</f>
        <v>P</v>
      </c>
      <c r="CA208" s="54">
        <f>_xlfn.IFNA(IF(CA$3="Productivity",
INDEX('Productivity Dump'!$E$4:$AJ$500,
MATCH($A208,'Productivity Dump'!$A$4:$A$500,0),
MATCH(CA$2,'Productivity Dump'!$E$3:$AJ$3,0)
),
IF(CA$3="Attendance",
INDEX('Attendance Dump'!$E$2:$AI$400,
MATCH($A208,'Attendance Dump'!$B$2:$B$400,0),
MATCH(CA$2,'Attendance Dump'!$E$1:$AI$1,0)
),
INDEX('Active Hour''s Dump'!$D$3:$AH$337,
MATCH($C208,'Active Hour''s Dump'!$A$3:$A$337,0),
MATCH(CA$2,'Active Hour''s Dump'!$D$2:$AH$2,0)
))),"")</f>
        <v>5.8333333333333304</v>
      </c>
      <c r="CB208" s="13">
        <f>_xlfn.IFNA(IF(CB$3="Productivity",
INDEX('Productivity Dump'!$E$4:$AJ$500,
MATCH($A208,'Productivity Dump'!$A$4:$A$500,0),
MATCH(CB$2,'Productivity Dump'!$E$3:$AJ$3,0)
),
IF(CB$3="Attendance",
INDEX('Attendance Dump'!$E$2:$AI$400,
MATCH($A208,'Attendance Dump'!$B$2:$B$400,0),
MATCH(CB$2,'Attendance Dump'!$E$1:$AI$1,0)
),
INDEX('Active Hour''s Dump'!$D$3:$AH$337,
MATCH($C208,'Active Hour''s Dump'!$A$3:$A$337,0),
MATCH(CB$2,'Active Hour''s Dump'!$D$2:$AH$2,0)
))),"")</f>
        <v>0</v>
      </c>
      <c r="CC208" s="13" t="str">
        <f>_xlfn.IFNA(IF(CC$3="Productivity",
INDEX('Productivity Dump'!$E$4:$AJ$500,
MATCH($A208,'Productivity Dump'!$A$4:$A$500,0),
MATCH(CC$2,'Productivity Dump'!$E$3:$AJ$3,0)
),
IF(CC$3="Attendance",
INDEX('Attendance Dump'!$E$2:$AI$400,
MATCH($A208,'Attendance Dump'!$B$2:$B$400,0),
MATCH(CC$2,'Attendance Dump'!$E$1:$AI$1,0)
),
INDEX('Active Hour''s Dump'!$D$3:$AH$337,
MATCH($C208,'Active Hour''s Dump'!$A$3:$A$337,0),
MATCH(CC$2,'Active Hour''s Dump'!$D$2:$AH$2,0)
))),"")</f>
        <v>WO</v>
      </c>
      <c r="CD208" s="54">
        <f>_xlfn.IFNA(IF(CD$3="Productivity",
INDEX('Productivity Dump'!$E$4:$AJ$500,
MATCH($A208,'Productivity Dump'!$A$4:$A$500,0),
MATCH(CD$2,'Productivity Dump'!$E$3:$AJ$3,0)
),
IF(CD$3="Attendance",
INDEX('Attendance Dump'!$E$2:$AI$400,
MATCH($A208,'Attendance Dump'!$B$2:$B$400,0),
MATCH(CD$2,'Attendance Dump'!$E$1:$AI$1,0)
),
INDEX('Active Hour''s Dump'!$D$3:$AH$337,
MATCH($C208,'Active Hour''s Dump'!$A$3:$A$337,0),
MATCH(CD$2,'Active Hour''s Dump'!$D$2:$AH$2,0)
))),"")</f>
        <v>0</v>
      </c>
      <c r="CE208" s="13">
        <f>_xlfn.IFNA(IF(CE$3="Productivity",
INDEX('Productivity Dump'!$E$4:$AJ$500,
MATCH($A208,'Productivity Dump'!$A$4:$A$500,0),
MATCH(CE$2,'Productivity Dump'!$E$3:$AJ$3,0)
),
IF(CE$3="Attendance",
INDEX('Attendance Dump'!$E$2:$AI$400,
MATCH($A208,'Attendance Dump'!$B$2:$B$400,0),
MATCH(CE$2,'Attendance Dump'!$E$1:$AI$1,0)
),
INDEX('Active Hour''s Dump'!$D$3:$AH$337,
MATCH($C208,'Active Hour''s Dump'!$A$3:$A$337,0),
MATCH(CE$2,'Active Hour''s Dump'!$D$2:$AH$2,0)
))),"")</f>
        <v>474.43299999999999</v>
      </c>
      <c r="CF208" s="13" t="str">
        <f>_xlfn.IFNA(IF(CF$3="Productivity",
INDEX('Productivity Dump'!$E$4:$AJ$500,
MATCH($A208,'Productivity Dump'!$A$4:$A$500,0),
MATCH(CF$2,'Productivity Dump'!$E$3:$AJ$3,0)
),
IF(CF$3="Attendance",
INDEX('Attendance Dump'!$E$2:$AI$400,
MATCH($A208,'Attendance Dump'!$B$2:$B$400,0),
MATCH(CF$2,'Attendance Dump'!$E$1:$AI$1,0)
),
INDEX('Active Hour''s Dump'!$D$3:$AH$337,
MATCH($C208,'Active Hour''s Dump'!$A$3:$A$337,0),
MATCH(CF$2,'Active Hour''s Dump'!$D$2:$AH$2,0)
))),"")</f>
        <v>P</v>
      </c>
      <c r="CG208" s="54">
        <f>_xlfn.IFNA(IF(CG$3="Productivity",
INDEX('Productivity Dump'!$E$4:$AJ$500,
MATCH($A208,'Productivity Dump'!$A$4:$A$500,0),
MATCH(CG$2,'Productivity Dump'!$E$3:$AJ$3,0)
),
IF(CG$3="Attendance",
INDEX('Attendance Dump'!$E$2:$AI$400,
MATCH($A208,'Attendance Dump'!$B$2:$B$400,0),
MATCH(CG$2,'Attendance Dump'!$E$1:$AI$1,0)
),
INDEX('Active Hour''s Dump'!$D$3:$AH$337,
MATCH($C208,'Active Hour''s Dump'!$A$3:$A$337,0),
MATCH(CG$2,'Active Hour''s Dump'!$D$2:$AH$2,0)
))),"")</f>
        <v>6.4166666666666696</v>
      </c>
      <c r="CH208" s="13">
        <f>_xlfn.IFNA(IF(CH$3="Productivity",
INDEX('Productivity Dump'!$E$4:$AJ$500,
MATCH($A208,'Productivity Dump'!$A$4:$A$500,0),
MATCH(CH$2,'Productivity Dump'!$E$3:$AJ$3,0)
),
IF(CH$3="Attendance",
INDEX('Attendance Dump'!$E$2:$AI$400,
MATCH($A208,'Attendance Dump'!$B$2:$B$400,0),
MATCH(CH$2,'Attendance Dump'!$E$1:$AI$1,0)
),
INDEX('Active Hour''s Dump'!$D$3:$AH$337,
MATCH($C208,'Active Hour''s Dump'!$A$3:$A$337,0),
MATCH(CH$2,'Active Hour''s Dump'!$D$2:$AH$2,0)
))),"")</f>
        <v>1074.152</v>
      </c>
      <c r="CI208" s="13" t="str">
        <f>_xlfn.IFNA(IF(CI$3="Productivity",
INDEX('Productivity Dump'!$E$4:$AJ$500,
MATCH($A208,'Productivity Dump'!$A$4:$A$500,0),
MATCH(CI$2,'Productivity Dump'!$E$3:$AJ$3,0)
),
IF(CI$3="Attendance",
INDEX('Attendance Dump'!$E$2:$AI$400,
MATCH($A208,'Attendance Dump'!$B$2:$B$400,0),
MATCH(CI$2,'Attendance Dump'!$E$1:$AI$1,0)
),
INDEX('Active Hour''s Dump'!$D$3:$AH$337,
MATCH($C208,'Active Hour''s Dump'!$A$3:$A$337,0),
MATCH(CI$2,'Active Hour''s Dump'!$D$2:$AH$2,0)
))),"")</f>
        <v>P</v>
      </c>
      <c r="CJ208" s="54">
        <f>_xlfn.IFNA(IF(CJ$3="Productivity",
INDEX('Productivity Dump'!$E$4:$AJ$500,
MATCH($A208,'Productivity Dump'!$A$4:$A$500,0),
MATCH(CJ$2,'Productivity Dump'!$E$3:$AJ$3,0)
),
IF(CJ$3="Attendance",
INDEX('Attendance Dump'!$E$2:$AI$400,
MATCH($A208,'Attendance Dump'!$B$2:$B$400,0),
MATCH(CJ$2,'Attendance Dump'!$E$1:$AI$1,0)
),
INDEX('Active Hour''s Dump'!$D$3:$AH$337,
MATCH($C208,'Active Hour''s Dump'!$A$3:$A$337,0),
MATCH(CJ$2,'Active Hour''s Dump'!$D$2:$AH$2,0)
))),"")</f>
        <v>8.8333333333333304</v>
      </c>
      <c r="CK208" s="13">
        <f>_xlfn.IFNA(IF(CK$3="Productivity",
INDEX('Productivity Dump'!$E$4:$AJ$500,
MATCH($A208,'Productivity Dump'!$A$4:$A$500,0),
MATCH(CK$2,'Productivity Dump'!$E$3:$AJ$3,0)
),
IF(CK$3="Attendance",
INDEX('Attendance Dump'!$E$2:$AI$400,
MATCH($A208,'Attendance Dump'!$B$2:$B$400,0),
MATCH(CK$2,'Attendance Dump'!$E$1:$AI$1,0)
),
INDEX('Active Hour''s Dump'!$D$3:$AH$337,
MATCH($C208,'Active Hour''s Dump'!$A$3:$A$337,0),
MATCH(CK$2,'Active Hour''s Dump'!$D$2:$AH$2,0)
))),"")</f>
        <v>807.60400000000004</v>
      </c>
      <c r="CL208" s="13" t="str">
        <f>_xlfn.IFNA(IF(CL$3="Productivity",
INDEX('Productivity Dump'!$E$4:$AJ$500,
MATCH($A208,'Productivity Dump'!$A$4:$A$500,0),
MATCH(CL$2,'Productivity Dump'!$E$3:$AJ$3,0)
),
IF(CL$3="Attendance",
INDEX('Attendance Dump'!$E$2:$AI$400,
MATCH($A208,'Attendance Dump'!$B$2:$B$400,0),
MATCH(CL$2,'Attendance Dump'!$E$1:$AI$1,0)
),
INDEX('Active Hour''s Dump'!$D$3:$AH$337,
MATCH($C208,'Active Hour''s Dump'!$A$3:$A$337,0),
MATCH(CL$2,'Active Hour''s Dump'!$D$2:$AH$2,0)
))),"")</f>
        <v>P</v>
      </c>
      <c r="CM208" s="54">
        <f>_xlfn.IFNA(IF(CM$3="Productivity",
INDEX('Productivity Dump'!$E$4:$AJ$500,
MATCH($A208,'Productivity Dump'!$A$4:$A$500,0),
MATCH(CM$2,'Productivity Dump'!$E$3:$AJ$3,0)
),
IF(CM$3="Attendance",
INDEX('Attendance Dump'!$E$2:$AI$400,
MATCH($A208,'Attendance Dump'!$B$2:$B$400,0),
MATCH(CM$2,'Attendance Dump'!$E$1:$AI$1,0)
),
INDEX('Active Hour''s Dump'!$D$3:$AH$337,
MATCH($C208,'Active Hour''s Dump'!$A$3:$A$337,0),
MATCH(CM$2,'Active Hour''s Dump'!$D$2:$AH$2,0)
))),"")</f>
        <v>9.8333333333333304</v>
      </c>
      <c r="CN208" s="13">
        <f>_xlfn.IFNA(IF(CN$3="Productivity",
INDEX('Productivity Dump'!$E$4:$AJ$500,
MATCH($A208,'Productivity Dump'!$A$4:$A$500,0),
MATCH(CN$2,'Productivity Dump'!$E$3:$AJ$3,0)
),
IF(CN$3="Attendance",
INDEX('Attendance Dump'!$E$2:$AI$400,
MATCH($A208,'Attendance Dump'!$B$2:$B$400,0),
MATCH(CN$2,'Attendance Dump'!$E$1:$AI$1,0)
),
INDEX('Active Hour''s Dump'!$D$3:$AH$337,
MATCH($C208,'Active Hour''s Dump'!$A$3:$A$337,0),
MATCH(CN$2,'Active Hour''s Dump'!$D$2:$AH$2,0)
))),"")</f>
        <v>0</v>
      </c>
      <c r="CO208" s="13">
        <f>_xlfn.IFNA(IF(CO$3="Productivity",
INDEX('Productivity Dump'!$E$4:$AJ$500,
MATCH($A208,'Productivity Dump'!$A$4:$A$500,0),
MATCH(CO$2,'Productivity Dump'!$E$3:$AJ$3,0)
),
IF(CO$3="Attendance",
INDEX('Attendance Dump'!$E$2:$AI$400,
MATCH($A208,'Attendance Dump'!$B$2:$B$400,0),
MATCH(CO$2,'Attendance Dump'!$E$1:$AI$1,0)
),
INDEX('Active Hour''s Dump'!$D$3:$AH$337,
MATCH($C208,'Active Hour''s Dump'!$A$3:$A$337,0),
MATCH(CO$2,'Active Hour''s Dump'!$D$2:$AH$2,0)
))),"")</f>
        <v>0</v>
      </c>
      <c r="CP208" s="54">
        <f>_xlfn.IFNA(IF(CP$3="Productivity",
INDEX('Productivity Dump'!$E$4:$AJ$500,
MATCH($A208,'Productivity Dump'!$A$4:$A$500,0),
MATCH(CP$2,'Productivity Dump'!$E$3:$AJ$3,0)
),
IF(CP$3="Attendance",
INDEX('Attendance Dump'!$E$2:$AI$400,
MATCH($A208,'Attendance Dump'!$B$2:$B$400,0),
MATCH(CP$2,'Attendance Dump'!$E$1:$AI$1,0)
),
INDEX('Active Hour''s Dump'!$D$3:$AH$337,
MATCH($C208,'Active Hour''s Dump'!$A$3:$A$337,0),
MATCH(CP$2,'Active Hour''s Dump'!$D$2:$AH$2,0)
))),"")</f>
        <v>0</v>
      </c>
      <c r="CQ208" s="13">
        <f>_xlfn.IFNA(IF(CQ$3="Productivity",
INDEX('Productivity Dump'!$E$4:$AJ$500,
MATCH($A208,'Productivity Dump'!$A$4:$A$500,0),
MATCH(CQ$2,'Productivity Dump'!$E$3:$AJ$3,0)
),
IF(CQ$3="Attendance",
INDEX('Attendance Dump'!$E$2:$AI$400,
MATCH($A208,'Attendance Dump'!$B$2:$B$400,0),
MATCH(CQ$2,'Attendance Dump'!$E$1:$AI$1,0)
),
INDEX('Active Hour''s Dump'!$D$3:$AH$337,
MATCH($C208,'Active Hour''s Dump'!$A$3:$A$337,0),
MATCH(CQ$2,'Active Hour''s Dump'!$D$2:$AH$2,0)
))),"")</f>
        <v>0</v>
      </c>
      <c r="CR208" s="13">
        <f>_xlfn.IFNA(IF(CR$3="Productivity",
INDEX('Productivity Dump'!$E$4:$AJ$500,
MATCH($A208,'Productivity Dump'!$A$4:$A$500,0),
MATCH(CR$2,'Productivity Dump'!$E$3:$AJ$3,0)
),
IF(CR$3="Attendance",
INDEX('Attendance Dump'!$E$2:$AI$400,
MATCH($A208,'Attendance Dump'!$B$2:$B$400,0),
MATCH(CR$2,'Attendance Dump'!$E$1:$AI$1,0)
),
INDEX('Active Hour''s Dump'!$D$3:$AH$337,
MATCH($C208,'Active Hour''s Dump'!$A$3:$A$337,0),
MATCH(CR$2,'Active Hour''s Dump'!$D$2:$AH$2,0)
))),"")</f>
        <v>0</v>
      </c>
      <c r="CS208" s="54">
        <f>_xlfn.IFNA(IF(CS$3="Productivity",
INDEX('Productivity Dump'!$E$4:$AJ$500,
MATCH($A208,'Productivity Dump'!$A$4:$A$500,0),
MATCH(CS$2,'Productivity Dump'!$E$3:$AJ$3,0)
),
IF(CS$3="Attendance",
INDEX('Attendance Dump'!$E$2:$AI$400,
MATCH($A208,'Attendance Dump'!$B$2:$B$400,0),
MATCH(CS$2,'Attendance Dump'!$E$1:$AI$1,0)
),
INDEX('Active Hour''s Dump'!$D$3:$AH$337,
MATCH($C208,'Active Hour''s Dump'!$A$3:$A$337,0),
MATCH(CS$2,'Active Hour''s Dump'!$D$2:$AH$2,0)
))),"")</f>
        <v>0</v>
      </c>
      <c r="CT208" s="13">
        <f>_xlfn.IFNA(IF(CT$3="Productivity",
INDEX('Productivity Dump'!$E$4:$AJ$500,
MATCH($A208,'Productivity Dump'!$A$4:$A$500,0),
MATCH(CT$2,'Productivity Dump'!$E$3:$AJ$3,0)
),
IF(CT$3="Attendance",
INDEX('Attendance Dump'!$E$2:$AI$400,
MATCH($A208,'Attendance Dump'!$B$2:$B$400,0),
MATCH(CT$2,'Attendance Dump'!$E$1:$AI$1,0)
),
INDEX('Active Hour''s Dump'!$D$3:$AH$337,
MATCH($C208,'Active Hour''s Dump'!$A$3:$A$337,0),
MATCH(CT$2,'Active Hour''s Dump'!$D$2:$AH$2,0)
))),"")</f>
        <v>0</v>
      </c>
      <c r="CU208" s="13">
        <f>_xlfn.IFNA(IF(CU$3="Productivity",
INDEX('Productivity Dump'!$E$4:$AJ$500,
MATCH($A208,'Productivity Dump'!$A$4:$A$500,0),
MATCH(CU$2,'Productivity Dump'!$E$3:$AJ$3,0)
),
IF(CU$3="Attendance",
INDEX('Attendance Dump'!$E$2:$AI$400,
MATCH($A208,'Attendance Dump'!$B$2:$B$400,0),
MATCH(CU$2,'Attendance Dump'!$E$1:$AI$1,0)
),
INDEX('Active Hour''s Dump'!$D$3:$AH$337,
MATCH($C208,'Active Hour''s Dump'!$A$3:$A$337,0),
MATCH(CU$2,'Active Hour''s Dump'!$D$2:$AH$2,0)
))),"")</f>
        <v>0</v>
      </c>
      <c r="CV208" s="54">
        <f>_xlfn.IFNA(IF(CV$3="Productivity",
INDEX('Productivity Dump'!$E$4:$AJ$500,
MATCH($A208,'Productivity Dump'!$A$4:$A$500,0),
MATCH(CV$2,'Productivity Dump'!$E$3:$AJ$3,0)
),
IF(CV$3="Attendance",
INDEX('Attendance Dump'!$E$2:$AI$400,
MATCH($A208,'Attendance Dump'!$B$2:$B$400,0),
MATCH(CV$2,'Attendance Dump'!$E$1:$AI$1,0)
),
INDEX('Active Hour''s Dump'!$D$3:$AH$337,
MATCH($C208,'Active Hour''s Dump'!$A$3:$A$337,0),
MATCH(CV$2,'Active Hour''s Dump'!$D$2:$AH$2,0)
))),"")</f>
        <v>0</v>
      </c>
      <c r="CW208" s="13"/>
      <c r="CX208" s="13"/>
      <c r="CY208" s="54"/>
      <c r="DA208" s="57">
        <f t="shared" si="81"/>
        <v>210.41666666666654</v>
      </c>
      <c r="DB208" s="35">
        <f t="shared" si="82"/>
        <v>19923.735000000001</v>
      </c>
      <c r="DC208" s="35">
        <f t="shared" si="77"/>
        <v>0</v>
      </c>
      <c r="DD208" s="35">
        <f t="shared" ca="1" si="80"/>
        <v>0</v>
      </c>
      <c r="DF208" s="32" cm="1">
        <f t="array" ref="DF208">SUMPRODUCT(
    (MOD(COLUMN(H208:CV208) - COLUMN(H208), 3) = 0) *
    (H208:CV208 = 0) *
    (I208:CW208 = "P") *
    (COUNTIF(UKHoliday, H$2:CV$2) = 0)
)</f>
        <v>0</v>
      </c>
      <c r="DG208" s="33" cm="1">
        <f t="array" ref="DG208">SUMPRODUCT(
  (MOD(COLUMN(H208:CV208) - COLUMN(H208), 3) = 0) *
  (H208:CV208 &gt; 0) *
  (H208:CV208 &lt; 0.5 * IF(((WEEKDAY(H$2:CV$2, 2) = 1) + (WEEKDAY(H$2:CV$2, 2) = 6)), G208, F208)) *
  (I208:CW208 = "P") *
  (COUNTIF(UKHoliday, H$2:CV$2) = 0)
)</f>
        <v>0</v>
      </c>
      <c r="DH208" s="33" cm="1">
        <f t="array" ref="DH208">SUMPRODUCT(
  (MOD(COLUMN(H208:CV208) - COLUMN(H208), 3) = 0) *
  (H208:CV208 &gt; 0.5 * IF(((WEEKDAY(H$2:CV$2, 2) = 1) + (WEEKDAY(H$2:CV$2, 2) = 6)), $G208, $F208)) *
  (H208:CV208 &lt; 0.8 * IF(((WEEKDAY(H$2:CV$2, 2) = 1) + (WEEKDAY(H$2:CV$2, 2) = 6)), $G208, $F208)) *
  (I208:CW208 = "P") *
  (COUNTIF(UKHoliday, H$2:CV$2) = 0)
)</f>
        <v>0</v>
      </c>
      <c r="DI208" s="33" cm="1">
        <f t="array" ref="DI208">SUMPRODUCT(
  (MOD(COLUMN(H208:CV208) - COLUMN(H208), 3) = 0) *
  (H208:CV208 &gt; 0.8 * IF(((WEEKDAY(H$2:CV$2, 2) = 1) + (WEEKDAY(H$2:CV$2, 2) = 6)), $G208, $F208)) *
  (H208:CV208 &lt; 1 * IF(((WEEKDAY(H$2:CV$2, 2) = 1) + (WEEKDAY(H$2:CV$2, 2) = 6)), $G208, $F208)) *
  (I208:CW208 = "P") *
  (COUNTIF(UKHoliday, H$2:CV$2) = 0)
)</f>
        <v>4</v>
      </c>
    </row>
    <row r="209" spans="1:113" x14ac:dyDescent="0.3">
      <c r="A209" s="38" t="s">
        <v>321</v>
      </c>
      <c r="B209" s="38" t="s">
        <v>320</v>
      </c>
      <c r="C209" s="9" t="s">
        <v>738</v>
      </c>
      <c r="D209" s="62" t="s">
        <v>555</v>
      </c>
      <c r="E209" s="35">
        <v>31000</v>
      </c>
      <c r="F209" s="35">
        <f t="shared" si="78"/>
        <v>1550</v>
      </c>
      <c r="G209" s="35">
        <f t="shared" si="79"/>
        <v>775</v>
      </c>
      <c r="H209" s="13">
        <f>_xlfn.IFNA(IF(H$3="Productivity",
INDEX('Productivity Dump'!$E$4:$AJ$500,
MATCH($A209,'Productivity Dump'!$A$4:$A$500,0),
MATCH(H$2,'Productivity Dump'!$E$3:$AJ$3,0)
),
IF(H$3="Attendance",
INDEX('Attendance Dump'!$E$2:$AI$400,
MATCH($A209,'Attendance Dump'!$B$2:$B$400,0),
MATCH(H$2,'Attendance Dump'!$E$1:$AI$1,0)
),
INDEX('Active Hour''s Dump'!$D$3:$AH$337,
MATCH($C209,'Active Hour''s Dump'!$A$3:$A$337,0),
MATCH(H$2,'Active Hour''s Dump'!$D$2:$AH$2,0)
))),"")</f>
        <v>2073.1629999999996</v>
      </c>
      <c r="I209" s="13" t="str">
        <f>_xlfn.IFNA(IF(I$3="Productivity",
INDEX('Productivity Dump'!$E$4:$AJ$500,
MATCH($A209,'Productivity Dump'!$A$4:$A$500,0),
MATCH(I$2,'Productivity Dump'!$E$3:$AJ$3,0)
),
IF(I$3="Attendance",
INDEX('Attendance Dump'!$E$2:$AI$400,
MATCH($A209,'Attendance Dump'!$B$2:$B$400,0),
MATCH(I$2,'Attendance Dump'!$E$1:$AI$1,0)
),
INDEX('Active Hour''s Dump'!$D$3:$AH$337,
MATCH($C209,'Active Hour''s Dump'!$A$3:$A$337,0),
MATCH(I$2,'Active Hour''s Dump'!$D$2:$AH$2,0)
))),"")</f>
        <v>P</v>
      </c>
      <c r="J209" s="54">
        <f>_xlfn.IFNA(IF(J$3="Productivity",
INDEX('Productivity Dump'!$E$4:$AJ$500,
MATCH($A209,'Productivity Dump'!$A$4:$A$500,0),
MATCH(J$2,'Productivity Dump'!$E$3:$AJ$3,0)
),
IF(J$3="Attendance",
INDEX('Attendance Dump'!$E$2:$AI$400,
MATCH($A209,'Attendance Dump'!$B$2:$B$400,0),
MATCH(J$2,'Attendance Dump'!$E$1:$AI$1,0)
),
INDEX('Active Hour''s Dump'!$D$3:$AH$337,
MATCH($C209,'Active Hour''s Dump'!$A$3:$A$337,0),
MATCH(J$2,'Active Hour''s Dump'!$D$2:$AH$2,0)
))),"")</f>
        <v>9</v>
      </c>
      <c r="K209" s="13">
        <f>_xlfn.IFNA(IF(K$3="Productivity",
INDEX('Productivity Dump'!$E$4:$AJ$500,
MATCH($A209,'Productivity Dump'!$A$4:$A$500,0),
MATCH(K$2,'Productivity Dump'!$E$3:$AJ$3,0)
),
IF(K$3="Attendance",
INDEX('Attendance Dump'!$E$2:$AI$400,
MATCH($A209,'Attendance Dump'!$B$2:$B$400,0),
MATCH(K$2,'Attendance Dump'!$E$1:$AI$1,0)
),
INDEX('Active Hour''s Dump'!$D$3:$AH$337,
MATCH($C209,'Active Hour''s Dump'!$A$3:$A$337,0),
MATCH(K$2,'Active Hour''s Dump'!$D$2:$AH$2,0)
))),"")</f>
        <v>1387.5529999999999</v>
      </c>
      <c r="L209" s="13" t="str">
        <f>_xlfn.IFNA(IF(L$3="Productivity",
INDEX('Productivity Dump'!$E$4:$AJ$500,
MATCH($A209,'Productivity Dump'!$A$4:$A$500,0),
MATCH(L$2,'Productivity Dump'!$E$3:$AJ$3,0)
),
IF(L$3="Attendance",
INDEX('Attendance Dump'!$E$2:$AI$400,
MATCH($A209,'Attendance Dump'!$B$2:$B$400,0),
MATCH(L$2,'Attendance Dump'!$E$1:$AI$1,0)
),
INDEX('Active Hour''s Dump'!$D$3:$AH$337,
MATCH($C209,'Active Hour''s Dump'!$A$3:$A$337,0),
MATCH(L$2,'Active Hour''s Dump'!$D$2:$AH$2,0)
))),"")</f>
        <v>P</v>
      </c>
      <c r="M209" s="54">
        <f>_xlfn.IFNA(IF(M$3="Productivity",
INDEX('Productivity Dump'!$E$4:$AJ$500,
MATCH($A209,'Productivity Dump'!$A$4:$A$500,0),
MATCH(M$2,'Productivity Dump'!$E$3:$AJ$3,0)
),
IF(M$3="Attendance",
INDEX('Attendance Dump'!$E$2:$AI$400,
MATCH($A209,'Attendance Dump'!$B$2:$B$400,0),
MATCH(M$2,'Attendance Dump'!$E$1:$AI$1,0)
),
INDEX('Active Hour''s Dump'!$D$3:$AH$337,
MATCH($C209,'Active Hour''s Dump'!$A$3:$A$337,0),
MATCH(M$2,'Active Hour''s Dump'!$D$2:$AH$2,0)
))),"")</f>
        <v>7.4166666666666696</v>
      </c>
      <c r="N209" s="13">
        <f>_xlfn.IFNA(IF(N$3="Productivity",
INDEX('Productivity Dump'!$E$4:$AJ$500,
MATCH($A209,'Productivity Dump'!$A$4:$A$500,0),
MATCH(N$2,'Productivity Dump'!$E$3:$AJ$3,0)
),
IF(N$3="Attendance",
INDEX('Attendance Dump'!$E$2:$AI$400,
MATCH($A209,'Attendance Dump'!$B$2:$B$400,0),
MATCH(N$2,'Attendance Dump'!$E$1:$AI$1,0)
),
INDEX('Active Hour''s Dump'!$D$3:$AH$337,
MATCH($C209,'Active Hour''s Dump'!$A$3:$A$337,0),
MATCH(N$2,'Active Hour''s Dump'!$D$2:$AH$2,0)
))),"")</f>
        <v>1300.7750000000001</v>
      </c>
      <c r="O209" s="13" t="str">
        <f>_xlfn.IFNA(IF(O$3="Productivity",
INDEX('Productivity Dump'!$E$4:$AJ$500,
MATCH($A209,'Productivity Dump'!$A$4:$A$500,0),
MATCH(O$2,'Productivity Dump'!$E$3:$AJ$3,0)
),
IF(O$3="Attendance",
INDEX('Attendance Dump'!$E$2:$AI$400,
MATCH($A209,'Attendance Dump'!$B$2:$B$400,0),
MATCH(O$2,'Attendance Dump'!$E$1:$AI$1,0)
),
INDEX('Active Hour''s Dump'!$D$3:$AH$337,
MATCH($C209,'Active Hour''s Dump'!$A$3:$A$337,0),
MATCH(O$2,'Active Hour''s Dump'!$D$2:$AH$2,0)
))),"")</f>
        <v>P</v>
      </c>
      <c r="P209" s="54">
        <f>_xlfn.IFNA(IF(P$3="Productivity",
INDEX('Productivity Dump'!$E$4:$AJ$500,
MATCH($A209,'Productivity Dump'!$A$4:$A$500,0),
MATCH(P$2,'Productivity Dump'!$E$3:$AJ$3,0)
),
IF(P$3="Attendance",
INDEX('Attendance Dump'!$E$2:$AI$400,
MATCH($A209,'Attendance Dump'!$B$2:$B$400,0),
MATCH(P$2,'Attendance Dump'!$E$1:$AI$1,0)
),
INDEX('Active Hour''s Dump'!$D$3:$AH$337,
MATCH($C209,'Active Hour''s Dump'!$A$3:$A$337,0),
MATCH(P$2,'Active Hour''s Dump'!$D$2:$AH$2,0)
))),"")</f>
        <v>5.75</v>
      </c>
      <c r="Q209" s="13">
        <f>_xlfn.IFNA(IF(Q$3="Productivity",
INDEX('Productivity Dump'!$E$4:$AJ$500,
MATCH($A209,'Productivity Dump'!$A$4:$A$500,0),
MATCH(Q$2,'Productivity Dump'!$E$3:$AJ$3,0)
),
IF(Q$3="Attendance",
INDEX('Attendance Dump'!$E$2:$AI$400,
MATCH($A209,'Attendance Dump'!$B$2:$B$400,0),
MATCH(Q$2,'Attendance Dump'!$E$1:$AI$1,0)
),
INDEX('Active Hour''s Dump'!$D$3:$AH$337,
MATCH($C209,'Active Hour''s Dump'!$A$3:$A$337,0),
MATCH(Q$2,'Active Hour''s Dump'!$D$2:$AH$2,0)
))),"")</f>
        <v>0</v>
      </c>
      <c r="R209" s="13" t="str">
        <f>_xlfn.IFNA(IF(R$3="Productivity",
INDEX('Productivity Dump'!$E$4:$AJ$500,
MATCH($A209,'Productivity Dump'!$A$4:$A$500,0),
MATCH(R$2,'Productivity Dump'!$E$3:$AJ$3,0)
),
IF(R$3="Attendance",
INDEX('Attendance Dump'!$E$2:$AI$400,
MATCH($A209,'Attendance Dump'!$B$2:$B$400,0),
MATCH(R$2,'Attendance Dump'!$E$1:$AI$1,0)
),
INDEX('Active Hour''s Dump'!$D$3:$AH$337,
MATCH($C209,'Active Hour''s Dump'!$A$3:$A$337,0),
MATCH(R$2,'Active Hour''s Dump'!$D$2:$AH$2,0)
))),"")</f>
        <v>WO</v>
      </c>
      <c r="S209" s="54">
        <f>_xlfn.IFNA(IF(S$3="Productivity",
INDEX('Productivity Dump'!$E$4:$AJ$500,
MATCH($A209,'Productivity Dump'!$A$4:$A$500,0),
MATCH(S$2,'Productivity Dump'!$E$3:$AJ$3,0)
),
IF(S$3="Attendance",
INDEX('Attendance Dump'!$E$2:$AI$400,
MATCH($A209,'Attendance Dump'!$B$2:$B$400,0),
MATCH(S$2,'Attendance Dump'!$E$1:$AI$1,0)
),
INDEX('Active Hour''s Dump'!$D$3:$AH$337,
MATCH($C209,'Active Hour''s Dump'!$A$3:$A$337,0),
MATCH(S$2,'Active Hour''s Dump'!$D$2:$AH$2,0)
))),"")</f>
        <v>0</v>
      </c>
      <c r="T209" s="13">
        <f>_xlfn.IFNA(IF(T$3="Productivity",
INDEX('Productivity Dump'!$E$4:$AJ$500,
MATCH($A209,'Productivity Dump'!$A$4:$A$500,0),
MATCH(T$2,'Productivity Dump'!$E$3:$AJ$3,0)
),
IF(T$3="Attendance",
INDEX('Attendance Dump'!$E$2:$AI$400,
MATCH($A209,'Attendance Dump'!$B$2:$B$400,0),
MATCH(T$2,'Attendance Dump'!$E$1:$AI$1,0)
),
INDEX('Active Hour''s Dump'!$D$3:$AH$337,
MATCH($C209,'Active Hour''s Dump'!$A$3:$A$337,0),
MATCH(T$2,'Active Hour''s Dump'!$D$2:$AH$2,0)
))),"")</f>
        <v>708.40999999999985</v>
      </c>
      <c r="U209" s="13" t="str">
        <f>_xlfn.IFNA(IF(U$3="Productivity",
INDEX('Productivity Dump'!$E$4:$AJ$500,
MATCH($A209,'Productivity Dump'!$A$4:$A$500,0),
MATCH(U$2,'Productivity Dump'!$E$3:$AJ$3,0)
),
IF(U$3="Attendance",
INDEX('Attendance Dump'!$E$2:$AI$400,
MATCH($A209,'Attendance Dump'!$B$2:$B$400,0),
MATCH(U$2,'Attendance Dump'!$E$1:$AI$1,0)
),
INDEX('Active Hour''s Dump'!$D$3:$AH$337,
MATCH($C209,'Active Hour''s Dump'!$A$3:$A$337,0),
MATCH(U$2,'Active Hour''s Dump'!$D$2:$AH$2,0)
))),"")</f>
        <v>P</v>
      </c>
      <c r="V209" s="54">
        <f>_xlfn.IFNA(IF(V$3="Productivity",
INDEX('Productivity Dump'!$E$4:$AJ$500,
MATCH($A209,'Productivity Dump'!$A$4:$A$500,0),
MATCH(V$2,'Productivity Dump'!$E$3:$AJ$3,0)
),
IF(V$3="Attendance",
INDEX('Attendance Dump'!$E$2:$AI$400,
MATCH($A209,'Attendance Dump'!$B$2:$B$400,0),
MATCH(V$2,'Attendance Dump'!$E$1:$AI$1,0)
),
INDEX('Active Hour''s Dump'!$D$3:$AH$337,
MATCH($C209,'Active Hour''s Dump'!$A$3:$A$337,0),
MATCH(V$2,'Active Hour''s Dump'!$D$2:$AH$2,0)
))),"")</f>
        <v>3.0833333333333299</v>
      </c>
      <c r="W209" s="13">
        <f>_xlfn.IFNA(IF(W$3="Productivity",
INDEX('Productivity Dump'!$E$4:$AJ$500,
MATCH($A209,'Productivity Dump'!$A$4:$A$500,0),
MATCH(W$2,'Productivity Dump'!$E$3:$AJ$3,0)
),
IF(W$3="Attendance",
INDEX('Attendance Dump'!$E$2:$AI$400,
MATCH($A209,'Attendance Dump'!$B$2:$B$400,0),
MATCH(W$2,'Attendance Dump'!$E$1:$AI$1,0)
),
INDEX('Active Hour''s Dump'!$D$3:$AH$337,
MATCH($C209,'Active Hour''s Dump'!$A$3:$A$337,0),
MATCH(W$2,'Active Hour''s Dump'!$D$2:$AH$2,0)
))),"")</f>
        <v>1989.2339999999999</v>
      </c>
      <c r="X209" s="13" t="str">
        <f>_xlfn.IFNA(IF(X$3="Productivity",
INDEX('Productivity Dump'!$E$4:$AJ$500,
MATCH($A209,'Productivity Dump'!$A$4:$A$500,0),
MATCH(X$2,'Productivity Dump'!$E$3:$AJ$3,0)
),
IF(X$3="Attendance",
INDEX('Attendance Dump'!$E$2:$AI$400,
MATCH($A209,'Attendance Dump'!$B$2:$B$400,0),
MATCH(X$2,'Attendance Dump'!$E$1:$AI$1,0)
),
INDEX('Active Hour''s Dump'!$D$3:$AH$337,
MATCH($C209,'Active Hour''s Dump'!$A$3:$A$337,0),
MATCH(X$2,'Active Hour''s Dump'!$D$2:$AH$2,0)
))),"")</f>
        <v>P</v>
      </c>
      <c r="Y209" s="54">
        <f>_xlfn.IFNA(IF(Y$3="Productivity",
INDEX('Productivity Dump'!$E$4:$AJ$500,
MATCH($A209,'Productivity Dump'!$A$4:$A$500,0),
MATCH(Y$2,'Productivity Dump'!$E$3:$AJ$3,0)
),
IF(Y$3="Attendance",
INDEX('Attendance Dump'!$E$2:$AI$400,
MATCH($A209,'Attendance Dump'!$B$2:$B$400,0),
MATCH(Y$2,'Attendance Dump'!$E$1:$AI$1,0)
),
INDEX('Active Hour''s Dump'!$D$3:$AH$337,
MATCH($C209,'Active Hour''s Dump'!$A$3:$A$337,0),
MATCH(Y$2,'Active Hour''s Dump'!$D$2:$AH$2,0)
))),"")</f>
        <v>8.6666666666666696</v>
      </c>
      <c r="Z209" s="13">
        <f>_xlfn.IFNA(IF(Z$3="Productivity",
INDEX('Productivity Dump'!$E$4:$AJ$500,
MATCH($A209,'Productivity Dump'!$A$4:$A$500,0),
MATCH(Z$2,'Productivity Dump'!$E$3:$AJ$3,0)
),
IF(Z$3="Attendance",
INDEX('Attendance Dump'!$E$2:$AI$400,
MATCH($A209,'Attendance Dump'!$B$2:$B$400,0),
MATCH(Z$2,'Attendance Dump'!$E$1:$AI$1,0)
),
INDEX('Active Hour''s Dump'!$D$3:$AH$337,
MATCH($C209,'Active Hour''s Dump'!$A$3:$A$337,0),
MATCH(Z$2,'Active Hour''s Dump'!$D$2:$AH$2,0)
))),"")</f>
        <v>1803.5600000000002</v>
      </c>
      <c r="AA209" s="13" t="str">
        <f>_xlfn.IFNA(IF(AA$3="Productivity",
INDEX('Productivity Dump'!$E$4:$AJ$500,
MATCH($A209,'Productivity Dump'!$A$4:$A$500,0),
MATCH(AA$2,'Productivity Dump'!$E$3:$AJ$3,0)
),
IF(AA$3="Attendance",
INDEX('Attendance Dump'!$E$2:$AI$400,
MATCH($A209,'Attendance Dump'!$B$2:$B$400,0),
MATCH(AA$2,'Attendance Dump'!$E$1:$AI$1,0)
),
INDEX('Active Hour''s Dump'!$D$3:$AH$337,
MATCH($C209,'Active Hour''s Dump'!$A$3:$A$337,0),
MATCH(AA$2,'Active Hour''s Dump'!$D$2:$AH$2,0)
))),"")</f>
        <v>P</v>
      </c>
      <c r="AB209" s="54">
        <f>_xlfn.IFNA(IF(AB$3="Productivity",
INDEX('Productivity Dump'!$E$4:$AJ$500,
MATCH($A209,'Productivity Dump'!$A$4:$A$500,0),
MATCH(AB$2,'Productivity Dump'!$E$3:$AJ$3,0)
),
IF(AB$3="Attendance",
INDEX('Attendance Dump'!$E$2:$AI$400,
MATCH($A209,'Attendance Dump'!$B$2:$B$400,0),
MATCH(AB$2,'Attendance Dump'!$E$1:$AI$1,0)
),
INDEX('Active Hour''s Dump'!$D$3:$AH$337,
MATCH($C209,'Active Hour''s Dump'!$A$3:$A$337,0),
MATCH(AB$2,'Active Hour''s Dump'!$D$2:$AH$2,0)
))),"")</f>
        <v>8.8333333333333304</v>
      </c>
      <c r="AC209" s="13">
        <f>_xlfn.IFNA(IF(AC$3="Productivity",
INDEX('Productivity Dump'!$E$4:$AJ$500,
MATCH($A209,'Productivity Dump'!$A$4:$A$500,0),
MATCH(AC$2,'Productivity Dump'!$E$3:$AJ$3,0)
),
IF(AC$3="Attendance",
INDEX('Attendance Dump'!$E$2:$AI$400,
MATCH($A209,'Attendance Dump'!$B$2:$B$400,0),
MATCH(AC$2,'Attendance Dump'!$E$1:$AI$1,0)
),
INDEX('Active Hour''s Dump'!$D$3:$AH$337,
MATCH($C209,'Active Hour''s Dump'!$A$3:$A$337,0),
MATCH(AC$2,'Active Hour''s Dump'!$D$2:$AH$2,0)
))),"")</f>
        <v>1992.367</v>
      </c>
      <c r="AD209" s="13" t="str">
        <f>_xlfn.IFNA(IF(AD$3="Productivity",
INDEX('Productivity Dump'!$E$4:$AJ$500,
MATCH($A209,'Productivity Dump'!$A$4:$A$500,0),
MATCH(AD$2,'Productivity Dump'!$E$3:$AJ$3,0)
),
IF(AD$3="Attendance",
INDEX('Attendance Dump'!$E$2:$AI$400,
MATCH($A209,'Attendance Dump'!$B$2:$B$400,0),
MATCH(AD$2,'Attendance Dump'!$E$1:$AI$1,0)
),
INDEX('Active Hour''s Dump'!$D$3:$AH$337,
MATCH($C209,'Active Hour''s Dump'!$A$3:$A$337,0),
MATCH(AD$2,'Active Hour''s Dump'!$D$2:$AH$2,0)
))),"")</f>
        <v>P</v>
      </c>
      <c r="AE209" s="54">
        <f>_xlfn.IFNA(IF(AE$3="Productivity",
INDEX('Productivity Dump'!$E$4:$AJ$500,
MATCH($A209,'Productivity Dump'!$A$4:$A$500,0),
MATCH(AE$2,'Productivity Dump'!$E$3:$AJ$3,0)
),
IF(AE$3="Attendance",
INDEX('Attendance Dump'!$E$2:$AI$400,
MATCH($A209,'Attendance Dump'!$B$2:$B$400,0),
MATCH(AE$2,'Attendance Dump'!$E$1:$AI$1,0)
),
INDEX('Active Hour''s Dump'!$D$3:$AH$337,
MATCH($C209,'Active Hour''s Dump'!$A$3:$A$337,0),
MATCH(AE$2,'Active Hour''s Dump'!$D$2:$AH$2,0)
))),"")</f>
        <v>8.5833333333333304</v>
      </c>
      <c r="AF209" s="13">
        <f>_xlfn.IFNA(IF(AF$3="Productivity",
INDEX('Productivity Dump'!$E$4:$AJ$500,
MATCH($A209,'Productivity Dump'!$A$4:$A$500,0),
MATCH(AF$2,'Productivity Dump'!$E$3:$AJ$3,0)
),
IF(AF$3="Attendance",
INDEX('Attendance Dump'!$E$2:$AI$400,
MATCH($A209,'Attendance Dump'!$B$2:$B$400,0),
MATCH(AF$2,'Attendance Dump'!$E$1:$AI$1,0)
),
INDEX('Active Hour''s Dump'!$D$3:$AH$337,
MATCH($C209,'Active Hour''s Dump'!$A$3:$A$337,0),
MATCH(AF$2,'Active Hour''s Dump'!$D$2:$AH$2,0)
))),"")</f>
        <v>1662.7350000000006</v>
      </c>
      <c r="AG209" s="13" t="str">
        <f>_xlfn.IFNA(IF(AG$3="Productivity",
INDEX('Productivity Dump'!$E$4:$AJ$500,
MATCH($A209,'Productivity Dump'!$A$4:$A$500,0),
MATCH(AG$2,'Productivity Dump'!$E$3:$AJ$3,0)
),
IF(AG$3="Attendance",
INDEX('Attendance Dump'!$E$2:$AI$400,
MATCH($A209,'Attendance Dump'!$B$2:$B$400,0),
MATCH(AG$2,'Attendance Dump'!$E$1:$AI$1,0)
),
INDEX('Active Hour''s Dump'!$D$3:$AH$337,
MATCH($C209,'Active Hour''s Dump'!$A$3:$A$337,0),
MATCH(AG$2,'Active Hour''s Dump'!$D$2:$AH$2,0)
))),"")</f>
        <v>P</v>
      </c>
      <c r="AH209" s="54">
        <f>_xlfn.IFNA(IF(AH$3="Productivity",
INDEX('Productivity Dump'!$E$4:$AJ$500,
MATCH($A209,'Productivity Dump'!$A$4:$A$500,0),
MATCH(AH$2,'Productivity Dump'!$E$3:$AJ$3,0)
),
IF(AH$3="Attendance",
INDEX('Attendance Dump'!$E$2:$AI$400,
MATCH($A209,'Attendance Dump'!$B$2:$B$400,0),
MATCH(AH$2,'Attendance Dump'!$E$1:$AI$1,0)
),
INDEX('Active Hour''s Dump'!$D$3:$AH$337,
MATCH($C209,'Active Hour''s Dump'!$A$3:$A$337,0),
MATCH(AH$2,'Active Hour''s Dump'!$D$2:$AH$2,0)
))),"")</f>
        <v>8</v>
      </c>
      <c r="AI209" s="13">
        <f>_xlfn.IFNA(IF(AI$3="Productivity",
INDEX('Productivity Dump'!$E$4:$AJ$500,
MATCH($A209,'Productivity Dump'!$A$4:$A$500,0),
MATCH(AI$2,'Productivity Dump'!$E$3:$AJ$3,0)
),
IF(AI$3="Attendance",
INDEX('Attendance Dump'!$E$2:$AI$400,
MATCH($A209,'Attendance Dump'!$B$2:$B$400,0),
MATCH(AI$2,'Attendance Dump'!$E$1:$AI$1,0)
),
INDEX('Active Hour''s Dump'!$D$3:$AH$337,
MATCH($C209,'Active Hour''s Dump'!$A$3:$A$337,0),
MATCH(AI$2,'Active Hour''s Dump'!$D$2:$AH$2,0)
))),"")</f>
        <v>1627.7749999999999</v>
      </c>
      <c r="AJ209" s="13" t="str">
        <f>_xlfn.IFNA(IF(AJ$3="Productivity",
INDEX('Productivity Dump'!$E$4:$AJ$500,
MATCH($A209,'Productivity Dump'!$A$4:$A$500,0),
MATCH(AJ$2,'Productivity Dump'!$E$3:$AJ$3,0)
),
IF(AJ$3="Attendance",
INDEX('Attendance Dump'!$E$2:$AI$400,
MATCH($A209,'Attendance Dump'!$B$2:$B$400,0),
MATCH(AJ$2,'Attendance Dump'!$E$1:$AI$1,0)
),
INDEX('Active Hour''s Dump'!$D$3:$AH$337,
MATCH($C209,'Active Hour''s Dump'!$A$3:$A$337,0),
MATCH(AJ$2,'Active Hour''s Dump'!$D$2:$AH$2,0)
))),"")</f>
        <v>P</v>
      </c>
      <c r="AK209" s="54">
        <f>_xlfn.IFNA(IF(AK$3="Productivity",
INDEX('Productivity Dump'!$E$4:$AJ$500,
MATCH($A209,'Productivity Dump'!$A$4:$A$500,0),
MATCH(AK$2,'Productivity Dump'!$E$3:$AJ$3,0)
),
IF(AK$3="Attendance",
INDEX('Attendance Dump'!$E$2:$AI$400,
MATCH($A209,'Attendance Dump'!$B$2:$B$400,0),
MATCH(AK$2,'Attendance Dump'!$E$1:$AI$1,0)
),
INDEX('Active Hour''s Dump'!$D$3:$AH$337,
MATCH($C209,'Active Hour''s Dump'!$A$3:$A$337,0),
MATCH(AK$2,'Active Hour''s Dump'!$D$2:$AH$2,0)
))),"")</f>
        <v>7.3333333333333304</v>
      </c>
      <c r="AL209" s="13">
        <f>_xlfn.IFNA(IF(AL$3="Productivity",
INDEX('Productivity Dump'!$E$4:$AJ$500,
MATCH($A209,'Productivity Dump'!$A$4:$A$500,0),
MATCH(AL$2,'Productivity Dump'!$E$3:$AJ$3,0)
),
IF(AL$3="Attendance",
INDEX('Attendance Dump'!$E$2:$AI$400,
MATCH($A209,'Attendance Dump'!$B$2:$B$400,0),
MATCH(AL$2,'Attendance Dump'!$E$1:$AI$1,0)
),
INDEX('Active Hour''s Dump'!$D$3:$AH$337,
MATCH($C209,'Active Hour''s Dump'!$A$3:$A$337,0),
MATCH(AL$2,'Active Hour''s Dump'!$D$2:$AH$2,0)
))),"")</f>
        <v>0</v>
      </c>
      <c r="AM209" s="13" t="str">
        <f>_xlfn.IFNA(IF(AM$3="Productivity",
INDEX('Productivity Dump'!$E$4:$AJ$500,
MATCH($A209,'Productivity Dump'!$A$4:$A$500,0),
MATCH(AM$2,'Productivity Dump'!$E$3:$AJ$3,0)
),
IF(AM$3="Attendance",
INDEX('Attendance Dump'!$E$2:$AI$400,
MATCH($A209,'Attendance Dump'!$B$2:$B$400,0),
MATCH(AM$2,'Attendance Dump'!$E$1:$AI$1,0)
),
INDEX('Active Hour''s Dump'!$D$3:$AH$337,
MATCH($C209,'Active Hour''s Dump'!$A$3:$A$337,0),
MATCH(AM$2,'Active Hour''s Dump'!$D$2:$AH$2,0)
))),"")</f>
        <v>WO</v>
      </c>
      <c r="AN209" s="54">
        <f>_xlfn.IFNA(IF(AN$3="Productivity",
INDEX('Productivity Dump'!$E$4:$AJ$500,
MATCH($A209,'Productivity Dump'!$A$4:$A$500,0),
MATCH(AN$2,'Productivity Dump'!$E$3:$AJ$3,0)
),
IF(AN$3="Attendance",
INDEX('Attendance Dump'!$E$2:$AI$400,
MATCH($A209,'Attendance Dump'!$B$2:$B$400,0),
MATCH(AN$2,'Attendance Dump'!$E$1:$AI$1,0)
),
INDEX('Active Hour''s Dump'!$D$3:$AH$337,
MATCH($C209,'Active Hour''s Dump'!$A$3:$A$337,0),
MATCH(AN$2,'Active Hour''s Dump'!$D$2:$AH$2,0)
))),"")</f>
        <v>0</v>
      </c>
      <c r="AO209" s="13">
        <f>_xlfn.IFNA(IF(AO$3="Productivity",
INDEX('Productivity Dump'!$E$4:$AJ$500,
MATCH($A209,'Productivity Dump'!$A$4:$A$500,0),
MATCH(AO$2,'Productivity Dump'!$E$3:$AJ$3,0)
),
IF(AO$3="Attendance",
INDEX('Attendance Dump'!$E$2:$AI$400,
MATCH($A209,'Attendance Dump'!$B$2:$B$400,0),
MATCH(AO$2,'Attendance Dump'!$E$1:$AI$1,0)
),
INDEX('Active Hour''s Dump'!$D$3:$AH$337,
MATCH($C209,'Active Hour''s Dump'!$A$3:$A$337,0),
MATCH(AO$2,'Active Hour''s Dump'!$D$2:$AH$2,0)
))),"")</f>
        <v>1243.2819999999997</v>
      </c>
      <c r="AP209" s="13" t="str">
        <f>_xlfn.IFNA(IF(AP$3="Productivity",
INDEX('Productivity Dump'!$E$4:$AJ$500,
MATCH($A209,'Productivity Dump'!$A$4:$A$500,0),
MATCH(AP$2,'Productivity Dump'!$E$3:$AJ$3,0)
),
IF(AP$3="Attendance",
INDEX('Attendance Dump'!$E$2:$AI$400,
MATCH($A209,'Attendance Dump'!$B$2:$B$400,0),
MATCH(AP$2,'Attendance Dump'!$E$1:$AI$1,0)
),
INDEX('Active Hour''s Dump'!$D$3:$AH$337,
MATCH($C209,'Active Hour''s Dump'!$A$3:$A$337,0),
MATCH(AP$2,'Active Hour''s Dump'!$D$2:$AH$2,0)
))),"")</f>
        <v>P</v>
      </c>
      <c r="AQ209" s="54">
        <f>_xlfn.IFNA(IF(AQ$3="Productivity",
INDEX('Productivity Dump'!$E$4:$AJ$500,
MATCH($A209,'Productivity Dump'!$A$4:$A$500,0),
MATCH(AQ$2,'Productivity Dump'!$E$3:$AJ$3,0)
),
IF(AQ$3="Attendance",
INDEX('Attendance Dump'!$E$2:$AI$400,
MATCH($A209,'Attendance Dump'!$B$2:$B$400,0),
MATCH(AQ$2,'Attendance Dump'!$E$1:$AI$1,0)
),
INDEX('Active Hour''s Dump'!$D$3:$AH$337,
MATCH($C209,'Active Hour''s Dump'!$A$3:$A$337,0),
MATCH(AQ$2,'Active Hour''s Dump'!$D$2:$AH$2,0)
))),"")</f>
        <v>5.6666666666666696</v>
      </c>
      <c r="AR209" s="13">
        <f>_xlfn.IFNA(IF(AR$3="Productivity",
INDEX('Productivity Dump'!$E$4:$AJ$500,
MATCH($A209,'Productivity Dump'!$A$4:$A$500,0),
MATCH(AR$2,'Productivity Dump'!$E$3:$AJ$3,0)
),
IF(AR$3="Attendance",
INDEX('Attendance Dump'!$E$2:$AI$400,
MATCH($A209,'Attendance Dump'!$B$2:$B$400,0),
MATCH(AR$2,'Attendance Dump'!$E$1:$AI$1,0)
),
INDEX('Active Hour''s Dump'!$D$3:$AH$337,
MATCH($C209,'Active Hour''s Dump'!$A$3:$A$337,0),
MATCH(AR$2,'Active Hour''s Dump'!$D$2:$AH$2,0)
))),"")</f>
        <v>1741.1399999999996</v>
      </c>
      <c r="AS209" s="13" t="str">
        <f>_xlfn.IFNA(IF(AS$3="Productivity",
INDEX('Productivity Dump'!$E$4:$AJ$500,
MATCH($A209,'Productivity Dump'!$A$4:$A$500,0),
MATCH(AS$2,'Productivity Dump'!$E$3:$AJ$3,0)
),
IF(AS$3="Attendance",
INDEX('Attendance Dump'!$E$2:$AI$400,
MATCH($A209,'Attendance Dump'!$B$2:$B$400,0),
MATCH(AS$2,'Attendance Dump'!$E$1:$AI$1,0)
),
INDEX('Active Hour''s Dump'!$D$3:$AH$337,
MATCH($C209,'Active Hour''s Dump'!$A$3:$A$337,0),
MATCH(AS$2,'Active Hour''s Dump'!$D$2:$AH$2,0)
))),"")</f>
        <v>P</v>
      </c>
      <c r="AT209" s="54">
        <f>_xlfn.IFNA(IF(AT$3="Productivity",
INDEX('Productivity Dump'!$E$4:$AJ$500,
MATCH($A209,'Productivity Dump'!$A$4:$A$500,0),
MATCH(AT$2,'Productivity Dump'!$E$3:$AJ$3,0)
),
IF(AT$3="Attendance",
INDEX('Attendance Dump'!$E$2:$AI$400,
MATCH($A209,'Attendance Dump'!$B$2:$B$400,0),
MATCH(AT$2,'Attendance Dump'!$E$1:$AI$1,0)
),
INDEX('Active Hour''s Dump'!$D$3:$AH$337,
MATCH($C209,'Active Hour''s Dump'!$A$3:$A$337,0),
MATCH(AT$2,'Active Hour''s Dump'!$D$2:$AH$2,0)
))),"")</f>
        <v>8.5</v>
      </c>
      <c r="AU209" s="13">
        <f>_xlfn.IFNA(IF(AU$3="Productivity",
INDEX('Productivity Dump'!$E$4:$AJ$500,
MATCH($A209,'Productivity Dump'!$A$4:$A$500,0),
MATCH(AU$2,'Productivity Dump'!$E$3:$AJ$3,0)
),
IF(AU$3="Attendance",
INDEX('Attendance Dump'!$E$2:$AI$400,
MATCH($A209,'Attendance Dump'!$B$2:$B$400,0),
MATCH(AU$2,'Attendance Dump'!$E$1:$AI$1,0)
),
INDEX('Active Hour''s Dump'!$D$3:$AH$337,
MATCH($C209,'Active Hour''s Dump'!$A$3:$A$337,0),
MATCH(AU$2,'Active Hour''s Dump'!$D$2:$AH$2,0)
))),"")</f>
        <v>1640.462</v>
      </c>
      <c r="AV209" s="13" t="str">
        <f>_xlfn.IFNA(IF(AV$3="Productivity",
INDEX('Productivity Dump'!$E$4:$AJ$500,
MATCH($A209,'Productivity Dump'!$A$4:$A$500,0),
MATCH(AV$2,'Productivity Dump'!$E$3:$AJ$3,0)
),
IF(AV$3="Attendance",
INDEX('Attendance Dump'!$E$2:$AI$400,
MATCH($A209,'Attendance Dump'!$B$2:$B$400,0),
MATCH(AV$2,'Attendance Dump'!$E$1:$AI$1,0)
),
INDEX('Active Hour''s Dump'!$D$3:$AH$337,
MATCH($C209,'Active Hour''s Dump'!$A$3:$A$337,0),
MATCH(AV$2,'Active Hour''s Dump'!$D$2:$AH$2,0)
))),"")</f>
        <v>P</v>
      </c>
      <c r="AW209" s="54">
        <f>_xlfn.IFNA(IF(AW$3="Productivity",
INDEX('Productivity Dump'!$E$4:$AJ$500,
MATCH($A209,'Productivity Dump'!$A$4:$A$500,0),
MATCH(AW$2,'Productivity Dump'!$E$3:$AJ$3,0)
),
IF(AW$3="Attendance",
INDEX('Attendance Dump'!$E$2:$AI$400,
MATCH($A209,'Attendance Dump'!$B$2:$B$400,0),
MATCH(AW$2,'Attendance Dump'!$E$1:$AI$1,0)
),
INDEX('Active Hour''s Dump'!$D$3:$AH$337,
MATCH($C209,'Active Hour''s Dump'!$A$3:$A$337,0),
MATCH(AW$2,'Active Hour''s Dump'!$D$2:$AH$2,0)
))),"")</f>
        <v>8.3333333333333304</v>
      </c>
      <c r="AX209" s="13">
        <f>_xlfn.IFNA(IF(AX$3="Productivity",
INDEX('Productivity Dump'!$E$4:$AJ$500,
MATCH($A209,'Productivity Dump'!$A$4:$A$500,0),
MATCH(AX$2,'Productivity Dump'!$E$3:$AJ$3,0)
),
IF(AX$3="Attendance",
INDEX('Attendance Dump'!$E$2:$AI$400,
MATCH($A209,'Attendance Dump'!$B$2:$B$400,0),
MATCH(AX$2,'Attendance Dump'!$E$1:$AI$1,0)
),
INDEX('Active Hour''s Dump'!$D$3:$AH$337,
MATCH($C209,'Active Hour''s Dump'!$A$3:$A$337,0),
MATCH(AX$2,'Active Hour''s Dump'!$D$2:$AH$2,0)
))),"")</f>
        <v>1952.5910000000006</v>
      </c>
      <c r="AY209" s="13" t="str">
        <f>_xlfn.IFNA(IF(AY$3="Productivity",
INDEX('Productivity Dump'!$E$4:$AJ$500,
MATCH($A209,'Productivity Dump'!$A$4:$A$500,0),
MATCH(AY$2,'Productivity Dump'!$E$3:$AJ$3,0)
),
IF(AY$3="Attendance",
INDEX('Attendance Dump'!$E$2:$AI$400,
MATCH($A209,'Attendance Dump'!$B$2:$B$400,0),
MATCH(AY$2,'Attendance Dump'!$E$1:$AI$1,0)
),
INDEX('Active Hour''s Dump'!$D$3:$AH$337,
MATCH($C209,'Active Hour''s Dump'!$A$3:$A$337,0),
MATCH(AY$2,'Active Hour''s Dump'!$D$2:$AH$2,0)
))),"")</f>
        <v>P</v>
      </c>
      <c r="AZ209" s="54">
        <f>_xlfn.IFNA(IF(AZ$3="Productivity",
INDEX('Productivity Dump'!$E$4:$AJ$500,
MATCH($A209,'Productivity Dump'!$A$4:$A$500,0),
MATCH(AZ$2,'Productivity Dump'!$E$3:$AJ$3,0)
),
IF(AZ$3="Attendance",
INDEX('Attendance Dump'!$E$2:$AI$400,
MATCH($A209,'Attendance Dump'!$B$2:$B$400,0),
MATCH(AZ$2,'Attendance Dump'!$E$1:$AI$1,0)
),
INDEX('Active Hour''s Dump'!$D$3:$AH$337,
MATCH($C209,'Active Hour''s Dump'!$A$3:$A$337,0),
MATCH(AZ$2,'Active Hour''s Dump'!$D$2:$AH$2,0)
))),"")</f>
        <v>9</v>
      </c>
      <c r="BA209" s="13">
        <f>_xlfn.IFNA(IF(BA$3="Productivity",
INDEX('Productivity Dump'!$E$4:$AJ$500,
MATCH($A209,'Productivity Dump'!$A$4:$A$500,0),
MATCH(BA$2,'Productivity Dump'!$E$3:$AJ$3,0)
),
IF(BA$3="Attendance",
INDEX('Attendance Dump'!$E$2:$AI$400,
MATCH($A209,'Attendance Dump'!$B$2:$B$400,0),
MATCH(BA$2,'Attendance Dump'!$E$1:$AI$1,0)
),
INDEX('Active Hour''s Dump'!$D$3:$AH$337,
MATCH($C209,'Active Hour''s Dump'!$A$3:$A$337,0),
MATCH(BA$2,'Active Hour''s Dump'!$D$2:$AH$2,0)
))),"")</f>
        <v>1678.94</v>
      </c>
      <c r="BB209" s="13" t="str">
        <f>_xlfn.IFNA(IF(BB$3="Productivity",
INDEX('Productivity Dump'!$E$4:$AJ$500,
MATCH($A209,'Productivity Dump'!$A$4:$A$500,0),
MATCH(BB$2,'Productivity Dump'!$E$3:$AJ$3,0)
),
IF(BB$3="Attendance",
INDEX('Attendance Dump'!$E$2:$AI$400,
MATCH($A209,'Attendance Dump'!$B$2:$B$400,0),
MATCH(BB$2,'Attendance Dump'!$E$1:$AI$1,0)
),
INDEX('Active Hour''s Dump'!$D$3:$AH$337,
MATCH($C209,'Active Hour''s Dump'!$A$3:$A$337,0),
MATCH(BB$2,'Active Hour''s Dump'!$D$2:$AH$2,0)
))),"")</f>
        <v>P</v>
      </c>
      <c r="BC209" s="54">
        <f>_xlfn.IFNA(IF(BC$3="Productivity",
INDEX('Productivity Dump'!$E$4:$AJ$500,
MATCH($A209,'Productivity Dump'!$A$4:$A$500,0),
MATCH(BC$2,'Productivity Dump'!$E$3:$AJ$3,0)
),
IF(BC$3="Attendance",
INDEX('Attendance Dump'!$E$2:$AI$400,
MATCH($A209,'Attendance Dump'!$B$2:$B$400,0),
MATCH(BC$2,'Attendance Dump'!$E$1:$AI$1,0)
),
INDEX('Active Hour''s Dump'!$D$3:$AH$337,
MATCH($C209,'Active Hour''s Dump'!$A$3:$A$337,0),
MATCH(BC$2,'Active Hour''s Dump'!$D$2:$AH$2,0)
))),"")</f>
        <v>8.9166666666666696</v>
      </c>
      <c r="BD209" s="13">
        <f>_xlfn.IFNA(IF(BD$3="Productivity",
INDEX('Productivity Dump'!$E$4:$AJ$500,
MATCH($A209,'Productivity Dump'!$A$4:$A$500,0),
MATCH(BD$2,'Productivity Dump'!$E$3:$AJ$3,0)
),
IF(BD$3="Attendance",
INDEX('Attendance Dump'!$E$2:$AI$400,
MATCH($A209,'Attendance Dump'!$B$2:$B$400,0),
MATCH(BD$2,'Attendance Dump'!$E$1:$AI$1,0)
),
INDEX('Active Hour''s Dump'!$D$3:$AH$337,
MATCH($C209,'Active Hour''s Dump'!$A$3:$A$337,0),
MATCH(BD$2,'Active Hour''s Dump'!$D$2:$AH$2,0)
))),"")</f>
        <v>2214.0700000000002</v>
      </c>
      <c r="BE209" s="13" t="str">
        <f>_xlfn.IFNA(IF(BE$3="Productivity",
INDEX('Productivity Dump'!$E$4:$AJ$500,
MATCH($A209,'Productivity Dump'!$A$4:$A$500,0),
MATCH(BE$2,'Productivity Dump'!$E$3:$AJ$3,0)
),
IF(BE$3="Attendance",
INDEX('Attendance Dump'!$E$2:$AI$400,
MATCH($A209,'Attendance Dump'!$B$2:$B$400,0),
MATCH(BE$2,'Attendance Dump'!$E$1:$AI$1,0)
),
INDEX('Active Hour''s Dump'!$D$3:$AH$337,
MATCH($C209,'Active Hour''s Dump'!$A$3:$A$337,0),
MATCH(BE$2,'Active Hour''s Dump'!$D$2:$AH$2,0)
))),"")</f>
        <v>P</v>
      </c>
      <c r="BF209" s="54">
        <f>_xlfn.IFNA(IF(BF$3="Productivity",
INDEX('Productivity Dump'!$E$4:$AJ$500,
MATCH($A209,'Productivity Dump'!$A$4:$A$500,0),
MATCH(BF$2,'Productivity Dump'!$E$3:$AJ$3,0)
),
IF(BF$3="Attendance",
INDEX('Attendance Dump'!$E$2:$AI$400,
MATCH($A209,'Attendance Dump'!$B$2:$B$400,0),
MATCH(BF$2,'Attendance Dump'!$E$1:$AI$1,0)
),
INDEX('Active Hour''s Dump'!$D$3:$AH$337,
MATCH($C209,'Active Hour''s Dump'!$A$3:$A$337,0),
MATCH(BF$2,'Active Hour''s Dump'!$D$2:$AH$2,0)
))),"")</f>
        <v>8.6666666666666696</v>
      </c>
      <c r="BG209" s="13">
        <f>_xlfn.IFNA(IF(BG$3="Productivity",
INDEX('Productivity Dump'!$E$4:$AJ$500,
MATCH($A209,'Productivity Dump'!$A$4:$A$500,0),
MATCH(BG$2,'Productivity Dump'!$E$3:$AJ$3,0)
),
IF(BG$3="Attendance",
INDEX('Attendance Dump'!$E$2:$AI$400,
MATCH($A209,'Attendance Dump'!$B$2:$B$400,0),
MATCH(BG$2,'Attendance Dump'!$E$1:$AI$1,0)
),
INDEX('Active Hour''s Dump'!$D$3:$AH$337,
MATCH($C209,'Active Hour''s Dump'!$A$3:$A$337,0),
MATCH(BG$2,'Active Hour''s Dump'!$D$2:$AH$2,0)
))),"")</f>
        <v>0</v>
      </c>
      <c r="BH209" s="13" t="str">
        <f>_xlfn.IFNA(IF(BH$3="Productivity",
INDEX('Productivity Dump'!$E$4:$AJ$500,
MATCH($A209,'Productivity Dump'!$A$4:$A$500,0),
MATCH(BH$2,'Productivity Dump'!$E$3:$AJ$3,0)
),
IF(BH$3="Attendance",
INDEX('Attendance Dump'!$E$2:$AI$400,
MATCH($A209,'Attendance Dump'!$B$2:$B$400,0),
MATCH(BH$2,'Attendance Dump'!$E$1:$AI$1,0)
),
INDEX('Active Hour''s Dump'!$D$3:$AH$337,
MATCH($C209,'Active Hour''s Dump'!$A$3:$A$337,0),
MATCH(BH$2,'Active Hour''s Dump'!$D$2:$AH$2,0)
))),"")</f>
        <v>WO</v>
      </c>
      <c r="BI209" s="54">
        <f>_xlfn.IFNA(IF(BI$3="Productivity",
INDEX('Productivity Dump'!$E$4:$AJ$500,
MATCH($A209,'Productivity Dump'!$A$4:$A$500,0),
MATCH(BI$2,'Productivity Dump'!$E$3:$AJ$3,0)
),
IF(BI$3="Attendance",
INDEX('Attendance Dump'!$E$2:$AI$400,
MATCH($A209,'Attendance Dump'!$B$2:$B$400,0),
MATCH(BI$2,'Attendance Dump'!$E$1:$AI$1,0)
),
INDEX('Active Hour''s Dump'!$D$3:$AH$337,
MATCH($C209,'Active Hour''s Dump'!$A$3:$A$337,0),
MATCH(BI$2,'Active Hour''s Dump'!$D$2:$AH$2,0)
))),"")</f>
        <v>0</v>
      </c>
      <c r="BJ209" s="13">
        <f>_xlfn.IFNA(IF(BJ$3="Productivity",
INDEX('Productivity Dump'!$E$4:$AJ$500,
MATCH($A209,'Productivity Dump'!$A$4:$A$500,0),
MATCH(BJ$2,'Productivity Dump'!$E$3:$AJ$3,0)
),
IF(BJ$3="Attendance",
INDEX('Attendance Dump'!$E$2:$AI$400,
MATCH($A209,'Attendance Dump'!$B$2:$B$400,0),
MATCH(BJ$2,'Attendance Dump'!$E$1:$AI$1,0)
),
INDEX('Active Hour''s Dump'!$D$3:$AH$337,
MATCH($C209,'Active Hour''s Dump'!$A$3:$A$337,0),
MATCH(BJ$2,'Active Hour''s Dump'!$D$2:$AH$2,0)
))),"")</f>
        <v>913.9530000000002</v>
      </c>
      <c r="BK209" s="13" t="str">
        <f>_xlfn.IFNA(IF(BK$3="Productivity",
INDEX('Productivity Dump'!$E$4:$AJ$500,
MATCH($A209,'Productivity Dump'!$A$4:$A$500,0),
MATCH(BK$2,'Productivity Dump'!$E$3:$AJ$3,0)
),
IF(BK$3="Attendance",
INDEX('Attendance Dump'!$E$2:$AI$400,
MATCH($A209,'Attendance Dump'!$B$2:$B$400,0),
MATCH(BK$2,'Attendance Dump'!$E$1:$AI$1,0)
),
INDEX('Active Hour''s Dump'!$D$3:$AH$337,
MATCH($C209,'Active Hour''s Dump'!$A$3:$A$337,0),
MATCH(BK$2,'Active Hour''s Dump'!$D$2:$AH$2,0)
))),"")</f>
        <v>P</v>
      </c>
      <c r="BL209" s="54">
        <f>_xlfn.IFNA(IF(BL$3="Productivity",
INDEX('Productivity Dump'!$E$4:$AJ$500,
MATCH($A209,'Productivity Dump'!$A$4:$A$500,0),
MATCH(BL$2,'Productivity Dump'!$E$3:$AJ$3,0)
),
IF(BL$3="Attendance",
INDEX('Attendance Dump'!$E$2:$AI$400,
MATCH($A209,'Attendance Dump'!$B$2:$B$400,0),
MATCH(BL$2,'Attendance Dump'!$E$1:$AI$1,0)
),
INDEX('Active Hour''s Dump'!$D$3:$AH$337,
MATCH($C209,'Active Hour''s Dump'!$A$3:$A$337,0),
MATCH(BL$2,'Active Hour''s Dump'!$D$2:$AH$2,0)
))),"")</f>
        <v>3.9166666666666701</v>
      </c>
      <c r="BM209" s="13">
        <f>_xlfn.IFNA(IF(BM$3="Productivity",
INDEX('Productivity Dump'!$E$4:$AJ$500,
MATCH($A209,'Productivity Dump'!$A$4:$A$500,0),
MATCH(BM$2,'Productivity Dump'!$E$3:$AJ$3,0)
),
IF(BM$3="Attendance",
INDEX('Attendance Dump'!$E$2:$AI$400,
MATCH($A209,'Attendance Dump'!$B$2:$B$400,0),
MATCH(BM$2,'Attendance Dump'!$E$1:$AI$1,0)
),
INDEX('Active Hour''s Dump'!$D$3:$AH$337,
MATCH($C209,'Active Hour''s Dump'!$A$3:$A$337,0),
MATCH(BM$2,'Active Hour''s Dump'!$D$2:$AH$2,0)
))),"")</f>
        <v>1444.999</v>
      </c>
      <c r="BN209" s="13" t="str">
        <f>_xlfn.IFNA(IF(BN$3="Productivity",
INDEX('Productivity Dump'!$E$4:$AJ$500,
MATCH($A209,'Productivity Dump'!$A$4:$A$500,0),
MATCH(BN$2,'Productivity Dump'!$E$3:$AJ$3,0)
),
IF(BN$3="Attendance",
INDEX('Attendance Dump'!$E$2:$AI$400,
MATCH($A209,'Attendance Dump'!$B$2:$B$400,0),
MATCH(BN$2,'Attendance Dump'!$E$1:$AI$1,0)
),
INDEX('Active Hour''s Dump'!$D$3:$AH$337,
MATCH($C209,'Active Hour''s Dump'!$A$3:$A$337,0),
MATCH(BN$2,'Active Hour''s Dump'!$D$2:$AH$2,0)
))),"")</f>
        <v>P</v>
      </c>
      <c r="BO209" s="54">
        <f>_xlfn.IFNA(IF(BO$3="Productivity",
INDEX('Productivity Dump'!$E$4:$AJ$500,
MATCH($A209,'Productivity Dump'!$A$4:$A$500,0),
MATCH(BO$2,'Productivity Dump'!$E$3:$AJ$3,0)
),
IF(BO$3="Attendance",
INDEX('Attendance Dump'!$E$2:$AI$400,
MATCH($A209,'Attendance Dump'!$B$2:$B$400,0),
MATCH(BO$2,'Attendance Dump'!$E$1:$AI$1,0)
),
INDEX('Active Hour''s Dump'!$D$3:$AH$337,
MATCH($C209,'Active Hour''s Dump'!$A$3:$A$337,0),
MATCH(BO$2,'Active Hour''s Dump'!$D$2:$AH$2,0)
))),"")</f>
        <v>7.3333333333333304</v>
      </c>
      <c r="BP209" s="13">
        <f>_xlfn.IFNA(IF(BP$3="Productivity",
INDEX('Productivity Dump'!$E$4:$AJ$500,
MATCH($A209,'Productivity Dump'!$A$4:$A$500,0),
MATCH(BP$2,'Productivity Dump'!$E$3:$AJ$3,0)
),
IF(BP$3="Attendance",
INDEX('Attendance Dump'!$E$2:$AI$400,
MATCH($A209,'Attendance Dump'!$B$2:$B$400,0),
MATCH(BP$2,'Attendance Dump'!$E$1:$AI$1,0)
),
INDEX('Active Hour''s Dump'!$D$3:$AH$337,
MATCH($C209,'Active Hour''s Dump'!$A$3:$A$337,0),
MATCH(BP$2,'Active Hour''s Dump'!$D$2:$AH$2,0)
))),"")</f>
        <v>1694.7690000000002</v>
      </c>
      <c r="BQ209" s="13" t="str">
        <f>_xlfn.IFNA(IF(BQ$3="Productivity",
INDEX('Productivity Dump'!$E$4:$AJ$500,
MATCH($A209,'Productivity Dump'!$A$4:$A$500,0),
MATCH(BQ$2,'Productivity Dump'!$E$3:$AJ$3,0)
),
IF(BQ$3="Attendance",
INDEX('Attendance Dump'!$E$2:$AI$400,
MATCH($A209,'Attendance Dump'!$B$2:$B$400,0),
MATCH(BQ$2,'Attendance Dump'!$E$1:$AI$1,0)
),
INDEX('Active Hour''s Dump'!$D$3:$AH$337,
MATCH($C209,'Active Hour''s Dump'!$A$3:$A$337,0),
MATCH(BQ$2,'Active Hour''s Dump'!$D$2:$AH$2,0)
))),"")</f>
        <v>P</v>
      </c>
      <c r="BR209" s="54">
        <f>_xlfn.IFNA(IF(BR$3="Productivity",
INDEX('Productivity Dump'!$E$4:$AJ$500,
MATCH($A209,'Productivity Dump'!$A$4:$A$500,0),
MATCH(BR$2,'Productivity Dump'!$E$3:$AJ$3,0)
),
IF(BR$3="Attendance",
INDEX('Attendance Dump'!$E$2:$AI$400,
MATCH($A209,'Attendance Dump'!$B$2:$B$400,0),
MATCH(BR$2,'Attendance Dump'!$E$1:$AI$1,0)
),
INDEX('Active Hour''s Dump'!$D$3:$AH$337,
MATCH($C209,'Active Hour''s Dump'!$A$3:$A$337,0),
MATCH(BR$2,'Active Hour''s Dump'!$D$2:$AH$2,0)
))),"")</f>
        <v>8.1666666666666696</v>
      </c>
      <c r="BS209" s="13">
        <f>_xlfn.IFNA(IF(BS$3="Productivity",
INDEX('Productivity Dump'!$E$4:$AJ$500,
MATCH($A209,'Productivity Dump'!$A$4:$A$500,0),
MATCH(BS$2,'Productivity Dump'!$E$3:$AJ$3,0)
),
IF(BS$3="Attendance",
INDEX('Attendance Dump'!$E$2:$AI$400,
MATCH($A209,'Attendance Dump'!$B$2:$B$400,0),
MATCH(BS$2,'Attendance Dump'!$E$1:$AI$1,0)
),
INDEX('Active Hour''s Dump'!$D$3:$AH$337,
MATCH($C209,'Active Hour''s Dump'!$A$3:$A$337,0),
MATCH(BS$2,'Active Hour''s Dump'!$D$2:$AH$2,0)
))),"")</f>
        <v>987.97400000000027</v>
      </c>
      <c r="BT209" s="13" t="str">
        <f>_xlfn.IFNA(IF(BT$3="Productivity",
INDEX('Productivity Dump'!$E$4:$AJ$500,
MATCH($A209,'Productivity Dump'!$A$4:$A$500,0),
MATCH(BT$2,'Productivity Dump'!$E$3:$AJ$3,0)
),
IF(BT$3="Attendance",
INDEX('Attendance Dump'!$E$2:$AI$400,
MATCH($A209,'Attendance Dump'!$B$2:$B$400,0),
MATCH(BT$2,'Attendance Dump'!$E$1:$AI$1,0)
),
INDEX('Active Hour''s Dump'!$D$3:$AH$337,
MATCH($C209,'Active Hour''s Dump'!$A$3:$A$337,0),
MATCH(BT$2,'Active Hour''s Dump'!$D$2:$AH$2,0)
))),"")</f>
        <v>H(P)</v>
      </c>
      <c r="BU209" s="54">
        <f>_xlfn.IFNA(IF(BU$3="Productivity",
INDEX('Productivity Dump'!$E$4:$AJ$500,
MATCH($A209,'Productivity Dump'!$A$4:$A$500,0),
MATCH(BU$2,'Productivity Dump'!$E$3:$AJ$3,0)
),
IF(BU$3="Attendance",
INDEX('Attendance Dump'!$E$2:$AI$400,
MATCH($A209,'Attendance Dump'!$B$2:$B$400,0),
MATCH(BU$2,'Attendance Dump'!$E$1:$AI$1,0)
),
INDEX('Active Hour''s Dump'!$D$3:$AH$337,
MATCH($C209,'Active Hour''s Dump'!$A$3:$A$337,0),
MATCH(BU$2,'Active Hour''s Dump'!$D$2:$AH$2,0)
))),"")</f>
        <v>5.5</v>
      </c>
      <c r="BV209" s="13">
        <f>_xlfn.IFNA(IF(BV$3="Productivity",
INDEX('Productivity Dump'!$E$4:$AJ$500,
MATCH($A209,'Productivity Dump'!$A$4:$A$500,0),
MATCH(BV$2,'Productivity Dump'!$E$3:$AJ$3,0)
),
IF(BV$3="Attendance",
INDEX('Attendance Dump'!$E$2:$AI$400,
MATCH($A209,'Attendance Dump'!$B$2:$B$400,0),
MATCH(BV$2,'Attendance Dump'!$E$1:$AI$1,0)
),
INDEX('Active Hour''s Dump'!$D$3:$AH$337,
MATCH($C209,'Active Hour''s Dump'!$A$3:$A$337,0),
MATCH(BV$2,'Active Hour''s Dump'!$D$2:$AH$2,0)
))),"")</f>
        <v>863.34300000000007</v>
      </c>
      <c r="BW209" s="13" t="str">
        <f>_xlfn.IFNA(IF(BW$3="Productivity",
INDEX('Productivity Dump'!$E$4:$AJ$500,
MATCH($A209,'Productivity Dump'!$A$4:$A$500,0),
MATCH(BW$2,'Productivity Dump'!$E$3:$AJ$3,0)
),
IF(BW$3="Attendance",
INDEX('Attendance Dump'!$E$2:$AI$400,
MATCH($A209,'Attendance Dump'!$B$2:$B$400,0),
MATCH(BW$2,'Attendance Dump'!$E$1:$AI$1,0)
),
INDEX('Active Hour''s Dump'!$D$3:$AH$337,
MATCH($C209,'Active Hour''s Dump'!$A$3:$A$337,0),
MATCH(BW$2,'Active Hour''s Dump'!$D$2:$AH$2,0)
))),"")</f>
        <v>P</v>
      </c>
      <c r="BX209" s="54">
        <f>_xlfn.IFNA(IF(BX$3="Productivity",
INDEX('Productivity Dump'!$E$4:$AJ$500,
MATCH($A209,'Productivity Dump'!$A$4:$A$500,0),
MATCH(BX$2,'Productivity Dump'!$E$3:$AJ$3,0)
),
IF(BX$3="Attendance",
INDEX('Attendance Dump'!$E$2:$AI$400,
MATCH($A209,'Attendance Dump'!$B$2:$B$400,0),
MATCH(BX$2,'Attendance Dump'!$E$1:$AI$1,0)
),
INDEX('Active Hour''s Dump'!$D$3:$AH$337,
MATCH($C209,'Active Hour''s Dump'!$A$3:$A$337,0),
MATCH(BX$2,'Active Hour''s Dump'!$D$2:$AH$2,0)
))),"")</f>
        <v>4.5</v>
      </c>
      <c r="BY209" s="13">
        <f>_xlfn.IFNA(IF(BY$3="Productivity",
INDEX('Productivity Dump'!$E$4:$AJ$500,
MATCH($A209,'Productivity Dump'!$A$4:$A$500,0),
MATCH(BY$2,'Productivity Dump'!$E$3:$AJ$3,0)
),
IF(BY$3="Attendance",
INDEX('Attendance Dump'!$E$2:$AI$400,
MATCH($A209,'Attendance Dump'!$B$2:$B$400,0),
MATCH(BY$2,'Attendance Dump'!$E$1:$AI$1,0)
),
INDEX('Active Hour''s Dump'!$D$3:$AH$337,
MATCH($C209,'Active Hour''s Dump'!$A$3:$A$337,0),
MATCH(BY$2,'Active Hour''s Dump'!$D$2:$AH$2,0)
))),"")</f>
        <v>121.029</v>
      </c>
      <c r="BZ209" s="13" t="str">
        <f>_xlfn.IFNA(IF(BZ$3="Productivity",
INDEX('Productivity Dump'!$E$4:$AJ$500,
MATCH($A209,'Productivity Dump'!$A$4:$A$500,0),
MATCH(BZ$2,'Productivity Dump'!$E$3:$AJ$3,0)
),
IF(BZ$3="Attendance",
INDEX('Attendance Dump'!$E$2:$AI$400,
MATCH($A209,'Attendance Dump'!$B$2:$B$400,0),
MATCH(BZ$2,'Attendance Dump'!$E$1:$AI$1,0)
),
INDEX('Active Hour''s Dump'!$D$3:$AH$337,
MATCH($C209,'Active Hour''s Dump'!$A$3:$A$337,0),
MATCH(BZ$2,'Active Hour''s Dump'!$D$2:$AH$2,0)
))),"")</f>
        <v>P</v>
      </c>
      <c r="CA209" s="54">
        <f>_xlfn.IFNA(IF(CA$3="Productivity",
INDEX('Productivity Dump'!$E$4:$AJ$500,
MATCH($A209,'Productivity Dump'!$A$4:$A$500,0),
MATCH(CA$2,'Productivity Dump'!$E$3:$AJ$3,0)
),
IF(CA$3="Attendance",
INDEX('Attendance Dump'!$E$2:$AI$400,
MATCH($A209,'Attendance Dump'!$B$2:$B$400,0),
MATCH(CA$2,'Attendance Dump'!$E$1:$AI$1,0)
),
INDEX('Active Hour''s Dump'!$D$3:$AH$337,
MATCH($C209,'Active Hour''s Dump'!$A$3:$A$337,0),
MATCH(CA$2,'Active Hour''s Dump'!$D$2:$AH$2,0)
))),"")</f>
        <v>0.75</v>
      </c>
      <c r="CB209" s="13">
        <f>_xlfn.IFNA(IF(CB$3="Productivity",
INDEX('Productivity Dump'!$E$4:$AJ$500,
MATCH($A209,'Productivity Dump'!$A$4:$A$500,0),
MATCH(CB$2,'Productivity Dump'!$E$3:$AJ$3,0)
),
IF(CB$3="Attendance",
INDEX('Attendance Dump'!$E$2:$AI$400,
MATCH($A209,'Attendance Dump'!$B$2:$B$400,0),
MATCH(CB$2,'Attendance Dump'!$E$1:$AI$1,0)
),
INDEX('Active Hour''s Dump'!$D$3:$AH$337,
MATCH($C209,'Active Hour''s Dump'!$A$3:$A$337,0),
MATCH(CB$2,'Active Hour''s Dump'!$D$2:$AH$2,0)
))),"")</f>
        <v>0</v>
      </c>
      <c r="CC209" s="13" t="str">
        <f>_xlfn.IFNA(IF(CC$3="Productivity",
INDEX('Productivity Dump'!$E$4:$AJ$500,
MATCH($A209,'Productivity Dump'!$A$4:$A$500,0),
MATCH(CC$2,'Productivity Dump'!$E$3:$AJ$3,0)
),
IF(CC$3="Attendance",
INDEX('Attendance Dump'!$E$2:$AI$400,
MATCH($A209,'Attendance Dump'!$B$2:$B$400,0),
MATCH(CC$2,'Attendance Dump'!$E$1:$AI$1,0)
),
INDEX('Active Hour''s Dump'!$D$3:$AH$337,
MATCH($C209,'Active Hour''s Dump'!$A$3:$A$337,0),
MATCH(CC$2,'Active Hour''s Dump'!$D$2:$AH$2,0)
))),"")</f>
        <v>WO</v>
      </c>
      <c r="CD209" s="54">
        <f>_xlfn.IFNA(IF(CD$3="Productivity",
INDEX('Productivity Dump'!$E$4:$AJ$500,
MATCH($A209,'Productivity Dump'!$A$4:$A$500,0),
MATCH(CD$2,'Productivity Dump'!$E$3:$AJ$3,0)
),
IF(CD$3="Attendance",
INDEX('Attendance Dump'!$E$2:$AI$400,
MATCH($A209,'Attendance Dump'!$B$2:$B$400,0),
MATCH(CD$2,'Attendance Dump'!$E$1:$AI$1,0)
),
INDEX('Active Hour''s Dump'!$D$3:$AH$337,
MATCH($C209,'Active Hour''s Dump'!$A$3:$A$337,0),
MATCH(CD$2,'Active Hour''s Dump'!$D$2:$AH$2,0)
))),"")</f>
        <v>0</v>
      </c>
      <c r="CE209" s="13">
        <f>_xlfn.IFNA(IF(CE$3="Productivity",
INDEX('Productivity Dump'!$E$4:$AJ$500,
MATCH($A209,'Productivity Dump'!$A$4:$A$500,0),
MATCH(CE$2,'Productivity Dump'!$E$3:$AJ$3,0)
),
IF(CE$3="Attendance",
INDEX('Attendance Dump'!$E$2:$AI$400,
MATCH($A209,'Attendance Dump'!$B$2:$B$400,0),
MATCH(CE$2,'Attendance Dump'!$E$1:$AI$1,0)
),
INDEX('Active Hour''s Dump'!$D$3:$AH$337,
MATCH($C209,'Active Hour''s Dump'!$A$3:$A$337,0),
MATCH(CE$2,'Active Hour''s Dump'!$D$2:$AH$2,0)
))),"")</f>
        <v>962.35000000000014</v>
      </c>
      <c r="CF209" s="13" t="str">
        <f>_xlfn.IFNA(IF(CF$3="Productivity",
INDEX('Productivity Dump'!$E$4:$AJ$500,
MATCH($A209,'Productivity Dump'!$A$4:$A$500,0),
MATCH(CF$2,'Productivity Dump'!$E$3:$AJ$3,0)
),
IF(CF$3="Attendance",
INDEX('Attendance Dump'!$E$2:$AI$400,
MATCH($A209,'Attendance Dump'!$B$2:$B$400,0),
MATCH(CF$2,'Attendance Dump'!$E$1:$AI$1,0)
),
INDEX('Active Hour''s Dump'!$D$3:$AH$337,
MATCH($C209,'Active Hour''s Dump'!$A$3:$A$337,0),
MATCH(CF$2,'Active Hour''s Dump'!$D$2:$AH$2,0)
))),"")</f>
        <v>P</v>
      </c>
      <c r="CG209" s="54">
        <f>_xlfn.IFNA(IF(CG$3="Productivity",
INDEX('Productivity Dump'!$E$4:$AJ$500,
MATCH($A209,'Productivity Dump'!$A$4:$A$500,0),
MATCH(CG$2,'Productivity Dump'!$E$3:$AJ$3,0)
),
IF(CG$3="Attendance",
INDEX('Attendance Dump'!$E$2:$AI$400,
MATCH($A209,'Attendance Dump'!$B$2:$B$400,0),
MATCH(CG$2,'Attendance Dump'!$E$1:$AI$1,0)
),
INDEX('Active Hour''s Dump'!$D$3:$AH$337,
MATCH($C209,'Active Hour''s Dump'!$A$3:$A$337,0),
MATCH(CG$2,'Active Hour''s Dump'!$D$2:$AH$2,0)
))),"")</f>
        <v>4.0833333333333304</v>
      </c>
      <c r="CH209" s="13">
        <f>_xlfn.IFNA(IF(CH$3="Productivity",
INDEX('Productivity Dump'!$E$4:$AJ$500,
MATCH($A209,'Productivity Dump'!$A$4:$A$500,0),
MATCH(CH$2,'Productivity Dump'!$E$3:$AJ$3,0)
),
IF(CH$3="Attendance",
INDEX('Attendance Dump'!$E$2:$AI$400,
MATCH($A209,'Attendance Dump'!$B$2:$B$400,0),
MATCH(CH$2,'Attendance Dump'!$E$1:$AI$1,0)
),
INDEX('Active Hour''s Dump'!$D$3:$AH$337,
MATCH($C209,'Active Hour''s Dump'!$A$3:$A$337,0),
MATCH(CH$2,'Active Hour''s Dump'!$D$2:$AH$2,0)
))),"")</f>
        <v>1628.9450000000006</v>
      </c>
      <c r="CI209" s="13" t="str">
        <f>_xlfn.IFNA(IF(CI$3="Productivity",
INDEX('Productivity Dump'!$E$4:$AJ$500,
MATCH($A209,'Productivity Dump'!$A$4:$A$500,0),
MATCH(CI$2,'Productivity Dump'!$E$3:$AJ$3,0)
),
IF(CI$3="Attendance",
INDEX('Attendance Dump'!$E$2:$AI$400,
MATCH($A209,'Attendance Dump'!$B$2:$B$400,0),
MATCH(CI$2,'Attendance Dump'!$E$1:$AI$1,0)
),
INDEX('Active Hour''s Dump'!$D$3:$AH$337,
MATCH($C209,'Active Hour''s Dump'!$A$3:$A$337,0),
MATCH(CI$2,'Active Hour''s Dump'!$D$2:$AH$2,0)
))),"")</f>
        <v>P</v>
      </c>
      <c r="CJ209" s="54">
        <f>_xlfn.IFNA(IF(CJ$3="Productivity",
INDEX('Productivity Dump'!$E$4:$AJ$500,
MATCH($A209,'Productivity Dump'!$A$4:$A$500,0),
MATCH(CJ$2,'Productivity Dump'!$E$3:$AJ$3,0)
),
IF(CJ$3="Attendance",
INDEX('Attendance Dump'!$E$2:$AI$400,
MATCH($A209,'Attendance Dump'!$B$2:$B$400,0),
MATCH(CJ$2,'Attendance Dump'!$E$1:$AI$1,0)
),
INDEX('Active Hour''s Dump'!$D$3:$AH$337,
MATCH($C209,'Active Hour''s Dump'!$A$3:$A$337,0),
MATCH(CJ$2,'Active Hour''s Dump'!$D$2:$AH$2,0)
))),"")</f>
        <v>7.5</v>
      </c>
      <c r="CK209" s="13">
        <f>_xlfn.IFNA(IF(CK$3="Productivity",
INDEX('Productivity Dump'!$E$4:$AJ$500,
MATCH($A209,'Productivity Dump'!$A$4:$A$500,0),
MATCH(CK$2,'Productivity Dump'!$E$3:$AJ$3,0)
),
IF(CK$3="Attendance",
INDEX('Attendance Dump'!$E$2:$AI$400,
MATCH($A209,'Attendance Dump'!$B$2:$B$400,0),
MATCH(CK$2,'Attendance Dump'!$E$1:$AI$1,0)
),
INDEX('Active Hour''s Dump'!$D$3:$AH$337,
MATCH($C209,'Active Hour''s Dump'!$A$3:$A$337,0),
MATCH(CK$2,'Active Hour''s Dump'!$D$2:$AH$2,0)
))),"")</f>
        <v>1389.5509999999997</v>
      </c>
      <c r="CL209" s="13" t="str">
        <f>_xlfn.IFNA(IF(CL$3="Productivity",
INDEX('Productivity Dump'!$E$4:$AJ$500,
MATCH($A209,'Productivity Dump'!$A$4:$A$500,0),
MATCH(CL$2,'Productivity Dump'!$E$3:$AJ$3,0)
),
IF(CL$3="Attendance",
INDEX('Attendance Dump'!$E$2:$AI$400,
MATCH($A209,'Attendance Dump'!$B$2:$B$400,0),
MATCH(CL$2,'Attendance Dump'!$E$1:$AI$1,0)
),
INDEX('Active Hour''s Dump'!$D$3:$AH$337,
MATCH($C209,'Active Hour''s Dump'!$A$3:$A$337,0),
MATCH(CL$2,'Active Hour''s Dump'!$D$2:$AH$2,0)
))),"")</f>
        <v>P</v>
      </c>
      <c r="CM209" s="54">
        <f>_xlfn.IFNA(IF(CM$3="Productivity",
INDEX('Productivity Dump'!$E$4:$AJ$500,
MATCH($A209,'Productivity Dump'!$A$4:$A$500,0),
MATCH(CM$2,'Productivity Dump'!$E$3:$AJ$3,0)
),
IF(CM$3="Attendance",
INDEX('Attendance Dump'!$E$2:$AI$400,
MATCH($A209,'Attendance Dump'!$B$2:$B$400,0),
MATCH(CM$2,'Attendance Dump'!$E$1:$AI$1,0)
),
INDEX('Active Hour''s Dump'!$D$3:$AH$337,
MATCH($C209,'Active Hour''s Dump'!$A$3:$A$337,0),
MATCH(CM$2,'Active Hour''s Dump'!$D$2:$AH$2,0)
))),"")</f>
        <v>6.75</v>
      </c>
      <c r="CN209" s="13">
        <f>_xlfn.IFNA(IF(CN$3="Productivity",
INDEX('Productivity Dump'!$E$4:$AJ$500,
MATCH($A209,'Productivity Dump'!$A$4:$A$500,0),
MATCH(CN$2,'Productivity Dump'!$E$3:$AJ$3,0)
),
IF(CN$3="Attendance",
INDEX('Attendance Dump'!$E$2:$AI$400,
MATCH($A209,'Attendance Dump'!$B$2:$B$400,0),
MATCH(CN$2,'Attendance Dump'!$E$1:$AI$1,0)
),
INDEX('Active Hour''s Dump'!$D$3:$AH$337,
MATCH($C209,'Active Hour''s Dump'!$A$3:$A$337,0),
MATCH(CN$2,'Active Hour''s Dump'!$D$2:$AH$2,0)
))),"")</f>
        <v>0</v>
      </c>
      <c r="CO209" s="13">
        <f>_xlfn.IFNA(IF(CO$3="Productivity",
INDEX('Productivity Dump'!$E$4:$AJ$500,
MATCH($A209,'Productivity Dump'!$A$4:$A$500,0),
MATCH(CO$2,'Productivity Dump'!$E$3:$AJ$3,0)
),
IF(CO$3="Attendance",
INDEX('Attendance Dump'!$E$2:$AI$400,
MATCH($A209,'Attendance Dump'!$B$2:$B$400,0),
MATCH(CO$2,'Attendance Dump'!$E$1:$AI$1,0)
),
INDEX('Active Hour''s Dump'!$D$3:$AH$337,
MATCH($C209,'Active Hour''s Dump'!$A$3:$A$337,0),
MATCH(CO$2,'Active Hour''s Dump'!$D$2:$AH$2,0)
))),"")</f>
        <v>0</v>
      </c>
      <c r="CP209" s="54">
        <f>_xlfn.IFNA(IF(CP$3="Productivity",
INDEX('Productivity Dump'!$E$4:$AJ$500,
MATCH($A209,'Productivity Dump'!$A$4:$A$500,0),
MATCH(CP$2,'Productivity Dump'!$E$3:$AJ$3,0)
),
IF(CP$3="Attendance",
INDEX('Attendance Dump'!$E$2:$AI$400,
MATCH($A209,'Attendance Dump'!$B$2:$B$400,0),
MATCH(CP$2,'Attendance Dump'!$E$1:$AI$1,0)
),
INDEX('Active Hour''s Dump'!$D$3:$AH$337,
MATCH($C209,'Active Hour''s Dump'!$A$3:$A$337,0),
MATCH(CP$2,'Active Hour''s Dump'!$D$2:$AH$2,0)
))),"")</f>
        <v>0</v>
      </c>
      <c r="CQ209" s="13">
        <f>_xlfn.IFNA(IF(CQ$3="Productivity",
INDEX('Productivity Dump'!$E$4:$AJ$500,
MATCH($A209,'Productivity Dump'!$A$4:$A$500,0),
MATCH(CQ$2,'Productivity Dump'!$E$3:$AJ$3,0)
),
IF(CQ$3="Attendance",
INDEX('Attendance Dump'!$E$2:$AI$400,
MATCH($A209,'Attendance Dump'!$B$2:$B$400,0),
MATCH(CQ$2,'Attendance Dump'!$E$1:$AI$1,0)
),
INDEX('Active Hour''s Dump'!$D$3:$AH$337,
MATCH($C209,'Active Hour''s Dump'!$A$3:$A$337,0),
MATCH(CQ$2,'Active Hour''s Dump'!$D$2:$AH$2,0)
))),"")</f>
        <v>0</v>
      </c>
      <c r="CR209" s="13">
        <f>_xlfn.IFNA(IF(CR$3="Productivity",
INDEX('Productivity Dump'!$E$4:$AJ$500,
MATCH($A209,'Productivity Dump'!$A$4:$A$500,0),
MATCH(CR$2,'Productivity Dump'!$E$3:$AJ$3,0)
),
IF(CR$3="Attendance",
INDEX('Attendance Dump'!$E$2:$AI$400,
MATCH($A209,'Attendance Dump'!$B$2:$B$400,0),
MATCH(CR$2,'Attendance Dump'!$E$1:$AI$1,0)
),
INDEX('Active Hour''s Dump'!$D$3:$AH$337,
MATCH($C209,'Active Hour''s Dump'!$A$3:$A$337,0),
MATCH(CR$2,'Active Hour''s Dump'!$D$2:$AH$2,0)
))),"")</f>
        <v>0</v>
      </c>
      <c r="CS209" s="54">
        <f>_xlfn.IFNA(IF(CS$3="Productivity",
INDEX('Productivity Dump'!$E$4:$AJ$500,
MATCH($A209,'Productivity Dump'!$A$4:$A$500,0),
MATCH(CS$2,'Productivity Dump'!$E$3:$AJ$3,0)
),
IF(CS$3="Attendance",
INDEX('Attendance Dump'!$E$2:$AI$400,
MATCH($A209,'Attendance Dump'!$B$2:$B$400,0),
MATCH(CS$2,'Attendance Dump'!$E$1:$AI$1,0)
),
INDEX('Active Hour''s Dump'!$D$3:$AH$337,
MATCH($C209,'Active Hour''s Dump'!$A$3:$A$337,0),
MATCH(CS$2,'Active Hour''s Dump'!$D$2:$AH$2,0)
))),"")</f>
        <v>0</v>
      </c>
      <c r="CT209" s="13">
        <f>_xlfn.IFNA(IF(CT$3="Productivity",
INDEX('Productivity Dump'!$E$4:$AJ$500,
MATCH($A209,'Productivity Dump'!$A$4:$A$500,0),
MATCH(CT$2,'Productivity Dump'!$E$3:$AJ$3,0)
),
IF(CT$3="Attendance",
INDEX('Attendance Dump'!$E$2:$AI$400,
MATCH($A209,'Attendance Dump'!$B$2:$B$400,0),
MATCH(CT$2,'Attendance Dump'!$E$1:$AI$1,0)
),
INDEX('Active Hour''s Dump'!$D$3:$AH$337,
MATCH($C209,'Active Hour''s Dump'!$A$3:$A$337,0),
MATCH(CT$2,'Active Hour''s Dump'!$D$2:$AH$2,0)
))),"")</f>
        <v>0</v>
      </c>
      <c r="CU209" s="13">
        <f>_xlfn.IFNA(IF(CU$3="Productivity",
INDEX('Productivity Dump'!$E$4:$AJ$500,
MATCH($A209,'Productivity Dump'!$A$4:$A$500,0),
MATCH(CU$2,'Productivity Dump'!$E$3:$AJ$3,0)
),
IF(CU$3="Attendance",
INDEX('Attendance Dump'!$E$2:$AI$400,
MATCH($A209,'Attendance Dump'!$B$2:$B$400,0),
MATCH(CU$2,'Attendance Dump'!$E$1:$AI$1,0)
),
INDEX('Active Hour''s Dump'!$D$3:$AH$337,
MATCH($C209,'Active Hour''s Dump'!$A$3:$A$337,0),
MATCH(CU$2,'Active Hour''s Dump'!$D$2:$AH$2,0)
))),"")</f>
        <v>0</v>
      </c>
      <c r="CV209" s="54">
        <f>_xlfn.IFNA(IF(CV$3="Productivity",
INDEX('Productivity Dump'!$E$4:$AJ$500,
MATCH($A209,'Productivity Dump'!$A$4:$A$500,0),
MATCH(CV$2,'Productivity Dump'!$E$3:$AJ$3,0)
),
IF(CV$3="Attendance",
INDEX('Attendance Dump'!$E$2:$AI$400,
MATCH($A209,'Attendance Dump'!$B$2:$B$400,0),
MATCH(CV$2,'Attendance Dump'!$E$1:$AI$1,0)
),
INDEX('Active Hour''s Dump'!$D$3:$AH$337,
MATCH($C209,'Active Hour''s Dump'!$A$3:$A$337,0),
MATCH(CV$2,'Active Hour''s Dump'!$D$2:$AH$2,0)
))),"")</f>
        <v>0</v>
      </c>
      <c r="CW209" s="13"/>
      <c r="CX209" s="13"/>
      <c r="CY209" s="54"/>
      <c r="DA209" s="57">
        <f t="shared" si="81"/>
        <v>164.25</v>
      </c>
      <c r="DB209" s="35">
        <f t="shared" si="82"/>
        <v>35022.97</v>
      </c>
      <c r="DC209" s="35">
        <f t="shared" si="77"/>
        <v>0</v>
      </c>
      <c r="DD209" s="35">
        <f t="shared" ca="1" si="80"/>
        <v>0</v>
      </c>
      <c r="DF209" s="32" cm="1">
        <f t="array" ref="DF209">SUMPRODUCT(
    (MOD(COLUMN(H209:CV209) - COLUMN(H209), 3) = 0) *
    (H209:CV209 = 0) *
    (I209:CW209 = "P") *
    (COUNTIF(UKHoliday, H$2:CV$2) = 0)
)</f>
        <v>0</v>
      </c>
      <c r="DG209" s="33" cm="1">
        <f t="array" ref="DG209">SUMPRODUCT(
  (MOD(COLUMN(H209:CV209) - COLUMN(H209), 3) = 0) *
  (H209:CV209 &gt; 0) *
  (H209:CV209 &lt; 0.5 * IF(((WEEKDAY(H$2:CV$2, 2) = 1) + (WEEKDAY(H$2:CV$2, 2) = 6)), G209, F209)) *
  (I209:CW209 = "P") *
  (COUNTIF(UKHoliday, H$2:CV$2) = 0)
)</f>
        <v>1</v>
      </c>
      <c r="DH209" s="33" cm="1">
        <f t="array" ref="DH209">SUMPRODUCT(
  (MOD(COLUMN(H209:CV209) - COLUMN(H209), 3) = 0) *
  (H209:CV209 &gt; 0.5 * IF(((WEEKDAY(H$2:CV$2, 2) = 1) + (WEEKDAY(H$2:CV$2, 2) = 6)), $G209, $F209)) *
  (H209:CV209 &lt; 0.8 * IF(((WEEKDAY(H$2:CV$2, 2) = 1) + (WEEKDAY(H$2:CV$2, 2) = 6)), $G209, $F209)) *
  (I209:CW209 = "P") *
  (COUNTIF(UKHoliday, H$2:CV$2) = 0)
)</f>
        <v>1</v>
      </c>
      <c r="DI209" s="33" cm="1">
        <f t="array" ref="DI209">SUMPRODUCT(
  (MOD(COLUMN(H209:CV209) - COLUMN(H209), 3) = 0) *
  (H209:CV209 &gt; 0.8 * IF(((WEEKDAY(H$2:CV$2, 2) = 1) + (WEEKDAY(H$2:CV$2, 2) = 6)), $G209, $F209)) *
  (H209:CV209 &lt; 1 * IF(((WEEKDAY(H$2:CV$2, 2) = 1) + (WEEKDAY(H$2:CV$2, 2) = 6)), $G209, $F209)) *
  (I209:CW209 = "P") *
  (COUNTIF(UKHoliday, H$2:CV$2) = 0)
)</f>
        <v>4</v>
      </c>
    </row>
    <row r="210" spans="1:113" x14ac:dyDescent="0.3">
      <c r="A210" s="38" t="s">
        <v>454</v>
      </c>
      <c r="B210" s="38" t="s">
        <v>453</v>
      </c>
      <c r="C210" s="9" t="s">
        <v>793</v>
      </c>
      <c r="D210" s="62" t="s">
        <v>945</v>
      </c>
      <c r="E210" s="35">
        <v>20000</v>
      </c>
      <c r="F210" s="35">
        <f t="shared" si="78"/>
        <v>1000</v>
      </c>
      <c r="G210" s="35">
        <f t="shared" si="79"/>
        <v>500</v>
      </c>
      <c r="H210" s="13">
        <f>_xlfn.IFNA(IF(H$3="Productivity",
INDEX('Productivity Dump'!$E$4:$AJ$500,
MATCH($A210,'Productivity Dump'!$A$4:$A$500,0),
MATCH(H$2,'Productivity Dump'!$E$3:$AJ$3,0)
),
IF(H$3="Attendance",
INDEX('Attendance Dump'!$E$2:$AI$400,
MATCH($A210,'Attendance Dump'!$B$2:$B$400,0),
MATCH(H$2,'Attendance Dump'!$E$1:$AI$1,0)
),
INDEX('Active Hour''s Dump'!$D$3:$AH$337,
MATCH($C210,'Active Hour''s Dump'!$A$3:$A$337,0),
MATCH(H$2,'Active Hour''s Dump'!$D$2:$AH$2,0)
))),"")</f>
        <v>1030.761</v>
      </c>
      <c r="I210" s="13" t="str">
        <f>_xlfn.IFNA(IF(I$3="Productivity",
INDEX('Productivity Dump'!$E$4:$AJ$500,
MATCH($A210,'Productivity Dump'!$A$4:$A$500,0),
MATCH(I$2,'Productivity Dump'!$E$3:$AJ$3,0)
),
IF(I$3="Attendance",
INDEX('Attendance Dump'!$E$2:$AI$400,
MATCH($A210,'Attendance Dump'!$B$2:$B$400,0),
MATCH(I$2,'Attendance Dump'!$E$1:$AI$1,0)
),
INDEX('Active Hour''s Dump'!$D$3:$AH$337,
MATCH($C210,'Active Hour''s Dump'!$A$3:$A$337,0),
MATCH(I$2,'Active Hour''s Dump'!$D$2:$AH$2,0)
))),"")</f>
        <v>P</v>
      </c>
      <c r="J210" s="54">
        <f>_xlfn.IFNA(IF(J$3="Productivity",
INDEX('Productivity Dump'!$E$4:$AJ$500,
MATCH($A210,'Productivity Dump'!$A$4:$A$500,0),
MATCH(J$2,'Productivity Dump'!$E$3:$AJ$3,0)
),
IF(J$3="Attendance",
INDEX('Attendance Dump'!$E$2:$AI$400,
MATCH($A210,'Attendance Dump'!$B$2:$B$400,0),
MATCH(J$2,'Attendance Dump'!$E$1:$AI$1,0)
),
INDEX('Active Hour''s Dump'!$D$3:$AH$337,
MATCH($C210,'Active Hour''s Dump'!$A$3:$A$337,0),
MATCH(J$2,'Active Hour''s Dump'!$D$2:$AH$2,0)
))),"")</f>
        <v>8.5833333333333304</v>
      </c>
      <c r="K210" s="13">
        <f>_xlfn.IFNA(IF(K$3="Productivity",
INDEX('Productivity Dump'!$E$4:$AJ$500,
MATCH($A210,'Productivity Dump'!$A$4:$A$500,0),
MATCH(K$2,'Productivity Dump'!$E$3:$AJ$3,0)
),
IF(K$3="Attendance",
INDEX('Attendance Dump'!$E$2:$AI$400,
MATCH($A210,'Attendance Dump'!$B$2:$B$400,0),
MATCH(K$2,'Attendance Dump'!$E$1:$AI$1,0)
),
INDEX('Active Hour''s Dump'!$D$3:$AH$337,
MATCH($C210,'Active Hour''s Dump'!$A$3:$A$337,0),
MATCH(K$2,'Active Hour''s Dump'!$D$2:$AH$2,0)
))),"")</f>
        <v>918.32799999999997</v>
      </c>
      <c r="L210" s="13" t="str">
        <f>_xlfn.IFNA(IF(L$3="Productivity",
INDEX('Productivity Dump'!$E$4:$AJ$500,
MATCH($A210,'Productivity Dump'!$A$4:$A$500,0),
MATCH(L$2,'Productivity Dump'!$E$3:$AJ$3,0)
),
IF(L$3="Attendance",
INDEX('Attendance Dump'!$E$2:$AI$400,
MATCH($A210,'Attendance Dump'!$B$2:$B$400,0),
MATCH(L$2,'Attendance Dump'!$E$1:$AI$1,0)
),
INDEX('Active Hour''s Dump'!$D$3:$AH$337,
MATCH($C210,'Active Hour''s Dump'!$A$3:$A$337,0),
MATCH(L$2,'Active Hour''s Dump'!$D$2:$AH$2,0)
))),"")</f>
        <v>P</v>
      </c>
      <c r="M210" s="54">
        <f>_xlfn.IFNA(IF(M$3="Productivity",
INDEX('Productivity Dump'!$E$4:$AJ$500,
MATCH($A210,'Productivity Dump'!$A$4:$A$500,0),
MATCH(M$2,'Productivity Dump'!$E$3:$AJ$3,0)
),
IF(M$3="Attendance",
INDEX('Attendance Dump'!$E$2:$AI$400,
MATCH($A210,'Attendance Dump'!$B$2:$B$400,0),
MATCH(M$2,'Attendance Dump'!$E$1:$AI$1,0)
),
INDEX('Active Hour''s Dump'!$D$3:$AH$337,
MATCH($C210,'Active Hour''s Dump'!$A$3:$A$337,0),
MATCH(M$2,'Active Hour''s Dump'!$D$2:$AH$2,0)
))),"")</f>
        <v>7.5833333333333304</v>
      </c>
      <c r="N210" s="13">
        <f>_xlfn.IFNA(IF(N$3="Productivity",
INDEX('Productivity Dump'!$E$4:$AJ$500,
MATCH($A210,'Productivity Dump'!$A$4:$A$500,0),
MATCH(N$2,'Productivity Dump'!$E$3:$AJ$3,0)
),
IF(N$3="Attendance",
INDEX('Attendance Dump'!$E$2:$AI$400,
MATCH($A210,'Attendance Dump'!$B$2:$B$400,0),
MATCH(N$2,'Attendance Dump'!$E$1:$AI$1,0)
),
INDEX('Active Hour''s Dump'!$D$3:$AH$337,
MATCH($C210,'Active Hour''s Dump'!$A$3:$A$337,0),
MATCH(N$2,'Active Hour''s Dump'!$D$2:$AH$2,0)
))),"")</f>
        <v>0</v>
      </c>
      <c r="O210" s="13" t="str">
        <f>_xlfn.IFNA(IF(O$3="Productivity",
INDEX('Productivity Dump'!$E$4:$AJ$500,
MATCH($A210,'Productivity Dump'!$A$4:$A$500,0),
MATCH(O$2,'Productivity Dump'!$E$3:$AJ$3,0)
),
IF(O$3="Attendance",
INDEX('Attendance Dump'!$E$2:$AI$400,
MATCH($A210,'Attendance Dump'!$B$2:$B$400,0),
MATCH(O$2,'Attendance Dump'!$E$1:$AI$1,0)
),
INDEX('Active Hour''s Dump'!$D$3:$AH$337,
MATCH($C210,'Active Hour''s Dump'!$A$3:$A$337,0),
MATCH(O$2,'Active Hour''s Dump'!$D$2:$AH$2,0)
))),"")</f>
        <v>PM</v>
      </c>
      <c r="P210" s="54">
        <f>_xlfn.IFNA(IF(P$3="Productivity",
INDEX('Productivity Dump'!$E$4:$AJ$500,
MATCH($A210,'Productivity Dump'!$A$4:$A$500,0),
MATCH(P$2,'Productivity Dump'!$E$3:$AJ$3,0)
),
IF(P$3="Attendance",
INDEX('Attendance Dump'!$E$2:$AI$400,
MATCH($A210,'Attendance Dump'!$B$2:$B$400,0),
MATCH(P$2,'Attendance Dump'!$E$1:$AI$1,0)
),
INDEX('Active Hour''s Dump'!$D$3:$AH$337,
MATCH($C210,'Active Hour''s Dump'!$A$3:$A$337,0),
MATCH(P$2,'Active Hour''s Dump'!$D$2:$AH$2,0)
))),"")</f>
        <v>0</v>
      </c>
      <c r="Q210" s="13">
        <f>_xlfn.IFNA(IF(Q$3="Productivity",
INDEX('Productivity Dump'!$E$4:$AJ$500,
MATCH($A210,'Productivity Dump'!$A$4:$A$500,0),
MATCH(Q$2,'Productivity Dump'!$E$3:$AJ$3,0)
),
IF(Q$3="Attendance",
INDEX('Attendance Dump'!$E$2:$AI$400,
MATCH($A210,'Attendance Dump'!$B$2:$B$400,0),
MATCH(Q$2,'Attendance Dump'!$E$1:$AI$1,0)
),
INDEX('Active Hour''s Dump'!$D$3:$AH$337,
MATCH($C210,'Active Hour''s Dump'!$A$3:$A$337,0),
MATCH(Q$2,'Active Hour''s Dump'!$D$2:$AH$2,0)
))),"")</f>
        <v>0</v>
      </c>
      <c r="R210" s="13" t="str">
        <f>_xlfn.IFNA(IF(R$3="Productivity",
INDEX('Productivity Dump'!$E$4:$AJ$500,
MATCH($A210,'Productivity Dump'!$A$4:$A$500,0),
MATCH(R$2,'Productivity Dump'!$E$3:$AJ$3,0)
),
IF(R$3="Attendance",
INDEX('Attendance Dump'!$E$2:$AI$400,
MATCH($A210,'Attendance Dump'!$B$2:$B$400,0),
MATCH(R$2,'Attendance Dump'!$E$1:$AI$1,0)
),
INDEX('Active Hour''s Dump'!$D$3:$AH$337,
MATCH($C210,'Active Hour''s Dump'!$A$3:$A$337,0),
MATCH(R$2,'Active Hour''s Dump'!$D$2:$AH$2,0)
))),"")</f>
        <v>WO</v>
      </c>
      <c r="S210" s="54">
        <f>_xlfn.IFNA(IF(S$3="Productivity",
INDEX('Productivity Dump'!$E$4:$AJ$500,
MATCH($A210,'Productivity Dump'!$A$4:$A$500,0),
MATCH(S$2,'Productivity Dump'!$E$3:$AJ$3,0)
),
IF(S$3="Attendance",
INDEX('Attendance Dump'!$E$2:$AI$400,
MATCH($A210,'Attendance Dump'!$B$2:$B$400,0),
MATCH(S$2,'Attendance Dump'!$E$1:$AI$1,0)
),
INDEX('Active Hour''s Dump'!$D$3:$AH$337,
MATCH($C210,'Active Hour''s Dump'!$A$3:$A$337,0),
MATCH(S$2,'Active Hour''s Dump'!$D$2:$AH$2,0)
))),"")</f>
        <v>0</v>
      </c>
      <c r="T210" s="13">
        <f>_xlfn.IFNA(IF(T$3="Productivity",
INDEX('Productivity Dump'!$E$4:$AJ$500,
MATCH($A210,'Productivity Dump'!$A$4:$A$500,0),
MATCH(T$2,'Productivity Dump'!$E$3:$AJ$3,0)
),
IF(T$3="Attendance",
INDEX('Attendance Dump'!$E$2:$AI$400,
MATCH($A210,'Attendance Dump'!$B$2:$B$400,0),
MATCH(T$2,'Attendance Dump'!$E$1:$AI$1,0)
),
INDEX('Active Hour''s Dump'!$D$3:$AH$337,
MATCH($C210,'Active Hour''s Dump'!$A$3:$A$337,0),
MATCH(T$2,'Active Hour''s Dump'!$D$2:$AH$2,0)
))),"")</f>
        <v>560.46199999999999</v>
      </c>
      <c r="U210" s="13" t="str">
        <f>_xlfn.IFNA(IF(U$3="Productivity",
INDEX('Productivity Dump'!$E$4:$AJ$500,
MATCH($A210,'Productivity Dump'!$A$4:$A$500,0),
MATCH(U$2,'Productivity Dump'!$E$3:$AJ$3,0)
),
IF(U$3="Attendance",
INDEX('Attendance Dump'!$E$2:$AI$400,
MATCH($A210,'Attendance Dump'!$B$2:$B$400,0),
MATCH(U$2,'Attendance Dump'!$E$1:$AI$1,0)
),
INDEX('Active Hour''s Dump'!$D$3:$AH$337,
MATCH($C210,'Active Hour''s Dump'!$A$3:$A$337,0),
MATCH(U$2,'Active Hour''s Dump'!$D$2:$AH$2,0)
))),"")</f>
        <v>P</v>
      </c>
      <c r="V210" s="54">
        <f>_xlfn.IFNA(IF(V$3="Productivity",
INDEX('Productivity Dump'!$E$4:$AJ$500,
MATCH($A210,'Productivity Dump'!$A$4:$A$500,0),
MATCH(V$2,'Productivity Dump'!$E$3:$AJ$3,0)
),
IF(V$3="Attendance",
INDEX('Attendance Dump'!$E$2:$AI$400,
MATCH($A210,'Attendance Dump'!$B$2:$B$400,0),
MATCH(V$2,'Attendance Dump'!$E$1:$AI$1,0)
),
INDEX('Active Hour''s Dump'!$D$3:$AH$337,
MATCH($C210,'Active Hour''s Dump'!$A$3:$A$337,0),
MATCH(V$2,'Active Hour''s Dump'!$D$2:$AH$2,0)
))),"")</f>
        <v>3.6666666666666701</v>
      </c>
      <c r="W210" s="13">
        <f>_xlfn.IFNA(IF(W$3="Productivity",
INDEX('Productivity Dump'!$E$4:$AJ$500,
MATCH($A210,'Productivity Dump'!$A$4:$A$500,0),
MATCH(W$2,'Productivity Dump'!$E$3:$AJ$3,0)
),
IF(W$3="Attendance",
INDEX('Attendance Dump'!$E$2:$AI$400,
MATCH($A210,'Attendance Dump'!$B$2:$B$400,0),
MATCH(W$2,'Attendance Dump'!$E$1:$AI$1,0)
),
INDEX('Active Hour''s Dump'!$D$3:$AH$337,
MATCH($C210,'Active Hour''s Dump'!$A$3:$A$337,0),
MATCH(W$2,'Active Hour''s Dump'!$D$2:$AH$2,0)
))),"")</f>
        <v>0</v>
      </c>
      <c r="X210" s="13" t="str">
        <f>_xlfn.IFNA(IF(X$3="Productivity",
INDEX('Productivity Dump'!$E$4:$AJ$500,
MATCH($A210,'Productivity Dump'!$A$4:$A$500,0),
MATCH(X$2,'Productivity Dump'!$E$3:$AJ$3,0)
),
IF(X$3="Attendance",
INDEX('Attendance Dump'!$E$2:$AI$400,
MATCH($A210,'Attendance Dump'!$B$2:$B$400,0),
MATCH(X$2,'Attendance Dump'!$E$1:$AI$1,0)
),
INDEX('Active Hour''s Dump'!$D$3:$AH$337,
MATCH($C210,'Active Hour''s Dump'!$A$3:$A$337,0),
MATCH(X$2,'Active Hour''s Dump'!$D$2:$AH$2,0)
))),"")</f>
        <v>SL</v>
      </c>
      <c r="Y210" s="54">
        <f>_xlfn.IFNA(IF(Y$3="Productivity",
INDEX('Productivity Dump'!$E$4:$AJ$500,
MATCH($A210,'Productivity Dump'!$A$4:$A$500,0),
MATCH(Y$2,'Productivity Dump'!$E$3:$AJ$3,0)
),
IF(Y$3="Attendance",
INDEX('Attendance Dump'!$E$2:$AI$400,
MATCH($A210,'Attendance Dump'!$B$2:$B$400,0),
MATCH(Y$2,'Attendance Dump'!$E$1:$AI$1,0)
),
INDEX('Active Hour''s Dump'!$D$3:$AH$337,
MATCH($C210,'Active Hour''s Dump'!$A$3:$A$337,0),
MATCH(Y$2,'Active Hour''s Dump'!$D$2:$AH$2,0)
))),"")</f>
        <v>0</v>
      </c>
      <c r="Z210" s="13">
        <f>_xlfn.IFNA(IF(Z$3="Productivity",
INDEX('Productivity Dump'!$E$4:$AJ$500,
MATCH($A210,'Productivity Dump'!$A$4:$A$500,0),
MATCH(Z$2,'Productivity Dump'!$E$3:$AJ$3,0)
),
IF(Z$3="Attendance",
INDEX('Attendance Dump'!$E$2:$AI$400,
MATCH($A210,'Attendance Dump'!$B$2:$B$400,0),
MATCH(Z$2,'Attendance Dump'!$E$1:$AI$1,0)
),
INDEX('Active Hour''s Dump'!$D$3:$AH$337,
MATCH($C210,'Active Hour''s Dump'!$A$3:$A$337,0),
MATCH(Z$2,'Active Hour''s Dump'!$D$2:$AH$2,0)
))),"")</f>
        <v>926.28200000000015</v>
      </c>
      <c r="AA210" s="13" t="str">
        <f>_xlfn.IFNA(IF(AA$3="Productivity",
INDEX('Productivity Dump'!$E$4:$AJ$500,
MATCH($A210,'Productivity Dump'!$A$4:$A$500,0),
MATCH(AA$2,'Productivity Dump'!$E$3:$AJ$3,0)
),
IF(AA$3="Attendance",
INDEX('Attendance Dump'!$E$2:$AI$400,
MATCH($A210,'Attendance Dump'!$B$2:$B$400,0),
MATCH(AA$2,'Attendance Dump'!$E$1:$AI$1,0)
),
INDEX('Active Hour''s Dump'!$D$3:$AH$337,
MATCH($C210,'Active Hour''s Dump'!$A$3:$A$337,0),
MATCH(AA$2,'Active Hour''s Dump'!$D$2:$AH$2,0)
))),"")</f>
        <v>P</v>
      </c>
      <c r="AB210" s="54">
        <f>_xlfn.IFNA(IF(AB$3="Productivity",
INDEX('Productivity Dump'!$E$4:$AJ$500,
MATCH($A210,'Productivity Dump'!$A$4:$A$500,0),
MATCH(AB$2,'Productivity Dump'!$E$3:$AJ$3,0)
),
IF(AB$3="Attendance",
INDEX('Attendance Dump'!$E$2:$AI$400,
MATCH($A210,'Attendance Dump'!$B$2:$B$400,0),
MATCH(AB$2,'Attendance Dump'!$E$1:$AI$1,0)
),
INDEX('Active Hour''s Dump'!$D$3:$AH$337,
MATCH($C210,'Active Hour''s Dump'!$A$3:$A$337,0),
MATCH(AB$2,'Active Hour''s Dump'!$D$2:$AH$2,0)
))),"")</f>
        <v>6.25</v>
      </c>
      <c r="AC210" s="13">
        <f>_xlfn.IFNA(IF(AC$3="Productivity",
INDEX('Productivity Dump'!$E$4:$AJ$500,
MATCH($A210,'Productivity Dump'!$A$4:$A$500,0),
MATCH(AC$2,'Productivity Dump'!$E$3:$AJ$3,0)
),
IF(AC$3="Attendance",
INDEX('Attendance Dump'!$E$2:$AI$400,
MATCH($A210,'Attendance Dump'!$B$2:$B$400,0),
MATCH(AC$2,'Attendance Dump'!$E$1:$AI$1,0)
),
INDEX('Active Hour''s Dump'!$D$3:$AH$337,
MATCH($C210,'Active Hour''s Dump'!$A$3:$A$337,0),
MATCH(AC$2,'Active Hour''s Dump'!$D$2:$AH$2,0)
))),"")</f>
        <v>920.10800000000017</v>
      </c>
      <c r="AD210" s="13" t="str">
        <f>_xlfn.IFNA(IF(AD$3="Productivity",
INDEX('Productivity Dump'!$E$4:$AJ$500,
MATCH($A210,'Productivity Dump'!$A$4:$A$500,0),
MATCH(AD$2,'Productivity Dump'!$E$3:$AJ$3,0)
),
IF(AD$3="Attendance",
INDEX('Attendance Dump'!$E$2:$AI$400,
MATCH($A210,'Attendance Dump'!$B$2:$B$400,0),
MATCH(AD$2,'Attendance Dump'!$E$1:$AI$1,0)
),
INDEX('Active Hour''s Dump'!$D$3:$AH$337,
MATCH($C210,'Active Hour''s Dump'!$A$3:$A$337,0),
MATCH(AD$2,'Active Hour''s Dump'!$D$2:$AH$2,0)
))),"")</f>
        <v>P</v>
      </c>
      <c r="AE210" s="54">
        <f>_xlfn.IFNA(IF(AE$3="Productivity",
INDEX('Productivity Dump'!$E$4:$AJ$500,
MATCH($A210,'Productivity Dump'!$A$4:$A$500,0),
MATCH(AE$2,'Productivity Dump'!$E$3:$AJ$3,0)
),
IF(AE$3="Attendance",
INDEX('Attendance Dump'!$E$2:$AI$400,
MATCH($A210,'Attendance Dump'!$B$2:$B$400,0),
MATCH(AE$2,'Attendance Dump'!$E$1:$AI$1,0)
),
INDEX('Active Hour''s Dump'!$D$3:$AH$337,
MATCH($C210,'Active Hour''s Dump'!$A$3:$A$337,0),
MATCH(AE$2,'Active Hour''s Dump'!$D$2:$AH$2,0)
))),"")</f>
        <v>6.8333333333333304</v>
      </c>
      <c r="AF210" s="13">
        <f>_xlfn.IFNA(IF(AF$3="Productivity",
INDEX('Productivity Dump'!$E$4:$AJ$500,
MATCH($A210,'Productivity Dump'!$A$4:$A$500,0),
MATCH(AF$2,'Productivity Dump'!$E$3:$AJ$3,0)
),
IF(AF$3="Attendance",
INDEX('Attendance Dump'!$E$2:$AI$400,
MATCH($A210,'Attendance Dump'!$B$2:$B$400,0),
MATCH(AF$2,'Attendance Dump'!$E$1:$AI$1,0)
),
INDEX('Active Hour''s Dump'!$D$3:$AH$337,
MATCH($C210,'Active Hour''s Dump'!$A$3:$A$337,0),
MATCH(AF$2,'Active Hour''s Dump'!$D$2:$AH$2,0)
))),"")</f>
        <v>1031.9709999999998</v>
      </c>
      <c r="AG210" s="13" t="str">
        <f>_xlfn.IFNA(IF(AG$3="Productivity",
INDEX('Productivity Dump'!$E$4:$AJ$500,
MATCH($A210,'Productivity Dump'!$A$4:$A$500,0),
MATCH(AG$2,'Productivity Dump'!$E$3:$AJ$3,0)
),
IF(AG$3="Attendance",
INDEX('Attendance Dump'!$E$2:$AI$400,
MATCH($A210,'Attendance Dump'!$B$2:$B$400,0),
MATCH(AG$2,'Attendance Dump'!$E$1:$AI$1,0)
),
INDEX('Active Hour''s Dump'!$D$3:$AH$337,
MATCH($C210,'Active Hour''s Dump'!$A$3:$A$337,0),
MATCH(AG$2,'Active Hour''s Dump'!$D$2:$AH$2,0)
))),"")</f>
        <v>P</v>
      </c>
      <c r="AH210" s="54">
        <f>_xlfn.IFNA(IF(AH$3="Productivity",
INDEX('Productivity Dump'!$E$4:$AJ$500,
MATCH($A210,'Productivity Dump'!$A$4:$A$500,0),
MATCH(AH$2,'Productivity Dump'!$E$3:$AJ$3,0)
),
IF(AH$3="Attendance",
INDEX('Attendance Dump'!$E$2:$AI$400,
MATCH($A210,'Attendance Dump'!$B$2:$B$400,0),
MATCH(AH$2,'Attendance Dump'!$E$1:$AI$1,0)
),
INDEX('Active Hour''s Dump'!$D$3:$AH$337,
MATCH($C210,'Active Hour''s Dump'!$A$3:$A$337,0),
MATCH(AH$2,'Active Hour''s Dump'!$D$2:$AH$2,0)
))),"")</f>
        <v>6.3333333333333304</v>
      </c>
      <c r="AI210" s="13">
        <f>_xlfn.IFNA(IF(AI$3="Productivity",
INDEX('Productivity Dump'!$E$4:$AJ$500,
MATCH($A210,'Productivity Dump'!$A$4:$A$500,0),
MATCH(AI$2,'Productivity Dump'!$E$3:$AJ$3,0)
),
IF(AI$3="Attendance",
INDEX('Attendance Dump'!$E$2:$AI$400,
MATCH($A210,'Attendance Dump'!$B$2:$B$400,0),
MATCH(AI$2,'Attendance Dump'!$E$1:$AI$1,0)
),
INDEX('Active Hour''s Dump'!$D$3:$AH$337,
MATCH($C210,'Active Hour''s Dump'!$A$3:$A$337,0),
MATCH(AI$2,'Active Hour''s Dump'!$D$2:$AH$2,0)
))),"")</f>
        <v>1032.383</v>
      </c>
      <c r="AJ210" s="13" t="str">
        <f>_xlfn.IFNA(IF(AJ$3="Productivity",
INDEX('Productivity Dump'!$E$4:$AJ$500,
MATCH($A210,'Productivity Dump'!$A$4:$A$500,0),
MATCH(AJ$2,'Productivity Dump'!$E$3:$AJ$3,0)
),
IF(AJ$3="Attendance",
INDEX('Attendance Dump'!$E$2:$AI$400,
MATCH($A210,'Attendance Dump'!$B$2:$B$400,0),
MATCH(AJ$2,'Attendance Dump'!$E$1:$AI$1,0)
),
INDEX('Active Hour''s Dump'!$D$3:$AH$337,
MATCH($C210,'Active Hour''s Dump'!$A$3:$A$337,0),
MATCH(AJ$2,'Active Hour''s Dump'!$D$2:$AH$2,0)
))),"")</f>
        <v>P</v>
      </c>
      <c r="AK210" s="54">
        <f>_xlfn.IFNA(IF(AK$3="Productivity",
INDEX('Productivity Dump'!$E$4:$AJ$500,
MATCH($A210,'Productivity Dump'!$A$4:$A$500,0),
MATCH(AK$2,'Productivity Dump'!$E$3:$AJ$3,0)
),
IF(AK$3="Attendance",
INDEX('Attendance Dump'!$E$2:$AI$400,
MATCH($A210,'Attendance Dump'!$B$2:$B$400,0),
MATCH(AK$2,'Attendance Dump'!$E$1:$AI$1,0)
),
INDEX('Active Hour''s Dump'!$D$3:$AH$337,
MATCH($C210,'Active Hour''s Dump'!$A$3:$A$337,0),
MATCH(AK$2,'Active Hour''s Dump'!$D$2:$AH$2,0)
))),"")</f>
        <v>6.4166666666666696</v>
      </c>
      <c r="AL210" s="13">
        <f>_xlfn.IFNA(IF(AL$3="Productivity",
INDEX('Productivity Dump'!$E$4:$AJ$500,
MATCH($A210,'Productivity Dump'!$A$4:$A$500,0),
MATCH(AL$2,'Productivity Dump'!$E$3:$AJ$3,0)
),
IF(AL$3="Attendance",
INDEX('Attendance Dump'!$E$2:$AI$400,
MATCH($A210,'Attendance Dump'!$B$2:$B$400,0),
MATCH(AL$2,'Attendance Dump'!$E$1:$AI$1,0)
),
INDEX('Active Hour''s Dump'!$D$3:$AH$337,
MATCH($C210,'Active Hour''s Dump'!$A$3:$A$337,0),
MATCH(AL$2,'Active Hour''s Dump'!$D$2:$AH$2,0)
))),"")</f>
        <v>0</v>
      </c>
      <c r="AM210" s="13" t="str">
        <f>_xlfn.IFNA(IF(AM$3="Productivity",
INDEX('Productivity Dump'!$E$4:$AJ$500,
MATCH($A210,'Productivity Dump'!$A$4:$A$500,0),
MATCH(AM$2,'Productivity Dump'!$E$3:$AJ$3,0)
),
IF(AM$3="Attendance",
INDEX('Attendance Dump'!$E$2:$AI$400,
MATCH($A210,'Attendance Dump'!$B$2:$B$400,0),
MATCH(AM$2,'Attendance Dump'!$E$1:$AI$1,0)
),
INDEX('Active Hour''s Dump'!$D$3:$AH$337,
MATCH($C210,'Active Hour''s Dump'!$A$3:$A$337,0),
MATCH(AM$2,'Active Hour''s Dump'!$D$2:$AH$2,0)
))),"")</f>
        <v>WO</v>
      </c>
      <c r="AN210" s="54">
        <f>_xlfn.IFNA(IF(AN$3="Productivity",
INDEX('Productivity Dump'!$E$4:$AJ$500,
MATCH($A210,'Productivity Dump'!$A$4:$A$500,0),
MATCH(AN$2,'Productivity Dump'!$E$3:$AJ$3,0)
),
IF(AN$3="Attendance",
INDEX('Attendance Dump'!$E$2:$AI$400,
MATCH($A210,'Attendance Dump'!$B$2:$B$400,0),
MATCH(AN$2,'Attendance Dump'!$E$1:$AI$1,0)
),
INDEX('Active Hour''s Dump'!$D$3:$AH$337,
MATCH($C210,'Active Hour''s Dump'!$A$3:$A$337,0),
MATCH(AN$2,'Active Hour''s Dump'!$D$2:$AH$2,0)
))),"")</f>
        <v>0</v>
      </c>
      <c r="AO210" s="13">
        <f>_xlfn.IFNA(IF(AO$3="Productivity",
INDEX('Productivity Dump'!$E$4:$AJ$500,
MATCH($A210,'Productivity Dump'!$A$4:$A$500,0),
MATCH(AO$2,'Productivity Dump'!$E$3:$AJ$3,0)
),
IF(AO$3="Attendance",
INDEX('Attendance Dump'!$E$2:$AI$400,
MATCH($A210,'Attendance Dump'!$B$2:$B$400,0),
MATCH(AO$2,'Attendance Dump'!$E$1:$AI$1,0)
),
INDEX('Active Hour''s Dump'!$D$3:$AH$337,
MATCH($C210,'Active Hour''s Dump'!$A$3:$A$337,0),
MATCH(AO$2,'Active Hour''s Dump'!$D$2:$AH$2,0)
))),"")</f>
        <v>549.03099999999995</v>
      </c>
      <c r="AP210" s="13" t="str">
        <f>_xlfn.IFNA(IF(AP$3="Productivity",
INDEX('Productivity Dump'!$E$4:$AJ$500,
MATCH($A210,'Productivity Dump'!$A$4:$A$500,0),
MATCH(AP$2,'Productivity Dump'!$E$3:$AJ$3,0)
),
IF(AP$3="Attendance",
INDEX('Attendance Dump'!$E$2:$AI$400,
MATCH($A210,'Attendance Dump'!$B$2:$B$400,0),
MATCH(AP$2,'Attendance Dump'!$E$1:$AI$1,0)
),
INDEX('Active Hour''s Dump'!$D$3:$AH$337,
MATCH($C210,'Active Hour''s Dump'!$A$3:$A$337,0),
MATCH(AP$2,'Active Hour''s Dump'!$D$2:$AH$2,0)
))),"")</f>
        <v>P</v>
      </c>
      <c r="AQ210" s="54">
        <f>_xlfn.IFNA(IF(AQ$3="Productivity",
INDEX('Productivity Dump'!$E$4:$AJ$500,
MATCH($A210,'Productivity Dump'!$A$4:$A$500,0),
MATCH(AQ$2,'Productivity Dump'!$E$3:$AJ$3,0)
),
IF(AQ$3="Attendance",
INDEX('Attendance Dump'!$E$2:$AI$400,
MATCH($A210,'Attendance Dump'!$B$2:$B$400,0),
MATCH(AQ$2,'Attendance Dump'!$E$1:$AI$1,0)
),
INDEX('Active Hour''s Dump'!$D$3:$AH$337,
MATCH($C210,'Active Hour''s Dump'!$A$3:$A$337,0),
MATCH(AQ$2,'Active Hour''s Dump'!$D$2:$AH$2,0)
))),"")</f>
        <v>3.25</v>
      </c>
      <c r="AR210" s="13">
        <f>_xlfn.IFNA(IF(AR$3="Productivity",
INDEX('Productivity Dump'!$E$4:$AJ$500,
MATCH($A210,'Productivity Dump'!$A$4:$A$500,0),
MATCH(AR$2,'Productivity Dump'!$E$3:$AJ$3,0)
),
IF(AR$3="Attendance",
INDEX('Attendance Dump'!$E$2:$AI$400,
MATCH($A210,'Attendance Dump'!$B$2:$B$400,0),
MATCH(AR$2,'Attendance Dump'!$E$1:$AI$1,0)
),
INDEX('Active Hour''s Dump'!$D$3:$AH$337,
MATCH($C210,'Active Hour''s Dump'!$A$3:$A$337,0),
MATCH(AR$2,'Active Hour''s Dump'!$D$2:$AH$2,0)
))),"")</f>
        <v>1031.9080000000001</v>
      </c>
      <c r="AS210" s="13" t="str">
        <f>_xlfn.IFNA(IF(AS$3="Productivity",
INDEX('Productivity Dump'!$E$4:$AJ$500,
MATCH($A210,'Productivity Dump'!$A$4:$A$500,0),
MATCH(AS$2,'Productivity Dump'!$E$3:$AJ$3,0)
),
IF(AS$3="Attendance",
INDEX('Attendance Dump'!$E$2:$AI$400,
MATCH($A210,'Attendance Dump'!$B$2:$B$400,0),
MATCH(AS$2,'Attendance Dump'!$E$1:$AI$1,0)
),
INDEX('Active Hour''s Dump'!$D$3:$AH$337,
MATCH($C210,'Active Hour''s Dump'!$A$3:$A$337,0),
MATCH(AS$2,'Active Hour''s Dump'!$D$2:$AH$2,0)
))),"")</f>
        <v>P</v>
      </c>
      <c r="AT210" s="54">
        <f>_xlfn.IFNA(IF(AT$3="Productivity",
INDEX('Productivity Dump'!$E$4:$AJ$500,
MATCH($A210,'Productivity Dump'!$A$4:$A$500,0),
MATCH(AT$2,'Productivity Dump'!$E$3:$AJ$3,0)
),
IF(AT$3="Attendance",
INDEX('Attendance Dump'!$E$2:$AI$400,
MATCH($A210,'Attendance Dump'!$B$2:$B$400,0),
MATCH(AT$2,'Attendance Dump'!$E$1:$AI$1,0)
),
INDEX('Active Hour''s Dump'!$D$3:$AH$337,
MATCH($C210,'Active Hour''s Dump'!$A$3:$A$337,0),
MATCH(AT$2,'Active Hour''s Dump'!$D$2:$AH$2,0)
))),"")</f>
        <v>7.8333333333333304</v>
      </c>
      <c r="AU210" s="13">
        <f>_xlfn.IFNA(IF(AU$3="Productivity",
INDEX('Productivity Dump'!$E$4:$AJ$500,
MATCH($A210,'Productivity Dump'!$A$4:$A$500,0),
MATCH(AU$2,'Productivity Dump'!$E$3:$AJ$3,0)
),
IF(AU$3="Attendance",
INDEX('Attendance Dump'!$E$2:$AI$400,
MATCH($A210,'Attendance Dump'!$B$2:$B$400,0),
MATCH(AU$2,'Attendance Dump'!$E$1:$AI$1,0)
),
INDEX('Active Hour''s Dump'!$D$3:$AH$337,
MATCH($C210,'Active Hour''s Dump'!$A$3:$A$337,0),
MATCH(AU$2,'Active Hour''s Dump'!$D$2:$AH$2,0)
))),"")</f>
        <v>1046.943</v>
      </c>
      <c r="AV210" s="13" t="str">
        <f>_xlfn.IFNA(IF(AV$3="Productivity",
INDEX('Productivity Dump'!$E$4:$AJ$500,
MATCH($A210,'Productivity Dump'!$A$4:$A$500,0),
MATCH(AV$2,'Productivity Dump'!$E$3:$AJ$3,0)
),
IF(AV$3="Attendance",
INDEX('Attendance Dump'!$E$2:$AI$400,
MATCH($A210,'Attendance Dump'!$B$2:$B$400,0),
MATCH(AV$2,'Attendance Dump'!$E$1:$AI$1,0)
),
INDEX('Active Hour''s Dump'!$D$3:$AH$337,
MATCH($C210,'Active Hour''s Dump'!$A$3:$A$337,0),
MATCH(AV$2,'Active Hour''s Dump'!$D$2:$AH$2,0)
))),"")</f>
        <v>P</v>
      </c>
      <c r="AW210" s="54">
        <f>_xlfn.IFNA(IF(AW$3="Productivity",
INDEX('Productivity Dump'!$E$4:$AJ$500,
MATCH($A210,'Productivity Dump'!$A$4:$A$500,0),
MATCH(AW$2,'Productivity Dump'!$E$3:$AJ$3,0)
),
IF(AW$3="Attendance",
INDEX('Attendance Dump'!$E$2:$AI$400,
MATCH($A210,'Attendance Dump'!$B$2:$B$400,0),
MATCH(AW$2,'Attendance Dump'!$E$1:$AI$1,0)
),
INDEX('Active Hour''s Dump'!$D$3:$AH$337,
MATCH($C210,'Active Hour''s Dump'!$A$3:$A$337,0),
MATCH(AW$2,'Active Hour''s Dump'!$D$2:$AH$2,0)
))),"")</f>
        <v>7.5833333333333304</v>
      </c>
      <c r="AX210" s="13">
        <f>_xlfn.IFNA(IF(AX$3="Productivity",
INDEX('Productivity Dump'!$E$4:$AJ$500,
MATCH($A210,'Productivity Dump'!$A$4:$A$500,0),
MATCH(AX$2,'Productivity Dump'!$E$3:$AJ$3,0)
),
IF(AX$3="Attendance",
INDEX('Attendance Dump'!$E$2:$AI$400,
MATCH($A210,'Attendance Dump'!$B$2:$B$400,0),
MATCH(AX$2,'Attendance Dump'!$E$1:$AI$1,0)
),
INDEX('Active Hour''s Dump'!$D$3:$AH$337,
MATCH($C210,'Active Hour''s Dump'!$A$3:$A$337,0),
MATCH(AX$2,'Active Hour''s Dump'!$D$2:$AH$2,0)
))),"")</f>
        <v>1054.6060000000002</v>
      </c>
      <c r="AY210" s="13" t="str">
        <f>_xlfn.IFNA(IF(AY$3="Productivity",
INDEX('Productivity Dump'!$E$4:$AJ$500,
MATCH($A210,'Productivity Dump'!$A$4:$A$500,0),
MATCH(AY$2,'Productivity Dump'!$E$3:$AJ$3,0)
),
IF(AY$3="Attendance",
INDEX('Attendance Dump'!$E$2:$AI$400,
MATCH($A210,'Attendance Dump'!$B$2:$B$400,0),
MATCH(AY$2,'Attendance Dump'!$E$1:$AI$1,0)
),
INDEX('Active Hour''s Dump'!$D$3:$AH$337,
MATCH($C210,'Active Hour''s Dump'!$A$3:$A$337,0),
MATCH(AY$2,'Active Hour''s Dump'!$D$2:$AH$2,0)
))),"")</f>
        <v>P</v>
      </c>
      <c r="AZ210" s="54">
        <f>_xlfn.IFNA(IF(AZ$3="Productivity",
INDEX('Productivity Dump'!$E$4:$AJ$500,
MATCH($A210,'Productivity Dump'!$A$4:$A$500,0),
MATCH(AZ$2,'Productivity Dump'!$E$3:$AJ$3,0)
),
IF(AZ$3="Attendance",
INDEX('Attendance Dump'!$E$2:$AI$400,
MATCH($A210,'Attendance Dump'!$B$2:$B$400,0),
MATCH(AZ$2,'Attendance Dump'!$E$1:$AI$1,0)
),
INDEX('Active Hour''s Dump'!$D$3:$AH$337,
MATCH($C210,'Active Hour''s Dump'!$A$3:$A$337,0),
MATCH(AZ$2,'Active Hour''s Dump'!$D$2:$AH$2,0)
))),"")</f>
        <v>7.5833333333333304</v>
      </c>
      <c r="BA210" s="13">
        <f>_xlfn.IFNA(IF(BA$3="Productivity",
INDEX('Productivity Dump'!$E$4:$AJ$500,
MATCH($A210,'Productivity Dump'!$A$4:$A$500,0),
MATCH(BA$2,'Productivity Dump'!$E$3:$AJ$3,0)
),
IF(BA$3="Attendance",
INDEX('Attendance Dump'!$E$2:$AI$400,
MATCH($A210,'Attendance Dump'!$B$2:$B$400,0),
MATCH(BA$2,'Attendance Dump'!$E$1:$AI$1,0)
),
INDEX('Active Hour''s Dump'!$D$3:$AH$337,
MATCH($C210,'Active Hour''s Dump'!$A$3:$A$337,0),
MATCH(BA$2,'Active Hour''s Dump'!$D$2:$AH$2,0)
))),"")</f>
        <v>1016.9440000000001</v>
      </c>
      <c r="BB210" s="13" t="str">
        <f>_xlfn.IFNA(IF(BB$3="Productivity",
INDEX('Productivity Dump'!$E$4:$AJ$500,
MATCH($A210,'Productivity Dump'!$A$4:$A$500,0),
MATCH(BB$2,'Productivity Dump'!$E$3:$AJ$3,0)
),
IF(BB$3="Attendance",
INDEX('Attendance Dump'!$E$2:$AI$400,
MATCH($A210,'Attendance Dump'!$B$2:$B$400,0),
MATCH(BB$2,'Attendance Dump'!$E$1:$AI$1,0)
),
INDEX('Active Hour''s Dump'!$D$3:$AH$337,
MATCH($C210,'Active Hour''s Dump'!$A$3:$A$337,0),
MATCH(BB$2,'Active Hour''s Dump'!$D$2:$AH$2,0)
))),"")</f>
        <v>P</v>
      </c>
      <c r="BC210" s="54">
        <f>_xlfn.IFNA(IF(BC$3="Productivity",
INDEX('Productivity Dump'!$E$4:$AJ$500,
MATCH($A210,'Productivity Dump'!$A$4:$A$500,0),
MATCH(BC$2,'Productivity Dump'!$E$3:$AJ$3,0)
),
IF(BC$3="Attendance",
INDEX('Attendance Dump'!$E$2:$AI$400,
MATCH($A210,'Attendance Dump'!$B$2:$B$400,0),
MATCH(BC$2,'Attendance Dump'!$E$1:$AI$1,0)
),
INDEX('Active Hour''s Dump'!$D$3:$AH$337,
MATCH($C210,'Active Hour''s Dump'!$A$3:$A$337,0),
MATCH(BC$2,'Active Hour''s Dump'!$D$2:$AH$2,0)
))),"")</f>
        <v>8.0833333333333304</v>
      </c>
      <c r="BD210" s="13">
        <f>_xlfn.IFNA(IF(BD$3="Productivity",
INDEX('Productivity Dump'!$E$4:$AJ$500,
MATCH($A210,'Productivity Dump'!$A$4:$A$500,0),
MATCH(BD$2,'Productivity Dump'!$E$3:$AJ$3,0)
),
IF(BD$3="Attendance",
INDEX('Attendance Dump'!$E$2:$AI$400,
MATCH($A210,'Attendance Dump'!$B$2:$B$400,0),
MATCH(BD$2,'Attendance Dump'!$E$1:$AI$1,0)
),
INDEX('Active Hour''s Dump'!$D$3:$AH$337,
MATCH($C210,'Active Hour''s Dump'!$A$3:$A$337,0),
MATCH(BD$2,'Active Hour''s Dump'!$D$2:$AH$2,0)
))),"")</f>
        <v>925.47699999999986</v>
      </c>
      <c r="BE210" s="13" t="str">
        <f>_xlfn.IFNA(IF(BE$3="Productivity",
INDEX('Productivity Dump'!$E$4:$AJ$500,
MATCH($A210,'Productivity Dump'!$A$4:$A$500,0),
MATCH(BE$2,'Productivity Dump'!$E$3:$AJ$3,0)
),
IF(BE$3="Attendance",
INDEX('Attendance Dump'!$E$2:$AI$400,
MATCH($A210,'Attendance Dump'!$B$2:$B$400,0),
MATCH(BE$2,'Attendance Dump'!$E$1:$AI$1,0)
),
INDEX('Active Hour''s Dump'!$D$3:$AH$337,
MATCH($C210,'Active Hour''s Dump'!$A$3:$A$337,0),
MATCH(BE$2,'Active Hour''s Dump'!$D$2:$AH$2,0)
))),"")</f>
        <v>P</v>
      </c>
      <c r="BF210" s="54">
        <f>_xlfn.IFNA(IF(BF$3="Productivity",
INDEX('Productivity Dump'!$E$4:$AJ$500,
MATCH($A210,'Productivity Dump'!$A$4:$A$500,0),
MATCH(BF$2,'Productivity Dump'!$E$3:$AJ$3,0)
),
IF(BF$3="Attendance",
INDEX('Attendance Dump'!$E$2:$AI$400,
MATCH($A210,'Attendance Dump'!$B$2:$B$400,0),
MATCH(BF$2,'Attendance Dump'!$E$1:$AI$1,0)
),
INDEX('Active Hour''s Dump'!$D$3:$AH$337,
MATCH($C210,'Active Hour''s Dump'!$A$3:$A$337,0),
MATCH(BF$2,'Active Hour''s Dump'!$D$2:$AH$2,0)
))),"")</f>
        <v>6.4166666666666696</v>
      </c>
      <c r="BG210" s="13">
        <f>_xlfn.IFNA(IF(BG$3="Productivity",
INDEX('Productivity Dump'!$E$4:$AJ$500,
MATCH($A210,'Productivity Dump'!$A$4:$A$500,0),
MATCH(BG$2,'Productivity Dump'!$E$3:$AJ$3,0)
),
IF(BG$3="Attendance",
INDEX('Attendance Dump'!$E$2:$AI$400,
MATCH($A210,'Attendance Dump'!$B$2:$B$400,0),
MATCH(BG$2,'Attendance Dump'!$E$1:$AI$1,0)
),
INDEX('Active Hour''s Dump'!$D$3:$AH$337,
MATCH($C210,'Active Hour''s Dump'!$A$3:$A$337,0),
MATCH(BG$2,'Active Hour''s Dump'!$D$2:$AH$2,0)
))),"")</f>
        <v>0</v>
      </c>
      <c r="BH210" s="13" t="str">
        <f>_xlfn.IFNA(IF(BH$3="Productivity",
INDEX('Productivity Dump'!$E$4:$AJ$500,
MATCH($A210,'Productivity Dump'!$A$4:$A$500,0),
MATCH(BH$2,'Productivity Dump'!$E$3:$AJ$3,0)
),
IF(BH$3="Attendance",
INDEX('Attendance Dump'!$E$2:$AI$400,
MATCH($A210,'Attendance Dump'!$B$2:$B$400,0),
MATCH(BH$2,'Attendance Dump'!$E$1:$AI$1,0)
),
INDEX('Active Hour''s Dump'!$D$3:$AH$337,
MATCH($C210,'Active Hour''s Dump'!$A$3:$A$337,0),
MATCH(BH$2,'Active Hour''s Dump'!$D$2:$AH$2,0)
))),"")</f>
        <v>WO</v>
      </c>
      <c r="BI210" s="54">
        <f>_xlfn.IFNA(IF(BI$3="Productivity",
INDEX('Productivity Dump'!$E$4:$AJ$500,
MATCH($A210,'Productivity Dump'!$A$4:$A$500,0),
MATCH(BI$2,'Productivity Dump'!$E$3:$AJ$3,0)
),
IF(BI$3="Attendance",
INDEX('Attendance Dump'!$E$2:$AI$400,
MATCH($A210,'Attendance Dump'!$B$2:$B$400,0),
MATCH(BI$2,'Attendance Dump'!$E$1:$AI$1,0)
),
INDEX('Active Hour''s Dump'!$D$3:$AH$337,
MATCH($C210,'Active Hour''s Dump'!$A$3:$A$337,0),
MATCH(BI$2,'Active Hour''s Dump'!$D$2:$AH$2,0)
))),"")</f>
        <v>0</v>
      </c>
      <c r="BJ210" s="13">
        <f>_xlfn.IFNA(IF(BJ$3="Productivity",
INDEX('Productivity Dump'!$E$4:$AJ$500,
MATCH($A210,'Productivity Dump'!$A$4:$A$500,0),
MATCH(BJ$2,'Productivity Dump'!$E$3:$AJ$3,0)
),
IF(BJ$3="Attendance",
INDEX('Attendance Dump'!$E$2:$AI$400,
MATCH($A210,'Attendance Dump'!$B$2:$B$400,0),
MATCH(BJ$2,'Attendance Dump'!$E$1:$AI$1,0)
),
INDEX('Active Hour''s Dump'!$D$3:$AH$337,
MATCH($C210,'Active Hour''s Dump'!$A$3:$A$337,0),
MATCH(BJ$2,'Active Hour''s Dump'!$D$2:$AH$2,0)
))),"")</f>
        <v>514.20099999999991</v>
      </c>
      <c r="BK210" s="13" t="str">
        <f>_xlfn.IFNA(IF(BK$3="Productivity",
INDEX('Productivity Dump'!$E$4:$AJ$500,
MATCH($A210,'Productivity Dump'!$A$4:$A$500,0),
MATCH(BK$2,'Productivity Dump'!$E$3:$AJ$3,0)
),
IF(BK$3="Attendance",
INDEX('Attendance Dump'!$E$2:$AI$400,
MATCH($A210,'Attendance Dump'!$B$2:$B$400,0),
MATCH(BK$2,'Attendance Dump'!$E$1:$AI$1,0)
),
INDEX('Active Hour''s Dump'!$D$3:$AH$337,
MATCH($C210,'Active Hour''s Dump'!$A$3:$A$337,0),
MATCH(BK$2,'Active Hour''s Dump'!$D$2:$AH$2,0)
))),"")</f>
        <v>P</v>
      </c>
      <c r="BL210" s="54">
        <f>_xlfn.IFNA(IF(BL$3="Productivity",
INDEX('Productivity Dump'!$E$4:$AJ$500,
MATCH($A210,'Productivity Dump'!$A$4:$A$500,0),
MATCH(BL$2,'Productivity Dump'!$E$3:$AJ$3,0)
),
IF(BL$3="Attendance",
INDEX('Attendance Dump'!$E$2:$AI$400,
MATCH($A210,'Attendance Dump'!$B$2:$B$400,0),
MATCH(BL$2,'Attendance Dump'!$E$1:$AI$1,0)
),
INDEX('Active Hour''s Dump'!$D$3:$AH$337,
MATCH($C210,'Active Hour''s Dump'!$A$3:$A$337,0),
MATCH(BL$2,'Active Hour''s Dump'!$D$2:$AH$2,0)
))),"")</f>
        <v>3.9166666666666701</v>
      </c>
      <c r="BM210" s="13">
        <f>_xlfn.IFNA(IF(BM$3="Productivity",
INDEX('Productivity Dump'!$E$4:$AJ$500,
MATCH($A210,'Productivity Dump'!$A$4:$A$500,0),
MATCH(BM$2,'Productivity Dump'!$E$3:$AJ$3,0)
),
IF(BM$3="Attendance",
INDEX('Attendance Dump'!$E$2:$AI$400,
MATCH($A210,'Attendance Dump'!$B$2:$B$400,0),
MATCH(BM$2,'Attendance Dump'!$E$1:$AI$1,0)
),
INDEX('Active Hour''s Dump'!$D$3:$AH$337,
MATCH($C210,'Active Hour''s Dump'!$A$3:$A$337,0),
MATCH(BM$2,'Active Hour''s Dump'!$D$2:$AH$2,0)
))),"")</f>
        <v>1019.8329999999997</v>
      </c>
      <c r="BN210" s="13" t="str">
        <f>_xlfn.IFNA(IF(BN$3="Productivity",
INDEX('Productivity Dump'!$E$4:$AJ$500,
MATCH($A210,'Productivity Dump'!$A$4:$A$500,0),
MATCH(BN$2,'Productivity Dump'!$E$3:$AJ$3,0)
),
IF(BN$3="Attendance",
INDEX('Attendance Dump'!$E$2:$AI$400,
MATCH($A210,'Attendance Dump'!$B$2:$B$400,0),
MATCH(BN$2,'Attendance Dump'!$E$1:$AI$1,0)
),
INDEX('Active Hour''s Dump'!$D$3:$AH$337,
MATCH($C210,'Active Hour''s Dump'!$A$3:$A$337,0),
MATCH(BN$2,'Active Hour''s Dump'!$D$2:$AH$2,0)
))),"")</f>
        <v>P</v>
      </c>
      <c r="BO210" s="54">
        <f>_xlfn.IFNA(IF(BO$3="Productivity",
INDEX('Productivity Dump'!$E$4:$AJ$500,
MATCH($A210,'Productivity Dump'!$A$4:$A$500,0),
MATCH(BO$2,'Productivity Dump'!$E$3:$AJ$3,0)
),
IF(BO$3="Attendance",
INDEX('Attendance Dump'!$E$2:$AI$400,
MATCH($A210,'Attendance Dump'!$B$2:$B$400,0),
MATCH(BO$2,'Attendance Dump'!$E$1:$AI$1,0)
),
INDEX('Active Hour''s Dump'!$D$3:$AH$337,
MATCH($C210,'Active Hour''s Dump'!$A$3:$A$337,0),
MATCH(BO$2,'Active Hour''s Dump'!$D$2:$AH$2,0)
))),"")</f>
        <v>7.25</v>
      </c>
      <c r="BP210" s="13">
        <f>_xlfn.IFNA(IF(BP$3="Productivity",
INDEX('Productivity Dump'!$E$4:$AJ$500,
MATCH($A210,'Productivity Dump'!$A$4:$A$500,0),
MATCH(BP$2,'Productivity Dump'!$E$3:$AJ$3,0)
),
IF(BP$3="Attendance",
INDEX('Attendance Dump'!$E$2:$AI$400,
MATCH($A210,'Attendance Dump'!$B$2:$B$400,0),
MATCH(BP$2,'Attendance Dump'!$E$1:$AI$1,0)
),
INDEX('Active Hour''s Dump'!$D$3:$AH$337,
MATCH($C210,'Active Hour''s Dump'!$A$3:$A$337,0),
MATCH(BP$2,'Active Hour''s Dump'!$D$2:$AH$2,0)
))),"")</f>
        <v>1085.048</v>
      </c>
      <c r="BQ210" s="13" t="str">
        <f>_xlfn.IFNA(IF(BQ$3="Productivity",
INDEX('Productivity Dump'!$E$4:$AJ$500,
MATCH($A210,'Productivity Dump'!$A$4:$A$500,0),
MATCH(BQ$2,'Productivity Dump'!$E$3:$AJ$3,0)
),
IF(BQ$3="Attendance",
INDEX('Attendance Dump'!$E$2:$AI$400,
MATCH($A210,'Attendance Dump'!$B$2:$B$400,0),
MATCH(BQ$2,'Attendance Dump'!$E$1:$AI$1,0)
),
INDEX('Active Hour''s Dump'!$D$3:$AH$337,
MATCH($C210,'Active Hour''s Dump'!$A$3:$A$337,0),
MATCH(BQ$2,'Active Hour''s Dump'!$D$2:$AH$2,0)
))),"")</f>
        <v>P</v>
      </c>
      <c r="BR210" s="54">
        <f>_xlfn.IFNA(IF(BR$3="Productivity",
INDEX('Productivity Dump'!$E$4:$AJ$500,
MATCH($A210,'Productivity Dump'!$A$4:$A$500,0),
MATCH(BR$2,'Productivity Dump'!$E$3:$AJ$3,0)
),
IF(BR$3="Attendance",
INDEX('Attendance Dump'!$E$2:$AI$400,
MATCH($A210,'Attendance Dump'!$B$2:$B$400,0),
MATCH(BR$2,'Attendance Dump'!$E$1:$AI$1,0)
),
INDEX('Active Hour''s Dump'!$D$3:$AH$337,
MATCH($C210,'Active Hour''s Dump'!$A$3:$A$337,0),
MATCH(BR$2,'Active Hour''s Dump'!$D$2:$AH$2,0)
))),"")</f>
        <v>7.9166666666666696</v>
      </c>
      <c r="BS210" s="13">
        <f>_xlfn.IFNA(IF(BS$3="Productivity",
INDEX('Productivity Dump'!$E$4:$AJ$500,
MATCH($A210,'Productivity Dump'!$A$4:$A$500,0),
MATCH(BS$2,'Productivity Dump'!$E$3:$AJ$3,0)
),
IF(BS$3="Attendance",
INDEX('Attendance Dump'!$E$2:$AI$400,
MATCH($A210,'Attendance Dump'!$B$2:$B$400,0),
MATCH(BS$2,'Attendance Dump'!$E$1:$AI$1,0)
),
INDEX('Active Hour''s Dump'!$D$3:$AH$337,
MATCH($C210,'Active Hour''s Dump'!$A$3:$A$337,0),
MATCH(BS$2,'Active Hour''s Dump'!$D$2:$AH$2,0)
))),"")</f>
        <v>1042.2360000000003</v>
      </c>
      <c r="BT210" s="13" t="str">
        <f>_xlfn.IFNA(IF(BT$3="Productivity",
INDEX('Productivity Dump'!$E$4:$AJ$500,
MATCH($A210,'Productivity Dump'!$A$4:$A$500,0),
MATCH(BT$2,'Productivity Dump'!$E$3:$AJ$3,0)
),
IF(BT$3="Attendance",
INDEX('Attendance Dump'!$E$2:$AI$400,
MATCH($A210,'Attendance Dump'!$B$2:$B$400,0),
MATCH(BT$2,'Attendance Dump'!$E$1:$AI$1,0)
),
INDEX('Active Hour''s Dump'!$D$3:$AH$337,
MATCH($C210,'Active Hour''s Dump'!$A$3:$A$337,0),
MATCH(BT$2,'Active Hour''s Dump'!$D$2:$AH$2,0)
))),"")</f>
        <v>H(P)</v>
      </c>
      <c r="BU210" s="54">
        <f>_xlfn.IFNA(IF(BU$3="Productivity",
INDEX('Productivity Dump'!$E$4:$AJ$500,
MATCH($A210,'Productivity Dump'!$A$4:$A$500,0),
MATCH(BU$2,'Productivity Dump'!$E$3:$AJ$3,0)
),
IF(BU$3="Attendance",
INDEX('Attendance Dump'!$E$2:$AI$400,
MATCH($A210,'Attendance Dump'!$B$2:$B$400,0),
MATCH(BU$2,'Attendance Dump'!$E$1:$AI$1,0)
),
INDEX('Active Hour''s Dump'!$D$3:$AH$337,
MATCH($C210,'Active Hour''s Dump'!$A$3:$A$337,0),
MATCH(BU$2,'Active Hour''s Dump'!$D$2:$AH$2,0)
))),"")</f>
        <v>8.6666666666666696</v>
      </c>
      <c r="BV210" s="13">
        <f>_xlfn.IFNA(IF(BV$3="Productivity",
INDEX('Productivity Dump'!$E$4:$AJ$500,
MATCH($A210,'Productivity Dump'!$A$4:$A$500,0),
MATCH(BV$2,'Productivity Dump'!$E$3:$AJ$3,0)
),
IF(BV$3="Attendance",
INDEX('Attendance Dump'!$E$2:$AI$400,
MATCH($A210,'Attendance Dump'!$B$2:$B$400,0),
MATCH(BV$2,'Attendance Dump'!$E$1:$AI$1,0)
),
INDEX('Active Hour''s Dump'!$D$3:$AH$337,
MATCH($C210,'Active Hour''s Dump'!$A$3:$A$337,0),
MATCH(BV$2,'Active Hour''s Dump'!$D$2:$AH$2,0)
))),"")</f>
        <v>972.39800000000002</v>
      </c>
      <c r="BW210" s="13" t="str">
        <f>_xlfn.IFNA(IF(BW$3="Productivity",
INDEX('Productivity Dump'!$E$4:$AJ$500,
MATCH($A210,'Productivity Dump'!$A$4:$A$500,0),
MATCH(BW$2,'Productivity Dump'!$E$3:$AJ$3,0)
),
IF(BW$3="Attendance",
INDEX('Attendance Dump'!$E$2:$AI$400,
MATCH($A210,'Attendance Dump'!$B$2:$B$400,0),
MATCH(BW$2,'Attendance Dump'!$E$1:$AI$1,0)
),
INDEX('Active Hour''s Dump'!$D$3:$AH$337,
MATCH($C210,'Active Hour''s Dump'!$A$3:$A$337,0),
MATCH(BW$2,'Active Hour''s Dump'!$D$2:$AH$2,0)
))),"")</f>
        <v>P</v>
      </c>
      <c r="BX210" s="54">
        <f>_xlfn.IFNA(IF(BX$3="Productivity",
INDEX('Productivity Dump'!$E$4:$AJ$500,
MATCH($A210,'Productivity Dump'!$A$4:$A$500,0),
MATCH(BX$2,'Productivity Dump'!$E$3:$AJ$3,0)
),
IF(BX$3="Attendance",
INDEX('Attendance Dump'!$E$2:$AI$400,
MATCH($A210,'Attendance Dump'!$B$2:$B$400,0),
MATCH(BX$2,'Attendance Dump'!$E$1:$AI$1,0)
),
INDEX('Active Hour''s Dump'!$D$3:$AH$337,
MATCH($C210,'Active Hour''s Dump'!$A$3:$A$337,0),
MATCH(BX$2,'Active Hour''s Dump'!$D$2:$AH$2,0)
))),"")</f>
        <v>9.1666666666666696</v>
      </c>
      <c r="BY210" s="13">
        <f>_xlfn.IFNA(IF(BY$3="Productivity",
INDEX('Productivity Dump'!$E$4:$AJ$500,
MATCH($A210,'Productivity Dump'!$A$4:$A$500,0),
MATCH(BY$2,'Productivity Dump'!$E$3:$AJ$3,0)
),
IF(BY$3="Attendance",
INDEX('Attendance Dump'!$E$2:$AI$400,
MATCH($A210,'Attendance Dump'!$B$2:$B$400,0),
MATCH(BY$2,'Attendance Dump'!$E$1:$AI$1,0)
),
INDEX('Active Hour''s Dump'!$D$3:$AH$337,
MATCH($C210,'Active Hour''s Dump'!$A$3:$A$337,0),
MATCH(BY$2,'Active Hour''s Dump'!$D$2:$AH$2,0)
))),"")</f>
        <v>511.90700000000004</v>
      </c>
      <c r="BZ210" s="13" t="str">
        <f>_xlfn.IFNA(IF(BZ$3="Productivity",
INDEX('Productivity Dump'!$E$4:$AJ$500,
MATCH($A210,'Productivity Dump'!$A$4:$A$500,0),
MATCH(BZ$2,'Productivity Dump'!$E$3:$AJ$3,0)
),
IF(BZ$3="Attendance",
INDEX('Attendance Dump'!$E$2:$AI$400,
MATCH($A210,'Attendance Dump'!$B$2:$B$400,0),
MATCH(BZ$2,'Attendance Dump'!$E$1:$AI$1,0)
),
INDEX('Active Hour''s Dump'!$D$3:$AH$337,
MATCH($C210,'Active Hour''s Dump'!$A$3:$A$337,0),
MATCH(BZ$2,'Active Hour''s Dump'!$D$2:$AH$2,0)
))),"")</f>
        <v>P</v>
      </c>
      <c r="CA210" s="54">
        <f>_xlfn.IFNA(IF(CA$3="Productivity",
INDEX('Productivity Dump'!$E$4:$AJ$500,
MATCH($A210,'Productivity Dump'!$A$4:$A$500,0),
MATCH(CA$2,'Productivity Dump'!$E$3:$AJ$3,0)
),
IF(CA$3="Attendance",
INDEX('Attendance Dump'!$E$2:$AI$400,
MATCH($A210,'Attendance Dump'!$B$2:$B$400,0),
MATCH(CA$2,'Attendance Dump'!$E$1:$AI$1,0)
),
INDEX('Active Hour''s Dump'!$D$3:$AH$337,
MATCH($C210,'Active Hour''s Dump'!$A$3:$A$337,0),
MATCH(CA$2,'Active Hour''s Dump'!$D$2:$AH$2,0)
))),"")</f>
        <v>4.0833333333333304</v>
      </c>
      <c r="CB210" s="13">
        <f>_xlfn.IFNA(IF(CB$3="Productivity",
INDEX('Productivity Dump'!$E$4:$AJ$500,
MATCH($A210,'Productivity Dump'!$A$4:$A$500,0),
MATCH(CB$2,'Productivity Dump'!$E$3:$AJ$3,0)
),
IF(CB$3="Attendance",
INDEX('Attendance Dump'!$E$2:$AI$400,
MATCH($A210,'Attendance Dump'!$B$2:$B$400,0),
MATCH(CB$2,'Attendance Dump'!$E$1:$AI$1,0)
),
INDEX('Active Hour''s Dump'!$D$3:$AH$337,
MATCH($C210,'Active Hour''s Dump'!$A$3:$A$337,0),
MATCH(CB$2,'Active Hour''s Dump'!$D$2:$AH$2,0)
))),"")</f>
        <v>0</v>
      </c>
      <c r="CC210" s="13" t="str">
        <f>_xlfn.IFNA(IF(CC$3="Productivity",
INDEX('Productivity Dump'!$E$4:$AJ$500,
MATCH($A210,'Productivity Dump'!$A$4:$A$500,0),
MATCH(CC$2,'Productivity Dump'!$E$3:$AJ$3,0)
),
IF(CC$3="Attendance",
INDEX('Attendance Dump'!$E$2:$AI$400,
MATCH($A210,'Attendance Dump'!$B$2:$B$400,0),
MATCH(CC$2,'Attendance Dump'!$E$1:$AI$1,0)
),
INDEX('Active Hour''s Dump'!$D$3:$AH$337,
MATCH($C210,'Active Hour''s Dump'!$A$3:$A$337,0),
MATCH(CC$2,'Active Hour''s Dump'!$D$2:$AH$2,0)
))),"")</f>
        <v>WO</v>
      </c>
      <c r="CD210" s="54">
        <f>_xlfn.IFNA(IF(CD$3="Productivity",
INDEX('Productivity Dump'!$E$4:$AJ$500,
MATCH($A210,'Productivity Dump'!$A$4:$A$500,0),
MATCH(CD$2,'Productivity Dump'!$E$3:$AJ$3,0)
),
IF(CD$3="Attendance",
INDEX('Attendance Dump'!$E$2:$AI$400,
MATCH($A210,'Attendance Dump'!$B$2:$B$400,0),
MATCH(CD$2,'Attendance Dump'!$E$1:$AI$1,0)
),
INDEX('Active Hour''s Dump'!$D$3:$AH$337,
MATCH($C210,'Active Hour''s Dump'!$A$3:$A$337,0),
MATCH(CD$2,'Active Hour''s Dump'!$D$2:$AH$2,0)
))),"")</f>
        <v>0</v>
      </c>
      <c r="CE210" s="13">
        <f>_xlfn.IFNA(IF(CE$3="Productivity",
INDEX('Productivity Dump'!$E$4:$AJ$500,
MATCH($A210,'Productivity Dump'!$A$4:$A$500,0),
MATCH(CE$2,'Productivity Dump'!$E$3:$AJ$3,0)
),
IF(CE$3="Attendance",
INDEX('Attendance Dump'!$E$2:$AI$400,
MATCH($A210,'Attendance Dump'!$B$2:$B$400,0),
MATCH(CE$2,'Attendance Dump'!$E$1:$AI$1,0)
),
INDEX('Active Hour''s Dump'!$D$3:$AH$337,
MATCH($C210,'Active Hour''s Dump'!$A$3:$A$337,0),
MATCH(CE$2,'Active Hour''s Dump'!$D$2:$AH$2,0)
))),"")</f>
        <v>822.80200000000002</v>
      </c>
      <c r="CF210" s="13" t="str">
        <f>_xlfn.IFNA(IF(CF$3="Productivity",
INDEX('Productivity Dump'!$E$4:$AJ$500,
MATCH($A210,'Productivity Dump'!$A$4:$A$500,0),
MATCH(CF$2,'Productivity Dump'!$E$3:$AJ$3,0)
),
IF(CF$3="Attendance",
INDEX('Attendance Dump'!$E$2:$AI$400,
MATCH($A210,'Attendance Dump'!$B$2:$B$400,0),
MATCH(CF$2,'Attendance Dump'!$E$1:$AI$1,0)
),
INDEX('Active Hour''s Dump'!$D$3:$AH$337,
MATCH($C210,'Active Hour''s Dump'!$A$3:$A$337,0),
MATCH(CF$2,'Active Hour''s Dump'!$D$2:$AH$2,0)
))),"")</f>
        <v>P</v>
      </c>
      <c r="CG210" s="54">
        <f>_xlfn.IFNA(IF(CG$3="Productivity",
INDEX('Productivity Dump'!$E$4:$AJ$500,
MATCH($A210,'Productivity Dump'!$A$4:$A$500,0),
MATCH(CG$2,'Productivity Dump'!$E$3:$AJ$3,0)
),
IF(CG$3="Attendance",
INDEX('Attendance Dump'!$E$2:$AI$400,
MATCH($A210,'Attendance Dump'!$B$2:$B$400,0),
MATCH(CG$2,'Attendance Dump'!$E$1:$AI$1,0)
),
INDEX('Active Hour''s Dump'!$D$3:$AH$337,
MATCH($C210,'Active Hour''s Dump'!$A$3:$A$337,0),
MATCH(CG$2,'Active Hour''s Dump'!$D$2:$AH$2,0)
))),"")</f>
        <v>5.0833333333333304</v>
      </c>
      <c r="CH210" s="13">
        <f>_xlfn.IFNA(IF(CH$3="Productivity",
INDEX('Productivity Dump'!$E$4:$AJ$500,
MATCH($A210,'Productivity Dump'!$A$4:$A$500,0),
MATCH(CH$2,'Productivity Dump'!$E$3:$AJ$3,0)
),
IF(CH$3="Attendance",
INDEX('Attendance Dump'!$E$2:$AI$400,
MATCH($A210,'Attendance Dump'!$B$2:$B$400,0),
MATCH(CH$2,'Attendance Dump'!$E$1:$AI$1,0)
),
INDEX('Active Hour''s Dump'!$D$3:$AH$337,
MATCH($C210,'Active Hour''s Dump'!$A$3:$A$337,0),
MATCH(CH$2,'Active Hour''s Dump'!$D$2:$AH$2,0)
))),"")</f>
        <v>1212.9140000000002</v>
      </c>
      <c r="CI210" s="13" t="str">
        <f>_xlfn.IFNA(IF(CI$3="Productivity",
INDEX('Productivity Dump'!$E$4:$AJ$500,
MATCH($A210,'Productivity Dump'!$A$4:$A$500,0),
MATCH(CI$2,'Productivity Dump'!$E$3:$AJ$3,0)
),
IF(CI$3="Attendance",
INDEX('Attendance Dump'!$E$2:$AI$400,
MATCH($A210,'Attendance Dump'!$B$2:$B$400,0),
MATCH(CI$2,'Attendance Dump'!$E$1:$AI$1,0)
),
INDEX('Active Hour''s Dump'!$D$3:$AH$337,
MATCH($C210,'Active Hour''s Dump'!$A$3:$A$337,0),
MATCH(CI$2,'Active Hour''s Dump'!$D$2:$AH$2,0)
))),"")</f>
        <v>P</v>
      </c>
      <c r="CJ210" s="54">
        <f>_xlfn.IFNA(IF(CJ$3="Productivity",
INDEX('Productivity Dump'!$E$4:$AJ$500,
MATCH($A210,'Productivity Dump'!$A$4:$A$500,0),
MATCH(CJ$2,'Productivity Dump'!$E$3:$AJ$3,0)
),
IF(CJ$3="Attendance",
INDEX('Attendance Dump'!$E$2:$AI$400,
MATCH($A210,'Attendance Dump'!$B$2:$B$400,0),
MATCH(CJ$2,'Attendance Dump'!$E$1:$AI$1,0)
),
INDEX('Active Hour''s Dump'!$D$3:$AH$337,
MATCH($C210,'Active Hour''s Dump'!$A$3:$A$337,0),
MATCH(CJ$2,'Active Hour''s Dump'!$D$2:$AH$2,0)
))),"")</f>
        <v>8</v>
      </c>
      <c r="CK210" s="13">
        <f>_xlfn.IFNA(IF(CK$3="Productivity",
INDEX('Productivity Dump'!$E$4:$AJ$500,
MATCH($A210,'Productivity Dump'!$A$4:$A$500,0),
MATCH(CK$2,'Productivity Dump'!$E$3:$AJ$3,0)
),
IF(CK$3="Attendance",
INDEX('Attendance Dump'!$E$2:$AI$400,
MATCH($A210,'Attendance Dump'!$B$2:$B$400,0),
MATCH(CK$2,'Attendance Dump'!$E$1:$AI$1,0)
),
INDEX('Active Hour''s Dump'!$D$3:$AH$337,
MATCH($C210,'Active Hour''s Dump'!$A$3:$A$337,0),
MATCH(CK$2,'Active Hour''s Dump'!$D$2:$AH$2,0)
))),"")</f>
        <v>971.60100000000023</v>
      </c>
      <c r="CL210" s="13" t="str">
        <f>_xlfn.IFNA(IF(CL$3="Productivity",
INDEX('Productivity Dump'!$E$4:$AJ$500,
MATCH($A210,'Productivity Dump'!$A$4:$A$500,0),
MATCH(CL$2,'Productivity Dump'!$E$3:$AJ$3,0)
),
IF(CL$3="Attendance",
INDEX('Attendance Dump'!$E$2:$AI$400,
MATCH($A210,'Attendance Dump'!$B$2:$B$400,0),
MATCH(CL$2,'Attendance Dump'!$E$1:$AI$1,0)
),
INDEX('Active Hour''s Dump'!$D$3:$AH$337,
MATCH($C210,'Active Hour''s Dump'!$A$3:$A$337,0),
MATCH(CL$2,'Active Hour''s Dump'!$D$2:$AH$2,0)
))),"")</f>
        <v>P</v>
      </c>
      <c r="CM210" s="54">
        <f>_xlfn.IFNA(IF(CM$3="Productivity",
INDEX('Productivity Dump'!$E$4:$AJ$500,
MATCH($A210,'Productivity Dump'!$A$4:$A$500,0),
MATCH(CM$2,'Productivity Dump'!$E$3:$AJ$3,0)
),
IF(CM$3="Attendance",
INDEX('Attendance Dump'!$E$2:$AI$400,
MATCH($A210,'Attendance Dump'!$B$2:$B$400,0),
MATCH(CM$2,'Attendance Dump'!$E$1:$AI$1,0)
),
INDEX('Active Hour''s Dump'!$D$3:$AH$337,
MATCH($C210,'Active Hour''s Dump'!$A$3:$A$337,0),
MATCH(CM$2,'Active Hour''s Dump'!$D$2:$AH$2,0)
))),"")</f>
        <v>7.6666666666666696</v>
      </c>
      <c r="CN210" s="13">
        <f>_xlfn.IFNA(IF(CN$3="Productivity",
INDEX('Productivity Dump'!$E$4:$AJ$500,
MATCH($A210,'Productivity Dump'!$A$4:$A$500,0),
MATCH(CN$2,'Productivity Dump'!$E$3:$AJ$3,0)
),
IF(CN$3="Attendance",
INDEX('Attendance Dump'!$E$2:$AI$400,
MATCH($A210,'Attendance Dump'!$B$2:$B$400,0),
MATCH(CN$2,'Attendance Dump'!$E$1:$AI$1,0)
),
INDEX('Active Hour''s Dump'!$D$3:$AH$337,
MATCH($C210,'Active Hour''s Dump'!$A$3:$A$337,0),
MATCH(CN$2,'Active Hour''s Dump'!$D$2:$AH$2,0)
))),"")</f>
        <v>0</v>
      </c>
      <c r="CO210" s="13">
        <f>_xlfn.IFNA(IF(CO$3="Productivity",
INDEX('Productivity Dump'!$E$4:$AJ$500,
MATCH($A210,'Productivity Dump'!$A$4:$A$500,0),
MATCH(CO$2,'Productivity Dump'!$E$3:$AJ$3,0)
),
IF(CO$3="Attendance",
INDEX('Attendance Dump'!$E$2:$AI$400,
MATCH($A210,'Attendance Dump'!$B$2:$B$400,0),
MATCH(CO$2,'Attendance Dump'!$E$1:$AI$1,0)
),
INDEX('Active Hour''s Dump'!$D$3:$AH$337,
MATCH($C210,'Active Hour''s Dump'!$A$3:$A$337,0),
MATCH(CO$2,'Active Hour''s Dump'!$D$2:$AH$2,0)
))),"")</f>
        <v>0</v>
      </c>
      <c r="CP210" s="54">
        <f>_xlfn.IFNA(IF(CP$3="Productivity",
INDEX('Productivity Dump'!$E$4:$AJ$500,
MATCH($A210,'Productivity Dump'!$A$4:$A$500,0),
MATCH(CP$2,'Productivity Dump'!$E$3:$AJ$3,0)
),
IF(CP$3="Attendance",
INDEX('Attendance Dump'!$E$2:$AI$400,
MATCH($A210,'Attendance Dump'!$B$2:$B$400,0),
MATCH(CP$2,'Attendance Dump'!$E$1:$AI$1,0)
),
INDEX('Active Hour''s Dump'!$D$3:$AH$337,
MATCH($C210,'Active Hour''s Dump'!$A$3:$A$337,0),
MATCH(CP$2,'Active Hour''s Dump'!$D$2:$AH$2,0)
))),"")</f>
        <v>0</v>
      </c>
      <c r="CQ210" s="13">
        <f>_xlfn.IFNA(IF(CQ$3="Productivity",
INDEX('Productivity Dump'!$E$4:$AJ$500,
MATCH($A210,'Productivity Dump'!$A$4:$A$500,0),
MATCH(CQ$2,'Productivity Dump'!$E$3:$AJ$3,0)
),
IF(CQ$3="Attendance",
INDEX('Attendance Dump'!$E$2:$AI$400,
MATCH($A210,'Attendance Dump'!$B$2:$B$400,0),
MATCH(CQ$2,'Attendance Dump'!$E$1:$AI$1,0)
),
INDEX('Active Hour''s Dump'!$D$3:$AH$337,
MATCH($C210,'Active Hour''s Dump'!$A$3:$A$337,0),
MATCH(CQ$2,'Active Hour''s Dump'!$D$2:$AH$2,0)
))),"")</f>
        <v>0</v>
      </c>
      <c r="CR210" s="13">
        <f>_xlfn.IFNA(IF(CR$3="Productivity",
INDEX('Productivity Dump'!$E$4:$AJ$500,
MATCH($A210,'Productivity Dump'!$A$4:$A$500,0),
MATCH(CR$2,'Productivity Dump'!$E$3:$AJ$3,0)
),
IF(CR$3="Attendance",
INDEX('Attendance Dump'!$E$2:$AI$400,
MATCH($A210,'Attendance Dump'!$B$2:$B$400,0),
MATCH(CR$2,'Attendance Dump'!$E$1:$AI$1,0)
),
INDEX('Active Hour''s Dump'!$D$3:$AH$337,
MATCH($C210,'Active Hour''s Dump'!$A$3:$A$337,0),
MATCH(CR$2,'Active Hour''s Dump'!$D$2:$AH$2,0)
))),"")</f>
        <v>0</v>
      </c>
      <c r="CS210" s="54">
        <f>_xlfn.IFNA(IF(CS$3="Productivity",
INDEX('Productivity Dump'!$E$4:$AJ$500,
MATCH($A210,'Productivity Dump'!$A$4:$A$500,0),
MATCH(CS$2,'Productivity Dump'!$E$3:$AJ$3,0)
),
IF(CS$3="Attendance",
INDEX('Attendance Dump'!$E$2:$AI$400,
MATCH($A210,'Attendance Dump'!$B$2:$B$400,0),
MATCH(CS$2,'Attendance Dump'!$E$1:$AI$1,0)
),
INDEX('Active Hour''s Dump'!$D$3:$AH$337,
MATCH($C210,'Active Hour''s Dump'!$A$3:$A$337,0),
MATCH(CS$2,'Active Hour''s Dump'!$D$2:$AH$2,0)
))),"")</f>
        <v>0</v>
      </c>
      <c r="CT210" s="13">
        <f>_xlfn.IFNA(IF(CT$3="Productivity",
INDEX('Productivity Dump'!$E$4:$AJ$500,
MATCH($A210,'Productivity Dump'!$A$4:$A$500,0),
MATCH(CT$2,'Productivity Dump'!$E$3:$AJ$3,0)
),
IF(CT$3="Attendance",
INDEX('Attendance Dump'!$E$2:$AI$400,
MATCH($A210,'Attendance Dump'!$B$2:$B$400,0),
MATCH(CT$2,'Attendance Dump'!$E$1:$AI$1,0)
),
INDEX('Active Hour''s Dump'!$D$3:$AH$337,
MATCH($C210,'Active Hour''s Dump'!$A$3:$A$337,0),
MATCH(CT$2,'Active Hour''s Dump'!$D$2:$AH$2,0)
))),"")</f>
        <v>0</v>
      </c>
      <c r="CU210" s="13">
        <f>_xlfn.IFNA(IF(CU$3="Productivity",
INDEX('Productivity Dump'!$E$4:$AJ$500,
MATCH($A210,'Productivity Dump'!$A$4:$A$500,0),
MATCH(CU$2,'Productivity Dump'!$E$3:$AJ$3,0)
),
IF(CU$3="Attendance",
INDEX('Attendance Dump'!$E$2:$AI$400,
MATCH($A210,'Attendance Dump'!$B$2:$B$400,0),
MATCH(CU$2,'Attendance Dump'!$E$1:$AI$1,0)
),
INDEX('Active Hour''s Dump'!$D$3:$AH$337,
MATCH($C210,'Active Hour''s Dump'!$A$3:$A$337,0),
MATCH(CU$2,'Active Hour''s Dump'!$D$2:$AH$2,0)
))),"")</f>
        <v>0</v>
      </c>
      <c r="CV210" s="54">
        <f>_xlfn.IFNA(IF(CV$3="Productivity",
INDEX('Productivity Dump'!$E$4:$AJ$500,
MATCH($A210,'Productivity Dump'!$A$4:$A$500,0),
MATCH(CV$2,'Productivity Dump'!$E$3:$AJ$3,0)
),
IF(CV$3="Attendance",
INDEX('Attendance Dump'!$E$2:$AI$400,
MATCH($A210,'Attendance Dump'!$B$2:$B$400,0),
MATCH(CV$2,'Attendance Dump'!$E$1:$AI$1,0)
),
INDEX('Active Hour''s Dump'!$D$3:$AH$337,
MATCH($C210,'Active Hour''s Dump'!$A$3:$A$337,0),
MATCH(CV$2,'Active Hour''s Dump'!$D$2:$AH$2,0)
))),"")</f>
        <v>0</v>
      </c>
      <c r="CW210" s="13"/>
      <c r="CX210" s="13"/>
      <c r="CY210" s="54"/>
      <c r="DA210" s="57">
        <f t="shared" si="81"/>
        <v>148.16666666666666</v>
      </c>
      <c r="DB210" s="35">
        <f t="shared" si="82"/>
        <v>20198.143999999997</v>
      </c>
      <c r="DC210" s="35">
        <f t="shared" si="77"/>
        <v>0</v>
      </c>
      <c r="DD210" s="35">
        <f t="shared" ca="1" si="80"/>
        <v>0</v>
      </c>
      <c r="DF210" s="32" cm="1">
        <f t="array" ref="DF210">SUMPRODUCT(
    (MOD(COLUMN(H210:CV210) - COLUMN(H210), 3) = 0) *
    (H210:CV210 = 0) *
    (I210:CW210 = "P") *
    (COUNTIF(UKHoliday, H$2:CV$2) = 0)
)</f>
        <v>0</v>
      </c>
      <c r="DG210" s="33" cm="1">
        <f t="array" ref="DG210">SUMPRODUCT(
  (MOD(COLUMN(H210:CV210) - COLUMN(H210), 3) = 0) *
  (H210:CV210 &gt; 0) *
  (H210:CV210 &lt; 0.5 * IF(((WEEKDAY(H$2:CV$2, 2) = 1) + (WEEKDAY(H$2:CV$2, 2) = 6)), G210, F210)) *
  (I210:CW210 = "P") *
  (COUNTIF(UKHoliday, H$2:CV$2) = 0)
)</f>
        <v>0</v>
      </c>
      <c r="DH210" s="33" cm="1">
        <f t="array" ref="DH210">SUMPRODUCT(
  (MOD(COLUMN(H210:CV210) - COLUMN(H210), 3) = 0) *
  (H210:CV210 &gt; 0.5 * IF(((WEEKDAY(H$2:CV$2, 2) = 1) + (WEEKDAY(H$2:CV$2, 2) = 6)), $G210, $F210)) *
  (H210:CV210 &lt; 0.8 * IF(((WEEKDAY(H$2:CV$2, 2) = 1) + (WEEKDAY(H$2:CV$2, 2) = 6)), $G210, $F210)) *
  (I210:CW210 = "P") *
  (COUNTIF(UKHoliday, H$2:CV$2) = 0)
)</f>
        <v>0</v>
      </c>
      <c r="DI210" s="33" cm="1">
        <f t="array" ref="DI210">SUMPRODUCT(
  (MOD(COLUMN(H210:CV210) - COLUMN(H210), 3) = 0) *
  (H210:CV210 &gt; 0.8 * IF(((WEEKDAY(H$2:CV$2, 2) = 1) + (WEEKDAY(H$2:CV$2, 2) = 6)), $G210, $F210)) *
  (H210:CV210 &lt; 1 * IF(((WEEKDAY(H$2:CV$2, 2) = 1) + (WEEKDAY(H$2:CV$2, 2) = 6)), $G210, $F210)) *
  (I210:CW210 = "P") *
  (COUNTIF(UKHoliday, H$2:CV$2) = 0)
)</f>
        <v>5</v>
      </c>
    </row>
    <row r="211" spans="1:113" x14ac:dyDescent="0.3">
      <c r="A211" s="38" t="s">
        <v>434</v>
      </c>
      <c r="B211" s="38" t="s">
        <v>433</v>
      </c>
      <c r="C211" s="9" t="s">
        <v>784</v>
      </c>
      <c r="D211" s="62" t="s">
        <v>1058</v>
      </c>
      <c r="E211" s="35">
        <v>18600</v>
      </c>
      <c r="F211" s="35">
        <f t="shared" si="78"/>
        <v>930</v>
      </c>
      <c r="G211" s="35">
        <f t="shared" si="79"/>
        <v>465</v>
      </c>
      <c r="H211" s="13">
        <f>_xlfn.IFNA(IF(H$3="Productivity",
INDEX('Productivity Dump'!$E$4:$AJ$500,
MATCH($A211,'Productivity Dump'!$A$4:$A$500,0),
MATCH(H$2,'Productivity Dump'!$E$3:$AJ$3,0)
),
IF(H$3="Attendance",
INDEX('Attendance Dump'!$E$2:$AI$400,
MATCH($A211,'Attendance Dump'!$B$2:$B$400,0),
MATCH(H$2,'Attendance Dump'!$E$1:$AI$1,0)
),
INDEX('Active Hour''s Dump'!$D$3:$AH$337,
MATCH($C211,'Active Hour''s Dump'!$A$3:$A$337,0),
MATCH(H$2,'Active Hour''s Dump'!$D$2:$AH$2,0)
))),"")</f>
        <v>937.72199999999998</v>
      </c>
      <c r="I211" s="13" t="str">
        <f>_xlfn.IFNA(IF(I$3="Productivity",
INDEX('Productivity Dump'!$E$4:$AJ$500,
MATCH($A211,'Productivity Dump'!$A$4:$A$500,0),
MATCH(I$2,'Productivity Dump'!$E$3:$AJ$3,0)
),
IF(I$3="Attendance",
INDEX('Attendance Dump'!$E$2:$AI$400,
MATCH($A211,'Attendance Dump'!$B$2:$B$400,0),
MATCH(I$2,'Attendance Dump'!$E$1:$AI$1,0)
),
INDEX('Active Hour''s Dump'!$D$3:$AH$337,
MATCH($C211,'Active Hour''s Dump'!$A$3:$A$337,0),
MATCH(I$2,'Active Hour''s Dump'!$D$2:$AH$2,0)
))),"")</f>
        <v>P</v>
      </c>
      <c r="J211" s="54">
        <f>_xlfn.IFNA(IF(J$3="Productivity",
INDEX('Productivity Dump'!$E$4:$AJ$500,
MATCH($A211,'Productivity Dump'!$A$4:$A$500,0),
MATCH(J$2,'Productivity Dump'!$E$3:$AJ$3,0)
),
IF(J$3="Attendance",
INDEX('Attendance Dump'!$E$2:$AI$400,
MATCH($A211,'Attendance Dump'!$B$2:$B$400,0),
MATCH(J$2,'Attendance Dump'!$E$1:$AI$1,0)
),
INDEX('Active Hour''s Dump'!$D$3:$AH$337,
MATCH($C211,'Active Hour''s Dump'!$A$3:$A$337,0),
MATCH(J$2,'Active Hour''s Dump'!$D$2:$AH$2,0)
))),"")</f>
        <v>14.75</v>
      </c>
      <c r="K211" s="13">
        <f>_xlfn.IFNA(IF(K$3="Productivity",
INDEX('Productivity Dump'!$E$4:$AJ$500,
MATCH($A211,'Productivity Dump'!$A$4:$A$500,0),
MATCH(K$2,'Productivity Dump'!$E$3:$AJ$3,0)
),
IF(K$3="Attendance",
INDEX('Attendance Dump'!$E$2:$AI$400,
MATCH($A211,'Attendance Dump'!$B$2:$B$400,0),
MATCH(K$2,'Attendance Dump'!$E$1:$AI$1,0)
),
INDEX('Active Hour''s Dump'!$D$3:$AH$337,
MATCH($C211,'Active Hour''s Dump'!$A$3:$A$337,0),
MATCH(K$2,'Active Hour''s Dump'!$D$2:$AH$2,0)
))),"")</f>
        <v>1016.0270000000002</v>
      </c>
      <c r="L211" s="13" t="str">
        <f>_xlfn.IFNA(IF(L$3="Productivity",
INDEX('Productivity Dump'!$E$4:$AJ$500,
MATCH($A211,'Productivity Dump'!$A$4:$A$500,0),
MATCH(L$2,'Productivity Dump'!$E$3:$AJ$3,0)
),
IF(L$3="Attendance",
INDEX('Attendance Dump'!$E$2:$AI$400,
MATCH($A211,'Attendance Dump'!$B$2:$B$400,0),
MATCH(L$2,'Attendance Dump'!$E$1:$AI$1,0)
),
INDEX('Active Hour''s Dump'!$D$3:$AH$337,
MATCH($C211,'Active Hour''s Dump'!$A$3:$A$337,0),
MATCH(L$2,'Active Hour''s Dump'!$D$2:$AH$2,0)
))),"")</f>
        <v>P</v>
      </c>
      <c r="M211" s="54">
        <f>_xlfn.IFNA(IF(M$3="Productivity",
INDEX('Productivity Dump'!$E$4:$AJ$500,
MATCH($A211,'Productivity Dump'!$A$4:$A$500,0),
MATCH(M$2,'Productivity Dump'!$E$3:$AJ$3,0)
),
IF(M$3="Attendance",
INDEX('Attendance Dump'!$E$2:$AI$400,
MATCH($A211,'Attendance Dump'!$B$2:$B$400,0),
MATCH(M$2,'Attendance Dump'!$E$1:$AI$1,0)
),
INDEX('Active Hour''s Dump'!$D$3:$AH$337,
MATCH($C211,'Active Hour''s Dump'!$A$3:$A$337,0),
MATCH(M$2,'Active Hour''s Dump'!$D$2:$AH$2,0)
))),"")</f>
        <v>14.5</v>
      </c>
      <c r="N211" s="13">
        <f>_xlfn.IFNA(IF(N$3="Productivity",
INDEX('Productivity Dump'!$E$4:$AJ$500,
MATCH($A211,'Productivity Dump'!$A$4:$A$500,0),
MATCH(N$2,'Productivity Dump'!$E$3:$AJ$3,0)
),
IF(N$3="Attendance",
INDEX('Attendance Dump'!$E$2:$AI$400,
MATCH($A211,'Attendance Dump'!$B$2:$B$400,0),
MATCH(N$2,'Attendance Dump'!$E$1:$AI$1,0)
),
INDEX('Active Hour''s Dump'!$D$3:$AH$337,
MATCH($C211,'Active Hour''s Dump'!$A$3:$A$337,0),
MATCH(N$2,'Active Hour''s Dump'!$D$2:$AH$2,0)
))),"")</f>
        <v>347.25900000000001</v>
      </c>
      <c r="O211" s="13" t="str">
        <f>_xlfn.IFNA(IF(O$3="Productivity",
INDEX('Productivity Dump'!$E$4:$AJ$500,
MATCH($A211,'Productivity Dump'!$A$4:$A$500,0),
MATCH(O$2,'Productivity Dump'!$E$3:$AJ$3,0)
),
IF(O$3="Attendance",
INDEX('Attendance Dump'!$E$2:$AI$400,
MATCH($A211,'Attendance Dump'!$B$2:$B$400,0),
MATCH(O$2,'Attendance Dump'!$E$1:$AI$1,0)
),
INDEX('Active Hour''s Dump'!$D$3:$AH$337,
MATCH($C211,'Active Hour''s Dump'!$A$3:$A$337,0),
MATCH(O$2,'Active Hour''s Dump'!$D$2:$AH$2,0)
))),"")</f>
        <v>P</v>
      </c>
      <c r="P211" s="54">
        <f>_xlfn.IFNA(IF(P$3="Productivity",
INDEX('Productivity Dump'!$E$4:$AJ$500,
MATCH($A211,'Productivity Dump'!$A$4:$A$500,0),
MATCH(P$2,'Productivity Dump'!$E$3:$AJ$3,0)
),
IF(P$3="Attendance",
INDEX('Attendance Dump'!$E$2:$AI$400,
MATCH($A211,'Attendance Dump'!$B$2:$B$400,0),
MATCH(P$2,'Attendance Dump'!$E$1:$AI$1,0)
),
INDEX('Active Hour''s Dump'!$D$3:$AH$337,
MATCH($C211,'Active Hour''s Dump'!$A$3:$A$337,0),
MATCH(P$2,'Active Hour''s Dump'!$D$2:$AH$2,0)
))),"")</f>
        <v>6.5833333333333304</v>
      </c>
      <c r="Q211" s="13">
        <f>_xlfn.IFNA(IF(Q$3="Productivity",
INDEX('Productivity Dump'!$E$4:$AJ$500,
MATCH($A211,'Productivity Dump'!$A$4:$A$500,0),
MATCH(Q$2,'Productivity Dump'!$E$3:$AJ$3,0)
),
IF(Q$3="Attendance",
INDEX('Attendance Dump'!$E$2:$AI$400,
MATCH($A211,'Attendance Dump'!$B$2:$B$400,0),
MATCH(Q$2,'Attendance Dump'!$E$1:$AI$1,0)
),
INDEX('Active Hour''s Dump'!$D$3:$AH$337,
MATCH($C211,'Active Hour''s Dump'!$A$3:$A$337,0),
MATCH(Q$2,'Active Hour''s Dump'!$D$2:$AH$2,0)
))),"")</f>
        <v>0</v>
      </c>
      <c r="R211" s="13" t="str">
        <f>_xlfn.IFNA(IF(R$3="Productivity",
INDEX('Productivity Dump'!$E$4:$AJ$500,
MATCH($A211,'Productivity Dump'!$A$4:$A$500,0),
MATCH(R$2,'Productivity Dump'!$E$3:$AJ$3,0)
),
IF(R$3="Attendance",
INDEX('Attendance Dump'!$E$2:$AI$400,
MATCH($A211,'Attendance Dump'!$B$2:$B$400,0),
MATCH(R$2,'Attendance Dump'!$E$1:$AI$1,0)
),
INDEX('Active Hour''s Dump'!$D$3:$AH$337,
MATCH($C211,'Active Hour''s Dump'!$A$3:$A$337,0),
MATCH(R$2,'Active Hour''s Dump'!$D$2:$AH$2,0)
))),"")</f>
        <v>WO</v>
      </c>
      <c r="S211" s="54">
        <f>_xlfn.IFNA(IF(S$3="Productivity",
INDEX('Productivity Dump'!$E$4:$AJ$500,
MATCH($A211,'Productivity Dump'!$A$4:$A$500,0),
MATCH(S$2,'Productivity Dump'!$E$3:$AJ$3,0)
),
IF(S$3="Attendance",
INDEX('Attendance Dump'!$E$2:$AI$400,
MATCH($A211,'Attendance Dump'!$B$2:$B$400,0),
MATCH(S$2,'Attendance Dump'!$E$1:$AI$1,0)
),
INDEX('Active Hour''s Dump'!$D$3:$AH$337,
MATCH($C211,'Active Hour''s Dump'!$A$3:$A$337,0),
MATCH(S$2,'Active Hour''s Dump'!$D$2:$AH$2,0)
))),"")</f>
        <v>0</v>
      </c>
      <c r="T211" s="13">
        <f>_xlfn.IFNA(IF(T$3="Productivity",
INDEX('Productivity Dump'!$E$4:$AJ$500,
MATCH($A211,'Productivity Dump'!$A$4:$A$500,0),
MATCH(T$2,'Productivity Dump'!$E$3:$AJ$3,0)
),
IF(T$3="Attendance",
INDEX('Attendance Dump'!$E$2:$AI$400,
MATCH($A211,'Attendance Dump'!$B$2:$B$400,0),
MATCH(T$2,'Attendance Dump'!$E$1:$AI$1,0)
),
INDEX('Active Hour''s Dump'!$D$3:$AH$337,
MATCH($C211,'Active Hour''s Dump'!$A$3:$A$337,0),
MATCH(T$2,'Active Hour''s Dump'!$D$2:$AH$2,0)
))),"")</f>
        <v>516.34</v>
      </c>
      <c r="U211" s="13" t="str">
        <f>_xlfn.IFNA(IF(U$3="Productivity",
INDEX('Productivity Dump'!$E$4:$AJ$500,
MATCH($A211,'Productivity Dump'!$A$4:$A$500,0),
MATCH(U$2,'Productivity Dump'!$E$3:$AJ$3,0)
),
IF(U$3="Attendance",
INDEX('Attendance Dump'!$E$2:$AI$400,
MATCH($A211,'Attendance Dump'!$B$2:$B$400,0),
MATCH(U$2,'Attendance Dump'!$E$1:$AI$1,0)
),
INDEX('Active Hour''s Dump'!$D$3:$AH$337,
MATCH($C211,'Active Hour''s Dump'!$A$3:$A$337,0),
MATCH(U$2,'Active Hour''s Dump'!$D$2:$AH$2,0)
))),"")</f>
        <v>P</v>
      </c>
      <c r="V211" s="54">
        <f>_xlfn.IFNA(IF(V$3="Productivity",
INDEX('Productivity Dump'!$E$4:$AJ$500,
MATCH($A211,'Productivity Dump'!$A$4:$A$500,0),
MATCH(V$2,'Productivity Dump'!$E$3:$AJ$3,0)
),
IF(V$3="Attendance",
INDEX('Attendance Dump'!$E$2:$AI$400,
MATCH($A211,'Attendance Dump'!$B$2:$B$400,0),
MATCH(V$2,'Attendance Dump'!$E$1:$AI$1,0)
),
INDEX('Active Hour''s Dump'!$D$3:$AH$337,
MATCH($C211,'Active Hour''s Dump'!$A$3:$A$337,0),
MATCH(V$2,'Active Hour''s Dump'!$D$2:$AH$2,0)
))),"")</f>
        <v>8.75</v>
      </c>
      <c r="W211" s="13">
        <f>_xlfn.IFNA(IF(W$3="Productivity",
INDEX('Productivity Dump'!$E$4:$AJ$500,
MATCH($A211,'Productivity Dump'!$A$4:$A$500,0),
MATCH(W$2,'Productivity Dump'!$E$3:$AJ$3,0)
),
IF(W$3="Attendance",
INDEX('Attendance Dump'!$E$2:$AI$400,
MATCH($A211,'Attendance Dump'!$B$2:$B$400,0),
MATCH(W$2,'Attendance Dump'!$E$1:$AI$1,0)
),
INDEX('Active Hour''s Dump'!$D$3:$AH$337,
MATCH($C211,'Active Hour''s Dump'!$A$3:$A$337,0),
MATCH(W$2,'Active Hour''s Dump'!$D$2:$AH$2,0)
))),"")</f>
        <v>1039.2159999999999</v>
      </c>
      <c r="X211" s="13" t="str">
        <f>_xlfn.IFNA(IF(X$3="Productivity",
INDEX('Productivity Dump'!$E$4:$AJ$500,
MATCH($A211,'Productivity Dump'!$A$4:$A$500,0),
MATCH(X$2,'Productivity Dump'!$E$3:$AJ$3,0)
),
IF(X$3="Attendance",
INDEX('Attendance Dump'!$E$2:$AI$400,
MATCH($A211,'Attendance Dump'!$B$2:$B$400,0),
MATCH(X$2,'Attendance Dump'!$E$1:$AI$1,0)
),
INDEX('Active Hour''s Dump'!$D$3:$AH$337,
MATCH($C211,'Active Hour''s Dump'!$A$3:$A$337,0),
MATCH(X$2,'Active Hour''s Dump'!$D$2:$AH$2,0)
))),"")</f>
        <v>P</v>
      </c>
      <c r="Y211" s="54">
        <f>_xlfn.IFNA(IF(Y$3="Productivity",
INDEX('Productivity Dump'!$E$4:$AJ$500,
MATCH($A211,'Productivity Dump'!$A$4:$A$500,0),
MATCH(Y$2,'Productivity Dump'!$E$3:$AJ$3,0)
),
IF(Y$3="Attendance",
INDEX('Attendance Dump'!$E$2:$AI$400,
MATCH($A211,'Attendance Dump'!$B$2:$B$400,0),
MATCH(Y$2,'Attendance Dump'!$E$1:$AI$1,0)
),
INDEX('Active Hour''s Dump'!$D$3:$AH$337,
MATCH($C211,'Active Hour''s Dump'!$A$3:$A$337,0),
MATCH(Y$2,'Active Hour''s Dump'!$D$2:$AH$2,0)
))),"")</f>
        <v>14.8333333333333</v>
      </c>
      <c r="Z211" s="13">
        <f>_xlfn.IFNA(IF(Z$3="Productivity",
INDEX('Productivity Dump'!$E$4:$AJ$500,
MATCH($A211,'Productivity Dump'!$A$4:$A$500,0),
MATCH(Z$2,'Productivity Dump'!$E$3:$AJ$3,0)
),
IF(Z$3="Attendance",
INDEX('Attendance Dump'!$E$2:$AI$400,
MATCH($A211,'Attendance Dump'!$B$2:$B$400,0),
MATCH(Z$2,'Attendance Dump'!$E$1:$AI$1,0)
),
INDEX('Active Hour''s Dump'!$D$3:$AH$337,
MATCH($C211,'Active Hour''s Dump'!$A$3:$A$337,0),
MATCH(Z$2,'Active Hour''s Dump'!$D$2:$AH$2,0)
))),"")</f>
        <v>1008.6459999999998</v>
      </c>
      <c r="AA211" s="13" t="str">
        <f>_xlfn.IFNA(IF(AA$3="Productivity",
INDEX('Productivity Dump'!$E$4:$AJ$500,
MATCH($A211,'Productivity Dump'!$A$4:$A$500,0),
MATCH(AA$2,'Productivity Dump'!$E$3:$AJ$3,0)
),
IF(AA$3="Attendance",
INDEX('Attendance Dump'!$E$2:$AI$400,
MATCH($A211,'Attendance Dump'!$B$2:$B$400,0),
MATCH(AA$2,'Attendance Dump'!$E$1:$AI$1,0)
),
INDEX('Active Hour''s Dump'!$D$3:$AH$337,
MATCH($C211,'Active Hour''s Dump'!$A$3:$A$337,0),
MATCH(AA$2,'Active Hour''s Dump'!$D$2:$AH$2,0)
))),"")</f>
        <v>P</v>
      </c>
      <c r="AB211" s="54">
        <f>_xlfn.IFNA(IF(AB$3="Productivity",
INDEX('Productivity Dump'!$E$4:$AJ$500,
MATCH($A211,'Productivity Dump'!$A$4:$A$500,0),
MATCH(AB$2,'Productivity Dump'!$E$3:$AJ$3,0)
),
IF(AB$3="Attendance",
INDEX('Attendance Dump'!$E$2:$AI$400,
MATCH($A211,'Attendance Dump'!$B$2:$B$400,0),
MATCH(AB$2,'Attendance Dump'!$E$1:$AI$1,0)
),
INDEX('Active Hour''s Dump'!$D$3:$AH$337,
MATCH($C211,'Active Hour''s Dump'!$A$3:$A$337,0),
MATCH(AB$2,'Active Hour''s Dump'!$D$2:$AH$2,0)
))),"")</f>
        <v>15</v>
      </c>
      <c r="AC211" s="13">
        <f>_xlfn.IFNA(IF(AC$3="Productivity",
INDEX('Productivity Dump'!$E$4:$AJ$500,
MATCH($A211,'Productivity Dump'!$A$4:$A$500,0),
MATCH(AC$2,'Productivity Dump'!$E$3:$AJ$3,0)
),
IF(AC$3="Attendance",
INDEX('Attendance Dump'!$E$2:$AI$400,
MATCH($A211,'Attendance Dump'!$B$2:$B$400,0),
MATCH(AC$2,'Attendance Dump'!$E$1:$AI$1,0)
),
INDEX('Active Hour''s Dump'!$D$3:$AH$337,
MATCH($C211,'Active Hour''s Dump'!$A$3:$A$337,0),
MATCH(AC$2,'Active Hour''s Dump'!$D$2:$AH$2,0)
))),"")</f>
        <v>903.33399999999983</v>
      </c>
      <c r="AD211" s="13" t="str">
        <f>_xlfn.IFNA(IF(AD$3="Productivity",
INDEX('Productivity Dump'!$E$4:$AJ$500,
MATCH($A211,'Productivity Dump'!$A$4:$A$500,0),
MATCH(AD$2,'Productivity Dump'!$E$3:$AJ$3,0)
),
IF(AD$3="Attendance",
INDEX('Attendance Dump'!$E$2:$AI$400,
MATCH($A211,'Attendance Dump'!$B$2:$B$400,0),
MATCH(AD$2,'Attendance Dump'!$E$1:$AI$1,0)
),
INDEX('Active Hour''s Dump'!$D$3:$AH$337,
MATCH($C211,'Active Hour''s Dump'!$A$3:$A$337,0),
MATCH(AD$2,'Active Hour''s Dump'!$D$2:$AH$2,0)
))),"")</f>
        <v>P</v>
      </c>
      <c r="AE211" s="54">
        <f>_xlfn.IFNA(IF(AE$3="Productivity",
INDEX('Productivity Dump'!$E$4:$AJ$500,
MATCH($A211,'Productivity Dump'!$A$4:$A$500,0),
MATCH(AE$2,'Productivity Dump'!$E$3:$AJ$3,0)
),
IF(AE$3="Attendance",
INDEX('Attendance Dump'!$E$2:$AI$400,
MATCH($A211,'Attendance Dump'!$B$2:$B$400,0),
MATCH(AE$2,'Attendance Dump'!$E$1:$AI$1,0)
),
INDEX('Active Hour''s Dump'!$D$3:$AH$337,
MATCH($C211,'Active Hour''s Dump'!$A$3:$A$337,0),
MATCH(AE$2,'Active Hour''s Dump'!$D$2:$AH$2,0)
))),"")</f>
        <v>14.1666666666667</v>
      </c>
      <c r="AF211" s="13">
        <f>_xlfn.IFNA(IF(AF$3="Productivity",
INDEX('Productivity Dump'!$E$4:$AJ$500,
MATCH($A211,'Productivity Dump'!$A$4:$A$500,0),
MATCH(AF$2,'Productivity Dump'!$E$3:$AJ$3,0)
),
IF(AF$3="Attendance",
INDEX('Attendance Dump'!$E$2:$AI$400,
MATCH($A211,'Attendance Dump'!$B$2:$B$400,0),
MATCH(AF$2,'Attendance Dump'!$E$1:$AI$1,0)
),
INDEX('Active Hour''s Dump'!$D$3:$AH$337,
MATCH($C211,'Active Hour''s Dump'!$A$3:$A$337,0),
MATCH(AF$2,'Active Hour''s Dump'!$D$2:$AH$2,0)
))),"")</f>
        <v>0</v>
      </c>
      <c r="AG211" s="13" t="str">
        <f>_xlfn.IFNA(IF(AG$3="Productivity",
INDEX('Productivity Dump'!$E$4:$AJ$500,
MATCH($A211,'Productivity Dump'!$A$4:$A$500,0),
MATCH(AG$2,'Productivity Dump'!$E$3:$AJ$3,0)
),
IF(AG$3="Attendance",
INDEX('Attendance Dump'!$E$2:$AI$400,
MATCH($A211,'Attendance Dump'!$B$2:$B$400,0),
MATCH(AG$2,'Attendance Dump'!$E$1:$AI$1,0)
),
INDEX('Active Hour''s Dump'!$D$3:$AH$337,
MATCH($C211,'Active Hour''s Dump'!$A$3:$A$337,0),
MATCH(AG$2,'Active Hour''s Dump'!$D$2:$AH$2,0)
))),"")</f>
        <v>PL</v>
      </c>
      <c r="AH211" s="54">
        <f>_xlfn.IFNA(IF(AH$3="Productivity",
INDEX('Productivity Dump'!$E$4:$AJ$500,
MATCH($A211,'Productivity Dump'!$A$4:$A$500,0),
MATCH(AH$2,'Productivity Dump'!$E$3:$AJ$3,0)
),
IF(AH$3="Attendance",
INDEX('Attendance Dump'!$E$2:$AI$400,
MATCH($A211,'Attendance Dump'!$B$2:$B$400,0),
MATCH(AH$2,'Attendance Dump'!$E$1:$AI$1,0)
),
INDEX('Active Hour''s Dump'!$D$3:$AH$337,
MATCH($C211,'Active Hour''s Dump'!$A$3:$A$337,0),
MATCH(AH$2,'Active Hour''s Dump'!$D$2:$AH$2,0)
))),"")</f>
        <v>0</v>
      </c>
      <c r="AI211" s="13">
        <f>_xlfn.IFNA(IF(AI$3="Productivity",
INDEX('Productivity Dump'!$E$4:$AJ$500,
MATCH($A211,'Productivity Dump'!$A$4:$A$500,0),
MATCH(AI$2,'Productivity Dump'!$E$3:$AJ$3,0)
),
IF(AI$3="Attendance",
INDEX('Attendance Dump'!$E$2:$AI$400,
MATCH($A211,'Attendance Dump'!$B$2:$B$400,0),
MATCH(AI$2,'Attendance Dump'!$E$1:$AI$1,0)
),
INDEX('Active Hour''s Dump'!$D$3:$AH$337,
MATCH($C211,'Active Hour''s Dump'!$A$3:$A$337,0),
MATCH(AI$2,'Active Hour''s Dump'!$D$2:$AH$2,0)
))),"")</f>
        <v>385.79799999999994</v>
      </c>
      <c r="AJ211" s="13" t="str">
        <f>_xlfn.IFNA(IF(AJ$3="Productivity",
INDEX('Productivity Dump'!$E$4:$AJ$500,
MATCH($A211,'Productivity Dump'!$A$4:$A$500,0),
MATCH(AJ$2,'Productivity Dump'!$E$3:$AJ$3,0)
),
IF(AJ$3="Attendance",
INDEX('Attendance Dump'!$E$2:$AI$400,
MATCH($A211,'Attendance Dump'!$B$2:$B$400,0),
MATCH(AJ$2,'Attendance Dump'!$E$1:$AI$1,0)
),
INDEX('Active Hour''s Dump'!$D$3:$AH$337,
MATCH($C211,'Active Hour''s Dump'!$A$3:$A$337,0),
MATCH(AJ$2,'Active Hour''s Dump'!$D$2:$AH$2,0)
))),"")</f>
        <v>P</v>
      </c>
      <c r="AK211" s="54">
        <f>_xlfn.IFNA(IF(AK$3="Productivity",
INDEX('Productivity Dump'!$E$4:$AJ$500,
MATCH($A211,'Productivity Dump'!$A$4:$A$500,0),
MATCH(AK$2,'Productivity Dump'!$E$3:$AJ$3,0)
),
IF(AK$3="Attendance",
INDEX('Attendance Dump'!$E$2:$AI$400,
MATCH($A211,'Attendance Dump'!$B$2:$B$400,0),
MATCH(AK$2,'Attendance Dump'!$E$1:$AI$1,0)
),
INDEX('Active Hour''s Dump'!$D$3:$AH$337,
MATCH($C211,'Active Hour''s Dump'!$A$3:$A$337,0),
MATCH(AK$2,'Active Hour''s Dump'!$D$2:$AH$2,0)
))),"")</f>
        <v>8.5833333333333304</v>
      </c>
      <c r="AL211" s="13">
        <f>_xlfn.IFNA(IF(AL$3="Productivity",
INDEX('Productivity Dump'!$E$4:$AJ$500,
MATCH($A211,'Productivity Dump'!$A$4:$A$500,0),
MATCH(AL$2,'Productivity Dump'!$E$3:$AJ$3,0)
),
IF(AL$3="Attendance",
INDEX('Attendance Dump'!$E$2:$AI$400,
MATCH($A211,'Attendance Dump'!$B$2:$B$400,0),
MATCH(AL$2,'Attendance Dump'!$E$1:$AI$1,0)
),
INDEX('Active Hour''s Dump'!$D$3:$AH$337,
MATCH($C211,'Active Hour''s Dump'!$A$3:$A$337,0),
MATCH(AL$2,'Active Hour''s Dump'!$D$2:$AH$2,0)
))),"")</f>
        <v>0</v>
      </c>
      <c r="AM211" s="13" t="str">
        <f>_xlfn.IFNA(IF(AM$3="Productivity",
INDEX('Productivity Dump'!$E$4:$AJ$500,
MATCH($A211,'Productivity Dump'!$A$4:$A$500,0),
MATCH(AM$2,'Productivity Dump'!$E$3:$AJ$3,0)
),
IF(AM$3="Attendance",
INDEX('Attendance Dump'!$E$2:$AI$400,
MATCH($A211,'Attendance Dump'!$B$2:$B$400,0),
MATCH(AM$2,'Attendance Dump'!$E$1:$AI$1,0)
),
INDEX('Active Hour''s Dump'!$D$3:$AH$337,
MATCH($C211,'Active Hour''s Dump'!$A$3:$A$337,0),
MATCH(AM$2,'Active Hour''s Dump'!$D$2:$AH$2,0)
))),"")</f>
        <v>WO</v>
      </c>
      <c r="AN211" s="54">
        <f>_xlfn.IFNA(IF(AN$3="Productivity",
INDEX('Productivity Dump'!$E$4:$AJ$500,
MATCH($A211,'Productivity Dump'!$A$4:$A$500,0),
MATCH(AN$2,'Productivity Dump'!$E$3:$AJ$3,0)
),
IF(AN$3="Attendance",
INDEX('Attendance Dump'!$E$2:$AI$400,
MATCH($A211,'Attendance Dump'!$B$2:$B$400,0),
MATCH(AN$2,'Attendance Dump'!$E$1:$AI$1,0)
),
INDEX('Active Hour''s Dump'!$D$3:$AH$337,
MATCH($C211,'Active Hour''s Dump'!$A$3:$A$337,0),
MATCH(AN$2,'Active Hour''s Dump'!$D$2:$AH$2,0)
))),"")</f>
        <v>0</v>
      </c>
      <c r="AO211" s="13">
        <f>_xlfn.IFNA(IF(AO$3="Productivity",
INDEX('Productivity Dump'!$E$4:$AJ$500,
MATCH($A211,'Productivity Dump'!$A$4:$A$500,0),
MATCH(AO$2,'Productivity Dump'!$E$3:$AJ$3,0)
),
IF(AO$3="Attendance",
INDEX('Attendance Dump'!$E$2:$AI$400,
MATCH($A211,'Attendance Dump'!$B$2:$B$400,0),
MATCH(AO$2,'Attendance Dump'!$E$1:$AI$1,0)
),
INDEX('Active Hour''s Dump'!$D$3:$AH$337,
MATCH($C211,'Active Hour''s Dump'!$A$3:$A$337,0),
MATCH(AO$2,'Active Hour''s Dump'!$D$2:$AH$2,0)
))),"")</f>
        <v>0</v>
      </c>
      <c r="AP211" s="13" t="str">
        <f>_xlfn.IFNA(IF(AP$3="Productivity",
INDEX('Productivity Dump'!$E$4:$AJ$500,
MATCH($A211,'Productivity Dump'!$A$4:$A$500,0),
MATCH(AP$2,'Productivity Dump'!$E$3:$AJ$3,0)
),
IF(AP$3="Attendance",
INDEX('Attendance Dump'!$E$2:$AI$400,
MATCH($A211,'Attendance Dump'!$B$2:$B$400,0),
MATCH(AP$2,'Attendance Dump'!$E$1:$AI$1,0)
),
INDEX('Active Hour''s Dump'!$D$3:$AH$337,
MATCH($C211,'Active Hour''s Dump'!$A$3:$A$337,0),
MATCH(AP$2,'Active Hour''s Dump'!$D$2:$AH$2,0)
))),"")</f>
        <v>PL</v>
      </c>
      <c r="AQ211" s="54">
        <f>_xlfn.IFNA(IF(AQ$3="Productivity",
INDEX('Productivity Dump'!$E$4:$AJ$500,
MATCH($A211,'Productivity Dump'!$A$4:$A$500,0),
MATCH(AQ$2,'Productivity Dump'!$E$3:$AJ$3,0)
),
IF(AQ$3="Attendance",
INDEX('Attendance Dump'!$E$2:$AI$400,
MATCH($A211,'Attendance Dump'!$B$2:$B$400,0),
MATCH(AQ$2,'Attendance Dump'!$E$1:$AI$1,0)
),
INDEX('Active Hour''s Dump'!$D$3:$AH$337,
MATCH($C211,'Active Hour''s Dump'!$A$3:$A$337,0),
MATCH(AQ$2,'Active Hour''s Dump'!$D$2:$AH$2,0)
))),"")</f>
        <v>0</v>
      </c>
      <c r="AR211" s="13">
        <f>_xlfn.IFNA(IF(AR$3="Productivity",
INDEX('Productivity Dump'!$E$4:$AJ$500,
MATCH($A211,'Productivity Dump'!$A$4:$A$500,0),
MATCH(AR$2,'Productivity Dump'!$E$3:$AJ$3,0)
),
IF(AR$3="Attendance",
INDEX('Attendance Dump'!$E$2:$AI$400,
MATCH($A211,'Attendance Dump'!$B$2:$B$400,0),
MATCH(AR$2,'Attendance Dump'!$E$1:$AI$1,0)
),
INDEX('Active Hour''s Dump'!$D$3:$AH$337,
MATCH($C211,'Active Hour''s Dump'!$A$3:$A$337,0),
MATCH(AR$2,'Active Hour''s Dump'!$D$2:$AH$2,0)
))),"")</f>
        <v>1001.2709999999998</v>
      </c>
      <c r="AS211" s="13" t="str">
        <f>_xlfn.IFNA(IF(AS$3="Productivity",
INDEX('Productivity Dump'!$E$4:$AJ$500,
MATCH($A211,'Productivity Dump'!$A$4:$A$500,0),
MATCH(AS$2,'Productivity Dump'!$E$3:$AJ$3,0)
),
IF(AS$3="Attendance",
INDEX('Attendance Dump'!$E$2:$AI$400,
MATCH($A211,'Attendance Dump'!$B$2:$B$400,0),
MATCH(AS$2,'Attendance Dump'!$E$1:$AI$1,0)
),
INDEX('Active Hour''s Dump'!$D$3:$AH$337,
MATCH($C211,'Active Hour''s Dump'!$A$3:$A$337,0),
MATCH(AS$2,'Active Hour''s Dump'!$D$2:$AH$2,0)
))),"")</f>
        <v>P</v>
      </c>
      <c r="AT211" s="54">
        <f>_xlfn.IFNA(IF(AT$3="Productivity",
INDEX('Productivity Dump'!$E$4:$AJ$500,
MATCH($A211,'Productivity Dump'!$A$4:$A$500,0),
MATCH(AT$2,'Productivity Dump'!$E$3:$AJ$3,0)
),
IF(AT$3="Attendance",
INDEX('Attendance Dump'!$E$2:$AI$400,
MATCH($A211,'Attendance Dump'!$B$2:$B$400,0),
MATCH(AT$2,'Attendance Dump'!$E$1:$AI$1,0)
),
INDEX('Active Hour''s Dump'!$D$3:$AH$337,
MATCH($C211,'Active Hour''s Dump'!$A$3:$A$337,0),
MATCH(AT$2,'Active Hour''s Dump'!$D$2:$AH$2,0)
))),"")</f>
        <v>14.8333333333333</v>
      </c>
      <c r="AU211" s="13">
        <f>_xlfn.IFNA(IF(AU$3="Productivity",
INDEX('Productivity Dump'!$E$4:$AJ$500,
MATCH($A211,'Productivity Dump'!$A$4:$A$500,0),
MATCH(AU$2,'Productivity Dump'!$E$3:$AJ$3,0)
),
IF(AU$3="Attendance",
INDEX('Attendance Dump'!$E$2:$AI$400,
MATCH($A211,'Attendance Dump'!$B$2:$B$400,0),
MATCH(AU$2,'Attendance Dump'!$E$1:$AI$1,0)
),
INDEX('Active Hour''s Dump'!$D$3:$AH$337,
MATCH($C211,'Active Hour''s Dump'!$A$3:$A$337,0),
MATCH(AU$2,'Active Hour''s Dump'!$D$2:$AH$2,0)
))),"")</f>
        <v>1117.6760000000002</v>
      </c>
      <c r="AV211" s="13" t="str">
        <f>_xlfn.IFNA(IF(AV$3="Productivity",
INDEX('Productivity Dump'!$E$4:$AJ$500,
MATCH($A211,'Productivity Dump'!$A$4:$A$500,0),
MATCH(AV$2,'Productivity Dump'!$E$3:$AJ$3,0)
),
IF(AV$3="Attendance",
INDEX('Attendance Dump'!$E$2:$AI$400,
MATCH($A211,'Attendance Dump'!$B$2:$B$400,0),
MATCH(AV$2,'Attendance Dump'!$E$1:$AI$1,0)
),
INDEX('Active Hour''s Dump'!$D$3:$AH$337,
MATCH($C211,'Active Hour''s Dump'!$A$3:$A$337,0),
MATCH(AV$2,'Active Hour''s Dump'!$D$2:$AH$2,0)
))),"")</f>
        <v>P</v>
      </c>
      <c r="AW211" s="54">
        <f>_xlfn.IFNA(IF(AW$3="Productivity",
INDEX('Productivity Dump'!$E$4:$AJ$500,
MATCH($A211,'Productivity Dump'!$A$4:$A$500,0),
MATCH(AW$2,'Productivity Dump'!$E$3:$AJ$3,0)
),
IF(AW$3="Attendance",
INDEX('Attendance Dump'!$E$2:$AI$400,
MATCH($A211,'Attendance Dump'!$B$2:$B$400,0),
MATCH(AW$2,'Attendance Dump'!$E$1:$AI$1,0)
),
INDEX('Active Hour''s Dump'!$D$3:$AH$337,
MATCH($C211,'Active Hour''s Dump'!$A$3:$A$337,0),
MATCH(AW$2,'Active Hour''s Dump'!$D$2:$AH$2,0)
))),"")</f>
        <v>15.8333333333333</v>
      </c>
      <c r="AX211" s="13">
        <f>_xlfn.IFNA(IF(AX$3="Productivity",
INDEX('Productivity Dump'!$E$4:$AJ$500,
MATCH($A211,'Productivity Dump'!$A$4:$A$500,0),
MATCH(AX$2,'Productivity Dump'!$E$3:$AJ$3,0)
),
IF(AX$3="Attendance",
INDEX('Attendance Dump'!$E$2:$AI$400,
MATCH($A211,'Attendance Dump'!$B$2:$B$400,0),
MATCH(AX$2,'Attendance Dump'!$E$1:$AI$1,0)
),
INDEX('Active Hour''s Dump'!$D$3:$AH$337,
MATCH($C211,'Active Hour''s Dump'!$A$3:$A$337,0),
MATCH(AX$2,'Active Hour''s Dump'!$D$2:$AH$2,0)
))),"")</f>
        <v>913.23100000000022</v>
      </c>
      <c r="AY211" s="13" t="str">
        <f>_xlfn.IFNA(IF(AY$3="Productivity",
INDEX('Productivity Dump'!$E$4:$AJ$500,
MATCH($A211,'Productivity Dump'!$A$4:$A$500,0),
MATCH(AY$2,'Productivity Dump'!$E$3:$AJ$3,0)
),
IF(AY$3="Attendance",
INDEX('Attendance Dump'!$E$2:$AI$400,
MATCH($A211,'Attendance Dump'!$B$2:$B$400,0),
MATCH(AY$2,'Attendance Dump'!$E$1:$AI$1,0)
),
INDEX('Active Hour''s Dump'!$D$3:$AH$337,
MATCH($C211,'Active Hour''s Dump'!$A$3:$A$337,0),
MATCH(AY$2,'Active Hour''s Dump'!$D$2:$AH$2,0)
))),"")</f>
        <v>P</v>
      </c>
      <c r="AZ211" s="54">
        <f>_xlfn.IFNA(IF(AZ$3="Productivity",
INDEX('Productivity Dump'!$E$4:$AJ$500,
MATCH($A211,'Productivity Dump'!$A$4:$A$500,0),
MATCH(AZ$2,'Productivity Dump'!$E$3:$AJ$3,0)
),
IF(AZ$3="Attendance",
INDEX('Attendance Dump'!$E$2:$AI$400,
MATCH($A211,'Attendance Dump'!$B$2:$B$400,0),
MATCH(AZ$2,'Attendance Dump'!$E$1:$AI$1,0)
),
INDEX('Active Hour''s Dump'!$D$3:$AH$337,
MATCH($C211,'Active Hour''s Dump'!$A$3:$A$337,0),
MATCH(AZ$2,'Active Hour''s Dump'!$D$2:$AH$2,0)
))),"")</f>
        <v>14.75</v>
      </c>
      <c r="BA211" s="13">
        <f>_xlfn.IFNA(IF(BA$3="Productivity",
INDEX('Productivity Dump'!$E$4:$AJ$500,
MATCH($A211,'Productivity Dump'!$A$4:$A$500,0),
MATCH(BA$2,'Productivity Dump'!$E$3:$AJ$3,0)
),
IF(BA$3="Attendance",
INDEX('Attendance Dump'!$E$2:$AI$400,
MATCH($A211,'Attendance Dump'!$B$2:$B$400,0),
MATCH(BA$2,'Attendance Dump'!$E$1:$AI$1,0)
),
INDEX('Active Hour''s Dump'!$D$3:$AH$337,
MATCH($C211,'Active Hour''s Dump'!$A$3:$A$337,0),
MATCH(BA$2,'Active Hour''s Dump'!$D$2:$AH$2,0)
))),"")</f>
        <v>854.33399999999995</v>
      </c>
      <c r="BB211" s="13" t="str">
        <f>_xlfn.IFNA(IF(BB$3="Productivity",
INDEX('Productivity Dump'!$E$4:$AJ$500,
MATCH($A211,'Productivity Dump'!$A$4:$A$500,0),
MATCH(BB$2,'Productivity Dump'!$E$3:$AJ$3,0)
),
IF(BB$3="Attendance",
INDEX('Attendance Dump'!$E$2:$AI$400,
MATCH($A211,'Attendance Dump'!$B$2:$B$400,0),
MATCH(BB$2,'Attendance Dump'!$E$1:$AI$1,0)
),
INDEX('Active Hour''s Dump'!$D$3:$AH$337,
MATCH($C211,'Active Hour''s Dump'!$A$3:$A$337,0),
MATCH(BB$2,'Active Hour''s Dump'!$D$2:$AH$2,0)
))),"")</f>
        <v>P</v>
      </c>
      <c r="BC211" s="54">
        <f>_xlfn.IFNA(IF(BC$3="Productivity",
INDEX('Productivity Dump'!$E$4:$AJ$500,
MATCH($A211,'Productivity Dump'!$A$4:$A$500,0),
MATCH(BC$2,'Productivity Dump'!$E$3:$AJ$3,0)
),
IF(BC$3="Attendance",
INDEX('Attendance Dump'!$E$2:$AI$400,
MATCH($A211,'Attendance Dump'!$B$2:$B$400,0),
MATCH(BC$2,'Attendance Dump'!$E$1:$AI$1,0)
),
INDEX('Active Hour''s Dump'!$D$3:$AH$337,
MATCH($C211,'Active Hour''s Dump'!$A$3:$A$337,0),
MATCH(BC$2,'Active Hour''s Dump'!$D$2:$AH$2,0)
))),"")</f>
        <v>14.75</v>
      </c>
      <c r="BD211" s="13">
        <f>_xlfn.IFNA(IF(BD$3="Productivity",
INDEX('Productivity Dump'!$E$4:$AJ$500,
MATCH($A211,'Productivity Dump'!$A$4:$A$500,0),
MATCH(BD$2,'Productivity Dump'!$E$3:$AJ$3,0)
),
IF(BD$3="Attendance",
INDEX('Attendance Dump'!$E$2:$AI$400,
MATCH($A211,'Attendance Dump'!$B$2:$B$400,0),
MATCH(BD$2,'Attendance Dump'!$E$1:$AI$1,0)
),
INDEX('Active Hour''s Dump'!$D$3:$AH$337,
MATCH($C211,'Active Hour''s Dump'!$A$3:$A$337,0),
MATCH(BD$2,'Active Hour''s Dump'!$D$2:$AH$2,0)
))),"")</f>
        <v>281.01299999999998</v>
      </c>
      <c r="BE211" s="13" t="str">
        <f>_xlfn.IFNA(IF(BE$3="Productivity",
INDEX('Productivity Dump'!$E$4:$AJ$500,
MATCH($A211,'Productivity Dump'!$A$4:$A$500,0),
MATCH(BE$2,'Productivity Dump'!$E$3:$AJ$3,0)
),
IF(BE$3="Attendance",
INDEX('Attendance Dump'!$E$2:$AI$400,
MATCH($A211,'Attendance Dump'!$B$2:$B$400,0),
MATCH(BE$2,'Attendance Dump'!$E$1:$AI$1,0)
),
INDEX('Active Hour''s Dump'!$D$3:$AH$337,
MATCH($C211,'Active Hour''s Dump'!$A$3:$A$337,0),
MATCH(BE$2,'Active Hour''s Dump'!$D$2:$AH$2,0)
))),"")</f>
        <v>P</v>
      </c>
      <c r="BF211" s="54">
        <f>_xlfn.IFNA(IF(BF$3="Productivity",
INDEX('Productivity Dump'!$E$4:$AJ$500,
MATCH($A211,'Productivity Dump'!$A$4:$A$500,0),
MATCH(BF$2,'Productivity Dump'!$E$3:$AJ$3,0)
),
IF(BF$3="Attendance",
INDEX('Attendance Dump'!$E$2:$AI$400,
MATCH($A211,'Attendance Dump'!$B$2:$B$400,0),
MATCH(BF$2,'Attendance Dump'!$E$1:$AI$1,0)
),
INDEX('Active Hour''s Dump'!$D$3:$AH$337,
MATCH($C211,'Active Hour''s Dump'!$A$3:$A$337,0),
MATCH(BF$2,'Active Hour''s Dump'!$D$2:$AH$2,0)
))),"")</f>
        <v>5.8333333333333304</v>
      </c>
      <c r="BG211" s="13">
        <f>_xlfn.IFNA(IF(BG$3="Productivity",
INDEX('Productivity Dump'!$E$4:$AJ$500,
MATCH($A211,'Productivity Dump'!$A$4:$A$500,0),
MATCH(BG$2,'Productivity Dump'!$E$3:$AJ$3,0)
),
IF(BG$3="Attendance",
INDEX('Attendance Dump'!$E$2:$AI$400,
MATCH($A211,'Attendance Dump'!$B$2:$B$400,0),
MATCH(BG$2,'Attendance Dump'!$E$1:$AI$1,0)
),
INDEX('Active Hour''s Dump'!$D$3:$AH$337,
MATCH($C211,'Active Hour''s Dump'!$A$3:$A$337,0),
MATCH(BG$2,'Active Hour''s Dump'!$D$2:$AH$2,0)
))),"")</f>
        <v>0</v>
      </c>
      <c r="BH211" s="13" t="str">
        <f>_xlfn.IFNA(IF(BH$3="Productivity",
INDEX('Productivity Dump'!$E$4:$AJ$500,
MATCH($A211,'Productivity Dump'!$A$4:$A$500,0),
MATCH(BH$2,'Productivity Dump'!$E$3:$AJ$3,0)
),
IF(BH$3="Attendance",
INDEX('Attendance Dump'!$E$2:$AI$400,
MATCH($A211,'Attendance Dump'!$B$2:$B$400,0),
MATCH(BH$2,'Attendance Dump'!$E$1:$AI$1,0)
),
INDEX('Active Hour''s Dump'!$D$3:$AH$337,
MATCH($C211,'Active Hour''s Dump'!$A$3:$A$337,0),
MATCH(BH$2,'Active Hour''s Dump'!$D$2:$AH$2,0)
))),"")</f>
        <v>WO</v>
      </c>
      <c r="BI211" s="54">
        <f>_xlfn.IFNA(IF(BI$3="Productivity",
INDEX('Productivity Dump'!$E$4:$AJ$500,
MATCH($A211,'Productivity Dump'!$A$4:$A$500,0),
MATCH(BI$2,'Productivity Dump'!$E$3:$AJ$3,0)
),
IF(BI$3="Attendance",
INDEX('Attendance Dump'!$E$2:$AI$400,
MATCH($A211,'Attendance Dump'!$B$2:$B$400,0),
MATCH(BI$2,'Attendance Dump'!$E$1:$AI$1,0)
),
INDEX('Active Hour''s Dump'!$D$3:$AH$337,
MATCH($C211,'Active Hour''s Dump'!$A$3:$A$337,0),
MATCH(BI$2,'Active Hour''s Dump'!$D$2:$AH$2,0)
))),"")</f>
        <v>0</v>
      </c>
      <c r="BJ211" s="13">
        <f>_xlfn.IFNA(IF(BJ$3="Productivity",
INDEX('Productivity Dump'!$E$4:$AJ$500,
MATCH($A211,'Productivity Dump'!$A$4:$A$500,0),
MATCH(BJ$2,'Productivity Dump'!$E$3:$AJ$3,0)
),
IF(BJ$3="Attendance",
INDEX('Attendance Dump'!$E$2:$AI$400,
MATCH($A211,'Attendance Dump'!$B$2:$B$400,0),
MATCH(BJ$2,'Attendance Dump'!$E$1:$AI$1,0)
),
INDEX('Active Hour''s Dump'!$D$3:$AH$337,
MATCH($C211,'Active Hour''s Dump'!$A$3:$A$337,0),
MATCH(BJ$2,'Active Hour''s Dump'!$D$2:$AH$2,0)
))),"")</f>
        <v>362.08799999999991</v>
      </c>
      <c r="BK211" s="13" t="str">
        <f>_xlfn.IFNA(IF(BK$3="Productivity",
INDEX('Productivity Dump'!$E$4:$AJ$500,
MATCH($A211,'Productivity Dump'!$A$4:$A$500,0),
MATCH(BK$2,'Productivity Dump'!$E$3:$AJ$3,0)
),
IF(BK$3="Attendance",
INDEX('Attendance Dump'!$E$2:$AI$400,
MATCH($A211,'Attendance Dump'!$B$2:$B$400,0),
MATCH(BK$2,'Attendance Dump'!$E$1:$AI$1,0)
),
INDEX('Active Hour''s Dump'!$D$3:$AH$337,
MATCH($C211,'Active Hour''s Dump'!$A$3:$A$337,0),
MATCH(BK$2,'Active Hour''s Dump'!$D$2:$AH$2,0)
))),"")</f>
        <v>P</v>
      </c>
      <c r="BL211" s="54">
        <f>_xlfn.IFNA(IF(BL$3="Productivity",
INDEX('Productivity Dump'!$E$4:$AJ$500,
MATCH($A211,'Productivity Dump'!$A$4:$A$500,0),
MATCH(BL$2,'Productivity Dump'!$E$3:$AJ$3,0)
),
IF(BL$3="Attendance",
INDEX('Attendance Dump'!$E$2:$AI$400,
MATCH($A211,'Attendance Dump'!$B$2:$B$400,0),
MATCH(BL$2,'Attendance Dump'!$E$1:$AI$1,0)
),
INDEX('Active Hour''s Dump'!$D$3:$AH$337,
MATCH($C211,'Active Hour''s Dump'!$A$3:$A$337,0),
MATCH(BL$2,'Active Hour''s Dump'!$D$2:$AH$2,0)
))),"")</f>
        <v>6.5</v>
      </c>
      <c r="BM211" s="13">
        <f>_xlfn.IFNA(IF(BM$3="Productivity",
INDEX('Productivity Dump'!$E$4:$AJ$500,
MATCH($A211,'Productivity Dump'!$A$4:$A$500,0),
MATCH(BM$2,'Productivity Dump'!$E$3:$AJ$3,0)
),
IF(BM$3="Attendance",
INDEX('Attendance Dump'!$E$2:$AI$400,
MATCH($A211,'Attendance Dump'!$B$2:$B$400,0),
MATCH(BM$2,'Attendance Dump'!$E$1:$AI$1,0)
),
INDEX('Active Hour''s Dump'!$D$3:$AH$337,
MATCH($C211,'Active Hour''s Dump'!$A$3:$A$337,0),
MATCH(BM$2,'Active Hour''s Dump'!$D$2:$AH$2,0)
))),"")</f>
        <v>1011.2309999999998</v>
      </c>
      <c r="BN211" s="13" t="str">
        <f>_xlfn.IFNA(IF(BN$3="Productivity",
INDEX('Productivity Dump'!$E$4:$AJ$500,
MATCH($A211,'Productivity Dump'!$A$4:$A$500,0),
MATCH(BN$2,'Productivity Dump'!$E$3:$AJ$3,0)
),
IF(BN$3="Attendance",
INDEX('Attendance Dump'!$E$2:$AI$400,
MATCH($A211,'Attendance Dump'!$B$2:$B$400,0),
MATCH(BN$2,'Attendance Dump'!$E$1:$AI$1,0)
),
INDEX('Active Hour''s Dump'!$D$3:$AH$337,
MATCH($C211,'Active Hour''s Dump'!$A$3:$A$337,0),
MATCH(BN$2,'Active Hour''s Dump'!$D$2:$AH$2,0)
))),"")</f>
        <v>P</v>
      </c>
      <c r="BO211" s="54">
        <f>_xlfn.IFNA(IF(BO$3="Productivity",
INDEX('Productivity Dump'!$E$4:$AJ$500,
MATCH($A211,'Productivity Dump'!$A$4:$A$500,0),
MATCH(BO$2,'Productivity Dump'!$E$3:$AJ$3,0)
),
IF(BO$3="Attendance",
INDEX('Attendance Dump'!$E$2:$AI$400,
MATCH($A211,'Attendance Dump'!$B$2:$B$400,0),
MATCH(BO$2,'Attendance Dump'!$E$1:$AI$1,0)
),
INDEX('Active Hour''s Dump'!$D$3:$AH$337,
MATCH($C211,'Active Hour''s Dump'!$A$3:$A$337,0),
MATCH(BO$2,'Active Hour''s Dump'!$D$2:$AH$2,0)
))),"")</f>
        <v>14.75</v>
      </c>
      <c r="BP211" s="13">
        <f>_xlfn.IFNA(IF(BP$3="Productivity",
INDEX('Productivity Dump'!$E$4:$AJ$500,
MATCH($A211,'Productivity Dump'!$A$4:$A$500,0),
MATCH(BP$2,'Productivity Dump'!$E$3:$AJ$3,0)
),
IF(BP$3="Attendance",
INDEX('Attendance Dump'!$E$2:$AI$400,
MATCH($A211,'Attendance Dump'!$B$2:$B$400,0),
MATCH(BP$2,'Attendance Dump'!$E$1:$AI$1,0)
),
INDEX('Active Hour''s Dump'!$D$3:$AH$337,
MATCH($C211,'Active Hour''s Dump'!$A$3:$A$337,0),
MATCH(BP$2,'Active Hour''s Dump'!$D$2:$AH$2,0)
))),"")</f>
        <v>952.90400000000011</v>
      </c>
      <c r="BQ211" s="13" t="str">
        <f>_xlfn.IFNA(IF(BQ$3="Productivity",
INDEX('Productivity Dump'!$E$4:$AJ$500,
MATCH($A211,'Productivity Dump'!$A$4:$A$500,0),
MATCH(BQ$2,'Productivity Dump'!$E$3:$AJ$3,0)
),
IF(BQ$3="Attendance",
INDEX('Attendance Dump'!$E$2:$AI$400,
MATCH($A211,'Attendance Dump'!$B$2:$B$400,0),
MATCH(BQ$2,'Attendance Dump'!$E$1:$AI$1,0)
),
INDEX('Active Hour''s Dump'!$D$3:$AH$337,
MATCH($C211,'Active Hour''s Dump'!$A$3:$A$337,0),
MATCH(BQ$2,'Active Hour''s Dump'!$D$2:$AH$2,0)
))),"")</f>
        <v>P</v>
      </c>
      <c r="BR211" s="54">
        <f>_xlfn.IFNA(IF(BR$3="Productivity",
INDEX('Productivity Dump'!$E$4:$AJ$500,
MATCH($A211,'Productivity Dump'!$A$4:$A$500,0),
MATCH(BR$2,'Productivity Dump'!$E$3:$AJ$3,0)
),
IF(BR$3="Attendance",
INDEX('Attendance Dump'!$E$2:$AI$400,
MATCH($A211,'Attendance Dump'!$B$2:$B$400,0),
MATCH(BR$2,'Attendance Dump'!$E$1:$AI$1,0)
),
INDEX('Active Hour''s Dump'!$D$3:$AH$337,
MATCH($C211,'Active Hour''s Dump'!$A$3:$A$337,0),
MATCH(BR$2,'Active Hour''s Dump'!$D$2:$AH$2,0)
))),"")</f>
        <v>13.6666666666667</v>
      </c>
      <c r="BS211" s="13">
        <f>_xlfn.IFNA(IF(BS$3="Productivity",
INDEX('Productivity Dump'!$E$4:$AJ$500,
MATCH($A211,'Productivity Dump'!$A$4:$A$500,0),
MATCH(BS$2,'Productivity Dump'!$E$3:$AJ$3,0)
),
IF(BS$3="Attendance",
INDEX('Attendance Dump'!$E$2:$AI$400,
MATCH($A211,'Attendance Dump'!$B$2:$B$400,0),
MATCH(BS$2,'Attendance Dump'!$E$1:$AI$1,0)
),
INDEX('Active Hour''s Dump'!$D$3:$AH$337,
MATCH($C211,'Active Hour''s Dump'!$A$3:$A$337,0),
MATCH(BS$2,'Active Hour''s Dump'!$D$2:$AH$2,0)
))),"")</f>
        <v>1002.525</v>
      </c>
      <c r="BT211" s="13" t="str">
        <f>_xlfn.IFNA(IF(BT$3="Productivity",
INDEX('Productivity Dump'!$E$4:$AJ$500,
MATCH($A211,'Productivity Dump'!$A$4:$A$500,0),
MATCH(BT$2,'Productivity Dump'!$E$3:$AJ$3,0)
),
IF(BT$3="Attendance",
INDEX('Attendance Dump'!$E$2:$AI$400,
MATCH($A211,'Attendance Dump'!$B$2:$B$400,0),
MATCH(BT$2,'Attendance Dump'!$E$1:$AI$1,0)
),
INDEX('Active Hour''s Dump'!$D$3:$AH$337,
MATCH($C211,'Active Hour''s Dump'!$A$3:$A$337,0),
MATCH(BT$2,'Active Hour''s Dump'!$D$2:$AH$2,0)
))),"")</f>
        <v>H(P)</v>
      </c>
      <c r="BU211" s="54">
        <f>_xlfn.IFNA(IF(BU$3="Productivity",
INDEX('Productivity Dump'!$E$4:$AJ$500,
MATCH($A211,'Productivity Dump'!$A$4:$A$500,0),
MATCH(BU$2,'Productivity Dump'!$E$3:$AJ$3,0)
),
IF(BU$3="Attendance",
INDEX('Attendance Dump'!$E$2:$AI$400,
MATCH($A211,'Attendance Dump'!$B$2:$B$400,0),
MATCH(BU$2,'Attendance Dump'!$E$1:$AI$1,0)
),
INDEX('Active Hour''s Dump'!$D$3:$AH$337,
MATCH($C211,'Active Hour''s Dump'!$A$3:$A$337,0),
MATCH(BU$2,'Active Hour''s Dump'!$D$2:$AH$2,0)
))),"")</f>
        <v>14.4166666666667</v>
      </c>
      <c r="BV211" s="13">
        <f>_xlfn.IFNA(IF(BV$3="Productivity",
INDEX('Productivity Dump'!$E$4:$AJ$500,
MATCH($A211,'Productivity Dump'!$A$4:$A$500,0),
MATCH(BV$2,'Productivity Dump'!$E$3:$AJ$3,0)
),
IF(BV$3="Attendance",
INDEX('Attendance Dump'!$E$2:$AI$400,
MATCH($A211,'Attendance Dump'!$B$2:$B$400,0),
MATCH(BV$2,'Attendance Dump'!$E$1:$AI$1,0)
),
INDEX('Active Hour''s Dump'!$D$3:$AH$337,
MATCH($C211,'Active Hour''s Dump'!$A$3:$A$337,0),
MATCH(BV$2,'Active Hour''s Dump'!$D$2:$AH$2,0)
))),"")</f>
        <v>910.72299999999996</v>
      </c>
      <c r="BW211" s="13" t="str">
        <f>_xlfn.IFNA(IF(BW$3="Productivity",
INDEX('Productivity Dump'!$E$4:$AJ$500,
MATCH($A211,'Productivity Dump'!$A$4:$A$500,0),
MATCH(BW$2,'Productivity Dump'!$E$3:$AJ$3,0)
),
IF(BW$3="Attendance",
INDEX('Attendance Dump'!$E$2:$AI$400,
MATCH($A211,'Attendance Dump'!$B$2:$B$400,0),
MATCH(BW$2,'Attendance Dump'!$E$1:$AI$1,0)
),
INDEX('Active Hour''s Dump'!$D$3:$AH$337,
MATCH($C211,'Active Hour''s Dump'!$A$3:$A$337,0),
MATCH(BW$2,'Active Hour''s Dump'!$D$2:$AH$2,0)
))),"")</f>
        <v>P</v>
      </c>
      <c r="BX211" s="54">
        <f>_xlfn.IFNA(IF(BX$3="Productivity",
INDEX('Productivity Dump'!$E$4:$AJ$500,
MATCH($A211,'Productivity Dump'!$A$4:$A$500,0),
MATCH(BX$2,'Productivity Dump'!$E$3:$AJ$3,0)
),
IF(BX$3="Attendance",
INDEX('Attendance Dump'!$E$2:$AI$400,
MATCH($A211,'Attendance Dump'!$B$2:$B$400,0),
MATCH(BX$2,'Attendance Dump'!$E$1:$AI$1,0)
),
INDEX('Active Hour''s Dump'!$D$3:$AH$337,
MATCH($C211,'Active Hour''s Dump'!$A$3:$A$337,0),
MATCH(BX$2,'Active Hour''s Dump'!$D$2:$AH$2,0)
))),"")</f>
        <v>15.1666666666667</v>
      </c>
      <c r="BY211" s="13">
        <f>_xlfn.IFNA(IF(BY$3="Productivity",
INDEX('Productivity Dump'!$E$4:$AJ$500,
MATCH($A211,'Productivity Dump'!$A$4:$A$500,0),
MATCH(BY$2,'Productivity Dump'!$E$3:$AJ$3,0)
),
IF(BY$3="Attendance",
INDEX('Attendance Dump'!$E$2:$AI$400,
MATCH($A211,'Attendance Dump'!$B$2:$B$400,0),
MATCH(BY$2,'Attendance Dump'!$E$1:$AI$1,0)
),
INDEX('Active Hour''s Dump'!$D$3:$AH$337,
MATCH($C211,'Active Hour''s Dump'!$A$3:$A$337,0),
MATCH(BY$2,'Active Hour''s Dump'!$D$2:$AH$2,0)
))),"")</f>
        <v>296.02999999999997</v>
      </c>
      <c r="BZ211" s="13" t="str">
        <f>_xlfn.IFNA(IF(BZ$3="Productivity",
INDEX('Productivity Dump'!$E$4:$AJ$500,
MATCH($A211,'Productivity Dump'!$A$4:$A$500,0),
MATCH(BZ$2,'Productivity Dump'!$E$3:$AJ$3,0)
),
IF(BZ$3="Attendance",
INDEX('Attendance Dump'!$E$2:$AI$400,
MATCH($A211,'Attendance Dump'!$B$2:$B$400,0),
MATCH(BZ$2,'Attendance Dump'!$E$1:$AI$1,0)
),
INDEX('Active Hour''s Dump'!$D$3:$AH$337,
MATCH($C211,'Active Hour''s Dump'!$A$3:$A$337,0),
MATCH(BZ$2,'Active Hour''s Dump'!$D$2:$AH$2,0)
))),"")</f>
        <v>P</v>
      </c>
      <c r="CA211" s="54">
        <f>_xlfn.IFNA(IF(CA$3="Productivity",
INDEX('Productivity Dump'!$E$4:$AJ$500,
MATCH($A211,'Productivity Dump'!$A$4:$A$500,0),
MATCH(CA$2,'Productivity Dump'!$E$3:$AJ$3,0)
),
IF(CA$3="Attendance",
INDEX('Attendance Dump'!$E$2:$AI$400,
MATCH($A211,'Attendance Dump'!$B$2:$B$400,0),
MATCH(CA$2,'Attendance Dump'!$E$1:$AI$1,0)
),
INDEX('Active Hour''s Dump'!$D$3:$AH$337,
MATCH($C211,'Active Hour''s Dump'!$A$3:$A$337,0),
MATCH(CA$2,'Active Hour''s Dump'!$D$2:$AH$2,0)
))),"")</f>
        <v>6.1666666666666696</v>
      </c>
      <c r="CB211" s="13">
        <f>_xlfn.IFNA(IF(CB$3="Productivity",
INDEX('Productivity Dump'!$E$4:$AJ$500,
MATCH($A211,'Productivity Dump'!$A$4:$A$500,0),
MATCH(CB$2,'Productivity Dump'!$E$3:$AJ$3,0)
),
IF(CB$3="Attendance",
INDEX('Attendance Dump'!$E$2:$AI$400,
MATCH($A211,'Attendance Dump'!$B$2:$B$400,0),
MATCH(CB$2,'Attendance Dump'!$E$1:$AI$1,0)
),
INDEX('Active Hour''s Dump'!$D$3:$AH$337,
MATCH($C211,'Active Hour''s Dump'!$A$3:$A$337,0),
MATCH(CB$2,'Active Hour''s Dump'!$D$2:$AH$2,0)
))),"")</f>
        <v>0</v>
      </c>
      <c r="CC211" s="13" t="str">
        <f>_xlfn.IFNA(IF(CC$3="Productivity",
INDEX('Productivity Dump'!$E$4:$AJ$500,
MATCH($A211,'Productivity Dump'!$A$4:$A$500,0),
MATCH(CC$2,'Productivity Dump'!$E$3:$AJ$3,0)
),
IF(CC$3="Attendance",
INDEX('Attendance Dump'!$E$2:$AI$400,
MATCH($A211,'Attendance Dump'!$B$2:$B$400,0),
MATCH(CC$2,'Attendance Dump'!$E$1:$AI$1,0)
),
INDEX('Active Hour''s Dump'!$D$3:$AH$337,
MATCH($C211,'Active Hour''s Dump'!$A$3:$A$337,0),
MATCH(CC$2,'Active Hour''s Dump'!$D$2:$AH$2,0)
))),"")</f>
        <v>WO</v>
      </c>
      <c r="CD211" s="54">
        <f>_xlfn.IFNA(IF(CD$3="Productivity",
INDEX('Productivity Dump'!$E$4:$AJ$500,
MATCH($A211,'Productivity Dump'!$A$4:$A$500,0),
MATCH(CD$2,'Productivity Dump'!$E$3:$AJ$3,0)
),
IF(CD$3="Attendance",
INDEX('Attendance Dump'!$E$2:$AI$400,
MATCH($A211,'Attendance Dump'!$B$2:$B$400,0),
MATCH(CD$2,'Attendance Dump'!$E$1:$AI$1,0)
),
INDEX('Active Hour''s Dump'!$D$3:$AH$337,
MATCH($C211,'Active Hour''s Dump'!$A$3:$A$337,0),
MATCH(CD$2,'Active Hour''s Dump'!$D$2:$AH$2,0)
))),"")</f>
        <v>0</v>
      </c>
      <c r="CE211" s="13">
        <f>_xlfn.IFNA(IF(CE$3="Productivity",
INDEX('Productivity Dump'!$E$4:$AJ$500,
MATCH($A211,'Productivity Dump'!$A$4:$A$500,0),
MATCH(CE$2,'Productivity Dump'!$E$3:$AJ$3,0)
),
IF(CE$3="Attendance",
INDEX('Attendance Dump'!$E$2:$AI$400,
MATCH($A211,'Attendance Dump'!$B$2:$B$400,0),
MATCH(CE$2,'Attendance Dump'!$E$1:$AI$1,0)
),
INDEX('Active Hour''s Dump'!$D$3:$AH$337,
MATCH($C211,'Active Hour''s Dump'!$A$3:$A$337,0),
MATCH(CE$2,'Active Hour''s Dump'!$D$2:$AH$2,0)
))),"")</f>
        <v>512.6</v>
      </c>
      <c r="CF211" s="13" t="str">
        <f>_xlfn.IFNA(IF(CF$3="Productivity",
INDEX('Productivity Dump'!$E$4:$AJ$500,
MATCH($A211,'Productivity Dump'!$A$4:$A$500,0),
MATCH(CF$2,'Productivity Dump'!$E$3:$AJ$3,0)
),
IF(CF$3="Attendance",
INDEX('Attendance Dump'!$E$2:$AI$400,
MATCH($A211,'Attendance Dump'!$B$2:$B$400,0),
MATCH(CF$2,'Attendance Dump'!$E$1:$AI$1,0)
),
INDEX('Active Hour''s Dump'!$D$3:$AH$337,
MATCH($C211,'Active Hour''s Dump'!$A$3:$A$337,0),
MATCH(CF$2,'Active Hour''s Dump'!$D$2:$AH$2,0)
))),"")</f>
        <v>P</v>
      </c>
      <c r="CG211" s="54">
        <f>_xlfn.IFNA(IF(CG$3="Productivity",
INDEX('Productivity Dump'!$E$4:$AJ$500,
MATCH($A211,'Productivity Dump'!$A$4:$A$500,0),
MATCH(CG$2,'Productivity Dump'!$E$3:$AJ$3,0)
),
IF(CG$3="Attendance",
INDEX('Attendance Dump'!$E$2:$AI$400,
MATCH($A211,'Attendance Dump'!$B$2:$B$400,0),
MATCH(CG$2,'Attendance Dump'!$E$1:$AI$1,0)
),
INDEX('Active Hour''s Dump'!$D$3:$AH$337,
MATCH($C211,'Active Hour''s Dump'!$A$3:$A$337,0),
MATCH(CG$2,'Active Hour''s Dump'!$D$2:$AH$2,0)
))),"")</f>
        <v>8.5</v>
      </c>
      <c r="CH211" s="13">
        <f>_xlfn.IFNA(IF(CH$3="Productivity",
INDEX('Productivity Dump'!$E$4:$AJ$500,
MATCH($A211,'Productivity Dump'!$A$4:$A$500,0),
MATCH(CH$2,'Productivity Dump'!$E$3:$AJ$3,0)
),
IF(CH$3="Attendance",
INDEX('Attendance Dump'!$E$2:$AI$400,
MATCH($A211,'Attendance Dump'!$B$2:$B$400,0),
MATCH(CH$2,'Attendance Dump'!$E$1:$AI$1,0)
),
INDEX('Active Hour''s Dump'!$D$3:$AH$337,
MATCH($C211,'Active Hour''s Dump'!$A$3:$A$337,0),
MATCH(CH$2,'Active Hour''s Dump'!$D$2:$AH$2,0)
))),"")</f>
        <v>865.21899999999994</v>
      </c>
      <c r="CI211" s="13" t="str">
        <f>_xlfn.IFNA(IF(CI$3="Productivity",
INDEX('Productivity Dump'!$E$4:$AJ$500,
MATCH($A211,'Productivity Dump'!$A$4:$A$500,0),
MATCH(CI$2,'Productivity Dump'!$E$3:$AJ$3,0)
),
IF(CI$3="Attendance",
INDEX('Attendance Dump'!$E$2:$AI$400,
MATCH($A211,'Attendance Dump'!$B$2:$B$400,0),
MATCH(CI$2,'Attendance Dump'!$E$1:$AI$1,0)
),
INDEX('Active Hour''s Dump'!$D$3:$AH$337,
MATCH($C211,'Active Hour''s Dump'!$A$3:$A$337,0),
MATCH(CI$2,'Active Hour''s Dump'!$D$2:$AH$2,0)
))),"")</f>
        <v>P</v>
      </c>
      <c r="CJ211" s="54">
        <f>_xlfn.IFNA(IF(CJ$3="Productivity",
INDEX('Productivity Dump'!$E$4:$AJ$500,
MATCH($A211,'Productivity Dump'!$A$4:$A$500,0),
MATCH(CJ$2,'Productivity Dump'!$E$3:$AJ$3,0)
),
IF(CJ$3="Attendance",
INDEX('Attendance Dump'!$E$2:$AI$400,
MATCH($A211,'Attendance Dump'!$B$2:$B$400,0),
MATCH(CJ$2,'Attendance Dump'!$E$1:$AI$1,0)
),
INDEX('Active Hour''s Dump'!$D$3:$AH$337,
MATCH($C211,'Active Hour''s Dump'!$A$3:$A$337,0),
MATCH(CJ$2,'Active Hour''s Dump'!$D$2:$AH$2,0)
))),"")</f>
        <v>13.1666666666667</v>
      </c>
      <c r="CK211" s="13">
        <f>_xlfn.IFNA(IF(CK$3="Productivity",
INDEX('Productivity Dump'!$E$4:$AJ$500,
MATCH($A211,'Productivity Dump'!$A$4:$A$500,0),
MATCH(CK$2,'Productivity Dump'!$E$3:$AJ$3,0)
),
IF(CK$3="Attendance",
INDEX('Attendance Dump'!$E$2:$AI$400,
MATCH($A211,'Attendance Dump'!$B$2:$B$400,0),
MATCH(CK$2,'Attendance Dump'!$E$1:$AI$1,0)
),
INDEX('Active Hour''s Dump'!$D$3:$AH$337,
MATCH($C211,'Active Hour''s Dump'!$A$3:$A$337,0),
MATCH(CK$2,'Active Hour''s Dump'!$D$2:$AH$2,0)
))),"")</f>
        <v>932.16099999999994</v>
      </c>
      <c r="CL211" s="13" t="str">
        <f>_xlfn.IFNA(IF(CL$3="Productivity",
INDEX('Productivity Dump'!$E$4:$AJ$500,
MATCH($A211,'Productivity Dump'!$A$4:$A$500,0),
MATCH(CL$2,'Productivity Dump'!$E$3:$AJ$3,0)
),
IF(CL$3="Attendance",
INDEX('Attendance Dump'!$E$2:$AI$400,
MATCH($A211,'Attendance Dump'!$B$2:$B$400,0),
MATCH(CL$2,'Attendance Dump'!$E$1:$AI$1,0)
),
INDEX('Active Hour''s Dump'!$D$3:$AH$337,
MATCH($C211,'Active Hour''s Dump'!$A$3:$A$337,0),
MATCH(CL$2,'Active Hour''s Dump'!$D$2:$AH$2,0)
))),"")</f>
        <v>P</v>
      </c>
      <c r="CM211" s="54">
        <f>_xlfn.IFNA(IF(CM$3="Productivity",
INDEX('Productivity Dump'!$E$4:$AJ$500,
MATCH($A211,'Productivity Dump'!$A$4:$A$500,0),
MATCH(CM$2,'Productivity Dump'!$E$3:$AJ$3,0)
),
IF(CM$3="Attendance",
INDEX('Attendance Dump'!$E$2:$AI$400,
MATCH($A211,'Attendance Dump'!$B$2:$B$400,0),
MATCH(CM$2,'Attendance Dump'!$E$1:$AI$1,0)
),
INDEX('Active Hour''s Dump'!$D$3:$AH$337,
MATCH($C211,'Active Hour''s Dump'!$A$3:$A$337,0),
MATCH(CM$2,'Active Hour''s Dump'!$D$2:$AH$2,0)
))),"")</f>
        <v>14.25</v>
      </c>
      <c r="CN211" s="13">
        <f>_xlfn.IFNA(IF(CN$3="Productivity",
INDEX('Productivity Dump'!$E$4:$AJ$500,
MATCH($A211,'Productivity Dump'!$A$4:$A$500,0),
MATCH(CN$2,'Productivity Dump'!$E$3:$AJ$3,0)
),
IF(CN$3="Attendance",
INDEX('Attendance Dump'!$E$2:$AI$400,
MATCH($A211,'Attendance Dump'!$B$2:$B$400,0),
MATCH(CN$2,'Attendance Dump'!$E$1:$AI$1,0)
),
INDEX('Active Hour''s Dump'!$D$3:$AH$337,
MATCH($C211,'Active Hour''s Dump'!$A$3:$A$337,0),
MATCH(CN$2,'Active Hour''s Dump'!$D$2:$AH$2,0)
))),"")</f>
        <v>0</v>
      </c>
      <c r="CO211" s="13">
        <f>_xlfn.IFNA(IF(CO$3="Productivity",
INDEX('Productivity Dump'!$E$4:$AJ$500,
MATCH($A211,'Productivity Dump'!$A$4:$A$500,0),
MATCH(CO$2,'Productivity Dump'!$E$3:$AJ$3,0)
),
IF(CO$3="Attendance",
INDEX('Attendance Dump'!$E$2:$AI$400,
MATCH($A211,'Attendance Dump'!$B$2:$B$400,0),
MATCH(CO$2,'Attendance Dump'!$E$1:$AI$1,0)
),
INDEX('Active Hour''s Dump'!$D$3:$AH$337,
MATCH($C211,'Active Hour''s Dump'!$A$3:$A$337,0),
MATCH(CO$2,'Active Hour''s Dump'!$D$2:$AH$2,0)
))),"")</f>
        <v>0</v>
      </c>
      <c r="CP211" s="54">
        <f>_xlfn.IFNA(IF(CP$3="Productivity",
INDEX('Productivity Dump'!$E$4:$AJ$500,
MATCH($A211,'Productivity Dump'!$A$4:$A$500,0),
MATCH(CP$2,'Productivity Dump'!$E$3:$AJ$3,0)
),
IF(CP$3="Attendance",
INDEX('Attendance Dump'!$E$2:$AI$400,
MATCH($A211,'Attendance Dump'!$B$2:$B$400,0),
MATCH(CP$2,'Attendance Dump'!$E$1:$AI$1,0)
),
INDEX('Active Hour''s Dump'!$D$3:$AH$337,
MATCH($C211,'Active Hour''s Dump'!$A$3:$A$337,0),
MATCH(CP$2,'Active Hour''s Dump'!$D$2:$AH$2,0)
))),"")</f>
        <v>0</v>
      </c>
      <c r="CQ211" s="13">
        <f>_xlfn.IFNA(IF(CQ$3="Productivity",
INDEX('Productivity Dump'!$E$4:$AJ$500,
MATCH($A211,'Productivity Dump'!$A$4:$A$500,0),
MATCH(CQ$2,'Productivity Dump'!$E$3:$AJ$3,0)
),
IF(CQ$3="Attendance",
INDEX('Attendance Dump'!$E$2:$AI$400,
MATCH($A211,'Attendance Dump'!$B$2:$B$400,0),
MATCH(CQ$2,'Attendance Dump'!$E$1:$AI$1,0)
),
INDEX('Active Hour''s Dump'!$D$3:$AH$337,
MATCH($C211,'Active Hour''s Dump'!$A$3:$A$337,0),
MATCH(CQ$2,'Active Hour''s Dump'!$D$2:$AH$2,0)
))),"")</f>
        <v>0</v>
      </c>
      <c r="CR211" s="13">
        <f>_xlfn.IFNA(IF(CR$3="Productivity",
INDEX('Productivity Dump'!$E$4:$AJ$500,
MATCH($A211,'Productivity Dump'!$A$4:$A$500,0),
MATCH(CR$2,'Productivity Dump'!$E$3:$AJ$3,0)
),
IF(CR$3="Attendance",
INDEX('Attendance Dump'!$E$2:$AI$400,
MATCH($A211,'Attendance Dump'!$B$2:$B$400,0),
MATCH(CR$2,'Attendance Dump'!$E$1:$AI$1,0)
),
INDEX('Active Hour''s Dump'!$D$3:$AH$337,
MATCH($C211,'Active Hour''s Dump'!$A$3:$A$337,0),
MATCH(CR$2,'Active Hour''s Dump'!$D$2:$AH$2,0)
))),"")</f>
        <v>0</v>
      </c>
      <c r="CS211" s="54">
        <f>_xlfn.IFNA(IF(CS$3="Productivity",
INDEX('Productivity Dump'!$E$4:$AJ$500,
MATCH($A211,'Productivity Dump'!$A$4:$A$500,0),
MATCH(CS$2,'Productivity Dump'!$E$3:$AJ$3,0)
),
IF(CS$3="Attendance",
INDEX('Attendance Dump'!$E$2:$AI$400,
MATCH($A211,'Attendance Dump'!$B$2:$B$400,0),
MATCH(CS$2,'Attendance Dump'!$E$1:$AI$1,0)
),
INDEX('Active Hour''s Dump'!$D$3:$AH$337,
MATCH($C211,'Active Hour''s Dump'!$A$3:$A$337,0),
MATCH(CS$2,'Active Hour''s Dump'!$D$2:$AH$2,0)
))),"")</f>
        <v>0</v>
      </c>
      <c r="CT211" s="13">
        <f>_xlfn.IFNA(IF(CT$3="Productivity",
INDEX('Productivity Dump'!$E$4:$AJ$500,
MATCH($A211,'Productivity Dump'!$A$4:$A$500,0),
MATCH(CT$2,'Productivity Dump'!$E$3:$AJ$3,0)
),
IF(CT$3="Attendance",
INDEX('Attendance Dump'!$E$2:$AI$400,
MATCH($A211,'Attendance Dump'!$B$2:$B$400,0),
MATCH(CT$2,'Attendance Dump'!$E$1:$AI$1,0)
),
INDEX('Active Hour''s Dump'!$D$3:$AH$337,
MATCH($C211,'Active Hour''s Dump'!$A$3:$A$337,0),
MATCH(CT$2,'Active Hour''s Dump'!$D$2:$AH$2,0)
))),"")</f>
        <v>0</v>
      </c>
      <c r="CU211" s="13">
        <f>_xlfn.IFNA(IF(CU$3="Productivity",
INDEX('Productivity Dump'!$E$4:$AJ$500,
MATCH($A211,'Productivity Dump'!$A$4:$A$500,0),
MATCH(CU$2,'Productivity Dump'!$E$3:$AJ$3,0)
),
IF(CU$3="Attendance",
INDEX('Attendance Dump'!$E$2:$AI$400,
MATCH($A211,'Attendance Dump'!$B$2:$B$400,0),
MATCH(CU$2,'Attendance Dump'!$E$1:$AI$1,0)
),
INDEX('Active Hour''s Dump'!$D$3:$AH$337,
MATCH($C211,'Active Hour''s Dump'!$A$3:$A$337,0),
MATCH(CU$2,'Active Hour''s Dump'!$D$2:$AH$2,0)
))),"")</f>
        <v>0</v>
      </c>
      <c r="CV211" s="54">
        <f>_xlfn.IFNA(IF(CV$3="Productivity",
INDEX('Productivity Dump'!$E$4:$AJ$500,
MATCH($A211,'Productivity Dump'!$A$4:$A$500,0),
MATCH(CV$2,'Productivity Dump'!$E$3:$AJ$3,0)
),
IF(CV$3="Attendance",
INDEX('Attendance Dump'!$E$2:$AI$400,
MATCH($A211,'Attendance Dump'!$B$2:$B$400,0),
MATCH(CV$2,'Attendance Dump'!$E$1:$AI$1,0)
),
INDEX('Active Hour''s Dump'!$D$3:$AH$337,
MATCH($C211,'Active Hour''s Dump'!$A$3:$A$337,0),
MATCH(CV$2,'Active Hour''s Dump'!$D$2:$AH$2,0)
))),"")</f>
        <v>0</v>
      </c>
      <c r="CW211" s="13"/>
      <c r="CX211" s="13"/>
      <c r="CY211" s="54"/>
      <c r="DA211" s="57">
        <f t="shared" si="81"/>
        <v>269.75000000000006</v>
      </c>
      <c r="DB211" s="35">
        <f t="shared" si="82"/>
        <v>17167.347999999998</v>
      </c>
      <c r="DC211" s="35">
        <f t="shared" si="77"/>
        <v>1432.6520000000019</v>
      </c>
      <c r="DD211" s="35">
        <f t="shared" ca="1" si="80"/>
        <v>0</v>
      </c>
      <c r="DF211" s="32" cm="1">
        <f t="array" ref="DF211">SUMPRODUCT(
    (MOD(COLUMN(H211:CV211) - COLUMN(H211), 3) = 0) *
    (H211:CV211 = 0) *
    (I211:CW211 = "P") *
    (COUNTIF(UKHoliday, H$2:CV$2) = 0)
)</f>
        <v>0</v>
      </c>
      <c r="DG211" s="33" cm="1">
        <f t="array" ref="DG211">SUMPRODUCT(
  (MOD(COLUMN(H211:CV211) - COLUMN(H211), 3) = 0) *
  (H211:CV211 &gt; 0) *
  (H211:CV211 &lt; 0.5 * IF(((WEEKDAY(H$2:CV$2, 2) = 1) + (WEEKDAY(H$2:CV$2, 2) = 6)), G211, F211)) *
  (I211:CW211 = "P") *
  (COUNTIF(UKHoliday, H$2:CV$2) = 0)
)</f>
        <v>0</v>
      </c>
      <c r="DH211" s="33" cm="1">
        <f t="array" ref="DH211">SUMPRODUCT(
  (MOD(COLUMN(H211:CV211) - COLUMN(H211), 3) = 0) *
  (H211:CV211 &gt; 0.5 * IF(((WEEKDAY(H$2:CV$2, 2) = 1) + (WEEKDAY(H$2:CV$2, 2) = 6)), $G211, $F211)) *
  (H211:CV211 &lt; 0.8 * IF(((WEEKDAY(H$2:CV$2, 2) = 1) + (WEEKDAY(H$2:CV$2, 2) = 6)), $G211, $F211)) *
  (I211:CW211 = "P") *
  (COUNTIF(UKHoliday, H$2:CV$2) = 0)
)</f>
        <v>4</v>
      </c>
      <c r="DI211" s="33" cm="1">
        <f t="array" ref="DI211">SUMPRODUCT(
  (MOD(COLUMN(H211:CV211) - COLUMN(H211), 3) = 0) *
  (H211:CV211 &gt; 0.8 * IF(((WEEKDAY(H$2:CV$2, 2) = 1) + (WEEKDAY(H$2:CV$2, 2) = 6)), $G211, $F211)) *
  (H211:CV211 &lt; 1 * IF(((WEEKDAY(H$2:CV$2, 2) = 1) + (WEEKDAY(H$2:CV$2, 2) = 6)), $G211, $F211)) *
  (I211:CW211 = "P") *
  (COUNTIF(UKHoliday, H$2:CV$2) = 0)
)</f>
        <v>6</v>
      </c>
    </row>
    <row r="212" spans="1:113" x14ac:dyDescent="0.3">
      <c r="A212" s="8" t="s">
        <v>348</v>
      </c>
      <c r="B212" s="36" t="s">
        <v>347</v>
      </c>
      <c r="C212" s="9" t="s">
        <v>748</v>
      </c>
      <c r="D212" s="62" t="s">
        <v>1058</v>
      </c>
      <c r="E212" s="35">
        <v>18600</v>
      </c>
      <c r="F212" s="35">
        <f t="shared" si="78"/>
        <v>930</v>
      </c>
      <c r="G212" s="35">
        <f t="shared" si="79"/>
        <v>465</v>
      </c>
      <c r="H212" s="13">
        <f>_xlfn.IFNA(IF(H$3="Productivity",
INDEX('Productivity Dump'!$E$4:$AJ$500,
MATCH($A212,'Productivity Dump'!$A$4:$A$500,0),
MATCH(H$2,'Productivity Dump'!$E$3:$AJ$3,0)
),
IF(H$3="Attendance",
INDEX('Attendance Dump'!$E$2:$AI$400,
MATCH($A212,'Attendance Dump'!$B$2:$B$400,0),
MATCH(H$2,'Attendance Dump'!$E$1:$AI$1,0)
),
INDEX('Active Hour''s Dump'!$D$3:$AH$337,
MATCH($C212,'Active Hour''s Dump'!$A$3:$A$337,0),
MATCH(H$2,'Active Hour''s Dump'!$D$2:$AH$2,0)
))),"")</f>
        <v>0</v>
      </c>
      <c r="I212" s="13" t="str">
        <f>_xlfn.IFNA(IF(I$3="Productivity",
INDEX('Productivity Dump'!$E$4:$AJ$500,
MATCH($A212,'Productivity Dump'!$A$4:$A$500,0),
MATCH(I$2,'Productivity Dump'!$E$3:$AJ$3,0)
),
IF(I$3="Attendance",
INDEX('Attendance Dump'!$E$2:$AI$400,
MATCH($A212,'Attendance Dump'!$B$2:$B$400,0),
MATCH(I$2,'Attendance Dump'!$E$1:$AI$1,0)
),
INDEX('Active Hour''s Dump'!$D$3:$AH$337,
MATCH($C212,'Active Hour''s Dump'!$A$3:$A$337,0),
MATCH(I$2,'Active Hour''s Dump'!$D$2:$AH$2,0)
))),"")</f>
        <v>SL</v>
      </c>
      <c r="J212" s="54">
        <f>_xlfn.IFNA(IF(J$3="Productivity",
INDEX('Productivity Dump'!$E$4:$AJ$500,
MATCH($A212,'Productivity Dump'!$A$4:$A$500,0),
MATCH(J$2,'Productivity Dump'!$E$3:$AJ$3,0)
),
IF(J$3="Attendance",
INDEX('Attendance Dump'!$E$2:$AI$400,
MATCH($A212,'Attendance Dump'!$B$2:$B$400,0),
MATCH(J$2,'Attendance Dump'!$E$1:$AI$1,0)
),
INDEX('Active Hour''s Dump'!$D$3:$AH$337,
MATCH($C212,'Active Hour''s Dump'!$A$3:$A$337,0),
MATCH(J$2,'Active Hour''s Dump'!$D$2:$AH$2,0)
))),"")</f>
        <v>0</v>
      </c>
      <c r="K212" s="13">
        <f>_xlfn.IFNA(IF(K$3="Productivity",
INDEX('Productivity Dump'!$E$4:$AJ$500,
MATCH($A212,'Productivity Dump'!$A$4:$A$500,0),
MATCH(K$2,'Productivity Dump'!$E$3:$AJ$3,0)
),
IF(K$3="Attendance",
INDEX('Attendance Dump'!$E$2:$AI$400,
MATCH($A212,'Attendance Dump'!$B$2:$B$400,0),
MATCH(K$2,'Attendance Dump'!$E$1:$AI$1,0)
),
INDEX('Active Hour''s Dump'!$D$3:$AH$337,
MATCH($C212,'Active Hour''s Dump'!$A$3:$A$337,0),
MATCH(K$2,'Active Hour''s Dump'!$D$2:$AH$2,0)
))),"")</f>
        <v>1001.6980000000005</v>
      </c>
      <c r="L212" s="13" t="str">
        <f>_xlfn.IFNA(IF(L$3="Productivity",
INDEX('Productivity Dump'!$E$4:$AJ$500,
MATCH($A212,'Productivity Dump'!$A$4:$A$500,0),
MATCH(L$2,'Productivity Dump'!$E$3:$AJ$3,0)
),
IF(L$3="Attendance",
INDEX('Attendance Dump'!$E$2:$AI$400,
MATCH($A212,'Attendance Dump'!$B$2:$B$400,0),
MATCH(L$2,'Attendance Dump'!$E$1:$AI$1,0)
),
INDEX('Active Hour''s Dump'!$D$3:$AH$337,
MATCH($C212,'Active Hour''s Dump'!$A$3:$A$337,0),
MATCH(L$2,'Active Hour''s Dump'!$D$2:$AH$2,0)
))),"")</f>
        <v>P</v>
      </c>
      <c r="M212" s="54">
        <f>_xlfn.IFNA(IF(M$3="Productivity",
INDEX('Productivity Dump'!$E$4:$AJ$500,
MATCH($A212,'Productivity Dump'!$A$4:$A$500,0),
MATCH(M$2,'Productivity Dump'!$E$3:$AJ$3,0)
),
IF(M$3="Attendance",
INDEX('Attendance Dump'!$E$2:$AI$400,
MATCH($A212,'Attendance Dump'!$B$2:$B$400,0),
MATCH(M$2,'Attendance Dump'!$E$1:$AI$1,0)
),
INDEX('Active Hour''s Dump'!$D$3:$AH$337,
MATCH($C212,'Active Hour''s Dump'!$A$3:$A$337,0),
MATCH(M$2,'Active Hour''s Dump'!$D$2:$AH$2,0)
))),"")</f>
        <v>7.4166666666666696</v>
      </c>
      <c r="N212" s="13">
        <f>_xlfn.IFNA(IF(N$3="Productivity",
INDEX('Productivity Dump'!$E$4:$AJ$500,
MATCH($A212,'Productivity Dump'!$A$4:$A$500,0),
MATCH(N$2,'Productivity Dump'!$E$3:$AJ$3,0)
),
IF(N$3="Attendance",
INDEX('Attendance Dump'!$E$2:$AI$400,
MATCH($A212,'Attendance Dump'!$B$2:$B$400,0),
MATCH(N$2,'Attendance Dump'!$E$1:$AI$1,0)
),
INDEX('Active Hour''s Dump'!$D$3:$AH$337,
MATCH($C212,'Active Hour''s Dump'!$A$3:$A$337,0),
MATCH(N$2,'Active Hour''s Dump'!$D$2:$AH$2,0)
))),"")</f>
        <v>644.61399999999992</v>
      </c>
      <c r="O212" s="13" t="str">
        <f>_xlfn.IFNA(IF(O$3="Productivity",
INDEX('Productivity Dump'!$E$4:$AJ$500,
MATCH($A212,'Productivity Dump'!$A$4:$A$500,0),
MATCH(O$2,'Productivity Dump'!$E$3:$AJ$3,0)
),
IF(O$3="Attendance",
INDEX('Attendance Dump'!$E$2:$AI$400,
MATCH($A212,'Attendance Dump'!$B$2:$B$400,0),
MATCH(O$2,'Attendance Dump'!$E$1:$AI$1,0)
),
INDEX('Active Hour''s Dump'!$D$3:$AH$337,
MATCH($C212,'Active Hour''s Dump'!$A$3:$A$337,0),
MATCH(O$2,'Active Hour''s Dump'!$D$2:$AH$2,0)
))),"")</f>
        <v>P</v>
      </c>
      <c r="P212" s="54">
        <f>_xlfn.IFNA(IF(P$3="Productivity",
INDEX('Productivity Dump'!$E$4:$AJ$500,
MATCH($A212,'Productivity Dump'!$A$4:$A$500,0),
MATCH(P$2,'Productivity Dump'!$E$3:$AJ$3,0)
),
IF(P$3="Attendance",
INDEX('Attendance Dump'!$E$2:$AI$400,
MATCH($A212,'Attendance Dump'!$B$2:$B$400,0),
MATCH(P$2,'Attendance Dump'!$E$1:$AI$1,0)
),
INDEX('Active Hour''s Dump'!$D$3:$AH$337,
MATCH($C212,'Active Hour''s Dump'!$A$3:$A$337,0),
MATCH(P$2,'Active Hour''s Dump'!$D$2:$AH$2,0)
))),"")</f>
        <v>4.9166666666666696</v>
      </c>
      <c r="Q212" s="13">
        <f>_xlfn.IFNA(IF(Q$3="Productivity",
INDEX('Productivity Dump'!$E$4:$AJ$500,
MATCH($A212,'Productivity Dump'!$A$4:$A$500,0),
MATCH(Q$2,'Productivity Dump'!$E$3:$AJ$3,0)
),
IF(Q$3="Attendance",
INDEX('Attendance Dump'!$E$2:$AI$400,
MATCH($A212,'Attendance Dump'!$B$2:$B$400,0),
MATCH(Q$2,'Attendance Dump'!$E$1:$AI$1,0)
),
INDEX('Active Hour''s Dump'!$D$3:$AH$337,
MATCH($C212,'Active Hour''s Dump'!$A$3:$A$337,0),
MATCH(Q$2,'Active Hour''s Dump'!$D$2:$AH$2,0)
))),"")</f>
        <v>0</v>
      </c>
      <c r="R212" s="13" t="str">
        <f>_xlfn.IFNA(IF(R$3="Productivity",
INDEX('Productivity Dump'!$E$4:$AJ$500,
MATCH($A212,'Productivity Dump'!$A$4:$A$500,0),
MATCH(R$2,'Productivity Dump'!$E$3:$AJ$3,0)
),
IF(R$3="Attendance",
INDEX('Attendance Dump'!$E$2:$AI$400,
MATCH($A212,'Attendance Dump'!$B$2:$B$400,0),
MATCH(R$2,'Attendance Dump'!$E$1:$AI$1,0)
),
INDEX('Active Hour''s Dump'!$D$3:$AH$337,
MATCH($C212,'Active Hour''s Dump'!$A$3:$A$337,0),
MATCH(R$2,'Active Hour''s Dump'!$D$2:$AH$2,0)
))),"")</f>
        <v>WO</v>
      </c>
      <c r="S212" s="54">
        <f>_xlfn.IFNA(IF(S$3="Productivity",
INDEX('Productivity Dump'!$E$4:$AJ$500,
MATCH($A212,'Productivity Dump'!$A$4:$A$500,0),
MATCH(S$2,'Productivity Dump'!$E$3:$AJ$3,0)
),
IF(S$3="Attendance",
INDEX('Attendance Dump'!$E$2:$AI$400,
MATCH($A212,'Attendance Dump'!$B$2:$B$400,0),
MATCH(S$2,'Attendance Dump'!$E$1:$AI$1,0)
),
INDEX('Active Hour''s Dump'!$D$3:$AH$337,
MATCH($C212,'Active Hour''s Dump'!$A$3:$A$337,0),
MATCH(S$2,'Active Hour''s Dump'!$D$2:$AH$2,0)
))),"")</f>
        <v>0</v>
      </c>
      <c r="T212" s="13">
        <f>_xlfn.IFNA(IF(T$3="Productivity",
INDEX('Productivity Dump'!$E$4:$AJ$500,
MATCH($A212,'Productivity Dump'!$A$4:$A$500,0),
MATCH(T$2,'Productivity Dump'!$E$3:$AJ$3,0)
),
IF(T$3="Attendance",
INDEX('Attendance Dump'!$E$2:$AI$400,
MATCH($A212,'Attendance Dump'!$B$2:$B$400,0),
MATCH(T$2,'Attendance Dump'!$E$1:$AI$1,0)
),
INDEX('Active Hour''s Dump'!$D$3:$AH$337,
MATCH($C212,'Active Hour''s Dump'!$A$3:$A$337,0),
MATCH(T$2,'Active Hour''s Dump'!$D$2:$AH$2,0)
))),"")</f>
        <v>501.5089999999999</v>
      </c>
      <c r="U212" s="13" t="str">
        <f>_xlfn.IFNA(IF(U$3="Productivity",
INDEX('Productivity Dump'!$E$4:$AJ$500,
MATCH($A212,'Productivity Dump'!$A$4:$A$500,0),
MATCH(U$2,'Productivity Dump'!$E$3:$AJ$3,0)
),
IF(U$3="Attendance",
INDEX('Attendance Dump'!$E$2:$AI$400,
MATCH($A212,'Attendance Dump'!$B$2:$B$400,0),
MATCH(U$2,'Attendance Dump'!$E$1:$AI$1,0)
),
INDEX('Active Hour''s Dump'!$D$3:$AH$337,
MATCH($C212,'Active Hour''s Dump'!$A$3:$A$337,0),
MATCH(U$2,'Active Hour''s Dump'!$D$2:$AH$2,0)
))),"")</f>
        <v>P</v>
      </c>
      <c r="V212" s="54">
        <f>_xlfn.IFNA(IF(V$3="Productivity",
INDEX('Productivity Dump'!$E$4:$AJ$500,
MATCH($A212,'Productivity Dump'!$A$4:$A$500,0),
MATCH(V$2,'Productivity Dump'!$E$3:$AJ$3,0)
),
IF(V$3="Attendance",
INDEX('Attendance Dump'!$E$2:$AI$400,
MATCH($A212,'Attendance Dump'!$B$2:$B$400,0),
MATCH(V$2,'Attendance Dump'!$E$1:$AI$1,0)
),
INDEX('Active Hour''s Dump'!$D$3:$AH$337,
MATCH($C212,'Active Hour''s Dump'!$A$3:$A$337,0),
MATCH(V$2,'Active Hour''s Dump'!$D$2:$AH$2,0)
))),"")</f>
        <v>3.8333333333333299</v>
      </c>
      <c r="W212" s="13">
        <f>_xlfn.IFNA(IF(W$3="Productivity",
INDEX('Productivity Dump'!$E$4:$AJ$500,
MATCH($A212,'Productivity Dump'!$A$4:$A$500,0),
MATCH(W$2,'Productivity Dump'!$E$3:$AJ$3,0)
),
IF(W$3="Attendance",
INDEX('Attendance Dump'!$E$2:$AI$400,
MATCH($A212,'Attendance Dump'!$B$2:$B$400,0),
MATCH(W$2,'Attendance Dump'!$E$1:$AI$1,0)
),
INDEX('Active Hour''s Dump'!$D$3:$AH$337,
MATCH($C212,'Active Hour''s Dump'!$A$3:$A$337,0),
MATCH(W$2,'Active Hour''s Dump'!$D$2:$AH$2,0)
))),"")</f>
        <v>1013.7240000000002</v>
      </c>
      <c r="X212" s="13" t="str">
        <f>_xlfn.IFNA(IF(X$3="Productivity",
INDEX('Productivity Dump'!$E$4:$AJ$500,
MATCH($A212,'Productivity Dump'!$A$4:$A$500,0),
MATCH(X$2,'Productivity Dump'!$E$3:$AJ$3,0)
),
IF(X$3="Attendance",
INDEX('Attendance Dump'!$E$2:$AI$400,
MATCH($A212,'Attendance Dump'!$B$2:$B$400,0),
MATCH(X$2,'Attendance Dump'!$E$1:$AI$1,0)
),
INDEX('Active Hour''s Dump'!$D$3:$AH$337,
MATCH($C212,'Active Hour''s Dump'!$A$3:$A$337,0),
MATCH(X$2,'Active Hour''s Dump'!$D$2:$AH$2,0)
))),"")</f>
        <v>P</v>
      </c>
      <c r="Y212" s="54">
        <f>_xlfn.IFNA(IF(Y$3="Productivity",
INDEX('Productivity Dump'!$E$4:$AJ$500,
MATCH($A212,'Productivity Dump'!$A$4:$A$500,0),
MATCH(Y$2,'Productivity Dump'!$E$3:$AJ$3,0)
),
IF(Y$3="Attendance",
INDEX('Attendance Dump'!$E$2:$AI$400,
MATCH($A212,'Attendance Dump'!$B$2:$B$400,0),
MATCH(Y$2,'Attendance Dump'!$E$1:$AI$1,0)
),
INDEX('Active Hour''s Dump'!$D$3:$AH$337,
MATCH($C212,'Active Hour''s Dump'!$A$3:$A$337,0),
MATCH(Y$2,'Active Hour''s Dump'!$D$2:$AH$2,0)
))),"")</f>
        <v>7.1666666666666696</v>
      </c>
      <c r="Z212" s="13">
        <f>_xlfn.IFNA(IF(Z$3="Productivity",
INDEX('Productivity Dump'!$E$4:$AJ$500,
MATCH($A212,'Productivity Dump'!$A$4:$A$500,0),
MATCH(Z$2,'Productivity Dump'!$E$3:$AJ$3,0)
),
IF(Z$3="Attendance",
INDEX('Attendance Dump'!$E$2:$AI$400,
MATCH($A212,'Attendance Dump'!$B$2:$B$400,0),
MATCH(Z$2,'Attendance Dump'!$E$1:$AI$1,0)
),
INDEX('Active Hour''s Dump'!$D$3:$AH$337,
MATCH($C212,'Active Hour''s Dump'!$A$3:$A$337,0),
MATCH(Z$2,'Active Hour''s Dump'!$D$2:$AH$2,0)
))),"")</f>
        <v>1000.881</v>
      </c>
      <c r="AA212" s="13" t="str">
        <f>_xlfn.IFNA(IF(AA$3="Productivity",
INDEX('Productivity Dump'!$E$4:$AJ$500,
MATCH($A212,'Productivity Dump'!$A$4:$A$500,0),
MATCH(AA$2,'Productivity Dump'!$E$3:$AJ$3,0)
),
IF(AA$3="Attendance",
INDEX('Attendance Dump'!$E$2:$AI$400,
MATCH($A212,'Attendance Dump'!$B$2:$B$400,0),
MATCH(AA$2,'Attendance Dump'!$E$1:$AI$1,0)
),
INDEX('Active Hour''s Dump'!$D$3:$AH$337,
MATCH($C212,'Active Hour''s Dump'!$A$3:$A$337,0),
MATCH(AA$2,'Active Hour''s Dump'!$D$2:$AH$2,0)
))),"")</f>
        <v>P</v>
      </c>
      <c r="AB212" s="54">
        <f>_xlfn.IFNA(IF(AB$3="Productivity",
INDEX('Productivity Dump'!$E$4:$AJ$500,
MATCH($A212,'Productivity Dump'!$A$4:$A$500,0),
MATCH(AB$2,'Productivity Dump'!$E$3:$AJ$3,0)
),
IF(AB$3="Attendance",
INDEX('Attendance Dump'!$E$2:$AI$400,
MATCH($A212,'Attendance Dump'!$B$2:$B$400,0),
MATCH(AB$2,'Attendance Dump'!$E$1:$AI$1,0)
),
INDEX('Active Hour''s Dump'!$D$3:$AH$337,
MATCH($C212,'Active Hour''s Dump'!$A$3:$A$337,0),
MATCH(AB$2,'Active Hour''s Dump'!$D$2:$AH$2,0)
))),"")</f>
        <v>7.25</v>
      </c>
      <c r="AC212" s="13">
        <f>_xlfn.IFNA(IF(AC$3="Productivity",
INDEX('Productivity Dump'!$E$4:$AJ$500,
MATCH($A212,'Productivity Dump'!$A$4:$A$500,0),
MATCH(AC$2,'Productivity Dump'!$E$3:$AJ$3,0)
),
IF(AC$3="Attendance",
INDEX('Attendance Dump'!$E$2:$AI$400,
MATCH($A212,'Attendance Dump'!$B$2:$B$400,0),
MATCH(AC$2,'Attendance Dump'!$E$1:$AI$1,0)
),
INDEX('Active Hour''s Dump'!$D$3:$AH$337,
MATCH($C212,'Active Hour''s Dump'!$A$3:$A$337,0),
MATCH(AC$2,'Active Hour''s Dump'!$D$2:$AH$2,0)
))),"")</f>
        <v>1008.2019999999998</v>
      </c>
      <c r="AD212" s="13" t="str">
        <f>_xlfn.IFNA(IF(AD$3="Productivity",
INDEX('Productivity Dump'!$E$4:$AJ$500,
MATCH($A212,'Productivity Dump'!$A$4:$A$500,0),
MATCH(AD$2,'Productivity Dump'!$E$3:$AJ$3,0)
),
IF(AD$3="Attendance",
INDEX('Attendance Dump'!$E$2:$AI$400,
MATCH($A212,'Attendance Dump'!$B$2:$B$400,0),
MATCH(AD$2,'Attendance Dump'!$E$1:$AI$1,0)
),
INDEX('Active Hour''s Dump'!$D$3:$AH$337,
MATCH($C212,'Active Hour''s Dump'!$A$3:$A$337,0),
MATCH(AD$2,'Active Hour''s Dump'!$D$2:$AH$2,0)
))),"")</f>
        <v>P</v>
      </c>
      <c r="AE212" s="54">
        <f>_xlfn.IFNA(IF(AE$3="Productivity",
INDEX('Productivity Dump'!$E$4:$AJ$500,
MATCH($A212,'Productivity Dump'!$A$4:$A$500,0),
MATCH(AE$2,'Productivity Dump'!$E$3:$AJ$3,0)
),
IF(AE$3="Attendance",
INDEX('Attendance Dump'!$E$2:$AI$400,
MATCH($A212,'Attendance Dump'!$B$2:$B$400,0),
MATCH(AE$2,'Attendance Dump'!$E$1:$AI$1,0)
),
INDEX('Active Hour''s Dump'!$D$3:$AH$337,
MATCH($C212,'Active Hour''s Dump'!$A$3:$A$337,0),
MATCH(AE$2,'Active Hour''s Dump'!$D$2:$AH$2,0)
))),"")</f>
        <v>8.25</v>
      </c>
      <c r="AF212" s="13">
        <f>_xlfn.IFNA(IF(AF$3="Productivity",
INDEX('Productivity Dump'!$E$4:$AJ$500,
MATCH($A212,'Productivity Dump'!$A$4:$A$500,0),
MATCH(AF$2,'Productivity Dump'!$E$3:$AJ$3,0)
),
IF(AF$3="Attendance",
INDEX('Attendance Dump'!$E$2:$AI$400,
MATCH($A212,'Attendance Dump'!$B$2:$B$400,0),
MATCH(AF$2,'Attendance Dump'!$E$1:$AI$1,0)
),
INDEX('Active Hour''s Dump'!$D$3:$AH$337,
MATCH($C212,'Active Hour''s Dump'!$A$3:$A$337,0),
MATCH(AF$2,'Active Hour''s Dump'!$D$2:$AH$2,0)
))),"")</f>
        <v>0</v>
      </c>
      <c r="AG212" s="13" t="str">
        <f>_xlfn.IFNA(IF(AG$3="Productivity",
INDEX('Productivity Dump'!$E$4:$AJ$500,
MATCH($A212,'Productivity Dump'!$A$4:$A$500,0),
MATCH(AG$2,'Productivity Dump'!$E$3:$AJ$3,0)
),
IF(AG$3="Attendance",
INDEX('Attendance Dump'!$E$2:$AI$400,
MATCH($A212,'Attendance Dump'!$B$2:$B$400,0),
MATCH(AG$2,'Attendance Dump'!$E$1:$AI$1,0)
),
INDEX('Active Hour''s Dump'!$D$3:$AH$337,
MATCH($C212,'Active Hour''s Dump'!$A$3:$A$337,0),
MATCH(AG$2,'Active Hour''s Dump'!$D$2:$AH$2,0)
))),"")</f>
        <v>SL</v>
      </c>
      <c r="AH212" s="54">
        <f>_xlfn.IFNA(IF(AH$3="Productivity",
INDEX('Productivity Dump'!$E$4:$AJ$500,
MATCH($A212,'Productivity Dump'!$A$4:$A$500,0),
MATCH(AH$2,'Productivity Dump'!$E$3:$AJ$3,0)
),
IF(AH$3="Attendance",
INDEX('Attendance Dump'!$E$2:$AI$400,
MATCH($A212,'Attendance Dump'!$B$2:$B$400,0),
MATCH(AH$2,'Attendance Dump'!$E$1:$AI$1,0)
),
INDEX('Active Hour''s Dump'!$D$3:$AH$337,
MATCH($C212,'Active Hour''s Dump'!$A$3:$A$337,0),
MATCH(AH$2,'Active Hour''s Dump'!$D$2:$AH$2,0)
))),"")</f>
        <v>0</v>
      </c>
      <c r="AI212" s="13">
        <f>_xlfn.IFNA(IF(AI$3="Productivity",
INDEX('Productivity Dump'!$E$4:$AJ$500,
MATCH($A212,'Productivity Dump'!$A$4:$A$500,0),
MATCH(AI$2,'Productivity Dump'!$E$3:$AJ$3,0)
),
IF(AI$3="Attendance",
INDEX('Attendance Dump'!$E$2:$AI$400,
MATCH($A212,'Attendance Dump'!$B$2:$B$400,0),
MATCH(AI$2,'Attendance Dump'!$E$1:$AI$1,0)
),
INDEX('Active Hour''s Dump'!$D$3:$AH$337,
MATCH($C212,'Active Hour''s Dump'!$A$3:$A$337,0),
MATCH(AI$2,'Active Hour''s Dump'!$D$2:$AH$2,0)
))),"")</f>
        <v>0</v>
      </c>
      <c r="AJ212" s="13" t="str">
        <f>_xlfn.IFNA(IF(AJ$3="Productivity",
INDEX('Productivity Dump'!$E$4:$AJ$500,
MATCH($A212,'Productivity Dump'!$A$4:$A$500,0),
MATCH(AJ$2,'Productivity Dump'!$E$3:$AJ$3,0)
),
IF(AJ$3="Attendance",
INDEX('Attendance Dump'!$E$2:$AI$400,
MATCH($A212,'Attendance Dump'!$B$2:$B$400,0),
MATCH(AJ$2,'Attendance Dump'!$E$1:$AI$1,0)
),
INDEX('Active Hour''s Dump'!$D$3:$AH$337,
MATCH($C212,'Active Hour''s Dump'!$A$3:$A$337,0),
MATCH(AJ$2,'Active Hour''s Dump'!$D$2:$AH$2,0)
))),"")</f>
        <v>SL</v>
      </c>
      <c r="AK212" s="54">
        <f>_xlfn.IFNA(IF(AK$3="Productivity",
INDEX('Productivity Dump'!$E$4:$AJ$500,
MATCH($A212,'Productivity Dump'!$A$4:$A$500,0),
MATCH(AK$2,'Productivity Dump'!$E$3:$AJ$3,0)
),
IF(AK$3="Attendance",
INDEX('Attendance Dump'!$E$2:$AI$400,
MATCH($A212,'Attendance Dump'!$B$2:$B$400,0),
MATCH(AK$2,'Attendance Dump'!$E$1:$AI$1,0)
),
INDEX('Active Hour''s Dump'!$D$3:$AH$337,
MATCH($C212,'Active Hour''s Dump'!$A$3:$A$337,0),
MATCH(AK$2,'Active Hour''s Dump'!$D$2:$AH$2,0)
))),"")</f>
        <v>0</v>
      </c>
      <c r="AL212" s="13">
        <f>_xlfn.IFNA(IF(AL$3="Productivity",
INDEX('Productivity Dump'!$E$4:$AJ$500,
MATCH($A212,'Productivity Dump'!$A$4:$A$500,0),
MATCH(AL$2,'Productivity Dump'!$E$3:$AJ$3,0)
),
IF(AL$3="Attendance",
INDEX('Attendance Dump'!$E$2:$AI$400,
MATCH($A212,'Attendance Dump'!$B$2:$B$400,0),
MATCH(AL$2,'Attendance Dump'!$E$1:$AI$1,0)
),
INDEX('Active Hour''s Dump'!$D$3:$AH$337,
MATCH($C212,'Active Hour''s Dump'!$A$3:$A$337,0),
MATCH(AL$2,'Active Hour''s Dump'!$D$2:$AH$2,0)
))),"")</f>
        <v>0</v>
      </c>
      <c r="AM212" s="13" t="str">
        <f>_xlfn.IFNA(IF(AM$3="Productivity",
INDEX('Productivity Dump'!$E$4:$AJ$500,
MATCH($A212,'Productivity Dump'!$A$4:$A$500,0),
MATCH(AM$2,'Productivity Dump'!$E$3:$AJ$3,0)
),
IF(AM$3="Attendance",
INDEX('Attendance Dump'!$E$2:$AI$400,
MATCH($A212,'Attendance Dump'!$B$2:$B$400,0),
MATCH(AM$2,'Attendance Dump'!$E$1:$AI$1,0)
),
INDEX('Active Hour''s Dump'!$D$3:$AH$337,
MATCH($C212,'Active Hour''s Dump'!$A$3:$A$337,0),
MATCH(AM$2,'Active Hour''s Dump'!$D$2:$AH$2,0)
))),"")</f>
        <v>WO</v>
      </c>
      <c r="AN212" s="54">
        <f>_xlfn.IFNA(IF(AN$3="Productivity",
INDEX('Productivity Dump'!$E$4:$AJ$500,
MATCH($A212,'Productivity Dump'!$A$4:$A$500,0),
MATCH(AN$2,'Productivity Dump'!$E$3:$AJ$3,0)
),
IF(AN$3="Attendance",
INDEX('Attendance Dump'!$E$2:$AI$400,
MATCH($A212,'Attendance Dump'!$B$2:$B$400,0),
MATCH(AN$2,'Attendance Dump'!$E$1:$AI$1,0)
),
INDEX('Active Hour''s Dump'!$D$3:$AH$337,
MATCH($C212,'Active Hour''s Dump'!$A$3:$A$337,0),
MATCH(AN$2,'Active Hour''s Dump'!$D$2:$AH$2,0)
))),"")</f>
        <v>0</v>
      </c>
      <c r="AO212" s="13">
        <f>_xlfn.IFNA(IF(AO$3="Productivity",
INDEX('Productivity Dump'!$E$4:$AJ$500,
MATCH($A212,'Productivity Dump'!$A$4:$A$500,0),
MATCH(AO$2,'Productivity Dump'!$E$3:$AJ$3,0)
),
IF(AO$3="Attendance",
INDEX('Attendance Dump'!$E$2:$AI$400,
MATCH($A212,'Attendance Dump'!$B$2:$B$400,0),
MATCH(AO$2,'Attendance Dump'!$E$1:$AI$1,0)
),
INDEX('Active Hour''s Dump'!$D$3:$AH$337,
MATCH($C212,'Active Hour''s Dump'!$A$3:$A$337,0),
MATCH(AO$2,'Active Hour''s Dump'!$D$2:$AH$2,0)
))),"")</f>
        <v>540.7399999999999</v>
      </c>
      <c r="AP212" s="13" t="str">
        <f>_xlfn.IFNA(IF(AP$3="Productivity",
INDEX('Productivity Dump'!$E$4:$AJ$500,
MATCH($A212,'Productivity Dump'!$A$4:$A$500,0),
MATCH(AP$2,'Productivity Dump'!$E$3:$AJ$3,0)
),
IF(AP$3="Attendance",
INDEX('Attendance Dump'!$E$2:$AI$400,
MATCH($A212,'Attendance Dump'!$B$2:$B$400,0),
MATCH(AP$2,'Attendance Dump'!$E$1:$AI$1,0)
),
INDEX('Active Hour''s Dump'!$D$3:$AH$337,
MATCH($C212,'Active Hour''s Dump'!$A$3:$A$337,0),
MATCH(AP$2,'Active Hour''s Dump'!$D$2:$AH$2,0)
))),"")</f>
        <v>P</v>
      </c>
      <c r="AQ212" s="54">
        <f>_xlfn.IFNA(IF(AQ$3="Productivity",
INDEX('Productivity Dump'!$E$4:$AJ$500,
MATCH($A212,'Productivity Dump'!$A$4:$A$500,0),
MATCH(AQ$2,'Productivity Dump'!$E$3:$AJ$3,0)
),
IF(AQ$3="Attendance",
INDEX('Attendance Dump'!$E$2:$AI$400,
MATCH($A212,'Attendance Dump'!$B$2:$B$400,0),
MATCH(AQ$2,'Attendance Dump'!$E$1:$AI$1,0)
),
INDEX('Active Hour''s Dump'!$D$3:$AH$337,
MATCH($C212,'Active Hour''s Dump'!$A$3:$A$337,0),
MATCH(AQ$2,'Active Hour''s Dump'!$D$2:$AH$2,0)
))),"")</f>
        <v>4.9166666666666696</v>
      </c>
      <c r="AR212" s="13">
        <f>_xlfn.IFNA(IF(AR$3="Productivity",
INDEX('Productivity Dump'!$E$4:$AJ$500,
MATCH($A212,'Productivity Dump'!$A$4:$A$500,0),
MATCH(AR$2,'Productivity Dump'!$E$3:$AJ$3,0)
),
IF(AR$3="Attendance",
INDEX('Attendance Dump'!$E$2:$AI$400,
MATCH($A212,'Attendance Dump'!$B$2:$B$400,0),
MATCH(AR$2,'Attendance Dump'!$E$1:$AI$1,0)
),
INDEX('Active Hour''s Dump'!$D$3:$AH$337,
MATCH($C212,'Active Hour''s Dump'!$A$3:$A$337,0),
MATCH(AR$2,'Active Hour''s Dump'!$D$2:$AH$2,0)
))),"")</f>
        <v>1009.2159999999999</v>
      </c>
      <c r="AS212" s="13" t="str">
        <f>_xlfn.IFNA(IF(AS$3="Productivity",
INDEX('Productivity Dump'!$E$4:$AJ$500,
MATCH($A212,'Productivity Dump'!$A$4:$A$500,0),
MATCH(AS$2,'Productivity Dump'!$E$3:$AJ$3,0)
),
IF(AS$3="Attendance",
INDEX('Attendance Dump'!$E$2:$AI$400,
MATCH($A212,'Attendance Dump'!$B$2:$B$400,0),
MATCH(AS$2,'Attendance Dump'!$E$1:$AI$1,0)
),
INDEX('Active Hour''s Dump'!$D$3:$AH$337,
MATCH($C212,'Active Hour''s Dump'!$A$3:$A$337,0),
MATCH(AS$2,'Active Hour''s Dump'!$D$2:$AH$2,0)
))),"")</f>
        <v>P</v>
      </c>
      <c r="AT212" s="54">
        <f>_xlfn.IFNA(IF(AT$3="Productivity",
INDEX('Productivity Dump'!$E$4:$AJ$500,
MATCH($A212,'Productivity Dump'!$A$4:$A$500,0),
MATCH(AT$2,'Productivity Dump'!$E$3:$AJ$3,0)
),
IF(AT$3="Attendance",
INDEX('Attendance Dump'!$E$2:$AI$400,
MATCH($A212,'Attendance Dump'!$B$2:$B$400,0),
MATCH(AT$2,'Attendance Dump'!$E$1:$AI$1,0)
),
INDEX('Active Hour''s Dump'!$D$3:$AH$337,
MATCH($C212,'Active Hour''s Dump'!$A$3:$A$337,0),
MATCH(AT$2,'Active Hour''s Dump'!$D$2:$AH$2,0)
))),"")</f>
        <v>8.6666666666666696</v>
      </c>
      <c r="AU212" s="13">
        <f>_xlfn.IFNA(IF(AU$3="Productivity",
INDEX('Productivity Dump'!$E$4:$AJ$500,
MATCH($A212,'Productivity Dump'!$A$4:$A$500,0),
MATCH(AU$2,'Productivity Dump'!$E$3:$AJ$3,0)
),
IF(AU$3="Attendance",
INDEX('Attendance Dump'!$E$2:$AI$400,
MATCH($A212,'Attendance Dump'!$B$2:$B$400,0),
MATCH(AU$2,'Attendance Dump'!$E$1:$AI$1,0)
),
INDEX('Active Hour''s Dump'!$D$3:$AH$337,
MATCH($C212,'Active Hour''s Dump'!$A$3:$A$337,0),
MATCH(AU$2,'Active Hour''s Dump'!$D$2:$AH$2,0)
))),"")</f>
        <v>1012.1110000000001</v>
      </c>
      <c r="AV212" s="13" t="str">
        <f>_xlfn.IFNA(IF(AV$3="Productivity",
INDEX('Productivity Dump'!$E$4:$AJ$500,
MATCH($A212,'Productivity Dump'!$A$4:$A$500,0),
MATCH(AV$2,'Productivity Dump'!$E$3:$AJ$3,0)
),
IF(AV$3="Attendance",
INDEX('Attendance Dump'!$E$2:$AI$400,
MATCH($A212,'Attendance Dump'!$B$2:$B$400,0),
MATCH(AV$2,'Attendance Dump'!$E$1:$AI$1,0)
),
INDEX('Active Hour''s Dump'!$D$3:$AH$337,
MATCH($C212,'Active Hour''s Dump'!$A$3:$A$337,0),
MATCH(AV$2,'Active Hour''s Dump'!$D$2:$AH$2,0)
))),"")</f>
        <v>P</v>
      </c>
      <c r="AW212" s="54">
        <f>_xlfn.IFNA(IF(AW$3="Productivity",
INDEX('Productivity Dump'!$E$4:$AJ$500,
MATCH($A212,'Productivity Dump'!$A$4:$A$500,0),
MATCH(AW$2,'Productivity Dump'!$E$3:$AJ$3,0)
),
IF(AW$3="Attendance",
INDEX('Attendance Dump'!$E$2:$AI$400,
MATCH($A212,'Attendance Dump'!$B$2:$B$400,0),
MATCH(AW$2,'Attendance Dump'!$E$1:$AI$1,0)
),
INDEX('Active Hour''s Dump'!$D$3:$AH$337,
MATCH($C212,'Active Hour''s Dump'!$A$3:$A$337,0),
MATCH(AW$2,'Active Hour''s Dump'!$D$2:$AH$2,0)
))),"")</f>
        <v>7.1666666666666696</v>
      </c>
      <c r="AX212" s="13">
        <f>_xlfn.IFNA(IF(AX$3="Productivity",
INDEX('Productivity Dump'!$E$4:$AJ$500,
MATCH($A212,'Productivity Dump'!$A$4:$A$500,0),
MATCH(AX$2,'Productivity Dump'!$E$3:$AJ$3,0)
),
IF(AX$3="Attendance",
INDEX('Attendance Dump'!$E$2:$AI$400,
MATCH($A212,'Attendance Dump'!$B$2:$B$400,0),
MATCH(AX$2,'Attendance Dump'!$E$1:$AI$1,0)
),
INDEX('Active Hour''s Dump'!$D$3:$AH$337,
MATCH($C212,'Active Hour''s Dump'!$A$3:$A$337,0),
MATCH(AX$2,'Active Hour''s Dump'!$D$2:$AH$2,0)
))),"")</f>
        <v>1007.785</v>
      </c>
      <c r="AY212" s="13" t="str">
        <f>_xlfn.IFNA(IF(AY$3="Productivity",
INDEX('Productivity Dump'!$E$4:$AJ$500,
MATCH($A212,'Productivity Dump'!$A$4:$A$500,0),
MATCH(AY$2,'Productivity Dump'!$E$3:$AJ$3,0)
),
IF(AY$3="Attendance",
INDEX('Attendance Dump'!$E$2:$AI$400,
MATCH($A212,'Attendance Dump'!$B$2:$B$400,0),
MATCH(AY$2,'Attendance Dump'!$E$1:$AI$1,0)
),
INDEX('Active Hour''s Dump'!$D$3:$AH$337,
MATCH($C212,'Active Hour''s Dump'!$A$3:$A$337,0),
MATCH(AY$2,'Active Hour''s Dump'!$D$2:$AH$2,0)
))),"")</f>
        <v>P</v>
      </c>
      <c r="AZ212" s="54">
        <f>_xlfn.IFNA(IF(AZ$3="Productivity",
INDEX('Productivity Dump'!$E$4:$AJ$500,
MATCH($A212,'Productivity Dump'!$A$4:$A$500,0),
MATCH(AZ$2,'Productivity Dump'!$E$3:$AJ$3,0)
),
IF(AZ$3="Attendance",
INDEX('Attendance Dump'!$E$2:$AI$400,
MATCH($A212,'Attendance Dump'!$B$2:$B$400,0),
MATCH(AZ$2,'Attendance Dump'!$E$1:$AI$1,0)
),
INDEX('Active Hour''s Dump'!$D$3:$AH$337,
MATCH($C212,'Active Hour''s Dump'!$A$3:$A$337,0),
MATCH(AZ$2,'Active Hour''s Dump'!$D$2:$AH$2,0)
))),"")</f>
        <v>7.25</v>
      </c>
      <c r="BA212" s="13">
        <f>_xlfn.IFNA(IF(BA$3="Productivity",
INDEX('Productivity Dump'!$E$4:$AJ$500,
MATCH($A212,'Productivity Dump'!$A$4:$A$500,0),
MATCH(BA$2,'Productivity Dump'!$E$3:$AJ$3,0)
),
IF(BA$3="Attendance",
INDEX('Attendance Dump'!$E$2:$AI$400,
MATCH($A212,'Attendance Dump'!$B$2:$B$400,0),
MATCH(BA$2,'Attendance Dump'!$E$1:$AI$1,0)
),
INDEX('Active Hour''s Dump'!$D$3:$AH$337,
MATCH($C212,'Active Hour''s Dump'!$A$3:$A$337,0),
MATCH(BA$2,'Active Hour''s Dump'!$D$2:$AH$2,0)
))),"")</f>
        <v>1003.2609999999999</v>
      </c>
      <c r="BB212" s="13" t="str">
        <f>_xlfn.IFNA(IF(BB$3="Productivity",
INDEX('Productivity Dump'!$E$4:$AJ$500,
MATCH($A212,'Productivity Dump'!$A$4:$A$500,0),
MATCH(BB$2,'Productivity Dump'!$E$3:$AJ$3,0)
),
IF(BB$3="Attendance",
INDEX('Attendance Dump'!$E$2:$AI$400,
MATCH($A212,'Attendance Dump'!$B$2:$B$400,0),
MATCH(BB$2,'Attendance Dump'!$E$1:$AI$1,0)
),
INDEX('Active Hour''s Dump'!$D$3:$AH$337,
MATCH($C212,'Active Hour''s Dump'!$A$3:$A$337,0),
MATCH(BB$2,'Active Hour''s Dump'!$D$2:$AH$2,0)
))),"")</f>
        <v>P</v>
      </c>
      <c r="BC212" s="54">
        <f>_xlfn.IFNA(IF(BC$3="Productivity",
INDEX('Productivity Dump'!$E$4:$AJ$500,
MATCH($A212,'Productivity Dump'!$A$4:$A$500,0),
MATCH(BC$2,'Productivity Dump'!$E$3:$AJ$3,0)
),
IF(BC$3="Attendance",
INDEX('Attendance Dump'!$E$2:$AI$400,
MATCH($A212,'Attendance Dump'!$B$2:$B$400,0),
MATCH(BC$2,'Attendance Dump'!$E$1:$AI$1,0)
),
INDEX('Active Hour''s Dump'!$D$3:$AH$337,
MATCH($C212,'Active Hour''s Dump'!$A$3:$A$337,0),
MATCH(BC$2,'Active Hour''s Dump'!$D$2:$AH$2,0)
))),"")</f>
        <v>7.3333333333333304</v>
      </c>
      <c r="BD212" s="13">
        <f>_xlfn.IFNA(IF(BD$3="Productivity",
INDEX('Productivity Dump'!$E$4:$AJ$500,
MATCH($A212,'Productivity Dump'!$A$4:$A$500,0),
MATCH(BD$2,'Productivity Dump'!$E$3:$AJ$3,0)
),
IF(BD$3="Attendance",
INDEX('Attendance Dump'!$E$2:$AI$400,
MATCH($A212,'Attendance Dump'!$B$2:$B$400,0),
MATCH(BD$2,'Attendance Dump'!$E$1:$AI$1,0)
),
INDEX('Active Hour''s Dump'!$D$3:$AH$337,
MATCH($C212,'Active Hour''s Dump'!$A$3:$A$337,0),
MATCH(BD$2,'Active Hour''s Dump'!$D$2:$AH$2,0)
))),"")</f>
        <v>481.29299999999995</v>
      </c>
      <c r="BE212" s="13" t="str">
        <f>_xlfn.IFNA(IF(BE$3="Productivity",
INDEX('Productivity Dump'!$E$4:$AJ$500,
MATCH($A212,'Productivity Dump'!$A$4:$A$500,0),
MATCH(BE$2,'Productivity Dump'!$E$3:$AJ$3,0)
),
IF(BE$3="Attendance",
INDEX('Attendance Dump'!$E$2:$AI$400,
MATCH($A212,'Attendance Dump'!$B$2:$B$400,0),
MATCH(BE$2,'Attendance Dump'!$E$1:$AI$1,0)
),
INDEX('Active Hour''s Dump'!$D$3:$AH$337,
MATCH($C212,'Active Hour''s Dump'!$A$3:$A$337,0),
MATCH(BE$2,'Active Hour''s Dump'!$D$2:$AH$2,0)
))),"")</f>
        <v>P</v>
      </c>
      <c r="BF212" s="54">
        <f>_xlfn.IFNA(IF(BF$3="Productivity",
INDEX('Productivity Dump'!$E$4:$AJ$500,
MATCH($A212,'Productivity Dump'!$A$4:$A$500,0),
MATCH(BF$2,'Productivity Dump'!$E$3:$AJ$3,0)
),
IF(BF$3="Attendance",
INDEX('Attendance Dump'!$E$2:$AI$400,
MATCH($A212,'Attendance Dump'!$B$2:$B$400,0),
MATCH(BF$2,'Attendance Dump'!$E$1:$AI$1,0)
),
INDEX('Active Hour''s Dump'!$D$3:$AH$337,
MATCH($C212,'Active Hour''s Dump'!$A$3:$A$337,0),
MATCH(BF$2,'Active Hour''s Dump'!$D$2:$AH$2,0)
))),"")</f>
        <v>3.25</v>
      </c>
      <c r="BG212" s="13">
        <f>_xlfn.IFNA(IF(BG$3="Productivity",
INDEX('Productivity Dump'!$E$4:$AJ$500,
MATCH($A212,'Productivity Dump'!$A$4:$A$500,0),
MATCH(BG$2,'Productivity Dump'!$E$3:$AJ$3,0)
),
IF(BG$3="Attendance",
INDEX('Attendance Dump'!$E$2:$AI$400,
MATCH($A212,'Attendance Dump'!$B$2:$B$400,0),
MATCH(BG$2,'Attendance Dump'!$E$1:$AI$1,0)
),
INDEX('Active Hour''s Dump'!$D$3:$AH$337,
MATCH($C212,'Active Hour''s Dump'!$A$3:$A$337,0),
MATCH(BG$2,'Active Hour''s Dump'!$D$2:$AH$2,0)
))),"")</f>
        <v>0</v>
      </c>
      <c r="BH212" s="13" t="str">
        <f>_xlfn.IFNA(IF(BH$3="Productivity",
INDEX('Productivity Dump'!$E$4:$AJ$500,
MATCH($A212,'Productivity Dump'!$A$4:$A$500,0),
MATCH(BH$2,'Productivity Dump'!$E$3:$AJ$3,0)
),
IF(BH$3="Attendance",
INDEX('Attendance Dump'!$E$2:$AI$400,
MATCH($A212,'Attendance Dump'!$B$2:$B$400,0),
MATCH(BH$2,'Attendance Dump'!$E$1:$AI$1,0)
),
INDEX('Active Hour''s Dump'!$D$3:$AH$337,
MATCH($C212,'Active Hour''s Dump'!$A$3:$A$337,0),
MATCH(BH$2,'Active Hour''s Dump'!$D$2:$AH$2,0)
))),"")</f>
        <v>WO</v>
      </c>
      <c r="BI212" s="54">
        <f>_xlfn.IFNA(IF(BI$3="Productivity",
INDEX('Productivity Dump'!$E$4:$AJ$500,
MATCH($A212,'Productivity Dump'!$A$4:$A$500,0),
MATCH(BI$2,'Productivity Dump'!$E$3:$AJ$3,0)
),
IF(BI$3="Attendance",
INDEX('Attendance Dump'!$E$2:$AI$400,
MATCH($A212,'Attendance Dump'!$B$2:$B$400,0),
MATCH(BI$2,'Attendance Dump'!$E$1:$AI$1,0)
),
INDEX('Active Hour''s Dump'!$D$3:$AH$337,
MATCH($C212,'Active Hour''s Dump'!$A$3:$A$337,0),
MATCH(BI$2,'Active Hour''s Dump'!$D$2:$AH$2,0)
))),"")</f>
        <v>0</v>
      </c>
      <c r="BJ212" s="13">
        <f>_xlfn.IFNA(IF(BJ$3="Productivity",
INDEX('Productivity Dump'!$E$4:$AJ$500,
MATCH($A212,'Productivity Dump'!$A$4:$A$500,0),
MATCH(BJ$2,'Productivity Dump'!$E$3:$AJ$3,0)
),
IF(BJ$3="Attendance",
INDEX('Attendance Dump'!$E$2:$AI$400,
MATCH($A212,'Attendance Dump'!$B$2:$B$400,0),
MATCH(BJ$2,'Attendance Dump'!$E$1:$AI$1,0)
),
INDEX('Active Hour''s Dump'!$D$3:$AH$337,
MATCH($C212,'Active Hour''s Dump'!$A$3:$A$337,0),
MATCH(BJ$2,'Active Hour''s Dump'!$D$2:$AH$2,0)
))),"")</f>
        <v>600.66399999999987</v>
      </c>
      <c r="BK212" s="13" t="str">
        <f>_xlfn.IFNA(IF(BK$3="Productivity",
INDEX('Productivity Dump'!$E$4:$AJ$500,
MATCH($A212,'Productivity Dump'!$A$4:$A$500,0),
MATCH(BK$2,'Productivity Dump'!$E$3:$AJ$3,0)
),
IF(BK$3="Attendance",
INDEX('Attendance Dump'!$E$2:$AI$400,
MATCH($A212,'Attendance Dump'!$B$2:$B$400,0),
MATCH(BK$2,'Attendance Dump'!$E$1:$AI$1,0)
),
INDEX('Active Hour''s Dump'!$D$3:$AH$337,
MATCH($C212,'Active Hour''s Dump'!$A$3:$A$337,0),
MATCH(BK$2,'Active Hour''s Dump'!$D$2:$AH$2,0)
))),"")</f>
        <v>P</v>
      </c>
      <c r="BL212" s="54">
        <f>_xlfn.IFNA(IF(BL$3="Productivity",
INDEX('Productivity Dump'!$E$4:$AJ$500,
MATCH($A212,'Productivity Dump'!$A$4:$A$500,0),
MATCH(BL$2,'Productivity Dump'!$E$3:$AJ$3,0)
),
IF(BL$3="Attendance",
INDEX('Attendance Dump'!$E$2:$AI$400,
MATCH($A212,'Attendance Dump'!$B$2:$B$400,0),
MATCH(BL$2,'Attendance Dump'!$E$1:$AI$1,0)
),
INDEX('Active Hour''s Dump'!$D$3:$AH$337,
MATCH($C212,'Active Hour''s Dump'!$A$3:$A$337,0),
MATCH(BL$2,'Active Hour''s Dump'!$D$2:$AH$2,0)
))),"")</f>
        <v>5.4166666666666696</v>
      </c>
      <c r="BM212" s="13">
        <f>_xlfn.IFNA(IF(BM$3="Productivity",
INDEX('Productivity Dump'!$E$4:$AJ$500,
MATCH($A212,'Productivity Dump'!$A$4:$A$500,0),
MATCH(BM$2,'Productivity Dump'!$E$3:$AJ$3,0)
),
IF(BM$3="Attendance",
INDEX('Attendance Dump'!$E$2:$AI$400,
MATCH($A212,'Attendance Dump'!$B$2:$B$400,0),
MATCH(BM$2,'Attendance Dump'!$E$1:$AI$1,0)
),
INDEX('Active Hour''s Dump'!$D$3:$AH$337,
MATCH($C212,'Active Hour''s Dump'!$A$3:$A$337,0),
MATCH(BM$2,'Active Hour''s Dump'!$D$2:$AH$2,0)
))),"")</f>
        <v>1085.68</v>
      </c>
      <c r="BN212" s="13" t="str">
        <f>_xlfn.IFNA(IF(BN$3="Productivity",
INDEX('Productivity Dump'!$E$4:$AJ$500,
MATCH($A212,'Productivity Dump'!$A$4:$A$500,0),
MATCH(BN$2,'Productivity Dump'!$E$3:$AJ$3,0)
),
IF(BN$3="Attendance",
INDEX('Attendance Dump'!$E$2:$AI$400,
MATCH($A212,'Attendance Dump'!$B$2:$B$400,0),
MATCH(BN$2,'Attendance Dump'!$E$1:$AI$1,0)
),
INDEX('Active Hour''s Dump'!$D$3:$AH$337,
MATCH($C212,'Active Hour''s Dump'!$A$3:$A$337,0),
MATCH(BN$2,'Active Hour''s Dump'!$D$2:$AH$2,0)
))),"")</f>
        <v>P</v>
      </c>
      <c r="BO212" s="54">
        <f>_xlfn.IFNA(IF(BO$3="Productivity",
INDEX('Productivity Dump'!$E$4:$AJ$500,
MATCH($A212,'Productivity Dump'!$A$4:$A$500,0),
MATCH(BO$2,'Productivity Dump'!$E$3:$AJ$3,0)
),
IF(BO$3="Attendance",
INDEX('Attendance Dump'!$E$2:$AI$400,
MATCH($A212,'Attendance Dump'!$B$2:$B$400,0),
MATCH(BO$2,'Attendance Dump'!$E$1:$AI$1,0)
),
INDEX('Active Hour''s Dump'!$D$3:$AH$337,
MATCH($C212,'Active Hour''s Dump'!$A$3:$A$337,0),
MATCH(BO$2,'Active Hour''s Dump'!$D$2:$AH$2,0)
))),"")</f>
        <v>7.6666666666666696</v>
      </c>
      <c r="BP212" s="13">
        <f>_xlfn.IFNA(IF(BP$3="Productivity",
INDEX('Productivity Dump'!$E$4:$AJ$500,
MATCH($A212,'Productivity Dump'!$A$4:$A$500,0),
MATCH(BP$2,'Productivity Dump'!$E$3:$AJ$3,0)
),
IF(BP$3="Attendance",
INDEX('Attendance Dump'!$E$2:$AI$400,
MATCH($A212,'Attendance Dump'!$B$2:$B$400,0),
MATCH(BP$2,'Attendance Dump'!$E$1:$AI$1,0)
),
INDEX('Active Hour''s Dump'!$D$3:$AH$337,
MATCH($C212,'Active Hour''s Dump'!$A$3:$A$337,0),
MATCH(BP$2,'Active Hour''s Dump'!$D$2:$AH$2,0)
))),"")</f>
        <v>1119.482</v>
      </c>
      <c r="BQ212" s="13" t="str">
        <f>_xlfn.IFNA(IF(BQ$3="Productivity",
INDEX('Productivity Dump'!$E$4:$AJ$500,
MATCH($A212,'Productivity Dump'!$A$4:$A$500,0),
MATCH(BQ$2,'Productivity Dump'!$E$3:$AJ$3,0)
),
IF(BQ$3="Attendance",
INDEX('Attendance Dump'!$E$2:$AI$400,
MATCH($A212,'Attendance Dump'!$B$2:$B$400,0),
MATCH(BQ$2,'Attendance Dump'!$E$1:$AI$1,0)
),
INDEX('Active Hour''s Dump'!$D$3:$AH$337,
MATCH($C212,'Active Hour''s Dump'!$A$3:$A$337,0),
MATCH(BQ$2,'Active Hour''s Dump'!$D$2:$AH$2,0)
))),"")</f>
        <v>P</v>
      </c>
      <c r="BR212" s="54">
        <f>_xlfn.IFNA(IF(BR$3="Productivity",
INDEX('Productivity Dump'!$E$4:$AJ$500,
MATCH($A212,'Productivity Dump'!$A$4:$A$500,0),
MATCH(BR$2,'Productivity Dump'!$E$3:$AJ$3,0)
),
IF(BR$3="Attendance",
INDEX('Attendance Dump'!$E$2:$AI$400,
MATCH($A212,'Attendance Dump'!$B$2:$B$400,0),
MATCH(BR$2,'Attendance Dump'!$E$1:$AI$1,0)
),
INDEX('Active Hour''s Dump'!$D$3:$AH$337,
MATCH($C212,'Active Hour''s Dump'!$A$3:$A$337,0),
MATCH(BR$2,'Active Hour''s Dump'!$D$2:$AH$2,0)
))),"")</f>
        <v>7.9166666666666696</v>
      </c>
      <c r="BS212" s="13">
        <f>_xlfn.IFNA(IF(BS$3="Productivity",
INDEX('Productivity Dump'!$E$4:$AJ$500,
MATCH($A212,'Productivity Dump'!$A$4:$A$500,0),
MATCH(BS$2,'Productivity Dump'!$E$3:$AJ$3,0)
),
IF(BS$3="Attendance",
INDEX('Attendance Dump'!$E$2:$AI$400,
MATCH($A212,'Attendance Dump'!$B$2:$B$400,0),
MATCH(BS$2,'Attendance Dump'!$E$1:$AI$1,0)
),
INDEX('Active Hour''s Dump'!$D$3:$AH$337,
MATCH($C212,'Active Hour''s Dump'!$A$3:$A$337,0),
MATCH(BS$2,'Active Hour''s Dump'!$D$2:$AH$2,0)
))),"")</f>
        <v>1001.896</v>
      </c>
      <c r="BT212" s="13" t="str">
        <f>_xlfn.IFNA(IF(BT$3="Productivity",
INDEX('Productivity Dump'!$E$4:$AJ$500,
MATCH($A212,'Productivity Dump'!$A$4:$A$500,0),
MATCH(BT$2,'Productivity Dump'!$E$3:$AJ$3,0)
),
IF(BT$3="Attendance",
INDEX('Attendance Dump'!$E$2:$AI$400,
MATCH($A212,'Attendance Dump'!$B$2:$B$400,0),
MATCH(BT$2,'Attendance Dump'!$E$1:$AI$1,0)
),
INDEX('Active Hour''s Dump'!$D$3:$AH$337,
MATCH($C212,'Active Hour''s Dump'!$A$3:$A$337,0),
MATCH(BT$2,'Active Hour''s Dump'!$D$2:$AH$2,0)
))),"")</f>
        <v>H(P)</v>
      </c>
      <c r="BU212" s="54">
        <f>_xlfn.IFNA(IF(BU$3="Productivity",
INDEX('Productivity Dump'!$E$4:$AJ$500,
MATCH($A212,'Productivity Dump'!$A$4:$A$500,0),
MATCH(BU$2,'Productivity Dump'!$E$3:$AJ$3,0)
),
IF(BU$3="Attendance",
INDEX('Attendance Dump'!$E$2:$AI$400,
MATCH($A212,'Attendance Dump'!$B$2:$B$400,0),
MATCH(BU$2,'Attendance Dump'!$E$1:$AI$1,0)
),
INDEX('Active Hour''s Dump'!$D$3:$AH$337,
MATCH($C212,'Active Hour''s Dump'!$A$3:$A$337,0),
MATCH(BU$2,'Active Hour''s Dump'!$D$2:$AH$2,0)
))),"")</f>
        <v>7.0833333333333304</v>
      </c>
      <c r="BV212" s="13">
        <f>_xlfn.IFNA(IF(BV$3="Productivity",
INDEX('Productivity Dump'!$E$4:$AJ$500,
MATCH($A212,'Productivity Dump'!$A$4:$A$500,0),
MATCH(BV$2,'Productivity Dump'!$E$3:$AJ$3,0)
),
IF(BV$3="Attendance",
INDEX('Attendance Dump'!$E$2:$AI$400,
MATCH($A212,'Attendance Dump'!$B$2:$B$400,0),
MATCH(BV$2,'Attendance Dump'!$E$1:$AI$1,0)
),
INDEX('Active Hour''s Dump'!$D$3:$AH$337,
MATCH($C212,'Active Hour''s Dump'!$A$3:$A$337,0),
MATCH(BV$2,'Active Hour''s Dump'!$D$2:$AH$2,0)
))),"")</f>
        <v>1034.5140000000001</v>
      </c>
      <c r="BW212" s="13" t="str">
        <f>_xlfn.IFNA(IF(BW$3="Productivity",
INDEX('Productivity Dump'!$E$4:$AJ$500,
MATCH($A212,'Productivity Dump'!$A$4:$A$500,0),
MATCH(BW$2,'Productivity Dump'!$E$3:$AJ$3,0)
),
IF(BW$3="Attendance",
INDEX('Attendance Dump'!$E$2:$AI$400,
MATCH($A212,'Attendance Dump'!$B$2:$B$400,0),
MATCH(BW$2,'Attendance Dump'!$E$1:$AI$1,0)
),
INDEX('Active Hour''s Dump'!$D$3:$AH$337,
MATCH($C212,'Active Hour''s Dump'!$A$3:$A$337,0),
MATCH(BW$2,'Active Hour''s Dump'!$D$2:$AH$2,0)
))),"")</f>
        <v>P</v>
      </c>
      <c r="BX212" s="54">
        <f>_xlfn.IFNA(IF(BX$3="Productivity",
INDEX('Productivity Dump'!$E$4:$AJ$500,
MATCH($A212,'Productivity Dump'!$A$4:$A$500,0),
MATCH(BX$2,'Productivity Dump'!$E$3:$AJ$3,0)
),
IF(BX$3="Attendance",
INDEX('Attendance Dump'!$E$2:$AI$400,
MATCH($A212,'Attendance Dump'!$B$2:$B$400,0),
MATCH(BX$2,'Attendance Dump'!$E$1:$AI$1,0)
),
INDEX('Active Hour''s Dump'!$D$3:$AH$337,
MATCH($C212,'Active Hour''s Dump'!$A$3:$A$337,0),
MATCH(BX$2,'Active Hour''s Dump'!$D$2:$AH$2,0)
))),"")</f>
        <v>6.5833333333333304</v>
      </c>
      <c r="BY212" s="13">
        <f>_xlfn.IFNA(IF(BY$3="Productivity",
INDEX('Productivity Dump'!$E$4:$AJ$500,
MATCH($A212,'Productivity Dump'!$A$4:$A$500,0),
MATCH(BY$2,'Productivity Dump'!$E$3:$AJ$3,0)
),
IF(BY$3="Attendance",
INDEX('Attendance Dump'!$E$2:$AI$400,
MATCH($A212,'Attendance Dump'!$B$2:$B$400,0),
MATCH(BY$2,'Attendance Dump'!$E$1:$AI$1,0)
),
INDEX('Active Hour''s Dump'!$D$3:$AH$337,
MATCH($C212,'Active Hour''s Dump'!$A$3:$A$337,0),
MATCH(BY$2,'Active Hour''s Dump'!$D$2:$AH$2,0)
))),"")</f>
        <v>652.43100000000004</v>
      </c>
      <c r="BZ212" s="13" t="str">
        <f>_xlfn.IFNA(IF(BZ$3="Productivity",
INDEX('Productivity Dump'!$E$4:$AJ$500,
MATCH($A212,'Productivity Dump'!$A$4:$A$500,0),
MATCH(BZ$2,'Productivity Dump'!$E$3:$AJ$3,0)
),
IF(BZ$3="Attendance",
INDEX('Attendance Dump'!$E$2:$AI$400,
MATCH($A212,'Attendance Dump'!$B$2:$B$400,0),
MATCH(BZ$2,'Attendance Dump'!$E$1:$AI$1,0)
),
INDEX('Active Hour''s Dump'!$D$3:$AH$337,
MATCH($C212,'Active Hour''s Dump'!$A$3:$A$337,0),
MATCH(BZ$2,'Active Hour''s Dump'!$D$2:$AH$2,0)
))),"")</f>
        <v>P</v>
      </c>
      <c r="CA212" s="54">
        <f>_xlfn.IFNA(IF(CA$3="Productivity",
INDEX('Productivity Dump'!$E$4:$AJ$500,
MATCH($A212,'Productivity Dump'!$A$4:$A$500,0),
MATCH(CA$2,'Productivity Dump'!$E$3:$AJ$3,0)
),
IF(CA$3="Attendance",
INDEX('Attendance Dump'!$E$2:$AI$400,
MATCH($A212,'Attendance Dump'!$B$2:$B$400,0),
MATCH(CA$2,'Attendance Dump'!$E$1:$AI$1,0)
),
INDEX('Active Hour''s Dump'!$D$3:$AH$337,
MATCH($C212,'Active Hour''s Dump'!$A$3:$A$337,0),
MATCH(CA$2,'Active Hour''s Dump'!$D$2:$AH$2,0)
))),"")</f>
        <v>4.25</v>
      </c>
      <c r="CB212" s="13">
        <f>_xlfn.IFNA(IF(CB$3="Productivity",
INDEX('Productivity Dump'!$E$4:$AJ$500,
MATCH($A212,'Productivity Dump'!$A$4:$A$500,0),
MATCH(CB$2,'Productivity Dump'!$E$3:$AJ$3,0)
),
IF(CB$3="Attendance",
INDEX('Attendance Dump'!$E$2:$AI$400,
MATCH($A212,'Attendance Dump'!$B$2:$B$400,0),
MATCH(CB$2,'Attendance Dump'!$E$1:$AI$1,0)
),
INDEX('Active Hour''s Dump'!$D$3:$AH$337,
MATCH($C212,'Active Hour''s Dump'!$A$3:$A$337,0),
MATCH(CB$2,'Active Hour''s Dump'!$D$2:$AH$2,0)
))),"")</f>
        <v>0</v>
      </c>
      <c r="CC212" s="13" t="str">
        <f>_xlfn.IFNA(IF(CC$3="Productivity",
INDEX('Productivity Dump'!$E$4:$AJ$500,
MATCH($A212,'Productivity Dump'!$A$4:$A$500,0),
MATCH(CC$2,'Productivity Dump'!$E$3:$AJ$3,0)
),
IF(CC$3="Attendance",
INDEX('Attendance Dump'!$E$2:$AI$400,
MATCH($A212,'Attendance Dump'!$B$2:$B$400,0),
MATCH(CC$2,'Attendance Dump'!$E$1:$AI$1,0)
),
INDEX('Active Hour''s Dump'!$D$3:$AH$337,
MATCH($C212,'Active Hour''s Dump'!$A$3:$A$337,0),
MATCH(CC$2,'Active Hour''s Dump'!$D$2:$AH$2,0)
))),"")</f>
        <v>WO</v>
      </c>
      <c r="CD212" s="54">
        <f>_xlfn.IFNA(IF(CD$3="Productivity",
INDEX('Productivity Dump'!$E$4:$AJ$500,
MATCH($A212,'Productivity Dump'!$A$4:$A$500,0),
MATCH(CD$2,'Productivity Dump'!$E$3:$AJ$3,0)
),
IF(CD$3="Attendance",
INDEX('Attendance Dump'!$E$2:$AI$400,
MATCH($A212,'Attendance Dump'!$B$2:$B$400,0),
MATCH(CD$2,'Attendance Dump'!$E$1:$AI$1,0)
),
INDEX('Active Hour''s Dump'!$D$3:$AH$337,
MATCH($C212,'Active Hour''s Dump'!$A$3:$A$337,0),
MATCH(CD$2,'Active Hour''s Dump'!$D$2:$AH$2,0)
))),"")</f>
        <v>0</v>
      </c>
      <c r="CE212" s="13">
        <f>_xlfn.IFNA(IF(CE$3="Productivity",
INDEX('Productivity Dump'!$E$4:$AJ$500,
MATCH($A212,'Productivity Dump'!$A$4:$A$500,0),
MATCH(CE$2,'Productivity Dump'!$E$3:$AJ$3,0)
),
IF(CE$3="Attendance",
INDEX('Attendance Dump'!$E$2:$AI$400,
MATCH($A212,'Attendance Dump'!$B$2:$B$400,0),
MATCH(CE$2,'Attendance Dump'!$E$1:$AI$1,0)
),
INDEX('Active Hour''s Dump'!$D$3:$AH$337,
MATCH($C212,'Active Hour''s Dump'!$A$3:$A$337,0),
MATCH(CE$2,'Active Hour''s Dump'!$D$2:$AH$2,0)
))),"")</f>
        <v>901.72199999999987</v>
      </c>
      <c r="CF212" s="13" t="str">
        <f>_xlfn.IFNA(IF(CF$3="Productivity",
INDEX('Productivity Dump'!$E$4:$AJ$500,
MATCH($A212,'Productivity Dump'!$A$4:$A$500,0),
MATCH(CF$2,'Productivity Dump'!$E$3:$AJ$3,0)
),
IF(CF$3="Attendance",
INDEX('Attendance Dump'!$E$2:$AI$400,
MATCH($A212,'Attendance Dump'!$B$2:$B$400,0),
MATCH(CF$2,'Attendance Dump'!$E$1:$AI$1,0)
),
INDEX('Active Hour''s Dump'!$D$3:$AH$337,
MATCH($C212,'Active Hour''s Dump'!$A$3:$A$337,0),
MATCH(CF$2,'Active Hour''s Dump'!$D$2:$AH$2,0)
))),"")</f>
        <v>P</v>
      </c>
      <c r="CG212" s="54">
        <f>_xlfn.IFNA(IF(CG$3="Productivity",
INDEX('Productivity Dump'!$E$4:$AJ$500,
MATCH($A212,'Productivity Dump'!$A$4:$A$500,0),
MATCH(CG$2,'Productivity Dump'!$E$3:$AJ$3,0)
),
IF(CG$3="Attendance",
INDEX('Attendance Dump'!$E$2:$AI$400,
MATCH($A212,'Attendance Dump'!$B$2:$B$400,0),
MATCH(CG$2,'Attendance Dump'!$E$1:$AI$1,0)
),
INDEX('Active Hour''s Dump'!$D$3:$AH$337,
MATCH($C212,'Active Hour''s Dump'!$A$3:$A$337,0),
MATCH(CG$2,'Active Hour''s Dump'!$D$2:$AH$2,0)
))),"")</f>
        <v>6.1666666666666696</v>
      </c>
      <c r="CH212" s="13">
        <f>_xlfn.IFNA(IF(CH$3="Productivity",
INDEX('Productivity Dump'!$E$4:$AJ$500,
MATCH($A212,'Productivity Dump'!$A$4:$A$500,0),
MATCH(CH$2,'Productivity Dump'!$E$3:$AJ$3,0)
),
IF(CH$3="Attendance",
INDEX('Attendance Dump'!$E$2:$AI$400,
MATCH($A212,'Attendance Dump'!$B$2:$B$400,0),
MATCH(CH$2,'Attendance Dump'!$E$1:$AI$1,0)
),
INDEX('Active Hour''s Dump'!$D$3:$AH$337,
MATCH($C212,'Active Hour''s Dump'!$A$3:$A$337,0),
MATCH(CH$2,'Active Hour''s Dump'!$D$2:$AH$2,0)
))),"")</f>
        <v>894.24700000000018</v>
      </c>
      <c r="CI212" s="13" t="str">
        <f>_xlfn.IFNA(IF(CI$3="Productivity",
INDEX('Productivity Dump'!$E$4:$AJ$500,
MATCH($A212,'Productivity Dump'!$A$4:$A$500,0),
MATCH(CI$2,'Productivity Dump'!$E$3:$AJ$3,0)
),
IF(CI$3="Attendance",
INDEX('Attendance Dump'!$E$2:$AI$400,
MATCH($A212,'Attendance Dump'!$B$2:$B$400,0),
MATCH(CI$2,'Attendance Dump'!$E$1:$AI$1,0)
),
INDEX('Active Hour''s Dump'!$D$3:$AH$337,
MATCH($C212,'Active Hour''s Dump'!$A$3:$A$337,0),
MATCH(CI$2,'Active Hour''s Dump'!$D$2:$AH$2,0)
))),"")</f>
        <v>P</v>
      </c>
      <c r="CJ212" s="54">
        <f>_xlfn.IFNA(IF(CJ$3="Productivity",
INDEX('Productivity Dump'!$E$4:$AJ$500,
MATCH($A212,'Productivity Dump'!$A$4:$A$500,0),
MATCH(CJ$2,'Productivity Dump'!$E$3:$AJ$3,0)
),
IF(CJ$3="Attendance",
INDEX('Attendance Dump'!$E$2:$AI$400,
MATCH($A212,'Attendance Dump'!$B$2:$B$400,0),
MATCH(CJ$2,'Attendance Dump'!$E$1:$AI$1,0)
),
INDEX('Active Hour''s Dump'!$D$3:$AH$337,
MATCH($C212,'Active Hour''s Dump'!$A$3:$A$337,0),
MATCH(CJ$2,'Active Hour''s Dump'!$D$2:$AH$2,0)
))),"")</f>
        <v>6.25</v>
      </c>
      <c r="CK212" s="13">
        <f>_xlfn.IFNA(IF(CK$3="Productivity",
INDEX('Productivity Dump'!$E$4:$AJ$500,
MATCH($A212,'Productivity Dump'!$A$4:$A$500,0),
MATCH(CK$2,'Productivity Dump'!$E$3:$AJ$3,0)
),
IF(CK$3="Attendance",
INDEX('Attendance Dump'!$E$2:$AI$400,
MATCH($A212,'Attendance Dump'!$B$2:$B$400,0),
MATCH(CK$2,'Attendance Dump'!$E$1:$AI$1,0)
),
INDEX('Active Hour''s Dump'!$D$3:$AH$337,
MATCH($C212,'Active Hour''s Dump'!$A$3:$A$337,0),
MATCH(CK$2,'Active Hour''s Dump'!$D$2:$AH$2,0)
))),"")</f>
        <v>1101.5770000000002</v>
      </c>
      <c r="CL212" s="13" t="str">
        <f>_xlfn.IFNA(IF(CL$3="Productivity",
INDEX('Productivity Dump'!$E$4:$AJ$500,
MATCH($A212,'Productivity Dump'!$A$4:$A$500,0),
MATCH(CL$2,'Productivity Dump'!$E$3:$AJ$3,0)
),
IF(CL$3="Attendance",
INDEX('Attendance Dump'!$E$2:$AI$400,
MATCH($A212,'Attendance Dump'!$B$2:$B$400,0),
MATCH(CL$2,'Attendance Dump'!$E$1:$AI$1,0)
),
INDEX('Active Hour''s Dump'!$D$3:$AH$337,
MATCH($C212,'Active Hour''s Dump'!$A$3:$A$337,0),
MATCH(CL$2,'Active Hour''s Dump'!$D$2:$AH$2,0)
))),"")</f>
        <v>P</v>
      </c>
      <c r="CM212" s="54">
        <f>_xlfn.IFNA(IF(CM$3="Productivity",
INDEX('Productivity Dump'!$E$4:$AJ$500,
MATCH($A212,'Productivity Dump'!$A$4:$A$500,0),
MATCH(CM$2,'Productivity Dump'!$E$3:$AJ$3,0)
),
IF(CM$3="Attendance",
INDEX('Attendance Dump'!$E$2:$AI$400,
MATCH($A212,'Attendance Dump'!$B$2:$B$400,0),
MATCH(CM$2,'Attendance Dump'!$E$1:$AI$1,0)
),
INDEX('Active Hour''s Dump'!$D$3:$AH$337,
MATCH($C212,'Active Hour''s Dump'!$A$3:$A$337,0),
MATCH(CM$2,'Active Hour''s Dump'!$D$2:$AH$2,0)
))),"")</f>
        <v>7.5833333333333304</v>
      </c>
      <c r="CN212" s="13">
        <f>_xlfn.IFNA(IF(CN$3="Productivity",
INDEX('Productivity Dump'!$E$4:$AJ$500,
MATCH($A212,'Productivity Dump'!$A$4:$A$500,0),
MATCH(CN$2,'Productivity Dump'!$E$3:$AJ$3,0)
),
IF(CN$3="Attendance",
INDEX('Attendance Dump'!$E$2:$AI$400,
MATCH($A212,'Attendance Dump'!$B$2:$B$400,0),
MATCH(CN$2,'Attendance Dump'!$E$1:$AI$1,0)
),
INDEX('Active Hour''s Dump'!$D$3:$AH$337,
MATCH($C212,'Active Hour''s Dump'!$A$3:$A$337,0),
MATCH(CN$2,'Active Hour''s Dump'!$D$2:$AH$2,0)
))),"")</f>
        <v>0</v>
      </c>
      <c r="CO212" s="13">
        <f>_xlfn.IFNA(IF(CO$3="Productivity",
INDEX('Productivity Dump'!$E$4:$AJ$500,
MATCH($A212,'Productivity Dump'!$A$4:$A$500,0),
MATCH(CO$2,'Productivity Dump'!$E$3:$AJ$3,0)
),
IF(CO$3="Attendance",
INDEX('Attendance Dump'!$E$2:$AI$400,
MATCH($A212,'Attendance Dump'!$B$2:$B$400,0),
MATCH(CO$2,'Attendance Dump'!$E$1:$AI$1,0)
),
INDEX('Active Hour''s Dump'!$D$3:$AH$337,
MATCH($C212,'Active Hour''s Dump'!$A$3:$A$337,0),
MATCH(CO$2,'Active Hour''s Dump'!$D$2:$AH$2,0)
))),"")</f>
        <v>0</v>
      </c>
      <c r="CP212" s="54">
        <f>_xlfn.IFNA(IF(CP$3="Productivity",
INDEX('Productivity Dump'!$E$4:$AJ$500,
MATCH($A212,'Productivity Dump'!$A$4:$A$500,0),
MATCH(CP$2,'Productivity Dump'!$E$3:$AJ$3,0)
),
IF(CP$3="Attendance",
INDEX('Attendance Dump'!$E$2:$AI$400,
MATCH($A212,'Attendance Dump'!$B$2:$B$400,0),
MATCH(CP$2,'Attendance Dump'!$E$1:$AI$1,0)
),
INDEX('Active Hour''s Dump'!$D$3:$AH$337,
MATCH($C212,'Active Hour''s Dump'!$A$3:$A$337,0),
MATCH(CP$2,'Active Hour''s Dump'!$D$2:$AH$2,0)
))),"")</f>
        <v>0</v>
      </c>
      <c r="CQ212" s="13">
        <f>_xlfn.IFNA(IF(CQ$3="Productivity",
INDEX('Productivity Dump'!$E$4:$AJ$500,
MATCH($A212,'Productivity Dump'!$A$4:$A$500,0),
MATCH(CQ$2,'Productivity Dump'!$E$3:$AJ$3,0)
),
IF(CQ$3="Attendance",
INDEX('Attendance Dump'!$E$2:$AI$400,
MATCH($A212,'Attendance Dump'!$B$2:$B$400,0),
MATCH(CQ$2,'Attendance Dump'!$E$1:$AI$1,0)
),
INDEX('Active Hour''s Dump'!$D$3:$AH$337,
MATCH($C212,'Active Hour''s Dump'!$A$3:$A$337,0),
MATCH(CQ$2,'Active Hour''s Dump'!$D$2:$AH$2,0)
))),"")</f>
        <v>0</v>
      </c>
      <c r="CR212" s="13">
        <f>_xlfn.IFNA(IF(CR$3="Productivity",
INDEX('Productivity Dump'!$E$4:$AJ$500,
MATCH($A212,'Productivity Dump'!$A$4:$A$500,0),
MATCH(CR$2,'Productivity Dump'!$E$3:$AJ$3,0)
),
IF(CR$3="Attendance",
INDEX('Attendance Dump'!$E$2:$AI$400,
MATCH($A212,'Attendance Dump'!$B$2:$B$400,0),
MATCH(CR$2,'Attendance Dump'!$E$1:$AI$1,0)
),
INDEX('Active Hour''s Dump'!$D$3:$AH$337,
MATCH($C212,'Active Hour''s Dump'!$A$3:$A$337,0),
MATCH(CR$2,'Active Hour''s Dump'!$D$2:$AH$2,0)
))),"")</f>
        <v>0</v>
      </c>
      <c r="CS212" s="54">
        <f>_xlfn.IFNA(IF(CS$3="Productivity",
INDEX('Productivity Dump'!$E$4:$AJ$500,
MATCH($A212,'Productivity Dump'!$A$4:$A$500,0),
MATCH(CS$2,'Productivity Dump'!$E$3:$AJ$3,0)
),
IF(CS$3="Attendance",
INDEX('Attendance Dump'!$E$2:$AI$400,
MATCH($A212,'Attendance Dump'!$B$2:$B$400,0),
MATCH(CS$2,'Attendance Dump'!$E$1:$AI$1,0)
),
INDEX('Active Hour''s Dump'!$D$3:$AH$337,
MATCH($C212,'Active Hour''s Dump'!$A$3:$A$337,0),
MATCH(CS$2,'Active Hour''s Dump'!$D$2:$AH$2,0)
))),"")</f>
        <v>0</v>
      </c>
      <c r="CT212" s="13">
        <f>_xlfn.IFNA(IF(CT$3="Productivity",
INDEX('Productivity Dump'!$E$4:$AJ$500,
MATCH($A212,'Productivity Dump'!$A$4:$A$500,0),
MATCH(CT$2,'Productivity Dump'!$E$3:$AJ$3,0)
),
IF(CT$3="Attendance",
INDEX('Attendance Dump'!$E$2:$AI$400,
MATCH($A212,'Attendance Dump'!$B$2:$B$400,0),
MATCH(CT$2,'Attendance Dump'!$E$1:$AI$1,0)
),
INDEX('Active Hour''s Dump'!$D$3:$AH$337,
MATCH($C212,'Active Hour''s Dump'!$A$3:$A$337,0),
MATCH(CT$2,'Active Hour''s Dump'!$D$2:$AH$2,0)
))),"")</f>
        <v>0</v>
      </c>
      <c r="CU212" s="13">
        <f>_xlfn.IFNA(IF(CU$3="Productivity",
INDEX('Productivity Dump'!$E$4:$AJ$500,
MATCH($A212,'Productivity Dump'!$A$4:$A$500,0),
MATCH(CU$2,'Productivity Dump'!$E$3:$AJ$3,0)
),
IF(CU$3="Attendance",
INDEX('Attendance Dump'!$E$2:$AI$400,
MATCH($A212,'Attendance Dump'!$B$2:$B$400,0),
MATCH(CU$2,'Attendance Dump'!$E$1:$AI$1,0)
),
INDEX('Active Hour''s Dump'!$D$3:$AH$337,
MATCH($C212,'Active Hour''s Dump'!$A$3:$A$337,0),
MATCH(CU$2,'Active Hour''s Dump'!$D$2:$AH$2,0)
))),"")</f>
        <v>0</v>
      </c>
      <c r="CV212" s="54">
        <f>_xlfn.IFNA(IF(CV$3="Productivity",
INDEX('Productivity Dump'!$E$4:$AJ$500,
MATCH($A212,'Productivity Dump'!$A$4:$A$500,0),
MATCH(CV$2,'Productivity Dump'!$E$3:$AJ$3,0)
),
IF(CV$3="Attendance",
INDEX('Attendance Dump'!$E$2:$AI$400,
MATCH($A212,'Attendance Dump'!$B$2:$B$400,0),
MATCH(CV$2,'Attendance Dump'!$E$1:$AI$1,0)
),
INDEX('Active Hour''s Dump'!$D$3:$AH$337,
MATCH($C212,'Active Hour''s Dump'!$A$3:$A$337,0),
MATCH(CV$2,'Active Hour''s Dump'!$D$2:$AH$2,0)
))),"")</f>
        <v>0</v>
      </c>
      <c r="CW212" s="13"/>
      <c r="CX212" s="13"/>
      <c r="CY212" s="54"/>
      <c r="DA212" s="57">
        <f t="shared" si="81"/>
        <v>136.33333333333334</v>
      </c>
      <c r="DB212" s="35">
        <f t="shared" si="82"/>
        <v>18617.247000000007</v>
      </c>
      <c r="DC212" s="35">
        <f t="shared" si="77"/>
        <v>0</v>
      </c>
      <c r="DD212" s="35">
        <f t="shared" ca="1" si="80"/>
        <v>0</v>
      </c>
      <c r="DF212" s="32" cm="1">
        <f t="array" ref="DF212">SUMPRODUCT(
    (MOD(COLUMN(H212:CV212) - COLUMN(H212), 3) = 0) *
    (H212:CV212 = 0) *
    (I212:CW212 = "P") *
    (COUNTIF(UKHoliday, H$2:CV$2) = 0)
)</f>
        <v>0</v>
      </c>
      <c r="DG212" s="33" cm="1">
        <f t="array" ref="DG212">SUMPRODUCT(
  (MOD(COLUMN(H212:CV212) - COLUMN(H212), 3) = 0) *
  (H212:CV212 &gt; 0) *
  (H212:CV212 &lt; 0.5 * IF(((WEEKDAY(H$2:CV$2, 2) = 1) + (WEEKDAY(H$2:CV$2, 2) = 6)), G212, F212)) *
  (I212:CW212 = "P") *
  (COUNTIF(UKHoliday, H$2:CV$2) = 0)
)</f>
        <v>0</v>
      </c>
      <c r="DH212" s="33" cm="1">
        <f t="array" ref="DH212">SUMPRODUCT(
  (MOD(COLUMN(H212:CV212) - COLUMN(H212), 3) = 0) *
  (H212:CV212 &gt; 0.5 * IF(((WEEKDAY(H$2:CV$2, 2) = 1) + (WEEKDAY(H$2:CV$2, 2) = 6)), $G212, $F212)) *
  (H212:CV212 &lt; 0.8 * IF(((WEEKDAY(H$2:CV$2, 2) = 1) + (WEEKDAY(H$2:CV$2, 2) = 6)), $G212, $F212)) *
  (I212:CW212 = "P") *
  (COUNTIF(UKHoliday, H$2:CV$2) = 0)
)</f>
        <v>0</v>
      </c>
      <c r="DI212" s="33" cm="1">
        <f t="array" ref="DI212">SUMPRODUCT(
  (MOD(COLUMN(H212:CV212) - COLUMN(H212), 3) = 0) *
  (H212:CV212 &gt; 0.8 * IF(((WEEKDAY(H$2:CV$2, 2) = 1) + (WEEKDAY(H$2:CV$2, 2) = 6)), $G212, $F212)) *
  (H212:CV212 &lt; 1 * IF(((WEEKDAY(H$2:CV$2, 2) = 1) + (WEEKDAY(H$2:CV$2, 2) = 6)), $G212, $F212)) *
  (I212:CW212 = "P") *
  (COUNTIF(UKHoliday, H$2:CV$2) = 0)
)</f>
        <v>1</v>
      </c>
    </row>
    <row r="213" spans="1:113" x14ac:dyDescent="0.3">
      <c r="A213" s="38" t="s">
        <v>432</v>
      </c>
      <c r="B213" s="38" t="s">
        <v>552</v>
      </c>
      <c r="C213" s="9" t="s">
        <v>783</v>
      </c>
      <c r="D213" s="62" t="s">
        <v>945</v>
      </c>
      <c r="E213" s="35">
        <v>25000</v>
      </c>
      <c r="F213" s="35">
        <f t="shared" si="78"/>
        <v>1250</v>
      </c>
      <c r="G213" s="35">
        <f t="shared" si="79"/>
        <v>625</v>
      </c>
      <c r="H213" s="13">
        <f>_xlfn.IFNA(IF(H$3="Productivity",
INDEX('Productivity Dump'!$E$4:$AJ$500,
MATCH($A213,'Productivity Dump'!$A$4:$A$500,0),
MATCH(H$2,'Productivity Dump'!$E$3:$AJ$3,0)
),
IF(H$3="Attendance",
INDEX('Attendance Dump'!$E$2:$AI$400,
MATCH($A213,'Attendance Dump'!$B$2:$B$400,0),
MATCH(H$2,'Attendance Dump'!$E$1:$AI$1,0)
),
INDEX('Active Hour''s Dump'!$D$3:$AH$337,
MATCH($C213,'Active Hour''s Dump'!$A$3:$A$337,0),
MATCH(H$2,'Active Hour''s Dump'!$D$2:$AH$2,0)
))),"")</f>
        <v>1211.1680000000001</v>
      </c>
      <c r="I213" s="13" t="str">
        <f>_xlfn.IFNA(IF(I$3="Productivity",
INDEX('Productivity Dump'!$E$4:$AJ$500,
MATCH($A213,'Productivity Dump'!$A$4:$A$500,0),
MATCH(I$2,'Productivity Dump'!$E$3:$AJ$3,0)
),
IF(I$3="Attendance",
INDEX('Attendance Dump'!$E$2:$AI$400,
MATCH($A213,'Attendance Dump'!$B$2:$B$400,0),
MATCH(I$2,'Attendance Dump'!$E$1:$AI$1,0)
),
INDEX('Active Hour''s Dump'!$D$3:$AH$337,
MATCH($C213,'Active Hour''s Dump'!$A$3:$A$337,0),
MATCH(I$2,'Active Hour''s Dump'!$D$2:$AH$2,0)
))),"")</f>
        <v>P</v>
      </c>
      <c r="J213" s="54">
        <f>_xlfn.IFNA(IF(J$3="Productivity",
INDEX('Productivity Dump'!$E$4:$AJ$500,
MATCH($A213,'Productivity Dump'!$A$4:$A$500,0),
MATCH(J$2,'Productivity Dump'!$E$3:$AJ$3,0)
),
IF(J$3="Attendance",
INDEX('Attendance Dump'!$E$2:$AI$400,
MATCH($A213,'Attendance Dump'!$B$2:$B$400,0),
MATCH(J$2,'Attendance Dump'!$E$1:$AI$1,0)
),
INDEX('Active Hour''s Dump'!$D$3:$AH$337,
MATCH($C213,'Active Hour''s Dump'!$A$3:$A$337,0),
MATCH(J$2,'Active Hour''s Dump'!$D$2:$AH$2,0)
))),"")</f>
        <v>8.1666666666666696</v>
      </c>
      <c r="K213" s="13">
        <f>_xlfn.IFNA(IF(K$3="Productivity",
INDEX('Productivity Dump'!$E$4:$AJ$500,
MATCH($A213,'Productivity Dump'!$A$4:$A$500,0),
MATCH(K$2,'Productivity Dump'!$E$3:$AJ$3,0)
),
IF(K$3="Attendance",
INDEX('Attendance Dump'!$E$2:$AI$400,
MATCH($A213,'Attendance Dump'!$B$2:$B$400,0),
MATCH(K$2,'Attendance Dump'!$E$1:$AI$1,0)
),
INDEX('Active Hour''s Dump'!$D$3:$AH$337,
MATCH($C213,'Active Hour''s Dump'!$A$3:$A$337,0),
MATCH(K$2,'Active Hour''s Dump'!$D$2:$AH$2,0)
))),"")</f>
        <v>1283.54</v>
      </c>
      <c r="L213" s="13" t="str">
        <f>_xlfn.IFNA(IF(L$3="Productivity",
INDEX('Productivity Dump'!$E$4:$AJ$500,
MATCH($A213,'Productivity Dump'!$A$4:$A$500,0),
MATCH(L$2,'Productivity Dump'!$E$3:$AJ$3,0)
),
IF(L$3="Attendance",
INDEX('Attendance Dump'!$E$2:$AI$400,
MATCH($A213,'Attendance Dump'!$B$2:$B$400,0),
MATCH(L$2,'Attendance Dump'!$E$1:$AI$1,0)
),
INDEX('Active Hour''s Dump'!$D$3:$AH$337,
MATCH($C213,'Active Hour''s Dump'!$A$3:$A$337,0),
MATCH(L$2,'Active Hour''s Dump'!$D$2:$AH$2,0)
))),"")</f>
        <v>P</v>
      </c>
      <c r="M213" s="54">
        <f>_xlfn.IFNA(IF(M$3="Productivity",
INDEX('Productivity Dump'!$E$4:$AJ$500,
MATCH($A213,'Productivity Dump'!$A$4:$A$500,0),
MATCH(M$2,'Productivity Dump'!$E$3:$AJ$3,0)
),
IF(M$3="Attendance",
INDEX('Attendance Dump'!$E$2:$AI$400,
MATCH($A213,'Attendance Dump'!$B$2:$B$400,0),
MATCH(M$2,'Attendance Dump'!$E$1:$AI$1,0)
),
INDEX('Active Hour''s Dump'!$D$3:$AH$337,
MATCH($C213,'Active Hour''s Dump'!$A$3:$A$337,0),
MATCH(M$2,'Active Hour''s Dump'!$D$2:$AH$2,0)
))),"")</f>
        <v>10.8333333333333</v>
      </c>
      <c r="N213" s="13">
        <f>_xlfn.IFNA(IF(N$3="Productivity",
INDEX('Productivity Dump'!$E$4:$AJ$500,
MATCH($A213,'Productivity Dump'!$A$4:$A$500,0),
MATCH(N$2,'Productivity Dump'!$E$3:$AJ$3,0)
),
IF(N$3="Attendance",
INDEX('Attendance Dump'!$E$2:$AI$400,
MATCH($A213,'Attendance Dump'!$B$2:$B$400,0),
MATCH(N$2,'Attendance Dump'!$E$1:$AI$1,0)
),
INDEX('Active Hour''s Dump'!$D$3:$AH$337,
MATCH($C213,'Active Hour''s Dump'!$A$3:$A$337,0),
MATCH(N$2,'Active Hour''s Dump'!$D$2:$AH$2,0)
))),"")</f>
        <v>1026.954</v>
      </c>
      <c r="O213" s="13" t="str">
        <f>_xlfn.IFNA(IF(O$3="Productivity",
INDEX('Productivity Dump'!$E$4:$AJ$500,
MATCH($A213,'Productivity Dump'!$A$4:$A$500,0),
MATCH(O$2,'Productivity Dump'!$E$3:$AJ$3,0)
),
IF(O$3="Attendance",
INDEX('Attendance Dump'!$E$2:$AI$400,
MATCH($A213,'Attendance Dump'!$B$2:$B$400,0),
MATCH(O$2,'Attendance Dump'!$E$1:$AI$1,0)
),
INDEX('Active Hour''s Dump'!$D$3:$AH$337,
MATCH($C213,'Active Hour''s Dump'!$A$3:$A$337,0),
MATCH(O$2,'Active Hour''s Dump'!$D$2:$AH$2,0)
))),"")</f>
        <v>P</v>
      </c>
      <c r="P213" s="54">
        <f>_xlfn.IFNA(IF(P$3="Productivity",
INDEX('Productivity Dump'!$E$4:$AJ$500,
MATCH($A213,'Productivity Dump'!$A$4:$A$500,0),
MATCH(P$2,'Productivity Dump'!$E$3:$AJ$3,0)
),
IF(P$3="Attendance",
INDEX('Attendance Dump'!$E$2:$AI$400,
MATCH($A213,'Attendance Dump'!$B$2:$B$400,0),
MATCH(P$2,'Attendance Dump'!$E$1:$AI$1,0)
),
INDEX('Active Hour''s Dump'!$D$3:$AH$337,
MATCH($C213,'Active Hour''s Dump'!$A$3:$A$337,0),
MATCH(P$2,'Active Hour''s Dump'!$D$2:$AH$2,0)
))),"")</f>
        <v>7.25</v>
      </c>
      <c r="Q213" s="13">
        <f>_xlfn.IFNA(IF(Q$3="Productivity",
INDEX('Productivity Dump'!$E$4:$AJ$500,
MATCH($A213,'Productivity Dump'!$A$4:$A$500,0),
MATCH(Q$2,'Productivity Dump'!$E$3:$AJ$3,0)
),
IF(Q$3="Attendance",
INDEX('Attendance Dump'!$E$2:$AI$400,
MATCH($A213,'Attendance Dump'!$B$2:$B$400,0),
MATCH(Q$2,'Attendance Dump'!$E$1:$AI$1,0)
),
INDEX('Active Hour''s Dump'!$D$3:$AH$337,
MATCH($C213,'Active Hour''s Dump'!$A$3:$A$337,0),
MATCH(Q$2,'Active Hour''s Dump'!$D$2:$AH$2,0)
))),"")</f>
        <v>0</v>
      </c>
      <c r="R213" s="13" t="str">
        <f>_xlfn.IFNA(IF(R$3="Productivity",
INDEX('Productivity Dump'!$E$4:$AJ$500,
MATCH($A213,'Productivity Dump'!$A$4:$A$500,0),
MATCH(R$2,'Productivity Dump'!$E$3:$AJ$3,0)
),
IF(R$3="Attendance",
INDEX('Attendance Dump'!$E$2:$AI$400,
MATCH($A213,'Attendance Dump'!$B$2:$B$400,0),
MATCH(R$2,'Attendance Dump'!$E$1:$AI$1,0)
),
INDEX('Active Hour''s Dump'!$D$3:$AH$337,
MATCH($C213,'Active Hour''s Dump'!$A$3:$A$337,0),
MATCH(R$2,'Active Hour''s Dump'!$D$2:$AH$2,0)
))),"")</f>
        <v>WO</v>
      </c>
      <c r="S213" s="54">
        <f>_xlfn.IFNA(IF(S$3="Productivity",
INDEX('Productivity Dump'!$E$4:$AJ$500,
MATCH($A213,'Productivity Dump'!$A$4:$A$500,0),
MATCH(S$2,'Productivity Dump'!$E$3:$AJ$3,0)
),
IF(S$3="Attendance",
INDEX('Attendance Dump'!$E$2:$AI$400,
MATCH($A213,'Attendance Dump'!$B$2:$B$400,0),
MATCH(S$2,'Attendance Dump'!$E$1:$AI$1,0)
),
INDEX('Active Hour''s Dump'!$D$3:$AH$337,
MATCH($C213,'Active Hour''s Dump'!$A$3:$A$337,0),
MATCH(S$2,'Active Hour''s Dump'!$D$2:$AH$2,0)
))),"")</f>
        <v>0</v>
      </c>
      <c r="T213" s="13">
        <f>_xlfn.IFNA(IF(T$3="Productivity",
INDEX('Productivity Dump'!$E$4:$AJ$500,
MATCH($A213,'Productivity Dump'!$A$4:$A$500,0),
MATCH(T$2,'Productivity Dump'!$E$3:$AJ$3,0)
),
IF(T$3="Attendance",
INDEX('Attendance Dump'!$E$2:$AI$400,
MATCH($A213,'Attendance Dump'!$B$2:$B$400,0),
MATCH(T$2,'Attendance Dump'!$E$1:$AI$1,0)
),
INDEX('Active Hour''s Dump'!$D$3:$AH$337,
MATCH($C213,'Active Hour''s Dump'!$A$3:$A$337,0),
MATCH(T$2,'Active Hour''s Dump'!$D$2:$AH$2,0)
))),"")</f>
        <v>836.93699999999978</v>
      </c>
      <c r="U213" s="13" t="str">
        <f>_xlfn.IFNA(IF(U$3="Productivity",
INDEX('Productivity Dump'!$E$4:$AJ$500,
MATCH($A213,'Productivity Dump'!$A$4:$A$500,0),
MATCH(U$2,'Productivity Dump'!$E$3:$AJ$3,0)
),
IF(U$3="Attendance",
INDEX('Attendance Dump'!$E$2:$AI$400,
MATCH($A213,'Attendance Dump'!$B$2:$B$400,0),
MATCH(U$2,'Attendance Dump'!$E$1:$AI$1,0)
),
INDEX('Active Hour''s Dump'!$D$3:$AH$337,
MATCH($C213,'Active Hour''s Dump'!$A$3:$A$337,0),
MATCH(U$2,'Active Hour''s Dump'!$D$2:$AH$2,0)
))),"")</f>
        <v>P</v>
      </c>
      <c r="V213" s="54">
        <f>_xlfn.IFNA(IF(V$3="Productivity",
INDEX('Productivity Dump'!$E$4:$AJ$500,
MATCH($A213,'Productivity Dump'!$A$4:$A$500,0),
MATCH(V$2,'Productivity Dump'!$E$3:$AJ$3,0)
),
IF(V$3="Attendance",
INDEX('Attendance Dump'!$E$2:$AI$400,
MATCH($A213,'Attendance Dump'!$B$2:$B$400,0),
MATCH(V$2,'Attendance Dump'!$E$1:$AI$1,0)
),
INDEX('Active Hour''s Dump'!$D$3:$AH$337,
MATCH($C213,'Active Hour''s Dump'!$A$3:$A$337,0),
MATCH(V$2,'Active Hour''s Dump'!$D$2:$AH$2,0)
))),"")</f>
        <v>7.3333333333333304</v>
      </c>
      <c r="W213" s="13">
        <f>_xlfn.IFNA(IF(W$3="Productivity",
INDEX('Productivity Dump'!$E$4:$AJ$500,
MATCH($A213,'Productivity Dump'!$A$4:$A$500,0),
MATCH(W$2,'Productivity Dump'!$E$3:$AJ$3,0)
),
IF(W$3="Attendance",
INDEX('Attendance Dump'!$E$2:$AI$400,
MATCH($A213,'Attendance Dump'!$B$2:$B$400,0),
MATCH(W$2,'Attendance Dump'!$E$1:$AI$1,0)
),
INDEX('Active Hour''s Dump'!$D$3:$AH$337,
MATCH($C213,'Active Hour''s Dump'!$A$3:$A$337,0),
MATCH(W$2,'Active Hour''s Dump'!$D$2:$AH$2,0)
))),"")</f>
        <v>0</v>
      </c>
      <c r="X213" s="13" t="str">
        <f>_xlfn.IFNA(IF(X$3="Productivity",
INDEX('Productivity Dump'!$E$4:$AJ$500,
MATCH($A213,'Productivity Dump'!$A$4:$A$500,0),
MATCH(X$2,'Productivity Dump'!$E$3:$AJ$3,0)
),
IF(X$3="Attendance",
INDEX('Attendance Dump'!$E$2:$AI$400,
MATCH($A213,'Attendance Dump'!$B$2:$B$400,0),
MATCH(X$2,'Attendance Dump'!$E$1:$AI$1,0)
),
INDEX('Active Hour''s Dump'!$D$3:$AH$337,
MATCH($C213,'Active Hour''s Dump'!$A$3:$A$337,0),
MATCH(X$2,'Active Hour''s Dump'!$D$2:$AH$2,0)
))),"")</f>
        <v>PL</v>
      </c>
      <c r="Y213" s="54">
        <f>_xlfn.IFNA(IF(Y$3="Productivity",
INDEX('Productivity Dump'!$E$4:$AJ$500,
MATCH($A213,'Productivity Dump'!$A$4:$A$500,0),
MATCH(Y$2,'Productivity Dump'!$E$3:$AJ$3,0)
),
IF(Y$3="Attendance",
INDEX('Attendance Dump'!$E$2:$AI$400,
MATCH($A213,'Attendance Dump'!$B$2:$B$400,0),
MATCH(Y$2,'Attendance Dump'!$E$1:$AI$1,0)
),
INDEX('Active Hour''s Dump'!$D$3:$AH$337,
MATCH($C213,'Active Hour''s Dump'!$A$3:$A$337,0),
MATCH(Y$2,'Active Hour''s Dump'!$D$2:$AH$2,0)
))),"")</f>
        <v>0.41666666666666702</v>
      </c>
      <c r="Z213" s="13">
        <f>_xlfn.IFNA(IF(Z$3="Productivity",
INDEX('Productivity Dump'!$E$4:$AJ$500,
MATCH($A213,'Productivity Dump'!$A$4:$A$500,0),
MATCH(Z$2,'Productivity Dump'!$E$3:$AJ$3,0)
),
IF(Z$3="Attendance",
INDEX('Attendance Dump'!$E$2:$AI$400,
MATCH($A213,'Attendance Dump'!$B$2:$B$400,0),
MATCH(Z$2,'Attendance Dump'!$E$1:$AI$1,0)
),
INDEX('Active Hour''s Dump'!$D$3:$AH$337,
MATCH($C213,'Active Hour''s Dump'!$A$3:$A$337,0),
MATCH(Z$2,'Active Hour''s Dump'!$D$2:$AH$2,0)
))),"")</f>
        <v>1254.4849999999999</v>
      </c>
      <c r="AA213" s="13" t="str">
        <f>_xlfn.IFNA(IF(AA$3="Productivity",
INDEX('Productivity Dump'!$E$4:$AJ$500,
MATCH($A213,'Productivity Dump'!$A$4:$A$500,0),
MATCH(AA$2,'Productivity Dump'!$E$3:$AJ$3,0)
),
IF(AA$3="Attendance",
INDEX('Attendance Dump'!$E$2:$AI$400,
MATCH($A213,'Attendance Dump'!$B$2:$B$400,0),
MATCH(AA$2,'Attendance Dump'!$E$1:$AI$1,0)
),
INDEX('Active Hour''s Dump'!$D$3:$AH$337,
MATCH($C213,'Active Hour''s Dump'!$A$3:$A$337,0),
MATCH(AA$2,'Active Hour''s Dump'!$D$2:$AH$2,0)
))),"")</f>
        <v>P</v>
      </c>
      <c r="AB213" s="54">
        <f>_xlfn.IFNA(IF(AB$3="Productivity",
INDEX('Productivity Dump'!$E$4:$AJ$500,
MATCH($A213,'Productivity Dump'!$A$4:$A$500,0),
MATCH(AB$2,'Productivity Dump'!$E$3:$AJ$3,0)
),
IF(AB$3="Attendance",
INDEX('Attendance Dump'!$E$2:$AI$400,
MATCH($A213,'Attendance Dump'!$B$2:$B$400,0),
MATCH(AB$2,'Attendance Dump'!$E$1:$AI$1,0)
),
INDEX('Active Hour''s Dump'!$D$3:$AH$337,
MATCH($C213,'Active Hour''s Dump'!$A$3:$A$337,0),
MATCH(AB$2,'Active Hour''s Dump'!$D$2:$AH$2,0)
))),"")</f>
        <v>10.8333333333333</v>
      </c>
      <c r="AC213" s="13">
        <f>_xlfn.IFNA(IF(AC$3="Productivity",
INDEX('Productivity Dump'!$E$4:$AJ$500,
MATCH($A213,'Productivity Dump'!$A$4:$A$500,0),
MATCH(AC$2,'Productivity Dump'!$E$3:$AJ$3,0)
),
IF(AC$3="Attendance",
INDEX('Attendance Dump'!$E$2:$AI$400,
MATCH($A213,'Attendance Dump'!$B$2:$B$400,0),
MATCH(AC$2,'Attendance Dump'!$E$1:$AI$1,0)
),
INDEX('Active Hour''s Dump'!$D$3:$AH$337,
MATCH($C213,'Active Hour''s Dump'!$A$3:$A$337,0),
MATCH(AC$2,'Active Hour''s Dump'!$D$2:$AH$2,0)
))),"")</f>
        <v>1221.923</v>
      </c>
      <c r="AD213" s="13" t="str">
        <f>_xlfn.IFNA(IF(AD$3="Productivity",
INDEX('Productivity Dump'!$E$4:$AJ$500,
MATCH($A213,'Productivity Dump'!$A$4:$A$500,0),
MATCH(AD$2,'Productivity Dump'!$E$3:$AJ$3,0)
),
IF(AD$3="Attendance",
INDEX('Attendance Dump'!$E$2:$AI$400,
MATCH($A213,'Attendance Dump'!$B$2:$B$400,0),
MATCH(AD$2,'Attendance Dump'!$E$1:$AI$1,0)
),
INDEX('Active Hour''s Dump'!$D$3:$AH$337,
MATCH($C213,'Active Hour''s Dump'!$A$3:$A$337,0),
MATCH(AD$2,'Active Hour''s Dump'!$D$2:$AH$2,0)
))),"")</f>
        <v>P</v>
      </c>
      <c r="AE213" s="54">
        <f>_xlfn.IFNA(IF(AE$3="Productivity",
INDEX('Productivity Dump'!$E$4:$AJ$500,
MATCH($A213,'Productivity Dump'!$A$4:$A$500,0),
MATCH(AE$2,'Productivity Dump'!$E$3:$AJ$3,0)
),
IF(AE$3="Attendance",
INDEX('Attendance Dump'!$E$2:$AI$400,
MATCH($A213,'Attendance Dump'!$B$2:$B$400,0),
MATCH(AE$2,'Attendance Dump'!$E$1:$AI$1,0)
),
INDEX('Active Hour''s Dump'!$D$3:$AH$337,
MATCH($C213,'Active Hour''s Dump'!$A$3:$A$337,0),
MATCH(AE$2,'Active Hour''s Dump'!$D$2:$AH$2,0)
))),"")</f>
        <v>10.25</v>
      </c>
      <c r="AF213" s="13">
        <f>_xlfn.IFNA(IF(AF$3="Productivity",
INDEX('Productivity Dump'!$E$4:$AJ$500,
MATCH($A213,'Productivity Dump'!$A$4:$A$500,0),
MATCH(AF$2,'Productivity Dump'!$E$3:$AJ$3,0)
),
IF(AF$3="Attendance",
INDEX('Attendance Dump'!$E$2:$AI$400,
MATCH($A213,'Attendance Dump'!$B$2:$B$400,0),
MATCH(AF$2,'Attendance Dump'!$E$1:$AI$1,0)
),
INDEX('Active Hour''s Dump'!$D$3:$AH$337,
MATCH($C213,'Active Hour''s Dump'!$A$3:$A$337,0),
MATCH(AF$2,'Active Hour''s Dump'!$D$2:$AH$2,0)
))),"")</f>
        <v>1251.23</v>
      </c>
      <c r="AG213" s="13" t="str">
        <f>_xlfn.IFNA(IF(AG$3="Productivity",
INDEX('Productivity Dump'!$E$4:$AJ$500,
MATCH($A213,'Productivity Dump'!$A$4:$A$500,0),
MATCH(AG$2,'Productivity Dump'!$E$3:$AJ$3,0)
),
IF(AG$3="Attendance",
INDEX('Attendance Dump'!$E$2:$AI$400,
MATCH($A213,'Attendance Dump'!$B$2:$B$400,0),
MATCH(AG$2,'Attendance Dump'!$E$1:$AI$1,0)
),
INDEX('Active Hour''s Dump'!$D$3:$AH$337,
MATCH($C213,'Active Hour''s Dump'!$A$3:$A$337,0),
MATCH(AG$2,'Active Hour''s Dump'!$D$2:$AH$2,0)
))),"")</f>
        <v>P</v>
      </c>
      <c r="AH213" s="54">
        <f>_xlfn.IFNA(IF(AH$3="Productivity",
INDEX('Productivity Dump'!$E$4:$AJ$500,
MATCH($A213,'Productivity Dump'!$A$4:$A$500,0),
MATCH(AH$2,'Productivity Dump'!$E$3:$AJ$3,0)
),
IF(AH$3="Attendance",
INDEX('Attendance Dump'!$E$2:$AI$400,
MATCH($A213,'Attendance Dump'!$B$2:$B$400,0),
MATCH(AH$2,'Attendance Dump'!$E$1:$AI$1,0)
),
INDEX('Active Hour''s Dump'!$D$3:$AH$337,
MATCH($C213,'Active Hour''s Dump'!$A$3:$A$337,0),
MATCH(AH$2,'Active Hour''s Dump'!$D$2:$AH$2,0)
))),"")</f>
        <v>10.4166666666667</v>
      </c>
      <c r="AI213" s="13">
        <f>_xlfn.IFNA(IF(AI$3="Productivity",
INDEX('Productivity Dump'!$E$4:$AJ$500,
MATCH($A213,'Productivity Dump'!$A$4:$A$500,0),
MATCH(AI$2,'Productivity Dump'!$E$3:$AJ$3,0)
),
IF(AI$3="Attendance",
INDEX('Attendance Dump'!$E$2:$AI$400,
MATCH($A213,'Attendance Dump'!$B$2:$B$400,0),
MATCH(AI$2,'Attendance Dump'!$E$1:$AI$1,0)
),
INDEX('Active Hour''s Dump'!$D$3:$AH$337,
MATCH($C213,'Active Hour''s Dump'!$A$3:$A$337,0),
MATCH(AI$2,'Active Hour''s Dump'!$D$2:$AH$2,0)
))),"")</f>
        <v>1238.9230000000002</v>
      </c>
      <c r="AJ213" s="13" t="str">
        <f>_xlfn.IFNA(IF(AJ$3="Productivity",
INDEX('Productivity Dump'!$E$4:$AJ$500,
MATCH($A213,'Productivity Dump'!$A$4:$A$500,0),
MATCH(AJ$2,'Productivity Dump'!$E$3:$AJ$3,0)
),
IF(AJ$3="Attendance",
INDEX('Attendance Dump'!$E$2:$AI$400,
MATCH($A213,'Attendance Dump'!$B$2:$B$400,0),
MATCH(AJ$2,'Attendance Dump'!$E$1:$AI$1,0)
),
INDEX('Active Hour''s Dump'!$D$3:$AH$337,
MATCH($C213,'Active Hour''s Dump'!$A$3:$A$337,0),
MATCH(AJ$2,'Active Hour''s Dump'!$D$2:$AH$2,0)
))),"")</f>
        <v>P</v>
      </c>
      <c r="AK213" s="54">
        <f>_xlfn.IFNA(IF(AK$3="Productivity",
INDEX('Productivity Dump'!$E$4:$AJ$500,
MATCH($A213,'Productivity Dump'!$A$4:$A$500,0),
MATCH(AK$2,'Productivity Dump'!$E$3:$AJ$3,0)
),
IF(AK$3="Attendance",
INDEX('Attendance Dump'!$E$2:$AI$400,
MATCH($A213,'Attendance Dump'!$B$2:$B$400,0),
MATCH(AK$2,'Attendance Dump'!$E$1:$AI$1,0)
),
INDEX('Active Hour''s Dump'!$D$3:$AH$337,
MATCH($C213,'Active Hour''s Dump'!$A$3:$A$337,0),
MATCH(AK$2,'Active Hour''s Dump'!$D$2:$AH$2,0)
))),"")</f>
        <v>9.3333333333333304</v>
      </c>
      <c r="AL213" s="13">
        <f>_xlfn.IFNA(IF(AL$3="Productivity",
INDEX('Productivity Dump'!$E$4:$AJ$500,
MATCH($A213,'Productivity Dump'!$A$4:$A$500,0),
MATCH(AL$2,'Productivity Dump'!$E$3:$AJ$3,0)
),
IF(AL$3="Attendance",
INDEX('Attendance Dump'!$E$2:$AI$400,
MATCH($A213,'Attendance Dump'!$B$2:$B$400,0),
MATCH(AL$2,'Attendance Dump'!$E$1:$AI$1,0)
),
INDEX('Active Hour''s Dump'!$D$3:$AH$337,
MATCH($C213,'Active Hour''s Dump'!$A$3:$A$337,0),
MATCH(AL$2,'Active Hour''s Dump'!$D$2:$AH$2,0)
))),"")</f>
        <v>0</v>
      </c>
      <c r="AM213" s="13" t="str">
        <f>_xlfn.IFNA(IF(AM$3="Productivity",
INDEX('Productivity Dump'!$E$4:$AJ$500,
MATCH($A213,'Productivity Dump'!$A$4:$A$500,0),
MATCH(AM$2,'Productivity Dump'!$E$3:$AJ$3,0)
),
IF(AM$3="Attendance",
INDEX('Attendance Dump'!$E$2:$AI$400,
MATCH($A213,'Attendance Dump'!$B$2:$B$400,0),
MATCH(AM$2,'Attendance Dump'!$E$1:$AI$1,0)
),
INDEX('Active Hour''s Dump'!$D$3:$AH$337,
MATCH($C213,'Active Hour''s Dump'!$A$3:$A$337,0),
MATCH(AM$2,'Active Hour''s Dump'!$D$2:$AH$2,0)
))),"")</f>
        <v>WO</v>
      </c>
      <c r="AN213" s="54">
        <f>_xlfn.IFNA(IF(AN$3="Productivity",
INDEX('Productivity Dump'!$E$4:$AJ$500,
MATCH($A213,'Productivity Dump'!$A$4:$A$500,0),
MATCH(AN$2,'Productivity Dump'!$E$3:$AJ$3,0)
),
IF(AN$3="Attendance",
INDEX('Attendance Dump'!$E$2:$AI$400,
MATCH($A213,'Attendance Dump'!$B$2:$B$400,0),
MATCH(AN$2,'Attendance Dump'!$E$1:$AI$1,0)
),
INDEX('Active Hour''s Dump'!$D$3:$AH$337,
MATCH($C213,'Active Hour''s Dump'!$A$3:$A$337,0),
MATCH(AN$2,'Active Hour''s Dump'!$D$2:$AH$2,0)
))),"")</f>
        <v>0</v>
      </c>
      <c r="AO213" s="13">
        <f>_xlfn.IFNA(IF(AO$3="Productivity",
INDEX('Productivity Dump'!$E$4:$AJ$500,
MATCH($A213,'Productivity Dump'!$A$4:$A$500,0),
MATCH(AO$2,'Productivity Dump'!$E$3:$AJ$3,0)
),
IF(AO$3="Attendance",
INDEX('Attendance Dump'!$E$2:$AI$400,
MATCH($A213,'Attendance Dump'!$B$2:$B$400,0),
MATCH(AO$2,'Attendance Dump'!$E$1:$AI$1,0)
),
INDEX('Active Hour''s Dump'!$D$3:$AH$337,
MATCH($C213,'Active Hour''s Dump'!$A$3:$A$337,0),
MATCH(AO$2,'Active Hour''s Dump'!$D$2:$AH$2,0)
))),"")</f>
        <v>807.73299999999995</v>
      </c>
      <c r="AP213" s="13" t="str">
        <f>_xlfn.IFNA(IF(AP$3="Productivity",
INDEX('Productivity Dump'!$E$4:$AJ$500,
MATCH($A213,'Productivity Dump'!$A$4:$A$500,0),
MATCH(AP$2,'Productivity Dump'!$E$3:$AJ$3,0)
),
IF(AP$3="Attendance",
INDEX('Attendance Dump'!$E$2:$AI$400,
MATCH($A213,'Attendance Dump'!$B$2:$B$400,0),
MATCH(AP$2,'Attendance Dump'!$E$1:$AI$1,0)
),
INDEX('Active Hour''s Dump'!$D$3:$AH$337,
MATCH($C213,'Active Hour''s Dump'!$A$3:$A$337,0),
MATCH(AP$2,'Active Hour''s Dump'!$D$2:$AH$2,0)
))),"")</f>
        <v>P</v>
      </c>
      <c r="AQ213" s="54">
        <f>_xlfn.IFNA(IF(AQ$3="Productivity",
INDEX('Productivity Dump'!$E$4:$AJ$500,
MATCH($A213,'Productivity Dump'!$A$4:$A$500,0),
MATCH(AQ$2,'Productivity Dump'!$E$3:$AJ$3,0)
),
IF(AQ$3="Attendance",
INDEX('Attendance Dump'!$E$2:$AI$400,
MATCH($A213,'Attendance Dump'!$B$2:$B$400,0),
MATCH(AQ$2,'Attendance Dump'!$E$1:$AI$1,0)
),
INDEX('Active Hour''s Dump'!$D$3:$AH$337,
MATCH($C213,'Active Hour''s Dump'!$A$3:$A$337,0),
MATCH(AQ$2,'Active Hour''s Dump'!$D$2:$AH$2,0)
))),"")</f>
        <v>6.8333333333333304</v>
      </c>
      <c r="AR213" s="13">
        <f>_xlfn.IFNA(IF(AR$3="Productivity",
INDEX('Productivity Dump'!$E$4:$AJ$500,
MATCH($A213,'Productivity Dump'!$A$4:$A$500,0),
MATCH(AR$2,'Productivity Dump'!$E$3:$AJ$3,0)
),
IF(AR$3="Attendance",
INDEX('Attendance Dump'!$E$2:$AI$400,
MATCH($A213,'Attendance Dump'!$B$2:$B$400,0),
MATCH(AR$2,'Attendance Dump'!$E$1:$AI$1,0)
),
INDEX('Active Hour''s Dump'!$D$3:$AH$337,
MATCH($C213,'Active Hour''s Dump'!$A$3:$A$337,0),
MATCH(AR$2,'Active Hour''s Dump'!$D$2:$AH$2,0)
))),"")</f>
        <v>0</v>
      </c>
      <c r="AS213" s="13" t="str">
        <f>_xlfn.IFNA(IF(AS$3="Productivity",
INDEX('Productivity Dump'!$E$4:$AJ$500,
MATCH($A213,'Productivity Dump'!$A$4:$A$500,0),
MATCH(AS$2,'Productivity Dump'!$E$3:$AJ$3,0)
),
IF(AS$3="Attendance",
INDEX('Attendance Dump'!$E$2:$AI$400,
MATCH($A213,'Attendance Dump'!$B$2:$B$400,0),
MATCH(AS$2,'Attendance Dump'!$E$1:$AI$1,0)
),
INDEX('Active Hour''s Dump'!$D$3:$AH$337,
MATCH($C213,'Active Hour''s Dump'!$A$3:$A$337,0),
MATCH(AS$2,'Active Hour''s Dump'!$D$2:$AH$2,0)
))),"")</f>
        <v>BL</v>
      </c>
      <c r="AT213" s="54">
        <f>_xlfn.IFNA(IF(AT$3="Productivity",
INDEX('Productivity Dump'!$E$4:$AJ$500,
MATCH($A213,'Productivity Dump'!$A$4:$A$500,0),
MATCH(AT$2,'Productivity Dump'!$E$3:$AJ$3,0)
),
IF(AT$3="Attendance",
INDEX('Attendance Dump'!$E$2:$AI$400,
MATCH($A213,'Attendance Dump'!$B$2:$B$400,0),
MATCH(AT$2,'Attendance Dump'!$E$1:$AI$1,0)
),
INDEX('Active Hour''s Dump'!$D$3:$AH$337,
MATCH($C213,'Active Hour''s Dump'!$A$3:$A$337,0),
MATCH(AT$2,'Active Hour''s Dump'!$D$2:$AH$2,0)
))),"")</f>
        <v>0</v>
      </c>
      <c r="AU213" s="13">
        <f>_xlfn.IFNA(IF(AU$3="Productivity",
INDEX('Productivity Dump'!$E$4:$AJ$500,
MATCH($A213,'Productivity Dump'!$A$4:$A$500,0),
MATCH(AU$2,'Productivity Dump'!$E$3:$AJ$3,0)
),
IF(AU$3="Attendance",
INDEX('Attendance Dump'!$E$2:$AI$400,
MATCH($A213,'Attendance Dump'!$B$2:$B$400,0),
MATCH(AU$2,'Attendance Dump'!$E$1:$AI$1,0)
),
INDEX('Active Hour''s Dump'!$D$3:$AH$337,
MATCH($C213,'Active Hour''s Dump'!$A$3:$A$337,0),
MATCH(AU$2,'Active Hour''s Dump'!$D$2:$AH$2,0)
))),"")</f>
        <v>0</v>
      </c>
      <c r="AV213" s="13" t="str">
        <f>_xlfn.IFNA(IF(AV$3="Productivity",
INDEX('Productivity Dump'!$E$4:$AJ$500,
MATCH($A213,'Productivity Dump'!$A$4:$A$500,0),
MATCH(AV$2,'Productivity Dump'!$E$3:$AJ$3,0)
),
IF(AV$3="Attendance",
INDEX('Attendance Dump'!$E$2:$AI$400,
MATCH($A213,'Attendance Dump'!$B$2:$B$400,0),
MATCH(AV$2,'Attendance Dump'!$E$1:$AI$1,0)
),
INDEX('Active Hour''s Dump'!$D$3:$AH$337,
MATCH($C213,'Active Hour''s Dump'!$A$3:$A$337,0),
MATCH(AV$2,'Active Hour''s Dump'!$D$2:$AH$2,0)
))),"")</f>
        <v>BL</v>
      </c>
      <c r="AW213" s="54">
        <f>_xlfn.IFNA(IF(AW$3="Productivity",
INDEX('Productivity Dump'!$E$4:$AJ$500,
MATCH($A213,'Productivity Dump'!$A$4:$A$500,0),
MATCH(AW$2,'Productivity Dump'!$E$3:$AJ$3,0)
),
IF(AW$3="Attendance",
INDEX('Attendance Dump'!$E$2:$AI$400,
MATCH($A213,'Attendance Dump'!$B$2:$B$400,0),
MATCH(AW$2,'Attendance Dump'!$E$1:$AI$1,0)
),
INDEX('Active Hour''s Dump'!$D$3:$AH$337,
MATCH($C213,'Active Hour''s Dump'!$A$3:$A$337,0),
MATCH(AW$2,'Active Hour''s Dump'!$D$2:$AH$2,0)
))),"")</f>
        <v>0</v>
      </c>
      <c r="AX213" s="13">
        <f>_xlfn.IFNA(IF(AX$3="Productivity",
INDEX('Productivity Dump'!$E$4:$AJ$500,
MATCH($A213,'Productivity Dump'!$A$4:$A$500,0),
MATCH(AX$2,'Productivity Dump'!$E$3:$AJ$3,0)
),
IF(AX$3="Attendance",
INDEX('Attendance Dump'!$E$2:$AI$400,
MATCH($A213,'Attendance Dump'!$B$2:$B$400,0),
MATCH(AX$2,'Attendance Dump'!$E$1:$AI$1,0)
),
INDEX('Active Hour''s Dump'!$D$3:$AH$337,
MATCH($C213,'Active Hour''s Dump'!$A$3:$A$337,0),
MATCH(AX$2,'Active Hour''s Dump'!$D$2:$AH$2,0)
))),"")</f>
        <v>0</v>
      </c>
      <c r="AY213" s="13" t="str">
        <f>_xlfn.IFNA(IF(AY$3="Productivity",
INDEX('Productivity Dump'!$E$4:$AJ$500,
MATCH($A213,'Productivity Dump'!$A$4:$A$500,0),
MATCH(AY$2,'Productivity Dump'!$E$3:$AJ$3,0)
),
IF(AY$3="Attendance",
INDEX('Attendance Dump'!$E$2:$AI$400,
MATCH($A213,'Attendance Dump'!$B$2:$B$400,0),
MATCH(AY$2,'Attendance Dump'!$E$1:$AI$1,0)
),
INDEX('Active Hour''s Dump'!$D$3:$AH$337,
MATCH($C213,'Active Hour''s Dump'!$A$3:$A$337,0),
MATCH(AY$2,'Active Hour''s Dump'!$D$2:$AH$2,0)
))),"")</f>
        <v>BL</v>
      </c>
      <c r="AZ213" s="54">
        <f>_xlfn.IFNA(IF(AZ$3="Productivity",
INDEX('Productivity Dump'!$E$4:$AJ$500,
MATCH($A213,'Productivity Dump'!$A$4:$A$500,0),
MATCH(AZ$2,'Productivity Dump'!$E$3:$AJ$3,0)
),
IF(AZ$3="Attendance",
INDEX('Attendance Dump'!$E$2:$AI$400,
MATCH($A213,'Attendance Dump'!$B$2:$B$400,0),
MATCH(AZ$2,'Attendance Dump'!$E$1:$AI$1,0)
),
INDEX('Active Hour''s Dump'!$D$3:$AH$337,
MATCH($C213,'Active Hour''s Dump'!$A$3:$A$337,0),
MATCH(AZ$2,'Active Hour''s Dump'!$D$2:$AH$2,0)
))),"")</f>
        <v>0</v>
      </c>
      <c r="BA213" s="13">
        <f>_xlfn.IFNA(IF(BA$3="Productivity",
INDEX('Productivity Dump'!$E$4:$AJ$500,
MATCH($A213,'Productivity Dump'!$A$4:$A$500,0),
MATCH(BA$2,'Productivity Dump'!$E$3:$AJ$3,0)
),
IF(BA$3="Attendance",
INDEX('Attendance Dump'!$E$2:$AI$400,
MATCH($A213,'Attendance Dump'!$B$2:$B$400,0),
MATCH(BA$2,'Attendance Dump'!$E$1:$AI$1,0)
),
INDEX('Active Hour''s Dump'!$D$3:$AH$337,
MATCH($C213,'Active Hour''s Dump'!$A$3:$A$337,0),
MATCH(BA$2,'Active Hour''s Dump'!$D$2:$AH$2,0)
))),"")</f>
        <v>0</v>
      </c>
      <c r="BB213" s="13" t="str">
        <f>_xlfn.IFNA(IF(BB$3="Productivity",
INDEX('Productivity Dump'!$E$4:$AJ$500,
MATCH($A213,'Productivity Dump'!$A$4:$A$500,0),
MATCH(BB$2,'Productivity Dump'!$E$3:$AJ$3,0)
),
IF(BB$3="Attendance",
INDEX('Attendance Dump'!$E$2:$AI$400,
MATCH($A213,'Attendance Dump'!$B$2:$B$400,0),
MATCH(BB$2,'Attendance Dump'!$E$1:$AI$1,0)
),
INDEX('Active Hour''s Dump'!$D$3:$AH$337,
MATCH($C213,'Active Hour''s Dump'!$A$3:$A$337,0),
MATCH(BB$2,'Active Hour''s Dump'!$D$2:$AH$2,0)
))),"")</f>
        <v>BL</v>
      </c>
      <c r="BC213" s="54">
        <f>_xlfn.IFNA(IF(BC$3="Productivity",
INDEX('Productivity Dump'!$E$4:$AJ$500,
MATCH($A213,'Productivity Dump'!$A$4:$A$500,0),
MATCH(BC$2,'Productivity Dump'!$E$3:$AJ$3,0)
),
IF(BC$3="Attendance",
INDEX('Attendance Dump'!$E$2:$AI$400,
MATCH($A213,'Attendance Dump'!$B$2:$B$400,0),
MATCH(BC$2,'Attendance Dump'!$E$1:$AI$1,0)
),
INDEX('Active Hour''s Dump'!$D$3:$AH$337,
MATCH($C213,'Active Hour''s Dump'!$A$3:$A$337,0),
MATCH(BC$2,'Active Hour''s Dump'!$D$2:$AH$2,0)
))),"")</f>
        <v>0</v>
      </c>
      <c r="BD213" s="13">
        <f>_xlfn.IFNA(IF(BD$3="Productivity",
INDEX('Productivity Dump'!$E$4:$AJ$500,
MATCH($A213,'Productivity Dump'!$A$4:$A$500,0),
MATCH(BD$2,'Productivity Dump'!$E$3:$AJ$3,0)
),
IF(BD$3="Attendance",
INDEX('Attendance Dump'!$E$2:$AI$400,
MATCH($A213,'Attendance Dump'!$B$2:$B$400,0),
MATCH(BD$2,'Attendance Dump'!$E$1:$AI$1,0)
),
INDEX('Active Hour''s Dump'!$D$3:$AH$337,
MATCH($C213,'Active Hour''s Dump'!$A$3:$A$337,0),
MATCH(BD$2,'Active Hour''s Dump'!$D$2:$AH$2,0)
))),"")</f>
        <v>0</v>
      </c>
      <c r="BE213" s="13" t="str">
        <f>_xlfn.IFNA(IF(BE$3="Productivity",
INDEX('Productivity Dump'!$E$4:$AJ$500,
MATCH($A213,'Productivity Dump'!$A$4:$A$500,0),
MATCH(BE$2,'Productivity Dump'!$E$3:$AJ$3,0)
),
IF(BE$3="Attendance",
INDEX('Attendance Dump'!$E$2:$AI$400,
MATCH($A213,'Attendance Dump'!$B$2:$B$400,0),
MATCH(BE$2,'Attendance Dump'!$E$1:$AI$1,0)
),
INDEX('Active Hour''s Dump'!$D$3:$AH$337,
MATCH($C213,'Active Hour''s Dump'!$A$3:$A$337,0),
MATCH(BE$2,'Active Hour''s Dump'!$D$2:$AH$2,0)
))),"")</f>
        <v>PL</v>
      </c>
      <c r="BF213" s="54">
        <f>_xlfn.IFNA(IF(BF$3="Productivity",
INDEX('Productivity Dump'!$E$4:$AJ$500,
MATCH($A213,'Productivity Dump'!$A$4:$A$500,0),
MATCH(BF$2,'Productivity Dump'!$E$3:$AJ$3,0)
),
IF(BF$3="Attendance",
INDEX('Attendance Dump'!$E$2:$AI$400,
MATCH($A213,'Attendance Dump'!$B$2:$B$400,0),
MATCH(BF$2,'Attendance Dump'!$E$1:$AI$1,0)
),
INDEX('Active Hour''s Dump'!$D$3:$AH$337,
MATCH($C213,'Active Hour''s Dump'!$A$3:$A$337,0),
MATCH(BF$2,'Active Hour''s Dump'!$D$2:$AH$2,0)
))),"")</f>
        <v>0</v>
      </c>
      <c r="BG213" s="13">
        <f>_xlfn.IFNA(IF(BG$3="Productivity",
INDEX('Productivity Dump'!$E$4:$AJ$500,
MATCH($A213,'Productivity Dump'!$A$4:$A$500,0),
MATCH(BG$2,'Productivity Dump'!$E$3:$AJ$3,0)
),
IF(BG$3="Attendance",
INDEX('Attendance Dump'!$E$2:$AI$400,
MATCH($A213,'Attendance Dump'!$B$2:$B$400,0),
MATCH(BG$2,'Attendance Dump'!$E$1:$AI$1,0)
),
INDEX('Active Hour''s Dump'!$D$3:$AH$337,
MATCH($C213,'Active Hour''s Dump'!$A$3:$A$337,0),
MATCH(BG$2,'Active Hour''s Dump'!$D$2:$AH$2,0)
))),"")</f>
        <v>0</v>
      </c>
      <c r="BH213" s="13" t="str">
        <f>_xlfn.IFNA(IF(BH$3="Productivity",
INDEX('Productivity Dump'!$E$4:$AJ$500,
MATCH($A213,'Productivity Dump'!$A$4:$A$500,0),
MATCH(BH$2,'Productivity Dump'!$E$3:$AJ$3,0)
),
IF(BH$3="Attendance",
INDEX('Attendance Dump'!$E$2:$AI$400,
MATCH($A213,'Attendance Dump'!$B$2:$B$400,0),
MATCH(BH$2,'Attendance Dump'!$E$1:$AI$1,0)
),
INDEX('Active Hour''s Dump'!$D$3:$AH$337,
MATCH($C213,'Active Hour''s Dump'!$A$3:$A$337,0),
MATCH(BH$2,'Active Hour''s Dump'!$D$2:$AH$2,0)
))),"")</f>
        <v>WO</v>
      </c>
      <c r="BI213" s="54">
        <f>_xlfn.IFNA(IF(BI$3="Productivity",
INDEX('Productivity Dump'!$E$4:$AJ$500,
MATCH($A213,'Productivity Dump'!$A$4:$A$500,0),
MATCH(BI$2,'Productivity Dump'!$E$3:$AJ$3,0)
),
IF(BI$3="Attendance",
INDEX('Attendance Dump'!$E$2:$AI$400,
MATCH($A213,'Attendance Dump'!$B$2:$B$400,0),
MATCH(BI$2,'Attendance Dump'!$E$1:$AI$1,0)
),
INDEX('Active Hour''s Dump'!$D$3:$AH$337,
MATCH($C213,'Active Hour''s Dump'!$A$3:$A$337,0),
MATCH(BI$2,'Active Hour''s Dump'!$D$2:$AH$2,0)
))),"")</f>
        <v>0</v>
      </c>
      <c r="BJ213" s="13">
        <f>_xlfn.IFNA(IF(BJ$3="Productivity",
INDEX('Productivity Dump'!$E$4:$AJ$500,
MATCH($A213,'Productivity Dump'!$A$4:$A$500,0),
MATCH(BJ$2,'Productivity Dump'!$E$3:$AJ$3,0)
),
IF(BJ$3="Attendance",
INDEX('Attendance Dump'!$E$2:$AI$400,
MATCH($A213,'Attendance Dump'!$B$2:$B$400,0),
MATCH(BJ$2,'Attendance Dump'!$E$1:$AI$1,0)
),
INDEX('Active Hour''s Dump'!$D$3:$AH$337,
MATCH($C213,'Active Hour''s Dump'!$A$3:$A$337,0),
MATCH(BJ$2,'Active Hour''s Dump'!$D$2:$AH$2,0)
))),"")</f>
        <v>618.28899999999999</v>
      </c>
      <c r="BK213" s="13" t="str">
        <f>_xlfn.IFNA(IF(BK$3="Productivity",
INDEX('Productivity Dump'!$E$4:$AJ$500,
MATCH($A213,'Productivity Dump'!$A$4:$A$500,0),
MATCH(BK$2,'Productivity Dump'!$E$3:$AJ$3,0)
),
IF(BK$3="Attendance",
INDEX('Attendance Dump'!$E$2:$AI$400,
MATCH($A213,'Attendance Dump'!$B$2:$B$400,0),
MATCH(BK$2,'Attendance Dump'!$E$1:$AI$1,0)
),
INDEX('Active Hour''s Dump'!$D$3:$AH$337,
MATCH($C213,'Active Hour''s Dump'!$A$3:$A$337,0),
MATCH(BK$2,'Active Hour''s Dump'!$D$2:$AH$2,0)
))),"")</f>
        <v>P</v>
      </c>
      <c r="BL213" s="54">
        <f>_xlfn.IFNA(IF(BL$3="Productivity",
INDEX('Productivity Dump'!$E$4:$AJ$500,
MATCH($A213,'Productivity Dump'!$A$4:$A$500,0),
MATCH(BL$2,'Productivity Dump'!$E$3:$AJ$3,0)
),
IF(BL$3="Attendance",
INDEX('Attendance Dump'!$E$2:$AI$400,
MATCH($A213,'Attendance Dump'!$B$2:$B$400,0),
MATCH(BL$2,'Attendance Dump'!$E$1:$AI$1,0)
),
INDEX('Active Hour''s Dump'!$D$3:$AH$337,
MATCH($C213,'Active Hour''s Dump'!$A$3:$A$337,0),
MATCH(BL$2,'Active Hour''s Dump'!$D$2:$AH$2,0)
))),"")</f>
        <v>6.3333333333333304</v>
      </c>
      <c r="BM213" s="13">
        <f>_xlfn.IFNA(IF(BM$3="Productivity",
INDEX('Productivity Dump'!$E$4:$AJ$500,
MATCH($A213,'Productivity Dump'!$A$4:$A$500,0),
MATCH(BM$2,'Productivity Dump'!$E$3:$AJ$3,0)
),
IF(BM$3="Attendance",
INDEX('Attendance Dump'!$E$2:$AI$400,
MATCH($A213,'Attendance Dump'!$B$2:$B$400,0),
MATCH(BM$2,'Attendance Dump'!$E$1:$AI$1,0)
),
INDEX('Active Hour''s Dump'!$D$3:$AH$337,
MATCH($C213,'Active Hour''s Dump'!$A$3:$A$337,0),
MATCH(BM$2,'Active Hour''s Dump'!$D$2:$AH$2,0)
))),"")</f>
        <v>1228.8490000000002</v>
      </c>
      <c r="BN213" s="13" t="str">
        <f>_xlfn.IFNA(IF(BN$3="Productivity",
INDEX('Productivity Dump'!$E$4:$AJ$500,
MATCH($A213,'Productivity Dump'!$A$4:$A$500,0),
MATCH(BN$2,'Productivity Dump'!$E$3:$AJ$3,0)
),
IF(BN$3="Attendance",
INDEX('Attendance Dump'!$E$2:$AI$400,
MATCH($A213,'Attendance Dump'!$B$2:$B$400,0),
MATCH(BN$2,'Attendance Dump'!$E$1:$AI$1,0)
),
INDEX('Active Hour''s Dump'!$D$3:$AH$337,
MATCH($C213,'Active Hour''s Dump'!$A$3:$A$337,0),
MATCH(BN$2,'Active Hour''s Dump'!$D$2:$AH$2,0)
))),"")</f>
        <v>P</v>
      </c>
      <c r="BO213" s="54">
        <f>_xlfn.IFNA(IF(BO$3="Productivity",
INDEX('Productivity Dump'!$E$4:$AJ$500,
MATCH($A213,'Productivity Dump'!$A$4:$A$500,0),
MATCH(BO$2,'Productivity Dump'!$E$3:$AJ$3,0)
),
IF(BO$3="Attendance",
INDEX('Attendance Dump'!$E$2:$AI$400,
MATCH($A213,'Attendance Dump'!$B$2:$B$400,0),
MATCH(BO$2,'Attendance Dump'!$E$1:$AI$1,0)
),
INDEX('Active Hour''s Dump'!$D$3:$AH$337,
MATCH($C213,'Active Hour''s Dump'!$A$3:$A$337,0),
MATCH(BO$2,'Active Hour''s Dump'!$D$2:$AH$2,0)
))),"")</f>
        <v>11.1666666666667</v>
      </c>
      <c r="BP213" s="13">
        <f>_xlfn.IFNA(IF(BP$3="Productivity",
INDEX('Productivity Dump'!$E$4:$AJ$500,
MATCH($A213,'Productivity Dump'!$A$4:$A$500,0),
MATCH(BP$2,'Productivity Dump'!$E$3:$AJ$3,0)
),
IF(BP$3="Attendance",
INDEX('Attendance Dump'!$E$2:$AI$400,
MATCH($A213,'Attendance Dump'!$B$2:$B$400,0),
MATCH(BP$2,'Attendance Dump'!$E$1:$AI$1,0)
),
INDEX('Active Hour''s Dump'!$D$3:$AH$337,
MATCH($C213,'Active Hour''s Dump'!$A$3:$A$337,0),
MATCH(BP$2,'Active Hour''s Dump'!$D$2:$AH$2,0)
))),"")</f>
        <v>1199.4909999999998</v>
      </c>
      <c r="BQ213" s="13" t="str">
        <f>_xlfn.IFNA(IF(BQ$3="Productivity",
INDEX('Productivity Dump'!$E$4:$AJ$500,
MATCH($A213,'Productivity Dump'!$A$4:$A$500,0),
MATCH(BQ$2,'Productivity Dump'!$E$3:$AJ$3,0)
),
IF(BQ$3="Attendance",
INDEX('Attendance Dump'!$E$2:$AI$400,
MATCH($A213,'Attendance Dump'!$B$2:$B$400,0),
MATCH(BQ$2,'Attendance Dump'!$E$1:$AI$1,0)
),
INDEX('Active Hour''s Dump'!$D$3:$AH$337,
MATCH($C213,'Active Hour''s Dump'!$A$3:$A$337,0),
MATCH(BQ$2,'Active Hour''s Dump'!$D$2:$AH$2,0)
))),"")</f>
        <v>P</v>
      </c>
      <c r="BR213" s="54">
        <f>_xlfn.IFNA(IF(BR$3="Productivity",
INDEX('Productivity Dump'!$E$4:$AJ$500,
MATCH($A213,'Productivity Dump'!$A$4:$A$500,0),
MATCH(BR$2,'Productivity Dump'!$E$3:$AJ$3,0)
),
IF(BR$3="Attendance",
INDEX('Attendance Dump'!$E$2:$AI$400,
MATCH($A213,'Attendance Dump'!$B$2:$B$400,0),
MATCH(BR$2,'Attendance Dump'!$E$1:$AI$1,0)
),
INDEX('Active Hour''s Dump'!$D$3:$AH$337,
MATCH($C213,'Active Hour''s Dump'!$A$3:$A$337,0),
MATCH(BR$2,'Active Hour''s Dump'!$D$2:$AH$2,0)
))),"")</f>
        <v>10.5</v>
      </c>
      <c r="BS213" s="13">
        <f>_xlfn.IFNA(IF(BS$3="Productivity",
INDEX('Productivity Dump'!$E$4:$AJ$500,
MATCH($A213,'Productivity Dump'!$A$4:$A$500,0),
MATCH(BS$2,'Productivity Dump'!$E$3:$AJ$3,0)
),
IF(BS$3="Attendance",
INDEX('Attendance Dump'!$E$2:$AI$400,
MATCH($A213,'Attendance Dump'!$B$2:$B$400,0),
MATCH(BS$2,'Attendance Dump'!$E$1:$AI$1,0)
),
INDEX('Active Hour''s Dump'!$D$3:$AH$337,
MATCH($C213,'Active Hour''s Dump'!$A$3:$A$337,0),
MATCH(BS$2,'Active Hour''s Dump'!$D$2:$AH$2,0)
))),"")</f>
        <v>1103.3520000000001</v>
      </c>
      <c r="BT213" s="13" t="str">
        <f>_xlfn.IFNA(IF(BT$3="Productivity",
INDEX('Productivity Dump'!$E$4:$AJ$500,
MATCH($A213,'Productivity Dump'!$A$4:$A$500,0),
MATCH(BT$2,'Productivity Dump'!$E$3:$AJ$3,0)
),
IF(BT$3="Attendance",
INDEX('Attendance Dump'!$E$2:$AI$400,
MATCH($A213,'Attendance Dump'!$B$2:$B$400,0),
MATCH(BT$2,'Attendance Dump'!$E$1:$AI$1,0)
),
INDEX('Active Hour''s Dump'!$D$3:$AH$337,
MATCH($C213,'Active Hour''s Dump'!$A$3:$A$337,0),
MATCH(BT$2,'Active Hour''s Dump'!$D$2:$AH$2,0)
))),"")</f>
        <v>H(P)</v>
      </c>
      <c r="BU213" s="54">
        <f>_xlfn.IFNA(IF(BU$3="Productivity",
INDEX('Productivity Dump'!$E$4:$AJ$500,
MATCH($A213,'Productivity Dump'!$A$4:$A$500,0),
MATCH(BU$2,'Productivity Dump'!$E$3:$AJ$3,0)
),
IF(BU$3="Attendance",
INDEX('Attendance Dump'!$E$2:$AI$400,
MATCH($A213,'Attendance Dump'!$B$2:$B$400,0),
MATCH(BU$2,'Attendance Dump'!$E$1:$AI$1,0)
),
INDEX('Active Hour''s Dump'!$D$3:$AH$337,
MATCH($C213,'Active Hour''s Dump'!$A$3:$A$337,0),
MATCH(BU$2,'Active Hour''s Dump'!$D$2:$AH$2,0)
))),"")</f>
        <v>12.5833333333333</v>
      </c>
      <c r="BV213" s="13">
        <f>_xlfn.IFNA(IF(BV$3="Productivity",
INDEX('Productivity Dump'!$E$4:$AJ$500,
MATCH($A213,'Productivity Dump'!$A$4:$A$500,0),
MATCH(BV$2,'Productivity Dump'!$E$3:$AJ$3,0)
),
IF(BV$3="Attendance",
INDEX('Attendance Dump'!$E$2:$AI$400,
MATCH($A213,'Attendance Dump'!$B$2:$B$400,0),
MATCH(BV$2,'Attendance Dump'!$E$1:$AI$1,0)
),
INDEX('Active Hour''s Dump'!$D$3:$AH$337,
MATCH($C213,'Active Hour''s Dump'!$A$3:$A$337,0),
MATCH(BV$2,'Active Hour''s Dump'!$D$2:$AH$2,0)
))),"")</f>
        <v>1249.5829999999999</v>
      </c>
      <c r="BW213" s="13" t="str">
        <f>_xlfn.IFNA(IF(BW$3="Productivity",
INDEX('Productivity Dump'!$E$4:$AJ$500,
MATCH($A213,'Productivity Dump'!$A$4:$A$500,0),
MATCH(BW$2,'Productivity Dump'!$E$3:$AJ$3,0)
),
IF(BW$3="Attendance",
INDEX('Attendance Dump'!$E$2:$AI$400,
MATCH($A213,'Attendance Dump'!$B$2:$B$400,0),
MATCH(BW$2,'Attendance Dump'!$E$1:$AI$1,0)
),
INDEX('Active Hour''s Dump'!$D$3:$AH$337,
MATCH($C213,'Active Hour''s Dump'!$A$3:$A$337,0),
MATCH(BW$2,'Active Hour''s Dump'!$D$2:$AH$2,0)
))),"")</f>
        <v>P</v>
      </c>
      <c r="BX213" s="54">
        <f>_xlfn.IFNA(IF(BX$3="Productivity",
INDEX('Productivity Dump'!$E$4:$AJ$500,
MATCH($A213,'Productivity Dump'!$A$4:$A$500,0),
MATCH(BX$2,'Productivity Dump'!$E$3:$AJ$3,0)
),
IF(BX$3="Attendance",
INDEX('Attendance Dump'!$E$2:$AI$400,
MATCH($A213,'Attendance Dump'!$B$2:$B$400,0),
MATCH(BX$2,'Attendance Dump'!$E$1:$AI$1,0)
),
INDEX('Active Hour''s Dump'!$D$3:$AH$337,
MATCH($C213,'Active Hour''s Dump'!$A$3:$A$337,0),
MATCH(BX$2,'Active Hour''s Dump'!$D$2:$AH$2,0)
))),"")</f>
        <v>11.25</v>
      </c>
      <c r="BY213" s="13">
        <f>_xlfn.IFNA(IF(BY$3="Productivity",
INDEX('Productivity Dump'!$E$4:$AJ$500,
MATCH($A213,'Productivity Dump'!$A$4:$A$500,0),
MATCH(BY$2,'Productivity Dump'!$E$3:$AJ$3,0)
),
IF(BY$3="Attendance",
INDEX('Attendance Dump'!$E$2:$AI$400,
MATCH($A213,'Attendance Dump'!$B$2:$B$400,0),
MATCH(BY$2,'Attendance Dump'!$E$1:$AI$1,0)
),
INDEX('Active Hour''s Dump'!$D$3:$AH$337,
MATCH($C213,'Active Hour''s Dump'!$A$3:$A$337,0),
MATCH(BY$2,'Active Hour''s Dump'!$D$2:$AH$2,0)
))),"")</f>
        <v>342.73699999999997</v>
      </c>
      <c r="BZ213" s="13" t="str">
        <f>_xlfn.IFNA(IF(BZ$3="Productivity",
INDEX('Productivity Dump'!$E$4:$AJ$500,
MATCH($A213,'Productivity Dump'!$A$4:$A$500,0),
MATCH(BZ$2,'Productivity Dump'!$E$3:$AJ$3,0)
),
IF(BZ$3="Attendance",
INDEX('Attendance Dump'!$E$2:$AI$400,
MATCH($A213,'Attendance Dump'!$B$2:$B$400,0),
MATCH(BZ$2,'Attendance Dump'!$E$1:$AI$1,0)
),
INDEX('Active Hour''s Dump'!$D$3:$AH$337,
MATCH($C213,'Active Hour''s Dump'!$A$3:$A$337,0),
MATCH(BZ$2,'Active Hour''s Dump'!$D$2:$AH$2,0)
))),"")</f>
        <v>P</v>
      </c>
      <c r="CA213" s="54">
        <f>_xlfn.IFNA(IF(CA$3="Productivity",
INDEX('Productivity Dump'!$E$4:$AJ$500,
MATCH($A213,'Productivity Dump'!$A$4:$A$500,0),
MATCH(CA$2,'Productivity Dump'!$E$3:$AJ$3,0)
),
IF(CA$3="Attendance",
INDEX('Attendance Dump'!$E$2:$AI$400,
MATCH($A213,'Attendance Dump'!$B$2:$B$400,0),
MATCH(CA$2,'Attendance Dump'!$E$1:$AI$1,0)
),
INDEX('Active Hour''s Dump'!$D$3:$AH$337,
MATCH($C213,'Active Hour''s Dump'!$A$3:$A$337,0),
MATCH(CA$2,'Active Hour''s Dump'!$D$2:$AH$2,0)
))),"")</f>
        <v>3.4166666666666701</v>
      </c>
      <c r="CB213" s="13">
        <f>_xlfn.IFNA(IF(CB$3="Productivity",
INDEX('Productivity Dump'!$E$4:$AJ$500,
MATCH($A213,'Productivity Dump'!$A$4:$A$500,0),
MATCH(CB$2,'Productivity Dump'!$E$3:$AJ$3,0)
),
IF(CB$3="Attendance",
INDEX('Attendance Dump'!$E$2:$AI$400,
MATCH($A213,'Attendance Dump'!$B$2:$B$400,0),
MATCH(CB$2,'Attendance Dump'!$E$1:$AI$1,0)
),
INDEX('Active Hour''s Dump'!$D$3:$AH$337,
MATCH($C213,'Active Hour''s Dump'!$A$3:$A$337,0),
MATCH(CB$2,'Active Hour''s Dump'!$D$2:$AH$2,0)
))),"")</f>
        <v>0</v>
      </c>
      <c r="CC213" s="13" t="str">
        <f>_xlfn.IFNA(IF(CC$3="Productivity",
INDEX('Productivity Dump'!$E$4:$AJ$500,
MATCH($A213,'Productivity Dump'!$A$4:$A$500,0),
MATCH(CC$2,'Productivity Dump'!$E$3:$AJ$3,0)
),
IF(CC$3="Attendance",
INDEX('Attendance Dump'!$E$2:$AI$400,
MATCH($A213,'Attendance Dump'!$B$2:$B$400,0),
MATCH(CC$2,'Attendance Dump'!$E$1:$AI$1,0)
),
INDEX('Active Hour''s Dump'!$D$3:$AH$337,
MATCH($C213,'Active Hour''s Dump'!$A$3:$A$337,0),
MATCH(CC$2,'Active Hour''s Dump'!$D$2:$AH$2,0)
))),"")</f>
        <v>WO</v>
      </c>
      <c r="CD213" s="54">
        <f>_xlfn.IFNA(IF(CD$3="Productivity",
INDEX('Productivity Dump'!$E$4:$AJ$500,
MATCH($A213,'Productivity Dump'!$A$4:$A$500,0),
MATCH(CD$2,'Productivity Dump'!$E$3:$AJ$3,0)
),
IF(CD$3="Attendance",
INDEX('Attendance Dump'!$E$2:$AI$400,
MATCH($A213,'Attendance Dump'!$B$2:$B$400,0),
MATCH(CD$2,'Attendance Dump'!$E$1:$AI$1,0)
),
INDEX('Active Hour''s Dump'!$D$3:$AH$337,
MATCH($C213,'Active Hour''s Dump'!$A$3:$A$337,0),
MATCH(CD$2,'Active Hour''s Dump'!$D$2:$AH$2,0)
))),"")</f>
        <v>0</v>
      </c>
      <c r="CE213" s="13">
        <f>_xlfn.IFNA(IF(CE$3="Productivity",
INDEX('Productivity Dump'!$E$4:$AJ$500,
MATCH($A213,'Productivity Dump'!$A$4:$A$500,0),
MATCH(CE$2,'Productivity Dump'!$E$3:$AJ$3,0)
),
IF(CE$3="Attendance",
INDEX('Attendance Dump'!$E$2:$AI$400,
MATCH($A213,'Attendance Dump'!$B$2:$B$400,0),
MATCH(CE$2,'Attendance Dump'!$E$1:$AI$1,0)
),
INDEX('Active Hour''s Dump'!$D$3:$AH$337,
MATCH($C213,'Active Hour''s Dump'!$A$3:$A$337,0),
MATCH(CE$2,'Active Hour''s Dump'!$D$2:$AH$2,0)
))),"")</f>
        <v>678.28999999999985</v>
      </c>
      <c r="CF213" s="13" t="str">
        <f>_xlfn.IFNA(IF(CF$3="Productivity",
INDEX('Productivity Dump'!$E$4:$AJ$500,
MATCH($A213,'Productivity Dump'!$A$4:$A$500,0),
MATCH(CF$2,'Productivity Dump'!$E$3:$AJ$3,0)
),
IF(CF$3="Attendance",
INDEX('Attendance Dump'!$E$2:$AI$400,
MATCH($A213,'Attendance Dump'!$B$2:$B$400,0),
MATCH(CF$2,'Attendance Dump'!$E$1:$AI$1,0)
),
INDEX('Active Hour''s Dump'!$D$3:$AH$337,
MATCH($C213,'Active Hour''s Dump'!$A$3:$A$337,0),
MATCH(CF$2,'Active Hour''s Dump'!$D$2:$AH$2,0)
))),"")</f>
        <v>P</v>
      </c>
      <c r="CG213" s="54">
        <f>_xlfn.IFNA(IF(CG$3="Productivity",
INDEX('Productivity Dump'!$E$4:$AJ$500,
MATCH($A213,'Productivity Dump'!$A$4:$A$500,0),
MATCH(CG$2,'Productivity Dump'!$E$3:$AJ$3,0)
),
IF(CG$3="Attendance",
INDEX('Attendance Dump'!$E$2:$AI$400,
MATCH($A213,'Attendance Dump'!$B$2:$B$400,0),
MATCH(CG$2,'Attendance Dump'!$E$1:$AI$1,0)
),
INDEX('Active Hour''s Dump'!$D$3:$AH$337,
MATCH($C213,'Active Hour''s Dump'!$A$3:$A$337,0),
MATCH(CG$2,'Active Hour''s Dump'!$D$2:$AH$2,0)
))),"")</f>
        <v>6.25</v>
      </c>
      <c r="CH213" s="13">
        <f>_xlfn.IFNA(IF(CH$3="Productivity",
INDEX('Productivity Dump'!$E$4:$AJ$500,
MATCH($A213,'Productivity Dump'!$A$4:$A$500,0),
MATCH(CH$2,'Productivity Dump'!$E$3:$AJ$3,0)
),
IF(CH$3="Attendance",
INDEX('Attendance Dump'!$E$2:$AI$400,
MATCH($A213,'Attendance Dump'!$B$2:$B$400,0),
MATCH(CH$2,'Attendance Dump'!$E$1:$AI$1,0)
),
INDEX('Active Hour''s Dump'!$D$3:$AH$337,
MATCH($C213,'Active Hour''s Dump'!$A$3:$A$337,0),
MATCH(CH$2,'Active Hour''s Dump'!$D$2:$AH$2,0)
))),"")</f>
        <v>1278.7809999999997</v>
      </c>
      <c r="CI213" s="13" t="str">
        <f>_xlfn.IFNA(IF(CI$3="Productivity",
INDEX('Productivity Dump'!$E$4:$AJ$500,
MATCH($A213,'Productivity Dump'!$A$4:$A$500,0),
MATCH(CI$2,'Productivity Dump'!$E$3:$AJ$3,0)
),
IF(CI$3="Attendance",
INDEX('Attendance Dump'!$E$2:$AI$400,
MATCH($A213,'Attendance Dump'!$B$2:$B$400,0),
MATCH(CI$2,'Attendance Dump'!$E$1:$AI$1,0)
),
INDEX('Active Hour''s Dump'!$D$3:$AH$337,
MATCH($C213,'Active Hour''s Dump'!$A$3:$A$337,0),
MATCH(CI$2,'Active Hour''s Dump'!$D$2:$AH$2,0)
))),"")</f>
        <v>P</v>
      </c>
      <c r="CJ213" s="54">
        <f>_xlfn.IFNA(IF(CJ$3="Productivity",
INDEX('Productivity Dump'!$E$4:$AJ$500,
MATCH($A213,'Productivity Dump'!$A$4:$A$500,0),
MATCH(CJ$2,'Productivity Dump'!$E$3:$AJ$3,0)
),
IF(CJ$3="Attendance",
INDEX('Attendance Dump'!$E$2:$AI$400,
MATCH($A213,'Attendance Dump'!$B$2:$B$400,0),
MATCH(CJ$2,'Attendance Dump'!$E$1:$AI$1,0)
),
INDEX('Active Hour''s Dump'!$D$3:$AH$337,
MATCH($C213,'Active Hour''s Dump'!$A$3:$A$337,0),
MATCH(CJ$2,'Active Hour''s Dump'!$D$2:$AH$2,0)
))),"")</f>
        <v>9.75</v>
      </c>
      <c r="CK213" s="13">
        <f>_xlfn.IFNA(IF(CK$3="Productivity",
INDEX('Productivity Dump'!$E$4:$AJ$500,
MATCH($A213,'Productivity Dump'!$A$4:$A$500,0),
MATCH(CK$2,'Productivity Dump'!$E$3:$AJ$3,0)
),
IF(CK$3="Attendance",
INDEX('Attendance Dump'!$E$2:$AI$400,
MATCH($A213,'Attendance Dump'!$B$2:$B$400,0),
MATCH(CK$2,'Attendance Dump'!$E$1:$AI$1,0)
),
INDEX('Active Hour''s Dump'!$D$3:$AH$337,
MATCH($C213,'Active Hour''s Dump'!$A$3:$A$337,0),
MATCH(CK$2,'Active Hour''s Dump'!$D$2:$AH$2,0)
))),"")</f>
        <v>1102.058</v>
      </c>
      <c r="CL213" s="13" t="str">
        <f>_xlfn.IFNA(IF(CL$3="Productivity",
INDEX('Productivity Dump'!$E$4:$AJ$500,
MATCH($A213,'Productivity Dump'!$A$4:$A$500,0),
MATCH(CL$2,'Productivity Dump'!$E$3:$AJ$3,0)
),
IF(CL$3="Attendance",
INDEX('Attendance Dump'!$E$2:$AI$400,
MATCH($A213,'Attendance Dump'!$B$2:$B$400,0),
MATCH(CL$2,'Attendance Dump'!$E$1:$AI$1,0)
),
INDEX('Active Hour''s Dump'!$D$3:$AH$337,
MATCH($C213,'Active Hour''s Dump'!$A$3:$A$337,0),
MATCH(CL$2,'Active Hour''s Dump'!$D$2:$AH$2,0)
))),"")</f>
        <v>P</v>
      </c>
      <c r="CM213" s="54">
        <f>_xlfn.IFNA(IF(CM$3="Productivity",
INDEX('Productivity Dump'!$E$4:$AJ$500,
MATCH($A213,'Productivity Dump'!$A$4:$A$500,0),
MATCH(CM$2,'Productivity Dump'!$E$3:$AJ$3,0)
),
IF(CM$3="Attendance",
INDEX('Attendance Dump'!$E$2:$AI$400,
MATCH($A213,'Attendance Dump'!$B$2:$B$400,0),
MATCH(CM$2,'Attendance Dump'!$E$1:$AI$1,0)
),
INDEX('Active Hour''s Dump'!$D$3:$AH$337,
MATCH($C213,'Active Hour''s Dump'!$A$3:$A$337,0),
MATCH(CM$2,'Active Hour''s Dump'!$D$2:$AH$2,0)
))),"")</f>
        <v>9.8333333333333304</v>
      </c>
      <c r="CN213" s="13">
        <f>_xlfn.IFNA(IF(CN$3="Productivity",
INDEX('Productivity Dump'!$E$4:$AJ$500,
MATCH($A213,'Productivity Dump'!$A$4:$A$500,0),
MATCH(CN$2,'Productivity Dump'!$E$3:$AJ$3,0)
),
IF(CN$3="Attendance",
INDEX('Attendance Dump'!$E$2:$AI$400,
MATCH($A213,'Attendance Dump'!$B$2:$B$400,0),
MATCH(CN$2,'Attendance Dump'!$E$1:$AI$1,0)
),
INDEX('Active Hour''s Dump'!$D$3:$AH$337,
MATCH($C213,'Active Hour''s Dump'!$A$3:$A$337,0),
MATCH(CN$2,'Active Hour''s Dump'!$D$2:$AH$2,0)
))),"")</f>
        <v>0</v>
      </c>
      <c r="CO213" s="13">
        <f>_xlfn.IFNA(IF(CO$3="Productivity",
INDEX('Productivity Dump'!$E$4:$AJ$500,
MATCH($A213,'Productivity Dump'!$A$4:$A$500,0),
MATCH(CO$2,'Productivity Dump'!$E$3:$AJ$3,0)
),
IF(CO$3="Attendance",
INDEX('Attendance Dump'!$E$2:$AI$400,
MATCH($A213,'Attendance Dump'!$B$2:$B$400,0),
MATCH(CO$2,'Attendance Dump'!$E$1:$AI$1,0)
),
INDEX('Active Hour''s Dump'!$D$3:$AH$337,
MATCH($C213,'Active Hour''s Dump'!$A$3:$A$337,0),
MATCH(CO$2,'Active Hour''s Dump'!$D$2:$AH$2,0)
))),"")</f>
        <v>0</v>
      </c>
      <c r="CP213" s="54">
        <f>_xlfn.IFNA(IF(CP$3="Productivity",
INDEX('Productivity Dump'!$E$4:$AJ$500,
MATCH($A213,'Productivity Dump'!$A$4:$A$500,0),
MATCH(CP$2,'Productivity Dump'!$E$3:$AJ$3,0)
),
IF(CP$3="Attendance",
INDEX('Attendance Dump'!$E$2:$AI$400,
MATCH($A213,'Attendance Dump'!$B$2:$B$400,0),
MATCH(CP$2,'Attendance Dump'!$E$1:$AI$1,0)
),
INDEX('Active Hour''s Dump'!$D$3:$AH$337,
MATCH($C213,'Active Hour''s Dump'!$A$3:$A$337,0),
MATCH(CP$2,'Active Hour''s Dump'!$D$2:$AH$2,0)
))),"")</f>
        <v>0</v>
      </c>
      <c r="CQ213" s="13">
        <f>_xlfn.IFNA(IF(CQ$3="Productivity",
INDEX('Productivity Dump'!$E$4:$AJ$500,
MATCH($A213,'Productivity Dump'!$A$4:$A$500,0),
MATCH(CQ$2,'Productivity Dump'!$E$3:$AJ$3,0)
),
IF(CQ$3="Attendance",
INDEX('Attendance Dump'!$E$2:$AI$400,
MATCH($A213,'Attendance Dump'!$B$2:$B$400,0),
MATCH(CQ$2,'Attendance Dump'!$E$1:$AI$1,0)
),
INDEX('Active Hour''s Dump'!$D$3:$AH$337,
MATCH($C213,'Active Hour''s Dump'!$A$3:$A$337,0),
MATCH(CQ$2,'Active Hour''s Dump'!$D$2:$AH$2,0)
))),"")</f>
        <v>0</v>
      </c>
      <c r="CR213" s="13">
        <f>_xlfn.IFNA(IF(CR$3="Productivity",
INDEX('Productivity Dump'!$E$4:$AJ$500,
MATCH($A213,'Productivity Dump'!$A$4:$A$500,0),
MATCH(CR$2,'Productivity Dump'!$E$3:$AJ$3,0)
),
IF(CR$3="Attendance",
INDEX('Attendance Dump'!$E$2:$AI$400,
MATCH($A213,'Attendance Dump'!$B$2:$B$400,0),
MATCH(CR$2,'Attendance Dump'!$E$1:$AI$1,0)
),
INDEX('Active Hour''s Dump'!$D$3:$AH$337,
MATCH($C213,'Active Hour''s Dump'!$A$3:$A$337,0),
MATCH(CR$2,'Active Hour''s Dump'!$D$2:$AH$2,0)
))),"")</f>
        <v>0</v>
      </c>
      <c r="CS213" s="54">
        <f>_xlfn.IFNA(IF(CS$3="Productivity",
INDEX('Productivity Dump'!$E$4:$AJ$500,
MATCH($A213,'Productivity Dump'!$A$4:$A$500,0),
MATCH(CS$2,'Productivity Dump'!$E$3:$AJ$3,0)
),
IF(CS$3="Attendance",
INDEX('Attendance Dump'!$E$2:$AI$400,
MATCH($A213,'Attendance Dump'!$B$2:$B$400,0),
MATCH(CS$2,'Attendance Dump'!$E$1:$AI$1,0)
),
INDEX('Active Hour''s Dump'!$D$3:$AH$337,
MATCH($C213,'Active Hour''s Dump'!$A$3:$A$337,0),
MATCH(CS$2,'Active Hour''s Dump'!$D$2:$AH$2,0)
))),"")</f>
        <v>0</v>
      </c>
      <c r="CT213" s="13">
        <f>_xlfn.IFNA(IF(CT$3="Productivity",
INDEX('Productivity Dump'!$E$4:$AJ$500,
MATCH($A213,'Productivity Dump'!$A$4:$A$500,0),
MATCH(CT$2,'Productivity Dump'!$E$3:$AJ$3,0)
),
IF(CT$3="Attendance",
INDEX('Attendance Dump'!$E$2:$AI$400,
MATCH($A213,'Attendance Dump'!$B$2:$B$400,0),
MATCH(CT$2,'Attendance Dump'!$E$1:$AI$1,0)
),
INDEX('Active Hour''s Dump'!$D$3:$AH$337,
MATCH($C213,'Active Hour''s Dump'!$A$3:$A$337,0),
MATCH(CT$2,'Active Hour''s Dump'!$D$2:$AH$2,0)
))),"")</f>
        <v>0</v>
      </c>
      <c r="CU213" s="13">
        <f>_xlfn.IFNA(IF(CU$3="Productivity",
INDEX('Productivity Dump'!$E$4:$AJ$500,
MATCH($A213,'Productivity Dump'!$A$4:$A$500,0),
MATCH(CU$2,'Productivity Dump'!$E$3:$AJ$3,0)
),
IF(CU$3="Attendance",
INDEX('Attendance Dump'!$E$2:$AI$400,
MATCH($A213,'Attendance Dump'!$B$2:$B$400,0),
MATCH(CU$2,'Attendance Dump'!$E$1:$AI$1,0)
),
INDEX('Active Hour''s Dump'!$D$3:$AH$337,
MATCH($C213,'Active Hour''s Dump'!$A$3:$A$337,0),
MATCH(CU$2,'Active Hour''s Dump'!$D$2:$AH$2,0)
))),"")</f>
        <v>0</v>
      </c>
      <c r="CV213" s="54">
        <f>_xlfn.IFNA(IF(CV$3="Productivity",
INDEX('Productivity Dump'!$E$4:$AJ$500,
MATCH($A213,'Productivity Dump'!$A$4:$A$500,0),
MATCH(CV$2,'Productivity Dump'!$E$3:$AJ$3,0)
),
IF(CV$3="Attendance",
INDEX('Attendance Dump'!$E$2:$AI$400,
MATCH($A213,'Attendance Dump'!$B$2:$B$400,0),
MATCH(CV$2,'Attendance Dump'!$E$1:$AI$1,0)
),
INDEX('Active Hour''s Dump'!$D$3:$AH$337,
MATCH($C213,'Active Hour''s Dump'!$A$3:$A$337,0),
MATCH(CV$2,'Active Hour''s Dump'!$D$2:$AH$2,0)
))),"")</f>
        <v>0</v>
      </c>
      <c r="CW213" s="13"/>
      <c r="CX213" s="13"/>
      <c r="CY213" s="54"/>
      <c r="DA213" s="57">
        <f t="shared" si="81"/>
        <v>162.74999999999994</v>
      </c>
      <c r="DB213" s="35">
        <f t="shared" si="82"/>
        <v>18934.323</v>
      </c>
      <c r="DC213" s="35">
        <f t="shared" si="77"/>
        <v>6065.6769999999997</v>
      </c>
      <c r="DD213" s="35">
        <f t="shared" ca="1" si="80"/>
        <v>0</v>
      </c>
      <c r="DF213" s="32" cm="1">
        <f t="array" ref="DF213">SUMPRODUCT(
    (MOD(COLUMN(H213:CV213) - COLUMN(H213), 3) = 0) *
    (H213:CV213 = 0) *
    (I213:CW213 = "P") *
    (COUNTIF(UKHoliday, H$2:CV$2) = 0)
)</f>
        <v>0</v>
      </c>
      <c r="DG213" s="33" cm="1">
        <f t="array" ref="DG213">SUMPRODUCT(
  (MOD(COLUMN(H213:CV213) - COLUMN(H213), 3) = 0) *
  (H213:CV213 &gt; 0) *
  (H213:CV213 &lt; 0.5 * IF(((WEEKDAY(H$2:CV$2, 2) = 1) + (WEEKDAY(H$2:CV$2, 2) = 6)), G213, F213)) *
  (I213:CW213 = "P") *
  (COUNTIF(UKHoliday, H$2:CV$2) = 0)
)</f>
        <v>0</v>
      </c>
      <c r="DH213" s="33" cm="1">
        <f t="array" ref="DH213">SUMPRODUCT(
  (MOD(COLUMN(H213:CV213) - COLUMN(H213), 3) = 0) *
  (H213:CV213 &gt; 0.5 * IF(((WEEKDAY(H$2:CV$2, 2) = 1) + (WEEKDAY(H$2:CV$2, 2) = 6)), $G213, $F213)) *
  (H213:CV213 &lt; 0.8 * IF(((WEEKDAY(H$2:CV$2, 2) = 1) + (WEEKDAY(H$2:CV$2, 2) = 6)), $G213, $F213)) *
  (I213:CW213 = "P") *
  (COUNTIF(UKHoliday, H$2:CV$2) = 0)
)</f>
        <v>1</v>
      </c>
      <c r="DI213" s="33" cm="1">
        <f t="array" ref="DI213">SUMPRODUCT(
  (MOD(COLUMN(H213:CV213) - COLUMN(H213), 3) = 0) *
  (H213:CV213 &gt; 0.8 * IF(((WEEKDAY(H$2:CV$2, 2) = 1) + (WEEKDAY(H$2:CV$2, 2) = 6)), $G213, $F213)) *
  (H213:CV213 &lt; 1 * IF(((WEEKDAY(H$2:CV$2, 2) = 1) + (WEEKDAY(H$2:CV$2, 2) = 6)), $G213, $F213)) *
  (I213:CW213 = "P") *
  (COUNTIF(UKHoliday, H$2:CV$2) = 0)
)</f>
        <v>7</v>
      </c>
    </row>
    <row r="214" spans="1:113" x14ac:dyDescent="0.3">
      <c r="A214" s="38" t="s">
        <v>33</v>
      </c>
      <c r="B214" s="38" t="s">
        <v>32</v>
      </c>
      <c r="C214" s="9" t="s">
        <v>598</v>
      </c>
      <c r="D214" s="62" t="s">
        <v>944</v>
      </c>
      <c r="E214" s="35">
        <v>18600</v>
      </c>
      <c r="F214" s="35">
        <f t="shared" si="78"/>
        <v>930</v>
      </c>
      <c r="G214" s="35">
        <f t="shared" si="79"/>
        <v>465</v>
      </c>
      <c r="H214" s="13">
        <f>_xlfn.IFNA(IF(H$3="Productivity",
INDEX('Productivity Dump'!$E$4:$AJ$500,
MATCH($A214,'Productivity Dump'!$A$4:$A$500,0),
MATCH(H$2,'Productivity Dump'!$E$3:$AJ$3,0)
),
IF(H$3="Attendance",
INDEX('Attendance Dump'!$E$2:$AI$400,
MATCH($A214,'Attendance Dump'!$B$2:$B$400,0),
MATCH(H$2,'Attendance Dump'!$E$1:$AI$1,0)
),
INDEX('Active Hour''s Dump'!$D$3:$AH$337,
MATCH($C214,'Active Hour''s Dump'!$A$3:$A$337,0),
MATCH(H$2,'Active Hour''s Dump'!$D$2:$AH$2,0)
))),"")</f>
        <v>1059.7669999999998</v>
      </c>
      <c r="I214" s="13" t="str">
        <f>_xlfn.IFNA(IF(I$3="Productivity",
INDEX('Productivity Dump'!$E$4:$AJ$500,
MATCH($A214,'Productivity Dump'!$A$4:$A$500,0),
MATCH(I$2,'Productivity Dump'!$E$3:$AJ$3,0)
),
IF(I$3="Attendance",
INDEX('Attendance Dump'!$E$2:$AI$400,
MATCH($A214,'Attendance Dump'!$B$2:$B$400,0),
MATCH(I$2,'Attendance Dump'!$E$1:$AI$1,0)
),
INDEX('Active Hour''s Dump'!$D$3:$AH$337,
MATCH($C214,'Active Hour''s Dump'!$A$3:$A$337,0),
MATCH(I$2,'Active Hour''s Dump'!$D$2:$AH$2,0)
))),"")</f>
        <v>P</v>
      </c>
      <c r="J214" s="54">
        <f>_xlfn.IFNA(IF(J$3="Productivity",
INDEX('Productivity Dump'!$E$4:$AJ$500,
MATCH($A214,'Productivity Dump'!$A$4:$A$500,0),
MATCH(J$2,'Productivity Dump'!$E$3:$AJ$3,0)
),
IF(J$3="Attendance",
INDEX('Attendance Dump'!$E$2:$AI$400,
MATCH($A214,'Attendance Dump'!$B$2:$B$400,0),
MATCH(J$2,'Attendance Dump'!$E$1:$AI$1,0)
),
INDEX('Active Hour''s Dump'!$D$3:$AH$337,
MATCH($C214,'Active Hour''s Dump'!$A$3:$A$337,0),
MATCH(J$2,'Active Hour''s Dump'!$D$2:$AH$2,0)
))),"")</f>
        <v>15.25</v>
      </c>
      <c r="K214" s="13">
        <f>_xlfn.IFNA(IF(K$3="Productivity",
INDEX('Productivity Dump'!$E$4:$AJ$500,
MATCH($A214,'Productivity Dump'!$A$4:$A$500,0),
MATCH(K$2,'Productivity Dump'!$E$3:$AJ$3,0)
),
IF(K$3="Attendance",
INDEX('Attendance Dump'!$E$2:$AI$400,
MATCH($A214,'Attendance Dump'!$B$2:$B$400,0),
MATCH(K$2,'Attendance Dump'!$E$1:$AI$1,0)
),
INDEX('Active Hour''s Dump'!$D$3:$AH$337,
MATCH($C214,'Active Hour''s Dump'!$A$3:$A$337,0),
MATCH(K$2,'Active Hour''s Dump'!$D$2:$AH$2,0)
))),"")</f>
        <v>1081.9969999999998</v>
      </c>
      <c r="L214" s="13" t="str">
        <f>_xlfn.IFNA(IF(L$3="Productivity",
INDEX('Productivity Dump'!$E$4:$AJ$500,
MATCH($A214,'Productivity Dump'!$A$4:$A$500,0),
MATCH(L$2,'Productivity Dump'!$E$3:$AJ$3,0)
),
IF(L$3="Attendance",
INDEX('Attendance Dump'!$E$2:$AI$400,
MATCH($A214,'Attendance Dump'!$B$2:$B$400,0),
MATCH(L$2,'Attendance Dump'!$E$1:$AI$1,0)
),
INDEX('Active Hour''s Dump'!$D$3:$AH$337,
MATCH($C214,'Active Hour''s Dump'!$A$3:$A$337,0),
MATCH(L$2,'Active Hour''s Dump'!$D$2:$AH$2,0)
))),"")</f>
        <v>P</v>
      </c>
      <c r="M214" s="54">
        <f>_xlfn.IFNA(IF(M$3="Productivity",
INDEX('Productivity Dump'!$E$4:$AJ$500,
MATCH($A214,'Productivity Dump'!$A$4:$A$500,0),
MATCH(M$2,'Productivity Dump'!$E$3:$AJ$3,0)
),
IF(M$3="Attendance",
INDEX('Attendance Dump'!$E$2:$AI$400,
MATCH($A214,'Attendance Dump'!$B$2:$B$400,0),
MATCH(M$2,'Attendance Dump'!$E$1:$AI$1,0)
),
INDEX('Active Hour''s Dump'!$D$3:$AH$337,
MATCH($C214,'Active Hour''s Dump'!$A$3:$A$337,0),
MATCH(M$2,'Active Hour''s Dump'!$D$2:$AH$2,0)
))),"")</f>
        <v>12.3333333333333</v>
      </c>
      <c r="N214" s="13">
        <f>_xlfn.IFNA(IF(N$3="Productivity",
INDEX('Productivity Dump'!$E$4:$AJ$500,
MATCH($A214,'Productivity Dump'!$A$4:$A$500,0),
MATCH(N$2,'Productivity Dump'!$E$3:$AJ$3,0)
),
IF(N$3="Attendance",
INDEX('Attendance Dump'!$E$2:$AI$400,
MATCH($A214,'Attendance Dump'!$B$2:$B$400,0),
MATCH(N$2,'Attendance Dump'!$E$1:$AI$1,0)
),
INDEX('Active Hour''s Dump'!$D$3:$AH$337,
MATCH($C214,'Active Hour''s Dump'!$A$3:$A$337,0),
MATCH(N$2,'Active Hour''s Dump'!$D$2:$AH$2,0)
))),"")</f>
        <v>1069.4850000000001</v>
      </c>
      <c r="O214" s="13" t="str">
        <f>_xlfn.IFNA(IF(O$3="Productivity",
INDEX('Productivity Dump'!$E$4:$AJ$500,
MATCH($A214,'Productivity Dump'!$A$4:$A$500,0),
MATCH(O$2,'Productivity Dump'!$E$3:$AJ$3,0)
),
IF(O$3="Attendance",
INDEX('Attendance Dump'!$E$2:$AI$400,
MATCH($A214,'Attendance Dump'!$B$2:$B$400,0),
MATCH(O$2,'Attendance Dump'!$E$1:$AI$1,0)
),
INDEX('Active Hour''s Dump'!$D$3:$AH$337,
MATCH($C214,'Active Hour''s Dump'!$A$3:$A$337,0),
MATCH(O$2,'Active Hour''s Dump'!$D$2:$AH$2,0)
))),"")</f>
        <v>P</v>
      </c>
      <c r="P214" s="54">
        <f>_xlfn.IFNA(IF(P$3="Productivity",
INDEX('Productivity Dump'!$E$4:$AJ$500,
MATCH($A214,'Productivity Dump'!$A$4:$A$500,0),
MATCH(P$2,'Productivity Dump'!$E$3:$AJ$3,0)
),
IF(P$3="Attendance",
INDEX('Attendance Dump'!$E$2:$AI$400,
MATCH($A214,'Attendance Dump'!$B$2:$B$400,0),
MATCH(P$2,'Attendance Dump'!$E$1:$AI$1,0)
),
INDEX('Active Hour''s Dump'!$D$3:$AH$337,
MATCH($C214,'Active Hour''s Dump'!$A$3:$A$337,0),
MATCH(P$2,'Active Hour''s Dump'!$D$2:$AH$2,0)
))),"")</f>
        <v>8.1666666666666696</v>
      </c>
      <c r="Q214" s="13">
        <f>_xlfn.IFNA(IF(Q$3="Productivity",
INDEX('Productivity Dump'!$E$4:$AJ$500,
MATCH($A214,'Productivity Dump'!$A$4:$A$500,0),
MATCH(Q$2,'Productivity Dump'!$E$3:$AJ$3,0)
),
IF(Q$3="Attendance",
INDEX('Attendance Dump'!$E$2:$AI$400,
MATCH($A214,'Attendance Dump'!$B$2:$B$400,0),
MATCH(Q$2,'Attendance Dump'!$E$1:$AI$1,0)
),
INDEX('Active Hour''s Dump'!$D$3:$AH$337,
MATCH($C214,'Active Hour''s Dump'!$A$3:$A$337,0),
MATCH(Q$2,'Active Hour''s Dump'!$D$2:$AH$2,0)
))),"")</f>
        <v>0</v>
      </c>
      <c r="R214" s="13" t="str">
        <f>_xlfn.IFNA(IF(R$3="Productivity",
INDEX('Productivity Dump'!$E$4:$AJ$500,
MATCH($A214,'Productivity Dump'!$A$4:$A$500,0),
MATCH(R$2,'Productivity Dump'!$E$3:$AJ$3,0)
),
IF(R$3="Attendance",
INDEX('Attendance Dump'!$E$2:$AI$400,
MATCH($A214,'Attendance Dump'!$B$2:$B$400,0),
MATCH(R$2,'Attendance Dump'!$E$1:$AI$1,0)
),
INDEX('Active Hour''s Dump'!$D$3:$AH$337,
MATCH($C214,'Active Hour''s Dump'!$A$3:$A$337,0),
MATCH(R$2,'Active Hour''s Dump'!$D$2:$AH$2,0)
))),"")</f>
        <v>WO</v>
      </c>
      <c r="S214" s="54">
        <f>_xlfn.IFNA(IF(S$3="Productivity",
INDEX('Productivity Dump'!$E$4:$AJ$500,
MATCH($A214,'Productivity Dump'!$A$4:$A$500,0),
MATCH(S$2,'Productivity Dump'!$E$3:$AJ$3,0)
),
IF(S$3="Attendance",
INDEX('Attendance Dump'!$E$2:$AI$400,
MATCH($A214,'Attendance Dump'!$B$2:$B$400,0),
MATCH(S$2,'Attendance Dump'!$E$1:$AI$1,0)
),
INDEX('Active Hour''s Dump'!$D$3:$AH$337,
MATCH($C214,'Active Hour''s Dump'!$A$3:$A$337,0),
MATCH(S$2,'Active Hour''s Dump'!$D$2:$AH$2,0)
))),"")</f>
        <v>0</v>
      </c>
      <c r="T214" s="13">
        <f>_xlfn.IFNA(IF(T$3="Productivity",
INDEX('Productivity Dump'!$E$4:$AJ$500,
MATCH($A214,'Productivity Dump'!$A$4:$A$500,0),
MATCH(T$2,'Productivity Dump'!$E$3:$AJ$3,0)
),
IF(T$3="Attendance",
INDEX('Attendance Dump'!$E$2:$AI$400,
MATCH($A214,'Attendance Dump'!$B$2:$B$400,0),
MATCH(T$2,'Attendance Dump'!$E$1:$AI$1,0)
),
INDEX('Active Hour''s Dump'!$D$3:$AH$337,
MATCH($C214,'Active Hour''s Dump'!$A$3:$A$337,0),
MATCH(T$2,'Active Hour''s Dump'!$D$2:$AH$2,0)
))),"")</f>
        <v>533.67399999999998</v>
      </c>
      <c r="U214" s="13" t="str">
        <f>_xlfn.IFNA(IF(U$3="Productivity",
INDEX('Productivity Dump'!$E$4:$AJ$500,
MATCH($A214,'Productivity Dump'!$A$4:$A$500,0),
MATCH(U$2,'Productivity Dump'!$E$3:$AJ$3,0)
),
IF(U$3="Attendance",
INDEX('Attendance Dump'!$E$2:$AI$400,
MATCH($A214,'Attendance Dump'!$B$2:$B$400,0),
MATCH(U$2,'Attendance Dump'!$E$1:$AI$1,0)
),
INDEX('Active Hour''s Dump'!$D$3:$AH$337,
MATCH($C214,'Active Hour''s Dump'!$A$3:$A$337,0),
MATCH(U$2,'Active Hour''s Dump'!$D$2:$AH$2,0)
))),"")</f>
        <v>P</v>
      </c>
      <c r="V214" s="54">
        <f>_xlfn.IFNA(IF(V$3="Productivity",
INDEX('Productivity Dump'!$E$4:$AJ$500,
MATCH($A214,'Productivity Dump'!$A$4:$A$500,0),
MATCH(V$2,'Productivity Dump'!$E$3:$AJ$3,0)
),
IF(V$3="Attendance",
INDEX('Attendance Dump'!$E$2:$AI$400,
MATCH($A214,'Attendance Dump'!$B$2:$B$400,0),
MATCH(V$2,'Attendance Dump'!$E$1:$AI$1,0)
),
INDEX('Active Hour''s Dump'!$D$3:$AH$337,
MATCH($C214,'Active Hour''s Dump'!$A$3:$A$337,0),
MATCH(V$2,'Active Hour''s Dump'!$D$2:$AH$2,0)
))),"")</f>
        <v>9.75</v>
      </c>
      <c r="W214" s="13">
        <f>_xlfn.IFNA(IF(W$3="Productivity",
INDEX('Productivity Dump'!$E$4:$AJ$500,
MATCH($A214,'Productivity Dump'!$A$4:$A$500,0),
MATCH(W$2,'Productivity Dump'!$E$3:$AJ$3,0)
),
IF(W$3="Attendance",
INDEX('Attendance Dump'!$E$2:$AI$400,
MATCH($A214,'Attendance Dump'!$B$2:$B$400,0),
MATCH(W$2,'Attendance Dump'!$E$1:$AI$1,0)
),
INDEX('Active Hour''s Dump'!$D$3:$AH$337,
MATCH($C214,'Active Hour''s Dump'!$A$3:$A$337,0),
MATCH(W$2,'Active Hour''s Dump'!$D$2:$AH$2,0)
))),"")</f>
        <v>0</v>
      </c>
      <c r="X214" s="13" t="str">
        <f>_xlfn.IFNA(IF(X$3="Productivity",
INDEX('Productivity Dump'!$E$4:$AJ$500,
MATCH($A214,'Productivity Dump'!$A$4:$A$500,0),
MATCH(X$2,'Productivity Dump'!$E$3:$AJ$3,0)
),
IF(X$3="Attendance",
INDEX('Attendance Dump'!$E$2:$AI$400,
MATCH($A214,'Attendance Dump'!$B$2:$B$400,0),
MATCH(X$2,'Attendance Dump'!$E$1:$AI$1,0)
),
INDEX('Active Hour''s Dump'!$D$3:$AH$337,
MATCH($C214,'Active Hour''s Dump'!$A$3:$A$337,0),
MATCH(X$2,'Active Hour''s Dump'!$D$2:$AH$2,0)
))),"")</f>
        <v>PL</v>
      </c>
      <c r="Y214" s="54">
        <f>_xlfn.IFNA(IF(Y$3="Productivity",
INDEX('Productivity Dump'!$E$4:$AJ$500,
MATCH($A214,'Productivity Dump'!$A$4:$A$500,0),
MATCH(Y$2,'Productivity Dump'!$E$3:$AJ$3,0)
),
IF(Y$3="Attendance",
INDEX('Attendance Dump'!$E$2:$AI$400,
MATCH($A214,'Attendance Dump'!$B$2:$B$400,0),
MATCH(Y$2,'Attendance Dump'!$E$1:$AI$1,0)
),
INDEX('Active Hour''s Dump'!$D$3:$AH$337,
MATCH($C214,'Active Hour''s Dump'!$A$3:$A$337,0),
MATCH(Y$2,'Active Hour''s Dump'!$D$2:$AH$2,0)
))),"")</f>
        <v>0.66666666666666696</v>
      </c>
      <c r="Z214" s="13">
        <f>_xlfn.IFNA(IF(Z$3="Productivity",
INDEX('Productivity Dump'!$E$4:$AJ$500,
MATCH($A214,'Productivity Dump'!$A$4:$A$500,0),
MATCH(Z$2,'Productivity Dump'!$E$3:$AJ$3,0)
),
IF(Z$3="Attendance",
INDEX('Attendance Dump'!$E$2:$AI$400,
MATCH($A214,'Attendance Dump'!$B$2:$B$400,0),
MATCH(Z$2,'Attendance Dump'!$E$1:$AI$1,0)
),
INDEX('Active Hour''s Dump'!$D$3:$AH$337,
MATCH($C214,'Active Hour''s Dump'!$A$3:$A$337,0),
MATCH(Z$2,'Active Hour''s Dump'!$D$2:$AH$2,0)
))),"")</f>
        <v>997.87499999999966</v>
      </c>
      <c r="AA214" s="13" t="str">
        <f>_xlfn.IFNA(IF(AA$3="Productivity",
INDEX('Productivity Dump'!$E$4:$AJ$500,
MATCH($A214,'Productivity Dump'!$A$4:$A$500,0),
MATCH(AA$2,'Productivity Dump'!$E$3:$AJ$3,0)
),
IF(AA$3="Attendance",
INDEX('Attendance Dump'!$E$2:$AI$400,
MATCH($A214,'Attendance Dump'!$B$2:$B$400,0),
MATCH(AA$2,'Attendance Dump'!$E$1:$AI$1,0)
),
INDEX('Active Hour''s Dump'!$D$3:$AH$337,
MATCH($C214,'Active Hour''s Dump'!$A$3:$A$337,0),
MATCH(AA$2,'Active Hour''s Dump'!$D$2:$AH$2,0)
))),"")</f>
        <v>P</v>
      </c>
      <c r="AB214" s="54">
        <f>_xlfn.IFNA(IF(AB$3="Productivity",
INDEX('Productivity Dump'!$E$4:$AJ$500,
MATCH($A214,'Productivity Dump'!$A$4:$A$500,0),
MATCH(AB$2,'Productivity Dump'!$E$3:$AJ$3,0)
),
IF(AB$3="Attendance",
INDEX('Attendance Dump'!$E$2:$AI$400,
MATCH($A214,'Attendance Dump'!$B$2:$B$400,0),
MATCH(AB$2,'Attendance Dump'!$E$1:$AI$1,0)
),
INDEX('Active Hour''s Dump'!$D$3:$AH$337,
MATCH($C214,'Active Hour''s Dump'!$A$3:$A$337,0),
MATCH(AB$2,'Active Hour''s Dump'!$D$2:$AH$2,0)
))),"")</f>
        <v>12.4166666666667</v>
      </c>
      <c r="AC214" s="13">
        <f>_xlfn.IFNA(IF(AC$3="Productivity",
INDEX('Productivity Dump'!$E$4:$AJ$500,
MATCH($A214,'Productivity Dump'!$A$4:$A$500,0),
MATCH(AC$2,'Productivity Dump'!$E$3:$AJ$3,0)
),
IF(AC$3="Attendance",
INDEX('Attendance Dump'!$E$2:$AI$400,
MATCH($A214,'Attendance Dump'!$B$2:$B$400,0),
MATCH(AC$2,'Attendance Dump'!$E$1:$AI$1,0)
),
INDEX('Active Hour''s Dump'!$D$3:$AH$337,
MATCH($C214,'Active Hour''s Dump'!$A$3:$A$337,0),
MATCH(AC$2,'Active Hour''s Dump'!$D$2:$AH$2,0)
))),"")</f>
        <v>1058.4880000000001</v>
      </c>
      <c r="AD214" s="13" t="str">
        <f>_xlfn.IFNA(IF(AD$3="Productivity",
INDEX('Productivity Dump'!$E$4:$AJ$500,
MATCH($A214,'Productivity Dump'!$A$4:$A$500,0),
MATCH(AD$2,'Productivity Dump'!$E$3:$AJ$3,0)
),
IF(AD$3="Attendance",
INDEX('Attendance Dump'!$E$2:$AI$400,
MATCH($A214,'Attendance Dump'!$B$2:$B$400,0),
MATCH(AD$2,'Attendance Dump'!$E$1:$AI$1,0)
),
INDEX('Active Hour''s Dump'!$D$3:$AH$337,
MATCH($C214,'Active Hour''s Dump'!$A$3:$A$337,0),
MATCH(AD$2,'Active Hour''s Dump'!$D$2:$AH$2,0)
))),"")</f>
        <v>P</v>
      </c>
      <c r="AE214" s="54">
        <f>_xlfn.IFNA(IF(AE$3="Productivity",
INDEX('Productivity Dump'!$E$4:$AJ$500,
MATCH($A214,'Productivity Dump'!$A$4:$A$500,0),
MATCH(AE$2,'Productivity Dump'!$E$3:$AJ$3,0)
),
IF(AE$3="Attendance",
INDEX('Attendance Dump'!$E$2:$AI$400,
MATCH($A214,'Attendance Dump'!$B$2:$B$400,0),
MATCH(AE$2,'Attendance Dump'!$E$1:$AI$1,0)
),
INDEX('Active Hour''s Dump'!$D$3:$AH$337,
MATCH($C214,'Active Hour''s Dump'!$A$3:$A$337,0),
MATCH(AE$2,'Active Hour''s Dump'!$D$2:$AH$2,0)
))),"")</f>
        <v>14.1666666666667</v>
      </c>
      <c r="AF214" s="13">
        <f>_xlfn.IFNA(IF(AF$3="Productivity",
INDEX('Productivity Dump'!$E$4:$AJ$500,
MATCH($A214,'Productivity Dump'!$A$4:$A$500,0),
MATCH(AF$2,'Productivity Dump'!$E$3:$AJ$3,0)
),
IF(AF$3="Attendance",
INDEX('Attendance Dump'!$E$2:$AI$400,
MATCH($A214,'Attendance Dump'!$B$2:$B$400,0),
MATCH(AF$2,'Attendance Dump'!$E$1:$AI$1,0)
),
INDEX('Active Hour''s Dump'!$D$3:$AH$337,
MATCH($C214,'Active Hour''s Dump'!$A$3:$A$337,0),
MATCH(AF$2,'Active Hour''s Dump'!$D$2:$AH$2,0)
))),"")</f>
        <v>1048.55</v>
      </c>
      <c r="AG214" s="13" t="str">
        <f>_xlfn.IFNA(IF(AG$3="Productivity",
INDEX('Productivity Dump'!$E$4:$AJ$500,
MATCH($A214,'Productivity Dump'!$A$4:$A$500,0),
MATCH(AG$2,'Productivity Dump'!$E$3:$AJ$3,0)
),
IF(AG$3="Attendance",
INDEX('Attendance Dump'!$E$2:$AI$400,
MATCH($A214,'Attendance Dump'!$B$2:$B$400,0),
MATCH(AG$2,'Attendance Dump'!$E$1:$AI$1,0)
),
INDEX('Active Hour''s Dump'!$D$3:$AH$337,
MATCH($C214,'Active Hour''s Dump'!$A$3:$A$337,0),
MATCH(AG$2,'Active Hour''s Dump'!$D$2:$AH$2,0)
))),"")</f>
        <v>P</v>
      </c>
      <c r="AH214" s="54">
        <f>_xlfn.IFNA(IF(AH$3="Productivity",
INDEX('Productivity Dump'!$E$4:$AJ$500,
MATCH($A214,'Productivity Dump'!$A$4:$A$500,0),
MATCH(AH$2,'Productivity Dump'!$E$3:$AJ$3,0)
),
IF(AH$3="Attendance",
INDEX('Attendance Dump'!$E$2:$AI$400,
MATCH($A214,'Attendance Dump'!$B$2:$B$400,0),
MATCH(AH$2,'Attendance Dump'!$E$1:$AI$1,0)
),
INDEX('Active Hour''s Dump'!$D$3:$AH$337,
MATCH($C214,'Active Hour''s Dump'!$A$3:$A$337,0),
MATCH(AH$2,'Active Hour''s Dump'!$D$2:$AH$2,0)
))),"")</f>
        <v>12</v>
      </c>
      <c r="AI214" s="13">
        <f>_xlfn.IFNA(IF(AI$3="Productivity",
INDEX('Productivity Dump'!$E$4:$AJ$500,
MATCH($A214,'Productivity Dump'!$A$4:$A$500,0),
MATCH(AI$2,'Productivity Dump'!$E$3:$AJ$3,0)
),
IF(AI$3="Attendance",
INDEX('Attendance Dump'!$E$2:$AI$400,
MATCH($A214,'Attendance Dump'!$B$2:$B$400,0),
MATCH(AI$2,'Attendance Dump'!$E$1:$AI$1,0)
),
INDEX('Active Hour''s Dump'!$D$3:$AH$337,
MATCH($C214,'Active Hour''s Dump'!$A$3:$A$337,0),
MATCH(AI$2,'Active Hour''s Dump'!$D$2:$AH$2,0)
))),"")</f>
        <v>1060.8130000000001</v>
      </c>
      <c r="AJ214" s="13" t="str">
        <f>_xlfn.IFNA(IF(AJ$3="Productivity",
INDEX('Productivity Dump'!$E$4:$AJ$500,
MATCH($A214,'Productivity Dump'!$A$4:$A$500,0),
MATCH(AJ$2,'Productivity Dump'!$E$3:$AJ$3,0)
),
IF(AJ$3="Attendance",
INDEX('Attendance Dump'!$E$2:$AI$400,
MATCH($A214,'Attendance Dump'!$B$2:$B$400,0),
MATCH(AJ$2,'Attendance Dump'!$E$1:$AI$1,0)
),
INDEX('Active Hour''s Dump'!$D$3:$AH$337,
MATCH($C214,'Active Hour''s Dump'!$A$3:$A$337,0),
MATCH(AJ$2,'Active Hour''s Dump'!$D$2:$AH$2,0)
))),"")</f>
        <v>P</v>
      </c>
      <c r="AK214" s="54">
        <f>_xlfn.IFNA(IF(AK$3="Productivity",
INDEX('Productivity Dump'!$E$4:$AJ$500,
MATCH($A214,'Productivity Dump'!$A$4:$A$500,0),
MATCH(AK$2,'Productivity Dump'!$E$3:$AJ$3,0)
),
IF(AK$3="Attendance",
INDEX('Attendance Dump'!$E$2:$AI$400,
MATCH($A214,'Attendance Dump'!$B$2:$B$400,0),
MATCH(AK$2,'Attendance Dump'!$E$1:$AI$1,0)
),
INDEX('Active Hour''s Dump'!$D$3:$AH$337,
MATCH($C214,'Active Hour''s Dump'!$A$3:$A$337,0),
MATCH(AK$2,'Active Hour''s Dump'!$D$2:$AH$2,0)
))),"")</f>
        <v>7.4166666666666696</v>
      </c>
      <c r="AL214" s="13">
        <f>_xlfn.IFNA(IF(AL$3="Productivity",
INDEX('Productivity Dump'!$E$4:$AJ$500,
MATCH($A214,'Productivity Dump'!$A$4:$A$500,0),
MATCH(AL$2,'Productivity Dump'!$E$3:$AJ$3,0)
),
IF(AL$3="Attendance",
INDEX('Attendance Dump'!$E$2:$AI$400,
MATCH($A214,'Attendance Dump'!$B$2:$B$400,0),
MATCH(AL$2,'Attendance Dump'!$E$1:$AI$1,0)
),
INDEX('Active Hour''s Dump'!$D$3:$AH$337,
MATCH($C214,'Active Hour''s Dump'!$A$3:$A$337,0),
MATCH(AL$2,'Active Hour''s Dump'!$D$2:$AH$2,0)
))),"")</f>
        <v>0</v>
      </c>
      <c r="AM214" s="13" t="str">
        <f>_xlfn.IFNA(IF(AM$3="Productivity",
INDEX('Productivity Dump'!$E$4:$AJ$500,
MATCH($A214,'Productivity Dump'!$A$4:$A$500,0),
MATCH(AM$2,'Productivity Dump'!$E$3:$AJ$3,0)
),
IF(AM$3="Attendance",
INDEX('Attendance Dump'!$E$2:$AI$400,
MATCH($A214,'Attendance Dump'!$B$2:$B$400,0),
MATCH(AM$2,'Attendance Dump'!$E$1:$AI$1,0)
),
INDEX('Active Hour''s Dump'!$D$3:$AH$337,
MATCH($C214,'Active Hour''s Dump'!$A$3:$A$337,0),
MATCH(AM$2,'Active Hour''s Dump'!$D$2:$AH$2,0)
))),"")</f>
        <v>WO</v>
      </c>
      <c r="AN214" s="54">
        <f>_xlfn.IFNA(IF(AN$3="Productivity",
INDEX('Productivity Dump'!$E$4:$AJ$500,
MATCH($A214,'Productivity Dump'!$A$4:$A$500,0),
MATCH(AN$2,'Productivity Dump'!$E$3:$AJ$3,0)
),
IF(AN$3="Attendance",
INDEX('Attendance Dump'!$E$2:$AI$400,
MATCH($A214,'Attendance Dump'!$B$2:$B$400,0),
MATCH(AN$2,'Attendance Dump'!$E$1:$AI$1,0)
),
INDEX('Active Hour''s Dump'!$D$3:$AH$337,
MATCH($C214,'Active Hour''s Dump'!$A$3:$A$337,0),
MATCH(AN$2,'Active Hour''s Dump'!$D$2:$AH$2,0)
))),"")</f>
        <v>8.3333333333333301E-2</v>
      </c>
      <c r="AO214" s="13">
        <f>_xlfn.IFNA(IF(AO$3="Productivity",
INDEX('Productivity Dump'!$E$4:$AJ$500,
MATCH($A214,'Productivity Dump'!$A$4:$A$500,0),
MATCH(AO$2,'Productivity Dump'!$E$3:$AJ$3,0)
),
IF(AO$3="Attendance",
INDEX('Attendance Dump'!$E$2:$AI$400,
MATCH($A214,'Attendance Dump'!$B$2:$B$400,0),
MATCH(AO$2,'Attendance Dump'!$E$1:$AI$1,0)
),
INDEX('Active Hour''s Dump'!$D$3:$AH$337,
MATCH($C214,'Active Hour''s Dump'!$A$3:$A$337,0),
MATCH(AO$2,'Active Hour''s Dump'!$D$2:$AH$2,0)
))),"")</f>
        <v>528.10299999999995</v>
      </c>
      <c r="AP214" s="13" t="str">
        <f>_xlfn.IFNA(IF(AP$3="Productivity",
INDEX('Productivity Dump'!$E$4:$AJ$500,
MATCH($A214,'Productivity Dump'!$A$4:$A$500,0),
MATCH(AP$2,'Productivity Dump'!$E$3:$AJ$3,0)
),
IF(AP$3="Attendance",
INDEX('Attendance Dump'!$E$2:$AI$400,
MATCH($A214,'Attendance Dump'!$B$2:$B$400,0),
MATCH(AP$2,'Attendance Dump'!$E$1:$AI$1,0)
),
INDEX('Active Hour''s Dump'!$D$3:$AH$337,
MATCH($C214,'Active Hour''s Dump'!$A$3:$A$337,0),
MATCH(AP$2,'Active Hour''s Dump'!$D$2:$AH$2,0)
))),"")</f>
        <v>P</v>
      </c>
      <c r="AQ214" s="54">
        <f>_xlfn.IFNA(IF(AQ$3="Productivity",
INDEX('Productivity Dump'!$E$4:$AJ$500,
MATCH($A214,'Productivity Dump'!$A$4:$A$500,0),
MATCH(AQ$2,'Productivity Dump'!$E$3:$AJ$3,0)
),
IF(AQ$3="Attendance",
INDEX('Attendance Dump'!$E$2:$AI$400,
MATCH($A214,'Attendance Dump'!$B$2:$B$400,0),
MATCH(AQ$2,'Attendance Dump'!$E$1:$AI$1,0)
),
INDEX('Active Hour''s Dump'!$D$3:$AH$337,
MATCH($C214,'Active Hour''s Dump'!$A$3:$A$337,0),
MATCH(AQ$2,'Active Hour''s Dump'!$D$2:$AH$2,0)
))),"")</f>
        <v>11.1666666666667</v>
      </c>
      <c r="AR214" s="13">
        <f>_xlfn.IFNA(IF(AR$3="Productivity",
INDEX('Productivity Dump'!$E$4:$AJ$500,
MATCH($A214,'Productivity Dump'!$A$4:$A$500,0),
MATCH(AR$2,'Productivity Dump'!$E$3:$AJ$3,0)
),
IF(AR$3="Attendance",
INDEX('Attendance Dump'!$E$2:$AI$400,
MATCH($A214,'Attendance Dump'!$B$2:$B$400,0),
MATCH(AR$2,'Attendance Dump'!$E$1:$AI$1,0)
),
INDEX('Active Hour''s Dump'!$D$3:$AH$337,
MATCH($C214,'Active Hour''s Dump'!$A$3:$A$337,0),
MATCH(AR$2,'Active Hour''s Dump'!$D$2:$AH$2,0)
))),"")</f>
        <v>1071.615</v>
      </c>
      <c r="AS214" s="13" t="str">
        <f>_xlfn.IFNA(IF(AS$3="Productivity",
INDEX('Productivity Dump'!$E$4:$AJ$500,
MATCH($A214,'Productivity Dump'!$A$4:$A$500,0),
MATCH(AS$2,'Productivity Dump'!$E$3:$AJ$3,0)
),
IF(AS$3="Attendance",
INDEX('Attendance Dump'!$E$2:$AI$400,
MATCH($A214,'Attendance Dump'!$B$2:$B$400,0),
MATCH(AS$2,'Attendance Dump'!$E$1:$AI$1,0)
),
INDEX('Active Hour''s Dump'!$D$3:$AH$337,
MATCH($C214,'Active Hour''s Dump'!$A$3:$A$337,0),
MATCH(AS$2,'Active Hour''s Dump'!$D$2:$AH$2,0)
))),"")</f>
        <v>P</v>
      </c>
      <c r="AT214" s="54">
        <f>_xlfn.IFNA(IF(AT$3="Productivity",
INDEX('Productivity Dump'!$E$4:$AJ$500,
MATCH($A214,'Productivity Dump'!$A$4:$A$500,0),
MATCH(AT$2,'Productivity Dump'!$E$3:$AJ$3,0)
),
IF(AT$3="Attendance",
INDEX('Attendance Dump'!$E$2:$AI$400,
MATCH($A214,'Attendance Dump'!$B$2:$B$400,0),
MATCH(AT$2,'Attendance Dump'!$E$1:$AI$1,0)
),
INDEX('Active Hour''s Dump'!$D$3:$AH$337,
MATCH($C214,'Active Hour''s Dump'!$A$3:$A$337,0),
MATCH(AT$2,'Active Hour''s Dump'!$D$2:$AH$2,0)
))),"")</f>
        <v>12.5833333333333</v>
      </c>
      <c r="AU214" s="13">
        <f>_xlfn.IFNA(IF(AU$3="Productivity",
INDEX('Productivity Dump'!$E$4:$AJ$500,
MATCH($A214,'Productivity Dump'!$A$4:$A$500,0),
MATCH(AU$2,'Productivity Dump'!$E$3:$AJ$3,0)
),
IF(AU$3="Attendance",
INDEX('Attendance Dump'!$E$2:$AI$400,
MATCH($A214,'Attendance Dump'!$B$2:$B$400,0),
MATCH(AU$2,'Attendance Dump'!$E$1:$AI$1,0)
),
INDEX('Active Hour''s Dump'!$D$3:$AH$337,
MATCH($C214,'Active Hour''s Dump'!$A$3:$A$337,0),
MATCH(AU$2,'Active Hour''s Dump'!$D$2:$AH$2,0)
))),"")</f>
        <v>1083.8250000000003</v>
      </c>
      <c r="AV214" s="13" t="str">
        <f>_xlfn.IFNA(IF(AV$3="Productivity",
INDEX('Productivity Dump'!$E$4:$AJ$500,
MATCH($A214,'Productivity Dump'!$A$4:$A$500,0),
MATCH(AV$2,'Productivity Dump'!$E$3:$AJ$3,0)
),
IF(AV$3="Attendance",
INDEX('Attendance Dump'!$E$2:$AI$400,
MATCH($A214,'Attendance Dump'!$B$2:$B$400,0),
MATCH(AV$2,'Attendance Dump'!$E$1:$AI$1,0)
),
INDEX('Active Hour''s Dump'!$D$3:$AH$337,
MATCH($C214,'Active Hour''s Dump'!$A$3:$A$337,0),
MATCH(AV$2,'Active Hour''s Dump'!$D$2:$AH$2,0)
))),"")</f>
        <v>P</v>
      </c>
      <c r="AW214" s="54">
        <f>_xlfn.IFNA(IF(AW$3="Productivity",
INDEX('Productivity Dump'!$E$4:$AJ$500,
MATCH($A214,'Productivity Dump'!$A$4:$A$500,0),
MATCH(AW$2,'Productivity Dump'!$E$3:$AJ$3,0)
),
IF(AW$3="Attendance",
INDEX('Attendance Dump'!$E$2:$AI$400,
MATCH($A214,'Attendance Dump'!$B$2:$B$400,0),
MATCH(AW$2,'Attendance Dump'!$E$1:$AI$1,0)
),
INDEX('Active Hour''s Dump'!$D$3:$AH$337,
MATCH($C214,'Active Hour''s Dump'!$A$3:$A$337,0),
MATCH(AW$2,'Active Hour''s Dump'!$D$2:$AH$2,0)
))),"")</f>
        <v>12.3333333333333</v>
      </c>
      <c r="AX214" s="13">
        <f>_xlfn.IFNA(IF(AX$3="Productivity",
INDEX('Productivity Dump'!$E$4:$AJ$500,
MATCH($A214,'Productivity Dump'!$A$4:$A$500,0),
MATCH(AX$2,'Productivity Dump'!$E$3:$AJ$3,0)
),
IF(AX$3="Attendance",
INDEX('Attendance Dump'!$E$2:$AI$400,
MATCH($A214,'Attendance Dump'!$B$2:$B$400,0),
MATCH(AX$2,'Attendance Dump'!$E$1:$AI$1,0)
),
INDEX('Active Hour''s Dump'!$D$3:$AH$337,
MATCH($C214,'Active Hour''s Dump'!$A$3:$A$337,0),
MATCH(AX$2,'Active Hour''s Dump'!$D$2:$AH$2,0)
))),"")</f>
        <v>1039.9219999999998</v>
      </c>
      <c r="AY214" s="13" t="str">
        <f>_xlfn.IFNA(IF(AY$3="Productivity",
INDEX('Productivity Dump'!$E$4:$AJ$500,
MATCH($A214,'Productivity Dump'!$A$4:$A$500,0),
MATCH(AY$2,'Productivity Dump'!$E$3:$AJ$3,0)
),
IF(AY$3="Attendance",
INDEX('Attendance Dump'!$E$2:$AI$400,
MATCH($A214,'Attendance Dump'!$B$2:$B$400,0),
MATCH(AY$2,'Attendance Dump'!$E$1:$AI$1,0)
),
INDEX('Active Hour''s Dump'!$D$3:$AH$337,
MATCH($C214,'Active Hour''s Dump'!$A$3:$A$337,0),
MATCH(AY$2,'Active Hour''s Dump'!$D$2:$AH$2,0)
))),"")</f>
        <v>P</v>
      </c>
      <c r="AZ214" s="54">
        <f>_xlfn.IFNA(IF(AZ$3="Productivity",
INDEX('Productivity Dump'!$E$4:$AJ$500,
MATCH($A214,'Productivity Dump'!$A$4:$A$500,0),
MATCH(AZ$2,'Productivity Dump'!$E$3:$AJ$3,0)
),
IF(AZ$3="Attendance",
INDEX('Attendance Dump'!$E$2:$AI$400,
MATCH($A214,'Attendance Dump'!$B$2:$B$400,0),
MATCH(AZ$2,'Attendance Dump'!$E$1:$AI$1,0)
),
INDEX('Active Hour''s Dump'!$D$3:$AH$337,
MATCH($C214,'Active Hour''s Dump'!$A$3:$A$337,0),
MATCH(AZ$2,'Active Hour''s Dump'!$D$2:$AH$2,0)
))),"")</f>
        <v>11.4166666666667</v>
      </c>
      <c r="BA214" s="13">
        <f>_xlfn.IFNA(IF(BA$3="Productivity",
INDEX('Productivity Dump'!$E$4:$AJ$500,
MATCH($A214,'Productivity Dump'!$A$4:$A$500,0),
MATCH(BA$2,'Productivity Dump'!$E$3:$AJ$3,0)
),
IF(BA$3="Attendance",
INDEX('Attendance Dump'!$E$2:$AI$400,
MATCH($A214,'Attendance Dump'!$B$2:$B$400,0),
MATCH(BA$2,'Attendance Dump'!$E$1:$AI$1,0)
),
INDEX('Active Hour''s Dump'!$D$3:$AH$337,
MATCH($C214,'Active Hour''s Dump'!$A$3:$A$337,0),
MATCH(BA$2,'Active Hour''s Dump'!$D$2:$AH$2,0)
))),"")</f>
        <v>1099.3790000000001</v>
      </c>
      <c r="BB214" s="13" t="str">
        <f>_xlfn.IFNA(IF(BB$3="Productivity",
INDEX('Productivity Dump'!$E$4:$AJ$500,
MATCH($A214,'Productivity Dump'!$A$4:$A$500,0),
MATCH(BB$2,'Productivity Dump'!$E$3:$AJ$3,0)
),
IF(BB$3="Attendance",
INDEX('Attendance Dump'!$E$2:$AI$400,
MATCH($A214,'Attendance Dump'!$B$2:$B$400,0),
MATCH(BB$2,'Attendance Dump'!$E$1:$AI$1,0)
),
INDEX('Active Hour''s Dump'!$D$3:$AH$337,
MATCH($C214,'Active Hour''s Dump'!$A$3:$A$337,0),
MATCH(BB$2,'Active Hour''s Dump'!$D$2:$AH$2,0)
))),"")</f>
        <v>P</v>
      </c>
      <c r="BC214" s="54">
        <f>_xlfn.IFNA(IF(BC$3="Productivity",
INDEX('Productivity Dump'!$E$4:$AJ$500,
MATCH($A214,'Productivity Dump'!$A$4:$A$500,0),
MATCH(BC$2,'Productivity Dump'!$E$3:$AJ$3,0)
),
IF(BC$3="Attendance",
INDEX('Attendance Dump'!$E$2:$AI$400,
MATCH($A214,'Attendance Dump'!$B$2:$B$400,0),
MATCH(BC$2,'Attendance Dump'!$E$1:$AI$1,0)
),
INDEX('Active Hour''s Dump'!$D$3:$AH$337,
MATCH($C214,'Active Hour''s Dump'!$A$3:$A$337,0),
MATCH(BC$2,'Active Hour''s Dump'!$D$2:$AH$2,0)
))),"")</f>
        <v>8.5833333333333304</v>
      </c>
      <c r="BD214" s="13">
        <f>_xlfn.IFNA(IF(BD$3="Productivity",
INDEX('Productivity Dump'!$E$4:$AJ$500,
MATCH($A214,'Productivity Dump'!$A$4:$A$500,0),
MATCH(BD$2,'Productivity Dump'!$E$3:$AJ$3,0)
),
IF(BD$3="Attendance",
INDEX('Attendance Dump'!$E$2:$AI$400,
MATCH($A214,'Attendance Dump'!$B$2:$B$400,0),
MATCH(BD$2,'Attendance Dump'!$E$1:$AI$1,0)
),
INDEX('Active Hour''s Dump'!$D$3:$AH$337,
MATCH($C214,'Active Hour''s Dump'!$A$3:$A$337,0),
MATCH(BD$2,'Active Hour''s Dump'!$D$2:$AH$2,0)
))),"")</f>
        <v>1076.6130000000003</v>
      </c>
      <c r="BE214" s="13" t="str">
        <f>_xlfn.IFNA(IF(BE$3="Productivity",
INDEX('Productivity Dump'!$E$4:$AJ$500,
MATCH($A214,'Productivity Dump'!$A$4:$A$500,0),
MATCH(BE$2,'Productivity Dump'!$E$3:$AJ$3,0)
),
IF(BE$3="Attendance",
INDEX('Attendance Dump'!$E$2:$AI$400,
MATCH($A214,'Attendance Dump'!$B$2:$B$400,0),
MATCH(BE$2,'Attendance Dump'!$E$1:$AI$1,0)
),
INDEX('Active Hour''s Dump'!$D$3:$AH$337,
MATCH($C214,'Active Hour''s Dump'!$A$3:$A$337,0),
MATCH(BE$2,'Active Hour''s Dump'!$D$2:$AH$2,0)
))),"")</f>
        <v>P</v>
      </c>
      <c r="BF214" s="54">
        <f>_xlfn.IFNA(IF(BF$3="Productivity",
INDEX('Productivity Dump'!$E$4:$AJ$500,
MATCH($A214,'Productivity Dump'!$A$4:$A$500,0),
MATCH(BF$2,'Productivity Dump'!$E$3:$AJ$3,0)
),
IF(BF$3="Attendance",
INDEX('Attendance Dump'!$E$2:$AI$400,
MATCH($A214,'Attendance Dump'!$B$2:$B$400,0),
MATCH(BF$2,'Attendance Dump'!$E$1:$AI$1,0)
),
INDEX('Active Hour''s Dump'!$D$3:$AH$337,
MATCH($C214,'Active Hour''s Dump'!$A$3:$A$337,0),
MATCH(BF$2,'Active Hour''s Dump'!$D$2:$AH$2,0)
))),"")</f>
        <v>9.4166666666666696</v>
      </c>
      <c r="BG214" s="13">
        <f>_xlfn.IFNA(IF(BG$3="Productivity",
INDEX('Productivity Dump'!$E$4:$AJ$500,
MATCH($A214,'Productivity Dump'!$A$4:$A$500,0),
MATCH(BG$2,'Productivity Dump'!$E$3:$AJ$3,0)
),
IF(BG$3="Attendance",
INDEX('Attendance Dump'!$E$2:$AI$400,
MATCH($A214,'Attendance Dump'!$B$2:$B$400,0),
MATCH(BG$2,'Attendance Dump'!$E$1:$AI$1,0)
),
INDEX('Active Hour''s Dump'!$D$3:$AH$337,
MATCH($C214,'Active Hour''s Dump'!$A$3:$A$337,0),
MATCH(BG$2,'Active Hour''s Dump'!$D$2:$AH$2,0)
))),"")</f>
        <v>0</v>
      </c>
      <c r="BH214" s="13" t="str">
        <f>_xlfn.IFNA(IF(BH$3="Productivity",
INDEX('Productivity Dump'!$E$4:$AJ$500,
MATCH($A214,'Productivity Dump'!$A$4:$A$500,0),
MATCH(BH$2,'Productivity Dump'!$E$3:$AJ$3,0)
),
IF(BH$3="Attendance",
INDEX('Attendance Dump'!$E$2:$AI$400,
MATCH($A214,'Attendance Dump'!$B$2:$B$400,0),
MATCH(BH$2,'Attendance Dump'!$E$1:$AI$1,0)
),
INDEX('Active Hour''s Dump'!$D$3:$AH$337,
MATCH($C214,'Active Hour''s Dump'!$A$3:$A$337,0),
MATCH(BH$2,'Active Hour''s Dump'!$D$2:$AH$2,0)
))),"")</f>
        <v>WO</v>
      </c>
      <c r="BI214" s="54">
        <f>_xlfn.IFNA(IF(BI$3="Productivity",
INDEX('Productivity Dump'!$E$4:$AJ$500,
MATCH($A214,'Productivity Dump'!$A$4:$A$500,0),
MATCH(BI$2,'Productivity Dump'!$E$3:$AJ$3,0)
),
IF(BI$3="Attendance",
INDEX('Attendance Dump'!$E$2:$AI$400,
MATCH($A214,'Attendance Dump'!$B$2:$B$400,0),
MATCH(BI$2,'Attendance Dump'!$E$1:$AI$1,0)
),
INDEX('Active Hour''s Dump'!$D$3:$AH$337,
MATCH($C214,'Active Hour''s Dump'!$A$3:$A$337,0),
MATCH(BI$2,'Active Hour''s Dump'!$D$2:$AH$2,0)
))),"")</f>
        <v>0</v>
      </c>
      <c r="BJ214" s="13">
        <f>_xlfn.IFNA(IF(BJ$3="Productivity",
INDEX('Productivity Dump'!$E$4:$AJ$500,
MATCH($A214,'Productivity Dump'!$A$4:$A$500,0),
MATCH(BJ$2,'Productivity Dump'!$E$3:$AJ$3,0)
),
IF(BJ$3="Attendance",
INDEX('Attendance Dump'!$E$2:$AI$400,
MATCH($A214,'Attendance Dump'!$B$2:$B$400,0),
MATCH(BJ$2,'Attendance Dump'!$E$1:$AI$1,0)
),
INDEX('Active Hour''s Dump'!$D$3:$AH$337,
MATCH($C214,'Active Hour''s Dump'!$A$3:$A$337,0),
MATCH(BJ$2,'Active Hour''s Dump'!$D$2:$AH$2,0)
))),"")</f>
        <v>568.15400000000011</v>
      </c>
      <c r="BK214" s="13" t="str">
        <f>_xlfn.IFNA(IF(BK$3="Productivity",
INDEX('Productivity Dump'!$E$4:$AJ$500,
MATCH($A214,'Productivity Dump'!$A$4:$A$500,0),
MATCH(BK$2,'Productivity Dump'!$E$3:$AJ$3,0)
),
IF(BK$3="Attendance",
INDEX('Attendance Dump'!$E$2:$AI$400,
MATCH($A214,'Attendance Dump'!$B$2:$B$400,0),
MATCH(BK$2,'Attendance Dump'!$E$1:$AI$1,0)
),
INDEX('Active Hour''s Dump'!$D$3:$AH$337,
MATCH($C214,'Active Hour''s Dump'!$A$3:$A$337,0),
MATCH(BK$2,'Active Hour''s Dump'!$D$2:$AH$2,0)
))),"")</f>
        <v>P</v>
      </c>
      <c r="BL214" s="54">
        <f>_xlfn.IFNA(IF(BL$3="Productivity",
INDEX('Productivity Dump'!$E$4:$AJ$500,
MATCH($A214,'Productivity Dump'!$A$4:$A$500,0),
MATCH(BL$2,'Productivity Dump'!$E$3:$AJ$3,0)
),
IF(BL$3="Attendance",
INDEX('Attendance Dump'!$E$2:$AI$400,
MATCH($A214,'Attendance Dump'!$B$2:$B$400,0),
MATCH(BL$2,'Attendance Dump'!$E$1:$AI$1,0)
),
INDEX('Active Hour''s Dump'!$D$3:$AH$337,
MATCH($C214,'Active Hour''s Dump'!$A$3:$A$337,0),
MATCH(BL$2,'Active Hour''s Dump'!$D$2:$AH$2,0)
))),"")</f>
        <v>9.8333333333333304</v>
      </c>
      <c r="BM214" s="13">
        <f>_xlfn.IFNA(IF(BM$3="Productivity",
INDEX('Productivity Dump'!$E$4:$AJ$500,
MATCH($A214,'Productivity Dump'!$A$4:$A$500,0),
MATCH(BM$2,'Productivity Dump'!$E$3:$AJ$3,0)
),
IF(BM$3="Attendance",
INDEX('Attendance Dump'!$E$2:$AI$400,
MATCH($A214,'Attendance Dump'!$B$2:$B$400,0),
MATCH(BM$2,'Attendance Dump'!$E$1:$AI$1,0)
),
INDEX('Active Hour''s Dump'!$D$3:$AH$337,
MATCH($C214,'Active Hour''s Dump'!$A$3:$A$337,0),
MATCH(BM$2,'Active Hour''s Dump'!$D$2:$AH$2,0)
))),"")</f>
        <v>1114.3679999999999</v>
      </c>
      <c r="BN214" s="13" t="str">
        <f>_xlfn.IFNA(IF(BN$3="Productivity",
INDEX('Productivity Dump'!$E$4:$AJ$500,
MATCH($A214,'Productivity Dump'!$A$4:$A$500,0),
MATCH(BN$2,'Productivity Dump'!$E$3:$AJ$3,0)
),
IF(BN$3="Attendance",
INDEX('Attendance Dump'!$E$2:$AI$400,
MATCH($A214,'Attendance Dump'!$B$2:$B$400,0),
MATCH(BN$2,'Attendance Dump'!$E$1:$AI$1,0)
),
INDEX('Active Hour''s Dump'!$D$3:$AH$337,
MATCH($C214,'Active Hour''s Dump'!$A$3:$A$337,0),
MATCH(BN$2,'Active Hour''s Dump'!$D$2:$AH$2,0)
))),"")</f>
        <v>P</v>
      </c>
      <c r="BO214" s="54">
        <f>_xlfn.IFNA(IF(BO$3="Productivity",
INDEX('Productivity Dump'!$E$4:$AJ$500,
MATCH($A214,'Productivity Dump'!$A$4:$A$500,0),
MATCH(BO$2,'Productivity Dump'!$E$3:$AJ$3,0)
),
IF(BO$3="Attendance",
INDEX('Attendance Dump'!$E$2:$AI$400,
MATCH($A214,'Attendance Dump'!$B$2:$B$400,0),
MATCH(BO$2,'Attendance Dump'!$E$1:$AI$1,0)
),
INDEX('Active Hour''s Dump'!$D$3:$AH$337,
MATCH($C214,'Active Hour''s Dump'!$A$3:$A$337,0),
MATCH(BO$2,'Active Hour''s Dump'!$D$2:$AH$2,0)
))),"")</f>
        <v>10.5833333333333</v>
      </c>
      <c r="BP214" s="13">
        <f>_xlfn.IFNA(IF(BP$3="Productivity",
INDEX('Productivity Dump'!$E$4:$AJ$500,
MATCH($A214,'Productivity Dump'!$A$4:$A$500,0),
MATCH(BP$2,'Productivity Dump'!$E$3:$AJ$3,0)
),
IF(BP$3="Attendance",
INDEX('Attendance Dump'!$E$2:$AI$400,
MATCH($A214,'Attendance Dump'!$B$2:$B$400,0),
MATCH(BP$2,'Attendance Dump'!$E$1:$AI$1,0)
),
INDEX('Active Hour''s Dump'!$D$3:$AH$337,
MATCH($C214,'Active Hour''s Dump'!$A$3:$A$337,0),
MATCH(BP$2,'Active Hour''s Dump'!$D$2:$AH$2,0)
))),"")</f>
        <v>1040.6609999999998</v>
      </c>
      <c r="BQ214" s="13" t="str">
        <f>_xlfn.IFNA(IF(BQ$3="Productivity",
INDEX('Productivity Dump'!$E$4:$AJ$500,
MATCH($A214,'Productivity Dump'!$A$4:$A$500,0),
MATCH(BQ$2,'Productivity Dump'!$E$3:$AJ$3,0)
),
IF(BQ$3="Attendance",
INDEX('Attendance Dump'!$E$2:$AI$400,
MATCH($A214,'Attendance Dump'!$B$2:$B$400,0),
MATCH(BQ$2,'Attendance Dump'!$E$1:$AI$1,0)
),
INDEX('Active Hour''s Dump'!$D$3:$AH$337,
MATCH($C214,'Active Hour''s Dump'!$A$3:$A$337,0),
MATCH(BQ$2,'Active Hour''s Dump'!$D$2:$AH$2,0)
))),"")</f>
        <v>P</v>
      </c>
      <c r="BR214" s="54">
        <f>_xlfn.IFNA(IF(BR$3="Productivity",
INDEX('Productivity Dump'!$E$4:$AJ$500,
MATCH($A214,'Productivity Dump'!$A$4:$A$500,0),
MATCH(BR$2,'Productivity Dump'!$E$3:$AJ$3,0)
),
IF(BR$3="Attendance",
INDEX('Attendance Dump'!$E$2:$AI$400,
MATCH($A214,'Attendance Dump'!$B$2:$B$400,0),
MATCH(BR$2,'Attendance Dump'!$E$1:$AI$1,0)
),
INDEX('Active Hour''s Dump'!$D$3:$AH$337,
MATCH($C214,'Active Hour''s Dump'!$A$3:$A$337,0),
MATCH(BR$2,'Active Hour''s Dump'!$D$2:$AH$2,0)
))),"")</f>
        <v>13.0833333333333</v>
      </c>
      <c r="BS214" s="13">
        <f>_xlfn.IFNA(IF(BS$3="Productivity",
INDEX('Productivity Dump'!$E$4:$AJ$500,
MATCH($A214,'Productivity Dump'!$A$4:$A$500,0),
MATCH(BS$2,'Productivity Dump'!$E$3:$AJ$3,0)
),
IF(BS$3="Attendance",
INDEX('Attendance Dump'!$E$2:$AI$400,
MATCH($A214,'Attendance Dump'!$B$2:$B$400,0),
MATCH(BS$2,'Attendance Dump'!$E$1:$AI$1,0)
),
INDEX('Active Hour''s Dump'!$D$3:$AH$337,
MATCH($C214,'Active Hour''s Dump'!$A$3:$A$337,0),
MATCH(BS$2,'Active Hour''s Dump'!$D$2:$AH$2,0)
))),"")</f>
        <v>0</v>
      </c>
      <c r="BT214" s="13" t="str">
        <f>_xlfn.IFNA(IF(BT$3="Productivity",
INDEX('Productivity Dump'!$E$4:$AJ$500,
MATCH($A214,'Productivity Dump'!$A$4:$A$500,0),
MATCH(BT$2,'Productivity Dump'!$E$3:$AJ$3,0)
),
IF(BT$3="Attendance",
INDEX('Attendance Dump'!$E$2:$AI$400,
MATCH($A214,'Attendance Dump'!$B$2:$B$400,0),
MATCH(BT$2,'Attendance Dump'!$E$1:$AI$1,0)
),
INDEX('Active Hour''s Dump'!$D$3:$AH$337,
MATCH($C214,'Active Hour''s Dump'!$A$3:$A$337,0),
MATCH(BT$2,'Active Hour''s Dump'!$D$2:$AH$2,0)
))),"")</f>
        <v>H</v>
      </c>
      <c r="BU214" s="54">
        <f>_xlfn.IFNA(IF(BU$3="Productivity",
INDEX('Productivity Dump'!$E$4:$AJ$500,
MATCH($A214,'Productivity Dump'!$A$4:$A$500,0),
MATCH(BU$2,'Productivity Dump'!$E$3:$AJ$3,0)
),
IF(BU$3="Attendance",
INDEX('Attendance Dump'!$E$2:$AI$400,
MATCH($A214,'Attendance Dump'!$B$2:$B$400,0),
MATCH(BU$2,'Attendance Dump'!$E$1:$AI$1,0)
),
INDEX('Active Hour''s Dump'!$D$3:$AH$337,
MATCH($C214,'Active Hour''s Dump'!$A$3:$A$337,0),
MATCH(BU$2,'Active Hour''s Dump'!$D$2:$AH$2,0)
))),"")</f>
        <v>0.66666666666666696</v>
      </c>
      <c r="BV214" s="13">
        <f>_xlfn.IFNA(IF(BV$3="Productivity",
INDEX('Productivity Dump'!$E$4:$AJ$500,
MATCH($A214,'Productivity Dump'!$A$4:$A$500,0),
MATCH(BV$2,'Productivity Dump'!$E$3:$AJ$3,0)
),
IF(BV$3="Attendance",
INDEX('Attendance Dump'!$E$2:$AI$400,
MATCH($A214,'Attendance Dump'!$B$2:$B$400,0),
MATCH(BV$2,'Attendance Dump'!$E$1:$AI$1,0)
),
INDEX('Active Hour''s Dump'!$D$3:$AH$337,
MATCH($C214,'Active Hour''s Dump'!$A$3:$A$337,0),
MATCH(BV$2,'Active Hour''s Dump'!$D$2:$AH$2,0)
))),"")</f>
        <v>1063.2139999999999</v>
      </c>
      <c r="BW214" s="13" t="str">
        <f>_xlfn.IFNA(IF(BW$3="Productivity",
INDEX('Productivity Dump'!$E$4:$AJ$500,
MATCH($A214,'Productivity Dump'!$A$4:$A$500,0),
MATCH(BW$2,'Productivity Dump'!$E$3:$AJ$3,0)
),
IF(BW$3="Attendance",
INDEX('Attendance Dump'!$E$2:$AI$400,
MATCH($A214,'Attendance Dump'!$B$2:$B$400,0),
MATCH(BW$2,'Attendance Dump'!$E$1:$AI$1,0)
),
INDEX('Active Hour''s Dump'!$D$3:$AH$337,
MATCH($C214,'Active Hour''s Dump'!$A$3:$A$337,0),
MATCH(BW$2,'Active Hour''s Dump'!$D$2:$AH$2,0)
))),"")</f>
        <v>P</v>
      </c>
      <c r="BX214" s="54">
        <f>_xlfn.IFNA(IF(BX$3="Productivity",
INDEX('Productivity Dump'!$E$4:$AJ$500,
MATCH($A214,'Productivity Dump'!$A$4:$A$500,0),
MATCH(BX$2,'Productivity Dump'!$E$3:$AJ$3,0)
),
IF(BX$3="Attendance",
INDEX('Attendance Dump'!$E$2:$AI$400,
MATCH($A214,'Attendance Dump'!$B$2:$B$400,0),
MATCH(BX$2,'Attendance Dump'!$E$1:$AI$1,0)
),
INDEX('Active Hour''s Dump'!$D$3:$AH$337,
MATCH($C214,'Active Hour''s Dump'!$A$3:$A$337,0),
MATCH(BX$2,'Active Hour''s Dump'!$D$2:$AH$2,0)
))),"")</f>
        <v>13.3333333333333</v>
      </c>
      <c r="BY214" s="13">
        <f>_xlfn.IFNA(IF(BY$3="Productivity",
INDEX('Productivity Dump'!$E$4:$AJ$500,
MATCH($A214,'Productivity Dump'!$A$4:$A$500,0),
MATCH(BY$2,'Productivity Dump'!$E$3:$AJ$3,0)
),
IF(BY$3="Attendance",
INDEX('Attendance Dump'!$E$2:$AI$400,
MATCH($A214,'Attendance Dump'!$B$2:$B$400,0),
MATCH(BY$2,'Attendance Dump'!$E$1:$AI$1,0)
),
INDEX('Active Hour''s Dump'!$D$3:$AH$337,
MATCH($C214,'Active Hour''s Dump'!$A$3:$A$337,0),
MATCH(BY$2,'Active Hour''s Dump'!$D$2:$AH$2,0)
))),"")</f>
        <v>714.18200000000002</v>
      </c>
      <c r="BZ214" s="13" t="str">
        <f>_xlfn.IFNA(IF(BZ$3="Productivity",
INDEX('Productivity Dump'!$E$4:$AJ$500,
MATCH($A214,'Productivity Dump'!$A$4:$A$500,0),
MATCH(BZ$2,'Productivity Dump'!$E$3:$AJ$3,0)
),
IF(BZ$3="Attendance",
INDEX('Attendance Dump'!$E$2:$AI$400,
MATCH($A214,'Attendance Dump'!$B$2:$B$400,0),
MATCH(BZ$2,'Attendance Dump'!$E$1:$AI$1,0)
),
INDEX('Active Hour''s Dump'!$D$3:$AH$337,
MATCH($C214,'Active Hour''s Dump'!$A$3:$A$337,0),
MATCH(BZ$2,'Active Hour''s Dump'!$D$2:$AH$2,0)
))),"")</f>
        <v>P</v>
      </c>
      <c r="CA214" s="54">
        <f>_xlfn.IFNA(IF(CA$3="Productivity",
INDEX('Productivity Dump'!$E$4:$AJ$500,
MATCH($A214,'Productivity Dump'!$A$4:$A$500,0),
MATCH(CA$2,'Productivity Dump'!$E$3:$AJ$3,0)
),
IF(CA$3="Attendance",
INDEX('Attendance Dump'!$E$2:$AI$400,
MATCH($A214,'Attendance Dump'!$B$2:$B$400,0),
MATCH(CA$2,'Attendance Dump'!$E$1:$AI$1,0)
),
INDEX('Active Hour''s Dump'!$D$3:$AH$337,
MATCH($C214,'Active Hour''s Dump'!$A$3:$A$337,0),
MATCH(CA$2,'Active Hour''s Dump'!$D$2:$AH$2,0)
))),"")</f>
        <v>8.0833333333333304</v>
      </c>
      <c r="CB214" s="13">
        <f>_xlfn.IFNA(IF(CB$3="Productivity",
INDEX('Productivity Dump'!$E$4:$AJ$500,
MATCH($A214,'Productivity Dump'!$A$4:$A$500,0),
MATCH(CB$2,'Productivity Dump'!$E$3:$AJ$3,0)
),
IF(CB$3="Attendance",
INDEX('Attendance Dump'!$E$2:$AI$400,
MATCH($A214,'Attendance Dump'!$B$2:$B$400,0),
MATCH(CB$2,'Attendance Dump'!$E$1:$AI$1,0)
),
INDEX('Active Hour''s Dump'!$D$3:$AH$337,
MATCH($C214,'Active Hour''s Dump'!$A$3:$A$337,0),
MATCH(CB$2,'Active Hour''s Dump'!$D$2:$AH$2,0)
))),"")</f>
        <v>0</v>
      </c>
      <c r="CC214" s="13" t="str">
        <f>_xlfn.IFNA(IF(CC$3="Productivity",
INDEX('Productivity Dump'!$E$4:$AJ$500,
MATCH($A214,'Productivity Dump'!$A$4:$A$500,0),
MATCH(CC$2,'Productivity Dump'!$E$3:$AJ$3,0)
),
IF(CC$3="Attendance",
INDEX('Attendance Dump'!$E$2:$AI$400,
MATCH($A214,'Attendance Dump'!$B$2:$B$400,0),
MATCH(CC$2,'Attendance Dump'!$E$1:$AI$1,0)
),
INDEX('Active Hour''s Dump'!$D$3:$AH$337,
MATCH($C214,'Active Hour''s Dump'!$A$3:$A$337,0),
MATCH(CC$2,'Active Hour''s Dump'!$D$2:$AH$2,0)
))),"")</f>
        <v>WO</v>
      </c>
      <c r="CD214" s="54">
        <f>_xlfn.IFNA(IF(CD$3="Productivity",
INDEX('Productivity Dump'!$E$4:$AJ$500,
MATCH($A214,'Productivity Dump'!$A$4:$A$500,0),
MATCH(CD$2,'Productivity Dump'!$E$3:$AJ$3,0)
),
IF(CD$3="Attendance",
INDEX('Attendance Dump'!$E$2:$AI$400,
MATCH($A214,'Attendance Dump'!$B$2:$B$400,0),
MATCH(CD$2,'Attendance Dump'!$E$1:$AI$1,0)
),
INDEX('Active Hour''s Dump'!$D$3:$AH$337,
MATCH($C214,'Active Hour''s Dump'!$A$3:$A$337,0),
MATCH(CD$2,'Active Hour''s Dump'!$D$2:$AH$2,0)
))),"")</f>
        <v>0</v>
      </c>
      <c r="CE214" s="13">
        <f>_xlfn.IFNA(IF(CE$3="Productivity",
INDEX('Productivity Dump'!$E$4:$AJ$500,
MATCH($A214,'Productivity Dump'!$A$4:$A$500,0),
MATCH(CE$2,'Productivity Dump'!$E$3:$AJ$3,0)
),
IF(CE$3="Attendance",
INDEX('Attendance Dump'!$E$2:$AI$400,
MATCH($A214,'Attendance Dump'!$B$2:$B$400,0),
MATCH(CE$2,'Attendance Dump'!$E$1:$AI$1,0)
),
INDEX('Active Hour''s Dump'!$D$3:$AH$337,
MATCH($C214,'Active Hour''s Dump'!$A$3:$A$337,0),
MATCH(CE$2,'Active Hour''s Dump'!$D$2:$AH$2,0)
))),"")</f>
        <v>541.44800000000009</v>
      </c>
      <c r="CF214" s="13" t="str">
        <f>_xlfn.IFNA(IF(CF$3="Productivity",
INDEX('Productivity Dump'!$E$4:$AJ$500,
MATCH($A214,'Productivity Dump'!$A$4:$A$500,0),
MATCH(CF$2,'Productivity Dump'!$E$3:$AJ$3,0)
),
IF(CF$3="Attendance",
INDEX('Attendance Dump'!$E$2:$AI$400,
MATCH($A214,'Attendance Dump'!$B$2:$B$400,0),
MATCH(CF$2,'Attendance Dump'!$E$1:$AI$1,0)
),
INDEX('Active Hour''s Dump'!$D$3:$AH$337,
MATCH($C214,'Active Hour''s Dump'!$A$3:$A$337,0),
MATCH(CF$2,'Active Hour''s Dump'!$D$2:$AH$2,0)
))),"")</f>
        <v>P</v>
      </c>
      <c r="CG214" s="54">
        <f>_xlfn.IFNA(IF(CG$3="Productivity",
INDEX('Productivity Dump'!$E$4:$AJ$500,
MATCH($A214,'Productivity Dump'!$A$4:$A$500,0),
MATCH(CG$2,'Productivity Dump'!$E$3:$AJ$3,0)
),
IF(CG$3="Attendance",
INDEX('Attendance Dump'!$E$2:$AI$400,
MATCH($A214,'Attendance Dump'!$B$2:$B$400,0),
MATCH(CG$2,'Attendance Dump'!$E$1:$AI$1,0)
),
INDEX('Active Hour''s Dump'!$D$3:$AH$337,
MATCH($C214,'Active Hour''s Dump'!$A$3:$A$337,0),
MATCH(CG$2,'Active Hour''s Dump'!$D$2:$AH$2,0)
))),"")</f>
        <v>9.5</v>
      </c>
      <c r="CH214" s="13">
        <f>_xlfn.IFNA(IF(CH$3="Productivity",
INDEX('Productivity Dump'!$E$4:$AJ$500,
MATCH($A214,'Productivity Dump'!$A$4:$A$500,0),
MATCH(CH$2,'Productivity Dump'!$E$3:$AJ$3,0)
),
IF(CH$3="Attendance",
INDEX('Attendance Dump'!$E$2:$AI$400,
MATCH($A214,'Attendance Dump'!$B$2:$B$400,0),
MATCH(CH$2,'Attendance Dump'!$E$1:$AI$1,0)
),
INDEX('Active Hour''s Dump'!$D$3:$AH$337,
MATCH($C214,'Active Hour''s Dump'!$A$3:$A$337,0),
MATCH(CH$2,'Active Hour''s Dump'!$D$2:$AH$2,0)
))),"")</f>
        <v>1036.9960000000001</v>
      </c>
      <c r="CI214" s="13" t="str">
        <f>_xlfn.IFNA(IF(CI$3="Productivity",
INDEX('Productivity Dump'!$E$4:$AJ$500,
MATCH($A214,'Productivity Dump'!$A$4:$A$500,0),
MATCH(CI$2,'Productivity Dump'!$E$3:$AJ$3,0)
),
IF(CI$3="Attendance",
INDEX('Attendance Dump'!$E$2:$AI$400,
MATCH($A214,'Attendance Dump'!$B$2:$B$400,0),
MATCH(CI$2,'Attendance Dump'!$E$1:$AI$1,0)
),
INDEX('Active Hour''s Dump'!$D$3:$AH$337,
MATCH($C214,'Active Hour''s Dump'!$A$3:$A$337,0),
MATCH(CI$2,'Active Hour''s Dump'!$D$2:$AH$2,0)
))),"")</f>
        <v>P</v>
      </c>
      <c r="CJ214" s="54">
        <f>_xlfn.IFNA(IF(CJ$3="Productivity",
INDEX('Productivity Dump'!$E$4:$AJ$500,
MATCH($A214,'Productivity Dump'!$A$4:$A$500,0),
MATCH(CJ$2,'Productivity Dump'!$E$3:$AJ$3,0)
),
IF(CJ$3="Attendance",
INDEX('Attendance Dump'!$E$2:$AI$400,
MATCH($A214,'Attendance Dump'!$B$2:$B$400,0),
MATCH(CJ$2,'Attendance Dump'!$E$1:$AI$1,0)
),
INDEX('Active Hour''s Dump'!$D$3:$AH$337,
MATCH($C214,'Active Hour''s Dump'!$A$3:$A$337,0),
MATCH(CJ$2,'Active Hour''s Dump'!$D$2:$AH$2,0)
))),"")</f>
        <v>12.25</v>
      </c>
      <c r="CK214" s="13">
        <f>_xlfn.IFNA(IF(CK$3="Productivity",
INDEX('Productivity Dump'!$E$4:$AJ$500,
MATCH($A214,'Productivity Dump'!$A$4:$A$500,0),
MATCH(CK$2,'Productivity Dump'!$E$3:$AJ$3,0)
),
IF(CK$3="Attendance",
INDEX('Attendance Dump'!$E$2:$AI$400,
MATCH($A214,'Attendance Dump'!$B$2:$B$400,0),
MATCH(CK$2,'Attendance Dump'!$E$1:$AI$1,0)
),
INDEX('Active Hour''s Dump'!$D$3:$AH$337,
MATCH($C214,'Active Hour''s Dump'!$A$3:$A$337,0),
MATCH(CK$2,'Active Hour''s Dump'!$D$2:$AH$2,0)
))),"")</f>
        <v>908.12299999999993</v>
      </c>
      <c r="CL214" s="13" t="str">
        <f>_xlfn.IFNA(IF(CL$3="Productivity",
INDEX('Productivity Dump'!$E$4:$AJ$500,
MATCH($A214,'Productivity Dump'!$A$4:$A$500,0),
MATCH(CL$2,'Productivity Dump'!$E$3:$AJ$3,0)
),
IF(CL$3="Attendance",
INDEX('Attendance Dump'!$E$2:$AI$400,
MATCH($A214,'Attendance Dump'!$B$2:$B$400,0),
MATCH(CL$2,'Attendance Dump'!$E$1:$AI$1,0)
),
INDEX('Active Hour''s Dump'!$D$3:$AH$337,
MATCH($C214,'Active Hour''s Dump'!$A$3:$A$337,0),
MATCH(CL$2,'Active Hour''s Dump'!$D$2:$AH$2,0)
))),"")</f>
        <v>P</v>
      </c>
      <c r="CM214" s="54">
        <f>_xlfn.IFNA(IF(CM$3="Productivity",
INDEX('Productivity Dump'!$E$4:$AJ$500,
MATCH($A214,'Productivity Dump'!$A$4:$A$500,0),
MATCH(CM$2,'Productivity Dump'!$E$3:$AJ$3,0)
),
IF(CM$3="Attendance",
INDEX('Attendance Dump'!$E$2:$AI$400,
MATCH($A214,'Attendance Dump'!$B$2:$B$400,0),
MATCH(CM$2,'Attendance Dump'!$E$1:$AI$1,0)
),
INDEX('Active Hour''s Dump'!$D$3:$AH$337,
MATCH($C214,'Active Hour''s Dump'!$A$3:$A$337,0),
MATCH(CM$2,'Active Hour''s Dump'!$D$2:$AH$2,0)
))),"")</f>
        <v>11.9166666666667</v>
      </c>
      <c r="CN214" s="13">
        <f>_xlfn.IFNA(IF(CN$3="Productivity",
INDEX('Productivity Dump'!$E$4:$AJ$500,
MATCH($A214,'Productivity Dump'!$A$4:$A$500,0),
MATCH(CN$2,'Productivity Dump'!$E$3:$AJ$3,0)
),
IF(CN$3="Attendance",
INDEX('Attendance Dump'!$E$2:$AI$400,
MATCH($A214,'Attendance Dump'!$B$2:$B$400,0),
MATCH(CN$2,'Attendance Dump'!$E$1:$AI$1,0)
),
INDEX('Active Hour''s Dump'!$D$3:$AH$337,
MATCH($C214,'Active Hour''s Dump'!$A$3:$A$337,0),
MATCH(CN$2,'Active Hour''s Dump'!$D$2:$AH$2,0)
))),"")</f>
        <v>0</v>
      </c>
      <c r="CO214" s="13">
        <f>_xlfn.IFNA(IF(CO$3="Productivity",
INDEX('Productivity Dump'!$E$4:$AJ$500,
MATCH($A214,'Productivity Dump'!$A$4:$A$500,0),
MATCH(CO$2,'Productivity Dump'!$E$3:$AJ$3,0)
),
IF(CO$3="Attendance",
INDEX('Attendance Dump'!$E$2:$AI$400,
MATCH($A214,'Attendance Dump'!$B$2:$B$400,0),
MATCH(CO$2,'Attendance Dump'!$E$1:$AI$1,0)
),
INDEX('Active Hour''s Dump'!$D$3:$AH$337,
MATCH($C214,'Active Hour''s Dump'!$A$3:$A$337,0),
MATCH(CO$2,'Active Hour''s Dump'!$D$2:$AH$2,0)
))),"")</f>
        <v>0</v>
      </c>
      <c r="CP214" s="54">
        <f>_xlfn.IFNA(IF(CP$3="Productivity",
INDEX('Productivity Dump'!$E$4:$AJ$500,
MATCH($A214,'Productivity Dump'!$A$4:$A$500,0),
MATCH(CP$2,'Productivity Dump'!$E$3:$AJ$3,0)
),
IF(CP$3="Attendance",
INDEX('Attendance Dump'!$E$2:$AI$400,
MATCH($A214,'Attendance Dump'!$B$2:$B$400,0),
MATCH(CP$2,'Attendance Dump'!$E$1:$AI$1,0)
),
INDEX('Active Hour''s Dump'!$D$3:$AH$337,
MATCH($C214,'Active Hour''s Dump'!$A$3:$A$337,0),
MATCH(CP$2,'Active Hour''s Dump'!$D$2:$AH$2,0)
))),"")</f>
        <v>0</v>
      </c>
      <c r="CQ214" s="13">
        <f>_xlfn.IFNA(IF(CQ$3="Productivity",
INDEX('Productivity Dump'!$E$4:$AJ$500,
MATCH($A214,'Productivity Dump'!$A$4:$A$500,0),
MATCH(CQ$2,'Productivity Dump'!$E$3:$AJ$3,0)
),
IF(CQ$3="Attendance",
INDEX('Attendance Dump'!$E$2:$AI$400,
MATCH($A214,'Attendance Dump'!$B$2:$B$400,0),
MATCH(CQ$2,'Attendance Dump'!$E$1:$AI$1,0)
),
INDEX('Active Hour''s Dump'!$D$3:$AH$337,
MATCH($C214,'Active Hour''s Dump'!$A$3:$A$337,0),
MATCH(CQ$2,'Active Hour''s Dump'!$D$2:$AH$2,0)
))),"")</f>
        <v>0</v>
      </c>
      <c r="CR214" s="13">
        <f>_xlfn.IFNA(IF(CR$3="Productivity",
INDEX('Productivity Dump'!$E$4:$AJ$500,
MATCH($A214,'Productivity Dump'!$A$4:$A$500,0),
MATCH(CR$2,'Productivity Dump'!$E$3:$AJ$3,0)
),
IF(CR$3="Attendance",
INDEX('Attendance Dump'!$E$2:$AI$400,
MATCH($A214,'Attendance Dump'!$B$2:$B$400,0),
MATCH(CR$2,'Attendance Dump'!$E$1:$AI$1,0)
),
INDEX('Active Hour''s Dump'!$D$3:$AH$337,
MATCH($C214,'Active Hour''s Dump'!$A$3:$A$337,0),
MATCH(CR$2,'Active Hour''s Dump'!$D$2:$AH$2,0)
))),"")</f>
        <v>0</v>
      </c>
      <c r="CS214" s="54">
        <f>_xlfn.IFNA(IF(CS$3="Productivity",
INDEX('Productivity Dump'!$E$4:$AJ$500,
MATCH($A214,'Productivity Dump'!$A$4:$A$500,0),
MATCH(CS$2,'Productivity Dump'!$E$3:$AJ$3,0)
),
IF(CS$3="Attendance",
INDEX('Attendance Dump'!$E$2:$AI$400,
MATCH($A214,'Attendance Dump'!$B$2:$B$400,0),
MATCH(CS$2,'Attendance Dump'!$E$1:$AI$1,0)
),
INDEX('Active Hour''s Dump'!$D$3:$AH$337,
MATCH($C214,'Active Hour''s Dump'!$A$3:$A$337,0),
MATCH(CS$2,'Active Hour''s Dump'!$D$2:$AH$2,0)
))),"")</f>
        <v>0</v>
      </c>
      <c r="CT214" s="13">
        <f>_xlfn.IFNA(IF(CT$3="Productivity",
INDEX('Productivity Dump'!$E$4:$AJ$500,
MATCH($A214,'Productivity Dump'!$A$4:$A$500,0),
MATCH(CT$2,'Productivity Dump'!$E$3:$AJ$3,0)
),
IF(CT$3="Attendance",
INDEX('Attendance Dump'!$E$2:$AI$400,
MATCH($A214,'Attendance Dump'!$B$2:$B$400,0),
MATCH(CT$2,'Attendance Dump'!$E$1:$AI$1,0)
),
INDEX('Active Hour''s Dump'!$D$3:$AH$337,
MATCH($C214,'Active Hour''s Dump'!$A$3:$A$337,0),
MATCH(CT$2,'Active Hour''s Dump'!$D$2:$AH$2,0)
))),"")</f>
        <v>0</v>
      </c>
      <c r="CU214" s="13">
        <f>_xlfn.IFNA(IF(CU$3="Productivity",
INDEX('Productivity Dump'!$E$4:$AJ$500,
MATCH($A214,'Productivity Dump'!$A$4:$A$500,0),
MATCH(CU$2,'Productivity Dump'!$E$3:$AJ$3,0)
),
IF(CU$3="Attendance",
INDEX('Attendance Dump'!$E$2:$AI$400,
MATCH($A214,'Attendance Dump'!$B$2:$B$400,0),
MATCH(CU$2,'Attendance Dump'!$E$1:$AI$1,0)
),
INDEX('Active Hour''s Dump'!$D$3:$AH$337,
MATCH($C214,'Active Hour''s Dump'!$A$3:$A$337,0),
MATCH(CU$2,'Active Hour''s Dump'!$D$2:$AH$2,0)
))),"")</f>
        <v>0</v>
      </c>
      <c r="CV214" s="54">
        <f>_xlfn.IFNA(IF(CV$3="Productivity",
INDEX('Productivity Dump'!$E$4:$AJ$500,
MATCH($A214,'Productivity Dump'!$A$4:$A$500,0),
MATCH(CV$2,'Productivity Dump'!$E$3:$AJ$3,0)
),
IF(CV$3="Attendance",
INDEX('Attendance Dump'!$E$2:$AI$400,
MATCH($A214,'Attendance Dump'!$B$2:$B$400,0),
MATCH(CV$2,'Attendance Dump'!$E$1:$AI$1,0)
),
INDEX('Active Hour''s Dump'!$D$3:$AH$337,
MATCH($C214,'Active Hour''s Dump'!$A$3:$A$337,0),
MATCH(CV$2,'Active Hour''s Dump'!$D$2:$AH$2,0)
))),"")</f>
        <v>0</v>
      </c>
      <c r="CW214" s="13"/>
      <c r="CX214" s="13"/>
      <c r="CY214" s="54"/>
      <c r="DA214" s="57">
        <f t="shared" si="81"/>
        <v>246.99999999999994</v>
      </c>
      <c r="DB214" s="35">
        <f t="shared" si="82"/>
        <v>20797.252000000004</v>
      </c>
      <c r="DC214" s="35">
        <f t="shared" si="77"/>
        <v>0</v>
      </c>
      <c r="DD214" s="35">
        <f t="shared" ca="1" si="80"/>
        <v>0</v>
      </c>
      <c r="DF214" s="32" cm="1">
        <f t="array" ref="DF214">SUMPRODUCT(
    (MOD(COLUMN(H214:CV214) - COLUMN(H214), 3) = 0) *
    (H214:CV214 = 0) *
    (I214:CW214 = "P") *
    (COUNTIF(UKHoliday, H$2:CV$2) = 0)
)</f>
        <v>0</v>
      </c>
      <c r="DG214" s="33" cm="1">
        <f t="array" ref="DG214">SUMPRODUCT(
  (MOD(COLUMN(H214:CV214) - COLUMN(H214), 3) = 0) *
  (H214:CV214 &gt; 0) *
  (H214:CV214 &lt; 0.5 * IF(((WEEKDAY(H$2:CV$2, 2) = 1) + (WEEKDAY(H$2:CV$2, 2) = 6)), G214, F214)) *
  (I214:CW214 = "P") *
  (COUNTIF(UKHoliday, H$2:CV$2) = 0)
)</f>
        <v>0</v>
      </c>
      <c r="DH214" s="33" cm="1">
        <f t="array" ref="DH214">SUMPRODUCT(
  (MOD(COLUMN(H214:CV214) - COLUMN(H214), 3) = 0) *
  (H214:CV214 &gt; 0.5 * IF(((WEEKDAY(H$2:CV$2, 2) = 1) + (WEEKDAY(H$2:CV$2, 2) = 6)), $G214, $F214)) *
  (H214:CV214 &lt; 0.8 * IF(((WEEKDAY(H$2:CV$2, 2) = 1) + (WEEKDAY(H$2:CV$2, 2) = 6)), $G214, $F214)) *
  (I214:CW214 = "P") *
  (COUNTIF(UKHoliday, H$2:CV$2) = 0)
)</f>
        <v>0</v>
      </c>
      <c r="DI214" s="33" cm="1">
        <f t="array" ref="DI214">SUMPRODUCT(
  (MOD(COLUMN(H214:CV214) - COLUMN(H214), 3) = 0) *
  (H214:CV214 &gt; 0.8 * IF(((WEEKDAY(H$2:CV$2, 2) = 1) + (WEEKDAY(H$2:CV$2, 2) = 6)), $G214, $F214)) *
  (H214:CV214 &lt; 1 * IF(((WEEKDAY(H$2:CV$2, 2) = 1) + (WEEKDAY(H$2:CV$2, 2) = 6)), $G214, $F214)) *
  (I214:CW214 = "P") *
  (COUNTIF(UKHoliday, H$2:CV$2) = 0)
)</f>
        <v>1</v>
      </c>
    </row>
    <row r="215" spans="1:113" x14ac:dyDescent="0.3">
      <c r="A215" s="38" t="s">
        <v>110</v>
      </c>
      <c r="B215" s="38" t="s">
        <v>109</v>
      </c>
      <c r="C215" s="9" t="s">
        <v>637</v>
      </c>
      <c r="D215" s="62" t="s">
        <v>1058</v>
      </c>
      <c r="E215" s="35">
        <v>18600</v>
      </c>
      <c r="F215" s="35">
        <f t="shared" si="78"/>
        <v>930</v>
      </c>
      <c r="G215" s="35">
        <f t="shared" si="79"/>
        <v>465</v>
      </c>
      <c r="H215" s="13">
        <f>_xlfn.IFNA(IF(H$3="Productivity",
INDEX('Productivity Dump'!$E$4:$AJ$500,
MATCH($A215,'Productivity Dump'!$A$4:$A$500,0),
MATCH(H$2,'Productivity Dump'!$E$3:$AJ$3,0)
),
IF(H$3="Attendance",
INDEX('Attendance Dump'!$E$2:$AI$400,
MATCH($A215,'Attendance Dump'!$B$2:$B$400,0),
MATCH(H$2,'Attendance Dump'!$E$1:$AI$1,0)
),
INDEX('Active Hour''s Dump'!$D$3:$AH$337,
MATCH($C215,'Active Hour''s Dump'!$A$3:$A$337,0),
MATCH(H$2,'Active Hour''s Dump'!$D$2:$AH$2,0)
))),"")</f>
        <v>1022.9369999999999</v>
      </c>
      <c r="I215" s="13" t="str">
        <f>_xlfn.IFNA(IF(I$3="Productivity",
INDEX('Productivity Dump'!$E$4:$AJ$500,
MATCH($A215,'Productivity Dump'!$A$4:$A$500,0),
MATCH(I$2,'Productivity Dump'!$E$3:$AJ$3,0)
),
IF(I$3="Attendance",
INDEX('Attendance Dump'!$E$2:$AI$400,
MATCH($A215,'Attendance Dump'!$B$2:$B$400,0),
MATCH(I$2,'Attendance Dump'!$E$1:$AI$1,0)
),
INDEX('Active Hour''s Dump'!$D$3:$AH$337,
MATCH($C215,'Active Hour''s Dump'!$A$3:$A$337,0),
MATCH(I$2,'Active Hour''s Dump'!$D$2:$AH$2,0)
))),"")</f>
        <v>P</v>
      </c>
      <c r="J215" s="54">
        <f>_xlfn.IFNA(IF(J$3="Productivity",
INDEX('Productivity Dump'!$E$4:$AJ$500,
MATCH($A215,'Productivity Dump'!$A$4:$A$500,0),
MATCH(J$2,'Productivity Dump'!$E$3:$AJ$3,0)
),
IF(J$3="Attendance",
INDEX('Attendance Dump'!$E$2:$AI$400,
MATCH($A215,'Attendance Dump'!$B$2:$B$400,0),
MATCH(J$2,'Attendance Dump'!$E$1:$AI$1,0)
),
INDEX('Active Hour''s Dump'!$D$3:$AH$337,
MATCH($C215,'Active Hour''s Dump'!$A$3:$A$337,0),
MATCH(J$2,'Active Hour''s Dump'!$D$2:$AH$2,0)
))),"")</f>
        <v>7.3333333333333304</v>
      </c>
      <c r="K215" s="13">
        <f>_xlfn.IFNA(IF(K$3="Productivity",
INDEX('Productivity Dump'!$E$4:$AJ$500,
MATCH($A215,'Productivity Dump'!$A$4:$A$500,0),
MATCH(K$2,'Productivity Dump'!$E$3:$AJ$3,0)
),
IF(K$3="Attendance",
INDEX('Attendance Dump'!$E$2:$AI$400,
MATCH($A215,'Attendance Dump'!$B$2:$B$400,0),
MATCH(K$2,'Attendance Dump'!$E$1:$AI$1,0)
),
INDEX('Active Hour''s Dump'!$D$3:$AH$337,
MATCH($C215,'Active Hour''s Dump'!$A$3:$A$337,0),
MATCH(K$2,'Active Hour''s Dump'!$D$2:$AH$2,0)
))),"")</f>
        <v>1020.953</v>
      </c>
      <c r="L215" s="13" t="str">
        <f>_xlfn.IFNA(IF(L$3="Productivity",
INDEX('Productivity Dump'!$E$4:$AJ$500,
MATCH($A215,'Productivity Dump'!$A$4:$A$500,0),
MATCH(L$2,'Productivity Dump'!$E$3:$AJ$3,0)
),
IF(L$3="Attendance",
INDEX('Attendance Dump'!$E$2:$AI$400,
MATCH($A215,'Attendance Dump'!$B$2:$B$400,0),
MATCH(L$2,'Attendance Dump'!$E$1:$AI$1,0)
),
INDEX('Active Hour''s Dump'!$D$3:$AH$337,
MATCH($C215,'Active Hour''s Dump'!$A$3:$A$337,0),
MATCH(L$2,'Active Hour''s Dump'!$D$2:$AH$2,0)
))),"")</f>
        <v>P</v>
      </c>
      <c r="M215" s="54">
        <f>_xlfn.IFNA(IF(M$3="Productivity",
INDEX('Productivity Dump'!$E$4:$AJ$500,
MATCH($A215,'Productivity Dump'!$A$4:$A$500,0),
MATCH(M$2,'Productivity Dump'!$E$3:$AJ$3,0)
),
IF(M$3="Attendance",
INDEX('Attendance Dump'!$E$2:$AI$400,
MATCH($A215,'Attendance Dump'!$B$2:$B$400,0),
MATCH(M$2,'Attendance Dump'!$E$1:$AI$1,0)
),
INDEX('Active Hour''s Dump'!$D$3:$AH$337,
MATCH($C215,'Active Hour''s Dump'!$A$3:$A$337,0),
MATCH(M$2,'Active Hour''s Dump'!$D$2:$AH$2,0)
))),"")</f>
        <v>6.75</v>
      </c>
      <c r="N215" s="13">
        <f>_xlfn.IFNA(IF(N$3="Productivity",
INDEX('Productivity Dump'!$E$4:$AJ$500,
MATCH($A215,'Productivity Dump'!$A$4:$A$500,0),
MATCH(N$2,'Productivity Dump'!$E$3:$AJ$3,0)
),
IF(N$3="Attendance",
INDEX('Attendance Dump'!$E$2:$AI$400,
MATCH($A215,'Attendance Dump'!$B$2:$B$400,0),
MATCH(N$2,'Attendance Dump'!$E$1:$AI$1,0)
),
INDEX('Active Hour''s Dump'!$D$3:$AH$337,
MATCH($C215,'Active Hour''s Dump'!$A$3:$A$337,0),
MATCH(N$2,'Active Hour''s Dump'!$D$2:$AH$2,0)
))),"")</f>
        <v>759.59899999999993</v>
      </c>
      <c r="O215" s="13" t="str">
        <f>_xlfn.IFNA(IF(O$3="Productivity",
INDEX('Productivity Dump'!$E$4:$AJ$500,
MATCH($A215,'Productivity Dump'!$A$4:$A$500,0),
MATCH(O$2,'Productivity Dump'!$E$3:$AJ$3,0)
),
IF(O$3="Attendance",
INDEX('Attendance Dump'!$E$2:$AI$400,
MATCH($A215,'Attendance Dump'!$B$2:$B$400,0),
MATCH(O$2,'Attendance Dump'!$E$1:$AI$1,0)
),
INDEX('Active Hour''s Dump'!$D$3:$AH$337,
MATCH($C215,'Active Hour''s Dump'!$A$3:$A$337,0),
MATCH(O$2,'Active Hour''s Dump'!$D$2:$AH$2,0)
))),"")</f>
        <v>P</v>
      </c>
      <c r="P215" s="54">
        <f>_xlfn.IFNA(IF(P$3="Productivity",
INDEX('Productivity Dump'!$E$4:$AJ$500,
MATCH($A215,'Productivity Dump'!$A$4:$A$500,0),
MATCH(P$2,'Productivity Dump'!$E$3:$AJ$3,0)
),
IF(P$3="Attendance",
INDEX('Attendance Dump'!$E$2:$AI$400,
MATCH($A215,'Attendance Dump'!$B$2:$B$400,0),
MATCH(P$2,'Attendance Dump'!$E$1:$AI$1,0)
),
INDEX('Active Hour''s Dump'!$D$3:$AH$337,
MATCH($C215,'Active Hour''s Dump'!$A$3:$A$337,0),
MATCH(P$2,'Active Hour''s Dump'!$D$2:$AH$2,0)
))),"")</f>
        <v>5.1666666666666696</v>
      </c>
      <c r="Q215" s="13">
        <f>_xlfn.IFNA(IF(Q$3="Productivity",
INDEX('Productivity Dump'!$E$4:$AJ$500,
MATCH($A215,'Productivity Dump'!$A$4:$A$500,0),
MATCH(Q$2,'Productivity Dump'!$E$3:$AJ$3,0)
),
IF(Q$3="Attendance",
INDEX('Attendance Dump'!$E$2:$AI$400,
MATCH($A215,'Attendance Dump'!$B$2:$B$400,0),
MATCH(Q$2,'Attendance Dump'!$E$1:$AI$1,0)
),
INDEX('Active Hour''s Dump'!$D$3:$AH$337,
MATCH($C215,'Active Hour''s Dump'!$A$3:$A$337,0),
MATCH(Q$2,'Active Hour''s Dump'!$D$2:$AH$2,0)
))),"")</f>
        <v>0</v>
      </c>
      <c r="R215" s="13" t="str">
        <f>_xlfn.IFNA(IF(R$3="Productivity",
INDEX('Productivity Dump'!$E$4:$AJ$500,
MATCH($A215,'Productivity Dump'!$A$4:$A$500,0),
MATCH(R$2,'Productivity Dump'!$E$3:$AJ$3,0)
),
IF(R$3="Attendance",
INDEX('Attendance Dump'!$E$2:$AI$400,
MATCH($A215,'Attendance Dump'!$B$2:$B$400,0),
MATCH(R$2,'Attendance Dump'!$E$1:$AI$1,0)
),
INDEX('Active Hour''s Dump'!$D$3:$AH$337,
MATCH($C215,'Active Hour''s Dump'!$A$3:$A$337,0),
MATCH(R$2,'Active Hour''s Dump'!$D$2:$AH$2,0)
))),"")</f>
        <v>WO</v>
      </c>
      <c r="S215" s="54">
        <f>_xlfn.IFNA(IF(S$3="Productivity",
INDEX('Productivity Dump'!$E$4:$AJ$500,
MATCH($A215,'Productivity Dump'!$A$4:$A$500,0),
MATCH(S$2,'Productivity Dump'!$E$3:$AJ$3,0)
),
IF(S$3="Attendance",
INDEX('Attendance Dump'!$E$2:$AI$400,
MATCH($A215,'Attendance Dump'!$B$2:$B$400,0),
MATCH(S$2,'Attendance Dump'!$E$1:$AI$1,0)
),
INDEX('Active Hour''s Dump'!$D$3:$AH$337,
MATCH($C215,'Active Hour''s Dump'!$A$3:$A$337,0),
MATCH(S$2,'Active Hour''s Dump'!$D$2:$AH$2,0)
))),"")</f>
        <v>0</v>
      </c>
      <c r="T215" s="13">
        <f>_xlfn.IFNA(IF(T$3="Productivity",
INDEX('Productivity Dump'!$E$4:$AJ$500,
MATCH($A215,'Productivity Dump'!$A$4:$A$500,0),
MATCH(T$2,'Productivity Dump'!$E$3:$AJ$3,0)
),
IF(T$3="Attendance",
INDEX('Attendance Dump'!$E$2:$AI$400,
MATCH($A215,'Attendance Dump'!$B$2:$B$400,0),
MATCH(T$2,'Attendance Dump'!$E$1:$AI$1,0)
),
INDEX('Active Hour''s Dump'!$D$3:$AH$337,
MATCH($C215,'Active Hour''s Dump'!$A$3:$A$337,0),
MATCH(T$2,'Active Hour''s Dump'!$D$2:$AH$2,0)
))),"")</f>
        <v>540.30700000000002</v>
      </c>
      <c r="U215" s="13" t="str">
        <f>_xlfn.IFNA(IF(U$3="Productivity",
INDEX('Productivity Dump'!$E$4:$AJ$500,
MATCH($A215,'Productivity Dump'!$A$4:$A$500,0),
MATCH(U$2,'Productivity Dump'!$E$3:$AJ$3,0)
),
IF(U$3="Attendance",
INDEX('Attendance Dump'!$E$2:$AI$400,
MATCH($A215,'Attendance Dump'!$B$2:$B$400,0),
MATCH(U$2,'Attendance Dump'!$E$1:$AI$1,0)
),
INDEX('Active Hour''s Dump'!$D$3:$AH$337,
MATCH($C215,'Active Hour''s Dump'!$A$3:$A$337,0),
MATCH(U$2,'Active Hour''s Dump'!$D$2:$AH$2,0)
))),"")</f>
        <v>P</v>
      </c>
      <c r="V215" s="54">
        <f>_xlfn.IFNA(IF(V$3="Productivity",
INDEX('Productivity Dump'!$E$4:$AJ$500,
MATCH($A215,'Productivity Dump'!$A$4:$A$500,0),
MATCH(V$2,'Productivity Dump'!$E$3:$AJ$3,0)
),
IF(V$3="Attendance",
INDEX('Attendance Dump'!$E$2:$AI$400,
MATCH($A215,'Attendance Dump'!$B$2:$B$400,0),
MATCH(V$2,'Attendance Dump'!$E$1:$AI$1,0)
),
INDEX('Active Hour''s Dump'!$D$3:$AH$337,
MATCH($C215,'Active Hour''s Dump'!$A$3:$A$337,0),
MATCH(V$2,'Active Hour''s Dump'!$D$2:$AH$2,0)
))),"")</f>
        <v>3.6666666666666701</v>
      </c>
      <c r="W215" s="13">
        <f>_xlfn.IFNA(IF(W$3="Productivity",
INDEX('Productivity Dump'!$E$4:$AJ$500,
MATCH($A215,'Productivity Dump'!$A$4:$A$500,0),
MATCH(W$2,'Productivity Dump'!$E$3:$AJ$3,0)
),
IF(W$3="Attendance",
INDEX('Attendance Dump'!$E$2:$AI$400,
MATCH($A215,'Attendance Dump'!$B$2:$B$400,0),
MATCH(W$2,'Attendance Dump'!$E$1:$AI$1,0)
),
INDEX('Active Hour''s Dump'!$D$3:$AH$337,
MATCH($C215,'Active Hour''s Dump'!$A$3:$A$337,0),
MATCH(W$2,'Active Hour''s Dump'!$D$2:$AH$2,0)
))),"")</f>
        <v>1002.9370000000002</v>
      </c>
      <c r="X215" s="13" t="str">
        <f>_xlfn.IFNA(IF(X$3="Productivity",
INDEX('Productivity Dump'!$E$4:$AJ$500,
MATCH($A215,'Productivity Dump'!$A$4:$A$500,0),
MATCH(X$2,'Productivity Dump'!$E$3:$AJ$3,0)
),
IF(X$3="Attendance",
INDEX('Attendance Dump'!$E$2:$AI$400,
MATCH($A215,'Attendance Dump'!$B$2:$B$400,0),
MATCH(X$2,'Attendance Dump'!$E$1:$AI$1,0)
),
INDEX('Active Hour''s Dump'!$D$3:$AH$337,
MATCH($C215,'Active Hour''s Dump'!$A$3:$A$337,0),
MATCH(X$2,'Active Hour''s Dump'!$D$2:$AH$2,0)
))),"")</f>
        <v>P</v>
      </c>
      <c r="Y215" s="54">
        <f>_xlfn.IFNA(IF(Y$3="Productivity",
INDEX('Productivity Dump'!$E$4:$AJ$500,
MATCH($A215,'Productivity Dump'!$A$4:$A$500,0),
MATCH(Y$2,'Productivity Dump'!$E$3:$AJ$3,0)
),
IF(Y$3="Attendance",
INDEX('Attendance Dump'!$E$2:$AI$400,
MATCH($A215,'Attendance Dump'!$B$2:$B$400,0),
MATCH(Y$2,'Attendance Dump'!$E$1:$AI$1,0)
),
INDEX('Active Hour''s Dump'!$D$3:$AH$337,
MATCH($C215,'Active Hour''s Dump'!$A$3:$A$337,0),
MATCH(Y$2,'Active Hour''s Dump'!$D$2:$AH$2,0)
))),"")</f>
        <v>6.25</v>
      </c>
      <c r="Z215" s="13">
        <f>_xlfn.IFNA(IF(Z$3="Productivity",
INDEX('Productivity Dump'!$E$4:$AJ$500,
MATCH($A215,'Productivity Dump'!$A$4:$A$500,0),
MATCH(Z$2,'Productivity Dump'!$E$3:$AJ$3,0)
),
IF(Z$3="Attendance",
INDEX('Attendance Dump'!$E$2:$AI$400,
MATCH($A215,'Attendance Dump'!$B$2:$B$400,0),
MATCH(Z$2,'Attendance Dump'!$E$1:$AI$1,0)
),
INDEX('Active Hour''s Dump'!$D$3:$AH$337,
MATCH($C215,'Active Hour''s Dump'!$A$3:$A$337,0),
MATCH(Z$2,'Active Hour''s Dump'!$D$2:$AH$2,0)
))),"")</f>
        <v>1027.6310000000001</v>
      </c>
      <c r="AA215" s="13" t="str">
        <f>_xlfn.IFNA(IF(AA$3="Productivity",
INDEX('Productivity Dump'!$E$4:$AJ$500,
MATCH($A215,'Productivity Dump'!$A$4:$A$500,0),
MATCH(AA$2,'Productivity Dump'!$E$3:$AJ$3,0)
),
IF(AA$3="Attendance",
INDEX('Attendance Dump'!$E$2:$AI$400,
MATCH($A215,'Attendance Dump'!$B$2:$B$400,0),
MATCH(AA$2,'Attendance Dump'!$E$1:$AI$1,0)
),
INDEX('Active Hour''s Dump'!$D$3:$AH$337,
MATCH($C215,'Active Hour''s Dump'!$A$3:$A$337,0),
MATCH(AA$2,'Active Hour''s Dump'!$D$2:$AH$2,0)
))),"")</f>
        <v>P</v>
      </c>
      <c r="AB215" s="54">
        <f>_xlfn.IFNA(IF(AB$3="Productivity",
INDEX('Productivity Dump'!$E$4:$AJ$500,
MATCH($A215,'Productivity Dump'!$A$4:$A$500,0),
MATCH(AB$2,'Productivity Dump'!$E$3:$AJ$3,0)
),
IF(AB$3="Attendance",
INDEX('Attendance Dump'!$E$2:$AI$400,
MATCH($A215,'Attendance Dump'!$B$2:$B$400,0),
MATCH(AB$2,'Attendance Dump'!$E$1:$AI$1,0)
),
INDEX('Active Hour''s Dump'!$D$3:$AH$337,
MATCH($C215,'Active Hour''s Dump'!$A$3:$A$337,0),
MATCH(AB$2,'Active Hour''s Dump'!$D$2:$AH$2,0)
))),"")</f>
        <v>7.3333333333333304</v>
      </c>
      <c r="AC215" s="13">
        <f>_xlfn.IFNA(IF(AC$3="Productivity",
INDEX('Productivity Dump'!$E$4:$AJ$500,
MATCH($A215,'Productivity Dump'!$A$4:$A$500,0),
MATCH(AC$2,'Productivity Dump'!$E$3:$AJ$3,0)
),
IF(AC$3="Attendance",
INDEX('Attendance Dump'!$E$2:$AI$400,
MATCH($A215,'Attendance Dump'!$B$2:$B$400,0),
MATCH(AC$2,'Attendance Dump'!$E$1:$AI$1,0)
),
INDEX('Active Hour''s Dump'!$D$3:$AH$337,
MATCH($C215,'Active Hour''s Dump'!$A$3:$A$337,0),
MATCH(AC$2,'Active Hour''s Dump'!$D$2:$AH$2,0)
))),"")</f>
        <v>1004.1820000000001</v>
      </c>
      <c r="AD215" s="13" t="str">
        <f>_xlfn.IFNA(IF(AD$3="Productivity",
INDEX('Productivity Dump'!$E$4:$AJ$500,
MATCH($A215,'Productivity Dump'!$A$4:$A$500,0),
MATCH(AD$2,'Productivity Dump'!$E$3:$AJ$3,0)
),
IF(AD$3="Attendance",
INDEX('Attendance Dump'!$E$2:$AI$400,
MATCH($A215,'Attendance Dump'!$B$2:$B$400,0),
MATCH(AD$2,'Attendance Dump'!$E$1:$AI$1,0)
),
INDEX('Active Hour''s Dump'!$D$3:$AH$337,
MATCH($C215,'Active Hour''s Dump'!$A$3:$A$337,0),
MATCH(AD$2,'Active Hour''s Dump'!$D$2:$AH$2,0)
))),"")</f>
        <v>P</v>
      </c>
      <c r="AE215" s="54">
        <f>_xlfn.IFNA(IF(AE$3="Productivity",
INDEX('Productivity Dump'!$E$4:$AJ$500,
MATCH($A215,'Productivity Dump'!$A$4:$A$500,0),
MATCH(AE$2,'Productivity Dump'!$E$3:$AJ$3,0)
),
IF(AE$3="Attendance",
INDEX('Attendance Dump'!$E$2:$AI$400,
MATCH($A215,'Attendance Dump'!$B$2:$B$400,0),
MATCH(AE$2,'Attendance Dump'!$E$1:$AI$1,0)
),
INDEX('Active Hour''s Dump'!$D$3:$AH$337,
MATCH($C215,'Active Hour''s Dump'!$A$3:$A$337,0),
MATCH(AE$2,'Active Hour''s Dump'!$D$2:$AH$2,0)
))),"")</f>
        <v>6.6666666666666696</v>
      </c>
      <c r="AF215" s="13">
        <f>_xlfn.IFNA(IF(AF$3="Productivity",
INDEX('Productivity Dump'!$E$4:$AJ$500,
MATCH($A215,'Productivity Dump'!$A$4:$A$500,0),
MATCH(AF$2,'Productivity Dump'!$E$3:$AJ$3,0)
),
IF(AF$3="Attendance",
INDEX('Attendance Dump'!$E$2:$AI$400,
MATCH($A215,'Attendance Dump'!$B$2:$B$400,0),
MATCH(AF$2,'Attendance Dump'!$E$1:$AI$1,0)
),
INDEX('Active Hour''s Dump'!$D$3:$AH$337,
MATCH($C215,'Active Hour''s Dump'!$A$3:$A$337,0),
MATCH(AF$2,'Active Hour''s Dump'!$D$2:$AH$2,0)
))),"")</f>
        <v>1033.1809999999998</v>
      </c>
      <c r="AG215" s="13" t="str">
        <f>_xlfn.IFNA(IF(AG$3="Productivity",
INDEX('Productivity Dump'!$E$4:$AJ$500,
MATCH($A215,'Productivity Dump'!$A$4:$A$500,0),
MATCH(AG$2,'Productivity Dump'!$E$3:$AJ$3,0)
),
IF(AG$3="Attendance",
INDEX('Attendance Dump'!$E$2:$AI$400,
MATCH($A215,'Attendance Dump'!$B$2:$B$400,0),
MATCH(AG$2,'Attendance Dump'!$E$1:$AI$1,0)
),
INDEX('Active Hour''s Dump'!$D$3:$AH$337,
MATCH($C215,'Active Hour''s Dump'!$A$3:$A$337,0),
MATCH(AG$2,'Active Hour''s Dump'!$D$2:$AH$2,0)
))),"")</f>
        <v>P</v>
      </c>
      <c r="AH215" s="54">
        <f>_xlfn.IFNA(IF(AH$3="Productivity",
INDEX('Productivity Dump'!$E$4:$AJ$500,
MATCH($A215,'Productivity Dump'!$A$4:$A$500,0),
MATCH(AH$2,'Productivity Dump'!$E$3:$AJ$3,0)
),
IF(AH$3="Attendance",
INDEX('Attendance Dump'!$E$2:$AI$400,
MATCH($A215,'Attendance Dump'!$B$2:$B$400,0),
MATCH(AH$2,'Attendance Dump'!$E$1:$AI$1,0)
),
INDEX('Active Hour''s Dump'!$D$3:$AH$337,
MATCH($C215,'Active Hour''s Dump'!$A$3:$A$337,0),
MATCH(AH$2,'Active Hour''s Dump'!$D$2:$AH$2,0)
))),"")</f>
        <v>6.8333333333333304</v>
      </c>
      <c r="AI215" s="13">
        <f>_xlfn.IFNA(IF(AI$3="Productivity",
INDEX('Productivity Dump'!$E$4:$AJ$500,
MATCH($A215,'Productivity Dump'!$A$4:$A$500,0),
MATCH(AI$2,'Productivity Dump'!$E$3:$AJ$3,0)
),
IF(AI$3="Attendance",
INDEX('Attendance Dump'!$E$2:$AI$400,
MATCH($A215,'Attendance Dump'!$B$2:$B$400,0),
MATCH(AI$2,'Attendance Dump'!$E$1:$AI$1,0)
),
INDEX('Active Hour''s Dump'!$D$3:$AH$337,
MATCH($C215,'Active Hour''s Dump'!$A$3:$A$337,0),
MATCH(AI$2,'Active Hour''s Dump'!$D$2:$AH$2,0)
))),"")</f>
        <v>772.73500000000024</v>
      </c>
      <c r="AJ215" s="13" t="str">
        <f>_xlfn.IFNA(IF(AJ$3="Productivity",
INDEX('Productivity Dump'!$E$4:$AJ$500,
MATCH($A215,'Productivity Dump'!$A$4:$A$500,0),
MATCH(AJ$2,'Productivity Dump'!$E$3:$AJ$3,0)
),
IF(AJ$3="Attendance",
INDEX('Attendance Dump'!$E$2:$AI$400,
MATCH($A215,'Attendance Dump'!$B$2:$B$400,0),
MATCH(AJ$2,'Attendance Dump'!$E$1:$AI$1,0)
),
INDEX('Active Hour''s Dump'!$D$3:$AH$337,
MATCH($C215,'Active Hour''s Dump'!$A$3:$A$337,0),
MATCH(AJ$2,'Active Hour''s Dump'!$D$2:$AH$2,0)
))),"")</f>
        <v>P</v>
      </c>
      <c r="AK215" s="54">
        <f>_xlfn.IFNA(IF(AK$3="Productivity",
INDEX('Productivity Dump'!$E$4:$AJ$500,
MATCH($A215,'Productivity Dump'!$A$4:$A$500,0),
MATCH(AK$2,'Productivity Dump'!$E$3:$AJ$3,0)
),
IF(AK$3="Attendance",
INDEX('Attendance Dump'!$E$2:$AI$400,
MATCH($A215,'Attendance Dump'!$B$2:$B$400,0),
MATCH(AK$2,'Attendance Dump'!$E$1:$AI$1,0)
),
INDEX('Active Hour''s Dump'!$D$3:$AH$337,
MATCH($C215,'Active Hour''s Dump'!$A$3:$A$337,0),
MATCH(AK$2,'Active Hour''s Dump'!$D$2:$AH$2,0)
))),"")</f>
        <v>5.1666666666666696</v>
      </c>
      <c r="AL215" s="13">
        <f>_xlfn.IFNA(IF(AL$3="Productivity",
INDEX('Productivity Dump'!$E$4:$AJ$500,
MATCH($A215,'Productivity Dump'!$A$4:$A$500,0),
MATCH(AL$2,'Productivity Dump'!$E$3:$AJ$3,0)
),
IF(AL$3="Attendance",
INDEX('Attendance Dump'!$E$2:$AI$400,
MATCH($A215,'Attendance Dump'!$B$2:$B$400,0),
MATCH(AL$2,'Attendance Dump'!$E$1:$AI$1,0)
),
INDEX('Active Hour''s Dump'!$D$3:$AH$337,
MATCH($C215,'Active Hour''s Dump'!$A$3:$A$337,0),
MATCH(AL$2,'Active Hour''s Dump'!$D$2:$AH$2,0)
))),"")</f>
        <v>0</v>
      </c>
      <c r="AM215" s="13" t="str">
        <f>_xlfn.IFNA(IF(AM$3="Productivity",
INDEX('Productivity Dump'!$E$4:$AJ$500,
MATCH($A215,'Productivity Dump'!$A$4:$A$500,0),
MATCH(AM$2,'Productivity Dump'!$E$3:$AJ$3,0)
),
IF(AM$3="Attendance",
INDEX('Attendance Dump'!$E$2:$AI$400,
MATCH($A215,'Attendance Dump'!$B$2:$B$400,0),
MATCH(AM$2,'Attendance Dump'!$E$1:$AI$1,0)
),
INDEX('Active Hour''s Dump'!$D$3:$AH$337,
MATCH($C215,'Active Hour''s Dump'!$A$3:$A$337,0),
MATCH(AM$2,'Active Hour''s Dump'!$D$2:$AH$2,0)
))),"")</f>
        <v>WO</v>
      </c>
      <c r="AN215" s="54">
        <f>_xlfn.IFNA(IF(AN$3="Productivity",
INDEX('Productivity Dump'!$E$4:$AJ$500,
MATCH($A215,'Productivity Dump'!$A$4:$A$500,0),
MATCH(AN$2,'Productivity Dump'!$E$3:$AJ$3,0)
),
IF(AN$3="Attendance",
INDEX('Attendance Dump'!$E$2:$AI$400,
MATCH($A215,'Attendance Dump'!$B$2:$B$400,0),
MATCH(AN$2,'Attendance Dump'!$E$1:$AI$1,0)
),
INDEX('Active Hour''s Dump'!$D$3:$AH$337,
MATCH($C215,'Active Hour''s Dump'!$A$3:$A$337,0),
MATCH(AN$2,'Active Hour''s Dump'!$D$2:$AH$2,0)
))),"")</f>
        <v>0</v>
      </c>
      <c r="AO215" s="13">
        <f>_xlfn.IFNA(IF(AO$3="Productivity",
INDEX('Productivity Dump'!$E$4:$AJ$500,
MATCH($A215,'Productivity Dump'!$A$4:$A$500,0),
MATCH(AO$2,'Productivity Dump'!$E$3:$AJ$3,0)
),
IF(AO$3="Attendance",
INDEX('Attendance Dump'!$E$2:$AI$400,
MATCH($A215,'Attendance Dump'!$B$2:$B$400,0),
MATCH(AO$2,'Attendance Dump'!$E$1:$AI$1,0)
),
INDEX('Active Hour''s Dump'!$D$3:$AH$337,
MATCH($C215,'Active Hour''s Dump'!$A$3:$A$337,0),
MATCH(AO$2,'Active Hour''s Dump'!$D$2:$AH$2,0)
))),"")</f>
        <v>173.61500000000001</v>
      </c>
      <c r="AP215" s="13" t="str">
        <f>_xlfn.IFNA(IF(AP$3="Productivity",
INDEX('Productivity Dump'!$E$4:$AJ$500,
MATCH($A215,'Productivity Dump'!$A$4:$A$500,0),
MATCH(AP$2,'Productivity Dump'!$E$3:$AJ$3,0)
),
IF(AP$3="Attendance",
INDEX('Attendance Dump'!$E$2:$AI$400,
MATCH($A215,'Attendance Dump'!$B$2:$B$400,0),
MATCH(AP$2,'Attendance Dump'!$E$1:$AI$1,0)
),
INDEX('Active Hour''s Dump'!$D$3:$AH$337,
MATCH($C215,'Active Hour''s Dump'!$A$3:$A$337,0),
MATCH(AP$2,'Active Hour''s Dump'!$D$2:$AH$2,0)
))),"")</f>
        <v>PL</v>
      </c>
      <c r="AQ215" s="54">
        <f>_xlfn.IFNA(IF(AQ$3="Productivity",
INDEX('Productivity Dump'!$E$4:$AJ$500,
MATCH($A215,'Productivity Dump'!$A$4:$A$500,0),
MATCH(AQ$2,'Productivity Dump'!$E$3:$AJ$3,0)
),
IF(AQ$3="Attendance",
INDEX('Attendance Dump'!$E$2:$AI$400,
MATCH($A215,'Attendance Dump'!$B$2:$B$400,0),
MATCH(AQ$2,'Attendance Dump'!$E$1:$AI$1,0)
),
INDEX('Active Hour''s Dump'!$D$3:$AH$337,
MATCH($C215,'Active Hour''s Dump'!$A$3:$A$337,0),
MATCH(AQ$2,'Active Hour''s Dump'!$D$2:$AH$2,0)
))),"")</f>
        <v>1.4166666666666701</v>
      </c>
      <c r="AR215" s="13">
        <f>_xlfn.IFNA(IF(AR$3="Productivity",
INDEX('Productivity Dump'!$E$4:$AJ$500,
MATCH($A215,'Productivity Dump'!$A$4:$A$500,0),
MATCH(AR$2,'Productivity Dump'!$E$3:$AJ$3,0)
),
IF(AR$3="Attendance",
INDEX('Attendance Dump'!$E$2:$AI$400,
MATCH($A215,'Attendance Dump'!$B$2:$B$400,0),
MATCH(AR$2,'Attendance Dump'!$E$1:$AI$1,0)
),
INDEX('Active Hour''s Dump'!$D$3:$AH$337,
MATCH($C215,'Active Hour''s Dump'!$A$3:$A$337,0),
MATCH(AR$2,'Active Hour''s Dump'!$D$2:$AH$2,0)
))),"")</f>
        <v>912.43099999999993</v>
      </c>
      <c r="AS215" s="13" t="str">
        <f>_xlfn.IFNA(IF(AS$3="Productivity",
INDEX('Productivity Dump'!$E$4:$AJ$500,
MATCH($A215,'Productivity Dump'!$A$4:$A$500,0),
MATCH(AS$2,'Productivity Dump'!$E$3:$AJ$3,0)
),
IF(AS$3="Attendance",
INDEX('Attendance Dump'!$E$2:$AI$400,
MATCH($A215,'Attendance Dump'!$B$2:$B$400,0),
MATCH(AS$2,'Attendance Dump'!$E$1:$AI$1,0)
),
INDEX('Active Hour''s Dump'!$D$3:$AH$337,
MATCH($C215,'Active Hour''s Dump'!$A$3:$A$337,0),
MATCH(AS$2,'Active Hour''s Dump'!$D$2:$AH$2,0)
))),"")</f>
        <v>P</v>
      </c>
      <c r="AT215" s="54">
        <f>_xlfn.IFNA(IF(AT$3="Productivity",
INDEX('Productivity Dump'!$E$4:$AJ$500,
MATCH($A215,'Productivity Dump'!$A$4:$A$500,0),
MATCH(AT$2,'Productivity Dump'!$E$3:$AJ$3,0)
),
IF(AT$3="Attendance",
INDEX('Attendance Dump'!$E$2:$AI$400,
MATCH($A215,'Attendance Dump'!$B$2:$B$400,0),
MATCH(AT$2,'Attendance Dump'!$E$1:$AI$1,0)
),
INDEX('Active Hour''s Dump'!$D$3:$AH$337,
MATCH($C215,'Active Hour''s Dump'!$A$3:$A$337,0),
MATCH(AT$2,'Active Hour''s Dump'!$D$2:$AH$2,0)
))),"")</f>
        <v>6.5</v>
      </c>
      <c r="AU215" s="13">
        <f>_xlfn.IFNA(IF(AU$3="Productivity",
INDEX('Productivity Dump'!$E$4:$AJ$500,
MATCH($A215,'Productivity Dump'!$A$4:$A$500,0),
MATCH(AU$2,'Productivity Dump'!$E$3:$AJ$3,0)
),
IF(AU$3="Attendance",
INDEX('Attendance Dump'!$E$2:$AI$400,
MATCH($A215,'Attendance Dump'!$B$2:$B$400,0),
MATCH(AU$2,'Attendance Dump'!$E$1:$AI$1,0)
),
INDEX('Active Hour''s Dump'!$D$3:$AH$337,
MATCH($C215,'Active Hour''s Dump'!$A$3:$A$337,0),
MATCH(AU$2,'Active Hour''s Dump'!$D$2:$AH$2,0)
))),"")</f>
        <v>1023.3830000000003</v>
      </c>
      <c r="AV215" s="13" t="str">
        <f>_xlfn.IFNA(IF(AV$3="Productivity",
INDEX('Productivity Dump'!$E$4:$AJ$500,
MATCH($A215,'Productivity Dump'!$A$4:$A$500,0),
MATCH(AV$2,'Productivity Dump'!$E$3:$AJ$3,0)
),
IF(AV$3="Attendance",
INDEX('Attendance Dump'!$E$2:$AI$400,
MATCH($A215,'Attendance Dump'!$B$2:$B$400,0),
MATCH(AV$2,'Attendance Dump'!$E$1:$AI$1,0)
),
INDEX('Active Hour''s Dump'!$D$3:$AH$337,
MATCH($C215,'Active Hour''s Dump'!$A$3:$A$337,0),
MATCH(AV$2,'Active Hour''s Dump'!$D$2:$AH$2,0)
))),"")</f>
        <v>P</v>
      </c>
      <c r="AW215" s="54">
        <f>_xlfn.IFNA(IF(AW$3="Productivity",
INDEX('Productivity Dump'!$E$4:$AJ$500,
MATCH($A215,'Productivity Dump'!$A$4:$A$500,0),
MATCH(AW$2,'Productivity Dump'!$E$3:$AJ$3,0)
),
IF(AW$3="Attendance",
INDEX('Attendance Dump'!$E$2:$AI$400,
MATCH($A215,'Attendance Dump'!$B$2:$B$400,0),
MATCH(AW$2,'Attendance Dump'!$E$1:$AI$1,0)
),
INDEX('Active Hour''s Dump'!$D$3:$AH$337,
MATCH($C215,'Active Hour''s Dump'!$A$3:$A$337,0),
MATCH(AW$2,'Active Hour''s Dump'!$D$2:$AH$2,0)
))),"")</f>
        <v>6.0833333333333304</v>
      </c>
      <c r="AX215" s="13">
        <f>_xlfn.IFNA(IF(AX$3="Productivity",
INDEX('Productivity Dump'!$E$4:$AJ$500,
MATCH($A215,'Productivity Dump'!$A$4:$A$500,0),
MATCH(AX$2,'Productivity Dump'!$E$3:$AJ$3,0)
),
IF(AX$3="Attendance",
INDEX('Attendance Dump'!$E$2:$AI$400,
MATCH($A215,'Attendance Dump'!$B$2:$B$400,0),
MATCH(AX$2,'Attendance Dump'!$E$1:$AI$1,0)
),
INDEX('Active Hour''s Dump'!$D$3:$AH$337,
MATCH($C215,'Active Hour''s Dump'!$A$3:$A$337,0),
MATCH(AX$2,'Active Hour''s Dump'!$D$2:$AH$2,0)
))),"")</f>
        <v>1003.6890000000002</v>
      </c>
      <c r="AY215" s="13" t="str">
        <f>_xlfn.IFNA(IF(AY$3="Productivity",
INDEX('Productivity Dump'!$E$4:$AJ$500,
MATCH($A215,'Productivity Dump'!$A$4:$A$500,0),
MATCH(AY$2,'Productivity Dump'!$E$3:$AJ$3,0)
),
IF(AY$3="Attendance",
INDEX('Attendance Dump'!$E$2:$AI$400,
MATCH($A215,'Attendance Dump'!$B$2:$B$400,0),
MATCH(AY$2,'Attendance Dump'!$E$1:$AI$1,0)
),
INDEX('Active Hour''s Dump'!$D$3:$AH$337,
MATCH($C215,'Active Hour''s Dump'!$A$3:$A$337,0),
MATCH(AY$2,'Active Hour''s Dump'!$D$2:$AH$2,0)
))),"")</f>
        <v>P</v>
      </c>
      <c r="AZ215" s="54">
        <f>_xlfn.IFNA(IF(AZ$3="Productivity",
INDEX('Productivity Dump'!$E$4:$AJ$500,
MATCH($A215,'Productivity Dump'!$A$4:$A$500,0),
MATCH(AZ$2,'Productivity Dump'!$E$3:$AJ$3,0)
),
IF(AZ$3="Attendance",
INDEX('Attendance Dump'!$E$2:$AI$400,
MATCH($A215,'Attendance Dump'!$B$2:$B$400,0),
MATCH(AZ$2,'Attendance Dump'!$E$1:$AI$1,0)
),
INDEX('Active Hour''s Dump'!$D$3:$AH$337,
MATCH($C215,'Active Hour''s Dump'!$A$3:$A$337,0),
MATCH(AZ$2,'Active Hour''s Dump'!$D$2:$AH$2,0)
))),"")</f>
        <v>6</v>
      </c>
      <c r="BA215" s="13">
        <f>_xlfn.IFNA(IF(BA$3="Productivity",
INDEX('Productivity Dump'!$E$4:$AJ$500,
MATCH($A215,'Productivity Dump'!$A$4:$A$500,0),
MATCH(BA$2,'Productivity Dump'!$E$3:$AJ$3,0)
),
IF(BA$3="Attendance",
INDEX('Attendance Dump'!$E$2:$AI$400,
MATCH($A215,'Attendance Dump'!$B$2:$B$400,0),
MATCH(BA$2,'Attendance Dump'!$E$1:$AI$1,0)
),
INDEX('Active Hour''s Dump'!$D$3:$AH$337,
MATCH($C215,'Active Hour''s Dump'!$A$3:$A$337,0),
MATCH(BA$2,'Active Hour''s Dump'!$D$2:$AH$2,0)
))),"")</f>
        <v>1009.232</v>
      </c>
      <c r="BB215" s="13" t="str">
        <f>_xlfn.IFNA(IF(BB$3="Productivity",
INDEX('Productivity Dump'!$E$4:$AJ$500,
MATCH($A215,'Productivity Dump'!$A$4:$A$500,0),
MATCH(BB$2,'Productivity Dump'!$E$3:$AJ$3,0)
),
IF(BB$3="Attendance",
INDEX('Attendance Dump'!$E$2:$AI$400,
MATCH($A215,'Attendance Dump'!$B$2:$B$400,0),
MATCH(BB$2,'Attendance Dump'!$E$1:$AI$1,0)
),
INDEX('Active Hour''s Dump'!$D$3:$AH$337,
MATCH($C215,'Active Hour''s Dump'!$A$3:$A$337,0),
MATCH(BB$2,'Active Hour''s Dump'!$D$2:$AH$2,0)
))),"")</f>
        <v>P</v>
      </c>
      <c r="BC215" s="54">
        <f>_xlfn.IFNA(IF(BC$3="Productivity",
INDEX('Productivity Dump'!$E$4:$AJ$500,
MATCH($A215,'Productivity Dump'!$A$4:$A$500,0),
MATCH(BC$2,'Productivity Dump'!$E$3:$AJ$3,0)
),
IF(BC$3="Attendance",
INDEX('Attendance Dump'!$E$2:$AI$400,
MATCH($A215,'Attendance Dump'!$B$2:$B$400,0),
MATCH(BC$2,'Attendance Dump'!$E$1:$AI$1,0)
),
INDEX('Active Hour''s Dump'!$D$3:$AH$337,
MATCH($C215,'Active Hour''s Dump'!$A$3:$A$337,0),
MATCH(BC$2,'Active Hour''s Dump'!$D$2:$AH$2,0)
))),"")</f>
        <v>6.1666666666666696</v>
      </c>
      <c r="BD215" s="13">
        <f>_xlfn.IFNA(IF(BD$3="Productivity",
INDEX('Productivity Dump'!$E$4:$AJ$500,
MATCH($A215,'Productivity Dump'!$A$4:$A$500,0),
MATCH(BD$2,'Productivity Dump'!$E$3:$AJ$3,0)
),
IF(BD$3="Attendance",
INDEX('Attendance Dump'!$E$2:$AI$400,
MATCH($A215,'Attendance Dump'!$B$2:$B$400,0),
MATCH(BD$2,'Attendance Dump'!$E$1:$AI$1,0)
),
INDEX('Active Hour''s Dump'!$D$3:$AH$337,
MATCH($C215,'Active Hour''s Dump'!$A$3:$A$337,0),
MATCH(BD$2,'Active Hour''s Dump'!$D$2:$AH$2,0)
))),"")</f>
        <v>627.39899999999989</v>
      </c>
      <c r="BE215" s="13" t="str">
        <f>_xlfn.IFNA(IF(BE$3="Productivity",
INDEX('Productivity Dump'!$E$4:$AJ$500,
MATCH($A215,'Productivity Dump'!$A$4:$A$500,0),
MATCH(BE$2,'Productivity Dump'!$E$3:$AJ$3,0)
),
IF(BE$3="Attendance",
INDEX('Attendance Dump'!$E$2:$AI$400,
MATCH($A215,'Attendance Dump'!$B$2:$B$400,0),
MATCH(BE$2,'Attendance Dump'!$E$1:$AI$1,0)
),
INDEX('Active Hour''s Dump'!$D$3:$AH$337,
MATCH($C215,'Active Hour''s Dump'!$A$3:$A$337,0),
MATCH(BE$2,'Active Hour''s Dump'!$D$2:$AH$2,0)
))),"")</f>
        <v>P</v>
      </c>
      <c r="BF215" s="54">
        <f>_xlfn.IFNA(IF(BF$3="Productivity",
INDEX('Productivity Dump'!$E$4:$AJ$500,
MATCH($A215,'Productivity Dump'!$A$4:$A$500,0),
MATCH(BF$2,'Productivity Dump'!$E$3:$AJ$3,0)
),
IF(BF$3="Attendance",
INDEX('Attendance Dump'!$E$2:$AI$400,
MATCH($A215,'Attendance Dump'!$B$2:$B$400,0),
MATCH(BF$2,'Attendance Dump'!$E$1:$AI$1,0)
),
INDEX('Active Hour''s Dump'!$D$3:$AH$337,
MATCH($C215,'Active Hour''s Dump'!$A$3:$A$337,0),
MATCH(BF$2,'Active Hour''s Dump'!$D$2:$AH$2,0)
))),"")</f>
        <v>3.8333333333333299</v>
      </c>
      <c r="BG215" s="13">
        <f>_xlfn.IFNA(IF(BG$3="Productivity",
INDEX('Productivity Dump'!$E$4:$AJ$500,
MATCH($A215,'Productivity Dump'!$A$4:$A$500,0),
MATCH(BG$2,'Productivity Dump'!$E$3:$AJ$3,0)
),
IF(BG$3="Attendance",
INDEX('Attendance Dump'!$E$2:$AI$400,
MATCH($A215,'Attendance Dump'!$B$2:$B$400,0),
MATCH(BG$2,'Attendance Dump'!$E$1:$AI$1,0)
),
INDEX('Active Hour''s Dump'!$D$3:$AH$337,
MATCH($C215,'Active Hour''s Dump'!$A$3:$A$337,0),
MATCH(BG$2,'Active Hour''s Dump'!$D$2:$AH$2,0)
))),"")</f>
        <v>0</v>
      </c>
      <c r="BH215" s="13" t="str">
        <f>_xlfn.IFNA(IF(BH$3="Productivity",
INDEX('Productivity Dump'!$E$4:$AJ$500,
MATCH($A215,'Productivity Dump'!$A$4:$A$500,0),
MATCH(BH$2,'Productivity Dump'!$E$3:$AJ$3,0)
),
IF(BH$3="Attendance",
INDEX('Attendance Dump'!$E$2:$AI$400,
MATCH($A215,'Attendance Dump'!$B$2:$B$400,0),
MATCH(BH$2,'Attendance Dump'!$E$1:$AI$1,0)
),
INDEX('Active Hour''s Dump'!$D$3:$AH$337,
MATCH($C215,'Active Hour''s Dump'!$A$3:$A$337,0),
MATCH(BH$2,'Active Hour''s Dump'!$D$2:$AH$2,0)
))),"")</f>
        <v>WO</v>
      </c>
      <c r="BI215" s="54">
        <f>_xlfn.IFNA(IF(BI$3="Productivity",
INDEX('Productivity Dump'!$E$4:$AJ$500,
MATCH($A215,'Productivity Dump'!$A$4:$A$500,0),
MATCH(BI$2,'Productivity Dump'!$E$3:$AJ$3,0)
),
IF(BI$3="Attendance",
INDEX('Attendance Dump'!$E$2:$AI$400,
MATCH($A215,'Attendance Dump'!$B$2:$B$400,0),
MATCH(BI$2,'Attendance Dump'!$E$1:$AI$1,0)
),
INDEX('Active Hour''s Dump'!$D$3:$AH$337,
MATCH($C215,'Active Hour''s Dump'!$A$3:$A$337,0),
MATCH(BI$2,'Active Hour''s Dump'!$D$2:$AH$2,0)
))),"")</f>
        <v>0</v>
      </c>
      <c r="BJ215" s="13">
        <f>_xlfn.IFNA(IF(BJ$3="Productivity",
INDEX('Productivity Dump'!$E$4:$AJ$500,
MATCH($A215,'Productivity Dump'!$A$4:$A$500,0),
MATCH(BJ$2,'Productivity Dump'!$E$3:$AJ$3,0)
),
IF(BJ$3="Attendance",
INDEX('Attendance Dump'!$E$2:$AI$400,
MATCH($A215,'Attendance Dump'!$B$2:$B$400,0),
MATCH(BJ$2,'Attendance Dump'!$E$1:$AI$1,0)
),
INDEX('Active Hour''s Dump'!$D$3:$AH$337,
MATCH($C215,'Active Hour''s Dump'!$A$3:$A$337,0),
MATCH(BJ$2,'Active Hour''s Dump'!$D$2:$AH$2,0)
))),"")</f>
        <v>0</v>
      </c>
      <c r="BK215" s="13" t="str">
        <f>_xlfn.IFNA(IF(BK$3="Productivity",
INDEX('Productivity Dump'!$E$4:$AJ$500,
MATCH($A215,'Productivity Dump'!$A$4:$A$500,0),
MATCH(BK$2,'Productivity Dump'!$E$3:$AJ$3,0)
),
IF(BK$3="Attendance",
INDEX('Attendance Dump'!$E$2:$AI$400,
MATCH($A215,'Attendance Dump'!$B$2:$B$400,0),
MATCH(BK$2,'Attendance Dump'!$E$1:$AI$1,0)
),
INDEX('Active Hour''s Dump'!$D$3:$AH$337,
MATCH($C215,'Active Hour''s Dump'!$A$3:$A$337,0),
MATCH(BK$2,'Active Hour''s Dump'!$D$2:$AH$2,0)
))),"")</f>
        <v>SL</v>
      </c>
      <c r="BL215" s="54">
        <f>_xlfn.IFNA(IF(BL$3="Productivity",
INDEX('Productivity Dump'!$E$4:$AJ$500,
MATCH($A215,'Productivity Dump'!$A$4:$A$500,0),
MATCH(BL$2,'Productivity Dump'!$E$3:$AJ$3,0)
),
IF(BL$3="Attendance",
INDEX('Attendance Dump'!$E$2:$AI$400,
MATCH($A215,'Attendance Dump'!$B$2:$B$400,0),
MATCH(BL$2,'Attendance Dump'!$E$1:$AI$1,0)
),
INDEX('Active Hour''s Dump'!$D$3:$AH$337,
MATCH($C215,'Active Hour''s Dump'!$A$3:$A$337,0),
MATCH(BL$2,'Active Hour''s Dump'!$D$2:$AH$2,0)
))),"")</f>
        <v>0</v>
      </c>
      <c r="BM215" s="13">
        <f>_xlfn.IFNA(IF(BM$3="Productivity",
INDEX('Productivity Dump'!$E$4:$AJ$500,
MATCH($A215,'Productivity Dump'!$A$4:$A$500,0),
MATCH(BM$2,'Productivity Dump'!$E$3:$AJ$3,0)
),
IF(BM$3="Attendance",
INDEX('Attendance Dump'!$E$2:$AI$400,
MATCH($A215,'Attendance Dump'!$B$2:$B$400,0),
MATCH(BM$2,'Attendance Dump'!$E$1:$AI$1,0)
),
INDEX('Active Hour''s Dump'!$D$3:$AH$337,
MATCH($C215,'Active Hour''s Dump'!$A$3:$A$337,0),
MATCH(BM$2,'Active Hour''s Dump'!$D$2:$AH$2,0)
))),"")</f>
        <v>1511.029</v>
      </c>
      <c r="BN215" s="13" t="str">
        <f>_xlfn.IFNA(IF(BN$3="Productivity",
INDEX('Productivity Dump'!$E$4:$AJ$500,
MATCH($A215,'Productivity Dump'!$A$4:$A$500,0),
MATCH(BN$2,'Productivity Dump'!$E$3:$AJ$3,0)
),
IF(BN$3="Attendance",
INDEX('Attendance Dump'!$E$2:$AI$400,
MATCH($A215,'Attendance Dump'!$B$2:$B$400,0),
MATCH(BN$2,'Attendance Dump'!$E$1:$AI$1,0)
),
INDEX('Active Hour''s Dump'!$D$3:$AH$337,
MATCH($C215,'Active Hour''s Dump'!$A$3:$A$337,0),
MATCH(BN$2,'Active Hour''s Dump'!$D$2:$AH$2,0)
))),"")</f>
        <v>P</v>
      </c>
      <c r="BO215" s="54">
        <f>_xlfn.IFNA(IF(BO$3="Productivity",
INDEX('Productivity Dump'!$E$4:$AJ$500,
MATCH($A215,'Productivity Dump'!$A$4:$A$500,0),
MATCH(BO$2,'Productivity Dump'!$E$3:$AJ$3,0)
),
IF(BO$3="Attendance",
INDEX('Attendance Dump'!$E$2:$AI$400,
MATCH($A215,'Attendance Dump'!$B$2:$B$400,0),
MATCH(BO$2,'Attendance Dump'!$E$1:$AI$1,0)
),
INDEX('Active Hour''s Dump'!$D$3:$AH$337,
MATCH($C215,'Active Hour''s Dump'!$A$3:$A$337,0),
MATCH(BO$2,'Active Hour''s Dump'!$D$2:$AH$2,0)
))),"")</f>
        <v>7.75</v>
      </c>
      <c r="BP215" s="13">
        <f>_xlfn.IFNA(IF(BP$3="Productivity",
INDEX('Productivity Dump'!$E$4:$AJ$500,
MATCH($A215,'Productivity Dump'!$A$4:$A$500,0),
MATCH(BP$2,'Productivity Dump'!$E$3:$AJ$3,0)
),
IF(BP$3="Attendance",
INDEX('Attendance Dump'!$E$2:$AI$400,
MATCH($A215,'Attendance Dump'!$B$2:$B$400,0),
MATCH(BP$2,'Attendance Dump'!$E$1:$AI$1,0)
),
INDEX('Active Hour''s Dump'!$D$3:$AH$337,
MATCH($C215,'Active Hour''s Dump'!$A$3:$A$337,0),
MATCH(BP$2,'Active Hour''s Dump'!$D$2:$AH$2,0)
))),"")</f>
        <v>1020.1310000000002</v>
      </c>
      <c r="BQ215" s="13" t="str">
        <f>_xlfn.IFNA(IF(BQ$3="Productivity",
INDEX('Productivity Dump'!$E$4:$AJ$500,
MATCH($A215,'Productivity Dump'!$A$4:$A$500,0),
MATCH(BQ$2,'Productivity Dump'!$E$3:$AJ$3,0)
),
IF(BQ$3="Attendance",
INDEX('Attendance Dump'!$E$2:$AI$400,
MATCH($A215,'Attendance Dump'!$B$2:$B$400,0),
MATCH(BQ$2,'Attendance Dump'!$E$1:$AI$1,0)
),
INDEX('Active Hour''s Dump'!$D$3:$AH$337,
MATCH($C215,'Active Hour''s Dump'!$A$3:$A$337,0),
MATCH(BQ$2,'Active Hour''s Dump'!$D$2:$AH$2,0)
))),"")</f>
        <v>P</v>
      </c>
      <c r="BR215" s="54">
        <f>_xlfn.IFNA(IF(BR$3="Productivity",
INDEX('Productivity Dump'!$E$4:$AJ$500,
MATCH($A215,'Productivity Dump'!$A$4:$A$500,0),
MATCH(BR$2,'Productivity Dump'!$E$3:$AJ$3,0)
),
IF(BR$3="Attendance",
INDEX('Attendance Dump'!$E$2:$AI$400,
MATCH($A215,'Attendance Dump'!$B$2:$B$400,0),
MATCH(BR$2,'Attendance Dump'!$E$1:$AI$1,0)
),
INDEX('Active Hour''s Dump'!$D$3:$AH$337,
MATCH($C215,'Active Hour''s Dump'!$A$3:$A$337,0),
MATCH(BR$2,'Active Hour''s Dump'!$D$2:$AH$2,0)
))),"")</f>
        <v>7</v>
      </c>
      <c r="BS215" s="13">
        <f>_xlfn.IFNA(IF(BS$3="Productivity",
INDEX('Productivity Dump'!$E$4:$AJ$500,
MATCH($A215,'Productivity Dump'!$A$4:$A$500,0),
MATCH(BS$2,'Productivity Dump'!$E$3:$AJ$3,0)
),
IF(BS$3="Attendance",
INDEX('Attendance Dump'!$E$2:$AI$400,
MATCH($A215,'Attendance Dump'!$B$2:$B$400,0),
MATCH(BS$2,'Attendance Dump'!$E$1:$AI$1,0)
),
INDEX('Active Hour''s Dump'!$D$3:$AH$337,
MATCH($C215,'Active Hour''s Dump'!$A$3:$A$337,0),
MATCH(BS$2,'Active Hour''s Dump'!$D$2:$AH$2,0)
))),"")</f>
        <v>914.97900000000004</v>
      </c>
      <c r="BT215" s="13" t="str">
        <f>_xlfn.IFNA(IF(BT$3="Productivity",
INDEX('Productivity Dump'!$E$4:$AJ$500,
MATCH($A215,'Productivity Dump'!$A$4:$A$500,0),
MATCH(BT$2,'Productivity Dump'!$E$3:$AJ$3,0)
),
IF(BT$3="Attendance",
INDEX('Attendance Dump'!$E$2:$AI$400,
MATCH($A215,'Attendance Dump'!$B$2:$B$400,0),
MATCH(BT$2,'Attendance Dump'!$E$1:$AI$1,0)
),
INDEX('Active Hour''s Dump'!$D$3:$AH$337,
MATCH($C215,'Active Hour''s Dump'!$A$3:$A$337,0),
MATCH(BT$2,'Active Hour''s Dump'!$D$2:$AH$2,0)
))),"")</f>
        <v>H(P)</v>
      </c>
      <c r="BU215" s="54">
        <f>_xlfn.IFNA(IF(BU$3="Productivity",
INDEX('Productivity Dump'!$E$4:$AJ$500,
MATCH($A215,'Productivity Dump'!$A$4:$A$500,0),
MATCH(BU$2,'Productivity Dump'!$E$3:$AJ$3,0)
),
IF(BU$3="Attendance",
INDEX('Attendance Dump'!$E$2:$AI$400,
MATCH($A215,'Attendance Dump'!$B$2:$B$400,0),
MATCH(BU$2,'Attendance Dump'!$E$1:$AI$1,0)
),
INDEX('Active Hour''s Dump'!$D$3:$AH$337,
MATCH($C215,'Active Hour''s Dump'!$A$3:$A$337,0),
MATCH(BU$2,'Active Hour''s Dump'!$D$2:$AH$2,0)
))),"")</f>
        <v>6.1666666666666696</v>
      </c>
      <c r="BV215" s="13">
        <f>_xlfn.IFNA(IF(BV$3="Productivity",
INDEX('Productivity Dump'!$E$4:$AJ$500,
MATCH($A215,'Productivity Dump'!$A$4:$A$500,0),
MATCH(BV$2,'Productivity Dump'!$E$3:$AJ$3,0)
),
IF(BV$3="Attendance",
INDEX('Attendance Dump'!$E$2:$AI$400,
MATCH($A215,'Attendance Dump'!$B$2:$B$400,0),
MATCH(BV$2,'Attendance Dump'!$E$1:$AI$1,0)
),
INDEX('Active Hour''s Dump'!$D$3:$AH$337,
MATCH($C215,'Active Hour''s Dump'!$A$3:$A$337,0),
MATCH(BV$2,'Active Hour''s Dump'!$D$2:$AH$2,0)
))),"")</f>
        <v>927.10599999999988</v>
      </c>
      <c r="BW215" s="13" t="str">
        <f>_xlfn.IFNA(IF(BW$3="Productivity",
INDEX('Productivity Dump'!$E$4:$AJ$500,
MATCH($A215,'Productivity Dump'!$A$4:$A$500,0),
MATCH(BW$2,'Productivity Dump'!$E$3:$AJ$3,0)
),
IF(BW$3="Attendance",
INDEX('Attendance Dump'!$E$2:$AI$400,
MATCH($A215,'Attendance Dump'!$B$2:$B$400,0),
MATCH(BW$2,'Attendance Dump'!$E$1:$AI$1,0)
),
INDEX('Active Hour''s Dump'!$D$3:$AH$337,
MATCH($C215,'Active Hour''s Dump'!$A$3:$A$337,0),
MATCH(BW$2,'Active Hour''s Dump'!$D$2:$AH$2,0)
))),"")</f>
        <v>P</v>
      </c>
      <c r="BX215" s="54">
        <f>_xlfn.IFNA(IF(BX$3="Productivity",
INDEX('Productivity Dump'!$E$4:$AJ$500,
MATCH($A215,'Productivity Dump'!$A$4:$A$500,0),
MATCH(BX$2,'Productivity Dump'!$E$3:$AJ$3,0)
),
IF(BX$3="Attendance",
INDEX('Attendance Dump'!$E$2:$AI$400,
MATCH($A215,'Attendance Dump'!$B$2:$B$400,0),
MATCH(BX$2,'Attendance Dump'!$E$1:$AI$1,0)
),
INDEX('Active Hour''s Dump'!$D$3:$AH$337,
MATCH($C215,'Active Hour''s Dump'!$A$3:$A$337,0),
MATCH(BX$2,'Active Hour''s Dump'!$D$2:$AH$2,0)
))),"")</f>
        <v>6</v>
      </c>
      <c r="BY215" s="13">
        <f>_xlfn.IFNA(IF(BY$3="Productivity",
INDEX('Productivity Dump'!$E$4:$AJ$500,
MATCH($A215,'Productivity Dump'!$A$4:$A$500,0),
MATCH(BY$2,'Productivity Dump'!$E$3:$AJ$3,0)
),
IF(BY$3="Attendance",
INDEX('Attendance Dump'!$E$2:$AI$400,
MATCH($A215,'Attendance Dump'!$B$2:$B$400,0),
MATCH(BY$2,'Attendance Dump'!$E$1:$AI$1,0)
),
INDEX('Active Hour''s Dump'!$D$3:$AH$337,
MATCH($C215,'Active Hour''s Dump'!$A$3:$A$337,0),
MATCH(BY$2,'Active Hour''s Dump'!$D$2:$AH$2,0)
))),"")</f>
        <v>384.32300000000009</v>
      </c>
      <c r="BZ215" s="13" t="str">
        <f>_xlfn.IFNA(IF(BZ$3="Productivity",
INDEX('Productivity Dump'!$E$4:$AJ$500,
MATCH($A215,'Productivity Dump'!$A$4:$A$500,0),
MATCH(BZ$2,'Productivity Dump'!$E$3:$AJ$3,0)
),
IF(BZ$3="Attendance",
INDEX('Attendance Dump'!$E$2:$AI$400,
MATCH($A215,'Attendance Dump'!$B$2:$B$400,0),
MATCH(BZ$2,'Attendance Dump'!$E$1:$AI$1,0)
),
INDEX('Active Hour''s Dump'!$D$3:$AH$337,
MATCH($C215,'Active Hour''s Dump'!$A$3:$A$337,0),
MATCH(BZ$2,'Active Hour''s Dump'!$D$2:$AH$2,0)
))),"")</f>
        <v>P</v>
      </c>
      <c r="CA215" s="54">
        <f>_xlfn.IFNA(IF(CA$3="Productivity",
INDEX('Productivity Dump'!$E$4:$AJ$500,
MATCH($A215,'Productivity Dump'!$A$4:$A$500,0),
MATCH(CA$2,'Productivity Dump'!$E$3:$AJ$3,0)
),
IF(CA$3="Attendance",
INDEX('Attendance Dump'!$E$2:$AI$400,
MATCH($A215,'Attendance Dump'!$B$2:$B$400,0),
MATCH(CA$2,'Attendance Dump'!$E$1:$AI$1,0)
),
INDEX('Active Hour''s Dump'!$D$3:$AH$337,
MATCH($C215,'Active Hour''s Dump'!$A$3:$A$337,0),
MATCH(CA$2,'Active Hour''s Dump'!$D$2:$AH$2,0)
))),"")</f>
        <v>3.0833333333333299</v>
      </c>
      <c r="CB215" s="13">
        <f>_xlfn.IFNA(IF(CB$3="Productivity",
INDEX('Productivity Dump'!$E$4:$AJ$500,
MATCH($A215,'Productivity Dump'!$A$4:$A$500,0),
MATCH(CB$2,'Productivity Dump'!$E$3:$AJ$3,0)
),
IF(CB$3="Attendance",
INDEX('Attendance Dump'!$E$2:$AI$400,
MATCH($A215,'Attendance Dump'!$B$2:$B$400,0),
MATCH(CB$2,'Attendance Dump'!$E$1:$AI$1,0)
),
INDEX('Active Hour''s Dump'!$D$3:$AH$337,
MATCH($C215,'Active Hour''s Dump'!$A$3:$A$337,0),
MATCH(CB$2,'Active Hour''s Dump'!$D$2:$AH$2,0)
))),"")</f>
        <v>0</v>
      </c>
      <c r="CC215" s="13" t="str">
        <f>_xlfn.IFNA(IF(CC$3="Productivity",
INDEX('Productivity Dump'!$E$4:$AJ$500,
MATCH($A215,'Productivity Dump'!$A$4:$A$500,0),
MATCH(CC$2,'Productivity Dump'!$E$3:$AJ$3,0)
),
IF(CC$3="Attendance",
INDEX('Attendance Dump'!$E$2:$AI$400,
MATCH($A215,'Attendance Dump'!$B$2:$B$400,0),
MATCH(CC$2,'Attendance Dump'!$E$1:$AI$1,0)
),
INDEX('Active Hour''s Dump'!$D$3:$AH$337,
MATCH($C215,'Active Hour''s Dump'!$A$3:$A$337,0),
MATCH(CC$2,'Active Hour''s Dump'!$D$2:$AH$2,0)
))),"")</f>
        <v>WO</v>
      </c>
      <c r="CD215" s="54">
        <f>_xlfn.IFNA(IF(CD$3="Productivity",
INDEX('Productivity Dump'!$E$4:$AJ$500,
MATCH($A215,'Productivity Dump'!$A$4:$A$500,0),
MATCH(CD$2,'Productivity Dump'!$E$3:$AJ$3,0)
),
IF(CD$3="Attendance",
INDEX('Attendance Dump'!$E$2:$AI$400,
MATCH($A215,'Attendance Dump'!$B$2:$B$400,0),
MATCH(CD$2,'Attendance Dump'!$E$1:$AI$1,0)
),
INDEX('Active Hour''s Dump'!$D$3:$AH$337,
MATCH($C215,'Active Hour''s Dump'!$A$3:$A$337,0),
MATCH(CD$2,'Active Hour''s Dump'!$D$2:$AH$2,0)
))),"")</f>
        <v>0</v>
      </c>
      <c r="CE215" s="13">
        <f>_xlfn.IFNA(IF(CE$3="Productivity",
INDEX('Productivity Dump'!$E$4:$AJ$500,
MATCH($A215,'Productivity Dump'!$A$4:$A$500,0),
MATCH(CE$2,'Productivity Dump'!$E$3:$AJ$3,0)
),
IF(CE$3="Attendance",
INDEX('Attendance Dump'!$E$2:$AI$400,
MATCH($A215,'Attendance Dump'!$B$2:$B$400,0),
MATCH(CE$2,'Attendance Dump'!$E$1:$AI$1,0)
),
INDEX('Active Hour''s Dump'!$D$3:$AH$337,
MATCH($C215,'Active Hour''s Dump'!$A$3:$A$337,0),
MATCH(CE$2,'Active Hour''s Dump'!$D$2:$AH$2,0)
))),"")</f>
        <v>404.67600000000004</v>
      </c>
      <c r="CF215" s="13" t="str">
        <f>_xlfn.IFNA(IF(CF$3="Productivity",
INDEX('Productivity Dump'!$E$4:$AJ$500,
MATCH($A215,'Productivity Dump'!$A$4:$A$500,0),
MATCH(CF$2,'Productivity Dump'!$E$3:$AJ$3,0)
),
IF(CF$3="Attendance",
INDEX('Attendance Dump'!$E$2:$AI$400,
MATCH($A215,'Attendance Dump'!$B$2:$B$400,0),
MATCH(CF$2,'Attendance Dump'!$E$1:$AI$1,0)
),
INDEX('Active Hour''s Dump'!$D$3:$AH$337,
MATCH($C215,'Active Hour''s Dump'!$A$3:$A$337,0),
MATCH(CF$2,'Active Hour''s Dump'!$D$2:$AH$2,0)
))),"")</f>
        <v>P</v>
      </c>
      <c r="CG215" s="54">
        <f>_xlfn.IFNA(IF(CG$3="Productivity",
INDEX('Productivity Dump'!$E$4:$AJ$500,
MATCH($A215,'Productivity Dump'!$A$4:$A$500,0),
MATCH(CG$2,'Productivity Dump'!$E$3:$AJ$3,0)
),
IF(CG$3="Attendance",
INDEX('Attendance Dump'!$E$2:$AI$400,
MATCH($A215,'Attendance Dump'!$B$2:$B$400,0),
MATCH(CG$2,'Attendance Dump'!$E$1:$AI$1,0)
),
INDEX('Active Hour''s Dump'!$D$3:$AH$337,
MATCH($C215,'Active Hour''s Dump'!$A$3:$A$337,0),
MATCH(CG$2,'Active Hour''s Dump'!$D$2:$AH$2,0)
))),"")</f>
        <v>3.1666666666666701</v>
      </c>
      <c r="CH215" s="13">
        <f>_xlfn.IFNA(IF(CH$3="Productivity",
INDEX('Productivity Dump'!$E$4:$AJ$500,
MATCH($A215,'Productivity Dump'!$A$4:$A$500,0),
MATCH(CH$2,'Productivity Dump'!$E$3:$AJ$3,0)
),
IF(CH$3="Attendance",
INDEX('Attendance Dump'!$E$2:$AI$400,
MATCH($A215,'Attendance Dump'!$B$2:$B$400,0),
MATCH(CH$2,'Attendance Dump'!$E$1:$AI$1,0)
),
INDEX('Active Hour''s Dump'!$D$3:$AH$337,
MATCH($C215,'Active Hour''s Dump'!$A$3:$A$337,0),
MATCH(CH$2,'Active Hour''s Dump'!$D$2:$AH$2,0)
))),"")</f>
        <v>527.6</v>
      </c>
      <c r="CI215" s="13" t="str">
        <f>_xlfn.IFNA(IF(CI$3="Productivity",
INDEX('Productivity Dump'!$E$4:$AJ$500,
MATCH($A215,'Productivity Dump'!$A$4:$A$500,0),
MATCH(CI$2,'Productivity Dump'!$E$3:$AJ$3,0)
),
IF(CI$3="Attendance",
INDEX('Attendance Dump'!$E$2:$AI$400,
MATCH($A215,'Attendance Dump'!$B$2:$B$400,0),
MATCH(CI$2,'Attendance Dump'!$E$1:$AI$1,0)
),
INDEX('Active Hour''s Dump'!$D$3:$AH$337,
MATCH($C215,'Active Hour''s Dump'!$A$3:$A$337,0),
MATCH(CI$2,'Active Hour''s Dump'!$D$2:$AH$2,0)
))),"")</f>
        <v>PL-HL</v>
      </c>
      <c r="CJ215" s="54">
        <f>_xlfn.IFNA(IF(CJ$3="Productivity",
INDEX('Productivity Dump'!$E$4:$AJ$500,
MATCH($A215,'Productivity Dump'!$A$4:$A$500,0),
MATCH(CJ$2,'Productivity Dump'!$E$3:$AJ$3,0)
),
IF(CJ$3="Attendance",
INDEX('Attendance Dump'!$E$2:$AI$400,
MATCH($A215,'Attendance Dump'!$B$2:$B$400,0),
MATCH(CJ$2,'Attendance Dump'!$E$1:$AI$1,0)
),
INDEX('Active Hour''s Dump'!$D$3:$AH$337,
MATCH($C215,'Active Hour''s Dump'!$A$3:$A$337,0),
MATCH(CJ$2,'Active Hour''s Dump'!$D$2:$AH$2,0)
))),"")</f>
        <v>4.1666666666666696</v>
      </c>
      <c r="CK215" s="13">
        <f>_xlfn.IFNA(IF(CK$3="Productivity",
INDEX('Productivity Dump'!$E$4:$AJ$500,
MATCH($A215,'Productivity Dump'!$A$4:$A$500,0),
MATCH(CK$2,'Productivity Dump'!$E$3:$AJ$3,0)
),
IF(CK$3="Attendance",
INDEX('Attendance Dump'!$E$2:$AI$400,
MATCH($A215,'Attendance Dump'!$B$2:$B$400,0),
MATCH(CK$2,'Attendance Dump'!$E$1:$AI$1,0)
),
INDEX('Active Hour''s Dump'!$D$3:$AH$337,
MATCH($C215,'Active Hour''s Dump'!$A$3:$A$337,0),
MATCH(CK$2,'Active Hour''s Dump'!$D$2:$AH$2,0)
))),"")</f>
        <v>525.42799999999988</v>
      </c>
      <c r="CL215" s="13" t="str">
        <f>_xlfn.IFNA(IF(CL$3="Productivity",
INDEX('Productivity Dump'!$E$4:$AJ$500,
MATCH($A215,'Productivity Dump'!$A$4:$A$500,0),
MATCH(CL$2,'Productivity Dump'!$E$3:$AJ$3,0)
),
IF(CL$3="Attendance",
INDEX('Attendance Dump'!$E$2:$AI$400,
MATCH($A215,'Attendance Dump'!$B$2:$B$400,0),
MATCH(CL$2,'Attendance Dump'!$E$1:$AI$1,0)
),
INDEX('Active Hour''s Dump'!$D$3:$AH$337,
MATCH($C215,'Active Hour''s Dump'!$A$3:$A$337,0),
MATCH(CL$2,'Active Hour''s Dump'!$D$2:$AH$2,0)
))),"")</f>
        <v>PL-HL</v>
      </c>
      <c r="CM215" s="54">
        <f>_xlfn.IFNA(IF(CM$3="Productivity",
INDEX('Productivity Dump'!$E$4:$AJ$500,
MATCH($A215,'Productivity Dump'!$A$4:$A$500,0),
MATCH(CM$2,'Productivity Dump'!$E$3:$AJ$3,0)
),
IF(CM$3="Attendance",
INDEX('Attendance Dump'!$E$2:$AI$400,
MATCH($A215,'Attendance Dump'!$B$2:$B$400,0),
MATCH(CM$2,'Attendance Dump'!$E$1:$AI$1,0)
),
INDEX('Active Hour''s Dump'!$D$3:$AH$337,
MATCH($C215,'Active Hour''s Dump'!$A$3:$A$337,0),
MATCH(CM$2,'Active Hour''s Dump'!$D$2:$AH$2,0)
))),"")</f>
        <v>4.0833333333333304</v>
      </c>
      <c r="CN215" s="13">
        <f>_xlfn.IFNA(IF(CN$3="Productivity",
INDEX('Productivity Dump'!$E$4:$AJ$500,
MATCH($A215,'Productivity Dump'!$A$4:$A$500,0),
MATCH(CN$2,'Productivity Dump'!$E$3:$AJ$3,0)
),
IF(CN$3="Attendance",
INDEX('Attendance Dump'!$E$2:$AI$400,
MATCH($A215,'Attendance Dump'!$B$2:$B$400,0),
MATCH(CN$2,'Attendance Dump'!$E$1:$AI$1,0)
),
INDEX('Active Hour''s Dump'!$D$3:$AH$337,
MATCH($C215,'Active Hour''s Dump'!$A$3:$A$337,0),
MATCH(CN$2,'Active Hour''s Dump'!$D$2:$AH$2,0)
))),"")</f>
        <v>0</v>
      </c>
      <c r="CO215" s="13">
        <f>_xlfn.IFNA(IF(CO$3="Productivity",
INDEX('Productivity Dump'!$E$4:$AJ$500,
MATCH($A215,'Productivity Dump'!$A$4:$A$500,0),
MATCH(CO$2,'Productivity Dump'!$E$3:$AJ$3,0)
),
IF(CO$3="Attendance",
INDEX('Attendance Dump'!$E$2:$AI$400,
MATCH($A215,'Attendance Dump'!$B$2:$B$400,0),
MATCH(CO$2,'Attendance Dump'!$E$1:$AI$1,0)
),
INDEX('Active Hour''s Dump'!$D$3:$AH$337,
MATCH($C215,'Active Hour''s Dump'!$A$3:$A$337,0),
MATCH(CO$2,'Active Hour''s Dump'!$D$2:$AH$2,0)
))),"")</f>
        <v>0</v>
      </c>
      <c r="CP215" s="54">
        <f>_xlfn.IFNA(IF(CP$3="Productivity",
INDEX('Productivity Dump'!$E$4:$AJ$500,
MATCH($A215,'Productivity Dump'!$A$4:$A$500,0),
MATCH(CP$2,'Productivity Dump'!$E$3:$AJ$3,0)
),
IF(CP$3="Attendance",
INDEX('Attendance Dump'!$E$2:$AI$400,
MATCH($A215,'Attendance Dump'!$B$2:$B$400,0),
MATCH(CP$2,'Attendance Dump'!$E$1:$AI$1,0)
),
INDEX('Active Hour''s Dump'!$D$3:$AH$337,
MATCH($C215,'Active Hour''s Dump'!$A$3:$A$337,0),
MATCH(CP$2,'Active Hour''s Dump'!$D$2:$AH$2,0)
))),"")</f>
        <v>0</v>
      </c>
      <c r="CQ215" s="13">
        <f>_xlfn.IFNA(IF(CQ$3="Productivity",
INDEX('Productivity Dump'!$E$4:$AJ$500,
MATCH($A215,'Productivity Dump'!$A$4:$A$500,0),
MATCH(CQ$2,'Productivity Dump'!$E$3:$AJ$3,0)
),
IF(CQ$3="Attendance",
INDEX('Attendance Dump'!$E$2:$AI$400,
MATCH($A215,'Attendance Dump'!$B$2:$B$400,0),
MATCH(CQ$2,'Attendance Dump'!$E$1:$AI$1,0)
),
INDEX('Active Hour''s Dump'!$D$3:$AH$337,
MATCH($C215,'Active Hour''s Dump'!$A$3:$A$337,0),
MATCH(CQ$2,'Active Hour''s Dump'!$D$2:$AH$2,0)
))),"")</f>
        <v>0</v>
      </c>
      <c r="CR215" s="13">
        <f>_xlfn.IFNA(IF(CR$3="Productivity",
INDEX('Productivity Dump'!$E$4:$AJ$500,
MATCH($A215,'Productivity Dump'!$A$4:$A$500,0),
MATCH(CR$2,'Productivity Dump'!$E$3:$AJ$3,0)
),
IF(CR$3="Attendance",
INDEX('Attendance Dump'!$E$2:$AI$400,
MATCH($A215,'Attendance Dump'!$B$2:$B$400,0),
MATCH(CR$2,'Attendance Dump'!$E$1:$AI$1,0)
),
INDEX('Active Hour''s Dump'!$D$3:$AH$337,
MATCH($C215,'Active Hour''s Dump'!$A$3:$A$337,0),
MATCH(CR$2,'Active Hour''s Dump'!$D$2:$AH$2,0)
))),"")</f>
        <v>0</v>
      </c>
      <c r="CS215" s="54">
        <f>_xlfn.IFNA(IF(CS$3="Productivity",
INDEX('Productivity Dump'!$E$4:$AJ$500,
MATCH($A215,'Productivity Dump'!$A$4:$A$500,0),
MATCH(CS$2,'Productivity Dump'!$E$3:$AJ$3,0)
),
IF(CS$3="Attendance",
INDEX('Attendance Dump'!$E$2:$AI$400,
MATCH($A215,'Attendance Dump'!$B$2:$B$400,0),
MATCH(CS$2,'Attendance Dump'!$E$1:$AI$1,0)
),
INDEX('Active Hour''s Dump'!$D$3:$AH$337,
MATCH($C215,'Active Hour''s Dump'!$A$3:$A$337,0),
MATCH(CS$2,'Active Hour''s Dump'!$D$2:$AH$2,0)
))),"")</f>
        <v>0</v>
      </c>
      <c r="CT215" s="13">
        <f>_xlfn.IFNA(IF(CT$3="Productivity",
INDEX('Productivity Dump'!$E$4:$AJ$500,
MATCH($A215,'Productivity Dump'!$A$4:$A$500,0),
MATCH(CT$2,'Productivity Dump'!$E$3:$AJ$3,0)
),
IF(CT$3="Attendance",
INDEX('Attendance Dump'!$E$2:$AI$400,
MATCH($A215,'Attendance Dump'!$B$2:$B$400,0),
MATCH(CT$2,'Attendance Dump'!$E$1:$AI$1,0)
),
INDEX('Active Hour''s Dump'!$D$3:$AH$337,
MATCH($C215,'Active Hour''s Dump'!$A$3:$A$337,0),
MATCH(CT$2,'Active Hour''s Dump'!$D$2:$AH$2,0)
))),"")</f>
        <v>0</v>
      </c>
      <c r="CU215" s="13">
        <f>_xlfn.IFNA(IF(CU$3="Productivity",
INDEX('Productivity Dump'!$E$4:$AJ$500,
MATCH($A215,'Productivity Dump'!$A$4:$A$500,0),
MATCH(CU$2,'Productivity Dump'!$E$3:$AJ$3,0)
),
IF(CU$3="Attendance",
INDEX('Attendance Dump'!$E$2:$AI$400,
MATCH($A215,'Attendance Dump'!$B$2:$B$400,0),
MATCH(CU$2,'Attendance Dump'!$E$1:$AI$1,0)
),
INDEX('Active Hour''s Dump'!$D$3:$AH$337,
MATCH($C215,'Active Hour''s Dump'!$A$3:$A$337,0),
MATCH(CU$2,'Active Hour''s Dump'!$D$2:$AH$2,0)
))),"")</f>
        <v>0</v>
      </c>
      <c r="CV215" s="54">
        <f>_xlfn.IFNA(IF(CV$3="Productivity",
INDEX('Productivity Dump'!$E$4:$AJ$500,
MATCH($A215,'Productivity Dump'!$A$4:$A$500,0),
MATCH(CV$2,'Productivity Dump'!$E$3:$AJ$3,0)
),
IF(CV$3="Attendance",
INDEX('Attendance Dump'!$E$2:$AI$400,
MATCH($A215,'Attendance Dump'!$B$2:$B$400,0),
MATCH(CV$2,'Attendance Dump'!$E$1:$AI$1,0)
),
INDEX('Active Hour''s Dump'!$D$3:$AH$337,
MATCH($C215,'Active Hour''s Dump'!$A$3:$A$337,0),
MATCH(CV$2,'Active Hour''s Dump'!$D$2:$AH$2,0)
))),"")</f>
        <v>0</v>
      </c>
      <c r="CW215" s="13"/>
      <c r="CX215" s="13"/>
      <c r="CY215" s="54"/>
      <c r="DA215" s="57">
        <f t="shared" si="81"/>
        <v>126.58333333333334</v>
      </c>
      <c r="DB215" s="35">
        <f t="shared" si="82"/>
        <v>19149.482999999997</v>
      </c>
      <c r="DC215" s="35">
        <f t="shared" si="77"/>
        <v>0</v>
      </c>
      <c r="DD215" s="35">
        <f t="shared" ca="1" si="80"/>
        <v>0</v>
      </c>
      <c r="DF215" s="32" cm="1">
        <f t="array" ref="DF215">SUMPRODUCT(
    (MOD(COLUMN(H215:CV215) - COLUMN(H215), 3) = 0) *
    (H215:CV215 = 0) *
    (I215:CW215 = "P") *
    (COUNTIF(UKHoliday, H$2:CV$2) = 0)
)</f>
        <v>0</v>
      </c>
      <c r="DG215" s="33" cm="1">
        <f t="array" ref="DG215">SUMPRODUCT(
  (MOD(COLUMN(H215:CV215) - COLUMN(H215), 3) = 0) *
  (H215:CV215 &gt; 0) *
  (H215:CV215 &lt; 0.5 * IF(((WEEKDAY(H$2:CV$2, 2) = 1) + (WEEKDAY(H$2:CV$2, 2) = 6)), G215, F215)) *
  (I215:CW215 = "P") *
  (COUNTIF(UKHoliday, H$2:CV$2) = 0)
)</f>
        <v>0</v>
      </c>
      <c r="DH215" s="33" cm="1">
        <f t="array" ref="DH215">SUMPRODUCT(
  (MOD(COLUMN(H215:CV215) - COLUMN(H215), 3) = 0) *
  (H215:CV215 &gt; 0.5 * IF(((WEEKDAY(H$2:CV$2, 2) = 1) + (WEEKDAY(H$2:CV$2, 2) = 6)), $G215, $F215)) *
  (H215:CV215 &lt; 0.8 * IF(((WEEKDAY(H$2:CV$2, 2) = 1) + (WEEKDAY(H$2:CV$2, 2) = 6)), $G215, $F215)) *
  (I215:CW215 = "P") *
  (COUNTIF(UKHoliday, H$2:CV$2) = 0)
)</f>
        <v>0</v>
      </c>
      <c r="DI215" s="33" cm="1">
        <f t="array" ref="DI215">SUMPRODUCT(
  (MOD(COLUMN(H215:CV215) - COLUMN(H215), 3) = 0) *
  (H215:CV215 &gt; 0.8 * IF(((WEEKDAY(H$2:CV$2, 2) = 1) + (WEEKDAY(H$2:CV$2, 2) = 6)), $G215, $F215)) *
  (H215:CV215 &lt; 1 * IF(((WEEKDAY(H$2:CV$2, 2) = 1) + (WEEKDAY(H$2:CV$2, 2) = 6)), $G215, $F215)) *
  (I215:CW215 = "P") *
  (COUNTIF(UKHoliday, H$2:CV$2) = 0)
)</f>
        <v>4</v>
      </c>
    </row>
    <row r="216" spans="1:113" x14ac:dyDescent="0.3">
      <c r="A216" s="38" t="s">
        <v>395</v>
      </c>
      <c r="B216" s="38" t="s">
        <v>931</v>
      </c>
      <c r="C216" s="9" t="s">
        <v>767</v>
      </c>
      <c r="D216" s="62" t="s">
        <v>1058</v>
      </c>
      <c r="E216" s="35">
        <v>18600</v>
      </c>
      <c r="F216" s="35">
        <f t="shared" si="78"/>
        <v>930</v>
      </c>
      <c r="G216" s="35">
        <f t="shared" si="79"/>
        <v>465</v>
      </c>
      <c r="H216" s="13">
        <f>_xlfn.IFNA(IF(H$3="Productivity",
INDEX('Productivity Dump'!$E$4:$AJ$500,
MATCH($A216,'Productivity Dump'!$A$4:$A$500,0),
MATCH(H$2,'Productivity Dump'!$E$3:$AJ$3,0)
),
IF(H$3="Attendance",
INDEX('Attendance Dump'!$E$2:$AI$400,
MATCH($A216,'Attendance Dump'!$B$2:$B$400,0),
MATCH(H$2,'Attendance Dump'!$E$1:$AI$1,0)
),
INDEX('Active Hour''s Dump'!$D$3:$AH$337,
MATCH($C216,'Active Hour''s Dump'!$A$3:$A$337,0),
MATCH(H$2,'Active Hour''s Dump'!$D$2:$AH$2,0)
))),"")</f>
        <v>1332.1320000000001</v>
      </c>
      <c r="I216" s="13" t="str">
        <f>_xlfn.IFNA(IF(I$3="Productivity",
INDEX('Productivity Dump'!$E$4:$AJ$500,
MATCH($A216,'Productivity Dump'!$A$4:$A$500,0),
MATCH(I$2,'Productivity Dump'!$E$3:$AJ$3,0)
),
IF(I$3="Attendance",
INDEX('Attendance Dump'!$E$2:$AI$400,
MATCH($A216,'Attendance Dump'!$B$2:$B$400,0),
MATCH(I$2,'Attendance Dump'!$E$1:$AI$1,0)
),
INDEX('Active Hour''s Dump'!$D$3:$AH$337,
MATCH($C216,'Active Hour''s Dump'!$A$3:$A$337,0),
MATCH(I$2,'Active Hour''s Dump'!$D$2:$AH$2,0)
))),"")</f>
        <v>P</v>
      </c>
      <c r="J216" s="54">
        <f>_xlfn.IFNA(IF(J$3="Productivity",
INDEX('Productivity Dump'!$E$4:$AJ$500,
MATCH($A216,'Productivity Dump'!$A$4:$A$500,0),
MATCH(J$2,'Productivity Dump'!$E$3:$AJ$3,0)
),
IF(J$3="Attendance",
INDEX('Attendance Dump'!$E$2:$AI$400,
MATCH($A216,'Attendance Dump'!$B$2:$B$400,0),
MATCH(J$2,'Attendance Dump'!$E$1:$AI$1,0)
),
INDEX('Active Hour''s Dump'!$D$3:$AH$337,
MATCH($C216,'Active Hour''s Dump'!$A$3:$A$337,0),
MATCH(J$2,'Active Hour''s Dump'!$D$2:$AH$2,0)
))),"")</f>
        <v>6.25</v>
      </c>
      <c r="K216" s="13">
        <f>_xlfn.IFNA(IF(K$3="Productivity",
INDEX('Productivity Dump'!$E$4:$AJ$500,
MATCH($A216,'Productivity Dump'!$A$4:$A$500,0),
MATCH(K$2,'Productivity Dump'!$E$3:$AJ$3,0)
),
IF(K$3="Attendance",
INDEX('Attendance Dump'!$E$2:$AI$400,
MATCH($A216,'Attendance Dump'!$B$2:$B$400,0),
MATCH(K$2,'Attendance Dump'!$E$1:$AI$1,0)
),
INDEX('Active Hour''s Dump'!$D$3:$AH$337,
MATCH($C216,'Active Hour''s Dump'!$A$3:$A$337,0),
MATCH(K$2,'Active Hour''s Dump'!$D$2:$AH$2,0)
))),"")</f>
        <v>1167.6560000000004</v>
      </c>
      <c r="L216" s="13" t="str">
        <f>_xlfn.IFNA(IF(L$3="Productivity",
INDEX('Productivity Dump'!$E$4:$AJ$500,
MATCH($A216,'Productivity Dump'!$A$4:$A$500,0),
MATCH(L$2,'Productivity Dump'!$E$3:$AJ$3,0)
),
IF(L$3="Attendance",
INDEX('Attendance Dump'!$E$2:$AI$400,
MATCH($A216,'Attendance Dump'!$B$2:$B$400,0),
MATCH(L$2,'Attendance Dump'!$E$1:$AI$1,0)
),
INDEX('Active Hour''s Dump'!$D$3:$AH$337,
MATCH($C216,'Active Hour''s Dump'!$A$3:$A$337,0),
MATCH(L$2,'Active Hour''s Dump'!$D$2:$AH$2,0)
))),"")</f>
        <v>P</v>
      </c>
      <c r="M216" s="54">
        <f>_xlfn.IFNA(IF(M$3="Productivity",
INDEX('Productivity Dump'!$E$4:$AJ$500,
MATCH($A216,'Productivity Dump'!$A$4:$A$500,0),
MATCH(M$2,'Productivity Dump'!$E$3:$AJ$3,0)
),
IF(M$3="Attendance",
INDEX('Attendance Dump'!$E$2:$AI$400,
MATCH($A216,'Attendance Dump'!$B$2:$B$400,0),
MATCH(M$2,'Attendance Dump'!$E$1:$AI$1,0)
),
INDEX('Active Hour''s Dump'!$D$3:$AH$337,
MATCH($C216,'Active Hour''s Dump'!$A$3:$A$337,0),
MATCH(M$2,'Active Hour''s Dump'!$D$2:$AH$2,0)
))),"")</f>
        <v>6.25</v>
      </c>
      <c r="N216" s="13">
        <f>_xlfn.IFNA(IF(N$3="Productivity",
INDEX('Productivity Dump'!$E$4:$AJ$500,
MATCH($A216,'Productivity Dump'!$A$4:$A$500,0),
MATCH(N$2,'Productivity Dump'!$E$3:$AJ$3,0)
),
IF(N$3="Attendance",
INDEX('Attendance Dump'!$E$2:$AI$400,
MATCH($A216,'Attendance Dump'!$B$2:$B$400,0),
MATCH(N$2,'Attendance Dump'!$E$1:$AI$1,0)
),
INDEX('Active Hour''s Dump'!$D$3:$AH$337,
MATCH($C216,'Active Hour''s Dump'!$A$3:$A$337,0),
MATCH(N$2,'Active Hour''s Dump'!$D$2:$AH$2,0)
))),"")</f>
        <v>1227.5960000000002</v>
      </c>
      <c r="O216" s="13" t="str">
        <f>_xlfn.IFNA(IF(O$3="Productivity",
INDEX('Productivity Dump'!$E$4:$AJ$500,
MATCH($A216,'Productivity Dump'!$A$4:$A$500,0),
MATCH(O$2,'Productivity Dump'!$E$3:$AJ$3,0)
),
IF(O$3="Attendance",
INDEX('Attendance Dump'!$E$2:$AI$400,
MATCH($A216,'Attendance Dump'!$B$2:$B$400,0),
MATCH(O$2,'Attendance Dump'!$E$1:$AI$1,0)
),
INDEX('Active Hour''s Dump'!$D$3:$AH$337,
MATCH($C216,'Active Hour''s Dump'!$A$3:$A$337,0),
MATCH(O$2,'Active Hour''s Dump'!$D$2:$AH$2,0)
))),"")</f>
        <v>P</v>
      </c>
      <c r="P216" s="54">
        <f>_xlfn.IFNA(IF(P$3="Productivity",
INDEX('Productivity Dump'!$E$4:$AJ$500,
MATCH($A216,'Productivity Dump'!$A$4:$A$500,0),
MATCH(P$2,'Productivity Dump'!$E$3:$AJ$3,0)
),
IF(P$3="Attendance",
INDEX('Attendance Dump'!$E$2:$AI$400,
MATCH($A216,'Attendance Dump'!$B$2:$B$400,0),
MATCH(P$2,'Attendance Dump'!$E$1:$AI$1,0)
),
INDEX('Active Hour''s Dump'!$D$3:$AH$337,
MATCH($C216,'Active Hour''s Dump'!$A$3:$A$337,0),
MATCH(P$2,'Active Hour''s Dump'!$D$2:$AH$2,0)
))),"")</f>
        <v>6.8333333333333304</v>
      </c>
      <c r="Q216" s="13">
        <f>_xlfn.IFNA(IF(Q$3="Productivity",
INDEX('Productivity Dump'!$E$4:$AJ$500,
MATCH($A216,'Productivity Dump'!$A$4:$A$500,0),
MATCH(Q$2,'Productivity Dump'!$E$3:$AJ$3,0)
),
IF(Q$3="Attendance",
INDEX('Attendance Dump'!$E$2:$AI$400,
MATCH($A216,'Attendance Dump'!$B$2:$B$400,0),
MATCH(Q$2,'Attendance Dump'!$E$1:$AI$1,0)
),
INDEX('Active Hour''s Dump'!$D$3:$AH$337,
MATCH($C216,'Active Hour''s Dump'!$A$3:$A$337,0),
MATCH(Q$2,'Active Hour''s Dump'!$D$2:$AH$2,0)
))),"")</f>
        <v>0</v>
      </c>
      <c r="R216" s="13" t="str">
        <f>_xlfn.IFNA(IF(R$3="Productivity",
INDEX('Productivity Dump'!$E$4:$AJ$500,
MATCH($A216,'Productivity Dump'!$A$4:$A$500,0),
MATCH(R$2,'Productivity Dump'!$E$3:$AJ$3,0)
),
IF(R$3="Attendance",
INDEX('Attendance Dump'!$E$2:$AI$400,
MATCH($A216,'Attendance Dump'!$B$2:$B$400,0),
MATCH(R$2,'Attendance Dump'!$E$1:$AI$1,0)
),
INDEX('Active Hour''s Dump'!$D$3:$AH$337,
MATCH($C216,'Active Hour''s Dump'!$A$3:$A$337,0),
MATCH(R$2,'Active Hour''s Dump'!$D$2:$AH$2,0)
))),"")</f>
        <v>WO</v>
      </c>
      <c r="S216" s="54">
        <f>_xlfn.IFNA(IF(S$3="Productivity",
INDEX('Productivity Dump'!$E$4:$AJ$500,
MATCH($A216,'Productivity Dump'!$A$4:$A$500,0),
MATCH(S$2,'Productivity Dump'!$E$3:$AJ$3,0)
),
IF(S$3="Attendance",
INDEX('Attendance Dump'!$E$2:$AI$400,
MATCH($A216,'Attendance Dump'!$B$2:$B$400,0),
MATCH(S$2,'Attendance Dump'!$E$1:$AI$1,0)
),
INDEX('Active Hour''s Dump'!$D$3:$AH$337,
MATCH($C216,'Active Hour''s Dump'!$A$3:$A$337,0),
MATCH(S$2,'Active Hour''s Dump'!$D$2:$AH$2,0)
))),"")</f>
        <v>0</v>
      </c>
      <c r="T216" s="13">
        <f>_xlfn.IFNA(IF(T$3="Productivity",
INDEX('Productivity Dump'!$E$4:$AJ$500,
MATCH($A216,'Productivity Dump'!$A$4:$A$500,0),
MATCH(T$2,'Productivity Dump'!$E$3:$AJ$3,0)
),
IF(T$3="Attendance",
INDEX('Attendance Dump'!$E$2:$AI$400,
MATCH($A216,'Attendance Dump'!$B$2:$B$400,0),
MATCH(T$2,'Attendance Dump'!$E$1:$AI$1,0)
),
INDEX('Active Hour''s Dump'!$D$3:$AH$337,
MATCH($C216,'Active Hour''s Dump'!$A$3:$A$337,0),
MATCH(T$2,'Active Hour''s Dump'!$D$2:$AH$2,0)
))),"")</f>
        <v>1034.528</v>
      </c>
      <c r="U216" s="13" t="str">
        <f>_xlfn.IFNA(IF(U$3="Productivity",
INDEX('Productivity Dump'!$E$4:$AJ$500,
MATCH($A216,'Productivity Dump'!$A$4:$A$500,0),
MATCH(U$2,'Productivity Dump'!$E$3:$AJ$3,0)
),
IF(U$3="Attendance",
INDEX('Attendance Dump'!$E$2:$AI$400,
MATCH($A216,'Attendance Dump'!$B$2:$B$400,0),
MATCH(U$2,'Attendance Dump'!$E$1:$AI$1,0)
),
INDEX('Active Hour''s Dump'!$D$3:$AH$337,
MATCH($C216,'Active Hour''s Dump'!$A$3:$A$337,0),
MATCH(U$2,'Active Hour''s Dump'!$D$2:$AH$2,0)
))),"")</f>
        <v>P</v>
      </c>
      <c r="V216" s="54">
        <f>_xlfn.IFNA(IF(V$3="Productivity",
INDEX('Productivity Dump'!$E$4:$AJ$500,
MATCH($A216,'Productivity Dump'!$A$4:$A$500,0),
MATCH(V$2,'Productivity Dump'!$E$3:$AJ$3,0)
),
IF(V$3="Attendance",
INDEX('Attendance Dump'!$E$2:$AI$400,
MATCH($A216,'Attendance Dump'!$B$2:$B$400,0),
MATCH(V$2,'Attendance Dump'!$E$1:$AI$1,0)
),
INDEX('Active Hour''s Dump'!$D$3:$AH$337,
MATCH($C216,'Active Hour''s Dump'!$A$3:$A$337,0),
MATCH(V$2,'Active Hour''s Dump'!$D$2:$AH$2,0)
))),"")</f>
        <v>5.4166666666666696</v>
      </c>
      <c r="W216" s="13">
        <f>_xlfn.IFNA(IF(W$3="Productivity",
INDEX('Productivity Dump'!$E$4:$AJ$500,
MATCH($A216,'Productivity Dump'!$A$4:$A$500,0),
MATCH(W$2,'Productivity Dump'!$E$3:$AJ$3,0)
),
IF(W$3="Attendance",
INDEX('Attendance Dump'!$E$2:$AI$400,
MATCH($A216,'Attendance Dump'!$B$2:$B$400,0),
MATCH(W$2,'Attendance Dump'!$E$1:$AI$1,0)
),
INDEX('Active Hour''s Dump'!$D$3:$AH$337,
MATCH($C216,'Active Hour''s Dump'!$A$3:$A$337,0),
MATCH(W$2,'Active Hour''s Dump'!$D$2:$AH$2,0)
))),"")</f>
        <v>1377.7999999999997</v>
      </c>
      <c r="X216" s="13" t="str">
        <f>_xlfn.IFNA(IF(X$3="Productivity",
INDEX('Productivity Dump'!$E$4:$AJ$500,
MATCH($A216,'Productivity Dump'!$A$4:$A$500,0),
MATCH(X$2,'Productivity Dump'!$E$3:$AJ$3,0)
),
IF(X$3="Attendance",
INDEX('Attendance Dump'!$E$2:$AI$400,
MATCH($A216,'Attendance Dump'!$B$2:$B$400,0),
MATCH(X$2,'Attendance Dump'!$E$1:$AI$1,0)
),
INDEX('Active Hour''s Dump'!$D$3:$AH$337,
MATCH($C216,'Active Hour''s Dump'!$A$3:$A$337,0),
MATCH(X$2,'Active Hour''s Dump'!$D$2:$AH$2,0)
))),"")</f>
        <v>P</v>
      </c>
      <c r="Y216" s="54">
        <f>_xlfn.IFNA(IF(Y$3="Productivity",
INDEX('Productivity Dump'!$E$4:$AJ$500,
MATCH($A216,'Productivity Dump'!$A$4:$A$500,0),
MATCH(Y$2,'Productivity Dump'!$E$3:$AJ$3,0)
),
IF(Y$3="Attendance",
INDEX('Attendance Dump'!$E$2:$AI$400,
MATCH($A216,'Attendance Dump'!$B$2:$B$400,0),
MATCH(Y$2,'Attendance Dump'!$E$1:$AI$1,0)
),
INDEX('Active Hour''s Dump'!$D$3:$AH$337,
MATCH($C216,'Active Hour''s Dump'!$A$3:$A$337,0),
MATCH(Y$2,'Active Hour''s Dump'!$D$2:$AH$2,0)
))),"")</f>
        <v>7.5833333333333304</v>
      </c>
      <c r="Z216" s="13">
        <f>_xlfn.IFNA(IF(Z$3="Productivity",
INDEX('Productivity Dump'!$E$4:$AJ$500,
MATCH($A216,'Productivity Dump'!$A$4:$A$500,0),
MATCH(Z$2,'Productivity Dump'!$E$3:$AJ$3,0)
),
IF(Z$3="Attendance",
INDEX('Attendance Dump'!$E$2:$AI$400,
MATCH($A216,'Attendance Dump'!$B$2:$B$400,0),
MATCH(Z$2,'Attendance Dump'!$E$1:$AI$1,0)
),
INDEX('Active Hour''s Dump'!$D$3:$AH$337,
MATCH($C216,'Active Hour''s Dump'!$A$3:$A$337,0),
MATCH(Z$2,'Active Hour''s Dump'!$D$2:$AH$2,0)
))),"")</f>
        <v>1440.8490000000002</v>
      </c>
      <c r="AA216" s="13" t="str">
        <f>_xlfn.IFNA(IF(AA$3="Productivity",
INDEX('Productivity Dump'!$E$4:$AJ$500,
MATCH($A216,'Productivity Dump'!$A$4:$A$500,0),
MATCH(AA$2,'Productivity Dump'!$E$3:$AJ$3,0)
),
IF(AA$3="Attendance",
INDEX('Attendance Dump'!$E$2:$AI$400,
MATCH($A216,'Attendance Dump'!$B$2:$B$400,0),
MATCH(AA$2,'Attendance Dump'!$E$1:$AI$1,0)
),
INDEX('Active Hour''s Dump'!$D$3:$AH$337,
MATCH($C216,'Active Hour''s Dump'!$A$3:$A$337,0),
MATCH(AA$2,'Active Hour''s Dump'!$D$2:$AH$2,0)
))),"")</f>
        <v>P</v>
      </c>
      <c r="AB216" s="54">
        <f>_xlfn.IFNA(IF(AB$3="Productivity",
INDEX('Productivity Dump'!$E$4:$AJ$500,
MATCH($A216,'Productivity Dump'!$A$4:$A$500,0),
MATCH(AB$2,'Productivity Dump'!$E$3:$AJ$3,0)
),
IF(AB$3="Attendance",
INDEX('Attendance Dump'!$E$2:$AI$400,
MATCH($A216,'Attendance Dump'!$B$2:$B$400,0),
MATCH(AB$2,'Attendance Dump'!$E$1:$AI$1,0)
),
INDEX('Active Hour''s Dump'!$D$3:$AH$337,
MATCH($C216,'Active Hour''s Dump'!$A$3:$A$337,0),
MATCH(AB$2,'Active Hour''s Dump'!$D$2:$AH$2,0)
))),"")</f>
        <v>7.6666666666666696</v>
      </c>
      <c r="AC216" s="13">
        <f>_xlfn.IFNA(IF(AC$3="Productivity",
INDEX('Productivity Dump'!$E$4:$AJ$500,
MATCH($A216,'Productivity Dump'!$A$4:$A$500,0),
MATCH(AC$2,'Productivity Dump'!$E$3:$AJ$3,0)
),
IF(AC$3="Attendance",
INDEX('Attendance Dump'!$E$2:$AI$400,
MATCH($A216,'Attendance Dump'!$B$2:$B$400,0),
MATCH(AC$2,'Attendance Dump'!$E$1:$AI$1,0)
),
INDEX('Active Hour''s Dump'!$D$3:$AH$337,
MATCH($C216,'Active Hour''s Dump'!$A$3:$A$337,0),
MATCH(AC$2,'Active Hour''s Dump'!$D$2:$AH$2,0)
))),"")</f>
        <v>1241.2890000000002</v>
      </c>
      <c r="AD216" s="13" t="str">
        <f>_xlfn.IFNA(IF(AD$3="Productivity",
INDEX('Productivity Dump'!$E$4:$AJ$500,
MATCH($A216,'Productivity Dump'!$A$4:$A$500,0),
MATCH(AD$2,'Productivity Dump'!$E$3:$AJ$3,0)
),
IF(AD$3="Attendance",
INDEX('Attendance Dump'!$E$2:$AI$400,
MATCH($A216,'Attendance Dump'!$B$2:$B$400,0),
MATCH(AD$2,'Attendance Dump'!$E$1:$AI$1,0)
),
INDEX('Active Hour''s Dump'!$D$3:$AH$337,
MATCH($C216,'Active Hour''s Dump'!$A$3:$A$337,0),
MATCH(AD$2,'Active Hour''s Dump'!$D$2:$AH$2,0)
))),"")</f>
        <v>P</v>
      </c>
      <c r="AE216" s="54">
        <f>_xlfn.IFNA(IF(AE$3="Productivity",
INDEX('Productivity Dump'!$E$4:$AJ$500,
MATCH($A216,'Productivity Dump'!$A$4:$A$500,0),
MATCH(AE$2,'Productivity Dump'!$E$3:$AJ$3,0)
),
IF(AE$3="Attendance",
INDEX('Attendance Dump'!$E$2:$AI$400,
MATCH($A216,'Attendance Dump'!$B$2:$B$400,0),
MATCH(AE$2,'Attendance Dump'!$E$1:$AI$1,0)
),
INDEX('Active Hour''s Dump'!$D$3:$AH$337,
MATCH($C216,'Active Hour''s Dump'!$A$3:$A$337,0),
MATCH(AE$2,'Active Hour''s Dump'!$D$2:$AH$2,0)
))),"")</f>
        <v>7</v>
      </c>
      <c r="AF216" s="13">
        <f>_xlfn.IFNA(IF(AF$3="Productivity",
INDEX('Productivity Dump'!$E$4:$AJ$500,
MATCH($A216,'Productivity Dump'!$A$4:$A$500,0),
MATCH(AF$2,'Productivity Dump'!$E$3:$AJ$3,0)
),
IF(AF$3="Attendance",
INDEX('Attendance Dump'!$E$2:$AI$400,
MATCH($A216,'Attendance Dump'!$B$2:$B$400,0),
MATCH(AF$2,'Attendance Dump'!$E$1:$AI$1,0)
),
INDEX('Active Hour''s Dump'!$D$3:$AH$337,
MATCH($C216,'Active Hour''s Dump'!$A$3:$A$337,0),
MATCH(AF$2,'Active Hour''s Dump'!$D$2:$AH$2,0)
))),"")</f>
        <v>1407.6650000000004</v>
      </c>
      <c r="AG216" s="13" t="str">
        <f>_xlfn.IFNA(IF(AG$3="Productivity",
INDEX('Productivity Dump'!$E$4:$AJ$500,
MATCH($A216,'Productivity Dump'!$A$4:$A$500,0),
MATCH(AG$2,'Productivity Dump'!$E$3:$AJ$3,0)
),
IF(AG$3="Attendance",
INDEX('Attendance Dump'!$E$2:$AI$400,
MATCH($A216,'Attendance Dump'!$B$2:$B$400,0),
MATCH(AG$2,'Attendance Dump'!$E$1:$AI$1,0)
),
INDEX('Active Hour''s Dump'!$D$3:$AH$337,
MATCH($C216,'Active Hour''s Dump'!$A$3:$A$337,0),
MATCH(AG$2,'Active Hour''s Dump'!$D$2:$AH$2,0)
))),"")</f>
        <v>P</v>
      </c>
      <c r="AH216" s="54">
        <f>_xlfn.IFNA(IF(AH$3="Productivity",
INDEX('Productivity Dump'!$E$4:$AJ$500,
MATCH($A216,'Productivity Dump'!$A$4:$A$500,0),
MATCH(AH$2,'Productivity Dump'!$E$3:$AJ$3,0)
),
IF(AH$3="Attendance",
INDEX('Attendance Dump'!$E$2:$AI$400,
MATCH($A216,'Attendance Dump'!$B$2:$B$400,0),
MATCH(AH$2,'Attendance Dump'!$E$1:$AI$1,0)
),
INDEX('Active Hour''s Dump'!$D$3:$AH$337,
MATCH($C216,'Active Hour''s Dump'!$A$3:$A$337,0),
MATCH(AH$2,'Active Hour''s Dump'!$D$2:$AH$2,0)
))),"")</f>
        <v>8</v>
      </c>
      <c r="AI216" s="13">
        <f>_xlfn.IFNA(IF(AI$3="Productivity",
INDEX('Productivity Dump'!$E$4:$AJ$500,
MATCH($A216,'Productivity Dump'!$A$4:$A$500,0),
MATCH(AI$2,'Productivity Dump'!$E$3:$AJ$3,0)
),
IF(AI$3="Attendance",
INDEX('Attendance Dump'!$E$2:$AI$400,
MATCH($A216,'Attendance Dump'!$B$2:$B$400,0),
MATCH(AI$2,'Attendance Dump'!$E$1:$AI$1,0)
),
INDEX('Active Hour''s Dump'!$D$3:$AH$337,
MATCH($C216,'Active Hour''s Dump'!$A$3:$A$337,0),
MATCH(AI$2,'Active Hour''s Dump'!$D$2:$AH$2,0)
))),"")</f>
        <v>1270.0840000000005</v>
      </c>
      <c r="AJ216" s="13" t="str">
        <f>_xlfn.IFNA(IF(AJ$3="Productivity",
INDEX('Productivity Dump'!$E$4:$AJ$500,
MATCH($A216,'Productivity Dump'!$A$4:$A$500,0),
MATCH(AJ$2,'Productivity Dump'!$E$3:$AJ$3,0)
),
IF(AJ$3="Attendance",
INDEX('Attendance Dump'!$E$2:$AI$400,
MATCH($A216,'Attendance Dump'!$B$2:$B$400,0),
MATCH(AJ$2,'Attendance Dump'!$E$1:$AI$1,0)
),
INDEX('Active Hour''s Dump'!$D$3:$AH$337,
MATCH($C216,'Active Hour''s Dump'!$A$3:$A$337,0),
MATCH(AJ$2,'Active Hour''s Dump'!$D$2:$AH$2,0)
))),"")</f>
        <v>P</v>
      </c>
      <c r="AK216" s="54">
        <f>_xlfn.IFNA(IF(AK$3="Productivity",
INDEX('Productivity Dump'!$E$4:$AJ$500,
MATCH($A216,'Productivity Dump'!$A$4:$A$500,0),
MATCH(AK$2,'Productivity Dump'!$E$3:$AJ$3,0)
),
IF(AK$3="Attendance",
INDEX('Attendance Dump'!$E$2:$AI$400,
MATCH($A216,'Attendance Dump'!$B$2:$B$400,0),
MATCH(AK$2,'Attendance Dump'!$E$1:$AI$1,0)
),
INDEX('Active Hour''s Dump'!$D$3:$AH$337,
MATCH($C216,'Active Hour''s Dump'!$A$3:$A$337,0),
MATCH(AK$2,'Active Hour''s Dump'!$D$2:$AH$2,0)
))),"")</f>
        <v>6.25</v>
      </c>
      <c r="AL216" s="13">
        <f>_xlfn.IFNA(IF(AL$3="Productivity",
INDEX('Productivity Dump'!$E$4:$AJ$500,
MATCH($A216,'Productivity Dump'!$A$4:$A$500,0),
MATCH(AL$2,'Productivity Dump'!$E$3:$AJ$3,0)
),
IF(AL$3="Attendance",
INDEX('Attendance Dump'!$E$2:$AI$400,
MATCH($A216,'Attendance Dump'!$B$2:$B$400,0),
MATCH(AL$2,'Attendance Dump'!$E$1:$AI$1,0)
),
INDEX('Active Hour''s Dump'!$D$3:$AH$337,
MATCH($C216,'Active Hour''s Dump'!$A$3:$A$337,0),
MATCH(AL$2,'Active Hour''s Dump'!$D$2:$AH$2,0)
))),"")</f>
        <v>0</v>
      </c>
      <c r="AM216" s="13" t="str">
        <f>_xlfn.IFNA(IF(AM$3="Productivity",
INDEX('Productivity Dump'!$E$4:$AJ$500,
MATCH($A216,'Productivity Dump'!$A$4:$A$500,0),
MATCH(AM$2,'Productivity Dump'!$E$3:$AJ$3,0)
),
IF(AM$3="Attendance",
INDEX('Attendance Dump'!$E$2:$AI$400,
MATCH($A216,'Attendance Dump'!$B$2:$B$400,0),
MATCH(AM$2,'Attendance Dump'!$E$1:$AI$1,0)
),
INDEX('Active Hour''s Dump'!$D$3:$AH$337,
MATCH($C216,'Active Hour''s Dump'!$A$3:$A$337,0),
MATCH(AM$2,'Active Hour''s Dump'!$D$2:$AH$2,0)
))),"")</f>
        <v>WO</v>
      </c>
      <c r="AN216" s="54">
        <f>_xlfn.IFNA(IF(AN$3="Productivity",
INDEX('Productivity Dump'!$E$4:$AJ$500,
MATCH($A216,'Productivity Dump'!$A$4:$A$500,0),
MATCH(AN$2,'Productivity Dump'!$E$3:$AJ$3,0)
),
IF(AN$3="Attendance",
INDEX('Attendance Dump'!$E$2:$AI$400,
MATCH($A216,'Attendance Dump'!$B$2:$B$400,0),
MATCH(AN$2,'Attendance Dump'!$E$1:$AI$1,0)
),
INDEX('Active Hour''s Dump'!$D$3:$AH$337,
MATCH($C216,'Active Hour''s Dump'!$A$3:$A$337,0),
MATCH(AN$2,'Active Hour''s Dump'!$D$2:$AH$2,0)
))),"")</f>
        <v>0</v>
      </c>
      <c r="AO216" s="13">
        <f>_xlfn.IFNA(IF(AO$3="Productivity",
INDEX('Productivity Dump'!$E$4:$AJ$500,
MATCH($A216,'Productivity Dump'!$A$4:$A$500,0),
MATCH(AO$2,'Productivity Dump'!$E$3:$AJ$3,0)
),
IF(AO$3="Attendance",
INDEX('Attendance Dump'!$E$2:$AI$400,
MATCH($A216,'Attendance Dump'!$B$2:$B$400,0),
MATCH(AO$2,'Attendance Dump'!$E$1:$AI$1,0)
),
INDEX('Active Hour''s Dump'!$D$3:$AH$337,
MATCH($C216,'Active Hour''s Dump'!$A$3:$A$337,0),
MATCH(AO$2,'Active Hour''s Dump'!$D$2:$AH$2,0)
))),"")</f>
        <v>361.43</v>
      </c>
      <c r="AP216" s="13" t="str">
        <f>_xlfn.IFNA(IF(AP$3="Productivity",
INDEX('Productivity Dump'!$E$4:$AJ$500,
MATCH($A216,'Productivity Dump'!$A$4:$A$500,0),
MATCH(AP$2,'Productivity Dump'!$E$3:$AJ$3,0)
),
IF(AP$3="Attendance",
INDEX('Attendance Dump'!$E$2:$AI$400,
MATCH($A216,'Attendance Dump'!$B$2:$B$400,0),
MATCH(AP$2,'Attendance Dump'!$E$1:$AI$1,0)
),
INDEX('Active Hour''s Dump'!$D$3:$AH$337,
MATCH($C216,'Active Hour''s Dump'!$A$3:$A$337,0),
MATCH(AP$2,'Active Hour''s Dump'!$D$2:$AH$2,0)
))),"")</f>
        <v>PL</v>
      </c>
      <c r="AQ216" s="54">
        <f>_xlfn.IFNA(IF(AQ$3="Productivity",
INDEX('Productivity Dump'!$E$4:$AJ$500,
MATCH($A216,'Productivity Dump'!$A$4:$A$500,0),
MATCH(AQ$2,'Productivity Dump'!$E$3:$AJ$3,0)
),
IF(AQ$3="Attendance",
INDEX('Attendance Dump'!$E$2:$AI$400,
MATCH($A216,'Attendance Dump'!$B$2:$B$400,0),
MATCH(AQ$2,'Attendance Dump'!$E$1:$AI$1,0)
),
INDEX('Active Hour''s Dump'!$D$3:$AH$337,
MATCH($C216,'Active Hour''s Dump'!$A$3:$A$337,0),
MATCH(AQ$2,'Active Hour''s Dump'!$D$2:$AH$2,0)
))),"")</f>
        <v>2.0833333333333299</v>
      </c>
      <c r="AR216" s="13">
        <f>_xlfn.IFNA(IF(AR$3="Productivity",
INDEX('Productivity Dump'!$E$4:$AJ$500,
MATCH($A216,'Productivity Dump'!$A$4:$A$500,0),
MATCH(AR$2,'Productivity Dump'!$E$3:$AJ$3,0)
),
IF(AR$3="Attendance",
INDEX('Attendance Dump'!$E$2:$AI$400,
MATCH($A216,'Attendance Dump'!$B$2:$B$400,0),
MATCH(AR$2,'Attendance Dump'!$E$1:$AI$1,0)
),
INDEX('Active Hour''s Dump'!$D$3:$AH$337,
MATCH($C216,'Active Hour''s Dump'!$A$3:$A$337,0),
MATCH(AR$2,'Active Hour''s Dump'!$D$2:$AH$2,0)
))),"")</f>
        <v>1330.316</v>
      </c>
      <c r="AS216" s="13" t="str">
        <f>_xlfn.IFNA(IF(AS$3="Productivity",
INDEX('Productivity Dump'!$E$4:$AJ$500,
MATCH($A216,'Productivity Dump'!$A$4:$A$500,0),
MATCH(AS$2,'Productivity Dump'!$E$3:$AJ$3,0)
),
IF(AS$3="Attendance",
INDEX('Attendance Dump'!$E$2:$AI$400,
MATCH($A216,'Attendance Dump'!$B$2:$B$400,0),
MATCH(AS$2,'Attendance Dump'!$E$1:$AI$1,0)
),
INDEX('Active Hour''s Dump'!$D$3:$AH$337,
MATCH($C216,'Active Hour''s Dump'!$A$3:$A$337,0),
MATCH(AS$2,'Active Hour''s Dump'!$D$2:$AH$2,0)
))),"")</f>
        <v>P</v>
      </c>
      <c r="AT216" s="54">
        <f>_xlfn.IFNA(IF(AT$3="Productivity",
INDEX('Productivity Dump'!$E$4:$AJ$500,
MATCH($A216,'Productivity Dump'!$A$4:$A$500,0),
MATCH(AT$2,'Productivity Dump'!$E$3:$AJ$3,0)
),
IF(AT$3="Attendance",
INDEX('Attendance Dump'!$E$2:$AI$400,
MATCH($A216,'Attendance Dump'!$B$2:$B$400,0),
MATCH(AT$2,'Attendance Dump'!$E$1:$AI$1,0)
),
INDEX('Active Hour''s Dump'!$D$3:$AH$337,
MATCH($C216,'Active Hour''s Dump'!$A$3:$A$337,0),
MATCH(AT$2,'Active Hour''s Dump'!$D$2:$AH$2,0)
))),"")</f>
        <v>7.1666666666666696</v>
      </c>
      <c r="AU216" s="13">
        <f>_xlfn.IFNA(IF(AU$3="Productivity",
INDEX('Productivity Dump'!$E$4:$AJ$500,
MATCH($A216,'Productivity Dump'!$A$4:$A$500,0),
MATCH(AU$2,'Productivity Dump'!$E$3:$AJ$3,0)
),
IF(AU$3="Attendance",
INDEX('Attendance Dump'!$E$2:$AI$400,
MATCH($A216,'Attendance Dump'!$B$2:$B$400,0),
MATCH(AU$2,'Attendance Dump'!$E$1:$AI$1,0)
),
INDEX('Active Hour''s Dump'!$D$3:$AH$337,
MATCH($C216,'Active Hour''s Dump'!$A$3:$A$337,0),
MATCH(AU$2,'Active Hour''s Dump'!$D$2:$AH$2,0)
))),"")</f>
        <v>1387.117</v>
      </c>
      <c r="AV216" s="13" t="str">
        <f>_xlfn.IFNA(IF(AV$3="Productivity",
INDEX('Productivity Dump'!$E$4:$AJ$500,
MATCH($A216,'Productivity Dump'!$A$4:$A$500,0),
MATCH(AV$2,'Productivity Dump'!$E$3:$AJ$3,0)
),
IF(AV$3="Attendance",
INDEX('Attendance Dump'!$E$2:$AI$400,
MATCH($A216,'Attendance Dump'!$B$2:$B$400,0),
MATCH(AV$2,'Attendance Dump'!$E$1:$AI$1,0)
),
INDEX('Active Hour''s Dump'!$D$3:$AH$337,
MATCH($C216,'Active Hour''s Dump'!$A$3:$A$337,0),
MATCH(AV$2,'Active Hour''s Dump'!$D$2:$AH$2,0)
))),"")</f>
        <v>P</v>
      </c>
      <c r="AW216" s="54">
        <f>_xlfn.IFNA(IF(AW$3="Productivity",
INDEX('Productivity Dump'!$E$4:$AJ$500,
MATCH($A216,'Productivity Dump'!$A$4:$A$500,0),
MATCH(AW$2,'Productivity Dump'!$E$3:$AJ$3,0)
),
IF(AW$3="Attendance",
INDEX('Attendance Dump'!$E$2:$AI$400,
MATCH($A216,'Attendance Dump'!$B$2:$B$400,0),
MATCH(AW$2,'Attendance Dump'!$E$1:$AI$1,0)
),
INDEX('Active Hour''s Dump'!$D$3:$AH$337,
MATCH($C216,'Active Hour''s Dump'!$A$3:$A$337,0),
MATCH(AW$2,'Active Hour''s Dump'!$D$2:$AH$2,0)
))),"")</f>
        <v>7.1666666666666696</v>
      </c>
      <c r="AX216" s="13">
        <f>_xlfn.IFNA(IF(AX$3="Productivity",
INDEX('Productivity Dump'!$E$4:$AJ$500,
MATCH($A216,'Productivity Dump'!$A$4:$A$500,0),
MATCH(AX$2,'Productivity Dump'!$E$3:$AJ$3,0)
),
IF(AX$3="Attendance",
INDEX('Attendance Dump'!$E$2:$AI$400,
MATCH($A216,'Attendance Dump'!$B$2:$B$400,0),
MATCH(AX$2,'Attendance Dump'!$E$1:$AI$1,0)
),
INDEX('Active Hour''s Dump'!$D$3:$AH$337,
MATCH($C216,'Active Hour''s Dump'!$A$3:$A$337,0),
MATCH(AX$2,'Active Hour''s Dump'!$D$2:$AH$2,0)
))),"")</f>
        <v>1233.3000000000004</v>
      </c>
      <c r="AY216" s="13" t="str">
        <f>_xlfn.IFNA(IF(AY$3="Productivity",
INDEX('Productivity Dump'!$E$4:$AJ$500,
MATCH($A216,'Productivity Dump'!$A$4:$A$500,0),
MATCH(AY$2,'Productivity Dump'!$E$3:$AJ$3,0)
),
IF(AY$3="Attendance",
INDEX('Attendance Dump'!$E$2:$AI$400,
MATCH($A216,'Attendance Dump'!$B$2:$B$400,0),
MATCH(AY$2,'Attendance Dump'!$E$1:$AI$1,0)
),
INDEX('Active Hour''s Dump'!$D$3:$AH$337,
MATCH($C216,'Active Hour''s Dump'!$A$3:$A$337,0),
MATCH(AY$2,'Active Hour''s Dump'!$D$2:$AH$2,0)
))),"")</f>
        <v>P</v>
      </c>
      <c r="AZ216" s="54">
        <f>_xlfn.IFNA(IF(AZ$3="Productivity",
INDEX('Productivity Dump'!$E$4:$AJ$500,
MATCH($A216,'Productivity Dump'!$A$4:$A$500,0),
MATCH(AZ$2,'Productivity Dump'!$E$3:$AJ$3,0)
),
IF(AZ$3="Attendance",
INDEX('Attendance Dump'!$E$2:$AI$400,
MATCH($A216,'Attendance Dump'!$B$2:$B$400,0),
MATCH(AZ$2,'Attendance Dump'!$E$1:$AI$1,0)
),
INDEX('Active Hour''s Dump'!$D$3:$AH$337,
MATCH($C216,'Active Hour''s Dump'!$A$3:$A$337,0),
MATCH(AZ$2,'Active Hour''s Dump'!$D$2:$AH$2,0)
))),"")</f>
        <v>7.1666666666666696</v>
      </c>
      <c r="BA216" s="13">
        <f>_xlfn.IFNA(IF(BA$3="Productivity",
INDEX('Productivity Dump'!$E$4:$AJ$500,
MATCH($A216,'Productivity Dump'!$A$4:$A$500,0),
MATCH(BA$2,'Productivity Dump'!$E$3:$AJ$3,0)
),
IF(BA$3="Attendance",
INDEX('Attendance Dump'!$E$2:$AI$400,
MATCH($A216,'Attendance Dump'!$B$2:$B$400,0),
MATCH(BA$2,'Attendance Dump'!$E$1:$AI$1,0)
),
INDEX('Active Hour''s Dump'!$D$3:$AH$337,
MATCH($C216,'Active Hour''s Dump'!$A$3:$A$337,0),
MATCH(BA$2,'Active Hour''s Dump'!$D$2:$AH$2,0)
))),"")</f>
        <v>1315.643</v>
      </c>
      <c r="BB216" s="13" t="str">
        <f>_xlfn.IFNA(IF(BB$3="Productivity",
INDEX('Productivity Dump'!$E$4:$AJ$500,
MATCH($A216,'Productivity Dump'!$A$4:$A$500,0),
MATCH(BB$2,'Productivity Dump'!$E$3:$AJ$3,0)
),
IF(BB$3="Attendance",
INDEX('Attendance Dump'!$E$2:$AI$400,
MATCH($A216,'Attendance Dump'!$B$2:$B$400,0),
MATCH(BB$2,'Attendance Dump'!$E$1:$AI$1,0)
),
INDEX('Active Hour''s Dump'!$D$3:$AH$337,
MATCH($C216,'Active Hour''s Dump'!$A$3:$A$337,0),
MATCH(BB$2,'Active Hour''s Dump'!$D$2:$AH$2,0)
))),"")</f>
        <v>P</v>
      </c>
      <c r="BC216" s="54">
        <f>_xlfn.IFNA(IF(BC$3="Productivity",
INDEX('Productivity Dump'!$E$4:$AJ$500,
MATCH($A216,'Productivity Dump'!$A$4:$A$500,0),
MATCH(BC$2,'Productivity Dump'!$E$3:$AJ$3,0)
),
IF(BC$3="Attendance",
INDEX('Attendance Dump'!$E$2:$AI$400,
MATCH($A216,'Attendance Dump'!$B$2:$B$400,0),
MATCH(BC$2,'Attendance Dump'!$E$1:$AI$1,0)
),
INDEX('Active Hour''s Dump'!$D$3:$AH$337,
MATCH($C216,'Active Hour''s Dump'!$A$3:$A$337,0),
MATCH(BC$2,'Active Hour''s Dump'!$D$2:$AH$2,0)
))),"")</f>
        <v>8</v>
      </c>
      <c r="BD216" s="13">
        <f>_xlfn.IFNA(IF(BD$3="Productivity",
INDEX('Productivity Dump'!$E$4:$AJ$500,
MATCH($A216,'Productivity Dump'!$A$4:$A$500,0),
MATCH(BD$2,'Productivity Dump'!$E$3:$AJ$3,0)
),
IF(BD$3="Attendance",
INDEX('Attendance Dump'!$E$2:$AI$400,
MATCH($A216,'Attendance Dump'!$B$2:$B$400,0),
MATCH(BD$2,'Attendance Dump'!$E$1:$AI$1,0)
),
INDEX('Active Hour''s Dump'!$D$3:$AH$337,
MATCH($C216,'Active Hour''s Dump'!$A$3:$A$337,0),
MATCH(BD$2,'Active Hour''s Dump'!$D$2:$AH$2,0)
))),"")</f>
        <v>1089.4380000000001</v>
      </c>
      <c r="BE216" s="13" t="str">
        <f>_xlfn.IFNA(IF(BE$3="Productivity",
INDEX('Productivity Dump'!$E$4:$AJ$500,
MATCH($A216,'Productivity Dump'!$A$4:$A$500,0),
MATCH(BE$2,'Productivity Dump'!$E$3:$AJ$3,0)
),
IF(BE$3="Attendance",
INDEX('Attendance Dump'!$E$2:$AI$400,
MATCH($A216,'Attendance Dump'!$B$2:$B$400,0),
MATCH(BE$2,'Attendance Dump'!$E$1:$AI$1,0)
),
INDEX('Active Hour''s Dump'!$D$3:$AH$337,
MATCH($C216,'Active Hour''s Dump'!$A$3:$A$337,0),
MATCH(BE$2,'Active Hour''s Dump'!$D$2:$AH$2,0)
))),"")</f>
        <v>P</v>
      </c>
      <c r="BF216" s="54">
        <f>_xlfn.IFNA(IF(BF$3="Productivity",
INDEX('Productivity Dump'!$E$4:$AJ$500,
MATCH($A216,'Productivity Dump'!$A$4:$A$500,0),
MATCH(BF$2,'Productivity Dump'!$E$3:$AJ$3,0)
),
IF(BF$3="Attendance",
INDEX('Attendance Dump'!$E$2:$AI$400,
MATCH($A216,'Attendance Dump'!$B$2:$B$400,0),
MATCH(BF$2,'Attendance Dump'!$E$1:$AI$1,0)
),
INDEX('Active Hour''s Dump'!$D$3:$AH$337,
MATCH($C216,'Active Hour''s Dump'!$A$3:$A$337,0),
MATCH(BF$2,'Active Hour''s Dump'!$D$2:$AH$2,0)
))),"")</f>
        <v>6</v>
      </c>
      <c r="BG216" s="13">
        <f>_xlfn.IFNA(IF(BG$3="Productivity",
INDEX('Productivity Dump'!$E$4:$AJ$500,
MATCH($A216,'Productivity Dump'!$A$4:$A$500,0),
MATCH(BG$2,'Productivity Dump'!$E$3:$AJ$3,0)
),
IF(BG$3="Attendance",
INDEX('Attendance Dump'!$E$2:$AI$400,
MATCH($A216,'Attendance Dump'!$B$2:$B$400,0),
MATCH(BG$2,'Attendance Dump'!$E$1:$AI$1,0)
),
INDEX('Active Hour''s Dump'!$D$3:$AH$337,
MATCH($C216,'Active Hour''s Dump'!$A$3:$A$337,0),
MATCH(BG$2,'Active Hour''s Dump'!$D$2:$AH$2,0)
))),"")</f>
        <v>0</v>
      </c>
      <c r="BH216" s="13" t="str">
        <f>_xlfn.IFNA(IF(BH$3="Productivity",
INDEX('Productivity Dump'!$E$4:$AJ$500,
MATCH($A216,'Productivity Dump'!$A$4:$A$500,0),
MATCH(BH$2,'Productivity Dump'!$E$3:$AJ$3,0)
),
IF(BH$3="Attendance",
INDEX('Attendance Dump'!$E$2:$AI$400,
MATCH($A216,'Attendance Dump'!$B$2:$B$400,0),
MATCH(BH$2,'Attendance Dump'!$E$1:$AI$1,0)
),
INDEX('Active Hour''s Dump'!$D$3:$AH$337,
MATCH($C216,'Active Hour''s Dump'!$A$3:$A$337,0),
MATCH(BH$2,'Active Hour''s Dump'!$D$2:$AH$2,0)
))),"")</f>
        <v>WO</v>
      </c>
      <c r="BI216" s="54">
        <f>_xlfn.IFNA(IF(BI$3="Productivity",
INDEX('Productivity Dump'!$E$4:$AJ$500,
MATCH($A216,'Productivity Dump'!$A$4:$A$500,0),
MATCH(BI$2,'Productivity Dump'!$E$3:$AJ$3,0)
),
IF(BI$3="Attendance",
INDEX('Attendance Dump'!$E$2:$AI$400,
MATCH($A216,'Attendance Dump'!$B$2:$B$400,0),
MATCH(BI$2,'Attendance Dump'!$E$1:$AI$1,0)
),
INDEX('Active Hour''s Dump'!$D$3:$AH$337,
MATCH($C216,'Active Hour''s Dump'!$A$3:$A$337,0),
MATCH(BI$2,'Active Hour''s Dump'!$D$2:$AH$2,0)
))),"")</f>
        <v>0</v>
      </c>
      <c r="BJ216" s="13">
        <f>_xlfn.IFNA(IF(BJ$3="Productivity",
INDEX('Productivity Dump'!$E$4:$AJ$500,
MATCH($A216,'Productivity Dump'!$A$4:$A$500,0),
MATCH(BJ$2,'Productivity Dump'!$E$3:$AJ$3,0)
),
IF(BJ$3="Attendance",
INDEX('Attendance Dump'!$E$2:$AI$400,
MATCH($A216,'Attendance Dump'!$B$2:$B$400,0),
MATCH(BJ$2,'Attendance Dump'!$E$1:$AI$1,0)
),
INDEX('Active Hour''s Dump'!$D$3:$AH$337,
MATCH($C216,'Active Hour''s Dump'!$A$3:$A$337,0),
MATCH(BJ$2,'Active Hour''s Dump'!$D$2:$AH$2,0)
))),"")</f>
        <v>0</v>
      </c>
      <c r="BK216" s="13" t="str">
        <f>_xlfn.IFNA(IF(BK$3="Productivity",
INDEX('Productivity Dump'!$E$4:$AJ$500,
MATCH($A216,'Productivity Dump'!$A$4:$A$500,0),
MATCH(BK$2,'Productivity Dump'!$E$3:$AJ$3,0)
),
IF(BK$3="Attendance",
INDEX('Attendance Dump'!$E$2:$AI$400,
MATCH($A216,'Attendance Dump'!$B$2:$B$400,0),
MATCH(BK$2,'Attendance Dump'!$E$1:$AI$1,0)
),
INDEX('Active Hour''s Dump'!$D$3:$AH$337,
MATCH($C216,'Active Hour''s Dump'!$A$3:$A$337,0),
MATCH(BK$2,'Active Hour''s Dump'!$D$2:$AH$2,0)
))),"")</f>
        <v>PL</v>
      </c>
      <c r="BL216" s="54">
        <f>_xlfn.IFNA(IF(BL$3="Productivity",
INDEX('Productivity Dump'!$E$4:$AJ$500,
MATCH($A216,'Productivity Dump'!$A$4:$A$500,0),
MATCH(BL$2,'Productivity Dump'!$E$3:$AJ$3,0)
),
IF(BL$3="Attendance",
INDEX('Attendance Dump'!$E$2:$AI$400,
MATCH($A216,'Attendance Dump'!$B$2:$B$400,0),
MATCH(BL$2,'Attendance Dump'!$E$1:$AI$1,0)
),
INDEX('Active Hour''s Dump'!$D$3:$AH$337,
MATCH($C216,'Active Hour''s Dump'!$A$3:$A$337,0),
MATCH(BL$2,'Active Hour''s Dump'!$D$2:$AH$2,0)
))),"")</f>
        <v>0</v>
      </c>
      <c r="BM216" s="13">
        <f>_xlfn.IFNA(IF(BM$3="Productivity",
INDEX('Productivity Dump'!$E$4:$AJ$500,
MATCH($A216,'Productivity Dump'!$A$4:$A$500,0),
MATCH(BM$2,'Productivity Dump'!$E$3:$AJ$3,0)
),
IF(BM$3="Attendance",
INDEX('Attendance Dump'!$E$2:$AI$400,
MATCH($A216,'Attendance Dump'!$B$2:$B$400,0),
MATCH(BM$2,'Attendance Dump'!$E$1:$AI$1,0)
),
INDEX('Active Hour''s Dump'!$D$3:$AH$337,
MATCH($C216,'Active Hour''s Dump'!$A$3:$A$337,0),
MATCH(BM$2,'Active Hour''s Dump'!$D$2:$AH$2,0)
))),"")</f>
        <v>1174.0920000000006</v>
      </c>
      <c r="BN216" s="13" t="str">
        <f>_xlfn.IFNA(IF(BN$3="Productivity",
INDEX('Productivity Dump'!$E$4:$AJ$500,
MATCH($A216,'Productivity Dump'!$A$4:$A$500,0),
MATCH(BN$2,'Productivity Dump'!$E$3:$AJ$3,0)
),
IF(BN$3="Attendance",
INDEX('Attendance Dump'!$E$2:$AI$400,
MATCH($A216,'Attendance Dump'!$B$2:$B$400,0),
MATCH(BN$2,'Attendance Dump'!$E$1:$AI$1,0)
),
INDEX('Active Hour''s Dump'!$D$3:$AH$337,
MATCH($C216,'Active Hour''s Dump'!$A$3:$A$337,0),
MATCH(BN$2,'Active Hour''s Dump'!$D$2:$AH$2,0)
))),"")</f>
        <v>P</v>
      </c>
      <c r="BO216" s="54">
        <f>_xlfn.IFNA(IF(BO$3="Productivity",
INDEX('Productivity Dump'!$E$4:$AJ$500,
MATCH($A216,'Productivity Dump'!$A$4:$A$500,0),
MATCH(BO$2,'Productivity Dump'!$E$3:$AJ$3,0)
),
IF(BO$3="Attendance",
INDEX('Attendance Dump'!$E$2:$AI$400,
MATCH($A216,'Attendance Dump'!$B$2:$B$400,0),
MATCH(BO$2,'Attendance Dump'!$E$1:$AI$1,0)
),
INDEX('Active Hour''s Dump'!$D$3:$AH$337,
MATCH($C216,'Active Hour''s Dump'!$A$3:$A$337,0),
MATCH(BO$2,'Active Hour''s Dump'!$D$2:$AH$2,0)
))),"")</f>
        <v>6.6666666666666696</v>
      </c>
      <c r="BP216" s="13">
        <f>_xlfn.IFNA(IF(BP$3="Productivity",
INDEX('Productivity Dump'!$E$4:$AJ$500,
MATCH($A216,'Productivity Dump'!$A$4:$A$500,0),
MATCH(BP$2,'Productivity Dump'!$E$3:$AJ$3,0)
),
IF(BP$3="Attendance",
INDEX('Attendance Dump'!$E$2:$AI$400,
MATCH($A216,'Attendance Dump'!$B$2:$B$400,0),
MATCH(BP$2,'Attendance Dump'!$E$1:$AI$1,0)
),
INDEX('Active Hour''s Dump'!$D$3:$AH$337,
MATCH($C216,'Active Hour''s Dump'!$A$3:$A$337,0),
MATCH(BP$2,'Active Hour''s Dump'!$D$2:$AH$2,0)
))),"")</f>
        <v>1374.2139999999997</v>
      </c>
      <c r="BQ216" s="13" t="str">
        <f>_xlfn.IFNA(IF(BQ$3="Productivity",
INDEX('Productivity Dump'!$E$4:$AJ$500,
MATCH($A216,'Productivity Dump'!$A$4:$A$500,0),
MATCH(BQ$2,'Productivity Dump'!$E$3:$AJ$3,0)
),
IF(BQ$3="Attendance",
INDEX('Attendance Dump'!$E$2:$AI$400,
MATCH($A216,'Attendance Dump'!$B$2:$B$400,0),
MATCH(BQ$2,'Attendance Dump'!$E$1:$AI$1,0)
),
INDEX('Active Hour''s Dump'!$D$3:$AH$337,
MATCH($C216,'Active Hour''s Dump'!$A$3:$A$337,0),
MATCH(BQ$2,'Active Hour''s Dump'!$D$2:$AH$2,0)
))),"")</f>
        <v>P</v>
      </c>
      <c r="BR216" s="54">
        <f>_xlfn.IFNA(IF(BR$3="Productivity",
INDEX('Productivity Dump'!$E$4:$AJ$500,
MATCH($A216,'Productivity Dump'!$A$4:$A$500,0),
MATCH(BR$2,'Productivity Dump'!$E$3:$AJ$3,0)
),
IF(BR$3="Attendance",
INDEX('Attendance Dump'!$E$2:$AI$400,
MATCH($A216,'Attendance Dump'!$B$2:$B$400,0),
MATCH(BR$2,'Attendance Dump'!$E$1:$AI$1,0)
),
INDEX('Active Hour''s Dump'!$D$3:$AH$337,
MATCH($C216,'Active Hour''s Dump'!$A$3:$A$337,0),
MATCH(BR$2,'Active Hour''s Dump'!$D$2:$AH$2,0)
))),"")</f>
        <v>7.1666666666666696</v>
      </c>
      <c r="BS216" s="13">
        <f>_xlfn.IFNA(IF(BS$3="Productivity",
INDEX('Productivity Dump'!$E$4:$AJ$500,
MATCH($A216,'Productivity Dump'!$A$4:$A$500,0),
MATCH(BS$2,'Productivity Dump'!$E$3:$AJ$3,0)
),
IF(BS$3="Attendance",
INDEX('Attendance Dump'!$E$2:$AI$400,
MATCH($A216,'Attendance Dump'!$B$2:$B$400,0),
MATCH(BS$2,'Attendance Dump'!$E$1:$AI$1,0)
),
INDEX('Active Hour''s Dump'!$D$3:$AH$337,
MATCH($C216,'Active Hour''s Dump'!$A$3:$A$337,0),
MATCH(BS$2,'Active Hour''s Dump'!$D$2:$AH$2,0)
))),"")</f>
        <v>1349.0469999999998</v>
      </c>
      <c r="BT216" s="13" t="str">
        <f>_xlfn.IFNA(IF(BT$3="Productivity",
INDEX('Productivity Dump'!$E$4:$AJ$500,
MATCH($A216,'Productivity Dump'!$A$4:$A$500,0),
MATCH(BT$2,'Productivity Dump'!$E$3:$AJ$3,0)
),
IF(BT$3="Attendance",
INDEX('Attendance Dump'!$E$2:$AI$400,
MATCH($A216,'Attendance Dump'!$B$2:$B$400,0),
MATCH(BT$2,'Attendance Dump'!$E$1:$AI$1,0)
),
INDEX('Active Hour''s Dump'!$D$3:$AH$337,
MATCH($C216,'Active Hour''s Dump'!$A$3:$A$337,0),
MATCH(BT$2,'Active Hour''s Dump'!$D$2:$AH$2,0)
))),"")</f>
        <v>H(P)</v>
      </c>
      <c r="BU216" s="54">
        <f>_xlfn.IFNA(IF(BU$3="Productivity",
INDEX('Productivity Dump'!$E$4:$AJ$500,
MATCH($A216,'Productivity Dump'!$A$4:$A$500,0),
MATCH(BU$2,'Productivity Dump'!$E$3:$AJ$3,0)
),
IF(BU$3="Attendance",
INDEX('Attendance Dump'!$E$2:$AI$400,
MATCH($A216,'Attendance Dump'!$B$2:$B$400,0),
MATCH(BU$2,'Attendance Dump'!$E$1:$AI$1,0)
),
INDEX('Active Hour''s Dump'!$D$3:$AH$337,
MATCH($C216,'Active Hour''s Dump'!$A$3:$A$337,0),
MATCH(BU$2,'Active Hour''s Dump'!$D$2:$AH$2,0)
))),"")</f>
        <v>8.1666666666666696</v>
      </c>
      <c r="BV216" s="13">
        <f>_xlfn.IFNA(IF(BV$3="Productivity",
INDEX('Productivity Dump'!$E$4:$AJ$500,
MATCH($A216,'Productivity Dump'!$A$4:$A$500,0),
MATCH(BV$2,'Productivity Dump'!$E$3:$AJ$3,0)
),
IF(BV$3="Attendance",
INDEX('Attendance Dump'!$E$2:$AI$400,
MATCH($A216,'Attendance Dump'!$B$2:$B$400,0),
MATCH(BV$2,'Attendance Dump'!$E$1:$AI$1,0)
),
INDEX('Active Hour''s Dump'!$D$3:$AH$337,
MATCH($C216,'Active Hour''s Dump'!$A$3:$A$337,0),
MATCH(BV$2,'Active Hour''s Dump'!$D$2:$AH$2,0)
))),"")</f>
        <v>1306.8579999999995</v>
      </c>
      <c r="BW216" s="13" t="str">
        <f>_xlfn.IFNA(IF(BW$3="Productivity",
INDEX('Productivity Dump'!$E$4:$AJ$500,
MATCH($A216,'Productivity Dump'!$A$4:$A$500,0),
MATCH(BW$2,'Productivity Dump'!$E$3:$AJ$3,0)
),
IF(BW$3="Attendance",
INDEX('Attendance Dump'!$E$2:$AI$400,
MATCH($A216,'Attendance Dump'!$B$2:$B$400,0),
MATCH(BW$2,'Attendance Dump'!$E$1:$AI$1,0)
),
INDEX('Active Hour''s Dump'!$D$3:$AH$337,
MATCH($C216,'Active Hour''s Dump'!$A$3:$A$337,0),
MATCH(BW$2,'Active Hour''s Dump'!$D$2:$AH$2,0)
))),"")</f>
        <v>P</v>
      </c>
      <c r="BX216" s="54">
        <f>_xlfn.IFNA(IF(BX$3="Productivity",
INDEX('Productivity Dump'!$E$4:$AJ$500,
MATCH($A216,'Productivity Dump'!$A$4:$A$500,0),
MATCH(BX$2,'Productivity Dump'!$E$3:$AJ$3,0)
),
IF(BX$3="Attendance",
INDEX('Attendance Dump'!$E$2:$AI$400,
MATCH($A216,'Attendance Dump'!$B$2:$B$400,0),
MATCH(BX$2,'Attendance Dump'!$E$1:$AI$1,0)
),
INDEX('Active Hour''s Dump'!$D$3:$AH$337,
MATCH($C216,'Active Hour''s Dump'!$A$3:$A$337,0),
MATCH(BX$2,'Active Hour''s Dump'!$D$2:$AH$2,0)
))),"")</f>
        <v>6.9166666666666696</v>
      </c>
      <c r="BY216" s="13">
        <f>_xlfn.IFNA(IF(BY$3="Productivity",
INDEX('Productivity Dump'!$E$4:$AJ$500,
MATCH($A216,'Productivity Dump'!$A$4:$A$500,0),
MATCH(BY$2,'Productivity Dump'!$E$3:$AJ$3,0)
),
IF(BY$3="Attendance",
INDEX('Attendance Dump'!$E$2:$AI$400,
MATCH($A216,'Attendance Dump'!$B$2:$B$400,0),
MATCH(BY$2,'Attendance Dump'!$E$1:$AI$1,0)
),
INDEX('Active Hour''s Dump'!$D$3:$AH$337,
MATCH($C216,'Active Hour''s Dump'!$A$3:$A$337,0),
MATCH(BY$2,'Active Hour''s Dump'!$D$2:$AH$2,0)
))),"")</f>
        <v>924.51099999999985</v>
      </c>
      <c r="BZ216" s="13" t="str">
        <f>_xlfn.IFNA(IF(BZ$3="Productivity",
INDEX('Productivity Dump'!$E$4:$AJ$500,
MATCH($A216,'Productivity Dump'!$A$4:$A$500,0),
MATCH(BZ$2,'Productivity Dump'!$E$3:$AJ$3,0)
),
IF(BZ$3="Attendance",
INDEX('Attendance Dump'!$E$2:$AI$400,
MATCH($A216,'Attendance Dump'!$B$2:$B$400,0),
MATCH(BZ$2,'Attendance Dump'!$E$1:$AI$1,0)
),
INDEX('Active Hour''s Dump'!$D$3:$AH$337,
MATCH($C216,'Active Hour''s Dump'!$A$3:$A$337,0),
MATCH(BZ$2,'Active Hour''s Dump'!$D$2:$AH$2,0)
))),"")</f>
        <v>P</v>
      </c>
      <c r="CA216" s="54">
        <f>_xlfn.IFNA(IF(CA$3="Productivity",
INDEX('Productivity Dump'!$E$4:$AJ$500,
MATCH($A216,'Productivity Dump'!$A$4:$A$500,0),
MATCH(CA$2,'Productivity Dump'!$E$3:$AJ$3,0)
),
IF(CA$3="Attendance",
INDEX('Attendance Dump'!$E$2:$AI$400,
MATCH($A216,'Attendance Dump'!$B$2:$B$400,0),
MATCH(CA$2,'Attendance Dump'!$E$1:$AI$1,0)
),
INDEX('Active Hour''s Dump'!$D$3:$AH$337,
MATCH($C216,'Active Hour''s Dump'!$A$3:$A$337,0),
MATCH(CA$2,'Active Hour''s Dump'!$D$2:$AH$2,0)
))),"")</f>
        <v>5.8333333333333304</v>
      </c>
      <c r="CB216" s="13">
        <f>_xlfn.IFNA(IF(CB$3="Productivity",
INDEX('Productivity Dump'!$E$4:$AJ$500,
MATCH($A216,'Productivity Dump'!$A$4:$A$500,0),
MATCH(CB$2,'Productivity Dump'!$E$3:$AJ$3,0)
),
IF(CB$3="Attendance",
INDEX('Attendance Dump'!$E$2:$AI$400,
MATCH($A216,'Attendance Dump'!$B$2:$B$400,0),
MATCH(CB$2,'Attendance Dump'!$E$1:$AI$1,0)
),
INDEX('Active Hour''s Dump'!$D$3:$AH$337,
MATCH($C216,'Active Hour''s Dump'!$A$3:$A$337,0),
MATCH(CB$2,'Active Hour''s Dump'!$D$2:$AH$2,0)
))),"")</f>
        <v>0</v>
      </c>
      <c r="CC216" s="13" t="str">
        <f>_xlfn.IFNA(IF(CC$3="Productivity",
INDEX('Productivity Dump'!$E$4:$AJ$500,
MATCH($A216,'Productivity Dump'!$A$4:$A$500,0),
MATCH(CC$2,'Productivity Dump'!$E$3:$AJ$3,0)
),
IF(CC$3="Attendance",
INDEX('Attendance Dump'!$E$2:$AI$400,
MATCH($A216,'Attendance Dump'!$B$2:$B$400,0),
MATCH(CC$2,'Attendance Dump'!$E$1:$AI$1,0)
),
INDEX('Active Hour''s Dump'!$D$3:$AH$337,
MATCH($C216,'Active Hour''s Dump'!$A$3:$A$337,0),
MATCH(CC$2,'Active Hour''s Dump'!$D$2:$AH$2,0)
))),"")</f>
        <v>WO</v>
      </c>
      <c r="CD216" s="54">
        <f>_xlfn.IFNA(IF(CD$3="Productivity",
INDEX('Productivity Dump'!$E$4:$AJ$500,
MATCH($A216,'Productivity Dump'!$A$4:$A$500,0),
MATCH(CD$2,'Productivity Dump'!$E$3:$AJ$3,0)
),
IF(CD$3="Attendance",
INDEX('Attendance Dump'!$E$2:$AI$400,
MATCH($A216,'Attendance Dump'!$B$2:$B$400,0),
MATCH(CD$2,'Attendance Dump'!$E$1:$AI$1,0)
),
INDEX('Active Hour''s Dump'!$D$3:$AH$337,
MATCH($C216,'Active Hour''s Dump'!$A$3:$A$337,0),
MATCH(CD$2,'Active Hour''s Dump'!$D$2:$AH$2,0)
))),"")</f>
        <v>0</v>
      </c>
      <c r="CE216" s="13">
        <f>_xlfn.IFNA(IF(CE$3="Productivity",
INDEX('Productivity Dump'!$E$4:$AJ$500,
MATCH($A216,'Productivity Dump'!$A$4:$A$500,0),
MATCH(CE$2,'Productivity Dump'!$E$3:$AJ$3,0)
),
IF(CE$3="Attendance",
INDEX('Attendance Dump'!$E$2:$AI$400,
MATCH($A216,'Attendance Dump'!$B$2:$B$400,0),
MATCH(CE$2,'Attendance Dump'!$E$1:$AI$1,0)
),
INDEX('Active Hour''s Dump'!$D$3:$AH$337,
MATCH($C216,'Active Hour''s Dump'!$A$3:$A$337,0),
MATCH(CE$2,'Active Hour''s Dump'!$D$2:$AH$2,0)
))),"")</f>
        <v>0</v>
      </c>
      <c r="CF216" s="13" t="str">
        <f>_xlfn.IFNA(IF(CF$3="Productivity",
INDEX('Productivity Dump'!$E$4:$AJ$500,
MATCH($A216,'Productivity Dump'!$A$4:$A$500,0),
MATCH(CF$2,'Productivity Dump'!$E$3:$AJ$3,0)
),
IF(CF$3="Attendance",
INDEX('Attendance Dump'!$E$2:$AI$400,
MATCH($A216,'Attendance Dump'!$B$2:$B$400,0),
MATCH(CF$2,'Attendance Dump'!$E$1:$AI$1,0)
),
INDEX('Active Hour''s Dump'!$D$3:$AH$337,
MATCH($C216,'Active Hour''s Dump'!$A$3:$A$337,0),
MATCH(CF$2,'Active Hour''s Dump'!$D$2:$AH$2,0)
))),"")</f>
        <v>PL</v>
      </c>
      <c r="CG216" s="54">
        <f>_xlfn.IFNA(IF(CG$3="Productivity",
INDEX('Productivity Dump'!$E$4:$AJ$500,
MATCH($A216,'Productivity Dump'!$A$4:$A$500,0),
MATCH(CG$2,'Productivity Dump'!$E$3:$AJ$3,0)
),
IF(CG$3="Attendance",
INDEX('Attendance Dump'!$E$2:$AI$400,
MATCH($A216,'Attendance Dump'!$B$2:$B$400,0),
MATCH(CG$2,'Attendance Dump'!$E$1:$AI$1,0)
),
INDEX('Active Hour''s Dump'!$D$3:$AH$337,
MATCH($C216,'Active Hour''s Dump'!$A$3:$A$337,0),
MATCH(CG$2,'Active Hour''s Dump'!$D$2:$AH$2,0)
))),"")</f>
        <v>0</v>
      </c>
      <c r="CH216" s="13">
        <f>_xlfn.IFNA(IF(CH$3="Productivity",
INDEX('Productivity Dump'!$E$4:$AJ$500,
MATCH($A216,'Productivity Dump'!$A$4:$A$500,0),
MATCH(CH$2,'Productivity Dump'!$E$3:$AJ$3,0)
),
IF(CH$3="Attendance",
INDEX('Attendance Dump'!$E$2:$AI$400,
MATCH($A216,'Attendance Dump'!$B$2:$B$400,0),
MATCH(CH$2,'Attendance Dump'!$E$1:$AI$1,0)
),
INDEX('Active Hour''s Dump'!$D$3:$AH$337,
MATCH($C216,'Active Hour''s Dump'!$A$3:$A$337,0),
MATCH(CH$2,'Active Hour''s Dump'!$D$2:$AH$2,0)
))),"")</f>
        <v>950.44599999999991</v>
      </c>
      <c r="CI216" s="13" t="str">
        <f>_xlfn.IFNA(IF(CI$3="Productivity",
INDEX('Productivity Dump'!$E$4:$AJ$500,
MATCH($A216,'Productivity Dump'!$A$4:$A$500,0),
MATCH(CI$2,'Productivity Dump'!$E$3:$AJ$3,0)
),
IF(CI$3="Attendance",
INDEX('Attendance Dump'!$E$2:$AI$400,
MATCH($A216,'Attendance Dump'!$B$2:$B$400,0),
MATCH(CI$2,'Attendance Dump'!$E$1:$AI$1,0)
),
INDEX('Active Hour''s Dump'!$D$3:$AH$337,
MATCH($C216,'Active Hour''s Dump'!$A$3:$A$337,0),
MATCH(CI$2,'Active Hour''s Dump'!$D$2:$AH$2,0)
))),"")</f>
        <v>P</v>
      </c>
      <c r="CJ216" s="54">
        <f>_xlfn.IFNA(IF(CJ$3="Productivity",
INDEX('Productivity Dump'!$E$4:$AJ$500,
MATCH($A216,'Productivity Dump'!$A$4:$A$500,0),
MATCH(CJ$2,'Productivity Dump'!$E$3:$AJ$3,0)
),
IF(CJ$3="Attendance",
INDEX('Attendance Dump'!$E$2:$AI$400,
MATCH($A216,'Attendance Dump'!$B$2:$B$400,0),
MATCH(CJ$2,'Attendance Dump'!$E$1:$AI$1,0)
),
INDEX('Active Hour''s Dump'!$D$3:$AH$337,
MATCH($C216,'Active Hour''s Dump'!$A$3:$A$337,0),
MATCH(CJ$2,'Active Hour''s Dump'!$D$2:$AH$2,0)
))),"")</f>
        <v>5.9166666666666696</v>
      </c>
      <c r="CK216" s="13">
        <f>_xlfn.IFNA(IF(CK$3="Productivity",
INDEX('Productivity Dump'!$E$4:$AJ$500,
MATCH($A216,'Productivity Dump'!$A$4:$A$500,0),
MATCH(CK$2,'Productivity Dump'!$E$3:$AJ$3,0)
),
IF(CK$3="Attendance",
INDEX('Attendance Dump'!$E$2:$AI$400,
MATCH($A216,'Attendance Dump'!$B$2:$B$400,0),
MATCH(CK$2,'Attendance Dump'!$E$1:$AI$1,0)
),
INDEX('Active Hour''s Dump'!$D$3:$AH$337,
MATCH($C216,'Active Hour''s Dump'!$A$3:$A$337,0),
MATCH(CK$2,'Active Hour''s Dump'!$D$2:$AH$2,0)
))),"")</f>
        <v>827.55199999999979</v>
      </c>
      <c r="CL216" s="13" t="str">
        <f>_xlfn.IFNA(IF(CL$3="Productivity",
INDEX('Productivity Dump'!$E$4:$AJ$500,
MATCH($A216,'Productivity Dump'!$A$4:$A$500,0),
MATCH(CL$2,'Productivity Dump'!$E$3:$AJ$3,0)
),
IF(CL$3="Attendance",
INDEX('Attendance Dump'!$E$2:$AI$400,
MATCH($A216,'Attendance Dump'!$B$2:$B$400,0),
MATCH(CL$2,'Attendance Dump'!$E$1:$AI$1,0)
),
INDEX('Active Hour''s Dump'!$D$3:$AH$337,
MATCH($C216,'Active Hour''s Dump'!$A$3:$A$337,0),
MATCH(CL$2,'Active Hour''s Dump'!$D$2:$AH$2,0)
))),"")</f>
        <v>P</v>
      </c>
      <c r="CM216" s="54">
        <f>_xlfn.IFNA(IF(CM$3="Productivity",
INDEX('Productivity Dump'!$E$4:$AJ$500,
MATCH($A216,'Productivity Dump'!$A$4:$A$500,0),
MATCH(CM$2,'Productivity Dump'!$E$3:$AJ$3,0)
),
IF(CM$3="Attendance",
INDEX('Attendance Dump'!$E$2:$AI$400,
MATCH($A216,'Attendance Dump'!$B$2:$B$400,0),
MATCH(CM$2,'Attendance Dump'!$E$1:$AI$1,0)
),
INDEX('Active Hour''s Dump'!$D$3:$AH$337,
MATCH($C216,'Active Hour''s Dump'!$A$3:$A$337,0),
MATCH(CM$2,'Active Hour''s Dump'!$D$2:$AH$2,0)
))),"")</f>
        <v>5.3333333333333304</v>
      </c>
      <c r="CN216" s="13">
        <f>_xlfn.IFNA(IF(CN$3="Productivity",
INDEX('Productivity Dump'!$E$4:$AJ$500,
MATCH($A216,'Productivity Dump'!$A$4:$A$500,0),
MATCH(CN$2,'Productivity Dump'!$E$3:$AJ$3,0)
),
IF(CN$3="Attendance",
INDEX('Attendance Dump'!$E$2:$AI$400,
MATCH($A216,'Attendance Dump'!$B$2:$B$400,0),
MATCH(CN$2,'Attendance Dump'!$E$1:$AI$1,0)
),
INDEX('Active Hour''s Dump'!$D$3:$AH$337,
MATCH($C216,'Active Hour''s Dump'!$A$3:$A$337,0),
MATCH(CN$2,'Active Hour''s Dump'!$D$2:$AH$2,0)
))),"")</f>
        <v>0</v>
      </c>
      <c r="CO216" s="13">
        <f>_xlfn.IFNA(IF(CO$3="Productivity",
INDEX('Productivity Dump'!$E$4:$AJ$500,
MATCH($A216,'Productivity Dump'!$A$4:$A$500,0),
MATCH(CO$2,'Productivity Dump'!$E$3:$AJ$3,0)
),
IF(CO$3="Attendance",
INDEX('Attendance Dump'!$E$2:$AI$400,
MATCH($A216,'Attendance Dump'!$B$2:$B$400,0),
MATCH(CO$2,'Attendance Dump'!$E$1:$AI$1,0)
),
INDEX('Active Hour''s Dump'!$D$3:$AH$337,
MATCH($C216,'Active Hour''s Dump'!$A$3:$A$337,0),
MATCH(CO$2,'Active Hour''s Dump'!$D$2:$AH$2,0)
))),"")</f>
        <v>0</v>
      </c>
      <c r="CP216" s="54">
        <f>_xlfn.IFNA(IF(CP$3="Productivity",
INDEX('Productivity Dump'!$E$4:$AJ$500,
MATCH($A216,'Productivity Dump'!$A$4:$A$500,0),
MATCH(CP$2,'Productivity Dump'!$E$3:$AJ$3,0)
),
IF(CP$3="Attendance",
INDEX('Attendance Dump'!$E$2:$AI$400,
MATCH($A216,'Attendance Dump'!$B$2:$B$400,0),
MATCH(CP$2,'Attendance Dump'!$E$1:$AI$1,0)
),
INDEX('Active Hour''s Dump'!$D$3:$AH$337,
MATCH($C216,'Active Hour''s Dump'!$A$3:$A$337,0),
MATCH(CP$2,'Active Hour''s Dump'!$D$2:$AH$2,0)
))),"")</f>
        <v>0</v>
      </c>
      <c r="CQ216" s="13">
        <f>_xlfn.IFNA(IF(CQ$3="Productivity",
INDEX('Productivity Dump'!$E$4:$AJ$500,
MATCH($A216,'Productivity Dump'!$A$4:$A$500,0),
MATCH(CQ$2,'Productivity Dump'!$E$3:$AJ$3,0)
),
IF(CQ$3="Attendance",
INDEX('Attendance Dump'!$E$2:$AI$400,
MATCH($A216,'Attendance Dump'!$B$2:$B$400,0),
MATCH(CQ$2,'Attendance Dump'!$E$1:$AI$1,0)
),
INDEX('Active Hour''s Dump'!$D$3:$AH$337,
MATCH($C216,'Active Hour''s Dump'!$A$3:$A$337,0),
MATCH(CQ$2,'Active Hour''s Dump'!$D$2:$AH$2,0)
))),"")</f>
        <v>0</v>
      </c>
      <c r="CR216" s="13">
        <f>_xlfn.IFNA(IF(CR$3="Productivity",
INDEX('Productivity Dump'!$E$4:$AJ$500,
MATCH($A216,'Productivity Dump'!$A$4:$A$500,0),
MATCH(CR$2,'Productivity Dump'!$E$3:$AJ$3,0)
),
IF(CR$3="Attendance",
INDEX('Attendance Dump'!$E$2:$AI$400,
MATCH($A216,'Attendance Dump'!$B$2:$B$400,0),
MATCH(CR$2,'Attendance Dump'!$E$1:$AI$1,0)
),
INDEX('Active Hour''s Dump'!$D$3:$AH$337,
MATCH($C216,'Active Hour''s Dump'!$A$3:$A$337,0),
MATCH(CR$2,'Active Hour''s Dump'!$D$2:$AH$2,0)
))),"")</f>
        <v>0</v>
      </c>
      <c r="CS216" s="54">
        <f>_xlfn.IFNA(IF(CS$3="Productivity",
INDEX('Productivity Dump'!$E$4:$AJ$500,
MATCH($A216,'Productivity Dump'!$A$4:$A$500,0),
MATCH(CS$2,'Productivity Dump'!$E$3:$AJ$3,0)
),
IF(CS$3="Attendance",
INDEX('Attendance Dump'!$E$2:$AI$400,
MATCH($A216,'Attendance Dump'!$B$2:$B$400,0),
MATCH(CS$2,'Attendance Dump'!$E$1:$AI$1,0)
),
INDEX('Active Hour''s Dump'!$D$3:$AH$337,
MATCH($C216,'Active Hour''s Dump'!$A$3:$A$337,0),
MATCH(CS$2,'Active Hour''s Dump'!$D$2:$AH$2,0)
))),"")</f>
        <v>0</v>
      </c>
      <c r="CT216" s="13">
        <f>_xlfn.IFNA(IF(CT$3="Productivity",
INDEX('Productivity Dump'!$E$4:$AJ$500,
MATCH($A216,'Productivity Dump'!$A$4:$A$500,0),
MATCH(CT$2,'Productivity Dump'!$E$3:$AJ$3,0)
),
IF(CT$3="Attendance",
INDEX('Attendance Dump'!$E$2:$AI$400,
MATCH($A216,'Attendance Dump'!$B$2:$B$400,0),
MATCH(CT$2,'Attendance Dump'!$E$1:$AI$1,0)
),
INDEX('Active Hour''s Dump'!$D$3:$AH$337,
MATCH($C216,'Active Hour''s Dump'!$A$3:$A$337,0),
MATCH(CT$2,'Active Hour''s Dump'!$D$2:$AH$2,0)
))),"")</f>
        <v>0</v>
      </c>
      <c r="CU216" s="13">
        <f>_xlfn.IFNA(IF(CU$3="Productivity",
INDEX('Productivity Dump'!$E$4:$AJ$500,
MATCH($A216,'Productivity Dump'!$A$4:$A$500,0),
MATCH(CU$2,'Productivity Dump'!$E$3:$AJ$3,0)
),
IF(CU$3="Attendance",
INDEX('Attendance Dump'!$E$2:$AI$400,
MATCH($A216,'Attendance Dump'!$B$2:$B$400,0),
MATCH(CU$2,'Attendance Dump'!$E$1:$AI$1,0)
),
INDEX('Active Hour''s Dump'!$D$3:$AH$337,
MATCH($C216,'Active Hour''s Dump'!$A$3:$A$337,0),
MATCH(CU$2,'Active Hour''s Dump'!$D$2:$AH$2,0)
))),"")</f>
        <v>0</v>
      </c>
      <c r="CV216" s="54">
        <f>_xlfn.IFNA(IF(CV$3="Productivity",
INDEX('Productivity Dump'!$E$4:$AJ$500,
MATCH($A216,'Productivity Dump'!$A$4:$A$500,0),
MATCH(CV$2,'Productivity Dump'!$E$3:$AJ$3,0)
),
IF(CV$3="Attendance",
INDEX('Attendance Dump'!$E$2:$AI$400,
MATCH($A216,'Attendance Dump'!$B$2:$B$400,0),
MATCH(CV$2,'Attendance Dump'!$E$1:$AI$1,0)
),
INDEX('Active Hour''s Dump'!$D$3:$AH$337,
MATCH($C216,'Active Hour''s Dump'!$A$3:$A$337,0),
MATCH(CV$2,'Active Hour''s Dump'!$D$2:$AH$2,0)
))),"")</f>
        <v>0</v>
      </c>
      <c r="CW216" s="13"/>
      <c r="CX216" s="13"/>
      <c r="CY216" s="54"/>
      <c r="DA216" s="57">
        <f t="shared" si="81"/>
        <v>144.83333333333337</v>
      </c>
      <c r="DB216" s="35">
        <f t="shared" si="82"/>
        <v>26123.563000000006</v>
      </c>
      <c r="DC216" s="35">
        <f t="shared" si="77"/>
        <v>0</v>
      </c>
      <c r="DD216" s="35">
        <f t="shared" ca="1" si="80"/>
        <v>0</v>
      </c>
      <c r="DF216" s="32" cm="1">
        <f t="array" ref="DF216">SUMPRODUCT(
    (MOD(COLUMN(H216:CV216) - COLUMN(H216), 3) = 0) *
    (H216:CV216 = 0) *
    (I216:CW216 = "P") *
    (COUNTIF(UKHoliday, H$2:CV$2) = 0)
)</f>
        <v>0</v>
      </c>
      <c r="DG216" s="33" cm="1">
        <f t="array" ref="DG216">SUMPRODUCT(
  (MOD(COLUMN(H216:CV216) - COLUMN(H216), 3) = 0) *
  (H216:CV216 &gt; 0) *
  (H216:CV216 &lt; 0.5 * IF(((WEEKDAY(H$2:CV$2, 2) = 1) + (WEEKDAY(H$2:CV$2, 2) = 6)), G216, F216)) *
  (I216:CW216 = "P") *
  (COUNTIF(UKHoliday, H$2:CV$2) = 0)
)</f>
        <v>0</v>
      </c>
      <c r="DH216" s="33" cm="1">
        <f t="array" ref="DH216">SUMPRODUCT(
  (MOD(COLUMN(H216:CV216) - COLUMN(H216), 3) = 0) *
  (H216:CV216 &gt; 0.5 * IF(((WEEKDAY(H$2:CV$2, 2) = 1) + (WEEKDAY(H$2:CV$2, 2) = 6)), $G216, $F216)) *
  (H216:CV216 &lt; 0.8 * IF(((WEEKDAY(H$2:CV$2, 2) = 1) + (WEEKDAY(H$2:CV$2, 2) = 6)), $G216, $F216)) *
  (I216:CW216 = "P") *
  (COUNTIF(UKHoliday, H$2:CV$2) = 0)
)</f>
        <v>0</v>
      </c>
      <c r="DI216" s="33" cm="1">
        <f t="array" ref="DI216">SUMPRODUCT(
  (MOD(COLUMN(H216:CV216) - COLUMN(H216), 3) = 0) *
  (H216:CV216 &gt; 0.8 * IF(((WEEKDAY(H$2:CV$2, 2) = 1) + (WEEKDAY(H$2:CV$2, 2) = 6)), $G216, $F216)) *
  (H216:CV216 &lt; 1 * IF(((WEEKDAY(H$2:CV$2, 2) = 1) + (WEEKDAY(H$2:CV$2, 2) = 6)), $G216, $F216)) *
  (I216:CW216 = "P") *
  (COUNTIF(UKHoliday, H$2:CV$2) = 0)
)</f>
        <v>1</v>
      </c>
    </row>
    <row r="217" spans="1:113" x14ac:dyDescent="0.3">
      <c r="A217" s="38" t="s">
        <v>402</v>
      </c>
      <c r="B217" s="38" t="s">
        <v>564</v>
      </c>
      <c r="C217" s="9" t="s">
        <v>770</v>
      </c>
      <c r="D217" s="62" t="s">
        <v>555</v>
      </c>
      <c r="E217" s="35">
        <v>20000</v>
      </c>
      <c r="F217" s="35">
        <f t="shared" si="78"/>
        <v>1000</v>
      </c>
      <c r="G217" s="35">
        <f t="shared" si="79"/>
        <v>500</v>
      </c>
      <c r="H217" s="13">
        <f>_xlfn.IFNA(IF(H$3="Productivity",
INDEX('Productivity Dump'!$E$4:$AJ$500,
MATCH($A217,'Productivity Dump'!$A$4:$A$500,0),
MATCH(H$2,'Productivity Dump'!$E$3:$AJ$3,0)
),
IF(H$3="Attendance",
INDEX('Attendance Dump'!$E$2:$AI$400,
MATCH($A217,'Attendance Dump'!$B$2:$B$400,0),
MATCH(H$2,'Attendance Dump'!$E$1:$AI$1,0)
),
INDEX('Active Hour''s Dump'!$D$3:$AH$337,
MATCH($C217,'Active Hour''s Dump'!$A$3:$A$337,0),
MATCH(H$2,'Active Hour''s Dump'!$D$2:$AH$2,0)
))),"")</f>
        <v>1117.1279999999999</v>
      </c>
      <c r="I217" s="13" t="str">
        <f>_xlfn.IFNA(IF(I$3="Productivity",
INDEX('Productivity Dump'!$E$4:$AJ$500,
MATCH($A217,'Productivity Dump'!$A$4:$A$500,0),
MATCH(I$2,'Productivity Dump'!$E$3:$AJ$3,0)
),
IF(I$3="Attendance",
INDEX('Attendance Dump'!$E$2:$AI$400,
MATCH($A217,'Attendance Dump'!$B$2:$B$400,0),
MATCH(I$2,'Attendance Dump'!$E$1:$AI$1,0)
),
INDEX('Active Hour''s Dump'!$D$3:$AH$337,
MATCH($C217,'Active Hour''s Dump'!$A$3:$A$337,0),
MATCH(I$2,'Active Hour''s Dump'!$D$2:$AH$2,0)
))),"")</f>
        <v>P</v>
      </c>
      <c r="J217" s="54">
        <f>_xlfn.IFNA(IF(J$3="Productivity",
INDEX('Productivity Dump'!$E$4:$AJ$500,
MATCH($A217,'Productivity Dump'!$A$4:$A$500,0),
MATCH(J$2,'Productivity Dump'!$E$3:$AJ$3,0)
),
IF(J$3="Attendance",
INDEX('Attendance Dump'!$E$2:$AI$400,
MATCH($A217,'Attendance Dump'!$B$2:$B$400,0),
MATCH(J$2,'Attendance Dump'!$E$1:$AI$1,0)
),
INDEX('Active Hour''s Dump'!$D$3:$AH$337,
MATCH($C217,'Active Hour''s Dump'!$A$3:$A$337,0),
MATCH(J$2,'Active Hour''s Dump'!$D$2:$AH$2,0)
))),"")</f>
        <v>9.9166666666666696</v>
      </c>
      <c r="K217" s="13">
        <f>_xlfn.IFNA(IF(K$3="Productivity",
INDEX('Productivity Dump'!$E$4:$AJ$500,
MATCH($A217,'Productivity Dump'!$A$4:$A$500,0),
MATCH(K$2,'Productivity Dump'!$E$3:$AJ$3,0)
),
IF(K$3="Attendance",
INDEX('Attendance Dump'!$E$2:$AI$400,
MATCH($A217,'Attendance Dump'!$B$2:$B$400,0),
MATCH(K$2,'Attendance Dump'!$E$1:$AI$1,0)
),
INDEX('Active Hour''s Dump'!$D$3:$AH$337,
MATCH($C217,'Active Hour''s Dump'!$A$3:$A$337,0),
MATCH(K$2,'Active Hour''s Dump'!$D$2:$AH$2,0)
))),"")</f>
        <v>1053.5989999999999</v>
      </c>
      <c r="L217" s="13" t="str">
        <f>_xlfn.IFNA(IF(L$3="Productivity",
INDEX('Productivity Dump'!$E$4:$AJ$500,
MATCH($A217,'Productivity Dump'!$A$4:$A$500,0),
MATCH(L$2,'Productivity Dump'!$E$3:$AJ$3,0)
),
IF(L$3="Attendance",
INDEX('Attendance Dump'!$E$2:$AI$400,
MATCH($A217,'Attendance Dump'!$B$2:$B$400,0),
MATCH(L$2,'Attendance Dump'!$E$1:$AI$1,0)
),
INDEX('Active Hour''s Dump'!$D$3:$AH$337,
MATCH($C217,'Active Hour''s Dump'!$A$3:$A$337,0),
MATCH(L$2,'Active Hour''s Dump'!$D$2:$AH$2,0)
))),"")</f>
        <v>P</v>
      </c>
      <c r="M217" s="54">
        <f>_xlfn.IFNA(IF(M$3="Productivity",
INDEX('Productivity Dump'!$E$4:$AJ$500,
MATCH($A217,'Productivity Dump'!$A$4:$A$500,0),
MATCH(M$2,'Productivity Dump'!$E$3:$AJ$3,0)
),
IF(M$3="Attendance",
INDEX('Attendance Dump'!$E$2:$AI$400,
MATCH($A217,'Attendance Dump'!$B$2:$B$400,0),
MATCH(M$2,'Attendance Dump'!$E$1:$AI$1,0)
),
INDEX('Active Hour''s Dump'!$D$3:$AH$337,
MATCH($C217,'Active Hour''s Dump'!$A$3:$A$337,0),
MATCH(M$2,'Active Hour''s Dump'!$D$2:$AH$2,0)
))),"")</f>
        <v>8.9166666666666696</v>
      </c>
      <c r="N217" s="13">
        <f>_xlfn.IFNA(IF(N$3="Productivity",
INDEX('Productivity Dump'!$E$4:$AJ$500,
MATCH($A217,'Productivity Dump'!$A$4:$A$500,0),
MATCH(N$2,'Productivity Dump'!$E$3:$AJ$3,0)
),
IF(N$3="Attendance",
INDEX('Attendance Dump'!$E$2:$AI$400,
MATCH($A217,'Attendance Dump'!$B$2:$B$400,0),
MATCH(N$2,'Attendance Dump'!$E$1:$AI$1,0)
),
INDEX('Active Hour''s Dump'!$D$3:$AH$337,
MATCH($C217,'Active Hour''s Dump'!$A$3:$A$337,0),
MATCH(N$2,'Active Hour''s Dump'!$D$2:$AH$2,0)
))),"")</f>
        <v>650.98500000000013</v>
      </c>
      <c r="O217" s="13" t="str">
        <f>_xlfn.IFNA(IF(O$3="Productivity",
INDEX('Productivity Dump'!$E$4:$AJ$500,
MATCH($A217,'Productivity Dump'!$A$4:$A$500,0),
MATCH(O$2,'Productivity Dump'!$E$3:$AJ$3,0)
),
IF(O$3="Attendance",
INDEX('Attendance Dump'!$E$2:$AI$400,
MATCH($A217,'Attendance Dump'!$B$2:$B$400,0),
MATCH(O$2,'Attendance Dump'!$E$1:$AI$1,0)
),
INDEX('Active Hour''s Dump'!$D$3:$AH$337,
MATCH($C217,'Active Hour''s Dump'!$A$3:$A$337,0),
MATCH(O$2,'Active Hour''s Dump'!$D$2:$AH$2,0)
))),"")</f>
        <v>P</v>
      </c>
      <c r="P217" s="54">
        <f>_xlfn.IFNA(IF(P$3="Productivity",
INDEX('Productivity Dump'!$E$4:$AJ$500,
MATCH($A217,'Productivity Dump'!$A$4:$A$500,0),
MATCH(P$2,'Productivity Dump'!$E$3:$AJ$3,0)
),
IF(P$3="Attendance",
INDEX('Attendance Dump'!$E$2:$AI$400,
MATCH($A217,'Attendance Dump'!$B$2:$B$400,0),
MATCH(P$2,'Attendance Dump'!$E$1:$AI$1,0)
),
INDEX('Active Hour''s Dump'!$D$3:$AH$337,
MATCH($C217,'Active Hour''s Dump'!$A$3:$A$337,0),
MATCH(P$2,'Active Hour''s Dump'!$D$2:$AH$2,0)
))),"")</f>
        <v>5.5</v>
      </c>
      <c r="Q217" s="13">
        <f>_xlfn.IFNA(IF(Q$3="Productivity",
INDEX('Productivity Dump'!$E$4:$AJ$500,
MATCH($A217,'Productivity Dump'!$A$4:$A$500,0),
MATCH(Q$2,'Productivity Dump'!$E$3:$AJ$3,0)
),
IF(Q$3="Attendance",
INDEX('Attendance Dump'!$E$2:$AI$400,
MATCH($A217,'Attendance Dump'!$B$2:$B$400,0),
MATCH(Q$2,'Attendance Dump'!$E$1:$AI$1,0)
),
INDEX('Active Hour''s Dump'!$D$3:$AH$337,
MATCH($C217,'Active Hour''s Dump'!$A$3:$A$337,0),
MATCH(Q$2,'Active Hour''s Dump'!$D$2:$AH$2,0)
))),"")</f>
        <v>0</v>
      </c>
      <c r="R217" s="13" t="str">
        <f>_xlfn.IFNA(IF(R$3="Productivity",
INDEX('Productivity Dump'!$E$4:$AJ$500,
MATCH($A217,'Productivity Dump'!$A$4:$A$500,0),
MATCH(R$2,'Productivity Dump'!$E$3:$AJ$3,0)
),
IF(R$3="Attendance",
INDEX('Attendance Dump'!$E$2:$AI$400,
MATCH($A217,'Attendance Dump'!$B$2:$B$400,0),
MATCH(R$2,'Attendance Dump'!$E$1:$AI$1,0)
),
INDEX('Active Hour''s Dump'!$D$3:$AH$337,
MATCH($C217,'Active Hour''s Dump'!$A$3:$A$337,0),
MATCH(R$2,'Active Hour''s Dump'!$D$2:$AH$2,0)
))),"")</f>
        <v>WO</v>
      </c>
      <c r="S217" s="54">
        <f>_xlfn.IFNA(IF(S$3="Productivity",
INDEX('Productivity Dump'!$E$4:$AJ$500,
MATCH($A217,'Productivity Dump'!$A$4:$A$500,0),
MATCH(S$2,'Productivity Dump'!$E$3:$AJ$3,0)
),
IF(S$3="Attendance",
INDEX('Attendance Dump'!$E$2:$AI$400,
MATCH($A217,'Attendance Dump'!$B$2:$B$400,0),
MATCH(S$2,'Attendance Dump'!$E$1:$AI$1,0)
),
INDEX('Active Hour''s Dump'!$D$3:$AH$337,
MATCH($C217,'Active Hour''s Dump'!$A$3:$A$337,0),
MATCH(S$2,'Active Hour''s Dump'!$D$2:$AH$2,0)
))),"")</f>
        <v>0</v>
      </c>
      <c r="T217" s="13">
        <f>_xlfn.IFNA(IF(T$3="Productivity",
INDEX('Productivity Dump'!$E$4:$AJ$500,
MATCH($A217,'Productivity Dump'!$A$4:$A$500,0),
MATCH(T$2,'Productivity Dump'!$E$3:$AJ$3,0)
),
IF(T$3="Attendance",
INDEX('Attendance Dump'!$E$2:$AI$400,
MATCH($A217,'Attendance Dump'!$B$2:$B$400,0),
MATCH(T$2,'Attendance Dump'!$E$1:$AI$1,0)
),
INDEX('Active Hour''s Dump'!$D$3:$AH$337,
MATCH($C217,'Active Hour''s Dump'!$A$3:$A$337,0),
MATCH(T$2,'Active Hour''s Dump'!$D$2:$AH$2,0)
))),"")</f>
        <v>530.60200000000009</v>
      </c>
      <c r="U217" s="13" t="str">
        <f>_xlfn.IFNA(IF(U$3="Productivity",
INDEX('Productivity Dump'!$E$4:$AJ$500,
MATCH($A217,'Productivity Dump'!$A$4:$A$500,0),
MATCH(U$2,'Productivity Dump'!$E$3:$AJ$3,0)
),
IF(U$3="Attendance",
INDEX('Attendance Dump'!$E$2:$AI$400,
MATCH($A217,'Attendance Dump'!$B$2:$B$400,0),
MATCH(U$2,'Attendance Dump'!$E$1:$AI$1,0)
),
INDEX('Active Hour''s Dump'!$D$3:$AH$337,
MATCH($C217,'Active Hour''s Dump'!$A$3:$A$337,0),
MATCH(U$2,'Active Hour''s Dump'!$D$2:$AH$2,0)
))),"")</f>
        <v>P</v>
      </c>
      <c r="V217" s="54">
        <f>_xlfn.IFNA(IF(V$3="Productivity",
INDEX('Productivity Dump'!$E$4:$AJ$500,
MATCH($A217,'Productivity Dump'!$A$4:$A$500,0),
MATCH(V$2,'Productivity Dump'!$E$3:$AJ$3,0)
),
IF(V$3="Attendance",
INDEX('Attendance Dump'!$E$2:$AI$400,
MATCH($A217,'Attendance Dump'!$B$2:$B$400,0),
MATCH(V$2,'Attendance Dump'!$E$1:$AI$1,0)
),
INDEX('Active Hour''s Dump'!$D$3:$AH$337,
MATCH($C217,'Active Hour''s Dump'!$A$3:$A$337,0),
MATCH(V$2,'Active Hour''s Dump'!$D$2:$AH$2,0)
))),"")</f>
        <v>4.4166666666666696</v>
      </c>
      <c r="W217" s="13">
        <f>_xlfn.IFNA(IF(W$3="Productivity",
INDEX('Productivity Dump'!$E$4:$AJ$500,
MATCH($A217,'Productivity Dump'!$A$4:$A$500,0),
MATCH(W$2,'Productivity Dump'!$E$3:$AJ$3,0)
),
IF(W$3="Attendance",
INDEX('Attendance Dump'!$E$2:$AI$400,
MATCH($A217,'Attendance Dump'!$B$2:$B$400,0),
MATCH(W$2,'Attendance Dump'!$E$1:$AI$1,0)
),
INDEX('Active Hour''s Dump'!$D$3:$AH$337,
MATCH($C217,'Active Hour''s Dump'!$A$3:$A$337,0),
MATCH(W$2,'Active Hour''s Dump'!$D$2:$AH$2,0)
))),"")</f>
        <v>1129.5159999999998</v>
      </c>
      <c r="X217" s="13" t="str">
        <f>_xlfn.IFNA(IF(X$3="Productivity",
INDEX('Productivity Dump'!$E$4:$AJ$500,
MATCH($A217,'Productivity Dump'!$A$4:$A$500,0),
MATCH(X$2,'Productivity Dump'!$E$3:$AJ$3,0)
),
IF(X$3="Attendance",
INDEX('Attendance Dump'!$E$2:$AI$400,
MATCH($A217,'Attendance Dump'!$B$2:$B$400,0),
MATCH(X$2,'Attendance Dump'!$E$1:$AI$1,0)
),
INDEX('Active Hour''s Dump'!$D$3:$AH$337,
MATCH($C217,'Active Hour''s Dump'!$A$3:$A$337,0),
MATCH(X$2,'Active Hour''s Dump'!$D$2:$AH$2,0)
))),"")</f>
        <v>P</v>
      </c>
      <c r="Y217" s="54">
        <f>_xlfn.IFNA(IF(Y$3="Productivity",
INDEX('Productivity Dump'!$E$4:$AJ$500,
MATCH($A217,'Productivity Dump'!$A$4:$A$500,0),
MATCH(Y$2,'Productivity Dump'!$E$3:$AJ$3,0)
),
IF(Y$3="Attendance",
INDEX('Attendance Dump'!$E$2:$AI$400,
MATCH($A217,'Attendance Dump'!$B$2:$B$400,0),
MATCH(Y$2,'Attendance Dump'!$E$1:$AI$1,0)
),
INDEX('Active Hour''s Dump'!$D$3:$AH$337,
MATCH($C217,'Active Hour''s Dump'!$A$3:$A$337,0),
MATCH(Y$2,'Active Hour''s Dump'!$D$2:$AH$2,0)
))),"")</f>
        <v>9.0833333333333304</v>
      </c>
      <c r="Z217" s="13">
        <f>_xlfn.IFNA(IF(Z$3="Productivity",
INDEX('Productivity Dump'!$E$4:$AJ$500,
MATCH($A217,'Productivity Dump'!$A$4:$A$500,0),
MATCH(Z$2,'Productivity Dump'!$E$3:$AJ$3,0)
),
IF(Z$3="Attendance",
INDEX('Attendance Dump'!$E$2:$AI$400,
MATCH($A217,'Attendance Dump'!$B$2:$B$400,0),
MATCH(Z$2,'Attendance Dump'!$E$1:$AI$1,0)
),
INDEX('Active Hour''s Dump'!$D$3:$AH$337,
MATCH($C217,'Active Hour''s Dump'!$A$3:$A$337,0),
MATCH(Z$2,'Active Hour''s Dump'!$D$2:$AH$2,0)
))),"")</f>
        <v>1214.3169999999998</v>
      </c>
      <c r="AA217" s="13" t="str">
        <f>_xlfn.IFNA(IF(AA$3="Productivity",
INDEX('Productivity Dump'!$E$4:$AJ$500,
MATCH($A217,'Productivity Dump'!$A$4:$A$500,0),
MATCH(AA$2,'Productivity Dump'!$E$3:$AJ$3,0)
),
IF(AA$3="Attendance",
INDEX('Attendance Dump'!$E$2:$AI$400,
MATCH($A217,'Attendance Dump'!$B$2:$B$400,0),
MATCH(AA$2,'Attendance Dump'!$E$1:$AI$1,0)
),
INDEX('Active Hour''s Dump'!$D$3:$AH$337,
MATCH($C217,'Active Hour''s Dump'!$A$3:$A$337,0),
MATCH(AA$2,'Active Hour''s Dump'!$D$2:$AH$2,0)
))),"")</f>
        <v>P</v>
      </c>
      <c r="AB217" s="54">
        <f>_xlfn.IFNA(IF(AB$3="Productivity",
INDEX('Productivity Dump'!$E$4:$AJ$500,
MATCH($A217,'Productivity Dump'!$A$4:$A$500,0),
MATCH(AB$2,'Productivity Dump'!$E$3:$AJ$3,0)
),
IF(AB$3="Attendance",
INDEX('Attendance Dump'!$E$2:$AI$400,
MATCH($A217,'Attendance Dump'!$B$2:$B$400,0),
MATCH(AB$2,'Attendance Dump'!$E$1:$AI$1,0)
),
INDEX('Active Hour''s Dump'!$D$3:$AH$337,
MATCH($C217,'Active Hour''s Dump'!$A$3:$A$337,0),
MATCH(AB$2,'Active Hour''s Dump'!$D$2:$AH$2,0)
))),"")</f>
        <v>8.75</v>
      </c>
      <c r="AC217" s="13">
        <f>_xlfn.IFNA(IF(AC$3="Productivity",
INDEX('Productivity Dump'!$E$4:$AJ$500,
MATCH($A217,'Productivity Dump'!$A$4:$A$500,0),
MATCH(AC$2,'Productivity Dump'!$E$3:$AJ$3,0)
),
IF(AC$3="Attendance",
INDEX('Attendance Dump'!$E$2:$AI$400,
MATCH($A217,'Attendance Dump'!$B$2:$B$400,0),
MATCH(AC$2,'Attendance Dump'!$E$1:$AI$1,0)
),
INDEX('Active Hour''s Dump'!$D$3:$AH$337,
MATCH($C217,'Active Hour''s Dump'!$A$3:$A$337,0),
MATCH(AC$2,'Active Hour''s Dump'!$D$2:$AH$2,0)
))),"")</f>
        <v>1022.3760000000003</v>
      </c>
      <c r="AD217" s="13" t="str">
        <f>_xlfn.IFNA(IF(AD$3="Productivity",
INDEX('Productivity Dump'!$E$4:$AJ$500,
MATCH($A217,'Productivity Dump'!$A$4:$A$500,0),
MATCH(AD$2,'Productivity Dump'!$E$3:$AJ$3,0)
),
IF(AD$3="Attendance",
INDEX('Attendance Dump'!$E$2:$AI$400,
MATCH($A217,'Attendance Dump'!$B$2:$B$400,0),
MATCH(AD$2,'Attendance Dump'!$E$1:$AI$1,0)
),
INDEX('Active Hour''s Dump'!$D$3:$AH$337,
MATCH($C217,'Active Hour''s Dump'!$A$3:$A$337,0),
MATCH(AD$2,'Active Hour''s Dump'!$D$2:$AH$2,0)
))),"")</f>
        <v>P</v>
      </c>
      <c r="AE217" s="54">
        <f>_xlfn.IFNA(IF(AE$3="Productivity",
INDEX('Productivity Dump'!$E$4:$AJ$500,
MATCH($A217,'Productivity Dump'!$A$4:$A$500,0),
MATCH(AE$2,'Productivity Dump'!$E$3:$AJ$3,0)
),
IF(AE$3="Attendance",
INDEX('Attendance Dump'!$E$2:$AI$400,
MATCH($A217,'Attendance Dump'!$B$2:$B$400,0),
MATCH(AE$2,'Attendance Dump'!$E$1:$AI$1,0)
),
INDEX('Active Hour''s Dump'!$D$3:$AH$337,
MATCH($C217,'Active Hour''s Dump'!$A$3:$A$337,0),
MATCH(AE$2,'Active Hour''s Dump'!$D$2:$AH$2,0)
))),"")</f>
        <v>9.0833333333333304</v>
      </c>
      <c r="AF217" s="13">
        <f>_xlfn.IFNA(IF(AF$3="Productivity",
INDEX('Productivity Dump'!$E$4:$AJ$500,
MATCH($A217,'Productivity Dump'!$A$4:$A$500,0),
MATCH(AF$2,'Productivity Dump'!$E$3:$AJ$3,0)
),
IF(AF$3="Attendance",
INDEX('Attendance Dump'!$E$2:$AI$400,
MATCH($A217,'Attendance Dump'!$B$2:$B$400,0),
MATCH(AF$2,'Attendance Dump'!$E$1:$AI$1,0)
),
INDEX('Active Hour''s Dump'!$D$3:$AH$337,
MATCH($C217,'Active Hour''s Dump'!$A$3:$A$337,0),
MATCH(AF$2,'Active Hour''s Dump'!$D$2:$AH$2,0)
))),"")</f>
        <v>950.44499999999994</v>
      </c>
      <c r="AG217" s="13" t="str">
        <f>_xlfn.IFNA(IF(AG$3="Productivity",
INDEX('Productivity Dump'!$E$4:$AJ$500,
MATCH($A217,'Productivity Dump'!$A$4:$A$500,0),
MATCH(AG$2,'Productivity Dump'!$E$3:$AJ$3,0)
),
IF(AG$3="Attendance",
INDEX('Attendance Dump'!$E$2:$AI$400,
MATCH($A217,'Attendance Dump'!$B$2:$B$400,0),
MATCH(AG$2,'Attendance Dump'!$E$1:$AI$1,0)
),
INDEX('Active Hour''s Dump'!$D$3:$AH$337,
MATCH($C217,'Active Hour''s Dump'!$A$3:$A$337,0),
MATCH(AG$2,'Active Hour''s Dump'!$D$2:$AH$2,0)
))),"")</f>
        <v>P</v>
      </c>
      <c r="AH217" s="54">
        <f>_xlfn.IFNA(IF(AH$3="Productivity",
INDEX('Productivity Dump'!$E$4:$AJ$500,
MATCH($A217,'Productivity Dump'!$A$4:$A$500,0),
MATCH(AH$2,'Productivity Dump'!$E$3:$AJ$3,0)
),
IF(AH$3="Attendance",
INDEX('Attendance Dump'!$E$2:$AI$400,
MATCH($A217,'Attendance Dump'!$B$2:$B$400,0),
MATCH(AH$2,'Attendance Dump'!$E$1:$AI$1,0)
),
INDEX('Active Hour''s Dump'!$D$3:$AH$337,
MATCH($C217,'Active Hour''s Dump'!$A$3:$A$337,0),
MATCH(AH$2,'Active Hour''s Dump'!$D$2:$AH$2,0)
))),"")</f>
        <v>8.6666666666666696</v>
      </c>
      <c r="AI217" s="13">
        <f>_xlfn.IFNA(IF(AI$3="Productivity",
INDEX('Productivity Dump'!$E$4:$AJ$500,
MATCH($A217,'Productivity Dump'!$A$4:$A$500,0),
MATCH(AI$2,'Productivity Dump'!$E$3:$AJ$3,0)
),
IF(AI$3="Attendance",
INDEX('Attendance Dump'!$E$2:$AI$400,
MATCH($A217,'Attendance Dump'!$B$2:$B$400,0),
MATCH(AI$2,'Attendance Dump'!$E$1:$AI$1,0)
),
INDEX('Active Hour''s Dump'!$D$3:$AH$337,
MATCH($C217,'Active Hour''s Dump'!$A$3:$A$337,0),
MATCH(AI$2,'Active Hour''s Dump'!$D$2:$AH$2,0)
))),"")</f>
        <v>677.96499999999992</v>
      </c>
      <c r="AJ217" s="13" t="str">
        <f>_xlfn.IFNA(IF(AJ$3="Productivity",
INDEX('Productivity Dump'!$E$4:$AJ$500,
MATCH($A217,'Productivity Dump'!$A$4:$A$500,0),
MATCH(AJ$2,'Productivity Dump'!$E$3:$AJ$3,0)
),
IF(AJ$3="Attendance",
INDEX('Attendance Dump'!$E$2:$AI$400,
MATCH($A217,'Attendance Dump'!$B$2:$B$400,0),
MATCH(AJ$2,'Attendance Dump'!$E$1:$AI$1,0)
),
INDEX('Active Hour''s Dump'!$D$3:$AH$337,
MATCH($C217,'Active Hour''s Dump'!$A$3:$A$337,0),
MATCH(AJ$2,'Active Hour''s Dump'!$D$2:$AH$2,0)
))),"")</f>
        <v>P</v>
      </c>
      <c r="AK217" s="54">
        <f>_xlfn.IFNA(IF(AK$3="Productivity",
INDEX('Productivity Dump'!$E$4:$AJ$500,
MATCH($A217,'Productivity Dump'!$A$4:$A$500,0),
MATCH(AK$2,'Productivity Dump'!$E$3:$AJ$3,0)
),
IF(AK$3="Attendance",
INDEX('Attendance Dump'!$E$2:$AI$400,
MATCH($A217,'Attendance Dump'!$B$2:$B$400,0),
MATCH(AK$2,'Attendance Dump'!$E$1:$AI$1,0)
),
INDEX('Active Hour''s Dump'!$D$3:$AH$337,
MATCH($C217,'Active Hour''s Dump'!$A$3:$A$337,0),
MATCH(AK$2,'Active Hour''s Dump'!$D$2:$AH$2,0)
))),"")</f>
        <v>5.75</v>
      </c>
      <c r="AL217" s="13">
        <f>_xlfn.IFNA(IF(AL$3="Productivity",
INDEX('Productivity Dump'!$E$4:$AJ$500,
MATCH($A217,'Productivity Dump'!$A$4:$A$500,0),
MATCH(AL$2,'Productivity Dump'!$E$3:$AJ$3,0)
),
IF(AL$3="Attendance",
INDEX('Attendance Dump'!$E$2:$AI$400,
MATCH($A217,'Attendance Dump'!$B$2:$B$400,0),
MATCH(AL$2,'Attendance Dump'!$E$1:$AI$1,0)
),
INDEX('Active Hour''s Dump'!$D$3:$AH$337,
MATCH($C217,'Active Hour''s Dump'!$A$3:$A$337,0),
MATCH(AL$2,'Active Hour''s Dump'!$D$2:$AH$2,0)
))),"")</f>
        <v>0</v>
      </c>
      <c r="AM217" s="13" t="str">
        <f>_xlfn.IFNA(IF(AM$3="Productivity",
INDEX('Productivity Dump'!$E$4:$AJ$500,
MATCH($A217,'Productivity Dump'!$A$4:$A$500,0),
MATCH(AM$2,'Productivity Dump'!$E$3:$AJ$3,0)
),
IF(AM$3="Attendance",
INDEX('Attendance Dump'!$E$2:$AI$400,
MATCH($A217,'Attendance Dump'!$B$2:$B$400,0),
MATCH(AM$2,'Attendance Dump'!$E$1:$AI$1,0)
),
INDEX('Active Hour''s Dump'!$D$3:$AH$337,
MATCH($C217,'Active Hour''s Dump'!$A$3:$A$337,0),
MATCH(AM$2,'Active Hour''s Dump'!$D$2:$AH$2,0)
))),"")</f>
        <v>WO</v>
      </c>
      <c r="AN217" s="54">
        <f>_xlfn.IFNA(IF(AN$3="Productivity",
INDEX('Productivity Dump'!$E$4:$AJ$500,
MATCH($A217,'Productivity Dump'!$A$4:$A$500,0),
MATCH(AN$2,'Productivity Dump'!$E$3:$AJ$3,0)
),
IF(AN$3="Attendance",
INDEX('Attendance Dump'!$E$2:$AI$400,
MATCH($A217,'Attendance Dump'!$B$2:$B$400,0),
MATCH(AN$2,'Attendance Dump'!$E$1:$AI$1,0)
),
INDEX('Active Hour''s Dump'!$D$3:$AH$337,
MATCH($C217,'Active Hour''s Dump'!$A$3:$A$337,0),
MATCH(AN$2,'Active Hour''s Dump'!$D$2:$AH$2,0)
))),"")</f>
        <v>0</v>
      </c>
      <c r="AO217" s="13">
        <f>_xlfn.IFNA(IF(AO$3="Productivity",
INDEX('Productivity Dump'!$E$4:$AJ$500,
MATCH($A217,'Productivity Dump'!$A$4:$A$500,0),
MATCH(AO$2,'Productivity Dump'!$E$3:$AJ$3,0)
),
IF(AO$3="Attendance",
INDEX('Attendance Dump'!$E$2:$AI$400,
MATCH($A217,'Attendance Dump'!$B$2:$B$400,0),
MATCH(AO$2,'Attendance Dump'!$E$1:$AI$1,0)
),
INDEX('Active Hour''s Dump'!$D$3:$AH$337,
MATCH($C217,'Active Hour''s Dump'!$A$3:$A$337,0),
MATCH(AO$2,'Active Hour''s Dump'!$D$2:$AH$2,0)
))),"")</f>
        <v>596.10399999999993</v>
      </c>
      <c r="AP217" s="13" t="str">
        <f>_xlfn.IFNA(IF(AP$3="Productivity",
INDEX('Productivity Dump'!$E$4:$AJ$500,
MATCH($A217,'Productivity Dump'!$A$4:$A$500,0),
MATCH(AP$2,'Productivity Dump'!$E$3:$AJ$3,0)
),
IF(AP$3="Attendance",
INDEX('Attendance Dump'!$E$2:$AI$400,
MATCH($A217,'Attendance Dump'!$B$2:$B$400,0),
MATCH(AP$2,'Attendance Dump'!$E$1:$AI$1,0)
),
INDEX('Active Hour''s Dump'!$D$3:$AH$337,
MATCH($C217,'Active Hour''s Dump'!$A$3:$A$337,0),
MATCH(AP$2,'Active Hour''s Dump'!$D$2:$AH$2,0)
))),"")</f>
        <v>P</v>
      </c>
      <c r="AQ217" s="54">
        <f>_xlfn.IFNA(IF(AQ$3="Productivity",
INDEX('Productivity Dump'!$E$4:$AJ$500,
MATCH($A217,'Productivity Dump'!$A$4:$A$500,0),
MATCH(AQ$2,'Productivity Dump'!$E$3:$AJ$3,0)
),
IF(AQ$3="Attendance",
INDEX('Attendance Dump'!$E$2:$AI$400,
MATCH($A217,'Attendance Dump'!$B$2:$B$400,0),
MATCH(AQ$2,'Attendance Dump'!$E$1:$AI$1,0)
),
INDEX('Active Hour''s Dump'!$D$3:$AH$337,
MATCH($C217,'Active Hour''s Dump'!$A$3:$A$337,0),
MATCH(AQ$2,'Active Hour''s Dump'!$D$2:$AH$2,0)
))),"")</f>
        <v>5.5833333333333304</v>
      </c>
      <c r="AR217" s="13">
        <f>_xlfn.IFNA(IF(AR$3="Productivity",
INDEX('Productivity Dump'!$E$4:$AJ$500,
MATCH($A217,'Productivity Dump'!$A$4:$A$500,0),
MATCH(AR$2,'Productivity Dump'!$E$3:$AJ$3,0)
),
IF(AR$3="Attendance",
INDEX('Attendance Dump'!$E$2:$AI$400,
MATCH($A217,'Attendance Dump'!$B$2:$B$400,0),
MATCH(AR$2,'Attendance Dump'!$E$1:$AI$1,0)
),
INDEX('Active Hour''s Dump'!$D$3:$AH$337,
MATCH($C217,'Active Hour''s Dump'!$A$3:$A$337,0),
MATCH(AR$2,'Active Hour''s Dump'!$D$2:$AH$2,0)
))),"")</f>
        <v>1273.7170000000001</v>
      </c>
      <c r="AS217" s="13" t="str">
        <f>_xlfn.IFNA(IF(AS$3="Productivity",
INDEX('Productivity Dump'!$E$4:$AJ$500,
MATCH($A217,'Productivity Dump'!$A$4:$A$500,0),
MATCH(AS$2,'Productivity Dump'!$E$3:$AJ$3,0)
),
IF(AS$3="Attendance",
INDEX('Attendance Dump'!$E$2:$AI$400,
MATCH($A217,'Attendance Dump'!$B$2:$B$400,0),
MATCH(AS$2,'Attendance Dump'!$E$1:$AI$1,0)
),
INDEX('Active Hour''s Dump'!$D$3:$AH$337,
MATCH($C217,'Active Hour''s Dump'!$A$3:$A$337,0),
MATCH(AS$2,'Active Hour''s Dump'!$D$2:$AH$2,0)
))),"")</f>
        <v>P</v>
      </c>
      <c r="AT217" s="54">
        <f>_xlfn.IFNA(IF(AT$3="Productivity",
INDEX('Productivity Dump'!$E$4:$AJ$500,
MATCH($A217,'Productivity Dump'!$A$4:$A$500,0),
MATCH(AT$2,'Productivity Dump'!$E$3:$AJ$3,0)
),
IF(AT$3="Attendance",
INDEX('Attendance Dump'!$E$2:$AI$400,
MATCH($A217,'Attendance Dump'!$B$2:$B$400,0),
MATCH(AT$2,'Attendance Dump'!$E$1:$AI$1,0)
),
INDEX('Active Hour''s Dump'!$D$3:$AH$337,
MATCH($C217,'Active Hour''s Dump'!$A$3:$A$337,0),
MATCH(AT$2,'Active Hour''s Dump'!$D$2:$AH$2,0)
))),"")</f>
        <v>9.5833333333333304</v>
      </c>
      <c r="AU217" s="13">
        <f>_xlfn.IFNA(IF(AU$3="Productivity",
INDEX('Productivity Dump'!$E$4:$AJ$500,
MATCH($A217,'Productivity Dump'!$A$4:$A$500,0),
MATCH(AU$2,'Productivity Dump'!$E$3:$AJ$3,0)
),
IF(AU$3="Attendance",
INDEX('Attendance Dump'!$E$2:$AI$400,
MATCH($A217,'Attendance Dump'!$B$2:$B$400,0),
MATCH(AU$2,'Attendance Dump'!$E$1:$AI$1,0)
),
INDEX('Active Hour''s Dump'!$D$3:$AH$337,
MATCH($C217,'Active Hour''s Dump'!$A$3:$A$337,0),
MATCH(AU$2,'Active Hour''s Dump'!$D$2:$AH$2,0)
))),"")</f>
        <v>793.09899999999993</v>
      </c>
      <c r="AV217" s="13" t="str">
        <f>_xlfn.IFNA(IF(AV$3="Productivity",
INDEX('Productivity Dump'!$E$4:$AJ$500,
MATCH($A217,'Productivity Dump'!$A$4:$A$500,0),
MATCH(AV$2,'Productivity Dump'!$E$3:$AJ$3,0)
),
IF(AV$3="Attendance",
INDEX('Attendance Dump'!$E$2:$AI$400,
MATCH($A217,'Attendance Dump'!$B$2:$B$400,0),
MATCH(AV$2,'Attendance Dump'!$E$1:$AI$1,0)
),
INDEX('Active Hour''s Dump'!$D$3:$AH$337,
MATCH($C217,'Active Hour''s Dump'!$A$3:$A$337,0),
MATCH(AV$2,'Active Hour''s Dump'!$D$2:$AH$2,0)
))),"")</f>
        <v>P</v>
      </c>
      <c r="AW217" s="54">
        <f>_xlfn.IFNA(IF(AW$3="Productivity",
INDEX('Productivity Dump'!$E$4:$AJ$500,
MATCH($A217,'Productivity Dump'!$A$4:$A$500,0),
MATCH(AW$2,'Productivity Dump'!$E$3:$AJ$3,0)
),
IF(AW$3="Attendance",
INDEX('Attendance Dump'!$E$2:$AI$400,
MATCH($A217,'Attendance Dump'!$B$2:$B$400,0),
MATCH(AW$2,'Attendance Dump'!$E$1:$AI$1,0)
),
INDEX('Active Hour''s Dump'!$D$3:$AH$337,
MATCH($C217,'Active Hour''s Dump'!$A$3:$A$337,0),
MATCH(AW$2,'Active Hour''s Dump'!$D$2:$AH$2,0)
))),"")</f>
        <v>7.5833333333333304</v>
      </c>
      <c r="AX217" s="13">
        <f>_xlfn.IFNA(IF(AX$3="Productivity",
INDEX('Productivity Dump'!$E$4:$AJ$500,
MATCH($A217,'Productivity Dump'!$A$4:$A$500,0),
MATCH(AX$2,'Productivity Dump'!$E$3:$AJ$3,0)
),
IF(AX$3="Attendance",
INDEX('Attendance Dump'!$E$2:$AI$400,
MATCH($A217,'Attendance Dump'!$B$2:$B$400,0),
MATCH(AX$2,'Attendance Dump'!$E$1:$AI$1,0)
),
INDEX('Active Hour''s Dump'!$D$3:$AH$337,
MATCH($C217,'Active Hour''s Dump'!$A$3:$A$337,0),
MATCH(AX$2,'Active Hour''s Dump'!$D$2:$AH$2,0)
))),"")</f>
        <v>978.91899999999964</v>
      </c>
      <c r="AY217" s="13" t="str">
        <f>_xlfn.IFNA(IF(AY$3="Productivity",
INDEX('Productivity Dump'!$E$4:$AJ$500,
MATCH($A217,'Productivity Dump'!$A$4:$A$500,0),
MATCH(AY$2,'Productivity Dump'!$E$3:$AJ$3,0)
),
IF(AY$3="Attendance",
INDEX('Attendance Dump'!$E$2:$AI$400,
MATCH($A217,'Attendance Dump'!$B$2:$B$400,0),
MATCH(AY$2,'Attendance Dump'!$E$1:$AI$1,0)
),
INDEX('Active Hour''s Dump'!$D$3:$AH$337,
MATCH($C217,'Active Hour''s Dump'!$A$3:$A$337,0),
MATCH(AY$2,'Active Hour''s Dump'!$D$2:$AH$2,0)
))),"")</f>
        <v>P</v>
      </c>
      <c r="AZ217" s="54">
        <f>_xlfn.IFNA(IF(AZ$3="Productivity",
INDEX('Productivity Dump'!$E$4:$AJ$500,
MATCH($A217,'Productivity Dump'!$A$4:$A$500,0),
MATCH(AZ$2,'Productivity Dump'!$E$3:$AJ$3,0)
),
IF(AZ$3="Attendance",
INDEX('Attendance Dump'!$E$2:$AI$400,
MATCH($A217,'Attendance Dump'!$B$2:$B$400,0),
MATCH(AZ$2,'Attendance Dump'!$E$1:$AI$1,0)
),
INDEX('Active Hour''s Dump'!$D$3:$AH$337,
MATCH($C217,'Active Hour''s Dump'!$A$3:$A$337,0),
MATCH(AZ$2,'Active Hour''s Dump'!$D$2:$AH$2,0)
))),"")</f>
        <v>9.25</v>
      </c>
      <c r="BA217" s="13">
        <f>_xlfn.IFNA(IF(BA$3="Productivity",
INDEX('Productivity Dump'!$E$4:$AJ$500,
MATCH($A217,'Productivity Dump'!$A$4:$A$500,0),
MATCH(BA$2,'Productivity Dump'!$E$3:$AJ$3,0)
),
IF(BA$3="Attendance",
INDEX('Attendance Dump'!$E$2:$AI$400,
MATCH($A217,'Attendance Dump'!$B$2:$B$400,0),
MATCH(BA$2,'Attendance Dump'!$E$1:$AI$1,0)
),
INDEX('Active Hour''s Dump'!$D$3:$AH$337,
MATCH($C217,'Active Hour''s Dump'!$A$3:$A$337,0),
MATCH(BA$2,'Active Hour''s Dump'!$D$2:$AH$2,0)
))),"")</f>
        <v>1110.923</v>
      </c>
      <c r="BB217" s="13" t="str">
        <f>_xlfn.IFNA(IF(BB$3="Productivity",
INDEX('Productivity Dump'!$E$4:$AJ$500,
MATCH($A217,'Productivity Dump'!$A$4:$A$500,0),
MATCH(BB$2,'Productivity Dump'!$E$3:$AJ$3,0)
),
IF(BB$3="Attendance",
INDEX('Attendance Dump'!$E$2:$AI$400,
MATCH($A217,'Attendance Dump'!$B$2:$B$400,0),
MATCH(BB$2,'Attendance Dump'!$E$1:$AI$1,0)
),
INDEX('Active Hour''s Dump'!$D$3:$AH$337,
MATCH($C217,'Active Hour''s Dump'!$A$3:$A$337,0),
MATCH(BB$2,'Active Hour''s Dump'!$D$2:$AH$2,0)
))),"")</f>
        <v>P</v>
      </c>
      <c r="BC217" s="54">
        <f>_xlfn.IFNA(IF(BC$3="Productivity",
INDEX('Productivity Dump'!$E$4:$AJ$500,
MATCH($A217,'Productivity Dump'!$A$4:$A$500,0),
MATCH(BC$2,'Productivity Dump'!$E$3:$AJ$3,0)
),
IF(BC$3="Attendance",
INDEX('Attendance Dump'!$E$2:$AI$400,
MATCH($A217,'Attendance Dump'!$B$2:$B$400,0),
MATCH(BC$2,'Attendance Dump'!$E$1:$AI$1,0)
),
INDEX('Active Hour''s Dump'!$D$3:$AH$337,
MATCH($C217,'Active Hour''s Dump'!$A$3:$A$337,0),
MATCH(BC$2,'Active Hour''s Dump'!$D$2:$AH$2,0)
))),"")</f>
        <v>9.9166666666666696</v>
      </c>
      <c r="BD217" s="13">
        <f>_xlfn.IFNA(IF(BD$3="Productivity",
INDEX('Productivity Dump'!$E$4:$AJ$500,
MATCH($A217,'Productivity Dump'!$A$4:$A$500,0),
MATCH(BD$2,'Productivity Dump'!$E$3:$AJ$3,0)
),
IF(BD$3="Attendance",
INDEX('Attendance Dump'!$E$2:$AI$400,
MATCH($A217,'Attendance Dump'!$B$2:$B$400,0),
MATCH(BD$2,'Attendance Dump'!$E$1:$AI$1,0)
),
INDEX('Active Hour''s Dump'!$D$3:$AH$337,
MATCH($C217,'Active Hour''s Dump'!$A$3:$A$337,0),
MATCH(BD$2,'Active Hour''s Dump'!$D$2:$AH$2,0)
))),"")</f>
        <v>676.03000000000009</v>
      </c>
      <c r="BE217" s="13" t="str">
        <f>_xlfn.IFNA(IF(BE$3="Productivity",
INDEX('Productivity Dump'!$E$4:$AJ$500,
MATCH($A217,'Productivity Dump'!$A$4:$A$500,0),
MATCH(BE$2,'Productivity Dump'!$E$3:$AJ$3,0)
),
IF(BE$3="Attendance",
INDEX('Attendance Dump'!$E$2:$AI$400,
MATCH($A217,'Attendance Dump'!$B$2:$B$400,0),
MATCH(BE$2,'Attendance Dump'!$E$1:$AI$1,0)
),
INDEX('Active Hour''s Dump'!$D$3:$AH$337,
MATCH($C217,'Active Hour''s Dump'!$A$3:$A$337,0),
MATCH(BE$2,'Active Hour''s Dump'!$D$2:$AH$2,0)
))),"")</f>
        <v>P</v>
      </c>
      <c r="BF217" s="54">
        <f>_xlfn.IFNA(IF(BF$3="Productivity",
INDEX('Productivity Dump'!$E$4:$AJ$500,
MATCH($A217,'Productivity Dump'!$A$4:$A$500,0),
MATCH(BF$2,'Productivity Dump'!$E$3:$AJ$3,0)
),
IF(BF$3="Attendance",
INDEX('Attendance Dump'!$E$2:$AI$400,
MATCH($A217,'Attendance Dump'!$B$2:$B$400,0),
MATCH(BF$2,'Attendance Dump'!$E$1:$AI$1,0)
),
INDEX('Active Hour''s Dump'!$D$3:$AH$337,
MATCH($C217,'Active Hour''s Dump'!$A$3:$A$337,0),
MATCH(BF$2,'Active Hour''s Dump'!$D$2:$AH$2,0)
))),"")</f>
        <v>5.25</v>
      </c>
      <c r="BG217" s="13">
        <f>_xlfn.IFNA(IF(BG$3="Productivity",
INDEX('Productivity Dump'!$E$4:$AJ$500,
MATCH($A217,'Productivity Dump'!$A$4:$A$500,0),
MATCH(BG$2,'Productivity Dump'!$E$3:$AJ$3,0)
),
IF(BG$3="Attendance",
INDEX('Attendance Dump'!$E$2:$AI$400,
MATCH($A217,'Attendance Dump'!$B$2:$B$400,0),
MATCH(BG$2,'Attendance Dump'!$E$1:$AI$1,0)
),
INDEX('Active Hour''s Dump'!$D$3:$AH$337,
MATCH($C217,'Active Hour''s Dump'!$A$3:$A$337,0),
MATCH(BG$2,'Active Hour''s Dump'!$D$2:$AH$2,0)
))),"")</f>
        <v>0</v>
      </c>
      <c r="BH217" s="13" t="str">
        <f>_xlfn.IFNA(IF(BH$3="Productivity",
INDEX('Productivity Dump'!$E$4:$AJ$500,
MATCH($A217,'Productivity Dump'!$A$4:$A$500,0),
MATCH(BH$2,'Productivity Dump'!$E$3:$AJ$3,0)
),
IF(BH$3="Attendance",
INDEX('Attendance Dump'!$E$2:$AI$400,
MATCH($A217,'Attendance Dump'!$B$2:$B$400,0),
MATCH(BH$2,'Attendance Dump'!$E$1:$AI$1,0)
),
INDEX('Active Hour''s Dump'!$D$3:$AH$337,
MATCH($C217,'Active Hour''s Dump'!$A$3:$A$337,0),
MATCH(BH$2,'Active Hour''s Dump'!$D$2:$AH$2,0)
))),"")</f>
        <v>WO</v>
      </c>
      <c r="BI217" s="54">
        <f>_xlfn.IFNA(IF(BI$3="Productivity",
INDEX('Productivity Dump'!$E$4:$AJ$500,
MATCH($A217,'Productivity Dump'!$A$4:$A$500,0),
MATCH(BI$2,'Productivity Dump'!$E$3:$AJ$3,0)
),
IF(BI$3="Attendance",
INDEX('Attendance Dump'!$E$2:$AI$400,
MATCH($A217,'Attendance Dump'!$B$2:$B$400,0),
MATCH(BI$2,'Attendance Dump'!$E$1:$AI$1,0)
),
INDEX('Active Hour''s Dump'!$D$3:$AH$337,
MATCH($C217,'Active Hour''s Dump'!$A$3:$A$337,0),
MATCH(BI$2,'Active Hour''s Dump'!$D$2:$AH$2,0)
))),"")</f>
        <v>0</v>
      </c>
      <c r="BJ217" s="13">
        <f>_xlfn.IFNA(IF(BJ$3="Productivity",
INDEX('Productivity Dump'!$E$4:$AJ$500,
MATCH($A217,'Productivity Dump'!$A$4:$A$500,0),
MATCH(BJ$2,'Productivity Dump'!$E$3:$AJ$3,0)
),
IF(BJ$3="Attendance",
INDEX('Attendance Dump'!$E$2:$AI$400,
MATCH($A217,'Attendance Dump'!$B$2:$B$400,0),
MATCH(BJ$2,'Attendance Dump'!$E$1:$AI$1,0)
),
INDEX('Active Hour''s Dump'!$D$3:$AH$337,
MATCH($C217,'Active Hour''s Dump'!$A$3:$A$337,0),
MATCH(BJ$2,'Active Hour''s Dump'!$D$2:$AH$2,0)
))),"")</f>
        <v>584.846</v>
      </c>
      <c r="BK217" s="13" t="str">
        <f>_xlfn.IFNA(IF(BK$3="Productivity",
INDEX('Productivity Dump'!$E$4:$AJ$500,
MATCH($A217,'Productivity Dump'!$A$4:$A$500,0),
MATCH(BK$2,'Productivity Dump'!$E$3:$AJ$3,0)
),
IF(BK$3="Attendance",
INDEX('Attendance Dump'!$E$2:$AI$400,
MATCH($A217,'Attendance Dump'!$B$2:$B$400,0),
MATCH(BK$2,'Attendance Dump'!$E$1:$AI$1,0)
),
INDEX('Active Hour''s Dump'!$D$3:$AH$337,
MATCH($C217,'Active Hour''s Dump'!$A$3:$A$337,0),
MATCH(BK$2,'Active Hour''s Dump'!$D$2:$AH$2,0)
))),"")</f>
        <v>P</v>
      </c>
      <c r="BL217" s="54">
        <f>_xlfn.IFNA(IF(BL$3="Productivity",
INDEX('Productivity Dump'!$E$4:$AJ$500,
MATCH($A217,'Productivity Dump'!$A$4:$A$500,0),
MATCH(BL$2,'Productivity Dump'!$E$3:$AJ$3,0)
),
IF(BL$3="Attendance",
INDEX('Attendance Dump'!$E$2:$AI$400,
MATCH($A217,'Attendance Dump'!$B$2:$B$400,0),
MATCH(BL$2,'Attendance Dump'!$E$1:$AI$1,0)
),
INDEX('Active Hour''s Dump'!$D$3:$AH$337,
MATCH($C217,'Active Hour''s Dump'!$A$3:$A$337,0),
MATCH(BL$2,'Active Hour''s Dump'!$D$2:$AH$2,0)
))),"")</f>
        <v>5.4166666666666696</v>
      </c>
      <c r="BM217" s="13">
        <f>_xlfn.IFNA(IF(BM$3="Productivity",
INDEX('Productivity Dump'!$E$4:$AJ$500,
MATCH($A217,'Productivity Dump'!$A$4:$A$500,0),
MATCH(BM$2,'Productivity Dump'!$E$3:$AJ$3,0)
),
IF(BM$3="Attendance",
INDEX('Attendance Dump'!$E$2:$AI$400,
MATCH($A217,'Attendance Dump'!$B$2:$B$400,0),
MATCH(BM$2,'Attendance Dump'!$E$1:$AI$1,0)
),
INDEX('Active Hour''s Dump'!$D$3:$AH$337,
MATCH($C217,'Active Hour''s Dump'!$A$3:$A$337,0),
MATCH(BM$2,'Active Hour''s Dump'!$D$2:$AH$2,0)
))),"")</f>
        <v>1155.2300000000002</v>
      </c>
      <c r="BN217" s="13" t="str">
        <f>_xlfn.IFNA(IF(BN$3="Productivity",
INDEX('Productivity Dump'!$E$4:$AJ$500,
MATCH($A217,'Productivity Dump'!$A$4:$A$500,0),
MATCH(BN$2,'Productivity Dump'!$E$3:$AJ$3,0)
),
IF(BN$3="Attendance",
INDEX('Attendance Dump'!$E$2:$AI$400,
MATCH($A217,'Attendance Dump'!$B$2:$B$400,0),
MATCH(BN$2,'Attendance Dump'!$E$1:$AI$1,0)
),
INDEX('Active Hour''s Dump'!$D$3:$AH$337,
MATCH($C217,'Active Hour''s Dump'!$A$3:$A$337,0),
MATCH(BN$2,'Active Hour''s Dump'!$D$2:$AH$2,0)
))),"")</f>
        <v>P</v>
      </c>
      <c r="BO217" s="54">
        <f>_xlfn.IFNA(IF(BO$3="Productivity",
INDEX('Productivity Dump'!$E$4:$AJ$500,
MATCH($A217,'Productivity Dump'!$A$4:$A$500,0),
MATCH(BO$2,'Productivity Dump'!$E$3:$AJ$3,0)
),
IF(BO$3="Attendance",
INDEX('Attendance Dump'!$E$2:$AI$400,
MATCH($A217,'Attendance Dump'!$B$2:$B$400,0),
MATCH(BO$2,'Attendance Dump'!$E$1:$AI$1,0)
),
INDEX('Active Hour''s Dump'!$D$3:$AH$337,
MATCH($C217,'Active Hour''s Dump'!$A$3:$A$337,0),
MATCH(BO$2,'Active Hour''s Dump'!$D$2:$AH$2,0)
))),"")</f>
        <v>10.1666666666667</v>
      </c>
      <c r="BP217" s="13">
        <f>_xlfn.IFNA(IF(BP$3="Productivity",
INDEX('Productivity Dump'!$E$4:$AJ$500,
MATCH($A217,'Productivity Dump'!$A$4:$A$500,0),
MATCH(BP$2,'Productivity Dump'!$E$3:$AJ$3,0)
),
IF(BP$3="Attendance",
INDEX('Attendance Dump'!$E$2:$AI$400,
MATCH($A217,'Attendance Dump'!$B$2:$B$400,0),
MATCH(BP$2,'Attendance Dump'!$E$1:$AI$1,0)
),
INDEX('Active Hour''s Dump'!$D$3:$AH$337,
MATCH($C217,'Active Hour''s Dump'!$A$3:$A$337,0),
MATCH(BP$2,'Active Hour''s Dump'!$D$2:$AH$2,0)
))),"")</f>
        <v>984.19899999999973</v>
      </c>
      <c r="BQ217" s="13" t="str">
        <f>_xlfn.IFNA(IF(BQ$3="Productivity",
INDEX('Productivity Dump'!$E$4:$AJ$500,
MATCH($A217,'Productivity Dump'!$A$4:$A$500,0),
MATCH(BQ$2,'Productivity Dump'!$E$3:$AJ$3,0)
),
IF(BQ$3="Attendance",
INDEX('Attendance Dump'!$E$2:$AI$400,
MATCH($A217,'Attendance Dump'!$B$2:$B$400,0),
MATCH(BQ$2,'Attendance Dump'!$E$1:$AI$1,0)
),
INDEX('Active Hour''s Dump'!$D$3:$AH$337,
MATCH($C217,'Active Hour''s Dump'!$A$3:$A$337,0),
MATCH(BQ$2,'Active Hour''s Dump'!$D$2:$AH$2,0)
))),"")</f>
        <v>P</v>
      </c>
      <c r="BR217" s="54">
        <f>_xlfn.IFNA(IF(BR$3="Productivity",
INDEX('Productivity Dump'!$E$4:$AJ$500,
MATCH($A217,'Productivity Dump'!$A$4:$A$500,0),
MATCH(BR$2,'Productivity Dump'!$E$3:$AJ$3,0)
),
IF(BR$3="Attendance",
INDEX('Attendance Dump'!$E$2:$AI$400,
MATCH($A217,'Attendance Dump'!$B$2:$B$400,0),
MATCH(BR$2,'Attendance Dump'!$E$1:$AI$1,0)
),
INDEX('Active Hour''s Dump'!$D$3:$AH$337,
MATCH($C217,'Active Hour''s Dump'!$A$3:$A$337,0),
MATCH(BR$2,'Active Hour''s Dump'!$D$2:$AH$2,0)
))),"")</f>
        <v>8.0833333333333304</v>
      </c>
      <c r="BS217" s="13">
        <f>_xlfn.IFNA(IF(BS$3="Productivity",
INDEX('Productivity Dump'!$E$4:$AJ$500,
MATCH($A217,'Productivity Dump'!$A$4:$A$500,0),
MATCH(BS$2,'Productivity Dump'!$E$3:$AJ$3,0)
),
IF(BS$3="Attendance",
INDEX('Attendance Dump'!$E$2:$AI$400,
MATCH($A217,'Attendance Dump'!$B$2:$B$400,0),
MATCH(BS$2,'Attendance Dump'!$E$1:$AI$1,0)
),
INDEX('Active Hour''s Dump'!$D$3:$AH$337,
MATCH($C217,'Active Hour''s Dump'!$A$3:$A$337,0),
MATCH(BS$2,'Active Hour''s Dump'!$D$2:$AH$2,0)
))),"")</f>
        <v>992.43000000000006</v>
      </c>
      <c r="BT217" s="13" t="str">
        <f>_xlfn.IFNA(IF(BT$3="Productivity",
INDEX('Productivity Dump'!$E$4:$AJ$500,
MATCH($A217,'Productivity Dump'!$A$4:$A$500,0),
MATCH(BT$2,'Productivity Dump'!$E$3:$AJ$3,0)
),
IF(BT$3="Attendance",
INDEX('Attendance Dump'!$E$2:$AI$400,
MATCH($A217,'Attendance Dump'!$B$2:$B$400,0),
MATCH(BT$2,'Attendance Dump'!$E$1:$AI$1,0)
),
INDEX('Active Hour''s Dump'!$D$3:$AH$337,
MATCH($C217,'Active Hour''s Dump'!$A$3:$A$337,0),
MATCH(BT$2,'Active Hour''s Dump'!$D$2:$AH$2,0)
))),"")</f>
        <v>H(P)</v>
      </c>
      <c r="BU217" s="54">
        <f>_xlfn.IFNA(IF(BU$3="Productivity",
INDEX('Productivity Dump'!$E$4:$AJ$500,
MATCH($A217,'Productivity Dump'!$A$4:$A$500,0),
MATCH(BU$2,'Productivity Dump'!$E$3:$AJ$3,0)
),
IF(BU$3="Attendance",
INDEX('Attendance Dump'!$E$2:$AI$400,
MATCH($A217,'Attendance Dump'!$B$2:$B$400,0),
MATCH(BU$2,'Attendance Dump'!$E$1:$AI$1,0)
),
INDEX('Active Hour''s Dump'!$D$3:$AH$337,
MATCH($C217,'Active Hour''s Dump'!$A$3:$A$337,0),
MATCH(BU$2,'Active Hour''s Dump'!$D$2:$AH$2,0)
))),"")</f>
        <v>7.75</v>
      </c>
      <c r="BV217" s="13">
        <f>_xlfn.IFNA(IF(BV$3="Productivity",
INDEX('Productivity Dump'!$E$4:$AJ$500,
MATCH($A217,'Productivity Dump'!$A$4:$A$500,0),
MATCH(BV$2,'Productivity Dump'!$E$3:$AJ$3,0)
),
IF(BV$3="Attendance",
INDEX('Attendance Dump'!$E$2:$AI$400,
MATCH($A217,'Attendance Dump'!$B$2:$B$400,0),
MATCH(BV$2,'Attendance Dump'!$E$1:$AI$1,0)
),
INDEX('Active Hour''s Dump'!$D$3:$AH$337,
MATCH($C217,'Active Hour''s Dump'!$A$3:$A$337,0),
MATCH(BV$2,'Active Hour''s Dump'!$D$2:$AH$2,0)
))),"")</f>
        <v>1124.394</v>
      </c>
      <c r="BW217" s="13" t="str">
        <f>_xlfn.IFNA(IF(BW$3="Productivity",
INDEX('Productivity Dump'!$E$4:$AJ$500,
MATCH($A217,'Productivity Dump'!$A$4:$A$500,0),
MATCH(BW$2,'Productivity Dump'!$E$3:$AJ$3,0)
),
IF(BW$3="Attendance",
INDEX('Attendance Dump'!$E$2:$AI$400,
MATCH($A217,'Attendance Dump'!$B$2:$B$400,0),
MATCH(BW$2,'Attendance Dump'!$E$1:$AI$1,0)
),
INDEX('Active Hour''s Dump'!$D$3:$AH$337,
MATCH($C217,'Active Hour''s Dump'!$A$3:$A$337,0),
MATCH(BW$2,'Active Hour''s Dump'!$D$2:$AH$2,0)
))),"")</f>
        <v>P</v>
      </c>
      <c r="BX217" s="54">
        <f>_xlfn.IFNA(IF(BX$3="Productivity",
INDEX('Productivity Dump'!$E$4:$AJ$500,
MATCH($A217,'Productivity Dump'!$A$4:$A$500,0),
MATCH(BX$2,'Productivity Dump'!$E$3:$AJ$3,0)
),
IF(BX$3="Attendance",
INDEX('Attendance Dump'!$E$2:$AI$400,
MATCH($A217,'Attendance Dump'!$B$2:$B$400,0),
MATCH(BX$2,'Attendance Dump'!$E$1:$AI$1,0)
),
INDEX('Active Hour''s Dump'!$D$3:$AH$337,
MATCH($C217,'Active Hour''s Dump'!$A$3:$A$337,0),
MATCH(BX$2,'Active Hour''s Dump'!$D$2:$AH$2,0)
))),"")</f>
        <v>9.8333333333333304</v>
      </c>
      <c r="BY217" s="13">
        <f>_xlfn.IFNA(IF(BY$3="Productivity",
INDEX('Productivity Dump'!$E$4:$AJ$500,
MATCH($A217,'Productivity Dump'!$A$4:$A$500,0),
MATCH(BY$2,'Productivity Dump'!$E$3:$AJ$3,0)
),
IF(BY$3="Attendance",
INDEX('Attendance Dump'!$E$2:$AI$400,
MATCH($A217,'Attendance Dump'!$B$2:$B$400,0),
MATCH(BY$2,'Attendance Dump'!$E$1:$AI$1,0)
),
INDEX('Active Hour''s Dump'!$D$3:$AH$337,
MATCH($C217,'Active Hour''s Dump'!$A$3:$A$337,0),
MATCH(BY$2,'Active Hour''s Dump'!$D$2:$AH$2,0)
))),"")</f>
        <v>93.399000000000001</v>
      </c>
      <c r="BZ217" s="13" t="str">
        <f>_xlfn.IFNA(IF(BZ$3="Productivity",
INDEX('Productivity Dump'!$E$4:$AJ$500,
MATCH($A217,'Productivity Dump'!$A$4:$A$500,0),
MATCH(BZ$2,'Productivity Dump'!$E$3:$AJ$3,0)
),
IF(BZ$3="Attendance",
INDEX('Attendance Dump'!$E$2:$AI$400,
MATCH($A217,'Attendance Dump'!$B$2:$B$400,0),
MATCH(BZ$2,'Attendance Dump'!$E$1:$AI$1,0)
),
INDEX('Active Hour''s Dump'!$D$3:$AH$337,
MATCH($C217,'Active Hour''s Dump'!$A$3:$A$337,0),
MATCH(BZ$2,'Active Hour''s Dump'!$D$2:$AH$2,0)
))),"")</f>
        <v>P</v>
      </c>
      <c r="CA217" s="54">
        <f>_xlfn.IFNA(IF(CA$3="Productivity",
INDEX('Productivity Dump'!$E$4:$AJ$500,
MATCH($A217,'Productivity Dump'!$A$4:$A$500,0),
MATCH(CA$2,'Productivity Dump'!$E$3:$AJ$3,0)
),
IF(CA$3="Attendance",
INDEX('Attendance Dump'!$E$2:$AI$400,
MATCH($A217,'Attendance Dump'!$B$2:$B$400,0),
MATCH(CA$2,'Attendance Dump'!$E$1:$AI$1,0)
),
INDEX('Active Hour''s Dump'!$D$3:$AH$337,
MATCH($C217,'Active Hour''s Dump'!$A$3:$A$337,0),
MATCH(CA$2,'Active Hour''s Dump'!$D$2:$AH$2,0)
))),"")</f>
        <v>0.83333333333333304</v>
      </c>
      <c r="CB217" s="13">
        <f>_xlfn.IFNA(IF(CB$3="Productivity",
INDEX('Productivity Dump'!$E$4:$AJ$500,
MATCH($A217,'Productivity Dump'!$A$4:$A$500,0),
MATCH(CB$2,'Productivity Dump'!$E$3:$AJ$3,0)
),
IF(CB$3="Attendance",
INDEX('Attendance Dump'!$E$2:$AI$400,
MATCH($A217,'Attendance Dump'!$B$2:$B$400,0),
MATCH(CB$2,'Attendance Dump'!$E$1:$AI$1,0)
),
INDEX('Active Hour''s Dump'!$D$3:$AH$337,
MATCH($C217,'Active Hour''s Dump'!$A$3:$A$337,0),
MATCH(CB$2,'Active Hour''s Dump'!$D$2:$AH$2,0)
))),"")</f>
        <v>0</v>
      </c>
      <c r="CC217" s="13" t="str">
        <f>_xlfn.IFNA(IF(CC$3="Productivity",
INDEX('Productivity Dump'!$E$4:$AJ$500,
MATCH($A217,'Productivity Dump'!$A$4:$A$500,0),
MATCH(CC$2,'Productivity Dump'!$E$3:$AJ$3,0)
),
IF(CC$3="Attendance",
INDEX('Attendance Dump'!$E$2:$AI$400,
MATCH($A217,'Attendance Dump'!$B$2:$B$400,0),
MATCH(CC$2,'Attendance Dump'!$E$1:$AI$1,0)
),
INDEX('Active Hour''s Dump'!$D$3:$AH$337,
MATCH($C217,'Active Hour''s Dump'!$A$3:$A$337,0),
MATCH(CC$2,'Active Hour''s Dump'!$D$2:$AH$2,0)
))),"")</f>
        <v>WO</v>
      </c>
      <c r="CD217" s="54">
        <f>_xlfn.IFNA(IF(CD$3="Productivity",
INDEX('Productivity Dump'!$E$4:$AJ$500,
MATCH($A217,'Productivity Dump'!$A$4:$A$500,0),
MATCH(CD$2,'Productivity Dump'!$E$3:$AJ$3,0)
),
IF(CD$3="Attendance",
INDEX('Attendance Dump'!$E$2:$AI$400,
MATCH($A217,'Attendance Dump'!$B$2:$B$400,0),
MATCH(CD$2,'Attendance Dump'!$E$1:$AI$1,0)
),
INDEX('Active Hour''s Dump'!$D$3:$AH$337,
MATCH($C217,'Active Hour''s Dump'!$A$3:$A$337,0),
MATCH(CD$2,'Active Hour''s Dump'!$D$2:$AH$2,0)
))),"")</f>
        <v>0</v>
      </c>
      <c r="CE217" s="13">
        <f>_xlfn.IFNA(IF(CE$3="Productivity",
INDEX('Productivity Dump'!$E$4:$AJ$500,
MATCH($A217,'Productivity Dump'!$A$4:$A$500,0),
MATCH(CE$2,'Productivity Dump'!$E$3:$AJ$3,0)
),
IF(CE$3="Attendance",
INDEX('Attendance Dump'!$E$2:$AI$400,
MATCH($A217,'Attendance Dump'!$B$2:$B$400,0),
MATCH(CE$2,'Attendance Dump'!$E$1:$AI$1,0)
),
INDEX('Active Hour''s Dump'!$D$3:$AH$337,
MATCH($C217,'Active Hour''s Dump'!$A$3:$A$337,0),
MATCH(CE$2,'Active Hour''s Dump'!$D$2:$AH$2,0)
))),"")</f>
        <v>532.47200000000009</v>
      </c>
      <c r="CF217" s="13" t="str">
        <f>_xlfn.IFNA(IF(CF$3="Productivity",
INDEX('Productivity Dump'!$E$4:$AJ$500,
MATCH($A217,'Productivity Dump'!$A$4:$A$500,0),
MATCH(CF$2,'Productivity Dump'!$E$3:$AJ$3,0)
),
IF(CF$3="Attendance",
INDEX('Attendance Dump'!$E$2:$AI$400,
MATCH($A217,'Attendance Dump'!$B$2:$B$400,0),
MATCH(CF$2,'Attendance Dump'!$E$1:$AI$1,0)
),
INDEX('Active Hour''s Dump'!$D$3:$AH$337,
MATCH($C217,'Active Hour''s Dump'!$A$3:$A$337,0),
MATCH(CF$2,'Active Hour''s Dump'!$D$2:$AH$2,0)
))),"")</f>
        <v>P</v>
      </c>
      <c r="CG217" s="54">
        <f>_xlfn.IFNA(IF(CG$3="Productivity",
INDEX('Productivity Dump'!$E$4:$AJ$500,
MATCH($A217,'Productivity Dump'!$A$4:$A$500,0),
MATCH(CG$2,'Productivity Dump'!$E$3:$AJ$3,0)
),
IF(CG$3="Attendance",
INDEX('Attendance Dump'!$E$2:$AI$400,
MATCH($A217,'Attendance Dump'!$B$2:$B$400,0),
MATCH(CG$2,'Attendance Dump'!$E$1:$AI$1,0)
),
INDEX('Active Hour''s Dump'!$D$3:$AH$337,
MATCH($C217,'Active Hour''s Dump'!$A$3:$A$337,0),
MATCH(CG$2,'Active Hour''s Dump'!$D$2:$AH$2,0)
))),"")</f>
        <v>5</v>
      </c>
      <c r="CH217" s="13">
        <f>_xlfn.IFNA(IF(CH$3="Productivity",
INDEX('Productivity Dump'!$E$4:$AJ$500,
MATCH($A217,'Productivity Dump'!$A$4:$A$500,0),
MATCH(CH$2,'Productivity Dump'!$E$3:$AJ$3,0)
),
IF(CH$3="Attendance",
INDEX('Attendance Dump'!$E$2:$AI$400,
MATCH($A217,'Attendance Dump'!$B$2:$B$400,0),
MATCH(CH$2,'Attendance Dump'!$E$1:$AI$1,0)
),
INDEX('Active Hour''s Dump'!$D$3:$AH$337,
MATCH($C217,'Active Hour''s Dump'!$A$3:$A$337,0),
MATCH(CH$2,'Active Hour''s Dump'!$D$2:$AH$2,0)
))),"")</f>
        <v>934.60899999999992</v>
      </c>
      <c r="CI217" s="13" t="str">
        <f>_xlfn.IFNA(IF(CI$3="Productivity",
INDEX('Productivity Dump'!$E$4:$AJ$500,
MATCH($A217,'Productivity Dump'!$A$4:$A$500,0),
MATCH(CI$2,'Productivity Dump'!$E$3:$AJ$3,0)
),
IF(CI$3="Attendance",
INDEX('Attendance Dump'!$E$2:$AI$400,
MATCH($A217,'Attendance Dump'!$B$2:$B$400,0),
MATCH(CI$2,'Attendance Dump'!$E$1:$AI$1,0)
),
INDEX('Active Hour''s Dump'!$D$3:$AH$337,
MATCH($C217,'Active Hour''s Dump'!$A$3:$A$337,0),
MATCH(CI$2,'Active Hour''s Dump'!$D$2:$AH$2,0)
))),"")</f>
        <v>P</v>
      </c>
      <c r="CJ217" s="54">
        <f>_xlfn.IFNA(IF(CJ$3="Productivity",
INDEX('Productivity Dump'!$E$4:$AJ$500,
MATCH($A217,'Productivity Dump'!$A$4:$A$500,0),
MATCH(CJ$2,'Productivity Dump'!$E$3:$AJ$3,0)
),
IF(CJ$3="Attendance",
INDEX('Attendance Dump'!$E$2:$AI$400,
MATCH($A217,'Attendance Dump'!$B$2:$B$400,0),
MATCH(CJ$2,'Attendance Dump'!$E$1:$AI$1,0)
),
INDEX('Active Hour''s Dump'!$D$3:$AH$337,
MATCH($C217,'Active Hour''s Dump'!$A$3:$A$337,0),
MATCH(CJ$2,'Active Hour''s Dump'!$D$2:$AH$2,0)
))),"")</f>
        <v>8.5833333333333304</v>
      </c>
      <c r="CK217" s="13">
        <f>_xlfn.IFNA(IF(CK$3="Productivity",
INDEX('Productivity Dump'!$E$4:$AJ$500,
MATCH($A217,'Productivity Dump'!$A$4:$A$500,0),
MATCH(CK$2,'Productivity Dump'!$E$3:$AJ$3,0)
),
IF(CK$3="Attendance",
INDEX('Attendance Dump'!$E$2:$AI$400,
MATCH($A217,'Attendance Dump'!$B$2:$B$400,0),
MATCH(CK$2,'Attendance Dump'!$E$1:$AI$1,0)
),
INDEX('Active Hour''s Dump'!$D$3:$AH$337,
MATCH($C217,'Active Hour''s Dump'!$A$3:$A$337,0),
MATCH(CK$2,'Active Hour''s Dump'!$D$2:$AH$2,0)
))),"")</f>
        <v>873.93</v>
      </c>
      <c r="CL217" s="13" t="str">
        <f>_xlfn.IFNA(IF(CL$3="Productivity",
INDEX('Productivity Dump'!$E$4:$AJ$500,
MATCH($A217,'Productivity Dump'!$A$4:$A$500,0),
MATCH(CL$2,'Productivity Dump'!$E$3:$AJ$3,0)
),
IF(CL$3="Attendance",
INDEX('Attendance Dump'!$E$2:$AI$400,
MATCH($A217,'Attendance Dump'!$B$2:$B$400,0),
MATCH(CL$2,'Attendance Dump'!$E$1:$AI$1,0)
),
INDEX('Active Hour''s Dump'!$D$3:$AH$337,
MATCH($C217,'Active Hour''s Dump'!$A$3:$A$337,0),
MATCH(CL$2,'Active Hour''s Dump'!$D$2:$AH$2,0)
))),"")</f>
        <v>P</v>
      </c>
      <c r="CM217" s="54">
        <f>_xlfn.IFNA(IF(CM$3="Productivity",
INDEX('Productivity Dump'!$E$4:$AJ$500,
MATCH($A217,'Productivity Dump'!$A$4:$A$500,0),
MATCH(CM$2,'Productivity Dump'!$E$3:$AJ$3,0)
),
IF(CM$3="Attendance",
INDEX('Attendance Dump'!$E$2:$AI$400,
MATCH($A217,'Attendance Dump'!$B$2:$B$400,0),
MATCH(CM$2,'Attendance Dump'!$E$1:$AI$1,0)
),
INDEX('Active Hour''s Dump'!$D$3:$AH$337,
MATCH($C217,'Active Hour''s Dump'!$A$3:$A$337,0),
MATCH(CM$2,'Active Hour''s Dump'!$D$2:$AH$2,0)
))),"")</f>
        <v>7.5</v>
      </c>
      <c r="CN217" s="13">
        <f>_xlfn.IFNA(IF(CN$3="Productivity",
INDEX('Productivity Dump'!$E$4:$AJ$500,
MATCH($A217,'Productivity Dump'!$A$4:$A$500,0),
MATCH(CN$2,'Productivity Dump'!$E$3:$AJ$3,0)
),
IF(CN$3="Attendance",
INDEX('Attendance Dump'!$E$2:$AI$400,
MATCH($A217,'Attendance Dump'!$B$2:$B$400,0),
MATCH(CN$2,'Attendance Dump'!$E$1:$AI$1,0)
),
INDEX('Active Hour''s Dump'!$D$3:$AH$337,
MATCH($C217,'Active Hour''s Dump'!$A$3:$A$337,0),
MATCH(CN$2,'Active Hour''s Dump'!$D$2:$AH$2,0)
))),"")</f>
        <v>0</v>
      </c>
      <c r="CO217" s="13">
        <f>_xlfn.IFNA(IF(CO$3="Productivity",
INDEX('Productivity Dump'!$E$4:$AJ$500,
MATCH($A217,'Productivity Dump'!$A$4:$A$500,0),
MATCH(CO$2,'Productivity Dump'!$E$3:$AJ$3,0)
),
IF(CO$3="Attendance",
INDEX('Attendance Dump'!$E$2:$AI$400,
MATCH($A217,'Attendance Dump'!$B$2:$B$400,0),
MATCH(CO$2,'Attendance Dump'!$E$1:$AI$1,0)
),
INDEX('Active Hour''s Dump'!$D$3:$AH$337,
MATCH($C217,'Active Hour''s Dump'!$A$3:$A$337,0),
MATCH(CO$2,'Active Hour''s Dump'!$D$2:$AH$2,0)
))),"")</f>
        <v>0</v>
      </c>
      <c r="CP217" s="54">
        <f>_xlfn.IFNA(IF(CP$3="Productivity",
INDEX('Productivity Dump'!$E$4:$AJ$500,
MATCH($A217,'Productivity Dump'!$A$4:$A$500,0),
MATCH(CP$2,'Productivity Dump'!$E$3:$AJ$3,0)
),
IF(CP$3="Attendance",
INDEX('Attendance Dump'!$E$2:$AI$400,
MATCH($A217,'Attendance Dump'!$B$2:$B$400,0),
MATCH(CP$2,'Attendance Dump'!$E$1:$AI$1,0)
),
INDEX('Active Hour''s Dump'!$D$3:$AH$337,
MATCH($C217,'Active Hour''s Dump'!$A$3:$A$337,0),
MATCH(CP$2,'Active Hour''s Dump'!$D$2:$AH$2,0)
))),"")</f>
        <v>0</v>
      </c>
      <c r="CQ217" s="13">
        <f>_xlfn.IFNA(IF(CQ$3="Productivity",
INDEX('Productivity Dump'!$E$4:$AJ$500,
MATCH($A217,'Productivity Dump'!$A$4:$A$500,0),
MATCH(CQ$2,'Productivity Dump'!$E$3:$AJ$3,0)
),
IF(CQ$3="Attendance",
INDEX('Attendance Dump'!$E$2:$AI$400,
MATCH($A217,'Attendance Dump'!$B$2:$B$400,0),
MATCH(CQ$2,'Attendance Dump'!$E$1:$AI$1,0)
),
INDEX('Active Hour''s Dump'!$D$3:$AH$337,
MATCH($C217,'Active Hour''s Dump'!$A$3:$A$337,0),
MATCH(CQ$2,'Active Hour''s Dump'!$D$2:$AH$2,0)
))),"")</f>
        <v>0</v>
      </c>
      <c r="CR217" s="13">
        <f>_xlfn.IFNA(IF(CR$3="Productivity",
INDEX('Productivity Dump'!$E$4:$AJ$500,
MATCH($A217,'Productivity Dump'!$A$4:$A$500,0),
MATCH(CR$2,'Productivity Dump'!$E$3:$AJ$3,0)
),
IF(CR$3="Attendance",
INDEX('Attendance Dump'!$E$2:$AI$400,
MATCH($A217,'Attendance Dump'!$B$2:$B$400,0),
MATCH(CR$2,'Attendance Dump'!$E$1:$AI$1,0)
),
INDEX('Active Hour''s Dump'!$D$3:$AH$337,
MATCH($C217,'Active Hour''s Dump'!$A$3:$A$337,0),
MATCH(CR$2,'Active Hour''s Dump'!$D$2:$AH$2,0)
))),"")</f>
        <v>0</v>
      </c>
      <c r="CS217" s="54">
        <f>_xlfn.IFNA(IF(CS$3="Productivity",
INDEX('Productivity Dump'!$E$4:$AJ$500,
MATCH($A217,'Productivity Dump'!$A$4:$A$500,0),
MATCH(CS$2,'Productivity Dump'!$E$3:$AJ$3,0)
),
IF(CS$3="Attendance",
INDEX('Attendance Dump'!$E$2:$AI$400,
MATCH($A217,'Attendance Dump'!$B$2:$B$400,0),
MATCH(CS$2,'Attendance Dump'!$E$1:$AI$1,0)
),
INDEX('Active Hour''s Dump'!$D$3:$AH$337,
MATCH($C217,'Active Hour''s Dump'!$A$3:$A$337,0),
MATCH(CS$2,'Active Hour''s Dump'!$D$2:$AH$2,0)
))),"")</f>
        <v>0</v>
      </c>
      <c r="CT217" s="13">
        <f>_xlfn.IFNA(IF(CT$3="Productivity",
INDEX('Productivity Dump'!$E$4:$AJ$500,
MATCH($A217,'Productivity Dump'!$A$4:$A$500,0),
MATCH(CT$2,'Productivity Dump'!$E$3:$AJ$3,0)
),
IF(CT$3="Attendance",
INDEX('Attendance Dump'!$E$2:$AI$400,
MATCH($A217,'Attendance Dump'!$B$2:$B$400,0),
MATCH(CT$2,'Attendance Dump'!$E$1:$AI$1,0)
),
INDEX('Active Hour''s Dump'!$D$3:$AH$337,
MATCH($C217,'Active Hour''s Dump'!$A$3:$A$337,0),
MATCH(CT$2,'Active Hour''s Dump'!$D$2:$AH$2,0)
))),"")</f>
        <v>0</v>
      </c>
      <c r="CU217" s="13">
        <f>_xlfn.IFNA(IF(CU$3="Productivity",
INDEX('Productivity Dump'!$E$4:$AJ$500,
MATCH($A217,'Productivity Dump'!$A$4:$A$500,0),
MATCH(CU$2,'Productivity Dump'!$E$3:$AJ$3,0)
),
IF(CU$3="Attendance",
INDEX('Attendance Dump'!$E$2:$AI$400,
MATCH($A217,'Attendance Dump'!$B$2:$B$400,0),
MATCH(CU$2,'Attendance Dump'!$E$1:$AI$1,0)
),
INDEX('Active Hour''s Dump'!$D$3:$AH$337,
MATCH($C217,'Active Hour''s Dump'!$A$3:$A$337,0),
MATCH(CU$2,'Active Hour''s Dump'!$D$2:$AH$2,0)
))),"")</f>
        <v>0</v>
      </c>
      <c r="CV217" s="54">
        <f>_xlfn.IFNA(IF(CV$3="Productivity",
INDEX('Productivity Dump'!$E$4:$AJ$500,
MATCH($A217,'Productivity Dump'!$A$4:$A$500,0),
MATCH(CV$2,'Productivity Dump'!$E$3:$AJ$3,0)
),
IF(CV$3="Attendance",
INDEX('Attendance Dump'!$E$2:$AI$400,
MATCH($A217,'Attendance Dump'!$B$2:$B$400,0),
MATCH(CV$2,'Attendance Dump'!$E$1:$AI$1,0)
),
INDEX('Active Hour''s Dump'!$D$3:$AH$337,
MATCH($C217,'Active Hour''s Dump'!$A$3:$A$337,0),
MATCH(CV$2,'Active Hour''s Dump'!$D$2:$AH$2,0)
))),"")</f>
        <v>0</v>
      </c>
      <c r="CW217" s="13"/>
      <c r="CX217" s="13"/>
      <c r="CY217" s="54"/>
      <c r="DA217" s="57">
        <f t="shared" si="81"/>
        <v>180.41666666666674</v>
      </c>
      <c r="DB217" s="35">
        <f t="shared" si="82"/>
        <v>21051.234000000004</v>
      </c>
      <c r="DC217" s="35">
        <f t="shared" ref="DC217:DC266" si="83">MAX(0,E217-DB217)</f>
        <v>0</v>
      </c>
      <c r="DD217" s="35">
        <f t="shared" ca="1" si="80"/>
        <v>0</v>
      </c>
      <c r="DF217" s="32" cm="1">
        <f t="array" ref="DF217">SUMPRODUCT(
    (MOD(COLUMN(H217:CV217) - COLUMN(H217), 3) = 0) *
    (H217:CV217 = 0) *
    (I217:CW217 = "P") *
    (COUNTIF(UKHoliday, H$2:CV$2) = 0)
)</f>
        <v>0</v>
      </c>
      <c r="DG217" s="33" cm="1">
        <f t="array" ref="DG217">SUMPRODUCT(
  (MOD(COLUMN(H217:CV217) - COLUMN(H217), 3) = 0) *
  (H217:CV217 &gt; 0) *
  (H217:CV217 &lt; 0.5 * IF(((WEEKDAY(H$2:CV$2, 2) = 1) + (WEEKDAY(H$2:CV$2, 2) = 6)), G217, F217)) *
  (I217:CW217 = "P") *
  (COUNTIF(UKHoliday, H$2:CV$2) = 0)
)</f>
        <v>1</v>
      </c>
      <c r="DH217" s="33" cm="1">
        <f t="array" ref="DH217">SUMPRODUCT(
  (MOD(COLUMN(H217:CV217) - COLUMN(H217), 3) = 0) *
  (H217:CV217 &gt; 0.5 * IF(((WEEKDAY(H$2:CV$2, 2) = 1) + (WEEKDAY(H$2:CV$2, 2) = 6)), $G217, $F217)) *
  (H217:CV217 &lt; 0.8 * IF(((WEEKDAY(H$2:CV$2, 2) = 1) + (WEEKDAY(H$2:CV$2, 2) = 6)), $G217, $F217)) *
  (I217:CW217 = "P") *
  (COUNTIF(UKHoliday, H$2:CV$2) = 0)
)</f>
        <v>1</v>
      </c>
      <c r="DI217" s="33" cm="1">
        <f t="array" ref="DI217">SUMPRODUCT(
  (MOD(COLUMN(H217:CV217) - COLUMN(H217), 3) = 0) *
  (H217:CV217 &gt; 0.8 * IF(((WEEKDAY(H$2:CV$2, 2) = 1) + (WEEKDAY(H$2:CV$2, 2) = 6)), $G217, $F217)) *
  (H217:CV217 &lt; 1 * IF(((WEEKDAY(H$2:CV$2, 2) = 1) + (WEEKDAY(H$2:CV$2, 2) = 6)), $G217, $F217)) *
  (I217:CW217 = "P") *
  (COUNTIF(UKHoliday, H$2:CV$2) = 0)
)</f>
        <v>5</v>
      </c>
    </row>
    <row r="218" spans="1:113" x14ac:dyDescent="0.3">
      <c r="A218" s="38" t="s">
        <v>151</v>
      </c>
      <c r="B218" s="38" t="s">
        <v>537</v>
      </c>
      <c r="C218" s="9" t="s">
        <v>151</v>
      </c>
      <c r="D218" s="62" t="s">
        <v>1058</v>
      </c>
      <c r="E218" s="35">
        <v>18600</v>
      </c>
      <c r="F218" s="35">
        <f t="shared" ref="F218:F266" si="84">E218/$C$1</f>
        <v>930</v>
      </c>
      <c r="G218" s="35">
        <f t="shared" ref="G218:G266" si="85">F218*0.5</f>
        <v>465</v>
      </c>
      <c r="H218" s="13">
        <f>_xlfn.IFNA(IF(H$3="Productivity",
INDEX('Productivity Dump'!$E$4:$AJ$500,
MATCH($A218,'Productivity Dump'!$A$4:$A$500,0),
MATCH(H$2,'Productivity Dump'!$E$3:$AJ$3,0)
),
IF(H$3="Attendance",
INDEX('Attendance Dump'!$E$2:$AI$400,
MATCH($A218,'Attendance Dump'!$B$2:$B$400,0),
MATCH(H$2,'Attendance Dump'!$E$1:$AI$1,0)
),
INDEX('Active Hour''s Dump'!$D$3:$AH$337,
MATCH($C218,'Active Hour''s Dump'!$A$3:$A$337,0),
MATCH(H$2,'Active Hour''s Dump'!$D$2:$AH$2,0)
))),"")</f>
        <v>1056.671</v>
      </c>
      <c r="I218" s="13" t="str">
        <f>_xlfn.IFNA(IF(I$3="Productivity",
INDEX('Productivity Dump'!$E$4:$AJ$500,
MATCH($A218,'Productivity Dump'!$A$4:$A$500,0),
MATCH(I$2,'Productivity Dump'!$E$3:$AJ$3,0)
),
IF(I$3="Attendance",
INDEX('Attendance Dump'!$E$2:$AI$400,
MATCH($A218,'Attendance Dump'!$B$2:$B$400,0),
MATCH(I$2,'Attendance Dump'!$E$1:$AI$1,0)
),
INDEX('Active Hour''s Dump'!$D$3:$AH$337,
MATCH($C218,'Active Hour''s Dump'!$A$3:$A$337,0),
MATCH(I$2,'Active Hour''s Dump'!$D$2:$AH$2,0)
))),"")</f>
        <v>P</v>
      </c>
      <c r="J218" s="54">
        <f>_xlfn.IFNA(IF(J$3="Productivity",
INDEX('Productivity Dump'!$E$4:$AJ$500,
MATCH($A218,'Productivity Dump'!$A$4:$A$500,0),
MATCH(J$2,'Productivity Dump'!$E$3:$AJ$3,0)
),
IF(J$3="Attendance",
INDEX('Attendance Dump'!$E$2:$AI$400,
MATCH($A218,'Attendance Dump'!$B$2:$B$400,0),
MATCH(J$2,'Attendance Dump'!$E$1:$AI$1,0)
),
INDEX('Active Hour''s Dump'!$D$3:$AH$337,
MATCH($C218,'Active Hour''s Dump'!$A$3:$A$337,0),
MATCH(J$2,'Active Hour''s Dump'!$D$2:$AH$2,0)
))),"")</f>
        <v>6.4166666666666696</v>
      </c>
      <c r="K218" s="13">
        <f>_xlfn.IFNA(IF(K$3="Productivity",
INDEX('Productivity Dump'!$E$4:$AJ$500,
MATCH($A218,'Productivity Dump'!$A$4:$A$500,0),
MATCH(K$2,'Productivity Dump'!$E$3:$AJ$3,0)
),
IF(K$3="Attendance",
INDEX('Attendance Dump'!$E$2:$AI$400,
MATCH($A218,'Attendance Dump'!$B$2:$B$400,0),
MATCH(K$2,'Attendance Dump'!$E$1:$AI$1,0)
),
INDEX('Active Hour''s Dump'!$D$3:$AH$337,
MATCH($C218,'Active Hour''s Dump'!$A$3:$A$337,0),
MATCH(K$2,'Active Hour''s Dump'!$D$2:$AH$2,0)
))),"")</f>
        <v>1029.346</v>
      </c>
      <c r="L218" s="13" t="str">
        <f>_xlfn.IFNA(IF(L$3="Productivity",
INDEX('Productivity Dump'!$E$4:$AJ$500,
MATCH($A218,'Productivity Dump'!$A$4:$A$500,0),
MATCH(L$2,'Productivity Dump'!$E$3:$AJ$3,0)
),
IF(L$3="Attendance",
INDEX('Attendance Dump'!$E$2:$AI$400,
MATCH($A218,'Attendance Dump'!$B$2:$B$400,0),
MATCH(L$2,'Attendance Dump'!$E$1:$AI$1,0)
),
INDEX('Active Hour''s Dump'!$D$3:$AH$337,
MATCH($C218,'Active Hour''s Dump'!$A$3:$A$337,0),
MATCH(L$2,'Active Hour''s Dump'!$D$2:$AH$2,0)
))),"")</f>
        <v>P</v>
      </c>
      <c r="M218" s="54">
        <f>_xlfn.IFNA(IF(M$3="Productivity",
INDEX('Productivity Dump'!$E$4:$AJ$500,
MATCH($A218,'Productivity Dump'!$A$4:$A$500,0),
MATCH(M$2,'Productivity Dump'!$E$3:$AJ$3,0)
),
IF(M$3="Attendance",
INDEX('Attendance Dump'!$E$2:$AI$400,
MATCH($A218,'Attendance Dump'!$B$2:$B$400,0),
MATCH(M$2,'Attendance Dump'!$E$1:$AI$1,0)
),
INDEX('Active Hour''s Dump'!$D$3:$AH$337,
MATCH($C218,'Active Hour''s Dump'!$A$3:$A$337,0),
MATCH(M$2,'Active Hour''s Dump'!$D$2:$AH$2,0)
))),"")</f>
        <v>5.0833333333333304</v>
      </c>
      <c r="N218" s="13">
        <f>_xlfn.IFNA(IF(N$3="Productivity",
INDEX('Productivity Dump'!$E$4:$AJ$500,
MATCH($A218,'Productivity Dump'!$A$4:$A$500,0),
MATCH(N$2,'Productivity Dump'!$E$3:$AJ$3,0)
),
IF(N$3="Attendance",
INDEX('Attendance Dump'!$E$2:$AI$400,
MATCH($A218,'Attendance Dump'!$B$2:$B$400,0),
MATCH(N$2,'Attendance Dump'!$E$1:$AI$1,0)
),
INDEX('Active Hour''s Dump'!$D$3:$AH$337,
MATCH($C218,'Active Hour''s Dump'!$A$3:$A$337,0),
MATCH(N$2,'Active Hour''s Dump'!$D$2:$AH$2,0)
))),"")</f>
        <v>1054.5619999999999</v>
      </c>
      <c r="O218" s="13" t="str">
        <f>_xlfn.IFNA(IF(O$3="Productivity",
INDEX('Productivity Dump'!$E$4:$AJ$500,
MATCH($A218,'Productivity Dump'!$A$4:$A$500,0),
MATCH(O$2,'Productivity Dump'!$E$3:$AJ$3,0)
),
IF(O$3="Attendance",
INDEX('Attendance Dump'!$E$2:$AI$400,
MATCH($A218,'Attendance Dump'!$B$2:$B$400,0),
MATCH(O$2,'Attendance Dump'!$E$1:$AI$1,0)
),
INDEX('Active Hour''s Dump'!$D$3:$AH$337,
MATCH($C218,'Active Hour''s Dump'!$A$3:$A$337,0),
MATCH(O$2,'Active Hour''s Dump'!$D$2:$AH$2,0)
))),"")</f>
        <v>P</v>
      </c>
      <c r="P218" s="54">
        <f>_xlfn.IFNA(IF(P$3="Productivity",
INDEX('Productivity Dump'!$E$4:$AJ$500,
MATCH($A218,'Productivity Dump'!$A$4:$A$500,0),
MATCH(P$2,'Productivity Dump'!$E$3:$AJ$3,0)
),
IF(P$3="Attendance",
INDEX('Attendance Dump'!$E$2:$AI$400,
MATCH($A218,'Attendance Dump'!$B$2:$B$400,0),
MATCH(P$2,'Attendance Dump'!$E$1:$AI$1,0)
),
INDEX('Active Hour''s Dump'!$D$3:$AH$337,
MATCH($C218,'Active Hour''s Dump'!$A$3:$A$337,0),
MATCH(P$2,'Active Hour''s Dump'!$D$2:$AH$2,0)
))),"")</f>
        <v>5.5</v>
      </c>
      <c r="Q218" s="13">
        <f>_xlfn.IFNA(IF(Q$3="Productivity",
INDEX('Productivity Dump'!$E$4:$AJ$500,
MATCH($A218,'Productivity Dump'!$A$4:$A$500,0),
MATCH(Q$2,'Productivity Dump'!$E$3:$AJ$3,0)
),
IF(Q$3="Attendance",
INDEX('Attendance Dump'!$E$2:$AI$400,
MATCH($A218,'Attendance Dump'!$B$2:$B$400,0),
MATCH(Q$2,'Attendance Dump'!$E$1:$AI$1,0)
),
INDEX('Active Hour''s Dump'!$D$3:$AH$337,
MATCH($C218,'Active Hour''s Dump'!$A$3:$A$337,0),
MATCH(Q$2,'Active Hour''s Dump'!$D$2:$AH$2,0)
))),"")</f>
        <v>0</v>
      </c>
      <c r="R218" s="13" t="str">
        <f>_xlfn.IFNA(IF(R$3="Productivity",
INDEX('Productivity Dump'!$E$4:$AJ$500,
MATCH($A218,'Productivity Dump'!$A$4:$A$500,0),
MATCH(R$2,'Productivity Dump'!$E$3:$AJ$3,0)
),
IF(R$3="Attendance",
INDEX('Attendance Dump'!$E$2:$AI$400,
MATCH($A218,'Attendance Dump'!$B$2:$B$400,0),
MATCH(R$2,'Attendance Dump'!$E$1:$AI$1,0)
),
INDEX('Active Hour''s Dump'!$D$3:$AH$337,
MATCH($C218,'Active Hour''s Dump'!$A$3:$A$337,0),
MATCH(R$2,'Active Hour''s Dump'!$D$2:$AH$2,0)
))),"")</f>
        <v>WO</v>
      </c>
      <c r="S218" s="54">
        <f>_xlfn.IFNA(IF(S$3="Productivity",
INDEX('Productivity Dump'!$E$4:$AJ$500,
MATCH($A218,'Productivity Dump'!$A$4:$A$500,0),
MATCH(S$2,'Productivity Dump'!$E$3:$AJ$3,0)
),
IF(S$3="Attendance",
INDEX('Attendance Dump'!$E$2:$AI$400,
MATCH($A218,'Attendance Dump'!$B$2:$B$400,0),
MATCH(S$2,'Attendance Dump'!$E$1:$AI$1,0)
),
INDEX('Active Hour''s Dump'!$D$3:$AH$337,
MATCH($C218,'Active Hour''s Dump'!$A$3:$A$337,0),
MATCH(S$2,'Active Hour''s Dump'!$D$2:$AH$2,0)
))),"")</f>
        <v>0</v>
      </c>
      <c r="T218" s="13">
        <f>_xlfn.IFNA(IF(T$3="Productivity",
INDEX('Productivity Dump'!$E$4:$AJ$500,
MATCH($A218,'Productivity Dump'!$A$4:$A$500,0),
MATCH(T$2,'Productivity Dump'!$E$3:$AJ$3,0)
),
IF(T$3="Attendance",
INDEX('Attendance Dump'!$E$2:$AI$400,
MATCH($A218,'Attendance Dump'!$B$2:$B$400,0),
MATCH(T$2,'Attendance Dump'!$E$1:$AI$1,0)
),
INDEX('Active Hour''s Dump'!$D$3:$AH$337,
MATCH($C218,'Active Hour''s Dump'!$A$3:$A$337,0),
MATCH(T$2,'Active Hour''s Dump'!$D$2:$AH$2,0)
))),"")</f>
        <v>0</v>
      </c>
      <c r="U218" s="13" t="str">
        <f>_xlfn.IFNA(IF(U$3="Productivity",
INDEX('Productivity Dump'!$E$4:$AJ$500,
MATCH($A218,'Productivity Dump'!$A$4:$A$500,0),
MATCH(U$2,'Productivity Dump'!$E$3:$AJ$3,0)
),
IF(U$3="Attendance",
INDEX('Attendance Dump'!$E$2:$AI$400,
MATCH($A218,'Attendance Dump'!$B$2:$B$400,0),
MATCH(U$2,'Attendance Dump'!$E$1:$AI$1,0)
),
INDEX('Active Hour''s Dump'!$D$3:$AH$337,
MATCH($C218,'Active Hour''s Dump'!$A$3:$A$337,0),
MATCH(U$2,'Active Hour''s Dump'!$D$2:$AH$2,0)
))),"")</f>
        <v>SL</v>
      </c>
      <c r="V218" s="54">
        <f>_xlfn.IFNA(IF(V$3="Productivity",
INDEX('Productivity Dump'!$E$4:$AJ$500,
MATCH($A218,'Productivity Dump'!$A$4:$A$500,0),
MATCH(V$2,'Productivity Dump'!$E$3:$AJ$3,0)
),
IF(V$3="Attendance",
INDEX('Attendance Dump'!$E$2:$AI$400,
MATCH($A218,'Attendance Dump'!$B$2:$B$400,0),
MATCH(V$2,'Attendance Dump'!$E$1:$AI$1,0)
),
INDEX('Active Hour''s Dump'!$D$3:$AH$337,
MATCH($C218,'Active Hour''s Dump'!$A$3:$A$337,0),
MATCH(V$2,'Active Hour''s Dump'!$D$2:$AH$2,0)
))),"")</f>
        <v>0</v>
      </c>
      <c r="W218" s="13">
        <f>_xlfn.IFNA(IF(W$3="Productivity",
INDEX('Productivity Dump'!$E$4:$AJ$500,
MATCH($A218,'Productivity Dump'!$A$4:$A$500,0),
MATCH(W$2,'Productivity Dump'!$E$3:$AJ$3,0)
),
IF(W$3="Attendance",
INDEX('Attendance Dump'!$E$2:$AI$400,
MATCH($A218,'Attendance Dump'!$B$2:$B$400,0),
MATCH(W$2,'Attendance Dump'!$E$1:$AI$1,0)
),
INDEX('Active Hour''s Dump'!$D$3:$AH$337,
MATCH($C218,'Active Hour''s Dump'!$A$3:$A$337,0),
MATCH(W$2,'Active Hour''s Dump'!$D$2:$AH$2,0)
))),"")</f>
        <v>1065.9209999999998</v>
      </c>
      <c r="X218" s="13" t="str">
        <f>_xlfn.IFNA(IF(X$3="Productivity",
INDEX('Productivity Dump'!$E$4:$AJ$500,
MATCH($A218,'Productivity Dump'!$A$4:$A$500,0),
MATCH(X$2,'Productivity Dump'!$E$3:$AJ$3,0)
),
IF(X$3="Attendance",
INDEX('Attendance Dump'!$E$2:$AI$400,
MATCH($A218,'Attendance Dump'!$B$2:$B$400,0),
MATCH(X$2,'Attendance Dump'!$E$1:$AI$1,0)
),
INDEX('Active Hour''s Dump'!$D$3:$AH$337,
MATCH($C218,'Active Hour''s Dump'!$A$3:$A$337,0),
MATCH(X$2,'Active Hour''s Dump'!$D$2:$AH$2,0)
))),"")</f>
        <v>P</v>
      </c>
      <c r="Y218" s="54">
        <f>_xlfn.IFNA(IF(Y$3="Productivity",
INDEX('Productivity Dump'!$E$4:$AJ$500,
MATCH($A218,'Productivity Dump'!$A$4:$A$500,0),
MATCH(Y$2,'Productivity Dump'!$E$3:$AJ$3,0)
),
IF(Y$3="Attendance",
INDEX('Attendance Dump'!$E$2:$AI$400,
MATCH($A218,'Attendance Dump'!$B$2:$B$400,0),
MATCH(Y$2,'Attendance Dump'!$E$1:$AI$1,0)
),
INDEX('Active Hour''s Dump'!$D$3:$AH$337,
MATCH($C218,'Active Hour''s Dump'!$A$3:$A$337,0),
MATCH(Y$2,'Active Hour''s Dump'!$D$2:$AH$2,0)
))),"")</f>
        <v>5.5</v>
      </c>
      <c r="Z218" s="13">
        <f>_xlfn.IFNA(IF(Z$3="Productivity",
INDEX('Productivity Dump'!$E$4:$AJ$500,
MATCH($A218,'Productivity Dump'!$A$4:$A$500,0),
MATCH(Z$2,'Productivity Dump'!$E$3:$AJ$3,0)
),
IF(Z$3="Attendance",
INDEX('Attendance Dump'!$E$2:$AI$400,
MATCH($A218,'Attendance Dump'!$B$2:$B$400,0),
MATCH(Z$2,'Attendance Dump'!$E$1:$AI$1,0)
),
INDEX('Active Hour''s Dump'!$D$3:$AH$337,
MATCH($C218,'Active Hour''s Dump'!$A$3:$A$337,0),
MATCH(Z$2,'Active Hour''s Dump'!$D$2:$AH$2,0)
))),"")</f>
        <v>1026.4500000000003</v>
      </c>
      <c r="AA218" s="13" t="str">
        <f>_xlfn.IFNA(IF(AA$3="Productivity",
INDEX('Productivity Dump'!$E$4:$AJ$500,
MATCH($A218,'Productivity Dump'!$A$4:$A$500,0),
MATCH(AA$2,'Productivity Dump'!$E$3:$AJ$3,0)
),
IF(AA$3="Attendance",
INDEX('Attendance Dump'!$E$2:$AI$400,
MATCH($A218,'Attendance Dump'!$B$2:$B$400,0),
MATCH(AA$2,'Attendance Dump'!$E$1:$AI$1,0)
),
INDEX('Active Hour''s Dump'!$D$3:$AH$337,
MATCH($C218,'Active Hour''s Dump'!$A$3:$A$337,0),
MATCH(AA$2,'Active Hour''s Dump'!$D$2:$AH$2,0)
))),"")</f>
        <v>P</v>
      </c>
      <c r="AB218" s="54">
        <f>_xlfn.IFNA(IF(AB$3="Productivity",
INDEX('Productivity Dump'!$E$4:$AJ$500,
MATCH($A218,'Productivity Dump'!$A$4:$A$500,0),
MATCH(AB$2,'Productivity Dump'!$E$3:$AJ$3,0)
),
IF(AB$3="Attendance",
INDEX('Attendance Dump'!$E$2:$AI$400,
MATCH($A218,'Attendance Dump'!$B$2:$B$400,0),
MATCH(AB$2,'Attendance Dump'!$E$1:$AI$1,0)
),
INDEX('Active Hour''s Dump'!$D$3:$AH$337,
MATCH($C218,'Active Hour''s Dump'!$A$3:$A$337,0),
MATCH(AB$2,'Active Hour''s Dump'!$D$2:$AH$2,0)
))),"")</f>
        <v>5.5</v>
      </c>
      <c r="AC218" s="13">
        <f>_xlfn.IFNA(IF(AC$3="Productivity",
INDEX('Productivity Dump'!$E$4:$AJ$500,
MATCH($A218,'Productivity Dump'!$A$4:$A$500,0),
MATCH(AC$2,'Productivity Dump'!$E$3:$AJ$3,0)
),
IF(AC$3="Attendance",
INDEX('Attendance Dump'!$E$2:$AI$400,
MATCH($A218,'Attendance Dump'!$B$2:$B$400,0),
MATCH(AC$2,'Attendance Dump'!$E$1:$AI$1,0)
),
INDEX('Active Hour''s Dump'!$D$3:$AH$337,
MATCH($C218,'Active Hour''s Dump'!$A$3:$A$337,0),
MATCH(AC$2,'Active Hour''s Dump'!$D$2:$AH$2,0)
))),"")</f>
        <v>1151.106</v>
      </c>
      <c r="AD218" s="13" t="str">
        <f>_xlfn.IFNA(IF(AD$3="Productivity",
INDEX('Productivity Dump'!$E$4:$AJ$500,
MATCH($A218,'Productivity Dump'!$A$4:$A$500,0),
MATCH(AD$2,'Productivity Dump'!$E$3:$AJ$3,0)
),
IF(AD$3="Attendance",
INDEX('Attendance Dump'!$E$2:$AI$400,
MATCH($A218,'Attendance Dump'!$B$2:$B$400,0),
MATCH(AD$2,'Attendance Dump'!$E$1:$AI$1,0)
),
INDEX('Active Hour''s Dump'!$D$3:$AH$337,
MATCH($C218,'Active Hour''s Dump'!$A$3:$A$337,0),
MATCH(AD$2,'Active Hour''s Dump'!$D$2:$AH$2,0)
))),"")</f>
        <v>P</v>
      </c>
      <c r="AE218" s="54">
        <f>_xlfn.IFNA(IF(AE$3="Productivity",
INDEX('Productivity Dump'!$E$4:$AJ$500,
MATCH($A218,'Productivity Dump'!$A$4:$A$500,0),
MATCH(AE$2,'Productivity Dump'!$E$3:$AJ$3,0)
),
IF(AE$3="Attendance",
INDEX('Attendance Dump'!$E$2:$AI$400,
MATCH($A218,'Attendance Dump'!$B$2:$B$400,0),
MATCH(AE$2,'Attendance Dump'!$E$1:$AI$1,0)
),
INDEX('Active Hour''s Dump'!$D$3:$AH$337,
MATCH($C218,'Active Hour''s Dump'!$A$3:$A$337,0),
MATCH(AE$2,'Active Hour''s Dump'!$D$2:$AH$2,0)
))),"")</f>
        <v>6.5</v>
      </c>
      <c r="AF218" s="13">
        <f>_xlfn.IFNA(IF(AF$3="Productivity",
INDEX('Productivity Dump'!$E$4:$AJ$500,
MATCH($A218,'Productivity Dump'!$A$4:$A$500,0),
MATCH(AF$2,'Productivity Dump'!$E$3:$AJ$3,0)
),
IF(AF$3="Attendance",
INDEX('Attendance Dump'!$E$2:$AI$400,
MATCH($A218,'Attendance Dump'!$B$2:$B$400,0),
MATCH(AF$2,'Attendance Dump'!$E$1:$AI$1,0)
),
INDEX('Active Hour''s Dump'!$D$3:$AH$337,
MATCH($C218,'Active Hour''s Dump'!$A$3:$A$337,0),
MATCH(AF$2,'Active Hour''s Dump'!$D$2:$AH$2,0)
))),"")</f>
        <v>1045.9450000000002</v>
      </c>
      <c r="AG218" s="13" t="str">
        <f>_xlfn.IFNA(IF(AG$3="Productivity",
INDEX('Productivity Dump'!$E$4:$AJ$500,
MATCH($A218,'Productivity Dump'!$A$4:$A$500,0),
MATCH(AG$2,'Productivity Dump'!$E$3:$AJ$3,0)
),
IF(AG$3="Attendance",
INDEX('Attendance Dump'!$E$2:$AI$400,
MATCH($A218,'Attendance Dump'!$B$2:$B$400,0),
MATCH(AG$2,'Attendance Dump'!$E$1:$AI$1,0)
),
INDEX('Active Hour''s Dump'!$D$3:$AH$337,
MATCH($C218,'Active Hour''s Dump'!$A$3:$A$337,0),
MATCH(AG$2,'Active Hour''s Dump'!$D$2:$AH$2,0)
))),"")</f>
        <v>P</v>
      </c>
      <c r="AH218" s="54">
        <f>_xlfn.IFNA(IF(AH$3="Productivity",
INDEX('Productivity Dump'!$E$4:$AJ$500,
MATCH($A218,'Productivity Dump'!$A$4:$A$500,0),
MATCH(AH$2,'Productivity Dump'!$E$3:$AJ$3,0)
),
IF(AH$3="Attendance",
INDEX('Attendance Dump'!$E$2:$AI$400,
MATCH($A218,'Attendance Dump'!$B$2:$B$400,0),
MATCH(AH$2,'Attendance Dump'!$E$1:$AI$1,0)
),
INDEX('Active Hour''s Dump'!$D$3:$AH$337,
MATCH($C218,'Active Hour''s Dump'!$A$3:$A$337,0),
MATCH(AH$2,'Active Hour''s Dump'!$D$2:$AH$2,0)
))),"")</f>
        <v>6.0833333333333304</v>
      </c>
      <c r="AI218" s="13">
        <f>_xlfn.IFNA(IF(AI$3="Productivity",
INDEX('Productivity Dump'!$E$4:$AJ$500,
MATCH($A218,'Productivity Dump'!$A$4:$A$500,0),
MATCH(AI$2,'Productivity Dump'!$E$3:$AJ$3,0)
),
IF(AI$3="Attendance",
INDEX('Attendance Dump'!$E$2:$AI$400,
MATCH($A218,'Attendance Dump'!$B$2:$B$400,0),
MATCH(AI$2,'Attendance Dump'!$E$1:$AI$1,0)
),
INDEX('Active Hour''s Dump'!$D$3:$AH$337,
MATCH($C218,'Active Hour''s Dump'!$A$3:$A$337,0),
MATCH(AI$2,'Active Hour''s Dump'!$D$2:$AH$2,0)
))),"")</f>
        <v>1020.8269999999998</v>
      </c>
      <c r="AJ218" s="13" t="str">
        <f>_xlfn.IFNA(IF(AJ$3="Productivity",
INDEX('Productivity Dump'!$E$4:$AJ$500,
MATCH($A218,'Productivity Dump'!$A$4:$A$500,0),
MATCH(AJ$2,'Productivity Dump'!$E$3:$AJ$3,0)
),
IF(AJ$3="Attendance",
INDEX('Attendance Dump'!$E$2:$AI$400,
MATCH($A218,'Attendance Dump'!$B$2:$B$400,0),
MATCH(AJ$2,'Attendance Dump'!$E$1:$AI$1,0)
),
INDEX('Active Hour''s Dump'!$D$3:$AH$337,
MATCH($C218,'Active Hour''s Dump'!$A$3:$A$337,0),
MATCH(AJ$2,'Active Hour''s Dump'!$D$2:$AH$2,0)
))),"")</f>
        <v>P</v>
      </c>
      <c r="AK218" s="54">
        <f>_xlfn.IFNA(IF(AK$3="Productivity",
INDEX('Productivity Dump'!$E$4:$AJ$500,
MATCH($A218,'Productivity Dump'!$A$4:$A$500,0),
MATCH(AK$2,'Productivity Dump'!$E$3:$AJ$3,0)
),
IF(AK$3="Attendance",
INDEX('Attendance Dump'!$E$2:$AI$400,
MATCH($A218,'Attendance Dump'!$B$2:$B$400,0),
MATCH(AK$2,'Attendance Dump'!$E$1:$AI$1,0)
),
INDEX('Active Hour''s Dump'!$D$3:$AH$337,
MATCH($C218,'Active Hour''s Dump'!$A$3:$A$337,0),
MATCH(AK$2,'Active Hour''s Dump'!$D$2:$AH$2,0)
))),"")</f>
        <v>6.4166666666666696</v>
      </c>
      <c r="AL218" s="13">
        <f>_xlfn.IFNA(IF(AL$3="Productivity",
INDEX('Productivity Dump'!$E$4:$AJ$500,
MATCH($A218,'Productivity Dump'!$A$4:$A$500,0),
MATCH(AL$2,'Productivity Dump'!$E$3:$AJ$3,0)
),
IF(AL$3="Attendance",
INDEX('Attendance Dump'!$E$2:$AI$400,
MATCH($A218,'Attendance Dump'!$B$2:$B$400,0),
MATCH(AL$2,'Attendance Dump'!$E$1:$AI$1,0)
),
INDEX('Active Hour''s Dump'!$D$3:$AH$337,
MATCH($C218,'Active Hour''s Dump'!$A$3:$A$337,0),
MATCH(AL$2,'Active Hour''s Dump'!$D$2:$AH$2,0)
))),"")</f>
        <v>5.3540000000000001</v>
      </c>
      <c r="AM218" s="13" t="str">
        <f>_xlfn.IFNA(IF(AM$3="Productivity",
INDEX('Productivity Dump'!$E$4:$AJ$500,
MATCH($A218,'Productivity Dump'!$A$4:$A$500,0),
MATCH(AM$2,'Productivity Dump'!$E$3:$AJ$3,0)
),
IF(AM$3="Attendance",
INDEX('Attendance Dump'!$E$2:$AI$400,
MATCH($A218,'Attendance Dump'!$B$2:$B$400,0),
MATCH(AM$2,'Attendance Dump'!$E$1:$AI$1,0)
),
INDEX('Active Hour''s Dump'!$D$3:$AH$337,
MATCH($C218,'Active Hour''s Dump'!$A$3:$A$337,0),
MATCH(AM$2,'Active Hour''s Dump'!$D$2:$AH$2,0)
))),"")</f>
        <v>WO</v>
      </c>
      <c r="AN218" s="54">
        <f>_xlfn.IFNA(IF(AN$3="Productivity",
INDEX('Productivity Dump'!$E$4:$AJ$500,
MATCH($A218,'Productivity Dump'!$A$4:$A$500,0),
MATCH(AN$2,'Productivity Dump'!$E$3:$AJ$3,0)
),
IF(AN$3="Attendance",
INDEX('Attendance Dump'!$E$2:$AI$400,
MATCH($A218,'Attendance Dump'!$B$2:$B$400,0),
MATCH(AN$2,'Attendance Dump'!$E$1:$AI$1,0)
),
INDEX('Active Hour''s Dump'!$D$3:$AH$337,
MATCH($C218,'Active Hour''s Dump'!$A$3:$A$337,0),
MATCH(AN$2,'Active Hour''s Dump'!$D$2:$AH$2,0)
))),"")</f>
        <v>0</v>
      </c>
      <c r="AO218" s="13">
        <f>_xlfn.IFNA(IF(AO$3="Productivity",
INDEX('Productivity Dump'!$E$4:$AJ$500,
MATCH($A218,'Productivity Dump'!$A$4:$A$500,0),
MATCH(AO$2,'Productivity Dump'!$E$3:$AJ$3,0)
),
IF(AO$3="Attendance",
INDEX('Attendance Dump'!$E$2:$AI$400,
MATCH($A218,'Attendance Dump'!$B$2:$B$400,0),
MATCH(AO$2,'Attendance Dump'!$E$1:$AI$1,0)
),
INDEX('Active Hour''s Dump'!$D$3:$AH$337,
MATCH($C218,'Active Hour''s Dump'!$A$3:$A$337,0),
MATCH(AO$2,'Active Hour''s Dump'!$D$2:$AH$2,0)
))),"")</f>
        <v>0</v>
      </c>
      <c r="AP218" s="13" t="str">
        <f>_xlfn.IFNA(IF(AP$3="Productivity",
INDEX('Productivity Dump'!$E$4:$AJ$500,
MATCH($A218,'Productivity Dump'!$A$4:$A$500,0),
MATCH(AP$2,'Productivity Dump'!$E$3:$AJ$3,0)
),
IF(AP$3="Attendance",
INDEX('Attendance Dump'!$E$2:$AI$400,
MATCH($A218,'Attendance Dump'!$B$2:$B$400,0),
MATCH(AP$2,'Attendance Dump'!$E$1:$AI$1,0)
),
INDEX('Active Hour''s Dump'!$D$3:$AH$337,
MATCH($C218,'Active Hour''s Dump'!$A$3:$A$337,0),
MATCH(AP$2,'Active Hour''s Dump'!$D$2:$AH$2,0)
))),"")</f>
        <v>PL</v>
      </c>
      <c r="AQ218" s="54">
        <f>_xlfn.IFNA(IF(AQ$3="Productivity",
INDEX('Productivity Dump'!$E$4:$AJ$500,
MATCH($A218,'Productivity Dump'!$A$4:$A$500,0),
MATCH(AQ$2,'Productivity Dump'!$E$3:$AJ$3,0)
),
IF(AQ$3="Attendance",
INDEX('Attendance Dump'!$E$2:$AI$400,
MATCH($A218,'Attendance Dump'!$B$2:$B$400,0),
MATCH(AQ$2,'Attendance Dump'!$E$1:$AI$1,0)
),
INDEX('Active Hour''s Dump'!$D$3:$AH$337,
MATCH($C218,'Active Hour''s Dump'!$A$3:$A$337,0),
MATCH(AQ$2,'Active Hour''s Dump'!$D$2:$AH$2,0)
))),"")</f>
        <v>0</v>
      </c>
      <c r="AR218" s="13">
        <f>_xlfn.IFNA(IF(AR$3="Productivity",
INDEX('Productivity Dump'!$E$4:$AJ$500,
MATCH($A218,'Productivity Dump'!$A$4:$A$500,0),
MATCH(AR$2,'Productivity Dump'!$E$3:$AJ$3,0)
),
IF(AR$3="Attendance",
INDEX('Attendance Dump'!$E$2:$AI$400,
MATCH($A218,'Attendance Dump'!$B$2:$B$400,0),
MATCH(AR$2,'Attendance Dump'!$E$1:$AI$1,0)
),
INDEX('Active Hour''s Dump'!$D$3:$AH$337,
MATCH($C218,'Active Hour''s Dump'!$A$3:$A$337,0),
MATCH(AR$2,'Active Hour''s Dump'!$D$2:$AH$2,0)
))),"")</f>
        <v>1033.421</v>
      </c>
      <c r="AS218" s="13" t="str">
        <f>_xlfn.IFNA(IF(AS$3="Productivity",
INDEX('Productivity Dump'!$E$4:$AJ$500,
MATCH($A218,'Productivity Dump'!$A$4:$A$500,0),
MATCH(AS$2,'Productivity Dump'!$E$3:$AJ$3,0)
),
IF(AS$3="Attendance",
INDEX('Attendance Dump'!$E$2:$AI$400,
MATCH($A218,'Attendance Dump'!$B$2:$B$400,0),
MATCH(AS$2,'Attendance Dump'!$E$1:$AI$1,0)
),
INDEX('Active Hour''s Dump'!$D$3:$AH$337,
MATCH($C218,'Active Hour''s Dump'!$A$3:$A$337,0),
MATCH(AS$2,'Active Hour''s Dump'!$D$2:$AH$2,0)
))),"")</f>
        <v>P</v>
      </c>
      <c r="AT218" s="54">
        <f>_xlfn.IFNA(IF(AT$3="Productivity",
INDEX('Productivity Dump'!$E$4:$AJ$500,
MATCH($A218,'Productivity Dump'!$A$4:$A$500,0),
MATCH(AT$2,'Productivity Dump'!$E$3:$AJ$3,0)
),
IF(AT$3="Attendance",
INDEX('Attendance Dump'!$E$2:$AI$400,
MATCH($A218,'Attendance Dump'!$B$2:$B$400,0),
MATCH(AT$2,'Attendance Dump'!$E$1:$AI$1,0)
),
INDEX('Active Hour''s Dump'!$D$3:$AH$337,
MATCH($C218,'Active Hour''s Dump'!$A$3:$A$337,0),
MATCH(AT$2,'Active Hour''s Dump'!$D$2:$AH$2,0)
))),"")</f>
        <v>6.3333333333333304</v>
      </c>
      <c r="AU218" s="13">
        <f>_xlfn.IFNA(IF(AU$3="Productivity",
INDEX('Productivity Dump'!$E$4:$AJ$500,
MATCH($A218,'Productivity Dump'!$A$4:$A$500,0),
MATCH(AU$2,'Productivity Dump'!$E$3:$AJ$3,0)
),
IF(AU$3="Attendance",
INDEX('Attendance Dump'!$E$2:$AI$400,
MATCH($A218,'Attendance Dump'!$B$2:$B$400,0),
MATCH(AU$2,'Attendance Dump'!$E$1:$AI$1,0)
),
INDEX('Active Hour''s Dump'!$D$3:$AH$337,
MATCH($C218,'Active Hour''s Dump'!$A$3:$A$337,0),
MATCH(AU$2,'Active Hour''s Dump'!$D$2:$AH$2,0)
))),"")</f>
        <v>1089.7710000000002</v>
      </c>
      <c r="AV218" s="13" t="str">
        <f>_xlfn.IFNA(IF(AV$3="Productivity",
INDEX('Productivity Dump'!$E$4:$AJ$500,
MATCH($A218,'Productivity Dump'!$A$4:$A$500,0),
MATCH(AV$2,'Productivity Dump'!$E$3:$AJ$3,0)
),
IF(AV$3="Attendance",
INDEX('Attendance Dump'!$E$2:$AI$400,
MATCH($A218,'Attendance Dump'!$B$2:$B$400,0),
MATCH(AV$2,'Attendance Dump'!$E$1:$AI$1,0)
),
INDEX('Active Hour''s Dump'!$D$3:$AH$337,
MATCH($C218,'Active Hour''s Dump'!$A$3:$A$337,0),
MATCH(AV$2,'Active Hour''s Dump'!$D$2:$AH$2,0)
))),"")</f>
        <v>P</v>
      </c>
      <c r="AW218" s="54">
        <f>_xlfn.IFNA(IF(AW$3="Productivity",
INDEX('Productivity Dump'!$E$4:$AJ$500,
MATCH($A218,'Productivity Dump'!$A$4:$A$500,0),
MATCH(AW$2,'Productivity Dump'!$E$3:$AJ$3,0)
),
IF(AW$3="Attendance",
INDEX('Attendance Dump'!$E$2:$AI$400,
MATCH($A218,'Attendance Dump'!$B$2:$B$400,0),
MATCH(AW$2,'Attendance Dump'!$E$1:$AI$1,0)
),
INDEX('Active Hour''s Dump'!$D$3:$AH$337,
MATCH($C218,'Active Hour''s Dump'!$A$3:$A$337,0),
MATCH(AW$2,'Active Hour''s Dump'!$D$2:$AH$2,0)
))),"")</f>
        <v>6.8333333333333304</v>
      </c>
      <c r="AX218" s="13">
        <f>_xlfn.IFNA(IF(AX$3="Productivity",
INDEX('Productivity Dump'!$E$4:$AJ$500,
MATCH($A218,'Productivity Dump'!$A$4:$A$500,0),
MATCH(AX$2,'Productivity Dump'!$E$3:$AJ$3,0)
),
IF(AX$3="Attendance",
INDEX('Attendance Dump'!$E$2:$AI$400,
MATCH($A218,'Attendance Dump'!$B$2:$B$400,0),
MATCH(AX$2,'Attendance Dump'!$E$1:$AI$1,0)
),
INDEX('Active Hour''s Dump'!$D$3:$AH$337,
MATCH($C218,'Active Hour''s Dump'!$A$3:$A$337,0),
MATCH(AX$2,'Active Hour''s Dump'!$D$2:$AH$2,0)
))),"")</f>
        <v>1001.5709999999999</v>
      </c>
      <c r="AY218" s="13" t="str">
        <f>_xlfn.IFNA(IF(AY$3="Productivity",
INDEX('Productivity Dump'!$E$4:$AJ$500,
MATCH($A218,'Productivity Dump'!$A$4:$A$500,0),
MATCH(AY$2,'Productivity Dump'!$E$3:$AJ$3,0)
),
IF(AY$3="Attendance",
INDEX('Attendance Dump'!$E$2:$AI$400,
MATCH($A218,'Attendance Dump'!$B$2:$B$400,0),
MATCH(AY$2,'Attendance Dump'!$E$1:$AI$1,0)
),
INDEX('Active Hour''s Dump'!$D$3:$AH$337,
MATCH($C218,'Active Hour''s Dump'!$A$3:$A$337,0),
MATCH(AY$2,'Active Hour''s Dump'!$D$2:$AH$2,0)
))),"")</f>
        <v>P</v>
      </c>
      <c r="AZ218" s="54">
        <f>_xlfn.IFNA(IF(AZ$3="Productivity",
INDEX('Productivity Dump'!$E$4:$AJ$500,
MATCH($A218,'Productivity Dump'!$A$4:$A$500,0),
MATCH(AZ$2,'Productivity Dump'!$E$3:$AJ$3,0)
),
IF(AZ$3="Attendance",
INDEX('Attendance Dump'!$E$2:$AI$400,
MATCH($A218,'Attendance Dump'!$B$2:$B$400,0),
MATCH(AZ$2,'Attendance Dump'!$E$1:$AI$1,0)
),
INDEX('Active Hour''s Dump'!$D$3:$AH$337,
MATCH($C218,'Active Hour''s Dump'!$A$3:$A$337,0),
MATCH(AZ$2,'Active Hour''s Dump'!$D$2:$AH$2,0)
))),"")</f>
        <v>6.5</v>
      </c>
      <c r="BA218" s="13">
        <f>_xlfn.IFNA(IF(BA$3="Productivity",
INDEX('Productivity Dump'!$E$4:$AJ$500,
MATCH($A218,'Productivity Dump'!$A$4:$A$500,0),
MATCH(BA$2,'Productivity Dump'!$E$3:$AJ$3,0)
),
IF(BA$3="Attendance",
INDEX('Attendance Dump'!$E$2:$AI$400,
MATCH($A218,'Attendance Dump'!$B$2:$B$400,0),
MATCH(BA$2,'Attendance Dump'!$E$1:$AI$1,0)
),
INDEX('Active Hour''s Dump'!$D$3:$AH$337,
MATCH($C218,'Active Hour''s Dump'!$A$3:$A$337,0),
MATCH(BA$2,'Active Hour''s Dump'!$D$2:$AH$2,0)
))),"")</f>
        <v>1072.3619999999999</v>
      </c>
      <c r="BB218" s="13" t="str">
        <f>_xlfn.IFNA(IF(BB$3="Productivity",
INDEX('Productivity Dump'!$E$4:$AJ$500,
MATCH($A218,'Productivity Dump'!$A$4:$A$500,0),
MATCH(BB$2,'Productivity Dump'!$E$3:$AJ$3,0)
),
IF(BB$3="Attendance",
INDEX('Attendance Dump'!$E$2:$AI$400,
MATCH($A218,'Attendance Dump'!$B$2:$B$400,0),
MATCH(BB$2,'Attendance Dump'!$E$1:$AI$1,0)
),
INDEX('Active Hour''s Dump'!$D$3:$AH$337,
MATCH($C218,'Active Hour''s Dump'!$A$3:$A$337,0),
MATCH(BB$2,'Active Hour''s Dump'!$D$2:$AH$2,0)
))),"")</f>
        <v>P</v>
      </c>
      <c r="BC218" s="54">
        <f>_xlfn.IFNA(IF(BC$3="Productivity",
INDEX('Productivity Dump'!$E$4:$AJ$500,
MATCH($A218,'Productivity Dump'!$A$4:$A$500,0),
MATCH(BC$2,'Productivity Dump'!$E$3:$AJ$3,0)
),
IF(BC$3="Attendance",
INDEX('Attendance Dump'!$E$2:$AI$400,
MATCH($A218,'Attendance Dump'!$B$2:$B$400,0),
MATCH(BC$2,'Attendance Dump'!$E$1:$AI$1,0)
),
INDEX('Active Hour''s Dump'!$D$3:$AH$337,
MATCH($C218,'Active Hour''s Dump'!$A$3:$A$337,0),
MATCH(BC$2,'Active Hour''s Dump'!$D$2:$AH$2,0)
))),"")</f>
        <v>6.3333333333333304</v>
      </c>
      <c r="BD218" s="13">
        <f>_xlfn.IFNA(IF(BD$3="Productivity",
INDEX('Productivity Dump'!$E$4:$AJ$500,
MATCH($A218,'Productivity Dump'!$A$4:$A$500,0),
MATCH(BD$2,'Productivity Dump'!$E$3:$AJ$3,0)
),
IF(BD$3="Attendance",
INDEX('Attendance Dump'!$E$2:$AI$400,
MATCH($A218,'Attendance Dump'!$B$2:$B$400,0),
MATCH(BD$2,'Attendance Dump'!$E$1:$AI$1,0)
),
INDEX('Active Hour''s Dump'!$D$3:$AH$337,
MATCH($C218,'Active Hour''s Dump'!$A$3:$A$337,0),
MATCH(BD$2,'Active Hour''s Dump'!$D$2:$AH$2,0)
))),"")</f>
        <v>503.36799999999999</v>
      </c>
      <c r="BE218" s="13" t="str">
        <f>_xlfn.IFNA(IF(BE$3="Productivity",
INDEX('Productivity Dump'!$E$4:$AJ$500,
MATCH($A218,'Productivity Dump'!$A$4:$A$500,0),
MATCH(BE$2,'Productivity Dump'!$E$3:$AJ$3,0)
),
IF(BE$3="Attendance",
INDEX('Attendance Dump'!$E$2:$AI$400,
MATCH($A218,'Attendance Dump'!$B$2:$B$400,0),
MATCH(BE$2,'Attendance Dump'!$E$1:$AI$1,0)
),
INDEX('Active Hour''s Dump'!$D$3:$AH$337,
MATCH($C218,'Active Hour''s Dump'!$A$3:$A$337,0),
MATCH(BE$2,'Active Hour''s Dump'!$D$2:$AH$2,0)
))),"")</f>
        <v>P</v>
      </c>
      <c r="BF218" s="54">
        <f>_xlfn.IFNA(IF(BF$3="Productivity",
INDEX('Productivity Dump'!$E$4:$AJ$500,
MATCH($A218,'Productivity Dump'!$A$4:$A$500,0),
MATCH(BF$2,'Productivity Dump'!$E$3:$AJ$3,0)
),
IF(BF$3="Attendance",
INDEX('Attendance Dump'!$E$2:$AI$400,
MATCH($A218,'Attendance Dump'!$B$2:$B$400,0),
MATCH(BF$2,'Attendance Dump'!$E$1:$AI$1,0)
),
INDEX('Active Hour''s Dump'!$D$3:$AH$337,
MATCH($C218,'Active Hour''s Dump'!$A$3:$A$337,0),
MATCH(BF$2,'Active Hour''s Dump'!$D$2:$AH$2,0)
))),"")</f>
        <v>3.3333333333333299</v>
      </c>
      <c r="BG218" s="13">
        <f>_xlfn.IFNA(IF(BG$3="Productivity",
INDEX('Productivity Dump'!$E$4:$AJ$500,
MATCH($A218,'Productivity Dump'!$A$4:$A$500,0),
MATCH(BG$2,'Productivity Dump'!$E$3:$AJ$3,0)
),
IF(BG$3="Attendance",
INDEX('Attendance Dump'!$E$2:$AI$400,
MATCH($A218,'Attendance Dump'!$B$2:$B$400,0),
MATCH(BG$2,'Attendance Dump'!$E$1:$AI$1,0)
),
INDEX('Active Hour''s Dump'!$D$3:$AH$337,
MATCH($C218,'Active Hour''s Dump'!$A$3:$A$337,0),
MATCH(BG$2,'Active Hour''s Dump'!$D$2:$AH$2,0)
))),"")</f>
        <v>0</v>
      </c>
      <c r="BH218" s="13" t="str">
        <f>_xlfn.IFNA(IF(BH$3="Productivity",
INDEX('Productivity Dump'!$E$4:$AJ$500,
MATCH($A218,'Productivity Dump'!$A$4:$A$500,0),
MATCH(BH$2,'Productivity Dump'!$E$3:$AJ$3,0)
),
IF(BH$3="Attendance",
INDEX('Attendance Dump'!$E$2:$AI$400,
MATCH($A218,'Attendance Dump'!$B$2:$B$400,0),
MATCH(BH$2,'Attendance Dump'!$E$1:$AI$1,0)
),
INDEX('Active Hour''s Dump'!$D$3:$AH$337,
MATCH($C218,'Active Hour''s Dump'!$A$3:$A$337,0),
MATCH(BH$2,'Active Hour''s Dump'!$D$2:$AH$2,0)
))),"")</f>
        <v>WO</v>
      </c>
      <c r="BI218" s="54">
        <f>_xlfn.IFNA(IF(BI$3="Productivity",
INDEX('Productivity Dump'!$E$4:$AJ$500,
MATCH($A218,'Productivity Dump'!$A$4:$A$500,0),
MATCH(BI$2,'Productivity Dump'!$E$3:$AJ$3,0)
),
IF(BI$3="Attendance",
INDEX('Attendance Dump'!$E$2:$AI$400,
MATCH($A218,'Attendance Dump'!$B$2:$B$400,0),
MATCH(BI$2,'Attendance Dump'!$E$1:$AI$1,0)
),
INDEX('Active Hour''s Dump'!$D$3:$AH$337,
MATCH($C218,'Active Hour''s Dump'!$A$3:$A$337,0),
MATCH(BI$2,'Active Hour''s Dump'!$D$2:$AH$2,0)
))),"")</f>
        <v>0</v>
      </c>
      <c r="BJ218" s="13">
        <f>_xlfn.IFNA(IF(BJ$3="Productivity",
INDEX('Productivity Dump'!$E$4:$AJ$500,
MATCH($A218,'Productivity Dump'!$A$4:$A$500,0),
MATCH(BJ$2,'Productivity Dump'!$E$3:$AJ$3,0)
),
IF(BJ$3="Attendance",
INDEX('Attendance Dump'!$E$2:$AI$400,
MATCH($A218,'Attendance Dump'!$B$2:$B$400,0),
MATCH(BJ$2,'Attendance Dump'!$E$1:$AI$1,0)
),
INDEX('Active Hour''s Dump'!$D$3:$AH$337,
MATCH($C218,'Active Hour''s Dump'!$A$3:$A$337,0),
MATCH(BJ$2,'Active Hour''s Dump'!$D$2:$AH$2,0)
))),"")</f>
        <v>0</v>
      </c>
      <c r="BK218" s="13" t="str">
        <f>_xlfn.IFNA(IF(BK$3="Productivity",
INDEX('Productivity Dump'!$E$4:$AJ$500,
MATCH($A218,'Productivity Dump'!$A$4:$A$500,0),
MATCH(BK$2,'Productivity Dump'!$E$3:$AJ$3,0)
),
IF(BK$3="Attendance",
INDEX('Attendance Dump'!$E$2:$AI$400,
MATCH($A218,'Attendance Dump'!$B$2:$B$400,0),
MATCH(BK$2,'Attendance Dump'!$E$1:$AI$1,0)
),
INDEX('Active Hour''s Dump'!$D$3:$AH$337,
MATCH($C218,'Active Hour''s Dump'!$A$3:$A$337,0),
MATCH(BK$2,'Active Hour''s Dump'!$D$2:$AH$2,0)
))),"")</f>
        <v>SL</v>
      </c>
      <c r="BL218" s="54">
        <f>_xlfn.IFNA(IF(BL$3="Productivity",
INDEX('Productivity Dump'!$E$4:$AJ$500,
MATCH($A218,'Productivity Dump'!$A$4:$A$500,0),
MATCH(BL$2,'Productivity Dump'!$E$3:$AJ$3,0)
),
IF(BL$3="Attendance",
INDEX('Attendance Dump'!$E$2:$AI$400,
MATCH($A218,'Attendance Dump'!$B$2:$B$400,0),
MATCH(BL$2,'Attendance Dump'!$E$1:$AI$1,0)
),
INDEX('Active Hour''s Dump'!$D$3:$AH$337,
MATCH($C218,'Active Hour''s Dump'!$A$3:$A$337,0),
MATCH(BL$2,'Active Hour''s Dump'!$D$2:$AH$2,0)
))),"")</f>
        <v>0</v>
      </c>
      <c r="BM218" s="13">
        <f>_xlfn.IFNA(IF(BM$3="Productivity",
INDEX('Productivity Dump'!$E$4:$AJ$500,
MATCH($A218,'Productivity Dump'!$A$4:$A$500,0),
MATCH(BM$2,'Productivity Dump'!$E$3:$AJ$3,0)
),
IF(BM$3="Attendance",
INDEX('Attendance Dump'!$E$2:$AI$400,
MATCH($A218,'Attendance Dump'!$B$2:$B$400,0),
MATCH(BM$2,'Attendance Dump'!$E$1:$AI$1,0)
),
INDEX('Active Hour''s Dump'!$D$3:$AH$337,
MATCH($C218,'Active Hour''s Dump'!$A$3:$A$337,0),
MATCH(BM$2,'Active Hour''s Dump'!$D$2:$AH$2,0)
))),"")</f>
        <v>975.30199999999979</v>
      </c>
      <c r="BN218" s="13" t="str">
        <f>_xlfn.IFNA(IF(BN$3="Productivity",
INDEX('Productivity Dump'!$E$4:$AJ$500,
MATCH($A218,'Productivity Dump'!$A$4:$A$500,0),
MATCH(BN$2,'Productivity Dump'!$E$3:$AJ$3,0)
),
IF(BN$3="Attendance",
INDEX('Attendance Dump'!$E$2:$AI$400,
MATCH($A218,'Attendance Dump'!$B$2:$B$400,0),
MATCH(BN$2,'Attendance Dump'!$E$1:$AI$1,0)
),
INDEX('Active Hour''s Dump'!$D$3:$AH$337,
MATCH($C218,'Active Hour''s Dump'!$A$3:$A$337,0),
MATCH(BN$2,'Active Hour''s Dump'!$D$2:$AH$2,0)
))),"")</f>
        <v>P</v>
      </c>
      <c r="BO218" s="54">
        <f>_xlfn.IFNA(IF(BO$3="Productivity",
INDEX('Productivity Dump'!$E$4:$AJ$500,
MATCH($A218,'Productivity Dump'!$A$4:$A$500,0),
MATCH(BO$2,'Productivity Dump'!$E$3:$AJ$3,0)
),
IF(BO$3="Attendance",
INDEX('Attendance Dump'!$E$2:$AI$400,
MATCH($A218,'Attendance Dump'!$B$2:$B$400,0),
MATCH(BO$2,'Attendance Dump'!$E$1:$AI$1,0)
),
INDEX('Active Hour''s Dump'!$D$3:$AH$337,
MATCH($C218,'Active Hour''s Dump'!$A$3:$A$337,0),
MATCH(BO$2,'Active Hour''s Dump'!$D$2:$AH$2,0)
))),"")</f>
        <v>7.3333333333333304</v>
      </c>
      <c r="BP218" s="13">
        <f>_xlfn.IFNA(IF(BP$3="Productivity",
INDEX('Productivity Dump'!$E$4:$AJ$500,
MATCH($A218,'Productivity Dump'!$A$4:$A$500,0),
MATCH(BP$2,'Productivity Dump'!$E$3:$AJ$3,0)
),
IF(BP$3="Attendance",
INDEX('Attendance Dump'!$E$2:$AI$400,
MATCH($A218,'Attendance Dump'!$B$2:$B$400,0),
MATCH(BP$2,'Attendance Dump'!$E$1:$AI$1,0)
),
INDEX('Active Hour''s Dump'!$D$3:$AH$337,
MATCH($C218,'Active Hour''s Dump'!$A$3:$A$337,0),
MATCH(BP$2,'Active Hour''s Dump'!$D$2:$AH$2,0)
))),"")</f>
        <v>948.97700000000009</v>
      </c>
      <c r="BQ218" s="13" t="str">
        <f>_xlfn.IFNA(IF(BQ$3="Productivity",
INDEX('Productivity Dump'!$E$4:$AJ$500,
MATCH($A218,'Productivity Dump'!$A$4:$A$500,0),
MATCH(BQ$2,'Productivity Dump'!$E$3:$AJ$3,0)
),
IF(BQ$3="Attendance",
INDEX('Attendance Dump'!$E$2:$AI$400,
MATCH($A218,'Attendance Dump'!$B$2:$B$400,0),
MATCH(BQ$2,'Attendance Dump'!$E$1:$AI$1,0)
),
INDEX('Active Hour''s Dump'!$D$3:$AH$337,
MATCH($C218,'Active Hour''s Dump'!$A$3:$A$337,0),
MATCH(BQ$2,'Active Hour''s Dump'!$D$2:$AH$2,0)
))),"")</f>
        <v>P</v>
      </c>
      <c r="BR218" s="54">
        <f>_xlfn.IFNA(IF(BR$3="Productivity",
INDEX('Productivity Dump'!$E$4:$AJ$500,
MATCH($A218,'Productivity Dump'!$A$4:$A$500,0),
MATCH(BR$2,'Productivity Dump'!$E$3:$AJ$3,0)
),
IF(BR$3="Attendance",
INDEX('Attendance Dump'!$E$2:$AI$400,
MATCH($A218,'Attendance Dump'!$B$2:$B$400,0),
MATCH(BR$2,'Attendance Dump'!$E$1:$AI$1,0)
),
INDEX('Active Hour''s Dump'!$D$3:$AH$337,
MATCH($C218,'Active Hour''s Dump'!$A$3:$A$337,0),
MATCH(BR$2,'Active Hour''s Dump'!$D$2:$AH$2,0)
))),"")</f>
        <v>6.5833333333333304</v>
      </c>
      <c r="BS218" s="13">
        <f>_xlfn.IFNA(IF(BS$3="Productivity",
INDEX('Productivity Dump'!$E$4:$AJ$500,
MATCH($A218,'Productivity Dump'!$A$4:$A$500,0),
MATCH(BS$2,'Productivity Dump'!$E$3:$AJ$3,0)
),
IF(BS$3="Attendance",
INDEX('Attendance Dump'!$E$2:$AI$400,
MATCH($A218,'Attendance Dump'!$B$2:$B$400,0),
MATCH(BS$2,'Attendance Dump'!$E$1:$AI$1,0)
),
INDEX('Active Hour''s Dump'!$D$3:$AH$337,
MATCH($C218,'Active Hour''s Dump'!$A$3:$A$337,0),
MATCH(BS$2,'Active Hour''s Dump'!$D$2:$AH$2,0)
))),"")</f>
        <v>373.584</v>
      </c>
      <c r="BT218" s="13" t="str">
        <f>_xlfn.IFNA(IF(BT$3="Productivity",
INDEX('Productivity Dump'!$E$4:$AJ$500,
MATCH($A218,'Productivity Dump'!$A$4:$A$500,0),
MATCH(BT$2,'Productivity Dump'!$E$3:$AJ$3,0)
),
IF(BT$3="Attendance",
INDEX('Attendance Dump'!$E$2:$AI$400,
MATCH($A218,'Attendance Dump'!$B$2:$B$400,0),
MATCH(BT$2,'Attendance Dump'!$E$1:$AI$1,0)
),
INDEX('Active Hour''s Dump'!$D$3:$AH$337,
MATCH($C218,'Active Hour''s Dump'!$A$3:$A$337,0),
MATCH(BT$2,'Active Hour''s Dump'!$D$2:$AH$2,0)
))),"")</f>
        <v>H(P)</v>
      </c>
      <c r="BU218" s="54">
        <f>_xlfn.IFNA(IF(BU$3="Productivity",
INDEX('Productivity Dump'!$E$4:$AJ$500,
MATCH($A218,'Productivity Dump'!$A$4:$A$500,0),
MATCH(BU$2,'Productivity Dump'!$E$3:$AJ$3,0)
),
IF(BU$3="Attendance",
INDEX('Attendance Dump'!$E$2:$AI$400,
MATCH($A218,'Attendance Dump'!$B$2:$B$400,0),
MATCH(BU$2,'Attendance Dump'!$E$1:$AI$1,0)
),
INDEX('Active Hour''s Dump'!$D$3:$AH$337,
MATCH($C218,'Active Hour''s Dump'!$A$3:$A$337,0),
MATCH(BU$2,'Active Hour''s Dump'!$D$2:$AH$2,0)
))),"")</f>
        <v>3.3333333333333299</v>
      </c>
      <c r="BV218" s="13">
        <f>_xlfn.IFNA(IF(BV$3="Productivity",
INDEX('Productivity Dump'!$E$4:$AJ$500,
MATCH($A218,'Productivity Dump'!$A$4:$A$500,0),
MATCH(BV$2,'Productivity Dump'!$E$3:$AJ$3,0)
),
IF(BV$3="Attendance",
INDEX('Attendance Dump'!$E$2:$AI$400,
MATCH($A218,'Attendance Dump'!$B$2:$B$400,0),
MATCH(BV$2,'Attendance Dump'!$E$1:$AI$1,0)
),
INDEX('Active Hour''s Dump'!$D$3:$AH$337,
MATCH($C218,'Active Hour''s Dump'!$A$3:$A$337,0),
MATCH(BV$2,'Active Hour''s Dump'!$D$2:$AH$2,0)
))),"")</f>
        <v>1055.6860000000001</v>
      </c>
      <c r="BW218" s="13" t="str">
        <f>_xlfn.IFNA(IF(BW$3="Productivity",
INDEX('Productivity Dump'!$E$4:$AJ$500,
MATCH($A218,'Productivity Dump'!$A$4:$A$500,0),
MATCH(BW$2,'Productivity Dump'!$E$3:$AJ$3,0)
),
IF(BW$3="Attendance",
INDEX('Attendance Dump'!$E$2:$AI$400,
MATCH($A218,'Attendance Dump'!$B$2:$B$400,0),
MATCH(BW$2,'Attendance Dump'!$E$1:$AI$1,0)
),
INDEX('Active Hour''s Dump'!$D$3:$AH$337,
MATCH($C218,'Active Hour''s Dump'!$A$3:$A$337,0),
MATCH(BW$2,'Active Hour''s Dump'!$D$2:$AH$2,0)
))),"")</f>
        <v>P</v>
      </c>
      <c r="BX218" s="54">
        <f>_xlfn.IFNA(IF(BX$3="Productivity",
INDEX('Productivity Dump'!$E$4:$AJ$500,
MATCH($A218,'Productivity Dump'!$A$4:$A$500,0),
MATCH(BX$2,'Productivity Dump'!$E$3:$AJ$3,0)
),
IF(BX$3="Attendance",
INDEX('Attendance Dump'!$E$2:$AI$400,
MATCH($A218,'Attendance Dump'!$B$2:$B$400,0),
MATCH(BX$2,'Attendance Dump'!$E$1:$AI$1,0)
),
INDEX('Active Hour''s Dump'!$D$3:$AH$337,
MATCH($C218,'Active Hour''s Dump'!$A$3:$A$337,0),
MATCH(BX$2,'Active Hour''s Dump'!$D$2:$AH$2,0)
))),"")</f>
        <v>6.8333333333333304</v>
      </c>
      <c r="BY218" s="13">
        <f>_xlfn.IFNA(IF(BY$3="Productivity",
INDEX('Productivity Dump'!$E$4:$AJ$500,
MATCH($A218,'Productivity Dump'!$A$4:$A$500,0),
MATCH(BY$2,'Productivity Dump'!$E$3:$AJ$3,0)
),
IF(BY$3="Attendance",
INDEX('Attendance Dump'!$E$2:$AI$400,
MATCH($A218,'Attendance Dump'!$B$2:$B$400,0),
MATCH(BY$2,'Attendance Dump'!$E$1:$AI$1,0)
),
INDEX('Active Hour''s Dump'!$D$3:$AH$337,
MATCH($C218,'Active Hour''s Dump'!$A$3:$A$337,0),
MATCH(BY$2,'Active Hour''s Dump'!$D$2:$AH$2,0)
))),"")</f>
        <v>583.85900000000004</v>
      </c>
      <c r="BZ218" s="13" t="str">
        <f>_xlfn.IFNA(IF(BZ$3="Productivity",
INDEX('Productivity Dump'!$E$4:$AJ$500,
MATCH($A218,'Productivity Dump'!$A$4:$A$500,0),
MATCH(BZ$2,'Productivity Dump'!$E$3:$AJ$3,0)
),
IF(BZ$3="Attendance",
INDEX('Attendance Dump'!$E$2:$AI$400,
MATCH($A218,'Attendance Dump'!$B$2:$B$400,0),
MATCH(BZ$2,'Attendance Dump'!$E$1:$AI$1,0)
),
INDEX('Active Hour''s Dump'!$D$3:$AH$337,
MATCH($C218,'Active Hour''s Dump'!$A$3:$A$337,0),
MATCH(BZ$2,'Active Hour''s Dump'!$D$2:$AH$2,0)
))),"")</f>
        <v>P</v>
      </c>
      <c r="CA218" s="54">
        <f>_xlfn.IFNA(IF(CA$3="Productivity",
INDEX('Productivity Dump'!$E$4:$AJ$500,
MATCH($A218,'Productivity Dump'!$A$4:$A$500,0),
MATCH(CA$2,'Productivity Dump'!$E$3:$AJ$3,0)
),
IF(CA$3="Attendance",
INDEX('Attendance Dump'!$E$2:$AI$400,
MATCH($A218,'Attendance Dump'!$B$2:$B$400,0),
MATCH(CA$2,'Attendance Dump'!$E$1:$AI$1,0)
),
INDEX('Active Hour''s Dump'!$D$3:$AH$337,
MATCH($C218,'Active Hour''s Dump'!$A$3:$A$337,0),
MATCH(CA$2,'Active Hour''s Dump'!$D$2:$AH$2,0)
))),"")</f>
        <v>3.6666666666666701</v>
      </c>
      <c r="CB218" s="13">
        <f>_xlfn.IFNA(IF(CB$3="Productivity",
INDEX('Productivity Dump'!$E$4:$AJ$500,
MATCH($A218,'Productivity Dump'!$A$4:$A$500,0),
MATCH(CB$2,'Productivity Dump'!$E$3:$AJ$3,0)
),
IF(CB$3="Attendance",
INDEX('Attendance Dump'!$E$2:$AI$400,
MATCH($A218,'Attendance Dump'!$B$2:$B$400,0),
MATCH(CB$2,'Attendance Dump'!$E$1:$AI$1,0)
),
INDEX('Active Hour''s Dump'!$D$3:$AH$337,
MATCH($C218,'Active Hour''s Dump'!$A$3:$A$337,0),
MATCH(CB$2,'Active Hour''s Dump'!$D$2:$AH$2,0)
))),"")</f>
        <v>0</v>
      </c>
      <c r="CC218" s="13" t="str">
        <f>_xlfn.IFNA(IF(CC$3="Productivity",
INDEX('Productivity Dump'!$E$4:$AJ$500,
MATCH($A218,'Productivity Dump'!$A$4:$A$500,0),
MATCH(CC$2,'Productivity Dump'!$E$3:$AJ$3,0)
),
IF(CC$3="Attendance",
INDEX('Attendance Dump'!$E$2:$AI$400,
MATCH($A218,'Attendance Dump'!$B$2:$B$400,0),
MATCH(CC$2,'Attendance Dump'!$E$1:$AI$1,0)
),
INDEX('Active Hour''s Dump'!$D$3:$AH$337,
MATCH($C218,'Active Hour''s Dump'!$A$3:$A$337,0),
MATCH(CC$2,'Active Hour''s Dump'!$D$2:$AH$2,0)
))),"")</f>
        <v>WO</v>
      </c>
      <c r="CD218" s="54">
        <f>_xlfn.IFNA(IF(CD$3="Productivity",
INDEX('Productivity Dump'!$E$4:$AJ$500,
MATCH($A218,'Productivity Dump'!$A$4:$A$500,0),
MATCH(CD$2,'Productivity Dump'!$E$3:$AJ$3,0)
),
IF(CD$3="Attendance",
INDEX('Attendance Dump'!$E$2:$AI$400,
MATCH($A218,'Attendance Dump'!$B$2:$B$400,0),
MATCH(CD$2,'Attendance Dump'!$E$1:$AI$1,0)
),
INDEX('Active Hour''s Dump'!$D$3:$AH$337,
MATCH($C218,'Active Hour''s Dump'!$A$3:$A$337,0),
MATCH(CD$2,'Active Hour''s Dump'!$D$2:$AH$2,0)
))),"")</f>
        <v>0</v>
      </c>
      <c r="CE218" s="13">
        <f>_xlfn.IFNA(IF(CE$3="Productivity",
INDEX('Productivity Dump'!$E$4:$AJ$500,
MATCH($A218,'Productivity Dump'!$A$4:$A$500,0),
MATCH(CE$2,'Productivity Dump'!$E$3:$AJ$3,0)
),
IF(CE$3="Attendance",
INDEX('Attendance Dump'!$E$2:$AI$400,
MATCH($A218,'Attendance Dump'!$B$2:$B$400,0),
MATCH(CE$2,'Attendance Dump'!$E$1:$AI$1,0)
),
INDEX('Active Hour''s Dump'!$D$3:$AH$337,
MATCH($C218,'Active Hour''s Dump'!$A$3:$A$337,0),
MATCH(CE$2,'Active Hour''s Dump'!$D$2:$AH$2,0)
))),"")</f>
        <v>339.505</v>
      </c>
      <c r="CF218" s="13" t="str">
        <f>_xlfn.IFNA(IF(CF$3="Productivity",
INDEX('Productivity Dump'!$E$4:$AJ$500,
MATCH($A218,'Productivity Dump'!$A$4:$A$500,0),
MATCH(CF$2,'Productivity Dump'!$E$3:$AJ$3,0)
),
IF(CF$3="Attendance",
INDEX('Attendance Dump'!$E$2:$AI$400,
MATCH($A218,'Attendance Dump'!$B$2:$B$400,0),
MATCH(CF$2,'Attendance Dump'!$E$1:$AI$1,0)
),
INDEX('Active Hour''s Dump'!$D$3:$AH$337,
MATCH($C218,'Active Hour''s Dump'!$A$3:$A$337,0),
MATCH(CF$2,'Active Hour''s Dump'!$D$2:$AH$2,0)
))),"")</f>
        <v>P</v>
      </c>
      <c r="CG218" s="54">
        <f>_xlfn.IFNA(IF(CG$3="Productivity",
INDEX('Productivity Dump'!$E$4:$AJ$500,
MATCH($A218,'Productivity Dump'!$A$4:$A$500,0),
MATCH(CG$2,'Productivity Dump'!$E$3:$AJ$3,0)
),
IF(CG$3="Attendance",
INDEX('Attendance Dump'!$E$2:$AI$400,
MATCH($A218,'Attendance Dump'!$B$2:$B$400,0),
MATCH(CG$2,'Attendance Dump'!$E$1:$AI$1,0)
),
INDEX('Active Hour''s Dump'!$D$3:$AH$337,
MATCH($C218,'Active Hour''s Dump'!$A$3:$A$337,0),
MATCH(CG$2,'Active Hour''s Dump'!$D$2:$AH$2,0)
))),"")</f>
        <v>2.4166666666666701</v>
      </c>
      <c r="CH218" s="13">
        <f>_xlfn.IFNA(IF(CH$3="Productivity",
INDEX('Productivity Dump'!$E$4:$AJ$500,
MATCH($A218,'Productivity Dump'!$A$4:$A$500,0),
MATCH(CH$2,'Productivity Dump'!$E$3:$AJ$3,0)
),
IF(CH$3="Attendance",
INDEX('Attendance Dump'!$E$2:$AI$400,
MATCH($A218,'Attendance Dump'!$B$2:$B$400,0),
MATCH(CH$2,'Attendance Dump'!$E$1:$AI$1,0)
),
INDEX('Active Hour''s Dump'!$D$3:$AH$337,
MATCH($C218,'Active Hour''s Dump'!$A$3:$A$337,0),
MATCH(CH$2,'Active Hour''s Dump'!$D$2:$AH$2,0)
))),"")</f>
        <v>1182.6590000000001</v>
      </c>
      <c r="CI218" s="13" t="str">
        <f>_xlfn.IFNA(IF(CI$3="Productivity",
INDEX('Productivity Dump'!$E$4:$AJ$500,
MATCH($A218,'Productivity Dump'!$A$4:$A$500,0),
MATCH(CI$2,'Productivity Dump'!$E$3:$AJ$3,0)
),
IF(CI$3="Attendance",
INDEX('Attendance Dump'!$E$2:$AI$400,
MATCH($A218,'Attendance Dump'!$B$2:$B$400,0),
MATCH(CI$2,'Attendance Dump'!$E$1:$AI$1,0)
),
INDEX('Active Hour''s Dump'!$D$3:$AH$337,
MATCH($C218,'Active Hour''s Dump'!$A$3:$A$337,0),
MATCH(CI$2,'Active Hour''s Dump'!$D$2:$AH$2,0)
))),"")</f>
        <v>P</v>
      </c>
      <c r="CJ218" s="54">
        <f>_xlfn.IFNA(IF(CJ$3="Productivity",
INDEX('Productivity Dump'!$E$4:$AJ$500,
MATCH($A218,'Productivity Dump'!$A$4:$A$500,0),
MATCH(CJ$2,'Productivity Dump'!$E$3:$AJ$3,0)
),
IF(CJ$3="Attendance",
INDEX('Attendance Dump'!$E$2:$AI$400,
MATCH($A218,'Attendance Dump'!$B$2:$B$400,0),
MATCH(CJ$2,'Attendance Dump'!$E$1:$AI$1,0)
),
INDEX('Active Hour''s Dump'!$D$3:$AH$337,
MATCH($C218,'Active Hour''s Dump'!$A$3:$A$337,0),
MATCH(CJ$2,'Active Hour''s Dump'!$D$2:$AH$2,0)
))),"")</f>
        <v>7.8333333333333304</v>
      </c>
      <c r="CK218" s="13">
        <f>_xlfn.IFNA(IF(CK$3="Productivity",
INDEX('Productivity Dump'!$E$4:$AJ$500,
MATCH($A218,'Productivity Dump'!$A$4:$A$500,0),
MATCH(CK$2,'Productivity Dump'!$E$3:$AJ$3,0)
),
IF(CK$3="Attendance",
INDEX('Attendance Dump'!$E$2:$AI$400,
MATCH($A218,'Attendance Dump'!$B$2:$B$400,0),
MATCH(CK$2,'Attendance Dump'!$E$1:$AI$1,0)
),
INDEX('Active Hour''s Dump'!$D$3:$AH$337,
MATCH($C218,'Active Hour''s Dump'!$A$3:$A$337,0),
MATCH(CK$2,'Active Hour''s Dump'!$D$2:$AH$2,0)
))),"")</f>
        <v>594.1149999999999</v>
      </c>
      <c r="CL218" s="13" t="str">
        <f>_xlfn.IFNA(IF(CL$3="Productivity",
INDEX('Productivity Dump'!$E$4:$AJ$500,
MATCH($A218,'Productivity Dump'!$A$4:$A$500,0),
MATCH(CL$2,'Productivity Dump'!$E$3:$AJ$3,0)
),
IF(CL$3="Attendance",
INDEX('Attendance Dump'!$E$2:$AI$400,
MATCH($A218,'Attendance Dump'!$B$2:$B$400,0),
MATCH(CL$2,'Attendance Dump'!$E$1:$AI$1,0)
),
INDEX('Active Hour''s Dump'!$D$3:$AH$337,
MATCH($C218,'Active Hour''s Dump'!$A$3:$A$337,0),
MATCH(CL$2,'Active Hour''s Dump'!$D$2:$AH$2,0)
))),"")</f>
        <v>A</v>
      </c>
      <c r="CM218" s="54">
        <f>_xlfn.IFNA(IF(CM$3="Productivity",
INDEX('Productivity Dump'!$E$4:$AJ$500,
MATCH($A218,'Productivity Dump'!$A$4:$A$500,0),
MATCH(CM$2,'Productivity Dump'!$E$3:$AJ$3,0)
),
IF(CM$3="Attendance",
INDEX('Attendance Dump'!$E$2:$AI$400,
MATCH($A218,'Attendance Dump'!$B$2:$B$400,0),
MATCH(CM$2,'Attendance Dump'!$E$1:$AI$1,0)
),
INDEX('Active Hour''s Dump'!$D$3:$AH$337,
MATCH($C218,'Active Hour''s Dump'!$A$3:$A$337,0),
MATCH(CM$2,'Active Hour''s Dump'!$D$2:$AH$2,0)
))),"")</f>
        <v>4.0833333333333304</v>
      </c>
      <c r="CN218" s="13">
        <f>_xlfn.IFNA(IF(CN$3="Productivity",
INDEX('Productivity Dump'!$E$4:$AJ$500,
MATCH($A218,'Productivity Dump'!$A$4:$A$500,0),
MATCH(CN$2,'Productivity Dump'!$E$3:$AJ$3,0)
),
IF(CN$3="Attendance",
INDEX('Attendance Dump'!$E$2:$AI$400,
MATCH($A218,'Attendance Dump'!$B$2:$B$400,0),
MATCH(CN$2,'Attendance Dump'!$E$1:$AI$1,0)
),
INDEX('Active Hour''s Dump'!$D$3:$AH$337,
MATCH($C218,'Active Hour''s Dump'!$A$3:$A$337,0),
MATCH(CN$2,'Active Hour''s Dump'!$D$2:$AH$2,0)
))),"")</f>
        <v>0</v>
      </c>
      <c r="CO218" s="13">
        <f>_xlfn.IFNA(IF(CO$3="Productivity",
INDEX('Productivity Dump'!$E$4:$AJ$500,
MATCH($A218,'Productivity Dump'!$A$4:$A$500,0),
MATCH(CO$2,'Productivity Dump'!$E$3:$AJ$3,0)
),
IF(CO$3="Attendance",
INDEX('Attendance Dump'!$E$2:$AI$400,
MATCH($A218,'Attendance Dump'!$B$2:$B$400,0),
MATCH(CO$2,'Attendance Dump'!$E$1:$AI$1,0)
),
INDEX('Active Hour''s Dump'!$D$3:$AH$337,
MATCH($C218,'Active Hour''s Dump'!$A$3:$A$337,0),
MATCH(CO$2,'Active Hour''s Dump'!$D$2:$AH$2,0)
))),"")</f>
        <v>0</v>
      </c>
      <c r="CP218" s="54">
        <f>_xlfn.IFNA(IF(CP$3="Productivity",
INDEX('Productivity Dump'!$E$4:$AJ$500,
MATCH($A218,'Productivity Dump'!$A$4:$A$500,0),
MATCH(CP$2,'Productivity Dump'!$E$3:$AJ$3,0)
),
IF(CP$3="Attendance",
INDEX('Attendance Dump'!$E$2:$AI$400,
MATCH($A218,'Attendance Dump'!$B$2:$B$400,0),
MATCH(CP$2,'Attendance Dump'!$E$1:$AI$1,0)
),
INDEX('Active Hour''s Dump'!$D$3:$AH$337,
MATCH($C218,'Active Hour''s Dump'!$A$3:$A$337,0),
MATCH(CP$2,'Active Hour''s Dump'!$D$2:$AH$2,0)
))),"")</f>
        <v>0</v>
      </c>
      <c r="CQ218" s="13">
        <f>_xlfn.IFNA(IF(CQ$3="Productivity",
INDEX('Productivity Dump'!$E$4:$AJ$500,
MATCH($A218,'Productivity Dump'!$A$4:$A$500,0),
MATCH(CQ$2,'Productivity Dump'!$E$3:$AJ$3,0)
),
IF(CQ$3="Attendance",
INDEX('Attendance Dump'!$E$2:$AI$400,
MATCH($A218,'Attendance Dump'!$B$2:$B$400,0),
MATCH(CQ$2,'Attendance Dump'!$E$1:$AI$1,0)
),
INDEX('Active Hour''s Dump'!$D$3:$AH$337,
MATCH($C218,'Active Hour''s Dump'!$A$3:$A$337,0),
MATCH(CQ$2,'Active Hour''s Dump'!$D$2:$AH$2,0)
))),"")</f>
        <v>0</v>
      </c>
      <c r="CR218" s="13">
        <f>_xlfn.IFNA(IF(CR$3="Productivity",
INDEX('Productivity Dump'!$E$4:$AJ$500,
MATCH($A218,'Productivity Dump'!$A$4:$A$500,0),
MATCH(CR$2,'Productivity Dump'!$E$3:$AJ$3,0)
),
IF(CR$3="Attendance",
INDEX('Attendance Dump'!$E$2:$AI$400,
MATCH($A218,'Attendance Dump'!$B$2:$B$400,0),
MATCH(CR$2,'Attendance Dump'!$E$1:$AI$1,0)
),
INDEX('Active Hour''s Dump'!$D$3:$AH$337,
MATCH($C218,'Active Hour''s Dump'!$A$3:$A$337,0),
MATCH(CR$2,'Active Hour''s Dump'!$D$2:$AH$2,0)
))),"")</f>
        <v>0</v>
      </c>
      <c r="CS218" s="54">
        <f>_xlfn.IFNA(IF(CS$3="Productivity",
INDEX('Productivity Dump'!$E$4:$AJ$500,
MATCH($A218,'Productivity Dump'!$A$4:$A$500,0),
MATCH(CS$2,'Productivity Dump'!$E$3:$AJ$3,0)
),
IF(CS$3="Attendance",
INDEX('Attendance Dump'!$E$2:$AI$400,
MATCH($A218,'Attendance Dump'!$B$2:$B$400,0),
MATCH(CS$2,'Attendance Dump'!$E$1:$AI$1,0)
),
INDEX('Active Hour''s Dump'!$D$3:$AH$337,
MATCH($C218,'Active Hour''s Dump'!$A$3:$A$337,0),
MATCH(CS$2,'Active Hour''s Dump'!$D$2:$AH$2,0)
))),"")</f>
        <v>0</v>
      </c>
      <c r="CT218" s="13">
        <f>_xlfn.IFNA(IF(CT$3="Productivity",
INDEX('Productivity Dump'!$E$4:$AJ$500,
MATCH($A218,'Productivity Dump'!$A$4:$A$500,0),
MATCH(CT$2,'Productivity Dump'!$E$3:$AJ$3,0)
),
IF(CT$3="Attendance",
INDEX('Attendance Dump'!$E$2:$AI$400,
MATCH($A218,'Attendance Dump'!$B$2:$B$400,0),
MATCH(CT$2,'Attendance Dump'!$E$1:$AI$1,0)
),
INDEX('Active Hour''s Dump'!$D$3:$AH$337,
MATCH($C218,'Active Hour''s Dump'!$A$3:$A$337,0),
MATCH(CT$2,'Active Hour''s Dump'!$D$2:$AH$2,0)
))),"")</f>
        <v>0</v>
      </c>
      <c r="CU218" s="13">
        <f>_xlfn.IFNA(IF(CU$3="Productivity",
INDEX('Productivity Dump'!$E$4:$AJ$500,
MATCH($A218,'Productivity Dump'!$A$4:$A$500,0),
MATCH(CU$2,'Productivity Dump'!$E$3:$AJ$3,0)
),
IF(CU$3="Attendance",
INDEX('Attendance Dump'!$E$2:$AI$400,
MATCH($A218,'Attendance Dump'!$B$2:$B$400,0),
MATCH(CU$2,'Attendance Dump'!$E$1:$AI$1,0)
),
INDEX('Active Hour''s Dump'!$D$3:$AH$337,
MATCH($C218,'Active Hour''s Dump'!$A$3:$A$337,0),
MATCH(CU$2,'Active Hour''s Dump'!$D$2:$AH$2,0)
))),"")</f>
        <v>0</v>
      </c>
      <c r="CV218" s="54">
        <f>_xlfn.IFNA(IF(CV$3="Productivity",
INDEX('Productivity Dump'!$E$4:$AJ$500,
MATCH($A218,'Productivity Dump'!$A$4:$A$500,0),
MATCH(CV$2,'Productivity Dump'!$E$3:$AJ$3,0)
),
IF(CV$3="Attendance",
INDEX('Attendance Dump'!$E$2:$AI$400,
MATCH($A218,'Attendance Dump'!$B$2:$B$400,0),
MATCH(CV$2,'Attendance Dump'!$E$1:$AI$1,0)
),
INDEX('Active Hour''s Dump'!$D$3:$AH$337,
MATCH($C218,'Active Hour''s Dump'!$A$3:$A$337,0),
MATCH(CV$2,'Active Hour''s Dump'!$D$2:$AH$2,0)
))),"")</f>
        <v>0</v>
      </c>
      <c r="CW218" s="13"/>
      <c r="CX218" s="13"/>
      <c r="CY218" s="54"/>
      <c r="DA218" s="57">
        <f t="shared" si="81"/>
        <v>118.41666666666663</v>
      </c>
      <c r="DB218" s="35">
        <f t="shared" si="82"/>
        <v>19210.362000000005</v>
      </c>
      <c r="DC218" s="35">
        <f t="shared" si="83"/>
        <v>0</v>
      </c>
      <c r="DD218" s="35">
        <f t="shared" ref="DD218:DD266" ca="1" si="86">IFERROR(MAX(0,DC218/$DC$2),DC218)</f>
        <v>0</v>
      </c>
      <c r="DF218" s="32" cm="1">
        <f t="array" ref="DF218">SUMPRODUCT(
    (MOD(COLUMN(H218:CV218) - COLUMN(H218), 3) = 0) *
    (H218:CV218 = 0) *
    (I218:CW218 = "P") *
    (COUNTIF(UKHoliday, H$2:CV$2) = 0)
)</f>
        <v>0</v>
      </c>
      <c r="DG218" s="33" cm="1">
        <f t="array" ref="DG218">SUMPRODUCT(
  (MOD(COLUMN(H218:CV218) - COLUMN(H218), 3) = 0) *
  (H218:CV218 &gt; 0) *
  (H218:CV218 &lt; 0.5 * IF(((WEEKDAY(H$2:CV$2, 2) = 1) + (WEEKDAY(H$2:CV$2, 2) = 6)), G218, F218)) *
  (I218:CW218 = "P") *
  (COUNTIF(UKHoliday, H$2:CV$2) = 0)
)</f>
        <v>0</v>
      </c>
      <c r="DH218" s="33" cm="1">
        <f t="array" ref="DH218">SUMPRODUCT(
  (MOD(COLUMN(H218:CV218) - COLUMN(H218), 3) = 0) *
  (H218:CV218 &gt; 0.5 * IF(((WEEKDAY(H$2:CV$2, 2) = 1) + (WEEKDAY(H$2:CV$2, 2) = 6)), $G218, $F218)) *
  (H218:CV218 &lt; 0.8 * IF(((WEEKDAY(H$2:CV$2, 2) = 1) + (WEEKDAY(H$2:CV$2, 2) = 6)), $G218, $F218)) *
  (I218:CW218 = "P") *
  (COUNTIF(UKHoliday, H$2:CV$2) = 0)
)</f>
        <v>1</v>
      </c>
      <c r="DI218" s="33" cm="1">
        <f t="array" ref="DI218">SUMPRODUCT(
  (MOD(COLUMN(H218:CV218) - COLUMN(H218), 3) = 0) *
  (H218:CV218 &gt; 0.8 * IF(((WEEKDAY(H$2:CV$2, 2) = 1) + (WEEKDAY(H$2:CV$2, 2) = 6)), $G218, $F218)) *
  (H218:CV218 &lt; 1 * IF(((WEEKDAY(H$2:CV$2, 2) = 1) + (WEEKDAY(H$2:CV$2, 2) = 6)), $G218, $F218)) *
  (I218:CW218 = "P") *
  (COUNTIF(UKHoliday, H$2:CV$2) = 0)
)</f>
        <v>0</v>
      </c>
    </row>
    <row r="219" spans="1:113" x14ac:dyDescent="0.3">
      <c r="A219" s="39" t="s">
        <v>399</v>
      </c>
      <c r="B219" s="39" t="s">
        <v>398</v>
      </c>
      <c r="C219" s="9" t="s">
        <v>399</v>
      </c>
      <c r="D219" s="62" t="s">
        <v>944</v>
      </c>
      <c r="E219" s="35">
        <v>18600</v>
      </c>
      <c r="F219" s="35">
        <f t="shared" si="84"/>
        <v>930</v>
      </c>
      <c r="G219" s="35">
        <f t="shared" si="85"/>
        <v>465</v>
      </c>
      <c r="H219" s="13">
        <f>_xlfn.IFNA(IF(H$3="Productivity",
INDEX('Productivity Dump'!$E$4:$AJ$500,
MATCH($A219,'Productivity Dump'!$A$4:$A$500,0),
MATCH(H$2,'Productivity Dump'!$E$3:$AJ$3,0)
),
IF(H$3="Attendance",
INDEX('Attendance Dump'!$E$2:$AI$400,
MATCH($A219,'Attendance Dump'!$B$2:$B$400,0),
MATCH(H$2,'Attendance Dump'!$E$1:$AI$1,0)
),
INDEX('Active Hour''s Dump'!$D$3:$AH$337,
MATCH($C219,'Active Hour''s Dump'!$A$3:$A$337,0),
MATCH(H$2,'Active Hour''s Dump'!$D$2:$AH$2,0)
))),"")</f>
        <v>1036.9320000000002</v>
      </c>
      <c r="I219" s="13" t="str">
        <f>_xlfn.IFNA(IF(I$3="Productivity",
INDEX('Productivity Dump'!$E$4:$AJ$500,
MATCH($A219,'Productivity Dump'!$A$4:$A$500,0),
MATCH(I$2,'Productivity Dump'!$E$3:$AJ$3,0)
),
IF(I$3="Attendance",
INDEX('Attendance Dump'!$E$2:$AI$400,
MATCH($A219,'Attendance Dump'!$B$2:$B$400,0),
MATCH(I$2,'Attendance Dump'!$E$1:$AI$1,0)
),
INDEX('Active Hour''s Dump'!$D$3:$AH$337,
MATCH($C219,'Active Hour''s Dump'!$A$3:$A$337,0),
MATCH(I$2,'Active Hour''s Dump'!$D$2:$AH$2,0)
))),"")</f>
        <v>P</v>
      </c>
      <c r="J219" s="54">
        <f>_xlfn.IFNA(IF(J$3="Productivity",
INDEX('Productivity Dump'!$E$4:$AJ$500,
MATCH($A219,'Productivity Dump'!$A$4:$A$500,0),
MATCH(J$2,'Productivity Dump'!$E$3:$AJ$3,0)
),
IF(J$3="Attendance",
INDEX('Attendance Dump'!$E$2:$AI$400,
MATCH($A219,'Attendance Dump'!$B$2:$B$400,0),
MATCH(J$2,'Attendance Dump'!$E$1:$AI$1,0)
),
INDEX('Active Hour''s Dump'!$D$3:$AH$337,
MATCH($C219,'Active Hour''s Dump'!$A$3:$A$337,0),
MATCH(J$2,'Active Hour''s Dump'!$D$2:$AH$2,0)
))),"")</f>
        <v>8.5833333333333304</v>
      </c>
      <c r="K219" s="13">
        <f>_xlfn.IFNA(IF(K$3="Productivity",
INDEX('Productivity Dump'!$E$4:$AJ$500,
MATCH($A219,'Productivity Dump'!$A$4:$A$500,0),
MATCH(K$2,'Productivity Dump'!$E$3:$AJ$3,0)
),
IF(K$3="Attendance",
INDEX('Attendance Dump'!$E$2:$AI$400,
MATCH($A219,'Attendance Dump'!$B$2:$B$400,0),
MATCH(K$2,'Attendance Dump'!$E$1:$AI$1,0)
),
INDEX('Active Hour''s Dump'!$D$3:$AH$337,
MATCH($C219,'Active Hour''s Dump'!$A$3:$A$337,0),
MATCH(K$2,'Active Hour''s Dump'!$D$2:$AH$2,0)
))),"")</f>
        <v>961.50299999999982</v>
      </c>
      <c r="L219" s="13" t="str">
        <f>_xlfn.IFNA(IF(L$3="Productivity",
INDEX('Productivity Dump'!$E$4:$AJ$500,
MATCH($A219,'Productivity Dump'!$A$4:$A$500,0),
MATCH(L$2,'Productivity Dump'!$E$3:$AJ$3,0)
),
IF(L$3="Attendance",
INDEX('Attendance Dump'!$E$2:$AI$400,
MATCH($A219,'Attendance Dump'!$B$2:$B$400,0),
MATCH(L$2,'Attendance Dump'!$E$1:$AI$1,0)
),
INDEX('Active Hour''s Dump'!$D$3:$AH$337,
MATCH($C219,'Active Hour''s Dump'!$A$3:$A$337,0),
MATCH(L$2,'Active Hour''s Dump'!$D$2:$AH$2,0)
))),"")</f>
        <v>P</v>
      </c>
      <c r="M219" s="54">
        <f>_xlfn.IFNA(IF(M$3="Productivity",
INDEX('Productivity Dump'!$E$4:$AJ$500,
MATCH($A219,'Productivity Dump'!$A$4:$A$500,0),
MATCH(M$2,'Productivity Dump'!$E$3:$AJ$3,0)
),
IF(M$3="Attendance",
INDEX('Attendance Dump'!$E$2:$AI$400,
MATCH($A219,'Attendance Dump'!$B$2:$B$400,0),
MATCH(M$2,'Attendance Dump'!$E$1:$AI$1,0)
),
INDEX('Active Hour''s Dump'!$D$3:$AH$337,
MATCH($C219,'Active Hour''s Dump'!$A$3:$A$337,0),
MATCH(M$2,'Active Hour''s Dump'!$D$2:$AH$2,0)
))),"")</f>
        <v>9.6666666666666696</v>
      </c>
      <c r="N219" s="13">
        <f>_xlfn.IFNA(IF(N$3="Productivity",
INDEX('Productivity Dump'!$E$4:$AJ$500,
MATCH($A219,'Productivity Dump'!$A$4:$A$500,0),
MATCH(N$2,'Productivity Dump'!$E$3:$AJ$3,0)
),
IF(N$3="Attendance",
INDEX('Attendance Dump'!$E$2:$AI$400,
MATCH($A219,'Attendance Dump'!$B$2:$B$400,0),
MATCH(N$2,'Attendance Dump'!$E$1:$AI$1,0)
),
INDEX('Active Hour''s Dump'!$D$3:$AH$337,
MATCH($C219,'Active Hour''s Dump'!$A$3:$A$337,0),
MATCH(N$2,'Active Hour''s Dump'!$D$2:$AH$2,0)
))),"")</f>
        <v>348.459</v>
      </c>
      <c r="O219" s="13" t="str">
        <f>_xlfn.IFNA(IF(O$3="Productivity",
INDEX('Productivity Dump'!$E$4:$AJ$500,
MATCH($A219,'Productivity Dump'!$A$4:$A$500,0),
MATCH(O$2,'Productivity Dump'!$E$3:$AJ$3,0)
),
IF(O$3="Attendance",
INDEX('Attendance Dump'!$E$2:$AI$400,
MATCH($A219,'Attendance Dump'!$B$2:$B$400,0),
MATCH(O$2,'Attendance Dump'!$E$1:$AI$1,0)
),
INDEX('Active Hour''s Dump'!$D$3:$AH$337,
MATCH($C219,'Active Hour''s Dump'!$A$3:$A$337,0),
MATCH(O$2,'Active Hour''s Dump'!$D$2:$AH$2,0)
))),"")</f>
        <v>P</v>
      </c>
      <c r="P219" s="54">
        <f>_xlfn.IFNA(IF(P$3="Productivity",
INDEX('Productivity Dump'!$E$4:$AJ$500,
MATCH($A219,'Productivity Dump'!$A$4:$A$500,0),
MATCH(P$2,'Productivity Dump'!$E$3:$AJ$3,0)
),
IF(P$3="Attendance",
INDEX('Attendance Dump'!$E$2:$AI$400,
MATCH($A219,'Attendance Dump'!$B$2:$B$400,0),
MATCH(P$2,'Attendance Dump'!$E$1:$AI$1,0)
),
INDEX('Active Hour''s Dump'!$D$3:$AH$337,
MATCH($C219,'Active Hour''s Dump'!$A$3:$A$337,0),
MATCH(P$2,'Active Hour''s Dump'!$D$2:$AH$2,0)
))),"")</f>
        <v>3.3333333333333299</v>
      </c>
      <c r="Q219" s="13">
        <f>_xlfn.IFNA(IF(Q$3="Productivity",
INDEX('Productivity Dump'!$E$4:$AJ$500,
MATCH($A219,'Productivity Dump'!$A$4:$A$500,0),
MATCH(Q$2,'Productivity Dump'!$E$3:$AJ$3,0)
),
IF(Q$3="Attendance",
INDEX('Attendance Dump'!$E$2:$AI$400,
MATCH($A219,'Attendance Dump'!$B$2:$B$400,0),
MATCH(Q$2,'Attendance Dump'!$E$1:$AI$1,0)
),
INDEX('Active Hour''s Dump'!$D$3:$AH$337,
MATCH($C219,'Active Hour''s Dump'!$A$3:$A$337,0),
MATCH(Q$2,'Active Hour''s Dump'!$D$2:$AH$2,0)
))),"")</f>
        <v>438.19400000000007</v>
      </c>
      <c r="R219" s="13" t="str">
        <f>_xlfn.IFNA(IF(R$3="Productivity",
INDEX('Productivity Dump'!$E$4:$AJ$500,
MATCH($A219,'Productivity Dump'!$A$4:$A$500,0),
MATCH(R$2,'Productivity Dump'!$E$3:$AJ$3,0)
),
IF(R$3="Attendance",
INDEX('Attendance Dump'!$E$2:$AI$400,
MATCH($A219,'Attendance Dump'!$B$2:$B$400,0),
MATCH(R$2,'Attendance Dump'!$E$1:$AI$1,0)
),
INDEX('Active Hour''s Dump'!$D$3:$AH$337,
MATCH($C219,'Active Hour''s Dump'!$A$3:$A$337,0),
MATCH(R$2,'Active Hour''s Dump'!$D$2:$AH$2,0)
))),"")</f>
        <v>WO</v>
      </c>
      <c r="S219" s="54">
        <f>_xlfn.IFNA(IF(S$3="Productivity",
INDEX('Productivity Dump'!$E$4:$AJ$500,
MATCH($A219,'Productivity Dump'!$A$4:$A$500,0),
MATCH(S$2,'Productivity Dump'!$E$3:$AJ$3,0)
),
IF(S$3="Attendance",
INDEX('Attendance Dump'!$E$2:$AI$400,
MATCH($A219,'Attendance Dump'!$B$2:$B$400,0),
MATCH(S$2,'Attendance Dump'!$E$1:$AI$1,0)
),
INDEX('Active Hour''s Dump'!$D$3:$AH$337,
MATCH($C219,'Active Hour''s Dump'!$A$3:$A$337,0),
MATCH(S$2,'Active Hour''s Dump'!$D$2:$AH$2,0)
))),"")</f>
        <v>6</v>
      </c>
      <c r="T219" s="13">
        <f>_xlfn.IFNA(IF(T$3="Productivity",
INDEX('Productivity Dump'!$E$4:$AJ$500,
MATCH($A219,'Productivity Dump'!$A$4:$A$500,0),
MATCH(T$2,'Productivity Dump'!$E$3:$AJ$3,0)
),
IF(T$3="Attendance",
INDEX('Attendance Dump'!$E$2:$AI$400,
MATCH($A219,'Attendance Dump'!$B$2:$B$400,0),
MATCH(T$2,'Attendance Dump'!$E$1:$AI$1,0)
),
INDEX('Active Hour''s Dump'!$D$3:$AH$337,
MATCH($C219,'Active Hour''s Dump'!$A$3:$A$337,0),
MATCH(T$2,'Active Hour''s Dump'!$D$2:$AH$2,0)
))),"")</f>
        <v>552.0139999999999</v>
      </c>
      <c r="U219" s="13" t="str">
        <f>_xlfn.IFNA(IF(U$3="Productivity",
INDEX('Productivity Dump'!$E$4:$AJ$500,
MATCH($A219,'Productivity Dump'!$A$4:$A$500,0),
MATCH(U$2,'Productivity Dump'!$E$3:$AJ$3,0)
),
IF(U$3="Attendance",
INDEX('Attendance Dump'!$E$2:$AI$400,
MATCH($A219,'Attendance Dump'!$B$2:$B$400,0),
MATCH(U$2,'Attendance Dump'!$E$1:$AI$1,0)
),
INDEX('Active Hour''s Dump'!$D$3:$AH$337,
MATCH($C219,'Active Hour''s Dump'!$A$3:$A$337,0),
MATCH(U$2,'Active Hour''s Dump'!$D$2:$AH$2,0)
))),"")</f>
        <v>P</v>
      </c>
      <c r="V219" s="54">
        <f>_xlfn.IFNA(IF(V$3="Productivity",
INDEX('Productivity Dump'!$E$4:$AJ$500,
MATCH($A219,'Productivity Dump'!$A$4:$A$500,0),
MATCH(V$2,'Productivity Dump'!$E$3:$AJ$3,0)
),
IF(V$3="Attendance",
INDEX('Attendance Dump'!$E$2:$AI$400,
MATCH($A219,'Attendance Dump'!$B$2:$B$400,0),
MATCH(V$2,'Attendance Dump'!$E$1:$AI$1,0)
),
INDEX('Active Hour''s Dump'!$D$3:$AH$337,
MATCH($C219,'Active Hour''s Dump'!$A$3:$A$337,0),
MATCH(V$2,'Active Hour''s Dump'!$D$2:$AH$2,0)
))),"")</f>
        <v>5.3333333333333304</v>
      </c>
      <c r="W219" s="13">
        <f>_xlfn.IFNA(IF(W$3="Productivity",
INDEX('Productivity Dump'!$E$4:$AJ$500,
MATCH($A219,'Productivity Dump'!$A$4:$A$500,0),
MATCH(W$2,'Productivity Dump'!$E$3:$AJ$3,0)
),
IF(W$3="Attendance",
INDEX('Attendance Dump'!$E$2:$AI$400,
MATCH($A219,'Attendance Dump'!$B$2:$B$400,0),
MATCH(W$2,'Attendance Dump'!$E$1:$AI$1,0)
),
INDEX('Active Hour''s Dump'!$D$3:$AH$337,
MATCH($C219,'Active Hour''s Dump'!$A$3:$A$337,0),
MATCH(W$2,'Active Hour''s Dump'!$D$2:$AH$2,0)
))),"")</f>
        <v>728.10600000000011</v>
      </c>
      <c r="X219" s="13" t="str">
        <f>_xlfn.IFNA(IF(X$3="Productivity",
INDEX('Productivity Dump'!$E$4:$AJ$500,
MATCH($A219,'Productivity Dump'!$A$4:$A$500,0),
MATCH(X$2,'Productivity Dump'!$E$3:$AJ$3,0)
),
IF(X$3="Attendance",
INDEX('Attendance Dump'!$E$2:$AI$400,
MATCH($A219,'Attendance Dump'!$B$2:$B$400,0),
MATCH(X$2,'Attendance Dump'!$E$1:$AI$1,0)
),
INDEX('Active Hour''s Dump'!$D$3:$AH$337,
MATCH($C219,'Active Hour''s Dump'!$A$3:$A$337,0),
MATCH(X$2,'Active Hour''s Dump'!$D$2:$AH$2,0)
))),"")</f>
        <v>P</v>
      </c>
      <c r="Y219" s="54">
        <f>_xlfn.IFNA(IF(Y$3="Productivity",
INDEX('Productivity Dump'!$E$4:$AJ$500,
MATCH($A219,'Productivity Dump'!$A$4:$A$500,0),
MATCH(Y$2,'Productivity Dump'!$E$3:$AJ$3,0)
),
IF(Y$3="Attendance",
INDEX('Attendance Dump'!$E$2:$AI$400,
MATCH($A219,'Attendance Dump'!$B$2:$B$400,0),
MATCH(Y$2,'Attendance Dump'!$E$1:$AI$1,0)
),
INDEX('Active Hour''s Dump'!$D$3:$AH$337,
MATCH($C219,'Active Hour''s Dump'!$A$3:$A$337,0),
MATCH(Y$2,'Active Hour''s Dump'!$D$2:$AH$2,0)
))),"")</f>
        <v>8.8333333333333304</v>
      </c>
      <c r="Z219" s="13">
        <f>_xlfn.IFNA(IF(Z$3="Productivity",
INDEX('Productivity Dump'!$E$4:$AJ$500,
MATCH($A219,'Productivity Dump'!$A$4:$A$500,0),
MATCH(Z$2,'Productivity Dump'!$E$3:$AJ$3,0)
),
IF(Z$3="Attendance",
INDEX('Attendance Dump'!$E$2:$AI$400,
MATCH($A219,'Attendance Dump'!$B$2:$B$400,0),
MATCH(Z$2,'Attendance Dump'!$E$1:$AI$1,0)
),
INDEX('Active Hour''s Dump'!$D$3:$AH$337,
MATCH($C219,'Active Hour''s Dump'!$A$3:$A$337,0),
MATCH(Z$2,'Active Hour''s Dump'!$D$2:$AH$2,0)
))),"")</f>
        <v>679.22499999999991</v>
      </c>
      <c r="AA219" s="13" t="str">
        <f>_xlfn.IFNA(IF(AA$3="Productivity",
INDEX('Productivity Dump'!$E$4:$AJ$500,
MATCH($A219,'Productivity Dump'!$A$4:$A$500,0),
MATCH(AA$2,'Productivity Dump'!$E$3:$AJ$3,0)
),
IF(AA$3="Attendance",
INDEX('Attendance Dump'!$E$2:$AI$400,
MATCH($A219,'Attendance Dump'!$B$2:$B$400,0),
MATCH(AA$2,'Attendance Dump'!$E$1:$AI$1,0)
),
INDEX('Active Hour''s Dump'!$D$3:$AH$337,
MATCH($C219,'Active Hour''s Dump'!$A$3:$A$337,0),
MATCH(AA$2,'Active Hour''s Dump'!$D$2:$AH$2,0)
))),"")</f>
        <v>P</v>
      </c>
      <c r="AB219" s="54">
        <f>_xlfn.IFNA(IF(AB$3="Productivity",
INDEX('Productivity Dump'!$E$4:$AJ$500,
MATCH($A219,'Productivity Dump'!$A$4:$A$500,0),
MATCH(AB$2,'Productivity Dump'!$E$3:$AJ$3,0)
),
IF(AB$3="Attendance",
INDEX('Attendance Dump'!$E$2:$AI$400,
MATCH($A219,'Attendance Dump'!$B$2:$B$400,0),
MATCH(AB$2,'Attendance Dump'!$E$1:$AI$1,0)
),
INDEX('Active Hour''s Dump'!$D$3:$AH$337,
MATCH($C219,'Active Hour''s Dump'!$A$3:$A$337,0),
MATCH(AB$2,'Active Hour''s Dump'!$D$2:$AH$2,0)
))),"")</f>
        <v>8.0833333333333304</v>
      </c>
      <c r="AC219" s="13">
        <f>_xlfn.IFNA(IF(AC$3="Productivity",
INDEX('Productivity Dump'!$E$4:$AJ$500,
MATCH($A219,'Productivity Dump'!$A$4:$A$500,0),
MATCH(AC$2,'Productivity Dump'!$E$3:$AJ$3,0)
),
IF(AC$3="Attendance",
INDEX('Attendance Dump'!$E$2:$AI$400,
MATCH($A219,'Attendance Dump'!$B$2:$B$400,0),
MATCH(AC$2,'Attendance Dump'!$E$1:$AI$1,0)
),
INDEX('Active Hour''s Dump'!$D$3:$AH$337,
MATCH($C219,'Active Hour''s Dump'!$A$3:$A$337,0),
MATCH(AC$2,'Active Hour''s Dump'!$D$2:$AH$2,0)
))),"")</f>
        <v>888.64300000000003</v>
      </c>
      <c r="AD219" s="13" t="str">
        <f>_xlfn.IFNA(IF(AD$3="Productivity",
INDEX('Productivity Dump'!$E$4:$AJ$500,
MATCH($A219,'Productivity Dump'!$A$4:$A$500,0),
MATCH(AD$2,'Productivity Dump'!$E$3:$AJ$3,0)
),
IF(AD$3="Attendance",
INDEX('Attendance Dump'!$E$2:$AI$400,
MATCH($A219,'Attendance Dump'!$B$2:$B$400,0),
MATCH(AD$2,'Attendance Dump'!$E$1:$AI$1,0)
),
INDEX('Active Hour''s Dump'!$D$3:$AH$337,
MATCH($C219,'Active Hour''s Dump'!$A$3:$A$337,0),
MATCH(AD$2,'Active Hour''s Dump'!$D$2:$AH$2,0)
))),"")</f>
        <v>P</v>
      </c>
      <c r="AE219" s="54">
        <f>_xlfn.IFNA(IF(AE$3="Productivity",
INDEX('Productivity Dump'!$E$4:$AJ$500,
MATCH($A219,'Productivity Dump'!$A$4:$A$500,0),
MATCH(AE$2,'Productivity Dump'!$E$3:$AJ$3,0)
),
IF(AE$3="Attendance",
INDEX('Attendance Dump'!$E$2:$AI$400,
MATCH($A219,'Attendance Dump'!$B$2:$B$400,0),
MATCH(AE$2,'Attendance Dump'!$E$1:$AI$1,0)
),
INDEX('Active Hour''s Dump'!$D$3:$AH$337,
MATCH($C219,'Active Hour''s Dump'!$A$3:$A$337,0),
MATCH(AE$2,'Active Hour''s Dump'!$D$2:$AH$2,0)
))),"")</f>
        <v>10</v>
      </c>
      <c r="AF219" s="13">
        <f>_xlfn.IFNA(IF(AF$3="Productivity",
INDEX('Productivity Dump'!$E$4:$AJ$500,
MATCH($A219,'Productivity Dump'!$A$4:$A$500,0),
MATCH(AF$2,'Productivity Dump'!$E$3:$AJ$3,0)
),
IF(AF$3="Attendance",
INDEX('Attendance Dump'!$E$2:$AI$400,
MATCH($A219,'Attendance Dump'!$B$2:$B$400,0),
MATCH(AF$2,'Attendance Dump'!$E$1:$AI$1,0)
),
INDEX('Active Hour''s Dump'!$D$3:$AH$337,
MATCH($C219,'Active Hour''s Dump'!$A$3:$A$337,0),
MATCH(AF$2,'Active Hour''s Dump'!$D$2:$AH$2,0)
))),"")</f>
        <v>904.85299999999972</v>
      </c>
      <c r="AG219" s="13" t="str">
        <f>_xlfn.IFNA(IF(AG$3="Productivity",
INDEX('Productivity Dump'!$E$4:$AJ$500,
MATCH($A219,'Productivity Dump'!$A$4:$A$500,0),
MATCH(AG$2,'Productivity Dump'!$E$3:$AJ$3,0)
),
IF(AG$3="Attendance",
INDEX('Attendance Dump'!$E$2:$AI$400,
MATCH($A219,'Attendance Dump'!$B$2:$B$400,0),
MATCH(AG$2,'Attendance Dump'!$E$1:$AI$1,0)
),
INDEX('Active Hour''s Dump'!$D$3:$AH$337,
MATCH($C219,'Active Hour''s Dump'!$A$3:$A$337,0),
MATCH(AG$2,'Active Hour''s Dump'!$D$2:$AH$2,0)
))),"")</f>
        <v>P</v>
      </c>
      <c r="AH219" s="54">
        <f>_xlfn.IFNA(IF(AH$3="Productivity",
INDEX('Productivity Dump'!$E$4:$AJ$500,
MATCH($A219,'Productivity Dump'!$A$4:$A$500,0),
MATCH(AH$2,'Productivity Dump'!$E$3:$AJ$3,0)
),
IF(AH$3="Attendance",
INDEX('Attendance Dump'!$E$2:$AI$400,
MATCH($A219,'Attendance Dump'!$B$2:$B$400,0),
MATCH(AH$2,'Attendance Dump'!$E$1:$AI$1,0)
),
INDEX('Active Hour''s Dump'!$D$3:$AH$337,
MATCH($C219,'Active Hour''s Dump'!$A$3:$A$337,0),
MATCH(AH$2,'Active Hour''s Dump'!$D$2:$AH$2,0)
))),"")</f>
        <v>8.5</v>
      </c>
      <c r="AI219" s="13">
        <f>_xlfn.IFNA(IF(AI$3="Productivity",
INDEX('Productivity Dump'!$E$4:$AJ$500,
MATCH($A219,'Productivity Dump'!$A$4:$A$500,0),
MATCH(AI$2,'Productivity Dump'!$E$3:$AJ$3,0)
),
IF(AI$3="Attendance",
INDEX('Attendance Dump'!$E$2:$AI$400,
MATCH($A219,'Attendance Dump'!$B$2:$B$400,0),
MATCH(AI$2,'Attendance Dump'!$E$1:$AI$1,0)
),
INDEX('Active Hour''s Dump'!$D$3:$AH$337,
MATCH($C219,'Active Hour''s Dump'!$A$3:$A$337,0),
MATCH(AI$2,'Active Hour''s Dump'!$D$2:$AH$2,0)
))),"")</f>
        <v>646.71699999999987</v>
      </c>
      <c r="AJ219" s="13" t="str">
        <f>_xlfn.IFNA(IF(AJ$3="Productivity",
INDEX('Productivity Dump'!$E$4:$AJ$500,
MATCH($A219,'Productivity Dump'!$A$4:$A$500,0),
MATCH(AJ$2,'Productivity Dump'!$E$3:$AJ$3,0)
),
IF(AJ$3="Attendance",
INDEX('Attendance Dump'!$E$2:$AI$400,
MATCH($A219,'Attendance Dump'!$B$2:$B$400,0),
MATCH(AJ$2,'Attendance Dump'!$E$1:$AI$1,0)
),
INDEX('Active Hour''s Dump'!$D$3:$AH$337,
MATCH($C219,'Active Hour''s Dump'!$A$3:$A$337,0),
MATCH(AJ$2,'Active Hour''s Dump'!$D$2:$AH$2,0)
))),"")</f>
        <v>P</v>
      </c>
      <c r="AK219" s="54">
        <f>_xlfn.IFNA(IF(AK$3="Productivity",
INDEX('Productivity Dump'!$E$4:$AJ$500,
MATCH($A219,'Productivity Dump'!$A$4:$A$500,0),
MATCH(AK$2,'Productivity Dump'!$E$3:$AJ$3,0)
),
IF(AK$3="Attendance",
INDEX('Attendance Dump'!$E$2:$AI$400,
MATCH($A219,'Attendance Dump'!$B$2:$B$400,0),
MATCH(AK$2,'Attendance Dump'!$E$1:$AI$1,0)
),
INDEX('Active Hour''s Dump'!$D$3:$AH$337,
MATCH($C219,'Active Hour''s Dump'!$A$3:$A$337,0),
MATCH(AK$2,'Active Hour''s Dump'!$D$2:$AH$2,0)
))),"")</f>
        <v>7.3333333333333304</v>
      </c>
      <c r="AL219" s="13">
        <f>_xlfn.IFNA(IF(AL$3="Productivity",
INDEX('Productivity Dump'!$E$4:$AJ$500,
MATCH($A219,'Productivity Dump'!$A$4:$A$500,0),
MATCH(AL$2,'Productivity Dump'!$E$3:$AJ$3,0)
),
IF(AL$3="Attendance",
INDEX('Attendance Dump'!$E$2:$AI$400,
MATCH($A219,'Attendance Dump'!$B$2:$B$400,0),
MATCH(AL$2,'Attendance Dump'!$E$1:$AI$1,0)
),
INDEX('Active Hour''s Dump'!$D$3:$AH$337,
MATCH($C219,'Active Hour''s Dump'!$A$3:$A$337,0),
MATCH(AL$2,'Active Hour''s Dump'!$D$2:$AH$2,0)
))),"")</f>
        <v>78</v>
      </c>
      <c r="AM219" s="13" t="str">
        <f>_xlfn.IFNA(IF(AM$3="Productivity",
INDEX('Productivity Dump'!$E$4:$AJ$500,
MATCH($A219,'Productivity Dump'!$A$4:$A$500,0),
MATCH(AM$2,'Productivity Dump'!$E$3:$AJ$3,0)
),
IF(AM$3="Attendance",
INDEX('Attendance Dump'!$E$2:$AI$400,
MATCH($A219,'Attendance Dump'!$B$2:$B$400,0),
MATCH(AM$2,'Attendance Dump'!$E$1:$AI$1,0)
),
INDEX('Active Hour''s Dump'!$D$3:$AH$337,
MATCH($C219,'Active Hour''s Dump'!$A$3:$A$337,0),
MATCH(AM$2,'Active Hour''s Dump'!$D$2:$AH$2,0)
))),"")</f>
        <v>WO</v>
      </c>
      <c r="AN219" s="54">
        <f>_xlfn.IFNA(IF(AN$3="Productivity",
INDEX('Productivity Dump'!$E$4:$AJ$500,
MATCH($A219,'Productivity Dump'!$A$4:$A$500,0),
MATCH(AN$2,'Productivity Dump'!$E$3:$AJ$3,0)
),
IF(AN$3="Attendance",
INDEX('Attendance Dump'!$E$2:$AI$400,
MATCH($A219,'Attendance Dump'!$B$2:$B$400,0),
MATCH(AN$2,'Attendance Dump'!$E$1:$AI$1,0)
),
INDEX('Active Hour''s Dump'!$D$3:$AH$337,
MATCH($C219,'Active Hour''s Dump'!$A$3:$A$337,0),
MATCH(AN$2,'Active Hour''s Dump'!$D$2:$AH$2,0)
))),"")</f>
        <v>5.1666666666666696</v>
      </c>
      <c r="AO219" s="13">
        <f>_xlfn.IFNA(IF(AO$3="Productivity",
INDEX('Productivity Dump'!$E$4:$AJ$500,
MATCH($A219,'Productivity Dump'!$A$4:$A$500,0),
MATCH(AO$2,'Productivity Dump'!$E$3:$AJ$3,0)
),
IF(AO$3="Attendance",
INDEX('Attendance Dump'!$E$2:$AI$400,
MATCH($A219,'Attendance Dump'!$B$2:$B$400,0),
MATCH(AO$2,'Attendance Dump'!$E$1:$AI$1,0)
),
INDEX('Active Hour''s Dump'!$D$3:$AH$337,
MATCH($C219,'Active Hour''s Dump'!$A$3:$A$337,0),
MATCH(AO$2,'Active Hour''s Dump'!$D$2:$AH$2,0)
))),"")</f>
        <v>833.1790000000002</v>
      </c>
      <c r="AP219" s="13" t="str">
        <f>_xlfn.IFNA(IF(AP$3="Productivity",
INDEX('Productivity Dump'!$E$4:$AJ$500,
MATCH($A219,'Productivity Dump'!$A$4:$A$500,0),
MATCH(AP$2,'Productivity Dump'!$E$3:$AJ$3,0)
),
IF(AP$3="Attendance",
INDEX('Attendance Dump'!$E$2:$AI$400,
MATCH($A219,'Attendance Dump'!$B$2:$B$400,0),
MATCH(AP$2,'Attendance Dump'!$E$1:$AI$1,0)
),
INDEX('Active Hour''s Dump'!$D$3:$AH$337,
MATCH($C219,'Active Hour''s Dump'!$A$3:$A$337,0),
MATCH(AP$2,'Active Hour''s Dump'!$D$2:$AH$2,0)
))),"")</f>
        <v>P</v>
      </c>
      <c r="AQ219" s="54">
        <f>_xlfn.IFNA(IF(AQ$3="Productivity",
INDEX('Productivity Dump'!$E$4:$AJ$500,
MATCH($A219,'Productivity Dump'!$A$4:$A$500,0),
MATCH(AQ$2,'Productivity Dump'!$E$3:$AJ$3,0)
),
IF(AQ$3="Attendance",
INDEX('Attendance Dump'!$E$2:$AI$400,
MATCH($A219,'Attendance Dump'!$B$2:$B$400,0),
MATCH(AQ$2,'Attendance Dump'!$E$1:$AI$1,0)
),
INDEX('Active Hour''s Dump'!$D$3:$AH$337,
MATCH($C219,'Active Hour''s Dump'!$A$3:$A$337,0),
MATCH(AQ$2,'Active Hour''s Dump'!$D$2:$AH$2,0)
))),"")</f>
        <v>6.9166666666666696</v>
      </c>
      <c r="AR219" s="13">
        <f>_xlfn.IFNA(IF(AR$3="Productivity",
INDEX('Productivity Dump'!$E$4:$AJ$500,
MATCH($A219,'Productivity Dump'!$A$4:$A$500,0),
MATCH(AR$2,'Productivity Dump'!$E$3:$AJ$3,0)
),
IF(AR$3="Attendance",
INDEX('Attendance Dump'!$E$2:$AI$400,
MATCH($A219,'Attendance Dump'!$B$2:$B$400,0),
MATCH(AR$2,'Attendance Dump'!$E$1:$AI$1,0)
),
INDEX('Active Hour''s Dump'!$D$3:$AH$337,
MATCH($C219,'Active Hour''s Dump'!$A$3:$A$337,0),
MATCH(AR$2,'Active Hour''s Dump'!$D$2:$AH$2,0)
))),"")</f>
        <v>921.03900000000021</v>
      </c>
      <c r="AS219" s="13" t="str">
        <f>_xlfn.IFNA(IF(AS$3="Productivity",
INDEX('Productivity Dump'!$E$4:$AJ$500,
MATCH($A219,'Productivity Dump'!$A$4:$A$500,0),
MATCH(AS$2,'Productivity Dump'!$E$3:$AJ$3,0)
),
IF(AS$3="Attendance",
INDEX('Attendance Dump'!$E$2:$AI$400,
MATCH($A219,'Attendance Dump'!$B$2:$B$400,0),
MATCH(AS$2,'Attendance Dump'!$E$1:$AI$1,0)
),
INDEX('Active Hour''s Dump'!$D$3:$AH$337,
MATCH($C219,'Active Hour''s Dump'!$A$3:$A$337,0),
MATCH(AS$2,'Active Hour''s Dump'!$D$2:$AH$2,0)
))),"")</f>
        <v>P</v>
      </c>
      <c r="AT219" s="54">
        <f>_xlfn.IFNA(IF(AT$3="Productivity",
INDEX('Productivity Dump'!$E$4:$AJ$500,
MATCH($A219,'Productivity Dump'!$A$4:$A$500,0),
MATCH(AT$2,'Productivity Dump'!$E$3:$AJ$3,0)
),
IF(AT$3="Attendance",
INDEX('Attendance Dump'!$E$2:$AI$400,
MATCH($A219,'Attendance Dump'!$B$2:$B$400,0),
MATCH(AT$2,'Attendance Dump'!$E$1:$AI$1,0)
),
INDEX('Active Hour''s Dump'!$D$3:$AH$337,
MATCH($C219,'Active Hour''s Dump'!$A$3:$A$337,0),
MATCH(AT$2,'Active Hour''s Dump'!$D$2:$AH$2,0)
))),"")</f>
        <v>10.0833333333333</v>
      </c>
      <c r="AU219" s="13">
        <f>_xlfn.IFNA(IF(AU$3="Productivity",
INDEX('Productivity Dump'!$E$4:$AJ$500,
MATCH($A219,'Productivity Dump'!$A$4:$A$500,0),
MATCH(AU$2,'Productivity Dump'!$E$3:$AJ$3,0)
),
IF(AU$3="Attendance",
INDEX('Attendance Dump'!$E$2:$AI$400,
MATCH($A219,'Attendance Dump'!$B$2:$B$400,0),
MATCH(AU$2,'Attendance Dump'!$E$1:$AI$1,0)
),
INDEX('Active Hour''s Dump'!$D$3:$AH$337,
MATCH($C219,'Active Hour''s Dump'!$A$3:$A$337,0),
MATCH(AU$2,'Active Hour''s Dump'!$D$2:$AH$2,0)
))),"")</f>
        <v>834.27099999999996</v>
      </c>
      <c r="AV219" s="13" t="str">
        <f>_xlfn.IFNA(IF(AV$3="Productivity",
INDEX('Productivity Dump'!$E$4:$AJ$500,
MATCH($A219,'Productivity Dump'!$A$4:$A$500,0),
MATCH(AV$2,'Productivity Dump'!$E$3:$AJ$3,0)
),
IF(AV$3="Attendance",
INDEX('Attendance Dump'!$E$2:$AI$400,
MATCH($A219,'Attendance Dump'!$B$2:$B$400,0),
MATCH(AV$2,'Attendance Dump'!$E$1:$AI$1,0)
),
INDEX('Active Hour''s Dump'!$D$3:$AH$337,
MATCH($C219,'Active Hour''s Dump'!$A$3:$A$337,0),
MATCH(AV$2,'Active Hour''s Dump'!$D$2:$AH$2,0)
))),"")</f>
        <v>P</v>
      </c>
      <c r="AW219" s="54">
        <f>_xlfn.IFNA(IF(AW$3="Productivity",
INDEX('Productivity Dump'!$E$4:$AJ$500,
MATCH($A219,'Productivity Dump'!$A$4:$A$500,0),
MATCH(AW$2,'Productivity Dump'!$E$3:$AJ$3,0)
),
IF(AW$3="Attendance",
INDEX('Attendance Dump'!$E$2:$AI$400,
MATCH($A219,'Attendance Dump'!$B$2:$B$400,0),
MATCH(AW$2,'Attendance Dump'!$E$1:$AI$1,0)
),
INDEX('Active Hour''s Dump'!$D$3:$AH$337,
MATCH($C219,'Active Hour''s Dump'!$A$3:$A$337,0),
MATCH(AW$2,'Active Hour''s Dump'!$D$2:$AH$2,0)
))),"")</f>
        <v>11.5</v>
      </c>
      <c r="AX219" s="13">
        <f>_xlfn.IFNA(IF(AX$3="Productivity",
INDEX('Productivity Dump'!$E$4:$AJ$500,
MATCH($A219,'Productivity Dump'!$A$4:$A$500,0),
MATCH(AX$2,'Productivity Dump'!$E$3:$AJ$3,0)
),
IF(AX$3="Attendance",
INDEX('Attendance Dump'!$E$2:$AI$400,
MATCH($A219,'Attendance Dump'!$B$2:$B$400,0),
MATCH(AX$2,'Attendance Dump'!$E$1:$AI$1,0)
),
INDEX('Active Hour''s Dump'!$D$3:$AH$337,
MATCH($C219,'Active Hour''s Dump'!$A$3:$A$337,0),
MATCH(AX$2,'Active Hour''s Dump'!$D$2:$AH$2,0)
))),"")</f>
        <v>963.27199999999993</v>
      </c>
      <c r="AY219" s="13" t="str">
        <f>_xlfn.IFNA(IF(AY$3="Productivity",
INDEX('Productivity Dump'!$E$4:$AJ$500,
MATCH($A219,'Productivity Dump'!$A$4:$A$500,0),
MATCH(AY$2,'Productivity Dump'!$E$3:$AJ$3,0)
),
IF(AY$3="Attendance",
INDEX('Attendance Dump'!$E$2:$AI$400,
MATCH($A219,'Attendance Dump'!$B$2:$B$400,0),
MATCH(AY$2,'Attendance Dump'!$E$1:$AI$1,0)
),
INDEX('Active Hour''s Dump'!$D$3:$AH$337,
MATCH($C219,'Active Hour''s Dump'!$A$3:$A$337,0),
MATCH(AY$2,'Active Hour''s Dump'!$D$2:$AH$2,0)
))),"")</f>
        <v>P</v>
      </c>
      <c r="AZ219" s="54">
        <f>_xlfn.IFNA(IF(AZ$3="Productivity",
INDEX('Productivity Dump'!$E$4:$AJ$500,
MATCH($A219,'Productivity Dump'!$A$4:$A$500,0),
MATCH(AZ$2,'Productivity Dump'!$E$3:$AJ$3,0)
),
IF(AZ$3="Attendance",
INDEX('Attendance Dump'!$E$2:$AI$400,
MATCH($A219,'Attendance Dump'!$B$2:$B$400,0),
MATCH(AZ$2,'Attendance Dump'!$E$1:$AI$1,0)
),
INDEX('Active Hour''s Dump'!$D$3:$AH$337,
MATCH($C219,'Active Hour''s Dump'!$A$3:$A$337,0),
MATCH(AZ$2,'Active Hour''s Dump'!$D$2:$AH$2,0)
))),"")</f>
        <v>11.5833333333333</v>
      </c>
      <c r="BA219" s="13">
        <f>_xlfn.IFNA(IF(BA$3="Productivity",
INDEX('Productivity Dump'!$E$4:$AJ$500,
MATCH($A219,'Productivity Dump'!$A$4:$A$500,0),
MATCH(BA$2,'Productivity Dump'!$E$3:$AJ$3,0)
),
IF(BA$3="Attendance",
INDEX('Attendance Dump'!$E$2:$AI$400,
MATCH($A219,'Attendance Dump'!$B$2:$B$400,0),
MATCH(BA$2,'Attendance Dump'!$E$1:$AI$1,0)
),
INDEX('Active Hour''s Dump'!$D$3:$AH$337,
MATCH($C219,'Active Hour''s Dump'!$A$3:$A$337,0),
MATCH(BA$2,'Active Hour''s Dump'!$D$2:$AH$2,0)
))),"")</f>
        <v>580.28800000000001</v>
      </c>
      <c r="BB219" s="13" t="str">
        <f>_xlfn.IFNA(IF(BB$3="Productivity",
INDEX('Productivity Dump'!$E$4:$AJ$500,
MATCH($A219,'Productivity Dump'!$A$4:$A$500,0),
MATCH(BB$2,'Productivity Dump'!$E$3:$AJ$3,0)
),
IF(BB$3="Attendance",
INDEX('Attendance Dump'!$E$2:$AI$400,
MATCH($A219,'Attendance Dump'!$B$2:$B$400,0),
MATCH(BB$2,'Attendance Dump'!$E$1:$AI$1,0)
),
INDEX('Active Hour''s Dump'!$D$3:$AH$337,
MATCH($C219,'Active Hour''s Dump'!$A$3:$A$337,0),
MATCH(BB$2,'Active Hour''s Dump'!$D$2:$AH$2,0)
))),"")</f>
        <v>P</v>
      </c>
      <c r="BC219" s="54">
        <f>_xlfn.IFNA(IF(BC$3="Productivity",
INDEX('Productivity Dump'!$E$4:$AJ$500,
MATCH($A219,'Productivity Dump'!$A$4:$A$500,0),
MATCH(BC$2,'Productivity Dump'!$E$3:$AJ$3,0)
),
IF(BC$3="Attendance",
INDEX('Attendance Dump'!$E$2:$AI$400,
MATCH($A219,'Attendance Dump'!$B$2:$B$400,0),
MATCH(BC$2,'Attendance Dump'!$E$1:$AI$1,0)
),
INDEX('Active Hour''s Dump'!$D$3:$AH$337,
MATCH($C219,'Active Hour''s Dump'!$A$3:$A$337,0),
MATCH(BC$2,'Active Hour''s Dump'!$D$2:$AH$2,0)
))),"")</f>
        <v>8.9166666666666696</v>
      </c>
      <c r="BD219" s="13">
        <f>_xlfn.IFNA(IF(BD$3="Productivity",
INDEX('Productivity Dump'!$E$4:$AJ$500,
MATCH($A219,'Productivity Dump'!$A$4:$A$500,0),
MATCH(BD$2,'Productivity Dump'!$E$3:$AJ$3,0)
),
IF(BD$3="Attendance",
INDEX('Attendance Dump'!$E$2:$AI$400,
MATCH($A219,'Attendance Dump'!$B$2:$B$400,0),
MATCH(BD$2,'Attendance Dump'!$E$1:$AI$1,0)
),
INDEX('Active Hour''s Dump'!$D$3:$AH$337,
MATCH($C219,'Active Hour''s Dump'!$A$3:$A$337,0),
MATCH(BD$2,'Active Hour''s Dump'!$D$2:$AH$2,0)
))),"")</f>
        <v>340.89000000000004</v>
      </c>
      <c r="BE219" s="13" t="str">
        <f>_xlfn.IFNA(IF(BE$3="Productivity",
INDEX('Productivity Dump'!$E$4:$AJ$500,
MATCH($A219,'Productivity Dump'!$A$4:$A$500,0),
MATCH(BE$2,'Productivity Dump'!$E$3:$AJ$3,0)
),
IF(BE$3="Attendance",
INDEX('Attendance Dump'!$E$2:$AI$400,
MATCH($A219,'Attendance Dump'!$B$2:$B$400,0),
MATCH(BE$2,'Attendance Dump'!$E$1:$AI$1,0)
),
INDEX('Active Hour''s Dump'!$D$3:$AH$337,
MATCH($C219,'Active Hour''s Dump'!$A$3:$A$337,0),
MATCH(BE$2,'Active Hour''s Dump'!$D$2:$AH$2,0)
))),"")</f>
        <v>P</v>
      </c>
      <c r="BF219" s="54">
        <f>_xlfn.IFNA(IF(BF$3="Productivity",
INDEX('Productivity Dump'!$E$4:$AJ$500,
MATCH($A219,'Productivity Dump'!$A$4:$A$500,0),
MATCH(BF$2,'Productivity Dump'!$E$3:$AJ$3,0)
),
IF(BF$3="Attendance",
INDEX('Attendance Dump'!$E$2:$AI$400,
MATCH($A219,'Attendance Dump'!$B$2:$B$400,0),
MATCH(BF$2,'Attendance Dump'!$E$1:$AI$1,0)
),
INDEX('Active Hour''s Dump'!$D$3:$AH$337,
MATCH($C219,'Active Hour''s Dump'!$A$3:$A$337,0),
MATCH(BF$2,'Active Hour''s Dump'!$D$2:$AH$2,0)
))),"")</f>
        <v>2.8333333333333299</v>
      </c>
      <c r="BG219" s="13">
        <f>_xlfn.IFNA(IF(BG$3="Productivity",
INDEX('Productivity Dump'!$E$4:$AJ$500,
MATCH($A219,'Productivity Dump'!$A$4:$A$500,0),
MATCH(BG$2,'Productivity Dump'!$E$3:$AJ$3,0)
),
IF(BG$3="Attendance",
INDEX('Attendance Dump'!$E$2:$AI$400,
MATCH($A219,'Attendance Dump'!$B$2:$B$400,0),
MATCH(BG$2,'Attendance Dump'!$E$1:$AI$1,0)
),
INDEX('Active Hour''s Dump'!$D$3:$AH$337,
MATCH($C219,'Active Hour''s Dump'!$A$3:$A$337,0),
MATCH(BG$2,'Active Hour''s Dump'!$D$2:$AH$2,0)
))),"")</f>
        <v>39.769999999999996</v>
      </c>
      <c r="BH219" s="13" t="str">
        <f>_xlfn.IFNA(IF(BH$3="Productivity",
INDEX('Productivity Dump'!$E$4:$AJ$500,
MATCH($A219,'Productivity Dump'!$A$4:$A$500,0),
MATCH(BH$2,'Productivity Dump'!$E$3:$AJ$3,0)
),
IF(BH$3="Attendance",
INDEX('Attendance Dump'!$E$2:$AI$400,
MATCH($A219,'Attendance Dump'!$B$2:$B$400,0),
MATCH(BH$2,'Attendance Dump'!$E$1:$AI$1,0)
),
INDEX('Active Hour''s Dump'!$D$3:$AH$337,
MATCH($C219,'Active Hour''s Dump'!$A$3:$A$337,0),
MATCH(BH$2,'Active Hour''s Dump'!$D$2:$AH$2,0)
))),"")</f>
        <v>WO</v>
      </c>
      <c r="BI219" s="54">
        <f>_xlfn.IFNA(IF(BI$3="Productivity",
INDEX('Productivity Dump'!$E$4:$AJ$500,
MATCH($A219,'Productivity Dump'!$A$4:$A$500,0),
MATCH(BI$2,'Productivity Dump'!$E$3:$AJ$3,0)
),
IF(BI$3="Attendance",
INDEX('Attendance Dump'!$E$2:$AI$400,
MATCH($A219,'Attendance Dump'!$B$2:$B$400,0),
MATCH(BI$2,'Attendance Dump'!$E$1:$AI$1,0)
),
INDEX('Active Hour''s Dump'!$D$3:$AH$337,
MATCH($C219,'Active Hour''s Dump'!$A$3:$A$337,0),
MATCH(BI$2,'Active Hour''s Dump'!$D$2:$AH$2,0)
))),"")</f>
        <v>0.33333333333333298</v>
      </c>
      <c r="BJ219" s="13">
        <f>_xlfn.IFNA(IF(BJ$3="Productivity",
INDEX('Productivity Dump'!$E$4:$AJ$500,
MATCH($A219,'Productivity Dump'!$A$4:$A$500,0),
MATCH(BJ$2,'Productivity Dump'!$E$3:$AJ$3,0)
),
IF(BJ$3="Attendance",
INDEX('Attendance Dump'!$E$2:$AI$400,
MATCH($A219,'Attendance Dump'!$B$2:$B$400,0),
MATCH(BJ$2,'Attendance Dump'!$E$1:$AI$1,0)
),
INDEX('Active Hour''s Dump'!$D$3:$AH$337,
MATCH($C219,'Active Hour''s Dump'!$A$3:$A$337,0),
MATCH(BJ$2,'Active Hour''s Dump'!$D$2:$AH$2,0)
))),"")</f>
        <v>615.82799999999997</v>
      </c>
      <c r="BK219" s="13" t="str">
        <f>_xlfn.IFNA(IF(BK$3="Productivity",
INDEX('Productivity Dump'!$E$4:$AJ$500,
MATCH($A219,'Productivity Dump'!$A$4:$A$500,0),
MATCH(BK$2,'Productivity Dump'!$E$3:$AJ$3,0)
),
IF(BK$3="Attendance",
INDEX('Attendance Dump'!$E$2:$AI$400,
MATCH($A219,'Attendance Dump'!$B$2:$B$400,0),
MATCH(BK$2,'Attendance Dump'!$E$1:$AI$1,0)
),
INDEX('Active Hour''s Dump'!$D$3:$AH$337,
MATCH($C219,'Active Hour''s Dump'!$A$3:$A$337,0),
MATCH(BK$2,'Active Hour''s Dump'!$D$2:$AH$2,0)
))),"")</f>
        <v>P</v>
      </c>
      <c r="BL219" s="54">
        <f>_xlfn.IFNA(IF(BL$3="Productivity",
INDEX('Productivity Dump'!$E$4:$AJ$500,
MATCH($A219,'Productivity Dump'!$A$4:$A$500,0),
MATCH(BL$2,'Productivity Dump'!$E$3:$AJ$3,0)
),
IF(BL$3="Attendance",
INDEX('Attendance Dump'!$E$2:$AI$400,
MATCH($A219,'Attendance Dump'!$B$2:$B$400,0),
MATCH(BL$2,'Attendance Dump'!$E$1:$AI$1,0)
),
INDEX('Active Hour''s Dump'!$D$3:$AH$337,
MATCH($C219,'Active Hour''s Dump'!$A$3:$A$337,0),
MATCH(BL$2,'Active Hour''s Dump'!$D$2:$AH$2,0)
))),"")</f>
        <v>6.3333333333333304</v>
      </c>
      <c r="BM219" s="13">
        <f>_xlfn.IFNA(IF(BM$3="Productivity",
INDEX('Productivity Dump'!$E$4:$AJ$500,
MATCH($A219,'Productivity Dump'!$A$4:$A$500,0),
MATCH(BM$2,'Productivity Dump'!$E$3:$AJ$3,0)
),
IF(BM$3="Attendance",
INDEX('Attendance Dump'!$E$2:$AI$400,
MATCH($A219,'Attendance Dump'!$B$2:$B$400,0),
MATCH(BM$2,'Attendance Dump'!$E$1:$AI$1,0)
),
INDEX('Active Hour''s Dump'!$D$3:$AH$337,
MATCH($C219,'Active Hour''s Dump'!$A$3:$A$337,0),
MATCH(BM$2,'Active Hour''s Dump'!$D$2:$AH$2,0)
))),"")</f>
        <v>844.10100000000011</v>
      </c>
      <c r="BN219" s="13" t="str">
        <f>_xlfn.IFNA(IF(BN$3="Productivity",
INDEX('Productivity Dump'!$E$4:$AJ$500,
MATCH($A219,'Productivity Dump'!$A$4:$A$500,0),
MATCH(BN$2,'Productivity Dump'!$E$3:$AJ$3,0)
),
IF(BN$3="Attendance",
INDEX('Attendance Dump'!$E$2:$AI$400,
MATCH($A219,'Attendance Dump'!$B$2:$B$400,0),
MATCH(BN$2,'Attendance Dump'!$E$1:$AI$1,0)
),
INDEX('Active Hour''s Dump'!$D$3:$AH$337,
MATCH($C219,'Active Hour''s Dump'!$A$3:$A$337,0),
MATCH(BN$2,'Active Hour''s Dump'!$D$2:$AH$2,0)
))),"")</f>
        <v>P</v>
      </c>
      <c r="BO219" s="54">
        <f>_xlfn.IFNA(IF(BO$3="Productivity",
INDEX('Productivity Dump'!$E$4:$AJ$500,
MATCH($A219,'Productivity Dump'!$A$4:$A$500,0),
MATCH(BO$2,'Productivity Dump'!$E$3:$AJ$3,0)
),
IF(BO$3="Attendance",
INDEX('Attendance Dump'!$E$2:$AI$400,
MATCH($A219,'Attendance Dump'!$B$2:$B$400,0),
MATCH(BO$2,'Attendance Dump'!$E$1:$AI$1,0)
),
INDEX('Active Hour''s Dump'!$D$3:$AH$337,
MATCH($C219,'Active Hour''s Dump'!$A$3:$A$337,0),
MATCH(BO$2,'Active Hour''s Dump'!$D$2:$AH$2,0)
))),"")</f>
        <v>9.5</v>
      </c>
      <c r="BP219" s="13">
        <f>_xlfn.IFNA(IF(BP$3="Productivity",
INDEX('Productivity Dump'!$E$4:$AJ$500,
MATCH($A219,'Productivity Dump'!$A$4:$A$500,0),
MATCH(BP$2,'Productivity Dump'!$E$3:$AJ$3,0)
),
IF(BP$3="Attendance",
INDEX('Attendance Dump'!$E$2:$AI$400,
MATCH($A219,'Attendance Dump'!$B$2:$B$400,0),
MATCH(BP$2,'Attendance Dump'!$E$1:$AI$1,0)
),
INDEX('Active Hour''s Dump'!$D$3:$AH$337,
MATCH($C219,'Active Hour''s Dump'!$A$3:$A$337,0),
MATCH(BP$2,'Active Hour''s Dump'!$D$2:$AH$2,0)
))),"")</f>
        <v>1036.7920000000001</v>
      </c>
      <c r="BQ219" s="13" t="str">
        <f>_xlfn.IFNA(IF(BQ$3="Productivity",
INDEX('Productivity Dump'!$E$4:$AJ$500,
MATCH($A219,'Productivity Dump'!$A$4:$A$500,0),
MATCH(BQ$2,'Productivity Dump'!$E$3:$AJ$3,0)
),
IF(BQ$3="Attendance",
INDEX('Attendance Dump'!$E$2:$AI$400,
MATCH($A219,'Attendance Dump'!$B$2:$B$400,0),
MATCH(BQ$2,'Attendance Dump'!$E$1:$AI$1,0)
),
INDEX('Active Hour''s Dump'!$D$3:$AH$337,
MATCH($C219,'Active Hour''s Dump'!$A$3:$A$337,0),
MATCH(BQ$2,'Active Hour''s Dump'!$D$2:$AH$2,0)
))),"")</f>
        <v>P</v>
      </c>
      <c r="BR219" s="54">
        <f>_xlfn.IFNA(IF(BR$3="Productivity",
INDEX('Productivity Dump'!$E$4:$AJ$500,
MATCH($A219,'Productivity Dump'!$A$4:$A$500,0),
MATCH(BR$2,'Productivity Dump'!$E$3:$AJ$3,0)
),
IF(BR$3="Attendance",
INDEX('Attendance Dump'!$E$2:$AI$400,
MATCH($A219,'Attendance Dump'!$B$2:$B$400,0),
MATCH(BR$2,'Attendance Dump'!$E$1:$AI$1,0)
),
INDEX('Active Hour''s Dump'!$D$3:$AH$337,
MATCH($C219,'Active Hour''s Dump'!$A$3:$A$337,0),
MATCH(BR$2,'Active Hour''s Dump'!$D$2:$AH$2,0)
))),"")</f>
        <v>8.6666666666666696</v>
      </c>
      <c r="BS219" s="13">
        <f>_xlfn.IFNA(IF(BS$3="Productivity",
INDEX('Productivity Dump'!$E$4:$AJ$500,
MATCH($A219,'Productivity Dump'!$A$4:$A$500,0),
MATCH(BS$2,'Productivity Dump'!$E$3:$AJ$3,0)
),
IF(BS$3="Attendance",
INDEX('Attendance Dump'!$E$2:$AI$400,
MATCH($A219,'Attendance Dump'!$B$2:$B$400,0),
MATCH(BS$2,'Attendance Dump'!$E$1:$AI$1,0)
),
INDEX('Active Hour''s Dump'!$D$3:$AH$337,
MATCH($C219,'Active Hour''s Dump'!$A$3:$A$337,0),
MATCH(BS$2,'Active Hour''s Dump'!$D$2:$AH$2,0)
))),"")</f>
        <v>411.73699999999997</v>
      </c>
      <c r="BT219" s="13" t="str">
        <f>_xlfn.IFNA(IF(BT$3="Productivity",
INDEX('Productivity Dump'!$E$4:$AJ$500,
MATCH($A219,'Productivity Dump'!$A$4:$A$500,0),
MATCH(BT$2,'Productivity Dump'!$E$3:$AJ$3,0)
),
IF(BT$3="Attendance",
INDEX('Attendance Dump'!$E$2:$AI$400,
MATCH($A219,'Attendance Dump'!$B$2:$B$400,0),
MATCH(BT$2,'Attendance Dump'!$E$1:$AI$1,0)
),
INDEX('Active Hour''s Dump'!$D$3:$AH$337,
MATCH($C219,'Active Hour''s Dump'!$A$3:$A$337,0),
MATCH(BT$2,'Active Hour''s Dump'!$D$2:$AH$2,0)
))),"")</f>
        <v>H(P)</v>
      </c>
      <c r="BU219" s="54">
        <f>_xlfn.IFNA(IF(BU$3="Productivity",
INDEX('Productivity Dump'!$E$4:$AJ$500,
MATCH($A219,'Productivity Dump'!$A$4:$A$500,0),
MATCH(BU$2,'Productivity Dump'!$E$3:$AJ$3,0)
),
IF(BU$3="Attendance",
INDEX('Attendance Dump'!$E$2:$AI$400,
MATCH($A219,'Attendance Dump'!$B$2:$B$400,0),
MATCH(BU$2,'Attendance Dump'!$E$1:$AI$1,0)
),
INDEX('Active Hour''s Dump'!$D$3:$AH$337,
MATCH($C219,'Active Hour''s Dump'!$A$3:$A$337,0),
MATCH(BU$2,'Active Hour''s Dump'!$D$2:$AH$2,0)
))),"")</f>
        <v>4.3333333333333304</v>
      </c>
      <c r="BV219" s="13">
        <f>_xlfn.IFNA(IF(BV$3="Productivity",
INDEX('Productivity Dump'!$E$4:$AJ$500,
MATCH($A219,'Productivity Dump'!$A$4:$A$500,0),
MATCH(BV$2,'Productivity Dump'!$E$3:$AJ$3,0)
),
IF(BV$3="Attendance",
INDEX('Attendance Dump'!$E$2:$AI$400,
MATCH($A219,'Attendance Dump'!$B$2:$B$400,0),
MATCH(BV$2,'Attendance Dump'!$E$1:$AI$1,0)
),
INDEX('Active Hour''s Dump'!$D$3:$AH$337,
MATCH($C219,'Active Hour''s Dump'!$A$3:$A$337,0),
MATCH(BV$2,'Active Hour''s Dump'!$D$2:$AH$2,0)
))),"")</f>
        <v>647.82500000000005</v>
      </c>
      <c r="BW219" s="13" t="str">
        <f>_xlfn.IFNA(IF(BW$3="Productivity",
INDEX('Productivity Dump'!$E$4:$AJ$500,
MATCH($A219,'Productivity Dump'!$A$4:$A$500,0),
MATCH(BW$2,'Productivity Dump'!$E$3:$AJ$3,0)
),
IF(BW$3="Attendance",
INDEX('Attendance Dump'!$E$2:$AI$400,
MATCH($A219,'Attendance Dump'!$B$2:$B$400,0),
MATCH(BW$2,'Attendance Dump'!$E$1:$AI$1,0)
),
INDEX('Active Hour''s Dump'!$D$3:$AH$337,
MATCH($C219,'Active Hour''s Dump'!$A$3:$A$337,0),
MATCH(BW$2,'Active Hour''s Dump'!$D$2:$AH$2,0)
))),"")</f>
        <v>P</v>
      </c>
      <c r="BX219" s="54">
        <f>_xlfn.IFNA(IF(BX$3="Productivity",
INDEX('Productivity Dump'!$E$4:$AJ$500,
MATCH($A219,'Productivity Dump'!$A$4:$A$500,0),
MATCH(BX$2,'Productivity Dump'!$E$3:$AJ$3,0)
),
IF(BX$3="Attendance",
INDEX('Attendance Dump'!$E$2:$AI$400,
MATCH($A219,'Attendance Dump'!$B$2:$B$400,0),
MATCH(BX$2,'Attendance Dump'!$E$1:$AI$1,0)
),
INDEX('Active Hour''s Dump'!$D$3:$AH$337,
MATCH($C219,'Active Hour''s Dump'!$A$3:$A$337,0),
MATCH(BX$2,'Active Hour''s Dump'!$D$2:$AH$2,0)
))),"")</f>
        <v>8.25</v>
      </c>
      <c r="BY219" s="13">
        <f>_xlfn.IFNA(IF(BY$3="Productivity",
INDEX('Productivity Dump'!$E$4:$AJ$500,
MATCH($A219,'Productivity Dump'!$A$4:$A$500,0),
MATCH(BY$2,'Productivity Dump'!$E$3:$AJ$3,0)
),
IF(BY$3="Attendance",
INDEX('Attendance Dump'!$E$2:$AI$400,
MATCH($A219,'Attendance Dump'!$B$2:$B$400,0),
MATCH(BY$2,'Attendance Dump'!$E$1:$AI$1,0)
),
INDEX('Active Hour''s Dump'!$D$3:$AH$337,
MATCH($C219,'Active Hour''s Dump'!$A$3:$A$337,0),
MATCH(BY$2,'Active Hour''s Dump'!$D$2:$AH$2,0)
))),"")</f>
        <v>402.66900000000004</v>
      </c>
      <c r="BZ219" s="13" t="str">
        <f>_xlfn.IFNA(IF(BZ$3="Productivity",
INDEX('Productivity Dump'!$E$4:$AJ$500,
MATCH($A219,'Productivity Dump'!$A$4:$A$500,0),
MATCH(BZ$2,'Productivity Dump'!$E$3:$AJ$3,0)
),
IF(BZ$3="Attendance",
INDEX('Attendance Dump'!$E$2:$AI$400,
MATCH($A219,'Attendance Dump'!$B$2:$B$400,0),
MATCH(BZ$2,'Attendance Dump'!$E$1:$AI$1,0)
),
INDEX('Active Hour''s Dump'!$D$3:$AH$337,
MATCH($C219,'Active Hour''s Dump'!$A$3:$A$337,0),
MATCH(BZ$2,'Active Hour''s Dump'!$D$2:$AH$2,0)
))),"")</f>
        <v>P</v>
      </c>
      <c r="CA219" s="54">
        <f>_xlfn.IFNA(IF(CA$3="Productivity",
INDEX('Productivity Dump'!$E$4:$AJ$500,
MATCH($A219,'Productivity Dump'!$A$4:$A$500,0),
MATCH(CA$2,'Productivity Dump'!$E$3:$AJ$3,0)
),
IF(CA$3="Attendance",
INDEX('Attendance Dump'!$E$2:$AI$400,
MATCH($A219,'Attendance Dump'!$B$2:$B$400,0),
MATCH(CA$2,'Attendance Dump'!$E$1:$AI$1,0)
),
INDEX('Active Hour''s Dump'!$D$3:$AH$337,
MATCH($C219,'Active Hour''s Dump'!$A$3:$A$337,0),
MATCH(CA$2,'Active Hour''s Dump'!$D$2:$AH$2,0)
))),"")</f>
        <v>3.1666666666666701</v>
      </c>
      <c r="CB219" s="13">
        <f>_xlfn.IFNA(IF(CB$3="Productivity",
INDEX('Productivity Dump'!$E$4:$AJ$500,
MATCH($A219,'Productivity Dump'!$A$4:$A$500,0),
MATCH(CB$2,'Productivity Dump'!$E$3:$AJ$3,0)
),
IF(CB$3="Attendance",
INDEX('Attendance Dump'!$E$2:$AI$400,
MATCH($A219,'Attendance Dump'!$B$2:$B$400,0),
MATCH(CB$2,'Attendance Dump'!$E$1:$AI$1,0)
),
INDEX('Active Hour''s Dump'!$D$3:$AH$337,
MATCH($C219,'Active Hour''s Dump'!$A$3:$A$337,0),
MATCH(CB$2,'Active Hour''s Dump'!$D$2:$AH$2,0)
))),"")</f>
        <v>443.50400000000002</v>
      </c>
      <c r="CC219" s="13" t="str">
        <f>_xlfn.IFNA(IF(CC$3="Productivity",
INDEX('Productivity Dump'!$E$4:$AJ$500,
MATCH($A219,'Productivity Dump'!$A$4:$A$500,0),
MATCH(CC$2,'Productivity Dump'!$E$3:$AJ$3,0)
),
IF(CC$3="Attendance",
INDEX('Attendance Dump'!$E$2:$AI$400,
MATCH($A219,'Attendance Dump'!$B$2:$B$400,0),
MATCH(CC$2,'Attendance Dump'!$E$1:$AI$1,0)
),
INDEX('Active Hour''s Dump'!$D$3:$AH$337,
MATCH($C219,'Active Hour''s Dump'!$A$3:$A$337,0),
MATCH(CC$2,'Active Hour''s Dump'!$D$2:$AH$2,0)
))),"")</f>
        <v>WO</v>
      </c>
      <c r="CD219" s="54">
        <f>_xlfn.IFNA(IF(CD$3="Productivity",
INDEX('Productivity Dump'!$E$4:$AJ$500,
MATCH($A219,'Productivity Dump'!$A$4:$A$500,0),
MATCH(CD$2,'Productivity Dump'!$E$3:$AJ$3,0)
),
IF(CD$3="Attendance",
INDEX('Attendance Dump'!$E$2:$AI$400,
MATCH($A219,'Attendance Dump'!$B$2:$B$400,0),
MATCH(CD$2,'Attendance Dump'!$E$1:$AI$1,0)
),
INDEX('Active Hour''s Dump'!$D$3:$AH$337,
MATCH($C219,'Active Hour''s Dump'!$A$3:$A$337,0),
MATCH(CD$2,'Active Hour''s Dump'!$D$2:$AH$2,0)
))),"")</f>
        <v>4.25</v>
      </c>
      <c r="CE219" s="13">
        <f>_xlfn.IFNA(IF(CE$3="Productivity",
INDEX('Productivity Dump'!$E$4:$AJ$500,
MATCH($A219,'Productivity Dump'!$A$4:$A$500,0),
MATCH(CE$2,'Productivity Dump'!$E$3:$AJ$3,0)
),
IF(CE$3="Attendance",
INDEX('Attendance Dump'!$E$2:$AI$400,
MATCH($A219,'Attendance Dump'!$B$2:$B$400,0),
MATCH(CE$2,'Attendance Dump'!$E$1:$AI$1,0)
),
INDEX('Active Hour''s Dump'!$D$3:$AH$337,
MATCH($C219,'Active Hour''s Dump'!$A$3:$A$337,0),
MATCH(CE$2,'Active Hour''s Dump'!$D$2:$AH$2,0)
))),"")</f>
        <v>597.471</v>
      </c>
      <c r="CF219" s="13" t="str">
        <f>_xlfn.IFNA(IF(CF$3="Productivity",
INDEX('Productivity Dump'!$E$4:$AJ$500,
MATCH($A219,'Productivity Dump'!$A$4:$A$500,0),
MATCH(CF$2,'Productivity Dump'!$E$3:$AJ$3,0)
),
IF(CF$3="Attendance",
INDEX('Attendance Dump'!$E$2:$AI$400,
MATCH($A219,'Attendance Dump'!$B$2:$B$400,0),
MATCH(CF$2,'Attendance Dump'!$E$1:$AI$1,0)
),
INDEX('Active Hour''s Dump'!$D$3:$AH$337,
MATCH($C219,'Active Hour''s Dump'!$A$3:$A$337,0),
MATCH(CF$2,'Active Hour''s Dump'!$D$2:$AH$2,0)
))),"")</f>
        <v>P</v>
      </c>
      <c r="CG219" s="54">
        <f>_xlfn.IFNA(IF(CG$3="Productivity",
INDEX('Productivity Dump'!$E$4:$AJ$500,
MATCH($A219,'Productivity Dump'!$A$4:$A$500,0),
MATCH(CG$2,'Productivity Dump'!$E$3:$AJ$3,0)
),
IF(CG$3="Attendance",
INDEX('Attendance Dump'!$E$2:$AI$400,
MATCH($A219,'Attendance Dump'!$B$2:$B$400,0),
MATCH(CG$2,'Attendance Dump'!$E$1:$AI$1,0)
),
INDEX('Active Hour''s Dump'!$D$3:$AH$337,
MATCH($C219,'Active Hour''s Dump'!$A$3:$A$337,0),
MATCH(CG$2,'Active Hour''s Dump'!$D$2:$AH$2,0)
))),"")</f>
        <v>5.3333333333333304</v>
      </c>
      <c r="CH219" s="13">
        <f>_xlfn.IFNA(IF(CH$3="Productivity",
INDEX('Productivity Dump'!$E$4:$AJ$500,
MATCH($A219,'Productivity Dump'!$A$4:$A$500,0),
MATCH(CH$2,'Productivity Dump'!$E$3:$AJ$3,0)
),
IF(CH$3="Attendance",
INDEX('Attendance Dump'!$E$2:$AI$400,
MATCH($A219,'Attendance Dump'!$B$2:$B$400,0),
MATCH(CH$2,'Attendance Dump'!$E$1:$AI$1,0)
),
INDEX('Active Hour''s Dump'!$D$3:$AH$337,
MATCH($C219,'Active Hour''s Dump'!$A$3:$A$337,0),
MATCH(CH$2,'Active Hour''s Dump'!$D$2:$AH$2,0)
))),"")</f>
        <v>967.25300000000004</v>
      </c>
      <c r="CI219" s="13" t="str">
        <f>_xlfn.IFNA(IF(CI$3="Productivity",
INDEX('Productivity Dump'!$E$4:$AJ$500,
MATCH($A219,'Productivity Dump'!$A$4:$A$500,0),
MATCH(CI$2,'Productivity Dump'!$E$3:$AJ$3,0)
),
IF(CI$3="Attendance",
INDEX('Attendance Dump'!$E$2:$AI$400,
MATCH($A219,'Attendance Dump'!$B$2:$B$400,0),
MATCH(CI$2,'Attendance Dump'!$E$1:$AI$1,0)
),
INDEX('Active Hour''s Dump'!$D$3:$AH$337,
MATCH($C219,'Active Hour''s Dump'!$A$3:$A$337,0),
MATCH(CI$2,'Active Hour''s Dump'!$D$2:$AH$2,0)
))),"")</f>
        <v>P</v>
      </c>
      <c r="CJ219" s="54">
        <f>_xlfn.IFNA(IF(CJ$3="Productivity",
INDEX('Productivity Dump'!$E$4:$AJ$500,
MATCH($A219,'Productivity Dump'!$A$4:$A$500,0),
MATCH(CJ$2,'Productivity Dump'!$E$3:$AJ$3,0)
),
IF(CJ$3="Attendance",
INDEX('Attendance Dump'!$E$2:$AI$400,
MATCH($A219,'Attendance Dump'!$B$2:$B$400,0),
MATCH(CJ$2,'Attendance Dump'!$E$1:$AI$1,0)
),
INDEX('Active Hour''s Dump'!$D$3:$AH$337,
MATCH($C219,'Active Hour''s Dump'!$A$3:$A$337,0),
MATCH(CJ$2,'Active Hour''s Dump'!$D$2:$AH$2,0)
))),"")</f>
        <v>8.75</v>
      </c>
      <c r="CK219" s="13">
        <f>_xlfn.IFNA(IF(CK$3="Productivity",
INDEX('Productivity Dump'!$E$4:$AJ$500,
MATCH($A219,'Productivity Dump'!$A$4:$A$500,0),
MATCH(CK$2,'Productivity Dump'!$E$3:$AJ$3,0)
),
IF(CK$3="Attendance",
INDEX('Attendance Dump'!$E$2:$AI$400,
MATCH($A219,'Attendance Dump'!$B$2:$B$400,0),
MATCH(CK$2,'Attendance Dump'!$E$1:$AI$1,0)
),
INDEX('Active Hour''s Dump'!$D$3:$AH$337,
MATCH($C219,'Active Hour''s Dump'!$A$3:$A$337,0),
MATCH(CK$2,'Active Hour''s Dump'!$D$2:$AH$2,0)
))),"")</f>
        <v>952.56100000000004</v>
      </c>
      <c r="CL219" s="13" t="str">
        <f>_xlfn.IFNA(IF(CL$3="Productivity",
INDEX('Productivity Dump'!$E$4:$AJ$500,
MATCH($A219,'Productivity Dump'!$A$4:$A$500,0),
MATCH(CL$2,'Productivity Dump'!$E$3:$AJ$3,0)
),
IF(CL$3="Attendance",
INDEX('Attendance Dump'!$E$2:$AI$400,
MATCH($A219,'Attendance Dump'!$B$2:$B$400,0),
MATCH(CL$2,'Attendance Dump'!$E$1:$AI$1,0)
),
INDEX('Active Hour''s Dump'!$D$3:$AH$337,
MATCH($C219,'Active Hour''s Dump'!$A$3:$A$337,0),
MATCH(CL$2,'Active Hour''s Dump'!$D$2:$AH$2,0)
))),"")</f>
        <v>P</v>
      </c>
      <c r="CM219" s="54">
        <f>_xlfn.IFNA(IF(CM$3="Productivity",
INDEX('Productivity Dump'!$E$4:$AJ$500,
MATCH($A219,'Productivity Dump'!$A$4:$A$500,0),
MATCH(CM$2,'Productivity Dump'!$E$3:$AJ$3,0)
),
IF(CM$3="Attendance",
INDEX('Attendance Dump'!$E$2:$AI$400,
MATCH($A219,'Attendance Dump'!$B$2:$B$400,0),
MATCH(CM$2,'Attendance Dump'!$E$1:$AI$1,0)
),
INDEX('Active Hour''s Dump'!$D$3:$AH$337,
MATCH($C219,'Active Hour''s Dump'!$A$3:$A$337,0),
MATCH(CM$2,'Active Hour''s Dump'!$D$2:$AH$2,0)
))),"")</f>
        <v>7.0833333333333304</v>
      </c>
      <c r="CN219" s="13">
        <f>_xlfn.IFNA(IF(CN$3="Productivity",
INDEX('Productivity Dump'!$E$4:$AJ$500,
MATCH($A219,'Productivity Dump'!$A$4:$A$500,0),
MATCH(CN$2,'Productivity Dump'!$E$3:$AJ$3,0)
),
IF(CN$3="Attendance",
INDEX('Attendance Dump'!$E$2:$AI$400,
MATCH($A219,'Attendance Dump'!$B$2:$B$400,0),
MATCH(CN$2,'Attendance Dump'!$E$1:$AI$1,0)
),
INDEX('Active Hour''s Dump'!$D$3:$AH$337,
MATCH($C219,'Active Hour''s Dump'!$A$3:$A$337,0),
MATCH(CN$2,'Active Hour''s Dump'!$D$2:$AH$2,0)
))),"")</f>
        <v>0</v>
      </c>
      <c r="CO219" s="13">
        <f>_xlfn.IFNA(IF(CO$3="Productivity",
INDEX('Productivity Dump'!$E$4:$AJ$500,
MATCH($A219,'Productivity Dump'!$A$4:$A$500,0),
MATCH(CO$2,'Productivity Dump'!$E$3:$AJ$3,0)
),
IF(CO$3="Attendance",
INDEX('Attendance Dump'!$E$2:$AI$400,
MATCH($A219,'Attendance Dump'!$B$2:$B$400,0),
MATCH(CO$2,'Attendance Dump'!$E$1:$AI$1,0)
),
INDEX('Active Hour''s Dump'!$D$3:$AH$337,
MATCH($C219,'Active Hour''s Dump'!$A$3:$A$337,0),
MATCH(CO$2,'Active Hour''s Dump'!$D$2:$AH$2,0)
))),"")</f>
        <v>0</v>
      </c>
      <c r="CP219" s="54">
        <f>_xlfn.IFNA(IF(CP$3="Productivity",
INDEX('Productivity Dump'!$E$4:$AJ$500,
MATCH($A219,'Productivity Dump'!$A$4:$A$500,0),
MATCH(CP$2,'Productivity Dump'!$E$3:$AJ$3,0)
),
IF(CP$3="Attendance",
INDEX('Attendance Dump'!$E$2:$AI$400,
MATCH($A219,'Attendance Dump'!$B$2:$B$400,0),
MATCH(CP$2,'Attendance Dump'!$E$1:$AI$1,0)
),
INDEX('Active Hour''s Dump'!$D$3:$AH$337,
MATCH($C219,'Active Hour''s Dump'!$A$3:$A$337,0),
MATCH(CP$2,'Active Hour''s Dump'!$D$2:$AH$2,0)
))),"")</f>
        <v>0</v>
      </c>
      <c r="CQ219" s="13">
        <f>_xlfn.IFNA(IF(CQ$3="Productivity",
INDEX('Productivity Dump'!$E$4:$AJ$500,
MATCH($A219,'Productivity Dump'!$A$4:$A$500,0),
MATCH(CQ$2,'Productivity Dump'!$E$3:$AJ$3,0)
),
IF(CQ$3="Attendance",
INDEX('Attendance Dump'!$E$2:$AI$400,
MATCH($A219,'Attendance Dump'!$B$2:$B$400,0),
MATCH(CQ$2,'Attendance Dump'!$E$1:$AI$1,0)
),
INDEX('Active Hour''s Dump'!$D$3:$AH$337,
MATCH($C219,'Active Hour''s Dump'!$A$3:$A$337,0),
MATCH(CQ$2,'Active Hour''s Dump'!$D$2:$AH$2,0)
))),"")</f>
        <v>0</v>
      </c>
      <c r="CR219" s="13">
        <f>_xlfn.IFNA(IF(CR$3="Productivity",
INDEX('Productivity Dump'!$E$4:$AJ$500,
MATCH($A219,'Productivity Dump'!$A$4:$A$500,0),
MATCH(CR$2,'Productivity Dump'!$E$3:$AJ$3,0)
),
IF(CR$3="Attendance",
INDEX('Attendance Dump'!$E$2:$AI$400,
MATCH($A219,'Attendance Dump'!$B$2:$B$400,0),
MATCH(CR$2,'Attendance Dump'!$E$1:$AI$1,0)
),
INDEX('Active Hour''s Dump'!$D$3:$AH$337,
MATCH($C219,'Active Hour''s Dump'!$A$3:$A$337,0),
MATCH(CR$2,'Active Hour''s Dump'!$D$2:$AH$2,0)
))),"")</f>
        <v>0</v>
      </c>
      <c r="CS219" s="54">
        <f>_xlfn.IFNA(IF(CS$3="Productivity",
INDEX('Productivity Dump'!$E$4:$AJ$500,
MATCH($A219,'Productivity Dump'!$A$4:$A$500,0),
MATCH(CS$2,'Productivity Dump'!$E$3:$AJ$3,0)
),
IF(CS$3="Attendance",
INDEX('Attendance Dump'!$E$2:$AI$400,
MATCH($A219,'Attendance Dump'!$B$2:$B$400,0),
MATCH(CS$2,'Attendance Dump'!$E$1:$AI$1,0)
),
INDEX('Active Hour''s Dump'!$D$3:$AH$337,
MATCH($C219,'Active Hour''s Dump'!$A$3:$A$337,0),
MATCH(CS$2,'Active Hour''s Dump'!$D$2:$AH$2,0)
))),"")</f>
        <v>0</v>
      </c>
      <c r="CT219" s="13">
        <f>_xlfn.IFNA(IF(CT$3="Productivity",
INDEX('Productivity Dump'!$E$4:$AJ$500,
MATCH($A219,'Productivity Dump'!$A$4:$A$500,0),
MATCH(CT$2,'Productivity Dump'!$E$3:$AJ$3,0)
),
IF(CT$3="Attendance",
INDEX('Attendance Dump'!$E$2:$AI$400,
MATCH($A219,'Attendance Dump'!$B$2:$B$400,0),
MATCH(CT$2,'Attendance Dump'!$E$1:$AI$1,0)
),
INDEX('Active Hour''s Dump'!$D$3:$AH$337,
MATCH($C219,'Active Hour''s Dump'!$A$3:$A$337,0),
MATCH(CT$2,'Active Hour''s Dump'!$D$2:$AH$2,0)
))),"")</f>
        <v>0</v>
      </c>
      <c r="CU219" s="13">
        <f>_xlfn.IFNA(IF(CU$3="Productivity",
INDEX('Productivity Dump'!$E$4:$AJ$500,
MATCH($A219,'Productivity Dump'!$A$4:$A$500,0),
MATCH(CU$2,'Productivity Dump'!$E$3:$AJ$3,0)
),
IF(CU$3="Attendance",
INDEX('Attendance Dump'!$E$2:$AI$400,
MATCH($A219,'Attendance Dump'!$B$2:$B$400,0),
MATCH(CU$2,'Attendance Dump'!$E$1:$AI$1,0)
),
INDEX('Active Hour''s Dump'!$D$3:$AH$337,
MATCH($C219,'Active Hour''s Dump'!$A$3:$A$337,0),
MATCH(CU$2,'Active Hour''s Dump'!$D$2:$AH$2,0)
))),"")</f>
        <v>0</v>
      </c>
      <c r="CV219" s="54">
        <f>_xlfn.IFNA(IF(CV$3="Productivity",
INDEX('Productivity Dump'!$E$4:$AJ$500,
MATCH($A219,'Productivity Dump'!$A$4:$A$500,0),
MATCH(CV$2,'Productivity Dump'!$E$3:$AJ$3,0)
),
IF(CV$3="Attendance",
INDEX('Attendance Dump'!$E$2:$AI$400,
MATCH($A219,'Attendance Dump'!$B$2:$B$400,0),
MATCH(CV$2,'Attendance Dump'!$E$1:$AI$1,0)
),
INDEX('Active Hour''s Dump'!$D$3:$AH$337,
MATCH($C219,'Active Hour''s Dump'!$A$3:$A$337,0),
MATCH(CV$2,'Active Hour''s Dump'!$D$2:$AH$2,0)
))),"")</f>
        <v>0</v>
      </c>
      <c r="CW219" s="13"/>
      <c r="CX219" s="13"/>
      <c r="CY219" s="54"/>
      <c r="DA219" s="57">
        <f t="shared" si="81"/>
        <v>198.66666666666663</v>
      </c>
      <c r="DB219" s="35">
        <f t="shared" si="82"/>
        <v>18695.096000000001</v>
      </c>
      <c r="DC219" s="35">
        <f t="shared" si="83"/>
        <v>0</v>
      </c>
      <c r="DD219" s="35">
        <f t="shared" ca="1" si="86"/>
        <v>0</v>
      </c>
      <c r="DF219" s="32" cm="1">
        <f t="array" ref="DF219">SUMPRODUCT(
    (MOD(COLUMN(H219:CV219) - COLUMN(H219), 3) = 0) *
    (H219:CV219 = 0) *
    (I219:CW219 = "P") *
    (COUNTIF(UKHoliday, H$2:CV$2) = 0)
)</f>
        <v>0</v>
      </c>
      <c r="DG219" s="33" cm="1">
        <f t="array" ref="DG219">SUMPRODUCT(
  (MOD(COLUMN(H219:CV219) - COLUMN(H219), 3) = 0) *
  (H219:CV219 &gt; 0) *
  (H219:CV219 &lt; 0.5 * IF(((WEEKDAY(H$2:CV$2, 2) = 1) + (WEEKDAY(H$2:CV$2, 2) = 6)), G219, F219)) *
  (I219:CW219 = "P") *
  (COUNTIF(UKHoliday, H$2:CV$2) = 0)
)</f>
        <v>0</v>
      </c>
      <c r="DH219" s="33" cm="1">
        <f t="array" ref="DH219">SUMPRODUCT(
  (MOD(COLUMN(H219:CV219) - COLUMN(H219), 3) = 0) *
  (H219:CV219 &gt; 0.5 * IF(((WEEKDAY(H$2:CV$2, 2) = 1) + (WEEKDAY(H$2:CV$2, 2) = 6)), $G219, $F219)) *
  (H219:CV219 &lt; 0.8 * IF(((WEEKDAY(H$2:CV$2, 2) = 1) + (WEEKDAY(H$2:CV$2, 2) = 6)), $G219, $F219)) *
  (I219:CW219 = "P") *
  (COUNTIF(UKHoliday, H$2:CV$2) = 0)
)</f>
        <v>6</v>
      </c>
      <c r="DI219" s="33" cm="1">
        <f t="array" ref="DI219">SUMPRODUCT(
  (MOD(COLUMN(H219:CV219) - COLUMN(H219), 3) = 0) *
  (H219:CV219 &gt; 0.8 * IF(((WEEKDAY(H$2:CV$2, 2) = 1) + (WEEKDAY(H$2:CV$2, 2) = 6)), $G219, $F219)) *
  (H219:CV219 &lt; 1 * IF(((WEEKDAY(H$2:CV$2, 2) = 1) + (WEEKDAY(H$2:CV$2, 2) = 6)), $G219, $F219)) *
  (I219:CW219 = "P") *
  (COUNTIF(UKHoliday, H$2:CV$2) = 0)
)</f>
        <v>6</v>
      </c>
    </row>
    <row r="220" spans="1:113" x14ac:dyDescent="0.3">
      <c r="A220" s="8" t="s">
        <v>376</v>
      </c>
      <c r="B220" s="36" t="s">
        <v>539</v>
      </c>
      <c r="C220" s="9" t="s">
        <v>760</v>
      </c>
      <c r="D220" s="62" t="s">
        <v>1058</v>
      </c>
      <c r="E220" s="35">
        <v>23100</v>
      </c>
      <c r="F220" s="35">
        <f t="shared" si="84"/>
        <v>1155</v>
      </c>
      <c r="G220" s="35">
        <f t="shared" si="85"/>
        <v>577.5</v>
      </c>
      <c r="H220" s="13">
        <f>_xlfn.IFNA(IF(H$3="Productivity",
INDEX('Productivity Dump'!$E$4:$AJ$500,
MATCH($A220,'Productivity Dump'!$A$4:$A$500,0),
MATCH(H$2,'Productivity Dump'!$E$3:$AJ$3,0)
),
IF(H$3="Attendance",
INDEX('Attendance Dump'!$E$2:$AI$400,
MATCH($A220,'Attendance Dump'!$B$2:$B$400,0),
MATCH(H$2,'Attendance Dump'!$E$1:$AI$1,0)
),
INDEX('Active Hour''s Dump'!$D$3:$AH$337,
MATCH($C220,'Active Hour''s Dump'!$A$3:$A$337,0),
MATCH(H$2,'Active Hour''s Dump'!$D$2:$AH$2,0)
))),"")</f>
        <v>1058.0120000000002</v>
      </c>
      <c r="I220" s="13" t="str">
        <f>_xlfn.IFNA(IF(I$3="Productivity",
INDEX('Productivity Dump'!$E$4:$AJ$500,
MATCH($A220,'Productivity Dump'!$A$4:$A$500,0),
MATCH(I$2,'Productivity Dump'!$E$3:$AJ$3,0)
),
IF(I$3="Attendance",
INDEX('Attendance Dump'!$E$2:$AI$400,
MATCH($A220,'Attendance Dump'!$B$2:$B$400,0),
MATCH(I$2,'Attendance Dump'!$E$1:$AI$1,0)
),
INDEX('Active Hour''s Dump'!$D$3:$AH$337,
MATCH($C220,'Active Hour''s Dump'!$A$3:$A$337,0),
MATCH(I$2,'Active Hour''s Dump'!$D$2:$AH$2,0)
))),"")</f>
        <v>P</v>
      </c>
      <c r="J220" s="54">
        <f>_xlfn.IFNA(IF(J$3="Productivity",
INDEX('Productivity Dump'!$E$4:$AJ$500,
MATCH($A220,'Productivity Dump'!$A$4:$A$500,0),
MATCH(J$2,'Productivity Dump'!$E$3:$AJ$3,0)
),
IF(J$3="Attendance",
INDEX('Attendance Dump'!$E$2:$AI$400,
MATCH($A220,'Attendance Dump'!$B$2:$B$400,0),
MATCH(J$2,'Attendance Dump'!$E$1:$AI$1,0)
),
INDEX('Active Hour''s Dump'!$D$3:$AH$337,
MATCH($C220,'Active Hour''s Dump'!$A$3:$A$337,0),
MATCH(J$2,'Active Hour''s Dump'!$D$2:$AH$2,0)
))),"")</f>
        <v>6.75</v>
      </c>
      <c r="K220" s="13">
        <f>_xlfn.IFNA(IF(K$3="Productivity",
INDEX('Productivity Dump'!$E$4:$AJ$500,
MATCH($A220,'Productivity Dump'!$A$4:$A$500,0),
MATCH(K$2,'Productivity Dump'!$E$3:$AJ$3,0)
),
IF(K$3="Attendance",
INDEX('Attendance Dump'!$E$2:$AI$400,
MATCH($A220,'Attendance Dump'!$B$2:$B$400,0),
MATCH(K$2,'Attendance Dump'!$E$1:$AI$1,0)
),
INDEX('Active Hour''s Dump'!$D$3:$AH$337,
MATCH($C220,'Active Hour''s Dump'!$A$3:$A$337,0),
MATCH(K$2,'Active Hour''s Dump'!$D$2:$AH$2,0)
))),"")</f>
        <v>894.98199999999997</v>
      </c>
      <c r="L220" s="13" t="str">
        <f>_xlfn.IFNA(IF(L$3="Productivity",
INDEX('Productivity Dump'!$E$4:$AJ$500,
MATCH($A220,'Productivity Dump'!$A$4:$A$500,0),
MATCH(L$2,'Productivity Dump'!$E$3:$AJ$3,0)
),
IF(L$3="Attendance",
INDEX('Attendance Dump'!$E$2:$AI$400,
MATCH($A220,'Attendance Dump'!$B$2:$B$400,0),
MATCH(L$2,'Attendance Dump'!$E$1:$AI$1,0)
),
INDEX('Active Hour''s Dump'!$D$3:$AH$337,
MATCH($C220,'Active Hour''s Dump'!$A$3:$A$337,0),
MATCH(L$2,'Active Hour''s Dump'!$D$2:$AH$2,0)
))),"")</f>
        <v>P</v>
      </c>
      <c r="M220" s="54">
        <f>_xlfn.IFNA(IF(M$3="Productivity",
INDEX('Productivity Dump'!$E$4:$AJ$500,
MATCH($A220,'Productivity Dump'!$A$4:$A$500,0),
MATCH(M$2,'Productivity Dump'!$E$3:$AJ$3,0)
),
IF(M$3="Attendance",
INDEX('Attendance Dump'!$E$2:$AI$400,
MATCH($A220,'Attendance Dump'!$B$2:$B$400,0),
MATCH(M$2,'Attendance Dump'!$E$1:$AI$1,0)
),
INDEX('Active Hour''s Dump'!$D$3:$AH$337,
MATCH($C220,'Active Hour''s Dump'!$A$3:$A$337,0),
MATCH(M$2,'Active Hour''s Dump'!$D$2:$AH$2,0)
))),"")</f>
        <v>6</v>
      </c>
      <c r="N220" s="13">
        <f>_xlfn.IFNA(IF(N$3="Productivity",
INDEX('Productivity Dump'!$E$4:$AJ$500,
MATCH($A220,'Productivity Dump'!$A$4:$A$500,0),
MATCH(N$2,'Productivity Dump'!$E$3:$AJ$3,0)
),
IF(N$3="Attendance",
INDEX('Attendance Dump'!$E$2:$AI$400,
MATCH($A220,'Attendance Dump'!$B$2:$B$400,0),
MATCH(N$2,'Attendance Dump'!$E$1:$AI$1,0)
),
INDEX('Active Hour''s Dump'!$D$3:$AH$337,
MATCH($C220,'Active Hour''s Dump'!$A$3:$A$337,0),
MATCH(N$2,'Active Hour''s Dump'!$D$2:$AH$2,0)
))),"")</f>
        <v>0</v>
      </c>
      <c r="O220" s="13" t="str">
        <f>_xlfn.IFNA(IF(O$3="Productivity",
INDEX('Productivity Dump'!$E$4:$AJ$500,
MATCH($A220,'Productivity Dump'!$A$4:$A$500,0),
MATCH(O$2,'Productivity Dump'!$E$3:$AJ$3,0)
),
IF(O$3="Attendance",
INDEX('Attendance Dump'!$E$2:$AI$400,
MATCH($A220,'Attendance Dump'!$B$2:$B$400,0),
MATCH(O$2,'Attendance Dump'!$E$1:$AI$1,0)
),
INDEX('Active Hour''s Dump'!$D$3:$AH$337,
MATCH($C220,'Active Hour''s Dump'!$A$3:$A$337,0),
MATCH(O$2,'Active Hour''s Dump'!$D$2:$AH$2,0)
))),"")</f>
        <v>PL</v>
      </c>
      <c r="P220" s="54">
        <f>_xlfn.IFNA(IF(P$3="Productivity",
INDEX('Productivity Dump'!$E$4:$AJ$500,
MATCH($A220,'Productivity Dump'!$A$4:$A$500,0),
MATCH(P$2,'Productivity Dump'!$E$3:$AJ$3,0)
),
IF(P$3="Attendance",
INDEX('Attendance Dump'!$E$2:$AI$400,
MATCH($A220,'Attendance Dump'!$B$2:$B$400,0),
MATCH(P$2,'Attendance Dump'!$E$1:$AI$1,0)
),
INDEX('Active Hour''s Dump'!$D$3:$AH$337,
MATCH($C220,'Active Hour''s Dump'!$A$3:$A$337,0),
MATCH(P$2,'Active Hour''s Dump'!$D$2:$AH$2,0)
))),"")</f>
        <v>0</v>
      </c>
      <c r="Q220" s="13">
        <f>_xlfn.IFNA(IF(Q$3="Productivity",
INDEX('Productivity Dump'!$E$4:$AJ$500,
MATCH($A220,'Productivity Dump'!$A$4:$A$500,0),
MATCH(Q$2,'Productivity Dump'!$E$3:$AJ$3,0)
),
IF(Q$3="Attendance",
INDEX('Attendance Dump'!$E$2:$AI$400,
MATCH($A220,'Attendance Dump'!$B$2:$B$400,0),
MATCH(Q$2,'Attendance Dump'!$E$1:$AI$1,0)
),
INDEX('Active Hour''s Dump'!$D$3:$AH$337,
MATCH($C220,'Active Hour''s Dump'!$A$3:$A$337,0),
MATCH(Q$2,'Active Hour''s Dump'!$D$2:$AH$2,0)
))),"")</f>
        <v>0</v>
      </c>
      <c r="R220" s="13" t="str">
        <f>_xlfn.IFNA(IF(R$3="Productivity",
INDEX('Productivity Dump'!$E$4:$AJ$500,
MATCH($A220,'Productivity Dump'!$A$4:$A$500,0),
MATCH(R$2,'Productivity Dump'!$E$3:$AJ$3,0)
),
IF(R$3="Attendance",
INDEX('Attendance Dump'!$E$2:$AI$400,
MATCH($A220,'Attendance Dump'!$B$2:$B$400,0),
MATCH(R$2,'Attendance Dump'!$E$1:$AI$1,0)
),
INDEX('Active Hour''s Dump'!$D$3:$AH$337,
MATCH($C220,'Active Hour''s Dump'!$A$3:$A$337,0),
MATCH(R$2,'Active Hour''s Dump'!$D$2:$AH$2,0)
))),"")</f>
        <v>PL</v>
      </c>
      <c r="S220" s="54">
        <f>_xlfn.IFNA(IF(S$3="Productivity",
INDEX('Productivity Dump'!$E$4:$AJ$500,
MATCH($A220,'Productivity Dump'!$A$4:$A$500,0),
MATCH(S$2,'Productivity Dump'!$E$3:$AJ$3,0)
),
IF(S$3="Attendance",
INDEX('Attendance Dump'!$E$2:$AI$400,
MATCH($A220,'Attendance Dump'!$B$2:$B$400,0),
MATCH(S$2,'Attendance Dump'!$E$1:$AI$1,0)
),
INDEX('Active Hour''s Dump'!$D$3:$AH$337,
MATCH($C220,'Active Hour''s Dump'!$A$3:$A$337,0),
MATCH(S$2,'Active Hour''s Dump'!$D$2:$AH$2,0)
))),"")</f>
        <v>0</v>
      </c>
      <c r="T220" s="13">
        <f>_xlfn.IFNA(IF(T$3="Productivity",
INDEX('Productivity Dump'!$E$4:$AJ$500,
MATCH($A220,'Productivity Dump'!$A$4:$A$500,0),
MATCH(T$2,'Productivity Dump'!$E$3:$AJ$3,0)
),
IF(T$3="Attendance",
INDEX('Attendance Dump'!$E$2:$AI$400,
MATCH($A220,'Attendance Dump'!$B$2:$B$400,0),
MATCH(T$2,'Attendance Dump'!$E$1:$AI$1,0)
),
INDEX('Active Hour''s Dump'!$D$3:$AH$337,
MATCH($C220,'Active Hour''s Dump'!$A$3:$A$337,0),
MATCH(T$2,'Active Hour''s Dump'!$D$2:$AH$2,0)
))),"")</f>
        <v>0</v>
      </c>
      <c r="U220" s="13" t="str">
        <f>_xlfn.IFNA(IF(U$3="Productivity",
INDEX('Productivity Dump'!$E$4:$AJ$500,
MATCH($A220,'Productivity Dump'!$A$4:$A$500,0),
MATCH(U$2,'Productivity Dump'!$E$3:$AJ$3,0)
),
IF(U$3="Attendance",
INDEX('Attendance Dump'!$E$2:$AI$400,
MATCH($A220,'Attendance Dump'!$B$2:$B$400,0),
MATCH(U$2,'Attendance Dump'!$E$1:$AI$1,0)
),
INDEX('Active Hour''s Dump'!$D$3:$AH$337,
MATCH($C220,'Active Hour''s Dump'!$A$3:$A$337,0),
MATCH(U$2,'Active Hour''s Dump'!$D$2:$AH$2,0)
))),"")</f>
        <v>PL</v>
      </c>
      <c r="V220" s="54">
        <f>_xlfn.IFNA(IF(V$3="Productivity",
INDEX('Productivity Dump'!$E$4:$AJ$500,
MATCH($A220,'Productivity Dump'!$A$4:$A$500,0),
MATCH(V$2,'Productivity Dump'!$E$3:$AJ$3,0)
),
IF(V$3="Attendance",
INDEX('Attendance Dump'!$E$2:$AI$400,
MATCH($A220,'Attendance Dump'!$B$2:$B$400,0),
MATCH(V$2,'Attendance Dump'!$E$1:$AI$1,0)
),
INDEX('Active Hour''s Dump'!$D$3:$AH$337,
MATCH($C220,'Active Hour''s Dump'!$A$3:$A$337,0),
MATCH(V$2,'Active Hour''s Dump'!$D$2:$AH$2,0)
))),"")</f>
        <v>0</v>
      </c>
      <c r="W220" s="13">
        <f>_xlfn.IFNA(IF(W$3="Productivity",
INDEX('Productivity Dump'!$E$4:$AJ$500,
MATCH($A220,'Productivity Dump'!$A$4:$A$500,0),
MATCH(W$2,'Productivity Dump'!$E$3:$AJ$3,0)
),
IF(W$3="Attendance",
INDEX('Attendance Dump'!$E$2:$AI$400,
MATCH($A220,'Attendance Dump'!$B$2:$B$400,0),
MATCH(W$2,'Attendance Dump'!$E$1:$AI$1,0)
),
INDEX('Active Hour''s Dump'!$D$3:$AH$337,
MATCH($C220,'Active Hour''s Dump'!$A$3:$A$337,0),
MATCH(W$2,'Active Hour''s Dump'!$D$2:$AH$2,0)
))),"")</f>
        <v>1080.3840000000002</v>
      </c>
      <c r="X220" s="13" t="str">
        <f>_xlfn.IFNA(IF(X$3="Productivity",
INDEX('Productivity Dump'!$E$4:$AJ$500,
MATCH($A220,'Productivity Dump'!$A$4:$A$500,0),
MATCH(X$2,'Productivity Dump'!$E$3:$AJ$3,0)
),
IF(X$3="Attendance",
INDEX('Attendance Dump'!$E$2:$AI$400,
MATCH($A220,'Attendance Dump'!$B$2:$B$400,0),
MATCH(X$2,'Attendance Dump'!$E$1:$AI$1,0)
),
INDEX('Active Hour''s Dump'!$D$3:$AH$337,
MATCH($C220,'Active Hour''s Dump'!$A$3:$A$337,0),
MATCH(X$2,'Active Hour''s Dump'!$D$2:$AH$2,0)
))),"")</f>
        <v>P</v>
      </c>
      <c r="Y220" s="54">
        <f>_xlfn.IFNA(IF(Y$3="Productivity",
INDEX('Productivity Dump'!$E$4:$AJ$500,
MATCH($A220,'Productivity Dump'!$A$4:$A$500,0),
MATCH(Y$2,'Productivity Dump'!$E$3:$AJ$3,0)
),
IF(Y$3="Attendance",
INDEX('Attendance Dump'!$E$2:$AI$400,
MATCH($A220,'Attendance Dump'!$B$2:$B$400,0),
MATCH(Y$2,'Attendance Dump'!$E$1:$AI$1,0)
),
INDEX('Active Hour''s Dump'!$D$3:$AH$337,
MATCH($C220,'Active Hour''s Dump'!$A$3:$A$337,0),
MATCH(Y$2,'Active Hour''s Dump'!$D$2:$AH$2,0)
))),"")</f>
        <v>6.6666666666666696</v>
      </c>
      <c r="Z220" s="13">
        <f>_xlfn.IFNA(IF(Z$3="Productivity",
INDEX('Productivity Dump'!$E$4:$AJ$500,
MATCH($A220,'Productivity Dump'!$A$4:$A$500,0),
MATCH(Z$2,'Productivity Dump'!$E$3:$AJ$3,0)
),
IF(Z$3="Attendance",
INDEX('Attendance Dump'!$E$2:$AI$400,
MATCH($A220,'Attendance Dump'!$B$2:$B$400,0),
MATCH(Z$2,'Attendance Dump'!$E$1:$AI$1,0)
),
INDEX('Active Hour''s Dump'!$D$3:$AH$337,
MATCH($C220,'Active Hour''s Dump'!$A$3:$A$337,0),
MATCH(Z$2,'Active Hour''s Dump'!$D$2:$AH$2,0)
))),"")</f>
        <v>1118.8590000000002</v>
      </c>
      <c r="AA220" s="13" t="str">
        <f>_xlfn.IFNA(IF(AA$3="Productivity",
INDEX('Productivity Dump'!$E$4:$AJ$500,
MATCH($A220,'Productivity Dump'!$A$4:$A$500,0),
MATCH(AA$2,'Productivity Dump'!$E$3:$AJ$3,0)
),
IF(AA$3="Attendance",
INDEX('Attendance Dump'!$E$2:$AI$400,
MATCH($A220,'Attendance Dump'!$B$2:$B$400,0),
MATCH(AA$2,'Attendance Dump'!$E$1:$AI$1,0)
),
INDEX('Active Hour''s Dump'!$D$3:$AH$337,
MATCH($C220,'Active Hour''s Dump'!$A$3:$A$337,0),
MATCH(AA$2,'Active Hour''s Dump'!$D$2:$AH$2,0)
))),"")</f>
        <v>P</v>
      </c>
      <c r="AB220" s="54">
        <f>_xlfn.IFNA(IF(AB$3="Productivity",
INDEX('Productivity Dump'!$E$4:$AJ$500,
MATCH($A220,'Productivity Dump'!$A$4:$A$500,0),
MATCH(AB$2,'Productivity Dump'!$E$3:$AJ$3,0)
),
IF(AB$3="Attendance",
INDEX('Attendance Dump'!$E$2:$AI$400,
MATCH($A220,'Attendance Dump'!$B$2:$B$400,0),
MATCH(AB$2,'Attendance Dump'!$E$1:$AI$1,0)
),
INDEX('Active Hour''s Dump'!$D$3:$AH$337,
MATCH($C220,'Active Hour''s Dump'!$A$3:$A$337,0),
MATCH(AB$2,'Active Hour''s Dump'!$D$2:$AH$2,0)
))),"")</f>
        <v>6.4166666666666696</v>
      </c>
      <c r="AC220" s="13">
        <f>_xlfn.IFNA(IF(AC$3="Productivity",
INDEX('Productivity Dump'!$E$4:$AJ$500,
MATCH($A220,'Productivity Dump'!$A$4:$A$500,0),
MATCH(AC$2,'Productivity Dump'!$E$3:$AJ$3,0)
),
IF(AC$3="Attendance",
INDEX('Attendance Dump'!$E$2:$AI$400,
MATCH($A220,'Attendance Dump'!$B$2:$B$400,0),
MATCH(AC$2,'Attendance Dump'!$E$1:$AI$1,0)
),
INDEX('Active Hour''s Dump'!$D$3:$AH$337,
MATCH($C220,'Active Hour''s Dump'!$A$3:$A$337,0),
MATCH(AC$2,'Active Hour''s Dump'!$D$2:$AH$2,0)
))),"")</f>
        <v>978.24199999999985</v>
      </c>
      <c r="AD220" s="13" t="str">
        <f>_xlfn.IFNA(IF(AD$3="Productivity",
INDEX('Productivity Dump'!$E$4:$AJ$500,
MATCH($A220,'Productivity Dump'!$A$4:$A$500,0),
MATCH(AD$2,'Productivity Dump'!$E$3:$AJ$3,0)
),
IF(AD$3="Attendance",
INDEX('Attendance Dump'!$E$2:$AI$400,
MATCH($A220,'Attendance Dump'!$B$2:$B$400,0),
MATCH(AD$2,'Attendance Dump'!$E$1:$AI$1,0)
),
INDEX('Active Hour''s Dump'!$D$3:$AH$337,
MATCH($C220,'Active Hour''s Dump'!$A$3:$A$337,0),
MATCH(AD$2,'Active Hour''s Dump'!$D$2:$AH$2,0)
))),"")</f>
        <v>P</v>
      </c>
      <c r="AE220" s="54">
        <f>_xlfn.IFNA(IF(AE$3="Productivity",
INDEX('Productivity Dump'!$E$4:$AJ$500,
MATCH($A220,'Productivity Dump'!$A$4:$A$500,0),
MATCH(AE$2,'Productivity Dump'!$E$3:$AJ$3,0)
),
IF(AE$3="Attendance",
INDEX('Attendance Dump'!$E$2:$AI$400,
MATCH($A220,'Attendance Dump'!$B$2:$B$400,0),
MATCH(AE$2,'Attendance Dump'!$E$1:$AI$1,0)
),
INDEX('Active Hour''s Dump'!$D$3:$AH$337,
MATCH($C220,'Active Hour''s Dump'!$A$3:$A$337,0),
MATCH(AE$2,'Active Hour''s Dump'!$D$2:$AH$2,0)
))),"")</f>
        <v>6.8333333333333304</v>
      </c>
      <c r="AF220" s="13">
        <f>_xlfn.IFNA(IF(AF$3="Productivity",
INDEX('Productivity Dump'!$E$4:$AJ$500,
MATCH($A220,'Productivity Dump'!$A$4:$A$500,0),
MATCH(AF$2,'Productivity Dump'!$E$3:$AJ$3,0)
),
IF(AF$3="Attendance",
INDEX('Attendance Dump'!$E$2:$AI$400,
MATCH($A220,'Attendance Dump'!$B$2:$B$400,0),
MATCH(AF$2,'Attendance Dump'!$E$1:$AI$1,0)
),
INDEX('Active Hour''s Dump'!$D$3:$AH$337,
MATCH($C220,'Active Hour''s Dump'!$A$3:$A$337,0),
MATCH(AF$2,'Active Hour''s Dump'!$D$2:$AH$2,0)
))),"")</f>
        <v>850.8929999999998</v>
      </c>
      <c r="AG220" s="13" t="str">
        <f>_xlfn.IFNA(IF(AG$3="Productivity",
INDEX('Productivity Dump'!$E$4:$AJ$500,
MATCH($A220,'Productivity Dump'!$A$4:$A$500,0),
MATCH(AG$2,'Productivity Dump'!$E$3:$AJ$3,0)
),
IF(AG$3="Attendance",
INDEX('Attendance Dump'!$E$2:$AI$400,
MATCH($A220,'Attendance Dump'!$B$2:$B$400,0),
MATCH(AG$2,'Attendance Dump'!$E$1:$AI$1,0)
),
INDEX('Active Hour''s Dump'!$D$3:$AH$337,
MATCH($C220,'Active Hour''s Dump'!$A$3:$A$337,0),
MATCH(AG$2,'Active Hour''s Dump'!$D$2:$AH$2,0)
))),"")</f>
        <v>P</v>
      </c>
      <c r="AH220" s="54">
        <f>_xlfn.IFNA(IF(AH$3="Productivity",
INDEX('Productivity Dump'!$E$4:$AJ$500,
MATCH($A220,'Productivity Dump'!$A$4:$A$500,0),
MATCH(AH$2,'Productivity Dump'!$E$3:$AJ$3,0)
),
IF(AH$3="Attendance",
INDEX('Attendance Dump'!$E$2:$AI$400,
MATCH($A220,'Attendance Dump'!$B$2:$B$400,0),
MATCH(AH$2,'Attendance Dump'!$E$1:$AI$1,0)
),
INDEX('Active Hour''s Dump'!$D$3:$AH$337,
MATCH($C220,'Active Hour''s Dump'!$A$3:$A$337,0),
MATCH(AH$2,'Active Hour''s Dump'!$D$2:$AH$2,0)
))),"")</f>
        <v>5.5833333333333304</v>
      </c>
      <c r="AI220" s="13">
        <f>_xlfn.IFNA(IF(AI$3="Productivity",
INDEX('Productivity Dump'!$E$4:$AJ$500,
MATCH($A220,'Productivity Dump'!$A$4:$A$500,0),
MATCH(AI$2,'Productivity Dump'!$E$3:$AJ$3,0)
),
IF(AI$3="Attendance",
INDEX('Attendance Dump'!$E$2:$AI$400,
MATCH($A220,'Attendance Dump'!$B$2:$B$400,0),
MATCH(AI$2,'Attendance Dump'!$E$1:$AI$1,0)
),
INDEX('Active Hour''s Dump'!$D$3:$AH$337,
MATCH($C220,'Active Hour''s Dump'!$A$3:$A$337,0),
MATCH(AI$2,'Active Hour''s Dump'!$D$2:$AH$2,0)
))),"")</f>
        <v>924.34</v>
      </c>
      <c r="AJ220" s="13" t="str">
        <f>_xlfn.IFNA(IF(AJ$3="Productivity",
INDEX('Productivity Dump'!$E$4:$AJ$500,
MATCH($A220,'Productivity Dump'!$A$4:$A$500,0),
MATCH(AJ$2,'Productivity Dump'!$E$3:$AJ$3,0)
),
IF(AJ$3="Attendance",
INDEX('Attendance Dump'!$E$2:$AI$400,
MATCH($A220,'Attendance Dump'!$B$2:$B$400,0),
MATCH(AJ$2,'Attendance Dump'!$E$1:$AI$1,0)
),
INDEX('Active Hour''s Dump'!$D$3:$AH$337,
MATCH($C220,'Active Hour''s Dump'!$A$3:$A$337,0),
MATCH(AJ$2,'Active Hour''s Dump'!$D$2:$AH$2,0)
))),"")</f>
        <v>P</v>
      </c>
      <c r="AK220" s="54">
        <f>_xlfn.IFNA(IF(AK$3="Productivity",
INDEX('Productivity Dump'!$E$4:$AJ$500,
MATCH($A220,'Productivity Dump'!$A$4:$A$500,0),
MATCH(AK$2,'Productivity Dump'!$E$3:$AJ$3,0)
),
IF(AK$3="Attendance",
INDEX('Attendance Dump'!$E$2:$AI$400,
MATCH($A220,'Attendance Dump'!$B$2:$B$400,0),
MATCH(AK$2,'Attendance Dump'!$E$1:$AI$1,0)
),
INDEX('Active Hour''s Dump'!$D$3:$AH$337,
MATCH($C220,'Active Hour''s Dump'!$A$3:$A$337,0),
MATCH(AK$2,'Active Hour''s Dump'!$D$2:$AH$2,0)
))),"")</f>
        <v>5.5833333333333304</v>
      </c>
      <c r="AL220" s="13">
        <f>_xlfn.IFNA(IF(AL$3="Productivity",
INDEX('Productivity Dump'!$E$4:$AJ$500,
MATCH($A220,'Productivity Dump'!$A$4:$A$500,0),
MATCH(AL$2,'Productivity Dump'!$E$3:$AJ$3,0)
),
IF(AL$3="Attendance",
INDEX('Attendance Dump'!$E$2:$AI$400,
MATCH($A220,'Attendance Dump'!$B$2:$B$400,0),
MATCH(AL$2,'Attendance Dump'!$E$1:$AI$1,0)
),
INDEX('Active Hour''s Dump'!$D$3:$AH$337,
MATCH($C220,'Active Hour''s Dump'!$A$3:$A$337,0),
MATCH(AL$2,'Active Hour''s Dump'!$D$2:$AH$2,0)
))),"")</f>
        <v>0</v>
      </c>
      <c r="AM220" s="13" t="str">
        <f>_xlfn.IFNA(IF(AM$3="Productivity",
INDEX('Productivity Dump'!$E$4:$AJ$500,
MATCH($A220,'Productivity Dump'!$A$4:$A$500,0),
MATCH(AM$2,'Productivity Dump'!$E$3:$AJ$3,0)
),
IF(AM$3="Attendance",
INDEX('Attendance Dump'!$E$2:$AI$400,
MATCH($A220,'Attendance Dump'!$B$2:$B$400,0),
MATCH(AM$2,'Attendance Dump'!$E$1:$AI$1,0)
),
INDEX('Active Hour''s Dump'!$D$3:$AH$337,
MATCH($C220,'Active Hour''s Dump'!$A$3:$A$337,0),
MATCH(AM$2,'Active Hour''s Dump'!$D$2:$AH$2,0)
))),"")</f>
        <v>WO</v>
      </c>
      <c r="AN220" s="54">
        <f>_xlfn.IFNA(IF(AN$3="Productivity",
INDEX('Productivity Dump'!$E$4:$AJ$500,
MATCH($A220,'Productivity Dump'!$A$4:$A$500,0),
MATCH(AN$2,'Productivity Dump'!$E$3:$AJ$3,0)
),
IF(AN$3="Attendance",
INDEX('Attendance Dump'!$E$2:$AI$400,
MATCH($A220,'Attendance Dump'!$B$2:$B$400,0),
MATCH(AN$2,'Attendance Dump'!$E$1:$AI$1,0)
),
INDEX('Active Hour''s Dump'!$D$3:$AH$337,
MATCH($C220,'Active Hour''s Dump'!$A$3:$A$337,0),
MATCH(AN$2,'Active Hour''s Dump'!$D$2:$AH$2,0)
))),"")</f>
        <v>0</v>
      </c>
      <c r="AO220" s="13">
        <f>_xlfn.IFNA(IF(AO$3="Productivity",
INDEX('Productivity Dump'!$E$4:$AJ$500,
MATCH($A220,'Productivity Dump'!$A$4:$A$500,0),
MATCH(AO$2,'Productivity Dump'!$E$3:$AJ$3,0)
),
IF(AO$3="Attendance",
INDEX('Attendance Dump'!$E$2:$AI$400,
MATCH($A220,'Attendance Dump'!$B$2:$B$400,0),
MATCH(AO$2,'Attendance Dump'!$E$1:$AI$1,0)
),
INDEX('Active Hour''s Dump'!$D$3:$AH$337,
MATCH($C220,'Active Hour''s Dump'!$A$3:$A$337,0),
MATCH(AO$2,'Active Hour''s Dump'!$D$2:$AH$2,0)
))),"")</f>
        <v>611.19700000000012</v>
      </c>
      <c r="AP220" s="13" t="str">
        <f>_xlfn.IFNA(IF(AP$3="Productivity",
INDEX('Productivity Dump'!$E$4:$AJ$500,
MATCH($A220,'Productivity Dump'!$A$4:$A$500,0),
MATCH(AP$2,'Productivity Dump'!$E$3:$AJ$3,0)
),
IF(AP$3="Attendance",
INDEX('Attendance Dump'!$E$2:$AI$400,
MATCH($A220,'Attendance Dump'!$B$2:$B$400,0),
MATCH(AP$2,'Attendance Dump'!$E$1:$AI$1,0)
),
INDEX('Active Hour''s Dump'!$D$3:$AH$337,
MATCH($C220,'Active Hour''s Dump'!$A$3:$A$337,0),
MATCH(AP$2,'Active Hour''s Dump'!$D$2:$AH$2,0)
))),"")</f>
        <v>P</v>
      </c>
      <c r="AQ220" s="54">
        <f>_xlfn.IFNA(IF(AQ$3="Productivity",
INDEX('Productivity Dump'!$E$4:$AJ$500,
MATCH($A220,'Productivity Dump'!$A$4:$A$500,0),
MATCH(AQ$2,'Productivity Dump'!$E$3:$AJ$3,0)
),
IF(AQ$3="Attendance",
INDEX('Attendance Dump'!$E$2:$AI$400,
MATCH($A220,'Attendance Dump'!$B$2:$B$400,0),
MATCH(AQ$2,'Attendance Dump'!$E$1:$AI$1,0)
),
INDEX('Active Hour''s Dump'!$D$3:$AH$337,
MATCH($C220,'Active Hour''s Dump'!$A$3:$A$337,0),
MATCH(AQ$2,'Active Hour''s Dump'!$D$2:$AH$2,0)
))),"")</f>
        <v>3.8333333333333299</v>
      </c>
      <c r="AR220" s="13">
        <f>_xlfn.IFNA(IF(AR$3="Productivity",
INDEX('Productivity Dump'!$E$4:$AJ$500,
MATCH($A220,'Productivity Dump'!$A$4:$A$500,0),
MATCH(AR$2,'Productivity Dump'!$E$3:$AJ$3,0)
),
IF(AR$3="Attendance",
INDEX('Attendance Dump'!$E$2:$AI$400,
MATCH($A220,'Attendance Dump'!$B$2:$B$400,0),
MATCH(AR$2,'Attendance Dump'!$E$1:$AI$1,0)
),
INDEX('Active Hour''s Dump'!$D$3:$AH$337,
MATCH($C220,'Active Hour''s Dump'!$A$3:$A$337,0),
MATCH(AR$2,'Active Hour''s Dump'!$D$2:$AH$2,0)
))),"")</f>
        <v>1327.6540000000002</v>
      </c>
      <c r="AS220" s="13" t="str">
        <f>_xlfn.IFNA(IF(AS$3="Productivity",
INDEX('Productivity Dump'!$E$4:$AJ$500,
MATCH($A220,'Productivity Dump'!$A$4:$A$500,0),
MATCH(AS$2,'Productivity Dump'!$E$3:$AJ$3,0)
),
IF(AS$3="Attendance",
INDEX('Attendance Dump'!$E$2:$AI$400,
MATCH($A220,'Attendance Dump'!$B$2:$B$400,0),
MATCH(AS$2,'Attendance Dump'!$E$1:$AI$1,0)
),
INDEX('Active Hour''s Dump'!$D$3:$AH$337,
MATCH($C220,'Active Hour''s Dump'!$A$3:$A$337,0),
MATCH(AS$2,'Active Hour''s Dump'!$D$2:$AH$2,0)
))),"")</f>
        <v>P</v>
      </c>
      <c r="AT220" s="54">
        <f>_xlfn.IFNA(IF(AT$3="Productivity",
INDEX('Productivity Dump'!$E$4:$AJ$500,
MATCH($A220,'Productivity Dump'!$A$4:$A$500,0),
MATCH(AT$2,'Productivity Dump'!$E$3:$AJ$3,0)
),
IF(AT$3="Attendance",
INDEX('Attendance Dump'!$E$2:$AI$400,
MATCH($A220,'Attendance Dump'!$B$2:$B$400,0),
MATCH(AT$2,'Attendance Dump'!$E$1:$AI$1,0)
),
INDEX('Active Hour''s Dump'!$D$3:$AH$337,
MATCH($C220,'Active Hour''s Dump'!$A$3:$A$337,0),
MATCH(AT$2,'Active Hour''s Dump'!$D$2:$AH$2,0)
))),"")</f>
        <v>8.5</v>
      </c>
      <c r="AU220" s="13">
        <f>_xlfn.IFNA(IF(AU$3="Productivity",
INDEX('Productivity Dump'!$E$4:$AJ$500,
MATCH($A220,'Productivity Dump'!$A$4:$A$500,0),
MATCH(AU$2,'Productivity Dump'!$E$3:$AJ$3,0)
),
IF(AU$3="Attendance",
INDEX('Attendance Dump'!$E$2:$AI$400,
MATCH($A220,'Attendance Dump'!$B$2:$B$400,0),
MATCH(AU$2,'Attendance Dump'!$E$1:$AI$1,0)
),
INDEX('Active Hour''s Dump'!$D$3:$AH$337,
MATCH($C220,'Active Hour''s Dump'!$A$3:$A$337,0),
MATCH(AU$2,'Active Hour''s Dump'!$D$2:$AH$2,0)
))),"")</f>
        <v>929.13699999999994</v>
      </c>
      <c r="AV220" s="13" t="str">
        <f>_xlfn.IFNA(IF(AV$3="Productivity",
INDEX('Productivity Dump'!$E$4:$AJ$500,
MATCH($A220,'Productivity Dump'!$A$4:$A$500,0),
MATCH(AV$2,'Productivity Dump'!$E$3:$AJ$3,0)
),
IF(AV$3="Attendance",
INDEX('Attendance Dump'!$E$2:$AI$400,
MATCH($A220,'Attendance Dump'!$B$2:$B$400,0),
MATCH(AV$2,'Attendance Dump'!$E$1:$AI$1,0)
),
INDEX('Active Hour''s Dump'!$D$3:$AH$337,
MATCH($C220,'Active Hour''s Dump'!$A$3:$A$337,0),
MATCH(AV$2,'Active Hour''s Dump'!$D$2:$AH$2,0)
))),"")</f>
        <v>P</v>
      </c>
      <c r="AW220" s="54">
        <f>_xlfn.IFNA(IF(AW$3="Productivity",
INDEX('Productivity Dump'!$E$4:$AJ$500,
MATCH($A220,'Productivity Dump'!$A$4:$A$500,0),
MATCH(AW$2,'Productivity Dump'!$E$3:$AJ$3,0)
),
IF(AW$3="Attendance",
INDEX('Attendance Dump'!$E$2:$AI$400,
MATCH($A220,'Attendance Dump'!$B$2:$B$400,0),
MATCH(AW$2,'Attendance Dump'!$E$1:$AI$1,0)
),
INDEX('Active Hour''s Dump'!$D$3:$AH$337,
MATCH($C220,'Active Hour''s Dump'!$A$3:$A$337,0),
MATCH(AW$2,'Active Hour''s Dump'!$D$2:$AH$2,0)
))),"")</f>
        <v>6.75</v>
      </c>
      <c r="AX220" s="13">
        <f>_xlfn.IFNA(IF(AX$3="Productivity",
INDEX('Productivity Dump'!$E$4:$AJ$500,
MATCH($A220,'Productivity Dump'!$A$4:$A$500,0),
MATCH(AX$2,'Productivity Dump'!$E$3:$AJ$3,0)
),
IF(AX$3="Attendance",
INDEX('Attendance Dump'!$E$2:$AI$400,
MATCH($A220,'Attendance Dump'!$B$2:$B$400,0),
MATCH(AX$2,'Attendance Dump'!$E$1:$AI$1,0)
),
INDEX('Active Hour''s Dump'!$D$3:$AH$337,
MATCH($C220,'Active Hour''s Dump'!$A$3:$A$337,0),
MATCH(AX$2,'Active Hour''s Dump'!$D$2:$AH$2,0)
))),"")</f>
        <v>1037.9969999999998</v>
      </c>
      <c r="AY220" s="13" t="str">
        <f>_xlfn.IFNA(IF(AY$3="Productivity",
INDEX('Productivity Dump'!$E$4:$AJ$500,
MATCH($A220,'Productivity Dump'!$A$4:$A$500,0),
MATCH(AY$2,'Productivity Dump'!$E$3:$AJ$3,0)
),
IF(AY$3="Attendance",
INDEX('Attendance Dump'!$E$2:$AI$400,
MATCH($A220,'Attendance Dump'!$B$2:$B$400,0),
MATCH(AY$2,'Attendance Dump'!$E$1:$AI$1,0)
),
INDEX('Active Hour''s Dump'!$D$3:$AH$337,
MATCH($C220,'Active Hour''s Dump'!$A$3:$A$337,0),
MATCH(AY$2,'Active Hour''s Dump'!$D$2:$AH$2,0)
))),"")</f>
        <v>P</v>
      </c>
      <c r="AZ220" s="54">
        <f>_xlfn.IFNA(IF(AZ$3="Productivity",
INDEX('Productivity Dump'!$E$4:$AJ$500,
MATCH($A220,'Productivity Dump'!$A$4:$A$500,0),
MATCH(AZ$2,'Productivity Dump'!$E$3:$AJ$3,0)
),
IF(AZ$3="Attendance",
INDEX('Attendance Dump'!$E$2:$AI$400,
MATCH($A220,'Attendance Dump'!$B$2:$B$400,0),
MATCH(AZ$2,'Attendance Dump'!$E$1:$AI$1,0)
),
INDEX('Active Hour''s Dump'!$D$3:$AH$337,
MATCH($C220,'Active Hour''s Dump'!$A$3:$A$337,0),
MATCH(AZ$2,'Active Hour''s Dump'!$D$2:$AH$2,0)
))),"")</f>
        <v>5.75</v>
      </c>
      <c r="BA220" s="13">
        <f>_xlfn.IFNA(IF(BA$3="Productivity",
INDEX('Productivity Dump'!$E$4:$AJ$500,
MATCH($A220,'Productivity Dump'!$A$4:$A$500,0),
MATCH(BA$2,'Productivity Dump'!$E$3:$AJ$3,0)
),
IF(BA$3="Attendance",
INDEX('Attendance Dump'!$E$2:$AI$400,
MATCH($A220,'Attendance Dump'!$B$2:$B$400,0),
MATCH(BA$2,'Attendance Dump'!$E$1:$AI$1,0)
),
INDEX('Active Hour''s Dump'!$D$3:$AH$337,
MATCH($C220,'Active Hour''s Dump'!$A$3:$A$337,0),
MATCH(BA$2,'Active Hour''s Dump'!$D$2:$AH$2,0)
))),"")</f>
        <v>837.92399999999998</v>
      </c>
      <c r="BB220" s="13" t="str">
        <f>_xlfn.IFNA(IF(BB$3="Productivity",
INDEX('Productivity Dump'!$E$4:$AJ$500,
MATCH($A220,'Productivity Dump'!$A$4:$A$500,0),
MATCH(BB$2,'Productivity Dump'!$E$3:$AJ$3,0)
),
IF(BB$3="Attendance",
INDEX('Attendance Dump'!$E$2:$AI$400,
MATCH($A220,'Attendance Dump'!$B$2:$B$400,0),
MATCH(BB$2,'Attendance Dump'!$E$1:$AI$1,0)
),
INDEX('Active Hour''s Dump'!$D$3:$AH$337,
MATCH($C220,'Active Hour''s Dump'!$A$3:$A$337,0),
MATCH(BB$2,'Active Hour''s Dump'!$D$2:$AH$2,0)
))),"")</f>
        <v>P</v>
      </c>
      <c r="BC220" s="54">
        <f>_xlfn.IFNA(IF(BC$3="Productivity",
INDEX('Productivity Dump'!$E$4:$AJ$500,
MATCH($A220,'Productivity Dump'!$A$4:$A$500,0),
MATCH(BC$2,'Productivity Dump'!$E$3:$AJ$3,0)
),
IF(BC$3="Attendance",
INDEX('Attendance Dump'!$E$2:$AI$400,
MATCH($A220,'Attendance Dump'!$B$2:$B$400,0),
MATCH(BC$2,'Attendance Dump'!$E$1:$AI$1,0)
),
INDEX('Active Hour''s Dump'!$D$3:$AH$337,
MATCH($C220,'Active Hour''s Dump'!$A$3:$A$337,0),
MATCH(BC$2,'Active Hour''s Dump'!$D$2:$AH$2,0)
))),"")</f>
        <v>4.9166666666666696</v>
      </c>
      <c r="BD220" s="13">
        <f>_xlfn.IFNA(IF(BD$3="Productivity",
INDEX('Productivity Dump'!$E$4:$AJ$500,
MATCH($A220,'Productivity Dump'!$A$4:$A$500,0),
MATCH(BD$2,'Productivity Dump'!$E$3:$AJ$3,0)
),
IF(BD$3="Attendance",
INDEX('Attendance Dump'!$E$2:$AI$400,
MATCH($A220,'Attendance Dump'!$B$2:$B$400,0),
MATCH(BD$2,'Attendance Dump'!$E$1:$AI$1,0)
),
INDEX('Active Hour''s Dump'!$D$3:$AH$337,
MATCH($C220,'Active Hour''s Dump'!$A$3:$A$337,0),
MATCH(BD$2,'Active Hour''s Dump'!$D$2:$AH$2,0)
))),"")</f>
        <v>531.21100000000001</v>
      </c>
      <c r="BE220" s="13" t="str">
        <f>_xlfn.IFNA(IF(BE$3="Productivity",
INDEX('Productivity Dump'!$E$4:$AJ$500,
MATCH($A220,'Productivity Dump'!$A$4:$A$500,0),
MATCH(BE$2,'Productivity Dump'!$E$3:$AJ$3,0)
),
IF(BE$3="Attendance",
INDEX('Attendance Dump'!$E$2:$AI$400,
MATCH($A220,'Attendance Dump'!$B$2:$B$400,0),
MATCH(BE$2,'Attendance Dump'!$E$1:$AI$1,0)
),
INDEX('Active Hour''s Dump'!$D$3:$AH$337,
MATCH($C220,'Active Hour''s Dump'!$A$3:$A$337,0),
MATCH(BE$2,'Active Hour''s Dump'!$D$2:$AH$2,0)
))),"")</f>
        <v>P</v>
      </c>
      <c r="BF220" s="54">
        <f>_xlfn.IFNA(IF(BF$3="Productivity",
INDEX('Productivity Dump'!$E$4:$AJ$500,
MATCH($A220,'Productivity Dump'!$A$4:$A$500,0),
MATCH(BF$2,'Productivity Dump'!$E$3:$AJ$3,0)
),
IF(BF$3="Attendance",
INDEX('Attendance Dump'!$E$2:$AI$400,
MATCH($A220,'Attendance Dump'!$B$2:$B$400,0),
MATCH(BF$2,'Attendance Dump'!$E$1:$AI$1,0)
),
INDEX('Active Hour''s Dump'!$D$3:$AH$337,
MATCH($C220,'Active Hour''s Dump'!$A$3:$A$337,0),
MATCH(BF$2,'Active Hour''s Dump'!$D$2:$AH$2,0)
))),"")</f>
        <v>3.5</v>
      </c>
      <c r="BG220" s="13">
        <f>_xlfn.IFNA(IF(BG$3="Productivity",
INDEX('Productivity Dump'!$E$4:$AJ$500,
MATCH($A220,'Productivity Dump'!$A$4:$A$500,0),
MATCH(BG$2,'Productivity Dump'!$E$3:$AJ$3,0)
),
IF(BG$3="Attendance",
INDEX('Attendance Dump'!$E$2:$AI$400,
MATCH($A220,'Attendance Dump'!$B$2:$B$400,0),
MATCH(BG$2,'Attendance Dump'!$E$1:$AI$1,0)
),
INDEX('Active Hour''s Dump'!$D$3:$AH$337,
MATCH($C220,'Active Hour''s Dump'!$A$3:$A$337,0),
MATCH(BG$2,'Active Hour''s Dump'!$D$2:$AH$2,0)
))),"")</f>
        <v>0</v>
      </c>
      <c r="BH220" s="13" t="str">
        <f>_xlfn.IFNA(IF(BH$3="Productivity",
INDEX('Productivity Dump'!$E$4:$AJ$500,
MATCH($A220,'Productivity Dump'!$A$4:$A$500,0),
MATCH(BH$2,'Productivity Dump'!$E$3:$AJ$3,0)
),
IF(BH$3="Attendance",
INDEX('Attendance Dump'!$E$2:$AI$400,
MATCH($A220,'Attendance Dump'!$B$2:$B$400,0),
MATCH(BH$2,'Attendance Dump'!$E$1:$AI$1,0)
),
INDEX('Active Hour''s Dump'!$D$3:$AH$337,
MATCH($C220,'Active Hour''s Dump'!$A$3:$A$337,0),
MATCH(BH$2,'Active Hour''s Dump'!$D$2:$AH$2,0)
))),"")</f>
        <v>WO</v>
      </c>
      <c r="BI220" s="54">
        <f>_xlfn.IFNA(IF(BI$3="Productivity",
INDEX('Productivity Dump'!$E$4:$AJ$500,
MATCH($A220,'Productivity Dump'!$A$4:$A$500,0),
MATCH(BI$2,'Productivity Dump'!$E$3:$AJ$3,0)
),
IF(BI$3="Attendance",
INDEX('Attendance Dump'!$E$2:$AI$400,
MATCH($A220,'Attendance Dump'!$B$2:$B$400,0),
MATCH(BI$2,'Attendance Dump'!$E$1:$AI$1,0)
),
INDEX('Active Hour''s Dump'!$D$3:$AH$337,
MATCH($C220,'Active Hour''s Dump'!$A$3:$A$337,0),
MATCH(BI$2,'Active Hour''s Dump'!$D$2:$AH$2,0)
))),"")</f>
        <v>0</v>
      </c>
      <c r="BJ220" s="13">
        <f>_xlfn.IFNA(IF(BJ$3="Productivity",
INDEX('Productivity Dump'!$E$4:$AJ$500,
MATCH($A220,'Productivity Dump'!$A$4:$A$500,0),
MATCH(BJ$2,'Productivity Dump'!$E$3:$AJ$3,0)
),
IF(BJ$3="Attendance",
INDEX('Attendance Dump'!$E$2:$AI$400,
MATCH($A220,'Attendance Dump'!$B$2:$B$400,0),
MATCH(BJ$2,'Attendance Dump'!$E$1:$AI$1,0)
),
INDEX('Active Hour''s Dump'!$D$3:$AH$337,
MATCH($C220,'Active Hour''s Dump'!$A$3:$A$337,0),
MATCH(BJ$2,'Active Hour''s Dump'!$D$2:$AH$2,0)
))),"")</f>
        <v>0</v>
      </c>
      <c r="BK220" s="13" t="str">
        <f>_xlfn.IFNA(IF(BK$3="Productivity",
INDEX('Productivity Dump'!$E$4:$AJ$500,
MATCH($A220,'Productivity Dump'!$A$4:$A$500,0),
MATCH(BK$2,'Productivity Dump'!$E$3:$AJ$3,0)
),
IF(BK$3="Attendance",
INDEX('Attendance Dump'!$E$2:$AI$400,
MATCH($A220,'Attendance Dump'!$B$2:$B$400,0),
MATCH(BK$2,'Attendance Dump'!$E$1:$AI$1,0)
),
INDEX('Active Hour''s Dump'!$D$3:$AH$337,
MATCH($C220,'Active Hour''s Dump'!$A$3:$A$337,0),
MATCH(BK$2,'Active Hour''s Dump'!$D$2:$AH$2,0)
))),"")</f>
        <v>PL</v>
      </c>
      <c r="BL220" s="54">
        <f>_xlfn.IFNA(IF(BL$3="Productivity",
INDEX('Productivity Dump'!$E$4:$AJ$500,
MATCH($A220,'Productivity Dump'!$A$4:$A$500,0),
MATCH(BL$2,'Productivity Dump'!$E$3:$AJ$3,0)
),
IF(BL$3="Attendance",
INDEX('Attendance Dump'!$E$2:$AI$400,
MATCH($A220,'Attendance Dump'!$B$2:$B$400,0),
MATCH(BL$2,'Attendance Dump'!$E$1:$AI$1,0)
),
INDEX('Active Hour''s Dump'!$D$3:$AH$337,
MATCH($C220,'Active Hour''s Dump'!$A$3:$A$337,0),
MATCH(BL$2,'Active Hour''s Dump'!$D$2:$AH$2,0)
))),"")</f>
        <v>0</v>
      </c>
      <c r="BM220" s="13">
        <f>_xlfn.IFNA(IF(BM$3="Productivity",
INDEX('Productivity Dump'!$E$4:$AJ$500,
MATCH($A220,'Productivity Dump'!$A$4:$A$500,0),
MATCH(BM$2,'Productivity Dump'!$E$3:$AJ$3,0)
),
IF(BM$3="Attendance",
INDEX('Attendance Dump'!$E$2:$AI$400,
MATCH($A220,'Attendance Dump'!$B$2:$B$400,0),
MATCH(BM$2,'Attendance Dump'!$E$1:$AI$1,0)
),
INDEX('Active Hour''s Dump'!$D$3:$AH$337,
MATCH($C220,'Active Hour''s Dump'!$A$3:$A$337,0),
MATCH(BM$2,'Active Hour''s Dump'!$D$2:$AH$2,0)
))),"")</f>
        <v>1173.1320000000003</v>
      </c>
      <c r="BN220" s="13" t="str">
        <f>_xlfn.IFNA(IF(BN$3="Productivity",
INDEX('Productivity Dump'!$E$4:$AJ$500,
MATCH($A220,'Productivity Dump'!$A$4:$A$500,0),
MATCH(BN$2,'Productivity Dump'!$E$3:$AJ$3,0)
),
IF(BN$3="Attendance",
INDEX('Attendance Dump'!$E$2:$AI$400,
MATCH($A220,'Attendance Dump'!$B$2:$B$400,0),
MATCH(BN$2,'Attendance Dump'!$E$1:$AI$1,0)
),
INDEX('Active Hour''s Dump'!$D$3:$AH$337,
MATCH($C220,'Active Hour''s Dump'!$A$3:$A$337,0),
MATCH(BN$2,'Active Hour''s Dump'!$D$2:$AH$2,0)
))),"")</f>
        <v>P</v>
      </c>
      <c r="BO220" s="54">
        <f>_xlfn.IFNA(IF(BO$3="Productivity",
INDEX('Productivity Dump'!$E$4:$AJ$500,
MATCH($A220,'Productivity Dump'!$A$4:$A$500,0),
MATCH(BO$2,'Productivity Dump'!$E$3:$AJ$3,0)
),
IF(BO$3="Attendance",
INDEX('Attendance Dump'!$E$2:$AI$400,
MATCH($A220,'Attendance Dump'!$B$2:$B$400,0),
MATCH(BO$2,'Attendance Dump'!$E$1:$AI$1,0)
),
INDEX('Active Hour''s Dump'!$D$3:$AH$337,
MATCH($C220,'Active Hour''s Dump'!$A$3:$A$337,0),
MATCH(BO$2,'Active Hour''s Dump'!$D$2:$AH$2,0)
))),"")</f>
        <v>6.9166666666666696</v>
      </c>
      <c r="BP220" s="13">
        <f>_xlfn.IFNA(IF(BP$3="Productivity",
INDEX('Productivity Dump'!$E$4:$AJ$500,
MATCH($A220,'Productivity Dump'!$A$4:$A$500,0),
MATCH(BP$2,'Productivity Dump'!$E$3:$AJ$3,0)
),
IF(BP$3="Attendance",
INDEX('Attendance Dump'!$E$2:$AI$400,
MATCH($A220,'Attendance Dump'!$B$2:$B$400,0),
MATCH(BP$2,'Attendance Dump'!$E$1:$AI$1,0)
),
INDEX('Active Hour''s Dump'!$D$3:$AH$337,
MATCH($C220,'Active Hour''s Dump'!$A$3:$A$337,0),
MATCH(BP$2,'Active Hour''s Dump'!$D$2:$AH$2,0)
))),"")</f>
        <v>1084.8070000000005</v>
      </c>
      <c r="BQ220" s="13" t="str">
        <f>_xlfn.IFNA(IF(BQ$3="Productivity",
INDEX('Productivity Dump'!$E$4:$AJ$500,
MATCH($A220,'Productivity Dump'!$A$4:$A$500,0),
MATCH(BQ$2,'Productivity Dump'!$E$3:$AJ$3,0)
),
IF(BQ$3="Attendance",
INDEX('Attendance Dump'!$E$2:$AI$400,
MATCH($A220,'Attendance Dump'!$B$2:$B$400,0),
MATCH(BQ$2,'Attendance Dump'!$E$1:$AI$1,0)
),
INDEX('Active Hour''s Dump'!$D$3:$AH$337,
MATCH($C220,'Active Hour''s Dump'!$A$3:$A$337,0),
MATCH(BQ$2,'Active Hour''s Dump'!$D$2:$AH$2,0)
))),"")</f>
        <v>P</v>
      </c>
      <c r="BR220" s="54">
        <f>_xlfn.IFNA(IF(BR$3="Productivity",
INDEX('Productivity Dump'!$E$4:$AJ$500,
MATCH($A220,'Productivity Dump'!$A$4:$A$500,0),
MATCH(BR$2,'Productivity Dump'!$E$3:$AJ$3,0)
),
IF(BR$3="Attendance",
INDEX('Attendance Dump'!$E$2:$AI$400,
MATCH($A220,'Attendance Dump'!$B$2:$B$400,0),
MATCH(BR$2,'Attendance Dump'!$E$1:$AI$1,0)
),
INDEX('Active Hour''s Dump'!$D$3:$AH$337,
MATCH($C220,'Active Hour''s Dump'!$A$3:$A$337,0),
MATCH(BR$2,'Active Hour''s Dump'!$D$2:$AH$2,0)
))),"")</f>
        <v>6</v>
      </c>
      <c r="BS220" s="13">
        <f>_xlfn.IFNA(IF(BS$3="Productivity",
INDEX('Productivity Dump'!$E$4:$AJ$500,
MATCH($A220,'Productivity Dump'!$A$4:$A$500,0),
MATCH(BS$2,'Productivity Dump'!$E$3:$AJ$3,0)
),
IF(BS$3="Attendance",
INDEX('Attendance Dump'!$E$2:$AI$400,
MATCH($A220,'Attendance Dump'!$B$2:$B$400,0),
MATCH(BS$2,'Attendance Dump'!$E$1:$AI$1,0)
),
INDEX('Active Hour''s Dump'!$D$3:$AH$337,
MATCH($C220,'Active Hour''s Dump'!$A$3:$A$337,0),
MATCH(BS$2,'Active Hour''s Dump'!$D$2:$AH$2,0)
))),"")</f>
        <v>1073.1679999999999</v>
      </c>
      <c r="BT220" s="13" t="str">
        <f>_xlfn.IFNA(IF(BT$3="Productivity",
INDEX('Productivity Dump'!$E$4:$AJ$500,
MATCH($A220,'Productivity Dump'!$A$4:$A$500,0),
MATCH(BT$2,'Productivity Dump'!$E$3:$AJ$3,0)
),
IF(BT$3="Attendance",
INDEX('Attendance Dump'!$E$2:$AI$400,
MATCH($A220,'Attendance Dump'!$B$2:$B$400,0),
MATCH(BT$2,'Attendance Dump'!$E$1:$AI$1,0)
),
INDEX('Active Hour''s Dump'!$D$3:$AH$337,
MATCH($C220,'Active Hour''s Dump'!$A$3:$A$337,0),
MATCH(BT$2,'Active Hour''s Dump'!$D$2:$AH$2,0)
))),"")</f>
        <v>H(P)</v>
      </c>
      <c r="BU220" s="54">
        <f>_xlfn.IFNA(IF(BU$3="Productivity",
INDEX('Productivity Dump'!$E$4:$AJ$500,
MATCH($A220,'Productivity Dump'!$A$4:$A$500,0),
MATCH(BU$2,'Productivity Dump'!$E$3:$AJ$3,0)
),
IF(BU$3="Attendance",
INDEX('Attendance Dump'!$E$2:$AI$400,
MATCH($A220,'Attendance Dump'!$B$2:$B$400,0),
MATCH(BU$2,'Attendance Dump'!$E$1:$AI$1,0)
),
INDEX('Active Hour''s Dump'!$D$3:$AH$337,
MATCH($C220,'Active Hour''s Dump'!$A$3:$A$337,0),
MATCH(BU$2,'Active Hour''s Dump'!$D$2:$AH$2,0)
))),"")</f>
        <v>6.9166666666666696</v>
      </c>
      <c r="BV220" s="13">
        <f>_xlfn.IFNA(IF(BV$3="Productivity",
INDEX('Productivity Dump'!$E$4:$AJ$500,
MATCH($A220,'Productivity Dump'!$A$4:$A$500,0),
MATCH(BV$2,'Productivity Dump'!$E$3:$AJ$3,0)
),
IF(BV$3="Attendance",
INDEX('Attendance Dump'!$E$2:$AI$400,
MATCH($A220,'Attendance Dump'!$B$2:$B$400,0),
MATCH(BV$2,'Attendance Dump'!$E$1:$AI$1,0)
),
INDEX('Active Hour''s Dump'!$D$3:$AH$337,
MATCH($C220,'Active Hour''s Dump'!$A$3:$A$337,0),
MATCH(BV$2,'Active Hour''s Dump'!$D$2:$AH$2,0)
))),"")</f>
        <v>991.39800000000002</v>
      </c>
      <c r="BW220" s="13" t="str">
        <f>_xlfn.IFNA(IF(BW$3="Productivity",
INDEX('Productivity Dump'!$E$4:$AJ$500,
MATCH($A220,'Productivity Dump'!$A$4:$A$500,0),
MATCH(BW$2,'Productivity Dump'!$E$3:$AJ$3,0)
),
IF(BW$3="Attendance",
INDEX('Attendance Dump'!$E$2:$AI$400,
MATCH($A220,'Attendance Dump'!$B$2:$B$400,0),
MATCH(BW$2,'Attendance Dump'!$E$1:$AI$1,0)
),
INDEX('Active Hour''s Dump'!$D$3:$AH$337,
MATCH($C220,'Active Hour''s Dump'!$A$3:$A$337,0),
MATCH(BW$2,'Active Hour''s Dump'!$D$2:$AH$2,0)
))),"")</f>
        <v>P</v>
      </c>
      <c r="BX220" s="54">
        <f>_xlfn.IFNA(IF(BX$3="Productivity",
INDEX('Productivity Dump'!$E$4:$AJ$500,
MATCH($A220,'Productivity Dump'!$A$4:$A$500,0),
MATCH(BX$2,'Productivity Dump'!$E$3:$AJ$3,0)
),
IF(BX$3="Attendance",
INDEX('Attendance Dump'!$E$2:$AI$400,
MATCH($A220,'Attendance Dump'!$B$2:$B$400,0),
MATCH(BX$2,'Attendance Dump'!$E$1:$AI$1,0)
),
INDEX('Active Hour''s Dump'!$D$3:$AH$337,
MATCH($C220,'Active Hour''s Dump'!$A$3:$A$337,0),
MATCH(BX$2,'Active Hour''s Dump'!$D$2:$AH$2,0)
))),"")</f>
        <v>6.4166666666666696</v>
      </c>
      <c r="BY220" s="13">
        <f>_xlfn.IFNA(IF(BY$3="Productivity",
INDEX('Productivity Dump'!$E$4:$AJ$500,
MATCH($A220,'Productivity Dump'!$A$4:$A$500,0),
MATCH(BY$2,'Productivity Dump'!$E$3:$AJ$3,0)
),
IF(BY$3="Attendance",
INDEX('Attendance Dump'!$E$2:$AI$400,
MATCH($A220,'Attendance Dump'!$B$2:$B$400,0),
MATCH(BY$2,'Attendance Dump'!$E$1:$AI$1,0)
),
INDEX('Active Hour''s Dump'!$D$3:$AH$337,
MATCH($C220,'Active Hour''s Dump'!$A$3:$A$337,0),
MATCH(BY$2,'Active Hour''s Dump'!$D$2:$AH$2,0)
))),"")</f>
        <v>609.45900000000017</v>
      </c>
      <c r="BZ220" s="13" t="str">
        <f>_xlfn.IFNA(IF(BZ$3="Productivity",
INDEX('Productivity Dump'!$E$4:$AJ$500,
MATCH($A220,'Productivity Dump'!$A$4:$A$500,0),
MATCH(BZ$2,'Productivity Dump'!$E$3:$AJ$3,0)
),
IF(BZ$3="Attendance",
INDEX('Attendance Dump'!$E$2:$AI$400,
MATCH($A220,'Attendance Dump'!$B$2:$B$400,0),
MATCH(BZ$2,'Attendance Dump'!$E$1:$AI$1,0)
),
INDEX('Active Hour''s Dump'!$D$3:$AH$337,
MATCH($C220,'Active Hour''s Dump'!$A$3:$A$337,0),
MATCH(BZ$2,'Active Hour''s Dump'!$D$2:$AH$2,0)
))),"")</f>
        <v>P</v>
      </c>
      <c r="CA220" s="54">
        <f>_xlfn.IFNA(IF(CA$3="Productivity",
INDEX('Productivity Dump'!$E$4:$AJ$500,
MATCH($A220,'Productivity Dump'!$A$4:$A$500,0),
MATCH(CA$2,'Productivity Dump'!$E$3:$AJ$3,0)
),
IF(CA$3="Attendance",
INDEX('Attendance Dump'!$E$2:$AI$400,
MATCH($A220,'Attendance Dump'!$B$2:$B$400,0),
MATCH(CA$2,'Attendance Dump'!$E$1:$AI$1,0)
),
INDEX('Active Hour''s Dump'!$D$3:$AH$337,
MATCH($C220,'Active Hour''s Dump'!$A$3:$A$337,0),
MATCH(CA$2,'Active Hour''s Dump'!$D$2:$AH$2,0)
))),"")</f>
        <v>3</v>
      </c>
      <c r="CB220" s="13">
        <f>_xlfn.IFNA(IF(CB$3="Productivity",
INDEX('Productivity Dump'!$E$4:$AJ$500,
MATCH($A220,'Productivity Dump'!$A$4:$A$500,0),
MATCH(CB$2,'Productivity Dump'!$E$3:$AJ$3,0)
),
IF(CB$3="Attendance",
INDEX('Attendance Dump'!$E$2:$AI$400,
MATCH($A220,'Attendance Dump'!$B$2:$B$400,0),
MATCH(CB$2,'Attendance Dump'!$E$1:$AI$1,0)
),
INDEX('Active Hour''s Dump'!$D$3:$AH$337,
MATCH($C220,'Active Hour''s Dump'!$A$3:$A$337,0),
MATCH(CB$2,'Active Hour''s Dump'!$D$2:$AH$2,0)
))),"")</f>
        <v>0</v>
      </c>
      <c r="CC220" s="13" t="str">
        <f>_xlfn.IFNA(IF(CC$3="Productivity",
INDEX('Productivity Dump'!$E$4:$AJ$500,
MATCH($A220,'Productivity Dump'!$A$4:$A$500,0),
MATCH(CC$2,'Productivity Dump'!$E$3:$AJ$3,0)
),
IF(CC$3="Attendance",
INDEX('Attendance Dump'!$E$2:$AI$400,
MATCH($A220,'Attendance Dump'!$B$2:$B$400,0),
MATCH(CC$2,'Attendance Dump'!$E$1:$AI$1,0)
),
INDEX('Active Hour''s Dump'!$D$3:$AH$337,
MATCH($C220,'Active Hour''s Dump'!$A$3:$A$337,0),
MATCH(CC$2,'Active Hour''s Dump'!$D$2:$AH$2,0)
))),"")</f>
        <v>WO</v>
      </c>
      <c r="CD220" s="54">
        <f>_xlfn.IFNA(IF(CD$3="Productivity",
INDEX('Productivity Dump'!$E$4:$AJ$500,
MATCH($A220,'Productivity Dump'!$A$4:$A$500,0),
MATCH(CD$2,'Productivity Dump'!$E$3:$AJ$3,0)
),
IF(CD$3="Attendance",
INDEX('Attendance Dump'!$E$2:$AI$400,
MATCH($A220,'Attendance Dump'!$B$2:$B$400,0),
MATCH(CD$2,'Attendance Dump'!$E$1:$AI$1,0)
),
INDEX('Active Hour''s Dump'!$D$3:$AH$337,
MATCH($C220,'Active Hour''s Dump'!$A$3:$A$337,0),
MATCH(CD$2,'Active Hour''s Dump'!$D$2:$AH$2,0)
))),"")</f>
        <v>0</v>
      </c>
      <c r="CE220" s="13">
        <f>_xlfn.IFNA(IF(CE$3="Productivity",
INDEX('Productivity Dump'!$E$4:$AJ$500,
MATCH($A220,'Productivity Dump'!$A$4:$A$500,0),
MATCH(CE$2,'Productivity Dump'!$E$3:$AJ$3,0)
),
IF(CE$3="Attendance",
INDEX('Attendance Dump'!$E$2:$AI$400,
MATCH($A220,'Attendance Dump'!$B$2:$B$400,0),
MATCH(CE$2,'Attendance Dump'!$E$1:$AI$1,0)
),
INDEX('Active Hour''s Dump'!$D$3:$AH$337,
MATCH($C220,'Active Hour''s Dump'!$A$3:$A$337,0),
MATCH(CE$2,'Active Hour''s Dump'!$D$2:$AH$2,0)
))),"")</f>
        <v>0</v>
      </c>
      <c r="CF220" s="13" t="str">
        <f>_xlfn.IFNA(IF(CF$3="Productivity",
INDEX('Productivity Dump'!$E$4:$AJ$500,
MATCH($A220,'Productivity Dump'!$A$4:$A$500,0),
MATCH(CF$2,'Productivity Dump'!$E$3:$AJ$3,0)
),
IF(CF$3="Attendance",
INDEX('Attendance Dump'!$E$2:$AI$400,
MATCH($A220,'Attendance Dump'!$B$2:$B$400,0),
MATCH(CF$2,'Attendance Dump'!$E$1:$AI$1,0)
),
INDEX('Active Hour''s Dump'!$D$3:$AH$337,
MATCH($C220,'Active Hour''s Dump'!$A$3:$A$337,0),
MATCH(CF$2,'Active Hour''s Dump'!$D$2:$AH$2,0)
))),"")</f>
        <v>CO</v>
      </c>
      <c r="CG220" s="54">
        <f>_xlfn.IFNA(IF(CG$3="Productivity",
INDEX('Productivity Dump'!$E$4:$AJ$500,
MATCH($A220,'Productivity Dump'!$A$4:$A$500,0),
MATCH(CG$2,'Productivity Dump'!$E$3:$AJ$3,0)
),
IF(CG$3="Attendance",
INDEX('Attendance Dump'!$E$2:$AI$400,
MATCH($A220,'Attendance Dump'!$B$2:$B$400,0),
MATCH(CG$2,'Attendance Dump'!$E$1:$AI$1,0)
),
INDEX('Active Hour''s Dump'!$D$3:$AH$337,
MATCH($C220,'Active Hour''s Dump'!$A$3:$A$337,0),
MATCH(CG$2,'Active Hour''s Dump'!$D$2:$AH$2,0)
))),"")</f>
        <v>0</v>
      </c>
      <c r="CH220" s="13">
        <f>_xlfn.IFNA(IF(CH$3="Productivity",
INDEX('Productivity Dump'!$E$4:$AJ$500,
MATCH($A220,'Productivity Dump'!$A$4:$A$500,0),
MATCH(CH$2,'Productivity Dump'!$E$3:$AJ$3,0)
),
IF(CH$3="Attendance",
INDEX('Attendance Dump'!$E$2:$AI$400,
MATCH($A220,'Attendance Dump'!$B$2:$B$400,0),
MATCH(CH$2,'Attendance Dump'!$E$1:$AI$1,0)
),
INDEX('Active Hour''s Dump'!$D$3:$AH$337,
MATCH($C220,'Active Hour''s Dump'!$A$3:$A$337,0),
MATCH(CH$2,'Active Hour''s Dump'!$D$2:$AH$2,0)
))),"")</f>
        <v>703.98000000000013</v>
      </c>
      <c r="CI220" s="13" t="str">
        <f>_xlfn.IFNA(IF(CI$3="Productivity",
INDEX('Productivity Dump'!$E$4:$AJ$500,
MATCH($A220,'Productivity Dump'!$A$4:$A$500,0),
MATCH(CI$2,'Productivity Dump'!$E$3:$AJ$3,0)
),
IF(CI$3="Attendance",
INDEX('Attendance Dump'!$E$2:$AI$400,
MATCH($A220,'Attendance Dump'!$B$2:$B$400,0),
MATCH(CI$2,'Attendance Dump'!$E$1:$AI$1,0)
),
INDEX('Active Hour''s Dump'!$D$3:$AH$337,
MATCH($C220,'Active Hour''s Dump'!$A$3:$A$337,0),
MATCH(CI$2,'Active Hour''s Dump'!$D$2:$AH$2,0)
))),"")</f>
        <v>P</v>
      </c>
      <c r="CJ220" s="54">
        <f>_xlfn.IFNA(IF(CJ$3="Productivity",
INDEX('Productivity Dump'!$E$4:$AJ$500,
MATCH($A220,'Productivity Dump'!$A$4:$A$500,0),
MATCH(CJ$2,'Productivity Dump'!$E$3:$AJ$3,0)
),
IF(CJ$3="Attendance",
INDEX('Attendance Dump'!$E$2:$AI$400,
MATCH($A220,'Attendance Dump'!$B$2:$B$400,0),
MATCH(CJ$2,'Attendance Dump'!$E$1:$AI$1,0)
),
INDEX('Active Hour''s Dump'!$D$3:$AH$337,
MATCH($C220,'Active Hour''s Dump'!$A$3:$A$337,0),
MATCH(CJ$2,'Active Hour''s Dump'!$D$2:$AH$2,0)
))),"")</f>
        <v>4.9166666666666696</v>
      </c>
      <c r="CK220" s="13">
        <f>_xlfn.IFNA(IF(CK$3="Productivity",
INDEX('Productivity Dump'!$E$4:$AJ$500,
MATCH($A220,'Productivity Dump'!$A$4:$A$500,0),
MATCH(CK$2,'Productivity Dump'!$E$3:$AJ$3,0)
),
IF(CK$3="Attendance",
INDEX('Attendance Dump'!$E$2:$AI$400,
MATCH($A220,'Attendance Dump'!$B$2:$B$400,0),
MATCH(CK$2,'Attendance Dump'!$E$1:$AI$1,0)
),
INDEX('Active Hour''s Dump'!$D$3:$AH$337,
MATCH($C220,'Active Hour''s Dump'!$A$3:$A$337,0),
MATCH(CK$2,'Active Hour''s Dump'!$D$2:$AH$2,0)
))),"")</f>
        <v>923.71999999999991</v>
      </c>
      <c r="CL220" s="13" t="str">
        <f>_xlfn.IFNA(IF(CL$3="Productivity",
INDEX('Productivity Dump'!$E$4:$AJ$500,
MATCH($A220,'Productivity Dump'!$A$4:$A$500,0),
MATCH(CL$2,'Productivity Dump'!$E$3:$AJ$3,0)
),
IF(CL$3="Attendance",
INDEX('Attendance Dump'!$E$2:$AI$400,
MATCH($A220,'Attendance Dump'!$B$2:$B$400,0),
MATCH(CL$2,'Attendance Dump'!$E$1:$AI$1,0)
),
INDEX('Active Hour''s Dump'!$D$3:$AH$337,
MATCH($C220,'Active Hour''s Dump'!$A$3:$A$337,0),
MATCH(CL$2,'Active Hour''s Dump'!$D$2:$AH$2,0)
))),"")</f>
        <v>P</v>
      </c>
      <c r="CM220" s="54">
        <f>_xlfn.IFNA(IF(CM$3="Productivity",
INDEX('Productivity Dump'!$E$4:$AJ$500,
MATCH($A220,'Productivity Dump'!$A$4:$A$500,0),
MATCH(CM$2,'Productivity Dump'!$E$3:$AJ$3,0)
),
IF(CM$3="Attendance",
INDEX('Attendance Dump'!$E$2:$AI$400,
MATCH($A220,'Attendance Dump'!$B$2:$B$400,0),
MATCH(CM$2,'Attendance Dump'!$E$1:$AI$1,0)
),
INDEX('Active Hour''s Dump'!$D$3:$AH$337,
MATCH($C220,'Active Hour''s Dump'!$A$3:$A$337,0),
MATCH(CM$2,'Active Hour''s Dump'!$D$2:$AH$2,0)
))),"")</f>
        <v>5.8333333333333304</v>
      </c>
      <c r="CN220" s="13">
        <f>_xlfn.IFNA(IF(CN$3="Productivity",
INDEX('Productivity Dump'!$E$4:$AJ$500,
MATCH($A220,'Productivity Dump'!$A$4:$A$500,0),
MATCH(CN$2,'Productivity Dump'!$E$3:$AJ$3,0)
),
IF(CN$3="Attendance",
INDEX('Attendance Dump'!$E$2:$AI$400,
MATCH($A220,'Attendance Dump'!$B$2:$B$400,0),
MATCH(CN$2,'Attendance Dump'!$E$1:$AI$1,0)
),
INDEX('Active Hour''s Dump'!$D$3:$AH$337,
MATCH($C220,'Active Hour''s Dump'!$A$3:$A$337,0),
MATCH(CN$2,'Active Hour''s Dump'!$D$2:$AH$2,0)
))),"")</f>
        <v>0</v>
      </c>
      <c r="CO220" s="13">
        <f>_xlfn.IFNA(IF(CO$3="Productivity",
INDEX('Productivity Dump'!$E$4:$AJ$500,
MATCH($A220,'Productivity Dump'!$A$4:$A$500,0),
MATCH(CO$2,'Productivity Dump'!$E$3:$AJ$3,0)
),
IF(CO$3="Attendance",
INDEX('Attendance Dump'!$E$2:$AI$400,
MATCH($A220,'Attendance Dump'!$B$2:$B$400,0),
MATCH(CO$2,'Attendance Dump'!$E$1:$AI$1,0)
),
INDEX('Active Hour''s Dump'!$D$3:$AH$337,
MATCH($C220,'Active Hour''s Dump'!$A$3:$A$337,0),
MATCH(CO$2,'Active Hour''s Dump'!$D$2:$AH$2,0)
))),"")</f>
        <v>0</v>
      </c>
      <c r="CP220" s="54">
        <f>_xlfn.IFNA(IF(CP$3="Productivity",
INDEX('Productivity Dump'!$E$4:$AJ$500,
MATCH($A220,'Productivity Dump'!$A$4:$A$500,0),
MATCH(CP$2,'Productivity Dump'!$E$3:$AJ$3,0)
),
IF(CP$3="Attendance",
INDEX('Attendance Dump'!$E$2:$AI$400,
MATCH($A220,'Attendance Dump'!$B$2:$B$400,0),
MATCH(CP$2,'Attendance Dump'!$E$1:$AI$1,0)
),
INDEX('Active Hour''s Dump'!$D$3:$AH$337,
MATCH($C220,'Active Hour''s Dump'!$A$3:$A$337,0),
MATCH(CP$2,'Active Hour''s Dump'!$D$2:$AH$2,0)
))),"")</f>
        <v>0</v>
      </c>
      <c r="CQ220" s="13">
        <f>_xlfn.IFNA(IF(CQ$3="Productivity",
INDEX('Productivity Dump'!$E$4:$AJ$500,
MATCH($A220,'Productivity Dump'!$A$4:$A$500,0),
MATCH(CQ$2,'Productivity Dump'!$E$3:$AJ$3,0)
),
IF(CQ$3="Attendance",
INDEX('Attendance Dump'!$E$2:$AI$400,
MATCH($A220,'Attendance Dump'!$B$2:$B$400,0),
MATCH(CQ$2,'Attendance Dump'!$E$1:$AI$1,0)
),
INDEX('Active Hour''s Dump'!$D$3:$AH$337,
MATCH($C220,'Active Hour''s Dump'!$A$3:$A$337,0),
MATCH(CQ$2,'Active Hour''s Dump'!$D$2:$AH$2,0)
))),"")</f>
        <v>0</v>
      </c>
      <c r="CR220" s="13">
        <f>_xlfn.IFNA(IF(CR$3="Productivity",
INDEX('Productivity Dump'!$E$4:$AJ$500,
MATCH($A220,'Productivity Dump'!$A$4:$A$500,0),
MATCH(CR$2,'Productivity Dump'!$E$3:$AJ$3,0)
),
IF(CR$3="Attendance",
INDEX('Attendance Dump'!$E$2:$AI$400,
MATCH($A220,'Attendance Dump'!$B$2:$B$400,0),
MATCH(CR$2,'Attendance Dump'!$E$1:$AI$1,0)
),
INDEX('Active Hour''s Dump'!$D$3:$AH$337,
MATCH($C220,'Active Hour''s Dump'!$A$3:$A$337,0),
MATCH(CR$2,'Active Hour''s Dump'!$D$2:$AH$2,0)
))),"")</f>
        <v>0</v>
      </c>
      <c r="CS220" s="54">
        <f>_xlfn.IFNA(IF(CS$3="Productivity",
INDEX('Productivity Dump'!$E$4:$AJ$500,
MATCH($A220,'Productivity Dump'!$A$4:$A$500,0),
MATCH(CS$2,'Productivity Dump'!$E$3:$AJ$3,0)
),
IF(CS$3="Attendance",
INDEX('Attendance Dump'!$E$2:$AI$400,
MATCH($A220,'Attendance Dump'!$B$2:$B$400,0),
MATCH(CS$2,'Attendance Dump'!$E$1:$AI$1,0)
),
INDEX('Active Hour''s Dump'!$D$3:$AH$337,
MATCH($C220,'Active Hour''s Dump'!$A$3:$A$337,0),
MATCH(CS$2,'Active Hour''s Dump'!$D$2:$AH$2,0)
))),"")</f>
        <v>0</v>
      </c>
      <c r="CT220" s="13">
        <f>_xlfn.IFNA(IF(CT$3="Productivity",
INDEX('Productivity Dump'!$E$4:$AJ$500,
MATCH($A220,'Productivity Dump'!$A$4:$A$500,0),
MATCH(CT$2,'Productivity Dump'!$E$3:$AJ$3,0)
),
IF(CT$3="Attendance",
INDEX('Attendance Dump'!$E$2:$AI$400,
MATCH($A220,'Attendance Dump'!$B$2:$B$400,0),
MATCH(CT$2,'Attendance Dump'!$E$1:$AI$1,0)
),
INDEX('Active Hour''s Dump'!$D$3:$AH$337,
MATCH($C220,'Active Hour''s Dump'!$A$3:$A$337,0),
MATCH(CT$2,'Active Hour''s Dump'!$D$2:$AH$2,0)
))),"")</f>
        <v>0</v>
      </c>
      <c r="CU220" s="13">
        <f>_xlfn.IFNA(IF(CU$3="Productivity",
INDEX('Productivity Dump'!$E$4:$AJ$500,
MATCH($A220,'Productivity Dump'!$A$4:$A$500,0),
MATCH(CU$2,'Productivity Dump'!$E$3:$AJ$3,0)
),
IF(CU$3="Attendance",
INDEX('Attendance Dump'!$E$2:$AI$400,
MATCH($A220,'Attendance Dump'!$B$2:$B$400,0),
MATCH(CU$2,'Attendance Dump'!$E$1:$AI$1,0)
),
INDEX('Active Hour''s Dump'!$D$3:$AH$337,
MATCH($C220,'Active Hour''s Dump'!$A$3:$A$337,0),
MATCH(CU$2,'Active Hour''s Dump'!$D$2:$AH$2,0)
))),"")</f>
        <v>0</v>
      </c>
      <c r="CV220" s="54">
        <f>_xlfn.IFNA(IF(CV$3="Productivity",
INDEX('Productivity Dump'!$E$4:$AJ$500,
MATCH($A220,'Productivity Dump'!$A$4:$A$500,0),
MATCH(CV$2,'Productivity Dump'!$E$3:$AJ$3,0)
),
IF(CV$3="Attendance",
INDEX('Attendance Dump'!$E$2:$AI$400,
MATCH($A220,'Attendance Dump'!$B$2:$B$400,0),
MATCH(CV$2,'Attendance Dump'!$E$1:$AI$1,0)
),
INDEX('Active Hour''s Dump'!$D$3:$AH$337,
MATCH($C220,'Active Hour''s Dump'!$A$3:$A$337,0),
MATCH(CV$2,'Active Hour''s Dump'!$D$2:$AH$2,0)
))),"")</f>
        <v>0</v>
      </c>
      <c r="CW220" s="13"/>
      <c r="CX220" s="13"/>
      <c r="CY220" s="54"/>
      <c r="DA220" s="57">
        <f t="shared" si="81"/>
        <v>117.08333333333334</v>
      </c>
      <c r="DB220" s="35">
        <f t="shared" si="82"/>
        <v>18740.496000000003</v>
      </c>
      <c r="DC220" s="35">
        <f t="shared" si="83"/>
        <v>4359.5039999999972</v>
      </c>
      <c r="DD220" s="35">
        <f t="shared" ca="1" si="86"/>
        <v>0</v>
      </c>
      <c r="DF220" s="32" cm="1">
        <f t="array" ref="DF220">SUMPRODUCT(
    (MOD(COLUMN(H220:CV220) - COLUMN(H220), 3) = 0) *
    (H220:CV220 = 0) *
    (I220:CW220 = "P") *
    (COUNTIF(UKHoliday, H$2:CV$2) = 0)
)</f>
        <v>0</v>
      </c>
      <c r="DG220" s="33" cm="1">
        <f t="array" ref="DG220">SUMPRODUCT(
  (MOD(COLUMN(H220:CV220) - COLUMN(H220), 3) = 0) *
  (H220:CV220 &gt; 0) *
  (H220:CV220 &lt; 0.5 * IF(((WEEKDAY(H$2:CV$2, 2) = 1) + (WEEKDAY(H$2:CV$2, 2) = 6)), G220, F220)) *
  (I220:CW220 = "P") *
  (COUNTIF(UKHoliday, H$2:CV$2) = 0)
)</f>
        <v>0</v>
      </c>
      <c r="DH220" s="33" cm="1">
        <f t="array" ref="DH220">SUMPRODUCT(
  (MOD(COLUMN(H220:CV220) - COLUMN(H220), 3) = 0) *
  (H220:CV220 &gt; 0.5 * IF(((WEEKDAY(H$2:CV$2, 2) = 1) + (WEEKDAY(H$2:CV$2, 2) = 6)), $G220, $F220)) *
  (H220:CV220 &lt; 0.8 * IF(((WEEKDAY(H$2:CV$2, 2) = 1) + (WEEKDAY(H$2:CV$2, 2) = 6)), $G220, $F220)) *
  (I220:CW220 = "P") *
  (COUNTIF(UKHoliday, H$2:CV$2) = 0)
)</f>
        <v>5</v>
      </c>
      <c r="DI220" s="33" cm="1">
        <f t="array" ref="DI220">SUMPRODUCT(
  (MOD(COLUMN(H220:CV220) - COLUMN(H220), 3) = 0) *
  (H220:CV220 &gt; 0.8 * IF(((WEEKDAY(H$2:CV$2, 2) = 1) + (WEEKDAY(H$2:CV$2, 2) = 6)), $G220, $F220)) *
  (H220:CV220 &lt; 1 * IF(((WEEKDAY(H$2:CV$2, 2) = 1) + (WEEKDAY(H$2:CV$2, 2) = 6)), $G220, $F220)) *
  (I220:CW220 = "P") *
  (COUNTIF(UKHoliday, H$2:CV$2) = 0)
)</f>
        <v>9</v>
      </c>
    </row>
    <row r="221" spans="1:113" x14ac:dyDescent="0.3">
      <c r="A221" s="8" t="s">
        <v>338</v>
      </c>
      <c r="B221" s="36" t="s">
        <v>575</v>
      </c>
      <c r="C221" s="9" t="s">
        <v>338</v>
      </c>
      <c r="D221" s="62" t="s">
        <v>1058</v>
      </c>
      <c r="E221" s="35">
        <v>18600</v>
      </c>
      <c r="F221" s="35">
        <f t="shared" si="84"/>
        <v>930</v>
      </c>
      <c r="G221" s="35">
        <f t="shared" si="85"/>
        <v>465</v>
      </c>
      <c r="H221" s="13">
        <f>_xlfn.IFNA(IF(H$3="Productivity",
INDEX('Productivity Dump'!$E$4:$AJ$500,
MATCH($A221,'Productivity Dump'!$A$4:$A$500,0),
MATCH(H$2,'Productivity Dump'!$E$3:$AJ$3,0)
),
IF(H$3="Attendance",
INDEX('Attendance Dump'!$E$2:$AI$400,
MATCH($A221,'Attendance Dump'!$B$2:$B$400,0),
MATCH(H$2,'Attendance Dump'!$E$1:$AI$1,0)
),
INDEX('Active Hour''s Dump'!$D$3:$AH$337,
MATCH($C221,'Active Hour''s Dump'!$A$3:$A$337,0),
MATCH(H$2,'Active Hour''s Dump'!$D$2:$AH$2,0)
))),"")</f>
        <v>1004.145</v>
      </c>
      <c r="I221" s="13" t="str">
        <f>_xlfn.IFNA(IF(I$3="Productivity",
INDEX('Productivity Dump'!$E$4:$AJ$500,
MATCH($A221,'Productivity Dump'!$A$4:$A$500,0),
MATCH(I$2,'Productivity Dump'!$E$3:$AJ$3,0)
),
IF(I$3="Attendance",
INDEX('Attendance Dump'!$E$2:$AI$400,
MATCH($A221,'Attendance Dump'!$B$2:$B$400,0),
MATCH(I$2,'Attendance Dump'!$E$1:$AI$1,0)
),
INDEX('Active Hour''s Dump'!$D$3:$AH$337,
MATCH($C221,'Active Hour''s Dump'!$A$3:$A$337,0),
MATCH(I$2,'Active Hour''s Dump'!$D$2:$AH$2,0)
))),"")</f>
        <v>P</v>
      </c>
      <c r="J221" s="54">
        <f>_xlfn.IFNA(IF(J$3="Productivity",
INDEX('Productivity Dump'!$E$4:$AJ$500,
MATCH($A221,'Productivity Dump'!$A$4:$A$500,0),
MATCH(J$2,'Productivity Dump'!$E$3:$AJ$3,0)
),
IF(J$3="Attendance",
INDEX('Attendance Dump'!$E$2:$AI$400,
MATCH($A221,'Attendance Dump'!$B$2:$B$400,0),
MATCH(J$2,'Attendance Dump'!$E$1:$AI$1,0)
),
INDEX('Active Hour''s Dump'!$D$3:$AH$337,
MATCH($C221,'Active Hour''s Dump'!$A$3:$A$337,0),
MATCH(J$2,'Active Hour''s Dump'!$D$2:$AH$2,0)
))),"")</f>
        <v>11.25</v>
      </c>
      <c r="K221" s="13">
        <f>_xlfn.IFNA(IF(K$3="Productivity",
INDEX('Productivity Dump'!$E$4:$AJ$500,
MATCH($A221,'Productivity Dump'!$A$4:$A$500,0),
MATCH(K$2,'Productivity Dump'!$E$3:$AJ$3,0)
),
IF(K$3="Attendance",
INDEX('Attendance Dump'!$E$2:$AI$400,
MATCH($A221,'Attendance Dump'!$B$2:$B$400,0),
MATCH(K$2,'Attendance Dump'!$E$1:$AI$1,0)
),
INDEX('Active Hour''s Dump'!$D$3:$AH$337,
MATCH($C221,'Active Hour''s Dump'!$A$3:$A$337,0),
MATCH(K$2,'Active Hour''s Dump'!$D$2:$AH$2,0)
))),"")</f>
        <v>0</v>
      </c>
      <c r="L221" s="13" t="str">
        <f>_xlfn.IFNA(IF(L$3="Productivity",
INDEX('Productivity Dump'!$E$4:$AJ$500,
MATCH($A221,'Productivity Dump'!$A$4:$A$500,0),
MATCH(L$2,'Productivity Dump'!$E$3:$AJ$3,0)
),
IF(L$3="Attendance",
INDEX('Attendance Dump'!$E$2:$AI$400,
MATCH($A221,'Attendance Dump'!$B$2:$B$400,0),
MATCH(L$2,'Attendance Dump'!$E$1:$AI$1,0)
),
INDEX('Active Hour''s Dump'!$D$3:$AH$337,
MATCH($C221,'Active Hour''s Dump'!$A$3:$A$337,0),
MATCH(L$2,'Active Hour''s Dump'!$D$2:$AH$2,0)
))),"")</f>
        <v>PL</v>
      </c>
      <c r="M221" s="54">
        <f>_xlfn.IFNA(IF(M$3="Productivity",
INDEX('Productivity Dump'!$E$4:$AJ$500,
MATCH($A221,'Productivity Dump'!$A$4:$A$500,0),
MATCH(M$2,'Productivity Dump'!$E$3:$AJ$3,0)
),
IF(M$3="Attendance",
INDEX('Attendance Dump'!$E$2:$AI$400,
MATCH($A221,'Attendance Dump'!$B$2:$B$400,0),
MATCH(M$2,'Attendance Dump'!$E$1:$AI$1,0)
),
INDEX('Active Hour''s Dump'!$D$3:$AH$337,
MATCH($C221,'Active Hour''s Dump'!$A$3:$A$337,0),
MATCH(M$2,'Active Hour''s Dump'!$D$2:$AH$2,0)
))),"")</f>
        <v>0</v>
      </c>
      <c r="N221" s="13">
        <f>_xlfn.IFNA(IF(N$3="Productivity",
INDEX('Productivity Dump'!$E$4:$AJ$500,
MATCH($A221,'Productivity Dump'!$A$4:$A$500,0),
MATCH(N$2,'Productivity Dump'!$E$3:$AJ$3,0)
),
IF(N$3="Attendance",
INDEX('Attendance Dump'!$E$2:$AI$400,
MATCH($A221,'Attendance Dump'!$B$2:$B$400,0),
MATCH(N$2,'Attendance Dump'!$E$1:$AI$1,0)
),
INDEX('Active Hour''s Dump'!$D$3:$AH$337,
MATCH($C221,'Active Hour''s Dump'!$A$3:$A$337,0),
MATCH(N$2,'Active Hour''s Dump'!$D$2:$AH$2,0)
))),"")</f>
        <v>635.31600000000003</v>
      </c>
      <c r="O221" s="13" t="str">
        <f>_xlfn.IFNA(IF(O$3="Productivity",
INDEX('Productivity Dump'!$E$4:$AJ$500,
MATCH($A221,'Productivity Dump'!$A$4:$A$500,0),
MATCH(O$2,'Productivity Dump'!$E$3:$AJ$3,0)
),
IF(O$3="Attendance",
INDEX('Attendance Dump'!$E$2:$AI$400,
MATCH($A221,'Attendance Dump'!$B$2:$B$400,0),
MATCH(O$2,'Attendance Dump'!$E$1:$AI$1,0)
),
INDEX('Active Hour''s Dump'!$D$3:$AH$337,
MATCH($C221,'Active Hour''s Dump'!$A$3:$A$337,0),
MATCH(O$2,'Active Hour''s Dump'!$D$2:$AH$2,0)
))),"")</f>
        <v>P</v>
      </c>
      <c r="P221" s="54">
        <f>_xlfn.IFNA(IF(P$3="Productivity",
INDEX('Productivity Dump'!$E$4:$AJ$500,
MATCH($A221,'Productivity Dump'!$A$4:$A$500,0),
MATCH(P$2,'Productivity Dump'!$E$3:$AJ$3,0)
),
IF(P$3="Attendance",
INDEX('Attendance Dump'!$E$2:$AI$400,
MATCH($A221,'Attendance Dump'!$B$2:$B$400,0),
MATCH(P$2,'Attendance Dump'!$E$1:$AI$1,0)
),
INDEX('Active Hour''s Dump'!$D$3:$AH$337,
MATCH($C221,'Active Hour''s Dump'!$A$3:$A$337,0),
MATCH(P$2,'Active Hour''s Dump'!$D$2:$AH$2,0)
))),"")</f>
        <v>6.4166666666666696</v>
      </c>
      <c r="Q221" s="13">
        <f>_xlfn.IFNA(IF(Q$3="Productivity",
INDEX('Productivity Dump'!$E$4:$AJ$500,
MATCH($A221,'Productivity Dump'!$A$4:$A$500,0),
MATCH(Q$2,'Productivity Dump'!$E$3:$AJ$3,0)
),
IF(Q$3="Attendance",
INDEX('Attendance Dump'!$E$2:$AI$400,
MATCH($A221,'Attendance Dump'!$B$2:$B$400,0),
MATCH(Q$2,'Attendance Dump'!$E$1:$AI$1,0)
),
INDEX('Active Hour''s Dump'!$D$3:$AH$337,
MATCH($C221,'Active Hour''s Dump'!$A$3:$A$337,0),
MATCH(Q$2,'Active Hour''s Dump'!$D$2:$AH$2,0)
))),"")</f>
        <v>0</v>
      </c>
      <c r="R221" s="13" t="str">
        <f>_xlfn.IFNA(IF(R$3="Productivity",
INDEX('Productivity Dump'!$E$4:$AJ$500,
MATCH($A221,'Productivity Dump'!$A$4:$A$500,0),
MATCH(R$2,'Productivity Dump'!$E$3:$AJ$3,0)
),
IF(R$3="Attendance",
INDEX('Attendance Dump'!$E$2:$AI$400,
MATCH($A221,'Attendance Dump'!$B$2:$B$400,0),
MATCH(R$2,'Attendance Dump'!$E$1:$AI$1,0)
),
INDEX('Active Hour''s Dump'!$D$3:$AH$337,
MATCH($C221,'Active Hour''s Dump'!$A$3:$A$337,0),
MATCH(R$2,'Active Hour''s Dump'!$D$2:$AH$2,0)
))),"")</f>
        <v>WO</v>
      </c>
      <c r="S221" s="54">
        <f>_xlfn.IFNA(IF(S$3="Productivity",
INDEX('Productivity Dump'!$E$4:$AJ$500,
MATCH($A221,'Productivity Dump'!$A$4:$A$500,0),
MATCH(S$2,'Productivity Dump'!$E$3:$AJ$3,0)
),
IF(S$3="Attendance",
INDEX('Attendance Dump'!$E$2:$AI$400,
MATCH($A221,'Attendance Dump'!$B$2:$B$400,0),
MATCH(S$2,'Attendance Dump'!$E$1:$AI$1,0)
),
INDEX('Active Hour''s Dump'!$D$3:$AH$337,
MATCH($C221,'Active Hour''s Dump'!$A$3:$A$337,0),
MATCH(S$2,'Active Hour''s Dump'!$D$2:$AH$2,0)
))),"")</f>
        <v>0</v>
      </c>
      <c r="T221" s="13">
        <f>_xlfn.IFNA(IF(T$3="Productivity",
INDEX('Productivity Dump'!$E$4:$AJ$500,
MATCH($A221,'Productivity Dump'!$A$4:$A$500,0),
MATCH(T$2,'Productivity Dump'!$E$3:$AJ$3,0)
),
IF(T$3="Attendance",
INDEX('Attendance Dump'!$E$2:$AI$400,
MATCH($A221,'Attendance Dump'!$B$2:$B$400,0),
MATCH(T$2,'Attendance Dump'!$E$1:$AI$1,0)
),
INDEX('Active Hour''s Dump'!$D$3:$AH$337,
MATCH($C221,'Active Hour''s Dump'!$A$3:$A$337,0),
MATCH(T$2,'Active Hour''s Dump'!$D$2:$AH$2,0)
))),"")</f>
        <v>413.83</v>
      </c>
      <c r="U221" s="13" t="str">
        <f>_xlfn.IFNA(IF(U$3="Productivity",
INDEX('Productivity Dump'!$E$4:$AJ$500,
MATCH($A221,'Productivity Dump'!$A$4:$A$500,0),
MATCH(U$2,'Productivity Dump'!$E$3:$AJ$3,0)
),
IF(U$3="Attendance",
INDEX('Attendance Dump'!$E$2:$AI$400,
MATCH($A221,'Attendance Dump'!$B$2:$B$400,0),
MATCH(U$2,'Attendance Dump'!$E$1:$AI$1,0)
),
INDEX('Active Hour''s Dump'!$D$3:$AH$337,
MATCH($C221,'Active Hour''s Dump'!$A$3:$A$337,0),
MATCH(U$2,'Active Hour''s Dump'!$D$2:$AH$2,0)
))),"")</f>
        <v>P</v>
      </c>
      <c r="V221" s="54">
        <f>_xlfn.IFNA(IF(V$3="Productivity",
INDEX('Productivity Dump'!$E$4:$AJ$500,
MATCH($A221,'Productivity Dump'!$A$4:$A$500,0),
MATCH(V$2,'Productivity Dump'!$E$3:$AJ$3,0)
),
IF(V$3="Attendance",
INDEX('Attendance Dump'!$E$2:$AI$400,
MATCH($A221,'Attendance Dump'!$B$2:$B$400,0),
MATCH(V$2,'Attendance Dump'!$E$1:$AI$1,0)
),
INDEX('Active Hour''s Dump'!$D$3:$AH$337,
MATCH($C221,'Active Hour''s Dump'!$A$3:$A$337,0),
MATCH(V$2,'Active Hour''s Dump'!$D$2:$AH$2,0)
))),"")</f>
        <v>4.4166666666666696</v>
      </c>
      <c r="W221" s="13">
        <f>_xlfn.IFNA(IF(W$3="Productivity",
INDEX('Productivity Dump'!$E$4:$AJ$500,
MATCH($A221,'Productivity Dump'!$A$4:$A$500,0),
MATCH(W$2,'Productivity Dump'!$E$3:$AJ$3,0)
),
IF(W$3="Attendance",
INDEX('Attendance Dump'!$E$2:$AI$400,
MATCH($A221,'Attendance Dump'!$B$2:$B$400,0),
MATCH(W$2,'Attendance Dump'!$E$1:$AI$1,0)
),
INDEX('Active Hour''s Dump'!$D$3:$AH$337,
MATCH($C221,'Active Hour''s Dump'!$A$3:$A$337,0),
MATCH(W$2,'Active Hour''s Dump'!$D$2:$AH$2,0)
))),"")</f>
        <v>1019.4399999999999</v>
      </c>
      <c r="X221" s="13" t="str">
        <f>_xlfn.IFNA(IF(X$3="Productivity",
INDEX('Productivity Dump'!$E$4:$AJ$500,
MATCH($A221,'Productivity Dump'!$A$4:$A$500,0),
MATCH(X$2,'Productivity Dump'!$E$3:$AJ$3,0)
),
IF(X$3="Attendance",
INDEX('Attendance Dump'!$E$2:$AI$400,
MATCH($A221,'Attendance Dump'!$B$2:$B$400,0),
MATCH(X$2,'Attendance Dump'!$E$1:$AI$1,0)
),
INDEX('Active Hour''s Dump'!$D$3:$AH$337,
MATCH($C221,'Active Hour''s Dump'!$A$3:$A$337,0),
MATCH(X$2,'Active Hour''s Dump'!$D$2:$AH$2,0)
))),"")</f>
        <v>P</v>
      </c>
      <c r="Y221" s="54">
        <f>_xlfn.IFNA(IF(Y$3="Productivity",
INDEX('Productivity Dump'!$E$4:$AJ$500,
MATCH($A221,'Productivity Dump'!$A$4:$A$500,0),
MATCH(Y$2,'Productivity Dump'!$E$3:$AJ$3,0)
),
IF(Y$3="Attendance",
INDEX('Attendance Dump'!$E$2:$AI$400,
MATCH($A221,'Attendance Dump'!$B$2:$B$400,0),
MATCH(Y$2,'Attendance Dump'!$E$1:$AI$1,0)
),
INDEX('Active Hour''s Dump'!$D$3:$AH$337,
MATCH($C221,'Active Hour''s Dump'!$A$3:$A$337,0),
MATCH(Y$2,'Active Hour''s Dump'!$D$2:$AH$2,0)
))),"")</f>
        <v>10.3333333333333</v>
      </c>
      <c r="Z221" s="13">
        <f>_xlfn.IFNA(IF(Z$3="Productivity",
INDEX('Productivity Dump'!$E$4:$AJ$500,
MATCH($A221,'Productivity Dump'!$A$4:$A$500,0),
MATCH(Z$2,'Productivity Dump'!$E$3:$AJ$3,0)
),
IF(Z$3="Attendance",
INDEX('Attendance Dump'!$E$2:$AI$400,
MATCH($A221,'Attendance Dump'!$B$2:$B$400,0),
MATCH(Z$2,'Attendance Dump'!$E$1:$AI$1,0)
),
INDEX('Active Hour''s Dump'!$D$3:$AH$337,
MATCH($C221,'Active Hour''s Dump'!$A$3:$A$337,0),
MATCH(Z$2,'Active Hour''s Dump'!$D$2:$AH$2,0)
))),"")</f>
        <v>0</v>
      </c>
      <c r="AA221" s="13" t="str">
        <f>_xlfn.IFNA(IF(AA$3="Productivity",
INDEX('Productivity Dump'!$E$4:$AJ$500,
MATCH($A221,'Productivity Dump'!$A$4:$A$500,0),
MATCH(AA$2,'Productivity Dump'!$E$3:$AJ$3,0)
),
IF(AA$3="Attendance",
INDEX('Attendance Dump'!$E$2:$AI$400,
MATCH($A221,'Attendance Dump'!$B$2:$B$400,0),
MATCH(AA$2,'Attendance Dump'!$E$1:$AI$1,0)
),
INDEX('Active Hour''s Dump'!$D$3:$AH$337,
MATCH($C221,'Active Hour''s Dump'!$A$3:$A$337,0),
MATCH(AA$2,'Active Hour''s Dump'!$D$2:$AH$2,0)
))),"")</f>
        <v>PL</v>
      </c>
      <c r="AB221" s="54">
        <f>_xlfn.IFNA(IF(AB$3="Productivity",
INDEX('Productivity Dump'!$E$4:$AJ$500,
MATCH($A221,'Productivity Dump'!$A$4:$A$500,0),
MATCH(AB$2,'Productivity Dump'!$E$3:$AJ$3,0)
),
IF(AB$3="Attendance",
INDEX('Attendance Dump'!$E$2:$AI$400,
MATCH($A221,'Attendance Dump'!$B$2:$B$400,0),
MATCH(AB$2,'Attendance Dump'!$E$1:$AI$1,0)
),
INDEX('Active Hour''s Dump'!$D$3:$AH$337,
MATCH($C221,'Active Hour''s Dump'!$A$3:$A$337,0),
MATCH(AB$2,'Active Hour''s Dump'!$D$2:$AH$2,0)
))),"")</f>
        <v>0</v>
      </c>
      <c r="AC221" s="13">
        <f>_xlfn.IFNA(IF(AC$3="Productivity",
INDEX('Productivity Dump'!$E$4:$AJ$500,
MATCH($A221,'Productivity Dump'!$A$4:$A$500,0),
MATCH(AC$2,'Productivity Dump'!$E$3:$AJ$3,0)
),
IF(AC$3="Attendance",
INDEX('Attendance Dump'!$E$2:$AI$400,
MATCH($A221,'Attendance Dump'!$B$2:$B$400,0),
MATCH(AC$2,'Attendance Dump'!$E$1:$AI$1,0)
),
INDEX('Active Hour''s Dump'!$D$3:$AH$337,
MATCH($C221,'Active Hour''s Dump'!$A$3:$A$337,0),
MATCH(AC$2,'Active Hour''s Dump'!$D$2:$AH$2,0)
))),"")</f>
        <v>0</v>
      </c>
      <c r="AD221" s="13" t="str">
        <f>_xlfn.IFNA(IF(AD$3="Productivity",
INDEX('Productivity Dump'!$E$4:$AJ$500,
MATCH($A221,'Productivity Dump'!$A$4:$A$500,0),
MATCH(AD$2,'Productivity Dump'!$E$3:$AJ$3,0)
),
IF(AD$3="Attendance",
INDEX('Attendance Dump'!$E$2:$AI$400,
MATCH($A221,'Attendance Dump'!$B$2:$B$400,0),
MATCH(AD$2,'Attendance Dump'!$E$1:$AI$1,0)
),
INDEX('Active Hour''s Dump'!$D$3:$AH$337,
MATCH($C221,'Active Hour''s Dump'!$A$3:$A$337,0),
MATCH(AD$2,'Active Hour''s Dump'!$D$2:$AH$2,0)
))),"")</f>
        <v>PL</v>
      </c>
      <c r="AE221" s="54">
        <f>_xlfn.IFNA(IF(AE$3="Productivity",
INDEX('Productivity Dump'!$E$4:$AJ$500,
MATCH($A221,'Productivity Dump'!$A$4:$A$500,0),
MATCH(AE$2,'Productivity Dump'!$E$3:$AJ$3,0)
),
IF(AE$3="Attendance",
INDEX('Attendance Dump'!$E$2:$AI$400,
MATCH($A221,'Attendance Dump'!$B$2:$B$400,0),
MATCH(AE$2,'Attendance Dump'!$E$1:$AI$1,0)
),
INDEX('Active Hour''s Dump'!$D$3:$AH$337,
MATCH($C221,'Active Hour''s Dump'!$A$3:$A$337,0),
MATCH(AE$2,'Active Hour''s Dump'!$D$2:$AH$2,0)
))),"")</f>
        <v>0</v>
      </c>
      <c r="AF221" s="13">
        <f>_xlfn.IFNA(IF(AF$3="Productivity",
INDEX('Productivity Dump'!$E$4:$AJ$500,
MATCH($A221,'Productivity Dump'!$A$4:$A$500,0),
MATCH(AF$2,'Productivity Dump'!$E$3:$AJ$3,0)
),
IF(AF$3="Attendance",
INDEX('Attendance Dump'!$E$2:$AI$400,
MATCH($A221,'Attendance Dump'!$B$2:$B$400,0),
MATCH(AF$2,'Attendance Dump'!$E$1:$AI$1,0)
),
INDEX('Active Hour''s Dump'!$D$3:$AH$337,
MATCH($C221,'Active Hour''s Dump'!$A$3:$A$337,0),
MATCH(AF$2,'Active Hour''s Dump'!$D$2:$AH$2,0)
))),"")</f>
        <v>0</v>
      </c>
      <c r="AG221" s="13" t="str">
        <f>_xlfn.IFNA(IF(AG$3="Productivity",
INDEX('Productivity Dump'!$E$4:$AJ$500,
MATCH($A221,'Productivity Dump'!$A$4:$A$500,0),
MATCH(AG$2,'Productivity Dump'!$E$3:$AJ$3,0)
),
IF(AG$3="Attendance",
INDEX('Attendance Dump'!$E$2:$AI$400,
MATCH($A221,'Attendance Dump'!$B$2:$B$400,0),
MATCH(AG$2,'Attendance Dump'!$E$1:$AI$1,0)
),
INDEX('Active Hour''s Dump'!$D$3:$AH$337,
MATCH($C221,'Active Hour''s Dump'!$A$3:$A$337,0),
MATCH(AG$2,'Active Hour''s Dump'!$D$2:$AH$2,0)
))),"")</f>
        <v>PL</v>
      </c>
      <c r="AH221" s="54">
        <f>_xlfn.IFNA(IF(AH$3="Productivity",
INDEX('Productivity Dump'!$E$4:$AJ$500,
MATCH($A221,'Productivity Dump'!$A$4:$A$500,0),
MATCH(AH$2,'Productivity Dump'!$E$3:$AJ$3,0)
),
IF(AH$3="Attendance",
INDEX('Attendance Dump'!$E$2:$AI$400,
MATCH($A221,'Attendance Dump'!$B$2:$B$400,0),
MATCH(AH$2,'Attendance Dump'!$E$1:$AI$1,0)
),
INDEX('Active Hour''s Dump'!$D$3:$AH$337,
MATCH($C221,'Active Hour''s Dump'!$A$3:$A$337,0),
MATCH(AH$2,'Active Hour''s Dump'!$D$2:$AH$2,0)
))),"")</f>
        <v>0</v>
      </c>
      <c r="AI221" s="13">
        <f>_xlfn.IFNA(IF(AI$3="Productivity",
INDEX('Productivity Dump'!$E$4:$AJ$500,
MATCH($A221,'Productivity Dump'!$A$4:$A$500,0),
MATCH(AI$2,'Productivity Dump'!$E$3:$AJ$3,0)
),
IF(AI$3="Attendance",
INDEX('Attendance Dump'!$E$2:$AI$400,
MATCH($A221,'Attendance Dump'!$B$2:$B$400,0),
MATCH(AI$2,'Attendance Dump'!$E$1:$AI$1,0)
),
INDEX('Active Hour''s Dump'!$D$3:$AH$337,
MATCH($C221,'Active Hour''s Dump'!$A$3:$A$337,0),
MATCH(AI$2,'Active Hour''s Dump'!$D$2:$AH$2,0)
))),"")</f>
        <v>0</v>
      </c>
      <c r="AJ221" s="13" t="str">
        <f>_xlfn.IFNA(IF(AJ$3="Productivity",
INDEX('Productivity Dump'!$E$4:$AJ$500,
MATCH($A221,'Productivity Dump'!$A$4:$A$500,0),
MATCH(AJ$2,'Productivity Dump'!$E$3:$AJ$3,0)
),
IF(AJ$3="Attendance",
INDEX('Attendance Dump'!$E$2:$AI$400,
MATCH($A221,'Attendance Dump'!$B$2:$B$400,0),
MATCH(AJ$2,'Attendance Dump'!$E$1:$AI$1,0)
),
INDEX('Active Hour''s Dump'!$D$3:$AH$337,
MATCH($C221,'Active Hour''s Dump'!$A$3:$A$337,0),
MATCH(AJ$2,'Active Hour''s Dump'!$D$2:$AH$2,0)
))),"")</f>
        <v>PL</v>
      </c>
      <c r="AK221" s="54">
        <f>_xlfn.IFNA(IF(AK$3="Productivity",
INDEX('Productivity Dump'!$E$4:$AJ$500,
MATCH($A221,'Productivity Dump'!$A$4:$A$500,0),
MATCH(AK$2,'Productivity Dump'!$E$3:$AJ$3,0)
),
IF(AK$3="Attendance",
INDEX('Attendance Dump'!$E$2:$AI$400,
MATCH($A221,'Attendance Dump'!$B$2:$B$400,0),
MATCH(AK$2,'Attendance Dump'!$E$1:$AI$1,0)
),
INDEX('Active Hour''s Dump'!$D$3:$AH$337,
MATCH($C221,'Active Hour''s Dump'!$A$3:$A$337,0),
MATCH(AK$2,'Active Hour''s Dump'!$D$2:$AH$2,0)
))),"")</f>
        <v>0</v>
      </c>
      <c r="AL221" s="13">
        <f>_xlfn.IFNA(IF(AL$3="Productivity",
INDEX('Productivity Dump'!$E$4:$AJ$500,
MATCH($A221,'Productivity Dump'!$A$4:$A$500,0),
MATCH(AL$2,'Productivity Dump'!$E$3:$AJ$3,0)
),
IF(AL$3="Attendance",
INDEX('Attendance Dump'!$E$2:$AI$400,
MATCH($A221,'Attendance Dump'!$B$2:$B$400,0),
MATCH(AL$2,'Attendance Dump'!$E$1:$AI$1,0)
),
INDEX('Active Hour''s Dump'!$D$3:$AH$337,
MATCH($C221,'Active Hour''s Dump'!$A$3:$A$337,0),
MATCH(AL$2,'Active Hour''s Dump'!$D$2:$AH$2,0)
))),"")</f>
        <v>0</v>
      </c>
      <c r="AM221" s="13" t="str">
        <f>_xlfn.IFNA(IF(AM$3="Productivity",
INDEX('Productivity Dump'!$E$4:$AJ$500,
MATCH($A221,'Productivity Dump'!$A$4:$A$500,0),
MATCH(AM$2,'Productivity Dump'!$E$3:$AJ$3,0)
),
IF(AM$3="Attendance",
INDEX('Attendance Dump'!$E$2:$AI$400,
MATCH($A221,'Attendance Dump'!$B$2:$B$400,0),
MATCH(AM$2,'Attendance Dump'!$E$1:$AI$1,0)
),
INDEX('Active Hour''s Dump'!$D$3:$AH$337,
MATCH($C221,'Active Hour''s Dump'!$A$3:$A$337,0),
MATCH(AM$2,'Active Hour''s Dump'!$D$2:$AH$2,0)
))),"")</f>
        <v>PL</v>
      </c>
      <c r="AN221" s="54">
        <f>_xlfn.IFNA(IF(AN$3="Productivity",
INDEX('Productivity Dump'!$E$4:$AJ$500,
MATCH($A221,'Productivity Dump'!$A$4:$A$500,0),
MATCH(AN$2,'Productivity Dump'!$E$3:$AJ$3,0)
),
IF(AN$3="Attendance",
INDEX('Attendance Dump'!$E$2:$AI$400,
MATCH($A221,'Attendance Dump'!$B$2:$B$400,0),
MATCH(AN$2,'Attendance Dump'!$E$1:$AI$1,0)
),
INDEX('Active Hour''s Dump'!$D$3:$AH$337,
MATCH($C221,'Active Hour''s Dump'!$A$3:$A$337,0),
MATCH(AN$2,'Active Hour''s Dump'!$D$2:$AH$2,0)
))),"")</f>
        <v>0</v>
      </c>
      <c r="AO221" s="13">
        <f>_xlfn.IFNA(IF(AO$3="Productivity",
INDEX('Productivity Dump'!$E$4:$AJ$500,
MATCH($A221,'Productivity Dump'!$A$4:$A$500,0),
MATCH(AO$2,'Productivity Dump'!$E$3:$AJ$3,0)
),
IF(AO$3="Attendance",
INDEX('Attendance Dump'!$E$2:$AI$400,
MATCH($A221,'Attendance Dump'!$B$2:$B$400,0),
MATCH(AO$2,'Attendance Dump'!$E$1:$AI$1,0)
),
INDEX('Active Hour''s Dump'!$D$3:$AH$337,
MATCH($C221,'Active Hour''s Dump'!$A$3:$A$337,0),
MATCH(AO$2,'Active Hour''s Dump'!$D$2:$AH$2,0)
))),"")</f>
        <v>0</v>
      </c>
      <c r="AP221" s="13" t="str">
        <f>_xlfn.IFNA(IF(AP$3="Productivity",
INDEX('Productivity Dump'!$E$4:$AJ$500,
MATCH($A221,'Productivity Dump'!$A$4:$A$500,0),
MATCH(AP$2,'Productivity Dump'!$E$3:$AJ$3,0)
),
IF(AP$3="Attendance",
INDEX('Attendance Dump'!$E$2:$AI$400,
MATCH($A221,'Attendance Dump'!$B$2:$B$400,0),
MATCH(AP$2,'Attendance Dump'!$E$1:$AI$1,0)
),
INDEX('Active Hour''s Dump'!$D$3:$AH$337,
MATCH($C221,'Active Hour''s Dump'!$A$3:$A$337,0),
MATCH(AP$2,'Active Hour''s Dump'!$D$2:$AH$2,0)
))),"")</f>
        <v>PL</v>
      </c>
      <c r="AQ221" s="54">
        <f>_xlfn.IFNA(IF(AQ$3="Productivity",
INDEX('Productivity Dump'!$E$4:$AJ$500,
MATCH($A221,'Productivity Dump'!$A$4:$A$500,0),
MATCH(AQ$2,'Productivity Dump'!$E$3:$AJ$3,0)
),
IF(AQ$3="Attendance",
INDEX('Attendance Dump'!$E$2:$AI$400,
MATCH($A221,'Attendance Dump'!$B$2:$B$400,0),
MATCH(AQ$2,'Attendance Dump'!$E$1:$AI$1,0)
),
INDEX('Active Hour''s Dump'!$D$3:$AH$337,
MATCH($C221,'Active Hour''s Dump'!$A$3:$A$337,0),
MATCH(AQ$2,'Active Hour''s Dump'!$D$2:$AH$2,0)
))),"")</f>
        <v>0</v>
      </c>
      <c r="AR221" s="13">
        <f>_xlfn.IFNA(IF(AR$3="Productivity",
INDEX('Productivity Dump'!$E$4:$AJ$500,
MATCH($A221,'Productivity Dump'!$A$4:$A$500,0),
MATCH(AR$2,'Productivity Dump'!$E$3:$AJ$3,0)
),
IF(AR$3="Attendance",
INDEX('Attendance Dump'!$E$2:$AI$400,
MATCH($A221,'Attendance Dump'!$B$2:$B$400,0),
MATCH(AR$2,'Attendance Dump'!$E$1:$AI$1,0)
),
INDEX('Active Hour''s Dump'!$D$3:$AH$337,
MATCH($C221,'Active Hour''s Dump'!$A$3:$A$337,0),
MATCH(AR$2,'Active Hour''s Dump'!$D$2:$AH$2,0)
))),"")</f>
        <v>0</v>
      </c>
      <c r="AS221" s="13" t="str">
        <f>_xlfn.IFNA(IF(AS$3="Productivity",
INDEX('Productivity Dump'!$E$4:$AJ$500,
MATCH($A221,'Productivity Dump'!$A$4:$A$500,0),
MATCH(AS$2,'Productivity Dump'!$E$3:$AJ$3,0)
),
IF(AS$3="Attendance",
INDEX('Attendance Dump'!$E$2:$AI$400,
MATCH($A221,'Attendance Dump'!$B$2:$B$400,0),
MATCH(AS$2,'Attendance Dump'!$E$1:$AI$1,0)
),
INDEX('Active Hour''s Dump'!$D$3:$AH$337,
MATCH($C221,'Active Hour''s Dump'!$A$3:$A$337,0),
MATCH(AS$2,'Active Hour''s Dump'!$D$2:$AH$2,0)
))),"")</f>
        <v>PL</v>
      </c>
      <c r="AT221" s="54">
        <f>_xlfn.IFNA(IF(AT$3="Productivity",
INDEX('Productivity Dump'!$E$4:$AJ$500,
MATCH($A221,'Productivity Dump'!$A$4:$A$500,0),
MATCH(AT$2,'Productivity Dump'!$E$3:$AJ$3,0)
),
IF(AT$3="Attendance",
INDEX('Attendance Dump'!$E$2:$AI$400,
MATCH($A221,'Attendance Dump'!$B$2:$B$400,0),
MATCH(AT$2,'Attendance Dump'!$E$1:$AI$1,0)
),
INDEX('Active Hour''s Dump'!$D$3:$AH$337,
MATCH($C221,'Active Hour''s Dump'!$A$3:$A$337,0),
MATCH(AT$2,'Active Hour''s Dump'!$D$2:$AH$2,0)
))),"")</f>
        <v>0</v>
      </c>
      <c r="AU221" s="13">
        <f>_xlfn.IFNA(IF(AU$3="Productivity",
INDEX('Productivity Dump'!$E$4:$AJ$500,
MATCH($A221,'Productivity Dump'!$A$4:$A$500,0),
MATCH(AU$2,'Productivity Dump'!$E$3:$AJ$3,0)
),
IF(AU$3="Attendance",
INDEX('Attendance Dump'!$E$2:$AI$400,
MATCH($A221,'Attendance Dump'!$B$2:$B$400,0),
MATCH(AU$2,'Attendance Dump'!$E$1:$AI$1,0)
),
INDEX('Active Hour''s Dump'!$D$3:$AH$337,
MATCH($C221,'Active Hour''s Dump'!$A$3:$A$337,0),
MATCH(AU$2,'Active Hour''s Dump'!$D$2:$AH$2,0)
))),"")</f>
        <v>0</v>
      </c>
      <c r="AV221" s="13" t="str">
        <f>_xlfn.IFNA(IF(AV$3="Productivity",
INDEX('Productivity Dump'!$E$4:$AJ$500,
MATCH($A221,'Productivity Dump'!$A$4:$A$500,0),
MATCH(AV$2,'Productivity Dump'!$E$3:$AJ$3,0)
),
IF(AV$3="Attendance",
INDEX('Attendance Dump'!$E$2:$AI$400,
MATCH($A221,'Attendance Dump'!$B$2:$B$400,0),
MATCH(AV$2,'Attendance Dump'!$E$1:$AI$1,0)
),
INDEX('Active Hour''s Dump'!$D$3:$AH$337,
MATCH($C221,'Active Hour''s Dump'!$A$3:$A$337,0),
MATCH(AV$2,'Active Hour''s Dump'!$D$2:$AH$2,0)
))),"")</f>
        <v>PL</v>
      </c>
      <c r="AW221" s="54">
        <f>_xlfn.IFNA(IF(AW$3="Productivity",
INDEX('Productivity Dump'!$E$4:$AJ$500,
MATCH($A221,'Productivity Dump'!$A$4:$A$500,0),
MATCH(AW$2,'Productivity Dump'!$E$3:$AJ$3,0)
),
IF(AW$3="Attendance",
INDEX('Attendance Dump'!$E$2:$AI$400,
MATCH($A221,'Attendance Dump'!$B$2:$B$400,0),
MATCH(AW$2,'Attendance Dump'!$E$1:$AI$1,0)
),
INDEX('Active Hour''s Dump'!$D$3:$AH$337,
MATCH($C221,'Active Hour''s Dump'!$A$3:$A$337,0),
MATCH(AW$2,'Active Hour''s Dump'!$D$2:$AH$2,0)
))),"")</f>
        <v>0</v>
      </c>
      <c r="AX221" s="13">
        <f>_xlfn.IFNA(IF(AX$3="Productivity",
INDEX('Productivity Dump'!$E$4:$AJ$500,
MATCH($A221,'Productivity Dump'!$A$4:$A$500,0),
MATCH(AX$2,'Productivity Dump'!$E$3:$AJ$3,0)
),
IF(AX$3="Attendance",
INDEX('Attendance Dump'!$E$2:$AI$400,
MATCH($A221,'Attendance Dump'!$B$2:$B$400,0),
MATCH(AX$2,'Attendance Dump'!$E$1:$AI$1,0)
),
INDEX('Active Hour''s Dump'!$D$3:$AH$337,
MATCH($C221,'Active Hour''s Dump'!$A$3:$A$337,0),
MATCH(AX$2,'Active Hour''s Dump'!$D$2:$AH$2,0)
))),"")</f>
        <v>0</v>
      </c>
      <c r="AY221" s="13" t="str">
        <f>_xlfn.IFNA(IF(AY$3="Productivity",
INDEX('Productivity Dump'!$E$4:$AJ$500,
MATCH($A221,'Productivity Dump'!$A$4:$A$500,0),
MATCH(AY$2,'Productivity Dump'!$E$3:$AJ$3,0)
),
IF(AY$3="Attendance",
INDEX('Attendance Dump'!$E$2:$AI$400,
MATCH($A221,'Attendance Dump'!$B$2:$B$400,0),
MATCH(AY$2,'Attendance Dump'!$E$1:$AI$1,0)
),
INDEX('Active Hour''s Dump'!$D$3:$AH$337,
MATCH($C221,'Active Hour''s Dump'!$A$3:$A$337,0),
MATCH(AY$2,'Active Hour''s Dump'!$D$2:$AH$2,0)
))),"")</f>
        <v>PL</v>
      </c>
      <c r="AZ221" s="54">
        <f>_xlfn.IFNA(IF(AZ$3="Productivity",
INDEX('Productivity Dump'!$E$4:$AJ$500,
MATCH($A221,'Productivity Dump'!$A$4:$A$500,0),
MATCH(AZ$2,'Productivity Dump'!$E$3:$AJ$3,0)
),
IF(AZ$3="Attendance",
INDEX('Attendance Dump'!$E$2:$AI$400,
MATCH($A221,'Attendance Dump'!$B$2:$B$400,0),
MATCH(AZ$2,'Attendance Dump'!$E$1:$AI$1,0)
),
INDEX('Active Hour''s Dump'!$D$3:$AH$337,
MATCH($C221,'Active Hour''s Dump'!$A$3:$A$337,0),
MATCH(AZ$2,'Active Hour''s Dump'!$D$2:$AH$2,0)
))),"")</f>
        <v>0</v>
      </c>
      <c r="BA221" s="13">
        <f>_xlfn.IFNA(IF(BA$3="Productivity",
INDEX('Productivity Dump'!$E$4:$AJ$500,
MATCH($A221,'Productivity Dump'!$A$4:$A$500,0),
MATCH(BA$2,'Productivity Dump'!$E$3:$AJ$3,0)
),
IF(BA$3="Attendance",
INDEX('Attendance Dump'!$E$2:$AI$400,
MATCH($A221,'Attendance Dump'!$B$2:$B$400,0),
MATCH(BA$2,'Attendance Dump'!$E$1:$AI$1,0)
),
INDEX('Active Hour''s Dump'!$D$3:$AH$337,
MATCH($C221,'Active Hour''s Dump'!$A$3:$A$337,0),
MATCH(BA$2,'Active Hour''s Dump'!$D$2:$AH$2,0)
))),"")</f>
        <v>0</v>
      </c>
      <c r="BB221" s="13" t="str">
        <f>_xlfn.IFNA(IF(BB$3="Productivity",
INDEX('Productivity Dump'!$E$4:$AJ$500,
MATCH($A221,'Productivity Dump'!$A$4:$A$500,0),
MATCH(BB$2,'Productivity Dump'!$E$3:$AJ$3,0)
),
IF(BB$3="Attendance",
INDEX('Attendance Dump'!$E$2:$AI$400,
MATCH($A221,'Attendance Dump'!$B$2:$B$400,0),
MATCH(BB$2,'Attendance Dump'!$E$1:$AI$1,0)
),
INDEX('Active Hour''s Dump'!$D$3:$AH$337,
MATCH($C221,'Active Hour''s Dump'!$A$3:$A$337,0),
MATCH(BB$2,'Active Hour''s Dump'!$D$2:$AH$2,0)
))),"")</f>
        <v>PL</v>
      </c>
      <c r="BC221" s="54">
        <f>_xlfn.IFNA(IF(BC$3="Productivity",
INDEX('Productivity Dump'!$E$4:$AJ$500,
MATCH($A221,'Productivity Dump'!$A$4:$A$500,0),
MATCH(BC$2,'Productivity Dump'!$E$3:$AJ$3,0)
),
IF(BC$3="Attendance",
INDEX('Attendance Dump'!$E$2:$AI$400,
MATCH($A221,'Attendance Dump'!$B$2:$B$400,0),
MATCH(BC$2,'Attendance Dump'!$E$1:$AI$1,0)
),
INDEX('Active Hour''s Dump'!$D$3:$AH$337,
MATCH($C221,'Active Hour''s Dump'!$A$3:$A$337,0),
MATCH(BC$2,'Active Hour''s Dump'!$D$2:$AH$2,0)
))),"")</f>
        <v>0</v>
      </c>
      <c r="BD221" s="13">
        <f>_xlfn.IFNA(IF(BD$3="Productivity",
INDEX('Productivity Dump'!$E$4:$AJ$500,
MATCH($A221,'Productivity Dump'!$A$4:$A$500,0),
MATCH(BD$2,'Productivity Dump'!$E$3:$AJ$3,0)
),
IF(BD$3="Attendance",
INDEX('Attendance Dump'!$E$2:$AI$400,
MATCH($A221,'Attendance Dump'!$B$2:$B$400,0),
MATCH(BD$2,'Attendance Dump'!$E$1:$AI$1,0)
),
INDEX('Active Hour''s Dump'!$D$3:$AH$337,
MATCH($C221,'Active Hour''s Dump'!$A$3:$A$337,0),
MATCH(BD$2,'Active Hour''s Dump'!$D$2:$AH$2,0)
))),"")</f>
        <v>0</v>
      </c>
      <c r="BE221" s="13" t="str">
        <f>_xlfn.IFNA(IF(BE$3="Productivity",
INDEX('Productivity Dump'!$E$4:$AJ$500,
MATCH($A221,'Productivity Dump'!$A$4:$A$500,0),
MATCH(BE$2,'Productivity Dump'!$E$3:$AJ$3,0)
),
IF(BE$3="Attendance",
INDEX('Attendance Dump'!$E$2:$AI$400,
MATCH($A221,'Attendance Dump'!$B$2:$B$400,0),
MATCH(BE$2,'Attendance Dump'!$E$1:$AI$1,0)
),
INDEX('Active Hour''s Dump'!$D$3:$AH$337,
MATCH($C221,'Active Hour''s Dump'!$A$3:$A$337,0),
MATCH(BE$2,'Active Hour''s Dump'!$D$2:$AH$2,0)
))),"")</f>
        <v>PL</v>
      </c>
      <c r="BF221" s="54">
        <f>_xlfn.IFNA(IF(BF$3="Productivity",
INDEX('Productivity Dump'!$E$4:$AJ$500,
MATCH($A221,'Productivity Dump'!$A$4:$A$500,0),
MATCH(BF$2,'Productivity Dump'!$E$3:$AJ$3,0)
),
IF(BF$3="Attendance",
INDEX('Attendance Dump'!$E$2:$AI$400,
MATCH($A221,'Attendance Dump'!$B$2:$B$400,0),
MATCH(BF$2,'Attendance Dump'!$E$1:$AI$1,0)
),
INDEX('Active Hour''s Dump'!$D$3:$AH$337,
MATCH($C221,'Active Hour''s Dump'!$A$3:$A$337,0),
MATCH(BF$2,'Active Hour''s Dump'!$D$2:$AH$2,0)
))),"")</f>
        <v>0</v>
      </c>
      <c r="BG221" s="13">
        <f>_xlfn.IFNA(IF(BG$3="Productivity",
INDEX('Productivity Dump'!$E$4:$AJ$500,
MATCH($A221,'Productivity Dump'!$A$4:$A$500,0),
MATCH(BG$2,'Productivity Dump'!$E$3:$AJ$3,0)
),
IF(BG$3="Attendance",
INDEX('Attendance Dump'!$E$2:$AI$400,
MATCH($A221,'Attendance Dump'!$B$2:$B$400,0),
MATCH(BG$2,'Attendance Dump'!$E$1:$AI$1,0)
),
INDEX('Active Hour''s Dump'!$D$3:$AH$337,
MATCH($C221,'Active Hour''s Dump'!$A$3:$A$337,0),
MATCH(BG$2,'Active Hour''s Dump'!$D$2:$AH$2,0)
))),"")</f>
        <v>0</v>
      </c>
      <c r="BH221" s="13" t="str">
        <f>_xlfn.IFNA(IF(BH$3="Productivity",
INDEX('Productivity Dump'!$E$4:$AJ$500,
MATCH($A221,'Productivity Dump'!$A$4:$A$500,0),
MATCH(BH$2,'Productivity Dump'!$E$3:$AJ$3,0)
),
IF(BH$3="Attendance",
INDEX('Attendance Dump'!$E$2:$AI$400,
MATCH($A221,'Attendance Dump'!$B$2:$B$400,0),
MATCH(BH$2,'Attendance Dump'!$E$1:$AI$1,0)
),
INDEX('Active Hour''s Dump'!$D$3:$AH$337,
MATCH($C221,'Active Hour''s Dump'!$A$3:$A$337,0),
MATCH(BH$2,'Active Hour''s Dump'!$D$2:$AH$2,0)
))),"")</f>
        <v>PL</v>
      </c>
      <c r="BI221" s="54">
        <f>_xlfn.IFNA(IF(BI$3="Productivity",
INDEX('Productivity Dump'!$E$4:$AJ$500,
MATCH($A221,'Productivity Dump'!$A$4:$A$500,0),
MATCH(BI$2,'Productivity Dump'!$E$3:$AJ$3,0)
),
IF(BI$3="Attendance",
INDEX('Attendance Dump'!$E$2:$AI$400,
MATCH($A221,'Attendance Dump'!$B$2:$B$400,0),
MATCH(BI$2,'Attendance Dump'!$E$1:$AI$1,0)
),
INDEX('Active Hour''s Dump'!$D$3:$AH$337,
MATCH($C221,'Active Hour''s Dump'!$A$3:$A$337,0),
MATCH(BI$2,'Active Hour''s Dump'!$D$2:$AH$2,0)
))),"")</f>
        <v>0</v>
      </c>
      <c r="BJ221" s="13">
        <f>_xlfn.IFNA(IF(BJ$3="Productivity",
INDEX('Productivity Dump'!$E$4:$AJ$500,
MATCH($A221,'Productivity Dump'!$A$4:$A$500,0),
MATCH(BJ$2,'Productivity Dump'!$E$3:$AJ$3,0)
),
IF(BJ$3="Attendance",
INDEX('Attendance Dump'!$E$2:$AI$400,
MATCH($A221,'Attendance Dump'!$B$2:$B$400,0),
MATCH(BJ$2,'Attendance Dump'!$E$1:$AI$1,0)
),
INDEX('Active Hour''s Dump'!$D$3:$AH$337,
MATCH($C221,'Active Hour''s Dump'!$A$3:$A$337,0),
MATCH(BJ$2,'Active Hour''s Dump'!$D$2:$AH$2,0)
))),"")</f>
        <v>0</v>
      </c>
      <c r="BK221" s="13" t="str">
        <f>_xlfn.IFNA(IF(BK$3="Productivity",
INDEX('Productivity Dump'!$E$4:$AJ$500,
MATCH($A221,'Productivity Dump'!$A$4:$A$500,0),
MATCH(BK$2,'Productivity Dump'!$E$3:$AJ$3,0)
),
IF(BK$3="Attendance",
INDEX('Attendance Dump'!$E$2:$AI$400,
MATCH($A221,'Attendance Dump'!$B$2:$B$400,0),
MATCH(BK$2,'Attendance Dump'!$E$1:$AI$1,0)
),
INDEX('Active Hour''s Dump'!$D$3:$AH$337,
MATCH($C221,'Active Hour''s Dump'!$A$3:$A$337,0),
MATCH(BK$2,'Active Hour''s Dump'!$D$2:$AH$2,0)
))),"")</f>
        <v>PL</v>
      </c>
      <c r="BL221" s="54">
        <f>_xlfn.IFNA(IF(BL$3="Productivity",
INDEX('Productivity Dump'!$E$4:$AJ$500,
MATCH($A221,'Productivity Dump'!$A$4:$A$500,0),
MATCH(BL$2,'Productivity Dump'!$E$3:$AJ$3,0)
),
IF(BL$3="Attendance",
INDEX('Attendance Dump'!$E$2:$AI$400,
MATCH($A221,'Attendance Dump'!$B$2:$B$400,0),
MATCH(BL$2,'Attendance Dump'!$E$1:$AI$1,0)
),
INDEX('Active Hour''s Dump'!$D$3:$AH$337,
MATCH($C221,'Active Hour''s Dump'!$A$3:$A$337,0),
MATCH(BL$2,'Active Hour''s Dump'!$D$2:$AH$2,0)
))),"")</f>
        <v>0</v>
      </c>
      <c r="BM221" s="13">
        <f>_xlfn.IFNA(IF(BM$3="Productivity",
INDEX('Productivity Dump'!$E$4:$AJ$500,
MATCH($A221,'Productivity Dump'!$A$4:$A$500,0),
MATCH(BM$2,'Productivity Dump'!$E$3:$AJ$3,0)
),
IF(BM$3="Attendance",
INDEX('Attendance Dump'!$E$2:$AI$400,
MATCH($A221,'Attendance Dump'!$B$2:$B$400,0),
MATCH(BM$2,'Attendance Dump'!$E$1:$AI$1,0)
),
INDEX('Active Hour''s Dump'!$D$3:$AH$337,
MATCH($C221,'Active Hour''s Dump'!$A$3:$A$337,0),
MATCH(BM$2,'Active Hour''s Dump'!$D$2:$AH$2,0)
))),"")</f>
        <v>0</v>
      </c>
      <c r="BN221" s="13" t="str">
        <f>_xlfn.IFNA(IF(BN$3="Productivity",
INDEX('Productivity Dump'!$E$4:$AJ$500,
MATCH($A221,'Productivity Dump'!$A$4:$A$500,0),
MATCH(BN$2,'Productivity Dump'!$E$3:$AJ$3,0)
),
IF(BN$3="Attendance",
INDEX('Attendance Dump'!$E$2:$AI$400,
MATCH($A221,'Attendance Dump'!$B$2:$B$400,0),
MATCH(BN$2,'Attendance Dump'!$E$1:$AI$1,0)
),
INDEX('Active Hour''s Dump'!$D$3:$AH$337,
MATCH($C221,'Active Hour''s Dump'!$A$3:$A$337,0),
MATCH(BN$2,'Active Hour''s Dump'!$D$2:$AH$2,0)
))),"")</f>
        <v>PL</v>
      </c>
      <c r="BO221" s="54">
        <f>_xlfn.IFNA(IF(BO$3="Productivity",
INDEX('Productivity Dump'!$E$4:$AJ$500,
MATCH($A221,'Productivity Dump'!$A$4:$A$500,0),
MATCH(BO$2,'Productivity Dump'!$E$3:$AJ$3,0)
),
IF(BO$3="Attendance",
INDEX('Attendance Dump'!$E$2:$AI$400,
MATCH($A221,'Attendance Dump'!$B$2:$B$400,0),
MATCH(BO$2,'Attendance Dump'!$E$1:$AI$1,0)
),
INDEX('Active Hour''s Dump'!$D$3:$AH$337,
MATCH($C221,'Active Hour''s Dump'!$A$3:$A$337,0),
MATCH(BO$2,'Active Hour''s Dump'!$D$2:$AH$2,0)
))),"")</f>
        <v>0</v>
      </c>
      <c r="BP221" s="13">
        <f>_xlfn.IFNA(IF(BP$3="Productivity",
INDEX('Productivity Dump'!$E$4:$AJ$500,
MATCH($A221,'Productivity Dump'!$A$4:$A$500,0),
MATCH(BP$2,'Productivity Dump'!$E$3:$AJ$3,0)
),
IF(BP$3="Attendance",
INDEX('Attendance Dump'!$E$2:$AI$400,
MATCH($A221,'Attendance Dump'!$B$2:$B$400,0),
MATCH(BP$2,'Attendance Dump'!$E$1:$AI$1,0)
),
INDEX('Active Hour''s Dump'!$D$3:$AH$337,
MATCH($C221,'Active Hour''s Dump'!$A$3:$A$337,0),
MATCH(BP$2,'Active Hour''s Dump'!$D$2:$AH$2,0)
))),"")</f>
        <v>0</v>
      </c>
      <c r="BQ221" s="13">
        <f>_xlfn.IFNA(IF(BQ$3="Productivity",
INDEX('Productivity Dump'!$E$4:$AJ$500,
MATCH($A221,'Productivity Dump'!$A$4:$A$500,0),
MATCH(BQ$2,'Productivity Dump'!$E$3:$AJ$3,0)
),
IF(BQ$3="Attendance",
INDEX('Attendance Dump'!$E$2:$AI$400,
MATCH($A221,'Attendance Dump'!$B$2:$B$400,0),
MATCH(BQ$2,'Attendance Dump'!$E$1:$AI$1,0)
),
INDEX('Active Hour''s Dump'!$D$3:$AH$337,
MATCH($C221,'Active Hour''s Dump'!$A$3:$A$337,0),
MATCH(BQ$2,'Active Hour''s Dump'!$D$2:$AH$2,0)
))),"")</f>
        <v>0</v>
      </c>
      <c r="BR221" s="54">
        <f>_xlfn.IFNA(IF(BR$3="Productivity",
INDEX('Productivity Dump'!$E$4:$AJ$500,
MATCH($A221,'Productivity Dump'!$A$4:$A$500,0),
MATCH(BR$2,'Productivity Dump'!$E$3:$AJ$3,0)
),
IF(BR$3="Attendance",
INDEX('Attendance Dump'!$E$2:$AI$400,
MATCH($A221,'Attendance Dump'!$B$2:$B$400,0),
MATCH(BR$2,'Attendance Dump'!$E$1:$AI$1,0)
),
INDEX('Active Hour''s Dump'!$D$3:$AH$337,
MATCH($C221,'Active Hour''s Dump'!$A$3:$A$337,0),
MATCH(BR$2,'Active Hour''s Dump'!$D$2:$AH$2,0)
))),"")</f>
        <v>0</v>
      </c>
      <c r="BS221" s="13">
        <f>_xlfn.IFNA(IF(BS$3="Productivity",
INDEX('Productivity Dump'!$E$4:$AJ$500,
MATCH($A221,'Productivity Dump'!$A$4:$A$500,0),
MATCH(BS$2,'Productivity Dump'!$E$3:$AJ$3,0)
),
IF(BS$3="Attendance",
INDEX('Attendance Dump'!$E$2:$AI$400,
MATCH($A221,'Attendance Dump'!$B$2:$B$400,0),
MATCH(BS$2,'Attendance Dump'!$E$1:$AI$1,0)
),
INDEX('Active Hour''s Dump'!$D$3:$AH$337,
MATCH($C221,'Active Hour''s Dump'!$A$3:$A$337,0),
MATCH(BS$2,'Active Hour''s Dump'!$D$2:$AH$2,0)
))),"")</f>
        <v>0</v>
      </c>
      <c r="BT221" s="13">
        <f>_xlfn.IFNA(IF(BT$3="Productivity",
INDEX('Productivity Dump'!$E$4:$AJ$500,
MATCH($A221,'Productivity Dump'!$A$4:$A$500,0),
MATCH(BT$2,'Productivity Dump'!$E$3:$AJ$3,0)
),
IF(BT$3="Attendance",
INDEX('Attendance Dump'!$E$2:$AI$400,
MATCH($A221,'Attendance Dump'!$B$2:$B$400,0),
MATCH(BT$2,'Attendance Dump'!$E$1:$AI$1,0)
),
INDEX('Active Hour''s Dump'!$D$3:$AH$337,
MATCH($C221,'Active Hour''s Dump'!$A$3:$A$337,0),
MATCH(BT$2,'Active Hour''s Dump'!$D$2:$AH$2,0)
))),"")</f>
        <v>0</v>
      </c>
      <c r="BU221" s="54">
        <f>_xlfn.IFNA(IF(BU$3="Productivity",
INDEX('Productivity Dump'!$E$4:$AJ$500,
MATCH($A221,'Productivity Dump'!$A$4:$A$500,0),
MATCH(BU$2,'Productivity Dump'!$E$3:$AJ$3,0)
),
IF(BU$3="Attendance",
INDEX('Attendance Dump'!$E$2:$AI$400,
MATCH($A221,'Attendance Dump'!$B$2:$B$400,0),
MATCH(BU$2,'Attendance Dump'!$E$1:$AI$1,0)
),
INDEX('Active Hour''s Dump'!$D$3:$AH$337,
MATCH($C221,'Active Hour''s Dump'!$A$3:$A$337,0),
MATCH(BU$2,'Active Hour''s Dump'!$D$2:$AH$2,0)
))),"")</f>
        <v>0</v>
      </c>
      <c r="BV221" s="13">
        <f>_xlfn.IFNA(IF(BV$3="Productivity",
INDEX('Productivity Dump'!$E$4:$AJ$500,
MATCH($A221,'Productivity Dump'!$A$4:$A$500,0),
MATCH(BV$2,'Productivity Dump'!$E$3:$AJ$3,0)
),
IF(BV$3="Attendance",
INDEX('Attendance Dump'!$E$2:$AI$400,
MATCH($A221,'Attendance Dump'!$B$2:$B$400,0),
MATCH(BV$2,'Attendance Dump'!$E$1:$AI$1,0)
),
INDEX('Active Hour''s Dump'!$D$3:$AH$337,
MATCH($C221,'Active Hour''s Dump'!$A$3:$A$337,0),
MATCH(BV$2,'Active Hour''s Dump'!$D$2:$AH$2,0)
))),"")</f>
        <v>0</v>
      </c>
      <c r="BW221" s="13">
        <f>_xlfn.IFNA(IF(BW$3="Productivity",
INDEX('Productivity Dump'!$E$4:$AJ$500,
MATCH($A221,'Productivity Dump'!$A$4:$A$500,0),
MATCH(BW$2,'Productivity Dump'!$E$3:$AJ$3,0)
),
IF(BW$3="Attendance",
INDEX('Attendance Dump'!$E$2:$AI$400,
MATCH($A221,'Attendance Dump'!$B$2:$B$400,0),
MATCH(BW$2,'Attendance Dump'!$E$1:$AI$1,0)
),
INDEX('Active Hour''s Dump'!$D$3:$AH$337,
MATCH($C221,'Active Hour''s Dump'!$A$3:$A$337,0),
MATCH(BW$2,'Active Hour''s Dump'!$D$2:$AH$2,0)
))),"")</f>
        <v>0</v>
      </c>
      <c r="BX221" s="54">
        <f>_xlfn.IFNA(IF(BX$3="Productivity",
INDEX('Productivity Dump'!$E$4:$AJ$500,
MATCH($A221,'Productivity Dump'!$A$4:$A$500,0),
MATCH(BX$2,'Productivity Dump'!$E$3:$AJ$3,0)
),
IF(BX$3="Attendance",
INDEX('Attendance Dump'!$E$2:$AI$400,
MATCH($A221,'Attendance Dump'!$B$2:$B$400,0),
MATCH(BX$2,'Attendance Dump'!$E$1:$AI$1,0)
),
INDEX('Active Hour''s Dump'!$D$3:$AH$337,
MATCH($C221,'Active Hour''s Dump'!$A$3:$A$337,0),
MATCH(BX$2,'Active Hour''s Dump'!$D$2:$AH$2,0)
))),"")</f>
        <v>0</v>
      </c>
      <c r="BY221" s="13">
        <f>_xlfn.IFNA(IF(BY$3="Productivity",
INDEX('Productivity Dump'!$E$4:$AJ$500,
MATCH($A221,'Productivity Dump'!$A$4:$A$500,0),
MATCH(BY$2,'Productivity Dump'!$E$3:$AJ$3,0)
),
IF(BY$3="Attendance",
INDEX('Attendance Dump'!$E$2:$AI$400,
MATCH($A221,'Attendance Dump'!$B$2:$B$400,0),
MATCH(BY$2,'Attendance Dump'!$E$1:$AI$1,0)
),
INDEX('Active Hour''s Dump'!$D$3:$AH$337,
MATCH($C221,'Active Hour''s Dump'!$A$3:$A$337,0),
MATCH(BY$2,'Active Hour''s Dump'!$D$2:$AH$2,0)
))),"")</f>
        <v>0</v>
      </c>
      <c r="BZ221" s="13">
        <f>_xlfn.IFNA(IF(BZ$3="Productivity",
INDEX('Productivity Dump'!$E$4:$AJ$500,
MATCH($A221,'Productivity Dump'!$A$4:$A$500,0),
MATCH(BZ$2,'Productivity Dump'!$E$3:$AJ$3,0)
),
IF(BZ$3="Attendance",
INDEX('Attendance Dump'!$E$2:$AI$400,
MATCH($A221,'Attendance Dump'!$B$2:$B$400,0),
MATCH(BZ$2,'Attendance Dump'!$E$1:$AI$1,0)
),
INDEX('Active Hour''s Dump'!$D$3:$AH$337,
MATCH($C221,'Active Hour''s Dump'!$A$3:$A$337,0),
MATCH(BZ$2,'Active Hour''s Dump'!$D$2:$AH$2,0)
))),"")</f>
        <v>0</v>
      </c>
      <c r="CA221" s="54">
        <f>_xlfn.IFNA(IF(CA$3="Productivity",
INDEX('Productivity Dump'!$E$4:$AJ$500,
MATCH($A221,'Productivity Dump'!$A$4:$A$500,0),
MATCH(CA$2,'Productivity Dump'!$E$3:$AJ$3,0)
),
IF(CA$3="Attendance",
INDEX('Attendance Dump'!$E$2:$AI$400,
MATCH($A221,'Attendance Dump'!$B$2:$B$400,0),
MATCH(CA$2,'Attendance Dump'!$E$1:$AI$1,0)
),
INDEX('Active Hour''s Dump'!$D$3:$AH$337,
MATCH($C221,'Active Hour''s Dump'!$A$3:$A$337,0),
MATCH(CA$2,'Active Hour''s Dump'!$D$2:$AH$2,0)
))),"")</f>
        <v>0</v>
      </c>
      <c r="CB221" s="13">
        <f>_xlfn.IFNA(IF(CB$3="Productivity",
INDEX('Productivity Dump'!$E$4:$AJ$500,
MATCH($A221,'Productivity Dump'!$A$4:$A$500,0),
MATCH(CB$2,'Productivity Dump'!$E$3:$AJ$3,0)
),
IF(CB$3="Attendance",
INDEX('Attendance Dump'!$E$2:$AI$400,
MATCH($A221,'Attendance Dump'!$B$2:$B$400,0),
MATCH(CB$2,'Attendance Dump'!$E$1:$AI$1,0)
),
INDEX('Active Hour''s Dump'!$D$3:$AH$337,
MATCH($C221,'Active Hour''s Dump'!$A$3:$A$337,0),
MATCH(CB$2,'Active Hour''s Dump'!$D$2:$AH$2,0)
))),"")</f>
        <v>0</v>
      </c>
      <c r="CC221" s="13">
        <f>_xlfn.IFNA(IF(CC$3="Productivity",
INDEX('Productivity Dump'!$E$4:$AJ$500,
MATCH($A221,'Productivity Dump'!$A$4:$A$500,0),
MATCH(CC$2,'Productivity Dump'!$E$3:$AJ$3,0)
),
IF(CC$3="Attendance",
INDEX('Attendance Dump'!$E$2:$AI$400,
MATCH($A221,'Attendance Dump'!$B$2:$B$400,0),
MATCH(CC$2,'Attendance Dump'!$E$1:$AI$1,0)
),
INDEX('Active Hour''s Dump'!$D$3:$AH$337,
MATCH($C221,'Active Hour''s Dump'!$A$3:$A$337,0),
MATCH(CC$2,'Active Hour''s Dump'!$D$2:$AH$2,0)
))),"")</f>
        <v>0</v>
      </c>
      <c r="CD221" s="54">
        <f>_xlfn.IFNA(IF(CD$3="Productivity",
INDEX('Productivity Dump'!$E$4:$AJ$500,
MATCH($A221,'Productivity Dump'!$A$4:$A$500,0),
MATCH(CD$2,'Productivity Dump'!$E$3:$AJ$3,0)
),
IF(CD$3="Attendance",
INDEX('Attendance Dump'!$E$2:$AI$400,
MATCH($A221,'Attendance Dump'!$B$2:$B$400,0),
MATCH(CD$2,'Attendance Dump'!$E$1:$AI$1,0)
),
INDEX('Active Hour''s Dump'!$D$3:$AH$337,
MATCH($C221,'Active Hour''s Dump'!$A$3:$A$337,0),
MATCH(CD$2,'Active Hour''s Dump'!$D$2:$AH$2,0)
))),"")</f>
        <v>0</v>
      </c>
      <c r="CE221" s="13">
        <f>_xlfn.IFNA(IF(CE$3="Productivity",
INDEX('Productivity Dump'!$E$4:$AJ$500,
MATCH($A221,'Productivity Dump'!$A$4:$A$500,0),
MATCH(CE$2,'Productivity Dump'!$E$3:$AJ$3,0)
),
IF(CE$3="Attendance",
INDEX('Attendance Dump'!$E$2:$AI$400,
MATCH($A221,'Attendance Dump'!$B$2:$B$400,0),
MATCH(CE$2,'Attendance Dump'!$E$1:$AI$1,0)
),
INDEX('Active Hour''s Dump'!$D$3:$AH$337,
MATCH($C221,'Active Hour''s Dump'!$A$3:$A$337,0),
MATCH(CE$2,'Active Hour''s Dump'!$D$2:$AH$2,0)
))),"")</f>
        <v>0</v>
      </c>
      <c r="CF221" s="13">
        <f>_xlfn.IFNA(IF(CF$3="Productivity",
INDEX('Productivity Dump'!$E$4:$AJ$500,
MATCH($A221,'Productivity Dump'!$A$4:$A$500,0),
MATCH(CF$2,'Productivity Dump'!$E$3:$AJ$3,0)
),
IF(CF$3="Attendance",
INDEX('Attendance Dump'!$E$2:$AI$400,
MATCH($A221,'Attendance Dump'!$B$2:$B$400,0),
MATCH(CF$2,'Attendance Dump'!$E$1:$AI$1,0)
),
INDEX('Active Hour''s Dump'!$D$3:$AH$337,
MATCH($C221,'Active Hour''s Dump'!$A$3:$A$337,0),
MATCH(CF$2,'Active Hour''s Dump'!$D$2:$AH$2,0)
))),"")</f>
        <v>0</v>
      </c>
      <c r="CG221" s="54">
        <f>_xlfn.IFNA(IF(CG$3="Productivity",
INDEX('Productivity Dump'!$E$4:$AJ$500,
MATCH($A221,'Productivity Dump'!$A$4:$A$500,0),
MATCH(CG$2,'Productivity Dump'!$E$3:$AJ$3,0)
),
IF(CG$3="Attendance",
INDEX('Attendance Dump'!$E$2:$AI$400,
MATCH($A221,'Attendance Dump'!$B$2:$B$400,0),
MATCH(CG$2,'Attendance Dump'!$E$1:$AI$1,0)
),
INDEX('Active Hour''s Dump'!$D$3:$AH$337,
MATCH($C221,'Active Hour''s Dump'!$A$3:$A$337,0),
MATCH(CG$2,'Active Hour''s Dump'!$D$2:$AH$2,0)
))),"")</f>
        <v>0</v>
      </c>
      <c r="CH221" s="13">
        <f>_xlfn.IFNA(IF(CH$3="Productivity",
INDEX('Productivity Dump'!$E$4:$AJ$500,
MATCH($A221,'Productivity Dump'!$A$4:$A$500,0),
MATCH(CH$2,'Productivity Dump'!$E$3:$AJ$3,0)
),
IF(CH$3="Attendance",
INDEX('Attendance Dump'!$E$2:$AI$400,
MATCH($A221,'Attendance Dump'!$B$2:$B$400,0),
MATCH(CH$2,'Attendance Dump'!$E$1:$AI$1,0)
),
INDEX('Active Hour''s Dump'!$D$3:$AH$337,
MATCH($C221,'Active Hour''s Dump'!$A$3:$A$337,0),
MATCH(CH$2,'Active Hour''s Dump'!$D$2:$AH$2,0)
))),"")</f>
        <v>0</v>
      </c>
      <c r="CI221" s="13">
        <f>_xlfn.IFNA(IF(CI$3="Productivity",
INDEX('Productivity Dump'!$E$4:$AJ$500,
MATCH($A221,'Productivity Dump'!$A$4:$A$500,0),
MATCH(CI$2,'Productivity Dump'!$E$3:$AJ$3,0)
),
IF(CI$3="Attendance",
INDEX('Attendance Dump'!$E$2:$AI$400,
MATCH($A221,'Attendance Dump'!$B$2:$B$400,0),
MATCH(CI$2,'Attendance Dump'!$E$1:$AI$1,0)
),
INDEX('Active Hour''s Dump'!$D$3:$AH$337,
MATCH($C221,'Active Hour''s Dump'!$A$3:$A$337,0),
MATCH(CI$2,'Active Hour''s Dump'!$D$2:$AH$2,0)
))),"")</f>
        <v>0</v>
      </c>
      <c r="CJ221" s="54">
        <f>_xlfn.IFNA(IF(CJ$3="Productivity",
INDEX('Productivity Dump'!$E$4:$AJ$500,
MATCH($A221,'Productivity Dump'!$A$4:$A$500,0),
MATCH(CJ$2,'Productivity Dump'!$E$3:$AJ$3,0)
),
IF(CJ$3="Attendance",
INDEX('Attendance Dump'!$E$2:$AI$400,
MATCH($A221,'Attendance Dump'!$B$2:$B$400,0),
MATCH(CJ$2,'Attendance Dump'!$E$1:$AI$1,0)
),
INDEX('Active Hour''s Dump'!$D$3:$AH$337,
MATCH($C221,'Active Hour''s Dump'!$A$3:$A$337,0),
MATCH(CJ$2,'Active Hour''s Dump'!$D$2:$AH$2,0)
))),"")</f>
        <v>0</v>
      </c>
      <c r="CK221" s="13">
        <f>_xlfn.IFNA(IF(CK$3="Productivity",
INDEX('Productivity Dump'!$E$4:$AJ$500,
MATCH($A221,'Productivity Dump'!$A$4:$A$500,0),
MATCH(CK$2,'Productivity Dump'!$E$3:$AJ$3,0)
),
IF(CK$3="Attendance",
INDEX('Attendance Dump'!$E$2:$AI$400,
MATCH($A221,'Attendance Dump'!$B$2:$B$400,0),
MATCH(CK$2,'Attendance Dump'!$E$1:$AI$1,0)
),
INDEX('Active Hour''s Dump'!$D$3:$AH$337,
MATCH($C221,'Active Hour''s Dump'!$A$3:$A$337,0),
MATCH(CK$2,'Active Hour''s Dump'!$D$2:$AH$2,0)
))),"")</f>
        <v>0</v>
      </c>
      <c r="CL221" s="13">
        <f>_xlfn.IFNA(IF(CL$3="Productivity",
INDEX('Productivity Dump'!$E$4:$AJ$500,
MATCH($A221,'Productivity Dump'!$A$4:$A$500,0),
MATCH(CL$2,'Productivity Dump'!$E$3:$AJ$3,0)
),
IF(CL$3="Attendance",
INDEX('Attendance Dump'!$E$2:$AI$400,
MATCH($A221,'Attendance Dump'!$B$2:$B$400,0),
MATCH(CL$2,'Attendance Dump'!$E$1:$AI$1,0)
),
INDEX('Active Hour''s Dump'!$D$3:$AH$337,
MATCH($C221,'Active Hour''s Dump'!$A$3:$A$337,0),
MATCH(CL$2,'Active Hour''s Dump'!$D$2:$AH$2,0)
))),"")</f>
        <v>0</v>
      </c>
      <c r="CM221" s="54">
        <f>_xlfn.IFNA(IF(CM$3="Productivity",
INDEX('Productivity Dump'!$E$4:$AJ$500,
MATCH($A221,'Productivity Dump'!$A$4:$A$500,0),
MATCH(CM$2,'Productivity Dump'!$E$3:$AJ$3,0)
),
IF(CM$3="Attendance",
INDEX('Attendance Dump'!$E$2:$AI$400,
MATCH($A221,'Attendance Dump'!$B$2:$B$400,0),
MATCH(CM$2,'Attendance Dump'!$E$1:$AI$1,0)
),
INDEX('Active Hour''s Dump'!$D$3:$AH$337,
MATCH($C221,'Active Hour''s Dump'!$A$3:$A$337,0),
MATCH(CM$2,'Active Hour''s Dump'!$D$2:$AH$2,0)
))),"")</f>
        <v>0</v>
      </c>
      <c r="CN221" s="13">
        <f>_xlfn.IFNA(IF(CN$3="Productivity",
INDEX('Productivity Dump'!$E$4:$AJ$500,
MATCH($A221,'Productivity Dump'!$A$4:$A$500,0),
MATCH(CN$2,'Productivity Dump'!$E$3:$AJ$3,0)
),
IF(CN$3="Attendance",
INDEX('Attendance Dump'!$E$2:$AI$400,
MATCH($A221,'Attendance Dump'!$B$2:$B$400,0),
MATCH(CN$2,'Attendance Dump'!$E$1:$AI$1,0)
),
INDEX('Active Hour''s Dump'!$D$3:$AH$337,
MATCH($C221,'Active Hour''s Dump'!$A$3:$A$337,0),
MATCH(CN$2,'Active Hour''s Dump'!$D$2:$AH$2,0)
))),"")</f>
        <v>0</v>
      </c>
      <c r="CO221" s="13">
        <f>_xlfn.IFNA(IF(CO$3="Productivity",
INDEX('Productivity Dump'!$E$4:$AJ$500,
MATCH($A221,'Productivity Dump'!$A$4:$A$500,0),
MATCH(CO$2,'Productivity Dump'!$E$3:$AJ$3,0)
),
IF(CO$3="Attendance",
INDEX('Attendance Dump'!$E$2:$AI$400,
MATCH($A221,'Attendance Dump'!$B$2:$B$400,0),
MATCH(CO$2,'Attendance Dump'!$E$1:$AI$1,0)
),
INDEX('Active Hour''s Dump'!$D$3:$AH$337,
MATCH($C221,'Active Hour''s Dump'!$A$3:$A$337,0),
MATCH(CO$2,'Active Hour''s Dump'!$D$2:$AH$2,0)
))),"")</f>
        <v>0</v>
      </c>
      <c r="CP221" s="54">
        <f>_xlfn.IFNA(IF(CP$3="Productivity",
INDEX('Productivity Dump'!$E$4:$AJ$500,
MATCH($A221,'Productivity Dump'!$A$4:$A$500,0),
MATCH(CP$2,'Productivity Dump'!$E$3:$AJ$3,0)
),
IF(CP$3="Attendance",
INDEX('Attendance Dump'!$E$2:$AI$400,
MATCH($A221,'Attendance Dump'!$B$2:$B$400,0),
MATCH(CP$2,'Attendance Dump'!$E$1:$AI$1,0)
),
INDEX('Active Hour''s Dump'!$D$3:$AH$337,
MATCH($C221,'Active Hour''s Dump'!$A$3:$A$337,0),
MATCH(CP$2,'Active Hour''s Dump'!$D$2:$AH$2,0)
))),"")</f>
        <v>0</v>
      </c>
      <c r="CQ221" s="13">
        <f>_xlfn.IFNA(IF(CQ$3="Productivity",
INDEX('Productivity Dump'!$E$4:$AJ$500,
MATCH($A221,'Productivity Dump'!$A$4:$A$500,0),
MATCH(CQ$2,'Productivity Dump'!$E$3:$AJ$3,0)
),
IF(CQ$3="Attendance",
INDEX('Attendance Dump'!$E$2:$AI$400,
MATCH($A221,'Attendance Dump'!$B$2:$B$400,0),
MATCH(CQ$2,'Attendance Dump'!$E$1:$AI$1,0)
),
INDEX('Active Hour''s Dump'!$D$3:$AH$337,
MATCH($C221,'Active Hour''s Dump'!$A$3:$A$337,0),
MATCH(CQ$2,'Active Hour''s Dump'!$D$2:$AH$2,0)
))),"")</f>
        <v>0</v>
      </c>
      <c r="CR221" s="13">
        <f>_xlfn.IFNA(IF(CR$3="Productivity",
INDEX('Productivity Dump'!$E$4:$AJ$500,
MATCH($A221,'Productivity Dump'!$A$4:$A$500,0),
MATCH(CR$2,'Productivity Dump'!$E$3:$AJ$3,0)
),
IF(CR$3="Attendance",
INDEX('Attendance Dump'!$E$2:$AI$400,
MATCH($A221,'Attendance Dump'!$B$2:$B$400,0),
MATCH(CR$2,'Attendance Dump'!$E$1:$AI$1,0)
),
INDEX('Active Hour''s Dump'!$D$3:$AH$337,
MATCH($C221,'Active Hour''s Dump'!$A$3:$A$337,0),
MATCH(CR$2,'Active Hour''s Dump'!$D$2:$AH$2,0)
))),"")</f>
        <v>0</v>
      </c>
      <c r="CS221" s="54">
        <f>_xlfn.IFNA(IF(CS$3="Productivity",
INDEX('Productivity Dump'!$E$4:$AJ$500,
MATCH($A221,'Productivity Dump'!$A$4:$A$500,0),
MATCH(CS$2,'Productivity Dump'!$E$3:$AJ$3,0)
),
IF(CS$3="Attendance",
INDEX('Attendance Dump'!$E$2:$AI$400,
MATCH($A221,'Attendance Dump'!$B$2:$B$400,0),
MATCH(CS$2,'Attendance Dump'!$E$1:$AI$1,0)
),
INDEX('Active Hour''s Dump'!$D$3:$AH$337,
MATCH($C221,'Active Hour''s Dump'!$A$3:$A$337,0),
MATCH(CS$2,'Active Hour''s Dump'!$D$2:$AH$2,0)
))),"")</f>
        <v>0</v>
      </c>
      <c r="CT221" s="13">
        <f>_xlfn.IFNA(IF(CT$3="Productivity",
INDEX('Productivity Dump'!$E$4:$AJ$500,
MATCH($A221,'Productivity Dump'!$A$4:$A$500,0),
MATCH(CT$2,'Productivity Dump'!$E$3:$AJ$3,0)
),
IF(CT$3="Attendance",
INDEX('Attendance Dump'!$E$2:$AI$400,
MATCH($A221,'Attendance Dump'!$B$2:$B$400,0),
MATCH(CT$2,'Attendance Dump'!$E$1:$AI$1,0)
),
INDEX('Active Hour''s Dump'!$D$3:$AH$337,
MATCH($C221,'Active Hour''s Dump'!$A$3:$A$337,0),
MATCH(CT$2,'Active Hour''s Dump'!$D$2:$AH$2,0)
))),"")</f>
        <v>0</v>
      </c>
      <c r="CU221" s="13">
        <f>_xlfn.IFNA(IF(CU$3="Productivity",
INDEX('Productivity Dump'!$E$4:$AJ$500,
MATCH($A221,'Productivity Dump'!$A$4:$A$500,0),
MATCH(CU$2,'Productivity Dump'!$E$3:$AJ$3,0)
),
IF(CU$3="Attendance",
INDEX('Attendance Dump'!$E$2:$AI$400,
MATCH($A221,'Attendance Dump'!$B$2:$B$400,0),
MATCH(CU$2,'Attendance Dump'!$E$1:$AI$1,0)
),
INDEX('Active Hour''s Dump'!$D$3:$AH$337,
MATCH($C221,'Active Hour''s Dump'!$A$3:$A$337,0),
MATCH(CU$2,'Active Hour''s Dump'!$D$2:$AH$2,0)
))),"")</f>
        <v>0</v>
      </c>
      <c r="CV221" s="54">
        <f>_xlfn.IFNA(IF(CV$3="Productivity",
INDEX('Productivity Dump'!$E$4:$AJ$500,
MATCH($A221,'Productivity Dump'!$A$4:$A$500,0),
MATCH(CV$2,'Productivity Dump'!$E$3:$AJ$3,0)
),
IF(CV$3="Attendance",
INDEX('Attendance Dump'!$E$2:$AI$400,
MATCH($A221,'Attendance Dump'!$B$2:$B$400,0),
MATCH(CV$2,'Attendance Dump'!$E$1:$AI$1,0)
),
INDEX('Active Hour''s Dump'!$D$3:$AH$337,
MATCH($C221,'Active Hour''s Dump'!$A$3:$A$337,0),
MATCH(CV$2,'Active Hour''s Dump'!$D$2:$AH$2,0)
))),"")</f>
        <v>0</v>
      </c>
      <c r="CW221" s="13"/>
      <c r="CX221" s="13"/>
      <c r="CY221" s="54"/>
      <c r="DA221" s="57">
        <f t="shared" si="81"/>
        <v>32.416666666666643</v>
      </c>
      <c r="DB221" s="35">
        <f t="shared" si="82"/>
        <v>3072.7310000000002</v>
      </c>
      <c r="DC221" s="35">
        <f t="shared" si="83"/>
        <v>15527.269</v>
      </c>
      <c r="DD221" s="35">
        <f t="shared" ca="1" si="86"/>
        <v>0</v>
      </c>
      <c r="DF221" s="32" cm="1">
        <f t="array" ref="DF221">SUMPRODUCT(
    (MOD(COLUMN(H221:CV221) - COLUMN(H221), 3) = 0) *
    (H221:CV221 = 0) *
    (I221:CW221 = "P") *
    (COUNTIF(UKHoliday, H$2:CV$2) = 0)
)</f>
        <v>0</v>
      </c>
      <c r="DG221" s="33" cm="1">
        <f t="array" ref="DG221">SUMPRODUCT(
  (MOD(COLUMN(H221:CV221) - COLUMN(H221), 3) = 0) *
  (H221:CV221 &gt; 0) *
  (H221:CV221 &lt; 0.5 * IF(((WEEKDAY(H$2:CV$2, 2) = 1) + (WEEKDAY(H$2:CV$2, 2) = 6)), G221, F221)) *
  (I221:CW221 = "P") *
  (COUNTIF(UKHoliday, H$2:CV$2) = 0)
)</f>
        <v>0</v>
      </c>
      <c r="DH221" s="33" cm="1">
        <f t="array" ref="DH221">SUMPRODUCT(
  (MOD(COLUMN(H221:CV221) - COLUMN(H221), 3) = 0) *
  (H221:CV221 &gt; 0.5 * IF(((WEEKDAY(H$2:CV$2, 2) = 1) + (WEEKDAY(H$2:CV$2, 2) = 6)), $G221, $F221)) *
  (H221:CV221 &lt; 0.8 * IF(((WEEKDAY(H$2:CV$2, 2) = 1) + (WEEKDAY(H$2:CV$2, 2) = 6)), $G221, $F221)) *
  (I221:CW221 = "P") *
  (COUNTIF(UKHoliday, H$2:CV$2) = 0)
)</f>
        <v>0</v>
      </c>
      <c r="DI221" s="33" cm="1">
        <f t="array" ref="DI221">SUMPRODUCT(
  (MOD(COLUMN(H221:CV221) - COLUMN(H221), 3) = 0) *
  (H221:CV221 &gt; 0.8 * IF(((WEEKDAY(H$2:CV$2, 2) = 1) + (WEEKDAY(H$2:CV$2, 2) = 6)), $G221, $F221)) *
  (H221:CV221 &lt; 1 * IF(((WEEKDAY(H$2:CV$2, 2) = 1) + (WEEKDAY(H$2:CV$2, 2) = 6)), $G221, $F221)) *
  (I221:CW221 = "P") *
  (COUNTIF(UKHoliday, H$2:CV$2) = 0)
)</f>
        <v>1</v>
      </c>
    </row>
    <row r="222" spans="1:113" x14ac:dyDescent="0.3">
      <c r="A222" s="8" t="s">
        <v>56</v>
      </c>
      <c r="B222" s="36" t="s">
        <v>932</v>
      </c>
      <c r="C222" s="9" t="s">
        <v>608</v>
      </c>
      <c r="D222" s="62" t="s">
        <v>555</v>
      </c>
      <c r="E222" s="35">
        <v>22000</v>
      </c>
      <c r="F222" s="35">
        <f t="shared" si="84"/>
        <v>1100</v>
      </c>
      <c r="G222" s="35">
        <f t="shared" si="85"/>
        <v>550</v>
      </c>
      <c r="H222" s="13">
        <f>_xlfn.IFNA(IF(H$3="Productivity",
INDEX('Productivity Dump'!$E$4:$AJ$500,
MATCH($A222,'Productivity Dump'!$A$4:$A$500,0),
MATCH(H$2,'Productivity Dump'!$E$3:$AJ$3,0)
),
IF(H$3="Attendance",
INDEX('Attendance Dump'!$E$2:$AI$400,
MATCH($A222,'Attendance Dump'!$B$2:$B$400,0),
MATCH(H$2,'Attendance Dump'!$E$1:$AI$1,0)
),
INDEX('Active Hour''s Dump'!$D$3:$AH$337,
MATCH($C222,'Active Hour''s Dump'!$A$3:$A$337,0),
MATCH(H$2,'Active Hour''s Dump'!$D$2:$AH$2,0)
))),"")</f>
        <v>1046.865</v>
      </c>
      <c r="I222" s="13" t="str">
        <f>_xlfn.IFNA(IF(I$3="Productivity",
INDEX('Productivity Dump'!$E$4:$AJ$500,
MATCH($A222,'Productivity Dump'!$A$4:$A$500,0),
MATCH(I$2,'Productivity Dump'!$E$3:$AJ$3,0)
),
IF(I$3="Attendance",
INDEX('Attendance Dump'!$E$2:$AI$400,
MATCH($A222,'Attendance Dump'!$B$2:$B$400,0),
MATCH(I$2,'Attendance Dump'!$E$1:$AI$1,0)
),
INDEX('Active Hour''s Dump'!$D$3:$AH$337,
MATCH($C222,'Active Hour''s Dump'!$A$3:$A$337,0),
MATCH(I$2,'Active Hour''s Dump'!$D$2:$AH$2,0)
))),"")</f>
        <v>P</v>
      </c>
      <c r="J222" s="54">
        <f>_xlfn.IFNA(IF(J$3="Productivity",
INDEX('Productivity Dump'!$E$4:$AJ$500,
MATCH($A222,'Productivity Dump'!$A$4:$A$500,0),
MATCH(J$2,'Productivity Dump'!$E$3:$AJ$3,0)
),
IF(J$3="Attendance",
INDEX('Attendance Dump'!$E$2:$AI$400,
MATCH($A222,'Attendance Dump'!$B$2:$B$400,0),
MATCH(J$2,'Attendance Dump'!$E$1:$AI$1,0)
),
INDEX('Active Hour''s Dump'!$D$3:$AH$337,
MATCH($C222,'Active Hour''s Dump'!$A$3:$A$337,0),
MATCH(J$2,'Active Hour''s Dump'!$D$2:$AH$2,0)
))),"")</f>
        <v>5.1666666666666696</v>
      </c>
      <c r="K222" s="13">
        <f>_xlfn.IFNA(IF(K$3="Productivity",
INDEX('Productivity Dump'!$E$4:$AJ$500,
MATCH($A222,'Productivity Dump'!$A$4:$A$500,0),
MATCH(K$2,'Productivity Dump'!$E$3:$AJ$3,0)
),
IF(K$3="Attendance",
INDEX('Attendance Dump'!$E$2:$AI$400,
MATCH($A222,'Attendance Dump'!$B$2:$B$400,0),
MATCH(K$2,'Attendance Dump'!$E$1:$AI$1,0)
),
INDEX('Active Hour''s Dump'!$D$3:$AH$337,
MATCH($C222,'Active Hour''s Dump'!$A$3:$A$337,0),
MATCH(K$2,'Active Hour''s Dump'!$D$2:$AH$2,0)
))),"")</f>
        <v>1015.73</v>
      </c>
      <c r="L222" s="13" t="str">
        <f>_xlfn.IFNA(IF(L$3="Productivity",
INDEX('Productivity Dump'!$E$4:$AJ$500,
MATCH($A222,'Productivity Dump'!$A$4:$A$500,0),
MATCH(L$2,'Productivity Dump'!$E$3:$AJ$3,0)
),
IF(L$3="Attendance",
INDEX('Attendance Dump'!$E$2:$AI$400,
MATCH($A222,'Attendance Dump'!$B$2:$B$400,0),
MATCH(L$2,'Attendance Dump'!$E$1:$AI$1,0)
),
INDEX('Active Hour''s Dump'!$D$3:$AH$337,
MATCH($C222,'Active Hour''s Dump'!$A$3:$A$337,0),
MATCH(L$2,'Active Hour''s Dump'!$D$2:$AH$2,0)
))),"")</f>
        <v>P</v>
      </c>
      <c r="M222" s="54">
        <f>_xlfn.IFNA(IF(M$3="Productivity",
INDEX('Productivity Dump'!$E$4:$AJ$500,
MATCH($A222,'Productivity Dump'!$A$4:$A$500,0),
MATCH(M$2,'Productivity Dump'!$E$3:$AJ$3,0)
),
IF(M$3="Attendance",
INDEX('Attendance Dump'!$E$2:$AI$400,
MATCH($A222,'Attendance Dump'!$B$2:$B$400,0),
MATCH(M$2,'Attendance Dump'!$E$1:$AI$1,0)
),
INDEX('Active Hour''s Dump'!$D$3:$AH$337,
MATCH($C222,'Active Hour''s Dump'!$A$3:$A$337,0),
MATCH(M$2,'Active Hour''s Dump'!$D$2:$AH$2,0)
))),"")</f>
        <v>4.5</v>
      </c>
      <c r="N222" s="13">
        <f>_xlfn.IFNA(IF(N$3="Productivity",
INDEX('Productivity Dump'!$E$4:$AJ$500,
MATCH($A222,'Productivity Dump'!$A$4:$A$500,0),
MATCH(N$2,'Productivity Dump'!$E$3:$AJ$3,0)
),
IF(N$3="Attendance",
INDEX('Attendance Dump'!$E$2:$AI$400,
MATCH($A222,'Attendance Dump'!$B$2:$B$400,0),
MATCH(N$2,'Attendance Dump'!$E$1:$AI$1,0)
),
INDEX('Active Hour''s Dump'!$D$3:$AH$337,
MATCH($C222,'Active Hour''s Dump'!$A$3:$A$337,0),
MATCH(N$2,'Active Hour''s Dump'!$D$2:$AH$2,0)
))),"")</f>
        <v>416.46399999999994</v>
      </c>
      <c r="O222" s="13" t="str">
        <f>_xlfn.IFNA(IF(O$3="Productivity",
INDEX('Productivity Dump'!$E$4:$AJ$500,
MATCH($A222,'Productivity Dump'!$A$4:$A$500,0),
MATCH(O$2,'Productivity Dump'!$E$3:$AJ$3,0)
),
IF(O$3="Attendance",
INDEX('Attendance Dump'!$E$2:$AI$400,
MATCH($A222,'Attendance Dump'!$B$2:$B$400,0),
MATCH(O$2,'Attendance Dump'!$E$1:$AI$1,0)
),
INDEX('Active Hour''s Dump'!$D$3:$AH$337,
MATCH($C222,'Active Hour''s Dump'!$A$3:$A$337,0),
MATCH(O$2,'Active Hour''s Dump'!$D$2:$AH$2,0)
))),"")</f>
        <v>P</v>
      </c>
      <c r="P222" s="54">
        <f>_xlfn.IFNA(IF(P$3="Productivity",
INDEX('Productivity Dump'!$E$4:$AJ$500,
MATCH($A222,'Productivity Dump'!$A$4:$A$500,0),
MATCH(P$2,'Productivity Dump'!$E$3:$AJ$3,0)
),
IF(P$3="Attendance",
INDEX('Attendance Dump'!$E$2:$AI$400,
MATCH($A222,'Attendance Dump'!$B$2:$B$400,0),
MATCH(P$2,'Attendance Dump'!$E$1:$AI$1,0)
),
INDEX('Active Hour''s Dump'!$D$3:$AH$337,
MATCH($C222,'Active Hour''s Dump'!$A$3:$A$337,0),
MATCH(P$2,'Active Hour''s Dump'!$D$2:$AH$2,0)
))),"")</f>
        <v>2.1666666666666701</v>
      </c>
      <c r="Q222" s="13">
        <f>_xlfn.IFNA(IF(Q$3="Productivity",
INDEX('Productivity Dump'!$E$4:$AJ$500,
MATCH($A222,'Productivity Dump'!$A$4:$A$500,0),
MATCH(Q$2,'Productivity Dump'!$E$3:$AJ$3,0)
),
IF(Q$3="Attendance",
INDEX('Attendance Dump'!$E$2:$AI$400,
MATCH($A222,'Attendance Dump'!$B$2:$B$400,0),
MATCH(Q$2,'Attendance Dump'!$E$1:$AI$1,0)
),
INDEX('Active Hour''s Dump'!$D$3:$AH$337,
MATCH($C222,'Active Hour''s Dump'!$A$3:$A$337,0),
MATCH(Q$2,'Active Hour''s Dump'!$D$2:$AH$2,0)
))),"")</f>
        <v>0</v>
      </c>
      <c r="R222" s="13" t="str">
        <f>_xlfn.IFNA(IF(R$3="Productivity",
INDEX('Productivity Dump'!$E$4:$AJ$500,
MATCH($A222,'Productivity Dump'!$A$4:$A$500,0),
MATCH(R$2,'Productivity Dump'!$E$3:$AJ$3,0)
),
IF(R$3="Attendance",
INDEX('Attendance Dump'!$E$2:$AI$400,
MATCH($A222,'Attendance Dump'!$B$2:$B$400,0),
MATCH(R$2,'Attendance Dump'!$E$1:$AI$1,0)
),
INDEX('Active Hour''s Dump'!$D$3:$AH$337,
MATCH($C222,'Active Hour''s Dump'!$A$3:$A$337,0),
MATCH(R$2,'Active Hour''s Dump'!$D$2:$AH$2,0)
))),"")</f>
        <v>WO</v>
      </c>
      <c r="S222" s="54">
        <f>_xlfn.IFNA(IF(S$3="Productivity",
INDEX('Productivity Dump'!$E$4:$AJ$500,
MATCH($A222,'Productivity Dump'!$A$4:$A$500,0),
MATCH(S$2,'Productivity Dump'!$E$3:$AJ$3,0)
),
IF(S$3="Attendance",
INDEX('Attendance Dump'!$E$2:$AI$400,
MATCH($A222,'Attendance Dump'!$B$2:$B$400,0),
MATCH(S$2,'Attendance Dump'!$E$1:$AI$1,0)
),
INDEX('Active Hour''s Dump'!$D$3:$AH$337,
MATCH($C222,'Active Hour''s Dump'!$A$3:$A$337,0),
MATCH(S$2,'Active Hour''s Dump'!$D$2:$AH$2,0)
))),"")</f>
        <v>0</v>
      </c>
      <c r="T222" s="13">
        <f>_xlfn.IFNA(IF(T$3="Productivity",
INDEX('Productivity Dump'!$E$4:$AJ$500,
MATCH($A222,'Productivity Dump'!$A$4:$A$500,0),
MATCH(T$2,'Productivity Dump'!$E$3:$AJ$3,0)
),
IF(T$3="Attendance",
INDEX('Attendance Dump'!$E$2:$AI$400,
MATCH($A222,'Attendance Dump'!$B$2:$B$400,0),
MATCH(T$2,'Attendance Dump'!$E$1:$AI$1,0)
),
INDEX('Active Hour''s Dump'!$D$3:$AH$337,
MATCH($C222,'Active Hour''s Dump'!$A$3:$A$337,0),
MATCH(T$2,'Active Hour''s Dump'!$D$2:$AH$2,0)
))),"")</f>
        <v>531.00099999999998</v>
      </c>
      <c r="U222" s="13" t="str">
        <f>_xlfn.IFNA(IF(U$3="Productivity",
INDEX('Productivity Dump'!$E$4:$AJ$500,
MATCH($A222,'Productivity Dump'!$A$4:$A$500,0),
MATCH(U$2,'Productivity Dump'!$E$3:$AJ$3,0)
),
IF(U$3="Attendance",
INDEX('Attendance Dump'!$E$2:$AI$400,
MATCH($A222,'Attendance Dump'!$B$2:$B$400,0),
MATCH(U$2,'Attendance Dump'!$E$1:$AI$1,0)
),
INDEX('Active Hour''s Dump'!$D$3:$AH$337,
MATCH($C222,'Active Hour''s Dump'!$A$3:$A$337,0),
MATCH(U$2,'Active Hour''s Dump'!$D$2:$AH$2,0)
))),"")</f>
        <v>P</v>
      </c>
      <c r="V222" s="54">
        <f>_xlfn.IFNA(IF(V$3="Productivity",
INDEX('Productivity Dump'!$E$4:$AJ$500,
MATCH($A222,'Productivity Dump'!$A$4:$A$500,0),
MATCH(V$2,'Productivity Dump'!$E$3:$AJ$3,0)
),
IF(V$3="Attendance",
INDEX('Attendance Dump'!$E$2:$AI$400,
MATCH($A222,'Attendance Dump'!$B$2:$B$400,0),
MATCH(V$2,'Attendance Dump'!$E$1:$AI$1,0)
),
INDEX('Active Hour''s Dump'!$D$3:$AH$337,
MATCH($C222,'Active Hour''s Dump'!$A$3:$A$337,0),
MATCH(V$2,'Active Hour''s Dump'!$D$2:$AH$2,0)
))),"")</f>
        <v>2.1666666666666701</v>
      </c>
      <c r="W222" s="13">
        <f>_xlfn.IFNA(IF(W$3="Productivity",
INDEX('Productivity Dump'!$E$4:$AJ$500,
MATCH($A222,'Productivity Dump'!$A$4:$A$500,0),
MATCH(W$2,'Productivity Dump'!$E$3:$AJ$3,0)
),
IF(W$3="Attendance",
INDEX('Attendance Dump'!$E$2:$AI$400,
MATCH($A222,'Attendance Dump'!$B$2:$B$400,0),
MATCH(W$2,'Attendance Dump'!$E$1:$AI$1,0)
),
INDEX('Active Hour''s Dump'!$D$3:$AH$337,
MATCH($C222,'Active Hour''s Dump'!$A$3:$A$337,0),
MATCH(W$2,'Active Hour''s Dump'!$D$2:$AH$2,0)
))),"")</f>
        <v>989.06600000000003</v>
      </c>
      <c r="X222" s="13" t="str">
        <f>_xlfn.IFNA(IF(X$3="Productivity",
INDEX('Productivity Dump'!$E$4:$AJ$500,
MATCH($A222,'Productivity Dump'!$A$4:$A$500,0),
MATCH(X$2,'Productivity Dump'!$E$3:$AJ$3,0)
),
IF(X$3="Attendance",
INDEX('Attendance Dump'!$E$2:$AI$400,
MATCH($A222,'Attendance Dump'!$B$2:$B$400,0),
MATCH(X$2,'Attendance Dump'!$E$1:$AI$1,0)
),
INDEX('Active Hour''s Dump'!$D$3:$AH$337,
MATCH($C222,'Active Hour''s Dump'!$A$3:$A$337,0),
MATCH(X$2,'Active Hour''s Dump'!$D$2:$AH$2,0)
))),"")</f>
        <v>P</v>
      </c>
      <c r="Y222" s="54">
        <f>_xlfn.IFNA(IF(Y$3="Productivity",
INDEX('Productivity Dump'!$E$4:$AJ$500,
MATCH($A222,'Productivity Dump'!$A$4:$A$500,0),
MATCH(Y$2,'Productivity Dump'!$E$3:$AJ$3,0)
),
IF(Y$3="Attendance",
INDEX('Attendance Dump'!$E$2:$AI$400,
MATCH($A222,'Attendance Dump'!$B$2:$B$400,0),
MATCH(Y$2,'Attendance Dump'!$E$1:$AI$1,0)
),
INDEX('Active Hour''s Dump'!$D$3:$AH$337,
MATCH($C222,'Active Hour''s Dump'!$A$3:$A$337,0),
MATCH(Y$2,'Active Hour''s Dump'!$D$2:$AH$2,0)
))),"")</f>
        <v>4.9166666666666696</v>
      </c>
      <c r="Z222" s="13">
        <f>_xlfn.IFNA(IF(Z$3="Productivity",
INDEX('Productivity Dump'!$E$4:$AJ$500,
MATCH($A222,'Productivity Dump'!$A$4:$A$500,0),
MATCH(Z$2,'Productivity Dump'!$E$3:$AJ$3,0)
),
IF(Z$3="Attendance",
INDEX('Attendance Dump'!$E$2:$AI$400,
MATCH($A222,'Attendance Dump'!$B$2:$B$400,0),
MATCH(Z$2,'Attendance Dump'!$E$1:$AI$1,0)
),
INDEX('Active Hour''s Dump'!$D$3:$AH$337,
MATCH($C222,'Active Hour''s Dump'!$A$3:$A$337,0),
MATCH(Z$2,'Active Hour''s Dump'!$D$2:$AH$2,0)
))),"")</f>
        <v>985.68600000000015</v>
      </c>
      <c r="AA222" s="13" t="str">
        <f>_xlfn.IFNA(IF(AA$3="Productivity",
INDEX('Productivity Dump'!$E$4:$AJ$500,
MATCH($A222,'Productivity Dump'!$A$4:$A$500,0),
MATCH(AA$2,'Productivity Dump'!$E$3:$AJ$3,0)
),
IF(AA$3="Attendance",
INDEX('Attendance Dump'!$E$2:$AI$400,
MATCH($A222,'Attendance Dump'!$B$2:$B$400,0),
MATCH(AA$2,'Attendance Dump'!$E$1:$AI$1,0)
),
INDEX('Active Hour''s Dump'!$D$3:$AH$337,
MATCH($C222,'Active Hour''s Dump'!$A$3:$A$337,0),
MATCH(AA$2,'Active Hour''s Dump'!$D$2:$AH$2,0)
))),"")</f>
        <v>P</v>
      </c>
      <c r="AB222" s="54">
        <f>_xlfn.IFNA(IF(AB$3="Productivity",
INDEX('Productivity Dump'!$E$4:$AJ$500,
MATCH($A222,'Productivity Dump'!$A$4:$A$500,0),
MATCH(AB$2,'Productivity Dump'!$E$3:$AJ$3,0)
),
IF(AB$3="Attendance",
INDEX('Attendance Dump'!$E$2:$AI$400,
MATCH($A222,'Attendance Dump'!$B$2:$B$400,0),
MATCH(AB$2,'Attendance Dump'!$E$1:$AI$1,0)
),
INDEX('Active Hour''s Dump'!$D$3:$AH$337,
MATCH($C222,'Active Hour''s Dump'!$A$3:$A$337,0),
MATCH(AB$2,'Active Hour''s Dump'!$D$2:$AH$2,0)
))),"")</f>
        <v>5.3333333333333304</v>
      </c>
      <c r="AC222" s="13">
        <f>_xlfn.IFNA(IF(AC$3="Productivity",
INDEX('Productivity Dump'!$E$4:$AJ$500,
MATCH($A222,'Productivity Dump'!$A$4:$A$500,0),
MATCH(AC$2,'Productivity Dump'!$E$3:$AJ$3,0)
),
IF(AC$3="Attendance",
INDEX('Attendance Dump'!$E$2:$AI$400,
MATCH($A222,'Attendance Dump'!$B$2:$B$400,0),
MATCH(AC$2,'Attendance Dump'!$E$1:$AI$1,0)
),
INDEX('Active Hour''s Dump'!$D$3:$AH$337,
MATCH($C222,'Active Hour''s Dump'!$A$3:$A$337,0),
MATCH(AC$2,'Active Hour''s Dump'!$D$2:$AH$2,0)
))),"")</f>
        <v>1060.4030000000002</v>
      </c>
      <c r="AD222" s="13" t="str">
        <f>_xlfn.IFNA(IF(AD$3="Productivity",
INDEX('Productivity Dump'!$E$4:$AJ$500,
MATCH($A222,'Productivity Dump'!$A$4:$A$500,0),
MATCH(AD$2,'Productivity Dump'!$E$3:$AJ$3,0)
),
IF(AD$3="Attendance",
INDEX('Attendance Dump'!$E$2:$AI$400,
MATCH($A222,'Attendance Dump'!$B$2:$B$400,0),
MATCH(AD$2,'Attendance Dump'!$E$1:$AI$1,0)
),
INDEX('Active Hour''s Dump'!$D$3:$AH$337,
MATCH($C222,'Active Hour''s Dump'!$A$3:$A$337,0),
MATCH(AD$2,'Active Hour''s Dump'!$D$2:$AH$2,0)
))),"")</f>
        <v>P</v>
      </c>
      <c r="AE222" s="54">
        <f>_xlfn.IFNA(IF(AE$3="Productivity",
INDEX('Productivity Dump'!$E$4:$AJ$500,
MATCH($A222,'Productivity Dump'!$A$4:$A$500,0),
MATCH(AE$2,'Productivity Dump'!$E$3:$AJ$3,0)
),
IF(AE$3="Attendance",
INDEX('Attendance Dump'!$E$2:$AI$400,
MATCH($A222,'Attendance Dump'!$B$2:$B$400,0),
MATCH(AE$2,'Attendance Dump'!$E$1:$AI$1,0)
),
INDEX('Active Hour''s Dump'!$D$3:$AH$337,
MATCH($C222,'Active Hour''s Dump'!$A$3:$A$337,0),
MATCH(AE$2,'Active Hour''s Dump'!$D$2:$AH$2,0)
))),"")</f>
        <v>5.5</v>
      </c>
      <c r="AF222" s="13">
        <f>_xlfn.IFNA(IF(AF$3="Productivity",
INDEX('Productivity Dump'!$E$4:$AJ$500,
MATCH($A222,'Productivity Dump'!$A$4:$A$500,0),
MATCH(AF$2,'Productivity Dump'!$E$3:$AJ$3,0)
),
IF(AF$3="Attendance",
INDEX('Attendance Dump'!$E$2:$AI$400,
MATCH($A222,'Attendance Dump'!$B$2:$B$400,0),
MATCH(AF$2,'Attendance Dump'!$E$1:$AI$1,0)
),
INDEX('Active Hour''s Dump'!$D$3:$AH$337,
MATCH($C222,'Active Hour''s Dump'!$A$3:$A$337,0),
MATCH(AF$2,'Active Hour''s Dump'!$D$2:$AH$2,0)
))),"")</f>
        <v>1051.54</v>
      </c>
      <c r="AG222" s="13" t="str">
        <f>_xlfn.IFNA(IF(AG$3="Productivity",
INDEX('Productivity Dump'!$E$4:$AJ$500,
MATCH($A222,'Productivity Dump'!$A$4:$A$500,0),
MATCH(AG$2,'Productivity Dump'!$E$3:$AJ$3,0)
),
IF(AG$3="Attendance",
INDEX('Attendance Dump'!$E$2:$AI$400,
MATCH($A222,'Attendance Dump'!$B$2:$B$400,0),
MATCH(AG$2,'Attendance Dump'!$E$1:$AI$1,0)
),
INDEX('Active Hour''s Dump'!$D$3:$AH$337,
MATCH($C222,'Active Hour''s Dump'!$A$3:$A$337,0),
MATCH(AG$2,'Active Hour''s Dump'!$D$2:$AH$2,0)
))),"")</f>
        <v>P</v>
      </c>
      <c r="AH222" s="54">
        <f>_xlfn.IFNA(IF(AH$3="Productivity",
INDEX('Productivity Dump'!$E$4:$AJ$500,
MATCH($A222,'Productivity Dump'!$A$4:$A$500,0),
MATCH(AH$2,'Productivity Dump'!$E$3:$AJ$3,0)
),
IF(AH$3="Attendance",
INDEX('Attendance Dump'!$E$2:$AI$400,
MATCH($A222,'Attendance Dump'!$B$2:$B$400,0),
MATCH(AH$2,'Attendance Dump'!$E$1:$AI$1,0)
),
INDEX('Active Hour''s Dump'!$D$3:$AH$337,
MATCH($C222,'Active Hour''s Dump'!$A$3:$A$337,0),
MATCH(AH$2,'Active Hour''s Dump'!$D$2:$AH$2,0)
))),"")</f>
        <v>5.3333333333333304</v>
      </c>
      <c r="AI222" s="13">
        <f>_xlfn.IFNA(IF(AI$3="Productivity",
INDEX('Productivity Dump'!$E$4:$AJ$500,
MATCH($A222,'Productivity Dump'!$A$4:$A$500,0),
MATCH(AI$2,'Productivity Dump'!$E$3:$AJ$3,0)
),
IF(AI$3="Attendance",
INDEX('Attendance Dump'!$E$2:$AI$400,
MATCH($A222,'Attendance Dump'!$B$2:$B$400,0),
MATCH(AI$2,'Attendance Dump'!$E$1:$AI$1,0)
),
INDEX('Active Hour''s Dump'!$D$3:$AH$337,
MATCH($C222,'Active Hour''s Dump'!$A$3:$A$337,0),
MATCH(AI$2,'Active Hour''s Dump'!$D$2:$AH$2,0)
))),"")</f>
        <v>1025.7440000000004</v>
      </c>
      <c r="AJ222" s="13" t="str">
        <f>_xlfn.IFNA(IF(AJ$3="Productivity",
INDEX('Productivity Dump'!$E$4:$AJ$500,
MATCH($A222,'Productivity Dump'!$A$4:$A$500,0),
MATCH(AJ$2,'Productivity Dump'!$E$3:$AJ$3,0)
),
IF(AJ$3="Attendance",
INDEX('Attendance Dump'!$E$2:$AI$400,
MATCH($A222,'Attendance Dump'!$B$2:$B$400,0),
MATCH(AJ$2,'Attendance Dump'!$E$1:$AI$1,0)
),
INDEX('Active Hour''s Dump'!$D$3:$AH$337,
MATCH($C222,'Active Hour''s Dump'!$A$3:$A$337,0),
MATCH(AJ$2,'Active Hour''s Dump'!$D$2:$AH$2,0)
))),"")</f>
        <v>P</v>
      </c>
      <c r="AK222" s="54">
        <f>_xlfn.IFNA(IF(AK$3="Productivity",
INDEX('Productivity Dump'!$E$4:$AJ$500,
MATCH($A222,'Productivity Dump'!$A$4:$A$500,0),
MATCH(AK$2,'Productivity Dump'!$E$3:$AJ$3,0)
),
IF(AK$3="Attendance",
INDEX('Attendance Dump'!$E$2:$AI$400,
MATCH($A222,'Attendance Dump'!$B$2:$B$400,0),
MATCH(AK$2,'Attendance Dump'!$E$1:$AI$1,0)
),
INDEX('Active Hour''s Dump'!$D$3:$AH$337,
MATCH($C222,'Active Hour''s Dump'!$A$3:$A$337,0),
MATCH(AK$2,'Active Hour''s Dump'!$D$2:$AH$2,0)
))),"")</f>
        <v>4.25</v>
      </c>
      <c r="AL222" s="13">
        <f>_xlfn.IFNA(IF(AL$3="Productivity",
INDEX('Productivity Dump'!$E$4:$AJ$500,
MATCH($A222,'Productivity Dump'!$A$4:$A$500,0),
MATCH(AL$2,'Productivity Dump'!$E$3:$AJ$3,0)
),
IF(AL$3="Attendance",
INDEX('Attendance Dump'!$E$2:$AI$400,
MATCH($A222,'Attendance Dump'!$B$2:$B$400,0),
MATCH(AL$2,'Attendance Dump'!$E$1:$AI$1,0)
),
INDEX('Active Hour''s Dump'!$D$3:$AH$337,
MATCH($C222,'Active Hour''s Dump'!$A$3:$A$337,0),
MATCH(AL$2,'Active Hour''s Dump'!$D$2:$AH$2,0)
))),"")</f>
        <v>0</v>
      </c>
      <c r="AM222" s="13" t="str">
        <f>_xlfn.IFNA(IF(AM$3="Productivity",
INDEX('Productivity Dump'!$E$4:$AJ$500,
MATCH($A222,'Productivity Dump'!$A$4:$A$500,0),
MATCH(AM$2,'Productivity Dump'!$E$3:$AJ$3,0)
),
IF(AM$3="Attendance",
INDEX('Attendance Dump'!$E$2:$AI$400,
MATCH($A222,'Attendance Dump'!$B$2:$B$400,0),
MATCH(AM$2,'Attendance Dump'!$E$1:$AI$1,0)
),
INDEX('Active Hour''s Dump'!$D$3:$AH$337,
MATCH($C222,'Active Hour''s Dump'!$A$3:$A$337,0),
MATCH(AM$2,'Active Hour''s Dump'!$D$2:$AH$2,0)
))),"")</f>
        <v>WO</v>
      </c>
      <c r="AN222" s="54">
        <f>_xlfn.IFNA(IF(AN$3="Productivity",
INDEX('Productivity Dump'!$E$4:$AJ$500,
MATCH($A222,'Productivity Dump'!$A$4:$A$500,0),
MATCH(AN$2,'Productivity Dump'!$E$3:$AJ$3,0)
),
IF(AN$3="Attendance",
INDEX('Attendance Dump'!$E$2:$AI$400,
MATCH($A222,'Attendance Dump'!$B$2:$B$400,0),
MATCH(AN$2,'Attendance Dump'!$E$1:$AI$1,0)
),
INDEX('Active Hour''s Dump'!$D$3:$AH$337,
MATCH($C222,'Active Hour''s Dump'!$A$3:$A$337,0),
MATCH(AN$2,'Active Hour''s Dump'!$D$2:$AH$2,0)
))),"")</f>
        <v>0</v>
      </c>
      <c r="AO222" s="13">
        <f>_xlfn.IFNA(IF(AO$3="Productivity",
INDEX('Productivity Dump'!$E$4:$AJ$500,
MATCH($A222,'Productivity Dump'!$A$4:$A$500,0),
MATCH(AO$2,'Productivity Dump'!$E$3:$AJ$3,0)
),
IF(AO$3="Attendance",
INDEX('Attendance Dump'!$E$2:$AI$400,
MATCH($A222,'Attendance Dump'!$B$2:$B$400,0),
MATCH(AO$2,'Attendance Dump'!$E$1:$AI$1,0)
),
INDEX('Active Hour''s Dump'!$D$3:$AH$337,
MATCH($C222,'Active Hour''s Dump'!$A$3:$A$337,0),
MATCH(AO$2,'Active Hour''s Dump'!$D$2:$AH$2,0)
))),"")</f>
        <v>755.1110000000001</v>
      </c>
      <c r="AP222" s="13" t="str">
        <f>_xlfn.IFNA(IF(AP$3="Productivity",
INDEX('Productivity Dump'!$E$4:$AJ$500,
MATCH($A222,'Productivity Dump'!$A$4:$A$500,0),
MATCH(AP$2,'Productivity Dump'!$E$3:$AJ$3,0)
),
IF(AP$3="Attendance",
INDEX('Attendance Dump'!$E$2:$AI$400,
MATCH($A222,'Attendance Dump'!$B$2:$B$400,0),
MATCH(AP$2,'Attendance Dump'!$E$1:$AI$1,0)
),
INDEX('Active Hour''s Dump'!$D$3:$AH$337,
MATCH($C222,'Active Hour''s Dump'!$A$3:$A$337,0),
MATCH(AP$2,'Active Hour''s Dump'!$D$2:$AH$2,0)
))),"")</f>
        <v>P</v>
      </c>
      <c r="AQ222" s="54">
        <f>_xlfn.IFNA(IF(AQ$3="Productivity",
INDEX('Productivity Dump'!$E$4:$AJ$500,
MATCH($A222,'Productivity Dump'!$A$4:$A$500,0),
MATCH(AQ$2,'Productivity Dump'!$E$3:$AJ$3,0)
),
IF(AQ$3="Attendance",
INDEX('Attendance Dump'!$E$2:$AI$400,
MATCH($A222,'Attendance Dump'!$B$2:$B$400,0),
MATCH(AQ$2,'Attendance Dump'!$E$1:$AI$1,0)
),
INDEX('Active Hour''s Dump'!$D$3:$AH$337,
MATCH($C222,'Active Hour''s Dump'!$A$3:$A$337,0),
MATCH(AQ$2,'Active Hour''s Dump'!$D$2:$AH$2,0)
))),"")</f>
        <v>3.3333333333333299</v>
      </c>
      <c r="AR222" s="13">
        <f>_xlfn.IFNA(IF(AR$3="Productivity",
INDEX('Productivity Dump'!$E$4:$AJ$500,
MATCH($A222,'Productivity Dump'!$A$4:$A$500,0),
MATCH(AR$2,'Productivity Dump'!$E$3:$AJ$3,0)
),
IF(AR$3="Attendance",
INDEX('Attendance Dump'!$E$2:$AI$400,
MATCH($A222,'Attendance Dump'!$B$2:$B$400,0),
MATCH(AR$2,'Attendance Dump'!$E$1:$AI$1,0)
),
INDEX('Active Hour''s Dump'!$D$3:$AH$337,
MATCH($C222,'Active Hour''s Dump'!$A$3:$A$337,0),
MATCH(AR$2,'Active Hour''s Dump'!$D$2:$AH$2,0)
))),"")</f>
        <v>1087.0239999999999</v>
      </c>
      <c r="AS222" s="13" t="str">
        <f>_xlfn.IFNA(IF(AS$3="Productivity",
INDEX('Productivity Dump'!$E$4:$AJ$500,
MATCH($A222,'Productivity Dump'!$A$4:$A$500,0),
MATCH(AS$2,'Productivity Dump'!$E$3:$AJ$3,0)
),
IF(AS$3="Attendance",
INDEX('Attendance Dump'!$E$2:$AI$400,
MATCH($A222,'Attendance Dump'!$B$2:$B$400,0),
MATCH(AS$2,'Attendance Dump'!$E$1:$AI$1,0)
),
INDEX('Active Hour''s Dump'!$D$3:$AH$337,
MATCH($C222,'Active Hour''s Dump'!$A$3:$A$337,0),
MATCH(AS$2,'Active Hour''s Dump'!$D$2:$AH$2,0)
))),"")</f>
        <v>P</v>
      </c>
      <c r="AT222" s="54">
        <f>_xlfn.IFNA(IF(AT$3="Productivity",
INDEX('Productivity Dump'!$E$4:$AJ$500,
MATCH($A222,'Productivity Dump'!$A$4:$A$500,0),
MATCH(AT$2,'Productivity Dump'!$E$3:$AJ$3,0)
),
IF(AT$3="Attendance",
INDEX('Attendance Dump'!$E$2:$AI$400,
MATCH($A222,'Attendance Dump'!$B$2:$B$400,0),
MATCH(AT$2,'Attendance Dump'!$E$1:$AI$1,0)
),
INDEX('Active Hour''s Dump'!$D$3:$AH$337,
MATCH($C222,'Active Hour''s Dump'!$A$3:$A$337,0),
MATCH(AT$2,'Active Hour''s Dump'!$D$2:$AH$2,0)
))),"")</f>
        <v>6.1666666666666696</v>
      </c>
      <c r="AU222" s="13">
        <f>_xlfn.IFNA(IF(AU$3="Productivity",
INDEX('Productivity Dump'!$E$4:$AJ$500,
MATCH($A222,'Productivity Dump'!$A$4:$A$500,0),
MATCH(AU$2,'Productivity Dump'!$E$3:$AJ$3,0)
),
IF(AU$3="Attendance",
INDEX('Attendance Dump'!$E$2:$AI$400,
MATCH($A222,'Attendance Dump'!$B$2:$B$400,0),
MATCH(AU$2,'Attendance Dump'!$E$1:$AI$1,0)
),
INDEX('Active Hour''s Dump'!$D$3:$AH$337,
MATCH($C222,'Active Hour''s Dump'!$A$3:$A$337,0),
MATCH(AU$2,'Active Hour''s Dump'!$D$2:$AH$2,0)
))),"")</f>
        <v>1082.6110000000001</v>
      </c>
      <c r="AV222" s="13" t="str">
        <f>_xlfn.IFNA(IF(AV$3="Productivity",
INDEX('Productivity Dump'!$E$4:$AJ$500,
MATCH($A222,'Productivity Dump'!$A$4:$A$500,0),
MATCH(AV$2,'Productivity Dump'!$E$3:$AJ$3,0)
),
IF(AV$3="Attendance",
INDEX('Attendance Dump'!$E$2:$AI$400,
MATCH($A222,'Attendance Dump'!$B$2:$B$400,0),
MATCH(AV$2,'Attendance Dump'!$E$1:$AI$1,0)
),
INDEX('Active Hour''s Dump'!$D$3:$AH$337,
MATCH($C222,'Active Hour''s Dump'!$A$3:$A$337,0),
MATCH(AV$2,'Active Hour''s Dump'!$D$2:$AH$2,0)
))),"")</f>
        <v>P</v>
      </c>
      <c r="AW222" s="54">
        <f>_xlfn.IFNA(IF(AW$3="Productivity",
INDEX('Productivity Dump'!$E$4:$AJ$500,
MATCH($A222,'Productivity Dump'!$A$4:$A$500,0),
MATCH(AW$2,'Productivity Dump'!$E$3:$AJ$3,0)
),
IF(AW$3="Attendance",
INDEX('Attendance Dump'!$E$2:$AI$400,
MATCH($A222,'Attendance Dump'!$B$2:$B$400,0),
MATCH(AW$2,'Attendance Dump'!$E$1:$AI$1,0)
),
INDEX('Active Hour''s Dump'!$D$3:$AH$337,
MATCH($C222,'Active Hour''s Dump'!$A$3:$A$337,0),
MATCH(AW$2,'Active Hour''s Dump'!$D$2:$AH$2,0)
))),"")</f>
        <v>5.75</v>
      </c>
      <c r="AX222" s="13">
        <f>_xlfn.IFNA(IF(AX$3="Productivity",
INDEX('Productivity Dump'!$E$4:$AJ$500,
MATCH($A222,'Productivity Dump'!$A$4:$A$500,0),
MATCH(AX$2,'Productivity Dump'!$E$3:$AJ$3,0)
),
IF(AX$3="Attendance",
INDEX('Attendance Dump'!$E$2:$AI$400,
MATCH($A222,'Attendance Dump'!$B$2:$B$400,0),
MATCH(AX$2,'Attendance Dump'!$E$1:$AI$1,0)
),
INDEX('Active Hour''s Dump'!$D$3:$AH$337,
MATCH($C222,'Active Hour''s Dump'!$A$3:$A$337,0),
MATCH(AX$2,'Active Hour''s Dump'!$D$2:$AH$2,0)
))),"")</f>
        <v>1012.8320000000001</v>
      </c>
      <c r="AY222" s="13" t="str">
        <f>_xlfn.IFNA(IF(AY$3="Productivity",
INDEX('Productivity Dump'!$E$4:$AJ$500,
MATCH($A222,'Productivity Dump'!$A$4:$A$500,0),
MATCH(AY$2,'Productivity Dump'!$E$3:$AJ$3,0)
),
IF(AY$3="Attendance",
INDEX('Attendance Dump'!$E$2:$AI$400,
MATCH($A222,'Attendance Dump'!$B$2:$B$400,0),
MATCH(AY$2,'Attendance Dump'!$E$1:$AI$1,0)
),
INDEX('Active Hour''s Dump'!$D$3:$AH$337,
MATCH($C222,'Active Hour''s Dump'!$A$3:$A$337,0),
MATCH(AY$2,'Active Hour''s Dump'!$D$2:$AH$2,0)
))),"")</f>
        <v>P</v>
      </c>
      <c r="AZ222" s="54">
        <f>_xlfn.IFNA(IF(AZ$3="Productivity",
INDEX('Productivity Dump'!$E$4:$AJ$500,
MATCH($A222,'Productivity Dump'!$A$4:$A$500,0),
MATCH(AZ$2,'Productivity Dump'!$E$3:$AJ$3,0)
),
IF(AZ$3="Attendance",
INDEX('Attendance Dump'!$E$2:$AI$400,
MATCH($A222,'Attendance Dump'!$B$2:$B$400,0),
MATCH(AZ$2,'Attendance Dump'!$E$1:$AI$1,0)
),
INDEX('Active Hour''s Dump'!$D$3:$AH$337,
MATCH($C222,'Active Hour''s Dump'!$A$3:$A$337,0),
MATCH(AZ$2,'Active Hour''s Dump'!$D$2:$AH$2,0)
))),"")</f>
        <v>5.4166666666666696</v>
      </c>
      <c r="BA222" s="13">
        <f>_xlfn.IFNA(IF(BA$3="Productivity",
INDEX('Productivity Dump'!$E$4:$AJ$500,
MATCH($A222,'Productivity Dump'!$A$4:$A$500,0),
MATCH(BA$2,'Productivity Dump'!$E$3:$AJ$3,0)
),
IF(BA$3="Attendance",
INDEX('Attendance Dump'!$E$2:$AI$400,
MATCH($A222,'Attendance Dump'!$B$2:$B$400,0),
MATCH(BA$2,'Attendance Dump'!$E$1:$AI$1,0)
),
INDEX('Active Hour''s Dump'!$D$3:$AH$337,
MATCH($C222,'Active Hour''s Dump'!$A$3:$A$337,0),
MATCH(BA$2,'Active Hour''s Dump'!$D$2:$AH$2,0)
))),"")</f>
        <v>1089.5910000000001</v>
      </c>
      <c r="BB222" s="13" t="str">
        <f>_xlfn.IFNA(IF(BB$3="Productivity",
INDEX('Productivity Dump'!$E$4:$AJ$500,
MATCH($A222,'Productivity Dump'!$A$4:$A$500,0),
MATCH(BB$2,'Productivity Dump'!$E$3:$AJ$3,0)
),
IF(BB$3="Attendance",
INDEX('Attendance Dump'!$E$2:$AI$400,
MATCH($A222,'Attendance Dump'!$B$2:$B$400,0),
MATCH(BB$2,'Attendance Dump'!$E$1:$AI$1,0)
),
INDEX('Active Hour''s Dump'!$D$3:$AH$337,
MATCH($C222,'Active Hour''s Dump'!$A$3:$A$337,0),
MATCH(BB$2,'Active Hour''s Dump'!$D$2:$AH$2,0)
))),"")</f>
        <v>P</v>
      </c>
      <c r="BC222" s="54">
        <f>_xlfn.IFNA(IF(BC$3="Productivity",
INDEX('Productivity Dump'!$E$4:$AJ$500,
MATCH($A222,'Productivity Dump'!$A$4:$A$500,0),
MATCH(BC$2,'Productivity Dump'!$E$3:$AJ$3,0)
),
IF(BC$3="Attendance",
INDEX('Attendance Dump'!$E$2:$AI$400,
MATCH($A222,'Attendance Dump'!$B$2:$B$400,0),
MATCH(BC$2,'Attendance Dump'!$E$1:$AI$1,0)
),
INDEX('Active Hour''s Dump'!$D$3:$AH$337,
MATCH($C222,'Active Hour''s Dump'!$A$3:$A$337,0),
MATCH(BC$2,'Active Hour''s Dump'!$D$2:$AH$2,0)
))),"")</f>
        <v>5.75</v>
      </c>
      <c r="BD222" s="13">
        <f>_xlfn.IFNA(IF(BD$3="Productivity",
INDEX('Productivity Dump'!$E$4:$AJ$500,
MATCH($A222,'Productivity Dump'!$A$4:$A$500,0),
MATCH(BD$2,'Productivity Dump'!$E$3:$AJ$3,0)
),
IF(BD$3="Attendance",
INDEX('Attendance Dump'!$E$2:$AI$400,
MATCH($A222,'Attendance Dump'!$B$2:$B$400,0),
MATCH(BD$2,'Attendance Dump'!$E$1:$AI$1,0)
),
INDEX('Active Hour''s Dump'!$D$3:$AH$337,
MATCH($C222,'Active Hour''s Dump'!$A$3:$A$337,0),
MATCH(BD$2,'Active Hour''s Dump'!$D$2:$AH$2,0)
))),"")</f>
        <v>954.02199999999993</v>
      </c>
      <c r="BE222" s="13" t="str">
        <f>_xlfn.IFNA(IF(BE$3="Productivity",
INDEX('Productivity Dump'!$E$4:$AJ$500,
MATCH($A222,'Productivity Dump'!$A$4:$A$500,0),
MATCH(BE$2,'Productivity Dump'!$E$3:$AJ$3,0)
),
IF(BE$3="Attendance",
INDEX('Attendance Dump'!$E$2:$AI$400,
MATCH($A222,'Attendance Dump'!$B$2:$B$400,0),
MATCH(BE$2,'Attendance Dump'!$E$1:$AI$1,0)
),
INDEX('Active Hour''s Dump'!$D$3:$AH$337,
MATCH($C222,'Active Hour''s Dump'!$A$3:$A$337,0),
MATCH(BE$2,'Active Hour''s Dump'!$D$2:$AH$2,0)
))),"")</f>
        <v>P</v>
      </c>
      <c r="BF222" s="54">
        <f>_xlfn.IFNA(IF(BF$3="Productivity",
INDEX('Productivity Dump'!$E$4:$AJ$500,
MATCH($A222,'Productivity Dump'!$A$4:$A$500,0),
MATCH(BF$2,'Productivity Dump'!$E$3:$AJ$3,0)
),
IF(BF$3="Attendance",
INDEX('Attendance Dump'!$E$2:$AI$400,
MATCH($A222,'Attendance Dump'!$B$2:$B$400,0),
MATCH(BF$2,'Attendance Dump'!$E$1:$AI$1,0)
),
INDEX('Active Hour''s Dump'!$D$3:$AH$337,
MATCH($C222,'Active Hour''s Dump'!$A$3:$A$337,0),
MATCH(BF$2,'Active Hour''s Dump'!$D$2:$AH$2,0)
))),"")</f>
        <v>4.25</v>
      </c>
      <c r="BG222" s="13">
        <f>_xlfn.IFNA(IF(BG$3="Productivity",
INDEX('Productivity Dump'!$E$4:$AJ$500,
MATCH($A222,'Productivity Dump'!$A$4:$A$500,0),
MATCH(BG$2,'Productivity Dump'!$E$3:$AJ$3,0)
),
IF(BG$3="Attendance",
INDEX('Attendance Dump'!$E$2:$AI$400,
MATCH($A222,'Attendance Dump'!$B$2:$B$400,0),
MATCH(BG$2,'Attendance Dump'!$E$1:$AI$1,0)
),
INDEX('Active Hour''s Dump'!$D$3:$AH$337,
MATCH($C222,'Active Hour''s Dump'!$A$3:$A$337,0),
MATCH(BG$2,'Active Hour''s Dump'!$D$2:$AH$2,0)
))),"")</f>
        <v>0</v>
      </c>
      <c r="BH222" s="13" t="str">
        <f>_xlfn.IFNA(IF(BH$3="Productivity",
INDEX('Productivity Dump'!$E$4:$AJ$500,
MATCH($A222,'Productivity Dump'!$A$4:$A$500,0),
MATCH(BH$2,'Productivity Dump'!$E$3:$AJ$3,0)
),
IF(BH$3="Attendance",
INDEX('Attendance Dump'!$E$2:$AI$400,
MATCH($A222,'Attendance Dump'!$B$2:$B$400,0),
MATCH(BH$2,'Attendance Dump'!$E$1:$AI$1,0)
),
INDEX('Active Hour''s Dump'!$D$3:$AH$337,
MATCH($C222,'Active Hour''s Dump'!$A$3:$A$337,0),
MATCH(BH$2,'Active Hour''s Dump'!$D$2:$AH$2,0)
))),"")</f>
        <v>WO</v>
      </c>
      <c r="BI222" s="54">
        <f>_xlfn.IFNA(IF(BI$3="Productivity",
INDEX('Productivity Dump'!$E$4:$AJ$500,
MATCH($A222,'Productivity Dump'!$A$4:$A$500,0),
MATCH(BI$2,'Productivity Dump'!$E$3:$AJ$3,0)
),
IF(BI$3="Attendance",
INDEX('Attendance Dump'!$E$2:$AI$400,
MATCH($A222,'Attendance Dump'!$B$2:$B$400,0),
MATCH(BI$2,'Attendance Dump'!$E$1:$AI$1,0)
),
INDEX('Active Hour''s Dump'!$D$3:$AH$337,
MATCH($C222,'Active Hour''s Dump'!$A$3:$A$337,0),
MATCH(BI$2,'Active Hour''s Dump'!$D$2:$AH$2,0)
))),"")</f>
        <v>0</v>
      </c>
      <c r="BJ222" s="13">
        <f>_xlfn.IFNA(IF(BJ$3="Productivity",
INDEX('Productivity Dump'!$E$4:$AJ$500,
MATCH($A222,'Productivity Dump'!$A$4:$A$500,0),
MATCH(BJ$2,'Productivity Dump'!$E$3:$AJ$3,0)
),
IF(BJ$3="Attendance",
INDEX('Attendance Dump'!$E$2:$AI$400,
MATCH($A222,'Attendance Dump'!$B$2:$B$400,0),
MATCH(BJ$2,'Attendance Dump'!$E$1:$AI$1,0)
),
INDEX('Active Hour''s Dump'!$D$3:$AH$337,
MATCH($C222,'Active Hour''s Dump'!$A$3:$A$337,0),
MATCH(BJ$2,'Active Hour''s Dump'!$D$2:$AH$2,0)
))),"")</f>
        <v>608.05000000000007</v>
      </c>
      <c r="BK222" s="13" t="str">
        <f>_xlfn.IFNA(IF(BK$3="Productivity",
INDEX('Productivity Dump'!$E$4:$AJ$500,
MATCH($A222,'Productivity Dump'!$A$4:$A$500,0),
MATCH(BK$2,'Productivity Dump'!$E$3:$AJ$3,0)
),
IF(BK$3="Attendance",
INDEX('Attendance Dump'!$E$2:$AI$400,
MATCH($A222,'Attendance Dump'!$B$2:$B$400,0),
MATCH(BK$2,'Attendance Dump'!$E$1:$AI$1,0)
),
INDEX('Active Hour''s Dump'!$D$3:$AH$337,
MATCH($C222,'Active Hour''s Dump'!$A$3:$A$337,0),
MATCH(BK$2,'Active Hour''s Dump'!$D$2:$AH$2,0)
))),"")</f>
        <v>P</v>
      </c>
      <c r="BL222" s="54">
        <f>_xlfn.IFNA(IF(BL$3="Productivity",
INDEX('Productivity Dump'!$E$4:$AJ$500,
MATCH($A222,'Productivity Dump'!$A$4:$A$500,0),
MATCH(BL$2,'Productivity Dump'!$E$3:$AJ$3,0)
),
IF(BL$3="Attendance",
INDEX('Attendance Dump'!$E$2:$AI$400,
MATCH($A222,'Attendance Dump'!$B$2:$B$400,0),
MATCH(BL$2,'Attendance Dump'!$E$1:$AI$1,0)
),
INDEX('Active Hour''s Dump'!$D$3:$AH$337,
MATCH($C222,'Active Hour''s Dump'!$A$3:$A$337,0),
MATCH(BL$2,'Active Hour''s Dump'!$D$2:$AH$2,0)
))),"")</f>
        <v>3.1666666666666701</v>
      </c>
      <c r="BM222" s="13">
        <f>_xlfn.IFNA(IF(BM$3="Productivity",
INDEX('Productivity Dump'!$E$4:$AJ$500,
MATCH($A222,'Productivity Dump'!$A$4:$A$500,0),
MATCH(BM$2,'Productivity Dump'!$E$3:$AJ$3,0)
),
IF(BM$3="Attendance",
INDEX('Attendance Dump'!$E$2:$AI$400,
MATCH($A222,'Attendance Dump'!$B$2:$B$400,0),
MATCH(BM$2,'Attendance Dump'!$E$1:$AI$1,0)
),
INDEX('Active Hour''s Dump'!$D$3:$AH$337,
MATCH($C222,'Active Hour''s Dump'!$A$3:$A$337,0),
MATCH(BM$2,'Active Hour''s Dump'!$D$2:$AH$2,0)
))),"")</f>
        <v>1063.354</v>
      </c>
      <c r="BN222" s="13" t="str">
        <f>_xlfn.IFNA(IF(BN$3="Productivity",
INDEX('Productivity Dump'!$E$4:$AJ$500,
MATCH($A222,'Productivity Dump'!$A$4:$A$500,0),
MATCH(BN$2,'Productivity Dump'!$E$3:$AJ$3,0)
),
IF(BN$3="Attendance",
INDEX('Attendance Dump'!$E$2:$AI$400,
MATCH($A222,'Attendance Dump'!$B$2:$B$400,0),
MATCH(BN$2,'Attendance Dump'!$E$1:$AI$1,0)
),
INDEX('Active Hour''s Dump'!$D$3:$AH$337,
MATCH($C222,'Active Hour''s Dump'!$A$3:$A$337,0),
MATCH(BN$2,'Active Hour''s Dump'!$D$2:$AH$2,0)
))),"")</f>
        <v>P</v>
      </c>
      <c r="BO222" s="54">
        <f>_xlfn.IFNA(IF(BO$3="Productivity",
INDEX('Productivity Dump'!$E$4:$AJ$500,
MATCH($A222,'Productivity Dump'!$A$4:$A$500,0),
MATCH(BO$2,'Productivity Dump'!$E$3:$AJ$3,0)
),
IF(BO$3="Attendance",
INDEX('Attendance Dump'!$E$2:$AI$400,
MATCH($A222,'Attendance Dump'!$B$2:$B$400,0),
MATCH(BO$2,'Attendance Dump'!$E$1:$AI$1,0)
),
INDEX('Active Hour''s Dump'!$D$3:$AH$337,
MATCH($C222,'Active Hour''s Dump'!$A$3:$A$337,0),
MATCH(BO$2,'Active Hour''s Dump'!$D$2:$AH$2,0)
))),"")</f>
        <v>6.3333333333333304</v>
      </c>
      <c r="BP222" s="13">
        <f>_xlfn.IFNA(IF(BP$3="Productivity",
INDEX('Productivity Dump'!$E$4:$AJ$500,
MATCH($A222,'Productivity Dump'!$A$4:$A$500,0),
MATCH(BP$2,'Productivity Dump'!$E$3:$AJ$3,0)
),
IF(BP$3="Attendance",
INDEX('Attendance Dump'!$E$2:$AI$400,
MATCH($A222,'Attendance Dump'!$B$2:$B$400,0),
MATCH(BP$2,'Attendance Dump'!$E$1:$AI$1,0)
),
INDEX('Active Hour''s Dump'!$D$3:$AH$337,
MATCH($C222,'Active Hour''s Dump'!$A$3:$A$337,0),
MATCH(BP$2,'Active Hour''s Dump'!$D$2:$AH$2,0)
))),"")</f>
        <v>1488.5610000000001</v>
      </c>
      <c r="BQ222" s="13" t="str">
        <f>_xlfn.IFNA(IF(BQ$3="Productivity",
INDEX('Productivity Dump'!$E$4:$AJ$500,
MATCH($A222,'Productivity Dump'!$A$4:$A$500,0),
MATCH(BQ$2,'Productivity Dump'!$E$3:$AJ$3,0)
),
IF(BQ$3="Attendance",
INDEX('Attendance Dump'!$E$2:$AI$400,
MATCH($A222,'Attendance Dump'!$B$2:$B$400,0),
MATCH(BQ$2,'Attendance Dump'!$E$1:$AI$1,0)
),
INDEX('Active Hour''s Dump'!$D$3:$AH$337,
MATCH($C222,'Active Hour''s Dump'!$A$3:$A$337,0),
MATCH(BQ$2,'Active Hour''s Dump'!$D$2:$AH$2,0)
))),"")</f>
        <v>P</v>
      </c>
      <c r="BR222" s="54">
        <f>_xlfn.IFNA(IF(BR$3="Productivity",
INDEX('Productivity Dump'!$E$4:$AJ$500,
MATCH($A222,'Productivity Dump'!$A$4:$A$500,0),
MATCH(BR$2,'Productivity Dump'!$E$3:$AJ$3,0)
),
IF(BR$3="Attendance",
INDEX('Attendance Dump'!$E$2:$AI$400,
MATCH($A222,'Attendance Dump'!$B$2:$B$400,0),
MATCH(BR$2,'Attendance Dump'!$E$1:$AI$1,0)
),
INDEX('Active Hour''s Dump'!$D$3:$AH$337,
MATCH($C222,'Active Hour''s Dump'!$A$3:$A$337,0),
MATCH(BR$2,'Active Hour''s Dump'!$D$2:$AH$2,0)
))),"")</f>
        <v>7.1666666666666696</v>
      </c>
      <c r="BS222" s="13">
        <f>_xlfn.IFNA(IF(BS$3="Productivity",
INDEX('Productivity Dump'!$E$4:$AJ$500,
MATCH($A222,'Productivity Dump'!$A$4:$A$500,0),
MATCH(BS$2,'Productivity Dump'!$E$3:$AJ$3,0)
),
IF(BS$3="Attendance",
INDEX('Attendance Dump'!$E$2:$AI$400,
MATCH($A222,'Attendance Dump'!$B$2:$B$400,0),
MATCH(BS$2,'Attendance Dump'!$E$1:$AI$1,0)
),
INDEX('Active Hour''s Dump'!$D$3:$AH$337,
MATCH($C222,'Active Hour''s Dump'!$A$3:$A$337,0),
MATCH(BS$2,'Active Hour''s Dump'!$D$2:$AH$2,0)
))),"")</f>
        <v>0</v>
      </c>
      <c r="BT222" s="13" t="str">
        <f>_xlfn.IFNA(IF(BT$3="Productivity",
INDEX('Productivity Dump'!$E$4:$AJ$500,
MATCH($A222,'Productivity Dump'!$A$4:$A$500,0),
MATCH(BT$2,'Productivity Dump'!$E$3:$AJ$3,0)
),
IF(BT$3="Attendance",
INDEX('Attendance Dump'!$E$2:$AI$400,
MATCH($A222,'Attendance Dump'!$B$2:$B$400,0),
MATCH(BT$2,'Attendance Dump'!$E$1:$AI$1,0)
),
INDEX('Active Hour''s Dump'!$D$3:$AH$337,
MATCH($C222,'Active Hour''s Dump'!$A$3:$A$337,0),
MATCH(BT$2,'Active Hour''s Dump'!$D$2:$AH$2,0)
))),"")</f>
        <v>H</v>
      </c>
      <c r="BU222" s="54">
        <f>_xlfn.IFNA(IF(BU$3="Productivity",
INDEX('Productivity Dump'!$E$4:$AJ$500,
MATCH($A222,'Productivity Dump'!$A$4:$A$500,0),
MATCH(BU$2,'Productivity Dump'!$E$3:$AJ$3,0)
),
IF(BU$3="Attendance",
INDEX('Attendance Dump'!$E$2:$AI$400,
MATCH($A222,'Attendance Dump'!$B$2:$B$400,0),
MATCH(BU$2,'Attendance Dump'!$E$1:$AI$1,0)
),
INDEX('Active Hour''s Dump'!$D$3:$AH$337,
MATCH($C222,'Active Hour''s Dump'!$A$3:$A$337,0),
MATCH(BU$2,'Active Hour''s Dump'!$D$2:$AH$2,0)
))),"")</f>
        <v>0</v>
      </c>
      <c r="BV222" s="13">
        <f>_xlfn.IFNA(IF(BV$3="Productivity",
INDEX('Productivity Dump'!$E$4:$AJ$500,
MATCH($A222,'Productivity Dump'!$A$4:$A$500,0),
MATCH(BV$2,'Productivity Dump'!$E$3:$AJ$3,0)
),
IF(BV$3="Attendance",
INDEX('Attendance Dump'!$E$2:$AI$400,
MATCH($A222,'Attendance Dump'!$B$2:$B$400,0),
MATCH(BV$2,'Attendance Dump'!$E$1:$AI$1,0)
),
INDEX('Active Hour''s Dump'!$D$3:$AH$337,
MATCH($C222,'Active Hour''s Dump'!$A$3:$A$337,0),
MATCH(BV$2,'Active Hour''s Dump'!$D$2:$AH$2,0)
))),"")</f>
        <v>804.9079999999999</v>
      </c>
      <c r="BW222" s="13" t="str">
        <f>_xlfn.IFNA(IF(BW$3="Productivity",
INDEX('Productivity Dump'!$E$4:$AJ$500,
MATCH($A222,'Productivity Dump'!$A$4:$A$500,0),
MATCH(BW$2,'Productivity Dump'!$E$3:$AJ$3,0)
),
IF(BW$3="Attendance",
INDEX('Attendance Dump'!$E$2:$AI$400,
MATCH($A222,'Attendance Dump'!$B$2:$B$400,0),
MATCH(BW$2,'Attendance Dump'!$E$1:$AI$1,0)
),
INDEX('Active Hour''s Dump'!$D$3:$AH$337,
MATCH($C222,'Active Hour''s Dump'!$A$3:$A$337,0),
MATCH(BW$2,'Active Hour''s Dump'!$D$2:$AH$2,0)
))),"")</f>
        <v>P</v>
      </c>
      <c r="BX222" s="54">
        <f>_xlfn.IFNA(IF(BX$3="Productivity",
INDEX('Productivity Dump'!$E$4:$AJ$500,
MATCH($A222,'Productivity Dump'!$A$4:$A$500,0),
MATCH(BX$2,'Productivity Dump'!$E$3:$AJ$3,0)
),
IF(BX$3="Attendance",
INDEX('Attendance Dump'!$E$2:$AI$400,
MATCH($A222,'Attendance Dump'!$B$2:$B$400,0),
MATCH(BX$2,'Attendance Dump'!$E$1:$AI$1,0)
),
INDEX('Active Hour''s Dump'!$D$3:$AH$337,
MATCH($C222,'Active Hour''s Dump'!$A$3:$A$337,0),
MATCH(BX$2,'Active Hour''s Dump'!$D$2:$AH$2,0)
))),"")</f>
        <v>4.0833333333333304</v>
      </c>
      <c r="BY222" s="13">
        <f>_xlfn.IFNA(IF(BY$3="Productivity",
INDEX('Productivity Dump'!$E$4:$AJ$500,
MATCH($A222,'Productivity Dump'!$A$4:$A$500,0),
MATCH(BY$2,'Productivity Dump'!$E$3:$AJ$3,0)
),
IF(BY$3="Attendance",
INDEX('Attendance Dump'!$E$2:$AI$400,
MATCH($A222,'Attendance Dump'!$B$2:$B$400,0),
MATCH(BY$2,'Attendance Dump'!$E$1:$AI$1,0)
),
INDEX('Active Hour''s Dump'!$D$3:$AH$337,
MATCH($C222,'Active Hour''s Dump'!$A$3:$A$337,0),
MATCH(BY$2,'Active Hour''s Dump'!$D$2:$AH$2,0)
))),"")</f>
        <v>199.06299999999999</v>
      </c>
      <c r="BZ222" s="13" t="str">
        <f>_xlfn.IFNA(IF(BZ$3="Productivity",
INDEX('Productivity Dump'!$E$4:$AJ$500,
MATCH($A222,'Productivity Dump'!$A$4:$A$500,0),
MATCH(BZ$2,'Productivity Dump'!$E$3:$AJ$3,0)
),
IF(BZ$3="Attendance",
INDEX('Attendance Dump'!$E$2:$AI$400,
MATCH($A222,'Attendance Dump'!$B$2:$B$400,0),
MATCH(BZ$2,'Attendance Dump'!$E$1:$AI$1,0)
),
INDEX('Active Hour''s Dump'!$D$3:$AH$337,
MATCH($C222,'Active Hour''s Dump'!$A$3:$A$337,0),
MATCH(BZ$2,'Active Hour''s Dump'!$D$2:$AH$2,0)
))),"")</f>
        <v>P</v>
      </c>
      <c r="CA222" s="54">
        <f>_xlfn.IFNA(IF(CA$3="Productivity",
INDEX('Productivity Dump'!$E$4:$AJ$500,
MATCH($A222,'Productivity Dump'!$A$4:$A$500,0),
MATCH(CA$2,'Productivity Dump'!$E$3:$AJ$3,0)
),
IF(CA$3="Attendance",
INDEX('Attendance Dump'!$E$2:$AI$400,
MATCH($A222,'Attendance Dump'!$B$2:$B$400,0),
MATCH(CA$2,'Attendance Dump'!$E$1:$AI$1,0)
),
INDEX('Active Hour''s Dump'!$D$3:$AH$337,
MATCH($C222,'Active Hour''s Dump'!$A$3:$A$337,0),
MATCH(CA$2,'Active Hour''s Dump'!$D$2:$AH$2,0)
))),"")</f>
        <v>0.83333333333333304</v>
      </c>
      <c r="CB222" s="13">
        <f>_xlfn.IFNA(IF(CB$3="Productivity",
INDEX('Productivity Dump'!$E$4:$AJ$500,
MATCH($A222,'Productivity Dump'!$A$4:$A$500,0),
MATCH(CB$2,'Productivity Dump'!$E$3:$AJ$3,0)
),
IF(CB$3="Attendance",
INDEX('Attendance Dump'!$E$2:$AI$400,
MATCH($A222,'Attendance Dump'!$B$2:$B$400,0),
MATCH(CB$2,'Attendance Dump'!$E$1:$AI$1,0)
),
INDEX('Active Hour''s Dump'!$D$3:$AH$337,
MATCH($C222,'Active Hour''s Dump'!$A$3:$A$337,0),
MATCH(CB$2,'Active Hour''s Dump'!$D$2:$AH$2,0)
))),"")</f>
        <v>0</v>
      </c>
      <c r="CC222" s="13" t="str">
        <f>_xlfn.IFNA(IF(CC$3="Productivity",
INDEX('Productivity Dump'!$E$4:$AJ$500,
MATCH($A222,'Productivity Dump'!$A$4:$A$500,0),
MATCH(CC$2,'Productivity Dump'!$E$3:$AJ$3,0)
),
IF(CC$3="Attendance",
INDEX('Attendance Dump'!$E$2:$AI$400,
MATCH($A222,'Attendance Dump'!$B$2:$B$400,0),
MATCH(CC$2,'Attendance Dump'!$E$1:$AI$1,0)
),
INDEX('Active Hour''s Dump'!$D$3:$AH$337,
MATCH($C222,'Active Hour''s Dump'!$A$3:$A$337,0),
MATCH(CC$2,'Active Hour''s Dump'!$D$2:$AH$2,0)
))),"")</f>
        <v>WO</v>
      </c>
      <c r="CD222" s="54">
        <f>_xlfn.IFNA(IF(CD$3="Productivity",
INDEX('Productivity Dump'!$E$4:$AJ$500,
MATCH($A222,'Productivity Dump'!$A$4:$A$500,0),
MATCH(CD$2,'Productivity Dump'!$E$3:$AJ$3,0)
),
IF(CD$3="Attendance",
INDEX('Attendance Dump'!$E$2:$AI$400,
MATCH($A222,'Attendance Dump'!$B$2:$B$400,0),
MATCH(CD$2,'Attendance Dump'!$E$1:$AI$1,0)
),
INDEX('Active Hour''s Dump'!$D$3:$AH$337,
MATCH($C222,'Active Hour''s Dump'!$A$3:$A$337,0),
MATCH(CD$2,'Active Hour''s Dump'!$D$2:$AH$2,0)
))),"")</f>
        <v>0</v>
      </c>
      <c r="CE222" s="13">
        <f>_xlfn.IFNA(IF(CE$3="Productivity",
INDEX('Productivity Dump'!$E$4:$AJ$500,
MATCH($A222,'Productivity Dump'!$A$4:$A$500,0),
MATCH(CE$2,'Productivity Dump'!$E$3:$AJ$3,0)
),
IF(CE$3="Attendance",
INDEX('Attendance Dump'!$E$2:$AI$400,
MATCH($A222,'Attendance Dump'!$B$2:$B$400,0),
MATCH(CE$2,'Attendance Dump'!$E$1:$AI$1,0)
),
INDEX('Active Hour''s Dump'!$D$3:$AH$337,
MATCH($C222,'Active Hour''s Dump'!$A$3:$A$337,0),
MATCH(CE$2,'Active Hour''s Dump'!$D$2:$AH$2,0)
))),"")</f>
        <v>620.88200000000006</v>
      </c>
      <c r="CF222" s="13" t="str">
        <f>_xlfn.IFNA(IF(CF$3="Productivity",
INDEX('Productivity Dump'!$E$4:$AJ$500,
MATCH($A222,'Productivity Dump'!$A$4:$A$500,0),
MATCH(CF$2,'Productivity Dump'!$E$3:$AJ$3,0)
),
IF(CF$3="Attendance",
INDEX('Attendance Dump'!$E$2:$AI$400,
MATCH($A222,'Attendance Dump'!$B$2:$B$400,0),
MATCH(CF$2,'Attendance Dump'!$E$1:$AI$1,0)
),
INDEX('Active Hour''s Dump'!$D$3:$AH$337,
MATCH($C222,'Active Hour''s Dump'!$A$3:$A$337,0),
MATCH(CF$2,'Active Hour''s Dump'!$D$2:$AH$2,0)
))),"")</f>
        <v>P</v>
      </c>
      <c r="CG222" s="54">
        <f>_xlfn.IFNA(IF(CG$3="Productivity",
INDEX('Productivity Dump'!$E$4:$AJ$500,
MATCH($A222,'Productivity Dump'!$A$4:$A$500,0),
MATCH(CG$2,'Productivity Dump'!$E$3:$AJ$3,0)
),
IF(CG$3="Attendance",
INDEX('Attendance Dump'!$E$2:$AI$400,
MATCH($A222,'Attendance Dump'!$B$2:$B$400,0),
MATCH(CG$2,'Attendance Dump'!$E$1:$AI$1,0)
),
INDEX('Active Hour''s Dump'!$D$3:$AH$337,
MATCH($C222,'Active Hour''s Dump'!$A$3:$A$337,0),
MATCH(CG$2,'Active Hour''s Dump'!$D$2:$AH$2,0)
))),"")</f>
        <v>3.0833333333333299</v>
      </c>
      <c r="CH222" s="13">
        <f>_xlfn.IFNA(IF(CH$3="Productivity",
INDEX('Productivity Dump'!$E$4:$AJ$500,
MATCH($A222,'Productivity Dump'!$A$4:$A$500,0),
MATCH(CH$2,'Productivity Dump'!$E$3:$AJ$3,0)
),
IF(CH$3="Attendance",
INDEX('Attendance Dump'!$E$2:$AI$400,
MATCH($A222,'Attendance Dump'!$B$2:$B$400,0),
MATCH(CH$2,'Attendance Dump'!$E$1:$AI$1,0)
),
INDEX('Active Hour''s Dump'!$D$3:$AH$337,
MATCH($C222,'Active Hour''s Dump'!$A$3:$A$337,0),
MATCH(CH$2,'Active Hour''s Dump'!$D$2:$AH$2,0)
))),"")</f>
        <v>618.35500000000002</v>
      </c>
      <c r="CI222" s="13" t="str">
        <f>_xlfn.IFNA(IF(CI$3="Productivity",
INDEX('Productivity Dump'!$E$4:$AJ$500,
MATCH($A222,'Productivity Dump'!$A$4:$A$500,0),
MATCH(CI$2,'Productivity Dump'!$E$3:$AJ$3,0)
),
IF(CI$3="Attendance",
INDEX('Attendance Dump'!$E$2:$AI$400,
MATCH($A222,'Attendance Dump'!$B$2:$B$400,0),
MATCH(CI$2,'Attendance Dump'!$E$1:$AI$1,0)
),
INDEX('Active Hour''s Dump'!$D$3:$AH$337,
MATCH($C222,'Active Hour''s Dump'!$A$3:$A$337,0),
MATCH(CI$2,'Active Hour''s Dump'!$D$2:$AH$2,0)
))),"")</f>
        <v>P</v>
      </c>
      <c r="CJ222" s="54">
        <f>_xlfn.IFNA(IF(CJ$3="Productivity",
INDEX('Productivity Dump'!$E$4:$AJ$500,
MATCH($A222,'Productivity Dump'!$A$4:$A$500,0),
MATCH(CJ$2,'Productivity Dump'!$E$3:$AJ$3,0)
),
IF(CJ$3="Attendance",
INDEX('Attendance Dump'!$E$2:$AI$400,
MATCH($A222,'Attendance Dump'!$B$2:$B$400,0),
MATCH(CJ$2,'Attendance Dump'!$E$1:$AI$1,0)
),
INDEX('Active Hour''s Dump'!$D$3:$AH$337,
MATCH($C222,'Active Hour''s Dump'!$A$3:$A$337,0),
MATCH(CJ$2,'Active Hour''s Dump'!$D$2:$AH$2,0)
))),"")</f>
        <v>2.5833333333333299</v>
      </c>
      <c r="CK222" s="13">
        <f>_xlfn.IFNA(IF(CK$3="Productivity",
INDEX('Productivity Dump'!$E$4:$AJ$500,
MATCH($A222,'Productivity Dump'!$A$4:$A$500,0),
MATCH(CK$2,'Productivity Dump'!$E$3:$AJ$3,0)
),
IF(CK$3="Attendance",
INDEX('Attendance Dump'!$E$2:$AI$400,
MATCH($A222,'Attendance Dump'!$B$2:$B$400,0),
MATCH(CK$2,'Attendance Dump'!$E$1:$AI$1,0)
),
INDEX('Active Hour''s Dump'!$D$3:$AH$337,
MATCH($C222,'Active Hour''s Dump'!$A$3:$A$337,0),
MATCH(CK$2,'Active Hour''s Dump'!$D$2:$AH$2,0)
))),"")</f>
        <v>0</v>
      </c>
      <c r="CL222" s="13" t="str">
        <f>_xlfn.IFNA(IF(CL$3="Productivity",
INDEX('Productivity Dump'!$E$4:$AJ$500,
MATCH($A222,'Productivity Dump'!$A$4:$A$500,0),
MATCH(CL$2,'Productivity Dump'!$E$3:$AJ$3,0)
),
IF(CL$3="Attendance",
INDEX('Attendance Dump'!$E$2:$AI$400,
MATCH($A222,'Attendance Dump'!$B$2:$B$400,0),
MATCH(CL$2,'Attendance Dump'!$E$1:$AI$1,0)
),
INDEX('Active Hour''s Dump'!$D$3:$AH$337,
MATCH($C222,'Active Hour''s Dump'!$A$3:$A$337,0),
MATCH(CL$2,'Active Hour''s Dump'!$D$2:$AH$2,0)
))),"")</f>
        <v>A</v>
      </c>
      <c r="CM222" s="54">
        <f>_xlfn.IFNA(IF(CM$3="Productivity",
INDEX('Productivity Dump'!$E$4:$AJ$500,
MATCH($A222,'Productivity Dump'!$A$4:$A$500,0),
MATCH(CM$2,'Productivity Dump'!$E$3:$AJ$3,0)
),
IF(CM$3="Attendance",
INDEX('Attendance Dump'!$E$2:$AI$400,
MATCH($A222,'Attendance Dump'!$B$2:$B$400,0),
MATCH(CM$2,'Attendance Dump'!$E$1:$AI$1,0)
),
INDEX('Active Hour''s Dump'!$D$3:$AH$337,
MATCH($C222,'Active Hour''s Dump'!$A$3:$A$337,0),
MATCH(CM$2,'Active Hour''s Dump'!$D$2:$AH$2,0)
))),"")</f>
        <v>0</v>
      </c>
      <c r="CN222" s="13">
        <f>_xlfn.IFNA(IF(CN$3="Productivity",
INDEX('Productivity Dump'!$E$4:$AJ$500,
MATCH($A222,'Productivity Dump'!$A$4:$A$500,0),
MATCH(CN$2,'Productivity Dump'!$E$3:$AJ$3,0)
),
IF(CN$3="Attendance",
INDEX('Attendance Dump'!$E$2:$AI$400,
MATCH($A222,'Attendance Dump'!$B$2:$B$400,0),
MATCH(CN$2,'Attendance Dump'!$E$1:$AI$1,0)
),
INDEX('Active Hour''s Dump'!$D$3:$AH$337,
MATCH($C222,'Active Hour''s Dump'!$A$3:$A$337,0),
MATCH(CN$2,'Active Hour''s Dump'!$D$2:$AH$2,0)
))),"")</f>
        <v>0</v>
      </c>
      <c r="CO222" s="13">
        <f>_xlfn.IFNA(IF(CO$3="Productivity",
INDEX('Productivity Dump'!$E$4:$AJ$500,
MATCH($A222,'Productivity Dump'!$A$4:$A$500,0),
MATCH(CO$2,'Productivity Dump'!$E$3:$AJ$3,0)
),
IF(CO$3="Attendance",
INDEX('Attendance Dump'!$E$2:$AI$400,
MATCH($A222,'Attendance Dump'!$B$2:$B$400,0),
MATCH(CO$2,'Attendance Dump'!$E$1:$AI$1,0)
),
INDEX('Active Hour''s Dump'!$D$3:$AH$337,
MATCH($C222,'Active Hour''s Dump'!$A$3:$A$337,0),
MATCH(CO$2,'Active Hour''s Dump'!$D$2:$AH$2,0)
))),"")</f>
        <v>0</v>
      </c>
      <c r="CP222" s="54">
        <f>_xlfn.IFNA(IF(CP$3="Productivity",
INDEX('Productivity Dump'!$E$4:$AJ$500,
MATCH($A222,'Productivity Dump'!$A$4:$A$500,0),
MATCH(CP$2,'Productivity Dump'!$E$3:$AJ$3,0)
),
IF(CP$3="Attendance",
INDEX('Attendance Dump'!$E$2:$AI$400,
MATCH($A222,'Attendance Dump'!$B$2:$B$400,0),
MATCH(CP$2,'Attendance Dump'!$E$1:$AI$1,0)
),
INDEX('Active Hour''s Dump'!$D$3:$AH$337,
MATCH($C222,'Active Hour''s Dump'!$A$3:$A$337,0),
MATCH(CP$2,'Active Hour''s Dump'!$D$2:$AH$2,0)
))),"")</f>
        <v>0</v>
      </c>
      <c r="CQ222" s="13">
        <f>_xlfn.IFNA(IF(CQ$3="Productivity",
INDEX('Productivity Dump'!$E$4:$AJ$500,
MATCH($A222,'Productivity Dump'!$A$4:$A$500,0),
MATCH(CQ$2,'Productivity Dump'!$E$3:$AJ$3,0)
),
IF(CQ$3="Attendance",
INDEX('Attendance Dump'!$E$2:$AI$400,
MATCH($A222,'Attendance Dump'!$B$2:$B$400,0),
MATCH(CQ$2,'Attendance Dump'!$E$1:$AI$1,0)
),
INDEX('Active Hour''s Dump'!$D$3:$AH$337,
MATCH($C222,'Active Hour''s Dump'!$A$3:$A$337,0),
MATCH(CQ$2,'Active Hour''s Dump'!$D$2:$AH$2,0)
))),"")</f>
        <v>0</v>
      </c>
      <c r="CR222" s="13">
        <f>_xlfn.IFNA(IF(CR$3="Productivity",
INDEX('Productivity Dump'!$E$4:$AJ$500,
MATCH($A222,'Productivity Dump'!$A$4:$A$500,0),
MATCH(CR$2,'Productivity Dump'!$E$3:$AJ$3,0)
),
IF(CR$3="Attendance",
INDEX('Attendance Dump'!$E$2:$AI$400,
MATCH($A222,'Attendance Dump'!$B$2:$B$400,0),
MATCH(CR$2,'Attendance Dump'!$E$1:$AI$1,0)
),
INDEX('Active Hour''s Dump'!$D$3:$AH$337,
MATCH($C222,'Active Hour''s Dump'!$A$3:$A$337,0),
MATCH(CR$2,'Active Hour''s Dump'!$D$2:$AH$2,0)
))),"")</f>
        <v>0</v>
      </c>
      <c r="CS222" s="54">
        <f>_xlfn.IFNA(IF(CS$3="Productivity",
INDEX('Productivity Dump'!$E$4:$AJ$500,
MATCH($A222,'Productivity Dump'!$A$4:$A$500,0),
MATCH(CS$2,'Productivity Dump'!$E$3:$AJ$3,0)
),
IF(CS$3="Attendance",
INDEX('Attendance Dump'!$E$2:$AI$400,
MATCH($A222,'Attendance Dump'!$B$2:$B$400,0),
MATCH(CS$2,'Attendance Dump'!$E$1:$AI$1,0)
),
INDEX('Active Hour''s Dump'!$D$3:$AH$337,
MATCH($C222,'Active Hour''s Dump'!$A$3:$A$337,0),
MATCH(CS$2,'Active Hour''s Dump'!$D$2:$AH$2,0)
))),"")</f>
        <v>0</v>
      </c>
      <c r="CT222" s="13">
        <f>_xlfn.IFNA(IF(CT$3="Productivity",
INDEX('Productivity Dump'!$E$4:$AJ$500,
MATCH($A222,'Productivity Dump'!$A$4:$A$500,0),
MATCH(CT$2,'Productivity Dump'!$E$3:$AJ$3,0)
),
IF(CT$3="Attendance",
INDEX('Attendance Dump'!$E$2:$AI$400,
MATCH($A222,'Attendance Dump'!$B$2:$B$400,0),
MATCH(CT$2,'Attendance Dump'!$E$1:$AI$1,0)
),
INDEX('Active Hour''s Dump'!$D$3:$AH$337,
MATCH($C222,'Active Hour''s Dump'!$A$3:$A$337,0),
MATCH(CT$2,'Active Hour''s Dump'!$D$2:$AH$2,0)
))),"")</f>
        <v>0</v>
      </c>
      <c r="CU222" s="13">
        <f>_xlfn.IFNA(IF(CU$3="Productivity",
INDEX('Productivity Dump'!$E$4:$AJ$500,
MATCH($A222,'Productivity Dump'!$A$4:$A$500,0),
MATCH(CU$2,'Productivity Dump'!$E$3:$AJ$3,0)
),
IF(CU$3="Attendance",
INDEX('Attendance Dump'!$E$2:$AI$400,
MATCH($A222,'Attendance Dump'!$B$2:$B$400,0),
MATCH(CU$2,'Attendance Dump'!$E$1:$AI$1,0)
),
INDEX('Active Hour''s Dump'!$D$3:$AH$337,
MATCH($C222,'Active Hour''s Dump'!$A$3:$A$337,0),
MATCH(CU$2,'Active Hour''s Dump'!$D$2:$AH$2,0)
))),"")</f>
        <v>0</v>
      </c>
      <c r="CV222" s="54">
        <f>_xlfn.IFNA(IF(CV$3="Productivity",
INDEX('Productivity Dump'!$E$4:$AJ$500,
MATCH($A222,'Productivity Dump'!$A$4:$A$500,0),
MATCH(CV$2,'Productivity Dump'!$E$3:$AJ$3,0)
),
IF(CV$3="Attendance",
INDEX('Attendance Dump'!$E$2:$AI$400,
MATCH($A222,'Attendance Dump'!$B$2:$B$400,0),
MATCH(CV$2,'Attendance Dump'!$E$1:$AI$1,0)
),
INDEX('Active Hour''s Dump'!$D$3:$AH$337,
MATCH($C222,'Active Hour''s Dump'!$A$3:$A$337,0),
MATCH(CV$2,'Active Hour''s Dump'!$D$2:$AH$2,0)
))),"")</f>
        <v>0</v>
      </c>
      <c r="CW222" s="13"/>
      <c r="CX222" s="13"/>
      <c r="CY222" s="54"/>
      <c r="DA222" s="57">
        <f t="shared" si="81"/>
        <v>97.249999999999986</v>
      </c>
      <c r="DB222" s="35">
        <f t="shared" si="82"/>
        <v>19506.863000000001</v>
      </c>
      <c r="DC222" s="35">
        <f t="shared" si="83"/>
        <v>2493.1369999999988</v>
      </c>
      <c r="DD222" s="35">
        <f t="shared" ca="1" si="86"/>
        <v>0</v>
      </c>
      <c r="DF222" s="32" cm="1">
        <f t="array" ref="DF222">SUMPRODUCT(
    (MOD(COLUMN(H222:CV222) - COLUMN(H222), 3) = 0) *
    (H222:CV222 = 0) *
    (I222:CW222 = "P") *
    (COUNTIF(UKHoliday, H$2:CV$2) = 0)
)</f>
        <v>0</v>
      </c>
      <c r="DG222" s="33" cm="1">
        <f t="array" ref="DG222">SUMPRODUCT(
  (MOD(COLUMN(H222:CV222) - COLUMN(H222), 3) = 0) *
  (H222:CV222 &gt; 0) *
  (H222:CV222 &lt; 0.5 * IF(((WEEKDAY(H$2:CV$2, 2) = 1) + (WEEKDAY(H$2:CV$2, 2) = 6)), G222, F222)) *
  (I222:CW222 = "P") *
  (COUNTIF(UKHoliday, H$2:CV$2) = 0)
)</f>
        <v>1</v>
      </c>
      <c r="DH222" s="33" cm="1">
        <f t="array" ref="DH222">SUMPRODUCT(
  (MOD(COLUMN(H222:CV222) - COLUMN(H222), 3) = 0) *
  (H222:CV222 &gt; 0.5 * IF(((WEEKDAY(H$2:CV$2, 2) = 1) + (WEEKDAY(H$2:CV$2, 2) = 6)), $G222, $F222)) *
  (H222:CV222 &lt; 0.8 * IF(((WEEKDAY(H$2:CV$2, 2) = 1) + (WEEKDAY(H$2:CV$2, 2) = 6)), $G222, $F222)) *
  (I222:CW222 = "P") *
  (COUNTIF(UKHoliday, H$2:CV$2) = 0)
)</f>
        <v>3</v>
      </c>
      <c r="DI222" s="33" cm="1">
        <f t="array" ref="DI222">SUMPRODUCT(
  (MOD(COLUMN(H222:CV222) - COLUMN(H222), 3) = 0) *
  (H222:CV222 &gt; 0.8 * IF(((WEEKDAY(H$2:CV$2, 2) = 1) + (WEEKDAY(H$2:CV$2, 2) = 6)), $G222, $F222)) *
  (H222:CV222 &lt; 1 * IF(((WEEKDAY(H$2:CV$2, 2) = 1) + (WEEKDAY(H$2:CV$2, 2) = 6)), $G222, $F222)) *
  (I222:CW222 = "P") *
  (COUNTIF(UKHoliday, H$2:CV$2) = 0)
)</f>
        <v>12</v>
      </c>
    </row>
    <row r="223" spans="1:113" x14ac:dyDescent="0.3">
      <c r="A223" s="8" t="s">
        <v>449</v>
      </c>
      <c r="B223" s="36" t="s">
        <v>448</v>
      </c>
      <c r="C223" s="9" t="s">
        <v>791</v>
      </c>
      <c r="D223" s="62" t="s">
        <v>555</v>
      </c>
      <c r="E223" s="35">
        <v>18600</v>
      </c>
      <c r="F223" s="35">
        <f t="shared" si="84"/>
        <v>930</v>
      </c>
      <c r="G223" s="35">
        <f t="shared" si="85"/>
        <v>465</v>
      </c>
      <c r="H223" s="13">
        <f>_xlfn.IFNA(IF(H$3="Productivity",
INDEX('Productivity Dump'!$E$4:$AJ$500,
MATCH($A223,'Productivity Dump'!$A$4:$A$500,0),
MATCH(H$2,'Productivity Dump'!$E$3:$AJ$3,0)
),
IF(H$3="Attendance",
INDEX('Attendance Dump'!$E$2:$AI$400,
MATCH($A223,'Attendance Dump'!$B$2:$B$400,0),
MATCH(H$2,'Attendance Dump'!$E$1:$AI$1,0)
),
INDEX('Active Hour''s Dump'!$D$3:$AH$337,
MATCH($C223,'Active Hour''s Dump'!$A$3:$A$337,0),
MATCH(H$2,'Active Hour''s Dump'!$D$2:$AH$2,0)
))),"")</f>
        <v>916.37100000000009</v>
      </c>
      <c r="I223" s="13" t="str">
        <f>_xlfn.IFNA(IF(I$3="Productivity",
INDEX('Productivity Dump'!$E$4:$AJ$500,
MATCH($A223,'Productivity Dump'!$A$4:$A$500,0),
MATCH(I$2,'Productivity Dump'!$E$3:$AJ$3,0)
),
IF(I$3="Attendance",
INDEX('Attendance Dump'!$E$2:$AI$400,
MATCH($A223,'Attendance Dump'!$B$2:$B$400,0),
MATCH(I$2,'Attendance Dump'!$E$1:$AI$1,0)
),
INDEX('Active Hour''s Dump'!$D$3:$AH$337,
MATCH($C223,'Active Hour''s Dump'!$A$3:$A$337,0),
MATCH(I$2,'Active Hour''s Dump'!$D$2:$AH$2,0)
))),"")</f>
        <v>P</v>
      </c>
      <c r="J223" s="54">
        <f>_xlfn.IFNA(IF(J$3="Productivity",
INDEX('Productivity Dump'!$E$4:$AJ$500,
MATCH($A223,'Productivity Dump'!$A$4:$A$500,0),
MATCH(J$2,'Productivity Dump'!$E$3:$AJ$3,0)
),
IF(J$3="Attendance",
INDEX('Attendance Dump'!$E$2:$AI$400,
MATCH($A223,'Attendance Dump'!$B$2:$B$400,0),
MATCH(J$2,'Attendance Dump'!$E$1:$AI$1,0)
),
INDEX('Active Hour''s Dump'!$D$3:$AH$337,
MATCH($C223,'Active Hour''s Dump'!$A$3:$A$337,0),
MATCH(J$2,'Active Hour''s Dump'!$D$2:$AH$2,0)
))),"")</f>
        <v>9</v>
      </c>
      <c r="K223" s="13">
        <f>_xlfn.IFNA(IF(K$3="Productivity",
INDEX('Productivity Dump'!$E$4:$AJ$500,
MATCH($A223,'Productivity Dump'!$A$4:$A$500,0),
MATCH(K$2,'Productivity Dump'!$E$3:$AJ$3,0)
),
IF(K$3="Attendance",
INDEX('Attendance Dump'!$E$2:$AI$400,
MATCH($A223,'Attendance Dump'!$B$2:$B$400,0),
MATCH(K$2,'Attendance Dump'!$E$1:$AI$1,0)
),
INDEX('Active Hour''s Dump'!$D$3:$AH$337,
MATCH($C223,'Active Hour''s Dump'!$A$3:$A$337,0),
MATCH(K$2,'Active Hour''s Dump'!$D$2:$AH$2,0)
))),"")</f>
        <v>901.41700000000014</v>
      </c>
      <c r="L223" s="13" t="str">
        <f>_xlfn.IFNA(IF(L$3="Productivity",
INDEX('Productivity Dump'!$E$4:$AJ$500,
MATCH($A223,'Productivity Dump'!$A$4:$A$500,0),
MATCH(L$2,'Productivity Dump'!$E$3:$AJ$3,0)
),
IF(L$3="Attendance",
INDEX('Attendance Dump'!$E$2:$AI$400,
MATCH($A223,'Attendance Dump'!$B$2:$B$400,0),
MATCH(L$2,'Attendance Dump'!$E$1:$AI$1,0)
),
INDEX('Active Hour''s Dump'!$D$3:$AH$337,
MATCH($C223,'Active Hour''s Dump'!$A$3:$A$337,0),
MATCH(L$2,'Active Hour''s Dump'!$D$2:$AH$2,0)
))),"")</f>
        <v>P</v>
      </c>
      <c r="M223" s="54">
        <f>_xlfn.IFNA(IF(M$3="Productivity",
INDEX('Productivity Dump'!$E$4:$AJ$500,
MATCH($A223,'Productivity Dump'!$A$4:$A$500,0),
MATCH(M$2,'Productivity Dump'!$E$3:$AJ$3,0)
),
IF(M$3="Attendance",
INDEX('Attendance Dump'!$E$2:$AI$400,
MATCH($A223,'Attendance Dump'!$B$2:$B$400,0),
MATCH(M$2,'Attendance Dump'!$E$1:$AI$1,0)
),
INDEX('Active Hour''s Dump'!$D$3:$AH$337,
MATCH($C223,'Active Hour''s Dump'!$A$3:$A$337,0),
MATCH(M$2,'Active Hour''s Dump'!$D$2:$AH$2,0)
))),"")</f>
        <v>8.3333333333333304</v>
      </c>
      <c r="N223" s="13">
        <f>_xlfn.IFNA(IF(N$3="Productivity",
INDEX('Productivity Dump'!$E$4:$AJ$500,
MATCH($A223,'Productivity Dump'!$A$4:$A$500,0),
MATCH(N$2,'Productivity Dump'!$E$3:$AJ$3,0)
),
IF(N$3="Attendance",
INDEX('Attendance Dump'!$E$2:$AI$400,
MATCH($A223,'Attendance Dump'!$B$2:$B$400,0),
MATCH(N$2,'Attendance Dump'!$E$1:$AI$1,0)
),
INDEX('Active Hour''s Dump'!$D$3:$AH$337,
MATCH($C223,'Active Hour''s Dump'!$A$3:$A$337,0),
MATCH(N$2,'Active Hour''s Dump'!$D$2:$AH$2,0)
))),"")</f>
        <v>482.51199999999989</v>
      </c>
      <c r="O223" s="13" t="str">
        <f>_xlfn.IFNA(IF(O$3="Productivity",
INDEX('Productivity Dump'!$E$4:$AJ$500,
MATCH($A223,'Productivity Dump'!$A$4:$A$500,0),
MATCH(O$2,'Productivity Dump'!$E$3:$AJ$3,0)
),
IF(O$3="Attendance",
INDEX('Attendance Dump'!$E$2:$AI$400,
MATCH($A223,'Attendance Dump'!$B$2:$B$400,0),
MATCH(O$2,'Attendance Dump'!$E$1:$AI$1,0)
),
INDEX('Active Hour''s Dump'!$D$3:$AH$337,
MATCH($C223,'Active Hour''s Dump'!$A$3:$A$337,0),
MATCH(O$2,'Active Hour''s Dump'!$D$2:$AH$2,0)
))),"")</f>
        <v>P</v>
      </c>
      <c r="P223" s="54">
        <f>_xlfn.IFNA(IF(P$3="Productivity",
INDEX('Productivity Dump'!$E$4:$AJ$500,
MATCH($A223,'Productivity Dump'!$A$4:$A$500,0),
MATCH(P$2,'Productivity Dump'!$E$3:$AJ$3,0)
),
IF(P$3="Attendance",
INDEX('Attendance Dump'!$E$2:$AI$400,
MATCH($A223,'Attendance Dump'!$B$2:$B$400,0),
MATCH(P$2,'Attendance Dump'!$E$1:$AI$1,0)
),
INDEX('Active Hour''s Dump'!$D$3:$AH$337,
MATCH($C223,'Active Hour''s Dump'!$A$3:$A$337,0),
MATCH(P$2,'Active Hour''s Dump'!$D$2:$AH$2,0)
))),"")</f>
        <v>5.25</v>
      </c>
      <c r="Q223" s="13">
        <f>_xlfn.IFNA(IF(Q$3="Productivity",
INDEX('Productivity Dump'!$E$4:$AJ$500,
MATCH($A223,'Productivity Dump'!$A$4:$A$500,0),
MATCH(Q$2,'Productivity Dump'!$E$3:$AJ$3,0)
),
IF(Q$3="Attendance",
INDEX('Attendance Dump'!$E$2:$AI$400,
MATCH($A223,'Attendance Dump'!$B$2:$B$400,0),
MATCH(Q$2,'Attendance Dump'!$E$1:$AI$1,0)
),
INDEX('Active Hour''s Dump'!$D$3:$AH$337,
MATCH($C223,'Active Hour''s Dump'!$A$3:$A$337,0),
MATCH(Q$2,'Active Hour''s Dump'!$D$2:$AH$2,0)
))),"")</f>
        <v>0</v>
      </c>
      <c r="R223" s="13" t="str">
        <f>_xlfn.IFNA(IF(R$3="Productivity",
INDEX('Productivity Dump'!$E$4:$AJ$500,
MATCH($A223,'Productivity Dump'!$A$4:$A$500,0),
MATCH(R$2,'Productivity Dump'!$E$3:$AJ$3,0)
),
IF(R$3="Attendance",
INDEX('Attendance Dump'!$E$2:$AI$400,
MATCH($A223,'Attendance Dump'!$B$2:$B$400,0),
MATCH(R$2,'Attendance Dump'!$E$1:$AI$1,0)
),
INDEX('Active Hour''s Dump'!$D$3:$AH$337,
MATCH($C223,'Active Hour''s Dump'!$A$3:$A$337,0),
MATCH(R$2,'Active Hour''s Dump'!$D$2:$AH$2,0)
))),"")</f>
        <v>WO</v>
      </c>
      <c r="S223" s="54">
        <f>_xlfn.IFNA(IF(S$3="Productivity",
INDEX('Productivity Dump'!$E$4:$AJ$500,
MATCH($A223,'Productivity Dump'!$A$4:$A$500,0),
MATCH(S$2,'Productivity Dump'!$E$3:$AJ$3,0)
),
IF(S$3="Attendance",
INDEX('Attendance Dump'!$E$2:$AI$400,
MATCH($A223,'Attendance Dump'!$B$2:$B$400,0),
MATCH(S$2,'Attendance Dump'!$E$1:$AI$1,0)
),
INDEX('Active Hour''s Dump'!$D$3:$AH$337,
MATCH($C223,'Active Hour''s Dump'!$A$3:$A$337,0),
MATCH(S$2,'Active Hour''s Dump'!$D$2:$AH$2,0)
))),"")</f>
        <v>0</v>
      </c>
      <c r="T223" s="13">
        <f>_xlfn.IFNA(IF(T$3="Productivity",
INDEX('Productivity Dump'!$E$4:$AJ$500,
MATCH($A223,'Productivity Dump'!$A$4:$A$500,0),
MATCH(T$2,'Productivity Dump'!$E$3:$AJ$3,0)
),
IF(T$3="Attendance",
INDEX('Attendance Dump'!$E$2:$AI$400,
MATCH($A223,'Attendance Dump'!$B$2:$B$400,0),
MATCH(T$2,'Attendance Dump'!$E$1:$AI$1,0)
),
INDEX('Active Hour''s Dump'!$D$3:$AH$337,
MATCH($C223,'Active Hour''s Dump'!$A$3:$A$337,0),
MATCH(T$2,'Active Hour''s Dump'!$D$2:$AH$2,0)
))),"")</f>
        <v>0</v>
      </c>
      <c r="U223" s="13" t="str">
        <f>_xlfn.IFNA(IF(U$3="Productivity",
INDEX('Productivity Dump'!$E$4:$AJ$500,
MATCH($A223,'Productivity Dump'!$A$4:$A$500,0),
MATCH(U$2,'Productivity Dump'!$E$3:$AJ$3,0)
),
IF(U$3="Attendance",
INDEX('Attendance Dump'!$E$2:$AI$400,
MATCH($A223,'Attendance Dump'!$B$2:$B$400,0),
MATCH(U$2,'Attendance Dump'!$E$1:$AI$1,0)
),
INDEX('Active Hour''s Dump'!$D$3:$AH$337,
MATCH($C223,'Active Hour''s Dump'!$A$3:$A$337,0),
MATCH(U$2,'Active Hour''s Dump'!$D$2:$AH$2,0)
))),"")</f>
        <v>PL</v>
      </c>
      <c r="V223" s="54">
        <f>_xlfn.IFNA(IF(V$3="Productivity",
INDEX('Productivity Dump'!$E$4:$AJ$500,
MATCH($A223,'Productivity Dump'!$A$4:$A$500,0),
MATCH(V$2,'Productivity Dump'!$E$3:$AJ$3,0)
),
IF(V$3="Attendance",
INDEX('Attendance Dump'!$E$2:$AI$400,
MATCH($A223,'Attendance Dump'!$B$2:$B$400,0),
MATCH(V$2,'Attendance Dump'!$E$1:$AI$1,0)
),
INDEX('Active Hour''s Dump'!$D$3:$AH$337,
MATCH($C223,'Active Hour''s Dump'!$A$3:$A$337,0),
MATCH(V$2,'Active Hour''s Dump'!$D$2:$AH$2,0)
))),"")</f>
        <v>0</v>
      </c>
      <c r="W223" s="13">
        <f>_xlfn.IFNA(IF(W$3="Productivity",
INDEX('Productivity Dump'!$E$4:$AJ$500,
MATCH($A223,'Productivity Dump'!$A$4:$A$500,0),
MATCH(W$2,'Productivity Dump'!$E$3:$AJ$3,0)
),
IF(W$3="Attendance",
INDEX('Attendance Dump'!$E$2:$AI$400,
MATCH($A223,'Attendance Dump'!$B$2:$B$400,0),
MATCH(W$2,'Attendance Dump'!$E$1:$AI$1,0)
),
INDEX('Active Hour''s Dump'!$D$3:$AH$337,
MATCH($C223,'Active Hour''s Dump'!$A$3:$A$337,0),
MATCH(W$2,'Active Hour''s Dump'!$D$2:$AH$2,0)
))),"")</f>
        <v>922.14300000000014</v>
      </c>
      <c r="X223" s="13" t="str">
        <f>_xlfn.IFNA(IF(X$3="Productivity",
INDEX('Productivity Dump'!$E$4:$AJ$500,
MATCH($A223,'Productivity Dump'!$A$4:$A$500,0),
MATCH(X$2,'Productivity Dump'!$E$3:$AJ$3,0)
),
IF(X$3="Attendance",
INDEX('Attendance Dump'!$E$2:$AI$400,
MATCH($A223,'Attendance Dump'!$B$2:$B$400,0),
MATCH(X$2,'Attendance Dump'!$E$1:$AI$1,0)
),
INDEX('Active Hour''s Dump'!$D$3:$AH$337,
MATCH($C223,'Active Hour''s Dump'!$A$3:$A$337,0),
MATCH(X$2,'Active Hour''s Dump'!$D$2:$AH$2,0)
))),"")</f>
        <v>P</v>
      </c>
      <c r="Y223" s="54">
        <f>_xlfn.IFNA(IF(Y$3="Productivity",
INDEX('Productivity Dump'!$E$4:$AJ$500,
MATCH($A223,'Productivity Dump'!$A$4:$A$500,0),
MATCH(Y$2,'Productivity Dump'!$E$3:$AJ$3,0)
),
IF(Y$3="Attendance",
INDEX('Attendance Dump'!$E$2:$AI$400,
MATCH($A223,'Attendance Dump'!$B$2:$B$400,0),
MATCH(Y$2,'Attendance Dump'!$E$1:$AI$1,0)
),
INDEX('Active Hour''s Dump'!$D$3:$AH$337,
MATCH($C223,'Active Hour''s Dump'!$A$3:$A$337,0),
MATCH(Y$2,'Active Hour''s Dump'!$D$2:$AH$2,0)
))),"")</f>
        <v>8.5833333333333304</v>
      </c>
      <c r="Z223" s="13">
        <f>_xlfn.IFNA(IF(Z$3="Productivity",
INDEX('Productivity Dump'!$E$4:$AJ$500,
MATCH($A223,'Productivity Dump'!$A$4:$A$500,0),
MATCH(Z$2,'Productivity Dump'!$E$3:$AJ$3,0)
),
IF(Z$3="Attendance",
INDEX('Attendance Dump'!$E$2:$AI$400,
MATCH($A223,'Attendance Dump'!$B$2:$B$400,0),
MATCH(Z$2,'Attendance Dump'!$E$1:$AI$1,0)
),
INDEX('Active Hour''s Dump'!$D$3:$AH$337,
MATCH($C223,'Active Hour''s Dump'!$A$3:$A$337,0),
MATCH(Z$2,'Active Hour''s Dump'!$D$2:$AH$2,0)
))),"")</f>
        <v>889.92900000000009</v>
      </c>
      <c r="AA223" s="13" t="str">
        <f>_xlfn.IFNA(IF(AA$3="Productivity",
INDEX('Productivity Dump'!$E$4:$AJ$500,
MATCH($A223,'Productivity Dump'!$A$4:$A$500,0),
MATCH(AA$2,'Productivity Dump'!$E$3:$AJ$3,0)
),
IF(AA$3="Attendance",
INDEX('Attendance Dump'!$E$2:$AI$400,
MATCH($A223,'Attendance Dump'!$B$2:$B$400,0),
MATCH(AA$2,'Attendance Dump'!$E$1:$AI$1,0)
),
INDEX('Active Hour''s Dump'!$D$3:$AH$337,
MATCH($C223,'Active Hour''s Dump'!$A$3:$A$337,0),
MATCH(AA$2,'Active Hour''s Dump'!$D$2:$AH$2,0)
))),"")</f>
        <v>P</v>
      </c>
      <c r="AB223" s="54">
        <f>_xlfn.IFNA(IF(AB$3="Productivity",
INDEX('Productivity Dump'!$E$4:$AJ$500,
MATCH($A223,'Productivity Dump'!$A$4:$A$500,0),
MATCH(AB$2,'Productivity Dump'!$E$3:$AJ$3,0)
),
IF(AB$3="Attendance",
INDEX('Attendance Dump'!$E$2:$AI$400,
MATCH($A223,'Attendance Dump'!$B$2:$B$400,0),
MATCH(AB$2,'Attendance Dump'!$E$1:$AI$1,0)
),
INDEX('Active Hour''s Dump'!$D$3:$AH$337,
MATCH($C223,'Active Hour''s Dump'!$A$3:$A$337,0),
MATCH(AB$2,'Active Hour''s Dump'!$D$2:$AH$2,0)
))),"")</f>
        <v>8.6666666666666696</v>
      </c>
      <c r="AC223" s="13">
        <f>_xlfn.IFNA(IF(AC$3="Productivity",
INDEX('Productivity Dump'!$E$4:$AJ$500,
MATCH($A223,'Productivity Dump'!$A$4:$A$500,0),
MATCH(AC$2,'Productivity Dump'!$E$3:$AJ$3,0)
),
IF(AC$3="Attendance",
INDEX('Attendance Dump'!$E$2:$AI$400,
MATCH($A223,'Attendance Dump'!$B$2:$B$400,0),
MATCH(AC$2,'Attendance Dump'!$E$1:$AI$1,0)
),
INDEX('Active Hour''s Dump'!$D$3:$AH$337,
MATCH($C223,'Active Hour''s Dump'!$A$3:$A$337,0),
MATCH(AC$2,'Active Hour''s Dump'!$D$2:$AH$2,0)
))),"")</f>
        <v>415.40099999999995</v>
      </c>
      <c r="AD223" s="13" t="str">
        <f>_xlfn.IFNA(IF(AD$3="Productivity",
INDEX('Productivity Dump'!$E$4:$AJ$500,
MATCH($A223,'Productivity Dump'!$A$4:$A$500,0),
MATCH(AD$2,'Productivity Dump'!$E$3:$AJ$3,0)
),
IF(AD$3="Attendance",
INDEX('Attendance Dump'!$E$2:$AI$400,
MATCH($A223,'Attendance Dump'!$B$2:$B$400,0),
MATCH(AD$2,'Attendance Dump'!$E$1:$AI$1,0)
),
INDEX('Active Hour''s Dump'!$D$3:$AH$337,
MATCH($C223,'Active Hour''s Dump'!$A$3:$A$337,0),
MATCH(AD$2,'Active Hour''s Dump'!$D$2:$AH$2,0)
))),"")</f>
        <v>PL-HL</v>
      </c>
      <c r="AE223" s="54">
        <f>_xlfn.IFNA(IF(AE$3="Productivity",
INDEX('Productivity Dump'!$E$4:$AJ$500,
MATCH($A223,'Productivity Dump'!$A$4:$A$500,0),
MATCH(AE$2,'Productivity Dump'!$E$3:$AJ$3,0)
),
IF(AE$3="Attendance",
INDEX('Attendance Dump'!$E$2:$AI$400,
MATCH($A223,'Attendance Dump'!$B$2:$B$400,0),
MATCH(AE$2,'Attendance Dump'!$E$1:$AI$1,0)
),
INDEX('Active Hour''s Dump'!$D$3:$AH$337,
MATCH($C223,'Active Hour''s Dump'!$A$3:$A$337,0),
MATCH(AE$2,'Active Hour''s Dump'!$D$2:$AH$2,0)
))),"")</f>
        <v>4.5833333333333304</v>
      </c>
      <c r="AF223" s="13">
        <f>_xlfn.IFNA(IF(AF$3="Productivity",
INDEX('Productivity Dump'!$E$4:$AJ$500,
MATCH($A223,'Productivity Dump'!$A$4:$A$500,0),
MATCH(AF$2,'Productivity Dump'!$E$3:$AJ$3,0)
),
IF(AF$3="Attendance",
INDEX('Attendance Dump'!$E$2:$AI$400,
MATCH($A223,'Attendance Dump'!$B$2:$B$400,0),
MATCH(AF$2,'Attendance Dump'!$E$1:$AI$1,0)
),
INDEX('Active Hour''s Dump'!$D$3:$AH$337,
MATCH($C223,'Active Hour''s Dump'!$A$3:$A$337,0),
MATCH(AF$2,'Active Hour''s Dump'!$D$2:$AH$2,0)
))),"")</f>
        <v>864.69200000000001</v>
      </c>
      <c r="AG223" s="13" t="str">
        <f>_xlfn.IFNA(IF(AG$3="Productivity",
INDEX('Productivity Dump'!$E$4:$AJ$500,
MATCH($A223,'Productivity Dump'!$A$4:$A$500,0),
MATCH(AG$2,'Productivity Dump'!$E$3:$AJ$3,0)
),
IF(AG$3="Attendance",
INDEX('Attendance Dump'!$E$2:$AI$400,
MATCH($A223,'Attendance Dump'!$B$2:$B$400,0),
MATCH(AG$2,'Attendance Dump'!$E$1:$AI$1,0)
),
INDEX('Active Hour''s Dump'!$D$3:$AH$337,
MATCH($C223,'Active Hour''s Dump'!$A$3:$A$337,0),
MATCH(AG$2,'Active Hour''s Dump'!$D$2:$AH$2,0)
))),"")</f>
        <v>P</v>
      </c>
      <c r="AH223" s="54">
        <f>_xlfn.IFNA(IF(AH$3="Productivity",
INDEX('Productivity Dump'!$E$4:$AJ$500,
MATCH($A223,'Productivity Dump'!$A$4:$A$500,0),
MATCH(AH$2,'Productivity Dump'!$E$3:$AJ$3,0)
),
IF(AH$3="Attendance",
INDEX('Attendance Dump'!$E$2:$AI$400,
MATCH($A223,'Attendance Dump'!$B$2:$B$400,0),
MATCH(AH$2,'Attendance Dump'!$E$1:$AI$1,0)
),
INDEX('Active Hour''s Dump'!$D$3:$AH$337,
MATCH($C223,'Active Hour''s Dump'!$A$3:$A$337,0),
MATCH(AH$2,'Active Hour''s Dump'!$D$2:$AH$2,0)
))),"")</f>
        <v>8.0833333333333304</v>
      </c>
      <c r="AI223" s="13">
        <f>_xlfn.IFNA(IF(AI$3="Productivity",
INDEX('Productivity Dump'!$E$4:$AJ$500,
MATCH($A223,'Productivity Dump'!$A$4:$A$500,0),
MATCH(AI$2,'Productivity Dump'!$E$3:$AJ$3,0)
),
IF(AI$3="Attendance",
INDEX('Attendance Dump'!$E$2:$AI$400,
MATCH($A223,'Attendance Dump'!$B$2:$B$400,0),
MATCH(AI$2,'Attendance Dump'!$E$1:$AI$1,0)
),
INDEX('Active Hour''s Dump'!$D$3:$AH$337,
MATCH($C223,'Active Hour''s Dump'!$A$3:$A$337,0),
MATCH(AI$2,'Active Hour''s Dump'!$D$2:$AH$2,0)
))),"")</f>
        <v>734.14200000000005</v>
      </c>
      <c r="AJ223" s="13" t="str">
        <f>_xlfn.IFNA(IF(AJ$3="Productivity",
INDEX('Productivity Dump'!$E$4:$AJ$500,
MATCH($A223,'Productivity Dump'!$A$4:$A$500,0),
MATCH(AJ$2,'Productivity Dump'!$E$3:$AJ$3,0)
),
IF(AJ$3="Attendance",
INDEX('Attendance Dump'!$E$2:$AI$400,
MATCH($A223,'Attendance Dump'!$B$2:$B$400,0),
MATCH(AJ$2,'Attendance Dump'!$E$1:$AI$1,0)
),
INDEX('Active Hour''s Dump'!$D$3:$AH$337,
MATCH($C223,'Active Hour''s Dump'!$A$3:$A$337,0),
MATCH(AJ$2,'Active Hour''s Dump'!$D$2:$AH$2,0)
))),"")</f>
        <v>P</v>
      </c>
      <c r="AK223" s="54">
        <f>_xlfn.IFNA(IF(AK$3="Productivity",
INDEX('Productivity Dump'!$E$4:$AJ$500,
MATCH($A223,'Productivity Dump'!$A$4:$A$500,0),
MATCH(AK$2,'Productivity Dump'!$E$3:$AJ$3,0)
),
IF(AK$3="Attendance",
INDEX('Attendance Dump'!$E$2:$AI$400,
MATCH($A223,'Attendance Dump'!$B$2:$B$400,0),
MATCH(AK$2,'Attendance Dump'!$E$1:$AI$1,0)
),
INDEX('Active Hour''s Dump'!$D$3:$AH$337,
MATCH($C223,'Active Hour''s Dump'!$A$3:$A$337,0),
MATCH(AK$2,'Active Hour''s Dump'!$D$2:$AH$2,0)
))),"")</f>
        <v>7.0833333333333304</v>
      </c>
      <c r="AL223" s="13">
        <f>_xlfn.IFNA(IF(AL$3="Productivity",
INDEX('Productivity Dump'!$E$4:$AJ$500,
MATCH($A223,'Productivity Dump'!$A$4:$A$500,0),
MATCH(AL$2,'Productivity Dump'!$E$3:$AJ$3,0)
),
IF(AL$3="Attendance",
INDEX('Attendance Dump'!$E$2:$AI$400,
MATCH($A223,'Attendance Dump'!$B$2:$B$400,0),
MATCH(AL$2,'Attendance Dump'!$E$1:$AI$1,0)
),
INDEX('Active Hour''s Dump'!$D$3:$AH$337,
MATCH($C223,'Active Hour''s Dump'!$A$3:$A$337,0),
MATCH(AL$2,'Active Hour''s Dump'!$D$2:$AH$2,0)
))),"")</f>
        <v>0</v>
      </c>
      <c r="AM223" s="13" t="str">
        <f>_xlfn.IFNA(IF(AM$3="Productivity",
INDEX('Productivity Dump'!$E$4:$AJ$500,
MATCH($A223,'Productivity Dump'!$A$4:$A$500,0),
MATCH(AM$2,'Productivity Dump'!$E$3:$AJ$3,0)
),
IF(AM$3="Attendance",
INDEX('Attendance Dump'!$E$2:$AI$400,
MATCH($A223,'Attendance Dump'!$B$2:$B$400,0),
MATCH(AM$2,'Attendance Dump'!$E$1:$AI$1,0)
),
INDEX('Active Hour''s Dump'!$D$3:$AH$337,
MATCH($C223,'Active Hour''s Dump'!$A$3:$A$337,0),
MATCH(AM$2,'Active Hour''s Dump'!$D$2:$AH$2,0)
))),"")</f>
        <v>WO</v>
      </c>
      <c r="AN223" s="54">
        <f>_xlfn.IFNA(IF(AN$3="Productivity",
INDEX('Productivity Dump'!$E$4:$AJ$500,
MATCH($A223,'Productivity Dump'!$A$4:$A$500,0),
MATCH(AN$2,'Productivity Dump'!$E$3:$AJ$3,0)
),
IF(AN$3="Attendance",
INDEX('Attendance Dump'!$E$2:$AI$400,
MATCH($A223,'Attendance Dump'!$B$2:$B$400,0),
MATCH(AN$2,'Attendance Dump'!$E$1:$AI$1,0)
),
INDEX('Active Hour''s Dump'!$D$3:$AH$337,
MATCH($C223,'Active Hour''s Dump'!$A$3:$A$337,0),
MATCH(AN$2,'Active Hour''s Dump'!$D$2:$AH$2,0)
))),"")</f>
        <v>0</v>
      </c>
      <c r="AO223" s="13">
        <f>_xlfn.IFNA(IF(AO$3="Productivity",
INDEX('Productivity Dump'!$E$4:$AJ$500,
MATCH($A223,'Productivity Dump'!$A$4:$A$500,0),
MATCH(AO$2,'Productivity Dump'!$E$3:$AJ$3,0)
),
IF(AO$3="Attendance",
INDEX('Attendance Dump'!$E$2:$AI$400,
MATCH($A223,'Attendance Dump'!$B$2:$B$400,0),
MATCH(AO$2,'Attendance Dump'!$E$1:$AI$1,0)
),
INDEX('Active Hour''s Dump'!$D$3:$AH$337,
MATCH($C223,'Active Hour''s Dump'!$A$3:$A$337,0),
MATCH(AO$2,'Active Hour''s Dump'!$D$2:$AH$2,0)
))),"")</f>
        <v>436.60199999999992</v>
      </c>
      <c r="AP223" s="13" t="str">
        <f>_xlfn.IFNA(IF(AP$3="Productivity",
INDEX('Productivity Dump'!$E$4:$AJ$500,
MATCH($A223,'Productivity Dump'!$A$4:$A$500,0),
MATCH(AP$2,'Productivity Dump'!$E$3:$AJ$3,0)
),
IF(AP$3="Attendance",
INDEX('Attendance Dump'!$E$2:$AI$400,
MATCH($A223,'Attendance Dump'!$B$2:$B$400,0),
MATCH(AP$2,'Attendance Dump'!$E$1:$AI$1,0)
),
INDEX('Active Hour''s Dump'!$D$3:$AH$337,
MATCH($C223,'Active Hour''s Dump'!$A$3:$A$337,0),
MATCH(AP$2,'Active Hour''s Dump'!$D$2:$AH$2,0)
))),"")</f>
        <v>P</v>
      </c>
      <c r="AQ223" s="54">
        <f>_xlfn.IFNA(IF(AQ$3="Productivity",
INDEX('Productivity Dump'!$E$4:$AJ$500,
MATCH($A223,'Productivity Dump'!$A$4:$A$500,0),
MATCH(AQ$2,'Productivity Dump'!$E$3:$AJ$3,0)
),
IF(AQ$3="Attendance",
INDEX('Attendance Dump'!$E$2:$AI$400,
MATCH($A223,'Attendance Dump'!$B$2:$B$400,0),
MATCH(AQ$2,'Attendance Dump'!$E$1:$AI$1,0)
),
INDEX('Active Hour''s Dump'!$D$3:$AH$337,
MATCH($C223,'Active Hour''s Dump'!$A$3:$A$337,0),
MATCH(AQ$2,'Active Hour''s Dump'!$D$2:$AH$2,0)
))),"")</f>
        <v>4.5</v>
      </c>
      <c r="AR223" s="13">
        <f>_xlfn.IFNA(IF(AR$3="Productivity",
INDEX('Productivity Dump'!$E$4:$AJ$500,
MATCH($A223,'Productivity Dump'!$A$4:$A$500,0),
MATCH(AR$2,'Productivity Dump'!$E$3:$AJ$3,0)
),
IF(AR$3="Attendance",
INDEX('Attendance Dump'!$E$2:$AI$400,
MATCH($A223,'Attendance Dump'!$B$2:$B$400,0),
MATCH(AR$2,'Attendance Dump'!$E$1:$AI$1,0)
),
INDEX('Active Hour''s Dump'!$D$3:$AH$337,
MATCH($C223,'Active Hour''s Dump'!$A$3:$A$337,0),
MATCH(AR$2,'Active Hour''s Dump'!$D$2:$AH$2,0)
))),"")</f>
        <v>930.01899999999989</v>
      </c>
      <c r="AS223" s="13" t="str">
        <f>_xlfn.IFNA(IF(AS$3="Productivity",
INDEX('Productivity Dump'!$E$4:$AJ$500,
MATCH($A223,'Productivity Dump'!$A$4:$A$500,0),
MATCH(AS$2,'Productivity Dump'!$E$3:$AJ$3,0)
),
IF(AS$3="Attendance",
INDEX('Attendance Dump'!$E$2:$AI$400,
MATCH($A223,'Attendance Dump'!$B$2:$B$400,0),
MATCH(AS$2,'Attendance Dump'!$E$1:$AI$1,0)
),
INDEX('Active Hour''s Dump'!$D$3:$AH$337,
MATCH($C223,'Active Hour''s Dump'!$A$3:$A$337,0),
MATCH(AS$2,'Active Hour''s Dump'!$D$2:$AH$2,0)
))),"")</f>
        <v>P</v>
      </c>
      <c r="AT223" s="54">
        <f>_xlfn.IFNA(IF(AT$3="Productivity",
INDEX('Productivity Dump'!$E$4:$AJ$500,
MATCH($A223,'Productivity Dump'!$A$4:$A$500,0),
MATCH(AT$2,'Productivity Dump'!$E$3:$AJ$3,0)
),
IF(AT$3="Attendance",
INDEX('Attendance Dump'!$E$2:$AI$400,
MATCH($A223,'Attendance Dump'!$B$2:$B$400,0),
MATCH(AT$2,'Attendance Dump'!$E$1:$AI$1,0)
),
INDEX('Active Hour''s Dump'!$D$3:$AH$337,
MATCH($C223,'Active Hour''s Dump'!$A$3:$A$337,0),
MATCH(AT$2,'Active Hour''s Dump'!$D$2:$AH$2,0)
))),"")</f>
        <v>8.9166666666666696</v>
      </c>
      <c r="AU223" s="13">
        <f>_xlfn.IFNA(IF(AU$3="Productivity",
INDEX('Productivity Dump'!$E$4:$AJ$500,
MATCH($A223,'Productivity Dump'!$A$4:$A$500,0),
MATCH(AU$2,'Productivity Dump'!$E$3:$AJ$3,0)
),
IF(AU$3="Attendance",
INDEX('Attendance Dump'!$E$2:$AI$400,
MATCH($A223,'Attendance Dump'!$B$2:$B$400,0),
MATCH(AU$2,'Attendance Dump'!$E$1:$AI$1,0)
),
INDEX('Active Hour''s Dump'!$D$3:$AH$337,
MATCH($C223,'Active Hour''s Dump'!$A$3:$A$337,0),
MATCH(AU$2,'Active Hour''s Dump'!$D$2:$AH$2,0)
))),"")</f>
        <v>913.09599999999989</v>
      </c>
      <c r="AV223" s="13" t="str">
        <f>_xlfn.IFNA(IF(AV$3="Productivity",
INDEX('Productivity Dump'!$E$4:$AJ$500,
MATCH($A223,'Productivity Dump'!$A$4:$A$500,0),
MATCH(AV$2,'Productivity Dump'!$E$3:$AJ$3,0)
),
IF(AV$3="Attendance",
INDEX('Attendance Dump'!$E$2:$AI$400,
MATCH($A223,'Attendance Dump'!$B$2:$B$400,0),
MATCH(AV$2,'Attendance Dump'!$E$1:$AI$1,0)
),
INDEX('Active Hour''s Dump'!$D$3:$AH$337,
MATCH($C223,'Active Hour''s Dump'!$A$3:$A$337,0),
MATCH(AV$2,'Active Hour''s Dump'!$D$2:$AH$2,0)
))),"")</f>
        <v>P</v>
      </c>
      <c r="AW223" s="54">
        <f>_xlfn.IFNA(IF(AW$3="Productivity",
INDEX('Productivity Dump'!$E$4:$AJ$500,
MATCH($A223,'Productivity Dump'!$A$4:$A$500,0),
MATCH(AW$2,'Productivity Dump'!$E$3:$AJ$3,0)
),
IF(AW$3="Attendance",
INDEX('Attendance Dump'!$E$2:$AI$400,
MATCH($A223,'Attendance Dump'!$B$2:$B$400,0),
MATCH(AW$2,'Attendance Dump'!$E$1:$AI$1,0)
),
INDEX('Active Hour''s Dump'!$D$3:$AH$337,
MATCH($C223,'Active Hour''s Dump'!$A$3:$A$337,0),
MATCH(AW$2,'Active Hour''s Dump'!$D$2:$AH$2,0)
))),"")</f>
        <v>8.8333333333333304</v>
      </c>
      <c r="AX223" s="13">
        <f>_xlfn.IFNA(IF(AX$3="Productivity",
INDEX('Productivity Dump'!$E$4:$AJ$500,
MATCH($A223,'Productivity Dump'!$A$4:$A$500,0),
MATCH(AX$2,'Productivity Dump'!$E$3:$AJ$3,0)
),
IF(AX$3="Attendance",
INDEX('Attendance Dump'!$E$2:$AI$400,
MATCH($A223,'Attendance Dump'!$B$2:$B$400,0),
MATCH(AX$2,'Attendance Dump'!$E$1:$AI$1,0)
),
INDEX('Active Hour''s Dump'!$D$3:$AH$337,
MATCH($C223,'Active Hour''s Dump'!$A$3:$A$337,0),
MATCH(AX$2,'Active Hour''s Dump'!$D$2:$AH$2,0)
))),"")</f>
        <v>901.61900000000003</v>
      </c>
      <c r="AY223" s="13" t="str">
        <f>_xlfn.IFNA(IF(AY$3="Productivity",
INDEX('Productivity Dump'!$E$4:$AJ$500,
MATCH($A223,'Productivity Dump'!$A$4:$A$500,0),
MATCH(AY$2,'Productivity Dump'!$E$3:$AJ$3,0)
),
IF(AY$3="Attendance",
INDEX('Attendance Dump'!$E$2:$AI$400,
MATCH($A223,'Attendance Dump'!$B$2:$B$400,0),
MATCH(AY$2,'Attendance Dump'!$E$1:$AI$1,0)
),
INDEX('Active Hour''s Dump'!$D$3:$AH$337,
MATCH($C223,'Active Hour''s Dump'!$A$3:$A$337,0),
MATCH(AY$2,'Active Hour''s Dump'!$D$2:$AH$2,0)
))),"")</f>
        <v>P</v>
      </c>
      <c r="AZ223" s="54">
        <f>_xlfn.IFNA(IF(AZ$3="Productivity",
INDEX('Productivity Dump'!$E$4:$AJ$500,
MATCH($A223,'Productivity Dump'!$A$4:$A$500,0),
MATCH(AZ$2,'Productivity Dump'!$E$3:$AJ$3,0)
),
IF(AZ$3="Attendance",
INDEX('Attendance Dump'!$E$2:$AI$400,
MATCH($A223,'Attendance Dump'!$B$2:$B$400,0),
MATCH(AZ$2,'Attendance Dump'!$E$1:$AI$1,0)
),
INDEX('Active Hour''s Dump'!$D$3:$AH$337,
MATCH($C223,'Active Hour''s Dump'!$A$3:$A$337,0),
MATCH(AZ$2,'Active Hour''s Dump'!$D$2:$AH$2,0)
))),"")</f>
        <v>8.1666666666666696</v>
      </c>
      <c r="BA223" s="13">
        <f>_xlfn.IFNA(IF(BA$3="Productivity",
INDEX('Productivity Dump'!$E$4:$AJ$500,
MATCH($A223,'Productivity Dump'!$A$4:$A$500,0),
MATCH(BA$2,'Productivity Dump'!$E$3:$AJ$3,0)
),
IF(BA$3="Attendance",
INDEX('Attendance Dump'!$E$2:$AI$400,
MATCH($A223,'Attendance Dump'!$B$2:$B$400,0),
MATCH(BA$2,'Attendance Dump'!$E$1:$AI$1,0)
),
INDEX('Active Hour''s Dump'!$D$3:$AH$337,
MATCH($C223,'Active Hour''s Dump'!$A$3:$A$337,0),
MATCH(BA$2,'Active Hour''s Dump'!$D$2:$AH$2,0)
))),"")</f>
        <v>911.55800000000011</v>
      </c>
      <c r="BB223" s="13" t="str">
        <f>_xlfn.IFNA(IF(BB$3="Productivity",
INDEX('Productivity Dump'!$E$4:$AJ$500,
MATCH($A223,'Productivity Dump'!$A$4:$A$500,0),
MATCH(BB$2,'Productivity Dump'!$E$3:$AJ$3,0)
),
IF(BB$3="Attendance",
INDEX('Attendance Dump'!$E$2:$AI$400,
MATCH($A223,'Attendance Dump'!$B$2:$B$400,0),
MATCH(BB$2,'Attendance Dump'!$E$1:$AI$1,0)
),
INDEX('Active Hour''s Dump'!$D$3:$AH$337,
MATCH($C223,'Active Hour''s Dump'!$A$3:$A$337,0),
MATCH(BB$2,'Active Hour''s Dump'!$D$2:$AH$2,0)
))),"")</f>
        <v>P</v>
      </c>
      <c r="BC223" s="54">
        <f>_xlfn.IFNA(IF(BC$3="Productivity",
INDEX('Productivity Dump'!$E$4:$AJ$500,
MATCH($A223,'Productivity Dump'!$A$4:$A$500,0),
MATCH(BC$2,'Productivity Dump'!$E$3:$AJ$3,0)
),
IF(BC$3="Attendance",
INDEX('Attendance Dump'!$E$2:$AI$400,
MATCH($A223,'Attendance Dump'!$B$2:$B$400,0),
MATCH(BC$2,'Attendance Dump'!$E$1:$AI$1,0)
),
INDEX('Active Hour''s Dump'!$D$3:$AH$337,
MATCH($C223,'Active Hour''s Dump'!$A$3:$A$337,0),
MATCH(BC$2,'Active Hour''s Dump'!$D$2:$AH$2,0)
))),"")</f>
        <v>9.0833333333333304</v>
      </c>
      <c r="BD223" s="13">
        <f>_xlfn.IFNA(IF(BD$3="Productivity",
INDEX('Productivity Dump'!$E$4:$AJ$500,
MATCH($A223,'Productivity Dump'!$A$4:$A$500,0),
MATCH(BD$2,'Productivity Dump'!$E$3:$AJ$3,0)
),
IF(BD$3="Attendance",
INDEX('Attendance Dump'!$E$2:$AI$400,
MATCH($A223,'Attendance Dump'!$B$2:$B$400,0),
MATCH(BD$2,'Attendance Dump'!$E$1:$AI$1,0)
),
INDEX('Active Hour''s Dump'!$D$3:$AH$337,
MATCH($C223,'Active Hour''s Dump'!$A$3:$A$337,0),
MATCH(BD$2,'Active Hour''s Dump'!$D$2:$AH$2,0)
))),"")</f>
        <v>567.01999999999987</v>
      </c>
      <c r="BE223" s="13" t="str">
        <f>_xlfn.IFNA(IF(BE$3="Productivity",
INDEX('Productivity Dump'!$E$4:$AJ$500,
MATCH($A223,'Productivity Dump'!$A$4:$A$500,0),
MATCH(BE$2,'Productivity Dump'!$E$3:$AJ$3,0)
),
IF(BE$3="Attendance",
INDEX('Attendance Dump'!$E$2:$AI$400,
MATCH($A223,'Attendance Dump'!$B$2:$B$400,0),
MATCH(BE$2,'Attendance Dump'!$E$1:$AI$1,0)
),
INDEX('Active Hour''s Dump'!$D$3:$AH$337,
MATCH($C223,'Active Hour''s Dump'!$A$3:$A$337,0),
MATCH(BE$2,'Active Hour''s Dump'!$D$2:$AH$2,0)
))),"")</f>
        <v>P</v>
      </c>
      <c r="BF223" s="54">
        <f>_xlfn.IFNA(IF(BF$3="Productivity",
INDEX('Productivity Dump'!$E$4:$AJ$500,
MATCH($A223,'Productivity Dump'!$A$4:$A$500,0),
MATCH(BF$2,'Productivity Dump'!$E$3:$AJ$3,0)
),
IF(BF$3="Attendance",
INDEX('Attendance Dump'!$E$2:$AI$400,
MATCH($A223,'Attendance Dump'!$B$2:$B$400,0),
MATCH(BF$2,'Attendance Dump'!$E$1:$AI$1,0)
),
INDEX('Active Hour''s Dump'!$D$3:$AH$337,
MATCH($C223,'Active Hour''s Dump'!$A$3:$A$337,0),
MATCH(BF$2,'Active Hour''s Dump'!$D$2:$AH$2,0)
))),"")</f>
        <v>6.25</v>
      </c>
      <c r="BG223" s="13">
        <f>_xlfn.IFNA(IF(BG$3="Productivity",
INDEX('Productivity Dump'!$E$4:$AJ$500,
MATCH($A223,'Productivity Dump'!$A$4:$A$500,0),
MATCH(BG$2,'Productivity Dump'!$E$3:$AJ$3,0)
),
IF(BG$3="Attendance",
INDEX('Attendance Dump'!$E$2:$AI$400,
MATCH($A223,'Attendance Dump'!$B$2:$B$400,0),
MATCH(BG$2,'Attendance Dump'!$E$1:$AI$1,0)
),
INDEX('Active Hour''s Dump'!$D$3:$AH$337,
MATCH($C223,'Active Hour''s Dump'!$A$3:$A$337,0),
MATCH(BG$2,'Active Hour''s Dump'!$D$2:$AH$2,0)
))),"")</f>
        <v>191.63300000000001</v>
      </c>
      <c r="BH223" s="13" t="str">
        <f>_xlfn.IFNA(IF(BH$3="Productivity",
INDEX('Productivity Dump'!$E$4:$AJ$500,
MATCH($A223,'Productivity Dump'!$A$4:$A$500,0),
MATCH(BH$2,'Productivity Dump'!$E$3:$AJ$3,0)
),
IF(BH$3="Attendance",
INDEX('Attendance Dump'!$E$2:$AI$400,
MATCH($A223,'Attendance Dump'!$B$2:$B$400,0),
MATCH(BH$2,'Attendance Dump'!$E$1:$AI$1,0)
),
INDEX('Active Hour''s Dump'!$D$3:$AH$337,
MATCH($C223,'Active Hour''s Dump'!$A$3:$A$337,0),
MATCH(BH$2,'Active Hour''s Dump'!$D$2:$AH$2,0)
))),"")</f>
        <v>WO</v>
      </c>
      <c r="BI223" s="54">
        <f>_xlfn.IFNA(IF(BI$3="Productivity",
INDEX('Productivity Dump'!$E$4:$AJ$500,
MATCH($A223,'Productivity Dump'!$A$4:$A$500,0),
MATCH(BI$2,'Productivity Dump'!$E$3:$AJ$3,0)
),
IF(BI$3="Attendance",
INDEX('Attendance Dump'!$E$2:$AI$400,
MATCH($A223,'Attendance Dump'!$B$2:$B$400,0),
MATCH(BI$2,'Attendance Dump'!$E$1:$AI$1,0)
),
INDEX('Active Hour''s Dump'!$D$3:$AH$337,
MATCH($C223,'Active Hour''s Dump'!$A$3:$A$337,0),
MATCH(BI$2,'Active Hour''s Dump'!$D$2:$AH$2,0)
))),"")</f>
        <v>1.75</v>
      </c>
      <c r="BJ223" s="13">
        <f>_xlfn.IFNA(IF(BJ$3="Productivity",
INDEX('Productivity Dump'!$E$4:$AJ$500,
MATCH($A223,'Productivity Dump'!$A$4:$A$500,0),
MATCH(BJ$2,'Productivity Dump'!$E$3:$AJ$3,0)
),
IF(BJ$3="Attendance",
INDEX('Attendance Dump'!$E$2:$AI$400,
MATCH($A223,'Attendance Dump'!$B$2:$B$400,0),
MATCH(BJ$2,'Attendance Dump'!$E$1:$AI$1,0)
),
INDEX('Active Hour''s Dump'!$D$3:$AH$337,
MATCH($C223,'Active Hour''s Dump'!$A$3:$A$337,0),
MATCH(BJ$2,'Active Hour''s Dump'!$D$2:$AH$2,0)
))),"")</f>
        <v>704.101</v>
      </c>
      <c r="BK223" s="13" t="str">
        <f>_xlfn.IFNA(IF(BK$3="Productivity",
INDEX('Productivity Dump'!$E$4:$AJ$500,
MATCH($A223,'Productivity Dump'!$A$4:$A$500,0),
MATCH(BK$2,'Productivity Dump'!$E$3:$AJ$3,0)
),
IF(BK$3="Attendance",
INDEX('Attendance Dump'!$E$2:$AI$400,
MATCH($A223,'Attendance Dump'!$B$2:$B$400,0),
MATCH(BK$2,'Attendance Dump'!$E$1:$AI$1,0)
),
INDEX('Active Hour''s Dump'!$D$3:$AH$337,
MATCH($C223,'Active Hour''s Dump'!$A$3:$A$337,0),
MATCH(BK$2,'Active Hour''s Dump'!$D$2:$AH$2,0)
))),"")</f>
        <v>P</v>
      </c>
      <c r="BL223" s="54">
        <f>_xlfn.IFNA(IF(BL$3="Productivity",
INDEX('Productivity Dump'!$E$4:$AJ$500,
MATCH($A223,'Productivity Dump'!$A$4:$A$500,0),
MATCH(BL$2,'Productivity Dump'!$E$3:$AJ$3,0)
),
IF(BL$3="Attendance",
INDEX('Attendance Dump'!$E$2:$AI$400,
MATCH($A223,'Attendance Dump'!$B$2:$B$400,0),
MATCH(BL$2,'Attendance Dump'!$E$1:$AI$1,0)
),
INDEX('Active Hour''s Dump'!$D$3:$AH$337,
MATCH($C223,'Active Hour''s Dump'!$A$3:$A$337,0),
MATCH(BL$2,'Active Hour''s Dump'!$D$2:$AH$2,0)
))),"")</f>
        <v>6.75</v>
      </c>
      <c r="BM223" s="13">
        <f>_xlfn.IFNA(IF(BM$3="Productivity",
INDEX('Productivity Dump'!$E$4:$AJ$500,
MATCH($A223,'Productivity Dump'!$A$4:$A$500,0),
MATCH(BM$2,'Productivity Dump'!$E$3:$AJ$3,0)
),
IF(BM$3="Attendance",
INDEX('Attendance Dump'!$E$2:$AI$400,
MATCH($A223,'Attendance Dump'!$B$2:$B$400,0),
MATCH(BM$2,'Attendance Dump'!$E$1:$AI$1,0)
),
INDEX('Active Hour''s Dump'!$D$3:$AH$337,
MATCH($C223,'Active Hour''s Dump'!$A$3:$A$337,0),
MATCH(BM$2,'Active Hour''s Dump'!$D$2:$AH$2,0)
))),"")</f>
        <v>1001.0819999999999</v>
      </c>
      <c r="BN223" s="13" t="str">
        <f>_xlfn.IFNA(IF(BN$3="Productivity",
INDEX('Productivity Dump'!$E$4:$AJ$500,
MATCH($A223,'Productivity Dump'!$A$4:$A$500,0),
MATCH(BN$2,'Productivity Dump'!$E$3:$AJ$3,0)
),
IF(BN$3="Attendance",
INDEX('Attendance Dump'!$E$2:$AI$400,
MATCH($A223,'Attendance Dump'!$B$2:$B$400,0),
MATCH(BN$2,'Attendance Dump'!$E$1:$AI$1,0)
),
INDEX('Active Hour''s Dump'!$D$3:$AH$337,
MATCH($C223,'Active Hour''s Dump'!$A$3:$A$337,0),
MATCH(BN$2,'Active Hour''s Dump'!$D$2:$AH$2,0)
))),"")</f>
        <v>P</v>
      </c>
      <c r="BO223" s="54">
        <f>_xlfn.IFNA(IF(BO$3="Productivity",
INDEX('Productivity Dump'!$E$4:$AJ$500,
MATCH($A223,'Productivity Dump'!$A$4:$A$500,0),
MATCH(BO$2,'Productivity Dump'!$E$3:$AJ$3,0)
),
IF(BO$3="Attendance",
INDEX('Attendance Dump'!$E$2:$AI$400,
MATCH($A223,'Attendance Dump'!$B$2:$B$400,0),
MATCH(BO$2,'Attendance Dump'!$E$1:$AI$1,0)
),
INDEX('Active Hour''s Dump'!$D$3:$AH$337,
MATCH($C223,'Active Hour''s Dump'!$A$3:$A$337,0),
MATCH(BO$2,'Active Hour''s Dump'!$D$2:$AH$2,0)
))),"")</f>
        <v>8.3333333333333304</v>
      </c>
      <c r="BP223" s="13">
        <f>_xlfn.IFNA(IF(BP$3="Productivity",
INDEX('Productivity Dump'!$E$4:$AJ$500,
MATCH($A223,'Productivity Dump'!$A$4:$A$500,0),
MATCH(BP$2,'Productivity Dump'!$E$3:$AJ$3,0)
),
IF(BP$3="Attendance",
INDEX('Attendance Dump'!$E$2:$AI$400,
MATCH($A223,'Attendance Dump'!$B$2:$B$400,0),
MATCH(BP$2,'Attendance Dump'!$E$1:$AI$1,0)
),
INDEX('Active Hour''s Dump'!$D$3:$AH$337,
MATCH($C223,'Active Hour''s Dump'!$A$3:$A$337,0),
MATCH(BP$2,'Active Hour''s Dump'!$D$2:$AH$2,0)
))),"")</f>
        <v>1011.2660000000001</v>
      </c>
      <c r="BQ223" s="13" t="str">
        <f>_xlfn.IFNA(IF(BQ$3="Productivity",
INDEX('Productivity Dump'!$E$4:$AJ$500,
MATCH($A223,'Productivity Dump'!$A$4:$A$500,0),
MATCH(BQ$2,'Productivity Dump'!$E$3:$AJ$3,0)
),
IF(BQ$3="Attendance",
INDEX('Attendance Dump'!$E$2:$AI$400,
MATCH($A223,'Attendance Dump'!$B$2:$B$400,0),
MATCH(BQ$2,'Attendance Dump'!$E$1:$AI$1,0)
),
INDEX('Active Hour''s Dump'!$D$3:$AH$337,
MATCH($C223,'Active Hour''s Dump'!$A$3:$A$337,0),
MATCH(BQ$2,'Active Hour''s Dump'!$D$2:$AH$2,0)
))),"")</f>
        <v>P</v>
      </c>
      <c r="BR223" s="54">
        <f>_xlfn.IFNA(IF(BR$3="Productivity",
INDEX('Productivity Dump'!$E$4:$AJ$500,
MATCH($A223,'Productivity Dump'!$A$4:$A$500,0),
MATCH(BR$2,'Productivity Dump'!$E$3:$AJ$3,0)
),
IF(BR$3="Attendance",
INDEX('Attendance Dump'!$E$2:$AI$400,
MATCH($A223,'Attendance Dump'!$B$2:$B$400,0),
MATCH(BR$2,'Attendance Dump'!$E$1:$AI$1,0)
),
INDEX('Active Hour''s Dump'!$D$3:$AH$337,
MATCH($C223,'Active Hour''s Dump'!$A$3:$A$337,0),
MATCH(BR$2,'Active Hour''s Dump'!$D$2:$AH$2,0)
))),"")</f>
        <v>9.0833333333333304</v>
      </c>
      <c r="BS223" s="13">
        <f>_xlfn.IFNA(IF(BS$3="Productivity",
INDEX('Productivity Dump'!$E$4:$AJ$500,
MATCH($A223,'Productivity Dump'!$A$4:$A$500,0),
MATCH(BS$2,'Productivity Dump'!$E$3:$AJ$3,0)
),
IF(BS$3="Attendance",
INDEX('Attendance Dump'!$E$2:$AI$400,
MATCH($A223,'Attendance Dump'!$B$2:$B$400,0),
MATCH(BS$2,'Attendance Dump'!$E$1:$AI$1,0)
),
INDEX('Active Hour''s Dump'!$D$3:$AH$337,
MATCH($C223,'Active Hour''s Dump'!$A$3:$A$337,0),
MATCH(BS$2,'Active Hour''s Dump'!$D$2:$AH$2,0)
))),"")</f>
        <v>884.4620000000001</v>
      </c>
      <c r="BT223" s="13" t="str">
        <f>_xlfn.IFNA(IF(BT$3="Productivity",
INDEX('Productivity Dump'!$E$4:$AJ$500,
MATCH($A223,'Productivity Dump'!$A$4:$A$500,0),
MATCH(BT$2,'Productivity Dump'!$E$3:$AJ$3,0)
),
IF(BT$3="Attendance",
INDEX('Attendance Dump'!$E$2:$AI$400,
MATCH($A223,'Attendance Dump'!$B$2:$B$400,0),
MATCH(BT$2,'Attendance Dump'!$E$1:$AI$1,0)
),
INDEX('Active Hour''s Dump'!$D$3:$AH$337,
MATCH($C223,'Active Hour''s Dump'!$A$3:$A$337,0),
MATCH(BT$2,'Active Hour''s Dump'!$D$2:$AH$2,0)
))),"")</f>
        <v>H(P)</v>
      </c>
      <c r="BU223" s="54">
        <f>_xlfn.IFNA(IF(BU$3="Productivity",
INDEX('Productivity Dump'!$E$4:$AJ$500,
MATCH($A223,'Productivity Dump'!$A$4:$A$500,0),
MATCH(BU$2,'Productivity Dump'!$E$3:$AJ$3,0)
),
IF(BU$3="Attendance",
INDEX('Attendance Dump'!$E$2:$AI$400,
MATCH($A223,'Attendance Dump'!$B$2:$B$400,0),
MATCH(BU$2,'Attendance Dump'!$E$1:$AI$1,0)
),
INDEX('Active Hour''s Dump'!$D$3:$AH$337,
MATCH($C223,'Active Hour''s Dump'!$A$3:$A$337,0),
MATCH(BU$2,'Active Hour''s Dump'!$D$2:$AH$2,0)
))),"")</f>
        <v>9</v>
      </c>
      <c r="BV223" s="13">
        <f>_xlfn.IFNA(IF(BV$3="Productivity",
INDEX('Productivity Dump'!$E$4:$AJ$500,
MATCH($A223,'Productivity Dump'!$A$4:$A$500,0),
MATCH(BV$2,'Productivity Dump'!$E$3:$AJ$3,0)
),
IF(BV$3="Attendance",
INDEX('Attendance Dump'!$E$2:$AI$400,
MATCH($A223,'Attendance Dump'!$B$2:$B$400,0),
MATCH(BV$2,'Attendance Dump'!$E$1:$AI$1,0)
),
INDEX('Active Hour''s Dump'!$D$3:$AH$337,
MATCH($C223,'Active Hour''s Dump'!$A$3:$A$337,0),
MATCH(BV$2,'Active Hour''s Dump'!$D$2:$AH$2,0)
))),"")</f>
        <v>1007.0969999999999</v>
      </c>
      <c r="BW223" s="13" t="str">
        <f>_xlfn.IFNA(IF(BW$3="Productivity",
INDEX('Productivity Dump'!$E$4:$AJ$500,
MATCH($A223,'Productivity Dump'!$A$4:$A$500,0),
MATCH(BW$2,'Productivity Dump'!$E$3:$AJ$3,0)
),
IF(BW$3="Attendance",
INDEX('Attendance Dump'!$E$2:$AI$400,
MATCH($A223,'Attendance Dump'!$B$2:$B$400,0),
MATCH(BW$2,'Attendance Dump'!$E$1:$AI$1,0)
),
INDEX('Active Hour''s Dump'!$D$3:$AH$337,
MATCH($C223,'Active Hour''s Dump'!$A$3:$A$337,0),
MATCH(BW$2,'Active Hour''s Dump'!$D$2:$AH$2,0)
))),"")</f>
        <v>P</v>
      </c>
      <c r="BX223" s="54">
        <f>_xlfn.IFNA(IF(BX$3="Productivity",
INDEX('Productivity Dump'!$E$4:$AJ$500,
MATCH($A223,'Productivity Dump'!$A$4:$A$500,0),
MATCH(BX$2,'Productivity Dump'!$E$3:$AJ$3,0)
),
IF(BX$3="Attendance",
INDEX('Attendance Dump'!$E$2:$AI$400,
MATCH($A223,'Attendance Dump'!$B$2:$B$400,0),
MATCH(BX$2,'Attendance Dump'!$E$1:$AI$1,0)
),
INDEX('Active Hour''s Dump'!$D$3:$AH$337,
MATCH($C223,'Active Hour''s Dump'!$A$3:$A$337,0),
MATCH(BX$2,'Active Hour''s Dump'!$D$2:$AH$2,0)
))),"")</f>
        <v>8.5</v>
      </c>
      <c r="BY223" s="13">
        <f>_xlfn.IFNA(IF(BY$3="Productivity",
INDEX('Productivity Dump'!$E$4:$AJ$500,
MATCH($A223,'Productivity Dump'!$A$4:$A$500,0),
MATCH(BY$2,'Productivity Dump'!$E$3:$AJ$3,0)
),
IF(BY$3="Attendance",
INDEX('Attendance Dump'!$E$2:$AI$400,
MATCH($A223,'Attendance Dump'!$B$2:$B$400,0),
MATCH(BY$2,'Attendance Dump'!$E$1:$AI$1,0)
),
INDEX('Active Hour''s Dump'!$D$3:$AH$337,
MATCH($C223,'Active Hour''s Dump'!$A$3:$A$337,0),
MATCH(BY$2,'Active Hour''s Dump'!$D$2:$AH$2,0)
))),"")</f>
        <v>0</v>
      </c>
      <c r="BZ223" s="13" t="str">
        <f>_xlfn.IFNA(IF(BZ$3="Productivity",
INDEX('Productivity Dump'!$E$4:$AJ$500,
MATCH($A223,'Productivity Dump'!$A$4:$A$500,0),
MATCH(BZ$2,'Productivity Dump'!$E$3:$AJ$3,0)
),
IF(BZ$3="Attendance",
INDEX('Attendance Dump'!$E$2:$AI$400,
MATCH($A223,'Attendance Dump'!$B$2:$B$400,0),
MATCH(BZ$2,'Attendance Dump'!$E$1:$AI$1,0)
),
INDEX('Active Hour''s Dump'!$D$3:$AH$337,
MATCH($C223,'Active Hour''s Dump'!$A$3:$A$337,0),
MATCH(BZ$2,'Active Hour''s Dump'!$D$2:$AH$2,0)
))),"")</f>
        <v>PL</v>
      </c>
      <c r="CA223" s="54">
        <f>_xlfn.IFNA(IF(CA$3="Productivity",
INDEX('Productivity Dump'!$E$4:$AJ$500,
MATCH($A223,'Productivity Dump'!$A$4:$A$500,0),
MATCH(CA$2,'Productivity Dump'!$E$3:$AJ$3,0)
),
IF(CA$3="Attendance",
INDEX('Attendance Dump'!$E$2:$AI$400,
MATCH($A223,'Attendance Dump'!$B$2:$B$400,0),
MATCH(CA$2,'Attendance Dump'!$E$1:$AI$1,0)
),
INDEX('Active Hour''s Dump'!$D$3:$AH$337,
MATCH($C223,'Active Hour''s Dump'!$A$3:$A$337,0),
MATCH(CA$2,'Active Hour''s Dump'!$D$2:$AH$2,0)
))),"")</f>
        <v>0</v>
      </c>
      <c r="CB223" s="13">
        <f>_xlfn.IFNA(IF(CB$3="Productivity",
INDEX('Productivity Dump'!$E$4:$AJ$500,
MATCH($A223,'Productivity Dump'!$A$4:$A$500,0),
MATCH(CB$2,'Productivity Dump'!$E$3:$AJ$3,0)
),
IF(CB$3="Attendance",
INDEX('Attendance Dump'!$E$2:$AI$400,
MATCH($A223,'Attendance Dump'!$B$2:$B$400,0),
MATCH(CB$2,'Attendance Dump'!$E$1:$AI$1,0)
),
INDEX('Active Hour''s Dump'!$D$3:$AH$337,
MATCH($C223,'Active Hour''s Dump'!$A$3:$A$337,0),
MATCH(CB$2,'Active Hour''s Dump'!$D$2:$AH$2,0)
))),"")</f>
        <v>0</v>
      </c>
      <c r="CC223" s="13" t="str">
        <f>_xlfn.IFNA(IF(CC$3="Productivity",
INDEX('Productivity Dump'!$E$4:$AJ$500,
MATCH($A223,'Productivity Dump'!$A$4:$A$500,0),
MATCH(CC$2,'Productivity Dump'!$E$3:$AJ$3,0)
),
IF(CC$3="Attendance",
INDEX('Attendance Dump'!$E$2:$AI$400,
MATCH($A223,'Attendance Dump'!$B$2:$B$400,0),
MATCH(CC$2,'Attendance Dump'!$E$1:$AI$1,0)
),
INDEX('Active Hour''s Dump'!$D$3:$AH$337,
MATCH($C223,'Active Hour''s Dump'!$A$3:$A$337,0),
MATCH(CC$2,'Active Hour''s Dump'!$D$2:$AH$2,0)
))),"")</f>
        <v>WO</v>
      </c>
      <c r="CD223" s="54">
        <f>_xlfn.IFNA(IF(CD$3="Productivity",
INDEX('Productivity Dump'!$E$4:$AJ$500,
MATCH($A223,'Productivity Dump'!$A$4:$A$500,0),
MATCH(CD$2,'Productivity Dump'!$E$3:$AJ$3,0)
),
IF(CD$3="Attendance",
INDEX('Attendance Dump'!$E$2:$AI$400,
MATCH($A223,'Attendance Dump'!$B$2:$B$400,0),
MATCH(CD$2,'Attendance Dump'!$E$1:$AI$1,0)
),
INDEX('Active Hour''s Dump'!$D$3:$AH$337,
MATCH($C223,'Active Hour''s Dump'!$A$3:$A$337,0),
MATCH(CD$2,'Active Hour''s Dump'!$D$2:$AH$2,0)
))),"")</f>
        <v>0</v>
      </c>
      <c r="CE223" s="13">
        <f>_xlfn.IFNA(IF(CE$3="Productivity",
INDEX('Productivity Dump'!$E$4:$AJ$500,
MATCH($A223,'Productivity Dump'!$A$4:$A$500,0),
MATCH(CE$2,'Productivity Dump'!$E$3:$AJ$3,0)
),
IF(CE$3="Attendance",
INDEX('Attendance Dump'!$E$2:$AI$400,
MATCH($A223,'Attendance Dump'!$B$2:$B$400,0),
MATCH(CE$2,'Attendance Dump'!$E$1:$AI$1,0)
),
INDEX('Active Hour''s Dump'!$D$3:$AH$337,
MATCH($C223,'Active Hour''s Dump'!$A$3:$A$337,0),
MATCH(CE$2,'Active Hour''s Dump'!$D$2:$AH$2,0)
))),"")</f>
        <v>618.26400000000001</v>
      </c>
      <c r="CF223" s="13" t="str">
        <f>_xlfn.IFNA(IF(CF$3="Productivity",
INDEX('Productivity Dump'!$E$4:$AJ$500,
MATCH($A223,'Productivity Dump'!$A$4:$A$500,0),
MATCH(CF$2,'Productivity Dump'!$E$3:$AJ$3,0)
),
IF(CF$3="Attendance",
INDEX('Attendance Dump'!$E$2:$AI$400,
MATCH($A223,'Attendance Dump'!$B$2:$B$400,0),
MATCH(CF$2,'Attendance Dump'!$E$1:$AI$1,0)
),
INDEX('Active Hour''s Dump'!$D$3:$AH$337,
MATCH($C223,'Active Hour''s Dump'!$A$3:$A$337,0),
MATCH(CF$2,'Active Hour''s Dump'!$D$2:$AH$2,0)
))),"")</f>
        <v>P</v>
      </c>
      <c r="CG223" s="54">
        <f>_xlfn.IFNA(IF(CG$3="Productivity",
INDEX('Productivity Dump'!$E$4:$AJ$500,
MATCH($A223,'Productivity Dump'!$A$4:$A$500,0),
MATCH(CG$2,'Productivity Dump'!$E$3:$AJ$3,0)
),
IF(CG$3="Attendance",
INDEX('Attendance Dump'!$E$2:$AI$400,
MATCH($A223,'Attendance Dump'!$B$2:$B$400,0),
MATCH(CG$2,'Attendance Dump'!$E$1:$AI$1,0)
),
INDEX('Active Hour''s Dump'!$D$3:$AH$337,
MATCH($C223,'Active Hour''s Dump'!$A$3:$A$337,0),
MATCH(CG$2,'Active Hour''s Dump'!$D$2:$AH$2,0)
))),"")</f>
        <v>5.0833333333333304</v>
      </c>
      <c r="CH223" s="13">
        <f>_xlfn.IFNA(IF(CH$3="Productivity",
INDEX('Productivity Dump'!$E$4:$AJ$500,
MATCH($A223,'Productivity Dump'!$A$4:$A$500,0),
MATCH(CH$2,'Productivity Dump'!$E$3:$AJ$3,0)
),
IF(CH$3="Attendance",
INDEX('Attendance Dump'!$E$2:$AI$400,
MATCH($A223,'Attendance Dump'!$B$2:$B$400,0),
MATCH(CH$2,'Attendance Dump'!$E$1:$AI$1,0)
),
INDEX('Active Hour''s Dump'!$D$3:$AH$337,
MATCH($C223,'Active Hour''s Dump'!$A$3:$A$337,0),
MATCH(CH$2,'Active Hour''s Dump'!$D$2:$AH$2,0)
))),"")</f>
        <v>901.52699999999993</v>
      </c>
      <c r="CI223" s="13" t="str">
        <f>_xlfn.IFNA(IF(CI$3="Productivity",
INDEX('Productivity Dump'!$E$4:$AJ$500,
MATCH($A223,'Productivity Dump'!$A$4:$A$500,0),
MATCH(CI$2,'Productivity Dump'!$E$3:$AJ$3,0)
),
IF(CI$3="Attendance",
INDEX('Attendance Dump'!$E$2:$AI$400,
MATCH($A223,'Attendance Dump'!$B$2:$B$400,0),
MATCH(CI$2,'Attendance Dump'!$E$1:$AI$1,0)
),
INDEX('Active Hour''s Dump'!$D$3:$AH$337,
MATCH($C223,'Active Hour''s Dump'!$A$3:$A$337,0),
MATCH(CI$2,'Active Hour''s Dump'!$D$2:$AH$2,0)
))),"")</f>
        <v>P</v>
      </c>
      <c r="CJ223" s="54">
        <f>_xlfn.IFNA(IF(CJ$3="Productivity",
INDEX('Productivity Dump'!$E$4:$AJ$500,
MATCH($A223,'Productivity Dump'!$A$4:$A$500,0),
MATCH(CJ$2,'Productivity Dump'!$E$3:$AJ$3,0)
),
IF(CJ$3="Attendance",
INDEX('Attendance Dump'!$E$2:$AI$400,
MATCH($A223,'Attendance Dump'!$B$2:$B$400,0),
MATCH(CJ$2,'Attendance Dump'!$E$1:$AI$1,0)
),
INDEX('Active Hour''s Dump'!$D$3:$AH$337,
MATCH($C223,'Active Hour''s Dump'!$A$3:$A$337,0),
MATCH(CJ$2,'Active Hour''s Dump'!$D$2:$AH$2,0)
))),"")</f>
        <v>7.6666666666666696</v>
      </c>
      <c r="CK223" s="13">
        <f>_xlfn.IFNA(IF(CK$3="Productivity",
INDEX('Productivity Dump'!$E$4:$AJ$500,
MATCH($A223,'Productivity Dump'!$A$4:$A$500,0),
MATCH(CK$2,'Productivity Dump'!$E$3:$AJ$3,0)
),
IF(CK$3="Attendance",
INDEX('Attendance Dump'!$E$2:$AI$400,
MATCH($A223,'Attendance Dump'!$B$2:$B$400,0),
MATCH(CK$2,'Attendance Dump'!$E$1:$AI$1,0)
),
INDEX('Active Hour''s Dump'!$D$3:$AH$337,
MATCH($C223,'Active Hour''s Dump'!$A$3:$A$337,0),
MATCH(CK$2,'Active Hour''s Dump'!$D$2:$AH$2,0)
))),"")</f>
        <v>908.86099999999988</v>
      </c>
      <c r="CL223" s="13" t="str">
        <f>_xlfn.IFNA(IF(CL$3="Productivity",
INDEX('Productivity Dump'!$E$4:$AJ$500,
MATCH($A223,'Productivity Dump'!$A$4:$A$500,0),
MATCH(CL$2,'Productivity Dump'!$E$3:$AJ$3,0)
),
IF(CL$3="Attendance",
INDEX('Attendance Dump'!$E$2:$AI$400,
MATCH($A223,'Attendance Dump'!$B$2:$B$400,0),
MATCH(CL$2,'Attendance Dump'!$E$1:$AI$1,0)
),
INDEX('Active Hour''s Dump'!$D$3:$AH$337,
MATCH($C223,'Active Hour''s Dump'!$A$3:$A$337,0),
MATCH(CL$2,'Active Hour''s Dump'!$D$2:$AH$2,0)
))),"")</f>
        <v>P</v>
      </c>
      <c r="CM223" s="54">
        <f>_xlfn.IFNA(IF(CM$3="Productivity",
INDEX('Productivity Dump'!$E$4:$AJ$500,
MATCH($A223,'Productivity Dump'!$A$4:$A$500,0),
MATCH(CM$2,'Productivity Dump'!$E$3:$AJ$3,0)
),
IF(CM$3="Attendance",
INDEX('Attendance Dump'!$E$2:$AI$400,
MATCH($A223,'Attendance Dump'!$B$2:$B$400,0),
MATCH(CM$2,'Attendance Dump'!$E$1:$AI$1,0)
),
INDEX('Active Hour''s Dump'!$D$3:$AH$337,
MATCH($C223,'Active Hour''s Dump'!$A$3:$A$337,0),
MATCH(CM$2,'Active Hour''s Dump'!$D$2:$AH$2,0)
))),"")</f>
        <v>9</v>
      </c>
      <c r="CN223" s="13">
        <f>_xlfn.IFNA(IF(CN$3="Productivity",
INDEX('Productivity Dump'!$E$4:$AJ$500,
MATCH($A223,'Productivity Dump'!$A$4:$A$500,0),
MATCH(CN$2,'Productivity Dump'!$E$3:$AJ$3,0)
),
IF(CN$3="Attendance",
INDEX('Attendance Dump'!$E$2:$AI$400,
MATCH($A223,'Attendance Dump'!$B$2:$B$400,0),
MATCH(CN$2,'Attendance Dump'!$E$1:$AI$1,0)
),
INDEX('Active Hour''s Dump'!$D$3:$AH$337,
MATCH($C223,'Active Hour''s Dump'!$A$3:$A$337,0),
MATCH(CN$2,'Active Hour''s Dump'!$D$2:$AH$2,0)
))),"")</f>
        <v>0</v>
      </c>
      <c r="CO223" s="13">
        <f>_xlfn.IFNA(IF(CO$3="Productivity",
INDEX('Productivity Dump'!$E$4:$AJ$500,
MATCH($A223,'Productivity Dump'!$A$4:$A$500,0),
MATCH(CO$2,'Productivity Dump'!$E$3:$AJ$3,0)
),
IF(CO$3="Attendance",
INDEX('Attendance Dump'!$E$2:$AI$400,
MATCH($A223,'Attendance Dump'!$B$2:$B$400,0),
MATCH(CO$2,'Attendance Dump'!$E$1:$AI$1,0)
),
INDEX('Active Hour''s Dump'!$D$3:$AH$337,
MATCH($C223,'Active Hour''s Dump'!$A$3:$A$337,0),
MATCH(CO$2,'Active Hour''s Dump'!$D$2:$AH$2,0)
))),"")</f>
        <v>0</v>
      </c>
      <c r="CP223" s="54">
        <f>_xlfn.IFNA(IF(CP$3="Productivity",
INDEX('Productivity Dump'!$E$4:$AJ$500,
MATCH($A223,'Productivity Dump'!$A$4:$A$500,0),
MATCH(CP$2,'Productivity Dump'!$E$3:$AJ$3,0)
),
IF(CP$3="Attendance",
INDEX('Attendance Dump'!$E$2:$AI$400,
MATCH($A223,'Attendance Dump'!$B$2:$B$400,0),
MATCH(CP$2,'Attendance Dump'!$E$1:$AI$1,0)
),
INDEX('Active Hour''s Dump'!$D$3:$AH$337,
MATCH($C223,'Active Hour''s Dump'!$A$3:$A$337,0),
MATCH(CP$2,'Active Hour''s Dump'!$D$2:$AH$2,0)
))),"")</f>
        <v>0</v>
      </c>
      <c r="CQ223" s="13">
        <f>_xlfn.IFNA(IF(CQ$3="Productivity",
INDEX('Productivity Dump'!$E$4:$AJ$500,
MATCH($A223,'Productivity Dump'!$A$4:$A$500,0),
MATCH(CQ$2,'Productivity Dump'!$E$3:$AJ$3,0)
),
IF(CQ$3="Attendance",
INDEX('Attendance Dump'!$E$2:$AI$400,
MATCH($A223,'Attendance Dump'!$B$2:$B$400,0),
MATCH(CQ$2,'Attendance Dump'!$E$1:$AI$1,0)
),
INDEX('Active Hour''s Dump'!$D$3:$AH$337,
MATCH($C223,'Active Hour''s Dump'!$A$3:$A$337,0),
MATCH(CQ$2,'Active Hour''s Dump'!$D$2:$AH$2,0)
))),"")</f>
        <v>0</v>
      </c>
      <c r="CR223" s="13">
        <f>_xlfn.IFNA(IF(CR$3="Productivity",
INDEX('Productivity Dump'!$E$4:$AJ$500,
MATCH($A223,'Productivity Dump'!$A$4:$A$500,0),
MATCH(CR$2,'Productivity Dump'!$E$3:$AJ$3,0)
),
IF(CR$3="Attendance",
INDEX('Attendance Dump'!$E$2:$AI$400,
MATCH($A223,'Attendance Dump'!$B$2:$B$400,0),
MATCH(CR$2,'Attendance Dump'!$E$1:$AI$1,0)
),
INDEX('Active Hour''s Dump'!$D$3:$AH$337,
MATCH($C223,'Active Hour''s Dump'!$A$3:$A$337,0),
MATCH(CR$2,'Active Hour''s Dump'!$D$2:$AH$2,0)
))),"")</f>
        <v>0</v>
      </c>
      <c r="CS223" s="54">
        <f>_xlfn.IFNA(IF(CS$3="Productivity",
INDEX('Productivity Dump'!$E$4:$AJ$500,
MATCH($A223,'Productivity Dump'!$A$4:$A$500,0),
MATCH(CS$2,'Productivity Dump'!$E$3:$AJ$3,0)
),
IF(CS$3="Attendance",
INDEX('Attendance Dump'!$E$2:$AI$400,
MATCH($A223,'Attendance Dump'!$B$2:$B$400,0),
MATCH(CS$2,'Attendance Dump'!$E$1:$AI$1,0)
),
INDEX('Active Hour''s Dump'!$D$3:$AH$337,
MATCH($C223,'Active Hour''s Dump'!$A$3:$A$337,0),
MATCH(CS$2,'Active Hour''s Dump'!$D$2:$AH$2,0)
))),"")</f>
        <v>0</v>
      </c>
      <c r="CT223" s="13">
        <f>_xlfn.IFNA(IF(CT$3="Productivity",
INDEX('Productivity Dump'!$E$4:$AJ$500,
MATCH($A223,'Productivity Dump'!$A$4:$A$500,0),
MATCH(CT$2,'Productivity Dump'!$E$3:$AJ$3,0)
),
IF(CT$3="Attendance",
INDEX('Attendance Dump'!$E$2:$AI$400,
MATCH($A223,'Attendance Dump'!$B$2:$B$400,0),
MATCH(CT$2,'Attendance Dump'!$E$1:$AI$1,0)
),
INDEX('Active Hour''s Dump'!$D$3:$AH$337,
MATCH($C223,'Active Hour''s Dump'!$A$3:$A$337,0),
MATCH(CT$2,'Active Hour''s Dump'!$D$2:$AH$2,0)
))),"")</f>
        <v>0</v>
      </c>
      <c r="CU223" s="13">
        <f>_xlfn.IFNA(IF(CU$3="Productivity",
INDEX('Productivity Dump'!$E$4:$AJ$500,
MATCH($A223,'Productivity Dump'!$A$4:$A$500,0),
MATCH(CU$2,'Productivity Dump'!$E$3:$AJ$3,0)
),
IF(CU$3="Attendance",
INDEX('Attendance Dump'!$E$2:$AI$400,
MATCH($A223,'Attendance Dump'!$B$2:$B$400,0),
MATCH(CU$2,'Attendance Dump'!$E$1:$AI$1,0)
),
INDEX('Active Hour''s Dump'!$D$3:$AH$337,
MATCH($C223,'Active Hour''s Dump'!$A$3:$A$337,0),
MATCH(CU$2,'Active Hour''s Dump'!$D$2:$AH$2,0)
))),"")</f>
        <v>0</v>
      </c>
      <c r="CV223" s="54">
        <f>_xlfn.IFNA(IF(CV$3="Productivity",
INDEX('Productivity Dump'!$E$4:$AJ$500,
MATCH($A223,'Productivity Dump'!$A$4:$A$500,0),
MATCH(CV$2,'Productivity Dump'!$E$3:$AJ$3,0)
),
IF(CV$3="Attendance",
INDEX('Attendance Dump'!$E$2:$AI$400,
MATCH($A223,'Attendance Dump'!$B$2:$B$400,0),
MATCH(CV$2,'Attendance Dump'!$E$1:$AI$1,0)
),
INDEX('Active Hour''s Dump'!$D$3:$AH$337,
MATCH($C223,'Active Hour''s Dump'!$A$3:$A$337,0),
MATCH(CV$2,'Active Hour''s Dump'!$D$2:$AH$2,0)
))),"")</f>
        <v>0</v>
      </c>
      <c r="CW223" s="13"/>
      <c r="CX223" s="13"/>
      <c r="CY223" s="54"/>
      <c r="DA223" s="57">
        <f t="shared" si="81"/>
        <v>170.49999999999997</v>
      </c>
      <c r="DB223" s="35">
        <f t="shared" si="82"/>
        <v>18014.814000000002</v>
      </c>
      <c r="DC223" s="35">
        <f t="shared" si="83"/>
        <v>585.18599999999788</v>
      </c>
      <c r="DD223" s="35">
        <f t="shared" ca="1" si="86"/>
        <v>0</v>
      </c>
      <c r="DF223" s="32" cm="1">
        <f t="array" ref="DF223">SUMPRODUCT(
    (MOD(COLUMN(H223:CV223) - COLUMN(H223), 3) = 0) *
    (H223:CV223 = 0) *
    (I223:CW223 = "P") *
    (COUNTIF(UKHoliday, H$2:CV$2) = 0)
)</f>
        <v>0</v>
      </c>
      <c r="DG223" s="33" cm="1">
        <f t="array" ref="DG223">SUMPRODUCT(
  (MOD(COLUMN(H223:CV223) - COLUMN(H223), 3) = 0) *
  (H223:CV223 &gt; 0) *
  (H223:CV223 &lt; 0.5 * IF(((WEEKDAY(H$2:CV$2, 2) = 1) + (WEEKDAY(H$2:CV$2, 2) = 6)), G223, F223)) *
  (I223:CW223 = "P") *
  (COUNTIF(UKHoliday, H$2:CV$2) = 0)
)</f>
        <v>0</v>
      </c>
      <c r="DH223" s="33" cm="1">
        <f t="array" ref="DH223">SUMPRODUCT(
  (MOD(COLUMN(H223:CV223) - COLUMN(H223), 3) = 0) *
  (H223:CV223 &gt; 0.5 * IF(((WEEKDAY(H$2:CV$2, 2) = 1) + (WEEKDAY(H$2:CV$2, 2) = 6)), $G223, $F223)) *
  (H223:CV223 &lt; 0.8 * IF(((WEEKDAY(H$2:CV$2, 2) = 1) + (WEEKDAY(H$2:CV$2, 2) = 6)), $G223, $F223)) *
  (I223:CW223 = "P") *
  (COUNTIF(UKHoliday, H$2:CV$2) = 0)
)</f>
        <v>0</v>
      </c>
      <c r="DI223" s="33" cm="1">
        <f t="array" ref="DI223">SUMPRODUCT(
  (MOD(COLUMN(H223:CV223) - COLUMN(H223), 3) = 0) *
  (H223:CV223 &gt; 0.8 * IF(((WEEKDAY(H$2:CV$2, 2) = 1) + (WEEKDAY(H$2:CV$2, 2) = 6)), $G223, $F223)) *
  (H223:CV223 &lt; 1 * IF(((WEEKDAY(H$2:CV$2, 2) = 1) + (WEEKDAY(H$2:CV$2, 2) = 6)), $G223, $F223)) *
  (I223:CW223 = "P") *
  (COUNTIF(UKHoliday, H$2:CV$2) = 0)
)</f>
        <v>11</v>
      </c>
    </row>
    <row r="224" spans="1:113" x14ac:dyDescent="0.3">
      <c r="A224" s="8" t="s">
        <v>258</v>
      </c>
      <c r="B224" s="36" t="s">
        <v>538</v>
      </c>
      <c r="C224" s="9" t="s">
        <v>707</v>
      </c>
      <c r="D224" s="62" t="s">
        <v>1058</v>
      </c>
      <c r="E224" s="35">
        <v>18600</v>
      </c>
      <c r="F224" s="35">
        <f t="shared" si="84"/>
        <v>930</v>
      </c>
      <c r="G224" s="35">
        <f t="shared" si="85"/>
        <v>465</v>
      </c>
      <c r="H224" s="13">
        <f>_xlfn.IFNA(IF(H$3="Productivity",
INDEX('Productivity Dump'!$E$4:$AJ$500,
MATCH($A224,'Productivity Dump'!$A$4:$A$500,0),
MATCH(H$2,'Productivity Dump'!$E$3:$AJ$3,0)
),
IF(H$3="Attendance",
INDEX('Attendance Dump'!$E$2:$AI$400,
MATCH($A224,'Attendance Dump'!$B$2:$B$400,0),
MATCH(H$2,'Attendance Dump'!$E$1:$AI$1,0)
),
INDEX('Active Hour''s Dump'!$D$3:$AH$337,
MATCH($C224,'Active Hour''s Dump'!$A$3:$A$337,0),
MATCH(H$2,'Active Hour''s Dump'!$D$2:$AH$2,0)
))),"")</f>
        <v>1045.9689999999998</v>
      </c>
      <c r="I224" s="13" t="str">
        <f>_xlfn.IFNA(IF(I$3="Productivity",
INDEX('Productivity Dump'!$E$4:$AJ$500,
MATCH($A224,'Productivity Dump'!$A$4:$A$500,0),
MATCH(I$2,'Productivity Dump'!$E$3:$AJ$3,0)
),
IF(I$3="Attendance",
INDEX('Attendance Dump'!$E$2:$AI$400,
MATCH($A224,'Attendance Dump'!$B$2:$B$400,0),
MATCH(I$2,'Attendance Dump'!$E$1:$AI$1,0)
),
INDEX('Active Hour''s Dump'!$D$3:$AH$337,
MATCH($C224,'Active Hour''s Dump'!$A$3:$A$337,0),
MATCH(I$2,'Active Hour''s Dump'!$D$2:$AH$2,0)
))),"")</f>
        <v>P</v>
      </c>
      <c r="J224" s="54">
        <f>_xlfn.IFNA(IF(J$3="Productivity",
INDEX('Productivity Dump'!$E$4:$AJ$500,
MATCH($A224,'Productivity Dump'!$A$4:$A$500,0),
MATCH(J$2,'Productivity Dump'!$E$3:$AJ$3,0)
),
IF(J$3="Attendance",
INDEX('Attendance Dump'!$E$2:$AI$400,
MATCH($A224,'Attendance Dump'!$B$2:$B$400,0),
MATCH(J$2,'Attendance Dump'!$E$1:$AI$1,0)
),
INDEX('Active Hour''s Dump'!$D$3:$AH$337,
MATCH($C224,'Active Hour''s Dump'!$A$3:$A$337,0),
MATCH(J$2,'Active Hour''s Dump'!$D$2:$AH$2,0)
))),"")</f>
        <v>8</v>
      </c>
      <c r="K224" s="13">
        <f>_xlfn.IFNA(IF(K$3="Productivity",
INDEX('Productivity Dump'!$E$4:$AJ$500,
MATCH($A224,'Productivity Dump'!$A$4:$A$500,0),
MATCH(K$2,'Productivity Dump'!$E$3:$AJ$3,0)
),
IF(K$3="Attendance",
INDEX('Attendance Dump'!$E$2:$AI$400,
MATCH($A224,'Attendance Dump'!$B$2:$B$400,0),
MATCH(K$2,'Attendance Dump'!$E$1:$AI$1,0)
),
INDEX('Active Hour''s Dump'!$D$3:$AH$337,
MATCH($C224,'Active Hour''s Dump'!$A$3:$A$337,0),
MATCH(K$2,'Active Hour''s Dump'!$D$2:$AH$2,0)
))),"")</f>
        <v>890.73600000000022</v>
      </c>
      <c r="L224" s="13" t="str">
        <f>_xlfn.IFNA(IF(L$3="Productivity",
INDEX('Productivity Dump'!$E$4:$AJ$500,
MATCH($A224,'Productivity Dump'!$A$4:$A$500,0),
MATCH(L$2,'Productivity Dump'!$E$3:$AJ$3,0)
),
IF(L$3="Attendance",
INDEX('Attendance Dump'!$E$2:$AI$400,
MATCH($A224,'Attendance Dump'!$B$2:$B$400,0),
MATCH(L$2,'Attendance Dump'!$E$1:$AI$1,0)
),
INDEX('Active Hour''s Dump'!$D$3:$AH$337,
MATCH($C224,'Active Hour''s Dump'!$A$3:$A$337,0),
MATCH(L$2,'Active Hour''s Dump'!$D$2:$AH$2,0)
))),"")</f>
        <v>P</v>
      </c>
      <c r="M224" s="54">
        <f>_xlfn.IFNA(IF(M$3="Productivity",
INDEX('Productivity Dump'!$E$4:$AJ$500,
MATCH($A224,'Productivity Dump'!$A$4:$A$500,0),
MATCH(M$2,'Productivity Dump'!$E$3:$AJ$3,0)
),
IF(M$3="Attendance",
INDEX('Attendance Dump'!$E$2:$AI$400,
MATCH($A224,'Attendance Dump'!$B$2:$B$400,0),
MATCH(M$2,'Attendance Dump'!$E$1:$AI$1,0)
),
INDEX('Active Hour''s Dump'!$D$3:$AH$337,
MATCH($C224,'Active Hour''s Dump'!$A$3:$A$337,0),
MATCH(M$2,'Active Hour''s Dump'!$D$2:$AH$2,0)
))),"")</f>
        <v>7.6666666666666696</v>
      </c>
      <c r="N224" s="13">
        <f>_xlfn.IFNA(IF(N$3="Productivity",
INDEX('Productivity Dump'!$E$4:$AJ$500,
MATCH($A224,'Productivity Dump'!$A$4:$A$500,0),
MATCH(N$2,'Productivity Dump'!$E$3:$AJ$3,0)
),
IF(N$3="Attendance",
INDEX('Attendance Dump'!$E$2:$AI$400,
MATCH($A224,'Attendance Dump'!$B$2:$B$400,0),
MATCH(N$2,'Attendance Dump'!$E$1:$AI$1,0)
),
INDEX('Active Hour''s Dump'!$D$3:$AH$337,
MATCH($C224,'Active Hour''s Dump'!$A$3:$A$337,0),
MATCH(N$2,'Active Hour''s Dump'!$D$2:$AH$2,0)
))),"")</f>
        <v>922.3900000000001</v>
      </c>
      <c r="O224" s="13" t="str">
        <f>_xlfn.IFNA(IF(O$3="Productivity",
INDEX('Productivity Dump'!$E$4:$AJ$500,
MATCH($A224,'Productivity Dump'!$A$4:$A$500,0),
MATCH(O$2,'Productivity Dump'!$E$3:$AJ$3,0)
),
IF(O$3="Attendance",
INDEX('Attendance Dump'!$E$2:$AI$400,
MATCH($A224,'Attendance Dump'!$B$2:$B$400,0),
MATCH(O$2,'Attendance Dump'!$E$1:$AI$1,0)
),
INDEX('Active Hour''s Dump'!$D$3:$AH$337,
MATCH($C224,'Active Hour''s Dump'!$A$3:$A$337,0),
MATCH(O$2,'Active Hour''s Dump'!$D$2:$AH$2,0)
))),"")</f>
        <v>P</v>
      </c>
      <c r="P224" s="54">
        <f>_xlfn.IFNA(IF(P$3="Productivity",
INDEX('Productivity Dump'!$E$4:$AJ$500,
MATCH($A224,'Productivity Dump'!$A$4:$A$500,0),
MATCH(P$2,'Productivity Dump'!$E$3:$AJ$3,0)
),
IF(P$3="Attendance",
INDEX('Attendance Dump'!$E$2:$AI$400,
MATCH($A224,'Attendance Dump'!$B$2:$B$400,0),
MATCH(P$2,'Attendance Dump'!$E$1:$AI$1,0)
),
INDEX('Active Hour''s Dump'!$D$3:$AH$337,
MATCH($C224,'Active Hour''s Dump'!$A$3:$A$337,0),
MATCH(P$2,'Active Hour''s Dump'!$D$2:$AH$2,0)
))),"")</f>
        <v>8.75</v>
      </c>
      <c r="Q224" s="13">
        <f>_xlfn.IFNA(IF(Q$3="Productivity",
INDEX('Productivity Dump'!$E$4:$AJ$500,
MATCH($A224,'Productivity Dump'!$A$4:$A$500,0),
MATCH(Q$2,'Productivity Dump'!$E$3:$AJ$3,0)
),
IF(Q$3="Attendance",
INDEX('Attendance Dump'!$E$2:$AI$400,
MATCH($A224,'Attendance Dump'!$B$2:$B$400,0),
MATCH(Q$2,'Attendance Dump'!$E$1:$AI$1,0)
),
INDEX('Active Hour''s Dump'!$D$3:$AH$337,
MATCH($C224,'Active Hour''s Dump'!$A$3:$A$337,0),
MATCH(Q$2,'Active Hour''s Dump'!$D$2:$AH$2,0)
))),"")</f>
        <v>0</v>
      </c>
      <c r="R224" s="13" t="str">
        <f>_xlfn.IFNA(IF(R$3="Productivity",
INDEX('Productivity Dump'!$E$4:$AJ$500,
MATCH($A224,'Productivity Dump'!$A$4:$A$500,0),
MATCH(R$2,'Productivity Dump'!$E$3:$AJ$3,0)
),
IF(R$3="Attendance",
INDEX('Attendance Dump'!$E$2:$AI$400,
MATCH($A224,'Attendance Dump'!$B$2:$B$400,0),
MATCH(R$2,'Attendance Dump'!$E$1:$AI$1,0)
),
INDEX('Active Hour''s Dump'!$D$3:$AH$337,
MATCH($C224,'Active Hour''s Dump'!$A$3:$A$337,0),
MATCH(R$2,'Active Hour''s Dump'!$D$2:$AH$2,0)
))),"")</f>
        <v>WO</v>
      </c>
      <c r="S224" s="54">
        <f>_xlfn.IFNA(IF(S$3="Productivity",
INDEX('Productivity Dump'!$E$4:$AJ$500,
MATCH($A224,'Productivity Dump'!$A$4:$A$500,0),
MATCH(S$2,'Productivity Dump'!$E$3:$AJ$3,0)
),
IF(S$3="Attendance",
INDEX('Attendance Dump'!$E$2:$AI$400,
MATCH($A224,'Attendance Dump'!$B$2:$B$400,0),
MATCH(S$2,'Attendance Dump'!$E$1:$AI$1,0)
),
INDEX('Active Hour''s Dump'!$D$3:$AH$337,
MATCH($C224,'Active Hour''s Dump'!$A$3:$A$337,0),
MATCH(S$2,'Active Hour''s Dump'!$D$2:$AH$2,0)
))),"")</f>
        <v>0</v>
      </c>
      <c r="T224" s="13">
        <f>_xlfn.IFNA(IF(T$3="Productivity",
INDEX('Productivity Dump'!$E$4:$AJ$500,
MATCH($A224,'Productivity Dump'!$A$4:$A$500,0),
MATCH(T$2,'Productivity Dump'!$E$3:$AJ$3,0)
),
IF(T$3="Attendance",
INDEX('Attendance Dump'!$E$2:$AI$400,
MATCH($A224,'Attendance Dump'!$B$2:$B$400,0),
MATCH(T$2,'Attendance Dump'!$E$1:$AI$1,0)
),
INDEX('Active Hour''s Dump'!$D$3:$AH$337,
MATCH($C224,'Active Hour''s Dump'!$A$3:$A$337,0),
MATCH(T$2,'Active Hour''s Dump'!$D$2:$AH$2,0)
))),"")</f>
        <v>0</v>
      </c>
      <c r="U224" s="13" t="str">
        <f>_xlfn.IFNA(IF(U$3="Productivity",
INDEX('Productivity Dump'!$E$4:$AJ$500,
MATCH($A224,'Productivity Dump'!$A$4:$A$500,0),
MATCH(U$2,'Productivity Dump'!$E$3:$AJ$3,0)
),
IF(U$3="Attendance",
INDEX('Attendance Dump'!$E$2:$AI$400,
MATCH($A224,'Attendance Dump'!$B$2:$B$400,0),
MATCH(U$2,'Attendance Dump'!$E$1:$AI$1,0)
),
INDEX('Active Hour''s Dump'!$D$3:$AH$337,
MATCH($C224,'Active Hour''s Dump'!$A$3:$A$337,0),
MATCH(U$2,'Active Hour''s Dump'!$D$2:$AH$2,0)
))),"")</f>
        <v>SL</v>
      </c>
      <c r="V224" s="54">
        <f>_xlfn.IFNA(IF(V$3="Productivity",
INDEX('Productivity Dump'!$E$4:$AJ$500,
MATCH($A224,'Productivity Dump'!$A$4:$A$500,0),
MATCH(V$2,'Productivity Dump'!$E$3:$AJ$3,0)
),
IF(V$3="Attendance",
INDEX('Attendance Dump'!$E$2:$AI$400,
MATCH($A224,'Attendance Dump'!$B$2:$B$400,0),
MATCH(V$2,'Attendance Dump'!$E$1:$AI$1,0)
),
INDEX('Active Hour''s Dump'!$D$3:$AH$337,
MATCH($C224,'Active Hour''s Dump'!$A$3:$A$337,0),
MATCH(V$2,'Active Hour''s Dump'!$D$2:$AH$2,0)
))),"")</f>
        <v>0</v>
      </c>
      <c r="W224" s="13">
        <f>_xlfn.IFNA(IF(W$3="Productivity",
INDEX('Productivity Dump'!$E$4:$AJ$500,
MATCH($A224,'Productivity Dump'!$A$4:$A$500,0),
MATCH(W$2,'Productivity Dump'!$E$3:$AJ$3,0)
),
IF(W$3="Attendance",
INDEX('Attendance Dump'!$E$2:$AI$400,
MATCH($A224,'Attendance Dump'!$B$2:$B$400,0),
MATCH(W$2,'Attendance Dump'!$E$1:$AI$1,0)
),
INDEX('Active Hour''s Dump'!$D$3:$AH$337,
MATCH($C224,'Active Hour''s Dump'!$A$3:$A$337,0),
MATCH(W$2,'Active Hour''s Dump'!$D$2:$AH$2,0)
))),"")</f>
        <v>0</v>
      </c>
      <c r="X224" s="13" t="str">
        <f>_xlfn.IFNA(IF(X$3="Productivity",
INDEX('Productivity Dump'!$E$4:$AJ$500,
MATCH($A224,'Productivity Dump'!$A$4:$A$500,0),
MATCH(X$2,'Productivity Dump'!$E$3:$AJ$3,0)
),
IF(X$3="Attendance",
INDEX('Attendance Dump'!$E$2:$AI$400,
MATCH($A224,'Attendance Dump'!$B$2:$B$400,0),
MATCH(X$2,'Attendance Dump'!$E$1:$AI$1,0)
),
INDEX('Active Hour''s Dump'!$D$3:$AH$337,
MATCH($C224,'Active Hour''s Dump'!$A$3:$A$337,0),
MATCH(X$2,'Active Hour''s Dump'!$D$2:$AH$2,0)
))),"")</f>
        <v>SL</v>
      </c>
      <c r="Y224" s="54">
        <f>_xlfn.IFNA(IF(Y$3="Productivity",
INDEX('Productivity Dump'!$E$4:$AJ$500,
MATCH($A224,'Productivity Dump'!$A$4:$A$500,0),
MATCH(Y$2,'Productivity Dump'!$E$3:$AJ$3,0)
),
IF(Y$3="Attendance",
INDEX('Attendance Dump'!$E$2:$AI$400,
MATCH($A224,'Attendance Dump'!$B$2:$B$400,0),
MATCH(Y$2,'Attendance Dump'!$E$1:$AI$1,0)
),
INDEX('Active Hour''s Dump'!$D$3:$AH$337,
MATCH($C224,'Active Hour''s Dump'!$A$3:$A$337,0),
MATCH(Y$2,'Active Hour''s Dump'!$D$2:$AH$2,0)
))),"")</f>
        <v>0</v>
      </c>
      <c r="Z224" s="13">
        <f>_xlfn.IFNA(IF(Z$3="Productivity",
INDEX('Productivity Dump'!$E$4:$AJ$500,
MATCH($A224,'Productivity Dump'!$A$4:$A$500,0),
MATCH(Z$2,'Productivity Dump'!$E$3:$AJ$3,0)
),
IF(Z$3="Attendance",
INDEX('Attendance Dump'!$E$2:$AI$400,
MATCH($A224,'Attendance Dump'!$B$2:$B$400,0),
MATCH(Z$2,'Attendance Dump'!$E$1:$AI$1,0)
),
INDEX('Active Hour''s Dump'!$D$3:$AH$337,
MATCH($C224,'Active Hour''s Dump'!$A$3:$A$337,0),
MATCH(Z$2,'Active Hour''s Dump'!$D$2:$AH$2,0)
))),"")</f>
        <v>827.56500000000005</v>
      </c>
      <c r="AA224" s="13" t="str">
        <f>_xlfn.IFNA(IF(AA$3="Productivity",
INDEX('Productivity Dump'!$E$4:$AJ$500,
MATCH($A224,'Productivity Dump'!$A$4:$A$500,0),
MATCH(AA$2,'Productivity Dump'!$E$3:$AJ$3,0)
),
IF(AA$3="Attendance",
INDEX('Attendance Dump'!$E$2:$AI$400,
MATCH($A224,'Attendance Dump'!$B$2:$B$400,0),
MATCH(AA$2,'Attendance Dump'!$E$1:$AI$1,0)
),
INDEX('Active Hour''s Dump'!$D$3:$AH$337,
MATCH($C224,'Active Hour''s Dump'!$A$3:$A$337,0),
MATCH(AA$2,'Active Hour''s Dump'!$D$2:$AH$2,0)
))),"")</f>
        <v>P</v>
      </c>
      <c r="AB224" s="54">
        <f>_xlfn.IFNA(IF(AB$3="Productivity",
INDEX('Productivity Dump'!$E$4:$AJ$500,
MATCH($A224,'Productivity Dump'!$A$4:$A$500,0),
MATCH(AB$2,'Productivity Dump'!$E$3:$AJ$3,0)
),
IF(AB$3="Attendance",
INDEX('Attendance Dump'!$E$2:$AI$400,
MATCH($A224,'Attendance Dump'!$B$2:$B$400,0),
MATCH(AB$2,'Attendance Dump'!$E$1:$AI$1,0)
),
INDEX('Active Hour''s Dump'!$D$3:$AH$337,
MATCH($C224,'Active Hour''s Dump'!$A$3:$A$337,0),
MATCH(AB$2,'Active Hour''s Dump'!$D$2:$AH$2,0)
))),"")</f>
        <v>7.4166666666666696</v>
      </c>
      <c r="AC224" s="13">
        <f>_xlfn.IFNA(IF(AC$3="Productivity",
INDEX('Productivity Dump'!$E$4:$AJ$500,
MATCH($A224,'Productivity Dump'!$A$4:$A$500,0),
MATCH(AC$2,'Productivity Dump'!$E$3:$AJ$3,0)
),
IF(AC$3="Attendance",
INDEX('Attendance Dump'!$E$2:$AI$400,
MATCH($A224,'Attendance Dump'!$B$2:$B$400,0),
MATCH(AC$2,'Attendance Dump'!$E$1:$AI$1,0)
),
INDEX('Active Hour''s Dump'!$D$3:$AH$337,
MATCH($C224,'Active Hour''s Dump'!$A$3:$A$337,0),
MATCH(AC$2,'Active Hour''s Dump'!$D$2:$AH$2,0)
))),"")</f>
        <v>979.15200000000004</v>
      </c>
      <c r="AD224" s="13" t="str">
        <f>_xlfn.IFNA(IF(AD$3="Productivity",
INDEX('Productivity Dump'!$E$4:$AJ$500,
MATCH($A224,'Productivity Dump'!$A$4:$A$500,0),
MATCH(AD$2,'Productivity Dump'!$E$3:$AJ$3,0)
),
IF(AD$3="Attendance",
INDEX('Attendance Dump'!$E$2:$AI$400,
MATCH($A224,'Attendance Dump'!$B$2:$B$400,0),
MATCH(AD$2,'Attendance Dump'!$E$1:$AI$1,0)
),
INDEX('Active Hour''s Dump'!$D$3:$AH$337,
MATCH($C224,'Active Hour''s Dump'!$A$3:$A$337,0),
MATCH(AD$2,'Active Hour''s Dump'!$D$2:$AH$2,0)
))),"")</f>
        <v>P</v>
      </c>
      <c r="AE224" s="54">
        <f>_xlfn.IFNA(IF(AE$3="Productivity",
INDEX('Productivity Dump'!$E$4:$AJ$500,
MATCH($A224,'Productivity Dump'!$A$4:$A$500,0),
MATCH(AE$2,'Productivity Dump'!$E$3:$AJ$3,0)
),
IF(AE$3="Attendance",
INDEX('Attendance Dump'!$E$2:$AI$400,
MATCH($A224,'Attendance Dump'!$B$2:$B$400,0),
MATCH(AE$2,'Attendance Dump'!$E$1:$AI$1,0)
),
INDEX('Active Hour''s Dump'!$D$3:$AH$337,
MATCH($C224,'Active Hour''s Dump'!$A$3:$A$337,0),
MATCH(AE$2,'Active Hour''s Dump'!$D$2:$AH$2,0)
))),"")</f>
        <v>6.75</v>
      </c>
      <c r="AF224" s="13">
        <f>_xlfn.IFNA(IF(AF$3="Productivity",
INDEX('Productivity Dump'!$E$4:$AJ$500,
MATCH($A224,'Productivity Dump'!$A$4:$A$500,0),
MATCH(AF$2,'Productivity Dump'!$E$3:$AJ$3,0)
),
IF(AF$3="Attendance",
INDEX('Attendance Dump'!$E$2:$AI$400,
MATCH($A224,'Attendance Dump'!$B$2:$B$400,0),
MATCH(AF$2,'Attendance Dump'!$E$1:$AI$1,0)
),
INDEX('Active Hour''s Dump'!$D$3:$AH$337,
MATCH($C224,'Active Hour''s Dump'!$A$3:$A$337,0),
MATCH(AF$2,'Active Hour''s Dump'!$D$2:$AH$2,0)
))),"")</f>
        <v>913.8449999999998</v>
      </c>
      <c r="AG224" s="13" t="str">
        <f>_xlfn.IFNA(IF(AG$3="Productivity",
INDEX('Productivity Dump'!$E$4:$AJ$500,
MATCH($A224,'Productivity Dump'!$A$4:$A$500,0),
MATCH(AG$2,'Productivity Dump'!$E$3:$AJ$3,0)
),
IF(AG$3="Attendance",
INDEX('Attendance Dump'!$E$2:$AI$400,
MATCH($A224,'Attendance Dump'!$B$2:$B$400,0),
MATCH(AG$2,'Attendance Dump'!$E$1:$AI$1,0)
),
INDEX('Active Hour''s Dump'!$D$3:$AH$337,
MATCH($C224,'Active Hour''s Dump'!$A$3:$A$337,0),
MATCH(AG$2,'Active Hour''s Dump'!$D$2:$AH$2,0)
))),"")</f>
        <v>P</v>
      </c>
      <c r="AH224" s="54">
        <f>_xlfn.IFNA(IF(AH$3="Productivity",
INDEX('Productivity Dump'!$E$4:$AJ$500,
MATCH($A224,'Productivity Dump'!$A$4:$A$500,0),
MATCH(AH$2,'Productivity Dump'!$E$3:$AJ$3,0)
),
IF(AH$3="Attendance",
INDEX('Attendance Dump'!$E$2:$AI$400,
MATCH($A224,'Attendance Dump'!$B$2:$B$400,0),
MATCH(AH$2,'Attendance Dump'!$E$1:$AI$1,0)
),
INDEX('Active Hour''s Dump'!$D$3:$AH$337,
MATCH($C224,'Active Hour''s Dump'!$A$3:$A$337,0),
MATCH(AH$2,'Active Hour''s Dump'!$D$2:$AH$2,0)
))),"")</f>
        <v>7.5</v>
      </c>
      <c r="AI224" s="13">
        <f>_xlfn.IFNA(IF(AI$3="Productivity",
INDEX('Productivity Dump'!$E$4:$AJ$500,
MATCH($A224,'Productivity Dump'!$A$4:$A$500,0),
MATCH(AI$2,'Productivity Dump'!$E$3:$AJ$3,0)
),
IF(AI$3="Attendance",
INDEX('Attendance Dump'!$E$2:$AI$400,
MATCH($A224,'Attendance Dump'!$B$2:$B$400,0),
MATCH(AI$2,'Attendance Dump'!$E$1:$AI$1,0)
),
INDEX('Active Hour''s Dump'!$D$3:$AH$337,
MATCH($C224,'Active Hour''s Dump'!$A$3:$A$337,0),
MATCH(AI$2,'Active Hour''s Dump'!$D$2:$AH$2,0)
))),"")</f>
        <v>775.1350000000001</v>
      </c>
      <c r="AJ224" s="13" t="str">
        <f>_xlfn.IFNA(IF(AJ$3="Productivity",
INDEX('Productivity Dump'!$E$4:$AJ$500,
MATCH($A224,'Productivity Dump'!$A$4:$A$500,0),
MATCH(AJ$2,'Productivity Dump'!$E$3:$AJ$3,0)
),
IF(AJ$3="Attendance",
INDEX('Attendance Dump'!$E$2:$AI$400,
MATCH($A224,'Attendance Dump'!$B$2:$B$400,0),
MATCH(AJ$2,'Attendance Dump'!$E$1:$AI$1,0)
),
INDEX('Active Hour''s Dump'!$D$3:$AH$337,
MATCH($C224,'Active Hour''s Dump'!$A$3:$A$337,0),
MATCH(AJ$2,'Active Hour''s Dump'!$D$2:$AH$2,0)
))),"")</f>
        <v>P</v>
      </c>
      <c r="AK224" s="54">
        <f>_xlfn.IFNA(IF(AK$3="Productivity",
INDEX('Productivity Dump'!$E$4:$AJ$500,
MATCH($A224,'Productivity Dump'!$A$4:$A$500,0),
MATCH(AK$2,'Productivity Dump'!$E$3:$AJ$3,0)
),
IF(AK$3="Attendance",
INDEX('Attendance Dump'!$E$2:$AI$400,
MATCH($A224,'Attendance Dump'!$B$2:$B$400,0),
MATCH(AK$2,'Attendance Dump'!$E$1:$AI$1,0)
),
INDEX('Active Hour''s Dump'!$D$3:$AH$337,
MATCH($C224,'Active Hour''s Dump'!$A$3:$A$337,0),
MATCH(AK$2,'Active Hour''s Dump'!$D$2:$AH$2,0)
))),"")</f>
        <v>6.25</v>
      </c>
      <c r="AL224" s="13">
        <f>_xlfn.IFNA(IF(AL$3="Productivity",
INDEX('Productivity Dump'!$E$4:$AJ$500,
MATCH($A224,'Productivity Dump'!$A$4:$A$500,0),
MATCH(AL$2,'Productivity Dump'!$E$3:$AJ$3,0)
),
IF(AL$3="Attendance",
INDEX('Attendance Dump'!$E$2:$AI$400,
MATCH($A224,'Attendance Dump'!$B$2:$B$400,0),
MATCH(AL$2,'Attendance Dump'!$E$1:$AI$1,0)
),
INDEX('Active Hour''s Dump'!$D$3:$AH$337,
MATCH($C224,'Active Hour''s Dump'!$A$3:$A$337,0),
MATCH(AL$2,'Active Hour''s Dump'!$D$2:$AH$2,0)
))),"")</f>
        <v>0</v>
      </c>
      <c r="AM224" s="13" t="str">
        <f>_xlfn.IFNA(IF(AM$3="Productivity",
INDEX('Productivity Dump'!$E$4:$AJ$500,
MATCH($A224,'Productivity Dump'!$A$4:$A$500,0),
MATCH(AM$2,'Productivity Dump'!$E$3:$AJ$3,0)
),
IF(AM$3="Attendance",
INDEX('Attendance Dump'!$E$2:$AI$400,
MATCH($A224,'Attendance Dump'!$B$2:$B$400,0),
MATCH(AM$2,'Attendance Dump'!$E$1:$AI$1,0)
),
INDEX('Active Hour''s Dump'!$D$3:$AH$337,
MATCH($C224,'Active Hour''s Dump'!$A$3:$A$337,0),
MATCH(AM$2,'Active Hour''s Dump'!$D$2:$AH$2,0)
))),"")</f>
        <v>WO</v>
      </c>
      <c r="AN224" s="54">
        <f>_xlfn.IFNA(IF(AN$3="Productivity",
INDEX('Productivity Dump'!$E$4:$AJ$500,
MATCH($A224,'Productivity Dump'!$A$4:$A$500,0),
MATCH(AN$2,'Productivity Dump'!$E$3:$AJ$3,0)
),
IF(AN$3="Attendance",
INDEX('Attendance Dump'!$E$2:$AI$400,
MATCH($A224,'Attendance Dump'!$B$2:$B$400,0),
MATCH(AN$2,'Attendance Dump'!$E$1:$AI$1,0)
),
INDEX('Active Hour''s Dump'!$D$3:$AH$337,
MATCH($C224,'Active Hour''s Dump'!$A$3:$A$337,0),
MATCH(AN$2,'Active Hour''s Dump'!$D$2:$AH$2,0)
))),"")</f>
        <v>8.3333333333333301E-2</v>
      </c>
      <c r="AO224" s="13">
        <f>_xlfn.IFNA(IF(AO$3="Productivity",
INDEX('Productivity Dump'!$E$4:$AJ$500,
MATCH($A224,'Productivity Dump'!$A$4:$A$500,0),
MATCH(AO$2,'Productivity Dump'!$E$3:$AJ$3,0)
),
IF(AO$3="Attendance",
INDEX('Attendance Dump'!$E$2:$AI$400,
MATCH($A224,'Attendance Dump'!$B$2:$B$400,0),
MATCH(AO$2,'Attendance Dump'!$E$1:$AI$1,0)
),
INDEX('Active Hour''s Dump'!$D$3:$AH$337,
MATCH($C224,'Active Hour''s Dump'!$A$3:$A$337,0),
MATCH(AO$2,'Active Hour''s Dump'!$D$2:$AH$2,0)
))),"")</f>
        <v>409.12200000000007</v>
      </c>
      <c r="AP224" s="13" t="str">
        <f>_xlfn.IFNA(IF(AP$3="Productivity",
INDEX('Productivity Dump'!$E$4:$AJ$500,
MATCH($A224,'Productivity Dump'!$A$4:$A$500,0),
MATCH(AP$2,'Productivity Dump'!$E$3:$AJ$3,0)
),
IF(AP$3="Attendance",
INDEX('Attendance Dump'!$E$2:$AI$400,
MATCH($A224,'Attendance Dump'!$B$2:$B$400,0),
MATCH(AP$2,'Attendance Dump'!$E$1:$AI$1,0)
),
INDEX('Active Hour''s Dump'!$D$3:$AH$337,
MATCH($C224,'Active Hour''s Dump'!$A$3:$A$337,0),
MATCH(AP$2,'Active Hour''s Dump'!$D$2:$AH$2,0)
))),"")</f>
        <v>P</v>
      </c>
      <c r="AQ224" s="54">
        <f>_xlfn.IFNA(IF(AQ$3="Productivity",
INDEX('Productivity Dump'!$E$4:$AJ$500,
MATCH($A224,'Productivity Dump'!$A$4:$A$500,0),
MATCH(AQ$2,'Productivity Dump'!$E$3:$AJ$3,0)
),
IF(AQ$3="Attendance",
INDEX('Attendance Dump'!$E$2:$AI$400,
MATCH($A224,'Attendance Dump'!$B$2:$B$400,0),
MATCH(AQ$2,'Attendance Dump'!$E$1:$AI$1,0)
),
INDEX('Active Hour''s Dump'!$D$3:$AH$337,
MATCH($C224,'Active Hour''s Dump'!$A$3:$A$337,0),
MATCH(AQ$2,'Active Hour''s Dump'!$D$2:$AH$2,0)
))),"")</f>
        <v>3.9166666666666701</v>
      </c>
      <c r="AR224" s="13">
        <f>_xlfn.IFNA(IF(AR$3="Productivity",
INDEX('Productivity Dump'!$E$4:$AJ$500,
MATCH($A224,'Productivity Dump'!$A$4:$A$500,0),
MATCH(AR$2,'Productivity Dump'!$E$3:$AJ$3,0)
),
IF(AR$3="Attendance",
INDEX('Attendance Dump'!$E$2:$AI$400,
MATCH($A224,'Attendance Dump'!$B$2:$B$400,0),
MATCH(AR$2,'Attendance Dump'!$E$1:$AI$1,0)
),
INDEX('Active Hour''s Dump'!$D$3:$AH$337,
MATCH($C224,'Active Hour''s Dump'!$A$3:$A$337,0),
MATCH(AR$2,'Active Hour''s Dump'!$D$2:$AH$2,0)
))),"")</f>
        <v>769.59399999999982</v>
      </c>
      <c r="AS224" s="13" t="str">
        <f>_xlfn.IFNA(IF(AS$3="Productivity",
INDEX('Productivity Dump'!$E$4:$AJ$500,
MATCH($A224,'Productivity Dump'!$A$4:$A$500,0),
MATCH(AS$2,'Productivity Dump'!$E$3:$AJ$3,0)
),
IF(AS$3="Attendance",
INDEX('Attendance Dump'!$E$2:$AI$400,
MATCH($A224,'Attendance Dump'!$B$2:$B$400,0),
MATCH(AS$2,'Attendance Dump'!$E$1:$AI$1,0)
),
INDEX('Active Hour''s Dump'!$D$3:$AH$337,
MATCH($C224,'Active Hour''s Dump'!$A$3:$A$337,0),
MATCH(AS$2,'Active Hour''s Dump'!$D$2:$AH$2,0)
))),"")</f>
        <v>P</v>
      </c>
      <c r="AT224" s="54">
        <f>_xlfn.IFNA(IF(AT$3="Productivity",
INDEX('Productivity Dump'!$E$4:$AJ$500,
MATCH($A224,'Productivity Dump'!$A$4:$A$500,0),
MATCH(AT$2,'Productivity Dump'!$E$3:$AJ$3,0)
),
IF(AT$3="Attendance",
INDEX('Attendance Dump'!$E$2:$AI$400,
MATCH($A224,'Attendance Dump'!$B$2:$B$400,0),
MATCH(AT$2,'Attendance Dump'!$E$1:$AI$1,0)
),
INDEX('Active Hour''s Dump'!$D$3:$AH$337,
MATCH($C224,'Active Hour''s Dump'!$A$3:$A$337,0),
MATCH(AT$2,'Active Hour''s Dump'!$D$2:$AH$2,0)
))),"")</f>
        <v>6.6666666666666696</v>
      </c>
      <c r="AU224" s="13">
        <f>_xlfn.IFNA(IF(AU$3="Productivity",
INDEX('Productivity Dump'!$E$4:$AJ$500,
MATCH($A224,'Productivity Dump'!$A$4:$A$500,0),
MATCH(AU$2,'Productivity Dump'!$E$3:$AJ$3,0)
),
IF(AU$3="Attendance",
INDEX('Attendance Dump'!$E$2:$AI$400,
MATCH($A224,'Attendance Dump'!$B$2:$B$400,0),
MATCH(AU$2,'Attendance Dump'!$E$1:$AI$1,0)
),
INDEX('Active Hour''s Dump'!$D$3:$AH$337,
MATCH($C224,'Active Hour''s Dump'!$A$3:$A$337,0),
MATCH(AU$2,'Active Hour''s Dump'!$D$2:$AH$2,0)
))),"")</f>
        <v>855.505</v>
      </c>
      <c r="AV224" s="13" t="str">
        <f>_xlfn.IFNA(IF(AV$3="Productivity",
INDEX('Productivity Dump'!$E$4:$AJ$500,
MATCH($A224,'Productivity Dump'!$A$4:$A$500,0),
MATCH(AV$2,'Productivity Dump'!$E$3:$AJ$3,0)
),
IF(AV$3="Attendance",
INDEX('Attendance Dump'!$E$2:$AI$400,
MATCH($A224,'Attendance Dump'!$B$2:$B$400,0),
MATCH(AV$2,'Attendance Dump'!$E$1:$AI$1,0)
),
INDEX('Active Hour''s Dump'!$D$3:$AH$337,
MATCH($C224,'Active Hour''s Dump'!$A$3:$A$337,0),
MATCH(AV$2,'Active Hour''s Dump'!$D$2:$AH$2,0)
))),"")</f>
        <v>P</v>
      </c>
      <c r="AW224" s="54">
        <f>_xlfn.IFNA(IF(AW$3="Productivity",
INDEX('Productivity Dump'!$E$4:$AJ$500,
MATCH($A224,'Productivity Dump'!$A$4:$A$500,0),
MATCH(AW$2,'Productivity Dump'!$E$3:$AJ$3,0)
),
IF(AW$3="Attendance",
INDEX('Attendance Dump'!$E$2:$AI$400,
MATCH($A224,'Attendance Dump'!$B$2:$B$400,0),
MATCH(AW$2,'Attendance Dump'!$E$1:$AI$1,0)
),
INDEX('Active Hour''s Dump'!$D$3:$AH$337,
MATCH($C224,'Active Hour''s Dump'!$A$3:$A$337,0),
MATCH(AW$2,'Active Hour''s Dump'!$D$2:$AH$2,0)
))),"")</f>
        <v>7.8333333333333304</v>
      </c>
      <c r="AX224" s="13">
        <f>_xlfn.IFNA(IF(AX$3="Productivity",
INDEX('Productivity Dump'!$E$4:$AJ$500,
MATCH($A224,'Productivity Dump'!$A$4:$A$500,0),
MATCH(AX$2,'Productivity Dump'!$E$3:$AJ$3,0)
),
IF(AX$3="Attendance",
INDEX('Attendance Dump'!$E$2:$AI$400,
MATCH($A224,'Attendance Dump'!$B$2:$B$400,0),
MATCH(AX$2,'Attendance Dump'!$E$1:$AI$1,0)
),
INDEX('Active Hour''s Dump'!$D$3:$AH$337,
MATCH($C224,'Active Hour''s Dump'!$A$3:$A$337,0),
MATCH(AX$2,'Active Hour''s Dump'!$D$2:$AH$2,0)
))),"")</f>
        <v>1133.5939999999998</v>
      </c>
      <c r="AY224" s="13" t="str">
        <f>_xlfn.IFNA(IF(AY$3="Productivity",
INDEX('Productivity Dump'!$E$4:$AJ$500,
MATCH($A224,'Productivity Dump'!$A$4:$A$500,0),
MATCH(AY$2,'Productivity Dump'!$E$3:$AJ$3,0)
),
IF(AY$3="Attendance",
INDEX('Attendance Dump'!$E$2:$AI$400,
MATCH($A224,'Attendance Dump'!$B$2:$B$400,0),
MATCH(AY$2,'Attendance Dump'!$E$1:$AI$1,0)
),
INDEX('Active Hour''s Dump'!$D$3:$AH$337,
MATCH($C224,'Active Hour''s Dump'!$A$3:$A$337,0),
MATCH(AY$2,'Active Hour''s Dump'!$D$2:$AH$2,0)
))),"")</f>
        <v>P</v>
      </c>
      <c r="AZ224" s="54">
        <f>_xlfn.IFNA(IF(AZ$3="Productivity",
INDEX('Productivity Dump'!$E$4:$AJ$500,
MATCH($A224,'Productivity Dump'!$A$4:$A$500,0),
MATCH(AZ$2,'Productivity Dump'!$E$3:$AJ$3,0)
),
IF(AZ$3="Attendance",
INDEX('Attendance Dump'!$E$2:$AI$400,
MATCH($A224,'Attendance Dump'!$B$2:$B$400,0),
MATCH(AZ$2,'Attendance Dump'!$E$1:$AI$1,0)
),
INDEX('Active Hour''s Dump'!$D$3:$AH$337,
MATCH($C224,'Active Hour''s Dump'!$A$3:$A$337,0),
MATCH(AZ$2,'Active Hour''s Dump'!$D$2:$AH$2,0)
))),"")</f>
        <v>8.1666666666666696</v>
      </c>
      <c r="BA224" s="13">
        <f>_xlfn.IFNA(IF(BA$3="Productivity",
INDEX('Productivity Dump'!$E$4:$AJ$500,
MATCH($A224,'Productivity Dump'!$A$4:$A$500,0),
MATCH(BA$2,'Productivity Dump'!$E$3:$AJ$3,0)
),
IF(BA$3="Attendance",
INDEX('Attendance Dump'!$E$2:$AI$400,
MATCH($A224,'Attendance Dump'!$B$2:$B$400,0),
MATCH(BA$2,'Attendance Dump'!$E$1:$AI$1,0)
),
INDEX('Active Hour''s Dump'!$D$3:$AH$337,
MATCH($C224,'Active Hour''s Dump'!$A$3:$A$337,0),
MATCH(BA$2,'Active Hour''s Dump'!$D$2:$AH$2,0)
))),"")</f>
        <v>1012.8860000000002</v>
      </c>
      <c r="BB224" s="13" t="str">
        <f>_xlfn.IFNA(IF(BB$3="Productivity",
INDEX('Productivity Dump'!$E$4:$AJ$500,
MATCH($A224,'Productivity Dump'!$A$4:$A$500,0),
MATCH(BB$2,'Productivity Dump'!$E$3:$AJ$3,0)
),
IF(BB$3="Attendance",
INDEX('Attendance Dump'!$E$2:$AI$400,
MATCH($A224,'Attendance Dump'!$B$2:$B$400,0),
MATCH(BB$2,'Attendance Dump'!$E$1:$AI$1,0)
),
INDEX('Active Hour''s Dump'!$D$3:$AH$337,
MATCH($C224,'Active Hour''s Dump'!$A$3:$A$337,0),
MATCH(BB$2,'Active Hour''s Dump'!$D$2:$AH$2,0)
))),"")</f>
        <v>P</v>
      </c>
      <c r="BC224" s="54">
        <f>_xlfn.IFNA(IF(BC$3="Productivity",
INDEX('Productivity Dump'!$E$4:$AJ$500,
MATCH($A224,'Productivity Dump'!$A$4:$A$500,0),
MATCH(BC$2,'Productivity Dump'!$E$3:$AJ$3,0)
),
IF(BC$3="Attendance",
INDEX('Attendance Dump'!$E$2:$AI$400,
MATCH($A224,'Attendance Dump'!$B$2:$B$400,0),
MATCH(BC$2,'Attendance Dump'!$E$1:$AI$1,0)
),
INDEX('Active Hour''s Dump'!$D$3:$AH$337,
MATCH($C224,'Active Hour''s Dump'!$A$3:$A$337,0),
MATCH(BC$2,'Active Hour''s Dump'!$D$2:$AH$2,0)
))),"")</f>
        <v>8</v>
      </c>
      <c r="BD224" s="13">
        <f>_xlfn.IFNA(IF(BD$3="Productivity",
INDEX('Productivity Dump'!$E$4:$AJ$500,
MATCH($A224,'Productivity Dump'!$A$4:$A$500,0),
MATCH(BD$2,'Productivity Dump'!$E$3:$AJ$3,0)
),
IF(BD$3="Attendance",
INDEX('Attendance Dump'!$E$2:$AI$400,
MATCH($A224,'Attendance Dump'!$B$2:$B$400,0),
MATCH(BD$2,'Attendance Dump'!$E$1:$AI$1,0)
),
INDEX('Active Hour''s Dump'!$D$3:$AH$337,
MATCH($C224,'Active Hour''s Dump'!$A$3:$A$337,0),
MATCH(BD$2,'Active Hour''s Dump'!$D$2:$AH$2,0)
))),"")</f>
        <v>753.19499999999994</v>
      </c>
      <c r="BE224" s="13" t="str">
        <f>_xlfn.IFNA(IF(BE$3="Productivity",
INDEX('Productivity Dump'!$E$4:$AJ$500,
MATCH($A224,'Productivity Dump'!$A$4:$A$500,0),
MATCH(BE$2,'Productivity Dump'!$E$3:$AJ$3,0)
),
IF(BE$3="Attendance",
INDEX('Attendance Dump'!$E$2:$AI$400,
MATCH($A224,'Attendance Dump'!$B$2:$B$400,0),
MATCH(BE$2,'Attendance Dump'!$E$1:$AI$1,0)
),
INDEX('Active Hour''s Dump'!$D$3:$AH$337,
MATCH($C224,'Active Hour''s Dump'!$A$3:$A$337,0),
MATCH(BE$2,'Active Hour''s Dump'!$D$2:$AH$2,0)
))),"")</f>
        <v>P</v>
      </c>
      <c r="BF224" s="54">
        <f>_xlfn.IFNA(IF(BF$3="Productivity",
INDEX('Productivity Dump'!$E$4:$AJ$500,
MATCH($A224,'Productivity Dump'!$A$4:$A$500,0),
MATCH(BF$2,'Productivity Dump'!$E$3:$AJ$3,0)
),
IF(BF$3="Attendance",
INDEX('Attendance Dump'!$E$2:$AI$400,
MATCH($A224,'Attendance Dump'!$B$2:$B$400,0),
MATCH(BF$2,'Attendance Dump'!$E$1:$AI$1,0)
),
INDEX('Active Hour''s Dump'!$D$3:$AH$337,
MATCH($C224,'Active Hour''s Dump'!$A$3:$A$337,0),
MATCH(BF$2,'Active Hour''s Dump'!$D$2:$AH$2,0)
))),"")</f>
        <v>6.9166666666666696</v>
      </c>
      <c r="BG224" s="13">
        <f>_xlfn.IFNA(IF(BG$3="Productivity",
INDEX('Productivity Dump'!$E$4:$AJ$500,
MATCH($A224,'Productivity Dump'!$A$4:$A$500,0),
MATCH(BG$2,'Productivity Dump'!$E$3:$AJ$3,0)
),
IF(BG$3="Attendance",
INDEX('Attendance Dump'!$E$2:$AI$400,
MATCH($A224,'Attendance Dump'!$B$2:$B$400,0),
MATCH(BG$2,'Attendance Dump'!$E$1:$AI$1,0)
),
INDEX('Active Hour''s Dump'!$D$3:$AH$337,
MATCH($C224,'Active Hour''s Dump'!$A$3:$A$337,0),
MATCH(BG$2,'Active Hour''s Dump'!$D$2:$AH$2,0)
))),"")</f>
        <v>282.33699999999999</v>
      </c>
      <c r="BH224" s="13" t="str">
        <f>_xlfn.IFNA(IF(BH$3="Productivity",
INDEX('Productivity Dump'!$E$4:$AJ$500,
MATCH($A224,'Productivity Dump'!$A$4:$A$500,0),
MATCH(BH$2,'Productivity Dump'!$E$3:$AJ$3,0)
),
IF(BH$3="Attendance",
INDEX('Attendance Dump'!$E$2:$AI$400,
MATCH($A224,'Attendance Dump'!$B$2:$B$400,0),
MATCH(BH$2,'Attendance Dump'!$E$1:$AI$1,0)
),
INDEX('Active Hour''s Dump'!$D$3:$AH$337,
MATCH($C224,'Active Hour''s Dump'!$A$3:$A$337,0),
MATCH(BH$2,'Active Hour''s Dump'!$D$2:$AH$2,0)
))),"")</f>
        <v>WO</v>
      </c>
      <c r="BI224" s="54">
        <f>_xlfn.IFNA(IF(BI$3="Productivity",
INDEX('Productivity Dump'!$E$4:$AJ$500,
MATCH($A224,'Productivity Dump'!$A$4:$A$500,0),
MATCH(BI$2,'Productivity Dump'!$E$3:$AJ$3,0)
),
IF(BI$3="Attendance",
INDEX('Attendance Dump'!$E$2:$AI$400,
MATCH($A224,'Attendance Dump'!$B$2:$B$400,0),
MATCH(BI$2,'Attendance Dump'!$E$1:$AI$1,0)
),
INDEX('Active Hour''s Dump'!$D$3:$AH$337,
MATCH($C224,'Active Hour''s Dump'!$A$3:$A$337,0),
MATCH(BI$2,'Active Hour''s Dump'!$D$2:$AH$2,0)
))),"")</f>
        <v>1.8333333333333299</v>
      </c>
      <c r="BJ224" s="13">
        <f>_xlfn.IFNA(IF(BJ$3="Productivity",
INDEX('Productivity Dump'!$E$4:$AJ$500,
MATCH($A224,'Productivity Dump'!$A$4:$A$500,0),
MATCH(BJ$2,'Productivity Dump'!$E$3:$AJ$3,0)
),
IF(BJ$3="Attendance",
INDEX('Attendance Dump'!$E$2:$AI$400,
MATCH($A224,'Attendance Dump'!$B$2:$B$400,0),
MATCH(BJ$2,'Attendance Dump'!$E$1:$AI$1,0)
),
INDEX('Active Hour''s Dump'!$D$3:$AH$337,
MATCH($C224,'Active Hour''s Dump'!$A$3:$A$337,0),
MATCH(BJ$2,'Active Hour''s Dump'!$D$2:$AH$2,0)
))),"")</f>
        <v>0</v>
      </c>
      <c r="BK224" s="13" t="str">
        <f>_xlfn.IFNA(IF(BK$3="Productivity",
INDEX('Productivity Dump'!$E$4:$AJ$500,
MATCH($A224,'Productivity Dump'!$A$4:$A$500,0),
MATCH(BK$2,'Productivity Dump'!$E$3:$AJ$3,0)
),
IF(BK$3="Attendance",
INDEX('Attendance Dump'!$E$2:$AI$400,
MATCH($A224,'Attendance Dump'!$B$2:$B$400,0),
MATCH(BK$2,'Attendance Dump'!$E$1:$AI$1,0)
),
INDEX('Active Hour''s Dump'!$D$3:$AH$337,
MATCH($C224,'Active Hour''s Dump'!$A$3:$A$337,0),
MATCH(BK$2,'Active Hour''s Dump'!$D$2:$AH$2,0)
))),"")</f>
        <v>PL</v>
      </c>
      <c r="BL224" s="54">
        <f>_xlfn.IFNA(IF(BL$3="Productivity",
INDEX('Productivity Dump'!$E$4:$AJ$500,
MATCH($A224,'Productivity Dump'!$A$4:$A$500,0),
MATCH(BL$2,'Productivity Dump'!$E$3:$AJ$3,0)
),
IF(BL$3="Attendance",
INDEX('Attendance Dump'!$E$2:$AI$400,
MATCH($A224,'Attendance Dump'!$B$2:$B$400,0),
MATCH(BL$2,'Attendance Dump'!$E$1:$AI$1,0)
),
INDEX('Active Hour''s Dump'!$D$3:$AH$337,
MATCH($C224,'Active Hour''s Dump'!$A$3:$A$337,0),
MATCH(BL$2,'Active Hour''s Dump'!$D$2:$AH$2,0)
))),"")</f>
        <v>0</v>
      </c>
      <c r="BM224" s="13">
        <f>_xlfn.IFNA(IF(BM$3="Productivity",
INDEX('Productivity Dump'!$E$4:$AJ$500,
MATCH($A224,'Productivity Dump'!$A$4:$A$500,0),
MATCH(BM$2,'Productivity Dump'!$E$3:$AJ$3,0)
),
IF(BM$3="Attendance",
INDEX('Attendance Dump'!$E$2:$AI$400,
MATCH($A224,'Attendance Dump'!$B$2:$B$400,0),
MATCH(BM$2,'Attendance Dump'!$E$1:$AI$1,0)
),
INDEX('Active Hour''s Dump'!$D$3:$AH$337,
MATCH($C224,'Active Hour''s Dump'!$A$3:$A$337,0),
MATCH(BM$2,'Active Hour''s Dump'!$D$2:$AH$2,0)
))),"")</f>
        <v>1038.7679999999998</v>
      </c>
      <c r="BN224" s="13" t="str">
        <f>_xlfn.IFNA(IF(BN$3="Productivity",
INDEX('Productivity Dump'!$E$4:$AJ$500,
MATCH($A224,'Productivity Dump'!$A$4:$A$500,0),
MATCH(BN$2,'Productivity Dump'!$E$3:$AJ$3,0)
),
IF(BN$3="Attendance",
INDEX('Attendance Dump'!$E$2:$AI$400,
MATCH($A224,'Attendance Dump'!$B$2:$B$400,0),
MATCH(BN$2,'Attendance Dump'!$E$1:$AI$1,0)
),
INDEX('Active Hour''s Dump'!$D$3:$AH$337,
MATCH($C224,'Active Hour''s Dump'!$A$3:$A$337,0),
MATCH(BN$2,'Active Hour''s Dump'!$D$2:$AH$2,0)
))),"")</f>
        <v>P</v>
      </c>
      <c r="BO224" s="54">
        <f>_xlfn.IFNA(IF(BO$3="Productivity",
INDEX('Productivity Dump'!$E$4:$AJ$500,
MATCH($A224,'Productivity Dump'!$A$4:$A$500,0),
MATCH(BO$2,'Productivity Dump'!$E$3:$AJ$3,0)
),
IF(BO$3="Attendance",
INDEX('Attendance Dump'!$E$2:$AI$400,
MATCH($A224,'Attendance Dump'!$B$2:$B$400,0),
MATCH(BO$2,'Attendance Dump'!$E$1:$AI$1,0)
),
INDEX('Active Hour''s Dump'!$D$3:$AH$337,
MATCH($C224,'Active Hour''s Dump'!$A$3:$A$337,0),
MATCH(BO$2,'Active Hour''s Dump'!$D$2:$AH$2,0)
))),"")</f>
        <v>8.25</v>
      </c>
      <c r="BP224" s="13">
        <f>_xlfn.IFNA(IF(BP$3="Productivity",
INDEX('Productivity Dump'!$E$4:$AJ$500,
MATCH($A224,'Productivity Dump'!$A$4:$A$500,0),
MATCH(BP$2,'Productivity Dump'!$E$3:$AJ$3,0)
),
IF(BP$3="Attendance",
INDEX('Attendance Dump'!$E$2:$AI$400,
MATCH($A224,'Attendance Dump'!$B$2:$B$400,0),
MATCH(BP$2,'Attendance Dump'!$E$1:$AI$1,0)
),
INDEX('Active Hour''s Dump'!$D$3:$AH$337,
MATCH($C224,'Active Hour''s Dump'!$A$3:$A$337,0),
MATCH(BP$2,'Active Hour''s Dump'!$D$2:$AH$2,0)
))),"")</f>
        <v>994.68699999999978</v>
      </c>
      <c r="BQ224" s="13" t="str">
        <f>_xlfn.IFNA(IF(BQ$3="Productivity",
INDEX('Productivity Dump'!$E$4:$AJ$500,
MATCH($A224,'Productivity Dump'!$A$4:$A$500,0),
MATCH(BQ$2,'Productivity Dump'!$E$3:$AJ$3,0)
),
IF(BQ$3="Attendance",
INDEX('Attendance Dump'!$E$2:$AI$400,
MATCH($A224,'Attendance Dump'!$B$2:$B$400,0),
MATCH(BQ$2,'Attendance Dump'!$E$1:$AI$1,0)
),
INDEX('Active Hour''s Dump'!$D$3:$AH$337,
MATCH($C224,'Active Hour''s Dump'!$A$3:$A$337,0),
MATCH(BQ$2,'Active Hour''s Dump'!$D$2:$AH$2,0)
))),"")</f>
        <v>P</v>
      </c>
      <c r="BR224" s="54">
        <f>_xlfn.IFNA(IF(BR$3="Productivity",
INDEX('Productivity Dump'!$E$4:$AJ$500,
MATCH($A224,'Productivity Dump'!$A$4:$A$500,0),
MATCH(BR$2,'Productivity Dump'!$E$3:$AJ$3,0)
),
IF(BR$3="Attendance",
INDEX('Attendance Dump'!$E$2:$AI$400,
MATCH($A224,'Attendance Dump'!$B$2:$B$400,0),
MATCH(BR$2,'Attendance Dump'!$E$1:$AI$1,0)
),
INDEX('Active Hour''s Dump'!$D$3:$AH$337,
MATCH($C224,'Active Hour''s Dump'!$A$3:$A$337,0),
MATCH(BR$2,'Active Hour''s Dump'!$D$2:$AH$2,0)
))),"")</f>
        <v>9.8333333333333304</v>
      </c>
      <c r="BS224" s="13">
        <f>_xlfn.IFNA(IF(BS$3="Productivity",
INDEX('Productivity Dump'!$E$4:$AJ$500,
MATCH($A224,'Productivity Dump'!$A$4:$A$500,0),
MATCH(BS$2,'Productivity Dump'!$E$3:$AJ$3,0)
),
IF(BS$3="Attendance",
INDEX('Attendance Dump'!$E$2:$AI$400,
MATCH($A224,'Attendance Dump'!$B$2:$B$400,0),
MATCH(BS$2,'Attendance Dump'!$E$1:$AI$1,0)
),
INDEX('Active Hour''s Dump'!$D$3:$AH$337,
MATCH($C224,'Active Hour''s Dump'!$A$3:$A$337,0),
MATCH(BS$2,'Active Hour''s Dump'!$D$2:$AH$2,0)
))),"")</f>
        <v>947.18399999999997</v>
      </c>
      <c r="BT224" s="13" t="str">
        <f>_xlfn.IFNA(IF(BT$3="Productivity",
INDEX('Productivity Dump'!$E$4:$AJ$500,
MATCH($A224,'Productivity Dump'!$A$4:$A$500,0),
MATCH(BT$2,'Productivity Dump'!$E$3:$AJ$3,0)
),
IF(BT$3="Attendance",
INDEX('Attendance Dump'!$E$2:$AI$400,
MATCH($A224,'Attendance Dump'!$B$2:$B$400,0),
MATCH(BT$2,'Attendance Dump'!$E$1:$AI$1,0)
),
INDEX('Active Hour''s Dump'!$D$3:$AH$337,
MATCH($C224,'Active Hour''s Dump'!$A$3:$A$337,0),
MATCH(BT$2,'Active Hour''s Dump'!$D$2:$AH$2,0)
))),"")</f>
        <v>H(P)</v>
      </c>
      <c r="BU224" s="54">
        <f>_xlfn.IFNA(IF(BU$3="Productivity",
INDEX('Productivity Dump'!$E$4:$AJ$500,
MATCH($A224,'Productivity Dump'!$A$4:$A$500,0),
MATCH(BU$2,'Productivity Dump'!$E$3:$AJ$3,0)
),
IF(BU$3="Attendance",
INDEX('Attendance Dump'!$E$2:$AI$400,
MATCH($A224,'Attendance Dump'!$B$2:$B$400,0),
MATCH(BU$2,'Attendance Dump'!$E$1:$AI$1,0)
),
INDEX('Active Hour''s Dump'!$D$3:$AH$337,
MATCH($C224,'Active Hour''s Dump'!$A$3:$A$337,0),
MATCH(BU$2,'Active Hour''s Dump'!$D$2:$AH$2,0)
))),"")</f>
        <v>7.25</v>
      </c>
      <c r="BV224" s="13">
        <f>_xlfn.IFNA(IF(BV$3="Productivity",
INDEX('Productivity Dump'!$E$4:$AJ$500,
MATCH($A224,'Productivity Dump'!$A$4:$A$500,0),
MATCH(BV$2,'Productivity Dump'!$E$3:$AJ$3,0)
),
IF(BV$3="Attendance",
INDEX('Attendance Dump'!$E$2:$AI$400,
MATCH($A224,'Attendance Dump'!$B$2:$B$400,0),
MATCH(BV$2,'Attendance Dump'!$E$1:$AI$1,0)
),
INDEX('Active Hour''s Dump'!$D$3:$AH$337,
MATCH($C224,'Active Hour''s Dump'!$A$3:$A$337,0),
MATCH(BV$2,'Active Hour''s Dump'!$D$2:$AH$2,0)
))),"")</f>
        <v>928.67599999999959</v>
      </c>
      <c r="BW224" s="13" t="str">
        <f>_xlfn.IFNA(IF(BW$3="Productivity",
INDEX('Productivity Dump'!$E$4:$AJ$500,
MATCH($A224,'Productivity Dump'!$A$4:$A$500,0),
MATCH(BW$2,'Productivity Dump'!$E$3:$AJ$3,0)
),
IF(BW$3="Attendance",
INDEX('Attendance Dump'!$E$2:$AI$400,
MATCH($A224,'Attendance Dump'!$B$2:$B$400,0),
MATCH(BW$2,'Attendance Dump'!$E$1:$AI$1,0)
),
INDEX('Active Hour''s Dump'!$D$3:$AH$337,
MATCH($C224,'Active Hour''s Dump'!$A$3:$A$337,0),
MATCH(BW$2,'Active Hour''s Dump'!$D$2:$AH$2,0)
))),"")</f>
        <v>P</v>
      </c>
      <c r="BX224" s="54">
        <f>_xlfn.IFNA(IF(BX$3="Productivity",
INDEX('Productivity Dump'!$E$4:$AJ$500,
MATCH($A224,'Productivity Dump'!$A$4:$A$500,0),
MATCH(BX$2,'Productivity Dump'!$E$3:$AJ$3,0)
),
IF(BX$3="Attendance",
INDEX('Attendance Dump'!$E$2:$AI$400,
MATCH($A224,'Attendance Dump'!$B$2:$B$400,0),
MATCH(BX$2,'Attendance Dump'!$E$1:$AI$1,0)
),
INDEX('Active Hour''s Dump'!$D$3:$AH$337,
MATCH($C224,'Active Hour''s Dump'!$A$3:$A$337,0),
MATCH(BX$2,'Active Hour''s Dump'!$D$2:$AH$2,0)
))),"")</f>
        <v>8.0833333333333304</v>
      </c>
      <c r="BY224" s="13">
        <f>_xlfn.IFNA(IF(BY$3="Productivity",
INDEX('Productivity Dump'!$E$4:$AJ$500,
MATCH($A224,'Productivity Dump'!$A$4:$A$500,0),
MATCH(BY$2,'Productivity Dump'!$E$3:$AJ$3,0)
),
IF(BY$3="Attendance",
INDEX('Attendance Dump'!$E$2:$AI$400,
MATCH($A224,'Attendance Dump'!$B$2:$B$400,0),
MATCH(BY$2,'Attendance Dump'!$E$1:$AI$1,0)
),
INDEX('Active Hour''s Dump'!$D$3:$AH$337,
MATCH($C224,'Active Hour''s Dump'!$A$3:$A$337,0),
MATCH(BY$2,'Active Hour''s Dump'!$D$2:$AH$2,0)
))),"")</f>
        <v>463.70800000000008</v>
      </c>
      <c r="BZ224" s="13" t="str">
        <f>_xlfn.IFNA(IF(BZ$3="Productivity",
INDEX('Productivity Dump'!$E$4:$AJ$500,
MATCH($A224,'Productivity Dump'!$A$4:$A$500,0),
MATCH(BZ$2,'Productivity Dump'!$E$3:$AJ$3,0)
),
IF(BZ$3="Attendance",
INDEX('Attendance Dump'!$E$2:$AI$400,
MATCH($A224,'Attendance Dump'!$B$2:$B$400,0),
MATCH(BZ$2,'Attendance Dump'!$E$1:$AI$1,0)
),
INDEX('Active Hour''s Dump'!$D$3:$AH$337,
MATCH($C224,'Active Hour''s Dump'!$A$3:$A$337,0),
MATCH(BZ$2,'Active Hour''s Dump'!$D$2:$AH$2,0)
))),"")</f>
        <v>P</v>
      </c>
      <c r="CA224" s="54">
        <f>_xlfn.IFNA(IF(CA$3="Productivity",
INDEX('Productivity Dump'!$E$4:$AJ$500,
MATCH($A224,'Productivity Dump'!$A$4:$A$500,0),
MATCH(CA$2,'Productivity Dump'!$E$3:$AJ$3,0)
),
IF(CA$3="Attendance",
INDEX('Attendance Dump'!$E$2:$AI$400,
MATCH($A224,'Attendance Dump'!$B$2:$B$400,0),
MATCH(CA$2,'Attendance Dump'!$E$1:$AI$1,0)
),
INDEX('Active Hour''s Dump'!$D$3:$AH$337,
MATCH($C224,'Active Hour''s Dump'!$A$3:$A$337,0),
MATCH(CA$2,'Active Hour''s Dump'!$D$2:$AH$2,0)
))),"")</f>
        <v>4.5833333333333304</v>
      </c>
      <c r="CB224" s="13">
        <f>_xlfn.IFNA(IF(CB$3="Productivity",
INDEX('Productivity Dump'!$E$4:$AJ$500,
MATCH($A224,'Productivity Dump'!$A$4:$A$500,0),
MATCH(CB$2,'Productivity Dump'!$E$3:$AJ$3,0)
),
IF(CB$3="Attendance",
INDEX('Attendance Dump'!$E$2:$AI$400,
MATCH($A224,'Attendance Dump'!$B$2:$B$400,0),
MATCH(CB$2,'Attendance Dump'!$E$1:$AI$1,0)
),
INDEX('Active Hour''s Dump'!$D$3:$AH$337,
MATCH($C224,'Active Hour''s Dump'!$A$3:$A$337,0),
MATCH(CB$2,'Active Hour''s Dump'!$D$2:$AH$2,0)
))),"")</f>
        <v>0</v>
      </c>
      <c r="CC224" s="13" t="str">
        <f>_xlfn.IFNA(IF(CC$3="Productivity",
INDEX('Productivity Dump'!$E$4:$AJ$500,
MATCH($A224,'Productivity Dump'!$A$4:$A$500,0),
MATCH(CC$2,'Productivity Dump'!$E$3:$AJ$3,0)
),
IF(CC$3="Attendance",
INDEX('Attendance Dump'!$E$2:$AI$400,
MATCH($A224,'Attendance Dump'!$B$2:$B$400,0),
MATCH(CC$2,'Attendance Dump'!$E$1:$AI$1,0)
),
INDEX('Active Hour''s Dump'!$D$3:$AH$337,
MATCH($C224,'Active Hour''s Dump'!$A$3:$A$337,0),
MATCH(CC$2,'Active Hour''s Dump'!$D$2:$AH$2,0)
))),"")</f>
        <v>WO</v>
      </c>
      <c r="CD224" s="54">
        <f>_xlfn.IFNA(IF(CD$3="Productivity",
INDEX('Productivity Dump'!$E$4:$AJ$500,
MATCH($A224,'Productivity Dump'!$A$4:$A$500,0),
MATCH(CD$2,'Productivity Dump'!$E$3:$AJ$3,0)
),
IF(CD$3="Attendance",
INDEX('Attendance Dump'!$E$2:$AI$400,
MATCH($A224,'Attendance Dump'!$B$2:$B$400,0),
MATCH(CD$2,'Attendance Dump'!$E$1:$AI$1,0)
),
INDEX('Active Hour''s Dump'!$D$3:$AH$337,
MATCH($C224,'Active Hour''s Dump'!$A$3:$A$337,0),
MATCH(CD$2,'Active Hour''s Dump'!$D$2:$AH$2,0)
))),"")</f>
        <v>0</v>
      </c>
      <c r="CE224" s="13">
        <f>_xlfn.IFNA(IF(CE$3="Productivity",
INDEX('Productivity Dump'!$E$4:$AJ$500,
MATCH($A224,'Productivity Dump'!$A$4:$A$500,0),
MATCH(CE$2,'Productivity Dump'!$E$3:$AJ$3,0)
),
IF(CE$3="Attendance",
INDEX('Attendance Dump'!$E$2:$AI$400,
MATCH($A224,'Attendance Dump'!$B$2:$B$400,0),
MATCH(CE$2,'Attendance Dump'!$E$1:$AI$1,0)
),
INDEX('Active Hour''s Dump'!$D$3:$AH$337,
MATCH($C224,'Active Hour''s Dump'!$A$3:$A$337,0),
MATCH(CE$2,'Active Hour''s Dump'!$D$2:$AH$2,0)
))),"")</f>
        <v>0</v>
      </c>
      <c r="CF224" s="13" t="str">
        <f>_xlfn.IFNA(IF(CF$3="Productivity",
INDEX('Productivity Dump'!$E$4:$AJ$500,
MATCH($A224,'Productivity Dump'!$A$4:$A$500,0),
MATCH(CF$2,'Productivity Dump'!$E$3:$AJ$3,0)
),
IF(CF$3="Attendance",
INDEX('Attendance Dump'!$E$2:$AI$400,
MATCH($A224,'Attendance Dump'!$B$2:$B$400,0),
MATCH(CF$2,'Attendance Dump'!$E$1:$AI$1,0)
),
INDEX('Active Hour''s Dump'!$D$3:$AH$337,
MATCH($C224,'Active Hour''s Dump'!$A$3:$A$337,0),
MATCH(CF$2,'Active Hour''s Dump'!$D$2:$AH$2,0)
))),"")</f>
        <v>PM</v>
      </c>
      <c r="CG224" s="54">
        <f>_xlfn.IFNA(IF(CG$3="Productivity",
INDEX('Productivity Dump'!$E$4:$AJ$500,
MATCH($A224,'Productivity Dump'!$A$4:$A$500,0),
MATCH(CG$2,'Productivity Dump'!$E$3:$AJ$3,0)
),
IF(CG$3="Attendance",
INDEX('Attendance Dump'!$E$2:$AI$400,
MATCH($A224,'Attendance Dump'!$B$2:$B$400,0),
MATCH(CG$2,'Attendance Dump'!$E$1:$AI$1,0)
),
INDEX('Active Hour''s Dump'!$D$3:$AH$337,
MATCH($C224,'Active Hour''s Dump'!$A$3:$A$337,0),
MATCH(CG$2,'Active Hour''s Dump'!$D$2:$AH$2,0)
))),"")</f>
        <v>0</v>
      </c>
      <c r="CH224" s="13">
        <f>_xlfn.IFNA(IF(CH$3="Productivity",
INDEX('Productivity Dump'!$E$4:$AJ$500,
MATCH($A224,'Productivity Dump'!$A$4:$A$500,0),
MATCH(CH$2,'Productivity Dump'!$E$3:$AJ$3,0)
),
IF(CH$3="Attendance",
INDEX('Attendance Dump'!$E$2:$AI$400,
MATCH($A224,'Attendance Dump'!$B$2:$B$400,0),
MATCH(CH$2,'Attendance Dump'!$E$1:$AI$1,0)
),
INDEX('Active Hour''s Dump'!$D$3:$AH$337,
MATCH($C224,'Active Hour''s Dump'!$A$3:$A$337,0),
MATCH(CH$2,'Active Hour''s Dump'!$D$2:$AH$2,0)
))),"")</f>
        <v>766.1550000000002</v>
      </c>
      <c r="CI224" s="13" t="str">
        <f>_xlfn.IFNA(IF(CI$3="Productivity",
INDEX('Productivity Dump'!$E$4:$AJ$500,
MATCH($A224,'Productivity Dump'!$A$4:$A$500,0),
MATCH(CI$2,'Productivity Dump'!$E$3:$AJ$3,0)
),
IF(CI$3="Attendance",
INDEX('Attendance Dump'!$E$2:$AI$400,
MATCH($A224,'Attendance Dump'!$B$2:$B$400,0),
MATCH(CI$2,'Attendance Dump'!$E$1:$AI$1,0)
),
INDEX('Active Hour''s Dump'!$D$3:$AH$337,
MATCH($C224,'Active Hour''s Dump'!$A$3:$A$337,0),
MATCH(CI$2,'Active Hour''s Dump'!$D$2:$AH$2,0)
))),"")</f>
        <v>P</v>
      </c>
      <c r="CJ224" s="54">
        <f>_xlfn.IFNA(IF(CJ$3="Productivity",
INDEX('Productivity Dump'!$E$4:$AJ$500,
MATCH($A224,'Productivity Dump'!$A$4:$A$500,0),
MATCH(CJ$2,'Productivity Dump'!$E$3:$AJ$3,0)
),
IF(CJ$3="Attendance",
INDEX('Attendance Dump'!$E$2:$AI$400,
MATCH($A224,'Attendance Dump'!$B$2:$B$400,0),
MATCH(CJ$2,'Attendance Dump'!$E$1:$AI$1,0)
),
INDEX('Active Hour''s Dump'!$D$3:$AH$337,
MATCH($C224,'Active Hour''s Dump'!$A$3:$A$337,0),
MATCH(CJ$2,'Active Hour''s Dump'!$D$2:$AH$2,0)
))),"")</f>
        <v>5.8333333333333304</v>
      </c>
      <c r="CK224" s="13">
        <f>_xlfn.IFNA(IF(CK$3="Productivity",
INDEX('Productivity Dump'!$E$4:$AJ$500,
MATCH($A224,'Productivity Dump'!$A$4:$A$500,0),
MATCH(CK$2,'Productivity Dump'!$E$3:$AJ$3,0)
),
IF(CK$3="Attendance",
INDEX('Attendance Dump'!$E$2:$AI$400,
MATCH($A224,'Attendance Dump'!$B$2:$B$400,0),
MATCH(CK$2,'Attendance Dump'!$E$1:$AI$1,0)
),
INDEX('Active Hour''s Dump'!$D$3:$AH$337,
MATCH($C224,'Active Hour''s Dump'!$A$3:$A$337,0),
MATCH(CK$2,'Active Hour''s Dump'!$D$2:$AH$2,0)
))),"")</f>
        <v>851.721</v>
      </c>
      <c r="CL224" s="13" t="str">
        <f>_xlfn.IFNA(IF(CL$3="Productivity",
INDEX('Productivity Dump'!$E$4:$AJ$500,
MATCH($A224,'Productivity Dump'!$A$4:$A$500,0),
MATCH(CL$2,'Productivity Dump'!$E$3:$AJ$3,0)
),
IF(CL$3="Attendance",
INDEX('Attendance Dump'!$E$2:$AI$400,
MATCH($A224,'Attendance Dump'!$B$2:$B$400,0),
MATCH(CL$2,'Attendance Dump'!$E$1:$AI$1,0)
),
INDEX('Active Hour''s Dump'!$D$3:$AH$337,
MATCH($C224,'Active Hour''s Dump'!$A$3:$A$337,0),
MATCH(CL$2,'Active Hour''s Dump'!$D$2:$AH$2,0)
))),"")</f>
        <v>P</v>
      </c>
      <c r="CM224" s="54">
        <f>_xlfn.IFNA(IF(CM$3="Productivity",
INDEX('Productivity Dump'!$E$4:$AJ$500,
MATCH($A224,'Productivity Dump'!$A$4:$A$500,0),
MATCH(CM$2,'Productivity Dump'!$E$3:$AJ$3,0)
),
IF(CM$3="Attendance",
INDEX('Attendance Dump'!$E$2:$AI$400,
MATCH($A224,'Attendance Dump'!$B$2:$B$400,0),
MATCH(CM$2,'Attendance Dump'!$E$1:$AI$1,0)
),
INDEX('Active Hour''s Dump'!$D$3:$AH$337,
MATCH($C224,'Active Hour''s Dump'!$A$3:$A$337,0),
MATCH(CM$2,'Active Hour''s Dump'!$D$2:$AH$2,0)
))),"")</f>
        <v>7.5</v>
      </c>
      <c r="CN224" s="13">
        <f>_xlfn.IFNA(IF(CN$3="Productivity",
INDEX('Productivity Dump'!$E$4:$AJ$500,
MATCH($A224,'Productivity Dump'!$A$4:$A$500,0),
MATCH(CN$2,'Productivity Dump'!$E$3:$AJ$3,0)
),
IF(CN$3="Attendance",
INDEX('Attendance Dump'!$E$2:$AI$400,
MATCH($A224,'Attendance Dump'!$B$2:$B$400,0),
MATCH(CN$2,'Attendance Dump'!$E$1:$AI$1,0)
),
INDEX('Active Hour''s Dump'!$D$3:$AH$337,
MATCH($C224,'Active Hour''s Dump'!$A$3:$A$337,0),
MATCH(CN$2,'Active Hour''s Dump'!$D$2:$AH$2,0)
))),"")</f>
        <v>0</v>
      </c>
      <c r="CO224" s="13">
        <f>_xlfn.IFNA(IF(CO$3="Productivity",
INDEX('Productivity Dump'!$E$4:$AJ$500,
MATCH($A224,'Productivity Dump'!$A$4:$A$500,0),
MATCH(CO$2,'Productivity Dump'!$E$3:$AJ$3,0)
),
IF(CO$3="Attendance",
INDEX('Attendance Dump'!$E$2:$AI$400,
MATCH($A224,'Attendance Dump'!$B$2:$B$400,0),
MATCH(CO$2,'Attendance Dump'!$E$1:$AI$1,0)
),
INDEX('Active Hour''s Dump'!$D$3:$AH$337,
MATCH($C224,'Active Hour''s Dump'!$A$3:$A$337,0),
MATCH(CO$2,'Active Hour''s Dump'!$D$2:$AH$2,0)
))),"")</f>
        <v>0</v>
      </c>
      <c r="CP224" s="54">
        <f>_xlfn.IFNA(IF(CP$3="Productivity",
INDEX('Productivity Dump'!$E$4:$AJ$500,
MATCH($A224,'Productivity Dump'!$A$4:$A$500,0),
MATCH(CP$2,'Productivity Dump'!$E$3:$AJ$3,0)
),
IF(CP$3="Attendance",
INDEX('Attendance Dump'!$E$2:$AI$400,
MATCH($A224,'Attendance Dump'!$B$2:$B$400,0),
MATCH(CP$2,'Attendance Dump'!$E$1:$AI$1,0)
),
INDEX('Active Hour''s Dump'!$D$3:$AH$337,
MATCH($C224,'Active Hour''s Dump'!$A$3:$A$337,0),
MATCH(CP$2,'Active Hour''s Dump'!$D$2:$AH$2,0)
))),"")</f>
        <v>0</v>
      </c>
      <c r="CQ224" s="13">
        <f>_xlfn.IFNA(IF(CQ$3="Productivity",
INDEX('Productivity Dump'!$E$4:$AJ$500,
MATCH($A224,'Productivity Dump'!$A$4:$A$500,0),
MATCH(CQ$2,'Productivity Dump'!$E$3:$AJ$3,0)
),
IF(CQ$3="Attendance",
INDEX('Attendance Dump'!$E$2:$AI$400,
MATCH($A224,'Attendance Dump'!$B$2:$B$400,0),
MATCH(CQ$2,'Attendance Dump'!$E$1:$AI$1,0)
),
INDEX('Active Hour''s Dump'!$D$3:$AH$337,
MATCH($C224,'Active Hour''s Dump'!$A$3:$A$337,0),
MATCH(CQ$2,'Active Hour''s Dump'!$D$2:$AH$2,0)
))),"")</f>
        <v>0</v>
      </c>
      <c r="CR224" s="13">
        <f>_xlfn.IFNA(IF(CR$3="Productivity",
INDEX('Productivity Dump'!$E$4:$AJ$500,
MATCH($A224,'Productivity Dump'!$A$4:$A$500,0),
MATCH(CR$2,'Productivity Dump'!$E$3:$AJ$3,0)
),
IF(CR$3="Attendance",
INDEX('Attendance Dump'!$E$2:$AI$400,
MATCH($A224,'Attendance Dump'!$B$2:$B$400,0),
MATCH(CR$2,'Attendance Dump'!$E$1:$AI$1,0)
),
INDEX('Active Hour''s Dump'!$D$3:$AH$337,
MATCH($C224,'Active Hour''s Dump'!$A$3:$A$337,0),
MATCH(CR$2,'Active Hour''s Dump'!$D$2:$AH$2,0)
))),"")</f>
        <v>0</v>
      </c>
      <c r="CS224" s="54">
        <f>_xlfn.IFNA(IF(CS$3="Productivity",
INDEX('Productivity Dump'!$E$4:$AJ$500,
MATCH($A224,'Productivity Dump'!$A$4:$A$500,0),
MATCH(CS$2,'Productivity Dump'!$E$3:$AJ$3,0)
),
IF(CS$3="Attendance",
INDEX('Attendance Dump'!$E$2:$AI$400,
MATCH($A224,'Attendance Dump'!$B$2:$B$400,0),
MATCH(CS$2,'Attendance Dump'!$E$1:$AI$1,0)
),
INDEX('Active Hour''s Dump'!$D$3:$AH$337,
MATCH($C224,'Active Hour''s Dump'!$A$3:$A$337,0),
MATCH(CS$2,'Active Hour''s Dump'!$D$2:$AH$2,0)
))),"")</f>
        <v>0</v>
      </c>
      <c r="CT224" s="13">
        <f>_xlfn.IFNA(IF(CT$3="Productivity",
INDEX('Productivity Dump'!$E$4:$AJ$500,
MATCH($A224,'Productivity Dump'!$A$4:$A$500,0),
MATCH(CT$2,'Productivity Dump'!$E$3:$AJ$3,0)
),
IF(CT$3="Attendance",
INDEX('Attendance Dump'!$E$2:$AI$400,
MATCH($A224,'Attendance Dump'!$B$2:$B$400,0),
MATCH(CT$2,'Attendance Dump'!$E$1:$AI$1,0)
),
INDEX('Active Hour''s Dump'!$D$3:$AH$337,
MATCH($C224,'Active Hour''s Dump'!$A$3:$A$337,0),
MATCH(CT$2,'Active Hour''s Dump'!$D$2:$AH$2,0)
))),"")</f>
        <v>0</v>
      </c>
      <c r="CU224" s="13">
        <f>_xlfn.IFNA(IF(CU$3="Productivity",
INDEX('Productivity Dump'!$E$4:$AJ$500,
MATCH($A224,'Productivity Dump'!$A$4:$A$500,0),
MATCH(CU$2,'Productivity Dump'!$E$3:$AJ$3,0)
),
IF(CU$3="Attendance",
INDEX('Attendance Dump'!$E$2:$AI$400,
MATCH($A224,'Attendance Dump'!$B$2:$B$400,0),
MATCH(CU$2,'Attendance Dump'!$E$1:$AI$1,0)
),
INDEX('Active Hour''s Dump'!$D$3:$AH$337,
MATCH($C224,'Active Hour''s Dump'!$A$3:$A$337,0),
MATCH(CU$2,'Active Hour''s Dump'!$D$2:$AH$2,0)
))),"")</f>
        <v>0</v>
      </c>
      <c r="CV224" s="54">
        <f>_xlfn.IFNA(IF(CV$3="Productivity",
INDEX('Productivity Dump'!$E$4:$AJ$500,
MATCH($A224,'Productivity Dump'!$A$4:$A$500,0),
MATCH(CV$2,'Productivity Dump'!$E$3:$AJ$3,0)
),
IF(CV$3="Attendance",
INDEX('Attendance Dump'!$E$2:$AI$400,
MATCH($A224,'Attendance Dump'!$B$2:$B$400,0),
MATCH(CV$2,'Attendance Dump'!$E$1:$AI$1,0)
),
INDEX('Active Hour''s Dump'!$D$3:$AH$337,
MATCH($C224,'Active Hour''s Dump'!$A$3:$A$337,0),
MATCH(CV$2,'Active Hour''s Dump'!$D$2:$AH$2,0)
))),"")</f>
        <v>0</v>
      </c>
      <c r="CW224" s="13"/>
      <c r="CX224" s="13"/>
      <c r="CY224" s="54"/>
      <c r="DA224" s="57">
        <f t="shared" si="81"/>
        <v>147.08333333333337</v>
      </c>
      <c r="DB224" s="35">
        <f t="shared" si="82"/>
        <v>17561.923999999999</v>
      </c>
      <c r="DC224" s="35">
        <f t="shared" si="83"/>
        <v>1038.0760000000009</v>
      </c>
      <c r="DD224" s="35">
        <f t="shared" ca="1" si="86"/>
        <v>0</v>
      </c>
      <c r="DF224" s="32" cm="1">
        <f t="array" ref="DF224">SUMPRODUCT(
    (MOD(COLUMN(H224:CV224) - COLUMN(H224), 3) = 0) *
    (H224:CV224 = 0) *
    (I224:CW224 = "P") *
    (COUNTIF(UKHoliday, H$2:CV$2) = 0)
)</f>
        <v>0</v>
      </c>
      <c r="DG224" s="33" cm="1">
        <f t="array" ref="DG224">SUMPRODUCT(
  (MOD(COLUMN(H224:CV224) - COLUMN(H224), 3) = 0) *
  (H224:CV224 &gt; 0) *
  (H224:CV224 &lt; 0.5 * IF(((WEEKDAY(H$2:CV$2, 2) = 1) + (WEEKDAY(H$2:CV$2, 2) = 6)), G224, F224)) *
  (I224:CW224 = "P") *
  (COUNTIF(UKHoliday, H$2:CV$2) = 0)
)</f>
        <v>0</v>
      </c>
      <c r="DH224" s="33" cm="1">
        <f t="array" ref="DH224">SUMPRODUCT(
  (MOD(COLUMN(H224:CV224) - COLUMN(H224), 3) = 0) *
  (H224:CV224 &gt; 0.5 * IF(((WEEKDAY(H$2:CV$2, 2) = 1) + (WEEKDAY(H$2:CV$2, 2) = 6)), $G224, $F224)) *
  (H224:CV224 &lt; 0.8 * IF(((WEEKDAY(H$2:CV$2, 2) = 1) + (WEEKDAY(H$2:CV$2, 2) = 6)), $G224, $F224)) *
  (I224:CW224 = "P") *
  (COUNTIF(UKHoliday, H$2:CV$2) = 0)
)</f>
        <v>0</v>
      </c>
      <c r="DI224" s="33" cm="1">
        <f t="array" ref="DI224">SUMPRODUCT(
  (MOD(COLUMN(H224:CV224) - COLUMN(H224), 3) = 0) *
  (H224:CV224 &gt; 0.8 * IF(((WEEKDAY(H$2:CV$2, 2) = 1) + (WEEKDAY(H$2:CV$2, 2) = 6)), $G224, $F224)) *
  (H224:CV224 &lt; 1 * IF(((WEEKDAY(H$2:CV$2, 2) = 1) + (WEEKDAY(H$2:CV$2, 2) = 6)), $G224, $F224)) *
  (I224:CW224 = "P") *
  (COUNTIF(UKHoliday, H$2:CV$2) = 0)
)</f>
        <v>10</v>
      </c>
    </row>
    <row r="225" spans="1:113" x14ac:dyDescent="0.3">
      <c r="A225" s="8" t="s">
        <v>183</v>
      </c>
      <c r="B225" s="36" t="s">
        <v>565</v>
      </c>
      <c r="C225" s="9" t="s">
        <v>673</v>
      </c>
      <c r="D225" s="62" t="s">
        <v>555</v>
      </c>
      <c r="E225" s="35">
        <v>18600</v>
      </c>
      <c r="F225" s="35">
        <f t="shared" si="84"/>
        <v>930</v>
      </c>
      <c r="G225" s="35">
        <f t="shared" si="85"/>
        <v>465</v>
      </c>
      <c r="H225" s="13">
        <f>_xlfn.IFNA(IF(H$3="Productivity",
INDEX('Productivity Dump'!$E$4:$AJ$500,
MATCH($A225,'Productivity Dump'!$A$4:$A$500,0),
MATCH(H$2,'Productivity Dump'!$E$3:$AJ$3,0)
),
IF(H$3="Attendance",
INDEX('Attendance Dump'!$E$2:$AI$400,
MATCH($A225,'Attendance Dump'!$B$2:$B$400,0),
MATCH(H$2,'Attendance Dump'!$E$1:$AI$1,0)
),
INDEX('Active Hour''s Dump'!$D$3:$AH$337,
MATCH($C225,'Active Hour''s Dump'!$A$3:$A$337,0),
MATCH(H$2,'Active Hour''s Dump'!$D$2:$AH$2,0)
))),"")</f>
        <v>937.61999999999978</v>
      </c>
      <c r="I225" s="13" t="str">
        <f>_xlfn.IFNA(IF(I$3="Productivity",
INDEX('Productivity Dump'!$E$4:$AJ$500,
MATCH($A225,'Productivity Dump'!$A$4:$A$500,0),
MATCH(I$2,'Productivity Dump'!$E$3:$AJ$3,0)
),
IF(I$3="Attendance",
INDEX('Attendance Dump'!$E$2:$AI$400,
MATCH($A225,'Attendance Dump'!$B$2:$B$400,0),
MATCH(I$2,'Attendance Dump'!$E$1:$AI$1,0)
),
INDEX('Active Hour''s Dump'!$D$3:$AH$337,
MATCH($C225,'Active Hour''s Dump'!$A$3:$A$337,0),
MATCH(I$2,'Active Hour''s Dump'!$D$2:$AH$2,0)
))),"")</f>
        <v>P</v>
      </c>
      <c r="J225" s="54">
        <f>_xlfn.IFNA(IF(J$3="Productivity",
INDEX('Productivity Dump'!$E$4:$AJ$500,
MATCH($A225,'Productivity Dump'!$A$4:$A$500,0),
MATCH(J$2,'Productivity Dump'!$E$3:$AJ$3,0)
),
IF(J$3="Attendance",
INDEX('Attendance Dump'!$E$2:$AI$400,
MATCH($A225,'Attendance Dump'!$B$2:$B$400,0),
MATCH(J$2,'Attendance Dump'!$E$1:$AI$1,0)
),
INDEX('Active Hour''s Dump'!$D$3:$AH$337,
MATCH($C225,'Active Hour''s Dump'!$A$3:$A$337,0),
MATCH(J$2,'Active Hour''s Dump'!$D$2:$AH$2,0)
))),"")</f>
        <v>10.0833333333333</v>
      </c>
      <c r="K225" s="13">
        <f>_xlfn.IFNA(IF(K$3="Productivity",
INDEX('Productivity Dump'!$E$4:$AJ$500,
MATCH($A225,'Productivity Dump'!$A$4:$A$500,0),
MATCH(K$2,'Productivity Dump'!$E$3:$AJ$3,0)
),
IF(K$3="Attendance",
INDEX('Attendance Dump'!$E$2:$AI$400,
MATCH($A225,'Attendance Dump'!$B$2:$B$400,0),
MATCH(K$2,'Attendance Dump'!$E$1:$AI$1,0)
),
INDEX('Active Hour''s Dump'!$D$3:$AH$337,
MATCH($C225,'Active Hour''s Dump'!$A$3:$A$337,0),
MATCH(K$2,'Active Hour''s Dump'!$D$2:$AH$2,0)
))),"")</f>
        <v>927.524</v>
      </c>
      <c r="L225" s="13" t="str">
        <f>_xlfn.IFNA(IF(L$3="Productivity",
INDEX('Productivity Dump'!$E$4:$AJ$500,
MATCH($A225,'Productivity Dump'!$A$4:$A$500,0),
MATCH(L$2,'Productivity Dump'!$E$3:$AJ$3,0)
),
IF(L$3="Attendance",
INDEX('Attendance Dump'!$E$2:$AI$400,
MATCH($A225,'Attendance Dump'!$B$2:$B$400,0),
MATCH(L$2,'Attendance Dump'!$E$1:$AI$1,0)
),
INDEX('Active Hour''s Dump'!$D$3:$AH$337,
MATCH($C225,'Active Hour''s Dump'!$A$3:$A$337,0),
MATCH(L$2,'Active Hour''s Dump'!$D$2:$AH$2,0)
))),"")</f>
        <v>P</v>
      </c>
      <c r="M225" s="54">
        <f>_xlfn.IFNA(IF(M$3="Productivity",
INDEX('Productivity Dump'!$E$4:$AJ$500,
MATCH($A225,'Productivity Dump'!$A$4:$A$500,0),
MATCH(M$2,'Productivity Dump'!$E$3:$AJ$3,0)
),
IF(M$3="Attendance",
INDEX('Attendance Dump'!$E$2:$AI$400,
MATCH($A225,'Attendance Dump'!$B$2:$B$400,0),
MATCH(M$2,'Attendance Dump'!$E$1:$AI$1,0)
),
INDEX('Active Hour''s Dump'!$D$3:$AH$337,
MATCH($C225,'Active Hour''s Dump'!$A$3:$A$337,0),
MATCH(M$2,'Active Hour''s Dump'!$D$2:$AH$2,0)
))),"")</f>
        <v>9.25</v>
      </c>
      <c r="N225" s="13">
        <f>_xlfn.IFNA(IF(N$3="Productivity",
INDEX('Productivity Dump'!$E$4:$AJ$500,
MATCH($A225,'Productivity Dump'!$A$4:$A$500,0),
MATCH(N$2,'Productivity Dump'!$E$3:$AJ$3,0)
),
IF(N$3="Attendance",
INDEX('Attendance Dump'!$E$2:$AI$400,
MATCH($A225,'Attendance Dump'!$B$2:$B$400,0),
MATCH(N$2,'Attendance Dump'!$E$1:$AI$1,0)
),
INDEX('Active Hour''s Dump'!$D$3:$AH$337,
MATCH($C225,'Active Hour''s Dump'!$A$3:$A$337,0),
MATCH(N$2,'Active Hour''s Dump'!$D$2:$AH$2,0)
))),"")</f>
        <v>264.32299999999998</v>
      </c>
      <c r="O225" s="13" t="str">
        <f>_xlfn.IFNA(IF(O$3="Productivity",
INDEX('Productivity Dump'!$E$4:$AJ$500,
MATCH($A225,'Productivity Dump'!$A$4:$A$500,0),
MATCH(O$2,'Productivity Dump'!$E$3:$AJ$3,0)
),
IF(O$3="Attendance",
INDEX('Attendance Dump'!$E$2:$AI$400,
MATCH($A225,'Attendance Dump'!$B$2:$B$400,0),
MATCH(O$2,'Attendance Dump'!$E$1:$AI$1,0)
),
INDEX('Active Hour''s Dump'!$D$3:$AH$337,
MATCH($C225,'Active Hour''s Dump'!$A$3:$A$337,0),
MATCH(O$2,'Active Hour''s Dump'!$D$2:$AH$2,0)
))),"")</f>
        <v>P</v>
      </c>
      <c r="P225" s="54">
        <f>_xlfn.IFNA(IF(P$3="Productivity",
INDEX('Productivity Dump'!$E$4:$AJ$500,
MATCH($A225,'Productivity Dump'!$A$4:$A$500,0),
MATCH(P$2,'Productivity Dump'!$E$3:$AJ$3,0)
),
IF(P$3="Attendance",
INDEX('Attendance Dump'!$E$2:$AI$400,
MATCH($A225,'Attendance Dump'!$B$2:$B$400,0),
MATCH(P$2,'Attendance Dump'!$E$1:$AI$1,0)
),
INDEX('Active Hour''s Dump'!$D$3:$AH$337,
MATCH($C225,'Active Hour''s Dump'!$A$3:$A$337,0),
MATCH(P$2,'Active Hour''s Dump'!$D$2:$AH$2,0)
))),"")</f>
        <v>1.9166666666666701</v>
      </c>
      <c r="Q225" s="13">
        <f>_xlfn.IFNA(IF(Q$3="Productivity",
INDEX('Productivity Dump'!$E$4:$AJ$500,
MATCH($A225,'Productivity Dump'!$A$4:$A$500,0),
MATCH(Q$2,'Productivity Dump'!$E$3:$AJ$3,0)
),
IF(Q$3="Attendance",
INDEX('Attendance Dump'!$E$2:$AI$400,
MATCH($A225,'Attendance Dump'!$B$2:$B$400,0),
MATCH(Q$2,'Attendance Dump'!$E$1:$AI$1,0)
),
INDEX('Active Hour''s Dump'!$D$3:$AH$337,
MATCH($C225,'Active Hour''s Dump'!$A$3:$A$337,0),
MATCH(Q$2,'Active Hour''s Dump'!$D$2:$AH$2,0)
))),"")</f>
        <v>24.047000000000001</v>
      </c>
      <c r="R225" s="13" t="str">
        <f>_xlfn.IFNA(IF(R$3="Productivity",
INDEX('Productivity Dump'!$E$4:$AJ$500,
MATCH($A225,'Productivity Dump'!$A$4:$A$500,0),
MATCH(R$2,'Productivity Dump'!$E$3:$AJ$3,0)
),
IF(R$3="Attendance",
INDEX('Attendance Dump'!$E$2:$AI$400,
MATCH($A225,'Attendance Dump'!$B$2:$B$400,0),
MATCH(R$2,'Attendance Dump'!$E$1:$AI$1,0)
),
INDEX('Active Hour''s Dump'!$D$3:$AH$337,
MATCH($C225,'Active Hour''s Dump'!$A$3:$A$337,0),
MATCH(R$2,'Active Hour''s Dump'!$D$2:$AH$2,0)
))),"")</f>
        <v>WO</v>
      </c>
      <c r="S225" s="54">
        <f>_xlfn.IFNA(IF(S$3="Productivity",
INDEX('Productivity Dump'!$E$4:$AJ$500,
MATCH($A225,'Productivity Dump'!$A$4:$A$500,0),
MATCH(S$2,'Productivity Dump'!$E$3:$AJ$3,0)
),
IF(S$3="Attendance",
INDEX('Attendance Dump'!$E$2:$AI$400,
MATCH($A225,'Attendance Dump'!$B$2:$B$400,0),
MATCH(S$2,'Attendance Dump'!$E$1:$AI$1,0)
),
INDEX('Active Hour''s Dump'!$D$3:$AH$337,
MATCH($C225,'Active Hour''s Dump'!$A$3:$A$337,0),
MATCH(S$2,'Active Hour''s Dump'!$D$2:$AH$2,0)
))),"")</f>
        <v>0.58333333333333304</v>
      </c>
      <c r="T225" s="13">
        <f>_xlfn.IFNA(IF(T$3="Productivity",
INDEX('Productivity Dump'!$E$4:$AJ$500,
MATCH($A225,'Productivity Dump'!$A$4:$A$500,0),
MATCH(T$2,'Productivity Dump'!$E$3:$AJ$3,0)
),
IF(T$3="Attendance",
INDEX('Attendance Dump'!$E$2:$AI$400,
MATCH($A225,'Attendance Dump'!$B$2:$B$400,0),
MATCH(T$2,'Attendance Dump'!$E$1:$AI$1,0)
),
INDEX('Active Hour''s Dump'!$D$3:$AH$337,
MATCH($C225,'Active Hour''s Dump'!$A$3:$A$337,0),
MATCH(T$2,'Active Hour''s Dump'!$D$2:$AH$2,0)
))),"")</f>
        <v>629.07700000000011</v>
      </c>
      <c r="U225" s="13" t="str">
        <f>_xlfn.IFNA(IF(U$3="Productivity",
INDEX('Productivity Dump'!$E$4:$AJ$500,
MATCH($A225,'Productivity Dump'!$A$4:$A$500,0),
MATCH(U$2,'Productivity Dump'!$E$3:$AJ$3,0)
),
IF(U$3="Attendance",
INDEX('Attendance Dump'!$E$2:$AI$400,
MATCH($A225,'Attendance Dump'!$B$2:$B$400,0),
MATCH(U$2,'Attendance Dump'!$E$1:$AI$1,0)
),
INDEX('Active Hour''s Dump'!$D$3:$AH$337,
MATCH($C225,'Active Hour''s Dump'!$A$3:$A$337,0),
MATCH(U$2,'Active Hour''s Dump'!$D$2:$AH$2,0)
))),"")</f>
        <v>P</v>
      </c>
      <c r="V225" s="54">
        <f>_xlfn.IFNA(IF(V$3="Productivity",
INDEX('Productivity Dump'!$E$4:$AJ$500,
MATCH($A225,'Productivity Dump'!$A$4:$A$500,0),
MATCH(V$2,'Productivity Dump'!$E$3:$AJ$3,0)
),
IF(V$3="Attendance",
INDEX('Attendance Dump'!$E$2:$AI$400,
MATCH($A225,'Attendance Dump'!$B$2:$B$400,0),
MATCH(V$2,'Attendance Dump'!$E$1:$AI$1,0)
),
INDEX('Active Hour''s Dump'!$D$3:$AH$337,
MATCH($C225,'Active Hour''s Dump'!$A$3:$A$337,0),
MATCH(V$2,'Active Hour''s Dump'!$D$2:$AH$2,0)
))),"")</f>
        <v>6.1666666666666696</v>
      </c>
      <c r="W225" s="13">
        <f>_xlfn.IFNA(IF(W$3="Productivity",
INDEX('Productivity Dump'!$E$4:$AJ$500,
MATCH($A225,'Productivity Dump'!$A$4:$A$500,0),
MATCH(W$2,'Productivity Dump'!$E$3:$AJ$3,0)
),
IF(W$3="Attendance",
INDEX('Attendance Dump'!$E$2:$AI$400,
MATCH($A225,'Attendance Dump'!$B$2:$B$400,0),
MATCH(W$2,'Attendance Dump'!$E$1:$AI$1,0)
),
INDEX('Active Hour''s Dump'!$D$3:$AH$337,
MATCH($C225,'Active Hour''s Dump'!$A$3:$A$337,0),
MATCH(W$2,'Active Hour''s Dump'!$D$2:$AH$2,0)
))),"")</f>
        <v>34.076999999999998</v>
      </c>
      <c r="X225" s="13" t="str">
        <f>_xlfn.IFNA(IF(X$3="Productivity",
INDEX('Productivity Dump'!$E$4:$AJ$500,
MATCH($A225,'Productivity Dump'!$A$4:$A$500,0),
MATCH(X$2,'Productivity Dump'!$E$3:$AJ$3,0)
),
IF(X$3="Attendance",
INDEX('Attendance Dump'!$E$2:$AI$400,
MATCH($A225,'Attendance Dump'!$B$2:$B$400,0),
MATCH(X$2,'Attendance Dump'!$E$1:$AI$1,0)
),
INDEX('Active Hour''s Dump'!$D$3:$AH$337,
MATCH($C225,'Active Hour''s Dump'!$A$3:$A$337,0),
MATCH(X$2,'Active Hour''s Dump'!$D$2:$AH$2,0)
))),"")</f>
        <v>PL</v>
      </c>
      <c r="Y225" s="54">
        <f>_xlfn.IFNA(IF(Y$3="Productivity",
INDEX('Productivity Dump'!$E$4:$AJ$500,
MATCH($A225,'Productivity Dump'!$A$4:$A$500,0),
MATCH(Y$2,'Productivity Dump'!$E$3:$AJ$3,0)
),
IF(Y$3="Attendance",
INDEX('Attendance Dump'!$E$2:$AI$400,
MATCH($A225,'Attendance Dump'!$B$2:$B$400,0),
MATCH(Y$2,'Attendance Dump'!$E$1:$AI$1,0)
),
INDEX('Active Hour''s Dump'!$D$3:$AH$337,
MATCH($C225,'Active Hour''s Dump'!$A$3:$A$337,0),
MATCH(Y$2,'Active Hour''s Dump'!$D$2:$AH$2,0)
))),"")</f>
        <v>0.25</v>
      </c>
      <c r="Z225" s="13">
        <f>_xlfn.IFNA(IF(Z$3="Productivity",
INDEX('Productivity Dump'!$E$4:$AJ$500,
MATCH($A225,'Productivity Dump'!$A$4:$A$500,0),
MATCH(Z$2,'Productivity Dump'!$E$3:$AJ$3,0)
),
IF(Z$3="Attendance",
INDEX('Attendance Dump'!$E$2:$AI$400,
MATCH($A225,'Attendance Dump'!$B$2:$B$400,0),
MATCH(Z$2,'Attendance Dump'!$E$1:$AI$1,0)
),
INDEX('Active Hour''s Dump'!$D$3:$AH$337,
MATCH($C225,'Active Hour''s Dump'!$A$3:$A$337,0),
MATCH(Z$2,'Active Hour''s Dump'!$D$2:$AH$2,0)
))),"")</f>
        <v>1002.8739999999997</v>
      </c>
      <c r="AA225" s="13" t="str">
        <f>_xlfn.IFNA(IF(AA$3="Productivity",
INDEX('Productivity Dump'!$E$4:$AJ$500,
MATCH($A225,'Productivity Dump'!$A$4:$A$500,0),
MATCH(AA$2,'Productivity Dump'!$E$3:$AJ$3,0)
),
IF(AA$3="Attendance",
INDEX('Attendance Dump'!$E$2:$AI$400,
MATCH($A225,'Attendance Dump'!$B$2:$B$400,0),
MATCH(AA$2,'Attendance Dump'!$E$1:$AI$1,0)
),
INDEX('Active Hour''s Dump'!$D$3:$AH$337,
MATCH($C225,'Active Hour''s Dump'!$A$3:$A$337,0),
MATCH(AA$2,'Active Hour''s Dump'!$D$2:$AH$2,0)
))),"")</f>
        <v>P</v>
      </c>
      <c r="AB225" s="54">
        <f>_xlfn.IFNA(IF(AB$3="Productivity",
INDEX('Productivity Dump'!$E$4:$AJ$500,
MATCH($A225,'Productivity Dump'!$A$4:$A$500,0),
MATCH(AB$2,'Productivity Dump'!$E$3:$AJ$3,0)
),
IF(AB$3="Attendance",
INDEX('Attendance Dump'!$E$2:$AI$400,
MATCH($A225,'Attendance Dump'!$B$2:$B$400,0),
MATCH(AB$2,'Attendance Dump'!$E$1:$AI$1,0)
),
INDEX('Active Hour''s Dump'!$D$3:$AH$337,
MATCH($C225,'Active Hour''s Dump'!$A$3:$A$337,0),
MATCH(AB$2,'Active Hour''s Dump'!$D$2:$AH$2,0)
))),"")</f>
        <v>8.3333333333333304</v>
      </c>
      <c r="AC225" s="13">
        <f>_xlfn.IFNA(IF(AC$3="Productivity",
INDEX('Productivity Dump'!$E$4:$AJ$500,
MATCH($A225,'Productivity Dump'!$A$4:$A$500,0),
MATCH(AC$2,'Productivity Dump'!$E$3:$AJ$3,0)
),
IF(AC$3="Attendance",
INDEX('Attendance Dump'!$E$2:$AI$400,
MATCH($A225,'Attendance Dump'!$B$2:$B$400,0),
MATCH(AC$2,'Attendance Dump'!$E$1:$AI$1,0)
),
INDEX('Active Hour''s Dump'!$D$3:$AH$337,
MATCH($C225,'Active Hour''s Dump'!$A$3:$A$337,0),
MATCH(AC$2,'Active Hour''s Dump'!$D$2:$AH$2,0)
))),"")</f>
        <v>932.80599999999959</v>
      </c>
      <c r="AD225" s="13" t="str">
        <f>_xlfn.IFNA(IF(AD$3="Productivity",
INDEX('Productivity Dump'!$E$4:$AJ$500,
MATCH($A225,'Productivity Dump'!$A$4:$A$500,0),
MATCH(AD$2,'Productivity Dump'!$E$3:$AJ$3,0)
),
IF(AD$3="Attendance",
INDEX('Attendance Dump'!$E$2:$AI$400,
MATCH($A225,'Attendance Dump'!$B$2:$B$400,0),
MATCH(AD$2,'Attendance Dump'!$E$1:$AI$1,0)
),
INDEX('Active Hour''s Dump'!$D$3:$AH$337,
MATCH($C225,'Active Hour''s Dump'!$A$3:$A$337,0),
MATCH(AD$2,'Active Hour''s Dump'!$D$2:$AH$2,0)
))),"")</f>
        <v>P</v>
      </c>
      <c r="AE225" s="54">
        <f>_xlfn.IFNA(IF(AE$3="Productivity",
INDEX('Productivity Dump'!$E$4:$AJ$500,
MATCH($A225,'Productivity Dump'!$A$4:$A$500,0),
MATCH(AE$2,'Productivity Dump'!$E$3:$AJ$3,0)
),
IF(AE$3="Attendance",
INDEX('Attendance Dump'!$E$2:$AI$400,
MATCH($A225,'Attendance Dump'!$B$2:$B$400,0),
MATCH(AE$2,'Attendance Dump'!$E$1:$AI$1,0)
),
INDEX('Active Hour''s Dump'!$D$3:$AH$337,
MATCH($C225,'Active Hour''s Dump'!$A$3:$A$337,0),
MATCH(AE$2,'Active Hour''s Dump'!$D$2:$AH$2,0)
))),"")</f>
        <v>8.1666666666666696</v>
      </c>
      <c r="AF225" s="13">
        <f>_xlfn.IFNA(IF(AF$3="Productivity",
INDEX('Productivity Dump'!$E$4:$AJ$500,
MATCH($A225,'Productivity Dump'!$A$4:$A$500,0),
MATCH(AF$2,'Productivity Dump'!$E$3:$AJ$3,0)
),
IF(AF$3="Attendance",
INDEX('Attendance Dump'!$E$2:$AI$400,
MATCH($A225,'Attendance Dump'!$B$2:$B$400,0),
MATCH(AF$2,'Attendance Dump'!$E$1:$AI$1,0)
),
INDEX('Active Hour''s Dump'!$D$3:$AH$337,
MATCH($C225,'Active Hour''s Dump'!$A$3:$A$337,0),
MATCH(AF$2,'Active Hour''s Dump'!$D$2:$AH$2,0)
))),"")</f>
        <v>875.07500000000005</v>
      </c>
      <c r="AG225" s="13" t="str">
        <f>_xlfn.IFNA(IF(AG$3="Productivity",
INDEX('Productivity Dump'!$E$4:$AJ$500,
MATCH($A225,'Productivity Dump'!$A$4:$A$500,0),
MATCH(AG$2,'Productivity Dump'!$E$3:$AJ$3,0)
),
IF(AG$3="Attendance",
INDEX('Attendance Dump'!$E$2:$AI$400,
MATCH($A225,'Attendance Dump'!$B$2:$B$400,0),
MATCH(AG$2,'Attendance Dump'!$E$1:$AI$1,0)
),
INDEX('Active Hour''s Dump'!$D$3:$AH$337,
MATCH($C225,'Active Hour''s Dump'!$A$3:$A$337,0),
MATCH(AG$2,'Active Hour''s Dump'!$D$2:$AH$2,0)
))),"")</f>
        <v>P</v>
      </c>
      <c r="AH225" s="54">
        <f>_xlfn.IFNA(IF(AH$3="Productivity",
INDEX('Productivity Dump'!$E$4:$AJ$500,
MATCH($A225,'Productivity Dump'!$A$4:$A$500,0),
MATCH(AH$2,'Productivity Dump'!$E$3:$AJ$3,0)
),
IF(AH$3="Attendance",
INDEX('Attendance Dump'!$E$2:$AI$400,
MATCH($A225,'Attendance Dump'!$B$2:$B$400,0),
MATCH(AH$2,'Attendance Dump'!$E$1:$AI$1,0)
),
INDEX('Active Hour''s Dump'!$D$3:$AH$337,
MATCH($C225,'Active Hour''s Dump'!$A$3:$A$337,0),
MATCH(AH$2,'Active Hour''s Dump'!$D$2:$AH$2,0)
))),"")</f>
        <v>6.8333333333333304</v>
      </c>
      <c r="AI225" s="13">
        <f>_xlfn.IFNA(IF(AI$3="Productivity",
INDEX('Productivity Dump'!$E$4:$AJ$500,
MATCH($A225,'Productivity Dump'!$A$4:$A$500,0),
MATCH(AI$2,'Productivity Dump'!$E$3:$AJ$3,0)
),
IF(AI$3="Attendance",
INDEX('Attendance Dump'!$E$2:$AI$400,
MATCH($A225,'Attendance Dump'!$B$2:$B$400,0),
MATCH(AI$2,'Attendance Dump'!$E$1:$AI$1,0)
),
INDEX('Active Hour''s Dump'!$D$3:$AH$337,
MATCH($C225,'Active Hour''s Dump'!$A$3:$A$337,0),
MATCH(AI$2,'Active Hour''s Dump'!$D$2:$AH$2,0)
))),"")</f>
        <v>572.98300000000017</v>
      </c>
      <c r="AJ225" s="13" t="str">
        <f>_xlfn.IFNA(IF(AJ$3="Productivity",
INDEX('Productivity Dump'!$E$4:$AJ$500,
MATCH($A225,'Productivity Dump'!$A$4:$A$500,0),
MATCH(AJ$2,'Productivity Dump'!$E$3:$AJ$3,0)
),
IF(AJ$3="Attendance",
INDEX('Attendance Dump'!$E$2:$AI$400,
MATCH($A225,'Attendance Dump'!$B$2:$B$400,0),
MATCH(AJ$2,'Attendance Dump'!$E$1:$AI$1,0)
),
INDEX('Active Hour''s Dump'!$D$3:$AH$337,
MATCH($C225,'Active Hour''s Dump'!$A$3:$A$337,0),
MATCH(AJ$2,'Active Hour''s Dump'!$D$2:$AH$2,0)
))),"")</f>
        <v>P</v>
      </c>
      <c r="AK225" s="54">
        <f>_xlfn.IFNA(IF(AK$3="Productivity",
INDEX('Productivity Dump'!$E$4:$AJ$500,
MATCH($A225,'Productivity Dump'!$A$4:$A$500,0),
MATCH(AK$2,'Productivity Dump'!$E$3:$AJ$3,0)
),
IF(AK$3="Attendance",
INDEX('Attendance Dump'!$E$2:$AI$400,
MATCH($A225,'Attendance Dump'!$B$2:$B$400,0),
MATCH(AK$2,'Attendance Dump'!$E$1:$AI$1,0)
),
INDEX('Active Hour''s Dump'!$D$3:$AH$337,
MATCH($C225,'Active Hour''s Dump'!$A$3:$A$337,0),
MATCH(AK$2,'Active Hour''s Dump'!$D$2:$AH$2,0)
))),"")</f>
        <v>4.8333333333333304</v>
      </c>
      <c r="AL225" s="13">
        <f>_xlfn.IFNA(IF(AL$3="Productivity",
INDEX('Productivity Dump'!$E$4:$AJ$500,
MATCH($A225,'Productivity Dump'!$A$4:$A$500,0),
MATCH(AL$2,'Productivity Dump'!$E$3:$AJ$3,0)
),
IF(AL$3="Attendance",
INDEX('Attendance Dump'!$E$2:$AI$400,
MATCH($A225,'Attendance Dump'!$B$2:$B$400,0),
MATCH(AL$2,'Attendance Dump'!$E$1:$AI$1,0)
),
INDEX('Active Hour''s Dump'!$D$3:$AH$337,
MATCH($C225,'Active Hour''s Dump'!$A$3:$A$337,0),
MATCH(AL$2,'Active Hour''s Dump'!$D$2:$AH$2,0)
))),"")</f>
        <v>0</v>
      </c>
      <c r="AM225" s="13" t="str">
        <f>_xlfn.IFNA(IF(AM$3="Productivity",
INDEX('Productivity Dump'!$E$4:$AJ$500,
MATCH($A225,'Productivity Dump'!$A$4:$A$500,0),
MATCH(AM$2,'Productivity Dump'!$E$3:$AJ$3,0)
),
IF(AM$3="Attendance",
INDEX('Attendance Dump'!$E$2:$AI$400,
MATCH($A225,'Attendance Dump'!$B$2:$B$400,0),
MATCH(AM$2,'Attendance Dump'!$E$1:$AI$1,0)
),
INDEX('Active Hour''s Dump'!$D$3:$AH$337,
MATCH($C225,'Active Hour''s Dump'!$A$3:$A$337,0),
MATCH(AM$2,'Active Hour''s Dump'!$D$2:$AH$2,0)
))),"")</f>
        <v>WO</v>
      </c>
      <c r="AN225" s="54">
        <f>_xlfn.IFNA(IF(AN$3="Productivity",
INDEX('Productivity Dump'!$E$4:$AJ$500,
MATCH($A225,'Productivity Dump'!$A$4:$A$500,0),
MATCH(AN$2,'Productivity Dump'!$E$3:$AJ$3,0)
),
IF(AN$3="Attendance",
INDEX('Attendance Dump'!$E$2:$AI$400,
MATCH($A225,'Attendance Dump'!$B$2:$B$400,0),
MATCH(AN$2,'Attendance Dump'!$E$1:$AI$1,0)
),
INDEX('Active Hour''s Dump'!$D$3:$AH$337,
MATCH($C225,'Active Hour''s Dump'!$A$3:$A$337,0),
MATCH(AN$2,'Active Hour''s Dump'!$D$2:$AH$2,0)
))),"")</f>
        <v>0</v>
      </c>
      <c r="AO225" s="13">
        <f>_xlfn.IFNA(IF(AO$3="Productivity",
INDEX('Productivity Dump'!$E$4:$AJ$500,
MATCH($A225,'Productivity Dump'!$A$4:$A$500,0),
MATCH(AO$2,'Productivity Dump'!$E$3:$AJ$3,0)
),
IF(AO$3="Attendance",
INDEX('Attendance Dump'!$E$2:$AI$400,
MATCH($A225,'Attendance Dump'!$B$2:$B$400,0),
MATCH(AO$2,'Attendance Dump'!$E$1:$AI$1,0)
),
INDEX('Active Hour''s Dump'!$D$3:$AH$337,
MATCH($C225,'Active Hour''s Dump'!$A$3:$A$337,0),
MATCH(AO$2,'Active Hour''s Dump'!$D$2:$AH$2,0)
))),"")</f>
        <v>0</v>
      </c>
      <c r="AP225" s="13" t="str">
        <f>_xlfn.IFNA(IF(AP$3="Productivity",
INDEX('Productivity Dump'!$E$4:$AJ$500,
MATCH($A225,'Productivity Dump'!$A$4:$A$500,0),
MATCH(AP$2,'Productivity Dump'!$E$3:$AJ$3,0)
),
IF(AP$3="Attendance",
INDEX('Attendance Dump'!$E$2:$AI$400,
MATCH($A225,'Attendance Dump'!$B$2:$B$400,0),
MATCH(AP$2,'Attendance Dump'!$E$1:$AI$1,0)
),
INDEX('Active Hour''s Dump'!$D$3:$AH$337,
MATCH($C225,'Active Hour''s Dump'!$A$3:$A$337,0),
MATCH(AP$2,'Active Hour''s Dump'!$D$2:$AH$2,0)
))),"")</f>
        <v>PL</v>
      </c>
      <c r="AQ225" s="54">
        <f>_xlfn.IFNA(IF(AQ$3="Productivity",
INDEX('Productivity Dump'!$E$4:$AJ$500,
MATCH($A225,'Productivity Dump'!$A$4:$A$500,0),
MATCH(AQ$2,'Productivity Dump'!$E$3:$AJ$3,0)
),
IF(AQ$3="Attendance",
INDEX('Attendance Dump'!$E$2:$AI$400,
MATCH($A225,'Attendance Dump'!$B$2:$B$400,0),
MATCH(AQ$2,'Attendance Dump'!$E$1:$AI$1,0)
),
INDEX('Active Hour''s Dump'!$D$3:$AH$337,
MATCH($C225,'Active Hour''s Dump'!$A$3:$A$337,0),
MATCH(AQ$2,'Active Hour''s Dump'!$D$2:$AH$2,0)
))),"")</f>
        <v>0.58333333333333304</v>
      </c>
      <c r="AR225" s="13">
        <f>_xlfn.IFNA(IF(AR$3="Productivity",
INDEX('Productivity Dump'!$E$4:$AJ$500,
MATCH($A225,'Productivity Dump'!$A$4:$A$500,0),
MATCH(AR$2,'Productivity Dump'!$E$3:$AJ$3,0)
),
IF(AR$3="Attendance",
INDEX('Attendance Dump'!$E$2:$AI$400,
MATCH($A225,'Attendance Dump'!$B$2:$B$400,0),
MATCH(AR$2,'Attendance Dump'!$E$1:$AI$1,0)
),
INDEX('Active Hour''s Dump'!$D$3:$AH$337,
MATCH($C225,'Active Hour''s Dump'!$A$3:$A$337,0),
MATCH(AR$2,'Active Hour''s Dump'!$D$2:$AH$2,0)
))),"")</f>
        <v>1114.7860000000001</v>
      </c>
      <c r="AS225" s="13" t="str">
        <f>_xlfn.IFNA(IF(AS$3="Productivity",
INDEX('Productivity Dump'!$E$4:$AJ$500,
MATCH($A225,'Productivity Dump'!$A$4:$A$500,0),
MATCH(AS$2,'Productivity Dump'!$E$3:$AJ$3,0)
),
IF(AS$3="Attendance",
INDEX('Attendance Dump'!$E$2:$AI$400,
MATCH($A225,'Attendance Dump'!$B$2:$B$400,0),
MATCH(AS$2,'Attendance Dump'!$E$1:$AI$1,0)
),
INDEX('Active Hour''s Dump'!$D$3:$AH$337,
MATCH($C225,'Active Hour''s Dump'!$A$3:$A$337,0),
MATCH(AS$2,'Active Hour''s Dump'!$D$2:$AH$2,0)
))),"")</f>
        <v>P</v>
      </c>
      <c r="AT225" s="54">
        <f>_xlfn.IFNA(IF(AT$3="Productivity",
INDEX('Productivity Dump'!$E$4:$AJ$500,
MATCH($A225,'Productivity Dump'!$A$4:$A$500,0),
MATCH(AT$2,'Productivity Dump'!$E$3:$AJ$3,0)
),
IF(AT$3="Attendance",
INDEX('Attendance Dump'!$E$2:$AI$400,
MATCH($A225,'Attendance Dump'!$B$2:$B$400,0),
MATCH(AT$2,'Attendance Dump'!$E$1:$AI$1,0)
),
INDEX('Active Hour''s Dump'!$D$3:$AH$337,
MATCH($C225,'Active Hour''s Dump'!$A$3:$A$337,0),
MATCH(AT$2,'Active Hour''s Dump'!$D$2:$AH$2,0)
))),"")</f>
        <v>7.4166666666666696</v>
      </c>
      <c r="AU225" s="13">
        <f>_xlfn.IFNA(IF(AU$3="Productivity",
INDEX('Productivity Dump'!$E$4:$AJ$500,
MATCH($A225,'Productivity Dump'!$A$4:$A$500,0),
MATCH(AU$2,'Productivity Dump'!$E$3:$AJ$3,0)
),
IF(AU$3="Attendance",
INDEX('Attendance Dump'!$E$2:$AI$400,
MATCH($A225,'Attendance Dump'!$B$2:$B$400,0),
MATCH(AU$2,'Attendance Dump'!$E$1:$AI$1,0)
),
INDEX('Active Hour''s Dump'!$D$3:$AH$337,
MATCH($C225,'Active Hour''s Dump'!$A$3:$A$337,0),
MATCH(AU$2,'Active Hour''s Dump'!$D$2:$AH$2,0)
))),"")</f>
        <v>960.63299999999981</v>
      </c>
      <c r="AV225" s="13" t="str">
        <f>_xlfn.IFNA(IF(AV$3="Productivity",
INDEX('Productivity Dump'!$E$4:$AJ$500,
MATCH($A225,'Productivity Dump'!$A$4:$A$500,0),
MATCH(AV$2,'Productivity Dump'!$E$3:$AJ$3,0)
),
IF(AV$3="Attendance",
INDEX('Attendance Dump'!$E$2:$AI$400,
MATCH($A225,'Attendance Dump'!$B$2:$B$400,0),
MATCH(AV$2,'Attendance Dump'!$E$1:$AI$1,0)
),
INDEX('Active Hour''s Dump'!$D$3:$AH$337,
MATCH($C225,'Active Hour''s Dump'!$A$3:$A$337,0),
MATCH(AV$2,'Active Hour''s Dump'!$D$2:$AH$2,0)
))),"")</f>
        <v>P</v>
      </c>
      <c r="AW225" s="54">
        <f>_xlfn.IFNA(IF(AW$3="Productivity",
INDEX('Productivity Dump'!$E$4:$AJ$500,
MATCH($A225,'Productivity Dump'!$A$4:$A$500,0),
MATCH(AW$2,'Productivity Dump'!$E$3:$AJ$3,0)
),
IF(AW$3="Attendance",
INDEX('Attendance Dump'!$E$2:$AI$400,
MATCH($A225,'Attendance Dump'!$B$2:$B$400,0),
MATCH(AW$2,'Attendance Dump'!$E$1:$AI$1,0)
),
INDEX('Active Hour''s Dump'!$D$3:$AH$337,
MATCH($C225,'Active Hour''s Dump'!$A$3:$A$337,0),
MATCH(AW$2,'Active Hour''s Dump'!$D$2:$AH$2,0)
))),"")</f>
        <v>8.0833333333333304</v>
      </c>
      <c r="AX225" s="13">
        <f>_xlfn.IFNA(IF(AX$3="Productivity",
INDEX('Productivity Dump'!$E$4:$AJ$500,
MATCH($A225,'Productivity Dump'!$A$4:$A$500,0),
MATCH(AX$2,'Productivity Dump'!$E$3:$AJ$3,0)
),
IF(AX$3="Attendance",
INDEX('Attendance Dump'!$E$2:$AI$400,
MATCH($A225,'Attendance Dump'!$B$2:$B$400,0),
MATCH(AX$2,'Attendance Dump'!$E$1:$AI$1,0)
),
INDEX('Active Hour''s Dump'!$D$3:$AH$337,
MATCH($C225,'Active Hour''s Dump'!$A$3:$A$337,0),
MATCH(AX$2,'Active Hour''s Dump'!$D$2:$AH$2,0)
))),"")</f>
        <v>934.59800000000018</v>
      </c>
      <c r="AY225" s="13" t="str">
        <f>_xlfn.IFNA(IF(AY$3="Productivity",
INDEX('Productivity Dump'!$E$4:$AJ$500,
MATCH($A225,'Productivity Dump'!$A$4:$A$500,0),
MATCH(AY$2,'Productivity Dump'!$E$3:$AJ$3,0)
),
IF(AY$3="Attendance",
INDEX('Attendance Dump'!$E$2:$AI$400,
MATCH($A225,'Attendance Dump'!$B$2:$B$400,0),
MATCH(AY$2,'Attendance Dump'!$E$1:$AI$1,0)
),
INDEX('Active Hour''s Dump'!$D$3:$AH$337,
MATCH($C225,'Active Hour''s Dump'!$A$3:$A$337,0),
MATCH(AY$2,'Active Hour''s Dump'!$D$2:$AH$2,0)
))),"")</f>
        <v>P</v>
      </c>
      <c r="AZ225" s="54">
        <f>_xlfn.IFNA(IF(AZ$3="Productivity",
INDEX('Productivity Dump'!$E$4:$AJ$500,
MATCH($A225,'Productivity Dump'!$A$4:$A$500,0),
MATCH(AZ$2,'Productivity Dump'!$E$3:$AJ$3,0)
),
IF(AZ$3="Attendance",
INDEX('Attendance Dump'!$E$2:$AI$400,
MATCH($A225,'Attendance Dump'!$B$2:$B$400,0),
MATCH(AZ$2,'Attendance Dump'!$E$1:$AI$1,0)
),
INDEX('Active Hour''s Dump'!$D$3:$AH$337,
MATCH($C225,'Active Hour''s Dump'!$A$3:$A$337,0),
MATCH(AZ$2,'Active Hour''s Dump'!$D$2:$AH$2,0)
))),"")</f>
        <v>7.25</v>
      </c>
      <c r="BA225" s="13">
        <f>_xlfn.IFNA(IF(BA$3="Productivity",
INDEX('Productivity Dump'!$E$4:$AJ$500,
MATCH($A225,'Productivity Dump'!$A$4:$A$500,0),
MATCH(BA$2,'Productivity Dump'!$E$3:$AJ$3,0)
),
IF(BA$3="Attendance",
INDEX('Attendance Dump'!$E$2:$AI$400,
MATCH($A225,'Attendance Dump'!$B$2:$B$400,0),
MATCH(BA$2,'Attendance Dump'!$E$1:$AI$1,0)
),
INDEX('Active Hour''s Dump'!$D$3:$AH$337,
MATCH($C225,'Active Hour''s Dump'!$A$3:$A$337,0),
MATCH(BA$2,'Active Hour''s Dump'!$D$2:$AH$2,0)
))),"")</f>
        <v>1051.9100000000001</v>
      </c>
      <c r="BB225" s="13" t="str">
        <f>_xlfn.IFNA(IF(BB$3="Productivity",
INDEX('Productivity Dump'!$E$4:$AJ$500,
MATCH($A225,'Productivity Dump'!$A$4:$A$500,0),
MATCH(BB$2,'Productivity Dump'!$E$3:$AJ$3,0)
),
IF(BB$3="Attendance",
INDEX('Attendance Dump'!$E$2:$AI$400,
MATCH($A225,'Attendance Dump'!$B$2:$B$400,0),
MATCH(BB$2,'Attendance Dump'!$E$1:$AI$1,0)
),
INDEX('Active Hour''s Dump'!$D$3:$AH$337,
MATCH($C225,'Active Hour''s Dump'!$A$3:$A$337,0),
MATCH(BB$2,'Active Hour''s Dump'!$D$2:$AH$2,0)
))),"")</f>
        <v>P</v>
      </c>
      <c r="BC225" s="54">
        <f>_xlfn.IFNA(IF(BC$3="Productivity",
INDEX('Productivity Dump'!$E$4:$AJ$500,
MATCH($A225,'Productivity Dump'!$A$4:$A$500,0),
MATCH(BC$2,'Productivity Dump'!$E$3:$AJ$3,0)
),
IF(BC$3="Attendance",
INDEX('Attendance Dump'!$E$2:$AI$400,
MATCH($A225,'Attendance Dump'!$B$2:$B$400,0),
MATCH(BC$2,'Attendance Dump'!$E$1:$AI$1,0)
),
INDEX('Active Hour''s Dump'!$D$3:$AH$337,
MATCH($C225,'Active Hour''s Dump'!$A$3:$A$337,0),
MATCH(BC$2,'Active Hour''s Dump'!$D$2:$AH$2,0)
))),"")</f>
        <v>8.25</v>
      </c>
      <c r="BD225" s="13">
        <f>_xlfn.IFNA(IF(BD$3="Productivity",
INDEX('Productivity Dump'!$E$4:$AJ$500,
MATCH($A225,'Productivity Dump'!$A$4:$A$500,0),
MATCH(BD$2,'Productivity Dump'!$E$3:$AJ$3,0)
),
IF(BD$3="Attendance",
INDEX('Attendance Dump'!$E$2:$AI$400,
MATCH($A225,'Attendance Dump'!$B$2:$B$400,0),
MATCH(BD$2,'Attendance Dump'!$E$1:$AI$1,0)
),
INDEX('Active Hour''s Dump'!$D$3:$AH$337,
MATCH($C225,'Active Hour''s Dump'!$A$3:$A$337,0),
MATCH(BD$2,'Active Hour''s Dump'!$D$2:$AH$2,0)
))),"")</f>
        <v>554.87900000000013</v>
      </c>
      <c r="BE225" s="13" t="str">
        <f>_xlfn.IFNA(IF(BE$3="Productivity",
INDEX('Productivity Dump'!$E$4:$AJ$500,
MATCH($A225,'Productivity Dump'!$A$4:$A$500,0),
MATCH(BE$2,'Productivity Dump'!$E$3:$AJ$3,0)
),
IF(BE$3="Attendance",
INDEX('Attendance Dump'!$E$2:$AI$400,
MATCH($A225,'Attendance Dump'!$B$2:$B$400,0),
MATCH(BE$2,'Attendance Dump'!$E$1:$AI$1,0)
),
INDEX('Active Hour''s Dump'!$D$3:$AH$337,
MATCH($C225,'Active Hour''s Dump'!$A$3:$A$337,0),
MATCH(BE$2,'Active Hour''s Dump'!$D$2:$AH$2,0)
))),"")</f>
        <v>P</v>
      </c>
      <c r="BF225" s="54">
        <f>_xlfn.IFNA(IF(BF$3="Productivity",
INDEX('Productivity Dump'!$E$4:$AJ$500,
MATCH($A225,'Productivity Dump'!$A$4:$A$500,0),
MATCH(BF$2,'Productivity Dump'!$E$3:$AJ$3,0)
),
IF(BF$3="Attendance",
INDEX('Attendance Dump'!$E$2:$AI$400,
MATCH($A225,'Attendance Dump'!$B$2:$B$400,0),
MATCH(BF$2,'Attendance Dump'!$E$1:$AI$1,0)
),
INDEX('Active Hour''s Dump'!$D$3:$AH$337,
MATCH($C225,'Active Hour''s Dump'!$A$3:$A$337,0),
MATCH(BF$2,'Active Hour''s Dump'!$D$2:$AH$2,0)
))),"")</f>
        <v>4</v>
      </c>
      <c r="BG225" s="13">
        <f>_xlfn.IFNA(IF(BG$3="Productivity",
INDEX('Productivity Dump'!$E$4:$AJ$500,
MATCH($A225,'Productivity Dump'!$A$4:$A$500,0),
MATCH(BG$2,'Productivity Dump'!$E$3:$AJ$3,0)
),
IF(BG$3="Attendance",
INDEX('Attendance Dump'!$E$2:$AI$400,
MATCH($A225,'Attendance Dump'!$B$2:$B$400,0),
MATCH(BG$2,'Attendance Dump'!$E$1:$AI$1,0)
),
INDEX('Active Hour''s Dump'!$D$3:$AH$337,
MATCH($C225,'Active Hour''s Dump'!$A$3:$A$337,0),
MATCH(BG$2,'Active Hour''s Dump'!$D$2:$AH$2,0)
))),"")</f>
        <v>0</v>
      </c>
      <c r="BH225" s="13" t="str">
        <f>_xlfn.IFNA(IF(BH$3="Productivity",
INDEX('Productivity Dump'!$E$4:$AJ$500,
MATCH($A225,'Productivity Dump'!$A$4:$A$500,0),
MATCH(BH$2,'Productivity Dump'!$E$3:$AJ$3,0)
),
IF(BH$3="Attendance",
INDEX('Attendance Dump'!$E$2:$AI$400,
MATCH($A225,'Attendance Dump'!$B$2:$B$400,0),
MATCH(BH$2,'Attendance Dump'!$E$1:$AI$1,0)
),
INDEX('Active Hour''s Dump'!$D$3:$AH$337,
MATCH($C225,'Active Hour''s Dump'!$A$3:$A$337,0),
MATCH(BH$2,'Active Hour''s Dump'!$D$2:$AH$2,0)
))),"")</f>
        <v>WO</v>
      </c>
      <c r="BI225" s="54">
        <f>_xlfn.IFNA(IF(BI$3="Productivity",
INDEX('Productivity Dump'!$E$4:$AJ$500,
MATCH($A225,'Productivity Dump'!$A$4:$A$500,0),
MATCH(BI$2,'Productivity Dump'!$E$3:$AJ$3,0)
),
IF(BI$3="Attendance",
INDEX('Attendance Dump'!$E$2:$AI$400,
MATCH($A225,'Attendance Dump'!$B$2:$B$400,0),
MATCH(BI$2,'Attendance Dump'!$E$1:$AI$1,0)
),
INDEX('Active Hour''s Dump'!$D$3:$AH$337,
MATCH($C225,'Active Hour''s Dump'!$A$3:$A$337,0),
MATCH(BI$2,'Active Hour''s Dump'!$D$2:$AH$2,0)
))),"")</f>
        <v>0</v>
      </c>
      <c r="BJ225" s="13">
        <f>_xlfn.IFNA(IF(BJ$3="Productivity",
INDEX('Productivity Dump'!$E$4:$AJ$500,
MATCH($A225,'Productivity Dump'!$A$4:$A$500,0),
MATCH(BJ$2,'Productivity Dump'!$E$3:$AJ$3,0)
),
IF(BJ$3="Attendance",
INDEX('Attendance Dump'!$E$2:$AI$400,
MATCH($A225,'Attendance Dump'!$B$2:$B$400,0),
MATCH(BJ$2,'Attendance Dump'!$E$1:$AI$1,0)
),
INDEX('Active Hour''s Dump'!$D$3:$AH$337,
MATCH($C225,'Active Hour''s Dump'!$A$3:$A$337,0),
MATCH(BJ$2,'Active Hour''s Dump'!$D$2:$AH$2,0)
))),"")</f>
        <v>462.15299999999996</v>
      </c>
      <c r="BK225" s="13" t="str">
        <f>_xlfn.IFNA(IF(BK$3="Productivity",
INDEX('Productivity Dump'!$E$4:$AJ$500,
MATCH($A225,'Productivity Dump'!$A$4:$A$500,0),
MATCH(BK$2,'Productivity Dump'!$E$3:$AJ$3,0)
),
IF(BK$3="Attendance",
INDEX('Attendance Dump'!$E$2:$AI$400,
MATCH($A225,'Attendance Dump'!$B$2:$B$400,0),
MATCH(BK$2,'Attendance Dump'!$E$1:$AI$1,0)
),
INDEX('Active Hour''s Dump'!$D$3:$AH$337,
MATCH($C225,'Active Hour''s Dump'!$A$3:$A$337,0),
MATCH(BK$2,'Active Hour''s Dump'!$D$2:$AH$2,0)
))),"")</f>
        <v>P</v>
      </c>
      <c r="BL225" s="54">
        <f>_xlfn.IFNA(IF(BL$3="Productivity",
INDEX('Productivity Dump'!$E$4:$AJ$500,
MATCH($A225,'Productivity Dump'!$A$4:$A$500,0),
MATCH(BL$2,'Productivity Dump'!$E$3:$AJ$3,0)
),
IF(BL$3="Attendance",
INDEX('Attendance Dump'!$E$2:$AI$400,
MATCH($A225,'Attendance Dump'!$B$2:$B$400,0),
MATCH(BL$2,'Attendance Dump'!$E$1:$AI$1,0)
),
INDEX('Active Hour''s Dump'!$D$3:$AH$337,
MATCH($C225,'Active Hour''s Dump'!$A$3:$A$337,0),
MATCH(BL$2,'Active Hour''s Dump'!$D$2:$AH$2,0)
))),"")</f>
        <v>4.4166666666666696</v>
      </c>
      <c r="BM225" s="13">
        <f>_xlfn.IFNA(IF(BM$3="Productivity",
INDEX('Productivity Dump'!$E$4:$AJ$500,
MATCH($A225,'Productivity Dump'!$A$4:$A$500,0),
MATCH(BM$2,'Productivity Dump'!$E$3:$AJ$3,0)
),
IF(BM$3="Attendance",
INDEX('Attendance Dump'!$E$2:$AI$400,
MATCH($A225,'Attendance Dump'!$B$2:$B$400,0),
MATCH(BM$2,'Attendance Dump'!$E$1:$AI$1,0)
),
INDEX('Active Hour''s Dump'!$D$3:$AH$337,
MATCH($C225,'Active Hour''s Dump'!$A$3:$A$337,0),
MATCH(BM$2,'Active Hour''s Dump'!$D$2:$AH$2,0)
))),"")</f>
        <v>955.29499999999962</v>
      </c>
      <c r="BN225" s="13" t="str">
        <f>_xlfn.IFNA(IF(BN$3="Productivity",
INDEX('Productivity Dump'!$E$4:$AJ$500,
MATCH($A225,'Productivity Dump'!$A$4:$A$500,0),
MATCH(BN$2,'Productivity Dump'!$E$3:$AJ$3,0)
),
IF(BN$3="Attendance",
INDEX('Attendance Dump'!$E$2:$AI$400,
MATCH($A225,'Attendance Dump'!$B$2:$B$400,0),
MATCH(BN$2,'Attendance Dump'!$E$1:$AI$1,0)
),
INDEX('Active Hour''s Dump'!$D$3:$AH$337,
MATCH($C225,'Active Hour''s Dump'!$A$3:$A$337,0),
MATCH(BN$2,'Active Hour''s Dump'!$D$2:$AH$2,0)
))),"")</f>
        <v>P</v>
      </c>
      <c r="BO225" s="54">
        <f>_xlfn.IFNA(IF(BO$3="Productivity",
INDEX('Productivity Dump'!$E$4:$AJ$500,
MATCH($A225,'Productivity Dump'!$A$4:$A$500,0),
MATCH(BO$2,'Productivity Dump'!$E$3:$AJ$3,0)
),
IF(BO$3="Attendance",
INDEX('Attendance Dump'!$E$2:$AI$400,
MATCH($A225,'Attendance Dump'!$B$2:$B$400,0),
MATCH(BO$2,'Attendance Dump'!$E$1:$AI$1,0)
),
INDEX('Active Hour''s Dump'!$D$3:$AH$337,
MATCH($C225,'Active Hour''s Dump'!$A$3:$A$337,0),
MATCH(BO$2,'Active Hour''s Dump'!$D$2:$AH$2,0)
))),"")</f>
        <v>7.5</v>
      </c>
      <c r="BP225" s="13">
        <f>_xlfn.IFNA(IF(BP$3="Productivity",
INDEX('Productivity Dump'!$E$4:$AJ$500,
MATCH($A225,'Productivity Dump'!$A$4:$A$500,0),
MATCH(BP$2,'Productivity Dump'!$E$3:$AJ$3,0)
),
IF(BP$3="Attendance",
INDEX('Attendance Dump'!$E$2:$AI$400,
MATCH($A225,'Attendance Dump'!$B$2:$B$400,0),
MATCH(BP$2,'Attendance Dump'!$E$1:$AI$1,0)
),
INDEX('Active Hour''s Dump'!$D$3:$AH$337,
MATCH($C225,'Active Hour''s Dump'!$A$3:$A$337,0),
MATCH(BP$2,'Active Hour''s Dump'!$D$2:$AH$2,0)
))),"")</f>
        <v>846.75399999999991</v>
      </c>
      <c r="BQ225" s="13" t="str">
        <f>_xlfn.IFNA(IF(BQ$3="Productivity",
INDEX('Productivity Dump'!$E$4:$AJ$500,
MATCH($A225,'Productivity Dump'!$A$4:$A$500,0),
MATCH(BQ$2,'Productivity Dump'!$E$3:$AJ$3,0)
),
IF(BQ$3="Attendance",
INDEX('Attendance Dump'!$E$2:$AI$400,
MATCH($A225,'Attendance Dump'!$B$2:$B$400,0),
MATCH(BQ$2,'Attendance Dump'!$E$1:$AI$1,0)
),
INDEX('Active Hour''s Dump'!$D$3:$AH$337,
MATCH($C225,'Active Hour''s Dump'!$A$3:$A$337,0),
MATCH(BQ$2,'Active Hour''s Dump'!$D$2:$AH$2,0)
))),"")</f>
        <v>P</v>
      </c>
      <c r="BR225" s="54">
        <f>_xlfn.IFNA(IF(BR$3="Productivity",
INDEX('Productivity Dump'!$E$4:$AJ$500,
MATCH($A225,'Productivity Dump'!$A$4:$A$500,0),
MATCH(BR$2,'Productivity Dump'!$E$3:$AJ$3,0)
),
IF(BR$3="Attendance",
INDEX('Attendance Dump'!$E$2:$AI$400,
MATCH($A225,'Attendance Dump'!$B$2:$B$400,0),
MATCH(BR$2,'Attendance Dump'!$E$1:$AI$1,0)
),
INDEX('Active Hour''s Dump'!$D$3:$AH$337,
MATCH($C225,'Active Hour''s Dump'!$A$3:$A$337,0),
MATCH(BR$2,'Active Hour''s Dump'!$D$2:$AH$2,0)
))),"")</f>
        <v>8.1666666666666696</v>
      </c>
      <c r="BS225" s="13">
        <f>_xlfn.IFNA(IF(BS$3="Productivity",
INDEX('Productivity Dump'!$E$4:$AJ$500,
MATCH($A225,'Productivity Dump'!$A$4:$A$500,0),
MATCH(BS$2,'Productivity Dump'!$E$3:$AJ$3,0)
),
IF(BS$3="Attendance",
INDEX('Attendance Dump'!$E$2:$AI$400,
MATCH($A225,'Attendance Dump'!$B$2:$B$400,0),
MATCH(BS$2,'Attendance Dump'!$E$1:$AI$1,0)
),
INDEX('Active Hour''s Dump'!$D$3:$AH$337,
MATCH($C225,'Active Hour''s Dump'!$A$3:$A$337,0),
MATCH(BS$2,'Active Hour''s Dump'!$D$2:$AH$2,0)
))),"")</f>
        <v>926.84800000000018</v>
      </c>
      <c r="BT225" s="13" t="str">
        <f>_xlfn.IFNA(IF(BT$3="Productivity",
INDEX('Productivity Dump'!$E$4:$AJ$500,
MATCH($A225,'Productivity Dump'!$A$4:$A$500,0),
MATCH(BT$2,'Productivity Dump'!$E$3:$AJ$3,0)
),
IF(BT$3="Attendance",
INDEX('Attendance Dump'!$E$2:$AI$400,
MATCH($A225,'Attendance Dump'!$B$2:$B$400,0),
MATCH(BT$2,'Attendance Dump'!$E$1:$AI$1,0)
),
INDEX('Active Hour''s Dump'!$D$3:$AH$337,
MATCH($C225,'Active Hour''s Dump'!$A$3:$A$337,0),
MATCH(BT$2,'Active Hour''s Dump'!$D$2:$AH$2,0)
))),"")</f>
        <v>H(P)</v>
      </c>
      <c r="BU225" s="54">
        <f>_xlfn.IFNA(IF(BU$3="Productivity",
INDEX('Productivity Dump'!$E$4:$AJ$500,
MATCH($A225,'Productivity Dump'!$A$4:$A$500,0),
MATCH(BU$2,'Productivity Dump'!$E$3:$AJ$3,0)
),
IF(BU$3="Attendance",
INDEX('Attendance Dump'!$E$2:$AI$400,
MATCH($A225,'Attendance Dump'!$B$2:$B$400,0),
MATCH(BU$2,'Attendance Dump'!$E$1:$AI$1,0)
),
INDEX('Active Hour''s Dump'!$D$3:$AH$337,
MATCH($C225,'Active Hour''s Dump'!$A$3:$A$337,0),
MATCH(BU$2,'Active Hour''s Dump'!$D$2:$AH$2,0)
))),"")</f>
        <v>8.1666666666666696</v>
      </c>
      <c r="BV225" s="13">
        <f>_xlfn.IFNA(IF(BV$3="Productivity",
INDEX('Productivity Dump'!$E$4:$AJ$500,
MATCH($A225,'Productivity Dump'!$A$4:$A$500,0),
MATCH(BV$2,'Productivity Dump'!$E$3:$AJ$3,0)
),
IF(BV$3="Attendance",
INDEX('Attendance Dump'!$E$2:$AI$400,
MATCH($A225,'Attendance Dump'!$B$2:$B$400,0),
MATCH(BV$2,'Attendance Dump'!$E$1:$AI$1,0)
),
INDEX('Active Hour''s Dump'!$D$3:$AH$337,
MATCH($C225,'Active Hour''s Dump'!$A$3:$A$337,0),
MATCH(BV$2,'Active Hour''s Dump'!$D$2:$AH$2,0)
))),"")</f>
        <v>685.43599999999992</v>
      </c>
      <c r="BW225" s="13" t="str">
        <f>_xlfn.IFNA(IF(BW$3="Productivity",
INDEX('Productivity Dump'!$E$4:$AJ$500,
MATCH($A225,'Productivity Dump'!$A$4:$A$500,0),
MATCH(BW$2,'Productivity Dump'!$E$3:$AJ$3,0)
),
IF(BW$3="Attendance",
INDEX('Attendance Dump'!$E$2:$AI$400,
MATCH($A225,'Attendance Dump'!$B$2:$B$400,0),
MATCH(BW$2,'Attendance Dump'!$E$1:$AI$1,0)
),
INDEX('Active Hour''s Dump'!$D$3:$AH$337,
MATCH($C225,'Active Hour''s Dump'!$A$3:$A$337,0),
MATCH(BW$2,'Active Hour''s Dump'!$D$2:$AH$2,0)
))),"")</f>
        <v>P</v>
      </c>
      <c r="BX225" s="54">
        <f>_xlfn.IFNA(IF(BX$3="Productivity",
INDEX('Productivity Dump'!$E$4:$AJ$500,
MATCH($A225,'Productivity Dump'!$A$4:$A$500,0),
MATCH(BX$2,'Productivity Dump'!$E$3:$AJ$3,0)
),
IF(BX$3="Attendance",
INDEX('Attendance Dump'!$E$2:$AI$400,
MATCH($A225,'Attendance Dump'!$B$2:$B$400,0),
MATCH(BX$2,'Attendance Dump'!$E$1:$AI$1,0)
),
INDEX('Active Hour''s Dump'!$D$3:$AH$337,
MATCH($C225,'Active Hour''s Dump'!$A$3:$A$337,0),
MATCH(BX$2,'Active Hour''s Dump'!$D$2:$AH$2,0)
))),"")</f>
        <v>5</v>
      </c>
      <c r="BY225" s="13">
        <f>_xlfn.IFNA(IF(BY$3="Productivity",
INDEX('Productivity Dump'!$E$4:$AJ$500,
MATCH($A225,'Productivity Dump'!$A$4:$A$500,0),
MATCH(BY$2,'Productivity Dump'!$E$3:$AJ$3,0)
),
IF(BY$3="Attendance",
INDEX('Attendance Dump'!$E$2:$AI$400,
MATCH($A225,'Attendance Dump'!$B$2:$B$400,0),
MATCH(BY$2,'Attendance Dump'!$E$1:$AI$1,0)
),
INDEX('Active Hour''s Dump'!$D$3:$AH$337,
MATCH($C225,'Active Hour''s Dump'!$A$3:$A$337,0),
MATCH(BY$2,'Active Hour''s Dump'!$D$2:$AH$2,0)
))),"")</f>
        <v>166.63</v>
      </c>
      <c r="BZ225" s="13" t="str">
        <f>_xlfn.IFNA(IF(BZ$3="Productivity",
INDEX('Productivity Dump'!$E$4:$AJ$500,
MATCH($A225,'Productivity Dump'!$A$4:$A$500,0),
MATCH(BZ$2,'Productivity Dump'!$E$3:$AJ$3,0)
),
IF(BZ$3="Attendance",
INDEX('Attendance Dump'!$E$2:$AI$400,
MATCH($A225,'Attendance Dump'!$B$2:$B$400,0),
MATCH(BZ$2,'Attendance Dump'!$E$1:$AI$1,0)
),
INDEX('Active Hour''s Dump'!$D$3:$AH$337,
MATCH($C225,'Active Hour''s Dump'!$A$3:$A$337,0),
MATCH(BZ$2,'Active Hour''s Dump'!$D$2:$AH$2,0)
))),"")</f>
        <v>P</v>
      </c>
      <c r="CA225" s="54">
        <f>_xlfn.IFNA(IF(CA$3="Productivity",
INDEX('Productivity Dump'!$E$4:$AJ$500,
MATCH($A225,'Productivity Dump'!$A$4:$A$500,0),
MATCH(CA$2,'Productivity Dump'!$E$3:$AJ$3,0)
),
IF(CA$3="Attendance",
INDEX('Attendance Dump'!$E$2:$AI$400,
MATCH($A225,'Attendance Dump'!$B$2:$B$400,0),
MATCH(CA$2,'Attendance Dump'!$E$1:$AI$1,0)
),
INDEX('Active Hour''s Dump'!$D$3:$AH$337,
MATCH($C225,'Active Hour''s Dump'!$A$3:$A$337,0),
MATCH(CA$2,'Active Hour''s Dump'!$D$2:$AH$2,0)
))),"")</f>
        <v>1.1666666666666701</v>
      </c>
      <c r="CB225" s="13">
        <f>_xlfn.IFNA(IF(CB$3="Productivity",
INDEX('Productivity Dump'!$E$4:$AJ$500,
MATCH($A225,'Productivity Dump'!$A$4:$A$500,0),
MATCH(CB$2,'Productivity Dump'!$E$3:$AJ$3,0)
),
IF(CB$3="Attendance",
INDEX('Attendance Dump'!$E$2:$AI$400,
MATCH($A225,'Attendance Dump'!$B$2:$B$400,0),
MATCH(CB$2,'Attendance Dump'!$E$1:$AI$1,0)
),
INDEX('Active Hour''s Dump'!$D$3:$AH$337,
MATCH($C225,'Active Hour''s Dump'!$A$3:$A$337,0),
MATCH(CB$2,'Active Hour''s Dump'!$D$2:$AH$2,0)
))),"")</f>
        <v>12.337999999999999</v>
      </c>
      <c r="CC225" s="13" t="str">
        <f>_xlfn.IFNA(IF(CC$3="Productivity",
INDEX('Productivity Dump'!$E$4:$AJ$500,
MATCH($A225,'Productivity Dump'!$A$4:$A$500,0),
MATCH(CC$2,'Productivity Dump'!$E$3:$AJ$3,0)
),
IF(CC$3="Attendance",
INDEX('Attendance Dump'!$E$2:$AI$400,
MATCH($A225,'Attendance Dump'!$B$2:$B$400,0),
MATCH(CC$2,'Attendance Dump'!$E$1:$AI$1,0)
),
INDEX('Active Hour''s Dump'!$D$3:$AH$337,
MATCH($C225,'Active Hour''s Dump'!$A$3:$A$337,0),
MATCH(CC$2,'Active Hour''s Dump'!$D$2:$AH$2,0)
))),"")</f>
        <v>WO</v>
      </c>
      <c r="CD225" s="54">
        <f>_xlfn.IFNA(IF(CD$3="Productivity",
INDEX('Productivity Dump'!$E$4:$AJ$500,
MATCH($A225,'Productivity Dump'!$A$4:$A$500,0),
MATCH(CD$2,'Productivity Dump'!$E$3:$AJ$3,0)
),
IF(CD$3="Attendance",
INDEX('Attendance Dump'!$E$2:$AI$400,
MATCH($A225,'Attendance Dump'!$B$2:$B$400,0),
MATCH(CD$2,'Attendance Dump'!$E$1:$AI$1,0)
),
INDEX('Active Hour''s Dump'!$D$3:$AH$337,
MATCH($C225,'Active Hour''s Dump'!$A$3:$A$337,0),
MATCH(CD$2,'Active Hour''s Dump'!$D$2:$AH$2,0)
))),"")</f>
        <v>0.41666666666666702</v>
      </c>
      <c r="CE225" s="13">
        <f>_xlfn.IFNA(IF(CE$3="Productivity",
INDEX('Productivity Dump'!$E$4:$AJ$500,
MATCH($A225,'Productivity Dump'!$A$4:$A$500,0),
MATCH(CE$2,'Productivity Dump'!$E$3:$AJ$3,0)
),
IF(CE$3="Attendance",
INDEX('Attendance Dump'!$E$2:$AI$400,
MATCH($A225,'Attendance Dump'!$B$2:$B$400,0),
MATCH(CE$2,'Attendance Dump'!$E$1:$AI$1,0)
),
INDEX('Active Hour''s Dump'!$D$3:$AH$337,
MATCH($C225,'Active Hour''s Dump'!$A$3:$A$337,0),
MATCH(CE$2,'Active Hour''s Dump'!$D$2:$AH$2,0)
))),"")</f>
        <v>499.97499999999985</v>
      </c>
      <c r="CF225" s="13" t="str">
        <f>_xlfn.IFNA(IF(CF$3="Productivity",
INDEX('Productivity Dump'!$E$4:$AJ$500,
MATCH($A225,'Productivity Dump'!$A$4:$A$500,0),
MATCH(CF$2,'Productivity Dump'!$E$3:$AJ$3,0)
),
IF(CF$3="Attendance",
INDEX('Attendance Dump'!$E$2:$AI$400,
MATCH($A225,'Attendance Dump'!$B$2:$B$400,0),
MATCH(CF$2,'Attendance Dump'!$E$1:$AI$1,0)
),
INDEX('Active Hour''s Dump'!$D$3:$AH$337,
MATCH($C225,'Active Hour''s Dump'!$A$3:$A$337,0),
MATCH(CF$2,'Active Hour''s Dump'!$D$2:$AH$2,0)
))),"")</f>
        <v>P</v>
      </c>
      <c r="CG225" s="54">
        <f>_xlfn.IFNA(IF(CG$3="Productivity",
INDEX('Productivity Dump'!$E$4:$AJ$500,
MATCH($A225,'Productivity Dump'!$A$4:$A$500,0),
MATCH(CG$2,'Productivity Dump'!$E$3:$AJ$3,0)
),
IF(CG$3="Attendance",
INDEX('Attendance Dump'!$E$2:$AI$400,
MATCH($A225,'Attendance Dump'!$B$2:$B$400,0),
MATCH(CG$2,'Attendance Dump'!$E$1:$AI$1,0)
),
INDEX('Active Hour''s Dump'!$D$3:$AH$337,
MATCH($C225,'Active Hour''s Dump'!$A$3:$A$337,0),
MATCH(CG$2,'Active Hour''s Dump'!$D$2:$AH$2,0)
))),"")</f>
        <v>4.25</v>
      </c>
      <c r="CH225" s="13">
        <f>_xlfn.IFNA(IF(CH$3="Productivity",
INDEX('Productivity Dump'!$E$4:$AJ$500,
MATCH($A225,'Productivity Dump'!$A$4:$A$500,0),
MATCH(CH$2,'Productivity Dump'!$E$3:$AJ$3,0)
),
IF(CH$3="Attendance",
INDEX('Attendance Dump'!$E$2:$AI$400,
MATCH($A225,'Attendance Dump'!$B$2:$B$400,0),
MATCH(CH$2,'Attendance Dump'!$E$1:$AI$1,0)
),
INDEX('Active Hour''s Dump'!$D$3:$AH$337,
MATCH($C225,'Active Hour''s Dump'!$A$3:$A$337,0),
MATCH(CH$2,'Active Hour''s Dump'!$D$2:$AH$2,0)
))),"")</f>
        <v>963.12699999999995</v>
      </c>
      <c r="CI225" s="13" t="str">
        <f>_xlfn.IFNA(IF(CI$3="Productivity",
INDEX('Productivity Dump'!$E$4:$AJ$500,
MATCH($A225,'Productivity Dump'!$A$4:$A$500,0),
MATCH(CI$2,'Productivity Dump'!$E$3:$AJ$3,0)
),
IF(CI$3="Attendance",
INDEX('Attendance Dump'!$E$2:$AI$400,
MATCH($A225,'Attendance Dump'!$B$2:$B$400,0),
MATCH(CI$2,'Attendance Dump'!$E$1:$AI$1,0)
),
INDEX('Active Hour''s Dump'!$D$3:$AH$337,
MATCH($C225,'Active Hour''s Dump'!$A$3:$A$337,0),
MATCH(CI$2,'Active Hour''s Dump'!$D$2:$AH$2,0)
))),"")</f>
        <v>P</v>
      </c>
      <c r="CJ225" s="54">
        <f>_xlfn.IFNA(IF(CJ$3="Productivity",
INDEX('Productivity Dump'!$E$4:$AJ$500,
MATCH($A225,'Productivity Dump'!$A$4:$A$500,0),
MATCH(CJ$2,'Productivity Dump'!$E$3:$AJ$3,0)
),
IF(CJ$3="Attendance",
INDEX('Attendance Dump'!$E$2:$AI$400,
MATCH($A225,'Attendance Dump'!$B$2:$B$400,0),
MATCH(CJ$2,'Attendance Dump'!$E$1:$AI$1,0)
),
INDEX('Active Hour''s Dump'!$D$3:$AH$337,
MATCH($C225,'Active Hour''s Dump'!$A$3:$A$337,0),
MATCH(CJ$2,'Active Hour''s Dump'!$D$2:$AH$2,0)
))),"")</f>
        <v>8.75</v>
      </c>
      <c r="CK225" s="13">
        <f>_xlfn.IFNA(IF(CK$3="Productivity",
INDEX('Productivity Dump'!$E$4:$AJ$500,
MATCH($A225,'Productivity Dump'!$A$4:$A$500,0),
MATCH(CK$2,'Productivity Dump'!$E$3:$AJ$3,0)
),
IF(CK$3="Attendance",
INDEX('Attendance Dump'!$E$2:$AI$400,
MATCH($A225,'Attendance Dump'!$B$2:$B$400,0),
MATCH(CK$2,'Attendance Dump'!$E$1:$AI$1,0)
),
INDEX('Active Hour''s Dump'!$D$3:$AH$337,
MATCH($C225,'Active Hour''s Dump'!$A$3:$A$337,0),
MATCH(CK$2,'Active Hour''s Dump'!$D$2:$AH$2,0)
))),"")</f>
        <v>920.97099999999989</v>
      </c>
      <c r="CL225" s="13" t="str">
        <f>_xlfn.IFNA(IF(CL$3="Productivity",
INDEX('Productivity Dump'!$E$4:$AJ$500,
MATCH($A225,'Productivity Dump'!$A$4:$A$500,0),
MATCH(CL$2,'Productivity Dump'!$E$3:$AJ$3,0)
),
IF(CL$3="Attendance",
INDEX('Attendance Dump'!$E$2:$AI$400,
MATCH($A225,'Attendance Dump'!$B$2:$B$400,0),
MATCH(CL$2,'Attendance Dump'!$E$1:$AI$1,0)
),
INDEX('Active Hour''s Dump'!$D$3:$AH$337,
MATCH($C225,'Active Hour''s Dump'!$A$3:$A$337,0),
MATCH(CL$2,'Active Hour''s Dump'!$D$2:$AH$2,0)
))),"")</f>
        <v>P</v>
      </c>
      <c r="CM225" s="54">
        <f>_xlfn.IFNA(IF(CM$3="Productivity",
INDEX('Productivity Dump'!$E$4:$AJ$500,
MATCH($A225,'Productivity Dump'!$A$4:$A$500,0),
MATCH(CM$2,'Productivity Dump'!$E$3:$AJ$3,0)
),
IF(CM$3="Attendance",
INDEX('Attendance Dump'!$E$2:$AI$400,
MATCH($A225,'Attendance Dump'!$B$2:$B$400,0),
MATCH(CM$2,'Attendance Dump'!$E$1:$AI$1,0)
),
INDEX('Active Hour''s Dump'!$D$3:$AH$337,
MATCH($C225,'Active Hour''s Dump'!$A$3:$A$337,0),
MATCH(CM$2,'Active Hour''s Dump'!$D$2:$AH$2,0)
))),"")</f>
        <v>6.8333333333333304</v>
      </c>
      <c r="CN225" s="13">
        <f>_xlfn.IFNA(IF(CN$3="Productivity",
INDEX('Productivity Dump'!$E$4:$AJ$500,
MATCH($A225,'Productivity Dump'!$A$4:$A$500,0),
MATCH(CN$2,'Productivity Dump'!$E$3:$AJ$3,0)
),
IF(CN$3="Attendance",
INDEX('Attendance Dump'!$E$2:$AI$400,
MATCH($A225,'Attendance Dump'!$B$2:$B$400,0),
MATCH(CN$2,'Attendance Dump'!$E$1:$AI$1,0)
),
INDEX('Active Hour''s Dump'!$D$3:$AH$337,
MATCH($C225,'Active Hour''s Dump'!$A$3:$A$337,0),
MATCH(CN$2,'Active Hour''s Dump'!$D$2:$AH$2,0)
))),"")</f>
        <v>0</v>
      </c>
      <c r="CO225" s="13">
        <f>_xlfn.IFNA(IF(CO$3="Productivity",
INDEX('Productivity Dump'!$E$4:$AJ$500,
MATCH($A225,'Productivity Dump'!$A$4:$A$500,0),
MATCH(CO$2,'Productivity Dump'!$E$3:$AJ$3,0)
),
IF(CO$3="Attendance",
INDEX('Attendance Dump'!$E$2:$AI$400,
MATCH($A225,'Attendance Dump'!$B$2:$B$400,0),
MATCH(CO$2,'Attendance Dump'!$E$1:$AI$1,0)
),
INDEX('Active Hour''s Dump'!$D$3:$AH$337,
MATCH($C225,'Active Hour''s Dump'!$A$3:$A$337,0),
MATCH(CO$2,'Active Hour''s Dump'!$D$2:$AH$2,0)
))),"")</f>
        <v>0</v>
      </c>
      <c r="CP225" s="54">
        <f>_xlfn.IFNA(IF(CP$3="Productivity",
INDEX('Productivity Dump'!$E$4:$AJ$500,
MATCH($A225,'Productivity Dump'!$A$4:$A$500,0),
MATCH(CP$2,'Productivity Dump'!$E$3:$AJ$3,0)
),
IF(CP$3="Attendance",
INDEX('Attendance Dump'!$E$2:$AI$400,
MATCH($A225,'Attendance Dump'!$B$2:$B$400,0),
MATCH(CP$2,'Attendance Dump'!$E$1:$AI$1,0)
),
INDEX('Active Hour''s Dump'!$D$3:$AH$337,
MATCH($C225,'Active Hour''s Dump'!$A$3:$A$337,0),
MATCH(CP$2,'Active Hour''s Dump'!$D$2:$AH$2,0)
))),"")</f>
        <v>0</v>
      </c>
      <c r="CQ225" s="13">
        <f>_xlfn.IFNA(IF(CQ$3="Productivity",
INDEX('Productivity Dump'!$E$4:$AJ$500,
MATCH($A225,'Productivity Dump'!$A$4:$A$500,0),
MATCH(CQ$2,'Productivity Dump'!$E$3:$AJ$3,0)
),
IF(CQ$3="Attendance",
INDEX('Attendance Dump'!$E$2:$AI$400,
MATCH($A225,'Attendance Dump'!$B$2:$B$400,0),
MATCH(CQ$2,'Attendance Dump'!$E$1:$AI$1,0)
),
INDEX('Active Hour''s Dump'!$D$3:$AH$337,
MATCH($C225,'Active Hour''s Dump'!$A$3:$A$337,0),
MATCH(CQ$2,'Active Hour''s Dump'!$D$2:$AH$2,0)
))),"")</f>
        <v>0</v>
      </c>
      <c r="CR225" s="13">
        <f>_xlfn.IFNA(IF(CR$3="Productivity",
INDEX('Productivity Dump'!$E$4:$AJ$500,
MATCH($A225,'Productivity Dump'!$A$4:$A$500,0),
MATCH(CR$2,'Productivity Dump'!$E$3:$AJ$3,0)
),
IF(CR$3="Attendance",
INDEX('Attendance Dump'!$E$2:$AI$400,
MATCH($A225,'Attendance Dump'!$B$2:$B$400,0),
MATCH(CR$2,'Attendance Dump'!$E$1:$AI$1,0)
),
INDEX('Active Hour''s Dump'!$D$3:$AH$337,
MATCH($C225,'Active Hour''s Dump'!$A$3:$A$337,0),
MATCH(CR$2,'Active Hour''s Dump'!$D$2:$AH$2,0)
))),"")</f>
        <v>0</v>
      </c>
      <c r="CS225" s="54">
        <f>_xlfn.IFNA(IF(CS$3="Productivity",
INDEX('Productivity Dump'!$E$4:$AJ$500,
MATCH($A225,'Productivity Dump'!$A$4:$A$500,0),
MATCH(CS$2,'Productivity Dump'!$E$3:$AJ$3,0)
),
IF(CS$3="Attendance",
INDEX('Attendance Dump'!$E$2:$AI$400,
MATCH($A225,'Attendance Dump'!$B$2:$B$400,0),
MATCH(CS$2,'Attendance Dump'!$E$1:$AI$1,0)
),
INDEX('Active Hour''s Dump'!$D$3:$AH$337,
MATCH($C225,'Active Hour''s Dump'!$A$3:$A$337,0),
MATCH(CS$2,'Active Hour''s Dump'!$D$2:$AH$2,0)
))),"")</f>
        <v>0</v>
      </c>
      <c r="CT225" s="13">
        <f>_xlfn.IFNA(IF(CT$3="Productivity",
INDEX('Productivity Dump'!$E$4:$AJ$500,
MATCH($A225,'Productivity Dump'!$A$4:$A$500,0),
MATCH(CT$2,'Productivity Dump'!$E$3:$AJ$3,0)
),
IF(CT$3="Attendance",
INDEX('Attendance Dump'!$E$2:$AI$400,
MATCH($A225,'Attendance Dump'!$B$2:$B$400,0),
MATCH(CT$2,'Attendance Dump'!$E$1:$AI$1,0)
),
INDEX('Active Hour''s Dump'!$D$3:$AH$337,
MATCH($C225,'Active Hour''s Dump'!$A$3:$A$337,0),
MATCH(CT$2,'Active Hour''s Dump'!$D$2:$AH$2,0)
))),"")</f>
        <v>0</v>
      </c>
      <c r="CU225" s="13">
        <f>_xlfn.IFNA(IF(CU$3="Productivity",
INDEX('Productivity Dump'!$E$4:$AJ$500,
MATCH($A225,'Productivity Dump'!$A$4:$A$500,0),
MATCH(CU$2,'Productivity Dump'!$E$3:$AJ$3,0)
),
IF(CU$3="Attendance",
INDEX('Attendance Dump'!$E$2:$AI$400,
MATCH($A225,'Attendance Dump'!$B$2:$B$400,0),
MATCH(CU$2,'Attendance Dump'!$E$1:$AI$1,0)
),
INDEX('Active Hour''s Dump'!$D$3:$AH$337,
MATCH($C225,'Active Hour''s Dump'!$A$3:$A$337,0),
MATCH(CU$2,'Active Hour''s Dump'!$D$2:$AH$2,0)
))),"")</f>
        <v>0</v>
      </c>
      <c r="CV225" s="54">
        <f>_xlfn.IFNA(IF(CV$3="Productivity",
INDEX('Productivity Dump'!$E$4:$AJ$500,
MATCH($A225,'Productivity Dump'!$A$4:$A$500,0),
MATCH(CV$2,'Productivity Dump'!$E$3:$AJ$3,0)
),
IF(CV$3="Attendance",
INDEX('Attendance Dump'!$E$2:$AI$400,
MATCH($A225,'Attendance Dump'!$B$2:$B$400,0),
MATCH(CV$2,'Attendance Dump'!$E$1:$AI$1,0)
),
INDEX('Active Hour''s Dump'!$D$3:$AH$337,
MATCH($C225,'Active Hour''s Dump'!$A$3:$A$337,0),
MATCH(CV$2,'Active Hour''s Dump'!$D$2:$AH$2,0)
))),"")</f>
        <v>0</v>
      </c>
      <c r="CW225" s="13"/>
      <c r="CX225" s="13"/>
      <c r="CY225" s="54"/>
      <c r="DA225" s="57">
        <f t="shared" si="81"/>
        <v>146.66666666666666</v>
      </c>
      <c r="DB225" s="35">
        <f t="shared" si="82"/>
        <v>17256.739000000001</v>
      </c>
      <c r="DC225" s="35">
        <f t="shared" si="83"/>
        <v>1343.2609999999986</v>
      </c>
      <c r="DD225" s="35">
        <f t="shared" ca="1" si="86"/>
        <v>0</v>
      </c>
      <c r="DF225" s="32" cm="1">
        <f t="array" ref="DF225">SUMPRODUCT(
    (MOD(COLUMN(H225:CV225) - COLUMN(H225), 3) = 0) *
    (H225:CV225 = 0) *
    (I225:CW225 = "P") *
    (COUNTIF(UKHoliday, H$2:CV$2) = 0)
)</f>
        <v>0</v>
      </c>
      <c r="DG225" s="33" cm="1">
        <f t="array" ref="DG225">SUMPRODUCT(
  (MOD(COLUMN(H225:CV225) - COLUMN(H225), 3) = 0) *
  (H225:CV225 &gt; 0) *
  (H225:CV225 &lt; 0.5 * IF(((WEEKDAY(H$2:CV$2, 2) = 1) + (WEEKDAY(H$2:CV$2, 2) = 6)), G225, F225)) *
  (I225:CW225 = "P") *
  (COUNTIF(UKHoliday, H$2:CV$2) = 0)
)</f>
        <v>1</v>
      </c>
      <c r="DH225" s="33" cm="1">
        <f t="array" ref="DH225">SUMPRODUCT(
  (MOD(COLUMN(H225:CV225) - COLUMN(H225), 3) = 0) *
  (H225:CV225 &gt; 0.5 * IF(((WEEKDAY(H$2:CV$2, 2) = 1) + (WEEKDAY(H$2:CV$2, 2) = 6)), $G225, $F225)) *
  (H225:CV225 &lt; 0.8 * IF(((WEEKDAY(H$2:CV$2, 2) = 1) + (WEEKDAY(H$2:CV$2, 2) = 6)), $G225, $F225)) *
  (I225:CW225 = "P") *
  (COUNTIF(UKHoliday, H$2:CV$2) = 0)
)</f>
        <v>2</v>
      </c>
      <c r="DI225" s="33" cm="1">
        <f t="array" ref="DI225">SUMPRODUCT(
  (MOD(COLUMN(H225:CV225) - COLUMN(H225), 3) = 0) *
  (H225:CV225 &gt; 0.8 * IF(((WEEKDAY(H$2:CV$2, 2) = 1) + (WEEKDAY(H$2:CV$2, 2) = 6)), $G225, $F225)) *
  (H225:CV225 &lt; 1 * IF(((WEEKDAY(H$2:CV$2, 2) = 1) + (WEEKDAY(H$2:CV$2, 2) = 6)), $G225, $F225)) *
  (I225:CW225 = "P") *
  (COUNTIF(UKHoliday, H$2:CV$2) = 0)
)</f>
        <v>5</v>
      </c>
    </row>
    <row r="226" spans="1:113" x14ac:dyDescent="0.3">
      <c r="A226" s="8" t="s">
        <v>150</v>
      </c>
      <c r="B226" s="36" t="s">
        <v>149</v>
      </c>
      <c r="C226" s="9" t="s">
        <v>656</v>
      </c>
      <c r="D226" s="62" t="s">
        <v>944</v>
      </c>
      <c r="E226" s="35">
        <v>18600</v>
      </c>
      <c r="F226" s="35">
        <f t="shared" si="84"/>
        <v>930</v>
      </c>
      <c r="G226" s="35">
        <f t="shared" si="85"/>
        <v>465</v>
      </c>
      <c r="H226" s="13">
        <f>_xlfn.IFNA(IF(H$3="Productivity",
INDEX('Productivity Dump'!$E$4:$AJ$500,
MATCH($A226,'Productivity Dump'!$A$4:$A$500,0),
MATCH(H$2,'Productivity Dump'!$E$3:$AJ$3,0)
),
IF(H$3="Attendance",
INDEX('Attendance Dump'!$E$2:$AI$400,
MATCH($A226,'Attendance Dump'!$B$2:$B$400,0),
MATCH(H$2,'Attendance Dump'!$E$1:$AI$1,0)
),
INDEX('Active Hour''s Dump'!$D$3:$AH$337,
MATCH($C226,'Active Hour''s Dump'!$A$3:$A$337,0),
MATCH(H$2,'Active Hour''s Dump'!$D$2:$AH$2,0)
))),"")</f>
        <v>994.34899999999982</v>
      </c>
      <c r="I226" s="13" t="str">
        <f>_xlfn.IFNA(IF(I$3="Productivity",
INDEX('Productivity Dump'!$E$4:$AJ$500,
MATCH($A226,'Productivity Dump'!$A$4:$A$500,0),
MATCH(I$2,'Productivity Dump'!$E$3:$AJ$3,0)
),
IF(I$3="Attendance",
INDEX('Attendance Dump'!$E$2:$AI$400,
MATCH($A226,'Attendance Dump'!$B$2:$B$400,0),
MATCH(I$2,'Attendance Dump'!$E$1:$AI$1,0)
),
INDEX('Active Hour''s Dump'!$D$3:$AH$337,
MATCH($C226,'Active Hour''s Dump'!$A$3:$A$337,0),
MATCH(I$2,'Active Hour''s Dump'!$D$2:$AH$2,0)
))),"")</f>
        <v>P</v>
      </c>
      <c r="J226" s="54">
        <f>_xlfn.IFNA(IF(J$3="Productivity",
INDEX('Productivity Dump'!$E$4:$AJ$500,
MATCH($A226,'Productivity Dump'!$A$4:$A$500,0),
MATCH(J$2,'Productivity Dump'!$E$3:$AJ$3,0)
),
IF(J$3="Attendance",
INDEX('Attendance Dump'!$E$2:$AI$400,
MATCH($A226,'Attendance Dump'!$B$2:$B$400,0),
MATCH(J$2,'Attendance Dump'!$E$1:$AI$1,0)
),
INDEX('Active Hour''s Dump'!$D$3:$AH$337,
MATCH($C226,'Active Hour''s Dump'!$A$3:$A$337,0),
MATCH(J$2,'Active Hour''s Dump'!$D$2:$AH$2,0)
))),"")</f>
        <v>6.1666666666666696</v>
      </c>
      <c r="K226" s="13">
        <f>_xlfn.IFNA(IF(K$3="Productivity",
INDEX('Productivity Dump'!$E$4:$AJ$500,
MATCH($A226,'Productivity Dump'!$A$4:$A$500,0),
MATCH(K$2,'Productivity Dump'!$E$3:$AJ$3,0)
),
IF(K$3="Attendance",
INDEX('Attendance Dump'!$E$2:$AI$400,
MATCH($A226,'Attendance Dump'!$B$2:$B$400,0),
MATCH(K$2,'Attendance Dump'!$E$1:$AI$1,0)
),
INDEX('Active Hour''s Dump'!$D$3:$AH$337,
MATCH($C226,'Active Hour''s Dump'!$A$3:$A$337,0),
MATCH(K$2,'Active Hour''s Dump'!$D$2:$AH$2,0)
))),"")</f>
        <v>830.68499999999995</v>
      </c>
      <c r="L226" s="13" t="str">
        <f>_xlfn.IFNA(IF(L$3="Productivity",
INDEX('Productivity Dump'!$E$4:$AJ$500,
MATCH($A226,'Productivity Dump'!$A$4:$A$500,0),
MATCH(L$2,'Productivity Dump'!$E$3:$AJ$3,0)
),
IF(L$3="Attendance",
INDEX('Attendance Dump'!$E$2:$AI$400,
MATCH($A226,'Attendance Dump'!$B$2:$B$400,0),
MATCH(L$2,'Attendance Dump'!$E$1:$AI$1,0)
),
INDEX('Active Hour''s Dump'!$D$3:$AH$337,
MATCH($C226,'Active Hour''s Dump'!$A$3:$A$337,0),
MATCH(L$2,'Active Hour''s Dump'!$D$2:$AH$2,0)
))),"")</f>
        <v>P</v>
      </c>
      <c r="M226" s="54">
        <f>_xlfn.IFNA(IF(M$3="Productivity",
INDEX('Productivity Dump'!$E$4:$AJ$500,
MATCH($A226,'Productivity Dump'!$A$4:$A$500,0),
MATCH(M$2,'Productivity Dump'!$E$3:$AJ$3,0)
),
IF(M$3="Attendance",
INDEX('Attendance Dump'!$E$2:$AI$400,
MATCH($A226,'Attendance Dump'!$B$2:$B$400,0),
MATCH(M$2,'Attendance Dump'!$E$1:$AI$1,0)
),
INDEX('Active Hour''s Dump'!$D$3:$AH$337,
MATCH($C226,'Active Hour''s Dump'!$A$3:$A$337,0),
MATCH(M$2,'Active Hour''s Dump'!$D$2:$AH$2,0)
))),"")</f>
        <v>6.3333333333333304</v>
      </c>
      <c r="N226" s="13">
        <f>_xlfn.IFNA(IF(N$3="Productivity",
INDEX('Productivity Dump'!$E$4:$AJ$500,
MATCH($A226,'Productivity Dump'!$A$4:$A$500,0),
MATCH(N$2,'Productivity Dump'!$E$3:$AJ$3,0)
),
IF(N$3="Attendance",
INDEX('Attendance Dump'!$E$2:$AI$400,
MATCH($A226,'Attendance Dump'!$B$2:$B$400,0),
MATCH(N$2,'Attendance Dump'!$E$1:$AI$1,0)
),
INDEX('Active Hour''s Dump'!$D$3:$AH$337,
MATCH($C226,'Active Hour''s Dump'!$A$3:$A$337,0),
MATCH(N$2,'Active Hour''s Dump'!$D$2:$AH$2,0)
))),"")</f>
        <v>327.99699999999996</v>
      </c>
      <c r="O226" s="13" t="str">
        <f>_xlfn.IFNA(IF(O$3="Productivity",
INDEX('Productivity Dump'!$E$4:$AJ$500,
MATCH($A226,'Productivity Dump'!$A$4:$A$500,0),
MATCH(O$2,'Productivity Dump'!$E$3:$AJ$3,0)
),
IF(O$3="Attendance",
INDEX('Attendance Dump'!$E$2:$AI$400,
MATCH($A226,'Attendance Dump'!$B$2:$B$400,0),
MATCH(O$2,'Attendance Dump'!$E$1:$AI$1,0)
),
INDEX('Active Hour''s Dump'!$D$3:$AH$337,
MATCH($C226,'Active Hour''s Dump'!$A$3:$A$337,0),
MATCH(O$2,'Active Hour''s Dump'!$D$2:$AH$2,0)
))),"")</f>
        <v>P</v>
      </c>
      <c r="P226" s="54">
        <f>_xlfn.IFNA(IF(P$3="Productivity",
INDEX('Productivity Dump'!$E$4:$AJ$500,
MATCH($A226,'Productivity Dump'!$A$4:$A$500,0),
MATCH(P$2,'Productivity Dump'!$E$3:$AJ$3,0)
),
IF(P$3="Attendance",
INDEX('Attendance Dump'!$E$2:$AI$400,
MATCH($A226,'Attendance Dump'!$B$2:$B$400,0),
MATCH(P$2,'Attendance Dump'!$E$1:$AI$1,0)
),
INDEX('Active Hour''s Dump'!$D$3:$AH$337,
MATCH($C226,'Active Hour''s Dump'!$A$3:$A$337,0),
MATCH(P$2,'Active Hour''s Dump'!$D$2:$AH$2,0)
))),"")</f>
        <v>2.5833333333333299</v>
      </c>
      <c r="Q226" s="13">
        <f>_xlfn.IFNA(IF(Q$3="Productivity",
INDEX('Productivity Dump'!$E$4:$AJ$500,
MATCH($A226,'Productivity Dump'!$A$4:$A$500,0),
MATCH(Q$2,'Productivity Dump'!$E$3:$AJ$3,0)
),
IF(Q$3="Attendance",
INDEX('Attendance Dump'!$E$2:$AI$400,
MATCH($A226,'Attendance Dump'!$B$2:$B$400,0),
MATCH(Q$2,'Attendance Dump'!$E$1:$AI$1,0)
),
INDEX('Active Hour''s Dump'!$D$3:$AH$337,
MATCH($C226,'Active Hour''s Dump'!$A$3:$A$337,0),
MATCH(Q$2,'Active Hour''s Dump'!$D$2:$AH$2,0)
))),"")</f>
        <v>0</v>
      </c>
      <c r="R226" s="13" t="str">
        <f>_xlfn.IFNA(IF(R$3="Productivity",
INDEX('Productivity Dump'!$E$4:$AJ$500,
MATCH($A226,'Productivity Dump'!$A$4:$A$500,0),
MATCH(R$2,'Productivity Dump'!$E$3:$AJ$3,0)
),
IF(R$3="Attendance",
INDEX('Attendance Dump'!$E$2:$AI$400,
MATCH($A226,'Attendance Dump'!$B$2:$B$400,0),
MATCH(R$2,'Attendance Dump'!$E$1:$AI$1,0)
),
INDEX('Active Hour''s Dump'!$D$3:$AH$337,
MATCH($C226,'Active Hour''s Dump'!$A$3:$A$337,0),
MATCH(R$2,'Active Hour''s Dump'!$D$2:$AH$2,0)
))),"")</f>
        <v>WO</v>
      </c>
      <c r="S226" s="54">
        <f>_xlfn.IFNA(IF(S$3="Productivity",
INDEX('Productivity Dump'!$E$4:$AJ$500,
MATCH($A226,'Productivity Dump'!$A$4:$A$500,0),
MATCH(S$2,'Productivity Dump'!$E$3:$AJ$3,0)
),
IF(S$3="Attendance",
INDEX('Attendance Dump'!$E$2:$AI$400,
MATCH($A226,'Attendance Dump'!$B$2:$B$400,0),
MATCH(S$2,'Attendance Dump'!$E$1:$AI$1,0)
),
INDEX('Active Hour''s Dump'!$D$3:$AH$337,
MATCH($C226,'Active Hour''s Dump'!$A$3:$A$337,0),
MATCH(S$2,'Active Hour''s Dump'!$D$2:$AH$2,0)
))),"")</f>
        <v>0</v>
      </c>
      <c r="T226" s="13">
        <f>_xlfn.IFNA(IF(T$3="Productivity",
INDEX('Productivity Dump'!$E$4:$AJ$500,
MATCH($A226,'Productivity Dump'!$A$4:$A$500,0),
MATCH(T$2,'Productivity Dump'!$E$3:$AJ$3,0)
),
IF(T$3="Attendance",
INDEX('Attendance Dump'!$E$2:$AI$400,
MATCH($A226,'Attendance Dump'!$B$2:$B$400,0),
MATCH(T$2,'Attendance Dump'!$E$1:$AI$1,0)
),
INDEX('Active Hour''s Dump'!$D$3:$AH$337,
MATCH($C226,'Active Hour''s Dump'!$A$3:$A$337,0),
MATCH(T$2,'Active Hour''s Dump'!$D$2:$AH$2,0)
))),"")</f>
        <v>517.27200000000005</v>
      </c>
      <c r="U226" s="13" t="str">
        <f>_xlfn.IFNA(IF(U$3="Productivity",
INDEX('Productivity Dump'!$E$4:$AJ$500,
MATCH($A226,'Productivity Dump'!$A$4:$A$500,0),
MATCH(U$2,'Productivity Dump'!$E$3:$AJ$3,0)
),
IF(U$3="Attendance",
INDEX('Attendance Dump'!$E$2:$AI$400,
MATCH($A226,'Attendance Dump'!$B$2:$B$400,0),
MATCH(U$2,'Attendance Dump'!$E$1:$AI$1,0)
),
INDEX('Active Hour''s Dump'!$D$3:$AH$337,
MATCH($C226,'Active Hour''s Dump'!$A$3:$A$337,0),
MATCH(U$2,'Active Hour''s Dump'!$D$2:$AH$2,0)
))),"")</f>
        <v>P</v>
      </c>
      <c r="V226" s="54">
        <f>_xlfn.IFNA(IF(V$3="Productivity",
INDEX('Productivity Dump'!$E$4:$AJ$500,
MATCH($A226,'Productivity Dump'!$A$4:$A$500,0),
MATCH(V$2,'Productivity Dump'!$E$3:$AJ$3,0)
),
IF(V$3="Attendance",
INDEX('Attendance Dump'!$E$2:$AI$400,
MATCH($A226,'Attendance Dump'!$B$2:$B$400,0),
MATCH(V$2,'Attendance Dump'!$E$1:$AI$1,0)
),
INDEX('Active Hour''s Dump'!$D$3:$AH$337,
MATCH($C226,'Active Hour''s Dump'!$A$3:$A$337,0),
MATCH(V$2,'Active Hour''s Dump'!$D$2:$AH$2,0)
))),"")</f>
        <v>3.4166666666666701</v>
      </c>
      <c r="W226" s="13">
        <f>_xlfn.IFNA(IF(W$3="Productivity",
INDEX('Productivity Dump'!$E$4:$AJ$500,
MATCH($A226,'Productivity Dump'!$A$4:$A$500,0),
MATCH(W$2,'Productivity Dump'!$E$3:$AJ$3,0)
),
IF(W$3="Attendance",
INDEX('Attendance Dump'!$E$2:$AI$400,
MATCH($A226,'Attendance Dump'!$B$2:$B$400,0),
MATCH(W$2,'Attendance Dump'!$E$1:$AI$1,0)
),
INDEX('Active Hour''s Dump'!$D$3:$AH$337,
MATCH($C226,'Active Hour''s Dump'!$A$3:$A$337,0),
MATCH(W$2,'Active Hour''s Dump'!$D$2:$AH$2,0)
))),"")</f>
        <v>998.87099999999998</v>
      </c>
      <c r="X226" s="13" t="str">
        <f>_xlfn.IFNA(IF(X$3="Productivity",
INDEX('Productivity Dump'!$E$4:$AJ$500,
MATCH($A226,'Productivity Dump'!$A$4:$A$500,0),
MATCH(X$2,'Productivity Dump'!$E$3:$AJ$3,0)
),
IF(X$3="Attendance",
INDEX('Attendance Dump'!$E$2:$AI$400,
MATCH($A226,'Attendance Dump'!$B$2:$B$400,0),
MATCH(X$2,'Attendance Dump'!$E$1:$AI$1,0)
),
INDEX('Active Hour''s Dump'!$D$3:$AH$337,
MATCH($C226,'Active Hour''s Dump'!$A$3:$A$337,0),
MATCH(X$2,'Active Hour''s Dump'!$D$2:$AH$2,0)
))),"")</f>
        <v>P</v>
      </c>
      <c r="Y226" s="54">
        <f>_xlfn.IFNA(IF(Y$3="Productivity",
INDEX('Productivity Dump'!$E$4:$AJ$500,
MATCH($A226,'Productivity Dump'!$A$4:$A$500,0),
MATCH(Y$2,'Productivity Dump'!$E$3:$AJ$3,0)
),
IF(Y$3="Attendance",
INDEX('Attendance Dump'!$E$2:$AI$400,
MATCH($A226,'Attendance Dump'!$B$2:$B$400,0),
MATCH(Y$2,'Attendance Dump'!$E$1:$AI$1,0)
),
INDEX('Active Hour''s Dump'!$D$3:$AH$337,
MATCH($C226,'Active Hour''s Dump'!$A$3:$A$337,0),
MATCH(Y$2,'Active Hour''s Dump'!$D$2:$AH$2,0)
))),"")</f>
        <v>6.3333333333333304</v>
      </c>
      <c r="Z226" s="13">
        <f>_xlfn.IFNA(IF(Z$3="Productivity",
INDEX('Productivity Dump'!$E$4:$AJ$500,
MATCH($A226,'Productivity Dump'!$A$4:$A$500,0),
MATCH(Z$2,'Productivity Dump'!$E$3:$AJ$3,0)
),
IF(Z$3="Attendance",
INDEX('Attendance Dump'!$E$2:$AI$400,
MATCH($A226,'Attendance Dump'!$B$2:$B$400,0),
MATCH(Z$2,'Attendance Dump'!$E$1:$AI$1,0)
),
INDEX('Active Hour''s Dump'!$D$3:$AH$337,
MATCH($C226,'Active Hour''s Dump'!$A$3:$A$337,0),
MATCH(Z$2,'Active Hour''s Dump'!$D$2:$AH$2,0)
))),"")</f>
        <v>1022.2129999999999</v>
      </c>
      <c r="AA226" s="13" t="str">
        <f>_xlfn.IFNA(IF(AA$3="Productivity",
INDEX('Productivity Dump'!$E$4:$AJ$500,
MATCH($A226,'Productivity Dump'!$A$4:$A$500,0),
MATCH(AA$2,'Productivity Dump'!$E$3:$AJ$3,0)
),
IF(AA$3="Attendance",
INDEX('Attendance Dump'!$E$2:$AI$400,
MATCH($A226,'Attendance Dump'!$B$2:$B$400,0),
MATCH(AA$2,'Attendance Dump'!$E$1:$AI$1,0)
),
INDEX('Active Hour''s Dump'!$D$3:$AH$337,
MATCH($C226,'Active Hour''s Dump'!$A$3:$A$337,0),
MATCH(AA$2,'Active Hour''s Dump'!$D$2:$AH$2,0)
))),"")</f>
        <v>P</v>
      </c>
      <c r="AB226" s="54">
        <f>_xlfn.IFNA(IF(AB$3="Productivity",
INDEX('Productivity Dump'!$E$4:$AJ$500,
MATCH($A226,'Productivity Dump'!$A$4:$A$500,0),
MATCH(AB$2,'Productivity Dump'!$E$3:$AJ$3,0)
),
IF(AB$3="Attendance",
INDEX('Attendance Dump'!$E$2:$AI$400,
MATCH($A226,'Attendance Dump'!$B$2:$B$400,0),
MATCH(AB$2,'Attendance Dump'!$E$1:$AI$1,0)
),
INDEX('Active Hour''s Dump'!$D$3:$AH$337,
MATCH($C226,'Active Hour''s Dump'!$A$3:$A$337,0),
MATCH(AB$2,'Active Hour''s Dump'!$D$2:$AH$2,0)
))),"")</f>
        <v>6.4166666666666696</v>
      </c>
      <c r="AC226" s="13">
        <f>_xlfn.IFNA(IF(AC$3="Productivity",
INDEX('Productivity Dump'!$E$4:$AJ$500,
MATCH($A226,'Productivity Dump'!$A$4:$A$500,0),
MATCH(AC$2,'Productivity Dump'!$E$3:$AJ$3,0)
),
IF(AC$3="Attendance",
INDEX('Attendance Dump'!$E$2:$AI$400,
MATCH($A226,'Attendance Dump'!$B$2:$B$400,0),
MATCH(AC$2,'Attendance Dump'!$E$1:$AI$1,0)
),
INDEX('Active Hour''s Dump'!$D$3:$AH$337,
MATCH($C226,'Active Hour''s Dump'!$A$3:$A$337,0),
MATCH(AC$2,'Active Hour''s Dump'!$D$2:$AH$2,0)
))),"")</f>
        <v>519.303</v>
      </c>
      <c r="AD226" s="13" t="str">
        <f>_xlfn.IFNA(IF(AD$3="Productivity",
INDEX('Productivity Dump'!$E$4:$AJ$500,
MATCH($A226,'Productivity Dump'!$A$4:$A$500,0),
MATCH(AD$2,'Productivity Dump'!$E$3:$AJ$3,0)
),
IF(AD$3="Attendance",
INDEX('Attendance Dump'!$E$2:$AI$400,
MATCH($A226,'Attendance Dump'!$B$2:$B$400,0),
MATCH(AD$2,'Attendance Dump'!$E$1:$AI$1,0)
),
INDEX('Active Hour''s Dump'!$D$3:$AH$337,
MATCH($C226,'Active Hour''s Dump'!$A$3:$A$337,0),
MATCH(AD$2,'Active Hour''s Dump'!$D$2:$AH$2,0)
))),"")</f>
        <v>SL-HL</v>
      </c>
      <c r="AE226" s="54">
        <f>_xlfn.IFNA(IF(AE$3="Productivity",
INDEX('Productivity Dump'!$E$4:$AJ$500,
MATCH($A226,'Productivity Dump'!$A$4:$A$500,0),
MATCH(AE$2,'Productivity Dump'!$E$3:$AJ$3,0)
),
IF(AE$3="Attendance",
INDEX('Attendance Dump'!$E$2:$AI$400,
MATCH($A226,'Attendance Dump'!$B$2:$B$400,0),
MATCH(AE$2,'Attendance Dump'!$E$1:$AI$1,0)
),
INDEX('Active Hour''s Dump'!$D$3:$AH$337,
MATCH($C226,'Active Hour''s Dump'!$A$3:$A$337,0),
MATCH(AE$2,'Active Hour''s Dump'!$D$2:$AH$2,0)
))),"")</f>
        <v>4.25</v>
      </c>
      <c r="AF226" s="13">
        <f>_xlfn.IFNA(IF(AF$3="Productivity",
INDEX('Productivity Dump'!$E$4:$AJ$500,
MATCH($A226,'Productivity Dump'!$A$4:$A$500,0),
MATCH(AF$2,'Productivity Dump'!$E$3:$AJ$3,0)
),
IF(AF$3="Attendance",
INDEX('Attendance Dump'!$E$2:$AI$400,
MATCH($A226,'Attendance Dump'!$B$2:$B$400,0),
MATCH(AF$2,'Attendance Dump'!$E$1:$AI$1,0)
),
INDEX('Active Hour''s Dump'!$D$3:$AH$337,
MATCH($C226,'Active Hour''s Dump'!$A$3:$A$337,0),
MATCH(AF$2,'Active Hour''s Dump'!$D$2:$AH$2,0)
))),"")</f>
        <v>1034.5489999999998</v>
      </c>
      <c r="AG226" s="13" t="str">
        <f>_xlfn.IFNA(IF(AG$3="Productivity",
INDEX('Productivity Dump'!$E$4:$AJ$500,
MATCH($A226,'Productivity Dump'!$A$4:$A$500,0),
MATCH(AG$2,'Productivity Dump'!$E$3:$AJ$3,0)
),
IF(AG$3="Attendance",
INDEX('Attendance Dump'!$E$2:$AI$400,
MATCH($A226,'Attendance Dump'!$B$2:$B$400,0),
MATCH(AG$2,'Attendance Dump'!$E$1:$AI$1,0)
),
INDEX('Active Hour''s Dump'!$D$3:$AH$337,
MATCH($C226,'Active Hour''s Dump'!$A$3:$A$337,0),
MATCH(AG$2,'Active Hour''s Dump'!$D$2:$AH$2,0)
))),"")</f>
        <v>P</v>
      </c>
      <c r="AH226" s="54">
        <f>_xlfn.IFNA(IF(AH$3="Productivity",
INDEX('Productivity Dump'!$E$4:$AJ$500,
MATCH($A226,'Productivity Dump'!$A$4:$A$500,0),
MATCH(AH$2,'Productivity Dump'!$E$3:$AJ$3,0)
),
IF(AH$3="Attendance",
INDEX('Attendance Dump'!$E$2:$AI$400,
MATCH($A226,'Attendance Dump'!$B$2:$B$400,0),
MATCH(AH$2,'Attendance Dump'!$E$1:$AI$1,0)
),
INDEX('Active Hour''s Dump'!$D$3:$AH$337,
MATCH($C226,'Active Hour''s Dump'!$A$3:$A$337,0),
MATCH(AH$2,'Active Hour''s Dump'!$D$2:$AH$2,0)
))),"")</f>
        <v>6.5833333333333304</v>
      </c>
      <c r="AI226" s="13">
        <f>_xlfn.IFNA(IF(AI$3="Productivity",
INDEX('Productivity Dump'!$E$4:$AJ$500,
MATCH($A226,'Productivity Dump'!$A$4:$A$500,0),
MATCH(AI$2,'Productivity Dump'!$E$3:$AJ$3,0)
),
IF(AI$3="Attendance",
INDEX('Attendance Dump'!$E$2:$AI$400,
MATCH($A226,'Attendance Dump'!$B$2:$B$400,0),
MATCH(AI$2,'Attendance Dump'!$E$1:$AI$1,0)
),
INDEX('Active Hour''s Dump'!$D$3:$AH$337,
MATCH($C226,'Active Hour''s Dump'!$A$3:$A$337,0),
MATCH(AI$2,'Active Hour''s Dump'!$D$2:$AH$2,0)
))),"")</f>
        <v>1011.9040000000002</v>
      </c>
      <c r="AJ226" s="13" t="str">
        <f>_xlfn.IFNA(IF(AJ$3="Productivity",
INDEX('Productivity Dump'!$E$4:$AJ$500,
MATCH($A226,'Productivity Dump'!$A$4:$A$500,0),
MATCH(AJ$2,'Productivity Dump'!$E$3:$AJ$3,0)
),
IF(AJ$3="Attendance",
INDEX('Attendance Dump'!$E$2:$AI$400,
MATCH($A226,'Attendance Dump'!$B$2:$B$400,0),
MATCH(AJ$2,'Attendance Dump'!$E$1:$AI$1,0)
),
INDEX('Active Hour''s Dump'!$D$3:$AH$337,
MATCH($C226,'Active Hour''s Dump'!$A$3:$A$337,0),
MATCH(AJ$2,'Active Hour''s Dump'!$D$2:$AH$2,0)
))),"")</f>
        <v>P</v>
      </c>
      <c r="AK226" s="54">
        <f>_xlfn.IFNA(IF(AK$3="Productivity",
INDEX('Productivity Dump'!$E$4:$AJ$500,
MATCH($A226,'Productivity Dump'!$A$4:$A$500,0),
MATCH(AK$2,'Productivity Dump'!$E$3:$AJ$3,0)
),
IF(AK$3="Attendance",
INDEX('Attendance Dump'!$E$2:$AI$400,
MATCH($A226,'Attendance Dump'!$B$2:$B$400,0),
MATCH(AK$2,'Attendance Dump'!$E$1:$AI$1,0)
),
INDEX('Active Hour''s Dump'!$D$3:$AH$337,
MATCH($C226,'Active Hour''s Dump'!$A$3:$A$337,0),
MATCH(AK$2,'Active Hour''s Dump'!$D$2:$AH$2,0)
))),"")</f>
        <v>6.5833333333333304</v>
      </c>
      <c r="AL226" s="13">
        <f>_xlfn.IFNA(IF(AL$3="Productivity",
INDEX('Productivity Dump'!$E$4:$AJ$500,
MATCH($A226,'Productivity Dump'!$A$4:$A$500,0),
MATCH(AL$2,'Productivity Dump'!$E$3:$AJ$3,0)
),
IF(AL$3="Attendance",
INDEX('Attendance Dump'!$E$2:$AI$400,
MATCH($A226,'Attendance Dump'!$B$2:$B$400,0),
MATCH(AL$2,'Attendance Dump'!$E$1:$AI$1,0)
),
INDEX('Active Hour''s Dump'!$D$3:$AH$337,
MATCH($C226,'Active Hour''s Dump'!$A$3:$A$337,0),
MATCH(AL$2,'Active Hour''s Dump'!$D$2:$AH$2,0)
))),"")</f>
        <v>0</v>
      </c>
      <c r="AM226" s="13" t="str">
        <f>_xlfn.IFNA(IF(AM$3="Productivity",
INDEX('Productivity Dump'!$E$4:$AJ$500,
MATCH($A226,'Productivity Dump'!$A$4:$A$500,0),
MATCH(AM$2,'Productivity Dump'!$E$3:$AJ$3,0)
),
IF(AM$3="Attendance",
INDEX('Attendance Dump'!$E$2:$AI$400,
MATCH($A226,'Attendance Dump'!$B$2:$B$400,0),
MATCH(AM$2,'Attendance Dump'!$E$1:$AI$1,0)
),
INDEX('Active Hour''s Dump'!$D$3:$AH$337,
MATCH($C226,'Active Hour''s Dump'!$A$3:$A$337,0),
MATCH(AM$2,'Active Hour''s Dump'!$D$2:$AH$2,0)
))),"")</f>
        <v>WO</v>
      </c>
      <c r="AN226" s="54">
        <f>_xlfn.IFNA(IF(AN$3="Productivity",
INDEX('Productivity Dump'!$E$4:$AJ$500,
MATCH($A226,'Productivity Dump'!$A$4:$A$500,0),
MATCH(AN$2,'Productivity Dump'!$E$3:$AJ$3,0)
),
IF(AN$3="Attendance",
INDEX('Attendance Dump'!$E$2:$AI$400,
MATCH($A226,'Attendance Dump'!$B$2:$B$400,0),
MATCH(AN$2,'Attendance Dump'!$E$1:$AI$1,0)
),
INDEX('Active Hour''s Dump'!$D$3:$AH$337,
MATCH($C226,'Active Hour''s Dump'!$A$3:$A$337,0),
MATCH(AN$2,'Active Hour''s Dump'!$D$2:$AH$2,0)
))),"")</f>
        <v>0</v>
      </c>
      <c r="AO226" s="13">
        <f>_xlfn.IFNA(IF(AO$3="Productivity",
INDEX('Productivity Dump'!$E$4:$AJ$500,
MATCH($A226,'Productivity Dump'!$A$4:$A$500,0),
MATCH(AO$2,'Productivity Dump'!$E$3:$AJ$3,0)
),
IF(AO$3="Attendance",
INDEX('Attendance Dump'!$E$2:$AI$400,
MATCH($A226,'Attendance Dump'!$B$2:$B$400,0),
MATCH(AO$2,'Attendance Dump'!$E$1:$AI$1,0)
),
INDEX('Active Hour''s Dump'!$D$3:$AH$337,
MATCH($C226,'Active Hour''s Dump'!$A$3:$A$337,0),
MATCH(AO$2,'Active Hour''s Dump'!$D$2:$AH$2,0)
))),"")</f>
        <v>515.31799999999987</v>
      </c>
      <c r="AP226" s="13" t="str">
        <f>_xlfn.IFNA(IF(AP$3="Productivity",
INDEX('Productivity Dump'!$E$4:$AJ$500,
MATCH($A226,'Productivity Dump'!$A$4:$A$500,0),
MATCH(AP$2,'Productivity Dump'!$E$3:$AJ$3,0)
),
IF(AP$3="Attendance",
INDEX('Attendance Dump'!$E$2:$AI$400,
MATCH($A226,'Attendance Dump'!$B$2:$B$400,0),
MATCH(AP$2,'Attendance Dump'!$E$1:$AI$1,0)
),
INDEX('Active Hour''s Dump'!$D$3:$AH$337,
MATCH($C226,'Active Hour''s Dump'!$A$3:$A$337,0),
MATCH(AP$2,'Active Hour''s Dump'!$D$2:$AH$2,0)
))),"")</f>
        <v>P</v>
      </c>
      <c r="AQ226" s="54">
        <f>_xlfn.IFNA(IF(AQ$3="Productivity",
INDEX('Productivity Dump'!$E$4:$AJ$500,
MATCH($A226,'Productivity Dump'!$A$4:$A$500,0),
MATCH(AQ$2,'Productivity Dump'!$E$3:$AJ$3,0)
),
IF(AQ$3="Attendance",
INDEX('Attendance Dump'!$E$2:$AI$400,
MATCH($A226,'Attendance Dump'!$B$2:$B$400,0),
MATCH(AQ$2,'Attendance Dump'!$E$1:$AI$1,0)
),
INDEX('Active Hour''s Dump'!$D$3:$AH$337,
MATCH($C226,'Active Hour''s Dump'!$A$3:$A$337,0),
MATCH(AQ$2,'Active Hour''s Dump'!$D$2:$AH$2,0)
))),"")</f>
        <v>4.25</v>
      </c>
      <c r="AR226" s="13">
        <f>_xlfn.IFNA(IF(AR$3="Productivity",
INDEX('Productivity Dump'!$E$4:$AJ$500,
MATCH($A226,'Productivity Dump'!$A$4:$A$500,0),
MATCH(AR$2,'Productivity Dump'!$E$3:$AJ$3,0)
),
IF(AR$3="Attendance",
INDEX('Attendance Dump'!$E$2:$AI$400,
MATCH($A226,'Attendance Dump'!$B$2:$B$400,0),
MATCH(AR$2,'Attendance Dump'!$E$1:$AI$1,0)
),
INDEX('Active Hour''s Dump'!$D$3:$AH$337,
MATCH($C226,'Active Hour''s Dump'!$A$3:$A$337,0),
MATCH(AR$2,'Active Hour''s Dump'!$D$2:$AH$2,0)
))),"")</f>
        <v>1008.41</v>
      </c>
      <c r="AS226" s="13" t="str">
        <f>_xlfn.IFNA(IF(AS$3="Productivity",
INDEX('Productivity Dump'!$E$4:$AJ$500,
MATCH($A226,'Productivity Dump'!$A$4:$A$500,0),
MATCH(AS$2,'Productivity Dump'!$E$3:$AJ$3,0)
),
IF(AS$3="Attendance",
INDEX('Attendance Dump'!$E$2:$AI$400,
MATCH($A226,'Attendance Dump'!$B$2:$B$400,0),
MATCH(AS$2,'Attendance Dump'!$E$1:$AI$1,0)
),
INDEX('Active Hour''s Dump'!$D$3:$AH$337,
MATCH($C226,'Active Hour''s Dump'!$A$3:$A$337,0),
MATCH(AS$2,'Active Hour''s Dump'!$D$2:$AH$2,0)
))),"")</f>
        <v>P</v>
      </c>
      <c r="AT226" s="54">
        <f>_xlfn.IFNA(IF(AT$3="Productivity",
INDEX('Productivity Dump'!$E$4:$AJ$500,
MATCH($A226,'Productivity Dump'!$A$4:$A$500,0),
MATCH(AT$2,'Productivity Dump'!$E$3:$AJ$3,0)
),
IF(AT$3="Attendance",
INDEX('Attendance Dump'!$E$2:$AI$400,
MATCH($A226,'Attendance Dump'!$B$2:$B$400,0),
MATCH(AT$2,'Attendance Dump'!$E$1:$AI$1,0)
),
INDEX('Active Hour''s Dump'!$D$3:$AH$337,
MATCH($C226,'Active Hour''s Dump'!$A$3:$A$337,0),
MATCH(AT$2,'Active Hour''s Dump'!$D$2:$AH$2,0)
))),"")</f>
        <v>8</v>
      </c>
      <c r="AU226" s="13">
        <f>_xlfn.IFNA(IF(AU$3="Productivity",
INDEX('Productivity Dump'!$E$4:$AJ$500,
MATCH($A226,'Productivity Dump'!$A$4:$A$500,0),
MATCH(AU$2,'Productivity Dump'!$E$3:$AJ$3,0)
),
IF(AU$3="Attendance",
INDEX('Attendance Dump'!$E$2:$AI$400,
MATCH($A226,'Attendance Dump'!$B$2:$B$400,0),
MATCH(AU$2,'Attendance Dump'!$E$1:$AI$1,0)
),
INDEX('Active Hour''s Dump'!$D$3:$AH$337,
MATCH($C226,'Active Hour''s Dump'!$A$3:$A$337,0),
MATCH(AU$2,'Active Hour''s Dump'!$D$2:$AH$2,0)
))),"")</f>
        <v>1003.1300000000001</v>
      </c>
      <c r="AV226" s="13" t="str">
        <f>_xlfn.IFNA(IF(AV$3="Productivity",
INDEX('Productivity Dump'!$E$4:$AJ$500,
MATCH($A226,'Productivity Dump'!$A$4:$A$500,0),
MATCH(AV$2,'Productivity Dump'!$E$3:$AJ$3,0)
),
IF(AV$3="Attendance",
INDEX('Attendance Dump'!$E$2:$AI$400,
MATCH($A226,'Attendance Dump'!$B$2:$B$400,0),
MATCH(AV$2,'Attendance Dump'!$E$1:$AI$1,0)
),
INDEX('Active Hour''s Dump'!$D$3:$AH$337,
MATCH($C226,'Active Hour''s Dump'!$A$3:$A$337,0),
MATCH(AV$2,'Active Hour''s Dump'!$D$2:$AH$2,0)
))),"")</f>
        <v>P</v>
      </c>
      <c r="AW226" s="54">
        <f>_xlfn.IFNA(IF(AW$3="Productivity",
INDEX('Productivity Dump'!$E$4:$AJ$500,
MATCH($A226,'Productivity Dump'!$A$4:$A$500,0),
MATCH(AW$2,'Productivity Dump'!$E$3:$AJ$3,0)
),
IF(AW$3="Attendance",
INDEX('Attendance Dump'!$E$2:$AI$400,
MATCH($A226,'Attendance Dump'!$B$2:$B$400,0),
MATCH(AW$2,'Attendance Dump'!$E$1:$AI$1,0)
),
INDEX('Active Hour''s Dump'!$D$3:$AH$337,
MATCH($C226,'Active Hour''s Dump'!$A$3:$A$337,0),
MATCH(AW$2,'Active Hour''s Dump'!$D$2:$AH$2,0)
))),"")</f>
        <v>6.5833333333333304</v>
      </c>
      <c r="AX226" s="13">
        <f>_xlfn.IFNA(IF(AX$3="Productivity",
INDEX('Productivity Dump'!$E$4:$AJ$500,
MATCH($A226,'Productivity Dump'!$A$4:$A$500,0),
MATCH(AX$2,'Productivity Dump'!$E$3:$AJ$3,0)
),
IF(AX$3="Attendance",
INDEX('Attendance Dump'!$E$2:$AI$400,
MATCH($A226,'Attendance Dump'!$B$2:$B$400,0),
MATCH(AX$2,'Attendance Dump'!$E$1:$AI$1,0)
),
INDEX('Active Hour''s Dump'!$D$3:$AH$337,
MATCH($C226,'Active Hour''s Dump'!$A$3:$A$337,0),
MATCH(AX$2,'Active Hour''s Dump'!$D$2:$AH$2,0)
))),"")</f>
        <v>1003.0830000000001</v>
      </c>
      <c r="AY226" s="13" t="str">
        <f>_xlfn.IFNA(IF(AY$3="Productivity",
INDEX('Productivity Dump'!$E$4:$AJ$500,
MATCH($A226,'Productivity Dump'!$A$4:$A$500,0),
MATCH(AY$2,'Productivity Dump'!$E$3:$AJ$3,0)
),
IF(AY$3="Attendance",
INDEX('Attendance Dump'!$E$2:$AI$400,
MATCH($A226,'Attendance Dump'!$B$2:$B$400,0),
MATCH(AY$2,'Attendance Dump'!$E$1:$AI$1,0)
),
INDEX('Active Hour''s Dump'!$D$3:$AH$337,
MATCH($C226,'Active Hour''s Dump'!$A$3:$A$337,0),
MATCH(AY$2,'Active Hour''s Dump'!$D$2:$AH$2,0)
))),"")</f>
        <v>P</v>
      </c>
      <c r="AZ226" s="54">
        <f>_xlfn.IFNA(IF(AZ$3="Productivity",
INDEX('Productivity Dump'!$E$4:$AJ$500,
MATCH($A226,'Productivity Dump'!$A$4:$A$500,0),
MATCH(AZ$2,'Productivity Dump'!$E$3:$AJ$3,0)
),
IF(AZ$3="Attendance",
INDEX('Attendance Dump'!$E$2:$AI$400,
MATCH($A226,'Attendance Dump'!$B$2:$B$400,0),
MATCH(AZ$2,'Attendance Dump'!$E$1:$AI$1,0)
),
INDEX('Active Hour''s Dump'!$D$3:$AH$337,
MATCH($C226,'Active Hour''s Dump'!$A$3:$A$337,0),
MATCH(AZ$2,'Active Hour''s Dump'!$D$2:$AH$2,0)
))),"")</f>
        <v>6.8333333333333304</v>
      </c>
      <c r="BA226" s="13">
        <f>_xlfn.IFNA(IF(BA$3="Productivity",
INDEX('Productivity Dump'!$E$4:$AJ$500,
MATCH($A226,'Productivity Dump'!$A$4:$A$500,0),
MATCH(BA$2,'Productivity Dump'!$E$3:$AJ$3,0)
),
IF(BA$3="Attendance",
INDEX('Attendance Dump'!$E$2:$AI$400,
MATCH($A226,'Attendance Dump'!$B$2:$B$400,0),
MATCH(BA$2,'Attendance Dump'!$E$1:$AI$1,0)
),
INDEX('Active Hour''s Dump'!$D$3:$AH$337,
MATCH($C226,'Active Hour''s Dump'!$A$3:$A$337,0),
MATCH(BA$2,'Active Hour''s Dump'!$D$2:$AH$2,0)
))),"")</f>
        <v>1020.207</v>
      </c>
      <c r="BB226" s="13" t="str">
        <f>_xlfn.IFNA(IF(BB$3="Productivity",
INDEX('Productivity Dump'!$E$4:$AJ$500,
MATCH($A226,'Productivity Dump'!$A$4:$A$500,0),
MATCH(BB$2,'Productivity Dump'!$E$3:$AJ$3,0)
),
IF(BB$3="Attendance",
INDEX('Attendance Dump'!$E$2:$AI$400,
MATCH($A226,'Attendance Dump'!$B$2:$B$400,0),
MATCH(BB$2,'Attendance Dump'!$E$1:$AI$1,0)
),
INDEX('Active Hour''s Dump'!$D$3:$AH$337,
MATCH($C226,'Active Hour''s Dump'!$A$3:$A$337,0),
MATCH(BB$2,'Active Hour''s Dump'!$D$2:$AH$2,0)
))),"")</f>
        <v>P</v>
      </c>
      <c r="BC226" s="54">
        <f>_xlfn.IFNA(IF(BC$3="Productivity",
INDEX('Productivity Dump'!$E$4:$AJ$500,
MATCH($A226,'Productivity Dump'!$A$4:$A$500,0),
MATCH(BC$2,'Productivity Dump'!$E$3:$AJ$3,0)
),
IF(BC$3="Attendance",
INDEX('Attendance Dump'!$E$2:$AI$400,
MATCH($A226,'Attendance Dump'!$B$2:$B$400,0),
MATCH(BC$2,'Attendance Dump'!$E$1:$AI$1,0)
),
INDEX('Active Hour''s Dump'!$D$3:$AH$337,
MATCH($C226,'Active Hour''s Dump'!$A$3:$A$337,0),
MATCH(BC$2,'Active Hour''s Dump'!$D$2:$AH$2,0)
))),"")</f>
        <v>5.9166666666666696</v>
      </c>
      <c r="BD226" s="13">
        <f>_xlfn.IFNA(IF(BD$3="Productivity",
INDEX('Productivity Dump'!$E$4:$AJ$500,
MATCH($A226,'Productivity Dump'!$A$4:$A$500,0),
MATCH(BD$2,'Productivity Dump'!$E$3:$AJ$3,0)
),
IF(BD$3="Attendance",
INDEX('Attendance Dump'!$E$2:$AI$400,
MATCH($A226,'Attendance Dump'!$B$2:$B$400,0),
MATCH(BD$2,'Attendance Dump'!$E$1:$AI$1,0)
),
INDEX('Active Hour''s Dump'!$D$3:$AH$337,
MATCH($C226,'Active Hour''s Dump'!$A$3:$A$337,0),
MATCH(BD$2,'Active Hour''s Dump'!$D$2:$AH$2,0)
))),"")</f>
        <v>430.87299999999999</v>
      </c>
      <c r="BE226" s="13" t="str">
        <f>_xlfn.IFNA(IF(BE$3="Productivity",
INDEX('Productivity Dump'!$E$4:$AJ$500,
MATCH($A226,'Productivity Dump'!$A$4:$A$500,0),
MATCH(BE$2,'Productivity Dump'!$E$3:$AJ$3,0)
),
IF(BE$3="Attendance",
INDEX('Attendance Dump'!$E$2:$AI$400,
MATCH($A226,'Attendance Dump'!$B$2:$B$400,0),
MATCH(BE$2,'Attendance Dump'!$E$1:$AI$1,0)
),
INDEX('Active Hour''s Dump'!$D$3:$AH$337,
MATCH($C226,'Active Hour''s Dump'!$A$3:$A$337,0),
MATCH(BE$2,'Active Hour''s Dump'!$D$2:$AH$2,0)
))),"")</f>
        <v>P</v>
      </c>
      <c r="BF226" s="54">
        <f>_xlfn.IFNA(IF(BF$3="Productivity",
INDEX('Productivity Dump'!$E$4:$AJ$500,
MATCH($A226,'Productivity Dump'!$A$4:$A$500,0),
MATCH(BF$2,'Productivity Dump'!$E$3:$AJ$3,0)
),
IF(BF$3="Attendance",
INDEX('Attendance Dump'!$E$2:$AI$400,
MATCH($A226,'Attendance Dump'!$B$2:$B$400,0),
MATCH(BF$2,'Attendance Dump'!$E$1:$AI$1,0)
),
INDEX('Active Hour''s Dump'!$D$3:$AH$337,
MATCH($C226,'Active Hour''s Dump'!$A$3:$A$337,0),
MATCH(BF$2,'Active Hour''s Dump'!$D$2:$AH$2,0)
))),"")</f>
        <v>2.8333333333333299</v>
      </c>
      <c r="BG226" s="13">
        <f>_xlfn.IFNA(IF(BG$3="Productivity",
INDEX('Productivity Dump'!$E$4:$AJ$500,
MATCH($A226,'Productivity Dump'!$A$4:$A$500,0),
MATCH(BG$2,'Productivity Dump'!$E$3:$AJ$3,0)
),
IF(BG$3="Attendance",
INDEX('Attendance Dump'!$E$2:$AI$400,
MATCH($A226,'Attendance Dump'!$B$2:$B$400,0),
MATCH(BG$2,'Attendance Dump'!$E$1:$AI$1,0)
),
INDEX('Active Hour''s Dump'!$D$3:$AH$337,
MATCH($C226,'Active Hour''s Dump'!$A$3:$A$337,0),
MATCH(BG$2,'Active Hour''s Dump'!$D$2:$AH$2,0)
))),"")</f>
        <v>0</v>
      </c>
      <c r="BH226" s="13" t="str">
        <f>_xlfn.IFNA(IF(BH$3="Productivity",
INDEX('Productivity Dump'!$E$4:$AJ$500,
MATCH($A226,'Productivity Dump'!$A$4:$A$500,0),
MATCH(BH$2,'Productivity Dump'!$E$3:$AJ$3,0)
),
IF(BH$3="Attendance",
INDEX('Attendance Dump'!$E$2:$AI$400,
MATCH($A226,'Attendance Dump'!$B$2:$B$400,0),
MATCH(BH$2,'Attendance Dump'!$E$1:$AI$1,0)
),
INDEX('Active Hour''s Dump'!$D$3:$AH$337,
MATCH($C226,'Active Hour''s Dump'!$A$3:$A$337,0),
MATCH(BH$2,'Active Hour''s Dump'!$D$2:$AH$2,0)
))),"")</f>
        <v>WO</v>
      </c>
      <c r="BI226" s="54">
        <f>_xlfn.IFNA(IF(BI$3="Productivity",
INDEX('Productivity Dump'!$E$4:$AJ$500,
MATCH($A226,'Productivity Dump'!$A$4:$A$500,0),
MATCH(BI$2,'Productivity Dump'!$E$3:$AJ$3,0)
),
IF(BI$3="Attendance",
INDEX('Attendance Dump'!$E$2:$AI$400,
MATCH($A226,'Attendance Dump'!$B$2:$B$400,0),
MATCH(BI$2,'Attendance Dump'!$E$1:$AI$1,0)
),
INDEX('Active Hour''s Dump'!$D$3:$AH$337,
MATCH($C226,'Active Hour''s Dump'!$A$3:$A$337,0),
MATCH(BI$2,'Active Hour''s Dump'!$D$2:$AH$2,0)
))),"")</f>
        <v>0</v>
      </c>
      <c r="BJ226" s="13">
        <f>_xlfn.IFNA(IF(BJ$3="Productivity",
INDEX('Productivity Dump'!$E$4:$AJ$500,
MATCH($A226,'Productivity Dump'!$A$4:$A$500,0),
MATCH(BJ$2,'Productivity Dump'!$E$3:$AJ$3,0)
),
IF(BJ$3="Attendance",
INDEX('Attendance Dump'!$E$2:$AI$400,
MATCH($A226,'Attendance Dump'!$B$2:$B$400,0),
MATCH(BJ$2,'Attendance Dump'!$E$1:$AI$1,0)
),
INDEX('Active Hour''s Dump'!$D$3:$AH$337,
MATCH($C226,'Active Hour''s Dump'!$A$3:$A$337,0),
MATCH(BJ$2,'Active Hour''s Dump'!$D$2:$AH$2,0)
))),"")</f>
        <v>617.41399999999999</v>
      </c>
      <c r="BK226" s="13" t="str">
        <f>_xlfn.IFNA(IF(BK$3="Productivity",
INDEX('Productivity Dump'!$E$4:$AJ$500,
MATCH($A226,'Productivity Dump'!$A$4:$A$500,0),
MATCH(BK$2,'Productivity Dump'!$E$3:$AJ$3,0)
),
IF(BK$3="Attendance",
INDEX('Attendance Dump'!$E$2:$AI$400,
MATCH($A226,'Attendance Dump'!$B$2:$B$400,0),
MATCH(BK$2,'Attendance Dump'!$E$1:$AI$1,0)
),
INDEX('Active Hour''s Dump'!$D$3:$AH$337,
MATCH($C226,'Active Hour''s Dump'!$A$3:$A$337,0),
MATCH(BK$2,'Active Hour''s Dump'!$D$2:$AH$2,0)
))),"")</f>
        <v>P</v>
      </c>
      <c r="BL226" s="54">
        <f>_xlfn.IFNA(IF(BL$3="Productivity",
INDEX('Productivity Dump'!$E$4:$AJ$500,
MATCH($A226,'Productivity Dump'!$A$4:$A$500,0),
MATCH(BL$2,'Productivity Dump'!$E$3:$AJ$3,0)
),
IF(BL$3="Attendance",
INDEX('Attendance Dump'!$E$2:$AI$400,
MATCH($A226,'Attendance Dump'!$B$2:$B$400,0),
MATCH(BL$2,'Attendance Dump'!$E$1:$AI$1,0)
),
INDEX('Active Hour''s Dump'!$D$3:$AH$337,
MATCH($C226,'Active Hour''s Dump'!$A$3:$A$337,0),
MATCH(BL$2,'Active Hour''s Dump'!$D$2:$AH$2,0)
))),"")</f>
        <v>4.6666666666666696</v>
      </c>
      <c r="BM226" s="13">
        <f>_xlfn.IFNA(IF(BM$3="Productivity",
INDEX('Productivity Dump'!$E$4:$AJ$500,
MATCH($A226,'Productivity Dump'!$A$4:$A$500,0),
MATCH(BM$2,'Productivity Dump'!$E$3:$AJ$3,0)
),
IF(BM$3="Attendance",
INDEX('Attendance Dump'!$E$2:$AI$400,
MATCH($A226,'Attendance Dump'!$B$2:$B$400,0),
MATCH(BM$2,'Attendance Dump'!$E$1:$AI$1,0)
),
INDEX('Active Hour''s Dump'!$D$3:$AH$337,
MATCH($C226,'Active Hour''s Dump'!$A$3:$A$337,0),
MATCH(BM$2,'Active Hour''s Dump'!$D$2:$AH$2,0)
))),"")</f>
        <v>1020.7790000000001</v>
      </c>
      <c r="BN226" s="13" t="str">
        <f>_xlfn.IFNA(IF(BN$3="Productivity",
INDEX('Productivity Dump'!$E$4:$AJ$500,
MATCH($A226,'Productivity Dump'!$A$4:$A$500,0),
MATCH(BN$2,'Productivity Dump'!$E$3:$AJ$3,0)
),
IF(BN$3="Attendance",
INDEX('Attendance Dump'!$E$2:$AI$400,
MATCH($A226,'Attendance Dump'!$B$2:$B$400,0),
MATCH(BN$2,'Attendance Dump'!$E$1:$AI$1,0)
),
INDEX('Active Hour''s Dump'!$D$3:$AH$337,
MATCH($C226,'Active Hour''s Dump'!$A$3:$A$337,0),
MATCH(BN$2,'Active Hour''s Dump'!$D$2:$AH$2,0)
))),"")</f>
        <v>P</v>
      </c>
      <c r="BO226" s="54">
        <f>_xlfn.IFNA(IF(BO$3="Productivity",
INDEX('Productivity Dump'!$E$4:$AJ$500,
MATCH($A226,'Productivity Dump'!$A$4:$A$500,0),
MATCH(BO$2,'Productivity Dump'!$E$3:$AJ$3,0)
),
IF(BO$3="Attendance",
INDEX('Attendance Dump'!$E$2:$AI$400,
MATCH($A226,'Attendance Dump'!$B$2:$B$400,0),
MATCH(BO$2,'Attendance Dump'!$E$1:$AI$1,0)
),
INDEX('Active Hour''s Dump'!$D$3:$AH$337,
MATCH($C226,'Active Hour''s Dump'!$A$3:$A$337,0),
MATCH(BO$2,'Active Hour''s Dump'!$D$2:$AH$2,0)
))),"")</f>
        <v>6.5833333333333304</v>
      </c>
      <c r="BP226" s="13">
        <f>_xlfn.IFNA(IF(BP$3="Productivity",
INDEX('Productivity Dump'!$E$4:$AJ$500,
MATCH($A226,'Productivity Dump'!$A$4:$A$500,0),
MATCH(BP$2,'Productivity Dump'!$E$3:$AJ$3,0)
),
IF(BP$3="Attendance",
INDEX('Attendance Dump'!$E$2:$AI$400,
MATCH($A226,'Attendance Dump'!$B$2:$B$400,0),
MATCH(BP$2,'Attendance Dump'!$E$1:$AI$1,0)
),
INDEX('Active Hour''s Dump'!$D$3:$AH$337,
MATCH($C226,'Active Hour''s Dump'!$A$3:$A$337,0),
MATCH(BP$2,'Active Hour''s Dump'!$D$2:$AH$2,0)
))),"")</f>
        <v>1007.5330000000001</v>
      </c>
      <c r="BQ226" s="13" t="str">
        <f>_xlfn.IFNA(IF(BQ$3="Productivity",
INDEX('Productivity Dump'!$E$4:$AJ$500,
MATCH($A226,'Productivity Dump'!$A$4:$A$500,0),
MATCH(BQ$2,'Productivity Dump'!$E$3:$AJ$3,0)
),
IF(BQ$3="Attendance",
INDEX('Attendance Dump'!$E$2:$AI$400,
MATCH($A226,'Attendance Dump'!$B$2:$B$400,0),
MATCH(BQ$2,'Attendance Dump'!$E$1:$AI$1,0)
),
INDEX('Active Hour''s Dump'!$D$3:$AH$337,
MATCH($C226,'Active Hour''s Dump'!$A$3:$A$337,0),
MATCH(BQ$2,'Active Hour''s Dump'!$D$2:$AH$2,0)
))),"")</f>
        <v>P</v>
      </c>
      <c r="BR226" s="54">
        <f>_xlfn.IFNA(IF(BR$3="Productivity",
INDEX('Productivity Dump'!$E$4:$AJ$500,
MATCH($A226,'Productivity Dump'!$A$4:$A$500,0),
MATCH(BR$2,'Productivity Dump'!$E$3:$AJ$3,0)
),
IF(BR$3="Attendance",
INDEX('Attendance Dump'!$E$2:$AI$400,
MATCH($A226,'Attendance Dump'!$B$2:$B$400,0),
MATCH(BR$2,'Attendance Dump'!$E$1:$AI$1,0)
),
INDEX('Active Hour''s Dump'!$D$3:$AH$337,
MATCH($C226,'Active Hour''s Dump'!$A$3:$A$337,0),
MATCH(BR$2,'Active Hour''s Dump'!$D$2:$AH$2,0)
))),"")</f>
        <v>6.3333333333333304</v>
      </c>
      <c r="BS226" s="13">
        <f>_xlfn.IFNA(IF(BS$3="Productivity",
INDEX('Productivity Dump'!$E$4:$AJ$500,
MATCH($A226,'Productivity Dump'!$A$4:$A$500,0),
MATCH(BS$2,'Productivity Dump'!$E$3:$AJ$3,0)
),
IF(BS$3="Attendance",
INDEX('Attendance Dump'!$E$2:$AI$400,
MATCH($A226,'Attendance Dump'!$B$2:$B$400,0),
MATCH(BS$2,'Attendance Dump'!$E$1:$AI$1,0)
),
INDEX('Active Hour''s Dump'!$D$3:$AH$337,
MATCH($C226,'Active Hour''s Dump'!$A$3:$A$337,0),
MATCH(BS$2,'Active Hour''s Dump'!$D$2:$AH$2,0)
))),"")</f>
        <v>1009.8090000000001</v>
      </c>
      <c r="BT226" s="13" t="str">
        <f>_xlfn.IFNA(IF(BT$3="Productivity",
INDEX('Productivity Dump'!$E$4:$AJ$500,
MATCH($A226,'Productivity Dump'!$A$4:$A$500,0),
MATCH(BT$2,'Productivity Dump'!$E$3:$AJ$3,0)
),
IF(BT$3="Attendance",
INDEX('Attendance Dump'!$E$2:$AI$400,
MATCH($A226,'Attendance Dump'!$B$2:$B$400,0),
MATCH(BT$2,'Attendance Dump'!$E$1:$AI$1,0)
),
INDEX('Active Hour''s Dump'!$D$3:$AH$337,
MATCH($C226,'Active Hour''s Dump'!$A$3:$A$337,0),
MATCH(BT$2,'Active Hour''s Dump'!$D$2:$AH$2,0)
))),"")</f>
        <v>H(P)</v>
      </c>
      <c r="BU226" s="54">
        <f>_xlfn.IFNA(IF(BU$3="Productivity",
INDEX('Productivity Dump'!$E$4:$AJ$500,
MATCH($A226,'Productivity Dump'!$A$4:$A$500,0),
MATCH(BU$2,'Productivity Dump'!$E$3:$AJ$3,0)
),
IF(BU$3="Attendance",
INDEX('Attendance Dump'!$E$2:$AI$400,
MATCH($A226,'Attendance Dump'!$B$2:$B$400,0),
MATCH(BU$2,'Attendance Dump'!$E$1:$AI$1,0)
),
INDEX('Active Hour''s Dump'!$D$3:$AH$337,
MATCH($C226,'Active Hour''s Dump'!$A$3:$A$337,0),
MATCH(BU$2,'Active Hour''s Dump'!$D$2:$AH$2,0)
))),"")</f>
        <v>6.9166666666666696</v>
      </c>
      <c r="BV226" s="13">
        <f>_xlfn.IFNA(IF(BV$3="Productivity",
INDEX('Productivity Dump'!$E$4:$AJ$500,
MATCH($A226,'Productivity Dump'!$A$4:$A$500,0),
MATCH(BV$2,'Productivity Dump'!$E$3:$AJ$3,0)
),
IF(BV$3="Attendance",
INDEX('Attendance Dump'!$E$2:$AI$400,
MATCH($A226,'Attendance Dump'!$B$2:$B$400,0),
MATCH(BV$2,'Attendance Dump'!$E$1:$AI$1,0)
),
INDEX('Active Hour''s Dump'!$D$3:$AH$337,
MATCH($C226,'Active Hour''s Dump'!$A$3:$A$337,0),
MATCH(BV$2,'Active Hour''s Dump'!$D$2:$AH$2,0)
))),"")</f>
        <v>1006.98</v>
      </c>
      <c r="BW226" s="13" t="str">
        <f>_xlfn.IFNA(IF(BW$3="Productivity",
INDEX('Productivity Dump'!$E$4:$AJ$500,
MATCH($A226,'Productivity Dump'!$A$4:$A$500,0),
MATCH(BW$2,'Productivity Dump'!$E$3:$AJ$3,0)
),
IF(BW$3="Attendance",
INDEX('Attendance Dump'!$E$2:$AI$400,
MATCH($A226,'Attendance Dump'!$B$2:$B$400,0),
MATCH(BW$2,'Attendance Dump'!$E$1:$AI$1,0)
),
INDEX('Active Hour''s Dump'!$D$3:$AH$337,
MATCH($C226,'Active Hour''s Dump'!$A$3:$A$337,0),
MATCH(BW$2,'Active Hour''s Dump'!$D$2:$AH$2,0)
))),"")</f>
        <v>P</v>
      </c>
      <c r="BX226" s="54">
        <f>_xlfn.IFNA(IF(BX$3="Productivity",
INDEX('Productivity Dump'!$E$4:$AJ$500,
MATCH($A226,'Productivity Dump'!$A$4:$A$500,0),
MATCH(BX$2,'Productivity Dump'!$E$3:$AJ$3,0)
),
IF(BX$3="Attendance",
INDEX('Attendance Dump'!$E$2:$AI$400,
MATCH($A226,'Attendance Dump'!$B$2:$B$400,0),
MATCH(BX$2,'Attendance Dump'!$E$1:$AI$1,0)
),
INDEX('Active Hour''s Dump'!$D$3:$AH$337,
MATCH($C226,'Active Hour''s Dump'!$A$3:$A$337,0),
MATCH(BX$2,'Active Hour''s Dump'!$D$2:$AH$2,0)
))),"")</f>
        <v>6.75</v>
      </c>
      <c r="BY226" s="13">
        <f>_xlfn.IFNA(IF(BY$3="Productivity",
INDEX('Productivity Dump'!$E$4:$AJ$500,
MATCH($A226,'Productivity Dump'!$A$4:$A$500,0),
MATCH(BY$2,'Productivity Dump'!$E$3:$AJ$3,0)
),
IF(BY$3="Attendance",
INDEX('Attendance Dump'!$E$2:$AI$400,
MATCH($A226,'Attendance Dump'!$B$2:$B$400,0),
MATCH(BY$2,'Attendance Dump'!$E$1:$AI$1,0)
),
INDEX('Active Hour''s Dump'!$D$3:$AH$337,
MATCH($C226,'Active Hour''s Dump'!$A$3:$A$337,0),
MATCH(BY$2,'Active Hour''s Dump'!$D$2:$AH$2,0)
))),"")</f>
        <v>226.39800000000002</v>
      </c>
      <c r="BZ226" s="13" t="str">
        <f>_xlfn.IFNA(IF(BZ$3="Productivity",
INDEX('Productivity Dump'!$E$4:$AJ$500,
MATCH($A226,'Productivity Dump'!$A$4:$A$500,0),
MATCH(BZ$2,'Productivity Dump'!$E$3:$AJ$3,0)
),
IF(BZ$3="Attendance",
INDEX('Attendance Dump'!$E$2:$AI$400,
MATCH($A226,'Attendance Dump'!$B$2:$B$400,0),
MATCH(BZ$2,'Attendance Dump'!$E$1:$AI$1,0)
),
INDEX('Active Hour''s Dump'!$D$3:$AH$337,
MATCH($C226,'Active Hour''s Dump'!$A$3:$A$337,0),
MATCH(BZ$2,'Active Hour''s Dump'!$D$2:$AH$2,0)
))),"")</f>
        <v>P</v>
      </c>
      <c r="CA226" s="54">
        <f>_xlfn.IFNA(IF(CA$3="Productivity",
INDEX('Productivity Dump'!$E$4:$AJ$500,
MATCH($A226,'Productivity Dump'!$A$4:$A$500,0),
MATCH(CA$2,'Productivity Dump'!$E$3:$AJ$3,0)
),
IF(CA$3="Attendance",
INDEX('Attendance Dump'!$E$2:$AI$400,
MATCH($A226,'Attendance Dump'!$B$2:$B$400,0),
MATCH(CA$2,'Attendance Dump'!$E$1:$AI$1,0)
),
INDEX('Active Hour''s Dump'!$D$3:$AH$337,
MATCH($C226,'Active Hour''s Dump'!$A$3:$A$337,0),
MATCH(CA$2,'Active Hour''s Dump'!$D$2:$AH$2,0)
))),"")</f>
        <v>1.6666666666666701</v>
      </c>
      <c r="CB226" s="13">
        <f>_xlfn.IFNA(IF(CB$3="Productivity",
INDEX('Productivity Dump'!$E$4:$AJ$500,
MATCH($A226,'Productivity Dump'!$A$4:$A$500,0),
MATCH(CB$2,'Productivity Dump'!$E$3:$AJ$3,0)
),
IF(CB$3="Attendance",
INDEX('Attendance Dump'!$E$2:$AI$400,
MATCH($A226,'Attendance Dump'!$B$2:$B$400,0),
MATCH(CB$2,'Attendance Dump'!$E$1:$AI$1,0)
),
INDEX('Active Hour''s Dump'!$D$3:$AH$337,
MATCH($C226,'Active Hour''s Dump'!$A$3:$A$337,0),
MATCH(CB$2,'Active Hour''s Dump'!$D$2:$AH$2,0)
))),"")</f>
        <v>0</v>
      </c>
      <c r="CC226" s="13" t="str">
        <f>_xlfn.IFNA(IF(CC$3="Productivity",
INDEX('Productivity Dump'!$E$4:$AJ$500,
MATCH($A226,'Productivity Dump'!$A$4:$A$500,0),
MATCH(CC$2,'Productivity Dump'!$E$3:$AJ$3,0)
),
IF(CC$3="Attendance",
INDEX('Attendance Dump'!$E$2:$AI$400,
MATCH($A226,'Attendance Dump'!$B$2:$B$400,0),
MATCH(CC$2,'Attendance Dump'!$E$1:$AI$1,0)
),
INDEX('Active Hour''s Dump'!$D$3:$AH$337,
MATCH($C226,'Active Hour''s Dump'!$A$3:$A$337,0),
MATCH(CC$2,'Active Hour''s Dump'!$D$2:$AH$2,0)
))),"")</f>
        <v>WO</v>
      </c>
      <c r="CD226" s="54">
        <f>_xlfn.IFNA(IF(CD$3="Productivity",
INDEX('Productivity Dump'!$E$4:$AJ$500,
MATCH($A226,'Productivity Dump'!$A$4:$A$500,0),
MATCH(CD$2,'Productivity Dump'!$E$3:$AJ$3,0)
),
IF(CD$3="Attendance",
INDEX('Attendance Dump'!$E$2:$AI$400,
MATCH($A226,'Attendance Dump'!$B$2:$B$400,0),
MATCH(CD$2,'Attendance Dump'!$E$1:$AI$1,0)
),
INDEX('Active Hour''s Dump'!$D$3:$AH$337,
MATCH($C226,'Active Hour''s Dump'!$A$3:$A$337,0),
MATCH(CD$2,'Active Hour''s Dump'!$D$2:$AH$2,0)
))),"")</f>
        <v>0</v>
      </c>
      <c r="CE226" s="13">
        <f>_xlfn.IFNA(IF(CE$3="Productivity",
INDEX('Productivity Dump'!$E$4:$AJ$500,
MATCH($A226,'Productivity Dump'!$A$4:$A$500,0),
MATCH(CE$2,'Productivity Dump'!$E$3:$AJ$3,0)
),
IF(CE$3="Attendance",
INDEX('Attendance Dump'!$E$2:$AI$400,
MATCH($A226,'Attendance Dump'!$B$2:$B$400,0),
MATCH(CE$2,'Attendance Dump'!$E$1:$AI$1,0)
),
INDEX('Active Hour''s Dump'!$D$3:$AH$337,
MATCH($C226,'Active Hour''s Dump'!$A$3:$A$337,0),
MATCH(CE$2,'Active Hour''s Dump'!$D$2:$AH$2,0)
))),"")</f>
        <v>615.27200000000005</v>
      </c>
      <c r="CF226" s="13" t="str">
        <f>_xlfn.IFNA(IF(CF$3="Productivity",
INDEX('Productivity Dump'!$E$4:$AJ$500,
MATCH($A226,'Productivity Dump'!$A$4:$A$500,0),
MATCH(CF$2,'Productivity Dump'!$E$3:$AJ$3,0)
),
IF(CF$3="Attendance",
INDEX('Attendance Dump'!$E$2:$AI$400,
MATCH($A226,'Attendance Dump'!$B$2:$B$400,0),
MATCH(CF$2,'Attendance Dump'!$E$1:$AI$1,0)
),
INDEX('Active Hour''s Dump'!$D$3:$AH$337,
MATCH($C226,'Active Hour''s Dump'!$A$3:$A$337,0),
MATCH(CF$2,'Active Hour''s Dump'!$D$2:$AH$2,0)
))),"")</f>
        <v>P</v>
      </c>
      <c r="CG226" s="54">
        <f>_xlfn.IFNA(IF(CG$3="Productivity",
INDEX('Productivity Dump'!$E$4:$AJ$500,
MATCH($A226,'Productivity Dump'!$A$4:$A$500,0),
MATCH(CG$2,'Productivity Dump'!$E$3:$AJ$3,0)
),
IF(CG$3="Attendance",
INDEX('Attendance Dump'!$E$2:$AI$400,
MATCH($A226,'Attendance Dump'!$B$2:$B$400,0),
MATCH(CG$2,'Attendance Dump'!$E$1:$AI$1,0)
),
INDEX('Active Hour''s Dump'!$D$3:$AH$337,
MATCH($C226,'Active Hour''s Dump'!$A$3:$A$337,0),
MATCH(CG$2,'Active Hour''s Dump'!$D$2:$AH$2,0)
))),"")</f>
        <v>4.6666666666666696</v>
      </c>
      <c r="CH226" s="13">
        <f>_xlfn.IFNA(IF(CH$3="Productivity",
INDEX('Productivity Dump'!$E$4:$AJ$500,
MATCH($A226,'Productivity Dump'!$A$4:$A$500,0),
MATCH(CH$2,'Productivity Dump'!$E$3:$AJ$3,0)
),
IF(CH$3="Attendance",
INDEX('Attendance Dump'!$E$2:$AI$400,
MATCH($A226,'Attendance Dump'!$B$2:$B$400,0),
MATCH(CH$2,'Attendance Dump'!$E$1:$AI$1,0)
),
INDEX('Active Hour''s Dump'!$D$3:$AH$337,
MATCH($C226,'Active Hour''s Dump'!$A$3:$A$337,0),
MATCH(CH$2,'Active Hour''s Dump'!$D$2:$AH$2,0)
))),"")</f>
        <v>959.91499999999996</v>
      </c>
      <c r="CI226" s="13" t="str">
        <f>_xlfn.IFNA(IF(CI$3="Productivity",
INDEX('Productivity Dump'!$E$4:$AJ$500,
MATCH($A226,'Productivity Dump'!$A$4:$A$500,0),
MATCH(CI$2,'Productivity Dump'!$E$3:$AJ$3,0)
),
IF(CI$3="Attendance",
INDEX('Attendance Dump'!$E$2:$AI$400,
MATCH($A226,'Attendance Dump'!$B$2:$B$400,0),
MATCH(CI$2,'Attendance Dump'!$E$1:$AI$1,0)
),
INDEX('Active Hour''s Dump'!$D$3:$AH$337,
MATCH($C226,'Active Hour''s Dump'!$A$3:$A$337,0),
MATCH(CI$2,'Active Hour''s Dump'!$D$2:$AH$2,0)
))),"")</f>
        <v>P</v>
      </c>
      <c r="CJ226" s="54">
        <f>_xlfn.IFNA(IF(CJ$3="Productivity",
INDEX('Productivity Dump'!$E$4:$AJ$500,
MATCH($A226,'Productivity Dump'!$A$4:$A$500,0),
MATCH(CJ$2,'Productivity Dump'!$E$3:$AJ$3,0)
),
IF(CJ$3="Attendance",
INDEX('Attendance Dump'!$E$2:$AI$400,
MATCH($A226,'Attendance Dump'!$B$2:$B$400,0),
MATCH(CJ$2,'Attendance Dump'!$E$1:$AI$1,0)
),
INDEX('Active Hour''s Dump'!$D$3:$AH$337,
MATCH($C226,'Active Hour''s Dump'!$A$3:$A$337,0),
MATCH(CJ$2,'Active Hour''s Dump'!$D$2:$AH$2,0)
))),"")</f>
        <v>6.6666666666666696</v>
      </c>
      <c r="CK226" s="13">
        <f>_xlfn.IFNA(IF(CK$3="Productivity",
INDEX('Productivity Dump'!$E$4:$AJ$500,
MATCH($A226,'Productivity Dump'!$A$4:$A$500,0),
MATCH(CK$2,'Productivity Dump'!$E$3:$AJ$3,0)
),
IF(CK$3="Attendance",
INDEX('Attendance Dump'!$E$2:$AI$400,
MATCH($A226,'Attendance Dump'!$B$2:$B$400,0),
MATCH(CK$2,'Attendance Dump'!$E$1:$AI$1,0)
),
INDEX('Active Hour''s Dump'!$D$3:$AH$337,
MATCH($C226,'Active Hour''s Dump'!$A$3:$A$337,0),
MATCH(CK$2,'Active Hour''s Dump'!$D$2:$AH$2,0)
))),"")</f>
        <v>976.88400000000024</v>
      </c>
      <c r="CL226" s="13" t="str">
        <f>_xlfn.IFNA(IF(CL$3="Productivity",
INDEX('Productivity Dump'!$E$4:$AJ$500,
MATCH($A226,'Productivity Dump'!$A$4:$A$500,0),
MATCH(CL$2,'Productivity Dump'!$E$3:$AJ$3,0)
),
IF(CL$3="Attendance",
INDEX('Attendance Dump'!$E$2:$AI$400,
MATCH($A226,'Attendance Dump'!$B$2:$B$400,0),
MATCH(CL$2,'Attendance Dump'!$E$1:$AI$1,0)
),
INDEX('Active Hour''s Dump'!$D$3:$AH$337,
MATCH($C226,'Active Hour''s Dump'!$A$3:$A$337,0),
MATCH(CL$2,'Active Hour''s Dump'!$D$2:$AH$2,0)
))),"")</f>
        <v>P</v>
      </c>
      <c r="CM226" s="54">
        <f>_xlfn.IFNA(IF(CM$3="Productivity",
INDEX('Productivity Dump'!$E$4:$AJ$500,
MATCH($A226,'Productivity Dump'!$A$4:$A$500,0),
MATCH(CM$2,'Productivity Dump'!$E$3:$AJ$3,0)
),
IF(CM$3="Attendance",
INDEX('Attendance Dump'!$E$2:$AI$400,
MATCH($A226,'Attendance Dump'!$B$2:$B$400,0),
MATCH(CM$2,'Attendance Dump'!$E$1:$AI$1,0)
),
INDEX('Active Hour''s Dump'!$D$3:$AH$337,
MATCH($C226,'Active Hour''s Dump'!$A$3:$A$337,0),
MATCH(CM$2,'Active Hour''s Dump'!$D$2:$AH$2,0)
))),"")</f>
        <v>6.3333333333333304</v>
      </c>
      <c r="CN226" s="13">
        <f>_xlfn.IFNA(IF(CN$3="Productivity",
INDEX('Productivity Dump'!$E$4:$AJ$500,
MATCH($A226,'Productivity Dump'!$A$4:$A$500,0),
MATCH(CN$2,'Productivity Dump'!$E$3:$AJ$3,0)
),
IF(CN$3="Attendance",
INDEX('Attendance Dump'!$E$2:$AI$400,
MATCH($A226,'Attendance Dump'!$B$2:$B$400,0),
MATCH(CN$2,'Attendance Dump'!$E$1:$AI$1,0)
),
INDEX('Active Hour''s Dump'!$D$3:$AH$337,
MATCH($C226,'Active Hour''s Dump'!$A$3:$A$337,0),
MATCH(CN$2,'Active Hour''s Dump'!$D$2:$AH$2,0)
))),"")</f>
        <v>0</v>
      </c>
      <c r="CO226" s="13">
        <f>_xlfn.IFNA(IF(CO$3="Productivity",
INDEX('Productivity Dump'!$E$4:$AJ$500,
MATCH($A226,'Productivity Dump'!$A$4:$A$500,0),
MATCH(CO$2,'Productivity Dump'!$E$3:$AJ$3,0)
),
IF(CO$3="Attendance",
INDEX('Attendance Dump'!$E$2:$AI$400,
MATCH($A226,'Attendance Dump'!$B$2:$B$400,0),
MATCH(CO$2,'Attendance Dump'!$E$1:$AI$1,0)
),
INDEX('Active Hour''s Dump'!$D$3:$AH$337,
MATCH($C226,'Active Hour''s Dump'!$A$3:$A$337,0),
MATCH(CO$2,'Active Hour''s Dump'!$D$2:$AH$2,0)
))),"")</f>
        <v>0</v>
      </c>
      <c r="CP226" s="54">
        <f>_xlfn.IFNA(IF(CP$3="Productivity",
INDEX('Productivity Dump'!$E$4:$AJ$500,
MATCH($A226,'Productivity Dump'!$A$4:$A$500,0),
MATCH(CP$2,'Productivity Dump'!$E$3:$AJ$3,0)
),
IF(CP$3="Attendance",
INDEX('Attendance Dump'!$E$2:$AI$400,
MATCH($A226,'Attendance Dump'!$B$2:$B$400,0),
MATCH(CP$2,'Attendance Dump'!$E$1:$AI$1,0)
),
INDEX('Active Hour''s Dump'!$D$3:$AH$337,
MATCH($C226,'Active Hour''s Dump'!$A$3:$A$337,0),
MATCH(CP$2,'Active Hour''s Dump'!$D$2:$AH$2,0)
))),"")</f>
        <v>0</v>
      </c>
      <c r="CQ226" s="13">
        <f>_xlfn.IFNA(IF(CQ$3="Productivity",
INDEX('Productivity Dump'!$E$4:$AJ$500,
MATCH($A226,'Productivity Dump'!$A$4:$A$500,0),
MATCH(CQ$2,'Productivity Dump'!$E$3:$AJ$3,0)
),
IF(CQ$3="Attendance",
INDEX('Attendance Dump'!$E$2:$AI$400,
MATCH($A226,'Attendance Dump'!$B$2:$B$400,0),
MATCH(CQ$2,'Attendance Dump'!$E$1:$AI$1,0)
),
INDEX('Active Hour''s Dump'!$D$3:$AH$337,
MATCH($C226,'Active Hour''s Dump'!$A$3:$A$337,0),
MATCH(CQ$2,'Active Hour''s Dump'!$D$2:$AH$2,0)
))),"")</f>
        <v>0</v>
      </c>
      <c r="CR226" s="13">
        <f>_xlfn.IFNA(IF(CR$3="Productivity",
INDEX('Productivity Dump'!$E$4:$AJ$500,
MATCH($A226,'Productivity Dump'!$A$4:$A$500,0),
MATCH(CR$2,'Productivity Dump'!$E$3:$AJ$3,0)
),
IF(CR$3="Attendance",
INDEX('Attendance Dump'!$E$2:$AI$400,
MATCH($A226,'Attendance Dump'!$B$2:$B$400,0),
MATCH(CR$2,'Attendance Dump'!$E$1:$AI$1,0)
),
INDEX('Active Hour''s Dump'!$D$3:$AH$337,
MATCH($C226,'Active Hour''s Dump'!$A$3:$A$337,0),
MATCH(CR$2,'Active Hour''s Dump'!$D$2:$AH$2,0)
))),"")</f>
        <v>0</v>
      </c>
      <c r="CS226" s="54">
        <f>_xlfn.IFNA(IF(CS$3="Productivity",
INDEX('Productivity Dump'!$E$4:$AJ$500,
MATCH($A226,'Productivity Dump'!$A$4:$A$500,0),
MATCH(CS$2,'Productivity Dump'!$E$3:$AJ$3,0)
),
IF(CS$3="Attendance",
INDEX('Attendance Dump'!$E$2:$AI$400,
MATCH($A226,'Attendance Dump'!$B$2:$B$400,0),
MATCH(CS$2,'Attendance Dump'!$E$1:$AI$1,0)
),
INDEX('Active Hour''s Dump'!$D$3:$AH$337,
MATCH($C226,'Active Hour''s Dump'!$A$3:$A$337,0),
MATCH(CS$2,'Active Hour''s Dump'!$D$2:$AH$2,0)
))),"")</f>
        <v>0</v>
      </c>
      <c r="CT226" s="13">
        <f>_xlfn.IFNA(IF(CT$3="Productivity",
INDEX('Productivity Dump'!$E$4:$AJ$500,
MATCH($A226,'Productivity Dump'!$A$4:$A$500,0),
MATCH(CT$2,'Productivity Dump'!$E$3:$AJ$3,0)
),
IF(CT$3="Attendance",
INDEX('Attendance Dump'!$E$2:$AI$400,
MATCH($A226,'Attendance Dump'!$B$2:$B$400,0),
MATCH(CT$2,'Attendance Dump'!$E$1:$AI$1,0)
),
INDEX('Active Hour''s Dump'!$D$3:$AH$337,
MATCH($C226,'Active Hour''s Dump'!$A$3:$A$337,0),
MATCH(CT$2,'Active Hour''s Dump'!$D$2:$AH$2,0)
))),"")</f>
        <v>0</v>
      </c>
      <c r="CU226" s="13">
        <f>_xlfn.IFNA(IF(CU$3="Productivity",
INDEX('Productivity Dump'!$E$4:$AJ$500,
MATCH($A226,'Productivity Dump'!$A$4:$A$500,0),
MATCH(CU$2,'Productivity Dump'!$E$3:$AJ$3,0)
),
IF(CU$3="Attendance",
INDEX('Attendance Dump'!$E$2:$AI$400,
MATCH($A226,'Attendance Dump'!$B$2:$B$400,0),
MATCH(CU$2,'Attendance Dump'!$E$1:$AI$1,0)
),
INDEX('Active Hour''s Dump'!$D$3:$AH$337,
MATCH($C226,'Active Hour''s Dump'!$A$3:$A$337,0),
MATCH(CU$2,'Active Hour''s Dump'!$D$2:$AH$2,0)
))),"")</f>
        <v>0</v>
      </c>
      <c r="CV226" s="54">
        <f>_xlfn.IFNA(IF(CV$3="Productivity",
INDEX('Productivity Dump'!$E$4:$AJ$500,
MATCH($A226,'Productivity Dump'!$A$4:$A$500,0),
MATCH(CV$2,'Productivity Dump'!$E$3:$AJ$3,0)
),
IF(CV$3="Attendance",
INDEX('Attendance Dump'!$E$2:$AI$400,
MATCH($A226,'Attendance Dump'!$B$2:$B$400,0),
MATCH(CV$2,'Attendance Dump'!$E$1:$AI$1,0)
),
INDEX('Active Hour''s Dump'!$D$3:$AH$337,
MATCH($C226,'Active Hour''s Dump'!$A$3:$A$337,0),
MATCH(CV$2,'Active Hour''s Dump'!$D$2:$AH$2,0)
))),"")</f>
        <v>0</v>
      </c>
      <c r="CW226" s="13"/>
      <c r="CX226" s="13"/>
      <c r="CY226" s="54"/>
      <c r="DA226" s="57">
        <f t="shared" si="81"/>
        <v>133.66666666666666</v>
      </c>
      <c r="DB226" s="35">
        <f t="shared" si="82"/>
        <v>19679.148000000005</v>
      </c>
      <c r="DC226" s="35">
        <f t="shared" si="83"/>
        <v>0</v>
      </c>
      <c r="DD226" s="35">
        <f t="shared" ca="1" si="86"/>
        <v>0</v>
      </c>
      <c r="DF226" s="32" cm="1">
        <f t="array" ref="DF226">SUMPRODUCT(
    (MOD(COLUMN(H226:CV226) - COLUMN(H226), 3) = 0) *
    (H226:CV226 = 0) *
    (I226:CW226 = "P") *
    (COUNTIF(UKHoliday, H$2:CV$2) = 0)
)</f>
        <v>0</v>
      </c>
      <c r="DG226" s="33" cm="1">
        <f t="array" ref="DG226">SUMPRODUCT(
  (MOD(COLUMN(H226:CV226) - COLUMN(H226), 3) = 0) *
  (H226:CV226 &gt; 0) *
  (H226:CV226 &lt; 0.5 * IF(((WEEKDAY(H$2:CV$2, 2) = 1) + (WEEKDAY(H$2:CV$2, 2) = 6)), G226, F226)) *
  (I226:CW226 = "P") *
  (COUNTIF(UKHoliday, H$2:CV$2) = 0)
)</f>
        <v>1</v>
      </c>
      <c r="DH226" s="33" cm="1">
        <f t="array" ref="DH226">SUMPRODUCT(
  (MOD(COLUMN(H226:CV226) - COLUMN(H226), 3) = 0) *
  (H226:CV226 &gt; 0.5 * IF(((WEEKDAY(H$2:CV$2, 2) = 1) + (WEEKDAY(H$2:CV$2, 2) = 6)), $G226, $F226)) *
  (H226:CV226 &lt; 0.8 * IF(((WEEKDAY(H$2:CV$2, 2) = 1) + (WEEKDAY(H$2:CV$2, 2) = 6)), $G226, $F226)) *
  (I226:CW226 = "P") *
  (COUNTIF(UKHoliday, H$2:CV$2) = 0)
)</f>
        <v>1</v>
      </c>
      <c r="DI226" s="33" cm="1">
        <f t="array" ref="DI226">SUMPRODUCT(
  (MOD(COLUMN(H226:CV226) - COLUMN(H226), 3) = 0) *
  (H226:CV226 &gt; 0.8 * IF(((WEEKDAY(H$2:CV$2, 2) = 1) + (WEEKDAY(H$2:CV$2, 2) = 6)), $G226, $F226)) *
  (H226:CV226 &lt; 1 * IF(((WEEKDAY(H$2:CV$2, 2) = 1) + (WEEKDAY(H$2:CV$2, 2) = 6)), $G226, $F226)) *
  (I226:CW226 = "P") *
  (COUNTIF(UKHoliday, H$2:CV$2) = 0)
)</f>
        <v>2</v>
      </c>
    </row>
    <row r="227" spans="1:113" x14ac:dyDescent="0.3">
      <c r="A227" s="8" t="s">
        <v>162</v>
      </c>
      <c r="B227" s="36" t="s">
        <v>161</v>
      </c>
      <c r="C227" s="9" t="s">
        <v>662</v>
      </c>
      <c r="D227" s="62" t="s">
        <v>945</v>
      </c>
      <c r="E227" s="35">
        <v>18600</v>
      </c>
      <c r="F227" s="35">
        <f t="shared" si="84"/>
        <v>930</v>
      </c>
      <c r="G227" s="35">
        <f t="shared" si="85"/>
        <v>465</v>
      </c>
      <c r="H227" s="13">
        <f>_xlfn.IFNA(IF(H$3="Productivity",
INDEX('Productivity Dump'!$E$4:$AJ$500,
MATCH($A227,'Productivity Dump'!$A$4:$A$500,0),
MATCH(H$2,'Productivity Dump'!$E$3:$AJ$3,0)
),
IF(H$3="Attendance",
INDEX('Attendance Dump'!$E$2:$AI$400,
MATCH($A227,'Attendance Dump'!$B$2:$B$400,0),
MATCH(H$2,'Attendance Dump'!$E$1:$AI$1,0)
),
INDEX('Active Hour''s Dump'!$D$3:$AH$337,
MATCH($C227,'Active Hour''s Dump'!$A$3:$A$337,0),
MATCH(H$2,'Active Hour''s Dump'!$D$2:$AH$2,0)
))),"")</f>
        <v>471.75399999999996</v>
      </c>
      <c r="I227" s="13" t="str">
        <f>_xlfn.IFNA(IF(I$3="Productivity",
INDEX('Productivity Dump'!$E$4:$AJ$500,
MATCH($A227,'Productivity Dump'!$A$4:$A$500,0),
MATCH(I$2,'Productivity Dump'!$E$3:$AJ$3,0)
),
IF(I$3="Attendance",
INDEX('Attendance Dump'!$E$2:$AI$400,
MATCH($A227,'Attendance Dump'!$B$2:$B$400,0),
MATCH(I$2,'Attendance Dump'!$E$1:$AI$1,0)
),
INDEX('Active Hour''s Dump'!$D$3:$AH$337,
MATCH($C227,'Active Hour''s Dump'!$A$3:$A$337,0),
MATCH(I$2,'Active Hour''s Dump'!$D$2:$AH$2,0)
))),"")</f>
        <v>PL-HL</v>
      </c>
      <c r="J227" s="54">
        <f>_xlfn.IFNA(IF(J$3="Productivity",
INDEX('Productivity Dump'!$E$4:$AJ$500,
MATCH($A227,'Productivity Dump'!$A$4:$A$500,0),
MATCH(J$2,'Productivity Dump'!$E$3:$AJ$3,0)
),
IF(J$3="Attendance",
INDEX('Attendance Dump'!$E$2:$AI$400,
MATCH($A227,'Attendance Dump'!$B$2:$B$400,0),
MATCH(J$2,'Attendance Dump'!$E$1:$AI$1,0)
),
INDEX('Active Hour''s Dump'!$D$3:$AH$337,
MATCH($C227,'Active Hour''s Dump'!$A$3:$A$337,0),
MATCH(J$2,'Active Hour''s Dump'!$D$2:$AH$2,0)
))),"")</f>
        <v>5</v>
      </c>
      <c r="K227" s="13">
        <f>_xlfn.IFNA(IF(K$3="Productivity",
INDEX('Productivity Dump'!$E$4:$AJ$500,
MATCH($A227,'Productivity Dump'!$A$4:$A$500,0),
MATCH(K$2,'Productivity Dump'!$E$3:$AJ$3,0)
),
IF(K$3="Attendance",
INDEX('Attendance Dump'!$E$2:$AI$400,
MATCH($A227,'Attendance Dump'!$B$2:$B$400,0),
MATCH(K$2,'Attendance Dump'!$E$1:$AI$1,0)
),
INDEX('Active Hour''s Dump'!$D$3:$AH$337,
MATCH($C227,'Active Hour''s Dump'!$A$3:$A$337,0),
MATCH(K$2,'Active Hour''s Dump'!$D$2:$AH$2,0)
))),"")</f>
        <v>615.07499999999993</v>
      </c>
      <c r="L227" s="13" t="str">
        <f>_xlfn.IFNA(IF(L$3="Productivity",
INDEX('Productivity Dump'!$E$4:$AJ$500,
MATCH($A227,'Productivity Dump'!$A$4:$A$500,0),
MATCH(L$2,'Productivity Dump'!$E$3:$AJ$3,0)
),
IF(L$3="Attendance",
INDEX('Attendance Dump'!$E$2:$AI$400,
MATCH($A227,'Attendance Dump'!$B$2:$B$400,0),
MATCH(L$2,'Attendance Dump'!$E$1:$AI$1,0)
),
INDEX('Active Hour''s Dump'!$D$3:$AH$337,
MATCH($C227,'Active Hour''s Dump'!$A$3:$A$337,0),
MATCH(L$2,'Active Hour''s Dump'!$D$2:$AH$2,0)
))),"")</f>
        <v>LWP-HL(LWP)</v>
      </c>
      <c r="M227" s="54">
        <f>_xlfn.IFNA(IF(M$3="Productivity",
INDEX('Productivity Dump'!$E$4:$AJ$500,
MATCH($A227,'Productivity Dump'!$A$4:$A$500,0),
MATCH(M$2,'Productivity Dump'!$E$3:$AJ$3,0)
),
IF(M$3="Attendance",
INDEX('Attendance Dump'!$E$2:$AI$400,
MATCH($A227,'Attendance Dump'!$B$2:$B$400,0),
MATCH(M$2,'Attendance Dump'!$E$1:$AI$1,0)
),
INDEX('Active Hour''s Dump'!$D$3:$AH$337,
MATCH($C227,'Active Hour''s Dump'!$A$3:$A$337,0),
MATCH(M$2,'Active Hour''s Dump'!$D$2:$AH$2,0)
))),"")</f>
        <v>9</v>
      </c>
      <c r="N227" s="13">
        <f>_xlfn.IFNA(IF(N$3="Productivity",
INDEX('Productivity Dump'!$E$4:$AJ$500,
MATCH($A227,'Productivity Dump'!$A$4:$A$500,0),
MATCH(N$2,'Productivity Dump'!$E$3:$AJ$3,0)
),
IF(N$3="Attendance",
INDEX('Attendance Dump'!$E$2:$AI$400,
MATCH($A227,'Attendance Dump'!$B$2:$B$400,0),
MATCH(N$2,'Attendance Dump'!$E$1:$AI$1,0)
),
INDEX('Active Hour''s Dump'!$D$3:$AH$337,
MATCH($C227,'Active Hour''s Dump'!$A$3:$A$337,0),
MATCH(N$2,'Active Hour''s Dump'!$D$2:$AH$2,0)
))),"")</f>
        <v>689.077</v>
      </c>
      <c r="O227" s="13" t="str">
        <f>_xlfn.IFNA(IF(O$3="Productivity",
INDEX('Productivity Dump'!$E$4:$AJ$500,
MATCH($A227,'Productivity Dump'!$A$4:$A$500,0),
MATCH(O$2,'Productivity Dump'!$E$3:$AJ$3,0)
),
IF(O$3="Attendance",
INDEX('Attendance Dump'!$E$2:$AI$400,
MATCH($A227,'Attendance Dump'!$B$2:$B$400,0),
MATCH(O$2,'Attendance Dump'!$E$1:$AI$1,0)
),
INDEX('Active Hour''s Dump'!$D$3:$AH$337,
MATCH($C227,'Active Hour''s Dump'!$A$3:$A$337,0),
MATCH(O$2,'Active Hour''s Dump'!$D$2:$AH$2,0)
))),"")</f>
        <v>P</v>
      </c>
      <c r="P227" s="54">
        <f>_xlfn.IFNA(IF(P$3="Productivity",
INDEX('Productivity Dump'!$E$4:$AJ$500,
MATCH($A227,'Productivity Dump'!$A$4:$A$500,0),
MATCH(P$2,'Productivity Dump'!$E$3:$AJ$3,0)
),
IF(P$3="Attendance",
INDEX('Attendance Dump'!$E$2:$AI$400,
MATCH($A227,'Attendance Dump'!$B$2:$B$400,0),
MATCH(P$2,'Attendance Dump'!$E$1:$AI$1,0)
),
INDEX('Active Hour''s Dump'!$D$3:$AH$337,
MATCH($C227,'Active Hour''s Dump'!$A$3:$A$337,0),
MATCH(P$2,'Active Hour''s Dump'!$D$2:$AH$2,0)
))),"")</f>
        <v>8</v>
      </c>
      <c r="Q227" s="13">
        <f>_xlfn.IFNA(IF(Q$3="Productivity",
INDEX('Productivity Dump'!$E$4:$AJ$500,
MATCH($A227,'Productivity Dump'!$A$4:$A$500,0),
MATCH(Q$2,'Productivity Dump'!$E$3:$AJ$3,0)
),
IF(Q$3="Attendance",
INDEX('Attendance Dump'!$E$2:$AI$400,
MATCH($A227,'Attendance Dump'!$B$2:$B$400,0),
MATCH(Q$2,'Attendance Dump'!$E$1:$AI$1,0)
),
INDEX('Active Hour''s Dump'!$D$3:$AH$337,
MATCH($C227,'Active Hour''s Dump'!$A$3:$A$337,0),
MATCH(Q$2,'Active Hour''s Dump'!$D$2:$AH$2,0)
))),"")</f>
        <v>0</v>
      </c>
      <c r="R227" s="13" t="str">
        <f>_xlfn.IFNA(IF(R$3="Productivity",
INDEX('Productivity Dump'!$E$4:$AJ$500,
MATCH($A227,'Productivity Dump'!$A$4:$A$500,0),
MATCH(R$2,'Productivity Dump'!$E$3:$AJ$3,0)
),
IF(R$3="Attendance",
INDEX('Attendance Dump'!$E$2:$AI$400,
MATCH($A227,'Attendance Dump'!$B$2:$B$400,0),
MATCH(R$2,'Attendance Dump'!$E$1:$AI$1,0)
),
INDEX('Active Hour''s Dump'!$D$3:$AH$337,
MATCH($C227,'Active Hour''s Dump'!$A$3:$A$337,0),
MATCH(R$2,'Active Hour''s Dump'!$D$2:$AH$2,0)
))),"")</f>
        <v>WO</v>
      </c>
      <c r="S227" s="54">
        <f>_xlfn.IFNA(IF(S$3="Productivity",
INDEX('Productivity Dump'!$E$4:$AJ$500,
MATCH($A227,'Productivity Dump'!$A$4:$A$500,0),
MATCH(S$2,'Productivity Dump'!$E$3:$AJ$3,0)
),
IF(S$3="Attendance",
INDEX('Attendance Dump'!$E$2:$AI$400,
MATCH($A227,'Attendance Dump'!$B$2:$B$400,0),
MATCH(S$2,'Attendance Dump'!$E$1:$AI$1,0)
),
INDEX('Active Hour''s Dump'!$D$3:$AH$337,
MATCH($C227,'Active Hour''s Dump'!$A$3:$A$337,0),
MATCH(S$2,'Active Hour''s Dump'!$D$2:$AH$2,0)
))),"")</f>
        <v>0</v>
      </c>
      <c r="T227" s="13">
        <f>_xlfn.IFNA(IF(T$3="Productivity",
INDEX('Productivity Dump'!$E$4:$AJ$500,
MATCH($A227,'Productivity Dump'!$A$4:$A$500,0),
MATCH(T$2,'Productivity Dump'!$E$3:$AJ$3,0)
),
IF(T$3="Attendance",
INDEX('Attendance Dump'!$E$2:$AI$400,
MATCH($A227,'Attendance Dump'!$B$2:$B$400,0),
MATCH(T$2,'Attendance Dump'!$E$1:$AI$1,0)
),
INDEX('Active Hour''s Dump'!$D$3:$AH$337,
MATCH($C227,'Active Hour''s Dump'!$A$3:$A$337,0),
MATCH(T$2,'Active Hour''s Dump'!$D$2:$AH$2,0)
))),"")</f>
        <v>471.46300000000008</v>
      </c>
      <c r="U227" s="13" t="str">
        <f>_xlfn.IFNA(IF(U$3="Productivity",
INDEX('Productivity Dump'!$E$4:$AJ$500,
MATCH($A227,'Productivity Dump'!$A$4:$A$500,0),
MATCH(U$2,'Productivity Dump'!$E$3:$AJ$3,0)
),
IF(U$3="Attendance",
INDEX('Attendance Dump'!$E$2:$AI$400,
MATCH($A227,'Attendance Dump'!$B$2:$B$400,0),
MATCH(U$2,'Attendance Dump'!$E$1:$AI$1,0)
),
INDEX('Active Hour''s Dump'!$D$3:$AH$337,
MATCH($C227,'Active Hour''s Dump'!$A$3:$A$337,0),
MATCH(U$2,'Active Hour''s Dump'!$D$2:$AH$2,0)
))),"")</f>
        <v>P</v>
      </c>
      <c r="V227" s="54">
        <f>_xlfn.IFNA(IF(V$3="Productivity",
INDEX('Productivity Dump'!$E$4:$AJ$500,
MATCH($A227,'Productivity Dump'!$A$4:$A$500,0),
MATCH(V$2,'Productivity Dump'!$E$3:$AJ$3,0)
),
IF(V$3="Attendance",
INDEX('Attendance Dump'!$E$2:$AI$400,
MATCH($A227,'Attendance Dump'!$B$2:$B$400,0),
MATCH(V$2,'Attendance Dump'!$E$1:$AI$1,0)
),
INDEX('Active Hour''s Dump'!$D$3:$AH$337,
MATCH($C227,'Active Hour''s Dump'!$A$3:$A$337,0),
MATCH(V$2,'Active Hour''s Dump'!$D$2:$AH$2,0)
))),"")</f>
        <v>5.5833333333333304</v>
      </c>
      <c r="W227" s="13">
        <f>_xlfn.IFNA(IF(W$3="Productivity",
INDEX('Productivity Dump'!$E$4:$AJ$500,
MATCH($A227,'Productivity Dump'!$A$4:$A$500,0),
MATCH(W$2,'Productivity Dump'!$E$3:$AJ$3,0)
),
IF(W$3="Attendance",
INDEX('Attendance Dump'!$E$2:$AI$400,
MATCH($A227,'Attendance Dump'!$B$2:$B$400,0),
MATCH(W$2,'Attendance Dump'!$E$1:$AI$1,0)
),
INDEX('Active Hour''s Dump'!$D$3:$AH$337,
MATCH($C227,'Active Hour''s Dump'!$A$3:$A$337,0),
MATCH(W$2,'Active Hour''s Dump'!$D$2:$AH$2,0)
))),"")</f>
        <v>474.40199999999993</v>
      </c>
      <c r="X227" s="13" t="str">
        <f>_xlfn.IFNA(IF(X$3="Productivity",
INDEX('Productivity Dump'!$E$4:$AJ$500,
MATCH($A227,'Productivity Dump'!$A$4:$A$500,0),
MATCH(X$2,'Productivity Dump'!$E$3:$AJ$3,0)
),
IF(X$3="Attendance",
INDEX('Attendance Dump'!$E$2:$AI$400,
MATCH($A227,'Attendance Dump'!$B$2:$B$400,0),
MATCH(X$2,'Attendance Dump'!$E$1:$AI$1,0)
),
INDEX('Active Hour''s Dump'!$D$3:$AH$337,
MATCH($C227,'Active Hour''s Dump'!$A$3:$A$337,0),
MATCH(X$2,'Active Hour''s Dump'!$D$2:$AH$2,0)
))),"")</f>
        <v>P</v>
      </c>
      <c r="Y227" s="54">
        <f>_xlfn.IFNA(IF(Y$3="Productivity",
INDEX('Productivity Dump'!$E$4:$AJ$500,
MATCH($A227,'Productivity Dump'!$A$4:$A$500,0),
MATCH(Y$2,'Productivity Dump'!$E$3:$AJ$3,0)
),
IF(Y$3="Attendance",
INDEX('Attendance Dump'!$E$2:$AI$400,
MATCH($A227,'Attendance Dump'!$B$2:$B$400,0),
MATCH(Y$2,'Attendance Dump'!$E$1:$AI$1,0)
),
INDEX('Active Hour''s Dump'!$D$3:$AH$337,
MATCH($C227,'Active Hour''s Dump'!$A$3:$A$337,0),
MATCH(Y$2,'Active Hour''s Dump'!$D$2:$AH$2,0)
))),"")</f>
        <v>6.6666666666666696</v>
      </c>
      <c r="Z227" s="13">
        <f>_xlfn.IFNA(IF(Z$3="Productivity",
INDEX('Productivity Dump'!$E$4:$AJ$500,
MATCH($A227,'Productivity Dump'!$A$4:$A$500,0),
MATCH(Z$2,'Productivity Dump'!$E$3:$AJ$3,0)
),
IF(Z$3="Attendance",
INDEX('Attendance Dump'!$E$2:$AI$400,
MATCH($A227,'Attendance Dump'!$B$2:$B$400,0),
MATCH(Z$2,'Attendance Dump'!$E$1:$AI$1,0)
),
INDEX('Active Hour''s Dump'!$D$3:$AH$337,
MATCH($C227,'Active Hour''s Dump'!$A$3:$A$337,0),
MATCH(Z$2,'Active Hour''s Dump'!$D$2:$AH$2,0)
))),"")</f>
        <v>99.353999999999999</v>
      </c>
      <c r="AA227" s="13" t="str">
        <f>_xlfn.IFNA(IF(AA$3="Productivity",
INDEX('Productivity Dump'!$E$4:$AJ$500,
MATCH($A227,'Productivity Dump'!$A$4:$A$500,0),
MATCH(AA$2,'Productivity Dump'!$E$3:$AJ$3,0)
),
IF(AA$3="Attendance",
INDEX('Attendance Dump'!$E$2:$AI$400,
MATCH($A227,'Attendance Dump'!$B$2:$B$400,0),
MATCH(AA$2,'Attendance Dump'!$E$1:$AI$1,0)
),
INDEX('Active Hour''s Dump'!$D$3:$AH$337,
MATCH($C227,'Active Hour''s Dump'!$A$3:$A$337,0),
MATCH(AA$2,'Active Hour''s Dump'!$D$2:$AH$2,0)
))),"")</f>
        <v>PL</v>
      </c>
      <c r="AB227" s="54">
        <f>_xlfn.IFNA(IF(AB$3="Productivity",
INDEX('Productivity Dump'!$E$4:$AJ$500,
MATCH($A227,'Productivity Dump'!$A$4:$A$500,0),
MATCH(AB$2,'Productivity Dump'!$E$3:$AJ$3,0)
),
IF(AB$3="Attendance",
INDEX('Attendance Dump'!$E$2:$AI$400,
MATCH($A227,'Attendance Dump'!$B$2:$B$400,0),
MATCH(AB$2,'Attendance Dump'!$E$1:$AI$1,0)
),
INDEX('Active Hour''s Dump'!$D$3:$AH$337,
MATCH($C227,'Active Hour''s Dump'!$A$3:$A$337,0),
MATCH(AB$2,'Active Hour''s Dump'!$D$2:$AH$2,0)
))),"")</f>
        <v>0.91666666666666696</v>
      </c>
      <c r="AC227" s="13">
        <f>_xlfn.IFNA(IF(AC$3="Productivity",
INDEX('Productivity Dump'!$E$4:$AJ$500,
MATCH($A227,'Productivity Dump'!$A$4:$A$500,0),
MATCH(AC$2,'Productivity Dump'!$E$3:$AJ$3,0)
),
IF(AC$3="Attendance",
INDEX('Attendance Dump'!$E$2:$AI$400,
MATCH($A227,'Attendance Dump'!$B$2:$B$400,0),
MATCH(AC$2,'Attendance Dump'!$E$1:$AI$1,0)
),
INDEX('Active Hour''s Dump'!$D$3:$AH$337,
MATCH($C227,'Active Hour''s Dump'!$A$3:$A$337,0),
MATCH(AC$2,'Active Hour''s Dump'!$D$2:$AH$2,0)
))),"")</f>
        <v>0</v>
      </c>
      <c r="AD227" s="13" t="str">
        <f>_xlfn.IFNA(IF(AD$3="Productivity",
INDEX('Productivity Dump'!$E$4:$AJ$500,
MATCH($A227,'Productivity Dump'!$A$4:$A$500,0),
MATCH(AD$2,'Productivity Dump'!$E$3:$AJ$3,0)
),
IF(AD$3="Attendance",
INDEX('Attendance Dump'!$E$2:$AI$400,
MATCH($A227,'Attendance Dump'!$B$2:$B$400,0),
MATCH(AD$2,'Attendance Dump'!$E$1:$AI$1,0)
),
INDEX('Active Hour''s Dump'!$D$3:$AH$337,
MATCH($C227,'Active Hour''s Dump'!$A$3:$A$337,0),
MATCH(AD$2,'Active Hour''s Dump'!$D$2:$AH$2,0)
))),"")</f>
        <v>LWP-LWP</v>
      </c>
      <c r="AE227" s="54">
        <f>_xlfn.IFNA(IF(AE$3="Productivity",
INDEX('Productivity Dump'!$E$4:$AJ$500,
MATCH($A227,'Productivity Dump'!$A$4:$A$500,0),
MATCH(AE$2,'Productivity Dump'!$E$3:$AJ$3,0)
),
IF(AE$3="Attendance",
INDEX('Attendance Dump'!$E$2:$AI$400,
MATCH($A227,'Attendance Dump'!$B$2:$B$400,0),
MATCH(AE$2,'Attendance Dump'!$E$1:$AI$1,0)
),
INDEX('Active Hour''s Dump'!$D$3:$AH$337,
MATCH($C227,'Active Hour''s Dump'!$A$3:$A$337,0),
MATCH(AE$2,'Active Hour''s Dump'!$D$2:$AH$2,0)
))),"")</f>
        <v>0</v>
      </c>
      <c r="AF227" s="13">
        <f>_xlfn.IFNA(IF(AF$3="Productivity",
INDEX('Productivity Dump'!$E$4:$AJ$500,
MATCH($A227,'Productivity Dump'!$A$4:$A$500,0),
MATCH(AF$2,'Productivity Dump'!$E$3:$AJ$3,0)
),
IF(AF$3="Attendance",
INDEX('Attendance Dump'!$E$2:$AI$400,
MATCH($A227,'Attendance Dump'!$B$2:$B$400,0),
MATCH(AF$2,'Attendance Dump'!$E$1:$AI$1,0)
),
INDEX('Active Hour''s Dump'!$D$3:$AH$337,
MATCH($C227,'Active Hour''s Dump'!$A$3:$A$337,0),
MATCH(AF$2,'Active Hour''s Dump'!$D$2:$AH$2,0)
))),"")</f>
        <v>446.47800000000007</v>
      </c>
      <c r="AG227" s="13" t="str">
        <f>_xlfn.IFNA(IF(AG$3="Productivity",
INDEX('Productivity Dump'!$E$4:$AJ$500,
MATCH($A227,'Productivity Dump'!$A$4:$A$500,0),
MATCH(AG$2,'Productivity Dump'!$E$3:$AJ$3,0)
),
IF(AG$3="Attendance",
INDEX('Attendance Dump'!$E$2:$AI$400,
MATCH($A227,'Attendance Dump'!$B$2:$B$400,0),
MATCH(AG$2,'Attendance Dump'!$E$1:$AI$1,0)
),
INDEX('Active Hour''s Dump'!$D$3:$AH$337,
MATCH($C227,'Active Hour''s Dump'!$A$3:$A$337,0),
MATCH(AG$2,'Active Hour''s Dump'!$D$2:$AH$2,0)
))),"")</f>
        <v>P</v>
      </c>
      <c r="AH227" s="54">
        <f>_xlfn.IFNA(IF(AH$3="Productivity",
INDEX('Productivity Dump'!$E$4:$AJ$500,
MATCH($A227,'Productivity Dump'!$A$4:$A$500,0),
MATCH(AH$2,'Productivity Dump'!$E$3:$AJ$3,0)
),
IF(AH$3="Attendance",
INDEX('Attendance Dump'!$E$2:$AI$400,
MATCH($A227,'Attendance Dump'!$B$2:$B$400,0),
MATCH(AH$2,'Attendance Dump'!$E$1:$AI$1,0)
),
INDEX('Active Hour''s Dump'!$D$3:$AH$337,
MATCH($C227,'Active Hour''s Dump'!$A$3:$A$337,0),
MATCH(AH$2,'Active Hour''s Dump'!$D$2:$AH$2,0)
))),"")</f>
        <v>5.1666666666666696</v>
      </c>
      <c r="AI227" s="13">
        <f>_xlfn.IFNA(IF(AI$3="Productivity",
INDEX('Productivity Dump'!$E$4:$AJ$500,
MATCH($A227,'Productivity Dump'!$A$4:$A$500,0),
MATCH(AI$2,'Productivity Dump'!$E$3:$AJ$3,0)
),
IF(AI$3="Attendance",
INDEX('Attendance Dump'!$E$2:$AI$400,
MATCH($A227,'Attendance Dump'!$B$2:$B$400,0),
MATCH(AI$2,'Attendance Dump'!$E$1:$AI$1,0)
),
INDEX('Active Hour''s Dump'!$D$3:$AH$337,
MATCH($C227,'Active Hour''s Dump'!$A$3:$A$337,0),
MATCH(AI$2,'Active Hour''s Dump'!$D$2:$AH$2,0)
))),"")</f>
        <v>915.62800000000016</v>
      </c>
      <c r="AJ227" s="13" t="str">
        <f>_xlfn.IFNA(IF(AJ$3="Productivity",
INDEX('Productivity Dump'!$E$4:$AJ$500,
MATCH($A227,'Productivity Dump'!$A$4:$A$500,0),
MATCH(AJ$2,'Productivity Dump'!$E$3:$AJ$3,0)
),
IF(AJ$3="Attendance",
INDEX('Attendance Dump'!$E$2:$AI$400,
MATCH($A227,'Attendance Dump'!$B$2:$B$400,0),
MATCH(AJ$2,'Attendance Dump'!$E$1:$AI$1,0)
),
INDEX('Active Hour''s Dump'!$D$3:$AH$337,
MATCH($C227,'Active Hour''s Dump'!$A$3:$A$337,0),
MATCH(AJ$2,'Active Hour''s Dump'!$D$2:$AH$2,0)
))),"")</f>
        <v>P</v>
      </c>
      <c r="AK227" s="54">
        <f>_xlfn.IFNA(IF(AK$3="Productivity",
INDEX('Productivity Dump'!$E$4:$AJ$500,
MATCH($A227,'Productivity Dump'!$A$4:$A$500,0),
MATCH(AK$2,'Productivity Dump'!$E$3:$AJ$3,0)
),
IF(AK$3="Attendance",
INDEX('Attendance Dump'!$E$2:$AI$400,
MATCH($A227,'Attendance Dump'!$B$2:$B$400,0),
MATCH(AK$2,'Attendance Dump'!$E$1:$AI$1,0)
),
INDEX('Active Hour''s Dump'!$D$3:$AH$337,
MATCH($C227,'Active Hour''s Dump'!$A$3:$A$337,0),
MATCH(AK$2,'Active Hour''s Dump'!$D$2:$AH$2,0)
))),"")</f>
        <v>9.4166666666666696</v>
      </c>
      <c r="AL227" s="13">
        <f>_xlfn.IFNA(IF(AL$3="Productivity",
INDEX('Productivity Dump'!$E$4:$AJ$500,
MATCH($A227,'Productivity Dump'!$A$4:$A$500,0),
MATCH(AL$2,'Productivity Dump'!$E$3:$AJ$3,0)
),
IF(AL$3="Attendance",
INDEX('Attendance Dump'!$E$2:$AI$400,
MATCH($A227,'Attendance Dump'!$B$2:$B$400,0),
MATCH(AL$2,'Attendance Dump'!$E$1:$AI$1,0)
),
INDEX('Active Hour''s Dump'!$D$3:$AH$337,
MATCH($C227,'Active Hour''s Dump'!$A$3:$A$337,0),
MATCH(AL$2,'Active Hour''s Dump'!$D$2:$AH$2,0)
))),"")</f>
        <v>0</v>
      </c>
      <c r="AM227" s="13" t="str">
        <f>_xlfn.IFNA(IF(AM$3="Productivity",
INDEX('Productivity Dump'!$E$4:$AJ$500,
MATCH($A227,'Productivity Dump'!$A$4:$A$500,0),
MATCH(AM$2,'Productivity Dump'!$E$3:$AJ$3,0)
),
IF(AM$3="Attendance",
INDEX('Attendance Dump'!$E$2:$AI$400,
MATCH($A227,'Attendance Dump'!$B$2:$B$400,0),
MATCH(AM$2,'Attendance Dump'!$E$1:$AI$1,0)
),
INDEX('Active Hour''s Dump'!$D$3:$AH$337,
MATCH($C227,'Active Hour''s Dump'!$A$3:$A$337,0),
MATCH(AM$2,'Active Hour''s Dump'!$D$2:$AH$2,0)
))),"")</f>
        <v>WO</v>
      </c>
      <c r="AN227" s="54">
        <f>_xlfn.IFNA(IF(AN$3="Productivity",
INDEX('Productivity Dump'!$E$4:$AJ$500,
MATCH($A227,'Productivity Dump'!$A$4:$A$500,0),
MATCH(AN$2,'Productivity Dump'!$E$3:$AJ$3,0)
),
IF(AN$3="Attendance",
INDEX('Attendance Dump'!$E$2:$AI$400,
MATCH($A227,'Attendance Dump'!$B$2:$B$400,0),
MATCH(AN$2,'Attendance Dump'!$E$1:$AI$1,0)
),
INDEX('Active Hour''s Dump'!$D$3:$AH$337,
MATCH($C227,'Active Hour''s Dump'!$A$3:$A$337,0),
MATCH(AN$2,'Active Hour''s Dump'!$D$2:$AH$2,0)
))),"")</f>
        <v>0</v>
      </c>
      <c r="AO227" s="13">
        <f>_xlfn.IFNA(IF(AO$3="Productivity",
INDEX('Productivity Dump'!$E$4:$AJ$500,
MATCH($A227,'Productivity Dump'!$A$4:$A$500,0),
MATCH(AO$2,'Productivity Dump'!$E$3:$AJ$3,0)
),
IF(AO$3="Attendance",
INDEX('Attendance Dump'!$E$2:$AI$400,
MATCH($A227,'Attendance Dump'!$B$2:$B$400,0),
MATCH(AO$2,'Attendance Dump'!$E$1:$AI$1,0)
),
INDEX('Active Hour''s Dump'!$D$3:$AH$337,
MATCH($C227,'Active Hour''s Dump'!$A$3:$A$337,0),
MATCH(AO$2,'Active Hour''s Dump'!$D$2:$AH$2,0)
))),"")</f>
        <v>452.20300000000003</v>
      </c>
      <c r="AP227" s="13" t="str">
        <f>_xlfn.IFNA(IF(AP$3="Productivity",
INDEX('Productivity Dump'!$E$4:$AJ$500,
MATCH($A227,'Productivity Dump'!$A$4:$A$500,0),
MATCH(AP$2,'Productivity Dump'!$E$3:$AJ$3,0)
),
IF(AP$3="Attendance",
INDEX('Attendance Dump'!$E$2:$AI$400,
MATCH($A227,'Attendance Dump'!$B$2:$B$400,0),
MATCH(AP$2,'Attendance Dump'!$E$1:$AI$1,0)
),
INDEX('Active Hour''s Dump'!$D$3:$AH$337,
MATCH($C227,'Active Hour''s Dump'!$A$3:$A$337,0),
MATCH(AP$2,'Active Hour''s Dump'!$D$2:$AH$2,0)
))),"")</f>
        <v>P</v>
      </c>
      <c r="AQ227" s="54">
        <f>_xlfn.IFNA(IF(AQ$3="Productivity",
INDEX('Productivity Dump'!$E$4:$AJ$500,
MATCH($A227,'Productivity Dump'!$A$4:$A$500,0),
MATCH(AQ$2,'Productivity Dump'!$E$3:$AJ$3,0)
),
IF(AQ$3="Attendance",
INDEX('Attendance Dump'!$E$2:$AI$400,
MATCH($A227,'Attendance Dump'!$B$2:$B$400,0),
MATCH(AQ$2,'Attendance Dump'!$E$1:$AI$1,0)
),
INDEX('Active Hour''s Dump'!$D$3:$AH$337,
MATCH($C227,'Active Hour''s Dump'!$A$3:$A$337,0),
MATCH(AQ$2,'Active Hour''s Dump'!$D$2:$AH$2,0)
))),"")</f>
        <v>5.4166666666666696</v>
      </c>
      <c r="AR227" s="13">
        <f>_xlfn.IFNA(IF(AR$3="Productivity",
INDEX('Productivity Dump'!$E$4:$AJ$500,
MATCH($A227,'Productivity Dump'!$A$4:$A$500,0),
MATCH(AR$2,'Productivity Dump'!$E$3:$AJ$3,0)
),
IF(AR$3="Attendance",
INDEX('Attendance Dump'!$E$2:$AI$400,
MATCH($A227,'Attendance Dump'!$B$2:$B$400,0),
MATCH(AR$2,'Attendance Dump'!$E$1:$AI$1,0)
),
INDEX('Active Hour''s Dump'!$D$3:$AH$337,
MATCH($C227,'Active Hour''s Dump'!$A$3:$A$337,0),
MATCH(AR$2,'Active Hour''s Dump'!$D$2:$AH$2,0)
))),"")</f>
        <v>910.90600000000006</v>
      </c>
      <c r="AS227" s="13" t="str">
        <f>_xlfn.IFNA(IF(AS$3="Productivity",
INDEX('Productivity Dump'!$E$4:$AJ$500,
MATCH($A227,'Productivity Dump'!$A$4:$A$500,0),
MATCH(AS$2,'Productivity Dump'!$E$3:$AJ$3,0)
),
IF(AS$3="Attendance",
INDEX('Attendance Dump'!$E$2:$AI$400,
MATCH($A227,'Attendance Dump'!$B$2:$B$400,0),
MATCH(AS$2,'Attendance Dump'!$E$1:$AI$1,0)
),
INDEX('Active Hour''s Dump'!$D$3:$AH$337,
MATCH($C227,'Active Hour''s Dump'!$A$3:$A$337,0),
MATCH(AS$2,'Active Hour''s Dump'!$D$2:$AH$2,0)
))),"")</f>
        <v>P</v>
      </c>
      <c r="AT227" s="54">
        <f>_xlfn.IFNA(IF(AT$3="Productivity",
INDEX('Productivity Dump'!$E$4:$AJ$500,
MATCH($A227,'Productivity Dump'!$A$4:$A$500,0),
MATCH(AT$2,'Productivity Dump'!$E$3:$AJ$3,0)
),
IF(AT$3="Attendance",
INDEX('Attendance Dump'!$E$2:$AI$400,
MATCH($A227,'Attendance Dump'!$B$2:$B$400,0),
MATCH(AT$2,'Attendance Dump'!$E$1:$AI$1,0)
),
INDEX('Active Hour''s Dump'!$D$3:$AH$337,
MATCH($C227,'Active Hour''s Dump'!$A$3:$A$337,0),
MATCH(AT$2,'Active Hour''s Dump'!$D$2:$AH$2,0)
))),"")</f>
        <v>9.4166666666666696</v>
      </c>
      <c r="AU227" s="13">
        <f>_xlfn.IFNA(IF(AU$3="Productivity",
INDEX('Productivity Dump'!$E$4:$AJ$500,
MATCH($A227,'Productivity Dump'!$A$4:$A$500,0),
MATCH(AU$2,'Productivity Dump'!$E$3:$AJ$3,0)
),
IF(AU$3="Attendance",
INDEX('Attendance Dump'!$E$2:$AI$400,
MATCH($A227,'Attendance Dump'!$B$2:$B$400,0),
MATCH(AU$2,'Attendance Dump'!$E$1:$AI$1,0)
),
INDEX('Active Hour''s Dump'!$D$3:$AH$337,
MATCH($C227,'Active Hour''s Dump'!$A$3:$A$337,0),
MATCH(AU$2,'Active Hour''s Dump'!$D$2:$AH$2,0)
))),"")</f>
        <v>442.21399999999994</v>
      </c>
      <c r="AV227" s="13" t="str">
        <f>_xlfn.IFNA(IF(AV$3="Productivity",
INDEX('Productivity Dump'!$E$4:$AJ$500,
MATCH($A227,'Productivity Dump'!$A$4:$A$500,0),
MATCH(AV$2,'Productivity Dump'!$E$3:$AJ$3,0)
),
IF(AV$3="Attendance",
INDEX('Attendance Dump'!$E$2:$AI$400,
MATCH($A227,'Attendance Dump'!$B$2:$B$400,0),
MATCH(AV$2,'Attendance Dump'!$E$1:$AI$1,0)
),
INDEX('Active Hour''s Dump'!$D$3:$AH$337,
MATCH($C227,'Active Hour''s Dump'!$A$3:$A$337,0),
MATCH(AV$2,'Active Hour''s Dump'!$D$2:$AH$2,0)
))),"")</f>
        <v>LWP-HL(LWP)</v>
      </c>
      <c r="AW227" s="54">
        <f>_xlfn.IFNA(IF(AW$3="Productivity",
INDEX('Productivity Dump'!$E$4:$AJ$500,
MATCH($A227,'Productivity Dump'!$A$4:$A$500,0),
MATCH(AW$2,'Productivity Dump'!$E$3:$AJ$3,0)
),
IF(AW$3="Attendance",
INDEX('Attendance Dump'!$E$2:$AI$400,
MATCH($A227,'Attendance Dump'!$B$2:$B$400,0),
MATCH(AW$2,'Attendance Dump'!$E$1:$AI$1,0)
),
INDEX('Active Hour''s Dump'!$D$3:$AH$337,
MATCH($C227,'Active Hour''s Dump'!$A$3:$A$337,0),
MATCH(AW$2,'Active Hour''s Dump'!$D$2:$AH$2,0)
))),"")</f>
        <v>7.3333333333333304</v>
      </c>
      <c r="AX227" s="13">
        <f>_xlfn.IFNA(IF(AX$3="Productivity",
INDEX('Productivity Dump'!$E$4:$AJ$500,
MATCH($A227,'Productivity Dump'!$A$4:$A$500,0),
MATCH(AX$2,'Productivity Dump'!$E$3:$AJ$3,0)
),
IF(AX$3="Attendance",
INDEX('Attendance Dump'!$E$2:$AI$400,
MATCH($A227,'Attendance Dump'!$B$2:$B$400,0),
MATCH(AX$2,'Attendance Dump'!$E$1:$AI$1,0)
),
INDEX('Active Hour''s Dump'!$D$3:$AH$337,
MATCH($C227,'Active Hour''s Dump'!$A$3:$A$337,0),
MATCH(AX$2,'Active Hour''s Dump'!$D$2:$AH$2,0)
))),"")</f>
        <v>835.27599999999995</v>
      </c>
      <c r="AY227" s="13" t="str">
        <f>_xlfn.IFNA(IF(AY$3="Productivity",
INDEX('Productivity Dump'!$E$4:$AJ$500,
MATCH($A227,'Productivity Dump'!$A$4:$A$500,0),
MATCH(AY$2,'Productivity Dump'!$E$3:$AJ$3,0)
),
IF(AY$3="Attendance",
INDEX('Attendance Dump'!$E$2:$AI$400,
MATCH($A227,'Attendance Dump'!$B$2:$B$400,0),
MATCH(AY$2,'Attendance Dump'!$E$1:$AI$1,0)
),
INDEX('Active Hour''s Dump'!$D$3:$AH$337,
MATCH($C227,'Active Hour''s Dump'!$A$3:$A$337,0),
MATCH(AY$2,'Active Hour''s Dump'!$D$2:$AH$2,0)
))),"")</f>
        <v>P</v>
      </c>
      <c r="AZ227" s="54">
        <f>_xlfn.IFNA(IF(AZ$3="Productivity",
INDEX('Productivity Dump'!$E$4:$AJ$500,
MATCH($A227,'Productivity Dump'!$A$4:$A$500,0),
MATCH(AZ$2,'Productivity Dump'!$E$3:$AJ$3,0)
),
IF(AZ$3="Attendance",
INDEX('Attendance Dump'!$E$2:$AI$400,
MATCH($A227,'Attendance Dump'!$B$2:$B$400,0),
MATCH(AZ$2,'Attendance Dump'!$E$1:$AI$1,0)
),
INDEX('Active Hour''s Dump'!$D$3:$AH$337,
MATCH($C227,'Active Hour''s Dump'!$A$3:$A$337,0),
MATCH(AZ$2,'Active Hour''s Dump'!$D$2:$AH$2,0)
))),"")</f>
        <v>9.8333333333333304</v>
      </c>
      <c r="BA227" s="13">
        <f>_xlfn.IFNA(IF(BA$3="Productivity",
INDEX('Productivity Dump'!$E$4:$AJ$500,
MATCH($A227,'Productivity Dump'!$A$4:$A$500,0),
MATCH(BA$2,'Productivity Dump'!$E$3:$AJ$3,0)
),
IF(BA$3="Attendance",
INDEX('Attendance Dump'!$E$2:$AI$400,
MATCH($A227,'Attendance Dump'!$B$2:$B$400,0),
MATCH(BA$2,'Attendance Dump'!$E$1:$AI$1,0)
),
INDEX('Active Hour''s Dump'!$D$3:$AH$337,
MATCH($C227,'Active Hour''s Dump'!$A$3:$A$337,0),
MATCH(BA$2,'Active Hour''s Dump'!$D$2:$AH$2,0)
))),"")</f>
        <v>517.94200000000012</v>
      </c>
      <c r="BB227" s="13" t="str">
        <f>_xlfn.IFNA(IF(BB$3="Productivity",
INDEX('Productivity Dump'!$E$4:$AJ$500,
MATCH($A227,'Productivity Dump'!$A$4:$A$500,0),
MATCH(BB$2,'Productivity Dump'!$E$3:$AJ$3,0)
),
IF(BB$3="Attendance",
INDEX('Attendance Dump'!$E$2:$AI$400,
MATCH($A227,'Attendance Dump'!$B$2:$B$400,0),
MATCH(BB$2,'Attendance Dump'!$E$1:$AI$1,0)
),
INDEX('Active Hour''s Dump'!$D$3:$AH$337,
MATCH($C227,'Active Hour''s Dump'!$A$3:$A$337,0),
MATCH(BB$2,'Active Hour''s Dump'!$D$2:$AH$2,0)
))),"")</f>
        <v>LWP-HL(LWP)</v>
      </c>
      <c r="BC227" s="54">
        <f>_xlfn.IFNA(IF(BC$3="Productivity",
INDEX('Productivity Dump'!$E$4:$AJ$500,
MATCH($A227,'Productivity Dump'!$A$4:$A$500,0),
MATCH(BC$2,'Productivity Dump'!$E$3:$AJ$3,0)
),
IF(BC$3="Attendance",
INDEX('Attendance Dump'!$E$2:$AI$400,
MATCH($A227,'Attendance Dump'!$B$2:$B$400,0),
MATCH(BC$2,'Attendance Dump'!$E$1:$AI$1,0)
),
INDEX('Active Hour''s Dump'!$D$3:$AH$337,
MATCH($C227,'Active Hour''s Dump'!$A$3:$A$337,0),
MATCH(BC$2,'Active Hour''s Dump'!$D$2:$AH$2,0)
))),"")</f>
        <v>6.25</v>
      </c>
      <c r="BD227" s="13">
        <f>_xlfn.IFNA(IF(BD$3="Productivity",
INDEX('Productivity Dump'!$E$4:$AJ$500,
MATCH($A227,'Productivity Dump'!$A$4:$A$500,0),
MATCH(BD$2,'Productivity Dump'!$E$3:$AJ$3,0)
),
IF(BD$3="Attendance",
INDEX('Attendance Dump'!$E$2:$AI$400,
MATCH($A227,'Attendance Dump'!$B$2:$B$400,0),
MATCH(BD$2,'Attendance Dump'!$E$1:$AI$1,0)
),
INDEX('Active Hour''s Dump'!$D$3:$AH$337,
MATCH($C227,'Active Hour''s Dump'!$A$3:$A$337,0),
MATCH(BD$2,'Active Hour''s Dump'!$D$2:$AH$2,0)
))),"")</f>
        <v>703.61699999999996</v>
      </c>
      <c r="BE227" s="13" t="str">
        <f>_xlfn.IFNA(IF(BE$3="Productivity",
INDEX('Productivity Dump'!$E$4:$AJ$500,
MATCH($A227,'Productivity Dump'!$A$4:$A$500,0),
MATCH(BE$2,'Productivity Dump'!$E$3:$AJ$3,0)
),
IF(BE$3="Attendance",
INDEX('Attendance Dump'!$E$2:$AI$400,
MATCH($A227,'Attendance Dump'!$B$2:$B$400,0),
MATCH(BE$2,'Attendance Dump'!$E$1:$AI$1,0)
),
INDEX('Active Hour''s Dump'!$D$3:$AH$337,
MATCH($C227,'Active Hour''s Dump'!$A$3:$A$337,0),
MATCH(BE$2,'Active Hour''s Dump'!$D$2:$AH$2,0)
))),"")</f>
        <v>P</v>
      </c>
      <c r="BF227" s="54">
        <f>_xlfn.IFNA(IF(BF$3="Productivity",
INDEX('Productivity Dump'!$E$4:$AJ$500,
MATCH($A227,'Productivity Dump'!$A$4:$A$500,0),
MATCH(BF$2,'Productivity Dump'!$E$3:$AJ$3,0)
),
IF(BF$3="Attendance",
INDEX('Attendance Dump'!$E$2:$AI$400,
MATCH($A227,'Attendance Dump'!$B$2:$B$400,0),
MATCH(BF$2,'Attendance Dump'!$E$1:$AI$1,0)
),
INDEX('Active Hour''s Dump'!$D$3:$AH$337,
MATCH($C227,'Active Hour''s Dump'!$A$3:$A$337,0),
MATCH(BF$2,'Active Hour''s Dump'!$D$2:$AH$2,0)
))),"")</f>
        <v>7.6666666666666696</v>
      </c>
      <c r="BG227" s="13">
        <f>_xlfn.IFNA(IF(BG$3="Productivity",
INDEX('Productivity Dump'!$E$4:$AJ$500,
MATCH($A227,'Productivity Dump'!$A$4:$A$500,0),
MATCH(BG$2,'Productivity Dump'!$E$3:$AJ$3,0)
),
IF(BG$3="Attendance",
INDEX('Attendance Dump'!$E$2:$AI$400,
MATCH($A227,'Attendance Dump'!$B$2:$B$400,0),
MATCH(BG$2,'Attendance Dump'!$E$1:$AI$1,0)
),
INDEX('Active Hour''s Dump'!$D$3:$AH$337,
MATCH($C227,'Active Hour''s Dump'!$A$3:$A$337,0),
MATCH(BG$2,'Active Hour''s Dump'!$D$2:$AH$2,0)
))),"")</f>
        <v>0</v>
      </c>
      <c r="BH227" s="13" t="str">
        <f>_xlfn.IFNA(IF(BH$3="Productivity",
INDEX('Productivity Dump'!$E$4:$AJ$500,
MATCH($A227,'Productivity Dump'!$A$4:$A$500,0),
MATCH(BH$2,'Productivity Dump'!$E$3:$AJ$3,0)
),
IF(BH$3="Attendance",
INDEX('Attendance Dump'!$E$2:$AI$400,
MATCH($A227,'Attendance Dump'!$B$2:$B$400,0),
MATCH(BH$2,'Attendance Dump'!$E$1:$AI$1,0)
),
INDEX('Active Hour''s Dump'!$D$3:$AH$337,
MATCH($C227,'Active Hour''s Dump'!$A$3:$A$337,0),
MATCH(BH$2,'Active Hour''s Dump'!$D$2:$AH$2,0)
))),"")</f>
        <v>WO</v>
      </c>
      <c r="BI227" s="54">
        <f>_xlfn.IFNA(IF(BI$3="Productivity",
INDEX('Productivity Dump'!$E$4:$AJ$500,
MATCH($A227,'Productivity Dump'!$A$4:$A$500,0),
MATCH(BI$2,'Productivity Dump'!$E$3:$AJ$3,0)
),
IF(BI$3="Attendance",
INDEX('Attendance Dump'!$E$2:$AI$400,
MATCH($A227,'Attendance Dump'!$B$2:$B$400,0),
MATCH(BI$2,'Attendance Dump'!$E$1:$AI$1,0)
),
INDEX('Active Hour''s Dump'!$D$3:$AH$337,
MATCH($C227,'Active Hour''s Dump'!$A$3:$A$337,0),
MATCH(BI$2,'Active Hour''s Dump'!$D$2:$AH$2,0)
))),"")</f>
        <v>0</v>
      </c>
      <c r="BJ227" s="13">
        <f>_xlfn.IFNA(IF(BJ$3="Productivity",
INDEX('Productivity Dump'!$E$4:$AJ$500,
MATCH($A227,'Productivity Dump'!$A$4:$A$500,0),
MATCH(BJ$2,'Productivity Dump'!$E$3:$AJ$3,0)
),
IF(BJ$3="Attendance",
INDEX('Attendance Dump'!$E$2:$AI$400,
MATCH($A227,'Attendance Dump'!$B$2:$B$400,0),
MATCH(BJ$2,'Attendance Dump'!$E$1:$AI$1,0)
),
INDEX('Active Hour''s Dump'!$D$3:$AH$337,
MATCH($C227,'Active Hour''s Dump'!$A$3:$A$337,0),
MATCH(BJ$2,'Active Hour''s Dump'!$D$2:$AH$2,0)
))),"")</f>
        <v>444.02800000000002</v>
      </c>
      <c r="BK227" s="13" t="str">
        <f>_xlfn.IFNA(IF(BK$3="Productivity",
INDEX('Productivity Dump'!$E$4:$AJ$500,
MATCH($A227,'Productivity Dump'!$A$4:$A$500,0),
MATCH(BK$2,'Productivity Dump'!$E$3:$AJ$3,0)
),
IF(BK$3="Attendance",
INDEX('Attendance Dump'!$E$2:$AI$400,
MATCH($A227,'Attendance Dump'!$B$2:$B$400,0),
MATCH(BK$2,'Attendance Dump'!$E$1:$AI$1,0)
),
INDEX('Active Hour''s Dump'!$D$3:$AH$337,
MATCH($C227,'Active Hour''s Dump'!$A$3:$A$337,0),
MATCH(BK$2,'Active Hour''s Dump'!$D$2:$AH$2,0)
))),"")</f>
        <v>P</v>
      </c>
      <c r="BL227" s="54">
        <f>_xlfn.IFNA(IF(BL$3="Productivity",
INDEX('Productivity Dump'!$E$4:$AJ$500,
MATCH($A227,'Productivity Dump'!$A$4:$A$500,0),
MATCH(BL$2,'Productivity Dump'!$E$3:$AJ$3,0)
),
IF(BL$3="Attendance",
INDEX('Attendance Dump'!$E$2:$AI$400,
MATCH($A227,'Attendance Dump'!$B$2:$B$400,0),
MATCH(BL$2,'Attendance Dump'!$E$1:$AI$1,0)
),
INDEX('Active Hour''s Dump'!$D$3:$AH$337,
MATCH($C227,'Active Hour''s Dump'!$A$3:$A$337,0),
MATCH(BL$2,'Active Hour''s Dump'!$D$2:$AH$2,0)
))),"")</f>
        <v>6.4166666666666696</v>
      </c>
      <c r="BM227" s="13">
        <f>_xlfn.IFNA(IF(BM$3="Productivity",
INDEX('Productivity Dump'!$E$4:$AJ$500,
MATCH($A227,'Productivity Dump'!$A$4:$A$500,0),
MATCH(BM$2,'Productivity Dump'!$E$3:$AJ$3,0)
),
IF(BM$3="Attendance",
INDEX('Attendance Dump'!$E$2:$AI$400,
MATCH($A227,'Attendance Dump'!$B$2:$B$400,0),
MATCH(BM$2,'Attendance Dump'!$E$1:$AI$1,0)
),
INDEX('Active Hour''s Dump'!$D$3:$AH$337,
MATCH($C227,'Active Hour''s Dump'!$A$3:$A$337,0),
MATCH(BM$2,'Active Hour''s Dump'!$D$2:$AH$2,0)
))),"")</f>
        <v>852.32100000000003</v>
      </c>
      <c r="BN227" s="13" t="str">
        <f>_xlfn.IFNA(IF(BN$3="Productivity",
INDEX('Productivity Dump'!$E$4:$AJ$500,
MATCH($A227,'Productivity Dump'!$A$4:$A$500,0),
MATCH(BN$2,'Productivity Dump'!$E$3:$AJ$3,0)
),
IF(BN$3="Attendance",
INDEX('Attendance Dump'!$E$2:$AI$400,
MATCH($A227,'Attendance Dump'!$B$2:$B$400,0),
MATCH(BN$2,'Attendance Dump'!$E$1:$AI$1,0)
),
INDEX('Active Hour''s Dump'!$D$3:$AH$337,
MATCH($C227,'Active Hour''s Dump'!$A$3:$A$337,0),
MATCH(BN$2,'Active Hour''s Dump'!$D$2:$AH$2,0)
))),"")</f>
        <v>P</v>
      </c>
      <c r="BO227" s="54">
        <f>_xlfn.IFNA(IF(BO$3="Productivity",
INDEX('Productivity Dump'!$E$4:$AJ$500,
MATCH($A227,'Productivity Dump'!$A$4:$A$500,0),
MATCH(BO$2,'Productivity Dump'!$E$3:$AJ$3,0)
),
IF(BO$3="Attendance",
INDEX('Attendance Dump'!$E$2:$AI$400,
MATCH($A227,'Attendance Dump'!$B$2:$B$400,0),
MATCH(BO$2,'Attendance Dump'!$E$1:$AI$1,0)
),
INDEX('Active Hour''s Dump'!$D$3:$AH$337,
MATCH($C227,'Active Hour''s Dump'!$A$3:$A$337,0),
MATCH(BO$2,'Active Hour''s Dump'!$D$2:$AH$2,0)
))),"")</f>
        <v>7.75</v>
      </c>
      <c r="BP227" s="13">
        <f>_xlfn.IFNA(IF(BP$3="Productivity",
INDEX('Productivity Dump'!$E$4:$AJ$500,
MATCH($A227,'Productivity Dump'!$A$4:$A$500,0),
MATCH(BP$2,'Productivity Dump'!$E$3:$AJ$3,0)
),
IF(BP$3="Attendance",
INDEX('Attendance Dump'!$E$2:$AI$400,
MATCH($A227,'Attendance Dump'!$B$2:$B$400,0),
MATCH(BP$2,'Attendance Dump'!$E$1:$AI$1,0)
),
INDEX('Active Hour''s Dump'!$D$3:$AH$337,
MATCH($C227,'Active Hour''s Dump'!$A$3:$A$337,0),
MATCH(BP$2,'Active Hour''s Dump'!$D$2:$AH$2,0)
))),"")</f>
        <v>524.31000000000006</v>
      </c>
      <c r="BQ227" s="13" t="str">
        <f>_xlfn.IFNA(IF(BQ$3="Productivity",
INDEX('Productivity Dump'!$E$4:$AJ$500,
MATCH($A227,'Productivity Dump'!$A$4:$A$500,0),
MATCH(BQ$2,'Productivity Dump'!$E$3:$AJ$3,0)
),
IF(BQ$3="Attendance",
INDEX('Attendance Dump'!$E$2:$AI$400,
MATCH($A227,'Attendance Dump'!$B$2:$B$400,0),
MATCH(BQ$2,'Attendance Dump'!$E$1:$AI$1,0)
),
INDEX('Active Hour''s Dump'!$D$3:$AH$337,
MATCH($C227,'Active Hour''s Dump'!$A$3:$A$337,0),
MATCH(BQ$2,'Active Hour''s Dump'!$D$2:$AH$2,0)
))),"")</f>
        <v>LWP-HL(LWP)</v>
      </c>
      <c r="BR227" s="54">
        <f>_xlfn.IFNA(IF(BR$3="Productivity",
INDEX('Productivity Dump'!$E$4:$AJ$500,
MATCH($A227,'Productivity Dump'!$A$4:$A$500,0),
MATCH(BR$2,'Productivity Dump'!$E$3:$AJ$3,0)
),
IF(BR$3="Attendance",
INDEX('Attendance Dump'!$E$2:$AI$400,
MATCH($A227,'Attendance Dump'!$B$2:$B$400,0),
MATCH(BR$2,'Attendance Dump'!$E$1:$AI$1,0)
),
INDEX('Active Hour''s Dump'!$D$3:$AH$337,
MATCH($C227,'Active Hour''s Dump'!$A$3:$A$337,0),
MATCH(BR$2,'Active Hour''s Dump'!$D$2:$AH$2,0)
))),"")</f>
        <v>7.75</v>
      </c>
      <c r="BS227" s="13">
        <f>_xlfn.IFNA(IF(BS$3="Productivity",
INDEX('Productivity Dump'!$E$4:$AJ$500,
MATCH($A227,'Productivity Dump'!$A$4:$A$500,0),
MATCH(BS$2,'Productivity Dump'!$E$3:$AJ$3,0)
),
IF(BS$3="Attendance",
INDEX('Attendance Dump'!$E$2:$AI$400,
MATCH($A227,'Attendance Dump'!$B$2:$B$400,0),
MATCH(BS$2,'Attendance Dump'!$E$1:$AI$1,0)
),
INDEX('Active Hour''s Dump'!$D$3:$AH$337,
MATCH($C227,'Active Hour''s Dump'!$A$3:$A$337,0),
MATCH(BS$2,'Active Hour''s Dump'!$D$2:$AH$2,0)
))),"")</f>
        <v>825.61699999999996</v>
      </c>
      <c r="BT227" s="13" t="str">
        <f>_xlfn.IFNA(IF(BT$3="Productivity",
INDEX('Productivity Dump'!$E$4:$AJ$500,
MATCH($A227,'Productivity Dump'!$A$4:$A$500,0),
MATCH(BT$2,'Productivity Dump'!$E$3:$AJ$3,0)
),
IF(BT$3="Attendance",
INDEX('Attendance Dump'!$E$2:$AI$400,
MATCH($A227,'Attendance Dump'!$B$2:$B$400,0),
MATCH(BT$2,'Attendance Dump'!$E$1:$AI$1,0)
),
INDEX('Active Hour''s Dump'!$D$3:$AH$337,
MATCH($C227,'Active Hour''s Dump'!$A$3:$A$337,0),
MATCH(BT$2,'Active Hour''s Dump'!$D$2:$AH$2,0)
))),"")</f>
        <v>H(P)</v>
      </c>
      <c r="BU227" s="54">
        <f>_xlfn.IFNA(IF(BU$3="Productivity",
INDEX('Productivity Dump'!$E$4:$AJ$500,
MATCH($A227,'Productivity Dump'!$A$4:$A$500,0),
MATCH(BU$2,'Productivity Dump'!$E$3:$AJ$3,0)
),
IF(BU$3="Attendance",
INDEX('Attendance Dump'!$E$2:$AI$400,
MATCH($A227,'Attendance Dump'!$B$2:$B$400,0),
MATCH(BU$2,'Attendance Dump'!$E$1:$AI$1,0)
),
INDEX('Active Hour''s Dump'!$D$3:$AH$337,
MATCH($C227,'Active Hour''s Dump'!$A$3:$A$337,0),
MATCH(BU$2,'Active Hour''s Dump'!$D$2:$AH$2,0)
))),"")</f>
        <v>8.5</v>
      </c>
      <c r="BV227" s="13">
        <f>_xlfn.IFNA(IF(BV$3="Productivity",
INDEX('Productivity Dump'!$E$4:$AJ$500,
MATCH($A227,'Productivity Dump'!$A$4:$A$500,0),
MATCH(BV$2,'Productivity Dump'!$E$3:$AJ$3,0)
),
IF(BV$3="Attendance",
INDEX('Attendance Dump'!$E$2:$AI$400,
MATCH($A227,'Attendance Dump'!$B$2:$B$400,0),
MATCH(BV$2,'Attendance Dump'!$E$1:$AI$1,0)
),
INDEX('Active Hour''s Dump'!$D$3:$AH$337,
MATCH($C227,'Active Hour''s Dump'!$A$3:$A$337,0),
MATCH(BV$2,'Active Hour''s Dump'!$D$2:$AH$2,0)
))),"")</f>
        <v>838.95599999999979</v>
      </c>
      <c r="BW227" s="13" t="str">
        <f>_xlfn.IFNA(IF(BW$3="Productivity",
INDEX('Productivity Dump'!$E$4:$AJ$500,
MATCH($A227,'Productivity Dump'!$A$4:$A$500,0),
MATCH(BW$2,'Productivity Dump'!$E$3:$AJ$3,0)
),
IF(BW$3="Attendance",
INDEX('Attendance Dump'!$E$2:$AI$400,
MATCH($A227,'Attendance Dump'!$B$2:$B$400,0),
MATCH(BW$2,'Attendance Dump'!$E$1:$AI$1,0)
),
INDEX('Active Hour''s Dump'!$D$3:$AH$337,
MATCH($C227,'Active Hour''s Dump'!$A$3:$A$337,0),
MATCH(BW$2,'Active Hour''s Dump'!$D$2:$AH$2,0)
))),"")</f>
        <v>P</v>
      </c>
      <c r="BX227" s="54">
        <f>_xlfn.IFNA(IF(BX$3="Productivity",
INDEX('Productivity Dump'!$E$4:$AJ$500,
MATCH($A227,'Productivity Dump'!$A$4:$A$500,0),
MATCH(BX$2,'Productivity Dump'!$E$3:$AJ$3,0)
),
IF(BX$3="Attendance",
INDEX('Attendance Dump'!$E$2:$AI$400,
MATCH($A227,'Attendance Dump'!$B$2:$B$400,0),
MATCH(BX$2,'Attendance Dump'!$E$1:$AI$1,0)
),
INDEX('Active Hour''s Dump'!$D$3:$AH$337,
MATCH($C227,'Active Hour''s Dump'!$A$3:$A$337,0),
MATCH(BX$2,'Active Hour''s Dump'!$D$2:$AH$2,0)
))),"")</f>
        <v>8.5</v>
      </c>
      <c r="BY227" s="13">
        <f>_xlfn.IFNA(IF(BY$3="Productivity",
INDEX('Productivity Dump'!$E$4:$AJ$500,
MATCH($A227,'Productivity Dump'!$A$4:$A$500,0),
MATCH(BY$2,'Productivity Dump'!$E$3:$AJ$3,0)
),
IF(BY$3="Attendance",
INDEX('Attendance Dump'!$E$2:$AI$400,
MATCH($A227,'Attendance Dump'!$B$2:$B$400,0),
MATCH(BY$2,'Attendance Dump'!$E$1:$AI$1,0)
),
INDEX('Active Hour''s Dump'!$D$3:$AH$337,
MATCH($C227,'Active Hour''s Dump'!$A$3:$A$337,0),
MATCH(BY$2,'Active Hour''s Dump'!$D$2:$AH$2,0)
))),"")</f>
        <v>405.86199999999997</v>
      </c>
      <c r="BZ227" s="13" t="str">
        <f>_xlfn.IFNA(IF(BZ$3="Productivity",
INDEX('Productivity Dump'!$E$4:$AJ$500,
MATCH($A227,'Productivity Dump'!$A$4:$A$500,0),
MATCH(BZ$2,'Productivity Dump'!$E$3:$AJ$3,0)
),
IF(BZ$3="Attendance",
INDEX('Attendance Dump'!$E$2:$AI$400,
MATCH($A227,'Attendance Dump'!$B$2:$B$400,0),
MATCH(BZ$2,'Attendance Dump'!$E$1:$AI$1,0)
),
INDEX('Active Hour''s Dump'!$D$3:$AH$337,
MATCH($C227,'Active Hour''s Dump'!$A$3:$A$337,0),
MATCH(BZ$2,'Active Hour''s Dump'!$D$2:$AH$2,0)
))),"")</f>
        <v>P</v>
      </c>
      <c r="CA227" s="54">
        <f>_xlfn.IFNA(IF(CA$3="Productivity",
INDEX('Productivity Dump'!$E$4:$AJ$500,
MATCH($A227,'Productivity Dump'!$A$4:$A$500,0),
MATCH(CA$2,'Productivity Dump'!$E$3:$AJ$3,0)
),
IF(CA$3="Attendance",
INDEX('Attendance Dump'!$E$2:$AI$400,
MATCH($A227,'Attendance Dump'!$B$2:$B$400,0),
MATCH(CA$2,'Attendance Dump'!$E$1:$AI$1,0)
),
INDEX('Active Hour''s Dump'!$D$3:$AH$337,
MATCH($C227,'Active Hour''s Dump'!$A$3:$A$337,0),
MATCH(CA$2,'Active Hour''s Dump'!$D$2:$AH$2,0)
))),"")</f>
        <v>4.4166666666666696</v>
      </c>
      <c r="CB227" s="13">
        <f>_xlfn.IFNA(IF(CB$3="Productivity",
INDEX('Productivity Dump'!$E$4:$AJ$500,
MATCH($A227,'Productivity Dump'!$A$4:$A$500,0),
MATCH(CB$2,'Productivity Dump'!$E$3:$AJ$3,0)
),
IF(CB$3="Attendance",
INDEX('Attendance Dump'!$E$2:$AI$400,
MATCH($A227,'Attendance Dump'!$B$2:$B$400,0),
MATCH(CB$2,'Attendance Dump'!$E$1:$AI$1,0)
),
INDEX('Active Hour''s Dump'!$D$3:$AH$337,
MATCH($C227,'Active Hour''s Dump'!$A$3:$A$337,0),
MATCH(CB$2,'Active Hour''s Dump'!$D$2:$AH$2,0)
))),"")</f>
        <v>0</v>
      </c>
      <c r="CC227" s="13" t="str">
        <f>_xlfn.IFNA(IF(CC$3="Productivity",
INDEX('Productivity Dump'!$E$4:$AJ$500,
MATCH($A227,'Productivity Dump'!$A$4:$A$500,0),
MATCH(CC$2,'Productivity Dump'!$E$3:$AJ$3,0)
),
IF(CC$3="Attendance",
INDEX('Attendance Dump'!$E$2:$AI$400,
MATCH($A227,'Attendance Dump'!$B$2:$B$400,0),
MATCH(CC$2,'Attendance Dump'!$E$1:$AI$1,0)
),
INDEX('Active Hour''s Dump'!$D$3:$AH$337,
MATCH($C227,'Active Hour''s Dump'!$A$3:$A$337,0),
MATCH(CC$2,'Active Hour''s Dump'!$D$2:$AH$2,0)
))),"")</f>
        <v>WO</v>
      </c>
      <c r="CD227" s="54">
        <f>_xlfn.IFNA(IF(CD$3="Productivity",
INDEX('Productivity Dump'!$E$4:$AJ$500,
MATCH($A227,'Productivity Dump'!$A$4:$A$500,0),
MATCH(CD$2,'Productivity Dump'!$E$3:$AJ$3,0)
),
IF(CD$3="Attendance",
INDEX('Attendance Dump'!$E$2:$AI$400,
MATCH($A227,'Attendance Dump'!$B$2:$B$400,0),
MATCH(CD$2,'Attendance Dump'!$E$1:$AI$1,0)
),
INDEX('Active Hour''s Dump'!$D$3:$AH$337,
MATCH($C227,'Active Hour''s Dump'!$A$3:$A$337,0),
MATCH(CD$2,'Active Hour''s Dump'!$D$2:$AH$2,0)
))),"")</f>
        <v>0</v>
      </c>
      <c r="CE227" s="13">
        <f>_xlfn.IFNA(IF(CE$3="Productivity",
INDEX('Productivity Dump'!$E$4:$AJ$500,
MATCH($A227,'Productivity Dump'!$A$4:$A$500,0),
MATCH(CE$2,'Productivity Dump'!$E$3:$AJ$3,0)
),
IF(CE$3="Attendance",
INDEX('Attendance Dump'!$E$2:$AI$400,
MATCH($A227,'Attendance Dump'!$B$2:$B$400,0),
MATCH(CE$2,'Attendance Dump'!$E$1:$AI$1,0)
),
INDEX('Active Hour''s Dump'!$D$3:$AH$337,
MATCH($C227,'Active Hour''s Dump'!$A$3:$A$337,0),
MATCH(CE$2,'Active Hour''s Dump'!$D$2:$AH$2,0)
))),"")</f>
        <v>435.23099999999999</v>
      </c>
      <c r="CF227" s="13" t="str">
        <f>_xlfn.IFNA(IF(CF$3="Productivity",
INDEX('Productivity Dump'!$E$4:$AJ$500,
MATCH($A227,'Productivity Dump'!$A$4:$A$500,0),
MATCH(CF$2,'Productivity Dump'!$E$3:$AJ$3,0)
),
IF(CF$3="Attendance",
INDEX('Attendance Dump'!$E$2:$AI$400,
MATCH($A227,'Attendance Dump'!$B$2:$B$400,0),
MATCH(CF$2,'Attendance Dump'!$E$1:$AI$1,0)
),
INDEX('Active Hour''s Dump'!$D$3:$AH$337,
MATCH($C227,'Active Hour''s Dump'!$A$3:$A$337,0),
MATCH(CF$2,'Active Hour''s Dump'!$D$2:$AH$2,0)
))),"")</f>
        <v>P</v>
      </c>
      <c r="CG227" s="54">
        <f>_xlfn.IFNA(IF(CG$3="Productivity",
INDEX('Productivity Dump'!$E$4:$AJ$500,
MATCH($A227,'Productivity Dump'!$A$4:$A$500,0),
MATCH(CG$2,'Productivity Dump'!$E$3:$AJ$3,0)
),
IF(CG$3="Attendance",
INDEX('Attendance Dump'!$E$2:$AI$400,
MATCH($A227,'Attendance Dump'!$B$2:$B$400,0),
MATCH(CG$2,'Attendance Dump'!$E$1:$AI$1,0)
),
INDEX('Active Hour''s Dump'!$D$3:$AH$337,
MATCH($C227,'Active Hour''s Dump'!$A$3:$A$337,0),
MATCH(CG$2,'Active Hour''s Dump'!$D$2:$AH$2,0)
))),"")</f>
        <v>5.3333333333333304</v>
      </c>
      <c r="CH227" s="13">
        <f>_xlfn.IFNA(IF(CH$3="Productivity",
INDEX('Productivity Dump'!$E$4:$AJ$500,
MATCH($A227,'Productivity Dump'!$A$4:$A$500,0),
MATCH(CH$2,'Productivity Dump'!$E$3:$AJ$3,0)
),
IF(CH$3="Attendance",
INDEX('Attendance Dump'!$E$2:$AI$400,
MATCH($A227,'Attendance Dump'!$B$2:$B$400,0),
MATCH(CH$2,'Attendance Dump'!$E$1:$AI$1,0)
),
INDEX('Active Hour''s Dump'!$D$3:$AH$337,
MATCH($C227,'Active Hour''s Dump'!$A$3:$A$337,0),
MATCH(CH$2,'Active Hour''s Dump'!$D$2:$AH$2,0)
))),"")</f>
        <v>835.50600000000009</v>
      </c>
      <c r="CI227" s="13" t="str">
        <f>_xlfn.IFNA(IF(CI$3="Productivity",
INDEX('Productivity Dump'!$E$4:$AJ$500,
MATCH($A227,'Productivity Dump'!$A$4:$A$500,0),
MATCH(CI$2,'Productivity Dump'!$E$3:$AJ$3,0)
),
IF(CI$3="Attendance",
INDEX('Attendance Dump'!$E$2:$AI$400,
MATCH($A227,'Attendance Dump'!$B$2:$B$400,0),
MATCH(CI$2,'Attendance Dump'!$E$1:$AI$1,0)
),
INDEX('Active Hour''s Dump'!$D$3:$AH$337,
MATCH($C227,'Active Hour''s Dump'!$A$3:$A$337,0),
MATCH(CI$2,'Active Hour''s Dump'!$D$2:$AH$2,0)
))),"")</f>
        <v>P</v>
      </c>
      <c r="CJ227" s="54">
        <f>_xlfn.IFNA(IF(CJ$3="Productivity",
INDEX('Productivity Dump'!$E$4:$AJ$500,
MATCH($A227,'Productivity Dump'!$A$4:$A$500,0),
MATCH(CJ$2,'Productivity Dump'!$E$3:$AJ$3,0)
),
IF(CJ$3="Attendance",
INDEX('Attendance Dump'!$E$2:$AI$400,
MATCH($A227,'Attendance Dump'!$B$2:$B$400,0),
MATCH(CJ$2,'Attendance Dump'!$E$1:$AI$1,0)
),
INDEX('Active Hour''s Dump'!$D$3:$AH$337,
MATCH($C227,'Active Hour''s Dump'!$A$3:$A$337,0),
MATCH(CJ$2,'Active Hour''s Dump'!$D$2:$AH$2,0)
))),"")</f>
        <v>10.8333333333333</v>
      </c>
      <c r="CK227" s="13">
        <f>_xlfn.IFNA(IF(CK$3="Productivity",
INDEX('Productivity Dump'!$E$4:$AJ$500,
MATCH($A227,'Productivity Dump'!$A$4:$A$500,0),
MATCH(CK$2,'Productivity Dump'!$E$3:$AJ$3,0)
),
IF(CK$3="Attendance",
INDEX('Attendance Dump'!$E$2:$AI$400,
MATCH($A227,'Attendance Dump'!$B$2:$B$400,0),
MATCH(CK$2,'Attendance Dump'!$E$1:$AI$1,0)
),
INDEX('Active Hour''s Dump'!$D$3:$AH$337,
MATCH($C227,'Active Hour''s Dump'!$A$3:$A$337,0),
MATCH(CK$2,'Active Hour''s Dump'!$D$2:$AH$2,0)
))),"")</f>
        <v>821.55800000000011</v>
      </c>
      <c r="CL227" s="13" t="str">
        <f>_xlfn.IFNA(IF(CL$3="Productivity",
INDEX('Productivity Dump'!$E$4:$AJ$500,
MATCH($A227,'Productivity Dump'!$A$4:$A$500,0),
MATCH(CL$2,'Productivity Dump'!$E$3:$AJ$3,0)
),
IF(CL$3="Attendance",
INDEX('Attendance Dump'!$E$2:$AI$400,
MATCH($A227,'Attendance Dump'!$B$2:$B$400,0),
MATCH(CL$2,'Attendance Dump'!$E$1:$AI$1,0)
),
INDEX('Active Hour''s Dump'!$D$3:$AH$337,
MATCH($C227,'Active Hour''s Dump'!$A$3:$A$337,0),
MATCH(CL$2,'Active Hour''s Dump'!$D$2:$AH$2,0)
))),"")</f>
        <v>P</v>
      </c>
      <c r="CM227" s="54">
        <f>_xlfn.IFNA(IF(CM$3="Productivity",
INDEX('Productivity Dump'!$E$4:$AJ$500,
MATCH($A227,'Productivity Dump'!$A$4:$A$500,0),
MATCH(CM$2,'Productivity Dump'!$E$3:$AJ$3,0)
),
IF(CM$3="Attendance",
INDEX('Attendance Dump'!$E$2:$AI$400,
MATCH($A227,'Attendance Dump'!$B$2:$B$400,0),
MATCH(CM$2,'Attendance Dump'!$E$1:$AI$1,0)
),
INDEX('Active Hour''s Dump'!$D$3:$AH$337,
MATCH($C227,'Active Hour''s Dump'!$A$3:$A$337,0),
MATCH(CM$2,'Active Hour''s Dump'!$D$2:$AH$2,0)
))),"")</f>
        <v>9.6666666666666696</v>
      </c>
      <c r="CN227" s="13">
        <f>_xlfn.IFNA(IF(CN$3="Productivity",
INDEX('Productivity Dump'!$E$4:$AJ$500,
MATCH($A227,'Productivity Dump'!$A$4:$A$500,0),
MATCH(CN$2,'Productivity Dump'!$E$3:$AJ$3,0)
),
IF(CN$3="Attendance",
INDEX('Attendance Dump'!$E$2:$AI$400,
MATCH($A227,'Attendance Dump'!$B$2:$B$400,0),
MATCH(CN$2,'Attendance Dump'!$E$1:$AI$1,0)
),
INDEX('Active Hour''s Dump'!$D$3:$AH$337,
MATCH($C227,'Active Hour''s Dump'!$A$3:$A$337,0),
MATCH(CN$2,'Active Hour''s Dump'!$D$2:$AH$2,0)
))),"")</f>
        <v>0</v>
      </c>
      <c r="CO227" s="13">
        <f>_xlfn.IFNA(IF(CO$3="Productivity",
INDEX('Productivity Dump'!$E$4:$AJ$500,
MATCH($A227,'Productivity Dump'!$A$4:$A$500,0),
MATCH(CO$2,'Productivity Dump'!$E$3:$AJ$3,0)
),
IF(CO$3="Attendance",
INDEX('Attendance Dump'!$E$2:$AI$400,
MATCH($A227,'Attendance Dump'!$B$2:$B$400,0),
MATCH(CO$2,'Attendance Dump'!$E$1:$AI$1,0)
),
INDEX('Active Hour''s Dump'!$D$3:$AH$337,
MATCH($C227,'Active Hour''s Dump'!$A$3:$A$337,0),
MATCH(CO$2,'Active Hour''s Dump'!$D$2:$AH$2,0)
))),"")</f>
        <v>0</v>
      </c>
      <c r="CP227" s="54">
        <f>_xlfn.IFNA(IF(CP$3="Productivity",
INDEX('Productivity Dump'!$E$4:$AJ$500,
MATCH($A227,'Productivity Dump'!$A$4:$A$500,0),
MATCH(CP$2,'Productivity Dump'!$E$3:$AJ$3,0)
),
IF(CP$3="Attendance",
INDEX('Attendance Dump'!$E$2:$AI$400,
MATCH($A227,'Attendance Dump'!$B$2:$B$400,0),
MATCH(CP$2,'Attendance Dump'!$E$1:$AI$1,0)
),
INDEX('Active Hour''s Dump'!$D$3:$AH$337,
MATCH($C227,'Active Hour''s Dump'!$A$3:$A$337,0),
MATCH(CP$2,'Active Hour''s Dump'!$D$2:$AH$2,0)
))),"")</f>
        <v>0</v>
      </c>
      <c r="CQ227" s="13">
        <f>_xlfn.IFNA(IF(CQ$3="Productivity",
INDEX('Productivity Dump'!$E$4:$AJ$500,
MATCH($A227,'Productivity Dump'!$A$4:$A$500,0),
MATCH(CQ$2,'Productivity Dump'!$E$3:$AJ$3,0)
),
IF(CQ$3="Attendance",
INDEX('Attendance Dump'!$E$2:$AI$400,
MATCH($A227,'Attendance Dump'!$B$2:$B$400,0),
MATCH(CQ$2,'Attendance Dump'!$E$1:$AI$1,0)
),
INDEX('Active Hour''s Dump'!$D$3:$AH$337,
MATCH($C227,'Active Hour''s Dump'!$A$3:$A$337,0),
MATCH(CQ$2,'Active Hour''s Dump'!$D$2:$AH$2,0)
))),"")</f>
        <v>0</v>
      </c>
      <c r="CR227" s="13">
        <f>_xlfn.IFNA(IF(CR$3="Productivity",
INDEX('Productivity Dump'!$E$4:$AJ$500,
MATCH($A227,'Productivity Dump'!$A$4:$A$500,0),
MATCH(CR$2,'Productivity Dump'!$E$3:$AJ$3,0)
),
IF(CR$3="Attendance",
INDEX('Attendance Dump'!$E$2:$AI$400,
MATCH($A227,'Attendance Dump'!$B$2:$B$400,0),
MATCH(CR$2,'Attendance Dump'!$E$1:$AI$1,0)
),
INDEX('Active Hour''s Dump'!$D$3:$AH$337,
MATCH($C227,'Active Hour''s Dump'!$A$3:$A$337,0),
MATCH(CR$2,'Active Hour''s Dump'!$D$2:$AH$2,0)
))),"")</f>
        <v>0</v>
      </c>
      <c r="CS227" s="54">
        <f>_xlfn.IFNA(IF(CS$3="Productivity",
INDEX('Productivity Dump'!$E$4:$AJ$500,
MATCH($A227,'Productivity Dump'!$A$4:$A$500,0),
MATCH(CS$2,'Productivity Dump'!$E$3:$AJ$3,0)
),
IF(CS$3="Attendance",
INDEX('Attendance Dump'!$E$2:$AI$400,
MATCH($A227,'Attendance Dump'!$B$2:$B$400,0),
MATCH(CS$2,'Attendance Dump'!$E$1:$AI$1,0)
),
INDEX('Active Hour''s Dump'!$D$3:$AH$337,
MATCH($C227,'Active Hour''s Dump'!$A$3:$A$337,0),
MATCH(CS$2,'Active Hour''s Dump'!$D$2:$AH$2,0)
))),"")</f>
        <v>0</v>
      </c>
      <c r="CT227" s="13">
        <f>_xlfn.IFNA(IF(CT$3="Productivity",
INDEX('Productivity Dump'!$E$4:$AJ$500,
MATCH($A227,'Productivity Dump'!$A$4:$A$500,0),
MATCH(CT$2,'Productivity Dump'!$E$3:$AJ$3,0)
),
IF(CT$3="Attendance",
INDEX('Attendance Dump'!$E$2:$AI$400,
MATCH($A227,'Attendance Dump'!$B$2:$B$400,0),
MATCH(CT$2,'Attendance Dump'!$E$1:$AI$1,0)
),
INDEX('Active Hour''s Dump'!$D$3:$AH$337,
MATCH($C227,'Active Hour''s Dump'!$A$3:$A$337,0),
MATCH(CT$2,'Active Hour''s Dump'!$D$2:$AH$2,0)
))),"")</f>
        <v>0</v>
      </c>
      <c r="CU227" s="13">
        <f>_xlfn.IFNA(IF(CU$3="Productivity",
INDEX('Productivity Dump'!$E$4:$AJ$500,
MATCH($A227,'Productivity Dump'!$A$4:$A$500,0),
MATCH(CU$2,'Productivity Dump'!$E$3:$AJ$3,0)
),
IF(CU$3="Attendance",
INDEX('Attendance Dump'!$E$2:$AI$400,
MATCH($A227,'Attendance Dump'!$B$2:$B$400,0),
MATCH(CU$2,'Attendance Dump'!$E$1:$AI$1,0)
),
INDEX('Active Hour''s Dump'!$D$3:$AH$337,
MATCH($C227,'Active Hour''s Dump'!$A$3:$A$337,0),
MATCH(CU$2,'Active Hour''s Dump'!$D$2:$AH$2,0)
))),"")</f>
        <v>0</v>
      </c>
      <c r="CV227" s="54">
        <f>_xlfn.IFNA(IF(CV$3="Productivity",
INDEX('Productivity Dump'!$E$4:$AJ$500,
MATCH($A227,'Productivity Dump'!$A$4:$A$500,0),
MATCH(CV$2,'Productivity Dump'!$E$3:$AJ$3,0)
),
IF(CV$3="Attendance",
INDEX('Attendance Dump'!$E$2:$AI$400,
MATCH($A227,'Attendance Dump'!$B$2:$B$400,0),
MATCH(CV$2,'Attendance Dump'!$E$1:$AI$1,0)
),
INDEX('Active Hour''s Dump'!$D$3:$AH$337,
MATCH($C227,'Active Hour''s Dump'!$A$3:$A$337,0),
MATCH(CV$2,'Active Hour''s Dump'!$D$2:$AH$2,0)
))),"")</f>
        <v>0</v>
      </c>
      <c r="CW227" s="13"/>
      <c r="CX227" s="13"/>
      <c r="CY227" s="54"/>
      <c r="DA227" s="57">
        <f t="shared" ref="DA227:DA282" si="87">SUMIFS($H227:$CY227,$H$3:$CY$3,"Active Hours")</f>
        <v>164.83333333333329</v>
      </c>
      <c r="DB227" s="35">
        <f t="shared" si="82"/>
        <v>14028.777999999998</v>
      </c>
      <c r="DC227" s="35">
        <f t="shared" si="83"/>
        <v>4571.2220000000016</v>
      </c>
      <c r="DD227" s="35">
        <f t="shared" ca="1" si="86"/>
        <v>0</v>
      </c>
      <c r="DF227" s="32" cm="1">
        <f t="array" ref="DF227">SUMPRODUCT(
    (MOD(COLUMN(H227:CV227) - COLUMN(H227), 3) = 0) *
    (H227:CV227 = 0) *
    (I227:CW227 = "P") *
    (COUNTIF(UKHoliday, H$2:CV$2) = 0)
)</f>
        <v>0</v>
      </c>
      <c r="DG227" s="33" cm="1">
        <f t="array" ref="DG227">SUMPRODUCT(
  (MOD(COLUMN(H227:CV227) - COLUMN(H227), 3) = 0) *
  (H227:CV227 &gt; 0) *
  (H227:CV227 &lt; 0.5 * IF(((WEEKDAY(H$2:CV$2, 2) = 1) + (WEEKDAY(H$2:CV$2, 2) = 6)), G227, F227)) *
  (I227:CW227 = "P") *
  (COUNTIF(UKHoliday, H$2:CV$2) = 0)
)</f>
        <v>1</v>
      </c>
      <c r="DH227" s="33" cm="1">
        <f t="array" ref="DH227">SUMPRODUCT(
  (MOD(COLUMN(H227:CV227) - COLUMN(H227), 3) = 0) *
  (H227:CV227 &gt; 0.5 * IF(((WEEKDAY(H$2:CV$2, 2) = 1) + (WEEKDAY(H$2:CV$2, 2) = 6)), $G227, $F227)) *
  (H227:CV227 &lt; 0.8 * IF(((WEEKDAY(H$2:CV$2, 2) = 1) + (WEEKDAY(H$2:CV$2, 2) = 6)), $G227, $F227)) *
  (I227:CW227 = "P") *
  (COUNTIF(UKHoliday, H$2:CV$2) = 0)
)</f>
        <v>1</v>
      </c>
      <c r="DI227" s="33" cm="1">
        <f t="array" ref="DI227">SUMPRODUCT(
  (MOD(COLUMN(H227:CV227) - COLUMN(H227), 3) = 0) *
  (H227:CV227 &gt; 0.8 * IF(((WEEKDAY(H$2:CV$2, 2) = 1) + (WEEKDAY(H$2:CV$2, 2) = 6)), $G227, $F227)) *
  (H227:CV227 &lt; 1 * IF(((WEEKDAY(H$2:CV$2, 2) = 1) + (WEEKDAY(H$2:CV$2, 2) = 6)), $G227, $F227)) *
  (I227:CW227 = "P") *
  (COUNTIF(UKHoliday, H$2:CV$2) = 0)
)</f>
        <v>10</v>
      </c>
    </row>
    <row r="228" spans="1:113" x14ac:dyDescent="0.3">
      <c r="A228" s="8" t="s">
        <v>76</v>
      </c>
      <c r="B228" s="36" t="s">
        <v>524</v>
      </c>
      <c r="C228" s="9" t="s">
        <v>619</v>
      </c>
      <c r="D228" s="62" t="s">
        <v>944</v>
      </c>
      <c r="E228" s="35">
        <v>20350</v>
      </c>
      <c r="F228" s="35">
        <f t="shared" si="84"/>
        <v>1017.5</v>
      </c>
      <c r="G228" s="35">
        <f t="shared" si="85"/>
        <v>508.75</v>
      </c>
      <c r="H228" s="13">
        <f>_xlfn.IFNA(IF(H$3="Productivity",
INDEX('Productivity Dump'!$E$4:$AJ$500,
MATCH($A228,'Productivity Dump'!$A$4:$A$500,0),
MATCH(H$2,'Productivity Dump'!$E$3:$AJ$3,0)
),
IF(H$3="Attendance",
INDEX('Attendance Dump'!$E$2:$AI$400,
MATCH($A228,'Attendance Dump'!$B$2:$B$400,0),
MATCH(H$2,'Attendance Dump'!$E$1:$AI$1,0)
),
INDEX('Active Hour''s Dump'!$D$3:$AH$337,
MATCH($C228,'Active Hour''s Dump'!$A$3:$A$337,0),
MATCH(H$2,'Active Hour''s Dump'!$D$2:$AH$2,0)
))),"")</f>
        <v>1157.3720000000001</v>
      </c>
      <c r="I228" s="13" t="str">
        <f>_xlfn.IFNA(IF(I$3="Productivity",
INDEX('Productivity Dump'!$E$4:$AJ$500,
MATCH($A228,'Productivity Dump'!$A$4:$A$500,0),
MATCH(I$2,'Productivity Dump'!$E$3:$AJ$3,0)
),
IF(I$3="Attendance",
INDEX('Attendance Dump'!$E$2:$AI$400,
MATCH($A228,'Attendance Dump'!$B$2:$B$400,0),
MATCH(I$2,'Attendance Dump'!$E$1:$AI$1,0)
),
INDEX('Active Hour''s Dump'!$D$3:$AH$337,
MATCH($C228,'Active Hour''s Dump'!$A$3:$A$337,0),
MATCH(I$2,'Active Hour''s Dump'!$D$2:$AH$2,0)
))),"")</f>
        <v>P</v>
      </c>
      <c r="J228" s="54">
        <f>_xlfn.IFNA(IF(J$3="Productivity",
INDEX('Productivity Dump'!$E$4:$AJ$500,
MATCH($A228,'Productivity Dump'!$A$4:$A$500,0),
MATCH(J$2,'Productivity Dump'!$E$3:$AJ$3,0)
),
IF(J$3="Attendance",
INDEX('Attendance Dump'!$E$2:$AI$400,
MATCH($A228,'Attendance Dump'!$B$2:$B$400,0),
MATCH(J$2,'Attendance Dump'!$E$1:$AI$1,0)
),
INDEX('Active Hour''s Dump'!$D$3:$AH$337,
MATCH($C228,'Active Hour''s Dump'!$A$3:$A$337,0),
MATCH(J$2,'Active Hour''s Dump'!$D$2:$AH$2,0)
))),"")</f>
        <v>6.9166666666666696</v>
      </c>
      <c r="K228" s="13">
        <f>_xlfn.IFNA(IF(K$3="Productivity",
INDEX('Productivity Dump'!$E$4:$AJ$500,
MATCH($A228,'Productivity Dump'!$A$4:$A$500,0),
MATCH(K$2,'Productivity Dump'!$E$3:$AJ$3,0)
),
IF(K$3="Attendance",
INDEX('Attendance Dump'!$E$2:$AI$400,
MATCH($A228,'Attendance Dump'!$B$2:$B$400,0),
MATCH(K$2,'Attendance Dump'!$E$1:$AI$1,0)
),
INDEX('Active Hour''s Dump'!$D$3:$AH$337,
MATCH($C228,'Active Hour''s Dump'!$A$3:$A$337,0),
MATCH(K$2,'Active Hour''s Dump'!$D$2:$AH$2,0)
))),"")</f>
        <v>1190.2639999999999</v>
      </c>
      <c r="L228" s="13" t="str">
        <f>_xlfn.IFNA(IF(L$3="Productivity",
INDEX('Productivity Dump'!$E$4:$AJ$500,
MATCH($A228,'Productivity Dump'!$A$4:$A$500,0),
MATCH(L$2,'Productivity Dump'!$E$3:$AJ$3,0)
),
IF(L$3="Attendance",
INDEX('Attendance Dump'!$E$2:$AI$400,
MATCH($A228,'Attendance Dump'!$B$2:$B$400,0),
MATCH(L$2,'Attendance Dump'!$E$1:$AI$1,0)
),
INDEX('Active Hour''s Dump'!$D$3:$AH$337,
MATCH($C228,'Active Hour''s Dump'!$A$3:$A$337,0),
MATCH(L$2,'Active Hour''s Dump'!$D$2:$AH$2,0)
))),"")</f>
        <v>P</v>
      </c>
      <c r="M228" s="54">
        <f>_xlfn.IFNA(IF(M$3="Productivity",
INDEX('Productivity Dump'!$E$4:$AJ$500,
MATCH($A228,'Productivity Dump'!$A$4:$A$500,0),
MATCH(M$2,'Productivity Dump'!$E$3:$AJ$3,0)
),
IF(M$3="Attendance",
INDEX('Attendance Dump'!$E$2:$AI$400,
MATCH($A228,'Attendance Dump'!$B$2:$B$400,0),
MATCH(M$2,'Attendance Dump'!$E$1:$AI$1,0)
),
INDEX('Active Hour''s Dump'!$D$3:$AH$337,
MATCH($C228,'Active Hour''s Dump'!$A$3:$A$337,0),
MATCH(M$2,'Active Hour''s Dump'!$D$2:$AH$2,0)
))),"")</f>
        <v>7.0833333333333304</v>
      </c>
      <c r="N228" s="13">
        <f>_xlfn.IFNA(IF(N$3="Productivity",
INDEX('Productivity Dump'!$E$4:$AJ$500,
MATCH($A228,'Productivity Dump'!$A$4:$A$500,0),
MATCH(N$2,'Productivity Dump'!$E$3:$AJ$3,0)
),
IF(N$3="Attendance",
INDEX('Attendance Dump'!$E$2:$AI$400,
MATCH($A228,'Attendance Dump'!$B$2:$B$400,0),
MATCH(N$2,'Attendance Dump'!$E$1:$AI$1,0)
),
INDEX('Active Hour''s Dump'!$D$3:$AH$337,
MATCH($C228,'Active Hour''s Dump'!$A$3:$A$337,0),
MATCH(N$2,'Active Hour''s Dump'!$D$2:$AH$2,0)
))),"")</f>
        <v>629.98399999999992</v>
      </c>
      <c r="O228" s="13" t="str">
        <f>_xlfn.IFNA(IF(O$3="Productivity",
INDEX('Productivity Dump'!$E$4:$AJ$500,
MATCH($A228,'Productivity Dump'!$A$4:$A$500,0),
MATCH(O$2,'Productivity Dump'!$E$3:$AJ$3,0)
),
IF(O$3="Attendance",
INDEX('Attendance Dump'!$E$2:$AI$400,
MATCH($A228,'Attendance Dump'!$B$2:$B$400,0),
MATCH(O$2,'Attendance Dump'!$E$1:$AI$1,0)
),
INDEX('Active Hour''s Dump'!$D$3:$AH$337,
MATCH($C228,'Active Hour''s Dump'!$A$3:$A$337,0),
MATCH(O$2,'Active Hour''s Dump'!$D$2:$AH$2,0)
))),"")</f>
        <v>P</v>
      </c>
      <c r="P228" s="54">
        <f>_xlfn.IFNA(IF(P$3="Productivity",
INDEX('Productivity Dump'!$E$4:$AJ$500,
MATCH($A228,'Productivity Dump'!$A$4:$A$500,0),
MATCH(P$2,'Productivity Dump'!$E$3:$AJ$3,0)
),
IF(P$3="Attendance",
INDEX('Attendance Dump'!$E$2:$AI$400,
MATCH($A228,'Attendance Dump'!$B$2:$B$400,0),
MATCH(P$2,'Attendance Dump'!$E$1:$AI$1,0)
),
INDEX('Active Hour''s Dump'!$D$3:$AH$337,
MATCH($C228,'Active Hour''s Dump'!$A$3:$A$337,0),
MATCH(P$2,'Active Hour''s Dump'!$D$2:$AH$2,0)
))),"")</f>
        <v>3.75</v>
      </c>
      <c r="Q228" s="13">
        <f>_xlfn.IFNA(IF(Q$3="Productivity",
INDEX('Productivity Dump'!$E$4:$AJ$500,
MATCH($A228,'Productivity Dump'!$A$4:$A$500,0),
MATCH(Q$2,'Productivity Dump'!$E$3:$AJ$3,0)
),
IF(Q$3="Attendance",
INDEX('Attendance Dump'!$E$2:$AI$400,
MATCH($A228,'Attendance Dump'!$B$2:$B$400,0),
MATCH(Q$2,'Attendance Dump'!$E$1:$AI$1,0)
),
INDEX('Active Hour''s Dump'!$D$3:$AH$337,
MATCH($C228,'Active Hour''s Dump'!$A$3:$A$337,0),
MATCH(Q$2,'Active Hour''s Dump'!$D$2:$AH$2,0)
))),"")</f>
        <v>0</v>
      </c>
      <c r="R228" s="13" t="str">
        <f>_xlfn.IFNA(IF(R$3="Productivity",
INDEX('Productivity Dump'!$E$4:$AJ$500,
MATCH($A228,'Productivity Dump'!$A$4:$A$500,0),
MATCH(R$2,'Productivity Dump'!$E$3:$AJ$3,0)
),
IF(R$3="Attendance",
INDEX('Attendance Dump'!$E$2:$AI$400,
MATCH($A228,'Attendance Dump'!$B$2:$B$400,0),
MATCH(R$2,'Attendance Dump'!$E$1:$AI$1,0)
),
INDEX('Active Hour''s Dump'!$D$3:$AH$337,
MATCH($C228,'Active Hour''s Dump'!$A$3:$A$337,0),
MATCH(R$2,'Active Hour''s Dump'!$D$2:$AH$2,0)
))),"")</f>
        <v>WO</v>
      </c>
      <c r="S228" s="54">
        <f>_xlfn.IFNA(IF(S$3="Productivity",
INDEX('Productivity Dump'!$E$4:$AJ$500,
MATCH($A228,'Productivity Dump'!$A$4:$A$500,0),
MATCH(S$2,'Productivity Dump'!$E$3:$AJ$3,0)
),
IF(S$3="Attendance",
INDEX('Attendance Dump'!$E$2:$AI$400,
MATCH($A228,'Attendance Dump'!$B$2:$B$400,0),
MATCH(S$2,'Attendance Dump'!$E$1:$AI$1,0)
),
INDEX('Active Hour''s Dump'!$D$3:$AH$337,
MATCH($C228,'Active Hour''s Dump'!$A$3:$A$337,0),
MATCH(S$2,'Active Hour''s Dump'!$D$2:$AH$2,0)
))),"")</f>
        <v>0</v>
      </c>
      <c r="T228" s="13">
        <f>_xlfn.IFNA(IF(T$3="Productivity",
INDEX('Productivity Dump'!$E$4:$AJ$500,
MATCH($A228,'Productivity Dump'!$A$4:$A$500,0),
MATCH(T$2,'Productivity Dump'!$E$3:$AJ$3,0)
),
IF(T$3="Attendance",
INDEX('Attendance Dump'!$E$2:$AI$400,
MATCH($A228,'Attendance Dump'!$B$2:$B$400,0),
MATCH(T$2,'Attendance Dump'!$E$1:$AI$1,0)
),
INDEX('Active Hour''s Dump'!$D$3:$AH$337,
MATCH($C228,'Active Hour''s Dump'!$A$3:$A$337,0),
MATCH(T$2,'Active Hour''s Dump'!$D$2:$AH$2,0)
))),"")</f>
        <v>747.577</v>
      </c>
      <c r="U228" s="13" t="str">
        <f>_xlfn.IFNA(IF(U$3="Productivity",
INDEX('Productivity Dump'!$E$4:$AJ$500,
MATCH($A228,'Productivity Dump'!$A$4:$A$500,0),
MATCH(U$2,'Productivity Dump'!$E$3:$AJ$3,0)
),
IF(U$3="Attendance",
INDEX('Attendance Dump'!$E$2:$AI$400,
MATCH($A228,'Attendance Dump'!$B$2:$B$400,0),
MATCH(U$2,'Attendance Dump'!$E$1:$AI$1,0)
),
INDEX('Active Hour''s Dump'!$D$3:$AH$337,
MATCH($C228,'Active Hour''s Dump'!$A$3:$A$337,0),
MATCH(U$2,'Active Hour''s Dump'!$D$2:$AH$2,0)
))),"")</f>
        <v>P</v>
      </c>
      <c r="V228" s="54">
        <f>_xlfn.IFNA(IF(V$3="Productivity",
INDEX('Productivity Dump'!$E$4:$AJ$500,
MATCH($A228,'Productivity Dump'!$A$4:$A$500,0),
MATCH(V$2,'Productivity Dump'!$E$3:$AJ$3,0)
),
IF(V$3="Attendance",
INDEX('Attendance Dump'!$E$2:$AI$400,
MATCH($A228,'Attendance Dump'!$B$2:$B$400,0),
MATCH(V$2,'Attendance Dump'!$E$1:$AI$1,0)
),
INDEX('Active Hour''s Dump'!$D$3:$AH$337,
MATCH($C228,'Active Hour''s Dump'!$A$3:$A$337,0),
MATCH(V$2,'Active Hour''s Dump'!$D$2:$AH$2,0)
))),"")</f>
        <v>4.1666666666666696</v>
      </c>
      <c r="W228" s="13">
        <f>_xlfn.IFNA(IF(W$3="Productivity",
INDEX('Productivity Dump'!$E$4:$AJ$500,
MATCH($A228,'Productivity Dump'!$A$4:$A$500,0),
MATCH(W$2,'Productivity Dump'!$E$3:$AJ$3,0)
),
IF(W$3="Attendance",
INDEX('Attendance Dump'!$E$2:$AI$400,
MATCH($A228,'Attendance Dump'!$B$2:$B$400,0),
MATCH(W$2,'Attendance Dump'!$E$1:$AI$1,0)
),
INDEX('Active Hour''s Dump'!$D$3:$AH$337,
MATCH($C228,'Active Hour''s Dump'!$A$3:$A$337,0),
MATCH(W$2,'Active Hour''s Dump'!$D$2:$AH$2,0)
))),"")</f>
        <v>1218.1750000000002</v>
      </c>
      <c r="X228" s="13" t="str">
        <f>_xlfn.IFNA(IF(X$3="Productivity",
INDEX('Productivity Dump'!$E$4:$AJ$500,
MATCH($A228,'Productivity Dump'!$A$4:$A$500,0),
MATCH(X$2,'Productivity Dump'!$E$3:$AJ$3,0)
),
IF(X$3="Attendance",
INDEX('Attendance Dump'!$E$2:$AI$400,
MATCH($A228,'Attendance Dump'!$B$2:$B$400,0),
MATCH(X$2,'Attendance Dump'!$E$1:$AI$1,0)
),
INDEX('Active Hour''s Dump'!$D$3:$AH$337,
MATCH($C228,'Active Hour''s Dump'!$A$3:$A$337,0),
MATCH(X$2,'Active Hour''s Dump'!$D$2:$AH$2,0)
))),"")</f>
        <v>P</v>
      </c>
      <c r="Y228" s="54">
        <f>_xlfn.IFNA(IF(Y$3="Productivity",
INDEX('Productivity Dump'!$E$4:$AJ$500,
MATCH($A228,'Productivity Dump'!$A$4:$A$500,0),
MATCH(Y$2,'Productivity Dump'!$E$3:$AJ$3,0)
),
IF(Y$3="Attendance",
INDEX('Attendance Dump'!$E$2:$AI$400,
MATCH($A228,'Attendance Dump'!$B$2:$B$400,0),
MATCH(Y$2,'Attendance Dump'!$E$1:$AI$1,0)
),
INDEX('Active Hour''s Dump'!$D$3:$AH$337,
MATCH($C228,'Active Hour''s Dump'!$A$3:$A$337,0),
MATCH(Y$2,'Active Hour''s Dump'!$D$2:$AH$2,0)
))),"")</f>
        <v>7.1666666666666696</v>
      </c>
      <c r="Z228" s="13">
        <f>_xlfn.IFNA(IF(Z$3="Productivity",
INDEX('Productivity Dump'!$E$4:$AJ$500,
MATCH($A228,'Productivity Dump'!$A$4:$A$500,0),
MATCH(Z$2,'Productivity Dump'!$E$3:$AJ$3,0)
),
IF(Z$3="Attendance",
INDEX('Attendance Dump'!$E$2:$AI$400,
MATCH($A228,'Attendance Dump'!$B$2:$B$400,0),
MATCH(Z$2,'Attendance Dump'!$E$1:$AI$1,0)
),
INDEX('Active Hour''s Dump'!$D$3:$AH$337,
MATCH($C228,'Active Hour''s Dump'!$A$3:$A$337,0),
MATCH(Z$2,'Active Hour''s Dump'!$D$2:$AH$2,0)
))),"")</f>
        <v>1180.0189999999998</v>
      </c>
      <c r="AA228" s="13" t="str">
        <f>_xlfn.IFNA(IF(AA$3="Productivity",
INDEX('Productivity Dump'!$E$4:$AJ$500,
MATCH($A228,'Productivity Dump'!$A$4:$A$500,0),
MATCH(AA$2,'Productivity Dump'!$E$3:$AJ$3,0)
),
IF(AA$3="Attendance",
INDEX('Attendance Dump'!$E$2:$AI$400,
MATCH($A228,'Attendance Dump'!$B$2:$B$400,0),
MATCH(AA$2,'Attendance Dump'!$E$1:$AI$1,0)
),
INDEX('Active Hour''s Dump'!$D$3:$AH$337,
MATCH($C228,'Active Hour''s Dump'!$A$3:$A$337,0),
MATCH(AA$2,'Active Hour''s Dump'!$D$2:$AH$2,0)
))),"")</f>
        <v>P</v>
      </c>
      <c r="AB228" s="54">
        <f>_xlfn.IFNA(IF(AB$3="Productivity",
INDEX('Productivity Dump'!$E$4:$AJ$500,
MATCH($A228,'Productivity Dump'!$A$4:$A$500,0),
MATCH(AB$2,'Productivity Dump'!$E$3:$AJ$3,0)
),
IF(AB$3="Attendance",
INDEX('Attendance Dump'!$E$2:$AI$400,
MATCH($A228,'Attendance Dump'!$B$2:$B$400,0),
MATCH(AB$2,'Attendance Dump'!$E$1:$AI$1,0)
),
INDEX('Active Hour''s Dump'!$D$3:$AH$337,
MATCH($C228,'Active Hour''s Dump'!$A$3:$A$337,0),
MATCH(AB$2,'Active Hour''s Dump'!$D$2:$AH$2,0)
))),"")</f>
        <v>6.9166666666666696</v>
      </c>
      <c r="AC228" s="13">
        <f>_xlfn.IFNA(IF(AC$3="Productivity",
INDEX('Productivity Dump'!$E$4:$AJ$500,
MATCH($A228,'Productivity Dump'!$A$4:$A$500,0),
MATCH(AC$2,'Productivity Dump'!$E$3:$AJ$3,0)
),
IF(AC$3="Attendance",
INDEX('Attendance Dump'!$E$2:$AI$400,
MATCH($A228,'Attendance Dump'!$B$2:$B$400,0),
MATCH(AC$2,'Attendance Dump'!$E$1:$AI$1,0)
),
INDEX('Active Hour''s Dump'!$D$3:$AH$337,
MATCH($C228,'Active Hour''s Dump'!$A$3:$A$337,0),
MATCH(AC$2,'Active Hour''s Dump'!$D$2:$AH$2,0)
))),"")</f>
        <v>1150.9249999999997</v>
      </c>
      <c r="AD228" s="13" t="str">
        <f>_xlfn.IFNA(IF(AD$3="Productivity",
INDEX('Productivity Dump'!$E$4:$AJ$500,
MATCH($A228,'Productivity Dump'!$A$4:$A$500,0),
MATCH(AD$2,'Productivity Dump'!$E$3:$AJ$3,0)
),
IF(AD$3="Attendance",
INDEX('Attendance Dump'!$E$2:$AI$400,
MATCH($A228,'Attendance Dump'!$B$2:$B$400,0),
MATCH(AD$2,'Attendance Dump'!$E$1:$AI$1,0)
),
INDEX('Active Hour''s Dump'!$D$3:$AH$337,
MATCH($C228,'Active Hour''s Dump'!$A$3:$A$337,0),
MATCH(AD$2,'Active Hour''s Dump'!$D$2:$AH$2,0)
))),"")</f>
        <v>P</v>
      </c>
      <c r="AE228" s="54">
        <f>_xlfn.IFNA(IF(AE$3="Productivity",
INDEX('Productivity Dump'!$E$4:$AJ$500,
MATCH($A228,'Productivity Dump'!$A$4:$A$500,0),
MATCH(AE$2,'Productivity Dump'!$E$3:$AJ$3,0)
),
IF(AE$3="Attendance",
INDEX('Attendance Dump'!$E$2:$AI$400,
MATCH($A228,'Attendance Dump'!$B$2:$B$400,0),
MATCH(AE$2,'Attendance Dump'!$E$1:$AI$1,0)
),
INDEX('Active Hour''s Dump'!$D$3:$AH$337,
MATCH($C228,'Active Hour''s Dump'!$A$3:$A$337,0),
MATCH(AE$2,'Active Hour''s Dump'!$D$2:$AH$2,0)
))),"")</f>
        <v>6.5</v>
      </c>
      <c r="AF228" s="13">
        <f>_xlfn.IFNA(IF(AF$3="Productivity",
INDEX('Productivity Dump'!$E$4:$AJ$500,
MATCH($A228,'Productivity Dump'!$A$4:$A$500,0),
MATCH(AF$2,'Productivity Dump'!$E$3:$AJ$3,0)
),
IF(AF$3="Attendance",
INDEX('Attendance Dump'!$E$2:$AI$400,
MATCH($A228,'Attendance Dump'!$B$2:$B$400,0),
MATCH(AF$2,'Attendance Dump'!$E$1:$AI$1,0)
),
INDEX('Active Hour''s Dump'!$D$3:$AH$337,
MATCH($C228,'Active Hour''s Dump'!$A$3:$A$337,0),
MATCH(AF$2,'Active Hour''s Dump'!$D$2:$AH$2,0)
))),"")</f>
        <v>1158.8039999999996</v>
      </c>
      <c r="AG228" s="13" t="str">
        <f>_xlfn.IFNA(IF(AG$3="Productivity",
INDEX('Productivity Dump'!$E$4:$AJ$500,
MATCH($A228,'Productivity Dump'!$A$4:$A$500,0),
MATCH(AG$2,'Productivity Dump'!$E$3:$AJ$3,0)
),
IF(AG$3="Attendance",
INDEX('Attendance Dump'!$E$2:$AI$400,
MATCH($A228,'Attendance Dump'!$B$2:$B$400,0),
MATCH(AG$2,'Attendance Dump'!$E$1:$AI$1,0)
),
INDEX('Active Hour''s Dump'!$D$3:$AH$337,
MATCH($C228,'Active Hour''s Dump'!$A$3:$A$337,0),
MATCH(AG$2,'Active Hour''s Dump'!$D$2:$AH$2,0)
))),"")</f>
        <v>P</v>
      </c>
      <c r="AH228" s="54">
        <f>_xlfn.IFNA(IF(AH$3="Productivity",
INDEX('Productivity Dump'!$E$4:$AJ$500,
MATCH($A228,'Productivity Dump'!$A$4:$A$500,0),
MATCH(AH$2,'Productivity Dump'!$E$3:$AJ$3,0)
),
IF(AH$3="Attendance",
INDEX('Attendance Dump'!$E$2:$AI$400,
MATCH($A228,'Attendance Dump'!$B$2:$B$400,0),
MATCH(AH$2,'Attendance Dump'!$E$1:$AI$1,0)
),
INDEX('Active Hour''s Dump'!$D$3:$AH$337,
MATCH($C228,'Active Hour''s Dump'!$A$3:$A$337,0),
MATCH(AH$2,'Active Hour''s Dump'!$D$2:$AH$2,0)
))),"")</f>
        <v>6.25</v>
      </c>
      <c r="AI228" s="13">
        <f>_xlfn.IFNA(IF(AI$3="Productivity",
INDEX('Productivity Dump'!$E$4:$AJ$500,
MATCH($A228,'Productivity Dump'!$A$4:$A$500,0),
MATCH(AI$2,'Productivity Dump'!$E$3:$AJ$3,0)
),
IF(AI$3="Attendance",
INDEX('Attendance Dump'!$E$2:$AI$400,
MATCH($A228,'Attendance Dump'!$B$2:$B$400,0),
MATCH(AI$2,'Attendance Dump'!$E$1:$AI$1,0)
),
INDEX('Active Hour''s Dump'!$D$3:$AH$337,
MATCH($C228,'Active Hour''s Dump'!$A$3:$A$337,0),
MATCH(AI$2,'Active Hour''s Dump'!$D$2:$AH$2,0)
))),"")</f>
        <v>1225.9690000000005</v>
      </c>
      <c r="AJ228" s="13" t="str">
        <f>_xlfn.IFNA(IF(AJ$3="Productivity",
INDEX('Productivity Dump'!$E$4:$AJ$500,
MATCH($A228,'Productivity Dump'!$A$4:$A$500,0),
MATCH(AJ$2,'Productivity Dump'!$E$3:$AJ$3,0)
),
IF(AJ$3="Attendance",
INDEX('Attendance Dump'!$E$2:$AI$400,
MATCH($A228,'Attendance Dump'!$B$2:$B$400,0),
MATCH(AJ$2,'Attendance Dump'!$E$1:$AI$1,0)
),
INDEX('Active Hour''s Dump'!$D$3:$AH$337,
MATCH($C228,'Active Hour''s Dump'!$A$3:$A$337,0),
MATCH(AJ$2,'Active Hour''s Dump'!$D$2:$AH$2,0)
))),"")</f>
        <v>P</v>
      </c>
      <c r="AK228" s="54">
        <f>_xlfn.IFNA(IF(AK$3="Productivity",
INDEX('Productivity Dump'!$E$4:$AJ$500,
MATCH($A228,'Productivity Dump'!$A$4:$A$500,0),
MATCH(AK$2,'Productivity Dump'!$E$3:$AJ$3,0)
),
IF(AK$3="Attendance",
INDEX('Attendance Dump'!$E$2:$AI$400,
MATCH($A228,'Attendance Dump'!$B$2:$B$400,0),
MATCH(AK$2,'Attendance Dump'!$E$1:$AI$1,0)
),
INDEX('Active Hour''s Dump'!$D$3:$AH$337,
MATCH($C228,'Active Hour''s Dump'!$A$3:$A$337,0),
MATCH(AK$2,'Active Hour''s Dump'!$D$2:$AH$2,0)
))),"")</f>
        <v>5.9166666666666696</v>
      </c>
      <c r="AL228" s="13">
        <f>_xlfn.IFNA(IF(AL$3="Productivity",
INDEX('Productivity Dump'!$E$4:$AJ$500,
MATCH($A228,'Productivity Dump'!$A$4:$A$500,0),
MATCH(AL$2,'Productivity Dump'!$E$3:$AJ$3,0)
),
IF(AL$3="Attendance",
INDEX('Attendance Dump'!$E$2:$AI$400,
MATCH($A228,'Attendance Dump'!$B$2:$B$400,0),
MATCH(AL$2,'Attendance Dump'!$E$1:$AI$1,0)
),
INDEX('Active Hour''s Dump'!$D$3:$AH$337,
MATCH($C228,'Active Hour''s Dump'!$A$3:$A$337,0),
MATCH(AL$2,'Active Hour''s Dump'!$D$2:$AH$2,0)
))),"")</f>
        <v>0</v>
      </c>
      <c r="AM228" s="13" t="str">
        <f>_xlfn.IFNA(IF(AM$3="Productivity",
INDEX('Productivity Dump'!$E$4:$AJ$500,
MATCH($A228,'Productivity Dump'!$A$4:$A$500,0),
MATCH(AM$2,'Productivity Dump'!$E$3:$AJ$3,0)
),
IF(AM$3="Attendance",
INDEX('Attendance Dump'!$E$2:$AI$400,
MATCH($A228,'Attendance Dump'!$B$2:$B$400,0),
MATCH(AM$2,'Attendance Dump'!$E$1:$AI$1,0)
),
INDEX('Active Hour''s Dump'!$D$3:$AH$337,
MATCH($C228,'Active Hour''s Dump'!$A$3:$A$337,0),
MATCH(AM$2,'Active Hour''s Dump'!$D$2:$AH$2,0)
))),"")</f>
        <v>WO</v>
      </c>
      <c r="AN228" s="54">
        <f>_xlfn.IFNA(IF(AN$3="Productivity",
INDEX('Productivity Dump'!$E$4:$AJ$500,
MATCH($A228,'Productivity Dump'!$A$4:$A$500,0),
MATCH(AN$2,'Productivity Dump'!$E$3:$AJ$3,0)
),
IF(AN$3="Attendance",
INDEX('Attendance Dump'!$E$2:$AI$400,
MATCH($A228,'Attendance Dump'!$B$2:$B$400,0),
MATCH(AN$2,'Attendance Dump'!$E$1:$AI$1,0)
),
INDEX('Active Hour''s Dump'!$D$3:$AH$337,
MATCH($C228,'Active Hour''s Dump'!$A$3:$A$337,0),
MATCH(AN$2,'Active Hour''s Dump'!$D$2:$AH$2,0)
))),"")</f>
        <v>0</v>
      </c>
      <c r="AO228" s="13">
        <f>_xlfn.IFNA(IF(AO$3="Productivity",
INDEX('Productivity Dump'!$E$4:$AJ$500,
MATCH($A228,'Productivity Dump'!$A$4:$A$500,0),
MATCH(AO$2,'Productivity Dump'!$E$3:$AJ$3,0)
),
IF(AO$3="Attendance",
INDEX('Attendance Dump'!$E$2:$AI$400,
MATCH($A228,'Attendance Dump'!$B$2:$B$400,0),
MATCH(AO$2,'Attendance Dump'!$E$1:$AI$1,0)
),
INDEX('Active Hour''s Dump'!$D$3:$AH$337,
MATCH($C228,'Active Hour''s Dump'!$A$3:$A$337,0),
MATCH(AO$2,'Active Hour''s Dump'!$D$2:$AH$2,0)
))),"")</f>
        <v>851.99</v>
      </c>
      <c r="AP228" s="13" t="str">
        <f>_xlfn.IFNA(IF(AP$3="Productivity",
INDEX('Productivity Dump'!$E$4:$AJ$500,
MATCH($A228,'Productivity Dump'!$A$4:$A$500,0),
MATCH(AP$2,'Productivity Dump'!$E$3:$AJ$3,0)
),
IF(AP$3="Attendance",
INDEX('Attendance Dump'!$E$2:$AI$400,
MATCH($A228,'Attendance Dump'!$B$2:$B$400,0),
MATCH(AP$2,'Attendance Dump'!$E$1:$AI$1,0)
),
INDEX('Active Hour''s Dump'!$D$3:$AH$337,
MATCH($C228,'Active Hour''s Dump'!$A$3:$A$337,0),
MATCH(AP$2,'Active Hour''s Dump'!$D$2:$AH$2,0)
))),"")</f>
        <v>P</v>
      </c>
      <c r="AQ228" s="54">
        <f>_xlfn.IFNA(IF(AQ$3="Productivity",
INDEX('Productivity Dump'!$E$4:$AJ$500,
MATCH($A228,'Productivity Dump'!$A$4:$A$500,0),
MATCH(AQ$2,'Productivity Dump'!$E$3:$AJ$3,0)
),
IF(AQ$3="Attendance",
INDEX('Attendance Dump'!$E$2:$AI$400,
MATCH($A228,'Attendance Dump'!$B$2:$B$400,0),
MATCH(AQ$2,'Attendance Dump'!$E$1:$AI$1,0)
),
INDEX('Active Hour''s Dump'!$D$3:$AH$337,
MATCH($C228,'Active Hour''s Dump'!$A$3:$A$337,0),
MATCH(AQ$2,'Active Hour''s Dump'!$D$2:$AH$2,0)
))),"")</f>
        <v>5.1666666666666696</v>
      </c>
      <c r="AR228" s="13">
        <f>_xlfn.IFNA(IF(AR$3="Productivity",
INDEX('Productivity Dump'!$E$4:$AJ$500,
MATCH($A228,'Productivity Dump'!$A$4:$A$500,0),
MATCH(AR$2,'Productivity Dump'!$E$3:$AJ$3,0)
),
IF(AR$3="Attendance",
INDEX('Attendance Dump'!$E$2:$AI$400,
MATCH($A228,'Attendance Dump'!$B$2:$B$400,0),
MATCH(AR$2,'Attendance Dump'!$E$1:$AI$1,0)
),
INDEX('Active Hour''s Dump'!$D$3:$AH$337,
MATCH($C228,'Active Hour''s Dump'!$A$3:$A$337,0),
MATCH(AR$2,'Active Hour''s Dump'!$D$2:$AH$2,0)
))),"")</f>
        <v>1157.2440000000001</v>
      </c>
      <c r="AS228" s="13" t="str">
        <f>_xlfn.IFNA(IF(AS$3="Productivity",
INDEX('Productivity Dump'!$E$4:$AJ$500,
MATCH($A228,'Productivity Dump'!$A$4:$A$500,0),
MATCH(AS$2,'Productivity Dump'!$E$3:$AJ$3,0)
),
IF(AS$3="Attendance",
INDEX('Attendance Dump'!$E$2:$AI$400,
MATCH($A228,'Attendance Dump'!$B$2:$B$400,0),
MATCH(AS$2,'Attendance Dump'!$E$1:$AI$1,0)
),
INDEX('Active Hour''s Dump'!$D$3:$AH$337,
MATCH($C228,'Active Hour''s Dump'!$A$3:$A$337,0),
MATCH(AS$2,'Active Hour''s Dump'!$D$2:$AH$2,0)
))),"")</f>
        <v>P</v>
      </c>
      <c r="AT228" s="54">
        <f>_xlfn.IFNA(IF(AT$3="Productivity",
INDEX('Productivity Dump'!$E$4:$AJ$500,
MATCH($A228,'Productivity Dump'!$A$4:$A$500,0),
MATCH(AT$2,'Productivity Dump'!$E$3:$AJ$3,0)
),
IF(AT$3="Attendance",
INDEX('Attendance Dump'!$E$2:$AI$400,
MATCH($A228,'Attendance Dump'!$B$2:$B$400,0),
MATCH(AT$2,'Attendance Dump'!$E$1:$AI$1,0)
),
INDEX('Active Hour''s Dump'!$D$3:$AH$337,
MATCH($C228,'Active Hour''s Dump'!$A$3:$A$337,0),
MATCH(AT$2,'Active Hour''s Dump'!$D$2:$AH$2,0)
))),"")</f>
        <v>7.5833333333333304</v>
      </c>
      <c r="AU228" s="13">
        <f>_xlfn.IFNA(IF(AU$3="Productivity",
INDEX('Productivity Dump'!$E$4:$AJ$500,
MATCH($A228,'Productivity Dump'!$A$4:$A$500,0),
MATCH(AU$2,'Productivity Dump'!$E$3:$AJ$3,0)
),
IF(AU$3="Attendance",
INDEX('Attendance Dump'!$E$2:$AI$400,
MATCH($A228,'Attendance Dump'!$B$2:$B$400,0),
MATCH(AU$2,'Attendance Dump'!$E$1:$AI$1,0)
),
INDEX('Active Hour''s Dump'!$D$3:$AH$337,
MATCH($C228,'Active Hour''s Dump'!$A$3:$A$337,0),
MATCH(AU$2,'Active Hour''s Dump'!$D$2:$AH$2,0)
))),"")</f>
        <v>1159.213</v>
      </c>
      <c r="AV228" s="13" t="str">
        <f>_xlfn.IFNA(IF(AV$3="Productivity",
INDEX('Productivity Dump'!$E$4:$AJ$500,
MATCH($A228,'Productivity Dump'!$A$4:$A$500,0),
MATCH(AV$2,'Productivity Dump'!$E$3:$AJ$3,0)
),
IF(AV$3="Attendance",
INDEX('Attendance Dump'!$E$2:$AI$400,
MATCH($A228,'Attendance Dump'!$B$2:$B$400,0),
MATCH(AV$2,'Attendance Dump'!$E$1:$AI$1,0)
),
INDEX('Active Hour''s Dump'!$D$3:$AH$337,
MATCH($C228,'Active Hour''s Dump'!$A$3:$A$337,0),
MATCH(AV$2,'Active Hour''s Dump'!$D$2:$AH$2,0)
))),"")</f>
        <v>P</v>
      </c>
      <c r="AW228" s="54">
        <f>_xlfn.IFNA(IF(AW$3="Productivity",
INDEX('Productivity Dump'!$E$4:$AJ$500,
MATCH($A228,'Productivity Dump'!$A$4:$A$500,0),
MATCH(AW$2,'Productivity Dump'!$E$3:$AJ$3,0)
),
IF(AW$3="Attendance",
INDEX('Attendance Dump'!$E$2:$AI$400,
MATCH($A228,'Attendance Dump'!$B$2:$B$400,0),
MATCH(AW$2,'Attendance Dump'!$E$1:$AI$1,0)
),
INDEX('Active Hour''s Dump'!$D$3:$AH$337,
MATCH($C228,'Active Hour''s Dump'!$A$3:$A$337,0),
MATCH(AW$2,'Active Hour''s Dump'!$D$2:$AH$2,0)
))),"")</f>
        <v>7.0833333333333304</v>
      </c>
      <c r="AX228" s="13">
        <f>_xlfn.IFNA(IF(AX$3="Productivity",
INDEX('Productivity Dump'!$E$4:$AJ$500,
MATCH($A228,'Productivity Dump'!$A$4:$A$500,0),
MATCH(AX$2,'Productivity Dump'!$E$3:$AJ$3,0)
),
IF(AX$3="Attendance",
INDEX('Attendance Dump'!$E$2:$AI$400,
MATCH($A228,'Attendance Dump'!$B$2:$B$400,0),
MATCH(AX$2,'Attendance Dump'!$E$1:$AI$1,0)
),
INDEX('Active Hour''s Dump'!$D$3:$AH$337,
MATCH($C228,'Active Hour''s Dump'!$A$3:$A$337,0),
MATCH(AX$2,'Active Hour''s Dump'!$D$2:$AH$2,0)
))),"")</f>
        <v>1156.6030000000003</v>
      </c>
      <c r="AY228" s="13" t="str">
        <f>_xlfn.IFNA(IF(AY$3="Productivity",
INDEX('Productivity Dump'!$E$4:$AJ$500,
MATCH($A228,'Productivity Dump'!$A$4:$A$500,0),
MATCH(AY$2,'Productivity Dump'!$E$3:$AJ$3,0)
),
IF(AY$3="Attendance",
INDEX('Attendance Dump'!$E$2:$AI$400,
MATCH($A228,'Attendance Dump'!$B$2:$B$400,0),
MATCH(AY$2,'Attendance Dump'!$E$1:$AI$1,0)
),
INDEX('Active Hour''s Dump'!$D$3:$AH$337,
MATCH($C228,'Active Hour''s Dump'!$A$3:$A$337,0),
MATCH(AY$2,'Active Hour''s Dump'!$D$2:$AH$2,0)
))),"")</f>
        <v>P</v>
      </c>
      <c r="AZ228" s="54">
        <f>_xlfn.IFNA(IF(AZ$3="Productivity",
INDEX('Productivity Dump'!$E$4:$AJ$500,
MATCH($A228,'Productivity Dump'!$A$4:$A$500,0),
MATCH(AZ$2,'Productivity Dump'!$E$3:$AJ$3,0)
),
IF(AZ$3="Attendance",
INDEX('Attendance Dump'!$E$2:$AI$400,
MATCH($A228,'Attendance Dump'!$B$2:$B$400,0),
MATCH(AZ$2,'Attendance Dump'!$E$1:$AI$1,0)
),
INDEX('Active Hour''s Dump'!$D$3:$AH$337,
MATCH($C228,'Active Hour''s Dump'!$A$3:$A$337,0),
MATCH(AZ$2,'Active Hour''s Dump'!$D$2:$AH$2,0)
))),"")</f>
        <v>8.0833333333333304</v>
      </c>
      <c r="BA228" s="13">
        <f>_xlfn.IFNA(IF(BA$3="Productivity",
INDEX('Productivity Dump'!$E$4:$AJ$500,
MATCH($A228,'Productivity Dump'!$A$4:$A$500,0),
MATCH(BA$2,'Productivity Dump'!$E$3:$AJ$3,0)
),
IF(BA$3="Attendance",
INDEX('Attendance Dump'!$E$2:$AI$400,
MATCH($A228,'Attendance Dump'!$B$2:$B$400,0),
MATCH(BA$2,'Attendance Dump'!$E$1:$AI$1,0)
),
INDEX('Active Hour''s Dump'!$D$3:$AH$337,
MATCH($C228,'Active Hour''s Dump'!$A$3:$A$337,0),
MATCH(BA$2,'Active Hour''s Dump'!$D$2:$AH$2,0)
))),"")</f>
        <v>1158.827</v>
      </c>
      <c r="BB228" s="13" t="str">
        <f>_xlfn.IFNA(IF(BB$3="Productivity",
INDEX('Productivity Dump'!$E$4:$AJ$500,
MATCH($A228,'Productivity Dump'!$A$4:$A$500,0),
MATCH(BB$2,'Productivity Dump'!$E$3:$AJ$3,0)
),
IF(BB$3="Attendance",
INDEX('Attendance Dump'!$E$2:$AI$400,
MATCH($A228,'Attendance Dump'!$B$2:$B$400,0),
MATCH(BB$2,'Attendance Dump'!$E$1:$AI$1,0)
),
INDEX('Active Hour''s Dump'!$D$3:$AH$337,
MATCH($C228,'Active Hour''s Dump'!$A$3:$A$337,0),
MATCH(BB$2,'Active Hour''s Dump'!$D$2:$AH$2,0)
))),"")</f>
        <v>P</v>
      </c>
      <c r="BC228" s="54">
        <f>_xlfn.IFNA(IF(BC$3="Productivity",
INDEX('Productivity Dump'!$E$4:$AJ$500,
MATCH($A228,'Productivity Dump'!$A$4:$A$500,0),
MATCH(BC$2,'Productivity Dump'!$E$3:$AJ$3,0)
),
IF(BC$3="Attendance",
INDEX('Attendance Dump'!$E$2:$AI$400,
MATCH($A228,'Attendance Dump'!$B$2:$B$400,0),
MATCH(BC$2,'Attendance Dump'!$E$1:$AI$1,0)
),
INDEX('Active Hour''s Dump'!$D$3:$AH$337,
MATCH($C228,'Active Hour''s Dump'!$A$3:$A$337,0),
MATCH(BC$2,'Active Hour''s Dump'!$D$2:$AH$2,0)
))),"")</f>
        <v>6.9166666666666696</v>
      </c>
      <c r="BD228" s="13">
        <f>_xlfn.IFNA(IF(BD$3="Productivity",
INDEX('Productivity Dump'!$E$4:$AJ$500,
MATCH($A228,'Productivity Dump'!$A$4:$A$500,0),
MATCH(BD$2,'Productivity Dump'!$E$3:$AJ$3,0)
),
IF(BD$3="Attendance",
INDEX('Attendance Dump'!$E$2:$AI$400,
MATCH($A228,'Attendance Dump'!$B$2:$B$400,0),
MATCH(BD$2,'Attendance Dump'!$E$1:$AI$1,0)
),
INDEX('Active Hour''s Dump'!$D$3:$AH$337,
MATCH($C228,'Active Hour''s Dump'!$A$3:$A$337,0),
MATCH(BD$2,'Active Hour''s Dump'!$D$2:$AH$2,0)
))),"")</f>
        <v>730.77999999999986</v>
      </c>
      <c r="BE228" s="13" t="str">
        <f>_xlfn.IFNA(IF(BE$3="Productivity",
INDEX('Productivity Dump'!$E$4:$AJ$500,
MATCH($A228,'Productivity Dump'!$A$4:$A$500,0),
MATCH(BE$2,'Productivity Dump'!$E$3:$AJ$3,0)
),
IF(BE$3="Attendance",
INDEX('Attendance Dump'!$E$2:$AI$400,
MATCH($A228,'Attendance Dump'!$B$2:$B$400,0),
MATCH(BE$2,'Attendance Dump'!$E$1:$AI$1,0)
),
INDEX('Active Hour''s Dump'!$D$3:$AH$337,
MATCH($C228,'Active Hour''s Dump'!$A$3:$A$337,0),
MATCH(BE$2,'Active Hour''s Dump'!$D$2:$AH$2,0)
))),"")</f>
        <v>P</v>
      </c>
      <c r="BF228" s="54">
        <f>_xlfn.IFNA(IF(BF$3="Productivity",
INDEX('Productivity Dump'!$E$4:$AJ$500,
MATCH($A228,'Productivity Dump'!$A$4:$A$500,0),
MATCH(BF$2,'Productivity Dump'!$E$3:$AJ$3,0)
),
IF(BF$3="Attendance",
INDEX('Attendance Dump'!$E$2:$AI$400,
MATCH($A228,'Attendance Dump'!$B$2:$B$400,0),
MATCH(BF$2,'Attendance Dump'!$E$1:$AI$1,0)
),
INDEX('Active Hour''s Dump'!$D$3:$AH$337,
MATCH($C228,'Active Hour''s Dump'!$A$3:$A$337,0),
MATCH(BF$2,'Active Hour''s Dump'!$D$2:$AH$2,0)
))),"")</f>
        <v>5.0833333333333304</v>
      </c>
      <c r="BG228" s="13">
        <f>_xlfn.IFNA(IF(BG$3="Productivity",
INDEX('Productivity Dump'!$E$4:$AJ$500,
MATCH($A228,'Productivity Dump'!$A$4:$A$500,0),
MATCH(BG$2,'Productivity Dump'!$E$3:$AJ$3,0)
),
IF(BG$3="Attendance",
INDEX('Attendance Dump'!$E$2:$AI$400,
MATCH($A228,'Attendance Dump'!$B$2:$B$400,0),
MATCH(BG$2,'Attendance Dump'!$E$1:$AI$1,0)
),
INDEX('Active Hour''s Dump'!$D$3:$AH$337,
MATCH($C228,'Active Hour''s Dump'!$A$3:$A$337,0),
MATCH(BG$2,'Active Hour''s Dump'!$D$2:$AH$2,0)
))),"")</f>
        <v>0</v>
      </c>
      <c r="BH228" s="13" t="str">
        <f>_xlfn.IFNA(IF(BH$3="Productivity",
INDEX('Productivity Dump'!$E$4:$AJ$500,
MATCH($A228,'Productivity Dump'!$A$4:$A$500,0),
MATCH(BH$2,'Productivity Dump'!$E$3:$AJ$3,0)
),
IF(BH$3="Attendance",
INDEX('Attendance Dump'!$E$2:$AI$400,
MATCH($A228,'Attendance Dump'!$B$2:$B$400,0),
MATCH(BH$2,'Attendance Dump'!$E$1:$AI$1,0)
),
INDEX('Active Hour''s Dump'!$D$3:$AH$337,
MATCH($C228,'Active Hour''s Dump'!$A$3:$A$337,0),
MATCH(BH$2,'Active Hour''s Dump'!$D$2:$AH$2,0)
))),"")</f>
        <v>WO</v>
      </c>
      <c r="BI228" s="54">
        <f>_xlfn.IFNA(IF(BI$3="Productivity",
INDEX('Productivity Dump'!$E$4:$AJ$500,
MATCH($A228,'Productivity Dump'!$A$4:$A$500,0),
MATCH(BI$2,'Productivity Dump'!$E$3:$AJ$3,0)
),
IF(BI$3="Attendance",
INDEX('Attendance Dump'!$E$2:$AI$400,
MATCH($A228,'Attendance Dump'!$B$2:$B$400,0),
MATCH(BI$2,'Attendance Dump'!$E$1:$AI$1,0)
),
INDEX('Active Hour''s Dump'!$D$3:$AH$337,
MATCH($C228,'Active Hour''s Dump'!$A$3:$A$337,0),
MATCH(BI$2,'Active Hour''s Dump'!$D$2:$AH$2,0)
))),"")</f>
        <v>0</v>
      </c>
      <c r="BJ228" s="13">
        <f>_xlfn.IFNA(IF(BJ$3="Productivity",
INDEX('Productivity Dump'!$E$4:$AJ$500,
MATCH($A228,'Productivity Dump'!$A$4:$A$500,0),
MATCH(BJ$2,'Productivity Dump'!$E$3:$AJ$3,0)
),
IF(BJ$3="Attendance",
INDEX('Attendance Dump'!$E$2:$AI$400,
MATCH($A228,'Attendance Dump'!$B$2:$B$400,0),
MATCH(BJ$2,'Attendance Dump'!$E$1:$AI$1,0)
),
INDEX('Active Hour''s Dump'!$D$3:$AH$337,
MATCH($C228,'Active Hour''s Dump'!$A$3:$A$337,0),
MATCH(BJ$2,'Active Hour''s Dump'!$D$2:$AH$2,0)
))),"")</f>
        <v>713.67899999999997</v>
      </c>
      <c r="BK228" s="13" t="str">
        <f>_xlfn.IFNA(IF(BK$3="Productivity",
INDEX('Productivity Dump'!$E$4:$AJ$500,
MATCH($A228,'Productivity Dump'!$A$4:$A$500,0),
MATCH(BK$2,'Productivity Dump'!$E$3:$AJ$3,0)
),
IF(BK$3="Attendance",
INDEX('Attendance Dump'!$E$2:$AI$400,
MATCH($A228,'Attendance Dump'!$B$2:$B$400,0),
MATCH(BK$2,'Attendance Dump'!$E$1:$AI$1,0)
),
INDEX('Active Hour''s Dump'!$D$3:$AH$337,
MATCH($C228,'Active Hour''s Dump'!$A$3:$A$337,0),
MATCH(BK$2,'Active Hour''s Dump'!$D$2:$AH$2,0)
))),"")</f>
        <v>P</v>
      </c>
      <c r="BL228" s="54">
        <f>_xlfn.IFNA(IF(BL$3="Productivity",
INDEX('Productivity Dump'!$E$4:$AJ$500,
MATCH($A228,'Productivity Dump'!$A$4:$A$500,0),
MATCH(BL$2,'Productivity Dump'!$E$3:$AJ$3,0)
),
IF(BL$3="Attendance",
INDEX('Attendance Dump'!$E$2:$AI$400,
MATCH($A228,'Attendance Dump'!$B$2:$B$400,0),
MATCH(BL$2,'Attendance Dump'!$E$1:$AI$1,0)
),
INDEX('Active Hour''s Dump'!$D$3:$AH$337,
MATCH($C228,'Active Hour''s Dump'!$A$3:$A$337,0),
MATCH(BL$2,'Active Hour''s Dump'!$D$2:$AH$2,0)
))),"")</f>
        <v>3.5833333333333299</v>
      </c>
      <c r="BM228" s="13">
        <f>_xlfn.IFNA(IF(BM$3="Productivity",
INDEX('Productivity Dump'!$E$4:$AJ$500,
MATCH($A228,'Productivity Dump'!$A$4:$A$500,0),
MATCH(BM$2,'Productivity Dump'!$E$3:$AJ$3,0)
),
IF(BM$3="Attendance",
INDEX('Attendance Dump'!$E$2:$AI$400,
MATCH($A228,'Attendance Dump'!$B$2:$B$400,0),
MATCH(BM$2,'Attendance Dump'!$E$1:$AI$1,0)
),
INDEX('Active Hour''s Dump'!$D$3:$AH$337,
MATCH($C228,'Active Hour''s Dump'!$A$3:$A$337,0),
MATCH(BM$2,'Active Hour''s Dump'!$D$2:$AH$2,0)
))),"")</f>
        <v>1202.4919999999997</v>
      </c>
      <c r="BN228" s="13" t="str">
        <f>_xlfn.IFNA(IF(BN$3="Productivity",
INDEX('Productivity Dump'!$E$4:$AJ$500,
MATCH($A228,'Productivity Dump'!$A$4:$A$500,0),
MATCH(BN$2,'Productivity Dump'!$E$3:$AJ$3,0)
),
IF(BN$3="Attendance",
INDEX('Attendance Dump'!$E$2:$AI$400,
MATCH($A228,'Attendance Dump'!$B$2:$B$400,0),
MATCH(BN$2,'Attendance Dump'!$E$1:$AI$1,0)
),
INDEX('Active Hour''s Dump'!$D$3:$AH$337,
MATCH($C228,'Active Hour''s Dump'!$A$3:$A$337,0),
MATCH(BN$2,'Active Hour''s Dump'!$D$2:$AH$2,0)
))),"")</f>
        <v>P</v>
      </c>
      <c r="BO228" s="54">
        <f>_xlfn.IFNA(IF(BO$3="Productivity",
INDEX('Productivity Dump'!$E$4:$AJ$500,
MATCH($A228,'Productivity Dump'!$A$4:$A$500,0),
MATCH(BO$2,'Productivity Dump'!$E$3:$AJ$3,0)
),
IF(BO$3="Attendance",
INDEX('Attendance Dump'!$E$2:$AI$400,
MATCH($A228,'Attendance Dump'!$B$2:$B$400,0),
MATCH(BO$2,'Attendance Dump'!$E$1:$AI$1,0)
),
INDEX('Active Hour''s Dump'!$D$3:$AH$337,
MATCH($C228,'Active Hour''s Dump'!$A$3:$A$337,0),
MATCH(BO$2,'Active Hour''s Dump'!$D$2:$AH$2,0)
))),"")</f>
        <v>7.8333333333333304</v>
      </c>
      <c r="BP228" s="13">
        <f>_xlfn.IFNA(IF(BP$3="Productivity",
INDEX('Productivity Dump'!$E$4:$AJ$500,
MATCH($A228,'Productivity Dump'!$A$4:$A$500,0),
MATCH(BP$2,'Productivity Dump'!$E$3:$AJ$3,0)
),
IF(BP$3="Attendance",
INDEX('Attendance Dump'!$E$2:$AI$400,
MATCH($A228,'Attendance Dump'!$B$2:$B$400,0),
MATCH(BP$2,'Attendance Dump'!$E$1:$AI$1,0)
),
INDEX('Active Hour''s Dump'!$D$3:$AH$337,
MATCH($C228,'Active Hour''s Dump'!$A$3:$A$337,0),
MATCH(BP$2,'Active Hour''s Dump'!$D$2:$AH$2,0)
))),"")</f>
        <v>1197.9349999999999</v>
      </c>
      <c r="BQ228" s="13" t="str">
        <f>_xlfn.IFNA(IF(BQ$3="Productivity",
INDEX('Productivity Dump'!$E$4:$AJ$500,
MATCH($A228,'Productivity Dump'!$A$4:$A$500,0),
MATCH(BQ$2,'Productivity Dump'!$E$3:$AJ$3,0)
),
IF(BQ$3="Attendance",
INDEX('Attendance Dump'!$E$2:$AI$400,
MATCH($A228,'Attendance Dump'!$B$2:$B$400,0),
MATCH(BQ$2,'Attendance Dump'!$E$1:$AI$1,0)
),
INDEX('Active Hour''s Dump'!$D$3:$AH$337,
MATCH($C228,'Active Hour''s Dump'!$A$3:$A$337,0),
MATCH(BQ$2,'Active Hour''s Dump'!$D$2:$AH$2,0)
))),"")</f>
        <v>P</v>
      </c>
      <c r="BR228" s="54">
        <f>_xlfn.IFNA(IF(BR$3="Productivity",
INDEX('Productivity Dump'!$E$4:$AJ$500,
MATCH($A228,'Productivity Dump'!$A$4:$A$500,0),
MATCH(BR$2,'Productivity Dump'!$E$3:$AJ$3,0)
),
IF(BR$3="Attendance",
INDEX('Attendance Dump'!$E$2:$AI$400,
MATCH($A228,'Attendance Dump'!$B$2:$B$400,0),
MATCH(BR$2,'Attendance Dump'!$E$1:$AI$1,0)
),
INDEX('Active Hour''s Dump'!$D$3:$AH$337,
MATCH($C228,'Active Hour''s Dump'!$A$3:$A$337,0),
MATCH(BR$2,'Active Hour''s Dump'!$D$2:$AH$2,0)
))),"")</f>
        <v>6.1666666666666696</v>
      </c>
      <c r="BS228" s="13">
        <f>_xlfn.IFNA(IF(BS$3="Productivity",
INDEX('Productivity Dump'!$E$4:$AJ$500,
MATCH($A228,'Productivity Dump'!$A$4:$A$500,0),
MATCH(BS$2,'Productivity Dump'!$E$3:$AJ$3,0)
),
IF(BS$3="Attendance",
INDEX('Attendance Dump'!$E$2:$AI$400,
MATCH($A228,'Attendance Dump'!$B$2:$B$400,0),
MATCH(BS$2,'Attendance Dump'!$E$1:$AI$1,0)
),
INDEX('Active Hour''s Dump'!$D$3:$AH$337,
MATCH($C228,'Active Hour''s Dump'!$A$3:$A$337,0),
MATCH(BS$2,'Active Hour''s Dump'!$D$2:$AH$2,0)
))),"")</f>
        <v>1153.367</v>
      </c>
      <c r="BT228" s="13" t="str">
        <f>_xlfn.IFNA(IF(BT$3="Productivity",
INDEX('Productivity Dump'!$E$4:$AJ$500,
MATCH($A228,'Productivity Dump'!$A$4:$A$500,0),
MATCH(BT$2,'Productivity Dump'!$E$3:$AJ$3,0)
),
IF(BT$3="Attendance",
INDEX('Attendance Dump'!$E$2:$AI$400,
MATCH($A228,'Attendance Dump'!$B$2:$B$400,0),
MATCH(BT$2,'Attendance Dump'!$E$1:$AI$1,0)
),
INDEX('Active Hour''s Dump'!$D$3:$AH$337,
MATCH($C228,'Active Hour''s Dump'!$A$3:$A$337,0),
MATCH(BT$2,'Active Hour''s Dump'!$D$2:$AH$2,0)
))),"")</f>
        <v>H(P)</v>
      </c>
      <c r="BU228" s="54">
        <f>_xlfn.IFNA(IF(BU$3="Productivity",
INDEX('Productivity Dump'!$E$4:$AJ$500,
MATCH($A228,'Productivity Dump'!$A$4:$A$500,0),
MATCH(BU$2,'Productivity Dump'!$E$3:$AJ$3,0)
),
IF(BU$3="Attendance",
INDEX('Attendance Dump'!$E$2:$AI$400,
MATCH($A228,'Attendance Dump'!$B$2:$B$400,0),
MATCH(BU$2,'Attendance Dump'!$E$1:$AI$1,0)
),
INDEX('Active Hour''s Dump'!$D$3:$AH$337,
MATCH($C228,'Active Hour''s Dump'!$A$3:$A$337,0),
MATCH(BU$2,'Active Hour''s Dump'!$D$2:$AH$2,0)
))),"")</f>
        <v>7.0833333333333304</v>
      </c>
      <c r="BV228" s="13">
        <f>_xlfn.IFNA(IF(BV$3="Productivity",
INDEX('Productivity Dump'!$E$4:$AJ$500,
MATCH($A228,'Productivity Dump'!$A$4:$A$500,0),
MATCH(BV$2,'Productivity Dump'!$E$3:$AJ$3,0)
),
IF(BV$3="Attendance",
INDEX('Attendance Dump'!$E$2:$AI$400,
MATCH($A228,'Attendance Dump'!$B$2:$B$400,0),
MATCH(BV$2,'Attendance Dump'!$E$1:$AI$1,0)
),
INDEX('Active Hour''s Dump'!$D$3:$AH$337,
MATCH($C228,'Active Hour''s Dump'!$A$3:$A$337,0),
MATCH(BV$2,'Active Hour''s Dump'!$D$2:$AH$2,0)
))),"")</f>
        <v>1153.8409999999999</v>
      </c>
      <c r="BW228" s="13" t="str">
        <f>_xlfn.IFNA(IF(BW$3="Productivity",
INDEX('Productivity Dump'!$E$4:$AJ$500,
MATCH($A228,'Productivity Dump'!$A$4:$A$500,0),
MATCH(BW$2,'Productivity Dump'!$E$3:$AJ$3,0)
),
IF(BW$3="Attendance",
INDEX('Attendance Dump'!$E$2:$AI$400,
MATCH($A228,'Attendance Dump'!$B$2:$B$400,0),
MATCH(BW$2,'Attendance Dump'!$E$1:$AI$1,0)
),
INDEX('Active Hour''s Dump'!$D$3:$AH$337,
MATCH($C228,'Active Hour''s Dump'!$A$3:$A$337,0),
MATCH(BW$2,'Active Hour''s Dump'!$D$2:$AH$2,0)
))),"")</f>
        <v>P</v>
      </c>
      <c r="BX228" s="54">
        <f>_xlfn.IFNA(IF(BX$3="Productivity",
INDEX('Productivity Dump'!$E$4:$AJ$500,
MATCH($A228,'Productivity Dump'!$A$4:$A$500,0),
MATCH(BX$2,'Productivity Dump'!$E$3:$AJ$3,0)
),
IF(BX$3="Attendance",
INDEX('Attendance Dump'!$E$2:$AI$400,
MATCH($A228,'Attendance Dump'!$B$2:$B$400,0),
MATCH(BX$2,'Attendance Dump'!$E$1:$AI$1,0)
),
INDEX('Active Hour''s Dump'!$D$3:$AH$337,
MATCH($C228,'Active Hour''s Dump'!$A$3:$A$337,0),
MATCH(BX$2,'Active Hour''s Dump'!$D$2:$AH$2,0)
))),"")</f>
        <v>6.1666666666666696</v>
      </c>
      <c r="BY228" s="13">
        <f>_xlfn.IFNA(IF(BY$3="Productivity",
INDEX('Productivity Dump'!$E$4:$AJ$500,
MATCH($A228,'Productivity Dump'!$A$4:$A$500,0),
MATCH(BY$2,'Productivity Dump'!$E$3:$AJ$3,0)
),
IF(BY$3="Attendance",
INDEX('Attendance Dump'!$E$2:$AI$400,
MATCH($A228,'Attendance Dump'!$B$2:$B$400,0),
MATCH(BY$2,'Attendance Dump'!$E$1:$AI$1,0)
),
INDEX('Active Hour''s Dump'!$D$3:$AH$337,
MATCH($C228,'Active Hour''s Dump'!$A$3:$A$337,0),
MATCH(BY$2,'Active Hour''s Dump'!$D$2:$AH$2,0)
))),"")</f>
        <v>551.678</v>
      </c>
      <c r="BZ228" s="13" t="str">
        <f>_xlfn.IFNA(IF(BZ$3="Productivity",
INDEX('Productivity Dump'!$E$4:$AJ$500,
MATCH($A228,'Productivity Dump'!$A$4:$A$500,0),
MATCH(BZ$2,'Productivity Dump'!$E$3:$AJ$3,0)
),
IF(BZ$3="Attendance",
INDEX('Attendance Dump'!$E$2:$AI$400,
MATCH($A228,'Attendance Dump'!$B$2:$B$400,0),
MATCH(BZ$2,'Attendance Dump'!$E$1:$AI$1,0)
),
INDEX('Active Hour''s Dump'!$D$3:$AH$337,
MATCH($C228,'Active Hour''s Dump'!$A$3:$A$337,0),
MATCH(BZ$2,'Active Hour''s Dump'!$D$2:$AH$2,0)
))),"")</f>
        <v>P</v>
      </c>
      <c r="CA228" s="54">
        <f>_xlfn.IFNA(IF(CA$3="Productivity",
INDEX('Productivity Dump'!$E$4:$AJ$500,
MATCH($A228,'Productivity Dump'!$A$4:$A$500,0),
MATCH(CA$2,'Productivity Dump'!$E$3:$AJ$3,0)
),
IF(CA$3="Attendance",
INDEX('Attendance Dump'!$E$2:$AI$400,
MATCH($A228,'Attendance Dump'!$B$2:$B$400,0),
MATCH(CA$2,'Attendance Dump'!$E$1:$AI$1,0)
),
INDEX('Active Hour''s Dump'!$D$3:$AH$337,
MATCH($C228,'Active Hour''s Dump'!$A$3:$A$337,0),
MATCH(CA$2,'Active Hour''s Dump'!$D$2:$AH$2,0)
))),"")</f>
        <v>3.5</v>
      </c>
      <c r="CB228" s="13">
        <f>_xlfn.IFNA(IF(CB$3="Productivity",
INDEX('Productivity Dump'!$E$4:$AJ$500,
MATCH($A228,'Productivity Dump'!$A$4:$A$500,0),
MATCH(CB$2,'Productivity Dump'!$E$3:$AJ$3,0)
),
IF(CB$3="Attendance",
INDEX('Attendance Dump'!$E$2:$AI$400,
MATCH($A228,'Attendance Dump'!$B$2:$B$400,0),
MATCH(CB$2,'Attendance Dump'!$E$1:$AI$1,0)
),
INDEX('Active Hour''s Dump'!$D$3:$AH$337,
MATCH($C228,'Active Hour''s Dump'!$A$3:$A$337,0),
MATCH(CB$2,'Active Hour''s Dump'!$D$2:$AH$2,0)
))),"")</f>
        <v>0</v>
      </c>
      <c r="CC228" s="13" t="str">
        <f>_xlfn.IFNA(IF(CC$3="Productivity",
INDEX('Productivity Dump'!$E$4:$AJ$500,
MATCH($A228,'Productivity Dump'!$A$4:$A$500,0),
MATCH(CC$2,'Productivity Dump'!$E$3:$AJ$3,0)
),
IF(CC$3="Attendance",
INDEX('Attendance Dump'!$E$2:$AI$400,
MATCH($A228,'Attendance Dump'!$B$2:$B$400,0),
MATCH(CC$2,'Attendance Dump'!$E$1:$AI$1,0)
),
INDEX('Active Hour''s Dump'!$D$3:$AH$337,
MATCH($C228,'Active Hour''s Dump'!$A$3:$A$337,0),
MATCH(CC$2,'Active Hour''s Dump'!$D$2:$AH$2,0)
))),"")</f>
        <v>WO</v>
      </c>
      <c r="CD228" s="54">
        <f>_xlfn.IFNA(IF(CD$3="Productivity",
INDEX('Productivity Dump'!$E$4:$AJ$500,
MATCH($A228,'Productivity Dump'!$A$4:$A$500,0),
MATCH(CD$2,'Productivity Dump'!$E$3:$AJ$3,0)
),
IF(CD$3="Attendance",
INDEX('Attendance Dump'!$E$2:$AI$400,
MATCH($A228,'Attendance Dump'!$B$2:$B$400,0),
MATCH(CD$2,'Attendance Dump'!$E$1:$AI$1,0)
),
INDEX('Active Hour''s Dump'!$D$3:$AH$337,
MATCH($C228,'Active Hour''s Dump'!$A$3:$A$337,0),
MATCH(CD$2,'Active Hour''s Dump'!$D$2:$AH$2,0)
))),"")</f>
        <v>0</v>
      </c>
      <c r="CE228" s="13">
        <f>_xlfn.IFNA(IF(CE$3="Productivity",
INDEX('Productivity Dump'!$E$4:$AJ$500,
MATCH($A228,'Productivity Dump'!$A$4:$A$500,0),
MATCH(CE$2,'Productivity Dump'!$E$3:$AJ$3,0)
),
IF(CE$3="Attendance",
INDEX('Attendance Dump'!$E$2:$AI$400,
MATCH($A228,'Attendance Dump'!$B$2:$B$400,0),
MATCH(CE$2,'Attendance Dump'!$E$1:$AI$1,0)
),
INDEX('Active Hour''s Dump'!$D$3:$AH$337,
MATCH($C228,'Active Hour''s Dump'!$A$3:$A$337,0),
MATCH(CE$2,'Active Hour''s Dump'!$D$2:$AH$2,0)
))),"")</f>
        <v>0</v>
      </c>
      <c r="CF228" s="13" t="str">
        <f>_xlfn.IFNA(IF(CF$3="Productivity",
INDEX('Productivity Dump'!$E$4:$AJ$500,
MATCH($A228,'Productivity Dump'!$A$4:$A$500,0),
MATCH(CF$2,'Productivity Dump'!$E$3:$AJ$3,0)
),
IF(CF$3="Attendance",
INDEX('Attendance Dump'!$E$2:$AI$400,
MATCH($A228,'Attendance Dump'!$B$2:$B$400,0),
MATCH(CF$2,'Attendance Dump'!$E$1:$AI$1,0)
),
INDEX('Active Hour''s Dump'!$D$3:$AH$337,
MATCH($C228,'Active Hour''s Dump'!$A$3:$A$337,0),
MATCH(CF$2,'Active Hour''s Dump'!$D$2:$AH$2,0)
))),"")</f>
        <v>PL</v>
      </c>
      <c r="CG228" s="54">
        <f>_xlfn.IFNA(IF(CG$3="Productivity",
INDEX('Productivity Dump'!$E$4:$AJ$500,
MATCH($A228,'Productivity Dump'!$A$4:$A$500,0),
MATCH(CG$2,'Productivity Dump'!$E$3:$AJ$3,0)
),
IF(CG$3="Attendance",
INDEX('Attendance Dump'!$E$2:$AI$400,
MATCH($A228,'Attendance Dump'!$B$2:$B$400,0),
MATCH(CG$2,'Attendance Dump'!$E$1:$AI$1,0)
),
INDEX('Active Hour''s Dump'!$D$3:$AH$337,
MATCH($C228,'Active Hour''s Dump'!$A$3:$A$337,0),
MATCH(CG$2,'Active Hour''s Dump'!$D$2:$AH$2,0)
))),"")</f>
        <v>0</v>
      </c>
      <c r="CH228" s="13">
        <f>_xlfn.IFNA(IF(CH$3="Productivity",
INDEX('Productivity Dump'!$E$4:$AJ$500,
MATCH($A228,'Productivity Dump'!$A$4:$A$500,0),
MATCH(CH$2,'Productivity Dump'!$E$3:$AJ$3,0)
),
IF(CH$3="Attendance",
INDEX('Attendance Dump'!$E$2:$AI$400,
MATCH($A228,'Attendance Dump'!$B$2:$B$400,0),
MATCH(CH$2,'Attendance Dump'!$E$1:$AI$1,0)
),
INDEX('Active Hour''s Dump'!$D$3:$AH$337,
MATCH($C228,'Active Hour''s Dump'!$A$3:$A$337,0),
MATCH(CH$2,'Active Hour''s Dump'!$D$2:$AH$2,0)
))),"")</f>
        <v>0</v>
      </c>
      <c r="CI228" s="13" t="str">
        <f>_xlfn.IFNA(IF(CI$3="Productivity",
INDEX('Productivity Dump'!$E$4:$AJ$500,
MATCH($A228,'Productivity Dump'!$A$4:$A$500,0),
MATCH(CI$2,'Productivity Dump'!$E$3:$AJ$3,0)
),
IF(CI$3="Attendance",
INDEX('Attendance Dump'!$E$2:$AI$400,
MATCH($A228,'Attendance Dump'!$B$2:$B$400,0),
MATCH(CI$2,'Attendance Dump'!$E$1:$AI$1,0)
),
INDEX('Active Hour''s Dump'!$D$3:$AH$337,
MATCH($C228,'Active Hour''s Dump'!$A$3:$A$337,0),
MATCH(CI$2,'Active Hour''s Dump'!$D$2:$AH$2,0)
))),"")</f>
        <v>CO</v>
      </c>
      <c r="CJ228" s="54">
        <f>_xlfn.IFNA(IF(CJ$3="Productivity",
INDEX('Productivity Dump'!$E$4:$AJ$500,
MATCH($A228,'Productivity Dump'!$A$4:$A$500,0),
MATCH(CJ$2,'Productivity Dump'!$E$3:$AJ$3,0)
),
IF(CJ$3="Attendance",
INDEX('Attendance Dump'!$E$2:$AI$400,
MATCH($A228,'Attendance Dump'!$B$2:$B$400,0),
MATCH(CJ$2,'Attendance Dump'!$E$1:$AI$1,0)
),
INDEX('Active Hour''s Dump'!$D$3:$AH$337,
MATCH($C228,'Active Hour''s Dump'!$A$3:$A$337,0),
MATCH(CJ$2,'Active Hour''s Dump'!$D$2:$AH$2,0)
))),"")</f>
        <v>0.41666666666666702</v>
      </c>
      <c r="CK228" s="13">
        <f>_xlfn.IFNA(IF(CK$3="Productivity",
INDEX('Productivity Dump'!$E$4:$AJ$500,
MATCH($A228,'Productivity Dump'!$A$4:$A$500,0),
MATCH(CK$2,'Productivity Dump'!$E$3:$AJ$3,0)
),
IF(CK$3="Attendance",
INDEX('Attendance Dump'!$E$2:$AI$400,
MATCH($A228,'Attendance Dump'!$B$2:$B$400,0),
MATCH(CK$2,'Attendance Dump'!$E$1:$AI$1,0)
),
INDEX('Active Hour''s Dump'!$D$3:$AH$337,
MATCH($C228,'Active Hour''s Dump'!$A$3:$A$337,0),
MATCH(CK$2,'Active Hour''s Dump'!$D$2:$AH$2,0)
))),"")</f>
        <v>1166.9509999999998</v>
      </c>
      <c r="CL228" s="13" t="str">
        <f>_xlfn.IFNA(IF(CL$3="Productivity",
INDEX('Productivity Dump'!$E$4:$AJ$500,
MATCH($A228,'Productivity Dump'!$A$4:$A$500,0),
MATCH(CL$2,'Productivity Dump'!$E$3:$AJ$3,0)
),
IF(CL$3="Attendance",
INDEX('Attendance Dump'!$E$2:$AI$400,
MATCH($A228,'Attendance Dump'!$B$2:$B$400,0),
MATCH(CL$2,'Attendance Dump'!$E$1:$AI$1,0)
),
INDEX('Active Hour''s Dump'!$D$3:$AH$337,
MATCH($C228,'Active Hour''s Dump'!$A$3:$A$337,0),
MATCH(CL$2,'Active Hour''s Dump'!$D$2:$AH$2,0)
))),"")</f>
        <v>P</v>
      </c>
      <c r="CM228" s="54">
        <f>_xlfn.IFNA(IF(CM$3="Productivity",
INDEX('Productivity Dump'!$E$4:$AJ$500,
MATCH($A228,'Productivity Dump'!$A$4:$A$500,0),
MATCH(CM$2,'Productivity Dump'!$E$3:$AJ$3,0)
),
IF(CM$3="Attendance",
INDEX('Attendance Dump'!$E$2:$AI$400,
MATCH($A228,'Attendance Dump'!$B$2:$B$400,0),
MATCH(CM$2,'Attendance Dump'!$E$1:$AI$1,0)
),
INDEX('Active Hour''s Dump'!$D$3:$AH$337,
MATCH($C228,'Active Hour''s Dump'!$A$3:$A$337,0),
MATCH(CM$2,'Active Hour''s Dump'!$D$2:$AH$2,0)
))),"")</f>
        <v>7.4166666666666696</v>
      </c>
      <c r="CN228" s="13">
        <f>_xlfn.IFNA(IF(CN$3="Productivity",
INDEX('Productivity Dump'!$E$4:$AJ$500,
MATCH($A228,'Productivity Dump'!$A$4:$A$500,0),
MATCH(CN$2,'Productivity Dump'!$E$3:$AJ$3,0)
),
IF(CN$3="Attendance",
INDEX('Attendance Dump'!$E$2:$AI$400,
MATCH($A228,'Attendance Dump'!$B$2:$B$400,0),
MATCH(CN$2,'Attendance Dump'!$E$1:$AI$1,0)
),
INDEX('Active Hour''s Dump'!$D$3:$AH$337,
MATCH($C228,'Active Hour''s Dump'!$A$3:$A$337,0),
MATCH(CN$2,'Active Hour''s Dump'!$D$2:$AH$2,0)
))),"")</f>
        <v>0</v>
      </c>
      <c r="CO228" s="13">
        <f>_xlfn.IFNA(IF(CO$3="Productivity",
INDEX('Productivity Dump'!$E$4:$AJ$500,
MATCH($A228,'Productivity Dump'!$A$4:$A$500,0),
MATCH(CO$2,'Productivity Dump'!$E$3:$AJ$3,0)
),
IF(CO$3="Attendance",
INDEX('Attendance Dump'!$E$2:$AI$400,
MATCH($A228,'Attendance Dump'!$B$2:$B$400,0),
MATCH(CO$2,'Attendance Dump'!$E$1:$AI$1,0)
),
INDEX('Active Hour''s Dump'!$D$3:$AH$337,
MATCH($C228,'Active Hour''s Dump'!$A$3:$A$337,0),
MATCH(CO$2,'Active Hour''s Dump'!$D$2:$AH$2,0)
))),"")</f>
        <v>0</v>
      </c>
      <c r="CP228" s="54">
        <f>_xlfn.IFNA(IF(CP$3="Productivity",
INDEX('Productivity Dump'!$E$4:$AJ$500,
MATCH($A228,'Productivity Dump'!$A$4:$A$500,0),
MATCH(CP$2,'Productivity Dump'!$E$3:$AJ$3,0)
),
IF(CP$3="Attendance",
INDEX('Attendance Dump'!$E$2:$AI$400,
MATCH($A228,'Attendance Dump'!$B$2:$B$400,0),
MATCH(CP$2,'Attendance Dump'!$E$1:$AI$1,0)
),
INDEX('Active Hour''s Dump'!$D$3:$AH$337,
MATCH($C228,'Active Hour''s Dump'!$A$3:$A$337,0),
MATCH(CP$2,'Active Hour''s Dump'!$D$2:$AH$2,0)
))),"")</f>
        <v>0</v>
      </c>
      <c r="CQ228" s="13">
        <f>_xlfn.IFNA(IF(CQ$3="Productivity",
INDEX('Productivity Dump'!$E$4:$AJ$500,
MATCH($A228,'Productivity Dump'!$A$4:$A$500,0),
MATCH(CQ$2,'Productivity Dump'!$E$3:$AJ$3,0)
),
IF(CQ$3="Attendance",
INDEX('Attendance Dump'!$E$2:$AI$400,
MATCH($A228,'Attendance Dump'!$B$2:$B$400,0),
MATCH(CQ$2,'Attendance Dump'!$E$1:$AI$1,0)
),
INDEX('Active Hour''s Dump'!$D$3:$AH$337,
MATCH($C228,'Active Hour''s Dump'!$A$3:$A$337,0),
MATCH(CQ$2,'Active Hour''s Dump'!$D$2:$AH$2,0)
))),"")</f>
        <v>0</v>
      </c>
      <c r="CR228" s="13">
        <f>_xlfn.IFNA(IF(CR$3="Productivity",
INDEX('Productivity Dump'!$E$4:$AJ$500,
MATCH($A228,'Productivity Dump'!$A$4:$A$500,0),
MATCH(CR$2,'Productivity Dump'!$E$3:$AJ$3,0)
),
IF(CR$3="Attendance",
INDEX('Attendance Dump'!$E$2:$AI$400,
MATCH($A228,'Attendance Dump'!$B$2:$B$400,0),
MATCH(CR$2,'Attendance Dump'!$E$1:$AI$1,0)
),
INDEX('Active Hour''s Dump'!$D$3:$AH$337,
MATCH($C228,'Active Hour''s Dump'!$A$3:$A$337,0),
MATCH(CR$2,'Active Hour''s Dump'!$D$2:$AH$2,0)
))),"")</f>
        <v>0</v>
      </c>
      <c r="CS228" s="54">
        <f>_xlfn.IFNA(IF(CS$3="Productivity",
INDEX('Productivity Dump'!$E$4:$AJ$500,
MATCH($A228,'Productivity Dump'!$A$4:$A$500,0),
MATCH(CS$2,'Productivity Dump'!$E$3:$AJ$3,0)
),
IF(CS$3="Attendance",
INDEX('Attendance Dump'!$E$2:$AI$400,
MATCH($A228,'Attendance Dump'!$B$2:$B$400,0),
MATCH(CS$2,'Attendance Dump'!$E$1:$AI$1,0)
),
INDEX('Active Hour''s Dump'!$D$3:$AH$337,
MATCH($C228,'Active Hour''s Dump'!$A$3:$A$337,0),
MATCH(CS$2,'Active Hour''s Dump'!$D$2:$AH$2,0)
))),"")</f>
        <v>0</v>
      </c>
      <c r="CT228" s="13">
        <f>_xlfn.IFNA(IF(CT$3="Productivity",
INDEX('Productivity Dump'!$E$4:$AJ$500,
MATCH($A228,'Productivity Dump'!$A$4:$A$500,0),
MATCH(CT$2,'Productivity Dump'!$E$3:$AJ$3,0)
),
IF(CT$3="Attendance",
INDEX('Attendance Dump'!$E$2:$AI$400,
MATCH($A228,'Attendance Dump'!$B$2:$B$400,0),
MATCH(CT$2,'Attendance Dump'!$E$1:$AI$1,0)
),
INDEX('Active Hour''s Dump'!$D$3:$AH$337,
MATCH($C228,'Active Hour''s Dump'!$A$3:$A$337,0),
MATCH(CT$2,'Active Hour''s Dump'!$D$2:$AH$2,0)
))),"")</f>
        <v>0</v>
      </c>
      <c r="CU228" s="13">
        <f>_xlfn.IFNA(IF(CU$3="Productivity",
INDEX('Productivity Dump'!$E$4:$AJ$500,
MATCH($A228,'Productivity Dump'!$A$4:$A$500,0),
MATCH(CU$2,'Productivity Dump'!$E$3:$AJ$3,0)
),
IF(CU$3="Attendance",
INDEX('Attendance Dump'!$E$2:$AI$400,
MATCH($A228,'Attendance Dump'!$B$2:$B$400,0),
MATCH(CU$2,'Attendance Dump'!$E$1:$AI$1,0)
),
INDEX('Active Hour''s Dump'!$D$3:$AH$337,
MATCH($C228,'Active Hour''s Dump'!$A$3:$A$337,0),
MATCH(CU$2,'Active Hour''s Dump'!$D$2:$AH$2,0)
))),"")</f>
        <v>0</v>
      </c>
      <c r="CV228" s="54">
        <f>_xlfn.IFNA(IF(CV$3="Productivity",
INDEX('Productivity Dump'!$E$4:$AJ$500,
MATCH($A228,'Productivity Dump'!$A$4:$A$500,0),
MATCH(CV$2,'Productivity Dump'!$E$3:$AJ$3,0)
),
IF(CV$3="Attendance",
INDEX('Attendance Dump'!$E$2:$AI$400,
MATCH($A228,'Attendance Dump'!$B$2:$B$400,0),
MATCH(CV$2,'Attendance Dump'!$E$1:$AI$1,0)
),
INDEX('Active Hour''s Dump'!$D$3:$AH$337,
MATCH($C228,'Active Hour''s Dump'!$A$3:$A$337,0),
MATCH(CV$2,'Active Hour''s Dump'!$D$2:$AH$2,0)
))),"")</f>
        <v>0</v>
      </c>
      <c r="CW228" s="13"/>
      <c r="CX228" s="13"/>
      <c r="CY228" s="54"/>
      <c r="DA228" s="57">
        <f t="shared" si="87"/>
        <v>136.75</v>
      </c>
      <c r="DB228" s="35">
        <f t="shared" ref="DB228:DB283" si="88">SUMIFS($H228:$CY228,$H$3:$CY$3,"Productivity")</f>
        <v>23013.688999999998</v>
      </c>
      <c r="DC228" s="35">
        <f t="shared" si="83"/>
        <v>0</v>
      </c>
      <c r="DD228" s="35">
        <f t="shared" ca="1" si="86"/>
        <v>0</v>
      </c>
      <c r="DF228" s="32" cm="1">
        <f t="array" ref="DF228">SUMPRODUCT(
    (MOD(COLUMN(H228:CV228) - COLUMN(H228), 3) = 0) *
    (H228:CV228 = 0) *
    (I228:CW228 = "P") *
    (COUNTIF(UKHoliday, H$2:CV$2) = 0)
)</f>
        <v>0</v>
      </c>
      <c r="DG228" s="33" cm="1">
        <f t="array" ref="DG228">SUMPRODUCT(
  (MOD(COLUMN(H228:CV228) - COLUMN(H228), 3) = 0) *
  (H228:CV228 &gt; 0) *
  (H228:CV228 &lt; 0.5 * IF(((WEEKDAY(H$2:CV$2, 2) = 1) + (WEEKDAY(H$2:CV$2, 2) = 6)), G228, F228)) *
  (I228:CW228 = "P") *
  (COUNTIF(UKHoliday, H$2:CV$2) = 0)
)</f>
        <v>0</v>
      </c>
      <c r="DH228" s="33" cm="1">
        <f t="array" ref="DH228">SUMPRODUCT(
  (MOD(COLUMN(H228:CV228) - COLUMN(H228), 3) = 0) *
  (H228:CV228 &gt; 0.5 * IF(((WEEKDAY(H$2:CV$2, 2) = 1) + (WEEKDAY(H$2:CV$2, 2) = 6)), $G228, $F228)) *
  (H228:CV228 &lt; 0.8 * IF(((WEEKDAY(H$2:CV$2, 2) = 1) + (WEEKDAY(H$2:CV$2, 2) = 6)), $G228, $F228)) *
  (I228:CW228 = "P") *
  (COUNTIF(UKHoliday, H$2:CV$2) = 0)
)</f>
        <v>0</v>
      </c>
      <c r="DI228" s="33" cm="1">
        <f t="array" ref="DI228">SUMPRODUCT(
  (MOD(COLUMN(H228:CV228) - COLUMN(H228), 3) = 0) *
  (H228:CV228 &gt; 0.8 * IF(((WEEKDAY(H$2:CV$2, 2) = 1) + (WEEKDAY(H$2:CV$2, 2) = 6)), $G228, $F228)) *
  (H228:CV228 &lt; 1 * IF(((WEEKDAY(H$2:CV$2, 2) = 1) + (WEEKDAY(H$2:CV$2, 2) = 6)), $G228, $F228)) *
  (I228:CW228 = "P") *
  (COUNTIF(UKHoliday, H$2:CV$2) = 0)
)</f>
        <v>0</v>
      </c>
    </row>
    <row r="229" spans="1:113" x14ac:dyDescent="0.3">
      <c r="A229" s="8" t="s">
        <v>445</v>
      </c>
      <c r="B229" s="36" t="s">
        <v>444</v>
      </c>
      <c r="C229" s="9" t="s">
        <v>789</v>
      </c>
      <c r="D229" s="62" t="s">
        <v>555</v>
      </c>
      <c r="E229" s="35">
        <v>19000</v>
      </c>
      <c r="F229" s="35">
        <f t="shared" si="84"/>
        <v>950</v>
      </c>
      <c r="G229" s="35">
        <f t="shared" si="85"/>
        <v>475</v>
      </c>
      <c r="H229" s="13">
        <f>_xlfn.IFNA(IF(H$3="Productivity",
INDEX('Productivity Dump'!$E$4:$AJ$500,
MATCH($A229,'Productivity Dump'!$A$4:$A$500,0),
MATCH(H$2,'Productivity Dump'!$E$3:$AJ$3,0)
),
IF(H$3="Attendance",
INDEX('Attendance Dump'!$E$2:$AI$400,
MATCH($A229,'Attendance Dump'!$B$2:$B$400,0),
MATCH(H$2,'Attendance Dump'!$E$1:$AI$1,0)
),
INDEX('Active Hour''s Dump'!$D$3:$AH$337,
MATCH($C229,'Active Hour''s Dump'!$A$3:$A$337,0),
MATCH(H$2,'Active Hour''s Dump'!$D$2:$AH$2,0)
))),"")</f>
        <v>1171.6300000000001</v>
      </c>
      <c r="I229" s="13" t="str">
        <f>_xlfn.IFNA(IF(I$3="Productivity",
INDEX('Productivity Dump'!$E$4:$AJ$500,
MATCH($A229,'Productivity Dump'!$A$4:$A$500,0),
MATCH(I$2,'Productivity Dump'!$E$3:$AJ$3,0)
),
IF(I$3="Attendance",
INDEX('Attendance Dump'!$E$2:$AI$400,
MATCH($A229,'Attendance Dump'!$B$2:$B$400,0),
MATCH(I$2,'Attendance Dump'!$E$1:$AI$1,0)
),
INDEX('Active Hour''s Dump'!$D$3:$AH$337,
MATCH($C229,'Active Hour''s Dump'!$A$3:$A$337,0),
MATCH(I$2,'Active Hour''s Dump'!$D$2:$AH$2,0)
))),"")</f>
        <v>P</v>
      </c>
      <c r="J229" s="54">
        <f>_xlfn.IFNA(IF(J$3="Productivity",
INDEX('Productivity Dump'!$E$4:$AJ$500,
MATCH($A229,'Productivity Dump'!$A$4:$A$500,0),
MATCH(J$2,'Productivity Dump'!$E$3:$AJ$3,0)
),
IF(J$3="Attendance",
INDEX('Attendance Dump'!$E$2:$AI$400,
MATCH($A229,'Attendance Dump'!$B$2:$B$400,0),
MATCH(J$2,'Attendance Dump'!$E$1:$AI$1,0)
),
INDEX('Active Hour''s Dump'!$D$3:$AH$337,
MATCH($C229,'Active Hour''s Dump'!$A$3:$A$337,0),
MATCH(J$2,'Active Hour''s Dump'!$D$2:$AH$2,0)
))),"")</f>
        <v>7</v>
      </c>
      <c r="K229" s="13">
        <f>_xlfn.IFNA(IF(K$3="Productivity",
INDEX('Productivity Dump'!$E$4:$AJ$500,
MATCH($A229,'Productivity Dump'!$A$4:$A$500,0),
MATCH(K$2,'Productivity Dump'!$E$3:$AJ$3,0)
),
IF(K$3="Attendance",
INDEX('Attendance Dump'!$E$2:$AI$400,
MATCH($A229,'Attendance Dump'!$B$2:$B$400,0),
MATCH(K$2,'Attendance Dump'!$E$1:$AI$1,0)
),
INDEX('Active Hour''s Dump'!$D$3:$AH$337,
MATCH($C229,'Active Hour''s Dump'!$A$3:$A$337,0),
MATCH(K$2,'Active Hour''s Dump'!$D$2:$AH$2,0)
))),"")</f>
        <v>1014.5680000000002</v>
      </c>
      <c r="L229" s="13" t="str">
        <f>_xlfn.IFNA(IF(L$3="Productivity",
INDEX('Productivity Dump'!$E$4:$AJ$500,
MATCH($A229,'Productivity Dump'!$A$4:$A$500,0),
MATCH(L$2,'Productivity Dump'!$E$3:$AJ$3,0)
),
IF(L$3="Attendance",
INDEX('Attendance Dump'!$E$2:$AI$400,
MATCH($A229,'Attendance Dump'!$B$2:$B$400,0),
MATCH(L$2,'Attendance Dump'!$E$1:$AI$1,0)
),
INDEX('Active Hour''s Dump'!$D$3:$AH$337,
MATCH($C229,'Active Hour''s Dump'!$A$3:$A$337,0),
MATCH(L$2,'Active Hour''s Dump'!$D$2:$AH$2,0)
))),"")</f>
        <v>P</v>
      </c>
      <c r="M229" s="54">
        <f>_xlfn.IFNA(IF(M$3="Productivity",
INDEX('Productivity Dump'!$E$4:$AJ$500,
MATCH($A229,'Productivity Dump'!$A$4:$A$500,0),
MATCH(M$2,'Productivity Dump'!$E$3:$AJ$3,0)
),
IF(M$3="Attendance",
INDEX('Attendance Dump'!$E$2:$AI$400,
MATCH($A229,'Attendance Dump'!$B$2:$B$400,0),
MATCH(M$2,'Attendance Dump'!$E$1:$AI$1,0)
),
INDEX('Active Hour''s Dump'!$D$3:$AH$337,
MATCH($C229,'Active Hour''s Dump'!$A$3:$A$337,0),
MATCH(M$2,'Active Hour''s Dump'!$D$2:$AH$2,0)
))),"")</f>
        <v>5.25</v>
      </c>
      <c r="N229" s="13">
        <f>_xlfn.IFNA(IF(N$3="Productivity",
INDEX('Productivity Dump'!$E$4:$AJ$500,
MATCH($A229,'Productivity Dump'!$A$4:$A$500,0),
MATCH(N$2,'Productivity Dump'!$E$3:$AJ$3,0)
),
IF(N$3="Attendance",
INDEX('Attendance Dump'!$E$2:$AI$400,
MATCH($A229,'Attendance Dump'!$B$2:$B$400,0),
MATCH(N$2,'Attendance Dump'!$E$1:$AI$1,0)
),
INDEX('Active Hour''s Dump'!$D$3:$AH$337,
MATCH($C229,'Active Hour''s Dump'!$A$3:$A$337,0),
MATCH(N$2,'Active Hour''s Dump'!$D$2:$AH$2,0)
))),"")</f>
        <v>80.063999999999993</v>
      </c>
      <c r="O229" s="13" t="str">
        <f>_xlfn.IFNA(IF(O$3="Productivity",
INDEX('Productivity Dump'!$E$4:$AJ$500,
MATCH($A229,'Productivity Dump'!$A$4:$A$500,0),
MATCH(O$2,'Productivity Dump'!$E$3:$AJ$3,0)
),
IF(O$3="Attendance",
INDEX('Attendance Dump'!$E$2:$AI$400,
MATCH($A229,'Attendance Dump'!$B$2:$B$400,0),
MATCH(O$2,'Attendance Dump'!$E$1:$AI$1,0)
),
INDEX('Active Hour''s Dump'!$D$3:$AH$337,
MATCH($C229,'Active Hour''s Dump'!$A$3:$A$337,0),
MATCH(O$2,'Active Hour''s Dump'!$D$2:$AH$2,0)
))),"")</f>
        <v>P</v>
      </c>
      <c r="P229" s="54">
        <f>_xlfn.IFNA(IF(P$3="Productivity",
INDEX('Productivity Dump'!$E$4:$AJ$500,
MATCH($A229,'Productivity Dump'!$A$4:$A$500,0),
MATCH(P$2,'Productivity Dump'!$E$3:$AJ$3,0)
),
IF(P$3="Attendance",
INDEX('Attendance Dump'!$E$2:$AI$400,
MATCH($A229,'Attendance Dump'!$B$2:$B$400,0),
MATCH(P$2,'Attendance Dump'!$E$1:$AI$1,0)
),
INDEX('Active Hour''s Dump'!$D$3:$AH$337,
MATCH($C229,'Active Hour''s Dump'!$A$3:$A$337,0),
MATCH(P$2,'Active Hour''s Dump'!$D$2:$AH$2,0)
))),"")</f>
        <v>0.75</v>
      </c>
      <c r="Q229" s="13">
        <f>_xlfn.IFNA(IF(Q$3="Productivity",
INDEX('Productivity Dump'!$E$4:$AJ$500,
MATCH($A229,'Productivity Dump'!$A$4:$A$500,0),
MATCH(Q$2,'Productivity Dump'!$E$3:$AJ$3,0)
),
IF(Q$3="Attendance",
INDEX('Attendance Dump'!$E$2:$AI$400,
MATCH($A229,'Attendance Dump'!$B$2:$B$400,0),
MATCH(Q$2,'Attendance Dump'!$E$1:$AI$1,0)
),
INDEX('Active Hour''s Dump'!$D$3:$AH$337,
MATCH($C229,'Active Hour''s Dump'!$A$3:$A$337,0),
MATCH(Q$2,'Active Hour''s Dump'!$D$2:$AH$2,0)
))),"")</f>
        <v>0</v>
      </c>
      <c r="R229" s="13" t="str">
        <f>_xlfn.IFNA(IF(R$3="Productivity",
INDEX('Productivity Dump'!$E$4:$AJ$500,
MATCH($A229,'Productivity Dump'!$A$4:$A$500,0),
MATCH(R$2,'Productivity Dump'!$E$3:$AJ$3,0)
),
IF(R$3="Attendance",
INDEX('Attendance Dump'!$E$2:$AI$400,
MATCH($A229,'Attendance Dump'!$B$2:$B$400,0),
MATCH(R$2,'Attendance Dump'!$E$1:$AI$1,0)
),
INDEX('Active Hour''s Dump'!$D$3:$AH$337,
MATCH($C229,'Active Hour''s Dump'!$A$3:$A$337,0),
MATCH(R$2,'Active Hour''s Dump'!$D$2:$AH$2,0)
))),"")</f>
        <v>WO</v>
      </c>
      <c r="S229" s="54">
        <f>_xlfn.IFNA(IF(S$3="Productivity",
INDEX('Productivity Dump'!$E$4:$AJ$500,
MATCH($A229,'Productivity Dump'!$A$4:$A$500,0),
MATCH(S$2,'Productivity Dump'!$E$3:$AJ$3,0)
),
IF(S$3="Attendance",
INDEX('Attendance Dump'!$E$2:$AI$400,
MATCH($A229,'Attendance Dump'!$B$2:$B$400,0),
MATCH(S$2,'Attendance Dump'!$E$1:$AI$1,0)
),
INDEX('Active Hour''s Dump'!$D$3:$AH$337,
MATCH($C229,'Active Hour''s Dump'!$A$3:$A$337,0),
MATCH(S$2,'Active Hour''s Dump'!$D$2:$AH$2,0)
))),"")</f>
        <v>0</v>
      </c>
      <c r="T229" s="13">
        <f>_xlfn.IFNA(IF(T$3="Productivity",
INDEX('Productivity Dump'!$E$4:$AJ$500,
MATCH($A229,'Productivity Dump'!$A$4:$A$500,0),
MATCH(T$2,'Productivity Dump'!$E$3:$AJ$3,0)
),
IF(T$3="Attendance",
INDEX('Attendance Dump'!$E$2:$AI$400,
MATCH($A229,'Attendance Dump'!$B$2:$B$400,0),
MATCH(T$2,'Attendance Dump'!$E$1:$AI$1,0)
),
INDEX('Active Hour''s Dump'!$D$3:$AH$337,
MATCH($C229,'Active Hour''s Dump'!$A$3:$A$337,0),
MATCH(T$2,'Active Hour''s Dump'!$D$2:$AH$2,0)
))),"")</f>
        <v>789.73300000000006</v>
      </c>
      <c r="U229" s="13" t="str">
        <f>_xlfn.IFNA(IF(U$3="Productivity",
INDEX('Productivity Dump'!$E$4:$AJ$500,
MATCH($A229,'Productivity Dump'!$A$4:$A$500,0),
MATCH(U$2,'Productivity Dump'!$E$3:$AJ$3,0)
),
IF(U$3="Attendance",
INDEX('Attendance Dump'!$E$2:$AI$400,
MATCH($A229,'Attendance Dump'!$B$2:$B$400,0),
MATCH(U$2,'Attendance Dump'!$E$1:$AI$1,0)
),
INDEX('Active Hour''s Dump'!$D$3:$AH$337,
MATCH($C229,'Active Hour''s Dump'!$A$3:$A$337,0),
MATCH(U$2,'Active Hour''s Dump'!$D$2:$AH$2,0)
))),"")</f>
        <v>P</v>
      </c>
      <c r="V229" s="54">
        <f>_xlfn.IFNA(IF(V$3="Productivity",
INDEX('Productivity Dump'!$E$4:$AJ$500,
MATCH($A229,'Productivity Dump'!$A$4:$A$500,0),
MATCH(V$2,'Productivity Dump'!$E$3:$AJ$3,0)
),
IF(V$3="Attendance",
INDEX('Attendance Dump'!$E$2:$AI$400,
MATCH($A229,'Attendance Dump'!$B$2:$B$400,0),
MATCH(V$2,'Attendance Dump'!$E$1:$AI$1,0)
),
INDEX('Active Hour''s Dump'!$D$3:$AH$337,
MATCH($C229,'Active Hour''s Dump'!$A$3:$A$337,0),
MATCH(V$2,'Active Hour''s Dump'!$D$2:$AH$2,0)
))),"")</f>
        <v>4.9166666666666696</v>
      </c>
      <c r="W229" s="13">
        <f>_xlfn.IFNA(IF(W$3="Productivity",
INDEX('Productivity Dump'!$E$4:$AJ$500,
MATCH($A229,'Productivity Dump'!$A$4:$A$500,0),
MATCH(W$2,'Productivity Dump'!$E$3:$AJ$3,0)
),
IF(W$3="Attendance",
INDEX('Attendance Dump'!$E$2:$AI$400,
MATCH($A229,'Attendance Dump'!$B$2:$B$400,0),
MATCH(W$2,'Attendance Dump'!$E$1:$AI$1,0)
),
INDEX('Active Hour''s Dump'!$D$3:$AH$337,
MATCH($C229,'Active Hour''s Dump'!$A$3:$A$337,0),
MATCH(W$2,'Active Hour''s Dump'!$D$2:$AH$2,0)
))),"")</f>
        <v>1212.3629999999996</v>
      </c>
      <c r="X229" s="13" t="str">
        <f>_xlfn.IFNA(IF(X$3="Productivity",
INDEX('Productivity Dump'!$E$4:$AJ$500,
MATCH($A229,'Productivity Dump'!$A$4:$A$500,0),
MATCH(X$2,'Productivity Dump'!$E$3:$AJ$3,0)
),
IF(X$3="Attendance",
INDEX('Attendance Dump'!$E$2:$AI$400,
MATCH($A229,'Attendance Dump'!$B$2:$B$400,0),
MATCH(X$2,'Attendance Dump'!$E$1:$AI$1,0)
),
INDEX('Active Hour''s Dump'!$D$3:$AH$337,
MATCH($C229,'Active Hour''s Dump'!$A$3:$A$337,0),
MATCH(X$2,'Active Hour''s Dump'!$D$2:$AH$2,0)
))),"")</f>
        <v>P</v>
      </c>
      <c r="Y229" s="54">
        <f>_xlfn.IFNA(IF(Y$3="Productivity",
INDEX('Productivity Dump'!$E$4:$AJ$500,
MATCH($A229,'Productivity Dump'!$A$4:$A$500,0),
MATCH(Y$2,'Productivity Dump'!$E$3:$AJ$3,0)
),
IF(Y$3="Attendance",
INDEX('Attendance Dump'!$E$2:$AI$400,
MATCH($A229,'Attendance Dump'!$B$2:$B$400,0),
MATCH(Y$2,'Attendance Dump'!$E$1:$AI$1,0)
),
INDEX('Active Hour''s Dump'!$D$3:$AH$337,
MATCH($C229,'Active Hour''s Dump'!$A$3:$A$337,0),
MATCH(Y$2,'Active Hour''s Dump'!$D$2:$AH$2,0)
))),"")</f>
        <v>7.25</v>
      </c>
      <c r="Z229" s="13">
        <f>_xlfn.IFNA(IF(Z$3="Productivity",
INDEX('Productivity Dump'!$E$4:$AJ$500,
MATCH($A229,'Productivity Dump'!$A$4:$A$500,0),
MATCH(Z$2,'Productivity Dump'!$E$3:$AJ$3,0)
),
IF(Z$3="Attendance",
INDEX('Attendance Dump'!$E$2:$AI$400,
MATCH($A229,'Attendance Dump'!$B$2:$B$400,0),
MATCH(Z$2,'Attendance Dump'!$E$1:$AI$1,0)
),
INDEX('Active Hour''s Dump'!$D$3:$AH$337,
MATCH($C229,'Active Hour''s Dump'!$A$3:$A$337,0),
MATCH(Z$2,'Active Hour''s Dump'!$D$2:$AH$2,0)
))),"")</f>
        <v>1319.1</v>
      </c>
      <c r="AA229" s="13" t="str">
        <f>_xlfn.IFNA(IF(AA$3="Productivity",
INDEX('Productivity Dump'!$E$4:$AJ$500,
MATCH($A229,'Productivity Dump'!$A$4:$A$500,0),
MATCH(AA$2,'Productivity Dump'!$E$3:$AJ$3,0)
),
IF(AA$3="Attendance",
INDEX('Attendance Dump'!$E$2:$AI$400,
MATCH($A229,'Attendance Dump'!$B$2:$B$400,0),
MATCH(AA$2,'Attendance Dump'!$E$1:$AI$1,0)
),
INDEX('Active Hour''s Dump'!$D$3:$AH$337,
MATCH($C229,'Active Hour''s Dump'!$A$3:$A$337,0),
MATCH(AA$2,'Active Hour''s Dump'!$D$2:$AH$2,0)
))),"")</f>
        <v>P</v>
      </c>
      <c r="AB229" s="54">
        <f>_xlfn.IFNA(IF(AB$3="Productivity",
INDEX('Productivity Dump'!$E$4:$AJ$500,
MATCH($A229,'Productivity Dump'!$A$4:$A$500,0),
MATCH(AB$2,'Productivity Dump'!$E$3:$AJ$3,0)
),
IF(AB$3="Attendance",
INDEX('Attendance Dump'!$E$2:$AI$400,
MATCH($A229,'Attendance Dump'!$B$2:$B$400,0),
MATCH(AB$2,'Attendance Dump'!$E$1:$AI$1,0)
),
INDEX('Active Hour''s Dump'!$D$3:$AH$337,
MATCH($C229,'Active Hour''s Dump'!$A$3:$A$337,0),
MATCH(AB$2,'Active Hour''s Dump'!$D$2:$AH$2,0)
))),"")</f>
        <v>6.4166666666666696</v>
      </c>
      <c r="AC229" s="13">
        <f>_xlfn.IFNA(IF(AC$3="Productivity",
INDEX('Productivity Dump'!$E$4:$AJ$500,
MATCH($A229,'Productivity Dump'!$A$4:$A$500,0),
MATCH(AC$2,'Productivity Dump'!$E$3:$AJ$3,0)
),
IF(AC$3="Attendance",
INDEX('Attendance Dump'!$E$2:$AI$400,
MATCH($A229,'Attendance Dump'!$B$2:$B$400,0),
MATCH(AC$2,'Attendance Dump'!$E$1:$AI$1,0)
),
INDEX('Active Hour''s Dump'!$D$3:$AH$337,
MATCH($C229,'Active Hour''s Dump'!$A$3:$A$337,0),
MATCH(AC$2,'Active Hour''s Dump'!$D$2:$AH$2,0)
))),"")</f>
        <v>990.53800000000035</v>
      </c>
      <c r="AD229" s="13" t="str">
        <f>_xlfn.IFNA(IF(AD$3="Productivity",
INDEX('Productivity Dump'!$E$4:$AJ$500,
MATCH($A229,'Productivity Dump'!$A$4:$A$500,0),
MATCH(AD$2,'Productivity Dump'!$E$3:$AJ$3,0)
),
IF(AD$3="Attendance",
INDEX('Attendance Dump'!$E$2:$AI$400,
MATCH($A229,'Attendance Dump'!$B$2:$B$400,0),
MATCH(AD$2,'Attendance Dump'!$E$1:$AI$1,0)
),
INDEX('Active Hour''s Dump'!$D$3:$AH$337,
MATCH($C229,'Active Hour''s Dump'!$A$3:$A$337,0),
MATCH(AD$2,'Active Hour''s Dump'!$D$2:$AH$2,0)
))),"")</f>
        <v>P</v>
      </c>
      <c r="AE229" s="54">
        <f>_xlfn.IFNA(IF(AE$3="Productivity",
INDEX('Productivity Dump'!$E$4:$AJ$500,
MATCH($A229,'Productivity Dump'!$A$4:$A$500,0),
MATCH(AE$2,'Productivity Dump'!$E$3:$AJ$3,0)
),
IF(AE$3="Attendance",
INDEX('Attendance Dump'!$E$2:$AI$400,
MATCH($A229,'Attendance Dump'!$B$2:$B$400,0),
MATCH(AE$2,'Attendance Dump'!$E$1:$AI$1,0)
),
INDEX('Active Hour''s Dump'!$D$3:$AH$337,
MATCH($C229,'Active Hour''s Dump'!$A$3:$A$337,0),
MATCH(AE$2,'Active Hour''s Dump'!$D$2:$AH$2,0)
))),"")</f>
        <v>5.5833333333333304</v>
      </c>
      <c r="AF229" s="13">
        <f>_xlfn.IFNA(IF(AF$3="Productivity",
INDEX('Productivity Dump'!$E$4:$AJ$500,
MATCH($A229,'Productivity Dump'!$A$4:$A$500,0),
MATCH(AF$2,'Productivity Dump'!$E$3:$AJ$3,0)
),
IF(AF$3="Attendance",
INDEX('Attendance Dump'!$E$2:$AI$400,
MATCH($A229,'Attendance Dump'!$B$2:$B$400,0),
MATCH(AF$2,'Attendance Dump'!$E$1:$AI$1,0)
),
INDEX('Active Hour''s Dump'!$D$3:$AH$337,
MATCH($C229,'Active Hour''s Dump'!$A$3:$A$337,0),
MATCH(AF$2,'Active Hour''s Dump'!$D$2:$AH$2,0)
))),"")</f>
        <v>1050.1529999999998</v>
      </c>
      <c r="AG229" s="13" t="str">
        <f>_xlfn.IFNA(IF(AG$3="Productivity",
INDEX('Productivity Dump'!$E$4:$AJ$500,
MATCH($A229,'Productivity Dump'!$A$4:$A$500,0),
MATCH(AG$2,'Productivity Dump'!$E$3:$AJ$3,0)
),
IF(AG$3="Attendance",
INDEX('Attendance Dump'!$E$2:$AI$400,
MATCH($A229,'Attendance Dump'!$B$2:$B$400,0),
MATCH(AG$2,'Attendance Dump'!$E$1:$AI$1,0)
),
INDEX('Active Hour''s Dump'!$D$3:$AH$337,
MATCH($C229,'Active Hour''s Dump'!$A$3:$A$337,0),
MATCH(AG$2,'Active Hour''s Dump'!$D$2:$AH$2,0)
))),"")</f>
        <v>P</v>
      </c>
      <c r="AH229" s="54">
        <f>_xlfn.IFNA(IF(AH$3="Productivity",
INDEX('Productivity Dump'!$E$4:$AJ$500,
MATCH($A229,'Productivity Dump'!$A$4:$A$500,0),
MATCH(AH$2,'Productivity Dump'!$E$3:$AJ$3,0)
),
IF(AH$3="Attendance",
INDEX('Attendance Dump'!$E$2:$AI$400,
MATCH($A229,'Attendance Dump'!$B$2:$B$400,0),
MATCH(AH$2,'Attendance Dump'!$E$1:$AI$1,0)
),
INDEX('Active Hour''s Dump'!$D$3:$AH$337,
MATCH($C229,'Active Hour''s Dump'!$A$3:$A$337,0),
MATCH(AH$2,'Active Hour''s Dump'!$D$2:$AH$2,0)
))),"")</f>
        <v>6.0833333333333304</v>
      </c>
      <c r="AI229" s="13">
        <f>_xlfn.IFNA(IF(AI$3="Productivity",
INDEX('Productivity Dump'!$E$4:$AJ$500,
MATCH($A229,'Productivity Dump'!$A$4:$A$500,0),
MATCH(AI$2,'Productivity Dump'!$E$3:$AJ$3,0)
),
IF(AI$3="Attendance",
INDEX('Attendance Dump'!$E$2:$AI$400,
MATCH($A229,'Attendance Dump'!$B$2:$B$400,0),
MATCH(AI$2,'Attendance Dump'!$E$1:$AI$1,0)
),
INDEX('Active Hour''s Dump'!$D$3:$AH$337,
MATCH($C229,'Active Hour''s Dump'!$A$3:$A$337,0),
MATCH(AI$2,'Active Hour''s Dump'!$D$2:$AH$2,0)
))),"")</f>
        <v>326.60000000000002</v>
      </c>
      <c r="AJ229" s="13" t="str">
        <f>_xlfn.IFNA(IF(AJ$3="Productivity",
INDEX('Productivity Dump'!$E$4:$AJ$500,
MATCH($A229,'Productivity Dump'!$A$4:$A$500,0),
MATCH(AJ$2,'Productivity Dump'!$E$3:$AJ$3,0)
),
IF(AJ$3="Attendance",
INDEX('Attendance Dump'!$E$2:$AI$400,
MATCH($A229,'Attendance Dump'!$B$2:$B$400,0),
MATCH(AJ$2,'Attendance Dump'!$E$1:$AI$1,0)
),
INDEX('Active Hour''s Dump'!$D$3:$AH$337,
MATCH($C229,'Active Hour''s Dump'!$A$3:$A$337,0),
MATCH(AJ$2,'Active Hour''s Dump'!$D$2:$AH$2,0)
))),"")</f>
        <v>P</v>
      </c>
      <c r="AK229" s="54">
        <f>_xlfn.IFNA(IF(AK$3="Productivity",
INDEX('Productivity Dump'!$E$4:$AJ$500,
MATCH($A229,'Productivity Dump'!$A$4:$A$500,0),
MATCH(AK$2,'Productivity Dump'!$E$3:$AJ$3,0)
),
IF(AK$3="Attendance",
INDEX('Attendance Dump'!$E$2:$AI$400,
MATCH($A229,'Attendance Dump'!$B$2:$B$400,0),
MATCH(AK$2,'Attendance Dump'!$E$1:$AI$1,0)
),
INDEX('Active Hour''s Dump'!$D$3:$AH$337,
MATCH($C229,'Active Hour''s Dump'!$A$3:$A$337,0),
MATCH(AK$2,'Active Hour''s Dump'!$D$2:$AH$2,0)
))),"")</f>
        <v>2.5</v>
      </c>
      <c r="AL229" s="13">
        <f>_xlfn.IFNA(IF(AL$3="Productivity",
INDEX('Productivity Dump'!$E$4:$AJ$500,
MATCH($A229,'Productivity Dump'!$A$4:$A$500,0),
MATCH(AL$2,'Productivity Dump'!$E$3:$AJ$3,0)
),
IF(AL$3="Attendance",
INDEX('Attendance Dump'!$E$2:$AI$400,
MATCH($A229,'Attendance Dump'!$B$2:$B$400,0),
MATCH(AL$2,'Attendance Dump'!$E$1:$AI$1,0)
),
INDEX('Active Hour''s Dump'!$D$3:$AH$337,
MATCH($C229,'Active Hour''s Dump'!$A$3:$A$337,0),
MATCH(AL$2,'Active Hour''s Dump'!$D$2:$AH$2,0)
))),"")</f>
        <v>0</v>
      </c>
      <c r="AM229" s="13" t="str">
        <f>_xlfn.IFNA(IF(AM$3="Productivity",
INDEX('Productivity Dump'!$E$4:$AJ$500,
MATCH($A229,'Productivity Dump'!$A$4:$A$500,0),
MATCH(AM$2,'Productivity Dump'!$E$3:$AJ$3,0)
),
IF(AM$3="Attendance",
INDEX('Attendance Dump'!$E$2:$AI$400,
MATCH($A229,'Attendance Dump'!$B$2:$B$400,0),
MATCH(AM$2,'Attendance Dump'!$E$1:$AI$1,0)
),
INDEX('Active Hour''s Dump'!$D$3:$AH$337,
MATCH($C229,'Active Hour''s Dump'!$A$3:$A$337,0),
MATCH(AM$2,'Active Hour''s Dump'!$D$2:$AH$2,0)
))),"")</f>
        <v>WO</v>
      </c>
      <c r="AN229" s="54">
        <f>_xlfn.IFNA(IF(AN$3="Productivity",
INDEX('Productivity Dump'!$E$4:$AJ$500,
MATCH($A229,'Productivity Dump'!$A$4:$A$500,0),
MATCH(AN$2,'Productivity Dump'!$E$3:$AJ$3,0)
),
IF(AN$3="Attendance",
INDEX('Attendance Dump'!$E$2:$AI$400,
MATCH($A229,'Attendance Dump'!$B$2:$B$400,0),
MATCH(AN$2,'Attendance Dump'!$E$1:$AI$1,0)
),
INDEX('Active Hour''s Dump'!$D$3:$AH$337,
MATCH($C229,'Active Hour''s Dump'!$A$3:$A$337,0),
MATCH(AN$2,'Active Hour''s Dump'!$D$2:$AH$2,0)
))),"")</f>
        <v>0</v>
      </c>
      <c r="AO229" s="13">
        <f>_xlfn.IFNA(IF(AO$3="Productivity",
INDEX('Productivity Dump'!$E$4:$AJ$500,
MATCH($A229,'Productivity Dump'!$A$4:$A$500,0),
MATCH(AO$2,'Productivity Dump'!$E$3:$AJ$3,0)
),
IF(AO$3="Attendance",
INDEX('Attendance Dump'!$E$2:$AI$400,
MATCH($A229,'Attendance Dump'!$B$2:$B$400,0),
MATCH(AO$2,'Attendance Dump'!$E$1:$AI$1,0)
),
INDEX('Active Hour''s Dump'!$D$3:$AH$337,
MATCH($C229,'Active Hour''s Dump'!$A$3:$A$337,0),
MATCH(AO$2,'Active Hour''s Dump'!$D$2:$AH$2,0)
))),"")</f>
        <v>525.06399999999996</v>
      </c>
      <c r="AP229" s="13" t="str">
        <f>_xlfn.IFNA(IF(AP$3="Productivity",
INDEX('Productivity Dump'!$E$4:$AJ$500,
MATCH($A229,'Productivity Dump'!$A$4:$A$500,0),
MATCH(AP$2,'Productivity Dump'!$E$3:$AJ$3,0)
),
IF(AP$3="Attendance",
INDEX('Attendance Dump'!$E$2:$AI$400,
MATCH($A229,'Attendance Dump'!$B$2:$B$400,0),
MATCH(AP$2,'Attendance Dump'!$E$1:$AI$1,0)
),
INDEX('Active Hour''s Dump'!$D$3:$AH$337,
MATCH($C229,'Active Hour''s Dump'!$A$3:$A$337,0),
MATCH(AP$2,'Active Hour''s Dump'!$D$2:$AH$2,0)
))),"")</f>
        <v>P</v>
      </c>
      <c r="AQ229" s="54">
        <f>_xlfn.IFNA(IF(AQ$3="Productivity",
INDEX('Productivity Dump'!$E$4:$AJ$500,
MATCH($A229,'Productivity Dump'!$A$4:$A$500,0),
MATCH(AQ$2,'Productivity Dump'!$E$3:$AJ$3,0)
),
IF(AQ$3="Attendance",
INDEX('Attendance Dump'!$E$2:$AI$400,
MATCH($A229,'Attendance Dump'!$B$2:$B$400,0),
MATCH(AQ$2,'Attendance Dump'!$E$1:$AI$1,0)
),
INDEX('Active Hour''s Dump'!$D$3:$AH$337,
MATCH($C229,'Active Hour''s Dump'!$A$3:$A$337,0),
MATCH(AQ$2,'Active Hour''s Dump'!$D$2:$AH$2,0)
))),"")</f>
        <v>3.5</v>
      </c>
      <c r="AR229" s="13">
        <f>_xlfn.IFNA(IF(AR$3="Productivity",
INDEX('Productivity Dump'!$E$4:$AJ$500,
MATCH($A229,'Productivity Dump'!$A$4:$A$500,0),
MATCH(AR$2,'Productivity Dump'!$E$3:$AJ$3,0)
),
IF(AR$3="Attendance",
INDEX('Attendance Dump'!$E$2:$AI$400,
MATCH($A229,'Attendance Dump'!$B$2:$B$400,0),
MATCH(AR$2,'Attendance Dump'!$E$1:$AI$1,0)
),
INDEX('Active Hour''s Dump'!$D$3:$AH$337,
MATCH($C229,'Active Hour''s Dump'!$A$3:$A$337,0),
MATCH(AR$2,'Active Hour''s Dump'!$D$2:$AH$2,0)
))),"")</f>
        <v>1278.3619999999996</v>
      </c>
      <c r="AS229" s="13" t="str">
        <f>_xlfn.IFNA(IF(AS$3="Productivity",
INDEX('Productivity Dump'!$E$4:$AJ$500,
MATCH($A229,'Productivity Dump'!$A$4:$A$500,0),
MATCH(AS$2,'Productivity Dump'!$E$3:$AJ$3,0)
),
IF(AS$3="Attendance",
INDEX('Attendance Dump'!$E$2:$AI$400,
MATCH($A229,'Attendance Dump'!$B$2:$B$400,0),
MATCH(AS$2,'Attendance Dump'!$E$1:$AI$1,0)
),
INDEX('Active Hour''s Dump'!$D$3:$AH$337,
MATCH($C229,'Active Hour''s Dump'!$A$3:$A$337,0),
MATCH(AS$2,'Active Hour''s Dump'!$D$2:$AH$2,0)
))),"")</f>
        <v>P</v>
      </c>
      <c r="AT229" s="54">
        <f>_xlfn.IFNA(IF(AT$3="Productivity",
INDEX('Productivity Dump'!$E$4:$AJ$500,
MATCH($A229,'Productivity Dump'!$A$4:$A$500,0),
MATCH(AT$2,'Productivity Dump'!$E$3:$AJ$3,0)
),
IF(AT$3="Attendance",
INDEX('Attendance Dump'!$E$2:$AI$400,
MATCH($A229,'Attendance Dump'!$B$2:$B$400,0),
MATCH(AT$2,'Attendance Dump'!$E$1:$AI$1,0)
),
INDEX('Active Hour''s Dump'!$D$3:$AH$337,
MATCH($C229,'Active Hour''s Dump'!$A$3:$A$337,0),
MATCH(AT$2,'Active Hour''s Dump'!$D$2:$AH$2,0)
))),"")</f>
        <v>5.8333333333333304</v>
      </c>
      <c r="AU229" s="13">
        <f>_xlfn.IFNA(IF(AU$3="Productivity",
INDEX('Productivity Dump'!$E$4:$AJ$500,
MATCH($A229,'Productivity Dump'!$A$4:$A$500,0),
MATCH(AU$2,'Productivity Dump'!$E$3:$AJ$3,0)
),
IF(AU$3="Attendance",
INDEX('Attendance Dump'!$E$2:$AI$400,
MATCH($A229,'Attendance Dump'!$B$2:$B$400,0),
MATCH(AU$2,'Attendance Dump'!$E$1:$AI$1,0)
),
INDEX('Active Hour''s Dump'!$D$3:$AH$337,
MATCH($C229,'Active Hour''s Dump'!$A$3:$A$337,0),
MATCH(AU$2,'Active Hour''s Dump'!$D$2:$AH$2,0)
))),"")</f>
        <v>1130.0539999999996</v>
      </c>
      <c r="AV229" s="13" t="str">
        <f>_xlfn.IFNA(IF(AV$3="Productivity",
INDEX('Productivity Dump'!$E$4:$AJ$500,
MATCH($A229,'Productivity Dump'!$A$4:$A$500,0),
MATCH(AV$2,'Productivity Dump'!$E$3:$AJ$3,0)
),
IF(AV$3="Attendance",
INDEX('Attendance Dump'!$E$2:$AI$400,
MATCH($A229,'Attendance Dump'!$B$2:$B$400,0),
MATCH(AV$2,'Attendance Dump'!$E$1:$AI$1,0)
),
INDEX('Active Hour''s Dump'!$D$3:$AH$337,
MATCH($C229,'Active Hour''s Dump'!$A$3:$A$337,0),
MATCH(AV$2,'Active Hour''s Dump'!$D$2:$AH$2,0)
))),"")</f>
        <v>P</v>
      </c>
      <c r="AW229" s="54">
        <f>_xlfn.IFNA(IF(AW$3="Productivity",
INDEX('Productivity Dump'!$E$4:$AJ$500,
MATCH($A229,'Productivity Dump'!$A$4:$A$500,0),
MATCH(AW$2,'Productivity Dump'!$E$3:$AJ$3,0)
),
IF(AW$3="Attendance",
INDEX('Attendance Dump'!$E$2:$AI$400,
MATCH($A229,'Attendance Dump'!$B$2:$B$400,0),
MATCH(AW$2,'Attendance Dump'!$E$1:$AI$1,0)
),
INDEX('Active Hour''s Dump'!$D$3:$AH$337,
MATCH($C229,'Active Hour''s Dump'!$A$3:$A$337,0),
MATCH(AW$2,'Active Hour''s Dump'!$D$2:$AH$2,0)
))),"")</f>
        <v>5.25</v>
      </c>
      <c r="AX229" s="13">
        <f>_xlfn.IFNA(IF(AX$3="Productivity",
INDEX('Productivity Dump'!$E$4:$AJ$500,
MATCH($A229,'Productivity Dump'!$A$4:$A$500,0),
MATCH(AX$2,'Productivity Dump'!$E$3:$AJ$3,0)
),
IF(AX$3="Attendance",
INDEX('Attendance Dump'!$E$2:$AI$400,
MATCH($A229,'Attendance Dump'!$B$2:$B$400,0),
MATCH(AX$2,'Attendance Dump'!$E$1:$AI$1,0)
),
INDEX('Active Hour''s Dump'!$D$3:$AH$337,
MATCH($C229,'Active Hour''s Dump'!$A$3:$A$337,0),
MATCH(AX$2,'Active Hour''s Dump'!$D$2:$AH$2,0)
))),"")</f>
        <v>1316.2549999999992</v>
      </c>
      <c r="AY229" s="13" t="str">
        <f>_xlfn.IFNA(IF(AY$3="Productivity",
INDEX('Productivity Dump'!$E$4:$AJ$500,
MATCH($A229,'Productivity Dump'!$A$4:$A$500,0),
MATCH(AY$2,'Productivity Dump'!$E$3:$AJ$3,0)
),
IF(AY$3="Attendance",
INDEX('Attendance Dump'!$E$2:$AI$400,
MATCH($A229,'Attendance Dump'!$B$2:$B$400,0),
MATCH(AY$2,'Attendance Dump'!$E$1:$AI$1,0)
),
INDEX('Active Hour''s Dump'!$D$3:$AH$337,
MATCH($C229,'Active Hour''s Dump'!$A$3:$A$337,0),
MATCH(AY$2,'Active Hour''s Dump'!$D$2:$AH$2,0)
))),"")</f>
        <v>P</v>
      </c>
      <c r="AZ229" s="54">
        <f>_xlfn.IFNA(IF(AZ$3="Productivity",
INDEX('Productivity Dump'!$E$4:$AJ$500,
MATCH($A229,'Productivity Dump'!$A$4:$A$500,0),
MATCH(AZ$2,'Productivity Dump'!$E$3:$AJ$3,0)
),
IF(AZ$3="Attendance",
INDEX('Attendance Dump'!$E$2:$AI$400,
MATCH($A229,'Attendance Dump'!$B$2:$B$400,0),
MATCH(AZ$2,'Attendance Dump'!$E$1:$AI$1,0)
),
INDEX('Active Hour''s Dump'!$D$3:$AH$337,
MATCH($C229,'Active Hour''s Dump'!$A$3:$A$337,0),
MATCH(AZ$2,'Active Hour''s Dump'!$D$2:$AH$2,0)
))),"")</f>
        <v>6.4166666666666696</v>
      </c>
      <c r="BA229" s="13">
        <f>_xlfn.IFNA(IF(BA$3="Productivity",
INDEX('Productivity Dump'!$E$4:$AJ$500,
MATCH($A229,'Productivity Dump'!$A$4:$A$500,0),
MATCH(BA$2,'Productivity Dump'!$E$3:$AJ$3,0)
),
IF(BA$3="Attendance",
INDEX('Attendance Dump'!$E$2:$AI$400,
MATCH($A229,'Attendance Dump'!$B$2:$B$400,0),
MATCH(BA$2,'Attendance Dump'!$E$1:$AI$1,0)
),
INDEX('Active Hour''s Dump'!$D$3:$AH$337,
MATCH($C229,'Active Hour''s Dump'!$A$3:$A$337,0),
MATCH(BA$2,'Active Hour''s Dump'!$D$2:$AH$2,0)
))),"")</f>
        <v>1120.0569999999998</v>
      </c>
      <c r="BB229" s="13" t="str">
        <f>_xlfn.IFNA(IF(BB$3="Productivity",
INDEX('Productivity Dump'!$E$4:$AJ$500,
MATCH($A229,'Productivity Dump'!$A$4:$A$500,0),
MATCH(BB$2,'Productivity Dump'!$E$3:$AJ$3,0)
),
IF(BB$3="Attendance",
INDEX('Attendance Dump'!$E$2:$AI$400,
MATCH($A229,'Attendance Dump'!$B$2:$B$400,0),
MATCH(BB$2,'Attendance Dump'!$E$1:$AI$1,0)
),
INDEX('Active Hour''s Dump'!$D$3:$AH$337,
MATCH($C229,'Active Hour''s Dump'!$A$3:$A$337,0),
MATCH(BB$2,'Active Hour''s Dump'!$D$2:$AH$2,0)
))),"")</f>
        <v>P</v>
      </c>
      <c r="BC229" s="54">
        <f>_xlfn.IFNA(IF(BC$3="Productivity",
INDEX('Productivity Dump'!$E$4:$AJ$500,
MATCH($A229,'Productivity Dump'!$A$4:$A$500,0),
MATCH(BC$2,'Productivity Dump'!$E$3:$AJ$3,0)
),
IF(BC$3="Attendance",
INDEX('Attendance Dump'!$E$2:$AI$400,
MATCH($A229,'Attendance Dump'!$B$2:$B$400,0),
MATCH(BC$2,'Attendance Dump'!$E$1:$AI$1,0)
),
INDEX('Active Hour''s Dump'!$D$3:$AH$337,
MATCH($C229,'Active Hour''s Dump'!$A$3:$A$337,0),
MATCH(BC$2,'Active Hour''s Dump'!$D$2:$AH$2,0)
))),"")</f>
        <v>6.25</v>
      </c>
      <c r="BD229" s="13">
        <f>_xlfn.IFNA(IF(BD$3="Productivity",
INDEX('Productivity Dump'!$E$4:$AJ$500,
MATCH($A229,'Productivity Dump'!$A$4:$A$500,0),
MATCH(BD$2,'Productivity Dump'!$E$3:$AJ$3,0)
),
IF(BD$3="Attendance",
INDEX('Attendance Dump'!$E$2:$AI$400,
MATCH($A229,'Attendance Dump'!$B$2:$B$400,0),
MATCH(BD$2,'Attendance Dump'!$E$1:$AI$1,0)
),
INDEX('Active Hour''s Dump'!$D$3:$AH$337,
MATCH($C229,'Active Hour''s Dump'!$A$3:$A$337,0),
MATCH(BD$2,'Active Hour''s Dump'!$D$2:$AH$2,0)
))),"")</f>
        <v>826.44299999999987</v>
      </c>
      <c r="BE229" s="13" t="str">
        <f>_xlfn.IFNA(IF(BE$3="Productivity",
INDEX('Productivity Dump'!$E$4:$AJ$500,
MATCH($A229,'Productivity Dump'!$A$4:$A$500,0),
MATCH(BE$2,'Productivity Dump'!$E$3:$AJ$3,0)
),
IF(BE$3="Attendance",
INDEX('Attendance Dump'!$E$2:$AI$400,
MATCH($A229,'Attendance Dump'!$B$2:$B$400,0),
MATCH(BE$2,'Attendance Dump'!$E$1:$AI$1,0)
),
INDEX('Active Hour''s Dump'!$D$3:$AH$337,
MATCH($C229,'Active Hour''s Dump'!$A$3:$A$337,0),
MATCH(BE$2,'Active Hour''s Dump'!$D$2:$AH$2,0)
))),"")</f>
        <v>P</v>
      </c>
      <c r="BF229" s="54">
        <f>_xlfn.IFNA(IF(BF$3="Productivity",
INDEX('Productivity Dump'!$E$4:$AJ$500,
MATCH($A229,'Productivity Dump'!$A$4:$A$500,0),
MATCH(BF$2,'Productivity Dump'!$E$3:$AJ$3,0)
),
IF(BF$3="Attendance",
INDEX('Attendance Dump'!$E$2:$AI$400,
MATCH($A229,'Attendance Dump'!$B$2:$B$400,0),
MATCH(BF$2,'Attendance Dump'!$E$1:$AI$1,0)
),
INDEX('Active Hour''s Dump'!$D$3:$AH$337,
MATCH($C229,'Active Hour''s Dump'!$A$3:$A$337,0),
MATCH(BF$2,'Active Hour''s Dump'!$D$2:$AH$2,0)
))),"")</f>
        <v>5.25</v>
      </c>
      <c r="BG229" s="13">
        <f>_xlfn.IFNA(IF(BG$3="Productivity",
INDEX('Productivity Dump'!$E$4:$AJ$500,
MATCH($A229,'Productivity Dump'!$A$4:$A$500,0),
MATCH(BG$2,'Productivity Dump'!$E$3:$AJ$3,0)
),
IF(BG$3="Attendance",
INDEX('Attendance Dump'!$E$2:$AI$400,
MATCH($A229,'Attendance Dump'!$B$2:$B$400,0),
MATCH(BG$2,'Attendance Dump'!$E$1:$AI$1,0)
),
INDEX('Active Hour''s Dump'!$D$3:$AH$337,
MATCH($C229,'Active Hour''s Dump'!$A$3:$A$337,0),
MATCH(BG$2,'Active Hour''s Dump'!$D$2:$AH$2,0)
))),"")</f>
        <v>0</v>
      </c>
      <c r="BH229" s="13" t="str">
        <f>_xlfn.IFNA(IF(BH$3="Productivity",
INDEX('Productivity Dump'!$E$4:$AJ$500,
MATCH($A229,'Productivity Dump'!$A$4:$A$500,0),
MATCH(BH$2,'Productivity Dump'!$E$3:$AJ$3,0)
),
IF(BH$3="Attendance",
INDEX('Attendance Dump'!$E$2:$AI$400,
MATCH($A229,'Attendance Dump'!$B$2:$B$400,0),
MATCH(BH$2,'Attendance Dump'!$E$1:$AI$1,0)
),
INDEX('Active Hour''s Dump'!$D$3:$AH$337,
MATCH($C229,'Active Hour''s Dump'!$A$3:$A$337,0),
MATCH(BH$2,'Active Hour''s Dump'!$D$2:$AH$2,0)
))),"")</f>
        <v>WO</v>
      </c>
      <c r="BI229" s="54">
        <f>_xlfn.IFNA(IF(BI$3="Productivity",
INDEX('Productivity Dump'!$E$4:$AJ$500,
MATCH($A229,'Productivity Dump'!$A$4:$A$500,0),
MATCH(BI$2,'Productivity Dump'!$E$3:$AJ$3,0)
),
IF(BI$3="Attendance",
INDEX('Attendance Dump'!$E$2:$AI$400,
MATCH($A229,'Attendance Dump'!$B$2:$B$400,0),
MATCH(BI$2,'Attendance Dump'!$E$1:$AI$1,0)
),
INDEX('Active Hour''s Dump'!$D$3:$AH$337,
MATCH($C229,'Active Hour''s Dump'!$A$3:$A$337,0),
MATCH(BI$2,'Active Hour''s Dump'!$D$2:$AH$2,0)
))),"")</f>
        <v>0.16666666666666699</v>
      </c>
      <c r="BJ229" s="13">
        <f>_xlfn.IFNA(IF(BJ$3="Productivity",
INDEX('Productivity Dump'!$E$4:$AJ$500,
MATCH($A229,'Productivity Dump'!$A$4:$A$500,0),
MATCH(BJ$2,'Productivity Dump'!$E$3:$AJ$3,0)
),
IF(BJ$3="Attendance",
INDEX('Attendance Dump'!$E$2:$AI$400,
MATCH($A229,'Attendance Dump'!$B$2:$B$400,0),
MATCH(BJ$2,'Attendance Dump'!$E$1:$AI$1,0)
),
INDEX('Active Hour''s Dump'!$D$3:$AH$337,
MATCH($C229,'Active Hour''s Dump'!$A$3:$A$337,0),
MATCH(BJ$2,'Active Hour''s Dump'!$D$2:$AH$2,0)
))),"")</f>
        <v>620.59599999999989</v>
      </c>
      <c r="BK229" s="13" t="str">
        <f>_xlfn.IFNA(IF(BK$3="Productivity",
INDEX('Productivity Dump'!$E$4:$AJ$500,
MATCH($A229,'Productivity Dump'!$A$4:$A$500,0),
MATCH(BK$2,'Productivity Dump'!$E$3:$AJ$3,0)
),
IF(BK$3="Attendance",
INDEX('Attendance Dump'!$E$2:$AI$400,
MATCH($A229,'Attendance Dump'!$B$2:$B$400,0),
MATCH(BK$2,'Attendance Dump'!$E$1:$AI$1,0)
),
INDEX('Active Hour''s Dump'!$D$3:$AH$337,
MATCH($C229,'Active Hour''s Dump'!$A$3:$A$337,0),
MATCH(BK$2,'Active Hour''s Dump'!$D$2:$AH$2,0)
))),"")</f>
        <v>P</v>
      </c>
      <c r="BL229" s="54">
        <f>_xlfn.IFNA(IF(BL$3="Productivity",
INDEX('Productivity Dump'!$E$4:$AJ$500,
MATCH($A229,'Productivity Dump'!$A$4:$A$500,0),
MATCH(BL$2,'Productivity Dump'!$E$3:$AJ$3,0)
),
IF(BL$3="Attendance",
INDEX('Attendance Dump'!$E$2:$AI$400,
MATCH($A229,'Attendance Dump'!$B$2:$B$400,0),
MATCH(BL$2,'Attendance Dump'!$E$1:$AI$1,0)
),
INDEX('Active Hour''s Dump'!$D$3:$AH$337,
MATCH($C229,'Active Hour''s Dump'!$A$3:$A$337,0),
MATCH(BL$2,'Active Hour''s Dump'!$D$2:$AH$2,0)
))),"")</f>
        <v>4.25</v>
      </c>
      <c r="BM229" s="13">
        <f>_xlfn.IFNA(IF(BM$3="Productivity",
INDEX('Productivity Dump'!$E$4:$AJ$500,
MATCH($A229,'Productivity Dump'!$A$4:$A$500,0),
MATCH(BM$2,'Productivity Dump'!$E$3:$AJ$3,0)
),
IF(BM$3="Attendance",
INDEX('Attendance Dump'!$E$2:$AI$400,
MATCH($A229,'Attendance Dump'!$B$2:$B$400,0),
MATCH(BM$2,'Attendance Dump'!$E$1:$AI$1,0)
),
INDEX('Active Hour''s Dump'!$D$3:$AH$337,
MATCH($C229,'Active Hour''s Dump'!$A$3:$A$337,0),
MATCH(BM$2,'Active Hour''s Dump'!$D$2:$AH$2,0)
))),"")</f>
        <v>1284.1310000000003</v>
      </c>
      <c r="BN229" s="13" t="str">
        <f>_xlfn.IFNA(IF(BN$3="Productivity",
INDEX('Productivity Dump'!$E$4:$AJ$500,
MATCH($A229,'Productivity Dump'!$A$4:$A$500,0),
MATCH(BN$2,'Productivity Dump'!$E$3:$AJ$3,0)
),
IF(BN$3="Attendance",
INDEX('Attendance Dump'!$E$2:$AI$400,
MATCH($A229,'Attendance Dump'!$B$2:$B$400,0),
MATCH(BN$2,'Attendance Dump'!$E$1:$AI$1,0)
),
INDEX('Active Hour''s Dump'!$D$3:$AH$337,
MATCH($C229,'Active Hour''s Dump'!$A$3:$A$337,0),
MATCH(BN$2,'Active Hour''s Dump'!$D$2:$AH$2,0)
))),"")</f>
        <v>P</v>
      </c>
      <c r="BO229" s="54">
        <f>_xlfn.IFNA(IF(BO$3="Productivity",
INDEX('Productivity Dump'!$E$4:$AJ$500,
MATCH($A229,'Productivity Dump'!$A$4:$A$500,0),
MATCH(BO$2,'Productivity Dump'!$E$3:$AJ$3,0)
),
IF(BO$3="Attendance",
INDEX('Attendance Dump'!$E$2:$AI$400,
MATCH($A229,'Attendance Dump'!$B$2:$B$400,0),
MATCH(BO$2,'Attendance Dump'!$E$1:$AI$1,0)
),
INDEX('Active Hour''s Dump'!$D$3:$AH$337,
MATCH($C229,'Active Hour''s Dump'!$A$3:$A$337,0),
MATCH(BO$2,'Active Hour''s Dump'!$D$2:$AH$2,0)
))),"")</f>
        <v>6.8333333333333304</v>
      </c>
      <c r="BP229" s="13">
        <f>_xlfn.IFNA(IF(BP$3="Productivity",
INDEX('Productivity Dump'!$E$4:$AJ$500,
MATCH($A229,'Productivity Dump'!$A$4:$A$500,0),
MATCH(BP$2,'Productivity Dump'!$E$3:$AJ$3,0)
),
IF(BP$3="Attendance",
INDEX('Attendance Dump'!$E$2:$AI$400,
MATCH($A229,'Attendance Dump'!$B$2:$B$400,0),
MATCH(BP$2,'Attendance Dump'!$E$1:$AI$1,0)
),
INDEX('Active Hour''s Dump'!$D$3:$AH$337,
MATCH($C229,'Active Hour''s Dump'!$A$3:$A$337,0),
MATCH(BP$2,'Active Hour''s Dump'!$D$2:$AH$2,0)
))),"")</f>
        <v>905.37499999999955</v>
      </c>
      <c r="BQ229" s="13" t="str">
        <f>_xlfn.IFNA(IF(BQ$3="Productivity",
INDEX('Productivity Dump'!$E$4:$AJ$500,
MATCH($A229,'Productivity Dump'!$A$4:$A$500,0),
MATCH(BQ$2,'Productivity Dump'!$E$3:$AJ$3,0)
),
IF(BQ$3="Attendance",
INDEX('Attendance Dump'!$E$2:$AI$400,
MATCH($A229,'Attendance Dump'!$B$2:$B$400,0),
MATCH(BQ$2,'Attendance Dump'!$E$1:$AI$1,0)
),
INDEX('Active Hour''s Dump'!$D$3:$AH$337,
MATCH($C229,'Active Hour''s Dump'!$A$3:$A$337,0),
MATCH(BQ$2,'Active Hour''s Dump'!$D$2:$AH$2,0)
))),"")</f>
        <v>P</v>
      </c>
      <c r="BR229" s="54">
        <f>_xlfn.IFNA(IF(BR$3="Productivity",
INDEX('Productivity Dump'!$E$4:$AJ$500,
MATCH($A229,'Productivity Dump'!$A$4:$A$500,0),
MATCH(BR$2,'Productivity Dump'!$E$3:$AJ$3,0)
),
IF(BR$3="Attendance",
INDEX('Attendance Dump'!$E$2:$AI$400,
MATCH($A229,'Attendance Dump'!$B$2:$B$400,0),
MATCH(BR$2,'Attendance Dump'!$E$1:$AI$1,0)
),
INDEX('Active Hour''s Dump'!$D$3:$AH$337,
MATCH($C229,'Active Hour''s Dump'!$A$3:$A$337,0),
MATCH(BR$2,'Active Hour''s Dump'!$D$2:$AH$2,0)
))),"")</f>
        <v>5.4166666666666696</v>
      </c>
      <c r="BS229" s="13">
        <f>_xlfn.IFNA(IF(BS$3="Productivity",
INDEX('Productivity Dump'!$E$4:$AJ$500,
MATCH($A229,'Productivity Dump'!$A$4:$A$500,0),
MATCH(BS$2,'Productivity Dump'!$E$3:$AJ$3,0)
),
IF(BS$3="Attendance",
INDEX('Attendance Dump'!$E$2:$AI$400,
MATCH($A229,'Attendance Dump'!$B$2:$B$400,0),
MATCH(BS$2,'Attendance Dump'!$E$1:$AI$1,0)
),
INDEX('Active Hour''s Dump'!$D$3:$AH$337,
MATCH($C229,'Active Hour''s Dump'!$A$3:$A$337,0),
MATCH(BS$2,'Active Hour''s Dump'!$D$2:$AH$2,0)
))),"")</f>
        <v>1125.4650000000001</v>
      </c>
      <c r="BT229" s="13" t="str">
        <f>_xlfn.IFNA(IF(BT$3="Productivity",
INDEX('Productivity Dump'!$E$4:$AJ$500,
MATCH($A229,'Productivity Dump'!$A$4:$A$500,0),
MATCH(BT$2,'Productivity Dump'!$E$3:$AJ$3,0)
),
IF(BT$3="Attendance",
INDEX('Attendance Dump'!$E$2:$AI$400,
MATCH($A229,'Attendance Dump'!$B$2:$B$400,0),
MATCH(BT$2,'Attendance Dump'!$E$1:$AI$1,0)
),
INDEX('Active Hour''s Dump'!$D$3:$AH$337,
MATCH($C229,'Active Hour''s Dump'!$A$3:$A$337,0),
MATCH(BT$2,'Active Hour''s Dump'!$D$2:$AH$2,0)
))),"")</f>
        <v>H(P)</v>
      </c>
      <c r="BU229" s="54">
        <f>_xlfn.IFNA(IF(BU$3="Productivity",
INDEX('Productivity Dump'!$E$4:$AJ$500,
MATCH($A229,'Productivity Dump'!$A$4:$A$500,0),
MATCH(BU$2,'Productivity Dump'!$E$3:$AJ$3,0)
),
IF(BU$3="Attendance",
INDEX('Attendance Dump'!$E$2:$AI$400,
MATCH($A229,'Attendance Dump'!$B$2:$B$400,0),
MATCH(BU$2,'Attendance Dump'!$E$1:$AI$1,0)
),
INDEX('Active Hour''s Dump'!$D$3:$AH$337,
MATCH($C229,'Active Hour''s Dump'!$A$3:$A$337,0),
MATCH(BU$2,'Active Hour''s Dump'!$D$2:$AH$2,0)
))),"")</f>
        <v>6.75</v>
      </c>
      <c r="BV229" s="13">
        <f>_xlfn.IFNA(IF(BV$3="Productivity",
INDEX('Productivity Dump'!$E$4:$AJ$500,
MATCH($A229,'Productivity Dump'!$A$4:$A$500,0),
MATCH(BV$2,'Productivity Dump'!$E$3:$AJ$3,0)
),
IF(BV$3="Attendance",
INDEX('Attendance Dump'!$E$2:$AI$400,
MATCH($A229,'Attendance Dump'!$B$2:$B$400,0),
MATCH(BV$2,'Attendance Dump'!$E$1:$AI$1,0)
),
INDEX('Active Hour''s Dump'!$D$3:$AH$337,
MATCH($C229,'Active Hour''s Dump'!$A$3:$A$337,0),
MATCH(BV$2,'Active Hour''s Dump'!$D$2:$AH$2,0)
))),"")</f>
        <v>1056.0619999999997</v>
      </c>
      <c r="BW229" s="13" t="str">
        <f>_xlfn.IFNA(IF(BW$3="Productivity",
INDEX('Productivity Dump'!$E$4:$AJ$500,
MATCH($A229,'Productivity Dump'!$A$4:$A$500,0),
MATCH(BW$2,'Productivity Dump'!$E$3:$AJ$3,0)
),
IF(BW$3="Attendance",
INDEX('Attendance Dump'!$E$2:$AI$400,
MATCH($A229,'Attendance Dump'!$B$2:$B$400,0),
MATCH(BW$2,'Attendance Dump'!$E$1:$AI$1,0)
),
INDEX('Active Hour''s Dump'!$D$3:$AH$337,
MATCH($C229,'Active Hour''s Dump'!$A$3:$A$337,0),
MATCH(BW$2,'Active Hour''s Dump'!$D$2:$AH$2,0)
))),"")</f>
        <v>P</v>
      </c>
      <c r="BX229" s="54">
        <f>_xlfn.IFNA(IF(BX$3="Productivity",
INDEX('Productivity Dump'!$E$4:$AJ$500,
MATCH($A229,'Productivity Dump'!$A$4:$A$500,0),
MATCH(BX$2,'Productivity Dump'!$E$3:$AJ$3,0)
),
IF(BX$3="Attendance",
INDEX('Attendance Dump'!$E$2:$AI$400,
MATCH($A229,'Attendance Dump'!$B$2:$B$400,0),
MATCH(BX$2,'Attendance Dump'!$E$1:$AI$1,0)
),
INDEX('Active Hour''s Dump'!$D$3:$AH$337,
MATCH($C229,'Active Hour''s Dump'!$A$3:$A$337,0),
MATCH(BX$2,'Active Hour''s Dump'!$D$2:$AH$2,0)
))),"")</f>
        <v>8.1666666666666696</v>
      </c>
      <c r="BY229" s="13">
        <f>_xlfn.IFNA(IF(BY$3="Productivity",
INDEX('Productivity Dump'!$E$4:$AJ$500,
MATCH($A229,'Productivity Dump'!$A$4:$A$500,0),
MATCH(BY$2,'Productivity Dump'!$E$3:$AJ$3,0)
),
IF(BY$3="Attendance",
INDEX('Attendance Dump'!$E$2:$AI$400,
MATCH($A229,'Attendance Dump'!$B$2:$B$400,0),
MATCH(BY$2,'Attendance Dump'!$E$1:$AI$1,0)
),
INDEX('Active Hour''s Dump'!$D$3:$AH$337,
MATCH($C229,'Active Hour''s Dump'!$A$3:$A$337,0),
MATCH(BY$2,'Active Hour''s Dump'!$D$2:$AH$2,0)
))),"")</f>
        <v>207.572</v>
      </c>
      <c r="BZ229" s="13" t="str">
        <f>_xlfn.IFNA(IF(BZ$3="Productivity",
INDEX('Productivity Dump'!$E$4:$AJ$500,
MATCH($A229,'Productivity Dump'!$A$4:$A$500,0),
MATCH(BZ$2,'Productivity Dump'!$E$3:$AJ$3,0)
),
IF(BZ$3="Attendance",
INDEX('Attendance Dump'!$E$2:$AI$400,
MATCH($A229,'Attendance Dump'!$B$2:$B$400,0),
MATCH(BZ$2,'Attendance Dump'!$E$1:$AI$1,0)
),
INDEX('Active Hour''s Dump'!$D$3:$AH$337,
MATCH($C229,'Active Hour''s Dump'!$A$3:$A$337,0),
MATCH(BZ$2,'Active Hour''s Dump'!$D$2:$AH$2,0)
))),"")</f>
        <v>P</v>
      </c>
      <c r="CA229" s="54">
        <f>_xlfn.IFNA(IF(CA$3="Productivity",
INDEX('Productivity Dump'!$E$4:$AJ$500,
MATCH($A229,'Productivity Dump'!$A$4:$A$500,0),
MATCH(CA$2,'Productivity Dump'!$E$3:$AJ$3,0)
),
IF(CA$3="Attendance",
INDEX('Attendance Dump'!$E$2:$AI$400,
MATCH($A229,'Attendance Dump'!$B$2:$B$400,0),
MATCH(CA$2,'Attendance Dump'!$E$1:$AI$1,0)
),
INDEX('Active Hour''s Dump'!$D$3:$AH$337,
MATCH($C229,'Active Hour''s Dump'!$A$3:$A$337,0),
MATCH(CA$2,'Active Hour''s Dump'!$D$2:$AH$2,0)
))),"")</f>
        <v>1.1666666666666701</v>
      </c>
      <c r="CB229" s="13">
        <f>_xlfn.IFNA(IF(CB$3="Productivity",
INDEX('Productivity Dump'!$E$4:$AJ$500,
MATCH($A229,'Productivity Dump'!$A$4:$A$500,0),
MATCH(CB$2,'Productivity Dump'!$E$3:$AJ$3,0)
),
IF(CB$3="Attendance",
INDEX('Attendance Dump'!$E$2:$AI$400,
MATCH($A229,'Attendance Dump'!$B$2:$B$400,0),
MATCH(CB$2,'Attendance Dump'!$E$1:$AI$1,0)
),
INDEX('Active Hour''s Dump'!$D$3:$AH$337,
MATCH($C229,'Active Hour''s Dump'!$A$3:$A$337,0),
MATCH(CB$2,'Active Hour''s Dump'!$D$2:$AH$2,0)
))),"")</f>
        <v>0</v>
      </c>
      <c r="CC229" s="13" t="str">
        <f>_xlfn.IFNA(IF(CC$3="Productivity",
INDEX('Productivity Dump'!$E$4:$AJ$500,
MATCH($A229,'Productivity Dump'!$A$4:$A$500,0),
MATCH(CC$2,'Productivity Dump'!$E$3:$AJ$3,0)
),
IF(CC$3="Attendance",
INDEX('Attendance Dump'!$E$2:$AI$400,
MATCH($A229,'Attendance Dump'!$B$2:$B$400,0),
MATCH(CC$2,'Attendance Dump'!$E$1:$AI$1,0)
),
INDEX('Active Hour''s Dump'!$D$3:$AH$337,
MATCH($C229,'Active Hour''s Dump'!$A$3:$A$337,0),
MATCH(CC$2,'Active Hour''s Dump'!$D$2:$AH$2,0)
))),"")</f>
        <v>WO</v>
      </c>
      <c r="CD229" s="54">
        <f>_xlfn.IFNA(IF(CD$3="Productivity",
INDEX('Productivity Dump'!$E$4:$AJ$500,
MATCH($A229,'Productivity Dump'!$A$4:$A$500,0),
MATCH(CD$2,'Productivity Dump'!$E$3:$AJ$3,0)
),
IF(CD$3="Attendance",
INDEX('Attendance Dump'!$E$2:$AI$400,
MATCH($A229,'Attendance Dump'!$B$2:$B$400,0),
MATCH(CD$2,'Attendance Dump'!$E$1:$AI$1,0)
),
INDEX('Active Hour''s Dump'!$D$3:$AH$337,
MATCH($C229,'Active Hour''s Dump'!$A$3:$A$337,0),
MATCH(CD$2,'Active Hour''s Dump'!$D$2:$AH$2,0)
))),"")</f>
        <v>0</v>
      </c>
      <c r="CE229" s="13">
        <f>_xlfn.IFNA(IF(CE$3="Productivity",
INDEX('Productivity Dump'!$E$4:$AJ$500,
MATCH($A229,'Productivity Dump'!$A$4:$A$500,0),
MATCH(CE$2,'Productivity Dump'!$E$3:$AJ$3,0)
),
IF(CE$3="Attendance",
INDEX('Attendance Dump'!$E$2:$AI$400,
MATCH($A229,'Attendance Dump'!$B$2:$B$400,0),
MATCH(CE$2,'Attendance Dump'!$E$1:$AI$1,0)
),
INDEX('Active Hour''s Dump'!$D$3:$AH$337,
MATCH($C229,'Active Hour''s Dump'!$A$3:$A$337,0),
MATCH(CE$2,'Active Hour''s Dump'!$D$2:$AH$2,0)
))),"")</f>
        <v>0</v>
      </c>
      <c r="CF229" s="13" t="str">
        <f>_xlfn.IFNA(IF(CF$3="Productivity",
INDEX('Productivity Dump'!$E$4:$AJ$500,
MATCH($A229,'Productivity Dump'!$A$4:$A$500,0),
MATCH(CF$2,'Productivity Dump'!$E$3:$AJ$3,0)
),
IF(CF$3="Attendance",
INDEX('Attendance Dump'!$E$2:$AI$400,
MATCH($A229,'Attendance Dump'!$B$2:$B$400,0),
MATCH(CF$2,'Attendance Dump'!$E$1:$AI$1,0)
),
INDEX('Active Hour''s Dump'!$D$3:$AH$337,
MATCH($C229,'Active Hour''s Dump'!$A$3:$A$337,0),
MATCH(CF$2,'Active Hour''s Dump'!$D$2:$AH$2,0)
))),"")</f>
        <v>PL</v>
      </c>
      <c r="CG229" s="54">
        <f>_xlfn.IFNA(IF(CG$3="Productivity",
INDEX('Productivity Dump'!$E$4:$AJ$500,
MATCH($A229,'Productivity Dump'!$A$4:$A$500,0),
MATCH(CG$2,'Productivity Dump'!$E$3:$AJ$3,0)
),
IF(CG$3="Attendance",
INDEX('Attendance Dump'!$E$2:$AI$400,
MATCH($A229,'Attendance Dump'!$B$2:$B$400,0),
MATCH(CG$2,'Attendance Dump'!$E$1:$AI$1,0)
),
INDEX('Active Hour''s Dump'!$D$3:$AH$337,
MATCH($C229,'Active Hour''s Dump'!$A$3:$A$337,0),
MATCH(CG$2,'Active Hour''s Dump'!$D$2:$AH$2,0)
))),"")</f>
        <v>0</v>
      </c>
      <c r="CH229" s="13">
        <f>_xlfn.IFNA(IF(CH$3="Productivity",
INDEX('Productivity Dump'!$E$4:$AJ$500,
MATCH($A229,'Productivity Dump'!$A$4:$A$500,0),
MATCH(CH$2,'Productivity Dump'!$E$3:$AJ$3,0)
),
IF(CH$3="Attendance",
INDEX('Attendance Dump'!$E$2:$AI$400,
MATCH($A229,'Attendance Dump'!$B$2:$B$400,0),
MATCH(CH$2,'Attendance Dump'!$E$1:$AI$1,0)
),
INDEX('Active Hour''s Dump'!$D$3:$AH$337,
MATCH($C229,'Active Hour''s Dump'!$A$3:$A$337,0),
MATCH(CH$2,'Active Hour''s Dump'!$D$2:$AH$2,0)
))),"")</f>
        <v>500.19000000000005</v>
      </c>
      <c r="CI229" s="13" t="str">
        <f>_xlfn.IFNA(IF(CI$3="Productivity",
INDEX('Productivity Dump'!$E$4:$AJ$500,
MATCH($A229,'Productivity Dump'!$A$4:$A$500,0),
MATCH(CI$2,'Productivity Dump'!$E$3:$AJ$3,0)
),
IF(CI$3="Attendance",
INDEX('Attendance Dump'!$E$2:$AI$400,
MATCH($A229,'Attendance Dump'!$B$2:$B$400,0),
MATCH(CI$2,'Attendance Dump'!$E$1:$AI$1,0)
),
INDEX('Active Hour''s Dump'!$D$3:$AH$337,
MATCH($C229,'Active Hour''s Dump'!$A$3:$A$337,0),
MATCH(CI$2,'Active Hour''s Dump'!$D$2:$AH$2,0)
))),"")</f>
        <v>PL</v>
      </c>
      <c r="CJ229" s="54">
        <f>_xlfn.IFNA(IF(CJ$3="Productivity",
INDEX('Productivity Dump'!$E$4:$AJ$500,
MATCH($A229,'Productivity Dump'!$A$4:$A$500,0),
MATCH(CJ$2,'Productivity Dump'!$E$3:$AJ$3,0)
),
IF(CJ$3="Attendance",
INDEX('Attendance Dump'!$E$2:$AI$400,
MATCH($A229,'Attendance Dump'!$B$2:$B$400,0),
MATCH(CJ$2,'Attendance Dump'!$E$1:$AI$1,0)
),
INDEX('Active Hour''s Dump'!$D$3:$AH$337,
MATCH($C229,'Active Hour''s Dump'!$A$3:$A$337,0),
MATCH(CJ$2,'Active Hour''s Dump'!$D$2:$AH$2,0)
))),"")</f>
        <v>3.9166666666666701</v>
      </c>
      <c r="CK229" s="13">
        <f>_xlfn.IFNA(IF(CK$3="Productivity",
INDEX('Productivity Dump'!$E$4:$AJ$500,
MATCH($A229,'Productivity Dump'!$A$4:$A$500,0),
MATCH(CK$2,'Productivity Dump'!$E$3:$AJ$3,0)
),
IF(CK$3="Attendance",
INDEX('Attendance Dump'!$E$2:$AI$400,
MATCH($A229,'Attendance Dump'!$B$2:$B$400,0),
MATCH(CK$2,'Attendance Dump'!$E$1:$AI$1,0)
),
INDEX('Active Hour''s Dump'!$D$3:$AH$337,
MATCH($C229,'Active Hour''s Dump'!$A$3:$A$337,0),
MATCH(CK$2,'Active Hour''s Dump'!$D$2:$AH$2,0)
))),"")</f>
        <v>1128.038</v>
      </c>
      <c r="CL229" s="13" t="str">
        <f>_xlfn.IFNA(IF(CL$3="Productivity",
INDEX('Productivity Dump'!$E$4:$AJ$500,
MATCH($A229,'Productivity Dump'!$A$4:$A$500,0),
MATCH(CL$2,'Productivity Dump'!$E$3:$AJ$3,0)
),
IF(CL$3="Attendance",
INDEX('Attendance Dump'!$E$2:$AI$400,
MATCH($A229,'Attendance Dump'!$B$2:$B$400,0),
MATCH(CL$2,'Attendance Dump'!$E$1:$AI$1,0)
),
INDEX('Active Hour''s Dump'!$D$3:$AH$337,
MATCH($C229,'Active Hour''s Dump'!$A$3:$A$337,0),
MATCH(CL$2,'Active Hour''s Dump'!$D$2:$AH$2,0)
))),"")</f>
        <v>P</v>
      </c>
      <c r="CM229" s="54">
        <f>_xlfn.IFNA(IF(CM$3="Productivity",
INDEX('Productivity Dump'!$E$4:$AJ$500,
MATCH($A229,'Productivity Dump'!$A$4:$A$500,0),
MATCH(CM$2,'Productivity Dump'!$E$3:$AJ$3,0)
),
IF(CM$3="Attendance",
INDEX('Attendance Dump'!$E$2:$AI$400,
MATCH($A229,'Attendance Dump'!$B$2:$B$400,0),
MATCH(CM$2,'Attendance Dump'!$E$1:$AI$1,0)
),
INDEX('Active Hour''s Dump'!$D$3:$AH$337,
MATCH($C229,'Active Hour''s Dump'!$A$3:$A$337,0),
MATCH(CM$2,'Active Hour''s Dump'!$D$2:$AH$2,0)
))),"")</f>
        <v>7.25</v>
      </c>
      <c r="CN229" s="13">
        <f>_xlfn.IFNA(IF(CN$3="Productivity",
INDEX('Productivity Dump'!$E$4:$AJ$500,
MATCH($A229,'Productivity Dump'!$A$4:$A$500,0),
MATCH(CN$2,'Productivity Dump'!$E$3:$AJ$3,0)
),
IF(CN$3="Attendance",
INDEX('Attendance Dump'!$E$2:$AI$400,
MATCH($A229,'Attendance Dump'!$B$2:$B$400,0),
MATCH(CN$2,'Attendance Dump'!$E$1:$AI$1,0)
),
INDEX('Active Hour''s Dump'!$D$3:$AH$337,
MATCH($C229,'Active Hour''s Dump'!$A$3:$A$337,0),
MATCH(CN$2,'Active Hour''s Dump'!$D$2:$AH$2,0)
))),"")</f>
        <v>0</v>
      </c>
      <c r="CO229" s="13">
        <f>_xlfn.IFNA(IF(CO$3="Productivity",
INDEX('Productivity Dump'!$E$4:$AJ$500,
MATCH($A229,'Productivity Dump'!$A$4:$A$500,0),
MATCH(CO$2,'Productivity Dump'!$E$3:$AJ$3,0)
),
IF(CO$3="Attendance",
INDEX('Attendance Dump'!$E$2:$AI$400,
MATCH($A229,'Attendance Dump'!$B$2:$B$400,0),
MATCH(CO$2,'Attendance Dump'!$E$1:$AI$1,0)
),
INDEX('Active Hour''s Dump'!$D$3:$AH$337,
MATCH($C229,'Active Hour''s Dump'!$A$3:$A$337,0),
MATCH(CO$2,'Active Hour''s Dump'!$D$2:$AH$2,0)
))),"")</f>
        <v>0</v>
      </c>
      <c r="CP229" s="54">
        <f>_xlfn.IFNA(IF(CP$3="Productivity",
INDEX('Productivity Dump'!$E$4:$AJ$500,
MATCH($A229,'Productivity Dump'!$A$4:$A$500,0),
MATCH(CP$2,'Productivity Dump'!$E$3:$AJ$3,0)
),
IF(CP$3="Attendance",
INDEX('Attendance Dump'!$E$2:$AI$400,
MATCH($A229,'Attendance Dump'!$B$2:$B$400,0),
MATCH(CP$2,'Attendance Dump'!$E$1:$AI$1,0)
),
INDEX('Active Hour''s Dump'!$D$3:$AH$337,
MATCH($C229,'Active Hour''s Dump'!$A$3:$A$337,0),
MATCH(CP$2,'Active Hour''s Dump'!$D$2:$AH$2,0)
))),"")</f>
        <v>0</v>
      </c>
      <c r="CQ229" s="13">
        <f>_xlfn.IFNA(IF(CQ$3="Productivity",
INDEX('Productivity Dump'!$E$4:$AJ$500,
MATCH($A229,'Productivity Dump'!$A$4:$A$500,0),
MATCH(CQ$2,'Productivity Dump'!$E$3:$AJ$3,0)
),
IF(CQ$3="Attendance",
INDEX('Attendance Dump'!$E$2:$AI$400,
MATCH($A229,'Attendance Dump'!$B$2:$B$400,0),
MATCH(CQ$2,'Attendance Dump'!$E$1:$AI$1,0)
),
INDEX('Active Hour''s Dump'!$D$3:$AH$337,
MATCH($C229,'Active Hour''s Dump'!$A$3:$A$337,0),
MATCH(CQ$2,'Active Hour''s Dump'!$D$2:$AH$2,0)
))),"")</f>
        <v>0</v>
      </c>
      <c r="CR229" s="13">
        <f>_xlfn.IFNA(IF(CR$3="Productivity",
INDEX('Productivity Dump'!$E$4:$AJ$500,
MATCH($A229,'Productivity Dump'!$A$4:$A$500,0),
MATCH(CR$2,'Productivity Dump'!$E$3:$AJ$3,0)
),
IF(CR$3="Attendance",
INDEX('Attendance Dump'!$E$2:$AI$400,
MATCH($A229,'Attendance Dump'!$B$2:$B$400,0),
MATCH(CR$2,'Attendance Dump'!$E$1:$AI$1,0)
),
INDEX('Active Hour''s Dump'!$D$3:$AH$337,
MATCH($C229,'Active Hour''s Dump'!$A$3:$A$337,0),
MATCH(CR$2,'Active Hour''s Dump'!$D$2:$AH$2,0)
))),"")</f>
        <v>0</v>
      </c>
      <c r="CS229" s="54">
        <f>_xlfn.IFNA(IF(CS$3="Productivity",
INDEX('Productivity Dump'!$E$4:$AJ$500,
MATCH($A229,'Productivity Dump'!$A$4:$A$500,0),
MATCH(CS$2,'Productivity Dump'!$E$3:$AJ$3,0)
),
IF(CS$3="Attendance",
INDEX('Attendance Dump'!$E$2:$AI$400,
MATCH($A229,'Attendance Dump'!$B$2:$B$400,0),
MATCH(CS$2,'Attendance Dump'!$E$1:$AI$1,0)
),
INDEX('Active Hour''s Dump'!$D$3:$AH$337,
MATCH($C229,'Active Hour''s Dump'!$A$3:$A$337,0),
MATCH(CS$2,'Active Hour''s Dump'!$D$2:$AH$2,0)
))),"")</f>
        <v>0</v>
      </c>
      <c r="CT229" s="13">
        <f>_xlfn.IFNA(IF(CT$3="Productivity",
INDEX('Productivity Dump'!$E$4:$AJ$500,
MATCH($A229,'Productivity Dump'!$A$4:$A$500,0),
MATCH(CT$2,'Productivity Dump'!$E$3:$AJ$3,0)
),
IF(CT$3="Attendance",
INDEX('Attendance Dump'!$E$2:$AI$400,
MATCH($A229,'Attendance Dump'!$B$2:$B$400,0),
MATCH(CT$2,'Attendance Dump'!$E$1:$AI$1,0)
),
INDEX('Active Hour''s Dump'!$D$3:$AH$337,
MATCH($C229,'Active Hour''s Dump'!$A$3:$A$337,0),
MATCH(CT$2,'Active Hour''s Dump'!$D$2:$AH$2,0)
))),"")</f>
        <v>0</v>
      </c>
      <c r="CU229" s="13">
        <f>_xlfn.IFNA(IF(CU$3="Productivity",
INDEX('Productivity Dump'!$E$4:$AJ$500,
MATCH($A229,'Productivity Dump'!$A$4:$A$500,0),
MATCH(CU$2,'Productivity Dump'!$E$3:$AJ$3,0)
),
IF(CU$3="Attendance",
INDEX('Attendance Dump'!$E$2:$AI$400,
MATCH($A229,'Attendance Dump'!$B$2:$B$400,0),
MATCH(CU$2,'Attendance Dump'!$E$1:$AI$1,0)
),
INDEX('Active Hour''s Dump'!$D$3:$AH$337,
MATCH($C229,'Active Hour''s Dump'!$A$3:$A$337,0),
MATCH(CU$2,'Active Hour''s Dump'!$D$2:$AH$2,0)
))),"")</f>
        <v>0</v>
      </c>
      <c r="CV229" s="54">
        <f>_xlfn.IFNA(IF(CV$3="Productivity",
INDEX('Productivity Dump'!$E$4:$AJ$500,
MATCH($A229,'Productivity Dump'!$A$4:$A$500,0),
MATCH(CV$2,'Productivity Dump'!$E$3:$AJ$3,0)
),
IF(CV$3="Attendance",
INDEX('Attendance Dump'!$E$2:$AI$400,
MATCH($A229,'Attendance Dump'!$B$2:$B$400,0),
MATCH(CV$2,'Attendance Dump'!$E$1:$AI$1,0)
),
INDEX('Active Hour''s Dump'!$D$3:$AH$337,
MATCH($C229,'Active Hour''s Dump'!$A$3:$A$337,0),
MATCH(CV$2,'Active Hour''s Dump'!$D$2:$AH$2,0)
))),"")</f>
        <v>0</v>
      </c>
      <c r="CW229" s="13"/>
      <c r="CX229" s="13"/>
      <c r="CY229" s="54"/>
      <c r="DA229" s="57">
        <f t="shared" si="87"/>
        <v>122.16666666666669</v>
      </c>
      <c r="DB229" s="35">
        <f t="shared" si="88"/>
        <v>20978.412999999997</v>
      </c>
      <c r="DC229" s="35">
        <f t="shared" si="83"/>
        <v>0</v>
      </c>
      <c r="DD229" s="35">
        <f t="shared" ca="1" si="86"/>
        <v>0</v>
      </c>
      <c r="DF229" s="32" cm="1">
        <f t="array" ref="DF229">SUMPRODUCT(
    (MOD(COLUMN(H229:CV229) - COLUMN(H229), 3) = 0) *
    (H229:CV229 = 0) *
    (I229:CW229 = "P") *
    (COUNTIF(UKHoliday, H$2:CV$2) = 0)
)</f>
        <v>0</v>
      </c>
      <c r="DG229" s="33" cm="1">
        <f t="array" ref="DG229">SUMPRODUCT(
  (MOD(COLUMN(H229:CV229) - COLUMN(H229), 3) = 0) *
  (H229:CV229 &gt; 0) *
  (H229:CV229 &lt; 0.5 * IF(((WEEKDAY(H$2:CV$2, 2) = 1) + (WEEKDAY(H$2:CV$2, 2) = 6)), G229, F229)) *
  (I229:CW229 = "P") *
  (COUNTIF(UKHoliday, H$2:CV$2) = 0)
)</f>
        <v>2</v>
      </c>
      <c r="DH229" s="33" cm="1">
        <f t="array" ref="DH229">SUMPRODUCT(
  (MOD(COLUMN(H229:CV229) - COLUMN(H229), 3) = 0) *
  (H229:CV229 &gt; 0.5 * IF(((WEEKDAY(H$2:CV$2, 2) = 1) + (WEEKDAY(H$2:CV$2, 2) = 6)), $G229, $F229)) *
  (H229:CV229 &lt; 0.8 * IF(((WEEKDAY(H$2:CV$2, 2) = 1) + (WEEKDAY(H$2:CV$2, 2) = 6)), $G229, $F229)) *
  (I229:CW229 = "P") *
  (COUNTIF(UKHoliday, H$2:CV$2) = 0)
)</f>
        <v>1</v>
      </c>
      <c r="DI229" s="33" cm="1">
        <f t="array" ref="DI229">SUMPRODUCT(
  (MOD(COLUMN(H229:CV229) - COLUMN(H229), 3) = 0) *
  (H229:CV229 &gt; 0.8 * IF(((WEEKDAY(H$2:CV$2, 2) = 1) + (WEEKDAY(H$2:CV$2, 2) = 6)), $G229, $F229)) *
  (H229:CV229 &lt; 1 * IF(((WEEKDAY(H$2:CV$2, 2) = 1) + (WEEKDAY(H$2:CV$2, 2) = 6)), $G229, $F229)) *
  (I229:CW229 = "P") *
  (COUNTIF(UKHoliday, H$2:CV$2) = 0)
)</f>
        <v>1</v>
      </c>
    </row>
    <row r="230" spans="1:113" x14ac:dyDescent="0.3">
      <c r="A230" s="42" t="s">
        <v>241</v>
      </c>
      <c r="B230" s="37" t="s">
        <v>240</v>
      </c>
      <c r="C230" s="9" t="s">
        <v>698</v>
      </c>
      <c r="D230" s="62" t="s">
        <v>1058</v>
      </c>
      <c r="E230" s="35">
        <v>24200</v>
      </c>
      <c r="F230" s="35">
        <f t="shared" si="84"/>
        <v>1210</v>
      </c>
      <c r="G230" s="35">
        <f t="shared" si="85"/>
        <v>605</v>
      </c>
      <c r="H230" s="13">
        <f>_xlfn.IFNA(IF(H$3="Productivity",
INDEX('Productivity Dump'!$E$4:$AJ$500,
MATCH($A230,'Productivity Dump'!$A$4:$A$500,0),
MATCH(H$2,'Productivity Dump'!$E$3:$AJ$3,0)
),
IF(H$3="Attendance",
INDEX('Attendance Dump'!$E$2:$AI$400,
MATCH($A230,'Attendance Dump'!$B$2:$B$400,0),
MATCH(H$2,'Attendance Dump'!$E$1:$AI$1,0)
),
INDEX('Active Hour''s Dump'!$D$3:$AH$337,
MATCH($C230,'Active Hour''s Dump'!$A$3:$A$337,0),
MATCH(H$2,'Active Hour''s Dump'!$D$2:$AH$2,0)
))),"")</f>
        <v>1172.489</v>
      </c>
      <c r="I230" s="13" t="str">
        <f>_xlfn.IFNA(IF(I$3="Productivity",
INDEX('Productivity Dump'!$E$4:$AJ$500,
MATCH($A230,'Productivity Dump'!$A$4:$A$500,0),
MATCH(I$2,'Productivity Dump'!$E$3:$AJ$3,0)
),
IF(I$3="Attendance",
INDEX('Attendance Dump'!$E$2:$AI$400,
MATCH($A230,'Attendance Dump'!$B$2:$B$400,0),
MATCH(I$2,'Attendance Dump'!$E$1:$AI$1,0)
),
INDEX('Active Hour''s Dump'!$D$3:$AH$337,
MATCH($C230,'Active Hour''s Dump'!$A$3:$A$337,0),
MATCH(I$2,'Active Hour''s Dump'!$D$2:$AH$2,0)
))),"")</f>
        <v>P</v>
      </c>
      <c r="J230" s="54">
        <f>_xlfn.IFNA(IF(J$3="Productivity",
INDEX('Productivity Dump'!$E$4:$AJ$500,
MATCH($A230,'Productivity Dump'!$A$4:$A$500,0),
MATCH(J$2,'Productivity Dump'!$E$3:$AJ$3,0)
),
IF(J$3="Attendance",
INDEX('Attendance Dump'!$E$2:$AI$400,
MATCH($A230,'Attendance Dump'!$B$2:$B$400,0),
MATCH(J$2,'Attendance Dump'!$E$1:$AI$1,0)
),
INDEX('Active Hour''s Dump'!$D$3:$AH$337,
MATCH($C230,'Active Hour''s Dump'!$A$3:$A$337,0),
MATCH(J$2,'Active Hour''s Dump'!$D$2:$AH$2,0)
))),"")</f>
        <v>12.4166666666667</v>
      </c>
      <c r="K230" s="13">
        <f>_xlfn.IFNA(IF(K$3="Productivity",
INDEX('Productivity Dump'!$E$4:$AJ$500,
MATCH($A230,'Productivity Dump'!$A$4:$A$500,0),
MATCH(K$2,'Productivity Dump'!$E$3:$AJ$3,0)
),
IF(K$3="Attendance",
INDEX('Attendance Dump'!$E$2:$AI$400,
MATCH($A230,'Attendance Dump'!$B$2:$B$400,0),
MATCH(K$2,'Attendance Dump'!$E$1:$AI$1,0)
),
INDEX('Active Hour''s Dump'!$D$3:$AH$337,
MATCH($C230,'Active Hour''s Dump'!$A$3:$A$337,0),
MATCH(K$2,'Active Hour''s Dump'!$D$2:$AH$2,0)
))),"")</f>
        <v>822.56600000000003</v>
      </c>
      <c r="L230" s="13" t="str">
        <f>_xlfn.IFNA(IF(L$3="Productivity",
INDEX('Productivity Dump'!$E$4:$AJ$500,
MATCH($A230,'Productivity Dump'!$A$4:$A$500,0),
MATCH(L$2,'Productivity Dump'!$E$3:$AJ$3,0)
),
IF(L$3="Attendance",
INDEX('Attendance Dump'!$E$2:$AI$400,
MATCH($A230,'Attendance Dump'!$B$2:$B$400,0),
MATCH(L$2,'Attendance Dump'!$E$1:$AI$1,0)
),
INDEX('Active Hour''s Dump'!$D$3:$AH$337,
MATCH($C230,'Active Hour''s Dump'!$A$3:$A$337,0),
MATCH(L$2,'Active Hour''s Dump'!$D$2:$AH$2,0)
))),"")</f>
        <v>P</v>
      </c>
      <c r="M230" s="54">
        <f>_xlfn.IFNA(IF(M$3="Productivity",
INDEX('Productivity Dump'!$E$4:$AJ$500,
MATCH($A230,'Productivity Dump'!$A$4:$A$500,0),
MATCH(M$2,'Productivity Dump'!$E$3:$AJ$3,0)
),
IF(M$3="Attendance",
INDEX('Attendance Dump'!$E$2:$AI$400,
MATCH($A230,'Attendance Dump'!$B$2:$B$400,0),
MATCH(M$2,'Attendance Dump'!$E$1:$AI$1,0)
),
INDEX('Active Hour''s Dump'!$D$3:$AH$337,
MATCH($C230,'Active Hour''s Dump'!$A$3:$A$337,0),
MATCH(M$2,'Active Hour''s Dump'!$D$2:$AH$2,0)
))),"")</f>
        <v>10.8333333333333</v>
      </c>
      <c r="N230" s="13">
        <f>_xlfn.IFNA(IF(N$3="Productivity",
INDEX('Productivity Dump'!$E$4:$AJ$500,
MATCH($A230,'Productivity Dump'!$A$4:$A$500,0),
MATCH(N$2,'Productivity Dump'!$E$3:$AJ$3,0)
),
IF(N$3="Attendance",
INDEX('Attendance Dump'!$E$2:$AI$400,
MATCH($A230,'Attendance Dump'!$B$2:$B$400,0),
MATCH(N$2,'Attendance Dump'!$E$1:$AI$1,0)
),
INDEX('Active Hour''s Dump'!$D$3:$AH$337,
MATCH($C230,'Active Hour''s Dump'!$A$3:$A$337,0),
MATCH(N$2,'Active Hour''s Dump'!$D$2:$AH$2,0)
))),"")</f>
        <v>629.428</v>
      </c>
      <c r="O230" s="13" t="str">
        <f>_xlfn.IFNA(IF(O$3="Productivity",
INDEX('Productivity Dump'!$E$4:$AJ$500,
MATCH($A230,'Productivity Dump'!$A$4:$A$500,0),
MATCH(O$2,'Productivity Dump'!$E$3:$AJ$3,0)
),
IF(O$3="Attendance",
INDEX('Attendance Dump'!$E$2:$AI$400,
MATCH($A230,'Attendance Dump'!$B$2:$B$400,0),
MATCH(O$2,'Attendance Dump'!$E$1:$AI$1,0)
),
INDEX('Active Hour''s Dump'!$D$3:$AH$337,
MATCH($C230,'Active Hour''s Dump'!$A$3:$A$337,0),
MATCH(O$2,'Active Hour''s Dump'!$D$2:$AH$2,0)
))),"")</f>
        <v>P</v>
      </c>
      <c r="P230" s="54">
        <f>_xlfn.IFNA(IF(P$3="Productivity",
INDEX('Productivity Dump'!$E$4:$AJ$500,
MATCH($A230,'Productivity Dump'!$A$4:$A$500,0),
MATCH(P$2,'Productivity Dump'!$E$3:$AJ$3,0)
),
IF(P$3="Attendance",
INDEX('Attendance Dump'!$E$2:$AI$400,
MATCH($A230,'Attendance Dump'!$B$2:$B$400,0),
MATCH(P$2,'Attendance Dump'!$E$1:$AI$1,0)
),
INDEX('Active Hour''s Dump'!$D$3:$AH$337,
MATCH($C230,'Active Hour''s Dump'!$A$3:$A$337,0),
MATCH(P$2,'Active Hour''s Dump'!$D$2:$AH$2,0)
))),"")</f>
        <v>7.8333333333333304</v>
      </c>
      <c r="Q230" s="13">
        <f>_xlfn.IFNA(IF(Q$3="Productivity",
INDEX('Productivity Dump'!$E$4:$AJ$500,
MATCH($A230,'Productivity Dump'!$A$4:$A$500,0),
MATCH(Q$2,'Productivity Dump'!$E$3:$AJ$3,0)
),
IF(Q$3="Attendance",
INDEX('Attendance Dump'!$E$2:$AI$400,
MATCH($A230,'Attendance Dump'!$B$2:$B$400,0),
MATCH(Q$2,'Attendance Dump'!$E$1:$AI$1,0)
),
INDEX('Active Hour''s Dump'!$D$3:$AH$337,
MATCH($C230,'Active Hour''s Dump'!$A$3:$A$337,0),
MATCH(Q$2,'Active Hour''s Dump'!$D$2:$AH$2,0)
))),"")</f>
        <v>374.59700000000004</v>
      </c>
      <c r="R230" s="13" t="str">
        <f>_xlfn.IFNA(IF(R$3="Productivity",
INDEX('Productivity Dump'!$E$4:$AJ$500,
MATCH($A230,'Productivity Dump'!$A$4:$A$500,0),
MATCH(R$2,'Productivity Dump'!$E$3:$AJ$3,0)
),
IF(R$3="Attendance",
INDEX('Attendance Dump'!$E$2:$AI$400,
MATCH($A230,'Attendance Dump'!$B$2:$B$400,0),
MATCH(R$2,'Attendance Dump'!$E$1:$AI$1,0)
),
INDEX('Active Hour''s Dump'!$D$3:$AH$337,
MATCH($C230,'Active Hour''s Dump'!$A$3:$A$337,0),
MATCH(R$2,'Active Hour''s Dump'!$D$2:$AH$2,0)
))),"")</f>
        <v>WO</v>
      </c>
      <c r="S230" s="54">
        <f>_xlfn.IFNA(IF(S$3="Productivity",
INDEX('Productivity Dump'!$E$4:$AJ$500,
MATCH($A230,'Productivity Dump'!$A$4:$A$500,0),
MATCH(S$2,'Productivity Dump'!$E$3:$AJ$3,0)
),
IF(S$3="Attendance",
INDEX('Attendance Dump'!$E$2:$AI$400,
MATCH($A230,'Attendance Dump'!$B$2:$B$400,0),
MATCH(S$2,'Attendance Dump'!$E$1:$AI$1,0)
),
INDEX('Active Hour''s Dump'!$D$3:$AH$337,
MATCH($C230,'Active Hour''s Dump'!$A$3:$A$337,0),
MATCH(S$2,'Active Hour''s Dump'!$D$2:$AH$2,0)
))),"")</f>
        <v>5.4166666666666696</v>
      </c>
      <c r="T230" s="13">
        <f>_xlfn.IFNA(IF(T$3="Productivity",
INDEX('Productivity Dump'!$E$4:$AJ$500,
MATCH($A230,'Productivity Dump'!$A$4:$A$500,0),
MATCH(T$2,'Productivity Dump'!$E$3:$AJ$3,0)
),
IF(T$3="Attendance",
INDEX('Attendance Dump'!$E$2:$AI$400,
MATCH($A230,'Attendance Dump'!$B$2:$B$400,0),
MATCH(T$2,'Attendance Dump'!$E$1:$AI$1,0)
),
INDEX('Active Hour''s Dump'!$D$3:$AH$337,
MATCH($C230,'Active Hour''s Dump'!$A$3:$A$337,0),
MATCH(T$2,'Active Hour''s Dump'!$D$2:$AH$2,0)
))),"")</f>
        <v>787.25</v>
      </c>
      <c r="U230" s="13" t="str">
        <f>_xlfn.IFNA(IF(U$3="Productivity",
INDEX('Productivity Dump'!$E$4:$AJ$500,
MATCH($A230,'Productivity Dump'!$A$4:$A$500,0),
MATCH(U$2,'Productivity Dump'!$E$3:$AJ$3,0)
),
IF(U$3="Attendance",
INDEX('Attendance Dump'!$E$2:$AI$400,
MATCH($A230,'Attendance Dump'!$B$2:$B$400,0),
MATCH(U$2,'Attendance Dump'!$E$1:$AI$1,0)
),
INDEX('Active Hour''s Dump'!$D$3:$AH$337,
MATCH($C230,'Active Hour''s Dump'!$A$3:$A$337,0),
MATCH(U$2,'Active Hour''s Dump'!$D$2:$AH$2,0)
))),"")</f>
        <v>P</v>
      </c>
      <c r="V230" s="54">
        <f>_xlfn.IFNA(IF(V$3="Productivity",
INDEX('Productivity Dump'!$E$4:$AJ$500,
MATCH($A230,'Productivity Dump'!$A$4:$A$500,0),
MATCH(V$2,'Productivity Dump'!$E$3:$AJ$3,0)
),
IF(V$3="Attendance",
INDEX('Attendance Dump'!$E$2:$AI$400,
MATCH($A230,'Attendance Dump'!$B$2:$B$400,0),
MATCH(V$2,'Attendance Dump'!$E$1:$AI$1,0)
),
INDEX('Active Hour''s Dump'!$D$3:$AH$337,
MATCH($C230,'Active Hour''s Dump'!$A$3:$A$337,0),
MATCH(V$2,'Active Hour''s Dump'!$D$2:$AH$2,0)
))),"")</f>
        <v>9.3333333333333304</v>
      </c>
      <c r="W230" s="13">
        <f>_xlfn.IFNA(IF(W$3="Productivity",
INDEX('Productivity Dump'!$E$4:$AJ$500,
MATCH($A230,'Productivity Dump'!$A$4:$A$500,0),
MATCH(W$2,'Productivity Dump'!$E$3:$AJ$3,0)
),
IF(W$3="Attendance",
INDEX('Attendance Dump'!$E$2:$AI$400,
MATCH($A230,'Attendance Dump'!$B$2:$B$400,0),
MATCH(W$2,'Attendance Dump'!$E$1:$AI$1,0)
),
INDEX('Active Hour''s Dump'!$D$3:$AH$337,
MATCH($C230,'Active Hour''s Dump'!$A$3:$A$337,0),
MATCH(W$2,'Active Hour''s Dump'!$D$2:$AH$2,0)
))),"")</f>
        <v>1232.8850000000004</v>
      </c>
      <c r="X230" s="13" t="str">
        <f>_xlfn.IFNA(IF(X$3="Productivity",
INDEX('Productivity Dump'!$E$4:$AJ$500,
MATCH($A230,'Productivity Dump'!$A$4:$A$500,0),
MATCH(X$2,'Productivity Dump'!$E$3:$AJ$3,0)
),
IF(X$3="Attendance",
INDEX('Attendance Dump'!$E$2:$AI$400,
MATCH($A230,'Attendance Dump'!$B$2:$B$400,0),
MATCH(X$2,'Attendance Dump'!$E$1:$AI$1,0)
),
INDEX('Active Hour''s Dump'!$D$3:$AH$337,
MATCH($C230,'Active Hour''s Dump'!$A$3:$A$337,0),
MATCH(X$2,'Active Hour''s Dump'!$D$2:$AH$2,0)
))),"")</f>
        <v>P</v>
      </c>
      <c r="Y230" s="54">
        <f>_xlfn.IFNA(IF(Y$3="Productivity",
INDEX('Productivity Dump'!$E$4:$AJ$500,
MATCH($A230,'Productivity Dump'!$A$4:$A$500,0),
MATCH(Y$2,'Productivity Dump'!$E$3:$AJ$3,0)
),
IF(Y$3="Attendance",
INDEX('Attendance Dump'!$E$2:$AI$400,
MATCH($A230,'Attendance Dump'!$B$2:$B$400,0),
MATCH(Y$2,'Attendance Dump'!$E$1:$AI$1,0)
),
INDEX('Active Hour''s Dump'!$D$3:$AH$337,
MATCH($C230,'Active Hour''s Dump'!$A$3:$A$337,0),
MATCH(Y$2,'Active Hour''s Dump'!$D$2:$AH$2,0)
))),"")</f>
        <v>14.0833333333333</v>
      </c>
      <c r="Z230" s="13">
        <f>_xlfn.IFNA(IF(Z$3="Productivity",
INDEX('Productivity Dump'!$E$4:$AJ$500,
MATCH($A230,'Productivity Dump'!$A$4:$A$500,0),
MATCH(Z$2,'Productivity Dump'!$E$3:$AJ$3,0)
),
IF(Z$3="Attendance",
INDEX('Attendance Dump'!$E$2:$AI$400,
MATCH($A230,'Attendance Dump'!$B$2:$B$400,0),
MATCH(Z$2,'Attendance Dump'!$E$1:$AI$1,0)
),
INDEX('Active Hour''s Dump'!$D$3:$AH$337,
MATCH($C230,'Active Hour''s Dump'!$A$3:$A$337,0),
MATCH(Z$2,'Active Hour''s Dump'!$D$2:$AH$2,0)
))),"")</f>
        <v>1207.2859999999998</v>
      </c>
      <c r="AA230" s="13" t="str">
        <f>_xlfn.IFNA(IF(AA$3="Productivity",
INDEX('Productivity Dump'!$E$4:$AJ$500,
MATCH($A230,'Productivity Dump'!$A$4:$A$500,0),
MATCH(AA$2,'Productivity Dump'!$E$3:$AJ$3,0)
),
IF(AA$3="Attendance",
INDEX('Attendance Dump'!$E$2:$AI$400,
MATCH($A230,'Attendance Dump'!$B$2:$B$400,0),
MATCH(AA$2,'Attendance Dump'!$E$1:$AI$1,0)
),
INDEX('Active Hour''s Dump'!$D$3:$AH$337,
MATCH($C230,'Active Hour''s Dump'!$A$3:$A$337,0),
MATCH(AA$2,'Active Hour''s Dump'!$D$2:$AH$2,0)
))),"")</f>
        <v>P</v>
      </c>
      <c r="AB230" s="54">
        <f>_xlfn.IFNA(IF(AB$3="Productivity",
INDEX('Productivity Dump'!$E$4:$AJ$500,
MATCH($A230,'Productivity Dump'!$A$4:$A$500,0),
MATCH(AB$2,'Productivity Dump'!$E$3:$AJ$3,0)
),
IF(AB$3="Attendance",
INDEX('Attendance Dump'!$E$2:$AI$400,
MATCH($A230,'Attendance Dump'!$B$2:$B$400,0),
MATCH(AB$2,'Attendance Dump'!$E$1:$AI$1,0)
),
INDEX('Active Hour''s Dump'!$D$3:$AH$337,
MATCH($C230,'Active Hour''s Dump'!$A$3:$A$337,0),
MATCH(AB$2,'Active Hour''s Dump'!$D$2:$AH$2,0)
))),"")</f>
        <v>12.9166666666667</v>
      </c>
      <c r="AC230" s="13">
        <f>_xlfn.IFNA(IF(AC$3="Productivity",
INDEX('Productivity Dump'!$E$4:$AJ$500,
MATCH($A230,'Productivity Dump'!$A$4:$A$500,0),
MATCH(AC$2,'Productivity Dump'!$E$3:$AJ$3,0)
),
IF(AC$3="Attendance",
INDEX('Attendance Dump'!$E$2:$AI$400,
MATCH($A230,'Attendance Dump'!$B$2:$B$400,0),
MATCH(AC$2,'Attendance Dump'!$E$1:$AI$1,0)
),
INDEX('Active Hour''s Dump'!$D$3:$AH$337,
MATCH($C230,'Active Hour''s Dump'!$A$3:$A$337,0),
MATCH(AC$2,'Active Hour''s Dump'!$D$2:$AH$2,0)
))),"")</f>
        <v>1153.2259999999999</v>
      </c>
      <c r="AD230" s="13" t="str">
        <f>_xlfn.IFNA(IF(AD$3="Productivity",
INDEX('Productivity Dump'!$E$4:$AJ$500,
MATCH($A230,'Productivity Dump'!$A$4:$A$500,0),
MATCH(AD$2,'Productivity Dump'!$E$3:$AJ$3,0)
),
IF(AD$3="Attendance",
INDEX('Attendance Dump'!$E$2:$AI$400,
MATCH($A230,'Attendance Dump'!$B$2:$B$400,0),
MATCH(AD$2,'Attendance Dump'!$E$1:$AI$1,0)
),
INDEX('Active Hour''s Dump'!$D$3:$AH$337,
MATCH($C230,'Active Hour''s Dump'!$A$3:$A$337,0),
MATCH(AD$2,'Active Hour''s Dump'!$D$2:$AH$2,0)
))),"")</f>
        <v>P</v>
      </c>
      <c r="AE230" s="54">
        <f>_xlfn.IFNA(IF(AE$3="Productivity",
INDEX('Productivity Dump'!$E$4:$AJ$500,
MATCH($A230,'Productivity Dump'!$A$4:$A$500,0),
MATCH(AE$2,'Productivity Dump'!$E$3:$AJ$3,0)
),
IF(AE$3="Attendance",
INDEX('Attendance Dump'!$E$2:$AI$400,
MATCH($A230,'Attendance Dump'!$B$2:$B$400,0),
MATCH(AE$2,'Attendance Dump'!$E$1:$AI$1,0)
),
INDEX('Active Hour''s Dump'!$D$3:$AH$337,
MATCH($C230,'Active Hour''s Dump'!$A$3:$A$337,0),
MATCH(AE$2,'Active Hour''s Dump'!$D$2:$AH$2,0)
))),"")</f>
        <v>12.5833333333333</v>
      </c>
      <c r="AF230" s="13">
        <f>_xlfn.IFNA(IF(AF$3="Productivity",
INDEX('Productivity Dump'!$E$4:$AJ$500,
MATCH($A230,'Productivity Dump'!$A$4:$A$500,0),
MATCH(AF$2,'Productivity Dump'!$E$3:$AJ$3,0)
),
IF(AF$3="Attendance",
INDEX('Attendance Dump'!$E$2:$AI$400,
MATCH($A230,'Attendance Dump'!$B$2:$B$400,0),
MATCH(AF$2,'Attendance Dump'!$E$1:$AI$1,0)
),
INDEX('Active Hour''s Dump'!$D$3:$AH$337,
MATCH($C230,'Active Hour''s Dump'!$A$3:$A$337,0),
MATCH(AF$2,'Active Hour''s Dump'!$D$2:$AH$2,0)
))),"")</f>
        <v>1095.6170000000002</v>
      </c>
      <c r="AG230" s="13" t="str">
        <f>_xlfn.IFNA(IF(AG$3="Productivity",
INDEX('Productivity Dump'!$E$4:$AJ$500,
MATCH($A230,'Productivity Dump'!$A$4:$A$500,0),
MATCH(AG$2,'Productivity Dump'!$E$3:$AJ$3,0)
),
IF(AG$3="Attendance",
INDEX('Attendance Dump'!$E$2:$AI$400,
MATCH($A230,'Attendance Dump'!$B$2:$B$400,0),
MATCH(AG$2,'Attendance Dump'!$E$1:$AI$1,0)
),
INDEX('Active Hour''s Dump'!$D$3:$AH$337,
MATCH($C230,'Active Hour''s Dump'!$A$3:$A$337,0),
MATCH(AG$2,'Active Hour''s Dump'!$D$2:$AH$2,0)
))),"")</f>
        <v>P</v>
      </c>
      <c r="AH230" s="54">
        <f>_xlfn.IFNA(IF(AH$3="Productivity",
INDEX('Productivity Dump'!$E$4:$AJ$500,
MATCH($A230,'Productivity Dump'!$A$4:$A$500,0),
MATCH(AH$2,'Productivity Dump'!$E$3:$AJ$3,0)
),
IF(AH$3="Attendance",
INDEX('Attendance Dump'!$E$2:$AI$400,
MATCH($A230,'Attendance Dump'!$B$2:$B$400,0),
MATCH(AH$2,'Attendance Dump'!$E$1:$AI$1,0)
),
INDEX('Active Hour''s Dump'!$D$3:$AH$337,
MATCH($C230,'Active Hour''s Dump'!$A$3:$A$337,0),
MATCH(AH$2,'Active Hour''s Dump'!$D$2:$AH$2,0)
))),"")</f>
        <v>11.75</v>
      </c>
      <c r="AI230" s="13">
        <f>_xlfn.IFNA(IF(AI$3="Productivity",
INDEX('Productivity Dump'!$E$4:$AJ$500,
MATCH($A230,'Productivity Dump'!$A$4:$A$500,0),
MATCH(AI$2,'Productivity Dump'!$E$3:$AJ$3,0)
),
IF(AI$3="Attendance",
INDEX('Attendance Dump'!$E$2:$AI$400,
MATCH($A230,'Attendance Dump'!$B$2:$B$400,0),
MATCH(AI$2,'Attendance Dump'!$E$1:$AI$1,0)
),
INDEX('Active Hour''s Dump'!$D$3:$AH$337,
MATCH($C230,'Active Hour''s Dump'!$A$3:$A$337,0),
MATCH(AI$2,'Active Hour''s Dump'!$D$2:$AH$2,0)
))),"")</f>
        <v>557.721</v>
      </c>
      <c r="AJ230" s="13" t="str">
        <f>_xlfn.IFNA(IF(AJ$3="Productivity",
INDEX('Productivity Dump'!$E$4:$AJ$500,
MATCH($A230,'Productivity Dump'!$A$4:$A$500,0),
MATCH(AJ$2,'Productivity Dump'!$E$3:$AJ$3,0)
),
IF(AJ$3="Attendance",
INDEX('Attendance Dump'!$E$2:$AI$400,
MATCH($A230,'Attendance Dump'!$B$2:$B$400,0),
MATCH(AJ$2,'Attendance Dump'!$E$1:$AI$1,0)
),
INDEX('Active Hour''s Dump'!$D$3:$AH$337,
MATCH($C230,'Active Hour''s Dump'!$A$3:$A$337,0),
MATCH(AJ$2,'Active Hour''s Dump'!$D$2:$AH$2,0)
))),"")</f>
        <v>P</v>
      </c>
      <c r="AK230" s="54">
        <f>_xlfn.IFNA(IF(AK$3="Productivity",
INDEX('Productivity Dump'!$E$4:$AJ$500,
MATCH($A230,'Productivity Dump'!$A$4:$A$500,0),
MATCH(AK$2,'Productivity Dump'!$E$3:$AJ$3,0)
),
IF(AK$3="Attendance",
INDEX('Attendance Dump'!$E$2:$AI$400,
MATCH($A230,'Attendance Dump'!$B$2:$B$400,0),
MATCH(AK$2,'Attendance Dump'!$E$1:$AI$1,0)
),
INDEX('Active Hour''s Dump'!$D$3:$AH$337,
MATCH($C230,'Active Hour''s Dump'!$A$3:$A$337,0),
MATCH(AK$2,'Active Hour''s Dump'!$D$2:$AH$2,0)
))),"")</f>
        <v>7.3333333333333304</v>
      </c>
      <c r="AL230" s="13">
        <f>_xlfn.IFNA(IF(AL$3="Productivity",
INDEX('Productivity Dump'!$E$4:$AJ$500,
MATCH($A230,'Productivity Dump'!$A$4:$A$500,0),
MATCH(AL$2,'Productivity Dump'!$E$3:$AJ$3,0)
),
IF(AL$3="Attendance",
INDEX('Attendance Dump'!$E$2:$AI$400,
MATCH($A230,'Attendance Dump'!$B$2:$B$400,0),
MATCH(AL$2,'Attendance Dump'!$E$1:$AI$1,0)
),
INDEX('Active Hour''s Dump'!$D$3:$AH$337,
MATCH($C230,'Active Hour''s Dump'!$A$3:$A$337,0),
MATCH(AL$2,'Active Hour''s Dump'!$D$2:$AH$2,0)
))),"")</f>
        <v>121.22899999999998</v>
      </c>
      <c r="AM230" s="13" t="str">
        <f>_xlfn.IFNA(IF(AM$3="Productivity",
INDEX('Productivity Dump'!$E$4:$AJ$500,
MATCH($A230,'Productivity Dump'!$A$4:$A$500,0),
MATCH(AM$2,'Productivity Dump'!$E$3:$AJ$3,0)
),
IF(AM$3="Attendance",
INDEX('Attendance Dump'!$E$2:$AI$400,
MATCH($A230,'Attendance Dump'!$B$2:$B$400,0),
MATCH(AM$2,'Attendance Dump'!$E$1:$AI$1,0)
),
INDEX('Active Hour''s Dump'!$D$3:$AH$337,
MATCH($C230,'Active Hour''s Dump'!$A$3:$A$337,0),
MATCH(AM$2,'Active Hour''s Dump'!$D$2:$AH$2,0)
))),"")</f>
        <v>WO</v>
      </c>
      <c r="AN230" s="54">
        <f>_xlfn.IFNA(IF(AN$3="Productivity",
INDEX('Productivity Dump'!$E$4:$AJ$500,
MATCH($A230,'Productivity Dump'!$A$4:$A$500,0),
MATCH(AN$2,'Productivity Dump'!$E$3:$AJ$3,0)
),
IF(AN$3="Attendance",
INDEX('Attendance Dump'!$E$2:$AI$400,
MATCH($A230,'Attendance Dump'!$B$2:$B$400,0),
MATCH(AN$2,'Attendance Dump'!$E$1:$AI$1,0)
),
INDEX('Active Hour''s Dump'!$D$3:$AH$337,
MATCH($C230,'Active Hour''s Dump'!$A$3:$A$337,0),
MATCH(AN$2,'Active Hour''s Dump'!$D$2:$AH$2,0)
))),"")</f>
        <v>1.75</v>
      </c>
      <c r="AO230" s="13">
        <f>_xlfn.IFNA(IF(AO$3="Productivity",
INDEX('Productivity Dump'!$E$4:$AJ$500,
MATCH($A230,'Productivity Dump'!$A$4:$A$500,0),
MATCH(AO$2,'Productivity Dump'!$E$3:$AJ$3,0)
),
IF(AO$3="Attendance",
INDEX('Attendance Dump'!$E$2:$AI$400,
MATCH($A230,'Attendance Dump'!$B$2:$B$400,0),
MATCH(AO$2,'Attendance Dump'!$E$1:$AI$1,0)
),
INDEX('Active Hour''s Dump'!$D$3:$AH$337,
MATCH($C230,'Active Hour''s Dump'!$A$3:$A$337,0),
MATCH(AO$2,'Active Hour''s Dump'!$D$2:$AH$2,0)
))),"")</f>
        <v>702.2600000000001</v>
      </c>
      <c r="AP230" s="13" t="str">
        <f>_xlfn.IFNA(IF(AP$3="Productivity",
INDEX('Productivity Dump'!$E$4:$AJ$500,
MATCH($A230,'Productivity Dump'!$A$4:$A$500,0),
MATCH(AP$2,'Productivity Dump'!$E$3:$AJ$3,0)
),
IF(AP$3="Attendance",
INDEX('Attendance Dump'!$E$2:$AI$400,
MATCH($A230,'Attendance Dump'!$B$2:$B$400,0),
MATCH(AP$2,'Attendance Dump'!$E$1:$AI$1,0)
),
INDEX('Active Hour''s Dump'!$D$3:$AH$337,
MATCH($C230,'Active Hour''s Dump'!$A$3:$A$337,0),
MATCH(AP$2,'Active Hour''s Dump'!$D$2:$AH$2,0)
))),"")</f>
        <v>P</v>
      </c>
      <c r="AQ230" s="54">
        <f>_xlfn.IFNA(IF(AQ$3="Productivity",
INDEX('Productivity Dump'!$E$4:$AJ$500,
MATCH($A230,'Productivity Dump'!$A$4:$A$500,0),
MATCH(AQ$2,'Productivity Dump'!$E$3:$AJ$3,0)
),
IF(AQ$3="Attendance",
INDEX('Attendance Dump'!$E$2:$AI$400,
MATCH($A230,'Attendance Dump'!$B$2:$B$400,0),
MATCH(AQ$2,'Attendance Dump'!$E$1:$AI$1,0)
),
INDEX('Active Hour''s Dump'!$D$3:$AH$337,
MATCH($C230,'Active Hour''s Dump'!$A$3:$A$337,0),
MATCH(AQ$2,'Active Hour''s Dump'!$D$2:$AH$2,0)
))),"")</f>
        <v>8.4166666666666696</v>
      </c>
      <c r="AR230" s="13">
        <f>_xlfn.IFNA(IF(AR$3="Productivity",
INDEX('Productivity Dump'!$E$4:$AJ$500,
MATCH($A230,'Productivity Dump'!$A$4:$A$500,0),
MATCH(AR$2,'Productivity Dump'!$E$3:$AJ$3,0)
),
IF(AR$3="Attendance",
INDEX('Attendance Dump'!$E$2:$AI$400,
MATCH($A230,'Attendance Dump'!$B$2:$B$400,0),
MATCH(AR$2,'Attendance Dump'!$E$1:$AI$1,0)
),
INDEX('Active Hour''s Dump'!$D$3:$AH$337,
MATCH($C230,'Active Hour''s Dump'!$A$3:$A$337,0),
MATCH(AR$2,'Active Hour''s Dump'!$D$2:$AH$2,0)
))),"")</f>
        <v>905.24200000000019</v>
      </c>
      <c r="AS230" s="13" t="str">
        <f>_xlfn.IFNA(IF(AS$3="Productivity",
INDEX('Productivity Dump'!$E$4:$AJ$500,
MATCH($A230,'Productivity Dump'!$A$4:$A$500,0),
MATCH(AS$2,'Productivity Dump'!$E$3:$AJ$3,0)
),
IF(AS$3="Attendance",
INDEX('Attendance Dump'!$E$2:$AI$400,
MATCH($A230,'Attendance Dump'!$B$2:$B$400,0),
MATCH(AS$2,'Attendance Dump'!$E$1:$AI$1,0)
),
INDEX('Active Hour''s Dump'!$D$3:$AH$337,
MATCH($C230,'Active Hour''s Dump'!$A$3:$A$337,0),
MATCH(AS$2,'Active Hour''s Dump'!$D$2:$AH$2,0)
))),"")</f>
        <v>P</v>
      </c>
      <c r="AT230" s="54">
        <f>_xlfn.IFNA(IF(AT$3="Productivity",
INDEX('Productivity Dump'!$E$4:$AJ$500,
MATCH($A230,'Productivity Dump'!$A$4:$A$500,0),
MATCH(AT$2,'Productivity Dump'!$E$3:$AJ$3,0)
),
IF(AT$3="Attendance",
INDEX('Attendance Dump'!$E$2:$AI$400,
MATCH($A230,'Attendance Dump'!$B$2:$B$400,0),
MATCH(AT$2,'Attendance Dump'!$E$1:$AI$1,0)
),
INDEX('Active Hour''s Dump'!$D$3:$AH$337,
MATCH($C230,'Active Hour''s Dump'!$A$3:$A$337,0),
MATCH(AT$2,'Active Hour''s Dump'!$D$2:$AH$2,0)
))),"")</f>
        <v>11.0833333333333</v>
      </c>
      <c r="AU230" s="13">
        <f>_xlfn.IFNA(IF(AU$3="Productivity",
INDEX('Productivity Dump'!$E$4:$AJ$500,
MATCH($A230,'Productivity Dump'!$A$4:$A$500,0),
MATCH(AU$2,'Productivity Dump'!$E$3:$AJ$3,0)
),
IF(AU$3="Attendance",
INDEX('Attendance Dump'!$E$2:$AI$400,
MATCH($A230,'Attendance Dump'!$B$2:$B$400,0),
MATCH(AU$2,'Attendance Dump'!$E$1:$AI$1,0)
),
INDEX('Active Hour''s Dump'!$D$3:$AH$337,
MATCH($C230,'Active Hour''s Dump'!$A$3:$A$337,0),
MATCH(AU$2,'Active Hour''s Dump'!$D$2:$AH$2,0)
))),"")</f>
        <v>1285.3210000000001</v>
      </c>
      <c r="AV230" s="13" t="str">
        <f>_xlfn.IFNA(IF(AV$3="Productivity",
INDEX('Productivity Dump'!$E$4:$AJ$500,
MATCH($A230,'Productivity Dump'!$A$4:$A$500,0),
MATCH(AV$2,'Productivity Dump'!$E$3:$AJ$3,0)
),
IF(AV$3="Attendance",
INDEX('Attendance Dump'!$E$2:$AI$400,
MATCH($A230,'Attendance Dump'!$B$2:$B$400,0),
MATCH(AV$2,'Attendance Dump'!$E$1:$AI$1,0)
),
INDEX('Active Hour''s Dump'!$D$3:$AH$337,
MATCH($C230,'Active Hour''s Dump'!$A$3:$A$337,0),
MATCH(AV$2,'Active Hour''s Dump'!$D$2:$AH$2,0)
))),"")</f>
        <v>P</v>
      </c>
      <c r="AW230" s="54">
        <f>_xlfn.IFNA(IF(AW$3="Productivity",
INDEX('Productivity Dump'!$E$4:$AJ$500,
MATCH($A230,'Productivity Dump'!$A$4:$A$500,0),
MATCH(AW$2,'Productivity Dump'!$E$3:$AJ$3,0)
),
IF(AW$3="Attendance",
INDEX('Attendance Dump'!$E$2:$AI$400,
MATCH($A230,'Attendance Dump'!$B$2:$B$400,0),
MATCH(AW$2,'Attendance Dump'!$E$1:$AI$1,0)
),
INDEX('Active Hour''s Dump'!$D$3:$AH$337,
MATCH($C230,'Active Hour''s Dump'!$A$3:$A$337,0),
MATCH(AW$2,'Active Hour''s Dump'!$D$2:$AH$2,0)
))),"")</f>
        <v>12.6666666666667</v>
      </c>
      <c r="AX230" s="13">
        <f>_xlfn.IFNA(IF(AX$3="Productivity",
INDEX('Productivity Dump'!$E$4:$AJ$500,
MATCH($A230,'Productivity Dump'!$A$4:$A$500,0),
MATCH(AX$2,'Productivity Dump'!$E$3:$AJ$3,0)
),
IF(AX$3="Attendance",
INDEX('Attendance Dump'!$E$2:$AI$400,
MATCH($A230,'Attendance Dump'!$B$2:$B$400,0),
MATCH(AX$2,'Attendance Dump'!$E$1:$AI$1,0)
),
INDEX('Active Hour''s Dump'!$D$3:$AH$337,
MATCH($C230,'Active Hour''s Dump'!$A$3:$A$337,0),
MATCH(AX$2,'Active Hour''s Dump'!$D$2:$AH$2,0)
))),"")</f>
        <v>1192.6920000000002</v>
      </c>
      <c r="AY230" s="13" t="str">
        <f>_xlfn.IFNA(IF(AY$3="Productivity",
INDEX('Productivity Dump'!$E$4:$AJ$500,
MATCH($A230,'Productivity Dump'!$A$4:$A$500,0),
MATCH(AY$2,'Productivity Dump'!$E$3:$AJ$3,0)
),
IF(AY$3="Attendance",
INDEX('Attendance Dump'!$E$2:$AI$400,
MATCH($A230,'Attendance Dump'!$B$2:$B$400,0),
MATCH(AY$2,'Attendance Dump'!$E$1:$AI$1,0)
),
INDEX('Active Hour''s Dump'!$D$3:$AH$337,
MATCH($C230,'Active Hour''s Dump'!$A$3:$A$337,0),
MATCH(AY$2,'Active Hour''s Dump'!$D$2:$AH$2,0)
))),"")</f>
        <v>P</v>
      </c>
      <c r="AZ230" s="54">
        <f>_xlfn.IFNA(IF(AZ$3="Productivity",
INDEX('Productivity Dump'!$E$4:$AJ$500,
MATCH($A230,'Productivity Dump'!$A$4:$A$500,0),
MATCH(AZ$2,'Productivity Dump'!$E$3:$AJ$3,0)
),
IF(AZ$3="Attendance",
INDEX('Attendance Dump'!$E$2:$AI$400,
MATCH($A230,'Attendance Dump'!$B$2:$B$400,0),
MATCH(AZ$2,'Attendance Dump'!$E$1:$AI$1,0)
),
INDEX('Active Hour''s Dump'!$D$3:$AH$337,
MATCH($C230,'Active Hour''s Dump'!$A$3:$A$337,0),
MATCH(AZ$2,'Active Hour''s Dump'!$D$2:$AH$2,0)
))),"")</f>
        <v>12.9166666666667</v>
      </c>
      <c r="BA230" s="13">
        <f>_xlfn.IFNA(IF(BA$3="Productivity",
INDEX('Productivity Dump'!$E$4:$AJ$500,
MATCH($A230,'Productivity Dump'!$A$4:$A$500,0),
MATCH(BA$2,'Productivity Dump'!$E$3:$AJ$3,0)
),
IF(BA$3="Attendance",
INDEX('Attendance Dump'!$E$2:$AI$400,
MATCH($A230,'Attendance Dump'!$B$2:$B$400,0),
MATCH(BA$2,'Attendance Dump'!$E$1:$AI$1,0)
),
INDEX('Active Hour''s Dump'!$D$3:$AH$337,
MATCH($C230,'Active Hour''s Dump'!$A$3:$A$337,0),
MATCH(BA$2,'Active Hour''s Dump'!$D$2:$AH$2,0)
))),"")</f>
        <v>1215.8599999999997</v>
      </c>
      <c r="BB230" s="13" t="str">
        <f>_xlfn.IFNA(IF(BB$3="Productivity",
INDEX('Productivity Dump'!$E$4:$AJ$500,
MATCH($A230,'Productivity Dump'!$A$4:$A$500,0),
MATCH(BB$2,'Productivity Dump'!$E$3:$AJ$3,0)
),
IF(BB$3="Attendance",
INDEX('Attendance Dump'!$E$2:$AI$400,
MATCH($A230,'Attendance Dump'!$B$2:$B$400,0),
MATCH(BB$2,'Attendance Dump'!$E$1:$AI$1,0)
),
INDEX('Active Hour''s Dump'!$D$3:$AH$337,
MATCH($C230,'Active Hour''s Dump'!$A$3:$A$337,0),
MATCH(BB$2,'Active Hour''s Dump'!$D$2:$AH$2,0)
))),"")</f>
        <v>P</v>
      </c>
      <c r="BC230" s="54">
        <f>_xlfn.IFNA(IF(BC$3="Productivity",
INDEX('Productivity Dump'!$E$4:$AJ$500,
MATCH($A230,'Productivity Dump'!$A$4:$A$500,0),
MATCH(BC$2,'Productivity Dump'!$E$3:$AJ$3,0)
),
IF(BC$3="Attendance",
INDEX('Attendance Dump'!$E$2:$AI$400,
MATCH($A230,'Attendance Dump'!$B$2:$B$400,0),
MATCH(BC$2,'Attendance Dump'!$E$1:$AI$1,0)
),
INDEX('Active Hour''s Dump'!$D$3:$AH$337,
MATCH($C230,'Active Hour''s Dump'!$A$3:$A$337,0),
MATCH(BC$2,'Active Hour''s Dump'!$D$2:$AH$2,0)
))),"")</f>
        <v>11.8333333333333</v>
      </c>
      <c r="BD230" s="13">
        <f>_xlfn.IFNA(IF(BD$3="Productivity",
INDEX('Productivity Dump'!$E$4:$AJ$500,
MATCH($A230,'Productivity Dump'!$A$4:$A$500,0),
MATCH(BD$2,'Productivity Dump'!$E$3:$AJ$3,0)
),
IF(BD$3="Attendance",
INDEX('Attendance Dump'!$E$2:$AI$400,
MATCH($A230,'Attendance Dump'!$B$2:$B$400,0),
MATCH(BD$2,'Attendance Dump'!$E$1:$AI$1,0)
),
INDEX('Active Hour''s Dump'!$D$3:$AH$337,
MATCH($C230,'Active Hour''s Dump'!$A$3:$A$337,0),
MATCH(BD$2,'Active Hour''s Dump'!$D$2:$AH$2,0)
))),"")</f>
        <v>602.47900000000004</v>
      </c>
      <c r="BE230" s="13" t="str">
        <f>_xlfn.IFNA(IF(BE$3="Productivity",
INDEX('Productivity Dump'!$E$4:$AJ$500,
MATCH($A230,'Productivity Dump'!$A$4:$A$500,0),
MATCH(BE$2,'Productivity Dump'!$E$3:$AJ$3,0)
),
IF(BE$3="Attendance",
INDEX('Attendance Dump'!$E$2:$AI$400,
MATCH($A230,'Attendance Dump'!$B$2:$B$400,0),
MATCH(BE$2,'Attendance Dump'!$E$1:$AI$1,0)
),
INDEX('Active Hour''s Dump'!$D$3:$AH$337,
MATCH($C230,'Active Hour''s Dump'!$A$3:$A$337,0),
MATCH(BE$2,'Active Hour''s Dump'!$D$2:$AH$2,0)
))),"")</f>
        <v>P</v>
      </c>
      <c r="BF230" s="54">
        <f>_xlfn.IFNA(IF(BF$3="Productivity",
INDEX('Productivity Dump'!$E$4:$AJ$500,
MATCH($A230,'Productivity Dump'!$A$4:$A$500,0),
MATCH(BF$2,'Productivity Dump'!$E$3:$AJ$3,0)
),
IF(BF$3="Attendance",
INDEX('Attendance Dump'!$E$2:$AI$400,
MATCH($A230,'Attendance Dump'!$B$2:$B$400,0),
MATCH(BF$2,'Attendance Dump'!$E$1:$AI$1,0)
),
INDEX('Active Hour''s Dump'!$D$3:$AH$337,
MATCH($C230,'Active Hour''s Dump'!$A$3:$A$337,0),
MATCH(BF$2,'Active Hour''s Dump'!$D$2:$AH$2,0)
))),"")</f>
        <v>7.25</v>
      </c>
      <c r="BG230" s="13">
        <f>_xlfn.IFNA(IF(BG$3="Productivity",
INDEX('Productivity Dump'!$E$4:$AJ$500,
MATCH($A230,'Productivity Dump'!$A$4:$A$500,0),
MATCH(BG$2,'Productivity Dump'!$E$3:$AJ$3,0)
),
IF(BG$3="Attendance",
INDEX('Attendance Dump'!$E$2:$AI$400,
MATCH($A230,'Attendance Dump'!$B$2:$B$400,0),
MATCH(BG$2,'Attendance Dump'!$E$1:$AI$1,0)
),
INDEX('Active Hour''s Dump'!$D$3:$AH$337,
MATCH($C230,'Active Hour''s Dump'!$A$3:$A$337,0),
MATCH(BG$2,'Active Hour''s Dump'!$D$2:$AH$2,0)
))),"")</f>
        <v>277.95099999999996</v>
      </c>
      <c r="BH230" s="13" t="str">
        <f>_xlfn.IFNA(IF(BH$3="Productivity",
INDEX('Productivity Dump'!$E$4:$AJ$500,
MATCH($A230,'Productivity Dump'!$A$4:$A$500,0),
MATCH(BH$2,'Productivity Dump'!$E$3:$AJ$3,0)
),
IF(BH$3="Attendance",
INDEX('Attendance Dump'!$E$2:$AI$400,
MATCH($A230,'Attendance Dump'!$B$2:$B$400,0),
MATCH(BH$2,'Attendance Dump'!$E$1:$AI$1,0)
),
INDEX('Active Hour''s Dump'!$D$3:$AH$337,
MATCH($C230,'Active Hour''s Dump'!$A$3:$A$337,0),
MATCH(BH$2,'Active Hour''s Dump'!$D$2:$AH$2,0)
))),"")</f>
        <v>WO</v>
      </c>
      <c r="BI230" s="54">
        <f>_xlfn.IFNA(IF(BI$3="Productivity",
INDEX('Productivity Dump'!$E$4:$AJ$500,
MATCH($A230,'Productivity Dump'!$A$4:$A$500,0),
MATCH(BI$2,'Productivity Dump'!$E$3:$AJ$3,0)
),
IF(BI$3="Attendance",
INDEX('Attendance Dump'!$E$2:$AI$400,
MATCH($A230,'Attendance Dump'!$B$2:$B$400,0),
MATCH(BI$2,'Attendance Dump'!$E$1:$AI$1,0)
),
INDEX('Active Hour''s Dump'!$D$3:$AH$337,
MATCH($C230,'Active Hour''s Dump'!$A$3:$A$337,0),
MATCH(BI$2,'Active Hour''s Dump'!$D$2:$AH$2,0)
))),"")</f>
        <v>3.5</v>
      </c>
      <c r="BJ230" s="13">
        <f>_xlfn.IFNA(IF(BJ$3="Productivity",
INDEX('Productivity Dump'!$E$4:$AJ$500,
MATCH($A230,'Productivity Dump'!$A$4:$A$500,0),
MATCH(BJ$2,'Productivity Dump'!$E$3:$AJ$3,0)
),
IF(BJ$3="Attendance",
INDEX('Attendance Dump'!$E$2:$AI$400,
MATCH($A230,'Attendance Dump'!$B$2:$B$400,0),
MATCH(BJ$2,'Attendance Dump'!$E$1:$AI$1,0)
),
INDEX('Active Hour''s Dump'!$D$3:$AH$337,
MATCH($C230,'Active Hour''s Dump'!$A$3:$A$337,0),
MATCH(BJ$2,'Active Hour''s Dump'!$D$2:$AH$2,0)
))),"")</f>
        <v>618.44399999999996</v>
      </c>
      <c r="BK230" s="13" t="str">
        <f>_xlfn.IFNA(IF(BK$3="Productivity",
INDEX('Productivity Dump'!$E$4:$AJ$500,
MATCH($A230,'Productivity Dump'!$A$4:$A$500,0),
MATCH(BK$2,'Productivity Dump'!$E$3:$AJ$3,0)
),
IF(BK$3="Attendance",
INDEX('Attendance Dump'!$E$2:$AI$400,
MATCH($A230,'Attendance Dump'!$B$2:$B$400,0),
MATCH(BK$2,'Attendance Dump'!$E$1:$AI$1,0)
),
INDEX('Active Hour''s Dump'!$D$3:$AH$337,
MATCH($C230,'Active Hour''s Dump'!$A$3:$A$337,0),
MATCH(BK$2,'Active Hour''s Dump'!$D$2:$AH$2,0)
))),"")</f>
        <v>P</v>
      </c>
      <c r="BL230" s="54">
        <f>_xlfn.IFNA(IF(BL$3="Productivity",
INDEX('Productivity Dump'!$E$4:$AJ$500,
MATCH($A230,'Productivity Dump'!$A$4:$A$500,0),
MATCH(BL$2,'Productivity Dump'!$E$3:$AJ$3,0)
),
IF(BL$3="Attendance",
INDEX('Attendance Dump'!$E$2:$AI$400,
MATCH($A230,'Attendance Dump'!$B$2:$B$400,0),
MATCH(BL$2,'Attendance Dump'!$E$1:$AI$1,0)
),
INDEX('Active Hour''s Dump'!$D$3:$AH$337,
MATCH($C230,'Active Hour''s Dump'!$A$3:$A$337,0),
MATCH(BL$2,'Active Hour''s Dump'!$D$2:$AH$2,0)
))),"")</f>
        <v>7</v>
      </c>
      <c r="BM230" s="13">
        <f>_xlfn.IFNA(IF(BM$3="Productivity",
INDEX('Productivity Dump'!$E$4:$AJ$500,
MATCH($A230,'Productivity Dump'!$A$4:$A$500,0),
MATCH(BM$2,'Productivity Dump'!$E$3:$AJ$3,0)
),
IF(BM$3="Attendance",
INDEX('Attendance Dump'!$E$2:$AI$400,
MATCH($A230,'Attendance Dump'!$B$2:$B$400,0),
MATCH(BM$2,'Attendance Dump'!$E$1:$AI$1,0)
),
INDEX('Active Hour''s Dump'!$D$3:$AH$337,
MATCH($C230,'Active Hour''s Dump'!$A$3:$A$337,0),
MATCH(BM$2,'Active Hour''s Dump'!$D$2:$AH$2,0)
))),"")</f>
        <v>1142.9050000000002</v>
      </c>
      <c r="BN230" s="13" t="str">
        <f>_xlfn.IFNA(IF(BN$3="Productivity",
INDEX('Productivity Dump'!$E$4:$AJ$500,
MATCH($A230,'Productivity Dump'!$A$4:$A$500,0),
MATCH(BN$2,'Productivity Dump'!$E$3:$AJ$3,0)
),
IF(BN$3="Attendance",
INDEX('Attendance Dump'!$E$2:$AI$400,
MATCH($A230,'Attendance Dump'!$B$2:$B$400,0),
MATCH(BN$2,'Attendance Dump'!$E$1:$AI$1,0)
),
INDEX('Active Hour''s Dump'!$D$3:$AH$337,
MATCH($C230,'Active Hour''s Dump'!$A$3:$A$337,0),
MATCH(BN$2,'Active Hour''s Dump'!$D$2:$AH$2,0)
))),"")</f>
        <v>P</v>
      </c>
      <c r="BO230" s="54">
        <f>_xlfn.IFNA(IF(BO$3="Productivity",
INDEX('Productivity Dump'!$E$4:$AJ$500,
MATCH($A230,'Productivity Dump'!$A$4:$A$500,0),
MATCH(BO$2,'Productivity Dump'!$E$3:$AJ$3,0)
),
IF(BO$3="Attendance",
INDEX('Attendance Dump'!$E$2:$AI$400,
MATCH($A230,'Attendance Dump'!$B$2:$B$400,0),
MATCH(BO$2,'Attendance Dump'!$E$1:$AI$1,0)
),
INDEX('Active Hour''s Dump'!$D$3:$AH$337,
MATCH($C230,'Active Hour''s Dump'!$A$3:$A$337,0),
MATCH(BO$2,'Active Hour''s Dump'!$D$2:$AH$2,0)
))),"")</f>
        <v>10.75</v>
      </c>
      <c r="BP230" s="13">
        <f>_xlfn.IFNA(IF(BP$3="Productivity",
INDEX('Productivity Dump'!$E$4:$AJ$500,
MATCH($A230,'Productivity Dump'!$A$4:$A$500,0),
MATCH(BP$2,'Productivity Dump'!$E$3:$AJ$3,0)
),
IF(BP$3="Attendance",
INDEX('Attendance Dump'!$E$2:$AI$400,
MATCH($A230,'Attendance Dump'!$B$2:$B$400,0),
MATCH(BP$2,'Attendance Dump'!$E$1:$AI$1,0)
),
INDEX('Active Hour''s Dump'!$D$3:$AH$337,
MATCH($C230,'Active Hour''s Dump'!$A$3:$A$337,0),
MATCH(BP$2,'Active Hour''s Dump'!$D$2:$AH$2,0)
))),"")</f>
        <v>1204.3970000000002</v>
      </c>
      <c r="BQ230" s="13" t="str">
        <f>_xlfn.IFNA(IF(BQ$3="Productivity",
INDEX('Productivity Dump'!$E$4:$AJ$500,
MATCH($A230,'Productivity Dump'!$A$4:$A$500,0),
MATCH(BQ$2,'Productivity Dump'!$E$3:$AJ$3,0)
),
IF(BQ$3="Attendance",
INDEX('Attendance Dump'!$E$2:$AI$400,
MATCH($A230,'Attendance Dump'!$B$2:$B$400,0),
MATCH(BQ$2,'Attendance Dump'!$E$1:$AI$1,0)
),
INDEX('Active Hour''s Dump'!$D$3:$AH$337,
MATCH($C230,'Active Hour''s Dump'!$A$3:$A$337,0),
MATCH(BQ$2,'Active Hour''s Dump'!$D$2:$AH$2,0)
))),"")</f>
        <v>P</v>
      </c>
      <c r="BR230" s="54">
        <f>_xlfn.IFNA(IF(BR$3="Productivity",
INDEX('Productivity Dump'!$E$4:$AJ$500,
MATCH($A230,'Productivity Dump'!$A$4:$A$500,0),
MATCH(BR$2,'Productivity Dump'!$E$3:$AJ$3,0)
),
IF(BR$3="Attendance",
INDEX('Attendance Dump'!$E$2:$AI$400,
MATCH($A230,'Attendance Dump'!$B$2:$B$400,0),
MATCH(BR$2,'Attendance Dump'!$E$1:$AI$1,0)
),
INDEX('Active Hour''s Dump'!$D$3:$AH$337,
MATCH($C230,'Active Hour''s Dump'!$A$3:$A$337,0),
MATCH(BR$2,'Active Hour''s Dump'!$D$2:$AH$2,0)
))),"")</f>
        <v>11.8333333333333</v>
      </c>
      <c r="BS230" s="13">
        <f>_xlfn.IFNA(IF(BS$3="Productivity",
INDEX('Productivity Dump'!$E$4:$AJ$500,
MATCH($A230,'Productivity Dump'!$A$4:$A$500,0),
MATCH(BS$2,'Productivity Dump'!$E$3:$AJ$3,0)
),
IF(BS$3="Attendance",
INDEX('Attendance Dump'!$E$2:$AI$400,
MATCH($A230,'Attendance Dump'!$B$2:$B$400,0),
MATCH(BS$2,'Attendance Dump'!$E$1:$AI$1,0)
),
INDEX('Active Hour''s Dump'!$D$3:$AH$337,
MATCH($C230,'Active Hour''s Dump'!$A$3:$A$337,0),
MATCH(BS$2,'Active Hour''s Dump'!$D$2:$AH$2,0)
))),"")</f>
        <v>973.54899999999998</v>
      </c>
      <c r="BT230" s="13" t="str">
        <f>_xlfn.IFNA(IF(BT$3="Productivity",
INDEX('Productivity Dump'!$E$4:$AJ$500,
MATCH($A230,'Productivity Dump'!$A$4:$A$500,0),
MATCH(BT$2,'Productivity Dump'!$E$3:$AJ$3,0)
),
IF(BT$3="Attendance",
INDEX('Attendance Dump'!$E$2:$AI$400,
MATCH($A230,'Attendance Dump'!$B$2:$B$400,0),
MATCH(BT$2,'Attendance Dump'!$E$1:$AI$1,0)
),
INDEX('Active Hour''s Dump'!$D$3:$AH$337,
MATCH($C230,'Active Hour''s Dump'!$A$3:$A$337,0),
MATCH(BT$2,'Active Hour''s Dump'!$D$2:$AH$2,0)
))),"")</f>
        <v>H(P)</v>
      </c>
      <c r="BU230" s="54">
        <f>_xlfn.IFNA(IF(BU$3="Productivity",
INDEX('Productivity Dump'!$E$4:$AJ$500,
MATCH($A230,'Productivity Dump'!$A$4:$A$500,0),
MATCH(BU$2,'Productivity Dump'!$E$3:$AJ$3,0)
),
IF(BU$3="Attendance",
INDEX('Attendance Dump'!$E$2:$AI$400,
MATCH($A230,'Attendance Dump'!$B$2:$B$400,0),
MATCH(BU$2,'Attendance Dump'!$E$1:$AI$1,0)
),
INDEX('Active Hour''s Dump'!$D$3:$AH$337,
MATCH($C230,'Active Hour''s Dump'!$A$3:$A$337,0),
MATCH(BU$2,'Active Hour''s Dump'!$D$2:$AH$2,0)
))),"")</f>
        <v>9.6666666666666696</v>
      </c>
      <c r="BV230" s="13">
        <f>_xlfn.IFNA(IF(BV$3="Productivity",
INDEX('Productivity Dump'!$E$4:$AJ$500,
MATCH($A230,'Productivity Dump'!$A$4:$A$500,0),
MATCH(BV$2,'Productivity Dump'!$E$3:$AJ$3,0)
),
IF(BV$3="Attendance",
INDEX('Attendance Dump'!$E$2:$AI$400,
MATCH($A230,'Attendance Dump'!$B$2:$B$400,0),
MATCH(BV$2,'Attendance Dump'!$E$1:$AI$1,0)
),
INDEX('Active Hour''s Dump'!$D$3:$AH$337,
MATCH($C230,'Active Hour''s Dump'!$A$3:$A$337,0),
MATCH(BV$2,'Active Hour''s Dump'!$D$2:$AH$2,0)
))),"")</f>
        <v>1303.0989999999999</v>
      </c>
      <c r="BW230" s="13" t="str">
        <f>_xlfn.IFNA(IF(BW$3="Productivity",
INDEX('Productivity Dump'!$E$4:$AJ$500,
MATCH($A230,'Productivity Dump'!$A$4:$A$500,0),
MATCH(BW$2,'Productivity Dump'!$E$3:$AJ$3,0)
),
IF(BW$3="Attendance",
INDEX('Attendance Dump'!$E$2:$AI$400,
MATCH($A230,'Attendance Dump'!$B$2:$B$400,0),
MATCH(BW$2,'Attendance Dump'!$E$1:$AI$1,0)
),
INDEX('Active Hour''s Dump'!$D$3:$AH$337,
MATCH($C230,'Active Hour''s Dump'!$A$3:$A$337,0),
MATCH(BW$2,'Active Hour''s Dump'!$D$2:$AH$2,0)
))),"")</f>
        <v>P</v>
      </c>
      <c r="BX230" s="54">
        <f>_xlfn.IFNA(IF(BX$3="Productivity",
INDEX('Productivity Dump'!$E$4:$AJ$500,
MATCH($A230,'Productivity Dump'!$A$4:$A$500,0),
MATCH(BX$2,'Productivity Dump'!$E$3:$AJ$3,0)
),
IF(BX$3="Attendance",
INDEX('Attendance Dump'!$E$2:$AI$400,
MATCH($A230,'Attendance Dump'!$B$2:$B$400,0),
MATCH(BX$2,'Attendance Dump'!$E$1:$AI$1,0)
),
INDEX('Active Hour''s Dump'!$D$3:$AH$337,
MATCH($C230,'Active Hour''s Dump'!$A$3:$A$337,0),
MATCH(BX$2,'Active Hour''s Dump'!$D$2:$AH$2,0)
))),"")</f>
        <v>11.1666666666667</v>
      </c>
      <c r="BY230" s="13">
        <f>_xlfn.IFNA(IF(BY$3="Productivity",
INDEX('Productivity Dump'!$E$4:$AJ$500,
MATCH($A230,'Productivity Dump'!$A$4:$A$500,0),
MATCH(BY$2,'Productivity Dump'!$E$3:$AJ$3,0)
),
IF(BY$3="Attendance",
INDEX('Attendance Dump'!$E$2:$AI$400,
MATCH($A230,'Attendance Dump'!$B$2:$B$400,0),
MATCH(BY$2,'Attendance Dump'!$E$1:$AI$1,0)
),
INDEX('Active Hour''s Dump'!$D$3:$AH$337,
MATCH($C230,'Active Hour''s Dump'!$A$3:$A$337,0),
MATCH(BY$2,'Active Hour''s Dump'!$D$2:$AH$2,0)
))),"")</f>
        <v>0</v>
      </c>
      <c r="BZ230" s="13" t="str">
        <f>_xlfn.IFNA(IF(BZ$3="Productivity",
INDEX('Productivity Dump'!$E$4:$AJ$500,
MATCH($A230,'Productivity Dump'!$A$4:$A$500,0),
MATCH(BZ$2,'Productivity Dump'!$E$3:$AJ$3,0)
),
IF(BZ$3="Attendance",
INDEX('Attendance Dump'!$E$2:$AI$400,
MATCH($A230,'Attendance Dump'!$B$2:$B$400,0),
MATCH(BZ$2,'Attendance Dump'!$E$1:$AI$1,0)
),
INDEX('Active Hour''s Dump'!$D$3:$AH$337,
MATCH($C230,'Active Hour''s Dump'!$A$3:$A$337,0),
MATCH(BZ$2,'Active Hour''s Dump'!$D$2:$AH$2,0)
))),"")</f>
        <v>DL</v>
      </c>
      <c r="CA230" s="54">
        <f>_xlfn.IFNA(IF(CA$3="Productivity",
INDEX('Productivity Dump'!$E$4:$AJ$500,
MATCH($A230,'Productivity Dump'!$A$4:$A$500,0),
MATCH(CA$2,'Productivity Dump'!$E$3:$AJ$3,0)
),
IF(CA$3="Attendance",
INDEX('Attendance Dump'!$E$2:$AI$400,
MATCH($A230,'Attendance Dump'!$B$2:$B$400,0),
MATCH(CA$2,'Attendance Dump'!$E$1:$AI$1,0)
),
INDEX('Active Hour''s Dump'!$D$3:$AH$337,
MATCH($C230,'Active Hour''s Dump'!$A$3:$A$337,0),
MATCH(CA$2,'Active Hour''s Dump'!$D$2:$AH$2,0)
))),"")</f>
        <v>8.3333333333333301E-2</v>
      </c>
      <c r="CB230" s="13">
        <f>_xlfn.IFNA(IF(CB$3="Productivity",
INDEX('Productivity Dump'!$E$4:$AJ$500,
MATCH($A230,'Productivity Dump'!$A$4:$A$500,0),
MATCH(CB$2,'Productivity Dump'!$E$3:$AJ$3,0)
),
IF(CB$3="Attendance",
INDEX('Attendance Dump'!$E$2:$AI$400,
MATCH($A230,'Attendance Dump'!$B$2:$B$400,0),
MATCH(CB$2,'Attendance Dump'!$E$1:$AI$1,0)
),
INDEX('Active Hour''s Dump'!$D$3:$AH$337,
MATCH($C230,'Active Hour''s Dump'!$A$3:$A$337,0),
MATCH(CB$2,'Active Hour''s Dump'!$D$2:$AH$2,0)
))),"")</f>
        <v>323.79800000000006</v>
      </c>
      <c r="CC230" s="13" t="str">
        <f>_xlfn.IFNA(IF(CC$3="Productivity",
INDEX('Productivity Dump'!$E$4:$AJ$500,
MATCH($A230,'Productivity Dump'!$A$4:$A$500,0),
MATCH(CC$2,'Productivity Dump'!$E$3:$AJ$3,0)
),
IF(CC$3="Attendance",
INDEX('Attendance Dump'!$E$2:$AI$400,
MATCH($A230,'Attendance Dump'!$B$2:$B$400,0),
MATCH(CC$2,'Attendance Dump'!$E$1:$AI$1,0)
),
INDEX('Active Hour''s Dump'!$D$3:$AH$337,
MATCH($C230,'Active Hour''s Dump'!$A$3:$A$337,0),
MATCH(CC$2,'Active Hour''s Dump'!$D$2:$AH$2,0)
))),"")</f>
        <v>WO</v>
      </c>
      <c r="CD230" s="54">
        <f>_xlfn.IFNA(IF(CD$3="Productivity",
INDEX('Productivity Dump'!$E$4:$AJ$500,
MATCH($A230,'Productivity Dump'!$A$4:$A$500,0),
MATCH(CD$2,'Productivity Dump'!$E$3:$AJ$3,0)
),
IF(CD$3="Attendance",
INDEX('Attendance Dump'!$E$2:$AI$400,
MATCH($A230,'Attendance Dump'!$B$2:$B$400,0),
MATCH(CD$2,'Attendance Dump'!$E$1:$AI$1,0)
),
INDEX('Active Hour''s Dump'!$D$3:$AH$337,
MATCH($C230,'Active Hour''s Dump'!$A$3:$A$337,0),
MATCH(CD$2,'Active Hour''s Dump'!$D$2:$AH$2,0)
))),"")</f>
        <v>3.4166666666666701</v>
      </c>
      <c r="CE230" s="13">
        <f>_xlfn.IFNA(IF(CE$3="Productivity",
INDEX('Productivity Dump'!$E$4:$AJ$500,
MATCH($A230,'Productivity Dump'!$A$4:$A$500,0),
MATCH(CE$2,'Productivity Dump'!$E$3:$AJ$3,0)
),
IF(CE$3="Attendance",
INDEX('Attendance Dump'!$E$2:$AI$400,
MATCH($A230,'Attendance Dump'!$B$2:$B$400,0),
MATCH(CE$2,'Attendance Dump'!$E$1:$AI$1,0)
),
INDEX('Active Hour''s Dump'!$D$3:$AH$337,
MATCH($C230,'Active Hour''s Dump'!$A$3:$A$337,0),
MATCH(CE$2,'Active Hour''s Dump'!$D$2:$AH$2,0)
))),"")</f>
        <v>910.81200000000001</v>
      </c>
      <c r="CF230" s="13" t="str">
        <f>_xlfn.IFNA(IF(CF$3="Productivity",
INDEX('Productivity Dump'!$E$4:$AJ$500,
MATCH($A230,'Productivity Dump'!$A$4:$A$500,0),
MATCH(CF$2,'Productivity Dump'!$E$3:$AJ$3,0)
),
IF(CF$3="Attendance",
INDEX('Attendance Dump'!$E$2:$AI$400,
MATCH($A230,'Attendance Dump'!$B$2:$B$400,0),
MATCH(CF$2,'Attendance Dump'!$E$1:$AI$1,0)
),
INDEX('Active Hour''s Dump'!$D$3:$AH$337,
MATCH($C230,'Active Hour''s Dump'!$A$3:$A$337,0),
MATCH(CF$2,'Active Hour''s Dump'!$D$2:$AH$2,0)
))),"")</f>
        <v>P</v>
      </c>
      <c r="CG230" s="54">
        <f>_xlfn.IFNA(IF(CG$3="Productivity",
INDEX('Productivity Dump'!$E$4:$AJ$500,
MATCH($A230,'Productivity Dump'!$A$4:$A$500,0),
MATCH(CG$2,'Productivity Dump'!$E$3:$AJ$3,0)
),
IF(CG$3="Attendance",
INDEX('Attendance Dump'!$E$2:$AI$400,
MATCH($A230,'Attendance Dump'!$B$2:$B$400,0),
MATCH(CG$2,'Attendance Dump'!$E$1:$AI$1,0)
),
INDEX('Active Hour''s Dump'!$D$3:$AH$337,
MATCH($C230,'Active Hour''s Dump'!$A$3:$A$337,0),
MATCH(CG$2,'Active Hour''s Dump'!$D$2:$AH$2,0)
))),"")</f>
        <v>9.75</v>
      </c>
      <c r="CH230" s="13">
        <f>_xlfn.IFNA(IF(CH$3="Productivity",
INDEX('Productivity Dump'!$E$4:$AJ$500,
MATCH($A230,'Productivity Dump'!$A$4:$A$500,0),
MATCH(CH$2,'Productivity Dump'!$E$3:$AJ$3,0)
),
IF(CH$3="Attendance",
INDEX('Attendance Dump'!$E$2:$AI$400,
MATCH($A230,'Attendance Dump'!$B$2:$B$400,0),
MATCH(CH$2,'Attendance Dump'!$E$1:$AI$1,0)
),
INDEX('Active Hour''s Dump'!$D$3:$AH$337,
MATCH($C230,'Active Hour''s Dump'!$A$3:$A$337,0),
MATCH(CH$2,'Active Hour''s Dump'!$D$2:$AH$2,0)
))),"")</f>
        <v>1280.4059999999999</v>
      </c>
      <c r="CI230" s="13" t="str">
        <f>_xlfn.IFNA(IF(CI$3="Productivity",
INDEX('Productivity Dump'!$E$4:$AJ$500,
MATCH($A230,'Productivity Dump'!$A$4:$A$500,0),
MATCH(CI$2,'Productivity Dump'!$E$3:$AJ$3,0)
),
IF(CI$3="Attendance",
INDEX('Attendance Dump'!$E$2:$AI$400,
MATCH($A230,'Attendance Dump'!$B$2:$B$400,0),
MATCH(CI$2,'Attendance Dump'!$E$1:$AI$1,0)
),
INDEX('Active Hour''s Dump'!$D$3:$AH$337,
MATCH($C230,'Active Hour''s Dump'!$A$3:$A$337,0),
MATCH(CI$2,'Active Hour''s Dump'!$D$2:$AH$2,0)
))),"")</f>
        <v>P</v>
      </c>
      <c r="CJ230" s="54">
        <f>_xlfn.IFNA(IF(CJ$3="Productivity",
INDEX('Productivity Dump'!$E$4:$AJ$500,
MATCH($A230,'Productivity Dump'!$A$4:$A$500,0),
MATCH(CJ$2,'Productivity Dump'!$E$3:$AJ$3,0)
),
IF(CJ$3="Attendance",
INDEX('Attendance Dump'!$E$2:$AI$400,
MATCH($A230,'Attendance Dump'!$B$2:$B$400,0),
MATCH(CJ$2,'Attendance Dump'!$E$1:$AI$1,0)
),
INDEX('Active Hour''s Dump'!$D$3:$AH$337,
MATCH($C230,'Active Hour''s Dump'!$A$3:$A$337,0),
MATCH(CJ$2,'Active Hour''s Dump'!$D$2:$AH$2,0)
))),"")</f>
        <v>12.75</v>
      </c>
      <c r="CK230" s="13">
        <f>_xlfn.IFNA(IF(CK$3="Productivity",
INDEX('Productivity Dump'!$E$4:$AJ$500,
MATCH($A230,'Productivity Dump'!$A$4:$A$500,0),
MATCH(CK$2,'Productivity Dump'!$E$3:$AJ$3,0)
),
IF(CK$3="Attendance",
INDEX('Attendance Dump'!$E$2:$AI$400,
MATCH($A230,'Attendance Dump'!$B$2:$B$400,0),
MATCH(CK$2,'Attendance Dump'!$E$1:$AI$1,0)
),
INDEX('Active Hour''s Dump'!$D$3:$AH$337,
MATCH($C230,'Active Hour''s Dump'!$A$3:$A$337,0),
MATCH(CK$2,'Active Hour''s Dump'!$D$2:$AH$2,0)
))),"")</f>
        <v>1246.0409999999997</v>
      </c>
      <c r="CL230" s="13" t="str">
        <f>_xlfn.IFNA(IF(CL$3="Productivity",
INDEX('Productivity Dump'!$E$4:$AJ$500,
MATCH($A230,'Productivity Dump'!$A$4:$A$500,0),
MATCH(CL$2,'Productivity Dump'!$E$3:$AJ$3,0)
),
IF(CL$3="Attendance",
INDEX('Attendance Dump'!$E$2:$AI$400,
MATCH($A230,'Attendance Dump'!$B$2:$B$400,0),
MATCH(CL$2,'Attendance Dump'!$E$1:$AI$1,0)
),
INDEX('Active Hour''s Dump'!$D$3:$AH$337,
MATCH($C230,'Active Hour''s Dump'!$A$3:$A$337,0),
MATCH(CL$2,'Active Hour''s Dump'!$D$2:$AH$2,0)
))),"")</f>
        <v>P</v>
      </c>
      <c r="CM230" s="54">
        <f>_xlfn.IFNA(IF(CM$3="Productivity",
INDEX('Productivity Dump'!$E$4:$AJ$500,
MATCH($A230,'Productivity Dump'!$A$4:$A$500,0),
MATCH(CM$2,'Productivity Dump'!$E$3:$AJ$3,0)
),
IF(CM$3="Attendance",
INDEX('Attendance Dump'!$E$2:$AI$400,
MATCH($A230,'Attendance Dump'!$B$2:$B$400,0),
MATCH(CM$2,'Attendance Dump'!$E$1:$AI$1,0)
),
INDEX('Active Hour''s Dump'!$D$3:$AH$337,
MATCH($C230,'Active Hour''s Dump'!$A$3:$A$337,0),
MATCH(CM$2,'Active Hour''s Dump'!$D$2:$AH$2,0)
))),"")</f>
        <v>10.8333333333333</v>
      </c>
      <c r="CN230" s="13">
        <f>_xlfn.IFNA(IF(CN$3="Productivity",
INDEX('Productivity Dump'!$E$4:$AJ$500,
MATCH($A230,'Productivity Dump'!$A$4:$A$500,0),
MATCH(CN$2,'Productivity Dump'!$E$3:$AJ$3,0)
),
IF(CN$3="Attendance",
INDEX('Attendance Dump'!$E$2:$AI$400,
MATCH($A230,'Attendance Dump'!$B$2:$B$400,0),
MATCH(CN$2,'Attendance Dump'!$E$1:$AI$1,0)
),
INDEX('Active Hour''s Dump'!$D$3:$AH$337,
MATCH($C230,'Active Hour''s Dump'!$A$3:$A$337,0),
MATCH(CN$2,'Active Hour''s Dump'!$D$2:$AH$2,0)
))),"")</f>
        <v>0</v>
      </c>
      <c r="CO230" s="13">
        <f>_xlfn.IFNA(IF(CO$3="Productivity",
INDEX('Productivity Dump'!$E$4:$AJ$500,
MATCH($A230,'Productivity Dump'!$A$4:$A$500,0),
MATCH(CO$2,'Productivity Dump'!$E$3:$AJ$3,0)
),
IF(CO$3="Attendance",
INDEX('Attendance Dump'!$E$2:$AI$400,
MATCH($A230,'Attendance Dump'!$B$2:$B$400,0),
MATCH(CO$2,'Attendance Dump'!$E$1:$AI$1,0)
),
INDEX('Active Hour''s Dump'!$D$3:$AH$337,
MATCH($C230,'Active Hour''s Dump'!$A$3:$A$337,0),
MATCH(CO$2,'Active Hour''s Dump'!$D$2:$AH$2,0)
))),"")</f>
        <v>0</v>
      </c>
      <c r="CP230" s="54">
        <f>_xlfn.IFNA(IF(CP$3="Productivity",
INDEX('Productivity Dump'!$E$4:$AJ$500,
MATCH($A230,'Productivity Dump'!$A$4:$A$500,0),
MATCH(CP$2,'Productivity Dump'!$E$3:$AJ$3,0)
),
IF(CP$3="Attendance",
INDEX('Attendance Dump'!$E$2:$AI$400,
MATCH($A230,'Attendance Dump'!$B$2:$B$400,0),
MATCH(CP$2,'Attendance Dump'!$E$1:$AI$1,0)
),
INDEX('Active Hour''s Dump'!$D$3:$AH$337,
MATCH($C230,'Active Hour''s Dump'!$A$3:$A$337,0),
MATCH(CP$2,'Active Hour''s Dump'!$D$2:$AH$2,0)
))),"")</f>
        <v>0</v>
      </c>
      <c r="CQ230" s="13">
        <f>_xlfn.IFNA(IF(CQ$3="Productivity",
INDEX('Productivity Dump'!$E$4:$AJ$500,
MATCH($A230,'Productivity Dump'!$A$4:$A$500,0),
MATCH(CQ$2,'Productivity Dump'!$E$3:$AJ$3,0)
),
IF(CQ$3="Attendance",
INDEX('Attendance Dump'!$E$2:$AI$400,
MATCH($A230,'Attendance Dump'!$B$2:$B$400,0),
MATCH(CQ$2,'Attendance Dump'!$E$1:$AI$1,0)
),
INDEX('Active Hour''s Dump'!$D$3:$AH$337,
MATCH($C230,'Active Hour''s Dump'!$A$3:$A$337,0),
MATCH(CQ$2,'Active Hour''s Dump'!$D$2:$AH$2,0)
))),"")</f>
        <v>0</v>
      </c>
      <c r="CR230" s="13">
        <f>_xlfn.IFNA(IF(CR$3="Productivity",
INDEX('Productivity Dump'!$E$4:$AJ$500,
MATCH($A230,'Productivity Dump'!$A$4:$A$500,0),
MATCH(CR$2,'Productivity Dump'!$E$3:$AJ$3,0)
),
IF(CR$3="Attendance",
INDEX('Attendance Dump'!$E$2:$AI$400,
MATCH($A230,'Attendance Dump'!$B$2:$B$400,0),
MATCH(CR$2,'Attendance Dump'!$E$1:$AI$1,0)
),
INDEX('Active Hour''s Dump'!$D$3:$AH$337,
MATCH($C230,'Active Hour''s Dump'!$A$3:$A$337,0),
MATCH(CR$2,'Active Hour''s Dump'!$D$2:$AH$2,0)
))),"")</f>
        <v>0</v>
      </c>
      <c r="CS230" s="54">
        <f>_xlfn.IFNA(IF(CS$3="Productivity",
INDEX('Productivity Dump'!$E$4:$AJ$500,
MATCH($A230,'Productivity Dump'!$A$4:$A$500,0),
MATCH(CS$2,'Productivity Dump'!$E$3:$AJ$3,0)
),
IF(CS$3="Attendance",
INDEX('Attendance Dump'!$E$2:$AI$400,
MATCH($A230,'Attendance Dump'!$B$2:$B$400,0),
MATCH(CS$2,'Attendance Dump'!$E$1:$AI$1,0)
),
INDEX('Active Hour''s Dump'!$D$3:$AH$337,
MATCH($C230,'Active Hour''s Dump'!$A$3:$A$337,0),
MATCH(CS$2,'Active Hour''s Dump'!$D$2:$AH$2,0)
))),"")</f>
        <v>0</v>
      </c>
      <c r="CT230" s="13">
        <f>_xlfn.IFNA(IF(CT$3="Productivity",
INDEX('Productivity Dump'!$E$4:$AJ$500,
MATCH($A230,'Productivity Dump'!$A$4:$A$500,0),
MATCH(CT$2,'Productivity Dump'!$E$3:$AJ$3,0)
),
IF(CT$3="Attendance",
INDEX('Attendance Dump'!$E$2:$AI$400,
MATCH($A230,'Attendance Dump'!$B$2:$B$400,0),
MATCH(CT$2,'Attendance Dump'!$E$1:$AI$1,0)
),
INDEX('Active Hour''s Dump'!$D$3:$AH$337,
MATCH($C230,'Active Hour''s Dump'!$A$3:$A$337,0),
MATCH(CT$2,'Active Hour''s Dump'!$D$2:$AH$2,0)
))),"")</f>
        <v>0</v>
      </c>
      <c r="CU230" s="13">
        <f>_xlfn.IFNA(IF(CU$3="Productivity",
INDEX('Productivity Dump'!$E$4:$AJ$500,
MATCH($A230,'Productivity Dump'!$A$4:$A$500,0),
MATCH(CU$2,'Productivity Dump'!$E$3:$AJ$3,0)
),
IF(CU$3="Attendance",
INDEX('Attendance Dump'!$E$2:$AI$400,
MATCH($A230,'Attendance Dump'!$B$2:$B$400,0),
MATCH(CU$2,'Attendance Dump'!$E$1:$AI$1,0)
),
INDEX('Active Hour''s Dump'!$D$3:$AH$337,
MATCH($C230,'Active Hour''s Dump'!$A$3:$A$337,0),
MATCH(CU$2,'Active Hour''s Dump'!$D$2:$AH$2,0)
))),"")</f>
        <v>0</v>
      </c>
      <c r="CV230" s="54">
        <f>_xlfn.IFNA(IF(CV$3="Productivity",
INDEX('Productivity Dump'!$E$4:$AJ$500,
MATCH($A230,'Productivity Dump'!$A$4:$A$500,0),
MATCH(CV$2,'Productivity Dump'!$E$3:$AJ$3,0)
),
IF(CV$3="Attendance",
INDEX('Attendance Dump'!$E$2:$AI$400,
MATCH($A230,'Attendance Dump'!$B$2:$B$400,0),
MATCH(CV$2,'Attendance Dump'!$E$1:$AI$1,0)
),
INDEX('Active Hour''s Dump'!$D$3:$AH$337,
MATCH($C230,'Active Hour''s Dump'!$A$3:$A$337,0),
MATCH(CV$2,'Active Hour''s Dump'!$D$2:$AH$2,0)
))),"")</f>
        <v>0</v>
      </c>
      <c r="CW230" s="13"/>
      <c r="CX230" s="13"/>
      <c r="CY230" s="54"/>
      <c r="DA230" s="57">
        <f t="shared" si="87"/>
        <v>261.16666666666663</v>
      </c>
      <c r="DB230" s="35">
        <f t="shared" si="88"/>
        <v>24339.55</v>
      </c>
      <c r="DC230" s="35">
        <f t="shared" si="83"/>
        <v>0</v>
      </c>
      <c r="DD230" s="35">
        <f t="shared" ca="1" si="86"/>
        <v>0</v>
      </c>
      <c r="DF230" s="32" cm="1">
        <f t="array" ref="DF230">SUMPRODUCT(
    (MOD(COLUMN(H230:CV230) - COLUMN(H230), 3) = 0) *
    (H230:CV230 = 0) *
    (I230:CW230 = "P") *
    (COUNTIF(UKHoliday, H$2:CV$2) = 0)
)</f>
        <v>0</v>
      </c>
      <c r="DG230" s="33" cm="1">
        <f t="array" ref="DG230">SUMPRODUCT(
  (MOD(COLUMN(H230:CV230) - COLUMN(H230), 3) = 0) *
  (H230:CV230 &gt; 0) *
  (H230:CV230 &lt; 0.5 * IF(((WEEKDAY(H$2:CV$2, 2) = 1) + (WEEKDAY(H$2:CV$2, 2) = 6)), G230, F230)) *
  (I230:CW230 = "P") *
  (COUNTIF(UKHoliday, H$2:CV$2) = 0)
)</f>
        <v>0</v>
      </c>
      <c r="DH230" s="33" cm="1">
        <f t="array" ref="DH230">SUMPRODUCT(
  (MOD(COLUMN(H230:CV230) - COLUMN(H230), 3) = 0) *
  (H230:CV230 &gt; 0.5 * IF(((WEEKDAY(H$2:CV$2, 2) = 1) + (WEEKDAY(H$2:CV$2, 2) = 6)), $G230, $F230)) *
  (H230:CV230 &lt; 0.8 * IF(((WEEKDAY(H$2:CV$2, 2) = 1) + (WEEKDAY(H$2:CV$2, 2) = 6)), $G230, $F230)) *
  (I230:CW230 = "P") *
  (COUNTIF(UKHoliday, H$2:CV$2) = 0)
)</f>
        <v>2</v>
      </c>
      <c r="DI230" s="33" cm="1">
        <f t="array" ref="DI230">SUMPRODUCT(
  (MOD(COLUMN(H230:CV230) - COLUMN(H230), 3) = 0) *
  (H230:CV230 &gt; 0.8 * IF(((WEEKDAY(H$2:CV$2, 2) = 1) + (WEEKDAY(H$2:CV$2, 2) = 6)), $G230, $F230)) *
  (H230:CV230 &lt; 1 * IF(((WEEKDAY(H$2:CV$2, 2) = 1) + (WEEKDAY(H$2:CV$2, 2) = 6)), $G230, $F230)) *
  (I230:CW230 = "P") *
  (COUNTIF(UKHoliday, H$2:CV$2) = 0)
)</f>
        <v>9</v>
      </c>
    </row>
    <row r="231" spans="1:113" x14ac:dyDescent="0.3">
      <c r="A231" s="42" t="s">
        <v>170</v>
      </c>
      <c r="B231" s="37" t="s">
        <v>169</v>
      </c>
      <c r="C231" s="9" t="s">
        <v>666</v>
      </c>
      <c r="D231" s="62" t="s">
        <v>450</v>
      </c>
      <c r="E231" s="35">
        <v>18600</v>
      </c>
      <c r="F231" s="35">
        <f t="shared" si="84"/>
        <v>930</v>
      </c>
      <c r="G231" s="35">
        <f t="shared" si="85"/>
        <v>465</v>
      </c>
      <c r="H231" s="13">
        <f>_xlfn.IFNA(IF(H$3="Productivity",
INDEX('Productivity Dump'!$E$4:$AJ$500,
MATCH($A231,'Productivity Dump'!$A$4:$A$500,0),
MATCH(H$2,'Productivity Dump'!$E$3:$AJ$3,0)
),
IF(H$3="Attendance",
INDEX('Attendance Dump'!$E$2:$AI$400,
MATCH($A231,'Attendance Dump'!$B$2:$B$400,0),
MATCH(H$2,'Attendance Dump'!$E$1:$AI$1,0)
),
INDEX('Active Hour''s Dump'!$D$3:$AH$337,
MATCH($C231,'Active Hour''s Dump'!$A$3:$A$337,0),
MATCH(H$2,'Active Hour''s Dump'!$D$2:$AH$2,0)
))),"")</f>
        <v>1031.1659999999999</v>
      </c>
      <c r="I231" s="13" t="str">
        <f>_xlfn.IFNA(IF(I$3="Productivity",
INDEX('Productivity Dump'!$E$4:$AJ$500,
MATCH($A231,'Productivity Dump'!$A$4:$A$500,0),
MATCH(I$2,'Productivity Dump'!$E$3:$AJ$3,0)
),
IF(I$3="Attendance",
INDEX('Attendance Dump'!$E$2:$AI$400,
MATCH($A231,'Attendance Dump'!$B$2:$B$400,0),
MATCH(I$2,'Attendance Dump'!$E$1:$AI$1,0)
),
INDEX('Active Hour''s Dump'!$D$3:$AH$337,
MATCH($C231,'Active Hour''s Dump'!$A$3:$A$337,0),
MATCH(I$2,'Active Hour''s Dump'!$D$2:$AH$2,0)
))),"")</f>
        <v>P</v>
      </c>
      <c r="J231" s="54">
        <f>_xlfn.IFNA(IF(J$3="Productivity",
INDEX('Productivity Dump'!$E$4:$AJ$500,
MATCH($A231,'Productivity Dump'!$A$4:$A$500,0),
MATCH(J$2,'Productivity Dump'!$E$3:$AJ$3,0)
),
IF(J$3="Attendance",
INDEX('Attendance Dump'!$E$2:$AI$400,
MATCH($A231,'Attendance Dump'!$B$2:$B$400,0),
MATCH(J$2,'Attendance Dump'!$E$1:$AI$1,0)
),
INDEX('Active Hour''s Dump'!$D$3:$AH$337,
MATCH($C231,'Active Hour''s Dump'!$A$3:$A$337,0),
MATCH(J$2,'Active Hour''s Dump'!$D$2:$AH$2,0)
))),"")</f>
        <v>7.3333333333333304</v>
      </c>
      <c r="K231" s="13">
        <f>_xlfn.IFNA(IF(K$3="Productivity",
INDEX('Productivity Dump'!$E$4:$AJ$500,
MATCH($A231,'Productivity Dump'!$A$4:$A$500,0),
MATCH(K$2,'Productivity Dump'!$E$3:$AJ$3,0)
),
IF(K$3="Attendance",
INDEX('Attendance Dump'!$E$2:$AI$400,
MATCH($A231,'Attendance Dump'!$B$2:$B$400,0),
MATCH(K$2,'Attendance Dump'!$E$1:$AI$1,0)
),
INDEX('Active Hour''s Dump'!$D$3:$AH$337,
MATCH($C231,'Active Hour''s Dump'!$A$3:$A$337,0),
MATCH(K$2,'Active Hour''s Dump'!$D$2:$AH$2,0)
))),"")</f>
        <v>996.93200000000002</v>
      </c>
      <c r="L231" s="13" t="str">
        <f>_xlfn.IFNA(IF(L$3="Productivity",
INDEX('Productivity Dump'!$E$4:$AJ$500,
MATCH($A231,'Productivity Dump'!$A$4:$A$500,0),
MATCH(L$2,'Productivity Dump'!$E$3:$AJ$3,0)
),
IF(L$3="Attendance",
INDEX('Attendance Dump'!$E$2:$AI$400,
MATCH($A231,'Attendance Dump'!$B$2:$B$400,0),
MATCH(L$2,'Attendance Dump'!$E$1:$AI$1,0)
),
INDEX('Active Hour''s Dump'!$D$3:$AH$337,
MATCH($C231,'Active Hour''s Dump'!$A$3:$A$337,0),
MATCH(L$2,'Active Hour''s Dump'!$D$2:$AH$2,0)
))),"")</f>
        <v>P</v>
      </c>
      <c r="M231" s="54">
        <f>_xlfn.IFNA(IF(M$3="Productivity",
INDEX('Productivity Dump'!$E$4:$AJ$500,
MATCH($A231,'Productivity Dump'!$A$4:$A$500,0),
MATCH(M$2,'Productivity Dump'!$E$3:$AJ$3,0)
),
IF(M$3="Attendance",
INDEX('Attendance Dump'!$E$2:$AI$400,
MATCH($A231,'Attendance Dump'!$B$2:$B$400,0),
MATCH(M$2,'Attendance Dump'!$E$1:$AI$1,0)
),
INDEX('Active Hour''s Dump'!$D$3:$AH$337,
MATCH($C231,'Active Hour''s Dump'!$A$3:$A$337,0),
MATCH(M$2,'Active Hour''s Dump'!$D$2:$AH$2,0)
))),"")</f>
        <v>6.75</v>
      </c>
      <c r="N231" s="13">
        <f>_xlfn.IFNA(IF(N$3="Productivity",
INDEX('Productivity Dump'!$E$4:$AJ$500,
MATCH($A231,'Productivity Dump'!$A$4:$A$500,0),
MATCH(N$2,'Productivity Dump'!$E$3:$AJ$3,0)
),
IF(N$3="Attendance",
INDEX('Attendance Dump'!$E$2:$AI$400,
MATCH($A231,'Attendance Dump'!$B$2:$B$400,0),
MATCH(N$2,'Attendance Dump'!$E$1:$AI$1,0)
),
INDEX('Active Hour''s Dump'!$D$3:$AH$337,
MATCH($C231,'Active Hour''s Dump'!$A$3:$A$337,0),
MATCH(N$2,'Active Hour''s Dump'!$D$2:$AH$2,0)
))),"")</f>
        <v>904.43000000000006</v>
      </c>
      <c r="O231" s="13" t="str">
        <f>_xlfn.IFNA(IF(O$3="Productivity",
INDEX('Productivity Dump'!$E$4:$AJ$500,
MATCH($A231,'Productivity Dump'!$A$4:$A$500,0),
MATCH(O$2,'Productivity Dump'!$E$3:$AJ$3,0)
),
IF(O$3="Attendance",
INDEX('Attendance Dump'!$E$2:$AI$400,
MATCH($A231,'Attendance Dump'!$B$2:$B$400,0),
MATCH(O$2,'Attendance Dump'!$E$1:$AI$1,0)
),
INDEX('Active Hour''s Dump'!$D$3:$AH$337,
MATCH($C231,'Active Hour''s Dump'!$A$3:$A$337,0),
MATCH(O$2,'Active Hour''s Dump'!$D$2:$AH$2,0)
))),"")</f>
        <v>P</v>
      </c>
      <c r="P231" s="54">
        <f>_xlfn.IFNA(IF(P$3="Productivity",
INDEX('Productivity Dump'!$E$4:$AJ$500,
MATCH($A231,'Productivity Dump'!$A$4:$A$500,0),
MATCH(P$2,'Productivity Dump'!$E$3:$AJ$3,0)
),
IF(P$3="Attendance",
INDEX('Attendance Dump'!$E$2:$AI$400,
MATCH($A231,'Attendance Dump'!$B$2:$B$400,0),
MATCH(P$2,'Attendance Dump'!$E$1:$AI$1,0)
),
INDEX('Active Hour''s Dump'!$D$3:$AH$337,
MATCH($C231,'Active Hour''s Dump'!$A$3:$A$337,0),
MATCH(P$2,'Active Hour''s Dump'!$D$2:$AH$2,0)
))),"")</f>
        <v>6.3333333333333304</v>
      </c>
      <c r="Q231" s="13">
        <f>_xlfn.IFNA(IF(Q$3="Productivity",
INDEX('Productivity Dump'!$E$4:$AJ$500,
MATCH($A231,'Productivity Dump'!$A$4:$A$500,0),
MATCH(Q$2,'Productivity Dump'!$E$3:$AJ$3,0)
),
IF(Q$3="Attendance",
INDEX('Attendance Dump'!$E$2:$AI$400,
MATCH($A231,'Attendance Dump'!$B$2:$B$400,0),
MATCH(Q$2,'Attendance Dump'!$E$1:$AI$1,0)
),
INDEX('Active Hour''s Dump'!$D$3:$AH$337,
MATCH($C231,'Active Hour''s Dump'!$A$3:$A$337,0),
MATCH(Q$2,'Active Hour''s Dump'!$D$2:$AH$2,0)
))),"")</f>
        <v>0</v>
      </c>
      <c r="R231" s="13" t="str">
        <f>_xlfn.IFNA(IF(R$3="Productivity",
INDEX('Productivity Dump'!$E$4:$AJ$500,
MATCH($A231,'Productivity Dump'!$A$4:$A$500,0),
MATCH(R$2,'Productivity Dump'!$E$3:$AJ$3,0)
),
IF(R$3="Attendance",
INDEX('Attendance Dump'!$E$2:$AI$400,
MATCH($A231,'Attendance Dump'!$B$2:$B$400,0),
MATCH(R$2,'Attendance Dump'!$E$1:$AI$1,0)
),
INDEX('Active Hour''s Dump'!$D$3:$AH$337,
MATCH($C231,'Active Hour''s Dump'!$A$3:$A$337,0),
MATCH(R$2,'Active Hour''s Dump'!$D$2:$AH$2,0)
))),"")</f>
        <v>WO</v>
      </c>
      <c r="S231" s="54">
        <f>_xlfn.IFNA(IF(S$3="Productivity",
INDEX('Productivity Dump'!$E$4:$AJ$500,
MATCH($A231,'Productivity Dump'!$A$4:$A$500,0),
MATCH(S$2,'Productivity Dump'!$E$3:$AJ$3,0)
),
IF(S$3="Attendance",
INDEX('Attendance Dump'!$E$2:$AI$400,
MATCH($A231,'Attendance Dump'!$B$2:$B$400,0),
MATCH(S$2,'Attendance Dump'!$E$1:$AI$1,0)
),
INDEX('Active Hour''s Dump'!$D$3:$AH$337,
MATCH($C231,'Active Hour''s Dump'!$A$3:$A$337,0),
MATCH(S$2,'Active Hour''s Dump'!$D$2:$AH$2,0)
))),"")</f>
        <v>0</v>
      </c>
      <c r="T231" s="13">
        <f>_xlfn.IFNA(IF(T$3="Productivity",
INDEX('Productivity Dump'!$E$4:$AJ$500,
MATCH($A231,'Productivity Dump'!$A$4:$A$500,0),
MATCH(T$2,'Productivity Dump'!$E$3:$AJ$3,0)
),
IF(T$3="Attendance",
INDEX('Attendance Dump'!$E$2:$AI$400,
MATCH($A231,'Attendance Dump'!$B$2:$B$400,0),
MATCH(T$2,'Attendance Dump'!$E$1:$AI$1,0)
),
INDEX('Active Hour''s Dump'!$D$3:$AH$337,
MATCH($C231,'Active Hour''s Dump'!$A$3:$A$337,0),
MATCH(T$2,'Active Hour''s Dump'!$D$2:$AH$2,0)
))),"")</f>
        <v>548.94899999999996</v>
      </c>
      <c r="U231" s="13" t="str">
        <f>_xlfn.IFNA(IF(U$3="Productivity",
INDEX('Productivity Dump'!$E$4:$AJ$500,
MATCH($A231,'Productivity Dump'!$A$4:$A$500,0),
MATCH(U$2,'Productivity Dump'!$E$3:$AJ$3,0)
),
IF(U$3="Attendance",
INDEX('Attendance Dump'!$E$2:$AI$400,
MATCH($A231,'Attendance Dump'!$B$2:$B$400,0),
MATCH(U$2,'Attendance Dump'!$E$1:$AI$1,0)
),
INDEX('Active Hour''s Dump'!$D$3:$AH$337,
MATCH($C231,'Active Hour''s Dump'!$A$3:$A$337,0),
MATCH(U$2,'Active Hour''s Dump'!$D$2:$AH$2,0)
))),"")</f>
        <v>P</v>
      </c>
      <c r="V231" s="54">
        <f>_xlfn.IFNA(IF(V$3="Productivity",
INDEX('Productivity Dump'!$E$4:$AJ$500,
MATCH($A231,'Productivity Dump'!$A$4:$A$500,0),
MATCH(V$2,'Productivity Dump'!$E$3:$AJ$3,0)
),
IF(V$3="Attendance",
INDEX('Attendance Dump'!$E$2:$AI$400,
MATCH($A231,'Attendance Dump'!$B$2:$B$400,0),
MATCH(V$2,'Attendance Dump'!$E$1:$AI$1,0)
),
INDEX('Active Hour''s Dump'!$D$3:$AH$337,
MATCH($C231,'Active Hour''s Dump'!$A$3:$A$337,0),
MATCH(V$2,'Active Hour''s Dump'!$D$2:$AH$2,0)
))),"")</f>
        <v>4.8333333333333304</v>
      </c>
      <c r="W231" s="13">
        <f>_xlfn.IFNA(IF(W$3="Productivity",
INDEX('Productivity Dump'!$E$4:$AJ$500,
MATCH($A231,'Productivity Dump'!$A$4:$A$500,0),
MATCH(W$2,'Productivity Dump'!$E$3:$AJ$3,0)
),
IF(W$3="Attendance",
INDEX('Attendance Dump'!$E$2:$AI$400,
MATCH($A231,'Attendance Dump'!$B$2:$B$400,0),
MATCH(W$2,'Attendance Dump'!$E$1:$AI$1,0)
),
INDEX('Active Hour''s Dump'!$D$3:$AH$337,
MATCH($C231,'Active Hour''s Dump'!$A$3:$A$337,0),
MATCH(W$2,'Active Hour''s Dump'!$D$2:$AH$2,0)
))),"")</f>
        <v>952.31900000000007</v>
      </c>
      <c r="X231" s="13" t="str">
        <f>_xlfn.IFNA(IF(X$3="Productivity",
INDEX('Productivity Dump'!$E$4:$AJ$500,
MATCH($A231,'Productivity Dump'!$A$4:$A$500,0),
MATCH(X$2,'Productivity Dump'!$E$3:$AJ$3,0)
),
IF(X$3="Attendance",
INDEX('Attendance Dump'!$E$2:$AI$400,
MATCH($A231,'Attendance Dump'!$B$2:$B$400,0),
MATCH(X$2,'Attendance Dump'!$E$1:$AI$1,0)
),
INDEX('Active Hour''s Dump'!$D$3:$AH$337,
MATCH($C231,'Active Hour''s Dump'!$A$3:$A$337,0),
MATCH(X$2,'Active Hour''s Dump'!$D$2:$AH$2,0)
))),"")</f>
        <v>P</v>
      </c>
      <c r="Y231" s="54">
        <f>_xlfn.IFNA(IF(Y$3="Productivity",
INDEX('Productivity Dump'!$E$4:$AJ$500,
MATCH($A231,'Productivity Dump'!$A$4:$A$500,0),
MATCH(Y$2,'Productivity Dump'!$E$3:$AJ$3,0)
),
IF(Y$3="Attendance",
INDEX('Attendance Dump'!$E$2:$AI$400,
MATCH($A231,'Attendance Dump'!$B$2:$B$400,0),
MATCH(Y$2,'Attendance Dump'!$E$1:$AI$1,0)
),
INDEX('Active Hour''s Dump'!$D$3:$AH$337,
MATCH($C231,'Active Hour''s Dump'!$A$3:$A$337,0),
MATCH(Y$2,'Active Hour''s Dump'!$D$2:$AH$2,0)
))),"")</f>
        <v>6</v>
      </c>
      <c r="Z231" s="13">
        <f>_xlfn.IFNA(IF(Z$3="Productivity",
INDEX('Productivity Dump'!$E$4:$AJ$500,
MATCH($A231,'Productivity Dump'!$A$4:$A$500,0),
MATCH(Z$2,'Productivity Dump'!$E$3:$AJ$3,0)
),
IF(Z$3="Attendance",
INDEX('Attendance Dump'!$E$2:$AI$400,
MATCH($A231,'Attendance Dump'!$B$2:$B$400,0),
MATCH(Z$2,'Attendance Dump'!$E$1:$AI$1,0)
),
INDEX('Active Hour''s Dump'!$D$3:$AH$337,
MATCH($C231,'Active Hour''s Dump'!$A$3:$A$337,0),
MATCH(Z$2,'Active Hour''s Dump'!$D$2:$AH$2,0)
))),"")</f>
        <v>873.51899999999989</v>
      </c>
      <c r="AA231" s="13" t="str">
        <f>_xlfn.IFNA(IF(AA$3="Productivity",
INDEX('Productivity Dump'!$E$4:$AJ$500,
MATCH($A231,'Productivity Dump'!$A$4:$A$500,0),
MATCH(AA$2,'Productivity Dump'!$E$3:$AJ$3,0)
),
IF(AA$3="Attendance",
INDEX('Attendance Dump'!$E$2:$AI$400,
MATCH($A231,'Attendance Dump'!$B$2:$B$400,0),
MATCH(AA$2,'Attendance Dump'!$E$1:$AI$1,0)
),
INDEX('Active Hour''s Dump'!$D$3:$AH$337,
MATCH($C231,'Active Hour''s Dump'!$A$3:$A$337,0),
MATCH(AA$2,'Active Hour''s Dump'!$D$2:$AH$2,0)
))),"")</f>
        <v>P</v>
      </c>
      <c r="AB231" s="54">
        <f>_xlfn.IFNA(IF(AB$3="Productivity",
INDEX('Productivity Dump'!$E$4:$AJ$500,
MATCH($A231,'Productivity Dump'!$A$4:$A$500,0),
MATCH(AB$2,'Productivity Dump'!$E$3:$AJ$3,0)
),
IF(AB$3="Attendance",
INDEX('Attendance Dump'!$E$2:$AI$400,
MATCH($A231,'Attendance Dump'!$B$2:$B$400,0),
MATCH(AB$2,'Attendance Dump'!$E$1:$AI$1,0)
),
INDEX('Active Hour''s Dump'!$D$3:$AH$337,
MATCH($C231,'Active Hour''s Dump'!$A$3:$A$337,0),
MATCH(AB$2,'Active Hour''s Dump'!$D$2:$AH$2,0)
))),"")</f>
        <v>5.4166666666666696</v>
      </c>
      <c r="AC231" s="13">
        <f>_xlfn.IFNA(IF(AC$3="Productivity",
INDEX('Productivity Dump'!$E$4:$AJ$500,
MATCH($A231,'Productivity Dump'!$A$4:$A$500,0),
MATCH(AC$2,'Productivity Dump'!$E$3:$AJ$3,0)
),
IF(AC$3="Attendance",
INDEX('Attendance Dump'!$E$2:$AI$400,
MATCH($A231,'Attendance Dump'!$B$2:$B$400,0),
MATCH(AC$2,'Attendance Dump'!$E$1:$AI$1,0)
),
INDEX('Active Hour''s Dump'!$D$3:$AH$337,
MATCH($C231,'Active Hour''s Dump'!$A$3:$A$337,0),
MATCH(AC$2,'Active Hour''s Dump'!$D$2:$AH$2,0)
))),"")</f>
        <v>1017.2710000000001</v>
      </c>
      <c r="AD231" s="13" t="str">
        <f>_xlfn.IFNA(IF(AD$3="Productivity",
INDEX('Productivity Dump'!$E$4:$AJ$500,
MATCH($A231,'Productivity Dump'!$A$4:$A$500,0),
MATCH(AD$2,'Productivity Dump'!$E$3:$AJ$3,0)
),
IF(AD$3="Attendance",
INDEX('Attendance Dump'!$E$2:$AI$400,
MATCH($A231,'Attendance Dump'!$B$2:$B$400,0),
MATCH(AD$2,'Attendance Dump'!$E$1:$AI$1,0)
),
INDEX('Active Hour''s Dump'!$D$3:$AH$337,
MATCH($C231,'Active Hour''s Dump'!$A$3:$A$337,0),
MATCH(AD$2,'Active Hour''s Dump'!$D$2:$AH$2,0)
))),"")</f>
        <v>P</v>
      </c>
      <c r="AE231" s="54">
        <f>_xlfn.IFNA(IF(AE$3="Productivity",
INDEX('Productivity Dump'!$E$4:$AJ$500,
MATCH($A231,'Productivity Dump'!$A$4:$A$500,0),
MATCH(AE$2,'Productivity Dump'!$E$3:$AJ$3,0)
),
IF(AE$3="Attendance",
INDEX('Attendance Dump'!$E$2:$AI$400,
MATCH($A231,'Attendance Dump'!$B$2:$B$400,0),
MATCH(AE$2,'Attendance Dump'!$E$1:$AI$1,0)
),
INDEX('Active Hour''s Dump'!$D$3:$AH$337,
MATCH($C231,'Active Hour''s Dump'!$A$3:$A$337,0),
MATCH(AE$2,'Active Hour''s Dump'!$D$2:$AH$2,0)
))),"")</f>
        <v>7.75</v>
      </c>
      <c r="AF231" s="13">
        <f>_xlfn.IFNA(IF(AF$3="Productivity",
INDEX('Productivity Dump'!$E$4:$AJ$500,
MATCH($A231,'Productivity Dump'!$A$4:$A$500,0),
MATCH(AF$2,'Productivity Dump'!$E$3:$AJ$3,0)
),
IF(AF$3="Attendance",
INDEX('Attendance Dump'!$E$2:$AI$400,
MATCH($A231,'Attendance Dump'!$B$2:$B$400,0),
MATCH(AF$2,'Attendance Dump'!$E$1:$AI$1,0)
),
INDEX('Active Hour''s Dump'!$D$3:$AH$337,
MATCH($C231,'Active Hour''s Dump'!$A$3:$A$337,0),
MATCH(AF$2,'Active Hour''s Dump'!$D$2:$AH$2,0)
))),"")</f>
        <v>901.16000000000008</v>
      </c>
      <c r="AG231" s="13" t="str">
        <f>_xlfn.IFNA(IF(AG$3="Productivity",
INDEX('Productivity Dump'!$E$4:$AJ$500,
MATCH($A231,'Productivity Dump'!$A$4:$A$500,0),
MATCH(AG$2,'Productivity Dump'!$E$3:$AJ$3,0)
),
IF(AG$3="Attendance",
INDEX('Attendance Dump'!$E$2:$AI$400,
MATCH($A231,'Attendance Dump'!$B$2:$B$400,0),
MATCH(AG$2,'Attendance Dump'!$E$1:$AI$1,0)
),
INDEX('Active Hour''s Dump'!$D$3:$AH$337,
MATCH($C231,'Active Hour''s Dump'!$A$3:$A$337,0),
MATCH(AG$2,'Active Hour''s Dump'!$D$2:$AH$2,0)
))),"")</f>
        <v>P</v>
      </c>
      <c r="AH231" s="54">
        <f>_xlfn.IFNA(IF(AH$3="Productivity",
INDEX('Productivity Dump'!$E$4:$AJ$500,
MATCH($A231,'Productivity Dump'!$A$4:$A$500,0),
MATCH(AH$2,'Productivity Dump'!$E$3:$AJ$3,0)
),
IF(AH$3="Attendance",
INDEX('Attendance Dump'!$E$2:$AI$400,
MATCH($A231,'Attendance Dump'!$B$2:$B$400,0),
MATCH(AH$2,'Attendance Dump'!$E$1:$AI$1,0)
),
INDEX('Active Hour''s Dump'!$D$3:$AH$337,
MATCH($C231,'Active Hour''s Dump'!$A$3:$A$337,0),
MATCH(AH$2,'Active Hour''s Dump'!$D$2:$AH$2,0)
))),"")</f>
        <v>5.75</v>
      </c>
      <c r="AI231" s="13">
        <f>_xlfn.IFNA(IF(AI$3="Productivity",
INDEX('Productivity Dump'!$E$4:$AJ$500,
MATCH($A231,'Productivity Dump'!$A$4:$A$500,0),
MATCH(AI$2,'Productivity Dump'!$E$3:$AJ$3,0)
),
IF(AI$3="Attendance",
INDEX('Attendance Dump'!$E$2:$AI$400,
MATCH($A231,'Attendance Dump'!$B$2:$B$400,0),
MATCH(AI$2,'Attendance Dump'!$E$1:$AI$1,0)
),
INDEX('Active Hour''s Dump'!$D$3:$AH$337,
MATCH($C231,'Active Hour''s Dump'!$A$3:$A$337,0),
MATCH(AI$2,'Active Hour''s Dump'!$D$2:$AH$2,0)
))),"")</f>
        <v>1007.849</v>
      </c>
      <c r="AJ231" s="13" t="str">
        <f>_xlfn.IFNA(IF(AJ$3="Productivity",
INDEX('Productivity Dump'!$E$4:$AJ$500,
MATCH($A231,'Productivity Dump'!$A$4:$A$500,0),
MATCH(AJ$2,'Productivity Dump'!$E$3:$AJ$3,0)
),
IF(AJ$3="Attendance",
INDEX('Attendance Dump'!$E$2:$AI$400,
MATCH($A231,'Attendance Dump'!$B$2:$B$400,0),
MATCH(AJ$2,'Attendance Dump'!$E$1:$AI$1,0)
),
INDEX('Active Hour''s Dump'!$D$3:$AH$337,
MATCH($C231,'Active Hour''s Dump'!$A$3:$A$337,0),
MATCH(AJ$2,'Active Hour''s Dump'!$D$2:$AH$2,0)
))),"")</f>
        <v>P</v>
      </c>
      <c r="AK231" s="54">
        <f>_xlfn.IFNA(IF(AK$3="Productivity",
INDEX('Productivity Dump'!$E$4:$AJ$500,
MATCH($A231,'Productivity Dump'!$A$4:$A$500,0),
MATCH(AK$2,'Productivity Dump'!$E$3:$AJ$3,0)
),
IF(AK$3="Attendance",
INDEX('Attendance Dump'!$E$2:$AI$400,
MATCH($A231,'Attendance Dump'!$B$2:$B$400,0),
MATCH(AK$2,'Attendance Dump'!$E$1:$AI$1,0)
),
INDEX('Active Hour''s Dump'!$D$3:$AH$337,
MATCH($C231,'Active Hour''s Dump'!$A$3:$A$337,0),
MATCH(AK$2,'Active Hour''s Dump'!$D$2:$AH$2,0)
))),"")</f>
        <v>7.3333333333333304</v>
      </c>
      <c r="AL231" s="13">
        <f>_xlfn.IFNA(IF(AL$3="Productivity",
INDEX('Productivity Dump'!$E$4:$AJ$500,
MATCH($A231,'Productivity Dump'!$A$4:$A$500,0),
MATCH(AL$2,'Productivity Dump'!$E$3:$AJ$3,0)
),
IF(AL$3="Attendance",
INDEX('Attendance Dump'!$E$2:$AI$400,
MATCH($A231,'Attendance Dump'!$B$2:$B$400,0),
MATCH(AL$2,'Attendance Dump'!$E$1:$AI$1,0)
),
INDEX('Active Hour''s Dump'!$D$3:$AH$337,
MATCH($C231,'Active Hour''s Dump'!$A$3:$A$337,0),
MATCH(AL$2,'Active Hour''s Dump'!$D$2:$AH$2,0)
))),"")</f>
        <v>0</v>
      </c>
      <c r="AM231" s="13" t="str">
        <f>_xlfn.IFNA(IF(AM$3="Productivity",
INDEX('Productivity Dump'!$E$4:$AJ$500,
MATCH($A231,'Productivity Dump'!$A$4:$A$500,0),
MATCH(AM$2,'Productivity Dump'!$E$3:$AJ$3,0)
),
IF(AM$3="Attendance",
INDEX('Attendance Dump'!$E$2:$AI$400,
MATCH($A231,'Attendance Dump'!$B$2:$B$400,0),
MATCH(AM$2,'Attendance Dump'!$E$1:$AI$1,0)
),
INDEX('Active Hour''s Dump'!$D$3:$AH$337,
MATCH($C231,'Active Hour''s Dump'!$A$3:$A$337,0),
MATCH(AM$2,'Active Hour''s Dump'!$D$2:$AH$2,0)
))),"")</f>
        <v>WO</v>
      </c>
      <c r="AN231" s="54">
        <f>_xlfn.IFNA(IF(AN$3="Productivity",
INDEX('Productivity Dump'!$E$4:$AJ$500,
MATCH($A231,'Productivity Dump'!$A$4:$A$500,0),
MATCH(AN$2,'Productivity Dump'!$E$3:$AJ$3,0)
),
IF(AN$3="Attendance",
INDEX('Attendance Dump'!$E$2:$AI$400,
MATCH($A231,'Attendance Dump'!$B$2:$B$400,0),
MATCH(AN$2,'Attendance Dump'!$E$1:$AI$1,0)
),
INDEX('Active Hour''s Dump'!$D$3:$AH$337,
MATCH($C231,'Active Hour''s Dump'!$A$3:$A$337,0),
MATCH(AN$2,'Active Hour''s Dump'!$D$2:$AH$2,0)
))),"")</f>
        <v>0</v>
      </c>
      <c r="AO231" s="13">
        <f>_xlfn.IFNA(IF(AO$3="Productivity",
INDEX('Productivity Dump'!$E$4:$AJ$500,
MATCH($A231,'Productivity Dump'!$A$4:$A$500,0),
MATCH(AO$2,'Productivity Dump'!$E$3:$AJ$3,0)
),
IF(AO$3="Attendance",
INDEX('Attendance Dump'!$E$2:$AI$400,
MATCH($A231,'Attendance Dump'!$B$2:$B$400,0),
MATCH(AO$2,'Attendance Dump'!$E$1:$AI$1,0)
),
INDEX('Active Hour''s Dump'!$D$3:$AH$337,
MATCH($C231,'Active Hour''s Dump'!$A$3:$A$337,0),
MATCH(AO$2,'Active Hour''s Dump'!$D$2:$AH$2,0)
))),"")</f>
        <v>352.92</v>
      </c>
      <c r="AP231" s="13" t="str">
        <f>_xlfn.IFNA(IF(AP$3="Productivity",
INDEX('Productivity Dump'!$E$4:$AJ$500,
MATCH($A231,'Productivity Dump'!$A$4:$A$500,0),
MATCH(AP$2,'Productivity Dump'!$E$3:$AJ$3,0)
),
IF(AP$3="Attendance",
INDEX('Attendance Dump'!$E$2:$AI$400,
MATCH($A231,'Attendance Dump'!$B$2:$B$400,0),
MATCH(AP$2,'Attendance Dump'!$E$1:$AI$1,0)
),
INDEX('Active Hour''s Dump'!$D$3:$AH$337,
MATCH($C231,'Active Hour''s Dump'!$A$3:$A$337,0),
MATCH(AP$2,'Active Hour''s Dump'!$D$2:$AH$2,0)
))),"")</f>
        <v>P</v>
      </c>
      <c r="AQ231" s="54">
        <f>_xlfn.IFNA(IF(AQ$3="Productivity",
INDEX('Productivity Dump'!$E$4:$AJ$500,
MATCH($A231,'Productivity Dump'!$A$4:$A$500,0),
MATCH(AQ$2,'Productivity Dump'!$E$3:$AJ$3,0)
),
IF(AQ$3="Attendance",
INDEX('Attendance Dump'!$E$2:$AI$400,
MATCH($A231,'Attendance Dump'!$B$2:$B$400,0),
MATCH(AQ$2,'Attendance Dump'!$E$1:$AI$1,0)
),
INDEX('Active Hour''s Dump'!$D$3:$AH$337,
MATCH($C231,'Active Hour''s Dump'!$A$3:$A$337,0),
MATCH(AQ$2,'Active Hour''s Dump'!$D$2:$AH$2,0)
))),"")</f>
        <v>4.3333333333333304</v>
      </c>
      <c r="AR231" s="13">
        <f>_xlfn.IFNA(IF(AR$3="Productivity",
INDEX('Productivity Dump'!$E$4:$AJ$500,
MATCH($A231,'Productivity Dump'!$A$4:$A$500,0),
MATCH(AR$2,'Productivity Dump'!$E$3:$AJ$3,0)
),
IF(AR$3="Attendance",
INDEX('Attendance Dump'!$E$2:$AI$400,
MATCH($A231,'Attendance Dump'!$B$2:$B$400,0),
MATCH(AR$2,'Attendance Dump'!$E$1:$AI$1,0)
),
INDEX('Active Hour''s Dump'!$D$3:$AH$337,
MATCH($C231,'Active Hour''s Dump'!$A$3:$A$337,0),
MATCH(AR$2,'Active Hour''s Dump'!$D$2:$AH$2,0)
))),"")</f>
        <v>919.78600000000017</v>
      </c>
      <c r="AS231" s="13" t="str">
        <f>_xlfn.IFNA(IF(AS$3="Productivity",
INDEX('Productivity Dump'!$E$4:$AJ$500,
MATCH($A231,'Productivity Dump'!$A$4:$A$500,0),
MATCH(AS$2,'Productivity Dump'!$E$3:$AJ$3,0)
),
IF(AS$3="Attendance",
INDEX('Attendance Dump'!$E$2:$AI$400,
MATCH($A231,'Attendance Dump'!$B$2:$B$400,0),
MATCH(AS$2,'Attendance Dump'!$E$1:$AI$1,0)
),
INDEX('Active Hour''s Dump'!$D$3:$AH$337,
MATCH($C231,'Active Hour''s Dump'!$A$3:$A$337,0),
MATCH(AS$2,'Active Hour''s Dump'!$D$2:$AH$2,0)
))),"")</f>
        <v>P</v>
      </c>
      <c r="AT231" s="54">
        <f>_xlfn.IFNA(IF(AT$3="Productivity",
INDEX('Productivity Dump'!$E$4:$AJ$500,
MATCH($A231,'Productivity Dump'!$A$4:$A$500,0),
MATCH(AT$2,'Productivity Dump'!$E$3:$AJ$3,0)
),
IF(AT$3="Attendance",
INDEX('Attendance Dump'!$E$2:$AI$400,
MATCH($A231,'Attendance Dump'!$B$2:$B$400,0),
MATCH(AT$2,'Attendance Dump'!$E$1:$AI$1,0)
),
INDEX('Active Hour''s Dump'!$D$3:$AH$337,
MATCH($C231,'Active Hour''s Dump'!$A$3:$A$337,0),
MATCH(AT$2,'Active Hour''s Dump'!$D$2:$AH$2,0)
))),"")</f>
        <v>6.1666666666666696</v>
      </c>
      <c r="AU231" s="13">
        <f>_xlfn.IFNA(IF(AU$3="Productivity",
INDEX('Productivity Dump'!$E$4:$AJ$500,
MATCH($A231,'Productivity Dump'!$A$4:$A$500,0),
MATCH(AU$2,'Productivity Dump'!$E$3:$AJ$3,0)
),
IF(AU$3="Attendance",
INDEX('Attendance Dump'!$E$2:$AI$400,
MATCH($A231,'Attendance Dump'!$B$2:$B$400,0),
MATCH(AU$2,'Attendance Dump'!$E$1:$AI$1,0)
),
INDEX('Active Hour''s Dump'!$D$3:$AH$337,
MATCH($C231,'Active Hour''s Dump'!$A$3:$A$337,0),
MATCH(AU$2,'Active Hour''s Dump'!$D$2:$AH$2,0)
))),"")</f>
        <v>873.10500000000013</v>
      </c>
      <c r="AV231" s="13" t="str">
        <f>_xlfn.IFNA(IF(AV$3="Productivity",
INDEX('Productivity Dump'!$E$4:$AJ$500,
MATCH($A231,'Productivity Dump'!$A$4:$A$500,0),
MATCH(AV$2,'Productivity Dump'!$E$3:$AJ$3,0)
),
IF(AV$3="Attendance",
INDEX('Attendance Dump'!$E$2:$AI$400,
MATCH($A231,'Attendance Dump'!$B$2:$B$400,0),
MATCH(AV$2,'Attendance Dump'!$E$1:$AI$1,0)
),
INDEX('Active Hour''s Dump'!$D$3:$AH$337,
MATCH($C231,'Active Hour''s Dump'!$A$3:$A$337,0),
MATCH(AV$2,'Active Hour''s Dump'!$D$2:$AH$2,0)
))),"")</f>
        <v>P</v>
      </c>
      <c r="AW231" s="54">
        <f>_xlfn.IFNA(IF(AW$3="Productivity",
INDEX('Productivity Dump'!$E$4:$AJ$500,
MATCH($A231,'Productivity Dump'!$A$4:$A$500,0),
MATCH(AW$2,'Productivity Dump'!$E$3:$AJ$3,0)
),
IF(AW$3="Attendance",
INDEX('Attendance Dump'!$E$2:$AI$400,
MATCH($A231,'Attendance Dump'!$B$2:$B$400,0),
MATCH(AW$2,'Attendance Dump'!$E$1:$AI$1,0)
),
INDEX('Active Hour''s Dump'!$D$3:$AH$337,
MATCH($C231,'Active Hour''s Dump'!$A$3:$A$337,0),
MATCH(AW$2,'Active Hour''s Dump'!$D$2:$AH$2,0)
))),"")</f>
        <v>7.0833333333333304</v>
      </c>
      <c r="AX231" s="13">
        <f>_xlfn.IFNA(IF(AX$3="Productivity",
INDEX('Productivity Dump'!$E$4:$AJ$500,
MATCH($A231,'Productivity Dump'!$A$4:$A$500,0),
MATCH(AX$2,'Productivity Dump'!$E$3:$AJ$3,0)
),
IF(AX$3="Attendance",
INDEX('Attendance Dump'!$E$2:$AI$400,
MATCH($A231,'Attendance Dump'!$B$2:$B$400,0),
MATCH(AX$2,'Attendance Dump'!$E$1:$AI$1,0)
),
INDEX('Active Hour''s Dump'!$D$3:$AH$337,
MATCH($C231,'Active Hour''s Dump'!$A$3:$A$337,0),
MATCH(AX$2,'Active Hour''s Dump'!$D$2:$AH$2,0)
))),"")</f>
        <v>998.53100000000006</v>
      </c>
      <c r="AY231" s="13" t="str">
        <f>_xlfn.IFNA(IF(AY$3="Productivity",
INDEX('Productivity Dump'!$E$4:$AJ$500,
MATCH($A231,'Productivity Dump'!$A$4:$A$500,0),
MATCH(AY$2,'Productivity Dump'!$E$3:$AJ$3,0)
),
IF(AY$3="Attendance",
INDEX('Attendance Dump'!$E$2:$AI$400,
MATCH($A231,'Attendance Dump'!$B$2:$B$400,0),
MATCH(AY$2,'Attendance Dump'!$E$1:$AI$1,0)
),
INDEX('Active Hour''s Dump'!$D$3:$AH$337,
MATCH($C231,'Active Hour''s Dump'!$A$3:$A$337,0),
MATCH(AY$2,'Active Hour''s Dump'!$D$2:$AH$2,0)
))),"")</f>
        <v>P</v>
      </c>
      <c r="AZ231" s="54">
        <f>_xlfn.IFNA(IF(AZ$3="Productivity",
INDEX('Productivity Dump'!$E$4:$AJ$500,
MATCH($A231,'Productivity Dump'!$A$4:$A$500,0),
MATCH(AZ$2,'Productivity Dump'!$E$3:$AJ$3,0)
),
IF(AZ$3="Attendance",
INDEX('Attendance Dump'!$E$2:$AI$400,
MATCH($A231,'Attendance Dump'!$B$2:$B$400,0),
MATCH(AZ$2,'Attendance Dump'!$E$1:$AI$1,0)
),
INDEX('Active Hour''s Dump'!$D$3:$AH$337,
MATCH($C231,'Active Hour''s Dump'!$A$3:$A$337,0),
MATCH(AZ$2,'Active Hour''s Dump'!$D$2:$AH$2,0)
))),"")</f>
        <v>6.75</v>
      </c>
      <c r="BA231" s="13">
        <f>_xlfn.IFNA(IF(BA$3="Productivity",
INDEX('Productivity Dump'!$E$4:$AJ$500,
MATCH($A231,'Productivity Dump'!$A$4:$A$500,0),
MATCH(BA$2,'Productivity Dump'!$E$3:$AJ$3,0)
),
IF(BA$3="Attendance",
INDEX('Attendance Dump'!$E$2:$AI$400,
MATCH($A231,'Attendance Dump'!$B$2:$B$400,0),
MATCH(BA$2,'Attendance Dump'!$E$1:$AI$1,0)
),
INDEX('Active Hour''s Dump'!$D$3:$AH$337,
MATCH($C231,'Active Hour''s Dump'!$A$3:$A$337,0),
MATCH(BA$2,'Active Hour''s Dump'!$D$2:$AH$2,0)
))),"")</f>
        <v>901.01099999999985</v>
      </c>
      <c r="BB231" s="13" t="str">
        <f>_xlfn.IFNA(IF(BB$3="Productivity",
INDEX('Productivity Dump'!$E$4:$AJ$500,
MATCH($A231,'Productivity Dump'!$A$4:$A$500,0),
MATCH(BB$2,'Productivity Dump'!$E$3:$AJ$3,0)
),
IF(BB$3="Attendance",
INDEX('Attendance Dump'!$E$2:$AI$400,
MATCH($A231,'Attendance Dump'!$B$2:$B$400,0),
MATCH(BB$2,'Attendance Dump'!$E$1:$AI$1,0)
),
INDEX('Active Hour''s Dump'!$D$3:$AH$337,
MATCH($C231,'Active Hour''s Dump'!$A$3:$A$337,0),
MATCH(BB$2,'Active Hour''s Dump'!$D$2:$AH$2,0)
))),"")</f>
        <v>P</v>
      </c>
      <c r="BC231" s="54">
        <f>_xlfn.IFNA(IF(BC$3="Productivity",
INDEX('Productivity Dump'!$E$4:$AJ$500,
MATCH($A231,'Productivity Dump'!$A$4:$A$500,0),
MATCH(BC$2,'Productivity Dump'!$E$3:$AJ$3,0)
),
IF(BC$3="Attendance",
INDEX('Attendance Dump'!$E$2:$AI$400,
MATCH($A231,'Attendance Dump'!$B$2:$B$400,0),
MATCH(BC$2,'Attendance Dump'!$E$1:$AI$1,0)
),
INDEX('Active Hour''s Dump'!$D$3:$AH$337,
MATCH($C231,'Active Hour''s Dump'!$A$3:$A$337,0),
MATCH(BC$2,'Active Hour''s Dump'!$D$2:$AH$2,0)
))),"")</f>
        <v>6.5833333333333304</v>
      </c>
      <c r="BD231" s="13">
        <f>_xlfn.IFNA(IF(BD$3="Productivity",
INDEX('Productivity Dump'!$E$4:$AJ$500,
MATCH($A231,'Productivity Dump'!$A$4:$A$500,0),
MATCH(BD$2,'Productivity Dump'!$E$3:$AJ$3,0)
),
IF(BD$3="Attendance",
INDEX('Attendance Dump'!$E$2:$AI$400,
MATCH($A231,'Attendance Dump'!$B$2:$B$400,0),
MATCH(BD$2,'Attendance Dump'!$E$1:$AI$1,0)
),
INDEX('Active Hour''s Dump'!$D$3:$AH$337,
MATCH($C231,'Active Hour''s Dump'!$A$3:$A$337,0),
MATCH(BD$2,'Active Hour''s Dump'!$D$2:$AH$2,0)
))),"")</f>
        <v>850.5500000000003</v>
      </c>
      <c r="BE231" s="13" t="str">
        <f>_xlfn.IFNA(IF(BE$3="Productivity",
INDEX('Productivity Dump'!$E$4:$AJ$500,
MATCH($A231,'Productivity Dump'!$A$4:$A$500,0),
MATCH(BE$2,'Productivity Dump'!$E$3:$AJ$3,0)
),
IF(BE$3="Attendance",
INDEX('Attendance Dump'!$E$2:$AI$400,
MATCH($A231,'Attendance Dump'!$B$2:$B$400,0),
MATCH(BE$2,'Attendance Dump'!$E$1:$AI$1,0)
),
INDEX('Active Hour''s Dump'!$D$3:$AH$337,
MATCH($C231,'Active Hour''s Dump'!$A$3:$A$337,0),
MATCH(BE$2,'Active Hour''s Dump'!$D$2:$AH$2,0)
))),"")</f>
        <v>P</v>
      </c>
      <c r="BF231" s="54">
        <f>_xlfn.IFNA(IF(BF$3="Productivity",
INDEX('Productivity Dump'!$E$4:$AJ$500,
MATCH($A231,'Productivity Dump'!$A$4:$A$500,0),
MATCH(BF$2,'Productivity Dump'!$E$3:$AJ$3,0)
),
IF(BF$3="Attendance",
INDEX('Attendance Dump'!$E$2:$AI$400,
MATCH($A231,'Attendance Dump'!$B$2:$B$400,0),
MATCH(BF$2,'Attendance Dump'!$E$1:$AI$1,0)
),
INDEX('Active Hour''s Dump'!$D$3:$AH$337,
MATCH($C231,'Active Hour''s Dump'!$A$3:$A$337,0),
MATCH(BF$2,'Active Hour''s Dump'!$D$2:$AH$2,0)
))),"")</f>
        <v>5.3333333333333304</v>
      </c>
      <c r="BG231" s="13">
        <f>_xlfn.IFNA(IF(BG$3="Productivity",
INDEX('Productivity Dump'!$E$4:$AJ$500,
MATCH($A231,'Productivity Dump'!$A$4:$A$500,0),
MATCH(BG$2,'Productivity Dump'!$E$3:$AJ$3,0)
),
IF(BG$3="Attendance",
INDEX('Attendance Dump'!$E$2:$AI$400,
MATCH($A231,'Attendance Dump'!$B$2:$B$400,0),
MATCH(BG$2,'Attendance Dump'!$E$1:$AI$1,0)
),
INDEX('Active Hour''s Dump'!$D$3:$AH$337,
MATCH($C231,'Active Hour''s Dump'!$A$3:$A$337,0),
MATCH(BG$2,'Active Hour''s Dump'!$D$2:$AH$2,0)
))),"")</f>
        <v>0</v>
      </c>
      <c r="BH231" s="13" t="str">
        <f>_xlfn.IFNA(IF(BH$3="Productivity",
INDEX('Productivity Dump'!$E$4:$AJ$500,
MATCH($A231,'Productivity Dump'!$A$4:$A$500,0),
MATCH(BH$2,'Productivity Dump'!$E$3:$AJ$3,0)
),
IF(BH$3="Attendance",
INDEX('Attendance Dump'!$E$2:$AI$400,
MATCH($A231,'Attendance Dump'!$B$2:$B$400,0),
MATCH(BH$2,'Attendance Dump'!$E$1:$AI$1,0)
),
INDEX('Active Hour''s Dump'!$D$3:$AH$337,
MATCH($C231,'Active Hour''s Dump'!$A$3:$A$337,0),
MATCH(BH$2,'Active Hour''s Dump'!$D$2:$AH$2,0)
))),"")</f>
        <v>WO</v>
      </c>
      <c r="BI231" s="54">
        <f>_xlfn.IFNA(IF(BI$3="Productivity",
INDEX('Productivity Dump'!$E$4:$AJ$500,
MATCH($A231,'Productivity Dump'!$A$4:$A$500,0),
MATCH(BI$2,'Productivity Dump'!$E$3:$AJ$3,0)
),
IF(BI$3="Attendance",
INDEX('Attendance Dump'!$E$2:$AI$400,
MATCH($A231,'Attendance Dump'!$B$2:$B$400,0),
MATCH(BI$2,'Attendance Dump'!$E$1:$AI$1,0)
),
INDEX('Active Hour''s Dump'!$D$3:$AH$337,
MATCH($C231,'Active Hour''s Dump'!$A$3:$A$337,0),
MATCH(BI$2,'Active Hour''s Dump'!$D$2:$AH$2,0)
))),"")</f>
        <v>0.33333333333333298</v>
      </c>
      <c r="BJ231" s="13">
        <f>_xlfn.IFNA(IF(BJ$3="Productivity",
INDEX('Productivity Dump'!$E$4:$AJ$500,
MATCH($A231,'Productivity Dump'!$A$4:$A$500,0),
MATCH(BJ$2,'Productivity Dump'!$E$3:$AJ$3,0)
),
IF(BJ$3="Attendance",
INDEX('Attendance Dump'!$E$2:$AI$400,
MATCH($A231,'Attendance Dump'!$B$2:$B$400,0),
MATCH(BJ$2,'Attendance Dump'!$E$1:$AI$1,0)
),
INDEX('Active Hour''s Dump'!$D$3:$AH$337,
MATCH($C231,'Active Hour''s Dump'!$A$3:$A$337,0),
MATCH(BJ$2,'Active Hour''s Dump'!$D$2:$AH$2,0)
))),"")</f>
        <v>653.40700000000004</v>
      </c>
      <c r="BK231" s="13" t="str">
        <f>_xlfn.IFNA(IF(BK$3="Productivity",
INDEX('Productivity Dump'!$E$4:$AJ$500,
MATCH($A231,'Productivity Dump'!$A$4:$A$500,0),
MATCH(BK$2,'Productivity Dump'!$E$3:$AJ$3,0)
),
IF(BK$3="Attendance",
INDEX('Attendance Dump'!$E$2:$AI$400,
MATCH($A231,'Attendance Dump'!$B$2:$B$400,0),
MATCH(BK$2,'Attendance Dump'!$E$1:$AI$1,0)
),
INDEX('Active Hour''s Dump'!$D$3:$AH$337,
MATCH($C231,'Active Hour''s Dump'!$A$3:$A$337,0),
MATCH(BK$2,'Active Hour''s Dump'!$D$2:$AH$2,0)
))),"")</f>
        <v>P</v>
      </c>
      <c r="BL231" s="54">
        <f>_xlfn.IFNA(IF(BL$3="Productivity",
INDEX('Productivity Dump'!$E$4:$AJ$500,
MATCH($A231,'Productivity Dump'!$A$4:$A$500,0),
MATCH(BL$2,'Productivity Dump'!$E$3:$AJ$3,0)
),
IF(BL$3="Attendance",
INDEX('Attendance Dump'!$E$2:$AI$400,
MATCH($A231,'Attendance Dump'!$B$2:$B$400,0),
MATCH(BL$2,'Attendance Dump'!$E$1:$AI$1,0)
),
INDEX('Active Hour''s Dump'!$D$3:$AH$337,
MATCH($C231,'Active Hour''s Dump'!$A$3:$A$337,0),
MATCH(BL$2,'Active Hour''s Dump'!$D$2:$AH$2,0)
))),"")</f>
        <v>4.75</v>
      </c>
      <c r="BM231" s="13">
        <f>_xlfn.IFNA(IF(BM$3="Productivity",
INDEX('Productivity Dump'!$E$4:$AJ$500,
MATCH($A231,'Productivity Dump'!$A$4:$A$500,0),
MATCH(BM$2,'Productivity Dump'!$E$3:$AJ$3,0)
),
IF(BM$3="Attendance",
INDEX('Attendance Dump'!$E$2:$AI$400,
MATCH($A231,'Attendance Dump'!$B$2:$B$400,0),
MATCH(BM$2,'Attendance Dump'!$E$1:$AI$1,0)
),
INDEX('Active Hour''s Dump'!$D$3:$AH$337,
MATCH($C231,'Active Hour''s Dump'!$A$3:$A$337,0),
MATCH(BM$2,'Active Hour''s Dump'!$D$2:$AH$2,0)
))),"")</f>
        <v>926.01400000000001</v>
      </c>
      <c r="BN231" s="13" t="str">
        <f>_xlfn.IFNA(IF(BN$3="Productivity",
INDEX('Productivity Dump'!$E$4:$AJ$500,
MATCH($A231,'Productivity Dump'!$A$4:$A$500,0),
MATCH(BN$2,'Productivity Dump'!$E$3:$AJ$3,0)
),
IF(BN$3="Attendance",
INDEX('Attendance Dump'!$E$2:$AI$400,
MATCH($A231,'Attendance Dump'!$B$2:$B$400,0),
MATCH(BN$2,'Attendance Dump'!$E$1:$AI$1,0)
),
INDEX('Active Hour''s Dump'!$D$3:$AH$337,
MATCH($C231,'Active Hour''s Dump'!$A$3:$A$337,0),
MATCH(BN$2,'Active Hour''s Dump'!$D$2:$AH$2,0)
))),"")</f>
        <v>P</v>
      </c>
      <c r="BO231" s="54">
        <f>_xlfn.IFNA(IF(BO$3="Productivity",
INDEX('Productivity Dump'!$E$4:$AJ$500,
MATCH($A231,'Productivity Dump'!$A$4:$A$500,0),
MATCH(BO$2,'Productivity Dump'!$E$3:$AJ$3,0)
),
IF(BO$3="Attendance",
INDEX('Attendance Dump'!$E$2:$AI$400,
MATCH($A231,'Attendance Dump'!$B$2:$B$400,0),
MATCH(BO$2,'Attendance Dump'!$E$1:$AI$1,0)
),
INDEX('Active Hour''s Dump'!$D$3:$AH$337,
MATCH($C231,'Active Hour''s Dump'!$A$3:$A$337,0),
MATCH(BO$2,'Active Hour''s Dump'!$D$2:$AH$2,0)
))),"")</f>
        <v>8.25</v>
      </c>
      <c r="BP231" s="13">
        <f>_xlfn.IFNA(IF(BP$3="Productivity",
INDEX('Productivity Dump'!$E$4:$AJ$500,
MATCH($A231,'Productivity Dump'!$A$4:$A$500,0),
MATCH(BP$2,'Productivity Dump'!$E$3:$AJ$3,0)
),
IF(BP$3="Attendance",
INDEX('Attendance Dump'!$E$2:$AI$400,
MATCH($A231,'Attendance Dump'!$B$2:$B$400,0),
MATCH(BP$2,'Attendance Dump'!$E$1:$AI$1,0)
),
INDEX('Active Hour''s Dump'!$D$3:$AH$337,
MATCH($C231,'Active Hour''s Dump'!$A$3:$A$337,0),
MATCH(BP$2,'Active Hour''s Dump'!$D$2:$AH$2,0)
))),"")</f>
        <v>765.61199999999997</v>
      </c>
      <c r="BQ231" s="13" t="str">
        <f>_xlfn.IFNA(IF(BQ$3="Productivity",
INDEX('Productivity Dump'!$E$4:$AJ$500,
MATCH($A231,'Productivity Dump'!$A$4:$A$500,0),
MATCH(BQ$2,'Productivity Dump'!$E$3:$AJ$3,0)
),
IF(BQ$3="Attendance",
INDEX('Attendance Dump'!$E$2:$AI$400,
MATCH($A231,'Attendance Dump'!$B$2:$B$400,0),
MATCH(BQ$2,'Attendance Dump'!$E$1:$AI$1,0)
),
INDEX('Active Hour''s Dump'!$D$3:$AH$337,
MATCH($C231,'Active Hour''s Dump'!$A$3:$A$337,0),
MATCH(BQ$2,'Active Hour''s Dump'!$D$2:$AH$2,0)
))),"")</f>
        <v>P</v>
      </c>
      <c r="BR231" s="54">
        <f>_xlfn.IFNA(IF(BR$3="Productivity",
INDEX('Productivity Dump'!$E$4:$AJ$500,
MATCH($A231,'Productivity Dump'!$A$4:$A$500,0),
MATCH(BR$2,'Productivity Dump'!$E$3:$AJ$3,0)
),
IF(BR$3="Attendance",
INDEX('Attendance Dump'!$E$2:$AI$400,
MATCH($A231,'Attendance Dump'!$B$2:$B$400,0),
MATCH(BR$2,'Attendance Dump'!$E$1:$AI$1,0)
),
INDEX('Active Hour''s Dump'!$D$3:$AH$337,
MATCH($C231,'Active Hour''s Dump'!$A$3:$A$337,0),
MATCH(BR$2,'Active Hour''s Dump'!$D$2:$AH$2,0)
))),"")</f>
        <v>5.3333333333333304</v>
      </c>
      <c r="BS231" s="13">
        <f>_xlfn.IFNA(IF(BS$3="Productivity",
INDEX('Productivity Dump'!$E$4:$AJ$500,
MATCH($A231,'Productivity Dump'!$A$4:$A$500,0),
MATCH(BS$2,'Productivity Dump'!$E$3:$AJ$3,0)
),
IF(BS$3="Attendance",
INDEX('Attendance Dump'!$E$2:$AI$400,
MATCH($A231,'Attendance Dump'!$B$2:$B$400,0),
MATCH(BS$2,'Attendance Dump'!$E$1:$AI$1,0)
),
INDEX('Active Hour''s Dump'!$D$3:$AH$337,
MATCH($C231,'Active Hour''s Dump'!$A$3:$A$337,0),
MATCH(BS$2,'Active Hour''s Dump'!$D$2:$AH$2,0)
))),"")</f>
        <v>906.13600000000031</v>
      </c>
      <c r="BT231" s="13" t="str">
        <f>_xlfn.IFNA(IF(BT$3="Productivity",
INDEX('Productivity Dump'!$E$4:$AJ$500,
MATCH($A231,'Productivity Dump'!$A$4:$A$500,0),
MATCH(BT$2,'Productivity Dump'!$E$3:$AJ$3,0)
),
IF(BT$3="Attendance",
INDEX('Attendance Dump'!$E$2:$AI$400,
MATCH($A231,'Attendance Dump'!$B$2:$B$400,0),
MATCH(BT$2,'Attendance Dump'!$E$1:$AI$1,0)
),
INDEX('Active Hour''s Dump'!$D$3:$AH$337,
MATCH($C231,'Active Hour''s Dump'!$A$3:$A$337,0),
MATCH(BT$2,'Active Hour''s Dump'!$D$2:$AH$2,0)
))),"")</f>
        <v>H(P)</v>
      </c>
      <c r="BU231" s="54">
        <f>_xlfn.IFNA(IF(BU$3="Productivity",
INDEX('Productivity Dump'!$E$4:$AJ$500,
MATCH($A231,'Productivity Dump'!$A$4:$A$500,0),
MATCH(BU$2,'Productivity Dump'!$E$3:$AJ$3,0)
),
IF(BU$3="Attendance",
INDEX('Attendance Dump'!$E$2:$AI$400,
MATCH($A231,'Attendance Dump'!$B$2:$B$400,0),
MATCH(BU$2,'Attendance Dump'!$E$1:$AI$1,0)
),
INDEX('Active Hour''s Dump'!$D$3:$AH$337,
MATCH($C231,'Active Hour''s Dump'!$A$3:$A$337,0),
MATCH(BU$2,'Active Hour''s Dump'!$D$2:$AH$2,0)
))),"")</f>
        <v>7.3333333333333304</v>
      </c>
      <c r="BV231" s="13">
        <f>_xlfn.IFNA(IF(BV$3="Productivity",
INDEX('Productivity Dump'!$E$4:$AJ$500,
MATCH($A231,'Productivity Dump'!$A$4:$A$500,0),
MATCH(BV$2,'Productivity Dump'!$E$3:$AJ$3,0)
),
IF(BV$3="Attendance",
INDEX('Attendance Dump'!$E$2:$AI$400,
MATCH($A231,'Attendance Dump'!$B$2:$B$400,0),
MATCH(BV$2,'Attendance Dump'!$E$1:$AI$1,0)
),
INDEX('Active Hour''s Dump'!$D$3:$AH$337,
MATCH($C231,'Active Hour''s Dump'!$A$3:$A$337,0),
MATCH(BV$2,'Active Hour''s Dump'!$D$2:$AH$2,0)
))),"")</f>
        <v>931.01700000000005</v>
      </c>
      <c r="BW231" s="13" t="str">
        <f>_xlfn.IFNA(IF(BW$3="Productivity",
INDEX('Productivity Dump'!$E$4:$AJ$500,
MATCH($A231,'Productivity Dump'!$A$4:$A$500,0),
MATCH(BW$2,'Productivity Dump'!$E$3:$AJ$3,0)
),
IF(BW$3="Attendance",
INDEX('Attendance Dump'!$E$2:$AI$400,
MATCH($A231,'Attendance Dump'!$B$2:$B$400,0),
MATCH(BW$2,'Attendance Dump'!$E$1:$AI$1,0)
),
INDEX('Active Hour''s Dump'!$D$3:$AH$337,
MATCH($C231,'Active Hour''s Dump'!$A$3:$A$337,0),
MATCH(BW$2,'Active Hour''s Dump'!$D$2:$AH$2,0)
))),"")</f>
        <v>P</v>
      </c>
      <c r="BX231" s="54">
        <f>_xlfn.IFNA(IF(BX$3="Productivity",
INDEX('Productivity Dump'!$E$4:$AJ$500,
MATCH($A231,'Productivity Dump'!$A$4:$A$500,0),
MATCH(BX$2,'Productivity Dump'!$E$3:$AJ$3,0)
),
IF(BX$3="Attendance",
INDEX('Attendance Dump'!$E$2:$AI$400,
MATCH($A231,'Attendance Dump'!$B$2:$B$400,0),
MATCH(BX$2,'Attendance Dump'!$E$1:$AI$1,0)
),
INDEX('Active Hour''s Dump'!$D$3:$AH$337,
MATCH($C231,'Active Hour''s Dump'!$A$3:$A$337,0),
MATCH(BX$2,'Active Hour''s Dump'!$D$2:$AH$2,0)
))),"")</f>
        <v>7.1666666666666696</v>
      </c>
      <c r="BY231" s="13">
        <f>_xlfn.IFNA(IF(BY$3="Productivity",
INDEX('Productivity Dump'!$E$4:$AJ$500,
MATCH($A231,'Productivity Dump'!$A$4:$A$500,0),
MATCH(BY$2,'Productivity Dump'!$E$3:$AJ$3,0)
),
IF(BY$3="Attendance",
INDEX('Attendance Dump'!$E$2:$AI$400,
MATCH($A231,'Attendance Dump'!$B$2:$B$400,0),
MATCH(BY$2,'Attendance Dump'!$E$1:$AI$1,0)
),
INDEX('Active Hour''s Dump'!$D$3:$AH$337,
MATCH($C231,'Active Hour''s Dump'!$A$3:$A$337,0),
MATCH(BY$2,'Active Hour''s Dump'!$D$2:$AH$2,0)
))),"")</f>
        <v>265.41500000000002</v>
      </c>
      <c r="BZ231" s="13" t="str">
        <f>_xlfn.IFNA(IF(BZ$3="Productivity",
INDEX('Productivity Dump'!$E$4:$AJ$500,
MATCH($A231,'Productivity Dump'!$A$4:$A$500,0),
MATCH(BZ$2,'Productivity Dump'!$E$3:$AJ$3,0)
),
IF(BZ$3="Attendance",
INDEX('Attendance Dump'!$E$2:$AI$400,
MATCH($A231,'Attendance Dump'!$B$2:$B$400,0),
MATCH(BZ$2,'Attendance Dump'!$E$1:$AI$1,0)
),
INDEX('Active Hour''s Dump'!$D$3:$AH$337,
MATCH($C231,'Active Hour''s Dump'!$A$3:$A$337,0),
MATCH(BZ$2,'Active Hour''s Dump'!$D$2:$AH$2,0)
))),"")</f>
        <v>P</v>
      </c>
      <c r="CA231" s="54">
        <f>_xlfn.IFNA(IF(CA$3="Productivity",
INDEX('Productivity Dump'!$E$4:$AJ$500,
MATCH($A231,'Productivity Dump'!$A$4:$A$500,0),
MATCH(CA$2,'Productivity Dump'!$E$3:$AJ$3,0)
),
IF(CA$3="Attendance",
INDEX('Attendance Dump'!$E$2:$AI$400,
MATCH($A231,'Attendance Dump'!$B$2:$B$400,0),
MATCH(CA$2,'Attendance Dump'!$E$1:$AI$1,0)
),
INDEX('Active Hour''s Dump'!$D$3:$AH$337,
MATCH($C231,'Active Hour''s Dump'!$A$3:$A$337,0),
MATCH(CA$2,'Active Hour''s Dump'!$D$2:$AH$2,0)
))),"")</f>
        <v>2</v>
      </c>
      <c r="CB231" s="13">
        <f>_xlfn.IFNA(IF(CB$3="Productivity",
INDEX('Productivity Dump'!$E$4:$AJ$500,
MATCH($A231,'Productivity Dump'!$A$4:$A$500,0),
MATCH(CB$2,'Productivity Dump'!$E$3:$AJ$3,0)
),
IF(CB$3="Attendance",
INDEX('Attendance Dump'!$E$2:$AI$400,
MATCH($A231,'Attendance Dump'!$B$2:$B$400,0),
MATCH(CB$2,'Attendance Dump'!$E$1:$AI$1,0)
),
INDEX('Active Hour''s Dump'!$D$3:$AH$337,
MATCH($C231,'Active Hour''s Dump'!$A$3:$A$337,0),
MATCH(CB$2,'Active Hour''s Dump'!$D$2:$AH$2,0)
))),"")</f>
        <v>0</v>
      </c>
      <c r="CC231" s="13" t="str">
        <f>_xlfn.IFNA(IF(CC$3="Productivity",
INDEX('Productivity Dump'!$E$4:$AJ$500,
MATCH($A231,'Productivity Dump'!$A$4:$A$500,0),
MATCH(CC$2,'Productivity Dump'!$E$3:$AJ$3,0)
),
IF(CC$3="Attendance",
INDEX('Attendance Dump'!$E$2:$AI$400,
MATCH($A231,'Attendance Dump'!$B$2:$B$400,0),
MATCH(CC$2,'Attendance Dump'!$E$1:$AI$1,0)
),
INDEX('Active Hour''s Dump'!$D$3:$AH$337,
MATCH($C231,'Active Hour''s Dump'!$A$3:$A$337,0),
MATCH(CC$2,'Active Hour''s Dump'!$D$2:$AH$2,0)
))),"")</f>
        <v>WO</v>
      </c>
      <c r="CD231" s="54">
        <f>_xlfn.IFNA(IF(CD$3="Productivity",
INDEX('Productivity Dump'!$E$4:$AJ$500,
MATCH($A231,'Productivity Dump'!$A$4:$A$500,0),
MATCH(CD$2,'Productivity Dump'!$E$3:$AJ$3,0)
),
IF(CD$3="Attendance",
INDEX('Attendance Dump'!$E$2:$AI$400,
MATCH($A231,'Attendance Dump'!$B$2:$B$400,0),
MATCH(CD$2,'Attendance Dump'!$E$1:$AI$1,0)
),
INDEX('Active Hour''s Dump'!$D$3:$AH$337,
MATCH($C231,'Active Hour''s Dump'!$A$3:$A$337,0),
MATCH(CD$2,'Active Hour''s Dump'!$D$2:$AH$2,0)
))),"")</f>
        <v>0</v>
      </c>
      <c r="CE231" s="13">
        <f>_xlfn.IFNA(IF(CE$3="Productivity",
INDEX('Productivity Dump'!$E$4:$AJ$500,
MATCH($A231,'Productivity Dump'!$A$4:$A$500,0),
MATCH(CE$2,'Productivity Dump'!$E$3:$AJ$3,0)
),
IF(CE$3="Attendance",
INDEX('Attendance Dump'!$E$2:$AI$400,
MATCH($A231,'Attendance Dump'!$B$2:$B$400,0),
MATCH(CE$2,'Attendance Dump'!$E$1:$AI$1,0)
),
INDEX('Active Hour''s Dump'!$D$3:$AH$337,
MATCH($C231,'Active Hour''s Dump'!$A$3:$A$337,0),
MATCH(CE$2,'Active Hour''s Dump'!$D$2:$AH$2,0)
))),"")</f>
        <v>0</v>
      </c>
      <c r="CF231" s="13" t="str">
        <f>_xlfn.IFNA(IF(CF$3="Productivity",
INDEX('Productivity Dump'!$E$4:$AJ$500,
MATCH($A231,'Productivity Dump'!$A$4:$A$500,0),
MATCH(CF$2,'Productivity Dump'!$E$3:$AJ$3,0)
),
IF(CF$3="Attendance",
INDEX('Attendance Dump'!$E$2:$AI$400,
MATCH($A231,'Attendance Dump'!$B$2:$B$400,0),
MATCH(CF$2,'Attendance Dump'!$E$1:$AI$1,0)
),
INDEX('Active Hour''s Dump'!$D$3:$AH$337,
MATCH($C231,'Active Hour''s Dump'!$A$3:$A$337,0),
MATCH(CF$2,'Active Hour''s Dump'!$D$2:$AH$2,0)
))),"")</f>
        <v>PL</v>
      </c>
      <c r="CG231" s="54">
        <f>_xlfn.IFNA(IF(CG$3="Productivity",
INDEX('Productivity Dump'!$E$4:$AJ$500,
MATCH($A231,'Productivity Dump'!$A$4:$A$500,0),
MATCH(CG$2,'Productivity Dump'!$E$3:$AJ$3,0)
),
IF(CG$3="Attendance",
INDEX('Attendance Dump'!$E$2:$AI$400,
MATCH($A231,'Attendance Dump'!$B$2:$B$400,0),
MATCH(CG$2,'Attendance Dump'!$E$1:$AI$1,0)
),
INDEX('Active Hour''s Dump'!$D$3:$AH$337,
MATCH($C231,'Active Hour''s Dump'!$A$3:$A$337,0),
MATCH(CG$2,'Active Hour''s Dump'!$D$2:$AH$2,0)
))),"")</f>
        <v>0.33333333333333298</v>
      </c>
      <c r="CH231" s="13">
        <f>_xlfn.IFNA(IF(CH$3="Productivity",
INDEX('Productivity Dump'!$E$4:$AJ$500,
MATCH($A231,'Productivity Dump'!$A$4:$A$500,0),
MATCH(CH$2,'Productivity Dump'!$E$3:$AJ$3,0)
),
IF(CH$3="Attendance",
INDEX('Attendance Dump'!$E$2:$AI$400,
MATCH($A231,'Attendance Dump'!$B$2:$B$400,0),
MATCH(CH$2,'Attendance Dump'!$E$1:$AI$1,0)
),
INDEX('Active Hour''s Dump'!$D$3:$AH$337,
MATCH($C231,'Active Hour''s Dump'!$A$3:$A$337,0),
MATCH(CH$2,'Active Hour''s Dump'!$D$2:$AH$2,0)
))),"")</f>
        <v>909.50699999999983</v>
      </c>
      <c r="CI231" s="13" t="str">
        <f>_xlfn.IFNA(IF(CI$3="Productivity",
INDEX('Productivity Dump'!$E$4:$AJ$500,
MATCH($A231,'Productivity Dump'!$A$4:$A$500,0),
MATCH(CI$2,'Productivity Dump'!$E$3:$AJ$3,0)
),
IF(CI$3="Attendance",
INDEX('Attendance Dump'!$E$2:$AI$400,
MATCH($A231,'Attendance Dump'!$B$2:$B$400,0),
MATCH(CI$2,'Attendance Dump'!$E$1:$AI$1,0)
),
INDEX('Active Hour''s Dump'!$D$3:$AH$337,
MATCH($C231,'Active Hour''s Dump'!$A$3:$A$337,0),
MATCH(CI$2,'Active Hour''s Dump'!$D$2:$AH$2,0)
))),"")</f>
        <v>P</v>
      </c>
      <c r="CJ231" s="54">
        <f>_xlfn.IFNA(IF(CJ$3="Productivity",
INDEX('Productivity Dump'!$E$4:$AJ$500,
MATCH($A231,'Productivity Dump'!$A$4:$A$500,0),
MATCH(CJ$2,'Productivity Dump'!$E$3:$AJ$3,0)
),
IF(CJ$3="Attendance",
INDEX('Attendance Dump'!$E$2:$AI$400,
MATCH($A231,'Attendance Dump'!$B$2:$B$400,0),
MATCH(CJ$2,'Attendance Dump'!$E$1:$AI$1,0)
),
INDEX('Active Hour''s Dump'!$D$3:$AH$337,
MATCH($C231,'Active Hour''s Dump'!$A$3:$A$337,0),
MATCH(CJ$2,'Active Hour''s Dump'!$D$2:$AH$2,0)
))),"")</f>
        <v>6.75</v>
      </c>
      <c r="CK231" s="13">
        <f>_xlfn.IFNA(IF(CK$3="Productivity",
INDEX('Productivity Dump'!$E$4:$AJ$500,
MATCH($A231,'Productivity Dump'!$A$4:$A$500,0),
MATCH(CK$2,'Productivity Dump'!$E$3:$AJ$3,0)
),
IF(CK$3="Attendance",
INDEX('Attendance Dump'!$E$2:$AI$400,
MATCH($A231,'Attendance Dump'!$B$2:$B$400,0),
MATCH(CK$2,'Attendance Dump'!$E$1:$AI$1,0)
),
INDEX('Active Hour''s Dump'!$D$3:$AH$337,
MATCH($C231,'Active Hour''s Dump'!$A$3:$A$337,0),
MATCH(CK$2,'Active Hour''s Dump'!$D$2:$AH$2,0)
))),"")</f>
        <v>886.6500000000002</v>
      </c>
      <c r="CL231" s="13" t="str">
        <f>_xlfn.IFNA(IF(CL$3="Productivity",
INDEX('Productivity Dump'!$E$4:$AJ$500,
MATCH($A231,'Productivity Dump'!$A$4:$A$500,0),
MATCH(CL$2,'Productivity Dump'!$E$3:$AJ$3,0)
),
IF(CL$3="Attendance",
INDEX('Attendance Dump'!$E$2:$AI$400,
MATCH($A231,'Attendance Dump'!$B$2:$B$400,0),
MATCH(CL$2,'Attendance Dump'!$E$1:$AI$1,0)
),
INDEX('Active Hour''s Dump'!$D$3:$AH$337,
MATCH($C231,'Active Hour''s Dump'!$A$3:$A$337,0),
MATCH(CL$2,'Active Hour''s Dump'!$D$2:$AH$2,0)
))),"")</f>
        <v>P</v>
      </c>
      <c r="CM231" s="54">
        <f>_xlfn.IFNA(IF(CM$3="Productivity",
INDEX('Productivity Dump'!$E$4:$AJ$500,
MATCH($A231,'Productivity Dump'!$A$4:$A$500,0),
MATCH(CM$2,'Productivity Dump'!$E$3:$AJ$3,0)
),
IF(CM$3="Attendance",
INDEX('Attendance Dump'!$E$2:$AI$400,
MATCH($A231,'Attendance Dump'!$B$2:$B$400,0),
MATCH(CM$2,'Attendance Dump'!$E$1:$AI$1,0)
),
INDEX('Active Hour''s Dump'!$D$3:$AH$337,
MATCH($C231,'Active Hour''s Dump'!$A$3:$A$337,0),
MATCH(CM$2,'Active Hour''s Dump'!$D$2:$AH$2,0)
))),"")</f>
        <v>7.3333333333333304</v>
      </c>
      <c r="CN231" s="13">
        <f>_xlfn.IFNA(IF(CN$3="Productivity",
INDEX('Productivity Dump'!$E$4:$AJ$500,
MATCH($A231,'Productivity Dump'!$A$4:$A$500,0),
MATCH(CN$2,'Productivity Dump'!$E$3:$AJ$3,0)
),
IF(CN$3="Attendance",
INDEX('Attendance Dump'!$E$2:$AI$400,
MATCH($A231,'Attendance Dump'!$B$2:$B$400,0),
MATCH(CN$2,'Attendance Dump'!$E$1:$AI$1,0)
),
INDEX('Active Hour''s Dump'!$D$3:$AH$337,
MATCH($C231,'Active Hour''s Dump'!$A$3:$A$337,0),
MATCH(CN$2,'Active Hour''s Dump'!$D$2:$AH$2,0)
))),"")</f>
        <v>0</v>
      </c>
      <c r="CO231" s="13">
        <f>_xlfn.IFNA(IF(CO$3="Productivity",
INDEX('Productivity Dump'!$E$4:$AJ$500,
MATCH($A231,'Productivity Dump'!$A$4:$A$500,0),
MATCH(CO$2,'Productivity Dump'!$E$3:$AJ$3,0)
),
IF(CO$3="Attendance",
INDEX('Attendance Dump'!$E$2:$AI$400,
MATCH($A231,'Attendance Dump'!$B$2:$B$400,0),
MATCH(CO$2,'Attendance Dump'!$E$1:$AI$1,0)
),
INDEX('Active Hour''s Dump'!$D$3:$AH$337,
MATCH($C231,'Active Hour''s Dump'!$A$3:$A$337,0),
MATCH(CO$2,'Active Hour''s Dump'!$D$2:$AH$2,0)
))),"")</f>
        <v>0</v>
      </c>
      <c r="CP231" s="54">
        <f>_xlfn.IFNA(IF(CP$3="Productivity",
INDEX('Productivity Dump'!$E$4:$AJ$500,
MATCH($A231,'Productivity Dump'!$A$4:$A$500,0),
MATCH(CP$2,'Productivity Dump'!$E$3:$AJ$3,0)
),
IF(CP$3="Attendance",
INDEX('Attendance Dump'!$E$2:$AI$400,
MATCH($A231,'Attendance Dump'!$B$2:$B$400,0),
MATCH(CP$2,'Attendance Dump'!$E$1:$AI$1,0)
),
INDEX('Active Hour''s Dump'!$D$3:$AH$337,
MATCH($C231,'Active Hour''s Dump'!$A$3:$A$337,0),
MATCH(CP$2,'Active Hour''s Dump'!$D$2:$AH$2,0)
))),"")</f>
        <v>0</v>
      </c>
      <c r="CQ231" s="13">
        <f>_xlfn.IFNA(IF(CQ$3="Productivity",
INDEX('Productivity Dump'!$E$4:$AJ$500,
MATCH($A231,'Productivity Dump'!$A$4:$A$500,0),
MATCH(CQ$2,'Productivity Dump'!$E$3:$AJ$3,0)
),
IF(CQ$3="Attendance",
INDEX('Attendance Dump'!$E$2:$AI$400,
MATCH($A231,'Attendance Dump'!$B$2:$B$400,0),
MATCH(CQ$2,'Attendance Dump'!$E$1:$AI$1,0)
),
INDEX('Active Hour''s Dump'!$D$3:$AH$337,
MATCH($C231,'Active Hour''s Dump'!$A$3:$A$337,0),
MATCH(CQ$2,'Active Hour''s Dump'!$D$2:$AH$2,0)
))),"")</f>
        <v>0</v>
      </c>
      <c r="CR231" s="13">
        <f>_xlfn.IFNA(IF(CR$3="Productivity",
INDEX('Productivity Dump'!$E$4:$AJ$500,
MATCH($A231,'Productivity Dump'!$A$4:$A$500,0),
MATCH(CR$2,'Productivity Dump'!$E$3:$AJ$3,0)
),
IF(CR$3="Attendance",
INDEX('Attendance Dump'!$E$2:$AI$400,
MATCH($A231,'Attendance Dump'!$B$2:$B$400,0),
MATCH(CR$2,'Attendance Dump'!$E$1:$AI$1,0)
),
INDEX('Active Hour''s Dump'!$D$3:$AH$337,
MATCH($C231,'Active Hour''s Dump'!$A$3:$A$337,0),
MATCH(CR$2,'Active Hour''s Dump'!$D$2:$AH$2,0)
))),"")</f>
        <v>0</v>
      </c>
      <c r="CS231" s="54">
        <f>_xlfn.IFNA(IF(CS$3="Productivity",
INDEX('Productivity Dump'!$E$4:$AJ$500,
MATCH($A231,'Productivity Dump'!$A$4:$A$500,0),
MATCH(CS$2,'Productivity Dump'!$E$3:$AJ$3,0)
),
IF(CS$3="Attendance",
INDEX('Attendance Dump'!$E$2:$AI$400,
MATCH($A231,'Attendance Dump'!$B$2:$B$400,0),
MATCH(CS$2,'Attendance Dump'!$E$1:$AI$1,0)
),
INDEX('Active Hour''s Dump'!$D$3:$AH$337,
MATCH($C231,'Active Hour''s Dump'!$A$3:$A$337,0),
MATCH(CS$2,'Active Hour''s Dump'!$D$2:$AH$2,0)
))),"")</f>
        <v>0</v>
      </c>
      <c r="CT231" s="13">
        <f>_xlfn.IFNA(IF(CT$3="Productivity",
INDEX('Productivity Dump'!$E$4:$AJ$500,
MATCH($A231,'Productivity Dump'!$A$4:$A$500,0),
MATCH(CT$2,'Productivity Dump'!$E$3:$AJ$3,0)
),
IF(CT$3="Attendance",
INDEX('Attendance Dump'!$E$2:$AI$400,
MATCH($A231,'Attendance Dump'!$B$2:$B$400,0),
MATCH(CT$2,'Attendance Dump'!$E$1:$AI$1,0)
),
INDEX('Active Hour''s Dump'!$D$3:$AH$337,
MATCH($C231,'Active Hour''s Dump'!$A$3:$A$337,0),
MATCH(CT$2,'Active Hour''s Dump'!$D$2:$AH$2,0)
))),"")</f>
        <v>0</v>
      </c>
      <c r="CU231" s="13">
        <f>_xlfn.IFNA(IF(CU$3="Productivity",
INDEX('Productivity Dump'!$E$4:$AJ$500,
MATCH($A231,'Productivity Dump'!$A$4:$A$500,0),
MATCH(CU$2,'Productivity Dump'!$E$3:$AJ$3,0)
),
IF(CU$3="Attendance",
INDEX('Attendance Dump'!$E$2:$AI$400,
MATCH($A231,'Attendance Dump'!$B$2:$B$400,0),
MATCH(CU$2,'Attendance Dump'!$E$1:$AI$1,0)
),
INDEX('Active Hour''s Dump'!$D$3:$AH$337,
MATCH($C231,'Active Hour''s Dump'!$A$3:$A$337,0),
MATCH(CU$2,'Active Hour''s Dump'!$D$2:$AH$2,0)
))),"")</f>
        <v>0</v>
      </c>
      <c r="CV231" s="54">
        <f>_xlfn.IFNA(IF(CV$3="Productivity",
INDEX('Productivity Dump'!$E$4:$AJ$500,
MATCH($A231,'Productivity Dump'!$A$4:$A$500,0),
MATCH(CV$2,'Productivity Dump'!$E$3:$AJ$3,0)
),
IF(CV$3="Attendance",
INDEX('Attendance Dump'!$E$2:$AI$400,
MATCH($A231,'Attendance Dump'!$B$2:$B$400,0),
MATCH(CV$2,'Attendance Dump'!$E$1:$AI$1,0)
),
INDEX('Active Hour''s Dump'!$D$3:$AH$337,
MATCH($C231,'Active Hour''s Dump'!$A$3:$A$337,0),
MATCH(CV$2,'Active Hour''s Dump'!$D$2:$AH$2,0)
))),"")</f>
        <v>0</v>
      </c>
      <c r="CW231" s="13"/>
      <c r="CX231" s="13"/>
      <c r="CY231" s="54"/>
      <c r="DA231" s="57">
        <f t="shared" si="87"/>
        <v>143.33333333333331</v>
      </c>
      <c r="DB231" s="35">
        <f t="shared" si="88"/>
        <v>19373.256000000005</v>
      </c>
      <c r="DC231" s="35">
        <f t="shared" si="83"/>
        <v>0</v>
      </c>
      <c r="DD231" s="35">
        <f t="shared" ca="1" si="86"/>
        <v>0</v>
      </c>
      <c r="DF231" s="32" cm="1">
        <f t="array" ref="DF231">SUMPRODUCT(
    (MOD(COLUMN(H231:CV231) - COLUMN(H231), 3) = 0) *
    (H231:CV231 = 0) *
    (I231:CW231 = "P") *
    (COUNTIF(UKHoliday, H$2:CV$2) = 0)
)</f>
        <v>0</v>
      </c>
      <c r="DG231" s="33" cm="1">
        <f t="array" ref="DG231">SUMPRODUCT(
  (MOD(COLUMN(H231:CV231) - COLUMN(H231), 3) = 0) *
  (H231:CV231 &gt; 0) *
  (H231:CV231 &lt; 0.5 * IF(((WEEKDAY(H$2:CV$2, 2) = 1) + (WEEKDAY(H$2:CV$2, 2) = 6)), G231, F231)) *
  (I231:CW231 = "P") *
  (COUNTIF(UKHoliday, H$2:CV$2) = 0)
)</f>
        <v>0</v>
      </c>
      <c r="DH231" s="33" cm="1">
        <f t="array" ref="DH231">SUMPRODUCT(
  (MOD(COLUMN(H231:CV231) - COLUMN(H231), 3) = 0) *
  (H231:CV231 &gt; 0.5 * IF(((WEEKDAY(H$2:CV$2, 2) = 1) + (WEEKDAY(H$2:CV$2, 2) = 6)), $G231, $F231)) *
  (H231:CV231 &lt; 0.8 * IF(((WEEKDAY(H$2:CV$2, 2) = 1) + (WEEKDAY(H$2:CV$2, 2) = 6)), $G231, $F231)) *
  (I231:CW231 = "P") *
  (COUNTIF(UKHoliday, H$2:CV$2) = 0)
)</f>
        <v>2</v>
      </c>
      <c r="DI231" s="33" cm="1">
        <f t="array" ref="DI231">SUMPRODUCT(
  (MOD(COLUMN(H231:CV231) - COLUMN(H231), 3) = 0) *
  (H231:CV231 &gt; 0.8 * IF(((WEEKDAY(H$2:CV$2, 2) = 1) + (WEEKDAY(H$2:CV$2, 2) = 6)), $G231, $F231)) *
  (H231:CV231 &lt; 1 * IF(((WEEKDAY(H$2:CV$2, 2) = 1) + (WEEKDAY(H$2:CV$2, 2) = 6)), $G231, $F231)) *
  (I231:CW231 = "P") *
  (COUNTIF(UKHoliday, H$2:CV$2) = 0)
)</f>
        <v>9</v>
      </c>
    </row>
    <row r="232" spans="1:113" x14ac:dyDescent="0.3">
      <c r="A232" s="8" t="s">
        <v>29</v>
      </c>
      <c r="B232" s="36" t="s">
        <v>535</v>
      </c>
      <c r="C232" s="9" t="s">
        <v>596</v>
      </c>
      <c r="D232" s="62" t="s">
        <v>1058</v>
      </c>
      <c r="E232" s="35">
        <v>18600</v>
      </c>
      <c r="F232" s="35">
        <f t="shared" si="84"/>
        <v>930</v>
      </c>
      <c r="G232" s="35">
        <f t="shared" si="85"/>
        <v>465</v>
      </c>
      <c r="H232" s="13">
        <f>_xlfn.IFNA(IF(H$3="Productivity",
INDEX('Productivity Dump'!$E$4:$AJ$500,
MATCH($A232,'Productivity Dump'!$A$4:$A$500,0),
MATCH(H$2,'Productivity Dump'!$E$3:$AJ$3,0)
),
IF(H$3="Attendance",
INDEX('Attendance Dump'!$E$2:$AI$400,
MATCH($A232,'Attendance Dump'!$B$2:$B$400,0),
MATCH(H$2,'Attendance Dump'!$E$1:$AI$1,0)
),
INDEX('Active Hour''s Dump'!$D$3:$AH$337,
MATCH($C232,'Active Hour''s Dump'!$A$3:$A$337,0),
MATCH(H$2,'Active Hour''s Dump'!$D$2:$AH$2,0)
))),"")</f>
        <v>812.04600000000005</v>
      </c>
      <c r="I232" s="13" t="str">
        <f>_xlfn.IFNA(IF(I$3="Productivity",
INDEX('Productivity Dump'!$E$4:$AJ$500,
MATCH($A232,'Productivity Dump'!$A$4:$A$500,0),
MATCH(I$2,'Productivity Dump'!$E$3:$AJ$3,0)
),
IF(I$3="Attendance",
INDEX('Attendance Dump'!$E$2:$AI$400,
MATCH($A232,'Attendance Dump'!$B$2:$B$400,0),
MATCH(I$2,'Attendance Dump'!$E$1:$AI$1,0)
),
INDEX('Active Hour''s Dump'!$D$3:$AH$337,
MATCH($C232,'Active Hour''s Dump'!$A$3:$A$337,0),
MATCH(I$2,'Active Hour''s Dump'!$D$2:$AH$2,0)
))),"")</f>
        <v>P</v>
      </c>
      <c r="J232" s="54">
        <f>_xlfn.IFNA(IF(J$3="Productivity",
INDEX('Productivity Dump'!$E$4:$AJ$500,
MATCH($A232,'Productivity Dump'!$A$4:$A$500,0),
MATCH(J$2,'Productivity Dump'!$E$3:$AJ$3,0)
),
IF(J$3="Attendance",
INDEX('Attendance Dump'!$E$2:$AI$400,
MATCH($A232,'Attendance Dump'!$B$2:$B$400,0),
MATCH(J$2,'Attendance Dump'!$E$1:$AI$1,0)
),
INDEX('Active Hour''s Dump'!$D$3:$AH$337,
MATCH($C232,'Active Hour''s Dump'!$A$3:$A$337,0),
MATCH(J$2,'Active Hour''s Dump'!$D$2:$AH$2,0)
))),"")</f>
        <v>8.5</v>
      </c>
      <c r="K232" s="13">
        <f>_xlfn.IFNA(IF(K$3="Productivity",
INDEX('Productivity Dump'!$E$4:$AJ$500,
MATCH($A232,'Productivity Dump'!$A$4:$A$500,0),
MATCH(K$2,'Productivity Dump'!$E$3:$AJ$3,0)
),
IF(K$3="Attendance",
INDEX('Attendance Dump'!$E$2:$AI$400,
MATCH($A232,'Attendance Dump'!$B$2:$B$400,0),
MATCH(K$2,'Attendance Dump'!$E$1:$AI$1,0)
),
INDEX('Active Hour''s Dump'!$D$3:$AH$337,
MATCH($C232,'Active Hour''s Dump'!$A$3:$A$337,0),
MATCH(K$2,'Active Hour''s Dump'!$D$2:$AH$2,0)
))),"")</f>
        <v>925.20000000000027</v>
      </c>
      <c r="L232" s="13" t="str">
        <f>_xlfn.IFNA(IF(L$3="Productivity",
INDEX('Productivity Dump'!$E$4:$AJ$500,
MATCH($A232,'Productivity Dump'!$A$4:$A$500,0),
MATCH(L$2,'Productivity Dump'!$E$3:$AJ$3,0)
),
IF(L$3="Attendance",
INDEX('Attendance Dump'!$E$2:$AI$400,
MATCH($A232,'Attendance Dump'!$B$2:$B$400,0),
MATCH(L$2,'Attendance Dump'!$E$1:$AI$1,0)
),
INDEX('Active Hour''s Dump'!$D$3:$AH$337,
MATCH($C232,'Active Hour''s Dump'!$A$3:$A$337,0),
MATCH(L$2,'Active Hour''s Dump'!$D$2:$AH$2,0)
))),"")</f>
        <v>P</v>
      </c>
      <c r="M232" s="54">
        <f>_xlfn.IFNA(IF(M$3="Productivity",
INDEX('Productivity Dump'!$E$4:$AJ$500,
MATCH($A232,'Productivity Dump'!$A$4:$A$500,0),
MATCH(M$2,'Productivity Dump'!$E$3:$AJ$3,0)
),
IF(M$3="Attendance",
INDEX('Attendance Dump'!$E$2:$AI$400,
MATCH($A232,'Attendance Dump'!$B$2:$B$400,0),
MATCH(M$2,'Attendance Dump'!$E$1:$AI$1,0)
),
INDEX('Active Hour''s Dump'!$D$3:$AH$337,
MATCH($C232,'Active Hour''s Dump'!$A$3:$A$337,0),
MATCH(M$2,'Active Hour''s Dump'!$D$2:$AH$2,0)
))),"")</f>
        <v>9.6666666666666696</v>
      </c>
      <c r="N232" s="13">
        <f>_xlfn.IFNA(IF(N$3="Productivity",
INDEX('Productivity Dump'!$E$4:$AJ$500,
MATCH($A232,'Productivity Dump'!$A$4:$A$500,0),
MATCH(N$2,'Productivity Dump'!$E$3:$AJ$3,0)
),
IF(N$3="Attendance",
INDEX('Attendance Dump'!$E$2:$AI$400,
MATCH($A232,'Attendance Dump'!$B$2:$B$400,0),
MATCH(N$2,'Attendance Dump'!$E$1:$AI$1,0)
),
INDEX('Active Hour''s Dump'!$D$3:$AH$337,
MATCH($C232,'Active Hour''s Dump'!$A$3:$A$337,0),
MATCH(N$2,'Active Hour''s Dump'!$D$2:$AH$2,0)
))),"")</f>
        <v>637.01299999999992</v>
      </c>
      <c r="O232" s="13" t="str">
        <f>_xlfn.IFNA(IF(O$3="Productivity",
INDEX('Productivity Dump'!$E$4:$AJ$500,
MATCH($A232,'Productivity Dump'!$A$4:$A$500,0),
MATCH(O$2,'Productivity Dump'!$E$3:$AJ$3,0)
),
IF(O$3="Attendance",
INDEX('Attendance Dump'!$E$2:$AI$400,
MATCH($A232,'Attendance Dump'!$B$2:$B$400,0),
MATCH(O$2,'Attendance Dump'!$E$1:$AI$1,0)
),
INDEX('Active Hour''s Dump'!$D$3:$AH$337,
MATCH($C232,'Active Hour''s Dump'!$A$3:$A$337,0),
MATCH(O$2,'Active Hour''s Dump'!$D$2:$AH$2,0)
))),"")</f>
        <v>P</v>
      </c>
      <c r="P232" s="54">
        <f>_xlfn.IFNA(IF(P$3="Productivity",
INDEX('Productivity Dump'!$E$4:$AJ$500,
MATCH($A232,'Productivity Dump'!$A$4:$A$500,0),
MATCH(P$2,'Productivity Dump'!$E$3:$AJ$3,0)
),
IF(P$3="Attendance",
INDEX('Attendance Dump'!$E$2:$AI$400,
MATCH($A232,'Attendance Dump'!$B$2:$B$400,0),
MATCH(P$2,'Attendance Dump'!$E$1:$AI$1,0)
),
INDEX('Active Hour''s Dump'!$D$3:$AH$337,
MATCH($C232,'Active Hour''s Dump'!$A$3:$A$337,0),
MATCH(P$2,'Active Hour''s Dump'!$D$2:$AH$2,0)
))),"")</f>
        <v>6.3333333333333304</v>
      </c>
      <c r="Q232" s="13">
        <f>_xlfn.IFNA(IF(Q$3="Productivity",
INDEX('Productivity Dump'!$E$4:$AJ$500,
MATCH($A232,'Productivity Dump'!$A$4:$A$500,0),
MATCH(Q$2,'Productivity Dump'!$E$3:$AJ$3,0)
),
IF(Q$3="Attendance",
INDEX('Attendance Dump'!$E$2:$AI$400,
MATCH($A232,'Attendance Dump'!$B$2:$B$400,0),
MATCH(Q$2,'Attendance Dump'!$E$1:$AI$1,0)
),
INDEX('Active Hour''s Dump'!$D$3:$AH$337,
MATCH($C232,'Active Hour''s Dump'!$A$3:$A$337,0),
MATCH(Q$2,'Active Hour''s Dump'!$D$2:$AH$2,0)
))),"")</f>
        <v>0</v>
      </c>
      <c r="R232" s="13" t="str">
        <f>_xlfn.IFNA(IF(R$3="Productivity",
INDEX('Productivity Dump'!$E$4:$AJ$500,
MATCH($A232,'Productivity Dump'!$A$4:$A$500,0),
MATCH(R$2,'Productivity Dump'!$E$3:$AJ$3,0)
),
IF(R$3="Attendance",
INDEX('Attendance Dump'!$E$2:$AI$400,
MATCH($A232,'Attendance Dump'!$B$2:$B$400,0),
MATCH(R$2,'Attendance Dump'!$E$1:$AI$1,0)
),
INDEX('Active Hour''s Dump'!$D$3:$AH$337,
MATCH($C232,'Active Hour''s Dump'!$A$3:$A$337,0),
MATCH(R$2,'Active Hour''s Dump'!$D$2:$AH$2,0)
))),"")</f>
        <v>WO</v>
      </c>
      <c r="S232" s="54">
        <f>_xlfn.IFNA(IF(S$3="Productivity",
INDEX('Productivity Dump'!$E$4:$AJ$500,
MATCH($A232,'Productivity Dump'!$A$4:$A$500,0),
MATCH(S$2,'Productivity Dump'!$E$3:$AJ$3,0)
),
IF(S$3="Attendance",
INDEX('Attendance Dump'!$E$2:$AI$400,
MATCH($A232,'Attendance Dump'!$B$2:$B$400,0),
MATCH(S$2,'Attendance Dump'!$E$1:$AI$1,0)
),
INDEX('Active Hour''s Dump'!$D$3:$AH$337,
MATCH($C232,'Active Hour''s Dump'!$A$3:$A$337,0),
MATCH(S$2,'Active Hour''s Dump'!$D$2:$AH$2,0)
))),"")</f>
        <v>0</v>
      </c>
      <c r="T232" s="13">
        <f>_xlfn.IFNA(IF(T$3="Productivity",
INDEX('Productivity Dump'!$E$4:$AJ$500,
MATCH($A232,'Productivity Dump'!$A$4:$A$500,0),
MATCH(T$2,'Productivity Dump'!$E$3:$AJ$3,0)
),
IF(T$3="Attendance",
INDEX('Attendance Dump'!$E$2:$AI$400,
MATCH($A232,'Attendance Dump'!$B$2:$B$400,0),
MATCH(T$2,'Attendance Dump'!$E$1:$AI$1,0)
),
INDEX('Active Hour''s Dump'!$D$3:$AH$337,
MATCH($C232,'Active Hour''s Dump'!$A$3:$A$337,0),
MATCH(T$2,'Active Hour''s Dump'!$D$2:$AH$2,0)
))),"")</f>
        <v>197.416</v>
      </c>
      <c r="U232" s="13" t="str">
        <f>_xlfn.IFNA(IF(U$3="Productivity",
INDEX('Productivity Dump'!$E$4:$AJ$500,
MATCH($A232,'Productivity Dump'!$A$4:$A$500,0),
MATCH(U$2,'Productivity Dump'!$E$3:$AJ$3,0)
),
IF(U$3="Attendance",
INDEX('Attendance Dump'!$E$2:$AI$400,
MATCH($A232,'Attendance Dump'!$B$2:$B$400,0),
MATCH(U$2,'Attendance Dump'!$E$1:$AI$1,0)
),
INDEX('Active Hour''s Dump'!$D$3:$AH$337,
MATCH($C232,'Active Hour''s Dump'!$A$3:$A$337,0),
MATCH(U$2,'Active Hour''s Dump'!$D$2:$AH$2,0)
))),"")</f>
        <v>LWP-LWP</v>
      </c>
      <c r="V232" s="54">
        <f>_xlfn.IFNA(IF(V$3="Productivity",
INDEX('Productivity Dump'!$E$4:$AJ$500,
MATCH($A232,'Productivity Dump'!$A$4:$A$500,0),
MATCH(V$2,'Productivity Dump'!$E$3:$AJ$3,0)
),
IF(V$3="Attendance",
INDEX('Attendance Dump'!$E$2:$AI$400,
MATCH($A232,'Attendance Dump'!$B$2:$B$400,0),
MATCH(V$2,'Attendance Dump'!$E$1:$AI$1,0)
),
INDEX('Active Hour''s Dump'!$D$3:$AH$337,
MATCH($C232,'Active Hour''s Dump'!$A$3:$A$337,0),
MATCH(V$2,'Active Hour''s Dump'!$D$2:$AH$2,0)
))),"")</f>
        <v>2</v>
      </c>
      <c r="W232" s="13">
        <f>_xlfn.IFNA(IF(W$3="Productivity",
INDEX('Productivity Dump'!$E$4:$AJ$500,
MATCH($A232,'Productivity Dump'!$A$4:$A$500,0),
MATCH(W$2,'Productivity Dump'!$E$3:$AJ$3,0)
),
IF(W$3="Attendance",
INDEX('Attendance Dump'!$E$2:$AI$400,
MATCH($A232,'Attendance Dump'!$B$2:$B$400,0),
MATCH(W$2,'Attendance Dump'!$E$1:$AI$1,0)
),
INDEX('Active Hour''s Dump'!$D$3:$AH$337,
MATCH($C232,'Active Hour''s Dump'!$A$3:$A$337,0),
MATCH(W$2,'Active Hour''s Dump'!$D$2:$AH$2,0)
))),"")</f>
        <v>988.89499999999987</v>
      </c>
      <c r="X232" s="13" t="str">
        <f>_xlfn.IFNA(IF(X$3="Productivity",
INDEX('Productivity Dump'!$E$4:$AJ$500,
MATCH($A232,'Productivity Dump'!$A$4:$A$500,0),
MATCH(X$2,'Productivity Dump'!$E$3:$AJ$3,0)
),
IF(X$3="Attendance",
INDEX('Attendance Dump'!$E$2:$AI$400,
MATCH($A232,'Attendance Dump'!$B$2:$B$400,0),
MATCH(X$2,'Attendance Dump'!$E$1:$AI$1,0)
),
INDEX('Active Hour''s Dump'!$D$3:$AH$337,
MATCH($C232,'Active Hour''s Dump'!$A$3:$A$337,0),
MATCH(X$2,'Active Hour''s Dump'!$D$2:$AH$2,0)
))),"")</f>
        <v>P</v>
      </c>
      <c r="Y232" s="54">
        <f>_xlfn.IFNA(IF(Y$3="Productivity",
INDEX('Productivity Dump'!$E$4:$AJ$500,
MATCH($A232,'Productivity Dump'!$A$4:$A$500,0),
MATCH(Y$2,'Productivity Dump'!$E$3:$AJ$3,0)
),
IF(Y$3="Attendance",
INDEX('Attendance Dump'!$E$2:$AI$400,
MATCH($A232,'Attendance Dump'!$B$2:$B$400,0),
MATCH(Y$2,'Attendance Dump'!$E$1:$AI$1,0)
),
INDEX('Active Hour''s Dump'!$D$3:$AH$337,
MATCH($C232,'Active Hour''s Dump'!$A$3:$A$337,0),
MATCH(Y$2,'Active Hour''s Dump'!$D$2:$AH$2,0)
))),"")</f>
        <v>8.8333333333333304</v>
      </c>
      <c r="Z232" s="13">
        <f>_xlfn.IFNA(IF(Z$3="Productivity",
INDEX('Productivity Dump'!$E$4:$AJ$500,
MATCH($A232,'Productivity Dump'!$A$4:$A$500,0),
MATCH(Z$2,'Productivity Dump'!$E$3:$AJ$3,0)
),
IF(Z$3="Attendance",
INDEX('Attendance Dump'!$E$2:$AI$400,
MATCH($A232,'Attendance Dump'!$B$2:$B$400,0),
MATCH(Z$2,'Attendance Dump'!$E$1:$AI$1,0)
),
INDEX('Active Hour''s Dump'!$D$3:$AH$337,
MATCH($C232,'Active Hour''s Dump'!$A$3:$A$337,0),
MATCH(Z$2,'Active Hour''s Dump'!$D$2:$AH$2,0)
))),"")</f>
        <v>895.7560000000002</v>
      </c>
      <c r="AA232" s="13" t="str">
        <f>_xlfn.IFNA(IF(AA$3="Productivity",
INDEX('Productivity Dump'!$E$4:$AJ$500,
MATCH($A232,'Productivity Dump'!$A$4:$A$500,0),
MATCH(AA$2,'Productivity Dump'!$E$3:$AJ$3,0)
),
IF(AA$3="Attendance",
INDEX('Attendance Dump'!$E$2:$AI$400,
MATCH($A232,'Attendance Dump'!$B$2:$B$400,0),
MATCH(AA$2,'Attendance Dump'!$E$1:$AI$1,0)
),
INDEX('Active Hour''s Dump'!$D$3:$AH$337,
MATCH($C232,'Active Hour''s Dump'!$A$3:$A$337,0),
MATCH(AA$2,'Active Hour''s Dump'!$D$2:$AH$2,0)
))),"")</f>
        <v>P</v>
      </c>
      <c r="AB232" s="54">
        <f>_xlfn.IFNA(IF(AB$3="Productivity",
INDEX('Productivity Dump'!$E$4:$AJ$500,
MATCH($A232,'Productivity Dump'!$A$4:$A$500,0),
MATCH(AB$2,'Productivity Dump'!$E$3:$AJ$3,0)
),
IF(AB$3="Attendance",
INDEX('Attendance Dump'!$E$2:$AI$400,
MATCH($A232,'Attendance Dump'!$B$2:$B$400,0),
MATCH(AB$2,'Attendance Dump'!$E$1:$AI$1,0)
),
INDEX('Active Hour''s Dump'!$D$3:$AH$337,
MATCH($C232,'Active Hour''s Dump'!$A$3:$A$337,0),
MATCH(AB$2,'Active Hour''s Dump'!$D$2:$AH$2,0)
))),"")</f>
        <v>7.25</v>
      </c>
      <c r="AC232" s="13">
        <f>_xlfn.IFNA(IF(AC$3="Productivity",
INDEX('Productivity Dump'!$E$4:$AJ$500,
MATCH($A232,'Productivity Dump'!$A$4:$A$500,0),
MATCH(AC$2,'Productivity Dump'!$E$3:$AJ$3,0)
),
IF(AC$3="Attendance",
INDEX('Attendance Dump'!$E$2:$AI$400,
MATCH($A232,'Attendance Dump'!$B$2:$B$400,0),
MATCH(AC$2,'Attendance Dump'!$E$1:$AI$1,0)
),
INDEX('Active Hour''s Dump'!$D$3:$AH$337,
MATCH($C232,'Active Hour''s Dump'!$A$3:$A$337,0),
MATCH(AC$2,'Active Hour''s Dump'!$D$2:$AH$2,0)
))),"")</f>
        <v>916.18500000000017</v>
      </c>
      <c r="AD232" s="13" t="str">
        <f>_xlfn.IFNA(IF(AD$3="Productivity",
INDEX('Productivity Dump'!$E$4:$AJ$500,
MATCH($A232,'Productivity Dump'!$A$4:$A$500,0),
MATCH(AD$2,'Productivity Dump'!$E$3:$AJ$3,0)
),
IF(AD$3="Attendance",
INDEX('Attendance Dump'!$E$2:$AI$400,
MATCH($A232,'Attendance Dump'!$B$2:$B$400,0),
MATCH(AD$2,'Attendance Dump'!$E$1:$AI$1,0)
),
INDEX('Active Hour''s Dump'!$D$3:$AH$337,
MATCH($C232,'Active Hour''s Dump'!$A$3:$A$337,0),
MATCH(AD$2,'Active Hour''s Dump'!$D$2:$AH$2,0)
))),"")</f>
        <v>P</v>
      </c>
      <c r="AE232" s="54">
        <f>_xlfn.IFNA(IF(AE$3="Productivity",
INDEX('Productivity Dump'!$E$4:$AJ$500,
MATCH($A232,'Productivity Dump'!$A$4:$A$500,0),
MATCH(AE$2,'Productivity Dump'!$E$3:$AJ$3,0)
),
IF(AE$3="Attendance",
INDEX('Attendance Dump'!$E$2:$AI$400,
MATCH($A232,'Attendance Dump'!$B$2:$B$400,0),
MATCH(AE$2,'Attendance Dump'!$E$1:$AI$1,0)
),
INDEX('Active Hour''s Dump'!$D$3:$AH$337,
MATCH($C232,'Active Hour''s Dump'!$A$3:$A$337,0),
MATCH(AE$2,'Active Hour''s Dump'!$D$2:$AH$2,0)
))),"")</f>
        <v>7.3333333333333304</v>
      </c>
      <c r="AF232" s="13">
        <f>_xlfn.IFNA(IF(AF$3="Productivity",
INDEX('Productivity Dump'!$E$4:$AJ$500,
MATCH($A232,'Productivity Dump'!$A$4:$A$500,0),
MATCH(AF$2,'Productivity Dump'!$E$3:$AJ$3,0)
),
IF(AF$3="Attendance",
INDEX('Attendance Dump'!$E$2:$AI$400,
MATCH($A232,'Attendance Dump'!$B$2:$B$400,0),
MATCH(AF$2,'Attendance Dump'!$E$1:$AI$1,0)
),
INDEX('Active Hour''s Dump'!$D$3:$AH$337,
MATCH($C232,'Active Hour''s Dump'!$A$3:$A$337,0),
MATCH(AF$2,'Active Hour''s Dump'!$D$2:$AH$2,0)
))),"")</f>
        <v>1047.0160000000001</v>
      </c>
      <c r="AG232" s="13" t="str">
        <f>_xlfn.IFNA(IF(AG$3="Productivity",
INDEX('Productivity Dump'!$E$4:$AJ$500,
MATCH($A232,'Productivity Dump'!$A$4:$A$500,0),
MATCH(AG$2,'Productivity Dump'!$E$3:$AJ$3,0)
),
IF(AG$3="Attendance",
INDEX('Attendance Dump'!$E$2:$AI$400,
MATCH($A232,'Attendance Dump'!$B$2:$B$400,0),
MATCH(AG$2,'Attendance Dump'!$E$1:$AI$1,0)
),
INDEX('Active Hour''s Dump'!$D$3:$AH$337,
MATCH($C232,'Active Hour''s Dump'!$A$3:$A$337,0),
MATCH(AG$2,'Active Hour''s Dump'!$D$2:$AH$2,0)
))),"")</f>
        <v>P</v>
      </c>
      <c r="AH232" s="54">
        <f>_xlfn.IFNA(IF(AH$3="Productivity",
INDEX('Productivity Dump'!$E$4:$AJ$500,
MATCH($A232,'Productivity Dump'!$A$4:$A$500,0),
MATCH(AH$2,'Productivity Dump'!$E$3:$AJ$3,0)
),
IF(AH$3="Attendance",
INDEX('Attendance Dump'!$E$2:$AI$400,
MATCH($A232,'Attendance Dump'!$B$2:$B$400,0),
MATCH(AH$2,'Attendance Dump'!$E$1:$AI$1,0)
),
INDEX('Active Hour''s Dump'!$D$3:$AH$337,
MATCH($C232,'Active Hour''s Dump'!$A$3:$A$337,0),
MATCH(AH$2,'Active Hour''s Dump'!$D$2:$AH$2,0)
))),"")</f>
        <v>9.5833333333333304</v>
      </c>
      <c r="AI232" s="13">
        <f>_xlfn.IFNA(IF(AI$3="Productivity",
INDEX('Productivity Dump'!$E$4:$AJ$500,
MATCH($A232,'Productivity Dump'!$A$4:$A$500,0),
MATCH(AI$2,'Productivity Dump'!$E$3:$AJ$3,0)
),
IF(AI$3="Attendance",
INDEX('Attendance Dump'!$E$2:$AI$400,
MATCH($A232,'Attendance Dump'!$B$2:$B$400,0),
MATCH(AI$2,'Attendance Dump'!$E$1:$AI$1,0)
),
INDEX('Active Hour''s Dump'!$D$3:$AH$337,
MATCH($C232,'Active Hour''s Dump'!$A$3:$A$337,0),
MATCH(AI$2,'Active Hour''s Dump'!$D$2:$AH$2,0)
))),"")</f>
        <v>638.072</v>
      </c>
      <c r="AJ232" s="13" t="str">
        <f>_xlfn.IFNA(IF(AJ$3="Productivity",
INDEX('Productivity Dump'!$E$4:$AJ$500,
MATCH($A232,'Productivity Dump'!$A$4:$A$500,0),
MATCH(AJ$2,'Productivity Dump'!$E$3:$AJ$3,0)
),
IF(AJ$3="Attendance",
INDEX('Attendance Dump'!$E$2:$AI$400,
MATCH($A232,'Attendance Dump'!$B$2:$B$400,0),
MATCH(AJ$2,'Attendance Dump'!$E$1:$AI$1,0)
),
INDEX('Active Hour''s Dump'!$D$3:$AH$337,
MATCH($C232,'Active Hour''s Dump'!$A$3:$A$337,0),
MATCH(AJ$2,'Active Hour''s Dump'!$D$2:$AH$2,0)
))),"")</f>
        <v>P</v>
      </c>
      <c r="AK232" s="54">
        <f>_xlfn.IFNA(IF(AK$3="Productivity",
INDEX('Productivity Dump'!$E$4:$AJ$500,
MATCH($A232,'Productivity Dump'!$A$4:$A$500,0),
MATCH(AK$2,'Productivity Dump'!$E$3:$AJ$3,0)
),
IF(AK$3="Attendance",
INDEX('Attendance Dump'!$E$2:$AI$400,
MATCH($A232,'Attendance Dump'!$B$2:$B$400,0),
MATCH(AK$2,'Attendance Dump'!$E$1:$AI$1,0)
),
INDEX('Active Hour''s Dump'!$D$3:$AH$337,
MATCH($C232,'Active Hour''s Dump'!$A$3:$A$337,0),
MATCH(AK$2,'Active Hour''s Dump'!$D$2:$AH$2,0)
))),"")</f>
        <v>6.4166666666666696</v>
      </c>
      <c r="AL232" s="13">
        <f>_xlfn.IFNA(IF(AL$3="Productivity",
INDEX('Productivity Dump'!$E$4:$AJ$500,
MATCH($A232,'Productivity Dump'!$A$4:$A$500,0),
MATCH(AL$2,'Productivity Dump'!$E$3:$AJ$3,0)
),
IF(AL$3="Attendance",
INDEX('Attendance Dump'!$E$2:$AI$400,
MATCH($A232,'Attendance Dump'!$B$2:$B$400,0),
MATCH(AL$2,'Attendance Dump'!$E$1:$AI$1,0)
),
INDEX('Active Hour''s Dump'!$D$3:$AH$337,
MATCH($C232,'Active Hour''s Dump'!$A$3:$A$337,0),
MATCH(AL$2,'Active Hour''s Dump'!$D$2:$AH$2,0)
))),"")</f>
        <v>0</v>
      </c>
      <c r="AM232" s="13" t="str">
        <f>_xlfn.IFNA(IF(AM$3="Productivity",
INDEX('Productivity Dump'!$E$4:$AJ$500,
MATCH($A232,'Productivity Dump'!$A$4:$A$500,0),
MATCH(AM$2,'Productivity Dump'!$E$3:$AJ$3,0)
),
IF(AM$3="Attendance",
INDEX('Attendance Dump'!$E$2:$AI$400,
MATCH($A232,'Attendance Dump'!$B$2:$B$400,0),
MATCH(AM$2,'Attendance Dump'!$E$1:$AI$1,0)
),
INDEX('Active Hour''s Dump'!$D$3:$AH$337,
MATCH($C232,'Active Hour''s Dump'!$A$3:$A$337,0),
MATCH(AM$2,'Active Hour''s Dump'!$D$2:$AH$2,0)
))),"")</f>
        <v>WO</v>
      </c>
      <c r="AN232" s="54">
        <f>_xlfn.IFNA(IF(AN$3="Productivity",
INDEX('Productivity Dump'!$E$4:$AJ$500,
MATCH($A232,'Productivity Dump'!$A$4:$A$500,0),
MATCH(AN$2,'Productivity Dump'!$E$3:$AJ$3,0)
),
IF(AN$3="Attendance",
INDEX('Attendance Dump'!$E$2:$AI$400,
MATCH($A232,'Attendance Dump'!$B$2:$B$400,0),
MATCH(AN$2,'Attendance Dump'!$E$1:$AI$1,0)
),
INDEX('Active Hour''s Dump'!$D$3:$AH$337,
MATCH($C232,'Active Hour''s Dump'!$A$3:$A$337,0),
MATCH(AN$2,'Active Hour''s Dump'!$D$2:$AH$2,0)
))),"")</f>
        <v>0</v>
      </c>
      <c r="AO232" s="13">
        <f>_xlfn.IFNA(IF(AO$3="Productivity",
INDEX('Productivity Dump'!$E$4:$AJ$500,
MATCH($A232,'Productivity Dump'!$A$4:$A$500,0),
MATCH(AO$2,'Productivity Dump'!$E$3:$AJ$3,0)
),
IF(AO$3="Attendance",
INDEX('Attendance Dump'!$E$2:$AI$400,
MATCH($A232,'Attendance Dump'!$B$2:$B$400,0),
MATCH(AO$2,'Attendance Dump'!$E$1:$AI$1,0)
),
INDEX('Active Hour''s Dump'!$D$3:$AH$337,
MATCH($C232,'Active Hour''s Dump'!$A$3:$A$337,0),
MATCH(AO$2,'Active Hour''s Dump'!$D$2:$AH$2,0)
))),"")</f>
        <v>434.04399999999998</v>
      </c>
      <c r="AP232" s="13" t="str">
        <f>_xlfn.IFNA(IF(AP$3="Productivity",
INDEX('Productivity Dump'!$E$4:$AJ$500,
MATCH($A232,'Productivity Dump'!$A$4:$A$500,0),
MATCH(AP$2,'Productivity Dump'!$E$3:$AJ$3,0)
),
IF(AP$3="Attendance",
INDEX('Attendance Dump'!$E$2:$AI$400,
MATCH($A232,'Attendance Dump'!$B$2:$B$400,0),
MATCH(AP$2,'Attendance Dump'!$E$1:$AI$1,0)
),
INDEX('Active Hour''s Dump'!$D$3:$AH$337,
MATCH($C232,'Active Hour''s Dump'!$A$3:$A$337,0),
MATCH(AP$2,'Active Hour''s Dump'!$D$2:$AH$2,0)
))),"")</f>
        <v>P</v>
      </c>
      <c r="AQ232" s="54">
        <f>_xlfn.IFNA(IF(AQ$3="Productivity",
INDEX('Productivity Dump'!$E$4:$AJ$500,
MATCH($A232,'Productivity Dump'!$A$4:$A$500,0),
MATCH(AQ$2,'Productivity Dump'!$E$3:$AJ$3,0)
),
IF(AQ$3="Attendance",
INDEX('Attendance Dump'!$E$2:$AI$400,
MATCH($A232,'Attendance Dump'!$B$2:$B$400,0),
MATCH(AQ$2,'Attendance Dump'!$E$1:$AI$1,0)
),
INDEX('Active Hour''s Dump'!$D$3:$AH$337,
MATCH($C232,'Active Hour''s Dump'!$A$3:$A$337,0),
MATCH(AQ$2,'Active Hour''s Dump'!$D$2:$AH$2,0)
))),"")</f>
        <v>3.0833333333333299</v>
      </c>
      <c r="AR232" s="13">
        <f>_xlfn.IFNA(IF(AR$3="Productivity",
INDEX('Productivity Dump'!$E$4:$AJ$500,
MATCH($A232,'Productivity Dump'!$A$4:$A$500,0),
MATCH(AR$2,'Productivity Dump'!$E$3:$AJ$3,0)
),
IF(AR$3="Attendance",
INDEX('Attendance Dump'!$E$2:$AI$400,
MATCH($A232,'Attendance Dump'!$B$2:$B$400,0),
MATCH(AR$2,'Attendance Dump'!$E$1:$AI$1,0)
),
INDEX('Active Hour''s Dump'!$D$3:$AH$337,
MATCH($C232,'Active Hour''s Dump'!$A$3:$A$337,0),
MATCH(AR$2,'Active Hour''s Dump'!$D$2:$AH$2,0)
))),"")</f>
        <v>907.16699999999992</v>
      </c>
      <c r="AS232" s="13" t="str">
        <f>_xlfn.IFNA(IF(AS$3="Productivity",
INDEX('Productivity Dump'!$E$4:$AJ$500,
MATCH($A232,'Productivity Dump'!$A$4:$A$500,0),
MATCH(AS$2,'Productivity Dump'!$E$3:$AJ$3,0)
),
IF(AS$3="Attendance",
INDEX('Attendance Dump'!$E$2:$AI$400,
MATCH($A232,'Attendance Dump'!$B$2:$B$400,0),
MATCH(AS$2,'Attendance Dump'!$E$1:$AI$1,0)
),
INDEX('Active Hour''s Dump'!$D$3:$AH$337,
MATCH($C232,'Active Hour''s Dump'!$A$3:$A$337,0),
MATCH(AS$2,'Active Hour''s Dump'!$D$2:$AH$2,0)
))),"")</f>
        <v>P</v>
      </c>
      <c r="AT232" s="54">
        <f>_xlfn.IFNA(IF(AT$3="Productivity",
INDEX('Productivity Dump'!$E$4:$AJ$500,
MATCH($A232,'Productivity Dump'!$A$4:$A$500,0),
MATCH(AT$2,'Productivity Dump'!$E$3:$AJ$3,0)
),
IF(AT$3="Attendance",
INDEX('Attendance Dump'!$E$2:$AI$400,
MATCH($A232,'Attendance Dump'!$B$2:$B$400,0),
MATCH(AT$2,'Attendance Dump'!$E$1:$AI$1,0)
),
INDEX('Active Hour''s Dump'!$D$3:$AH$337,
MATCH($C232,'Active Hour''s Dump'!$A$3:$A$337,0),
MATCH(AT$2,'Active Hour''s Dump'!$D$2:$AH$2,0)
))),"")</f>
        <v>7.8333333333333304</v>
      </c>
      <c r="AU232" s="13">
        <f>_xlfn.IFNA(IF(AU$3="Productivity",
INDEX('Productivity Dump'!$E$4:$AJ$500,
MATCH($A232,'Productivity Dump'!$A$4:$A$500,0),
MATCH(AU$2,'Productivity Dump'!$E$3:$AJ$3,0)
),
IF(AU$3="Attendance",
INDEX('Attendance Dump'!$E$2:$AI$400,
MATCH($A232,'Attendance Dump'!$B$2:$B$400,0),
MATCH(AU$2,'Attendance Dump'!$E$1:$AI$1,0)
),
INDEX('Active Hour''s Dump'!$D$3:$AH$337,
MATCH($C232,'Active Hour''s Dump'!$A$3:$A$337,0),
MATCH(AU$2,'Active Hour''s Dump'!$D$2:$AH$2,0)
))),"")</f>
        <v>994.0250000000002</v>
      </c>
      <c r="AV232" s="13" t="str">
        <f>_xlfn.IFNA(IF(AV$3="Productivity",
INDEX('Productivity Dump'!$E$4:$AJ$500,
MATCH($A232,'Productivity Dump'!$A$4:$A$500,0),
MATCH(AV$2,'Productivity Dump'!$E$3:$AJ$3,0)
),
IF(AV$3="Attendance",
INDEX('Attendance Dump'!$E$2:$AI$400,
MATCH($A232,'Attendance Dump'!$B$2:$B$400,0),
MATCH(AV$2,'Attendance Dump'!$E$1:$AI$1,0)
),
INDEX('Active Hour''s Dump'!$D$3:$AH$337,
MATCH($C232,'Active Hour''s Dump'!$A$3:$A$337,0),
MATCH(AV$2,'Active Hour''s Dump'!$D$2:$AH$2,0)
))),"")</f>
        <v>P</v>
      </c>
      <c r="AW232" s="54">
        <f>_xlfn.IFNA(IF(AW$3="Productivity",
INDEX('Productivity Dump'!$E$4:$AJ$500,
MATCH($A232,'Productivity Dump'!$A$4:$A$500,0),
MATCH(AW$2,'Productivity Dump'!$E$3:$AJ$3,0)
),
IF(AW$3="Attendance",
INDEX('Attendance Dump'!$E$2:$AI$400,
MATCH($A232,'Attendance Dump'!$B$2:$B$400,0),
MATCH(AW$2,'Attendance Dump'!$E$1:$AI$1,0)
),
INDEX('Active Hour''s Dump'!$D$3:$AH$337,
MATCH($C232,'Active Hour''s Dump'!$A$3:$A$337,0),
MATCH(AW$2,'Active Hour''s Dump'!$D$2:$AH$2,0)
))),"")</f>
        <v>8.6666666666666696</v>
      </c>
      <c r="AX232" s="13">
        <f>_xlfn.IFNA(IF(AX$3="Productivity",
INDEX('Productivity Dump'!$E$4:$AJ$500,
MATCH($A232,'Productivity Dump'!$A$4:$A$500,0),
MATCH(AX$2,'Productivity Dump'!$E$3:$AJ$3,0)
),
IF(AX$3="Attendance",
INDEX('Attendance Dump'!$E$2:$AI$400,
MATCH($A232,'Attendance Dump'!$B$2:$B$400,0),
MATCH(AX$2,'Attendance Dump'!$E$1:$AI$1,0)
),
INDEX('Active Hour''s Dump'!$D$3:$AH$337,
MATCH($C232,'Active Hour''s Dump'!$A$3:$A$337,0),
MATCH(AX$2,'Active Hour''s Dump'!$D$2:$AH$2,0)
))),"")</f>
        <v>798.84799999999996</v>
      </c>
      <c r="AY232" s="13" t="str">
        <f>_xlfn.IFNA(IF(AY$3="Productivity",
INDEX('Productivity Dump'!$E$4:$AJ$500,
MATCH($A232,'Productivity Dump'!$A$4:$A$500,0),
MATCH(AY$2,'Productivity Dump'!$E$3:$AJ$3,0)
),
IF(AY$3="Attendance",
INDEX('Attendance Dump'!$E$2:$AI$400,
MATCH($A232,'Attendance Dump'!$B$2:$B$400,0),
MATCH(AY$2,'Attendance Dump'!$E$1:$AI$1,0)
),
INDEX('Active Hour''s Dump'!$D$3:$AH$337,
MATCH($C232,'Active Hour''s Dump'!$A$3:$A$337,0),
MATCH(AY$2,'Active Hour''s Dump'!$D$2:$AH$2,0)
))),"")</f>
        <v>P</v>
      </c>
      <c r="AZ232" s="54">
        <f>_xlfn.IFNA(IF(AZ$3="Productivity",
INDEX('Productivity Dump'!$E$4:$AJ$500,
MATCH($A232,'Productivity Dump'!$A$4:$A$500,0),
MATCH(AZ$2,'Productivity Dump'!$E$3:$AJ$3,0)
),
IF(AZ$3="Attendance",
INDEX('Attendance Dump'!$E$2:$AI$400,
MATCH($A232,'Attendance Dump'!$B$2:$B$400,0),
MATCH(AZ$2,'Attendance Dump'!$E$1:$AI$1,0)
),
INDEX('Active Hour''s Dump'!$D$3:$AH$337,
MATCH($C232,'Active Hour''s Dump'!$A$3:$A$337,0),
MATCH(AZ$2,'Active Hour''s Dump'!$D$2:$AH$2,0)
))),"")</f>
        <v>5.8333333333333304</v>
      </c>
      <c r="BA232" s="13">
        <f>_xlfn.IFNA(IF(BA$3="Productivity",
INDEX('Productivity Dump'!$E$4:$AJ$500,
MATCH($A232,'Productivity Dump'!$A$4:$A$500,0),
MATCH(BA$2,'Productivity Dump'!$E$3:$AJ$3,0)
),
IF(BA$3="Attendance",
INDEX('Attendance Dump'!$E$2:$AI$400,
MATCH($A232,'Attendance Dump'!$B$2:$B$400,0),
MATCH(BA$2,'Attendance Dump'!$E$1:$AI$1,0)
),
INDEX('Active Hour''s Dump'!$D$3:$AH$337,
MATCH($C232,'Active Hour''s Dump'!$A$3:$A$337,0),
MATCH(BA$2,'Active Hour''s Dump'!$D$2:$AH$2,0)
))),"")</f>
        <v>1039.23</v>
      </c>
      <c r="BB232" s="13" t="str">
        <f>_xlfn.IFNA(IF(BB$3="Productivity",
INDEX('Productivity Dump'!$E$4:$AJ$500,
MATCH($A232,'Productivity Dump'!$A$4:$A$500,0),
MATCH(BB$2,'Productivity Dump'!$E$3:$AJ$3,0)
),
IF(BB$3="Attendance",
INDEX('Attendance Dump'!$E$2:$AI$400,
MATCH($A232,'Attendance Dump'!$B$2:$B$400,0),
MATCH(BB$2,'Attendance Dump'!$E$1:$AI$1,0)
),
INDEX('Active Hour''s Dump'!$D$3:$AH$337,
MATCH($C232,'Active Hour''s Dump'!$A$3:$A$337,0),
MATCH(BB$2,'Active Hour''s Dump'!$D$2:$AH$2,0)
))),"")</f>
        <v>P</v>
      </c>
      <c r="BC232" s="54">
        <f>_xlfn.IFNA(IF(BC$3="Productivity",
INDEX('Productivity Dump'!$E$4:$AJ$500,
MATCH($A232,'Productivity Dump'!$A$4:$A$500,0),
MATCH(BC$2,'Productivity Dump'!$E$3:$AJ$3,0)
),
IF(BC$3="Attendance",
INDEX('Attendance Dump'!$E$2:$AI$400,
MATCH($A232,'Attendance Dump'!$B$2:$B$400,0),
MATCH(BC$2,'Attendance Dump'!$E$1:$AI$1,0)
),
INDEX('Active Hour''s Dump'!$D$3:$AH$337,
MATCH($C232,'Active Hour''s Dump'!$A$3:$A$337,0),
MATCH(BC$2,'Active Hour''s Dump'!$D$2:$AH$2,0)
))),"")</f>
        <v>10.8333333333333</v>
      </c>
      <c r="BD232" s="13">
        <f>_xlfn.IFNA(IF(BD$3="Productivity",
INDEX('Productivity Dump'!$E$4:$AJ$500,
MATCH($A232,'Productivity Dump'!$A$4:$A$500,0),
MATCH(BD$2,'Productivity Dump'!$E$3:$AJ$3,0)
),
IF(BD$3="Attendance",
INDEX('Attendance Dump'!$E$2:$AI$400,
MATCH($A232,'Attendance Dump'!$B$2:$B$400,0),
MATCH(BD$2,'Attendance Dump'!$E$1:$AI$1,0)
),
INDEX('Active Hour''s Dump'!$D$3:$AH$337,
MATCH($C232,'Active Hour''s Dump'!$A$3:$A$337,0),
MATCH(BD$2,'Active Hour''s Dump'!$D$2:$AH$2,0)
))),"")</f>
        <v>400.52600000000001</v>
      </c>
      <c r="BE232" s="13" t="str">
        <f>_xlfn.IFNA(IF(BE$3="Productivity",
INDEX('Productivity Dump'!$E$4:$AJ$500,
MATCH($A232,'Productivity Dump'!$A$4:$A$500,0),
MATCH(BE$2,'Productivity Dump'!$E$3:$AJ$3,0)
),
IF(BE$3="Attendance",
INDEX('Attendance Dump'!$E$2:$AI$400,
MATCH($A232,'Attendance Dump'!$B$2:$B$400,0),
MATCH(BE$2,'Attendance Dump'!$E$1:$AI$1,0)
),
INDEX('Active Hour''s Dump'!$D$3:$AH$337,
MATCH($C232,'Active Hour''s Dump'!$A$3:$A$337,0),
MATCH(BE$2,'Active Hour''s Dump'!$D$2:$AH$2,0)
))),"")</f>
        <v>P</v>
      </c>
      <c r="BF232" s="54">
        <f>_xlfn.IFNA(IF(BF$3="Productivity",
INDEX('Productivity Dump'!$E$4:$AJ$500,
MATCH($A232,'Productivity Dump'!$A$4:$A$500,0),
MATCH(BF$2,'Productivity Dump'!$E$3:$AJ$3,0)
),
IF(BF$3="Attendance",
INDEX('Attendance Dump'!$E$2:$AI$400,
MATCH($A232,'Attendance Dump'!$B$2:$B$400,0),
MATCH(BF$2,'Attendance Dump'!$E$1:$AI$1,0)
),
INDEX('Active Hour''s Dump'!$D$3:$AH$337,
MATCH($C232,'Active Hour''s Dump'!$A$3:$A$337,0),
MATCH(BF$2,'Active Hour''s Dump'!$D$2:$AH$2,0)
))),"")</f>
        <v>3.9166666666666701</v>
      </c>
      <c r="BG232" s="13">
        <f>_xlfn.IFNA(IF(BG$3="Productivity",
INDEX('Productivity Dump'!$E$4:$AJ$500,
MATCH($A232,'Productivity Dump'!$A$4:$A$500,0),
MATCH(BG$2,'Productivity Dump'!$E$3:$AJ$3,0)
),
IF(BG$3="Attendance",
INDEX('Attendance Dump'!$E$2:$AI$400,
MATCH($A232,'Attendance Dump'!$B$2:$B$400,0),
MATCH(BG$2,'Attendance Dump'!$E$1:$AI$1,0)
),
INDEX('Active Hour''s Dump'!$D$3:$AH$337,
MATCH($C232,'Active Hour''s Dump'!$A$3:$A$337,0),
MATCH(BG$2,'Active Hour''s Dump'!$D$2:$AH$2,0)
))),"")</f>
        <v>0</v>
      </c>
      <c r="BH232" s="13" t="str">
        <f>_xlfn.IFNA(IF(BH$3="Productivity",
INDEX('Productivity Dump'!$E$4:$AJ$500,
MATCH($A232,'Productivity Dump'!$A$4:$A$500,0),
MATCH(BH$2,'Productivity Dump'!$E$3:$AJ$3,0)
),
IF(BH$3="Attendance",
INDEX('Attendance Dump'!$E$2:$AI$400,
MATCH($A232,'Attendance Dump'!$B$2:$B$400,0),
MATCH(BH$2,'Attendance Dump'!$E$1:$AI$1,0)
),
INDEX('Active Hour''s Dump'!$D$3:$AH$337,
MATCH($C232,'Active Hour''s Dump'!$A$3:$A$337,0),
MATCH(BH$2,'Active Hour''s Dump'!$D$2:$AH$2,0)
))),"")</f>
        <v>WO</v>
      </c>
      <c r="BI232" s="54">
        <f>_xlfn.IFNA(IF(BI$3="Productivity",
INDEX('Productivity Dump'!$E$4:$AJ$500,
MATCH($A232,'Productivity Dump'!$A$4:$A$500,0),
MATCH(BI$2,'Productivity Dump'!$E$3:$AJ$3,0)
),
IF(BI$3="Attendance",
INDEX('Attendance Dump'!$E$2:$AI$400,
MATCH($A232,'Attendance Dump'!$B$2:$B$400,0),
MATCH(BI$2,'Attendance Dump'!$E$1:$AI$1,0)
),
INDEX('Active Hour''s Dump'!$D$3:$AH$337,
MATCH($C232,'Active Hour''s Dump'!$A$3:$A$337,0),
MATCH(BI$2,'Active Hour''s Dump'!$D$2:$AH$2,0)
))),"")</f>
        <v>0</v>
      </c>
      <c r="BJ232" s="13">
        <f>_xlfn.IFNA(IF(BJ$3="Productivity",
INDEX('Productivity Dump'!$E$4:$AJ$500,
MATCH($A232,'Productivity Dump'!$A$4:$A$500,0),
MATCH(BJ$2,'Productivity Dump'!$E$3:$AJ$3,0)
),
IF(BJ$3="Attendance",
INDEX('Attendance Dump'!$E$2:$AI$400,
MATCH($A232,'Attendance Dump'!$B$2:$B$400,0),
MATCH(BJ$2,'Attendance Dump'!$E$1:$AI$1,0)
),
INDEX('Active Hour''s Dump'!$D$3:$AH$337,
MATCH($C232,'Active Hour''s Dump'!$A$3:$A$337,0),
MATCH(BJ$2,'Active Hour''s Dump'!$D$2:$AH$2,0)
))),"")</f>
        <v>446.58499999999992</v>
      </c>
      <c r="BK232" s="13" t="str">
        <f>_xlfn.IFNA(IF(BK$3="Productivity",
INDEX('Productivity Dump'!$E$4:$AJ$500,
MATCH($A232,'Productivity Dump'!$A$4:$A$500,0),
MATCH(BK$2,'Productivity Dump'!$E$3:$AJ$3,0)
),
IF(BK$3="Attendance",
INDEX('Attendance Dump'!$E$2:$AI$400,
MATCH($A232,'Attendance Dump'!$B$2:$B$400,0),
MATCH(BK$2,'Attendance Dump'!$E$1:$AI$1,0)
),
INDEX('Active Hour''s Dump'!$D$3:$AH$337,
MATCH($C232,'Active Hour''s Dump'!$A$3:$A$337,0),
MATCH(BK$2,'Active Hour''s Dump'!$D$2:$AH$2,0)
))),"")</f>
        <v>P</v>
      </c>
      <c r="BL232" s="54">
        <f>_xlfn.IFNA(IF(BL$3="Productivity",
INDEX('Productivity Dump'!$E$4:$AJ$500,
MATCH($A232,'Productivity Dump'!$A$4:$A$500,0),
MATCH(BL$2,'Productivity Dump'!$E$3:$AJ$3,0)
),
IF(BL$3="Attendance",
INDEX('Attendance Dump'!$E$2:$AI$400,
MATCH($A232,'Attendance Dump'!$B$2:$B$400,0),
MATCH(BL$2,'Attendance Dump'!$E$1:$AI$1,0)
),
INDEX('Active Hour''s Dump'!$D$3:$AH$337,
MATCH($C232,'Active Hour''s Dump'!$A$3:$A$337,0),
MATCH(BL$2,'Active Hour''s Dump'!$D$2:$AH$2,0)
))),"")</f>
        <v>3.25</v>
      </c>
      <c r="BM232" s="13">
        <f>_xlfn.IFNA(IF(BM$3="Productivity",
INDEX('Productivity Dump'!$E$4:$AJ$500,
MATCH($A232,'Productivity Dump'!$A$4:$A$500,0),
MATCH(BM$2,'Productivity Dump'!$E$3:$AJ$3,0)
),
IF(BM$3="Attendance",
INDEX('Attendance Dump'!$E$2:$AI$400,
MATCH($A232,'Attendance Dump'!$B$2:$B$400,0),
MATCH(BM$2,'Attendance Dump'!$E$1:$AI$1,0)
),
INDEX('Active Hour''s Dump'!$D$3:$AH$337,
MATCH($C232,'Active Hour''s Dump'!$A$3:$A$337,0),
MATCH(BM$2,'Active Hour''s Dump'!$D$2:$AH$2,0)
))),"")</f>
        <v>751.44900000000007</v>
      </c>
      <c r="BN232" s="13" t="str">
        <f>_xlfn.IFNA(IF(BN$3="Productivity",
INDEX('Productivity Dump'!$E$4:$AJ$500,
MATCH($A232,'Productivity Dump'!$A$4:$A$500,0),
MATCH(BN$2,'Productivity Dump'!$E$3:$AJ$3,0)
),
IF(BN$3="Attendance",
INDEX('Attendance Dump'!$E$2:$AI$400,
MATCH($A232,'Attendance Dump'!$B$2:$B$400,0),
MATCH(BN$2,'Attendance Dump'!$E$1:$AI$1,0)
),
INDEX('Active Hour''s Dump'!$D$3:$AH$337,
MATCH($C232,'Active Hour''s Dump'!$A$3:$A$337,0),
MATCH(BN$2,'Active Hour''s Dump'!$D$2:$AH$2,0)
))),"")</f>
        <v>P</v>
      </c>
      <c r="BO232" s="54">
        <f>_xlfn.IFNA(IF(BO$3="Productivity",
INDEX('Productivity Dump'!$E$4:$AJ$500,
MATCH($A232,'Productivity Dump'!$A$4:$A$500,0),
MATCH(BO$2,'Productivity Dump'!$E$3:$AJ$3,0)
),
IF(BO$3="Attendance",
INDEX('Attendance Dump'!$E$2:$AI$400,
MATCH($A232,'Attendance Dump'!$B$2:$B$400,0),
MATCH(BO$2,'Attendance Dump'!$E$1:$AI$1,0)
),
INDEX('Active Hour''s Dump'!$D$3:$AH$337,
MATCH($C232,'Active Hour''s Dump'!$A$3:$A$337,0),
MATCH(BO$2,'Active Hour''s Dump'!$D$2:$AH$2,0)
))),"")</f>
        <v>7.1666666666666696</v>
      </c>
      <c r="BP232" s="13">
        <f>_xlfn.IFNA(IF(BP$3="Productivity",
INDEX('Productivity Dump'!$E$4:$AJ$500,
MATCH($A232,'Productivity Dump'!$A$4:$A$500,0),
MATCH(BP$2,'Productivity Dump'!$E$3:$AJ$3,0)
),
IF(BP$3="Attendance",
INDEX('Attendance Dump'!$E$2:$AI$400,
MATCH($A232,'Attendance Dump'!$B$2:$B$400,0),
MATCH(BP$2,'Attendance Dump'!$E$1:$AI$1,0)
),
INDEX('Active Hour''s Dump'!$D$3:$AH$337,
MATCH($C232,'Active Hour''s Dump'!$A$3:$A$337,0),
MATCH(BP$2,'Active Hour''s Dump'!$D$2:$AH$2,0)
))),"")</f>
        <v>757.11</v>
      </c>
      <c r="BQ232" s="13" t="str">
        <f>_xlfn.IFNA(IF(BQ$3="Productivity",
INDEX('Productivity Dump'!$E$4:$AJ$500,
MATCH($A232,'Productivity Dump'!$A$4:$A$500,0),
MATCH(BQ$2,'Productivity Dump'!$E$3:$AJ$3,0)
),
IF(BQ$3="Attendance",
INDEX('Attendance Dump'!$E$2:$AI$400,
MATCH($A232,'Attendance Dump'!$B$2:$B$400,0),
MATCH(BQ$2,'Attendance Dump'!$E$1:$AI$1,0)
),
INDEX('Active Hour''s Dump'!$D$3:$AH$337,
MATCH($C232,'Active Hour''s Dump'!$A$3:$A$337,0),
MATCH(BQ$2,'Active Hour''s Dump'!$D$2:$AH$2,0)
))),"")</f>
        <v>P</v>
      </c>
      <c r="BR232" s="54">
        <f>_xlfn.IFNA(IF(BR$3="Productivity",
INDEX('Productivity Dump'!$E$4:$AJ$500,
MATCH($A232,'Productivity Dump'!$A$4:$A$500,0),
MATCH(BR$2,'Productivity Dump'!$E$3:$AJ$3,0)
),
IF(BR$3="Attendance",
INDEX('Attendance Dump'!$E$2:$AI$400,
MATCH($A232,'Attendance Dump'!$B$2:$B$400,0),
MATCH(BR$2,'Attendance Dump'!$E$1:$AI$1,0)
),
INDEX('Active Hour''s Dump'!$D$3:$AH$337,
MATCH($C232,'Active Hour''s Dump'!$A$3:$A$337,0),
MATCH(BR$2,'Active Hour''s Dump'!$D$2:$AH$2,0)
))),"")</f>
        <v>7.5833333333333304</v>
      </c>
      <c r="BS232" s="13">
        <f>_xlfn.IFNA(IF(BS$3="Productivity",
INDEX('Productivity Dump'!$E$4:$AJ$500,
MATCH($A232,'Productivity Dump'!$A$4:$A$500,0),
MATCH(BS$2,'Productivity Dump'!$E$3:$AJ$3,0)
),
IF(BS$3="Attendance",
INDEX('Attendance Dump'!$E$2:$AI$400,
MATCH($A232,'Attendance Dump'!$B$2:$B$400,0),
MATCH(BS$2,'Attendance Dump'!$E$1:$AI$1,0)
),
INDEX('Active Hour''s Dump'!$D$3:$AH$337,
MATCH($C232,'Active Hour''s Dump'!$A$3:$A$337,0),
MATCH(BS$2,'Active Hour''s Dump'!$D$2:$AH$2,0)
))),"")</f>
        <v>719.75700000000006</v>
      </c>
      <c r="BT232" s="13" t="str">
        <f>_xlfn.IFNA(IF(BT$3="Productivity",
INDEX('Productivity Dump'!$E$4:$AJ$500,
MATCH($A232,'Productivity Dump'!$A$4:$A$500,0),
MATCH(BT$2,'Productivity Dump'!$E$3:$AJ$3,0)
),
IF(BT$3="Attendance",
INDEX('Attendance Dump'!$E$2:$AI$400,
MATCH($A232,'Attendance Dump'!$B$2:$B$400,0),
MATCH(BT$2,'Attendance Dump'!$E$1:$AI$1,0)
),
INDEX('Active Hour''s Dump'!$D$3:$AH$337,
MATCH($C232,'Active Hour''s Dump'!$A$3:$A$337,0),
MATCH(BT$2,'Active Hour''s Dump'!$D$2:$AH$2,0)
))),"")</f>
        <v>H(P)</v>
      </c>
      <c r="BU232" s="54">
        <f>_xlfn.IFNA(IF(BU$3="Productivity",
INDEX('Productivity Dump'!$E$4:$AJ$500,
MATCH($A232,'Productivity Dump'!$A$4:$A$500,0),
MATCH(BU$2,'Productivity Dump'!$E$3:$AJ$3,0)
),
IF(BU$3="Attendance",
INDEX('Attendance Dump'!$E$2:$AI$400,
MATCH($A232,'Attendance Dump'!$B$2:$B$400,0),
MATCH(BU$2,'Attendance Dump'!$E$1:$AI$1,0)
),
INDEX('Active Hour''s Dump'!$D$3:$AH$337,
MATCH($C232,'Active Hour''s Dump'!$A$3:$A$337,0),
MATCH(BU$2,'Active Hour''s Dump'!$D$2:$AH$2,0)
))),"")</f>
        <v>8</v>
      </c>
      <c r="BV232" s="13">
        <f>_xlfn.IFNA(IF(BV$3="Productivity",
INDEX('Productivity Dump'!$E$4:$AJ$500,
MATCH($A232,'Productivity Dump'!$A$4:$A$500,0),
MATCH(BV$2,'Productivity Dump'!$E$3:$AJ$3,0)
),
IF(BV$3="Attendance",
INDEX('Attendance Dump'!$E$2:$AI$400,
MATCH($A232,'Attendance Dump'!$B$2:$B$400,0),
MATCH(BV$2,'Attendance Dump'!$E$1:$AI$1,0)
),
INDEX('Active Hour''s Dump'!$D$3:$AH$337,
MATCH($C232,'Active Hour''s Dump'!$A$3:$A$337,0),
MATCH(BV$2,'Active Hour''s Dump'!$D$2:$AH$2,0)
))),"")</f>
        <v>842.32399999999984</v>
      </c>
      <c r="BW232" s="13" t="str">
        <f>_xlfn.IFNA(IF(BW$3="Productivity",
INDEX('Productivity Dump'!$E$4:$AJ$500,
MATCH($A232,'Productivity Dump'!$A$4:$A$500,0),
MATCH(BW$2,'Productivity Dump'!$E$3:$AJ$3,0)
),
IF(BW$3="Attendance",
INDEX('Attendance Dump'!$E$2:$AI$400,
MATCH($A232,'Attendance Dump'!$B$2:$B$400,0),
MATCH(BW$2,'Attendance Dump'!$E$1:$AI$1,0)
),
INDEX('Active Hour''s Dump'!$D$3:$AH$337,
MATCH($C232,'Active Hour''s Dump'!$A$3:$A$337,0),
MATCH(BW$2,'Active Hour''s Dump'!$D$2:$AH$2,0)
))),"")</f>
        <v>P</v>
      </c>
      <c r="BX232" s="54">
        <f>_xlfn.IFNA(IF(BX$3="Productivity",
INDEX('Productivity Dump'!$E$4:$AJ$500,
MATCH($A232,'Productivity Dump'!$A$4:$A$500,0),
MATCH(BX$2,'Productivity Dump'!$E$3:$AJ$3,0)
),
IF(BX$3="Attendance",
INDEX('Attendance Dump'!$E$2:$AI$400,
MATCH($A232,'Attendance Dump'!$B$2:$B$400,0),
MATCH(BX$2,'Attendance Dump'!$E$1:$AI$1,0)
),
INDEX('Active Hour''s Dump'!$D$3:$AH$337,
MATCH($C232,'Active Hour''s Dump'!$A$3:$A$337,0),
MATCH(BX$2,'Active Hour''s Dump'!$D$2:$AH$2,0)
))),"")</f>
        <v>7.9166666666666696</v>
      </c>
      <c r="BY232" s="13">
        <f>_xlfn.IFNA(IF(BY$3="Productivity",
INDEX('Productivity Dump'!$E$4:$AJ$500,
MATCH($A232,'Productivity Dump'!$A$4:$A$500,0),
MATCH(BY$2,'Productivity Dump'!$E$3:$AJ$3,0)
),
IF(BY$3="Attendance",
INDEX('Attendance Dump'!$E$2:$AI$400,
MATCH($A232,'Attendance Dump'!$B$2:$B$400,0),
MATCH(BY$2,'Attendance Dump'!$E$1:$AI$1,0)
),
INDEX('Active Hour''s Dump'!$D$3:$AH$337,
MATCH($C232,'Active Hour''s Dump'!$A$3:$A$337,0),
MATCH(BY$2,'Active Hour''s Dump'!$D$2:$AH$2,0)
))),"")</f>
        <v>315.02900000000005</v>
      </c>
      <c r="BZ232" s="13" t="str">
        <f>_xlfn.IFNA(IF(BZ$3="Productivity",
INDEX('Productivity Dump'!$E$4:$AJ$500,
MATCH($A232,'Productivity Dump'!$A$4:$A$500,0),
MATCH(BZ$2,'Productivity Dump'!$E$3:$AJ$3,0)
),
IF(BZ$3="Attendance",
INDEX('Attendance Dump'!$E$2:$AI$400,
MATCH($A232,'Attendance Dump'!$B$2:$B$400,0),
MATCH(BZ$2,'Attendance Dump'!$E$1:$AI$1,0)
),
INDEX('Active Hour''s Dump'!$D$3:$AH$337,
MATCH($C232,'Active Hour''s Dump'!$A$3:$A$337,0),
MATCH(BZ$2,'Active Hour''s Dump'!$D$2:$AH$2,0)
))),"")</f>
        <v>P</v>
      </c>
      <c r="CA232" s="54">
        <f>_xlfn.IFNA(IF(CA$3="Productivity",
INDEX('Productivity Dump'!$E$4:$AJ$500,
MATCH($A232,'Productivity Dump'!$A$4:$A$500,0),
MATCH(CA$2,'Productivity Dump'!$E$3:$AJ$3,0)
),
IF(CA$3="Attendance",
INDEX('Attendance Dump'!$E$2:$AI$400,
MATCH($A232,'Attendance Dump'!$B$2:$B$400,0),
MATCH(CA$2,'Attendance Dump'!$E$1:$AI$1,0)
),
INDEX('Active Hour''s Dump'!$D$3:$AH$337,
MATCH($C232,'Active Hour''s Dump'!$A$3:$A$337,0),
MATCH(CA$2,'Active Hour''s Dump'!$D$2:$AH$2,0)
))),"")</f>
        <v>3.25</v>
      </c>
      <c r="CB232" s="13">
        <f>_xlfn.IFNA(IF(CB$3="Productivity",
INDEX('Productivity Dump'!$E$4:$AJ$500,
MATCH($A232,'Productivity Dump'!$A$4:$A$500,0),
MATCH(CB$2,'Productivity Dump'!$E$3:$AJ$3,0)
),
IF(CB$3="Attendance",
INDEX('Attendance Dump'!$E$2:$AI$400,
MATCH($A232,'Attendance Dump'!$B$2:$B$400,0),
MATCH(CB$2,'Attendance Dump'!$E$1:$AI$1,0)
),
INDEX('Active Hour''s Dump'!$D$3:$AH$337,
MATCH($C232,'Active Hour''s Dump'!$A$3:$A$337,0),
MATCH(CB$2,'Active Hour''s Dump'!$D$2:$AH$2,0)
))),"")</f>
        <v>381.88900000000001</v>
      </c>
      <c r="CC232" s="13" t="str">
        <f>_xlfn.IFNA(IF(CC$3="Productivity",
INDEX('Productivity Dump'!$E$4:$AJ$500,
MATCH($A232,'Productivity Dump'!$A$4:$A$500,0),
MATCH(CC$2,'Productivity Dump'!$E$3:$AJ$3,0)
),
IF(CC$3="Attendance",
INDEX('Attendance Dump'!$E$2:$AI$400,
MATCH($A232,'Attendance Dump'!$B$2:$B$400,0),
MATCH(CC$2,'Attendance Dump'!$E$1:$AI$1,0)
),
INDEX('Active Hour''s Dump'!$D$3:$AH$337,
MATCH($C232,'Active Hour''s Dump'!$A$3:$A$337,0),
MATCH(CC$2,'Active Hour''s Dump'!$D$2:$AH$2,0)
))),"")</f>
        <v>WO</v>
      </c>
      <c r="CD232" s="54">
        <f>_xlfn.IFNA(IF(CD$3="Productivity",
INDEX('Productivity Dump'!$E$4:$AJ$500,
MATCH($A232,'Productivity Dump'!$A$4:$A$500,0),
MATCH(CD$2,'Productivity Dump'!$E$3:$AJ$3,0)
),
IF(CD$3="Attendance",
INDEX('Attendance Dump'!$E$2:$AI$400,
MATCH($A232,'Attendance Dump'!$B$2:$B$400,0),
MATCH(CD$2,'Attendance Dump'!$E$1:$AI$1,0)
),
INDEX('Active Hour''s Dump'!$D$3:$AH$337,
MATCH($C232,'Active Hour''s Dump'!$A$3:$A$337,0),
MATCH(CD$2,'Active Hour''s Dump'!$D$2:$AH$2,0)
))),"")</f>
        <v>4.1666666666666696</v>
      </c>
      <c r="CE232" s="13">
        <f>_xlfn.IFNA(IF(CE$3="Productivity",
INDEX('Productivity Dump'!$E$4:$AJ$500,
MATCH($A232,'Productivity Dump'!$A$4:$A$500,0),
MATCH(CE$2,'Productivity Dump'!$E$3:$AJ$3,0)
),
IF(CE$3="Attendance",
INDEX('Attendance Dump'!$E$2:$AI$400,
MATCH($A232,'Attendance Dump'!$B$2:$B$400,0),
MATCH(CE$2,'Attendance Dump'!$E$1:$AI$1,0)
),
INDEX('Active Hour''s Dump'!$D$3:$AH$337,
MATCH($C232,'Active Hour''s Dump'!$A$3:$A$337,0),
MATCH(CE$2,'Active Hour''s Dump'!$D$2:$AH$2,0)
))),"")</f>
        <v>486.41799999999995</v>
      </c>
      <c r="CF232" s="13" t="str">
        <f>_xlfn.IFNA(IF(CF$3="Productivity",
INDEX('Productivity Dump'!$E$4:$AJ$500,
MATCH($A232,'Productivity Dump'!$A$4:$A$500,0),
MATCH(CF$2,'Productivity Dump'!$E$3:$AJ$3,0)
),
IF(CF$3="Attendance",
INDEX('Attendance Dump'!$E$2:$AI$400,
MATCH($A232,'Attendance Dump'!$B$2:$B$400,0),
MATCH(CF$2,'Attendance Dump'!$E$1:$AI$1,0)
),
INDEX('Active Hour''s Dump'!$D$3:$AH$337,
MATCH($C232,'Active Hour''s Dump'!$A$3:$A$337,0),
MATCH(CF$2,'Active Hour''s Dump'!$D$2:$AH$2,0)
))),"")</f>
        <v>P</v>
      </c>
      <c r="CG232" s="54">
        <f>_xlfn.IFNA(IF(CG$3="Productivity",
INDEX('Productivity Dump'!$E$4:$AJ$500,
MATCH($A232,'Productivity Dump'!$A$4:$A$500,0),
MATCH(CG$2,'Productivity Dump'!$E$3:$AJ$3,0)
),
IF(CG$3="Attendance",
INDEX('Attendance Dump'!$E$2:$AI$400,
MATCH($A232,'Attendance Dump'!$B$2:$B$400,0),
MATCH(CG$2,'Attendance Dump'!$E$1:$AI$1,0)
),
INDEX('Active Hour''s Dump'!$D$3:$AH$337,
MATCH($C232,'Active Hour''s Dump'!$A$3:$A$337,0),
MATCH(CG$2,'Active Hour''s Dump'!$D$2:$AH$2,0)
))),"")</f>
        <v>3.6666666666666701</v>
      </c>
      <c r="CH232" s="13">
        <f>_xlfn.IFNA(IF(CH$3="Productivity",
INDEX('Productivity Dump'!$E$4:$AJ$500,
MATCH($A232,'Productivity Dump'!$A$4:$A$500,0),
MATCH(CH$2,'Productivity Dump'!$E$3:$AJ$3,0)
),
IF(CH$3="Attendance",
INDEX('Attendance Dump'!$E$2:$AI$400,
MATCH($A232,'Attendance Dump'!$B$2:$B$400,0),
MATCH(CH$2,'Attendance Dump'!$E$1:$AI$1,0)
),
INDEX('Active Hour''s Dump'!$D$3:$AH$337,
MATCH($C232,'Active Hour''s Dump'!$A$3:$A$337,0),
MATCH(CH$2,'Active Hour''s Dump'!$D$2:$AH$2,0)
))),"")</f>
        <v>1085.414</v>
      </c>
      <c r="CI232" s="13" t="str">
        <f>_xlfn.IFNA(IF(CI$3="Productivity",
INDEX('Productivity Dump'!$E$4:$AJ$500,
MATCH($A232,'Productivity Dump'!$A$4:$A$500,0),
MATCH(CI$2,'Productivity Dump'!$E$3:$AJ$3,0)
),
IF(CI$3="Attendance",
INDEX('Attendance Dump'!$E$2:$AI$400,
MATCH($A232,'Attendance Dump'!$B$2:$B$400,0),
MATCH(CI$2,'Attendance Dump'!$E$1:$AI$1,0)
),
INDEX('Active Hour''s Dump'!$D$3:$AH$337,
MATCH($C232,'Active Hour''s Dump'!$A$3:$A$337,0),
MATCH(CI$2,'Active Hour''s Dump'!$D$2:$AH$2,0)
))),"")</f>
        <v>P</v>
      </c>
      <c r="CJ232" s="54">
        <f>_xlfn.IFNA(IF(CJ$3="Productivity",
INDEX('Productivity Dump'!$E$4:$AJ$500,
MATCH($A232,'Productivity Dump'!$A$4:$A$500,0),
MATCH(CJ$2,'Productivity Dump'!$E$3:$AJ$3,0)
),
IF(CJ$3="Attendance",
INDEX('Attendance Dump'!$E$2:$AI$400,
MATCH($A232,'Attendance Dump'!$B$2:$B$400,0),
MATCH(CJ$2,'Attendance Dump'!$E$1:$AI$1,0)
),
INDEX('Active Hour''s Dump'!$D$3:$AH$337,
MATCH($C232,'Active Hour''s Dump'!$A$3:$A$337,0),
MATCH(CJ$2,'Active Hour''s Dump'!$D$2:$AH$2,0)
))),"")</f>
        <v>8.25</v>
      </c>
      <c r="CK232" s="13">
        <f>_xlfn.IFNA(IF(CK$3="Productivity",
INDEX('Productivity Dump'!$E$4:$AJ$500,
MATCH($A232,'Productivity Dump'!$A$4:$A$500,0),
MATCH(CK$2,'Productivity Dump'!$E$3:$AJ$3,0)
),
IF(CK$3="Attendance",
INDEX('Attendance Dump'!$E$2:$AI$400,
MATCH($A232,'Attendance Dump'!$B$2:$B$400,0),
MATCH(CK$2,'Attendance Dump'!$E$1:$AI$1,0)
),
INDEX('Active Hour''s Dump'!$D$3:$AH$337,
MATCH($C232,'Active Hour''s Dump'!$A$3:$A$337,0),
MATCH(CK$2,'Active Hour''s Dump'!$D$2:$AH$2,0)
))),"")</f>
        <v>1206.0950000000003</v>
      </c>
      <c r="CL232" s="13" t="str">
        <f>_xlfn.IFNA(IF(CL$3="Productivity",
INDEX('Productivity Dump'!$E$4:$AJ$500,
MATCH($A232,'Productivity Dump'!$A$4:$A$500,0),
MATCH(CL$2,'Productivity Dump'!$E$3:$AJ$3,0)
),
IF(CL$3="Attendance",
INDEX('Attendance Dump'!$E$2:$AI$400,
MATCH($A232,'Attendance Dump'!$B$2:$B$400,0),
MATCH(CL$2,'Attendance Dump'!$E$1:$AI$1,0)
),
INDEX('Active Hour''s Dump'!$D$3:$AH$337,
MATCH($C232,'Active Hour''s Dump'!$A$3:$A$337,0),
MATCH(CL$2,'Active Hour''s Dump'!$D$2:$AH$2,0)
))),"")</f>
        <v>P</v>
      </c>
      <c r="CM232" s="54">
        <f>_xlfn.IFNA(IF(CM$3="Productivity",
INDEX('Productivity Dump'!$E$4:$AJ$500,
MATCH($A232,'Productivity Dump'!$A$4:$A$500,0),
MATCH(CM$2,'Productivity Dump'!$E$3:$AJ$3,0)
),
IF(CM$3="Attendance",
INDEX('Attendance Dump'!$E$2:$AI$400,
MATCH($A232,'Attendance Dump'!$B$2:$B$400,0),
MATCH(CM$2,'Attendance Dump'!$E$1:$AI$1,0)
),
INDEX('Active Hour''s Dump'!$D$3:$AH$337,
MATCH($C232,'Active Hour''s Dump'!$A$3:$A$337,0),
MATCH(CM$2,'Active Hour''s Dump'!$D$2:$AH$2,0)
))),"")</f>
        <v>8.0833333333333304</v>
      </c>
      <c r="CN232" s="13">
        <f>_xlfn.IFNA(IF(CN$3="Productivity",
INDEX('Productivity Dump'!$E$4:$AJ$500,
MATCH($A232,'Productivity Dump'!$A$4:$A$500,0),
MATCH(CN$2,'Productivity Dump'!$E$3:$AJ$3,0)
),
IF(CN$3="Attendance",
INDEX('Attendance Dump'!$E$2:$AI$400,
MATCH($A232,'Attendance Dump'!$B$2:$B$400,0),
MATCH(CN$2,'Attendance Dump'!$E$1:$AI$1,0)
),
INDEX('Active Hour''s Dump'!$D$3:$AH$337,
MATCH($C232,'Active Hour''s Dump'!$A$3:$A$337,0),
MATCH(CN$2,'Active Hour''s Dump'!$D$2:$AH$2,0)
))),"")</f>
        <v>0</v>
      </c>
      <c r="CO232" s="13">
        <f>_xlfn.IFNA(IF(CO$3="Productivity",
INDEX('Productivity Dump'!$E$4:$AJ$500,
MATCH($A232,'Productivity Dump'!$A$4:$A$500,0),
MATCH(CO$2,'Productivity Dump'!$E$3:$AJ$3,0)
),
IF(CO$3="Attendance",
INDEX('Attendance Dump'!$E$2:$AI$400,
MATCH($A232,'Attendance Dump'!$B$2:$B$400,0),
MATCH(CO$2,'Attendance Dump'!$E$1:$AI$1,0)
),
INDEX('Active Hour''s Dump'!$D$3:$AH$337,
MATCH($C232,'Active Hour''s Dump'!$A$3:$A$337,0),
MATCH(CO$2,'Active Hour''s Dump'!$D$2:$AH$2,0)
))),"")</f>
        <v>0</v>
      </c>
      <c r="CP232" s="54">
        <f>_xlfn.IFNA(IF(CP$3="Productivity",
INDEX('Productivity Dump'!$E$4:$AJ$500,
MATCH($A232,'Productivity Dump'!$A$4:$A$500,0),
MATCH(CP$2,'Productivity Dump'!$E$3:$AJ$3,0)
),
IF(CP$3="Attendance",
INDEX('Attendance Dump'!$E$2:$AI$400,
MATCH($A232,'Attendance Dump'!$B$2:$B$400,0),
MATCH(CP$2,'Attendance Dump'!$E$1:$AI$1,0)
),
INDEX('Active Hour''s Dump'!$D$3:$AH$337,
MATCH($C232,'Active Hour''s Dump'!$A$3:$A$337,0),
MATCH(CP$2,'Active Hour''s Dump'!$D$2:$AH$2,0)
))),"")</f>
        <v>0</v>
      </c>
      <c r="CQ232" s="13">
        <f>_xlfn.IFNA(IF(CQ$3="Productivity",
INDEX('Productivity Dump'!$E$4:$AJ$500,
MATCH($A232,'Productivity Dump'!$A$4:$A$500,0),
MATCH(CQ$2,'Productivity Dump'!$E$3:$AJ$3,0)
),
IF(CQ$3="Attendance",
INDEX('Attendance Dump'!$E$2:$AI$400,
MATCH($A232,'Attendance Dump'!$B$2:$B$400,0),
MATCH(CQ$2,'Attendance Dump'!$E$1:$AI$1,0)
),
INDEX('Active Hour''s Dump'!$D$3:$AH$337,
MATCH($C232,'Active Hour''s Dump'!$A$3:$A$337,0),
MATCH(CQ$2,'Active Hour''s Dump'!$D$2:$AH$2,0)
))),"")</f>
        <v>0</v>
      </c>
      <c r="CR232" s="13">
        <f>_xlfn.IFNA(IF(CR$3="Productivity",
INDEX('Productivity Dump'!$E$4:$AJ$500,
MATCH($A232,'Productivity Dump'!$A$4:$A$500,0),
MATCH(CR$2,'Productivity Dump'!$E$3:$AJ$3,0)
),
IF(CR$3="Attendance",
INDEX('Attendance Dump'!$E$2:$AI$400,
MATCH($A232,'Attendance Dump'!$B$2:$B$400,0),
MATCH(CR$2,'Attendance Dump'!$E$1:$AI$1,0)
),
INDEX('Active Hour''s Dump'!$D$3:$AH$337,
MATCH($C232,'Active Hour''s Dump'!$A$3:$A$337,0),
MATCH(CR$2,'Active Hour''s Dump'!$D$2:$AH$2,0)
))),"")</f>
        <v>0</v>
      </c>
      <c r="CS232" s="54">
        <f>_xlfn.IFNA(IF(CS$3="Productivity",
INDEX('Productivity Dump'!$E$4:$AJ$500,
MATCH($A232,'Productivity Dump'!$A$4:$A$500,0),
MATCH(CS$2,'Productivity Dump'!$E$3:$AJ$3,0)
),
IF(CS$3="Attendance",
INDEX('Attendance Dump'!$E$2:$AI$400,
MATCH($A232,'Attendance Dump'!$B$2:$B$400,0),
MATCH(CS$2,'Attendance Dump'!$E$1:$AI$1,0)
),
INDEX('Active Hour''s Dump'!$D$3:$AH$337,
MATCH($C232,'Active Hour''s Dump'!$A$3:$A$337,0),
MATCH(CS$2,'Active Hour''s Dump'!$D$2:$AH$2,0)
))),"")</f>
        <v>0</v>
      </c>
      <c r="CT232" s="13">
        <f>_xlfn.IFNA(IF(CT$3="Productivity",
INDEX('Productivity Dump'!$E$4:$AJ$500,
MATCH($A232,'Productivity Dump'!$A$4:$A$500,0),
MATCH(CT$2,'Productivity Dump'!$E$3:$AJ$3,0)
),
IF(CT$3="Attendance",
INDEX('Attendance Dump'!$E$2:$AI$400,
MATCH($A232,'Attendance Dump'!$B$2:$B$400,0),
MATCH(CT$2,'Attendance Dump'!$E$1:$AI$1,0)
),
INDEX('Active Hour''s Dump'!$D$3:$AH$337,
MATCH($C232,'Active Hour''s Dump'!$A$3:$A$337,0),
MATCH(CT$2,'Active Hour''s Dump'!$D$2:$AH$2,0)
))),"")</f>
        <v>0</v>
      </c>
      <c r="CU232" s="13">
        <f>_xlfn.IFNA(IF(CU$3="Productivity",
INDEX('Productivity Dump'!$E$4:$AJ$500,
MATCH($A232,'Productivity Dump'!$A$4:$A$500,0),
MATCH(CU$2,'Productivity Dump'!$E$3:$AJ$3,0)
),
IF(CU$3="Attendance",
INDEX('Attendance Dump'!$E$2:$AI$400,
MATCH($A232,'Attendance Dump'!$B$2:$B$400,0),
MATCH(CU$2,'Attendance Dump'!$E$1:$AI$1,0)
),
INDEX('Active Hour''s Dump'!$D$3:$AH$337,
MATCH($C232,'Active Hour''s Dump'!$A$3:$A$337,0),
MATCH(CU$2,'Active Hour''s Dump'!$D$2:$AH$2,0)
))),"")</f>
        <v>0</v>
      </c>
      <c r="CV232" s="54">
        <f>_xlfn.IFNA(IF(CV$3="Productivity",
INDEX('Productivity Dump'!$E$4:$AJ$500,
MATCH($A232,'Productivity Dump'!$A$4:$A$500,0),
MATCH(CV$2,'Productivity Dump'!$E$3:$AJ$3,0)
),
IF(CV$3="Attendance",
INDEX('Attendance Dump'!$E$2:$AI$400,
MATCH($A232,'Attendance Dump'!$B$2:$B$400,0),
MATCH(CV$2,'Attendance Dump'!$E$1:$AI$1,0)
),
INDEX('Active Hour''s Dump'!$D$3:$AH$337,
MATCH($C232,'Active Hour''s Dump'!$A$3:$A$337,0),
MATCH(CV$2,'Active Hour''s Dump'!$D$2:$AH$2,0)
))),"")</f>
        <v>0</v>
      </c>
      <c r="CW232" s="13"/>
      <c r="CX232" s="13"/>
      <c r="CY232" s="54"/>
      <c r="DA232" s="57">
        <f t="shared" si="87"/>
        <v>167.4166666666666</v>
      </c>
      <c r="DB232" s="35">
        <f t="shared" si="88"/>
        <v>18623.508999999998</v>
      </c>
      <c r="DC232" s="35">
        <f t="shared" si="83"/>
        <v>0</v>
      </c>
      <c r="DD232" s="35">
        <f t="shared" ca="1" si="86"/>
        <v>0</v>
      </c>
      <c r="DF232" s="32" cm="1">
        <f t="array" ref="DF232">SUMPRODUCT(
    (MOD(COLUMN(H232:CV232) - COLUMN(H232), 3) = 0) *
    (H232:CV232 = 0) *
    (I232:CW232 = "P") *
    (COUNTIF(UKHoliday, H$2:CV$2) = 0)
)</f>
        <v>0</v>
      </c>
      <c r="DG232" s="33" cm="1">
        <f t="array" ref="DG232">SUMPRODUCT(
  (MOD(COLUMN(H232:CV232) - COLUMN(H232), 3) = 0) *
  (H232:CV232 &gt; 0) *
  (H232:CV232 &lt; 0.5 * IF(((WEEKDAY(H$2:CV$2, 2) = 1) + (WEEKDAY(H$2:CV$2, 2) = 6)), G232, F232)) *
  (I232:CW232 = "P") *
  (COUNTIF(UKHoliday, H$2:CV$2) = 0)
)</f>
        <v>0</v>
      </c>
      <c r="DH232" s="33" cm="1">
        <f t="array" ref="DH232">SUMPRODUCT(
  (MOD(COLUMN(H232:CV232) - COLUMN(H232), 3) = 0) *
  (H232:CV232 &gt; 0.5 * IF(((WEEKDAY(H$2:CV$2, 2) = 1) + (WEEKDAY(H$2:CV$2, 2) = 6)), $G232, $F232)) *
  (H232:CV232 &lt; 0.8 * IF(((WEEKDAY(H$2:CV$2, 2) = 1) + (WEEKDAY(H$2:CV$2, 2) = 6)), $G232, $F232)) *
  (I232:CW232 = "P") *
  (COUNTIF(UKHoliday, H$2:CV$2) = 0)
)</f>
        <v>1</v>
      </c>
      <c r="DI232" s="33" cm="1">
        <f t="array" ref="DI232">SUMPRODUCT(
  (MOD(COLUMN(H232:CV232) - COLUMN(H232), 3) = 0) *
  (H232:CV232 &gt; 0.8 * IF(((WEEKDAY(H$2:CV$2, 2) = 1) + (WEEKDAY(H$2:CV$2, 2) = 6)), $G232, $F232)) *
  (H232:CV232 &lt; 1 * IF(((WEEKDAY(H$2:CV$2, 2) = 1) + (WEEKDAY(H$2:CV$2, 2) = 6)), $G232, $F232)) *
  (I232:CW232 = "P") *
  (COUNTIF(UKHoliday, H$2:CV$2) = 0)
)</f>
        <v>12</v>
      </c>
    </row>
    <row r="233" spans="1:113" x14ac:dyDescent="0.3">
      <c r="A233" s="8" t="s">
        <v>139</v>
      </c>
      <c r="B233" s="36" t="s">
        <v>547</v>
      </c>
      <c r="C233" s="9" t="s">
        <v>650</v>
      </c>
      <c r="D233" s="62" t="s">
        <v>945</v>
      </c>
      <c r="E233" s="35">
        <v>18600</v>
      </c>
      <c r="F233" s="35">
        <f t="shared" si="84"/>
        <v>930</v>
      </c>
      <c r="G233" s="35">
        <f t="shared" si="85"/>
        <v>465</v>
      </c>
      <c r="H233" s="13">
        <f>_xlfn.IFNA(IF(H$3="Productivity",
INDEX('Productivity Dump'!$E$4:$AJ$500,
MATCH($A233,'Productivity Dump'!$A$4:$A$500,0),
MATCH(H$2,'Productivity Dump'!$E$3:$AJ$3,0)
),
IF(H$3="Attendance",
INDEX('Attendance Dump'!$E$2:$AI$400,
MATCH($A233,'Attendance Dump'!$B$2:$B$400,0),
MATCH(H$2,'Attendance Dump'!$E$1:$AI$1,0)
),
INDEX('Active Hour''s Dump'!$D$3:$AH$337,
MATCH($C233,'Active Hour''s Dump'!$A$3:$A$337,0),
MATCH(H$2,'Active Hour''s Dump'!$D$2:$AH$2,0)
))),"")</f>
        <v>930.47500000000002</v>
      </c>
      <c r="I233" s="13" t="str">
        <f>_xlfn.IFNA(IF(I$3="Productivity",
INDEX('Productivity Dump'!$E$4:$AJ$500,
MATCH($A233,'Productivity Dump'!$A$4:$A$500,0),
MATCH(I$2,'Productivity Dump'!$E$3:$AJ$3,0)
),
IF(I$3="Attendance",
INDEX('Attendance Dump'!$E$2:$AI$400,
MATCH($A233,'Attendance Dump'!$B$2:$B$400,0),
MATCH(I$2,'Attendance Dump'!$E$1:$AI$1,0)
),
INDEX('Active Hour''s Dump'!$D$3:$AH$337,
MATCH($C233,'Active Hour''s Dump'!$A$3:$A$337,0),
MATCH(I$2,'Active Hour''s Dump'!$D$2:$AH$2,0)
))),"")</f>
        <v>P</v>
      </c>
      <c r="J233" s="54">
        <f>_xlfn.IFNA(IF(J$3="Productivity",
INDEX('Productivity Dump'!$E$4:$AJ$500,
MATCH($A233,'Productivity Dump'!$A$4:$A$500,0),
MATCH(J$2,'Productivity Dump'!$E$3:$AJ$3,0)
),
IF(J$3="Attendance",
INDEX('Attendance Dump'!$E$2:$AI$400,
MATCH($A233,'Attendance Dump'!$B$2:$B$400,0),
MATCH(J$2,'Attendance Dump'!$E$1:$AI$1,0)
),
INDEX('Active Hour''s Dump'!$D$3:$AH$337,
MATCH($C233,'Active Hour''s Dump'!$A$3:$A$337,0),
MATCH(J$2,'Active Hour''s Dump'!$D$2:$AH$2,0)
))),"")</f>
        <v>7.1666666666666696</v>
      </c>
      <c r="K233" s="13">
        <f>_xlfn.IFNA(IF(K$3="Productivity",
INDEX('Productivity Dump'!$E$4:$AJ$500,
MATCH($A233,'Productivity Dump'!$A$4:$A$500,0),
MATCH(K$2,'Productivity Dump'!$E$3:$AJ$3,0)
),
IF(K$3="Attendance",
INDEX('Attendance Dump'!$E$2:$AI$400,
MATCH($A233,'Attendance Dump'!$B$2:$B$400,0),
MATCH(K$2,'Attendance Dump'!$E$1:$AI$1,0)
),
INDEX('Active Hour''s Dump'!$D$3:$AH$337,
MATCH($C233,'Active Hour''s Dump'!$A$3:$A$337,0),
MATCH(K$2,'Active Hour''s Dump'!$D$2:$AH$2,0)
))),"")</f>
        <v>943.38000000000011</v>
      </c>
      <c r="L233" s="13" t="str">
        <f>_xlfn.IFNA(IF(L$3="Productivity",
INDEX('Productivity Dump'!$E$4:$AJ$500,
MATCH($A233,'Productivity Dump'!$A$4:$A$500,0),
MATCH(L$2,'Productivity Dump'!$E$3:$AJ$3,0)
),
IF(L$3="Attendance",
INDEX('Attendance Dump'!$E$2:$AI$400,
MATCH($A233,'Attendance Dump'!$B$2:$B$400,0),
MATCH(L$2,'Attendance Dump'!$E$1:$AI$1,0)
),
INDEX('Active Hour''s Dump'!$D$3:$AH$337,
MATCH($C233,'Active Hour''s Dump'!$A$3:$A$337,0),
MATCH(L$2,'Active Hour''s Dump'!$D$2:$AH$2,0)
))),"")</f>
        <v>P</v>
      </c>
      <c r="M233" s="54">
        <f>_xlfn.IFNA(IF(M$3="Productivity",
INDEX('Productivity Dump'!$E$4:$AJ$500,
MATCH($A233,'Productivity Dump'!$A$4:$A$500,0),
MATCH(M$2,'Productivity Dump'!$E$3:$AJ$3,0)
),
IF(M$3="Attendance",
INDEX('Attendance Dump'!$E$2:$AI$400,
MATCH($A233,'Attendance Dump'!$B$2:$B$400,0),
MATCH(M$2,'Attendance Dump'!$E$1:$AI$1,0)
),
INDEX('Active Hour''s Dump'!$D$3:$AH$337,
MATCH($C233,'Active Hour''s Dump'!$A$3:$A$337,0),
MATCH(M$2,'Active Hour''s Dump'!$D$2:$AH$2,0)
))),"")</f>
        <v>7.5</v>
      </c>
      <c r="N233" s="13">
        <f>_xlfn.IFNA(IF(N$3="Productivity",
INDEX('Productivity Dump'!$E$4:$AJ$500,
MATCH($A233,'Productivity Dump'!$A$4:$A$500,0),
MATCH(N$2,'Productivity Dump'!$E$3:$AJ$3,0)
),
IF(N$3="Attendance",
INDEX('Attendance Dump'!$E$2:$AI$400,
MATCH($A233,'Attendance Dump'!$B$2:$B$400,0),
MATCH(N$2,'Attendance Dump'!$E$1:$AI$1,0)
),
INDEX('Active Hour''s Dump'!$D$3:$AH$337,
MATCH($C233,'Active Hour''s Dump'!$A$3:$A$337,0),
MATCH(N$2,'Active Hour''s Dump'!$D$2:$AH$2,0)
))),"")</f>
        <v>885.10899999999981</v>
      </c>
      <c r="O233" s="13" t="str">
        <f>_xlfn.IFNA(IF(O$3="Productivity",
INDEX('Productivity Dump'!$E$4:$AJ$500,
MATCH($A233,'Productivity Dump'!$A$4:$A$500,0),
MATCH(O$2,'Productivity Dump'!$E$3:$AJ$3,0)
),
IF(O$3="Attendance",
INDEX('Attendance Dump'!$E$2:$AI$400,
MATCH($A233,'Attendance Dump'!$B$2:$B$400,0),
MATCH(O$2,'Attendance Dump'!$E$1:$AI$1,0)
),
INDEX('Active Hour''s Dump'!$D$3:$AH$337,
MATCH($C233,'Active Hour''s Dump'!$A$3:$A$337,0),
MATCH(O$2,'Active Hour''s Dump'!$D$2:$AH$2,0)
))),"")</f>
        <v>P</v>
      </c>
      <c r="P233" s="54">
        <f>_xlfn.IFNA(IF(P$3="Productivity",
INDEX('Productivity Dump'!$E$4:$AJ$500,
MATCH($A233,'Productivity Dump'!$A$4:$A$500,0),
MATCH(P$2,'Productivity Dump'!$E$3:$AJ$3,0)
),
IF(P$3="Attendance",
INDEX('Attendance Dump'!$E$2:$AI$400,
MATCH($A233,'Attendance Dump'!$B$2:$B$400,0),
MATCH(P$2,'Attendance Dump'!$E$1:$AI$1,0)
),
INDEX('Active Hour''s Dump'!$D$3:$AH$337,
MATCH($C233,'Active Hour''s Dump'!$A$3:$A$337,0),
MATCH(P$2,'Active Hour''s Dump'!$D$2:$AH$2,0)
))),"")</f>
        <v>6.5</v>
      </c>
      <c r="Q233" s="13">
        <f>_xlfn.IFNA(IF(Q$3="Productivity",
INDEX('Productivity Dump'!$E$4:$AJ$500,
MATCH($A233,'Productivity Dump'!$A$4:$A$500,0),
MATCH(Q$2,'Productivity Dump'!$E$3:$AJ$3,0)
),
IF(Q$3="Attendance",
INDEX('Attendance Dump'!$E$2:$AI$400,
MATCH($A233,'Attendance Dump'!$B$2:$B$400,0),
MATCH(Q$2,'Attendance Dump'!$E$1:$AI$1,0)
),
INDEX('Active Hour''s Dump'!$D$3:$AH$337,
MATCH($C233,'Active Hour''s Dump'!$A$3:$A$337,0),
MATCH(Q$2,'Active Hour''s Dump'!$D$2:$AH$2,0)
))),"")</f>
        <v>0</v>
      </c>
      <c r="R233" s="13" t="str">
        <f>_xlfn.IFNA(IF(R$3="Productivity",
INDEX('Productivity Dump'!$E$4:$AJ$500,
MATCH($A233,'Productivity Dump'!$A$4:$A$500,0),
MATCH(R$2,'Productivity Dump'!$E$3:$AJ$3,0)
),
IF(R$3="Attendance",
INDEX('Attendance Dump'!$E$2:$AI$400,
MATCH($A233,'Attendance Dump'!$B$2:$B$400,0),
MATCH(R$2,'Attendance Dump'!$E$1:$AI$1,0)
),
INDEX('Active Hour''s Dump'!$D$3:$AH$337,
MATCH($C233,'Active Hour''s Dump'!$A$3:$A$337,0),
MATCH(R$2,'Active Hour''s Dump'!$D$2:$AH$2,0)
))),"")</f>
        <v>WO</v>
      </c>
      <c r="S233" s="54">
        <f>_xlfn.IFNA(IF(S$3="Productivity",
INDEX('Productivity Dump'!$E$4:$AJ$500,
MATCH($A233,'Productivity Dump'!$A$4:$A$500,0),
MATCH(S$2,'Productivity Dump'!$E$3:$AJ$3,0)
),
IF(S$3="Attendance",
INDEX('Attendance Dump'!$E$2:$AI$400,
MATCH($A233,'Attendance Dump'!$B$2:$B$400,0),
MATCH(S$2,'Attendance Dump'!$E$1:$AI$1,0)
),
INDEX('Active Hour''s Dump'!$D$3:$AH$337,
MATCH($C233,'Active Hour''s Dump'!$A$3:$A$337,0),
MATCH(S$2,'Active Hour''s Dump'!$D$2:$AH$2,0)
))),"")</f>
        <v>0</v>
      </c>
      <c r="T233" s="13">
        <f>_xlfn.IFNA(IF(T$3="Productivity",
INDEX('Productivity Dump'!$E$4:$AJ$500,
MATCH($A233,'Productivity Dump'!$A$4:$A$500,0),
MATCH(T$2,'Productivity Dump'!$E$3:$AJ$3,0)
),
IF(T$3="Attendance",
INDEX('Attendance Dump'!$E$2:$AI$400,
MATCH($A233,'Attendance Dump'!$B$2:$B$400,0),
MATCH(T$2,'Attendance Dump'!$E$1:$AI$1,0)
),
INDEX('Active Hour''s Dump'!$D$3:$AH$337,
MATCH($C233,'Active Hour''s Dump'!$A$3:$A$337,0),
MATCH(T$2,'Active Hour''s Dump'!$D$2:$AH$2,0)
))),"")</f>
        <v>567.35400000000004</v>
      </c>
      <c r="U233" s="13" t="str">
        <f>_xlfn.IFNA(IF(U$3="Productivity",
INDEX('Productivity Dump'!$E$4:$AJ$500,
MATCH($A233,'Productivity Dump'!$A$4:$A$500,0),
MATCH(U$2,'Productivity Dump'!$E$3:$AJ$3,0)
),
IF(U$3="Attendance",
INDEX('Attendance Dump'!$E$2:$AI$400,
MATCH($A233,'Attendance Dump'!$B$2:$B$400,0),
MATCH(U$2,'Attendance Dump'!$E$1:$AI$1,0)
),
INDEX('Active Hour''s Dump'!$D$3:$AH$337,
MATCH($C233,'Active Hour''s Dump'!$A$3:$A$337,0),
MATCH(U$2,'Active Hour''s Dump'!$D$2:$AH$2,0)
))),"")</f>
        <v>P</v>
      </c>
      <c r="V233" s="54">
        <f>_xlfn.IFNA(IF(V$3="Productivity",
INDEX('Productivity Dump'!$E$4:$AJ$500,
MATCH($A233,'Productivity Dump'!$A$4:$A$500,0),
MATCH(V$2,'Productivity Dump'!$E$3:$AJ$3,0)
),
IF(V$3="Attendance",
INDEX('Attendance Dump'!$E$2:$AI$400,
MATCH($A233,'Attendance Dump'!$B$2:$B$400,0),
MATCH(V$2,'Attendance Dump'!$E$1:$AI$1,0)
),
INDEX('Active Hour''s Dump'!$D$3:$AH$337,
MATCH($C233,'Active Hour''s Dump'!$A$3:$A$337,0),
MATCH(V$2,'Active Hour''s Dump'!$D$2:$AH$2,0)
))),"")</f>
        <v>5.1666666666666696</v>
      </c>
      <c r="W233" s="13">
        <f>_xlfn.IFNA(IF(W$3="Productivity",
INDEX('Productivity Dump'!$E$4:$AJ$500,
MATCH($A233,'Productivity Dump'!$A$4:$A$500,0),
MATCH(W$2,'Productivity Dump'!$E$3:$AJ$3,0)
),
IF(W$3="Attendance",
INDEX('Attendance Dump'!$E$2:$AI$400,
MATCH($A233,'Attendance Dump'!$B$2:$B$400,0),
MATCH(W$2,'Attendance Dump'!$E$1:$AI$1,0)
),
INDEX('Active Hour''s Dump'!$D$3:$AH$337,
MATCH($C233,'Active Hour''s Dump'!$A$3:$A$337,0),
MATCH(W$2,'Active Hour''s Dump'!$D$2:$AH$2,0)
))),"")</f>
        <v>933.13399999999967</v>
      </c>
      <c r="X233" s="13" t="str">
        <f>_xlfn.IFNA(IF(X$3="Productivity",
INDEX('Productivity Dump'!$E$4:$AJ$500,
MATCH($A233,'Productivity Dump'!$A$4:$A$500,0),
MATCH(X$2,'Productivity Dump'!$E$3:$AJ$3,0)
),
IF(X$3="Attendance",
INDEX('Attendance Dump'!$E$2:$AI$400,
MATCH($A233,'Attendance Dump'!$B$2:$B$400,0),
MATCH(X$2,'Attendance Dump'!$E$1:$AI$1,0)
),
INDEX('Active Hour''s Dump'!$D$3:$AH$337,
MATCH($C233,'Active Hour''s Dump'!$A$3:$A$337,0),
MATCH(X$2,'Active Hour''s Dump'!$D$2:$AH$2,0)
))),"")</f>
        <v>P</v>
      </c>
      <c r="Y233" s="54">
        <f>_xlfn.IFNA(IF(Y$3="Productivity",
INDEX('Productivity Dump'!$E$4:$AJ$500,
MATCH($A233,'Productivity Dump'!$A$4:$A$500,0),
MATCH(Y$2,'Productivity Dump'!$E$3:$AJ$3,0)
),
IF(Y$3="Attendance",
INDEX('Attendance Dump'!$E$2:$AI$400,
MATCH($A233,'Attendance Dump'!$B$2:$B$400,0),
MATCH(Y$2,'Attendance Dump'!$E$1:$AI$1,0)
),
INDEX('Active Hour''s Dump'!$D$3:$AH$337,
MATCH($C233,'Active Hour''s Dump'!$A$3:$A$337,0),
MATCH(Y$2,'Active Hour''s Dump'!$D$2:$AH$2,0)
))),"")</f>
        <v>8.6666666666666696</v>
      </c>
      <c r="Z233" s="13">
        <f>_xlfn.IFNA(IF(Z$3="Productivity",
INDEX('Productivity Dump'!$E$4:$AJ$500,
MATCH($A233,'Productivity Dump'!$A$4:$A$500,0),
MATCH(Z$2,'Productivity Dump'!$E$3:$AJ$3,0)
),
IF(Z$3="Attendance",
INDEX('Attendance Dump'!$E$2:$AI$400,
MATCH($A233,'Attendance Dump'!$B$2:$B$400,0),
MATCH(Z$2,'Attendance Dump'!$E$1:$AI$1,0)
),
INDEX('Active Hour''s Dump'!$D$3:$AH$337,
MATCH($C233,'Active Hour''s Dump'!$A$3:$A$337,0),
MATCH(Z$2,'Active Hour''s Dump'!$D$2:$AH$2,0)
))),"")</f>
        <v>972.30099999999993</v>
      </c>
      <c r="AA233" s="13" t="str">
        <f>_xlfn.IFNA(IF(AA$3="Productivity",
INDEX('Productivity Dump'!$E$4:$AJ$500,
MATCH($A233,'Productivity Dump'!$A$4:$A$500,0),
MATCH(AA$2,'Productivity Dump'!$E$3:$AJ$3,0)
),
IF(AA$3="Attendance",
INDEX('Attendance Dump'!$E$2:$AI$400,
MATCH($A233,'Attendance Dump'!$B$2:$B$400,0),
MATCH(AA$2,'Attendance Dump'!$E$1:$AI$1,0)
),
INDEX('Active Hour''s Dump'!$D$3:$AH$337,
MATCH($C233,'Active Hour''s Dump'!$A$3:$A$337,0),
MATCH(AA$2,'Active Hour''s Dump'!$D$2:$AH$2,0)
))),"")</f>
        <v>P</v>
      </c>
      <c r="AB233" s="54">
        <f>_xlfn.IFNA(IF(AB$3="Productivity",
INDEX('Productivity Dump'!$E$4:$AJ$500,
MATCH($A233,'Productivity Dump'!$A$4:$A$500,0),
MATCH(AB$2,'Productivity Dump'!$E$3:$AJ$3,0)
),
IF(AB$3="Attendance",
INDEX('Attendance Dump'!$E$2:$AI$400,
MATCH($A233,'Attendance Dump'!$B$2:$B$400,0),
MATCH(AB$2,'Attendance Dump'!$E$1:$AI$1,0)
),
INDEX('Active Hour''s Dump'!$D$3:$AH$337,
MATCH($C233,'Active Hour''s Dump'!$A$3:$A$337,0),
MATCH(AB$2,'Active Hour''s Dump'!$D$2:$AH$2,0)
))),"")</f>
        <v>6.6666666666666696</v>
      </c>
      <c r="AC233" s="13">
        <f>_xlfn.IFNA(IF(AC$3="Productivity",
INDEX('Productivity Dump'!$E$4:$AJ$500,
MATCH($A233,'Productivity Dump'!$A$4:$A$500,0),
MATCH(AC$2,'Productivity Dump'!$E$3:$AJ$3,0)
),
IF(AC$3="Attendance",
INDEX('Attendance Dump'!$E$2:$AI$400,
MATCH($A233,'Attendance Dump'!$B$2:$B$400,0),
MATCH(AC$2,'Attendance Dump'!$E$1:$AI$1,0)
),
INDEX('Active Hour''s Dump'!$D$3:$AH$337,
MATCH($C233,'Active Hour''s Dump'!$A$3:$A$337,0),
MATCH(AC$2,'Active Hour''s Dump'!$D$2:$AH$2,0)
))),"")</f>
        <v>1060.627</v>
      </c>
      <c r="AD233" s="13" t="str">
        <f>_xlfn.IFNA(IF(AD$3="Productivity",
INDEX('Productivity Dump'!$E$4:$AJ$500,
MATCH($A233,'Productivity Dump'!$A$4:$A$500,0),
MATCH(AD$2,'Productivity Dump'!$E$3:$AJ$3,0)
),
IF(AD$3="Attendance",
INDEX('Attendance Dump'!$E$2:$AI$400,
MATCH($A233,'Attendance Dump'!$B$2:$B$400,0),
MATCH(AD$2,'Attendance Dump'!$E$1:$AI$1,0)
),
INDEX('Active Hour''s Dump'!$D$3:$AH$337,
MATCH($C233,'Active Hour''s Dump'!$A$3:$A$337,0),
MATCH(AD$2,'Active Hour''s Dump'!$D$2:$AH$2,0)
))),"")</f>
        <v>P</v>
      </c>
      <c r="AE233" s="54">
        <f>_xlfn.IFNA(IF(AE$3="Productivity",
INDEX('Productivity Dump'!$E$4:$AJ$500,
MATCH($A233,'Productivity Dump'!$A$4:$A$500,0),
MATCH(AE$2,'Productivity Dump'!$E$3:$AJ$3,0)
),
IF(AE$3="Attendance",
INDEX('Attendance Dump'!$E$2:$AI$400,
MATCH($A233,'Attendance Dump'!$B$2:$B$400,0),
MATCH(AE$2,'Attendance Dump'!$E$1:$AI$1,0)
),
INDEX('Active Hour''s Dump'!$D$3:$AH$337,
MATCH($C233,'Active Hour''s Dump'!$A$3:$A$337,0),
MATCH(AE$2,'Active Hour''s Dump'!$D$2:$AH$2,0)
))),"")</f>
        <v>7.4166666666666696</v>
      </c>
      <c r="AF233" s="13">
        <f>_xlfn.IFNA(IF(AF$3="Productivity",
INDEX('Productivity Dump'!$E$4:$AJ$500,
MATCH($A233,'Productivity Dump'!$A$4:$A$500,0),
MATCH(AF$2,'Productivity Dump'!$E$3:$AJ$3,0)
),
IF(AF$3="Attendance",
INDEX('Attendance Dump'!$E$2:$AI$400,
MATCH($A233,'Attendance Dump'!$B$2:$B$400,0),
MATCH(AF$2,'Attendance Dump'!$E$1:$AI$1,0)
),
INDEX('Active Hour''s Dump'!$D$3:$AH$337,
MATCH($C233,'Active Hour''s Dump'!$A$3:$A$337,0),
MATCH(AF$2,'Active Hour''s Dump'!$D$2:$AH$2,0)
))),"")</f>
        <v>968.14899999999955</v>
      </c>
      <c r="AG233" s="13" t="str">
        <f>_xlfn.IFNA(IF(AG$3="Productivity",
INDEX('Productivity Dump'!$E$4:$AJ$500,
MATCH($A233,'Productivity Dump'!$A$4:$A$500,0),
MATCH(AG$2,'Productivity Dump'!$E$3:$AJ$3,0)
),
IF(AG$3="Attendance",
INDEX('Attendance Dump'!$E$2:$AI$400,
MATCH($A233,'Attendance Dump'!$B$2:$B$400,0),
MATCH(AG$2,'Attendance Dump'!$E$1:$AI$1,0)
),
INDEX('Active Hour''s Dump'!$D$3:$AH$337,
MATCH($C233,'Active Hour''s Dump'!$A$3:$A$337,0),
MATCH(AG$2,'Active Hour''s Dump'!$D$2:$AH$2,0)
))),"")</f>
        <v>P</v>
      </c>
      <c r="AH233" s="54">
        <f>_xlfn.IFNA(IF(AH$3="Productivity",
INDEX('Productivity Dump'!$E$4:$AJ$500,
MATCH($A233,'Productivity Dump'!$A$4:$A$500,0),
MATCH(AH$2,'Productivity Dump'!$E$3:$AJ$3,0)
),
IF(AH$3="Attendance",
INDEX('Attendance Dump'!$E$2:$AI$400,
MATCH($A233,'Attendance Dump'!$B$2:$B$400,0),
MATCH(AH$2,'Attendance Dump'!$E$1:$AI$1,0)
),
INDEX('Active Hour''s Dump'!$D$3:$AH$337,
MATCH($C233,'Active Hour''s Dump'!$A$3:$A$337,0),
MATCH(AH$2,'Active Hour''s Dump'!$D$2:$AH$2,0)
))),"")</f>
        <v>7.6666666666666696</v>
      </c>
      <c r="AI233" s="13">
        <f>_xlfn.IFNA(IF(AI$3="Productivity",
INDEX('Productivity Dump'!$E$4:$AJ$500,
MATCH($A233,'Productivity Dump'!$A$4:$A$500,0),
MATCH(AI$2,'Productivity Dump'!$E$3:$AJ$3,0)
),
IF(AI$3="Attendance",
INDEX('Attendance Dump'!$E$2:$AI$400,
MATCH($A233,'Attendance Dump'!$B$2:$B$400,0),
MATCH(AI$2,'Attendance Dump'!$E$1:$AI$1,0)
),
INDEX('Active Hour''s Dump'!$D$3:$AH$337,
MATCH($C233,'Active Hour''s Dump'!$A$3:$A$337,0),
MATCH(AI$2,'Active Hour''s Dump'!$D$2:$AH$2,0)
))),"")</f>
        <v>924.66200000000015</v>
      </c>
      <c r="AJ233" s="13" t="str">
        <f>_xlfn.IFNA(IF(AJ$3="Productivity",
INDEX('Productivity Dump'!$E$4:$AJ$500,
MATCH($A233,'Productivity Dump'!$A$4:$A$500,0),
MATCH(AJ$2,'Productivity Dump'!$E$3:$AJ$3,0)
),
IF(AJ$3="Attendance",
INDEX('Attendance Dump'!$E$2:$AI$400,
MATCH($A233,'Attendance Dump'!$B$2:$B$400,0),
MATCH(AJ$2,'Attendance Dump'!$E$1:$AI$1,0)
),
INDEX('Active Hour''s Dump'!$D$3:$AH$337,
MATCH($C233,'Active Hour''s Dump'!$A$3:$A$337,0),
MATCH(AJ$2,'Active Hour''s Dump'!$D$2:$AH$2,0)
))),"")</f>
        <v>P</v>
      </c>
      <c r="AK233" s="54">
        <f>_xlfn.IFNA(IF(AK$3="Productivity",
INDEX('Productivity Dump'!$E$4:$AJ$500,
MATCH($A233,'Productivity Dump'!$A$4:$A$500,0),
MATCH(AK$2,'Productivity Dump'!$E$3:$AJ$3,0)
),
IF(AK$3="Attendance",
INDEX('Attendance Dump'!$E$2:$AI$400,
MATCH($A233,'Attendance Dump'!$B$2:$B$400,0),
MATCH(AK$2,'Attendance Dump'!$E$1:$AI$1,0)
),
INDEX('Active Hour''s Dump'!$D$3:$AH$337,
MATCH($C233,'Active Hour''s Dump'!$A$3:$A$337,0),
MATCH(AK$2,'Active Hour''s Dump'!$D$2:$AH$2,0)
))),"")</f>
        <v>7</v>
      </c>
      <c r="AL233" s="13">
        <f>_xlfn.IFNA(IF(AL$3="Productivity",
INDEX('Productivity Dump'!$E$4:$AJ$500,
MATCH($A233,'Productivity Dump'!$A$4:$A$500,0),
MATCH(AL$2,'Productivity Dump'!$E$3:$AJ$3,0)
),
IF(AL$3="Attendance",
INDEX('Attendance Dump'!$E$2:$AI$400,
MATCH($A233,'Attendance Dump'!$B$2:$B$400,0),
MATCH(AL$2,'Attendance Dump'!$E$1:$AI$1,0)
),
INDEX('Active Hour''s Dump'!$D$3:$AH$337,
MATCH($C233,'Active Hour''s Dump'!$A$3:$A$337,0),
MATCH(AL$2,'Active Hour''s Dump'!$D$2:$AH$2,0)
))),"")</f>
        <v>0</v>
      </c>
      <c r="AM233" s="13" t="str">
        <f>_xlfn.IFNA(IF(AM$3="Productivity",
INDEX('Productivity Dump'!$E$4:$AJ$500,
MATCH($A233,'Productivity Dump'!$A$4:$A$500,0),
MATCH(AM$2,'Productivity Dump'!$E$3:$AJ$3,0)
),
IF(AM$3="Attendance",
INDEX('Attendance Dump'!$E$2:$AI$400,
MATCH($A233,'Attendance Dump'!$B$2:$B$400,0),
MATCH(AM$2,'Attendance Dump'!$E$1:$AI$1,0)
),
INDEX('Active Hour''s Dump'!$D$3:$AH$337,
MATCH($C233,'Active Hour''s Dump'!$A$3:$A$337,0),
MATCH(AM$2,'Active Hour''s Dump'!$D$2:$AH$2,0)
))),"")</f>
        <v>WO</v>
      </c>
      <c r="AN233" s="54">
        <f>_xlfn.IFNA(IF(AN$3="Productivity",
INDEX('Productivity Dump'!$E$4:$AJ$500,
MATCH($A233,'Productivity Dump'!$A$4:$A$500,0),
MATCH(AN$2,'Productivity Dump'!$E$3:$AJ$3,0)
),
IF(AN$3="Attendance",
INDEX('Attendance Dump'!$E$2:$AI$400,
MATCH($A233,'Attendance Dump'!$B$2:$B$400,0),
MATCH(AN$2,'Attendance Dump'!$E$1:$AI$1,0)
),
INDEX('Active Hour''s Dump'!$D$3:$AH$337,
MATCH($C233,'Active Hour''s Dump'!$A$3:$A$337,0),
MATCH(AN$2,'Active Hour''s Dump'!$D$2:$AH$2,0)
))),"")</f>
        <v>0</v>
      </c>
      <c r="AO233" s="13">
        <f>_xlfn.IFNA(IF(AO$3="Productivity",
INDEX('Productivity Dump'!$E$4:$AJ$500,
MATCH($A233,'Productivity Dump'!$A$4:$A$500,0),
MATCH(AO$2,'Productivity Dump'!$E$3:$AJ$3,0)
),
IF(AO$3="Attendance",
INDEX('Attendance Dump'!$E$2:$AI$400,
MATCH($A233,'Attendance Dump'!$B$2:$B$400,0),
MATCH(AO$2,'Attendance Dump'!$E$1:$AI$1,0)
),
INDEX('Active Hour''s Dump'!$D$3:$AH$337,
MATCH($C233,'Active Hour''s Dump'!$A$3:$A$337,0),
MATCH(AO$2,'Active Hour''s Dump'!$D$2:$AH$2,0)
))),"")</f>
        <v>656.65899999999999</v>
      </c>
      <c r="AP233" s="13" t="str">
        <f>_xlfn.IFNA(IF(AP$3="Productivity",
INDEX('Productivity Dump'!$E$4:$AJ$500,
MATCH($A233,'Productivity Dump'!$A$4:$A$500,0),
MATCH(AP$2,'Productivity Dump'!$E$3:$AJ$3,0)
),
IF(AP$3="Attendance",
INDEX('Attendance Dump'!$E$2:$AI$400,
MATCH($A233,'Attendance Dump'!$B$2:$B$400,0),
MATCH(AP$2,'Attendance Dump'!$E$1:$AI$1,0)
),
INDEX('Active Hour''s Dump'!$D$3:$AH$337,
MATCH($C233,'Active Hour''s Dump'!$A$3:$A$337,0),
MATCH(AP$2,'Active Hour''s Dump'!$D$2:$AH$2,0)
))),"")</f>
        <v>P</v>
      </c>
      <c r="AQ233" s="54">
        <f>_xlfn.IFNA(IF(AQ$3="Productivity",
INDEX('Productivity Dump'!$E$4:$AJ$500,
MATCH($A233,'Productivity Dump'!$A$4:$A$500,0),
MATCH(AQ$2,'Productivity Dump'!$E$3:$AJ$3,0)
),
IF(AQ$3="Attendance",
INDEX('Attendance Dump'!$E$2:$AI$400,
MATCH($A233,'Attendance Dump'!$B$2:$B$400,0),
MATCH(AQ$2,'Attendance Dump'!$E$1:$AI$1,0)
),
INDEX('Active Hour''s Dump'!$D$3:$AH$337,
MATCH($C233,'Active Hour''s Dump'!$A$3:$A$337,0),
MATCH(AQ$2,'Active Hour''s Dump'!$D$2:$AH$2,0)
))),"")</f>
        <v>5</v>
      </c>
      <c r="AR233" s="13">
        <f>_xlfn.IFNA(IF(AR$3="Productivity",
INDEX('Productivity Dump'!$E$4:$AJ$500,
MATCH($A233,'Productivity Dump'!$A$4:$A$500,0),
MATCH(AR$2,'Productivity Dump'!$E$3:$AJ$3,0)
),
IF(AR$3="Attendance",
INDEX('Attendance Dump'!$E$2:$AI$400,
MATCH($A233,'Attendance Dump'!$B$2:$B$400,0),
MATCH(AR$2,'Attendance Dump'!$E$1:$AI$1,0)
),
INDEX('Active Hour''s Dump'!$D$3:$AH$337,
MATCH($C233,'Active Hour''s Dump'!$A$3:$A$337,0),
MATCH(AR$2,'Active Hour''s Dump'!$D$2:$AH$2,0)
))),"")</f>
        <v>955.22899999999981</v>
      </c>
      <c r="AS233" s="13" t="str">
        <f>_xlfn.IFNA(IF(AS$3="Productivity",
INDEX('Productivity Dump'!$E$4:$AJ$500,
MATCH($A233,'Productivity Dump'!$A$4:$A$500,0),
MATCH(AS$2,'Productivity Dump'!$E$3:$AJ$3,0)
),
IF(AS$3="Attendance",
INDEX('Attendance Dump'!$E$2:$AI$400,
MATCH($A233,'Attendance Dump'!$B$2:$B$400,0),
MATCH(AS$2,'Attendance Dump'!$E$1:$AI$1,0)
),
INDEX('Active Hour''s Dump'!$D$3:$AH$337,
MATCH($C233,'Active Hour''s Dump'!$A$3:$A$337,0),
MATCH(AS$2,'Active Hour''s Dump'!$D$2:$AH$2,0)
))),"")</f>
        <v>P</v>
      </c>
      <c r="AT233" s="54">
        <f>_xlfn.IFNA(IF(AT$3="Productivity",
INDEX('Productivity Dump'!$E$4:$AJ$500,
MATCH($A233,'Productivity Dump'!$A$4:$A$500,0),
MATCH(AT$2,'Productivity Dump'!$E$3:$AJ$3,0)
),
IF(AT$3="Attendance",
INDEX('Attendance Dump'!$E$2:$AI$400,
MATCH($A233,'Attendance Dump'!$B$2:$B$400,0),
MATCH(AT$2,'Attendance Dump'!$E$1:$AI$1,0)
),
INDEX('Active Hour''s Dump'!$D$3:$AH$337,
MATCH($C233,'Active Hour''s Dump'!$A$3:$A$337,0),
MATCH(AT$2,'Active Hour''s Dump'!$D$2:$AH$2,0)
))),"")</f>
        <v>8.25</v>
      </c>
      <c r="AU233" s="13">
        <f>_xlfn.IFNA(IF(AU$3="Productivity",
INDEX('Productivity Dump'!$E$4:$AJ$500,
MATCH($A233,'Productivity Dump'!$A$4:$A$500,0),
MATCH(AU$2,'Productivity Dump'!$E$3:$AJ$3,0)
),
IF(AU$3="Attendance",
INDEX('Attendance Dump'!$E$2:$AI$400,
MATCH($A233,'Attendance Dump'!$B$2:$B$400,0),
MATCH(AU$2,'Attendance Dump'!$E$1:$AI$1,0)
),
INDEX('Active Hour''s Dump'!$D$3:$AH$337,
MATCH($C233,'Active Hour''s Dump'!$A$3:$A$337,0),
MATCH(AU$2,'Active Hour''s Dump'!$D$2:$AH$2,0)
))),"")</f>
        <v>902.88900000000012</v>
      </c>
      <c r="AV233" s="13" t="str">
        <f>_xlfn.IFNA(IF(AV$3="Productivity",
INDEX('Productivity Dump'!$E$4:$AJ$500,
MATCH($A233,'Productivity Dump'!$A$4:$A$500,0),
MATCH(AV$2,'Productivity Dump'!$E$3:$AJ$3,0)
),
IF(AV$3="Attendance",
INDEX('Attendance Dump'!$E$2:$AI$400,
MATCH($A233,'Attendance Dump'!$B$2:$B$400,0),
MATCH(AV$2,'Attendance Dump'!$E$1:$AI$1,0)
),
INDEX('Active Hour''s Dump'!$D$3:$AH$337,
MATCH($C233,'Active Hour''s Dump'!$A$3:$A$337,0),
MATCH(AV$2,'Active Hour''s Dump'!$D$2:$AH$2,0)
))),"")</f>
        <v>P</v>
      </c>
      <c r="AW233" s="54">
        <f>_xlfn.IFNA(IF(AW$3="Productivity",
INDEX('Productivity Dump'!$E$4:$AJ$500,
MATCH($A233,'Productivity Dump'!$A$4:$A$500,0),
MATCH(AW$2,'Productivity Dump'!$E$3:$AJ$3,0)
),
IF(AW$3="Attendance",
INDEX('Attendance Dump'!$E$2:$AI$400,
MATCH($A233,'Attendance Dump'!$B$2:$B$400,0),
MATCH(AW$2,'Attendance Dump'!$E$1:$AI$1,0)
),
INDEX('Active Hour''s Dump'!$D$3:$AH$337,
MATCH($C233,'Active Hour''s Dump'!$A$3:$A$337,0),
MATCH(AW$2,'Active Hour''s Dump'!$D$2:$AH$2,0)
))),"")</f>
        <v>8</v>
      </c>
      <c r="AX233" s="13">
        <f>_xlfn.IFNA(IF(AX$3="Productivity",
INDEX('Productivity Dump'!$E$4:$AJ$500,
MATCH($A233,'Productivity Dump'!$A$4:$A$500,0),
MATCH(AX$2,'Productivity Dump'!$E$3:$AJ$3,0)
),
IF(AX$3="Attendance",
INDEX('Attendance Dump'!$E$2:$AI$400,
MATCH($A233,'Attendance Dump'!$B$2:$B$400,0),
MATCH(AX$2,'Attendance Dump'!$E$1:$AI$1,0)
),
INDEX('Active Hour''s Dump'!$D$3:$AH$337,
MATCH($C233,'Active Hour''s Dump'!$A$3:$A$337,0),
MATCH(AX$2,'Active Hour''s Dump'!$D$2:$AH$2,0)
))),"")</f>
        <v>1085.3190000000002</v>
      </c>
      <c r="AY233" s="13" t="str">
        <f>_xlfn.IFNA(IF(AY$3="Productivity",
INDEX('Productivity Dump'!$E$4:$AJ$500,
MATCH($A233,'Productivity Dump'!$A$4:$A$500,0),
MATCH(AY$2,'Productivity Dump'!$E$3:$AJ$3,0)
),
IF(AY$3="Attendance",
INDEX('Attendance Dump'!$E$2:$AI$400,
MATCH($A233,'Attendance Dump'!$B$2:$B$400,0),
MATCH(AY$2,'Attendance Dump'!$E$1:$AI$1,0)
),
INDEX('Active Hour''s Dump'!$D$3:$AH$337,
MATCH($C233,'Active Hour''s Dump'!$A$3:$A$337,0),
MATCH(AY$2,'Active Hour''s Dump'!$D$2:$AH$2,0)
))),"")</f>
        <v>P</v>
      </c>
      <c r="AZ233" s="54">
        <f>_xlfn.IFNA(IF(AZ$3="Productivity",
INDEX('Productivity Dump'!$E$4:$AJ$500,
MATCH($A233,'Productivity Dump'!$A$4:$A$500,0),
MATCH(AZ$2,'Productivity Dump'!$E$3:$AJ$3,0)
),
IF(AZ$3="Attendance",
INDEX('Attendance Dump'!$E$2:$AI$400,
MATCH($A233,'Attendance Dump'!$B$2:$B$400,0),
MATCH(AZ$2,'Attendance Dump'!$E$1:$AI$1,0)
),
INDEX('Active Hour''s Dump'!$D$3:$AH$337,
MATCH($C233,'Active Hour''s Dump'!$A$3:$A$337,0),
MATCH(AZ$2,'Active Hour''s Dump'!$D$2:$AH$2,0)
))),"")</f>
        <v>9</v>
      </c>
      <c r="BA233" s="13">
        <f>_xlfn.IFNA(IF(BA$3="Productivity",
INDEX('Productivity Dump'!$E$4:$AJ$500,
MATCH($A233,'Productivity Dump'!$A$4:$A$500,0),
MATCH(BA$2,'Productivity Dump'!$E$3:$AJ$3,0)
),
IF(BA$3="Attendance",
INDEX('Attendance Dump'!$E$2:$AI$400,
MATCH($A233,'Attendance Dump'!$B$2:$B$400,0),
MATCH(BA$2,'Attendance Dump'!$E$1:$AI$1,0)
),
INDEX('Active Hour''s Dump'!$D$3:$AH$337,
MATCH($C233,'Active Hour''s Dump'!$A$3:$A$337,0),
MATCH(BA$2,'Active Hour''s Dump'!$D$2:$AH$2,0)
))),"")</f>
        <v>1067.5060000000003</v>
      </c>
      <c r="BB233" s="13" t="str">
        <f>_xlfn.IFNA(IF(BB$3="Productivity",
INDEX('Productivity Dump'!$E$4:$AJ$500,
MATCH($A233,'Productivity Dump'!$A$4:$A$500,0),
MATCH(BB$2,'Productivity Dump'!$E$3:$AJ$3,0)
),
IF(BB$3="Attendance",
INDEX('Attendance Dump'!$E$2:$AI$400,
MATCH($A233,'Attendance Dump'!$B$2:$B$400,0),
MATCH(BB$2,'Attendance Dump'!$E$1:$AI$1,0)
),
INDEX('Active Hour''s Dump'!$D$3:$AH$337,
MATCH($C233,'Active Hour''s Dump'!$A$3:$A$337,0),
MATCH(BB$2,'Active Hour''s Dump'!$D$2:$AH$2,0)
))),"")</f>
        <v>P</v>
      </c>
      <c r="BC233" s="54">
        <f>_xlfn.IFNA(IF(BC$3="Productivity",
INDEX('Productivity Dump'!$E$4:$AJ$500,
MATCH($A233,'Productivity Dump'!$A$4:$A$500,0),
MATCH(BC$2,'Productivity Dump'!$E$3:$AJ$3,0)
),
IF(BC$3="Attendance",
INDEX('Attendance Dump'!$E$2:$AI$400,
MATCH($A233,'Attendance Dump'!$B$2:$B$400,0),
MATCH(BC$2,'Attendance Dump'!$E$1:$AI$1,0)
),
INDEX('Active Hour''s Dump'!$D$3:$AH$337,
MATCH($C233,'Active Hour''s Dump'!$A$3:$A$337,0),
MATCH(BC$2,'Active Hour''s Dump'!$D$2:$AH$2,0)
))),"")</f>
        <v>9.3333333333333304</v>
      </c>
      <c r="BD233" s="13">
        <f>_xlfn.IFNA(IF(BD$3="Productivity",
INDEX('Productivity Dump'!$E$4:$AJ$500,
MATCH($A233,'Productivity Dump'!$A$4:$A$500,0),
MATCH(BD$2,'Productivity Dump'!$E$3:$AJ$3,0)
),
IF(BD$3="Attendance",
INDEX('Attendance Dump'!$E$2:$AI$400,
MATCH($A233,'Attendance Dump'!$B$2:$B$400,0),
MATCH(BD$2,'Attendance Dump'!$E$1:$AI$1,0)
),
INDEX('Active Hour''s Dump'!$D$3:$AH$337,
MATCH($C233,'Active Hour''s Dump'!$A$3:$A$337,0),
MATCH(BD$2,'Active Hour''s Dump'!$D$2:$AH$2,0)
))),"")</f>
        <v>832.52</v>
      </c>
      <c r="BE233" s="13" t="str">
        <f>_xlfn.IFNA(IF(BE$3="Productivity",
INDEX('Productivity Dump'!$E$4:$AJ$500,
MATCH($A233,'Productivity Dump'!$A$4:$A$500,0),
MATCH(BE$2,'Productivity Dump'!$E$3:$AJ$3,0)
),
IF(BE$3="Attendance",
INDEX('Attendance Dump'!$E$2:$AI$400,
MATCH($A233,'Attendance Dump'!$B$2:$B$400,0),
MATCH(BE$2,'Attendance Dump'!$E$1:$AI$1,0)
),
INDEX('Active Hour''s Dump'!$D$3:$AH$337,
MATCH($C233,'Active Hour''s Dump'!$A$3:$A$337,0),
MATCH(BE$2,'Active Hour''s Dump'!$D$2:$AH$2,0)
))),"")</f>
        <v>P</v>
      </c>
      <c r="BF233" s="54">
        <f>_xlfn.IFNA(IF(BF$3="Productivity",
INDEX('Productivity Dump'!$E$4:$AJ$500,
MATCH($A233,'Productivity Dump'!$A$4:$A$500,0),
MATCH(BF$2,'Productivity Dump'!$E$3:$AJ$3,0)
),
IF(BF$3="Attendance",
INDEX('Attendance Dump'!$E$2:$AI$400,
MATCH($A233,'Attendance Dump'!$B$2:$B$400,0),
MATCH(BF$2,'Attendance Dump'!$E$1:$AI$1,0)
),
INDEX('Active Hour''s Dump'!$D$3:$AH$337,
MATCH($C233,'Active Hour''s Dump'!$A$3:$A$337,0),
MATCH(BF$2,'Active Hour''s Dump'!$D$2:$AH$2,0)
))),"")</f>
        <v>6.5833333333333304</v>
      </c>
      <c r="BG233" s="13">
        <f>_xlfn.IFNA(IF(BG$3="Productivity",
INDEX('Productivity Dump'!$E$4:$AJ$500,
MATCH($A233,'Productivity Dump'!$A$4:$A$500,0),
MATCH(BG$2,'Productivity Dump'!$E$3:$AJ$3,0)
),
IF(BG$3="Attendance",
INDEX('Attendance Dump'!$E$2:$AI$400,
MATCH($A233,'Attendance Dump'!$B$2:$B$400,0),
MATCH(BG$2,'Attendance Dump'!$E$1:$AI$1,0)
),
INDEX('Active Hour''s Dump'!$D$3:$AH$337,
MATCH($C233,'Active Hour''s Dump'!$A$3:$A$337,0),
MATCH(BG$2,'Active Hour''s Dump'!$D$2:$AH$2,0)
))),"")</f>
        <v>0</v>
      </c>
      <c r="BH233" s="13" t="str">
        <f>_xlfn.IFNA(IF(BH$3="Productivity",
INDEX('Productivity Dump'!$E$4:$AJ$500,
MATCH($A233,'Productivity Dump'!$A$4:$A$500,0),
MATCH(BH$2,'Productivity Dump'!$E$3:$AJ$3,0)
),
IF(BH$3="Attendance",
INDEX('Attendance Dump'!$E$2:$AI$400,
MATCH($A233,'Attendance Dump'!$B$2:$B$400,0),
MATCH(BH$2,'Attendance Dump'!$E$1:$AI$1,0)
),
INDEX('Active Hour''s Dump'!$D$3:$AH$337,
MATCH($C233,'Active Hour''s Dump'!$A$3:$A$337,0),
MATCH(BH$2,'Active Hour''s Dump'!$D$2:$AH$2,0)
))),"")</f>
        <v>WO</v>
      </c>
      <c r="BI233" s="54">
        <f>_xlfn.IFNA(IF(BI$3="Productivity",
INDEX('Productivity Dump'!$E$4:$AJ$500,
MATCH($A233,'Productivity Dump'!$A$4:$A$500,0),
MATCH(BI$2,'Productivity Dump'!$E$3:$AJ$3,0)
),
IF(BI$3="Attendance",
INDEX('Attendance Dump'!$E$2:$AI$400,
MATCH($A233,'Attendance Dump'!$B$2:$B$400,0),
MATCH(BI$2,'Attendance Dump'!$E$1:$AI$1,0)
),
INDEX('Active Hour''s Dump'!$D$3:$AH$337,
MATCH($C233,'Active Hour''s Dump'!$A$3:$A$337,0),
MATCH(BI$2,'Active Hour''s Dump'!$D$2:$AH$2,0)
))),"")</f>
        <v>0</v>
      </c>
      <c r="BJ233" s="13">
        <f>_xlfn.IFNA(IF(BJ$3="Productivity",
INDEX('Productivity Dump'!$E$4:$AJ$500,
MATCH($A233,'Productivity Dump'!$A$4:$A$500,0),
MATCH(BJ$2,'Productivity Dump'!$E$3:$AJ$3,0)
),
IF(BJ$3="Attendance",
INDEX('Attendance Dump'!$E$2:$AI$400,
MATCH($A233,'Attendance Dump'!$B$2:$B$400,0),
MATCH(BJ$2,'Attendance Dump'!$E$1:$AI$1,0)
),
INDEX('Active Hour''s Dump'!$D$3:$AH$337,
MATCH($C233,'Active Hour''s Dump'!$A$3:$A$337,0),
MATCH(BJ$2,'Active Hour''s Dump'!$D$2:$AH$2,0)
))),"")</f>
        <v>426.68499999999983</v>
      </c>
      <c r="BK233" s="13" t="str">
        <f>_xlfn.IFNA(IF(BK$3="Productivity",
INDEX('Productivity Dump'!$E$4:$AJ$500,
MATCH($A233,'Productivity Dump'!$A$4:$A$500,0),
MATCH(BK$2,'Productivity Dump'!$E$3:$AJ$3,0)
),
IF(BK$3="Attendance",
INDEX('Attendance Dump'!$E$2:$AI$400,
MATCH($A233,'Attendance Dump'!$B$2:$B$400,0),
MATCH(BK$2,'Attendance Dump'!$E$1:$AI$1,0)
),
INDEX('Active Hour''s Dump'!$D$3:$AH$337,
MATCH($C233,'Active Hour''s Dump'!$A$3:$A$337,0),
MATCH(BK$2,'Active Hour''s Dump'!$D$2:$AH$2,0)
))),"")</f>
        <v>P</v>
      </c>
      <c r="BL233" s="54">
        <f>_xlfn.IFNA(IF(BL$3="Productivity",
INDEX('Productivity Dump'!$E$4:$AJ$500,
MATCH($A233,'Productivity Dump'!$A$4:$A$500,0),
MATCH(BL$2,'Productivity Dump'!$E$3:$AJ$3,0)
),
IF(BL$3="Attendance",
INDEX('Attendance Dump'!$E$2:$AI$400,
MATCH($A233,'Attendance Dump'!$B$2:$B$400,0),
MATCH(BL$2,'Attendance Dump'!$E$1:$AI$1,0)
),
INDEX('Active Hour''s Dump'!$D$3:$AH$337,
MATCH($C233,'Active Hour''s Dump'!$A$3:$A$337,0),
MATCH(BL$2,'Active Hour''s Dump'!$D$2:$AH$2,0)
))),"")</f>
        <v>3.9166666666666701</v>
      </c>
      <c r="BM233" s="13">
        <f>_xlfn.IFNA(IF(BM$3="Productivity",
INDEX('Productivity Dump'!$E$4:$AJ$500,
MATCH($A233,'Productivity Dump'!$A$4:$A$500,0),
MATCH(BM$2,'Productivity Dump'!$E$3:$AJ$3,0)
),
IF(BM$3="Attendance",
INDEX('Attendance Dump'!$E$2:$AI$400,
MATCH($A233,'Attendance Dump'!$B$2:$B$400,0),
MATCH(BM$2,'Attendance Dump'!$E$1:$AI$1,0)
),
INDEX('Active Hour''s Dump'!$D$3:$AH$337,
MATCH($C233,'Active Hour''s Dump'!$A$3:$A$337,0),
MATCH(BM$2,'Active Hour''s Dump'!$D$2:$AH$2,0)
))),"")</f>
        <v>827.73099999999988</v>
      </c>
      <c r="BN233" s="13" t="str">
        <f>_xlfn.IFNA(IF(BN$3="Productivity",
INDEX('Productivity Dump'!$E$4:$AJ$500,
MATCH($A233,'Productivity Dump'!$A$4:$A$500,0),
MATCH(BN$2,'Productivity Dump'!$E$3:$AJ$3,0)
),
IF(BN$3="Attendance",
INDEX('Attendance Dump'!$E$2:$AI$400,
MATCH($A233,'Attendance Dump'!$B$2:$B$400,0),
MATCH(BN$2,'Attendance Dump'!$E$1:$AI$1,0)
),
INDEX('Active Hour''s Dump'!$D$3:$AH$337,
MATCH($C233,'Active Hour''s Dump'!$A$3:$A$337,0),
MATCH(BN$2,'Active Hour''s Dump'!$D$2:$AH$2,0)
))),"")</f>
        <v>P</v>
      </c>
      <c r="BO233" s="54">
        <f>_xlfn.IFNA(IF(BO$3="Productivity",
INDEX('Productivity Dump'!$E$4:$AJ$500,
MATCH($A233,'Productivity Dump'!$A$4:$A$500,0),
MATCH(BO$2,'Productivity Dump'!$E$3:$AJ$3,0)
),
IF(BO$3="Attendance",
INDEX('Attendance Dump'!$E$2:$AI$400,
MATCH($A233,'Attendance Dump'!$B$2:$B$400,0),
MATCH(BO$2,'Attendance Dump'!$E$1:$AI$1,0)
),
INDEX('Active Hour''s Dump'!$D$3:$AH$337,
MATCH($C233,'Active Hour''s Dump'!$A$3:$A$337,0),
MATCH(BO$2,'Active Hour''s Dump'!$D$2:$AH$2,0)
))),"")</f>
        <v>8.3333333333333304</v>
      </c>
      <c r="BP233" s="13">
        <f>_xlfn.IFNA(IF(BP$3="Productivity",
INDEX('Productivity Dump'!$E$4:$AJ$500,
MATCH($A233,'Productivity Dump'!$A$4:$A$500,0),
MATCH(BP$2,'Productivity Dump'!$E$3:$AJ$3,0)
),
IF(BP$3="Attendance",
INDEX('Attendance Dump'!$E$2:$AI$400,
MATCH($A233,'Attendance Dump'!$B$2:$B$400,0),
MATCH(BP$2,'Attendance Dump'!$E$1:$AI$1,0)
),
INDEX('Active Hour''s Dump'!$D$3:$AH$337,
MATCH($C233,'Active Hour''s Dump'!$A$3:$A$337,0),
MATCH(BP$2,'Active Hour''s Dump'!$D$2:$AH$2,0)
))),"")</f>
        <v>1018.356</v>
      </c>
      <c r="BQ233" s="13" t="str">
        <f>_xlfn.IFNA(IF(BQ$3="Productivity",
INDEX('Productivity Dump'!$E$4:$AJ$500,
MATCH($A233,'Productivity Dump'!$A$4:$A$500,0),
MATCH(BQ$2,'Productivity Dump'!$E$3:$AJ$3,0)
),
IF(BQ$3="Attendance",
INDEX('Attendance Dump'!$E$2:$AI$400,
MATCH($A233,'Attendance Dump'!$B$2:$B$400,0),
MATCH(BQ$2,'Attendance Dump'!$E$1:$AI$1,0)
),
INDEX('Active Hour''s Dump'!$D$3:$AH$337,
MATCH($C233,'Active Hour''s Dump'!$A$3:$A$337,0),
MATCH(BQ$2,'Active Hour''s Dump'!$D$2:$AH$2,0)
))),"")</f>
        <v>P</v>
      </c>
      <c r="BR233" s="54">
        <f>_xlfn.IFNA(IF(BR$3="Productivity",
INDEX('Productivity Dump'!$E$4:$AJ$500,
MATCH($A233,'Productivity Dump'!$A$4:$A$500,0),
MATCH(BR$2,'Productivity Dump'!$E$3:$AJ$3,0)
),
IF(BR$3="Attendance",
INDEX('Attendance Dump'!$E$2:$AI$400,
MATCH($A233,'Attendance Dump'!$B$2:$B$400,0),
MATCH(BR$2,'Attendance Dump'!$E$1:$AI$1,0)
),
INDEX('Active Hour''s Dump'!$D$3:$AH$337,
MATCH($C233,'Active Hour''s Dump'!$A$3:$A$337,0),
MATCH(BR$2,'Active Hour''s Dump'!$D$2:$AH$2,0)
))),"")</f>
        <v>8</v>
      </c>
      <c r="BS233" s="13">
        <f>_xlfn.IFNA(IF(BS$3="Productivity",
INDEX('Productivity Dump'!$E$4:$AJ$500,
MATCH($A233,'Productivity Dump'!$A$4:$A$500,0),
MATCH(BS$2,'Productivity Dump'!$E$3:$AJ$3,0)
),
IF(BS$3="Attendance",
INDEX('Attendance Dump'!$E$2:$AI$400,
MATCH($A233,'Attendance Dump'!$B$2:$B$400,0),
MATCH(BS$2,'Attendance Dump'!$E$1:$AI$1,0)
),
INDEX('Active Hour''s Dump'!$D$3:$AH$337,
MATCH($C233,'Active Hour''s Dump'!$A$3:$A$337,0),
MATCH(BS$2,'Active Hour''s Dump'!$D$2:$AH$2,0)
))),"")</f>
        <v>922.11099999999988</v>
      </c>
      <c r="BT233" s="13" t="str">
        <f>_xlfn.IFNA(IF(BT$3="Productivity",
INDEX('Productivity Dump'!$E$4:$AJ$500,
MATCH($A233,'Productivity Dump'!$A$4:$A$500,0),
MATCH(BT$2,'Productivity Dump'!$E$3:$AJ$3,0)
),
IF(BT$3="Attendance",
INDEX('Attendance Dump'!$E$2:$AI$400,
MATCH($A233,'Attendance Dump'!$B$2:$B$400,0),
MATCH(BT$2,'Attendance Dump'!$E$1:$AI$1,0)
),
INDEX('Active Hour''s Dump'!$D$3:$AH$337,
MATCH($C233,'Active Hour''s Dump'!$A$3:$A$337,0),
MATCH(BT$2,'Active Hour''s Dump'!$D$2:$AH$2,0)
))),"")</f>
        <v>H(P)</v>
      </c>
      <c r="BU233" s="54">
        <f>_xlfn.IFNA(IF(BU$3="Productivity",
INDEX('Productivity Dump'!$E$4:$AJ$500,
MATCH($A233,'Productivity Dump'!$A$4:$A$500,0),
MATCH(BU$2,'Productivity Dump'!$E$3:$AJ$3,0)
),
IF(BU$3="Attendance",
INDEX('Attendance Dump'!$E$2:$AI$400,
MATCH($A233,'Attendance Dump'!$B$2:$B$400,0),
MATCH(BU$2,'Attendance Dump'!$E$1:$AI$1,0)
),
INDEX('Active Hour''s Dump'!$D$3:$AH$337,
MATCH($C233,'Active Hour''s Dump'!$A$3:$A$337,0),
MATCH(BU$2,'Active Hour''s Dump'!$D$2:$AH$2,0)
))),"")</f>
        <v>7.6666666666666696</v>
      </c>
      <c r="BV233" s="13">
        <f>_xlfn.IFNA(IF(BV$3="Productivity",
INDEX('Productivity Dump'!$E$4:$AJ$500,
MATCH($A233,'Productivity Dump'!$A$4:$A$500,0),
MATCH(BV$2,'Productivity Dump'!$E$3:$AJ$3,0)
),
IF(BV$3="Attendance",
INDEX('Attendance Dump'!$E$2:$AI$400,
MATCH($A233,'Attendance Dump'!$B$2:$B$400,0),
MATCH(BV$2,'Attendance Dump'!$E$1:$AI$1,0)
),
INDEX('Active Hour''s Dump'!$D$3:$AH$337,
MATCH($C233,'Active Hour''s Dump'!$A$3:$A$337,0),
MATCH(BV$2,'Active Hour''s Dump'!$D$2:$AH$2,0)
))),"")</f>
        <v>898.31899999999985</v>
      </c>
      <c r="BW233" s="13" t="str">
        <f>_xlfn.IFNA(IF(BW$3="Productivity",
INDEX('Productivity Dump'!$E$4:$AJ$500,
MATCH($A233,'Productivity Dump'!$A$4:$A$500,0),
MATCH(BW$2,'Productivity Dump'!$E$3:$AJ$3,0)
),
IF(BW$3="Attendance",
INDEX('Attendance Dump'!$E$2:$AI$400,
MATCH($A233,'Attendance Dump'!$B$2:$B$400,0),
MATCH(BW$2,'Attendance Dump'!$E$1:$AI$1,0)
),
INDEX('Active Hour''s Dump'!$D$3:$AH$337,
MATCH($C233,'Active Hour''s Dump'!$A$3:$A$337,0),
MATCH(BW$2,'Active Hour''s Dump'!$D$2:$AH$2,0)
))),"")</f>
        <v>P</v>
      </c>
      <c r="BX233" s="54">
        <f>_xlfn.IFNA(IF(BX$3="Productivity",
INDEX('Productivity Dump'!$E$4:$AJ$500,
MATCH($A233,'Productivity Dump'!$A$4:$A$500,0),
MATCH(BX$2,'Productivity Dump'!$E$3:$AJ$3,0)
),
IF(BX$3="Attendance",
INDEX('Attendance Dump'!$E$2:$AI$400,
MATCH($A233,'Attendance Dump'!$B$2:$B$400,0),
MATCH(BX$2,'Attendance Dump'!$E$1:$AI$1,0)
),
INDEX('Active Hour''s Dump'!$D$3:$AH$337,
MATCH($C233,'Active Hour''s Dump'!$A$3:$A$337,0),
MATCH(BX$2,'Active Hour''s Dump'!$D$2:$AH$2,0)
))),"")</f>
        <v>7.1666666666666696</v>
      </c>
      <c r="BY233" s="13">
        <f>_xlfn.IFNA(IF(BY$3="Productivity",
INDEX('Productivity Dump'!$E$4:$AJ$500,
MATCH($A233,'Productivity Dump'!$A$4:$A$500,0),
MATCH(BY$2,'Productivity Dump'!$E$3:$AJ$3,0)
),
IF(BY$3="Attendance",
INDEX('Attendance Dump'!$E$2:$AI$400,
MATCH($A233,'Attendance Dump'!$B$2:$B$400,0),
MATCH(BY$2,'Attendance Dump'!$E$1:$AI$1,0)
),
INDEX('Active Hour''s Dump'!$D$3:$AH$337,
MATCH($C233,'Active Hour''s Dump'!$A$3:$A$337,0),
MATCH(BY$2,'Active Hour''s Dump'!$D$2:$AH$2,0)
))),"")</f>
        <v>218.38399999999999</v>
      </c>
      <c r="BZ233" s="13" t="str">
        <f>_xlfn.IFNA(IF(BZ$3="Productivity",
INDEX('Productivity Dump'!$E$4:$AJ$500,
MATCH($A233,'Productivity Dump'!$A$4:$A$500,0),
MATCH(BZ$2,'Productivity Dump'!$E$3:$AJ$3,0)
),
IF(BZ$3="Attendance",
INDEX('Attendance Dump'!$E$2:$AI$400,
MATCH($A233,'Attendance Dump'!$B$2:$B$400,0),
MATCH(BZ$2,'Attendance Dump'!$E$1:$AI$1,0)
),
INDEX('Active Hour''s Dump'!$D$3:$AH$337,
MATCH($C233,'Active Hour''s Dump'!$A$3:$A$337,0),
MATCH(BZ$2,'Active Hour''s Dump'!$D$2:$AH$2,0)
))),"")</f>
        <v>PL-HL</v>
      </c>
      <c r="CA233" s="54">
        <f>_xlfn.IFNA(IF(CA$3="Productivity",
INDEX('Productivity Dump'!$E$4:$AJ$500,
MATCH($A233,'Productivity Dump'!$A$4:$A$500,0),
MATCH(CA$2,'Productivity Dump'!$E$3:$AJ$3,0)
),
IF(CA$3="Attendance",
INDEX('Attendance Dump'!$E$2:$AI$400,
MATCH($A233,'Attendance Dump'!$B$2:$B$400,0),
MATCH(CA$2,'Attendance Dump'!$E$1:$AI$1,0)
),
INDEX('Active Hour''s Dump'!$D$3:$AH$337,
MATCH($C233,'Active Hour''s Dump'!$A$3:$A$337,0),
MATCH(CA$2,'Active Hour''s Dump'!$D$2:$AH$2,0)
))),"")</f>
        <v>2.4166666666666701</v>
      </c>
      <c r="CB233" s="13">
        <f>_xlfn.IFNA(IF(CB$3="Productivity",
INDEX('Productivity Dump'!$E$4:$AJ$500,
MATCH($A233,'Productivity Dump'!$A$4:$A$500,0),
MATCH(CB$2,'Productivity Dump'!$E$3:$AJ$3,0)
),
IF(CB$3="Attendance",
INDEX('Attendance Dump'!$E$2:$AI$400,
MATCH($A233,'Attendance Dump'!$B$2:$B$400,0),
MATCH(CB$2,'Attendance Dump'!$E$1:$AI$1,0)
),
INDEX('Active Hour''s Dump'!$D$3:$AH$337,
MATCH($C233,'Active Hour''s Dump'!$A$3:$A$337,0),
MATCH(CB$2,'Active Hour''s Dump'!$D$2:$AH$2,0)
))),"")</f>
        <v>0</v>
      </c>
      <c r="CC233" s="13" t="str">
        <f>_xlfn.IFNA(IF(CC$3="Productivity",
INDEX('Productivity Dump'!$E$4:$AJ$500,
MATCH($A233,'Productivity Dump'!$A$4:$A$500,0),
MATCH(CC$2,'Productivity Dump'!$E$3:$AJ$3,0)
),
IF(CC$3="Attendance",
INDEX('Attendance Dump'!$E$2:$AI$400,
MATCH($A233,'Attendance Dump'!$B$2:$B$400,0),
MATCH(CC$2,'Attendance Dump'!$E$1:$AI$1,0)
),
INDEX('Active Hour''s Dump'!$D$3:$AH$337,
MATCH($C233,'Active Hour''s Dump'!$A$3:$A$337,0),
MATCH(CC$2,'Active Hour''s Dump'!$D$2:$AH$2,0)
))),"")</f>
        <v>WO</v>
      </c>
      <c r="CD233" s="54">
        <f>_xlfn.IFNA(IF(CD$3="Productivity",
INDEX('Productivity Dump'!$E$4:$AJ$500,
MATCH($A233,'Productivity Dump'!$A$4:$A$500,0),
MATCH(CD$2,'Productivity Dump'!$E$3:$AJ$3,0)
),
IF(CD$3="Attendance",
INDEX('Attendance Dump'!$E$2:$AI$400,
MATCH($A233,'Attendance Dump'!$B$2:$B$400,0),
MATCH(CD$2,'Attendance Dump'!$E$1:$AI$1,0)
),
INDEX('Active Hour''s Dump'!$D$3:$AH$337,
MATCH($C233,'Active Hour''s Dump'!$A$3:$A$337,0),
MATCH(CD$2,'Active Hour''s Dump'!$D$2:$AH$2,0)
))),"")</f>
        <v>0</v>
      </c>
      <c r="CE233" s="13">
        <f>_xlfn.IFNA(IF(CE$3="Productivity",
INDEX('Productivity Dump'!$E$4:$AJ$500,
MATCH($A233,'Productivity Dump'!$A$4:$A$500,0),
MATCH(CE$2,'Productivity Dump'!$E$3:$AJ$3,0)
),
IF(CE$3="Attendance",
INDEX('Attendance Dump'!$E$2:$AI$400,
MATCH($A233,'Attendance Dump'!$B$2:$B$400,0),
MATCH(CE$2,'Attendance Dump'!$E$1:$AI$1,0)
),
INDEX('Active Hour''s Dump'!$D$3:$AH$337,
MATCH($C233,'Active Hour''s Dump'!$A$3:$A$337,0),
MATCH(CE$2,'Active Hour''s Dump'!$D$2:$AH$2,0)
))),"")</f>
        <v>463.63000000000005</v>
      </c>
      <c r="CF233" s="13" t="str">
        <f>_xlfn.IFNA(IF(CF$3="Productivity",
INDEX('Productivity Dump'!$E$4:$AJ$500,
MATCH($A233,'Productivity Dump'!$A$4:$A$500,0),
MATCH(CF$2,'Productivity Dump'!$E$3:$AJ$3,0)
),
IF(CF$3="Attendance",
INDEX('Attendance Dump'!$E$2:$AI$400,
MATCH($A233,'Attendance Dump'!$B$2:$B$400,0),
MATCH(CF$2,'Attendance Dump'!$E$1:$AI$1,0)
),
INDEX('Active Hour''s Dump'!$D$3:$AH$337,
MATCH($C233,'Active Hour''s Dump'!$A$3:$A$337,0),
MATCH(CF$2,'Active Hour''s Dump'!$D$2:$AH$2,0)
))),"")</f>
        <v>P</v>
      </c>
      <c r="CG233" s="54">
        <f>_xlfn.IFNA(IF(CG$3="Productivity",
INDEX('Productivity Dump'!$E$4:$AJ$500,
MATCH($A233,'Productivity Dump'!$A$4:$A$500,0),
MATCH(CG$2,'Productivity Dump'!$E$3:$AJ$3,0)
),
IF(CG$3="Attendance",
INDEX('Attendance Dump'!$E$2:$AI$400,
MATCH($A233,'Attendance Dump'!$B$2:$B$400,0),
MATCH(CG$2,'Attendance Dump'!$E$1:$AI$1,0)
),
INDEX('Active Hour''s Dump'!$D$3:$AH$337,
MATCH($C233,'Active Hour''s Dump'!$A$3:$A$337,0),
MATCH(CG$2,'Active Hour''s Dump'!$D$2:$AH$2,0)
))),"")</f>
        <v>3.8333333333333299</v>
      </c>
      <c r="CH233" s="13">
        <f>_xlfn.IFNA(IF(CH$3="Productivity",
INDEX('Productivity Dump'!$E$4:$AJ$500,
MATCH($A233,'Productivity Dump'!$A$4:$A$500,0),
MATCH(CH$2,'Productivity Dump'!$E$3:$AJ$3,0)
),
IF(CH$3="Attendance",
INDEX('Attendance Dump'!$E$2:$AI$400,
MATCH($A233,'Attendance Dump'!$B$2:$B$400,0),
MATCH(CH$2,'Attendance Dump'!$E$1:$AI$1,0)
),
INDEX('Active Hour''s Dump'!$D$3:$AH$337,
MATCH($C233,'Active Hour''s Dump'!$A$3:$A$337,0),
MATCH(CH$2,'Active Hour''s Dump'!$D$2:$AH$2,0)
))),"")</f>
        <v>820.50400000000013</v>
      </c>
      <c r="CI233" s="13" t="str">
        <f>_xlfn.IFNA(IF(CI$3="Productivity",
INDEX('Productivity Dump'!$E$4:$AJ$500,
MATCH($A233,'Productivity Dump'!$A$4:$A$500,0),
MATCH(CI$2,'Productivity Dump'!$E$3:$AJ$3,0)
),
IF(CI$3="Attendance",
INDEX('Attendance Dump'!$E$2:$AI$400,
MATCH($A233,'Attendance Dump'!$B$2:$B$400,0),
MATCH(CI$2,'Attendance Dump'!$E$1:$AI$1,0)
),
INDEX('Active Hour''s Dump'!$D$3:$AH$337,
MATCH($C233,'Active Hour''s Dump'!$A$3:$A$337,0),
MATCH(CI$2,'Active Hour''s Dump'!$D$2:$AH$2,0)
))),"")</f>
        <v>P</v>
      </c>
      <c r="CJ233" s="54">
        <f>_xlfn.IFNA(IF(CJ$3="Productivity",
INDEX('Productivity Dump'!$E$4:$AJ$500,
MATCH($A233,'Productivity Dump'!$A$4:$A$500,0),
MATCH(CJ$2,'Productivity Dump'!$E$3:$AJ$3,0)
),
IF(CJ$3="Attendance",
INDEX('Attendance Dump'!$E$2:$AI$400,
MATCH($A233,'Attendance Dump'!$B$2:$B$400,0),
MATCH(CJ$2,'Attendance Dump'!$E$1:$AI$1,0)
),
INDEX('Active Hour''s Dump'!$D$3:$AH$337,
MATCH($C233,'Active Hour''s Dump'!$A$3:$A$337,0),
MATCH(CJ$2,'Active Hour''s Dump'!$D$2:$AH$2,0)
))),"")</f>
        <v>8.75</v>
      </c>
      <c r="CK233" s="13">
        <f>_xlfn.IFNA(IF(CK$3="Productivity",
INDEX('Productivity Dump'!$E$4:$AJ$500,
MATCH($A233,'Productivity Dump'!$A$4:$A$500,0),
MATCH(CK$2,'Productivity Dump'!$E$3:$AJ$3,0)
),
IF(CK$3="Attendance",
INDEX('Attendance Dump'!$E$2:$AI$400,
MATCH($A233,'Attendance Dump'!$B$2:$B$400,0),
MATCH(CK$2,'Attendance Dump'!$E$1:$AI$1,0)
),
INDEX('Active Hour''s Dump'!$D$3:$AH$337,
MATCH($C233,'Active Hour''s Dump'!$A$3:$A$337,0),
MATCH(CK$2,'Active Hour''s Dump'!$D$2:$AH$2,0)
))),"")</f>
        <v>860.59900000000005</v>
      </c>
      <c r="CL233" s="13" t="str">
        <f>_xlfn.IFNA(IF(CL$3="Productivity",
INDEX('Productivity Dump'!$E$4:$AJ$500,
MATCH($A233,'Productivity Dump'!$A$4:$A$500,0),
MATCH(CL$2,'Productivity Dump'!$E$3:$AJ$3,0)
),
IF(CL$3="Attendance",
INDEX('Attendance Dump'!$E$2:$AI$400,
MATCH($A233,'Attendance Dump'!$B$2:$B$400,0),
MATCH(CL$2,'Attendance Dump'!$E$1:$AI$1,0)
),
INDEX('Active Hour''s Dump'!$D$3:$AH$337,
MATCH($C233,'Active Hour''s Dump'!$A$3:$A$337,0),
MATCH(CL$2,'Active Hour''s Dump'!$D$2:$AH$2,0)
))),"")</f>
        <v>P</v>
      </c>
      <c r="CM233" s="54">
        <f>_xlfn.IFNA(IF(CM$3="Productivity",
INDEX('Productivity Dump'!$E$4:$AJ$500,
MATCH($A233,'Productivity Dump'!$A$4:$A$500,0),
MATCH(CM$2,'Productivity Dump'!$E$3:$AJ$3,0)
),
IF(CM$3="Attendance",
INDEX('Attendance Dump'!$E$2:$AI$400,
MATCH($A233,'Attendance Dump'!$B$2:$B$400,0),
MATCH(CM$2,'Attendance Dump'!$E$1:$AI$1,0)
),
INDEX('Active Hour''s Dump'!$D$3:$AH$337,
MATCH($C233,'Active Hour''s Dump'!$A$3:$A$337,0),
MATCH(CM$2,'Active Hour''s Dump'!$D$2:$AH$2,0)
))),"")</f>
        <v>7.6666666666666696</v>
      </c>
      <c r="CN233" s="13">
        <f>_xlfn.IFNA(IF(CN$3="Productivity",
INDEX('Productivity Dump'!$E$4:$AJ$500,
MATCH($A233,'Productivity Dump'!$A$4:$A$500,0),
MATCH(CN$2,'Productivity Dump'!$E$3:$AJ$3,0)
),
IF(CN$3="Attendance",
INDEX('Attendance Dump'!$E$2:$AI$400,
MATCH($A233,'Attendance Dump'!$B$2:$B$400,0),
MATCH(CN$2,'Attendance Dump'!$E$1:$AI$1,0)
),
INDEX('Active Hour''s Dump'!$D$3:$AH$337,
MATCH($C233,'Active Hour''s Dump'!$A$3:$A$337,0),
MATCH(CN$2,'Active Hour''s Dump'!$D$2:$AH$2,0)
))),"")</f>
        <v>0</v>
      </c>
      <c r="CO233" s="13">
        <f>_xlfn.IFNA(IF(CO$3="Productivity",
INDEX('Productivity Dump'!$E$4:$AJ$500,
MATCH($A233,'Productivity Dump'!$A$4:$A$500,0),
MATCH(CO$2,'Productivity Dump'!$E$3:$AJ$3,0)
),
IF(CO$3="Attendance",
INDEX('Attendance Dump'!$E$2:$AI$400,
MATCH($A233,'Attendance Dump'!$B$2:$B$400,0),
MATCH(CO$2,'Attendance Dump'!$E$1:$AI$1,0)
),
INDEX('Active Hour''s Dump'!$D$3:$AH$337,
MATCH($C233,'Active Hour''s Dump'!$A$3:$A$337,0),
MATCH(CO$2,'Active Hour''s Dump'!$D$2:$AH$2,0)
))),"")</f>
        <v>0</v>
      </c>
      <c r="CP233" s="54">
        <f>_xlfn.IFNA(IF(CP$3="Productivity",
INDEX('Productivity Dump'!$E$4:$AJ$500,
MATCH($A233,'Productivity Dump'!$A$4:$A$500,0),
MATCH(CP$2,'Productivity Dump'!$E$3:$AJ$3,0)
),
IF(CP$3="Attendance",
INDEX('Attendance Dump'!$E$2:$AI$400,
MATCH($A233,'Attendance Dump'!$B$2:$B$400,0),
MATCH(CP$2,'Attendance Dump'!$E$1:$AI$1,0)
),
INDEX('Active Hour''s Dump'!$D$3:$AH$337,
MATCH($C233,'Active Hour''s Dump'!$A$3:$A$337,0),
MATCH(CP$2,'Active Hour''s Dump'!$D$2:$AH$2,0)
))),"")</f>
        <v>0</v>
      </c>
      <c r="CQ233" s="13">
        <f>_xlfn.IFNA(IF(CQ$3="Productivity",
INDEX('Productivity Dump'!$E$4:$AJ$500,
MATCH($A233,'Productivity Dump'!$A$4:$A$500,0),
MATCH(CQ$2,'Productivity Dump'!$E$3:$AJ$3,0)
),
IF(CQ$3="Attendance",
INDEX('Attendance Dump'!$E$2:$AI$400,
MATCH($A233,'Attendance Dump'!$B$2:$B$400,0),
MATCH(CQ$2,'Attendance Dump'!$E$1:$AI$1,0)
),
INDEX('Active Hour''s Dump'!$D$3:$AH$337,
MATCH($C233,'Active Hour''s Dump'!$A$3:$A$337,0),
MATCH(CQ$2,'Active Hour''s Dump'!$D$2:$AH$2,0)
))),"")</f>
        <v>0</v>
      </c>
      <c r="CR233" s="13">
        <f>_xlfn.IFNA(IF(CR$3="Productivity",
INDEX('Productivity Dump'!$E$4:$AJ$500,
MATCH($A233,'Productivity Dump'!$A$4:$A$500,0),
MATCH(CR$2,'Productivity Dump'!$E$3:$AJ$3,0)
),
IF(CR$3="Attendance",
INDEX('Attendance Dump'!$E$2:$AI$400,
MATCH($A233,'Attendance Dump'!$B$2:$B$400,0),
MATCH(CR$2,'Attendance Dump'!$E$1:$AI$1,0)
),
INDEX('Active Hour''s Dump'!$D$3:$AH$337,
MATCH($C233,'Active Hour''s Dump'!$A$3:$A$337,0),
MATCH(CR$2,'Active Hour''s Dump'!$D$2:$AH$2,0)
))),"")</f>
        <v>0</v>
      </c>
      <c r="CS233" s="54">
        <f>_xlfn.IFNA(IF(CS$3="Productivity",
INDEX('Productivity Dump'!$E$4:$AJ$500,
MATCH($A233,'Productivity Dump'!$A$4:$A$500,0),
MATCH(CS$2,'Productivity Dump'!$E$3:$AJ$3,0)
),
IF(CS$3="Attendance",
INDEX('Attendance Dump'!$E$2:$AI$400,
MATCH($A233,'Attendance Dump'!$B$2:$B$400,0),
MATCH(CS$2,'Attendance Dump'!$E$1:$AI$1,0)
),
INDEX('Active Hour''s Dump'!$D$3:$AH$337,
MATCH($C233,'Active Hour''s Dump'!$A$3:$A$337,0),
MATCH(CS$2,'Active Hour''s Dump'!$D$2:$AH$2,0)
))),"")</f>
        <v>0</v>
      </c>
      <c r="CT233" s="13">
        <f>_xlfn.IFNA(IF(CT$3="Productivity",
INDEX('Productivity Dump'!$E$4:$AJ$500,
MATCH($A233,'Productivity Dump'!$A$4:$A$500,0),
MATCH(CT$2,'Productivity Dump'!$E$3:$AJ$3,0)
),
IF(CT$3="Attendance",
INDEX('Attendance Dump'!$E$2:$AI$400,
MATCH($A233,'Attendance Dump'!$B$2:$B$400,0),
MATCH(CT$2,'Attendance Dump'!$E$1:$AI$1,0)
),
INDEX('Active Hour''s Dump'!$D$3:$AH$337,
MATCH($C233,'Active Hour''s Dump'!$A$3:$A$337,0),
MATCH(CT$2,'Active Hour''s Dump'!$D$2:$AH$2,0)
))),"")</f>
        <v>0</v>
      </c>
      <c r="CU233" s="13">
        <f>_xlfn.IFNA(IF(CU$3="Productivity",
INDEX('Productivity Dump'!$E$4:$AJ$500,
MATCH($A233,'Productivity Dump'!$A$4:$A$500,0),
MATCH(CU$2,'Productivity Dump'!$E$3:$AJ$3,0)
),
IF(CU$3="Attendance",
INDEX('Attendance Dump'!$E$2:$AI$400,
MATCH($A233,'Attendance Dump'!$B$2:$B$400,0),
MATCH(CU$2,'Attendance Dump'!$E$1:$AI$1,0)
),
INDEX('Active Hour''s Dump'!$D$3:$AH$337,
MATCH($C233,'Active Hour''s Dump'!$A$3:$A$337,0),
MATCH(CU$2,'Active Hour''s Dump'!$D$2:$AH$2,0)
))),"")</f>
        <v>0</v>
      </c>
      <c r="CV233" s="54">
        <f>_xlfn.IFNA(IF(CV$3="Productivity",
INDEX('Productivity Dump'!$E$4:$AJ$500,
MATCH($A233,'Productivity Dump'!$A$4:$A$500,0),
MATCH(CV$2,'Productivity Dump'!$E$3:$AJ$3,0)
),
IF(CV$3="Attendance",
INDEX('Attendance Dump'!$E$2:$AI$400,
MATCH($A233,'Attendance Dump'!$B$2:$B$400,0),
MATCH(CV$2,'Attendance Dump'!$E$1:$AI$1,0)
),
INDEX('Active Hour''s Dump'!$D$3:$AH$337,
MATCH($C233,'Active Hour''s Dump'!$A$3:$A$337,0),
MATCH(CV$2,'Active Hour''s Dump'!$D$2:$AH$2,0)
))),"")</f>
        <v>0</v>
      </c>
      <c r="CW233" s="13"/>
      <c r="CX233" s="13"/>
      <c r="CY233" s="54"/>
      <c r="DA233" s="57">
        <f t="shared" si="87"/>
        <v>167.66666666666666</v>
      </c>
      <c r="DB233" s="35">
        <f t="shared" si="88"/>
        <v>20141.631999999998</v>
      </c>
      <c r="DC233" s="35">
        <f t="shared" si="83"/>
        <v>0</v>
      </c>
      <c r="DD233" s="35">
        <f t="shared" ca="1" si="86"/>
        <v>0</v>
      </c>
      <c r="DF233" s="32" cm="1">
        <f t="array" ref="DF233">SUMPRODUCT(
    (MOD(COLUMN(H233:CV233) - COLUMN(H233), 3) = 0) *
    (H233:CV233 = 0) *
    (I233:CW233 = "P") *
    (COUNTIF(UKHoliday, H$2:CV$2) = 0)
)</f>
        <v>0</v>
      </c>
      <c r="DG233" s="33" cm="1">
        <f t="array" ref="DG233">SUMPRODUCT(
  (MOD(COLUMN(H233:CV233) - COLUMN(H233), 3) = 0) *
  (H233:CV233 &gt; 0) *
  (H233:CV233 &lt; 0.5 * IF(((WEEKDAY(H$2:CV$2, 2) = 1) + (WEEKDAY(H$2:CV$2, 2) = 6)), G233, F233)) *
  (I233:CW233 = "P") *
  (COUNTIF(UKHoliday, H$2:CV$2) = 0)
)</f>
        <v>0</v>
      </c>
      <c r="DH233" s="33" cm="1">
        <f t="array" ref="DH233">SUMPRODUCT(
  (MOD(COLUMN(H233:CV233) - COLUMN(H233), 3) = 0) *
  (H233:CV233 &gt; 0.5 * IF(((WEEKDAY(H$2:CV$2, 2) = 1) + (WEEKDAY(H$2:CV$2, 2) = 6)), $G233, $F233)) *
  (H233:CV233 &lt; 0.8 * IF(((WEEKDAY(H$2:CV$2, 2) = 1) + (WEEKDAY(H$2:CV$2, 2) = 6)), $G233, $F233)) *
  (I233:CW233 = "P") *
  (COUNTIF(UKHoliday, H$2:CV$2) = 0)
)</f>
        <v>0</v>
      </c>
      <c r="DI233" s="33" cm="1">
        <f t="array" ref="DI233">SUMPRODUCT(
  (MOD(COLUMN(H233:CV233) - COLUMN(H233), 3) = 0) *
  (H233:CV233 &gt; 0.8 * IF(((WEEKDAY(H$2:CV$2, 2) = 1) + (WEEKDAY(H$2:CV$2, 2) = 6)), $G233, $F233)) *
  (H233:CV233 &lt; 1 * IF(((WEEKDAY(H$2:CV$2, 2) = 1) + (WEEKDAY(H$2:CV$2, 2) = 6)), $G233, $F233)) *
  (I233:CW233 = "P") *
  (COUNTIF(UKHoliday, H$2:CV$2) = 0)
)</f>
        <v>7</v>
      </c>
    </row>
    <row r="234" spans="1:113" x14ac:dyDescent="0.3">
      <c r="A234" s="8" t="s">
        <v>121</v>
      </c>
      <c r="B234" s="36" t="s">
        <v>120</v>
      </c>
      <c r="C234" s="9" t="s">
        <v>121</v>
      </c>
      <c r="D234" s="62" t="s">
        <v>944</v>
      </c>
      <c r="E234" s="35">
        <v>22000</v>
      </c>
      <c r="F234" s="35">
        <f t="shared" si="84"/>
        <v>1100</v>
      </c>
      <c r="G234" s="35">
        <f t="shared" si="85"/>
        <v>550</v>
      </c>
      <c r="H234" s="13">
        <f>_xlfn.IFNA(IF(H$3="Productivity",
INDEX('Productivity Dump'!$E$4:$AJ$500,
MATCH($A234,'Productivity Dump'!$A$4:$A$500,0),
MATCH(H$2,'Productivity Dump'!$E$3:$AJ$3,0)
),
IF(H$3="Attendance",
INDEX('Attendance Dump'!$E$2:$AI$400,
MATCH($A234,'Attendance Dump'!$B$2:$B$400,0),
MATCH(H$2,'Attendance Dump'!$E$1:$AI$1,0)
),
INDEX('Active Hour''s Dump'!$D$3:$AH$337,
MATCH($C234,'Active Hour''s Dump'!$A$3:$A$337,0),
MATCH(H$2,'Active Hour''s Dump'!$D$2:$AH$2,0)
))),"")</f>
        <v>1401.5559999999998</v>
      </c>
      <c r="I234" s="13" t="str">
        <f>_xlfn.IFNA(IF(I$3="Productivity",
INDEX('Productivity Dump'!$E$4:$AJ$500,
MATCH($A234,'Productivity Dump'!$A$4:$A$500,0),
MATCH(I$2,'Productivity Dump'!$E$3:$AJ$3,0)
),
IF(I$3="Attendance",
INDEX('Attendance Dump'!$E$2:$AI$400,
MATCH($A234,'Attendance Dump'!$B$2:$B$400,0),
MATCH(I$2,'Attendance Dump'!$E$1:$AI$1,0)
),
INDEX('Active Hour''s Dump'!$D$3:$AH$337,
MATCH($C234,'Active Hour''s Dump'!$A$3:$A$337,0),
MATCH(I$2,'Active Hour''s Dump'!$D$2:$AH$2,0)
))),"")</f>
        <v>P</v>
      </c>
      <c r="J234" s="54">
        <f>_xlfn.IFNA(IF(J$3="Productivity",
INDEX('Productivity Dump'!$E$4:$AJ$500,
MATCH($A234,'Productivity Dump'!$A$4:$A$500,0),
MATCH(J$2,'Productivity Dump'!$E$3:$AJ$3,0)
),
IF(J$3="Attendance",
INDEX('Attendance Dump'!$E$2:$AI$400,
MATCH($A234,'Attendance Dump'!$B$2:$B$400,0),
MATCH(J$2,'Attendance Dump'!$E$1:$AI$1,0)
),
INDEX('Active Hour''s Dump'!$D$3:$AH$337,
MATCH($C234,'Active Hour''s Dump'!$A$3:$A$337,0),
MATCH(J$2,'Active Hour''s Dump'!$D$2:$AH$2,0)
))),"")</f>
        <v>12</v>
      </c>
      <c r="K234" s="13">
        <f>_xlfn.IFNA(IF(K$3="Productivity",
INDEX('Productivity Dump'!$E$4:$AJ$500,
MATCH($A234,'Productivity Dump'!$A$4:$A$500,0),
MATCH(K$2,'Productivity Dump'!$E$3:$AJ$3,0)
),
IF(K$3="Attendance",
INDEX('Attendance Dump'!$E$2:$AI$400,
MATCH($A234,'Attendance Dump'!$B$2:$B$400,0),
MATCH(K$2,'Attendance Dump'!$E$1:$AI$1,0)
),
INDEX('Active Hour''s Dump'!$D$3:$AH$337,
MATCH($C234,'Active Hour''s Dump'!$A$3:$A$337,0),
MATCH(K$2,'Active Hour''s Dump'!$D$2:$AH$2,0)
))),"")</f>
        <v>1389.5319999999999</v>
      </c>
      <c r="L234" s="13" t="str">
        <f>_xlfn.IFNA(IF(L$3="Productivity",
INDEX('Productivity Dump'!$E$4:$AJ$500,
MATCH($A234,'Productivity Dump'!$A$4:$A$500,0),
MATCH(L$2,'Productivity Dump'!$E$3:$AJ$3,0)
),
IF(L$3="Attendance",
INDEX('Attendance Dump'!$E$2:$AI$400,
MATCH($A234,'Attendance Dump'!$B$2:$B$400,0),
MATCH(L$2,'Attendance Dump'!$E$1:$AI$1,0)
),
INDEX('Active Hour''s Dump'!$D$3:$AH$337,
MATCH($C234,'Active Hour''s Dump'!$A$3:$A$337,0),
MATCH(L$2,'Active Hour''s Dump'!$D$2:$AH$2,0)
))),"")</f>
        <v>P</v>
      </c>
      <c r="M234" s="54">
        <f>_xlfn.IFNA(IF(M$3="Productivity",
INDEX('Productivity Dump'!$E$4:$AJ$500,
MATCH($A234,'Productivity Dump'!$A$4:$A$500,0),
MATCH(M$2,'Productivity Dump'!$E$3:$AJ$3,0)
),
IF(M$3="Attendance",
INDEX('Attendance Dump'!$E$2:$AI$400,
MATCH($A234,'Attendance Dump'!$B$2:$B$400,0),
MATCH(M$2,'Attendance Dump'!$E$1:$AI$1,0)
),
INDEX('Active Hour''s Dump'!$D$3:$AH$337,
MATCH($C234,'Active Hour''s Dump'!$A$3:$A$337,0),
MATCH(M$2,'Active Hour''s Dump'!$D$2:$AH$2,0)
))),"")</f>
        <v>10.5833333333333</v>
      </c>
      <c r="N234" s="13">
        <f>_xlfn.IFNA(IF(N$3="Productivity",
INDEX('Productivity Dump'!$E$4:$AJ$500,
MATCH($A234,'Productivity Dump'!$A$4:$A$500,0),
MATCH(N$2,'Productivity Dump'!$E$3:$AJ$3,0)
),
IF(N$3="Attendance",
INDEX('Attendance Dump'!$E$2:$AI$400,
MATCH($A234,'Attendance Dump'!$B$2:$B$400,0),
MATCH(N$2,'Attendance Dump'!$E$1:$AI$1,0)
),
INDEX('Active Hour''s Dump'!$D$3:$AH$337,
MATCH($C234,'Active Hour''s Dump'!$A$3:$A$337,0),
MATCH(N$2,'Active Hour''s Dump'!$D$2:$AH$2,0)
))),"")</f>
        <v>1225.405</v>
      </c>
      <c r="O234" s="13" t="str">
        <f>_xlfn.IFNA(IF(O$3="Productivity",
INDEX('Productivity Dump'!$E$4:$AJ$500,
MATCH($A234,'Productivity Dump'!$A$4:$A$500,0),
MATCH(O$2,'Productivity Dump'!$E$3:$AJ$3,0)
),
IF(O$3="Attendance",
INDEX('Attendance Dump'!$E$2:$AI$400,
MATCH($A234,'Attendance Dump'!$B$2:$B$400,0),
MATCH(O$2,'Attendance Dump'!$E$1:$AI$1,0)
),
INDEX('Active Hour''s Dump'!$D$3:$AH$337,
MATCH($C234,'Active Hour''s Dump'!$A$3:$A$337,0),
MATCH(O$2,'Active Hour''s Dump'!$D$2:$AH$2,0)
))),"")</f>
        <v>P</v>
      </c>
      <c r="P234" s="54">
        <f>_xlfn.IFNA(IF(P$3="Productivity",
INDEX('Productivity Dump'!$E$4:$AJ$500,
MATCH($A234,'Productivity Dump'!$A$4:$A$500,0),
MATCH(P$2,'Productivity Dump'!$E$3:$AJ$3,0)
),
IF(P$3="Attendance",
INDEX('Attendance Dump'!$E$2:$AI$400,
MATCH($A234,'Attendance Dump'!$B$2:$B$400,0),
MATCH(P$2,'Attendance Dump'!$E$1:$AI$1,0)
),
INDEX('Active Hour''s Dump'!$D$3:$AH$337,
MATCH($C234,'Active Hour''s Dump'!$A$3:$A$337,0),
MATCH(P$2,'Active Hour''s Dump'!$D$2:$AH$2,0)
))),"")</f>
        <v>9.5833333333333304</v>
      </c>
      <c r="Q234" s="13">
        <f>_xlfn.IFNA(IF(Q$3="Productivity",
INDEX('Productivity Dump'!$E$4:$AJ$500,
MATCH($A234,'Productivity Dump'!$A$4:$A$500,0),
MATCH(Q$2,'Productivity Dump'!$E$3:$AJ$3,0)
),
IF(Q$3="Attendance",
INDEX('Attendance Dump'!$E$2:$AI$400,
MATCH($A234,'Attendance Dump'!$B$2:$B$400,0),
MATCH(Q$2,'Attendance Dump'!$E$1:$AI$1,0)
),
INDEX('Active Hour''s Dump'!$D$3:$AH$337,
MATCH($C234,'Active Hour''s Dump'!$A$3:$A$337,0),
MATCH(Q$2,'Active Hour''s Dump'!$D$2:$AH$2,0)
))),"")</f>
        <v>0</v>
      </c>
      <c r="R234" s="13" t="str">
        <f>_xlfn.IFNA(IF(R$3="Productivity",
INDEX('Productivity Dump'!$E$4:$AJ$500,
MATCH($A234,'Productivity Dump'!$A$4:$A$500,0),
MATCH(R$2,'Productivity Dump'!$E$3:$AJ$3,0)
),
IF(R$3="Attendance",
INDEX('Attendance Dump'!$E$2:$AI$400,
MATCH($A234,'Attendance Dump'!$B$2:$B$400,0),
MATCH(R$2,'Attendance Dump'!$E$1:$AI$1,0)
),
INDEX('Active Hour''s Dump'!$D$3:$AH$337,
MATCH($C234,'Active Hour''s Dump'!$A$3:$A$337,0),
MATCH(R$2,'Active Hour''s Dump'!$D$2:$AH$2,0)
))),"")</f>
        <v>WO</v>
      </c>
      <c r="S234" s="54">
        <f>_xlfn.IFNA(IF(S$3="Productivity",
INDEX('Productivity Dump'!$E$4:$AJ$500,
MATCH($A234,'Productivity Dump'!$A$4:$A$500,0),
MATCH(S$2,'Productivity Dump'!$E$3:$AJ$3,0)
),
IF(S$3="Attendance",
INDEX('Attendance Dump'!$E$2:$AI$400,
MATCH($A234,'Attendance Dump'!$B$2:$B$400,0),
MATCH(S$2,'Attendance Dump'!$E$1:$AI$1,0)
),
INDEX('Active Hour''s Dump'!$D$3:$AH$337,
MATCH($C234,'Active Hour''s Dump'!$A$3:$A$337,0),
MATCH(S$2,'Active Hour''s Dump'!$D$2:$AH$2,0)
))),"")</f>
        <v>0</v>
      </c>
      <c r="T234" s="13">
        <f>_xlfn.IFNA(IF(T$3="Productivity",
INDEX('Productivity Dump'!$E$4:$AJ$500,
MATCH($A234,'Productivity Dump'!$A$4:$A$500,0),
MATCH(T$2,'Productivity Dump'!$E$3:$AJ$3,0)
),
IF(T$3="Attendance",
INDEX('Attendance Dump'!$E$2:$AI$400,
MATCH($A234,'Attendance Dump'!$B$2:$B$400,0),
MATCH(T$2,'Attendance Dump'!$E$1:$AI$1,0)
),
INDEX('Active Hour''s Dump'!$D$3:$AH$337,
MATCH($C234,'Active Hour''s Dump'!$A$3:$A$337,0),
MATCH(T$2,'Active Hour''s Dump'!$D$2:$AH$2,0)
))),"")</f>
        <v>1013.5279999999999</v>
      </c>
      <c r="U234" s="13" t="str">
        <f>_xlfn.IFNA(IF(U$3="Productivity",
INDEX('Productivity Dump'!$E$4:$AJ$500,
MATCH($A234,'Productivity Dump'!$A$4:$A$500,0),
MATCH(U$2,'Productivity Dump'!$E$3:$AJ$3,0)
),
IF(U$3="Attendance",
INDEX('Attendance Dump'!$E$2:$AI$400,
MATCH($A234,'Attendance Dump'!$B$2:$B$400,0),
MATCH(U$2,'Attendance Dump'!$E$1:$AI$1,0)
),
INDEX('Active Hour''s Dump'!$D$3:$AH$337,
MATCH($C234,'Active Hour''s Dump'!$A$3:$A$337,0),
MATCH(U$2,'Active Hour''s Dump'!$D$2:$AH$2,0)
))),"")</f>
        <v>P</v>
      </c>
      <c r="V234" s="54">
        <f>_xlfn.IFNA(IF(V$3="Productivity",
INDEX('Productivity Dump'!$E$4:$AJ$500,
MATCH($A234,'Productivity Dump'!$A$4:$A$500,0),
MATCH(V$2,'Productivity Dump'!$E$3:$AJ$3,0)
),
IF(V$3="Attendance",
INDEX('Attendance Dump'!$E$2:$AI$400,
MATCH($A234,'Attendance Dump'!$B$2:$B$400,0),
MATCH(V$2,'Attendance Dump'!$E$1:$AI$1,0)
),
INDEX('Active Hour''s Dump'!$D$3:$AH$337,
MATCH($C234,'Active Hour''s Dump'!$A$3:$A$337,0),
MATCH(V$2,'Active Hour''s Dump'!$D$2:$AH$2,0)
))),"")</f>
        <v>7.25</v>
      </c>
      <c r="W234" s="13">
        <f>_xlfn.IFNA(IF(W$3="Productivity",
INDEX('Productivity Dump'!$E$4:$AJ$500,
MATCH($A234,'Productivity Dump'!$A$4:$A$500,0),
MATCH(W$2,'Productivity Dump'!$E$3:$AJ$3,0)
),
IF(W$3="Attendance",
INDEX('Attendance Dump'!$E$2:$AI$400,
MATCH($A234,'Attendance Dump'!$B$2:$B$400,0),
MATCH(W$2,'Attendance Dump'!$E$1:$AI$1,0)
),
INDEX('Active Hour''s Dump'!$D$3:$AH$337,
MATCH($C234,'Active Hour''s Dump'!$A$3:$A$337,0),
MATCH(W$2,'Active Hour''s Dump'!$D$2:$AH$2,0)
))),"")</f>
        <v>1105.3989999999999</v>
      </c>
      <c r="X234" s="13" t="str">
        <f>_xlfn.IFNA(IF(X$3="Productivity",
INDEX('Productivity Dump'!$E$4:$AJ$500,
MATCH($A234,'Productivity Dump'!$A$4:$A$500,0),
MATCH(X$2,'Productivity Dump'!$E$3:$AJ$3,0)
),
IF(X$3="Attendance",
INDEX('Attendance Dump'!$E$2:$AI$400,
MATCH($A234,'Attendance Dump'!$B$2:$B$400,0),
MATCH(X$2,'Attendance Dump'!$E$1:$AI$1,0)
),
INDEX('Active Hour''s Dump'!$D$3:$AH$337,
MATCH($C234,'Active Hour''s Dump'!$A$3:$A$337,0),
MATCH(X$2,'Active Hour''s Dump'!$D$2:$AH$2,0)
))),"")</f>
        <v>P</v>
      </c>
      <c r="Y234" s="54">
        <f>_xlfn.IFNA(IF(Y$3="Productivity",
INDEX('Productivity Dump'!$E$4:$AJ$500,
MATCH($A234,'Productivity Dump'!$A$4:$A$500,0),
MATCH(Y$2,'Productivity Dump'!$E$3:$AJ$3,0)
),
IF(Y$3="Attendance",
INDEX('Attendance Dump'!$E$2:$AI$400,
MATCH($A234,'Attendance Dump'!$B$2:$B$400,0),
MATCH(Y$2,'Attendance Dump'!$E$1:$AI$1,0)
),
INDEX('Active Hour''s Dump'!$D$3:$AH$337,
MATCH($C234,'Active Hour''s Dump'!$A$3:$A$337,0),
MATCH(Y$2,'Active Hour''s Dump'!$D$2:$AH$2,0)
))),"")</f>
        <v>9.8333333333333304</v>
      </c>
      <c r="Z234" s="13">
        <f>_xlfn.IFNA(IF(Z$3="Productivity",
INDEX('Productivity Dump'!$E$4:$AJ$500,
MATCH($A234,'Productivity Dump'!$A$4:$A$500,0),
MATCH(Z$2,'Productivity Dump'!$E$3:$AJ$3,0)
),
IF(Z$3="Attendance",
INDEX('Attendance Dump'!$E$2:$AI$400,
MATCH($A234,'Attendance Dump'!$B$2:$B$400,0),
MATCH(Z$2,'Attendance Dump'!$E$1:$AI$1,0)
),
INDEX('Active Hour''s Dump'!$D$3:$AH$337,
MATCH($C234,'Active Hour''s Dump'!$A$3:$A$337,0),
MATCH(Z$2,'Active Hour''s Dump'!$D$2:$AH$2,0)
))),"")</f>
        <v>1109.1840000000002</v>
      </c>
      <c r="AA234" s="13" t="str">
        <f>_xlfn.IFNA(IF(AA$3="Productivity",
INDEX('Productivity Dump'!$E$4:$AJ$500,
MATCH($A234,'Productivity Dump'!$A$4:$A$500,0),
MATCH(AA$2,'Productivity Dump'!$E$3:$AJ$3,0)
),
IF(AA$3="Attendance",
INDEX('Attendance Dump'!$E$2:$AI$400,
MATCH($A234,'Attendance Dump'!$B$2:$B$400,0),
MATCH(AA$2,'Attendance Dump'!$E$1:$AI$1,0)
),
INDEX('Active Hour''s Dump'!$D$3:$AH$337,
MATCH($C234,'Active Hour''s Dump'!$A$3:$A$337,0),
MATCH(AA$2,'Active Hour''s Dump'!$D$2:$AH$2,0)
))),"")</f>
        <v>P</v>
      </c>
      <c r="AB234" s="54">
        <f>_xlfn.IFNA(IF(AB$3="Productivity",
INDEX('Productivity Dump'!$E$4:$AJ$500,
MATCH($A234,'Productivity Dump'!$A$4:$A$500,0),
MATCH(AB$2,'Productivity Dump'!$E$3:$AJ$3,0)
),
IF(AB$3="Attendance",
INDEX('Attendance Dump'!$E$2:$AI$400,
MATCH($A234,'Attendance Dump'!$B$2:$B$400,0),
MATCH(AB$2,'Attendance Dump'!$E$1:$AI$1,0)
),
INDEX('Active Hour''s Dump'!$D$3:$AH$337,
MATCH($C234,'Active Hour''s Dump'!$A$3:$A$337,0),
MATCH(AB$2,'Active Hour''s Dump'!$D$2:$AH$2,0)
))),"")</f>
        <v>9.8333333333333304</v>
      </c>
      <c r="AC234" s="13">
        <f>_xlfn.IFNA(IF(AC$3="Productivity",
INDEX('Productivity Dump'!$E$4:$AJ$500,
MATCH($A234,'Productivity Dump'!$A$4:$A$500,0),
MATCH(AC$2,'Productivity Dump'!$E$3:$AJ$3,0)
),
IF(AC$3="Attendance",
INDEX('Attendance Dump'!$E$2:$AI$400,
MATCH($A234,'Attendance Dump'!$B$2:$B$400,0),
MATCH(AC$2,'Attendance Dump'!$E$1:$AI$1,0)
),
INDEX('Active Hour''s Dump'!$D$3:$AH$337,
MATCH($C234,'Active Hour''s Dump'!$A$3:$A$337,0),
MATCH(AC$2,'Active Hour''s Dump'!$D$2:$AH$2,0)
))),"")</f>
        <v>1219.8769999999997</v>
      </c>
      <c r="AD234" s="13" t="str">
        <f>_xlfn.IFNA(IF(AD$3="Productivity",
INDEX('Productivity Dump'!$E$4:$AJ$500,
MATCH($A234,'Productivity Dump'!$A$4:$A$500,0),
MATCH(AD$2,'Productivity Dump'!$E$3:$AJ$3,0)
),
IF(AD$3="Attendance",
INDEX('Attendance Dump'!$E$2:$AI$400,
MATCH($A234,'Attendance Dump'!$B$2:$B$400,0),
MATCH(AD$2,'Attendance Dump'!$E$1:$AI$1,0)
),
INDEX('Active Hour''s Dump'!$D$3:$AH$337,
MATCH($C234,'Active Hour''s Dump'!$A$3:$A$337,0),
MATCH(AD$2,'Active Hour''s Dump'!$D$2:$AH$2,0)
))),"")</f>
        <v>P</v>
      </c>
      <c r="AE234" s="54">
        <f>_xlfn.IFNA(IF(AE$3="Productivity",
INDEX('Productivity Dump'!$E$4:$AJ$500,
MATCH($A234,'Productivity Dump'!$A$4:$A$500,0),
MATCH(AE$2,'Productivity Dump'!$E$3:$AJ$3,0)
),
IF(AE$3="Attendance",
INDEX('Attendance Dump'!$E$2:$AI$400,
MATCH($A234,'Attendance Dump'!$B$2:$B$400,0),
MATCH(AE$2,'Attendance Dump'!$E$1:$AI$1,0)
),
INDEX('Active Hour''s Dump'!$D$3:$AH$337,
MATCH($C234,'Active Hour''s Dump'!$A$3:$A$337,0),
MATCH(AE$2,'Active Hour''s Dump'!$D$2:$AH$2,0)
))),"")</f>
        <v>10</v>
      </c>
      <c r="AF234" s="13">
        <f>_xlfn.IFNA(IF(AF$3="Productivity",
INDEX('Productivity Dump'!$E$4:$AJ$500,
MATCH($A234,'Productivity Dump'!$A$4:$A$500,0),
MATCH(AF$2,'Productivity Dump'!$E$3:$AJ$3,0)
),
IF(AF$3="Attendance",
INDEX('Attendance Dump'!$E$2:$AI$400,
MATCH($A234,'Attendance Dump'!$B$2:$B$400,0),
MATCH(AF$2,'Attendance Dump'!$E$1:$AI$1,0)
),
INDEX('Active Hour''s Dump'!$D$3:$AH$337,
MATCH($C234,'Active Hour''s Dump'!$A$3:$A$337,0),
MATCH(AF$2,'Active Hour''s Dump'!$D$2:$AH$2,0)
))),"")</f>
        <v>1103.6909999999998</v>
      </c>
      <c r="AG234" s="13" t="str">
        <f>_xlfn.IFNA(IF(AG$3="Productivity",
INDEX('Productivity Dump'!$E$4:$AJ$500,
MATCH($A234,'Productivity Dump'!$A$4:$A$500,0),
MATCH(AG$2,'Productivity Dump'!$E$3:$AJ$3,0)
),
IF(AG$3="Attendance",
INDEX('Attendance Dump'!$E$2:$AI$400,
MATCH($A234,'Attendance Dump'!$B$2:$B$400,0),
MATCH(AG$2,'Attendance Dump'!$E$1:$AI$1,0)
),
INDEX('Active Hour''s Dump'!$D$3:$AH$337,
MATCH($C234,'Active Hour''s Dump'!$A$3:$A$337,0),
MATCH(AG$2,'Active Hour''s Dump'!$D$2:$AH$2,0)
))),"")</f>
        <v>P</v>
      </c>
      <c r="AH234" s="54">
        <f>_xlfn.IFNA(IF(AH$3="Productivity",
INDEX('Productivity Dump'!$E$4:$AJ$500,
MATCH($A234,'Productivity Dump'!$A$4:$A$500,0),
MATCH(AH$2,'Productivity Dump'!$E$3:$AJ$3,0)
),
IF(AH$3="Attendance",
INDEX('Attendance Dump'!$E$2:$AI$400,
MATCH($A234,'Attendance Dump'!$B$2:$B$400,0),
MATCH(AH$2,'Attendance Dump'!$E$1:$AI$1,0)
),
INDEX('Active Hour''s Dump'!$D$3:$AH$337,
MATCH($C234,'Active Hour''s Dump'!$A$3:$A$337,0),
MATCH(AH$2,'Active Hour''s Dump'!$D$2:$AH$2,0)
))),"")</f>
        <v>10.5833333333333</v>
      </c>
      <c r="AI234" s="13">
        <f>_xlfn.IFNA(IF(AI$3="Productivity",
INDEX('Productivity Dump'!$E$4:$AJ$500,
MATCH($A234,'Productivity Dump'!$A$4:$A$500,0),
MATCH(AI$2,'Productivity Dump'!$E$3:$AJ$3,0)
),
IF(AI$3="Attendance",
INDEX('Attendance Dump'!$E$2:$AI$400,
MATCH($A234,'Attendance Dump'!$B$2:$B$400,0),
MATCH(AI$2,'Attendance Dump'!$E$1:$AI$1,0)
),
INDEX('Active Hour''s Dump'!$D$3:$AH$337,
MATCH($C234,'Active Hour''s Dump'!$A$3:$A$337,0),
MATCH(AI$2,'Active Hour''s Dump'!$D$2:$AH$2,0)
))),"")</f>
        <v>1166.7260000000003</v>
      </c>
      <c r="AJ234" s="13" t="str">
        <f>_xlfn.IFNA(IF(AJ$3="Productivity",
INDEX('Productivity Dump'!$E$4:$AJ$500,
MATCH($A234,'Productivity Dump'!$A$4:$A$500,0),
MATCH(AJ$2,'Productivity Dump'!$E$3:$AJ$3,0)
),
IF(AJ$3="Attendance",
INDEX('Attendance Dump'!$E$2:$AI$400,
MATCH($A234,'Attendance Dump'!$B$2:$B$400,0),
MATCH(AJ$2,'Attendance Dump'!$E$1:$AI$1,0)
),
INDEX('Active Hour''s Dump'!$D$3:$AH$337,
MATCH($C234,'Active Hour''s Dump'!$A$3:$A$337,0),
MATCH(AJ$2,'Active Hour''s Dump'!$D$2:$AH$2,0)
))),"")</f>
        <v>P</v>
      </c>
      <c r="AK234" s="54">
        <f>_xlfn.IFNA(IF(AK$3="Productivity",
INDEX('Productivity Dump'!$E$4:$AJ$500,
MATCH($A234,'Productivity Dump'!$A$4:$A$500,0),
MATCH(AK$2,'Productivity Dump'!$E$3:$AJ$3,0)
),
IF(AK$3="Attendance",
INDEX('Attendance Dump'!$E$2:$AI$400,
MATCH($A234,'Attendance Dump'!$B$2:$B$400,0),
MATCH(AK$2,'Attendance Dump'!$E$1:$AI$1,0)
),
INDEX('Active Hour''s Dump'!$D$3:$AH$337,
MATCH($C234,'Active Hour''s Dump'!$A$3:$A$337,0),
MATCH(AK$2,'Active Hour''s Dump'!$D$2:$AH$2,0)
))),"")</f>
        <v>9.3333333333333304</v>
      </c>
      <c r="AL234" s="13">
        <f>_xlfn.IFNA(IF(AL$3="Productivity",
INDEX('Productivity Dump'!$E$4:$AJ$500,
MATCH($A234,'Productivity Dump'!$A$4:$A$500,0),
MATCH(AL$2,'Productivity Dump'!$E$3:$AJ$3,0)
),
IF(AL$3="Attendance",
INDEX('Attendance Dump'!$E$2:$AI$400,
MATCH($A234,'Attendance Dump'!$B$2:$B$400,0),
MATCH(AL$2,'Attendance Dump'!$E$1:$AI$1,0)
),
INDEX('Active Hour''s Dump'!$D$3:$AH$337,
MATCH($C234,'Active Hour''s Dump'!$A$3:$A$337,0),
MATCH(AL$2,'Active Hour''s Dump'!$D$2:$AH$2,0)
))),"")</f>
        <v>0</v>
      </c>
      <c r="AM234" s="13" t="str">
        <f>_xlfn.IFNA(IF(AM$3="Productivity",
INDEX('Productivity Dump'!$E$4:$AJ$500,
MATCH($A234,'Productivity Dump'!$A$4:$A$500,0),
MATCH(AM$2,'Productivity Dump'!$E$3:$AJ$3,0)
),
IF(AM$3="Attendance",
INDEX('Attendance Dump'!$E$2:$AI$400,
MATCH($A234,'Attendance Dump'!$B$2:$B$400,0),
MATCH(AM$2,'Attendance Dump'!$E$1:$AI$1,0)
),
INDEX('Active Hour''s Dump'!$D$3:$AH$337,
MATCH($C234,'Active Hour''s Dump'!$A$3:$A$337,0),
MATCH(AM$2,'Active Hour''s Dump'!$D$2:$AH$2,0)
))),"")</f>
        <v>WO</v>
      </c>
      <c r="AN234" s="54">
        <f>_xlfn.IFNA(IF(AN$3="Productivity",
INDEX('Productivity Dump'!$E$4:$AJ$500,
MATCH($A234,'Productivity Dump'!$A$4:$A$500,0),
MATCH(AN$2,'Productivity Dump'!$E$3:$AJ$3,0)
),
IF(AN$3="Attendance",
INDEX('Attendance Dump'!$E$2:$AI$400,
MATCH($A234,'Attendance Dump'!$B$2:$B$400,0),
MATCH(AN$2,'Attendance Dump'!$E$1:$AI$1,0)
),
INDEX('Active Hour''s Dump'!$D$3:$AH$337,
MATCH($C234,'Active Hour''s Dump'!$A$3:$A$337,0),
MATCH(AN$2,'Active Hour''s Dump'!$D$2:$AH$2,0)
))),"")</f>
        <v>0</v>
      </c>
      <c r="AO234" s="13">
        <f>_xlfn.IFNA(IF(AO$3="Productivity",
INDEX('Productivity Dump'!$E$4:$AJ$500,
MATCH($A234,'Productivity Dump'!$A$4:$A$500,0),
MATCH(AO$2,'Productivity Dump'!$E$3:$AJ$3,0)
),
IF(AO$3="Attendance",
INDEX('Attendance Dump'!$E$2:$AI$400,
MATCH($A234,'Attendance Dump'!$B$2:$B$400,0),
MATCH(AO$2,'Attendance Dump'!$E$1:$AI$1,0)
),
INDEX('Active Hour''s Dump'!$D$3:$AH$337,
MATCH($C234,'Active Hour''s Dump'!$A$3:$A$337,0),
MATCH(AO$2,'Active Hour''s Dump'!$D$2:$AH$2,0)
))),"")</f>
        <v>952.60299999999995</v>
      </c>
      <c r="AP234" s="13" t="str">
        <f>_xlfn.IFNA(IF(AP$3="Productivity",
INDEX('Productivity Dump'!$E$4:$AJ$500,
MATCH($A234,'Productivity Dump'!$A$4:$A$500,0),
MATCH(AP$2,'Productivity Dump'!$E$3:$AJ$3,0)
),
IF(AP$3="Attendance",
INDEX('Attendance Dump'!$E$2:$AI$400,
MATCH($A234,'Attendance Dump'!$B$2:$B$400,0),
MATCH(AP$2,'Attendance Dump'!$E$1:$AI$1,0)
),
INDEX('Active Hour''s Dump'!$D$3:$AH$337,
MATCH($C234,'Active Hour''s Dump'!$A$3:$A$337,0),
MATCH(AP$2,'Active Hour''s Dump'!$D$2:$AH$2,0)
))),"")</f>
        <v>P</v>
      </c>
      <c r="AQ234" s="54">
        <f>_xlfn.IFNA(IF(AQ$3="Productivity",
INDEX('Productivity Dump'!$E$4:$AJ$500,
MATCH($A234,'Productivity Dump'!$A$4:$A$500,0),
MATCH(AQ$2,'Productivity Dump'!$E$3:$AJ$3,0)
),
IF(AQ$3="Attendance",
INDEX('Attendance Dump'!$E$2:$AI$400,
MATCH($A234,'Attendance Dump'!$B$2:$B$400,0),
MATCH(AQ$2,'Attendance Dump'!$E$1:$AI$1,0)
),
INDEX('Active Hour''s Dump'!$D$3:$AH$337,
MATCH($C234,'Active Hour''s Dump'!$A$3:$A$337,0),
MATCH(AQ$2,'Active Hour''s Dump'!$D$2:$AH$2,0)
))),"")</f>
        <v>8.8333333333333304</v>
      </c>
      <c r="AR234" s="13">
        <f>_xlfn.IFNA(IF(AR$3="Productivity",
INDEX('Productivity Dump'!$E$4:$AJ$500,
MATCH($A234,'Productivity Dump'!$A$4:$A$500,0),
MATCH(AR$2,'Productivity Dump'!$E$3:$AJ$3,0)
),
IF(AR$3="Attendance",
INDEX('Attendance Dump'!$E$2:$AI$400,
MATCH($A234,'Attendance Dump'!$B$2:$B$400,0),
MATCH(AR$2,'Attendance Dump'!$E$1:$AI$1,0)
),
INDEX('Active Hour''s Dump'!$D$3:$AH$337,
MATCH($C234,'Active Hour''s Dump'!$A$3:$A$337,0),
MATCH(AR$2,'Active Hour''s Dump'!$D$2:$AH$2,0)
))),"")</f>
        <v>1107.2180000000001</v>
      </c>
      <c r="AS234" s="13" t="str">
        <f>_xlfn.IFNA(IF(AS$3="Productivity",
INDEX('Productivity Dump'!$E$4:$AJ$500,
MATCH($A234,'Productivity Dump'!$A$4:$A$500,0),
MATCH(AS$2,'Productivity Dump'!$E$3:$AJ$3,0)
),
IF(AS$3="Attendance",
INDEX('Attendance Dump'!$E$2:$AI$400,
MATCH($A234,'Attendance Dump'!$B$2:$B$400,0),
MATCH(AS$2,'Attendance Dump'!$E$1:$AI$1,0)
),
INDEX('Active Hour''s Dump'!$D$3:$AH$337,
MATCH($C234,'Active Hour''s Dump'!$A$3:$A$337,0),
MATCH(AS$2,'Active Hour''s Dump'!$D$2:$AH$2,0)
))),"")</f>
        <v>P</v>
      </c>
      <c r="AT234" s="54">
        <f>_xlfn.IFNA(IF(AT$3="Productivity",
INDEX('Productivity Dump'!$E$4:$AJ$500,
MATCH($A234,'Productivity Dump'!$A$4:$A$500,0),
MATCH(AT$2,'Productivity Dump'!$E$3:$AJ$3,0)
),
IF(AT$3="Attendance",
INDEX('Attendance Dump'!$E$2:$AI$400,
MATCH($A234,'Attendance Dump'!$B$2:$B$400,0),
MATCH(AT$2,'Attendance Dump'!$E$1:$AI$1,0)
),
INDEX('Active Hour''s Dump'!$D$3:$AH$337,
MATCH($C234,'Active Hour''s Dump'!$A$3:$A$337,0),
MATCH(AT$2,'Active Hour''s Dump'!$D$2:$AH$2,0)
))),"")</f>
        <v>11</v>
      </c>
      <c r="AU234" s="13">
        <f>_xlfn.IFNA(IF(AU$3="Productivity",
INDEX('Productivity Dump'!$E$4:$AJ$500,
MATCH($A234,'Productivity Dump'!$A$4:$A$500,0),
MATCH(AU$2,'Productivity Dump'!$E$3:$AJ$3,0)
),
IF(AU$3="Attendance",
INDEX('Attendance Dump'!$E$2:$AI$400,
MATCH($A234,'Attendance Dump'!$B$2:$B$400,0),
MATCH(AU$2,'Attendance Dump'!$E$1:$AI$1,0)
),
INDEX('Active Hour''s Dump'!$D$3:$AH$337,
MATCH($C234,'Active Hour''s Dump'!$A$3:$A$337,0),
MATCH(AU$2,'Active Hour''s Dump'!$D$2:$AH$2,0)
))),"")</f>
        <v>1396.8810000000001</v>
      </c>
      <c r="AV234" s="13" t="str">
        <f>_xlfn.IFNA(IF(AV$3="Productivity",
INDEX('Productivity Dump'!$E$4:$AJ$500,
MATCH($A234,'Productivity Dump'!$A$4:$A$500,0),
MATCH(AV$2,'Productivity Dump'!$E$3:$AJ$3,0)
),
IF(AV$3="Attendance",
INDEX('Attendance Dump'!$E$2:$AI$400,
MATCH($A234,'Attendance Dump'!$B$2:$B$400,0),
MATCH(AV$2,'Attendance Dump'!$E$1:$AI$1,0)
),
INDEX('Active Hour''s Dump'!$D$3:$AH$337,
MATCH($C234,'Active Hour''s Dump'!$A$3:$A$337,0),
MATCH(AV$2,'Active Hour''s Dump'!$D$2:$AH$2,0)
))),"")</f>
        <v>P</v>
      </c>
      <c r="AW234" s="54">
        <f>_xlfn.IFNA(IF(AW$3="Productivity",
INDEX('Productivity Dump'!$E$4:$AJ$500,
MATCH($A234,'Productivity Dump'!$A$4:$A$500,0),
MATCH(AW$2,'Productivity Dump'!$E$3:$AJ$3,0)
),
IF(AW$3="Attendance",
INDEX('Attendance Dump'!$E$2:$AI$400,
MATCH($A234,'Attendance Dump'!$B$2:$B$400,0),
MATCH(AW$2,'Attendance Dump'!$E$1:$AI$1,0)
),
INDEX('Active Hour''s Dump'!$D$3:$AH$337,
MATCH($C234,'Active Hour''s Dump'!$A$3:$A$337,0),
MATCH(AW$2,'Active Hour''s Dump'!$D$2:$AH$2,0)
))),"")</f>
        <v>12.5</v>
      </c>
      <c r="AX234" s="13">
        <f>_xlfn.IFNA(IF(AX$3="Productivity",
INDEX('Productivity Dump'!$E$4:$AJ$500,
MATCH($A234,'Productivity Dump'!$A$4:$A$500,0),
MATCH(AX$2,'Productivity Dump'!$E$3:$AJ$3,0)
),
IF(AX$3="Attendance",
INDEX('Attendance Dump'!$E$2:$AI$400,
MATCH($A234,'Attendance Dump'!$B$2:$B$400,0),
MATCH(AX$2,'Attendance Dump'!$E$1:$AI$1,0)
),
INDEX('Active Hour''s Dump'!$D$3:$AH$337,
MATCH($C234,'Active Hour''s Dump'!$A$3:$A$337,0),
MATCH(AX$2,'Active Hour''s Dump'!$D$2:$AH$2,0)
))),"")</f>
        <v>1317.8509999999999</v>
      </c>
      <c r="AY234" s="13" t="str">
        <f>_xlfn.IFNA(IF(AY$3="Productivity",
INDEX('Productivity Dump'!$E$4:$AJ$500,
MATCH($A234,'Productivity Dump'!$A$4:$A$500,0),
MATCH(AY$2,'Productivity Dump'!$E$3:$AJ$3,0)
),
IF(AY$3="Attendance",
INDEX('Attendance Dump'!$E$2:$AI$400,
MATCH($A234,'Attendance Dump'!$B$2:$B$400,0),
MATCH(AY$2,'Attendance Dump'!$E$1:$AI$1,0)
),
INDEX('Active Hour''s Dump'!$D$3:$AH$337,
MATCH($C234,'Active Hour''s Dump'!$A$3:$A$337,0),
MATCH(AY$2,'Active Hour''s Dump'!$D$2:$AH$2,0)
))),"")</f>
        <v>P</v>
      </c>
      <c r="AZ234" s="54">
        <f>_xlfn.IFNA(IF(AZ$3="Productivity",
INDEX('Productivity Dump'!$E$4:$AJ$500,
MATCH($A234,'Productivity Dump'!$A$4:$A$500,0),
MATCH(AZ$2,'Productivity Dump'!$E$3:$AJ$3,0)
),
IF(AZ$3="Attendance",
INDEX('Attendance Dump'!$E$2:$AI$400,
MATCH($A234,'Attendance Dump'!$B$2:$B$400,0),
MATCH(AZ$2,'Attendance Dump'!$E$1:$AI$1,0)
),
INDEX('Active Hour''s Dump'!$D$3:$AH$337,
MATCH($C234,'Active Hour''s Dump'!$A$3:$A$337,0),
MATCH(AZ$2,'Active Hour''s Dump'!$D$2:$AH$2,0)
))),"")</f>
        <v>11.5</v>
      </c>
      <c r="BA234" s="13">
        <f>_xlfn.IFNA(IF(BA$3="Productivity",
INDEX('Productivity Dump'!$E$4:$AJ$500,
MATCH($A234,'Productivity Dump'!$A$4:$A$500,0),
MATCH(BA$2,'Productivity Dump'!$E$3:$AJ$3,0)
),
IF(BA$3="Attendance",
INDEX('Attendance Dump'!$E$2:$AI$400,
MATCH($A234,'Attendance Dump'!$B$2:$B$400,0),
MATCH(BA$2,'Attendance Dump'!$E$1:$AI$1,0)
),
INDEX('Active Hour''s Dump'!$D$3:$AH$337,
MATCH($C234,'Active Hour''s Dump'!$A$3:$A$337,0),
MATCH(BA$2,'Active Hour''s Dump'!$D$2:$AH$2,0)
))),"")</f>
        <v>1315.9569999999999</v>
      </c>
      <c r="BB234" s="13" t="str">
        <f>_xlfn.IFNA(IF(BB$3="Productivity",
INDEX('Productivity Dump'!$E$4:$AJ$500,
MATCH($A234,'Productivity Dump'!$A$4:$A$500,0),
MATCH(BB$2,'Productivity Dump'!$E$3:$AJ$3,0)
),
IF(BB$3="Attendance",
INDEX('Attendance Dump'!$E$2:$AI$400,
MATCH($A234,'Attendance Dump'!$B$2:$B$400,0),
MATCH(BB$2,'Attendance Dump'!$E$1:$AI$1,0)
),
INDEX('Active Hour''s Dump'!$D$3:$AH$337,
MATCH($C234,'Active Hour''s Dump'!$A$3:$A$337,0),
MATCH(BB$2,'Active Hour''s Dump'!$D$2:$AH$2,0)
))),"")</f>
        <v>P</v>
      </c>
      <c r="BC234" s="54">
        <f>_xlfn.IFNA(IF(BC$3="Productivity",
INDEX('Productivity Dump'!$E$4:$AJ$500,
MATCH($A234,'Productivity Dump'!$A$4:$A$500,0),
MATCH(BC$2,'Productivity Dump'!$E$3:$AJ$3,0)
),
IF(BC$3="Attendance",
INDEX('Attendance Dump'!$E$2:$AI$400,
MATCH($A234,'Attendance Dump'!$B$2:$B$400,0),
MATCH(BC$2,'Attendance Dump'!$E$1:$AI$1,0)
),
INDEX('Active Hour''s Dump'!$D$3:$AH$337,
MATCH($C234,'Active Hour''s Dump'!$A$3:$A$337,0),
MATCH(BC$2,'Active Hour''s Dump'!$D$2:$AH$2,0)
))),"")</f>
        <v>12.5833333333333</v>
      </c>
      <c r="BD234" s="13">
        <f>_xlfn.IFNA(IF(BD$3="Productivity",
INDEX('Productivity Dump'!$E$4:$AJ$500,
MATCH($A234,'Productivity Dump'!$A$4:$A$500,0),
MATCH(BD$2,'Productivity Dump'!$E$3:$AJ$3,0)
),
IF(BD$3="Attendance",
INDEX('Attendance Dump'!$E$2:$AI$400,
MATCH($A234,'Attendance Dump'!$B$2:$B$400,0),
MATCH(BD$2,'Attendance Dump'!$E$1:$AI$1,0)
),
INDEX('Active Hour''s Dump'!$D$3:$AH$337,
MATCH($C234,'Active Hour''s Dump'!$A$3:$A$337,0),
MATCH(BD$2,'Active Hour''s Dump'!$D$2:$AH$2,0)
))),"")</f>
        <v>1199.1590000000001</v>
      </c>
      <c r="BE234" s="13" t="str">
        <f>_xlfn.IFNA(IF(BE$3="Productivity",
INDEX('Productivity Dump'!$E$4:$AJ$500,
MATCH($A234,'Productivity Dump'!$A$4:$A$500,0),
MATCH(BE$2,'Productivity Dump'!$E$3:$AJ$3,0)
),
IF(BE$3="Attendance",
INDEX('Attendance Dump'!$E$2:$AI$400,
MATCH($A234,'Attendance Dump'!$B$2:$B$400,0),
MATCH(BE$2,'Attendance Dump'!$E$1:$AI$1,0)
),
INDEX('Active Hour''s Dump'!$D$3:$AH$337,
MATCH($C234,'Active Hour''s Dump'!$A$3:$A$337,0),
MATCH(BE$2,'Active Hour''s Dump'!$D$2:$AH$2,0)
))),"")</f>
        <v>P</v>
      </c>
      <c r="BF234" s="54">
        <f>_xlfn.IFNA(IF(BF$3="Productivity",
INDEX('Productivity Dump'!$E$4:$AJ$500,
MATCH($A234,'Productivity Dump'!$A$4:$A$500,0),
MATCH(BF$2,'Productivity Dump'!$E$3:$AJ$3,0)
),
IF(BF$3="Attendance",
INDEX('Attendance Dump'!$E$2:$AI$400,
MATCH($A234,'Attendance Dump'!$B$2:$B$400,0),
MATCH(BF$2,'Attendance Dump'!$E$1:$AI$1,0)
),
INDEX('Active Hour''s Dump'!$D$3:$AH$337,
MATCH($C234,'Active Hour''s Dump'!$A$3:$A$337,0),
MATCH(BF$2,'Active Hour''s Dump'!$D$2:$AH$2,0)
))),"")</f>
        <v>9.5</v>
      </c>
      <c r="BG234" s="13">
        <f>_xlfn.IFNA(IF(BG$3="Productivity",
INDEX('Productivity Dump'!$E$4:$AJ$500,
MATCH($A234,'Productivity Dump'!$A$4:$A$500,0),
MATCH(BG$2,'Productivity Dump'!$E$3:$AJ$3,0)
),
IF(BG$3="Attendance",
INDEX('Attendance Dump'!$E$2:$AI$400,
MATCH($A234,'Attendance Dump'!$B$2:$B$400,0),
MATCH(BG$2,'Attendance Dump'!$E$1:$AI$1,0)
),
INDEX('Active Hour''s Dump'!$D$3:$AH$337,
MATCH($C234,'Active Hour''s Dump'!$A$3:$A$337,0),
MATCH(BG$2,'Active Hour''s Dump'!$D$2:$AH$2,0)
))),"")</f>
        <v>0</v>
      </c>
      <c r="BH234" s="13" t="str">
        <f>_xlfn.IFNA(IF(BH$3="Productivity",
INDEX('Productivity Dump'!$E$4:$AJ$500,
MATCH($A234,'Productivity Dump'!$A$4:$A$500,0),
MATCH(BH$2,'Productivity Dump'!$E$3:$AJ$3,0)
),
IF(BH$3="Attendance",
INDEX('Attendance Dump'!$E$2:$AI$400,
MATCH($A234,'Attendance Dump'!$B$2:$B$400,0),
MATCH(BH$2,'Attendance Dump'!$E$1:$AI$1,0)
),
INDEX('Active Hour''s Dump'!$D$3:$AH$337,
MATCH($C234,'Active Hour''s Dump'!$A$3:$A$337,0),
MATCH(BH$2,'Active Hour''s Dump'!$D$2:$AH$2,0)
))),"")</f>
        <v>WO</v>
      </c>
      <c r="BI234" s="54">
        <f>_xlfn.IFNA(IF(BI$3="Productivity",
INDEX('Productivity Dump'!$E$4:$AJ$500,
MATCH($A234,'Productivity Dump'!$A$4:$A$500,0),
MATCH(BI$2,'Productivity Dump'!$E$3:$AJ$3,0)
),
IF(BI$3="Attendance",
INDEX('Attendance Dump'!$E$2:$AI$400,
MATCH($A234,'Attendance Dump'!$B$2:$B$400,0),
MATCH(BI$2,'Attendance Dump'!$E$1:$AI$1,0)
),
INDEX('Active Hour''s Dump'!$D$3:$AH$337,
MATCH($C234,'Active Hour''s Dump'!$A$3:$A$337,0),
MATCH(BI$2,'Active Hour''s Dump'!$D$2:$AH$2,0)
))),"")</f>
        <v>0</v>
      </c>
      <c r="BJ234" s="13">
        <f>_xlfn.IFNA(IF(BJ$3="Productivity",
INDEX('Productivity Dump'!$E$4:$AJ$500,
MATCH($A234,'Productivity Dump'!$A$4:$A$500,0),
MATCH(BJ$2,'Productivity Dump'!$E$3:$AJ$3,0)
),
IF(BJ$3="Attendance",
INDEX('Attendance Dump'!$E$2:$AI$400,
MATCH($A234,'Attendance Dump'!$B$2:$B$400,0),
MATCH(BJ$2,'Attendance Dump'!$E$1:$AI$1,0)
),
INDEX('Active Hour''s Dump'!$D$3:$AH$337,
MATCH($C234,'Active Hour''s Dump'!$A$3:$A$337,0),
MATCH(BJ$2,'Active Hour''s Dump'!$D$2:$AH$2,0)
))),"")</f>
        <v>716.9019999999997</v>
      </c>
      <c r="BK234" s="13" t="str">
        <f>_xlfn.IFNA(IF(BK$3="Productivity",
INDEX('Productivity Dump'!$E$4:$AJ$500,
MATCH($A234,'Productivity Dump'!$A$4:$A$500,0),
MATCH(BK$2,'Productivity Dump'!$E$3:$AJ$3,0)
),
IF(BK$3="Attendance",
INDEX('Attendance Dump'!$E$2:$AI$400,
MATCH($A234,'Attendance Dump'!$B$2:$B$400,0),
MATCH(BK$2,'Attendance Dump'!$E$1:$AI$1,0)
),
INDEX('Active Hour''s Dump'!$D$3:$AH$337,
MATCH($C234,'Active Hour''s Dump'!$A$3:$A$337,0),
MATCH(BK$2,'Active Hour''s Dump'!$D$2:$AH$2,0)
))),"")</f>
        <v>P</v>
      </c>
      <c r="BL234" s="54">
        <f>_xlfn.IFNA(IF(BL$3="Productivity",
INDEX('Productivity Dump'!$E$4:$AJ$500,
MATCH($A234,'Productivity Dump'!$A$4:$A$500,0),
MATCH(BL$2,'Productivity Dump'!$E$3:$AJ$3,0)
),
IF(BL$3="Attendance",
INDEX('Attendance Dump'!$E$2:$AI$400,
MATCH($A234,'Attendance Dump'!$B$2:$B$400,0),
MATCH(BL$2,'Attendance Dump'!$E$1:$AI$1,0)
),
INDEX('Active Hour''s Dump'!$D$3:$AH$337,
MATCH($C234,'Active Hour''s Dump'!$A$3:$A$337,0),
MATCH(BL$2,'Active Hour''s Dump'!$D$2:$AH$2,0)
))),"")</f>
        <v>6.0833333333333304</v>
      </c>
      <c r="BM234" s="13">
        <f>_xlfn.IFNA(IF(BM$3="Productivity",
INDEX('Productivity Dump'!$E$4:$AJ$500,
MATCH($A234,'Productivity Dump'!$A$4:$A$500,0),
MATCH(BM$2,'Productivity Dump'!$E$3:$AJ$3,0)
),
IF(BM$3="Attendance",
INDEX('Attendance Dump'!$E$2:$AI$400,
MATCH($A234,'Attendance Dump'!$B$2:$B$400,0),
MATCH(BM$2,'Attendance Dump'!$E$1:$AI$1,0)
),
INDEX('Active Hour''s Dump'!$D$3:$AH$337,
MATCH($C234,'Active Hour''s Dump'!$A$3:$A$337,0),
MATCH(BM$2,'Active Hour''s Dump'!$D$2:$AH$2,0)
))),"")</f>
        <v>1266.2659999999998</v>
      </c>
      <c r="BN234" s="13" t="str">
        <f>_xlfn.IFNA(IF(BN$3="Productivity",
INDEX('Productivity Dump'!$E$4:$AJ$500,
MATCH($A234,'Productivity Dump'!$A$4:$A$500,0),
MATCH(BN$2,'Productivity Dump'!$E$3:$AJ$3,0)
),
IF(BN$3="Attendance",
INDEX('Attendance Dump'!$E$2:$AI$400,
MATCH($A234,'Attendance Dump'!$B$2:$B$400,0),
MATCH(BN$2,'Attendance Dump'!$E$1:$AI$1,0)
),
INDEX('Active Hour''s Dump'!$D$3:$AH$337,
MATCH($C234,'Active Hour''s Dump'!$A$3:$A$337,0),
MATCH(BN$2,'Active Hour''s Dump'!$D$2:$AH$2,0)
))),"")</f>
        <v>P</v>
      </c>
      <c r="BO234" s="54">
        <f>_xlfn.IFNA(IF(BO$3="Productivity",
INDEX('Productivity Dump'!$E$4:$AJ$500,
MATCH($A234,'Productivity Dump'!$A$4:$A$500,0),
MATCH(BO$2,'Productivity Dump'!$E$3:$AJ$3,0)
),
IF(BO$3="Attendance",
INDEX('Attendance Dump'!$E$2:$AI$400,
MATCH($A234,'Attendance Dump'!$B$2:$B$400,0),
MATCH(BO$2,'Attendance Dump'!$E$1:$AI$1,0)
),
INDEX('Active Hour''s Dump'!$D$3:$AH$337,
MATCH($C234,'Active Hour''s Dump'!$A$3:$A$337,0),
MATCH(BO$2,'Active Hour''s Dump'!$D$2:$AH$2,0)
))),"")</f>
        <v>12.8333333333333</v>
      </c>
      <c r="BP234" s="13">
        <f>_xlfn.IFNA(IF(BP$3="Productivity",
INDEX('Productivity Dump'!$E$4:$AJ$500,
MATCH($A234,'Productivity Dump'!$A$4:$A$500,0),
MATCH(BP$2,'Productivity Dump'!$E$3:$AJ$3,0)
),
IF(BP$3="Attendance",
INDEX('Attendance Dump'!$E$2:$AI$400,
MATCH($A234,'Attendance Dump'!$B$2:$B$400,0),
MATCH(BP$2,'Attendance Dump'!$E$1:$AI$1,0)
),
INDEX('Active Hour''s Dump'!$D$3:$AH$337,
MATCH($C234,'Active Hour''s Dump'!$A$3:$A$337,0),
MATCH(BP$2,'Active Hour''s Dump'!$D$2:$AH$2,0)
))),"")</f>
        <v>1379.4659999999997</v>
      </c>
      <c r="BQ234" s="13" t="str">
        <f>_xlfn.IFNA(IF(BQ$3="Productivity",
INDEX('Productivity Dump'!$E$4:$AJ$500,
MATCH($A234,'Productivity Dump'!$A$4:$A$500,0),
MATCH(BQ$2,'Productivity Dump'!$E$3:$AJ$3,0)
),
IF(BQ$3="Attendance",
INDEX('Attendance Dump'!$E$2:$AI$400,
MATCH($A234,'Attendance Dump'!$B$2:$B$400,0),
MATCH(BQ$2,'Attendance Dump'!$E$1:$AI$1,0)
),
INDEX('Active Hour''s Dump'!$D$3:$AH$337,
MATCH($C234,'Active Hour''s Dump'!$A$3:$A$337,0),
MATCH(BQ$2,'Active Hour''s Dump'!$D$2:$AH$2,0)
))),"")</f>
        <v>P</v>
      </c>
      <c r="BR234" s="54">
        <f>_xlfn.IFNA(IF(BR$3="Productivity",
INDEX('Productivity Dump'!$E$4:$AJ$500,
MATCH($A234,'Productivity Dump'!$A$4:$A$500,0),
MATCH(BR$2,'Productivity Dump'!$E$3:$AJ$3,0)
),
IF(BR$3="Attendance",
INDEX('Attendance Dump'!$E$2:$AI$400,
MATCH($A234,'Attendance Dump'!$B$2:$B$400,0),
MATCH(BR$2,'Attendance Dump'!$E$1:$AI$1,0)
),
INDEX('Active Hour''s Dump'!$D$3:$AH$337,
MATCH($C234,'Active Hour''s Dump'!$A$3:$A$337,0),
MATCH(BR$2,'Active Hour''s Dump'!$D$2:$AH$2,0)
))),"")</f>
        <v>11.4166666666667</v>
      </c>
      <c r="BS234" s="13">
        <f>_xlfn.IFNA(IF(BS$3="Productivity",
INDEX('Productivity Dump'!$E$4:$AJ$500,
MATCH($A234,'Productivity Dump'!$A$4:$A$500,0),
MATCH(BS$2,'Productivity Dump'!$E$3:$AJ$3,0)
),
IF(BS$3="Attendance",
INDEX('Attendance Dump'!$E$2:$AI$400,
MATCH($A234,'Attendance Dump'!$B$2:$B$400,0),
MATCH(BS$2,'Attendance Dump'!$E$1:$AI$1,0)
),
INDEX('Active Hour''s Dump'!$D$3:$AH$337,
MATCH($C234,'Active Hour''s Dump'!$A$3:$A$337,0),
MATCH(BS$2,'Active Hour''s Dump'!$D$2:$AH$2,0)
))),"")</f>
        <v>1142.097</v>
      </c>
      <c r="BT234" s="13" t="str">
        <f>_xlfn.IFNA(IF(BT$3="Productivity",
INDEX('Productivity Dump'!$E$4:$AJ$500,
MATCH($A234,'Productivity Dump'!$A$4:$A$500,0),
MATCH(BT$2,'Productivity Dump'!$E$3:$AJ$3,0)
),
IF(BT$3="Attendance",
INDEX('Attendance Dump'!$E$2:$AI$400,
MATCH($A234,'Attendance Dump'!$B$2:$B$400,0),
MATCH(BT$2,'Attendance Dump'!$E$1:$AI$1,0)
),
INDEX('Active Hour''s Dump'!$D$3:$AH$337,
MATCH($C234,'Active Hour''s Dump'!$A$3:$A$337,0),
MATCH(BT$2,'Active Hour''s Dump'!$D$2:$AH$2,0)
))),"")</f>
        <v>H(P)</v>
      </c>
      <c r="BU234" s="54">
        <f>_xlfn.IFNA(IF(BU$3="Productivity",
INDEX('Productivity Dump'!$E$4:$AJ$500,
MATCH($A234,'Productivity Dump'!$A$4:$A$500,0),
MATCH(BU$2,'Productivity Dump'!$E$3:$AJ$3,0)
),
IF(BU$3="Attendance",
INDEX('Attendance Dump'!$E$2:$AI$400,
MATCH($A234,'Attendance Dump'!$B$2:$B$400,0),
MATCH(BU$2,'Attendance Dump'!$E$1:$AI$1,0)
),
INDEX('Active Hour''s Dump'!$D$3:$AH$337,
MATCH($C234,'Active Hour''s Dump'!$A$3:$A$337,0),
MATCH(BU$2,'Active Hour''s Dump'!$D$2:$AH$2,0)
))),"")</f>
        <v>10.9166666666667</v>
      </c>
      <c r="BV234" s="13">
        <f>_xlfn.IFNA(IF(BV$3="Productivity",
INDEX('Productivity Dump'!$E$4:$AJ$500,
MATCH($A234,'Productivity Dump'!$A$4:$A$500,0),
MATCH(BV$2,'Productivity Dump'!$E$3:$AJ$3,0)
),
IF(BV$3="Attendance",
INDEX('Attendance Dump'!$E$2:$AI$400,
MATCH($A234,'Attendance Dump'!$B$2:$B$400,0),
MATCH(BV$2,'Attendance Dump'!$E$1:$AI$1,0)
),
INDEX('Active Hour''s Dump'!$D$3:$AH$337,
MATCH($C234,'Active Hour''s Dump'!$A$3:$A$337,0),
MATCH(BV$2,'Active Hour''s Dump'!$D$2:$AH$2,0)
))),"")</f>
        <v>1102.8679999999999</v>
      </c>
      <c r="BW234" s="13" t="str">
        <f>_xlfn.IFNA(IF(BW$3="Productivity",
INDEX('Productivity Dump'!$E$4:$AJ$500,
MATCH($A234,'Productivity Dump'!$A$4:$A$500,0),
MATCH(BW$2,'Productivity Dump'!$E$3:$AJ$3,0)
),
IF(BW$3="Attendance",
INDEX('Attendance Dump'!$E$2:$AI$400,
MATCH($A234,'Attendance Dump'!$B$2:$B$400,0),
MATCH(BW$2,'Attendance Dump'!$E$1:$AI$1,0)
),
INDEX('Active Hour''s Dump'!$D$3:$AH$337,
MATCH($C234,'Active Hour''s Dump'!$A$3:$A$337,0),
MATCH(BW$2,'Active Hour''s Dump'!$D$2:$AH$2,0)
))),"")</f>
        <v>P</v>
      </c>
      <c r="BX234" s="54">
        <f>_xlfn.IFNA(IF(BX$3="Productivity",
INDEX('Productivity Dump'!$E$4:$AJ$500,
MATCH($A234,'Productivity Dump'!$A$4:$A$500,0),
MATCH(BX$2,'Productivity Dump'!$E$3:$AJ$3,0)
),
IF(BX$3="Attendance",
INDEX('Attendance Dump'!$E$2:$AI$400,
MATCH($A234,'Attendance Dump'!$B$2:$B$400,0),
MATCH(BX$2,'Attendance Dump'!$E$1:$AI$1,0)
),
INDEX('Active Hour''s Dump'!$D$3:$AH$337,
MATCH($C234,'Active Hour''s Dump'!$A$3:$A$337,0),
MATCH(BX$2,'Active Hour''s Dump'!$D$2:$AH$2,0)
))),"")</f>
        <v>11.5833333333333</v>
      </c>
      <c r="BY234" s="13">
        <f>_xlfn.IFNA(IF(BY$3="Productivity",
INDEX('Productivity Dump'!$E$4:$AJ$500,
MATCH($A234,'Productivity Dump'!$A$4:$A$500,0),
MATCH(BY$2,'Productivity Dump'!$E$3:$AJ$3,0)
),
IF(BY$3="Attendance",
INDEX('Attendance Dump'!$E$2:$AI$400,
MATCH($A234,'Attendance Dump'!$B$2:$B$400,0),
MATCH(BY$2,'Attendance Dump'!$E$1:$AI$1,0)
),
INDEX('Active Hour''s Dump'!$D$3:$AH$337,
MATCH($C234,'Active Hour''s Dump'!$A$3:$A$337,0),
MATCH(BY$2,'Active Hour''s Dump'!$D$2:$AH$2,0)
))),"")</f>
        <v>1082.0509999999999</v>
      </c>
      <c r="BZ234" s="13" t="str">
        <f>_xlfn.IFNA(IF(BZ$3="Productivity",
INDEX('Productivity Dump'!$E$4:$AJ$500,
MATCH($A234,'Productivity Dump'!$A$4:$A$500,0),
MATCH(BZ$2,'Productivity Dump'!$E$3:$AJ$3,0)
),
IF(BZ$3="Attendance",
INDEX('Attendance Dump'!$E$2:$AI$400,
MATCH($A234,'Attendance Dump'!$B$2:$B$400,0),
MATCH(BZ$2,'Attendance Dump'!$E$1:$AI$1,0)
),
INDEX('Active Hour''s Dump'!$D$3:$AH$337,
MATCH($C234,'Active Hour''s Dump'!$A$3:$A$337,0),
MATCH(BZ$2,'Active Hour''s Dump'!$D$2:$AH$2,0)
))),"")</f>
        <v>P</v>
      </c>
      <c r="CA234" s="54">
        <f>_xlfn.IFNA(IF(CA$3="Productivity",
INDEX('Productivity Dump'!$E$4:$AJ$500,
MATCH($A234,'Productivity Dump'!$A$4:$A$500,0),
MATCH(CA$2,'Productivity Dump'!$E$3:$AJ$3,0)
),
IF(CA$3="Attendance",
INDEX('Attendance Dump'!$E$2:$AI$400,
MATCH($A234,'Attendance Dump'!$B$2:$B$400,0),
MATCH(CA$2,'Attendance Dump'!$E$1:$AI$1,0)
),
INDEX('Active Hour''s Dump'!$D$3:$AH$337,
MATCH($C234,'Active Hour''s Dump'!$A$3:$A$337,0),
MATCH(CA$2,'Active Hour''s Dump'!$D$2:$AH$2,0)
))),"")</f>
        <v>8.9166666666666696</v>
      </c>
      <c r="CB234" s="13">
        <f>_xlfn.IFNA(IF(CB$3="Productivity",
INDEX('Productivity Dump'!$E$4:$AJ$500,
MATCH($A234,'Productivity Dump'!$A$4:$A$500,0),
MATCH(CB$2,'Productivity Dump'!$E$3:$AJ$3,0)
),
IF(CB$3="Attendance",
INDEX('Attendance Dump'!$E$2:$AI$400,
MATCH($A234,'Attendance Dump'!$B$2:$B$400,0),
MATCH(CB$2,'Attendance Dump'!$E$1:$AI$1,0)
),
INDEX('Active Hour''s Dump'!$D$3:$AH$337,
MATCH($C234,'Active Hour''s Dump'!$A$3:$A$337,0),
MATCH(CB$2,'Active Hour''s Dump'!$D$2:$AH$2,0)
))),"")</f>
        <v>0</v>
      </c>
      <c r="CC234" s="13" t="str">
        <f>_xlfn.IFNA(IF(CC$3="Productivity",
INDEX('Productivity Dump'!$E$4:$AJ$500,
MATCH($A234,'Productivity Dump'!$A$4:$A$500,0),
MATCH(CC$2,'Productivity Dump'!$E$3:$AJ$3,0)
),
IF(CC$3="Attendance",
INDEX('Attendance Dump'!$E$2:$AI$400,
MATCH($A234,'Attendance Dump'!$B$2:$B$400,0),
MATCH(CC$2,'Attendance Dump'!$E$1:$AI$1,0)
),
INDEX('Active Hour''s Dump'!$D$3:$AH$337,
MATCH($C234,'Active Hour''s Dump'!$A$3:$A$337,0),
MATCH(CC$2,'Active Hour''s Dump'!$D$2:$AH$2,0)
))),"")</f>
        <v>WO</v>
      </c>
      <c r="CD234" s="54">
        <f>_xlfn.IFNA(IF(CD$3="Productivity",
INDEX('Productivity Dump'!$E$4:$AJ$500,
MATCH($A234,'Productivity Dump'!$A$4:$A$500,0),
MATCH(CD$2,'Productivity Dump'!$E$3:$AJ$3,0)
),
IF(CD$3="Attendance",
INDEX('Attendance Dump'!$E$2:$AI$400,
MATCH($A234,'Attendance Dump'!$B$2:$B$400,0),
MATCH(CD$2,'Attendance Dump'!$E$1:$AI$1,0)
),
INDEX('Active Hour''s Dump'!$D$3:$AH$337,
MATCH($C234,'Active Hour''s Dump'!$A$3:$A$337,0),
MATCH(CD$2,'Active Hour''s Dump'!$D$2:$AH$2,0)
))),"")</f>
        <v>0</v>
      </c>
      <c r="CE234" s="13">
        <f>_xlfn.IFNA(IF(CE$3="Productivity",
INDEX('Productivity Dump'!$E$4:$AJ$500,
MATCH($A234,'Productivity Dump'!$A$4:$A$500,0),
MATCH(CE$2,'Productivity Dump'!$E$3:$AJ$3,0)
),
IF(CE$3="Attendance",
INDEX('Attendance Dump'!$E$2:$AI$400,
MATCH($A234,'Attendance Dump'!$B$2:$B$400,0),
MATCH(CE$2,'Attendance Dump'!$E$1:$AI$1,0)
),
INDEX('Active Hour''s Dump'!$D$3:$AH$337,
MATCH($C234,'Active Hour''s Dump'!$A$3:$A$337,0),
MATCH(CE$2,'Active Hour''s Dump'!$D$2:$AH$2,0)
))),"")</f>
        <v>735.86800000000005</v>
      </c>
      <c r="CF234" s="13" t="str">
        <f>_xlfn.IFNA(IF(CF$3="Productivity",
INDEX('Productivity Dump'!$E$4:$AJ$500,
MATCH($A234,'Productivity Dump'!$A$4:$A$500,0),
MATCH(CF$2,'Productivity Dump'!$E$3:$AJ$3,0)
),
IF(CF$3="Attendance",
INDEX('Attendance Dump'!$E$2:$AI$400,
MATCH($A234,'Attendance Dump'!$B$2:$B$400,0),
MATCH(CF$2,'Attendance Dump'!$E$1:$AI$1,0)
),
INDEX('Active Hour''s Dump'!$D$3:$AH$337,
MATCH($C234,'Active Hour''s Dump'!$A$3:$A$337,0),
MATCH(CF$2,'Active Hour''s Dump'!$D$2:$AH$2,0)
))),"")</f>
        <v>P</v>
      </c>
      <c r="CG234" s="54">
        <f>_xlfn.IFNA(IF(CG$3="Productivity",
INDEX('Productivity Dump'!$E$4:$AJ$500,
MATCH($A234,'Productivity Dump'!$A$4:$A$500,0),
MATCH(CG$2,'Productivity Dump'!$E$3:$AJ$3,0)
),
IF(CG$3="Attendance",
INDEX('Attendance Dump'!$E$2:$AI$400,
MATCH($A234,'Attendance Dump'!$B$2:$B$400,0),
MATCH(CG$2,'Attendance Dump'!$E$1:$AI$1,0)
),
INDEX('Active Hour''s Dump'!$D$3:$AH$337,
MATCH($C234,'Active Hour''s Dump'!$A$3:$A$337,0),
MATCH(CG$2,'Active Hour''s Dump'!$D$2:$AH$2,0)
))),"")</f>
        <v>6.25</v>
      </c>
      <c r="CH234" s="13">
        <f>_xlfn.IFNA(IF(CH$3="Productivity",
INDEX('Productivity Dump'!$E$4:$AJ$500,
MATCH($A234,'Productivity Dump'!$A$4:$A$500,0),
MATCH(CH$2,'Productivity Dump'!$E$3:$AJ$3,0)
),
IF(CH$3="Attendance",
INDEX('Attendance Dump'!$E$2:$AI$400,
MATCH($A234,'Attendance Dump'!$B$2:$B$400,0),
MATCH(CH$2,'Attendance Dump'!$E$1:$AI$1,0)
),
INDEX('Active Hour''s Dump'!$D$3:$AH$337,
MATCH($C234,'Active Hour''s Dump'!$A$3:$A$337,0),
MATCH(CH$2,'Active Hour''s Dump'!$D$2:$AH$2,0)
))),"")</f>
        <v>1157.5720000000001</v>
      </c>
      <c r="CI234" s="13" t="str">
        <f>_xlfn.IFNA(IF(CI$3="Productivity",
INDEX('Productivity Dump'!$E$4:$AJ$500,
MATCH($A234,'Productivity Dump'!$A$4:$A$500,0),
MATCH(CI$2,'Productivity Dump'!$E$3:$AJ$3,0)
),
IF(CI$3="Attendance",
INDEX('Attendance Dump'!$E$2:$AI$400,
MATCH($A234,'Attendance Dump'!$B$2:$B$400,0),
MATCH(CI$2,'Attendance Dump'!$E$1:$AI$1,0)
),
INDEX('Active Hour''s Dump'!$D$3:$AH$337,
MATCH($C234,'Active Hour''s Dump'!$A$3:$A$337,0),
MATCH(CI$2,'Active Hour''s Dump'!$D$2:$AH$2,0)
))),"")</f>
        <v>P</v>
      </c>
      <c r="CJ234" s="54">
        <f>_xlfn.IFNA(IF(CJ$3="Productivity",
INDEX('Productivity Dump'!$E$4:$AJ$500,
MATCH($A234,'Productivity Dump'!$A$4:$A$500,0),
MATCH(CJ$2,'Productivity Dump'!$E$3:$AJ$3,0)
),
IF(CJ$3="Attendance",
INDEX('Attendance Dump'!$E$2:$AI$400,
MATCH($A234,'Attendance Dump'!$B$2:$B$400,0),
MATCH(CJ$2,'Attendance Dump'!$E$1:$AI$1,0)
),
INDEX('Active Hour''s Dump'!$D$3:$AH$337,
MATCH($C234,'Active Hour''s Dump'!$A$3:$A$337,0),
MATCH(CJ$2,'Active Hour''s Dump'!$D$2:$AH$2,0)
))),"")</f>
        <v>11</v>
      </c>
      <c r="CK234" s="13">
        <f>_xlfn.IFNA(IF(CK$3="Productivity",
INDEX('Productivity Dump'!$E$4:$AJ$500,
MATCH($A234,'Productivity Dump'!$A$4:$A$500,0),
MATCH(CK$2,'Productivity Dump'!$E$3:$AJ$3,0)
),
IF(CK$3="Attendance",
INDEX('Attendance Dump'!$E$2:$AI$400,
MATCH($A234,'Attendance Dump'!$B$2:$B$400,0),
MATCH(CK$2,'Attendance Dump'!$E$1:$AI$1,0)
),
INDEX('Active Hour''s Dump'!$D$3:$AH$337,
MATCH($C234,'Active Hour''s Dump'!$A$3:$A$337,0),
MATCH(CK$2,'Active Hour''s Dump'!$D$2:$AH$2,0)
))),"")</f>
        <v>1127.8000000000002</v>
      </c>
      <c r="CL234" s="13" t="str">
        <f>_xlfn.IFNA(IF(CL$3="Productivity",
INDEX('Productivity Dump'!$E$4:$AJ$500,
MATCH($A234,'Productivity Dump'!$A$4:$A$500,0),
MATCH(CL$2,'Productivity Dump'!$E$3:$AJ$3,0)
),
IF(CL$3="Attendance",
INDEX('Attendance Dump'!$E$2:$AI$400,
MATCH($A234,'Attendance Dump'!$B$2:$B$400,0),
MATCH(CL$2,'Attendance Dump'!$E$1:$AI$1,0)
),
INDEX('Active Hour''s Dump'!$D$3:$AH$337,
MATCH($C234,'Active Hour''s Dump'!$A$3:$A$337,0),
MATCH(CL$2,'Active Hour''s Dump'!$D$2:$AH$2,0)
))),"")</f>
        <v>P</v>
      </c>
      <c r="CM234" s="54">
        <f>_xlfn.IFNA(IF(CM$3="Productivity",
INDEX('Productivity Dump'!$E$4:$AJ$500,
MATCH($A234,'Productivity Dump'!$A$4:$A$500,0),
MATCH(CM$2,'Productivity Dump'!$E$3:$AJ$3,0)
),
IF(CM$3="Attendance",
INDEX('Attendance Dump'!$E$2:$AI$400,
MATCH($A234,'Attendance Dump'!$B$2:$B$400,0),
MATCH(CM$2,'Attendance Dump'!$E$1:$AI$1,0)
),
INDEX('Active Hour''s Dump'!$D$3:$AH$337,
MATCH($C234,'Active Hour''s Dump'!$A$3:$A$337,0),
MATCH(CM$2,'Active Hour''s Dump'!$D$2:$AH$2,0)
))),"")</f>
        <v>10.5833333333333</v>
      </c>
      <c r="CN234" s="13">
        <f>_xlfn.IFNA(IF(CN$3="Productivity",
INDEX('Productivity Dump'!$E$4:$AJ$500,
MATCH($A234,'Productivity Dump'!$A$4:$A$500,0),
MATCH(CN$2,'Productivity Dump'!$E$3:$AJ$3,0)
),
IF(CN$3="Attendance",
INDEX('Attendance Dump'!$E$2:$AI$400,
MATCH($A234,'Attendance Dump'!$B$2:$B$400,0),
MATCH(CN$2,'Attendance Dump'!$E$1:$AI$1,0)
),
INDEX('Active Hour''s Dump'!$D$3:$AH$337,
MATCH($C234,'Active Hour''s Dump'!$A$3:$A$337,0),
MATCH(CN$2,'Active Hour''s Dump'!$D$2:$AH$2,0)
))),"")</f>
        <v>0</v>
      </c>
      <c r="CO234" s="13">
        <f>_xlfn.IFNA(IF(CO$3="Productivity",
INDEX('Productivity Dump'!$E$4:$AJ$500,
MATCH($A234,'Productivity Dump'!$A$4:$A$500,0),
MATCH(CO$2,'Productivity Dump'!$E$3:$AJ$3,0)
),
IF(CO$3="Attendance",
INDEX('Attendance Dump'!$E$2:$AI$400,
MATCH($A234,'Attendance Dump'!$B$2:$B$400,0),
MATCH(CO$2,'Attendance Dump'!$E$1:$AI$1,0)
),
INDEX('Active Hour''s Dump'!$D$3:$AH$337,
MATCH($C234,'Active Hour''s Dump'!$A$3:$A$337,0),
MATCH(CO$2,'Active Hour''s Dump'!$D$2:$AH$2,0)
))),"")</f>
        <v>0</v>
      </c>
      <c r="CP234" s="54">
        <f>_xlfn.IFNA(IF(CP$3="Productivity",
INDEX('Productivity Dump'!$E$4:$AJ$500,
MATCH($A234,'Productivity Dump'!$A$4:$A$500,0),
MATCH(CP$2,'Productivity Dump'!$E$3:$AJ$3,0)
),
IF(CP$3="Attendance",
INDEX('Attendance Dump'!$E$2:$AI$400,
MATCH($A234,'Attendance Dump'!$B$2:$B$400,0),
MATCH(CP$2,'Attendance Dump'!$E$1:$AI$1,0)
),
INDEX('Active Hour''s Dump'!$D$3:$AH$337,
MATCH($C234,'Active Hour''s Dump'!$A$3:$A$337,0),
MATCH(CP$2,'Active Hour''s Dump'!$D$2:$AH$2,0)
))),"")</f>
        <v>0</v>
      </c>
      <c r="CQ234" s="13">
        <f>_xlfn.IFNA(IF(CQ$3="Productivity",
INDEX('Productivity Dump'!$E$4:$AJ$500,
MATCH($A234,'Productivity Dump'!$A$4:$A$500,0),
MATCH(CQ$2,'Productivity Dump'!$E$3:$AJ$3,0)
),
IF(CQ$3="Attendance",
INDEX('Attendance Dump'!$E$2:$AI$400,
MATCH($A234,'Attendance Dump'!$B$2:$B$400,0),
MATCH(CQ$2,'Attendance Dump'!$E$1:$AI$1,0)
),
INDEX('Active Hour''s Dump'!$D$3:$AH$337,
MATCH($C234,'Active Hour''s Dump'!$A$3:$A$337,0),
MATCH(CQ$2,'Active Hour''s Dump'!$D$2:$AH$2,0)
))),"")</f>
        <v>0</v>
      </c>
      <c r="CR234" s="13">
        <f>_xlfn.IFNA(IF(CR$3="Productivity",
INDEX('Productivity Dump'!$E$4:$AJ$500,
MATCH($A234,'Productivity Dump'!$A$4:$A$500,0),
MATCH(CR$2,'Productivity Dump'!$E$3:$AJ$3,0)
),
IF(CR$3="Attendance",
INDEX('Attendance Dump'!$E$2:$AI$400,
MATCH($A234,'Attendance Dump'!$B$2:$B$400,0),
MATCH(CR$2,'Attendance Dump'!$E$1:$AI$1,0)
),
INDEX('Active Hour''s Dump'!$D$3:$AH$337,
MATCH($C234,'Active Hour''s Dump'!$A$3:$A$337,0),
MATCH(CR$2,'Active Hour''s Dump'!$D$2:$AH$2,0)
))),"")</f>
        <v>0</v>
      </c>
      <c r="CS234" s="54">
        <f>_xlfn.IFNA(IF(CS$3="Productivity",
INDEX('Productivity Dump'!$E$4:$AJ$500,
MATCH($A234,'Productivity Dump'!$A$4:$A$500,0),
MATCH(CS$2,'Productivity Dump'!$E$3:$AJ$3,0)
),
IF(CS$3="Attendance",
INDEX('Attendance Dump'!$E$2:$AI$400,
MATCH($A234,'Attendance Dump'!$B$2:$B$400,0),
MATCH(CS$2,'Attendance Dump'!$E$1:$AI$1,0)
),
INDEX('Active Hour''s Dump'!$D$3:$AH$337,
MATCH($C234,'Active Hour''s Dump'!$A$3:$A$337,0),
MATCH(CS$2,'Active Hour''s Dump'!$D$2:$AH$2,0)
))),"")</f>
        <v>0</v>
      </c>
      <c r="CT234" s="13">
        <f>_xlfn.IFNA(IF(CT$3="Productivity",
INDEX('Productivity Dump'!$E$4:$AJ$500,
MATCH($A234,'Productivity Dump'!$A$4:$A$500,0),
MATCH(CT$2,'Productivity Dump'!$E$3:$AJ$3,0)
),
IF(CT$3="Attendance",
INDEX('Attendance Dump'!$E$2:$AI$400,
MATCH($A234,'Attendance Dump'!$B$2:$B$400,0),
MATCH(CT$2,'Attendance Dump'!$E$1:$AI$1,0)
),
INDEX('Active Hour''s Dump'!$D$3:$AH$337,
MATCH($C234,'Active Hour''s Dump'!$A$3:$A$337,0),
MATCH(CT$2,'Active Hour''s Dump'!$D$2:$AH$2,0)
))),"")</f>
        <v>0</v>
      </c>
      <c r="CU234" s="13">
        <f>_xlfn.IFNA(IF(CU$3="Productivity",
INDEX('Productivity Dump'!$E$4:$AJ$500,
MATCH($A234,'Productivity Dump'!$A$4:$A$500,0),
MATCH(CU$2,'Productivity Dump'!$E$3:$AJ$3,0)
),
IF(CU$3="Attendance",
INDEX('Attendance Dump'!$E$2:$AI$400,
MATCH($A234,'Attendance Dump'!$B$2:$B$400,0),
MATCH(CU$2,'Attendance Dump'!$E$1:$AI$1,0)
),
INDEX('Active Hour''s Dump'!$D$3:$AH$337,
MATCH($C234,'Active Hour''s Dump'!$A$3:$A$337,0),
MATCH(CU$2,'Active Hour''s Dump'!$D$2:$AH$2,0)
))),"")</f>
        <v>0</v>
      </c>
      <c r="CV234" s="54">
        <f>_xlfn.IFNA(IF(CV$3="Productivity",
INDEX('Productivity Dump'!$E$4:$AJ$500,
MATCH($A234,'Productivity Dump'!$A$4:$A$500,0),
MATCH(CV$2,'Productivity Dump'!$E$3:$AJ$3,0)
),
IF(CV$3="Attendance",
INDEX('Attendance Dump'!$E$2:$AI$400,
MATCH($A234,'Attendance Dump'!$B$2:$B$400,0),
MATCH(CV$2,'Attendance Dump'!$E$1:$AI$1,0)
),
INDEX('Active Hour''s Dump'!$D$3:$AH$337,
MATCH($C234,'Active Hour''s Dump'!$A$3:$A$337,0),
MATCH(CV$2,'Active Hour''s Dump'!$D$2:$AH$2,0)
))),"")</f>
        <v>0</v>
      </c>
      <c r="CW234" s="13"/>
      <c r="CX234" s="13"/>
      <c r="CY234" s="54"/>
      <c r="DA234" s="57">
        <f t="shared" si="87"/>
        <v>244.49999999999983</v>
      </c>
      <c r="DB234" s="35">
        <f t="shared" si="88"/>
        <v>27735.456999999995</v>
      </c>
      <c r="DC234" s="35">
        <f t="shared" si="83"/>
        <v>0</v>
      </c>
      <c r="DD234" s="35">
        <f t="shared" ca="1" si="86"/>
        <v>0</v>
      </c>
      <c r="DF234" s="32" cm="1">
        <f t="array" ref="DF234">SUMPRODUCT(
    (MOD(COLUMN(H234:CV234) - COLUMN(H234), 3) = 0) *
    (H234:CV234 = 0) *
    (I234:CW234 = "P") *
    (COUNTIF(UKHoliday, H$2:CV$2) = 0)
)</f>
        <v>0</v>
      </c>
      <c r="DG234" s="33" cm="1">
        <f t="array" ref="DG234">SUMPRODUCT(
  (MOD(COLUMN(H234:CV234) - COLUMN(H234), 3) = 0) *
  (H234:CV234 &gt; 0) *
  (H234:CV234 &lt; 0.5 * IF(((WEEKDAY(H$2:CV$2, 2) = 1) + (WEEKDAY(H$2:CV$2, 2) = 6)), G234, F234)) *
  (I234:CW234 = "P") *
  (COUNTIF(UKHoliday, H$2:CV$2) = 0)
)</f>
        <v>0</v>
      </c>
      <c r="DH234" s="33" cm="1">
        <f t="array" ref="DH234">SUMPRODUCT(
  (MOD(COLUMN(H234:CV234) - COLUMN(H234), 3) = 0) *
  (H234:CV234 &gt; 0.5 * IF(((WEEKDAY(H$2:CV$2, 2) = 1) + (WEEKDAY(H$2:CV$2, 2) = 6)), $G234, $F234)) *
  (H234:CV234 &lt; 0.8 * IF(((WEEKDAY(H$2:CV$2, 2) = 1) + (WEEKDAY(H$2:CV$2, 2) = 6)), $G234, $F234)) *
  (I234:CW234 = "P") *
  (COUNTIF(UKHoliday, H$2:CV$2) = 0)
)</f>
        <v>0</v>
      </c>
      <c r="DI234" s="33" cm="1">
        <f t="array" ref="DI234">SUMPRODUCT(
  (MOD(COLUMN(H234:CV234) - COLUMN(H234), 3) = 0) *
  (H234:CV234 &gt; 0.8 * IF(((WEEKDAY(H$2:CV$2, 2) = 1) + (WEEKDAY(H$2:CV$2, 2) = 6)), $G234, $F234)) *
  (H234:CV234 &lt; 1 * IF(((WEEKDAY(H$2:CV$2, 2) = 1) + (WEEKDAY(H$2:CV$2, 2) = 6)), $G234, $F234)) *
  (I234:CW234 = "P") *
  (COUNTIF(UKHoliday, H$2:CV$2) = 0)
)</f>
        <v>0</v>
      </c>
    </row>
    <row r="235" spans="1:113" x14ac:dyDescent="0.3">
      <c r="A235" s="8" t="s">
        <v>443</v>
      </c>
      <c r="B235" s="36" t="s">
        <v>540</v>
      </c>
      <c r="C235" s="9" t="s">
        <v>788</v>
      </c>
      <c r="D235" s="62" t="s">
        <v>1058</v>
      </c>
      <c r="E235" s="35">
        <v>18600</v>
      </c>
      <c r="F235" s="35">
        <f t="shared" si="84"/>
        <v>930</v>
      </c>
      <c r="G235" s="35">
        <f t="shared" si="85"/>
        <v>465</v>
      </c>
      <c r="H235" s="13">
        <f>_xlfn.IFNA(IF(H$3="Productivity",
INDEX('Productivity Dump'!$E$4:$AJ$500,
MATCH($A235,'Productivity Dump'!$A$4:$A$500,0),
MATCH(H$2,'Productivity Dump'!$E$3:$AJ$3,0)
),
IF(H$3="Attendance",
INDEX('Attendance Dump'!$E$2:$AI$400,
MATCH($A235,'Attendance Dump'!$B$2:$B$400,0),
MATCH(H$2,'Attendance Dump'!$E$1:$AI$1,0)
),
INDEX('Active Hour''s Dump'!$D$3:$AH$337,
MATCH($C235,'Active Hour''s Dump'!$A$3:$A$337,0),
MATCH(H$2,'Active Hour''s Dump'!$D$2:$AH$2,0)
))),"")</f>
        <v>1086.3720000000005</v>
      </c>
      <c r="I235" s="13" t="str">
        <f>_xlfn.IFNA(IF(I$3="Productivity",
INDEX('Productivity Dump'!$E$4:$AJ$500,
MATCH($A235,'Productivity Dump'!$A$4:$A$500,0),
MATCH(I$2,'Productivity Dump'!$E$3:$AJ$3,0)
),
IF(I$3="Attendance",
INDEX('Attendance Dump'!$E$2:$AI$400,
MATCH($A235,'Attendance Dump'!$B$2:$B$400,0),
MATCH(I$2,'Attendance Dump'!$E$1:$AI$1,0)
),
INDEX('Active Hour''s Dump'!$D$3:$AH$337,
MATCH($C235,'Active Hour''s Dump'!$A$3:$A$337,0),
MATCH(I$2,'Active Hour''s Dump'!$D$2:$AH$2,0)
))),"")</f>
        <v>P</v>
      </c>
      <c r="J235" s="54">
        <f>_xlfn.IFNA(IF(J$3="Productivity",
INDEX('Productivity Dump'!$E$4:$AJ$500,
MATCH($A235,'Productivity Dump'!$A$4:$A$500,0),
MATCH(J$2,'Productivity Dump'!$E$3:$AJ$3,0)
),
IF(J$3="Attendance",
INDEX('Attendance Dump'!$E$2:$AI$400,
MATCH($A235,'Attendance Dump'!$B$2:$B$400,0),
MATCH(J$2,'Attendance Dump'!$E$1:$AI$1,0)
),
INDEX('Active Hour''s Dump'!$D$3:$AH$337,
MATCH($C235,'Active Hour''s Dump'!$A$3:$A$337,0),
MATCH(J$2,'Active Hour''s Dump'!$D$2:$AH$2,0)
))),"")</f>
        <v>10.4166666666667</v>
      </c>
      <c r="K235" s="13">
        <f>_xlfn.IFNA(IF(K$3="Productivity",
INDEX('Productivity Dump'!$E$4:$AJ$500,
MATCH($A235,'Productivity Dump'!$A$4:$A$500,0),
MATCH(K$2,'Productivity Dump'!$E$3:$AJ$3,0)
),
IF(K$3="Attendance",
INDEX('Attendance Dump'!$E$2:$AI$400,
MATCH($A235,'Attendance Dump'!$B$2:$B$400,0),
MATCH(K$2,'Attendance Dump'!$E$1:$AI$1,0)
),
INDEX('Active Hour''s Dump'!$D$3:$AH$337,
MATCH($C235,'Active Hour''s Dump'!$A$3:$A$337,0),
MATCH(K$2,'Active Hour''s Dump'!$D$2:$AH$2,0)
))),"")</f>
        <v>351.21199999999999</v>
      </c>
      <c r="L235" s="13" t="str">
        <f>_xlfn.IFNA(IF(L$3="Productivity",
INDEX('Productivity Dump'!$E$4:$AJ$500,
MATCH($A235,'Productivity Dump'!$A$4:$A$500,0),
MATCH(L$2,'Productivity Dump'!$E$3:$AJ$3,0)
),
IF(L$3="Attendance",
INDEX('Attendance Dump'!$E$2:$AI$400,
MATCH($A235,'Attendance Dump'!$B$2:$B$400,0),
MATCH(L$2,'Attendance Dump'!$E$1:$AI$1,0)
),
INDEX('Active Hour''s Dump'!$D$3:$AH$337,
MATCH($C235,'Active Hour''s Dump'!$A$3:$A$337,0),
MATCH(L$2,'Active Hour''s Dump'!$D$2:$AH$2,0)
))),"")</f>
        <v>PL-HL</v>
      </c>
      <c r="M235" s="54">
        <f>_xlfn.IFNA(IF(M$3="Productivity",
INDEX('Productivity Dump'!$E$4:$AJ$500,
MATCH($A235,'Productivity Dump'!$A$4:$A$500,0),
MATCH(M$2,'Productivity Dump'!$E$3:$AJ$3,0)
),
IF(M$3="Attendance",
INDEX('Attendance Dump'!$E$2:$AI$400,
MATCH($A235,'Attendance Dump'!$B$2:$B$400,0),
MATCH(M$2,'Attendance Dump'!$E$1:$AI$1,0)
),
INDEX('Active Hour''s Dump'!$D$3:$AH$337,
MATCH($C235,'Active Hour''s Dump'!$A$3:$A$337,0),
MATCH(M$2,'Active Hour''s Dump'!$D$2:$AH$2,0)
))),"")</f>
        <v>4.4166666666666696</v>
      </c>
      <c r="N235" s="13">
        <f>_xlfn.IFNA(IF(N$3="Productivity",
INDEX('Productivity Dump'!$E$4:$AJ$500,
MATCH($A235,'Productivity Dump'!$A$4:$A$500,0),
MATCH(N$2,'Productivity Dump'!$E$3:$AJ$3,0)
),
IF(N$3="Attendance",
INDEX('Attendance Dump'!$E$2:$AI$400,
MATCH($A235,'Attendance Dump'!$B$2:$B$400,0),
MATCH(N$2,'Attendance Dump'!$E$1:$AI$1,0)
),
INDEX('Active Hour''s Dump'!$D$3:$AH$337,
MATCH($C235,'Active Hour''s Dump'!$A$3:$A$337,0),
MATCH(N$2,'Active Hour''s Dump'!$D$2:$AH$2,0)
))),"")</f>
        <v>554.86800000000017</v>
      </c>
      <c r="O235" s="13" t="str">
        <f>_xlfn.IFNA(IF(O$3="Productivity",
INDEX('Productivity Dump'!$E$4:$AJ$500,
MATCH($A235,'Productivity Dump'!$A$4:$A$500,0),
MATCH(O$2,'Productivity Dump'!$E$3:$AJ$3,0)
),
IF(O$3="Attendance",
INDEX('Attendance Dump'!$E$2:$AI$400,
MATCH($A235,'Attendance Dump'!$B$2:$B$400,0),
MATCH(O$2,'Attendance Dump'!$E$1:$AI$1,0)
),
INDEX('Active Hour''s Dump'!$D$3:$AH$337,
MATCH($C235,'Active Hour''s Dump'!$A$3:$A$337,0),
MATCH(O$2,'Active Hour''s Dump'!$D$2:$AH$2,0)
))),"")</f>
        <v>P</v>
      </c>
      <c r="P235" s="54">
        <f>_xlfn.IFNA(IF(P$3="Productivity",
INDEX('Productivity Dump'!$E$4:$AJ$500,
MATCH($A235,'Productivity Dump'!$A$4:$A$500,0),
MATCH(P$2,'Productivity Dump'!$E$3:$AJ$3,0)
),
IF(P$3="Attendance",
INDEX('Attendance Dump'!$E$2:$AI$400,
MATCH($A235,'Attendance Dump'!$B$2:$B$400,0),
MATCH(P$2,'Attendance Dump'!$E$1:$AI$1,0)
),
INDEX('Active Hour''s Dump'!$D$3:$AH$337,
MATCH($C235,'Active Hour''s Dump'!$A$3:$A$337,0),
MATCH(P$2,'Active Hour''s Dump'!$D$2:$AH$2,0)
))),"")</f>
        <v>5.4166666666666696</v>
      </c>
      <c r="Q235" s="13">
        <f>_xlfn.IFNA(IF(Q$3="Productivity",
INDEX('Productivity Dump'!$E$4:$AJ$500,
MATCH($A235,'Productivity Dump'!$A$4:$A$500,0),
MATCH(Q$2,'Productivity Dump'!$E$3:$AJ$3,0)
),
IF(Q$3="Attendance",
INDEX('Attendance Dump'!$E$2:$AI$400,
MATCH($A235,'Attendance Dump'!$B$2:$B$400,0),
MATCH(Q$2,'Attendance Dump'!$E$1:$AI$1,0)
),
INDEX('Active Hour''s Dump'!$D$3:$AH$337,
MATCH($C235,'Active Hour''s Dump'!$A$3:$A$337,0),
MATCH(Q$2,'Active Hour''s Dump'!$D$2:$AH$2,0)
))),"")</f>
        <v>0</v>
      </c>
      <c r="R235" s="13" t="str">
        <f>_xlfn.IFNA(IF(R$3="Productivity",
INDEX('Productivity Dump'!$E$4:$AJ$500,
MATCH($A235,'Productivity Dump'!$A$4:$A$500,0),
MATCH(R$2,'Productivity Dump'!$E$3:$AJ$3,0)
),
IF(R$3="Attendance",
INDEX('Attendance Dump'!$E$2:$AI$400,
MATCH($A235,'Attendance Dump'!$B$2:$B$400,0),
MATCH(R$2,'Attendance Dump'!$E$1:$AI$1,0)
),
INDEX('Active Hour''s Dump'!$D$3:$AH$337,
MATCH($C235,'Active Hour''s Dump'!$A$3:$A$337,0),
MATCH(R$2,'Active Hour''s Dump'!$D$2:$AH$2,0)
))),"")</f>
        <v>WO</v>
      </c>
      <c r="S235" s="54">
        <f>_xlfn.IFNA(IF(S$3="Productivity",
INDEX('Productivity Dump'!$E$4:$AJ$500,
MATCH($A235,'Productivity Dump'!$A$4:$A$500,0),
MATCH(S$2,'Productivity Dump'!$E$3:$AJ$3,0)
),
IF(S$3="Attendance",
INDEX('Attendance Dump'!$E$2:$AI$400,
MATCH($A235,'Attendance Dump'!$B$2:$B$400,0),
MATCH(S$2,'Attendance Dump'!$E$1:$AI$1,0)
),
INDEX('Active Hour''s Dump'!$D$3:$AH$337,
MATCH($C235,'Active Hour''s Dump'!$A$3:$A$337,0),
MATCH(S$2,'Active Hour''s Dump'!$D$2:$AH$2,0)
))),"")</f>
        <v>0</v>
      </c>
      <c r="T235" s="13">
        <f>_xlfn.IFNA(IF(T$3="Productivity",
INDEX('Productivity Dump'!$E$4:$AJ$500,
MATCH($A235,'Productivity Dump'!$A$4:$A$500,0),
MATCH(T$2,'Productivity Dump'!$E$3:$AJ$3,0)
),
IF(T$3="Attendance",
INDEX('Attendance Dump'!$E$2:$AI$400,
MATCH($A235,'Attendance Dump'!$B$2:$B$400,0),
MATCH(T$2,'Attendance Dump'!$E$1:$AI$1,0)
),
INDEX('Active Hour''s Dump'!$D$3:$AH$337,
MATCH($C235,'Active Hour''s Dump'!$A$3:$A$337,0),
MATCH(T$2,'Active Hour''s Dump'!$D$2:$AH$2,0)
))),"")</f>
        <v>548.596</v>
      </c>
      <c r="U235" s="13" t="str">
        <f>_xlfn.IFNA(IF(U$3="Productivity",
INDEX('Productivity Dump'!$E$4:$AJ$500,
MATCH($A235,'Productivity Dump'!$A$4:$A$500,0),
MATCH(U$2,'Productivity Dump'!$E$3:$AJ$3,0)
),
IF(U$3="Attendance",
INDEX('Attendance Dump'!$E$2:$AI$400,
MATCH($A235,'Attendance Dump'!$B$2:$B$400,0),
MATCH(U$2,'Attendance Dump'!$E$1:$AI$1,0)
),
INDEX('Active Hour''s Dump'!$D$3:$AH$337,
MATCH($C235,'Active Hour''s Dump'!$A$3:$A$337,0),
MATCH(U$2,'Active Hour''s Dump'!$D$2:$AH$2,0)
))),"")</f>
        <v>P</v>
      </c>
      <c r="V235" s="54">
        <f>_xlfn.IFNA(IF(V$3="Productivity",
INDEX('Productivity Dump'!$E$4:$AJ$500,
MATCH($A235,'Productivity Dump'!$A$4:$A$500,0),
MATCH(V$2,'Productivity Dump'!$E$3:$AJ$3,0)
),
IF(V$3="Attendance",
INDEX('Attendance Dump'!$E$2:$AI$400,
MATCH($A235,'Attendance Dump'!$B$2:$B$400,0),
MATCH(V$2,'Attendance Dump'!$E$1:$AI$1,0)
),
INDEX('Active Hour''s Dump'!$D$3:$AH$337,
MATCH($C235,'Active Hour''s Dump'!$A$3:$A$337,0),
MATCH(V$2,'Active Hour''s Dump'!$D$2:$AH$2,0)
))),"")</f>
        <v>3.75</v>
      </c>
      <c r="W235" s="13">
        <f>_xlfn.IFNA(IF(W$3="Productivity",
INDEX('Productivity Dump'!$E$4:$AJ$500,
MATCH($A235,'Productivity Dump'!$A$4:$A$500,0),
MATCH(W$2,'Productivity Dump'!$E$3:$AJ$3,0)
),
IF(W$3="Attendance",
INDEX('Attendance Dump'!$E$2:$AI$400,
MATCH($A235,'Attendance Dump'!$B$2:$B$400,0),
MATCH(W$2,'Attendance Dump'!$E$1:$AI$1,0)
),
INDEX('Active Hour''s Dump'!$D$3:$AH$337,
MATCH($C235,'Active Hour''s Dump'!$A$3:$A$337,0),
MATCH(W$2,'Active Hour''s Dump'!$D$2:$AH$2,0)
))),"")</f>
        <v>1144.9080000000001</v>
      </c>
      <c r="X235" s="13" t="str">
        <f>_xlfn.IFNA(IF(X$3="Productivity",
INDEX('Productivity Dump'!$E$4:$AJ$500,
MATCH($A235,'Productivity Dump'!$A$4:$A$500,0),
MATCH(X$2,'Productivity Dump'!$E$3:$AJ$3,0)
),
IF(X$3="Attendance",
INDEX('Attendance Dump'!$E$2:$AI$400,
MATCH($A235,'Attendance Dump'!$B$2:$B$400,0),
MATCH(X$2,'Attendance Dump'!$E$1:$AI$1,0)
),
INDEX('Active Hour''s Dump'!$D$3:$AH$337,
MATCH($C235,'Active Hour''s Dump'!$A$3:$A$337,0),
MATCH(X$2,'Active Hour''s Dump'!$D$2:$AH$2,0)
))),"")</f>
        <v>P</v>
      </c>
      <c r="Y235" s="54">
        <f>_xlfn.IFNA(IF(Y$3="Productivity",
INDEX('Productivity Dump'!$E$4:$AJ$500,
MATCH($A235,'Productivity Dump'!$A$4:$A$500,0),
MATCH(Y$2,'Productivity Dump'!$E$3:$AJ$3,0)
),
IF(Y$3="Attendance",
INDEX('Attendance Dump'!$E$2:$AI$400,
MATCH($A235,'Attendance Dump'!$B$2:$B$400,0),
MATCH(Y$2,'Attendance Dump'!$E$1:$AI$1,0)
),
INDEX('Active Hour''s Dump'!$D$3:$AH$337,
MATCH($C235,'Active Hour''s Dump'!$A$3:$A$337,0),
MATCH(Y$2,'Active Hour''s Dump'!$D$2:$AH$2,0)
))),"")</f>
        <v>10.75</v>
      </c>
      <c r="Z235" s="13">
        <f>_xlfn.IFNA(IF(Z$3="Productivity",
INDEX('Productivity Dump'!$E$4:$AJ$500,
MATCH($A235,'Productivity Dump'!$A$4:$A$500,0),
MATCH(Z$2,'Productivity Dump'!$E$3:$AJ$3,0)
),
IF(Z$3="Attendance",
INDEX('Attendance Dump'!$E$2:$AI$400,
MATCH($A235,'Attendance Dump'!$B$2:$B$400,0),
MATCH(Z$2,'Attendance Dump'!$E$1:$AI$1,0)
),
INDEX('Active Hour''s Dump'!$D$3:$AH$337,
MATCH($C235,'Active Hour''s Dump'!$A$3:$A$337,0),
MATCH(Z$2,'Active Hour''s Dump'!$D$2:$AH$2,0)
))),"")</f>
        <v>689.04199999999992</v>
      </c>
      <c r="AA235" s="13" t="str">
        <f>_xlfn.IFNA(IF(AA$3="Productivity",
INDEX('Productivity Dump'!$E$4:$AJ$500,
MATCH($A235,'Productivity Dump'!$A$4:$A$500,0),
MATCH(AA$2,'Productivity Dump'!$E$3:$AJ$3,0)
),
IF(AA$3="Attendance",
INDEX('Attendance Dump'!$E$2:$AI$400,
MATCH($A235,'Attendance Dump'!$B$2:$B$400,0),
MATCH(AA$2,'Attendance Dump'!$E$1:$AI$1,0)
),
INDEX('Active Hour''s Dump'!$D$3:$AH$337,
MATCH($C235,'Active Hour''s Dump'!$A$3:$A$337,0),
MATCH(AA$2,'Active Hour''s Dump'!$D$2:$AH$2,0)
))),"")</f>
        <v>PL-HL</v>
      </c>
      <c r="AB235" s="54">
        <f>_xlfn.IFNA(IF(AB$3="Productivity",
INDEX('Productivity Dump'!$E$4:$AJ$500,
MATCH($A235,'Productivity Dump'!$A$4:$A$500,0),
MATCH(AB$2,'Productivity Dump'!$E$3:$AJ$3,0)
),
IF(AB$3="Attendance",
INDEX('Attendance Dump'!$E$2:$AI$400,
MATCH($A235,'Attendance Dump'!$B$2:$B$400,0),
MATCH(AB$2,'Attendance Dump'!$E$1:$AI$1,0)
),
INDEX('Active Hour''s Dump'!$D$3:$AH$337,
MATCH($C235,'Active Hour''s Dump'!$A$3:$A$337,0),
MATCH(AB$2,'Active Hour''s Dump'!$D$2:$AH$2,0)
))),"")</f>
        <v>7.4166666666666696</v>
      </c>
      <c r="AC235" s="13">
        <f>_xlfn.IFNA(IF(AC$3="Productivity",
INDEX('Productivity Dump'!$E$4:$AJ$500,
MATCH($A235,'Productivity Dump'!$A$4:$A$500,0),
MATCH(AC$2,'Productivity Dump'!$E$3:$AJ$3,0)
),
IF(AC$3="Attendance",
INDEX('Attendance Dump'!$E$2:$AI$400,
MATCH($A235,'Attendance Dump'!$B$2:$B$400,0),
MATCH(AC$2,'Attendance Dump'!$E$1:$AI$1,0)
),
INDEX('Active Hour''s Dump'!$D$3:$AH$337,
MATCH($C235,'Active Hour''s Dump'!$A$3:$A$337,0),
MATCH(AC$2,'Active Hour''s Dump'!$D$2:$AH$2,0)
))),"")</f>
        <v>650.64700000000005</v>
      </c>
      <c r="AD235" s="13" t="str">
        <f>_xlfn.IFNA(IF(AD$3="Productivity",
INDEX('Productivity Dump'!$E$4:$AJ$500,
MATCH($A235,'Productivity Dump'!$A$4:$A$500,0),
MATCH(AD$2,'Productivity Dump'!$E$3:$AJ$3,0)
),
IF(AD$3="Attendance",
INDEX('Attendance Dump'!$E$2:$AI$400,
MATCH($A235,'Attendance Dump'!$B$2:$B$400,0),
MATCH(AD$2,'Attendance Dump'!$E$1:$AI$1,0)
),
INDEX('Active Hour''s Dump'!$D$3:$AH$337,
MATCH($C235,'Active Hour''s Dump'!$A$3:$A$337,0),
MATCH(AD$2,'Active Hour''s Dump'!$D$2:$AH$2,0)
))),"")</f>
        <v>P</v>
      </c>
      <c r="AE235" s="54">
        <f>_xlfn.IFNA(IF(AE$3="Productivity",
INDEX('Productivity Dump'!$E$4:$AJ$500,
MATCH($A235,'Productivity Dump'!$A$4:$A$500,0),
MATCH(AE$2,'Productivity Dump'!$E$3:$AJ$3,0)
),
IF(AE$3="Attendance",
INDEX('Attendance Dump'!$E$2:$AI$400,
MATCH($A235,'Attendance Dump'!$B$2:$B$400,0),
MATCH(AE$2,'Attendance Dump'!$E$1:$AI$1,0)
),
INDEX('Active Hour''s Dump'!$D$3:$AH$337,
MATCH($C235,'Active Hour''s Dump'!$A$3:$A$337,0),
MATCH(AE$2,'Active Hour''s Dump'!$D$2:$AH$2,0)
))),"")</f>
        <v>11.75</v>
      </c>
      <c r="AF235" s="13">
        <f>_xlfn.IFNA(IF(AF$3="Productivity",
INDEX('Productivity Dump'!$E$4:$AJ$500,
MATCH($A235,'Productivity Dump'!$A$4:$A$500,0),
MATCH(AF$2,'Productivity Dump'!$E$3:$AJ$3,0)
),
IF(AF$3="Attendance",
INDEX('Attendance Dump'!$E$2:$AI$400,
MATCH($A235,'Attendance Dump'!$B$2:$B$400,0),
MATCH(AF$2,'Attendance Dump'!$E$1:$AI$1,0)
),
INDEX('Active Hour''s Dump'!$D$3:$AH$337,
MATCH($C235,'Active Hour''s Dump'!$A$3:$A$337,0),
MATCH(AF$2,'Active Hour''s Dump'!$D$2:$AH$2,0)
))),"")</f>
        <v>1338.1600000000005</v>
      </c>
      <c r="AG235" s="13" t="str">
        <f>_xlfn.IFNA(IF(AG$3="Productivity",
INDEX('Productivity Dump'!$E$4:$AJ$500,
MATCH($A235,'Productivity Dump'!$A$4:$A$500,0),
MATCH(AG$2,'Productivity Dump'!$E$3:$AJ$3,0)
),
IF(AG$3="Attendance",
INDEX('Attendance Dump'!$E$2:$AI$400,
MATCH($A235,'Attendance Dump'!$B$2:$B$400,0),
MATCH(AG$2,'Attendance Dump'!$E$1:$AI$1,0)
),
INDEX('Active Hour''s Dump'!$D$3:$AH$337,
MATCH($C235,'Active Hour''s Dump'!$A$3:$A$337,0),
MATCH(AG$2,'Active Hour''s Dump'!$D$2:$AH$2,0)
))),"")</f>
        <v>P</v>
      </c>
      <c r="AH235" s="54">
        <f>_xlfn.IFNA(IF(AH$3="Productivity",
INDEX('Productivity Dump'!$E$4:$AJ$500,
MATCH($A235,'Productivity Dump'!$A$4:$A$500,0),
MATCH(AH$2,'Productivity Dump'!$E$3:$AJ$3,0)
),
IF(AH$3="Attendance",
INDEX('Attendance Dump'!$E$2:$AI$400,
MATCH($A235,'Attendance Dump'!$B$2:$B$400,0),
MATCH(AH$2,'Attendance Dump'!$E$1:$AI$1,0)
),
INDEX('Active Hour''s Dump'!$D$3:$AH$337,
MATCH($C235,'Active Hour''s Dump'!$A$3:$A$337,0),
MATCH(AH$2,'Active Hour''s Dump'!$D$2:$AH$2,0)
))),"")</f>
        <v>9.75</v>
      </c>
      <c r="AI235" s="13">
        <f>_xlfn.IFNA(IF(AI$3="Productivity",
INDEX('Productivity Dump'!$E$4:$AJ$500,
MATCH($A235,'Productivity Dump'!$A$4:$A$500,0),
MATCH(AI$2,'Productivity Dump'!$E$3:$AJ$3,0)
),
IF(AI$3="Attendance",
INDEX('Attendance Dump'!$E$2:$AI$400,
MATCH($A235,'Attendance Dump'!$B$2:$B$400,0),
MATCH(AI$2,'Attendance Dump'!$E$1:$AI$1,0)
),
INDEX('Active Hour''s Dump'!$D$3:$AH$337,
MATCH($C235,'Active Hour''s Dump'!$A$3:$A$337,0),
MATCH(AI$2,'Active Hour''s Dump'!$D$2:$AH$2,0)
))),"")</f>
        <v>823.76099999999997</v>
      </c>
      <c r="AJ235" s="13" t="str">
        <f>_xlfn.IFNA(IF(AJ$3="Productivity",
INDEX('Productivity Dump'!$E$4:$AJ$500,
MATCH($A235,'Productivity Dump'!$A$4:$A$500,0),
MATCH(AJ$2,'Productivity Dump'!$E$3:$AJ$3,0)
),
IF(AJ$3="Attendance",
INDEX('Attendance Dump'!$E$2:$AI$400,
MATCH($A235,'Attendance Dump'!$B$2:$B$400,0),
MATCH(AJ$2,'Attendance Dump'!$E$1:$AI$1,0)
),
INDEX('Active Hour''s Dump'!$D$3:$AH$337,
MATCH($C235,'Active Hour''s Dump'!$A$3:$A$337,0),
MATCH(AJ$2,'Active Hour''s Dump'!$D$2:$AH$2,0)
))),"")</f>
        <v>P</v>
      </c>
      <c r="AK235" s="54">
        <f>_xlfn.IFNA(IF(AK$3="Productivity",
INDEX('Productivity Dump'!$E$4:$AJ$500,
MATCH($A235,'Productivity Dump'!$A$4:$A$500,0),
MATCH(AK$2,'Productivity Dump'!$E$3:$AJ$3,0)
),
IF(AK$3="Attendance",
INDEX('Attendance Dump'!$E$2:$AI$400,
MATCH($A235,'Attendance Dump'!$B$2:$B$400,0),
MATCH(AK$2,'Attendance Dump'!$E$1:$AI$1,0)
),
INDEX('Active Hour''s Dump'!$D$3:$AH$337,
MATCH($C235,'Active Hour''s Dump'!$A$3:$A$337,0),
MATCH(AK$2,'Active Hour''s Dump'!$D$2:$AH$2,0)
))),"")</f>
        <v>9.0833333333333304</v>
      </c>
      <c r="AL235" s="13">
        <f>_xlfn.IFNA(IF(AL$3="Productivity",
INDEX('Productivity Dump'!$E$4:$AJ$500,
MATCH($A235,'Productivity Dump'!$A$4:$A$500,0),
MATCH(AL$2,'Productivity Dump'!$E$3:$AJ$3,0)
),
IF(AL$3="Attendance",
INDEX('Attendance Dump'!$E$2:$AI$400,
MATCH($A235,'Attendance Dump'!$B$2:$B$400,0),
MATCH(AL$2,'Attendance Dump'!$E$1:$AI$1,0)
),
INDEX('Active Hour''s Dump'!$D$3:$AH$337,
MATCH($C235,'Active Hour''s Dump'!$A$3:$A$337,0),
MATCH(AL$2,'Active Hour''s Dump'!$D$2:$AH$2,0)
))),"")</f>
        <v>0</v>
      </c>
      <c r="AM235" s="13" t="str">
        <f>_xlfn.IFNA(IF(AM$3="Productivity",
INDEX('Productivity Dump'!$E$4:$AJ$500,
MATCH($A235,'Productivity Dump'!$A$4:$A$500,0),
MATCH(AM$2,'Productivity Dump'!$E$3:$AJ$3,0)
),
IF(AM$3="Attendance",
INDEX('Attendance Dump'!$E$2:$AI$400,
MATCH($A235,'Attendance Dump'!$B$2:$B$400,0),
MATCH(AM$2,'Attendance Dump'!$E$1:$AI$1,0)
),
INDEX('Active Hour''s Dump'!$D$3:$AH$337,
MATCH($C235,'Active Hour''s Dump'!$A$3:$A$337,0),
MATCH(AM$2,'Active Hour''s Dump'!$D$2:$AH$2,0)
))),"")</f>
        <v>WO</v>
      </c>
      <c r="AN235" s="54">
        <f>_xlfn.IFNA(IF(AN$3="Productivity",
INDEX('Productivity Dump'!$E$4:$AJ$500,
MATCH($A235,'Productivity Dump'!$A$4:$A$500,0),
MATCH(AN$2,'Productivity Dump'!$E$3:$AJ$3,0)
),
IF(AN$3="Attendance",
INDEX('Attendance Dump'!$E$2:$AI$400,
MATCH($A235,'Attendance Dump'!$B$2:$B$400,0),
MATCH(AN$2,'Attendance Dump'!$E$1:$AI$1,0)
),
INDEX('Active Hour''s Dump'!$D$3:$AH$337,
MATCH($C235,'Active Hour''s Dump'!$A$3:$A$337,0),
MATCH(AN$2,'Active Hour''s Dump'!$D$2:$AH$2,0)
))),"")</f>
        <v>0</v>
      </c>
      <c r="AO235" s="13">
        <f>_xlfn.IFNA(IF(AO$3="Productivity",
INDEX('Productivity Dump'!$E$4:$AJ$500,
MATCH($A235,'Productivity Dump'!$A$4:$A$500,0),
MATCH(AO$2,'Productivity Dump'!$E$3:$AJ$3,0)
),
IF(AO$3="Attendance",
INDEX('Attendance Dump'!$E$2:$AI$400,
MATCH($A235,'Attendance Dump'!$B$2:$B$400,0),
MATCH(AO$2,'Attendance Dump'!$E$1:$AI$1,0)
),
INDEX('Active Hour''s Dump'!$D$3:$AH$337,
MATCH($C235,'Active Hour''s Dump'!$A$3:$A$337,0),
MATCH(AO$2,'Active Hour''s Dump'!$D$2:$AH$2,0)
))),"")</f>
        <v>428.91600000000005</v>
      </c>
      <c r="AP235" s="13" t="str">
        <f>_xlfn.IFNA(IF(AP$3="Productivity",
INDEX('Productivity Dump'!$E$4:$AJ$500,
MATCH($A235,'Productivity Dump'!$A$4:$A$500,0),
MATCH(AP$2,'Productivity Dump'!$E$3:$AJ$3,0)
),
IF(AP$3="Attendance",
INDEX('Attendance Dump'!$E$2:$AI$400,
MATCH($A235,'Attendance Dump'!$B$2:$B$400,0),
MATCH(AP$2,'Attendance Dump'!$E$1:$AI$1,0)
),
INDEX('Active Hour''s Dump'!$D$3:$AH$337,
MATCH($C235,'Active Hour''s Dump'!$A$3:$A$337,0),
MATCH(AP$2,'Active Hour''s Dump'!$D$2:$AH$2,0)
))),"")</f>
        <v>P</v>
      </c>
      <c r="AQ235" s="54">
        <f>_xlfn.IFNA(IF(AQ$3="Productivity",
INDEX('Productivity Dump'!$E$4:$AJ$500,
MATCH($A235,'Productivity Dump'!$A$4:$A$500,0),
MATCH(AQ$2,'Productivity Dump'!$E$3:$AJ$3,0)
),
IF(AQ$3="Attendance",
INDEX('Attendance Dump'!$E$2:$AI$400,
MATCH($A235,'Attendance Dump'!$B$2:$B$400,0),
MATCH(AQ$2,'Attendance Dump'!$E$1:$AI$1,0)
),
INDEX('Active Hour''s Dump'!$D$3:$AH$337,
MATCH($C235,'Active Hour''s Dump'!$A$3:$A$337,0),
MATCH(AQ$2,'Active Hour''s Dump'!$D$2:$AH$2,0)
))),"")</f>
        <v>5.25</v>
      </c>
      <c r="AR235" s="13">
        <f>_xlfn.IFNA(IF(AR$3="Productivity",
INDEX('Productivity Dump'!$E$4:$AJ$500,
MATCH($A235,'Productivity Dump'!$A$4:$A$500,0),
MATCH(AR$2,'Productivity Dump'!$E$3:$AJ$3,0)
),
IF(AR$3="Attendance",
INDEX('Attendance Dump'!$E$2:$AI$400,
MATCH($A235,'Attendance Dump'!$B$2:$B$400,0),
MATCH(AR$2,'Attendance Dump'!$E$1:$AI$1,0)
),
INDEX('Active Hour''s Dump'!$D$3:$AH$337,
MATCH($C235,'Active Hour''s Dump'!$A$3:$A$337,0),
MATCH(AR$2,'Active Hour''s Dump'!$D$2:$AH$2,0)
))),"")</f>
        <v>1074.2669999999998</v>
      </c>
      <c r="AS235" s="13" t="str">
        <f>_xlfn.IFNA(IF(AS$3="Productivity",
INDEX('Productivity Dump'!$E$4:$AJ$500,
MATCH($A235,'Productivity Dump'!$A$4:$A$500,0),
MATCH(AS$2,'Productivity Dump'!$E$3:$AJ$3,0)
),
IF(AS$3="Attendance",
INDEX('Attendance Dump'!$E$2:$AI$400,
MATCH($A235,'Attendance Dump'!$B$2:$B$400,0),
MATCH(AS$2,'Attendance Dump'!$E$1:$AI$1,0)
),
INDEX('Active Hour''s Dump'!$D$3:$AH$337,
MATCH($C235,'Active Hour''s Dump'!$A$3:$A$337,0),
MATCH(AS$2,'Active Hour''s Dump'!$D$2:$AH$2,0)
))),"")</f>
        <v>P</v>
      </c>
      <c r="AT235" s="54">
        <f>_xlfn.IFNA(IF(AT$3="Productivity",
INDEX('Productivity Dump'!$E$4:$AJ$500,
MATCH($A235,'Productivity Dump'!$A$4:$A$500,0),
MATCH(AT$2,'Productivity Dump'!$E$3:$AJ$3,0)
),
IF(AT$3="Attendance",
INDEX('Attendance Dump'!$E$2:$AI$400,
MATCH($A235,'Attendance Dump'!$B$2:$B$400,0),
MATCH(AT$2,'Attendance Dump'!$E$1:$AI$1,0)
),
INDEX('Active Hour''s Dump'!$D$3:$AH$337,
MATCH($C235,'Active Hour''s Dump'!$A$3:$A$337,0),
MATCH(AT$2,'Active Hour''s Dump'!$D$2:$AH$2,0)
))),"")</f>
        <v>10.9166666666667</v>
      </c>
      <c r="AU235" s="13">
        <f>_xlfn.IFNA(IF(AU$3="Productivity",
INDEX('Productivity Dump'!$E$4:$AJ$500,
MATCH($A235,'Productivity Dump'!$A$4:$A$500,0),
MATCH(AU$2,'Productivity Dump'!$E$3:$AJ$3,0)
),
IF(AU$3="Attendance",
INDEX('Attendance Dump'!$E$2:$AI$400,
MATCH($A235,'Attendance Dump'!$B$2:$B$400,0),
MATCH(AU$2,'Attendance Dump'!$E$1:$AI$1,0)
),
INDEX('Active Hour''s Dump'!$D$3:$AH$337,
MATCH($C235,'Active Hour''s Dump'!$A$3:$A$337,0),
MATCH(AU$2,'Active Hour''s Dump'!$D$2:$AH$2,0)
))),"")</f>
        <v>972.22199999999975</v>
      </c>
      <c r="AV235" s="13" t="str">
        <f>_xlfn.IFNA(IF(AV$3="Productivity",
INDEX('Productivity Dump'!$E$4:$AJ$500,
MATCH($A235,'Productivity Dump'!$A$4:$A$500,0),
MATCH(AV$2,'Productivity Dump'!$E$3:$AJ$3,0)
),
IF(AV$3="Attendance",
INDEX('Attendance Dump'!$E$2:$AI$400,
MATCH($A235,'Attendance Dump'!$B$2:$B$400,0),
MATCH(AV$2,'Attendance Dump'!$E$1:$AI$1,0)
),
INDEX('Active Hour''s Dump'!$D$3:$AH$337,
MATCH($C235,'Active Hour''s Dump'!$A$3:$A$337,0),
MATCH(AV$2,'Active Hour''s Dump'!$D$2:$AH$2,0)
))),"")</f>
        <v>P</v>
      </c>
      <c r="AW235" s="54">
        <f>_xlfn.IFNA(IF(AW$3="Productivity",
INDEX('Productivity Dump'!$E$4:$AJ$500,
MATCH($A235,'Productivity Dump'!$A$4:$A$500,0),
MATCH(AW$2,'Productivity Dump'!$E$3:$AJ$3,0)
),
IF(AW$3="Attendance",
INDEX('Attendance Dump'!$E$2:$AI$400,
MATCH($A235,'Attendance Dump'!$B$2:$B$400,0),
MATCH(AW$2,'Attendance Dump'!$E$1:$AI$1,0)
),
INDEX('Active Hour''s Dump'!$D$3:$AH$337,
MATCH($C235,'Active Hour''s Dump'!$A$3:$A$337,0),
MATCH(AW$2,'Active Hour''s Dump'!$D$2:$AH$2,0)
))),"")</f>
        <v>10.4166666666667</v>
      </c>
      <c r="AX235" s="13">
        <f>_xlfn.IFNA(IF(AX$3="Productivity",
INDEX('Productivity Dump'!$E$4:$AJ$500,
MATCH($A235,'Productivity Dump'!$A$4:$A$500,0),
MATCH(AX$2,'Productivity Dump'!$E$3:$AJ$3,0)
),
IF(AX$3="Attendance",
INDEX('Attendance Dump'!$E$2:$AI$400,
MATCH($A235,'Attendance Dump'!$B$2:$B$400,0),
MATCH(AX$2,'Attendance Dump'!$E$1:$AI$1,0)
),
INDEX('Active Hour''s Dump'!$D$3:$AH$337,
MATCH($C235,'Active Hour''s Dump'!$A$3:$A$337,0),
MATCH(AX$2,'Active Hour''s Dump'!$D$2:$AH$2,0)
))),"")</f>
        <v>822.58699999999988</v>
      </c>
      <c r="AY235" s="13" t="str">
        <f>_xlfn.IFNA(IF(AY$3="Productivity",
INDEX('Productivity Dump'!$E$4:$AJ$500,
MATCH($A235,'Productivity Dump'!$A$4:$A$500,0),
MATCH(AY$2,'Productivity Dump'!$E$3:$AJ$3,0)
),
IF(AY$3="Attendance",
INDEX('Attendance Dump'!$E$2:$AI$400,
MATCH($A235,'Attendance Dump'!$B$2:$B$400,0),
MATCH(AY$2,'Attendance Dump'!$E$1:$AI$1,0)
),
INDEX('Active Hour''s Dump'!$D$3:$AH$337,
MATCH($C235,'Active Hour''s Dump'!$A$3:$A$337,0),
MATCH(AY$2,'Active Hour''s Dump'!$D$2:$AH$2,0)
))),"")</f>
        <v>P</v>
      </c>
      <c r="AZ235" s="54">
        <f>_xlfn.IFNA(IF(AZ$3="Productivity",
INDEX('Productivity Dump'!$E$4:$AJ$500,
MATCH($A235,'Productivity Dump'!$A$4:$A$500,0),
MATCH(AZ$2,'Productivity Dump'!$E$3:$AJ$3,0)
),
IF(AZ$3="Attendance",
INDEX('Attendance Dump'!$E$2:$AI$400,
MATCH($A235,'Attendance Dump'!$B$2:$B$400,0),
MATCH(AZ$2,'Attendance Dump'!$E$1:$AI$1,0)
),
INDEX('Active Hour''s Dump'!$D$3:$AH$337,
MATCH($C235,'Active Hour''s Dump'!$A$3:$A$337,0),
MATCH(AZ$2,'Active Hour''s Dump'!$D$2:$AH$2,0)
))),"")</f>
        <v>11</v>
      </c>
      <c r="BA235" s="13">
        <f>_xlfn.IFNA(IF(BA$3="Productivity",
INDEX('Productivity Dump'!$E$4:$AJ$500,
MATCH($A235,'Productivity Dump'!$A$4:$A$500,0),
MATCH(BA$2,'Productivity Dump'!$E$3:$AJ$3,0)
),
IF(BA$3="Attendance",
INDEX('Attendance Dump'!$E$2:$AI$400,
MATCH($A235,'Attendance Dump'!$B$2:$B$400,0),
MATCH(BA$2,'Attendance Dump'!$E$1:$AI$1,0)
),
INDEX('Active Hour''s Dump'!$D$3:$AH$337,
MATCH($C235,'Active Hour''s Dump'!$A$3:$A$337,0),
MATCH(BA$2,'Active Hour''s Dump'!$D$2:$AH$2,0)
))),"")</f>
        <v>1076.9649999999999</v>
      </c>
      <c r="BB235" s="13" t="str">
        <f>_xlfn.IFNA(IF(BB$3="Productivity",
INDEX('Productivity Dump'!$E$4:$AJ$500,
MATCH($A235,'Productivity Dump'!$A$4:$A$500,0),
MATCH(BB$2,'Productivity Dump'!$E$3:$AJ$3,0)
),
IF(BB$3="Attendance",
INDEX('Attendance Dump'!$E$2:$AI$400,
MATCH($A235,'Attendance Dump'!$B$2:$B$400,0),
MATCH(BB$2,'Attendance Dump'!$E$1:$AI$1,0)
),
INDEX('Active Hour''s Dump'!$D$3:$AH$337,
MATCH($C235,'Active Hour''s Dump'!$A$3:$A$337,0),
MATCH(BB$2,'Active Hour''s Dump'!$D$2:$AH$2,0)
))),"")</f>
        <v>P</v>
      </c>
      <c r="BC235" s="54">
        <f>_xlfn.IFNA(IF(BC$3="Productivity",
INDEX('Productivity Dump'!$E$4:$AJ$500,
MATCH($A235,'Productivity Dump'!$A$4:$A$500,0),
MATCH(BC$2,'Productivity Dump'!$E$3:$AJ$3,0)
),
IF(BC$3="Attendance",
INDEX('Attendance Dump'!$E$2:$AI$400,
MATCH($A235,'Attendance Dump'!$B$2:$B$400,0),
MATCH(BC$2,'Attendance Dump'!$E$1:$AI$1,0)
),
INDEX('Active Hour''s Dump'!$D$3:$AH$337,
MATCH($C235,'Active Hour''s Dump'!$A$3:$A$337,0),
MATCH(BC$2,'Active Hour''s Dump'!$D$2:$AH$2,0)
))),"")</f>
        <v>11.5833333333333</v>
      </c>
      <c r="BD235" s="13">
        <f>_xlfn.IFNA(IF(BD$3="Productivity",
INDEX('Productivity Dump'!$E$4:$AJ$500,
MATCH($A235,'Productivity Dump'!$A$4:$A$500,0),
MATCH(BD$2,'Productivity Dump'!$E$3:$AJ$3,0)
),
IF(BD$3="Attendance",
INDEX('Attendance Dump'!$E$2:$AI$400,
MATCH($A235,'Attendance Dump'!$B$2:$B$400,0),
MATCH(BD$2,'Attendance Dump'!$E$1:$AI$1,0)
),
INDEX('Active Hour''s Dump'!$D$3:$AH$337,
MATCH($C235,'Active Hour''s Dump'!$A$3:$A$337,0),
MATCH(BD$2,'Active Hour''s Dump'!$D$2:$AH$2,0)
))),"")</f>
        <v>336.98100000000005</v>
      </c>
      <c r="BE235" s="13" t="str">
        <f>_xlfn.IFNA(IF(BE$3="Productivity",
INDEX('Productivity Dump'!$E$4:$AJ$500,
MATCH($A235,'Productivity Dump'!$A$4:$A$500,0),
MATCH(BE$2,'Productivity Dump'!$E$3:$AJ$3,0)
),
IF(BE$3="Attendance",
INDEX('Attendance Dump'!$E$2:$AI$400,
MATCH($A235,'Attendance Dump'!$B$2:$B$400,0),
MATCH(BE$2,'Attendance Dump'!$E$1:$AI$1,0)
),
INDEX('Active Hour''s Dump'!$D$3:$AH$337,
MATCH($C235,'Active Hour''s Dump'!$A$3:$A$337,0),
MATCH(BE$2,'Active Hour''s Dump'!$D$2:$AH$2,0)
))),"")</f>
        <v>P</v>
      </c>
      <c r="BF235" s="54">
        <f>_xlfn.IFNA(IF(BF$3="Productivity",
INDEX('Productivity Dump'!$E$4:$AJ$500,
MATCH($A235,'Productivity Dump'!$A$4:$A$500,0),
MATCH(BF$2,'Productivity Dump'!$E$3:$AJ$3,0)
),
IF(BF$3="Attendance",
INDEX('Attendance Dump'!$E$2:$AI$400,
MATCH($A235,'Attendance Dump'!$B$2:$B$400,0),
MATCH(BF$2,'Attendance Dump'!$E$1:$AI$1,0)
),
INDEX('Active Hour''s Dump'!$D$3:$AH$337,
MATCH($C235,'Active Hour''s Dump'!$A$3:$A$337,0),
MATCH(BF$2,'Active Hour''s Dump'!$D$2:$AH$2,0)
))),"")</f>
        <v>4.5</v>
      </c>
      <c r="BG235" s="13">
        <f>_xlfn.IFNA(IF(BG$3="Productivity",
INDEX('Productivity Dump'!$E$4:$AJ$500,
MATCH($A235,'Productivity Dump'!$A$4:$A$500,0),
MATCH(BG$2,'Productivity Dump'!$E$3:$AJ$3,0)
),
IF(BG$3="Attendance",
INDEX('Attendance Dump'!$E$2:$AI$400,
MATCH($A235,'Attendance Dump'!$B$2:$B$400,0),
MATCH(BG$2,'Attendance Dump'!$E$1:$AI$1,0)
),
INDEX('Active Hour''s Dump'!$D$3:$AH$337,
MATCH($C235,'Active Hour''s Dump'!$A$3:$A$337,0),
MATCH(BG$2,'Active Hour''s Dump'!$D$2:$AH$2,0)
))),"")</f>
        <v>0</v>
      </c>
      <c r="BH235" s="13" t="str">
        <f>_xlfn.IFNA(IF(BH$3="Productivity",
INDEX('Productivity Dump'!$E$4:$AJ$500,
MATCH($A235,'Productivity Dump'!$A$4:$A$500,0),
MATCH(BH$2,'Productivity Dump'!$E$3:$AJ$3,0)
),
IF(BH$3="Attendance",
INDEX('Attendance Dump'!$E$2:$AI$400,
MATCH($A235,'Attendance Dump'!$B$2:$B$400,0),
MATCH(BH$2,'Attendance Dump'!$E$1:$AI$1,0)
),
INDEX('Active Hour''s Dump'!$D$3:$AH$337,
MATCH($C235,'Active Hour''s Dump'!$A$3:$A$337,0),
MATCH(BH$2,'Active Hour''s Dump'!$D$2:$AH$2,0)
))),"")</f>
        <v>WO</v>
      </c>
      <c r="BI235" s="54">
        <f>_xlfn.IFNA(IF(BI$3="Productivity",
INDEX('Productivity Dump'!$E$4:$AJ$500,
MATCH($A235,'Productivity Dump'!$A$4:$A$500,0),
MATCH(BI$2,'Productivity Dump'!$E$3:$AJ$3,0)
),
IF(BI$3="Attendance",
INDEX('Attendance Dump'!$E$2:$AI$400,
MATCH($A235,'Attendance Dump'!$B$2:$B$400,0),
MATCH(BI$2,'Attendance Dump'!$E$1:$AI$1,0)
),
INDEX('Active Hour''s Dump'!$D$3:$AH$337,
MATCH($C235,'Active Hour''s Dump'!$A$3:$A$337,0),
MATCH(BI$2,'Active Hour''s Dump'!$D$2:$AH$2,0)
))),"")</f>
        <v>0</v>
      </c>
      <c r="BJ235" s="13">
        <f>_xlfn.IFNA(IF(BJ$3="Productivity",
INDEX('Productivity Dump'!$E$4:$AJ$500,
MATCH($A235,'Productivity Dump'!$A$4:$A$500,0),
MATCH(BJ$2,'Productivity Dump'!$E$3:$AJ$3,0)
),
IF(BJ$3="Attendance",
INDEX('Attendance Dump'!$E$2:$AI$400,
MATCH($A235,'Attendance Dump'!$B$2:$B$400,0),
MATCH(BJ$2,'Attendance Dump'!$E$1:$AI$1,0)
),
INDEX('Active Hour''s Dump'!$D$3:$AH$337,
MATCH($C235,'Active Hour''s Dump'!$A$3:$A$337,0),
MATCH(BJ$2,'Active Hour''s Dump'!$D$2:$AH$2,0)
))),"")</f>
        <v>445.21199999999999</v>
      </c>
      <c r="BK235" s="13" t="str">
        <f>_xlfn.IFNA(IF(BK$3="Productivity",
INDEX('Productivity Dump'!$E$4:$AJ$500,
MATCH($A235,'Productivity Dump'!$A$4:$A$500,0),
MATCH(BK$2,'Productivity Dump'!$E$3:$AJ$3,0)
),
IF(BK$3="Attendance",
INDEX('Attendance Dump'!$E$2:$AI$400,
MATCH($A235,'Attendance Dump'!$B$2:$B$400,0),
MATCH(BK$2,'Attendance Dump'!$E$1:$AI$1,0)
),
INDEX('Active Hour''s Dump'!$D$3:$AH$337,
MATCH($C235,'Active Hour''s Dump'!$A$3:$A$337,0),
MATCH(BK$2,'Active Hour''s Dump'!$D$2:$AH$2,0)
))),"")</f>
        <v>P</v>
      </c>
      <c r="BL235" s="54">
        <f>_xlfn.IFNA(IF(BL$3="Productivity",
INDEX('Productivity Dump'!$E$4:$AJ$500,
MATCH($A235,'Productivity Dump'!$A$4:$A$500,0),
MATCH(BL$2,'Productivity Dump'!$E$3:$AJ$3,0)
),
IF(BL$3="Attendance",
INDEX('Attendance Dump'!$E$2:$AI$400,
MATCH($A235,'Attendance Dump'!$B$2:$B$400,0),
MATCH(BL$2,'Attendance Dump'!$E$1:$AI$1,0)
),
INDEX('Active Hour''s Dump'!$D$3:$AH$337,
MATCH($C235,'Active Hour''s Dump'!$A$3:$A$337,0),
MATCH(BL$2,'Active Hour''s Dump'!$D$2:$AH$2,0)
))),"")</f>
        <v>5.8333333333333304</v>
      </c>
      <c r="BM235" s="13">
        <f>_xlfn.IFNA(IF(BM$3="Productivity",
INDEX('Productivity Dump'!$E$4:$AJ$500,
MATCH($A235,'Productivity Dump'!$A$4:$A$500,0),
MATCH(BM$2,'Productivity Dump'!$E$3:$AJ$3,0)
),
IF(BM$3="Attendance",
INDEX('Attendance Dump'!$E$2:$AI$400,
MATCH($A235,'Attendance Dump'!$B$2:$B$400,0),
MATCH(BM$2,'Attendance Dump'!$E$1:$AI$1,0)
),
INDEX('Active Hour''s Dump'!$D$3:$AH$337,
MATCH($C235,'Active Hour''s Dump'!$A$3:$A$337,0),
MATCH(BM$2,'Active Hour''s Dump'!$D$2:$AH$2,0)
))),"")</f>
        <v>925.20299999999986</v>
      </c>
      <c r="BN235" s="13" t="str">
        <f>_xlfn.IFNA(IF(BN$3="Productivity",
INDEX('Productivity Dump'!$E$4:$AJ$500,
MATCH($A235,'Productivity Dump'!$A$4:$A$500,0),
MATCH(BN$2,'Productivity Dump'!$E$3:$AJ$3,0)
),
IF(BN$3="Attendance",
INDEX('Attendance Dump'!$E$2:$AI$400,
MATCH($A235,'Attendance Dump'!$B$2:$B$400,0),
MATCH(BN$2,'Attendance Dump'!$E$1:$AI$1,0)
),
INDEX('Active Hour''s Dump'!$D$3:$AH$337,
MATCH($C235,'Active Hour''s Dump'!$A$3:$A$337,0),
MATCH(BN$2,'Active Hour''s Dump'!$D$2:$AH$2,0)
))),"")</f>
        <v>P</v>
      </c>
      <c r="BO235" s="54">
        <f>_xlfn.IFNA(IF(BO$3="Productivity",
INDEX('Productivity Dump'!$E$4:$AJ$500,
MATCH($A235,'Productivity Dump'!$A$4:$A$500,0),
MATCH(BO$2,'Productivity Dump'!$E$3:$AJ$3,0)
),
IF(BO$3="Attendance",
INDEX('Attendance Dump'!$E$2:$AI$400,
MATCH($A235,'Attendance Dump'!$B$2:$B$400,0),
MATCH(BO$2,'Attendance Dump'!$E$1:$AI$1,0)
),
INDEX('Active Hour''s Dump'!$D$3:$AH$337,
MATCH($C235,'Active Hour''s Dump'!$A$3:$A$337,0),
MATCH(BO$2,'Active Hour''s Dump'!$D$2:$AH$2,0)
))),"")</f>
        <v>10.8333333333333</v>
      </c>
      <c r="BP235" s="13">
        <f>_xlfn.IFNA(IF(BP$3="Productivity",
INDEX('Productivity Dump'!$E$4:$AJ$500,
MATCH($A235,'Productivity Dump'!$A$4:$A$500,0),
MATCH(BP$2,'Productivity Dump'!$E$3:$AJ$3,0)
),
IF(BP$3="Attendance",
INDEX('Attendance Dump'!$E$2:$AI$400,
MATCH($A235,'Attendance Dump'!$B$2:$B$400,0),
MATCH(BP$2,'Attendance Dump'!$E$1:$AI$1,0)
),
INDEX('Active Hour''s Dump'!$D$3:$AH$337,
MATCH($C235,'Active Hour''s Dump'!$A$3:$A$337,0),
MATCH(BP$2,'Active Hour''s Dump'!$D$2:$AH$2,0)
))),"")</f>
        <v>774.38800000000003</v>
      </c>
      <c r="BQ235" s="13" t="str">
        <f>_xlfn.IFNA(IF(BQ$3="Productivity",
INDEX('Productivity Dump'!$E$4:$AJ$500,
MATCH($A235,'Productivity Dump'!$A$4:$A$500,0),
MATCH(BQ$2,'Productivity Dump'!$E$3:$AJ$3,0)
),
IF(BQ$3="Attendance",
INDEX('Attendance Dump'!$E$2:$AI$400,
MATCH($A235,'Attendance Dump'!$B$2:$B$400,0),
MATCH(BQ$2,'Attendance Dump'!$E$1:$AI$1,0)
),
INDEX('Active Hour''s Dump'!$D$3:$AH$337,
MATCH($C235,'Active Hour''s Dump'!$A$3:$A$337,0),
MATCH(BQ$2,'Active Hour''s Dump'!$D$2:$AH$2,0)
))),"")</f>
        <v>P</v>
      </c>
      <c r="BR235" s="54">
        <f>_xlfn.IFNA(IF(BR$3="Productivity",
INDEX('Productivity Dump'!$E$4:$AJ$500,
MATCH($A235,'Productivity Dump'!$A$4:$A$500,0),
MATCH(BR$2,'Productivity Dump'!$E$3:$AJ$3,0)
),
IF(BR$3="Attendance",
INDEX('Attendance Dump'!$E$2:$AI$400,
MATCH($A235,'Attendance Dump'!$B$2:$B$400,0),
MATCH(BR$2,'Attendance Dump'!$E$1:$AI$1,0)
),
INDEX('Active Hour''s Dump'!$D$3:$AH$337,
MATCH($C235,'Active Hour''s Dump'!$A$3:$A$337,0),
MATCH(BR$2,'Active Hour''s Dump'!$D$2:$AH$2,0)
))),"")</f>
        <v>12.6666666666667</v>
      </c>
      <c r="BS235" s="13">
        <f>_xlfn.IFNA(IF(BS$3="Productivity",
INDEX('Productivity Dump'!$E$4:$AJ$500,
MATCH($A235,'Productivity Dump'!$A$4:$A$500,0),
MATCH(BS$2,'Productivity Dump'!$E$3:$AJ$3,0)
),
IF(BS$3="Attendance",
INDEX('Attendance Dump'!$E$2:$AI$400,
MATCH($A235,'Attendance Dump'!$B$2:$B$400,0),
MATCH(BS$2,'Attendance Dump'!$E$1:$AI$1,0)
),
INDEX('Active Hour''s Dump'!$D$3:$AH$337,
MATCH($C235,'Active Hour''s Dump'!$A$3:$A$337,0),
MATCH(BS$2,'Active Hour''s Dump'!$D$2:$AH$2,0)
))),"")</f>
        <v>899.68199999999979</v>
      </c>
      <c r="BT235" s="13" t="str">
        <f>_xlfn.IFNA(IF(BT$3="Productivity",
INDEX('Productivity Dump'!$E$4:$AJ$500,
MATCH($A235,'Productivity Dump'!$A$4:$A$500,0),
MATCH(BT$2,'Productivity Dump'!$E$3:$AJ$3,0)
),
IF(BT$3="Attendance",
INDEX('Attendance Dump'!$E$2:$AI$400,
MATCH($A235,'Attendance Dump'!$B$2:$B$400,0),
MATCH(BT$2,'Attendance Dump'!$E$1:$AI$1,0)
),
INDEX('Active Hour''s Dump'!$D$3:$AH$337,
MATCH($C235,'Active Hour''s Dump'!$A$3:$A$337,0),
MATCH(BT$2,'Active Hour''s Dump'!$D$2:$AH$2,0)
))),"")</f>
        <v>H(P)</v>
      </c>
      <c r="BU235" s="54">
        <f>_xlfn.IFNA(IF(BU$3="Productivity",
INDEX('Productivity Dump'!$E$4:$AJ$500,
MATCH($A235,'Productivity Dump'!$A$4:$A$500,0),
MATCH(BU$2,'Productivity Dump'!$E$3:$AJ$3,0)
),
IF(BU$3="Attendance",
INDEX('Attendance Dump'!$E$2:$AI$400,
MATCH($A235,'Attendance Dump'!$B$2:$B$400,0),
MATCH(BU$2,'Attendance Dump'!$E$1:$AI$1,0)
),
INDEX('Active Hour''s Dump'!$D$3:$AH$337,
MATCH($C235,'Active Hour''s Dump'!$A$3:$A$337,0),
MATCH(BU$2,'Active Hour''s Dump'!$D$2:$AH$2,0)
))),"")</f>
        <v>12</v>
      </c>
      <c r="BV235" s="13">
        <f>_xlfn.IFNA(IF(BV$3="Productivity",
INDEX('Productivity Dump'!$E$4:$AJ$500,
MATCH($A235,'Productivity Dump'!$A$4:$A$500,0),
MATCH(BV$2,'Productivity Dump'!$E$3:$AJ$3,0)
),
IF(BV$3="Attendance",
INDEX('Attendance Dump'!$E$2:$AI$400,
MATCH($A235,'Attendance Dump'!$B$2:$B$400,0),
MATCH(BV$2,'Attendance Dump'!$E$1:$AI$1,0)
),
INDEX('Active Hour''s Dump'!$D$3:$AH$337,
MATCH($C235,'Active Hour''s Dump'!$A$3:$A$337,0),
MATCH(BV$2,'Active Hour''s Dump'!$D$2:$AH$2,0)
))),"")</f>
        <v>916.976</v>
      </c>
      <c r="BW235" s="13" t="str">
        <f>_xlfn.IFNA(IF(BW$3="Productivity",
INDEX('Productivity Dump'!$E$4:$AJ$500,
MATCH($A235,'Productivity Dump'!$A$4:$A$500,0),
MATCH(BW$2,'Productivity Dump'!$E$3:$AJ$3,0)
),
IF(BW$3="Attendance",
INDEX('Attendance Dump'!$E$2:$AI$400,
MATCH($A235,'Attendance Dump'!$B$2:$B$400,0),
MATCH(BW$2,'Attendance Dump'!$E$1:$AI$1,0)
),
INDEX('Active Hour''s Dump'!$D$3:$AH$337,
MATCH($C235,'Active Hour''s Dump'!$A$3:$A$337,0),
MATCH(BW$2,'Active Hour''s Dump'!$D$2:$AH$2,0)
))),"")</f>
        <v>P</v>
      </c>
      <c r="BX235" s="54">
        <f>_xlfn.IFNA(IF(BX$3="Productivity",
INDEX('Productivity Dump'!$E$4:$AJ$500,
MATCH($A235,'Productivity Dump'!$A$4:$A$500,0),
MATCH(BX$2,'Productivity Dump'!$E$3:$AJ$3,0)
),
IF(BX$3="Attendance",
INDEX('Attendance Dump'!$E$2:$AI$400,
MATCH($A235,'Attendance Dump'!$B$2:$B$400,0),
MATCH(BX$2,'Attendance Dump'!$E$1:$AI$1,0)
),
INDEX('Active Hour''s Dump'!$D$3:$AH$337,
MATCH($C235,'Active Hour''s Dump'!$A$3:$A$337,0),
MATCH(BX$2,'Active Hour''s Dump'!$D$2:$AH$2,0)
))),"")</f>
        <v>11.5833333333333</v>
      </c>
      <c r="BY235" s="13">
        <f>_xlfn.IFNA(IF(BY$3="Productivity",
INDEX('Productivity Dump'!$E$4:$AJ$500,
MATCH($A235,'Productivity Dump'!$A$4:$A$500,0),
MATCH(BY$2,'Productivity Dump'!$E$3:$AJ$3,0)
),
IF(BY$3="Attendance",
INDEX('Attendance Dump'!$E$2:$AI$400,
MATCH($A235,'Attendance Dump'!$B$2:$B$400,0),
MATCH(BY$2,'Attendance Dump'!$E$1:$AI$1,0)
),
INDEX('Active Hour''s Dump'!$D$3:$AH$337,
MATCH($C235,'Active Hour''s Dump'!$A$3:$A$337,0),
MATCH(BY$2,'Active Hour''s Dump'!$D$2:$AH$2,0)
))),"")</f>
        <v>43.231999999999999</v>
      </c>
      <c r="BZ235" s="13" t="str">
        <f>_xlfn.IFNA(IF(BZ$3="Productivity",
INDEX('Productivity Dump'!$E$4:$AJ$500,
MATCH($A235,'Productivity Dump'!$A$4:$A$500,0),
MATCH(BZ$2,'Productivity Dump'!$E$3:$AJ$3,0)
),
IF(BZ$3="Attendance",
INDEX('Attendance Dump'!$E$2:$AI$400,
MATCH($A235,'Attendance Dump'!$B$2:$B$400,0),
MATCH(BZ$2,'Attendance Dump'!$E$1:$AI$1,0)
),
INDEX('Active Hour''s Dump'!$D$3:$AH$337,
MATCH($C235,'Active Hour''s Dump'!$A$3:$A$337,0),
MATCH(BZ$2,'Active Hour''s Dump'!$D$2:$AH$2,0)
))),"")</f>
        <v>PL</v>
      </c>
      <c r="CA235" s="54">
        <f>_xlfn.IFNA(IF(CA$3="Productivity",
INDEX('Productivity Dump'!$E$4:$AJ$500,
MATCH($A235,'Productivity Dump'!$A$4:$A$500,0),
MATCH(CA$2,'Productivity Dump'!$E$3:$AJ$3,0)
),
IF(CA$3="Attendance",
INDEX('Attendance Dump'!$E$2:$AI$400,
MATCH($A235,'Attendance Dump'!$B$2:$B$400,0),
MATCH(CA$2,'Attendance Dump'!$E$1:$AI$1,0)
),
INDEX('Active Hour''s Dump'!$D$3:$AH$337,
MATCH($C235,'Active Hour''s Dump'!$A$3:$A$337,0),
MATCH(CA$2,'Active Hour''s Dump'!$D$2:$AH$2,0)
))),"")</f>
        <v>0</v>
      </c>
      <c r="CB235" s="13">
        <f>_xlfn.IFNA(IF(CB$3="Productivity",
INDEX('Productivity Dump'!$E$4:$AJ$500,
MATCH($A235,'Productivity Dump'!$A$4:$A$500,0),
MATCH(CB$2,'Productivity Dump'!$E$3:$AJ$3,0)
),
IF(CB$3="Attendance",
INDEX('Attendance Dump'!$E$2:$AI$400,
MATCH($A235,'Attendance Dump'!$B$2:$B$400,0),
MATCH(CB$2,'Attendance Dump'!$E$1:$AI$1,0)
),
INDEX('Active Hour''s Dump'!$D$3:$AH$337,
MATCH($C235,'Active Hour''s Dump'!$A$3:$A$337,0),
MATCH(CB$2,'Active Hour''s Dump'!$D$2:$AH$2,0)
))),"")</f>
        <v>0</v>
      </c>
      <c r="CC235" s="13" t="str">
        <f>_xlfn.IFNA(IF(CC$3="Productivity",
INDEX('Productivity Dump'!$E$4:$AJ$500,
MATCH($A235,'Productivity Dump'!$A$4:$A$500,0),
MATCH(CC$2,'Productivity Dump'!$E$3:$AJ$3,0)
),
IF(CC$3="Attendance",
INDEX('Attendance Dump'!$E$2:$AI$400,
MATCH($A235,'Attendance Dump'!$B$2:$B$400,0),
MATCH(CC$2,'Attendance Dump'!$E$1:$AI$1,0)
),
INDEX('Active Hour''s Dump'!$D$3:$AH$337,
MATCH($C235,'Active Hour''s Dump'!$A$3:$A$337,0),
MATCH(CC$2,'Active Hour''s Dump'!$D$2:$AH$2,0)
))),"")</f>
        <v>WO</v>
      </c>
      <c r="CD235" s="54">
        <f>_xlfn.IFNA(IF(CD$3="Productivity",
INDEX('Productivity Dump'!$E$4:$AJ$500,
MATCH($A235,'Productivity Dump'!$A$4:$A$500,0),
MATCH(CD$2,'Productivity Dump'!$E$3:$AJ$3,0)
),
IF(CD$3="Attendance",
INDEX('Attendance Dump'!$E$2:$AI$400,
MATCH($A235,'Attendance Dump'!$B$2:$B$400,0),
MATCH(CD$2,'Attendance Dump'!$E$1:$AI$1,0)
),
INDEX('Active Hour''s Dump'!$D$3:$AH$337,
MATCH($C235,'Active Hour''s Dump'!$A$3:$A$337,0),
MATCH(CD$2,'Active Hour''s Dump'!$D$2:$AH$2,0)
))),"")</f>
        <v>0</v>
      </c>
      <c r="CE235" s="13">
        <f>_xlfn.IFNA(IF(CE$3="Productivity",
INDEX('Productivity Dump'!$E$4:$AJ$500,
MATCH($A235,'Productivity Dump'!$A$4:$A$500,0),
MATCH(CE$2,'Productivity Dump'!$E$3:$AJ$3,0)
),
IF(CE$3="Attendance",
INDEX('Attendance Dump'!$E$2:$AI$400,
MATCH($A235,'Attendance Dump'!$B$2:$B$400,0),
MATCH(CE$2,'Attendance Dump'!$E$1:$AI$1,0)
),
INDEX('Active Hour''s Dump'!$D$3:$AH$337,
MATCH($C235,'Active Hour''s Dump'!$A$3:$A$337,0),
MATCH(CE$2,'Active Hour''s Dump'!$D$2:$AH$2,0)
))),"")</f>
        <v>312.45799999999997</v>
      </c>
      <c r="CF235" s="13" t="str">
        <f>_xlfn.IFNA(IF(CF$3="Productivity",
INDEX('Productivity Dump'!$E$4:$AJ$500,
MATCH($A235,'Productivity Dump'!$A$4:$A$500,0),
MATCH(CF$2,'Productivity Dump'!$E$3:$AJ$3,0)
),
IF(CF$3="Attendance",
INDEX('Attendance Dump'!$E$2:$AI$400,
MATCH($A235,'Attendance Dump'!$B$2:$B$400,0),
MATCH(CF$2,'Attendance Dump'!$E$1:$AI$1,0)
),
INDEX('Active Hour''s Dump'!$D$3:$AH$337,
MATCH($C235,'Active Hour''s Dump'!$A$3:$A$337,0),
MATCH(CF$2,'Active Hour''s Dump'!$D$2:$AH$2,0)
))),"")</f>
        <v>P</v>
      </c>
      <c r="CG235" s="54">
        <f>_xlfn.IFNA(IF(CG$3="Productivity",
INDEX('Productivity Dump'!$E$4:$AJ$500,
MATCH($A235,'Productivity Dump'!$A$4:$A$500,0),
MATCH(CG$2,'Productivity Dump'!$E$3:$AJ$3,0)
),
IF(CG$3="Attendance",
INDEX('Attendance Dump'!$E$2:$AI$400,
MATCH($A235,'Attendance Dump'!$B$2:$B$400,0),
MATCH(CG$2,'Attendance Dump'!$E$1:$AI$1,0)
),
INDEX('Active Hour''s Dump'!$D$3:$AH$337,
MATCH($C235,'Active Hour''s Dump'!$A$3:$A$337,0),
MATCH(CG$2,'Active Hour''s Dump'!$D$2:$AH$2,0)
))),"")</f>
        <v>3.9166666666666701</v>
      </c>
      <c r="CH235" s="13">
        <f>_xlfn.IFNA(IF(CH$3="Productivity",
INDEX('Productivity Dump'!$E$4:$AJ$500,
MATCH($A235,'Productivity Dump'!$A$4:$A$500,0),
MATCH(CH$2,'Productivity Dump'!$E$3:$AJ$3,0)
),
IF(CH$3="Attendance",
INDEX('Attendance Dump'!$E$2:$AI$400,
MATCH($A235,'Attendance Dump'!$B$2:$B$400,0),
MATCH(CH$2,'Attendance Dump'!$E$1:$AI$1,0)
),
INDEX('Active Hour''s Dump'!$D$3:$AH$337,
MATCH($C235,'Active Hour''s Dump'!$A$3:$A$337,0),
MATCH(CH$2,'Active Hour''s Dump'!$D$2:$AH$2,0)
))),"")</f>
        <v>831.1930000000001</v>
      </c>
      <c r="CI235" s="13" t="str">
        <f>_xlfn.IFNA(IF(CI$3="Productivity",
INDEX('Productivity Dump'!$E$4:$AJ$500,
MATCH($A235,'Productivity Dump'!$A$4:$A$500,0),
MATCH(CI$2,'Productivity Dump'!$E$3:$AJ$3,0)
),
IF(CI$3="Attendance",
INDEX('Attendance Dump'!$E$2:$AI$400,
MATCH($A235,'Attendance Dump'!$B$2:$B$400,0),
MATCH(CI$2,'Attendance Dump'!$E$1:$AI$1,0)
),
INDEX('Active Hour''s Dump'!$D$3:$AH$337,
MATCH($C235,'Active Hour''s Dump'!$A$3:$A$337,0),
MATCH(CI$2,'Active Hour''s Dump'!$D$2:$AH$2,0)
))),"")</f>
        <v>P</v>
      </c>
      <c r="CJ235" s="54">
        <f>_xlfn.IFNA(IF(CJ$3="Productivity",
INDEX('Productivity Dump'!$E$4:$AJ$500,
MATCH($A235,'Productivity Dump'!$A$4:$A$500,0),
MATCH(CJ$2,'Productivity Dump'!$E$3:$AJ$3,0)
),
IF(CJ$3="Attendance",
INDEX('Attendance Dump'!$E$2:$AI$400,
MATCH($A235,'Attendance Dump'!$B$2:$B$400,0),
MATCH(CJ$2,'Attendance Dump'!$E$1:$AI$1,0)
),
INDEX('Active Hour''s Dump'!$D$3:$AH$337,
MATCH($C235,'Active Hour''s Dump'!$A$3:$A$337,0),
MATCH(CJ$2,'Active Hour''s Dump'!$D$2:$AH$2,0)
))),"")</f>
        <v>10.9166666666667</v>
      </c>
      <c r="CK235" s="13">
        <f>_xlfn.IFNA(IF(CK$3="Productivity",
INDEX('Productivity Dump'!$E$4:$AJ$500,
MATCH($A235,'Productivity Dump'!$A$4:$A$500,0),
MATCH(CK$2,'Productivity Dump'!$E$3:$AJ$3,0)
),
IF(CK$3="Attendance",
INDEX('Attendance Dump'!$E$2:$AI$400,
MATCH($A235,'Attendance Dump'!$B$2:$B$400,0),
MATCH(CK$2,'Attendance Dump'!$E$1:$AI$1,0)
),
INDEX('Active Hour''s Dump'!$D$3:$AH$337,
MATCH($C235,'Active Hour''s Dump'!$A$3:$A$337,0),
MATCH(CK$2,'Active Hour''s Dump'!$D$2:$AH$2,0)
))),"")</f>
        <v>938.67300000000012</v>
      </c>
      <c r="CL235" s="13" t="str">
        <f>_xlfn.IFNA(IF(CL$3="Productivity",
INDEX('Productivity Dump'!$E$4:$AJ$500,
MATCH($A235,'Productivity Dump'!$A$4:$A$500,0),
MATCH(CL$2,'Productivity Dump'!$E$3:$AJ$3,0)
),
IF(CL$3="Attendance",
INDEX('Attendance Dump'!$E$2:$AI$400,
MATCH($A235,'Attendance Dump'!$B$2:$B$400,0),
MATCH(CL$2,'Attendance Dump'!$E$1:$AI$1,0)
),
INDEX('Active Hour''s Dump'!$D$3:$AH$337,
MATCH($C235,'Active Hour''s Dump'!$A$3:$A$337,0),
MATCH(CL$2,'Active Hour''s Dump'!$D$2:$AH$2,0)
))),"")</f>
        <v>P</v>
      </c>
      <c r="CM235" s="54">
        <f>_xlfn.IFNA(IF(CM$3="Productivity",
INDEX('Productivity Dump'!$E$4:$AJ$500,
MATCH($A235,'Productivity Dump'!$A$4:$A$500,0),
MATCH(CM$2,'Productivity Dump'!$E$3:$AJ$3,0)
),
IF(CM$3="Attendance",
INDEX('Attendance Dump'!$E$2:$AI$400,
MATCH($A235,'Attendance Dump'!$B$2:$B$400,0),
MATCH(CM$2,'Attendance Dump'!$E$1:$AI$1,0)
),
INDEX('Active Hour''s Dump'!$D$3:$AH$337,
MATCH($C235,'Active Hour''s Dump'!$A$3:$A$337,0),
MATCH(CM$2,'Active Hour''s Dump'!$D$2:$AH$2,0)
))),"")</f>
        <v>11</v>
      </c>
      <c r="CN235" s="13">
        <f>_xlfn.IFNA(IF(CN$3="Productivity",
INDEX('Productivity Dump'!$E$4:$AJ$500,
MATCH($A235,'Productivity Dump'!$A$4:$A$500,0),
MATCH(CN$2,'Productivity Dump'!$E$3:$AJ$3,0)
),
IF(CN$3="Attendance",
INDEX('Attendance Dump'!$E$2:$AI$400,
MATCH($A235,'Attendance Dump'!$B$2:$B$400,0),
MATCH(CN$2,'Attendance Dump'!$E$1:$AI$1,0)
),
INDEX('Active Hour''s Dump'!$D$3:$AH$337,
MATCH($C235,'Active Hour''s Dump'!$A$3:$A$337,0),
MATCH(CN$2,'Active Hour''s Dump'!$D$2:$AH$2,0)
))),"")</f>
        <v>0</v>
      </c>
      <c r="CO235" s="13">
        <f>_xlfn.IFNA(IF(CO$3="Productivity",
INDEX('Productivity Dump'!$E$4:$AJ$500,
MATCH($A235,'Productivity Dump'!$A$4:$A$500,0),
MATCH(CO$2,'Productivity Dump'!$E$3:$AJ$3,0)
),
IF(CO$3="Attendance",
INDEX('Attendance Dump'!$E$2:$AI$400,
MATCH($A235,'Attendance Dump'!$B$2:$B$400,0),
MATCH(CO$2,'Attendance Dump'!$E$1:$AI$1,0)
),
INDEX('Active Hour''s Dump'!$D$3:$AH$337,
MATCH($C235,'Active Hour''s Dump'!$A$3:$A$337,0),
MATCH(CO$2,'Active Hour''s Dump'!$D$2:$AH$2,0)
))),"")</f>
        <v>0</v>
      </c>
      <c r="CP235" s="54">
        <f>_xlfn.IFNA(IF(CP$3="Productivity",
INDEX('Productivity Dump'!$E$4:$AJ$500,
MATCH($A235,'Productivity Dump'!$A$4:$A$500,0),
MATCH(CP$2,'Productivity Dump'!$E$3:$AJ$3,0)
),
IF(CP$3="Attendance",
INDEX('Attendance Dump'!$E$2:$AI$400,
MATCH($A235,'Attendance Dump'!$B$2:$B$400,0),
MATCH(CP$2,'Attendance Dump'!$E$1:$AI$1,0)
),
INDEX('Active Hour''s Dump'!$D$3:$AH$337,
MATCH($C235,'Active Hour''s Dump'!$A$3:$A$337,0),
MATCH(CP$2,'Active Hour''s Dump'!$D$2:$AH$2,0)
))),"")</f>
        <v>0</v>
      </c>
      <c r="CQ235" s="13">
        <f>_xlfn.IFNA(IF(CQ$3="Productivity",
INDEX('Productivity Dump'!$E$4:$AJ$500,
MATCH($A235,'Productivity Dump'!$A$4:$A$500,0),
MATCH(CQ$2,'Productivity Dump'!$E$3:$AJ$3,0)
),
IF(CQ$3="Attendance",
INDEX('Attendance Dump'!$E$2:$AI$400,
MATCH($A235,'Attendance Dump'!$B$2:$B$400,0),
MATCH(CQ$2,'Attendance Dump'!$E$1:$AI$1,0)
),
INDEX('Active Hour''s Dump'!$D$3:$AH$337,
MATCH($C235,'Active Hour''s Dump'!$A$3:$A$337,0),
MATCH(CQ$2,'Active Hour''s Dump'!$D$2:$AH$2,0)
))),"")</f>
        <v>0</v>
      </c>
      <c r="CR235" s="13">
        <f>_xlfn.IFNA(IF(CR$3="Productivity",
INDEX('Productivity Dump'!$E$4:$AJ$500,
MATCH($A235,'Productivity Dump'!$A$4:$A$500,0),
MATCH(CR$2,'Productivity Dump'!$E$3:$AJ$3,0)
),
IF(CR$3="Attendance",
INDEX('Attendance Dump'!$E$2:$AI$400,
MATCH($A235,'Attendance Dump'!$B$2:$B$400,0),
MATCH(CR$2,'Attendance Dump'!$E$1:$AI$1,0)
),
INDEX('Active Hour''s Dump'!$D$3:$AH$337,
MATCH($C235,'Active Hour''s Dump'!$A$3:$A$337,0),
MATCH(CR$2,'Active Hour''s Dump'!$D$2:$AH$2,0)
))),"")</f>
        <v>0</v>
      </c>
      <c r="CS235" s="54">
        <f>_xlfn.IFNA(IF(CS$3="Productivity",
INDEX('Productivity Dump'!$E$4:$AJ$500,
MATCH($A235,'Productivity Dump'!$A$4:$A$500,0),
MATCH(CS$2,'Productivity Dump'!$E$3:$AJ$3,0)
),
IF(CS$3="Attendance",
INDEX('Attendance Dump'!$E$2:$AI$400,
MATCH($A235,'Attendance Dump'!$B$2:$B$400,0),
MATCH(CS$2,'Attendance Dump'!$E$1:$AI$1,0)
),
INDEX('Active Hour''s Dump'!$D$3:$AH$337,
MATCH($C235,'Active Hour''s Dump'!$A$3:$A$337,0),
MATCH(CS$2,'Active Hour''s Dump'!$D$2:$AH$2,0)
))),"")</f>
        <v>0</v>
      </c>
      <c r="CT235" s="13">
        <f>_xlfn.IFNA(IF(CT$3="Productivity",
INDEX('Productivity Dump'!$E$4:$AJ$500,
MATCH($A235,'Productivity Dump'!$A$4:$A$500,0),
MATCH(CT$2,'Productivity Dump'!$E$3:$AJ$3,0)
),
IF(CT$3="Attendance",
INDEX('Attendance Dump'!$E$2:$AI$400,
MATCH($A235,'Attendance Dump'!$B$2:$B$400,0),
MATCH(CT$2,'Attendance Dump'!$E$1:$AI$1,0)
),
INDEX('Active Hour''s Dump'!$D$3:$AH$337,
MATCH($C235,'Active Hour''s Dump'!$A$3:$A$337,0),
MATCH(CT$2,'Active Hour''s Dump'!$D$2:$AH$2,0)
))),"")</f>
        <v>0</v>
      </c>
      <c r="CU235" s="13">
        <f>_xlfn.IFNA(IF(CU$3="Productivity",
INDEX('Productivity Dump'!$E$4:$AJ$500,
MATCH($A235,'Productivity Dump'!$A$4:$A$500,0),
MATCH(CU$2,'Productivity Dump'!$E$3:$AJ$3,0)
),
IF(CU$3="Attendance",
INDEX('Attendance Dump'!$E$2:$AI$400,
MATCH($A235,'Attendance Dump'!$B$2:$B$400,0),
MATCH(CU$2,'Attendance Dump'!$E$1:$AI$1,0)
),
INDEX('Active Hour''s Dump'!$D$3:$AH$337,
MATCH($C235,'Active Hour''s Dump'!$A$3:$A$337,0),
MATCH(CU$2,'Active Hour''s Dump'!$D$2:$AH$2,0)
))),"")</f>
        <v>0</v>
      </c>
      <c r="CV235" s="54">
        <f>_xlfn.IFNA(IF(CV$3="Productivity",
INDEX('Productivity Dump'!$E$4:$AJ$500,
MATCH($A235,'Productivity Dump'!$A$4:$A$500,0),
MATCH(CV$2,'Productivity Dump'!$E$3:$AJ$3,0)
),
IF(CV$3="Attendance",
INDEX('Attendance Dump'!$E$2:$AI$400,
MATCH($A235,'Attendance Dump'!$B$2:$B$400,0),
MATCH(CV$2,'Attendance Dump'!$E$1:$AI$1,0)
),
INDEX('Active Hour''s Dump'!$D$3:$AH$337,
MATCH($C235,'Active Hour''s Dump'!$A$3:$A$337,0),
MATCH(CV$2,'Active Hour''s Dump'!$D$2:$AH$2,0)
))),"")</f>
        <v>0</v>
      </c>
      <c r="CW235" s="13"/>
      <c r="CX235" s="13"/>
      <c r="CY235" s="54"/>
      <c r="DA235" s="57">
        <f t="shared" si="87"/>
        <v>205.16666666666674</v>
      </c>
      <c r="DB235" s="35">
        <f t="shared" si="88"/>
        <v>17986.521000000001</v>
      </c>
      <c r="DC235" s="35">
        <f t="shared" si="83"/>
        <v>613.47899999999936</v>
      </c>
      <c r="DD235" s="35">
        <f t="shared" ca="1" si="86"/>
        <v>0</v>
      </c>
      <c r="DF235" s="32" cm="1">
        <f t="array" ref="DF235">SUMPRODUCT(
    (MOD(COLUMN(H235:CV235) - COLUMN(H235), 3) = 0) *
    (H235:CV235 = 0) *
    (I235:CW235 = "P") *
    (COUNTIF(UKHoliday, H$2:CV$2) = 0)
)</f>
        <v>0</v>
      </c>
      <c r="DG235" s="33" cm="1">
        <f t="array" ref="DG235">SUMPRODUCT(
  (MOD(COLUMN(H235:CV235) - COLUMN(H235), 3) = 0) *
  (H235:CV235 &gt; 0) *
  (H235:CV235 &lt; 0.5 * IF(((WEEKDAY(H$2:CV$2, 2) = 1) + (WEEKDAY(H$2:CV$2, 2) = 6)), G235, F235)) *
  (I235:CW235 = "P") *
  (COUNTIF(UKHoliday, H$2:CV$2) = 0)
)</f>
        <v>0</v>
      </c>
      <c r="DH235" s="33" cm="1">
        <f t="array" ref="DH235">SUMPRODUCT(
  (MOD(COLUMN(H235:CV235) - COLUMN(H235), 3) = 0) *
  (H235:CV235 &gt; 0.5 * IF(((WEEKDAY(H$2:CV$2, 2) = 1) + (WEEKDAY(H$2:CV$2, 2) = 6)), $G235, $F235)) *
  (H235:CV235 &lt; 0.8 * IF(((WEEKDAY(H$2:CV$2, 2) = 1) + (WEEKDAY(H$2:CV$2, 2) = 6)), $G235, $F235)) *
  (I235:CW235 = "P") *
  (COUNTIF(UKHoliday, H$2:CV$2) = 0)
)</f>
        <v>3</v>
      </c>
      <c r="DI235" s="33" cm="1">
        <f t="array" ref="DI235">SUMPRODUCT(
  (MOD(COLUMN(H235:CV235) - COLUMN(H235), 3) = 0) *
  (H235:CV235 &gt; 0.8 * IF(((WEEKDAY(H$2:CV$2, 2) = 1) + (WEEKDAY(H$2:CV$2, 2) = 6)), $G235, $F235)) *
  (H235:CV235 &lt; 1 * IF(((WEEKDAY(H$2:CV$2, 2) = 1) + (WEEKDAY(H$2:CV$2, 2) = 6)), $G235, $F235)) *
  (I235:CW235 = "P") *
  (COUNTIF(UKHoliday, H$2:CV$2) = 0)
)</f>
        <v>7</v>
      </c>
    </row>
    <row r="236" spans="1:113" x14ac:dyDescent="0.3">
      <c r="A236" s="8" t="s">
        <v>415</v>
      </c>
      <c r="B236" s="36" t="s">
        <v>531</v>
      </c>
      <c r="C236" s="9" t="s">
        <v>776</v>
      </c>
      <c r="D236" s="62" t="s">
        <v>944</v>
      </c>
      <c r="E236" s="35">
        <v>18600</v>
      </c>
      <c r="F236" s="35">
        <f t="shared" si="84"/>
        <v>930</v>
      </c>
      <c r="G236" s="35">
        <f t="shared" si="85"/>
        <v>465</v>
      </c>
      <c r="H236" s="13">
        <f>_xlfn.IFNA(IF(H$3="Productivity",
INDEX('Productivity Dump'!$E$4:$AJ$500,
MATCH($A236,'Productivity Dump'!$A$4:$A$500,0),
MATCH(H$2,'Productivity Dump'!$E$3:$AJ$3,0)
),
IF(H$3="Attendance",
INDEX('Attendance Dump'!$E$2:$AI$400,
MATCH($A236,'Attendance Dump'!$B$2:$B$400,0),
MATCH(H$2,'Attendance Dump'!$E$1:$AI$1,0)
),
INDEX('Active Hour''s Dump'!$D$3:$AH$337,
MATCH($C236,'Active Hour''s Dump'!$A$3:$A$337,0),
MATCH(H$2,'Active Hour''s Dump'!$D$2:$AH$2,0)
))),"")</f>
        <v>1032.9859999999999</v>
      </c>
      <c r="I236" s="13" t="str">
        <f>_xlfn.IFNA(IF(I$3="Productivity",
INDEX('Productivity Dump'!$E$4:$AJ$500,
MATCH($A236,'Productivity Dump'!$A$4:$A$500,0),
MATCH(I$2,'Productivity Dump'!$E$3:$AJ$3,0)
),
IF(I$3="Attendance",
INDEX('Attendance Dump'!$E$2:$AI$400,
MATCH($A236,'Attendance Dump'!$B$2:$B$400,0),
MATCH(I$2,'Attendance Dump'!$E$1:$AI$1,0)
),
INDEX('Active Hour''s Dump'!$D$3:$AH$337,
MATCH($C236,'Active Hour''s Dump'!$A$3:$A$337,0),
MATCH(I$2,'Active Hour''s Dump'!$D$2:$AH$2,0)
))),"")</f>
        <v>P</v>
      </c>
      <c r="J236" s="54">
        <f>_xlfn.IFNA(IF(J$3="Productivity",
INDEX('Productivity Dump'!$E$4:$AJ$500,
MATCH($A236,'Productivity Dump'!$A$4:$A$500,0),
MATCH(J$2,'Productivity Dump'!$E$3:$AJ$3,0)
),
IF(J$3="Attendance",
INDEX('Attendance Dump'!$E$2:$AI$400,
MATCH($A236,'Attendance Dump'!$B$2:$B$400,0),
MATCH(J$2,'Attendance Dump'!$E$1:$AI$1,0)
),
INDEX('Active Hour''s Dump'!$D$3:$AH$337,
MATCH($C236,'Active Hour''s Dump'!$A$3:$A$337,0),
MATCH(J$2,'Active Hour''s Dump'!$D$2:$AH$2,0)
))),"")</f>
        <v>8.9166666666666696</v>
      </c>
      <c r="K236" s="13">
        <f>_xlfn.IFNA(IF(K$3="Productivity",
INDEX('Productivity Dump'!$E$4:$AJ$500,
MATCH($A236,'Productivity Dump'!$A$4:$A$500,0),
MATCH(K$2,'Productivity Dump'!$E$3:$AJ$3,0)
),
IF(K$3="Attendance",
INDEX('Attendance Dump'!$E$2:$AI$400,
MATCH($A236,'Attendance Dump'!$B$2:$B$400,0),
MATCH(K$2,'Attendance Dump'!$E$1:$AI$1,0)
),
INDEX('Active Hour''s Dump'!$D$3:$AH$337,
MATCH($C236,'Active Hour''s Dump'!$A$3:$A$337,0),
MATCH(K$2,'Active Hour''s Dump'!$D$2:$AH$2,0)
))),"")</f>
        <v>1049.0150000000001</v>
      </c>
      <c r="L236" s="13" t="str">
        <f>_xlfn.IFNA(IF(L$3="Productivity",
INDEX('Productivity Dump'!$E$4:$AJ$500,
MATCH($A236,'Productivity Dump'!$A$4:$A$500,0),
MATCH(L$2,'Productivity Dump'!$E$3:$AJ$3,0)
),
IF(L$3="Attendance",
INDEX('Attendance Dump'!$E$2:$AI$400,
MATCH($A236,'Attendance Dump'!$B$2:$B$400,0),
MATCH(L$2,'Attendance Dump'!$E$1:$AI$1,0)
),
INDEX('Active Hour''s Dump'!$D$3:$AH$337,
MATCH($C236,'Active Hour''s Dump'!$A$3:$A$337,0),
MATCH(L$2,'Active Hour''s Dump'!$D$2:$AH$2,0)
))),"")</f>
        <v>P</v>
      </c>
      <c r="M236" s="54">
        <f>_xlfn.IFNA(IF(M$3="Productivity",
INDEX('Productivity Dump'!$E$4:$AJ$500,
MATCH($A236,'Productivity Dump'!$A$4:$A$500,0),
MATCH(M$2,'Productivity Dump'!$E$3:$AJ$3,0)
),
IF(M$3="Attendance",
INDEX('Attendance Dump'!$E$2:$AI$400,
MATCH($A236,'Attendance Dump'!$B$2:$B$400,0),
MATCH(M$2,'Attendance Dump'!$E$1:$AI$1,0)
),
INDEX('Active Hour''s Dump'!$D$3:$AH$337,
MATCH($C236,'Active Hour''s Dump'!$A$3:$A$337,0),
MATCH(M$2,'Active Hour''s Dump'!$D$2:$AH$2,0)
))),"")</f>
        <v>8.9166666666666696</v>
      </c>
      <c r="N236" s="13">
        <f>_xlfn.IFNA(IF(N$3="Productivity",
INDEX('Productivity Dump'!$E$4:$AJ$500,
MATCH($A236,'Productivity Dump'!$A$4:$A$500,0),
MATCH(N$2,'Productivity Dump'!$E$3:$AJ$3,0)
),
IF(N$3="Attendance",
INDEX('Attendance Dump'!$E$2:$AI$400,
MATCH($A236,'Attendance Dump'!$B$2:$B$400,0),
MATCH(N$2,'Attendance Dump'!$E$1:$AI$1,0)
),
INDEX('Active Hour''s Dump'!$D$3:$AH$337,
MATCH($C236,'Active Hour''s Dump'!$A$3:$A$337,0),
MATCH(N$2,'Active Hour''s Dump'!$D$2:$AH$2,0)
))),"")</f>
        <v>365.863</v>
      </c>
      <c r="O236" s="13" t="str">
        <f>_xlfn.IFNA(IF(O$3="Productivity",
INDEX('Productivity Dump'!$E$4:$AJ$500,
MATCH($A236,'Productivity Dump'!$A$4:$A$500,0),
MATCH(O$2,'Productivity Dump'!$E$3:$AJ$3,0)
),
IF(O$3="Attendance",
INDEX('Attendance Dump'!$E$2:$AI$400,
MATCH($A236,'Attendance Dump'!$B$2:$B$400,0),
MATCH(O$2,'Attendance Dump'!$E$1:$AI$1,0)
),
INDEX('Active Hour''s Dump'!$D$3:$AH$337,
MATCH($C236,'Active Hour''s Dump'!$A$3:$A$337,0),
MATCH(O$2,'Active Hour''s Dump'!$D$2:$AH$2,0)
))),"")</f>
        <v>P</v>
      </c>
      <c r="P236" s="54">
        <f>_xlfn.IFNA(IF(P$3="Productivity",
INDEX('Productivity Dump'!$E$4:$AJ$500,
MATCH($A236,'Productivity Dump'!$A$4:$A$500,0),
MATCH(P$2,'Productivity Dump'!$E$3:$AJ$3,0)
),
IF(P$3="Attendance",
INDEX('Attendance Dump'!$E$2:$AI$400,
MATCH($A236,'Attendance Dump'!$B$2:$B$400,0),
MATCH(P$2,'Attendance Dump'!$E$1:$AI$1,0)
),
INDEX('Active Hour''s Dump'!$D$3:$AH$337,
MATCH($C236,'Active Hour''s Dump'!$A$3:$A$337,0),
MATCH(P$2,'Active Hour''s Dump'!$D$2:$AH$2,0)
))),"")</f>
        <v>3.4166666666666701</v>
      </c>
      <c r="Q236" s="13">
        <f>_xlfn.IFNA(IF(Q$3="Productivity",
INDEX('Productivity Dump'!$E$4:$AJ$500,
MATCH($A236,'Productivity Dump'!$A$4:$A$500,0),
MATCH(Q$2,'Productivity Dump'!$E$3:$AJ$3,0)
),
IF(Q$3="Attendance",
INDEX('Attendance Dump'!$E$2:$AI$400,
MATCH($A236,'Attendance Dump'!$B$2:$B$400,0),
MATCH(Q$2,'Attendance Dump'!$E$1:$AI$1,0)
),
INDEX('Active Hour''s Dump'!$D$3:$AH$337,
MATCH($C236,'Active Hour''s Dump'!$A$3:$A$337,0),
MATCH(Q$2,'Active Hour''s Dump'!$D$2:$AH$2,0)
))),"")</f>
        <v>0</v>
      </c>
      <c r="R236" s="13" t="str">
        <f>_xlfn.IFNA(IF(R$3="Productivity",
INDEX('Productivity Dump'!$E$4:$AJ$500,
MATCH($A236,'Productivity Dump'!$A$4:$A$500,0),
MATCH(R$2,'Productivity Dump'!$E$3:$AJ$3,0)
),
IF(R$3="Attendance",
INDEX('Attendance Dump'!$E$2:$AI$400,
MATCH($A236,'Attendance Dump'!$B$2:$B$400,0),
MATCH(R$2,'Attendance Dump'!$E$1:$AI$1,0)
),
INDEX('Active Hour''s Dump'!$D$3:$AH$337,
MATCH($C236,'Active Hour''s Dump'!$A$3:$A$337,0),
MATCH(R$2,'Active Hour''s Dump'!$D$2:$AH$2,0)
))),"")</f>
        <v>WO</v>
      </c>
      <c r="S236" s="54">
        <f>_xlfn.IFNA(IF(S$3="Productivity",
INDEX('Productivity Dump'!$E$4:$AJ$500,
MATCH($A236,'Productivity Dump'!$A$4:$A$500,0),
MATCH(S$2,'Productivity Dump'!$E$3:$AJ$3,0)
),
IF(S$3="Attendance",
INDEX('Attendance Dump'!$E$2:$AI$400,
MATCH($A236,'Attendance Dump'!$B$2:$B$400,0),
MATCH(S$2,'Attendance Dump'!$E$1:$AI$1,0)
),
INDEX('Active Hour''s Dump'!$D$3:$AH$337,
MATCH($C236,'Active Hour''s Dump'!$A$3:$A$337,0),
MATCH(S$2,'Active Hour''s Dump'!$D$2:$AH$2,0)
))),"")</f>
        <v>0</v>
      </c>
      <c r="T236" s="13">
        <f>_xlfn.IFNA(IF(T$3="Productivity",
INDEX('Productivity Dump'!$E$4:$AJ$500,
MATCH($A236,'Productivity Dump'!$A$4:$A$500,0),
MATCH(T$2,'Productivity Dump'!$E$3:$AJ$3,0)
),
IF(T$3="Attendance",
INDEX('Attendance Dump'!$E$2:$AI$400,
MATCH($A236,'Attendance Dump'!$B$2:$B$400,0),
MATCH(T$2,'Attendance Dump'!$E$1:$AI$1,0)
),
INDEX('Active Hour''s Dump'!$D$3:$AH$337,
MATCH($C236,'Active Hour''s Dump'!$A$3:$A$337,0),
MATCH(T$2,'Active Hour''s Dump'!$D$2:$AH$2,0)
))),"")</f>
        <v>538.22</v>
      </c>
      <c r="U236" s="13" t="str">
        <f>_xlfn.IFNA(IF(U$3="Productivity",
INDEX('Productivity Dump'!$E$4:$AJ$500,
MATCH($A236,'Productivity Dump'!$A$4:$A$500,0),
MATCH(U$2,'Productivity Dump'!$E$3:$AJ$3,0)
),
IF(U$3="Attendance",
INDEX('Attendance Dump'!$E$2:$AI$400,
MATCH($A236,'Attendance Dump'!$B$2:$B$400,0),
MATCH(U$2,'Attendance Dump'!$E$1:$AI$1,0)
),
INDEX('Active Hour''s Dump'!$D$3:$AH$337,
MATCH($C236,'Active Hour''s Dump'!$A$3:$A$337,0),
MATCH(U$2,'Active Hour''s Dump'!$D$2:$AH$2,0)
))),"")</f>
        <v>P</v>
      </c>
      <c r="V236" s="54">
        <f>_xlfn.IFNA(IF(V$3="Productivity",
INDEX('Productivity Dump'!$E$4:$AJ$500,
MATCH($A236,'Productivity Dump'!$A$4:$A$500,0),
MATCH(V$2,'Productivity Dump'!$E$3:$AJ$3,0)
),
IF(V$3="Attendance",
INDEX('Attendance Dump'!$E$2:$AI$400,
MATCH($A236,'Attendance Dump'!$B$2:$B$400,0),
MATCH(V$2,'Attendance Dump'!$E$1:$AI$1,0)
),
INDEX('Active Hour''s Dump'!$D$3:$AH$337,
MATCH($C236,'Active Hour''s Dump'!$A$3:$A$337,0),
MATCH(V$2,'Active Hour''s Dump'!$D$2:$AH$2,0)
))),"")</f>
        <v>4.6666666666666696</v>
      </c>
      <c r="W236" s="13">
        <f>_xlfn.IFNA(IF(W$3="Productivity",
INDEX('Productivity Dump'!$E$4:$AJ$500,
MATCH($A236,'Productivity Dump'!$A$4:$A$500,0),
MATCH(W$2,'Productivity Dump'!$E$3:$AJ$3,0)
),
IF(W$3="Attendance",
INDEX('Attendance Dump'!$E$2:$AI$400,
MATCH($A236,'Attendance Dump'!$B$2:$B$400,0),
MATCH(W$2,'Attendance Dump'!$E$1:$AI$1,0)
),
INDEX('Active Hour''s Dump'!$D$3:$AH$337,
MATCH($C236,'Active Hour''s Dump'!$A$3:$A$337,0),
MATCH(W$2,'Active Hour''s Dump'!$D$2:$AH$2,0)
))),"")</f>
        <v>819.87800000000016</v>
      </c>
      <c r="X236" s="13" t="str">
        <f>_xlfn.IFNA(IF(X$3="Productivity",
INDEX('Productivity Dump'!$E$4:$AJ$500,
MATCH($A236,'Productivity Dump'!$A$4:$A$500,0),
MATCH(X$2,'Productivity Dump'!$E$3:$AJ$3,0)
),
IF(X$3="Attendance",
INDEX('Attendance Dump'!$E$2:$AI$400,
MATCH($A236,'Attendance Dump'!$B$2:$B$400,0),
MATCH(X$2,'Attendance Dump'!$E$1:$AI$1,0)
),
INDEX('Active Hour''s Dump'!$D$3:$AH$337,
MATCH($C236,'Active Hour''s Dump'!$A$3:$A$337,0),
MATCH(X$2,'Active Hour''s Dump'!$D$2:$AH$2,0)
))),"")</f>
        <v>P</v>
      </c>
      <c r="Y236" s="54">
        <f>_xlfn.IFNA(IF(Y$3="Productivity",
INDEX('Productivity Dump'!$E$4:$AJ$500,
MATCH($A236,'Productivity Dump'!$A$4:$A$500,0),
MATCH(Y$2,'Productivity Dump'!$E$3:$AJ$3,0)
),
IF(Y$3="Attendance",
INDEX('Attendance Dump'!$E$2:$AI$400,
MATCH($A236,'Attendance Dump'!$B$2:$B$400,0),
MATCH(Y$2,'Attendance Dump'!$E$1:$AI$1,0)
),
INDEX('Active Hour''s Dump'!$D$3:$AH$337,
MATCH($C236,'Active Hour''s Dump'!$A$3:$A$337,0),
MATCH(Y$2,'Active Hour''s Dump'!$D$2:$AH$2,0)
))),"")</f>
        <v>9.0833333333333304</v>
      </c>
      <c r="Z236" s="13">
        <f>_xlfn.IFNA(IF(Z$3="Productivity",
INDEX('Productivity Dump'!$E$4:$AJ$500,
MATCH($A236,'Productivity Dump'!$A$4:$A$500,0),
MATCH(Z$2,'Productivity Dump'!$E$3:$AJ$3,0)
),
IF(Z$3="Attendance",
INDEX('Attendance Dump'!$E$2:$AI$400,
MATCH($A236,'Attendance Dump'!$B$2:$B$400,0),
MATCH(Z$2,'Attendance Dump'!$E$1:$AI$1,0)
),
INDEX('Active Hour''s Dump'!$D$3:$AH$337,
MATCH($C236,'Active Hour''s Dump'!$A$3:$A$337,0),
MATCH(Z$2,'Active Hour''s Dump'!$D$2:$AH$2,0)
))),"")</f>
        <v>1035.4639999999999</v>
      </c>
      <c r="AA236" s="13" t="str">
        <f>_xlfn.IFNA(IF(AA$3="Productivity",
INDEX('Productivity Dump'!$E$4:$AJ$500,
MATCH($A236,'Productivity Dump'!$A$4:$A$500,0),
MATCH(AA$2,'Productivity Dump'!$E$3:$AJ$3,0)
),
IF(AA$3="Attendance",
INDEX('Attendance Dump'!$E$2:$AI$400,
MATCH($A236,'Attendance Dump'!$B$2:$B$400,0),
MATCH(AA$2,'Attendance Dump'!$E$1:$AI$1,0)
),
INDEX('Active Hour''s Dump'!$D$3:$AH$337,
MATCH($C236,'Active Hour''s Dump'!$A$3:$A$337,0),
MATCH(AA$2,'Active Hour''s Dump'!$D$2:$AH$2,0)
))),"")</f>
        <v>P</v>
      </c>
      <c r="AB236" s="54">
        <f>_xlfn.IFNA(IF(AB$3="Productivity",
INDEX('Productivity Dump'!$E$4:$AJ$500,
MATCH($A236,'Productivity Dump'!$A$4:$A$500,0),
MATCH(AB$2,'Productivity Dump'!$E$3:$AJ$3,0)
),
IF(AB$3="Attendance",
INDEX('Attendance Dump'!$E$2:$AI$400,
MATCH($A236,'Attendance Dump'!$B$2:$B$400,0),
MATCH(AB$2,'Attendance Dump'!$E$1:$AI$1,0)
),
INDEX('Active Hour''s Dump'!$D$3:$AH$337,
MATCH($C236,'Active Hour''s Dump'!$A$3:$A$337,0),
MATCH(AB$2,'Active Hour''s Dump'!$D$2:$AH$2,0)
))),"")</f>
        <v>9.8333333333333304</v>
      </c>
      <c r="AC236" s="13">
        <f>_xlfn.IFNA(IF(AC$3="Productivity",
INDEX('Productivity Dump'!$E$4:$AJ$500,
MATCH($A236,'Productivity Dump'!$A$4:$A$500,0),
MATCH(AC$2,'Productivity Dump'!$E$3:$AJ$3,0)
),
IF(AC$3="Attendance",
INDEX('Attendance Dump'!$E$2:$AI$400,
MATCH($A236,'Attendance Dump'!$B$2:$B$400,0),
MATCH(AC$2,'Attendance Dump'!$E$1:$AI$1,0)
),
INDEX('Active Hour''s Dump'!$D$3:$AH$337,
MATCH($C236,'Active Hour''s Dump'!$A$3:$A$337,0),
MATCH(AC$2,'Active Hour''s Dump'!$D$2:$AH$2,0)
))),"")</f>
        <v>1035.1070000000002</v>
      </c>
      <c r="AD236" s="13" t="str">
        <f>_xlfn.IFNA(IF(AD$3="Productivity",
INDEX('Productivity Dump'!$E$4:$AJ$500,
MATCH($A236,'Productivity Dump'!$A$4:$A$500,0),
MATCH(AD$2,'Productivity Dump'!$E$3:$AJ$3,0)
),
IF(AD$3="Attendance",
INDEX('Attendance Dump'!$E$2:$AI$400,
MATCH($A236,'Attendance Dump'!$B$2:$B$400,0),
MATCH(AD$2,'Attendance Dump'!$E$1:$AI$1,0)
),
INDEX('Active Hour''s Dump'!$D$3:$AH$337,
MATCH($C236,'Active Hour''s Dump'!$A$3:$A$337,0),
MATCH(AD$2,'Active Hour''s Dump'!$D$2:$AH$2,0)
))),"")</f>
        <v>P</v>
      </c>
      <c r="AE236" s="54">
        <f>_xlfn.IFNA(IF(AE$3="Productivity",
INDEX('Productivity Dump'!$E$4:$AJ$500,
MATCH($A236,'Productivity Dump'!$A$4:$A$500,0),
MATCH(AE$2,'Productivity Dump'!$E$3:$AJ$3,0)
),
IF(AE$3="Attendance",
INDEX('Attendance Dump'!$E$2:$AI$400,
MATCH($A236,'Attendance Dump'!$B$2:$B$400,0),
MATCH(AE$2,'Attendance Dump'!$E$1:$AI$1,0)
),
INDEX('Active Hour''s Dump'!$D$3:$AH$337,
MATCH($C236,'Active Hour''s Dump'!$A$3:$A$337,0),
MATCH(AE$2,'Active Hour''s Dump'!$D$2:$AH$2,0)
))),"")</f>
        <v>9.5</v>
      </c>
      <c r="AF236" s="13">
        <f>_xlfn.IFNA(IF(AF$3="Productivity",
INDEX('Productivity Dump'!$E$4:$AJ$500,
MATCH($A236,'Productivity Dump'!$A$4:$A$500,0),
MATCH(AF$2,'Productivity Dump'!$E$3:$AJ$3,0)
),
IF(AF$3="Attendance",
INDEX('Attendance Dump'!$E$2:$AI$400,
MATCH($A236,'Attendance Dump'!$B$2:$B$400,0),
MATCH(AF$2,'Attendance Dump'!$E$1:$AI$1,0)
),
INDEX('Active Hour''s Dump'!$D$3:$AH$337,
MATCH($C236,'Active Hour''s Dump'!$A$3:$A$337,0),
MATCH(AF$2,'Active Hour''s Dump'!$D$2:$AH$2,0)
))),"")</f>
        <v>1031.0610000000001</v>
      </c>
      <c r="AG236" s="13" t="str">
        <f>_xlfn.IFNA(IF(AG$3="Productivity",
INDEX('Productivity Dump'!$E$4:$AJ$500,
MATCH($A236,'Productivity Dump'!$A$4:$A$500,0),
MATCH(AG$2,'Productivity Dump'!$E$3:$AJ$3,0)
),
IF(AG$3="Attendance",
INDEX('Attendance Dump'!$E$2:$AI$400,
MATCH($A236,'Attendance Dump'!$B$2:$B$400,0),
MATCH(AG$2,'Attendance Dump'!$E$1:$AI$1,0)
),
INDEX('Active Hour''s Dump'!$D$3:$AH$337,
MATCH($C236,'Active Hour''s Dump'!$A$3:$A$337,0),
MATCH(AG$2,'Active Hour''s Dump'!$D$2:$AH$2,0)
))),"")</f>
        <v>P</v>
      </c>
      <c r="AH236" s="54">
        <f>_xlfn.IFNA(IF(AH$3="Productivity",
INDEX('Productivity Dump'!$E$4:$AJ$500,
MATCH($A236,'Productivity Dump'!$A$4:$A$500,0),
MATCH(AH$2,'Productivity Dump'!$E$3:$AJ$3,0)
),
IF(AH$3="Attendance",
INDEX('Attendance Dump'!$E$2:$AI$400,
MATCH($A236,'Attendance Dump'!$B$2:$B$400,0),
MATCH(AH$2,'Attendance Dump'!$E$1:$AI$1,0)
),
INDEX('Active Hour''s Dump'!$D$3:$AH$337,
MATCH($C236,'Active Hour''s Dump'!$A$3:$A$337,0),
MATCH(AH$2,'Active Hour''s Dump'!$D$2:$AH$2,0)
))),"")</f>
        <v>8.8333333333333304</v>
      </c>
      <c r="AI236" s="13">
        <f>_xlfn.IFNA(IF(AI$3="Productivity",
INDEX('Productivity Dump'!$E$4:$AJ$500,
MATCH($A236,'Productivity Dump'!$A$4:$A$500,0),
MATCH(AI$2,'Productivity Dump'!$E$3:$AJ$3,0)
),
IF(AI$3="Attendance",
INDEX('Attendance Dump'!$E$2:$AI$400,
MATCH($A236,'Attendance Dump'!$B$2:$B$400,0),
MATCH(AI$2,'Attendance Dump'!$E$1:$AI$1,0)
),
INDEX('Active Hour''s Dump'!$D$3:$AH$337,
MATCH($C236,'Active Hour''s Dump'!$A$3:$A$337,0),
MATCH(AI$2,'Active Hour''s Dump'!$D$2:$AH$2,0)
))),"")</f>
        <v>928.81599999999992</v>
      </c>
      <c r="AJ236" s="13" t="str">
        <f>_xlfn.IFNA(IF(AJ$3="Productivity",
INDEX('Productivity Dump'!$E$4:$AJ$500,
MATCH($A236,'Productivity Dump'!$A$4:$A$500,0),
MATCH(AJ$2,'Productivity Dump'!$E$3:$AJ$3,0)
),
IF(AJ$3="Attendance",
INDEX('Attendance Dump'!$E$2:$AI$400,
MATCH($A236,'Attendance Dump'!$B$2:$B$400,0),
MATCH(AJ$2,'Attendance Dump'!$E$1:$AI$1,0)
),
INDEX('Active Hour''s Dump'!$D$3:$AH$337,
MATCH($C236,'Active Hour''s Dump'!$A$3:$A$337,0),
MATCH(AJ$2,'Active Hour''s Dump'!$D$2:$AH$2,0)
))),"")</f>
        <v>P</v>
      </c>
      <c r="AK236" s="54">
        <f>_xlfn.IFNA(IF(AK$3="Productivity",
INDEX('Productivity Dump'!$E$4:$AJ$500,
MATCH($A236,'Productivity Dump'!$A$4:$A$500,0),
MATCH(AK$2,'Productivity Dump'!$E$3:$AJ$3,0)
),
IF(AK$3="Attendance",
INDEX('Attendance Dump'!$E$2:$AI$400,
MATCH($A236,'Attendance Dump'!$B$2:$B$400,0),
MATCH(AK$2,'Attendance Dump'!$E$1:$AI$1,0)
),
INDEX('Active Hour''s Dump'!$D$3:$AH$337,
MATCH($C236,'Active Hour''s Dump'!$A$3:$A$337,0),
MATCH(AK$2,'Active Hour''s Dump'!$D$2:$AH$2,0)
))),"")</f>
        <v>8.5</v>
      </c>
      <c r="AL236" s="13">
        <f>_xlfn.IFNA(IF(AL$3="Productivity",
INDEX('Productivity Dump'!$E$4:$AJ$500,
MATCH($A236,'Productivity Dump'!$A$4:$A$500,0),
MATCH(AL$2,'Productivity Dump'!$E$3:$AJ$3,0)
),
IF(AL$3="Attendance",
INDEX('Attendance Dump'!$E$2:$AI$400,
MATCH($A236,'Attendance Dump'!$B$2:$B$400,0),
MATCH(AL$2,'Attendance Dump'!$E$1:$AI$1,0)
),
INDEX('Active Hour''s Dump'!$D$3:$AH$337,
MATCH($C236,'Active Hour''s Dump'!$A$3:$A$337,0),
MATCH(AL$2,'Active Hour''s Dump'!$D$2:$AH$2,0)
))),"")</f>
        <v>0</v>
      </c>
      <c r="AM236" s="13" t="str">
        <f>_xlfn.IFNA(IF(AM$3="Productivity",
INDEX('Productivity Dump'!$E$4:$AJ$500,
MATCH($A236,'Productivity Dump'!$A$4:$A$500,0),
MATCH(AM$2,'Productivity Dump'!$E$3:$AJ$3,0)
),
IF(AM$3="Attendance",
INDEX('Attendance Dump'!$E$2:$AI$400,
MATCH($A236,'Attendance Dump'!$B$2:$B$400,0),
MATCH(AM$2,'Attendance Dump'!$E$1:$AI$1,0)
),
INDEX('Active Hour''s Dump'!$D$3:$AH$337,
MATCH($C236,'Active Hour''s Dump'!$A$3:$A$337,0),
MATCH(AM$2,'Active Hour''s Dump'!$D$2:$AH$2,0)
))),"")</f>
        <v>WO</v>
      </c>
      <c r="AN236" s="54">
        <f>_xlfn.IFNA(IF(AN$3="Productivity",
INDEX('Productivity Dump'!$E$4:$AJ$500,
MATCH($A236,'Productivity Dump'!$A$4:$A$500,0),
MATCH(AN$2,'Productivity Dump'!$E$3:$AJ$3,0)
),
IF(AN$3="Attendance",
INDEX('Attendance Dump'!$E$2:$AI$400,
MATCH($A236,'Attendance Dump'!$B$2:$B$400,0),
MATCH(AN$2,'Attendance Dump'!$E$1:$AI$1,0)
),
INDEX('Active Hour''s Dump'!$D$3:$AH$337,
MATCH($C236,'Active Hour''s Dump'!$A$3:$A$337,0),
MATCH(AN$2,'Active Hour''s Dump'!$D$2:$AH$2,0)
))),"")</f>
        <v>0</v>
      </c>
      <c r="AO236" s="13">
        <f>_xlfn.IFNA(IF(AO$3="Productivity",
INDEX('Productivity Dump'!$E$4:$AJ$500,
MATCH($A236,'Productivity Dump'!$A$4:$A$500,0),
MATCH(AO$2,'Productivity Dump'!$E$3:$AJ$3,0)
),
IF(AO$3="Attendance",
INDEX('Attendance Dump'!$E$2:$AI$400,
MATCH($A236,'Attendance Dump'!$B$2:$B$400,0),
MATCH(AO$2,'Attendance Dump'!$E$1:$AI$1,0)
),
INDEX('Active Hour''s Dump'!$D$3:$AH$337,
MATCH($C236,'Active Hour''s Dump'!$A$3:$A$337,0),
MATCH(AO$2,'Active Hour''s Dump'!$D$2:$AH$2,0)
))),"")</f>
        <v>600.88</v>
      </c>
      <c r="AP236" s="13" t="str">
        <f>_xlfn.IFNA(IF(AP$3="Productivity",
INDEX('Productivity Dump'!$E$4:$AJ$500,
MATCH($A236,'Productivity Dump'!$A$4:$A$500,0),
MATCH(AP$2,'Productivity Dump'!$E$3:$AJ$3,0)
),
IF(AP$3="Attendance",
INDEX('Attendance Dump'!$E$2:$AI$400,
MATCH($A236,'Attendance Dump'!$B$2:$B$400,0),
MATCH(AP$2,'Attendance Dump'!$E$1:$AI$1,0)
),
INDEX('Active Hour''s Dump'!$D$3:$AH$337,
MATCH($C236,'Active Hour''s Dump'!$A$3:$A$337,0),
MATCH(AP$2,'Active Hour''s Dump'!$D$2:$AH$2,0)
))),"")</f>
        <v>P</v>
      </c>
      <c r="AQ236" s="54">
        <f>_xlfn.IFNA(IF(AQ$3="Productivity",
INDEX('Productivity Dump'!$E$4:$AJ$500,
MATCH($A236,'Productivity Dump'!$A$4:$A$500,0),
MATCH(AQ$2,'Productivity Dump'!$E$3:$AJ$3,0)
),
IF(AQ$3="Attendance",
INDEX('Attendance Dump'!$E$2:$AI$400,
MATCH($A236,'Attendance Dump'!$B$2:$B$400,0),
MATCH(AQ$2,'Attendance Dump'!$E$1:$AI$1,0)
),
INDEX('Active Hour''s Dump'!$D$3:$AH$337,
MATCH($C236,'Active Hour''s Dump'!$A$3:$A$337,0),
MATCH(AQ$2,'Active Hour''s Dump'!$D$2:$AH$2,0)
))),"")</f>
        <v>5.8333333333333304</v>
      </c>
      <c r="AR236" s="13">
        <f>_xlfn.IFNA(IF(AR$3="Productivity",
INDEX('Productivity Dump'!$E$4:$AJ$500,
MATCH($A236,'Productivity Dump'!$A$4:$A$500,0),
MATCH(AR$2,'Productivity Dump'!$E$3:$AJ$3,0)
),
IF(AR$3="Attendance",
INDEX('Attendance Dump'!$E$2:$AI$400,
MATCH($A236,'Attendance Dump'!$B$2:$B$400,0),
MATCH(AR$2,'Attendance Dump'!$E$1:$AI$1,0)
),
INDEX('Active Hour''s Dump'!$D$3:$AH$337,
MATCH($C236,'Active Hour''s Dump'!$A$3:$A$337,0),
MATCH(AR$2,'Active Hour''s Dump'!$D$2:$AH$2,0)
))),"")</f>
        <v>1036.079</v>
      </c>
      <c r="AS236" s="13" t="str">
        <f>_xlfn.IFNA(IF(AS$3="Productivity",
INDEX('Productivity Dump'!$E$4:$AJ$500,
MATCH($A236,'Productivity Dump'!$A$4:$A$500,0),
MATCH(AS$2,'Productivity Dump'!$E$3:$AJ$3,0)
),
IF(AS$3="Attendance",
INDEX('Attendance Dump'!$E$2:$AI$400,
MATCH($A236,'Attendance Dump'!$B$2:$B$400,0),
MATCH(AS$2,'Attendance Dump'!$E$1:$AI$1,0)
),
INDEX('Active Hour''s Dump'!$D$3:$AH$337,
MATCH($C236,'Active Hour''s Dump'!$A$3:$A$337,0),
MATCH(AS$2,'Active Hour''s Dump'!$D$2:$AH$2,0)
))),"")</f>
        <v>P</v>
      </c>
      <c r="AT236" s="54">
        <f>_xlfn.IFNA(IF(AT$3="Productivity",
INDEX('Productivity Dump'!$E$4:$AJ$500,
MATCH($A236,'Productivity Dump'!$A$4:$A$500,0),
MATCH(AT$2,'Productivity Dump'!$E$3:$AJ$3,0)
),
IF(AT$3="Attendance",
INDEX('Attendance Dump'!$E$2:$AI$400,
MATCH($A236,'Attendance Dump'!$B$2:$B$400,0),
MATCH(AT$2,'Attendance Dump'!$E$1:$AI$1,0)
),
INDEX('Active Hour''s Dump'!$D$3:$AH$337,
MATCH($C236,'Active Hour''s Dump'!$A$3:$A$337,0),
MATCH(AT$2,'Active Hour''s Dump'!$D$2:$AH$2,0)
))),"")</f>
        <v>10.5</v>
      </c>
      <c r="AU236" s="13">
        <f>_xlfn.IFNA(IF(AU$3="Productivity",
INDEX('Productivity Dump'!$E$4:$AJ$500,
MATCH($A236,'Productivity Dump'!$A$4:$A$500,0),
MATCH(AU$2,'Productivity Dump'!$E$3:$AJ$3,0)
),
IF(AU$3="Attendance",
INDEX('Attendance Dump'!$E$2:$AI$400,
MATCH($A236,'Attendance Dump'!$B$2:$B$400,0),
MATCH(AU$2,'Attendance Dump'!$E$1:$AI$1,0)
),
INDEX('Active Hour''s Dump'!$D$3:$AH$337,
MATCH($C236,'Active Hour''s Dump'!$A$3:$A$337,0),
MATCH(AU$2,'Active Hour''s Dump'!$D$2:$AH$2,0)
))),"")</f>
        <v>1038.3210000000001</v>
      </c>
      <c r="AV236" s="13" t="str">
        <f>_xlfn.IFNA(IF(AV$3="Productivity",
INDEX('Productivity Dump'!$E$4:$AJ$500,
MATCH($A236,'Productivity Dump'!$A$4:$A$500,0),
MATCH(AV$2,'Productivity Dump'!$E$3:$AJ$3,0)
),
IF(AV$3="Attendance",
INDEX('Attendance Dump'!$E$2:$AI$400,
MATCH($A236,'Attendance Dump'!$B$2:$B$400,0),
MATCH(AV$2,'Attendance Dump'!$E$1:$AI$1,0)
),
INDEX('Active Hour''s Dump'!$D$3:$AH$337,
MATCH($C236,'Active Hour''s Dump'!$A$3:$A$337,0),
MATCH(AV$2,'Active Hour''s Dump'!$D$2:$AH$2,0)
))),"")</f>
        <v>P</v>
      </c>
      <c r="AW236" s="54">
        <f>_xlfn.IFNA(IF(AW$3="Productivity",
INDEX('Productivity Dump'!$E$4:$AJ$500,
MATCH($A236,'Productivity Dump'!$A$4:$A$500,0),
MATCH(AW$2,'Productivity Dump'!$E$3:$AJ$3,0)
),
IF(AW$3="Attendance",
INDEX('Attendance Dump'!$E$2:$AI$400,
MATCH($A236,'Attendance Dump'!$B$2:$B$400,0),
MATCH(AW$2,'Attendance Dump'!$E$1:$AI$1,0)
),
INDEX('Active Hour''s Dump'!$D$3:$AH$337,
MATCH($C236,'Active Hour''s Dump'!$A$3:$A$337,0),
MATCH(AW$2,'Active Hour''s Dump'!$D$2:$AH$2,0)
))),"")</f>
        <v>9</v>
      </c>
      <c r="AX236" s="13">
        <f>_xlfn.IFNA(IF(AX$3="Productivity",
INDEX('Productivity Dump'!$E$4:$AJ$500,
MATCH($A236,'Productivity Dump'!$A$4:$A$500,0),
MATCH(AX$2,'Productivity Dump'!$E$3:$AJ$3,0)
),
IF(AX$3="Attendance",
INDEX('Attendance Dump'!$E$2:$AI$400,
MATCH($A236,'Attendance Dump'!$B$2:$B$400,0),
MATCH(AX$2,'Attendance Dump'!$E$1:$AI$1,0)
),
INDEX('Active Hour''s Dump'!$D$3:$AH$337,
MATCH($C236,'Active Hour''s Dump'!$A$3:$A$337,0),
MATCH(AX$2,'Active Hour''s Dump'!$D$2:$AH$2,0)
))),"")</f>
        <v>1060.5840000000001</v>
      </c>
      <c r="AY236" s="13" t="str">
        <f>_xlfn.IFNA(IF(AY$3="Productivity",
INDEX('Productivity Dump'!$E$4:$AJ$500,
MATCH($A236,'Productivity Dump'!$A$4:$A$500,0),
MATCH(AY$2,'Productivity Dump'!$E$3:$AJ$3,0)
),
IF(AY$3="Attendance",
INDEX('Attendance Dump'!$E$2:$AI$400,
MATCH($A236,'Attendance Dump'!$B$2:$B$400,0),
MATCH(AY$2,'Attendance Dump'!$E$1:$AI$1,0)
),
INDEX('Active Hour''s Dump'!$D$3:$AH$337,
MATCH($C236,'Active Hour''s Dump'!$A$3:$A$337,0),
MATCH(AY$2,'Active Hour''s Dump'!$D$2:$AH$2,0)
))),"")</f>
        <v>P</v>
      </c>
      <c r="AZ236" s="54">
        <f>_xlfn.IFNA(IF(AZ$3="Productivity",
INDEX('Productivity Dump'!$E$4:$AJ$500,
MATCH($A236,'Productivity Dump'!$A$4:$A$500,0),
MATCH(AZ$2,'Productivity Dump'!$E$3:$AJ$3,0)
),
IF(AZ$3="Attendance",
INDEX('Attendance Dump'!$E$2:$AI$400,
MATCH($A236,'Attendance Dump'!$B$2:$B$400,0),
MATCH(AZ$2,'Attendance Dump'!$E$1:$AI$1,0)
),
INDEX('Active Hour''s Dump'!$D$3:$AH$337,
MATCH($C236,'Active Hour''s Dump'!$A$3:$A$337,0),
MATCH(AZ$2,'Active Hour''s Dump'!$D$2:$AH$2,0)
))),"")</f>
        <v>10.6666666666667</v>
      </c>
      <c r="BA236" s="13">
        <f>_xlfn.IFNA(IF(BA$3="Productivity",
INDEX('Productivity Dump'!$E$4:$AJ$500,
MATCH($A236,'Productivity Dump'!$A$4:$A$500,0),
MATCH(BA$2,'Productivity Dump'!$E$3:$AJ$3,0)
),
IF(BA$3="Attendance",
INDEX('Attendance Dump'!$E$2:$AI$400,
MATCH($A236,'Attendance Dump'!$B$2:$B$400,0),
MATCH(BA$2,'Attendance Dump'!$E$1:$AI$1,0)
),
INDEX('Active Hour''s Dump'!$D$3:$AH$337,
MATCH($C236,'Active Hour''s Dump'!$A$3:$A$337,0),
MATCH(BA$2,'Active Hour''s Dump'!$D$2:$AH$2,0)
))),"")</f>
        <v>965.279</v>
      </c>
      <c r="BB236" s="13" t="str">
        <f>_xlfn.IFNA(IF(BB$3="Productivity",
INDEX('Productivity Dump'!$E$4:$AJ$500,
MATCH($A236,'Productivity Dump'!$A$4:$A$500,0),
MATCH(BB$2,'Productivity Dump'!$E$3:$AJ$3,0)
),
IF(BB$3="Attendance",
INDEX('Attendance Dump'!$E$2:$AI$400,
MATCH($A236,'Attendance Dump'!$B$2:$B$400,0),
MATCH(BB$2,'Attendance Dump'!$E$1:$AI$1,0)
),
INDEX('Active Hour''s Dump'!$D$3:$AH$337,
MATCH($C236,'Active Hour''s Dump'!$A$3:$A$337,0),
MATCH(BB$2,'Active Hour''s Dump'!$D$2:$AH$2,0)
))),"")</f>
        <v>P</v>
      </c>
      <c r="BC236" s="54">
        <f>_xlfn.IFNA(IF(BC$3="Productivity",
INDEX('Productivity Dump'!$E$4:$AJ$500,
MATCH($A236,'Productivity Dump'!$A$4:$A$500,0),
MATCH(BC$2,'Productivity Dump'!$E$3:$AJ$3,0)
),
IF(BC$3="Attendance",
INDEX('Attendance Dump'!$E$2:$AI$400,
MATCH($A236,'Attendance Dump'!$B$2:$B$400,0),
MATCH(BC$2,'Attendance Dump'!$E$1:$AI$1,0)
),
INDEX('Active Hour''s Dump'!$D$3:$AH$337,
MATCH($C236,'Active Hour''s Dump'!$A$3:$A$337,0),
MATCH(BC$2,'Active Hour''s Dump'!$D$2:$AH$2,0)
))),"")</f>
        <v>10.1666666666667</v>
      </c>
      <c r="BD236" s="13">
        <f>_xlfn.IFNA(IF(BD$3="Productivity",
INDEX('Productivity Dump'!$E$4:$AJ$500,
MATCH($A236,'Productivity Dump'!$A$4:$A$500,0),
MATCH(BD$2,'Productivity Dump'!$E$3:$AJ$3,0)
),
IF(BD$3="Attendance",
INDEX('Attendance Dump'!$E$2:$AI$400,
MATCH($A236,'Attendance Dump'!$B$2:$B$400,0),
MATCH(BD$2,'Attendance Dump'!$E$1:$AI$1,0)
),
INDEX('Active Hour''s Dump'!$D$3:$AH$337,
MATCH($C236,'Active Hour''s Dump'!$A$3:$A$337,0),
MATCH(BD$2,'Active Hour''s Dump'!$D$2:$AH$2,0)
))),"")</f>
        <v>557.13900000000012</v>
      </c>
      <c r="BE236" s="13" t="str">
        <f>_xlfn.IFNA(IF(BE$3="Productivity",
INDEX('Productivity Dump'!$E$4:$AJ$500,
MATCH($A236,'Productivity Dump'!$A$4:$A$500,0),
MATCH(BE$2,'Productivity Dump'!$E$3:$AJ$3,0)
),
IF(BE$3="Attendance",
INDEX('Attendance Dump'!$E$2:$AI$400,
MATCH($A236,'Attendance Dump'!$B$2:$B$400,0),
MATCH(BE$2,'Attendance Dump'!$E$1:$AI$1,0)
),
INDEX('Active Hour''s Dump'!$D$3:$AH$337,
MATCH($C236,'Active Hour''s Dump'!$A$3:$A$337,0),
MATCH(BE$2,'Active Hour''s Dump'!$D$2:$AH$2,0)
))),"")</f>
        <v>P</v>
      </c>
      <c r="BF236" s="54">
        <f>_xlfn.IFNA(IF(BF$3="Productivity",
INDEX('Productivity Dump'!$E$4:$AJ$500,
MATCH($A236,'Productivity Dump'!$A$4:$A$500,0),
MATCH(BF$2,'Productivity Dump'!$E$3:$AJ$3,0)
),
IF(BF$3="Attendance",
INDEX('Attendance Dump'!$E$2:$AI$400,
MATCH($A236,'Attendance Dump'!$B$2:$B$400,0),
MATCH(BF$2,'Attendance Dump'!$E$1:$AI$1,0)
),
INDEX('Active Hour''s Dump'!$D$3:$AH$337,
MATCH($C236,'Active Hour''s Dump'!$A$3:$A$337,0),
MATCH(BF$2,'Active Hour''s Dump'!$D$2:$AH$2,0)
))),"")</f>
        <v>5.1666666666666696</v>
      </c>
      <c r="BG236" s="13">
        <f>_xlfn.IFNA(IF(BG$3="Productivity",
INDEX('Productivity Dump'!$E$4:$AJ$500,
MATCH($A236,'Productivity Dump'!$A$4:$A$500,0),
MATCH(BG$2,'Productivity Dump'!$E$3:$AJ$3,0)
),
IF(BG$3="Attendance",
INDEX('Attendance Dump'!$E$2:$AI$400,
MATCH($A236,'Attendance Dump'!$B$2:$B$400,0),
MATCH(BG$2,'Attendance Dump'!$E$1:$AI$1,0)
),
INDEX('Active Hour''s Dump'!$D$3:$AH$337,
MATCH($C236,'Active Hour''s Dump'!$A$3:$A$337,0),
MATCH(BG$2,'Active Hour''s Dump'!$D$2:$AH$2,0)
))),"")</f>
        <v>0</v>
      </c>
      <c r="BH236" s="13" t="str">
        <f>_xlfn.IFNA(IF(BH$3="Productivity",
INDEX('Productivity Dump'!$E$4:$AJ$500,
MATCH($A236,'Productivity Dump'!$A$4:$A$500,0),
MATCH(BH$2,'Productivity Dump'!$E$3:$AJ$3,0)
),
IF(BH$3="Attendance",
INDEX('Attendance Dump'!$E$2:$AI$400,
MATCH($A236,'Attendance Dump'!$B$2:$B$400,0),
MATCH(BH$2,'Attendance Dump'!$E$1:$AI$1,0)
),
INDEX('Active Hour''s Dump'!$D$3:$AH$337,
MATCH($C236,'Active Hour''s Dump'!$A$3:$A$337,0),
MATCH(BH$2,'Active Hour''s Dump'!$D$2:$AH$2,0)
))),"")</f>
        <v>WO</v>
      </c>
      <c r="BI236" s="54">
        <f>_xlfn.IFNA(IF(BI$3="Productivity",
INDEX('Productivity Dump'!$E$4:$AJ$500,
MATCH($A236,'Productivity Dump'!$A$4:$A$500,0),
MATCH(BI$2,'Productivity Dump'!$E$3:$AJ$3,0)
),
IF(BI$3="Attendance",
INDEX('Attendance Dump'!$E$2:$AI$400,
MATCH($A236,'Attendance Dump'!$B$2:$B$400,0),
MATCH(BI$2,'Attendance Dump'!$E$1:$AI$1,0)
),
INDEX('Active Hour''s Dump'!$D$3:$AH$337,
MATCH($C236,'Active Hour''s Dump'!$A$3:$A$337,0),
MATCH(BI$2,'Active Hour''s Dump'!$D$2:$AH$2,0)
))),"")</f>
        <v>0</v>
      </c>
      <c r="BJ236" s="13">
        <f>_xlfn.IFNA(IF(BJ$3="Productivity",
INDEX('Productivity Dump'!$E$4:$AJ$500,
MATCH($A236,'Productivity Dump'!$A$4:$A$500,0),
MATCH(BJ$2,'Productivity Dump'!$E$3:$AJ$3,0)
),
IF(BJ$3="Attendance",
INDEX('Attendance Dump'!$E$2:$AI$400,
MATCH($A236,'Attendance Dump'!$B$2:$B$400,0),
MATCH(BJ$2,'Attendance Dump'!$E$1:$AI$1,0)
),
INDEX('Active Hour''s Dump'!$D$3:$AH$337,
MATCH($C236,'Active Hour''s Dump'!$A$3:$A$337,0),
MATCH(BJ$2,'Active Hour''s Dump'!$D$2:$AH$2,0)
))),"")</f>
        <v>563.52700000000004</v>
      </c>
      <c r="BK236" s="13" t="str">
        <f>_xlfn.IFNA(IF(BK$3="Productivity",
INDEX('Productivity Dump'!$E$4:$AJ$500,
MATCH($A236,'Productivity Dump'!$A$4:$A$500,0),
MATCH(BK$2,'Productivity Dump'!$E$3:$AJ$3,0)
),
IF(BK$3="Attendance",
INDEX('Attendance Dump'!$E$2:$AI$400,
MATCH($A236,'Attendance Dump'!$B$2:$B$400,0),
MATCH(BK$2,'Attendance Dump'!$E$1:$AI$1,0)
),
INDEX('Active Hour''s Dump'!$D$3:$AH$337,
MATCH($C236,'Active Hour''s Dump'!$A$3:$A$337,0),
MATCH(BK$2,'Active Hour''s Dump'!$D$2:$AH$2,0)
))),"")</f>
        <v>P</v>
      </c>
      <c r="BL236" s="54">
        <f>_xlfn.IFNA(IF(BL$3="Productivity",
INDEX('Productivity Dump'!$E$4:$AJ$500,
MATCH($A236,'Productivity Dump'!$A$4:$A$500,0),
MATCH(BL$2,'Productivity Dump'!$E$3:$AJ$3,0)
),
IF(BL$3="Attendance",
INDEX('Attendance Dump'!$E$2:$AI$400,
MATCH($A236,'Attendance Dump'!$B$2:$B$400,0),
MATCH(BL$2,'Attendance Dump'!$E$1:$AI$1,0)
),
INDEX('Active Hour''s Dump'!$D$3:$AH$337,
MATCH($C236,'Active Hour''s Dump'!$A$3:$A$337,0),
MATCH(BL$2,'Active Hour''s Dump'!$D$2:$AH$2,0)
))),"")</f>
        <v>5.8333333333333304</v>
      </c>
      <c r="BM236" s="13">
        <f>_xlfn.IFNA(IF(BM$3="Productivity",
INDEX('Productivity Dump'!$E$4:$AJ$500,
MATCH($A236,'Productivity Dump'!$A$4:$A$500,0),
MATCH(BM$2,'Productivity Dump'!$E$3:$AJ$3,0)
),
IF(BM$3="Attendance",
INDEX('Attendance Dump'!$E$2:$AI$400,
MATCH($A236,'Attendance Dump'!$B$2:$B$400,0),
MATCH(BM$2,'Attendance Dump'!$E$1:$AI$1,0)
),
INDEX('Active Hour''s Dump'!$D$3:$AH$337,
MATCH($C236,'Active Hour''s Dump'!$A$3:$A$337,0),
MATCH(BM$2,'Active Hour''s Dump'!$D$2:$AH$2,0)
))),"")</f>
        <v>1036.4160000000002</v>
      </c>
      <c r="BN236" s="13" t="str">
        <f>_xlfn.IFNA(IF(BN$3="Productivity",
INDEX('Productivity Dump'!$E$4:$AJ$500,
MATCH($A236,'Productivity Dump'!$A$4:$A$500,0),
MATCH(BN$2,'Productivity Dump'!$E$3:$AJ$3,0)
),
IF(BN$3="Attendance",
INDEX('Attendance Dump'!$E$2:$AI$400,
MATCH($A236,'Attendance Dump'!$B$2:$B$400,0),
MATCH(BN$2,'Attendance Dump'!$E$1:$AI$1,0)
),
INDEX('Active Hour''s Dump'!$D$3:$AH$337,
MATCH($C236,'Active Hour''s Dump'!$A$3:$A$337,0),
MATCH(BN$2,'Active Hour''s Dump'!$D$2:$AH$2,0)
))),"")</f>
        <v>P</v>
      </c>
      <c r="BO236" s="54">
        <f>_xlfn.IFNA(IF(BO$3="Productivity",
INDEX('Productivity Dump'!$E$4:$AJ$500,
MATCH($A236,'Productivity Dump'!$A$4:$A$500,0),
MATCH(BO$2,'Productivity Dump'!$E$3:$AJ$3,0)
),
IF(BO$3="Attendance",
INDEX('Attendance Dump'!$E$2:$AI$400,
MATCH($A236,'Attendance Dump'!$B$2:$B$400,0),
MATCH(BO$2,'Attendance Dump'!$E$1:$AI$1,0)
),
INDEX('Active Hour''s Dump'!$D$3:$AH$337,
MATCH($C236,'Active Hour''s Dump'!$A$3:$A$337,0),
MATCH(BO$2,'Active Hour''s Dump'!$D$2:$AH$2,0)
))),"")</f>
        <v>10.5</v>
      </c>
      <c r="BP236" s="13">
        <f>_xlfn.IFNA(IF(BP$3="Productivity",
INDEX('Productivity Dump'!$E$4:$AJ$500,
MATCH($A236,'Productivity Dump'!$A$4:$A$500,0),
MATCH(BP$2,'Productivity Dump'!$E$3:$AJ$3,0)
),
IF(BP$3="Attendance",
INDEX('Attendance Dump'!$E$2:$AI$400,
MATCH($A236,'Attendance Dump'!$B$2:$B$400,0),
MATCH(BP$2,'Attendance Dump'!$E$1:$AI$1,0)
),
INDEX('Active Hour''s Dump'!$D$3:$AH$337,
MATCH($C236,'Active Hour''s Dump'!$A$3:$A$337,0),
MATCH(BP$2,'Active Hour''s Dump'!$D$2:$AH$2,0)
))),"")</f>
        <v>540.553</v>
      </c>
      <c r="BQ236" s="13" t="str">
        <f>_xlfn.IFNA(IF(BQ$3="Productivity",
INDEX('Productivity Dump'!$E$4:$AJ$500,
MATCH($A236,'Productivity Dump'!$A$4:$A$500,0),
MATCH(BQ$2,'Productivity Dump'!$E$3:$AJ$3,0)
),
IF(BQ$3="Attendance",
INDEX('Attendance Dump'!$E$2:$AI$400,
MATCH($A236,'Attendance Dump'!$B$2:$B$400,0),
MATCH(BQ$2,'Attendance Dump'!$E$1:$AI$1,0)
),
INDEX('Active Hour''s Dump'!$D$3:$AH$337,
MATCH($C236,'Active Hour''s Dump'!$A$3:$A$337,0),
MATCH(BQ$2,'Active Hour''s Dump'!$D$2:$AH$2,0)
))),"")</f>
        <v>P</v>
      </c>
      <c r="BR236" s="54">
        <f>_xlfn.IFNA(IF(BR$3="Productivity",
INDEX('Productivity Dump'!$E$4:$AJ$500,
MATCH($A236,'Productivity Dump'!$A$4:$A$500,0),
MATCH(BR$2,'Productivity Dump'!$E$3:$AJ$3,0)
),
IF(BR$3="Attendance",
INDEX('Attendance Dump'!$E$2:$AI$400,
MATCH($A236,'Attendance Dump'!$B$2:$B$400,0),
MATCH(BR$2,'Attendance Dump'!$E$1:$AI$1,0)
),
INDEX('Active Hour''s Dump'!$D$3:$AH$337,
MATCH($C236,'Active Hour''s Dump'!$A$3:$A$337,0),
MATCH(BR$2,'Active Hour''s Dump'!$D$2:$AH$2,0)
))),"")</f>
        <v>6</v>
      </c>
      <c r="BS236" s="13">
        <f>_xlfn.IFNA(IF(BS$3="Productivity",
INDEX('Productivity Dump'!$E$4:$AJ$500,
MATCH($A236,'Productivity Dump'!$A$4:$A$500,0),
MATCH(BS$2,'Productivity Dump'!$E$3:$AJ$3,0)
),
IF(BS$3="Attendance",
INDEX('Attendance Dump'!$E$2:$AI$400,
MATCH($A236,'Attendance Dump'!$B$2:$B$400,0),
MATCH(BS$2,'Attendance Dump'!$E$1:$AI$1,0)
),
INDEX('Active Hour''s Dump'!$D$3:$AH$337,
MATCH($C236,'Active Hour''s Dump'!$A$3:$A$337,0),
MATCH(BS$2,'Active Hour''s Dump'!$D$2:$AH$2,0)
))),"")</f>
        <v>903.54299999999989</v>
      </c>
      <c r="BT236" s="13" t="str">
        <f>_xlfn.IFNA(IF(BT$3="Productivity",
INDEX('Productivity Dump'!$E$4:$AJ$500,
MATCH($A236,'Productivity Dump'!$A$4:$A$500,0),
MATCH(BT$2,'Productivity Dump'!$E$3:$AJ$3,0)
),
IF(BT$3="Attendance",
INDEX('Attendance Dump'!$E$2:$AI$400,
MATCH($A236,'Attendance Dump'!$B$2:$B$400,0),
MATCH(BT$2,'Attendance Dump'!$E$1:$AI$1,0)
),
INDEX('Active Hour''s Dump'!$D$3:$AH$337,
MATCH($C236,'Active Hour''s Dump'!$A$3:$A$337,0),
MATCH(BT$2,'Active Hour''s Dump'!$D$2:$AH$2,0)
))),"")</f>
        <v>H(P)</v>
      </c>
      <c r="BU236" s="54">
        <f>_xlfn.IFNA(IF(BU$3="Productivity",
INDEX('Productivity Dump'!$E$4:$AJ$500,
MATCH($A236,'Productivity Dump'!$A$4:$A$500,0),
MATCH(BU$2,'Productivity Dump'!$E$3:$AJ$3,0)
),
IF(BU$3="Attendance",
INDEX('Attendance Dump'!$E$2:$AI$400,
MATCH($A236,'Attendance Dump'!$B$2:$B$400,0),
MATCH(BU$2,'Attendance Dump'!$E$1:$AI$1,0)
),
INDEX('Active Hour''s Dump'!$D$3:$AH$337,
MATCH($C236,'Active Hour''s Dump'!$A$3:$A$337,0),
MATCH(BU$2,'Active Hour''s Dump'!$D$2:$AH$2,0)
))),"")</f>
        <v>8.9166666666666696</v>
      </c>
      <c r="BV236" s="13">
        <f>_xlfn.IFNA(IF(BV$3="Productivity",
INDEX('Productivity Dump'!$E$4:$AJ$500,
MATCH($A236,'Productivity Dump'!$A$4:$A$500,0),
MATCH(BV$2,'Productivity Dump'!$E$3:$AJ$3,0)
),
IF(BV$3="Attendance",
INDEX('Attendance Dump'!$E$2:$AI$400,
MATCH($A236,'Attendance Dump'!$B$2:$B$400,0),
MATCH(BV$2,'Attendance Dump'!$E$1:$AI$1,0)
),
INDEX('Active Hour''s Dump'!$D$3:$AH$337,
MATCH($C236,'Active Hour''s Dump'!$A$3:$A$337,0),
MATCH(BV$2,'Active Hour''s Dump'!$D$2:$AH$2,0)
))),"")</f>
        <v>854.54200000000026</v>
      </c>
      <c r="BW236" s="13" t="str">
        <f>_xlfn.IFNA(IF(BW$3="Productivity",
INDEX('Productivity Dump'!$E$4:$AJ$500,
MATCH($A236,'Productivity Dump'!$A$4:$A$500,0),
MATCH(BW$2,'Productivity Dump'!$E$3:$AJ$3,0)
),
IF(BW$3="Attendance",
INDEX('Attendance Dump'!$E$2:$AI$400,
MATCH($A236,'Attendance Dump'!$B$2:$B$400,0),
MATCH(BW$2,'Attendance Dump'!$E$1:$AI$1,0)
),
INDEX('Active Hour''s Dump'!$D$3:$AH$337,
MATCH($C236,'Active Hour''s Dump'!$A$3:$A$337,0),
MATCH(BW$2,'Active Hour''s Dump'!$D$2:$AH$2,0)
))),"")</f>
        <v>P</v>
      </c>
      <c r="BX236" s="54">
        <f>_xlfn.IFNA(IF(BX$3="Productivity",
INDEX('Productivity Dump'!$E$4:$AJ$500,
MATCH($A236,'Productivity Dump'!$A$4:$A$500,0),
MATCH(BX$2,'Productivity Dump'!$E$3:$AJ$3,0)
),
IF(BX$3="Attendance",
INDEX('Attendance Dump'!$E$2:$AI$400,
MATCH($A236,'Attendance Dump'!$B$2:$B$400,0),
MATCH(BX$2,'Attendance Dump'!$E$1:$AI$1,0)
),
INDEX('Active Hour''s Dump'!$D$3:$AH$337,
MATCH($C236,'Active Hour''s Dump'!$A$3:$A$337,0),
MATCH(BX$2,'Active Hour''s Dump'!$D$2:$AH$2,0)
))),"")</f>
        <v>8.4166666666666696</v>
      </c>
      <c r="BY236" s="13">
        <f>_xlfn.IFNA(IF(BY$3="Productivity",
INDEX('Productivity Dump'!$E$4:$AJ$500,
MATCH($A236,'Productivity Dump'!$A$4:$A$500,0),
MATCH(BY$2,'Productivity Dump'!$E$3:$AJ$3,0)
),
IF(BY$3="Attendance",
INDEX('Attendance Dump'!$E$2:$AI$400,
MATCH($A236,'Attendance Dump'!$B$2:$B$400,0),
MATCH(BY$2,'Attendance Dump'!$E$1:$AI$1,0)
),
INDEX('Active Hour''s Dump'!$D$3:$AH$337,
MATCH($C236,'Active Hour''s Dump'!$A$3:$A$337,0),
MATCH(BY$2,'Active Hour''s Dump'!$D$2:$AH$2,0)
))),"")</f>
        <v>518.44499999999994</v>
      </c>
      <c r="BZ236" s="13" t="str">
        <f>_xlfn.IFNA(IF(BZ$3="Productivity",
INDEX('Productivity Dump'!$E$4:$AJ$500,
MATCH($A236,'Productivity Dump'!$A$4:$A$500,0),
MATCH(BZ$2,'Productivity Dump'!$E$3:$AJ$3,0)
),
IF(BZ$3="Attendance",
INDEX('Attendance Dump'!$E$2:$AI$400,
MATCH($A236,'Attendance Dump'!$B$2:$B$400,0),
MATCH(BZ$2,'Attendance Dump'!$E$1:$AI$1,0)
),
INDEX('Active Hour''s Dump'!$D$3:$AH$337,
MATCH($C236,'Active Hour''s Dump'!$A$3:$A$337,0),
MATCH(BZ$2,'Active Hour''s Dump'!$D$2:$AH$2,0)
))),"")</f>
        <v>P</v>
      </c>
      <c r="CA236" s="54">
        <f>_xlfn.IFNA(IF(CA$3="Productivity",
INDEX('Productivity Dump'!$E$4:$AJ$500,
MATCH($A236,'Productivity Dump'!$A$4:$A$500,0),
MATCH(CA$2,'Productivity Dump'!$E$3:$AJ$3,0)
),
IF(CA$3="Attendance",
INDEX('Attendance Dump'!$E$2:$AI$400,
MATCH($A236,'Attendance Dump'!$B$2:$B$400,0),
MATCH(CA$2,'Attendance Dump'!$E$1:$AI$1,0)
),
INDEX('Active Hour''s Dump'!$D$3:$AH$337,
MATCH($C236,'Active Hour''s Dump'!$A$3:$A$337,0),
MATCH(CA$2,'Active Hour''s Dump'!$D$2:$AH$2,0)
))),"")</f>
        <v>4.5</v>
      </c>
      <c r="CB236" s="13">
        <f>_xlfn.IFNA(IF(CB$3="Productivity",
INDEX('Productivity Dump'!$E$4:$AJ$500,
MATCH($A236,'Productivity Dump'!$A$4:$A$500,0),
MATCH(CB$2,'Productivity Dump'!$E$3:$AJ$3,0)
),
IF(CB$3="Attendance",
INDEX('Attendance Dump'!$E$2:$AI$400,
MATCH($A236,'Attendance Dump'!$B$2:$B$400,0),
MATCH(CB$2,'Attendance Dump'!$E$1:$AI$1,0)
),
INDEX('Active Hour''s Dump'!$D$3:$AH$337,
MATCH($C236,'Active Hour''s Dump'!$A$3:$A$337,0),
MATCH(CB$2,'Active Hour''s Dump'!$D$2:$AH$2,0)
))),"")</f>
        <v>0</v>
      </c>
      <c r="CC236" s="13" t="str">
        <f>_xlfn.IFNA(IF(CC$3="Productivity",
INDEX('Productivity Dump'!$E$4:$AJ$500,
MATCH($A236,'Productivity Dump'!$A$4:$A$500,0),
MATCH(CC$2,'Productivity Dump'!$E$3:$AJ$3,0)
),
IF(CC$3="Attendance",
INDEX('Attendance Dump'!$E$2:$AI$400,
MATCH($A236,'Attendance Dump'!$B$2:$B$400,0),
MATCH(CC$2,'Attendance Dump'!$E$1:$AI$1,0)
),
INDEX('Active Hour''s Dump'!$D$3:$AH$337,
MATCH($C236,'Active Hour''s Dump'!$A$3:$A$337,0),
MATCH(CC$2,'Active Hour''s Dump'!$D$2:$AH$2,0)
))),"")</f>
        <v>WO</v>
      </c>
      <c r="CD236" s="54">
        <f>_xlfn.IFNA(IF(CD$3="Productivity",
INDEX('Productivity Dump'!$E$4:$AJ$500,
MATCH($A236,'Productivity Dump'!$A$4:$A$500,0),
MATCH(CD$2,'Productivity Dump'!$E$3:$AJ$3,0)
),
IF(CD$3="Attendance",
INDEX('Attendance Dump'!$E$2:$AI$400,
MATCH($A236,'Attendance Dump'!$B$2:$B$400,0),
MATCH(CD$2,'Attendance Dump'!$E$1:$AI$1,0)
),
INDEX('Active Hour''s Dump'!$D$3:$AH$337,
MATCH($C236,'Active Hour''s Dump'!$A$3:$A$337,0),
MATCH(CD$2,'Active Hour''s Dump'!$D$2:$AH$2,0)
))),"")</f>
        <v>0</v>
      </c>
      <c r="CE236" s="13">
        <f>_xlfn.IFNA(IF(CE$3="Productivity",
INDEX('Productivity Dump'!$E$4:$AJ$500,
MATCH($A236,'Productivity Dump'!$A$4:$A$500,0),
MATCH(CE$2,'Productivity Dump'!$E$3:$AJ$3,0)
),
IF(CE$3="Attendance",
INDEX('Attendance Dump'!$E$2:$AI$400,
MATCH($A236,'Attendance Dump'!$B$2:$B$400,0),
MATCH(CE$2,'Attendance Dump'!$E$1:$AI$1,0)
),
INDEX('Active Hour''s Dump'!$D$3:$AH$337,
MATCH($C236,'Active Hour''s Dump'!$A$3:$A$337,0),
MATCH(CE$2,'Active Hour''s Dump'!$D$2:$AH$2,0)
))),"")</f>
        <v>476.20199999999994</v>
      </c>
      <c r="CF236" s="13" t="str">
        <f>_xlfn.IFNA(IF(CF$3="Productivity",
INDEX('Productivity Dump'!$E$4:$AJ$500,
MATCH($A236,'Productivity Dump'!$A$4:$A$500,0),
MATCH(CF$2,'Productivity Dump'!$E$3:$AJ$3,0)
),
IF(CF$3="Attendance",
INDEX('Attendance Dump'!$E$2:$AI$400,
MATCH($A236,'Attendance Dump'!$B$2:$B$400,0),
MATCH(CF$2,'Attendance Dump'!$E$1:$AI$1,0)
),
INDEX('Active Hour''s Dump'!$D$3:$AH$337,
MATCH($C236,'Active Hour''s Dump'!$A$3:$A$337,0),
MATCH(CF$2,'Active Hour''s Dump'!$D$2:$AH$2,0)
))),"")</f>
        <v>P</v>
      </c>
      <c r="CG236" s="54">
        <f>_xlfn.IFNA(IF(CG$3="Productivity",
INDEX('Productivity Dump'!$E$4:$AJ$500,
MATCH($A236,'Productivity Dump'!$A$4:$A$500,0),
MATCH(CG$2,'Productivity Dump'!$E$3:$AJ$3,0)
),
IF(CG$3="Attendance",
INDEX('Attendance Dump'!$E$2:$AI$400,
MATCH($A236,'Attendance Dump'!$B$2:$B$400,0),
MATCH(CG$2,'Attendance Dump'!$E$1:$AI$1,0)
),
INDEX('Active Hour''s Dump'!$D$3:$AH$337,
MATCH($C236,'Active Hour''s Dump'!$A$3:$A$337,0),
MATCH(CG$2,'Active Hour''s Dump'!$D$2:$AH$2,0)
))),"")</f>
        <v>4.8333333333333304</v>
      </c>
      <c r="CH236" s="13">
        <f>_xlfn.IFNA(IF(CH$3="Productivity",
INDEX('Productivity Dump'!$E$4:$AJ$500,
MATCH($A236,'Productivity Dump'!$A$4:$A$500,0),
MATCH(CH$2,'Productivity Dump'!$E$3:$AJ$3,0)
),
IF(CH$3="Attendance",
INDEX('Attendance Dump'!$E$2:$AI$400,
MATCH($A236,'Attendance Dump'!$B$2:$B$400,0),
MATCH(CH$2,'Attendance Dump'!$E$1:$AI$1,0)
),
INDEX('Active Hour''s Dump'!$D$3:$AH$337,
MATCH($C236,'Active Hour''s Dump'!$A$3:$A$337,0),
MATCH(CH$2,'Active Hour''s Dump'!$D$2:$AH$2,0)
))),"")</f>
        <v>41.2</v>
      </c>
      <c r="CI236" s="13" t="str">
        <f>_xlfn.IFNA(IF(CI$3="Productivity",
INDEX('Productivity Dump'!$E$4:$AJ$500,
MATCH($A236,'Productivity Dump'!$A$4:$A$500,0),
MATCH(CI$2,'Productivity Dump'!$E$3:$AJ$3,0)
),
IF(CI$3="Attendance",
INDEX('Attendance Dump'!$E$2:$AI$400,
MATCH($A236,'Attendance Dump'!$B$2:$B$400,0),
MATCH(CI$2,'Attendance Dump'!$E$1:$AI$1,0)
),
INDEX('Active Hour''s Dump'!$D$3:$AH$337,
MATCH($C236,'Active Hour''s Dump'!$A$3:$A$337,0),
MATCH(CI$2,'Active Hour''s Dump'!$D$2:$AH$2,0)
))),"")</f>
        <v>PL</v>
      </c>
      <c r="CJ236" s="54">
        <f>_xlfn.IFNA(IF(CJ$3="Productivity",
INDEX('Productivity Dump'!$E$4:$AJ$500,
MATCH($A236,'Productivity Dump'!$A$4:$A$500,0),
MATCH(CJ$2,'Productivity Dump'!$E$3:$AJ$3,0)
),
IF(CJ$3="Attendance",
INDEX('Attendance Dump'!$E$2:$AI$400,
MATCH($A236,'Attendance Dump'!$B$2:$B$400,0),
MATCH(CJ$2,'Attendance Dump'!$E$1:$AI$1,0)
),
INDEX('Active Hour''s Dump'!$D$3:$AH$337,
MATCH($C236,'Active Hour''s Dump'!$A$3:$A$337,0),
MATCH(CJ$2,'Active Hour''s Dump'!$D$2:$AH$2,0)
))),"")</f>
        <v>1</v>
      </c>
      <c r="CK236" s="13">
        <f>_xlfn.IFNA(IF(CK$3="Productivity",
INDEX('Productivity Dump'!$E$4:$AJ$500,
MATCH($A236,'Productivity Dump'!$A$4:$A$500,0),
MATCH(CK$2,'Productivity Dump'!$E$3:$AJ$3,0)
),
IF(CK$3="Attendance",
INDEX('Attendance Dump'!$E$2:$AI$400,
MATCH($A236,'Attendance Dump'!$B$2:$B$400,0),
MATCH(CK$2,'Attendance Dump'!$E$1:$AI$1,0)
),
INDEX('Active Hour''s Dump'!$D$3:$AH$337,
MATCH($C236,'Active Hour''s Dump'!$A$3:$A$337,0),
MATCH(CK$2,'Active Hour''s Dump'!$D$2:$AH$2,0)
))),"")</f>
        <v>896.43000000000006</v>
      </c>
      <c r="CL236" s="13" t="str">
        <f>_xlfn.IFNA(IF(CL$3="Productivity",
INDEX('Productivity Dump'!$E$4:$AJ$500,
MATCH($A236,'Productivity Dump'!$A$4:$A$500,0),
MATCH(CL$2,'Productivity Dump'!$E$3:$AJ$3,0)
),
IF(CL$3="Attendance",
INDEX('Attendance Dump'!$E$2:$AI$400,
MATCH($A236,'Attendance Dump'!$B$2:$B$400,0),
MATCH(CL$2,'Attendance Dump'!$E$1:$AI$1,0)
),
INDEX('Active Hour''s Dump'!$D$3:$AH$337,
MATCH($C236,'Active Hour''s Dump'!$A$3:$A$337,0),
MATCH(CL$2,'Active Hour''s Dump'!$D$2:$AH$2,0)
))),"")</f>
        <v>P</v>
      </c>
      <c r="CM236" s="54">
        <f>_xlfn.IFNA(IF(CM$3="Productivity",
INDEX('Productivity Dump'!$E$4:$AJ$500,
MATCH($A236,'Productivity Dump'!$A$4:$A$500,0),
MATCH(CM$2,'Productivity Dump'!$E$3:$AJ$3,0)
),
IF(CM$3="Attendance",
INDEX('Attendance Dump'!$E$2:$AI$400,
MATCH($A236,'Attendance Dump'!$B$2:$B$400,0),
MATCH(CM$2,'Attendance Dump'!$E$1:$AI$1,0)
),
INDEX('Active Hour''s Dump'!$D$3:$AH$337,
MATCH($C236,'Active Hour''s Dump'!$A$3:$A$337,0),
MATCH(CM$2,'Active Hour''s Dump'!$D$2:$AH$2,0)
))),"")</f>
        <v>9.0833333333333304</v>
      </c>
      <c r="CN236" s="13">
        <f>_xlfn.IFNA(IF(CN$3="Productivity",
INDEX('Productivity Dump'!$E$4:$AJ$500,
MATCH($A236,'Productivity Dump'!$A$4:$A$500,0),
MATCH(CN$2,'Productivity Dump'!$E$3:$AJ$3,0)
),
IF(CN$3="Attendance",
INDEX('Attendance Dump'!$E$2:$AI$400,
MATCH($A236,'Attendance Dump'!$B$2:$B$400,0),
MATCH(CN$2,'Attendance Dump'!$E$1:$AI$1,0)
),
INDEX('Active Hour''s Dump'!$D$3:$AH$337,
MATCH($C236,'Active Hour''s Dump'!$A$3:$A$337,0),
MATCH(CN$2,'Active Hour''s Dump'!$D$2:$AH$2,0)
))),"")</f>
        <v>0</v>
      </c>
      <c r="CO236" s="13">
        <f>_xlfn.IFNA(IF(CO$3="Productivity",
INDEX('Productivity Dump'!$E$4:$AJ$500,
MATCH($A236,'Productivity Dump'!$A$4:$A$500,0),
MATCH(CO$2,'Productivity Dump'!$E$3:$AJ$3,0)
),
IF(CO$3="Attendance",
INDEX('Attendance Dump'!$E$2:$AI$400,
MATCH($A236,'Attendance Dump'!$B$2:$B$400,0),
MATCH(CO$2,'Attendance Dump'!$E$1:$AI$1,0)
),
INDEX('Active Hour''s Dump'!$D$3:$AH$337,
MATCH($C236,'Active Hour''s Dump'!$A$3:$A$337,0),
MATCH(CO$2,'Active Hour''s Dump'!$D$2:$AH$2,0)
))),"")</f>
        <v>0</v>
      </c>
      <c r="CP236" s="54">
        <f>_xlfn.IFNA(IF(CP$3="Productivity",
INDEX('Productivity Dump'!$E$4:$AJ$500,
MATCH($A236,'Productivity Dump'!$A$4:$A$500,0),
MATCH(CP$2,'Productivity Dump'!$E$3:$AJ$3,0)
),
IF(CP$3="Attendance",
INDEX('Attendance Dump'!$E$2:$AI$400,
MATCH($A236,'Attendance Dump'!$B$2:$B$400,0),
MATCH(CP$2,'Attendance Dump'!$E$1:$AI$1,0)
),
INDEX('Active Hour''s Dump'!$D$3:$AH$337,
MATCH($C236,'Active Hour''s Dump'!$A$3:$A$337,0),
MATCH(CP$2,'Active Hour''s Dump'!$D$2:$AH$2,0)
))),"")</f>
        <v>0</v>
      </c>
      <c r="CQ236" s="13">
        <f>_xlfn.IFNA(IF(CQ$3="Productivity",
INDEX('Productivity Dump'!$E$4:$AJ$500,
MATCH($A236,'Productivity Dump'!$A$4:$A$500,0),
MATCH(CQ$2,'Productivity Dump'!$E$3:$AJ$3,0)
),
IF(CQ$3="Attendance",
INDEX('Attendance Dump'!$E$2:$AI$400,
MATCH($A236,'Attendance Dump'!$B$2:$B$400,0),
MATCH(CQ$2,'Attendance Dump'!$E$1:$AI$1,0)
),
INDEX('Active Hour''s Dump'!$D$3:$AH$337,
MATCH($C236,'Active Hour''s Dump'!$A$3:$A$337,0),
MATCH(CQ$2,'Active Hour''s Dump'!$D$2:$AH$2,0)
))),"")</f>
        <v>0</v>
      </c>
      <c r="CR236" s="13">
        <f>_xlfn.IFNA(IF(CR$3="Productivity",
INDEX('Productivity Dump'!$E$4:$AJ$500,
MATCH($A236,'Productivity Dump'!$A$4:$A$500,0),
MATCH(CR$2,'Productivity Dump'!$E$3:$AJ$3,0)
),
IF(CR$3="Attendance",
INDEX('Attendance Dump'!$E$2:$AI$400,
MATCH($A236,'Attendance Dump'!$B$2:$B$400,0),
MATCH(CR$2,'Attendance Dump'!$E$1:$AI$1,0)
),
INDEX('Active Hour''s Dump'!$D$3:$AH$337,
MATCH($C236,'Active Hour''s Dump'!$A$3:$A$337,0),
MATCH(CR$2,'Active Hour''s Dump'!$D$2:$AH$2,0)
))),"")</f>
        <v>0</v>
      </c>
      <c r="CS236" s="54">
        <f>_xlfn.IFNA(IF(CS$3="Productivity",
INDEX('Productivity Dump'!$E$4:$AJ$500,
MATCH($A236,'Productivity Dump'!$A$4:$A$500,0),
MATCH(CS$2,'Productivity Dump'!$E$3:$AJ$3,0)
),
IF(CS$3="Attendance",
INDEX('Attendance Dump'!$E$2:$AI$400,
MATCH($A236,'Attendance Dump'!$B$2:$B$400,0),
MATCH(CS$2,'Attendance Dump'!$E$1:$AI$1,0)
),
INDEX('Active Hour''s Dump'!$D$3:$AH$337,
MATCH($C236,'Active Hour''s Dump'!$A$3:$A$337,0),
MATCH(CS$2,'Active Hour''s Dump'!$D$2:$AH$2,0)
))),"")</f>
        <v>0</v>
      </c>
      <c r="CT236" s="13">
        <f>_xlfn.IFNA(IF(CT$3="Productivity",
INDEX('Productivity Dump'!$E$4:$AJ$500,
MATCH($A236,'Productivity Dump'!$A$4:$A$500,0),
MATCH(CT$2,'Productivity Dump'!$E$3:$AJ$3,0)
),
IF(CT$3="Attendance",
INDEX('Attendance Dump'!$E$2:$AI$400,
MATCH($A236,'Attendance Dump'!$B$2:$B$400,0),
MATCH(CT$2,'Attendance Dump'!$E$1:$AI$1,0)
),
INDEX('Active Hour''s Dump'!$D$3:$AH$337,
MATCH($C236,'Active Hour''s Dump'!$A$3:$A$337,0),
MATCH(CT$2,'Active Hour''s Dump'!$D$2:$AH$2,0)
))),"")</f>
        <v>0</v>
      </c>
      <c r="CU236" s="13">
        <f>_xlfn.IFNA(IF(CU$3="Productivity",
INDEX('Productivity Dump'!$E$4:$AJ$500,
MATCH($A236,'Productivity Dump'!$A$4:$A$500,0),
MATCH(CU$2,'Productivity Dump'!$E$3:$AJ$3,0)
),
IF(CU$3="Attendance",
INDEX('Attendance Dump'!$E$2:$AI$400,
MATCH($A236,'Attendance Dump'!$B$2:$B$400,0),
MATCH(CU$2,'Attendance Dump'!$E$1:$AI$1,0)
),
INDEX('Active Hour''s Dump'!$D$3:$AH$337,
MATCH($C236,'Active Hour''s Dump'!$A$3:$A$337,0),
MATCH(CU$2,'Active Hour''s Dump'!$D$2:$AH$2,0)
))),"")</f>
        <v>0</v>
      </c>
      <c r="CV236" s="54">
        <f>_xlfn.IFNA(IF(CV$3="Productivity",
INDEX('Productivity Dump'!$E$4:$AJ$500,
MATCH($A236,'Productivity Dump'!$A$4:$A$500,0),
MATCH(CV$2,'Productivity Dump'!$E$3:$AJ$3,0)
),
IF(CV$3="Attendance",
INDEX('Attendance Dump'!$E$2:$AI$400,
MATCH($A236,'Attendance Dump'!$B$2:$B$400,0),
MATCH(CV$2,'Attendance Dump'!$E$1:$AI$1,0)
),
INDEX('Active Hour''s Dump'!$D$3:$AH$337,
MATCH($C236,'Active Hour''s Dump'!$A$3:$A$337,0),
MATCH(CV$2,'Active Hour''s Dump'!$D$2:$AH$2,0)
))),"")</f>
        <v>0</v>
      </c>
      <c r="CW236" s="13"/>
      <c r="CX236" s="13"/>
      <c r="CY236" s="54"/>
      <c r="DA236" s="57">
        <f t="shared" si="87"/>
        <v>182.0833333333334</v>
      </c>
      <c r="DB236" s="35">
        <f t="shared" si="88"/>
        <v>18925.55</v>
      </c>
      <c r="DC236" s="35">
        <f t="shared" si="83"/>
        <v>0</v>
      </c>
      <c r="DD236" s="35">
        <f t="shared" ca="1" si="86"/>
        <v>0</v>
      </c>
      <c r="DF236" s="32" cm="1">
        <f t="array" ref="DF236">SUMPRODUCT(
    (MOD(COLUMN(H236:CV236) - COLUMN(H236), 3) = 0) *
    (H236:CV236 = 0) *
    (I236:CW236 = "P") *
    (COUNTIF(UKHoliday, H$2:CV$2) = 0)
)</f>
        <v>0</v>
      </c>
      <c r="DG236" s="33" cm="1">
        <f t="array" ref="DG236">SUMPRODUCT(
  (MOD(COLUMN(H236:CV236) - COLUMN(H236), 3) = 0) *
  (H236:CV236 &gt; 0) *
  (H236:CV236 &lt; 0.5 * IF(((WEEKDAY(H$2:CV$2, 2) = 1) + (WEEKDAY(H$2:CV$2, 2) = 6)), G236, F236)) *
  (I236:CW236 = "P") *
  (COUNTIF(UKHoliday, H$2:CV$2) = 0)
)</f>
        <v>0</v>
      </c>
      <c r="DH236" s="33" cm="1">
        <f t="array" ref="DH236">SUMPRODUCT(
  (MOD(COLUMN(H236:CV236) - COLUMN(H236), 3) = 0) *
  (H236:CV236 &gt; 0.5 * IF(((WEEKDAY(H$2:CV$2, 2) = 1) + (WEEKDAY(H$2:CV$2, 2) = 6)), $G236, $F236)) *
  (H236:CV236 &lt; 0.8 * IF(((WEEKDAY(H$2:CV$2, 2) = 1) + (WEEKDAY(H$2:CV$2, 2) = 6)), $G236, $F236)) *
  (I236:CW236 = "P") *
  (COUNTIF(UKHoliday, H$2:CV$2) = 0)
)</f>
        <v>2</v>
      </c>
      <c r="DI236" s="33" cm="1">
        <f t="array" ref="DI236">SUMPRODUCT(
  (MOD(COLUMN(H236:CV236) - COLUMN(H236), 3) = 0) *
  (H236:CV236 &gt; 0.8 * IF(((WEEKDAY(H$2:CV$2, 2) = 1) + (WEEKDAY(H$2:CV$2, 2) = 6)), $G236, $F236)) *
  (H236:CV236 &lt; 1 * IF(((WEEKDAY(H$2:CV$2, 2) = 1) + (WEEKDAY(H$2:CV$2, 2) = 6)), $G236, $F236)) *
  (I236:CW236 = "P") *
  (COUNTIF(UKHoliday, H$2:CV$2) = 0)
)</f>
        <v>3</v>
      </c>
    </row>
    <row r="237" spans="1:113" x14ac:dyDescent="0.3">
      <c r="A237" s="8" t="s">
        <v>38</v>
      </c>
      <c r="B237" s="36" t="s">
        <v>522</v>
      </c>
      <c r="C237" s="9" t="s">
        <v>601</v>
      </c>
      <c r="D237" s="62" t="s">
        <v>944</v>
      </c>
      <c r="E237" s="35">
        <v>23000</v>
      </c>
      <c r="F237" s="35">
        <f t="shared" si="84"/>
        <v>1150</v>
      </c>
      <c r="G237" s="35">
        <f t="shared" si="85"/>
        <v>575</v>
      </c>
      <c r="H237" s="13">
        <f>_xlfn.IFNA(IF(H$3="Productivity",
INDEX('Productivity Dump'!$E$4:$AJ$500,
MATCH($A237,'Productivity Dump'!$A$4:$A$500,0),
MATCH(H$2,'Productivity Dump'!$E$3:$AJ$3,0)
),
IF(H$3="Attendance",
INDEX('Attendance Dump'!$E$2:$AI$400,
MATCH($A237,'Attendance Dump'!$B$2:$B$400,0),
MATCH(H$2,'Attendance Dump'!$E$1:$AI$1,0)
),
INDEX('Active Hour''s Dump'!$D$3:$AH$337,
MATCH($C237,'Active Hour''s Dump'!$A$3:$A$337,0),
MATCH(H$2,'Active Hour''s Dump'!$D$2:$AH$2,0)
))),"")</f>
        <v>1240.6910000000003</v>
      </c>
      <c r="I237" s="13" t="str">
        <f>_xlfn.IFNA(IF(I$3="Productivity",
INDEX('Productivity Dump'!$E$4:$AJ$500,
MATCH($A237,'Productivity Dump'!$A$4:$A$500,0),
MATCH(I$2,'Productivity Dump'!$E$3:$AJ$3,0)
),
IF(I$3="Attendance",
INDEX('Attendance Dump'!$E$2:$AI$400,
MATCH($A237,'Attendance Dump'!$B$2:$B$400,0),
MATCH(I$2,'Attendance Dump'!$E$1:$AI$1,0)
),
INDEX('Active Hour''s Dump'!$D$3:$AH$337,
MATCH($C237,'Active Hour''s Dump'!$A$3:$A$337,0),
MATCH(I$2,'Active Hour''s Dump'!$D$2:$AH$2,0)
))),"")</f>
        <v>P</v>
      </c>
      <c r="J237" s="54">
        <f>_xlfn.IFNA(IF(J$3="Productivity",
INDEX('Productivity Dump'!$E$4:$AJ$500,
MATCH($A237,'Productivity Dump'!$A$4:$A$500,0),
MATCH(J$2,'Productivity Dump'!$E$3:$AJ$3,0)
),
IF(J$3="Attendance",
INDEX('Attendance Dump'!$E$2:$AI$400,
MATCH($A237,'Attendance Dump'!$B$2:$B$400,0),
MATCH(J$2,'Attendance Dump'!$E$1:$AI$1,0)
),
INDEX('Active Hour''s Dump'!$D$3:$AH$337,
MATCH($C237,'Active Hour''s Dump'!$A$3:$A$337,0),
MATCH(J$2,'Active Hour''s Dump'!$D$2:$AH$2,0)
))),"")</f>
        <v>6.3333333333333304</v>
      </c>
      <c r="K237" s="13">
        <f>_xlfn.IFNA(IF(K$3="Productivity",
INDEX('Productivity Dump'!$E$4:$AJ$500,
MATCH($A237,'Productivity Dump'!$A$4:$A$500,0),
MATCH(K$2,'Productivity Dump'!$E$3:$AJ$3,0)
),
IF(K$3="Attendance",
INDEX('Attendance Dump'!$E$2:$AI$400,
MATCH($A237,'Attendance Dump'!$B$2:$B$400,0),
MATCH(K$2,'Attendance Dump'!$E$1:$AI$1,0)
),
INDEX('Active Hour''s Dump'!$D$3:$AH$337,
MATCH($C237,'Active Hour''s Dump'!$A$3:$A$337,0),
MATCH(K$2,'Active Hour''s Dump'!$D$2:$AH$2,0)
))),"")</f>
        <v>1179.204</v>
      </c>
      <c r="L237" s="13" t="str">
        <f>_xlfn.IFNA(IF(L$3="Productivity",
INDEX('Productivity Dump'!$E$4:$AJ$500,
MATCH($A237,'Productivity Dump'!$A$4:$A$500,0),
MATCH(L$2,'Productivity Dump'!$E$3:$AJ$3,0)
),
IF(L$3="Attendance",
INDEX('Attendance Dump'!$E$2:$AI$400,
MATCH($A237,'Attendance Dump'!$B$2:$B$400,0),
MATCH(L$2,'Attendance Dump'!$E$1:$AI$1,0)
),
INDEX('Active Hour''s Dump'!$D$3:$AH$337,
MATCH($C237,'Active Hour''s Dump'!$A$3:$A$337,0),
MATCH(L$2,'Active Hour''s Dump'!$D$2:$AH$2,0)
))),"")</f>
        <v>P</v>
      </c>
      <c r="M237" s="54">
        <f>_xlfn.IFNA(IF(M$3="Productivity",
INDEX('Productivity Dump'!$E$4:$AJ$500,
MATCH($A237,'Productivity Dump'!$A$4:$A$500,0),
MATCH(M$2,'Productivity Dump'!$E$3:$AJ$3,0)
),
IF(M$3="Attendance",
INDEX('Attendance Dump'!$E$2:$AI$400,
MATCH($A237,'Attendance Dump'!$B$2:$B$400,0),
MATCH(M$2,'Attendance Dump'!$E$1:$AI$1,0)
),
INDEX('Active Hour''s Dump'!$D$3:$AH$337,
MATCH($C237,'Active Hour''s Dump'!$A$3:$A$337,0),
MATCH(M$2,'Active Hour''s Dump'!$D$2:$AH$2,0)
))),"")</f>
        <v>6.75</v>
      </c>
      <c r="N237" s="13">
        <f>_xlfn.IFNA(IF(N$3="Productivity",
INDEX('Productivity Dump'!$E$4:$AJ$500,
MATCH($A237,'Productivity Dump'!$A$4:$A$500,0),
MATCH(N$2,'Productivity Dump'!$E$3:$AJ$3,0)
),
IF(N$3="Attendance",
INDEX('Attendance Dump'!$E$2:$AI$400,
MATCH($A237,'Attendance Dump'!$B$2:$B$400,0),
MATCH(N$2,'Attendance Dump'!$E$1:$AI$1,0)
),
INDEX('Active Hour''s Dump'!$D$3:$AH$337,
MATCH($C237,'Active Hour''s Dump'!$A$3:$A$337,0),
MATCH(N$2,'Active Hour''s Dump'!$D$2:$AH$2,0)
))),"")</f>
        <v>966.55299999999966</v>
      </c>
      <c r="O237" s="13" t="str">
        <f>_xlfn.IFNA(IF(O$3="Productivity",
INDEX('Productivity Dump'!$E$4:$AJ$500,
MATCH($A237,'Productivity Dump'!$A$4:$A$500,0),
MATCH(O$2,'Productivity Dump'!$E$3:$AJ$3,0)
),
IF(O$3="Attendance",
INDEX('Attendance Dump'!$E$2:$AI$400,
MATCH($A237,'Attendance Dump'!$B$2:$B$400,0),
MATCH(O$2,'Attendance Dump'!$E$1:$AI$1,0)
),
INDEX('Active Hour''s Dump'!$D$3:$AH$337,
MATCH($C237,'Active Hour''s Dump'!$A$3:$A$337,0),
MATCH(O$2,'Active Hour''s Dump'!$D$2:$AH$2,0)
))),"")</f>
        <v>P</v>
      </c>
      <c r="P237" s="54">
        <f>_xlfn.IFNA(IF(P$3="Productivity",
INDEX('Productivity Dump'!$E$4:$AJ$500,
MATCH($A237,'Productivity Dump'!$A$4:$A$500,0),
MATCH(P$2,'Productivity Dump'!$E$3:$AJ$3,0)
),
IF(P$3="Attendance",
INDEX('Attendance Dump'!$E$2:$AI$400,
MATCH($A237,'Attendance Dump'!$B$2:$B$400,0),
MATCH(P$2,'Attendance Dump'!$E$1:$AI$1,0)
),
INDEX('Active Hour''s Dump'!$D$3:$AH$337,
MATCH($C237,'Active Hour''s Dump'!$A$3:$A$337,0),
MATCH(P$2,'Active Hour''s Dump'!$D$2:$AH$2,0)
))),"")</f>
        <v>4.5833333333333304</v>
      </c>
      <c r="Q237" s="13">
        <f>_xlfn.IFNA(IF(Q$3="Productivity",
INDEX('Productivity Dump'!$E$4:$AJ$500,
MATCH($A237,'Productivity Dump'!$A$4:$A$500,0),
MATCH(Q$2,'Productivity Dump'!$E$3:$AJ$3,0)
),
IF(Q$3="Attendance",
INDEX('Attendance Dump'!$E$2:$AI$400,
MATCH($A237,'Attendance Dump'!$B$2:$B$400,0),
MATCH(Q$2,'Attendance Dump'!$E$1:$AI$1,0)
),
INDEX('Active Hour''s Dump'!$D$3:$AH$337,
MATCH($C237,'Active Hour''s Dump'!$A$3:$A$337,0),
MATCH(Q$2,'Active Hour''s Dump'!$D$2:$AH$2,0)
))),"")</f>
        <v>0</v>
      </c>
      <c r="R237" s="13" t="str">
        <f>_xlfn.IFNA(IF(R$3="Productivity",
INDEX('Productivity Dump'!$E$4:$AJ$500,
MATCH($A237,'Productivity Dump'!$A$4:$A$500,0),
MATCH(R$2,'Productivity Dump'!$E$3:$AJ$3,0)
),
IF(R$3="Attendance",
INDEX('Attendance Dump'!$E$2:$AI$400,
MATCH($A237,'Attendance Dump'!$B$2:$B$400,0),
MATCH(R$2,'Attendance Dump'!$E$1:$AI$1,0)
),
INDEX('Active Hour''s Dump'!$D$3:$AH$337,
MATCH($C237,'Active Hour''s Dump'!$A$3:$A$337,0),
MATCH(R$2,'Active Hour''s Dump'!$D$2:$AH$2,0)
))),"")</f>
        <v>WO</v>
      </c>
      <c r="S237" s="54">
        <f>_xlfn.IFNA(IF(S$3="Productivity",
INDEX('Productivity Dump'!$E$4:$AJ$500,
MATCH($A237,'Productivity Dump'!$A$4:$A$500,0),
MATCH(S$2,'Productivity Dump'!$E$3:$AJ$3,0)
),
IF(S$3="Attendance",
INDEX('Attendance Dump'!$E$2:$AI$400,
MATCH($A237,'Attendance Dump'!$B$2:$B$400,0),
MATCH(S$2,'Attendance Dump'!$E$1:$AI$1,0)
),
INDEX('Active Hour''s Dump'!$D$3:$AH$337,
MATCH($C237,'Active Hour''s Dump'!$A$3:$A$337,0),
MATCH(S$2,'Active Hour''s Dump'!$D$2:$AH$2,0)
))),"")</f>
        <v>0</v>
      </c>
      <c r="T237" s="13">
        <f>_xlfn.IFNA(IF(T$3="Productivity",
INDEX('Productivity Dump'!$E$4:$AJ$500,
MATCH($A237,'Productivity Dump'!$A$4:$A$500,0),
MATCH(T$2,'Productivity Dump'!$E$3:$AJ$3,0)
),
IF(T$3="Attendance",
INDEX('Attendance Dump'!$E$2:$AI$400,
MATCH($A237,'Attendance Dump'!$B$2:$B$400,0),
MATCH(T$2,'Attendance Dump'!$E$1:$AI$1,0)
),
INDEX('Active Hour''s Dump'!$D$3:$AH$337,
MATCH($C237,'Active Hour''s Dump'!$A$3:$A$337,0),
MATCH(T$2,'Active Hour''s Dump'!$D$2:$AH$2,0)
))),"")</f>
        <v>1114.3109999999999</v>
      </c>
      <c r="U237" s="13" t="str">
        <f>_xlfn.IFNA(IF(U$3="Productivity",
INDEX('Productivity Dump'!$E$4:$AJ$500,
MATCH($A237,'Productivity Dump'!$A$4:$A$500,0),
MATCH(U$2,'Productivity Dump'!$E$3:$AJ$3,0)
),
IF(U$3="Attendance",
INDEX('Attendance Dump'!$E$2:$AI$400,
MATCH($A237,'Attendance Dump'!$B$2:$B$400,0),
MATCH(U$2,'Attendance Dump'!$E$1:$AI$1,0)
),
INDEX('Active Hour''s Dump'!$D$3:$AH$337,
MATCH($C237,'Active Hour''s Dump'!$A$3:$A$337,0),
MATCH(U$2,'Active Hour''s Dump'!$D$2:$AH$2,0)
))),"")</f>
        <v>P</v>
      </c>
      <c r="V237" s="54">
        <f>_xlfn.IFNA(IF(V$3="Productivity",
INDEX('Productivity Dump'!$E$4:$AJ$500,
MATCH($A237,'Productivity Dump'!$A$4:$A$500,0),
MATCH(V$2,'Productivity Dump'!$E$3:$AJ$3,0)
),
IF(V$3="Attendance",
INDEX('Attendance Dump'!$E$2:$AI$400,
MATCH($A237,'Attendance Dump'!$B$2:$B$400,0),
MATCH(V$2,'Attendance Dump'!$E$1:$AI$1,0)
),
INDEX('Active Hour''s Dump'!$D$3:$AH$337,
MATCH($C237,'Active Hour''s Dump'!$A$3:$A$337,0),
MATCH(V$2,'Active Hour''s Dump'!$D$2:$AH$2,0)
))),"")</f>
        <v>5.6666666666666696</v>
      </c>
      <c r="W237" s="13">
        <f>_xlfn.IFNA(IF(W$3="Productivity",
INDEX('Productivity Dump'!$E$4:$AJ$500,
MATCH($A237,'Productivity Dump'!$A$4:$A$500,0),
MATCH(W$2,'Productivity Dump'!$E$3:$AJ$3,0)
),
IF(W$3="Attendance",
INDEX('Attendance Dump'!$E$2:$AI$400,
MATCH($A237,'Attendance Dump'!$B$2:$B$400,0),
MATCH(W$2,'Attendance Dump'!$E$1:$AI$1,0)
),
INDEX('Active Hour''s Dump'!$D$3:$AH$337,
MATCH($C237,'Active Hour''s Dump'!$A$3:$A$337,0),
MATCH(W$2,'Active Hour''s Dump'!$D$2:$AH$2,0)
))),"")</f>
        <v>1174.5610000000001</v>
      </c>
      <c r="X237" s="13" t="str">
        <f>_xlfn.IFNA(IF(X$3="Productivity",
INDEX('Productivity Dump'!$E$4:$AJ$500,
MATCH($A237,'Productivity Dump'!$A$4:$A$500,0),
MATCH(X$2,'Productivity Dump'!$E$3:$AJ$3,0)
),
IF(X$3="Attendance",
INDEX('Attendance Dump'!$E$2:$AI$400,
MATCH($A237,'Attendance Dump'!$B$2:$B$400,0),
MATCH(X$2,'Attendance Dump'!$E$1:$AI$1,0)
),
INDEX('Active Hour''s Dump'!$D$3:$AH$337,
MATCH($C237,'Active Hour''s Dump'!$A$3:$A$337,0),
MATCH(X$2,'Active Hour''s Dump'!$D$2:$AH$2,0)
))),"")</f>
        <v>P</v>
      </c>
      <c r="Y237" s="54">
        <f>_xlfn.IFNA(IF(Y$3="Productivity",
INDEX('Productivity Dump'!$E$4:$AJ$500,
MATCH($A237,'Productivity Dump'!$A$4:$A$500,0),
MATCH(Y$2,'Productivity Dump'!$E$3:$AJ$3,0)
),
IF(Y$3="Attendance",
INDEX('Attendance Dump'!$E$2:$AI$400,
MATCH($A237,'Attendance Dump'!$B$2:$B$400,0),
MATCH(Y$2,'Attendance Dump'!$E$1:$AI$1,0)
),
INDEX('Active Hour''s Dump'!$D$3:$AH$337,
MATCH($C237,'Active Hour''s Dump'!$A$3:$A$337,0),
MATCH(Y$2,'Active Hour''s Dump'!$D$2:$AH$2,0)
))),"")</f>
        <v>5.75</v>
      </c>
      <c r="Z237" s="13">
        <f>_xlfn.IFNA(IF(Z$3="Productivity",
INDEX('Productivity Dump'!$E$4:$AJ$500,
MATCH($A237,'Productivity Dump'!$A$4:$A$500,0),
MATCH(Z$2,'Productivity Dump'!$E$3:$AJ$3,0)
),
IF(Z$3="Attendance",
INDEX('Attendance Dump'!$E$2:$AI$400,
MATCH($A237,'Attendance Dump'!$B$2:$B$400,0),
MATCH(Z$2,'Attendance Dump'!$E$1:$AI$1,0)
),
INDEX('Active Hour''s Dump'!$D$3:$AH$337,
MATCH($C237,'Active Hour''s Dump'!$A$3:$A$337,0),
MATCH(Z$2,'Active Hour''s Dump'!$D$2:$AH$2,0)
))),"")</f>
        <v>0</v>
      </c>
      <c r="AA237" s="13" t="str">
        <f>_xlfn.IFNA(IF(AA$3="Productivity",
INDEX('Productivity Dump'!$E$4:$AJ$500,
MATCH($A237,'Productivity Dump'!$A$4:$A$500,0),
MATCH(AA$2,'Productivity Dump'!$E$3:$AJ$3,0)
),
IF(AA$3="Attendance",
INDEX('Attendance Dump'!$E$2:$AI$400,
MATCH($A237,'Attendance Dump'!$B$2:$B$400,0),
MATCH(AA$2,'Attendance Dump'!$E$1:$AI$1,0)
),
INDEX('Active Hour''s Dump'!$D$3:$AH$337,
MATCH($C237,'Active Hour''s Dump'!$A$3:$A$337,0),
MATCH(AA$2,'Active Hour''s Dump'!$D$2:$AH$2,0)
))),"")</f>
        <v>PL</v>
      </c>
      <c r="AB237" s="54">
        <f>_xlfn.IFNA(IF(AB$3="Productivity",
INDEX('Productivity Dump'!$E$4:$AJ$500,
MATCH($A237,'Productivity Dump'!$A$4:$A$500,0),
MATCH(AB$2,'Productivity Dump'!$E$3:$AJ$3,0)
),
IF(AB$3="Attendance",
INDEX('Attendance Dump'!$E$2:$AI$400,
MATCH($A237,'Attendance Dump'!$B$2:$B$400,0),
MATCH(AB$2,'Attendance Dump'!$E$1:$AI$1,0)
),
INDEX('Active Hour''s Dump'!$D$3:$AH$337,
MATCH($C237,'Active Hour''s Dump'!$A$3:$A$337,0),
MATCH(AB$2,'Active Hour''s Dump'!$D$2:$AH$2,0)
))),"")</f>
        <v>0</v>
      </c>
      <c r="AC237" s="13">
        <f>_xlfn.IFNA(IF(AC$3="Productivity",
INDEX('Productivity Dump'!$E$4:$AJ$500,
MATCH($A237,'Productivity Dump'!$A$4:$A$500,0),
MATCH(AC$2,'Productivity Dump'!$E$3:$AJ$3,0)
),
IF(AC$3="Attendance",
INDEX('Attendance Dump'!$E$2:$AI$400,
MATCH($A237,'Attendance Dump'!$B$2:$B$400,0),
MATCH(AC$2,'Attendance Dump'!$E$1:$AI$1,0)
),
INDEX('Active Hour''s Dump'!$D$3:$AH$337,
MATCH($C237,'Active Hour''s Dump'!$A$3:$A$337,0),
MATCH(AC$2,'Active Hour''s Dump'!$D$2:$AH$2,0)
))),"")</f>
        <v>1194.8859999999995</v>
      </c>
      <c r="AD237" s="13" t="str">
        <f>_xlfn.IFNA(IF(AD$3="Productivity",
INDEX('Productivity Dump'!$E$4:$AJ$500,
MATCH($A237,'Productivity Dump'!$A$4:$A$500,0),
MATCH(AD$2,'Productivity Dump'!$E$3:$AJ$3,0)
),
IF(AD$3="Attendance",
INDEX('Attendance Dump'!$E$2:$AI$400,
MATCH($A237,'Attendance Dump'!$B$2:$B$400,0),
MATCH(AD$2,'Attendance Dump'!$E$1:$AI$1,0)
),
INDEX('Active Hour''s Dump'!$D$3:$AH$337,
MATCH($C237,'Active Hour''s Dump'!$A$3:$A$337,0),
MATCH(AD$2,'Active Hour''s Dump'!$D$2:$AH$2,0)
))),"")</f>
        <v>P</v>
      </c>
      <c r="AE237" s="54">
        <f>_xlfn.IFNA(IF(AE$3="Productivity",
INDEX('Productivity Dump'!$E$4:$AJ$500,
MATCH($A237,'Productivity Dump'!$A$4:$A$500,0),
MATCH(AE$2,'Productivity Dump'!$E$3:$AJ$3,0)
),
IF(AE$3="Attendance",
INDEX('Attendance Dump'!$E$2:$AI$400,
MATCH($A237,'Attendance Dump'!$B$2:$B$400,0),
MATCH(AE$2,'Attendance Dump'!$E$1:$AI$1,0)
),
INDEX('Active Hour''s Dump'!$D$3:$AH$337,
MATCH($C237,'Active Hour''s Dump'!$A$3:$A$337,0),
MATCH(AE$2,'Active Hour''s Dump'!$D$2:$AH$2,0)
))),"")</f>
        <v>6.5</v>
      </c>
      <c r="AF237" s="13">
        <f>_xlfn.IFNA(IF(AF$3="Productivity",
INDEX('Productivity Dump'!$E$4:$AJ$500,
MATCH($A237,'Productivity Dump'!$A$4:$A$500,0),
MATCH(AF$2,'Productivity Dump'!$E$3:$AJ$3,0)
),
IF(AF$3="Attendance",
INDEX('Attendance Dump'!$E$2:$AI$400,
MATCH($A237,'Attendance Dump'!$B$2:$B$400,0),
MATCH(AF$2,'Attendance Dump'!$E$1:$AI$1,0)
),
INDEX('Active Hour''s Dump'!$D$3:$AH$337,
MATCH($C237,'Active Hour''s Dump'!$A$3:$A$337,0),
MATCH(AF$2,'Active Hour''s Dump'!$D$2:$AH$2,0)
))),"")</f>
        <v>1085.0509999999999</v>
      </c>
      <c r="AG237" s="13" t="str">
        <f>_xlfn.IFNA(IF(AG$3="Productivity",
INDEX('Productivity Dump'!$E$4:$AJ$500,
MATCH($A237,'Productivity Dump'!$A$4:$A$500,0),
MATCH(AG$2,'Productivity Dump'!$E$3:$AJ$3,0)
),
IF(AG$3="Attendance",
INDEX('Attendance Dump'!$E$2:$AI$400,
MATCH($A237,'Attendance Dump'!$B$2:$B$400,0),
MATCH(AG$2,'Attendance Dump'!$E$1:$AI$1,0)
),
INDEX('Active Hour''s Dump'!$D$3:$AH$337,
MATCH($C237,'Active Hour''s Dump'!$A$3:$A$337,0),
MATCH(AG$2,'Active Hour''s Dump'!$D$2:$AH$2,0)
))),"")</f>
        <v>P</v>
      </c>
      <c r="AH237" s="54">
        <f>_xlfn.IFNA(IF(AH$3="Productivity",
INDEX('Productivity Dump'!$E$4:$AJ$500,
MATCH($A237,'Productivity Dump'!$A$4:$A$500,0),
MATCH(AH$2,'Productivity Dump'!$E$3:$AJ$3,0)
),
IF(AH$3="Attendance",
INDEX('Attendance Dump'!$E$2:$AI$400,
MATCH($A237,'Attendance Dump'!$B$2:$B$400,0),
MATCH(AH$2,'Attendance Dump'!$E$1:$AI$1,0)
),
INDEX('Active Hour''s Dump'!$D$3:$AH$337,
MATCH($C237,'Active Hour''s Dump'!$A$3:$A$337,0),
MATCH(AH$2,'Active Hour''s Dump'!$D$2:$AH$2,0)
))),"")</f>
        <v>6.25</v>
      </c>
      <c r="AI237" s="13">
        <f>_xlfn.IFNA(IF(AI$3="Productivity",
INDEX('Productivity Dump'!$E$4:$AJ$500,
MATCH($A237,'Productivity Dump'!$A$4:$A$500,0),
MATCH(AI$2,'Productivity Dump'!$E$3:$AJ$3,0)
),
IF(AI$3="Attendance",
INDEX('Attendance Dump'!$E$2:$AI$400,
MATCH($A237,'Attendance Dump'!$B$2:$B$400,0),
MATCH(AI$2,'Attendance Dump'!$E$1:$AI$1,0)
),
INDEX('Active Hour''s Dump'!$D$3:$AH$337,
MATCH($C237,'Active Hour''s Dump'!$A$3:$A$337,0),
MATCH(AI$2,'Active Hour''s Dump'!$D$2:$AH$2,0)
))),"")</f>
        <v>1183.3590000000002</v>
      </c>
      <c r="AJ237" s="13" t="str">
        <f>_xlfn.IFNA(IF(AJ$3="Productivity",
INDEX('Productivity Dump'!$E$4:$AJ$500,
MATCH($A237,'Productivity Dump'!$A$4:$A$500,0),
MATCH(AJ$2,'Productivity Dump'!$E$3:$AJ$3,0)
),
IF(AJ$3="Attendance",
INDEX('Attendance Dump'!$E$2:$AI$400,
MATCH($A237,'Attendance Dump'!$B$2:$B$400,0),
MATCH(AJ$2,'Attendance Dump'!$E$1:$AI$1,0)
),
INDEX('Active Hour''s Dump'!$D$3:$AH$337,
MATCH($C237,'Active Hour''s Dump'!$A$3:$A$337,0),
MATCH(AJ$2,'Active Hour''s Dump'!$D$2:$AH$2,0)
))),"")</f>
        <v>P</v>
      </c>
      <c r="AK237" s="54">
        <f>_xlfn.IFNA(IF(AK$3="Productivity",
INDEX('Productivity Dump'!$E$4:$AJ$500,
MATCH($A237,'Productivity Dump'!$A$4:$A$500,0),
MATCH(AK$2,'Productivity Dump'!$E$3:$AJ$3,0)
),
IF(AK$3="Attendance",
INDEX('Attendance Dump'!$E$2:$AI$400,
MATCH($A237,'Attendance Dump'!$B$2:$B$400,0),
MATCH(AK$2,'Attendance Dump'!$E$1:$AI$1,0)
),
INDEX('Active Hour''s Dump'!$D$3:$AH$337,
MATCH($C237,'Active Hour''s Dump'!$A$3:$A$337,0),
MATCH(AK$2,'Active Hour''s Dump'!$D$2:$AH$2,0)
))),"")</f>
        <v>5.75</v>
      </c>
      <c r="AL237" s="13">
        <f>_xlfn.IFNA(IF(AL$3="Productivity",
INDEX('Productivity Dump'!$E$4:$AJ$500,
MATCH($A237,'Productivity Dump'!$A$4:$A$500,0),
MATCH(AL$2,'Productivity Dump'!$E$3:$AJ$3,0)
),
IF(AL$3="Attendance",
INDEX('Attendance Dump'!$E$2:$AI$400,
MATCH($A237,'Attendance Dump'!$B$2:$B$400,0),
MATCH(AL$2,'Attendance Dump'!$E$1:$AI$1,0)
),
INDEX('Active Hour''s Dump'!$D$3:$AH$337,
MATCH($C237,'Active Hour''s Dump'!$A$3:$A$337,0),
MATCH(AL$2,'Active Hour''s Dump'!$D$2:$AH$2,0)
))),"")</f>
        <v>0</v>
      </c>
      <c r="AM237" s="13" t="str">
        <f>_xlfn.IFNA(IF(AM$3="Productivity",
INDEX('Productivity Dump'!$E$4:$AJ$500,
MATCH($A237,'Productivity Dump'!$A$4:$A$500,0),
MATCH(AM$2,'Productivity Dump'!$E$3:$AJ$3,0)
),
IF(AM$3="Attendance",
INDEX('Attendance Dump'!$E$2:$AI$400,
MATCH($A237,'Attendance Dump'!$B$2:$B$400,0),
MATCH(AM$2,'Attendance Dump'!$E$1:$AI$1,0)
),
INDEX('Active Hour''s Dump'!$D$3:$AH$337,
MATCH($C237,'Active Hour''s Dump'!$A$3:$A$337,0),
MATCH(AM$2,'Active Hour''s Dump'!$D$2:$AH$2,0)
))),"")</f>
        <v>WO</v>
      </c>
      <c r="AN237" s="54">
        <f>_xlfn.IFNA(IF(AN$3="Productivity",
INDEX('Productivity Dump'!$E$4:$AJ$500,
MATCH($A237,'Productivity Dump'!$A$4:$A$500,0),
MATCH(AN$2,'Productivity Dump'!$E$3:$AJ$3,0)
),
IF(AN$3="Attendance",
INDEX('Attendance Dump'!$E$2:$AI$400,
MATCH($A237,'Attendance Dump'!$B$2:$B$400,0),
MATCH(AN$2,'Attendance Dump'!$E$1:$AI$1,0)
),
INDEX('Active Hour''s Dump'!$D$3:$AH$337,
MATCH($C237,'Active Hour''s Dump'!$A$3:$A$337,0),
MATCH(AN$2,'Active Hour''s Dump'!$D$2:$AH$2,0)
))),"")</f>
        <v>0</v>
      </c>
      <c r="AO237" s="13">
        <f>_xlfn.IFNA(IF(AO$3="Productivity",
INDEX('Productivity Dump'!$E$4:$AJ$500,
MATCH($A237,'Productivity Dump'!$A$4:$A$500,0),
MATCH(AO$2,'Productivity Dump'!$E$3:$AJ$3,0)
),
IF(AO$3="Attendance",
INDEX('Attendance Dump'!$E$2:$AI$400,
MATCH($A237,'Attendance Dump'!$B$2:$B$400,0),
MATCH(AO$2,'Attendance Dump'!$E$1:$AI$1,0)
),
INDEX('Active Hour''s Dump'!$D$3:$AH$337,
MATCH($C237,'Active Hour''s Dump'!$A$3:$A$337,0),
MATCH(AO$2,'Active Hour''s Dump'!$D$2:$AH$2,0)
))),"")</f>
        <v>1096.2469999999998</v>
      </c>
      <c r="AP237" s="13" t="str">
        <f>_xlfn.IFNA(IF(AP$3="Productivity",
INDEX('Productivity Dump'!$E$4:$AJ$500,
MATCH($A237,'Productivity Dump'!$A$4:$A$500,0),
MATCH(AP$2,'Productivity Dump'!$E$3:$AJ$3,0)
),
IF(AP$3="Attendance",
INDEX('Attendance Dump'!$E$2:$AI$400,
MATCH($A237,'Attendance Dump'!$B$2:$B$400,0),
MATCH(AP$2,'Attendance Dump'!$E$1:$AI$1,0)
),
INDEX('Active Hour''s Dump'!$D$3:$AH$337,
MATCH($C237,'Active Hour''s Dump'!$A$3:$A$337,0),
MATCH(AP$2,'Active Hour''s Dump'!$D$2:$AH$2,0)
))),"")</f>
        <v>P</v>
      </c>
      <c r="AQ237" s="54">
        <f>_xlfn.IFNA(IF(AQ$3="Productivity",
INDEX('Productivity Dump'!$E$4:$AJ$500,
MATCH($A237,'Productivity Dump'!$A$4:$A$500,0),
MATCH(AQ$2,'Productivity Dump'!$E$3:$AJ$3,0)
),
IF(AQ$3="Attendance",
INDEX('Attendance Dump'!$E$2:$AI$400,
MATCH($A237,'Attendance Dump'!$B$2:$B$400,0),
MATCH(AQ$2,'Attendance Dump'!$E$1:$AI$1,0)
),
INDEX('Active Hour''s Dump'!$D$3:$AH$337,
MATCH($C237,'Active Hour''s Dump'!$A$3:$A$337,0),
MATCH(AQ$2,'Active Hour''s Dump'!$D$2:$AH$2,0)
))),"")</f>
        <v>6.9166666666666696</v>
      </c>
      <c r="AR237" s="13">
        <f>_xlfn.IFNA(IF(AR$3="Productivity",
INDEX('Productivity Dump'!$E$4:$AJ$500,
MATCH($A237,'Productivity Dump'!$A$4:$A$500,0),
MATCH(AR$2,'Productivity Dump'!$E$3:$AJ$3,0)
),
IF(AR$3="Attendance",
INDEX('Attendance Dump'!$E$2:$AI$400,
MATCH($A237,'Attendance Dump'!$B$2:$B$400,0),
MATCH(AR$2,'Attendance Dump'!$E$1:$AI$1,0)
),
INDEX('Active Hour''s Dump'!$D$3:$AH$337,
MATCH($C237,'Active Hour''s Dump'!$A$3:$A$337,0),
MATCH(AR$2,'Active Hour''s Dump'!$D$2:$AH$2,0)
))),"")</f>
        <v>1187.8990000000001</v>
      </c>
      <c r="AS237" s="13" t="str">
        <f>_xlfn.IFNA(IF(AS$3="Productivity",
INDEX('Productivity Dump'!$E$4:$AJ$500,
MATCH($A237,'Productivity Dump'!$A$4:$A$500,0),
MATCH(AS$2,'Productivity Dump'!$E$3:$AJ$3,0)
),
IF(AS$3="Attendance",
INDEX('Attendance Dump'!$E$2:$AI$400,
MATCH($A237,'Attendance Dump'!$B$2:$B$400,0),
MATCH(AS$2,'Attendance Dump'!$E$1:$AI$1,0)
),
INDEX('Active Hour''s Dump'!$D$3:$AH$337,
MATCH($C237,'Active Hour''s Dump'!$A$3:$A$337,0),
MATCH(AS$2,'Active Hour''s Dump'!$D$2:$AH$2,0)
))),"")</f>
        <v>P</v>
      </c>
      <c r="AT237" s="54">
        <f>_xlfn.IFNA(IF(AT$3="Productivity",
INDEX('Productivity Dump'!$E$4:$AJ$500,
MATCH($A237,'Productivity Dump'!$A$4:$A$500,0),
MATCH(AT$2,'Productivity Dump'!$E$3:$AJ$3,0)
),
IF(AT$3="Attendance",
INDEX('Attendance Dump'!$E$2:$AI$400,
MATCH($A237,'Attendance Dump'!$B$2:$B$400,0),
MATCH(AT$2,'Attendance Dump'!$E$1:$AI$1,0)
),
INDEX('Active Hour''s Dump'!$D$3:$AH$337,
MATCH($C237,'Active Hour''s Dump'!$A$3:$A$337,0),
MATCH(AT$2,'Active Hour''s Dump'!$D$2:$AH$2,0)
))),"")</f>
        <v>5.9166666666666696</v>
      </c>
      <c r="AU237" s="13">
        <f>_xlfn.IFNA(IF(AU$3="Productivity",
INDEX('Productivity Dump'!$E$4:$AJ$500,
MATCH($A237,'Productivity Dump'!$A$4:$A$500,0),
MATCH(AU$2,'Productivity Dump'!$E$3:$AJ$3,0)
),
IF(AU$3="Attendance",
INDEX('Attendance Dump'!$E$2:$AI$400,
MATCH($A237,'Attendance Dump'!$B$2:$B$400,0),
MATCH(AU$2,'Attendance Dump'!$E$1:$AI$1,0)
),
INDEX('Active Hour''s Dump'!$D$3:$AH$337,
MATCH($C237,'Active Hour''s Dump'!$A$3:$A$337,0),
MATCH(AU$2,'Active Hour''s Dump'!$D$2:$AH$2,0)
))),"")</f>
        <v>1203.7399999999998</v>
      </c>
      <c r="AV237" s="13" t="str">
        <f>_xlfn.IFNA(IF(AV$3="Productivity",
INDEX('Productivity Dump'!$E$4:$AJ$500,
MATCH($A237,'Productivity Dump'!$A$4:$A$500,0),
MATCH(AV$2,'Productivity Dump'!$E$3:$AJ$3,0)
),
IF(AV$3="Attendance",
INDEX('Attendance Dump'!$E$2:$AI$400,
MATCH($A237,'Attendance Dump'!$B$2:$B$400,0),
MATCH(AV$2,'Attendance Dump'!$E$1:$AI$1,0)
),
INDEX('Active Hour''s Dump'!$D$3:$AH$337,
MATCH($C237,'Active Hour''s Dump'!$A$3:$A$337,0),
MATCH(AV$2,'Active Hour''s Dump'!$D$2:$AH$2,0)
))),"")</f>
        <v>P</v>
      </c>
      <c r="AW237" s="54">
        <f>_xlfn.IFNA(IF(AW$3="Productivity",
INDEX('Productivity Dump'!$E$4:$AJ$500,
MATCH($A237,'Productivity Dump'!$A$4:$A$500,0),
MATCH(AW$2,'Productivity Dump'!$E$3:$AJ$3,0)
),
IF(AW$3="Attendance",
INDEX('Attendance Dump'!$E$2:$AI$400,
MATCH($A237,'Attendance Dump'!$B$2:$B$400,0),
MATCH(AW$2,'Attendance Dump'!$E$1:$AI$1,0)
),
INDEX('Active Hour''s Dump'!$D$3:$AH$337,
MATCH($C237,'Active Hour''s Dump'!$A$3:$A$337,0),
MATCH(AW$2,'Active Hour''s Dump'!$D$2:$AH$2,0)
))),"")</f>
        <v>6.25</v>
      </c>
      <c r="AX237" s="13">
        <f>_xlfn.IFNA(IF(AX$3="Productivity",
INDEX('Productivity Dump'!$E$4:$AJ$500,
MATCH($A237,'Productivity Dump'!$A$4:$A$500,0),
MATCH(AX$2,'Productivity Dump'!$E$3:$AJ$3,0)
),
IF(AX$3="Attendance",
INDEX('Attendance Dump'!$E$2:$AI$400,
MATCH($A237,'Attendance Dump'!$B$2:$B$400,0),
MATCH(AX$2,'Attendance Dump'!$E$1:$AI$1,0)
),
INDEX('Active Hour''s Dump'!$D$3:$AH$337,
MATCH($C237,'Active Hour''s Dump'!$A$3:$A$337,0),
MATCH(AX$2,'Active Hour''s Dump'!$D$2:$AH$2,0)
))),"")</f>
        <v>1134.4159999999999</v>
      </c>
      <c r="AY237" s="13" t="str">
        <f>_xlfn.IFNA(IF(AY$3="Productivity",
INDEX('Productivity Dump'!$E$4:$AJ$500,
MATCH($A237,'Productivity Dump'!$A$4:$A$500,0),
MATCH(AY$2,'Productivity Dump'!$E$3:$AJ$3,0)
),
IF(AY$3="Attendance",
INDEX('Attendance Dump'!$E$2:$AI$400,
MATCH($A237,'Attendance Dump'!$B$2:$B$400,0),
MATCH(AY$2,'Attendance Dump'!$E$1:$AI$1,0)
),
INDEX('Active Hour''s Dump'!$D$3:$AH$337,
MATCH($C237,'Active Hour''s Dump'!$A$3:$A$337,0),
MATCH(AY$2,'Active Hour''s Dump'!$D$2:$AH$2,0)
))),"")</f>
        <v>P</v>
      </c>
      <c r="AZ237" s="54">
        <f>_xlfn.IFNA(IF(AZ$3="Productivity",
INDEX('Productivity Dump'!$E$4:$AJ$500,
MATCH($A237,'Productivity Dump'!$A$4:$A$500,0),
MATCH(AZ$2,'Productivity Dump'!$E$3:$AJ$3,0)
),
IF(AZ$3="Attendance",
INDEX('Attendance Dump'!$E$2:$AI$400,
MATCH($A237,'Attendance Dump'!$B$2:$B$400,0),
MATCH(AZ$2,'Attendance Dump'!$E$1:$AI$1,0)
),
INDEX('Active Hour''s Dump'!$D$3:$AH$337,
MATCH($C237,'Active Hour''s Dump'!$A$3:$A$337,0),
MATCH(AZ$2,'Active Hour''s Dump'!$D$2:$AH$2,0)
))),"")</f>
        <v>6.75</v>
      </c>
      <c r="BA237" s="13">
        <f>_xlfn.IFNA(IF(BA$3="Productivity",
INDEX('Productivity Dump'!$E$4:$AJ$500,
MATCH($A237,'Productivity Dump'!$A$4:$A$500,0),
MATCH(BA$2,'Productivity Dump'!$E$3:$AJ$3,0)
),
IF(BA$3="Attendance",
INDEX('Attendance Dump'!$E$2:$AI$400,
MATCH($A237,'Attendance Dump'!$B$2:$B$400,0),
MATCH(BA$2,'Attendance Dump'!$E$1:$AI$1,0)
),
INDEX('Active Hour''s Dump'!$D$3:$AH$337,
MATCH($C237,'Active Hour''s Dump'!$A$3:$A$337,0),
MATCH(BA$2,'Active Hour''s Dump'!$D$2:$AH$2,0)
))),"")</f>
        <v>1170.952</v>
      </c>
      <c r="BB237" s="13" t="str">
        <f>_xlfn.IFNA(IF(BB$3="Productivity",
INDEX('Productivity Dump'!$E$4:$AJ$500,
MATCH($A237,'Productivity Dump'!$A$4:$A$500,0),
MATCH(BB$2,'Productivity Dump'!$E$3:$AJ$3,0)
),
IF(BB$3="Attendance",
INDEX('Attendance Dump'!$E$2:$AI$400,
MATCH($A237,'Attendance Dump'!$B$2:$B$400,0),
MATCH(BB$2,'Attendance Dump'!$E$1:$AI$1,0)
),
INDEX('Active Hour''s Dump'!$D$3:$AH$337,
MATCH($C237,'Active Hour''s Dump'!$A$3:$A$337,0),
MATCH(BB$2,'Active Hour''s Dump'!$D$2:$AH$2,0)
))),"")</f>
        <v>P</v>
      </c>
      <c r="BC237" s="54">
        <f>_xlfn.IFNA(IF(BC$3="Productivity",
INDEX('Productivity Dump'!$E$4:$AJ$500,
MATCH($A237,'Productivity Dump'!$A$4:$A$500,0),
MATCH(BC$2,'Productivity Dump'!$E$3:$AJ$3,0)
),
IF(BC$3="Attendance",
INDEX('Attendance Dump'!$E$2:$AI$400,
MATCH($A237,'Attendance Dump'!$B$2:$B$400,0),
MATCH(BC$2,'Attendance Dump'!$E$1:$AI$1,0)
),
INDEX('Active Hour''s Dump'!$D$3:$AH$337,
MATCH($C237,'Active Hour''s Dump'!$A$3:$A$337,0),
MATCH(BC$2,'Active Hour''s Dump'!$D$2:$AH$2,0)
))),"")</f>
        <v>5.8333333333333304</v>
      </c>
      <c r="BD237" s="13">
        <f>_xlfn.IFNA(IF(BD$3="Productivity",
INDEX('Productivity Dump'!$E$4:$AJ$500,
MATCH($A237,'Productivity Dump'!$A$4:$A$500,0),
MATCH(BD$2,'Productivity Dump'!$E$3:$AJ$3,0)
),
IF(BD$3="Attendance",
INDEX('Attendance Dump'!$E$2:$AI$400,
MATCH($A237,'Attendance Dump'!$B$2:$B$400,0),
MATCH(BD$2,'Attendance Dump'!$E$1:$AI$1,0)
),
INDEX('Active Hour''s Dump'!$D$3:$AH$337,
MATCH($C237,'Active Hour''s Dump'!$A$3:$A$337,0),
MATCH(BD$2,'Active Hour''s Dump'!$D$2:$AH$2,0)
))),"")</f>
        <v>1050.777</v>
      </c>
      <c r="BE237" s="13" t="str">
        <f>_xlfn.IFNA(IF(BE$3="Productivity",
INDEX('Productivity Dump'!$E$4:$AJ$500,
MATCH($A237,'Productivity Dump'!$A$4:$A$500,0),
MATCH(BE$2,'Productivity Dump'!$E$3:$AJ$3,0)
),
IF(BE$3="Attendance",
INDEX('Attendance Dump'!$E$2:$AI$400,
MATCH($A237,'Attendance Dump'!$B$2:$B$400,0),
MATCH(BE$2,'Attendance Dump'!$E$1:$AI$1,0)
),
INDEX('Active Hour''s Dump'!$D$3:$AH$337,
MATCH($C237,'Active Hour''s Dump'!$A$3:$A$337,0),
MATCH(BE$2,'Active Hour''s Dump'!$D$2:$AH$2,0)
))),"")</f>
        <v>P</v>
      </c>
      <c r="BF237" s="54">
        <f>_xlfn.IFNA(IF(BF$3="Productivity",
INDEX('Productivity Dump'!$E$4:$AJ$500,
MATCH($A237,'Productivity Dump'!$A$4:$A$500,0),
MATCH(BF$2,'Productivity Dump'!$E$3:$AJ$3,0)
),
IF(BF$3="Attendance",
INDEX('Attendance Dump'!$E$2:$AI$400,
MATCH($A237,'Attendance Dump'!$B$2:$B$400,0),
MATCH(BF$2,'Attendance Dump'!$E$1:$AI$1,0)
),
INDEX('Active Hour''s Dump'!$D$3:$AH$337,
MATCH($C237,'Active Hour''s Dump'!$A$3:$A$337,0),
MATCH(BF$2,'Active Hour''s Dump'!$D$2:$AH$2,0)
))),"")</f>
        <v>5.3333333333333304</v>
      </c>
      <c r="BG237" s="13">
        <f>_xlfn.IFNA(IF(BG$3="Productivity",
INDEX('Productivity Dump'!$E$4:$AJ$500,
MATCH($A237,'Productivity Dump'!$A$4:$A$500,0),
MATCH(BG$2,'Productivity Dump'!$E$3:$AJ$3,0)
),
IF(BG$3="Attendance",
INDEX('Attendance Dump'!$E$2:$AI$400,
MATCH($A237,'Attendance Dump'!$B$2:$B$400,0),
MATCH(BG$2,'Attendance Dump'!$E$1:$AI$1,0)
),
INDEX('Active Hour''s Dump'!$D$3:$AH$337,
MATCH($C237,'Active Hour''s Dump'!$A$3:$A$337,0),
MATCH(BG$2,'Active Hour''s Dump'!$D$2:$AH$2,0)
))),"")</f>
        <v>0</v>
      </c>
      <c r="BH237" s="13" t="str">
        <f>_xlfn.IFNA(IF(BH$3="Productivity",
INDEX('Productivity Dump'!$E$4:$AJ$500,
MATCH($A237,'Productivity Dump'!$A$4:$A$500,0),
MATCH(BH$2,'Productivity Dump'!$E$3:$AJ$3,0)
),
IF(BH$3="Attendance",
INDEX('Attendance Dump'!$E$2:$AI$400,
MATCH($A237,'Attendance Dump'!$B$2:$B$400,0),
MATCH(BH$2,'Attendance Dump'!$E$1:$AI$1,0)
),
INDEX('Active Hour''s Dump'!$D$3:$AH$337,
MATCH($C237,'Active Hour''s Dump'!$A$3:$A$337,0),
MATCH(BH$2,'Active Hour''s Dump'!$D$2:$AH$2,0)
))),"")</f>
        <v>WO</v>
      </c>
      <c r="BI237" s="54">
        <f>_xlfn.IFNA(IF(BI$3="Productivity",
INDEX('Productivity Dump'!$E$4:$AJ$500,
MATCH($A237,'Productivity Dump'!$A$4:$A$500,0),
MATCH(BI$2,'Productivity Dump'!$E$3:$AJ$3,0)
),
IF(BI$3="Attendance",
INDEX('Attendance Dump'!$E$2:$AI$400,
MATCH($A237,'Attendance Dump'!$B$2:$B$400,0),
MATCH(BI$2,'Attendance Dump'!$E$1:$AI$1,0)
),
INDEX('Active Hour''s Dump'!$D$3:$AH$337,
MATCH($C237,'Active Hour''s Dump'!$A$3:$A$337,0),
MATCH(BI$2,'Active Hour''s Dump'!$D$2:$AH$2,0)
))),"")</f>
        <v>0</v>
      </c>
      <c r="BJ237" s="13">
        <f>_xlfn.IFNA(IF(BJ$3="Productivity",
INDEX('Productivity Dump'!$E$4:$AJ$500,
MATCH($A237,'Productivity Dump'!$A$4:$A$500,0),
MATCH(BJ$2,'Productivity Dump'!$E$3:$AJ$3,0)
),
IF(BJ$3="Attendance",
INDEX('Attendance Dump'!$E$2:$AI$400,
MATCH($A237,'Attendance Dump'!$B$2:$B$400,0),
MATCH(BJ$2,'Attendance Dump'!$E$1:$AI$1,0)
),
INDEX('Active Hour''s Dump'!$D$3:$AH$337,
MATCH($C237,'Active Hour''s Dump'!$A$3:$A$337,0),
MATCH(BJ$2,'Active Hour''s Dump'!$D$2:$AH$2,0)
))),"")</f>
        <v>1126.5890000000002</v>
      </c>
      <c r="BK237" s="13" t="str">
        <f>_xlfn.IFNA(IF(BK$3="Productivity",
INDEX('Productivity Dump'!$E$4:$AJ$500,
MATCH($A237,'Productivity Dump'!$A$4:$A$500,0),
MATCH(BK$2,'Productivity Dump'!$E$3:$AJ$3,0)
),
IF(BK$3="Attendance",
INDEX('Attendance Dump'!$E$2:$AI$400,
MATCH($A237,'Attendance Dump'!$B$2:$B$400,0),
MATCH(BK$2,'Attendance Dump'!$E$1:$AI$1,0)
),
INDEX('Active Hour''s Dump'!$D$3:$AH$337,
MATCH($C237,'Active Hour''s Dump'!$A$3:$A$337,0),
MATCH(BK$2,'Active Hour''s Dump'!$D$2:$AH$2,0)
))),"")</f>
        <v>P</v>
      </c>
      <c r="BL237" s="54">
        <f>_xlfn.IFNA(IF(BL$3="Productivity",
INDEX('Productivity Dump'!$E$4:$AJ$500,
MATCH($A237,'Productivity Dump'!$A$4:$A$500,0),
MATCH(BL$2,'Productivity Dump'!$E$3:$AJ$3,0)
),
IF(BL$3="Attendance",
INDEX('Attendance Dump'!$E$2:$AI$400,
MATCH($A237,'Attendance Dump'!$B$2:$B$400,0),
MATCH(BL$2,'Attendance Dump'!$E$1:$AI$1,0)
),
INDEX('Active Hour''s Dump'!$D$3:$AH$337,
MATCH($C237,'Active Hour''s Dump'!$A$3:$A$337,0),
MATCH(BL$2,'Active Hour''s Dump'!$D$2:$AH$2,0)
))),"")</f>
        <v>5.8333333333333304</v>
      </c>
      <c r="BM237" s="13">
        <f>_xlfn.IFNA(IF(BM$3="Productivity",
INDEX('Productivity Dump'!$E$4:$AJ$500,
MATCH($A237,'Productivity Dump'!$A$4:$A$500,0),
MATCH(BM$2,'Productivity Dump'!$E$3:$AJ$3,0)
),
IF(BM$3="Attendance",
INDEX('Attendance Dump'!$E$2:$AI$400,
MATCH($A237,'Attendance Dump'!$B$2:$B$400,0),
MATCH(BM$2,'Attendance Dump'!$E$1:$AI$1,0)
),
INDEX('Active Hour''s Dump'!$D$3:$AH$337,
MATCH($C237,'Active Hour''s Dump'!$A$3:$A$337,0),
MATCH(BM$2,'Active Hour''s Dump'!$D$2:$AH$2,0)
))),"")</f>
        <v>1141.6110000000001</v>
      </c>
      <c r="BN237" s="13" t="str">
        <f>_xlfn.IFNA(IF(BN$3="Productivity",
INDEX('Productivity Dump'!$E$4:$AJ$500,
MATCH($A237,'Productivity Dump'!$A$4:$A$500,0),
MATCH(BN$2,'Productivity Dump'!$E$3:$AJ$3,0)
),
IF(BN$3="Attendance",
INDEX('Attendance Dump'!$E$2:$AI$400,
MATCH($A237,'Attendance Dump'!$B$2:$B$400,0),
MATCH(BN$2,'Attendance Dump'!$E$1:$AI$1,0)
),
INDEX('Active Hour''s Dump'!$D$3:$AH$337,
MATCH($C237,'Active Hour''s Dump'!$A$3:$A$337,0),
MATCH(BN$2,'Active Hour''s Dump'!$D$2:$AH$2,0)
))),"")</f>
        <v>P</v>
      </c>
      <c r="BO237" s="54">
        <f>_xlfn.IFNA(IF(BO$3="Productivity",
INDEX('Productivity Dump'!$E$4:$AJ$500,
MATCH($A237,'Productivity Dump'!$A$4:$A$500,0),
MATCH(BO$2,'Productivity Dump'!$E$3:$AJ$3,0)
),
IF(BO$3="Attendance",
INDEX('Attendance Dump'!$E$2:$AI$400,
MATCH($A237,'Attendance Dump'!$B$2:$B$400,0),
MATCH(BO$2,'Attendance Dump'!$E$1:$AI$1,0)
),
INDEX('Active Hour''s Dump'!$D$3:$AH$337,
MATCH($C237,'Active Hour''s Dump'!$A$3:$A$337,0),
MATCH(BO$2,'Active Hour''s Dump'!$D$2:$AH$2,0)
))),"")</f>
        <v>6.25</v>
      </c>
      <c r="BP237" s="13">
        <f>_xlfn.IFNA(IF(BP$3="Productivity",
INDEX('Productivity Dump'!$E$4:$AJ$500,
MATCH($A237,'Productivity Dump'!$A$4:$A$500,0),
MATCH(BP$2,'Productivity Dump'!$E$3:$AJ$3,0)
),
IF(BP$3="Attendance",
INDEX('Attendance Dump'!$E$2:$AI$400,
MATCH($A237,'Attendance Dump'!$B$2:$B$400,0),
MATCH(BP$2,'Attendance Dump'!$E$1:$AI$1,0)
),
INDEX('Active Hour''s Dump'!$D$3:$AH$337,
MATCH($C237,'Active Hour''s Dump'!$A$3:$A$337,0),
MATCH(BP$2,'Active Hour''s Dump'!$D$2:$AH$2,0)
))),"")</f>
        <v>1221.1200000000003</v>
      </c>
      <c r="BQ237" s="13" t="str">
        <f>_xlfn.IFNA(IF(BQ$3="Productivity",
INDEX('Productivity Dump'!$E$4:$AJ$500,
MATCH($A237,'Productivity Dump'!$A$4:$A$500,0),
MATCH(BQ$2,'Productivity Dump'!$E$3:$AJ$3,0)
),
IF(BQ$3="Attendance",
INDEX('Attendance Dump'!$E$2:$AI$400,
MATCH($A237,'Attendance Dump'!$B$2:$B$400,0),
MATCH(BQ$2,'Attendance Dump'!$E$1:$AI$1,0)
),
INDEX('Active Hour''s Dump'!$D$3:$AH$337,
MATCH($C237,'Active Hour''s Dump'!$A$3:$A$337,0),
MATCH(BQ$2,'Active Hour''s Dump'!$D$2:$AH$2,0)
))),"")</f>
        <v>P</v>
      </c>
      <c r="BR237" s="54">
        <f>_xlfn.IFNA(IF(BR$3="Productivity",
INDEX('Productivity Dump'!$E$4:$AJ$500,
MATCH($A237,'Productivity Dump'!$A$4:$A$500,0),
MATCH(BR$2,'Productivity Dump'!$E$3:$AJ$3,0)
),
IF(BR$3="Attendance",
INDEX('Attendance Dump'!$E$2:$AI$400,
MATCH($A237,'Attendance Dump'!$B$2:$B$400,0),
MATCH(BR$2,'Attendance Dump'!$E$1:$AI$1,0)
),
INDEX('Active Hour''s Dump'!$D$3:$AH$337,
MATCH($C237,'Active Hour''s Dump'!$A$3:$A$337,0),
MATCH(BR$2,'Active Hour''s Dump'!$D$2:$AH$2,0)
))),"")</f>
        <v>6.4166666666666696</v>
      </c>
      <c r="BS237" s="13">
        <f>_xlfn.IFNA(IF(BS$3="Productivity",
INDEX('Productivity Dump'!$E$4:$AJ$500,
MATCH($A237,'Productivity Dump'!$A$4:$A$500,0),
MATCH(BS$2,'Productivity Dump'!$E$3:$AJ$3,0)
),
IF(BS$3="Attendance",
INDEX('Attendance Dump'!$E$2:$AI$400,
MATCH($A237,'Attendance Dump'!$B$2:$B$400,0),
MATCH(BS$2,'Attendance Dump'!$E$1:$AI$1,0)
),
INDEX('Active Hour''s Dump'!$D$3:$AH$337,
MATCH($C237,'Active Hour''s Dump'!$A$3:$A$337,0),
MATCH(BS$2,'Active Hour''s Dump'!$D$2:$AH$2,0)
))),"")</f>
        <v>1091.7660000000001</v>
      </c>
      <c r="BT237" s="13" t="str">
        <f>_xlfn.IFNA(IF(BT$3="Productivity",
INDEX('Productivity Dump'!$E$4:$AJ$500,
MATCH($A237,'Productivity Dump'!$A$4:$A$500,0),
MATCH(BT$2,'Productivity Dump'!$E$3:$AJ$3,0)
),
IF(BT$3="Attendance",
INDEX('Attendance Dump'!$E$2:$AI$400,
MATCH($A237,'Attendance Dump'!$B$2:$B$400,0),
MATCH(BT$2,'Attendance Dump'!$E$1:$AI$1,0)
),
INDEX('Active Hour''s Dump'!$D$3:$AH$337,
MATCH($C237,'Active Hour''s Dump'!$A$3:$A$337,0),
MATCH(BT$2,'Active Hour''s Dump'!$D$2:$AH$2,0)
))),"")</f>
        <v>H(P)</v>
      </c>
      <c r="BU237" s="54">
        <f>_xlfn.IFNA(IF(BU$3="Productivity",
INDEX('Productivity Dump'!$E$4:$AJ$500,
MATCH($A237,'Productivity Dump'!$A$4:$A$500,0),
MATCH(BU$2,'Productivity Dump'!$E$3:$AJ$3,0)
),
IF(BU$3="Attendance",
INDEX('Attendance Dump'!$E$2:$AI$400,
MATCH($A237,'Attendance Dump'!$B$2:$B$400,0),
MATCH(BU$2,'Attendance Dump'!$E$1:$AI$1,0)
),
INDEX('Active Hour''s Dump'!$D$3:$AH$337,
MATCH($C237,'Active Hour''s Dump'!$A$3:$A$337,0),
MATCH(BU$2,'Active Hour''s Dump'!$D$2:$AH$2,0)
))),"")</f>
        <v>6.9166666666666696</v>
      </c>
      <c r="BV237" s="13">
        <f>_xlfn.IFNA(IF(BV$3="Productivity",
INDEX('Productivity Dump'!$E$4:$AJ$500,
MATCH($A237,'Productivity Dump'!$A$4:$A$500,0),
MATCH(BV$2,'Productivity Dump'!$E$3:$AJ$3,0)
),
IF(BV$3="Attendance",
INDEX('Attendance Dump'!$E$2:$AI$400,
MATCH($A237,'Attendance Dump'!$B$2:$B$400,0),
MATCH(BV$2,'Attendance Dump'!$E$1:$AI$1,0)
),
INDEX('Active Hour''s Dump'!$D$3:$AH$337,
MATCH($C237,'Active Hour''s Dump'!$A$3:$A$337,0),
MATCH(BV$2,'Active Hour''s Dump'!$D$2:$AH$2,0)
))),"")</f>
        <v>1216.874</v>
      </c>
      <c r="BW237" s="13" t="str">
        <f>_xlfn.IFNA(IF(BW$3="Productivity",
INDEX('Productivity Dump'!$E$4:$AJ$500,
MATCH($A237,'Productivity Dump'!$A$4:$A$500,0),
MATCH(BW$2,'Productivity Dump'!$E$3:$AJ$3,0)
),
IF(BW$3="Attendance",
INDEX('Attendance Dump'!$E$2:$AI$400,
MATCH($A237,'Attendance Dump'!$B$2:$B$400,0),
MATCH(BW$2,'Attendance Dump'!$E$1:$AI$1,0)
),
INDEX('Active Hour''s Dump'!$D$3:$AH$337,
MATCH($C237,'Active Hour''s Dump'!$A$3:$A$337,0),
MATCH(BW$2,'Active Hour''s Dump'!$D$2:$AH$2,0)
))),"")</f>
        <v>P</v>
      </c>
      <c r="BX237" s="54">
        <f>_xlfn.IFNA(IF(BX$3="Productivity",
INDEX('Productivity Dump'!$E$4:$AJ$500,
MATCH($A237,'Productivity Dump'!$A$4:$A$500,0),
MATCH(BX$2,'Productivity Dump'!$E$3:$AJ$3,0)
),
IF(BX$3="Attendance",
INDEX('Attendance Dump'!$E$2:$AI$400,
MATCH($A237,'Attendance Dump'!$B$2:$B$400,0),
MATCH(BX$2,'Attendance Dump'!$E$1:$AI$1,0)
),
INDEX('Active Hour''s Dump'!$D$3:$AH$337,
MATCH($C237,'Active Hour''s Dump'!$A$3:$A$337,0),
MATCH(BX$2,'Active Hour''s Dump'!$D$2:$AH$2,0)
))),"")</f>
        <v>6.4166666666666696</v>
      </c>
      <c r="BY237" s="13">
        <f>_xlfn.IFNA(IF(BY$3="Productivity",
INDEX('Productivity Dump'!$E$4:$AJ$500,
MATCH($A237,'Productivity Dump'!$A$4:$A$500,0),
MATCH(BY$2,'Productivity Dump'!$E$3:$AJ$3,0)
),
IF(BY$3="Attendance",
INDEX('Attendance Dump'!$E$2:$AI$400,
MATCH($A237,'Attendance Dump'!$B$2:$B$400,0),
MATCH(BY$2,'Attendance Dump'!$E$1:$AI$1,0)
),
INDEX('Active Hour''s Dump'!$D$3:$AH$337,
MATCH($C237,'Active Hour''s Dump'!$A$3:$A$337,0),
MATCH(BY$2,'Active Hour''s Dump'!$D$2:$AH$2,0)
))),"")</f>
        <v>419</v>
      </c>
      <c r="BZ237" s="13" t="str">
        <f>_xlfn.IFNA(IF(BZ$3="Productivity",
INDEX('Productivity Dump'!$E$4:$AJ$500,
MATCH($A237,'Productivity Dump'!$A$4:$A$500,0),
MATCH(BZ$2,'Productivity Dump'!$E$3:$AJ$3,0)
),
IF(BZ$3="Attendance",
INDEX('Attendance Dump'!$E$2:$AI$400,
MATCH($A237,'Attendance Dump'!$B$2:$B$400,0),
MATCH(BZ$2,'Attendance Dump'!$E$1:$AI$1,0)
),
INDEX('Active Hour''s Dump'!$D$3:$AH$337,
MATCH($C237,'Active Hour''s Dump'!$A$3:$A$337,0),
MATCH(BZ$2,'Active Hour''s Dump'!$D$2:$AH$2,0)
))),"")</f>
        <v>P</v>
      </c>
      <c r="CA237" s="54">
        <f>_xlfn.IFNA(IF(CA$3="Productivity",
INDEX('Productivity Dump'!$E$4:$AJ$500,
MATCH($A237,'Productivity Dump'!$A$4:$A$500,0),
MATCH(CA$2,'Productivity Dump'!$E$3:$AJ$3,0)
),
IF(CA$3="Attendance",
INDEX('Attendance Dump'!$E$2:$AI$400,
MATCH($A237,'Attendance Dump'!$B$2:$B$400,0),
MATCH(CA$2,'Attendance Dump'!$E$1:$AI$1,0)
),
INDEX('Active Hour''s Dump'!$D$3:$AH$337,
MATCH($C237,'Active Hour''s Dump'!$A$3:$A$337,0),
MATCH(CA$2,'Active Hour''s Dump'!$D$2:$AH$2,0)
))),"")</f>
        <v>2.75</v>
      </c>
      <c r="CB237" s="13">
        <f>_xlfn.IFNA(IF(CB$3="Productivity",
INDEX('Productivity Dump'!$E$4:$AJ$500,
MATCH($A237,'Productivity Dump'!$A$4:$A$500,0),
MATCH(CB$2,'Productivity Dump'!$E$3:$AJ$3,0)
),
IF(CB$3="Attendance",
INDEX('Attendance Dump'!$E$2:$AI$400,
MATCH($A237,'Attendance Dump'!$B$2:$B$400,0),
MATCH(CB$2,'Attendance Dump'!$E$1:$AI$1,0)
),
INDEX('Active Hour''s Dump'!$D$3:$AH$337,
MATCH($C237,'Active Hour''s Dump'!$A$3:$A$337,0),
MATCH(CB$2,'Active Hour''s Dump'!$D$2:$AH$2,0)
))),"")</f>
        <v>0</v>
      </c>
      <c r="CC237" s="13" t="str">
        <f>_xlfn.IFNA(IF(CC$3="Productivity",
INDEX('Productivity Dump'!$E$4:$AJ$500,
MATCH($A237,'Productivity Dump'!$A$4:$A$500,0),
MATCH(CC$2,'Productivity Dump'!$E$3:$AJ$3,0)
),
IF(CC$3="Attendance",
INDEX('Attendance Dump'!$E$2:$AI$400,
MATCH($A237,'Attendance Dump'!$B$2:$B$400,0),
MATCH(CC$2,'Attendance Dump'!$E$1:$AI$1,0)
),
INDEX('Active Hour''s Dump'!$D$3:$AH$337,
MATCH($C237,'Active Hour''s Dump'!$A$3:$A$337,0),
MATCH(CC$2,'Active Hour''s Dump'!$D$2:$AH$2,0)
))),"")</f>
        <v>WO</v>
      </c>
      <c r="CD237" s="54">
        <f>_xlfn.IFNA(IF(CD$3="Productivity",
INDEX('Productivity Dump'!$E$4:$AJ$500,
MATCH($A237,'Productivity Dump'!$A$4:$A$500,0),
MATCH(CD$2,'Productivity Dump'!$E$3:$AJ$3,0)
),
IF(CD$3="Attendance",
INDEX('Attendance Dump'!$E$2:$AI$400,
MATCH($A237,'Attendance Dump'!$B$2:$B$400,0),
MATCH(CD$2,'Attendance Dump'!$E$1:$AI$1,0)
),
INDEX('Active Hour''s Dump'!$D$3:$AH$337,
MATCH($C237,'Active Hour''s Dump'!$A$3:$A$337,0),
MATCH(CD$2,'Active Hour''s Dump'!$D$2:$AH$2,0)
))),"")</f>
        <v>0</v>
      </c>
      <c r="CE237" s="13">
        <f>_xlfn.IFNA(IF(CE$3="Productivity",
INDEX('Productivity Dump'!$E$4:$AJ$500,
MATCH($A237,'Productivity Dump'!$A$4:$A$500,0),
MATCH(CE$2,'Productivity Dump'!$E$3:$AJ$3,0)
),
IF(CE$3="Attendance",
INDEX('Attendance Dump'!$E$2:$AI$400,
MATCH($A237,'Attendance Dump'!$B$2:$B$400,0),
MATCH(CE$2,'Attendance Dump'!$E$1:$AI$1,0)
),
INDEX('Active Hour''s Dump'!$D$3:$AH$337,
MATCH($C237,'Active Hour''s Dump'!$A$3:$A$337,0),
MATCH(CE$2,'Active Hour''s Dump'!$D$2:$AH$2,0)
))),"")</f>
        <v>1029.2019999999998</v>
      </c>
      <c r="CF237" s="13" t="str">
        <f>_xlfn.IFNA(IF(CF$3="Productivity",
INDEX('Productivity Dump'!$E$4:$AJ$500,
MATCH($A237,'Productivity Dump'!$A$4:$A$500,0),
MATCH(CF$2,'Productivity Dump'!$E$3:$AJ$3,0)
),
IF(CF$3="Attendance",
INDEX('Attendance Dump'!$E$2:$AI$400,
MATCH($A237,'Attendance Dump'!$B$2:$B$400,0),
MATCH(CF$2,'Attendance Dump'!$E$1:$AI$1,0)
),
INDEX('Active Hour''s Dump'!$D$3:$AH$337,
MATCH($C237,'Active Hour''s Dump'!$A$3:$A$337,0),
MATCH(CF$2,'Active Hour''s Dump'!$D$2:$AH$2,0)
))),"")</f>
        <v>P</v>
      </c>
      <c r="CG237" s="54">
        <f>_xlfn.IFNA(IF(CG$3="Productivity",
INDEX('Productivity Dump'!$E$4:$AJ$500,
MATCH($A237,'Productivity Dump'!$A$4:$A$500,0),
MATCH(CG$2,'Productivity Dump'!$E$3:$AJ$3,0)
),
IF(CG$3="Attendance",
INDEX('Attendance Dump'!$E$2:$AI$400,
MATCH($A237,'Attendance Dump'!$B$2:$B$400,0),
MATCH(CG$2,'Attendance Dump'!$E$1:$AI$1,0)
),
INDEX('Active Hour''s Dump'!$D$3:$AH$337,
MATCH($C237,'Active Hour''s Dump'!$A$3:$A$337,0),
MATCH(CG$2,'Active Hour''s Dump'!$D$2:$AH$2,0)
))),"")</f>
        <v>5.5833333333333304</v>
      </c>
      <c r="CH237" s="13">
        <f>_xlfn.IFNA(IF(CH$3="Productivity",
INDEX('Productivity Dump'!$E$4:$AJ$500,
MATCH($A237,'Productivity Dump'!$A$4:$A$500,0),
MATCH(CH$2,'Productivity Dump'!$E$3:$AJ$3,0)
),
IF(CH$3="Attendance",
INDEX('Attendance Dump'!$E$2:$AI$400,
MATCH($A237,'Attendance Dump'!$B$2:$B$400,0),
MATCH(CH$2,'Attendance Dump'!$E$1:$AI$1,0)
),
INDEX('Active Hour''s Dump'!$D$3:$AH$337,
MATCH($C237,'Active Hour''s Dump'!$A$3:$A$337,0),
MATCH(CH$2,'Active Hour''s Dump'!$D$2:$AH$2,0)
))),"")</f>
        <v>0</v>
      </c>
      <c r="CI237" s="13" t="str">
        <f>_xlfn.IFNA(IF(CI$3="Productivity",
INDEX('Productivity Dump'!$E$4:$AJ$500,
MATCH($A237,'Productivity Dump'!$A$4:$A$500,0),
MATCH(CI$2,'Productivity Dump'!$E$3:$AJ$3,0)
),
IF(CI$3="Attendance",
INDEX('Attendance Dump'!$E$2:$AI$400,
MATCH($A237,'Attendance Dump'!$B$2:$B$400,0),
MATCH(CI$2,'Attendance Dump'!$E$1:$AI$1,0)
),
INDEX('Active Hour''s Dump'!$D$3:$AH$337,
MATCH($C237,'Active Hour''s Dump'!$A$3:$A$337,0),
MATCH(CI$2,'Active Hour''s Dump'!$D$2:$AH$2,0)
))),"")</f>
        <v>PL</v>
      </c>
      <c r="CJ237" s="54">
        <f>_xlfn.IFNA(IF(CJ$3="Productivity",
INDEX('Productivity Dump'!$E$4:$AJ$500,
MATCH($A237,'Productivity Dump'!$A$4:$A$500,0),
MATCH(CJ$2,'Productivity Dump'!$E$3:$AJ$3,0)
),
IF(CJ$3="Attendance",
INDEX('Attendance Dump'!$E$2:$AI$400,
MATCH($A237,'Attendance Dump'!$B$2:$B$400,0),
MATCH(CJ$2,'Attendance Dump'!$E$1:$AI$1,0)
),
INDEX('Active Hour''s Dump'!$D$3:$AH$337,
MATCH($C237,'Active Hour''s Dump'!$A$3:$A$337,0),
MATCH(CJ$2,'Active Hour''s Dump'!$D$2:$AH$2,0)
))),"")</f>
        <v>0</v>
      </c>
      <c r="CK237" s="13">
        <f>_xlfn.IFNA(IF(CK$3="Productivity",
INDEX('Productivity Dump'!$E$4:$AJ$500,
MATCH($A237,'Productivity Dump'!$A$4:$A$500,0),
MATCH(CK$2,'Productivity Dump'!$E$3:$AJ$3,0)
),
IF(CK$3="Attendance",
INDEX('Attendance Dump'!$E$2:$AI$400,
MATCH($A237,'Attendance Dump'!$B$2:$B$400,0),
MATCH(CK$2,'Attendance Dump'!$E$1:$AI$1,0)
),
INDEX('Active Hour''s Dump'!$D$3:$AH$337,
MATCH($C237,'Active Hour''s Dump'!$A$3:$A$337,0),
MATCH(CK$2,'Active Hour''s Dump'!$D$2:$AH$2,0)
))),"")</f>
        <v>1125.0470000000005</v>
      </c>
      <c r="CL237" s="13" t="str">
        <f>_xlfn.IFNA(IF(CL$3="Productivity",
INDEX('Productivity Dump'!$E$4:$AJ$500,
MATCH($A237,'Productivity Dump'!$A$4:$A$500,0),
MATCH(CL$2,'Productivity Dump'!$E$3:$AJ$3,0)
),
IF(CL$3="Attendance",
INDEX('Attendance Dump'!$E$2:$AI$400,
MATCH($A237,'Attendance Dump'!$B$2:$B$400,0),
MATCH(CL$2,'Attendance Dump'!$E$1:$AI$1,0)
),
INDEX('Active Hour''s Dump'!$D$3:$AH$337,
MATCH($C237,'Active Hour''s Dump'!$A$3:$A$337,0),
MATCH(CL$2,'Active Hour''s Dump'!$D$2:$AH$2,0)
))),"")</f>
        <v>P</v>
      </c>
      <c r="CM237" s="54">
        <f>_xlfn.IFNA(IF(CM$3="Productivity",
INDEX('Productivity Dump'!$E$4:$AJ$500,
MATCH($A237,'Productivity Dump'!$A$4:$A$500,0),
MATCH(CM$2,'Productivity Dump'!$E$3:$AJ$3,0)
),
IF(CM$3="Attendance",
INDEX('Attendance Dump'!$E$2:$AI$400,
MATCH($A237,'Attendance Dump'!$B$2:$B$400,0),
MATCH(CM$2,'Attendance Dump'!$E$1:$AI$1,0)
),
INDEX('Active Hour''s Dump'!$D$3:$AH$337,
MATCH($C237,'Active Hour''s Dump'!$A$3:$A$337,0),
MATCH(CM$2,'Active Hour''s Dump'!$D$2:$AH$2,0)
))),"")</f>
        <v>6.5833333333333304</v>
      </c>
      <c r="CN237" s="13">
        <f>_xlfn.IFNA(IF(CN$3="Productivity",
INDEX('Productivity Dump'!$E$4:$AJ$500,
MATCH($A237,'Productivity Dump'!$A$4:$A$500,0),
MATCH(CN$2,'Productivity Dump'!$E$3:$AJ$3,0)
),
IF(CN$3="Attendance",
INDEX('Attendance Dump'!$E$2:$AI$400,
MATCH($A237,'Attendance Dump'!$B$2:$B$400,0),
MATCH(CN$2,'Attendance Dump'!$E$1:$AI$1,0)
),
INDEX('Active Hour''s Dump'!$D$3:$AH$337,
MATCH($C237,'Active Hour''s Dump'!$A$3:$A$337,0),
MATCH(CN$2,'Active Hour''s Dump'!$D$2:$AH$2,0)
))),"")</f>
        <v>0</v>
      </c>
      <c r="CO237" s="13">
        <f>_xlfn.IFNA(IF(CO$3="Productivity",
INDEX('Productivity Dump'!$E$4:$AJ$500,
MATCH($A237,'Productivity Dump'!$A$4:$A$500,0),
MATCH(CO$2,'Productivity Dump'!$E$3:$AJ$3,0)
),
IF(CO$3="Attendance",
INDEX('Attendance Dump'!$E$2:$AI$400,
MATCH($A237,'Attendance Dump'!$B$2:$B$400,0),
MATCH(CO$2,'Attendance Dump'!$E$1:$AI$1,0)
),
INDEX('Active Hour''s Dump'!$D$3:$AH$337,
MATCH($C237,'Active Hour''s Dump'!$A$3:$A$337,0),
MATCH(CO$2,'Active Hour''s Dump'!$D$2:$AH$2,0)
))),"")</f>
        <v>0</v>
      </c>
      <c r="CP237" s="54">
        <f>_xlfn.IFNA(IF(CP$3="Productivity",
INDEX('Productivity Dump'!$E$4:$AJ$500,
MATCH($A237,'Productivity Dump'!$A$4:$A$500,0),
MATCH(CP$2,'Productivity Dump'!$E$3:$AJ$3,0)
),
IF(CP$3="Attendance",
INDEX('Attendance Dump'!$E$2:$AI$400,
MATCH($A237,'Attendance Dump'!$B$2:$B$400,0),
MATCH(CP$2,'Attendance Dump'!$E$1:$AI$1,0)
),
INDEX('Active Hour''s Dump'!$D$3:$AH$337,
MATCH($C237,'Active Hour''s Dump'!$A$3:$A$337,0),
MATCH(CP$2,'Active Hour''s Dump'!$D$2:$AH$2,0)
))),"")</f>
        <v>0</v>
      </c>
      <c r="CQ237" s="13">
        <f>_xlfn.IFNA(IF(CQ$3="Productivity",
INDEX('Productivity Dump'!$E$4:$AJ$500,
MATCH($A237,'Productivity Dump'!$A$4:$A$500,0),
MATCH(CQ$2,'Productivity Dump'!$E$3:$AJ$3,0)
),
IF(CQ$3="Attendance",
INDEX('Attendance Dump'!$E$2:$AI$400,
MATCH($A237,'Attendance Dump'!$B$2:$B$400,0),
MATCH(CQ$2,'Attendance Dump'!$E$1:$AI$1,0)
),
INDEX('Active Hour''s Dump'!$D$3:$AH$337,
MATCH($C237,'Active Hour''s Dump'!$A$3:$A$337,0),
MATCH(CQ$2,'Active Hour''s Dump'!$D$2:$AH$2,0)
))),"")</f>
        <v>0</v>
      </c>
      <c r="CR237" s="13">
        <f>_xlfn.IFNA(IF(CR$3="Productivity",
INDEX('Productivity Dump'!$E$4:$AJ$500,
MATCH($A237,'Productivity Dump'!$A$4:$A$500,0),
MATCH(CR$2,'Productivity Dump'!$E$3:$AJ$3,0)
),
IF(CR$3="Attendance",
INDEX('Attendance Dump'!$E$2:$AI$400,
MATCH($A237,'Attendance Dump'!$B$2:$B$400,0),
MATCH(CR$2,'Attendance Dump'!$E$1:$AI$1,0)
),
INDEX('Active Hour''s Dump'!$D$3:$AH$337,
MATCH($C237,'Active Hour''s Dump'!$A$3:$A$337,0),
MATCH(CR$2,'Active Hour''s Dump'!$D$2:$AH$2,0)
))),"")</f>
        <v>0</v>
      </c>
      <c r="CS237" s="54">
        <f>_xlfn.IFNA(IF(CS$3="Productivity",
INDEX('Productivity Dump'!$E$4:$AJ$500,
MATCH($A237,'Productivity Dump'!$A$4:$A$500,0),
MATCH(CS$2,'Productivity Dump'!$E$3:$AJ$3,0)
),
IF(CS$3="Attendance",
INDEX('Attendance Dump'!$E$2:$AI$400,
MATCH($A237,'Attendance Dump'!$B$2:$B$400,0),
MATCH(CS$2,'Attendance Dump'!$E$1:$AI$1,0)
),
INDEX('Active Hour''s Dump'!$D$3:$AH$337,
MATCH($C237,'Active Hour''s Dump'!$A$3:$A$337,0),
MATCH(CS$2,'Active Hour''s Dump'!$D$2:$AH$2,0)
))),"")</f>
        <v>0</v>
      </c>
      <c r="CT237" s="13">
        <f>_xlfn.IFNA(IF(CT$3="Productivity",
INDEX('Productivity Dump'!$E$4:$AJ$500,
MATCH($A237,'Productivity Dump'!$A$4:$A$500,0),
MATCH(CT$2,'Productivity Dump'!$E$3:$AJ$3,0)
),
IF(CT$3="Attendance",
INDEX('Attendance Dump'!$E$2:$AI$400,
MATCH($A237,'Attendance Dump'!$B$2:$B$400,0),
MATCH(CT$2,'Attendance Dump'!$E$1:$AI$1,0)
),
INDEX('Active Hour''s Dump'!$D$3:$AH$337,
MATCH($C237,'Active Hour''s Dump'!$A$3:$A$337,0),
MATCH(CT$2,'Active Hour''s Dump'!$D$2:$AH$2,0)
))),"")</f>
        <v>0</v>
      </c>
      <c r="CU237" s="13">
        <f>_xlfn.IFNA(IF(CU$3="Productivity",
INDEX('Productivity Dump'!$E$4:$AJ$500,
MATCH($A237,'Productivity Dump'!$A$4:$A$500,0),
MATCH(CU$2,'Productivity Dump'!$E$3:$AJ$3,0)
),
IF(CU$3="Attendance",
INDEX('Attendance Dump'!$E$2:$AI$400,
MATCH($A237,'Attendance Dump'!$B$2:$B$400,0),
MATCH(CU$2,'Attendance Dump'!$E$1:$AI$1,0)
),
INDEX('Active Hour''s Dump'!$D$3:$AH$337,
MATCH($C237,'Active Hour''s Dump'!$A$3:$A$337,0),
MATCH(CU$2,'Active Hour''s Dump'!$D$2:$AH$2,0)
))),"")</f>
        <v>0</v>
      </c>
      <c r="CV237" s="54">
        <f>_xlfn.IFNA(IF(CV$3="Productivity",
INDEX('Productivity Dump'!$E$4:$AJ$500,
MATCH($A237,'Productivity Dump'!$A$4:$A$500,0),
MATCH(CV$2,'Productivity Dump'!$E$3:$AJ$3,0)
),
IF(CV$3="Attendance",
INDEX('Attendance Dump'!$E$2:$AI$400,
MATCH($A237,'Attendance Dump'!$B$2:$B$400,0),
MATCH(CV$2,'Attendance Dump'!$E$1:$AI$1,0)
),
INDEX('Active Hour''s Dump'!$D$3:$AH$337,
MATCH($C237,'Active Hour''s Dump'!$A$3:$A$337,0),
MATCH(CV$2,'Active Hour''s Dump'!$D$2:$AH$2,0)
))),"")</f>
        <v>0</v>
      </c>
      <c r="CW237" s="13"/>
      <c r="CX237" s="13"/>
      <c r="CY237" s="54"/>
      <c r="DA237" s="57">
        <f t="shared" si="87"/>
        <v>131.33333333333334</v>
      </c>
      <c r="DB237" s="35">
        <f t="shared" si="88"/>
        <v>24353.856</v>
      </c>
      <c r="DC237" s="35">
        <f t="shared" si="83"/>
        <v>0</v>
      </c>
      <c r="DD237" s="35">
        <f t="shared" ca="1" si="86"/>
        <v>0</v>
      </c>
      <c r="DF237" s="32" cm="1">
        <f t="array" ref="DF237">SUMPRODUCT(
    (MOD(COLUMN(H237:CV237) - COLUMN(H237), 3) = 0) *
    (H237:CV237 = 0) *
    (I237:CW237 = "P") *
    (COUNTIF(UKHoliday, H$2:CV$2) = 0)
)</f>
        <v>0</v>
      </c>
      <c r="DG237" s="33" cm="1">
        <f t="array" ref="DG237">SUMPRODUCT(
  (MOD(COLUMN(H237:CV237) - COLUMN(H237), 3) = 0) *
  (H237:CV237 &gt; 0) *
  (H237:CV237 &lt; 0.5 * IF(((WEEKDAY(H$2:CV$2, 2) = 1) + (WEEKDAY(H$2:CV$2, 2) = 6)), G237, F237)) *
  (I237:CW237 = "P") *
  (COUNTIF(UKHoliday, H$2:CV$2) = 0)
)</f>
        <v>0</v>
      </c>
      <c r="DH237" s="33" cm="1">
        <f t="array" ref="DH237">SUMPRODUCT(
  (MOD(COLUMN(H237:CV237) - COLUMN(H237), 3) = 0) *
  (H237:CV237 &gt; 0.5 * IF(((WEEKDAY(H$2:CV$2, 2) = 1) + (WEEKDAY(H$2:CV$2, 2) = 6)), $G237, $F237)) *
  (H237:CV237 &lt; 0.8 * IF(((WEEKDAY(H$2:CV$2, 2) = 1) + (WEEKDAY(H$2:CV$2, 2) = 6)), $G237, $F237)) *
  (I237:CW237 = "P") *
  (COUNTIF(UKHoliday, H$2:CV$2) = 0)
)</f>
        <v>1</v>
      </c>
      <c r="DI237" s="33" cm="1">
        <f t="array" ref="DI237">SUMPRODUCT(
  (MOD(COLUMN(H237:CV237) - COLUMN(H237), 3) = 0) *
  (H237:CV237 &gt; 0.8 * IF(((WEEKDAY(H$2:CV$2, 2) = 1) + (WEEKDAY(H$2:CV$2, 2) = 6)), $G237, $F237)) *
  (H237:CV237 &lt; 1 * IF(((WEEKDAY(H$2:CV$2, 2) = 1) + (WEEKDAY(H$2:CV$2, 2) = 6)), $G237, $F237)) *
  (I237:CW237 = "P") *
  (COUNTIF(UKHoliday, H$2:CV$2) = 0)
)</f>
        <v>4</v>
      </c>
    </row>
    <row r="238" spans="1:113" x14ac:dyDescent="0.3">
      <c r="A238" s="8" t="s">
        <v>467</v>
      </c>
      <c r="B238" s="36" t="s">
        <v>566</v>
      </c>
      <c r="C238" s="9" t="s">
        <v>820</v>
      </c>
      <c r="D238" s="62" t="s">
        <v>555</v>
      </c>
      <c r="E238" s="35">
        <v>22000</v>
      </c>
      <c r="F238" s="35">
        <f t="shared" si="84"/>
        <v>1100</v>
      </c>
      <c r="G238" s="35">
        <f t="shared" si="85"/>
        <v>550</v>
      </c>
      <c r="H238" s="13">
        <f>_xlfn.IFNA(IF(H$3="Productivity",
INDEX('Productivity Dump'!$E$4:$AJ$500,
MATCH($A238,'Productivity Dump'!$A$4:$A$500,0),
MATCH(H$2,'Productivity Dump'!$E$3:$AJ$3,0)
),
IF(H$3="Attendance",
INDEX('Attendance Dump'!$E$2:$AI$400,
MATCH($A238,'Attendance Dump'!$B$2:$B$400,0),
MATCH(H$2,'Attendance Dump'!$E$1:$AI$1,0)
),
INDEX('Active Hour''s Dump'!$D$3:$AH$337,
MATCH($C238,'Active Hour''s Dump'!$A$3:$A$337,0),
MATCH(H$2,'Active Hour''s Dump'!$D$2:$AH$2,0)
))),"")</f>
        <v>958.76599999999996</v>
      </c>
      <c r="I238" s="13" t="str">
        <f>_xlfn.IFNA(IF(I$3="Productivity",
INDEX('Productivity Dump'!$E$4:$AJ$500,
MATCH($A238,'Productivity Dump'!$A$4:$A$500,0),
MATCH(I$2,'Productivity Dump'!$E$3:$AJ$3,0)
),
IF(I$3="Attendance",
INDEX('Attendance Dump'!$E$2:$AI$400,
MATCH($A238,'Attendance Dump'!$B$2:$B$400,0),
MATCH(I$2,'Attendance Dump'!$E$1:$AI$1,0)
),
INDEX('Active Hour''s Dump'!$D$3:$AH$337,
MATCH($C238,'Active Hour''s Dump'!$A$3:$A$337,0),
MATCH(I$2,'Active Hour''s Dump'!$D$2:$AH$2,0)
))),"")</f>
        <v>P</v>
      </c>
      <c r="J238" s="54">
        <f>_xlfn.IFNA(IF(J$3="Productivity",
INDEX('Productivity Dump'!$E$4:$AJ$500,
MATCH($A238,'Productivity Dump'!$A$4:$A$500,0),
MATCH(J$2,'Productivity Dump'!$E$3:$AJ$3,0)
),
IF(J$3="Attendance",
INDEX('Attendance Dump'!$E$2:$AI$400,
MATCH($A238,'Attendance Dump'!$B$2:$B$400,0),
MATCH(J$2,'Attendance Dump'!$E$1:$AI$1,0)
),
INDEX('Active Hour''s Dump'!$D$3:$AH$337,
MATCH($C238,'Active Hour''s Dump'!$A$3:$A$337,0),
MATCH(J$2,'Active Hour''s Dump'!$D$2:$AH$2,0)
))),"")</f>
        <v>6.4166666666666696</v>
      </c>
      <c r="K238" s="13">
        <f>_xlfn.IFNA(IF(K$3="Productivity",
INDEX('Productivity Dump'!$E$4:$AJ$500,
MATCH($A238,'Productivity Dump'!$A$4:$A$500,0),
MATCH(K$2,'Productivity Dump'!$E$3:$AJ$3,0)
),
IF(K$3="Attendance",
INDEX('Attendance Dump'!$E$2:$AI$400,
MATCH($A238,'Attendance Dump'!$B$2:$B$400,0),
MATCH(K$2,'Attendance Dump'!$E$1:$AI$1,0)
),
INDEX('Active Hour''s Dump'!$D$3:$AH$337,
MATCH($C238,'Active Hour''s Dump'!$A$3:$A$337,0),
MATCH(K$2,'Active Hour''s Dump'!$D$2:$AH$2,0)
))),"")</f>
        <v>1006.451</v>
      </c>
      <c r="L238" s="13" t="str">
        <f>_xlfn.IFNA(IF(L$3="Productivity",
INDEX('Productivity Dump'!$E$4:$AJ$500,
MATCH($A238,'Productivity Dump'!$A$4:$A$500,0),
MATCH(L$2,'Productivity Dump'!$E$3:$AJ$3,0)
),
IF(L$3="Attendance",
INDEX('Attendance Dump'!$E$2:$AI$400,
MATCH($A238,'Attendance Dump'!$B$2:$B$400,0),
MATCH(L$2,'Attendance Dump'!$E$1:$AI$1,0)
),
INDEX('Active Hour''s Dump'!$D$3:$AH$337,
MATCH($C238,'Active Hour''s Dump'!$A$3:$A$337,0),
MATCH(L$2,'Active Hour''s Dump'!$D$2:$AH$2,0)
))),"")</f>
        <v>P</v>
      </c>
      <c r="M238" s="54">
        <f>_xlfn.IFNA(IF(M$3="Productivity",
INDEX('Productivity Dump'!$E$4:$AJ$500,
MATCH($A238,'Productivity Dump'!$A$4:$A$500,0),
MATCH(M$2,'Productivity Dump'!$E$3:$AJ$3,0)
),
IF(M$3="Attendance",
INDEX('Attendance Dump'!$E$2:$AI$400,
MATCH($A238,'Attendance Dump'!$B$2:$B$400,0),
MATCH(M$2,'Attendance Dump'!$E$1:$AI$1,0)
),
INDEX('Active Hour''s Dump'!$D$3:$AH$337,
MATCH($C238,'Active Hour''s Dump'!$A$3:$A$337,0),
MATCH(M$2,'Active Hour''s Dump'!$D$2:$AH$2,0)
))),"")</f>
        <v>6.8333333333333304</v>
      </c>
      <c r="N238" s="13">
        <f>_xlfn.IFNA(IF(N$3="Productivity",
INDEX('Productivity Dump'!$E$4:$AJ$500,
MATCH($A238,'Productivity Dump'!$A$4:$A$500,0),
MATCH(N$2,'Productivity Dump'!$E$3:$AJ$3,0)
),
IF(N$3="Attendance",
INDEX('Attendance Dump'!$E$2:$AI$400,
MATCH($A238,'Attendance Dump'!$B$2:$B$400,0),
MATCH(N$2,'Attendance Dump'!$E$1:$AI$1,0)
),
INDEX('Active Hour''s Dump'!$D$3:$AH$337,
MATCH($C238,'Active Hour''s Dump'!$A$3:$A$337,0),
MATCH(N$2,'Active Hour''s Dump'!$D$2:$AH$2,0)
))),"")</f>
        <v>696.75900000000001</v>
      </c>
      <c r="O238" s="13" t="str">
        <f>_xlfn.IFNA(IF(O$3="Productivity",
INDEX('Productivity Dump'!$E$4:$AJ$500,
MATCH($A238,'Productivity Dump'!$A$4:$A$500,0),
MATCH(O$2,'Productivity Dump'!$E$3:$AJ$3,0)
),
IF(O$3="Attendance",
INDEX('Attendance Dump'!$E$2:$AI$400,
MATCH($A238,'Attendance Dump'!$B$2:$B$400,0),
MATCH(O$2,'Attendance Dump'!$E$1:$AI$1,0)
),
INDEX('Active Hour''s Dump'!$D$3:$AH$337,
MATCH($C238,'Active Hour''s Dump'!$A$3:$A$337,0),
MATCH(O$2,'Active Hour''s Dump'!$D$2:$AH$2,0)
))),"")</f>
        <v>P</v>
      </c>
      <c r="P238" s="54">
        <f>_xlfn.IFNA(IF(P$3="Productivity",
INDEX('Productivity Dump'!$E$4:$AJ$500,
MATCH($A238,'Productivity Dump'!$A$4:$A$500,0),
MATCH(P$2,'Productivity Dump'!$E$3:$AJ$3,0)
),
IF(P$3="Attendance",
INDEX('Attendance Dump'!$E$2:$AI$400,
MATCH($A238,'Attendance Dump'!$B$2:$B$400,0),
MATCH(P$2,'Attendance Dump'!$E$1:$AI$1,0)
),
INDEX('Active Hour''s Dump'!$D$3:$AH$337,
MATCH($C238,'Active Hour''s Dump'!$A$3:$A$337,0),
MATCH(P$2,'Active Hour''s Dump'!$D$2:$AH$2,0)
))),"")</f>
        <v>4.1666666666666696</v>
      </c>
      <c r="Q238" s="13">
        <f>_xlfn.IFNA(IF(Q$3="Productivity",
INDEX('Productivity Dump'!$E$4:$AJ$500,
MATCH($A238,'Productivity Dump'!$A$4:$A$500,0),
MATCH(Q$2,'Productivity Dump'!$E$3:$AJ$3,0)
),
IF(Q$3="Attendance",
INDEX('Attendance Dump'!$E$2:$AI$400,
MATCH($A238,'Attendance Dump'!$B$2:$B$400,0),
MATCH(Q$2,'Attendance Dump'!$E$1:$AI$1,0)
),
INDEX('Active Hour''s Dump'!$D$3:$AH$337,
MATCH($C238,'Active Hour''s Dump'!$A$3:$A$337,0),
MATCH(Q$2,'Active Hour''s Dump'!$D$2:$AH$2,0)
))),"")</f>
        <v>0</v>
      </c>
      <c r="R238" s="13" t="str">
        <f>_xlfn.IFNA(IF(R$3="Productivity",
INDEX('Productivity Dump'!$E$4:$AJ$500,
MATCH($A238,'Productivity Dump'!$A$4:$A$500,0),
MATCH(R$2,'Productivity Dump'!$E$3:$AJ$3,0)
),
IF(R$3="Attendance",
INDEX('Attendance Dump'!$E$2:$AI$400,
MATCH($A238,'Attendance Dump'!$B$2:$B$400,0),
MATCH(R$2,'Attendance Dump'!$E$1:$AI$1,0)
),
INDEX('Active Hour''s Dump'!$D$3:$AH$337,
MATCH($C238,'Active Hour''s Dump'!$A$3:$A$337,0),
MATCH(R$2,'Active Hour''s Dump'!$D$2:$AH$2,0)
))),"")</f>
        <v>WO</v>
      </c>
      <c r="S238" s="54">
        <f>_xlfn.IFNA(IF(S$3="Productivity",
INDEX('Productivity Dump'!$E$4:$AJ$500,
MATCH($A238,'Productivity Dump'!$A$4:$A$500,0),
MATCH(S$2,'Productivity Dump'!$E$3:$AJ$3,0)
),
IF(S$3="Attendance",
INDEX('Attendance Dump'!$E$2:$AI$400,
MATCH($A238,'Attendance Dump'!$B$2:$B$400,0),
MATCH(S$2,'Attendance Dump'!$E$1:$AI$1,0)
),
INDEX('Active Hour''s Dump'!$D$3:$AH$337,
MATCH($C238,'Active Hour''s Dump'!$A$3:$A$337,0),
MATCH(S$2,'Active Hour''s Dump'!$D$2:$AH$2,0)
))),"")</f>
        <v>0</v>
      </c>
      <c r="T238" s="13">
        <f>_xlfn.IFNA(IF(T$3="Productivity",
INDEX('Productivity Dump'!$E$4:$AJ$500,
MATCH($A238,'Productivity Dump'!$A$4:$A$500,0),
MATCH(T$2,'Productivity Dump'!$E$3:$AJ$3,0)
),
IF(T$3="Attendance",
INDEX('Attendance Dump'!$E$2:$AI$400,
MATCH($A238,'Attendance Dump'!$B$2:$B$400,0),
MATCH(T$2,'Attendance Dump'!$E$1:$AI$1,0)
),
INDEX('Active Hour''s Dump'!$D$3:$AH$337,
MATCH($C238,'Active Hour''s Dump'!$A$3:$A$337,0),
MATCH(T$2,'Active Hour''s Dump'!$D$2:$AH$2,0)
))),"")</f>
        <v>524.21100000000001</v>
      </c>
      <c r="U238" s="13" t="str">
        <f>_xlfn.IFNA(IF(U$3="Productivity",
INDEX('Productivity Dump'!$E$4:$AJ$500,
MATCH($A238,'Productivity Dump'!$A$4:$A$500,0),
MATCH(U$2,'Productivity Dump'!$E$3:$AJ$3,0)
),
IF(U$3="Attendance",
INDEX('Attendance Dump'!$E$2:$AI$400,
MATCH($A238,'Attendance Dump'!$B$2:$B$400,0),
MATCH(U$2,'Attendance Dump'!$E$1:$AI$1,0)
),
INDEX('Active Hour''s Dump'!$D$3:$AH$337,
MATCH($C238,'Active Hour''s Dump'!$A$3:$A$337,0),
MATCH(U$2,'Active Hour''s Dump'!$D$2:$AH$2,0)
))),"")</f>
        <v>P</v>
      </c>
      <c r="V238" s="54">
        <f>_xlfn.IFNA(IF(V$3="Productivity",
INDEX('Productivity Dump'!$E$4:$AJ$500,
MATCH($A238,'Productivity Dump'!$A$4:$A$500,0),
MATCH(V$2,'Productivity Dump'!$E$3:$AJ$3,0)
),
IF(V$3="Attendance",
INDEX('Attendance Dump'!$E$2:$AI$400,
MATCH($A238,'Attendance Dump'!$B$2:$B$400,0),
MATCH(V$2,'Attendance Dump'!$E$1:$AI$1,0)
),
INDEX('Active Hour''s Dump'!$D$3:$AH$337,
MATCH($C238,'Active Hour''s Dump'!$A$3:$A$337,0),
MATCH(V$2,'Active Hour''s Dump'!$D$2:$AH$2,0)
))),"")</f>
        <v>3.4166666666666701</v>
      </c>
      <c r="W238" s="13">
        <f>_xlfn.IFNA(IF(W$3="Productivity",
INDEX('Productivity Dump'!$E$4:$AJ$500,
MATCH($A238,'Productivity Dump'!$A$4:$A$500,0),
MATCH(W$2,'Productivity Dump'!$E$3:$AJ$3,0)
),
IF(W$3="Attendance",
INDEX('Attendance Dump'!$E$2:$AI$400,
MATCH($A238,'Attendance Dump'!$B$2:$B$400,0),
MATCH(W$2,'Attendance Dump'!$E$1:$AI$1,0)
),
INDEX('Active Hour''s Dump'!$D$3:$AH$337,
MATCH($C238,'Active Hour''s Dump'!$A$3:$A$337,0),
MATCH(W$2,'Active Hour''s Dump'!$D$2:$AH$2,0)
))),"")</f>
        <v>1034.586</v>
      </c>
      <c r="X238" s="13" t="str">
        <f>_xlfn.IFNA(IF(X$3="Productivity",
INDEX('Productivity Dump'!$E$4:$AJ$500,
MATCH($A238,'Productivity Dump'!$A$4:$A$500,0),
MATCH(X$2,'Productivity Dump'!$E$3:$AJ$3,0)
),
IF(X$3="Attendance",
INDEX('Attendance Dump'!$E$2:$AI$400,
MATCH($A238,'Attendance Dump'!$B$2:$B$400,0),
MATCH(X$2,'Attendance Dump'!$E$1:$AI$1,0)
),
INDEX('Active Hour''s Dump'!$D$3:$AH$337,
MATCH($C238,'Active Hour''s Dump'!$A$3:$A$337,0),
MATCH(X$2,'Active Hour''s Dump'!$D$2:$AH$2,0)
))),"")</f>
        <v>P</v>
      </c>
      <c r="Y238" s="54">
        <f>_xlfn.IFNA(IF(Y$3="Productivity",
INDEX('Productivity Dump'!$E$4:$AJ$500,
MATCH($A238,'Productivity Dump'!$A$4:$A$500,0),
MATCH(Y$2,'Productivity Dump'!$E$3:$AJ$3,0)
),
IF(Y$3="Attendance",
INDEX('Attendance Dump'!$E$2:$AI$400,
MATCH($A238,'Attendance Dump'!$B$2:$B$400,0),
MATCH(Y$2,'Attendance Dump'!$E$1:$AI$1,0)
),
INDEX('Active Hour''s Dump'!$D$3:$AH$337,
MATCH($C238,'Active Hour''s Dump'!$A$3:$A$337,0),
MATCH(Y$2,'Active Hour''s Dump'!$D$2:$AH$2,0)
))),"")</f>
        <v>6.4166666666666696</v>
      </c>
      <c r="Z238" s="13">
        <f>_xlfn.IFNA(IF(Z$3="Productivity",
INDEX('Productivity Dump'!$E$4:$AJ$500,
MATCH($A238,'Productivity Dump'!$A$4:$A$500,0),
MATCH(Z$2,'Productivity Dump'!$E$3:$AJ$3,0)
),
IF(Z$3="Attendance",
INDEX('Attendance Dump'!$E$2:$AI$400,
MATCH($A238,'Attendance Dump'!$B$2:$B$400,0),
MATCH(Z$2,'Attendance Dump'!$E$1:$AI$1,0)
),
INDEX('Active Hour''s Dump'!$D$3:$AH$337,
MATCH($C238,'Active Hour''s Dump'!$A$3:$A$337,0),
MATCH(Z$2,'Active Hour''s Dump'!$D$2:$AH$2,0)
))),"")</f>
        <v>1181.8359999999998</v>
      </c>
      <c r="AA238" s="13" t="str">
        <f>_xlfn.IFNA(IF(AA$3="Productivity",
INDEX('Productivity Dump'!$E$4:$AJ$500,
MATCH($A238,'Productivity Dump'!$A$4:$A$500,0),
MATCH(AA$2,'Productivity Dump'!$E$3:$AJ$3,0)
),
IF(AA$3="Attendance",
INDEX('Attendance Dump'!$E$2:$AI$400,
MATCH($A238,'Attendance Dump'!$B$2:$B$400,0),
MATCH(AA$2,'Attendance Dump'!$E$1:$AI$1,0)
),
INDEX('Active Hour''s Dump'!$D$3:$AH$337,
MATCH($C238,'Active Hour''s Dump'!$A$3:$A$337,0),
MATCH(AA$2,'Active Hour''s Dump'!$D$2:$AH$2,0)
))),"")</f>
        <v>P</v>
      </c>
      <c r="AB238" s="54">
        <f>_xlfn.IFNA(IF(AB$3="Productivity",
INDEX('Productivity Dump'!$E$4:$AJ$500,
MATCH($A238,'Productivity Dump'!$A$4:$A$500,0),
MATCH(AB$2,'Productivity Dump'!$E$3:$AJ$3,0)
),
IF(AB$3="Attendance",
INDEX('Attendance Dump'!$E$2:$AI$400,
MATCH($A238,'Attendance Dump'!$B$2:$B$400,0),
MATCH(AB$2,'Attendance Dump'!$E$1:$AI$1,0)
),
INDEX('Active Hour''s Dump'!$D$3:$AH$337,
MATCH($C238,'Active Hour''s Dump'!$A$3:$A$337,0),
MATCH(AB$2,'Active Hour''s Dump'!$D$2:$AH$2,0)
))),"")</f>
        <v>7.25</v>
      </c>
      <c r="AC238" s="13">
        <f>_xlfn.IFNA(IF(AC$3="Productivity",
INDEX('Productivity Dump'!$E$4:$AJ$500,
MATCH($A238,'Productivity Dump'!$A$4:$A$500,0),
MATCH(AC$2,'Productivity Dump'!$E$3:$AJ$3,0)
),
IF(AC$3="Attendance",
INDEX('Attendance Dump'!$E$2:$AI$400,
MATCH($A238,'Attendance Dump'!$B$2:$B$400,0),
MATCH(AC$2,'Attendance Dump'!$E$1:$AI$1,0)
),
INDEX('Active Hour''s Dump'!$D$3:$AH$337,
MATCH($C238,'Active Hour''s Dump'!$A$3:$A$337,0),
MATCH(AC$2,'Active Hour''s Dump'!$D$2:$AH$2,0)
))),"")</f>
        <v>797.19699999999989</v>
      </c>
      <c r="AD238" s="13" t="str">
        <f>_xlfn.IFNA(IF(AD$3="Productivity",
INDEX('Productivity Dump'!$E$4:$AJ$500,
MATCH($A238,'Productivity Dump'!$A$4:$A$500,0),
MATCH(AD$2,'Productivity Dump'!$E$3:$AJ$3,0)
),
IF(AD$3="Attendance",
INDEX('Attendance Dump'!$E$2:$AI$400,
MATCH($A238,'Attendance Dump'!$B$2:$B$400,0),
MATCH(AD$2,'Attendance Dump'!$E$1:$AI$1,0)
),
INDEX('Active Hour''s Dump'!$D$3:$AH$337,
MATCH($C238,'Active Hour''s Dump'!$A$3:$A$337,0),
MATCH(AD$2,'Active Hour''s Dump'!$D$2:$AH$2,0)
))),"")</f>
        <v>P</v>
      </c>
      <c r="AE238" s="54">
        <f>_xlfn.IFNA(IF(AE$3="Productivity",
INDEX('Productivity Dump'!$E$4:$AJ$500,
MATCH($A238,'Productivity Dump'!$A$4:$A$500,0),
MATCH(AE$2,'Productivity Dump'!$E$3:$AJ$3,0)
),
IF(AE$3="Attendance",
INDEX('Attendance Dump'!$E$2:$AI$400,
MATCH($A238,'Attendance Dump'!$B$2:$B$400,0),
MATCH(AE$2,'Attendance Dump'!$E$1:$AI$1,0)
),
INDEX('Active Hour''s Dump'!$D$3:$AH$337,
MATCH($C238,'Active Hour''s Dump'!$A$3:$A$337,0),
MATCH(AE$2,'Active Hour''s Dump'!$D$2:$AH$2,0)
))),"")</f>
        <v>5.5833333333333304</v>
      </c>
      <c r="AF238" s="13">
        <f>_xlfn.IFNA(IF(AF$3="Productivity",
INDEX('Productivity Dump'!$E$4:$AJ$500,
MATCH($A238,'Productivity Dump'!$A$4:$A$500,0),
MATCH(AF$2,'Productivity Dump'!$E$3:$AJ$3,0)
),
IF(AF$3="Attendance",
INDEX('Attendance Dump'!$E$2:$AI$400,
MATCH($A238,'Attendance Dump'!$B$2:$B$400,0),
MATCH(AF$2,'Attendance Dump'!$E$1:$AI$1,0)
),
INDEX('Active Hour''s Dump'!$D$3:$AH$337,
MATCH($C238,'Active Hour''s Dump'!$A$3:$A$337,0),
MATCH(AF$2,'Active Hour''s Dump'!$D$2:$AH$2,0)
))),"")</f>
        <v>896.50500000000011</v>
      </c>
      <c r="AG238" s="13" t="str">
        <f>_xlfn.IFNA(IF(AG$3="Productivity",
INDEX('Productivity Dump'!$E$4:$AJ$500,
MATCH($A238,'Productivity Dump'!$A$4:$A$500,0),
MATCH(AG$2,'Productivity Dump'!$E$3:$AJ$3,0)
),
IF(AG$3="Attendance",
INDEX('Attendance Dump'!$E$2:$AI$400,
MATCH($A238,'Attendance Dump'!$B$2:$B$400,0),
MATCH(AG$2,'Attendance Dump'!$E$1:$AI$1,0)
),
INDEX('Active Hour''s Dump'!$D$3:$AH$337,
MATCH($C238,'Active Hour''s Dump'!$A$3:$A$337,0),
MATCH(AG$2,'Active Hour''s Dump'!$D$2:$AH$2,0)
))),"")</f>
        <v>P</v>
      </c>
      <c r="AH238" s="54">
        <f>_xlfn.IFNA(IF(AH$3="Productivity",
INDEX('Productivity Dump'!$E$4:$AJ$500,
MATCH($A238,'Productivity Dump'!$A$4:$A$500,0),
MATCH(AH$2,'Productivity Dump'!$E$3:$AJ$3,0)
),
IF(AH$3="Attendance",
INDEX('Attendance Dump'!$E$2:$AI$400,
MATCH($A238,'Attendance Dump'!$B$2:$B$400,0),
MATCH(AH$2,'Attendance Dump'!$E$1:$AI$1,0)
),
INDEX('Active Hour''s Dump'!$D$3:$AH$337,
MATCH($C238,'Active Hour''s Dump'!$A$3:$A$337,0),
MATCH(AH$2,'Active Hour''s Dump'!$D$2:$AH$2,0)
))),"")</f>
        <v>5.6666666666666696</v>
      </c>
      <c r="AI238" s="13">
        <f>_xlfn.IFNA(IF(AI$3="Productivity",
INDEX('Productivity Dump'!$E$4:$AJ$500,
MATCH($A238,'Productivity Dump'!$A$4:$A$500,0),
MATCH(AI$2,'Productivity Dump'!$E$3:$AJ$3,0)
),
IF(AI$3="Attendance",
INDEX('Attendance Dump'!$E$2:$AI$400,
MATCH($A238,'Attendance Dump'!$B$2:$B$400,0),
MATCH(AI$2,'Attendance Dump'!$E$1:$AI$1,0)
),
INDEX('Active Hour''s Dump'!$D$3:$AH$337,
MATCH($C238,'Active Hour''s Dump'!$A$3:$A$337,0),
MATCH(AI$2,'Active Hour''s Dump'!$D$2:$AH$2,0)
))),"")</f>
        <v>618.50300000000016</v>
      </c>
      <c r="AJ238" s="13" t="str">
        <f>_xlfn.IFNA(IF(AJ$3="Productivity",
INDEX('Productivity Dump'!$E$4:$AJ$500,
MATCH($A238,'Productivity Dump'!$A$4:$A$500,0),
MATCH(AJ$2,'Productivity Dump'!$E$3:$AJ$3,0)
),
IF(AJ$3="Attendance",
INDEX('Attendance Dump'!$E$2:$AI$400,
MATCH($A238,'Attendance Dump'!$B$2:$B$400,0),
MATCH(AJ$2,'Attendance Dump'!$E$1:$AI$1,0)
),
INDEX('Active Hour''s Dump'!$D$3:$AH$337,
MATCH($C238,'Active Hour''s Dump'!$A$3:$A$337,0),
MATCH(AJ$2,'Active Hour''s Dump'!$D$2:$AH$2,0)
))),"")</f>
        <v>P</v>
      </c>
      <c r="AK238" s="54">
        <f>_xlfn.IFNA(IF(AK$3="Productivity",
INDEX('Productivity Dump'!$E$4:$AJ$500,
MATCH($A238,'Productivity Dump'!$A$4:$A$500,0),
MATCH(AK$2,'Productivity Dump'!$E$3:$AJ$3,0)
),
IF(AK$3="Attendance",
INDEX('Attendance Dump'!$E$2:$AI$400,
MATCH($A238,'Attendance Dump'!$B$2:$B$400,0),
MATCH(AK$2,'Attendance Dump'!$E$1:$AI$1,0)
),
INDEX('Active Hour''s Dump'!$D$3:$AH$337,
MATCH($C238,'Active Hour''s Dump'!$A$3:$A$337,0),
MATCH(AK$2,'Active Hour''s Dump'!$D$2:$AH$2,0)
))),"")</f>
        <v>4.3333333333333304</v>
      </c>
      <c r="AL238" s="13">
        <f>_xlfn.IFNA(IF(AL$3="Productivity",
INDEX('Productivity Dump'!$E$4:$AJ$500,
MATCH($A238,'Productivity Dump'!$A$4:$A$500,0),
MATCH(AL$2,'Productivity Dump'!$E$3:$AJ$3,0)
),
IF(AL$3="Attendance",
INDEX('Attendance Dump'!$E$2:$AI$400,
MATCH($A238,'Attendance Dump'!$B$2:$B$400,0),
MATCH(AL$2,'Attendance Dump'!$E$1:$AI$1,0)
),
INDEX('Active Hour''s Dump'!$D$3:$AH$337,
MATCH($C238,'Active Hour''s Dump'!$A$3:$A$337,0),
MATCH(AL$2,'Active Hour''s Dump'!$D$2:$AH$2,0)
))),"")</f>
        <v>0</v>
      </c>
      <c r="AM238" s="13" t="str">
        <f>_xlfn.IFNA(IF(AM$3="Productivity",
INDEX('Productivity Dump'!$E$4:$AJ$500,
MATCH($A238,'Productivity Dump'!$A$4:$A$500,0),
MATCH(AM$2,'Productivity Dump'!$E$3:$AJ$3,0)
),
IF(AM$3="Attendance",
INDEX('Attendance Dump'!$E$2:$AI$400,
MATCH($A238,'Attendance Dump'!$B$2:$B$400,0),
MATCH(AM$2,'Attendance Dump'!$E$1:$AI$1,0)
),
INDEX('Active Hour''s Dump'!$D$3:$AH$337,
MATCH($C238,'Active Hour''s Dump'!$A$3:$A$337,0),
MATCH(AM$2,'Active Hour''s Dump'!$D$2:$AH$2,0)
))),"")</f>
        <v>WO</v>
      </c>
      <c r="AN238" s="54">
        <f>_xlfn.IFNA(IF(AN$3="Productivity",
INDEX('Productivity Dump'!$E$4:$AJ$500,
MATCH($A238,'Productivity Dump'!$A$4:$A$500,0),
MATCH(AN$2,'Productivity Dump'!$E$3:$AJ$3,0)
),
IF(AN$3="Attendance",
INDEX('Attendance Dump'!$E$2:$AI$400,
MATCH($A238,'Attendance Dump'!$B$2:$B$400,0),
MATCH(AN$2,'Attendance Dump'!$E$1:$AI$1,0)
),
INDEX('Active Hour''s Dump'!$D$3:$AH$337,
MATCH($C238,'Active Hour''s Dump'!$A$3:$A$337,0),
MATCH(AN$2,'Active Hour''s Dump'!$D$2:$AH$2,0)
))),"")</f>
        <v>0</v>
      </c>
      <c r="AO238" s="13">
        <f>_xlfn.IFNA(IF(AO$3="Productivity",
INDEX('Productivity Dump'!$E$4:$AJ$500,
MATCH($A238,'Productivity Dump'!$A$4:$A$500,0),
MATCH(AO$2,'Productivity Dump'!$E$3:$AJ$3,0)
),
IF(AO$3="Attendance",
INDEX('Attendance Dump'!$E$2:$AI$400,
MATCH($A238,'Attendance Dump'!$B$2:$B$400,0),
MATCH(AO$2,'Attendance Dump'!$E$1:$AI$1,0)
),
INDEX('Active Hour''s Dump'!$D$3:$AH$337,
MATCH($C238,'Active Hour''s Dump'!$A$3:$A$337,0),
MATCH(AO$2,'Active Hour''s Dump'!$D$2:$AH$2,0)
))),"")</f>
        <v>892.23399999999992</v>
      </c>
      <c r="AP238" s="13" t="str">
        <f>_xlfn.IFNA(IF(AP$3="Productivity",
INDEX('Productivity Dump'!$E$4:$AJ$500,
MATCH($A238,'Productivity Dump'!$A$4:$A$500,0),
MATCH(AP$2,'Productivity Dump'!$E$3:$AJ$3,0)
),
IF(AP$3="Attendance",
INDEX('Attendance Dump'!$E$2:$AI$400,
MATCH($A238,'Attendance Dump'!$B$2:$B$400,0),
MATCH(AP$2,'Attendance Dump'!$E$1:$AI$1,0)
),
INDEX('Active Hour''s Dump'!$D$3:$AH$337,
MATCH($C238,'Active Hour''s Dump'!$A$3:$A$337,0),
MATCH(AP$2,'Active Hour''s Dump'!$D$2:$AH$2,0)
))),"")</f>
        <v>P</v>
      </c>
      <c r="AQ238" s="54">
        <f>_xlfn.IFNA(IF(AQ$3="Productivity",
INDEX('Productivity Dump'!$E$4:$AJ$500,
MATCH($A238,'Productivity Dump'!$A$4:$A$500,0),
MATCH(AQ$2,'Productivity Dump'!$E$3:$AJ$3,0)
),
IF(AQ$3="Attendance",
INDEX('Attendance Dump'!$E$2:$AI$400,
MATCH($A238,'Attendance Dump'!$B$2:$B$400,0),
MATCH(AQ$2,'Attendance Dump'!$E$1:$AI$1,0)
),
INDEX('Active Hour''s Dump'!$D$3:$AH$337,
MATCH($C238,'Active Hour''s Dump'!$A$3:$A$337,0),
MATCH(AQ$2,'Active Hour''s Dump'!$D$2:$AH$2,0)
))),"")</f>
        <v>5.8333333333333304</v>
      </c>
      <c r="AR238" s="13">
        <f>_xlfn.IFNA(IF(AR$3="Productivity",
INDEX('Productivity Dump'!$E$4:$AJ$500,
MATCH($A238,'Productivity Dump'!$A$4:$A$500,0),
MATCH(AR$2,'Productivity Dump'!$E$3:$AJ$3,0)
),
IF(AR$3="Attendance",
INDEX('Attendance Dump'!$E$2:$AI$400,
MATCH($A238,'Attendance Dump'!$B$2:$B$400,0),
MATCH(AR$2,'Attendance Dump'!$E$1:$AI$1,0)
),
INDEX('Active Hour''s Dump'!$D$3:$AH$337,
MATCH($C238,'Active Hour''s Dump'!$A$3:$A$337,0),
MATCH(AR$2,'Active Hour''s Dump'!$D$2:$AH$2,0)
))),"")</f>
        <v>1054.998</v>
      </c>
      <c r="AS238" s="13" t="str">
        <f>_xlfn.IFNA(IF(AS$3="Productivity",
INDEX('Productivity Dump'!$E$4:$AJ$500,
MATCH($A238,'Productivity Dump'!$A$4:$A$500,0),
MATCH(AS$2,'Productivity Dump'!$E$3:$AJ$3,0)
),
IF(AS$3="Attendance",
INDEX('Attendance Dump'!$E$2:$AI$400,
MATCH($A238,'Attendance Dump'!$B$2:$B$400,0),
MATCH(AS$2,'Attendance Dump'!$E$1:$AI$1,0)
),
INDEX('Active Hour''s Dump'!$D$3:$AH$337,
MATCH($C238,'Active Hour''s Dump'!$A$3:$A$337,0),
MATCH(AS$2,'Active Hour''s Dump'!$D$2:$AH$2,0)
))),"")</f>
        <v>P</v>
      </c>
      <c r="AT238" s="54">
        <f>_xlfn.IFNA(IF(AT$3="Productivity",
INDEX('Productivity Dump'!$E$4:$AJ$500,
MATCH($A238,'Productivity Dump'!$A$4:$A$500,0),
MATCH(AT$2,'Productivity Dump'!$E$3:$AJ$3,0)
),
IF(AT$3="Attendance",
INDEX('Attendance Dump'!$E$2:$AI$400,
MATCH($A238,'Attendance Dump'!$B$2:$B$400,0),
MATCH(AT$2,'Attendance Dump'!$E$1:$AI$1,0)
),
INDEX('Active Hour''s Dump'!$D$3:$AH$337,
MATCH($C238,'Active Hour''s Dump'!$A$3:$A$337,0),
MATCH(AT$2,'Active Hour''s Dump'!$D$2:$AH$2,0)
))),"")</f>
        <v>7.5833333333333304</v>
      </c>
      <c r="AU238" s="13">
        <f>_xlfn.IFNA(IF(AU$3="Productivity",
INDEX('Productivity Dump'!$E$4:$AJ$500,
MATCH($A238,'Productivity Dump'!$A$4:$A$500,0),
MATCH(AU$2,'Productivity Dump'!$E$3:$AJ$3,0)
),
IF(AU$3="Attendance",
INDEX('Attendance Dump'!$E$2:$AI$400,
MATCH($A238,'Attendance Dump'!$B$2:$B$400,0),
MATCH(AU$2,'Attendance Dump'!$E$1:$AI$1,0)
),
INDEX('Active Hour''s Dump'!$D$3:$AH$337,
MATCH($C238,'Active Hour''s Dump'!$A$3:$A$337,0),
MATCH(AU$2,'Active Hour''s Dump'!$D$2:$AH$2,0)
))),"")</f>
        <v>1107.462</v>
      </c>
      <c r="AV238" s="13" t="str">
        <f>_xlfn.IFNA(IF(AV$3="Productivity",
INDEX('Productivity Dump'!$E$4:$AJ$500,
MATCH($A238,'Productivity Dump'!$A$4:$A$500,0),
MATCH(AV$2,'Productivity Dump'!$E$3:$AJ$3,0)
),
IF(AV$3="Attendance",
INDEX('Attendance Dump'!$E$2:$AI$400,
MATCH($A238,'Attendance Dump'!$B$2:$B$400,0),
MATCH(AV$2,'Attendance Dump'!$E$1:$AI$1,0)
),
INDEX('Active Hour''s Dump'!$D$3:$AH$337,
MATCH($C238,'Active Hour''s Dump'!$A$3:$A$337,0),
MATCH(AV$2,'Active Hour''s Dump'!$D$2:$AH$2,0)
))),"")</f>
        <v>P</v>
      </c>
      <c r="AW238" s="54">
        <f>_xlfn.IFNA(IF(AW$3="Productivity",
INDEX('Productivity Dump'!$E$4:$AJ$500,
MATCH($A238,'Productivity Dump'!$A$4:$A$500,0),
MATCH(AW$2,'Productivity Dump'!$E$3:$AJ$3,0)
),
IF(AW$3="Attendance",
INDEX('Attendance Dump'!$E$2:$AI$400,
MATCH($A238,'Attendance Dump'!$B$2:$B$400,0),
MATCH(AW$2,'Attendance Dump'!$E$1:$AI$1,0)
),
INDEX('Active Hour''s Dump'!$D$3:$AH$337,
MATCH($C238,'Active Hour''s Dump'!$A$3:$A$337,0),
MATCH(AW$2,'Active Hour''s Dump'!$D$2:$AH$2,0)
))),"")</f>
        <v>5.5833333333333304</v>
      </c>
      <c r="AX238" s="13">
        <f>_xlfn.IFNA(IF(AX$3="Productivity",
INDEX('Productivity Dump'!$E$4:$AJ$500,
MATCH($A238,'Productivity Dump'!$A$4:$A$500,0),
MATCH(AX$2,'Productivity Dump'!$E$3:$AJ$3,0)
),
IF(AX$3="Attendance",
INDEX('Attendance Dump'!$E$2:$AI$400,
MATCH($A238,'Attendance Dump'!$B$2:$B$400,0),
MATCH(AX$2,'Attendance Dump'!$E$1:$AI$1,0)
),
INDEX('Active Hour''s Dump'!$D$3:$AH$337,
MATCH($C238,'Active Hour''s Dump'!$A$3:$A$337,0),
MATCH(AX$2,'Active Hour''s Dump'!$D$2:$AH$2,0)
))),"")</f>
        <v>1046.7380000000001</v>
      </c>
      <c r="AY238" s="13" t="str">
        <f>_xlfn.IFNA(IF(AY$3="Productivity",
INDEX('Productivity Dump'!$E$4:$AJ$500,
MATCH($A238,'Productivity Dump'!$A$4:$A$500,0),
MATCH(AY$2,'Productivity Dump'!$E$3:$AJ$3,0)
),
IF(AY$3="Attendance",
INDEX('Attendance Dump'!$E$2:$AI$400,
MATCH($A238,'Attendance Dump'!$B$2:$B$400,0),
MATCH(AY$2,'Attendance Dump'!$E$1:$AI$1,0)
),
INDEX('Active Hour''s Dump'!$D$3:$AH$337,
MATCH($C238,'Active Hour''s Dump'!$A$3:$A$337,0),
MATCH(AY$2,'Active Hour''s Dump'!$D$2:$AH$2,0)
))),"")</f>
        <v>P</v>
      </c>
      <c r="AZ238" s="54">
        <f>_xlfn.IFNA(IF(AZ$3="Productivity",
INDEX('Productivity Dump'!$E$4:$AJ$500,
MATCH($A238,'Productivity Dump'!$A$4:$A$500,0),
MATCH(AZ$2,'Productivity Dump'!$E$3:$AJ$3,0)
),
IF(AZ$3="Attendance",
INDEX('Attendance Dump'!$E$2:$AI$400,
MATCH($A238,'Attendance Dump'!$B$2:$B$400,0),
MATCH(AZ$2,'Attendance Dump'!$E$1:$AI$1,0)
),
INDEX('Active Hour''s Dump'!$D$3:$AH$337,
MATCH($C238,'Active Hour''s Dump'!$A$3:$A$337,0),
MATCH(AZ$2,'Active Hour''s Dump'!$D$2:$AH$2,0)
))),"")</f>
        <v>6.8333333333333304</v>
      </c>
      <c r="BA238" s="13">
        <f>_xlfn.IFNA(IF(BA$3="Productivity",
INDEX('Productivity Dump'!$E$4:$AJ$500,
MATCH($A238,'Productivity Dump'!$A$4:$A$500,0),
MATCH(BA$2,'Productivity Dump'!$E$3:$AJ$3,0)
),
IF(BA$3="Attendance",
INDEX('Attendance Dump'!$E$2:$AI$400,
MATCH($A238,'Attendance Dump'!$B$2:$B$400,0),
MATCH(BA$2,'Attendance Dump'!$E$1:$AI$1,0)
),
INDEX('Active Hour''s Dump'!$D$3:$AH$337,
MATCH($C238,'Active Hour''s Dump'!$A$3:$A$337,0),
MATCH(BA$2,'Active Hour''s Dump'!$D$2:$AH$2,0)
))),"")</f>
        <v>998.6</v>
      </c>
      <c r="BB238" s="13" t="str">
        <f>_xlfn.IFNA(IF(BB$3="Productivity",
INDEX('Productivity Dump'!$E$4:$AJ$500,
MATCH($A238,'Productivity Dump'!$A$4:$A$500,0),
MATCH(BB$2,'Productivity Dump'!$E$3:$AJ$3,0)
),
IF(BB$3="Attendance",
INDEX('Attendance Dump'!$E$2:$AI$400,
MATCH($A238,'Attendance Dump'!$B$2:$B$400,0),
MATCH(BB$2,'Attendance Dump'!$E$1:$AI$1,0)
),
INDEX('Active Hour''s Dump'!$D$3:$AH$337,
MATCH($C238,'Active Hour''s Dump'!$A$3:$A$337,0),
MATCH(BB$2,'Active Hour''s Dump'!$D$2:$AH$2,0)
))),"")</f>
        <v>P</v>
      </c>
      <c r="BC238" s="54">
        <f>_xlfn.IFNA(IF(BC$3="Productivity",
INDEX('Productivity Dump'!$E$4:$AJ$500,
MATCH($A238,'Productivity Dump'!$A$4:$A$500,0),
MATCH(BC$2,'Productivity Dump'!$E$3:$AJ$3,0)
),
IF(BC$3="Attendance",
INDEX('Attendance Dump'!$E$2:$AI$400,
MATCH($A238,'Attendance Dump'!$B$2:$B$400,0),
MATCH(BC$2,'Attendance Dump'!$E$1:$AI$1,0)
),
INDEX('Active Hour''s Dump'!$D$3:$AH$337,
MATCH($C238,'Active Hour''s Dump'!$A$3:$A$337,0),
MATCH(BC$2,'Active Hour''s Dump'!$D$2:$AH$2,0)
))),"")</f>
        <v>5.75</v>
      </c>
      <c r="BD238" s="13">
        <f>_xlfn.IFNA(IF(BD$3="Productivity",
INDEX('Productivity Dump'!$E$4:$AJ$500,
MATCH($A238,'Productivity Dump'!$A$4:$A$500,0),
MATCH(BD$2,'Productivity Dump'!$E$3:$AJ$3,0)
),
IF(BD$3="Attendance",
INDEX('Attendance Dump'!$E$2:$AI$400,
MATCH($A238,'Attendance Dump'!$B$2:$B$400,0),
MATCH(BD$2,'Attendance Dump'!$E$1:$AI$1,0)
),
INDEX('Active Hour''s Dump'!$D$3:$AH$337,
MATCH($C238,'Active Hour''s Dump'!$A$3:$A$337,0),
MATCH(BD$2,'Active Hour''s Dump'!$D$2:$AH$2,0)
))),"")</f>
        <v>535.85399999999993</v>
      </c>
      <c r="BE238" s="13" t="str">
        <f>_xlfn.IFNA(IF(BE$3="Productivity",
INDEX('Productivity Dump'!$E$4:$AJ$500,
MATCH($A238,'Productivity Dump'!$A$4:$A$500,0),
MATCH(BE$2,'Productivity Dump'!$E$3:$AJ$3,0)
),
IF(BE$3="Attendance",
INDEX('Attendance Dump'!$E$2:$AI$400,
MATCH($A238,'Attendance Dump'!$B$2:$B$400,0),
MATCH(BE$2,'Attendance Dump'!$E$1:$AI$1,0)
),
INDEX('Active Hour''s Dump'!$D$3:$AH$337,
MATCH($C238,'Active Hour''s Dump'!$A$3:$A$337,0),
MATCH(BE$2,'Active Hour''s Dump'!$D$2:$AH$2,0)
))),"")</f>
        <v>P</v>
      </c>
      <c r="BF238" s="54">
        <f>_xlfn.IFNA(IF(BF$3="Productivity",
INDEX('Productivity Dump'!$E$4:$AJ$500,
MATCH($A238,'Productivity Dump'!$A$4:$A$500,0),
MATCH(BF$2,'Productivity Dump'!$E$3:$AJ$3,0)
),
IF(BF$3="Attendance",
INDEX('Attendance Dump'!$E$2:$AI$400,
MATCH($A238,'Attendance Dump'!$B$2:$B$400,0),
MATCH(BF$2,'Attendance Dump'!$E$1:$AI$1,0)
),
INDEX('Active Hour''s Dump'!$D$3:$AH$337,
MATCH($C238,'Active Hour''s Dump'!$A$3:$A$337,0),
MATCH(BF$2,'Active Hour''s Dump'!$D$2:$AH$2,0)
))),"")</f>
        <v>3.3333333333333299</v>
      </c>
      <c r="BG238" s="13">
        <f>_xlfn.IFNA(IF(BG$3="Productivity",
INDEX('Productivity Dump'!$E$4:$AJ$500,
MATCH($A238,'Productivity Dump'!$A$4:$A$500,0),
MATCH(BG$2,'Productivity Dump'!$E$3:$AJ$3,0)
),
IF(BG$3="Attendance",
INDEX('Attendance Dump'!$E$2:$AI$400,
MATCH($A238,'Attendance Dump'!$B$2:$B$400,0),
MATCH(BG$2,'Attendance Dump'!$E$1:$AI$1,0)
),
INDEX('Active Hour''s Dump'!$D$3:$AH$337,
MATCH($C238,'Active Hour''s Dump'!$A$3:$A$337,0),
MATCH(BG$2,'Active Hour''s Dump'!$D$2:$AH$2,0)
))),"")</f>
        <v>0</v>
      </c>
      <c r="BH238" s="13" t="str">
        <f>_xlfn.IFNA(IF(BH$3="Productivity",
INDEX('Productivity Dump'!$E$4:$AJ$500,
MATCH($A238,'Productivity Dump'!$A$4:$A$500,0),
MATCH(BH$2,'Productivity Dump'!$E$3:$AJ$3,0)
),
IF(BH$3="Attendance",
INDEX('Attendance Dump'!$E$2:$AI$400,
MATCH($A238,'Attendance Dump'!$B$2:$B$400,0),
MATCH(BH$2,'Attendance Dump'!$E$1:$AI$1,0)
),
INDEX('Active Hour''s Dump'!$D$3:$AH$337,
MATCH($C238,'Active Hour''s Dump'!$A$3:$A$337,0),
MATCH(BH$2,'Active Hour''s Dump'!$D$2:$AH$2,0)
))),"")</f>
        <v>WO</v>
      </c>
      <c r="BI238" s="54">
        <f>_xlfn.IFNA(IF(BI$3="Productivity",
INDEX('Productivity Dump'!$E$4:$AJ$500,
MATCH($A238,'Productivity Dump'!$A$4:$A$500,0),
MATCH(BI$2,'Productivity Dump'!$E$3:$AJ$3,0)
),
IF(BI$3="Attendance",
INDEX('Attendance Dump'!$E$2:$AI$400,
MATCH($A238,'Attendance Dump'!$B$2:$B$400,0),
MATCH(BI$2,'Attendance Dump'!$E$1:$AI$1,0)
),
INDEX('Active Hour''s Dump'!$D$3:$AH$337,
MATCH($C238,'Active Hour''s Dump'!$A$3:$A$337,0),
MATCH(BI$2,'Active Hour''s Dump'!$D$2:$AH$2,0)
))),"")</f>
        <v>0</v>
      </c>
      <c r="BJ238" s="13">
        <f>_xlfn.IFNA(IF(BJ$3="Productivity",
INDEX('Productivity Dump'!$E$4:$AJ$500,
MATCH($A238,'Productivity Dump'!$A$4:$A$500,0),
MATCH(BJ$2,'Productivity Dump'!$E$3:$AJ$3,0)
),
IF(BJ$3="Attendance",
INDEX('Attendance Dump'!$E$2:$AI$400,
MATCH($A238,'Attendance Dump'!$B$2:$B$400,0),
MATCH(BJ$2,'Attendance Dump'!$E$1:$AI$1,0)
),
INDEX('Active Hour''s Dump'!$D$3:$AH$337,
MATCH($C238,'Active Hour''s Dump'!$A$3:$A$337,0),
MATCH(BJ$2,'Active Hour''s Dump'!$D$2:$AH$2,0)
))),"")</f>
        <v>0</v>
      </c>
      <c r="BK238" s="13" t="str">
        <f>_xlfn.IFNA(IF(BK$3="Productivity",
INDEX('Productivity Dump'!$E$4:$AJ$500,
MATCH($A238,'Productivity Dump'!$A$4:$A$500,0),
MATCH(BK$2,'Productivity Dump'!$E$3:$AJ$3,0)
),
IF(BK$3="Attendance",
INDEX('Attendance Dump'!$E$2:$AI$400,
MATCH($A238,'Attendance Dump'!$B$2:$B$400,0),
MATCH(BK$2,'Attendance Dump'!$E$1:$AI$1,0)
),
INDEX('Active Hour''s Dump'!$D$3:$AH$337,
MATCH($C238,'Active Hour''s Dump'!$A$3:$A$337,0),
MATCH(BK$2,'Active Hour''s Dump'!$D$2:$AH$2,0)
))),"")</f>
        <v>PL</v>
      </c>
      <c r="BL238" s="54">
        <f>_xlfn.IFNA(IF(BL$3="Productivity",
INDEX('Productivity Dump'!$E$4:$AJ$500,
MATCH($A238,'Productivity Dump'!$A$4:$A$500,0),
MATCH(BL$2,'Productivity Dump'!$E$3:$AJ$3,0)
),
IF(BL$3="Attendance",
INDEX('Attendance Dump'!$E$2:$AI$400,
MATCH($A238,'Attendance Dump'!$B$2:$B$400,0),
MATCH(BL$2,'Attendance Dump'!$E$1:$AI$1,0)
),
INDEX('Active Hour''s Dump'!$D$3:$AH$337,
MATCH($C238,'Active Hour''s Dump'!$A$3:$A$337,0),
MATCH(BL$2,'Active Hour''s Dump'!$D$2:$AH$2,0)
))),"")</f>
        <v>0</v>
      </c>
      <c r="BM238" s="13">
        <f>_xlfn.IFNA(IF(BM$3="Productivity",
INDEX('Productivity Dump'!$E$4:$AJ$500,
MATCH($A238,'Productivity Dump'!$A$4:$A$500,0),
MATCH(BM$2,'Productivity Dump'!$E$3:$AJ$3,0)
),
IF(BM$3="Attendance",
INDEX('Attendance Dump'!$E$2:$AI$400,
MATCH($A238,'Attendance Dump'!$B$2:$B$400,0),
MATCH(BM$2,'Attendance Dump'!$E$1:$AI$1,0)
),
INDEX('Active Hour''s Dump'!$D$3:$AH$337,
MATCH($C238,'Active Hour''s Dump'!$A$3:$A$337,0),
MATCH(BM$2,'Active Hour''s Dump'!$D$2:$AH$2,0)
))),"")</f>
        <v>1011.7250000000001</v>
      </c>
      <c r="BN238" s="13" t="str">
        <f>_xlfn.IFNA(IF(BN$3="Productivity",
INDEX('Productivity Dump'!$E$4:$AJ$500,
MATCH($A238,'Productivity Dump'!$A$4:$A$500,0),
MATCH(BN$2,'Productivity Dump'!$E$3:$AJ$3,0)
),
IF(BN$3="Attendance",
INDEX('Attendance Dump'!$E$2:$AI$400,
MATCH($A238,'Attendance Dump'!$B$2:$B$400,0),
MATCH(BN$2,'Attendance Dump'!$E$1:$AI$1,0)
),
INDEX('Active Hour''s Dump'!$D$3:$AH$337,
MATCH($C238,'Active Hour''s Dump'!$A$3:$A$337,0),
MATCH(BN$2,'Active Hour''s Dump'!$D$2:$AH$2,0)
))),"")</f>
        <v>P</v>
      </c>
      <c r="BO238" s="54">
        <f>_xlfn.IFNA(IF(BO$3="Productivity",
INDEX('Productivity Dump'!$E$4:$AJ$500,
MATCH($A238,'Productivity Dump'!$A$4:$A$500,0),
MATCH(BO$2,'Productivity Dump'!$E$3:$AJ$3,0)
),
IF(BO$3="Attendance",
INDEX('Attendance Dump'!$E$2:$AI$400,
MATCH($A238,'Attendance Dump'!$B$2:$B$400,0),
MATCH(BO$2,'Attendance Dump'!$E$1:$AI$1,0)
),
INDEX('Active Hour''s Dump'!$D$3:$AH$337,
MATCH($C238,'Active Hour''s Dump'!$A$3:$A$337,0),
MATCH(BO$2,'Active Hour''s Dump'!$D$2:$AH$2,0)
))),"")</f>
        <v>7.0833333333333304</v>
      </c>
      <c r="BP238" s="13">
        <f>_xlfn.IFNA(IF(BP$3="Productivity",
INDEX('Productivity Dump'!$E$4:$AJ$500,
MATCH($A238,'Productivity Dump'!$A$4:$A$500,0),
MATCH(BP$2,'Productivity Dump'!$E$3:$AJ$3,0)
),
IF(BP$3="Attendance",
INDEX('Attendance Dump'!$E$2:$AI$400,
MATCH($A238,'Attendance Dump'!$B$2:$B$400,0),
MATCH(BP$2,'Attendance Dump'!$E$1:$AI$1,0)
),
INDEX('Active Hour''s Dump'!$D$3:$AH$337,
MATCH($C238,'Active Hour''s Dump'!$A$3:$A$337,0),
MATCH(BP$2,'Active Hour''s Dump'!$D$2:$AH$2,0)
))),"")</f>
        <v>1026.8140000000001</v>
      </c>
      <c r="BQ238" s="13" t="str">
        <f>_xlfn.IFNA(IF(BQ$3="Productivity",
INDEX('Productivity Dump'!$E$4:$AJ$500,
MATCH($A238,'Productivity Dump'!$A$4:$A$500,0),
MATCH(BQ$2,'Productivity Dump'!$E$3:$AJ$3,0)
),
IF(BQ$3="Attendance",
INDEX('Attendance Dump'!$E$2:$AI$400,
MATCH($A238,'Attendance Dump'!$B$2:$B$400,0),
MATCH(BQ$2,'Attendance Dump'!$E$1:$AI$1,0)
),
INDEX('Active Hour''s Dump'!$D$3:$AH$337,
MATCH($C238,'Active Hour''s Dump'!$A$3:$A$337,0),
MATCH(BQ$2,'Active Hour''s Dump'!$D$2:$AH$2,0)
))),"")</f>
        <v>P</v>
      </c>
      <c r="BR238" s="54">
        <f>_xlfn.IFNA(IF(BR$3="Productivity",
INDEX('Productivity Dump'!$E$4:$AJ$500,
MATCH($A238,'Productivity Dump'!$A$4:$A$500,0),
MATCH(BR$2,'Productivity Dump'!$E$3:$AJ$3,0)
),
IF(BR$3="Attendance",
INDEX('Attendance Dump'!$E$2:$AI$400,
MATCH($A238,'Attendance Dump'!$B$2:$B$400,0),
MATCH(BR$2,'Attendance Dump'!$E$1:$AI$1,0)
),
INDEX('Active Hour''s Dump'!$D$3:$AH$337,
MATCH($C238,'Active Hour''s Dump'!$A$3:$A$337,0),
MATCH(BR$2,'Active Hour''s Dump'!$D$2:$AH$2,0)
))),"")</f>
        <v>5</v>
      </c>
      <c r="BS238" s="13">
        <f>_xlfn.IFNA(IF(BS$3="Productivity",
INDEX('Productivity Dump'!$E$4:$AJ$500,
MATCH($A238,'Productivity Dump'!$A$4:$A$500,0),
MATCH(BS$2,'Productivity Dump'!$E$3:$AJ$3,0)
),
IF(BS$3="Attendance",
INDEX('Attendance Dump'!$E$2:$AI$400,
MATCH($A238,'Attendance Dump'!$B$2:$B$400,0),
MATCH(BS$2,'Attendance Dump'!$E$1:$AI$1,0)
),
INDEX('Active Hour''s Dump'!$D$3:$AH$337,
MATCH($C238,'Active Hour''s Dump'!$A$3:$A$337,0),
MATCH(BS$2,'Active Hour''s Dump'!$D$2:$AH$2,0)
))),"")</f>
        <v>981.23400000000015</v>
      </c>
      <c r="BT238" s="13" t="str">
        <f>_xlfn.IFNA(IF(BT$3="Productivity",
INDEX('Productivity Dump'!$E$4:$AJ$500,
MATCH($A238,'Productivity Dump'!$A$4:$A$500,0),
MATCH(BT$2,'Productivity Dump'!$E$3:$AJ$3,0)
),
IF(BT$3="Attendance",
INDEX('Attendance Dump'!$E$2:$AI$400,
MATCH($A238,'Attendance Dump'!$B$2:$B$400,0),
MATCH(BT$2,'Attendance Dump'!$E$1:$AI$1,0)
),
INDEX('Active Hour''s Dump'!$D$3:$AH$337,
MATCH($C238,'Active Hour''s Dump'!$A$3:$A$337,0),
MATCH(BT$2,'Active Hour''s Dump'!$D$2:$AH$2,0)
))),"")</f>
        <v>H(P)</v>
      </c>
      <c r="BU238" s="54">
        <f>_xlfn.IFNA(IF(BU$3="Productivity",
INDEX('Productivity Dump'!$E$4:$AJ$500,
MATCH($A238,'Productivity Dump'!$A$4:$A$500,0),
MATCH(BU$2,'Productivity Dump'!$E$3:$AJ$3,0)
),
IF(BU$3="Attendance",
INDEX('Attendance Dump'!$E$2:$AI$400,
MATCH($A238,'Attendance Dump'!$B$2:$B$400,0),
MATCH(BU$2,'Attendance Dump'!$E$1:$AI$1,0)
),
INDEX('Active Hour''s Dump'!$D$3:$AH$337,
MATCH($C238,'Active Hour''s Dump'!$A$3:$A$337,0),
MATCH(BU$2,'Active Hour''s Dump'!$D$2:$AH$2,0)
))),"")</f>
        <v>5.5833333333333304</v>
      </c>
      <c r="BV238" s="13">
        <f>_xlfn.IFNA(IF(BV$3="Productivity",
INDEX('Productivity Dump'!$E$4:$AJ$500,
MATCH($A238,'Productivity Dump'!$A$4:$A$500,0),
MATCH(BV$2,'Productivity Dump'!$E$3:$AJ$3,0)
),
IF(BV$3="Attendance",
INDEX('Attendance Dump'!$E$2:$AI$400,
MATCH($A238,'Attendance Dump'!$B$2:$B$400,0),
MATCH(BV$2,'Attendance Dump'!$E$1:$AI$1,0)
),
INDEX('Active Hour''s Dump'!$D$3:$AH$337,
MATCH($C238,'Active Hour''s Dump'!$A$3:$A$337,0),
MATCH(BV$2,'Active Hour''s Dump'!$D$2:$AH$2,0)
))),"")</f>
        <v>1036.3380000000002</v>
      </c>
      <c r="BW238" s="13" t="str">
        <f>_xlfn.IFNA(IF(BW$3="Productivity",
INDEX('Productivity Dump'!$E$4:$AJ$500,
MATCH($A238,'Productivity Dump'!$A$4:$A$500,0),
MATCH(BW$2,'Productivity Dump'!$E$3:$AJ$3,0)
),
IF(BW$3="Attendance",
INDEX('Attendance Dump'!$E$2:$AI$400,
MATCH($A238,'Attendance Dump'!$B$2:$B$400,0),
MATCH(BW$2,'Attendance Dump'!$E$1:$AI$1,0)
),
INDEX('Active Hour''s Dump'!$D$3:$AH$337,
MATCH($C238,'Active Hour''s Dump'!$A$3:$A$337,0),
MATCH(BW$2,'Active Hour''s Dump'!$D$2:$AH$2,0)
))),"")</f>
        <v>P</v>
      </c>
      <c r="BX238" s="54">
        <f>_xlfn.IFNA(IF(BX$3="Productivity",
INDEX('Productivity Dump'!$E$4:$AJ$500,
MATCH($A238,'Productivity Dump'!$A$4:$A$500,0),
MATCH(BX$2,'Productivity Dump'!$E$3:$AJ$3,0)
),
IF(BX$3="Attendance",
INDEX('Attendance Dump'!$E$2:$AI$400,
MATCH($A238,'Attendance Dump'!$B$2:$B$400,0),
MATCH(BX$2,'Attendance Dump'!$E$1:$AI$1,0)
),
INDEX('Active Hour''s Dump'!$D$3:$AH$337,
MATCH($C238,'Active Hour''s Dump'!$A$3:$A$337,0),
MATCH(BX$2,'Active Hour''s Dump'!$D$2:$AH$2,0)
))),"")</f>
        <v>7.6666666666666696</v>
      </c>
      <c r="BY238" s="13">
        <f>_xlfn.IFNA(IF(BY$3="Productivity",
INDEX('Productivity Dump'!$E$4:$AJ$500,
MATCH($A238,'Productivity Dump'!$A$4:$A$500,0),
MATCH(BY$2,'Productivity Dump'!$E$3:$AJ$3,0)
),
IF(BY$3="Attendance",
INDEX('Attendance Dump'!$E$2:$AI$400,
MATCH($A238,'Attendance Dump'!$B$2:$B$400,0),
MATCH(BY$2,'Attendance Dump'!$E$1:$AI$1,0)
),
INDEX('Active Hour''s Dump'!$D$3:$AH$337,
MATCH($C238,'Active Hour''s Dump'!$A$3:$A$337,0),
MATCH(BY$2,'Active Hour''s Dump'!$D$2:$AH$2,0)
))),"")</f>
        <v>0</v>
      </c>
      <c r="BZ238" s="13" t="str">
        <f>_xlfn.IFNA(IF(BZ$3="Productivity",
INDEX('Productivity Dump'!$E$4:$AJ$500,
MATCH($A238,'Productivity Dump'!$A$4:$A$500,0),
MATCH(BZ$2,'Productivity Dump'!$E$3:$AJ$3,0)
),
IF(BZ$3="Attendance",
INDEX('Attendance Dump'!$E$2:$AI$400,
MATCH($A238,'Attendance Dump'!$B$2:$B$400,0),
MATCH(BZ$2,'Attendance Dump'!$E$1:$AI$1,0)
),
INDEX('Active Hour''s Dump'!$D$3:$AH$337,
MATCH($C238,'Active Hour''s Dump'!$A$3:$A$337,0),
MATCH(BZ$2,'Active Hour''s Dump'!$D$2:$AH$2,0)
))),"")</f>
        <v>P</v>
      </c>
      <c r="CA238" s="54">
        <f>_xlfn.IFNA(IF(CA$3="Productivity",
INDEX('Productivity Dump'!$E$4:$AJ$500,
MATCH($A238,'Productivity Dump'!$A$4:$A$500,0),
MATCH(CA$2,'Productivity Dump'!$E$3:$AJ$3,0)
),
IF(CA$3="Attendance",
INDEX('Attendance Dump'!$E$2:$AI$400,
MATCH($A238,'Attendance Dump'!$B$2:$B$400,0),
MATCH(CA$2,'Attendance Dump'!$E$1:$AI$1,0)
),
INDEX('Active Hour''s Dump'!$D$3:$AH$337,
MATCH($C238,'Active Hour''s Dump'!$A$3:$A$337,0),
MATCH(CA$2,'Active Hour''s Dump'!$D$2:$AH$2,0)
))),"")</f>
        <v>0</v>
      </c>
      <c r="CB238" s="13">
        <f>_xlfn.IFNA(IF(CB$3="Productivity",
INDEX('Productivity Dump'!$E$4:$AJ$500,
MATCH($A238,'Productivity Dump'!$A$4:$A$500,0),
MATCH(CB$2,'Productivity Dump'!$E$3:$AJ$3,0)
),
IF(CB$3="Attendance",
INDEX('Attendance Dump'!$E$2:$AI$400,
MATCH($A238,'Attendance Dump'!$B$2:$B$400,0),
MATCH(CB$2,'Attendance Dump'!$E$1:$AI$1,0)
),
INDEX('Active Hour''s Dump'!$D$3:$AH$337,
MATCH($C238,'Active Hour''s Dump'!$A$3:$A$337,0),
MATCH(CB$2,'Active Hour''s Dump'!$D$2:$AH$2,0)
))),"")</f>
        <v>0</v>
      </c>
      <c r="CC238" s="13" t="str">
        <f>_xlfn.IFNA(IF(CC$3="Productivity",
INDEX('Productivity Dump'!$E$4:$AJ$500,
MATCH($A238,'Productivity Dump'!$A$4:$A$500,0),
MATCH(CC$2,'Productivity Dump'!$E$3:$AJ$3,0)
),
IF(CC$3="Attendance",
INDEX('Attendance Dump'!$E$2:$AI$400,
MATCH($A238,'Attendance Dump'!$B$2:$B$400,0),
MATCH(CC$2,'Attendance Dump'!$E$1:$AI$1,0)
),
INDEX('Active Hour''s Dump'!$D$3:$AH$337,
MATCH($C238,'Active Hour''s Dump'!$A$3:$A$337,0),
MATCH(CC$2,'Active Hour''s Dump'!$D$2:$AH$2,0)
))),"")</f>
        <v>WO</v>
      </c>
      <c r="CD238" s="54">
        <f>_xlfn.IFNA(IF(CD$3="Productivity",
INDEX('Productivity Dump'!$E$4:$AJ$500,
MATCH($A238,'Productivity Dump'!$A$4:$A$500,0),
MATCH(CD$2,'Productivity Dump'!$E$3:$AJ$3,0)
),
IF(CD$3="Attendance",
INDEX('Attendance Dump'!$E$2:$AI$400,
MATCH($A238,'Attendance Dump'!$B$2:$B$400,0),
MATCH(CD$2,'Attendance Dump'!$E$1:$AI$1,0)
),
INDEX('Active Hour''s Dump'!$D$3:$AH$337,
MATCH($C238,'Active Hour''s Dump'!$A$3:$A$337,0),
MATCH(CD$2,'Active Hour''s Dump'!$D$2:$AH$2,0)
))),"")</f>
        <v>0</v>
      </c>
      <c r="CE238" s="13">
        <f>_xlfn.IFNA(IF(CE$3="Productivity",
INDEX('Productivity Dump'!$E$4:$AJ$500,
MATCH($A238,'Productivity Dump'!$A$4:$A$500,0),
MATCH(CE$2,'Productivity Dump'!$E$3:$AJ$3,0)
),
IF(CE$3="Attendance",
INDEX('Attendance Dump'!$E$2:$AI$400,
MATCH($A238,'Attendance Dump'!$B$2:$B$400,0),
MATCH(CE$2,'Attendance Dump'!$E$1:$AI$1,0)
),
INDEX('Active Hour''s Dump'!$D$3:$AH$337,
MATCH($C238,'Active Hour''s Dump'!$A$3:$A$337,0),
MATCH(CE$2,'Active Hour''s Dump'!$D$2:$AH$2,0)
))),"")</f>
        <v>1688.1550000000004</v>
      </c>
      <c r="CF238" s="13" t="str">
        <f>_xlfn.IFNA(IF(CF$3="Productivity",
INDEX('Productivity Dump'!$E$4:$AJ$500,
MATCH($A238,'Productivity Dump'!$A$4:$A$500,0),
MATCH(CF$2,'Productivity Dump'!$E$3:$AJ$3,0)
),
IF(CF$3="Attendance",
INDEX('Attendance Dump'!$E$2:$AI$400,
MATCH($A238,'Attendance Dump'!$B$2:$B$400,0),
MATCH(CF$2,'Attendance Dump'!$E$1:$AI$1,0)
),
INDEX('Active Hour''s Dump'!$D$3:$AH$337,
MATCH($C238,'Active Hour''s Dump'!$A$3:$A$337,0),
MATCH(CF$2,'Active Hour''s Dump'!$D$2:$AH$2,0)
))),"")</f>
        <v>P</v>
      </c>
      <c r="CG238" s="54">
        <f>_xlfn.IFNA(IF(CG$3="Productivity",
INDEX('Productivity Dump'!$E$4:$AJ$500,
MATCH($A238,'Productivity Dump'!$A$4:$A$500,0),
MATCH(CG$2,'Productivity Dump'!$E$3:$AJ$3,0)
),
IF(CG$3="Attendance",
INDEX('Attendance Dump'!$E$2:$AI$400,
MATCH($A238,'Attendance Dump'!$B$2:$B$400,0),
MATCH(CG$2,'Attendance Dump'!$E$1:$AI$1,0)
),
INDEX('Active Hour''s Dump'!$D$3:$AH$337,
MATCH($C238,'Active Hour''s Dump'!$A$3:$A$337,0),
MATCH(CG$2,'Active Hour''s Dump'!$D$2:$AH$2,0)
))),"")</f>
        <v>10.5833333333333</v>
      </c>
      <c r="CH238" s="13">
        <f>_xlfn.IFNA(IF(CH$3="Productivity",
INDEX('Productivity Dump'!$E$4:$AJ$500,
MATCH($A238,'Productivity Dump'!$A$4:$A$500,0),
MATCH(CH$2,'Productivity Dump'!$E$3:$AJ$3,0)
),
IF(CH$3="Attendance",
INDEX('Attendance Dump'!$E$2:$AI$400,
MATCH($A238,'Attendance Dump'!$B$2:$B$400,0),
MATCH(CH$2,'Attendance Dump'!$E$1:$AI$1,0)
),
INDEX('Active Hour''s Dump'!$D$3:$AH$337,
MATCH($C238,'Active Hour''s Dump'!$A$3:$A$337,0),
MATCH(CH$2,'Active Hour''s Dump'!$D$2:$AH$2,0)
))),"")</f>
        <v>1525.4829999999997</v>
      </c>
      <c r="CI238" s="13" t="str">
        <f>_xlfn.IFNA(IF(CI$3="Productivity",
INDEX('Productivity Dump'!$E$4:$AJ$500,
MATCH($A238,'Productivity Dump'!$A$4:$A$500,0),
MATCH(CI$2,'Productivity Dump'!$E$3:$AJ$3,0)
),
IF(CI$3="Attendance",
INDEX('Attendance Dump'!$E$2:$AI$400,
MATCH($A238,'Attendance Dump'!$B$2:$B$400,0),
MATCH(CI$2,'Attendance Dump'!$E$1:$AI$1,0)
),
INDEX('Active Hour''s Dump'!$D$3:$AH$337,
MATCH($C238,'Active Hour''s Dump'!$A$3:$A$337,0),
MATCH(CI$2,'Active Hour''s Dump'!$D$2:$AH$2,0)
))),"")</f>
        <v>P</v>
      </c>
      <c r="CJ238" s="54">
        <f>_xlfn.IFNA(IF(CJ$3="Productivity",
INDEX('Productivity Dump'!$E$4:$AJ$500,
MATCH($A238,'Productivity Dump'!$A$4:$A$500,0),
MATCH(CJ$2,'Productivity Dump'!$E$3:$AJ$3,0)
),
IF(CJ$3="Attendance",
INDEX('Attendance Dump'!$E$2:$AI$400,
MATCH($A238,'Attendance Dump'!$B$2:$B$400,0),
MATCH(CJ$2,'Attendance Dump'!$E$1:$AI$1,0)
),
INDEX('Active Hour''s Dump'!$D$3:$AH$337,
MATCH($C238,'Active Hour''s Dump'!$A$3:$A$337,0),
MATCH(CJ$2,'Active Hour''s Dump'!$D$2:$AH$2,0)
))),"")</f>
        <v>9.5833333333333304</v>
      </c>
      <c r="CK238" s="13">
        <f>_xlfn.IFNA(IF(CK$3="Productivity",
INDEX('Productivity Dump'!$E$4:$AJ$500,
MATCH($A238,'Productivity Dump'!$A$4:$A$500,0),
MATCH(CK$2,'Productivity Dump'!$E$3:$AJ$3,0)
),
IF(CK$3="Attendance",
INDEX('Attendance Dump'!$E$2:$AI$400,
MATCH($A238,'Attendance Dump'!$B$2:$B$400,0),
MATCH(CK$2,'Attendance Dump'!$E$1:$AI$1,0)
),
INDEX('Active Hour''s Dump'!$D$3:$AH$337,
MATCH($C238,'Active Hour''s Dump'!$A$3:$A$337,0),
MATCH(CK$2,'Active Hour''s Dump'!$D$2:$AH$2,0)
))),"")</f>
        <v>1408.1949999999993</v>
      </c>
      <c r="CL238" s="13" t="str">
        <f>_xlfn.IFNA(IF(CL$3="Productivity",
INDEX('Productivity Dump'!$E$4:$AJ$500,
MATCH($A238,'Productivity Dump'!$A$4:$A$500,0),
MATCH(CL$2,'Productivity Dump'!$E$3:$AJ$3,0)
),
IF(CL$3="Attendance",
INDEX('Attendance Dump'!$E$2:$AI$400,
MATCH($A238,'Attendance Dump'!$B$2:$B$400,0),
MATCH(CL$2,'Attendance Dump'!$E$1:$AI$1,0)
),
INDEX('Active Hour''s Dump'!$D$3:$AH$337,
MATCH($C238,'Active Hour''s Dump'!$A$3:$A$337,0),
MATCH(CL$2,'Active Hour''s Dump'!$D$2:$AH$2,0)
))),"")</f>
        <v>P</v>
      </c>
      <c r="CM238" s="54">
        <f>_xlfn.IFNA(IF(CM$3="Productivity",
INDEX('Productivity Dump'!$E$4:$AJ$500,
MATCH($A238,'Productivity Dump'!$A$4:$A$500,0),
MATCH(CM$2,'Productivity Dump'!$E$3:$AJ$3,0)
),
IF(CM$3="Attendance",
INDEX('Attendance Dump'!$E$2:$AI$400,
MATCH($A238,'Attendance Dump'!$B$2:$B$400,0),
MATCH(CM$2,'Attendance Dump'!$E$1:$AI$1,0)
),
INDEX('Active Hour''s Dump'!$D$3:$AH$337,
MATCH($C238,'Active Hour''s Dump'!$A$3:$A$337,0),
MATCH(CM$2,'Active Hour''s Dump'!$D$2:$AH$2,0)
))),"")</f>
        <v>7.4166666666666696</v>
      </c>
      <c r="CN238" s="13">
        <f>_xlfn.IFNA(IF(CN$3="Productivity",
INDEX('Productivity Dump'!$E$4:$AJ$500,
MATCH($A238,'Productivity Dump'!$A$4:$A$500,0),
MATCH(CN$2,'Productivity Dump'!$E$3:$AJ$3,0)
),
IF(CN$3="Attendance",
INDEX('Attendance Dump'!$E$2:$AI$400,
MATCH($A238,'Attendance Dump'!$B$2:$B$400,0),
MATCH(CN$2,'Attendance Dump'!$E$1:$AI$1,0)
),
INDEX('Active Hour''s Dump'!$D$3:$AH$337,
MATCH($C238,'Active Hour''s Dump'!$A$3:$A$337,0),
MATCH(CN$2,'Active Hour''s Dump'!$D$2:$AH$2,0)
))),"")</f>
        <v>0</v>
      </c>
      <c r="CO238" s="13">
        <f>_xlfn.IFNA(IF(CO$3="Productivity",
INDEX('Productivity Dump'!$E$4:$AJ$500,
MATCH($A238,'Productivity Dump'!$A$4:$A$500,0),
MATCH(CO$2,'Productivity Dump'!$E$3:$AJ$3,0)
),
IF(CO$3="Attendance",
INDEX('Attendance Dump'!$E$2:$AI$400,
MATCH($A238,'Attendance Dump'!$B$2:$B$400,0),
MATCH(CO$2,'Attendance Dump'!$E$1:$AI$1,0)
),
INDEX('Active Hour''s Dump'!$D$3:$AH$337,
MATCH($C238,'Active Hour''s Dump'!$A$3:$A$337,0),
MATCH(CO$2,'Active Hour''s Dump'!$D$2:$AH$2,0)
))),"")</f>
        <v>0</v>
      </c>
      <c r="CP238" s="54">
        <f>_xlfn.IFNA(IF(CP$3="Productivity",
INDEX('Productivity Dump'!$E$4:$AJ$500,
MATCH($A238,'Productivity Dump'!$A$4:$A$500,0),
MATCH(CP$2,'Productivity Dump'!$E$3:$AJ$3,0)
),
IF(CP$3="Attendance",
INDEX('Attendance Dump'!$E$2:$AI$400,
MATCH($A238,'Attendance Dump'!$B$2:$B$400,0),
MATCH(CP$2,'Attendance Dump'!$E$1:$AI$1,0)
),
INDEX('Active Hour''s Dump'!$D$3:$AH$337,
MATCH($C238,'Active Hour''s Dump'!$A$3:$A$337,0),
MATCH(CP$2,'Active Hour''s Dump'!$D$2:$AH$2,0)
))),"")</f>
        <v>0</v>
      </c>
      <c r="CQ238" s="13">
        <f>_xlfn.IFNA(IF(CQ$3="Productivity",
INDEX('Productivity Dump'!$E$4:$AJ$500,
MATCH($A238,'Productivity Dump'!$A$4:$A$500,0),
MATCH(CQ$2,'Productivity Dump'!$E$3:$AJ$3,0)
),
IF(CQ$3="Attendance",
INDEX('Attendance Dump'!$E$2:$AI$400,
MATCH($A238,'Attendance Dump'!$B$2:$B$400,0),
MATCH(CQ$2,'Attendance Dump'!$E$1:$AI$1,0)
),
INDEX('Active Hour''s Dump'!$D$3:$AH$337,
MATCH($C238,'Active Hour''s Dump'!$A$3:$A$337,0),
MATCH(CQ$2,'Active Hour''s Dump'!$D$2:$AH$2,0)
))),"")</f>
        <v>0</v>
      </c>
      <c r="CR238" s="13">
        <f>_xlfn.IFNA(IF(CR$3="Productivity",
INDEX('Productivity Dump'!$E$4:$AJ$500,
MATCH($A238,'Productivity Dump'!$A$4:$A$500,0),
MATCH(CR$2,'Productivity Dump'!$E$3:$AJ$3,0)
),
IF(CR$3="Attendance",
INDEX('Attendance Dump'!$E$2:$AI$400,
MATCH($A238,'Attendance Dump'!$B$2:$B$400,0),
MATCH(CR$2,'Attendance Dump'!$E$1:$AI$1,0)
),
INDEX('Active Hour''s Dump'!$D$3:$AH$337,
MATCH($C238,'Active Hour''s Dump'!$A$3:$A$337,0),
MATCH(CR$2,'Active Hour''s Dump'!$D$2:$AH$2,0)
))),"")</f>
        <v>0</v>
      </c>
      <c r="CS238" s="54">
        <f>_xlfn.IFNA(IF(CS$3="Productivity",
INDEX('Productivity Dump'!$E$4:$AJ$500,
MATCH($A238,'Productivity Dump'!$A$4:$A$500,0),
MATCH(CS$2,'Productivity Dump'!$E$3:$AJ$3,0)
),
IF(CS$3="Attendance",
INDEX('Attendance Dump'!$E$2:$AI$400,
MATCH($A238,'Attendance Dump'!$B$2:$B$400,0),
MATCH(CS$2,'Attendance Dump'!$E$1:$AI$1,0)
),
INDEX('Active Hour''s Dump'!$D$3:$AH$337,
MATCH($C238,'Active Hour''s Dump'!$A$3:$A$337,0),
MATCH(CS$2,'Active Hour''s Dump'!$D$2:$AH$2,0)
))),"")</f>
        <v>0</v>
      </c>
      <c r="CT238" s="13">
        <f>_xlfn.IFNA(IF(CT$3="Productivity",
INDEX('Productivity Dump'!$E$4:$AJ$500,
MATCH($A238,'Productivity Dump'!$A$4:$A$500,0),
MATCH(CT$2,'Productivity Dump'!$E$3:$AJ$3,0)
),
IF(CT$3="Attendance",
INDEX('Attendance Dump'!$E$2:$AI$400,
MATCH($A238,'Attendance Dump'!$B$2:$B$400,0),
MATCH(CT$2,'Attendance Dump'!$E$1:$AI$1,0)
),
INDEX('Active Hour''s Dump'!$D$3:$AH$337,
MATCH($C238,'Active Hour''s Dump'!$A$3:$A$337,0),
MATCH(CT$2,'Active Hour''s Dump'!$D$2:$AH$2,0)
))),"")</f>
        <v>0</v>
      </c>
      <c r="CU238" s="13">
        <f>_xlfn.IFNA(IF(CU$3="Productivity",
INDEX('Productivity Dump'!$E$4:$AJ$500,
MATCH($A238,'Productivity Dump'!$A$4:$A$500,0),
MATCH(CU$2,'Productivity Dump'!$E$3:$AJ$3,0)
),
IF(CU$3="Attendance",
INDEX('Attendance Dump'!$E$2:$AI$400,
MATCH($A238,'Attendance Dump'!$B$2:$B$400,0),
MATCH(CU$2,'Attendance Dump'!$E$1:$AI$1,0)
),
INDEX('Active Hour''s Dump'!$D$3:$AH$337,
MATCH($C238,'Active Hour''s Dump'!$A$3:$A$337,0),
MATCH(CU$2,'Active Hour''s Dump'!$D$2:$AH$2,0)
))),"")</f>
        <v>0</v>
      </c>
      <c r="CV238" s="54">
        <f>_xlfn.IFNA(IF(CV$3="Productivity",
INDEX('Productivity Dump'!$E$4:$AJ$500,
MATCH($A238,'Productivity Dump'!$A$4:$A$500,0),
MATCH(CV$2,'Productivity Dump'!$E$3:$AJ$3,0)
),
IF(CV$3="Attendance",
INDEX('Attendance Dump'!$E$2:$AI$400,
MATCH($A238,'Attendance Dump'!$B$2:$B$400,0),
MATCH(CV$2,'Attendance Dump'!$E$1:$AI$1,0)
),
INDEX('Active Hour''s Dump'!$D$3:$AH$337,
MATCH($C238,'Active Hour''s Dump'!$A$3:$A$337,0),
MATCH(CV$2,'Active Hour''s Dump'!$D$2:$AH$2,0)
))),"")</f>
        <v>0</v>
      </c>
      <c r="CW238" s="13"/>
      <c r="CX238" s="13"/>
      <c r="CY238" s="54"/>
      <c r="DA238" s="57">
        <f t="shared" si="87"/>
        <v>137.9166666666666</v>
      </c>
      <c r="DB238" s="35">
        <f t="shared" si="88"/>
        <v>22028.644</v>
      </c>
      <c r="DC238" s="35">
        <f t="shared" si="83"/>
        <v>0</v>
      </c>
      <c r="DD238" s="35">
        <f t="shared" ca="1" si="86"/>
        <v>0</v>
      </c>
      <c r="DF238" s="32" cm="1">
        <f t="array" ref="DF238">SUMPRODUCT(
    (MOD(COLUMN(H238:CV238) - COLUMN(H238), 3) = 0) *
    (H238:CV238 = 0) *
    (I238:CW238 = "P") *
    (COUNTIF(UKHoliday, H$2:CV$2) = 0)
)</f>
        <v>1</v>
      </c>
      <c r="DG238" s="33" cm="1">
        <f t="array" ref="DG238">SUMPRODUCT(
  (MOD(COLUMN(H238:CV238) - COLUMN(H238), 3) = 0) *
  (H238:CV238 &gt; 0) *
  (H238:CV238 &lt; 0.5 * IF(((WEEKDAY(H$2:CV$2, 2) = 1) + (WEEKDAY(H$2:CV$2, 2) = 6)), G238, F238)) *
  (I238:CW238 = "P") *
  (COUNTIF(UKHoliday, H$2:CV$2) = 0)
)</f>
        <v>0</v>
      </c>
      <c r="DH238" s="33" cm="1">
        <f t="array" ref="DH238">SUMPRODUCT(
  (MOD(COLUMN(H238:CV238) - COLUMN(H238), 3) = 0) *
  (H238:CV238 &gt; 0.5 * IF(((WEEKDAY(H$2:CV$2, 2) = 1) + (WEEKDAY(H$2:CV$2, 2) = 6)), $G238, $F238)) *
  (H238:CV238 &lt; 0.8 * IF(((WEEKDAY(H$2:CV$2, 2) = 1) + (WEEKDAY(H$2:CV$2, 2) = 6)), $G238, $F238)) *
  (I238:CW238 = "P") *
  (COUNTIF(UKHoliday, H$2:CV$2) = 0)
)</f>
        <v>1</v>
      </c>
      <c r="DI238" s="33" cm="1">
        <f t="array" ref="DI238">SUMPRODUCT(
  (MOD(COLUMN(H238:CV238) - COLUMN(H238), 3) = 0) *
  (H238:CV238 &gt; 0.8 * IF(((WEEKDAY(H$2:CV$2, 2) = 1) + (WEEKDAY(H$2:CV$2, 2) = 6)), $G238, $F238)) *
  (H238:CV238 &lt; 1 * IF(((WEEKDAY(H$2:CV$2, 2) = 1) + (WEEKDAY(H$2:CV$2, 2) = 6)), $G238, $F238)) *
  (I238:CW238 = "P") *
  (COUNTIF(UKHoliday, H$2:CV$2) = 0)
)</f>
        <v>12</v>
      </c>
    </row>
    <row r="239" spans="1:113" x14ac:dyDescent="0.3">
      <c r="A239" s="8" t="s">
        <v>197</v>
      </c>
      <c r="B239" s="36" t="s">
        <v>549</v>
      </c>
      <c r="C239" s="9" t="s">
        <v>821</v>
      </c>
      <c r="D239" s="62" t="s">
        <v>945</v>
      </c>
      <c r="E239" s="35">
        <v>21000</v>
      </c>
      <c r="F239" s="35">
        <f t="shared" si="84"/>
        <v>1050</v>
      </c>
      <c r="G239" s="35">
        <f t="shared" si="85"/>
        <v>525</v>
      </c>
      <c r="H239" s="13">
        <f>_xlfn.IFNA(IF(H$3="Productivity",
INDEX('Productivity Dump'!$E$4:$AJ$500,
MATCH($A239,'Productivity Dump'!$A$4:$A$500,0),
MATCH(H$2,'Productivity Dump'!$E$3:$AJ$3,0)
),
IF(H$3="Attendance",
INDEX('Attendance Dump'!$E$2:$AI$400,
MATCH($A239,'Attendance Dump'!$B$2:$B$400,0),
MATCH(H$2,'Attendance Dump'!$E$1:$AI$1,0)
),
INDEX('Active Hour''s Dump'!$D$3:$AH$337,
MATCH($C239,'Active Hour''s Dump'!$A$3:$A$337,0),
MATCH(H$2,'Active Hour''s Dump'!$D$2:$AH$2,0)
))),"")</f>
        <v>1015.5360000000003</v>
      </c>
      <c r="I239" s="13" t="str">
        <f>_xlfn.IFNA(IF(I$3="Productivity",
INDEX('Productivity Dump'!$E$4:$AJ$500,
MATCH($A239,'Productivity Dump'!$A$4:$A$500,0),
MATCH(I$2,'Productivity Dump'!$E$3:$AJ$3,0)
),
IF(I$3="Attendance",
INDEX('Attendance Dump'!$E$2:$AI$400,
MATCH($A239,'Attendance Dump'!$B$2:$B$400,0),
MATCH(I$2,'Attendance Dump'!$E$1:$AI$1,0)
),
INDEX('Active Hour''s Dump'!$D$3:$AH$337,
MATCH($C239,'Active Hour''s Dump'!$A$3:$A$337,0),
MATCH(I$2,'Active Hour''s Dump'!$D$2:$AH$2,0)
))),"")</f>
        <v>P</v>
      </c>
      <c r="J239" s="54">
        <f>_xlfn.IFNA(IF(J$3="Productivity",
INDEX('Productivity Dump'!$E$4:$AJ$500,
MATCH($A239,'Productivity Dump'!$A$4:$A$500,0),
MATCH(J$2,'Productivity Dump'!$E$3:$AJ$3,0)
),
IF(J$3="Attendance",
INDEX('Attendance Dump'!$E$2:$AI$400,
MATCH($A239,'Attendance Dump'!$B$2:$B$400,0),
MATCH(J$2,'Attendance Dump'!$E$1:$AI$1,0)
),
INDEX('Active Hour''s Dump'!$D$3:$AH$337,
MATCH($C239,'Active Hour''s Dump'!$A$3:$A$337,0),
MATCH(J$2,'Active Hour''s Dump'!$D$2:$AH$2,0)
))),"")</f>
        <v>12.1666666666667</v>
      </c>
      <c r="K239" s="13">
        <f>_xlfn.IFNA(IF(K$3="Productivity",
INDEX('Productivity Dump'!$E$4:$AJ$500,
MATCH($A239,'Productivity Dump'!$A$4:$A$500,0),
MATCH(K$2,'Productivity Dump'!$E$3:$AJ$3,0)
),
IF(K$3="Attendance",
INDEX('Attendance Dump'!$E$2:$AI$400,
MATCH($A239,'Attendance Dump'!$B$2:$B$400,0),
MATCH(K$2,'Attendance Dump'!$E$1:$AI$1,0)
),
INDEX('Active Hour''s Dump'!$D$3:$AH$337,
MATCH($C239,'Active Hour''s Dump'!$A$3:$A$337,0),
MATCH(K$2,'Active Hour''s Dump'!$D$2:$AH$2,0)
))),"")</f>
        <v>1012.4920000000001</v>
      </c>
      <c r="L239" s="13" t="str">
        <f>_xlfn.IFNA(IF(L$3="Productivity",
INDEX('Productivity Dump'!$E$4:$AJ$500,
MATCH($A239,'Productivity Dump'!$A$4:$A$500,0),
MATCH(L$2,'Productivity Dump'!$E$3:$AJ$3,0)
),
IF(L$3="Attendance",
INDEX('Attendance Dump'!$E$2:$AI$400,
MATCH($A239,'Attendance Dump'!$B$2:$B$400,0),
MATCH(L$2,'Attendance Dump'!$E$1:$AI$1,0)
),
INDEX('Active Hour''s Dump'!$D$3:$AH$337,
MATCH($C239,'Active Hour''s Dump'!$A$3:$A$337,0),
MATCH(L$2,'Active Hour''s Dump'!$D$2:$AH$2,0)
))),"")</f>
        <v>P</v>
      </c>
      <c r="M239" s="54">
        <f>_xlfn.IFNA(IF(M$3="Productivity",
INDEX('Productivity Dump'!$E$4:$AJ$500,
MATCH($A239,'Productivity Dump'!$A$4:$A$500,0),
MATCH(M$2,'Productivity Dump'!$E$3:$AJ$3,0)
),
IF(M$3="Attendance",
INDEX('Attendance Dump'!$E$2:$AI$400,
MATCH($A239,'Attendance Dump'!$B$2:$B$400,0),
MATCH(M$2,'Attendance Dump'!$E$1:$AI$1,0)
),
INDEX('Active Hour''s Dump'!$D$3:$AH$337,
MATCH($C239,'Active Hour''s Dump'!$A$3:$A$337,0),
MATCH(M$2,'Active Hour''s Dump'!$D$2:$AH$2,0)
))),"")</f>
        <v>10.0833333333333</v>
      </c>
      <c r="N239" s="13">
        <f>_xlfn.IFNA(IF(N$3="Productivity",
INDEX('Productivity Dump'!$E$4:$AJ$500,
MATCH($A239,'Productivity Dump'!$A$4:$A$500,0),
MATCH(N$2,'Productivity Dump'!$E$3:$AJ$3,0)
),
IF(N$3="Attendance",
INDEX('Attendance Dump'!$E$2:$AI$400,
MATCH($A239,'Attendance Dump'!$B$2:$B$400,0),
MATCH(N$2,'Attendance Dump'!$E$1:$AI$1,0)
),
INDEX('Active Hour''s Dump'!$D$3:$AH$337,
MATCH($C239,'Active Hour''s Dump'!$A$3:$A$337,0),
MATCH(N$2,'Active Hour''s Dump'!$D$2:$AH$2,0)
))),"")</f>
        <v>0</v>
      </c>
      <c r="O239" s="13" t="str">
        <f>_xlfn.IFNA(IF(O$3="Productivity",
INDEX('Productivity Dump'!$E$4:$AJ$500,
MATCH($A239,'Productivity Dump'!$A$4:$A$500,0),
MATCH(O$2,'Productivity Dump'!$E$3:$AJ$3,0)
),
IF(O$3="Attendance",
INDEX('Attendance Dump'!$E$2:$AI$400,
MATCH($A239,'Attendance Dump'!$B$2:$B$400,0),
MATCH(O$2,'Attendance Dump'!$E$1:$AI$1,0)
),
INDEX('Active Hour''s Dump'!$D$3:$AH$337,
MATCH($C239,'Active Hour''s Dump'!$A$3:$A$337,0),
MATCH(O$2,'Active Hour''s Dump'!$D$2:$AH$2,0)
))),"")</f>
        <v>PL</v>
      </c>
      <c r="P239" s="54">
        <f>_xlfn.IFNA(IF(P$3="Productivity",
INDEX('Productivity Dump'!$E$4:$AJ$500,
MATCH($A239,'Productivity Dump'!$A$4:$A$500,0),
MATCH(P$2,'Productivity Dump'!$E$3:$AJ$3,0)
),
IF(P$3="Attendance",
INDEX('Attendance Dump'!$E$2:$AI$400,
MATCH($A239,'Attendance Dump'!$B$2:$B$400,0),
MATCH(P$2,'Attendance Dump'!$E$1:$AI$1,0)
),
INDEX('Active Hour''s Dump'!$D$3:$AH$337,
MATCH($C239,'Active Hour''s Dump'!$A$3:$A$337,0),
MATCH(P$2,'Active Hour''s Dump'!$D$2:$AH$2,0)
))),"")</f>
        <v>0</v>
      </c>
      <c r="Q239" s="13">
        <f>_xlfn.IFNA(IF(Q$3="Productivity",
INDEX('Productivity Dump'!$E$4:$AJ$500,
MATCH($A239,'Productivity Dump'!$A$4:$A$500,0),
MATCH(Q$2,'Productivity Dump'!$E$3:$AJ$3,0)
),
IF(Q$3="Attendance",
INDEX('Attendance Dump'!$E$2:$AI$400,
MATCH($A239,'Attendance Dump'!$B$2:$B$400,0),
MATCH(Q$2,'Attendance Dump'!$E$1:$AI$1,0)
),
INDEX('Active Hour''s Dump'!$D$3:$AH$337,
MATCH($C239,'Active Hour''s Dump'!$A$3:$A$337,0),
MATCH(Q$2,'Active Hour''s Dump'!$D$2:$AH$2,0)
))),"")</f>
        <v>0</v>
      </c>
      <c r="R239" s="13" t="str">
        <f>_xlfn.IFNA(IF(R$3="Productivity",
INDEX('Productivity Dump'!$E$4:$AJ$500,
MATCH($A239,'Productivity Dump'!$A$4:$A$500,0),
MATCH(R$2,'Productivity Dump'!$E$3:$AJ$3,0)
),
IF(R$3="Attendance",
INDEX('Attendance Dump'!$E$2:$AI$400,
MATCH($A239,'Attendance Dump'!$B$2:$B$400,0),
MATCH(R$2,'Attendance Dump'!$E$1:$AI$1,0)
),
INDEX('Active Hour''s Dump'!$D$3:$AH$337,
MATCH($C239,'Active Hour''s Dump'!$A$3:$A$337,0),
MATCH(R$2,'Active Hour''s Dump'!$D$2:$AH$2,0)
))),"")</f>
        <v>WO</v>
      </c>
      <c r="S239" s="54">
        <f>_xlfn.IFNA(IF(S$3="Productivity",
INDEX('Productivity Dump'!$E$4:$AJ$500,
MATCH($A239,'Productivity Dump'!$A$4:$A$500,0),
MATCH(S$2,'Productivity Dump'!$E$3:$AJ$3,0)
),
IF(S$3="Attendance",
INDEX('Attendance Dump'!$E$2:$AI$400,
MATCH($A239,'Attendance Dump'!$B$2:$B$400,0),
MATCH(S$2,'Attendance Dump'!$E$1:$AI$1,0)
),
INDEX('Active Hour''s Dump'!$D$3:$AH$337,
MATCH($C239,'Active Hour''s Dump'!$A$3:$A$337,0),
MATCH(S$2,'Active Hour''s Dump'!$D$2:$AH$2,0)
))),"")</f>
        <v>0.66666666666666696</v>
      </c>
      <c r="T239" s="13">
        <f>_xlfn.IFNA(IF(T$3="Productivity",
INDEX('Productivity Dump'!$E$4:$AJ$500,
MATCH($A239,'Productivity Dump'!$A$4:$A$500,0),
MATCH(T$2,'Productivity Dump'!$E$3:$AJ$3,0)
),
IF(T$3="Attendance",
INDEX('Attendance Dump'!$E$2:$AI$400,
MATCH($A239,'Attendance Dump'!$B$2:$B$400,0),
MATCH(T$2,'Attendance Dump'!$E$1:$AI$1,0)
),
INDEX('Active Hour''s Dump'!$D$3:$AH$337,
MATCH($C239,'Active Hour''s Dump'!$A$3:$A$337,0),
MATCH(T$2,'Active Hour''s Dump'!$D$2:$AH$2,0)
))),"")</f>
        <v>730.54900000000009</v>
      </c>
      <c r="U239" s="13" t="str">
        <f>_xlfn.IFNA(IF(U$3="Productivity",
INDEX('Productivity Dump'!$E$4:$AJ$500,
MATCH($A239,'Productivity Dump'!$A$4:$A$500,0),
MATCH(U$2,'Productivity Dump'!$E$3:$AJ$3,0)
),
IF(U$3="Attendance",
INDEX('Attendance Dump'!$E$2:$AI$400,
MATCH($A239,'Attendance Dump'!$B$2:$B$400,0),
MATCH(U$2,'Attendance Dump'!$E$1:$AI$1,0)
),
INDEX('Active Hour''s Dump'!$D$3:$AH$337,
MATCH($C239,'Active Hour''s Dump'!$A$3:$A$337,0),
MATCH(U$2,'Active Hour''s Dump'!$D$2:$AH$2,0)
))),"")</f>
        <v>P</v>
      </c>
      <c r="V239" s="54">
        <f>_xlfn.IFNA(IF(V$3="Productivity",
INDEX('Productivity Dump'!$E$4:$AJ$500,
MATCH($A239,'Productivity Dump'!$A$4:$A$500,0),
MATCH(V$2,'Productivity Dump'!$E$3:$AJ$3,0)
),
IF(V$3="Attendance",
INDEX('Attendance Dump'!$E$2:$AI$400,
MATCH($A239,'Attendance Dump'!$B$2:$B$400,0),
MATCH(V$2,'Attendance Dump'!$E$1:$AI$1,0)
),
INDEX('Active Hour''s Dump'!$D$3:$AH$337,
MATCH($C239,'Active Hour''s Dump'!$A$3:$A$337,0),
MATCH(V$2,'Active Hour''s Dump'!$D$2:$AH$2,0)
))),"")</f>
        <v>9.5833333333333304</v>
      </c>
      <c r="W239" s="13">
        <f>_xlfn.IFNA(IF(W$3="Productivity",
INDEX('Productivity Dump'!$E$4:$AJ$500,
MATCH($A239,'Productivity Dump'!$A$4:$A$500,0),
MATCH(W$2,'Productivity Dump'!$E$3:$AJ$3,0)
),
IF(W$3="Attendance",
INDEX('Attendance Dump'!$E$2:$AI$400,
MATCH($A239,'Attendance Dump'!$B$2:$B$400,0),
MATCH(W$2,'Attendance Dump'!$E$1:$AI$1,0)
),
INDEX('Active Hour''s Dump'!$D$3:$AH$337,
MATCH($C239,'Active Hour''s Dump'!$A$3:$A$337,0),
MATCH(W$2,'Active Hour''s Dump'!$D$2:$AH$2,0)
))),"")</f>
        <v>840.83</v>
      </c>
      <c r="X239" s="13" t="str">
        <f>_xlfn.IFNA(IF(X$3="Productivity",
INDEX('Productivity Dump'!$E$4:$AJ$500,
MATCH($A239,'Productivity Dump'!$A$4:$A$500,0),
MATCH(X$2,'Productivity Dump'!$E$3:$AJ$3,0)
),
IF(X$3="Attendance",
INDEX('Attendance Dump'!$E$2:$AI$400,
MATCH($A239,'Attendance Dump'!$B$2:$B$400,0),
MATCH(X$2,'Attendance Dump'!$E$1:$AI$1,0)
),
INDEX('Active Hour''s Dump'!$D$3:$AH$337,
MATCH($C239,'Active Hour''s Dump'!$A$3:$A$337,0),
MATCH(X$2,'Active Hour''s Dump'!$D$2:$AH$2,0)
))),"")</f>
        <v>P</v>
      </c>
      <c r="Y239" s="54">
        <f>_xlfn.IFNA(IF(Y$3="Productivity",
INDEX('Productivity Dump'!$E$4:$AJ$500,
MATCH($A239,'Productivity Dump'!$A$4:$A$500,0),
MATCH(Y$2,'Productivity Dump'!$E$3:$AJ$3,0)
),
IF(Y$3="Attendance",
INDEX('Attendance Dump'!$E$2:$AI$400,
MATCH($A239,'Attendance Dump'!$B$2:$B$400,0),
MATCH(Y$2,'Attendance Dump'!$E$1:$AI$1,0)
),
INDEX('Active Hour''s Dump'!$D$3:$AH$337,
MATCH($C239,'Active Hour''s Dump'!$A$3:$A$337,0),
MATCH(Y$2,'Active Hour''s Dump'!$D$2:$AH$2,0)
))),"")</f>
        <v>10.5833333333333</v>
      </c>
      <c r="Z239" s="13">
        <f>_xlfn.IFNA(IF(Z$3="Productivity",
INDEX('Productivity Dump'!$E$4:$AJ$500,
MATCH($A239,'Productivity Dump'!$A$4:$A$500,0),
MATCH(Z$2,'Productivity Dump'!$E$3:$AJ$3,0)
),
IF(Z$3="Attendance",
INDEX('Attendance Dump'!$E$2:$AI$400,
MATCH($A239,'Attendance Dump'!$B$2:$B$400,0),
MATCH(Z$2,'Attendance Dump'!$E$1:$AI$1,0)
),
INDEX('Active Hour''s Dump'!$D$3:$AH$337,
MATCH($C239,'Active Hour''s Dump'!$A$3:$A$337,0),
MATCH(Z$2,'Active Hour''s Dump'!$D$2:$AH$2,0)
))),"")</f>
        <v>1010.6889999999999</v>
      </c>
      <c r="AA239" s="13" t="str">
        <f>_xlfn.IFNA(IF(AA$3="Productivity",
INDEX('Productivity Dump'!$E$4:$AJ$500,
MATCH($A239,'Productivity Dump'!$A$4:$A$500,0),
MATCH(AA$2,'Productivity Dump'!$E$3:$AJ$3,0)
),
IF(AA$3="Attendance",
INDEX('Attendance Dump'!$E$2:$AI$400,
MATCH($A239,'Attendance Dump'!$B$2:$B$400,0),
MATCH(AA$2,'Attendance Dump'!$E$1:$AI$1,0)
),
INDEX('Active Hour''s Dump'!$D$3:$AH$337,
MATCH($C239,'Active Hour''s Dump'!$A$3:$A$337,0),
MATCH(AA$2,'Active Hour''s Dump'!$D$2:$AH$2,0)
))),"")</f>
        <v>P</v>
      </c>
      <c r="AB239" s="54">
        <f>_xlfn.IFNA(IF(AB$3="Productivity",
INDEX('Productivity Dump'!$E$4:$AJ$500,
MATCH($A239,'Productivity Dump'!$A$4:$A$500,0),
MATCH(AB$2,'Productivity Dump'!$E$3:$AJ$3,0)
),
IF(AB$3="Attendance",
INDEX('Attendance Dump'!$E$2:$AI$400,
MATCH($A239,'Attendance Dump'!$B$2:$B$400,0),
MATCH(AB$2,'Attendance Dump'!$E$1:$AI$1,0)
),
INDEX('Active Hour''s Dump'!$D$3:$AH$337,
MATCH($C239,'Active Hour''s Dump'!$A$3:$A$337,0),
MATCH(AB$2,'Active Hour''s Dump'!$D$2:$AH$2,0)
))),"")</f>
        <v>11.75</v>
      </c>
      <c r="AC239" s="13">
        <f>_xlfn.IFNA(IF(AC$3="Productivity",
INDEX('Productivity Dump'!$E$4:$AJ$500,
MATCH($A239,'Productivity Dump'!$A$4:$A$500,0),
MATCH(AC$2,'Productivity Dump'!$E$3:$AJ$3,0)
),
IF(AC$3="Attendance",
INDEX('Attendance Dump'!$E$2:$AI$400,
MATCH($A239,'Attendance Dump'!$B$2:$B$400,0),
MATCH(AC$2,'Attendance Dump'!$E$1:$AI$1,0)
),
INDEX('Active Hour''s Dump'!$D$3:$AH$337,
MATCH($C239,'Active Hour''s Dump'!$A$3:$A$337,0),
MATCH(AC$2,'Active Hour''s Dump'!$D$2:$AH$2,0)
))),"")</f>
        <v>1008.7059999999999</v>
      </c>
      <c r="AD239" s="13" t="str">
        <f>_xlfn.IFNA(IF(AD$3="Productivity",
INDEX('Productivity Dump'!$E$4:$AJ$500,
MATCH($A239,'Productivity Dump'!$A$4:$A$500,0),
MATCH(AD$2,'Productivity Dump'!$E$3:$AJ$3,0)
),
IF(AD$3="Attendance",
INDEX('Attendance Dump'!$E$2:$AI$400,
MATCH($A239,'Attendance Dump'!$B$2:$B$400,0),
MATCH(AD$2,'Attendance Dump'!$E$1:$AI$1,0)
),
INDEX('Active Hour''s Dump'!$D$3:$AH$337,
MATCH($C239,'Active Hour''s Dump'!$A$3:$A$337,0),
MATCH(AD$2,'Active Hour''s Dump'!$D$2:$AH$2,0)
))),"")</f>
        <v>P</v>
      </c>
      <c r="AE239" s="54">
        <f>_xlfn.IFNA(IF(AE$3="Productivity",
INDEX('Productivity Dump'!$E$4:$AJ$500,
MATCH($A239,'Productivity Dump'!$A$4:$A$500,0),
MATCH(AE$2,'Productivity Dump'!$E$3:$AJ$3,0)
),
IF(AE$3="Attendance",
INDEX('Attendance Dump'!$E$2:$AI$400,
MATCH($A239,'Attendance Dump'!$B$2:$B$400,0),
MATCH(AE$2,'Attendance Dump'!$E$1:$AI$1,0)
),
INDEX('Active Hour''s Dump'!$D$3:$AH$337,
MATCH($C239,'Active Hour''s Dump'!$A$3:$A$337,0),
MATCH(AE$2,'Active Hour''s Dump'!$D$2:$AH$2,0)
))),"")</f>
        <v>11.75</v>
      </c>
      <c r="AF239" s="13">
        <f>_xlfn.IFNA(IF(AF$3="Productivity",
INDEX('Productivity Dump'!$E$4:$AJ$500,
MATCH($A239,'Productivity Dump'!$A$4:$A$500,0),
MATCH(AF$2,'Productivity Dump'!$E$3:$AJ$3,0)
),
IF(AF$3="Attendance",
INDEX('Attendance Dump'!$E$2:$AI$400,
MATCH($A239,'Attendance Dump'!$B$2:$B$400,0),
MATCH(AF$2,'Attendance Dump'!$E$1:$AI$1,0)
),
INDEX('Active Hour''s Dump'!$D$3:$AH$337,
MATCH($C239,'Active Hour''s Dump'!$A$3:$A$337,0),
MATCH(AF$2,'Active Hour''s Dump'!$D$2:$AH$2,0)
))),"")</f>
        <v>1013.846</v>
      </c>
      <c r="AG239" s="13" t="str">
        <f>_xlfn.IFNA(IF(AG$3="Productivity",
INDEX('Productivity Dump'!$E$4:$AJ$500,
MATCH($A239,'Productivity Dump'!$A$4:$A$500,0),
MATCH(AG$2,'Productivity Dump'!$E$3:$AJ$3,0)
),
IF(AG$3="Attendance",
INDEX('Attendance Dump'!$E$2:$AI$400,
MATCH($A239,'Attendance Dump'!$B$2:$B$400,0),
MATCH(AG$2,'Attendance Dump'!$E$1:$AI$1,0)
),
INDEX('Active Hour''s Dump'!$D$3:$AH$337,
MATCH($C239,'Active Hour''s Dump'!$A$3:$A$337,0),
MATCH(AG$2,'Active Hour''s Dump'!$D$2:$AH$2,0)
))),"")</f>
        <v>P</v>
      </c>
      <c r="AH239" s="54">
        <f>_xlfn.IFNA(IF(AH$3="Productivity",
INDEX('Productivity Dump'!$E$4:$AJ$500,
MATCH($A239,'Productivity Dump'!$A$4:$A$500,0),
MATCH(AH$2,'Productivity Dump'!$E$3:$AJ$3,0)
),
IF(AH$3="Attendance",
INDEX('Attendance Dump'!$E$2:$AI$400,
MATCH($A239,'Attendance Dump'!$B$2:$B$400,0),
MATCH(AH$2,'Attendance Dump'!$E$1:$AI$1,0)
),
INDEX('Active Hour''s Dump'!$D$3:$AH$337,
MATCH($C239,'Active Hour''s Dump'!$A$3:$A$337,0),
MATCH(AH$2,'Active Hour''s Dump'!$D$2:$AH$2,0)
))),"")</f>
        <v>10.4166666666667</v>
      </c>
      <c r="AI239" s="13">
        <f>_xlfn.IFNA(IF(AI$3="Productivity",
INDEX('Productivity Dump'!$E$4:$AJ$500,
MATCH($A239,'Productivity Dump'!$A$4:$A$500,0),
MATCH(AI$2,'Productivity Dump'!$E$3:$AJ$3,0)
),
IF(AI$3="Attendance",
INDEX('Attendance Dump'!$E$2:$AI$400,
MATCH($A239,'Attendance Dump'!$B$2:$B$400,0),
MATCH(AI$2,'Attendance Dump'!$E$1:$AI$1,0)
),
INDEX('Active Hour''s Dump'!$D$3:$AH$337,
MATCH($C239,'Active Hour''s Dump'!$A$3:$A$337,0),
MATCH(AI$2,'Active Hour''s Dump'!$D$2:$AH$2,0)
))),"")</f>
        <v>1044.202</v>
      </c>
      <c r="AJ239" s="13" t="str">
        <f>_xlfn.IFNA(IF(AJ$3="Productivity",
INDEX('Productivity Dump'!$E$4:$AJ$500,
MATCH($A239,'Productivity Dump'!$A$4:$A$500,0),
MATCH(AJ$2,'Productivity Dump'!$E$3:$AJ$3,0)
),
IF(AJ$3="Attendance",
INDEX('Attendance Dump'!$E$2:$AI$400,
MATCH($A239,'Attendance Dump'!$B$2:$B$400,0),
MATCH(AJ$2,'Attendance Dump'!$E$1:$AI$1,0)
),
INDEX('Active Hour''s Dump'!$D$3:$AH$337,
MATCH($C239,'Active Hour''s Dump'!$A$3:$A$337,0),
MATCH(AJ$2,'Active Hour''s Dump'!$D$2:$AH$2,0)
))),"")</f>
        <v>P</v>
      </c>
      <c r="AK239" s="54">
        <f>_xlfn.IFNA(IF(AK$3="Productivity",
INDEX('Productivity Dump'!$E$4:$AJ$500,
MATCH($A239,'Productivity Dump'!$A$4:$A$500,0),
MATCH(AK$2,'Productivity Dump'!$E$3:$AJ$3,0)
),
IF(AK$3="Attendance",
INDEX('Attendance Dump'!$E$2:$AI$400,
MATCH($A239,'Attendance Dump'!$B$2:$B$400,0),
MATCH(AK$2,'Attendance Dump'!$E$1:$AI$1,0)
),
INDEX('Active Hour''s Dump'!$D$3:$AH$337,
MATCH($C239,'Active Hour''s Dump'!$A$3:$A$337,0),
MATCH(AK$2,'Active Hour''s Dump'!$D$2:$AH$2,0)
))),"")</f>
        <v>11.5</v>
      </c>
      <c r="AL239" s="13">
        <f>_xlfn.IFNA(IF(AL$3="Productivity",
INDEX('Productivity Dump'!$E$4:$AJ$500,
MATCH($A239,'Productivity Dump'!$A$4:$A$500,0),
MATCH(AL$2,'Productivity Dump'!$E$3:$AJ$3,0)
),
IF(AL$3="Attendance",
INDEX('Attendance Dump'!$E$2:$AI$400,
MATCH($A239,'Attendance Dump'!$B$2:$B$400,0),
MATCH(AL$2,'Attendance Dump'!$E$1:$AI$1,0)
),
INDEX('Active Hour''s Dump'!$D$3:$AH$337,
MATCH($C239,'Active Hour''s Dump'!$A$3:$A$337,0),
MATCH(AL$2,'Active Hour''s Dump'!$D$2:$AH$2,0)
))),"")</f>
        <v>0</v>
      </c>
      <c r="AM239" s="13" t="str">
        <f>_xlfn.IFNA(IF(AM$3="Productivity",
INDEX('Productivity Dump'!$E$4:$AJ$500,
MATCH($A239,'Productivity Dump'!$A$4:$A$500,0),
MATCH(AM$2,'Productivity Dump'!$E$3:$AJ$3,0)
),
IF(AM$3="Attendance",
INDEX('Attendance Dump'!$E$2:$AI$400,
MATCH($A239,'Attendance Dump'!$B$2:$B$400,0),
MATCH(AM$2,'Attendance Dump'!$E$1:$AI$1,0)
),
INDEX('Active Hour''s Dump'!$D$3:$AH$337,
MATCH($C239,'Active Hour''s Dump'!$A$3:$A$337,0),
MATCH(AM$2,'Active Hour''s Dump'!$D$2:$AH$2,0)
))),"")</f>
        <v>WO</v>
      </c>
      <c r="AN239" s="54">
        <f>_xlfn.IFNA(IF(AN$3="Productivity",
INDEX('Productivity Dump'!$E$4:$AJ$500,
MATCH($A239,'Productivity Dump'!$A$4:$A$500,0),
MATCH(AN$2,'Productivity Dump'!$E$3:$AJ$3,0)
),
IF(AN$3="Attendance",
INDEX('Attendance Dump'!$E$2:$AI$400,
MATCH($A239,'Attendance Dump'!$B$2:$B$400,0),
MATCH(AN$2,'Attendance Dump'!$E$1:$AI$1,0)
),
INDEX('Active Hour''s Dump'!$D$3:$AH$337,
MATCH($C239,'Active Hour''s Dump'!$A$3:$A$337,0),
MATCH(AN$2,'Active Hour''s Dump'!$D$2:$AH$2,0)
))),"")</f>
        <v>0</v>
      </c>
      <c r="AO239" s="13">
        <f>_xlfn.IFNA(IF(AO$3="Productivity",
INDEX('Productivity Dump'!$E$4:$AJ$500,
MATCH($A239,'Productivity Dump'!$A$4:$A$500,0),
MATCH(AO$2,'Productivity Dump'!$E$3:$AJ$3,0)
),
IF(AO$3="Attendance",
INDEX('Attendance Dump'!$E$2:$AI$400,
MATCH($A239,'Attendance Dump'!$B$2:$B$400,0),
MATCH(AO$2,'Attendance Dump'!$E$1:$AI$1,0)
),
INDEX('Active Hour''s Dump'!$D$3:$AH$337,
MATCH($C239,'Active Hour''s Dump'!$A$3:$A$337,0),
MATCH(AO$2,'Active Hour''s Dump'!$D$2:$AH$2,0)
))),"")</f>
        <v>680.95299999999997</v>
      </c>
      <c r="AP239" s="13" t="str">
        <f>_xlfn.IFNA(IF(AP$3="Productivity",
INDEX('Productivity Dump'!$E$4:$AJ$500,
MATCH($A239,'Productivity Dump'!$A$4:$A$500,0),
MATCH(AP$2,'Productivity Dump'!$E$3:$AJ$3,0)
),
IF(AP$3="Attendance",
INDEX('Attendance Dump'!$E$2:$AI$400,
MATCH($A239,'Attendance Dump'!$B$2:$B$400,0),
MATCH(AP$2,'Attendance Dump'!$E$1:$AI$1,0)
),
INDEX('Active Hour''s Dump'!$D$3:$AH$337,
MATCH($C239,'Active Hour''s Dump'!$A$3:$A$337,0),
MATCH(AP$2,'Active Hour''s Dump'!$D$2:$AH$2,0)
))),"")</f>
        <v>P</v>
      </c>
      <c r="AQ239" s="54">
        <f>_xlfn.IFNA(IF(AQ$3="Productivity",
INDEX('Productivity Dump'!$E$4:$AJ$500,
MATCH($A239,'Productivity Dump'!$A$4:$A$500,0),
MATCH(AQ$2,'Productivity Dump'!$E$3:$AJ$3,0)
),
IF(AQ$3="Attendance",
INDEX('Attendance Dump'!$E$2:$AI$400,
MATCH($A239,'Attendance Dump'!$B$2:$B$400,0),
MATCH(AQ$2,'Attendance Dump'!$E$1:$AI$1,0)
),
INDEX('Active Hour''s Dump'!$D$3:$AH$337,
MATCH($C239,'Active Hour''s Dump'!$A$3:$A$337,0),
MATCH(AQ$2,'Active Hour''s Dump'!$D$2:$AH$2,0)
))),"")</f>
        <v>8.75</v>
      </c>
      <c r="AR239" s="13">
        <f>_xlfn.IFNA(IF(AR$3="Productivity",
INDEX('Productivity Dump'!$E$4:$AJ$500,
MATCH($A239,'Productivity Dump'!$A$4:$A$500,0),
MATCH(AR$2,'Productivity Dump'!$E$3:$AJ$3,0)
),
IF(AR$3="Attendance",
INDEX('Attendance Dump'!$E$2:$AI$400,
MATCH($A239,'Attendance Dump'!$B$2:$B$400,0),
MATCH(AR$2,'Attendance Dump'!$E$1:$AI$1,0)
),
INDEX('Active Hour''s Dump'!$D$3:$AH$337,
MATCH($C239,'Active Hour''s Dump'!$A$3:$A$337,0),
MATCH(AR$2,'Active Hour''s Dump'!$D$2:$AH$2,0)
))),"")</f>
        <v>1014.0169999999999</v>
      </c>
      <c r="AS239" s="13" t="str">
        <f>_xlfn.IFNA(IF(AS$3="Productivity",
INDEX('Productivity Dump'!$E$4:$AJ$500,
MATCH($A239,'Productivity Dump'!$A$4:$A$500,0),
MATCH(AS$2,'Productivity Dump'!$E$3:$AJ$3,0)
),
IF(AS$3="Attendance",
INDEX('Attendance Dump'!$E$2:$AI$400,
MATCH($A239,'Attendance Dump'!$B$2:$B$400,0),
MATCH(AS$2,'Attendance Dump'!$E$1:$AI$1,0)
),
INDEX('Active Hour''s Dump'!$D$3:$AH$337,
MATCH($C239,'Active Hour''s Dump'!$A$3:$A$337,0),
MATCH(AS$2,'Active Hour''s Dump'!$D$2:$AH$2,0)
))),"")</f>
        <v>P</v>
      </c>
      <c r="AT239" s="54">
        <f>_xlfn.IFNA(IF(AT$3="Productivity",
INDEX('Productivity Dump'!$E$4:$AJ$500,
MATCH($A239,'Productivity Dump'!$A$4:$A$500,0),
MATCH(AT$2,'Productivity Dump'!$E$3:$AJ$3,0)
),
IF(AT$3="Attendance",
INDEX('Attendance Dump'!$E$2:$AI$400,
MATCH($A239,'Attendance Dump'!$B$2:$B$400,0),
MATCH(AT$2,'Attendance Dump'!$E$1:$AI$1,0)
),
INDEX('Active Hour''s Dump'!$D$3:$AH$337,
MATCH($C239,'Active Hour''s Dump'!$A$3:$A$337,0),
MATCH(AT$2,'Active Hour''s Dump'!$D$2:$AH$2,0)
))),"")</f>
        <v>12.0833333333333</v>
      </c>
      <c r="AU239" s="13">
        <f>_xlfn.IFNA(IF(AU$3="Productivity",
INDEX('Productivity Dump'!$E$4:$AJ$500,
MATCH($A239,'Productivity Dump'!$A$4:$A$500,0),
MATCH(AU$2,'Productivity Dump'!$E$3:$AJ$3,0)
),
IF(AU$3="Attendance",
INDEX('Attendance Dump'!$E$2:$AI$400,
MATCH($A239,'Attendance Dump'!$B$2:$B$400,0),
MATCH(AU$2,'Attendance Dump'!$E$1:$AI$1,0)
),
INDEX('Active Hour''s Dump'!$D$3:$AH$337,
MATCH($C239,'Active Hour''s Dump'!$A$3:$A$337,0),
MATCH(AU$2,'Active Hour''s Dump'!$D$2:$AH$2,0)
))),"")</f>
        <v>1013.819</v>
      </c>
      <c r="AV239" s="13" t="str">
        <f>_xlfn.IFNA(IF(AV$3="Productivity",
INDEX('Productivity Dump'!$E$4:$AJ$500,
MATCH($A239,'Productivity Dump'!$A$4:$A$500,0),
MATCH(AV$2,'Productivity Dump'!$E$3:$AJ$3,0)
),
IF(AV$3="Attendance",
INDEX('Attendance Dump'!$E$2:$AI$400,
MATCH($A239,'Attendance Dump'!$B$2:$B$400,0),
MATCH(AV$2,'Attendance Dump'!$E$1:$AI$1,0)
),
INDEX('Active Hour''s Dump'!$D$3:$AH$337,
MATCH($C239,'Active Hour''s Dump'!$A$3:$A$337,0),
MATCH(AV$2,'Active Hour''s Dump'!$D$2:$AH$2,0)
))),"")</f>
        <v>P</v>
      </c>
      <c r="AW239" s="54">
        <f>_xlfn.IFNA(IF(AW$3="Productivity",
INDEX('Productivity Dump'!$E$4:$AJ$500,
MATCH($A239,'Productivity Dump'!$A$4:$A$500,0),
MATCH(AW$2,'Productivity Dump'!$E$3:$AJ$3,0)
),
IF(AW$3="Attendance",
INDEX('Attendance Dump'!$E$2:$AI$400,
MATCH($A239,'Attendance Dump'!$B$2:$B$400,0),
MATCH(AW$2,'Attendance Dump'!$E$1:$AI$1,0)
),
INDEX('Active Hour''s Dump'!$D$3:$AH$337,
MATCH($C239,'Active Hour''s Dump'!$A$3:$A$337,0),
MATCH(AW$2,'Active Hour''s Dump'!$D$2:$AH$2,0)
))),"")</f>
        <v>11.6666666666667</v>
      </c>
      <c r="AX239" s="13">
        <f>_xlfn.IFNA(IF(AX$3="Productivity",
INDEX('Productivity Dump'!$E$4:$AJ$500,
MATCH($A239,'Productivity Dump'!$A$4:$A$500,0),
MATCH(AX$2,'Productivity Dump'!$E$3:$AJ$3,0)
),
IF(AX$3="Attendance",
INDEX('Attendance Dump'!$E$2:$AI$400,
MATCH($A239,'Attendance Dump'!$B$2:$B$400,0),
MATCH(AX$2,'Attendance Dump'!$E$1:$AI$1,0)
),
INDEX('Active Hour''s Dump'!$D$3:$AH$337,
MATCH($C239,'Active Hour''s Dump'!$A$3:$A$337,0),
MATCH(AX$2,'Active Hour''s Dump'!$D$2:$AH$2,0)
))),"")</f>
        <v>1056.7640000000001</v>
      </c>
      <c r="AY239" s="13" t="str">
        <f>_xlfn.IFNA(IF(AY$3="Productivity",
INDEX('Productivity Dump'!$E$4:$AJ$500,
MATCH($A239,'Productivity Dump'!$A$4:$A$500,0),
MATCH(AY$2,'Productivity Dump'!$E$3:$AJ$3,0)
),
IF(AY$3="Attendance",
INDEX('Attendance Dump'!$E$2:$AI$400,
MATCH($A239,'Attendance Dump'!$B$2:$B$400,0),
MATCH(AY$2,'Attendance Dump'!$E$1:$AI$1,0)
),
INDEX('Active Hour''s Dump'!$D$3:$AH$337,
MATCH($C239,'Active Hour''s Dump'!$A$3:$A$337,0),
MATCH(AY$2,'Active Hour''s Dump'!$D$2:$AH$2,0)
))),"")</f>
        <v>P</v>
      </c>
      <c r="AZ239" s="54">
        <f>_xlfn.IFNA(IF(AZ$3="Productivity",
INDEX('Productivity Dump'!$E$4:$AJ$500,
MATCH($A239,'Productivity Dump'!$A$4:$A$500,0),
MATCH(AZ$2,'Productivity Dump'!$E$3:$AJ$3,0)
),
IF(AZ$3="Attendance",
INDEX('Attendance Dump'!$E$2:$AI$400,
MATCH($A239,'Attendance Dump'!$B$2:$B$400,0),
MATCH(AZ$2,'Attendance Dump'!$E$1:$AI$1,0)
),
INDEX('Active Hour''s Dump'!$D$3:$AH$337,
MATCH($C239,'Active Hour''s Dump'!$A$3:$A$337,0),
MATCH(AZ$2,'Active Hour''s Dump'!$D$2:$AH$2,0)
))),"")</f>
        <v>12.6666666666667</v>
      </c>
      <c r="BA239" s="13">
        <f>_xlfn.IFNA(IF(BA$3="Productivity",
INDEX('Productivity Dump'!$E$4:$AJ$500,
MATCH($A239,'Productivity Dump'!$A$4:$A$500,0),
MATCH(BA$2,'Productivity Dump'!$E$3:$AJ$3,0)
),
IF(BA$3="Attendance",
INDEX('Attendance Dump'!$E$2:$AI$400,
MATCH($A239,'Attendance Dump'!$B$2:$B$400,0),
MATCH(BA$2,'Attendance Dump'!$E$1:$AI$1,0)
),
INDEX('Active Hour''s Dump'!$D$3:$AH$337,
MATCH($C239,'Active Hour''s Dump'!$A$3:$A$337,0),
MATCH(BA$2,'Active Hour''s Dump'!$D$2:$AH$2,0)
))),"")</f>
        <v>970.18599999999992</v>
      </c>
      <c r="BB239" s="13" t="str">
        <f>_xlfn.IFNA(IF(BB$3="Productivity",
INDEX('Productivity Dump'!$E$4:$AJ$500,
MATCH($A239,'Productivity Dump'!$A$4:$A$500,0),
MATCH(BB$2,'Productivity Dump'!$E$3:$AJ$3,0)
),
IF(BB$3="Attendance",
INDEX('Attendance Dump'!$E$2:$AI$400,
MATCH($A239,'Attendance Dump'!$B$2:$B$400,0),
MATCH(BB$2,'Attendance Dump'!$E$1:$AI$1,0)
),
INDEX('Active Hour''s Dump'!$D$3:$AH$337,
MATCH($C239,'Active Hour''s Dump'!$A$3:$A$337,0),
MATCH(BB$2,'Active Hour''s Dump'!$D$2:$AH$2,0)
))),"")</f>
        <v>P</v>
      </c>
      <c r="BC239" s="54">
        <f>_xlfn.IFNA(IF(BC$3="Productivity",
INDEX('Productivity Dump'!$E$4:$AJ$500,
MATCH($A239,'Productivity Dump'!$A$4:$A$500,0),
MATCH(BC$2,'Productivity Dump'!$E$3:$AJ$3,0)
),
IF(BC$3="Attendance",
INDEX('Attendance Dump'!$E$2:$AI$400,
MATCH($A239,'Attendance Dump'!$B$2:$B$400,0),
MATCH(BC$2,'Attendance Dump'!$E$1:$AI$1,0)
),
INDEX('Active Hour''s Dump'!$D$3:$AH$337,
MATCH($C239,'Active Hour''s Dump'!$A$3:$A$337,0),
MATCH(BC$2,'Active Hour''s Dump'!$D$2:$AH$2,0)
))),"")</f>
        <v>10.4166666666667</v>
      </c>
      <c r="BD239" s="13">
        <f>_xlfn.IFNA(IF(BD$3="Productivity",
INDEX('Productivity Dump'!$E$4:$AJ$500,
MATCH($A239,'Productivity Dump'!$A$4:$A$500,0),
MATCH(BD$2,'Productivity Dump'!$E$3:$AJ$3,0)
),
IF(BD$3="Attendance",
INDEX('Attendance Dump'!$E$2:$AI$400,
MATCH($A239,'Attendance Dump'!$B$2:$B$400,0),
MATCH(BD$2,'Attendance Dump'!$E$1:$AI$1,0)
),
INDEX('Active Hour''s Dump'!$D$3:$AH$337,
MATCH($C239,'Active Hour''s Dump'!$A$3:$A$337,0),
MATCH(BD$2,'Active Hour''s Dump'!$D$2:$AH$2,0)
))),"")</f>
        <v>0</v>
      </c>
      <c r="BE239" s="13" t="str">
        <f>_xlfn.IFNA(IF(BE$3="Productivity",
INDEX('Productivity Dump'!$E$4:$AJ$500,
MATCH($A239,'Productivity Dump'!$A$4:$A$500,0),
MATCH(BE$2,'Productivity Dump'!$E$3:$AJ$3,0)
),
IF(BE$3="Attendance",
INDEX('Attendance Dump'!$E$2:$AI$400,
MATCH($A239,'Attendance Dump'!$B$2:$B$400,0),
MATCH(BE$2,'Attendance Dump'!$E$1:$AI$1,0)
),
INDEX('Active Hour''s Dump'!$D$3:$AH$337,
MATCH($C239,'Active Hour''s Dump'!$A$3:$A$337,0),
MATCH(BE$2,'Active Hour''s Dump'!$D$2:$AH$2,0)
))),"")</f>
        <v>PL</v>
      </c>
      <c r="BF239" s="54">
        <f>_xlfn.IFNA(IF(BF$3="Productivity",
INDEX('Productivity Dump'!$E$4:$AJ$500,
MATCH($A239,'Productivity Dump'!$A$4:$A$500,0),
MATCH(BF$2,'Productivity Dump'!$E$3:$AJ$3,0)
),
IF(BF$3="Attendance",
INDEX('Attendance Dump'!$E$2:$AI$400,
MATCH($A239,'Attendance Dump'!$B$2:$B$400,0),
MATCH(BF$2,'Attendance Dump'!$E$1:$AI$1,0)
),
INDEX('Active Hour''s Dump'!$D$3:$AH$337,
MATCH($C239,'Active Hour''s Dump'!$A$3:$A$337,0),
MATCH(BF$2,'Active Hour''s Dump'!$D$2:$AH$2,0)
))),"")</f>
        <v>0</v>
      </c>
      <c r="BG239" s="13">
        <f>_xlfn.IFNA(IF(BG$3="Productivity",
INDEX('Productivity Dump'!$E$4:$AJ$500,
MATCH($A239,'Productivity Dump'!$A$4:$A$500,0),
MATCH(BG$2,'Productivity Dump'!$E$3:$AJ$3,0)
),
IF(BG$3="Attendance",
INDEX('Attendance Dump'!$E$2:$AI$400,
MATCH($A239,'Attendance Dump'!$B$2:$B$400,0),
MATCH(BG$2,'Attendance Dump'!$E$1:$AI$1,0)
),
INDEX('Active Hour''s Dump'!$D$3:$AH$337,
MATCH($C239,'Active Hour''s Dump'!$A$3:$A$337,0),
MATCH(BG$2,'Active Hour''s Dump'!$D$2:$AH$2,0)
))),"")</f>
        <v>0</v>
      </c>
      <c r="BH239" s="13" t="str">
        <f>_xlfn.IFNA(IF(BH$3="Productivity",
INDEX('Productivity Dump'!$E$4:$AJ$500,
MATCH($A239,'Productivity Dump'!$A$4:$A$500,0),
MATCH(BH$2,'Productivity Dump'!$E$3:$AJ$3,0)
),
IF(BH$3="Attendance",
INDEX('Attendance Dump'!$E$2:$AI$400,
MATCH($A239,'Attendance Dump'!$B$2:$B$400,0),
MATCH(BH$2,'Attendance Dump'!$E$1:$AI$1,0)
),
INDEX('Active Hour''s Dump'!$D$3:$AH$337,
MATCH($C239,'Active Hour''s Dump'!$A$3:$A$337,0),
MATCH(BH$2,'Active Hour''s Dump'!$D$2:$AH$2,0)
))),"")</f>
        <v>WO</v>
      </c>
      <c r="BI239" s="54">
        <f>_xlfn.IFNA(IF(BI$3="Productivity",
INDEX('Productivity Dump'!$E$4:$AJ$500,
MATCH($A239,'Productivity Dump'!$A$4:$A$500,0),
MATCH(BI$2,'Productivity Dump'!$E$3:$AJ$3,0)
),
IF(BI$3="Attendance",
INDEX('Attendance Dump'!$E$2:$AI$400,
MATCH($A239,'Attendance Dump'!$B$2:$B$400,0),
MATCH(BI$2,'Attendance Dump'!$E$1:$AI$1,0)
),
INDEX('Active Hour''s Dump'!$D$3:$AH$337,
MATCH($C239,'Active Hour''s Dump'!$A$3:$A$337,0),
MATCH(BI$2,'Active Hour''s Dump'!$D$2:$AH$2,0)
))),"")</f>
        <v>0</v>
      </c>
      <c r="BJ239" s="13">
        <f>_xlfn.IFNA(IF(BJ$3="Productivity",
INDEX('Productivity Dump'!$E$4:$AJ$500,
MATCH($A239,'Productivity Dump'!$A$4:$A$500,0),
MATCH(BJ$2,'Productivity Dump'!$E$3:$AJ$3,0)
),
IF(BJ$3="Attendance",
INDEX('Attendance Dump'!$E$2:$AI$400,
MATCH($A239,'Attendance Dump'!$B$2:$B$400,0),
MATCH(BJ$2,'Attendance Dump'!$E$1:$AI$1,0)
),
INDEX('Active Hour''s Dump'!$D$3:$AH$337,
MATCH($C239,'Active Hour''s Dump'!$A$3:$A$337,0),
MATCH(BJ$2,'Active Hour''s Dump'!$D$2:$AH$2,0)
))),"")</f>
        <v>711.06200000000001</v>
      </c>
      <c r="BK239" s="13" t="str">
        <f>_xlfn.IFNA(IF(BK$3="Productivity",
INDEX('Productivity Dump'!$E$4:$AJ$500,
MATCH($A239,'Productivity Dump'!$A$4:$A$500,0),
MATCH(BK$2,'Productivity Dump'!$E$3:$AJ$3,0)
),
IF(BK$3="Attendance",
INDEX('Attendance Dump'!$E$2:$AI$400,
MATCH($A239,'Attendance Dump'!$B$2:$B$400,0),
MATCH(BK$2,'Attendance Dump'!$E$1:$AI$1,0)
),
INDEX('Active Hour''s Dump'!$D$3:$AH$337,
MATCH($C239,'Active Hour''s Dump'!$A$3:$A$337,0),
MATCH(BK$2,'Active Hour''s Dump'!$D$2:$AH$2,0)
))),"")</f>
        <v>P</v>
      </c>
      <c r="BL239" s="54">
        <f>_xlfn.IFNA(IF(BL$3="Productivity",
INDEX('Productivity Dump'!$E$4:$AJ$500,
MATCH($A239,'Productivity Dump'!$A$4:$A$500,0),
MATCH(BL$2,'Productivity Dump'!$E$3:$AJ$3,0)
),
IF(BL$3="Attendance",
INDEX('Attendance Dump'!$E$2:$AI$400,
MATCH($A239,'Attendance Dump'!$B$2:$B$400,0),
MATCH(BL$2,'Attendance Dump'!$E$1:$AI$1,0)
),
INDEX('Active Hour''s Dump'!$D$3:$AH$337,
MATCH($C239,'Active Hour''s Dump'!$A$3:$A$337,0),
MATCH(BL$2,'Active Hour''s Dump'!$D$2:$AH$2,0)
))),"")</f>
        <v>8.8333333333333304</v>
      </c>
      <c r="BM239" s="13">
        <f>_xlfn.IFNA(IF(BM$3="Productivity",
INDEX('Productivity Dump'!$E$4:$AJ$500,
MATCH($A239,'Productivity Dump'!$A$4:$A$500,0),
MATCH(BM$2,'Productivity Dump'!$E$3:$AJ$3,0)
),
IF(BM$3="Attendance",
INDEX('Attendance Dump'!$E$2:$AI$400,
MATCH($A239,'Attendance Dump'!$B$2:$B$400,0),
MATCH(BM$2,'Attendance Dump'!$E$1:$AI$1,0)
),
INDEX('Active Hour''s Dump'!$D$3:$AH$337,
MATCH($C239,'Active Hour''s Dump'!$A$3:$A$337,0),
MATCH(BM$2,'Active Hour''s Dump'!$D$2:$AH$2,0)
))),"")</f>
        <v>1010.0290000000001</v>
      </c>
      <c r="BN239" s="13" t="str">
        <f>_xlfn.IFNA(IF(BN$3="Productivity",
INDEX('Productivity Dump'!$E$4:$AJ$500,
MATCH($A239,'Productivity Dump'!$A$4:$A$500,0),
MATCH(BN$2,'Productivity Dump'!$E$3:$AJ$3,0)
),
IF(BN$3="Attendance",
INDEX('Attendance Dump'!$E$2:$AI$400,
MATCH($A239,'Attendance Dump'!$B$2:$B$400,0),
MATCH(BN$2,'Attendance Dump'!$E$1:$AI$1,0)
),
INDEX('Active Hour''s Dump'!$D$3:$AH$337,
MATCH($C239,'Active Hour''s Dump'!$A$3:$A$337,0),
MATCH(BN$2,'Active Hour''s Dump'!$D$2:$AH$2,0)
))),"")</f>
        <v>P</v>
      </c>
      <c r="BO239" s="54">
        <f>_xlfn.IFNA(IF(BO$3="Productivity",
INDEX('Productivity Dump'!$E$4:$AJ$500,
MATCH($A239,'Productivity Dump'!$A$4:$A$500,0),
MATCH(BO$2,'Productivity Dump'!$E$3:$AJ$3,0)
),
IF(BO$3="Attendance",
INDEX('Attendance Dump'!$E$2:$AI$400,
MATCH($A239,'Attendance Dump'!$B$2:$B$400,0),
MATCH(BO$2,'Attendance Dump'!$E$1:$AI$1,0)
),
INDEX('Active Hour''s Dump'!$D$3:$AH$337,
MATCH($C239,'Active Hour''s Dump'!$A$3:$A$337,0),
MATCH(BO$2,'Active Hour''s Dump'!$D$2:$AH$2,0)
))),"")</f>
        <v>11</v>
      </c>
      <c r="BP239" s="13">
        <f>_xlfn.IFNA(IF(BP$3="Productivity",
INDEX('Productivity Dump'!$E$4:$AJ$500,
MATCH($A239,'Productivity Dump'!$A$4:$A$500,0),
MATCH(BP$2,'Productivity Dump'!$E$3:$AJ$3,0)
),
IF(BP$3="Attendance",
INDEX('Attendance Dump'!$E$2:$AI$400,
MATCH($A239,'Attendance Dump'!$B$2:$B$400,0),
MATCH(BP$2,'Attendance Dump'!$E$1:$AI$1,0)
),
INDEX('Active Hour''s Dump'!$D$3:$AH$337,
MATCH($C239,'Active Hour''s Dump'!$A$3:$A$337,0),
MATCH(BP$2,'Active Hour''s Dump'!$D$2:$AH$2,0)
))),"")</f>
        <v>1113.1850000000002</v>
      </c>
      <c r="BQ239" s="13" t="str">
        <f>_xlfn.IFNA(IF(BQ$3="Productivity",
INDEX('Productivity Dump'!$E$4:$AJ$500,
MATCH($A239,'Productivity Dump'!$A$4:$A$500,0),
MATCH(BQ$2,'Productivity Dump'!$E$3:$AJ$3,0)
),
IF(BQ$3="Attendance",
INDEX('Attendance Dump'!$E$2:$AI$400,
MATCH($A239,'Attendance Dump'!$B$2:$B$400,0),
MATCH(BQ$2,'Attendance Dump'!$E$1:$AI$1,0)
),
INDEX('Active Hour''s Dump'!$D$3:$AH$337,
MATCH($C239,'Active Hour''s Dump'!$A$3:$A$337,0),
MATCH(BQ$2,'Active Hour''s Dump'!$D$2:$AH$2,0)
))),"")</f>
        <v>P</v>
      </c>
      <c r="BR239" s="54">
        <f>_xlfn.IFNA(IF(BR$3="Productivity",
INDEX('Productivity Dump'!$E$4:$AJ$500,
MATCH($A239,'Productivity Dump'!$A$4:$A$500,0),
MATCH(BR$2,'Productivity Dump'!$E$3:$AJ$3,0)
),
IF(BR$3="Attendance",
INDEX('Attendance Dump'!$E$2:$AI$400,
MATCH($A239,'Attendance Dump'!$B$2:$B$400,0),
MATCH(BR$2,'Attendance Dump'!$E$1:$AI$1,0)
),
INDEX('Active Hour''s Dump'!$D$3:$AH$337,
MATCH($C239,'Active Hour''s Dump'!$A$3:$A$337,0),
MATCH(BR$2,'Active Hour''s Dump'!$D$2:$AH$2,0)
))),"")</f>
        <v>11.4166666666667</v>
      </c>
      <c r="BS239" s="13">
        <f>_xlfn.IFNA(IF(BS$3="Productivity",
INDEX('Productivity Dump'!$E$4:$AJ$500,
MATCH($A239,'Productivity Dump'!$A$4:$A$500,0),
MATCH(BS$2,'Productivity Dump'!$E$3:$AJ$3,0)
),
IF(BS$3="Attendance",
INDEX('Attendance Dump'!$E$2:$AI$400,
MATCH($A239,'Attendance Dump'!$B$2:$B$400,0),
MATCH(BS$2,'Attendance Dump'!$E$1:$AI$1,0)
),
INDEX('Active Hour''s Dump'!$D$3:$AH$337,
MATCH($C239,'Active Hour''s Dump'!$A$3:$A$337,0),
MATCH(BS$2,'Active Hour''s Dump'!$D$2:$AH$2,0)
))),"")</f>
        <v>1117.9070000000002</v>
      </c>
      <c r="BT239" s="13" t="str">
        <f>_xlfn.IFNA(IF(BT$3="Productivity",
INDEX('Productivity Dump'!$E$4:$AJ$500,
MATCH($A239,'Productivity Dump'!$A$4:$A$500,0),
MATCH(BT$2,'Productivity Dump'!$E$3:$AJ$3,0)
),
IF(BT$3="Attendance",
INDEX('Attendance Dump'!$E$2:$AI$400,
MATCH($A239,'Attendance Dump'!$B$2:$B$400,0),
MATCH(BT$2,'Attendance Dump'!$E$1:$AI$1,0)
),
INDEX('Active Hour''s Dump'!$D$3:$AH$337,
MATCH($C239,'Active Hour''s Dump'!$A$3:$A$337,0),
MATCH(BT$2,'Active Hour''s Dump'!$D$2:$AH$2,0)
))),"")</f>
        <v>H(P)</v>
      </c>
      <c r="BU239" s="54">
        <f>_xlfn.IFNA(IF(BU$3="Productivity",
INDEX('Productivity Dump'!$E$4:$AJ$500,
MATCH($A239,'Productivity Dump'!$A$4:$A$500,0),
MATCH(BU$2,'Productivity Dump'!$E$3:$AJ$3,0)
),
IF(BU$3="Attendance",
INDEX('Attendance Dump'!$E$2:$AI$400,
MATCH($A239,'Attendance Dump'!$B$2:$B$400,0),
MATCH(BU$2,'Attendance Dump'!$E$1:$AI$1,0)
),
INDEX('Active Hour''s Dump'!$D$3:$AH$337,
MATCH($C239,'Active Hour''s Dump'!$A$3:$A$337,0),
MATCH(BU$2,'Active Hour''s Dump'!$D$2:$AH$2,0)
))),"")</f>
        <v>13.0833333333333</v>
      </c>
      <c r="BV239" s="13">
        <f>_xlfn.IFNA(IF(BV$3="Productivity",
INDEX('Productivity Dump'!$E$4:$AJ$500,
MATCH($A239,'Productivity Dump'!$A$4:$A$500,0),
MATCH(BV$2,'Productivity Dump'!$E$3:$AJ$3,0)
),
IF(BV$3="Attendance",
INDEX('Attendance Dump'!$E$2:$AI$400,
MATCH($A239,'Attendance Dump'!$B$2:$B$400,0),
MATCH(BV$2,'Attendance Dump'!$E$1:$AI$1,0)
),
INDEX('Active Hour''s Dump'!$D$3:$AH$337,
MATCH($C239,'Active Hour''s Dump'!$A$3:$A$337,0),
MATCH(BV$2,'Active Hour''s Dump'!$D$2:$AH$2,0)
))),"")</f>
        <v>1033.6000000000001</v>
      </c>
      <c r="BW239" s="13" t="str">
        <f>_xlfn.IFNA(IF(BW$3="Productivity",
INDEX('Productivity Dump'!$E$4:$AJ$500,
MATCH($A239,'Productivity Dump'!$A$4:$A$500,0),
MATCH(BW$2,'Productivity Dump'!$E$3:$AJ$3,0)
),
IF(BW$3="Attendance",
INDEX('Attendance Dump'!$E$2:$AI$400,
MATCH($A239,'Attendance Dump'!$B$2:$B$400,0),
MATCH(BW$2,'Attendance Dump'!$E$1:$AI$1,0)
),
INDEX('Active Hour''s Dump'!$D$3:$AH$337,
MATCH($C239,'Active Hour''s Dump'!$A$3:$A$337,0),
MATCH(BW$2,'Active Hour''s Dump'!$D$2:$AH$2,0)
))),"")</f>
        <v>P</v>
      </c>
      <c r="BX239" s="54">
        <f>_xlfn.IFNA(IF(BX$3="Productivity",
INDEX('Productivity Dump'!$E$4:$AJ$500,
MATCH($A239,'Productivity Dump'!$A$4:$A$500,0),
MATCH(BX$2,'Productivity Dump'!$E$3:$AJ$3,0)
),
IF(BX$3="Attendance",
INDEX('Attendance Dump'!$E$2:$AI$400,
MATCH($A239,'Attendance Dump'!$B$2:$B$400,0),
MATCH(BX$2,'Attendance Dump'!$E$1:$AI$1,0)
),
INDEX('Active Hour''s Dump'!$D$3:$AH$337,
MATCH($C239,'Active Hour''s Dump'!$A$3:$A$337,0),
MATCH(BX$2,'Active Hour''s Dump'!$D$2:$AH$2,0)
))),"")</f>
        <v>11.0833333333333</v>
      </c>
      <c r="BY239" s="13">
        <f>_xlfn.IFNA(IF(BY$3="Productivity",
INDEX('Productivity Dump'!$E$4:$AJ$500,
MATCH($A239,'Productivity Dump'!$A$4:$A$500,0),
MATCH(BY$2,'Productivity Dump'!$E$3:$AJ$3,0)
),
IF(BY$3="Attendance",
INDEX('Attendance Dump'!$E$2:$AI$400,
MATCH($A239,'Attendance Dump'!$B$2:$B$400,0),
MATCH(BY$2,'Attendance Dump'!$E$1:$AI$1,0)
),
INDEX('Active Hour''s Dump'!$D$3:$AH$337,
MATCH($C239,'Active Hour''s Dump'!$A$3:$A$337,0),
MATCH(BY$2,'Active Hour''s Dump'!$D$2:$AH$2,0)
))),"")</f>
        <v>706.5859999999999</v>
      </c>
      <c r="BZ239" s="13" t="str">
        <f>_xlfn.IFNA(IF(BZ$3="Productivity",
INDEX('Productivity Dump'!$E$4:$AJ$500,
MATCH($A239,'Productivity Dump'!$A$4:$A$500,0),
MATCH(BZ$2,'Productivity Dump'!$E$3:$AJ$3,0)
),
IF(BZ$3="Attendance",
INDEX('Attendance Dump'!$E$2:$AI$400,
MATCH($A239,'Attendance Dump'!$B$2:$B$400,0),
MATCH(BZ$2,'Attendance Dump'!$E$1:$AI$1,0)
),
INDEX('Active Hour''s Dump'!$D$3:$AH$337,
MATCH($C239,'Active Hour''s Dump'!$A$3:$A$337,0),
MATCH(BZ$2,'Active Hour''s Dump'!$D$2:$AH$2,0)
))),"")</f>
        <v>P</v>
      </c>
      <c r="CA239" s="54">
        <f>_xlfn.IFNA(IF(CA$3="Productivity",
INDEX('Productivity Dump'!$E$4:$AJ$500,
MATCH($A239,'Productivity Dump'!$A$4:$A$500,0),
MATCH(CA$2,'Productivity Dump'!$E$3:$AJ$3,0)
),
IF(CA$3="Attendance",
INDEX('Attendance Dump'!$E$2:$AI$400,
MATCH($A239,'Attendance Dump'!$B$2:$B$400,0),
MATCH(CA$2,'Attendance Dump'!$E$1:$AI$1,0)
),
INDEX('Active Hour''s Dump'!$D$3:$AH$337,
MATCH($C239,'Active Hour''s Dump'!$A$3:$A$337,0),
MATCH(CA$2,'Active Hour''s Dump'!$D$2:$AH$2,0)
))),"")</f>
        <v>6.6666666666666696</v>
      </c>
      <c r="CB239" s="13">
        <f>_xlfn.IFNA(IF(CB$3="Productivity",
INDEX('Productivity Dump'!$E$4:$AJ$500,
MATCH($A239,'Productivity Dump'!$A$4:$A$500,0),
MATCH(CB$2,'Productivity Dump'!$E$3:$AJ$3,0)
),
IF(CB$3="Attendance",
INDEX('Attendance Dump'!$E$2:$AI$400,
MATCH($A239,'Attendance Dump'!$B$2:$B$400,0),
MATCH(CB$2,'Attendance Dump'!$E$1:$AI$1,0)
),
INDEX('Active Hour''s Dump'!$D$3:$AH$337,
MATCH($C239,'Active Hour''s Dump'!$A$3:$A$337,0),
MATCH(CB$2,'Active Hour''s Dump'!$D$2:$AH$2,0)
))),"")</f>
        <v>0</v>
      </c>
      <c r="CC239" s="13" t="str">
        <f>_xlfn.IFNA(IF(CC$3="Productivity",
INDEX('Productivity Dump'!$E$4:$AJ$500,
MATCH($A239,'Productivity Dump'!$A$4:$A$500,0),
MATCH(CC$2,'Productivity Dump'!$E$3:$AJ$3,0)
),
IF(CC$3="Attendance",
INDEX('Attendance Dump'!$E$2:$AI$400,
MATCH($A239,'Attendance Dump'!$B$2:$B$400,0),
MATCH(CC$2,'Attendance Dump'!$E$1:$AI$1,0)
),
INDEX('Active Hour''s Dump'!$D$3:$AH$337,
MATCH($C239,'Active Hour''s Dump'!$A$3:$A$337,0),
MATCH(CC$2,'Active Hour''s Dump'!$D$2:$AH$2,0)
))),"")</f>
        <v>WO</v>
      </c>
      <c r="CD239" s="54">
        <f>_xlfn.IFNA(IF(CD$3="Productivity",
INDEX('Productivity Dump'!$E$4:$AJ$500,
MATCH($A239,'Productivity Dump'!$A$4:$A$500,0),
MATCH(CD$2,'Productivity Dump'!$E$3:$AJ$3,0)
),
IF(CD$3="Attendance",
INDEX('Attendance Dump'!$E$2:$AI$400,
MATCH($A239,'Attendance Dump'!$B$2:$B$400,0),
MATCH(CD$2,'Attendance Dump'!$E$1:$AI$1,0)
),
INDEX('Active Hour''s Dump'!$D$3:$AH$337,
MATCH($C239,'Active Hour''s Dump'!$A$3:$A$337,0),
MATCH(CD$2,'Active Hour''s Dump'!$D$2:$AH$2,0)
))),"")</f>
        <v>0</v>
      </c>
      <c r="CE239" s="13">
        <f>_xlfn.IFNA(IF(CE$3="Productivity",
INDEX('Productivity Dump'!$E$4:$AJ$500,
MATCH($A239,'Productivity Dump'!$A$4:$A$500,0),
MATCH(CE$2,'Productivity Dump'!$E$3:$AJ$3,0)
),
IF(CE$3="Attendance",
INDEX('Attendance Dump'!$E$2:$AI$400,
MATCH($A239,'Attendance Dump'!$B$2:$B$400,0),
MATCH(CE$2,'Attendance Dump'!$E$1:$AI$1,0)
),
INDEX('Active Hour''s Dump'!$D$3:$AH$337,
MATCH($C239,'Active Hour''s Dump'!$A$3:$A$337,0),
MATCH(CE$2,'Active Hour''s Dump'!$D$2:$AH$2,0)
))),"")</f>
        <v>838.44800000000009</v>
      </c>
      <c r="CF239" s="13" t="str">
        <f>_xlfn.IFNA(IF(CF$3="Productivity",
INDEX('Productivity Dump'!$E$4:$AJ$500,
MATCH($A239,'Productivity Dump'!$A$4:$A$500,0),
MATCH(CF$2,'Productivity Dump'!$E$3:$AJ$3,0)
),
IF(CF$3="Attendance",
INDEX('Attendance Dump'!$E$2:$AI$400,
MATCH($A239,'Attendance Dump'!$B$2:$B$400,0),
MATCH(CF$2,'Attendance Dump'!$E$1:$AI$1,0)
),
INDEX('Active Hour''s Dump'!$D$3:$AH$337,
MATCH($C239,'Active Hour''s Dump'!$A$3:$A$337,0),
MATCH(CF$2,'Active Hour''s Dump'!$D$2:$AH$2,0)
))),"")</f>
        <v>P</v>
      </c>
      <c r="CG239" s="54">
        <f>_xlfn.IFNA(IF(CG$3="Productivity",
INDEX('Productivity Dump'!$E$4:$AJ$500,
MATCH($A239,'Productivity Dump'!$A$4:$A$500,0),
MATCH(CG$2,'Productivity Dump'!$E$3:$AJ$3,0)
),
IF(CG$3="Attendance",
INDEX('Attendance Dump'!$E$2:$AI$400,
MATCH($A239,'Attendance Dump'!$B$2:$B$400,0),
MATCH(CG$2,'Attendance Dump'!$E$1:$AI$1,0)
),
INDEX('Active Hour''s Dump'!$D$3:$AH$337,
MATCH($C239,'Active Hour''s Dump'!$A$3:$A$337,0),
MATCH(CG$2,'Active Hour''s Dump'!$D$2:$AH$2,0)
))),"")</f>
        <v>9.5</v>
      </c>
      <c r="CH239" s="13">
        <f>_xlfn.IFNA(IF(CH$3="Productivity",
INDEX('Productivity Dump'!$E$4:$AJ$500,
MATCH($A239,'Productivity Dump'!$A$4:$A$500,0),
MATCH(CH$2,'Productivity Dump'!$E$3:$AJ$3,0)
),
IF(CH$3="Attendance",
INDEX('Attendance Dump'!$E$2:$AI$400,
MATCH($A239,'Attendance Dump'!$B$2:$B$400,0),
MATCH(CH$2,'Attendance Dump'!$E$1:$AI$1,0)
),
INDEX('Active Hour''s Dump'!$D$3:$AH$337,
MATCH($C239,'Active Hour''s Dump'!$A$3:$A$337,0),
MATCH(CH$2,'Active Hour''s Dump'!$D$2:$AH$2,0)
))),"")</f>
        <v>1103.6580000000001</v>
      </c>
      <c r="CI239" s="13" t="str">
        <f>_xlfn.IFNA(IF(CI$3="Productivity",
INDEX('Productivity Dump'!$E$4:$AJ$500,
MATCH($A239,'Productivity Dump'!$A$4:$A$500,0),
MATCH(CI$2,'Productivity Dump'!$E$3:$AJ$3,0)
),
IF(CI$3="Attendance",
INDEX('Attendance Dump'!$E$2:$AI$400,
MATCH($A239,'Attendance Dump'!$B$2:$B$400,0),
MATCH(CI$2,'Attendance Dump'!$E$1:$AI$1,0)
),
INDEX('Active Hour''s Dump'!$D$3:$AH$337,
MATCH($C239,'Active Hour''s Dump'!$A$3:$A$337,0),
MATCH(CI$2,'Active Hour''s Dump'!$D$2:$AH$2,0)
))),"")</f>
        <v>P</v>
      </c>
      <c r="CJ239" s="54">
        <f>_xlfn.IFNA(IF(CJ$3="Productivity",
INDEX('Productivity Dump'!$E$4:$AJ$500,
MATCH($A239,'Productivity Dump'!$A$4:$A$500,0),
MATCH(CJ$2,'Productivity Dump'!$E$3:$AJ$3,0)
),
IF(CJ$3="Attendance",
INDEX('Attendance Dump'!$E$2:$AI$400,
MATCH($A239,'Attendance Dump'!$B$2:$B$400,0),
MATCH(CJ$2,'Attendance Dump'!$E$1:$AI$1,0)
),
INDEX('Active Hour''s Dump'!$D$3:$AH$337,
MATCH($C239,'Active Hour''s Dump'!$A$3:$A$337,0),
MATCH(CJ$2,'Active Hour''s Dump'!$D$2:$AH$2,0)
))),"")</f>
        <v>11.1666666666667</v>
      </c>
      <c r="CK239" s="13">
        <f>_xlfn.IFNA(IF(CK$3="Productivity",
INDEX('Productivity Dump'!$E$4:$AJ$500,
MATCH($A239,'Productivity Dump'!$A$4:$A$500,0),
MATCH(CK$2,'Productivity Dump'!$E$3:$AJ$3,0)
),
IF(CK$3="Attendance",
INDEX('Attendance Dump'!$E$2:$AI$400,
MATCH($A239,'Attendance Dump'!$B$2:$B$400,0),
MATCH(CK$2,'Attendance Dump'!$E$1:$AI$1,0)
),
INDEX('Active Hour''s Dump'!$D$3:$AH$337,
MATCH($C239,'Active Hour''s Dump'!$A$3:$A$337,0),
MATCH(CK$2,'Active Hour''s Dump'!$D$2:$AH$2,0)
))),"")</f>
        <v>970.52500000000032</v>
      </c>
      <c r="CL239" s="13" t="str">
        <f>_xlfn.IFNA(IF(CL$3="Productivity",
INDEX('Productivity Dump'!$E$4:$AJ$500,
MATCH($A239,'Productivity Dump'!$A$4:$A$500,0),
MATCH(CL$2,'Productivity Dump'!$E$3:$AJ$3,0)
),
IF(CL$3="Attendance",
INDEX('Attendance Dump'!$E$2:$AI$400,
MATCH($A239,'Attendance Dump'!$B$2:$B$400,0),
MATCH(CL$2,'Attendance Dump'!$E$1:$AI$1,0)
),
INDEX('Active Hour''s Dump'!$D$3:$AH$337,
MATCH($C239,'Active Hour''s Dump'!$A$3:$A$337,0),
MATCH(CL$2,'Active Hour''s Dump'!$D$2:$AH$2,0)
))),"")</f>
        <v>P</v>
      </c>
      <c r="CM239" s="54">
        <f>_xlfn.IFNA(IF(CM$3="Productivity",
INDEX('Productivity Dump'!$E$4:$AJ$500,
MATCH($A239,'Productivity Dump'!$A$4:$A$500,0),
MATCH(CM$2,'Productivity Dump'!$E$3:$AJ$3,0)
),
IF(CM$3="Attendance",
INDEX('Attendance Dump'!$E$2:$AI$400,
MATCH($A239,'Attendance Dump'!$B$2:$B$400,0),
MATCH(CM$2,'Attendance Dump'!$E$1:$AI$1,0)
),
INDEX('Active Hour''s Dump'!$D$3:$AH$337,
MATCH($C239,'Active Hour''s Dump'!$A$3:$A$337,0),
MATCH(CM$2,'Active Hour''s Dump'!$D$2:$AH$2,0)
))),"")</f>
        <v>10.9166666666667</v>
      </c>
      <c r="CN239" s="13">
        <f>_xlfn.IFNA(IF(CN$3="Productivity",
INDEX('Productivity Dump'!$E$4:$AJ$500,
MATCH($A239,'Productivity Dump'!$A$4:$A$500,0),
MATCH(CN$2,'Productivity Dump'!$E$3:$AJ$3,0)
),
IF(CN$3="Attendance",
INDEX('Attendance Dump'!$E$2:$AI$400,
MATCH($A239,'Attendance Dump'!$B$2:$B$400,0),
MATCH(CN$2,'Attendance Dump'!$E$1:$AI$1,0)
),
INDEX('Active Hour''s Dump'!$D$3:$AH$337,
MATCH($C239,'Active Hour''s Dump'!$A$3:$A$337,0),
MATCH(CN$2,'Active Hour''s Dump'!$D$2:$AH$2,0)
))),"")</f>
        <v>0</v>
      </c>
      <c r="CO239" s="13">
        <f>_xlfn.IFNA(IF(CO$3="Productivity",
INDEX('Productivity Dump'!$E$4:$AJ$500,
MATCH($A239,'Productivity Dump'!$A$4:$A$500,0),
MATCH(CO$2,'Productivity Dump'!$E$3:$AJ$3,0)
),
IF(CO$3="Attendance",
INDEX('Attendance Dump'!$E$2:$AI$400,
MATCH($A239,'Attendance Dump'!$B$2:$B$400,0),
MATCH(CO$2,'Attendance Dump'!$E$1:$AI$1,0)
),
INDEX('Active Hour''s Dump'!$D$3:$AH$337,
MATCH($C239,'Active Hour''s Dump'!$A$3:$A$337,0),
MATCH(CO$2,'Active Hour''s Dump'!$D$2:$AH$2,0)
))),"")</f>
        <v>0</v>
      </c>
      <c r="CP239" s="54">
        <f>_xlfn.IFNA(IF(CP$3="Productivity",
INDEX('Productivity Dump'!$E$4:$AJ$500,
MATCH($A239,'Productivity Dump'!$A$4:$A$500,0),
MATCH(CP$2,'Productivity Dump'!$E$3:$AJ$3,0)
),
IF(CP$3="Attendance",
INDEX('Attendance Dump'!$E$2:$AI$400,
MATCH($A239,'Attendance Dump'!$B$2:$B$400,0),
MATCH(CP$2,'Attendance Dump'!$E$1:$AI$1,0)
),
INDEX('Active Hour''s Dump'!$D$3:$AH$337,
MATCH($C239,'Active Hour''s Dump'!$A$3:$A$337,0),
MATCH(CP$2,'Active Hour''s Dump'!$D$2:$AH$2,0)
))),"")</f>
        <v>0</v>
      </c>
      <c r="CQ239" s="13">
        <f>_xlfn.IFNA(IF(CQ$3="Productivity",
INDEX('Productivity Dump'!$E$4:$AJ$500,
MATCH($A239,'Productivity Dump'!$A$4:$A$500,0),
MATCH(CQ$2,'Productivity Dump'!$E$3:$AJ$3,0)
),
IF(CQ$3="Attendance",
INDEX('Attendance Dump'!$E$2:$AI$400,
MATCH($A239,'Attendance Dump'!$B$2:$B$400,0),
MATCH(CQ$2,'Attendance Dump'!$E$1:$AI$1,0)
),
INDEX('Active Hour''s Dump'!$D$3:$AH$337,
MATCH($C239,'Active Hour''s Dump'!$A$3:$A$337,0),
MATCH(CQ$2,'Active Hour''s Dump'!$D$2:$AH$2,0)
))),"")</f>
        <v>0</v>
      </c>
      <c r="CR239" s="13">
        <f>_xlfn.IFNA(IF(CR$3="Productivity",
INDEX('Productivity Dump'!$E$4:$AJ$500,
MATCH($A239,'Productivity Dump'!$A$4:$A$500,0),
MATCH(CR$2,'Productivity Dump'!$E$3:$AJ$3,0)
),
IF(CR$3="Attendance",
INDEX('Attendance Dump'!$E$2:$AI$400,
MATCH($A239,'Attendance Dump'!$B$2:$B$400,0),
MATCH(CR$2,'Attendance Dump'!$E$1:$AI$1,0)
),
INDEX('Active Hour''s Dump'!$D$3:$AH$337,
MATCH($C239,'Active Hour''s Dump'!$A$3:$A$337,0),
MATCH(CR$2,'Active Hour''s Dump'!$D$2:$AH$2,0)
))),"")</f>
        <v>0</v>
      </c>
      <c r="CS239" s="54">
        <f>_xlfn.IFNA(IF(CS$3="Productivity",
INDEX('Productivity Dump'!$E$4:$AJ$500,
MATCH($A239,'Productivity Dump'!$A$4:$A$500,0),
MATCH(CS$2,'Productivity Dump'!$E$3:$AJ$3,0)
),
IF(CS$3="Attendance",
INDEX('Attendance Dump'!$E$2:$AI$400,
MATCH($A239,'Attendance Dump'!$B$2:$B$400,0),
MATCH(CS$2,'Attendance Dump'!$E$1:$AI$1,0)
),
INDEX('Active Hour''s Dump'!$D$3:$AH$337,
MATCH($C239,'Active Hour''s Dump'!$A$3:$A$337,0),
MATCH(CS$2,'Active Hour''s Dump'!$D$2:$AH$2,0)
))),"")</f>
        <v>0</v>
      </c>
      <c r="CT239" s="13">
        <f>_xlfn.IFNA(IF(CT$3="Productivity",
INDEX('Productivity Dump'!$E$4:$AJ$500,
MATCH($A239,'Productivity Dump'!$A$4:$A$500,0),
MATCH(CT$2,'Productivity Dump'!$E$3:$AJ$3,0)
),
IF(CT$3="Attendance",
INDEX('Attendance Dump'!$E$2:$AI$400,
MATCH($A239,'Attendance Dump'!$B$2:$B$400,0),
MATCH(CT$2,'Attendance Dump'!$E$1:$AI$1,0)
),
INDEX('Active Hour''s Dump'!$D$3:$AH$337,
MATCH($C239,'Active Hour''s Dump'!$A$3:$A$337,0),
MATCH(CT$2,'Active Hour''s Dump'!$D$2:$AH$2,0)
))),"")</f>
        <v>0</v>
      </c>
      <c r="CU239" s="13">
        <f>_xlfn.IFNA(IF(CU$3="Productivity",
INDEX('Productivity Dump'!$E$4:$AJ$500,
MATCH($A239,'Productivity Dump'!$A$4:$A$500,0),
MATCH(CU$2,'Productivity Dump'!$E$3:$AJ$3,0)
),
IF(CU$3="Attendance",
INDEX('Attendance Dump'!$E$2:$AI$400,
MATCH($A239,'Attendance Dump'!$B$2:$B$400,0),
MATCH(CU$2,'Attendance Dump'!$E$1:$AI$1,0)
),
INDEX('Active Hour''s Dump'!$D$3:$AH$337,
MATCH($C239,'Active Hour''s Dump'!$A$3:$A$337,0),
MATCH(CU$2,'Active Hour''s Dump'!$D$2:$AH$2,0)
))),"")</f>
        <v>0</v>
      </c>
      <c r="CV239" s="54">
        <f>_xlfn.IFNA(IF(CV$3="Productivity",
INDEX('Productivity Dump'!$E$4:$AJ$500,
MATCH($A239,'Productivity Dump'!$A$4:$A$500,0),
MATCH(CV$2,'Productivity Dump'!$E$3:$AJ$3,0)
),
IF(CV$3="Attendance",
INDEX('Attendance Dump'!$E$2:$AI$400,
MATCH($A239,'Attendance Dump'!$B$2:$B$400,0),
MATCH(CV$2,'Attendance Dump'!$E$1:$AI$1,0)
),
INDEX('Active Hour''s Dump'!$D$3:$AH$337,
MATCH($C239,'Active Hour''s Dump'!$A$3:$A$337,0),
MATCH(CV$2,'Active Hour''s Dump'!$D$2:$AH$2,0)
))),"")</f>
        <v>0</v>
      </c>
      <c r="CW239" s="13"/>
      <c r="CX239" s="13"/>
      <c r="CY239" s="54"/>
      <c r="DA239" s="57">
        <f t="shared" si="87"/>
        <v>237.75000000000011</v>
      </c>
      <c r="DB239" s="35">
        <f t="shared" si="88"/>
        <v>21017.588999999996</v>
      </c>
      <c r="DC239" s="35">
        <f t="shared" si="83"/>
        <v>0</v>
      </c>
      <c r="DD239" s="35">
        <f t="shared" ca="1" si="86"/>
        <v>0</v>
      </c>
      <c r="DF239" s="32" cm="1">
        <f t="array" ref="DF239">SUMPRODUCT(
    (MOD(COLUMN(H239:CV239) - COLUMN(H239), 3) = 0) *
    (H239:CV239 = 0) *
    (I239:CW239 = "P") *
    (COUNTIF(UKHoliday, H$2:CV$2) = 0)
)</f>
        <v>0</v>
      </c>
      <c r="DG239" s="33" cm="1">
        <f t="array" ref="DG239">SUMPRODUCT(
  (MOD(COLUMN(H239:CV239) - COLUMN(H239), 3) = 0) *
  (H239:CV239 &gt; 0) *
  (H239:CV239 &lt; 0.5 * IF(((WEEKDAY(H$2:CV$2, 2) = 1) + (WEEKDAY(H$2:CV$2, 2) = 6)), G239, F239)) *
  (I239:CW239 = "P") *
  (COUNTIF(UKHoliday, H$2:CV$2) = 0)
)</f>
        <v>0</v>
      </c>
      <c r="DH239" s="33" cm="1">
        <f t="array" ref="DH239">SUMPRODUCT(
  (MOD(COLUMN(H239:CV239) - COLUMN(H239), 3) = 0) *
  (H239:CV239 &gt; 0.5 * IF(((WEEKDAY(H$2:CV$2, 2) = 1) + (WEEKDAY(H$2:CV$2, 2) = 6)), $G239, $F239)) *
  (H239:CV239 &lt; 0.8 * IF(((WEEKDAY(H$2:CV$2, 2) = 1) + (WEEKDAY(H$2:CV$2, 2) = 6)), $G239, $F239)) *
  (I239:CW239 = "P") *
  (COUNTIF(UKHoliday, H$2:CV$2) = 0)
)</f>
        <v>0</v>
      </c>
      <c r="DI239" s="33" cm="1">
        <f t="array" ref="DI239">SUMPRODUCT(
  (MOD(COLUMN(H239:CV239) - COLUMN(H239), 3) = 0) *
  (H239:CV239 &gt; 0.8 * IF(((WEEKDAY(H$2:CV$2, 2) = 1) + (WEEKDAY(H$2:CV$2, 2) = 6)), $G239, $F239)) *
  (H239:CV239 &lt; 1 * IF(((WEEKDAY(H$2:CV$2, 2) = 1) + (WEEKDAY(H$2:CV$2, 2) = 6)), $G239, $F239)) *
  (I239:CW239 = "P") *
  (COUNTIF(UKHoliday, H$2:CV$2) = 0)
)</f>
        <v>12</v>
      </c>
    </row>
    <row r="240" spans="1:113" x14ac:dyDescent="0.3">
      <c r="A240" s="8" t="s">
        <v>480</v>
      </c>
      <c r="B240" s="36" t="s">
        <v>577</v>
      </c>
      <c r="C240" s="9" t="s">
        <v>822</v>
      </c>
      <c r="D240" s="62" t="s">
        <v>450</v>
      </c>
      <c r="E240" s="35">
        <v>18600</v>
      </c>
      <c r="F240" s="35">
        <f t="shared" si="84"/>
        <v>930</v>
      </c>
      <c r="G240" s="35">
        <f t="shared" si="85"/>
        <v>465</v>
      </c>
      <c r="H240" s="13">
        <f>_xlfn.IFNA(IF(H$3="Productivity",
INDEX('Productivity Dump'!$E$4:$AJ$500,
MATCH($A240,'Productivity Dump'!$A$4:$A$500,0),
MATCH(H$2,'Productivity Dump'!$E$3:$AJ$3,0)
),
IF(H$3="Attendance",
INDEX('Attendance Dump'!$E$2:$AI$400,
MATCH($A240,'Attendance Dump'!$B$2:$B$400,0),
MATCH(H$2,'Attendance Dump'!$E$1:$AI$1,0)
),
INDEX('Active Hour''s Dump'!$D$3:$AH$337,
MATCH($C240,'Active Hour''s Dump'!$A$3:$A$337,0),
MATCH(H$2,'Active Hour''s Dump'!$D$2:$AH$2,0)
))),"")</f>
        <v>925.96600000000001</v>
      </c>
      <c r="I240" s="13" t="str">
        <f>_xlfn.IFNA(IF(I$3="Productivity",
INDEX('Productivity Dump'!$E$4:$AJ$500,
MATCH($A240,'Productivity Dump'!$A$4:$A$500,0),
MATCH(I$2,'Productivity Dump'!$E$3:$AJ$3,0)
),
IF(I$3="Attendance",
INDEX('Attendance Dump'!$E$2:$AI$400,
MATCH($A240,'Attendance Dump'!$B$2:$B$400,0),
MATCH(I$2,'Attendance Dump'!$E$1:$AI$1,0)
),
INDEX('Active Hour''s Dump'!$D$3:$AH$337,
MATCH($C240,'Active Hour''s Dump'!$A$3:$A$337,0),
MATCH(I$2,'Active Hour''s Dump'!$D$2:$AH$2,0)
))),"")</f>
        <v>P</v>
      </c>
      <c r="J240" s="54">
        <f>_xlfn.IFNA(IF(J$3="Productivity",
INDEX('Productivity Dump'!$E$4:$AJ$500,
MATCH($A240,'Productivity Dump'!$A$4:$A$500,0),
MATCH(J$2,'Productivity Dump'!$E$3:$AJ$3,0)
),
IF(J$3="Attendance",
INDEX('Attendance Dump'!$E$2:$AI$400,
MATCH($A240,'Attendance Dump'!$B$2:$B$400,0),
MATCH(J$2,'Attendance Dump'!$E$1:$AI$1,0)
),
INDEX('Active Hour''s Dump'!$D$3:$AH$337,
MATCH($C240,'Active Hour''s Dump'!$A$3:$A$337,0),
MATCH(J$2,'Active Hour''s Dump'!$D$2:$AH$2,0)
))),"")</f>
        <v>9.0833333333333304</v>
      </c>
      <c r="K240" s="13">
        <f>_xlfn.IFNA(IF(K$3="Productivity",
INDEX('Productivity Dump'!$E$4:$AJ$500,
MATCH($A240,'Productivity Dump'!$A$4:$A$500,0),
MATCH(K$2,'Productivity Dump'!$E$3:$AJ$3,0)
),
IF(K$3="Attendance",
INDEX('Attendance Dump'!$E$2:$AI$400,
MATCH($A240,'Attendance Dump'!$B$2:$B$400,0),
MATCH(K$2,'Attendance Dump'!$E$1:$AI$1,0)
),
INDEX('Active Hour''s Dump'!$D$3:$AH$337,
MATCH($C240,'Active Hour''s Dump'!$A$3:$A$337,0),
MATCH(K$2,'Active Hour''s Dump'!$D$2:$AH$2,0)
))),"")</f>
        <v>921.71599999999989</v>
      </c>
      <c r="L240" s="13" t="str">
        <f>_xlfn.IFNA(IF(L$3="Productivity",
INDEX('Productivity Dump'!$E$4:$AJ$500,
MATCH($A240,'Productivity Dump'!$A$4:$A$500,0),
MATCH(L$2,'Productivity Dump'!$E$3:$AJ$3,0)
),
IF(L$3="Attendance",
INDEX('Attendance Dump'!$E$2:$AI$400,
MATCH($A240,'Attendance Dump'!$B$2:$B$400,0),
MATCH(L$2,'Attendance Dump'!$E$1:$AI$1,0)
),
INDEX('Active Hour''s Dump'!$D$3:$AH$337,
MATCH($C240,'Active Hour''s Dump'!$A$3:$A$337,0),
MATCH(L$2,'Active Hour''s Dump'!$D$2:$AH$2,0)
))),"")</f>
        <v>P</v>
      </c>
      <c r="M240" s="54">
        <f>_xlfn.IFNA(IF(M$3="Productivity",
INDEX('Productivity Dump'!$E$4:$AJ$500,
MATCH($A240,'Productivity Dump'!$A$4:$A$500,0),
MATCH(M$2,'Productivity Dump'!$E$3:$AJ$3,0)
),
IF(M$3="Attendance",
INDEX('Attendance Dump'!$E$2:$AI$400,
MATCH($A240,'Attendance Dump'!$B$2:$B$400,0),
MATCH(M$2,'Attendance Dump'!$E$1:$AI$1,0)
),
INDEX('Active Hour''s Dump'!$D$3:$AH$337,
MATCH($C240,'Active Hour''s Dump'!$A$3:$A$337,0),
MATCH(M$2,'Active Hour''s Dump'!$D$2:$AH$2,0)
))),"")</f>
        <v>9.3333333333333304</v>
      </c>
      <c r="N240" s="13">
        <f>_xlfn.IFNA(IF(N$3="Productivity",
INDEX('Productivity Dump'!$E$4:$AJ$500,
MATCH($A240,'Productivity Dump'!$A$4:$A$500,0),
MATCH(N$2,'Productivity Dump'!$E$3:$AJ$3,0)
),
IF(N$3="Attendance",
INDEX('Attendance Dump'!$E$2:$AI$400,
MATCH($A240,'Attendance Dump'!$B$2:$B$400,0),
MATCH(N$2,'Attendance Dump'!$E$1:$AI$1,0)
),
INDEX('Active Hour''s Dump'!$D$3:$AH$337,
MATCH($C240,'Active Hour''s Dump'!$A$3:$A$337,0),
MATCH(N$2,'Active Hour''s Dump'!$D$2:$AH$2,0)
))),"")</f>
        <v>436.63900000000001</v>
      </c>
      <c r="O240" s="13" t="str">
        <f>_xlfn.IFNA(IF(O$3="Productivity",
INDEX('Productivity Dump'!$E$4:$AJ$500,
MATCH($A240,'Productivity Dump'!$A$4:$A$500,0),
MATCH(O$2,'Productivity Dump'!$E$3:$AJ$3,0)
),
IF(O$3="Attendance",
INDEX('Attendance Dump'!$E$2:$AI$400,
MATCH($A240,'Attendance Dump'!$B$2:$B$400,0),
MATCH(O$2,'Attendance Dump'!$E$1:$AI$1,0)
),
INDEX('Active Hour''s Dump'!$D$3:$AH$337,
MATCH($C240,'Active Hour''s Dump'!$A$3:$A$337,0),
MATCH(O$2,'Active Hour''s Dump'!$D$2:$AH$2,0)
))),"")</f>
        <v>P</v>
      </c>
      <c r="P240" s="54">
        <f>_xlfn.IFNA(IF(P$3="Productivity",
INDEX('Productivity Dump'!$E$4:$AJ$500,
MATCH($A240,'Productivity Dump'!$A$4:$A$500,0),
MATCH(P$2,'Productivity Dump'!$E$3:$AJ$3,0)
),
IF(P$3="Attendance",
INDEX('Attendance Dump'!$E$2:$AI$400,
MATCH($A240,'Attendance Dump'!$B$2:$B$400,0),
MATCH(P$2,'Attendance Dump'!$E$1:$AI$1,0)
),
INDEX('Active Hour''s Dump'!$D$3:$AH$337,
MATCH($C240,'Active Hour''s Dump'!$A$3:$A$337,0),
MATCH(P$2,'Active Hour''s Dump'!$D$2:$AH$2,0)
))),"")</f>
        <v>6.1666666666666696</v>
      </c>
      <c r="Q240" s="13">
        <f>_xlfn.IFNA(IF(Q$3="Productivity",
INDEX('Productivity Dump'!$E$4:$AJ$500,
MATCH($A240,'Productivity Dump'!$A$4:$A$500,0),
MATCH(Q$2,'Productivity Dump'!$E$3:$AJ$3,0)
),
IF(Q$3="Attendance",
INDEX('Attendance Dump'!$E$2:$AI$400,
MATCH($A240,'Attendance Dump'!$B$2:$B$400,0),
MATCH(Q$2,'Attendance Dump'!$E$1:$AI$1,0)
),
INDEX('Active Hour''s Dump'!$D$3:$AH$337,
MATCH($C240,'Active Hour''s Dump'!$A$3:$A$337,0),
MATCH(Q$2,'Active Hour''s Dump'!$D$2:$AH$2,0)
))),"")</f>
        <v>0</v>
      </c>
      <c r="R240" s="13" t="str">
        <f>_xlfn.IFNA(IF(R$3="Productivity",
INDEX('Productivity Dump'!$E$4:$AJ$500,
MATCH($A240,'Productivity Dump'!$A$4:$A$500,0),
MATCH(R$2,'Productivity Dump'!$E$3:$AJ$3,0)
),
IF(R$3="Attendance",
INDEX('Attendance Dump'!$E$2:$AI$400,
MATCH($A240,'Attendance Dump'!$B$2:$B$400,0),
MATCH(R$2,'Attendance Dump'!$E$1:$AI$1,0)
),
INDEX('Active Hour''s Dump'!$D$3:$AH$337,
MATCH($C240,'Active Hour''s Dump'!$A$3:$A$337,0),
MATCH(R$2,'Active Hour''s Dump'!$D$2:$AH$2,0)
))),"")</f>
        <v>WO</v>
      </c>
      <c r="S240" s="54">
        <f>_xlfn.IFNA(IF(S$3="Productivity",
INDEX('Productivity Dump'!$E$4:$AJ$500,
MATCH($A240,'Productivity Dump'!$A$4:$A$500,0),
MATCH(S$2,'Productivity Dump'!$E$3:$AJ$3,0)
),
IF(S$3="Attendance",
INDEX('Attendance Dump'!$E$2:$AI$400,
MATCH($A240,'Attendance Dump'!$B$2:$B$400,0),
MATCH(S$2,'Attendance Dump'!$E$1:$AI$1,0)
),
INDEX('Active Hour''s Dump'!$D$3:$AH$337,
MATCH($C240,'Active Hour''s Dump'!$A$3:$A$337,0),
MATCH(S$2,'Active Hour''s Dump'!$D$2:$AH$2,0)
))),"")</f>
        <v>0</v>
      </c>
      <c r="T240" s="13">
        <f>_xlfn.IFNA(IF(T$3="Productivity",
INDEX('Productivity Dump'!$E$4:$AJ$500,
MATCH($A240,'Productivity Dump'!$A$4:$A$500,0),
MATCH(T$2,'Productivity Dump'!$E$3:$AJ$3,0)
),
IF(T$3="Attendance",
INDEX('Attendance Dump'!$E$2:$AI$400,
MATCH($A240,'Attendance Dump'!$B$2:$B$400,0),
MATCH(T$2,'Attendance Dump'!$E$1:$AI$1,0)
),
INDEX('Active Hour''s Dump'!$D$3:$AH$337,
MATCH($C240,'Active Hour''s Dump'!$A$3:$A$337,0),
MATCH(T$2,'Active Hour''s Dump'!$D$2:$AH$2,0)
))),"")</f>
        <v>586.29100000000005</v>
      </c>
      <c r="U240" s="13" t="str">
        <f>_xlfn.IFNA(IF(U$3="Productivity",
INDEX('Productivity Dump'!$E$4:$AJ$500,
MATCH($A240,'Productivity Dump'!$A$4:$A$500,0),
MATCH(U$2,'Productivity Dump'!$E$3:$AJ$3,0)
),
IF(U$3="Attendance",
INDEX('Attendance Dump'!$E$2:$AI$400,
MATCH($A240,'Attendance Dump'!$B$2:$B$400,0),
MATCH(U$2,'Attendance Dump'!$E$1:$AI$1,0)
),
INDEX('Active Hour''s Dump'!$D$3:$AH$337,
MATCH($C240,'Active Hour''s Dump'!$A$3:$A$337,0),
MATCH(U$2,'Active Hour''s Dump'!$D$2:$AH$2,0)
))),"")</f>
        <v>P</v>
      </c>
      <c r="V240" s="54">
        <f>_xlfn.IFNA(IF(V$3="Productivity",
INDEX('Productivity Dump'!$E$4:$AJ$500,
MATCH($A240,'Productivity Dump'!$A$4:$A$500,0),
MATCH(V$2,'Productivity Dump'!$E$3:$AJ$3,0)
),
IF(V$3="Attendance",
INDEX('Attendance Dump'!$E$2:$AI$400,
MATCH($A240,'Attendance Dump'!$B$2:$B$400,0),
MATCH(V$2,'Attendance Dump'!$E$1:$AI$1,0)
),
INDEX('Active Hour''s Dump'!$D$3:$AH$337,
MATCH($C240,'Active Hour''s Dump'!$A$3:$A$337,0),
MATCH(V$2,'Active Hour''s Dump'!$D$2:$AH$2,0)
))),"")</f>
        <v>7.5833333333333304</v>
      </c>
      <c r="W240" s="13">
        <f>_xlfn.IFNA(IF(W$3="Productivity",
INDEX('Productivity Dump'!$E$4:$AJ$500,
MATCH($A240,'Productivity Dump'!$A$4:$A$500,0),
MATCH(W$2,'Productivity Dump'!$E$3:$AJ$3,0)
),
IF(W$3="Attendance",
INDEX('Attendance Dump'!$E$2:$AI$400,
MATCH($A240,'Attendance Dump'!$B$2:$B$400,0),
MATCH(W$2,'Attendance Dump'!$E$1:$AI$1,0)
),
INDEX('Active Hour''s Dump'!$D$3:$AH$337,
MATCH($C240,'Active Hour''s Dump'!$A$3:$A$337,0),
MATCH(W$2,'Active Hour''s Dump'!$D$2:$AH$2,0)
))),"")</f>
        <v>959.9369999999999</v>
      </c>
      <c r="X240" s="13" t="str">
        <f>_xlfn.IFNA(IF(X$3="Productivity",
INDEX('Productivity Dump'!$E$4:$AJ$500,
MATCH($A240,'Productivity Dump'!$A$4:$A$500,0),
MATCH(X$2,'Productivity Dump'!$E$3:$AJ$3,0)
),
IF(X$3="Attendance",
INDEX('Attendance Dump'!$E$2:$AI$400,
MATCH($A240,'Attendance Dump'!$B$2:$B$400,0),
MATCH(X$2,'Attendance Dump'!$E$1:$AI$1,0)
),
INDEX('Active Hour''s Dump'!$D$3:$AH$337,
MATCH($C240,'Active Hour''s Dump'!$A$3:$A$337,0),
MATCH(X$2,'Active Hour''s Dump'!$D$2:$AH$2,0)
))),"")</f>
        <v>P</v>
      </c>
      <c r="Y240" s="54">
        <f>_xlfn.IFNA(IF(Y$3="Productivity",
INDEX('Productivity Dump'!$E$4:$AJ$500,
MATCH($A240,'Productivity Dump'!$A$4:$A$500,0),
MATCH(Y$2,'Productivity Dump'!$E$3:$AJ$3,0)
),
IF(Y$3="Attendance",
INDEX('Attendance Dump'!$E$2:$AI$400,
MATCH($A240,'Attendance Dump'!$B$2:$B$400,0),
MATCH(Y$2,'Attendance Dump'!$E$1:$AI$1,0)
),
INDEX('Active Hour''s Dump'!$D$3:$AH$337,
MATCH($C240,'Active Hour''s Dump'!$A$3:$A$337,0),
MATCH(Y$2,'Active Hour''s Dump'!$D$2:$AH$2,0)
))),"")</f>
        <v>10.1666666666667</v>
      </c>
      <c r="Z240" s="13">
        <f>_xlfn.IFNA(IF(Z$3="Productivity",
INDEX('Productivity Dump'!$E$4:$AJ$500,
MATCH($A240,'Productivity Dump'!$A$4:$A$500,0),
MATCH(Z$2,'Productivity Dump'!$E$3:$AJ$3,0)
),
IF(Z$3="Attendance",
INDEX('Attendance Dump'!$E$2:$AI$400,
MATCH($A240,'Attendance Dump'!$B$2:$B$400,0),
MATCH(Z$2,'Attendance Dump'!$E$1:$AI$1,0)
),
INDEX('Active Hour''s Dump'!$D$3:$AH$337,
MATCH($C240,'Active Hour''s Dump'!$A$3:$A$337,0),
MATCH(Z$2,'Active Hour''s Dump'!$D$2:$AH$2,0)
))),"")</f>
        <v>0</v>
      </c>
      <c r="AA240" s="13" t="str">
        <f>_xlfn.IFNA(IF(AA$3="Productivity",
INDEX('Productivity Dump'!$E$4:$AJ$500,
MATCH($A240,'Productivity Dump'!$A$4:$A$500,0),
MATCH(AA$2,'Productivity Dump'!$E$3:$AJ$3,0)
),
IF(AA$3="Attendance",
INDEX('Attendance Dump'!$E$2:$AI$400,
MATCH($A240,'Attendance Dump'!$B$2:$B$400,0),
MATCH(AA$2,'Attendance Dump'!$E$1:$AI$1,0)
),
INDEX('Active Hour''s Dump'!$D$3:$AH$337,
MATCH($C240,'Active Hour''s Dump'!$A$3:$A$337,0),
MATCH(AA$2,'Active Hour''s Dump'!$D$2:$AH$2,0)
))),"")</f>
        <v>PL</v>
      </c>
      <c r="AB240" s="54">
        <f>_xlfn.IFNA(IF(AB$3="Productivity",
INDEX('Productivity Dump'!$E$4:$AJ$500,
MATCH($A240,'Productivity Dump'!$A$4:$A$500,0),
MATCH(AB$2,'Productivity Dump'!$E$3:$AJ$3,0)
),
IF(AB$3="Attendance",
INDEX('Attendance Dump'!$E$2:$AI$400,
MATCH($A240,'Attendance Dump'!$B$2:$B$400,0),
MATCH(AB$2,'Attendance Dump'!$E$1:$AI$1,0)
),
INDEX('Active Hour''s Dump'!$D$3:$AH$337,
MATCH($C240,'Active Hour''s Dump'!$A$3:$A$337,0),
MATCH(AB$2,'Active Hour''s Dump'!$D$2:$AH$2,0)
))),"")</f>
        <v>0</v>
      </c>
      <c r="AC240" s="13">
        <f>_xlfn.IFNA(IF(AC$3="Productivity",
INDEX('Productivity Dump'!$E$4:$AJ$500,
MATCH($A240,'Productivity Dump'!$A$4:$A$500,0),
MATCH(AC$2,'Productivity Dump'!$E$3:$AJ$3,0)
),
IF(AC$3="Attendance",
INDEX('Attendance Dump'!$E$2:$AI$400,
MATCH($A240,'Attendance Dump'!$B$2:$B$400,0),
MATCH(AC$2,'Attendance Dump'!$E$1:$AI$1,0)
),
INDEX('Active Hour''s Dump'!$D$3:$AH$337,
MATCH($C240,'Active Hour''s Dump'!$A$3:$A$337,0),
MATCH(AC$2,'Active Hour''s Dump'!$D$2:$AH$2,0)
))),"")</f>
        <v>948.87999999999988</v>
      </c>
      <c r="AD240" s="13" t="str">
        <f>_xlfn.IFNA(IF(AD$3="Productivity",
INDEX('Productivity Dump'!$E$4:$AJ$500,
MATCH($A240,'Productivity Dump'!$A$4:$A$500,0),
MATCH(AD$2,'Productivity Dump'!$E$3:$AJ$3,0)
),
IF(AD$3="Attendance",
INDEX('Attendance Dump'!$E$2:$AI$400,
MATCH($A240,'Attendance Dump'!$B$2:$B$400,0),
MATCH(AD$2,'Attendance Dump'!$E$1:$AI$1,0)
),
INDEX('Active Hour''s Dump'!$D$3:$AH$337,
MATCH($C240,'Active Hour''s Dump'!$A$3:$A$337,0),
MATCH(AD$2,'Active Hour''s Dump'!$D$2:$AH$2,0)
))),"")</f>
        <v>P</v>
      </c>
      <c r="AE240" s="54">
        <f>_xlfn.IFNA(IF(AE$3="Productivity",
INDEX('Productivity Dump'!$E$4:$AJ$500,
MATCH($A240,'Productivity Dump'!$A$4:$A$500,0),
MATCH(AE$2,'Productivity Dump'!$E$3:$AJ$3,0)
),
IF(AE$3="Attendance",
INDEX('Attendance Dump'!$E$2:$AI$400,
MATCH($A240,'Attendance Dump'!$B$2:$B$400,0),
MATCH(AE$2,'Attendance Dump'!$E$1:$AI$1,0)
),
INDEX('Active Hour''s Dump'!$D$3:$AH$337,
MATCH($C240,'Active Hour''s Dump'!$A$3:$A$337,0),
MATCH(AE$2,'Active Hour''s Dump'!$D$2:$AH$2,0)
))),"")</f>
        <v>11.25</v>
      </c>
      <c r="AF240" s="13">
        <f>_xlfn.IFNA(IF(AF$3="Productivity",
INDEX('Productivity Dump'!$E$4:$AJ$500,
MATCH($A240,'Productivity Dump'!$A$4:$A$500,0),
MATCH(AF$2,'Productivity Dump'!$E$3:$AJ$3,0)
),
IF(AF$3="Attendance",
INDEX('Attendance Dump'!$E$2:$AI$400,
MATCH($A240,'Attendance Dump'!$B$2:$B$400,0),
MATCH(AF$2,'Attendance Dump'!$E$1:$AI$1,0)
),
INDEX('Active Hour''s Dump'!$D$3:$AH$337,
MATCH($C240,'Active Hour''s Dump'!$A$3:$A$337,0),
MATCH(AF$2,'Active Hour''s Dump'!$D$2:$AH$2,0)
))),"")</f>
        <v>977.01899999999989</v>
      </c>
      <c r="AG240" s="13" t="str">
        <f>_xlfn.IFNA(IF(AG$3="Productivity",
INDEX('Productivity Dump'!$E$4:$AJ$500,
MATCH($A240,'Productivity Dump'!$A$4:$A$500,0),
MATCH(AG$2,'Productivity Dump'!$E$3:$AJ$3,0)
),
IF(AG$3="Attendance",
INDEX('Attendance Dump'!$E$2:$AI$400,
MATCH($A240,'Attendance Dump'!$B$2:$B$400,0),
MATCH(AG$2,'Attendance Dump'!$E$1:$AI$1,0)
),
INDEX('Active Hour''s Dump'!$D$3:$AH$337,
MATCH($C240,'Active Hour''s Dump'!$A$3:$A$337,0),
MATCH(AG$2,'Active Hour''s Dump'!$D$2:$AH$2,0)
))),"")</f>
        <v>P</v>
      </c>
      <c r="AH240" s="54">
        <f>_xlfn.IFNA(IF(AH$3="Productivity",
INDEX('Productivity Dump'!$E$4:$AJ$500,
MATCH($A240,'Productivity Dump'!$A$4:$A$500,0),
MATCH(AH$2,'Productivity Dump'!$E$3:$AJ$3,0)
),
IF(AH$3="Attendance",
INDEX('Attendance Dump'!$E$2:$AI$400,
MATCH($A240,'Attendance Dump'!$B$2:$B$400,0),
MATCH(AH$2,'Attendance Dump'!$E$1:$AI$1,0)
),
INDEX('Active Hour''s Dump'!$D$3:$AH$337,
MATCH($C240,'Active Hour''s Dump'!$A$3:$A$337,0),
MATCH(AH$2,'Active Hour''s Dump'!$D$2:$AH$2,0)
))),"")</f>
        <v>10.75</v>
      </c>
      <c r="AI240" s="13">
        <f>_xlfn.IFNA(IF(AI$3="Productivity",
INDEX('Productivity Dump'!$E$4:$AJ$500,
MATCH($A240,'Productivity Dump'!$A$4:$A$500,0),
MATCH(AI$2,'Productivity Dump'!$E$3:$AJ$3,0)
),
IF(AI$3="Attendance",
INDEX('Attendance Dump'!$E$2:$AI$400,
MATCH($A240,'Attendance Dump'!$B$2:$B$400,0),
MATCH(AI$2,'Attendance Dump'!$E$1:$AI$1,0)
),
INDEX('Active Hour''s Dump'!$D$3:$AH$337,
MATCH($C240,'Active Hour''s Dump'!$A$3:$A$337,0),
MATCH(AI$2,'Active Hour''s Dump'!$D$2:$AH$2,0)
))),"")</f>
        <v>657.73399999999992</v>
      </c>
      <c r="AJ240" s="13" t="str">
        <f>_xlfn.IFNA(IF(AJ$3="Productivity",
INDEX('Productivity Dump'!$E$4:$AJ$500,
MATCH($A240,'Productivity Dump'!$A$4:$A$500,0),
MATCH(AJ$2,'Productivity Dump'!$E$3:$AJ$3,0)
),
IF(AJ$3="Attendance",
INDEX('Attendance Dump'!$E$2:$AI$400,
MATCH($A240,'Attendance Dump'!$B$2:$B$400,0),
MATCH(AJ$2,'Attendance Dump'!$E$1:$AI$1,0)
),
INDEX('Active Hour''s Dump'!$D$3:$AH$337,
MATCH($C240,'Active Hour''s Dump'!$A$3:$A$337,0),
MATCH(AJ$2,'Active Hour''s Dump'!$D$2:$AH$2,0)
))),"")</f>
        <v>P</v>
      </c>
      <c r="AK240" s="54">
        <f>_xlfn.IFNA(IF(AK$3="Productivity",
INDEX('Productivity Dump'!$E$4:$AJ$500,
MATCH($A240,'Productivity Dump'!$A$4:$A$500,0),
MATCH(AK$2,'Productivity Dump'!$E$3:$AJ$3,0)
),
IF(AK$3="Attendance",
INDEX('Attendance Dump'!$E$2:$AI$400,
MATCH($A240,'Attendance Dump'!$B$2:$B$400,0),
MATCH(AK$2,'Attendance Dump'!$E$1:$AI$1,0)
),
INDEX('Active Hour''s Dump'!$D$3:$AH$337,
MATCH($C240,'Active Hour''s Dump'!$A$3:$A$337,0),
MATCH(AK$2,'Active Hour''s Dump'!$D$2:$AH$2,0)
))),"")</f>
        <v>7.5</v>
      </c>
      <c r="AL240" s="13">
        <f>_xlfn.IFNA(IF(AL$3="Productivity",
INDEX('Productivity Dump'!$E$4:$AJ$500,
MATCH($A240,'Productivity Dump'!$A$4:$A$500,0),
MATCH(AL$2,'Productivity Dump'!$E$3:$AJ$3,0)
),
IF(AL$3="Attendance",
INDEX('Attendance Dump'!$E$2:$AI$400,
MATCH($A240,'Attendance Dump'!$B$2:$B$400,0),
MATCH(AL$2,'Attendance Dump'!$E$1:$AI$1,0)
),
INDEX('Active Hour''s Dump'!$D$3:$AH$337,
MATCH($C240,'Active Hour''s Dump'!$A$3:$A$337,0),
MATCH(AL$2,'Active Hour''s Dump'!$D$2:$AH$2,0)
))),"")</f>
        <v>0</v>
      </c>
      <c r="AM240" s="13" t="str">
        <f>_xlfn.IFNA(IF(AM$3="Productivity",
INDEX('Productivity Dump'!$E$4:$AJ$500,
MATCH($A240,'Productivity Dump'!$A$4:$A$500,0),
MATCH(AM$2,'Productivity Dump'!$E$3:$AJ$3,0)
),
IF(AM$3="Attendance",
INDEX('Attendance Dump'!$E$2:$AI$400,
MATCH($A240,'Attendance Dump'!$B$2:$B$400,0),
MATCH(AM$2,'Attendance Dump'!$E$1:$AI$1,0)
),
INDEX('Active Hour''s Dump'!$D$3:$AH$337,
MATCH($C240,'Active Hour''s Dump'!$A$3:$A$337,0),
MATCH(AM$2,'Active Hour''s Dump'!$D$2:$AH$2,0)
))),"")</f>
        <v>WO</v>
      </c>
      <c r="AN240" s="54">
        <f>_xlfn.IFNA(IF(AN$3="Productivity",
INDEX('Productivity Dump'!$E$4:$AJ$500,
MATCH($A240,'Productivity Dump'!$A$4:$A$500,0),
MATCH(AN$2,'Productivity Dump'!$E$3:$AJ$3,0)
),
IF(AN$3="Attendance",
INDEX('Attendance Dump'!$E$2:$AI$400,
MATCH($A240,'Attendance Dump'!$B$2:$B$400,0),
MATCH(AN$2,'Attendance Dump'!$E$1:$AI$1,0)
),
INDEX('Active Hour''s Dump'!$D$3:$AH$337,
MATCH($C240,'Active Hour''s Dump'!$A$3:$A$337,0),
MATCH(AN$2,'Active Hour''s Dump'!$D$2:$AH$2,0)
))),"")</f>
        <v>0</v>
      </c>
      <c r="AO240" s="13">
        <f>_xlfn.IFNA(IF(AO$3="Productivity",
INDEX('Productivity Dump'!$E$4:$AJ$500,
MATCH($A240,'Productivity Dump'!$A$4:$A$500,0),
MATCH(AO$2,'Productivity Dump'!$E$3:$AJ$3,0)
),
IF(AO$3="Attendance",
INDEX('Attendance Dump'!$E$2:$AI$400,
MATCH($A240,'Attendance Dump'!$B$2:$B$400,0),
MATCH(AO$2,'Attendance Dump'!$E$1:$AI$1,0)
),
INDEX('Active Hour''s Dump'!$D$3:$AH$337,
MATCH($C240,'Active Hour''s Dump'!$A$3:$A$337,0),
MATCH(AO$2,'Active Hour''s Dump'!$D$2:$AH$2,0)
))),"")</f>
        <v>713.45300000000009</v>
      </c>
      <c r="AP240" s="13" t="str">
        <f>_xlfn.IFNA(IF(AP$3="Productivity",
INDEX('Productivity Dump'!$E$4:$AJ$500,
MATCH($A240,'Productivity Dump'!$A$4:$A$500,0),
MATCH(AP$2,'Productivity Dump'!$E$3:$AJ$3,0)
),
IF(AP$3="Attendance",
INDEX('Attendance Dump'!$E$2:$AI$400,
MATCH($A240,'Attendance Dump'!$B$2:$B$400,0),
MATCH(AP$2,'Attendance Dump'!$E$1:$AI$1,0)
),
INDEX('Active Hour''s Dump'!$D$3:$AH$337,
MATCH($C240,'Active Hour''s Dump'!$A$3:$A$337,0),
MATCH(AP$2,'Active Hour''s Dump'!$D$2:$AH$2,0)
))),"")</f>
        <v>P</v>
      </c>
      <c r="AQ240" s="54">
        <f>_xlfn.IFNA(IF(AQ$3="Productivity",
INDEX('Productivity Dump'!$E$4:$AJ$500,
MATCH($A240,'Productivity Dump'!$A$4:$A$500,0),
MATCH(AQ$2,'Productivity Dump'!$E$3:$AJ$3,0)
),
IF(AQ$3="Attendance",
INDEX('Attendance Dump'!$E$2:$AI$400,
MATCH($A240,'Attendance Dump'!$B$2:$B$400,0),
MATCH(AQ$2,'Attendance Dump'!$E$1:$AI$1,0)
),
INDEX('Active Hour''s Dump'!$D$3:$AH$337,
MATCH($C240,'Active Hour''s Dump'!$A$3:$A$337,0),
MATCH(AQ$2,'Active Hour''s Dump'!$D$2:$AH$2,0)
))),"")</f>
        <v>6.9166666666666696</v>
      </c>
      <c r="AR240" s="13">
        <f>_xlfn.IFNA(IF(AR$3="Productivity",
INDEX('Productivity Dump'!$E$4:$AJ$500,
MATCH($A240,'Productivity Dump'!$A$4:$A$500,0),
MATCH(AR$2,'Productivity Dump'!$E$3:$AJ$3,0)
),
IF(AR$3="Attendance",
INDEX('Attendance Dump'!$E$2:$AI$400,
MATCH($A240,'Attendance Dump'!$B$2:$B$400,0),
MATCH(AR$2,'Attendance Dump'!$E$1:$AI$1,0)
),
INDEX('Active Hour''s Dump'!$D$3:$AH$337,
MATCH($C240,'Active Hour''s Dump'!$A$3:$A$337,0),
MATCH(AR$2,'Active Hour''s Dump'!$D$2:$AH$2,0)
))),"")</f>
        <v>965.76499999999999</v>
      </c>
      <c r="AS240" s="13" t="str">
        <f>_xlfn.IFNA(IF(AS$3="Productivity",
INDEX('Productivity Dump'!$E$4:$AJ$500,
MATCH($A240,'Productivity Dump'!$A$4:$A$500,0),
MATCH(AS$2,'Productivity Dump'!$E$3:$AJ$3,0)
),
IF(AS$3="Attendance",
INDEX('Attendance Dump'!$E$2:$AI$400,
MATCH($A240,'Attendance Dump'!$B$2:$B$400,0),
MATCH(AS$2,'Attendance Dump'!$E$1:$AI$1,0)
),
INDEX('Active Hour''s Dump'!$D$3:$AH$337,
MATCH($C240,'Active Hour''s Dump'!$A$3:$A$337,0),
MATCH(AS$2,'Active Hour''s Dump'!$D$2:$AH$2,0)
))),"")</f>
        <v>P</v>
      </c>
      <c r="AT240" s="54">
        <f>_xlfn.IFNA(IF(AT$3="Productivity",
INDEX('Productivity Dump'!$E$4:$AJ$500,
MATCH($A240,'Productivity Dump'!$A$4:$A$500,0),
MATCH(AT$2,'Productivity Dump'!$E$3:$AJ$3,0)
),
IF(AT$3="Attendance",
INDEX('Attendance Dump'!$E$2:$AI$400,
MATCH($A240,'Attendance Dump'!$B$2:$B$400,0),
MATCH(AT$2,'Attendance Dump'!$E$1:$AI$1,0)
),
INDEX('Active Hour''s Dump'!$D$3:$AH$337,
MATCH($C240,'Active Hour''s Dump'!$A$3:$A$337,0),
MATCH(AT$2,'Active Hour''s Dump'!$D$2:$AH$2,0)
))),"")</f>
        <v>9.4166666666666696</v>
      </c>
      <c r="AU240" s="13">
        <f>_xlfn.IFNA(IF(AU$3="Productivity",
INDEX('Productivity Dump'!$E$4:$AJ$500,
MATCH($A240,'Productivity Dump'!$A$4:$A$500,0),
MATCH(AU$2,'Productivity Dump'!$E$3:$AJ$3,0)
),
IF(AU$3="Attendance",
INDEX('Attendance Dump'!$E$2:$AI$400,
MATCH($A240,'Attendance Dump'!$B$2:$B$400,0),
MATCH(AU$2,'Attendance Dump'!$E$1:$AI$1,0)
),
INDEX('Active Hour''s Dump'!$D$3:$AH$337,
MATCH($C240,'Active Hour''s Dump'!$A$3:$A$337,0),
MATCH(AU$2,'Active Hour''s Dump'!$D$2:$AH$2,0)
))),"")</f>
        <v>953.57100000000003</v>
      </c>
      <c r="AV240" s="13" t="str">
        <f>_xlfn.IFNA(IF(AV$3="Productivity",
INDEX('Productivity Dump'!$E$4:$AJ$500,
MATCH($A240,'Productivity Dump'!$A$4:$A$500,0),
MATCH(AV$2,'Productivity Dump'!$E$3:$AJ$3,0)
),
IF(AV$3="Attendance",
INDEX('Attendance Dump'!$E$2:$AI$400,
MATCH($A240,'Attendance Dump'!$B$2:$B$400,0),
MATCH(AV$2,'Attendance Dump'!$E$1:$AI$1,0)
),
INDEX('Active Hour''s Dump'!$D$3:$AH$337,
MATCH($C240,'Active Hour''s Dump'!$A$3:$A$337,0),
MATCH(AV$2,'Active Hour''s Dump'!$D$2:$AH$2,0)
))),"")</f>
        <v>P</v>
      </c>
      <c r="AW240" s="54">
        <f>_xlfn.IFNA(IF(AW$3="Productivity",
INDEX('Productivity Dump'!$E$4:$AJ$500,
MATCH($A240,'Productivity Dump'!$A$4:$A$500,0),
MATCH(AW$2,'Productivity Dump'!$E$3:$AJ$3,0)
),
IF(AW$3="Attendance",
INDEX('Attendance Dump'!$E$2:$AI$400,
MATCH($A240,'Attendance Dump'!$B$2:$B$400,0),
MATCH(AW$2,'Attendance Dump'!$E$1:$AI$1,0)
),
INDEX('Active Hour''s Dump'!$D$3:$AH$337,
MATCH($C240,'Active Hour''s Dump'!$A$3:$A$337,0),
MATCH(AW$2,'Active Hour''s Dump'!$D$2:$AH$2,0)
))),"")</f>
        <v>8.75</v>
      </c>
      <c r="AX240" s="13">
        <f>_xlfn.IFNA(IF(AX$3="Productivity",
INDEX('Productivity Dump'!$E$4:$AJ$500,
MATCH($A240,'Productivity Dump'!$A$4:$A$500,0),
MATCH(AX$2,'Productivity Dump'!$E$3:$AJ$3,0)
),
IF(AX$3="Attendance",
INDEX('Attendance Dump'!$E$2:$AI$400,
MATCH($A240,'Attendance Dump'!$B$2:$B$400,0),
MATCH(AX$2,'Attendance Dump'!$E$1:$AI$1,0)
),
INDEX('Active Hour''s Dump'!$D$3:$AH$337,
MATCH($C240,'Active Hour''s Dump'!$A$3:$A$337,0),
MATCH(AX$2,'Active Hour''s Dump'!$D$2:$AH$2,0)
))),"")</f>
        <v>947.93200000000002</v>
      </c>
      <c r="AY240" s="13" t="str">
        <f>_xlfn.IFNA(IF(AY$3="Productivity",
INDEX('Productivity Dump'!$E$4:$AJ$500,
MATCH($A240,'Productivity Dump'!$A$4:$A$500,0),
MATCH(AY$2,'Productivity Dump'!$E$3:$AJ$3,0)
),
IF(AY$3="Attendance",
INDEX('Attendance Dump'!$E$2:$AI$400,
MATCH($A240,'Attendance Dump'!$B$2:$B$400,0),
MATCH(AY$2,'Attendance Dump'!$E$1:$AI$1,0)
),
INDEX('Active Hour''s Dump'!$D$3:$AH$337,
MATCH($C240,'Active Hour''s Dump'!$A$3:$A$337,0),
MATCH(AY$2,'Active Hour''s Dump'!$D$2:$AH$2,0)
))),"")</f>
        <v>P</v>
      </c>
      <c r="AZ240" s="54">
        <f>_xlfn.IFNA(IF(AZ$3="Productivity",
INDEX('Productivity Dump'!$E$4:$AJ$500,
MATCH($A240,'Productivity Dump'!$A$4:$A$500,0),
MATCH(AZ$2,'Productivity Dump'!$E$3:$AJ$3,0)
),
IF(AZ$3="Attendance",
INDEX('Attendance Dump'!$E$2:$AI$400,
MATCH($A240,'Attendance Dump'!$B$2:$B$400,0),
MATCH(AZ$2,'Attendance Dump'!$E$1:$AI$1,0)
),
INDEX('Active Hour''s Dump'!$D$3:$AH$337,
MATCH($C240,'Active Hour''s Dump'!$A$3:$A$337,0),
MATCH(AZ$2,'Active Hour''s Dump'!$D$2:$AH$2,0)
))),"")</f>
        <v>9.8333333333333304</v>
      </c>
      <c r="BA240" s="13">
        <f>_xlfn.IFNA(IF(BA$3="Productivity",
INDEX('Productivity Dump'!$E$4:$AJ$500,
MATCH($A240,'Productivity Dump'!$A$4:$A$500,0),
MATCH(BA$2,'Productivity Dump'!$E$3:$AJ$3,0)
),
IF(BA$3="Attendance",
INDEX('Attendance Dump'!$E$2:$AI$400,
MATCH($A240,'Attendance Dump'!$B$2:$B$400,0),
MATCH(BA$2,'Attendance Dump'!$E$1:$AI$1,0)
),
INDEX('Active Hour''s Dump'!$D$3:$AH$337,
MATCH($C240,'Active Hour''s Dump'!$A$3:$A$337,0),
MATCH(BA$2,'Active Hour''s Dump'!$D$2:$AH$2,0)
))),"")</f>
        <v>959.06</v>
      </c>
      <c r="BB240" s="13" t="str">
        <f>_xlfn.IFNA(IF(BB$3="Productivity",
INDEX('Productivity Dump'!$E$4:$AJ$500,
MATCH($A240,'Productivity Dump'!$A$4:$A$500,0),
MATCH(BB$2,'Productivity Dump'!$E$3:$AJ$3,0)
),
IF(BB$3="Attendance",
INDEX('Attendance Dump'!$E$2:$AI$400,
MATCH($A240,'Attendance Dump'!$B$2:$B$400,0),
MATCH(BB$2,'Attendance Dump'!$E$1:$AI$1,0)
),
INDEX('Active Hour''s Dump'!$D$3:$AH$337,
MATCH($C240,'Active Hour''s Dump'!$A$3:$A$337,0),
MATCH(BB$2,'Active Hour''s Dump'!$D$2:$AH$2,0)
))),"")</f>
        <v>P</v>
      </c>
      <c r="BC240" s="54">
        <f>_xlfn.IFNA(IF(BC$3="Productivity",
INDEX('Productivity Dump'!$E$4:$AJ$500,
MATCH($A240,'Productivity Dump'!$A$4:$A$500,0),
MATCH(BC$2,'Productivity Dump'!$E$3:$AJ$3,0)
),
IF(BC$3="Attendance",
INDEX('Attendance Dump'!$E$2:$AI$400,
MATCH($A240,'Attendance Dump'!$B$2:$B$400,0),
MATCH(BC$2,'Attendance Dump'!$E$1:$AI$1,0)
),
INDEX('Active Hour''s Dump'!$D$3:$AH$337,
MATCH($C240,'Active Hour''s Dump'!$A$3:$A$337,0),
MATCH(BC$2,'Active Hour''s Dump'!$D$2:$AH$2,0)
))),"")</f>
        <v>10.5</v>
      </c>
      <c r="BD240" s="13">
        <f>_xlfn.IFNA(IF(BD$3="Productivity",
INDEX('Productivity Dump'!$E$4:$AJ$500,
MATCH($A240,'Productivity Dump'!$A$4:$A$500,0),
MATCH(BD$2,'Productivity Dump'!$E$3:$AJ$3,0)
),
IF(BD$3="Attendance",
INDEX('Attendance Dump'!$E$2:$AI$400,
MATCH($A240,'Attendance Dump'!$B$2:$B$400,0),
MATCH(BD$2,'Attendance Dump'!$E$1:$AI$1,0)
),
INDEX('Active Hour''s Dump'!$D$3:$AH$337,
MATCH($C240,'Active Hour''s Dump'!$A$3:$A$337,0),
MATCH(BD$2,'Active Hour''s Dump'!$D$2:$AH$2,0)
))),"")</f>
        <v>681.08700000000022</v>
      </c>
      <c r="BE240" s="13" t="str">
        <f>_xlfn.IFNA(IF(BE$3="Productivity",
INDEX('Productivity Dump'!$E$4:$AJ$500,
MATCH($A240,'Productivity Dump'!$A$4:$A$500,0),
MATCH(BE$2,'Productivity Dump'!$E$3:$AJ$3,0)
),
IF(BE$3="Attendance",
INDEX('Attendance Dump'!$E$2:$AI$400,
MATCH($A240,'Attendance Dump'!$B$2:$B$400,0),
MATCH(BE$2,'Attendance Dump'!$E$1:$AI$1,0)
),
INDEX('Active Hour''s Dump'!$D$3:$AH$337,
MATCH($C240,'Active Hour''s Dump'!$A$3:$A$337,0),
MATCH(BE$2,'Active Hour''s Dump'!$D$2:$AH$2,0)
))),"")</f>
        <v>P</v>
      </c>
      <c r="BF240" s="54">
        <f>_xlfn.IFNA(IF(BF$3="Productivity",
INDEX('Productivity Dump'!$E$4:$AJ$500,
MATCH($A240,'Productivity Dump'!$A$4:$A$500,0),
MATCH(BF$2,'Productivity Dump'!$E$3:$AJ$3,0)
),
IF(BF$3="Attendance",
INDEX('Attendance Dump'!$E$2:$AI$400,
MATCH($A240,'Attendance Dump'!$B$2:$B$400,0),
MATCH(BF$2,'Attendance Dump'!$E$1:$AI$1,0)
),
INDEX('Active Hour''s Dump'!$D$3:$AH$337,
MATCH($C240,'Active Hour''s Dump'!$A$3:$A$337,0),
MATCH(BF$2,'Active Hour''s Dump'!$D$2:$AH$2,0)
))),"")</f>
        <v>7.5833333333333304</v>
      </c>
      <c r="BG240" s="13">
        <f>_xlfn.IFNA(IF(BG$3="Productivity",
INDEX('Productivity Dump'!$E$4:$AJ$500,
MATCH($A240,'Productivity Dump'!$A$4:$A$500,0),
MATCH(BG$2,'Productivity Dump'!$E$3:$AJ$3,0)
),
IF(BG$3="Attendance",
INDEX('Attendance Dump'!$E$2:$AI$400,
MATCH($A240,'Attendance Dump'!$B$2:$B$400,0),
MATCH(BG$2,'Attendance Dump'!$E$1:$AI$1,0)
),
INDEX('Active Hour''s Dump'!$D$3:$AH$337,
MATCH($C240,'Active Hour''s Dump'!$A$3:$A$337,0),
MATCH(BG$2,'Active Hour''s Dump'!$D$2:$AH$2,0)
))),"")</f>
        <v>0</v>
      </c>
      <c r="BH240" s="13" t="str">
        <f>_xlfn.IFNA(IF(BH$3="Productivity",
INDEX('Productivity Dump'!$E$4:$AJ$500,
MATCH($A240,'Productivity Dump'!$A$4:$A$500,0),
MATCH(BH$2,'Productivity Dump'!$E$3:$AJ$3,0)
),
IF(BH$3="Attendance",
INDEX('Attendance Dump'!$E$2:$AI$400,
MATCH($A240,'Attendance Dump'!$B$2:$B$400,0),
MATCH(BH$2,'Attendance Dump'!$E$1:$AI$1,0)
),
INDEX('Active Hour''s Dump'!$D$3:$AH$337,
MATCH($C240,'Active Hour''s Dump'!$A$3:$A$337,0),
MATCH(BH$2,'Active Hour''s Dump'!$D$2:$AH$2,0)
))),"")</f>
        <v>WO</v>
      </c>
      <c r="BI240" s="54">
        <f>_xlfn.IFNA(IF(BI$3="Productivity",
INDEX('Productivity Dump'!$E$4:$AJ$500,
MATCH($A240,'Productivity Dump'!$A$4:$A$500,0),
MATCH(BI$2,'Productivity Dump'!$E$3:$AJ$3,0)
),
IF(BI$3="Attendance",
INDEX('Attendance Dump'!$E$2:$AI$400,
MATCH($A240,'Attendance Dump'!$B$2:$B$400,0),
MATCH(BI$2,'Attendance Dump'!$E$1:$AI$1,0)
),
INDEX('Active Hour''s Dump'!$D$3:$AH$337,
MATCH($C240,'Active Hour''s Dump'!$A$3:$A$337,0),
MATCH(BI$2,'Active Hour''s Dump'!$D$2:$AH$2,0)
))),"")</f>
        <v>0</v>
      </c>
      <c r="BJ240" s="13">
        <f>_xlfn.IFNA(IF(BJ$3="Productivity",
INDEX('Productivity Dump'!$E$4:$AJ$500,
MATCH($A240,'Productivity Dump'!$A$4:$A$500,0),
MATCH(BJ$2,'Productivity Dump'!$E$3:$AJ$3,0)
),
IF(BJ$3="Attendance",
INDEX('Attendance Dump'!$E$2:$AI$400,
MATCH($A240,'Attendance Dump'!$B$2:$B$400,0),
MATCH(BJ$2,'Attendance Dump'!$E$1:$AI$1,0)
),
INDEX('Active Hour''s Dump'!$D$3:$AH$337,
MATCH($C240,'Active Hour''s Dump'!$A$3:$A$337,0),
MATCH(BJ$2,'Active Hour''s Dump'!$D$2:$AH$2,0)
))),"")</f>
        <v>578.12</v>
      </c>
      <c r="BK240" s="13" t="str">
        <f>_xlfn.IFNA(IF(BK$3="Productivity",
INDEX('Productivity Dump'!$E$4:$AJ$500,
MATCH($A240,'Productivity Dump'!$A$4:$A$500,0),
MATCH(BK$2,'Productivity Dump'!$E$3:$AJ$3,0)
),
IF(BK$3="Attendance",
INDEX('Attendance Dump'!$E$2:$AI$400,
MATCH($A240,'Attendance Dump'!$B$2:$B$400,0),
MATCH(BK$2,'Attendance Dump'!$E$1:$AI$1,0)
),
INDEX('Active Hour''s Dump'!$D$3:$AH$337,
MATCH($C240,'Active Hour''s Dump'!$A$3:$A$337,0),
MATCH(BK$2,'Active Hour''s Dump'!$D$2:$AH$2,0)
))),"")</f>
        <v>P</v>
      </c>
      <c r="BL240" s="54">
        <f>_xlfn.IFNA(IF(BL$3="Productivity",
INDEX('Productivity Dump'!$E$4:$AJ$500,
MATCH($A240,'Productivity Dump'!$A$4:$A$500,0),
MATCH(BL$2,'Productivity Dump'!$E$3:$AJ$3,0)
),
IF(BL$3="Attendance",
INDEX('Attendance Dump'!$E$2:$AI$400,
MATCH($A240,'Attendance Dump'!$B$2:$B$400,0),
MATCH(BL$2,'Attendance Dump'!$E$1:$AI$1,0)
),
INDEX('Active Hour''s Dump'!$D$3:$AH$337,
MATCH($C240,'Active Hour''s Dump'!$A$3:$A$337,0),
MATCH(BL$2,'Active Hour''s Dump'!$D$2:$AH$2,0)
))),"")</f>
        <v>6.4166666666666696</v>
      </c>
      <c r="BM240" s="13">
        <f>_xlfn.IFNA(IF(BM$3="Productivity",
INDEX('Productivity Dump'!$E$4:$AJ$500,
MATCH($A240,'Productivity Dump'!$A$4:$A$500,0),
MATCH(BM$2,'Productivity Dump'!$E$3:$AJ$3,0)
),
IF(BM$3="Attendance",
INDEX('Attendance Dump'!$E$2:$AI$400,
MATCH($A240,'Attendance Dump'!$B$2:$B$400,0),
MATCH(BM$2,'Attendance Dump'!$E$1:$AI$1,0)
),
INDEX('Active Hour''s Dump'!$D$3:$AH$337,
MATCH($C240,'Active Hour''s Dump'!$A$3:$A$337,0),
MATCH(BM$2,'Active Hour''s Dump'!$D$2:$AH$2,0)
))),"")</f>
        <v>965.62799999999993</v>
      </c>
      <c r="BN240" s="13" t="str">
        <f>_xlfn.IFNA(IF(BN$3="Productivity",
INDEX('Productivity Dump'!$E$4:$AJ$500,
MATCH($A240,'Productivity Dump'!$A$4:$A$500,0),
MATCH(BN$2,'Productivity Dump'!$E$3:$AJ$3,0)
),
IF(BN$3="Attendance",
INDEX('Attendance Dump'!$E$2:$AI$400,
MATCH($A240,'Attendance Dump'!$B$2:$B$400,0),
MATCH(BN$2,'Attendance Dump'!$E$1:$AI$1,0)
),
INDEX('Active Hour''s Dump'!$D$3:$AH$337,
MATCH($C240,'Active Hour''s Dump'!$A$3:$A$337,0),
MATCH(BN$2,'Active Hour''s Dump'!$D$2:$AH$2,0)
))),"")</f>
        <v>P</v>
      </c>
      <c r="BO240" s="54">
        <f>_xlfn.IFNA(IF(BO$3="Productivity",
INDEX('Productivity Dump'!$E$4:$AJ$500,
MATCH($A240,'Productivity Dump'!$A$4:$A$500,0),
MATCH(BO$2,'Productivity Dump'!$E$3:$AJ$3,0)
),
IF(BO$3="Attendance",
INDEX('Attendance Dump'!$E$2:$AI$400,
MATCH($A240,'Attendance Dump'!$B$2:$B$400,0),
MATCH(BO$2,'Attendance Dump'!$E$1:$AI$1,0)
),
INDEX('Active Hour''s Dump'!$D$3:$AH$337,
MATCH($C240,'Active Hour''s Dump'!$A$3:$A$337,0),
MATCH(BO$2,'Active Hour''s Dump'!$D$2:$AH$2,0)
))),"")</f>
        <v>9.0833333333333304</v>
      </c>
      <c r="BP240" s="13">
        <f>_xlfn.IFNA(IF(BP$3="Productivity",
INDEX('Productivity Dump'!$E$4:$AJ$500,
MATCH($A240,'Productivity Dump'!$A$4:$A$500,0),
MATCH(BP$2,'Productivity Dump'!$E$3:$AJ$3,0)
),
IF(BP$3="Attendance",
INDEX('Attendance Dump'!$E$2:$AI$400,
MATCH($A240,'Attendance Dump'!$B$2:$B$400,0),
MATCH(BP$2,'Attendance Dump'!$E$1:$AI$1,0)
),
INDEX('Active Hour''s Dump'!$D$3:$AH$337,
MATCH($C240,'Active Hour''s Dump'!$A$3:$A$337,0),
MATCH(BP$2,'Active Hour''s Dump'!$D$2:$AH$2,0)
))),"")</f>
        <v>827.76599999999985</v>
      </c>
      <c r="BQ240" s="13" t="str">
        <f>_xlfn.IFNA(IF(BQ$3="Productivity",
INDEX('Productivity Dump'!$E$4:$AJ$500,
MATCH($A240,'Productivity Dump'!$A$4:$A$500,0),
MATCH(BQ$2,'Productivity Dump'!$E$3:$AJ$3,0)
),
IF(BQ$3="Attendance",
INDEX('Attendance Dump'!$E$2:$AI$400,
MATCH($A240,'Attendance Dump'!$B$2:$B$400,0),
MATCH(BQ$2,'Attendance Dump'!$E$1:$AI$1,0)
),
INDEX('Active Hour''s Dump'!$D$3:$AH$337,
MATCH($C240,'Active Hour''s Dump'!$A$3:$A$337,0),
MATCH(BQ$2,'Active Hour''s Dump'!$D$2:$AH$2,0)
))),"")</f>
        <v>P</v>
      </c>
      <c r="BR240" s="54">
        <f>_xlfn.IFNA(IF(BR$3="Productivity",
INDEX('Productivity Dump'!$E$4:$AJ$500,
MATCH($A240,'Productivity Dump'!$A$4:$A$500,0),
MATCH(BR$2,'Productivity Dump'!$E$3:$AJ$3,0)
),
IF(BR$3="Attendance",
INDEX('Attendance Dump'!$E$2:$AI$400,
MATCH($A240,'Attendance Dump'!$B$2:$B$400,0),
MATCH(BR$2,'Attendance Dump'!$E$1:$AI$1,0)
),
INDEX('Active Hour''s Dump'!$D$3:$AH$337,
MATCH($C240,'Active Hour''s Dump'!$A$3:$A$337,0),
MATCH(BR$2,'Active Hour''s Dump'!$D$2:$AH$2,0)
))),"")</f>
        <v>8.8333333333333304</v>
      </c>
      <c r="BS240" s="13">
        <f>_xlfn.IFNA(IF(BS$3="Productivity",
INDEX('Productivity Dump'!$E$4:$AJ$500,
MATCH($A240,'Productivity Dump'!$A$4:$A$500,0),
MATCH(BS$2,'Productivity Dump'!$E$3:$AJ$3,0)
),
IF(BS$3="Attendance",
INDEX('Attendance Dump'!$E$2:$AI$400,
MATCH($A240,'Attendance Dump'!$B$2:$B$400,0),
MATCH(BS$2,'Attendance Dump'!$E$1:$AI$1,0)
),
INDEX('Active Hour''s Dump'!$D$3:$AH$337,
MATCH($C240,'Active Hour''s Dump'!$A$3:$A$337,0),
MATCH(BS$2,'Active Hour''s Dump'!$D$2:$AH$2,0)
))),"")</f>
        <v>940.88299999999992</v>
      </c>
      <c r="BT240" s="13" t="str">
        <f>_xlfn.IFNA(IF(BT$3="Productivity",
INDEX('Productivity Dump'!$E$4:$AJ$500,
MATCH($A240,'Productivity Dump'!$A$4:$A$500,0),
MATCH(BT$2,'Productivity Dump'!$E$3:$AJ$3,0)
),
IF(BT$3="Attendance",
INDEX('Attendance Dump'!$E$2:$AI$400,
MATCH($A240,'Attendance Dump'!$B$2:$B$400,0),
MATCH(BT$2,'Attendance Dump'!$E$1:$AI$1,0)
),
INDEX('Active Hour''s Dump'!$D$3:$AH$337,
MATCH($C240,'Active Hour''s Dump'!$A$3:$A$337,0),
MATCH(BT$2,'Active Hour''s Dump'!$D$2:$AH$2,0)
))),"")</f>
        <v>H(P)</v>
      </c>
      <c r="BU240" s="54">
        <f>_xlfn.IFNA(IF(BU$3="Productivity",
INDEX('Productivity Dump'!$E$4:$AJ$500,
MATCH($A240,'Productivity Dump'!$A$4:$A$500,0),
MATCH(BU$2,'Productivity Dump'!$E$3:$AJ$3,0)
),
IF(BU$3="Attendance",
INDEX('Attendance Dump'!$E$2:$AI$400,
MATCH($A240,'Attendance Dump'!$B$2:$B$400,0),
MATCH(BU$2,'Attendance Dump'!$E$1:$AI$1,0)
),
INDEX('Active Hour''s Dump'!$D$3:$AH$337,
MATCH($C240,'Active Hour''s Dump'!$A$3:$A$337,0),
MATCH(BU$2,'Active Hour''s Dump'!$D$2:$AH$2,0)
))),"")</f>
        <v>9.3333333333333304</v>
      </c>
      <c r="BV240" s="13">
        <f>_xlfn.IFNA(IF(BV$3="Productivity",
INDEX('Productivity Dump'!$E$4:$AJ$500,
MATCH($A240,'Productivity Dump'!$A$4:$A$500,0),
MATCH(BV$2,'Productivity Dump'!$E$3:$AJ$3,0)
),
IF(BV$3="Attendance",
INDEX('Attendance Dump'!$E$2:$AI$400,
MATCH($A240,'Attendance Dump'!$B$2:$B$400,0),
MATCH(BV$2,'Attendance Dump'!$E$1:$AI$1,0)
),
INDEX('Active Hour''s Dump'!$D$3:$AH$337,
MATCH($C240,'Active Hour''s Dump'!$A$3:$A$337,0),
MATCH(BV$2,'Active Hour''s Dump'!$D$2:$AH$2,0)
))),"")</f>
        <v>973.62699999999984</v>
      </c>
      <c r="BW240" s="13" t="str">
        <f>_xlfn.IFNA(IF(BW$3="Productivity",
INDEX('Productivity Dump'!$E$4:$AJ$500,
MATCH($A240,'Productivity Dump'!$A$4:$A$500,0),
MATCH(BW$2,'Productivity Dump'!$E$3:$AJ$3,0)
),
IF(BW$3="Attendance",
INDEX('Attendance Dump'!$E$2:$AI$400,
MATCH($A240,'Attendance Dump'!$B$2:$B$400,0),
MATCH(BW$2,'Attendance Dump'!$E$1:$AI$1,0)
),
INDEX('Active Hour''s Dump'!$D$3:$AH$337,
MATCH($C240,'Active Hour''s Dump'!$A$3:$A$337,0),
MATCH(BW$2,'Active Hour''s Dump'!$D$2:$AH$2,0)
))),"")</f>
        <v>P</v>
      </c>
      <c r="BX240" s="54">
        <f>_xlfn.IFNA(IF(BX$3="Productivity",
INDEX('Productivity Dump'!$E$4:$AJ$500,
MATCH($A240,'Productivity Dump'!$A$4:$A$500,0),
MATCH(BX$2,'Productivity Dump'!$E$3:$AJ$3,0)
),
IF(BX$3="Attendance",
INDEX('Attendance Dump'!$E$2:$AI$400,
MATCH($A240,'Attendance Dump'!$B$2:$B$400,0),
MATCH(BX$2,'Attendance Dump'!$E$1:$AI$1,0)
),
INDEX('Active Hour''s Dump'!$D$3:$AH$337,
MATCH($C240,'Active Hour''s Dump'!$A$3:$A$337,0),
MATCH(BX$2,'Active Hour''s Dump'!$D$2:$AH$2,0)
))),"")</f>
        <v>7.5833333333333304</v>
      </c>
      <c r="BY240" s="13">
        <f>_xlfn.IFNA(IF(BY$3="Productivity",
INDEX('Productivity Dump'!$E$4:$AJ$500,
MATCH($A240,'Productivity Dump'!$A$4:$A$500,0),
MATCH(BY$2,'Productivity Dump'!$E$3:$AJ$3,0)
),
IF(BY$3="Attendance",
INDEX('Attendance Dump'!$E$2:$AI$400,
MATCH($A240,'Attendance Dump'!$B$2:$B$400,0),
MATCH(BY$2,'Attendance Dump'!$E$1:$AI$1,0)
),
INDEX('Active Hour''s Dump'!$D$3:$AH$337,
MATCH($C240,'Active Hour''s Dump'!$A$3:$A$337,0),
MATCH(BY$2,'Active Hour''s Dump'!$D$2:$AH$2,0)
))),"")</f>
        <v>601.72300000000007</v>
      </c>
      <c r="BZ240" s="13" t="str">
        <f>_xlfn.IFNA(IF(BZ$3="Productivity",
INDEX('Productivity Dump'!$E$4:$AJ$500,
MATCH($A240,'Productivity Dump'!$A$4:$A$500,0),
MATCH(BZ$2,'Productivity Dump'!$E$3:$AJ$3,0)
),
IF(BZ$3="Attendance",
INDEX('Attendance Dump'!$E$2:$AI$400,
MATCH($A240,'Attendance Dump'!$B$2:$B$400,0),
MATCH(BZ$2,'Attendance Dump'!$E$1:$AI$1,0)
),
INDEX('Active Hour''s Dump'!$D$3:$AH$337,
MATCH($C240,'Active Hour''s Dump'!$A$3:$A$337,0),
MATCH(BZ$2,'Active Hour''s Dump'!$D$2:$AH$2,0)
))),"")</f>
        <v>P</v>
      </c>
      <c r="CA240" s="54">
        <f>_xlfn.IFNA(IF(CA$3="Productivity",
INDEX('Productivity Dump'!$E$4:$AJ$500,
MATCH($A240,'Productivity Dump'!$A$4:$A$500,0),
MATCH(CA$2,'Productivity Dump'!$E$3:$AJ$3,0)
),
IF(CA$3="Attendance",
INDEX('Attendance Dump'!$E$2:$AI$400,
MATCH($A240,'Attendance Dump'!$B$2:$B$400,0),
MATCH(CA$2,'Attendance Dump'!$E$1:$AI$1,0)
),
INDEX('Active Hour''s Dump'!$D$3:$AH$337,
MATCH($C240,'Active Hour''s Dump'!$A$3:$A$337,0),
MATCH(CA$2,'Active Hour''s Dump'!$D$2:$AH$2,0)
))),"")</f>
        <v>3.8333333333333299</v>
      </c>
      <c r="CB240" s="13">
        <f>_xlfn.IFNA(IF(CB$3="Productivity",
INDEX('Productivity Dump'!$E$4:$AJ$500,
MATCH($A240,'Productivity Dump'!$A$4:$A$500,0),
MATCH(CB$2,'Productivity Dump'!$E$3:$AJ$3,0)
),
IF(CB$3="Attendance",
INDEX('Attendance Dump'!$E$2:$AI$400,
MATCH($A240,'Attendance Dump'!$B$2:$B$400,0),
MATCH(CB$2,'Attendance Dump'!$E$1:$AI$1,0)
),
INDEX('Active Hour''s Dump'!$D$3:$AH$337,
MATCH($C240,'Active Hour''s Dump'!$A$3:$A$337,0),
MATCH(CB$2,'Active Hour''s Dump'!$D$2:$AH$2,0)
))),"")</f>
        <v>0</v>
      </c>
      <c r="CC240" s="13" t="str">
        <f>_xlfn.IFNA(IF(CC$3="Productivity",
INDEX('Productivity Dump'!$E$4:$AJ$500,
MATCH($A240,'Productivity Dump'!$A$4:$A$500,0),
MATCH(CC$2,'Productivity Dump'!$E$3:$AJ$3,0)
),
IF(CC$3="Attendance",
INDEX('Attendance Dump'!$E$2:$AI$400,
MATCH($A240,'Attendance Dump'!$B$2:$B$400,0),
MATCH(CC$2,'Attendance Dump'!$E$1:$AI$1,0)
),
INDEX('Active Hour''s Dump'!$D$3:$AH$337,
MATCH($C240,'Active Hour''s Dump'!$A$3:$A$337,0),
MATCH(CC$2,'Active Hour''s Dump'!$D$2:$AH$2,0)
))),"")</f>
        <v>WO</v>
      </c>
      <c r="CD240" s="54">
        <f>_xlfn.IFNA(IF(CD$3="Productivity",
INDEX('Productivity Dump'!$E$4:$AJ$500,
MATCH($A240,'Productivity Dump'!$A$4:$A$500,0),
MATCH(CD$2,'Productivity Dump'!$E$3:$AJ$3,0)
),
IF(CD$3="Attendance",
INDEX('Attendance Dump'!$E$2:$AI$400,
MATCH($A240,'Attendance Dump'!$B$2:$B$400,0),
MATCH(CD$2,'Attendance Dump'!$E$1:$AI$1,0)
),
INDEX('Active Hour''s Dump'!$D$3:$AH$337,
MATCH($C240,'Active Hour''s Dump'!$A$3:$A$337,0),
MATCH(CD$2,'Active Hour''s Dump'!$D$2:$AH$2,0)
))),"")</f>
        <v>0</v>
      </c>
      <c r="CE240" s="13">
        <f>_xlfn.IFNA(IF(CE$3="Productivity",
INDEX('Productivity Dump'!$E$4:$AJ$500,
MATCH($A240,'Productivity Dump'!$A$4:$A$500,0),
MATCH(CE$2,'Productivity Dump'!$E$3:$AJ$3,0)
),
IF(CE$3="Attendance",
INDEX('Attendance Dump'!$E$2:$AI$400,
MATCH($A240,'Attendance Dump'!$B$2:$B$400,0),
MATCH(CE$2,'Attendance Dump'!$E$1:$AI$1,0)
),
INDEX('Active Hour''s Dump'!$D$3:$AH$337,
MATCH($C240,'Active Hour''s Dump'!$A$3:$A$337,0),
MATCH(CE$2,'Active Hour''s Dump'!$D$2:$AH$2,0)
))),"")</f>
        <v>557.16800000000001</v>
      </c>
      <c r="CF240" s="13" t="str">
        <f>_xlfn.IFNA(IF(CF$3="Productivity",
INDEX('Productivity Dump'!$E$4:$AJ$500,
MATCH($A240,'Productivity Dump'!$A$4:$A$500,0),
MATCH(CF$2,'Productivity Dump'!$E$3:$AJ$3,0)
),
IF(CF$3="Attendance",
INDEX('Attendance Dump'!$E$2:$AI$400,
MATCH($A240,'Attendance Dump'!$B$2:$B$400,0),
MATCH(CF$2,'Attendance Dump'!$E$1:$AI$1,0)
),
INDEX('Active Hour''s Dump'!$D$3:$AH$337,
MATCH($C240,'Active Hour''s Dump'!$A$3:$A$337,0),
MATCH(CF$2,'Active Hour''s Dump'!$D$2:$AH$2,0)
))),"")</f>
        <v>P</v>
      </c>
      <c r="CG240" s="54">
        <f>_xlfn.IFNA(IF(CG$3="Productivity",
INDEX('Productivity Dump'!$E$4:$AJ$500,
MATCH($A240,'Productivity Dump'!$A$4:$A$500,0),
MATCH(CG$2,'Productivity Dump'!$E$3:$AJ$3,0)
),
IF(CG$3="Attendance",
INDEX('Attendance Dump'!$E$2:$AI$400,
MATCH($A240,'Attendance Dump'!$B$2:$B$400,0),
MATCH(CG$2,'Attendance Dump'!$E$1:$AI$1,0)
),
INDEX('Active Hour''s Dump'!$D$3:$AH$337,
MATCH($C240,'Active Hour''s Dump'!$A$3:$A$337,0),
MATCH(CG$2,'Active Hour''s Dump'!$D$2:$AH$2,0)
))),"")</f>
        <v>5.6666666666666696</v>
      </c>
      <c r="CH240" s="13">
        <f>_xlfn.IFNA(IF(CH$3="Productivity",
INDEX('Productivity Dump'!$E$4:$AJ$500,
MATCH($A240,'Productivity Dump'!$A$4:$A$500,0),
MATCH(CH$2,'Productivity Dump'!$E$3:$AJ$3,0)
),
IF(CH$3="Attendance",
INDEX('Attendance Dump'!$E$2:$AI$400,
MATCH($A240,'Attendance Dump'!$B$2:$B$400,0),
MATCH(CH$2,'Attendance Dump'!$E$1:$AI$1,0)
),
INDEX('Active Hour''s Dump'!$D$3:$AH$337,
MATCH($C240,'Active Hour''s Dump'!$A$3:$A$337,0),
MATCH(CH$2,'Active Hour''s Dump'!$D$2:$AH$2,0)
))),"")</f>
        <v>922.45600000000002</v>
      </c>
      <c r="CI240" s="13" t="str">
        <f>_xlfn.IFNA(IF(CI$3="Productivity",
INDEX('Productivity Dump'!$E$4:$AJ$500,
MATCH($A240,'Productivity Dump'!$A$4:$A$500,0),
MATCH(CI$2,'Productivity Dump'!$E$3:$AJ$3,0)
),
IF(CI$3="Attendance",
INDEX('Attendance Dump'!$E$2:$AI$400,
MATCH($A240,'Attendance Dump'!$B$2:$B$400,0),
MATCH(CI$2,'Attendance Dump'!$E$1:$AI$1,0)
),
INDEX('Active Hour''s Dump'!$D$3:$AH$337,
MATCH($C240,'Active Hour''s Dump'!$A$3:$A$337,0),
MATCH(CI$2,'Active Hour''s Dump'!$D$2:$AH$2,0)
))),"")</f>
        <v>P</v>
      </c>
      <c r="CJ240" s="54">
        <f>_xlfn.IFNA(IF(CJ$3="Productivity",
INDEX('Productivity Dump'!$E$4:$AJ$500,
MATCH($A240,'Productivity Dump'!$A$4:$A$500,0),
MATCH(CJ$2,'Productivity Dump'!$E$3:$AJ$3,0)
),
IF(CJ$3="Attendance",
INDEX('Attendance Dump'!$E$2:$AI$400,
MATCH($A240,'Attendance Dump'!$B$2:$B$400,0),
MATCH(CJ$2,'Attendance Dump'!$E$1:$AI$1,0)
),
INDEX('Active Hour''s Dump'!$D$3:$AH$337,
MATCH($C240,'Active Hour''s Dump'!$A$3:$A$337,0),
MATCH(CJ$2,'Active Hour''s Dump'!$D$2:$AH$2,0)
))),"")</f>
        <v>8.5833333333333304</v>
      </c>
      <c r="CK240" s="13">
        <f>_xlfn.IFNA(IF(CK$3="Productivity",
INDEX('Productivity Dump'!$E$4:$AJ$500,
MATCH($A240,'Productivity Dump'!$A$4:$A$500,0),
MATCH(CK$2,'Productivity Dump'!$E$3:$AJ$3,0)
),
IF(CK$3="Attendance",
INDEX('Attendance Dump'!$E$2:$AI$400,
MATCH($A240,'Attendance Dump'!$B$2:$B$400,0),
MATCH(CK$2,'Attendance Dump'!$E$1:$AI$1,0)
),
INDEX('Active Hour''s Dump'!$D$3:$AH$337,
MATCH($C240,'Active Hour''s Dump'!$A$3:$A$337,0),
MATCH(CK$2,'Active Hour''s Dump'!$D$2:$AH$2,0)
))),"")</f>
        <v>875.43899999999962</v>
      </c>
      <c r="CL240" s="13" t="str">
        <f>_xlfn.IFNA(IF(CL$3="Productivity",
INDEX('Productivity Dump'!$E$4:$AJ$500,
MATCH($A240,'Productivity Dump'!$A$4:$A$500,0),
MATCH(CL$2,'Productivity Dump'!$E$3:$AJ$3,0)
),
IF(CL$3="Attendance",
INDEX('Attendance Dump'!$E$2:$AI$400,
MATCH($A240,'Attendance Dump'!$B$2:$B$400,0),
MATCH(CL$2,'Attendance Dump'!$E$1:$AI$1,0)
),
INDEX('Active Hour''s Dump'!$D$3:$AH$337,
MATCH($C240,'Active Hour''s Dump'!$A$3:$A$337,0),
MATCH(CL$2,'Active Hour''s Dump'!$D$2:$AH$2,0)
))),"")</f>
        <v>P</v>
      </c>
      <c r="CM240" s="54">
        <f>_xlfn.IFNA(IF(CM$3="Productivity",
INDEX('Productivity Dump'!$E$4:$AJ$500,
MATCH($A240,'Productivity Dump'!$A$4:$A$500,0),
MATCH(CM$2,'Productivity Dump'!$E$3:$AJ$3,0)
),
IF(CM$3="Attendance",
INDEX('Attendance Dump'!$E$2:$AI$400,
MATCH($A240,'Attendance Dump'!$B$2:$B$400,0),
MATCH(CM$2,'Attendance Dump'!$E$1:$AI$1,0)
),
INDEX('Active Hour''s Dump'!$D$3:$AH$337,
MATCH($C240,'Active Hour''s Dump'!$A$3:$A$337,0),
MATCH(CM$2,'Active Hour''s Dump'!$D$2:$AH$2,0)
))),"")</f>
        <v>8.5</v>
      </c>
      <c r="CN240" s="13">
        <f>_xlfn.IFNA(IF(CN$3="Productivity",
INDEX('Productivity Dump'!$E$4:$AJ$500,
MATCH($A240,'Productivity Dump'!$A$4:$A$500,0),
MATCH(CN$2,'Productivity Dump'!$E$3:$AJ$3,0)
),
IF(CN$3="Attendance",
INDEX('Attendance Dump'!$E$2:$AI$400,
MATCH($A240,'Attendance Dump'!$B$2:$B$400,0),
MATCH(CN$2,'Attendance Dump'!$E$1:$AI$1,0)
),
INDEX('Active Hour''s Dump'!$D$3:$AH$337,
MATCH($C240,'Active Hour''s Dump'!$A$3:$A$337,0),
MATCH(CN$2,'Active Hour''s Dump'!$D$2:$AH$2,0)
))),"")</f>
        <v>0</v>
      </c>
      <c r="CO240" s="13">
        <f>_xlfn.IFNA(IF(CO$3="Productivity",
INDEX('Productivity Dump'!$E$4:$AJ$500,
MATCH($A240,'Productivity Dump'!$A$4:$A$500,0),
MATCH(CO$2,'Productivity Dump'!$E$3:$AJ$3,0)
),
IF(CO$3="Attendance",
INDEX('Attendance Dump'!$E$2:$AI$400,
MATCH($A240,'Attendance Dump'!$B$2:$B$400,0),
MATCH(CO$2,'Attendance Dump'!$E$1:$AI$1,0)
),
INDEX('Active Hour''s Dump'!$D$3:$AH$337,
MATCH($C240,'Active Hour''s Dump'!$A$3:$A$337,0),
MATCH(CO$2,'Active Hour''s Dump'!$D$2:$AH$2,0)
))),"")</f>
        <v>0</v>
      </c>
      <c r="CP240" s="54">
        <f>_xlfn.IFNA(IF(CP$3="Productivity",
INDEX('Productivity Dump'!$E$4:$AJ$500,
MATCH($A240,'Productivity Dump'!$A$4:$A$500,0),
MATCH(CP$2,'Productivity Dump'!$E$3:$AJ$3,0)
),
IF(CP$3="Attendance",
INDEX('Attendance Dump'!$E$2:$AI$400,
MATCH($A240,'Attendance Dump'!$B$2:$B$400,0),
MATCH(CP$2,'Attendance Dump'!$E$1:$AI$1,0)
),
INDEX('Active Hour''s Dump'!$D$3:$AH$337,
MATCH($C240,'Active Hour''s Dump'!$A$3:$A$337,0),
MATCH(CP$2,'Active Hour''s Dump'!$D$2:$AH$2,0)
))),"")</f>
        <v>0</v>
      </c>
      <c r="CQ240" s="13">
        <f>_xlfn.IFNA(IF(CQ$3="Productivity",
INDEX('Productivity Dump'!$E$4:$AJ$500,
MATCH($A240,'Productivity Dump'!$A$4:$A$500,0),
MATCH(CQ$2,'Productivity Dump'!$E$3:$AJ$3,0)
),
IF(CQ$3="Attendance",
INDEX('Attendance Dump'!$E$2:$AI$400,
MATCH($A240,'Attendance Dump'!$B$2:$B$400,0),
MATCH(CQ$2,'Attendance Dump'!$E$1:$AI$1,0)
),
INDEX('Active Hour''s Dump'!$D$3:$AH$337,
MATCH($C240,'Active Hour''s Dump'!$A$3:$A$337,0),
MATCH(CQ$2,'Active Hour''s Dump'!$D$2:$AH$2,0)
))),"")</f>
        <v>0</v>
      </c>
      <c r="CR240" s="13">
        <f>_xlfn.IFNA(IF(CR$3="Productivity",
INDEX('Productivity Dump'!$E$4:$AJ$500,
MATCH($A240,'Productivity Dump'!$A$4:$A$500,0),
MATCH(CR$2,'Productivity Dump'!$E$3:$AJ$3,0)
),
IF(CR$3="Attendance",
INDEX('Attendance Dump'!$E$2:$AI$400,
MATCH($A240,'Attendance Dump'!$B$2:$B$400,0),
MATCH(CR$2,'Attendance Dump'!$E$1:$AI$1,0)
),
INDEX('Active Hour''s Dump'!$D$3:$AH$337,
MATCH($C240,'Active Hour''s Dump'!$A$3:$A$337,0),
MATCH(CR$2,'Active Hour''s Dump'!$D$2:$AH$2,0)
))),"")</f>
        <v>0</v>
      </c>
      <c r="CS240" s="54">
        <f>_xlfn.IFNA(IF(CS$3="Productivity",
INDEX('Productivity Dump'!$E$4:$AJ$500,
MATCH($A240,'Productivity Dump'!$A$4:$A$500,0),
MATCH(CS$2,'Productivity Dump'!$E$3:$AJ$3,0)
),
IF(CS$3="Attendance",
INDEX('Attendance Dump'!$E$2:$AI$400,
MATCH($A240,'Attendance Dump'!$B$2:$B$400,0),
MATCH(CS$2,'Attendance Dump'!$E$1:$AI$1,0)
),
INDEX('Active Hour''s Dump'!$D$3:$AH$337,
MATCH($C240,'Active Hour''s Dump'!$A$3:$A$337,0),
MATCH(CS$2,'Active Hour''s Dump'!$D$2:$AH$2,0)
))),"")</f>
        <v>0</v>
      </c>
      <c r="CT240" s="13">
        <f>_xlfn.IFNA(IF(CT$3="Productivity",
INDEX('Productivity Dump'!$E$4:$AJ$500,
MATCH($A240,'Productivity Dump'!$A$4:$A$500,0),
MATCH(CT$2,'Productivity Dump'!$E$3:$AJ$3,0)
),
IF(CT$3="Attendance",
INDEX('Attendance Dump'!$E$2:$AI$400,
MATCH($A240,'Attendance Dump'!$B$2:$B$400,0),
MATCH(CT$2,'Attendance Dump'!$E$1:$AI$1,0)
),
INDEX('Active Hour''s Dump'!$D$3:$AH$337,
MATCH($C240,'Active Hour''s Dump'!$A$3:$A$337,0),
MATCH(CT$2,'Active Hour''s Dump'!$D$2:$AH$2,0)
))),"")</f>
        <v>0</v>
      </c>
      <c r="CU240" s="13">
        <f>_xlfn.IFNA(IF(CU$3="Productivity",
INDEX('Productivity Dump'!$E$4:$AJ$500,
MATCH($A240,'Productivity Dump'!$A$4:$A$500,0),
MATCH(CU$2,'Productivity Dump'!$E$3:$AJ$3,0)
),
IF(CU$3="Attendance",
INDEX('Attendance Dump'!$E$2:$AI$400,
MATCH($A240,'Attendance Dump'!$B$2:$B$400,0),
MATCH(CU$2,'Attendance Dump'!$E$1:$AI$1,0)
),
INDEX('Active Hour''s Dump'!$D$3:$AH$337,
MATCH($C240,'Active Hour''s Dump'!$A$3:$A$337,0),
MATCH(CU$2,'Active Hour''s Dump'!$D$2:$AH$2,0)
))),"")</f>
        <v>0</v>
      </c>
      <c r="CV240" s="54">
        <f>_xlfn.IFNA(IF(CV$3="Productivity",
INDEX('Productivity Dump'!$E$4:$AJ$500,
MATCH($A240,'Productivity Dump'!$A$4:$A$500,0),
MATCH(CV$2,'Productivity Dump'!$E$3:$AJ$3,0)
),
IF(CV$3="Attendance",
INDEX('Attendance Dump'!$E$2:$AI$400,
MATCH($A240,'Attendance Dump'!$B$2:$B$400,0),
MATCH(CV$2,'Attendance Dump'!$E$1:$AI$1,0)
),
INDEX('Active Hour''s Dump'!$D$3:$AH$337,
MATCH($C240,'Active Hour''s Dump'!$A$3:$A$337,0),
MATCH(CV$2,'Active Hour''s Dump'!$D$2:$AH$2,0)
))),"")</f>
        <v>0</v>
      </c>
      <c r="CW240" s="13"/>
      <c r="CX240" s="13"/>
      <c r="CY240" s="54"/>
      <c r="DA240" s="57">
        <f t="shared" si="87"/>
        <v>192.66666666666674</v>
      </c>
      <c r="DB240" s="35">
        <f t="shared" si="88"/>
        <v>18877.86</v>
      </c>
      <c r="DC240" s="35">
        <f t="shared" si="83"/>
        <v>0</v>
      </c>
      <c r="DD240" s="35">
        <f t="shared" ca="1" si="86"/>
        <v>0</v>
      </c>
      <c r="DF240" s="32" cm="1">
        <f t="array" ref="DF240">SUMPRODUCT(
    (MOD(COLUMN(H240:CV240) - COLUMN(H240), 3) = 0) *
    (H240:CV240 = 0) *
    (I240:CW240 = "P") *
    (COUNTIF(UKHoliday, H$2:CV$2) = 0)
)</f>
        <v>0</v>
      </c>
      <c r="DG240" s="33" cm="1">
        <f t="array" ref="DG240">SUMPRODUCT(
  (MOD(COLUMN(H240:CV240) - COLUMN(H240), 3) = 0) *
  (H240:CV240 &gt; 0) *
  (H240:CV240 &lt; 0.5 * IF(((WEEKDAY(H$2:CV$2, 2) = 1) + (WEEKDAY(H$2:CV$2, 2) = 6)), G240, F240)) *
  (I240:CW240 = "P") *
  (COUNTIF(UKHoliday, H$2:CV$2) = 0)
)</f>
        <v>0</v>
      </c>
      <c r="DH240" s="33" cm="1">
        <f t="array" ref="DH240">SUMPRODUCT(
  (MOD(COLUMN(H240:CV240) - COLUMN(H240), 3) = 0) *
  (H240:CV240 &gt; 0.5 * IF(((WEEKDAY(H$2:CV$2, 2) = 1) + (WEEKDAY(H$2:CV$2, 2) = 6)), $G240, $F240)) *
  (H240:CV240 &lt; 0.8 * IF(((WEEKDAY(H$2:CV$2, 2) = 1) + (WEEKDAY(H$2:CV$2, 2) = 6)), $G240, $F240)) *
  (I240:CW240 = "P") *
  (COUNTIF(UKHoliday, H$2:CV$2) = 0)
)</f>
        <v>0</v>
      </c>
      <c r="DI240" s="33" cm="1">
        <f t="array" ref="DI240">SUMPRODUCT(
  (MOD(COLUMN(H240:CV240) - COLUMN(H240), 3) = 0) *
  (H240:CV240 &gt; 0.8 * IF(((WEEKDAY(H$2:CV$2, 2) = 1) + (WEEKDAY(H$2:CV$2, 2) = 6)), $G240, $F240)) *
  (H240:CV240 &lt; 1 * IF(((WEEKDAY(H$2:CV$2, 2) = 1) + (WEEKDAY(H$2:CV$2, 2) = 6)), $G240, $F240)) *
  (I240:CW240 = "P") *
  (COUNTIF(UKHoliday, H$2:CV$2) = 0)
)</f>
        <v>6</v>
      </c>
    </row>
    <row r="241" spans="1:113" x14ac:dyDescent="0.3">
      <c r="A241" s="8" t="s">
        <v>429</v>
      </c>
      <c r="B241" s="36" t="s">
        <v>428</v>
      </c>
      <c r="C241" s="9" t="s">
        <v>823</v>
      </c>
      <c r="D241" s="62" t="s">
        <v>944</v>
      </c>
      <c r="E241" s="35">
        <v>26000</v>
      </c>
      <c r="F241" s="35">
        <f t="shared" si="84"/>
        <v>1300</v>
      </c>
      <c r="G241" s="35">
        <f t="shared" si="85"/>
        <v>650</v>
      </c>
      <c r="H241" s="13">
        <f>_xlfn.IFNA(IF(H$3="Productivity",
INDEX('Productivity Dump'!$E$4:$AJ$500,
MATCH($A241,'Productivity Dump'!$A$4:$A$500,0),
MATCH(H$2,'Productivity Dump'!$E$3:$AJ$3,0)
),
IF(H$3="Attendance",
INDEX('Attendance Dump'!$E$2:$AI$400,
MATCH($A241,'Attendance Dump'!$B$2:$B$400,0),
MATCH(H$2,'Attendance Dump'!$E$1:$AI$1,0)
),
INDEX('Active Hour''s Dump'!$D$3:$AH$337,
MATCH($C241,'Active Hour''s Dump'!$A$3:$A$337,0),
MATCH(H$2,'Active Hour''s Dump'!$D$2:$AH$2,0)
))),"")</f>
        <v>1325.441</v>
      </c>
      <c r="I241" s="13" t="str">
        <f>_xlfn.IFNA(IF(I$3="Productivity",
INDEX('Productivity Dump'!$E$4:$AJ$500,
MATCH($A241,'Productivity Dump'!$A$4:$A$500,0),
MATCH(I$2,'Productivity Dump'!$E$3:$AJ$3,0)
),
IF(I$3="Attendance",
INDEX('Attendance Dump'!$E$2:$AI$400,
MATCH($A241,'Attendance Dump'!$B$2:$B$400,0),
MATCH(I$2,'Attendance Dump'!$E$1:$AI$1,0)
),
INDEX('Active Hour''s Dump'!$D$3:$AH$337,
MATCH($C241,'Active Hour''s Dump'!$A$3:$A$337,0),
MATCH(I$2,'Active Hour''s Dump'!$D$2:$AH$2,0)
))),"")</f>
        <v>P</v>
      </c>
      <c r="J241" s="54">
        <f>_xlfn.IFNA(IF(J$3="Productivity",
INDEX('Productivity Dump'!$E$4:$AJ$500,
MATCH($A241,'Productivity Dump'!$A$4:$A$500,0),
MATCH(J$2,'Productivity Dump'!$E$3:$AJ$3,0)
),
IF(J$3="Attendance",
INDEX('Attendance Dump'!$E$2:$AI$400,
MATCH($A241,'Attendance Dump'!$B$2:$B$400,0),
MATCH(J$2,'Attendance Dump'!$E$1:$AI$1,0)
),
INDEX('Active Hour''s Dump'!$D$3:$AH$337,
MATCH($C241,'Active Hour''s Dump'!$A$3:$A$337,0),
MATCH(J$2,'Active Hour''s Dump'!$D$2:$AH$2,0)
))),"")</f>
        <v>7.5</v>
      </c>
      <c r="K241" s="13">
        <f>_xlfn.IFNA(IF(K$3="Productivity",
INDEX('Productivity Dump'!$E$4:$AJ$500,
MATCH($A241,'Productivity Dump'!$A$4:$A$500,0),
MATCH(K$2,'Productivity Dump'!$E$3:$AJ$3,0)
),
IF(K$3="Attendance",
INDEX('Attendance Dump'!$E$2:$AI$400,
MATCH($A241,'Attendance Dump'!$B$2:$B$400,0),
MATCH(K$2,'Attendance Dump'!$E$1:$AI$1,0)
),
INDEX('Active Hour''s Dump'!$D$3:$AH$337,
MATCH($C241,'Active Hour''s Dump'!$A$3:$A$337,0),
MATCH(K$2,'Active Hour''s Dump'!$D$2:$AH$2,0)
))),"")</f>
        <v>1197.3440000000001</v>
      </c>
      <c r="L241" s="13" t="str">
        <f>_xlfn.IFNA(IF(L$3="Productivity",
INDEX('Productivity Dump'!$E$4:$AJ$500,
MATCH($A241,'Productivity Dump'!$A$4:$A$500,0),
MATCH(L$2,'Productivity Dump'!$E$3:$AJ$3,0)
),
IF(L$3="Attendance",
INDEX('Attendance Dump'!$E$2:$AI$400,
MATCH($A241,'Attendance Dump'!$B$2:$B$400,0),
MATCH(L$2,'Attendance Dump'!$E$1:$AI$1,0)
),
INDEX('Active Hour''s Dump'!$D$3:$AH$337,
MATCH($C241,'Active Hour''s Dump'!$A$3:$A$337,0),
MATCH(L$2,'Active Hour''s Dump'!$D$2:$AH$2,0)
))),"")</f>
        <v>P</v>
      </c>
      <c r="M241" s="54">
        <f>_xlfn.IFNA(IF(M$3="Productivity",
INDEX('Productivity Dump'!$E$4:$AJ$500,
MATCH($A241,'Productivity Dump'!$A$4:$A$500,0),
MATCH(M$2,'Productivity Dump'!$E$3:$AJ$3,0)
),
IF(M$3="Attendance",
INDEX('Attendance Dump'!$E$2:$AI$400,
MATCH($A241,'Attendance Dump'!$B$2:$B$400,0),
MATCH(M$2,'Attendance Dump'!$E$1:$AI$1,0)
),
INDEX('Active Hour''s Dump'!$D$3:$AH$337,
MATCH($C241,'Active Hour''s Dump'!$A$3:$A$337,0),
MATCH(M$2,'Active Hour''s Dump'!$D$2:$AH$2,0)
))),"")</f>
        <v>6.25</v>
      </c>
      <c r="N241" s="13">
        <f>_xlfn.IFNA(IF(N$3="Productivity",
INDEX('Productivity Dump'!$E$4:$AJ$500,
MATCH($A241,'Productivity Dump'!$A$4:$A$500,0),
MATCH(N$2,'Productivity Dump'!$E$3:$AJ$3,0)
),
IF(N$3="Attendance",
INDEX('Attendance Dump'!$E$2:$AI$400,
MATCH($A241,'Attendance Dump'!$B$2:$B$400,0),
MATCH(N$2,'Attendance Dump'!$E$1:$AI$1,0)
),
INDEX('Active Hour''s Dump'!$D$3:$AH$337,
MATCH($C241,'Active Hour''s Dump'!$A$3:$A$337,0),
MATCH(N$2,'Active Hour''s Dump'!$D$2:$AH$2,0)
))),"")</f>
        <v>403.69599999999997</v>
      </c>
      <c r="O241" s="13" t="str">
        <f>_xlfn.IFNA(IF(O$3="Productivity",
INDEX('Productivity Dump'!$E$4:$AJ$500,
MATCH($A241,'Productivity Dump'!$A$4:$A$500,0),
MATCH(O$2,'Productivity Dump'!$E$3:$AJ$3,0)
),
IF(O$3="Attendance",
INDEX('Attendance Dump'!$E$2:$AI$400,
MATCH($A241,'Attendance Dump'!$B$2:$B$400,0),
MATCH(O$2,'Attendance Dump'!$E$1:$AI$1,0)
),
INDEX('Active Hour''s Dump'!$D$3:$AH$337,
MATCH($C241,'Active Hour''s Dump'!$A$3:$A$337,0),
MATCH(O$2,'Active Hour''s Dump'!$D$2:$AH$2,0)
))),"")</f>
        <v>P</v>
      </c>
      <c r="P241" s="54">
        <f>_xlfn.IFNA(IF(P$3="Productivity",
INDEX('Productivity Dump'!$E$4:$AJ$500,
MATCH($A241,'Productivity Dump'!$A$4:$A$500,0),
MATCH(P$2,'Productivity Dump'!$E$3:$AJ$3,0)
),
IF(P$3="Attendance",
INDEX('Attendance Dump'!$E$2:$AI$400,
MATCH($A241,'Attendance Dump'!$B$2:$B$400,0),
MATCH(P$2,'Attendance Dump'!$E$1:$AI$1,0)
),
INDEX('Active Hour''s Dump'!$D$3:$AH$337,
MATCH($C241,'Active Hour''s Dump'!$A$3:$A$337,0),
MATCH(P$2,'Active Hour''s Dump'!$D$2:$AH$2,0)
))),"")</f>
        <v>2.4166666666666701</v>
      </c>
      <c r="Q241" s="13">
        <f>_xlfn.IFNA(IF(Q$3="Productivity",
INDEX('Productivity Dump'!$E$4:$AJ$500,
MATCH($A241,'Productivity Dump'!$A$4:$A$500,0),
MATCH(Q$2,'Productivity Dump'!$E$3:$AJ$3,0)
),
IF(Q$3="Attendance",
INDEX('Attendance Dump'!$E$2:$AI$400,
MATCH($A241,'Attendance Dump'!$B$2:$B$400,0),
MATCH(Q$2,'Attendance Dump'!$E$1:$AI$1,0)
),
INDEX('Active Hour''s Dump'!$D$3:$AH$337,
MATCH($C241,'Active Hour''s Dump'!$A$3:$A$337,0),
MATCH(Q$2,'Active Hour''s Dump'!$D$2:$AH$2,0)
))),"")</f>
        <v>0</v>
      </c>
      <c r="R241" s="13" t="str">
        <f>_xlfn.IFNA(IF(R$3="Productivity",
INDEX('Productivity Dump'!$E$4:$AJ$500,
MATCH($A241,'Productivity Dump'!$A$4:$A$500,0),
MATCH(R$2,'Productivity Dump'!$E$3:$AJ$3,0)
),
IF(R$3="Attendance",
INDEX('Attendance Dump'!$E$2:$AI$400,
MATCH($A241,'Attendance Dump'!$B$2:$B$400,0),
MATCH(R$2,'Attendance Dump'!$E$1:$AI$1,0)
),
INDEX('Active Hour''s Dump'!$D$3:$AH$337,
MATCH($C241,'Active Hour''s Dump'!$A$3:$A$337,0),
MATCH(R$2,'Active Hour''s Dump'!$D$2:$AH$2,0)
))),"")</f>
        <v>WO</v>
      </c>
      <c r="S241" s="54">
        <f>_xlfn.IFNA(IF(S$3="Productivity",
INDEX('Productivity Dump'!$E$4:$AJ$500,
MATCH($A241,'Productivity Dump'!$A$4:$A$500,0),
MATCH(S$2,'Productivity Dump'!$E$3:$AJ$3,0)
),
IF(S$3="Attendance",
INDEX('Attendance Dump'!$E$2:$AI$400,
MATCH($A241,'Attendance Dump'!$B$2:$B$400,0),
MATCH(S$2,'Attendance Dump'!$E$1:$AI$1,0)
),
INDEX('Active Hour''s Dump'!$D$3:$AH$337,
MATCH($C241,'Active Hour''s Dump'!$A$3:$A$337,0),
MATCH(S$2,'Active Hour''s Dump'!$D$2:$AH$2,0)
))),"")</f>
        <v>0</v>
      </c>
      <c r="T241" s="13">
        <f>_xlfn.IFNA(IF(T$3="Productivity",
INDEX('Productivity Dump'!$E$4:$AJ$500,
MATCH($A241,'Productivity Dump'!$A$4:$A$500,0),
MATCH(T$2,'Productivity Dump'!$E$3:$AJ$3,0)
),
IF(T$3="Attendance",
INDEX('Attendance Dump'!$E$2:$AI$400,
MATCH($A241,'Attendance Dump'!$B$2:$B$400,0),
MATCH(T$2,'Attendance Dump'!$E$1:$AI$1,0)
),
INDEX('Active Hour''s Dump'!$D$3:$AH$337,
MATCH($C241,'Active Hour''s Dump'!$A$3:$A$337,0),
MATCH(T$2,'Active Hour''s Dump'!$D$2:$AH$2,0)
))),"")</f>
        <v>0</v>
      </c>
      <c r="U241" s="13" t="str">
        <f>_xlfn.IFNA(IF(U$3="Productivity",
INDEX('Productivity Dump'!$E$4:$AJ$500,
MATCH($A241,'Productivity Dump'!$A$4:$A$500,0),
MATCH(U$2,'Productivity Dump'!$E$3:$AJ$3,0)
),
IF(U$3="Attendance",
INDEX('Attendance Dump'!$E$2:$AI$400,
MATCH($A241,'Attendance Dump'!$B$2:$B$400,0),
MATCH(U$2,'Attendance Dump'!$E$1:$AI$1,0)
),
INDEX('Active Hour''s Dump'!$D$3:$AH$337,
MATCH($C241,'Active Hour''s Dump'!$A$3:$A$337,0),
MATCH(U$2,'Active Hour''s Dump'!$D$2:$AH$2,0)
))),"")</f>
        <v>PL</v>
      </c>
      <c r="V241" s="54">
        <f>_xlfn.IFNA(IF(V$3="Productivity",
INDEX('Productivity Dump'!$E$4:$AJ$500,
MATCH($A241,'Productivity Dump'!$A$4:$A$500,0),
MATCH(V$2,'Productivity Dump'!$E$3:$AJ$3,0)
),
IF(V$3="Attendance",
INDEX('Attendance Dump'!$E$2:$AI$400,
MATCH($A241,'Attendance Dump'!$B$2:$B$400,0),
MATCH(V$2,'Attendance Dump'!$E$1:$AI$1,0)
),
INDEX('Active Hour''s Dump'!$D$3:$AH$337,
MATCH($C241,'Active Hour''s Dump'!$A$3:$A$337,0),
MATCH(V$2,'Active Hour''s Dump'!$D$2:$AH$2,0)
))),"")</f>
        <v>0</v>
      </c>
      <c r="W241" s="13">
        <f>_xlfn.IFNA(IF(W$3="Productivity",
INDEX('Productivity Dump'!$E$4:$AJ$500,
MATCH($A241,'Productivity Dump'!$A$4:$A$500,0),
MATCH(W$2,'Productivity Dump'!$E$3:$AJ$3,0)
),
IF(W$3="Attendance",
INDEX('Attendance Dump'!$E$2:$AI$400,
MATCH($A241,'Attendance Dump'!$B$2:$B$400,0),
MATCH(W$2,'Attendance Dump'!$E$1:$AI$1,0)
),
INDEX('Active Hour''s Dump'!$D$3:$AH$337,
MATCH($C241,'Active Hour''s Dump'!$A$3:$A$337,0),
MATCH(W$2,'Active Hour''s Dump'!$D$2:$AH$2,0)
))),"")</f>
        <v>0</v>
      </c>
      <c r="X241" s="13" t="str">
        <f>_xlfn.IFNA(IF(X$3="Productivity",
INDEX('Productivity Dump'!$E$4:$AJ$500,
MATCH($A241,'Productivity Dump'!$A$4:$A$500,0),
MATCH(X$2,'Productivity Dump'!$E$3:$AJ$3,0)
),
IF(X$3="Attendance",
INDEX('Attendance Dump'!$E$2:$AI$400,
MATCH($A241,'Attendance Dump'!$B$2:$B$400,0),
MATCH(X$2,'Attendance Dump'!$E$1:$AI$1,0)
),
INDEX('Active Hour''s Dump'!$D$3:$AH$337,
MATCH($C241,'Active Hour''s Dump'!$A$3:$A$337,0),
MATCH(X$2,'Active Hour''s Dump'!$D$2:$AH$2,0)
))),"")</f>
        <v>PL</v>
      </c>
      <c r="Y241" s="54">
        <f>_xlfn.IFNA(IF(Y$3="Productivity",
INDEX('Productivity Dump'!$E$4:$AJ$500,
MATCH($A241,'Productivity Dump'!$A$4:$A$500,0),
MATCH(Y$2,'Productivity Dump'!$E$3:$AJ$3,0)
),
IF(Y$3="Attendance",
INDEX('Attendance Dump'!$E$2:$AI$400,
MATCH($A241,'Attendance Dump'!$B$2:$B$400,0),
MATCH(Y$2,'Attendance Dump'!$E$1:$AI$1,0)
),
INDEX('Active Hour''s Dump'!$D$3:$AH$337,
MATCH($C241,'Active Hour''s Dump'!$A$3:$A$337,0),
MATCH(Y$2,'Active Hour''s Dump'!$D$2:$AH$2,0)
))),"")</f>
        <v>0</v>
      </c>
      <c r="Z241" s="13">
        <f>_xlfn.IFNA(IF(Z$3="Productivity",
INDEX('Productivity Dump'!$E$4:$AJ$500,
MATCH($A241,'Productivity Dump'!$A$4:$A$500,0),
MATCH(Z$2,'Productivity Dump'!$E$3:$AJ$3,0)
),
IF(Z$3="Attendance",
INDEX('Attendance Dump'!$E$2:$AI$400,
MATCH($A241,'Attendance Dump'!$B$2:$B$400,0),
MATCH(Z$2,'Attendance Dump'!$E$1:$AI$1,0)
),
INDEX('Active Hour''s Dump'!$D$3:$AH$337,
MATCH($C241,'Active Hour''s Dump'!$A$3:$A$337,0),
MATCH(Z$2,'Active Hour''s Dump'!$D$2:$AH$2,0)
))),"")</f>
        <v>1331.1710000000005</v>
      </c>
      <c r="AA241" s="13" t="str">
        <f>_xlfn.IFNA(IF(AA$3="Productivity",
INDEX('Productivity Dump'!$E$4:$AJ$500,
MATCH($A241,'Productivity Dump'!$A$4:$A$500,0),
MATCH(AA$2,'Productivity Dump'!$E$3:$AJ$3,0)
),
IF(AA$3="Attendance",
INDEX('Attendance Dump'!$E$2:$AI$400,
MATCH($A241,'Attendance Dump'!$B$2:$B$400,0),
MATCH(AA$2,'Attendance Dump'!$E$1:$AI$1,0)
),
INDEX('Active Hour''s Dump'!$D$3:$AH$337,
MATCH($C241,'Active Hour''s Dump'!$A$3:$A$337,0),
MATCH(AA$2,'Active Hour''s Dump'!$D$2:$AH$2,0)
))),"")</f>
        <v>P</v>
      </c>
      <c r="AB241" s="54">
        <f>_xlfn.IFNA(IF(AB$3="Productivity",
INDEX('Productivity Dump'!$E$4:$AJ$500,
MATCH($A241,'Productivity Dump'!$A$4:$A$500,0),
MATCH(AB$2,'Productivity Dump'!$E$3:$AJ$3,0)
),
IF(AB$3="Attendance",
INDEX('Attendance Dump'!$E$2:$AI$400,
MATCH($A241,'Attendance Dump'!$B$2:$B$400,0),
MATCH(AB$2,'Attendance Dump'!$E$1:$AI$1,0)
),
INDEX('Active Hour''s Dump'!$D$3:$AH$337,
MATCH($C241,'Active Hour''s Dump'!$A$3:$A$337,0),
MATCH(AB$2,'Active Hour''s Dump'!$D$2:$AH$2,0)
))),"")</f>
        <v>6.9166666666666696</v>
      </c>
      <c r="AC241" s="13">
        <f>_xlfn.IFNA(IF(AC$3="Productivity",
INDEX('Productivity Dump'!$E$4:$AJ$500,
MATCH($A241,'Productivity Dump'!$A$4:$A$500,0),
MATCH(AC$2,'Productivity Dump'!$E$3:$AJ$3,0)
),
IF(AC$3="Attendance",
INDEX('Attendance Dump'!$E$2:$AI$400,
MATCH($A241,'Attendance Dump'!$B$2:$B$400,0),
MATCH(AC$2,'Attendance Dump'!$E$1:$AI$1,0)
),
INDEX('Active Hour''s Dump'!$D$3:$AH$337,
MATCH($C241,'Active Hour''s Dump'!$A$3:$A$337,0),
MATCH(AC$2,'Active Hour''s Dump'!$D$2:$AH$2,0)
))),"")</f>
        <v>1361.8369999999998</v>
      </c>
      <c r="AD241" s="13" t="str">
        <f>_xlfn.IFNA(IF(AD$3="Productivity",
INDEX('Productivity Dump'!$E$4:$AJ$500,
MATCH($A241,'Productivity Dump'!$A$4:$A$500,0),
MATCH(AD$2,'Productivity Dump'!$E$3:$AJ$3,0)
),
IF(AD$3="Attendance",
INDEX('Attendance Dump'!$E$2:$AI$400,
MATCH($A241,'Attendance Dump'!$B$2:$B$400,0),
MATCH(AD$2,'Attendance Dump'!$E$1:$AI$1,0)
),
INDEX('Active Hour''s Dump'!$D$3:$AH$337,
MATCH($C241,'Active Hour''s Dump'!$A$3:$A$337,0),
MATCH(AD$2,'Active Hour''s Dump'!$D$2:$AH$2,0)
))),"")</f>
        <v>P</v>
      </c>
      <c r="AE241" s="54">
        <f>_xlfn.IFNA(IF(AE$3="Productivity",
INDEX('Productivity Dump'!$E$4:$AJ$500,
MATCH($A241,'Productivity Dump'!$A$4:$A$500,0),
MATCH(AE$2,'Productivity Dump'!$E$3:$AJ$3,0)
),
IF(AE$3="Attendance",
INDEX('Attendance Dump'!$E$2:$AI$400,
MATCH($A241,'Attendance Dump'!$B$2:$B$400,0),
MATCH(AE$2,'Attendance Dump'!$E$1:$AI$1,0)
),
INDEX('Active Hour''s Dump'!$D$3:$AH$337,
MATCH($C241,'Active Hour''s Dump'!$A$3:$A$337,0),
MATCH(AE$2,'Active Hour''s Dump'!$D$2:$AH$2,0)
))),"")</f>
        <v>7.1666666666666696</v>
      </c>
      <c r="AF241" s="13">
        <f>_xlfn.IFNA(IF(AF$3="Productivity",
INDEX('Productivity Dump'!$E$4:$AJ$500,
MATCH($A241,'Productivity Dump'!$A$4:$A$500,0),
MATCH(AF$2,'Productivity Dump'!$E$3:$AJ$3,0)
),
IF(AF$3="Attendance",
INDEX('Attendance Dump'!$E$2:$AI$400,
MATCH($A241,'Attendance Dump'!$B$2:$B$400,0),
MATCH(AF$2,'Attendance Dump'!$E$1:$AI$1,0)
),
INDEX('Active Hour''s Dump'!$D$3:$AH$337,
MATCH($C241,'Active Hour''s Dump'!$A$3:$A$337,0),
MATCH(AF$2,'Active Hour''s Dump'!$D$2:$AH$2,0)
))),"")</f>
        <v>1355.9219999999998</v>
      </c>
      <c r="AG241" s="13" t="str">
        <f>_xlfn.IFNA(IF(AG$3="Productivity",
INDEX('Productivity Dump'!$E$4:$AJ$500,
MATCH($A241,'Productivity Dump'!$A$4:$A$500,0),
MATCH(AG$2,'Productivity Dump'!$E$3:$AJ$3,0)
),
IF(AG$3="Attendance",
INDEX('Attendance Dump'!$E$2:$AI$400,
MATCH($A241,'Attendance Dump'!$B$2:$B$400,0),
MATCH(AG$2,'Attendance Dump'!$E$1:$AI$1,0)
),
INDEX('Active Hour''s Dump'!$D$3:$AH$337,
MATCH($C241,'Active Hour''s Dump'!$A$3:$A$337,0),
MATCH(AG$2,'Active Hour''s Dump'!$D$2:$AH$2,0)
))),"")</f>
        <v>P</v>
      </c>
      <c r="AH241" s="54">
        <f>_xlfn.IFNA(IF(AH$3="Productivity",
INDEX('Productivity Dump'!$E$4:$AJ$500,
MATCH($A241,'Productivity Dump'!$A$4:$A$500,0),
MATCH(AH$2,'Productivity Dump'!$E$3:$AJ$3,0)
),
IF(AH$3="Attendance",
INDEX('Attendance Dump'!$E$2:$AI$400,
MATCH($A241,'Attendance Dump'!$B$2:$B$400,0),
MATCH(AH$2,'Attendance Dump'!$E$1:$AI$1,0)
),
INDEX('Active Hour''s Dump'!$D$3:$AH$337,
MATCH($C241,'Active Hour''s Dump'!$A$3:$A$337,0),
MATCH(AH$2,'Active Hour''s Dump'!$D$2:$AH$2,0)
))),"")</f>
        <v>7.25</v>
      </c>
      <c r="AI241" s="13">
        <f>_xlfn.IFNA(IF(AI$3="Productivity",
INDEX('Productivity Dump'!$E$4:$AJ$500,
MATCH($A241,'Productivity Dump'!$A$4:$A$500,0),
MATCH(AI$2,'Productivity Dump'!$E$3:$AJ$3,0)
),
IF(AI$3="Attendance",
INDEX('Attendance Dump'!$E$2:$AI$400,
MATCH($A241,'Attendance Dump'!$B$2:$B$400,0),
MATCH(AI$2,'Attendance Dump'!$E$1:$AI$1,0)
),
INDEX('Active Hour''s Dump'!$D$3:$AH$337,
MATCH($C241,'Active Hour''s Dump'!$A$3:$A$337,0),
MATCH(AI$2,'Active Hour''s Dump'!$D$2:$AH$2,0)
))),"")</f>
        <v>1260.8449999999998</v>
      </c>
      <c r="AJ241" s="13" t="str">
        <f>_xlfn.IFNA(IF(AJ$3="Productivity",
INDEX('Productivity Dump'!$E$4:$AJ$500,
MATCH($A241,'Productivity Dump'!$A$4:$A$500,0),
MATCH(AJ$2,'Productivity Dump'!$E$3:$AJ$3,0)
),
IF(AJ$3="Attendance",
INDEX('Attendance Dump'!$E$2:$AI$400,
MATCH($A241,'Attendance Dump'!$B$2:$B$400,0),
MATCH(AJ$2,'Attendance Dump'!$E$1:$AI$1,0)
),
INDEX('Active Hour''s Dump'!$D$3:$AH$337,
MATCH($C241,'Active Hour''s Dump'!$A$3:$A$337,0),
MATCH(AJ$2,'Active Hour''s Dump'!$D$2:$AH$2,0)
))),"")</f>
        <v>P</v>
      </c>
      <c r="AK241" s="54">
        <f>_xlfn.IFNA(IF(AK$3="Productivity",
INDEX('Productivity Dump'!$E$4:$AJ$500,
MATCH($A241,'Productivity Dump'!$A$4:$A$500,0),
MATCH(AK$2,'Productivity Dump'!$E$3:$AJ$3,0)
),
IF(AK$3="Attendance",
INDEX('Attendance Dump'!$E$2:$AI$400,
MATCH($A241,'Attendance Dump'!$B$2:$B$400,0),
MATCH(AK$2,'Attendance Dump'!$E$1:$AI$1,0)
),
INDEX('Active Hour''s Dump'!$D$3:$AH$337,
MATCH($C241,'Active Hour''s Dump'!$A$3:$A$337,0),
MATCH(AK$2,'Active Hour''s Dump'!$D$2:$AH$2,0)
))),"")</f>
        <v>6.1666666666666696</v>
      </c>
      <c r="AL241" s="13">
        <f>_xlfn.IFNA(IF(AL$3="Productivity",
INDEX('Productivity Dump'!$E$4:$AJ$500,
MATCH($A241,'Productivity Dump'!$A$4:$A$500,0),
MATCH(AL$2,'Productivity Dump'!$E$3:$AJ$3,0)
),
IF(AL$3="Attendance",
INDEX('Attendance Dump'!$E$2:$AI$400,
MATCH($A241,'Attendance Dump'!$B$2:$B$400,0),
MATCH(AL$2,'Attendance Dump'!$E$1:$AI$1,0)
),
INDEX('Active Hour''s Dump'!$D$3:$AH$337,
MATCH($C241,'Active Hour''s Dump'!$A$3:$A$337,0),
MATCH(AL$2,'Active Hour''s Dump'!$D$2:$AH$2,0)
))),"")</f>
        <v>0</v>
      </c>
      <c r="AM241" s="13" t="str">
        <f>_xlfn.IFNA(IF(AM$3="Productivity",
INDEX('Productivity Dump'!$E$4:$AJ$500,
MATCH($A241,'Productivity Dump'!$A$4:$A$500,0),
MATCH(AM$2,'Productivity Dump'!$E$3:$AJ$3,0)
),
IF(AM$3="Attendance",
INDEX('Attendance Dump'!$E$2:$AI$400,
MATCH($A241,'Attendance Dump'!$B$2:$B$400,0),
MATCH(AM$2,'Attendance Dump'!$E$1:$AI$1,0)
),
INDEX('Active Hour''s Dump'!$D$3:$AH$337,
MATCH($C241,'Active Hour''s Dump'!$A$3:$A$337,0),
MATCH(AM$2,'Active Hour''s Dump'!$D$2:$AH$2,0)
))),"")</f>
        <v>WO</v>
      </c>
      <c r="AN241" s="54">
        <f>_xlfn.IFNA(IF(AN$3="Productivity",
INDEX('Productivity Dump'!$E$4:$AJ$500,
MATCH($A241,'Productivity Dump'!$A$4:$A$500,0),
MATCH(AN$2,'Productivity Dump'!$E$3:$AJ$3,0)
),
IF(AN$3="Attendance",
INDEX('Attendance Dump'!$E$2:$AI$400,
MATCH($A241,'Attendance Dump'!$B$2:$B$400,0),
MATCH(AN$2,'Attendance Dump'!$E$1:$AI$1,0)
),
INDEX('Active Hour''s Dump'!$D$3:$AH$337,
MATCH($C241,'Active Hour''s Dump'!$A$3:$A$337,0),
MATCH(AN$2,'Active Hour''s Dump'!$D$2:$AH$2,0)
))),"")</f>
        <v>0</v>
      </c>
      <c r="AO241" s="13">
        <f>_xlfn.IFNA(IF(AO$3="Productivity",
INDEX('Productivity Dump'!$E$4:$AJ$500,
MATCH($A241,'Productivity Dump'!$A$4:$A$500,0),
MATCH(AO$2,'Productivity Dump'!$E$3:$AJ$3,0)
),
IF(AO$3="Attendance",
INDEX('Attendance Dump'!$E$2:$AI$400,
MATCH($A241,'Attendance Dump'!$B$2:$B$400,0),
MATCH(AO$2,'Attendance Dump'!$E$1:$AI$1,0)
),
INDEX('Active Hour''s Dump'!$D$3:$AH$337,
MATCH($C241,'Active Hour''s Dump'!$A$3:$A$337,0),
MATCH(AO$2,'Active Hour''s Dump'!$D$2:$AH$2,0)
))),"")</f>
        <v>723.58399999999995</v>
      </c>
      <c r="AP241" s="13" t="str">
        <f>_xlfn.IFNA(IF(AP$3="Productivity",
INDEX('Productivity Dump'!$E$4:$AJ$500,
MATCH($A241,'Productivity Dump'!$A$4:$A$500,0),
MATCH(AP$2,'Productivity Dump'!$E$3:$AJ$3,0)
),
IF(AP$3="Attendance",
INDEX('Attendance Dump'!$E$2:$AI$400,
MATCH($A241,'Attendance Dump'!$B$2:$B$400,0),
MATCH(AP$2,'Attendance Dump'!$E$1:$AI$1,0)
),
INDEX('Active Hour''s Dump'!$D$3:$AH$337,
MATCH($C241,'Active Hour''s Dump'!$A$3:$A$337,0),
MATCH(AP$2,'Active Hour''s Dump'!$D$2:$AH$2,0)
))),"")</f>
        <v>P</v>
      </c>
      <c r="AQ241" s="54">
        <f>_xlfn.IFNA(IF(AQ$3="Productivity",
INDEX('Productivity Dump'!$E$4:$AJ$500,
MATCH($A241,'Productivity Dump'!$A$4:$A$500,0),
MATCH(AQ$2,'Productivity Dump'!$E$3:$AJ$3,0)
),
IF(AQ$3="Attendance",
INDEX('Attendance Dump'!$E$2:$AI$400,
MATCH($A241,'Attendance Dump'!$B$2:$B$400,0),
MATCH(AQ$2,'Attendance Dump'!$E$1:$AI$1,0)
),
INDEX('Active Hour''s Dump'!$D$3:$AH$337,
MATCH($C241,'Active Hour''s Dump'!$A$3:$A$337,0),
MATCH(AQ$2,'Active Hour''s Dump'!$D$2:$AH$2,0)
))),"")</f>
        <v>3.75</v>
      </c>
      <c r="AR241" s="13">
        <f>_xlfn.IFNA(IF(AR$3="Productivity",
INDEX('Productivity Dump'!$E$4:$AJ$500,
MATCH($A241,'Productivity Dump'!$A$4:$A$500,0),
MATCH(AR$2,'Productivity Dump'!$E$3:$AJ$3,0)
),
IF(AR$3="Attendance",
INDEX('Attendance Dump'!$E$2:$AI$400,
MATCH($A241,'Attendance Dump'!$B$2:$B$400,0),
MATCH(AR$2,'Attendance Dump'!$E$1:$AI$1,0)
),
INDEX('Active Hour''s Dump'!$D$3:$AH$337,
MATCH($C241,'Active Hour''s Dump'!$A$3:$A$337,0),
MATCH(AR$2,'Active Hour''s Dump'!$D$2:$AH$2,0)
))),"")</f>
        <v>1375.5410000000004</v>
      </c>
      <c r="AS241" s="13" t="str">
        <f>_xlfn.IFNA(IF(AS$3="Productivity",
INDEX('Productivity Dump'!$E$4:$AJ$500,
MATCH($A241,'Productivity Dump'!$A$4:$A$500,0),
MATCH(AS$2,'Productivity Dump'!$E$3:$AJ$3,0)
),
IF(AS$3="Attendance",
INDEX('Attendance Dump'!$E$2:$AI$400,
MATCH($A241,'Attendance Dump'!$B$2:$B$400,0),
MATCH(AS$2,'Attendance Dump'!$E$1:$AI$1,0)
),
INDEX('Active Hour''s Dump'!$D$3:$AH$337,
MATCH($C241,'Active Hour''s Dump'!$A$3:$A$337,0),
MATCH(AS$2,'Active Hour''s Dump'!$D$2:$AH$2,0)
))),"")</f>
        <v>P</v>
      </c>
      <c r="AT241" s="54">
        <f>_xlfn.IFNA(IF(AT$3="Productivity",
INDEX('Productivity Dump'!$E$4:$AJ$500,
MATCH($A241,'Productivity Dump'!$A$4:$A$500,0),
MATCH(AT$2,'Productivity Dump'!$E$3:$AJ$3,0)
),
IF(AT$3="Attendance",
INDEX('Attendance Dump'!$E$2:$AI$400,
MATCH($A241,'Attendance Dump'!$B$2:$B$400,0),
MATCH(AT$2,'Attendance Dump'!$E$1:$AI$1,0)
),
INDEX('Active Hour''s Dump'!$D$3:$AH$337,
MATCH($C241,'Active Hour''s Dump'!$A$3:$A$337,0),
MATCH(AT$2,'Active Hour''s Dump'!$D$2:$AH$2,0)
))),"")</f>
        <v>6.75</v>
      </c>
      <c r="AU241" s="13">
        <f>_xlfn.IFNA(IF(AU$3="Productivity",
INDEX('Productivity Dump'!$E$4:$AJ$500,
MATCH($A241,'Productivity Dump'!$A$4:$A$500,0),
MATCH(AU$2,'Productivity Dump'!$E$3:$AJ$3,0)
),
IF(AU$3="Attendance",
INDEX('Attendance Dump'!$E$2:$AI$400,
MATCH($A241,'Attendance Dump'!$B$2:$B$400,0),
MATCH(AU$2,'Attendance Dump'!$E$1:$AI$1,0)
),
INDEX('Active Hour''s Dump'!$D$3:$AH$337,
MATCH($C241,'Active Hour''s Dump'!$A$3:$A$337,0),
MATCH(AU$2,'Active Hour''s Dump'!$D$2:$AH$2,0)
))),"")</f>
        <v>1327.0759999999998</v>
      </c>
      <c r="AV241" s="13" t="str">
        <f>_xlfn.IFNA(IF(AV$3="Productivity",
INDEX('Productivity Dump'!$E$4:$AJ$500,
MATCH($A241,'Productivity Dump'!$A$4:$A$500,0),
MATCH(AV$2,'Productivity Dump'!$E$3:$AJ$3,0)
),
IF(AV$3="Attendance",
INDEX('Attendance Dump'!$E$2:$AI$400,
MATCH($A241,'Attendance Dump'!$B$2:$B$400,0),
MATCH(AV$2,'Attendance Dump'!$E$1:$AI$1,0)
),
INDEX('Active Hour''s Dump'!$D$3:$AH$337,
MATCH($C241,'Active Hour''s Dump'!$A$3:$A$337,0),
MATCH(AV$2,'Active Hour''s Dump'!$D$2:$AH$2,0)
))),"")</f>
        <v>P</v>
      </c>
      <c r="AW241" s="54">
        <f>_xlfn.IFNA(IF(AW$3="Productivity",
INDEX('Productivity Dump'!$E$4:$AJ$500,
MATCH($A241,'Productivity Dump'!$A$4:$A$500,0),
MATCH(AW$2,'Productivity Dump'!$E$3:$AJ$3,0)
),
IF(AW$3="Attendance",
INDEX('Attendance Dump'!$E$2:$AI$400,
MATCH($A241,'Attendance Dump'!$B$2:$B$400,0),
MATCH(AW$2,'Attendance Dump'!$E$1:$AI$1,0)
),
INDEX('Active Hour''s Dump'!$D$3:$AH$337,
MATCH($C241,'Active Hour''s Dump'!$A$3:$A$337,0),
MATCH(AW$2,'Active Hour''s Dump'!$D$2:$AH$2,0)
))),"")</f>
        <v>7.1666666666666696</v>
      </c>
      <c r="AX241" s="13">
        <f>_xlfn.IFNA(IF(AX$3="Productivity",
INDEX('Productivity Dump'!$E$4:$AJ$500,
MATCH($A241,'Productivity Dump'!$A$4:$A$500,0),
MATCH(AX$2,'Productivity Dump'!$E$3:$AJ$3,0)
),
IF(AX$3="Attendance",
INDEX('Attendance Dump'!$E$2:$AI$400,
MATCH($A241,'Attendance Dump'!$B$2:$B$400,0),
MATCH(AX$2,'Attendance Dump'!$E$1:$AI$1,0)
),
INDEX('Active Hour''s Dump'!$D$3:$AH$337,
MATCH($C241,'Active Hour''s Dump'!$A$3:$A$337,0),
MATCH(AX$2,'Active Hour''s Dump'!$D$2:$AH$2,0)
))),"")</f>
        <v>1322.1870000000004</v>
      </c>
      <c r="AY241" s="13" t="str">
        <f>_xlfn.IFNA(IF(AY$3="Productivity",
INDEX('Productivity Dump'!$E$4:$AJ$500,
MATCH($A241,'Productivity Dump'!$A$4:$A$500,0),
MATCH(AY$2,'Productivity Dump'!$E$3:$AJ$3,0)
),
IF(AY$3="Attendance",
INDEX('Attendance Dump'!$E$2:$AI$400,
MATCH($A241,'Attendance Dump'!$B$2:$B$400,0),
MATCH(AY$2,'Attendance Dump'!$E$1:$AI$1,0)
),
INDEX('Active Hour''s Dump'!$D$3:$AH$337,
MATCH($C241,'Active Hour''s Dump'!$A$3:$A$337,0),
MATCH(AY$2,'Active Hour''s Dump'!$D$2:$AH$2,0)
))),"")</f>
        <v>P</v>
      </c>
      <c r="AZ241" s="54">
        <f>_xlfn.IFNA(IF(AZ$3="Productivity",
INDEX('Productivity Dump'!$E$4:$AJ$500,
MATCH($A241,'Productivity Dump'!$A$4:$A$500,0),
MATCH(AZ$2,'Productivity Dump'!$E$3:$AJ$3,0)
),
IF(AZ$3="Attendance",
INDEX('Attendance Dump'!$E$2:$AI$400,
MATCH($A241,'Attendance Dump'!$B$2:$B$400,0),
MATCH(AZ$2,'Attendance Dump'!$E$1:$AI$1,0)
),
INDEX('Active Hour''s Dump'!$D$3:$AH$337,
MATCH($C241,'Active Hour''s Dump'!$A$3:$A$337,0),
MATCH(AZ$2,'Active Hour''s Dump'!$D$2:$AH$2,0)
))),"")</f>
        <v>6.9166666666666696</v>
      </c>
      <c r="BA241" s="13">
        <f>_xlfn.IFNA(IF(BA$3="Productivity",
INDEX('Productivity Dump'!$E$4:$AJ$500,
MATCH($A241,'Productivity Dump'!$A$4:$A$500,0),
MATCH(BA$2,'Productivity Dump'!$E$3:$AJ$3,0)
),
IF(BA$3="Attendance",
INDEX('Attendance Dump'!$E$2:$AI$400,
MATCH($A241,'Attendance Dump'!$B$2:$B$400,0),
MATCH(BA$2,'Attendance Dump'!$E$1:$AI$1,0)
),
INDEX('Active Hour''s Dump'!$D$3:$AH$337,
MATCH($C241,'Active Hour''s Dump'!$A$3:$A$337,0),
MATCH(BA$2,'Active Hour''s Dump'!$D$2:$AH$2,0)
))),"")</f>
        <v>1302.9220000000003</v>
      </c>
      <c r="BB241" s="13" t="str">
        <f>_xlfn.IFNA(IF(BB$3="Productivity",
INDEX('Productivity Dump'!$E$4:$AJ$500,
MATCH($A241,'Productivity Dump'!$A$4:$A$500,0),
MATCH(BB$2,'Productivity Dump'!$E$3:$AJ$3,0)
),
IF(BB$3="Attendance",
INDEX('Attendance Dump'!$E$2:$AI$400,
MATCH($A241,'Attendance Dump'!$B$2:$B$400,0),
MATCH(BB$2,'Attendance Dump'!$E$1:$AI$1,0)
),
INDEX('Active Hour''s Dump'!$D$3:$AH$337,
MATCH($C241,'Active Hour''s Dump'!$A$3:$A$337,0),
MATCH(BB$2,'Active Hour''s Dump'!$D$2:$AH$2,0)
))),"")</f>
        <v>P</v>
      </c>
      <c r="BC241" s="54">
        <f>_xlfn.IFNA(IF(BC$3="Productivity",
INDEX('Productivity Dump'!$E$4:$AJ$500,
MATCH($A241,'Productivity Dump'!$A$4:$A$500,0),
MATCH(BC$2,'Productivity Dump'!$E$3:$AJ$3,0)
),
IF(BC$3="Attendance",
INDEX('Attendance Dump'!$E$2:$AI$400,
MATCH($A241,'Attendance Dump'!$B$2:$B$400,0),
MATCH(BC$2,'Attendance Dump'!$E$1:$AI$1,0)
),
INDEX('Active Hour''s Dump'!$D$3:$AH$337,
MATCH($C241,'Active Hour''s Dump'!$A$3:$A$337,0),
MATCH(BC$2,'Active Hour''s Dump'!$D$2:$AH$2,0)
))),"")</f>
        <v>7.0833333333333304</v>
      </c>
      <c r="BD241" s="13">
        <f>_xlfn.IFNA(IF(BD$3="Productivity",
INDEX('Productivity Dump'!$E$4:$AJ$500,
MATCH($A241,'Productivity Dump'!$A$4:$A$500,0),
MATCH(BD$2,'Productivity Dump'!$E$3:$AJ$3,0)
),
IF(BD$3="Attendance",
INDEX('Attendance Dump'!$E$2:$AI$400,
MATCH($A241,'Attendance Dump'!$B$2:$B$400,0),
MATCH(BD$2,'Attendance Dump'!$E$1:$AI$1,0)
),
INDEX('Active Hour''s Dump'!$D$3:$AH$337,
MATCH($C241,'Active Hour''s Dump'!$A$3:$A$337,0),
MATCH(BD$2,'Active Hour''s Dump'!$D$2:$AH$2,0)
))),"")</f>
        <v>672.197</v>
      </c>
      <c r="BE241" s="13" t="str">
        <f>_xlfn.IFNA(IF(BE$3="Productivity",
INDEX('Productivity Dump'!$E$4:$AJ$500,
MATCH($A241,'Productivity Dump'!$A$4:$A$500,0),
MATCH(BE$2,'Productivity Dump'!$E$3:$AJ$3,0)
),
IF(BE$3="Attendance",
INDEX('Attendance Dump'!$E$2:$AI$400,
MATCH($A241,'Attendance Dump'!$B$2:$B$400,0),
MATCH(BE$2,'Attendance Dump'!$E$1:$AI$1,0)
),
INDEX('Active Hour''s Dump'!$D$3:$AH$337,
MATCH($C241,'Active Hour''s Dump'!$A$3:$A$337,0),
MATCH(BE$2,'Active Hour''s Dump'!$D$2:$AH$2,0)
))),"")</f>
        <v>P</v>
      </c>
      <c r="BF241" s="54">
        <f>_xlfn.IFNA(IF(BF$3="Productivity",
INDEX('Productivity Dump'!$E$4:$AJ$500,
MATCH($A241,'Productivity Dump'!$A$4:$A$500,0),
MATCH(BF$2,'Productivity Dump'!$E$3:$AJ$3,0)
),
IF(BF$3="Attendance",
INDEX('Attendance Dump'!$E$2:$AI$400,
MATCH($A241,'Attendance Dump'!$B$2:$B$400,0),
MATCH(BF$2,'Attendance Dump'!$E$1:$AI$1,0)
),
INDEX('Active Hour''s Dump'!$D$3:$AH$337,
MATCH($C241,'Active Hour''s Dump'!$A$3:$A$337,0),
MATCH(BF$2,'Active Hour''s Dump'!$D$2:$AH$2,0)
))),"")</f>
        <v>3.25</v>
      </c>
      <c r="BG241" s="13">
        <f>_xlfn.IFNA(IF(BG$3="Productivity",
INDEX('Productivity Dump'!$E$4:$AJ$500,
MATCH($A241,'Productivity Dump'!$A$4:$A$500,0),
MATCH(BG$2,'Productivity Dump'!$E$3:$AJ$3,0)
),
IF(BG$3="Attendance",
INDEX('Attendance Dump'!$E$2:$AI$400,
MATCH($A241,'Attendance Dump'!$B$2:$B$400,0),
MATCH(BG$2,'Attendance Dump'!$E$1:$AI$1,0)
),
INDEX('Active Hour''s Dump'!$D$3:$AH$337,
MATCH($C241,'Active Hour''s Dump'!$A$3:$A$337,0),
MATCH(BG$2,'Active Hour''s Dump'!$D$2:$AH$2,0)
))),"")</f>
        <v>0</v>
      </c>
      <c r="BH241" s="13" t="str">
        <f>_xlfn.IFNA(IF(BH$3="Productivity",
INDEX('Productivity Dump'!$E$4:$AJ$500,
MATCH($A241,'Productivity Dump'!$A$4:$A$500,0),
MATCH(BH$2,'Productivity Dump'!$E$3:$AJ$3,0)
),
IF(BH$3="Attendance",
INDEX('Attendance Dump'!$E$2:$AI$400,
MATCH($A241,'Attendance Dump'!$B$2:$B$400,0),
MATCH(BH$2,'Attendance Dump'!$E$1:$AI$1,0)
),
INDEX('Active Hour''s Dump'!$D$3:$AH$337,
MATCH($C241,'Active Hour''s Dump'!$A$3:$A$337,0),
MATCH(BH$2,'Active Hour''s Dump'!$D$2:$AH$2,0)
))),"")</f>
        <v>WO</v>
      </c>
      <c r="BI241" s="54">
        <f>_xlfn.IFNA(IF(BI$3="Productivity",
INDEX('Productivity Dump'!$E$4:$AJ$500,
MATCH($A241,'Productivity Dump'!$A$4:$A$500,0),
MATCH(BI$2,'Productivity Dump'!$E$3:$AJ$3,0)
),
IF(BI$3="Attendance",
INDEX('Attendance Dump'!$E$2:$AI$400,
MATCH($A241,'Attendance Dump'!$B$2:$B$400,0),
MATCH(BI$2,'Attendance Dump'!$E$1:$AI$1,0)
),
INDEX('Active Hour''s Dump'!$D$3:$AH$337,
MATCH($C241,'Active Hour''s Dump'!$A$3:$A$337,0),
MATCH(BI$2,'Active Hour''s Dump'!$D$2:$AH$2,0)
))),"")</f>
        <v>0</v>
      </c>
      <c r="BJ241" s="13">
        <f>_xlfn.IFNA(IF(BJ$3="Productivity",
INDEX('Productivity Dump'!$E$4:$AJ$500,
MATCH($A241,'Productivity Dump'!$A$4:$A$500,0),
MATCH(BJ$2,'Productivity Dump'!$E$3:$AJ$3,0)
),
IF(BJ$3="Attendance",
INDEX('Attendance Dump'!$E$2:$AI$400,
MATCH($A241,'Attendance Dump'!$B$2:$B$400,0),
MATCH(BJ$2,'Attendance Dump'!$E$1:$AI$1,0)
),
INDEX('Active Hour''s Dump'!$D$3:$AH$337,
MATCH($C241,'Active Hour''s Dump'!$A$3:$A$337,0),
MATCH(BJ$2,'Active Hour''s Dump'!$D$2:$AH$2,0)
))),"")</f>
        <v>781.3520000000002</v>
      </c>
      <c r="BK241" s="13" t="str">
        <f>_xlfn.IFNA(IF(BK$3="Productivity",
INDEX('Productivity Dump'!$E$4:$AJ$500,
MATCH($A241,'Productivity Dump'!$A$4:$A$500,0),
MATCH(BK$2,'Productivity Dump'!$E$3:$AJ$3,0)
),
IF(BK$3="Attendance",
INDEX('Attendance Dump'!$E$2:$AI$400,
MATCH($A241,'Attendance Dump'!$B$2:$B$400,0),
MATCH(BK$2,'Attendance Dump'!$E$1:$AI$1,0)
),
INDEX('Active Hour''s Dump'!$D$3:$AH$337,
MATCH($C241,'Active Hour''s Dump'!$A$3:$A$337,0),
MATCH(BK$2,'Active Hour''s Dump'!$D$2:$AH$2,0)
))),"")</f>
        <v>P</v>
      </c>
      <c r="BL241" s="54">
        <f>_xlfn.IFNA(IF(BL$3="Productivity",
INDEX('Productivity Dump'!$E$4:$AJ$500,
MATCH($A241,'Productivity Dump'!$A$4:$A$500,0),
MATCH(BL$2,'Productivity Dump'!$E$3:$AJ$3,0)
),
IF(BL$3="Attendance",
INDEX('Attendance Dump'!$E$2:$AI$400,
MATCH($A241,'Attendance Dump'!$B$2:$B$400,0),
MATCH(BL$2,'Attendance Dump'!$E$1:$AI$1,0)
),
INDEX('Active Hour''s Dump'!$D$3:$AH$337,
MATCH($C241,'Active Hour''s Dump'!$A$3:$A$337,0),
MATCH(BL$2,'Active Hour''s Dump'!$D$2:$AH$2,0)
))),"")</f>
        <v>3.5</v>
      </c>
      <c r="BM241" s="13">
        <f>_xlfn.IFNA(IF(BM$3="Productivity",
INDEX('Productivity Dump'!$E$4:$AJ$500,
MATCH($A241,'Productivity Dump'!$A$4:$A$500,0),
MATCH(BM$2,'Productivity Dump'!$E$3:$AJ$3,0)
),
IF(BM$3="Attendance",
INDEX('Attendance Dump'!$E$2:$AI$400,
MATCH($A241,'Attendance Dump'!$B$2:$B$400,0),
MATCH(BM$2,'Attendance Dump'!$E$1:$AI$1,0)
),
INDEX('Active Hour''s Dump'!$D$3:$AH$337,
MATCH($C241,'Active Hour''s Dump'!$A$3:$A$337,0),
MATCH(BM$2,'Active Hour''s Dump'!$D$2:$AH$2,0)
))),"")</f>
        <v>1512.3359999999998</v>
      </c>
      <c r="BN241" s="13" t="str">
        <f>_xlfn.IFNA(IF(BN$3="Productivity",
INDEX('Productivity Dump'!$E$4:$AJ$500,
MATCH($A241,'Productivity Dump'!$A$4:$A$500,0),
MATCH(BN$2,'Productivity Dump'!$E$3:$AJ$3,0)
),
IF(BN$3="Attendance",
INDEX('Attendance Dump'!$E$2:$AI$400,
MATCH($A241,'Attendance Dump'!$B$2:$B$400,0),
MATCH(BN$2,'Attendance Dump'!$E$1:$AI$1,0)
),
INDEX('Active Hour''s Dump'!$D$3:$AH$337,
MATCH($C241,'Active Hour''s Dump'!$A$3:$A$337,0),
MATCH(BN$2,'Active Hour''s Dump'!$D$2:$AH$2,0)
))),"")</f>
        <v>P</v>
      </c>
      <c r="BO241" s="54">
        <f>_xlfn.IFNA(IF(BO$3="Productivity",
INDEX('Productivity Dump'!$E$4:$AJ$500,
MATCH($A241,'Productivity Dump'!$A$4:$A$500,0),
MATCH(BO$2,'Productivity Dump'!$E$3:$AJ$3,0)
),
IF(BO$3="Attendance",
INDEX('Attendance Dump'!$E$2:$AI$400,
MATCH($A241,'Attendance Dump'!$B$2:$B$400,0),
MATCH(BO$2,'Attendance Dump'!$E$1:$AI$1,0)
),
INDEX('Active Hour''s Dump'!$D$3:$AH$337,
MATCH($C241,'Active Hour''s Dump'!$A$3:$A$337,0),
MATCH(BO$2,'Active Hour''s Dump'!$D$2:$AH$2,0)
))),"")</f>
        <v>7.9166666666666696</v>
      </c>
      <c r="BP241" s="13">
        <f>_xlfn.IFNA(IF(BP$3="Productivity",
INDEX('Productivity Dump'!$E$4:$AJ$500,
MATCH($A241,'Productivity Dump'!$A$4:$A$500,0),
MATCH(BP$2,'Productivity Dump'!$E$3:$AJ$3,0)
),
IF(BP$3="Attendance",
INDEX('Attendance Dump'!$E$2:$AI$400,
MATCH($A241,'Attendance Dump'!$B$2:$B$400,0),
MATCH(BP$2,'Attendance Dump'!$E$1:$AI$1,0)
),
INDEX('Active Hour''s Dump'!$D$3:$AH$337,
MATCH($C241,'Active Hour''s Dump'!$A$3:$A$337,0),
MATCH(BP$2,'Active Hour''s Dump'!$D$2:$AH$2,0)
))),"")</f>
        <v>1310.893</v>
      </c>
      <c r="BQ241" s="13" t="str">
        <f>_xlfn.IFNA(IF(BQ$3="Productivity",
INDEX('Productivity Dump'!$E$4:$AJ$500,
MATCH($A241,'Productivity Dump'!$A$4:$A$500,0),
MATCH(BQ$2,'Productivity Dump'!$E$3:$AJ$3,0)
),
IF(BQ$3="Attendance",
INDEX('Attendance Dump'!$E$2:$AI$400,
MATCH($A241,'Attendance Dump'!$B$2:$B$400,0),
MATCH(BQ$2,'Attendance Dump'!$E$1:$AI$1,0)
),
INDEX('Active Hour''s Dump'!$D$3:$AH$337,
MATCH($C241,'Active Hour''s Dump'!$A$3:$A$337,0),
MATCH(BQ$2,'Active Hour''s Dump'!$D$2:$AH$2,0)
))),"")</f>
        <v>P</v>
      </c>
      <c r="BR241" s="54">
        <f>_xlfn.IFNA(IF(BR$3="Productivity",
INDEX('Productivity Dump'!$E$4:$AJ$500,
MATCH($A241,'Productivity Dump'!$A$4:$A$500,0),
MATCH(BR$2,'Productivity Dump'!$E$3:$AJ$3,0)
),
IF(BR$3="Attendance",
INDEX('Attendance Dump'!$E$2:$AI$400,
MATCH($A241,'Attendance Dump'!$B$2:$B$400,0),
MATCH(BR$2,'Attendance Dump'!$E$1:$AI$1,0)
),
INDEX('Active Hour''s Dump'!$D$3:$AH$337,
MATCH($C241,'Active Hour''s Dump'!$A$3:$A$337,0),
MATCH(BR$2,'Active Hour''s Dump'!$D$2:$AH$2,0)
))),"")</f>
        <v>7.0833333333333304</v>
      </c>
      <c r="BS241" s="13">
        <f>_xlfn.IFNA(IF(BS$3="Productivity",
INDEX('Productivity Dump'!$E$4:$AJ$500,
MATCH($A241,'Productivity Dump'!$A$4:$A$500,0),
MATCH(BS$2,'Productivity Dump'!$E$3:$AJ$3,0)
),
IF(BS$3="Attendance",
INDEX('Attendance Dump'!$E$2:$AI$400,
MATCH($A241,'Attendance Dump'!$B$2:$B$400,0),
MATCH(BS$2,'Attendance Dump'!$E$1:$AI$1,0)
),
INDEX('Active Hour''s Dump'!$D$3:$AH$337,
MATCH($C241,'Active Hour''s Dump'!$A$3:$A$337,0),
MATCH(BS$2,'Active Hour''s Dump'!$D$2:$AH$2,0)
))),"")</f>
        <v>1499.9459999999995</v>
      </c>
      <c r="BT241" s="13" t="str">
        <f>_xlfn.IFNA(IF(BT$3="Productivity",
INDEX('Productivity Dump'!$E$4:$AJ$500,
MATCH($A241,'Productivity Dump'!$A$4:$A$500,0),
MATCH(BT$2,'Productivity Dump'!$E$3:$AJ$3,0)
),
IF(BT$3="Attendance",
INDEX('Attendance Dump'!$E$2:$AI$400,
MATCH($A241,'Attendance Dump'!$B$2:$B$400,0),
MATCH(BT$2,'Attendance Dump'!$E$1:$AI$1,0)
),
INDEX('Active Hour''s Dump'!$D$3:$AH$337,
MATCH($C241,'Active Hour''s Dump'!$A$3:$A$337,0),
MATCH(BT$2,'Active Hour''s Dump'!$D$2:$AH$2,0)
))),"")</f>
        <v>H(P)</v>
      </c>
      <c r="BU241" s="54">
        <f>_xlfn.IFNA(IF(BU$3="Productivity",
INDEX('Productivity Dump'!$E$4:$AJ$500,
MATCH($A241,'Productivity Dump'!$A$4:$A$500,0),
MATCH(BU$2,'Productivity Dump'!$E$3:$AJ$3,0)
),
IF(BU$3="Attendance",
INDEX('Attendance Dump'!$E$2:$AI$400,
MATCH($A241,'Attendance Dump'!$B$2:$B$400,0),
MATCH(BU$2,'Attendance Dump'!$E$1:$AI$1,0)
),
INDEX('Active Hour''s Dump'!$D$3:$AH$337,
MATCH($C241,'Active Hour''s Dump'!$A$3:$A$337,0),
MATCH(BU$2,'Active Hour''s Dump'!$D$2:$AH$2,0)
))),"")</f>
        <v>7.0833333333333304</v>
      </c>
      <c r="BV241" s="13">
        <f>_xlfn.IFNA(IF(BV$3="Productivity",
INDEX('Productivity Dump'!$E$4:$AJ$500,
MATCH($A241,'Productivity Dump'!$A$4:$A$500,0),
MATCH(BV$2,'Productivity Dump'!$E$3:$AJ$3,0)
),
IF(BV$3="Attendance",
INDEX('Attendance Dump'!$E$2:$AI$400,
MATCH($A241,'Attendance Dump'!$B$2:$B$400,0),
MATCH(BV$2,'Attendance Dump'!$E$1:$AI$1,0)
),
INDEX('Active Hour''s Dump'!$D$3:$AH$337,
MATCH($C241,'Active Hour''s Dump'!$A$3:$A$337,0),
MATCH(BV$2,'Active Hour''s Dump'!$D$2:$AH$2,0)
))),"")</f>
        <v>1223.2609999999997</v>
      </c>
      <c r="BW241" s="13" t="str">
        <f>_xlfn.IFNA(IF(BW$3="Productivity",
INDEX('Productivity Dump'!$E$4:$AJ$500,
MATCH($A241,'Productivity Dump'!$A$4:$A$500,0),
MATCH(BW$2,'Productivity Dump'!$E$3:$AJ$3,0)
),
IF(BW$3="Attendance",
INDEX('Attendance Dump'!$E$2:$AI$400,
MATCH($A241,'Attendance Dump'!$B$2:$B$400,0),
MATCH(BW$2,'Attendance Dump'!$E$1:$AI$1,0)
),
INDEX('Active Hour''s Dump'!$D$3:$AH$337,
MATCH($C241,'Active Hour''s Dump'!$A$3:$A$337,0),
MATCH(BW$2,'Active Hour''s Dump'!$D$2:$AH$2,0)
))),"")</f>
        <v>P</v>
      </c>
      <c r="BX241" s="54">
        <f>_xlfn.IFNA(IF(BX$3="Productivity",
INDEX('Productivity Dump'!$E$4:$AJ$500,
MATCH($A241,'Productivity Dump'!$A$4:$A$500,0),
MATCH(BX$2,'Productivity Dump'!$E$3:$AJ$3,0)
),
IF(BX$3="Attendance",
INDEX('Attendance Dump'!$E$2:$AI$400,
MATCH($A241,'Attendance Dump'!$B$2:$B$400,0),
MATCH(BX$2,'Attendance Dump'!$E$1:$AI$1,0)
),
INDEX('Active Hour''s Dump'!$D$3:$AH$337,
MATCH($C241,'Active Hour''s Dump'!$A$3:$A$337,0),
MATCH(BX$2,'Active Hour''s Dump'!$D$2:$AH$2,0)
))),"")</f>
        <v>6.0833333333333304</v>
      </c>
      <c r="BY241" s="13">
        <f>_xlfn.IFNA(IF(BY$3="Productivity",
INDEX('Productivity Dump'!$E$4:$AJ$500,
MATCH($A241,'Productivity Dump'!$A$4:$A$500,0),
MATCH(BY$2,'Productivity Dump'!$E$3:$AJ$3,0)
),
IF(BY$3="Attendance",
INDEX('Attendance Dump'!$E$2:$AI$400,
MATCH($A241,'Attendance Dump'!$B$2:$B$400,0),
MATCH(BY$2,'Attendance Dump'!$E$1:$AI$1,0)
),
INDEX('Active Hour''s Dump'!$D$3:$AH$337,
MATCH($C241,'Active Hour''s Dump'!$A$3:$A$337,0),
MATCH(BY$2,'Active Hour''s Dump'!$D$2:$AH$2,0)
))),"")</f>
        <v>978.79799999999977</v>
      </c>
      <c r="BZ241" s="13" t="str">
        <f>_xlfn.IFNA(IF(BZ$3="Productivity",
INDEX('Productivity Dump'!$E$4:$AJ$500,
MATCH($A241,'Productivity Dump'!$A$4:$A$500,0),
MATCH(BZ$2,'Productivity Dump'!$E$3:$AJ$3,0)
),
IF(BZ$3="Attendance",
INDEX('Attendance Dump'!$E$2:$AI$400,
MATCH($A241,'Attendance Dump'!$B$2:$B$400,0),
MATCH(BZ$2,'Attendance Dump'!$E$1:$AI$1,0)
),
INDEX('Active Hour''s Dump'!$D$3:$AH$337,
MATCH($C241,'Active Hour''s Dump'!$A$3:$A$337,0),
MATCH(BZ$2,'Active Hour''s Dump'!$D$2:$AH$2,0)
))),"")</f>
        <v>P</v>
      </c>
      <c r="CA241" s="54">
        <f>_xlfn.IFNA(IF(CA$3="Productivity",
INDEX('Productivity Dump'!$E$4:$AJ$500,
MATCH($A241,'Productivity Dump'!$A$4:$A$500,0),
MATCH(CA$2,'Productivity Dump'!$E$3:$AJ$3,0)
),
IF(CA$3="Attendance",
INDEX('Attendance Dump'!$E$2:$AI$400,
MATCH($A241,'Attendance Dump'!$B$2:$B$400,0),
MATCH(CA$2,'Attendance Dump'!$E$1:$AI$1,0)
),
INDEX('Active Hour''s Dump'!$D$3:$AH$337,
MATCH($C241,'Active Hour''s Dump'!$A$3:$A$337,0),
MATCH(CA$2,'Active Hour''s Dump'!$D$2:$AH$2,0)
))),"")</f>
        <v>5.1666666666666696</v>
      </c>
      <c r="CB241" s="13">
        <f>_xlfn.IFNA(IF(CB$3="Productivity",
INDEX('Productivity Dump'!$E$4:$AJ$500,
MATCH($A241,'Productivity Dump'!$A$4:$A$500,0),
MATCH(CB$2,'Productivity Dump'!$E$3:$AJ$3,0)
),
IF(CB$3="Attendance",
INDEX('Attendance Dump'!$E$2:$AI$400,
MATCH($A241,'Attendance Dump'!$B$2:$B$400,0),
MATCH(CB$2,'Attendance Dump'!$E$1:$AI$1,0)
),
INDEX('Active Hour''s Dump'!$D$3:$AH$337,
MATCH($C241,'Active Hour''s Dump'!$A$3:$A$337,0),
MATCH(CB$2,'Active Hour''s Dump'!$D$2:$AH$2,0)
))),"")</f>
        <v>0</v>
      </c>
      <c r="CC241" s="13" t="str">
        <f>_xlfn.IFNA(IF(CC$3="Productivity",
INDEX('Productivity Dump'!$E$4:$AJ$500,
MATCH($A241,'Productivity Dump'!$A$4:$A$500,0),
MATCH(CC$2,'Productivity Dump'!$E$3:$AJ$3,0)
),
IF(CC$3="Attendance",
INDEX('Attendance Dump'!$E$2:$AI$400,
MATCH($A241,'Attendance Dump'!$B$2:$B$400,0),
MATCH(CC$2,'Attendance Dump'!$E$1:$AI$1,0)
),
INDEX('Active Hour''s Dump'!$D$3:$AH$337,
MATCH($C241,'Active Hour''s Dump'!$A$3:$A$337,0),
MATCH(CC$2,'Active Hour''s Dump'!$D$2:$AH$2,0)
))),"")</f>
        <v>WO</v>
      </c>
      <c r="CD241" s="54">
        <f>_xlfn.IFNA(IF(CD$3="Productivity",
INDEX('Productivity Dump'!$E$4:$AJ$500,
MATCH($A241,'Productivity Dump'!$A$4:$A$500,0),
MATCH(CD$2,'Productivity Dump'!$E$3:$AJ$3,0)
),
IF(CD$3="Attendance",
INDEX('Attendance Dump'!$E$2:$AI$400,
MATCH($A241,'Attendance Dump'!$B$2:$B$400,0),
MATCH(CD$2,'Attendance Dump'!$E$1:$AI$1,0)
),
INDEX('Active Hour''s Dump'!$D$3:$AH$337,
MATCH($C241,'Active Hour''s Dump'!$A$3:$A$337,0),
MATCH(CD$2,'Active Hour''s Dump'!$D$2:$AH$2,0)
))),"")</f>
        <v>0</v>
      </c>
      <c r="CE241" s="13">
        <f>_xlfn.IFNA(IF(CE$3="Productivity",
INDEX('Productivity Dump'!$E$4:$AJ$500,
MATCH($A241,'Productivity Dump'!$A$4:$A$500,0),
MATCH(CE$2,'Productivity Dump'!$E$3:$AJ$3,0)
),
IF(CE$3="Attendance",
INDEX('Attendance Dump'!$E$2:$AI$400,
MATCH($A241,'Attendance Dump'!$B$2:$B$400,0),
MATCH(CE$2,'Attendance Dump'!$E$1:$AI$1,0)
),
INDEX('Active Hour''s Dump'!$D$3:$AH$337,
MATCH($C241,'Active Hour''s Dump'!$A$3:$A$337,0),
MATCH(CE$2,'Active Hour''s Dump'!$D$2:$AH$2,0)
))),"")</f>
        <v>731.9079999999999</v>
      </c>
      <c r="CF241" s="13" t="str">
        <f>_xlfn.IFNA(IF(CF$3="Productivity",
INDEX('Productivity Dump'!$E$4:$AJ$500,
MATCH($A241,'Productivity Dump'!$A$4:$A$500,0),
MATCH(CF$2,'Productivity Dump'!$E$3:$AJ$3,0)
),
IF(CF$3="Attendance",
INDEX('Attendance Dump'!$E$2:$AI$400,
MATCH($A241,'Attendance Dump'!$B$2:$B$400,0),
MATCH(CF$2,'Attendance Dump'!$E$1:$AI$1,0)
),
INDEX('Active Hour''s Dump'!$D$3:$AH$337,
MATCH($C241,'Active Hour''s Dump'!$A$3:$A$337,0),
MATCH(CF$2,'Active Hour''s Dump'!$D$2:$AH$2,0)
))),"")</f>
        <v>P</v>
      </c>
      <c r="CG241" s="54">
        <f>_xlfn.IFNA(IF(CG$3="Productivity",
INDEX('Productivity Dump'!$E$4:$AJ$500,
MATCH($A241,'Productivity Dump'!$A$4:$A$500,0),
MATCH(CG$2,'Productivity Dump'!$E$3:$AJ$3,0)
),
IF(CG$3="Attendance",
INDEX('Attendance Dump'!$E$2:$AI$400,
MATCH($A241,'Attendance Dump'!$B$2:$B$400,0),
MATCH(CG$2,'Attendance Dump'!$E$1:$AI$1,0)
),
INDEX('Active Hour''s Dump'!$D$3:$AH$337,
MATCH($C241,'Active Hour''s Dump'!$A$3:$A$337,0),
MATCH(CG$2,'Active Hour''s Dump'!$D$2:$AH$2,0)
))),"")</f>
        <v>3.6666666666666701</v>
      </c>
      <c r="CH241" s="13">
        <f>_xlfn.IFNA(IF(CH$3="Productivity",
INDEX('Productivity Dump'!$E$4:$AJ$500,
MATCH($A241,'Productivity Dump'!$A$4:$A$500,0),
MATCH(CH$2,'Productivity Dump'!$E$3:$AJ$3,0)
),
IF(CH$3="Attendance",
INDEX('Attendance Dump'!$E$2:$AI$400,
MATCH($A241,'Attendance Dump'!$B$2:$B$400,0),
MATCH(CH$2,'Attendance Dump'!$E$1:$AI$1,0)
),
INDEX('Active Hour''s Dump'!$D$3:$AH$337,
MATCH($C241,'Active Hour''s Dump'!$A$3:$A$337,0),
MATCH(CH$2,'Active Hour''s Dump'!$D$2:$AH$2,0)
))),"")</f>
        <v>1618.9389999999999</v>
      </c>
      <c r="CI241" s="13" t="str">
        <f>_xlfn.IFNA(IF(CI$3="Productivity",
INDEX('Productivity Dump'!$E$4:$AJ$500,
MATCH($A241,'Productivity Dump'!$A$4:$A$500,0),
MATCH(CI$2,'Productivity Dump'!$E$3:$AJ$3,0)
),
IF(CI$3="Attendance",
INDEX('Attendance Dump'!$E$2:$AI$400,
MATCH($A241,'Attendance Dump'!$B$2:$B$400,0),
MATCH(CI$2,'Attendance Dump'!$E$1:$AI$1,0)
),
INDEX('Active Hour''s Dump'!$D$3:$AH$337,
MATCH($C241,'Active Hour''s Dump'!$A$3:$A$337,0),
MATCH(CI$2,'Active Hour''s Dump'!$D$2:$AH$2,0)
))),"")</f>
        <v>P</v>
      </c>
      <c r="CJ241" s="54">
        <f>_xlfn.IFNA(IF(CJ$3="Productivity",
INDEX('Productivity Dump'!$E$4:$AJ$500,
MATCH($A241,'Productivity Dump'!$A$4:$A$500,0),
MATCH(CJ$2,'Productivity Dump'!$E$3:$AJ$3,0)
),
IF(CJ$3="Attendance",
INDEX('Attendance Dump'!$E$2:$AI$400,
MATCH($A241,'Attendance Dump'!$B$2:$B$400,0),
MATCH(CJ$2,'Attendance Dump'!$E$1:$AI$1,0)
),
INDEX('Active Hour''s Dump'!$D$3:$AH$337,
MATCH($C241,'Active Hour''s Dump'!$A$3:$A$337,0),
MATCH(CJ$2,'Active Hour''s Dump'!$D$2:$AH$2,0)
))),"")</f>
        <v>7.6666666666666696</v>
      </c>
      <c r="CK241" s="13">
        <f>_xlfn.IFNA(IF(CK$3="Productivity",
INDEX('Productivity Dump'!$E$4:$AJ$500,
MATCH($A241,'Productivity Dump'!$A$4:$A$500,0),
MATCH(CK$2,'Productivity Dump'!$E$3:$AJ$3,0)
),
IF(CK$3="Attendance",
INDEX('Attendance Dump'!$E$2:$AI$400,
MATCH($A241,'Attendance Dump'!$B$2:$B$400,0),
MATCH(CK$2,'Attendance Dump'!$E$1:$AI$1,0)
),
INDEX('Active Hour''s Dump'!$D$3:$AH$337,
MATCH($C241,'Active Hour''s Dump'!$A$3:$A$337,0),
MATCH(CK$2,'Active Hour''s Dump'!$D$2:$AH$2,0)
))),"")</f>
        <v>1512.2910000000002</v>
      </c>
      <c r="CL241" s="13" t="str">
        <f>_xlfn.IFNA(IF(CL$3="Productivity",
INDEX('Productivity Dump'!$E$4:$AJ$500,
MATCH($A241,'Productivity Dump'!$A$4:$A$500,0),
MATCH(CL$2,'Productivity Dump'!$E$3:$AJ$3,0)
),
IF(CL$3="Attendance",
INDEX('Attendance Dump'!$E$2:$AI$400,
MATCH($A241,'Attendance Dump'!$B$2:$B$400,0),
MATCH(CL$2,'Attendance Dump'!$E$1:$AI$1,0)
),
INDEX('Active Hour''s Dump'!$D$3:$AH$337,
MATCH($C241,'Active Hour''s Dump'!$A$3:$A$337,0),
MATCH(CL$2,'Active Hour''s Dump'!$D$2:$AH$2,0)
))),"")</f>
        <v>P</v>
      </c>
      <c r="CM241" s="54">
        <f>_xlfn.IFNA(IF(CM$3="Productivity",
INDEX('Productivity Dump'!$E$4:$AJ$500,
MATCH($A241,'Productivity Dump'!$A$4:$A$500,0),
MATCH(CM$2,'Productivity Dump'!$E$3:$AJ$3,0)
),
IF(CM$3="Attendance",
INDEX('Attendance Dump'!$E$2:$AI$400,
MATCH($A241,'Attendance Dump'!$B$2:$B$400,0),
MATCH(CM$2,'Attendance Dump'!$E$1:$AI$1,0)
),
INDEX('Active Hour''s Dump'!$D$3:$AH$337,
MATCH($C241,'Active Hour''s Dump'!$A$3:$A$337,0),
MATCH(CM$2,'Active Hour''s Dump'!$D$2:$AH$2,0)
))),"")</f>
        <v>7.4166666666666696</v>
      </c>
      <c r="CN241" s="13">
        <f>_xlfn.IFNA(IF(CN$3="Productivity",
INDEX('Productivity Dump'!$E$4:$AJ$500,
MATCH($A241,'Productivity Dump'!$A$4:$A$500,0),
MATCH(CN$2,'Productivity Dump'!$E$3:$AJ$3,0)
),
IF(CN$3="Attendance",
INDEX('Attendance Dump'!$E$2:$AI$400,
MATCH($A241,'Attendance Dump'!$B$2:$B$400,0),
MATCH(CN$2,'Attendance Dump'!$E$1:$AI$1,0)
),
INDEX('Active Hour''s Dump'!$D$3:$AH$337,
MATCH($C241,'Active Hour''s Dump'!$A$3:$A$337,0),
MATCH(CN$2,'Active Hour''s Dump'!$D$2:$AH$2,0)
))),"")</f>
        <v>0</v>
      </c>
      <c r="CO241" s="13">
        <f>_xlfn.IFNA(IF(CO$3="Productivity",
INDEX('Productivity Dump'!$E$4:$AJ$500,
MATCH($A241,'Productivity Dump'!$A$4:$A$500,0),
MATCH(CO$2,'Productivity Dump'!$E$3:$AJ$3,0)
),
IF(CO$3="Attendance",
INDEX('Attendance Dump'!$E$2:$AI$400,
MATCH($A241,'Attendance Dump'!$B$2:$B$400,0),
MATCH(CO$2,'Attendance Dump'!$E$1:$AI$1,0)
),
INDEX('Active Hour''s Dump'!$D$3:$AH$337,
MATCH($C241,'Active Hour''s Dump'!$A$3:$A$337,0),
MATCH(CO$2,'Active Hour''s Dump'!$D$2:$AH$2,0)
))),"")</f>
        <v>0</v>
      </c>
      <c r="CP241" s="54">
        <f>_xlfn.IFNA(IF(CP$3="Productivity",
INDEX('Productivity Dump'!$E$4:$AJ$500,
MATCH($A241,'Productivity Dump'!$A$4:$A$500,0),
MATCH(CP$2,'Productivity Dump'!$E$3:$AJ$3,0)
),
IF(CP$3="Attendance",
INDEX('Attendance Dump'!$E$2:$AI$400,
MATCH($A241,'Attendance Dump'!$B$2:$B$400,0),
MATCH(CP$2,'Attendance Dump'!$E$1:$AI$1,0)
),
INDEX('Active Hour''s Dump'!$D$3:$AH$337,
MATCH($C241,'Active Hour''s Dump'!$A$3:$A$337,0),
MATCH(CP$2,'Active Hour''s Dump'!$D$2:$AH$2,0)
))),"")</f>
        <v>0</v>
      </c>
      <c r="CQ241" s="13">
        <f>_xlfn.IFNA(IF(CQ$3="Productivity",
INDEX('Productivity Dump'!$E$4:$AJ$500,
MATCH($A241,'Productivity Dump'!$A$4:$A$500,0),
MATCH(CQ$2,'Productivity Dump'!$E$3:$AJ$3,0)
),
IF(CQ$3="Attendance",
INDEX('Attendance Dump'!$E$2:$AI$400,
MATCH($A241,'Attendance Dump'!$B$2:$B$400,0),
MATCH(CQ$2,'Attendance Dump'!$E$1:$AI$1,0)
),
INDEX('Active Hour''s Dump'!$D$3:$AH$337,
MATCH($C241,'Active Hour''s Dump'!$A$3:$A$337,0),
MATCH(CQ$2,'Active Hour''s Dump'!$D$2:$AH$2,0)
))),"")</f>
        <v>0</v>
      </c>
      <c r="CR241" s="13">
        <f>_xlfn.IFNA(IF(CR$3="Productivity",
INDEX('Productivity Dump'!$E$4:$AJ$500,
MATCH($A241,'Productivity Dump'!$A$4:$A$500,0),
MATCH(CR$2,'Productivity Dump'!$E$3:$AJ$3,0)
),
IF(CR$3="Attendance",
INDEX('Attendance Dump'!$E$2:$AI$400,
MATCH($A241,'Attendance Dump'!$B$2:$B$400,0),
MATCH(CR$2,'Attendance Dump'!$E$1:$AI$1,0)
),
INDEX('Active Hour''s Dump'!$D$3:$AH$337,
MATCH($C241,'Active Hour''s Dump'!$A$3:$A$337,0),
MATCH(CR$2,'Active Hour''s Dump'!$D$2:$AH$2,0)
))),"")</f>
        <v>0</v>
      </c>
      <c r="CS241" s="54">
        <f>_xlfn.IFNA(IF(CS$3="Productivity",
INDEX('Productivity Dump'!$E$4:$AJ$500,
MATCH($A241,'Productivity Dump'!$A$4:$A$500,0),
MATCH(CS$2,'Productivity Dump'!$E$3:$AJ$3,0)
),
IF(CS$3="Attendance",
INDEX('Attendance Dump'!$E$2:$AI$400,
MATCH($A241,'Attendance Dump'!$B$2:$B$400,0),
MATCH(CS$2,'Attendance Dump'!$E$1:$AI$1,0)
),
INDEX('Active Hour''s Dump'!$D$3:$AH$337,
MATCH($C241,'Active Hour''s Dump'!$A$3:$A$337,0),
MATCH(CS$2,'Active Hour''s Dump'!$D$2:$AH$2,0)
))),"")</f>
        <v>0</v>
      </c>
      <c r="CT241" s="13">
        <f>_xlfn.IFNA(IF(CT$3="Productivity",
INDEX('Productivity Dump'!$E$4:$AJ$500,
MATCH($A241,'Productivity Dump'!$A$4:$A$500,0),
MATCH(CT$2,'Productivity Dump'!$E$3:$AJ$3,0)
),
IF(CT$3="Attendance",
INDEX('Attendance Dump'!$E$2:$AI$400,
MATCH($A241,'Attendance Dump'!$B$2:$B$400,0),
MATCH(CT$2,'Attendance Dump'!$E$1:$AI$1,0)
),
INDEX('Active Hour''s Dump'!$D$3:$AH$337,
MATCH($C241,'Active Hour''s Dump'!$A$3:$A$337,0),
MATCH(CT$2,'Active Hour''s Dump'!$D$2:$AH$2,0)
))),"")</f>
        <v>0</v>
      </c>
      <c r="CU241" s="13">
        <f>_xlfn.IFNA(IF(CU$3="Productivity",
INDEX('Productivity Dump'!$E$4:$AJ$500,
MATCH($A241,'Productivity Dump'!$A$4:$A$500,0),
MATCH(CU$2,'Productivity Dump'!$E$3:$AJ$3,0)
),
IF(CU$3="Attendance",
INDEX('Attendance Dump'!$E$2:$AI$400,
MATCH($A241,'Attendance Dump'!$B$2:$B$400,0),
MATCH(CU$2,'Attendance Dump'!$E$1:$AI$1,0)
),
INDEX('Active Hour''s Dump'!$D$3:$AH$337,
MATCH($C241,'Active Hour''s Dump'!$A$3:$A$337,0),
MATCH(CU$2,'Active Hour''s Dump'!$D$2:$AH$2,0)
))),"")</f>
        <v>0</v>
      </c>
      <c r="CV241" s="54">
        <f>_xlfn.IFNA(IF(CV$3="Productivity",
INDEX('Productivity Dump'!$E$4:$AJ$500,
MATCH($A241,'Productivity Dump'!$A$4:$A$500,0),
MATCH(CV$2,'Productivity Dump'!$E$3:$AJ$3,0)
),
IF(CV$3="Attendance",
INDEX('Attendance Dump'!$E$2:$AI$400,
MATCH($A241,'Attendance Dump'!$B$2:$B$400,0),
MATCH(CV$2,'Attendance Dump'!$E$1:$AI$1,0)
),
INDEX('Active Hour''s Dump'!$D$3:$AH$337,
MATCH($C241,'Active Hour''s Dump'!$A$3:$A$337,0),
MATCH(CV$2,'Active Hour''s Dump'!$D$2:$AH$2,0)
))),"")</f>
        <v>0</v>
      </c>
      <c r="CW241" s="13"/>
      <c r="CX241" s="13"/>
      <c r="CY241" s="54"/>
      <c r="DA241" s="57">
        <f t="shared" si="87"/>
        <v>134.16666666666669</v>
      </c>
      <c r="DB241" s="35">
        <f t="shared" si="88"/>
        <v>26129.486999999997</v>
      </c>
      <c r="DC241" s="35">
        <f t="shared" si="83"/>
        <v>0</v>
      </c>
      <c r="DD241" s="35">
        <f t="shared" ca="1" si="86"/>
        <v>0</v>
      </c>
      <c r="DF241" s="32" cm="1">
        <f t="array" ref="DF241">SUMPRODUCT(
    (MOD(COLUMN(H241:CV241) - COLUMN(H241), 3) = 0) *
    (H241:CV241 = 0) *
    (I241:CW241 = "P") *
    (COUNTIF(UKHoliday, H$2:CV$2) = 0)
)</f>
        <v>0</v>
      </c>
      <c r="DG241" s="33" cm="1">
        <f t="array" ref="DG241">SUMPRODUCT(
  (MOD(COLUMN(H241:CV241) - COLUMN(H241), 3) = 0) *
  (H241:CV241 &gt; 0) *
  (H241:CV241 &lt; 0.5 * IF(((WEEKDAY(H$2:CV$2, 2) = 1) + (WEEKDAY(H$2:CV$2, 2) = 6)), G241, F241)) *
  (I241:CW241 = "P") *
  (COUNTIF(UKHoliday, H$2:CV$2) = 0)
)</f>
        <v>0</v>
      </c>
      <c r="DH241" s="33" cm="1">
        <f t="array" ref="DH241">SUMPRODUCT(
  (MOD(COLUMN(H241:CV241) - COLUMN(H241), 3) = 0) *
  (H241:CV241 &gt; 0.5 * IF(((WEEKDAY(H$2:CV$2, 2) = 1) + (WEEKDAY(H$2:CV$2, 2) = 6)), $G241, $F241)) *
  (H241:CV241 &lt; 0.8 * IF(((WEEKDAY(H$2:CV$2, 2) = 1) + (WEEKDAY(H$2:CV$2, 2) = 6)), $G241, $F241)) *
  (I241:CW241 = "P") *
  (COUNTIF(UKHoliday, H$2:CV$2) = 0)
)</f>
        <v>1</v>
      </c>
      <c r="DI241" s="33" cm="1">
        <f t="array" ref="DI241">SUMPRODUCT(
  (MOD(COLUMN(H241:CV241) - COLUMN(H241), 3) = 0) *
  (H241:CV241 &gt; 0.8 * IF(((WEEKDAY(H$2:CV$2, 2) = 1) + (WEEKDAY(H$2:CV$2, 2) = 6)), $G241, $F241)) *
  (H241:CV241 &lt; 1 * IF(((WEEKDAY(H$2:CV$2, 2) = 1) + (WEEKDAY(H$2:CV$2, 2) = 6)), $G241, $F241)) *
  (I241:CW241 = "P") *
  (COUNTIF(UKHoliday, H$2:CV$2) = 0)
)</f>
        <v>2</v>
      </c>
    </row>
    <row r="242" spans="1:113" x14ac:dyDescent="0.3">
      <c r="A242" s="8" t="s">
        <v>104</v>
      </c>
      <c r="B242" s="36" t="s">
        <v>103</v>
      </c>
      <c r="C242" s="9" t="s">
        <v>824</v>
      </c>
      <c r="D242" s="62" t="s">
        <v>944</v>
      </c>
      <c r="E242" s="35">
        <v>18600</v>
      </c>
      <c r="F242" s="35">
        <f t="shared" si="84"/>
        <v>930</v>
      </c>
      <c r="G242" s="35">
        <f t="shared" si="85"/>
        <v>465</v>
      </c>
      <c r="H242" s="13">
        <f>_xlfn.IFNA(IF(H$3="Productivity",
INDEX('Productivity Dump'!$E$4:$AJ$500,
MATCH($A242,'Productivity Dump'!$A$4:$A$500,0),
MATCH(H$2,'Productivity Dump'!$E$3:$AJ$3,0)
),
IF(H$3="Attendance",
INDEX('Attendance Dump'!$E$2:$AI$400,
MATCH($A242,'Attendance Dump'!$B$2:$B$400,0),
MATCH(H$2,'Attendance Dump'!$E$1:$AI$1,0)
),
INDEX('Active Hour''s Dump'!$D$3:$AH$337,
MATCH($C242,'Active Hour''s Dump'!$A$3:$A$337,0),
MATCH(H$2,'Active Hour''s Dump'!$D$2:$AH$2,0)
))),"")</f>
        <v>1118.7959999999998</v>
      </c>
      <c r="I242" s="13" t="str">
        <f>_xlfn.IFNA(IF(I$3="Productivity",
INDEX('Productivity Dump'!$E$4:$AJ$500,
MATCH($A242,'Productivity Dump'!$A$4:$A$500,0),
MATCH(I$2,'Productivity Dump'!$E$3:$AJ$3,0)
),
IF(I$3="Attendance",
INDEX('Attendance Dump'!$E$2:$AI$400,
MATCH($A242,'Attendance Dump'!$B$2:$B$400,0),
MATCH(I$2,'Attendance Dump'!$E$1:$AI$1,0)
),
INDEX('Active Hour''s Dump'!$D$3:$AH$337,
MATCH($C242,'Active Hour''s Dump'!$A$3:$A$337,0),
MATCH(I$2,'Active Hour''s Dump'!$D$2:$AH$2,0)
))),"")</f>
        <v>P</v>
      </c>
      <c r="J242" s="54">
        <f>_xlfn.IFNA(IF(J$3="Productivity",
INDEX('Productivity Dump'!$E$4:$AJ$500,
MATCH($A242,'Productivity Dump'!$A$4:$A$500,0),
MATCH(J$2,'Productivity Dump'!$E$3:$AJ$3,0)
),
IF(J$3="Attendance",
INDEX('Attendance Dump'!$E$2:$AI$400,
MATCH($A242,'Attendance Dump'!$B$2:$B$400,0),
MATCH(J$2,'Attendance Dump'!$E$1:$AI$1,0)
),
INDEX('Active Hour''s Dump'!$D$3:$AH$337,
MATCH($C242,'Active Hour''s Dump'!$A$3:$A$337,0),
MATCH(J$2,'Active Hour''s Dump'!$D$2:$AH$2,0)
))),"")</f>
        <v>7</v>
      </c>
      <c r="K242" s="13">
        <f>_xlfn.IFNA(IF(K$3="Productivity",
INDEX('Productivity Dump'!$E$4:$AJ$500,
MATCH($A242,'Productivity Dump'!$A$4:$A$500,0),
MATCH(K$2,'Productivity Dump'!$E$3:$AJ$3,0)
),
IF(K$3="Attendance",
INDEX('Attendance Dump'!$E$2:$AI$400,
MATCH($A242,'Attendance Dump'!$B$2:$B$400,0),
MATCH(K$2,'Attendance Dump'!$E$1:$AI$1,0)
),
INDEX('Active Hour''s Dump'!$D$3:$AH$337,
MATCH($C242,'Active Hour''s Dump'!$A$3:$A$337,0),
MATCH(K$2,'Active Hour''s Dump'!$D$2:$AH$2,0)
))),"")</f>
        <v>1119.8130000000003</v>
      </c>
      <c r="L242" s="13" t="str">
        <f>_xlfn.IFNA(IF(L$3="Productivity",
INDEX('Productivity Dump'!$E$4:$AJ$500,
MATCH($A242,'Productivity Dump'!$A$4:$A$500,0),
MATCH(L$2,'Productivity Dump'!$E$3:$AJ$3,0)
),
IF(L$3="Attendance",
INDEX('Attendance Dump'!$E$2:$AI$400,
MATCH($A242,'Attendance Dump'!$B$2:$B$400,0),
MATCH(L$2,'Attendance Dump'!$E$1:$AI$1,0)
),
INDEX('Active Hour''s Dump'!$D$3:$AH$337,
MATCH($C242,'Active Hour''s Dump'!$A$3:$A$337,0),
MATCH(L$2,'Active Hour''s Dump'!$D$2:$AH$2,0)
))),"")</f>
        <v>P</v>
      </c>
      <c r="M242" s="54">
        <f>_xlfn.IFNA(IF(M$3="Productivity",
INDEX('Productivity Dump'!$E$4:$AJ$500,
MATCH($A242,'Productivity Dump'!$A$4:$A$500,0),
MATCH(M$2,'Productivity Dump'!$E$3:$AJ$3,0)
),
IF(M$3="Attendance",
INDEX('Attendance Dump'!$E$2:$AI$400,
MATCH($A242,'Attendance Dump'!$B$2:$B$400,0),
MATCH(M$2,'Attendance Dump'!$E$1:$AI$1,0)
),
INDEX('Active Hour''s Dump'!$D$3:$AH$337,
MATCH($C242,'Active Hour''s Dump'!$A$3:$A$337,0),
MATCH(M$2,'Active Hour''s Dump'!$D$2:$AH$2,0)
))),"")</f>
        <v>5.8333333333333304</v>
      </c>
      <c r="N242" s="13">
        <f>_xlfn.IFNA(IF(N$3="Productivity",
INDEX('Productivity Dump'!$E$4:$AJ$500,
MATCH($A242,'Productivity Dump'!$A$4:$A$500,0),
MATCH(N$2,'Productivity Dump'!$E$3:$AJ$3,0)
),
IF(N$3="Attendance",
INDEX('Attendance Dump'!$E$2:$AI$400,
MATCH($A242,'Attendance Dump'!$B$2:$B$400,0),
MATCH(N$2,'Attendance Dump'!$E$1:$AI$1,0)
),
INDEX('Active Hour''s Dump'!$D$3:$AH$337,
MATCH($C242,'Active Hour''s Dump'!$A$3:$A$337,0),
MATCH(N$2,'Active Hour''s Dump'!$D$2:$AH$2,0)
))),"")</f>
        <v>819.85399999999993</v>
      </c>
      <c r="O242" s="13" t="str">
        <f>_xlfn.IFNA(IF(O$3="Productivity",
INDEX('Productivity Dump'!$E$4:$AJ$500,
MATCH($A242,'Productivity Dump'!$A$4:$A$500,0),
MATCH(O$2,'Productivity Dump'!$E$3:$AJ$3,0)
),
IF(O$3="Attendance",
INDEX('Attendance Dump'!$E$2:$AI$400,
MATCH($A242,'Attendance Dump'!$B$2:$B$400,0),
MATCH(O$2,'Attendance Dump'!$E$1:$AI$1,0)
),
INDEX('Active Hour''s Dump'!$D$3:$AH$337,
MATCH($C242,'Active Hour''s Dump'!$A$3:$A$337,0),
MATCH(O$2,'Active Hour''s Dump'!$D$2:$AH$2,0)
))),"")</f>
        <v>P</v>
      </c>
      <c r="P242" s="54">
        <f>_xlfn.IFNA(IF(P$3="Productivity",
INDEX('Productivity Dump'!$E$4:$AJ$500,
MATCH($A242,'Productivity Dump'!$A$4:$A$500,0),
MATCH(P$2,'Productivity Dump'!$E$3:$AJ$3,0)
),
IF(P$3="Attendance",
INDEX('Attendance Dump'!$E$2:$AI$400,
MATCH($A242,'Attendance Dump'!$B$2:$B$400,0),
MATCH(P$2,'Attendance Dump'!$E$1:$AI$1,0)
),
INDEX('Active Hour''s Dump'!$D$3:$AH$337,
MATCH($C242,'Active Hour''s Dump'!$A$3:$A$337,0),
MATCH(P$2,'Active Hour''s Dump'!$D$2:$AH$2,0)
))),"")</f>
        <v>4.3333333333333304</v>
      </c>
      <c r="Q242" s="13">
        <f>_xlfn.IFNA(IF(Q$3="Productivity",
INDEX('Productivity Dump'!$E$4:$AJ$500,
MATCH($A242,'Productivity Dump'!$A$4:$A$500,0),
MATCH(Q$2,'Productivity Dump'!$E$3:$AJ$3,0)
),
IF(Q$3="Attendance",
INDEX('Attendance Dump'!$E$2:$AI$400,
MATCH($A242,'Attendance Dump'!$B$2:$B$400,0),
MATCH(Q$2,'Attendance Dump'!$E$1:$AI$1,0)
),
INDEX('Active Hour''s Dump'!$D$3:$AH$337,
MATCH($C242,'Active Hour''s Dump'!$A$3:$A$337,0),
MATCH(Q$2,'Active Hour''s Dump'!$D$2:$AH$2,0)
))),"")</f>
        <v>0</v>
      </c>
      <c r="R242" s="13" t="str">
        <f>_xlfn.IFNA(IF(R$3="Productivity",
INDEX('Productivity Dump'!$E$4:$AJ$500,
MATCH($A242,'Productivity Dump'!$A$4:$A$500,0),
MATCH(R$2,'Productivity Dump'!$E$3:$AJ$3,0)
),
IF(R$3="Attendance",
INDEX('Attendance Dump'!$E$2:$AI$400,
MATCH($A242,'Attendance Dump'!$B$2:$B$400,0),
MATCH(R$2,'Attendance Dump'!$E$1:$AI$1,0)
),
INDEX('Active Hour''s Dump'!$D$3:$AH$337,
MATCH($C242,'Active Hour''s Dump'!$A$3:$A$337,0),
MATCH(R$2,'Active Hour''s Dump'!$D$2:$AH$2,0)
))),"")</f>
        <v>WO</v>
      </c>
      <c r="S242" s="54">
        <f>_xlfn.IFNA(IF(S$3="Productivity",
INDEX('Productivity Dump'!$E$4:$AJ$500,
MATCH($A242,'Productivity Dump'!$A$4:$A$500,0),
MATCH(S$2,'Productivity Dump'!$E$3:$AJ$3,0)
),
IF(S$3="Attendance",
INDEX('Attendance Dump'!$E$2:$AI$400,
MATCH($A242,'Attendance Dump'!$B$2:$B$400,0),
MATCH(S$2,'Attendance Dump'!$E$1:$AI$1,0)
),
INDEX('Active Hour''s Dump'!$D$3:$AH$337,
MATCH($C242,'Active Hour''s Dump'!$A$3:$A$337,0),
MATCH(S$2,'Active Hour''s Dump'!$D$2:$AH$2,0)
))),"")</f>
        <v>0</v>
      </c>
      <c r="T242" s="13">
        <f>_xlfn.IFNA(IF(T$3="Productivity",
INDEX('Productivity Dump'!$E$4:$AJ$500,
MATCH($A242,'Productivity Dump'!$A$4:$A$500,0),
MATCH(T$2,'Productivity Dump'!$E$3:$AJ$3,0)
),
IF(T$3="Attendance",
INDEX('Attendance Dump'!$E$2:$AI$400,
MATCH($A242,'Attendance Dump'!$B$2:$B$400,0),
MATCH(T$2,'Attendance Dump'!$E$1:$AI$1,0)
),
INDEX('Active Hour''s Dump'!$D$3:$AH$337,
MATCH($C242,'Active Hour''s Dump'!$A$3:$A$337,0),
MATCH(T$2,'Active Hour''s Dump'!$D$2:$AH$2,0)
))),"")</f>
        <v>516.77600000000007</v>
      </c>
      <c r="U242" s="13" t="str">
        <f>_xlfn.IFNA(IF(U$3="Productivity",
INDEX('Productivity Dump'!$E$4:$AJ$500,
MATCH($A242,'Productivity Dump'!$A$4:$A$500,0),
MATCH(U$2,'Productivity Dump'!$E$3:$AJ$3,0)
),
IF(U$3="Attendance",
INDEX('Attendance Dump'!$E$2:$AI$400,
MATCH($A242,'Attendance Dump'!$B$2:$B$400,0),
MATCH(U$2,'Attendance Dump'!$E$1:$AI$1,0)
),
INDEX('Active Hour''s Dump'!$D$3:$AH$337,
MATCH($C242,'Active Hour''s Dump'!$A$3:$A$337,0),
MATCH(U$2,'Active Hour''s Dump'!$D$2:$AH$2,0)
))),"")</f>
        <v>P</v>
      </c>
      <c r="V242" s="54">
        <f>_xlfn.IFNA(IF(V$3="Productivity",
INDEX('Productivity Dump'!$E$4:$AJ$500,
MATCH($A242,'Productivity Dump'!$A$4:$A$500,0),
MATCH(V$2,'Productivity Dump'!$E$3:$AJ$3,0)
),
IF(V$3="Attendance",
INDEX('Attendance Dump'!$E$2:$AI$400,
MATCH($A242,'Attendance Dump'!$B$2:$B$400,0),
MATCH(V$2,'Attendance Dump'!$E$1:$AI$1,0)
),
INDEX('Active Hour''s Dump'!$D$3:$AH$337,
MATCH($C242,'Active Hour''s Dump'!$A$3:$A$337,0),
MATCH(V$2,'Active Hour''s Dump'!$D$2:$AH$2,0)
))),"")</f>
        <v>3.8333333333333299</v>
      </c>
      <c r="W242" s="13">
        <f>_xlfn.IFNA(IF(W$3="Productivity",
INDEX('Productivity Dump'!$E$4:$AJ$500,
MATCH($A242,'Productivity Dump'!$A$4:$A$500,0),
MATCH(W$2,'Productivity Dump'!$E$3:$AJ$3,0)
),
IF(W$3="Attendance",
INDEX('Attendance Dump'!$E$2:$AI$400,
MATCH($A242,'Attendance Dump'!$B$2:$B$400,0),
MATCH(W$2,'Attendance Dump'!$E$1:$AI$1,0)
),
INDEX('Active Hour''s Dump'!$D$3:$AH$337,
MATCH($C242,'Active Hour''s Dump'!$A$3:$A$337,0),
MATCH(W$2,'Active Hour''s Dump'!$D$2:$AH$2,0)
))),"")</f>
        <v>1248.6080000000002</v>
      </c>
      <c r="X242" s="13" t="str">
        <f>_xlfn.IFNA(IF(X$3="Productivity",
INDEX('Productivity Dump'!$E$4:$AJ$500,
MATCH($A242,'Productivity Dump'!$A$4:$A$500,0),
MATCH(X$2,'Productivity Dump'!$E$3:$AJ$3,0)
),
IF(X$3="Attendance",
INDEX('Attendance Dump'!$E$2:$AI$400,
MATCH($A242,'Attendance Dump'!$B$2:$B$400,0),
MATCH(X$2,'Attendance Dump'!$E$1:$AI$1,0)
),
INDEX('Active Hour''s Dump'!$D$3:$AH$337,
MATCH($C242,'Active Hour''s Dump'!$A$3:$A$337,0),
MATCH(X$2,'Active Hour''s Dump'!$D$2:$AH$2,0)
))),"")</f>
        <v>P</v>
      </c>
      <c r="Y242" s="54">
        <f>_xlfn.IFNA(IF(Y$3="Productivity",
INDEX('Productivity Dump'!$E$4:$AJ$500,
MATCH($A242,'Productivity Dump'!$A$4:$A$500,0),
MATCH(Y$2,'Productivity Dump'!$E$3:$AJ$3,0)
),
IF(Y$3="Attendance",
INDEX('Attendance Dump'!$E$2:$AI$400,
MATCH($A242,'Attendance Dump'!$B$2:$B$400,0),
MATCH(Y$2,'Attendance Dump'!$E$1:$AI$1,0)
),
INDEX('Active Hour''s Dump'!$D$3:$AH$337,
MATCH($C242,'Active Hour''s Dump'!$A$3:$A$337,0),
MATCH(Y$2,'Active Hour''s Dump'!$D$2:$AH$2,0)
))),"")</f>
        <v>5.8333333333333304</v>
      </c>
      <c r="Z242" s="13">
        <f>_xlfn.IFNA(IF(Z$3="Productivity",
INDEX('Productivity Dump'!$E$4:$AJ$500,
MATCH($A242,'Productivity Dump'!$A$4:$A$500,0),
MATCH(Z$2,'Productivity Dump'!$E$3:$AJ$3,0)
),
IF(Z$3="Attendance",
INDEX('Attendance Dump'!$E$2:$AI$400,
MATCH($A242,'Attendance Dump'!$B$2:$B$400,0),
MATCH(Z$2,'Attendance Dump'!$E$1:$AI$1,0)
),
INDEX('Active Hour''s Dump'!$D$3:$AH$337,
MATCH($C242,'Active Hour''s Dump'!$A$3:$A$337,0),
MATCH(Z$2,'Active Hour''s Dump'!$D$2:$AH$2,0)
))),"")</f>
        <v>1153.1510000000001</v>
      </c>
      <c r="AA242" s="13" t="str">
        <f>_xlfn.IFNA(IF(AA$3="Productivity",
INDEX('Productivity Dump'!$E$4:$AJ$500,
MATCH($A242,'Productivity Dump'!$A$4:$A$500,0),
MATCH(AA$2,'Productivity Dump'!$E$3:$AJ$3,0)
),
IF(AA$3="Attendance",
INDEX('Attendance Dump'!$E$2:$AI$400,
MATCH($A242,'Attendance Dump'!$B$2:$B$400,0),
MATCH(AA$2,'Attendance Dump'!$E$1:$AI$1,0)
),
INDEX('Active Hour''s Dump'!$D$3:$AH$337,
MATCH($C242,'Active Hour''s Dump'!$A$3:$A$337,0),
MATCH(AA$2,'Active Hour''s Dump'!$D$2:$AH$2,0)
))),"")</f>
        <v>P</v>
      </c>
      <c r="AB242" s="54">
        <f>_xlfn.IFNA(IF(AB$3="Productivity",
INDEX('Productivity Dump'!$E$4:$AJ$500,
MATCH($A242,'Productivity Dump'!$A$4:$A$500,0),
MATCH(AB$2,'Productivity Dump'!$E$3:$AJ$3,0)
),
IF(AB$3="Attendance",
INDEX('Attendance Dump'!$E$2:$AI$400,
MATCH($A242,'Attendance Dump'!$B$2:$B$400,0),
MATCH(AB$2,'Attendance Dump'!$E$1:$AI$1,0)
),
INDEX('Active Hour''s Dump'!$D$3:$AH$337,
MATCH($C242,'Active Hour''s Dump'!$A$3:$A$337,0),
MATCH(AB$2,'Active Hour''s Dump'!$D$2:$AH$2,0)
))),"")</f>
        <v>6.25</v>
      </c>
      <c r="AC242" s="13">
        <f>_xlfn.IFNA(IF(AC$3="Productivity",
INDEX('Productivity Dump'!$E$4:$AJ$500,
MATCH($A242,'Productivity Dump'!$A$4:$A$500,0),
MATCH(AC$2,'Productivity Dump'!$E$3:$AJ$3,0)
),
IF(AC$3="Attendance",
INDEX('Attendance Dump'!$E$2:$AI$400,
MATCH($A242,'Attendance Dump'!$B$2:$B$400,0),
MATCH(AC$2,'Attendance Dump'!$E$1:$AI$1,0)
),
INDEX('Active Hour''s Dump'!$D$3:$AH$337,
MATCH($C242,'Active Hour''s Dump'!$A$3:$A$337,0),
MATCH(AC$2,'Active Hour''s Dump'!$D$2:$AH$2,0)
))),"")</f>
        <v>1150.9039999999998</v>
      </c>
      <c r="AD242" s="13" t="str">
        <f>_xlfn.IFNA(IF(AD$3="Productivity",
INDEX('Productivity Dump'!$E$4:$AJ$500,
MATCH($A242,'Productivity Dump'!$A$4:$A$500,0),
MATCH(AD$2,'Productivity Dump'!$E$3:$AJ$3,0)
),
IF(AD$3="Attendance",
INDEX('Attendance Dump'!$E$2:$AI$400,
MATCH($A242,'Attendance Dump'!$B$2:$B$400,0),
MATCH(AD$2,'Attendance Dump'!$E$1:$AI$1,0)
),
INDEX('Active Hour''s Dump'!$D$3:$AH$337,
MATCH($C242,'Active Hour''s Dump'!$A$3:$A$337,0),
MATCH(AD$2,'Active Hour''s Dump'!$D$2:$AH$2,0)
))),"")</f>
        <v>P</v>
      </c>
      <c r="AE242" s="54">
        <f>_xlfn.IFNA(IF(AE$3="Productivity",
INDEX('Productivity Dump'!$E$4:$AJ$500,
MATCH($A242,'Productivity Dump'!$A$4:$A$500,0),
MATCH(AE$2,'Productivity Dump'!$E$3:$AJ$3,0)
),
IF(AE$3="Attendance",
INDEX('Attendance Dump'!$E$2:$AI$400,
MATCH($A242,'Attendance Dump'!$B$2:$B$400,0),
MATCH(AE$2,'Attendance Dump'!$E$1:$AI$1,0)
),
INDEX('Active Hour''s Dump'!$D$3:$AH$337,
MATCH($C242,'Active Hour''s Dump'!$A$3:$A$337,0),
MATCH(AE$2,'Active Hour''s Dump'!$D$2:$AH$2,0)
))),"")</f>
        <v>5.8333333333333304</v>
      </c>
      <c r="AF242" s="13">
        <f>_xlfn.IFNA(IF(AF$3="Productivity",
INDEX('Productivity Dump'!$E$4:$AJ$500,
MATCH($A242,'Productivity Dump'!$A$4:$A$500,0),
MATCH(AF$2,'Productivity Dump'!$E$3:$AJ$3,0)
),
IF(AF$3="Attendance",
INDEX('Attendance Dump'!$E$2:$AI$400,
MATCH($A242,'Attendance Dump'!$B$2:$B$400,0),
MATCH(AF$2,'Attendance Dump'!$E$1:$AI$1,0)
),
INDEX('Active Hour''s Dump'!$D$3:$AH$337,
MATCH($C242,'Active Hour''s Dump'!$A$3:$A$337,0),
MATCH(AF$2,'Active Hour''s Dump'!$D$2:$AH$2,0)
))),"")</f>
        <v>1149.0440000000003</v>
      </c>
      <c r="AG242" s="13" t="str">
        <f>_xlfn.IFNA(IF(AG$3="Productivity",
INDEX('Productivity Dump'!$E$4:$AJ$500,
MATCH($A242,'Productivity Dump'!$A$4:$A$500,0),
MATCH(AG$2,'Productivity Dump'!$E$3:$AJ$3,0)
),
IF(AG$3="Attendance",
INDEX('Attendance Dump'!$E$2:$AI$400,
MATCH($A242,'Attendance Dump'!$B$2:$B$400,0),
MATCH(AG$2,'Attendance Dump'!$E$1:$AI$1,0)
),
INDEX('Active Hour''s Dump'!$D$3:$AH$337,
MATCH($C242,'Active Hour''s Dump'!$A$3:$A$337,0),
MATCH(AG$2,'Active Hour''s Dump'!$D$2:$AH$2,0)
))),"")</f>
        <v>P</v>
      </c>
      <c r="AH242" s="54">
        <f>_xlfn.IFNA(IF(AH$3="Productivity",
INDEX('Productivity Dump'!$E$4:$AJ$500,
MATCH($A242,'Productivity Dump'!$A$4:$A$500,0),
MATCH(AH$2,'Productivity Dump'!$E$3:$AJ$3,0)
),
IF(AH$3="Attendance",
INDEX('Attendance Dump'!$E$2:$AI$400,
MATCH($A242,'Attendance Dump'!$B$2:$B$400,0),
MATCH(AH$2,'Attendance Dump'!$E$1:$AI$1,0)
),
INDEX('Active Hour''s Dump'!$D$3:$AH$337,
MATCH($C242,'Active Hour''s Dump'!$A$3:$A$337,0),
MATCH(AH$2,'Active Hour''s Dump'!$D$2:$AH$2,0)
))),"")</f>
        <v>5.8333333333333304</v>
      </c>
      <c r="AI242" s="13">
        <f>_xlfn.IFNA(IF(AI$3="Productivity",
INDEX('Productivity Dump'!$E$4:$AJ$500,
MATCH($A242,'Productivity Dump'!$A$4:$A$500,0),
MATCH(AI$2,'Productivity Dump'!$E$3:$AJ$3,0)
),
IF(AI$3="Attendance",
INDEX('Attendance Dump'!$E$2:$AI$400,
MATCH($A242,'Attendance Dump'!$B$2:$B$400,0),
MATCH(AI$2,'Attendance Dump'!$E$1:$AI$1,0)
),
INDEX('Active Hour''s Dump'!$D$3:$AH$337,
MATCH($C242,'Active Hour''s Dump'!$A$3:$A$337,0),
MATCH(AI$2,'Active Hour''s Dump'!$D$2:$AH$2,0)
))),"")</f>
        <v>1012.0350000000004</v>
      </c>
      <c r="AJ242" s="13" t="str">
        <f>_xlfn.IFNA(IF(AJ$3="Productivity",
INDEX('Productivity Dump'!$E$4:$AJ$500,
MATCH($A242,'Productivity Dump'!$A$4:$A$500,0),
MATCH(AJ$2,'Productivity Dump'!$E$3:$AJ$3,0)
),
IF(AJ$3="Attendance",
INDEX('Attendance Dump'!$E$2:$AI$400,
MATCH($A242,'Attendance Dump'!$B$2:$B$400,0),
MATCH(AJ$2,'Attendance Dump'!$E$1:$AI$1,0)
),
INDEX('Active Hour''s Dump'!$D$3:$AH$337,
MATCH($C242,'Active Hour''s Dump'!$A$3:$A$337,0),
MATCH(AJ$2,'Active Hour''s Dump'!$D$2:$AH$2,0)
))),"")</f>
        <v>P</v>
      </c>
      <c r="AK242" s="54">
        <f>_xlfn.IFNA(IF(AK$3="Productivity",
INDEX('Productivity Dump'!$E$4:$AJ$500,
MATCH($A242,'Productivity Dump'!$A$4:$A$500,0),
MATCH(AK$2,'Productivity Dump'!$E$3:$AJ$3,0)
),
IF(AK$3="Attendance",
INDEX('Attendance Dump'!$E$2:$AI$400,
MATCH($A242,'Attendance Dump'!$B$2:$B$400,0),
MATCH(AK$2,'Attendance Dump'!$E$1:$AI$1,0)
),
INDEX('Active Hour''s Dump'!$D$3:$AH$337,
MATCH($C242,'Active Hour''s Dump'!$A$3:$A$337,0),
MATCH(AK$2,'Active Hour''s Dump'!$D$2:$AH$2,0)
))),"")</f>
        <v>4.4166666666666696</v>
      </c>
      <c r="AL242" s="13">
        <f>_xlfn.IFNA(IF(AL$3="Productivity",
INDEX('Productivity Dump'!$E$4:$AJ$500,
MATCH($A242,'Productivity Dump'!$A$4:$A$500,0),
MATCH(AL$2,'Productivity Dump'!$E$3:$AJ$3,0)
),
IF(AL$3="Attendance",
INDEX('Attendance Dump'!$E$2:$AI$400,
MATCH($A242,'Attendance Dump'!$B$2:$B$400,0),
MATCH(AL$2,'Attendance Dump'!$E$1:$AI$1,0)
),
INDEX('Active Hour''s Dump'!$D$3:$AH$337,
MATCH($C242,'Active Hour''s Dump'!$A$3:$A$337,0),
MATCH(AL$2,'Active Hour''s Dump'!$D$2:$AH$2,0)
))),"")</f>
        <v>0</v>
      </c>
      <c r="AM242" s="13" t="str">
        <f>_xlfn.IFNA(IF(AM$3="Productivity",
INDEX('Productivity Dump'!$E$4:$AJ$500,
MATCH($A242,'Productivity Dump'!$A$4:$A$500,0),
MATCH(AM$2,'Productivity Dump'!$E$3:$AJ$3,0)
),
IF(AM$3="Attendance",
INDEX('Attendance Dump'!$E$2:$AI$400,
MATCH($A242,'Attendance Dump'!$B$2:$B$400,0),
MATCH(AM$2,'Attendance Dump'!$E$1:$AI$1,0)
),
INDEX('Active Hour''s Dump'!$D$3:$AH$337,
MATCH($C242,'Active Hour''s Dump'!$A$3:$A$337,0),
MATCH(AM$2,'Active Hour''s Dump'!$D$2:$AH$2,0)
))),"")</f>
        <v>WO</v>
      </c>
      <c r="AN242" s="54">
        <f>_xlfn.IFNA(IF(AN$3="Productivity",
INDEX('Productivity Dump'!$E$4:$AJ$500,
MATCH($A242,'Productivity Dump'!$A$4:$A$500,0),
MATCH(AN$2,'Productivity Dump'!$E$3:$AJ$3,0)
),
IF(AN$3="Attendance",
INDEX('Attendance Dump'!$E$2:$AI$400,
MATCH($A242,'Attendance Dump'!$B$2:$B$400,0),
MATCH(AN$2,'Attendance Dump'!$E$1:$AI$1,0)
),
INDEX('Active Hour''s Dump'!$D$3:$AH$337,
MATCH($C242,'Active Hour''s Dump'!$A$3:$A$337,0),
MATCH(AN$2,'Active Hour''s Dump'!$D$2:$AH$2,0)
))),"")</f>
        <v>0</v>
      </c>
      <c r="AO242" s="13">
        <f>_xlfn.IFNA(IF(AO$3="Productivity",
INDEX('Productivity Dump'!$E$4:$AJ$500,
MATCH($A242,'Productivity Dump'!$A$4:$A$500,0),
MATCH(AO$2,'Productivity Dump'!$E$3:$AJ$3,0)
),
IF(AO$3="Attendance",
INDEX('Attendance Dump'!$E$2:$AI$400,
MATCH($A242,'Attendance Dump'!$B$2:$B$400,0),
MATCH(AO$2,'Attendance Dump'!$E$1:$AI$1,0)
),
INDEX('Active Hour''s Dump'!$D$3:$AH$337,
MATCH($C242,'Active Hour''s Dump'!$A$3:$A$337,0),
MATCH(AO$2,'Active Hour''s Dump'!$D$2:$AH$2,0)
))),"")</f>
        <v>900.72</v>
      </c>
      <c r="AP242" s="13" t="str">
        <f>_xlfn.IFNA(IF(AP$3="Productivity",
INDEX('Productivity Dump'!$E$4:$AJ$500,
MATCH($A242,'Productivity Dump'!$A$4:$A$500,0),
MATCH(AP$2,'Productivity Dump'!$E$3:$AJ$3,0)
),
IF(AP$3="Attendance",
INDEX('Attendance Dump'!$E$2:$AI$400,
MATCH($A242,'Attendance Dump'!$B$2:$B$400,0),
MATCH(AP$2,'Attendance Dump'!$E$1:$AI$1,0)
),
INDEX('Active Hour''s Dump'!$D$3:$AH$337,
MATCH($C242,'Active Hour''s Dump'!$A$3:$A$337,0),
MATCH(AP$2,'Active Hour''s Dump'!$D$2:$AH$2,0)
))),"")</f>
        <v>P</v>
      </c>
      <c r="AQ242" s="54">
        <f>_xlfn.IFNA(IF(AQ$3="Productivity",
INDEX('Productivity Dump'!$E$4:$AJ$500,
MATCH($A242,'Productivity Dump'!$A$4:$A$500,0),
MATCH(AQ$2,'Productivity Dump'!$E$3:$AJ$3,0)
),
IF(AQ$3="Attendance",
INDEX('Attendance Dump'!$E$2:$AI$400,
MATCH($A242,'Attendance Dump'!$B$2:$B$400,0),
MATCH(AQ$2,'Attendance Dump'!$E$1:$AI$1,0)
),
INDEX('Active Hour''s Dump'!$D$3:$AH$337,
MATCH($C242,'Active Hour''s Dump'!$A$3:$A$337,0),
MATCH(AQ$2,'Active Hour''s Dump'!$D$2:$AH$2,0)
))),"")</f>
        <v>4.0833333333333304</v>
      </c>
      <c r="AR242" s="13">
        <f>_xlfn.IFNA(IF(AR$3="Productivity",
INDEX('Productivity Dump'!$E$4:$AJ$500,
MATCH($A242,'Productivity Dump'!$A$4:$A$500,0),
MATCH(AR$2,'Productivity Dump'!$E$3:$AJ$3,0)
),
IF(AR$3="Attendance",
INDEX('Attendance Dump'!$E$2:$AI$400,
MATCH($A242,'Attendance Dump'!$B$2:$B$400,0),
MATCH(AR$2,'Attendance Dump'!$E$1:$AI$1,0)
),
INDEX('Active Hour''s Dump'!$D$3:$AH$337,
MATCH($C242,'Active Hour''s Dump'!$A$3:$A$337,0),
MATCH(AR$2,'Active Hour''s Dump'!$D$2:$AH$2,0)
))),"")</f>
        <v>1121.068</v>
      </c>
      <c r="AS242" s="13" t="str">
        <f>_xlfn.IFNA(IF(AS$3="Productivity",
INDEX('Productivity Dump'!$E$4:$AJ$500,
MATCH($A242,'Productivity Dump'!$A$4:$A$500,0),
MATCH(AS$2,'Productivity Dump'!$E$3:$AJ$3,0)
),
IF(AS$3="Attendance",
INDEX('Attendance Dump'!$E$2:$AI$400,
MATCH($A242,'Attendance Dump'!$B$2:$B$400,0),
MATCH(AS$2,'Attendance Dump'!$E$1:$AI$1,0)
),
INDEX('Active Hour''s Dump'!$D$3:$AH$337,
MATCH($C242,'Active Hour''s Dump'!$A$3:$A$337,0),
MATCH(AS$2,'Active Hour''s Dump'!$D$2:$AH$2,0)
))),"")</f>
        <v>P</v>
      </c>
      <c r="AT242" s="54">
        <f>_xlfn.IFNA(IF(AT$3="Productivity",
INDEX('Productivity Dump'!$E$4:$AJ$500,
MATCH($A242,'Productivity Dump'!$A$4:$A$500,0),
MATCH(AT$2,'Productivity Dump'!$E$3:$AJ$3,0)
),
IF(AT$3="Attendance",
INDEX('Attendance Dump'!$E$2:$AI$400,
MATCH($A242,'Attendance Dump'!$B$2:$B$400,0),
MATCH(AT$2,'Attendance Dump'!$E$1:$AI$1,0)
),
INDEX('Active Hour''s Dump'!$D$3:$AH$337,
MATCH($C242,'Active Hour''s Dump'!$A$3:$A$337,0),
MATCH(AT$2,'Active Hour''s Dump'!$D$2:$AH$2,0)
))),"")</f>
        <v>6.8333333333333304</v>
      </c>
      <c r="AU242" s="13">
        <f>_xlfn.IFNA(IF(AU$3="Productivity",
INDEX('Productivity Dump'!$E$4:$AJ$500,
MATCH($A242,'Productivity Dump'!$A$4:$A$500,0),
MATCH(AU$2,'Productivity Dump'!$E$3:$AJ$3,0)
),
IF(AU$3="Attendance",
INDEX('Attendance Dump'!$E$2:$AI$400,
MATCH($A242,'Attendance Dump'!$B$2:$B$400,0),
MATCH(AU$2,'Attendance Dump'!$E$1:$AI$1,0)
),
INDEX('Active Hour''s Dump'!$D$3:$AH$337,
MATCH($C242,'Active Hour''s Dump'!$A$3:$A$337,0),
MATCH(AU$2,'Active Hour''s Dump'!$D$2:$AH$2,0)
))),"")</f>
        <v>1121.2280000000001</v>
      </c>
      <c r="AV242" s="13" t="str">
        <f>_xlfn.IFNA(IF(AV$3="Productivity",
INDEX('Productivity Dump'!$E$4:$AJ$500,
MATCH($A242,'Productivity Dump'!$A$4:$A$500,0),
MATCH(AV$2,'Productivity Dump'!$E$3:$AJ$3,0)
),
IF(AV$3="Attendance",
INDEX('Attendance Dump'!$E$2:$AI$400,
MATCH($A242,'Attendance Dump'!$B$2:$B$400,0),
MATCH(AV$2,'Attendance Dump'!$E$1:$AI$1,0)
),
INDEX('Active Hour''s Dump'!$D$3:$AH$337,
MATCH($C242,'Active Hour''s Dump'!$A$3:$A$337,0),
MATCH(AV$2,'Active Hour''s Dump'!$D$2:$AH$2,0)
))),"")</f>
        <v>P</v>
      </c>
      <c r="AW242" s="54">
        <f>_xlfn.IFNA(IF(AW$3="Productivity",
INDEX('Productivity Dump'!$E$4:$AJ$500,
MATCH($A242,'Productivity Dump'!$A$4:$A$500,0),
MATCH(AW$2,'Productivity Dump'!$E$3:$AJ$3,0)
),
IF(AW$3="Attendance",
INDEX('Attendance Dump'!$E$2:$AI$400,
MATCH($A242,'Attendance Dump'!$B$2:$B$400,0),
MATCH(AW$2,'Attendance Dump'!$E$1:$AI$1,0)
),
INDEX('Active Hour''s Dump'!$D$3:$AH$337,
MATCH($C242,'Active Hour''s Dump'!$A$3:$A$337,0),
MATCH(AW$2,'Active Hour''s Dump'!$D$2:$AH$2,0)
))),"")</f>
        <v>6.1666666666666696</v>
      </c>
      <c r="AX242" s="13">
        <f>_xlfn.IFNA(IF(AX$3="Productivity",
INDEX('Productivity Dump'!$E$4:$AJ$500,
MATCH($A242,'Productivity Dump'!$A$4:$A$500,0),
MATCH(AX$2,'Productivity Dump'!$E$3:$AJ$3,0)
),
IF(AX$3="Attendance",
INDEX('Attendance Dump'!$E$2:$AI$400,
MATCH($A242,'Attendance Dump'!$B$2:$B$400,0),
MATCH(AX$2,'Attendance Dump'!$E$1:$AI$1,0)
),
INDEX('Active Hour''s Dump'!$D$3:$AH$337,
MATCH($C242,'Active Hour''s Dump'!$A$3:$A$337,0),
MATCH(AX$2,'Active Hour''s Dump'!$D$2:$AH$2,0)
))),"")</f>
        <v>1135.2589999999998</v>
      </c>
      <c r="AY242" s="13" t="str">
        <f>_xlfn.IFNA(IF(AY$3="Productivity",
INDEX('Productivity Dump'!$E$4:$AJ$500,
MATCH($A242,'Productivity Dump'!$A$4:$A$500,0),
MATCH(AY$2,'Productivity Dump'!$E$3:$AJ$3,0)
),
IF(AY$3="Attendance",
INDEX('Attendance Dump'!$E$2:$AI$400,
MATCH($A242,'Attendance Dump'!$B$2:$B$400,0),
MATCH(AY$2,'Attendance Dump'!$E$1:$AI$1,0)
),
INDEX('Active Hour''s Dump'!$D$3:$AH$337,
MATCH($C242,'Active Hour''s Dump'!$A$3:$A$337,0),
MATCH(AY$2,'Active Hour''s Dump'!$D$2:$AH$2,0)
))),"")</f>
        <v>P</v>
      </c>
      <c r="AZ242" s="54">
        <f>_xlfn.IFNA(IF(AZ$3="Productivity",
INDEX('Productivity Dump'!$E$4:$AJ$500,
MATCH($A242,'Productivity Dump'!$A$4:$A$500,0),
MATCH(AZ$2,'Productivity Dump'!$E$3:$AJ$3,0)
),
IF(AZ$3="Attendance",
INDEX('Attendance Dump'!$E$2:$AI$400,
MATCH($A242,'Attendance Dump'!$B$2:$B$400,0),
MATCH(AZ$2,'Attendance Dump'!$E$1:$AI$1,0)
),
INDEX('Active Hour''s Dump'!$D$3:$AH$337,
MATCH($C242,'Active Hour''s Dump'!$A$3:$A$337,0),
MATCH(AZ$2,'Active Hour''s Dump'!$D$2:$AH$2,0)
))),"")</f>
        <v>6.75</v>
      </c>
      <c r="BA242" s="13">
        <f>_xlfn.IFNA(IF(BA$3="Productivity",
INDEX('Productivity Dump'!$E$4:$AJ$500,
MATCH($A242,'Productivity Dump'!$A$4:$A$500,0),
MATCH(BA$2,'Productivity Dump'!$E$3:$AJ$3,0)
),
IF(BA$3="Attendance",
INDEX('Attendance Dump'!$E$2:$AI$400,
MATCH($A242,'Attendance Dump'!$B$2:$B$400,0),
MATCH(BA$2,'Attendance Dump'!$E$1:$AI$1,0)
),
INDEX('Active Hour''s Dump'!$D$3:$AH$337,
MATCH($C242,'Active Hour''s Dump'!$A$3:$A$337,0),
MATCH(BA$2,'Active Hour''s Dump'!$D$2:$AH$2,0)
))),"")</f>
        <v>1102.671</v>
      </c>
      <c r="BB242" s="13" t="str">
        <f>_xlfn.IFNA(IF(BB$3="Productivity",
INDEX('Productivity Dump'!$E$4:$AJ$500,
MATCH($A242,'Productivity Dump'!$A$4:$A$500,0),
MATCH(BB$2,'Productivity Dump'!$E$3:$AJ$3,0)
),
IF(BB$3="Attendance",
INDEX('Attendance Dump'!$E$2:$AI$400,
MATCH($A242,'Attendance Dump'!$B$2:$B$400,0),
MATCH(BB$2,'Attendance Dump'!$E$1:$AI$1,0)
),
INDEX('Active Hour''s Dump'!$D$3:$AH$337,
MATCH($C242,'Active Hour''s Dump'!$A$3:$A$337,0),
MATCH(BB$2,'Active Hour''s Dump'!$D$2:$AH$2,0)
))),"")</f>
        <v>P</v>
      </c>
      <c r="BC242" s="54">
        <f>_xlfn.IFNA(IF(BC$3="Productivity",
INDEX('Productivity Dump'!$E$4:$AJ$500,
MATCH($A242,'Productivity Dump'!$A$4:$A$500,0),
MATCH(BC$2,'Productivity Dump'!$E$3:$AJ$3,0)
),
IF(BC$3="Attendance",
INDEX('Attendance Dump'!$E$2:$AI$400,
MATCH($A242,'Attendance Dump'!$B$2:$B$400,0),
MATCH(BC$2,'Attendance Dump'!$E$1:$AI$1,0)
),
INDEX('Active Hour''s Dump'!$D$3:$AH$337,
MATCH($C242,'Active Hour''s Dump'!$A$3:$A$337,0),
MATCH(BC$2,'Active Hour''s Dump'!$D$2:$AH$2,0)
))),"")</f>
        <v>6.0833333333333304</v>
      </c>
      <c r="BD242" s="13">
        <f>_xlfn.IFNA(IF(BD$3="Productivity",
INDEX('Productivity Dump'!$E$4:$AJ$500,
MATCH($A242,'Productivity Dump'!$A$4:$A$500,0),
MATCH(BD$2,'Productivity Dump'!$E$3:$AJ$3,0)
),
IF(BD$3="Attendance",
INDEX('Attendance Dump'!$E$2:$AI$400,
MATCH($A242,'Attendance Dump'!$B$2:$B$400,0),
MATCH(BD$2,'Attendance Dump'!$E$1:$AI$1,0)
),
INDEX('Active Hour''s Dump'!$D$3:$AH$337,
MATCH($C242,'Active Hour''s Dump'!$A$3:$A$337,0),
MATCH(BD$2,'Active Hour''s Dump'!$D$2:$AH$2,0)
))),"")</f>
        <v>1013.2419999999998</v>
      </c>
      <c r="BE242" s="13" t="str">
        <f>_xlfn.IFNA(IF(BE$3="Productivity",
INDEX('Productivity Dump'!$E$4:$AJ$500,
MATCH($A242,'Productivity Dump'!$A$4:$A$500,0),
MATCH(BE$2,'Productivity Dump'!$E$3:$AJ$3,0)
),
IF(BE$3="Attendance",
INDEX('Attendance Dump'!$E$2:$AI$400,
MATCH($A242,'Attendance Dump'!$B$2:$B$400,0),
MATCH(BE$2,'Attendance Dump'!$E$1:$AI$1,0)
),
INDEX('Active Hour''s Dump'!$D$3:$AH$337,
MATCH($C242,'Active Hour''s Dump'!$A$3:$A$337,0),
MATCH(BE$2,'Active Hour''s Dump'!$D$2:$AH$2,0)
))),"")</f>
        <v>P</v>
      </c>
      <c r="BF242" s="54">
        <f>_xlfn.IFNA(IF(BF$3="Productivity",
INDEX('Productivity Dump'!$E$4:$AJ$500,
MATCH($A242,'Productivity Dump'!$A$4:$A$500,0),
MATCH(BF$2,'Productivity Dump'!$E$3:$AJ$3,0)
),
IF(BF$3="Attendance",
INDEX('Attendance Dump'!$E$2:$AI$400,
MATCH($A242,'Attendance Dump'!$B$2:$B$400,0),
MATCH(BF$2,'Attendance Dump'!$E$1:$AI$1,0)
),
INDEX('Active Hour''s Dump'!$D$3:$AH$337,
MATCH($C242,'Active Hour''s Dump'!$A$3:$A$337,0),
MATCH(BF$2,'Active Hour''s Dump'!$D$2:$AH$2,0)
))),"")</f>
        <v>4.8333333333333304</v>
      </c>
      <c r="BG242" s="13">
        <f>_xlfn.IFNA(IF(BG$3="Productivity",
INDEX('Productivity Dump'!$E$4:$AJ$500,
MATCH($A242,'Productivity Dump'!$A$4:$A$500,0),
MATCH(BG$2,'Productivity Dump'!$E$3:$AJ$3,0)
),
IF(BG$3="Attendance",
INDEX('Attendance Dump'!$E$2:$AI$400,
MATCH($A242,'Attendance Dump'!$B$2:$B$400,0),
MATCH(BG$2,'Attendance Dump'!$E$1:$AI$1,0)
),
INDEX('Active Hour''s Dump'!$D$3:$AH$337,
MATCH($C242,'Active Hour''s Dump'!$A$3:$A$337,0),
MATCH(BG$2,'Active Hour''s Dump'!$D$2:$AH$2,0)
))),"")</f>
        <v>0</v>
      </c>
      <c r="BH242" s="13" t="str">
        <f>_xlfn.IFNA(IF(BH$3="Productivity",
INDEX('Productivity Dump'!$E$4:$AJ$500,
MATCH($A242,'Productivity Dump'!$A$4:$A$500,0),
MATCH(BH$2,'Productivity Dump'!$E$3:$AJ$3,0)
),
IF(BH$3="Attendance",
INDEX('Attendance Dump'!$E$2:$AI$400,
MATCH($A242,'Attendance Dump'!$B$2:$B$400,0),
MATCH(BH$2,'Attendance Dump'!$E$1:$AI$1,0)
),
INDEX('Active Hour''s Dump'!$D$3:$AH$337,
MATCH($C242,'Active Hour''s Dump'!$A$3:$A$337,0),
MATCH(BH$2,'Active Hour''s Dump'!$D$2:$AH$2,0)
))),"")</f>
        <v>WO</v>
      </c>
      <c r="BI242" s="54">
        <f>_xlfn.IFNA(IF(BI$3="Productivity",
INDEX('Productivity Dump'!$E$4:$AJ$500,
MATCH($A242,'Productivity Dump'!$A$4:$A$500,0),
MATCH(BI$2,'Productivity Dump'!$E$3:$AJ$3,0)
),
IF(BI$3="Attendance",
INDEX('Attendance Dump'!$E$2:$AI$400,
MATCH($A242,'Attendance Dump'!$B$2:$B$400,0),
MATCH(BI$2,'Attendance Dump'!$E$1:$AI$1,0)
),
INDEX('Active Hour''s Dump'!$D$3:$AH$337,
MATCH($C242,'Active Hour''s Dump'!$A$3:$A$337,0),
MATCH(BI$2,'Active Hour''s Dump'!$D$2:$AH$2,0)
))),"")</f>
        <v>0</v>
      </c>
      <c r="BJ242" s="13">
        <f>_xlfn.IFNA(IF(BJ$3="Productivity",
INDEX('Productivity Dump'!$E$4:$AJ$500,
MATCH($A242,'Productivity Dump'!$A$4:$A$500,0),
MATCH(BJ$2,'Productivity Dump'!$E$3:$AJ$3,0)
),
IF(BJ$3="Attendance",
INDEX('Attendance Dump'!$E$2:$AI$400,
MATCH($A242,'Attendance Dump'!$B$2:$B$400,0),
MATCH(BJ$2,'Attendance Dump'!$E$1:$AI$1,0)
),
INDEX('Active Hour''s Dump'!$D$3:$AH$337,
MATCH($C242,'Active Hour''s Dump'!$A$3:$A$337,0),
MATCH(BJ$2,'Active Hour''s Dump'!$D$2:$AH$2,0)
))),"")</f>
        <v>717.72000000000025</v>
      </c>
      <c r="BK242" s="13" t="str">
        <f>_xlfn.IFNA(IF(BK$3="Productivity",
INDEX('Productivity Dump'!$E$4:$AJ$500,
MATCH($A242,'Productivity Dump'!$A$4:$A$500,0),
MATCH(BK$2,'Productivity Dump'!$E$3:$AJ$3,0)
),
IF(BK$3="Attendance",
INDEX('Attendance Dump'!$E$2:$AI$400,
MATCH($A242,'Attendance Dump'!$B$2:$B$400,0),
MATCH(BK$2,'Attendance Dump'!$E$1:$AI$1,0)
),
INDEX('Active Hour''s Dump'!$D$3:$AH$337,
MATCH($C242,'Active Hour''s Dump'!$A$3:$A$337,0),
MATCH(BK$2,'Active Hour''s Dump'!$D$2:$AH$2,0)
))),"")</f>
        <v>P</v>
      </c>
      <c r="BL242" s="54">
        <f>_xlfn.IFNA(IF(BL$3="Productivity",
INDEX('Productivity Dump'!$E$4:$AJ$500,
MATCH($A242,'Productivity Dump'!$A$4:$A$500,0),
MATCH(BL$2,'Productivity Dump'!$E$3:$AJ$3,0)
),
IF(BL$3="Attendance",
INDEX('Attendance Dump'!$E$2:$AI$400,
MATCH($A242,'Attendance Dump'!$B$2:$B$400,0),
MATCH(BL$2,'Attendance Dump'!$E$1:$AI$1,0)
),
INDEX('Active Hour''s Dump'!$D$3:$AH$337,
MATCH($C242,'Active Hour''s Dump'!$A$3:$A$337,0),
MATCH(BL$2,'Active Hour''s Dump'!$D$2:$AH$2,0)
))),"")</f>
        <v>4.0833333333333304</v>
      </c>
      <c r="BM242" s="13">
        <f>_xlfn.IFNA(IF(BM$3="Productivity",
INDEX('Productivity Dump'!$E$4:$AJ$500,
MATCH($A242,'Productivity Dump'!$A$4:$A$500,0),
MATCH(BM$2,'Productivity Dump'!$E$3:$AJ$3,0)
),
IF(BM$3="Attendance",
INDEX('Attendance Dump'!$E$2:$AI$400,
MATCH($A242,'Attendance Dump'!$B$2:$B$400,0),
MATCH(BM$2,'Attendance Dump'!$E$1:$AI$1,0)
),
INDEX('Active Hour''s Dump'!$D$3:$AH$337,
MATCH($C242,'Active Hour''s Dump'!$A$3:$A$337,0),
MATCH(BM$2,'Active Hour''s Dump'!$D$2:$AH$2,0)
))),"")</f>
        <v>1139.4239999999995</v>
      </c>
      <c r="BN242" s="13" t="str">
        <f>_xlfn.IFNA(IF(BN$3="Productivity",
INDEX('Productivity Dump'!$E$4:$AJ$500,
MATCH($A242,'Productivity Dump'!$A$4:$A$500,0),
MATCH(BN$2,'Productivity Dump'!$E$3:$AJ$3,0)
),
IF(BN$3="Attendance",
INDEX('Attendance Dump'!$E$2:$AI$400,
MATCH($A242,'Attendance Dump'!$B$2:$B$400,0),
MATCH(BN$2,'Attendance Dump'!$E$1:$AI$1,0)
),
INDEX('Active Hour''s Dump'!$D$3:$AH$337,
MATCH($C242,'Active Hour''s Dump'!$A$3:$A$337,0),
MATCH(BN$2,'Active Hour''s Dump'!$D$2:$AH$2,0)
))),"")</f>
        <v>P</v>
      </c>
      <c r="BO242" s="54">
        <f>_xlfn.IFNA(IF(BO$3="Productivity",
INDEX('Productivity Dump'!$E$4:$AJ$500,
MATCH($A242,'Productivity Dump'!$A$4:$A$500,0),
MATCH(BO$2,'Productivity Dump'!$E$3:$AJ$3,0)
),
IF(BO$3="Attendance",
INDEX('Attendance Dump'!$E$2:$AI$400,
MATCH($A242,'Attendance Dump'!$B$2:$B$400,0),
MATCH(BO$2,'Attendance Dump'!$E$1:$AI$1,0)
),
INDEX('Active Hour''s Dump'!$D$3:$AH$337,
MATCH($C242,'Active Hour''s Dump'!$A$3:$A$337,0),
MATCH(BO$2,'Active Hour''s Dump'!$D$2:$AH$2,0)
))),"")</f>
        <v>6.3333333333333304</v>
      </c>
      <c r="BP242" s="13">
        <f>_xlfn.IFNA(IF(BP$3="Productivity",
INDEX('Productivity Dump'!$E$4:$AJ$500,
MATCH($A242,'Productivity Dump'!$A$4:$A$500,0),
MATCH(BP$2,'Productivity Dump'!$E$3:$AJ$3,0)
),
IF(BP$3="Attendance",
INDEX('Attendance Dump'!$E$2:$AI$400,
MATCH($A242,'Attendance Dump'!$B$2:$B$400,0),
MATCH(BP$2,'Attendance Dump'!$E$1:$AI$1,0)
),
INDEX('Active Hour''s Dump'!$D$3:$AH$337,
MATCH($C242,'Active Hour''s Dump'!$A$3:$A$337,0),
MATCH(BP$2,'Active Hour''s Dump'!$D$2:$AH$2,0)
))),"")</f>
        <v>1145.6540000000002</v>
      </c>
      <c r="BQ242" s="13" t="str">
        <f>_xlfn.IFNA(IF(BQ$3="Productivity",
INDEX('Productivity Dump'!$E$4:$AJ$500,
MATCH($A242,'Productivity Dump'!$A$4:$A$500,0),
MATCH(BQ$2,'Productivity Dump'!$E$3:$AJ$3,0)
),
IF(BQ$3="Attendance",
INDEX('Attendance Dump'!$E$2:$AI$400,
MATCH($A242,'Attendance Dump'!$B$2:$B$400,0),
MATCH(BQ$2,'Attendance Dump'!$E$1:$AI$1,0)
),
INDEX('Active Hour''s Dump'!$D$3:$AH$337,
MATCH($C242,'Active Hour''s Dump'!$A$3:$A$337,0),
MATCH(BQ$2,'Active Hour''s Dump'!$D$2:$AH$2,0)
))),"")</f>
        <v>P</v>
      </c>
      <c r="BR242" s="54">
        <f>_xlfn.IFNA(IF(BR$3="Productivity",
INDEX('Productivity Dump'!$E$4:$AJ$500,
MATCH($A242,'Productivity Dump'!$A$4:$A$500,0),
MATCH(BR$2,'Productivity Dump'!$E$3:$AJ$3,0)
),
IF(BR$3="Attendance",
INDEX('Attendance Dump'!$E$2:$AI$400,
MATCH($A242,'Attendance Dump'!$B$2:$B$400,0),
MATCH(BR$2,'Attendance Dump'!$E$1:$AI$1,0)
),
INDEX('Active Hour''s Dump'!$D$3:$AH$337,
MATCH($C242,'Active Hour''s Dump'!$A$3:$A$337,0),
MATCH(BR$2,'Active Hour''s Dump'!$D$2:$AH$2,0)
))),"")</f>
        <v>6.5</v>
      </c>
      <c r="BS242" s="13">
        <f>_xlfn.IFNA(IF(BS$3="Productivity",
INDEX('Productivity Dump'!$E$4:$AJ$500,
MATCH($A242,'Productivity Dump'!$A$4:$A$500,0),
MATCH(BS$2,'Productivity Dump'!$E$3:$AJ$3,0)
),
IF(BS$3="Attendance",
INDEX('Attendance Dump'!$E$2:$AI$400,
MATCH($A242,'Attendance Dump'!$B$2:$B$400,0),
MATCH(BS$2,'Attendance Dump'!$E$1:$AI$1,0)
),
INDEX('Active Hour''s Dump'!$D$3:$AH$337,
MATCH($C242,'Active Hour''s Dump'!$A$3:$A$337,0),
MATCH(BS$2,'Active Hour''s Dump'!$D$2:$AH$2,0)
))),"")</f>
        <v>1159.4270000000001</v>
      </c>
      <c r="BT242" s="13" t="str">
        <f>_xlfn.IFNA(IF(BT$3="Productivity",
INDEX('Productivity Dump'!$E$4:$AJ$500,
MATCH($A242,'Productivity Dump'!$A$4:$A$500,0),
MATCH(BT$2,'Productivity Dump'!$E$3:$AJ$3,0)
),
IF(BT$3="Attendance",
INDEX('Attendance Dump'!$E$2:$AI$400,
MATCH($A242,'Attendance Dump'!$B$2:$B$400,0),
MATCH(BT$2,'Attendance Dump'!$E$1:$AI$1,0)
),
INDEX('Active Hour''s Dump'!$D$3:$AH$337,
MATCH($C242,'Active Hour''s Dump'!$A$3:$A$337,0),
MATCH(BT$2,'Active Hour''s Dump'!$D$2:$AH$2,0)
))),"")</f>
        <v>H(P)</v>
      </c>
      <c r="BU242" s="54">
        <f>_xlfn.IFNA(IF(BU$3="Productivity",
INDEX('Productivity Dump'!$E$4:$AJ$500,
MATCH($A242,'Productivity Dump'!$A$4:$A$500,0),
MATCH(BU$2,'Productivity Dump'!$E$3:$AJ$3,0)
),
IF(BU$3="Attendance",
INDEX('Attendance Dump'!$E$2:$AI$400,
MATCH($A242,'Attendance Dump'!$B$2:$B$400,0),
MATCH(BU$2,'Attendance Dump'!$E$1:$AI$1,0)
),
INDEX('Active Hour''s Dump'!$D$3:$AH$337,
MATCH($C242,'Active Hour''s Dump'!$A$3:$A$337,0),
MATCH(BU$2,'Active Hour''s Dump'!$D$2:$AH$2,0)
))),"")</f>
        <v>6.6666666666666696</v>
      </c>
      <c r="BV242" s="13">
        <f>_xlfn.IFNA(IF(BV$3="Productivity",
INDEX('Productivity Dump'!$E$4:$AJ$500,
MATCH($A242,'Productivity Dump'!$A$4:$A$500,0),
MATCH(BV$2,'Productivity Dump'!$E$3:$AJ$3,0)
),
IF(BV$3="Attendance",
INDEX('Attendance Dump'!$E$2:$AI$400,
MATCH($A242,'Attendance Dump'!$B$2:$B$400,0),
MATCH(BV$2,'Attendance Dump'!$E$1:$AI$1,0)
),
INDEX('Active Hour''s Dump'!$D$3:$AH$337,
MATCH($C242,'Active Hour''s Dump'!$A$3:$A$337,0),
MATCH(BV$2,'Active Hour''s Dump'!$D$2:$AH$2,0)
))),"")</f>
        <v>1109.7809999999999</v>
      </c>
      <c r="BW242" s="13" t="str">
        <f>_xlfn.IFNA(IF(BW$3="Productivity",
INDEX('Productivity Dump'!$E$4:$AJ$500,
MATCH($A242,'Productivity Dump'!$A$4:$A$500,0),
MATCH(BW$2,'Productivity Dump'!$E$3:$AJ$3,0)
),
IF(BW$3="Attendance",
INDEX('Attendance Dump'!$E$2:$AI$400,
MATCH($A242,'Attendance Dump'!$B$2:$B$400,0),
MATCH(BW$2,'Attendance Dump'!$E$1:$AI$1,0)
),
INDEX('Active Hour''s Dump'!$D$3:$AH$337,
MATCH($C242,'Active Hour''s Dump'!$A$3:$A$337,0),
MATCH(BW$2,'Active Hour''s Dump'!$D$2:$AH$2,0)
))),"")</f>
        <v>P</v>
      </c>
      <c r="BX242" s="54">
        <f>_xlfn.IFNA(IF(BX$3="Productivity",
INDEX('Productivity Dump'!$E$4:$AJ$500,
MATCH($A242,'Productivity Dump'!$A$4:$A$500,0),
MATCH(BX$2,'Productivity Dump'!$E$3:$AJ$3,0)
),
IF(BX$3="Attendance",
INDEX('Attendance Dump'!$E$2:$AI$400,
MATCH($A242,'Attendance Dump'!$B$2:$B$400,0),
MATCH(BX$2,'Attendance Dump'!$E$1:$AI$1,0)
),
INDEX('Active Hour''s Dump'!$D$3:$AH$337,
MATCH($C242,'Active Hour''s Dump'!$A$3:$A$337,0),
MATCH(BX$2,'Active Hour''s Dump'!$D$2:$AH$2,0)
))),"")</f>
        <v>5.9166666666666696</v>
      </c>
      <c r="BY242" s="13">
        <f>_xlfn.IFNA(IF(BY$3="Productivity",
INDEX('Productivity Dump'!$E$4:$AJ$500,
MATCH($A242,'Productivity Dump'!$A$4:$A$500,0),
MATCH(BY$2,'Productivity Dump'!$E$3:$AJ$3,0)
),
IF(BY$3="Attendance",
INDEX('Attendance Dump'!$E$2:$AI$400,
MATCH($A242,'Attendance Dump'!$B$2:$B$400,0),
MATCH(BY$2,'Attendance Dump'!$E$1:$AI$1,0)
),
INDEX('Active Hour''s Dump'!$D$3:$AH$337,
MATCH($C242,'Active Hour''s Dump'!$A$3:$A$337,0),
MATCH(BY$2,'Active Hour''s Dump'!$D$2:$AH$2,0)
))),"")</f>
        <v>741.33299999999997</v>
      </c>
      <c r="BZ242" s="13" t="str">
        <f>_xlfn.IFNA(IF(BZ$3="Productivity",
INDEX('Productivity Dump'!$E$4:$AJ$500,
MATCH($A242,'Productivity Dump'!$A$4:$A$500,0),
MATCH(BZ$2,'Productivity Dump'!$E$3:$AJ$3,0)
),
IF(BZ$3="Attendance",
INDEX('Attendance Dump'!$E$2:$AI$400,
MATCH($A242,'Attendance Dump'!$B$2:$B$400,0),
MATCH(BZ$2,'Attendance Dump'!$E$1:$AI$1,0)
),
INDEX('Active Hour''s Dump'!$D$3:$AH$337,
MATCH($C242,'Active Hour''s Dump'!$A$3:$A$337,0),
MATCH(BZ$2,'Active Hour''s Dump'!$D$2:$AH$2,0)
))),"")</f>
        <v>P</v>
      </c>
      <c r="CA242" s="54">
        <f>_xlfn.IFNA(IF(CA$3="Productivity",
INDEX('Productivity Dump'!$E$4:$AJ$500,
MATCH($A242,'Productivity Dump'!$A$4:$A$500,0),
MATCH(CA$2,'Productivity Dump'!$E$3:$AJ$3,0)
),
IF(CA$3="Attendance",
INDEX('Attendance Dump'!$E$2:$AI$400,
MATCH($A242,'Attendance Dump'!$B$2:$B$400,0),
MATCH(CA$2,'Attendance Dump'!$E$1:$AI$1,0)
),
INDEX('Active Hour''s Dump'!$D$3:$AH$337,
MATCH($C242,'Active Hour''s Dump'!$A$3:$A$337,0),
MATCH(CA$2,'Active Hour''s Dump'!$D$2:$AH$2,0)
))),"")</f>
        <v>4.25</v>
      </c>
      <c r="CB242" s="13">
        <f>_xlfn.IFNA(IF(CB$3="Productivity",
INDEX('Productivity Dump'!$E$4:$AJ$500,
MATCH($A242,'Productivity Dump'!$A$4:$A$500,0),
MATCH(CB$2,'Productivity Dump'!$E$3:$AJ$3,0)
),
IF(CB$3="Attendance",
INDEX('Attendance Dump'!$E$2:$AI$400,
MATCH($A242,'Attendance Dump'!$B$2:$B$400,0),
MATCH(CB$2,'Attendance Dump'!$E$1:$AI$1,0)
),
INDEX('Active Hour''s Dump'!$D$3:$AH$337,
MATCH($C242,'Active Hour''s Dump'!$A$3:$A$337,0),
MATCH(CB$2,'Active Hour''s Dump'!$D$2:$AH$2,0)
))),"")</f>
        <v>0</v>
      </c>
      <c r="CC242" s="13" t="str">
        <f>_xlfn.IFNA(IF(CC$3="Productivity",
INDEX('Productivity Dump'!$E$4:$AJ$500,
MATCH($A242,'Productivity Dump'!$A$4:$A$500,0),
MATCH(CC$2,'Productivity Dump'!$E$3:$AJ$3,0)
),
IF(CC$3="Attendance",
INDEX('Attendance Dump'!$E$2:$AI$400,
MATCH($A242,'Attendance Dump'!$B$2:$B$400,0),
MATCH(CC$2,'Attendance Dump'!$E$1:$AI$1,0)
),
INDEX('Active Hour''s Dump'!$D$3:$AH$337,
MATCH($C242,'Active Hour''s Dump'!$A$3:$A$337,0),
MATCH(CC$2,'Active Hour''s Dump'!$D$2:$AH$2,0)
))),"")</f>
        <v>WO</v>
      </c>
      <c r="CD242" s="54">
        <f>_xlfn.IFNA(IF(CD$3="Productivity",
INDEX('Productivity Dump'!$E$4:$AJ$500,
MATCH($A242,'Productivity Dump'!$A$4:$A$500,0),
MATCH(CD$2,'Productivity Dump'!$E$3:$AJ$3,0)
),
IF(CD$3="Attendance",
INDEX('Attendance Dump'!$E$2:$AI$400,
MATCH($A242,'Attendance Dump'!$B$2:$B$400,0),
MATCH(CD$2,'Attendance Dump'!$E$1:$AI$1,0)
),
INDEX('Active Hour''s Dump'!$D$3:$AH$337,
MATCH($C242,'Active Hour''s Dump'!$A$3:$A$337,0),
MATCH(CD$2,'Active Hour''s Dump'!$D$2:$AH$2,0)
))),"")</f>
        <v>0</v>
      </c>
      <c r="CE242" s="13">
        <f>_xlfn.IFNA(IF(CE$3="Productivity",
INDEX('Productivity Dump'!$E$4:$AJ$500,
MATCH($A242,'Productivity Dump'!$A$4:$A$500,0),
MATCH(CE$2,'Productivity Dump'!$E$3:$AJ$3,0)
),
IF(CE$3="Attendance",
INDEX('Attendance Dump'!$E$2:$AI$400,
MATCH($A242,'Attendance Dump'!$B$2:$B$400,0),
MATCH(CE$2,'Attendance Dump'!$E$1:$AI$1,0)
),
INDEX('Active Hour''s Dump'!$D$3:$AH$337,
MATCH($C242,'Active Hour''s Dump'!$A$3:$A$337,0),
MATCH(CE$2,'Active Hour''s Dump'!$D$2:$AH$2,0)
))),"")</f>
        <v>655.36599999999999</v>
      </c>
      <c r="CF242" s="13" t="str">
        <f>_xlfn.IFNA(IF(CF$3="Productivity",
INDEX('Productivity Dump'!$E$4:$AJ$500,
MATCH($A242,'Productivity Dump'!$A$4:$A$500,0),
MATCH(CF$2,'Productivity Dump'!$E$3:$AJ$3,0)
),
IF(CF$3="Attendance",
INDEX('Attendance Dump'!$E$2:$AI$400,
MATCH($A242,'Attendance Dump'!$B$2:$B$400,0),
MATCH(CF$2,'Attendance Dump'!$E$1:$AI$1,0)
),
INDEX('Active Hour''s Dump'!$D$3:$AH$337,
MATCH($C242,'Active Hour''s Dump'!$A$3:$A$337,0),
MATCH(CF$2,'Active Hour''s Dump'!$D$2:$AH$2,0)
))),"")</f>
        <v>P</v>
      </c>
      <c r="CG242" s="54">
        <f>_xlfn.IFNA(IF(CG$3="Productivity",
INDEX('Productivity Dump'!$E$4:$AJ$500,
MATCH($A242,'Productivity Dump'!$A$4:$A$500,0),
MATCH(CG$2,'Productivity Dump'!$E$3:$AJ$3,0)
),
IF(CG$3="Attendance",
INDEX('Attendance Dump'!$E$2:$AI$400,
MATCH($A242,'Attendance Dump'!$B$2:$B$400,0),
MATCH(CG$2,'Attendance Dump'!$E$1:$AI$1,0)
),
INDEX('Active Hour''s Dump'!$D$3:$AH$337,
MATCH($C242,'Active Hour''s Dump'!$A$3:$A$337,0),
MATCH(CG$2,'Active Hour''s Dump'!$D$2:$AH$2,0)
))),"")</f>
        <v>4.75</v>
      </c>
      <c r="CH242" s="13">
        <f>_xlfn.IFNA(IF(CH$3="Productivity",
INDEX('Productivity Dump'!$E$4:$AJ$500,
MATCH($A242,'Productivity Dump'!$A$4:$A$500,0),
MATCH(CH$2,'Productivity Dump'!$E$3:$AJ$3,0)
),
IF(CH$3="Attendance",
INDEX('Attendance Dump'!$E$2:$AI$400,
MATCH($A242,'Attendance Dump'!$B$2:$B$400,0),
MATCH(CH$2,'Attendance Dump'!$E$1:$AI$1,0)
),
INDEX('Active Hour''s Dump'!$D$3:$AH$337,
MATCH($C242,'Active Hour''s Dump'!$A$3:$A$337,0),
MATCH(CH$2,'Active Hour''s Dump'!$D$2:$AH$2,0)
))),"")</f>
        <v>1049.1289999999997</v>
      </c>
      <c r="CI242" s="13" t="str">
        <f>_xlfn.IFNA(IF(CI$3="Productivity",
INDEX('Productivity Dump'!$E$4:$AJ$500,
MATCH($A242,'Productivity Dump'!$A$4:$A$500,0),
MATCH(CI$2,'Productivity Dump'!$E$3:$AJ$3,0)
),
IF(CI$3="Attendance",
INDEX('Attendance Dump'!$E$2:$AI$400,
MATCH($A242,'Attendance Dump'!$B$2:$B$400,0),
MATCH(CI$2,'Attendance Dump'!$E$1:$AI$1,0)
),
INDEX('Active Hour''s Dump'!$D$3:$AH$337,
MATCH($C242,'Active Hour''s Dump'!$A$3:$A$337,0),
MATCH(CI$2,'Active Hour''s Dump'!$D$2:$AH$2,0)
))),"")</f>
        <v>P</v>
      </c>
      <c r="CJ242" s="54">
        <f>_xlfn.IFNA(IF(CJ$3="Productivity",
INDEX('Productivity Dump'!$E$4:$AJ$500,
MATCH($A242,'Productivity Dump'!$A$4:$A$500,0),
MATCH(CJ$2,'Productivity Dump'!$E$3:$AJ$3,0)
),
IF(CJ$3="Attendance",
INDEX('Attendance Dump'!$E$2:$AI$400,
MATCH($A242,'Attendance Dump'!$B$2:$B$400,0),
MATCH(CJ$2,'Attendance Dump'!$E$1:$AI$1,0)
),
INDEX('Active Hour''s Dump'!$D$3:$AH$337,
MATCH($C242,'Active Hour''s Dump'!$A$3:$A$337,0),
MATCH(CJ$2,'Active Hour''s Dump'!$D$2:$AH$2,0)
))),"")</f>
        <v>5.6666666666666696</v>
      </c>
      <c r="CK242" s="13">
        <f>_xlfn.IFNA(IF(CK$3="Productivity",
INDEX('Productivity Dump'!$E$4:$AJ$500,
MATCH($A242,'Productivity Dump'!$A$4:$A$500,0),
MATCH(CK$2,'Productivity Dump'!$E$3:$AJ$3,0)
),
IF(CK$3="Attendance",
INDEX('Attendance Dump'!$E$2:$AI$400,
MATCH($A242,'Attendance Dump'!$B$2:$B$400,0),
MATCH(CK$2,'Attendance Dump'!$E$1:$AI$1,0)
),
INDEX('Active Hour''s Dump'!$D$3:$AH$337,
MATCH($C242,'Active Hour''s Dump'!$A$3:$A$337,0),
MATCH(CK$2,'Active Hour''s Dump'!$D$2:$AH$2,0)
))),"")</f>
        <v>1117.32</v>
      </c>
      <c r="CL242" s="13" t="str">
        <f>_xlfn.IFNA(IF(CL$3="Productivity",
INDEX('Productivity Dump'!$E$4:$AJ$500,
MATCH($A242,'Productivity Dump'!$A$4:$A$500,0),
MATCH(CL$2,'Productivity Dump'!$E$3:$AJ$3,0)
),
IF(CL$3="Attendance",
INDEX('Attendance Dump'!$E$2:$AI$400,
MATCH($A242,'Attendance Dump'!$B$2:$B$400,0),
MATCH(CL$2,'Attendance Dump'!$E$1:$AI$1,0)
),
INDEX('Active Hour''s Dump'!$D$3:$AH$337,
MATCH($C242,'Active Hour''s Dump'!$A$3:$A$337,0),
MATCH(CL$2,'Active Hour''s Dump'!$D$2:$AH$2,0)
))),"")</f>
        <v>A</v>
      </c>
      <c r="CM242" s="54">
        <f>_xlfn.IFNA(IF(CM$3="Productivity",
INDEX('Productivity Dump'!$E$4:$AJ$500,
MATCH($A242,'Productivity Dump'!$A$4:$A$500,0),
MATCH(CM$2,'Productivity Dump'!$E$3:$AJ$3,0)
),
IF(CM$3="Attendance",
INDEX('Attendance Dump'!$E$2:$AI$400,
MATCH($A242,'Attendance Dump'!$B$2:$B$400,0),
MATCH(CM$2,'Attendance Dump'!$E$1:$AI$1,0)
),
INDEX('Active Hour''s Dump'!$D$3:$AH$337,
MATCH($C242,'Active Hour''s Dump'!$A$3:$A$337,0),
MATCH(CM$2,'Active Hour''s Dump'!$D$2:$AH$2,0)
))),"")</f>
        <v>6.0833333333333304</v>
      </c>
      <c r="CN242" s="13">
        <f>_xlfn.IFNA(IF(CN$3="Productivity",
INDEX('Productivity Dump'!$E$4:$AJ$500,
MATCH($A242,'Productivity Dump'!$A$4:$A$500,0),
MATCH(CN$2,'Productivity Dump'!$E$3:$AJ$3,0)
),
IF(CN$3="Attendance",
INDEX('Attendance Dump'!$E$2:$AI$400,
MATCH($A242,'Attendance Dump'!$B$2:$B$400,0),
MATCH(CN$2,'Attendance Dump'!$E$1:$AI$1,0)
),
INDEX('Active Hour''s Dump'!$D$3:$AH$337,
MATCH($C242,'Active Hour''s Dump'!$A$3:$A$337,0),
MATCH(CN$2,'Active Hour''s Dump'!$D$2:$AH$2,0)
))),"")</f>
        <v>0</v>
      </c>
      <c r="CO242" s="13">
        <f>_xlfn.IFNA(IF(CO$3="Productivity",
INDEX('Productivity Dump'!$E$4:$AJ$500,
MATCH($A242,'Productivity Dump'!$A$4:$A$500,0),
MATCH(CO$2,'Productivity Dump'!$E$3:$AJ$3,0)
),
IF(CO$3="Attendance",
INDEX('Attendance Dump'!$E$2:$AI$400,
MATCH($A242,'Attendance Dump'!$B$2:$B$400,0),
MATCH(CO$2,'Attendance Dump'!$E$1:$AI$1,0)
),
INDEX('Active Hour''s Dump'!$D$3:$AH$337,
MATCH($C242,'Active Hour''s Dump'!$A$3:$A$337,0),
MATCH(CO$2,'Active Hour''s Dump'!$D$2:$AH$2,0)
))),"")</f>
        <v>0</v>
      </c>
      <c r="CP242" s="54">
        <f>_xlfn.IFNA(IF(CP$3="Productivity",
INDEX('Productivity Dump'!$E$4:$AJ$500,
MATCH($A242,'Productivity Dump'!$A$4:$A$500,0),
MATCH(CP$2,'Productivity Dump'!$E$3:$AJ$3,0)
),
IF(CP$3="Attendance",
INDEX('Attendance Dump'!$E$2:$AI$400,
MATCH($A242,'Attendance Dump'!$B$2:$B$400,0),
MATCH(CP$2,'Attendance Dump'!$E$1:$AI$1,0)
),
INDEX('Active Hour''s Dump'!$D$3:$AH$337,
MATCH($C242,'Active Hour''s Dump'!$A$3:$A$337,0),
MATCH(CP$2,'Active Hour''s Dump'!$D$2:$AH$2,0)
))),"")</f>
        <v>0</v>
      </c>
      <c r="CQ242" s="13">
        <f>_xlfn.IFNA(IF(CQ$3="Productivity",
INDEX('Productivity Dump'!$E$4:$AJ$500,
MATCH($A242,'Productivity Dump'!$A$4:$A$500,0),
MATCH(CQ$2,'Productivity Dump'!$E$3:$AJ$3,0)
),
IF(CQ$3="Attendance",
INDEX('Attendance Dump'!$E$2:$AI$400,
MATCH($A242,'Attendance Dump'!$B$2:$B$400,0),
MATCH(CQ$2,'Attendance Dump'!$E$1:$AI$1,0)
),
INDEX('Active Hour''s Dump'!$D$3:$AH$337,
MATCH($C242,'Active Hour''s Dump'!$A$3:$A$337,0),
MATCH(CQ$2,'Active Hour''s Dump'!$D$2:$AH$2,0)
))),"")</f>
        <v>0</v>
      </c>
      <c r="CR242" s="13">
        <f>_xlfn.IFNA(IF(CR$3="Productivity",
INDEX('Productivity Dump'!$E$4:$AJ$500,
MATCH($A242,'Productivity Dump'!$A$4:$A$500,0),
MATCH(CR$2,'Productivity Dump'!$E$3:$AJ$3,0)
),
IF(CR$3="Attendance",
INDEX('Attendance Dump'!$E$2:$AI$400,
MATCH($A242,'Attendance Dump'!$B$2:$B$400,0),
MATCH(CR$2,'Attendance Dump'!$E$1:$AI$1,0)
),
INDEX('Active Hour''s Dump'!$D$3:$AH$337,
MATCH($C242,'Active Hour''s Dump'!$A$3:$A$337,0),
MATCH(CR$2,'Active Hour''s Dump'!$D$2:$AH$2,0)
))),"")</f>
        <v>0</v>
      </c>
      <c r="CS242" s="54">
        <f>_xlfn.IFNA(IF(CS$3="Productivity",
INDEX('Productivity Dump'!$E$4:$AJ$500,
MATCH($A242,'Productivity Dump'!$A$4:$A$500,0),
MATCH(CS$2,'Productivity Dump'!$E$3:$AJ$3,0)
),
IF(CS$3="Attendance",
INDEX('Attendance Dump'!$E$2:$AI$400,
MATCH($A242,'Attendance Dump'!$B$2:$B$400,0),
MATCH(CS$2,'Attendance Dump'!$E$1:$AI$1,0)
),
INDEX('Active Hour''s Dump'!$D$3:$AH$337,
MATCH($C242,'Active Hour''s Dump'!$A$3:$A$337,0),
MATCH(CS$2,'Active Hour''s Dump'!$D$2:$AH$2,0)
))),"")</f>
        <v>0</v>
      </c>
      <c r="CT242" s="13">
        <f>_xlfn.IFNA(IF(CT$3="Productivity",
INDEX('Productivity Dump'!$E$4:$AJ$500,
MATCH($A242,'Productivity Dump'!$A$4:$A$500,0),
MATCH(CT$2,'Productivity Dump'!$E$3:$AJ$3,0)
),
IF(CT$3="Attendance",
INDEX('Attendance Dump'!$E$2:$AI$400,
MATCH($A242,'Attendance Dump'!$B$2:$B$400,0),
MATCH(CT$2,'Attendance Dump'!$E$1:$AI$1,0)
),
INDEX('Active Hour''s Dump'!$D$3:$AH$337,
MATCH($C242,'Active Hour''s Dump'!$A$3:$A$337,0),
MATCH(CT$2,'Active Hour''s Dump'!$D$2:$AH$2,0)
))),"")</f>
        <v>0</v>
      </c>
      <c r="CU242" s="13">
        <f>_xlfn.IFNA(IF(CU$3="Productivity",
INDEX('Productivity Dump'!$E$4:$AJ$500,
MATCH($A242,'Productivity Dump'!$A$4:$A$500,0),
MATCH(CU$2,'Productivity Dump'!$E$3:$AJ$3,0)
),
IF(CU$3="Attendance",
INDEX('Attendance Dump'!$E$2:$AI$400,
MATCH($A242,'Attendance Dump'!$B$2:$B$400,0),
MATCH(CU$2,'Attendance Dump'!$E$1:$AI$1,0)
),
INDEX('Active Hour''s Dump'!$D$3:$AH$337,
MATCH($C242,'Active Hour''s Dump'!$A$3:$A$337,0),
MATCH(CU$2,'Active Hour''s Dump'!$D$2:$AH$2,0)
))),"")</f>
        <v>0</v>
      </c>
      <c r="CV242" s="54">
        <f>_xlfn.IFNA(IF(CV$3="Productivity",
INDEX('Productivity Dump'!$E$4:$AJ$500,
MATCH($A242,'Productivity Dump'!$A$4:$A$500,0),
MATCH(CV$2,'Productivity Dump'!$E$3:$AJ$3,0)
),
IF(CV$3="Attendance",
INDEX('Attendance Dump'!$E$2:$AI$400,
MATCH($A242,'Attendance Dump'!$B$2:$B$400,0),
MATCH(CV$2,'Attendance Dump'!$E$1:$AI$1,0)
),
INDEX('Active Hour''s Dump'!$D$3:$AH$337,
MATCH($C242,'Active Hour''s Dump'!$A$3:$A$337,0),
MATCH(CV$2,'Active Hour''s Dump'!$D$2:$AH$2,0)
))),"")</f>
        <v>0</v>
      </c>
      <c r="CW242" s="13"/>
      <c r="CX242" s="13"/>
      <c r="CY242" s="54"/>
      <c r="DA242" s="57">
        <f t="shared" si="87"/>
        <v>134.16666666666663</v>
      </c>
      <c r="DB242" s="35">
        <f t="shared" si="88"/>
        <v>24518.322999999997</v>
      </c>
      <c r="DC242" s="35">
        <f t="shared" si="83"/>
        <v>0</v>
      </c>
      <c r="DD242" s="35">
        <f t="shared" ca="1" si="86"/>
        <v>0</v>
      </c>
      <c r="DF242" s="32" cm="1">
        <f t="array" ref="DF242">SUMPRODUCT(
    (MOD(COLUMN(H242:CV242) - COLUMN(H242), 3) = 0) *
    (H242:CV242 = 0) *
    (I242:CW242 = "P") *
    (COUNTIF(UKHoliday, H$2:CV$2) = 0)
)</f>
        <v>0</v>
      </c>
      <c r="DG242" s="33" cm="1">
        <f t="array" ref="DG242">SUMPRODUCT(
  (MOD(COLUMN(H242:CV242) - COLUMN(H242), 3) = 0) *
  (H242:CV242 &gt; 0) *
  (H242:CV242 &lt; 0.5 * IF(((WEEKDAY(H$2:CV$2, 2) = 1) + (WEEKDAY(H$2:CV$2, 2) = 6)), G242, F242)) *
  (I242:CW242 = "P") *
  (COUNTIF(UKHoliday, H$2:CV$2) = 0)
)</f>
        <v>0</v>
      </c>
      <c r="DH242" s="33" cm="1">
        <f t="array" ref="DH242">SUMPRODUCT(
  (MOD(COLUMN(H242:CV242) - COLUMN(H242), 3) = 0) *
  (H242:CV242 &gt; 0.5 * IF(((WEEKDAY(H$2:CV$2, 2) = 1) + (WEEKDAY(H$2:CV$2, 2) = 6)), $G242, $F242)) *
  (H242:CV242 &lt; 0.8 * IF(((WEEKDAY(H$2:CV$2, 2) = 1) + (WEEKDAY(H$2:CV$2, 2) = 6)), $G242, $F242)) *
  (I242:CW242 = "P") *
  (COUNTIF(UKHoliday, H$2:CV$2) = 0)
)</f>
        <v>0</v>
      </c>
      <c r="DI242" s="33" cm="1">
        <f t="array" ref="DI242">SUMPRODUCT(
  (MOD(COLUMN(H242:CV242) - COLUMN(H242), 3) = 0) *
  (H242:CV242 &gt; 0.8 * IF(((WEEKDAY(H$2:CV$2, 2) = 1) + (WEEKDAY(H$2:CV$2, 2) = 6)), $G242, $F242)) *
  (H242:CV242 &lt; 1 * IF(((WEEKDAY(H$2:CV$2, 2) = 1) + (WEEKDAY(H$2:CV$2, 2) = 6)), $G242, $F242)) *
  (I242:CW242 = "P") *
  (COUNTIF(UKHoliday, H$2:CV$2) = 0)
)</f>
        <v>0</v>
      </c>
    </row>
    <row r="243" spans="1:113" x14ac:dyDescent="0.3">
      <c r="A243" s="38" t="s">
        <v>26</v>
      </c>
      <c r="B243" s="38" t="s">
        <v>534</v>
      </c>
      <c r="C243" s="9" t="s">
        <v>825</v>
      </c>
      <c r="D243" s="62" t="s">
        <v>1058</v>
      </c>
      <c r="E243" s="35">
        <v>18600</v>
      </c>
      <c r="F243" s="35">
        <f t="shared" si="84"/>
        <v>930</v>
      </c>
      <c r="G243" s="35">
        <f t="shared" si="85"/>
        <v>465</v>
      </c>
      <c r="H243" s="13">
        <f>_xlfn.IFNA(IF(H$3="Productivity",
INDEX('Productivity Dump'!$E$4:$AJ$500,
MATCH($A243,'Productivity Dump'!$A$4:$A$500,0),
MATCH(H$2,'Productivity Dump'!$E$3:$AJ$3,0)
),
IF(H$3="Attendance",
INDEX('Attendance Dump'!$E$2:$AI$400,
MATCH($A243,'Attendance Dump'!$B$2:$B$400,0),
MATCH(H$2,'Attendance Dump'!$E$1:$AI$1,0)
),
INDEX('Active Hour''s Dump'!$D$3:$AH$337,
MATCH($C243,'Active Hour''s Dump'!$A$3:$A$337,0),
MATCH(H$2,'Active Hour''s Dump'!$D$2:$AH$2,0)
))),"")</f>
        <v>838.47099999999989</v>
      </c>
      <c r="I243" s="13" t="str">
        <f>_xlfn.IFNA(IF(I$3="Productivity",
INDEX('Productivity Dump'!$E$4:$AJ$500,
MATCH($A243,'Productivity Dump'!$A$4:$A$500,0),
MATCH(I$2,'Productivity Dump'!$E$3:$AJ$3,0)
),
IF(I$3="Attendance",
INDEX('Attendance Dump'!$E$2:$AI$400,
MATCH($A243,'Attendance Dump'!$B$2:$B$400,0),
MATCH(I$2,'Attendance Dump'!$E$1:$AI$1,0)
),
INDEX('Active Hour''s Dump'!$D$3:$AH$337,
MATCH($C243,'Active Hour''s Dump'!$A$3:$A$337,0),
MATCH(I$2,'Active Hour''s Dump'!$D$2:$AH$2,0)
))),"")</f>
        <v>P</v>
      </c>
      <c r="J243" s="54">
        <f>_xlfn.IFNA(IF(J$3="Productivity",
INDEX('Productivity Dump'!$E$4:$AJ$500,
MATCH($A243,'Productivity Dump'!$A$4:$A$500,0),
MATCH(J$2,'Productivity Dump'!$E$3:$AJ$3,0)
),
IF(J$3="Attendance",
INDEX('Attendance Dump'!$E$2:$AI$400,
MATCH($A243,'Attendance Dump'!$B$2:$B$400,0),
MATCH(J$2,'Attendance Dump'!$E$1:$AI$1,0)
),
INDEX('Active Hour''s Dump'!$D$3:$AH$337,
MATCH($C243,'Active Hour''s Dump'!$A$3:$A$337,0),
MATCH(J$2,'Active Hour''s Dump'!$D$2:$AH$2,0)
))),"")</f>
        <v>6.75</v>
      </c>
      <c r="K243" s="13">
        <f>_xlfn.IFNA(IF(K$3="Productivity",
INDEX('Productivity Dump'!$E$4:$AJ$500,
MATCH($A243,'Productivity Dump'!$A$4:$A$500,0),
MATCH(K$2,'Productivity Dump'!$E$3:$AJ$3,0)
),
IF(K$3="Attendance",
INDEX('Attendance Dump'!$E$2:$AI$400,
MATCH($A243,'Attendance Dump'!$B$2:$B$400,0),
MATCH(K$2,'Attendance Dump'!$E$1:$AI$1,0)
),
INDEX('Active Hour''s Dump'!$D$3:$AH$337,
MATCH($C243,'Active Hour''s Dump'!$A$3:$A$337,0),
MATCH(K$2,'Active Hour''s Dump'!$D$2:$AH$2,0)
))),"")</f>
        <v>1219.867</v>
      </c>
      <c r="L243" s="13" t="str">
        <f>_xlfn.IFNA(IF(L$3="Productivity",
INDEX('Productivity Dump'!$E$4:$AJ$500,
MATCH($A243,'Productivity Dump'!$A$4:$A$500,0),
MATCH(L$2,'Productivity Dump'!$E$3:$AJ$3,0)
),
IF(L$3="Attendance",
INDEX('Attendance Dump'!$E$2:$AI$400,
MATCH($A243,'Attendance Dump'!$B$2:$B$400,0),
MATCH(L$2,'Attendance Dump'!$E$1:$AI$1,0)
),
INDEX('Active Hour''s Dump'!$D$3:$AH$337,
MATCH($C243,'Active Hour''s Dump'!$A$3:$A$337,0),
MATCH(L$2,'Active Hour''s Dump'!$D$2:$AH$2,0)
))),"")</f>
        <v>P</v>
      </c>
      <c r="M243" s="54">
        <f>_xlfn.IFNA(IF(M$3="Productivity",
INDEX('Productivity Dump'!$E$4:$AJ$500,
MATCH($A243,'Productivity Dump'!$A$4:$A$500,0),
MATCH(M$2,'Productivity Dump'!$E$3:$AJ$3,0)
),
IF(M$3="Attendance",
INDEX('Attendance Dump'!$E$2:$AI$400,
MATCH($A243,'Attendance Dump'!$B$2:$B$400,0),
MATCH(M$2,'Attendance Dump'!$E$1:$AI$1,0)
),
INDEX('Active Hour''s Dump'!$D$3:$AH$337,
MATCH($C243,'Active Hour''s Dump'!$A$3:$A$337,0),
MATCH(M$2,'Active Hour''s Dump'!$D$2:$AH$2,0)
))),"")</f>
        <v>7.3333333333333304</v>
      </c>
      <c r="N243" s="13">
        <f>_xlfn.IFNA(IF(N$3="Productivity",
INDEX('Productivity Dump'!$E$4:$AJ$500,
MATCH($A243,'Productivity Dump'!$A$4:$A$500,0),
MATCH(N$2,'Productivity Dump'!$E$3:$AJ$3,0)
),
IF(N$3="Attendance",
INDEX('Attendance Dump'!$E$2:$AI$400,
MATCH($A243,'Attendance Dump'!$B$2:$B$400,0),
MATCH(N$2,'Attendance Dump'!$E$1:$AI$1,0)
),
INDEX('Active Hour''s Dump'!$D$3:$AH$337,
MATCH($C243,'Active Hour''s Dump'!$A$3:$A$337,0),
MATCH(N$2,'Active Hour''s Dump'!$D$2:$AH$2,0)
))),"")</f>
        <v>0</v>
      </c>
      <c r="O243" s="13" t="str">
        <f>_xlfn.IFNA(IF(O$3="Productivity",
INDEX('Productivity Dump'!$E$4:$AJ$500,
MATCH($A243,'Productivity Dump'!$A$4:$A$500,0),
MATCH(O$2,'Productivity Dump'!$E$3:$AJ$3,0)
),
IF(O$3="Attendance",
INDEX('Attendance Dump'!$E$2:$AI$400,
MATCH($A243,'Attendance Dump'!$B$2:$B$400,0),
MATCH(O$2,'Attendance Dump'!$E$1:$AI$1,0)
),
INDEX('Active Hour''s Dump'!$D$3:$AH$337,
MATCH($C243,'Active Hour''s Dump'!$A$3:$A$337,0),
MATCH(O$2,'Active Hour''s Dump'!$D$2:$AH$2,0)
))),"")</f>
        <v>BL</v>
      </c>
      <c r="P243" s="54">
        <f>_xlfn.IFNA(IF(P$3="Productivity",
INDEX('Productivity Dump'!$E$4:$AJ$500,
MATCH($A243,'Productivity Dump'!$A$4:$A$500,0),
MATCH(P$2,'Productivity Dump'!$E$3:$AJ$3,0)
),
IF(P$3="Attendance",
INDEX('Attendance Dump'!$E$2:$AI$400,
MATCH($A243,'Attendance Dump'!$B$2:$B$400,0),
MATCH(P$2,'Attendance Dump'!$E$1:$AI$1,0)
),
INDEX('Active Hour''s Dump'!$D$3:$AH$337,
MATCH($C243,'Active Hour''s Dump'!$A$3:$A$337,0),
MATCH(P$2,'Active Hour''s Dump'!$D$2:$AH$2,0)
))),"")</f>
        <v>0</v>
      </c>
      <c r="Q243" s="13">
        <f>_xlfn.IFNA(IF(Q$3="Productivity",
INDEX('Productivity Dump'!$E$4:$AJ$500,
MATCH($A243,'Productivity Dump'!$A$4:$A$500,0),
MATCH(Q$2,'Productivity Dump'!$E$3:$AJ$3,0)
),
IF(Q$3="Attendance",
INDEX('Attendance Dump'!$E$2:$AI$400,
MATCH($A243,'Attendance Dump'!$B$2:$B$400,0),
MATCH(Q$2,'Attendance Dump'!$E$1:$AI$1,0)
),
INDEX('Active Hour''s Dump'!$D$3:$AH$337,
MATCH($C243,'Active Hour''s Dump'!$A$3:$A$337,0),
MATCH(Q$2,'Active Hour''s Dump'!$D$2:$AH$2,0)
))),"")</f>
        <v>470.4910000000001</v>
      </c>
      <c r="R243" s="13" t="str">
        <f>_xlfn.IFNA(IF(R$3="Productivity",
INDEX('Productivity Dump'!$E$4:$AJ$500,
MATCH($A243,'Productivity Dump'!$A$4:$A$500,0),
MATCH(R$2,'Productivity Dump'!$E$3:$AJ$3,0)
),
IF(R$3="Attendance",
INDEX('Attendance Dump'!$E$2:$AI$400,
MATCH($A243,'Attendance Dump'!$B$2:$B$400,0),
MATCH(R$2,'Attendance Dump'!$E$1:$AI$1,0)
),
INDEX('Active Hour''s Dump'!$D$3:$AH$337,
MATCH($C243,'Active Hour''s Dump'!$A$3:$A$337,0),
MATCH(R$2,'Active Hour''s Dump'!$D$2:$AH$2,0)
))),"")</f>
        <v>WO</v>
      </c>
      <c r="S243" s="54">
        <f>_xlfn.IFNA(IF(S$3="Productivity",
INDEX('Productivity Dump'!$E$4:$AJ$500,
MATCH($A243,'Productivity Dump'!$A$4:$A$500,0),
MATCH(S$2,'Productivity Dump'!$E$3:$AJ$3,0)
),
IF(S$3="Attendance",
INDEX('Attendance Dump'!$E$2:$AI$400,
MATCH($A243,'Attendance Dump'!$B$2:$B$400,0),
MATCH(S$2,'Attendance Dump'!$E$1:$AI$1,0)
),
INDEX('Active Hour''s Dump'!$D$3:$AH$337,
MATCH($C243,'Active Hour''s Dump'!$A$3:$A$337,0),
MATCH(S$2,'Active Hour''s Dump'!$D$2:$AH$2,0)
))),"")</f>
        <v>3.0833333333333299</v>
      </c>
      <c r="T243" s="13">
        <f>_xlfn.IFNA(IF(T$3="Productivity",
INDEX('Productivity Dump'!$E$4:$AJ$500,
MATCH($A243,'Productivity Dump'!$A$4:$A$500,0),
MATCH(T$2,'Productivity Dump'!$E$3:$AJ$3,0)
),
IF(T$3="Attendance",
INDEX('Attendance Dump'!$E$2:$AI$400,
MATCH($A243,'Attendance Dump'!$B$2:$B$400,0),
MATCH(T$2,'Attendance Dump'!$E$1:$AI$1,0)
),
INDEX('Active Hour''s Dump'!$D$3:$AH$337,
MATCH($C243,'Active Hour''s Dump'!$A$3:$A$337,0),
MATCH(T$2,'Active Hour''s Dump'!$D$2:$AH$2,0)
))),"")</f>
        <v>621.90299999999991</v>
      </c>
      <c r="U243" s="13" t="str">
        <f>_xlfn.IFNA(IF(U$3="Productivity",
INDEX('Productivity Dump'!$E$4:$AJ$500,
MATCH($A243,'Productivity Dump'!$A$4:$A$500,0),
MATCH(U$2,'Productivity Dump'!$E$3:$AJ$3,0)
),
IF(U$3="Attendance",
INDEX('Attendance Dump'!$E$2:$AI$400,
MATCH($A243,'Attendance Dump'!$B$2:$B$400,0),
MATCH(U$2,'Attendance Dump'!$E$1:$AI$1,0)
),
INDEX('Active Hour''s Dump'!$D$3:$AH$337,
MATCH($C243,'Active Hour''s Dump'!$A$3:$A$337,0),
MATCH(U$2,'Active Hour''s Dump'!$D$2:$AH$2,0)
))),"")</f>
        <v>P</v>
      </c>
      <c r="V243" s="54">
        <f>_xlfn.IFNA(IF(V$3="Productivity",
INDEX('Productivity Dump'!$E$4:$AJ$500,
MATCH($A243,'Productivity Dump'!$A$4:$A$500,0),
MATCH(V$2,'Productivity Dump'!$E$3:$AJ$3,0)
),
IF(V$3="Attendance",
INDEX('Attendance Dump'!$E$2:$AI$400,
MATCH($A243,'Attendance Dump'!$B$2:$B$400,0),
MATCH(V$2,'Attendance Dump'!$E$1:$AI$1,0)
),
INDEX('Active Hour''s Dump'!$D$3:$AH$337,
MATCH($C243,'Active Hour''s Dump'!$A$3:$A$337,0),
MATCH(V$2,'Active Hour''s Dump'!$D$2:$AH$2,0)
))),"")</f>
        <v>4.6666666666666696</v>
      </c>
      <c r="W243" s="13">
        <f>_xlfn.IFNA(IF(W$3="Productivity",
INDEX('Productivity Dump'!$E$4:$AJ$500,
MATCH($A243,'Productivity Dump'!$A$4:$A$500,0),
MATCH(W$2,'Productivity Dump'!$E$3:$AJ$3,0)
),
IF(W$3="Attendance",
INDEX('Attendance Dump'!$E$2:$AI$400,
MATCH($A243,'Attendance Dump'!$B$2:$B$400,0),
MATCH(W$2,'Attendance Dump'!$E$1:$AI$1,0)
),
INDEX('Active Hour''s Dump'!$D$3:$AH$337,
MATCH($C243,'Active Hour''s Dump'!$A$3:$A$337,0),
MATCH(W$2,'Active Hour''s Dump'!$D$2:$AH$2,0)
))),"")</f>
        <v>1426.6759999999999</v>
      </c>
      <c r="X243" s="13" t="str">
        <f>_xlfn.IFNA(IF(X$3="Productivity",
INDEX('Productivity Dump'!$E$4:$AJ$500,
MATCH($A243,'Productivity Dump'!$A$4:$A$500,0),
MATCH(X$2,'Productivity Dump'!$E$3:$AJ$3,0)
),
IF(X$3="Attendance",
INDEX('Attendance Dump'!$E$2:$AI$400,
MATCH($A243,'Attendance Dump'!$B$2:$B$400,0),
MATCH(X$2,'Attendance Dump'!$E$1:$AI$1,0)
),
INDEX('Active Hour''s Dump'!$D$3:$AH$337,
MATCH($C243,'Active Hour''s Dump'!$A$3:$A$337,0),
MATCH(X$2,'Active Hour''s Dump'!$D$2:$AH$2,0)
))),"")</f>
        <v>P</v>
      </c>
      <c r="Y243" s="54">
        <f>_xlfn.IFNA(IF(Y$3="Productivity",
INDEX('Productivity Dump'!$E$4:$AJ$500,
MATCH($A243,'Productivity Dump'!$A$4:$A$500,0),
MATCH(Y$2,'Productivity Dump'!$E$3:$AJ$3,0)
),
IF(Y$3="Attendance",
INDEX('Attendance Dump'!$E$2:$AI$400,
MATCH($A243,'Attendance Dump'!$B$2:$B$400,0),
MATCH(Y$2,'Attendance Dump'!$E$1:$AI$1,0)
),
INDEX('Active Hour''s Dump'!$D$3:$AH$337,
MATCH($C243,'Active Hour''s Dump'!$A$3:$A$337,0),
MATCH(Y$2,'Active Hour''s Dump'!$D$2:$AH$2,0)
))),"")</f>
        <v>7.4166666666666696</v>
      </c>
      <c r="Z243" s="13">
        <f>_xlfn.IFNA(IF(Z$3="Productivity",
INDEX('Productivity Dump'!$E$4:$AJ$500,
MATCH($A243,'Productivity Dump'!$A$4:$A$500,0),
MATCH(Z$2,'Productivity Dump'!$E$3:$AJ$3,0)
),
IF(Z$3="Attendance",
INDEX('Attendance Dump'!$E$2:$AI$400,
MATCH($A243,'Attendance Dump'!$B$2:$B$400,0),
MATCH(Z$2,'Attendance Dump'!$E$1:$AI$1,0)
),
INDEX('Active Hour''s Dump'!$D$3:$AH$337,
MATCH($C243,'Active Hour''s Dump'!$A$3:$A$337,0),
MATCH(Z$2,'Active Hour''s Dump'!$D$2:$AH$2,0)
))),"")</f>
        <v>1112.4580000000003</v>
      </c>
      <c r="AA243" s="13" t="str">
        <f>_xlfn.IFNA(IF(AA$3="Productivity",
INDEX('Productivity Dump'!$E$4:$AJ$500,
MATCH($A243,'Productivity Dump'!$A$4:$A$500,0),
MATCH(AA$2,'Productivity Dump'!$E$3:$AJ$3,0)
),
IF(AA$3="Attendance",
INDEX('Attendance Dump'!$E$2:$AI$400,
MATCH($A243,'Attendance Dump'!$B$2:$B$400,0),
MATCH(AA$2,'Attendance Dump'!$E$1:$AI$1,0)
),
INDEX('Active Hour''s Dump'!$D$3:$AH$337,
MATCH($C243,'Active Hour''s Dump'!$A$3:$A$337,0),
MATCH(AA$2,'Active Hour''s Dump'!$D$2:$AH$2,0)
))),"")</f>
        <v>P</v>
      </c>
      <c r="AB243" s="54">
        <f>_xlfn.IFNA(IF(AB$3="Productivity",
INDEX('Productivity Dump'!$E$4:$AJ$500,
MATCH($A243,'Productivity Dump'!$A$4:$A$500,0),
MATCH(AB$2,'Productivity Dump'!$E$3:$AJ$3,0)
),
IF(AB$3="Attendance",
INDEX('Attendance Dump'!$E$2:$AI$400,
MATCH($A243,'Attendance Dump'!$B$2:$B$400,0),
MATCH(AB$2,'Attendance Dump'!$E$1:$AI$1,0)
),
INDEX('Active Hour''s Dump'!$D$3:$AH$337,
MATCH($C243,'Active Hour''s Dump'!$A$3:$A$337,0),
MATCH(AB$2,'Active Hour''s Dump'!$D$2:$AH$2,0)
))),"")</f>
        <v>7.75</v>
      </c>
      <c r="AC243" s="13">
        <f>_xlfn.IFNA(IF(AC$3="Productivity",
INDEX('Productivity Dump'!$E$4:$AJ$500,
MATCH($A243,'Productivity Dump'!$A$4:$A$500,0),
MATCH(AC$2,'Productivity Dump'!$E$3:$AJ$3,0)
),
IF(AC$3="Attendance",
INDEX('Attendance Dump'!$E$2:$AI$400,
MATCH($A243,'Attendance Dump'!$B$2:$B$400,0),
MATCH(AC$2,'Attendance Dump'!$E$1:$AI$1,0)
),
INDEX('Active Hour''s Dump'!$D$3:$AH$337,
MATCH($C243,'Active Hour''s Dump'!$A$3:$A$337,0),
MATCH(AC$2,'Active Hour''s Dump'!$D$2:$AH$2,0)
))),"")</f>
        <v>1131.2920000000004</v>
      </c>
      <c r="AD243" s="13" t="str">
        <f>_xlfn.IFNA(IF(AD$3="Productivity",
INDEX('Productivity Dump'!$E$4:$AJ$500,
MATCH($A243,'Productivity Dump'!$A$4:$A$500,0),
MATCH(AD$2,'Productivity Dump'!$E$3:$AJ$3,0)
),
IF(AD$3="Attendance",
INDEX('Attendance Dump'!$E$2:$AI$400,
MATCH($A243,'Attendance Dump'!$B$2:$B$400,0),
MATCH(AD$2,'Attendance Dump'!$E$1:$AI$1,0)
),
INDEX('Active Hour''s Dump'!$D$3:$AH$337,
MATCH($C243,'Active Hour''s Dump'!$A$3:$A$337,0),
MATCH(AD$2,'Active Hour''s Dump'!$D$2:$AH$2,0)
))),"")</f>
        <v>P</v>
      </c>
      <c r="AE243" s="54">
        <f>_xlfn.IFNA(IF(AE$3="Productivity",
INDEX('Productivity Dump'!$E$4:$AJ$500,
MATCH($A243,'Productivity Dump'!$A$4:$A$500,0),
MATCH(AE$2,'Productivity Dump'!$E$3:$AJ$3,0)
),
IF(AE$3="Attendance",
INDEX('Attendance Dump'!$E$2:$AI$400,
MATCH($A243,'Attendance Dump'!$B$2:$B$400,0),
MATCH(AE$2,'Attendance Dump'!$E$1:$AI$1,0)
),
INDEX('Active Hour''s Dump'!$D$3:$AH$337,
MATCH($C243,'Active Hour''s Dump'!$A$3:$A$337,0),
MATCH(AE$2,'Active Hour''s Dump'!$D$2:$AH$2,0)
))),"")</f>
        <v>6.75</v>
      </c>
      <c r="AF243" s="13">
        <f>_xlfn.IFNA(IF(AF$3="Productivity",
INDEX('Productivity Dump'!$E$4:$AJ$500,
MATCH($A243,'Productivity Dump'!$A$4:$A$500,0),
MATCH(AF$2,'Productivity Dump'!$E$3:$AJ$3,0)
),
IF(AF$3="Attendance",
INDEX('Attendance Dump'!$E$2:$AI$400,
MATCH($A243,'Attendance Dump'!$B$2:$B$400,0),
MATCH(AF$2,'Attendance Dump'!$E$1:$AI$1,0)
),
INDEX('Active Hour''s Dump'!$D$3:$AH$337,
MATCH($C243,'Active Hour''s Dump'!$A$3:$A$337,0),
MATCH(AF$2,'Active Hour''s Dump'!$D$2:$AH$2,0)
))),"")</f>
        <v>1174.567</v>
      </c>
      <c r="AG243" s="13" t="str">
        <f>_xlfn.IFNA(IF(AG$3="Productivity",
INDEX('Productivity Dump'!$E$4:$AJ$500,
MATCH($A243,'Productivity Dump'!$A$4:$A$500,0),
MATCH(AG$2,'Productivity Dump'!$E$3:$AJ$3,0)
),
IF(AG$3="Attendance",
INDEX('Attendance Dump'!$E$2:$AI$400,
MATCH($A243,'Attendance Dump'!$B$2:$B$400,0),
MATCH(AG$2,'Attendance Dump'!$E$1:$AI$1,0)
),
INDEX('Active Hour''s Dump'!$D$3:$AH$337,
MATCH($C243,'Active Hour''s Dump'!$A$3:$A$337,0),
MATCH(AG$2,'Active Hour''s Dump'!$D$2:$AH$2,0)
))),"")</f>
        <v>P</v>
      </c>
      <c r="AH243" s="54">
        <f>_xlfn.IFNA(IF(AH$3="Productivity",
INDEX('Productivity Dump'!$E$4:$AJ$500,
MATCH($A243,'Productivity Dump'!$A$4:$A$500,0),
MATCH(AH$2,'Productivity Dump'!$E$3:$AJ$3,0)
),
IF(AH$3="Attendance",
INDEX('Attendance Dump'!$E$2:$AI$400,
MATCH($A243,'Attendance Dump'!$B$2:$B$400,0),
MATCH(AH$2,'Attendance Dump'!$E$1:$AI$1,0)
),
INDEX('Active Hour''s Dump'!$D$3:$AH$337,
MATCH($C243,'Active Hour''s Dump'!$A$3:$A$337,0),
MATCH(AH$2,'Active Hour''s Dump'!$D$2:$AH$2,0)
))),"")</f>
        <v>7.4166666666666696</v>
      </c>
      <c r="AI243" s="13">
        <f>_xlfn.IFNA(IF(AI$3="Productivity",
INDEX('Productivity Dump'!$E$4:$AJ$500,
MATCH($A243,'Productivity Dump'!$A$4:$A$500,0),
MATCH(AI$2,'Productivity Dump'!$E$3:$AJ$3,0)
),
IF(AI$3="Attendance",
INDEX('Attendance Dump'!$E$2:$AI$400,
MATCH($A243,'Attendance Dump'!$B$2:$B$400,0),
MATCH(AI$2,'Attendance Dump'!$E$1:$AI$1,0)
),
INDEX('Active Hour''s Dump'!$D$3:$AH$337,
MATCH($C243,'Active Hour''s Dump'!$A$3:$A$337,0),
MATCH(AI$2,'Active Hour''s Dump'!$D$2:$AH$2,0)
))),"")</f>
        <v>1054.19</v>
      </c>
      <c r="AJ243" s="13" t="str">
        <f>_xlfn.IFNA(IF(AJ$3="Productivity",
INDEX('Productivity Dump'!$E$4:$AJ$500,
MATCH($A243,'Productivity Dump'!$A$4:$A$500,0),
MATCH(AJ$2,'Productivity Dump'!$E$3:$AJ$3,0)
),
IF(AJ$3="Attendance",
INDEX('Attendance Dump'!$E$2:$AI$400,
MATCH($A243,'Attendance Dump'!$B$2:$B$400,0),
MATCH(AJ$2,'Attendance Dump'!$E$1:$AI$1,0)
),
INDEX('Active Hour''s Dump'!$D$3:$AH$337,
MATCH($C243,'Active Hour''s Dump'!$A$3:$A$337,0),
MATCH(AJ$2,'Active Hour''s Dump'!$D$2:$AH$2,0)
))),"")</f>
        <v>P</v>
      </c>
      <c r="AK243" s="54">
        <f>_xlfn.IFNA(IF(AK$3="Productivity",
INDEX('Productivity Dump'!$E$4:$AJ$500,
MATCH($A243,'Productivity Dump'!$A$4:$A$500,0),
MATCH(AK$2,'Productivity Dump'!$E$3:$AJ$3,0)
),
IF(AK$3="Attendance",
INDEX('Attendance Dump'!$E$2:$AI$400,
MATCH($A243,'Attendance Dump'!$B$2:$B$400,0),
MATCH(AK$2,'Attendance Dump'!$E$1:$AI$1,0)
),
INDEX('Active Hour''s Dump'!$D$3:$AH$337,
MATCH($C243,'Active Hour''s Dump'!$A$3:$A$337,0),
MATCH(AK$2,'Active Hour''s Dump'!$D$2:$AH$2,0)
))),"")</f>
        <v>6.1666666666666696</v>
      </c>
      <c r="AL243" s="13">
        <f>_xlfn.IFNA(IF(AL$3="Productivity",
INDEX('Productivity Dump'!$E$4:$AJ$500,
MATCH($A243,'Productivity Dump'!$A$4:$A$500,0),
MATCH(AL$2,'Productivity Dump'!$E$3:$AJ$3,0)
),
IF(AL$3="Attendance",
INDEX('Attendance Dump'!$E$2:$AI$400,
MATCH($A243,'Attendance Dump'!$B$2:$B$400,0),
MATCH(AL$2,'Attendance Dump'!$E$1:$AI$1,0)
),
INDEX('Active Hour''s Dump'!$D$3:$AH$337,
MATCH($C243,'Active Hour''s Dump'!$A$3:$A$337,0),
MATCH(AL$2,'Active Hour''s Dump'!$D$2:$AH$2,0)
))),"")</f>
        <v>566.12199999999996</v>
      </c>
      <c r="AM243" s="13" t="str">
        <f>_xlfn.IFNA(IF(AM$3="Productivity",
INDEX('Productivity Dump'!$E$4:$AJ$500,
MATCH($A243,'Productivity Dump'!$A$4:$A$500,0),
MATCH(AM$2,'Productivity Dump'!$E$3:$AJ$3,0)
),
IF(AM$3="Attendance",
INDEX('Attendance Dump'!$E$2:$AI$400,
MATCH($A243,'Attendance Dump'!$B$2:$B$400,0),
MATCH(AM$2,'Attendance Dump'!$E$1:$AI$1,0)
),
INDEX('Active Hour''s Dump'!$D$3:$AH$337,
MATCH($C243,'Active Hour''s Dump'!$A$3:$A$337,0),
MATCH(AM$2,'Active Hour''s Dump'!$D$2:$AH$2,0)
))),"")</f>
        <v>WO</v>
      </c>
      <c r="AN243" s="54">
        <f>_xlfn.IFNA(IF(AN$3="Productivity",
INDEX('Productivity Dump'!$E$4:$AJ$500,
MATCH($A243,'Productivity Dump'!$A$4:$A$500,0),
MATCH(AN$2,'Productivity Dump'!$E$3:$AJ$3,0)
),
IF(AN$3="Attendance",
INDEX('Attendance Dump'!$E$2:$AI$400,
MATCH($A243,'Attendance Dump'!$B$2:$B$400,0),
MATCH(AN$2,'Attendance Dump'!$E$1:$AI$1,0)
),
INDEX('Active Hour''s Dump'!$D$3:$AH$337,
MATCH($C243,'Active Hour''s Dump'!$A$3:$A$337,0),
MATCH(AN$2,'Active Hour''s Dump'!$D$2:$AH$2,0)
))),"")</f>
        <v>3.3333333333333299</v>
      </c>
      <c r="AO243" s="13">
        <f>_xlfn.IFNA(IF(AO$3="Productivity",
INDEX('Productivity Dump'!$E$4:$AJ$500,
MATCH($A243,'Productivity Dump'!$A$4:$A$500,0),
MATCH(AO$2,'Productivity Dump'!$E$3:$AJ$3,0)
),
IF(AO$3="Attendance",
INDEX('Attendance Dump'!$E$2:$AI$400,
MATCH($A243,'Attendance Dump'!$B$2:$B$400,0),
MATCH(AO$2,'Attendance Dump'!$E$1:$AI$1,0)
),
INDEX('Active Hour''s Dump'!$D$3:$AH$337,
MATCH($C243,'Active Hour''s Dump'!$A$3:$A$337,0),
MATCH(AO$2,'Active Hour''s Dump'!$D$2:$AH$2,0)
))),"")</f>
        <v>679.86500000000001</v>
      </c>
      <c r="AP243" s="13" t="str">
        <f>_xlfn.IFNA(IF(AP$3="Productivity",
INDEX('Productivity Dump'!$E$4:$AJ$500,
MATCH($A243,'Productivity Dump'!$A$4:$A$500,0),
MATCH(AP$2,'Productivity Dump'!$E$3:$AJ$3,0)
),
IF(AP$3="Attendance",
INDEX('Attendance Dump'!$E$2:$AI$400,
MATCH($A243,'Attendance Dump'!$B$2:$B$400,0),
MATCH(AP$2,'Attendance Dump'!$E$1:$AI$1,0)
),
INDEX('Active Hour''s Dump'!$D$3:$AH$337,
MATCH($C243,'Active Hour''s Dump'!$A$3:$A$337,0),
MATCH(AP$2,'Active Hour''s Dump'!$D$2:$AH$2,0)
))),"")</f>
        <v>P</v>
      </c>
      <c r="AQ243" s="54">
        <f>_xlfn.IFNA(IF(AQ$3="Productivity",
INDEX('Productivity Dump'!$E$4:$AJ$500,
MATCH($A243,'Productivity Dump'!$A$4:$A$500,0),
MATCH(AQ$2,'Productivity Dump'!$E$3:$AJ$3,0)
),
IF(AQ$3="Attendance",
INDEX('Attendance Dump'!$E$2:$AI$400,
MATCH($A243,'Attendance Dump'!$B$2:$B$400,0),
MATCH(AQ$2,'Attendance Dump'!$E$1:$AI$1,0)
),
INDEX('Active Hour''s Dump'!$D$3:$AH$337,
MATCH($C243,'Active Hour''s Dump'!$A$3:$A$337,0),
MATCH(AQ$2,'Active Hour''s Dump'!$D$2:$AH$2,0)
))),"")</f>
        <v>4.6666666666666696</v>
      </c>
      <c r="AR243" s="13">
        <f>_xlfn.IFNA(IF(AR$3="Productivity",
INDEX('Productivity Dump'!$E$4:$AJ$500,
MATCH($A243,'Productivity Dump'!$A$4:$A$500,0),
MATCH(AR$2,'Productivity Dump'!$E$3:$AJ$3,0)
),
IF(AR$3="Attendance",
INDEX('Attendance Dump'!$E$2:$AI$400,
MATCH($A243,'Attendance Dump'!$B$2:$B$400,0),
MATCH(AR$2,'Attendance Dump'!$E$1:$AI$1,0)
),
INDEX('Active Hour''s Dump'!$D$3:$AH$337,
MATCH($C243,'Active Hour''s Dump'!$A$3:$A$337,0),
MATCH(AR$2,'Active Hour''s Dump'!$D$2:$AH$2,0)
))),"")</f>
        <v>1121.5620000000001</v>
      </c>
      <c r="AS243" s="13" t="str">
        <f>_xlfn.IFNA(IF(AS$3="Productivity",
INDEX('Productivity Dump'!$E$4:$AJ$500,
MATCH($A243,'Productivity Dump'!$A$4:$A$500,0),
MATCH(AS$2,'Productivity Dump'!$E$3:$AJ$3,0)
),
IF(AS$3="Attendance",
INDEX('Attendance Dump'!$E$2:$AI$400,
MATCH($A243,'Attendance Dump'!$B$2:$B$400,0),
MATCH(AS$2,'Attendance Dump'!$E$1:$AI$1,0)
),
INDEX('Active Hour''s Dump'!$D$3:$AH$337,
MATCH($C243,'Active Hour''s Dump'!$A$3:$A$337,0),
MATCH(AS$2,'Active Hour''s Dump'!$D$2:$AH$2,0)
))),"")</f>
        <v>P</v>
      </c>
      <c r="AT243" s="54">
        <f>_xlfn.IFNA(IF(AT$3="Productivity",
INDEX('Productivity Dump'!$E$4:$AJ$500,
MATCH($A243,'Productivity Dump'!$A$4:$A$500,0),
MATCH(AT$2,'Productivity Dump'!$E$3:$AJ$3,0)
),
IF(AT$3="Attendance",
INDEX('Attendance Dump'!$E$2:$AI$400,
MATCH($A243,'Attendance Dump'!$B$2:$B$400,0),
MATCH(AT$2,'Attendance Dump'!$E$1:$AI$1,0)
),
INDEX('Active Hour''s Dump'!$D$3:$AH$337,
MATCH($C243,'Active Hour''s Dump'!$A$3:$A$337,0),
MATCH(AT$2,'Active Hour''s Dump'!$D$2:$AH$2,0)
))),"")</f>
        <v>7.75</v>
      </c>
      <c r="AU243" s="13">
        <f>_xlfn.IFNA(IF(AU$3="Productivity",
INDEX('Productivity Dump'!$E$4:$AJ$500,
MATCH($A243,'Productivity Dump'!$A$4:$A$500,0),
MATCH(AU$2,'Productivity Dump'!$E$3:$AJ$3,0)
),
IF(AU$3="Attendance",
INDEX('Attendance Dump'!$E$2:$AI$400,
MATCH($A243,'Attendance Dump'!$B$2:$B$400,0),
MATCH(AU$2,'Attendance Dump'!$E$1:$AI$1,0)
),
INDEX('Active Hour''s Dump'!$D$3:$AH$337,
MATCH($C243,'Active Hour''s Dump'!$A$3:$A$337,0),
MATCH(AU$2,'Active Hour''s Dump'!$D$2:$AH$2,0)
))),"")</f>
        <v>1007.7940000000001</v>
      </c>
      <c r="AV243" s="13" t="str">
        <f>_xlfn.IFNA(IF(AV$3="Productivity",
INDEX('Productivity Dump'!$E$4:$AJ$500,
MATCH($A243,'Productivity Dump'!$A$4:$A$500,0),
MATCH(AV$2,'Productivity Dump'!$E$3:$AJ$3,0)
),
IF(AV$3="Attendance",
INDEX('Attendance Dump'!$E$2:$AI$400,
MATCH($A243,'Attendance Dump'!$B$2:$B$400,0),
MATCH(AV$2,'Attendance Dump'!$E$1:$AI$1,0)
),
INDEX('Active Hour''s Dump'!$D$3:$AH$337,
MATCH($C243,'Active Hour''s Dump'!$A$3:$A$337,0),
MATCH(AV$2,'Active Hour''s Dump'!$D$2:$AH$2,0)
))),"")</f>
        <v>P</v>
      </c>
      <c r="AW243" s="54">
        <f>_xlfn.IFNA(IF(AW$3="Productivity",
INDEX('Productivity Dump'!$E$4:$AJ$500,
MATCH($A243,'Productivity Dump'!$A$4:$A$500,0),
MATCH(AW$2,'Productivity Dump'!$E$3:$AJ$3,0)
),
IF(AW$3="Attendance",
INDEX('Attendance Dump'!$E$2:$AI$400,
MATCH($A243,'Attendance Dump'!$B$2:$B$400,0),
MATCH(AW$2,'Attendance Dump'!$E$1:$AI$1,0)
),
INDEX('Active Hour''s Dump'!$D$3:$AH$337,
MATCH($C243,'Active Hour''s Dump'!$A$3:$A$337,0),
MATCH(AW$2,'Active Hour''s Dump'!$D$2:$AH$2,0)
))),"")</f>
        <v>8</v>
      </c>
      <c r="AX243" s="13">
        <f>_xlfn.IFNA(IF(AX$3="Productivity",
INDEX('Productivity Dump'!$E$4:$AJ$500,
MATCH($A243,'Productivity Dump'!$A$4:$A$500,0),
MATCH(AX$2,'Productivity Dump'!$E$3:$AJ$3,0)
),
IF(AX$3="Attendance",
INDEX('Attendance Dump'!$E$2:$AI$400,
MATCH($A243,'Attendance Dump'!$B$2:$B$400,0),
MATCH(AX$2,'Attendance Dump'!$E$1:$AI$1,0)
),
INDEX('Active Hour''s Dump'!$D$3:$AH$337,
MATCH($C243,'Active Hour''s Dump'!$A$3:$A$337,0),
MATCH(AX$2,'Active Hour''s Dump'!$D$2:$AH$2,0)
))),"")</f>
        <v>1171.8379999999995</v>
      </c>
      <c r="AY243" s="13" t="str">
        <f>_xlfn.IFNA(IF(AY$3="Productivity",
INDEX('Productivity Dump'!$E$4:$AJ$500,
MATCH($A243,'Productivity Dump'!$A$4:$A$500,0),
MATCH(AY$2,'Productivity Dump'!$E$3:$AJ$3,0)
),
IF(AY$3="Attendance",
INDEX('Attendance Dump'!$E$2:$AI$400,
MATCH($A243,'Attendance Dump'!$B$2:$B$400,0),
MATCH(AY$2,'Attendance Dump'!$E$1:$AI$1,0)
),
INDEX('Active Hour''s Dump'!$D$3:$AH$337,
MATCH($C243,'Active Hour''s Dump'!$A$3:$A$337,0),
MATCH(AY$2,'Active Hour''s Dump'!$D$2:$AH$2,0)
))),"")</f>
        <v>P</v>
      </c>
      <c r="AZ243" s="54">
        <f>_xlfn.IFNA(IF(AZ$3="Productivity",
INDEX('Productivity Dump'!$E$4:$AJ$500,
MATCH($A243,'Productivity Dump'!$A$4:$A$500,0),
MATCH(AZ$2,'Productivity Dump'!$E$3:$AJ$3,0)
),
IF(AZ$3="Attendance",
INDEX('Attendance Dump'!$E$2:$AI$400,
MATCH($A243,'Attendance Dump'!$B$2:$B$400,0),
MATCH(AZ$2,'Attendance Dump'!$E$1:$AI$1,0)
),
INDEX('Active Hour''s Dump'!$D$3:$AH$337,
MATCH($C243,'Active Hour''s Dump'!$A$3:$A$337,0),
MATCH(AZ$2,'Active Hour''s Dump'!$D$2:$AH$2,0)
))),"")</f>
        <v>7.9166666666666696</v>
      </c>
      <c r="BA243" s="13">
        <f>_xlfn.IFNA(IF(BA$3="Productivity",
INDEX('Productivity Dump'!$E$4:$AJ$500,
MATCH($A243,'Productivity Dump'!$A$4:$A$500,0),
MATCH(BA$2,'Productivity Dump'!$E$3:$AJ$3,0)
),
IF(BA$3="Attendance",
INDEX('Attendance Dump'!$E$2:$AI$400,
MATCH($A243,'Attendance Dump'!$B$2:$B$400,0),
MATCH(BA$2,'Attendance Dump'!$E$1:$AI$1,0)
),
INDEX('Active Hour''s Dump'!$D$3:$AH$337,
MATCH($C243,'Active Hour''s Dump'!$A$3:$A$337,0),
MATCH(BA$2,'Active Hour''s Dump'!$D$2:$AH$2,0)
))),"")</f>
        <v>1067.9089999999997</v>
      </c>
      <c r="BB243" s="13" t="str">
        <f>_xlfn.IFNA(IF(BB$3="Productivity",
INDEX('Productivity Dump'!$E$4:$AJ$500,
MATCH($A243,'Productivity Dump'!$A$4:$A$500,0),
MATCH(BB$2,'Productivity Dump'!$E$3:$AJ$3,0)
),
IF(BB$3="Attendance",
INDEX('Attendance Dump'!$E$2:$AI$400,
MATCH($A243,'Attendance Dump'!$B$2:$B$400,0),
MATCH(BB$2,'Attendance Dump'!$E$1:$AI$1,0)
),
INDEX('Active Hour''s Dump'!$D$3:$AH$337,
MATCH($C243,'Active Hour''s Dump'!$A$3:$A$337,0),
MATCH(BB$2,'Active Hour''s Dump'!$D$2:$AH$2,0)
))),"")</f>
        <v>P</v>
      </c>
      <c r="BC243" s="54">
        <f>_xlfn.IFNA(IF(BC$3="Productivity",
INDEX('Productivity Dump'!$E$4:$AJ$500,
MATCH($A243,'Productivity Dump'!$A$4:$A$500,0),
MATCH(BC$2,'Productivity Dump'!$E$3:$AJ$3,0)
),
IF(BC$3="Attendance",
INDEX('Attendance Dump'!$E$2:$AI$400,
MATCH($A243,'Attendance Dump'!$B$2:$B$400,0),
MATCH(BC$2,'Attendance Dump'!$E$1:$AI$1,0)
),
INDEX('Active Hour''s Dump'!$D$3:$AH$337,
MATCH($C243,'Active Hour''s Dump'!$A$3:$A$337,0),
MATCH(BC$2,'Active Hour''s Dump'!$D$2:$AH$2,0)
))),"")</f>
        <v>7.3333333333333304</v>
      </c>
      <c r="BD243" s="13">
        <f>_xlfn.IFNA(IF(BD$3="Productivity",
INDEX('Productivity Dump'!$E$4:$AJ$500,
MATCH($A243,'Productivity Dump'!$A$4:$A$500,0),
MATCH(BD$2,'Productivity Dump'!$E$3:$AJ$3,0)
),
IF(BD$3="Attendance",
INDEX('Attendance Dump'!$E$2:$AI$400,
MATCH($A243,'Attendance Dump'!$B$2:$B$400,0),
MATCH(BD$2,'Attendance Dump'!$E$1:$AI$1,0)
),
INDEX('Active Hour''s Dump'!$D$3:$AH$337,
MATCH($C243,'Active Hour''s Dump'!$A$3:$A$337,0),
MATCH(BD$2,'Active Hour''s Dump'!$D$2:$AH$2,0)
))),"")</f>
        <v>618.53800000000001</v>
      </c>
      <c r="BE243" s="13" t="str">
        <f>_xlfn.IFNA(IF(BE$3="Productivity",
INDEX('Productivity Dump'!$E$4:$AJ$500,
MATCH($A243,'Productivity Dump'!$A$4:$A$500,0),
MATCH(BE$2,'Productivity Dump'!$E$3:$AJ$3,0)
),
IF(BE$3="Attendance",
INDEX('Attendance Dump'!$E$2:$AI$400,
MATCH($A243,'Attendance Dump'!$B$2:$B$400,0),
MATCH(BE$2,'Attendance Dump'!$E$1:$AI$1,0)
),
INDEX('Active Hour''s Dump'!$D$3:$AH$337,
MATCH($C243,'Active Hour''s Dump'!$A$3:$A$337,0),
MATCH(BE$2,'Active Hour''s Dump'!$D$2:$AH$2,0)
))),"")</f>
        <v>P</v>
      </c>
      <c r="BF243" s="54">
        <f>_xlfn.IFNA(IF(BF$3="Productivity",
INDEX('Productivity Dump'!$E$4:$AJ$500,
MATCH($A243,'Productivity Dump'!$A$4:$A$500,0),
MATCH(BF$2,'Productivity Dump'!$E$3:$AJ$3,0)
),
IF(BF$3="Attendance",
INDEX('Attendance Dump'!$E$2:$AI$400,
MATCH($A243,'Attendance Dump'!$B$2:$B$400,0),
MATCH(BF$2,'Attendance Dump'!$E$1:$AI$1,0)
),
INDEX('Active Hour''s Dump'!$D$3:$AH$337,
MATCH($C243,'Active Hour''s Dump'!$A$3:$A$337,0),
MATCH(BF$2,'Active Hour''s Dump'!$D$2:$AH$2,0)
))),"")</f>
        <v>4</v>
      </c>
      <c r="BG243" s="13">
        <f>_xlfn.IFNA(IF(BG$3="Productivity",
INDEX('Productivity Dump'!$E$4:$AJ$500,
MATCH($A243,'Productivity Dump'!$A$4:$A$500,0),
MATCH(BG$2,'Productivity Dump'!$E$3:$AJ$3,0)
),
IF(BG$3="Attendance",
INDEX('Attendance Dump'!$E$2:$AI$400,
MATCH($A243,'Attendance Dump'!$B$2:$B$400,0),
MATCH(BG$2,'Attendance Dump'!$E$1:$AI$1,0)
),
INDEX('Active Hour''s Dump'!$D$3:$AH$337,
MATCH($C243,'Active Hour''s Dump'!$A$3:$A$337,0),
MATCH(BG$2,'Active Hour''s Dump'!$D$2:$AH$2,0)
))),"")</f>
        <v>419.86700000000008</v>
      </c>
      <c r="BH243" s="13" t="str">
        <f>_xlfn.IFNA(IF(BH$3="Productivity",
INDEX('Productivity Dump'!$E$4:$AJ$500,
MATCH($A243,'Productivity Dump'!$A$4:$A$500,0),
MATCH(BH$2,'Productivity Dump'!$E$3:$AJ$3,0)
),
IF(BH$3="Attendance",
INDEX('Attendance Dump'!$E$2:$AI$400,
MATCH($A243,'Attendance Dump'!$B$2:$B$400,0),
MATCH(BH$2,'Attendance Dump'!$E$1:$AI$1,0)
),
INDEX('Active Hour''s Dump'!$D$3:$AH$337,
MATCH($C243,'Active Hour''s Dump'!$A$3:$A$337,0),
MATCH(BH$2,'Active Hour''s Dump'!$D$2:$AH$2,0)
))),"")</f>
        <v>WO</v>
      </c>
      <c r="BI243" s="54">
        <f>_xlfn.IFNA(IF(BI$3="Productivity",
INDEX('Productivity Dump'!$E$4:$AJ$500,
MATCH($A243,'Productivity Dump'!$A$4:$A$500,0),
MATCH(BI$2,'Productivity Dump'!$E$3:$AJ$3,0)
),
IF(BI$3="Attendance",
INDEX('Attendance Dump'!$E$2:$AI$400,
MATCH($A243,'Attendance Dump'!$B$2:$B$400,0),
MATCH(BI$2,'Attendance Dump'!$E$1:$AI$1,0)
),
INDEX('Active Hour''s Dump'!$D$3:$AH$337,
MATCH($C243,'Active Hour''s Dump'!$A$3:$A$337,0),
MATCH(BI$2,'Active Hour''s Dump'!$D$2:$AH$2,0)
))),"")</f>
        <v>2.6666666666666701</v>
      </c>
      <c r="BJ243" s="13">
        <f>_xlfn.IFNA(IF(BJ$3="Productivity",
INDEX('Productivity Dump'!$E$4:$AJ$500,
MATCH($A243,'Productivity Dump'!$A$4:$A$500,0),
MATCH(BJ$2,'Productivity Dump'!$E$3:$AJ$3,0)
),
IF(BJ$3="Attendance",
INDEX('Attendance Dump'!$E$2:$AI$400,
MATCH($A243,'Attendance Dump'!$B$2:$B$400,0),
MATCH(BJ$2,'Attendance Dump'!$E$1:$AI$1,0)
),
INDEX('Active Hour''s Dump'!$D$3:$AH$337,
MATCH($C243,'Active Hour''s Dump'!$A$3:$A$337,0),
MATCH(BJ$2,'Active Hour''s Dump'!$D$2:$AH$2,0)
))),"")</f>
        <v>557.87599999999998</v>
      </c>
      <c r="BK243" s="13" t="str">
        <f>_xlfn.IFNA(IF(BK$3="Productivity",
INDEX('Productivity Dump'!$E$4:$AJ$500,
MATCH($A243,'Productivity Dump'!$A$4:$A$500,0),
MATCH(BK$2,'Productivity Dump'!$E$3:$AJ$3,0)
),
IF(BK$3="Attendance",
INDEX('Attendance Dump'!$E$2:$AI$400,
MATCH($A243,'Attendance Dump'!$B$2:$B$400,0),
MATCH(BK$2,'Attendance Dump'!$E$1:$AI$1,0)
),
INDEX('Active Hour''s Dump'!$D$3:$AH$337,
MATCH($C243,'Active Hour''s Dump'!$A$3:$A$337,0),
MATCH(BK$2,'Active Hour''s Dump'!$D$2:$AH$2,0)
))),"")</f>
        <v>P</v>
      </c>
      <c r="BL243" s="54">
        <f>_xlfn.IFNA(IF(BL$3="Productivity",
INDEX('Productivity Dump'!$E$4:$AJ$500,
MATCH($A243,'Productivity Dump'!$A$4:$A$500,0),
MATCH(BL$2,'Productivity Dump'!$E$3:$AJ$3,0)
),
IF(BL$3="Attendance",
INDEX('Attendance Dump'!$E$2:$AI$400,
MATCH($A243,'Attendance Dump'!$B$2:$B$400,0),
MATCH(BL$2,'Attendance Dump'!$E$1:$AI$1,0)
),
INDEX('Active Hour''s Dump'!$D$3:$AH$337,
MATCH($C243,'Active Hour''s Dump'!$A$3:$A$337,0),
MATCH(BL$2,'Active Hour''s Dump'!$D$2:$AH$2,0)
))),"")</f>
        <v>4.5833333333333304</v>
      </c>
      <c r="BM243" s="13">
        <f>_xlfn.IFNA(IF(BM$3="Productivity",
INDEX('Productivity Dump'!$E$4:$AJ$500,
MATCH($A243,'Productivity Dump'!$A$4:$A$500,0),
MATCH(BM$2,'Productivity Dump'!$E$3:$AJ$3,0)
),
IF(BM$3="Attendance",
INDEX('Attendance Dump'!$E$2:$AI$400,
MATCH($A243,'Attendance Dump'!$B$2:$B$400,0),
MATCH(BM$2,'Attendance Dump'!$E$1:$AI$1,0)
),
INDEX('Active Hour''s Dump'!$D$3:$AH$337,
MATCH($C243,'Active Hour''s Dump'!$A$3:$A$337,0),
MATCH(BM$2,'Active Hour''s Dump'!$D$2:$AH$2,0)
))),"")</f>
        <v>930.56700000000012</v>
      </c>
      <c r="BN243" s="13" t="str">
        <f>_xlfn.IFNA(IF(BN$3="Productivity",
INDEX('Productivity Dump'!$E$4:$AJ$500,
MATCH($A243,'Productivity Dump'!$A$4:$A$500,0),
MATCH(BN$2,'Productivity Dump'!$E$3:$AJ$3,0)
),
IF(BN$3="Attendance",
INDEX('Attendance Dump'!$E$2:$AI$400,
MATCH($A243,'Attendance Dump'!$B$2:$B$400,0),
MATCH(BN$2,'Attendance Dump'!$E$1:$AI$1,0)
),
INDEX('Active Hour''s Dump'!$D$3:$AH$337,
MATCH($C243,'Active Hour''s Dump'!$A$3:$A$337,0),
MATCH(BN$2,'Active Hour''s Dump'!$D$2:$AH$2,0)
))),"")</f>
        <v>P</v>
      </c>
      <c r="BO243" s="54">
        <f>_xlfn.IFNA(IF(BO$3="Productivity",
INDEX('Productivity Dump'!$E$4:$AJ$500,
MATCH($A243,'Productivity Dump'!$A$4:$A$500,0),
MATCH(BO$2,'Productivity Dump'!$E$3:$AJ$3,0)
),
IF(BO$3="Attendance",
INDEX('Attendance Dump'!$E$2:$AI$400,
MATCH($A243,'Attendance Dump'!$B$2:$B$400,0),
MATCH(BO$2,'Attendance Dump'!$E$1:$AI$1,0)
),
INDEX('Active Hour''s Dump'!$D$3:$AH$337,
MATCH($C243,'Active Hour''s Dump'!$A$3:$A$337,0),
MATCH(BO$2,'Active Hour''s Dump'!$D$2:$AH$2,0)
))),"")</f>
        <v>6.25</v>
      </c>
      <c r="BP243" s="13">
        <f>_xlfn.IFNA(IF(BP$3="Productivity",
INDEX('Productivity Dump'!$E$4:$AJ$500,
MATCH($A243,'Productivity Dump'!$A$4:$A$500,0),
MATCH(BP$2,'Productivity Dump'!$E$3:$AJ$3,0)
),
IF(BP$3="Attendance",
INDEX('Attendance Dump'!$E$2:$AI$400,
MATCH($A243,'Attendance Dump'!$B$2:$B$400,0),
MATCH(BP$2,'Attendance Dump'!$E$1:$AI$1,0)
),
INDEX('Active Hour''s Dump'!$D$3:$AH$337,
MATCH($C243,'Active Hour''s Dump'!$A$3:$A$337,0),
MATCH(BP$2,'Active Hour''s Dump'!$D$2:$AH$2,0)
))),"")</f>
        <v>1155.8549999999991</v>
      </c>
      <c r="BQ243" s="13" t="str">
        <f>_xlfn.IFNA(IF(BQ$3="Productivity",
INDEX('Productivity Dump'!$E$4:$AJ$500,
MATCH($A243,'Productivity Dump'!$A$4:$A$500,0),
MATCH(BQ$2,'Productivity Dump'!$E$3:$AJ$3,0)
),
IF(BQ$3="Attendance",
INDEX('Attendance Dump'!$E$2:$AI$400,
MATCH($A243,'Attendance Dump'!$B$2:$B$400,0),
MATCH(BQ$2,'Attendance Dump'!$E$1:$AI$1,0)
),
INDEX('Active Hour''s Dump'!$D$3:$AH$337,
MATCH($C243,'Active Hour''s Dump'!$A$3:$A$337,0),
MATCH(BQ$2,'Active Hour''s Dump'!$D$2:$AH$2,0)
))),"")</f>
        <v>P</v>
      </c>
      <c r="BR243" s="54">
        <f>_xlfn.IFNA(IF(BR$3="Productivity",
INDEX('Productivity Dump'!$E$4:$AJ$500,
MATCH($A243,'Productivity Dump'!$A$4:$A$500,0),
MATCH(BR$2,'Productivity Dump'!$E$3:$AJ$3,0)
),
IF(BR$3="Attendance",
INDEX('Attendance Dump'!$E$2:$AI$400,
MATCH($A243,'Attendance Dump'!$B$2:$B$400,0),
MATCH(BR$2,'Attendance Dump'!$E$1:$AI$1,0)
),
INDEX('Active Hour''s Dump'!$D$3:$AH$337,
MATCH($C243,'Active Hour''s Dump'!$A$3:$A$337,0),
MATCH(BR$2,'Active Hour''s Dump'!$D$2:$AH$2,0)
))),"")</f>
        <v>6.9166666666666696</v>
      </c>
      <c r="BS243" s="13">
        <f>_xlfn.IFNA(IF(BS$3="Productivity",
INDEX('Productivity Dump'!$E$4:$AJ$500,
MATCH($A243,'Productivity Dump'!$A$4:$A$500,0),
MATCH(BS$2,'Productivity Dump'!$E$3:$AJ$3,0)
),
IF(BS$3="Attendance",
INDEX('Attendance Dump'!$E$2:$AI$400,
MATCH($A243,'Attendance Dump'!$B$2:$B$400,0),
MATCH(BS$2,'Attendance Dump'!$E$1:$AI$1,0)
),
INDEX('Active Hour''s Dump'!$D$3:$AH$337,
MATCH($C243,'Active Hour''s Dump'!$A$3:$A$337,0),
MATCH(BS$2,'Active Hour''s Dump'!$D$2:$AH$2,0)
))),"")</f>
        <v>1116.68</v>
      </c>
      <c r="BT243" s="13" t="str">
        <f>_xlfn.IFNA(IF(BT$3="Productivity",
INDEX('Productivity Dump'!$E$4:$AJ$500,
MATCH($A243,'Productivity Dump'!$A$4:$A$500,0),
MATCH(BT$2,'Productivity Dump'!$E$3:$AJ$3,0)
),
IF(BT$3="Attendance",
INDEX('Attendance Dump'!$E$2:$AI$400,
MATCH($A243,'Attendance Dump'!$B$2:$B$400,0),
MATCH(BT$2,'Attendance Dump'!$E$1:$AI$1,0)
),
INDEX('Active Hour''s Dump'!$D$3:$AH$337,
MATCH($C243,'Active Hour''s Dump'!$A$3:$A$337,0),
MATCH(BT$2,'Active Hour''s Dump'!$D$2:$AH$2,0)
))),"")</f>
        <v>H(P)</v>
      </c>
      <c r="BU243" s="54">
        <f>_xlfn.IFNA(IF(BU$3="Productivity",
INDEX('Productivity Dump'!$E$4:$AJ$500,
MATCH($A243,'Productivity Dump'!$A$4:$A$500,0),
MATCH(BU$2,'Productivity Dump'!$E$3:$AJ$3,0)
),
IF(BU$3="Attendance",
INDEX('Attendance Dump'!$E$2:$AI$400,
MATCH($A243,'Attendance Dump'!$B$2:$B$400,0),
MATCH(BU$2,'Attendance Dump'!$E$1:$AI$1,0)
),
INDEX('Active Hour''s Dump'!$D$3:$AH$337,
MATCH($C243,'Active Hour''s Dump'!$A$3:$A$337,0),
MATCH(BU$2,'Active Hour''s Dump'!$D$2:$AH$2,0)
))),"")</f>
        <v>6.8333333333333304</v>
      </c>
      <c r="BV243" s="13">
        <f>_xlfn.IFNA(IF(BV$3="Productivity",
INDEX('Productivity Dump'!$E$4:$AJ$500,
MATCH($A243,'Productivity Dump'!$A$4:$A$500,0),
MATCH(BV$2,'Productivity Dump'!$E$3:$AJ$3,0)
),
IF(BV$3="Attendance",
INDEX('Attendance Dump'!$E$2:$AI$400,
MATCH($A243,'Attendance Dump'!$B$2:$B$400,0),
MATCH(BV$2,'Attendance Dump'!$E$1:$AI$1,0)
),
INDEX('Active Hour''s Dump'!$D$3:$AH$337,
MATCH($C243,'Active Hour''s Dump'!$A$3:$A$337,0),
MATCH(BV$2,'Active Hour''s Dump'!$D$2:$AH$2,0)
))),"")</f>
        <v>929.14899999999977</v>
      </c>
      <c r="BW243" s="13" t="str">
        <f>_xlfn.IFNA(IF(BW$3="Productivity",
INDEX('Productivity Dump'!$E$4:$AJ$500,
MATCH($A243,'Productivity Dump'!$A$4:$A$500,0),
MATCH(BW$2,'Productivity Dump'!$E$3:$AJ$3,0)
),
IF(BW$3="Attendance",
INDEX('Attendance Dump'!$E$2:$AI$400,
MATCH($A243,'Attendance Dump'!$B$2:$B$400,0),
MATCH(BW$2,'Attendance Dump'!$E$1:$AI$1,0)
),
INDEX('Active Hour''s Dump'!$D$3:$AH$337,
MATCH($C243,'Active Hour''s Dump'!$A$3:$A$337,0),
MATCH(BW$2,'Active Hour''s Dump'!$D$2:$AH$2,0)
))),"")</f>
        <v>P</v>
      </c>
      <c r="BX243" s="54">
        <f>_xlfn.IFNA(IF(BX$3="Productivity",
INDEX('Productivity Dump'!$E$4:$AJ$500,
MATCH($A243,'Productivity Dump'!$A$4:$A$500,0),
MATCH(BX$2,'Productivity Dump'!$E$3:$AJ$3,0)
),
IF(BX$3="Attendance",
INDEX('Attendance Dump'!$E$2:$AI$400,
MATCH($A243,'Attendance Dump'!$B$2:$B$400,0),
MATCH(BX$2,'Attendance Dump'!$E$1:$AI$1,0)
),
INDEX('Active Hour''s Dump'!$D$3:$AH$337,
MATCH($C243,'Active Hour''s Dump'!$A$3:$A$337,0),
MATCH(BX$2,'Active Hour''s Dump'!$D$2:$AH$2,0)
))),"")</f>
        <v>5.5833333333333304</v>
      </c>
      <c r="BY243" s="13">
        <f>_xlfn.IFNA(IF(BY$3="Productivity",
INDEX('Productivity Dump'!$E$4:$AJ$500,
MATCH($A243,'Productivity Dump'!$A$4:$A$500,0),
MATCH(BY$2,'Productivity Dump'!$E$3:$AJ$3,0)
),
IF(BY$3="Attendance",
INDEX('Attendance Dump'!$E$2:$AI$400,
MATCH($A243,'Attendance Dump'!$B$2:$B$400,0),
MATCH(BY$2,'Attendance Dump'!$E$1:$AI$1,0)
),
INDEX('Active Hour''s Dump'!$D$3:$AH$337,
MATCH($C243,'Active Hour''s Dump'!$A$3:$A$337,0),
MATCH(BY$2,'Active Hour''s Dump'!$D$2:$AH$2,0)
))),"")</f>
        <v>925.70600000000024</v>
      </c>
      <c r="BZ243" s="13" t="str">
        <f>_xlfn.IFNA(IF(BZ$3="Productivity",
INDEX('Productivity Dump'!$E$4:$AJ$500,
MATCH($A243,'Productivity Dump'!$A$4:$A$500,0),
MATCH(BZ$2,'Productivity Dump'!$E$3:$AJ$3,0)
),
IF(BZ$3="Attendance",
INDEX('Attendance Dump'!$E$2:$AI$400,
MATCH($A243,'Attendance Dump'!$B$2:$B$400,0),
MATCH(BZ$2,'Attendance Dump'!$E$1:$AI$1,0)
),
INDEX('Active Hour''s Dump'!$D$3:$AH$337,
MATCH($C243,'Active Hour''s Dump'!$A$3:$A$337,0),
MATCH(BZ$2,'Active Hour''s Dump'!$D$2:$AH$2,0)
))),"")</f>
        <v>P</v>
      </c>
      <c r="CA243" s="54">
        <f>_xlfn.IFNA(IF(CA$3="Productivity",
INDEX('Productivity Dump'!$E$4:$AJ$500,
MATCH($A243,'Productivity Dump'!$A$4:$A$500,0),
MATCH(CA$2,'Productivity Dump'!$E$3:$AJ$3,0)
),
IF(CA$3="Attendance",
INDEX('Attendance Dump'!$E$2:$AI$400,
MATCH($A243,'Attendance Dump'!$B$2:$B$400,0),
MATCH(CA$2,'Attendance Dump'!$E$1:$AI$1,0)
),
INDEX('Active Hour''s Dump'!$D$3:$AH$337,
MATCH($C243,'Active Hour''s Dump'!$A$3:$A$337,0),
MATCH(CA$2,'Active Hour''s Dump'!$D$2:$AH$2,0)
))),"")</f>
        <v>5.4166666666666696</v>
      </c>
      <c r="CB243" s="13">
        <f>_xlfn.IFNA(IF(CB$3="Productivity",
INDEX('Productivity Dump'!$E$4:$AJ$500,
MATCH($A243,'Productivity Dump'!$A$4:$A$500,0),
MATCH(CB$2,'Productivity Dump'!$E$3:$AJ$3,0)
),
IF(CB$3="Attendance",
INDEX('Attendance Dump'!$E$2:$AI$400,
MATCH($A243,'Attendance Dump'!$B$2:$B$400,0),
MATCH(CB$2,'Attendance Dump'!$E$1:$AI$1,0)
),
INDEX('Active Hour''s Dump'!$D$3:$AH$337,
MATCH($C243,'Active Hour''s Dump'!$A$3:$A$337,0),
MATCH(CB$2,'Active Hour''s Dump'!$D$2:$AH$2,0)
))),"")</f>
        <v>0</v>
      </c>
      <c r="CC243" s="13" t="str">
        <f>_xlfn.IFNA(IF(CC$3="Productivity",
INDEX('Productivity Dump'!$E$4:$AJ$500,
MATCH($A243,'Productivity Dump'!$A$4:$A$500,0),
MATCH(CC$2,'Productivity Dump'!$E$3:$AJ$3,0)
),
IF(CC$3="Attendance",
INDEX('Attendance Dump'!$E$2:$AI$400,
MATCH($A243,'Attendance Dump'!$B$2:$B$400,0),
MATCH(CC$2,'Attendance Dump'!$E$1:$AI$1,0)
),
INDEX('Active Hour''s Dump'!$D$3:$AH$337,
MATCH($C243,'Active Hour''s Dump'!$A$3:$A$337,0),
MATCH(CC$2,'Active Hour''s Dump'!$D$2:$AH$2,0)
))),"")</f>
        <v>WO</v>
      </c>
      <c r="CD243" s="54">
        <f>_xlfn.IFNA(IF(CD$3="Productivity",
INDEX('Productivity Dump'!$E$4:$AJ$500,
MATCH($A243,'Productivity Dump'!$A$4:$A$500,0),
MATCH(CD$2,'Productivity Dump'!$E$3:$AJ$3,0)
),
IF(CD$3="Attendance",
INDEX('Attendance Dump'!$E$2:$AI$400,
MATCH($A243,'Attendance Dump'!$B$2:$B$400,0),
MATCH(CD$2,'Attendance Dump'!$E$1:$AI$1,0)
),
INDEX('Active Hour''s Dump'!$D$3:$AH$337,
MATCH($C243,'Active Hour''s Dump'!$A$3:$A$337,0),
MATCH(CD$2,'Active Hour''s Dump'!$D$2:$AH$2,0)
))),"")</f>
        <v>0</v>
      </c>
      <c r="CE243" s="13">
        <f>_xlfn.IFNA(IF(CE$3="Productivity",
INDEX('Productivity Dump'!$E$4:$AJ$500,
MATCH($A243,'Productivity Dump'!$A$4:$A$500,0),
MATCH(CE$2,'Productivity Dump'!$E$3:$AJ$3,0)
),
IF(CE$3="Attendance",
INDEX('Attendance Dump'!$E$2:$AI$400,
MATCH($A243,'Attendance Dump'!$B$2:$B$400,0),
MATCH(CE$2,'Attendance Dump'!$E$1:$AI$1,0)
),
INDEX('Active Hour''s Dump'!$D$3:$AH$337,
MATCH($C243,'Active Hour''s Dump'!$A$3:$A$337,0),
MATCH(CE$2,'Active Hour''s Dump'!$D$2:$AH$2,0)
))),"")</f>
        <v>724.95500000000015</v>
      </c>
      <c r="CF243" s="13" t="str">
        <f>_xlfn.IFNA(IF(CF$3="Productivity",
INDEX('Productivity Dump'!$E$4:$AJ$500,
MATCH($A243,'Productivity Dump'!$A$4:$A$500,0),
MATCH(CF$2,'Productivity Dump'!$E$3:$AJ$3,0)
),
IF(CF$3="Attendance",
INDEX('Attendance Dump'!$E$2:$AI$400,
MATCH($A243,'Attendance Dump'!$B$2:$B$400,0),
MATCH(CF$2,'Attendance Dump'!$E$1:$AI$1,0)
),
INDEX('Active Hour''s Dump'!$D$3:$AH$337,
MATCH($C243,'Active Hour''s Dump'!$A$3:$A$337,0),
MATCH(CF$2,'Active Hour''s Dump'!$D$2:$AH$2,0)
))),"")</f>
        <v>P</v>
      </c>
      <c r="CG243" s="54">
        <f>_xlfn.IFNA(IF(CG$3="Productivity",
INDEX('Productivity Dump'!$E$4:$AJ$500,
MATCH($A243,'Productivity Dump'!$A$4:$A$500,0),
MATCH(CG$2,'Productivity Dump'!$E$3:$AJ$3,0)
),
IF(CG$3="Attendance",
INDEX('Attendance Dump'!$E$2:$AI$400,
MATCH($A243,'Attendance Dump'!$B$2:$B$400,0),
MATCH(CG$2,'Attendance Dump'!$E$1:$AI$1,0)
),
INDEX('Active Hour''s Dump'!$D$3:$AH$337,
MATCH($C243,'Active Hour''s Dump'!$A$3:$A$337,0),
MATCH(CG$2,'Active Hour''s Dump'!$D$2:$AH$2,0)
))),"")</f>
        <v>4.75</v>
      </c>
      <c r="CH243" s="13">
        <f>_xlfn.IFNA(IF(CH$3="Productivity",
INDEX('Productivity Dump'!$E$4:$AJ$500,
MATCH($A243,'Productivity Dump'!$A$4:$A$500,0),
MATCH(CH$2,'Productivity Dump'!$E$3:$AJ$3,0)
),
IF(CH$3="Attendance",
INDEX('Attendance Dump'!$E$2:$AI$400,
MATCH($A243,'Attendance Dump'!$B$2:$B$400,0),
MATCH(CH$2,'Attendance Dump'!$E$1:$AI$1,0)
),
INDEX('Active Hour''s Dump'!$D$3:$AH$337,
MATCH($C243,'Active Hour''s Dump'!$A$3:$A$337,0),
MATCH(CH$2,'Active Hour''s Dump'!$D$2:$AH$2,0)
))),"")</f>
        <v>746.03099999999984</v>
      </c>
      <c r="CI243" s="13" t="str">
        <f>_xlfn.IFNA(IF(CI$3="Productivity",
INDEX('Productivity Dump'!$E$4:$AJ$500,
MATCH($A243,'Productivity Dump'!$A$4:$A$500,0),
MATCH(CI$2,'Productivity Dump'!$E$3:$AJ$3,0)
),
IF(CI$3="Attendance",
INDEX('Attendance Dump'!$E$2:$AI$400,
MATCH($A243,'Attendance Dump'!$B$2:$B$400,0),
MATCH(CI$2,'Attendance Dump'!$E$1:$AI$1,0)
),
INDEX('Active Hour''s Dump'!$D$3:$AH$337,
MATCH($C243,'Active Hour''s Dump'!$A$3:$A$337,0),
MATCH(CI$2,'Active Hour''s Dump'!$D$2:$AH$2,0)
))),"")</f>
        <v>P</v>
      </c>
      <c r="CJ243" s="54">
        <f>_xlfn.IFNA(IF(CJ$3="Productivity",
INDEX('Productivity Dump'!$E$4:$AJ$500,
MATCH($A243,'Productivity Dump'!$A$4:$A$500,0),
MATCH(CJ$2,'Productivity Dump'!$E$3:$AJ$3,0)
),
IF(CJ$3="Attendance",
INDEX('Attendance Dump'!$E$2:$AI$400,
MATCH($A243,'Attendance Dump'!$B$2:$B$400,0),
MATCH(CJ$2,'Attendance Dump'!$E$1:$AI$1,0)
),
INDEX('Active Hour''s Dump'!$D$3:$AH$337,
MATCH($C243,'Active Hour''s Dump'!$A$3:$A$337,0),
MATCH(CJ$2,'Active Hour''s Dump'!$D$2:$AH$2,0)
))),"")</f>
        <v>5.3333333333333304</v>
      </c>
      <c r="CK243" s="13">
        <f>_xlfn.IFNA(IF(CK$3="Productivity",
INDEX('Productivity Dump'!$E$4:$AJ$500,
MATCH($A243,'Productivity Dump'!$A$4:$A$500,0),
MATCH(CK$2,'Productivity Dump'!$E$3:$AJ$3,0)
),
IF(CK$3="Attendance",
INDEX('Attendance Dump'!$E$2:$AI$400,
MATCH($A243,'Attendance Dump'!$B$2:$B$400,0),
MATCH(CK$2,'Attendance Dump'!$E$1:$AI$1,0)
),
INDEX('Active Hour''s Dump'!$D$3:$AH$337,
MATCH($C243,'Active Hour''s Dump'!$A$3:$A$337,0),
MATCH(CK$2,'Active Hour''s Dump'!$D$2:$AH$2,0)
))),"")</f>
        <v>759.25999999999988</v>
      </c>
      <c r="CL243" s="13" t="str">
        <f>_xlfn.IFNA(IF(CL$3="Productivity",
INDEX('Productivity Dump'!$E$4:$AJ$500,
MATCH($A243,'Productivity Dump'!$A$4:$A$500,0),
MATCH(CL$2,'Productivity Dump'!$E$3:$AJ$3,0)
),
IF(CL$3="Attendance",
INDEX('Attendance Dump'!$E$2:$AI$400,
MATCH($A243,'Attendance Dump'!$B$2:$B$400,0),
MATCH(CL$2,'Attendance Dump'!$E$1:$AI$1,0)
),
INDEX('Active Hour''s Dump'!$D$3:$AH$337,
MATCH($C243,'Active Hour''s Dump'!$A$3:$A$337,0),
MATCH(CL$2,'Active Hour''s Dump'!$D$2:$AH$2,0)
))),"")</f>
        <v>P</v>
      </c>
      <c r="CM243" s="54">
        <f>_xlfn.IFNA(IF(CM$3="Productivity",
INDEX('Productivity Dump'!$E$4:$AJ$500,
MATCH($A243,'Productivity Dump'!$A$4:$A$500,0),
MATCH(CM$2,'Productivity Dump'!$E$3:$AJ$3,0)
),
IF(CM$3="Attendance",
INDEX('Attendance Dump'!$E$2:$AI$400,
MATCH($A243,'Attendance Dump'!$B$2:$B$400,0),
MATCH(CM$2,'Attendance Dump'!$E$1:$AI$1,0)
),
INDEX('Active Hour''s Dump'!$D$3:$AH$337,
MATCH($C243,'Active Hour''s Dump'!$A$3:$A$337,0),
MATCH(CM$2,'Active Hour''s Dump'!$D$2:$AH$2,0)
))),"")</f>
        <v>6.75</v>
      </c>
      <c r="CN243" s="13">
        <f>_xlfn.IFNA(IF(CN$3="Productivity",
INDEX('Productivity Dump'!$E$4:$AJ$500,
MATCH($A243,'Productivity Dump'!$A$4:$A$500,0),
MATCH(CN$2,'Productivity Dump'!$E$3:$AJ$3,0)
),
IF(CN$3="Attendance",
INDEX('Attendance Dump'!$E$2:$AI$400,
MATCH($A243,'Attendance Dump'!$B$2:$B$400,0),
MATCH(CN$2,'Attendance Dump'!$E$1:$AI$1,0)
),
INDEX('Active Hour''s Dump'!$D$3:$AH$337,
MATCH($C243,'Active Hour''s Dump'!$A$3:$A$337,0),
MATCH(CN$2,'Active Hour''s Dump'!$D$2:$AH$2,0)
))),"")</f>
        <v>0</v>
      </c>
      <c r="CO243" s="13">
        <f>_xlfn.IFNA(IF(CO$3="Productivity",
INDEX('Productivity Dump'!$E$4:$AJ$500,
MATCH($A243,'Productivity Dump'!$A$4:$A$500,0),
MATCH(CO$2,'Productivity Dump'!$E$3:$AJ$3,0)
),
IF(CO$3="Attendance",
INDEX('Attendance Dump'!$E$2:$AI$400,
MATCH($A243,'Attendance Dump'!$B$2:$B$400,0),
MATCH(CO$2,'Attendance Dump'!$E$1:$AI$1,0)
),
INDEX('Active Hour''s Dump'!$D$3:$AH$337,
MATCH($C243,'Active Hour''s Dump'!$A$3:$A$337,0),
MATCH(CO$2,'Active Hour''s Dump'!$D$2:$AH$2,0)
))),"")</f>
        <v>0</v>
      </c>
      <c r="CP243" s="54">
        <f>_xlfn.IFNA(IF(CP$3="Productivity",
INDEX('Productivity Dump'!$E$4:$AJ$500,
MATCH($A243,'Productivity Dump'!$A$4:$A$500,0),
MATCH(CP$2,'Productivity Dump'!$E$3:$AJ$3,0)
),
IF(CP$3="Attendance",
INDEX('Attendance Dump'!$E$2:$AI$400,
MATCH($A243,'Attendance Dump'!$B$2:$B$400,0),
MATCH(CP$2,'Attendance Dump'!$E$1:$AI$1,0)
),
INDEX('Active Hour''s Dump'!$D$3:$AH$337,
MATCH($C243,'Active Hour''s Dump'!$A$3:$A$337,0),
MATCH(CP$2,'Active Hour''s Dump'!$D$2:$AH$2,0)
))),"")</f>
        <v>0</v>
      </c>
      <c r="CQ243" s="13">
        <f>_xlfn.IFNA(IF(CQ$3="Productivity",
INDEX('Productivity Dump'!$E$4:$AJ$500,
MATCH($A243,'Productivity Dump'!$A$4:$A$500,0),
MATCH(CQ$2,'Productivity Dump'!$E$3:$AJ$3,0)
),
IF(CQ$3="Attendance",
INDEX('Attendance Dump'!$E$2:$AI$400,
MATCH($A243,'Attendance Dump'!$B$2:$B$400,0),
MATCH(CQ$2,'Attendance Dump'!$E$1:$AI$1,0)
),
INDEX('Active Hour''s Dump'!$D$3:$AH$337,
MATCH($C243,'Active Hour''s Dump'!$A$3:$A$337,0),
MATCH(CQ$2,'Active Hour''s Dump'!$D$2:$AH$2,0)
))),"")</f>
        <v>0</v>
      </c>
      <c r="CR243" s="13">
        <f>_xlfn.IFNA(IF(CR$3="Productivity",
INDEX('Productivity Dump'!$E$4:$AJ$500,
MATCH($A243,'Productivity Dump'!$A$4:$A$500,0),
MATCH(CR$2,'Productivity Dump'!$E$3:$AJ$3,0)
),
IF(CR$3="Attendance",
INDEX('Attendance Dump'!$E$2:$AI$400,
MATCH($A243,'Attendance Dump'!$B$2:$B$400,0),
MATCH(CR$2,'Attendance Dump'!$E$1:$AI$1,0)
),
INDEX('Active Hour''s Dump'!$D$3:$AH$337,
MATCH($C243,'Active Hour''s Dump'!$A$3:$A$337,0),
MATCH(CR$2,'Active Hour''s Dump'!$D$2:$AH$2,0)
))),"")</f>
        <v>0</v>
      </c>
      <c r="CS243" s="54">
        <f>_xlfn.IFNA(IF(CS$3="Productivity",
INDEX('Productivity Dump'!$E$4:$AJ$500,
MATCH($A243,'Productivity Dump'!$A$4:$A$500,0),
MATCH(CS$2,'Productivity Dump'!$E$3:$AJ$3,0)
),
IF(CS$3="Attendance",
INDEX('Attendance Dump'!$E$2:$AI$400,
MATCH($A243,'Attendance Dump'!$B$2:$B$400,0),
MATCH(CS$2,'Attendance Dump'!$E$1:$AI$1,0)
),
INDEX('Active Hour''s Dump'!$D$3:$AH$337,
MATCH($C243,'Active Hour''s Dump'!$A$3:$A$337,0),
MATCH(CS$2,'Active Hour''s Dump'!$D$2:$AH$2,0)
))),"")</f>
        <v>0</v>
      </c>
      <c r="CT243" s="13">
        <f>_xlfn.IFNA(IF(CT$3="Productivity",
INDEX('Productivity Dump'!$E$4:$AJ$500,
MATCH($A243,'Productivity Dump'!$A$4:$A$500,0),
MATCH(CT$2,'Productivity Dump'!$E$3:$AJ$3,0)
),
IF(CT$3="Attendance",
INDEX('Attendance Dump'!$E$2:$AI$400,
MATCH($A243,'Attendance Dump'!$B$2:$B$400,0),
MATCH(CT$2,'Attendance Dump'!$E$1:$AI$1,0)
),
INDEX('Active Hour''s Dump'!$D$3:$AH$337,
MATCH($C243,'Active Hour''s Dump'!$A$3:$A$337,0),
MATCH(CT$2,'Active Hour''s Dump'!$D$2:$AH$2,0)
))),"")</f>
        <v>0</v>
      </c>
      <c r="CU243" s="13">
        <f>_xlfn.IFNA(IF(CU$3="Productivity",
INDEX('Productivity Dump'!$E$4:$AJ$500,
MATCH($A243,'Productivity Dump'!$A$4:$A$500,0),
MATCH(CU$2,'Productivity Dump'!$E$3:$AJ$3,0)
),
IF(CU$3="Attendance",
INDEX('Attendance Dump'!$E$2:$AI$400,
MATCH($A243,'Attendance Dump'!$B$2:$B$400,0),
MATCH(CU$2,'Attendance Dump'!$E$1:$AI$1,0)
),
INDEX('Active Hour''s Dump'!$D$3:$AH$337,
MATCH($C243,'Active Hour''s Dump'!$A$3:$A$337,0),
MATCH(CU$2,'Active Hour''s Dump'!$D$2:$AH$2,0)
))),"")</f>
        <v>0</v>
      </c>
      <c r="CV243" s="54">
        <f>_xlfn.IFNA(IF(CV$3="Productivity",
INDEX('Productivity Dump'!$E$4:$AJ$500,
MATCH($A243,'Productivity Dump'!$A$4:$A$500,0),
MATCH(CV$2,'Productivity Dump'!$E$3:$AJ$3,0)
),
IF(CV$3="Attendance",
INDEX('Attendance Dump'!$E$2:$AI$400,
MATCH($A243,'Attendance Dump'!$B$2:$B$400,0),
MATCH(CV$2,'Attendance Dump'!$E$1:$AI$1,0)
),
INDEX('Active Hour''s Dump'!$D$3:$AH$337,
MATCH($C243,'Active Hour''s Dump'!$A$3:$A$337,0),
MATCH(CV$2,'Active Hour''s Dump'!$D$2:$AH$2,0)
))),"")</f>
        <v>0</v>
      </c>
      <c r="CW243" s="13"/>
      <c r="CX243" s="13"/>
      <c r="CY243" s="54"/>
      <c r="DA243" s="57">
        <f t="shared" si="87"/>
        <v>155.41666666666669</v>
      </c>
      <c r="DB243" s="35">
        <f t="shared" si="88"/>
        <v>23549.489000000001</v>
      </c>
      <c r="DC243" s="35">
        <f t="shared" si="83"/>
        <v>0</v>
      </c>
      <c r="DD243" s="35">
        <f t="shared" ca="1" si="86"/>
        <v>0</v>
      </c>
      <c r="DF243" s="32" cm="1">
        <f t="array" ref="DF243">SUMPRODUCT(
    (MOD(COLUMN(H243:CV243) - COLUMN(H243), 3) = 0) *
    (H243:CV243 = 0) *
    (I243:CW243 = "P") *
    (COUNTIF(UKHoliday, H$2:CV$2) = 0)
)</f>
        <v>0</v>
      </c>
      <c r="DG243" s="33" cm="1">
        <f t="array" ref="DG243">SUMPRODUCT(
  (MOD(COLUMN(H243:CV243) - COLUMN(H243), 3) = 0) *
  (H243:CV243 &gt; 0) *
  (H243:CV243 &lt; 0.5 * IF(((WEEKDAY(H$2:CV$2, 2) = 1) + (WEEKDAY(H$2:CV$2, 2) = 6)), G243, F243)) *
  (I243:CW243 = "P") *
  (COUNTIF(UKHoliday, H$2:CV$2) = 0)
)</f>
        <v>0</v>
      </c>
      <c r="DH243" s="33" cm="1">
        <f t="array" ref="DH243">SUMPRODUCT(
  (MOD(COLUMN(H243:CV243) - COLUMN(H243), 3) = 0) *
  (H243:CV243 &gt; 0.5 * IF(((WEEKDAY(H$2:CV$2, 2) = 1) + (WEEKDAY(H$2:CV$2, 2) = 6)), $G243, $F243)) *
  (H243:CV243 &lt; 0.8 * IF(((WEEKDAY(H$2:CV$2, 2) = 1) + (WEEKDAY(H$2:CV$2, 2) = 6)), $G243, $F243)) *
  (I243:CW243 = "P") *
  (COUNTIF(UKHoliday, H$2:CV$2) = 0)
)</f>
        <v>0</v>
      </c>
      <c r="DI243" s="33" cm="1">
        <f t="array" ref="DI243">SUMPRODUCT(
  (MOD(COLUMN(H243:CV243) - COLUMN(H243), 3) = 0) *
  (H243:CV243 &gt; 0.8 * IF(((WEEKDAY(H$2:CV$2, 2) = 1) + (WEEKDAY(H$2:CV$2, 2) = 6)), $G243, $F243)) *
  (H243:CV243 &lt; 1 * IF(((WEEKDAY(H$2:CV$2, 2) = 1) + (WEEKDAY(H$2:CV$2, 2) = 6)), $G243, $F243)) *
  (I243:CW243 = "P") *
  (COUNTIF(UKHoliday, H$2:CV$2) = 0)
)</f>
        <v>4</v>
      </c>
    </row>
    <row r="244" spans="1:113" x14ac:dyDescent="0.3">
      <c r="A244" s="38" t="s">
        <v>306</v>
      </c>
      <c r="B244" s="38" t="s">
        <v>305</v>
      </c>
      <c r="C244" s="9" t="s">
        <v>826</v>
      </c>
      <c r="D244" s="62" t="s">
        <v>945</v>
      </c>
      <c r="E244" s="35">
        <v>18600</v>
      </c>
      <c r="F244" s="35">
        <f t="shared" si="84"/>
        <v>930</v>
      </c>
      <c r="G244" s="35">
        <f t="shared" si="85"/>
        <v>465</v>
      </c>
      <c r="H244" s="13">
        <f>_xlfn.IFNA(IF(H$3="Productivity",
INDEX('Productivity Dump'!$E$4:$AJ$500,
MATCH($A244,'Productivity Dump'!$A$4:$A$500,0),
MATCH(H$2,'Productivity Dump'!$E$3:$AJ$3,0)
),
IF(H$3="Attendance",
INDEX('Attendance Dump'!$E$2:$AI$400,
MATCH($A244,'Attendance Dump'!$B$2:$B$400,0),
MATCH(H$2,'Attendance Dump'!$E$1:$AI$1,0)
),
INDEX('Active Hour''s Dump'!$D$3:$AH$337,
MATCH($C244,'Active Hour''s Dump'!$A$3:$A$337,0),
MATCH(H$2,'Active Hour''s Dump'!$D$2:$AH$2,0)
))),"")</f>
        <v>916.40099999999995</v>
      </c>
      <c r="I244" s="13" t="str">
        <f>_xlfn.IFNA(IF(I$3="Productivity",
INDEX('Productivity Dump'!$E$4:$AJ$500,
MATCH($A244,'Productivity Dump'!$A$4:$A$500,0),
MATCH(I$2,'Productivity Dump'!$E$3:$AJ$3,0)
),
IF(I$3="Attendance",
INDEX('Attendance Dump'!$E$2:$AI$400,
MATCH($A244,'Attendance Dump'!$B$2:$B$400,0),
MATCH(I$2,'Attendance Dump'!$E$1:$AI$1,0)
),
INDEX('Active Hour''s Dump'!$D$3:$AH$337,
MATCH($C244,'Active Hour''s Dump'!$A$3:$A$337,0),
MATCH(I$2,'Active Hour''s Dump'!$D$2:$AH$2,0)
))),"")</f>
        <v>P</v>
      </c>
      <c r="J244" s="54">
        <f>_xlfn.IFNA(IF(J$3="Productivity",
INDEX('Productivity Dump'!$E$4:$AJ$500,
MATCH($A244,'Productivity Dump'!$A$4:$A$500,0),
MATCH(J$2,'Productivity Dump'!$E$3:$AJ$3,0)
),
IF(J$3="Attendance",
INDEX('Attendance Dump'!$E$2:$AI$400,
MATCH($A244,'Attendance Dump'!$B$2:$B$400,0),
MATCH(J$2,'Attendance Dump'!$E$1:$AI$1,0)
),
INDEX('Active Hour''s Dump'!$D$3:$AH$337,
MATCH($C244,'Active Hour''s Dump'!$A$3:$A$337,0),
MATCH(J$2,'Active Hour''s Dump'!$D$2:$AH$2,0)
))),"")</f>
        <v>12.25</v>
      </c>
      <c r="K244" s="13">
        <f>_xlfn.IFNA(IF(K$3="Productivity",
INDEX('Productivity Dump'!$E$4:$AJ$500,
MATCH($A244,'Productivity Dump'!$A$4:$A$500,0),
MATCH(K$2,'Productivity Dump'!$E$3:$AJ$3,0)
),
IF(K$3="Attendance",
INDEX('Attendance Dump'!$E$2:$AI$400,
MATCH($A244,'Attendance Dump'!$B$2:$B$400,0),
MATCH(K$2,'Attendance Dump'!$E$1:$AI$1,0)
),
INDEX('Active Hour''s Dump'!$D$3:$AH$337,
MATCH($C244,'Active Hour''s Dump'!$A$3:$A$337,0),
MATCH(K$2,'Active Hour''s Dump'!$D$2:$AH$2,0)
))),"")</f>
        <v>907.67599999999993</v>
      </c>
      <c r="L244" s="13" t="str">
        <f>_xlfn.IFNA(IF(L$3="Productivity",
INDEX('Productivity Dump'!$E$4:$AJ$500,
MATCH($A244,'Productivity Dump'!$A$4:$A$500,0),
MATCH(L$2,'Productivity Dump'!$E$3:$AJ$3,0)
),
IF(L$3="Attendance",
INDEX('Attendance Dump'!$E$2:$AI$400,
MATCH($A244,'Attendance Dump'!$B$2:$B$400,0),
MATCH(L$2,'Attendance Dump'!$E$1:$AI$1,0)
),
INDEX('Active Hour''s Dump'!$D$3:$AH$337,
MATCH($C244,'Active Hour''s Dump'!$A$3:$A$337,0),
MATCH(L$2,'Active Hour''s Dump'!$D$2:$AH$2,0)
))),"")</f>
        <v>P</v>
      </c>
      <c r="M244" s="54">
        <f>_xlfn.IFNA(IF(M$3="Productivity",
INDEX('Productivity Dump'!$E$4:$AJ$500,
MATCH($A244,'Productivity Dump'!$A$4:$A$500,0),
MATCH(M$2,'Productivity Dump'!$E$3:$AJ$3,0)
),
IF(M$3="Attendance",
INDEX('Attendance Dump'!$E$2:$AI$400,
MATCH($A244,'Attendance Dump'!$B$2:$B$400,0),
MATCH(M$2,'Attendance Dump'!$E$1:$AI$1,0)
),
INDEX('Active Hour''s Dump'!$D$3:$AH$337,
MATCH($C244,'Active Hour''s Dump'!$A$3:$A$337,0),
MATCH(M$2,'Active Hour''s Dump'!$D$2:$AH$2,0)
))),"")</f>
        <v>12.4166666666667</v>
      </c>
      <c r="N244" s="13">
        <f>_xlfn.IFNA(IF(N$3="Productivity",
INDEX('Productivity Dump'!$E$4:$AJ$500,
MATCH($A244,'Productivity Dump'!$A$4:$A$500,0),
MATCH(N$2,'Productivity Dump'!$E$3:$AJ$3,0)
),
IF(N$3="Attendance",
INDEX('Attendance Dump'!$E$2:$AI$400,
MATCH($A244,'Attendance Dump'!$B$2:$B$400,0),
MATCH(N$2,'Attendance Dump'!$E$1:$AI$1,0)
),
INDEX('Active Hour''s Dump'!$D$3:$AH$337,
MATCH($C244,'Active Hour''s Dump'!$A$3:$A$337,0),
MATCH(N$2,'Active Hour''s Dump'!$D$2:$AH$2,0)
))),"")</f>
        <v>828.04100000000005</v>
      </c>
      <c r="O244" s="13" t="str">
        <f>_xlfn.IFNA(IF(O$3="Productivity",
INDEX('Productivity Dump'!$E$4:$AJ$500,
MATCH($A244,'Productivity Dump'!$A$4:$A$500,0),
MATCH(O$2,'Productivity Dump'!$E$3:$AJ$3,0)
),
IF(O$3="Attendance",
INDEX('Attendance Dump'!$E$2:$AI$400,
MATCH($A244,'Attendance Dump'!$B$2:$B$400,0),
MATCH(O$2,'Attendance Dump'!$E$1:$AI$1,0)
),
INDEX('Active Hour''s Dump'!$D$3:$AH$337,
MATCH($C244,'Active Hour''s Dump'!$A$3:$A$337,0),
MATCH(O$2,'Active Hour''s Dump'!$D$2:$AH$2,0)
))),"")</f>
        <v>P</v>
      </c>
      <c r="P244" s="54">
        <f>_xlfn.IFNA(IF(P$3="Productivity",
INDEX('Productivity Dump'!$E$4:$AJ$500,
MATCH($A244,'Productivity Dump'!$A$4:$A$500,0),
MATCH(P$2,'Productivity Dump'!$E$3:$AJ$3,0)
),
IF(P$3="Attendance",
INDEX('Attendance Dump'!$E$2:$AI$400,
MATCH($A244,'Attendance Dump'!$B$2:$B$400,0),
MATCH(P$2,'Attendance Dump'!$E$1:$AI$1,0)
),
INDEX('Active Hour''s Dump'!$D$3:$AH$337,
MATCH($C244,'Active Hour''s Dump'!$A$3:$A$337,0),
MATCH(P$2,'Active Hour''s Dump'!$D$2:$AH$2,0)
))),"")</f>
        <v>13.25</v>
      </c>
      <c r="Q244" s="13">
        <f>_xlfn.IFNA(IF(Q$3="Productivity",
INDEX('Productivity Dump'!$E$4:$AJ$500,
MATCH($A244,'Productivity Dump'!$A$4:$A$500,0),
MATCH(Q$2,'Productivity Dump'!$E$3:$AJ$3,0)
),
IF(Q$3="Attendance",
INDEX('Attendance Dump'!$E$2:$AI$400,
MATCH($A244,'Attendance Dump'!$B$2:$B$400,0),
MATCH(Q$2,'Attendance Dump'!$E$1:$AI$1,0)
),
INDEX('Active Hour''s Dump'!$D$3:$AH$337,
MATCH($C244,'Active Hour''s Dump'!$A$3:$A$337,0),
MATCH(Q$2,'Active Hour''s Dump'!$D$2:$AH$2,0)
))),"")</f>
        <v>0</v>
      </c>
      <c r="R244" s="13" t="str">
        <f>_xlfn.IFNA(IF(R$3="Productivity",
INDEX('Productivity Dump'!$E$4:$AJ$500,
MATCH($A244,'Productivity Dump'!$A$4:$A$500,0),
MATCH(R$2,'Productivity Dump'!$E$3:$AJ$3,0)
),
IF(R$3="Attendance",
INDEX('Attendance Dump'!$E$2:$AI$400,
MATCH($A244,'Attendance Dump'!$B$2:$B$400,0),
MATCH(R$2,'Attendance Dump'!$E$1:$AI$1,0)
),
INDEX('Active Hour''s Dump'!$D$3:$AH$337,
MATCH($C244,'Active Hour''s Dump'!$A$3:$A$337,0),
MATCH(R$2,'Active Hour''s Dump'!$D$2:$AH$2,0)
))),"")</f>
        <v>WO</v>
      </c>
      <c r="S244" s="54">
        <f>_xlfn.IFNA(IF(S$3="Productivity",
INDEX('Productivity Dump'!$E$4:$AJ$500,
MATCH($A244,'Productivity Dump'!$A$4:$A$500,0),
MATCH(S$2,'Productivity Dump'!$E$3:$AJ$3,0)
),
IF(S$3="Attendance",
INDEX('Attendance Dump'!$E$2:$AI$400,
MATCH($A244,'Attendance Dump'!$B$2:$B$400,0),
MATCH(S$2,'Attendance Dump'!$E$1:$AI$1,0)
),
INDEX('Active Hour''s Dump'!$D$3:$AH$337,
MATCH($C244,'Active Hour''s Dump'!$A$3:$A$337,0),
MATCH(S$2,'Active Hour''s Dump'!$D$2:$AH$2,0)
))),"")</f>
        <v>0</v>
      </c>
      <c r="T244" s="13">
        <f>_xlfn.IFNA(IF(T$3="Productivity",
INDEX('Productivity Dump'!$E$4:$AJ$500,
MATCH($A244,'Productivity Dump'!$A$4:$A$500,0),
MATCH(T$2,'Productivity Dump'!$E$3:$AJ$3,0)
),
IF(T$3="Attendance",
INDEX('Attendance Dump'!$E$2:$AI$400,
MATCH($A244,'Attendance Dump'!$B$2:$B$400,0),
MATCH(T$2,'Attendance Dump'!$E$1:$AI$1,0)
),
INDEX('Active Hour''s Dump'!$D$3:$AH$337,
MATCH($C244,'Active Hour''s Dump'!$A$3:$A$337,0),
MATCH(T$2,'Active Hour''s Dump'!$D$2:$AH$2,0)
))),"")</f>
        <v>468.27800000000002</v>
      </c>
      <c r="U244" s="13" t="str">
        <f>_xlfn.IFNA(IF(U$3="Productivity",
INDEX('Productivity Dump'!$E$4:$AJ$500,
MATCH($A244,'Productivity Dump'!$A$4:$A$500,0),
MATCH(U$2,'Productivity Dump'!$E$3:$AJ$3,0)
),
IF(U$3="Attendance",
INDEX('Attendance Dump'!$E$2:$AI$400,
MATCH($A244,'Attendance Dump'!$B$2:$B$400,0),
MATCH(U$2,'Attendance Dump'!$E$1:$AI$1,0)
),
INDEX('Active Hour''s Dump'!$D$3:$AH$337,
MATCH($C244,'Active Hour''s Dump'!$A$3:$A$337,0),
MATCH(U$2,'Active Hour''s Dump'!$D$2:$AH$2,0)
))),"")</f>
        <v>P</v>
      </c>
      <c r="V244" s="54">
        <f>_xlfn.IFNA(IF(V$3="Productivity",
INDEX('Productivity Dump'!$E$4:$AJ$500,
MATCH($A244,'Productivity Dump'!$A$4:$A$500,0),
MATCH(V$2,'Productivity Dump'!$E$3:$AJ$3,0)
),
IF(V$3="Attendance",
INDEX('Attendance Dump'!$E$2:$AI$400,
MATCH($A244,'Attendance Dump'!$B$2:$B$400,0),
MATCH(V$2,'Attendance Dump'!$E$1:$AI$1,0)
),
INDEX('Active Hour''s Dump'!$D$3:$AH$337,
MATCH($C244,'Active Hour''s Dump'!$A$3:$A$337,0),
MATCH(V$2,'Active Hour''s Dump'!$D$2:$AH$2,0)
))),"")</f>
        <v>7</v>
      </c>
      <c r="W244" s="13">
        <f>_xlfn.IFNA(IF(W$3="Productivity",
INDEX('Productivity Dump'!$E$4:$AJ$500,
MATCH($A244,'Productivity Dump'!$A$4:$A$500,0),
MATCH(W$2,'Productivity Dump'!$E$3:$AJ$3,0)
),
IF(W$3="Attendance",
INDEX('Attendance Dump'!$E$2:$AI$400,
MATCH($A244,'Attendance Dump'!$B$2:$B$400,0),
MATCH(W$2,'Attendance Dump'!$E$1:$AI$1,0)
),
INDEX('Active Hour''s Dump'!$D$3:$AH$337,
MATCH($C244,'Active Hour''s Dump'!$A$3:$A$337,0),
MATCH(W$2,'Active Hour''s Dump'!$D$2:$AH$2,0)
))),"")</f>
        <v>919.27399999999989</v>
      </c>
      <c r="X244" s="13" t="str">
        <f>_xlfn.IFNA(IF(X$3="Productivity",
INDEX('Productivity Dump'!$E$4:$AJ$500,
MATCH($A244,'Productivity Dump'!$A$4:$A$500,0),
MATCH(X$2,'Productivity Dump'!$E$3:$AJ$3,0)
),
IF(X$3="Attendance",
INDEX('Attendance Dump'!$E$2:$AI$400,
MATCH($A244,'Attendance Dump'!$B$2:$B$400,0),
MATCH(X$2,'Attendance Dump'!$E$1:$AI$1,0)
),
INDEX('Active Hour''s Dump'!$D$3:$AH$337,
MATCH($C244,'Active Hour''s Dump'!$A$3:$A$337,0),
MATCH(X$2,'Active Hour''s Dump'!$D$2:$AH$2,0)
))),"")</f>
        <v>P</v>
      </c>
      <c r="Y244" s="54">
        <f>_xlfn.IFNA(IF(Y$3="Productivity",
INDEX('Productivity Dump'!$E$4:$AJ$500,
MATCH($A244,'Productivity Dump'!$A$4:$A$500,0),
MATCH(Y$2,'Productivity Dump'!$E$3:$AJ$3,0)
),
IF(Y$3="Attendance",
INDEX('Attendance Dump'!$E$2:$AI$400,
MATCH($A244,'Attendance Dump'!$B$2:$B$400,0),
MATCH(Y$2,'Attendance Dump'!$E$1:$AI$1,0)
),
INDEX('Active Hour''s Dump'!$D$3:$AH$337,
MATCH($C244,'Active Hour''s Dump'!$A$3:$A$337,0),
MATCH(Y$2,'Active Hour''s Dump'!$D$2:$AH$2,0)
))),"")</f>
        <v>13.0833333333333</v>
      </c>
      <c r="Z244" s="13">
        <f>_xlfn.IFNA(IF(Z$3="Productivity",
INDEX('Productivity Dump'!$E$4:$AJ$500,
MATCH($A244,'Productivity Dump'!$A$4:$A$500,0),
MATCH(Z$2,'Productivity Dump'!$E$3:$AJ$3,0)
),
IF(Z$3="Attendance",
INDEX('Attendance Dump'!$E$2:$AI$400,
MATCH($A244,'Attendance Dump'!$B$2:$B$400,0),
MATCH(Z$2,'Attendance Dump'!$E$1:$AI$1,0)
),
INDEX('Active Hour''s Dump'!$D$3:$AH$337,
MATCH($C244,'Active Hour''s Dump'!$A$3:$A$337,0),
MATCH(Z$2,'Active Hour''s Dump'!$D$2:$AH$2,0)
))),"")</f>
        <v>924.19800000000021</v>
      </c>
      <c r="AA244" s="13" t="str">
        <f>_xlfn.IFNA(IF(AA$3="Productivity",
INDEX('Productivity Dump'!$E$4:$AJ$500,
MATCH($A244,'Productivity Dump'!$A$4:$A$500,0),
MATCH(AA$2,'Productivity Dump'!$E$3:$AJ$3,0)
),
IF(AA$3="Attendance",
INDEX('Attendance Dump'!$E$2:$AI$400,
MATCH($A244,'Attendance Dump'!$B$2:$B$400,0),
MATCH(AA$2,'Attendance Dump'!$E$1:$AI$1,0)
),
INDEX('Active Hour''s Dump'!$D$3:$AH$337,
MATCH($C244,'Active Hour''s Dump'!$A$3:$A$337,0),
MATCH(AA$2,'Active Hour''s Dump'!$D$2:$AH$2,0)
))),"")</f>
        <v>P</v>
      </c>
      <c r="AB244" s="54">
        <f>_xlfn.IFNA(IF(AB$3="Productivity",
INDEX('Productivity Dump'!$E$4:$AJ$500,
MATCH($A244,'Productivity Dump'!$A$4:$A$500,0),
MATCH(AB$2,'Productivity Dump'!$E$3:$AJ$3,0)
),
IF(AB$3="Attendance",
INDEX('Attendance Dump'!$E$2:$AI$400,
MATCH($A244,'Attendance Dump'!$B$2:$B$400,0),
MATCH(AB$2,'Attendance Dump'!$E$1:$AI$1,0)
),
INDEX('Active Hour''s Dump'!$D$3:$AH$337,
MATCH($C244,'Active Hour''s Dump'!$A$3:$A$337,0),
MATCH(AB$2,'Active Hour''s Dump'!$D$2:$AH$2,0)
))),"")</f>
        <v>13.0833333333333</v>
      </c>
      <c r="AC244" s="13">
        <f>_xlfn.IFNA(IF(AC$3="Productivity",
INDEX('Productivity Dump'!$E$4:$AJ$500,
MATCH($A244,'Productivity Dump'!$A$4:$A$500,0),
MATCH(AC$2,'Productivity Dump'!$E$3:$AJ$3,0)
),
IF(AC$3="Attendance",
INDEX('Attendance Dump'!$E$2:$AI$400,
MATCH($A244,'Attendance Dump'!$B$2:$B$400,0),
MATCH(AC$2,'Attendance Dump'!$E$1:$AI$1,0)
),
INDEX('Active Hour''s Dump'!$D$3:$AH$337,
MATCH($C244,'Active Hour''s Dump'!$A$3:$A$337,0),
MATCH(AC$2,'Active Hour''s Dump'!$D$2:$AH$2,0)
))),"")</f>
        <v>912.28700000000003</v>
      </c>
      <c r="AD244" s="13" t="str">
        <f>_xlfn.IFNA(IF(AD$3="Productivity",
INDEX('Productivity Dump'!$E$4:$AJ$500,
MATCH($A244,'Productivity Dump'!$A$4:$A$500,0),
MATCH(AD$2,'Productivity Dump'!$E$3:$AJ$3,0)
),
IF(AD$3="Attendance",
INDEX('Attendance Dump'!$E$2:$AI$400,
MATCH($A244,'Attendance Dump'!$B$2:$B$400,0),
MATCH(AD$2,'Attendance Dump'!$E$1:$AI$1,0)
),
INDEX('Active Hour''s Dump'!$D$3:$AH$337,
MATCH($C244,'Active Hour''s Dump'!$A$3:$A$337,0),
MATCH(AD$2,'Active Hour''s Dump'!$D$2:$AH$2,0)
))),"")</f>
        <v>P</v>
      </c>
      <c r="AE244" s="54">
        <f>_xlfn.IFNA(IF(AE$3="Productivity",
INDEX('Productivity Dump'!$E$4:$AJ$500,
MATCH($A244,'Productivity Dump'!$A$4:$A$500,0),
MATCH(AE$2,'Productivity Dump'!$E$3:$AJ$3,0)
),
IF(AE$3="Attendance",
INDEX('Attendance Dump'!$E$2:$AI$400,
MATCH($A244,'Attendance Dump'!$B$2:$B$400,0),
MATCH(AE$2,'Attendance Dump'!$E$1:$AI$1,0)
),
INDEX('Active Hour''s Dump'!$D$3:$AH$337,
MATCH($C244,'Active Hour''s Dump'!$A$3:$A$337,0),
MATCH(AE$2,'Active Hour''s Dump'!$D$2:$AH$2,0)
))),"")</f>
        <v>13.25</v>
      </c>
      <c r="AF244" s="13">
        <f>_xlfn.IFNA(IF(AF$3="Productivity",
INDEX('Productivity Dump'!$E$4:$AJ$500,
MATCH($A244,'Productivity Dump'!$A$4:$A$500,0),
MATCH(AF$2,'Productivity Dump'!$E$3:$AJ$3,0)
),
IF(AF$3="Attendance",
INDEX('Attendance Dump'!$E$2:$AI$400,
MATCH($A244,'Attendance Dump'!$B$2:$B$400,0),
MATCH(AF$2,'Attendance Dump'!$E$1:$AI$1,0)
),
INDEX('Active Hour''s Dump'!$D$3:$AH$337,
MATCH($C244,'Active Hour''s Dump'!$A$3:$A$337,0),
MATCH(AF$2,'Active Hour''s Dump'!$D$2:$AH$2,0)
))),"")</f>
        <v>909.95100000000014</v>
      </c>
      <c r="AG244" s="13" t="str">
        <f>_xlfn.IFNA(IF(AG$3="Productivity",
INDEX('Productivity Dump'!$E$4:$AJ$500,
MATCH($A244,'Productivity Dump'!$A$4:$A$500,0),
MATCH(AG$2,'Productivity Dump'!$E$3:$AJ$3,0)
),
IF(AG$3="Attendance",
INDEX('Attendance Dump'!$E$2:$AI$400,
MATCH($A244,'Attendance Dump'!$B$2:$B$400,0),
MATCH(AG$2,'Attendance Dump'!$E$1:$AI$1,0)
),
INDEX('Active Hour''s Dump'!$D$3:$AH$337,
MATCH($C244,'Active Hour''s Dump'!$A$3:$A$337,0),
MATCH(AG$2,'Active Hour''s Dump'!$D$2:$AH$2,0)
))),"")</f>
        <v>P</v>
      </c>
      <c r="AH244" s="54">
        <f>_xlfn.IFNA(IF(AH$3="Productivity",
INDEX('Productivity Dump'!$E$4:$AJ$500,
MATCH($A244,'Productivity Dump'!$A$4:$A$500,0),
MATCH(AH$2,'Productivity Dump'!$E$3:$AJ$3,0)
),
IF(AH$3="Attendance",
INDEX('Attendance Dump'!$E$2:$AI$400,
MATCH($A244,'Attendance Dump'!$B$2:$B$400,0),
MATCH(AH$2,'Attendance Dump'!$E$1:$AI$1,0)
),
INDEX('Active Hour''s Dump'!$D$3:$AH$337,
MATCH($C244,'Active Hour''s Dump'!$A$3:$A$337,0),
MATCH(AH$2,'Active Hour''s Dump'!$D$2:$AH$2,0)
))),"")</f>
        <v>14.0833333333333</v>
      </c>
      <c r="AI244" s="13">
        <f>_xlfn.IFNA(IF(AI$3="Productivity",
INDEX('Productivity Dump'!$E$4:$AJ$500,
MATCH($A244,'Productivity Dump'!$A$4:$A$500,0),
MATCH(AI$2,'Productivity Dump'!$E$3:$AJ$3,0)
),
IF(AI$3="Attendance",
INDEX('Attendance Dump'!$E$2:$AI$400,
MATCH($A244,'Attendance Dump'!$B$2:$B$400,0),
MATCH(AI$2,'Attendance Dump'!$E$1:$AI$1,0)
),
INDEX('Active Hour''s Dump'!$D$3:$AH$337,
MATCH($C244,'Active Hour''s Dump'!$A$3:$A$337,0),
MATCH(AI$2,'Active Hour''s Dump'!$D$2:$AH$2,0)
))),"")</f>
        <v>876.92099999999994</v>
      </c>
      <c r="AJ244" s="13" t="str">
        <f>_xlfn.IFNA(IF(AJ$3="Productivity",
INDEX('Productivity Dump'!$E$4:$AJ$500,
MATCH($A244,'Productivity Dump'!$A$4:$A$500,0),
MATCH(AJ$2,'Productivity Dump'!$E$3:$AJ$3,0)
),
IF(AJ$3="Attendance",
INDEX('Attendance Dump'!$E$2:$AI$400,
MATCH($A244,'Attendance Dump'!$B$2:$B$400,0),
MATCH(AJ$2,'Attendance Dump'!$E$1:$AI$1,0)
),
INDEX('Active Hour''s Dump'!$D$3:$AH$337,
MATCH($C244,'Active Hour''s Dump'!$A$3:$A$337,0),
MATCH(AJ$2,'Active Hour''s Dump'!$D$2:$AH$2,0)
))),"")</f>
        <v>P</v>
      </c>
      <c r="AK244" s="54">
        <f>_xlfn.IFNA(IF(AK$3="Productivity",
INDEX('Productivity Dump'!$E$4:$AJ$500,
MATCH($A244,'Productivity Dump'!$A$4:$A$500,0),
MATCH(AK$2,'Productivity Dump'!$E$3:$AJ$3,0)
),
IF(AK$3="Attendance",
INDEX('Attendance Dump'!$E$2:$AI$400,
MATCH($A244,'Attendance Dump'!$B$2:$B$400,0),
MATCH(AK$2,'Attendance Dump'!$E$1:$AI$1,0)
),
INDEX('Active Hour''s Dump'!$D$3:$AH$337,
MATCH($C244,'Active Hour''s Dump'!$A$3:$A$337,0),
MATCH(AK$2,'Active Hour''s Dump'!$D$2:$AH$2,0)
))),"")</f>
        <v>14.3333333333333</v>
      </c>
      <c r="AL244" s="13">
        <f>_xlfn.IFNA(IF(AL$3="Productivity",
INDEX('Productivity Dump'!$E$4:$AJ$500,
MATCH($A244,'Productivity Dump'!$A$4:$A$500,0),
MATCH(AL$2,'Productivity Dump'!$E$3:$AJ$3,0)
),
IF(AL$3="Attendance",
INDEX('Attendance Dump'!$E$2:$AI$400,
MATCH($A244,'Attendance Dump'!$B$2:$B$400,0),
MATCH(AL$2,'Attendance Dump'!$E$1:$AI$1,0)
),
INDEX('Active Hour''s Dump'!$D$3:$AH$337,
MATCH($C244,'Active Hour''s Dump'!$A$3:$A$337,0),
MATCH(AL$2,'Active Hour''s Dump'!$D$2:$AH$2,0)
))),"")</f>
        <v>0</v>
      </c>
      <c r="AM244" s="13" t="str">
        <f>_xlfn.IFNA(IF(AM$3="Productivity",
INDEX('Productivity Dump'!$E$4:$AJ$500,
MATCH($A244,'Productivity Dump'!$A$4:$A$500,0),
MATCH(AM$2,'Productivity Dump'!$E$3:$AJ$3,0)
),
IF(AM$3="Attendance",
INDEX('Attendance Dump'!$E$2:$AI$400,
MATCH($A244,'Attendance Dump'!$B$2:$B$400,0),
MATCH(AM$2,'Attendance Dump'!$E$1:$AI$1,0)
),
INDEX('Active Hour''s Dump'!$D$3:$AH$337,
MATCH($C244,'Active Hour''s Dump'!$A$3:$A$337,0),
MATCH(AM$2,'Active Hour''s Dump'!$D$2:$AH$2,0)
))),"")</f>
        <v>WO</v>
      </c>
      <c r="AN244" s="54">
        <f>_xlfn.IFNA(IF(AN$3="Productivity",
INDEX('Productivity Dump'!$E$4:$AJ$500,
MATCH($A244,'Productivity Dump'!$A$4:$A$500,0),
MATCH(AN$2,'Productivity Dump'!$E$3:$AJ$3,0)
),
IF(AN$3="Attendance",
INDEX('Attendance Dump'!$E$2:$AI$400,
MATCH($A244,'Attendance Dump'!$B$2:$B$400,0),
MATCH(AN$2,'Attendance Dump'!$E$1:$AI$1,0)
),
INDEX('Active Hour''s Dump'!$D$3:$AH$337,
MATCH($C244,'Active Hour''s Dump'!$A$3:$A$337,0),
MATCH(AN$2,'Active Hour''s Dump'!$D$2:$AH$2,0)
))),"")</f>
        <v>0</v>
      </c>
      <c r="AO244" s="13">
        <f>_xlfn.IFNA(IF(AO$3="Productivity",
INDEX('Productivity Dump'!$E$4:$AJ$500,
MATCH($A244,'Productivity Dump'!$A$4:$A$500,0),
MATCH(AO$2,'Productivity Dump'!$E$3:$AJ$3,0)
),
IF(AO$3="Attendance",
INDEX('Attendance Dump'!$E$2:$AI$400,
MATCH($A244,'Attendance Dump'!$B$2:$B$400,0),
MATCH(AO$2,'Attendance Dump'!$E$1:$AI$1,0)
),
INDEX('Active Hour''s Dump'!$D$3:$AH$337,
MATCH($C244,'Active Hour''s Dump'!$A$3:$A$337,0),
MATCH(AO$2,'Active Hour''s Dump'!$D$2:$AH$2,0)
))),"")</f>
        <v>474.27600000000007</v>
      </c>
      <c r="AP244" s="13" t="str">
        <f>_xlfn.IFNA(IF(AP$3="Productivity",
INDEX('Productivity Dump'!$E$4:$AJ$500,
MATCH($A244,'Productivity Dump'!$A$4:$A$500,0),
MATCH(AP$2,'Productivity Dump'!$E$3:$AJ$3,0)
),
IF(AP$3="Attendance",
INDEX('Attendance Dump'!$E$2:$AI$400,
MATCH($A244,'Attendance Dump'!$B$2:$B$400,0),
MATCH(AP$2,'Attendance Dump'!$E$1:$AI$1,0)
),
INDEX('Active Hour''s Dump'!$D$3:$AH$337,
MATCH($C244,'Active Hour''s Dump'!$A$3:$A$337,0),
MATCH(AP$2,'Active Hour''s Dump'!$D$2:$AH$2,0)
))),"")</f>
        <v>P</v>
      </c>
      <c r="AQ244" s="54">
        <f>_xlfn.IFNA(IF(AQ$3="Productivity",
INDEX('Productivity Dump'!$E$4:$AJ$500,
MATCH($A244,'Productivity Dump'!$A$4:$A$500,0),
MATCH(AQ$2,'Productivity Dump'!$E$3:$AJ$3,0)
),
IF(AQ$3="Attendance",
INDEX('Attendance Dump'!$E$2:$AI$400,
MATCH($A244,'Attendance Dump'!$B$2:$B$400,0),
MATCH(AQ$2,'Attendance Dump'!$E$1:$AI$1,0)
),
INDEX('Active Hour''s Dump'!$D$3:$AH$337,
MATCH($C244,'Active Hour''s Dump'!$A$3:$A$337,0),
MATCH(AQ$2,'Active Hour''s Dump'!$D$2:$AH$2,0)
))),"")</f>
        <v>7.8333333333333304</v>
      </c>
      <c r="AR244" s="13">
        <f>_xlfn.IFNA(IF(AR$3="Productivity",
INDEX('Productivity Dump'!$E$4:$AJ$500,
MATCH($A244,'Productivity Dump'!$A$4:$A$500,0),
MATCH(AR$2,'Productivity Dump'!$E$3:$AJ$3,0)
),
IF(AR$3="Attendance",
INDEX('Attendance Dump'!$E$2:$AI$400,
MATCH($A244,'Attendance Dump'!$B$2:$B$400,0),
MATCH(AR$2,'Attendance Dump'!$E$1:$AI$1,0)
),
INDEX('Active Hour''s Dump'!$D$3:$AH$337,
MATCH($C244,'Active Hour''s Dump'!$A$3:$A$337,0),
MATCH(AR$2,'Active Hour''s Dump'!$D$2:$AH$2,0)
))),"")</f>
        <v>905.11800000000017</v>
      </c>
      <c r="AS244" s="13" t="str">
        <f>_xlfn.IFNA(IF(AS$3="Productivity",
INDEX('Productivity Dump'!$E$4:$AJ$500,
MATCH($A244,'Productivity Dump'!$A$4:$A$500,0),
MATCH(AS$2,'Productivity Dump'!$E$3:$AJ$3,0)
),
IF(AS$3="Attendance",
INDEX('Attendance Dump'!$E$2:$AI$400,
MATCH($A244,'Attendance Dump'!$B$2:$B$400,0),
MATCH(AS$2,'Attendance Dump'!$E$1:$AI$1,0)
),
INDEX('Active Hour''s Dump'!$D$3:$AH$337,
MATCH($C244,'Active Hour''s Dump'!$A$3:$A$337,0),
MATCH(AS$2,'Active Hour''s Dump'!$D$2:$AH$2,0)
))),"")</f>
        <v>P</v>
      </c>
      <c r="AT244" s="54">
        <f>_xlfn.IFNA(IF(AT$3="Productivity",
INDEX('Productivity Dump'!$E$4:$AJ$500,
MATCH($A244,'Productivity Dump'!$A$4:$A$500,0),
MATCH(AT$2,'Productivity Dump'!$E$3:$AJ$3,0)
),
IF(AT$3="Attendance",
INDEX('Attendance Dump'!$E$2:$AI$400,
MATCH($A244,'Attendance Dump'!$B$2:$B$400,0),
MATCH(AT$2,'Attendance Dump'!$E$1:$AI$1,0)
),
INDEX('Active Hour''s Dump'!$D$3:$AH$337,
MATCH($C244,'Active Hour''s Dump'!$A$3:$A$337,0),
MATCH(AT$2,'Active Hour''s Dump'!$D$2:$AH$2,0)
))),"")</f>
        <v>13.1666666666667</v>
      </c>
      <c r="AU244" s="13">
        <f>_xlfn.IFNA(IF(AU$3="Productivity",
INDEX('Productivity Dump'!$E$4:$AJ$500,
MATCH($A244,'Productivity Dump'!$A$4:$A$500,0),
MATCH(AU$2,'Productivity Dump'!$E$3:$AJ$3,0)
),
IF(AU$3="Attendance",
INDEX('Attendance Dump'!$E$2:$AI$400,
MATCH($A244,'Attendance Dump'!$B$2:$B$400,0),
MATCH(AU$2,'Attendance Dump'!$E$1:$AI$1,0)
),
INDEX('Active Hour''s Dump'!$D$3:$AH$337,
MATCH($C244,'Active Hour''s Dump'!$A$3:$A$337,0),
MATCH(AU$2,'Active Hour''s Dump'!$D$2:$AH$2,0)
))),"")</f>
        <v>917.56399999999996</v>
      </c>
      <c r="AV244" s="13" t="str">
        <f>_xlfn.IFNA(IF(AV$3="Productivity",
INDEX('Productivity Dump'!$E$4:$AJ$500,
MATCH($A244,'Productivity Dump'!$A$4:$A$500,0),
MATCH(AV$2,'Productivity Dump'!$E$3:$AJ$3,0)
),
IF(AV$3="Attendance",
INDEX('Attendance Dump'!$E$2:$AI$400,
MATCH($A244,'Attendance Dump'!$B$2:$B$400,0),
MATCH(AV$2,'Attendance Dump'!$E$1:$AI$1,0)
),
INDEX('Active Hour''s Dump'!$D$3:$AH$337,
MATCH($C244,'Active Hour''s Dump'!$A$3:$A$337,0),
MATCH(AV$2,'Active Hour''s Dump'!$D$2:$AH$2,0)
))),"")</f>
        <v>P</v>
      </c>
      <c r="AW244" s="54">
        <f>_xlfn.IFNA(IF(AW$3="Productivity",
INDEX('Productivity Dump'!$E$4:$AJ$500,
MATCH($A244,'Productivity Dump'!$A$4:$A$500,0),
MATCH(AW$2,'Productivity Dump'!$E$3:$AJ$3,0)
),
IF(AW$3="Attendance",
INDEX('Attendance Dump'!$E$2:$AI$400,
MATCH($A244,'Attendance Dump'!$B$2:$B$400,0),
MATCH(AW$2,'Attendance Dump'!$E$1:$AI$1,0)
),
INDEX('Active Hour''s Dump'!$D$3:$AH$337,
MATCH($C244,'Active Hour''s Dump'!$A$3:$A$337,0),
MATCH(AW$2,'Active Hour''s Dump'!$D$2:$AH$2,0)
))),"")</f>
        <v>12.4166666666667</v>
      </c>
      <c r="AX244" s="13">
        <f>_xlfn.IFNA(IF(AX$3="Productivity",
INDEX('Productivity Dump'!$E$4:$AJ$500,
MATCH($A244,'Productivity Dump'!$A$4:$A$500,0),
MATCH(AX$2,'Productivity Dump'!$E$3:$AJ$3,0)
),
IF(AX$3="Attendance",
INDEX('Attendance Dump'!$E$2:$AI$400,
MATCH($A244,'Attendance Dump'!$B$2:$B$400,0),
MATCH(AX$2,'Attendance Dump'!$E$1:$AI$1,0)
),
INDEX('Active Hour''s Dump'!$D$3:$AH$337,
MATCH($C244,'Active Hour''s Dump'!$A$3:$A$337,0),
MATCH(AX$2,'Active Hour''s Dump'!$D$2:$AH$2,0)
))),"")</f>
        <v>920.58400000000006</v>
      </c>
      <c r="AY244" s="13" t="str">
        <f>_xlfn.IFNA(IF(AY$3="Productivity",
INDEX('Productivity Dump'!$E$4:$AJ$500,
MATCH($A244,'Productivity Dump'!$A$4:$A$500,0),
MATCH(AY$2,'Productivity Dump'!$E$3:$AJ$3,0)
),
IF(AY$3="Attendance",
INDEX('Attendance Dump'!$E$2:$AI$400,
MATCH($A244,'Attendance Dump'!$B$2:$B$400,0),
MATCH(AY$2,'Attendance Dump'!$E$1:$AI$1,0)
),
INDEX('Active Hour''s Dump'!$D$3:$AH$337,
MATCH($C244,'Active Hour''s Dump'!$A$3:$A$337,0),
MATCH(AY$2,'Active Hour''s Dump'!$D$2:$AH$2,0)
))),"")</f>
        <v>P</v>
      </c>
      <c r="AZ244" s="54">
        <f>_xlfn.IFNA(IF(AZ$3="Productivity",
INDEX('Productivity Dump'!$E$4:$AJ$500,
MATCH($A244,'Productivity Dump'!$A$4:$A$500,0),
MATCH(AZ$2,'Productivity Dump'!$E$3:$AJ$3,0)
),
IF(AZ$3="Attendance",
INDEX('Attendance Dump'!$E$2:$AI$400,
MATCH($A244,'Attendance Dump'!$B$2:$B$400,0),
MATCH(AZ$2,'Attendance Dump'!$E$1:$AI$1,0)
),
INDEX('Active Hour''s Dump'!$D$3:$AH$337,
MATCH($C244,'Active Hour''s Dump'!$A$3:$A$337,0),
MATCH(AZ$2,'Active Hour''s Dump'!$D$2:$AH$2,0)
))),"")</f>
        <v>12.8333333333333</v>
      </c>
      <c r="BA244" s="13">
        <f>_xlfn.IFNA(IF(BA$3="Productivity",
INDEX('Productivity Dump'!$E$4:$AJ$500,
MATCH($A244,'Productivity Dump'!$A$4:$A$500,0),
MATCH(BA$2,'Productivity Dump'!$E$3:$AJ$3,0)
),
IF(BA$3="Attendance",
INDEX('Attendance Dump'!$E$2:$AI$400,
MATCH($A244,'Attendance Dump'!$B$2:$B$400,0),
MATCH(BA$2,'Attendance Dump'!$E$1:$AI$1,0)
),
INDEX('Active Hour''s Dump'!$D$3:$AH$337,
MATCH($C244,'Active Hour''s Dump'!$A$3:$A$337,0),
MATCH(BA$2,'Active Hour''s Dump'!$D$2:$AH$2,0)
))),"")</f>
        <v>921.72</v>
      </c>
      <c r="BB244" s="13" t="str">
        <f>_xlfn.IFNA(IF(BB$3="Productivity",
INDEX('Productivity Dump'!$E$4:$AJ$500,
MATCH($A244,'Productivity Dump'!$A$4:$A$500,0),
MATCH(BB$2,'Productivity Dump'!$E$3:$AJ$3,0)
),
IF(BB$3="Attendance",
INDEX('Attendance Dump'!$E$2:$AI$400,
MATCH($A244,'Attendance Dump'!$B$2:$B$400,0),
MATCH(BB$2,'Attendance Dump'!$E$1:$AI$1,0)
),
INDEX('Active Hour''s Dump'!$D$3:$AH$337,
MATCH($C244,'Active Hour''s Dump'!$A$3:$A$337,0),
MATCH(BB$2,'Active Hour''s Dump'!$D$2:$AH$2,0)
))),"")</f>
        <v>P</v>
      </c>
      <c r="BC244" s="54">
        <f>_xlfn.IFNA(IF(BC$3="Productivity",
INDEX('Productivity Dump'!$E$4:$AJ$500,
MATCH($A244,'Productivity Dump'!$A$4:$A$500,0),
MATCH(BC$2,'Productivity Dump'!$E$3:$AJ$3,0)
),
IF(BC$3="Attendance",
INDEX('Attendance Dump'!$E$2:$AI$400,
MATCH($A244,'Attendance Dump'!$B$2:$B$400,0),
MATCH(BC$2,'Attendance Dump'!$E$1:$AI$1,0)
),
INDEX('Active Hour''s Dump'!$D$3:$AH$337,
MATCH($C244,'Active Hour''s Dump'!$A$3:$A$337,0),
MATCH(BC$2,'Active Hour''s Dump'!$D$2:$AH$2,0)
))),"")</f>
        <v>12.9166666666667</v>
      </c>
      <c r="BD244" s="13">
        <f>_xlfn.IFNA(IF(BD$3="Productivity",
INDEX('Productivity Dump'!$E$4:$AJ$500,
MATCH($A244,'Productivity Dump'!$A$4:$A$500,0),
MATCH(BD$2,'Productivity Dump'!$E$3:$AJ$3,0)
),
IF(BD$3="Attendance",
INDEX('Attendance Dump'!$E$2:$AI$400,
MATCH($A244,'Attendance Dump'!$B$2:$B$400,0),
MATCH(BD$2,'Attendance Dump'!$E$1:$AI$1,0)
),
INDEX('Active Hour''s Dump'!$D$3:$AH$337,
MATCH($C244,'Active Hour''s Dump'!$A$3:$A$337,0),
MATCH(BD$2,'Active Hour''s Dump'!$D$2:$AH$2,0)
))),"")</f>
        <v>782.49400000000014</v>
      </c>
      <c r="BE244" s="13" t="str">
        <f>_xlfn.IFNA(IF(BE$3="Productivity",
INDEX('Productivity Dump'!$E$4:$AJ$500,
MATCH($A244,'Productivity Dump'!$A$4:$A$500,0),
MATCH(BE$2,'Productivity Dump'!$E$3:$AJ$3,0)
),
IF(BE$3="Attendance",
INDEX('Attendance Dump'!$E$2:$AI$400,
MATCH($A244,'Attendance Dump'!$B$2:$B$400,0),
MATCH(BE$2,'Attendance Dump'!$E$1:$AI$1,0)
),
INDEX('Active Hour''s Dump'!$D$3:$AH$337,
MATCH($C244,'Active Hour''s Dump'!$A$3:$A$337,0),
MATCH(BE$2,'Active Hour''s Dump'!$D$2:$AH$2,0)
))),"")</f>
        <v>P</v>
      </c>
      <c r="BF244" s="54">
        <f>_xlfn.IFNA(IF(BF$3="Productivity",
INDEX('Productivity Dump'!$E$4:$AJ$500,
MATCH($A244,'Productivity Dump'!$A$4:$A$500,0),
MATCH(BF$2,'Productivity Dump'!$E$3:$AJ$3,0)
),
IF(BF$3="Attendance",
INDEX('Attendance Dump'!$E$2:$AI$400,
MATCH($A244,'Attendance Dump'!$B$2:$B$400,0),
MATCH(BF$2,'Attendance Dump'!$E$1:$AI$1,0)
),
INDEX('Active Hour''s Dump'!$D$3:$AH$337,
MATCH($C244,'Active Hour''s Dump'!$A$3:$A$337,0),
MATCH(BF$2,'Active Hour''s Dump'!$D$2:$AH$2,0)
))),"")</f>
        <v>11.8333333333333</v>
      </c>
      <c r="BG244" s="13">
        <f>_xlfn.IFNA(IF(BG$3="Productivity",
INDEX('Productivity Dump'!$E$4:$AJ$500,
MATCH($A244,'Productivity Dump'!$A$4:$A$500,0),
MATCH(BG$2,'Productivity Dump'!$E$3:$AJ$3,0)
),
IF(BG$3="Attendance",
INDEX('Attendance Dump'!$E$2:$AI$400,
MATCH($A244,'Attendance Dump'!$B$2:$B$400,0),
MATCH(BG$2,'Attendance Dump'!$E$1:$AI$1,0)
),
INDEX('Active Hour''s Dump'!$D$3:$AH$337,
MATCH($C244,'Active Hour''s Dump'!$A$3:$A$337,0),
MATCH(BG$2,'Active Hour''s Dump'!$D$2:$AH$2,0)
))),"")</f>
        <v>0</v>
      </c>
      <c r="BH244" s="13" t="str">
        <f>_xlfn.IFNA(IF(BH$3="Productivity",
INDEX('Productivity Dump'!$E$4:$AJ$500,
MATCH($A244,'Productivity Dump'!$A$4:$A$500,0),
MATCH(BH$2,'Productivity Dump'!$E$3:$AJ$3,0)
),
IF(BH$3="Attendance",
INDEX('Attendance Dump'!$E$2:$AI$400,
MATCH($A244,'Attendance Dump'!$B$2:$B$400,0),
MATCH(BH$2,'Attendance Dump'!$E$1:$AI$1,0)
),
INDEX('Active Hour''s Dump'!$D$3:$AH$337,
MATCH($C244,'Active Hour''s Dump'!$A$3:$A$337,0),
MATCH(BH$2,'Active Hour''s Dump'!$D$2:$AH$2,0)
))),"")</f>
        <v>WO</v>
      </c>
      <c r="BI244" s="54">
        <f>_xlfn.IFNA(IF(BI$3="Productivity",
INDEX('Productivity Dump'!$E$4:$AJ$500,
MATCH($A244,'Productivity Dump'!$A$4:$A$500,0),
MATCH(BI$2,'Productivity Dump'!$E$3:$AJ$3,0)
),
IF(BI$3="Attendance",
INDEX('Attendance Dump'!$E$2:$AI$400,
MATCH($A244,'Attendance Dump'!$B$2:$B$400,0),
MATCH(BI$2,'Attendance Dump'!$E$1:$AI$1,0)
),
INDEX('Active Hour''s Dump'!$D$3:$AH$337,
MATCH($C244,'Active Hour''s Dump'!$A$3:$A$337,0),
MATCH(BI$2,'Active Hour''s Dump'!$D$2:$AH$2,0)
))),"")</f>
        <v>0</v>
      </c>
      <c r="BJ244" s="13">
        <f>_xlfn.IFNA(IF(BJ$3="Productivity",
INDEX('Productivity Dump'!$E$4:$AJ$500,
MATCH($A244,'Productivity Dump'!$A$4:$A$500,0),
MATCH(BJ$2,'Productivity Dump'!$E$3:$AJ$3,0)
),
IF(BJ$3="Attendance",
INDEX('Attendance Dump'!$E$2:$AI$400,
MATCH($A244,'Attendance Dump'!$B$2:$B$400,0),
MATCH(BJ$2,'Attendance Dump'!$E$1:$AI$1,0)
),
INDEX('Active Hour''s Dump'!$D$3:$AH$337,
MATCH($C244,'Active Hour''s Dump'!$A$3:$A$337,0),
MATCH(BJ$2,'Active Hour''s Dump'!$D$2:$AH$2,0)
))),"")</f>
        <v>0</v>
      </c>
      <c r="BK244" s="13" t="str">
        <f>_xlfn.IFNA(IF(BK$3="Productivity",
INDEX('Productivity Dump'!$E$4:$AJ$500,
MATCH($A244,'Productivity Dump'!$A$4:$A$500,0),
MATCH(BK$2,'Productivity Dump'!$E$3:$AJ$3,0)
),
IF(BK$3="Attendance",
INDEX('Attendance Dump'!$E$2:$AI$400,
MATCH($A244,'Attendance Dump'!$B$2:$B$400,0),
MATCH(BK$2,'Attendance Dump'!$E$1:$AI$1,0)
),
INDEX('Active Hour''s Dump'!$D$3:$AH$337,
MATCH($C244,'Active Hour''s Dump'!$A$3:$A$337,0),
MATCH(BK$2,'Active Hour''s Dump'!$D$2:$AH$2,0)
))),"")</f>
        <v>PL</v>
      </c>
      <c r="BL244" s="54">
        <f>_xlfn.IFNA(IF(BL$3="Productivity",
INDEX('Productivity Dump'!$E$4:$AJ$500,
MATCH($A244,'Productivity Dump'!$A$4:$A$500,0),
MATCH(BL$2,'Productivity Dump'!$E$3:$AJ$3,0)
),
IF(BL$3="Attendance",
INDEX('Attendance Dump'!$E$2:$AI$400,
MATCH($A244,'Attendance Dump'!$B$2:$B$400,0),
MATCH(BL$2,'Attendance Dump'!$E$1:$AI$1,0)
),
INDEX('Active Hour''s Dump'!$D$3:$AH$337,
MATCH($C244,'Active Hour''s Dump'!$A$3:$A$337,0),
MATCH(BL$2,'Active Hour''s Dump'!$D$2:$AH$2,0)
))),"")</f>
        <v>0</v>
      </c>
      <c r="BM244" s="13">
        <f>_xlfn.IFNA(IF(BM$3="Productivity",
INDEX('Productivity Dump'!$E$4:$AJ$500,
MATCH($A244,'Productivity Dump'!$A$4:$A$500,0),
MATCH(BM$2,'Productivity Dump'!$E$3:$AJ$3,0)
),
IF(BM$3="Attendance",
INDEX('Attendance Dump'!$E$2:$AI$400,
MATCH($A244,'Attendance Dump'!$B$2:$B$400,0),
MATCH(BM$2,'Attendance Dump'!$E$1:$AI$1,0)
),
INDEX('Active Hour''s Dump'!$D$3:$AH$337,
MATCH($C244,'Active Hour''s Dump'!$A$3:$A$337,0),
MATCH(BM$2,'Active Hour''s Dump'!$D$2:$AH$2,0)
))),"")</f>
        <v>919.23</v>
      </c>
      <c r="BN244" s="13" t="str">
        <f>_xlfn.IFNA(IF(BN$3="Productivity",
INDEX('Productivity Dump'!$E$4:$AJ$500,
MATCH($A244,'Productivity Dump'!$A$4:$A$500,0),
MATCH(BN$2,'Productivity Dump'!$E$3:$AJ$3,0)
),
IF(BN$3="Attendance",
INDEX('Attendance Dump'!$E$2:$AI$400,
MATCH($A244,'Attendance Dump'!$B$2:$B$400,0),
MATCH(BN$2,'Attendance Dump'!$E$1:$AI$1,0)
),
INDEX('Active Hour''s Dump'!$D$3:$AH$337,
MATCH($C244,'Active Hour''s Dump'!$A$3:$A$337,0),
MATCH(BN$2,'Active Hour''s Dump'!$D$2:$AH$2,0)
))),"")</f>
        <v>P</v>
      </c>
      <c r="BO244" s="54">
        <f>_xlfn.IFNA(IF(BO$3="Productivity",
INDEX('Productivity Dump'!$E$4:$AJ$500,
MATCH($A244,'Productivity Dump'!$A$4:$A$500,0),
MATCH(BO$2,'Productivity Dump'!$E$3:$AJ$3,0)
),
IF(BO$3="Attendance",
INDEX('Attendance Dump'!$E$2:$AI$400,
MATCH($A244,'Attendance Dump'!$B$2:$B$400,0),
MATCH(BO$2,'Attendance Dump'!$E$1:$AI$1,0)
),
INDEX('Active Hour''s Dump'!$D$3:$AH$337,
MATCH($C244,'Active Hour''s Dump'!$A$3:$A$337,0),
MATCH(BO$2,'Active Hour''s Dump'!$D$2:$AH$2,0)
))),"")</f>
        <v>13.5</v>
      </c>
      <c r="BP244" s="13">
        <f>_xlfn.IFNA(IF(BP$3="Productivity",
INDEX('Productivity Dump'!$E$4:$AJ$500,
MATCH($A244,'Productivity Dump'!$A$4:$A$500,0),
MATCH(BP$2,'Productivity Dump'!$E$3:$AJ$3,0)
),
IF(BP$3="Attendance",
INDEX('Attendance Dump'!$E$2:$AI$400,
MATCH($A244,'Attendance Dump'!$B$2:$B$400,0),
MATCH(BP$2,'Attendance Dump'!$E$1:$AI$1,0)
),
INDEX('Active Hour''s Dump'!$D$3:$AH$337,
MATCH($C244,'Active Hour''s Dump'!$A$3:$A$337,0),
MATCH(BP$2,'Active Hour''s Dump'!$D$2:$AH$2,0)
))),"")</f>
        <v>815.7360000000001</v>
      </c>
      <c r="BQ244" s="13" t="str">
        <f>_xlfn.IFNA(IF(BQ$3="Productivity",
INDEX('Productivity Dump'!$E$4:$AJ$500,
MATCH($A244,'Productivity Dump'!$A$4:$A$500,0),
MATCH(BQ$2,'Productivity Dump'!$E$3:$AJ$3,0)
),
IF(BQ$3="Attendance",
INDEX('Attendance Dump'!$E$2:$AI$400,
MATCH($A244,'Attendance Dump'!$B$2:$B$400,0),
MATCH(BQ$2,'Attendance Dump'!$E$1:$AI$1,0)
),
INDEX('Active Hour''s Dump'!$D$3:$AH$337,
MATCH($C244,'Active Hour''s Dump'!$A$3:$A$337,0),
MATCH(BQ$2,'Active Hour''s Dump'!$D$2:$AH$2,0)
))),"")</f>
        <v>P</v>
      </c>
      <c r="BR244" s="54">
        <f>_xlfn.IFNA(IF(BR$3="Productivity",
INDEX('Productivity Dump'!$E$4:$AJ$500,
MATCH($A244,'Productivity Dump'!$A$4:$A$500,0),
MATCH(BR$2,'Productivity Dump'!$E$3:$AJ$3,0)
),
IF(BR$3="Attendance",
INDEX('Attendance Dump'!$E$2:$AI$400,
MATCH($A244,'Attendance Dump'!$B$2:$B$400,0),
MATCH(BR$2,'Attendance Dump'!$E$1:$AI$1,0)
),
INDEX('Active Hour''s Dump'!$D$3:$AH$337,
MATCH($C244,'Active Hour''s Dump'!$A$3:$A$337,0),
MATCH(BR$2,'Active Hour''s Dump'!$D$2:$AH$2,0)
))),"")</f>
        <v>12.8333333333333</v>
      </c>
      <c r="BS244" s="13">
        <f>_xlfn.IFNA(IF(BS$3="Productivity",
INDEX('Productivity Dump'!$E$4:$AJ$500,
MATCH($A244,'Productivity Dump'!$A$4:$A$500,0),
MATCH(BS$2,'Productivity Dump'!$E$3:$AJ$3,0)
),
IF(BS$3="Attendance",
INDEX('Attendance Dump'!$E$2:$AI$400,
MATCH($A244,'Attendance Dump'!$B$2:$B$400,0),
MATCH(BS$2,'Attendance Dump'!$E$1:$AI$1,0)
),
INDEX('Active Hour''s Dump'!$D$3:$AH$337,
MATCH($C244,'Active Hour''s Dump'!$A$3:$A$337,0),
MATCH(BS$2,'Active Hour''s Dump'!$D$2:$AH$2,0)
))),"")</f>
        <v>803.38199999999995</v>
      </c>
      <c r="BT244" s="13" t="str">
        <f>_xlfn.IFNA(IF(BT$3="Productivity",
INDEX('Productivity Dump'!$E$4:$AJ$500,
MATCH($A244,'Productivity Dump'!$A$4:$A$500,0),
MATCH(BT$2,'Productivity Dump'!$E$3:$AJ$3,0)
),
IF(BT$3="Attendance",
INDEX('Attendance Dump'!$E$2:$AI$400,
MATCH($A244,'Attendance Dump'!$B$2:$B$400,0),
MATCH(BT$2,'Attendance Dump'!$E$1:$AI$1,0)
),
INDEX('Active Hour''s Dump'!$D$3:$AH$337,
MATCH($C244,'Active Hour''s Dump'!$A$3:$A$337,0),
MATCH(BT$2,'Active Hour''s Dump'!$D$2:$AH$2,0)
))),"")</f>
        <v>H(P)</v>
      </c>
      <c r="BU244" s="54">
        <f>_xlfn.IFNA(IF(BU$3="Productivity",
INDEX('Productivity Dump'!$E$4:$AJ$500,
MATCH($A244,'Productivity Dump'!$A$4:$A$500,0),
MATCH(BU$2,'Productivity Dump'!$E$3:$AJ$3,0)
),
IF(BU$3="Attendance",
INDEX('Attendance Dump'!$E$2:$AI$400,
MATCH($A244,'Attendance Dump'!$B$2:$B$400,0),
MATCH(BU$2,'Attendance Dump'!$E$1:$AI$1,0)
),
INDEX('Active Hour''s Dump'!$D$3:$AH$337,
MATCH($C244,'Active Hour''s Dump'!$A$3:$A$337,0),
MATCH(BU$2,'Active Hour''s Dump'!$D$2:$AH$2,0)
))),"")</f>
        <v>13</v>
      </c>
      <c r="BV244" s="13">
        <f>_xlfn.IFNA(IF(BV$3="Productivity",
INDEX('Productivity Dump'!$E$4:$AJ$500,
MATCH($A244,'Productivity Dump'!$A$4:$A$500,0),
MATCH(BV$2,'Productivity Dump'!$E$3:$AJ$3,0)
),
IF(BV$3="Attendance",
INDEX('Attendance Dump'!$E$2:$AI$400,
MATCH($A244,'Attendance Dump'!$B$2:$B$400,0),
MATCH(BV$2,'Attendance Dump'!$E$1:$AI$1,0)
),
INDEX('Active Hour''s Dump'!$D$3:$AH$337,
MATCH($C244,'Active Hour''s Dump'!$A$3:$A$337,0),
MATCH(BV$2,'Active Hour''s Dump'!$D$2:$AH$2,0)
))),"")</f>
        <v>855.10899999999992</v>
      </c>
      <c r="BW244" s="13" t="str">
        <f>_xlfn.IFNA(IF(BW$3="Productivity",
INDEX('Productivity Dump'!$E$4:$AJ$500,
MATCH($A244,'Productivity Dump'!$A$4:$A$500,0),
MATCH(BW$2,'Productivity Dump'!$E$3:$AJ$3,0)
),
IF(BW$3="Attendance",
INDEX('Attendance Dump'!$E$2:$AI$400,
MATCH($A244,'Attendance Dump'!$B$2:$B$400,0),
MATCH(BW$2,'Attendance Dump'!$E$1:$AI$1,0)
),
INDEX('Active Hour''s Dump'!$D$3:$AH$337,
MATCH($C244,'Active Hour''s Dump'!$A$3:$A$337,0),
MATCH(BW$2,'Active Hour''s Dump'!$D$2:$AH$2,0)
))),"")</f>
        <v>P</v>
      </c>
      <c r="BX244" s="54">
        <f>_xlfn.IFNA(IF(BX$3="Productivity",
INDEX('Productivity Dump'!$E$4:$AJ$500,
MATCH($A244,'Productivity Dump'!$A$4:$A$500,0),
MATCH(BX$2,'Productivity Dump'!$E$3:$AJ$3,0)
),
IF(BX$3="Attendance",
INDEX('Attendance Dump'!$E$2:$AI$400,
MATCH($A244,'Attendance Dump'!$B$2:$B$400,0),
MATCH(BX$2,'Attendance Dump'!$E$1:$AI$1,0)
),
INDEX('Active Hour''s Dump'!$D$3:$AH$337,
MATCH($C244,'Active Hour''s Dump'!$A$3:$A$337,0),
MATCH(BX$2,'Active Hour''s Dump'!$D$2:$AH$2,0)
))),"")</f>
        <v>13.8333333333333</v>
      </c>
      <c r="BY244" s="13">
        <f>_xlfn.IFNA(IF(BY$3="Productivity",
INDEX('Productivity Dump'!$E$4:$AJ$500,
MATCH($A244,'Productivity Dump'!$A$4:$A$500,0),
MATCH(BY$2,'Productivity Dump'!$E$3:$AJ$3,0)
),
IF(BY$3="Attendance",
INDEX('Attendance Dump'!$E$2:$AI$400,
MATCH($A244,'Attendance Dump'!$B$2:$B$400,0),
MATCH(BY$2,'Attendance Dump'!$E$1:$AI$1,0)
),
INDEX('Active Hour''s Dump'!$D$3:$AH$337,
MATCH($C244,'Active Hour''s Dump'!$A$3:$A$337,0),
MATCH(BY$2,'Active Hour''s Dump'!$D$2:$AH$2,0)
))),"")</f>
        <v>543.61400000000003</v>
      </c>
      <c r="BZ244" s="13" t="str">
        <f>_xlfn.IFNA(IF(BZ$3="Productivity",
INDEX('Productivity Dump'!$E$4:$AJ$500,
MATCH($A244,'Productivity Dump'!$A$4:$A$500,0),
MATCH(BZ$2,'Productivity Dump'!$E$3:$AJ$3,0)
),
IF(BZ$3="Attendance",
INDEX('Attendance Dump'!$E$2:$AI$400,
MATCH($A244,'Attendance Dump'!$B$2:$B$400,0),
MATCH(BZ$2,'Attendance Dump'!$E$1:$AI$1,0)
),
INDEX('Active Hour''s Dump'!$D$3:$AH$337,
MATCH($C244,'Active Hour''s Dump'!$A$3:$A$337,0),
MATCH(BZ$2,'Active Hour''s Dump'!$D$2:$AH$2,0)
))),"")</f>
        <v>P</v>
      </c>
      <c r="CA244" s="54">
        <f>_xlfn.IFNA(IF(CA$3="Productivity",
INDEX('Productivity Dump'!$E$4:$AJ$500,
MATCH($A244,'Productivity Dump'!$A$4:$A$500,0),
MATCH(CA$2,'Productivity Dump'!$E$3:$AJ$3,0)
),
IF(CA$3="Attendance",
INDEX('Attendance Dump'!$E$2:$AI$400,
MATCH($A244,'Attendance Dump'!$B$2:$B$400,0),
MATCH(CA$2,'Attendance Dump'!$E$1:$AI$1,0)
),
INDEX('Active Hour''s Dump'!$D$3:$AH$337,
MATCH($C244,'Active Hour''s Dump'!$A$3:$A$337,0),
MATCH(CA$2,'Active Hour''s Dump'!$D$2:$AH$2,0)
))),"")</f>
        <v>9.5</v>
      </c>
      <c r="CB244" s="13">
        <f>_xlfn.IFNA(IF(CB$3="Productivity",
INDEX('Productivity Dump'!$E$4:$AJ$500,
MATCH($A244,'Productivity Dump'!$A$4:$A$500,0),
MATCH(CB$2,'Productivity Dump'!$E$3:$AJ$3,0)
),
IF(CB$3="Attendance",
INDEX('Attendance Dump'!$E$2:$AI$400,
MATCH($A244,'Attendance Dump'!$B$2:$B$400,0),
MATCH(CB$2,'Attendance Dump'!$E$1:$AI$1,0)
),
INDEX('Active Hour''s Dump'!$D$3:$AH$337,
MATCH($C244,'Active Hour''s Dump'!$A$3:$A$337,0),
MATCH(CB$2,'Active Hour''s Dump'!$D$2:$AH$2,0)
))),"")</f>
        <v>28.122999999999998</v>
      </c>
      <c r="CC244" s="13" t="str">
        <f>_xlfn.IFNA(IF(CC$3="Productivity",
INDEX('Productivity Dump'!$E$4:$AJ$500,
MATCH($A244,'Productivity Dump'!$A$4:$A$500,0),
MATCH(CC$2,'Productivity Dump'!$E$3:$AJ$3,0)
),
IF(CC$3="Attendance",
INDEX('Attendance Dump'!$E$2:$AI$400,
MATCH($A244,'Attendance Dump'!$B$2:$B$400,0),
MATCH(CC$2,'Attendance Dump'!$E$1:$AI$1,0)
),
INDEX('Active Hour''s Dump'!$D$3:$AH$337,
MATCH($C244,'Active Hour''s Dump'!$A$3:$A$337,0),
MATCH(CC$2,'Active Hour''s Dump'!$D$2:$AH$2,0)
))),"")</f>
        <v>WO</v>
      </c>
      <c r="CD244" s="54">
        <f>_xlfn.IFNA(IF(CD$3="Productivity",
INDEX('Productivity Dump'!$E$4:$AJ$500,
MATCH($A244,'Productivity Dump'!$A$4:$A$500,0),
MATCH(CD$2,'Productivity Dump'!$E$3:$AJ$3,0)
),
IF(CD$3="Attendance",
INDEX('Attendance Dump'!$E$2:$AI$400,
MATCH($A244,'Attendance Dump'!$B$2:$B$400,0),
MATCH(CD$2,'Attendance Dump'!$E$1:$AI$1,0)
),
INDEX('Active Hour''s Dump'!$D$3:$AH$337,
MATCH($C244,'Active Hour''s Dump'!$A$3:$A$337,0),
MATCH(CD$2,'Active Hour''s Dump'!$D$2:$AH$2,0)
))),"")</f>
        <v>0</v>
      </c>
      <c r="CE244" s="13">
        <f>_xlfn.IFNA(IF(CE$3="Productivity",
INDEX('Productivity Dump'!$E$4:$AJ$500,
MATCH($A244,'Productivity Dump'!$A$4:$A$500,0),
MATCH(CE$2,'Productivity Dump'!$E$3:$AJ$3,0)
),
IF(CE$3="Attendance",
INDEX('Attendance Dump'!$E$2:$AI$400,
MATCH($A244,'Attendance Dump'!$B$2:$B$400,0),
MATCH(CE$2,'Attendance Dump'!$E$1:$AI$1,0)
),
INDEX('Active Hour''s Dump'!$D$3:$AH$337,
MATCH($C244,'Active Hour''s Dump'!$A$3:$A$337,0),
MATCH(CE$2,'Active Hour''s Dump'!$D$2:$AH$2,0)
))),"")</f>
        <v>504.07899999999995</v>
      </c>
      <c r="CF244" s="13" t="str">
        <f>_xlfn.IFNA(IF(CF$3="Productivity",
INDEX('Productivity Dump'!$E$4:$AJ$500,
MATCH($A244,'Productivity Dump'!$A$4:$A$500,0),
MATCH(CF$2,'Productivity Dump'!$E$3:$AJ$3,0)
),
IF(CF$3="Attendance",
INDEX('Attendance Dump'!$E$2:$AI$400,
MATCH($A244,'Attendance Dump'!$B$2:$B$400,0),
MATCH(CF$2,'Attendance Dump'!$E$1:$AI$1,0)
),
INDEX('Active Hour''s Dump'!$D$3:$AH$337,
MATCH($C244,'Active Hour''s Dump'!$A$3:$A$337,0),
MATCH(CF$2,'Active Hour''s Dump'!$D$2:$AH$2,0)
))),"")</f>
        <v>P</v>
      </c>
      <c r="CG244" s="54">
        <f>_xlfn.IFNA(IF(CG$3="Productivity",
INDEX('Productivity Dump'!$E$4:$AJ$500,
MATCH($A244,'Productivity Dump'!$A$4:$A$500,0),
MATCH(CG$2,'Productivity Dump'!$E$3:$AJ$3,0)
),
IF(CG$3="Attendance",
INDEX('Attendance Dump'!$E$2:$AI$400,
MATCH($A244,'Attendance Dump'!$B$2:$B$400,0),
MATCH(CG$2,'Attendance Dump'!$E$1:$AI$1,0)
),
INDEX('Active Hour''s Dump'!$D$3:$AH$337,
MATCH($C244,'Active Hour''s Dump'!$A$3:$A$337,0),
MATCH(CG$2,'Active Hour''s Dump'!$D$2:$AH$2,0)
))),"")</f>
        <v>8.75</v>
      </c>
      <c r="CH244" s="13">
        <f>_xlfn.IFNA(IF(CH$3="Productivity",
INDEX('Productivity Dump'!$E$4:$AJ$500,
MATCH($A244,'Productivity Dump'!$A$4:$A$500,0),
MATCH(CH$2,'Productivity Dump'!$E$3:$AJ$3,0)
),
IF(CH$3="Attendance",
INDEX('Attendance Dump'!$E$2:$AI$400,
MATCH($A244,'Attendance Dump'!$B$2:$B$400,0),
MATCH(CH$2,'Attendance Dump'!$E$1:$AI$1,0)
),
INDEX('Active Hour''s Dump'!$D$3:$AH$337,
MATCH($C244,'Active Hour''s Dump'!$A$3:$A$337,0),
MATCH(CH$2,'Active Hour''s Dump'!$D$2:$AH$2,0)
))),"")</f>
        <v>920.42800000000022</v>
      </c>
      <c r="CI244" s="13" t="str">
        <f>_xlfn.IFNA(IF(CI$3="Productivity",
INDEX('Productivity Dump'!$E$4:$AJ$500,
MATCH($A244,'Productivity Dump'!$A$4:$A$500,0),
MATCH(CI$2,'Productivity Dump'!$E$3:$AJ$3,0)
),
IF(CI$3="Attendance",
INDEX('Attendance Dump'!$E$2:$AI$400,
MATCH($A244,'Attendance Dump'!$B$2:$B$400,0),
MATCH(CI$2,'Attendance Dump'!$E$1:$AI$1,0)
),
INDEX('Active Hour''s Dump'!$D$3:$AH$337,
MATCH($C244,'Active Hour''s Dump'!$A$3:$A$337,0),
MATCH(CI$2,'Active Hour''s Dump'!$D$2:$AH$2,0)
))),"")</f>
        <v>P</v>
      </c>
      <c r="CJ244" s="54">
        <f>_xlfn.IFNA(IF(CJ$3="Productivity",
INDEX('Productivity Dump'!$E$4:$AJ$500,
MATCH($A244,'Productivity Dump'!$A$4:$A$500,0),
MATCH(CJ$2,'Productivity Dump'!$E$3:$AJ$3,0)
),
IF(CJ$3="Attendance",
INDEX('Attendance Dump'!$E$2:$AI$400,
MATCH($A244,'Attendance Dump'!$B$2:$B$400,0),
MATCH(CJ$2,'Attendance Dump'!$E$1:$AI$1,0)
),
INDEX('Active Hour''s Dump'!$D$3:$AH$337,
MATCH($C244,'Active Hour''s Dump'!$A$3:$A$337,0),
MATCH(CJ$2,'Active Hour''s Dump'!$D$2:$AH$2,0)
))),"")</f>
        <v>13</v>
      </c>
      <c r="CK244" s="13">
        <f>_xlfn.IFNA(IF(CK$3="Productivity",
INDEX('Productivity Dump'!$E$4:$AJ$500,
MATCH($A244,'Productivity Dump'!$A$4:$A$500,0),
MATCH(CK$2,'Productivity Dump'!$E$3:$AJ$3,0)
),
IF(CK$3="Attendance",
INDEX('Attendance Dump'!$E$2:$AI$400,
MATCH($A244,'Attendance Dump'!$B$2:$B$400,0),
MATCH(CK$2,'Attendance Dump'!$E$1:$AI$1,0)
),
INDEX('Active Hour''s Dump'!$D$3:$AH$337,
MATCH($C244,'Active Hour''s Dump'!$A$3:$A$337,0),
MATCH(CK$2,'Active Hour''s Dump'!$D$2:$AH$2,0)
))),"")</f>
        <v>849.53700000000015</v>
      </c>
      <c r="CL244" s="13" t="str">
        <f>_xlfn.IFNA(IF(CL$3="Productivity",
INDEX('Productivity Dump'!$E$4:$AJ$500,
MATCH($A244,'Productivity Dump'!$A$4:$A$500,0),
MATCH(CL$2,'Productivity Dump'!$E$3:$AJ$3,0)
),
IF(CL$3="Attendance",
INDEX('Attendance Dump'!$E$2:$AI$400,
MATCH($A244,'Attendance Dump'!$B$2:$B$400,0),
MATCH(CL$2,'Attendance Dump'!$E$1:$AI$1,0)
),
INDEX('Active Hour''s Dump'!$D$3:$AH$337,
MATCH($C244,'Active Hour''s Dump'!$A$3:$A$337,0),
MATCH(CL$2,'Active Hour''s Dump'!$D$2:$AH$2,0)
))),"")</f>
        <v>P</v>
      </c>
      <c r="CM244" s="54">
        <f>_xlfn.IFNA(IF(CM$3="Productivity",
INDEX('Productivity Dump'!$E$4:$AJ$500,
MATCH($A244,'Productivity Dump'!$A$4:$A$500,0),
MATCH(CM$2,'Productivity Dump'!$E$3:$AJ$3,0)
),
IF(CM$3="Attendance",
INDEX('Attendance Dump'!$E$2:$AI$400,
MATCH($A244,'Attendance Dump'!$B$2:$B$400,0),
MATCH(CM$2,'Attendance Dump'!$E$1:$AI$1,0)
),
INDEX('Active Hour''s Dump'!$D$3:$AH$337,
MATCH($C244,'Active Hour''s Dump'!$A$3:$A$337,0),
MATCH(CM$2,'Active Hour''s Dump'!$D$2:$AH$2,0)
))),"")</f>
        <v>12.6666666666667</v>
      </c>
      <c r="CN244" s="13">
        <f>_xlfn.IFNA(IF(CN$3="Productivity",
INDEX('Productivity Dump'!$E$4:$AJ$500,
MATCH($A244,'Productivity Dump'!$A$4:$A$500,0),
MATCH(CN$2,'Productivity Dump'!$E$3:$AJ$3,0)
),
IF(CN$3="Attendance",
INDEX('Attendance Dump'!$E$2:$AI$400,
MATCH($A244,'Attendance Dump'!$B$2:$B$400,0),
MATCH(CN$2,'Attendance Dump'!$E$1:$AI$1,0)
),
INDEX('Active Hour''s Dump'!$D$3:$AH$337,
MATCH($C244,'Active Hour''s Dump'!$A$3:$A$337,0),
MATCH(CN$2,'Active Hour''s Dump'!$D$2:$AH$2,0)
))),"")</f>
        <v>0</v>
      </c>
      <c r="CO244" s="13">
        <f>_xlfn.IFNA(IF(CO$3="Productivity",
INDEX('Productivity Dump'!$E$4:$AJ$500,
MATCH($A244,'Productivity Dump'!$A$4:$A$500,0),
MATCH(CO$2,'Productivity Dump'!$E$3:$AJ$3,0)
),
IF(CO$3="Attendance",
INDEX('Attendance Dump'!$E$2:$AI$400,
MATCH($A244,'Attendance Dump'!$B$2:$B$400,0),
MATCH(CO$2,'Attendance Dump'!$E$1:$AI$1,0)
),
INDEX('Active Hour''s Dump'!$D$3:$AH$337,
MATCH($C244,'Active Hour''s Dump'!$A$3:$A$337,0),
MATCH(CO$2,'Active Hour''s Dump'!$D$2:$AH$2,0)
))),"")</f>
        <v>0</v>
      </c>
      <c r="CP244" s="54">
        <f>_xlfn.IFNA(IF(CP$3="Productivity",
INDEX('Productivity Dump'!$E$4:$AJ$500,
MATCH($A244,'Productivity Dump'!$A$4:$A$500,0),
MATCH(CP$2,'Productivity Dump'!$E$3:$AJ$3,0)
),
IF(CP$3="Attendance",
INDEX('Attendance Dump'!$E$2:$AI$400,
MATCH($A244,'Attendance Dump'!$B$2:$B$400,0),
MATCH(CP$2,'Attendance Dump'!$E$1:$AI$1,0)
),
INDEX('Active Hour''s Dump'!$D$3:$AH$337,
MATCH($C244,'Active Hour''s Dump'!$A$3:$A$337,0),
MATCH(CP$2,'Active Hour''s Dump'!$D$2:$AH$2,0)
))),"")</f>
        <v>0</v>
      </c>
      <c r="CQ244" s="13">
        <f>_xlfn.IFNA(IF(CQ$3="Productivity",
INDEX('Productivity Dump'!$E$4:$AJ$500,
MATCH($A244,'Productivity Dump'!$A$4:$A$500,0),
MATCH(CQ$2,'Productivity Dump'!$E$3:$AJ$3,0)
),
IF(CQ$3="Attendance",
INDEX('Attendance Dump'!$E$2:$AI$400,
MATCH($A244,'Attendance Dump'!$B$2:$B$400,0),
MATCH(CQ$2,'Attendance Dump'!$E$1:$AI$1,0)
),
INDEX('Active Hour''s Dump'!$D$3:$AH$337,
MATCH($C244,'Active Hour''s Dump'!$A$3:$A$337,0),
MATCH(CQ$2,'Active Hour''s Dump'!$D$2:$AH$2,0)
))),"")</f>
        <v>0</v>
      </c>
      <c r="CR244" s="13">
        <f>_xlfn.IFNA(IF(CR$3="Productivity",
INDEX('Productivity Dump'!$E$4:$AJ$500,
MATCH($A244,'Productivity Dump'!$A$4:$A$500,0),
MATCH(CR$2,'Productivity Dump'!$E$3:$AJ$3,0)
),
IF(CR$3="Attendance",
INDEX('Attendance Dump'!$E$2:$AI$400,
MATCH($A244,'Attendance Dump'!$B$2:$B$400,0),
MATCH(CR$2,'Attendance Dump'!$E$1:$AI$1,0)
),
INDEX('Active Hour''s Dump'!$D$3:$AH$337,
MATCH($C244,'Active Hour''s Dump'!$A$3:$A$337,0),
MATCH(CR$2,'Active Hour''s Dump'!$D$2:$AH$2,0)
))),"")</f>
        <v>0</v>
      </c>
      <c r="CS244" s="54">
        <f>_xlfn.IFNA(IF(CS$3="Productivity",
INDEX('Productivity Dump'!$E$4:$AJ$500,
MATCH($A244,'Productivity Dump'!$A$4:$A$500,0),
MATCH(CS$2,'Productivity Dump'!$E$3:$AJ$3,0)
),
IF(CS$3="Attendance",
INDEX('Attendance Dump'!$E$2:$AI$400,
MATCH($A244,'Attendance Dump'!$B$2:$B$400,0),
MATCH(CS$2,'Attendance Dump'!$E$1:$AI$1,0)
),
INDEX('Active Hour''s Dump'!$D$3:$AH$337,
MATCH($C244,'Active Hour''s Dump'!$A$3:$A$337,0),
MATCH(CS$2,'Active Hour''s Dump'!$D$2:$AH$2,0)
))),"")</f>
        <v>0</v>
      </c>
      <c r="CT244" s="13">
        <f>_xlfn.IFNA(IF(CT$3="Productivity",
INDEX('Productivity Dump'!$E$4:$AJ$500,
MATCH($A244,'Productivity Dump'!$A$4:$A$500,0),
MATCH(CT$2,'Productivity Dump'!$E$3:$AJ$3,0)
),
IF(CT$3="Attendance",
INDEX('Attendance Dump'!$E$2:$AI$400,
MATCH($A244,'Attendance Dump'!$B$2:$B$400,0),
MATCH(CT$2,'Attendance Dump'!$E$1:$AI$1,0)
),
INDEX('Active Hour''s Dump'!$D$3:$AH$337,
MATCH($C244,'Active Hour''s Dump'!$A$3:$A$337,0),
MATCH(CT$2,'Active Hour''s Dump'!$D$2:$AH$2,0)
))),"")</f>
        <v>0</v>
      </c>
      <c r="CU244" s="13">
        <f>_xlfn.IFNA(IF(CU$3="Productivity",
INDEX('Productivity Dump'!$E$4:$AJ$500,
MATCH($A244,'Productivity Dump'!$A$4:$A$500,0),
MATCH(CU$2,'Productivity Dump'!$E$3:$AJ$3,0)
),
IF(CU$3="Attendance",
INDEX('Attendance Dump'!$E$2:$AI$400,
MATCH($A244,'Attendance Dump'!$B$2:$B$400,0),
MATCH(CU$2,'Attendance Dump'!$E$1:$AI$1,0)
),
INDEX('Active Hour''s Dump'!$D$3:$AH$337,
MATCH($C244,'Active Hour''s Dump'!$A$3:$A$337,0),
MATCH(CU$2,'Active Hour''s Dump'!$D$2:$AH$2,0)
))),"")</f>
        <v>0</v>
      </c>
      <c r="CV244" s="54">
        <f>_xlfn.IFNA(IF(CV$3="Productivity",
INDEX('Productivity Dump'!$E$4:$AJ$500,
MATCH($A244,'Productivity Dump'!$A$4:$A$500,0),
MATCH(CV$2,'Productivity Dump'!$E$3:$AJ$3,0)
),
IF(CV$3="Attendance",
INDEX('Attendance Dump'!$E$2:$AI$400,
MATCH($A244,'Attendance Dump'!$B$2:$B$400,0),
MATCH(CV$2,'Attendance Dump'!$E$1:$AI$1,0)
),
INDEX('Active Hour''s Dump'!$D$3:$AH$337,
MATCH($C244,'Active Hour''s Dump'!$A$3:$A$337,0),
MATCH(CV$2,'Active Hour''s Dump'!$D$2:$AH$2,0)
))),"")</f>
        <v>0</v>
      </c>
      <c r="CW244" s="13"/>
      <c r="CX244" s="13"/>
      <c r="CY244" s="54"/>
      <c r="DA244" s="57">
        <f t="shared" si="87"/>
        <v>280.83333333333326</v>
      </c>
      <c r="DB244" s="35">
        <f t="shared" si="88"/>
        <v>18824.021000000004</v>
      </c>
      <c r="DC244" s="35">
        <f t="shared" si="83"/>
        <v>0</v>
      </c>
      <c r="DD244" s="35">
        <f t="shared" ca="1" si="86"/>
        <v>0</v>
      </c>
      <c r="DF244" s="32" cm="1">
        <f t="array" ref="DF244">SUMPRODUCT(
    (MOD(COLUMN(H244:CV244) - COLUMN(H244), 3) = 0) *
    (H244:CV244 = 0) *
    (I244:CW244 = "P") *
    (COUNTIF(UKHoliday, H$2:CV$2) = 0)
)</f>
        <v>0</v>
      </c>
      <c r="DG244" s="33" cm="1">
        <f t="array" ref="DG244">SUMPRODUCT(
  (MOD(COLUMN(H244:CV244) - COLUMN(H244), 3) = 0) *
  (H244:CV244 &gt; 0) *
  (H244:CV244 &lt; 0.5 * IF(((WEEKDAY(H$2:CV$2, 2) = 1) + (WEEKDAY(H$2:CV$2, 2) = 6)), G244, F244)) *
  (I244:CW244 = "P") *
  (COUNTIF(UKHoliday, H$2:CV$2) = 0)
)</f>
        <v>0</v>
      </c>
      <c r="DH244" s="33" cm="1">
        <f t="array" ref="DH244">SUMPRODUCT(
  (MOD(COLUMN(H244:CV244) - COLUMN(H244), 3) = 0) *
  (H244:CV244 &gt; 0.5 * IF(((WEEKDAY(H$2:CV$2, 2) = 1) + (WEEKDAY(H$2:CV$2, 2) = 6)), $G244, $F244)) *
  (H244:CV244 &lt; 0.8 * IF(((WEEKDAY(H$2:CV$2, 2) = 1) + (WEEKDAY(H$2:CV$2, 2) = 6)), $G244, $F244)) *
  (I244:CW244 = "P") *
  (COUNTIF(UKHoliday, H$2:CV$2) = 0)
)</f>
        <v>0</v>
      </c>
      <c r="DI244" s="33" cm="1">
        <f t="array" ref="DI244">SUMPRODUCT(
  (MOD(COLUMN(H244:CV244) - COLUMN(H244), 3) = 0) *
  (H244:CV244 &gt; 0.8 * IF(((WEEKDAY(H$2:CV$2, 2) = 1) + (WEEKDAY(H$2:CV$2, 2) = 6)), $G244, $F244)) *
  (H244:CV244 &lt; 1 * IF(((WEEKDAY(H$2:CV$2, 2) = 1) + (WEEKDAY(H$2:CV$2, 2) = 6)), $G244, $F244)) *
  (I244:CW244 = "P") *
  (COUNTIF(UKHoliday, H$2:CV$2) = 0)
)</f>
        <v>15</v>
      </c>
    </row>
    <row r="245" spans="1:113" x14ac:dyDescent="0.3">
      <c r="A245" s="38" t="s">
        <v>287</v>
      </c>
      <c r="B245" s="38" t="s">
        <v>529</v>
      </c>
      <c r="C245" s="9" t="s">
        <v>827</v>
      </c>
      <c r="D245" s="62" t="s">
        <v>944</v>
      </c>
      <c r="E245" s="35">
        <v>18600</v>
      </c>
      <c r="F245" s="35">
        <f t="shared" si="84"/>
        <v>930</v>
      </c>
      <c r="G245" s="35">
        <f t="shared" si="85"/>
        <v>465</v>
      </c>
      <c r="H245" s="13">
        <f>_xlfn.IFNA(IF(H$3="Productivity",
INDEX('Productivity Dump'!$E$4:$AJ$500,
MATCH($A245,'Productivity Dump'!$A$4:$A$500,0),
MATCH(H$2,'Productivity Dump'!$E$3:$AJ$3,0)
),
IF(H$3="Attendance",
INDEX('Attendance Dump'!$E$2:$AI$400,
MATCH($A245,'Attendance Dump'!$B$2:$B$400,0),
MATCH(H$2,'Attendance Dump'!$E$1:$AI$1,0)
),
INDEX('Active Hour''s Dump'!$D$3:$AH$337,
MATCH($C245,'Active Hour''s Dump'!$A$3:$A$337,0),
MATCH(H$2,'Active Hour''s Dump'!$D$2:$AH$2,0)
))),"")</f>
        <v>0</v>
      </c>
      <c r="I245" s="13" t="str">
        <f>_xlfn.IFNA(IF(I$3="Productivity",
INDEX('Productivity Dump'!$E$4:$AJ$500,
MATCH($A245,'Productivity Dump'!$A$4:$A$500,0),
MATCH(I$2,'Productivity Dump'!$E$3:$AJ$3,0)
),
IF(I$3="Attendance",
INDEX('Attendance Dump'!$E$2:$AI$400,
MATCH($A245,'Attendance Dump'!$B$2:$B$400,0),
MATCH(I$2,'Attendance Dump'!$E$1:$AI$1,0)
),
INDEX('Active Hour''s Dump'!$D$3:$AH$337,
MATCH($C245,'Active Hour''s Dump'!$A$3:$A$337,0),
MATCH(I$2,'Active Hour''s Dump'!$D$2:$AH$2,0)
))),"")</f>
        <v>LWP-LWP</v>
      </c>
      <c r="J245" s="54">
        <f>_xlfn.IFNA(IF(J$3="Productivity",
INDEX('Productivity Dump'!$E$4:$AJ$500,
MATCH($A245,'Productivity Dump'!$A$4:$A$500,0),
MATCH(J$2,'Productivity Dump'!$E$3:$AJ$3,0)
),
IF(J$3="Attendance",
INDEX('Attendance Dump'!$E$2:$AI$400,
MATCH($A245,'Attendance Dump'!$B$2:$B$400,0),
MATCH(J$2,'Attendance Dump'!$E$1:$AI$1,0)
),
INDEX('Active Hour''s Dump'!$D$3:$AH$337,
MATCH($C245,'Active Hour''s Dump'!$A$3:$A$337,0),
MATCH(J$2,'Active Hour''s Dump'!$D$2:$AH$2,0)
))),"")</f>
        <v>0</v>
      </c>
      <c r="K245" s="13">
        <f>_xlfn.IFNA(IF(K$3="Productivity",
INDEX('Productivity Dump'!$E$4:$AJ$500,
MATCH($A245,'Productivity Dump'!$A$4:$A$500,0),
MATCH(K$2,'Productivity Dump'!$E$3:$AJ$3,0)
),
IF(K$3="Attendance",
INDEX('Attendance Dump'!$E$2:$AI$400,
MATCH($A245,'Attendance Dump'!$B$2:$B$400,0),
MATCH(K$2,'Attendance Dump'!$E$1:$AI$1,0)
),
INDEX('Active Hour''s Dump'!$D$3:$AH$337,
MATCH($C245,'Active Hour''s Dump'!$A$3:$A$337,0),
MATCH(K$2,'Active Hour''s Dump'!$D$2:$AH$2,0)
))),"")</f>
        <v>0</v>
      </c>
      <c r="L245" s="13" t="str">
        <f>_xlfn.IFNA(IF(L$3="Productivity",
INDEX('Productivity Dump'!$E$4:$AJ$500,
MATCH($A245,'Productivity Dump'!$A$4:$A$500,0),
MATCH(L$2,'Productivity Dump'!$E$3:$AJ$3,0)
),
IF(L$3="Attendance",
INDEX('Attendance Dump'!$E$2:$AI$400,
MATCH($A245,'Attendance Dump'!$B$2:$B$400,0),
MATCH(L$2,'Attendance Dump'!$E$1:$AI$1,0)
),
INDEX('Active Hour''s Dump'!$D$3:$AH$337,
MATCH($C245,'Active Hour''s Dump'!$A$3:$A$337,0),
MATCH(L$2,'Active Hour''s Dump'!$D$2:$AH$2,0)
))),"")</f>
        <v>LWP-LWP</v>
      </c>
      <c r="M245" s="54">
        <f>_xlfn.IFNA(IF(M$3="Productivity",
INDEX('Productivity Dump'!$E$4:$AJ$500,
MATCH($A245,'Productivity Dump'!$A$4:$A$500,0),
MATCH(M$2,'Productivity Dump'!$E$3:$AJ$3,0)
),
IF(M$3="Attendance",
INDEX('Attendance Dump'!$E$2:$AI$400,
MATCH($A245,'Attendance Dump'!$B$2:$B$400,0),
MATCH(M$2,'Attendance Dump'!$E$1:$AI$1,0)
),
INDEX('Active Hour''s Dump'!$D$3:$AH$337,
MATCH($C245,'Active Hour''s Dump'!$A$3:$A$337,0),
MATCH(M$2,'Active Hour''s Dump'!$D$2:$AH$2,0)
))),"")</f>
        <v>0</v>
      </c>
      <c r="N245" s="13">
        <f>_xlfn.IFNA(IF(N$3="Productivity",
INDEX('Productivity Dump'!$E$4:$AJ$500,
MATCH($A245,'Productivity Dump'!$A$4:$A$500,0),
MATCH(N$2,'Productivity Dump'!$E$3:$AJ$3,0)
),
IF(N$3="Attendance",
INDEX('Attendance Dump'!$E$2:$AI$400,
MATCH($A245,'Attendance Dump'!$B$2:$B$400,0),
MATCH(N$2,'Attendance Dump'!$E$1:$AI$1,0)
),
INDEX('Active Hour''s Dump'!$D$3:$AH$337,
MATCH($C245,'Active Hour''s Dump'!$A$3:$A$337,0),
MATCH(N$2,'Active Hour''s Dump'!$D$2:$AH$2,0)
))),"")</f>
        <v>0</v>
      </c>
      <c r="O245" s="13" t="str">
        <f>_xlfn.IFNA(IF(O$3="Productivity",
INDEX('Productivity Dump'!$E$4:$AJ$500,
MATCH($A245,'Productivity Dump'!$A$4:$A$500,0),
MATCH(O$2,'Productivity Dump'!$E$3:$AJ$3,0)
),
IF(O$3="Attendance",
INDEX('Attendance Dump'!$E$2:$AI$400,
MATCH($A245,'Attendance Dump'!$B$2:$B$400,0),
MATCH(O$2,'Attendance Dump'!$E$1:$AI$1,0)
),
INDEX('Active Hour''s Dump'!$D$3:$AH$337,
MATCH($C245,'Active Hour''s Dump'!$A$3:$A$337,0),
MATCH(O$2,'Active Hour''s Dump'!$D$2:$AH$2,0)
))),"")</f>
        <v>LWP-LWP</v>
      </c>
      <c r="P245" s="54">
        <f>_xlfn.IFNA(IF(P$3="Productivity",
INDEX('Productivity Dump'!$E$4:$AJ$500,
MATCH($A245,'Productivity Dump'!$A$4:$A$500,0),
MATCH(P$2,'Productivity Dump'!$E$3:$AJ$3,0)
),
IF(P$3="Attendance",
INDEX('Attendance Dump'!$E$2:$AI$400,
MATCH($A245,'Attendance Dump'!$B$2:$B$400,0),
MATCH(P$2,'Attendance Dump'!$E$1:$AI$1,0)
),
INDEX('Active Hour''s Dump'!$D$3:$AH$337,
MATCH($C245,'Active Hour''s Dump'!$A$3:$A$337,0),
MATCH(P$2,'Active Hour''s Dump'!$D$2:$AH$2,0)
))),"")</f>
        <v>0</v>
      </c>
      <c r="Q245" s="13">
        <f>_xlfn.IFNA(IF(Q$3="Productivity",
INDEX('Productivity Dump'!$E$4:$AJ$500,
MATCH($A245,'Productivity Dump'!$A$4:$A$500,0),
MATCH(Q$2,'Productivity Dump'!$E$3:$AJ$3,0)
),
IF(Q$3="Attendance",
INDEX('Attendance Dump'!$E$2:$AI$400,
MATCH($A245,'Attendance Dump'!$B$2:$B$400,0),
MATCH(Q$2,'Attendance Dump'!$E$1:$AI$1,0)
),
INDEX('Active Hour''s Dump'!$D$3:$AH$337,
MATCH($C245,'Active Hour''s Dump'!$A$3:$A$337,0),
MATCH(Q$2,'Active Hour''s Dump'!$D$2:$AH$2,0)
))),"")</f>
        <v>0</v>
      </c>
      <c r="R245" s="13" t="str">
        <f>_xlfn.IFNA(IF(R$3="Productivity",
INDEX('Productivity Dump'!$E$4:$AJ$500,
MATCH($A245,'Productivity Dump'!$A$4:$A$500,0),
MATCH(R$2,'Productivity Dump'!$E$3:$AJ$3,0)
),
IF(R$3="Attendance",
INDEX('Attendance Dump'!$E$2:$AI$400,
MATCH($A245,'Attendance Dump'!$B$2:$B$400,0),
MATCH(R$2,'Attendance Dump'!$E$1:$AI$1,0)
),
INDEX('Active Hour''s Dump'!$D$3:$AH$337,
MATCH($C245,'Active Hour''s Dump'!$A$3:$A$337,0),
MATCH(R$2,'Active Hour''s Dump'!$D$2:$AH$2,0)
))),"")</f>
        <v>LWP-LWP</v>
      </c>
      <c r="S245" s="54">
        <f>_xlfn.IFNA(IF(S$3="Productivity",
INDEX('Productivity Dump'!$E$4:$AJ$500,
MATCH($A245,'Productivity Dump'!$A$4:$A$500,0),
MATCH(S$2,'Productivity Dump'!$E$3:$AJ$3,0)
),
IF(S$3="Attendance",
INDEX('Attendance Dump'!$E$2:$AI$400,
MATCH($A245,'Attendance Dump'!$B$2:$B$400,0),
MATCH(S$2,'Attendance Dump'!$E$1:$AI$1,0)
),
INDEX('Active Hour''s Dump'!$D$3:$AH$337,
MATCH($C245,'Active Hour''s Dump'!$A$3:$A$337,0),
MATCH(S$2,'Active Hour''s Dump'!$D$2:$AH$2,0)
))),"")</f>
        <v>0</v>
      </c>
      <c r="T245" s="13">
        <f>_xlfn.IFNA(IF(T$3="Productivity",
INDEX('Productivity Dump'!$E$4:$AJ$500,
MATCH($A245,'Productivity Dump'!$A$4:$A$500,0),
MATCH(T$2,'Productivity Dump'!$E$3:$AJ$3,0)
),
IF(T$3="Attendance",
INDEX('Attendance Dump'!$E$2:$AI$400,
MATCH($A245,'Attendance Dump'!$B$2:$B$400,0),
MATCH(T$2,'Attendance Dump'!$E$1:$AI$1,0)
),
INDEX('Active Hour''s Dump'!$D$3:$AH$337,
MATCH($C245,'Active Hour''s Dump'!$A$3:$A$337,0),
MATCH(T$2,'Active Hour''s Dump'!$D$2:$AH$2,0)
))),"")</f>
        <v>0</v>
      </c>
      <c r="U245" s="13" t="str">
        <f>_xlfn.IFNA(IF(U$3="Productivity",
INDEX('Productivity Dump'!$E$4:$AJ$500,
MATCH($A245,'Productivity Dump'!$A$4:$A$500,0),
MATCH(U$2,'Productivity Dump'!$E$3:$AJ$3,0)
),
IF(U$3="Attendance",
INDEX('Attendance Dump'!$E$2:$AI$400,
MATCH($A245,'Attendance Dump'!$B$2:$B$400,0),
MATCH(U$2,'Attendance Dump'!$E$1:$AI$1,0)
),
INDEX('Active Hour''s Dump'!$D$3:$AH$337,
MATCH($C245,'Active Hour''s Dump'!$A$3:$A$337,0),
MATCH(U$2,'Active Hour''s Dump'!$D$2:$AH$2,0)
))),"")</f>
        <v>LWP-LWP</v>
      </c>
      <c r="V245" s="54">
        <f>_xlfn.IFNA(IF(V$3="Productivity",
INDEX('Productivity Dump'!$E$4:$AJ$500,
MATCH($A245,'Productivity Dump'!$A$4:$A$500,0),
MATCH(V$2,'Productivity Dump'!$E$3:$AJ$3,0)
),
IF(V$3="Attendance",
INDEX('Attendance Dump'!$E$2:$AI$400,
MATCH($A245,'Attendance Dump'!$B$2:$B$400,0),
MATCH(V$2,'Attendance Dump'!$E$1:$AI$1,0)
),
INDEX('Active Hour''s Dump'!$D$3:$AH$337,
MATCH($C245,'Active Hour''s Dump'!$A$3:$A$337,0),
MATCH(V$2,'Active Hour''s Dump'!$D$2:$AH$2,0)
))),"")</f>
        <v>0</v>
      </c>
      <c r="W245" s="13">
        <f>_xlfn.IFNA(IF(W$3="Productivity",
INDEX('Productivity Dump'!$E$4:$AJ$500,
MATCH($A245,'Productivity Dump'!$A$4:$A$500,0),
MATCH(W$2,'Productivity Dump'!$E$3:$AJ$3,0)
),
IF(W$3="Attendance",
INDEX('Attendance Dump'!$E$2:$AI$400,
MATCH($A245,'Attendance Dump'!$B$2:$B$400,0),
MATCH(W$2,'Attendance Dump'!$E$1:$AI$1,0)
),
INDEX('Active Hour''s Dump'!$D$3:$AH$337,
MATCH($C245,'Active Hour''s Dump'!$A$3:$A$337,0),
MATCH(W$2,'Active Hour''s Dump'!$D$2:$AH$2,0)
))),"")</f>
        <v>0</v>
      </c>
      <c r="X245" s="13" t="str">
        <f>_xlfn.IFNA(IF(X$3="Productivity",
INDEX('Productivity Dump'!$E$4:$AJ$500,
MATCH($A245,'Productivity Dump'!$A$4:$A$500,0),
MATCH(X$2,'Productivity Dump'!$E$3:$AJ$3,0)
),
IF(X$3="Attendance",
INDEX('Attendance Dump'!$E$2:$AI$400,
MATCH($A245,'Attendance Dump'!$B$2:$B$400,0),
MATCH(X$2,'Attendance Dump'!$E$1:$AI$1,0)
),
INDEX('Active Hour''s Dump'!$D$3:$AH$337,
MATCH($C245,'Active Hour''s Dump'!$A$3:$A$337,0),
MATCH(X$2,'Active Hour''s Dump'!$D$2:$AH$2,0)
))),"")</f>
        <v>LWP-LWP</v>
      </c>
      <c r="Y245" s="54">
        <f>_xlfn.IFNA(IF(Y$3="Productivity",
INDEX('Productivity Dump'!$E$4:$AJ$500,
MATCH($A245,'Productivity Dump'!$A$4:$A$500,0),
MATCH(Y$2,'Productivity Dump'!$E$3:$AJ$3,0)
),
IF(Y$3="Attendance",
INDEX('Attendance Dump'!$E$2:$AI$400,
MATCH($A245,'Attendance Dump'!$B$2:$B$400,0),
MATCH(Y$2,'Attendance Dump'!$E$1:$AI$1,0)
),
INDEX('Active Hour''s Dump'!$D$3:$AH$337,
MATCH($C245,'Active Hour''s Dump'!$A$3:$A$337,0),
MATCH(Y$2,'Active Hour''s Dump'!$D$2:$AH$2,0)
))),"")</f>
        <v>0</v>
      </c>
      <c r="Z245" s="13">
        <f>_xlfn.IFNA(IF(Z$3="Productivity",
INDEX('Productivity Dump'!$E$4:$AJ$500,
MATCH($A245,'Productivity Dump'!$A$4:$A$500,0),
MATCH(Z$2,'Productivity Dump'!$E$3:$AJ$3,0)
),
IF(Z$3="Attendance",
INDEX('Attendance Dump'!$E$2:$AI$400,
MATCH($A245,'Attendance Dump'!$B$2:$B$400,0),
MATCH(Z$2,'Attendance Dump'!$E$1:$AI$1,0)
),
INDEX('Active Hour''s Dump'!$D$3:$AH$337,
MATCH($C245,'Active Hour''s Dump'!$A$3:$A$337,0),
MATCH(Z$2,'Active Hour''s Dump'!$D$2:$AH$2,0)
))),"")</f>
        <v>0</v>
      </c>
      <c r="AA245" s="13" t="str">
        <f>_xlfn.IFNA(IF(AA$3="Productivity",
INDEX('Productivity Dump'!$E$4:$AJ$500,
MATCH($A245,'Productivity Dump'!$A$4:$A$500,0),
MATCH(AA$2,'Productivity Dump'!$E$3:$AJ$3,0)
),
IF(AA$3="Attendance",
INDEX('Attendance Dump'!$E$2:$AI$400,
MATCH($A245,'Attendance Dump'!$B$2:$B$400,0),
MATCH(AA$2,'Attendance Dump'!$E$1:$AI$1,0)
),
INDEX('Active Hour''s Dump'!$D$3:$AH$337,
MATCH($C245,'Active Hour''s Dump'!$A$3:$A$337,0),
MATCH(AA$2,'Active Hour''s Dump'!$D$2:$AH$2,0)
))),"")</f>
        <v>LWP-LWP</v>
      </c>
      <c r="AB245" s="54">
        <f>_xlfn.IFNA(IF(AB$3="Productivity",
INDEX('Productivity Dump'!$E$4:$AJ$500,
MATCH($A245,'Productivity Dump'!$A$4:$A$500,0),
MATCH(AB$2,'Productivity Dump'!$E$3:$AJ$3,0)
),
IF(AB$3="Attendance",
INDEX('Attendance Dump'!$E$2:$AI$400,
MATCH($A245,'Attendance Dump'!$B$2:$B$400,0),
MATCH(AB$2,'Attendance Dump'!$E$1:$AI$1,0)
),
INDEX('Active Hour''s Dump'!$D$3:$AH$337,
MATCH($C245,'Active Hour''s Dump'!$A$3:$A$337,0),
MATCH(AB$2,'Active Hour''s Dump'!$D$2:$AH$2,0)
))),"")</f>
        <v>0</v>
      </c>
      <c r="AC245" s="13">
        <f>_xlfn.IFNA(IF(AC$3="Productivity",
INDEX('Productivity Dump'!$E$4:$AJ$500,
MATCH($A245,'Productivity Dump'!$A$4:$A$500,0),
MATCH(AC$2,'Productivity Dump'!$E$3:$AJ$3,0)
),
IF(AC$3="Attendance",
INDEX('Attendance Dump'!$E$2:$AI$400,
MATCH($A245,'Attendance Dump'!$B$2:$B$400,0),
MATCH(AC$2,'Attendance Dump'!$E$1:$AI$1,0)
),
INDEX('Active Hour''s Dump'!$D$3:$AH$337,
MATCH($C245,'Active Hour''s Dump'!$A$3:$A$337,0),
MATCH(AC$2,'Active Hour''s Dump'!$D$2:$AH$2,0)
))),"")</f>
        <v>0</v>
      </c>
      <c r="AD245" s="13" t="str">
        <f>_xlfn.IFNA(IF(AD$3="Productivity",
INDEX('Productivity Dump'!$E$4:$AJ$500,
MATCH($A245,'Productivity Dump'!$A$4:$A$500,0),
MATCH(AD$2,'Productivity Dump'!$E$3:$AJ$3,0)
),
IF(AD$3="Attendance",
INDEX('Attendance Dump'!$E$2:$AI$400,
MATCH($A245,'Attendance Dump'!$B$2:$B$400,0),
MATCH(AD$2,'Attendance Dump'!$E$1:$AI$1,0)
),
INDEX('Active Hour''s Dump'!$D$3:$AH$337,
MATCH($C245,'Active Hour''s Dump'!$A$3:$A$337,0),
MATCH(AD$2,'Active Hour''s Dump'!$D$2:$AH$2,0)
))),"")</f>
        <v>LWP-LWP</v>
      </c>
      <c r="AE245" s="54">
        <f>_xlfn.IFNA(IF(AE$3="Productivity",
INDEX('Productivity Dump'!$E$4:$AJ$500,
MATCH($A245,'Productivity Dump'!$A$4:$A$500,0),
MATCH(AE$2,'Productivity Dump'!$E$3:$AJ$3,0)
),
IF(AE$3="Attendance",
INDEX('Attendance Dump'!$E$2:$AI$400,
MATCH($A245,'Attendance Dump'!$B$2:$B$400,0),
MATCH(AE$2,'Attendance Dump'!$E$1:$AI$1,0)
),
INDEX('Active Hour''s Dump'!$D$3:$AH$337,
MATCH($C245,'Active Hour''s Dump'!$A$3:$A$337,0),
MATCH(AE$2,'Active Hour''s Dump'!$D$2:$AH$2,0)
))),"")</f>
        <v>0</v>
      </c>
      <c r="AF245" s="13">
        <f>_xlfn.IFNA(IF(AF$3="Productivity",
INDEX('Productivity Dump'!$E$4:$AJ$500,
MATCH($A245,'Productivity Dump'!$A$4:$A$500,0),
MATCH(AF$2,'Productivity Dump'!$E$3:$AJ$3,0)
),
IF(AF$3="Attendance",
INDEX('Attendance Dump'!$E$2:$AI$400,
MATCH($A245,'Attendance Dump'!$B$2:$B$400,0),
MATCH(AF$2,'Attendance Dump'!$E$1:$AI$1,0)
),
INDEX('Active Hour''s Dump'!$D$3:$AH$337,
MATCH($C245,'Active Hour''s Dump'!$A$3:$A$337,0),
MATCH(AF$2,'Active Hour''s Dump'!$D$2:$AH$2,0)
))),"")</f>
        <v>0</v>
      </c>
      <c r="AG245" s="13" t="str">
        <f>_xlfn.IFNA(IF(AG$3="Productivity",
INDEX('Productivity Dump'!$E$4:$AJ$500,
MATCH($A245,'Productivity Dump'!$A$4:$A$500,0),
MATCH(AG$2,'Productivity Dump'!$E$3:$AJ$3,0)
),
IF(AG$3="Attendance",
INDEX('Attendance Dump'!$E$2:$AI$400,
MATCH($A245,'Attendance Dump'!$B$2:$B$400,0),
MATCH(AG$2,'Attendance Dump'!$E$1:$AI$1,0)
),
INDEX('Active Hour''s Dump'!$D$3:$AH$337,
MATCH($C245,'Active Hour''s Dump'!$A$3:$A$337,0),
MATCH(AG$2,'Active Hour''s Dump'!$D$2:$AH$2,0)
))),"")</f>
        <v>LWP-LWP</v>
      </c>
      <c r="AH245" s="54">
        <f>_xlfn.IFNA(IF(AH$3="Productivity",
INDEX('Productivity Dump'!$E$4:$AJ$500,
MATCH($A245,'Productivity Dump'!$A$4:$A$500,0),
MATCH(AH$2,'Productivity Dump'!$E$3:$AJ$3,0)
),
IF(AH$3="Attendance",
INDEX('Attendance Dump'!$E$2:$AI$400,
MATCH($A245,'Attendance Dump'!$B$2:$B$400,0),
MATCH(AH$2,'Attendance Dump'!$E$1:$AI$1,0)
),
INDEX('Active Hour''s Dump'!$D$3:$AH$337,
MATCH($C245,'Active Hour''s Dump'!$A$3:$A$337,0),
MATCH(AH$2,'Active Hour''s Dump'!$D$2:$AH$2,0)
))),"")</f>
        <v>0</v>
      </c>
      <c r="AI245" s="13">
        <f>_xlfn.IFNA(IF(AI$3="Productivity",
INDEX('Productivity Dump'!$E$4:$AJ$500,
MATCH($A245,'Productivity Dump'!$A$4:$A$500,0),
MATCH(AI$2,'Productivity Dump'!$E$3:$AJ$3,0)
),
IF(AI$3="Attendance",
INDEX('Attendance Dump'!$E$2:$AI$400,
MATCH($A245,'Attendance Dump'!$B$2:$B$400,0),
MATCH(AI$2,'Attendance Dump'!$E$1:$AI$1,0)
),
INDEX('Active Hour''s Dump'!$D$3:$AH$337,
MATCH($C245,'Active Hour''s Dump'!$A$3:$A$337,0),
MATCH(AI$2,'Active Hour''s Dump'!$D$2:$AH$2,0)
))),"")</f>
        <v>0</v>
      </c>
      <c r="AJ245" s="13" t="str">
        <f>_xlfn.IFNA(IF(AJ$3="Productivity",
INDEX('Productivity Dump'!$E$4:$AJ$500,
MATCH($A245,'Productivity Dump'!$A$4:$A$500,0),
MATCH(AJ$2,'Productivity Dump'!$E$3:$AJ$3,0)
),
IF(AJ$3="Attendance",
INDEX('Attendance Dump'!$E$2:$AI$400,
MATCH($A245,'Attendance Dump'!$B$2:$B$400,0),
MATCH(AJ$2,'Attendance Dump'!$E$1:$AI$1,0)
),
INDEX('Active Hour''s Dump'!$D$3:$AH$337,
MATCH($C245,'Active Hour''s Dump'!$A$3:$A$337,0),
MATCH(AJ$2,'Active Hour''s Dump'!$D$2:$AH$2,0)
))),"")</f>
        <v>LWP-LWP</v>
      </c>
      <c r="AK245" s="54">
        <f>_xlfn.IFNA(IF(AK$3="Productivity",
INDEX('Productivity Dump'!$E$4:$AJ$500,
MATCH($A245,'Productivity Dump'!$A$4:$A$500,0),
MATCH(AK$2,'Productivity Dump'!$E$3:$AJ$3,0)
),
IF(AK$3="Attendance",
INDEX('Attendance Dump'!$E$2:$AI$400,
MATCH($A245,'Attendance Dump'!$B$2:$B$400,0),
MATCH(AK$2,'Attendance Dump'!$E$1:$AI$1,0)
),
INDEX('Active Hour''s Dump'!$D$3:$AH$337,
MATCH($C245,'Active Hour''s Dump'!$A$3:$A$337,0),
MATCH(AK$2,'Active Hour''s Dump'!$D$2:$AH$2,0)
))),"")</f>
        <v>0</v>
      </c>
      <c r="AL245" s="13">
        <f>_xlfn.IFNA(IF(AL$3="Productivity",
INDEX('Productivity Dump'!$E$4:$AJ$500,
MATCH($A245,'Productivity Dump'!$A$4:$A$500,0),
MATCH(AL$2,'Productivity Dump'!$E$3:$AJ$3,0)
),
IF(AL$3="Attendance",
INDEX('Attendance Dump'!$E$2:$AI$400,
MATCH($A245,'Attendance Dump'!$B$2:$B$400,0),
MATCH(AL$2,'Attendance Dump'!$E$1:$AI$1,0)
),
INDEX('Active Hour''s Dump'!$D$3:$AH$337,
MATCH($C245,'Active Hour''s Dump'!$A$3:$A$337,0),
MATCH(AL$2,'Active Hour''s Dump'!$D$2:$AH$2,0)
))),"")</f>
        <v>0</v>
      </c>
      <c r="AM245" s="13" t="str">
        <f>_xlfn.IFNA(IF(AM$3="Productivity",
INDEX('Productivity Dump'!$E$4:$AJ$500,
MATCH($A245,'Productivity Dump'!$A$4:$A$500,0),
MATCH(AM$2,'Productivity Dump'!$E$3:$AJ$3,0)
),
IF(AM$3="Attendance",
INDEX('Attendance Dump'!$E$2:$AI$400,
MATCH($A245,'Attendance Dump'!$B$2:$B$400,0),
MATCH(AM$2,'Attendance Dump'!$E$1:$AI$1,0)
),
INDEX('Active Hour''s Dump'!$D$3:$AH$337,
MATCH($C245,'Active Hour''s Dump'!$A$3:$A$337,0),
MATCH(AM$2,'Active Hour''s Dump'!$D$2:$AH$2,0)
))),"")</f>
        <v>WO</v>
      </c>
      <c r="AN245" s="54">
        <f>_xlfn.IFNA(IF(AN$3="Productivity",
INDEX('Productivity Dump'!$E$4:$AJ$500,
MATCH($A245,'Productivity Dump'!$A$4:$A$500,0),
MATCH(AN$2,'Productivity Dump'!$E$3:$AJ$3,0)
),
IF(AN$3="Attendance",
INDEX('Attendance Dump'!$E$2:$AI$400,
MATCH($A245,'Attendance Dump'!$B$2:$B$400,0),
MATCH(AN$2,'Attendance Dump'!$E$1:$AI$1,0)
),
INDEX('Active Hour''s Dump'!$D$3:$AH$337,
MATCH($C245,'Active Hour''s Dump'!$A$3:$A$337,0),
MATCH(AN$2,'Active Hour''s Dump'!$D$2:$AH$2,0)
))),"")</f>
        <v>0</v>
      </c>
      <c r="AO245" s="13">
        <f>_xlfn.IFNA(IF(AO$3="Productivity",
INDEX('Productivity Dump'!$E$4:$AJ$500,
MATCH($A245,'Productivity Dump'!$A$4:$A$500,0),
MATCH(AO$2,'Productivity Dump'!$E$3:$AJ$3,0)
),
IF(AO$3="Attendance",
INDEX('Attendance Dump'!$E$2:$AI$400,
MATCH($A245,'Attendance Dump'!$B$2:$B$400,0),
MATCH(AO$2,'Attendance Dump'!$E$1:$AI$1,0)
),
INDEX('Active Hour''s Dump'!$D$3:$AH$337,
MATCH($C245,'Active Hour''s Dump'!$A$3:$A$337,0),
MATCH(AO$2,'Active Hour''s Dump'!$D$2:$AH$2,0)
))),"")</f>
        <v>624.73599999999999</v>
      </c>
      <c r="AP245" s="13" t="str">
        <f>_xlfn.IFNA(IF(AP$3="Productivity",
INDEX('Productivity Dump'!$E$4:$AJ$500,
MATCH($A245,'Productivity Dump'!$A$4:$A$500,0),
MATCH(AP$2,'Productivity Dump'!$E$3:$AJ$3,0)
),
IF(AP$3="Attendance",
INDEX('Attendance Dump'!$E$2:$AI$400,
MATCH($A245,'Attendance Dump'!$B$2:$B$400,0),
MATCH(AP$2,'Attendance Dump'!$E$1:$AI$1,0)
),
INDEX('Active Hour''s Dump'!$D$3:$AH$337,
MATCH($C245,'Active Hour''s Dump'!$A$3:$A$337,0),
MATCH(AP$2,'Active Hour''s Dump'!$D$2:$AH$2,0)
))),"")</f>
        <v>P</v>
      </c>
      <c r="AQ245" s="54">
        <f>_xlfn.IFNA(IF(AQ$3="Productivity",
INDEX('Productivity Dump'!$E$4:$AJ$500,
MATCH($A245,'Productivity Dump'!$A$4:$A$500,0),
MATCH(AQ$2,'Productivity Dump'!$E$3:$AJ$3,0)
),
IF(AQ$3="Attendance",
INDEX('Attendance Dump'!$E$2:$AI$400,
MATCH($A245,'Attendance Dump'!$B$2:$B$400,0),
MATCH(AQ$2,'Attendance Dump'!$E$1:$AI$1,0)
),
INDEX('Active Hour''s Dump'!$D$3:$AH$337,
MATCH($C245,'Active Hour''s Dump'!$A$3:$A$337,0),
MATCH(AQ$2,'Active Hour''s Dump'!$D$2:$AH$2,0)
))),"")</f>
        <v>3.8333333333333299</v>
      </c>
      <c r="AR245" s="13">
        <f>_xlfn.IFNA(IF(AR$3="Productivity",
INDEX('Productivity Dump'!$E$4:$AJ$500,
MATCH($A245,'Productivity Dump'!$A$4:$A$500,0),
MATCH(AR$2,'Productivity Dump'!$E$3:$AJ$3,0)
),
IF(AR$3="Attendance",
INDEX('Attendance Dump'!$E$2:$AI$400,
MATCH($A245,'Attendance Dump'!$B$2:$B$400,0),
MATCH(AR$2,'Attendance Dump'!$E$1:$AI$1,0)
),
INDEX('Active Hour''s Dump'!$D$3:$AH$337,
MATCH($C245,'Active Hour''s Dump'!$A$3:$A$337,0),
MATCH(AR$2,'Active Hour''s Dump'!$D$2:$AH$2,0)
))),"")</f>
        <v>867.2589999999999</v>
      </c>
      <c r="AS245" s="13" t="str">
        <f>_xlfn.IFNA(IF(AS$3="Productivity",
INDEX('Productivity Dump'!$E$4:$AJ$500,
MATCH($A245,'Productivity Dump'!$A$4:$A$500,0),
MATCH(AS$2,'Productivity Dump'!$E$3:$AJ$3,0)
),
IF(AS$3="Attendance",
INDEX('Attendance Dump'!$E$2:$AI$400,
MATCH($A245,'Attendance Dump'!$B$2:$B$400,0),
MATCH(AS$2,'Attendance Dump'!$E$1:$AI$1,0)
),
INDEX('Active Hour''s Dump'!$D$3:$AH$337,
MATCH($C245,'Active Hour''s Dump'!$A$3:$A$337,0),
MATCH(AS$2,'Active Hour''s Dump'!$D$2:$AH$2,0)
))),"")</f>
        <v>P</v>
      </c>
      <c r="AT245" s="54">
        <f>_xlfn.IFNA(IF(AT$3="Productivity",
INDEX('Productivity Dump'!$E$4:$AJ$500,
MATCH($A245,'Productivity Dump'!$A$4:$A$500,0),
MATCH(AT$2,'Productivity Dump'!$E$3:$AJ$3,0)
),
IF(AT$3="Attendance",
INDEX('Attendance Dump'!$E$2:$AI$400,
MATCH($A245,'Attendance Dump'!$B$2:$B$400,0),
MATCH(AT$2,'Attendance Dump'!$E$1:$AI$1,0)
),
INDEX('Active Hour''s Dump'!$D$3:$AH$337,
MATCH($C245,'Active Hour''s Dump'!$A$3:$A$337,0),
MATCH(AT$2,'Active Hour''s Dump'!$D$2:$AH$2,0)
))),"")</f>
        <v>4.25</v>
      </c>
      <c r="AU245" s="13">
        <f>_xlfn.IFNA(IF(AU$3="Productivity",
INDEX('Productivity Dump'!$E$4:$AJ$500,
MATCH($A245,'Productivity Dump'!$A$4:$A$500,0),
MATCH(AU$2,'Productivity Dump'!$E$3:$AJ$3,0)
),
IF(AU$3="Attendance",
INDEX('Attendance Dump'!$E$2:$AI$400,
MATCH($A245,'Attendance Dump'!$B$2:$B$400,0),
MATCH(AU$2,'Attendance Dump'!$E$1:$AI$1,0)
),
INDEX('Active Hour''s Dump'!$D$3:$AH$337,
MATCH($C245,'Active Hour''s Dump'!$A$3:$A$337,0),
MATCH(AU$2,'Active Hour''s Dump'!$D$2:$AH$2,0)
))),"")</f>
        <v>911.95499999999993</v>
      </c>
      <c r="AV245" s="13" t="str">
        <f>_xlfn.IFNA(IF(AV$3="Productivity",
INDEX('Productivity Dump'!$E$4:$AJ$500,
MATCH($A245,'Productivity Dump'!$A$4:$A$500,0),
MATCH(AV$2,'Productivity Dump'!$E$3:$AJ$3,0)
),
IF(AV$3="Attendance",
INDEX('Attendance Dump'!$E$2:$AI$400,
MATCH($A245,'Attendance Dump'!$B$2:$B$400,0),
MATCH(AV$2,'Attendance Dump'!$E$1:$AI$1,0)
),
INDEX('Active Hour''s Dump'!$D$3:$AH$337,
MATCH($C245,'Active Hour''s Dump'!$A$3:$A$337,0),
MATCH(AV$2,'Active Hour''s Dump'!$D$2:$AH$2,0)
))),"")</f>
        <v>P</v>
      </c>
      <c r="AW245" s="54">
        <f>_xlfn.IFNA(IF(AW$3="Productivity",
INDEX('Productivity Dump'!$E$4:$AJ$500,
MATCH($A245,'Productivity Dump'!$A$4:$A$500,0),
MATCH(AW$2,'Productivity Dump'!$E$3:$AJ$3,0)
),
IF(AW$3="Attendance",
INDEX('Attendance Dump'!$E$2:$AI$400,
MATCH($A245,'Attendance Dump'!$B$2:$B$400,0),
MATCH(AW$2,'Attendance Dump'!$E$1:$AI$1,0)
),
INDEX('Active Hour''s Dump'!$D$3:$AH$337,
MATCH($C245,'Active Hour''s Dump'!$A$3:$A$337,0),
MATCH(AW$2,'Active Hour''s Dump'!$D$2:$AH$2,0)
))),"")</f>
        <v>4.5833333333333304</v>
      </c>
      <c r="AX245" s="13">
        <f>_xlfn.IFNA(IF(AX$3="Productivity",
INDEX('Productivity Dump'!$E$4:$AJ$500,
MATCH($A245,'Productivity Dump'!$A$4:$A$500,0),
MATCH(AX$2,'Productivity Dump'!$E$3:$AJ$3,0)
),
IF(AX$3="Attendance",
INDEX('Attendance Dump'!$E$2:$AI$400,
MATCH($A245,'Attendance Dump'!$B$2:$B$400,0),
MATCH(AX$2,'Attendance Dump'!$E$1:$AI$1,0)
),
INDEX('Active Hour''s Dump'!$D$3:$AH$337,
MATCH($C245,'Active Hour''s Dump'!$A$3:$A$337,0),
MATCH(AX$2,'Active Hour''s Dump'!$D$2:$AH$2,0)
))),"")</f>
        <v>886.10099999999989</v>
      </c>
      <c r="AY245" s="13" t="str">
        <f>_xlfn.IFNA(IF(AY$3="Productivity",
INDEX('Productivity Dump'!$E$4:$AJ$500,
MATCH($A245,'Productivity Dump'!$A$4:$A$500,0),
MATCH(AY$2,'Productivity Dump'!$E$3:$AJ$3,0)
),
IF(AY$3="Attendance",
INDEX('Attendance Dump'!$E$2:$AI$400,
MATCH($A245,'Attendance Dump'!$B$2:$B$400,0),
MATCH(AY$2,'Attendance Dump'!$E$1:$AI$1,0)
),
INDEX('Active Hour''s Dump'!$D$3:$AH$337,
MATCH($C245,'Active Hour''s Dump'!$A$3:$A$337,0),
MATCH(AY$2,'Active Hour''s Dump'!$D$2:$AH$2,0)
))),"")</f>
        <v>P</v>
      </c>
      <c r="AZ245" s="54">
        <f>_xlfn.IFNA(IF(AZ$3="Productivity",
INDEX('Productivity Dump'!$E$4:$AJ$500,
MATCH($A245,'Productivity Dump'!$A$4:$A$500,0),
MATCH(AZ$2,'Productivity Dump'!$E$3:$AJ$3,0)
),
IF(AZ$3="Attendance",
INDEX('Attendance Dump'!$E$2:$AI$400,
MATCH($A245,'Attendance Dump'!$B$2:$B$400,0),
MATCH(AZ$2,'Attendance Dump'!$E$1:$AI$1,0)
),
INDEX('Active Hour''s Dump'!$D$3:$AH$337,
MATCH($C245,'Active Hour''s Dump'!$A$3:$A$337,0),
MATCH(AZ$2,'Active Hour''s Dump'!$D$2:$AH$2,0)
))),"")</f>
        <v>4.4166666666666696</v>
      </c>
      <c r="BA245" s="13">
        <f>_xlfn.IFNA(IF(BA$3="Productivity",
INDEX('Productivity Dump'!$E$4:$AJ$500,
MATCH($A245,'Productivity Dump'!$A$4:$A$500,0),
MATCH(BA$2,'Productivity Dump'!$E$3:$AJ$3,0)
),
IF(BA$3="Attendance",
INDEX('Attendance Dump'!$E$2:$AI$400,
MATCH($A245,'Attendance Dump'!$B$2:$B$400,0),
MATCH(BA$2,'Attendance Dump'!$E$1:$AI$1,0)
),
INDEX('Active Hour''s Dump'!$D$3:$AH$337,
MATCH($C245,'Active Hour''s Dump'!$A$3:$A$337,0),
MATCH(BA$2,'Active Hour''s Dump'!$D$2:$AH$2,0)
))),"")</f>
        <v>735.8599999999999</v>
      </c>
      <c r="BB245" s="13" t="str">
        <f>_xlfn.IFNA(IF(BB$3="Productivity",
INDEX('Productivity Dump'!$E$4:$AJ$500,
MATCH($A245,'Productivity Dump'!$A$4:$A$500,0),
MATCH(BB$2,'Productivity Dump'!$E$3:$AJ$3,0)
),
IF(BB$3="Attendance",
INDEX('Attendance Dump'!$E$2:$AI$400,
MATCH($A245,'Attendance Dump'!$B$2:$B$400,0),
MATCH(BB$2,'Attendance Dump'!$E$1:$AI$1,0)
),
INDEX('Active Hour''s Dump'!$D$3:$AH$337,
MATCH($C245,'Active Hour''s Dump'!$A$3:$A$337,0),
MATCH(BB$2,'Active Hour''s Dump'!$D$2:$AH$2,0)
))),"")</f>
        <v>P</v>
      </c>
      <c r="BC245" s="54">
        <f>_xlfn.IFNA(IF(BC$3="Productivity",
INDEX('Productivity Dump'!$E$4:$AJ$500,
MATCH($A245,'Productivity Dump'!$A$4:$A$500,0),
MATCH(BC$2,'Productivity Dump'!$E$3:$AJ$3,0)
),
IF(BC$3="Attendance",
INDEX('Attendance Dump'!$E$2:$AI$400,
MATCH($A245,'Attendance Dump'!$B$2:$B$400,0),
MATCH(BC$2,'Attendance Dump'!$E$1:$AI$1,0)
),
INDEX('Active Hour''s Dump'!$D$3:$AH$337,
MATCH($C245,'Active Hour''s Dump'!$A$3:$A$337,0),
MATCH(BC$2,'Active Hour''s Dump'!$D$2:$AH$2,0)
))),"")</f>
        <v>4.0833333333333304</v>
      </c>
      <c r="BD245" s="13">
        <f>_xlfn.IFNA(IF(BD$3="Productivity",
INDEX('Productivity Dump'!$E$4:$AJ$500,
MATCH($A245,'Productivity Dump'!$A$4:$A$500,0),
MATCH(BD$2,'Productivity Dump'!$E$3:$AJ$3,0)
),
IF(BD$3="Attendance",
INDEX('Attendance Dump'!$E$2:$AI$400,
MATCH($A245,'Attendance Dump'!$B$2:$B$400,0),
MATCH(BD$2,'Attendance Dump'!$E$1:$AI$1,0)
),
INDEX('Active Hour''s Dump'!$D$3:$AH$337,
MATCH($C245,'Active Hour''s Dump'!$A$3:$A$337,0),
MATCH(BD$2,'Active Hour''s Dump'!$D$2:$AH$2,0)
))),"")</f>
        <v>543.22700000000009</v>
      </c>
      <c r="BE245" s="13" t="str">
        <f>_xlfn.IFNA(IF(BE$3="Productivity",
INDEX('Productivity Dump'!$E$4:$AJ$500,
MATCH($A245,'Productivity Dump'!$A$4:$A$500,0),
MATCH(BE$2,'Productivity Dump'!$E$3:$AJ$3,0)
),
IF(BE$3="Attendance",
INDEX('Attendance Dump'!$E$2:$AI$400,
MATCH($A245,'Attendance Dump'!$B$2:$B$400,0),
MATCH(BE$2,'Attendance Dump'!$E$1:$AI$1,0)
),
INDEX('Active Hour''s Dump'!$D$3:$AH$337,
MATCH($C245,'Active Hour''s Dump'!$A$3:$A$337,0),
MATCH(BE$2,'Active Hour''s Dump'!$D$2:$AH$2,0)
))),"")</f>
        <v>P</v>
      </c>
      <c r="BF245" s="54">
        <f>_xlfn.IFNA(IF(BF$3="Productivity",
INDEX('Productivity Dump'!$E$4:$AJ$500,
MATCH($A245,'Productivity Dump'!$A$4:$A$500,0),
MATCH(BF$2,'Productivity Dump'!$E$3:$AJ$3,0)
),
IF(BF$3="Attendance",
INDEX('Attendance Dump'!$E$2:$AI$400,
MATCH($A245,'Attendance Dump'!$B$2:$B$400,0),
MATCH(BF$2,'Attendance Dump'!$E$1:$AI$1,0)
),
INDEX('Active Hour''s Dump'!$D$3:$AH$337,
MATCH($C245,'Active Hour''s Dump'!$A$3:$A$337,0),
MATCH(BF$2,'Active Hour''s Dump'!$D$2:$AH$2,0)
))),"")</f>
        <v>2.5833333333333299</v>
      </c>
      <c r="BG245" s="13">
        <f>_xlfn.IFNA(IF(BG$3="Productivity",
INDEX('Productivity Dump'!$E$4:$AJ$500,
MATCH($A245,'Productivity Dump'!$A$4:$A$500,0),
MATCH(BG$2,'Productivity Dump'!$E$3:$AJ$3,0)
),
IF(BG$3="Attendance",
INDEX('Attendance Dump'!$E$2:$AI$400,
MATCH($A245,'Attendance Dump'!$B$2:$B$400,0),
MATCH(BG$2,'Attendance Dump'!$E$1:$AI$1,0)
),
INDEX('Active Hour''s Dump'!$D$3:$AH$337,
MATCH($C245,'Active Hour''s Dump'!$A$3:$A$337,0),
MATCH(BG$2,'Active Hour''s Dump'!$D$2:$AH$2,0)
))),"")</f>
        <v>0</v>
      </c>
      <c r="BH245" s="13" t="str">
        <f>_xlfn.IFNA(IF(BH$3="Productivity",
INDEX('Productivity Dump'!$E$4:$AJ$500,
MATCH($A245,'Productivity Dump'!$A$4:$A$500,0),
MATCH(BH$2,'Productivity Dump'!$E$3:$AJ$3,0)
),
IF(BH$3="Attendance",
INDEX('Attendance Dump'!$E$2:$AI$400,
MATCH($A245,'Attendance Dump'!$B$2:$B$400,0),
MATCH(BH$2,'Attendance Dump'!$E$1:$AI$1,0)
),
INDEX('Active Hour''s Dump'!$D$3:$AH$337,
MATCH($C245,'Active Hour''s Dump'!$A$3:$A$337,0),
MATCH(BH$2,'Active Hour''s Dump'!$D$2:$AH$2,0)
))),"")</f>
        <v>WO</v>
      </c>
      <c r="BI245" s="54">
        <f>_xlfn.IFNA(IF(BI$3="Productivity",
INDEX('Productivity Dump'!$E$4:$AJ$500,
MATCH($A245,'Productivity Dump'!$A$4:$A$500,0),
MATCH(BI$2,'Productivity Dump'!$E$3:$AJ$3,0)
),
IF(BI$3="Attendance",
INDEX('Attendance Dump'!$E$2:$AI$400,
MATCH($A245,'Attendance Dump'!$B$2:$B$400,0),
MATCH(BI$2,'Attendance Dump'!$E$1:$AI$1,0)
),
INDEX('Active Hour''s Dump'!$D$3:$AH$337,
MATCH($C245,'Active Hour''s Dump'!$A$3:$A$337,0),
MATCH(BI$2,'Active Hour''s Dump'!$D$2:$AH$2,0)
))),"")</f>
        <v>0</v>
      </c>
      <c r="BJ245" s="13">
        <f>_xlfn.IFNA(IF(BJ$3="Productivity",
INDEX('Productivity Dump'!$E$4:$AJ$500,
MATCH($A245,'Productivity Dump'!$A$4:$A$500,0),
MATCH(BJ$2,'Productivity Dump'!$E$3:$AJ$3,0)
),
IF(BJ$3="Attendance",
INDEX('Attendance Dump'!$E$2:$AI$400,
MATCH($A245,'Attendance Dump'!$B$2:$B$400,0),
MATCH(BJ$2,'Attendance Dump'!$E$1:$AI$1,0)
),
INDEX('Active Hour''s Dump'!$D$3:$AH$337,
MATCH($C245,'Active Hour''s Dump'!$A$3:$A$337,0),
MATCH(BJ$2,'Active Hour''s Dump'!$D$2:$AH$2,0)
))),"")</f>
        <v>890.82899999999984</v>
      </c>
      <c r="BK245" s="13" t="str">
        <f>_xlfn.IFNA(IF(BK$3="Productivity",
INDEX('Productivity Dump'!$E$4:$AJ$500,
MATCH($A245,'Productivity Dump'!$A$4:$A$500,0),
MATCH(BK$2,'Productivity Dump'!$E$3:$AJ$3,0)
),
IF(BK$3="Attendance",
INDEX('Attendance Dump'!$E$2:$AI$400,
MATCH($A245,'Attendance Dump'!$B$2:$B$400,0),
MATCH(BK$2,'Attendance Dump'!$E$1:$AI$1,0)
),
INDEX('Active Hour''s Dump'!$D$3:$AH$337,
MATCH($C245,'Active Hour''s Dump'!$A$3:$A$337,0),
MATCH(BK$2,'Active Hour''s Dump'!$D$2:$AH$2,0)
))),"")</f>
        <v>P</v>
      </c>
      <c r="BL245" s="54">
        <f>_xlfn.IFNA(IF(BL$3="Productivity",
INDEX('Productivity Dump'!$E$4:$AJ$500,
MATCH($A245,'Productivity Dump'!$A$4:$A$500,0),
MATCH(BL$2,'Productivity Dump'!$E$3:$AJ$3,0)
),
IF(BL$3="Attendance",
INDEX('Attendance Dump'!$E$2:$AI$400,
MATCH($A245,'Attendance Dump'!$B$2:$B$400,0),
MATCH(BL$2,'Attendance Dump'!$E$1:$AI$1,0)
),
INDEX('Active Hour''s Dump'!$D$3:$AH$337,
MATCH($C245,'Active Hour''s Dump'!$A$3:$A$337,0),
MATCH(BL$2,'Active Hour''s Dump'!$D$2:$AH$2,0)
))),"")</f>
        <v>4.3333333333333304</v>
      </c>
      <c r="BM245" s="13">
        <f>_xlfn.IFNA(IF(BM$3="Productivity",
INDEX('Productivity Dump'!$E$4:$AJ$500,
MATCH($A245,'Productivity Dump'!$A$4:$A$500,0),
MATCH(BM$2,'Productivity Dump'!$E$3:$AJ$3,0)
),
IF(BM$3="Attendance",
INDEX('Attendance Dump'!$E$2:$AI$400,
MATCH($A245,'Attendance Dump'!$B$2:$B$400,0),
MATCH(BM$2,'Attendance Dump'!$E$1:$AI$1,0)
),
INDEX('Active Hour''s Dump'!$D$3:$AH$337,
MATCH($C245,'Active Hour''s Dump'!$A$3:$A$337,0),
MATCH(BM$2,'Active Hour''s Dump'!$D$2:$AH$2,0)
))),"")</f>
        <v>274.18400000000003</v>
      </c>
      <c r="BN245" s="13" t="str">
        <f>_xlfn.IFNA(IF(BN$3="Productivity",
INDEX('Productivity Dump'!$E$4:$AJ$500,
MATCH($A245,'Productivity Dump'!$A$4:$A$500,0),
MATCH(BN$2,'Productivity Dump'!$E$3:$AJ$3,0)
),
IF(BN$3="Attendance",
INDEX('Attendance Dump'!$E$2:$AI$400,
MATCH($A245,'Attendance Dump'!$B$2:$B$400,0),
MATCH(BN$2,'Attendance Dump'!$E$1:$AI$1,0)
),
INDEX('Active Hour''s Dump'!$D$3:$AH$337,
MATCH($C245,'Active Hour''s Dump'!$A$3:$A$337,0),
MATCH(BN$2,'Active Hour''s Dump'!$D$2:$AH$2,0)
))),"")</f>
        <v>P</v>
      </c>
      <c r="BO245" s="54">
        <f>_xlfn.IFNA(IF(BO$3="Productivity",
INDEX('Productivity Dump'!$E$4:$AJ$500,
MATCH($A245,'Productivity Dump'!$A$4:$A$500,0),
MATCH(BO$2,'Productivity Dump'!$E$3:$AJ$3,0)
),
IF(BO$3="Attendance",
INDEX('Attendance Dump'!$E$2:$AI$400,
MATCH($A245,'Attendance Dump'!$B$2:$B$400,0),
MATCH(BO$2,'Attendance Dump'!$E$1:$AI$1,0)
),
INDEX('Active Hour''s Dump'!$D$3:$AH$337,
MATCH($C245,'Active Hour''s Dump'!$A$3:$A$337,0),
MATCH(BO$2,'Active Hour''s Dump'!$D$2:$AH$2,0)
))),"")</f>
        <v>1.5833333333333299</v>
      </c>
      <c r="BP245" s="13">
        <f>_xlfn.IFNA(IF(BP$3="Productivity",
INDEX('Productivity Dump'!$E$4:$AJ$500,
MATCH($A245,'Productivity Dump'!$A$4:$A$500,0),
MATCH(BP$2,'Productivity Dump'!$E$3:$AJ$3,0)
),
IF(BP$3="Attendance",
INDEX('Attendance Dump'!$E$2:$AI$400,
MATCH($A245,'Attendance Dump'!$B$2:$B$400,0),
MATCH(BP$2,'Attendance Dump'!$E$1:$AI$1,0)
),
INDEX('Active Hour''s Dump'!$D$3:$AH$337,
MATCH($C245,'Active Hour''s Dump'!$A$3:$A$337,0),
MATCH(BP$2,'Active Hour''s Dump'!$D$2:$AH$2,0)
))),"")</f>
        <v>707.27200000000005</v>
      </c>
      <c r="BQ245" s="13" t="str">
        <f>_xlfn.IFNA(IF(BQ$3="Productivity",
INDEX('Productivity Dump'!$E$4:$AJ$500,
MATCH($A245,'Productivity Dump'!$A$4:$A$500,0),
MATCH(BQ$2,'Productivity Dump'!$E$3:$AJ$3,0)
),
IF(BQ$3="Attendance",
INDEX('Attendance Dump'!$E$2:$AI$400,
MATCH($A245,'Attendance Dump'!$B$2:$B$400,0),
MATCH(BQ$2,'Attendance Dump'!$E$1:$AI$1,0)
),
INDEX('Active Hour''s Dump'!$D$3:$AH$337,
MATCH($C245,'Active Hour''s Dump'!$A$3:$A$337,0),
MATCH(BQ$2,'Active Hour''s Dump'!$D$2:$AH$2,0)
))),"")</f>
        <v>P</v>
      </c>
      <c r="BR245" s="54">
        <f>_xlfn.IFNA(IF(BR$3="Productivity",
INDEX('Productivity Dump'!$E$4:$AJ$500,
MATCH($A245,'Productivity Dump'!$A$4:$A$500,0),
MATCH(BR$2,'Productivity Dump'!$E$3:$AJ$3,0)
),
IF(BR$3="Attendance",
INDEX('Attendance Dump'!$E$2:$AI$400,
MATCH($A245,'Attendance Dump'!$B$2:$B$400,0),
MATCH(BR$2,'Attendance Dump'!$E$1:$AI$1,0)
),
INDEX('Active Hour''s Dump'!$D$3:$AH$337,
MATCH($C245,'Active Hour''s Dump'!$A$3:$A$337,0),
MATCH(BR$2,'Active Hour''s Dump'!$D$2:$AH$2,0)
))),"")</f>
        <v>3.6666666666666701</v>
      </c>
      <c r="BS245" s="13">
        <f>_xlfn.IFNA(IF(BS$3="Productivity",
INDEX('Productivity Dump'!$E$4:$AJ$500,
MATCH($A245,'Productivity Dump'!$A$4:$A$500,0),
MATCH(BS$2,'Productivity Dump'!$E$3:$AJ$3,0)
),
IF(BS$3="Attendance",
INDEX('Attendance Dump'!$E$2:$AI$400,
MATCH($A245,'Attendance Dump'!$B$2:$B$400,0),
MATCH(BS$2,'Attendance Dump'!$E$1:$AI$1,0)
),
INDEX('Active Hour''s Dump'!$D$3:$AH$337,
MATCH($C245,'Active Hour''s Dump'!$A$3:$A$337,0),
MATCH(BS$2,'Active Hour''s Dump'!$D$2:$AH$2,0)
))),"")</f>
        <v>562.01499999999999</v>
      </c>
      <c r="BT245" s="13" t="str">
        <f>_xlfn.IFNA(IF(BT$3="Productivity",
INDEX('Productivity Dump'!$E$4:$AJ$500,
MATCH($A245,'Productivity Dump'!$A$4:$A$500,0),
MATCH(BT$2,'Productivity Dump'!$E$3:$AJ$3,0)
),
IF(BT$3="Attendance",
INDEX('Attendance Dump'!$E$2:$AI$400,
MATCH($A245,'Attendance Dump'!$B$2:$B$400,0),
MATCH(BT$2,'Attendance Dump'!$E$1:$AI$1,0)
),
INDEX('Active Hour''s Dump'!$D$3:$AH$337,
MATCH($C245,'Active Hour''s Dump'!$A$3:$A$337,0),
MATCH(BT$2,'Active Hour''s Dump'!$D$2:$AH$2,0)
))),"")</f>
        <v>H(P)</v>
      </c>
      <c r="BU245" s="54">
        <f>_xlfn.IFNA(IF(BU$3="Productivity",
INDEX('Productivity Dump'!$E$4:$AJ$500,
MATCH($A245,'Productivity Dump'!$A$4:$A$500,0),
MATCH(BU$2,'Productivity Dump'!$E$3:$AJ$3,0)
),
IF(BU$3="Attendance",
INDEX('Attendance Dump'!$E$2:$AI$400,
MATCH($A245,'Attendance Dump'!$B$2:$B$400,0),
MATCH(BU$2,'Attendance Dump'!$E$1:$AI$1,0)
),
INDEX('Active Hour''s Dump'!$D$3:$AH$337,
MATCH($C245,'Active Hour''s Dump'!$A$3:$A$337,0),
MATCH(BU$2,'Active Hour''s Dump'!$D$2:$AH$2,0)
))),"")</f>
        <v>2.5833333333333299</v>
      </c>
      <c r="BV245" s="13">
        <f>_xlfn.IFNA(IF(BV$3="Productivity",
INDEX('Productivity Dump'!$E$4:$AJ$500,
MATCH($A245,'Productivity Dump'!$A$4:$A$500,0),
MATCH(BV$2,'Productivity Dump'!$E$3:$AJ$3,0)
),
IF(BV$3="Attendance",
INDEX('Attendance Dump'!$E$2:$AI$400,
MATCH($A245,'Attendance Dump'!$B$2:$B$400,0),
MATCH(BV$2,'Attendance Dump'!$E$1:$AI$1,0)
),
INDEX('Active Hour''s Dump'!$D$3:$AH$337,
MATCH($C245,'Active Hour''s Dump'!$A$3:$A$337,0),
MATCH(BV$2,'Active Hour''s Dump'!$D$2:$AH$2,0)
))),"")</f>
        <v>537.58300000000008</v>
      </c>
      <c r="BW245" s="13" t="str">
        <f>_xlfn.IFNA(IF(BW$3="Productivity",
INDEX('Productivity Dump'!$E$4:$AJ$500,
MATCH($A245,'Productivity Dump'!$A$4:$A$500,0),
MATCH(BW$2,'Productivity Dump'!$E$3:$AJ$3,0)
),
IF(BW$3="Attendance",
INDEX('Attendance Dump'!$E$2:$AI$400,
MATCH($A245,'Attendance Dump'!$B$2:$B$400,0),
MATCH(BW$2,'Attendance Dump'!$E$1:$AI$1,0)
),
INDEX('Active Hour''s Dump'!$D$3:$AH$337,
MATCH($C245,'Active Hour''s Dump'!$A$3:$A$337,0),
MATCH(BW$2,'Active Hour''s Dump'!$D$2:$AH$2,0)
))),"")</f>
        <v>P</v>
      </c>
      <c r="BX245" s="54">
        <f>_xlfn.IFNA(IF(BX$3="Productivity",
INDEX('Productivity Dump'!$E$4:$AJ$500,
MATCH($A245,'Productivity Dump'!$A$4:$A$500,0),
MATCH(BX$2,'Productivity Dump'!$E$3:$AJ$3,0)
),
IF(BX$3="Attendance",
INDEX('Attendance Dump'!$E$2:$AI$400,
MATCH($A245,'Attendance Dump'!$B$2:$B$400,0),
MATCH(BX$2,'Attendance Dump'!$E$1:$AI$1,0)
),
INDEX('Active Hour''s Dump'!$D$3:$AH$337,
MATCH($C245,'Active Hour''s Dump'!$A$3:$A$337,0),
MATCH(BX$2,'Active Hour''s Dump'!$D$2:$AH$2,0)
))),"")</f>
        <v>3.25</v>
      </c>
      <c r="BY245" s="13">
        <f>_xlfn.IFNA(IF(BY$3="Productivity",
INDEX('Productivity Dump'!$E$4:$AJ$500,
MATCH($A245,'Productivity Dump'!$A$4:$A$500,0),
MATCH(BY$2,'Productivity Dump'!$E$3:$AJ$3,0)
),
IF(BY$3="Attendance",
INDEX('Attendance Dump'!$E$2:$AI$400,
MATCH($A245,'Attendance Dump'!$B$2:$B$400,0),
MATCH(BY$2,'Attendance Dump'!$E$1:$AI$1,0)
),
INDEX('Active Hour''s Dump'!$D$3:$AH$337,
MATCH($C245,'Active Hour''s Dump'!$A$3:$A$337,0),
MATCH(BY$2,'Active Hour''s Dump'!$D$2:$AH$2,0)
))),"")</f>
        <v>474.96900000000005</v>
      </c>
      <c r="BZ245" s="13" t="str">
        <f>_xlfn.IFNA(IF(BZ$3="Productivity",
INDEX('Productivity Dump'!$E$4:$AJ$500,
MATCH($A245,'Productivity Dump'!$A$4:$A$500,0),
MATCH(BZ$2,'Productivity Dump'!$E$3:$AJ$3,0)
),
IF(BZ$3="Attendance",
INDEX('Attendance Dump'!$E$2:$AI$400,
MATCH($A245,'Attendance Dump'!$B$2:$B$400,0),
MATCH(BZ$2,'Attendance Dump'!$E$1:$AI$1,0)
),
INDEX('Active Hour''s Dump'!$D$3:$AH$337,
MATCH($C245,'Active Hour''s Dump'!$A$3:$A$337,0),
MATCH(BZ$2,'Active Hour''s Dump'!$D$2:$AH$2,0)
))),"")</f>
        <v>P</v>
      </c>
      <c r="CA245" s="54">
        <f>_xlfn.IFNA(IF(CA$3="Productivity",
INDEX('Productivity Dump'!$E$4:$AJ$500,
MATCH($A245,'Productivity Dump'!$A$4:$A$500,0),
MATCH(CA$2,'Productivity Dump'!$E$3:$AJ$3,0)
),
IF(CA$3="Attendance",
INDEX('Attendance Dump'!$E$2:$AI$400,
MATCH($A245,'Attendance Dump'!$B$2:$B$400,0),
MATCH(CA$2,'Attendance Dump'!$E$1:$AI$1,0)
),
INDEX('Active Hour''s Dump'!$D$3:$AH$337,
MATCH($C245,'Active Hour''s Dump'!$A$3:$A$337,0),
MATCH(CA$2,'Active Hour''s Dump'!$D$2:$AH$2,0)
))),"")</f>
        <v>3.3333333333333299</v>
      </c>
      <c r="CB245" s="13">
        <f>_xlfn.IFNA(IF(CB$3="Productivity",
INDEX('Productivity Dump'!$E$4:$AJ$500,
MATCH($A245,'Productivity Dump'!$A$4:$A$500,0),
MATCH(CB$2,'Productivity Dump'!$E$3:$AJ$3,0)
),
IF(CB$3="Attendance",
INDEX('Attendance Dump'!$E$2:$AI$400,
MATCH($A245,'Attendance Dump'!$B$2:$B$400,0),
MATCH(CB$2,'Attendance Dump'!$E$1:$AI$1,0)
),
INDEX('Active Hour''s Dump'!$D$3:$AH$337,
MATCH($C245,'Active Hour''s Dump'!$A$3:$A$337,0),
MATCH(CB$2,'Active Hour''s Dump'!$D$2:$AH$2,0)
))),"")</f>
        <v>0</v>
      </c>
      <c r="CC245" s="13" t="str">
        <f>_xlfn.IFNA(IF(CC$3="Productivity",
INDEX('Productivity Dump'!$E$4:$AJ$500,
MATCH($A245,'Productivity Dump'!$A$4:$A$500,0),
MATCH(CC$2,'Productivity Dump'!$E$3:$AJ$3,0)
),
IF(CC$3="Attendance",
INDEX('Attendance Dump'!$E$2:$AI$400,
MATCH($A245,'Attendance Dump'!$B$2:$B$400,0),
MATCH(CC$2,'Attendance Dump'!$E$1:$AI$1,0)
),
INDEX('Active Hour''s Dump'!$D$3:$AH$337,
MATCH($C245,'Active Hour''s Dump'!$A$3:$A$337,0),
MATCH(CC$2,'Active Hour''s Dump'!$D$2:$AH$2,0)
))),"")</f>
        <v>WO</v>
      </c>
      <c r="CD245" s="54">
        <f>_xlfn.IFNA(IF(CD$3="Productivity",
INDEX('Productivity Dump'!$E$4:$AJ$500,
MATCH($A245,'Productivity Dump'!$A$4:$A$500,0),
MATCH(CD$2,'Productivity Dump'!$E$3:$AJ$3,0)
),
IF(CD$3="Attendance",
INDEX('Attendance Dump'!$E$2:$AI$400,
MATCH($A245,'Attendance Dump'!$B$2:$B$400,0),
MATCH(CD$2,'Attendance Dump'!$E$1:$AI$1,0)
),
INDEX('Active Hour''s Dump'!$D$3:$AH$337,
MATCH($C245,'Active Hour''s Dump'!$A$3:$A$337,0),
MATCH(CD$2,'Active Hour''s Dump'!$D$2:$AH$2,0)
))),"")</f>
        <v>0</v>
      </c>
      <c r="CE245" s="13">
        <f>_xlfn.IFNA(IF(CE$3="Productivity",
INDEX('Productivity Dump'!$E$4:$AJ$500,
MATCH($A245,'Productivity Dump'!$A$4:$A$500,0),
MATCH(CE$2,'Productivity Dump'!$E$3:$AJ$3,0)
),
IF(CE$3="Attendance",
INDEX('Attendance Dump'!$E$2:$AI$400,
MATCH($A245,'Attendance Dump'!$B$2:$B$400,0),
MATCH(CE$2,'Attendance Dump'!$E$1:$AI$1,0)
),
INDEX('Active Hour''s Dump'!$D$3:$AH$337,
MATCH($C245,'Active Hour''s Dump'!$A$3:$A$337,0),
MATCH(CE$2,'Active Hour''s Dump'!$D$2:$AH$2,0)
))),"")</f>
        <v>639.7080000000002</v>
      </c>
      <c r="CF245" s="13" t="str">
        <f>_xlfn.IFNA(IF(CF$3="Productivity",
INDEX('Productivity Dump'!$E$4:$AJ$500,
MATCH($A245,'Productivity Dump'!$A$4:$A$500,0),
MATCH(CF$2,'Productivity Dump'!$E$3:$AJ$3,0)
),
IF(CF$3="Attendance",
INDEX('Attendance Dump'!$E$2:$AI$400,
MATCH($A245,'Attendance Dump'!$B$2:$B$400,0),
MATCH(CF$2,'Attendance Dump'!$E$1:$AI$1,0)
),
INDEX('Active Hour''s Dump'!$D$3:$AH$337,
MATCH($C245,'Active Hour''s Dump'!$A$3:$A$337,0),
MATCH(CF$2,'Active Hour''s Dump'!$D$2:$AH$2,0)
))),"")</f>
        <v>P</v>
      </c>
      <c r="CG245" s="54">
        <f>_xlfn.IFNA(IF(CG$3="Productivity",
INDEX('Productivity Dump'!$E$4:$AJ$500,
MATCH($A245,'Productivity Dump'!$A$4:$A$500,0),
MATCH(CG$2,'Productivity Dump'!$E$3:$AJ$3,0)
),
IF(CG$3="Attendance",
INDEX('Attendance Dump'!$E$2:$AI$400,
MATCH($A245,'Attendance Dump'!$B$2:$B$400,0),
MATCH(CG$2,'Attendance Dump'!$E$1:$AI$1,0)
),
INDEX('Active Hour''s Dump'!$D$3:$AH$337,
MATCH($C245,'Active Hour''s Dump'!$A$3:$A$337,0),
MATCH(CG$2,'Active Hour''s Dump'!$D$2:$AH$2,0)
))),"")</f>
        <v>3.3333333333333299</v>
      </c>
      <c r="CH245" s="13">
        <f>_xlfn.IFNA(IF(CH$3="Productivity",
INDEX('Productivity Dump'!$E$4:$AJ$500,
MATCH($A245,'Productivity Dump'!$A$4:$A$500,0),
MATCH(CH$2,'Productivity Dump'!$E$3:$AJ$3,0)
),
IF(CH$3="Attendance",
INDEX('Attendance Dump'!$E$2:$AI$400,
MATCH($A245,'Attendance Dump'!$B$2:$B$400,0),
MATCH(CH$2,'Attendance Dump'!$E$1:$AI$1,0)
),
INDEX('Active Hour''s Dump'!$D$3:$AH$337,
MATCH($C245,'Active Hour''s Dump'!$A$3:$A$337,0),
MATCH(CH$2,'Active Hour''s Dump'!$D$2:$AH$2,0)
))),"")</f>
        <v>780.50199999999995</v>
      </c>
      <c r="CI245" s="13" t="str">
        <f>_xlfn.IFNA(IF(CI$3="Productivity",
INDEX('Productivity Dump'!$E$4:$AJ$500,
MATCH($A245,'Productivity Dump'!$A$4:$A$500,0),
MATCH(CI$2,'Productivity Dump'!$E$3:$AJ$3,0)
),
IF(CI$3="Attendance",
INDEX('Attendance Dump'!$E$2:$AI$400,
MATCH($A245,'Attendance Dump'!$B$2:$B$400,0),
MATCH(CI$2,'Attendance Dump'!$E$1:$AI$1,0)
),
INDEX('Active Hour''s Dump'!$D$3:$AH$337,
MATCH($C245,'Active Hour''s Dump'!$A$3:$A$337,0),
MATCH(CI$2,'Active Hour''s Dump'!$D$2:$AH$2,0)
))),"")</f>
        <v>P</v>
      </c>
      <c r="CJ245" s="54">
        <f>_xlfn.IFNA(IF(CJ$3="Productivity",
INDEX('Productivity Dump'!$E$4:$AJ$500,
MATCH($A245,'Productivity Dump'!$A$4:$A$500,0),
MATCH(CJ$2,'Productivity Dump'!$E$3:$AJ$3,0)
),
IF(CJ$3="Attendance",
INDEX('Attendance Dump'!$E$2:$AI$400,
MATCH($A245,'Attendance Dump'!$B$2:$B$400,0),
MATCH(CJ$2,'Attendance Dump'!$E$1:$AI$1,0)
),
INDEX('Active Hour''s Dump'!$D$3:$AH$337,
MATCH($C245,'Active Hour''s Dump'!$A$3:$A$337,0),
MATCH(CJ$2,'Active Hour''s Dump'!$D$2:$AH$2,0)
))),"")</f>
        <v>3.5833333333333299</v>
      </c>
      <c r="CK245" s="13">
        <f>_xlfn.IFNA(IF(CK$3="Productivity",
INDEX('Productivity Dump'!$E$4:$AJ$500,
MATCH($A245,'Productivity Dump'!$A$4:$A$500,0),
MATCH(CK$2,'Productivity Dump'!$E$3:$AJ$3,0)
),
IF(CK$3="Attendance",
INDEX('Attendance Dump'!$E$2:$AI$400,
MATCH($A245,'Attendance Dump'!$B$2:$B$400,0),
MATCH(CK$2,'Attendance Dump'!$E$1:$AI$1,0)
),
INDEX('Active Hour''s Dump'!$D$3:$AH$337,
MATCH($C245,'Active Hour''s Dump'!$A$3:$A$337,0),
MATCH(CK$2,'Active Hour''s Dump'!$D$2:$AH$2,0)
))),"")</f>
        <v>860.04599999999971</v>
      </c>
      <c r="CL245" s="13" t="str">
        <f>_xlfn.IFNA(IF(CL$3="Productivity",
INDEX('Productivity Dump'!$E$4:$AJ$500,
MATCH($A245,'Productivity Dump'!$A$4:$A$500,0),
MATCH(CL$2,'Productivity Dump'!$E$3:$AJ$3,0)
),
IF(CL$3="Attendance",
INDEX('Attendance Dump'!$E$2:$AI$400,
MATCH($A245,'Attendance Dump'!$B$2:$B$400,0),
MATCH(CL$2,'Attendance Dump'!$E$1:$AI$1,0)
),
INDEX('Active Hour''s Dump'!$D$3:$AH$337,
MATCH($C245,'Active Hour''s Dump'!$A$3:$A$337,0),
MATCH(CL$2,'Active Hour''s Dump'!$D$2:$AH$2,0)
))),"")</f>
        <v>P</v>
      </c>
      <c r="CM245" s="54">
        <f>_xlfn.IFNA(IF(CM$3="Productivity",
INDEX('Productivity Dump'!$E$4:$AJ$500,
MATCH($A245,'Productivity Dump'!$A$4:$A$500,0),
MATCH(CM$2,'Productivity Dump'!$E$3:$AJ$3,0)
),
IF(CM$3="Attendance",
INDEX('Attendance Dump'!$E$2:$AI$400,
MATCH($A245,'Attendance Dump'!$B$2:$B$400,0),
MATCH(CM$2,'Attendance Dump'!$E$1:$AI$1,0)
),
INDEX('Active Hour''s Dump'!$D$3:$AH$337,
MATCH($C245,'Active Hour''s Dump'!$A$3:$A$337,0),
MATCH(CM$2,'Active Hour''s Dump'!$D$2:$AH$2,0)
))),"")</f>
        <v>4</v>
      </c>
      <c r="CN245" s="13">
        <f>_xlfn.IFNA(IF(CN$3="Productivity",
INDEX('Productivity Dump'!$E$4:$AJ$500,
MATCH($A245,'Productivity Dump'!$A$4:$A$500,0),
MATCH(CN$2,'Productivity Dump'!$E$3:$AJ$3,0)
),
IF(CN$3="Attendance",
INDEX('Attendance Dump'!$E$2:$AI$400,
MATCH($A245,'Attendance Dump'!$B$2:$B$400,0),
MATCH(CN$2,'Attendance Dump'!$E$1:$AI$1,0)
),
INDEX('Active Hour''s Dump'!$D$3:$AH$337,
MATCH($C245,'Active Hour''s Dump'!$A$3:$A$337,0),
MATCH(CN$2,'Active Hour''s Dump'!$D$2:$AH$2,0)
))),"")</f>
        <v>0</v>
      </c>
      <c r="CO245" s="13">
        <f>_xlfn.IFNA(IF(CO$3="Productivity",
INDEX('Productivity Dump'!$E$4:$AJ$500,
MATCH($A245,'Productivity Dump'!$A$4:$A$500,0),
MATCH(CO$2,'Productivity Dump'!$E$3:$AJ$3,0)
),
IF(CO$3="Attendance",
INDEX('Attendance Dump'!$E$2:$AI$400,
MATCH($A245,'Attendance Dump'!$B$2:$B$400,0),
MATCH(CO$2,'Attendance Dump'!$E$1:$AI$1,0)
),
INDEX('Active Hour''s Dump'!$D$3:$AH$337,
MATCH($C245,'Active Hour''s Dump'!$A$3:$A$337,0),
MATCH(CO$2,'Active Hour''s Dump'!$D$2:$AH$2,0)
))),"")</f>
        <v>0</v>
      </c>
      <c r="CP245" s="54">
        <f>_xlfn.IFNA(IF(CP$3="Productivity",
INDEX('Productivity Dump'!$E$4:$AJ$500,
MATCH($A245,'Productivity Dump'!$A$4:$A$500,0),
MATCH(CP$2,'Productivity Dump'!$E$3:$AJ$3,0)
),
IF(CP$3="Attendance",
INDEX('Attendance Dump'!$E$2:$AI$400,
MATCH($A245,'Attendance Dump'!$B$2:$B$400,0),
MATCH(CP$2,'Attendance Dump'!$E$1:$AI$1,0)
),
INDEX('Active Hour''s Dump'!$D$3:$AH$337,
MATCH($C245,'Active Hour''s Dump'!$A$3:$A$337,0),
MATCH(CP$2,'Active Hour''s Dump'!$D$2:$AH$2,0)
))),"")</f>
        <v>0</v>
      </c>
      <c r="CQ245" s="13">
        <f>_xlfn.IFNA(IF(CQ$3="Productivity",
INDEX('Productivity Dump'!$E$4:$AJ$500,
MATCH($A245,'Productivity Dump'!$A$4:$A$500,0),
MATCH(CQ$2,'Productivity Dump'!$E$3:$AJ$3,0)
),
IF(CQ$3="Attendance",
INDEX('Attendance Dump'!$E$2:$AI$400,
MATCH($A245,'Attendance Dump'!$B$2:$B$400,0),
MATCH(CQ$2,'Attendance Dump'!$E$1:$AI$1,0)
),
INDEX('Active Hour''s Dump'!$D$3:$AH$337,
MATCH($C245,'Active Hour''s Dump'!$A$3:$A$337,0),
MATCH(CQ$2,'Active Hour''s Dump'!$D$2:$AH$2,0)
))),"")</f>
        <v>0</v>
      </c>
      <c r="CR245" s="13">
        <f>_xlfn.IFNA(IF(CR$3="Productivity",
INDEX('Productivity Dump'!$E$4:$AJ$500,
MATCH($A245,'Productivity Dump'!$A$4:$A$500,0),
MATCH(CR$2,'Productivity Dump'!$E$3:$AJ$3,0)
),
IF(CR$3="Attendance",
INDEX('Attendance Dump'!$E$2:$AI$400,
MATCH($A245,'Attendance Dump'!$B$2:$B$400,0),
MATCH(CR$2,'Attendance Dump'!$E$1:$AI$1,0)
),
INDEX('Active Hour''s Dump'!$D$3:$AH$337,
MATCH($C245,'Active Hour''s Dump'!$A$3:$A$337,0),
MATCH(CR$2,'Active Hour''s Dump'!$D$2:$AH$2,0)
))),"")</f>
        <v>0</v>
      </c>
      <c r="CS245" s="54">
        <f>_xlfn.IFNA(IF(CS$3="Productivity",
INDEX('Productivity Dump'!$E$4:$AJ$500,
MATCH($A245,'Productivity Dump'!$A$4:$A$500,0),
MATCH(CS$2,'Productivity Dump'!$E$3:$AJ$3,0)
),
IF(CS$3="Attendance",
INDEX('Attendance Dump'!$E$2:$AI$400,
MATCH($A245,'Attendance Dump'!$B$2:$B$400,0),
MATCH(CS$2,'Attendance Dump'!$E$1:$AI$1,0)
),
INDEX('Active Hour''s Dump'!$D$3:$AH$337,
MATCH($C245,'Active Hour''s Dump'!$A$3:$A$337,0),
MATCH(CS$2,'Active Hour''s Dump'!$D$2:$AH$2,0)
))),"")</f>
        <v>0</v>
      </c>
      <c r="CT245" s="13">
        <f>_xlfn.IFNA(IF(CT$3="Productivity",
INDEX('Productivity Dump'!$E$4:$AJ$500,
MATCH($A245,'Productivity Dump'!$A$4:$A$500,0),
MATCH(CT$2,'Productivity Dump'!$E$3:$AJ$3,0)
),
IF(CT$3="Attendance",
INDEX('Attendance Dump'!$E$2:$AI$400,
MATCH($A245,'Attendance Dump'!$B$2:$B$400,0),
MATCH(CT$2,'Attendance Dump'!$E$1:$AI$1,0)
),
INDEX('Active Hour''s Dump'!$D$3:$AH$337,
MATCH($C245,'Active Hour''s Dump'!$A$3:$A$337,0),
MATCH(CT$2,'Active Hour''s Dump'!$D$2:$AH$2,0)
))),"")</f>
        <v>0</v>
      </c>
      <c r="CU245" s="13">
        <f>_xlfn.IFNA(IF(CU$3="Productivity",
INDEX('Productivity Dump'!$E$4:$AJ$500,
MATCH($A245,'Productivity Dump'!$A$4:$A$500,0),
MATCH(CU$2,'Productivity Dump'!$E$3:$AJ$3,0)
),
IF(CU$3="Attendance",
INDEX('Attendance Dump'!$E$2:$AI$400,
MATCH($A245,'Attendance Dump'!$B$2:$B$400,0),
MATCH(CU$2,'Attendance Dump'!$E$1:$AI$1,0)
),
INDEX('Active Hour''s Dump'!$D$3:$AH$337,
MATCH($C245,'Active Hour''s Dump'!$A$3:$A$337,0),
MATCH(CU$2,'Active Hour''s Dump'!$D$2:$AH$2,0)
))),"")</f>
        <v>0</v>
      </c>
      <c r="CV245" s="54">
        <f>_xlfn.IFNA(IF(CV$3="Productivity",
INDEX('Productivity Dump'!$E$4:$AJ$500,
MATCH($A245,'Productivity Dump'!$A$4:$A$500,0),
MATCH(CV$2,'Productivity Dump'!$E$3:$AJ$3,0)
),
IF(CV$3="Attendance",
INDEX('Attendance Dump'!$E$2:$AI$400,
MATCH($A245,'Attendance Dump'!$B$2:$B$400,0),
MATCH(CV$2,'Attendance Dump'!$E$1:$AI$1,0)
),
INDEX('Active Hour''s Dump'!$D$3:$AH$337,
MATCH($C245,'Active Hour''s Dump'!$A$3:$A$337,0),
MATCH(CV$2,'Active Hour''s Dump'!$D$2:$AH$2,0)
))),"")</f>
        <v>0</v>
      </c>
      <c r="CW245" s="13"/>
      <c r="CX245" s="13"/>
      <c r="CY245" s="54"/>
      <c r="DA245" s="57">
        <f t="shared" si="87"/>
        <v>53.416666666666629</v>
      </c>
      <c r="DB245" s="35">
        <f t="shared" si="88"/>
        <v>10296.245999999999</v>
      </c>
      <c r="DC245" s="35">
        <f t="shared" si="83"/>
        <v>8303.7540000000008</v>
      </c>
      <c r="DD245" s="35">
        <f t="shared" ca="1" si="86"/>
        <v>0</v>
      </c>
      <c r="DF245" s="32" cm="1">
        <f t="array" ref="DF245">SUMPRODUCT(
    (MOD(COLUMN(H245:CV245) - COLUMN(H245), 3) = 0) *
    (H245:CV245 = 0) *
    (I245:CW245 = "P") *
    (COUNTIF(UKHoliday, H$2:CV$2) = 0)
)</f>
        <v>0</v>
      </c>
      <c r="DG245" s="33" cm="1">
        <f t="array" ref="DG245">SUMPRODUCT(
  (MOD(COLUMN(H245:CV245) - COLUMN(H245), 3) = 0) *
  (H245:CV245 &gt; 0) *
  (H245:CV245 &lt; 0.5 * IF(((WEEKDAY(H$2:CV$2, 2) = 1) + (WEEKDAY(H$2:CV$2, 2) = 6)), G245, F245)) *
  (I245:CW245 = "P") *
  (COUNTIF(UKHoliday, H$2:CV$2) = 0)
)</f>
        <v>1</v>
      </c>
      <c r="DH245" s="33" cm="1">
        <f t="array" ref="DH245">SUMPRODUCT(
  (MOD(COLUMN(H245:CV245) - COLUMN(H245), 3) = 0) *
  (H245:CV245 &gt; 0.5 * IF(((WEEKDAY(H$2:CV$2, 2) = 1) + (WEEKDAY(H$2:CV$2, 2) = 6)), $G245, $F245)) *
  (H245:CV245 &lt; 0.8 * IF(((WEEKDAY(H$2:CV$2, 2) = 1) + (WEEKDAY(H$2:CV$2, 2) = 6)), $G245, $F245)) *
  (I245:CW245 = "P") *
  (COUNTIF(UKHoliday, H$2:CV$2) = 0)
)</f>
        <v>3</v>
      </c>
      <c r="DI245" s="33" cm="1">
        <f t="array" ref="DI245">SUMPRODUCT(
  (MOD(COLUMN(H245:CV245) - COLUMN(H245), 3) = 0) *
  (H245:CV245 &gt; 0.8 * IF(((WEEKDAY(H$2:CV$2, 2) = 1) + (WEEKDAY(H$2:CV$2, 2) = 6)), $G245, $F245)) *
  (H245:CV245 &lt; 1 * IF(((WEEKDAY(H$2:CV$2, 2) = 1) + (WEEKDAY(H$2:CV$2, 2) = 6)), $G245, $F245)) *
  (I245:CW245 = "P") *
  (COUNTIF(UKHoliday, H$2:CV$2) = 0)
)</f>
        <v>5</v>
      </c>
    </row>
    <row r="246" spans="1:113" x14ac:dyDescent="0.3">
      <c r="A246" s="38" t="s">
        <v>504</v>
      </c>
      <c r="B246" s="38" t="s">
        <v>503</v>
      </c>
      <c r="C246" s="9" t="s">
        <v>828</v>
      </c>
      <c r="D246" s="62" t="s">
        <v>450</v>
      </c>
      <c r="E246" s="35">
        <v>22000</v>
      </c>
      <c r="F246" s="35">
        <f t="shared" si="84"/>
        <v>1100</v>
      </c>
      <c r="G246" s="35">
        <f t="shared" si="85"/>
        <v>550</v>
      </c>
      <c r="H246" s="13">
        <f>_xlfn.IFNA(IF(H$3="Productivity",
INDEX('Productivity Dump'!$E$4:$AJ$500,
MATCH($A246,'Productivity Dump'!$A$4:$A$500,0),
MATCH(H$2,'Productivity Dump'!$E$3:$AJ$3,0)
),
IF(H$3="Attendance",
INDEX('Attendance Dump'!$E$2:$AI$400,
MATCH($A246,'Attendance Dump'!$B$2:$B$400,0),
MATCH(H$2,'Attendance Dump'!$E$1:$AI$1,0)
),
INDEX('Active Hour''s Dump'!$D$3:$AH$337,
MATCH($C246,'Active Hour''s Dump'!$A$3:$A$337,0),
MATCH(H$2,'Active Hour''s Dump'!$D$2:$AH$2,0)
))),"")</f>
        <v>1389.3889999999997</v>
      </c>
      <c r="I246" s="13" t="str">
        <f>_xlfn.IFNA(IF(I$3="Productivity",
INDEX('Productivity Dump'!$E$4:$AJ$500,
MATCH($A246,'Productivity Dump'!$A$4:$A$500,0),
MATCH(I$2,'Productivity Dump'!$E$3:$AJ$3,0)
),
IF(I$3="Attendance",
INDEX('Attendance Dump'!$E$2:$AI$400,
MATCH($A246,'Attendance Dump'!$B$2:$B$400,0),
MATCH(I$2,'Attendance Dump'!$E$1:$AI$1,0)
),
INDEX('Active Hour''s Dump'!$D$3:$AH$337,
MATCH($C246,'Active Hour''s Dump'!$A$3:$A$337,0),
MATCH(I$2,'Active Hour''s Dump'!$D$2:$AH$2,0)
))),"")</f>
        <v>P</v>
      </c>
      <c r="J246" s="54">
        <f>_xlfn.IFNA(IF(J$3="Productivity",
INDEX('Productivity Dump'!$E$4:$AJ$500,
MATCH($A246,'Productivity Dump'!$A$4:$A$500,0),
MATCH(J$2,'Productivity Dump'!$E$3:$AJ$3,0)
),
IF(J$3="Attendance",
INDEX('Attendance Dump'!$E$2:$AI$400,
MATCH($A246,'Attendance Dump'!$B$2:$B$400,0),
MATCH(J$2,'Attendance Dump'!$E$1:$AI$1,0)
),
INDEX('Active Hour''s Dump'!$D$3:$AH$337,
MATCH($C246,'Active Hour''s Dump'!$A$3:$A$337,0),
MATCH(J$2,'Active Hour''s Dump'!$D$2:$AH$2,0)
))),"")</f>
        <v>6.6666666666666696</v>
      </c>
      <c r="K246" s="13">
        <f>_xlfn.IFNA(IF(K$3="Productivity",
INDEX('Productivity Dump'!$E$4:$AJ$500,
MATCH($A246,'Productivity Dump'!$A$4:$A$500,0),
MATCH(K$2,'Productivity Dump'!$E$3:$AJ$3,0)
),
IF(K$3="Attendance",
INDEX('Attendance Dump'!$E$2:$AI$400,
MATCH($A246,'Attendance Dump'!$B$2:$B$400,0),
MATCH(K$2,'Attendance Dump'!$E$1:$AI$1,0)
),
INDEX('Active Hour''s Dump'!$D$3:$AH$337,
MATCH($C246,'Active Hour''s Dump'!$A$3:$A$337,0),
MATCH(K$2,'Active Hour''s Dump'!$D$2:$AH$2,0)
))),"")</f>
        <v>1259.0930000000001</v>
      </c>
      <c r="L246" s="13" t="str">
        <f>_xlfn.IFNA(IF(L$3="Productivity",
INDEX('Productivity Dump'!$E$4:$AJ$500,
MATCH($A246,'Productivity Dump'!$A$4:$A$500,0),
MATCH(L$2,'Productivity Dump'!$E$3:$AJ$3,0)
),
IF(L$3="Attendance",
INDEX('Attendance Dump'!$E$2:$AI$400,
MATCH($A246,'Attendance Dump'!$B$2:$B$400,0),
MATCH(L$2,'Attendance Dump'!$E$1:$AI$1,0)
),
INDEX('Active Hour''s Dump'!$D$3:$AH$337,
MATCH($C246,'Active Hour''s Dump'!$A$3:$A$337,0),
MATCH(L$2,'Active Hour''s Dump'!$D$2:$AH$2,0)
))),"")</f>
        <v>P</v>
      </c>
      <c r="M246" s="54">
        <f>_xlfn.IFNA(IF(M$3="Productivity",
INDEX('Productivity Dump'!$E$4:$AJ$500,
MATCH($A246,'Productivity Dump'!$A$4:$A$500,0),
MATCH(M$2,'Productivity Dump'!$E$3:$AJ$3,0)
),
IF(M$3="Attendance",
INDEX('Attendance Dump'!$E$2:$AI$400,
MATCH($A246,'Attendance Dump'!$B$2:$B$400,0),
MATCH(M$2,'Attendance Dump'!$E$1:$AI$1,0)
),
INDEX('Active Hour''s Dump'!$D$3:$AH$337,
MATCH($C246,'Active Hour''s Dump'!$A$3:$A$337,0),
MATCH(M$2,'Active Hour''s Dump'!$D$2:$AH$2,0)
))),"")</f>
        <v>5.6666666666666696</v>
      </c>
      <c r="N246" s="13">
        <f>_xlfn.IFNA(IF(N$3="Productivity",
INDEX('Productivity Dump'!$E$4:$AJ$500,
MATCH($A246,'Productivity Dump'!$A$4:$A$500,0),
MATCH(N$2,'Productivity Dump'!$E$3:$AJ$3,0)
),
IF(N$3="Attendance",
INDEX('Attendance Dump'!$E$2:$AI$400,
MATCH($A246,'Attendance Dump'!$B$2:$B$400,0),
MATCH(N$2,'Attendance Dump'!$E$1:$AI$1,0)
),
INDEX('Active Hour''s Dump'!$D$3:$AH$337,
MATCH($C246,'Active Hour''s Dump'!$A$3:$A$337,0),
MATCH(N$2,'Active Hour''s Dump'!$D$2:$AH$2,0)
))),"")</f>
        <v>1048.3390000000002</v>
      </c>
      <c r="O246" s="13" t="str">
        <f>_xlfn.IFNA(IF(O$3="Productivity",
INDEX('Productivity Dump'!$E$4:$AJ$500,
MATCH($A246,'Productivity Dump'!$A$4:$A$500,0),
MATCH(O$2,'Productivity Dump'!$E$3:$AJ$3,0)
),
IF(O$3="Attendance",
INDEX('Attendance Dump'!$E$2:$AI$400,
MATCH($A246,'Attendance Dump'!$B$2:$B$400,0),
MATCH(O$2,'Attendance Dump'!$E$1:$AI$1,0)
),
INDEX('Active Hour''s Dump'!$D$3:$AH$337,
MATCH($C246,'Active Hour''s Dump'!$A$3:$A$337,0),
MATCH(O$2,'Active Hour''s Dump'!$D$2:$AH$2,0)
))),"")</f>
        <v>P</v>
      </c>
      <c r="P246" s="54">
        <f>_xlfn.IFNA(IF(P$3="Productivity",
INDEX('Productivity Dump'!$E$4:$AJ$500,
MATCH($A246,'Productivity Dump'!$A$4:$A$500,0),
MATCH(P$2,'Productivity Dump'!$E$3:$AJ$3,0)
),
IF(P$3="Attendance",
INDEX('Attendance Dump'!$E$2:$AI$400,
MATCH($A246,'Attendance Dump'!$B$2:$B$400,0),
MATCH(P$2,'Attendance Dump'!$E$1:$AI$1,0)
),
INDEX('Active Hour''s Dump'!$D$3:$AH$337,
MATCH($C246,'Active Hour''s Dump'!$A$3:$A$337,0),
MATCH(P$2,'Active Hour''s Dump'!$D$2:$AH$2,0)
))),"")</f>
        <v>4.75</v>
      </c>
      <c r="Q246" s="13">
        <f>_xlfn.IFNA(IF(Q$3="Productivity",
INDEX('Productivity Dump'!$E$4:$AJ$500,
MATCH($A246,'Productivity Dump'!$A$4:$A$500,0),
MATCH(Q$2,'Productivity Dump'!$E$3:$AJ$3,0)
),
IF(Q$3="Attendance",
INDEX('Attendance Dump'!$E$2:$AI$400,
MATCH($A246,'Attendance Dump'!$B$2:$B$400,0),
MATCH(Q$2,'Attendance Dump'!$E$1:$AI$1,0)
),
INDEX('Active Hour''s Dump'!$D$3:$AH$337,
MATCH($C246,'Active Hour''s Dump'!$A$3:$A$337,0),
MATCH(Q$2,'Active Hour''s Dump'!$D$2:$AH$2,0)
))),"")</f>
        <v>0</v>
      </c>
      <c r="R246" s="13" t="str">
        <f>_xlfn.IFNA(IF(R$3="Productivity",
INDEX('Productivity Dump'!$E$4:$AJ$500,
MATCH($A246,'Productivity Dump'!$A$4:$A$500,0),
MATCH(R$2,'Productivity Dump'!$E$3:$AJ$3,0)
),
IF(R$3="Attendance",
INDEX('Attendance Dump'!$E$2:$AI$400,
MATCH($A246,'Attendance Dump'!$B$2:$B$400,0),
MATCH(R$2,'Attendance Dump'!$E$1:$AI$1,0)
),
INDEX('Active Hour''s Dump'!$D$3:$AH$337,
MATCH($C246,'Active Hour''s Dump'!$A$3:$A$337,0),
MATCH(R$2,'Active Hour''s Dump'!$D$2:$AH$2,0)
))),"")</f>
        <v>WO</v>
      </c>
      <c r="S246" s="54">
        <f>_xlfn.IFNA(IF(S$3="Productivity",
INDEX('Productivity Dump'!$E$4:$AJ$500,
MATCH($A246,'Productivity Dump'!$A$4:$A$500,0),
MATCH(S$2,'Productivity Dump'!$E$3:$AJ$3,0)
),
IF(S$3="Attendance",
INDEX('Attendance Dump'!$E$2:$AI$400,
MATCH($A246,'Attendance Dump'!$B$2:$B$400,0),
MATCH(S$2,'Attendance Dump'!$E$1:$AI$1,0)
),
INDEX('Active Hour''s Dump'!$D$3:$AH$337,
MATCH($C246,'Active Hour''s Dump'!$A$3:$A$337,0),
MATCH(S$2,'Active Hour''s Dump'!$D$2:$AH$2,0)
))),"")</f>
        <v>0</v>
      </c>
      <c r="T246" s="13">
        <f>_xlfn.IFNA(IF(T$3="Productivity",
INDEX('Productivity Dump'!$E$4:$AJ$500,
MATCH($A246,'Productivity Dump'!$A$4:$A$500,0),
MATCH(T$2,'Productivity Dump'!$E$3:$AJ$3,0)
),
IF(T$3="Attendance",
INDEX('Attendance Dump'!$E$2:$AI$400,
MATCH($A246,'Attendance Dump'!$B$2:$B$400,0),
MATCH(T$2,'Attendance Dump'!$E$1:$AI$1,0)
),
INDEX('Active Hour''s Dump'!$D$3:$AH$337,
MATCH($C246,'Active Hour''s Dump'!$A$3:$A$337,0),
MATCH(T$2,'Active Hour''s Dump'!$D$2:$AH$2,0)
))),"")</f>
        <v>635.69000000000028</v>
      </c>
      <c r="U246" s="13" t="str">
        <f>_xlfn.IFNA(IF(U$3="Productivity",
INDEX('Productivity Dump'!$E$4:$AJ$500,
MATCH($A246,'Productivity Dump'!$A$4:$A$500,0),
MATCH(U$2,'Productivity Dump'!$E$3:$AJ$3,0)
),
IF(U$3="Attendance",
INDEX('Attendance Dump'!$E$2:$AI$400,
MATCH($A246,'Attendance Dump'!$B$2:$B$400,0),
MATCH(U$2,'Attendance Dump'!$E$1:$AI$1,0)
),
INDEX('Active Hour''s Dump'!$D$3:$AH$337,
MATCH($C246,'Active Hour''s Dump'!$A$3:$A$337,0),
MATCH(U$2,'Active Hour''s Dump'!$D$2:$AH$2,0)
))),"")</f>
        <v>P</v>
      </c>
      <c r="V246" s="54">
        <f>_xlfn.IFNA(IF(V$3="Productivity",
INDEX('Productivity Dump'!$E$4:$AJ$500,
MATCH($A246,'Productivity Dump'!$A$4:$A$500,0),
MATCH(V$2,'Productivity Dump'!$E$3:$AJ$3,0)
),
IF(V$3="Attendance",
INDEX('Attendance Dump'!$E$2:$AI$400,
MATCH($A246,'Attendance Dump'!$B$2:$B$400,0),
MATCH(V$2,'Attendance Dump'!$E$1:$AI$1,0)
),
INDEX('Active Hour''s Dump'!$D$3:$AH$337,
MATCH($C246,'Active Hour''s Dump'!$A$3:$A$337,0),
MATCH(V$2,'Active Hour''s Dump'!$D$2:$AH$2,0)
))),"")</f>
        <v>3.6666666666666701</v>
      </c>
      <c r="W246" s="13">
        <f>_xlfn.IFNA(IF(W$3="Productivity",
INDEX('Productivity Dump'!$E$4:$AJ$500,
MATCH($A246,'Productivity Dump'!$A$4:$A$500,0),
MATCH(W$2,'Productivity Dump'!$E$3:$AJ$3,0)
),
IF(W$3="Attendance",
INDEX('Attendance Dump'!$E$2:$AI$400,
MATCH($A246,'Attendance Dump'!$B$2:$B$400,0),
MATCH(W$2,'Attendance Dump'!$E$1:$AI$1,0)
),
INDEX('Active Hour''s Dump'!$D$3:$AH$337,
MATCH($C246,'Active Hour''s Dump'!$A$3:$A$337,0),
MATCH(W$2,'Active Hour''s Dump'!$D$2:$AH$2,0)
))),"")</f>
        <v>1271.704</v>
      </c>
      <c r="X246" s="13" t="str">
        <f>_xlfn.IFNA(IF(X$3="Productivity",
INDEX('Productivity Dump'!$E$4:$AJ$500,
MATCH($A246,'Productivity Dump'!$A$4:$A$500,0),
MATCH(X$2,'Productivity Dump'!$E$3:$AJ$3,0)
),
IF(X$3="Attendance",
INDEX('Attendance Dump'!$E$2:$AI$400,
MATCH($A246,'Attendance Dump'!$B$2:$B$400,0),
MATCH(X$2,'Attendance Dump'!$E$1:$AI$1,0)
),
INDEX('Active Hour''s Dump'!$D$3:$AH$337,
MATCH($C246,'Active Hour''s Dump'!$A$3:$A$337,0),
MATCH(X$2,'Active Hour''s Dump'!$D$2:$AH$2,0)
))),"")</f>
        <v>P</v>
      </c>
      <c r="Y246" s="54">
        <f>_xlfn.IFNA(IF(Y$3="Productivity",
INDEX('Productivity Dump'!$E$4:$AJ$500,
MATCH($A246,'Productivity Dump'!$A$4:$A$500,0),
MATCH(Y$2,'Productivity Dump'!$E$3:$AJ$3,0)
),
IF(Y$3="Attendance",
INDEX('Attendance Dump'!$E$2:$AI$400,
MATCH($A246,'Attendance Dump'!$B$2:$B$400,0),
MATCH(Y$2,'Attendance Dump'!$E$1:$AI$1,0)
),
INDEX('Active Hour''s Dump'!$D$3:$AH$337,
MATCH($C246,'Active Hour''s Dump'!$A$3:$A$337,0),
MATCH(Y$2,'Active Hour''s Dump'!$D$2:$AH$2,0)
))),"")</f>
        <v>6.1666666666666696</v>
      </c>
      <c r="Z246" s="13">
        <f>_xlfn.IFNA(IF(Z$3="Productivity",
INDEX('Productivity Dump'!$E$4:$AJ$500,
MATCH($A246,'Productivity Dump'!$A$4:$A$500,0),
MATCH(Z$2,'Productivity Dump'!$E$3:$AJ$3,0)
),
IF(Z$3="Attendance",
INDEX('Attendance Dump'!$E$2:$AI$400,
MATCH($A246,'Attendance Dump'!$B$2:$B$400,0),
MATCH(Z$2,'Attendance Dump'!$E$1:$AI$1,0)
),
INDEX('Active Hour''s Dump'!$D$3:$AH$337,
MATCH($C246,'Active Hour''s Dump'!$A$3:$A$337,0),
MATCH(Z$2,'Active Hour''s Dump'!$D$2:$AH$2,0)
))),"")</f>
        <v>1167.3200000000006</v>
      </c>
      <c r="AA246" s="13" t="str">
        <f>_xlfn.IFNA(IF(AA$3="Productivity",
INDEX('Productivity Dump'!$E$4:$AJ$500,
MATCH($A246,'Productivity Dump'!$A$4:$A$500,0),
MATCH(AA$2,'Productivity Dump'!$E$3:$AJ$3,0)
),
IF(AA$3="Attendance",
INDEX('Attendance Dump'!$E$2:$AI$400,
MATCH($A246,'Attendance Dump'!$B$2:$B$400,0),
MATCH(AA$2,'Attendance Dump'!$E$1:$AI$1,0)
),
INDEX('Active Hour''s Dump'!$D$3:$AH$337,
MATCH($C246,'Active Hour''s Dump'!$A$3:$A$337,0),
MATCH(AA$2,'Active Hour''s Dump'!$D$2:$AH$2,0)
))),"")</f>
        <v>P</v>
      </c>
      <c r="AB246" s="54">
        <f>_xlfn.IFNA(IF(AB$3="Productivity",
INDEX('Productivity Dump'!$E$4:$AJ$500,
MATCH($A246,'Productivity Dump'!$A$4:$A$500,0),
MATCH(AB$2,'Productivity Dump'!$E$3:$AJ$3,0)
),
IF(AB$3="Attendance",
INDEX('Attendance Dump'!$E$2:$AI$400,
MATCH($A246,'Attendance Dump'!$B$2:$B$400,0),
MATCH(AB$2,'Attendance Dump'!$E$1:$AI$1,0)
),
INDEX('Active Hour''s Dump'!$D$3:$AH$337,
MATCH($C246,'Active Hour''s Dump'!$A$3:$A$337,0),
MATCH(AB$2,'Active Hour''s Dump'!$D$2:$AH$2,0)
))),"")</f>
        <v>6.3333333333333304</v>
      </c>
      <c r="AC246" s="13">
        <f>_xlfn.IFNA(IF(AC$3="Productivity",
INDEX('Productivity Dump'!$E$4:$AJ$500,
MATCH($A246,'Productivity Dump'!$A$4:$A$500,0),
MATCH(AC$2,'Productivity Dump'!$E$3:$AJ$3,0)
),
IF(AC$3="Attendance",
INDEX('Attendance Dump'!$E$2:$AI$400,
MATCH($A246,'Attendance Dump'!$B$2:$B$400,0),
MATCH(AC$2,'Attendance Dump'!$E$1:$AI$1,0)
),
INDEX('Active Hour''s Dump'!$D$3:$AH$337,
MATCH($C246,'Active Hour''s Dump'!$A$3:$A$337,0),
MATCH(AC$2,'Active Hour''s Dump'!$D$2:$AH$2,0)
))),"")</f>
        <v>1497.6849999999997</v>
      </c>
      <c r="AD246" s="13" t="str">
        <f>_xlfn.IFNA(IF(AD$3="Productivity",
INDEX('Productivity Dump'!$E$4:$AJ$500,
MATCH($A246,'Productivity Dump'!$A$4:$A$500,0),
MATCH(AD$2,'Productivity Dump'!$E$3:$AJ$3,0)
),
IF(AD$3="Attendance",
INDEX('Attendance Dump'!$E$2:$AI$400,
MATCH($A246,'Attendance Dump'!$B$2:$B$400,0),
MATCH(AD$2,'Attendance Dump'!$E$1:$AI$1,0)
),
INDEX('Active Hour''s Dump'!$D$3:$AH$337,
MATCH($C246,'Active Hour''s Dump'!$A$3:$A$337,0),
MATCH(AD$2,'Active Hour''s Dump'!$D$2:$AH$2,0)
))),"")</f>
        <v>P</v>
      </c>
      <c r="AE246" s="54">
        <f>_xlfn.IFNA(IF(AE$3="Productivity",
INDEX('Productivity Dump'!$E$4:$AJ$500,
MATCH($A246,'Productivity Dump'!$A$4:$A$500,0),
MATCH(AE$2,'Productivity Dump'!$E$3:$AJ$3,0)
),
IF(AE$3="Attendance",
INDEX('Attendance Dump'!$E$2:$AI$400,
MATCH($A246,'Attendance Dump'!$B$2:$B$400,0),
MATCH(AE$2,'Attendance Dump'!$E$1:$AI$1,0)
),
INDEX('Active Hour''s Dump'!$D$3:$AH$337,
MATCH($C246,'Active Hour''s Dump'!$A$3:$A$337,0),
MATCH(AE$2,'Active Hour''s Dump'!$D$2:$AH$2,0)
))),"")</f>
        <v>6.8333333333333304</v>
      </c>
      <c r="AF246" s="13">
        <f>_xlfn.IFNA(IF(AF$3="Productivity",
INDEX('Productivity Dump'!$E$4:$AJ$500,
MATCH($A246,'Productivity Dump'!$A$4:$A$500,0),
MATCH(AF$2,'Productivity Dump'!$E$3:$AJ$3,0)
),
IF(AF$3="Attendance",
INDEX('Attendance Dump'!$E$2:$AI$400,
MATCH($A246,'Attendance Dump'!$B$2:$B$400,0),
MATCH(AF$2,'Attendance Dump'!$E$1:$AI$1,0)
),
INDEX('Active Hour''s Dump'!$D$3:$AH$337,
MATCH($C246,'Active Hour''s Dump'!$A$3:$A$337,0),
MATCH(AF$2,'Active Hour''s Dump'!$D$2:$AH$2,0)
))),"")</f>
        <v>1267.625</v>
      </c>
      <c r="AG246" s="13" t="str">
        <f>_xlfn.IFNA(IF(AG$3="Productivity",
INDEX('Productivity Dump'!$E$4:$AJ$500,
MATCH($A246,'Productivity Dump'!$A$4:$A$500,0),
MATCH(AG$2,'Productivity Dump'!$E$3:$AJ$3,0)
),
IF(AG$3="Attendance",
INDEX('Attendance Dump'!$E$2:$AI$400,
MATCH($A246,'Attendance Dump'!$B$2:$B$400,0),
MATCH(AG$2,'Attendance Dump'!$E$1:$AI$1,0)
),
INDEX('Active Hour''s Dump'!$D$3:$AH$337,
MATCH($C246,'Active Hour''s Dump'!$A$3:$A$337,0),
MATCH(AG$2,'Active Hour''s Dump'!$D$2:$AH$2,0)
))),"")</f>
        <v>P</v>
      </c>
      <c r="AH246" s="54">
        <f>_xlfn.IFNA(IF(AH$3="Productivity",
INDEX('Productivity Dump'!$E$4:$AJ$500,
MATCH($A246,'Productivity Dump'!$A$4:$A$500,0),
MATCH(AH$2,'Productivity Dump'!$E$3:$AJ$3,0)
),
IF(AH$3="Attendance",
INDEX('Attendance Dump'!$E$2:$AI$400,
MATCH($A246,'Attendance Dump'!$B$2:$B$400,0),
MATCH(AH$2,'Attendance Dump'!$E$1:$AI$1,0)
),
INDEX('Active Hour''s Dump'!$D$3:$AH$337,
MATCH($C246,'Active Hour''s Dump'!$A$3:$A$337,0),
MATCH(AH$2,'Active Hour''s Dump'!$D$2:$AH$2,0)
))),"")</f>
        <v>6.1666666666666696</v>
      </c>
      <c r="AI246" s="13">
        <f>_xlfn.IFNA(IF(AI$3="Productivity",
INDEX('Productivity Dump'!$E$4:$AJ$500,
MATCH($A246,'Productivity Dump'!$A$4:$A$500,0),
MATCH(AI$2,'Productivity Dump'!$E$3:$AJ$3,0)
),
IF(AI$3="Attendance",
INDEX('Attendance Dump'!$E$2:$AI$400,
MATCH($A246,'Attendance Dump'!$B$2:$B$400,0),
MATCH(AI$2,'Attendance Dump'!$E$1:$AI$1,0)
),
INDEX('Active Hour''s Dump'!$D$3:$AH$337,
MATCH($C246,'Active Hour''s Dump'!$A$3:$A$337,0),
MATCH(AI$2,'Active Hour''s Dump'!$D$2:$AH$2,0)
))),"")</f>
        <v>0</v>
      </c>
      <c r="AJ246" s="13" t="str">
        <f>_xlfn.IFNA(IF(AJ$3="Productivity",
INDEX('Productivity Dump'!$E$4:$AJ$500,
MATCH($A246,'Productivity Dump'!$A$4:$A$500,0),
MATCH(AJ$2,'Productivity Dump'!$E$3:$AJ$3,0)
),
IF(AJ$3="Attendance",
INDEX('Attendance Dump'!$E$2:$AI$400,
MATCH($A246,'Attendance Dump'!$B$2:$B$400,0),
MATCH(AJ$2,'Attendance Dump'!$E$1:$AI$1,0)
),
INDEX('Active Hour''s Dump'!$D$3:$AH$337,
MATCH($C246,'Active Hour''s Dump'!$A$3:$A$337,0),
MATCH(AJ$2,'Active Hour''s Dump'!$D$2:$AH$2,0)
))),"")</f>
        <v>PL</v>
      </c>
      <c r="AK246" s="54">
        <f>_xlfn.IFNA(IF(AK$3="Productivity",
INDEX('Productivity Dump'!$E$4:$AJ$500,
MATCH($A246,'Productivity Dump'!$A$4:$A$500,0),
MATCH(AK$2,'Productivity Dump'!$E$3:$AJ$3,0)
),
IF(AK$3="Attendance",
INDEX('Attendance Dump'!$E$2:$AI$400,
MATCH($A246,'Attendance Dump'!$B$2:$B$400,0),
MATCH(AK$2,'Attendance Dump'!$E$1:$AI$1,0)
),
INDEX('Active Hour''s Dump'!$D$3:$AH$337,
MATCH($C246,'Active Hour''s Dump'!$A$3:$A$337,0),
MATCH(AK$2,'Active Hour''s Dump'!$D$2:$AH$2,0)
))),"")</f>
        <v>0</v>
      </c>
      <c r="AL246" s="13">
        <f>_xlfn.IFNA(IF(AL$3="Productivity",
INDEX('Productivity Dump'!$E$4:$AJ$500,
MATCH($A246,'Productivity Dump'!$A$4:$A$500,0),
MATCH(AL$2,'Productivity Dump'!$E$3:$AJ$3,0)
),
IF(AL$3="Attendance",
INDEX('Attendance Dump'!$E$2:$AI$400,
MATCH($A246,'Attendance Dump'!$B$2:$B$400,0),
MATCH(AL$2,'Attendance Dump'!$E$1:$AI$1,0)
),
INDEX('Active Hour''s Dump'!$D$3:$AH$337,
MATCH($C246,'Active Hour''s Dump'!$A$3:$A$337,0),
MATCH(AL$2,'Active Hour''s Dump'!$D$2:$AH$2,0)
))),"")</f>
        <v>0</v>
      </c>
      <c r="AM246" s="13" t="str">
        <f>_xlfn.IFNA(IF(AM$3="Productivity",
INDEX('Productivity Dump'!$E$4:$AJ$500,
MATCH($A246,'Productivity Dump'!$A$4:$A$500,0),
MATCH(AM$2,'Productivity Dump'!$E$3:$AJ$3,0)
),
IF(AM$3="Attendance",
INDEX('Attendance Dump'!$E$2:$AI$400,
MATCH($A246,'Attendance Dump'!$B$2:$B$400,0),
MATCH(AM$2,'Attendance Dump'!$E$1:$AI$1,0)
),
INDEX('Active Hour''s Dump'!$D$3:$AH$337,
MATCH($C246,'Active Hour''s Dump'!$A$3:$A$337,0),
MATCH(AM$2,'Active Hour''s Dump'!$D$2:$AH$2,0)
))),"")</f>
        <v>WO</v>
      </c>
      <c r="AN246" s="54">
        <f>_xlfn.IFNA(IF(AN$3="Productivity",
INDEX('Productivity Dump'!$E$4:$AJ$500,
MATCH($A246,'Productivity Dump'!$A$4:$A$500,0),
MATCH(AN$2,'Productivity Dump'!$E$3:$AJ$3,0)
),
IF(AN$3="Attendance",
INDEX('Attendance Dump'!$E$2:$AI$400,
MATCH($A246,'Attendance Dump'!$B$2:$B$400,0),
MATCH(AN$2,'Attendance Dump'!$E$1:$AI$1,0)
),
INDEX('Active Hour''s Dump'!$D$3:$AH$337,
MATCH($C246,'Active Hour''s Dump'!$A$3:$A$337,0),
MATCH(AN$2,'Active Hour''s Dump'!$D$2:$AH$2,0)
))),"")</f>
        <v>0</v>
      </c>
      <c r="AO246" s="13">
        <f>_xlfn.IFNA(IF(AO$3="Productivity",
INDEX('Productivity Dump'!$E$4:$AJ$500,
MATCH($A246,'Productivity Dump'!$A$4:$A$500,0),
MATCH(AO$2,'Productivity Dump'!$E$3:$AJ$3,0)
),
IF(AO$3="Attendance",
INDEX('Attendance Dump'!$E$2:$AI$400,
MATCH($A246,'Attendance Dump'!$B$2:$B$400,0),
MATCH(AO$2,'Attendance Dump'!$E$1:$AI$1,0)
),
INDEX('Active Hour''s Dump'!$D$3:$AH$337,
MATCH($C246,'Active Hour''s Dump'!$A$3:$A$337,0),
MATCH(AO$2,'Active Hour''s Dump'!$D$2:$AH$2,0)
))),"")</f>
        <v>821.58300000000008</v>
      </c>
      <c r="AP246" s="13" t="str">
        <f>_xlfn.IFNA(IF(AP$3="Productivity",
INDEX('Productivity Dump'!$E$4:$AJ$500,
MATCH($A246,'Productivity Dump'!$A$4:$A$500,0),
MATCH(AP$2,'Productivity Dump'!$E$3:$AJ$3,0)
),
IF(AP$3="Attendance",
INDEX('Attendance Dump'!$E$2:$AI$400,
MATCH($A246,'Attendance Dump'!$B$2:$B$400,0),
MATCH(AP$2,'Attendance Dump'!$E$1:$AI$1,0)
),
INDEX('Active Hour''s Dump'!$D$3:$AH$337,
MATCH($C246,'Active Hour''s Dump'!$A$3:$A$337,0),
MATCH(AP$2,'Active Hour''s Dump'!$D$2:$AH$2,0)
))),"")</f>
        <v>P</v>
      </c>
      <c r="AQ246" s="54">
        <f>_xlfn.IFNA(IF(AQ$3="Productivity",
INDEX('Productivity Dump'!$E$4:$AJ$500,
MATCH($A246,'Productivity Dump'!$A$4:$A$500,0),
MATCH(AQ$2,'Productivity Dump'!$E$3:$AJ$3,0)
),
IF(AQ$3="Attendance",
INDEX('Attendance Dump'!$E$2:$AI$400,
MATCH($A246,'Attendance Dump'!$B$2:$B$400,0),
MATCH(AQ$2,'Attendance Dump'!$E$1:$AI$1,0)
),
INDEX('Active Hour''s Dump'!$D$3:$AH$337,
MATCH($C246,'Active Hour''s Dump'!$A$3:$A$337,0),
MATCH(AQ$2,'Active Hour''s Dump'!$D$2:$AH$2,0)
))),"")</f>
        <v>3.9166666666666701</v>
      </c>
      <c r="AR246" s="13">
        <f>_xlfn.IFNA(IF(AR$3="Productivity",
INDEX('Productivity Dump'!$E$4:$AJ$500,
MATCH($A246,'Productivity Dump'!$A$4:$A$500,0),
MATCH(AR$2,'Productivity Dump'!$E$3:$AJ$3,0)
),
IF(AR$3="Attendance",
INDEX('Attendance Dump'!$E$2:$AI$400,
MATCH($A246,'Attendance Dump'!$B$2:$B$400,0),
MATCH(AR$2,'Attendance Dump'!$E$1:$AI$1,0)
),
INDEX('Active Hour''s Dump'!$D$3:$AH$337,
MATCH($C246,'Active Hour''s Dump'!$A$3:$A$337,0),
MATCH(AR$2,'Active Hour''s Dump'!$D$2:$AH$2,0)
))),"")</f>
        <v>1256.4779999999996</v>
      </c>
      <c r="AS246" s="13" t="str">
        <f>_xlfn.IFNA(IF(AS$3="Productivity",
INDEX('Productivity Dump'!$E$4:$AJ$500,
MATCH($A246,'Productivity Dump'!$A$4:$A$500,0),
MATCH(AS$2,'Productivity Dump'!$E$3:$AJ$3,0)
),
IF(AS$3="Attendance",
INDEX('Attendance Dump'!$E$2:$AI$400,
MATCH($A246,'Attendance Dump'!$B$2:$B$400,0),
MATCH(AS$2,'Attendance Dump'!$E$1:$AI$1,0)
),
INDEX('Active Hour''s Dump'!$D$3:$AH$337,
MATCH($C246,'Active Hour''s Dump'!$A$3:$A$337,0),
MATCH(AS$2,'Active Hour''s Dump'!$D$2:$AH$2,0)
))),"")</f>
        <v>P</v>
      </c>
      <c r="AT246" s="54">
        <f>_xlfn.IFNA(IF(AT$3="Productivity",
INDEX('Productivity Dump'!$E$4:$AJ$500,
MATCH($A246,'Productivity Dump'!$A$4:$A$500,0),
MATCH(AT$2,'Productivity Dump'!$E$3:$AJ$3,0)
),
IF(AT$3="Attendance",
INDEX('Attendance Dump'!$E$2:$AI$400,
MATCH($A246,'Attendance Dump'!$B$2:$B$400,0),
MATCH(AT$2,'Attendance Dump'!$E$1:$AI$1,0)
),
INDEX('Active Hour''s Dump'!$D$3:$AH$337,
MATCH($C246,'Active Hour''s Dump'!$A$3:$A$337,0),
MATCH(AT$2,'Active Hour''s Dump'!$D$2:$AH$2,0)
))),"")</f>
        <v>5.8333333333333304</v>
      </c>
      <c r="AU246" s="13">
        <f>_xlfn.IFNA(IF(AU$3="Productivity",
INDEX('Productivity Dump'!$E$4:$AJ$500,
MATCH($A246,'Productivity Dump'!$A$4:$A$500,0),
MATCH(AU$2,'Productivity Dump'!$E$3:$AJ$3,0)
),
IF(AU$3="Attendance",
INDEX('Attendance Dump'!$E$2:$AI$400,
MATCH($A246,'Attendance Dump'!$B$2:$B$400,0),
MATCH(AU$2,'Attendance Dump'!$E$1:$AI$1,0)
),
INDEX('Active Hour''s Dump'!$D$3:$AH$337,
MATCH($C246,'Active Hour''s Dump'!$A$3:$A$337,0),
MATCH(AU$2,'Active Hour''s Dump'!$D$2:$AH$2,0)
))),"")</f>
        <v>1395.182</v>
      </c>
      <c r="AV246" s="13" t="str">
        <f>_xlfn.IFNA(IF(AV$3="Productivity",
INDEX('Productivity Dump'!$E$4:$AJ$500,
MATCH($A246,'Productivity Dump'!$A$4:$A$500,0),
MATCH(AV$2,'Productivity Dump'!$E$3:$AJ$3,0)
),
IF(AV$3="Attendance",
INDEX('Attendance Dump'!$E$2:$AI$400,
MATCH($A246,'Attendance Dump'!$B$2:$B$400,0),
MATCH(AV$2,'Attendance Dump'!$E$1:$AI$1,0)
),
INDEX('Active Hour''s Dump'!$D$3:$AH$337,
MATCH($C246,'Active Hour''s Dump'!$A$3:$A$337,0),
MATCH(AV$2,'Active Hour''s Dump'!$D$2:$AH$2,0)
))),"")</f>
        <v>P</v>
      </c>
      <c r="AW246" s="54">
        <f>_xlfn.IFNA(IF(AW$3="Productivity",
INDEX('Productivity Dump'!$E$4:$AJ$500,
MATCH($A246,'Productivity Dump'!$A$4:$A$500,0),
MATCH(AW$2,'Productivity Dump'!$E$3:$AJ$3,0)
),
IF(AW$3="Attendance",
INDEX('Attendance Dump'!$E$2:$AI$400,
MATCH($A246,'Attendance Dump'!$B$2:$B$400,0),
MATCH(AW$2,'Attendance Dump'!$E$1:$AI$1,0)
),
INDEX('Active Hour''s Dump'!$D$3:$AH$337,
MATCH($C246,'Active Hour''s Dump'!$A$3:$A$337,0),
MATCH(AW$2,'Active Hour''s Dump'!$D$2:$AH$2,0)
))),"")</f>
        <v>6.6666666666666696</v>
      </c>
      <c r="AX246" s="13">
        <f>_xlfn.IFNA(IF(AX$3="Productivity",
INDEX('Productivity Dump'!$E$4:$AJ$500,
MATCH($A246,'Productivity Dump'!$A$4:$A$500,0),
MATCH(AX$2,'Productivity Dump'!$E$3:$AJ$3,0)
),
IF(AX$3="Attendance",
INDEX('Attendance Dump'!$E$2:$AI$400,
MATCH($A246,'Attendance Dump'!$B$2:$B$400,0),
MATCH(AX$2,'Attendance Dump'!$E$1:$AI$1,0)
),
INDEX('Active Hour''s Dump'!$D$3:$AH$337,
MATCH($C246,'Active Hour''s Dump'!$A$3:$A$337,0),
MATCH(AX$2,'Active Hour''s Dump'!$D$2:$AH$2,0)
))),"")</f>
        <v>1005.69</v>
      </c>
      <c r="AY246" s="13" t="str">
        <f>_xlfn.IFNA(IF(AY$3="Productivity",
INDEX('Productivity Dump'!$E$4:$AJ$500,
MATCH($A246,'Productivity Dump'!$A$4:$A$500,0),
MATCH(AY$2,'Productivity Dump'!$E$3:$AJ$3,0)
),
IF(AY$3="Attendance",
INDEX('Attendance Dump'!$E$2:$AI$400,
MATCH($A246,'Attendance Dump'!$B$2:$B$400,0),
MATCH(AY$2,'Attendance Dump'!$E$1:$AI$1,0)
),
INDEX('Active Hour''s Dump'!$D$3:$AH$337,
MATCH($C246,'Active Hour''s Dump'!$A$3:$A$337,0),
MATCH(AY$2,'Active Hour''s Dump'!$D$2:$AH$2,0)
))),"")</f>
        <v>P</v>
      </c>
      <c r="AZ246" s="54">
        <f>_xlfn.IFNA(IF(AZ$3="Productivity",
INDEX('Productivity Dump'!$E$4:$AJ$500,
MATCH($A246,'Productivity Dump'!$A$4:$A$500,0),
MATCH(AZ$2,'Productivity Dump'!$E$3:$AJ$3,0)
),
IF(AZ$3="Attendance",
INDEX('Attendance Dump'!$E$2:$AI$400,
MATCH($A246,'Attendance Dump'!$B$2:$B$400,0),
MATCH(AZ$2,'Attendance Dump'!$E$1:$AI$1,0)
),
INDEX('Active Hour''s Dump'!$D$3:$AH$337,
MATCH($C246,'Active Hour''s Dump'!$A$3:$A$337,0),
MATCH(AZ$2,'Active Hour''s Dump'!$D$2:$AH$2,0)
))),"")</f>
        <v>5.1666666666666696</v>
      </c>
      <c r="BA246" s="13">
        <f>_xlfn.IFNA(IF(BA$3="Productivity",
INDEX('Productivity Dump'!$E$4:$AJ$500,
MATCH($A246,'Productivity Dump'!$A$4:$A$500,0),
MATCH(BA$2,'Productivity Dump'!$E$3:$AJ$3,0)
),
IF(BA$3="Attendance",
INDEX('Attendance Dump'!$E$2:$AI$400,
MATCH($A246,'Attendance Dump'!$B$2:$B$400,0),
MATCH(BA$2,'Attendance Dump'!$E$1:$AI$1,0)
),
INDEX('Active Hour''s Dump'!$D$3:$AH$337,
MATCH($C246,'Active Hour''s Dump'!$A$3:$A$337,0),
MATCH(BA$2,'Active Hour''s Dump'!$D$2:$AH$2,0)
))),"")</f>
        <v>1311.7620000000002</v>
      </c>
      <c r="BB246" s="13" t="str">
        <f>_xlfn.IFNA(IF(BB$3="Productivity",
INDEX('Productivity Dump'!$E$4:$AJ$500,
MATCH($A246,'Productivity Dump'!$A$4:$A$500,0),
MATCH(BB$2,'Productivity Dump'!$E$3:$AJ$3,0)
),
IF(BB$3="Attendance",
INDEX('Attendance Dump'!$E$2:$AI$400,
MATCH($A246,'Attendance Dump'!$B$2:$B$400,0),
MATCH(BB$2,'Attendance Dump'!$E$1:$AI$1,0)
),
INDEX('Active Hour''s Dump'!$D$3:$AH$337,
MATCH($C246,'Active Hour''s Dump'!$A$3:$A$337,0),
MATCH(BB$2,'Active Hour''s Dump'!$D$2:$AH$2,0)
))),"")</f>
        <v>P</v>
      </c>
      <c r="BC246" s="54">
        <f>_xlfn.IFNA(IF(BC$3="Productivity",
INDEX('Productivity Dump'!$E$4:$AJ$500,
MATCH($A246,'Productivity Dump'!$A$4:$A$500,0),
MATCH(BC$2,'Productivity Dump'!$E$3:$AJ$3,0)
),
IF(BC$3="Attendance",
INDEX('Attendance Dump'!$E$2:$AI$400,
MATCH($A246,'Attendance Dump'!$B$2:$B$400,0),
MATCH(BC$2,'Attendance Dump'!$E$1:$AI$1,0)
),
INDEX('Active Hour''s Dump'!$D$3:$AH$337,
MATCH($C246,'Active Hour''s Dump'!$A$3:$A$337,0),
MATCH(BC$2,'Active Hour''s Dump'!$D$2:$AH$2,0)
))),"")</f>
        <v>5.75</v>
      </c>
      <c r="BD246" s="13">
        <f>_xlfn.IFNA(IF(BD$3="Productivity",
INDEX('Productivity Dump'!$E$4:$AJ$500,
MATCH($A246,'Productivity Dump'!$A$4:$A$500,0),
MATCH(BD$2,'Productivity Dump'!$E$3:$AJ$3,0)
),
IF(BD$3="Attendance",
INDEX('Attendance Dump'!$E$2:$AI$400,
MATCH($A246,'Attendance Dump'!$B$2:$B$400,0),
MATCH(BD$2,'Attendance Dump'!$E$1:$AI$1,0)
),
INDEX('Active Hour''s Dump'!$D$3:$AH$337,
MATCH($C246,'Active Hour''s Dump'!$A$3:$A$337,0),
MATCH(BD$2,'Active Hour''s Dump'!$D$2:$AH$2,0)
))),"")</f>
        <v>714.35199999999998</v>
      </c>
      <c r="BE246" s="13" t="str">
        <f>_xlfn.IFNA(IF(BE$3="Productivity",
INDEX('Productivity Dump'!$E$4:$AJ$500,
MATCH($A246,'Productivity Dump'!$A$4:$A$500,0),
MATCH(BE$2,'Productivity Dump'!$E$3:$AJ$3,0)
),
IF(BE$3="Attendance",
INDEX('Attendance Dump'!$E$2:$AI$400,
MATCH($A246,'Attendance Dump'!$B$2:$B$400,0),
MATCH(BE$2,'Attendance Dump'!$E$1:$AI$1,0)
),
INDEX('Active Hour''s Dump'!$D$3:$AH$337,
MATCH($C246,'Active Hour''s Dump'!$A$3:$A$337,0),
MATCH(BE$2,'Active Hour''s Dump'!$D$2:$AH$2,0)
))),"")</f>
        <v>P</v>
      </c>
      <c r="BF246" s="54">
        <f>_xlfn.IFNA(IF(BF$3="Productivity",
INDEX('Productivity Dump'!$E$4:$AJ$500,
MATCH($A246,'Productivity Dump'!$A$4:$A$500,0),
MATCH(BF$2,'Productivity Dump'!$E$3:$AJ$3,0)
),
IF(BF$3="Attendance",
INDEX('Attendance Dump'!$E$2:$AI$400,
MATCH($A246,'Attendance Dump'!$B$2:$B$400,0),
MATCH(BF$2,'Attendance Dump'!$E$1:$AI$1,0)
),
INDEX('Active Hour''s Dump'!$D$3:$AH$337,
MATCH($C246,'Active Hour''s Dump'!$A$3:$A$337,0),
MATCH(BF$2,'Active Hour''s Dump'!$D$2:$AH$2,0)
))),"")</f>
        <v>2.75</v>
      </c>
      <c r="BG246" s="13">
        <f>_xlfn.IFNA(IF(BG$3="Productivity",
INDEX('Productivity Dump'!$E$4:$AJ$500,
MATCH($A246,'Productivity Dump'!$A$4:$A$500,0),
MATCH(BG$2,'Productivity Dump'!$E$3:$AJ$3,0)
),
IF(BG$3="Attendance",
INDEX('Attendance Dump'!$E$2:$AI$400,
MATCH($A246,'Attendance Dump'!$B$2:$B$400,0),
MATCH(BG$2,'Attendance Dump'!$E$1:$AI$1,0)
),
INDEX('Active Hour''s Dump'!$D$3:$AH$337,
MATCH($C246,'Active Hour''s Dump'!$A$3:$A$337,0),
MATCH(BG$2,'Active Hour''s Dump'!$D$2:$AH$2,0)
))),"")</f>
        <v>0</v>
      </c>
      <c r="BH246" s="13" t="str">
        <f>_xlfn.IFNA(IF(BH$3="Productivity",
INDEX('Productivity Dump'!$E$4:$AJ$500,
MATCH($A246,'Productivity Dump'!$A$4:$A$500,0),
MATCH(BH$2,'Productivity Dump'!$E$3:$AJ$3,0)
),
IF(BH$3="Attendance",
INDEX('Attendance Dump'!$E$2:$AI$400,
MATCH($A246,'Attendance Dump'!$B$2:$B$400,0),
MATCH(BH$2,'Attendance Dump'!$E$1:$AI$1,0)
),
INDEX('Active Hour''s Dump'!$D$3:$AH$337,
MATCH($C246,'Active Hour''s Dump'!$A$3:$A$337,0),
MATCH(BH$2,'Active Hour''s Dump'!$D$2:$AH$2,0)
))),"")</f>
        <v>WO</v>
      </c>
      <c r="BI246" s="54">
        <f>_xlfn.IFNA(IF(BI$3="Productivity",
INDEX('Productivity Dump'!$E$4:$AJ$500,
MATCH($A246,'Productivity Dump'!$A$4:$A$500,0),
MATCH(BI$2,'Productivity Dump'!$E$3:$AJ$3,0)
),
IF(BI$3="Attendance",
INDEX('Attendance Dump'!$E$2:$AI$400,
MATCH($A246,'Attendance Dump'!$B$2:$B$400,0),
MATCH(BI$2,'Attendance Dump'!$E$1:$AI$1,0)
),
INDEX('Active Hour''s Dump'!$D$3:$AH$337,
MATCH($C246,'Active Hour''s Dump'!$A$3:$A$337,0),
MATCH(BI$2,'Active Hour''s Dump'!$D$2:$AH$2,0)
))),"")</f>
        <v>0</v>
      </c>
      <c r="BJ246" s="13">
        <f>_xlfn.IFNA(IF(BJ$3="Productivity",
INDEX('Productivity Dump'!$E$4:$AJ$500,
MATCH($A246,'Productivity Dump'!$A$4:$A$500,0),
MATCH(BJ$2,'Productivity Dump'!$E$3:$AJ$3,0)
),
IF(BJ$3="Attendance",
INDEX('Attendance Dump'!$E$2:$AI$400,
MATCH($A246,'Attendance Dump'!$B$2:$B$400,0),
MATCH(BJ$2,'Attendance Dump'!$E$1:$AI$1,0)
),
INDEX('Active Hour''s Dump'!$D$3:$AH$337,
MATCH($C246,'Active Hour''s Dump'!$A$3:$A$337,0),
MATCH(BJ$2,'Active Hour''s Dump'!$D$2:$AH$2,0)
))),"")</f>
        <v>610.99400000000003</v>
      </c>
      <c r="BK246" s="13" t="str">
        <f>_xlfn.IFNA(IF(BK$3="Productivity",
INDEX('Productivity Dump'!$E$4:$AJ$500,
MATCH($A246,'Productivity Dump'!$A$4:$A$500,0),
MATCH(BK$2,'Productivity Dump'!$E$3:$AJ$3,0)
),
IF(BK$3="Attendance",
INDEX('Attendance Dump'!$E$2:$AI$400,
MATCH($A246,'Attendance Dump'!$B$2:$B$400,0),
MATCH(BK$2,'Attendance Dump'!$E$1:$AI$1,0)
),
INDEX('Active Hour''s Dump'!$D$3:$AH$337,
MATCH($C246,'Active Hour''s Dump'!$A$3:$A$337,0),
MATCH(BK$2,'Active Hour''s Dump'!$D$2:$AH$2,0)
))),"")</f>
        <v>P</v>
      </c>
      <c r="BL246" s="54">
        <f>_xlfn.IFNA(IF(BL$3="Productivity",
INDEX('Productivity Dump'!$E$4:$AJ$500,
MATCH($A246,'Productivity Dump'!$A$4:$A$500,0),
MATCH(BL$2,'Productivity Dump'!$E$3:$AJ$3,0)
),
IF(BL$3="Attendance",
INDEX('Attendance Dump'!$E$2:$AI$400,
MATCH($A246,'Attendance Dump'!$B$2:$B$400,0),
MATCH(BL$2,'Attendance Dump'!$E$1:$AI$1,0)
),
INDEX('Active Hour''s Dump'!$D$3:$AH$337,
MATCH($C246,'Active Hour''s Dump'!$A$3:$A$337,0),
MATCH(BL$2,'Active Hour''s Dump'!$D$2:$AH$2,0)
))),"")</f>
        <v>3.1666666666666701</v>
      </c>
      <c r="BM246" s="13">
        <f>_xlfn.IFNA(IF(BM$3="Productivity",
INDEX('Productivity Dump'!$E$4:$AJ$500,
MATCH($A246,'Productivity Dump'!$A$4:$A$500,0),
MATCH(BM$2,'Productivity Dump'!$E$3:$AJ$3,0)
),
IF(BM$3="Attendance",
INDEX('Attendance Dump'!$E$2:$AI$400,
MATCH($A246,'Attendance Dump'!$B$2:$B$400,0),
MATCH(BM$2,'Attendance Dump'!$E$1:$AI$1,0)
),
INDEX('Active Hour''s Dump'!$D$3:$AH$337,
MATCH($C246,'Active Hour''s Dump'!$A$3:$A$337,0),
MATCH(BM$2,'Active Hour''s Dump'!$D$2:$AH$2,0)
))),"")</f>
        <v>1363.3369999999998</v>
      </c>
      <c r="BN246" s="13" t="str">
        <f>_xlfn.IFNA(IF(BN$3="Productivity",
INDEX('Productivity Dump'!$E$4:$AJ$500,
MATCH($A246,'Productivity Dump'!$A$4:$A$500,0),
MATCH(BN$2,'Productivity Dump'!$E$3:$AJ$3,0)
),
IF(BN$3="Attendance",
INDEX('Attendance Dump'!$E$2:$AI$400,
MATCH($A246,'Attendance Dump'!$B$2:$B$400,0),
MATCH(BN$2,'Attendance Dump'!$E$1:$AI$1,0)
),
INDEX('Active Hour''s Dump'!$D$3:$AH$337,
MATCH($C246,'Active Hour''s Dump'!$A$3:$A$337,0),
MATCH(BN$2,'Active Hour''s Dump'!$D$2:$AH$2,0)
))),"")</f>
        <v>P</v>
      </c>
      <c r="BO246" s="54">
        <f>_xlfn.IFNA(IF(BO$3="Productivity",
INDEX('Productivity Dump'!$E$4:$AJ$500,
MATCH($A246,'Productivity Dump'!$A$4:$A$500,0),
MATCH(BO$2,'Productivity Dump'!$E$3:$AJ$3,0)
),
IF(BO$3="Attendance",
INDEX('Attendance Dump'!$E$2:$AI$400,
MATCH($A246,'Attendance Dump'!$B$2:$B$400,0),
MATCH(BO$2,'Attendance Dump'!$E$1:$AI$1,0)
),
INDEX('Active Hour''s Dump'!$D$3:$AH$337,
MATCH($C246,'Active Hour''s Dump'!$A$3:$A$337,0),
MATCH(BO$2,'Active Hour''s Dump'!$D$2:$AH$2,0)
))),"")</f>
        <v>6</v>
      </c>
      <c r="BP246" s="13">
        <f>_xlfn.IFNA(IF(BP$3="Productivity",
INDEX('Productivity Dump'!$E$4:$AJ$500,
MATCH($A246,'Productivity Dump'!$A$4:$A$500,0),
MATCH(BP$2,'Productivity Dump'!$E$3:$AJ$3,0)
),
IF(BP$3="Attendance",
INDEX('Attendance Dump'!$E$2:$AI$400,
MATCH($A246,'Attendance Dump'!$B$2:$B$400,0),
MATCH(BP$2,'Attendance Dump'!$E$1:$AI$1,0)
),
INDEX('Active Hour''s Dump'!$D$3:$AH$337,
MATCH($C246,'Active Hour''s Dump'!$A$3:$A$337,0),
MATCH(BP$2,'Active Hour''s Dump'!$D$2:$AH$2,0)
))),"")</f>
        <v>1279.1370000000002</v>
      </c>
      <c r="BQ246" s="13" t="str">
        <f>_xlfn.IFNA(IF(BQ$3="Productivity",
INDEX('Productivity Dump'!$E$4:$AJ$500,
MATCH($A246,'Productivity Dump'!$A$4:$A$500,0),
MATCH(BQ$2,'Productivity Dump'!$E$3:$AJ$3,0)
),
IF(BQ$3="Attendance",
INDEX('Attendance Dump'!$E$2:$AI$400,
MATCH($A246,'Attendance Dump'!$B$2:$B$400,0),
MATCH(BQ$2,'Attendance Dump'!$E$1:$AI$1,0)
),
INDEX('Active Hour''s Dump'!$D$3:$AH$337,
MATCH($C246,'Active Hour''s Dump'!$A$3:$A$337,0),
MATCH(BQ$2,'Active Hour''s Dump'!$D$2:$AH$2,0)
))),"")</f>
        <v>P</v>
      </c>
      <c r="BR246" s="54">
        <f>_xlfn.IFNA(IF(BR$3="Productivity",
INDEX('Productivity Dump'!$E$4:$AJ$500,
MATCH($A246,'Productivity Dump'!$A$4:$A$500,0),
MATCH(BR$2,'Productivity Dump'!$E$3:$AJ$3,0)
),
IF(BR$3="Attendance",
INDEX('Attendance Dump'!$E$2:$AI$400,
MATCH($A246,'Attendance Dump'!$B$2:$B$400,0),
MATCH(BR$2,'Attendance Dump'!$E$1:$AI$1,0)
),
INDEX('Active Hour''s Dump'!$D$3:$AH$337,
MATCH($C246,'Active Hour''s Dump'!$A$3:$A$337,0),
MATCH(BR$2,'Active Hour''s Dump'!$D$2:$AH$2,0)
))),"")</f>
        <v>6.4166666666666696</v>
      </c>
      <c r="BS246" s="13">
        <f>_xlfn.IFNA(IF(BS$3="Productivity",
INDEX('Productivity Dump'!$E$4:$AJ$500,
MATCH($A246,'Productivity Dump'!$A$4:$A$500,0),
MATCH(BS$2,'Productivity Dump'!$E$3:$AJ$3,0)
),
IF(BS$3="Attendance",
INDEX('Attendance Dump'!$E$2:$AI$400,
MATCH($A246,'Attendance Dump'!$B$2:$B$400,0),
MATCH(BS$2,'Attendance Dump'!$E$1:$AI$1,0)
),
INDEX('Active Hour''s Dump'!$D$3:$AH$337,
MATCH($C246,'Active Hour''s Dump'!$A$3:$A$337,0),
MATCH(BS$2,'Active Hour''s Dump'!$D$2:$AH$2,0)
))),"")</f>
        <v>1264.2889999999998</v>
      </c>
      <c r="BT246" s="13" t="str">
        <f>_xlfn.IFNA(IF(BT$3="Productivity",
INDEX('Productivity Dump'!$E$4:$AJ$500,
MATCH($A246,'Productivity Dump'!$A$4:$A$500,0),
MATCH(BT$2,'Productivity Dump'!$E$3:$AJ$3,0)
),
IF(BT$3="Attendance",
INDEX('Attendance Dump'!$E$2:$AI$400,
MATCH($A246,'Attendance Dump'!$B$2:$B$400,0),
MATCH(BT$2,'Attendance Dump'!$E$1:$AI$1,0)
),
INDEX('Active Hour''s Dump'!$D$3:$AH$337,
MATCH($C246,'Active Hour''s Dump'!$A$3:$A$337,0),
MATCH(BT$2,'Active Hour''s Dump'!$D$2:$AH$2,0)
))),"")</f>
        <v>H(P)</v>
      </c>
      <c r="BU246" s="54">
        <f>_xlfn.IFNA(IF(BU$3="Productivity",
INDEX('Productivity Dump'!$E$4:$AJ$500,
MATCH($A246,'Productivity Dump'!$A$4:$A$500,0),
MATCH(BU$2,'Productivity Dump'!$E$3:$AJ$3,0)
),
IF(BU$3="Attendance",
INDEX('Attendance Dump'!$E$2:$AI$400,
MATCH($A246,'Attendance Dump'!$B$2:$B$400,0),
MATCH(BU$2,'Attendance Dump'!$E$1:$AI$1,0)
),
INDEX('Active Hour''s Dump'!$D$3:$AH$337,
MATCH($C246,'Active Hour''s Dump'!$A$3:$A$337,0),
MATCH(BU$2,'Active Hour''s Dump'!$D$2:$AH$2,0)
))),"")</f>
        <v>6.4166666666666696</v>
      </c>
      <c r="BV246" s="13">
        <f>_xlfn.IFNA(IF(BV$3="Productivity",
INDEX('Productivity Dump'!$E$4:$AJ$500,
MATCH($A246,'Productivity Dump'!$A$4:$A$500,0),
MATCH(BV$2,'Productivity Dump'!$E$3:$AJ$3,0)
),
IF(BV$3="Attendance",
INDEX('Attendance Dump'!$E$2:$AI$400,
MATCH($A246,'Attendance Dump'!$B$2:$B$400,0),
MATCH(BV$2,'Attendance Dump'!$E$1:$AI$1,0)
),
INDEX('Active Hour''s Dump'!$D$3:$AH$337,
MATCH($C246,'Active Hour''s Dump'!$A$3:$A$337,0),
MATCH(BV$2,'Active Hour''s Dump'!$D$2:$AH$2,0)
))),"")</f>
        <v>1271.1990000000001</v>
      </c>
      <c r="BW246" s="13" t="str">
        <f>_xlfn.IFNA(IF(BW$3="Productivity",
INDEX('Productivity Dump'!$E$4:$AJ$500,
MATCH($A246,'Productivity Dump'!$A$4:$A$500,0),
MATCH(BW$2,'Productivity Dump'!$E$3:$AJ$3,0)
),
IF(BW$3="Attendance",
INDEX('Attendance Dump'!$E$2:$AI$400,
MATCH($A246,'Attendance Dump'!$B$2:$B$400,0),
MATCH(BW$2,'Attendance Dump'!$E$1:$AI$1,0)
),
INDEX('Active Hour''s Dump'!$D$3:$AH$337,
MATCH($C246,'Active Hour''s Dump'!$A$3:$A$337,0),
MATCH(BW$2,'Active Hour''s Dump'!$D$2:$AH$2,0)
))),"")</f>
        <v>P</v>
      </c>
      <c r="BX246" s="54">
        <f>_xlfn.IFNA(IF(BX$3="Productivity",
INDEX('Productivity Dump'!$E$4:$AJ$500,
MATCH($A246,'Productivity Dump'!$A$4:$A$500,0),
MATCH(BX$2,'Productivity Dump'!$E$3:$AJ$3,0)
),
IF(BX$3="Attendance",
INDEX('Attendance Dump'!$E$2:$AI$400,
MATCH($A246,'Attendance Dump'!$B$2:$B$400,0),
MATCH(BX$2,'Attendance Dump'!$E$1:$AI$1,0)
),
INDEX('Active Hour''s Dump'!$D$3:$AH$337,
MATCH($C246,'Active Hour''s Dump'!$A$3:$A$337,0),
MATCH(BX$2,'Active Hour''s Dump'!$D$2:$AH$2,0)
))),"")</f>
        <v>6</v>
      </c>
      <c r="BY246" s="13">
        <f>_xlfn.IFNA(IF(BY$3="Productivity",
INDEX('Productivity Dump'!$E$4:$AJ$500,
MATCH($A246,'Productivity Dump'!$A$4:$A$500,0),
MATCH(BY$2,'Productivity Dump'!$E$3:$AJ$3,0)
),
IF(BY$3="Attendance",
INDEX('Attendance Dump'!$E$2:$AI$400,
MATCH($A246,'Attendance Dump'!$B$2:$B$400,0),
MATCH(BY$2,'Attendance Dump'!$E$1:$AI$1,0)
),
INDEX('Active Hour''s Dump'!$D$3:$AH$337,
MATCH($C246,'Active Hour''s Dump'!$A$3:$A$337,0),
MATCH(BY$2,'Active Hour''s Dump'!$D$2:$AH$2,0)
))),"")</f>
        <v>381.35099999999994</v>
      </c>
      <c r="BZ246" s="13" t="str">
        <f>_xlfn.IFNA(IF(BZ$3="Productivity",
INDEX('Productivity Dump'!$E$4:$AJ$500,
MATCH($A246,'Productivity Dump'!$A$4:$A$500,0),
MATCH(BZ$2,'Productivity Dump'!$E$3:$AJ$3,0)
),
IF(BZ$3="Attendance",
INDEX('Attendance Dump'!$E$2:$AI$400,
MATCH($A246,'Attendance Dump'!$B$2:$B$400,0),
MATCH(BZ$2,'Attendance Dump'!$E$1:$AI$1,0)
),
INDEX('Active Hour''s Dump'!$D$3:$AH$337,
MATCH($C246,'Active Hour''s Dump'!$A$3:$A$337,0),
MATCH(BZ$2,'Active Hour''s Dump'!$D$2:$AH$2,0)
))),"")</f>
        <v>P</v>
      </c>
      <c r="CA246" s="54">
        <f>_xlfn.IFNA(IF(CA$3="Productivity",
INDEX('Productivity Dump'!$E$4:$AJ$500,
MATCH($A246,'Productivity Dump'!$A$4:$A$500,0),
MATCH(CA$2,'Productivity Dump'!$E$3:$AJ$3,0)
),
IF(CA$3="Attendance",
INDEX('Attendance Dump'!$E$2:$AI$400,
MATCH($A246,'Attendance Dump'!$B$2:$B$400,0),
MATCH(CA$2,'Attendance Dump'!$E$1:$AI$1,0)
),
INDEX('Active Hour''s Dump'!$D$3:$AH$337,
MATCH($C246,'Active Hour''s Dump'!$A$3:$A$337,0),
MATCH(CA$2,'Active Hour''s Dump'!$D$2:$AH$2,0)
))),"")</f>
        <v>2</v>
      </c>
      <c r="CB246" s="13">
        <f>_xlfn.IFNA(IF(CB$3="Productivity",
INDEX('Productivity Dump'!$E$4:$AJ$500,
MATCH($A246,'Productivity Dump'!$A$4:$A$500,0),
MATCH(CB$2,'Productivity Dump'!$E$3:$AJ$3,0)
),
IF(CB$3="Attendance",
INDEX('Attendance Dump'!$E$2:$AI$400,
MATCH($A246,'Attendance Dump'!$B$2:$B$400,0),
MATCH(CB$2,'Attendance Dump'!$E$1:$AI$1,0)
),
INDEX('Active Hour''s Dump'!$D$3:$AH$337,
MATCH($C246,'Active Hour''s Dump'!$A$3:$A$337,0),
MATCH(CB$2,'Active Hour''s Dump'!$D$2:$AH$2,0)
))),"")</f>
        <v>0</v>
      </c>
      <c r="CC246" s="13" t="str">
        <f>_xlfn.IFNA(IF(CC$3="Productivity",
INDEX('Productivity Dump'!$E$4:$AJ$500,
MATCH($A246,'Productivity Dump'!$A$4:$A$500,0),
MATCH(CC$2,'Productivity Dump'!$E$3:$AJ$3,0)
),
IF(CC$3="Attendance",
INDEX('Attendance Dump'!$E$2:$AI$400,
MATCH($A246,'Attendance Dump'!$B$2:$B$400,0),
MATCH(CC$2,'Attendance Dump'!$E$1:$AI$1,0)
),
INDEX('Active Hour''s Dump'!$D$3:$AH$337,
MATCH($C246,'Active Hour''s Dump'!$A$3:$A$337,0),
MATCH(CC$2,'Active Hour''s Dump'!$D$2:$AH$2,0)
))),"")</f>
        <v>WO</v>
      </c>
      <c r="CD246" s="54">
        <f>_xlfn.IFNA(IF(CD$3="Productivity",
INDEX('Productivity Dump'!$E$4:$AJ$500,
MATCH($A246,'Productivity Dump'!$A$4:$A$500,0),
MATCH(CD$2,'Productivity Dump'!$E$3:$AJ$3,0)
),
IF(CD$3="Attendance",
INDEX('Attendance Dump'!$E$2:$AI$400,
MATCH($A246,'Attendance Dump'!$B$2:$B$400,0),
MATCH(CD$2,'Attendance Dump'!$E$1:$AI$1,0)
),
INDEX('Active Hour''s Dump'!$D$3:$AH$337,
MATCH($C246,'Active Hour''s Dump'!$A$3:$A$337,0),
MATCH(CD$2,'Active Hour''s Dump'!$D$2:$AH$2,0)
))),"")</f>
        <v>0</v>
      </c>
      <c r="CE246" s="13">
        <f>_xlfn.IFNA(IF(CE$3="Productivity",
INDEX('Productivity Dump'!$E$4:$AJ$500,
MATCH($A246,'Productivity Dump'!$A$4:$A$500,0),
MATCH(CE$2,'Productivity Dump'!$E$3:$AJ$3,0)
),
IF(CE$3="Attendance",
INDEX('Attendance Dump'!$E$2:$AI$400,
MATCH($A246,'Attendance Dump'!$B$2:$B$400,0),
MATCH(CE$2,'Attendance Dump'!$E$1:$AI$1,0)
),
INDEX('Active Hour''s Dump'!$D$3:$AH$337,
MATCH($C246,'Active Hour''s Dump'!$A$3:$A$337,0),
MATCH(CE$2,'Active Hour''s Dump'!$D$2:$AH$2,0)
))),"")</f>
        <v>617.22499999999991</v>
      </c>
      <c r="CF246" s="13" t="str">
        <f>_xlfn.IFNA(IF(CF$3="Productivity",
INDEX('Productivity Dump'!$E$4:$AJ$500,
MATCH($A246,'Productivity Dump'!$A$4:$A$500,0),
MATCH(CF$2,'Productivity Dump'!$E$3:$AJ$3,0)
),
IF(CF$3="Attendance",
INDEX('Attendance Dump'!$E$2:$AI$400,
MATCH($A246,'Attendance Dump'!$B$2:$B$400,0),
MATCH(CF$2,'Attendance Dump'!$E$1:$AI$1,0)
),
INDEX('Active Hour''s Dump'!$D$3:$AH$337,
MATCH($C246,'Active Hour''s Dump'!$A$3:$A$337,0),
MATCH(CF$2,'Active Hour''s Dump'!$D$2:$AH$2,0)
))),"")</f>
        <v>P</v>
      </c>
      <c r="CG246" s="54">
        <f>_xlfn.IFNA(IF(CG$3="Productivity",
INDEX('Productivity Dump'!$E$4:$AJ$500,
MATCH($A246,'Productivity Dump'!$A$4:$A$500,0),
MATCH(CG$2,'Productivity Dump'!$E$3:$AJ$3,0)
),
IF(CG$3="Attendance",
INDEX('Attendance Dump'!$E$2:$AI$400,
MATCH($A246,'Attendance Dump'!$B$2:$B$400,0),
MATCH(CG$2,'Attendance Dump'!$E$1:$AI$1,0)
),
INDEX('Active Hour''s Dump'!$D$3:$AH$337,
MATCH($C246,'Active Hour''s Dump'!$A$3:$A$337,0),
MATCH(CG$2,'Active Hour''s Dump'!$D$2:$AH$2,0)
))),"")</f>
        <v>3.1666666666666701</v>
      </c>
      <c r="CH246" s="13">
        <f>_xlfn.IFNA(IF(CH$3="Productivity",
INDEX('Productivity Dump'!$E$4:$AJ$500,
MATCH($A246,'Productivity Dump'!$A$4:$A$500,0),
MATCH(CH$2,'Productivity Dump'!$E$3:$AJ$3,0)
),
IF(CH$3="Attendance",
INDEX('Attendance Dump'!$E$2:$AI$400,
MATCH($A246,'Attendance Dump'!$B$2:$B$400,0),
MATCH(CH$2,'Attendance Dump'!$E$1:$AI$1,0)
),
INDEX('Active Hour''s Dump'!$D$3:$AH$337,
MATCH($C246,'Active Hour''s Dump'!$A$3:$A$337,0),
MATCH(CH$2,'Active Hour''s Dump'!$D$2:$AH$2,0)
))),"")</f>
        <v>1175.6000000000004</v>
      </c>
      <c r="CI246" s="13" t="str">
        <f>_xlfn.IFNA(IF(CI$3="Productivity",
INDEX('Productivity Dump'!$E$4:$AJ$500,
MATCH($A246,'Productivity Dump'!$A$4:$A$500,0),
MATCH(CI$2,'Productivity Dump'!$E$3:$AJ$3,0)
),
IF(CI$3="Attendance",
INDEX('Attendance Dump'!$E$2:$AI$400,
MATCH($A246,'Attendance Dump'!$B$2:$B$400,0),
MATCH(CI$2,'Attendance Dump'!$E$1:$AI$1,0)
),
INDEX('Active Hour''s Dump'!$D$3:$AH$337,
MATCH($C246,'Active Hour''s Dump'!$A$3:$A$337,0),
MATCH(CI$2,'Active Hour''s Dump'!$D$2:$AH$2,0)
))),"")</f>
        <v>P</v>
      </c>
      <c r="CJ246" s="54">
        <f>_xlfn.IFNA(IF(CJ$3="Productivity",
INDEX('Productivity Dump'!$E$4:$AJ$500,
MATCH($A246,'Productivity Dump'!$A$4:$A$500,0),
MATCH(CJ$2,'Productivity Dump'!$E$3:$AJ$3,0)
),
IF(CJ$3="Attendance",
INDEX('Attendance Dump'!$E$2:$AI$400,
MATCH($A246,'Attendance Dump'!$B$2:$B$400,0),
MATCH(CJ$2,'Attendance Dump'!$E$1:$AI$1,0)
),
INDEX('Active Hour''s Dump'!$D$3:$AH$337,
MATCH($C246,'Active Hour''s Dump'!$A$3:$A$337,0),
MATCH(CJ$2,'Active Hour''s Dump'!$D$2:$AH$2,0)
))),"")</f>
        <v>6.8333333333333304</v>
      </c>
      <c r="CK246" s="13">
        <f>_xlfn.IFNA(IF(CK$3="Productivity",
INDEX('Productivity Dump'!$E$4:$AJ$500,
MATCH($A246,'Productivity Dump'!$A$4:$A$500,0),
MATCH(CK$2,'Productivity Dump'!$E$3:$AJ$3,0)
),
IF(CK$3="Attendance",
INDEX('Attendance Dump'!$E$2:$AI$400,
MATCH($A246,'Attendance Dump'!$B$2:$B$400,0),
MATCH(CK$2,'Attendance Dump'!$E$1:$AI$1,0)
),
INDEX('Active Hour''s Dump'!$D$3:$AH$337,
MATCH($C246,'Active Hour''s Dump'!$A$3:$A$337,0),
MATCH(CK$2,'Active Hour''s Dump'!$D$2:$AH$2,0)
))),"")</f>
        <v>1080.23</v>
      </c>
      <c r="CL246" s="13" t="str">
        <f>_xlfn.IFNA(IF(CL$3="Productivity",
INDEX('Productivity Dump'!$E$4:$AJ$500,
MATCH($A246,'Productivity Dump'!$A$4:$A$500,0),
MATCH(CL$2,'Productivity Dump'!$E$3:$AJ$3,0)
),
IF(CL$3="Attendance",
INDEX('Attendance Dump'!$E$2:$AI$400,
MATCH($A246,'Attendance Dump'!$B$2:$B$400,0),
MATCH(CL$2,'Attendance Dump'!$E$1:$AI$1,0)
),
INDEX('Active Hour''s Dump'!$D$3:$AH$337,
MATCH($C246,'Active Hour''s Dump'!$A$3:$A$337,0),
MATCH(CL$2,'Active Hour''s Dump'!$D$2:$AH$2,0)
))),"")</f>
        <v>P</v>
      </c>
      <c r="CM246" s="54">
        <f>_xlfn.IFNA(IF(CM$3="Productivity",
INDEX('Productivity Dump'!$E$4:$AJ$500,
MATCH($A246,'Productivity Dump'!$A$4:$A$500,0),
MATCH(CM$2,'Productivity Dump'!$E$3:$AJ$3,0)
),
IF(CM$3="Attendance",
INDEX('Attendance Dump'!$E$2:$AI$400,
MATCH($A246,'Attendance Dump'!$B$2:$B$400,0),
MATCH(CM$2,'Attendance Dump'!$E$1:$AI$1,0)
),
INDEX('Active Hour''s Dump'!$D$3:$AH$337,
MATCH($C246,'Active Hour''s Dump'!$A$3:$A$337,0),
MATCH(CM$2,'Active Hour''s Dump'!$D$2:$AH$2,0)
))),"")</f>
        <v>5.5</v>
      </c>
      <c r="CN246" s="13">
        <f>_xlfn.IFNA(IF(CN$3="Productivity",
INDEX('Productivity Dump'!$E$4:$AJ$500,
MATCH($A246,'Productivity Dump'!$A$4:$A$500,0),
MATCH(CN$2,'Productivity Dump'!$E$3:$AJ$3,0)
),
IF(CN$3="Attendance",
INDEX('Attendance Dump'!$E$2:$AI$400,
MATCH($A246,'Attendance Dump'!$B$2:$B$400,0),
MATCH(CN$2,'Attendance Dump'!$E$1:$AI$1,0)
),
INDEX('Active Hour''s Dump'!$D$3:$AH$337,
MATCH($C246,'Active Hour''s Dump'!$A$3:$A$337,0),
MATCH(CN$2,'Active Hour''s Dump'!$D$2:$AH$2,0)
))),"")</f>
        <v>0</v>
      </c>
      <c r="CO246" s="13">
        <f>_xlfn.IFNA(IF(CO$3="Productivity",
INDEX('Productivity Dump'!$E$4:$AJ$500,
MATCH($A246,'Productivity Dump'!$A$4:$A$500,0),
MATCH(CO$2,'Productivity Dump'!$E$3:$AJ$3,0)
),
IF(CO$3="Attendance",
INDEX('Attendance Dump'!$E$2:$AI$400,
MATCH($A246,'Attendance Dump'!$B$2:$B$400,0),
MATCH(CO$2,'Attendance Dump'!$E$1:$AI$1,0)
),
INDEX('Active Hour''s Dump'!$D$3:$AH$337,
MATCH($C246,'Active Hour''s Dump'!$A$3:$A$337,0),
MATCH(CO$2,'Active Hour''s Dump'!$D$2:$AH$2,0)
))),"")</f>
        <v>0</v>
      </c>
      <c r="CP246" s="54">
        <f>_xlfn.IFNA(IF(CP$3="Productivity",
INDEX('Productivity Dump'!$E$4:$AJ$500,
MATCH($A246,'Productivity Dump'!$A$4:$A$500,0),
MATCH(CP$2,'Productivity Dump'!$E$3:$AJ$3,0)
),
IF(CP$3="Attendance",
INDEX('Attendance Dump'!$E$2:$AI$400,
MATCH($A246,'Attendance Dump'!$B$2:$B$400,0),
MATCH(CP$2,'Attendance Dump'!$E$1:$AI$1,0)
),
INDEX('Active Hour''s Dump'!$D$3:$AH$337,
MATCH($C246,'Active Hour''s Dump'!$A$3:$A$337,0),
MATCH(CP$2,'Active Hour''s Dump'!$D$2:$AH$2,0)
))),"")</f>
        <v>0</v>
      </c>
      <c r="CQ246" s="13">
        <f>_xlfn.IFNA(IF(CQ$3="Productivity",
INDEX('Productivity Dump'!$E$4:$AJ$500,
MATCH($A246,'Productivity Dump'!$A$4:$A$500,0),
MATCH(CQ$2,'Productivity Dump'!$E$3:$AJ$3,0)
),
IF(CQ$3="Attendance",
INDEX('Attendance Dump'!$E$2:$AI$400,
MATCH($A246,'Attendance Dump'!$B$2:$B$400,0),
MATCH(CQ$2,'Attendance Dump'!$E$1:$AI$1,0)
),
INDEX('Active Hour''s Dump'!$D$3:$AH$337,
MATCH($C246,'Active Hour''s Dump'!$A$3:$A$337,0),
MATCH(CQ$2,'Active Hour''s Dump'!$D$2:$AH$2,0)
))),"")</f>
        <v>0</v>
      </c>
      <c r="CR246" s="13">
        <f>_xlfn.IFNA(IF(CR$3="Productivity",
INDEX('Productivity Dump'!$E$4:$AJ$500,
MATCH($A246,'Productivity Dump'!$A$4:$A$500,0),
MATCH(CR$2,'Productivity Dump'!$E$3:$AJ$3,0)
),
IF(CR$3="Attendance",
INDEX('Attendance Dump'!$E$2:$AI$400,
MATCH($A246,'Attendance Dump'!$B$2:$B$400,0),
MATCH(CR$2,'Attendance Dump'!$E$1:$AI$1,0)
),
INDEX('Active Hour''s Dump'!$D$3:$AH$337,
MATCH($C246,'Active Hour''s Dump'!$A$3:$A$337,0),
MATCH(CR$2,'Active Hour''s Dump'!$D$2:$AH$2,0)
))),"")</f>
        <v>0</v>
      </c>
      <c r="CS246" s="54">
        <f>_xlfn.IFNA(IF(CS$3="Productivity",
INDEX('Productivity Dump'!$E$4:$AJ$500,
MATCH($A246,'Productivity Dump'!$A$4:$A$500,0),
MATCH(CS$2,'Productivity Dump'!$E$3:$AJ$3,0)
),
IF(CS$3="Attendance",
INDEX('Attendance Dump'!$E$2:$AI$400,
MATCH($A246,'Attendance Dump'!$B$2:$B$400,0),
MATCH(CS$2,'Attendance Dump'!$E$1:$AI$1,0)
),
INDEX('Active Hour''s Dump'!$D$3:$AH$337,
MATCH($C246,'Active Hour''s Dump'!$A$3:$A$337,0),
MATCH(CS$2,'Active Hour''s Dump'!$D$2:$AH$2,0)
))),"")</f>
        <v>0</v>
      </c>
      <c r="CT246" s="13">
        <f>_xlfn.IFNA(IF(CT$3="Productivity",
INDEX('Productivity Dump'!$E$4:$AJ$500,
MATCH($A246,'Productivity Dump'!$A$4:$A$500,0),
MATCH(CT$2,'Productivity Dump'!$E$3:$AJ$3,0)
),
IF(CT$3="Attendance",
INDEX('Attendance Dump'!$E$2:$AI$400,
MATCH($A246,'Attendance Dump'!$B$2:$B$400,0),
MATCH(CT$2,'Attendance Dump'!$E$1:$AI$1,0)
),
INDEX('Active Hour''s Dump'!$D$3:$AH$337,
MATCH($C246,'Active Hour''s Dump'!$A$3:$A$337,0),
MATCH(CT$2,'Active Hour''s Dump'!$D$2:$AH$2,0)
))),"")</f>
        <v>0</v>
      </c>
      <c r="CU246" s="13">
        <f>_xlfn.IFNA(IF(CU$3="Productivity",
INDEX('Productivity Dump'!$E$4:$AJ$500,
MATCH($A246,'Productivity Dump'!$A$4:$A$500,0),
MATCH(CU$2,'Productivity Dump'!$E$3:$AJ$3,0)
),
IF(CU$3="Attendance",
INDEX('Attendance Dump'!$E$2:$AI$400,
MATCH($A246,'Attendance Dump'!$B$2:$B$400,0),
MATCH(CU$2,'Attendance Dump'!$E$1:$AI$1,0)
),
INDEX('Active Hour''s Dump'!$D$3:$AH$337,
MATCH($C246,'Active Hour''s Dump'!$A$3:$A$337,0),
MATCH(CU$2,'Active Hour''s Dump'!$D$2:$AH$2,0)
))),"")</f>
        <v>0</v>
      </c>
      <c r="CV246" s="54">
        <f>_xlfn.IFNA(IF(CV$3="Productivity",
INDEX('Productivity Dump'!$E$4:$AJ$500,
MATCH($A246,'Productivity Dump'!$A$4:$A$500,0),
MATCH(CV$2,'Productivity Dump'!$E$3:$AJ$3,0)
),
IF(CV$3="Attendance",
INDEX('Attendance Dump'!$E$2:$AI$400,
MATCH($A246,'Attendance Dump'!$B$2:$B$400,0),
MATCH(CV$2,'Attendance Dump'!$E$1:$AI$1,0)
),
INDEX('Active Hour''s Dump'!$D$3:$AH$337,
MATCH($C246,'Active Hour''s Dump'!$A$3:$A$337,0),
MATCH(CV$2,'Active Hour''s Dump'!$D$2:$AH$2,0)
))),"")</f>
        <v>0</v>
      </c>
      <c r="CW246" s="13"/>
      <c r="CX246" s="13"/>
      <c r="CY246" s="54"/>
      <c r="DA246" s="57">
        <f t="shared" si="87"/>
        <v>121.83333333333336</v>
      </c>
      <c r="DB246" s="35">
        <f t="shared" si="88"/>
        <v>25085.253999999997</v>
      </c>
      <c r="DC246" s="35">
        <f t="shared" si="83"/>
        <v>0</v>
      </c>
      <c r="DD246" s="35">
        <f t="shared" ca="1" si="86"/>
        <v>0</v>
      </c>
      <c r="DF246" s="32" cm="1">
        <f t="array" ref="DF246">SUMPRODUCT(
    (MOD(COLUMN(H246:CV246) - COLUMN(H246), 3) = 0) *
    (H246:CV246 = 0) *
    (I246:CW246 = "P") *
    (COUNTIF(UKHoliday, H$2:CV$2) = 0)
)</f>
        <v>0</v>
      </c>
      <c r="DG246" s="33" cm="1">
        <f t="array" ref="DG246">SUMPRODUCT(
  (MOD(COLUMN(H246:CV246) - COLUMN(H246), 3) = 0) *
  (H246:CV246 &gt; 0) *
  (H246:CV246 &lt; 0.5 * IF(((WEEKDAY(H$2:CV$2, 2) = 1) + (WEEKDAY(H$2:CV$2, 2) = 6)), G246, F246)) *
  (I246:CW246 = "P") *
  (COUNTIF(UKHoliday, H$2:CV$2) = 0)
)</f>
        <v>0</v>
      </c>
      <c r="DH246" s="33" cm="1">
        <f t="array" ref="DH246">SUMPRODUCT(
  (MOD(COLUMN(H246:CV246) - COLUMN(H246), 3) = 0) *
  (H246:CV246 &gt; 0.5 * IF(((WEEKDAY(H$2:CV$2, 2) = 1) + (WEEKDAY(H$2:CV$2, 2) = 6)), $G246, $F246)) *
  (H246:CV246 &lt; 0.8 * IF(((WEEKDAY(H$2:CV$2, 2) = 1) + (WEEKDAY(H$2:CV$2, 2) = 6)), $G246, $F246)) *
  (I246:CW246 = "P") *
  (COUNTIF(UKHoliday, H$2:CV$2) = 0)
)</f>
        <v>1</v>
      </c>
      <c r="DI246" s="33" cm="1">
        <f t="array" ref="DI246">SUMPRODUCT(
  (MOD(COLUMN(H246:CV246) - COLUMN(H246), 3) = 0) *
  (H246:CV246 &gt; 0.8 * IF(((WEEKDAY(H$2:CV$2, 2) = 1) + (WEEKDAY(H$2:CV$2, 2) = 6)), $G246, $F246)) *
  (H246:CV246 &lt; 1 * IF(((WEEKDAY(H$2:CV$2, 2) = 1) + (WEEKDAY(H$2:CV$2, 2) = 6)), $G246, $F246)) *
  (I246:CW246 = "P") *
  (COUNTIF(UKHoliday, H$2:CV$2) = 0)
)</f>
        <v>2</v>
      </c>
    </row>
    <row r="247" spans="1:113" x14ac:dyDescent="0.3">
      <c r="A247" s="8" t="s">
        <v>413</v>
      </c>
      <c r="B247" s="36" t="s">
        <v>530</v>
      </c>
      <c r="C247" s="9" t="s">
        <v>829</v>
      </c>
      <c r="D247" s="62" t="s">
        <v>944</v>
      </c>
      <c r="E247" s="35">
        <v>18600</v>
      </c>
      <c r="F247" s="35">
        <f t="shared" si="84"/>
        <v>930</v>
      </c>
      <c r="G247" s="35">
        <f t="shared" si="85"/>
        <v>465</v>
      </c>
      <c r="H247" s="13">
        <f>_xlfn.IFNA(IF(H$3="Productivity",
INDEX('Productivity Dump'!$E$4:$AJ$500,
MATCH($A247,'Productivity Dump'!$A$4:$A$500,0),
MATCH(H$2,'Productivity Dump'!$E$3:$AJ$3,0)
),
IF(H$3="Attendance",
INDEX('Attendance Dump'!$E$2:$AI$400,
MATCH($A247,'Attendance Dump'!$B$2:$B$400,0),
MATCH(H$2,'Attendance Dump'!$E$1:$AI$1,0)
),
INDEX('Active Hour''s Dump'!$D$3:$AH$337,
MATCH($C247,'Active Hour''s Dump'!$A$3:$A$337,0),
MATCH(H$2,'Active Hour''s Dump'!$D$2:$AH$2,0)
))),"")</f>
        <v>1053.3690000000001</v>
      </c>
      <c r="I247" s="13" t="str">
        <f>_xlfn.IFNA(IF(I$3="Productivity",
INDEX('Productivity Dump'!$E$4:$AJ$500,
MATCH($A247,'Productivity Dump'!$A$4:$A$500,0),
MATCH(I$2,'Productivity Dump'!$E$3:$AJ$3,0)
),
IF(I$3="Attendance",
INDEX('Attendance Dump'!$E$2:$AI$400,
MATCH($A247,'Attendance Dump'!$B$2:$B$400,0),
MATCH(I$2,'Attendance Dump'!$E$1:$AI$1,0)
),
INDEX('Active Hour''s Dump'!$D$3:$AH$337,
MATCH($C247,'Active Hour''s Dump'!$A$3:$A$337,0),
MATCH(I$2,'Active Hour''s Dump'!$D$2:$AH$2,0)
))),"")</f>
        <v>P</v>
      </c>
      <c r="J247" s="54">
        <f>_xlfn.IFNA(IF(J$3="Productivity",
INDEX('Productivity Dump'!$E$4:$AJ$500,
MATCH($A247,'Productivity Dump'!$A$4:$A$500,0),
MATCH(J$2,'Productivity Dump'!$E$3:$AJ$3,0)
),
IF(J$3="Attendance",
INDEX('Attendance Dump'!$E$2:$AI$400,
MATCH($A247,'Attendance Dump'!$B$2:$B$400,0),
MATCH(J$2,'Attendance Dump'!$E$1:$AI$1,0)
),
INDEX('Active Hour''s Dump'!$D$3:$AH$337,
MATCH($C247,'Active Hour''s Dump'!$A$3:$A$337,0),
MATCH(J$2,'Active Hour''s Dump'!$D$2:$AH$2,0)
))),"")</f>
        <v>5.5833333333333304</v>
      </c>
      <c r="K247" s="13">
        <f>_xlfn.IFNA(IF(K$3="Productivity",
INDEX('Productivity Dump'!$E$4:$AJ$500,
MATCH($A247,'Productivity Dump'!$A$4:$A$500,0),
MATCH(K$2,'Productivity Dump'!$E$3:$AJ$3,0)
),
IF(K$3="Attendance",
INDEX('Attendance Dump'!$E$2:$AI$400,
MATCH($A247,'Attendance Dump'!$B$2:$B$400,0),
MATCH(K$2,'Attendance Dump'!$E$1:$AI$1,0)
),
INDEX('Active Hour''s Dump'!$D$3:$AH$337,
MATCH($C247,'Active Hour''s Dump'!$A$3:$A$337,0),
MATCH(K$2,'Active Hour''s Dump'!$D$2:$AH$2,0)
))),"")</f>
        <v>1001.4499999999999</v>
      </c>
      <c r="L247" s="13" t="str">
        <f>_xlfn.IFNA(IF(L$3="Productivity",
INDEX('Productivity Dump'!$E$4:$AJ$500,
MATCH($A247,'Productivity Dump'!$A$4:$A$500,0),
MATCH(L$2,'Productivity Dump'!$E$3:$AJ$3,0)
),
IF(L$3="Attendance",
INDEX('Attendance Dump'!$E$2:$AI$400,
MATCH($A247,'Attendance Dump'!$B$2:$B$400,0),
MATCH(L$2,'Attendance Dump'!$E$1:$AI$1,0)
),
INDEX('Active Hour''s Dump'!$D$3:$AH$337,
MATCH($C247,'Active Hour''s Dump'!$A$3:$A$337,0),
MATCH(L$2,'Active Hour''s Dump'!$D$2:$AH$2,0)
))),"")</f>
        <v>P</v>
      </c>
      <c r="M247" s="54">
        <f>_xlfn.IFNA(IF(M$3="Productivity",
INDEX('Productivity Dump'!$E$4:$AJ$500,
MATCH($A247,'Productivity Dump'!$A$4:$A$500,0),
MATCH(M$2,'Productivity Dump'!$E$3:$AJ$3,0)
),
IF(M$3="Attendance",
INDEX('Attendance Dump'!$E$2:$AI$400,
MATCH($A247,'Attendance Dump'!$B$2:$B$400,0),
MATCH(M$2,'Attendance Dump'!$E$1:$AI$1,0)
),
INDEX('Active Hour''s Dump'!$D$3:$AH$337,
MATCH($C247,'Active Hour''s Dump'!$A$3:$A$337,0),
MATCH(M$2,'Active Hour''s Dump'!$D$2:$AH$2,0)
))),"")</f>
        <v>5.8333333333333304</v>
      </c>
      <c r="N247" s="13">
        <f>_xlfn.IFNA(IF(N$3="Productivity",
INDEX('Productivity Dump'!$E$4:$AJ$500,
MATCH($A247,'Productivity Dump'!$A$4:$A$500,0),
MATCH(N$2,'Productivity Dump'!$E$3:$AJ$3,0)
),
IF(N$3="Attendance",
INDEX('Attendance Dump'!$E$2:$AI$400,
MATCH($A247,'Attendance Dump'!$B$2:$B$400,0),
MATCH(N$2,'Attendance Dump'!$E$1:$AI$1,0)
),
INDEX('Active Hour''s Dump'!$D$3:$AH$337,
MATCH($C247,'Active Hour''s Dump'!$A$3:$A$337,0),
MATCH(N$2,'Active Hour''s Dump'!$D$2:$AH$2,0)
))),"")</f>
        <v>323.81599999999992</v>
      </c>
      <c r="O247" s="13" t="str">
        <f>_xlfn.IFNA(IF(O$3="Productivity",
INDEX('Productivity Dump'!$E$4:$AJ$500,
MATCH($A247,'Productivity Dump'!$A$4:$A$500,0),
MATCH(O$2,'Productivity Dump'!$E$3:$AJ$3,0)
),
IF(O$3="Attendance",
INDEX('Attendance Dump'!$E$2:$AI$400,
MATCH($A247,'Attendance Dump'!$B$2:$B$400,0),
MATCH(O$2,'Attendance Dump'!$E$1:$AI$1,0)
),
INDEX('Active Hour''s Dump'!$D$3:$AH$337,
MATCH($C247,'Active Hour''s Dump'!$A$3:$A$337,0),
MATCH(O$2,'Active Hour''s Dump'!$D$2:$AH$2,0)
))),"")</f>
        <v>P</v>
      </c>
      <c r="P247" s="54">
        <f>_xlfn.IFNA(IF(P$3="Productivity",
INDEX('Productivity Dump'!$E$4:$AJ$500,
MATCH($A247,'Productivity Dump'!$A$4:$A$500,0),
MATCH(P$2,'Productivity Dump'!$E$3:$AJ$3,0)
),
IF(P$3="Attendance",
INDEX('Attendance Dump'!$E$2:$AI$400,
MATCH($A247,'Attendance Dump'!$B$2:$B$400,0),
MATCH(P$2,'Attendance Dump'!$E$1:$AI$1,0)
),
INDEX('Active Hour''s Dump'!$D$3:$AH$337,
MATCH($C247,'Active Hour''s Dump'!$A$3:$A$337,0),
MATCH(P$2,'Active Hour''s Dump'!$D$2:$AH$2,0)
))),"")</f>
        <v>1.75</v>
      </c>
      <c r="Q247" s="13">
        <f>_xlfn.IFNA(IF(Q$3="Productivity",
INDEX('Productivity Dump'!$E$4:$AJ$500,
MATCH($A247,'Productivity Dump'!$A$4:$A$500,0),
MATCH(Q$2,'Productivity Dump'!$E$3:$AJ$3,0)
),
IF(Q$3="Attendance",
INDEX('Attendance Dump'!$E$2:$AI$400,
MATCH($A247,'Attendance Dump'!$B$2:$B$400,0),
MATCH(Q$2,'Attendance Dump'!$E$1:$AI$1,0)
),
INDEX('Active Hour''s Dump'!$D$3:$AH$337,
MATCH($C247,'Active Hour''s Dump'!$A$3:$A$337,0),
MATCH(Q$2,'Active Hour''s Dump'!$D$2:$AH$2,0)
))),"")</f>
        <v>0</v>
      </c>
      <c r="R247" s="13" t="str">
        <f>_xlfn.IFNA(IF(R$3="Productivity",
INDEX('Productivity Dump'!$E$4:$AJ$500,
MATCH($A247,'Productivity Dump'!$A$4:$A$500,0),
MATCH(R$2,'Productivity Dump'!$E$3:$AJ$3,0)
),
IF(R$3="Attendance",
INDEX('Attendance Dump'!$E$2:$AI$400,
MATCH($A247,'Attendance Dump'!$B$2:$B$400,0),
MATCH(R$2,'Attendance Dump'!$E$1:$AI$1,0)
),
INDEX('Active Hour''s Dump'!$D$3:$AH$337,
MATCH($C247,'Active Hour''s Dump'!$A$3:$A$337,0),
MATCH(R$2,'Active Hour''s Dump'!$D$2:$AH$2,0)
))),"")</f>
        <v>WO</v>
      </c>
      <c r="S247" s="54">
        <f>_xlfn.IFNA(IF(S$3="Productivity",
INDEX('Productivity Dump'!$E$4:$AJ$500,
MATCH($A247,'Productivity Dump'!$A$4:$A$500,0),
MATCH(S$2,'Productivity Dump'!$E$3:$AJ$3,0)
),
IF(S$3="Attendance",
INDEX('Attendance Dump'!$E$2:$AI$400,
MATCH($A247,'Attendance Dump'!$B$2:$B$400,0),
MATCH(S$2,'Attendance Dump'!$E$1:$AI$1,0)
),
INDEX('Active Hour''s Dump'!$D$3:$AH$337,
MATCH($C247,'Active Hour''s Dump'!$A$3:$A$337,0),
MATCH(S$2,'Active Hour''s Dump'!$D$2:$AH$2,0)
))),"")</f>
        <v>0</v>
      </c>
      <c r="T247" s="13">
        <f>_xlfn.IFNA(IF(T$3="Productivity",
INDEX('Productivity Dump'!$E$4:$AJ$500,
MATCH($A247,'Productivity Dump'!$A$4:$A$500,0),
MATCH(T$2,'Productivity Dump'!$E$3:$AJ$3,0)
),
IF(T$3="Attendance",
INDEX('Attendance Dump'!$E$2:$AI$400,
MATCH($A247,'Attendance Dump'!$B$2:$B$400,0),
MATCH(T$2,'Attendance Dump'!$E$1:$AI$1,0)
),
INDEX('Active Hour''s Dump'!$D$3:$AH$337,
MATCH($C247,'Active Hour''s Dump'!$A$3:$A$337,0),
MATCH(T$2,'Active Hour''s Dump'!$D$2:$AH$2,0)
))),"")</f>
        <v>511.14099999999996</v>
      </c>
      <c r="U247" s="13" t="str">
        <f>_xlfn.IFNA(IF(U$3="Productivity",
INDEX('Productivity Dump'!$E$4:$AJ$500,
MATCH($A247,'Productivity Dump'!$A$4:$A$500,0),
MATCH(U$2,'Productivity Dump'!$E$3:$AJ$3,0)
),
IF(U$3="Attendance",
INDEX('Attendance Dump'!$E$2:$AI$400,
MATCH($A247,'Attendance Dump'!$B$2:$B$400,0),
MATCH(U$2,'Attendance Dump'!$E$1:$AI$1,0)
),
INDEX('Active Hour''s Dump'!$D$3:$AH$337,
MATCH($C247,'Active Hour''s Dump'!$A$3:$A$337,0),
MATCH(U$2,'Active Hour''s Dump'!$D$2:$AH$2,0)
))),"")</f>
        <v>P</v>
      </c>
      <c r="V247" s="54">
        <f>_xlfn.IFNA(IF(V$3="Productivity",
INDEX('Productivity Dump'!$E$4:$AJ$500,
MATCH($A247,'Productivity Dump'!$A$4:$A$500,0),
MATCH(V$2,'Productivity Dump'!$E$3:$AJ$3,0)
),
IF(V$3="Attendance",
INDEX('Attendance Dump'!$E$2:$AI$400,
MATCH($A247,'Attendance Dump'!$B$2:$B$400,0),
MATCH(V$2,'Attendance Dump'!$E$1:$AI$1,0)
),
INDEX('Active Hour''s Dump'!$D$3:$AH$337,
MATCH($C247,'Active Hour''s Dump'!$A$3:$A$337,0),
MATCH(V$2,'Active Hour''s Dump'!$D$2:$AH$2,0)
))),"")</f>
        <v>2.5</v>
      </c>
      <c r="W247" s="13">
        <f>_xlfn.IFNA(IF(W$3="Productivity",
INDEX('Productivity Dump'!$E$4:$AJ$500,
MATCH($A247,'Productivity Dump'!$A$4:$A$500,0),
MATCH(W$2,'Productivity Dump'!$E$3:$AJ$3,0)
),
IF(W$3="Attendance",
INDEX('Attendance Dump'!$E$2:$AI$400,
MATCH($A247,'Attendance Dump'!$B$2:$B$400,0),
MATCH(W$2,'Attendance Dump'!$E$1:$AI$1,0)
),
INDEX('Active Hour''s Dump'!$D$3:$AH$337,
MATCH($C247,'Active Hour''s Dump'!$A$3:$A$337,0),
MATCH(W$2,'Active Hour''s Dump'!$D$2:$AH$2,0)
))),"")</f>
        <v>1041.6629999999996</v>
      </c>
      <c r="X247" s="13" t="str">
        <f>_xlfn.IFNA(IF(X$3="Productivity",
INDEX('Productivity Dump'!$E$4:$AJ$500,
MATCH($A247,'Productivity Dump'!$A$4:$A$500,0),
MATCH(X$2,'Productivity Dump'!$E$3:$AJ$3,0)
),
IF(X$3="Attendance",
INDEX('Attendance Dump'!$E$2:$AI$400,
MATCH($A247,'Attendance Dump'!$B$2:$B$400,0),
MATCH(X$2,'Attendance Dump'!$E$1:$AI$1,0)
),
INDEX('Active Hour''s Dump'!$D$3:$AH$337,
MATCH($C247,'Active Hour''s Dump'!$A$3:$A$337,0),
MATCH(X$2,'Active Hour''s Dump'!$D$2:$AH$2,0)
))),"")</f>
        <v>P</v>
      </c>
      <c r="Y247" s="54">
        <f>_xlfn.IFNA(IF(Y$3="Productivity",
INDEX('Productivity Dump'!$E$4:$AJ$500,
MATCH($A247,'Productivity Dump'!$A$4:$A$500,0),
MATCH(Y$2,'Productivity Dump'!$E$3:$AJ$3,0)
),
IF(Y$3="Attendance",
INDEX('Attendance Dump'!$E$2:$AI$400,
MATCH($A247,'Attendance Dump'!$B$2:$B$400,0),
MATCH(Y$2,'Attendance Dump'!$E$1:$AI$1,0)
),
INDEX('Active Hour''s Dump'!$D$3:$AH$337,
MATCH($C247,'Active Hour''s Dump'!$A$3:$A$337,0),
MATCH(Y$2,'Active Hour''s Dump'!$D$2:$AH$2,0)
))),"")</f>
        <v>5.0833333333333304</v>
      </c>
      <c r="Z247" s="13">
        <f>_xlfn.IFNA(IF(Z$3="Productivity",
INDEX('Productivity Dump'!$E$4:$AJ$500,
MATCH($A247,'Productivity Dump'!$A$4:$A$500,0),
MATCH(Z$2,'Productivity Dump'!$E$3:$AJ$3,0)
),
IF(Z$3="Attendance",
INDEX('Attendance Dump'!$E$2:$AI$400,
MATCH($A247,'Attendance Dump'!$B$2:$B$400,0),
MATCH(Z$2,'Attendance Dump'!$E$1:$AI$1,0)
),
INDEX('Active Hour''s Dump'!$D$3:$AH$337,
MATCH($C247,'Active Hour''s Dump'!$A$3:$A$337,0),
MATCH(Z$2,'Active Hour''s Dump'!$D$2:$AH$2,0)
))),"")</f>
        <v>1045.3420000000003</v>
      </c>
      <c r="AA247" s="13" t="str">
        <f>_xlfn.IFNA(IF(AA$3="Productivity",
INDEX('Productivity Dump'!$E$4:$AJ$500,
MATCH($A247,'Productivity Dump'!$A$4:$A$500,0),
MATCH(AA$2,'Productivity Dump'!$E$3:$AJ$3,0)
),
IF(AA$3="Attendance",
INDEX('Attendance Dump'!$E$2:$AI$400,
MATCH($A247,'Attendance Dump'!$B$2:$B$400,0),
MATCH(AA$2,'Attendance Dump'!$E$1:$AI$1,0)
),
INDEX('Active Hour''s Dump'!$D$3:$AH$337,
MATCH($C247,'Active Hour''s Dump'!$A$3:$A$337,0),
MATCH(AA$2,'Active Hour''s Dump'!$D$2:$AH$2,0)
))),"")</f>
        <v>P</v>
      </c>
      <c r="AB247" s="54">
        <f>_xlfn.IFNA(IF(AB$3="Productivity",
INDEX('Productivity Dump'!$E$4:$AJ$500,
MATCH($A247,'Productivity Dump'!$A$4:$A$500,0),
MATCH(AB$2,'Productivity Dump'!$E$3:$AJ$3,0)
),
IF(AB$3="Attendance",
INDEX('Attendance Dump'!$E$2:$AI$400,
MATCH($A247,'Attendance Dump'!$B$2:$B$400,0),
MATCH(AB$2,'Attendance Dump'!$E$1:$AI$1,0)
),
INDEX('Active Hour''s Dump'!$D$3:$AH$337,
MATCH($C247,'Active Hour''s Dump'!$A$3:$A$337,0),
MATCH(AB$2,'Active Hour''s Dump'!$D$2:$AH$2,0)
))),"")</f>
        <v>5.3333333333333304</v>
      </c>
      <c r="AC247" s="13">
        <f>_xlfn.IFNA(IF(AC$3="Productivity",
INDEX('Productivity Dump'!$E$4:$AJ$500,
MATCH($A247,'Productivity Dump'!$A$4:$A$500,0),
MATCH(AC$2,'Productivity Dump'!$E$3:$AJ$3,0)
),
IF(AC$3="Attendance",
INDEX('Attendance Dump'!$E$2:$AI$400,
MATCH($A247,'Attendance Dump'!$B$2:$B$400,0),
MATCH(AC$2,'Attendance Dump'!$E$1:$AI$1,0)
),
INDEX('Active Hour''s Dump'!$D$3:$AH$337,
MATCH($C247,'Active Hour''s Dump'!$A$3:$A$337,0),
MATCH(AC$2,'Active Hour''s Dump'!$D$2:$AH$2,0)
))),"")</f>
        <v>1059.1419999999998</v>
      </c>
      <c r="AD247" s="13" t="str">
        <f>_xlfn.IFNA(IF(AD$3="Productivity",
INDEX('Productivity Dump'!$E$4:$AJ$500,
MATCH($A247,'Productivity Dump'!$A$4:$A$500,0),
MATCH(AD$2,'Productivity Dump'!$E$3:$AJ$3,0)
),
IF(AD$3="Attendance",
INDEX('Attendance Dump'!$E$2:$AI$400,
MATCH($A247,'Attendance Dump'!$B$2:$B$400,0),
MATCH(AD$2,'Attendance Dump'!$E$1:$AI$1,0)
),
INDEX('Active Hour''s Dump'!$D$3:$AH$337,
MATCH($C247,'Active Hour''s Dump'!$A$3:$A$337,0),
MATCH(AD$2,'Active Hour''s Dump'!$D$2:$AH$2,0)
))),"")</f>
        <v>P</v>
      </c>
      <c r="AE247" s="54">
        <f>_xlfn.IFNA(IF(AE$3="Productivity",
INDEX('Productivity Dump'!$E$4:$AJ$500,
MATCH($A247,'Productivity Dump'!$A$4:$A$500,0),
MATCH(AE$2,'Productivity Dump'!$E$3:$AJ$3,0)
),
IF(AE$3="Attendance",
INDEX('Attendance Dump'!$E$2:$AI$400,
MATCH($A247,'Attendance Dump'!$B$2:$B$400,0),
MATCH(AE$2,'Attendance Dump'!$E$1:$AI$1,0)
),
INDEX('Active Hour''s Dump'!$D$3:$AH$337,
MATCH($C247,'Active Hour''s Dump'!$A$3:$A$337,0),
MATCH(AE$2,'Active Hour''s Dump'!$D$2:$AH$2,0)
))),"")</f>
        <v>5.4166666666666696</v>
      </c>
      <c r="AF247" s="13">
        <f>_xlfn.IFNA(IF(AF$3="Productivity",
INDEX('Productivity Dump'!$E$4:$AJ$500,
MATCH($A247,'Productivity Dump'!$A$4:$A$500,0),
MATCH(AF$2,'Productivity Dump'!$E$3:$AJ$3,0)
),
IF(AF$3="Attendance",
INDEX('Attendance Dump'!$E$2:$AI$400,
MATCH($A247,'Attendance Dump'!$B$2:$B$400,0),
MATCH(AF$2,'Attendance Dump'!$E$1:$AI$1,0)
),
INDEX('Active Hour''s Dump'!$D$3:$AH$337,
MATCH($C247,'Active Hour''s Dump'!$A$3:$A$337,0),
MATCH(AF$2,'Active Hour''s Dump'!$D$2:$AH$2,0)
))),"")</f>
        <v>988.58399999999983</v>
      </c>
      <c r="AG247" s="13" t="str">
        <f>_xlfn.IFNA(IF(AG$3="Productivity",
INDEX('Productivity Dump'!$E$4:$AJ$500,
MATCH($A247,'Productivity Dump'!$A$4:$A$500,0),
MATCH(AG$2,'Productivity Dump'!$E$3:$AJ$3,0)
),
IF(AG$3="Attendance",
INDEX('Attendance Dump'!$E$2:$AI$400,
MATCH($A247,'Attendance Dump'!$B$2:$B$400,0),
MATCH(AG$2,'Attendance Dump'!$E$1:$AI$1,0)
),
INDEX('Active Hour''s Dump'!$D$3:$AH$337,
MATCH($C247,'Active Hour''s Dump'!$A$3:$A$337,0),
MATCH(AG$2,'Active Hour''s Dump'!$D$2:$AH$2,0)
))),"")</f>
        <v>P</v>
      </c>
      <c r="AH247" s="54">
        <f>_xlfn.IFNA(IF(AH$3="Productivity",
INDEX('Productivity Dump'!$E$4:$AJ$500,
MATCH($A247,'Productivity Dump'!$A$4:$A$500,0),
MATCH(AH$2,'Productivity Dump'!$E$3:$AJ$3,0)
),
IF(AH$3="Attendance",
INDEX('Attendance Dump'!$E$2:$AI$400,
MATCH($A247,'Attendance Dump'!$B$2:$B$400,0),
MATCH(AH$2,'Attendance Dump'!$E$1:$AI$1,0)
),
INDEX('Active Hour''s Dump'!$D$3:$AH$337,
MATCH($C247,'Active Hour''s Dump'!$A$3:$A$337,0),
MATCH(AH$2,'Active Hour''s Dump'!$D$2:$AH$2,0)
))),"")</f>
        <v>5.9166666666666696</v>
      </c>
      <c r="AI247" s="13">
        <f>_xlfn.IFNA(IF(AI$3="Productivity",
INDEX('Productivity Dump'!$E$4:$AJ$500,
MATCH($A247,'Productivity Dump'!$A$4:$A$500,0),
MATCH(AI$2,'Productivity Dump'!$E$3:$AJ$3,0)
),
IF(AI$3="Attendance",
INDEX('Attendance Dump'!$E$2:$AI$400,
MATCH($A247,'Attendance Dump'!$B$2:$B$400,0),
MATCH(AI$2,'Attendance Dump'!$E$1:$AI$1,0)
),
INDEX('Active Hour''s Dump'!$D$3:$AH$337,
MATCH($C247,'Active Hour''s Dump'!$A$3:$A$337,0),
MATCH(AI$2,'Active Hour''s Dump'!$D$2:$AH$2,0)
))),"")</f>
        <v>970.66100000000017</v>
      </c>
      <c r="AJ247" s="13" t="str">
        <f>_xlfn.IFNA(IF(AJ$3="Productivity",
INDEX('Productivity Dump'!$E$4:$AJ$500,
MATCH($A247,'Productivity Dump'!$A$4:$A$500,0),
MATCH(AJ$2,'Productivity Dump'!$E$3:$AJ$3,0)
),
IF(AJ$3="Attendance",
INDEX('Attendance Dump'!$E$2:$AI$400,
MATCH($A247,'Attendance Dump'!$B$2:$B$400,0),
MATCH(AJ$2,'Attendance Dump'!$E$1:$AI$1,0)
),
INDEX('Active Hour''s Dump'!$D$3:$AH$337,
MATCH($C247,'Active Hour''s Dump'!$A$3:$A$337,0),
MATCH(AJ$2,'Active Hour''s Dump'!$D$2:$AH$2,0)
))),"")</f>
        <v>P</v>
      </c>
      <c r="AK247" s="54">
        <f>_xlfn.IFNA(IF(AK$3="Productivity",
INDEX('Productivity Dump'!$E$4:$AJ$500,
MATCH($A247,'Productivity Dump'!$A$4:$A$500,0),
MATCH(AK$2,'Productivity Dump'!$E$3:$AJ$3,0)
),
IF(AK$3="Attendance",
INDEX('Attendance Dump'!$E$2:$AI$400,
MATCH($A247,'Attendance Dump'!$B$2:$B$400,0),
MATCH(AK$2,'Attendance Dump'!$E$1:$AI$1,0)
),
INDEX('Active Hour''s Dump'!$D$3:$AH$337,
MATCH($C247,'Active Hour''s Dump'!$A$3:$A$337,0),
MATCH(AK$2,'Active Hour''s Dump'!$D$2:$AH$2,0)
))),"")</f>
        <v>5.25</v>
      </c>
      <c r="AL247" s="13">
        <f>_xlfn.IFNA(IF(AL$3="Productivity",
INDEX('Productivity Dump'!$E$4:$AJ$500,
MATCH($A247,'Productivity Dump'!$A$4:$A$500,0),
MATCH(AL$2,'Productivity Dump'!$E$3:$AJ$3,0)
),
IF(AL$3="Attendance",
INDEX('Attendance Dump'!$E$2:$AI$400,
MATCH($A247,'Attendance Dump'!$B$2:$B$400,0),
MATCH(AL$2,'Attendance Dump'!$E$1:$AI$1,0)
),
INDEX('Active Hour''s Dump'!$D$3:$AH$337,
MATCH($C247,'Active Hour''s Dump'!$A$3:$A$337,0),
MATCH(AL$2,'Active Hour''s Dump'!$D$2:$AH$2,0)
))),"")</f>
        <v>0</v>
      </c>
      <c r="AM247" s="13" t="str">
        <f>_xlfn.IFNA(IF(AM$3="Productivity",
INDEX('Productivity Dump'!$E$4:$AJ$500,
MATCH($A247,'Productivity Dump'!$A$4:$A$500,0),
MATCH(AM$2,'Productivity Dump'!$E$3:$AJ$3,0)
),
IF(AM$3="Attendance",
INDEX('Attendance Dump'!$E$2:$AI$400,
MATCH($A247,'Attendance Dump'!$B$2:$B$400,0),
MATCH(AM$2,'Attendance Dump'!$E$1:$AI$1,0)
),
INDEX('Active Hour''s Dump'!$D$3:$AH$337,
MATCH($C247,'Active Hour''s Dump'!$A$3:$A$337,0),
MATCH(AM$2,'Active Hour''s Dump'!$D$2:$AH$2,0)
))),"")</f>
        <v>WO</v>
      </c>
      <c r="AN247" s="54">
        <f>_xlfn.IFNA(IF(AN$3="Productivity",
INDEX('Productivity Dump'!$E$4:$AJ$500,
MATCH($A247,'Productivity Dump'!$A$4:$A$500,0),
MATCH(AN$2,'Productivity Dump'!$E$3:$AJ$3,0)
),
IF(AN$3="Attendance",
INDEX('Attendance Dump'!$E$2:$AI$400,
MATCH($A247,'Attendance Dump'!$B$2:$B$400,0),
MATCH(AN$2,'Attendance Dump'!$E$1:$AI$1,0)
),
INDEX('Active Hour''s Dump'!$D$3:$AH$337,
MATCH($C247,'Active Hour''s Dump'!$A$3:$A$337,0),
MATCH(AN$2,'Active Hour''s Dump'!$D$2:$AH$2,0)
))),"")</f>
        <v>0</v>
      </c>
      <c r="AO247" s="13">
        <f>_xlfn.IFNA(IF(AO$3="Productivity",
INDEX('Productivity Dump'!$E$4:$AJ$500,
MATCH($A247,'Productivity Dump'!$A$4:$A$500,0),
MATCH(AO$2,'Productivity Dump'!$E$3:$AJ$3,0)
),
IF(AO$3="Attendance",
INDEX('Attendance Dump'!$E$2:$AI$400,
MATCH($A247,'Attendance Dump'!$B$2:$B$400,0),
MATCH(AO$2,'Attendance Dump'!$E$1:$AI$1,0)
),
INDEX('Active Hour''s Dump'!$D$3:$AH$337,
MATCH($C247,'Active Hour''s Dump'!$A$3:$A$337,0),
MATCH(AO$2,'Active Hour''s Dump'!$D$2:$AH$2,0)
))),"")</f>
        <v>989.31900000000007</v>
      </c>
      <c r="AP247" s="13" t="str">
        <f>_xlfn.IFNA(IF(AP$3="Productivity",
INDEX('Productivity Dump'!$E$4:$AJ$500,
MATCH($A247,'Productivity Dump'!$A$4:$A$500,0),
MATCH(AP$2,'Productivity Dump'!$E$3:$AJ$3,0)
),
IF(AP$3="Attendance",
INDEX('Attendance Dump'!$E$2:$AI$400,
MATCH($A247,'Attendance Dump'!$B$2:$B$400,0),
MATCH(AP$2,'Attendance Dump'!$E$1:$AI$1,0)
),
INDEX('Active Hour''s Dump'!$D$3:$AH$337,
MATCH($C247,'Active Hour''s Dump'!$A$3:$A$337,0),
MATCH(AP$2,'Active Hour''s Dump'!$D$2:$AH$2,0)
))),"")</f>
        <v>P</v>
      </c>
      <c r="AQ247" s="54">
        <f>_xlfn.IFNA(IF(AQ$3="Productivity",
INDEX('Productivity Dump'!$E$4:$AJ$500,
MATCH($A247,'Productivity Dump'!$A$4:$A$500,0),
MATCH(AQ$2,'Productivity Dump'!$E$3:$AJ$3,0)
),
IF(AQ$3="Attendance",
INDEX('Attendance Dump'!$E$2:$AI$400,
MATCH($A247,'Attendance Dump'!$B$2:$B$400,0),
MATCH(AQ$2,'Attendance Dump'!$E$1:$AI$1,0)
),
INDEX('Active Hour''s Dump'!$D$3:$AH$337,
MATCH($C247,'Active Hour''s Dump'!$A$3:$A$337,0),
MATCH(AQ$2,'Active Hour''s Dump'!$D$2:$AH$2,0)
))),"")</f>
        <v>4.6666666666666696</v>
      </c>
      <c r="AR247" s="13">
        <f>_xlfn.IFNA(IF(AR$3="Productivity",
INDEX('Productivity Dump'!$E$4:$AJ$500,
MATCH($A247,'Productivity Dump'!$A$4:$A$500,0),
MATCH(AR$2,'Productivity Dump'!$E$3:$AJ$3,0)
),
IF(AR$3="Attendance",
INDEX('Attendance Dump'!$E$2:$AI$400,
MATCH($A247,'Attendance Dump'!$B$2:$B$400,0),
MATCH(AR$2,'Attendance Dump'!$E$1:$AI$1,0)
),
INDEX('Active Hour''s Dump'!$D$3:$AH$337,
MATCH($C247,'Active Hour''s Dump'!$A$3:$A$337,0),
MATCH(AR$2,'Active Hour''s Dump'!$D$2:$AH$2,0)
))),"")</f>
        <v>1096.336</v>
      </c>
      <c r="AS247" s="13" t="str">
        <f>_xlfn.IFNA(IF(AS$3="Productivity",
INDEX('Productivity Dump'!$E$4:$AJ$500,
MATCH($A247,'Productivity Dump'!$A$4:$A$500,0),
MATCH(AS$2,'Productivity Dump'!$E$3:$AJ$3,0)
),
IF(AS$3="Attendance",
INDEX('Attendance Dump'!$E$2:$AI$400,
MATCH($A247,'Attendance Dump'!$B$2:$B$400,0),
MATCH(AS$2,'Attendance Dump'!$E$1:$AI$1,0)
),
INDEX('Active Hour''s Dump'!$D$3:$AH$337,
MATCH($C247,'Active Hour''s Dump'!$A$3:$A$337,0),
MATCH(AS$2,'Active Hour''s Dump'!$D$2:$AH$2,0)
))),"")</f>
        <v>P</v>
      </c>
      <c r="AT247" s="54">
        <f>_xlfn.IFNA(IF(AT$3="Productivity",
INDEX('Productivity Dump'!$E$4:$AJ$500,
MATCH($A247,'Productivity Dump'!$A$4:$A$500,0),
MATCH(AT$2,'Productivity Dump'!$E$3:$AJ$3,0)
),
IF(AT$3="Attendance",
INDEX('Attendance Dump'!$E$2:$AI$400,
MATCH($A247,'Attendance Dump'!$B$2:$B$400,0),
MATCH(AT$2,'Attendance Dump'!$E$1:$AI$1,0)
),
INDEX('Active Hour''s Dump'!$D$3:$AH$337,
MATCH($C247,'Active Hour''s Dump'!$A$3:$A$337,0),
MATCH(AT$2,'Active Hour''s Dump'!$D$2:$AH$2,0)
))),"")</f>
        <v>5.75</v>
      </c>
      <c r="AU247" s="13">
        <f>_xlfn.IFNA(IF(AU$3="Productivity",
INDEX('Productivity Dump'!$E$4:$AJ$500,
MATCH($A247,'Productivity Dump'!$A$4:$A$500,0),
MATCH(AU$2,'Productivity Dump'!$E$3:$AJ$3,0)
),
IF(AU$3="Attendance",
INDEX('Attendance Dump'!$E$2:$AI$400,
MATCH($A247,'Attendance Dump'!$B$2:$B$400,0),
MATCH(AU$2,'Attendance Dump'!$E$1:$AI$1,0)
),
INDEX('Active Hour''s Dump'!$D$3:$AH$337,
MATCH($C247,'Active Hour''s Dump'!$A$3:$A$337,0),
MATCH(AU$2,'Active Hour''s Dump'!$D$2:$AH$2,0)
))),"")</f>
        <v>1071.9850000000001</v>
      </c>
      <c r="AV247" s="13" t="str">
        <f>_xlfn.IFNA(IF(AV$3="Productivity",
INDEX('Productivity Dump'!$E$4:$AJ$500,
MATCH($A247,'Productivity Dump'!$A$4:$A$500,0),
MATCH(AV$2,'Productivity Dump'!$E$3:$AJ$3,0)
),
IF(AV$3="Attendance",
INDEX('Attendance Dump'!$E$2:$AI$400,
MATCH($A247,'Attendance Dump'!$B$2:$B$400,0),
MATCH(AV$2,'Attendance Dump'!$E$1:$AI$1,0)
),
INDEX('Active Hour''s Dump'!$D$3:$AH$337,
MATCH($C247,'Active Hour''s Dump'!$A$3:$A$337,0),
MATCH(AV$2,'Active Hour''s Dump'!$D$2:$AH$2,0)
))),"")</f>
        <v>P</v>
      </c>
      <c r="AW247" s="54">
        <f>_xlfn.IFNA(IF(AW$3="Productivity",
INDEX('Productivity Dump'!$E$4:$AJ$500,
MATCH($A247,'Productivity Dump'!$A$4:$A$500,0),
MATCH(AW$2,'Productivity Dump'!$E$3:$AJ$3,0)
),
IF(AW$3="Attendance",
INDEX('Attendance Dump'!$E$2:$AI$400,
MATCH($A247,'Attendance Dump'!$B$2:$B$400,0),
MATCH(AW$2,'Attendance Dump'!$E$1:$AI$1,0)
),
INDEX('Active Hour''s Dump'!$D$3:$AH$337,
MATCH($C247,'Active Hour''s Dump'!$A$3:$A$337,0),
MATCH(AW$2,'Active Hour''s Dump'!$D$2:$AH$2,0)
))),"")</f>
        <v>5.9166666666666696</v>
      </c>
      <c r="AX247" s="13">
        <f>_xlfn.IFNA(IF(AX$3="Productivity",
INDEX('Productivity Dump'!$E$4:$AJ$500,
MATCH($A247,'Productivity Dump'!$A$4:$A$500,0),
MATCH(AX$2,'Productivity Dump'!$E$3:$AJ$3,0)
),
IF(AX$3="Attendance",
INDEX('Attendance Dump'!$E$2:$AI$400,
MATCH($A247,'Attendance Dump'!$B$2:$B$400,0),
MATCH(AX$2,'Attendance Dump'!$E$1:$AI$1,0)
),
INDEX('Active Hour''s Dump'!$D$3:$AH$337,
MATCH($C247,'Active Hour''s Dump'!$A$3:$A$337,0),
MATCH(AX$2,'Active Hour''s Dump'!$D$2:$AH$2,0)
))),"")</f>
        <v>982.89099999999985</v>
      </c>
      <c r="AY247" s="13" t="str">
        <f>_xlfn.IFNA(IF(AY$3="Productivity",
INDEX('Productivity Dump'!$E$4:$AJ$500,
MATCH($A247,'Productivity Dump'!$A$4:$A$500,0),
MATCH(AY$2,'Productivity Dump'!$E$3:$AJ$3,0)
),
IF(AY$3="Attendance",
INDEX('Attendance Dump'!$E$2:$AI$400,
MATCH($A247,'Attendance Dump'!$B$2:$B$400,0),
MATCH(AY$2,'Attendance Dump'!$E$1:$AI$1,0)
),
INDEX('Active Hour''s Dump'!$D$3:$AH$337,
MATCH($C247,'Active Hour''s Dump'!$A$3:$A$337,0),
MATCH(AY$2,'Active Hour''s Dump'!$D$2:$AH$2,0)
))),"")</f>
        <v>P</v>
      </c>
      <c r="AZ247" s="54">
        <f>_xlfn.IFNA(IF(AZ$3="Productivity",
INDEX('Productivity Dump'!$E$4:$AJ$500,
MATCH($A247,'Productivity Dump'!$A$4:$A$500,0),
MATCH(AZ$2,'Productivity Dump'!$E$3:$AJ$3,0)
),
IF(AZ$3="Attendance",
INDEX('Attendance Dump'!$E$2:$AI$400,
MATCH($A247,'Attendance Dump'!$B$2:$B$400,0),
MATCH(AZ$2,'Attendance Dump'!$E$1:$AI$1,0)
),
INDEX('Active Hour''s Dump'!$D$3:$AH$337,
MATCH($C247,'Active Hour''s Dump'!$A$3:$A$337,0),
MATCH(AZ$2,'Active Hour''s Dump'!$D$2:$AH$2,0)
))),"")</f>
        <v>5.9166666666666696</v>
      </c>
      <c r="BA247" s="13">
        <f>_xlfn.IFNA(IF(BA$3="Productivity",
INDEX('Productivity Dump'!$E$4:$AJ$500,
MATCH($A247,'Productivity Dump'!$A$4:$A$500,0),
MATCH(BA$2,'Productivity Dump'!$E$3:$AJ$3,0)
),
IF(BA$3="Attendance",
INDEX('Attendance Dump'!$E$2:$AI$400,
MATCH($A247,'Attendance Dump'!$B$2:$B$400,0),
MATCH(BA$2,'Attendance Dump'!$E$1:$AI$1,0)
),
INDEX('Active Hour''s Dump'!$D$3:$AH$337,
MATCH($C247,'Active Hour''s Dump'!$A$3:$A$337,0),
MATCH(BA$2,'Active Hour''s Dump'!$D$2:$AH$2,0)
))),"")</f>
        <v>1246.6760000000004</v>
      </c>
      <c r="BB247" s="13" t="str">
        <f>_xlfn.IFNA(IF(BB$3="Productivity",
INDEX('Productivity Dump'!$E$4:$AJ$500,
MATCH($A247,'Productivity Dump'!$A$4:$A$500,0),
MATCH(BB$2,'Productivity Dump'!$E$3:$AJ$3,0)
),
IF(BB$3="Attendance",
INDEX('Attendance Dump'!$E$2:$AI$400,
MATCH($A247,'Attendance Dump'!$B$2:$B$400,0),
MATCH(BB$2,'Attendance Dump'!$E$1:$AI$1,0)
),
INDEX('Active Hour''s Dump'!$D$3:$AH$337,
MATCH($C247,'Active Hour''s Dump'!$A$3:$A$337,0),
MATCH(BB$2,'Active Hour''s Dump'!$D$2:$AH$2,0)
))),"")</f>
        <v>P</v>
      </c>
      <c r="BC247" s="54">
        <f>_xlfn.IFNA(IF(BC$3="Productivity",
INDEX('Productivity Dump'!$E$4:$AJ$500,
MATCH($A247,'Productivity Dump'!$A$4:$A$500,0),
MATCH(BC$2,'Productivity Dump'!$E$3:$AJ$3,0)
),
IF(BC$3="Attendance",
INDEX('Attendance Dump'!$E$2:$AI$400,
MATCH($A247,'Attendance Dump'!$B$2:$B$400,0),
MATCH(BC$2,'Attendance Dump'!$E$1:$AI$1,0)
),
INDEX('Active Hour''s Dump'!$D$3:$AH$337,
MATCH($C247,'Active Hour''s Dump'!$A$3:$A$337,0),
MATCH(BC$2,'Active Hour''s Dump'!$D$2:$AH$2,0)
))),"")</f>
        <v>6.3333333333333304</v>
      </c>
      <c r="BD247" s="13">
        <f>_xlfn.IFNA(IF(BD$3="Productivity",
INDEX('Productivity Dump'!$E$4:$AJ$500,
MATCH($A247,'Productivity Dump'!$A$4:$A$500,0),
MATCH(BD$2,'Productivity Dump'!$E$3:$AJ$3,0)
),
IF(BD$3="Attendance",
INDEX('Attendance Dump'!$E$2:$AI$400,
MATCH($A247,'Attendance Dump'!$B$2:$B$400,0),
MATCH(BD$2,'Attendance Dump'!$E$1:$AI$1,0)
),
INDEX('Active Hour''s Dump'!$D$3:$AH$337,
MATCH($C247,'Active Hour''s Dump'!$A$3:$A$337,0),
MATCH(BD$2,'Active Hour''s Dump'!$D$2:$AH$2,0)
))),"")</f>
        <v>156.553</v>
      </c>
      <c r="BE247" s="13" t="str">
        <f>_xlfn.IFNA(IF(BE$3="Productivity",
INDEX('Productivity Dump'!$E$4:$AJ$500,
MATCH($A247,'Productivity Dump'!$A$4:$A$500,0),
MATCH(BE$2,'Productivity Dump'!$E$3:$AJ$3,0)
),
IF(BE$3="Attendance",
INDEX('Attendance Dump'!$E$2:$AI$400,
MATCH($A247,'Attendance Dump'!$B$2:$B$400,0),
MATCH(BE$2,'Attendance Dump'!$E$1:$AI$1,0)
),
INDEX('Active Hour''s Dump'!$D$3:$AH$337,
MATCH($C247,'Active Hour''s Dump'!$A$3:$A$337,0),
MATCH(BE$2,'Active Hour''s Dump'!$D$2:$AH$2,0)
))),"")</f>
        <v>P</v>
      </c>
      <c r="BF247" s="54">
        <f>_xlfn.IFNA(IF(BF$3="Productivity",
INDEX('Productivity Dump'!$E$4:$AJ$500,
MATCH($A247,'Productivity Dump'!$A$4:$A$500,0),
MATCH(BF$2,'Productivity Dump'!$E$3:$AJ$3,0)
),
IF(BF$3="Attendance",
INDEX('Attendance Dump'!$E$2:$AI$400,
MATCH($A247,'Attendance Dump'!$B$2:$B$400,0),
MATCH(BF$2,'Attendance Dump'!$E$1:$AI$1,0)
),
INDEX('Active Hour''s Dump'!$D$3:$AH$337,
MATCH($C247,'Active Hour''s Dump'!$A$3:$A$337,0),
MATCH(BF$2,'Active Hour''s Dump'!$D$2:$AH$2,0)
))),"")</f>
        <v>1.1666666666666701</v>
      </c>
      <c r="BG247" s="13">
        <f>_xlfn.IFNA(IF(BG$3="Productivity",
INDEX('Productivity Dump'!$E$4:$AJ$500,
MATCH($A247,'Productivity Dump'!$A$4:$A$500,0),
MATCH(BG$2,'Productivity Dump'!$E$3:$AJ$3,0)
),
IF(BG$3="Attendance",
INDEX('Attendance Dump'!$E$2:$AI$400,
MATCH($A247,'Attendance Dump'!$B$2:$B$400,0),
MATCH(BG$2,'Attendance Dump'!$E$1:$AI$1,0)
),
INDEX('Active Hour''s Dump'!$D$3:$AH$337,
MATCH($C247,'Active Hour''s Dump'!$A$3:$A$337,0),
MATCH(BG$2,'Active Hour''s Dump'!$D$2:$AH$2,0)
))),"")</f>
        <v>0</v>
      </c>
      <c r="BH247" s="13" t="str">
        <f>_xlfn.IFNA(IF(BH$3="Productivity",
INDEX('Productivity Dump'!$E$4:$AJ$500,
MATCH($A247,'Productivity Dump'!$A$4:$A$500,0),
MATCH(BH$2,'Productivity Dump'!$E$3:$AJ$3,0)
),
IF(BH$3="Attendance",
INDEX('Attendance Dump'!$E$2:$AI$400,
MATCH($A247,'Attendance Dump'!$B$2:$B$400,0),
MATCH(BH$2,'Attendance Dump'!$E$1:$AI$1,0)
),
INDEX('Active Hour''s Dump'!$D$3:$AH$337,
MATCH($C247,'Active Hour''s Dump'!$A$3:$A$337,0),
MATCH(BH$2,'Active Hour''s Dump'!$D$2:$AH$2,0)
))),"")</f>
        <v>WO</v>
      </c>
      <c r="BI247" s="54">
        <f>_xlfn.IFNA(IF(BI$3="Productivity",
INDEX('Productivity Dump'!$E$4:$AJ$500,
MATCH($A247,'Productivity Dump'!$A$4:$A$500,0),
MATCH(BI$2,'Productivity Dump'!$E$3:$AJ$3,0)
),
IF(BI$3="Attendance",
INDEX('Attendance Dump'!$E$2:$AI$400,
MATCH($A247,'Attendance Dump'!$B$2:$B$400,0),
MATCH(BI$2,'Attendance Dump'!$E$1:$AI$1,0)
),
INDEX('Active Hour''s Dump'!$D$3:$AH$337,
MATCH($C247,'Active Hour''s Dump'!$A$3:$A$337,0),
MATCH(BI$2,'Active Hour''s Dump'!$D$2:$AH$2,0)
))),"")</f>
        <v>0</v>
      </c>
      <c r="BJ247" s="13">
        <f>_xlfn.IFNA(IF(BJ$3="Productivity",
INDEX('Productivity Dump'!$E$4:$AJ$500,
MATCH($A247,'Productivity Dump'!$A$4:$A$500,0),
MATCH(BJ$2,'Productivity Dump'!$E$3:$AJ$3,0)
),
IF(BJ$3="Attendance",
INDEX('Attendance Dump'!$E$2:$AI$400,
MATCH($A247,'Attendance Dump'!$B$2:$B$400,0),
MATCH(BJ$2,'Attendance Dump'!$E$1:$AI$1,0)
),
INDEX('Active Hour''s Dump'!$D$3:$AH$337,
MATCH($C247,'Active Hour''s Dump'!$A$3:$A$337,0),
MATCH(BJ$2,'Active Hour''s Dump'!$D$2:$AH$2,0)
))),"")</f>
        <v>558.18700000000001</v>
      </c>
      <c r="BK247" s="13" t="str">
        <f>_xlfn.IFNA(IF(BK$3="Productivity",
INDEX('Productivity Dump'!$E$4:$AJ$500,
MATCH($A247,'Productivity Dump'!$A$4:$A$500,0),
MATCH(BK$2,'Productivity Dump'!$E$3:$AJ$3,0)
),
IF(BK$3="Attendance",
INDEX('Attendance Dump'!$E$2:$AI$400,
MATCH($A247,'Attendance Dump'!$B$2:$B$400,0),
MATCH(BK$2,'Attendance Dump'!$E$1:$AI$1,0)
),
INDEX('Active Hour''s Dump'!$D$3:$AH$337,
MATCH($C247,'Active Hour''s Dump'!$A$3:$A$337,0),
MATCH(BK$2,'Active Hour''s Dump'!$D$2:$AH$2,0)
))),"")</f>
        <v>P</v>
      </c>
      <c r="BL247" s="54">
        <f>_xlfn.IFNA(IF(BL$3="Productivity",
INDEX('Productivity Dump'!$E$4:$AJ$500,
MATCH($A247,'Productivity Dump'!$A$4:$A$500,0),
MATCH(BL$2,'Productivity Dump'!$E$3:$AJ$3,0)
),
IF(BL$3="Attendance",
INDEX('Attendance Dump'!$E$2:$AI$400,
MATCH($A247,'Attendance Dump'!$B$2:$B$400,0),
MATCH(BL$2,'Attendance Dump'!$E$1:$AI$1,0)
),
INDEX('Active Hour''s Dump'!$D$3:$AH$337,
MATCH($C247,'Active Hour''s Dump'!$A$3:$A$337,0),
MATCH(BL$2,'Active Hour''s Dump'!$D$2:$AH$2,0)
))),"")</f>
        <v>2.8333333333333299</v>
      </c>
      <c r="BM247" s="13">
        <f>_xlfn.IFNA(IF(BM$3="Productivity",
INDEX('Productivity Dump'!$E$4:$AJ$500,
MATCH($A247,'Productivity Dump'!$A$4:$A$500,0),
MATCH(BM$2,'Productivity Dump'!$E$3:$AJ$3,0)
),
IF(BM$3="Attendance",
INDEX('Attendance Dump'!$E$2:$AI$400,
MATCH($A247,'Attendance Dump'!$B$2:$B$400,0),
MATCH(BM$2,'Attendance Dump'!$E$1:$AI$1,0)
),
INDEX('Active Hour''s Dump'!$D$3:$AH$337,
MATCH($C247,'Active Hour''s Dump'!$A$3:$A$337,0),
MATCH(BM$2,'Active Hour''s Dump'!$D$2:$AH$2,0)
))),"")</f>
        <v>978.52299999999991</v>
      </c>
      <c r="BN247" s="13" t="str">
        <f>_xlfn.IFNA(IF(BN$3="Productivity",
INDEX('Productivity Dump'!$E$4:$AJ$500,
MATCH($A247,'Productivity Dump'!$A$4:$A$500,0),
MATCH(BN$2,'Productivity Dump'!$E$3:$AJ$3,0)
),
IF(BN$3="Attendance",
INDEX('Attendance Dump'!$E$2:$AI$400,
MATCH($A247,'Attendance Dump'!$B$2:$B$400,0),
MATCH(BN$2,'Attendance Dump'!$E$1:$AI$1,0)
),
INDEX('Active Hour''s Dump'!$D$3:$AH$337,
MATCH($C247,'Active Hour''s Dump'!$A$3:$A$337,0),
MATCH(BN$2,'Active Hour''s Dump'!$D$2:$AH$2,0)
))),"")</f>
        <v>P</v>
      </c>
      <c r="BO247" s="54">
        <f>_xlfn.IFNA(IF(BO$3="Productivity",
INDEX('Productivity Dump'!$E$4:$AJ$500,
MATCH($A247,'Productivity Dump'!$A$4:$A$500,0),
MATCH(BO$2,'Productivity Dump'!$E$3:$AJ$3,0)
),
IF(BO$3="Attendance",
INDEX('Attendance Dump'!$E$2:$AI$400,
MATCH($A247,'Attendance Dump'!$B$2:$B$400,0),
MATCH(BO$2,'Attendance Dump'!$E$1:$AI$1,0)
),
INDEX('Active Hour''s Dump'!$D$3:$AH$337,
MATCH($C247,'Active Hour''s Dump'!$A$3:$A$337,0),
MATCH(BO$2,'Active Hour''s Dump'!$D$2:$AH$2,0)
))),"")</f>
        <v>5</v>
      </c>
      <c r="BP247" s="13">
        <f>_xlfn.IFNA(IF(BP$3="Productivity",
INDEX('Productivity Dump'!$E$4:$AJ$500,
MATCH($A247,'Productivity Dump'!$A$4:$A$500,0),
MATCH(BP$2,'Productivity Dump'!$E$3:$AJ$3,0)
),
IF(BP$3="Attendance",
INDEX('Attendance Dump'!$E$2:$AI$400,
MATCH($A247,'Attendance Dump'!$B$2:$B$400,0),
MATCH(BP$2,'Attendance Dump'!$E$1:$AI$1,0)
),
INDEX('Active Hour''s Dump'!$D$3:$AH$337,
MATCH($C247,'Active Hour''s Dump'!$A$3:$A$337,0),
MATCH(BP$2,'Active Hour''s Dump'!$D$2:$AH$2,0)
))),"")</f>
        <v>1050.0330000000001</v>
      </c>
      <c r="BQ247" s="13" t="str">
        <f>_xlfn.IFNA(IF(BQ$3="Productivity",
INDEX('Productivity Dump'!$E$4:$AJ$500,
MATCH($A247,'Productivity Dump'!$A$4:$A$500,0),
MATCH(BQ$2,'Productivity Dump'!$E$3:$AJ$3,0)
),
IF(BQ$3="Attendance",
INDEX('Attendance Dump'!$E$2:$AI$400,
MATCH($A247,'Attendance Dump'!$B$2:$B$400,0),
MATCH(BQ$2,'Attendance Dump'!$E$1:$AI$1,0)
),
INDEX('Active Hour''s Dump'!$D$3:$AH$337,
MATCH($C247,'Active Hour''s Dump'!$A$3:$A$337,0),
MATCH(BQ$2,'Active Hour''s Dump'!$D$2:$AH$2,0)
))),"")</f>
        <v>P</v>
      </c>
      <c r="BR247" s="54">
        <f>_xlfn.IFNA(IF(BR$3="Productivity",
INDEX('Productivity Dump'!$E$4:$AJ$500,
MATCH($A247,'Productivity Dump'!$A$4:$A$500,0),
MATCH(BR$2,'Productivity Dump'!$E$3:$AJ$3,0)
),
IF(BR$3="Attendance",
INDEX('Attendance Dump'!$E$2:$AI$400,
MATCH($A247,'Attendance Dump'!$B$2:$B$400,0),
MATCH(BR$2,'Attendance Dump'!$E$1:$AI$1,0)
),
INDEX('Active Hour''s Dump'!$D$3:$AH$337,
MATCH($C247,'Active Hour''s Dump'!$A$3:$A$337,0),
MATCH(BR$2,'Active Hour''s Dump'!$D$2:$AH$2,0)
))),"")</f>
        <v>5.4166666666666696</v>
      </c>
      <c r="BS247" s="13">
        <f>_xlfn.IFNA(IF(BS$3="Productivity",
INDEX('Productivity Dump'!$E$4:$AJ$500,
MATCH($A247,'Productivity Dump'!$A$4:$A$500,0),
MATCH(BS$2,'Productivity Dump'!$E$3:$AJ$3,0)
),
IF(BS$3="Attendance",
INDEX('Attendance Dump'!$E$2:$AI$400,
MATCH($A247,'Attendance Dump'!$B$2:$B$400,0),
MATCH(BS$2,'Attendance Dump'!$E$1:$AI$1,0)
),
INDEX('Active Hour''s Dump'!$D$3:$AH$337,
MATCH($C247,'Active Hour''s Dump'!$A$3:$A$337,0),
MATCH(BS$2,'Active Hour''s Dump'!$D$2:$AH$2,0)
))),"")</f>
        <v>1053.248</v>
      </c>
      <c r="BT247" s="13" t="str">
        <f>_xlfn.IFNA(IF(BT$3="Productivity",
INDEX('Productivity Dump'!$E$4:$AJ$500,
MATCH($A247,'Productivity Dump'!$A$4:$A$500,0),
MATCH(BT$2,'Productivity Dump'!$E$3:$AJ$3,0)
),
IF(BT$3="Attendance",
INDEX('Attendance Dump'!$E$2:$AI$400,
MATCH($A247,'Attendance Dump'!$B$2:$B$400,0),
MATCH(BT$2,'Attendance Dump'!$E$1:$AI$1,0)
),
INDEX('Active Hour''s Dump'!$D$3:$AH$337,
MATCH($C247,'Active Hour''s Dump'!$A$3:$A$337,0),
MATCH(BT$2,'Active Hour''s Dump'!$D$2:$AH$2,0)
))),"")</f>
        <v>H(P)</v>
      </c>
      <c r="BU247" s="54">
        <f>_xlfn.IFNA(IF(BU$3="Productivity",
INDEX('Productivity Dump'!$E$4:$AJ$500,
MATCH($A247,'Productivity Dump'!$A$4:$A$500,0),
MATCH(BU$2,'Productivity Dump'!$E$3:$AJ$3,0)
),
IF(BU$3="Attendance",
INDEX('Attendance Dump'!$E$2:$AI$400,
MATCH($A247,'Attendance Dump'!$B$2:$B$400,0),
MATCH(BU$2,'Attendance Dump'!$E$1:$AI$1,0)
),
INDEX('Active Hour''s Dump'!$D$3:$AH$337,
MATCH($C247,'Active Hour''s Dump'!$A$3:$A$337,0),
MATCH(BU$2,'Active Hour''s Dump'!$D$2:$AH$2,0)
))),"")</f>
        <v>5.5</v>
      </c>
      <c r="BV247" s="13">
        <f>_xlfn.IFNA(IF(BV$3="Productivity",
INDEX('Productivity Dump'!$E$4:$AJ$500,
MATCH($A247,'Productivity Dump'!$A$4:$A$500,0),
MATCH(BV$2,'Productivity Dump'!$E$3:$AJ$3,0)
),
IF(BV$3="Attendance",
INDEX('Attendance Dump'!$E$2:$AI$400,
MATCH($A247,'Attendance Dump'!$B$2:$B$400,0),
MATCH(BV$2,'Attendance Dump'!$E$1:$AI$1,0)
),
INDEX('Active Hour''s Dump'!$D$3:$AH$337,
MATCH($C247,'Active Hour''s Dump'!$A$3:$A$337,0),
MATCH(BV$2,'Active Hour''s Dump'!$D$2:$AH$2,0)
))),"")</f>
        <v>1079.2020000000002</v>
      </c>
      <c r="BW247" s="13" t="str">
        <f>_xlfn.IFNA(IF(BW$3="Productivity",
INDEX('Productivity Dump'!$E$4:$AJ$500,
MATCH($A247,'Productivity Dump'!$A$4:$A$500,0),
MATCH(BW$2,'Productivity Dump'!$E$3:$AJ$3,0)
),
IF(BW$3="Attendance",
INDEX('Attendance Dump'!$E$2:$AI$400,
MATCH($A247,'Attendance Dump'!$B$2:$B$400,0),
MATCH(BW$2,'Attendance Dump'!$E$1:$AI$1,0)
),
INDEX('Active Hour''s Dump'!$D$3:$AH$337,
MATCH($C247,'Active Hour''s Dump'!$A$3:$A$337,0),
MATCH(BW$2,'Active Hour''s Dump'!$D$2:$AH$2,0)
))),"")</f>
        <v>P</v>
      </c>
      <c r="BX247" s="54">
        <f>_xlfn.IFNA(IF(BX$3="Productivity",
INDEX('Productivity Dump'!$E$4:$AJ$500,
MATCH($A247,'Productivity Dump'!$A$4:$A$500,0),
MATCH(BX$2,'Productivity Dump'!$E$3:$AJ$3,0)
),
IF(BX$3="Attendance",
INDEX('Attendance Dump'!$E$2:$AI$400,
MATCH($A247,'Attendance Dump'!$B$2:$B$400,0),
MATCH(BX$2,'Attendance Dump'!$E$1:$AI$1,0)
),
INDEX('Active Hour''s Dump'!$D$3:$AH$337,
MATCH($C247,'Active Hour''s Dump'!$A$3:$A$337,0),
MATCH(BX$2,'Active Hour''s Dump'!$D$2:$AH$2,0)
))),"")</f>
        <v>5.6666666666666696</v>
      </c>
      <c r="BY247" s="13">
        <f>_xlfn.IFNA(IF(BY$3="Productivity",
INDEX('Productivity Dump'!$E$4:$AJ$500,
MATCH($A247,'Productivity Dump'!$A$4:$A$500,0),
MATCH(BY$2,'Productivity Dump'!$E$3:$AJ$3,0)
),
IF(BY$3="Attendance",
INDEX('Attendance Dump'!$E$2:$AI$400,
MATCH($A247,'Attendance Dump'!$B$2:$B$400,0),
MATCH(BY$2,'Attendance Dump'!$E$1:$AI$1,0)
),
INDEX('Active Hour''s Dump'!$D$3:$AH$337,
MATCH($C247,'Active Hour''s Dump'!$A$3:$A$337,0),
MATCH(BY$2,'Active Hour''s Dump'!$D$2:$AH$2,0)
))),"")</f>
        <v>167.72399999999999</v>
      </c>
      <c r="BZ247" s="13" t="str">
        <f>_xlfn.IFNA(IF(BZ$3="Productivity",
INDEX('Productivity Dump'!$E$4:$AJ$500,
MATCH($A247,'Productivity Dump'!$A$4:$A$500,0),
MATCH(BZ$2,'Productivity Dump'!$E$3:$AJ$3,0)
),
IF(BZ$3="Attendance",
INDEX('Attendance Dump'!$E$2:$AI$400,
MATCH($A247,'Attendance Dump'!$B$2:$B$400,0),
MATCH(BZ$2,'Attendance Dump'!$E$1:$AI$1,0)
),
INDEX('Active Hour''s Dump'!$D$3:$AH$337,
MATCH($C247,'Active Hour''s Dump'!$A$3:$A$337,0),
MATCH(BZ$2,'Active Hour''s Dump'!$D$2:$AH$2,0)
))),"")</f>
        <v>P</v>
      </c>
      <c r="CA247" s="54">
        <f>_xlfn.IFNA(IF(CA$3="Productivity",
INDEX('Productivity Dump'!$E$4:$AJ$500,
MATCH($A247,'Productivity Dump'!$A$4:$A$500,0),
MATCH(CA$2,'Productivity Dump'!$E$3:$AJ$3,0)
),
IF(CA$3="Attendance",
INDEX('Attendance Dump'!$E$2:$AI$400,
MATCH($A247,'Attendance Dump'!$B$2:$B$400,0),
MATCH(CA$2,'Attendance Dump'!$E$1:$AI$1,0)
),
INDEX('Active Hour''s Dump'!$D$3:$AH$337,
MATCH($C247,'Active Hour''s Dump'!$A$3:$A$337,0),
MATCH(CA$2,'Active Hour''s Dump'!$D$2:$AH$2,0)
))),"")</f>
        <v>1.1666666666666701</v>
      </c>
      <c r="CB247" s="13">
        <f>_xlfn.IFNA(IF(CB$3="Productivity",
INDEX('Productivity Dump'!$E$4:$AJ$500,
MATCH($A247,'Productivity Dump'!$A$4:$A$500,0),
MATCH(CB$2,'Productivity Dump'!$E$3:$AJ$3,0)
),
IF(CB$3="Attendance",
INDEX('Attendance Dump'!$E$2:$AI$400,
MATCH($A247,'Attendance Dump'!$B$2:$B$400,0),
MATCH(CB$2,'Attendance Dump'!$E$1:$AI$1,0)
),
INDEX('Active Hour''s Dump'!$D$3:$AH$337,
MATCH($C247,'Active Hour''s Dump'!$A$3:$A$337,0),
MATCH(CB$2,'Active Hour''s Dump'!$D$2:$AH$2,0)
))),"")</f>
        <v>0</v>
      </c>
      <c r="CC247" s="13" t="str">
        <f>_xlfn.IFNA(IF(CC$3="Productivity",
INDEX('Productivity Dump'!$E$4:$AJ$500,
MATCH($A247,'Productivity Dump'!$A$4:$A$500,0),
MATCH(CC$2,'Productivity Dump'!$E$3:$AJ$3,0)
),
IF(CC$3="Attendance",
INDEX('Attendance Dump'!$E$2:$AI$400,
MATCH($A247,'Attendance Dump'!$B$2:$B$400,0),
MATCH(CC$2,'Attendance Dump'!$E$1:$AI$1,0)
),
INDEX('Active Hour''s Dump'!$D$3:$AH$337,
MATCH($C247,'Active Hour''s Dump'!$A$3:$A$337,0),
MATCH(CC$2,'Active Hour''s Dump'!$D$2:$AH$2,0)
))),"")</f>
        <v>WO</v>
      </c>
      <c r="CD247" s="54">
        <f>_xlfn.IFNA(IF(CD$3="Productivity",
INDEX('Productivity Dump'!$E$4:$AJ$500,
MATCH($A247,'Productivity Dump'!$A$4:$A$500,0),
MATCH(CD$2,'Productivity Dump'!$E$3:$AJ$3,0)
),
IF(CD$3="Attendance",
INDEX('Attendance Dump'!$E$2:$AI$400,
MATCH($A247,'Attendance Dump'!$B$2:$B$400,0),
MATCH(CD$2,'Attendance Dump'!$E$1:$AI$1,0)
),
INDEX('Active Hour''s Dump'!$D$3:$AH$337,
MATCH($C247,'Active Hour''s Dump'!$A$3:$A$337,0),
MATCH(CD$2,'Active Hour''s Dump'!$D$2:$AH$2,0)
))),"")</f>
        <v>0</v>
      </c>
      <c r="CE247" s="13">
        <f>_xlfn.IFNA(IF(CE$3="Productivity",
INDEX('Productivity Dump'!$E$4:$AJ$500,
MATCH($A247,'Productivity Dump'!$A$4:$A$500,0),
MATCH(CE$2,'Productivity Dump'!$E$3:$AJ$3,0)
),
IF(CE$3="Attendance",
INDEX('Attendance Dump'!$E$2:$AI$400,
MATCH($A247,'Attendance Dump'!$B$2:$B$400,0),
MATCH(CE$2,'Attendance Dump'!$E$1:$AI$1,0)
),
INDEX('Active Hour''s Dump'!$D$3:$AH$337,
MATCH($C247,'Active Hour''s Dump'!$A$3:$A$337,0),
MATCH(CE$2,'Active Hour''s Dump'!$D$2:$AH$2,0)
))),"")</f>
        <v>506.56899999999996</v>
      </c>
      <c r="CF247" s="13" t="str">
        <f>_xlfn.IFNA(IF(CF$3="Productivity",
INDEX('Productivity Dump'!$E$4:$AJ$500,
MATCH($A247,'Productivity Dump'!$A$4:$A$500,0),
MATCH(CF$2,'Productivity Dump'!$E$3:$AJ$3,0)
),
IF(CF$3="Attendance",
INDEX('Attendance Dump'!$E$2:$AI$400,
MATCH($A247,'Attendance Dump'!$B$2:$B$400,0),
MATCH(CF$2,'Attendance Dump'!$E$1:$AI$1,0)
),
INDEX('Active Hour''s Dump'!$D$3:$AH$337,
MATCH($C247,'Active Hour''s Dump'!$A$3:$A$337,0),
MATCH(CF$2,'Active Hour''s Dump'!$D$2:$AH$2,0)
))),"")</f>
        <v>P</v>
      </c>
      <c r="CG247" s="54">
        <f>_xlfn.IFNA(IF(CG$3="Productivity",
INDEX('Productivity Dump'!$E$4:$AJ$500,
MATCH($A247,'Productivity Dump'!$A$4:$A$500,0),
MATCH(CG$2,'Productivity Dump'!$E$3:$AJ$3,0)
),
IF(CG$3="Attendance",
INDEX('Attendance Dump'!$E$2:$AI$400,
MATCH($A247,'Attendance Dump'!$B$2:$B$400,0),
MATCH(CG$2,'Attendance Dump'!$E$1:$AI$1,0)
),
INDEX('Active Hour''s Dump'!$D$3:$AH$337,
MATCH($C247,'Active Hour''s Dump'!$A$3:$A$337,0),
MATCH(CG$2,'Active Hour''s Dump'!$D$2:$AH$2,0)
))),"")</f>
        <v>2.75</v>
      </c>
      <c r="CH247" s="13">
        <f>_xlfn.IFNA(IF(CH$3="Productivity",
INDEX('Productivity Dump'!$E$4:$AJ$500,
MATCH($A247,'Productivity Dump'!$A$4:$A$500,0),
MATCH(CH$2,'Productivity Dump'!$E$3:$AJ$3,0)
),
IF(CH$3="Attendance",
INDEX('Attendance Dump'!$E$2:$AI$400,
MATCH($A247,'Attendance Dump'!$B$2:$B$400,0),
MATCH(CH$2,'Attendance Dump'!$E$1:$AI$1,0)
),
INDEX('Active Hour''s Dump'!$D$3:$AH$337,
MATCH($C247,'Active Hour''s Dump'!$A$3:$A$337,0),
MATCH(CH$2,'Active Hour''s Dump'!$D$2:$AH$2,0)
))),"")</f>
        <v>1014.1259999999999</v>
      </c>
      <c r="CI247" s="13" t="str">
        <f>_xlfn.IFNA(IF(CI$3="Productivity",
INDEX('Productivity Dump'!$E$4:$AJ$500,
MATCH($A247,'Productivity Dump'!$A$4:$A$500,0),
MATCH(CI$2,'Productivity Dump'!$E$3:$AJ$3,0)
),
IF(CI$3="Attendance",
INDEX('Attendance Dump'!$E$2:$AI$400,
MATCH($A247,'Attendance Dump'!$B$2:$B$400,0),
MATCH(CI$2,'Attendance Dump'!$E$1:$AI$1,0)
),
INDEX('Active Hour''s Dump'!$D$3:$AH$337,
MATCH($C247,'Active Hour''s Dump'!$A$3:$A$337,0),
MATCH(CI$2,'Active Hour''s Dump'!$D$2:$AH$2,0)
))),"")</f>
        <v>P</v>
      </c>
      <c r="CJ247" s="54">
        <f>_xlfn.IFNA(IF(CJ$3="Productivity",
INDEX('Productivity Dump'!$E$4:$AJ$500,
MATCH($A247,'Productivity Dump'!$A$4:$A$500,0),
MATCH(CJ$2,'Productivity Dump'!$E$3:$AJ$3,0)
),
IF(CJ$3="Attendance",
INDEX('Attendance Dump'!$E$2:$AI$400,
MATCH($A247,'Attendance Dump'!$B$2:$B$400,0),
MATCH(CJ$2,'Attendance Dump'!$E$1:$AI$1,0)
),
INDEX('Active Hour''s Dump'!$D$3:$AH$337,
MATCH($C247,'Active Hour''s Dump'!$A$3:$A$337,0),
MATCH(CJ$2,'Active Hour''s Dump'!$D$2:$AH$2,0)
))),"")</f>
        <v>6.3333333333333304</v>
      </c>
      <c r="CK247" s="13">
        <f>_xlfn.IFNA(IF(CK$3="Productivity",
INDEX('Productivity Dump'!$E$4:$AJ$500,
MATCH($A247,'Productivity Dump'!$A$4:$A$500,0),
MATCH(CK$2,'Productivity Dump'!$E$3:$AJ$3,0)
),
IF(CK$3="Attendance",
INDEX('Attendance Dump'!$E$2:$AI$400,
MATCH($A247,'Attendance Dump'!$B$2:$B$400,0),
MATCH(CK$2,'Attendance Dump'!$E$1:$AI$1,0)
),
INDEX('Active Hour''s Dump'!$D$3:$AH$337,
MATCH($C247,'Active Hour''s Dump'!$A$3:$A$337,0),
MATCH(CK$2,'Active Hour''s Dump'!$D$2:$AH$2,0)
))),"")</f>
        <v>1016.9549999999999</v>
      </c>
      <c r="CL247" s="13" t="str">
        <f>_xlfn.IFNA(IF(CL$3="Productivity",
INDEX('Productivity Dump'!$E$4:$AJ$500,
MATCH($A247,'Productivity Dump'!$A$4:$A$500,0),
MATCH(CL$2,'Productivity Dump'!$E$3:$AJ$3,0)
),
IF(CL$3="Attendance",
INDEX('Attendance Dump'!$E$2:$AI$400,
MATCH($A247,'Attendance Dump'!$B$2:$B$400,0),
MATCH(CL$2,'Attendance Dump'!$E$1:$AI$1,0)
),
INDEX('Active Hour''s Dump'!$D$3:$AH$337,
MATCH($C247,'Active Hour''s Dump'!$A$3:$A$337,0),
MATCH(CL$2,'Active Hour''s Dump'!$D$2:$AH$2,0)
))),"")</f>
        <v>P</v>
      </c>
      <c r="CM247" s="54">
        <f>_xlfn.IFNA(IF(CM$3="Productivity",
INDEX('Productivity Dump'!$E$4:$AJ$500,
MATCH($A247,'Productivity Dump'!$A$4:$A$500,0),
MATCH(CM$2,'Productivity Dump'!$E$3:$AJ$3,0)
),
IF(CM$3="Attendance",
INDEX('Attendance Dump'!$E$2:$AI$400,
MATCH($A247,'Attendance Dump'!$B$2:$B$400,0),
MATCH(CM$2,'Attendance Dump'!$E$1:$AI$1,0)
),
INDEX('Active Hour''s Dump'!$D$3:$AH$337,
MATCH($C247,'Active Hour''s Dump'!$A$3:$A$337,0),
MATCH(CM$2,'Active Hour''s Dump'!$D$2:$AH$2,0)
))),"")</f>
        <v>5.8333333333333304</v>
      </c>
      <c r="CN247" s="13">
        <f>_xlfn.IFNA(IF(CN$3="Productivity",
INDEX('Productivity Dump'!$E$4:$AJ$500,
MATCH($A247,'Productivity Dump'!$A$4:$A$500,0),
MATCH(CN$2,'Productivity Dump'!$E$3:$AJ$3,0)
),
IF(CN$3="Attendance",
INDEX('Attendance Dump'!$E$2:$AI$400,
MATCH($A247,'Attendance Dump'!$B$2:$B$400,0),
MATCH(CN$2,'Attendance Dump'!$E$1:$AI$1,0)
),
INDEX('Active Hour''s Dump'!$D$3:$AH$337,
MATCH($C247,'Active Hour''s Dump'!$A$3:$A$337,0),
MATCH(CN$2,'Active Hour''s Dump'!$D$2:$AH$2,0)
))),"")</f>
        <v>0</v>
      </c>
      <c r="CO247" s="13">
        <f>_xlfn.IFNA(IF(CO$3="Productivity",
INDEX('Productivity Dump'!$E$4:$AJ$500,
MATCH($A247,'Productivity Dump'!$A$4:$A$500,0),
MATCH(CO$2,'Productivity Dump'!$E$3:$AJ$3,0)
),
IF(CO$3="Attendance",
INDEX('Attendance Dump'!$E$2:$AI$400,
MATCH($A247,'Attendance Dump'!$B$2:$B$400,0),
MATCH(CO$2,'Attendance Dump'!$E$1:$AI$1,0)
),
INDEX('Active Hour''s Dump'!$D$3:$AH$337,
MATCH($C247,'Active Hour''s Dump'!$A$3:$A$337,0),
MATCH(CO$2,'Active Hour''s Dump'!$D$2:$AH$2,0)
))),"")</f>
        <v>0</v>
      </c>
      <c r="CP247" s="54">
        <f>_xlfn.IFNA(IF(CP$3="Productivity",
INDEX('Productivity Dump'!$E$4:$AJ$500,
MATCH($A247,'Productivity Dump'!$A$4:$A$500,0),
MATCH(CP$2,'Productivity Dump'!$E$3:$AJ$3,0)
),
IF(CP$3="Attendance",
INDEX('Attendance Dump'!$E$2:$AI$400,
MATCH($A247,'Attendance Dump'!$B$2:$B$400,0),
MATCH(CP$2,'Attendance Dump'!$E$1:$AI$1,0)
),
INDEX('Active Hour''s Dump'!$D$3:$AH$337,
MATCH($C247,'Active Hour''s Dump'!$A$3:$A$337,0),
MATCH(CP$2,'Active Hour''s Dump'!$D$2:$AH$2,0)
))),"")</f>
        <v>0</v>
      </c>
      <c r="CQ247" s="13">
        <f>_xlfn.IFNA(IF(CQ$3="Productivity",
INDEX('Productivity Dump'!$E$4:$AJ$500,
MATCH($A247,'Productivity Dump'!$A$4:$A$500,0),
MATCH(CQ$2,'Productivity Dump'!$E$3:$AJ$3,0)
),
IF(CQ$3="Attendance",
INDEX('Attendance Dump'!$E$2:$AI$400,
MATCH($A247,'Attendance Dump'!$B$2:$B$400,0),
MATCH(CQ$2,'Attendance Dump'!$E$1:$AI$1,0)
),
INDEX('Active Hour''s Dump'!$D$3:$AH$337,
MATCH($C247,'Active Hour''s Dump'!$A$3:$A$337,0),
MATCH(CQ$2,'Active Hour''s Dump'!$D$2:$AH$2,0)
))),"")</f>
        <v>0</v>
      </c>
      <c r="CR247" s="13">
        <f>_xlfn.IFNA(IF(CR$3="Productivity",
INDEX('Productivity Dump'!$E$4:$AJ$500,
MATCH($A247,'Productivity Dump'!$A$4:$A$500,0),
MATCH(CR$2,'Productivity Dump'!$E$3:$AJ$3,0)
),
IF(CR$3="Attendance",
INDEX('Attendance Dump'!$E$2:$AI$400,
MATCH($A247,'Attendance Dump'!$B$2:$B$400,0),
MATCH(CR$2,'Attendance Dump'!$E$1:$AI$1,0)
),
INDEX('Active Hour''s Dump'!$D$3:$AH$337,
MATCH($C247,'Active Hour''s Dump'!$A$3:$A$337,0),
MATCH(CR$2,'Active Hour''s Dump'!$D$2:$AH$2,0)
))),"")</f>
        <v>0</v>
      </c>
      <c r="CS247" s="54">
        <f>_xlfn.IFNA(IF(CS$3="Productivity",
INDEX('Productivity Dump'!$E$4:$AJ$500,
MATCH($A247,'Productivity Dump'!$A$4:$A$500,0),
MATCH(CS$2,'Productivity Dump'!$E$3:$AJ$3,0)
),
IF(CS$3="Attendance",
INDEX('Attendance Dump'!$E$2:$AI$400,
MATCH($A247,'Attendance Dump'!$B$2:$B$400,0),
MATCH(CS$2,'Attendance Dump'!$E$1:$AI$1,0)
),
INDEX('Active Hour''s Dump'!$D$3:$AH$337,
MATCH($C247,'Active Hour''s Dump'!$A$3:$A$337,0),
MATCH(CS$2,'Active Hour''s Dump'!$D$2:$AH$2,0)
))),"")</f>
        <v>0</v>
      </c>
      <c r="CT247" s="13">
        <f>_xlfn.IFNA(IF(CT$3="Productivity",
INDEX('Productivity Dump'!$E$4:$AJ$500,
MATCH($A247,'Productivity Dump'!$A$4:$A$500,0),
MATCH(CT$2,'Productivity Dump'!$E$3:$AJ$3,0)
),
IF(CT$3="Attendance",
INDEX('Attendance Dump'!$E$2:$AI$400,
MATCH($A247,'Attendance Dump'!$B$2:$B$400,0),
MATCH(CT$2,'Attendance Dump'!$E$1:$AI$1,0)
),
INDEX('Active Hour''s Dump'!$D$3:$AH$337,
MATCH($C247,'Active Hour''s Dump'!$A$3:$A$337,0),
MATCH(CT$2,'Active Hour''s Dump'!$D$2:$AH$2,0)
))),"")</f>
        <v>0</v>
      </c>
      <c r="CU247" s="13">
        <f>_xlfn.IFNA(IF(CU$3="Productivity",
INDEX('Productivity Dump'!$E$4:$AJ$500,
MATCH($A247,'Productivity Dump'!$A$4:$A$500,0),
MATCH(CU$2,'Productivity Dump'!$E$3:$AJ$3,0)
),
IF(CU$3="Attendance",
INDEX('Attendance Dump'!$E$2:$AI$400,
MATCH($A247,'Attendance Dump'!$B$2:$B$400,0),
MATCH(CU$2,'Attendance Dump'!$E$1:$AI$1,0)
),
INDEX('Active Hour''s Dump'!$D$3:$AH$337,
MATCH($C247,'Active Hour''s Dump'!$A$3:$A$337,0),
MATCH(CU$2,'Active Hour''s Dump'!$D$2:$AH$2,0)
))),"")</f>
        <v>0</v>
      </c>
      <c r="CV247" s="54">
        <f>_xlfn.IFNA(IF(CV$3="Productivity",
INDEX('Productivity Dump'!$E$4:$AJ$500,
MATCH($A247,'Productivity Dump'!$A$4:$A$500,0),
MATCH(CV$2,'Productivity Dump'!$E$3:$AJ$3,0)
),
IF(CV$3="Attendance",
INDEX('Attendance Dump'!$E$2:$AI$400,
MATCH($A247,'Attendance Dump'!$B$2:$B$400,0),
MATCH(CV$2,'Attendance Dump'!$E$1:$AI$1,0)
),
INDEX('Active Hour''s Dump'!$D$3:$AH$337,
MATCH($C247,'Active Hour''s Dump'!$A$3:$A$337,0),
MATCH(CV$2,'Active Hour''s Dump'!$D$2:$AH$2,0)
))),"")</f>
        <v>0</v>
      </c>
      <c r="CW247" s="13"/>
      <c r="CX247" s="13"/>
      <c r="CY247" s="54"/>
      <c r="DA247" s="57">
        <f t="shared" si="87"/>
        <v>112.91666666666667</v>
      </c>
      <c r="DB247" s="35">
        <f t="shared" si="88"/>
        <v>20963.494999999995</v>
      </c>
      <c r="DC247" s="35">
        <f t="shared" si="83"/>
        <v>0</v>
      </c>
      <c r="DD247" s="35">
        <f t="shared" ca="1" si="86"/>
        <v>0</v>
      </c>
      <c r="DF247" s="32" cm="1">
        <f t="array" ref="DF247">SUMPRODUCT(
    (MOD(COLUMN(H247:CV247) - COLUMN(H247), 3) = 0) *
    (H247:CV247 = 0) *
    (I247:CW247 = "P") *
    (COUNTIF(UKHoliday, H$2:CV$2) = 0)
)</f>
        <v>0</v>
      </c>
      <c r="DG247" s="33" cm="1">
        <f t="array" ref="DG247">SUMPRODUCT(
  (MOD(COLUMN(H247:CV247) - COLUMN(H247), 3) = 0) *
  (H247:CV247 &gt; 0) *
  (H247:CV247 &lt; 0.5 * IF(((WEEKDAY(H$2:CV$2, 2) = 1) + (WEEKDAY(H$2:CV$2, 2) = 6)), G247, F247)) *
  (I247:CW247 = "P") *
  (COUNTIF(UKHoliday, H$2:CV$2) = 0)
)</f>
        <v>2</v>
      </c>
      <c r="DH247" s="33" cm="1">
        <f t="array" ref="DH247">SUMPRODUCT(
  (MOD(COLUMN(H247:CV247) - COLUMN(H247), 3) = 0) *
  (H247:CV247 &gt; 0.5 * IF(((WEEKDAY(H$2:CV$2, 2) = 1) + (WEEKDAY(H$2:CV$2, 2) = 6)), $G247, $F247)) *
  (H247:CV247 &lt; 0.8 * IF(((WEEKDAY(H$2:CV$2, 2) = 1) + (WEEKDAY(H$2:CV$2, 2) = 6)), $G247, $F247)) *
  (I247:CW247 = "P") *
  (COUNTIF(UKHoliday, H$2:CV$2) = 0)
)</f>
        <v>1</v>
      </c>
      <c r="DI247" s="33" cm="1">
        <f t="array" ref="DI247">SUMPRODUCT(
  (MOD(COLUMN(H247:CV247) - COLUMN(H247), 3) = 0) *
  (H247:CV247 &gt; 0.8 * IF(((WEEKDAY(H$2:CV$2, 2) = 1) + (WEEKDAY(H$2:CV$2, 2) = 6)), $G247, $F247)) *
  (H247:CV247 &lt; 1 * IF(((WEEKDAY(H$2:CV$2, 2) = 1) + (WEEKDAY(H$2:CV$2, 2) = 6)), $G247, $F247)) *
  (I247:CW247 = "P") *
  (COUNTIF(UKHoliday, H$2:CV$2) = 0)
)</f>
        <v>0</v>
      </c>
    </row>
    <row r="248" spans="1:113" x14ac:dyDescent="0.3">
      <c r="A248" s="38" t="s">
        <v>455</v>
      </c>
      <c r="B248" s="38" t="s">
        <v>553</v>
      </c>
      <c r="C248" s="9" t="s">
        <v>830</v>
      </c>
      <c r="D248" s="62" t="s">
        <v>945</v>
      </c>
      <c r="E248" s="35">
        <v>21000</v>
      </c>
      <c r="F248" s="35">
        <f t="shared" si="84"/>
        <v>1050</v>
      </c>
      <c r="G248" s="35">
        <f t="shared" si="85"/>
        <v>525</v>
      </c>
      <c r="H248" s="13">
        <f>_xlfn.IFNA(IF(H$3="Productivity",
INDEX('Productivity Dump'!$E$4:$AJ$500,
MATCH($A248,'Productivity Dump'!$A$4:$A$500,0),
MATCH(H$2,'Productivity Dump'!$E$3:$AJ$3,0)
),
IF(H$3="Attendance",
INDEX('Attendance Dump'!$E$2:$AI$400,
MATCH($A248,'Attendance Dump'!$B$2:$B$400,0),
MATCH(H$2,'Attendance Dump'!$E$1:$AI$1,0)
),
INDEX('Active Hour''s Dump'!$D$3:$AH$337,
MATCH($C248,'Active Hour''s Dump'!$A$3:$A$337,0),
MATCH(H$2,'Active Hour''s Dump'!$D$2:$AH$2,0)
))),"")</f>
        <v>1063.1510000000001</v>
      </c>
      <c r="I248" s="13" t="str">
        <f>_xlfn.IFNA(IF(I$3="Productivity",
INDEX('Productivity Dump'!$E$4:$AJ$500,
MATCH($A248,'Productivity Dump'!$A$4:$A$500,0),
MATCH(I$2,'Productivity Dump'!$E$3:$AJ$3,0)
),
IF(I$3="Attendance",
INDEX('Attendance Dump'!$E$2:$AI$400,
MATCH($A248,'Attendance Dump'!$B$2:$B$400,0),
MATCH(I$2,'Attendance Dump'!$E$1:$AI$1,0)
),
INDEX('Active Hour''s Dump'!$D$3:$AH$337,
MATCH($C248,'Active Hour''s Dump'!$A$3:$A$337,0),
MATCH(I$2,'Active Hour''s Dump'!$D$2:$AH$2,0)
))),"")</f>
        <v>P</v>
      </c>
      <c r="J248" s="54">
        <f>_xlfn.IFNA(IF(J$3="Productivity",
INDEX('Productivity Dump'!$E$4:$AJ$500,
MATCH($A248,'Productivity Dump'!$A$4:$A$500,0),
MATCH(J$2,'Productivity Dump'!$E$3:$AJ$3,0)
),
IF(J$3="Attendance",
INDEX('Attendance Dump'!$E$2:$AI$400,
MATCH($A248,'Attendance Dump'!$B$2:$B$400,0),
MATCH(J$2,'Attendance Dump'!$E$1:$AI$1,0)
),
INDEX('Active Hour''s Dump'!$D$3:$AH$337,
MATCH($C248,'Active Hour''s Dump'!$A$3:$A$337,0),
MATCH(J$2,'Active Hour''s Dump'!$D$2:$AH$2,0)
))),"")</f>
        <v>7</v>
      </c>
      <c r="K248" s="13">
        <f>_xlfn.IFNA(IF(K$3="Productivity",
INDEX('Productivity Dump'!$E$4:$AJ$500,
MATCH($A248,'Productivity Dump'!$A$4:$A$500,0),
MATCH(K$2,'Productivity Dump'!$E$3:$AJ$3,0)
),
IF(K$3="Attendance",
INDEX('Attendance Dump'!$E$2:$AI$400,
MATCH($A248,'Attendance Dump'!$B$2:$B$400,0),
MATCH(K$2,'Attendance Dump'!$E$1:$AI$1,0)
),
INDEX('Active Hour''s Dump'!$D$3:$AH$337,
MATCH($C248,'Active Hour''s Dump'!$A$3:$A$337,0),
MATCH(K$2,'Active Hour''s Dump'!$D$2:$AH$2,0)
))),"")</f>
        <v>1552.5390000000002</v>
      </c>
      <c r="L248" s="13" t="str">
        <f>_xlfn.IFNA(IF(L$3="Productivity",
INDEX('Productivity Dump'!$E$4:$AJ$500,
MATCH($A248,'Productivity Dump'!$A$4:$A$500,0),
MATCH(L$2,'Productivity Dump'!$E$3:$AJ$3,0)
),
IF(L$3="Attendance",
INDEX('Attendance Dump'!$E$2:$AI$400,
MATCH($A248,'Attendance Dump'!$B$2:$B$400,0),
MATCH(L$2,'Attendance Dump'!$E$1:$AI$1,0)
),
INDEX('Active Hour''s Dump'!$D$3:$AH$337,
MATCH($C248,'Active Hour''s Dump'!$A$3:$A$337,0),
MATCH(L$2,'Active Hour''s Dump'!$D$2:$AH$2,0)
))),"")</f>
        <v>P</v>
      </c>
      <c r="M248" s="54">
        <f>_xlfn.IFNA(IF(M$3="Productivity",
INDEX('Productivity Dump'!$E$4:$AJ$500,
MATCH($A248,'Productivity Dump'!$A$4:$A$500,0),
MATCH(M$2,'Productivity Dump'!$E$3:$AJ$3,0)
),
IF(M$3="Attendance",
INDEX('Attendance Dump'!$E$2:$AI$400,
MATCH($A248,'Attendance Dump'!$B$2:$B$400,0),
MATCH(M$2,'Attendance Dump'!$E$1:$AI$1,0)
),
INDEX('Active Hour''s Dump'!$D$3:$AH$337,
MATCH($C248,'Active Hour''s Dump'!$A$3:$A$337,0),
MATCH(M$2,'Active Hour''s Dump'!$D$2:$AH$2,0)
))),"")</f>
        <v>9.5833333333333304</v>
      </c>
      <c r="N248" s="13">
        <f>_xlfn.IFNA(IF(N$3="Productivity",
INDEX('Productivity Dump'!$E$4:$AJ$500,
MATCH($A248,'Productivity Dump'!$A$4:$A$500,0),
MATCH(N$2,'Productivity Dump'!$E$3:$AJ$3,0)
),
IF(N$3="Attendance",
INDEX('Attendance Dump'!$E$2:$AI$400,
MATCH($A248,'Attendance Dump'!$B$2:$B$400,0),
MATCH(N$2,'Attendance Dump'!$E$1:$AI$1,0)
),
INDEX('Active Hour''s Dump'!$D$3:$AH$337,
MATCH($C248,'Active Hour''s Dump'!$A$3:$A$337,0),
MATCH(N$2,'Active Hour''s Dump'!$D$2:$AH$2,0)
))),"")</f>
        <v>1306.6449999999995</v>
      </c>
      <c r="O248" s="13" t="str">
        <f>_xlfn.IFNA(IF(O$3="Productivity",
INDEX('Productivity Dump'!$E$4:$AJ$500,
MATCH($A248,'Productivity Dump'!$A$4:$A$500,0),
MATCH(O$2,'Productivity Dump'!$E$3:$AJ$3,0)
),
IF(O$3="Attendance",
INDEX('Attendance Dump'!$E$2:$AI$400,
MATCH($A248,'Attendance Dump'!$B$2:$B$400,0),
MATCH(O$2,'Attendance Dump'!$E$1:$AI$1,0)
),
INDEX('Active Hour''s Dump'!$D$3:$AH$337,
MATCH($C248,'Active Hour''s Dump'!$A$3:$A$337,0),
MATCH(O$2,'Active Hour''s Dump'!$D$2:$AH$2,0)
))),"")</f>
        <v>P</v>
      </c>
      <c r="P248" s="54">
        <f>_xlfn.IFNA(IF(P$3="Productivity",
INDEX('Productivity Dump'!$E$4:$AJ$500,
MATCH($A248,'Productivity Dump'!$A$4:$A$500,0),
MATCH(P$2,'Productivity Dump'!$E$3:$AJ$3,0)
),
IF(P$3="Attendance",
INDEX('Attendance Dump'!$E$2:$AI$400,
MATCH($A248,'Attendance Dump'!$B$2:$B$400,0),
MATCH(P$2,'Attendance Dump'!$E$1:$AI$1,0)
),
INDEX('Active Hour''s Dump'!$D$3:$AH$337,
MATCH($C248,'Active Hour''s Dump'!$A$3:$A$337,0),
MATCH(P$2,'Active Hour''s Dump'!$D$2:$AH$2,0)
))),"")</f>
        <v>7.8333333333333304</v>
      </c>
      <c r="Q248" s="13">
        <f>_xlfn.IFNA(IF(Q$3="Productivity",
INDEX('Productivity Dump'!$E$4:$AJ$500,
MATCH($A248,'Productivity Dump'!$A$4:$A$500,0),
MATCH(Q$2,'Productivity Dump'!$E$3:$AJ$3,0)
),
IF(Q$3="Attendance",
INDEX('Attendance Dump'!$E$2:$AI$400,
MATCH($A248,'Attendance Dump'!$B$2:$B$400,0),
MATCH(Q$2,'Attendance Dump'!$E$1:$AI$1,0)
),
INDEX('Active Hour''s Dump'!$D$3:$AH$337,
MATCH($C248,'Active Hour''s Dump'!$A$3:$A$337,0),
MATCH(Q$2,'Active Hour''s Dump'!$D$2:$AH$2,0)
))),"")</f>
        <v>0</v>
      </c>
      <c r="R248" s="13" t="str">
        <f>_xlfn.IFNA(IF(R$3="Productivity",
INDEX('Productivity Dump'!$E$4:$AJ$500,
MATCH($A248,'Productivity Dump'!$A$4:$A$500,0),
MATCH(R$2,'Productivity Dump'!$E$3:$AJ$3,0)
),
IF(R$3="Attendance",
INDEX('Attendance Dump'!$E$2:$AI$400,
MATCH($A248,'Attendance Dump'!$B$2:$B$400,0),
MATCH(R$2,'Attendance Dump'!$E$1:$AI$1,0)
),
INDEX('Active Hour''s Dump'!$D$3:$AH$337,
MATCH($C248,'Active Hour''s Dump'!$A$3:$A$337,0),
MATCH(R$2,'Active Hour''s Dump'!$D$2:$AH$2,0)
))),"")</f>
        <v>WO</v>
      </c>
      <c r="S248" s="54">
        <f>_xlfn.IFNA(IF(S$3="Productivity",
INDEX('Productivity Dump'!$E$4:$AJ$500,
MATCH($A248,'Productivity Dump'!$A$4:$A$500,0),
MATCH(S$2,'Productivity Dump'!$E$3:$AJ$3,0)
),
IF(S$3="Attendance",
INDEX('Attendance Dump'!$E$2:$AI$400,
MATCH($A248,'Attendance Dump'!$B$2:$B$400,0),
MATCH(S$2,'Attendance Dump'!$E$1:$AI$1,0)
),
INDEX('Active Hour''s Dump'!$D$3:$AH$337,
MATCH($C248,'Active Hour''s Dump'!$A$3:$A$337,0),
MATCH(S$2,'Active Hour''s Dump'!$D$2:$AH$2,0)
))),"")</f>
        <v>0</v>
      </c>
      <c r="T248" s="13">
        <f>_xlfn.IFNA(IF(T$3="Productivity",
INDEX('Productivity Dump'!$E$4:$AJ$500,
MATCH($A248,'Productivity Dump'!$A$4:$A$500,0),
MATCH(T$2,'Productivity Dump'!$E$3:$AJ$3,0)
),
IF(T$3="Attendance",
INDEX('Attendance Dump'!$E$2:$AI$400,
MATCH($A248,'Attendance Dump'!$B$2:$B$400,0),
MATCH(T$2,'Attendance Dump'!$E$1:$AI$1,0)
),
INDEX('Active Hour''s Dump'!$D$3:$AH$337,
MATCH($C248,'Active Hour''s Dump'!$A$3:$A$337,0),
MATCH(T$2,'Active Hour''s Dump'!$D$2:$AH$2,0)
))),"")</f>
        <v>505.1690000000001</v>
      </c>
      <c r="U248" s="13" t="str">
        <f>_xlfn.IFNA(IF(U$3="Productivity",
INDEX('Productivity Dump'!$E$4:$AJ$500,
MATCH($A248,'Productivity Dump'!$A$4:$A$500,0),
MATCH(U$2,'Productivity Dump'!$E$3:$AJ$3,0)
),
IF(U$3="Attendance",
INDEX('Attendance Dump'!$E$2:$AI$400,
MATCH($A248,'Attendance Dump'!$B$2:$B$400,0),
MATCH(U$2,'Attendance Dump'!$E$1:$AI$1,0)
),
INDEX('Active Hour''s Dump'!$D$3:$AH$337,
MATCH($C248,'Active Hour''s Dump'!$A$3:$A$337,0),
MATCH(U$2,'Active Hour''s Dump'!$D$2:$AH$2,0)
))),"")</f>
        <v>P</v>
      </c>
      <c r="V248" s="54">
        <f>_xlfn.IFNA(IF(V$3="Productivity",
INDEX('Productivity Dump'!$E$4:$AJ$500,
MATCH($A248,'Productivity Dump'!$A$4:$A$500,0),
MATCH(V$2,'Productivity Dump'!$E$3:$AJ$3,0)
),
IF(V$3="Attendance",
INDEX('Attendance Dump'!$E$2:$AI$400,
MATCH($A248,'Attendance Dump'!$B$2:$B$400,0),
MATCH(V$2,'Attendance Dump'!$E$1:$AI$1,0)
),
INDEX('Active Hour''s Dump'!$D$3:$AH$337,
MATCH($C248,'Active Hour''s Dump'!$A$3:$A$337,0),
MATCH(V$2,'Active Hour''s Dump'!$D$2:$AH$2,0)
))),"")</f>
        <v>3.9166666666666701</v>
      </c>
      <c r="W248" s="13">
        <f>_xlfn.IFNA(IF(W$3="Productivity",
INDEX('Productivity Dump'!$E$4:$AJ$500,
MATCH($A248,'Productivity Dump'!$A$4:$A$500,0),
MATCH(W$2,'Productivity Dump'!$E$3:$AJ$3,0)
),
IF(W$3="Attendance",
INDEX('Attendance Dump'!$E$2:$AI$400,
MATCH($A248,'Attendance Dump'!$B$2:$B$400,0),
MATCH(W$2,'Attendance Dump'!$E$1:$AI$1,0)
),
INDEX('Active Hour''s Dump'!$D$3:$AH$337,
MATCH($C248,'Active Hour''s Dump'!$A$3:$A$337,0),
MATCH(W$2,'Active Hour''s Dump'!$D$2:$AH$2,0)
))),"")</f>
        <v>1449.0769999999995</v>
      </c>
      <c r="X248" s="13" t="str">
        <f>_xlfn.IFNA(IF(X$3="Productivity",
INDEX('Productivity Dump'!$E$4:$AJ$500,
MATCH($A248,'Productivity Dump'!$A$4:$A$500,0),
MATCH(X$2,'Productivity Dump'!$E$3:$AJ$3,0)
),
IF(X$3="Attendance",
INDEX('Attendance Dump'!$E$2:$AI$400,
MATCH($A248,'Attendance Dump'!$B$2:$B$400,0),
MATCH(X$2,'Attendance Dump'!$E$1:$AI$1,0)
),
INDEX('Active Hour''s Dump'!$D$3:$AH$337,
MATCH($C248,'Active Hour''s Dump'!$A$3:$A$337,0),
MATCH(X$2,'Active Hour''s Dump'!$D$2:$AH$2,0)
))),"")</f>
        <v>P</v>
      </c>
      <c r="Y248" s="54">
        <f>_xlfn.IFNA(IF(Y$3="Productivity",
INDEX('Productivity Dump'!$E$4:$AJ$500,
MATCH($A248,'Productivity Dump'!$A$4:$A$500,0),
MATCH(Y$2,'Productivity Dump'!$E$3:$AJ$3,0)
),
IF(Y$3="Attendance",
INDEX('Attendance Dump'!$E$2:$AI$400,
MATCH($A248,'Attendance Dump'!$B$2:$B$400,0),
MATCH(Y$2,'Attendance Dump'!$E$1:$AI$1,0)
),
INDEX('Active Hour''s Dump'!$D$3:$AH$337,
MATCH($C248,'Active Hour''s Dump'!$A$3:$A$337,0),
MATCH(Y$2,'Active Hour''s Dump'!$D$2:$AH$2,0)
))),"")</f>
        <v>9.5</v>
      </c>
      <c r="Z248" s="13">
        <f>_xlfn.IFNA(IF(Z$3="Productivity",
INDEX('Productivity Dump'!$E$4:$AJ$500,
MATCH($A248,'Productivity Dump'!$A$4:$A$500,0),
MATCH(Z$2,'Productivity Dump'!$E$3:$AJ$3,0)
),
IF(Z$3="Attendance",
INDEX('Attendance Dump'!$E$2:$AI$400,
MATCH($A248,'Attendance Dump'!$B$2:$B$400,0),
MATCH(Z$2,'Attendance Dump'!$E$1:$AI$1,0)
),
INDEX('Active Hour''s Dump'!$D$3:$AH$337,
MATCH($C248,'Active Hour''s Dump'!$A$3:$A$337,0),
MATCH(Z$2,'Active Hour''s Dump'!$D$2:$AH$2,0)
))),"")</f>
        <v>1501.1390000000001</v>
      </c>
      <c r="AA248" s="13" t="str">
        <f>_xlfn.IFNA(IF(AA$3="Productivity",
INDEX('Productivity Dump'!$E$4:$AJ$500,
MATCH($A248,'Productivity Dump'!$A$4:$A$500,0),
MATCH(AA$2,'Productivity Dump'!$E$3:$AJ$3,0)
),
IF(AA$3="Attendance",
INDEX('Attendance Dump'!$E$2:$AI$400,
MATCH($A248,'Attendance Dump'!$B$2:$B$400,0),
MATCH(AA$2,'Attendance Dump'!$E$1:$AI$1,0)
),
INDEX('Active Hour''s Dump'!$D$3:$AH$337,
MATCH($C248,'Active Hour''s Dump'!$A$3:$A$337,0),
MATCH(AA$2,'Active Hour''s Dump'!$D$2:$AH$2,0)
))),"")</f>
        <v>P</v>
      </c>
      <c r="AB248" s="54">
        <f>_xlfn.IFNA(IF(AB$3="Productivity",
INDEX('Productivity Dump'!$E$4:$AJ$500,
MATCH($A248,'Productivity Dump'!$A$4:$A$500,0),
MATCH(AB$2,'Productivity Dump'!$E$3:$AJ$3,0)
),
IF(AB$3="Attendance",
INDEX('Attendance Dump'!$E$2:$AI$400,
MATCH($A248,'Attendance Dump'!$B$2:$B$400,0),
MATCH(AB$2,'Attendance Dump'!$E$1:$AI$1,0)
),
INDEX('Active Hour''s Dump'!$D$3:$AH$337,
MATCH($C248,'Active Hour''s Dump'!$A$3:$A$337,0),
MATCH(AB$2,'Active Hour''s Dump'!$D$2:$AH$2,0)
))),"")</f>
        <v>9</v>
      </c>
      <c r="AC248" s="13">
        <f>_xlfn.IFNA(IF(AC$3="Productivity",
INDEX('Productivity Dump'!$E$4:$AJ$500,
MATCH($A248,'Productivity Dump'!$A$4:$A$500,0),
MATCH(AC$2,'Productivity Dump'!$E$3:$AJ$3,0)
),
IF(AC$3="Attendance",
INDEX('Attendance Dump'!$E$2:$AI$400,
MATCH($A248,'Attendance Dump'!$B$2:$B$400,0),
MATCH(AC$2,'Attendance Dump'!$E$1:$AI$1,0)
),
INDEX('Active Hour''s Dump'!$D$3:$AH$337,
MATCH($C248,'Active Hour''s Dump'!$A$3:$A$337,0),
MATCH(AC$2,'Active Hour''s Dump'!$D$2:$AH$2,0)
))),"")</f>
        <v>1508.8149999999998</v>
      </c>
      <c r="AD248" s="13" t="str">
        <f>_xlfn.IFNA(IF(AD$3="Productivity",
INDEX('Productivity Dump'!$E$4:$AJ$500,
MATCH($A248,'Productivity Dump'!$A$4:$A$500,0),
MATCH(AD$2,'Productivity Dump'!$E$3:$AJ$3,0)
),
IF(AD$3="Attendance",
INDEX('Attendance Dump'!$E$2:$AI$400,
MATCH($A248,'Attendance Dump'!$B$2:$B$400,0),
MATCH(AD$2,'Attendance Dump'!$E$1:$AI$1,0)
),
INDEX('Active Hour''s Dump'!$D$3:$AH$337,
MATCH($C248,'Active Hour''s Dump'!$A$3:$A$337,0),
MATCH(AD$2,'Active Hour''s Dump'!$D$2:$AH$2,0)
))),"")</f>
        <v>P</v>
      </c>
      <c r="AE248" s="54">
        <f>_xlfn.IFNA(IF(AE$3="Productivity",
INDEX('Productivity Dump'!$E$4:$AJ$500,
MATCH($A248,'Productivity Dump'!$A$4:$A$500,0),
MATCH(AE$2,'Productivity Dump'!$E$3:$AJ$3,0)
),
IF(AE$3="Attendance",
INDEX('Attendance Dump'!$E$2:$AI$400,
MATCH($A248,'Attendance Dump'!$B$2:$B$400,0),
MATCH(AE$2,'Attendance Dump'!$E$1:$AI$1,0)
),
INDEX('Active Hour''s Dump'!$D$3:$AH$337,
MATCH($C248,'Active Hour''s Dump'!$A$3:$A$337,0),
MATCH(AE$2,'Active Hour''s Dump'!$D$2:$AH$2,0)
))),"")</f>
        <v>8.4166666666666696</v>
      </c>
      <c r="AF248" s="13">
        <f>_xlfn.IFNA(IF(AF$3="Productivity",
INDEX('Productivity Dump'!$E$4:$AJ$500,
MATCH($A248,'Productivity Dump'!$A$4:$A$500,0),
MATCH(AF$2,'Productivity Dump'!$E$3:$AJ$3,0)
),
IF(AF$3="Attendance",
INDEX('Attendance Dump'!$E$2:$AI$400,
MATCH($A248,'Attendance Dump'!$B$2:$B$400,0),
MATCH(AF$2,'Attendance Dump'!$E$1:$AI$1,0)
),
INDEX('Active Hour''s Dump'!$D$3:$AH$337,
MATCH($C248,'Active Hour''s Dump'!$A$3:$A$337,0),
MATCH(AF$2,'Active Hour''s Dump'!$D$2:$AH$2,0)
))),"")</f>
        <v>1316.8009999999999</v>
      </c>
      <c r="AG248" s="13" t="str">
        <f>_xlfn.IFNA(IF(AG$3="Productivity",
INDEX('Productivity Dump'!$E$4:$AJ$500,
MATCH($A248,'Productivity Dump'!$A$4:$A$500,0),
MATCH(AG$2,'Productivity Dump'!$E$3:$AJ$3,0)
),
IF(AG$3="Attendance",
INDEX('Attendance Dump'!$E$2:$AI$400,
MATCH($A248,'Attendance Dump'!$B$2:$B$400,0),
MATCH(AG$2,'Attendance Dump'!$E$1:$AI$1,0)
),
INDEX('Active Hour''s Dump'!$D$3:$AH$337,
MATCH($C248,'Active Hour''s Dump'!$A$3:$A$337,0),
MATCH(AG$2,'Active Hour''s Dump'!$D$2:$AH$2,0)
))),"")</f>
        <v>P</v>
      </c>
      <c r="AH248" s="54">
        <f>_xlfn.IFNA(IF(AH$3="Productivity",
INDEX('Productivity Dump'!$E$4:$AJ$500,
MATCH($A248,'Productivity Dump'!$A$4:$A$500,0),
MATCH(AH$2,'Productivity Dump'!$E$3:$AJ$3,0)
),
IF(AH$3="Attendance",
INDEX('Attendance Dump'!$E$2:$AI$400,
MATCH($A248,'Attendance Dump'!$B$2:$B$400,0),
MATCH(AH$2,'Attendance Dump'!$E$1:$AI$1,0)
),
INDEX('Active Hour''s Dump'!$D$3:$AH$337,
MATCH($C248,'Active Hour''s Dump'!$A$3:$A$337,0),
MATCH(AH$2,'Active Hour''s Dump'!$D$2:$AH$2,0)
))),"")</f>
        <v>8.4166666666666696</v>
      </c>
      <c r="AI248" s="13">
        <f>_xlfn.IFNA(IF(AI$3="Productivity",
INDEX('Productivity Dump'!$E$4:$AJ$500,
MATCH($A248,'Productivity Dump'!$A$4:$A$500,0),
MATCH(AI$2,'Productivity Dump'!$E$3:$AJ$3,0)
),
IF(AI$3="Attendance",
INDEX('Attendance Dump'!$E$2:$AI$400,
MATCH($A248,'Attendance Dump'!$B$2:$B$400,0),
MATCH(AI$2,'Attendance Dump'!$E$1:$AI$1,0)
),
INDEX('Active Hour''s Dump'!$D$3:$AH$337,
MATCH($C248,'Active Hour''s Dump'!$A$3:$A$337,0),
MATCH(AI$2,'Active Hour''s Dump'!$D$2:$AH$2,0)
))),"")</f>
        <v>1331.1370000000002</v>
      </c>
      <c r="AJ248" s="13" t="str">
        <f>_xlfn.IFNA(IF(AJ$3="Productivity",
INDEX('Productivity Dump'!$E$4:$AJ$500,
MATCH($A248,'Productivity Dump'!$A$4:$A$500,0),
MATCH(AJ$2,'Productivity Dump'!$E$3:$AJ$3,0)
),
IF(AJ$3="Attendance",
INDEX('Attendance Dump'!$E$2:$AI$400,
MATCH($A248,'Attendance Dump'!$B$2:$B$400,0),
MATCH(AJ$2,'Attendance Dump'!$E$1:$AI$1,0)
),
INDEX('Active Hour''s Dump'!$D$3:$AH$337,
MATCH($C248,'Active Hour''s Dump'!$A$3:$A$337,0),
MATCH(AJ$2,'Active Hour''s Dump'!$D$2:$AH$2,0)
))),"")</f>
        <v>P</v>
      </c>
      <c r="AK248" s="54">
        <f>_xlfn.IFNA(IF(AK$3="Productivity",
INDEX('Productivity Dump'!$E$4:$AJ$500,
MATCH($A248,'Productivity Dump'!$A$4:$A$500,0),
MATCH(AK$2,'Productivity Dump'!$E$3:$AJ$3,0)
),
IF(AK$3="Attendance",
INDEX('Attendance Dump'!$E$2:$AI$400,
MATCH($A248,'Attendance Dump'!$B$2:$B$400,0),
MATCH(AK$2,'Attendance Dump'!$E$1:$AI$1,0)
),
INDEX('Active Hour''s Dump'!$D$3:$AH$337,
MATCH($C248,'Active Hour''s Dump'!$A$3:$A$337,0),
MATCH(AK$2,'Active Hour''s Dump'!$D$2:$AH$2,0)
))),"")</f>
        <v>8.5</v>
      </c>
      <c r="AL248" s="13">
        <f>_xlfn.IFNA(IF(AL$3="Productivity",
INDEX('Productivity Dump'!$E$4:$AJ$500,
MATCH($A248,'Productivity Dump'!$A$4:$A$500,0),
MATCH(AL$2,'Productivity Dump'!$E$3:$AJ$3,0)
),
IF(AL$3="Attendance",
INDEX('Attendance Dump'!$E$2:$AI$400,
MATCH($A248,'Attendance Dump'!$B$2:$B$400,0),
MATCH(AL$2,'Attendance Dump'!$E$1:$AI$1,0)
),
INDEX('Active Hour''s Dump'!$D$3:$AH$337,
MATCH($C248,'Active Hour''s Dump'!$A$3:$A$337,0),
MATCH(AL$2,'Active Hour''s Dump'!$D$2:$AH$2,0)
))),"")</f>
        <v>0</v>
      </c>
      <c r="AM248" s="13" t="str">
        <f>_xlfn.IFNA(IF(AM$3="Productivity",
INDEX('Productivity Dump'!$E$4:$AJ$500,
MATCH($A248,'Productivity Dump'!$A$4:$A$500,0),
MATCH(AM$2,'Productivity Dump'!$E$3:$AJ$3,0)
),
IF(AM$3="Attendance",
INDEX('Attendance Dump'!$E$2:$AI$400,
MATCH($A248,'Attendance Dump'!$B$2:$B$400,0),
MATCH(AM$2,'Attendance Dump'!$E$1:$AI$1,0)
),
INDEX('Active Hour''s Dump'!$D$3:$AH$337,
MATCH($C248,'Active Hour''s Dump'!$A$3:$A$337,0),
MATCH(AM$2,'Active Hour''s Dump'!$D$2:$AH$2,0)
))),"")</f>
        <v>WO</v>
      </c>
      <c r="AN248" s="54">
        <f>_xlfn.IFNA(IF(AN$3="Productivity",
INDEX('Productivity Dump'!$E$4:$AJ$500,
MATCH($A248,'Productivity Dump'!$A$4:$A$500,0),
MATCH(AN$2,'Productivity Dump'!$E$3:$AJ$3,0)
),
IF(AN$3="Attendance",
INDEX('Attendance Dump'!$E$2:$AI$400,
MATCH($A248,'Attendance Dump'!$B$2:$B$400,0),
MATCH(AN$2,'Attendance Dump'!$E$1:$AI$1,0)
),
INDEX('Active Hour''s Dump'!$D$3:$AH$337,
MATCH($C248,'Active Hour''s Dump'!$A$3:$A$337,0),
MATCH(AN$2,'Active Hour''s Dump'!$D$2:$AH$2,0)
))),"")</f>
        <v>0</v>
      </c>
      <c r="AO248" s="13">
        <f>_xlfn.IFNA(IF(AO$3="Productivity",
INDEX('Productivity Dump'!$E$4:$AJ$500,
MATCH($A248,'Productivity Dump'!$A$4:$A$500,0),
MATCH(AO$2,'Productivity Dump'!$E$3:$AJ$3,0)
),
IF(AO$3="Attendance",
INDEX('Attendance Dump'!$E$2:$AI$400,
MATCH($A248,'Attendance Dump'!$B$2:$B$400,0),
MATCH(AO$2,'Attendance Dump'!$E$1:$AI$1,0)
),
INDEX('Active Hour''s Dump'!$D$3:$AH$337,
MATCH($C248,'Active Hour''s Dump'!$A$3:$A$337,0),
MATCH(AO$2,'Active Hour''s Dump'!$D$2:$AH$2,0)
))),"")</f>
        <v>639.61300000000006</v>
      </c>
      <c r="AP248" s="13" t="str">
        <f>_xlfn.IFNA(IF(AP$3="Productivity",
INDEX('Productivity Dump'!$E$4:$AJ$500,
MATCH($A248,'Productivity Dump'!$A$4:$A$500,0),
MATCH(AP$2,'Productivity Dump'!$E$3:$AJ$3,0)
),
IF(AP$3="Attendance",
INDEX('Attendance Dump'!$E$2:$AI$400,
MATCH($A248,'Attendance Dump'!$B$2:$B$400,0),
MATCH(AP$2,'Attendance Dump'!$E$1:$AI$1,0)
),
INDEX('Active Hour''s Dump'!$D$3:$AH$337,
MATCH($C248,'Active Hour''s Dump'!$A$3:$A$337,0),
MATCH(AP$2,'Active Hour''s Dump'!$D$2:$AH$2,0)
))),"")</f>
        <v>P</v>
      </c>
      <c r="AQ248" s="54">
        <f>_xlfn.IFNA(IF(AQ$3="Productivity",
INDEX('Productivity Dump'!$E$4:$AJ$500,
MATCH($A248,'Productivity Dump'!$A$4:$A$500,0),
MATCH(AQ$2,'Productivity Dump'!$E$3:$AJ$3,0)
),
IF(AQ$3="Attendance",
INDEX('Attendance Dump'!$E$2:$AI$400,
MATCH($A248,'Attendance Dump'!$B$2:$B$400,0),
MATCH(AQ$2,'Attendance Dump'!$E$1:$AI$1,0)
),
INDEX('Active Hour''s Dump'!$D$3:$AH$337,
MATCH($C248,'Active Hour''s Dump'!$A$3:$A$337,0),
MATCH(AQ$2,'Active Hour''s Dump'!$D$2:$AH$2,0)
))),"")</f>
        <v>3.8333333333333299</v>
      </c>
      <c r="AR248" s="13">
        <f>_xlfn.IFNA(IF(AR$3="Productivity",
INDEX('Productivity Dump'!$E$4:$AJ$500,
MATCH($A248,'Productivity Dump'!$A$4:$A$500,0),
MATCH(AR$2,'Productivity Dump'!$E$3:$AJ$3,0)
),
IF(AR$3="Attendance",
INDEX('Attendance Dump'!$E$2:$AI$400,
MATCH($A248,'Attendance Dump'!$B$2:$B$400,0),
MATCH(AR$2,'Attendance Dump'!$E$1:$AI$1,0)
),
INDEX('Active Hour''s Dump'!$D$3:$AH$337,
MATCH($C248,'Active Hour''s Dump'!$A$3:$A$337,0),
MATCH(AR$2,'Active Hour''s Dump'!$D$2:$AH$2,0)
))),"")</f>
        <v>1336.3229999999999</v>
      </c>
      <c r="AS248" s="13" t="str">
        <f>_xlfn.IFNA(IF(AS$3="Productivity",
INDEX('Productivity Dump'!$E$4:$AJ$500,
MATCH($A248,'Productivity Dump'!$A$4:$A$500,0),
MATCH(AS$2,'Productivity Dump'!$E$3:$AJ$3,0)
),
IF(AS$3="Attendance",
INDEX('Attendance Dump'!$E$2:$AI$400,
MATCH($A248,'Attendance Dump'!$B$2:$B$400,0),
MATCH(AS$2,'Attendance Dump'!$E$1:$AI$1,0)
),
INDEX('Active Hour''s Dump'!$D$3:$AH$337,
MATCH($C248,'Active Hour''s Dump'!$A$3:$A$337,0),
MATCH(AS$2,'Active Hour''s Dump'!$D$2:$AH$2,0)
))),"")</f>
        <v>P</v>
      </c>
      <c r="AT248" s="54">
        <f>_xlfn.IFNA(IF(AT$3="Productivity",
INDEX('Productivity Dump'!$E$4:$AJ$500,
MATCH($A248,'Productivity Dump'!$A$4:$A$500,0),
MATCH(AT$2,'Productivity Dump'!$E$3:$AJ$3,0)
),
IF(AT$3="Attendance",
INDEX('Attendance Dump'!$E$2:$AI$400,
MATCH($A248,'Attendance Dump'!$B$2:$B$400,0),
MATCH(AT$2,'Attendance Dump'!$E$1:$AI$1,0)
),
INDEX('Active Hour''s Dump'!$D$3:$AH$337,
MATCH($C248,'Active Hour''s Dump'!$A$3:$A$337,0),
MATCH(AT$2,'Active Hour''s Dump'!$D$2:$AH$2,0)
))),"")</f>
        <v>8.75</v>
      </c>
      <c r="AU248" s="13">
        <f>_xlfn.IFNA(IF(AU$3="Productivity",
INDEX('Productivity Dump'!$E$4:$AJ$500,
MATCH($A248,'Productivity Dump'!$A$4:$A$500,0),
MATCH(AU$2,'Productivity Dump'!$E$3:$AJ$3,0)
),
IF(AU$3="Attendance",
INDEX('Attendance Dump'!$E$2:$AI$400,
MATCH($A248,'Attendance Dump'!$B$2:$B$400,0),
MATCH(AU$2,'Attendance Dump'!$E$1:$AI$1,0)
),
INDEX('Active Hour''s Dump'!$D$3:$AH$337,
MATCH($C248,'Active Hour''s Dump'!$A$3:$A$337,0),
MATCH(AU$2,'Active Hour''s Dump'!$D$2:$AH$2,0)
))),"")</f>
        <v>1312.8120000000004</v>
      </c>
      <c r="AV248" s="13" t="str">
        <f>_xlfn.IFNA(IF(AV$3="Productivity",
INDEX('Productivity Dump'!$E$4:$AJ$500,
MATCH($A248,'Productivity Dump'!$A$4:$A$500,0),
MATCH(AV$2,'Productivity Dump'!$E$3:$AJ$3,0)
),
IF(AV$3="Attendance",
INDEX('Attendance Dump'!$E$2:$AI$400,
MATCH($A248,'Attendance Dump'!$B$2:$B$400,0),
MATCH(AV$2,'Attendance Dump'!$E$1:$AI$1,0)
),
INDEX('Active Hour''s Dump'!$D$3:$AH$337,
MATCH($C248,'Active Hour''s Dump'!$A$3:$A$337,0),
MATCH(AV$2,'Active Hour''s Dump'!$D$2:$AH$2,0)
))),"")</f>
        <v>P</v>
      </c>
      <c r="AW248" s="54">
        <f>_xlfn.IFNA(IF(AW$3="Productivity",
INDEX('Productivity Dump'!$E$4:$AJ$500,
MATCH($A248,'Productivity Dump'!$A$4:$A$500,0),
MATCH(AW$2,'Productivity Dump'!$E$3:$AJ$3,0)
),
IF(AW$3="Attendance",
INDEX('Attendance Dump'!$E$2:$AI$400,
MATCH($A248,'Attendance Dump'!$B$2:$B$400,0),
MATCH(AW$2,'Attendance Dump'!$E$1:$AI$1,0)
),
INDEX('Active Hour''s Dump'!$D$3:$AH$337,
MATCH($C248,'Active Hour''s Dump'!$A$3:$A$337,0),
MATCH(AW$2,'Active Hour''s Dump'!$D$2:$AH$2,0)
))),"")</f>
        <v>8.6666666666666696</v>
      </c>
      <c r="AX248" s="13">
        <f>_xlfn.IFNA(IF(AX$3="Productivity",
INDEX('Productivity Dump'!$E$4:$AJ$500,
MATCH($A248,'Productivity Dump'!$A$4:$A$500,0),
MATCH(AX$2,'Productivity Dump'!$E$3:$AJ$3,0)
),
IF(AX$3="Attendance",
INDEX('Attendance Dump'!$E$2:$AI$400,
MATCH($A248,'Attendance Dump'!$B$2:$B$400,0),
MATCH(AX$2,'Attendance Dump'!$E$1:$AI$1,0)
),
INDEX('Active Hour''s Dump'!$D$3:$AH$337,
MATCH($C248,'Active Hour''s Dump'!$A$3:$A$337,0),
MATCH(AX$2,'Active Hour''s Dump'!$D$2:$AH$2,0)
))),"")</f>
        <v>1335.029</v>
      </c>
      <c r="AY248" s="13" t="str">
        <f>_xlfn.IFNA(IF(AY$3="Productivity",
INDEX('Productivity Dump'!$E$4:$AJ$500,
MATCH($A248,'Productivity Dump'!$A$4:$A$500,0),
MATCH(AY$2,'Productivity Dump'!$E$3:$AJ$3,0)
),
IF(AY$3="Attendance",
INDEX('Attendance Dump'!$E$2:$AI$400,
MATCH($A248,'Attendance Dump'!$B$2:$B$400,0),
MATCH(AY$2,'Attendance Dump'!$E$1:$AI$1,0)
),
INDEX('Active Hour''s Dump'!$D$3:$AH$337,
MATCH($C248,'Active Hour''s Dump'!$A$3:$A$337,0),
MATCH(AY$2,'Active Hour''s Dump'!$D$2:$AH$2,0)
))),"")</f>
        <v>P</v>
      </c>
      <c r="AZ248" s="54">
        <f>_xlfn.IFNA(IF(AZ$3="Productivity",
INDEX('Productivity Dump'!$E$4:$AJ$500,
MATCH($A248,'Productivity Dump'!$A$4:$A$500,0),
MATCH(AZ$2,'Productivity Dump'!$E$3:$AJ$3,0)
),
IF(AZ$3="Attendance",
INDEX('Attendance Dump'!$E$2:$AI$400,
MATCH($A248,'Attendance Dump'!$B$2:$B$400,0),
MATCH(AZ$2,'Attendance Dump'!$E$1:$AI$1,0)
),
INDEX('Active Hour''s Dump'!$D$3:$AH$337,
MATCH($C248,'Active Hour''s Dump'!$A$3:$A$337,0),
MATCH(AZ$2,'Active Hour''s Dump'!$D$2:$AH$2,0)
))),"")</f>
        <v>8.4166666666666696</v>
      </c>
      <c r="BA248" s="13">
        <f>_xlfn.IFNA(IF(BA$3="Productivity",
INDEX('Productivity Dump'!$E$4:$AJ$500,
MATCH($A248,'Productivity Dump'!$A$4:$A$500,0),
MATCH(BA$2,'Productivity Dump'!$E$3:$AJ$3,0)
),
IF(BA$3="Attendance",
INDEX('Attendance Dump'!$E$2:$AI$400,
MATCH($A248,'Attendance Dump'!$B$2:$B$400,0),
MATCH(BA$2,'Attendance Dump'!$E$1:$AI$1,0)
),
INDEX('Active Hour''s Dump'!$D$3:$AH$337,
MATCH($C248,'Active Hour''s Dump'!$A$3:$A$337,0),
MATCH(BA$2,'Active Hour''s Dump'!$D$2:$AH$2,0)
))),"")</f>
        <v>1304.1719999999996</v>
      </c>
      <c r="BB248" s="13" t="str">
        <f>_xlfn.IFNA(IF(BB$3="Productivity",
INDEX('Productivity Dump'!$E$4:$AJ$500,
MATCH($A248,'Productivity Dump'!$A$4:$A$500,0),
MATCH(BB$2,'Productivity Dump'!$E$3:$AJ$3,0)
),
IF(BB$3="Attendance",
INDEX('Attendance Dump'!$E$2:$AI$400,
MATCH($A248,'Attendance Dump'!$B$2:$B$400,0),
MATCH(BB$2,'Attendance Dump'!$E$1:$AI$1,0)
),
INDEX('Active Hour''s Dump'!$D$3:$AH$337,
MATCH($C248,'Active Hour''s Dump'!$A$3:$A$337,0),
MATCH(BB$2,'Active Hour''s Dump'!$D$2:$AH$2,0)
))),"")</f>
        <v>P</v>
      </c>
      <c r="BC248" s="54">
        <f>_xlfn.IFNA(IF(BC$3="Productivity",
INDEX('Productivity Dump'!$E$4:$AJ$500,
MATCH($A248,'Productivity Dump'!$A$4:$A$500,0),
MATCH(BC$2,'Productivity Dump'!$E$3:$AJ$3,0)
),
IF(BC$3="Attendance",
INDEX('Attendance Dump'!$E$2:$AI$400,
MATCH($A248,'Attendance Dump'!$B$2:$B$400,0),
MATCH(BC$2,'Attendance Dump'!$E$1:$AI$1,0)
),
INDEX('Active Hour''s Dump'!$D$3:$AH$337,
MATCH($C248,'Active Hour''s Dump'!$A$3:$A$337,0),
MATCH(BC$2,'Active Hour''s Dump'!$D$2:$AH$2,0)
))),"")</f>
        <v>8.5833333333333304</v>
      </c>
      <c r="BD248" s="13">
        <f>_xlfn.IFNA(IF(BD$3="Productivity",
INDEX('Productivity Dump'!$E$4:$AJ$500,
MATCH($A248,'Productivity Dump'!$A$4:$A$500,0),
MATCH(BD$2,'Productivity Dump'!$E$3:$AJ$3,0)
),
IF(BD$3="Attendance",
INDEX('Attendance Dump'!$E$2:$AI$400,
MATCH($A248,'Attendance Dump'!$B$2:$B$400,0),
MATCH(BD$2,'Attendance Dump'!$E$1:$AI$1,0)
),
INDEX('Active Hour''s Dump'!$D$3:$AH$337,
MATCH($C248,'Active Hour''s Dump'!$A$3:$A$337,0),
MATCH(BD$2,'Active Hour''s Dump'!$D$2:$AH$2,0)
))),"")</f>
        <v>607.90700000000004</v>
      </c>
      <c r="BE248" s="13" t="str">
        <f>_xlfn.IFNA(IF(BE$3="Productivity",
INDEX('Productivity Dump'!$E$4:$AJ$500,
MATCH($A248,'Productivity Dump'!$A$4:$A$500,0),
MATCH(BE$2,'Productivity Dump'!$E$3:$AJ$3,0)
),
IF(BE$3="Attendance",
INDEX('Attendance Dump'!$E$2:$AI$400,
MATCH($A248,'Attendance Dump'!$B$2:$B$400,0),
MATCH(BE$2,'Attendance Dump'!$E$1:$AI$1,0)
),
INDEX('Active Hour''s Dump'!$D$3:$AH$337,
MATCH($C248,'Active Hour''s Dump'!$A$3:$A$337,0),
MATCH(BE$2,'Active Hour''s Dump'!$D$2:$AH$2,0)
))),"")</f>
        <v>P</v>
      </c>
      <c r="BF248" s="54">
        <f>_xlfn.IFNA(IF(BF$3="Productivity",
INDEX('Productivity Dump'!$E$4:$AJ$500,
MATCH($A248,'Productivity Dump'!$A$4:$A$500,0),
MATCH(BF$2,'Productivity Dump'!$E$3:$AJ$3,0)
),
IF(BF$3="Attendance",
INDEX('Attendance Dump'!$E$2:$AI$400,
MATCH($A248,'Attendance Dump'!$B$2:$B$400,0),
MATCH(BF$2,'Attendance Dump'!$E$1:$AI$1,0)
),
INDEX('Active Hour''s Dump'!$D$3:$AH$337,
MATCH($C248,'Active Hour''s Dump'!$A$3:$A$337,0),
MATCH(BF$2,'Active Hour''s Dump'!$D$2:$AH$2,0)
))),"")</f>
        <v>4.1666666666666696</v>
      </c>
      <c r="BG248" s="13">
        <f>_xlfn.IFNA(IF(BG$3="Productivity",
INDEX('Productivity Dump'!$E$4:$AJ$500,
MATCH($A248,'Productivity Dump'!$A$4:$A$500,0),
MATCH(BG$2,'Productivity Dump'!$E$3:$AJ$3,0)
),
IF(BG$3="Attendance",
INDEX('Attendance Dump'!$E$2:$AI$400,
MATCH($A248,'Attendance Dump'!$B$2:$B$400,0),
MATCH(BG$2,'Attendance Dump'!$E$1:$AI$1,0)
),
INDEX('Active Hour''s Dump'!$D$3:$AH$337,
MATCH($C248,'Active Hour''s Dump'!$A$3:$A$337,0),
MATCH(BG$2,'Active Hour''s Dump'!$D$2:$AH$2,0)
))),"")</f>
        <v>0</v>
      </c>
      <c r="BH248" s="13" t="str">
        <f>_xlfn.IFNA(IF(BH$3="Productivity",
INDEX('Productivity Dump'!$E$4:$AJ$500,
MATCH($A248,'Productivity Dump'!$A$4:$A$500,0),
MATCH(BH$2,'Productivity Dump'!$E$3:$AJ$3,0)
),
IF(BH$3="Attendance",
INDEX('Attendance Dump'!$E$2:$AI$400,
MATCH($A248,'Attendance Dump'!$B$2:$B$400,0),
MATCH(BH$2,'Attendance Dump'!$E$1:$AI$1,0)
),
INDEX('Active Hour''s Dump'!$D$3:$AH$337,
MATCH($C248,'Active Hour''s Dump'!$A$3:$A$337,0),
MATCH(BH$2,'Active Hour''s Dump'!$D$2:$AH$2,0)
))),"")</f>
        <v>WO</v>
      </c>
      <c r="BI248" s="54">
        <f>_xlfn.IFNA(IF(BI$3="Productivity",
INDEX('Productivity Dump'!$E$4:$AJ$500,
MATCH($A248,'Productivity Dump'!$A$4:$A$500,0),
MATCH(BI$2,'Productivity Dump'!$E$3:$AJ$3,0)
),
IF(BI$3="Attendance",
INDEX('Attendance Dump'!$E$2:$AI$400,
MATCH($A248,'Attendance Dump'!$B$2:$B$400,0),
MATCH(BI$2,'Attendance Dump'!$E$1:$AI$1,0)
),
INDEX('Active Hour''s Dump'!$D$3:$AH$337,
MATCH($C248,'Active Hour''s Dump'!$A$3:$A$337,0),
MATCH(BI$2,'Active Hour''s Dump'!$D$2:$AH$2,0)
))),"")</f>
        <v>0</v>
      </c>
      <c r="BJ248" s="13">
        <f>_xlfn.IFNA(IF(BJ$3="Productivity",
INDEX('Productivity Dump'!$E$4:$AJ$500,
MATCH($A248,'Productivity Dump'!$A$4:$A$500,0),
MATCH(BJ$2,'Productivity Dump'!$E$3:$AJ$3,0)
),
IF(BJ$3="Attendance",
INDEX('Attendance Dump'!$E$2:$AI$400,
MATCH($A248,'Attendance Dump'!$B$2:$B$400,0),
MATCH(BJ$2,'Attendance Dump'!$E$1:$AI$1,0)
),
INDEX('Active Hour''s Dump'!$D$3:$AH$337,
MATCH($C248,'Active Hour''s Dump'!$A$3:$A$337,0),
MATCH(BJ$2,'Active Hour''s Dump'!$D$2:$AH$2,0)
))),"")</f>
        <v>652.89099999999996</v>
      </c>
      <c r="BK248" s="13" t="str">
        <f>_xlfn.IFNA(IF(BK$3="Productivity",
INDEX('Productivity Dump'!$E$4:$AJ$500,
MATCH($A248,'Productivity Dump'!$A$4:$A$500,0),
MATCH(BK$2,'Productivity Dump'!$E$3:$AJ$3,0)
),
IF(BK$3="Attendance",
INDEX('Attendance Dump'!$E$2:$AI$400,
MATCH($A248,'Attendance Dump'!$B$2:$B$400,0),
MATCH(BK$2,'Attendance Dump'!$E$1:$AI$1,0)
),
INDEX('Active Hour''s Dump'!$D$3:$AH$337,
MATCH($C248,'Active Hour''s Dump'!$A$3:$A$337,0),
MATCH(BK$2,'Active Hour''s Dump'!$D$2:$AH$2,0)
))),"")</f>
        <v>P</v>
      </c>
      <c r="BL248" s="54">
        <f>_xlfn.IFNA(IF(BL$3="Productivity",
INDEX('Productivity Dump'!$E$4:$AJ$500,
MATCH($A248,'Productivity Dump'!$A$4:$A$500,0),
MATCH(BL$2,'Productivity Dump'!$E$3:$AJ$3,0)
),
IF(BL$3="Attendance",
INDEX('Attendance Dump'!$E$2:$AI$400,
MATCH($A248,'Attendance Dump'!$B$2:$B$400,0),
MATCH(BL$2,'Attendance Dump'!$E$1:$AI$1,0)
),
INDEX('Active Hour''s Dump'!$D$3:$AH$337,
MATCH($C248,'Active Hour''s Dump'!$A$3:$A$337,0),
MATCH(BL$2,'Active Hour''s Dump'!$D$2:$AH$2,0)
))),"")</f>
        <v>3.8333333333333299</v>
      </c>
      <c r="BM248" s="13">
        <f>_xlfn.IFNA(IF(BM$3="Productivity",
INDEX('Productivity Dump'!$E$4:$AJ$500,
MATCH($A248,'Productivity Dump'!$A$4:$A$500,0),
MATCH(BM$2,'Productivity Dump'!$E$3:$AJ$3,0)
),
IF(BM$3="Attendance",
INDEX('Attendance Dump'!$E$2:$AI$400,
MATCH($A248,'Attendance Dump'!$B$2:$B$400,0),
MATCH(BM$2,'Attendance Dump'!$E$1:$AI$1,0)
),
INDEX('Active Hour''s Dump'!$D$3:$AH$337,
MATCH($C248,'Active Hour''s Dump'!$A$3:$A$337,0),
MATCH(BM$2,'Active Hour''s Dump'!$D$2:$AH$2,0)
))),"")</f>
        <v>1378.4759999999997</v>
      </c>
      <c r="BN248" s="13" t="str">
        <f>_xlfn.IFNA(IF(BN$3="Productivity",
INDEX('Productivity Dump'!$E$4:$AJ$500,
MATCH($A248,'Productivity Dump'!$A$4:$A$500,0),
MATCH(BN$2,'Productivity Dump'!$E$3:$AJ$3,0)
),
IF(BN$3="Attendance",
INDEX('Attendance Dump'!$E$2:$AI$400,
MATCH($A248,'Attendance Dump'!$B$2:$B$400,0),
MATCH(BN$2,'Attendance Dump'!$E$1:$AI$1,0)
),
INDEX('Active Hour''s Dump'!$D$3:$AH$337,
MATCH($C248,'Active Hour''s Dump'!$A$3:$A$337,0),
MATCH(BN$2,'Active Hour''s Dump'!$D$2:$AH$2,0)
))),"")</f>
        <v>P</v>
      </c>
      <c r="BO248" s="54">
        <f>_xlfn.IFNA(IF(BO$3="Productivity",
INDEX('Productivity Dump'!$E$4:$AJ$500,
MATCH($A248,'Productivity Dump'!$A$4:$A$500,0),
MATCH(BO$2,'Productivity Dump'!$E$3:$AJ$3,0)
),
IF(BO$3="Attendance",
INDEX('Attendance Dump'!$E$2:$AI$400,
MATCH($A248,'Attendance Dump'!$B$2:$B$400,0),
MATCH(BO$2,'Attendance Dump'!$E$1:$AI$1,0)
),
INDEX('Active Hour''s Dump'!$D$3:$AH$337,
MATCH($C248,'Active Hour''s Dump'!$A$3:$A$337,0),
MATCH(BO$2,'Active Hour''s Dump'!$D$2:$AH$2,0)
))),"")</f>
        <v>8.75</v>
      </c>
      <c r="BP248" s="13">
        <f>_xlfn.IFNA(IF(BP$3="Productivity",
INDEX('Productivity Dump'!$E$4:$AJ$500,
MATCH($A248,'Productivity Dump'!$A$4:$A$500,0),
MATCH(BP$2,'Productivity Dump'!$E$3:$AJ$3,0)
),
IF(BP$3="Attendance",
INDEX('Attendance Dump'!$E$2:$AI$400,
MATCH($A248,'Attendance Dump'!$B$2:$B$400,0),
MATCH(BP$2,'Attendance Dump'!$E$1:$AI$1,0)
),
INDEX('Active Hour''s Dump'!$D$3:$AH$337,
MATCH($C248,'Active Hour''s Dump'!$A$3:$A$337,0),
MATCH(BP$2,'Active Hour''s Dump'!$D$2:$AH$2,0)
))),"")</f>
        <v>1440.9050000000002</v>
      </c>
      <c r="BQ248" s="13" t="str">
        <f>_xlfn.IFNA(IF(BQ$3="Productivity",
INDEX('Productivity Dump'!$E$4:$AJ$500,
MATCH($A248,'Productivity Dump'!$A$4:$A$500,0),
MATCH(BQ$2,'Productivity Dump'!$E$3:$AJ$3,0)
),
IF(BQ$3="Attendance",
INDEX('Attendance Dump'!$E$2:$AI$400,
MATCH($A248,'Attendance Dump'!$B$2:$B$400,0),
MATCH(BQ$2,'Attendance Dump'!$E$1:$AI$1,0)
),
INDEX('Active Hour''s Dump'!$D$3:$AH$337,
MATCH($C248,'Active Hour''s Dump'!$A$3:$A$337,0),
MATCH(BQ$2,'Active Hour''s Dump'!$D$2:$AH$2,0)
))),"")</f>
        <v>P</v>
      </c>
      <c r="BR248" s="54">
        <f>_xlfn.IFNA(IF(BR$3="Productivity",
INDEX('Productivity Dump'!$E$4:$AJ$500,
MATCH($A248,'Productivity Dump'!$A$4:$A$500,0),
MATCH(BR$2,'Productivity Dump'!$E$3:$AJ$3,0)
),
IF(BR$3="Attendance",
INDEX('Attendance Dump'!$E$2:$AI$400,
MATCH($A248,'Attendance Dump'!$B$2:$B$400,0),
MATCH(BR$2,'Attendance Dump'!$E$1:$AI$1,0)
),
INDEX('Active Hour''s Dump'!$D$3:$AH$337,
MATCH($C248,'Active Hour''s Dump'!$A$3:$A$337,0),
MATCH(BR$2,'Active Hour''s Dump'!$D$2:$AH$2,0)
))),"")</f>
        <v>8.4166666666666696</v>
      </c>
      <c r="BS248" s="13">
        <f>_xlfn.IFNA(IF(BS$3="Productivity",
INDEX('Productivity Dump'!$E$4:$AJ$500,
MATCH($A248,'Productivity Dump'!$A$4:$A$500,0),
MATCH(BS$2,'Productivity Dump'!$E$3:$AJ$3,0)
),
IF(BS$3="Attendance",
INDEX('Attendance Dump'!$E$2:$AI$400,
MATCH($A248,'Attendance Dump'!$B$2:$B$400,0),
MATCH(BS$2,'Attendance Dump'!$E$1:$AI$1,0)
),
INDEX('Active Hour''s Dump'!$D$3:$AH$337,
MATCH($C248,'Active Hour''s Dump'!$A$3:$A$337,0),
MATCH(BS$2,'Active Hour''s Dump'!$D$2:$AH$2,0)
))),"")</f>
        <v>1312.9520000000002</v>
      </c>
      <c r="BT248" s="13" t="str">
        <f>_xlfn.IFNA(IF(BT$3="Productivity",
INDEX('Productivity Dump'!$E$4:$AJ$500,
MATCH($A248,'Productivity Dump'!$A$4:$A$500,0),
MATCH(BT$2,'Productivity Dump'!$E$3:$AJ$3,0)
),
IF(BT$3="Attendance",
INDEX('Attendance Dump'!$E$2:$AI$400,
MATCH($A248,'Attendance Dump'!$B$2:$B$400,0),
MATCH(BT$2,'Attendance Dump'!$E$1:$AI$1,0)
),
INDEX('Active Hour''s Dump'!$D$3:$AH$337,
MATCH($C248,'Active Hour''s Dump'!$A$3:$A$337,0),
MATCH(BT$2,'Active Hour''s Dump'!$D$2:$AH$2,0)
))),"")</f>
        <v>H(P)</v>
      </c>
      <c r="BU248" s="54">
        <f>_xlfn.IFNA(IF(BU$3="Productivity",
INDEX('Productivity Dump'!$E$4:$AJ$500,
MATCH($A248,'Productivity Dump'!$A$4:$A$500,0),
MATCH(BU$2,'Productivity Dump'!$E$3:$AJ$3,0)
),
IF(BU$3="Attendance",
INDEX('Attendance Dump'!$E$2:$AI$400,
MATCH($A248,'Attendance Dump'!$B$2:$B$400,0),
MATCH(BU$2,'Attendance Dump'!$E$1:$AI$1,0)
),
INDEX('Active Hour''s Dump'!$D$3:$AH$337,
MATCH($C248,'Active Hour''s Dump'!$A$3:$A$337,0),
MATCH(BU$2,'Active Hour''s Dump'!$D$2:$AH$2,0)
))),"")</f>
        <v>8.4166666666666696</v>
      </c>
      <c r="BV248" s="13">
        <f>_xlfn.IFNA(IF(BV$3="Productivity",
INDEX('Productivity Dump'!$E$4:$AJ$500,
MATCH($A248,'Productivity Dump'!$A$4:$A$500,0),
MATCH(BV$2,'Productivity Dump'!$E$3:$AJ$3,0)
),
IF(BV$3="Attendance",
INDEX('Attendance Dump'!$E$2:$AI$400,
MATCH($A248,'Attendance Dump'!$B$2:$B$400,0),
MATCH(BV$2,'Attendance Dump'!$E$1:$AI$1,0)
),
INDEX('Active Hour''s Dump'!$D$3:$AH$337,
MATCH($C248,'Active Hour''s Dump'!$A$3:$A$337,0),
MATCH(BV$2,'Active Hour''s Dump'!$D$2:$AH$2,0)
))),"")</f>
        <v>1343.693</v>
      </c>
      <c r="BW248" s="13" t="str">
        <f>_xlfn.IFNA(IF(BW$3="Productivity",
INDEX('Productivity Dump'!$E$4:$AJ$500,
MATCH($A248,'Productivity Dump'!$A$4:$A$500,0),
MATCH(BW$2,'Productivity Dump'!$E$3:$AJ$3,0)
),
IF(BW$3="Attendance",
INDEX('Attendance Dump'!$E$2:$AI$400,
MATCH($A248,'Attendance Dump'!$B$2:$B$400,0),
MATCH(BW$2,'Attendance Dump'!$E$1:$AI$1,0)
),
INDEX('Active Hour''s Dump'!$D$3:$AH$337,
MATCH($C248,'Active Hour''s Dump'!$A$3:$A$337,0),
MATCH(BW$2,'Active Hour''s Dump'!$D$2:$AH$2,0)
))),"")</f>
        <v>P</v>
      </c>
      <c r="BX248" s="54">
        <f>_xlfn.IFNA(IF(BX$3="Productivity",
INDEX('Productivity Dump'!$E$4:$AJ$500,
MATCH($A248,'Productivity Dump'!$A$4:$A$500,0),
MATCH(BX$2,'Productivity Dump'!$E$3:$AJ$3,0)
),
IF(BX$3="Attendance",
INDEX('Attendance Dump'!$E$2:$AI$400,
MATCH($A248,'Attendance Dump'!$B$2:$B$400,0),
MATCH(BX$2,'Attendance Dump'!$E$1:$AI$1,0)
),
INDEX('Active Hour''s Dump'!$D$3:$AH$337,
MATCH($C248,'Active Hour''s Dump'!$A$3:$A$337,0),
MATCH(BX$2,'Active Hour''s Dump'!$D$2:$AH$2,0)
))),"")</f>
        <v>8.4166666666666696</v>
      </c>
      <c r="BY248" s="13">
        <f>_xlfn.IFNA(IF(BY$3="Productivity",
INDEX('Productivity Dump'!$E$4:$AJ$500,
MATCH($A248,'Productivity Dump'!$A$4:$A$500,0),
MATCH(BY$2,'Productivity Dump'!$E$3:$AJ$3,0)
),
IF(BY$3="Attendance",
INDEX('Attendance Dump'!$E$2:$AI$400,
MATCH($A248,'Attendance Dump'!$B$2:$B$400,0),
MATCH(BY$2,'Attendance Dump'!$E$1:$AI$1,0)
),
INDEX('Active Hour''s Dump'!$D$3:$AH$337,
MATCH($C248,'Active Hour''s Dump'!$A$3:$A$337,0),
MATCH(BY$2,'Active Hour''s Dump'!$D$2:$AH$2,0)
))),"")</f>
        <v>747.0300000000002</v>
      </c>
      <c r="BZ248" s="13" t="str">
        <f>_xlfn.IFNA(IF(BZ$3="Productivity",
INDEX('Productivity Dump'!$E$4:$AJ$500,
MATCH($A248,'Productivity Dump'!$A$4:$A$500,0),
MATCH(BZ$2,'Productivity Dump'!$E$3:$AJ$3,0)
),
IF(BZ$3="Attendance",
INDEX('Attendance Dump'!$E$2:$AI$400,
MATCH($A248,'Attendance Dump'!$B$2:$B$400,0),
MATCH(BZ$2,'Attendance Dump'!$E$1:$AI$1,0)
),
INDEX('Active Hour''s Dump'!$D$3:$AH$337,
MATCH($C248,'Active Hour''s Dump'!$A$3:$A$337,0),
MATCH(BZ$2,'Active Hour''s Dump'!$D$2:$AH$2,0)
))),"")</f>
        <v>P</v>
      </c>
      <c r="CA248" s="54">
        <f>_xlfn.IFNA(IF(CA$3="Productivity",
INDEX('Productivity Dump'!$E$4:$AJ$500,
MATCH($A248,'Productivity Dump'!$A$4:$A$500,0),
MATCH(CA$2,'Productivity Dump'!$E$3:$AJ$3,0)
),
IF(CA$3="Attendance",
INDEX('Attendance Dump'!$E$2:$AI$400,
MATCH($A248,'Attendance Dump'!$B$2:$B$400,0),
MATCH(CA$2,'Attendance Dump'!$E$1:$AI$1,0)
),
INDEX('Active Hour''s Dump'!$D$3:$AH$337,
MATCH($C248,'Active Hour''s Dump'!$A$3:$A$337,0),
MATCH(CA$2,'Active Hour''s Dump'!$D$2:$AH$2,0)
))),"")</f>
        <v>4.5833333333333304</v>
      </c>
      <c r="CB248" s="13">
        <f>_xlfn.IFNA(IF(CB$3="Productivity",
INDEX('Productivity Dump'!$E$4:$AJ$500,
MATCH($A248,'Productivity Dump'!$A$4:$A$500,0),
MATCH(CB$2,'Productivity Dump'!$E$3:$AJ$3,0)
),
IF(CB$3="Attendance",
INDEX('Attendance Dump'!$E$2:$AI$400,
MATCH($A248,'Attendance Dump'!$B$2:$B$400,0),
MATCH(CB$2,'Attendance Dump'!$E$1:$AI$1,0)
),
INDEX('Active Hour''s Dump'!$D$3:$AH$337,
MATCH($C248,'Active Hour''s Dump'!$A$3:$A$337,0),
MATCH(CB$2,'Active Hour''s Dump'!$D$2:$AH$2,0)
))),"")</f>
        <v>0</v>
      </c>
      <c r="CC248" s="13" t="str">
        <f>_xlfn.IFNA(IF(CC$3="Productivity",
INDEX('Productivity Dump'!$E$4:$AJ$500,
MATCH($A248,'Productivity Dump'!$A$4:$A$500,0),
MATCH(CC$2,'Productivity Dump'!$E$3:$AJ$3,0)
),
IF(CC$3="Attendance",
INDEX('Attendance Dump'!$E$2:$AI$400,
MATCH($A248,'Attendance Dump'!$B$2:$B$400,0),
MATCH(CC$2,'Attendance Dump'!$E$1:$AI$1,0)
),
INDEX('Active Hour''s Dump'!$D$3:$AH$337,
MATCH($C248,'Active Hour''s Dump'!$A$3:$A$337,0),
MATCH(CC$2,'Active Hour''s Dump'!$D$2:$AH$2,0)
))),"")</f>
        <v>WO</v>
      </c>
      <c r="CD248" s="54">
        <f>_xlfn.IFNA(IF(CD$3="Productivity",
INDEX('Productivity Dump'!$E$4:$AJ$500,
MATCH($A248,'Productivity Dump'!$A$4:$A$500,0),
MATCH(CD$2,'Productivity Dump'!$E$3:$AJ$3,0)
),
IF(CD$3="Attendance",
INDEX('Attendance Dump'!$E$2:$AI$400,
MATCH($A248,'Attendance Dump'!$B$2:$B$400,0),
MATCH(CD$2,'Attendance Dump'!$E$1:$AI$1,0)
),
INDEX('Active Hour''s Dump'!$D$3:$AH$337,
MATCH($C248,'Active Hour''s Dump'!$A$3:$A$337,0),
MATCH(CD$2,'Active Hour''s Dump'!$D$2:$AH$2,0)
))),"")</f>
        <v>0</v>
      </c>
      <c r="CE248" s="13">
        <f>_xlfn.IFNA(IF(CE$3="Productivity",
INDEX('Productivity Dump'!$E$4:$AJ$500,
MATCH($A248,'Productivity Dump'!$A$4:$A$500,0),
MATCH(CE$2,'Productivity Dump'!$E$3:$AJ$3,0)
),
IF(CE$3="Attendance",
INDEX('Attendance Dump'!$E$2:$AI$400,
MATCH($A248,'Attendance Dump'!$B$2:$B$400,0),
MATCH(CE$2,'Attendance Dump'!$E$1:$AI$1,0)
),
INDEX('Active Hour''s Dump'!$D$3:$AH$337,
MATCH($C248,'Active Hour''s Dump'!$A$3:$A$337,0),
MATCH(CE$2,'Active Hour''s Dump'!$D$2:$AH$2,0)
))),"")</f>
        <v>505.23300000000006</v>
      </c>
      <c r="CF248" s="13" t="str">
        <f>_xlfn.IFNA(IF(CF$3="Productivity",
INDEX('Productivity Dump'!$E$4:$AJ$500,
MATCH($A248,'Productivity Dump'!$A$4:$A$500,0),
MATCH(CF$2,'Productivity Dump'!$E$3:$AJ$3,0)
),
IF(CF$3="Attendance",
INDEX('Attendance Dump'!$E$2:$AI$400,
MATCH($A248,'Attendance Dump'!$B$2:$B$400,0),
MATCH(CF$2,'Attendance Dump'!$E$1:$AI$1,0)
),
INDEX('Active Hour''s Dump'!$D$3:$AH$337,
MATCH($C248,'Active Hour''s Dump'!$A$3:$A$337,0),
MATCH(CF$2,'Active Hour''s Dump'!$D$2:$AH$2,0)
))),"")</f>
        <v>P</v>
      </c>
      <c r="CG248" s="54">
        <f>_xlfn.IFNA(IF(CG$3="Productivity",
INDEX('Productivity Dump'!$E$4:$AJ$500,
MATCH($A248,'Productivity Dump'!$A$4:$A$500,0),
MATCH(CG$2,'Productivity Dump'!$E$3:$AJ$3,0)
),
IF(CG$3="Attendance",
INDEX('Attendance Dump'!$E$2:$AI$400,
MATCH($A248,'Attendance Dump'!$B$2:$B$400,0),
MATCH(CG$2,'Attendance Dump'!$E$1:$AI$1,0)
),
INDEX('Active Hour''s Dump'!$D$3:$AH$337,
MATCH($C248,'Active Hour''s Dump'!$A$3:$A$337,0),
MATCH(CG$2,'Active Hour''s Dump'!$D$2:$AH$2,0)
))),"")</f>
        <v>3.6666666666666701</v>
      </c>
      <c r="CH248" s="13">
        <f>_xlfn.IFNA(IF(CH$3="Productivity",
INDEX('Productivity Dump'!$E$4:$AJ$500,
MATCH($A248,'Productivity Dump'!$A$4:$A$500,0),
MATCH(CH$2,'Productivity Dump'!$E$3:$AJ$3,0)
),
IF(CH$3="Attendance",
INDEX('Attendance Dump'!$E$2:$AI$400,
MATCH($A248,'Attendance Dump'!$B$2:$B$400,0),
MATCH(CH$2,'Attendance Dump'!$E$1:$AI$1,0)
),
INDEX('Active Hour''s Dump'!$D$3:$AH$337,
MATCH($C248,'Active Hour''s Dump'!$A$3:$A$337,0),
MATCH(CH$2,'Active Hour''s Dump'!$D$2:$AH$2,0)
))),"")</f>
        <v>1329.644</v>
      </c>
      <c r="CI248" s="13" t="str">
        <f>_xlfn.IFNA(IF(CI$3="Productivity",
INDEX('Productivity Dump'!$E$4:$AJ$500,
MATCH($A248,'Productivity Dump'!$A$4:$A$500,0),
MATCH(CI$2,'Productivity Dump'!$E$3:$AJ$3,0)
),
IF(CI$3="Attendance",
INDEX('Attendance Dump'!$E$2:$AI$400,
MATCH($A248,'Attendance Dump'!$B$2:$B$400,0),
MATCH(CI$2,'Attendance Dump'!$E$1:$AI$1,0)
),
INDEX('Active Hour''s Dump'!$D$3:$AH$337,
MATCH($C248,'Active Hour''s Dump'!$A$3:$A$337,0),
MATCH(CI$2,'Active Hour''s Dump'!$D$2:$AH$2,0)
))),"")</f>
        <v>P</v>
      </c>
      <c r="CJ248" s="54">
        <f>_xlfn.IFNA(IF(CJ$3="Productivity",
INDEX('Productivity Dump'!$E$4:$AJ$500,
MATCH($A248,'Productivity Dump'!$A$4:$A$500,0),
MATCH(CJ$2,'Productivity Dump'!$E$3:$AJ$3,0)
),
IF(CJ$3="Attendance",
INDEX('Attendance Dump'!$E$2:$AI$400,
MATCH($A248,'Attendance Dump'!$B$2:$B$400,0),
MATCH(CJ$2,'Attendance Dump'!$E$1:$AI$1,0)
),
INDEX('Active Hour''s Dump'!$D$3:$AH$337,
MATCH($C248,'Active Hour''s Dump'!$A$3:$A$337,0),
MATCH(CJ$2,'Active Hour''s Dump'!$D$2:$AH$2,0)
))),"")</f>
        <v>8.3333333333333304</v>
      </c>
      <c r="CK248" s="13">
        <f>_xlfn.IFNA(IF(CK$3="Productivity",
INDEX('Productivity Dump'!$E$4:$AJ$500,
MATCH($A248,'Productivity Dump'!$A$4:$A$500,0),
MATCH(CK$2,'Productivity Dump'!$E$3:$AJ$3,0)
),
IF(CK$3="Attendance",
INDEX('Attendance Dump'!$E$2:$AI$400,
MATCH($A248,'Attendance Dump'!$B$2:$B$400,0),
MATCH(CK$2,'Attendance Dump'!$E$1:$AI$1,0)
),
INDEX('Active Hour''s Dump'!$D$3:$AH$337,
MATCH($C248,'Active Hour''s Dump'!$A$3:$A$337,0),
MATCH(CK$2,'Active Hour''s Dump'!$D$2:$AH$2,0)
))),"")</f>
        <v>1292.3939999999996</v>
      </c>
      <c r="CL248" s="13" t="str">
        <f>_xlfn.IFNA(IF(CL$3="Productivity",
INDEX('Productivity Dump'!$E$4:$AJ$500,
MATCH($A248,'Productivity Dump'!$A$4:$A$500,0),
MATCH(CL$2,'Productivity Dump'!$E$3:$AJ$3,0)
),
IF(CL$3="Attendance",
INDEX('Attendance Dump'!$E$2:$AI$400,
MATCH($A248,'Attendance Dump'!$B$2:$B$400,0),
MATCH(CL$2,'Attendance Dump'!$E$1:$AI$1,0)
),
INDEX('Active Hour''s Dump'!$D$3:$AH$337,
MATCH($C248,'Active Hour''s Dump'!$A$3:$A$337,0),
MATCH(CL$2,'Active Hour''s Dump'!$D$2:$AH$2,0)
))),"")</f>
        <v>P</v>
      </c>
      <c r="CM248" s="54">
        <f>_xlfn.IFNA(IF(CM$3="Productivity",
INDEX('Productivity Dump'!$E$4:$AJ$500,
MATCH($A248,'Productivity Dump'!$A$4:$A$500,0),
MATCH(CM$2,'Productivity Dump'!$E$3:$AJ$3,0)
),
IF(CM$3="Attendance",
INDEX('Attendance Dump'!$E$2:$AI$400,
MATCH($A248,'Attendance Dump'!$B$2:$B$400,0),
MATCH(CM$2,'Attendance Dump'!$E$1:$AI$1,0)
),
INDEX('Active Hour''s Dump'!$D$3:$AH$337,
MATCH($C248,'Active Hour''s Dump'!$A$3:$A$337,0),
MATCH(CM$2,'Active Hour''s Dump'!$D$2:$AH$2,0)
))),"")</f>
        <v>8.1666666666666696</v>
      </c>
      <c r="CN248" s="13">
        <f>_xlfn.IFNA(IF(CN$3="Productivity",
INDEX('Productivity Dump'!$E$4:$AJ$500,
MATCH($A248,'Productivity Dump'!$A$4:$A$500,0),
MATCH(CN$2,'Productivity Dump'!$E$3:$AJ$3,0)
),
IF(CN$3="Attendance",
INDEX('Attendance Dump'!$E$2:$AI$400,
MATCH($A248,'Attendance Dump'!$B$2:$B$400,0),
MATCH(CN$2,'Attendance Dump'!$E$1:$AI$1,0)
),
INDEX('Active Hour''s Dump'!$D$3:$AH$337,
MATCH($C248,'Active Hour''s Dump'!$A$3:$A$337,0),
MATCH(CN$2,'Active Hour''s Dump'!$D$2:$AH$2,0)
))),"")</f>
        <v>0</v>
      </c>
      <c r="CO248" s="13">
        <f>_xlfn.IFNA(IF(CO$3="Productivity",
INDEX('Productivity Dump'!$E$4:$AJ$500,
MATCH($A248,'Productivity Dump'!$A$4:$A$500,0),
MATCH(CO$2,'Productivity Dump'!$E$3:$AJ$3,0)
),
IF(CO$3="Attendance",
INDEX('Attendance Dump'!$E$2:$AI$400,
MATCH($A248,'Attendance Dump'!$B$2:$B$400,0),
MATCH(CO$2,'Attendance Dump'!$E$1:$AI$1,0)
),
INDEX('Active Hour''s Dump'!$D$3:$AH$337,
MATCH($C248,'Active Hour''s Dump'!$A$3:$A$337,0),
MATCH(CO$2,'Active Hour''s Dump'!$D$2:$AH$2,0)
))),"")</f>
        <v>0</v>
      </c>
      <c r="CP248" s="54">
        <f>_xlfn.IFNA(IF(CP$3="Productivity",
INDEX('Productivity Dump'!$E$4:$AJ$500,
MATCH($A248,'Productivity Dump'!$A$4:$A$500,0),
MATCH(CP$2,'Productivity Dump'!$E$3:$AJ$3,0)
),
IF(CP$3="Attendance",
INDEX('Attendance Dump'!$E$2:$AI$400,
MATCH($A248,'Attendance Dump'!$B$2:$B$400,0),
MATCH(CP$2,'Attendance Dump'!$E$1:$AI$1,0)
),
INDEX('Active Hour''s Dump'!$D$3:$AH$337,
MATCH($C248,'Active Hour''s Dump'!$A$3:$A$337,0),
MATCH(CP$2,'Active Hour''s Dump'!$D$2:$AH$2,0)
))),"")</f>
        <v>0</v>
      </c>
      <c r="CQ248" s="13">
        <f>_xlfn.IFNA(IF(CQ$3="Productivity",
INDEX('Productivity Dump'!$E$4:$AJ$500,
MATCH($A248,'Productivity Dump'!$A$4:$A$500,0),
MATCH(CQ$2,'Productivity Dump'!$E$3:$AJ$3,0)
),
IF(CQ$3="Attendance",
INDEX('Attendance Dump'!$E$2:$AI$400,
MATCH($A248,'Attendance Dump'!$B$2:$B$400,0),
MATCH(CQ$2,'Attendance Dump'!$E$1:$AI$1,0)
),
INDEX('Active Hour''s Dump'!$D$3:$AH$337,
MATCH($C248,'Active Hour''s Dump'!$A$3:$A$337,0),
MATCH(CQ$2,'Active Hour''s Dump'!$D$2:$AH$2,0)
))),"")</f>
        <v>0</v>
      </c>
      <c r="CR248" s="13">
        <f>_xlfn.IFNA(IF(CR$3="Productivity",
INDEX('Productivity Dump'!$E$4:$AJ$500,
MATCH($A248,'Productivity Dump'!$A$4:$A$500,0),
MATCH(CR$2,'Productivity Dump'!$E$3:$AJ$3,0)
),
IF(CR$3="Attendance",
INDEX('Attendance Dump'!$E$2:$AI$400,
MATCH($A248,'Attendance Dump'!$B$2:$B$400,0),
MATCH(CR$2,'Attendance Dump'!$E$1:$AI$1,0)
),
INDEX('Active Hour''s Dump'!$D$3:$AH$337,
MATCH($C248,'Active Hour''s Dump'!$A$3:$A$337,0),
MATCH(CR$2,'Active Hour''s Dump'!$D$2:$AH$2,0)
))),"")</f>
        <v>0</v>
      </c>
      <c r="CS248" s="54">
        <f>_xlfn.IFNA(IF(CS$3="Productivity",
INDEX('Productivity Dump'!$E$4:$AJ$500,
MATCH($A248,'Productivity Dump'!$A$4:$A$500,0),
MATCH(CS$2,'Productivity Dump'!$E$3:$AJ$3,0)
),
IF(CS$3="Attendance",
INDEX('Attendance Dump'!$E$2:$AI$400,
MATCH($A248,'Attendance Dump'!$B$2:$B$400,0),
MATCH(CS$2,'Attendance Dump'!$E$1:$AI$1,0)
),
INDEX('Active Hour''s Dump'!$D$3:$AH$337,
MATCH($C248,'Active Hour''s Dump'!$A$3:$A$337,0),
MATCH(CS$2,'Active Hour''s Dump'!$D$2:$AH$2,0)
))),"")</f>
        <v>0</v>
      </c>
      <c r="CT248" s="13">
        <f>_xlfn.IFNA(IF(CT$3="Productivity",
INDEX('Productivity Dump'!$E$4:$AJ$500,
MATCH($A248,'Productivity Dump'!$A$4:$A$500,0),
MATCH(CT$2,'Productivity Dump'!$E$3:$AJ$3,0)
),
IF(CT$3="Attendance",
INDEX('Attendance Dump'!$E$2:$AI$400,
MATCH($A248,'Attendance Dump'!$B$2:$B$400,0),
MATCH(CT$2,'Attendance Dump'!$E$1:$AI$1,0)
),
INDEX('Active Hour''s Dump'!$D$3:$AH$337,
MATCH($C248,'Active Hour''s Dump'!$A$3:$A$337,0),
MATCH(CT$2,'Active Hour''s Dump'!$D$2:$AH$2,0)
))),"")</f>
        <v>0</v>
      </c>
      <c r="CU248" s="13">
        <f>_xlfn.IFNA(IF(CU$3="Productivity",
INDEX('Productivity Dump'!$E$4:$AJ$500,
MATCH($A248,'Productivity Dump'!$A$4:$A$500,0),
MATCH(CU$2,'Productivity Dump'!$E$3:$AJ$3,0)
),
IF(CU$3="Attendance",
INDEX('Attendance Dump'!$E$2:$AI$400,
MATCH($A248,'Attendance Dump'!$B$2:$B$400,0),
MATCH(CU$2,'Attendance Dump'!$E$1:$AI$1,0)
),
INDEX('Active Hour''s Dump'!$D$3:$AH$337,
MATCH($C248,'Active Hour''s Dump'!$A$3:$A$337,0),
MATCH(CU$2,'Active Hour''s Dump'!$D$2:$AH$2,0)
))),"")</f>
        <v>0</v>
      </c>
      <c r="CV248" s="54">
        <f>_xlfn.IFNA(IF(CV$3="Productivity",
INDEX('Productivity Dump'!$E$4:$AJ$500,
MATCH($A248,'Productivity Dump'!$A$4:$A$500,0),
MATCH(CV$2,'Productivity Dump'!$E$3:$AJ$3,0)
),
IF(CV$3="Attendance",
INDEX('Attendance Dump'!$E$2:$AI$400,
MATCH($A248,'Attendance Dump'!$B$2:$B$400,0),
MATCH(CV$2,'Attendance Dump'!$E$1:$AI$1,0)
),
INDEX('Active Hour''s Dump'!$D$3:$AH$337,
MATCH($C248,'Active Hour''s Dump'!$A$3:$A$337,0),
MATCH(CV$2,'Active Hour''s Dump'!$D$2:$AH$2,0)
))),"")</f>
        <v>0</v>
      </c>
      <c r="CW248" s="13"/>
      <c r="CX248" s="13"/>
      <c r="CY248" s="54"/>
      <c r="DA248" s="57">
        <f t="shared" si="87"/>
        <v>177.16666666666666</v>
      </c>
      <c r="DB248" s="35">
        <f t="shared" si="88"/>
        <v>28073.546999999995</v>
      </c>
      <c r="DC248" s="35">
        <f t="shared" si="83"/>
        <v>0</v>
      </c>
      <c r="DD248" s="35">
        <f t="shared" ca="1" si="86"/>
        <v>0</v>
      </c>
      <c r="DF248" s="32" cm="1">
        <f t="array" ref="DF248">SUMPRODUCT(
    (MOD(COLUMN(H248:CV248) - COLUMN(H248), 3) = 0) *
    (H248:CV248 = 0) *
    (I248:CW248 = "P") *
    (COUNTIF(UKHoliday, H$2:CV$2) = 0)
)</f>
        <v>0</v>
      </c>
      <c r="DG248" s="33" cm="1">
        <f t="array" ref="DG248">SUMPRODUCT(
  (MOD(COLUMN(H248:CV248) - COLUMN(H248), 3) = 0) *
  (H248:CV248 &gt; 0) *
  (H248:CV248 &lt; 0.5 * IF(((WEEKDAY(H$2:CV$2, 2) = 1) + (WEEKDAY(H$2:CV$2, 2) = 6)), G248, F248)) *
  (I248:CW248 = "P") *
  (COUNTIF(UKHoliday, H$2:CV$2) = 0)
)</f>
        <v>0</v>
      </c>
      <c r="DH248" s="33" cm="1">
        <f t="array" ref="DH248">SUMPRODUCT(
  (MOD(COLUMN(H248:CV248) - COLUMN(H248), 3) = 0) *
  (H248:CV248 &gt; 0.5 * IF(((WEEKDAY(H$2:CV$2, 2) = 1) + (WEEKDAY(H$2:CV$2, 2) = 6)), $G248, $F248)) *
  (H248:CV248 &lt; 0.8 * IF(((WEEKDAY(H$2:CV$2, 2) = 1) + (WEEKDAY(H$2:CV$2, 2) = 6)), $G248, $F248)) *
  (I248:CW248 = "P") *
  (COUNTIF(UKHoliday, H$2:CV$2) = 0)
)</f>
        <v>0</v>
      </c>
      <c r="DI248" s="33" cm="1">
        <f t="array" ref="DI248">SUMPRODUCT(
  (MOD(COLUMN(H248:CV248) - COLUMN(H248), 3) = 0) *
  (H248:CV248 &gt; 0.8 * IF(((WEEKDAY(H$2:CV$2, 2) = 1) + (WEEKDAY(H$2:CV$2, 2) = 6)), $G248, $F248)) *
  (H248:CV248 &lt; 1 * IF(((WEEKDAY(H$2:CV$2, 2) = 1) + (WEEKDAY(H$2:CV$2, 2) = 6)), $G248, $F248)) *
  (I248:CW248 = "P") *
  (COUNTIF(UKHoliday, H$2:CV$2) = 0)
)</f>
        <v>2</v>
      </c>
    </row>
    <row r="249" spans="1:113" x14ac:dyDescent="0.3">
      <c r="A249" s="38" t="s">
        <v>385</v>
      </c>
      <c r="B249" s="38" t="s">
        <v>545</v>
      </c>
      <c r="C249" s="9" t="s">
        <v>831</v>
      </c>
      <c r="D249" s="62" t="s">
        <v>450</v>
      </c>
      <c r="E249" s="35">
        <v>18600</v>
      </c>
      <c r="F249" s="35">
        <f t="shared" si="84"/>
        <v>930</v>
      </c>
      <c r="G249" s="35">
        <f t="shared" si="85"/>
        <v>465</v>
      </c>
      <c r="H249" s="13">
        <f>_xlfn.IFNA(IF(H$3="Productivity",
INDEX('Productivity Dump'!$E$4:$AJ$500,
MATCH($A249,'Productivity Dump'!$A$4:$A$500,0),
MATCH(H$2,'Productivity Dump'!$E$3:$AJ$3,0)
),
IF(H$3="Attendance",
INDEX('Attendance Dump'!$E$2:$AI$400,
MATCH($A249,'Attendance Dump'!$B$2:$B$400,0),
MATCH(H$2,'Attendance Dump'!$E$1:$AI$1,0)
),
INDEX('Active Hour''s Dump'!$D$3:$AH$337,
MATCH($C249,'Active Hour''s Dump'!$A$3:$A$337,0),
MATCH(H$2,'Active Hour''s Dump'!$D$2:$AH$2,0)
))),"")</f>
        <v>913.15000000000032</v>
      </c>
      <c r="I249" s="13" t="str">
        <f>_xlfn.IFNA(IF(I$3="Productivity",
INDEX('Productivity Dump'!$E$4:$AJ$500,
MATCH($A249,'Productivity Dump'!$A$4:$A$500,0),
MATCH(I$2,'Productivity Dump'!$E$3:$AJ$3,0)
),
IF(I$3="Attendance",
INDEX('Attendance Dump'!$E$2:$AI$400,
MATCH($A249,'Attendance Dump'!$B$2:$B$400,0),
MATCH(I$2,'Attendance Dump'!$E$1:$AI$1,0)
),
INDEX('Active Hour''s Dump'!$D$3:$AH$337,
MATCH($C249,'Active Hour''s Dump'!$A$3:$A$337,0),
MATCH(I$2,'Active Hour''s Dump'!$D$2:$AH$2,0)
))),"")</f>
        <v>P</v>
      </c>
      <c r="J249" s="54">
        <f>_xlfn.IFNA(IF(J$3="Productivity",
INDEX('Productivity Dump'!$E$4:$AJ$500,
MATCH($A249,'Productivity Dump'!$A$4:$A$500,0),
MATCH(J$2,'Productivity Dump'!$E$3:$AJ$3,0)
),
IF(J$3="Attendance",
INDEX('Attendance Dump'!$E$2:$AI$400,
MATCH($A249,'Attendance Dump'!$B$2:$B$400,0),
MATCH(J$2,'Attendance Dump'!$E$1:$AI$1,0)
),
INDEX('Active Hour''s Dump'!$D$3:$AH$337,
MATCH($C249,'Active Hour''s Dump'!$A$3:$A$337,0),
MATCH(J$2,'Active Hour''s Dump'!$D$2:$AH$2,0)
))),"")</f>
        <v>8.1666666666666696</v>
      </c>
      <c r="K249" s="13">
        <f>_xlfn.IFNA(IF(K$3="Productivity",
INDEX('Productivity Dump'!$E$4:$AJ$500,
MATCH($A249,'Productivity Dump'!$A$4:$A$500,0),
MATCH(K$2,'Productivity Dump'!$E$3:$AJ$3,0)
),
IF(K$3="Attendance",
INDEX('Attendance Dump'!$E$2:$AI$400,
MATCH($A249,'Attendance Dump'!$B$2:$B$400,0),
MATCH(K$2,'Attendance Dump'!$E$1:$AI$1,0)
),
INDEX('Active Hour''s Dump'!$D$3:$AH$337,
MATCH($C249,'Active Hour''s Dump'!$A$3:$A$337,0),
MATCH(K$2,'Active Hour''s Dump'!$D$2:$AH$2,0)
))),"")</f>
        <v>912.66800000000012</v>
      </c>
      <c r="L249" s="13" t="str">
        <f>_xlfn.IFNA(IF(L$3="Productivity",
INDEX('Productivity Dump'!$E$4:$AJ$500,
MATCH($A249,'Productivity Dump'!$A$4:$A$500,0),
MATCH(L$2,'Productivity Dump'!$E$3:$AJ$3,0)
),
IF(L$3="Attendance",
INDEX('Attendance Dump'!$E$2:$AI$400,
MATCH($A249,'Attendance Dump'!$B$2:$B$400,0),
MATCH(L$2,'Attendance Dump'!$E$1:$AI$1,0)
),
INDEX('Active Hour''s Dump'!$D$3:$AH$337,
MATCH($C249,'Active Hour''s Dump'!$A$3:$A$337,0),
MATCH(L$2,'Active Hour''s Dump'!$D$2:$AH$2,0)
))),"")</f>
        <v>P</v>
      </c>
      <c r="M249" s="54">
        <f>_xlfn.IFNA(IF(M$3="Productivity",
INDEX('Productivity Dump'!$E$4:$AJ$500,
MATCH($A249,'Productivity Dump'!$A$4:$A$500,0),
MATCH(M$2,'Productivity Dump'!$E$3:$AJ$3,0)
),
IF(M$3="Attendance",
INDEX('Attendance Dump'!$E$2:$AI$400,
MATCH($A249,'Attendance Dump'!$B$2:$B$400,0),
MATCH(M$2,'Attendance Dump'!$E$1:$AI$1,0)
),
INDEX('Active Hour''s Dump'!$D$3:$AH$337,
MATCH($C249,'Active Hour''s Dump'!$A$3:$A$337,0),
MATCH(M$2,'Active Hour''s Dump'!$D$2:$AH$2,0)
))),"")</f>
        <v>8.3333333333333304</v>
      </c>
      <c r="N249" s="13">
        <f>_xlfn.IFNA(IF(N$3="Productivity",
INDEX('Productivity Dump'!$E$4:$AJ$500,
MATCH($A249,'Productivity Dump'!$A$4:$A$500,0),
MATCH(N$2,'Productivity Dump'!$E$3:$AJ$3,0)
),
IF(N$3="Attendance",
INDEX('Attendance Dump'!$E$2:$AI$400,
MATCH($A249,'Attendance Dump'!$B$2:$B$400,0),
MATCH(N$2,'Attendance Dump'!$E$1:$AI$1,0)
),
INDEX('Active Hour''s Dump'!$D$3:$AH$337,
MATCH($C249,'Active Hour''s Dump'!$A$3:$A$337,0),
MATCH(N$2,'Active Hour''s Dump'!$D$2:$AH$2,0)
))),"")</f>
        <v>675.76499999999987</v>
      </c>
      <c r="O249" s="13" t="str">
        <f>_xlfn.IFNA(IF(O$3="Productivity",
INDEX('Productivity Dump'!$E$4:$AJ$500,
MATCH($A249,'Productivity Dump'!$A$4:$A$500,0),
MATCH(O$2,'Productivity Dump'!$E$3:$AJ$3,0)
),
IF(O$3="Attendance",
INDEX('Attendance Dump'!$E$2:$AI$400,
MATCH($A249,'Attendance Dump'!$B$2:$B$400,0),
MATCH(O$2,'Attendance Dump'!$E$1:$AI$1,0)
),
INDEX('Active Hour''s Dump'!$D$3:$AH$337,
MATCH($C249,'Active Hour''s Dump'!$A$3:$A$337,0),
MATCH(O$2,'Active Hour''s Dump'!$D$2:$AH$2,0)
))),"")</f>
        <v>P</v>
      </c>
      <c r="P249" s="54">
        <f>_xlfn.IFNA(IF(P$3="Productivity",
INDEX('Productivity Dump'!$E$4:$AJ$500,
MATCH($A249,'Productivity Dump'!$A$4:$A$500,0),
MATCH(P$2,'Productivity Dump'!$E$3:$AJ$3,0)
),
IF(P$3="Attendance",
INDEX('Attendance Dump'!$E$2:$AI$400,
MATCH($A249,'Attendance Dump'!$B$2:$B$400,0),
MATCH(P$2,'Attendance Dump'!$E$1:$AI$1,0)
),
INDEX('Active Hour''s Dump'!$D$3:$AH$337,
MATCH($C249,'Active Hour''s Dump'!$A$3:$A$337,0),
MATCH(P$2,'Active Hour''s Dump'!$D$2:$AH$2,0)
))),"")</f>
        <v>6.6666666666666696</v>
      </c>
      <c r="Q249" s="13">
        <f>_xlfn.IFNA(IF(Q$3="Productivity",
INDEX('Productivity Dump'!$E$4:$AJ$500,
MATCH($A249,'Productivity Dump'!$A$4:$A$500,0),
MATCH(Q$2,'Productivity Dump'!$E$3:$AJ$3,0)
),
IF(Q$3="Attendance",
INDEX('Attendance Dump'!$E$2:$AI$400,
MATCH($A249,'Attendance Dump'!$B$2:$B$400,0),
MATCH(Q$2,'Attendance Dump'!$E$1:$AI$1,0)
),
INDEX('Active Hour''s Dump'!$D$3:$AH$337,
MATCH($C249,'Active Hour''s Dump'!$A$3:$A$337,0),
MATCH(Q$2,'Active Hour''s Dump'!$D$2:$AH$2,0)
))),"")</f>
        <v>0</v>
      </c>
      <c r="R249" s="13" t="str">
        <f>_xlfn.IFNA(IF(R$3="Productivity",
INDEX('Productivity Dump'!$E$4:$AJ$500,
MATCH($A249,'Productivity Dump'!$A$4:$A$500,0),
MATCH(R$2,'Productivity Dump'!$E$3:$AJ$3,0)
),
IF(R$3="Attendance",
INDEX('Attendance Dump'!$E$2:$AI$400,
MATCH($A249,'Attendance Dump'!$B$2:$B$400,0),
MATCH(R$2,'Attendance Dump'!$E$1:$AI$1,0)
),
INDEX('Active Hour''s Dump'!$D$3:$AH$337,
MATCH($C249,'Active Hour''s Dump'!$A$3:$A$337,0),
MATCH(R$2,'Active Hour''s Dump'!$D$2:$AH$2,0)
))),"")</f>
        <v>WO</v>
      </c>
      <c r="S249" s="54">
        <f>_xlfn.IFNA(IF(S$3="Productivity",
INDEX('Productivity Dump'!$E$4:$AJ$500,
MATCH($A249,'Productivity Dump'!$A$4:$A$500,0),
MATCH(S$2,'Productivity Dump'!$E$3:$AJ$3,0)
),
IF(S$3="Attendance",
INDEX('Attendance Dump'!$E$2:$AI$400,
MATCH($A249,'Attendance Dump'!$B$2:$B$400,0),
MATCH(S$2,'Attendance Dump'!$E$1:$AI$1,0)
),
INDEX('Active Hour''s Dump'!$D$3:$AH$337,
MATCH($C249,'Active Hour''s Dump'!$A$3:$A$337,0),
MATCH(S$2,'Active Hour''s Dump'!$D$2:$AH$2,0)
))),"")</f>
        <v>0</v>
      </c>
      <c r="T249" s="13">
        <f>_xlfn.IFNA(IF(T$3="Productivity",
INDEX('Productivity Dump'!$E$4:$AJ$500,
MATCH($A249,'Productivity Dump'!$A$4:$A$500,0),
MATCH(T$2,'Productivity Dump'!$E$3:$AJ$3,0)
),
IF(T$3="Attendance",
INDEX('Attendance Dump'!$E$2:$AI$400,
MATCH($A249,'Attendance Dump'!$B$2:$B$400,0),
MATCH(T$2,'Attendance Dump'!$E$1:$AI$1,0)
),
INDEX('Active Hour''s Dump'!$D$3:$AH$337,
MATCH($C249,'Active Hour''s Dump'!$A$3:$A$337,0),
MATCH(T$2,'Active Hour''s Dump'!$D$2:$AH$2,0)
))),"")</f>
        <v>468.39199999999994</v>
      </c>
      <c r="U249" s="13" t="str">
        <f>_xlfn.IFNA(IF(U$3="Productivity",
INDEX('Productivity Dump'!$E$4:$AJ$500,
MATCH($A249,'Productivity Dump'!$A$4:$A$500,0),
MATCH(U$2,'Productivity Dump'!$E$3:$AJ$3,0)
),
IF(U$3="Attendance",
INDEX('Attendance Dump'!$E$2:$AI$400,
MATCH($A249,'Attendance Dump'!$B$2:$B$400,0),
MATCH(U$2,'Attendance Dump'!$E$1:$AI$1,0)
),
INDEX('Active Hour''s Dump'!$D$3:$AH$337,
MATCH($C249,'Active Hour''s Dump'!$A$3:$A$337,0),
MATCH(U$2,'Active Hour''s Dump'!$D$2:$AH$2,0)
))),"")</f>
        <v>P</v>
      </c>
      <c r="V249" s="54">
        <f>_xlfn.IFNA(IF(V$3="Productivity",
INDEX('Productivity Dump'!$E$4:$AJ$500,
MATCH($A249,'Productivity Dump'!$A$4:$A$500,0),
MATCH(V$2,'Productivity Dump'!$E$3:$AJ$3,0)
),
IF(V$3="Attendance",
INDEX('Attendance Dump'!$E$2:$AI$400,
MATCH($A249,'Attendance Dump'!$B$2:$B$400,0),
MATCH(V$2,'Attendance Dump'!$E$1:$AI$1,0)
),
INDEX('Active Hour''s Dump'!$D$3:$AH$337,
MATCH($C249,'Active Hour''s Dump'!$A$3:$A$337,0),
MATCH(V$2,'Active Hour''s Dump'!$D$2:$AH$2,0)
))),"")</f>
        <v>5</v>
      </c>
      <c r="W249" s="13">
        <f>_xlfn.IFNA(IF(W$3="Productivity",
INDEX('Productivity Dump'!$E$4:$AJ$500,
MATCH($A249,'Productivity Dump'!$A$4:$A$500,0),
MATCH(W$2,'Productivity Dump'!$E$3:$AJ$3,0)
),
IF(W$3="Attendance",
INDEX('Attendance Dump'!$E$2:$AI$400,
MATCH($A249,'Attendance Dump'!$B$2:$B$400,0),
MATCH(W$2,'Attendance Dump'!$E$1:$AI$1,0)
),
INDEX('Active Hour''s Dump'!$D$3:$AH$337,
MATCH($C249,'Active Hour''s Dump'!$A$3:$A$337,0),
MATCH(W$2,'Active Hour''s Dump'!$D$2:$AH$2,0)
))),"")</f>
        <v>927.16399999999976</v>
      </c>
      <c r="X249" s="13" t="str">
        <f>_xlfn.IFNA(IF(X$3="Productivity",
INDEX('Productivity Dump'!$E$4:$AJ$500,
MATCH($A249,'Productivity Dump'!$A$4:$A$500,0),
MATCH(X$2,'Productivity Dump'!$E$3:$AJ$3,0)
),
IF(X$3="Attendance",
INDEX('Attendance Dump'!$E$2:$AI$400,
MATCH($A249,'Attendance Dump'!$B$2:$B$400,0),
MATCH(X$2,'Attendance Dump'!$E$1:$AI$1,0)
),
INDEX('Active Hour''s Dump'!$D$3:$AH$337,
MATCH($C249,'Active Hour''s Dump'!$A$3:$A$337,0),
MATCH(X$2,'Active Hour''s Dump'!$D$2:$AH$2,0)
))),"")</f>
        <v>P</v>
      </c>
      <c r="Y249" s="54">
        <f>_xlfn.IFNA(IF(Y$3="Productivity",
INDEX('Productivity Dump'!$E$4:$AJ$500,
MATCH($A249,'Productivity Dump'!$A$4:$A$500,0),
MATCH(Y$2,'Productivity Dump'!$E$3:$AJ$3,0)
),
IF(Y$3="Attendance",
INDEX('Attendance Dump'!$E$2:$AI$400,
MATCH($A249,'Attendance Dump'!$B$2:$B$400,0),
MATCH(Y$2,'Attendance Dump'!$E$1:$AI$1,0)
),
INDEX('Active Hour''s Dump'!$D$3:$AH$337,
MATCH($C249,'Active Hour''s Dump'!$A$3:$A$337,0),
MATCH(Y$2,'Active Hour''s Dump'!$D$2:$AH$2,0)
))),"")</f>
        <v>8.8333333333333304</v>
      </c>
      <c r="Z249" s="13">
        <f>_xlfn.IFNA(IF(Z$3="Productivity",
INDEX('Productivity Dump'!$E$4:$AJ$500,
MATCH($A249,'Productivity Dump'!$A$4:$A$500,0),
MATCH(Z$2,'Productivity Dump'!$E$3:$AJ$3,0)
),
IF(Z$3="Attendance",
INDEX('Attendance Dump'!$E$2:$AI$400,
MATCH($A249,'Attendance Dump'!$B$2:$B$400,0),
MATCH(Z$2,'Attendance Dump'!$E$1:$AI$1,0)
),
INDEX('Active Hour''s Dump'!$D$3:$AH$337,
MATCH($C249,'Active Hour''s Dump'!$A$3:$A$337,0),
MATCH(Z$2,'Active Hour''s Dump'!$D$2:$AH$2,0)
))),"")</f>
        <v>930.56399999999985</v>
      </c>
      <c r="AA249" s="13" t="str">
        <f>_xlfn.IFNA(IF(AA$3="Productivity",
INDEX('Productivity Dump'!$E$4:$AJ$500,
MATCH($A249,'Productivity Dump'!$A$4:$A$500,0),
MATCH(AA$2,'Productivity Dump'!$E$3:$AJ$3,0)
),
IF(AA$3="Attendance",
INDEX('Attendance Dump'!$E$2:$AI$400,
MATCH($A249,'Attendance Dump'!$B$2:$B$400,0),
MATCH(AA$2,'Attendance Dump'!$E$1:$AI$1,0)
),
INDEX('Active Hour''s Dump'!$D$3:$AH$337,
MATCH($C249,'Active Hour''s Dump'!$A$3:$A$337,0),
MATCH(AA$2,'Active Hour''s Dump'!$D$2:$AH$2,0)
))),"")</f>
        <v>P</v>
      </c>
      <c r="AB249" s="54">
        <f>_xlfn.IFNA(IF(AB$3="Productivity",
INDEX('Productivity Dump'!$E$4:$AJ$500,
MATCH($A249,'Productivity Dump'!$A$4:$A$500,0),
MATCH(AB$2,'Productivity Dump'!$E$3:$AJ$3,0)
),
IF(AB$3="Attendance",
INDEX('Attendance Dump'!$E$2:$AI$400,
MATCH($A249,'Attendance Dump'!$B$2:$B$400,0),
MATCH(AB$2,'Attendance Dump'!$E$1:$AI$1,0)
),
INDEX('Active Hour''s Dump'!$D$3:$AH$337,
MATCH($C249,'Active Hour''s Dump'!$A$3:$A$337,0),
MATCH(AB$2,'Active Hour''s Dump'!$D$2:$AH$2,0)
))),"")</f>
        <v>8.0833333333333304</v>
      </c>
      <c r="AC249" s="13">
        <f>_xlfn.IFNA(IF(AC$3="Productivity",
INDEX('Productivity Dump'!$E$4:$AJ$500,
MATCH($A249,'Productivity Dump'!$A$4:$A$500,0),
MATCH(AC$2,'Productivity Dump'!$E$3:$AJ$3,0)
),
IF(AC$3="Attendance",
INDEX('Attendance Dump'!$E$2:$AI$400,
MATCH($A249,'Attendance Dump'!$B$2:$B$400,0),
MATCH(AC$2,'Attendance Dump'!$E$1:$AI$1,0)
),
INDEX('Active Hour''s Dump'!$D$3:$AH$337,
MATCH($C249,'Active Hour''s Dump'!$A$3:$A$337,0),
MATCH(AC$2,'Active Hour''s Dump'!$D$2:$AH$2,0)
))),"")</f>
        <v>926.28600000000006</v>
      </c>
      <c r="AD249" s="13" t="str">
        <f>_xlfn.IFNA(IF(AD$3="Productivity",
INDEX('Productivity Dump'!$E$4:$AJ$500,
MATCH($A249,'Productivity Dump'!$A$4:$A$500,0),
MATCH(AD$2,'Productivity Dump'!$E$3:$AJ$3,0)
),
IF(AD$3="Attendance",
INDEX('Attendance Dump'!$E$2:$AI$400,
MATCH($A249,'Attendance Dump'!$B$2:$B$400,0),
MATCH(AD$2,'Attendance Dump'!$E$1:$AI$1,0)
),
INDEX('Active Hour''s Dump'!$D$3:$AH$337,
MATCH($C249,'Active Hour''s Dump'!$A$3:$A$337,0),
MATCH(AD$2,'Active Hour''s Dump'!$D$2:$AH$2,0)
))),"")</f>
        <v>P</v>
      </c>
      <c r="AE249" s="54">
        <f>_xlfn.IFNA(IF(AE$3="Productivity",
INDEX('Productivity Dump'!$E$4:$AJ$500,
MATCH($A249,'Productivity Dump'!$A$4:$A$500,0),
MATCH(AE$2,'Productivity Dump'!$E$3:$AJ$3,0)
),
IF(AE$3="Attendance",
INDEX('Attendance Dump'!$E$2:$AI$400,
MATCH($A249,'Attendance Dump'!$B$2:$B$400,0),
MATCH(AE$2,'Attendance Dump'!$E$1:$AI$1,0)
),
INDEX('Active Hour''s Dump'!$D$3:$AH$337,
MATCH($C249,'Active Hour''s Dump'!$A$3:$A$337,0),
MATCH(AE$2,'Active Hour''s Dump'!$D$2:$AH$2,0)
))),"")</f>
        <v>8.5</v>
      </c>
      <c r="AF249" s="13">
        <f>_xlfn.IFNA(IF(AF$3="Productivity",
INDEX('Productivity Dump'!$E$4:$AJ$500,
MATCH($A249,'Productivity Dump'!$A$4:$A$500,0),
MATCH(AF$2,'Productivity Dump'!$E$3:$AJ$3,0)
),
IF(AF$3="Attendance",
INDEX('Attendance Dump'!$E$2:$AI$400,
MATCH($A249,'Attendance Dump'!$B$2:$B$400,0),
MATCH(AF$2,'Attendance Dump'!$E$1:$AI$1,0)
),
INDEX('Active Hour''s Dump'!$D$3:$AH$337,
MATCH($C249,'Active Hour''s Dump'!$A$3:$A$337,0),
MATCH(AF$2,'Active Hour''s Dump'!$D$2:$AH$2,0)
))),"")</f>
        <v>916.14300000000026</v>
      </c>
      <c r="AG249" s="13" t="str">
        <f>_xlfn.IFNA(IF(AG$3="Productivity",
INDEX('Productivity Dump'!$E$4:$AJ$500,
MATCH($A249,'Productivity Dump'!$A$4:$A$500,0),
MATCH(AG$2,'Productivity Dump'!$E$3:$AJ$3,0)
),
IF(AG$3="Attendance",
INDEX('Attendance Dump'!$E$2:$AI$400,
MATCH($A249,'Attendance Dump'!$B$2:$B$400,0),
MATCH(AG$2,'Attendance Dump'!$E$1:$AI$1,0)
),
INDEX('Active Hour''s Dump'!$D$3:$AH$337,
MATCH($C249,'Active Hour''s Dump'!$A$3:$A$337,0),
MATCH(AG$2,'Active Hour''s Dump'!$D$2:$AH$2,0)
))),"")</f>
        <v>P</v>
      </c>
      <c r="AH249" s="54">
        <f>_xlfn.IFNA(IF(AH$3="Productivity",
INDEX('Productivity Dump'!$E$4:$AJ$500,
MATCH($A249,'Productivity Dump'!$A$4:$A$500,0),
MATCH(AH$2,'Productivity Dump'!$E$3:$AJ$3,0)
),
IF(AH$3="Attendance",
INDEX('Attendance Dump'!$E$2:$AI$400,
MATCH($A249,'Attendance Dump'!$B$2:$B$400,0),
MATCH(AH$2,'Attendance Dump'!$E$1:$AI$1,0)
),
INDEX('Active Hour''s Dump'!$D$3:$AH$337,
MATCH($C249,'Active Hour''s Dump'!$A$3:$A$337,0),
MATCH(AH$2,'Active Hour''s Dump'!$D$2:$AH$2,0)
))),"")</f>
        <v>9.1666666666666696</v>
      </c>
      <c r="AI249" s="13">
        <f>_xlfn.IFNA(IF(AI$3="Productivity",
INDEX('Productivity Dump'!$E$4:$AJ$500,
MATCH($A249,'Productivity Dump'!$A$4:$A$500,0),
MATCH(AI$2,'Productivity Dump'!$E$3:$AJ$3,0)
),
IF(AI$3="Attendance",
INDEX('Attendance Dump'!$E$2:$AI$400,
MATCH($A249,'Attendance Dump'!$B$2:$B$400,0),
MATCH(AI$2,'Attendance Dump'!$E$1:$AI$1,0)
),
INDEX('Active Hour''s Dump'!$D$3:$AH$337,
MATCH($C249,'Active Hour''s Dump'!$A$3:$A$337,0),
MATCH(AI$2,'Active Hour''s Dump'!$D$2:$AH$2,0)
))),"")</f>
        <v>726.02499999999998</v>
      </c>
      <c r="AJ249" s="13" t="str">
        <f>_xlfn.IFNA(IF(AJ$3="Productivity",
INDEX('Productivity Dump'!$E$4:$AJ$500,
MATCH($A249,'Productivity Dump'!$A$4:$A$500,0),
MATCH(AJ$2,'Productivity Dump'!$E$3:$AJ$3,0)
),
IF(AJ$3="Attendance",
INDEX('Attendance Dump'!$E$2:$AI$400,
MATCH($A249,'Attendance Dump'!$B$2:$B$400,0),
MATCH(AJ$2,'Attendance Dump'!$E$1:$AI$1,0)
),
INDEX('Active Hour''s Dump'!$D$3:$AH$337,
MATCH($C249,'Active Hour''s Dump'!$A$3:$A$337,0),
MATCH(AJ$2,'Active Hour''s Dump'!$D$2:$AH$2,0)
))),"")</f>
        <v>P</v>
      </c>
      <c r="AK249" s="54">
        <f>_xlfn.IFNA(IF(AK$3="Productivity",
INDEX('Productivity Dump'!$E$4:$AJ$500,
MATCH($A249,'Productivity Dump'!$A$4:$A$500,0),
MATCH(AK$2,'Productivity Dump'!$E$3:$AJ$3,0)
),
IF(AK$3="Attendance",
INDEX('Attendance Dump'!$E$2:$AI$400,
MATCH($A249,'Attendance Dump'!$B$2:$B$400,0),
MATCH(AK$2,'Attendance Dump'!$E$1:$AI$1,0)
),
INDEX('Active Hour''s Dump'!$D$3:$AH$337,
MATCH($C249,'Active Hour''s Dump'!$A$3:$A$337,0),
MATCH(AK$2,'Active Hour''s Dump'!$D$2:$AH$2,0)
))),"")</f>
        <v>6.75</v>
      </c>
      <c r="AL249" s="13">
        <f>_xlfn.IFNA(IF(AL$3="Productivity",
INDEX('Productivity Dump'!$E$4:$AJ$500,
MATCH($A249,'Productivity Dump'!$A$4:$A$500,0),
MATCH(AL$2,'Productivity Dump'!$E$3:$AJ$3,0)
),
IF(AL$3="Attendance",
INDEX('Attendance Dump'!$E$2:$AI$400,
MATCH($A249,'Attendance Dump'!$B$2:$B$400,0),
MATCH(AL$2,'Attendance Dump'!$E$1:$AI$1,0)
),
INDEX('Active Hour''s Dump'!$D$3:$AH$337,
MATCH($C249,'Active Hour''s Dump'!$A$3:$A$337,0),
MATCH(AL$2,'Active Hour''s Dump'!$D$2:$AH$2,0)
))),"")</f>
        <v>0</v>
      </c>
      <c r="AM249" s="13" t="str">
        <f>_xlfn.IFNA(IF(AM$3="Productivity",
INDEX('Productivity Dump'!$E$4:$AJ$500,
MATCH($A249,'Productivity Dump'!$A$4:$A$500,0),
MATCH(AM$2,'Productivity Dump'!$E$3:$AJ$3,0)
),
IF(AM$3="Attendance",
INDEX('Attendance Dump'!$E$2:$AI$400,
MATCH($A249,'Attendance Dump'!$B$2:$B$400,0),
MATCH(AM$2,'Attendance Dump'!$E$1:$AI$1,0)
),
INDEX('Active Hour''s Dump'!$D$3:$AH$337,
MATCH($C249,'Active Hour''s Dump'!$A$3:$A$337,0),
MATCH(AM$2,'Active Hour''s Dump'!$D$2:$AH$2,0)
))),"")</f>
        <v>WO</v>
      </c>
      <c r="AN249" s="54">
        <f>_xlfn.IFNA(IF(AN$3="Productivity",
INDEX('Productivity Dump'!$E$4:$AJ$500,
MATCH($A249,'Productivity Dump'!$A$4:$A$500,0),
MATCH(AN$2,'Productivity Dump'!$E$3:$AJ$3,0)
),
IF(AN$3="Attendance",
INDEX('Attendance Dump'!$E$2:$AI$400,
MATCH($A249,'Attendance Dump'!$B$2:$B$400,0),
MATCH(AN$2,'Attendance Dump'!$E$1:$AI$1,0)
),
INDEX('Active Hour''s Dump'!$D$3:$AH$337,
MATCH($C249,'Active Hour''s Dump'!$A$3:$A$337,0),
MATCH(AN$2,'Active Hour''s Dump'!$D$2:$AH$2,0)
))),"")</f>
        <v>0</v>
      </c>
      <c r="AO249" s="13">
        <f>_xlfn.IFNA(IF(AO$3="Productivity",
INDEX('Productivity Dump'!$E$4:$AJ$500,
MATCH($A249,'Productivity Dump'!$A$4:$A$500,0),
MATCH(AO$2,'Productivity Dump'!$E$3:$AJ$3,0)
),
IF(AO$3="Attendance",
INDEX('Attendance Dump'!$E$2:$AI$400,
MATCH($A249,'Attendance Dump'!$B$2:$B$400,0),
MATCH(AO$2,'Attendance Dump'!$E$1:$AI$1,0)
),
INDEX('Active Hour''s Dump'!$D$3:$AH$337,
MATCH($C249,'Active Hour''s Dump'!$A$3:$A$337,0),
MATCH(AO$2,'Active Hour''s Dump'!$D$2:$AH$2,0)
))),"")</f>
        <v>0</v>
      </c>
      <c r="AP249" s="13" t="str">
        <f>_xlfn.IFNA(IF(AP$3="Productivity",
INDEX('Productivity Dump'!$E$4:$AJ$500,
MATCH($A249,'Productivity Dump'!$A$4:$A$500,0),
MATCH(AP$2,'Productivity Dump'!$E$3:$AJ$3,0)
),
IF(AP$3="Attendance",
INDEX('Attendance Dump'!$E$2:$AI$400,
MATCH($A249,'Attendance Dump'!$B$2:$B$400,0),
MATCH(AP$2,'Attendance Dump'!$E$1:$AI$1,0)
),
INDEX('Active Hour''s Dump'!$D$3:$AH$337,
MATCH($C249,'Active Hour''s Dump'!$A$3:$A$337,0),
MATCH(AP$2,'Active Hour''s Dump'!$D$2:$AH$2,0)
))),"")</f>
        <v>SL</v>
      </c>
      <c r="AQ249" s="54">
        <f>_xlfn.IFNA(IF(AQ$3="Productivity",
INDEX('Productivity Dump'!$E$4:$AJ$500,
MATCH($A249,'Productivity Dump'!$A$4:$A$500,0),
MATCH(AQ$2,'Productivity Dump'!$E$3:$AJ$3,0)
),
IF(AQ$3="Attendance",
INDEX('Attendance Dump'!$E$2:$AI$400,
MATCH($A249,'Attendance Dump'!$B$2:$B$400,0),
MATCH(AQ$2,'Attendance Dump'!$E$1:$AI$1,0)
),
INDEX('Active Hour''s Dump'!$D$3:$AH$337,
MATCH($C249,'Active Hour''s Dump'!$A$3:$A$337,0),
MATCH(AQ$2,'Active Hour''s Dump'!$D$2:$AH$2,0)
))),"")</f>
        <v>0</v>
      </c>
      <c r="AR249" s="13">
        <f>_xlfn.IFNA(IF(AR$3="Productivity",
INDEX('Productivity Dump'!$E$4:$AJ$500,
MATCH($A249,'Productivity Dump'!$A$4:$A$500,0),
MATCH(AR$2,'Productivity Dump'!$E$3:$AJ$3,0)
),
IF(AR$3="Attendance",
INDEX('Attendance Dump'!$E$2:$AI$400,
MATCH($A249,'Attendance Dump'!$B$2:$B$400,0),
MATCH(AR$2,'Attendance Dump'!$E$1:$AI$1,0)
),
INDEX('Active Hour''s Dump'!$D$3:$AH$337,
MATCH($C249,'Active Hour''s Dump'!$A$3:$A$337,0),
MATCH(AR$2,'Active Hour''s Dump'!$D$2:$AH$2,0)
))),"")</f>
        <v>0</v>
      </c>
      <c r="AS249" s="13" t="str">
        <f>_xlfn.IFNA(IF(AS$3="Productivity",
INDEX('Productivity Dump'!$E$4:$AJ$500,
MATCH($A249,'Productivity Dump'!$A$4:$A$500,0),
MATCH(AS$2,'Productivity Dump'!$E$3:$AJ$3,0)
),
IF(AS$3="Attendance",
INDEX('Attendance Dump'!$E$2:$AI$400,
MATCH($A249,'Attendance Dump'!$B$2:$B$400,0),
MATCH(AS$2,'Attendance Dump'!$E$1:$AI$1,0)
),
INDEX('Active Hour''s Dump'!$D$3:$AH$337,
MATCH($C249,'Active Hour''s Dump'!$A$3:$A$337,0),
MATCH(AS$2,'Active Hour''s Dump'!$D$2:$AH$2,0)
))),"")</f>
        <v>SL</v>
      </c>
      <c r="AT249" s="54">
        <f>_xlfn.IFNA(IF(AT$3="Productivity",
INDEX('Productivity Dump'!$E$4:$AJ$500,
MATCH($A249,'Productivity Dump'!$A$4:$A$500,0),
MATCH(AT$2,'Productivity Dump'!$E$3:$AJ$3,0)
),
IF(AT$3="Attendance",
INDEX('Attendance Dump'!$E$2:$AI$400,
MATCH($A249,'Attendance Dump'!$B$2:$B$400,0),
MATCH(AT$2,'Attendance Dump'!$E$1:$AI$1,0)
),
INDEX('Active Hour''s Dump'!$D$3:$AH$337,
MATCH($C249,'Active Hour''s Dump'!$A$3:$A$337,0),
MATCH(AT$2,'Active Hour''s Dump'!$D$2:$AH$2,0)
))),"")</f>
        <v>0</v>
      </c>
      <c r="AU249" s="13">
        <f>_xlfn.IFNA(IF(AU$3="Productivity",
INDEX('Productivity Dump'!$E$4:$AJ$500,
MATCH($A249,'Productivity Dump'!$A$4:$A$500,0),
MATCH(AU$2,'Productivity Dump'!$E$3:$AJ$3,0)
),
IF(AU$3="Attendance",
INDEX('Attendance Dump'!$E$2:$AI$400,
MATCH($A249,'Attendance Dump'!$B$2:$B$400,0),
MATCH(AU$2,'Attendance Dump'!$E$1:$AI$1,0)
),
INDEX('Active Hour''s Dump'!$D$3:$AH$337,
MATCH($C249,'Active Hour''s Dump'!$A$3:$A$337,0),
MATCH(AU$2,'Active Hour''s Dump'!$D$2:$AH$2,0)
))),"")</f>
        <v>945.99999999999989</v>
      </c>
      <c r="AV249" s="13" t="str">
        <f>_xlfn.IFNA(IF(AV$3="Productivity",
INDEX('Productivity Dump'!$E$4:$AJ$500,
MATCH($A249,'Productivity Dump'!$A$4:$A$500,0),
MATCH(AV$2,'Productivity Dump'!$E$3:$AJ$3,0)
),
IF(AV$3="Attendance",
INDEX('Attendance Dump'!$E$2:$AI$400,
MATCH($A249,'Attendance Dump'!$B$2:$B$400,0),
MATCH(AV$2,'Attendance Dump'!$E$1:$AI$1,0)
),
INDEX('Active Hour''s Dump'!$D$3:$AH$337,
MATCH($C249,'Active Hour''s Dump'!$A$3:$A$337,0),
MATCH(AV$2,'Active Hour''s Dump'!$D$2:$AH$2,0)
))),"")</f>
        <v>P</v>
      </c>
      <c r="AW249" s="54">
        <f>_xlfn.IFNA(IF(AW$3="Productivity",
INDEX('Productivity Dump'!$E$4:$AJ$500,
MATCH($A249,'Productivity Dump'!$A$4:$A$500,0),
MATCH(AW$2,'Productivity Dump'!$E$3:$AJ$3,0)
),
IF(AW$3="Attendance",
INDEX('Attendance Dump'!$E$2:$AI$400,
MATCH($A249,'Attendance Dump'!$B$2:$B$400,0),
MATCH(AW$2,'Attendance Dump'!$E$1:$AI$1,0)
),
INDEX('Active Hour''s Dump'!$D$3:$AH$337,
MATCH($C249,'Active Hour''s Dump'!$A$3:$A$337,0),
MATCH(AW$2,'Active Hour''s Dump'!$D$2:$AH$2,0)
))),"")</f>
        <v>8.1666666666666696</v>
      </c>
      <c r="AX249" s="13">
        <f>_xlfn.IFNA(IF(AX$3="Productivity",
INDEX('Productivity Dump'!$E$4:$AJ$500,
MATCH($A249,'Productivity Dump'!$A$4:$A$500,0),
MATCH(AX$2,'Productivity Dump'!$E$3:$AJ$3,0)
),
IF(AX$3="Attendance",
INDEX('Attendance Dump'!$E$2:$AI$400,
MATCH($A249,'Attendance Dump'!$B$2:$B$400,0),
MATCH(AX$2,'Attendance Dump'!$E$1:$AI$1,0)
),
INDEX('Active Hour''s Dump'!$D$3:$AH$337,
MATCH($C249,'Active Hour''s Dump'!$A$3:$A$337,0),
MATCH(AX$2,'Active Hour''s Dump'!$D$2:$AH$2,0)
))),"")</f>
        <v>911.6690000000001</v>
      </c>
      <c r="AY249" s="13" t="str">
        <f>_xlfn.IFNA(IF(AY$3="Productivity",
INDEX('Productivity Dump'!$E$4:$AJ$500,
MATCH($A249,'Productivity Dump'!$A$4:$A$500,0),
MATCH(AY$2,'Productivity Dump'!$E$3:$AJ$3,0)
),
IF(AY$3="Attendance",
INDEX('Attendance Dump'!$E$2:$AI$400,
MATCH($A249,'Attendance Dump'!$B$2:$B$400,0),
MATCH(AY$2,'Attendance Dump'!$E$1:$AI$1,0)
),
INDEX('Active Hour''s Dump'!$D$3:$AH$337,
MATCH($C249,'Active Hour''s Dump'!$A$3:$A$337,0),
MATCH(AY$2,'Active Hour''s Dump'!$D$2:$AH$2,0)
))),"")</f>
        <v>P</v>
      </c>
      <c r="AZ249" s="54">
        <f>_xlfn.IFNA(IF(AZ$3="Productivity",
INDEX('Productivity Dump'!$E$4:$AJ$500,
MATCH($A249,'Productivity Dump'!$A$4:$A$500,0),
MATCH(AZ$2,'Productivity Dump'!$E$3:$AJ$3,0)
),
IF(AZ$3="Attendance",
INDEX('Attendance Dump'!$E$2:$AI$400,
MATCH($A249,'Attendance Dump'!$B$2:$B$400,0),
MATCH(AZ$2,'Attendance Dump'!$E$1:$AI$1,0)
),
INDEX('Active Hour''s Dump'!$D$3:$AH$337,
MATCH($C249,'Active Hour''s Dump'!$A$3:$A$337,0),
MATCH(AZ$2,'Active Hour''s Dump'!$D$2:$AH$2,0)
))),"")</f>
        <v>7.9166666666666696</v>
      </c>
      <c r="BA249" s="13">
        <f>_xlfn.IFNA(IF(BA$3="Productivity",
INDEX('Productivity Dump'!$E$4:$AJ$500,
MATCH($A249,'Productivity Dump'!$A$4:$A$500,0),
MATCH(BA$2,'Productivity Dump'!$E$3:$AJ$3,0)
),
IF(BA$3="Attendance",
INDEX('Attendance Dump'!$E$2:$AI$400,
MATCH($A249,'Attendance Dump'!$B$2:$B$400,0),
MATCH(BA$2,'Attendance Dump'!$E$1:$AI$1,0)
),
INDEX('Active Hour''s Dump'!$D$3:$AH$337,
MATCH($C249,'Active Hour''s Dump'!$A$3:$A$337,0),
MATCH(BA$2,'Active Hour''s Dump'!$D$2:$AH$2,0)
))),"")</f>
        <v>908.39700000000005</v>
      </c>
      <c r="BB249" s="13" t="str">
        <f>_xlfn.IFNA(IF(BB$3="Productivity",
INDEX('Productivity Dump'!$E$4:$AJ$500,
MATCH($A249,'Productivity Dump'!$A$4:$A$500,0),
MATCH(BB$2,'Productivity Dump'!$E$3:$AJ$3,0)
),
IF(BB$3="Attendance",
INDEX('Attendance Dump'!$E$2:$AI$400,
MATCH($A249,'Attendance Dump'!$B$2:$B$400,0),
MATCH(BB$2,'Attendance Dump'!$E$1:$AI$1,0)
),
INDEX('Active Hour''s Dump'!$D$3:$AH$337,
MATCH($C249,'Active Hour''s Dump'!$A$3:$A$337,0),
MATCH(BB$2,'Active Hour''s Dump'!$D$2:$AH$2,0)
))),"")</f>
        <v>P</v>
      </c>
      <c r="BC249" s="54">
        <f>_xlfn.IFNA(IF(BC$3="Productivity",
INDEX('Productivity Dump'!$E$4:$AJ$500,
MATCH($A249,'Productivity Dump'!$A$4:$A$500,0),
MATCH(BC$2,'Productivity Dump'!$E$3:$AJ$3,0)
),
IF(BC$3="Attendance",
INDEX('Attendance Dump'!$E$2:$AI$400,
MATCH($A249,'Attendance Dump'!$B$2:$B$400,0),
MATCH(BC$2,'Attendance Dump'!$E$1:$AI$1,0)
),
INDEX('Active Hour''s Dump'!$D$3:$AH$337,
MATCH($C249,'Active Hour''s Dump'!$A$3:$A$337,0),
MATCH(BC$2,'Active Hour''s Dump'!$D$2:$AH$2,0)
))),"")</f>
        <v>8.0833333333333304</v>
      </c>
      <c r="BD249" s="13">
        <f>_xlfn.IFNA(IF(BD$3="Productivity",
INDEX('Productivity Dump'!$E$4:$AJ$500,
MATCH($A249,'Productivity Dump'!$A$4:$A$500,0),
MATCH(BD$2,'Productivity Dump'!$E$3:$AJ$3,0)
),
IF(BD$3="Attendance",
INDEX('Attendance Dump'!$E$2:$AI$400,
MATCH($A249,'Attendance Dump'!$B$2:$B$400,0),
MATCH(BD$2,'Attendance Dump'!$E$1:$AI$1,0)
),
INDEX('Active Hour''s Dump'!$D$3:$AH$337,
MATCH($C249,'Active Hour''s Dump'!$A$3:$A$337,0),
MATCH(BD$2,'Active Hour''s Dump'!$D$2:$AH$2,0)
))),"")</f>
        <v>639.45900000000006</v>
      </c>
      <c r="BE249" s="13" t="str">
        <f>_xlfn.IFNA(IF(BE$3="Productivity",
INDEX('Productivity Dump'!$E$4:$AJ$500,
MATCH($A249,'Productivity Dump'!$A$4:$A$500,0),
MATCH(BE$2,'Productivity Dump'!$E$3:$AJ$3,0)
),
IF(BE$3="Attendance",
INDEX('Attendance Dump'!$E$2:$AI$400,
MATCH($A249,'Attendance Dump'!$B$2:$B$400,0),
MATCH(BE$2,'Attendance Dump'!$E$1:$AI$1,0)
),
INDEX('Active Hour''s Dump'!$D$3:$AH$337,
MATCH($C249,'Active Hour''s Dump'!$A$3:$A$337,0),
MATCH(BE$2,'Active Hour''s Dump'!$D$2:$AH$2,0)
))),"")</f>
        <v>P</v>
      </c>
      <c r="BF249" s="54">
        <f>_xlfn.IFNA(IF(BF$3="Productivity",
INDEX('Productivity Dump'!$E$4:$AJ$500,
MATCH($A249,'Productivity Dump'!$A$4:$A$500,0),
MATCH(BF$2,'Productivity Dump'!$E$3:$AJ$3,0)
),
IF(BF$3="Attendance",
INDEX('Attendance Dump'!$E$2:$AI$400,
MATCH($A249,'Attendance Dump'!$B$2:$B$400,0),
MATCH(BF$2,'Attendance Dump'!$E$1:$AI$1,0)
),
INDEX('Active Hour''s Dump'!$D$3:$AH$337,
MATCH($C249,'Active Hour''s Dump'!$A$3:$A$337,0),
MATCH(BF$2,'Active Hour''s Dump'!$D$2:$AH$2,0)
))),"")</f>
        <v>6.5</v>
      </c>
      <c r="BG249" s="13">
        <f>_xlfn.IFNA(IF(BG$3="Productivity",
INDEX('Productivity Dump'!$E$4:$AJ$500,
MATCH($A249,'Productivity Dump'!$A$4:$A$500,0),
MATCH(BG$2,'Productivity Dump'!$E$3:$AJ$3,0)
),
IF(BG$3="Attendance",
INDEX('Attendance Dump'!$E$2:$AI$400,
MATCH($A249,'Attendance Dump'!$B$2:$B$400,0),
MATCH(BG$2,'Attendance Dump'!$E$1:$AI$1,0)
),
INDEX('Active Hour''s Dump'!$D$3:$AH$337,
MATCH($C249,'Active Hour''s Dump'!$A$3:$A$337,0),
MATCH(BG$2,'Active Hour''s Dump'!$D$2:$AH$2,0)
))),"")</f>
        <v>0</v>
      </c>
      <c r="BH249" s="13" t="str">
        <f>_xlfn.IFNA(IF(BH$3="Productivity",
INDEX('Productivity Dump'!$E$4:$AJ$500,
MATCH($A249,'Productivity Dump'!$A$4:$A$500,0),
MATCH(BH$2,'Productivity Dump'!$E$3:$AJ$3,0)
),
IF(BH$3="Attendance",
INDEX('Attendance Dump'!$E$2:$AI$400,
MATCH($A249,'Attendance Dump'!$B$2:$B$400,0),
MATCH(BH$2,'Attendance Dump'!$E$1:$AI$1,0)
),
INDEX('Active Hour''s Dump'!$D$3:$AH$337,
MATCH($C249,'Active Hour''s Dump'!$A$3:$A$337,0),
MATCH(BH$2,'Active Hour''s Dump'!$D$2:$AH$2,0)
))),"")</f>
        <v>WO</v>
      </c>
      <c r="BI249" s="54">
        <f>_xlfn.IFNA(IF(BI$3="Productivity",
INDEX('Productivity Dump'!$E$4:$AJ$500,
MATCH($A249,'Productivity Dump'!$A$4:$A$500,0),
MATCH(BI$2,'Productivity Dump'!$E$3:$AJ$3,0)
),
IF(BI$3="Attendance",
INDEX('Attendance Dump'!$E$2:$AI$400,
MATCH($A249,'Attendance Dump'!$B$2:$B$400,0),
MATCH(BI$2,'Attendance Dump'!$E$1:$AI$1,0)
),
INDEX('Active Hour''s Dump'!$D$3:$AH$337,
MATCH($C249,'Active Hour''s Dump'!$A$3:$A$337,0),
MATCH(BI$2,'Active Hour''s Dump'!$D$2:$AH$2,0)
))),"")</f>
        <v>0</v>
      </c>
      <c r="BJ249" s="13">
        <f>_xlfn.IFNA(IF(BJ$3="Productivity",
INDEX('Productivity Dump'!$E$4:$AJ$500,
MATCH($A249,'Productivity Dump'!$A$4:$A$500,0),
MATCH(BJ$2,'Productivity Dump'!$E$3:$AJ$3,0)
),
IF(BJ$3="Attendance",
INDEX('Attendance Dump'!$E$2:$AI$400,
MATCH($A249,'Attendance Dump'!$B$2:$B$400,0),
MATCH(BJ$2,'Attendance Dump'!$E$1:$AI$1,0)
),
INDEX('Active Hour''s Dump'!$D$3:$AH$337,
MATCH($C249,'Active Hour''s Dump'!$A$3:$A$337,0),
MATCH(BJ$2,'Active Hour''s Dump'!$D$2:$AH$2,0)
))),"")</f>
        <v>495.95100000000002</v>
      </c>
      <c r="BK249" s="13" t="str">
        <f>_xlfn.IFNA(IF(BK$3="Productivity",
INDEX('Productivity Dump'!$E$4:$AJ$500,
MATCH($A249,'Productivity Dump'!$A$4:$A$500,0),
MATCH(BK$2,'Productivity Dump'!$E$3:$AJ$3,0)
),
IF(BK$3="Attendance",
INDEX('Attendance Dump'!$E$2:$AI$400,
MATCH($A249,'Attendance Dump'!$B$2:$B$400,0),
MATCH(BK$2,'Attendance Dump'!$E$1:$AI$1,0)
),
INDEX('Active Hour''s Dump'!$D$3:$AH$337,
MATCH($C249,'Active Hour''s Dump'!$A$3:$A$337,0),
MATCH(BK$2,'Active Hour''s Dump'!$D$2:$AH$2,0)
))),"")</f>
        <v>P</v>
      </c>
      <c r="BL249" s="54">
        <f>_xlfn.IFNA(IF(BL$3="Productivity",
INDEX('Productivity Dump'!$E$4:$AJ$500,
MATCH($A249,'Productivity Dump'!$A$4:$A$500,0),
MATCH(BL$2,'Productivity Dump'!$E$3:$AJ$3,0)
),
IF(BL$3="Attendance",
INDEX('Attendance Dump'!$E$2:$AI$400,
MATCH($A249,'Attendance Dump'!$B$2:$B$400,0),
MATCH(BL$2,'Attendance Dump'!$E$1:$AI$1,0)
),
INDEX('Active Hour''s Dump'!$D$3:$AH$337,
MATCH($C249,'Active Hour''s Dump'!$A$3:$A$337,0),
MATCH(BL$2,'Active Hour''s Dump'!$D$2:$AH$2,0)
))),"")</f>
        <v>4.5833333333333304</v>
      </c>
      <c r="BM249" s="13">
        <f>_xlfn.IFNA(IF(BM$3="Productivity",
INDEX('Productivity Dump'!$E$4:$AJ$500,
MATCH($A249,'Productivity Dump'!$A$4:$A$500,0),
MATCH(BM$2,'Productivity Dump'!$E$3:$AJ$3,0)
),
IF(BM$3="Attendance",
INDEX('Attendance Dump'!$E$2:$AI$400,
MATCH($A249,'Attendance Dump'!$B$2:$B$400,0),
MATCH(BM$2,'Attendance Dump'!$E$1:$AI$1,0)
),
INDEX('Active Hour''s Dump'!$D$3:$AH$337,
MATCH($C249,'Active Hour''s Dump'!$A$3:$A$337,0),
MATCH(BM$2,'Active Hour''s Dump'!$D$2:$AH$2,0)
))),"")</f>
        <v>944.38000000000011</v>
      </c>
      <c r="BN249" s="13" t="str">
        <f>_xlfn.IFNA(IF(BN$3="Productivity",
INDEX('Productivity Dump'!$E$4:$AJ$500,
MATCH($A249,'Productivity Dump'!$A$4:$A$500,0),
MATCH(BN$2,'Productivity Dump'!$E$3:$AJ$3,0)
),
IF(BN$3="Attendance",
INDEX('Attendance Dump'!$E$2:$AI$400,
MATCH($A249,'Attendance Dump'!$B$2:$B$400,0),
MATCH(BN$2,'Attendance Dump'!$E$1:$AI$1,0)
),
INDEX('Active Hour''s Dump'!$D$3:$AH$337,
MATCH($C249,'Active Hour''s Dump'!$A$3:$A$337,0),
MATCH(BN$2,'Active Hour''s Dump'!$D$2:$AH$2,0)
))),"")</f>
        <v>P</v>
      </c>
      <c r="BO249" s="54">
        <f>_xlfn.IFNA(IF(BO$3="Productivity",
INDEX('Productivity Dump'!$E$4:$AJ$500,
MATCH($A249,'Productivity Dump'!$A$4:$A$500,0),
MATCH(BO$2,'Productivity Dump'!$E$3:$AJ$3,0)
),
IF(BO$3="Attendance",
INDEX('Attendance Dump'!$E$2:$AI$400,
MATCH($A249,'Attendance Dump'!$B$2:$B$400,0),
MATCH(BO$2,'Attendance Dump'!$E$1:$AI$1,0)
),
INDEX('Active Hour''s Dump'!$D$3:$AH$337,
MATCH($C249,'Active Hour''s Dump'!$A$3:$A$337,0),
MATCH(BO$2,'Active Hour''s Dump'!$D$2:$AH$2,0)
))),"")</f>
        <v>8</v>
      </c>
      <c r="BP249" s="13">
        <f>_xlfn.IFNA(IF(BP$3="Productivity",
INDEX('Productivity Dump'!$E$4:$AJ$500,
MATCH($A249,'Productivity Dump'!$A$4:$A$500,0),
MATCH(BP$2,'Productivity Dump'!$E$3:$AJ$3,0)
),
IF(BP$3="Attendance",
INDEX('Attendance Dump'!$E$2:$AI$400,
MATCH($A249,'Attendance Dump'!$B$2:$B$400,0),
MATCH(BP$2,'Attendance Dump'!$E$1:$AI$1,0)
),
INDEX('Active Hour''s Dump'!$D$3:$AH$337,
MATCH($C249,'Active Hour''s Dump'!$A$3:$A$337,0),
MATCH(BP$2,'Active Hour''s Dump'!$D$2:$AH$2,0)
))),"")</f>
        <v>920.67099999999971</v>
      </c>
      <c r="BQ249" s="13" t="str">
        <f>_xlfn.IFNA(IF(BQ$3="Productivity",
INDEX('Productivity Dump'!$E$4:$AJ$500,
MATCH($A249,'Productivity Dump'!$A$4:$A$500,0),
MATCH(BQ$2,'Productivity Dump'!$E$3:$AJ$3,0)
),
IF(BQ$3="Attendance",
INDEX('Attendance Dump'!$E$2:$AI$400,
MATCH($A249,'Attendance Dump'!$B$2:$B$400,0),
MATCH(BQ$2,'Attendance Dump'!$E$1:$AI$1,0)
),
INDEX('Active Hour''s Dump'!$D$3:$AH$337,
MATCH($C249,'Active Hour''s Dump'!$A$3:$A$337,0),
MATCH(BQ$2,'Active Hour''s Dump'!$D$2:$AH$2,0)
))),"")</f>
        <v>P</v>
      </c>
      <c r="BR249" s="54">
        <f>_xlfn.IFNA(IF(BR$3="Productivity",
INDEX('Productivity Dump'!$E$4:$AJ$500,
MATCH($A249,'Productivity Dump'!$A$4:$A$500,0),
MATCH(BR$2,'Productivity Dump'!$E$3:$AJ$3,0)
),
IF(BR$3="Attendance",
INDEX('Attendance Dump'!$E$2:$AI$400,
MATCH($A249,'Attendance Dump'!$B$2:$B$400,0),
MATCH(BR$2,'Attendance Dump'!$E$1:$AI$1,0)
),
INDEX('Active Hour''s Dump'!$D$3:$AH$337,
MATCH($C249,'Active Hour''s Dump'!$A$3:$A$337,0),
MATCH(BR$2,'Active Hour''s Dump'!$D$2:$AH$2,0)
))),"")</f>
        <v>7.75</v>
      </c>
      <c r="BS249" s="13">
        <f>_xlfn.IFNA(IF(BS$3="Productivity",
INDEX('Productivity Dump'!$E$4:$AJ$500,
MATCH($A249,'Productivity Dump'!$A$4:$A$500,0),
MATCH(BS$2,'Productivity Dump'!$E$3:$AJ$3,0)
),
IF(BS$3="Attendance",
INDEX('Attendance Dump'!$E$2:$AI$400,
MATCH($A249,'Attendance Dump'!$B$2:$B$400,0),
MATCH(BS$2,'Attendance Dump'!$E$1:$AI$1,0)
),
INDEX('Active Hour''s Dump'!$D$3:$AH$337,
MATCH($C249,'Active Hour''s Dump'!$A$3:$A$337,0),
MATCH(BS$2,'Active Hour''s Dump'!$D$2:$AH$2,0)
))),"")</f>
        <v>497.72200000000004</v>
      </c>
      <c r="BT249" s="13" t="str">
        <f>_xlfn.IFNA(IF(BT$3="Productivity",
INDEX('Productivity Dump'!$E$4:$AJ$500,
MATCH($A249,'Productivity Dump'!$A$4:$A$500,0),
MATCH(BT$2,'Productivity Dump'!$E$3:$AJ$3,0)
),
IF(BT$3="Attendance",
INDEX('Attendance Dump'!$E$2:$AI$400,
MATCH($A249,'Attendance Dump'!$B$2:$B$400,0),
MATCH(BT$2,'Attendance Dump'!$E$1:$AI$1,0)
),
INDEX('Active Hour''s Dump'!$D$3:$AH$337,
MATCH($C249,'Active Hour''s Dump'!$A$3:$A$337,0),
MATCH(BT$2,'Active Hour''s Dump'!$D$2:$AH$2,0)
))),"")</f>
        <v>H</v>
      </c>
      <c r="BU249" s="54">
        <f>_xlfn.IFNA(IF(BU$3="Productivity",
INDEX('Productivity Dump'!$E$4:$AJ$500,
MATCH($A249,'Productivity Dump'!$A$4:$A$500,0),
MATCH(BU$2,'Productivity Dump'!$E$3:$AJ$3,0)
),
IF(BU$3="Attendance",
INDEX('Attendance Dump'!$E$2:$AI$400,
MATCH($A249,'Attendance Dump'!$B$2:$B$400,0),
MATCH(BU$2,'Attendance Dump'!$E$1:$AI$1,0)
),
INDEX('Active Hour''s Dump'!$D$3:$AH$337,
MATCH($C249,'Active Hour''s Dump'!$A$3:$A$337,0),
MATCH(BU$2,'Active Hour''s Dump'!$D$2:$AH$2,0)
))),"")</f>
        <v>3.75</v>
      </c>
      <c r="BV249" s="13">
        <f>_xlfn.IFNA(IF(BV$3="Productivity",
INDEX('Productivity Dump'!$E$4:$AJ$500,
MATCH($A249,'Productivity Dump'!$A$4:$A$500,0),
MATCH(BV$2,'Productivity Dump'!$E$3:$AJ$3,0)
),
IF(BV$3="Attendance",
INDEX('Attendance Dump'!$E$2:$AI$400,
MATCH($A249,'Attendance Dump'!$B$2:$B$400,0),
MATCH(BV$2,'Attendance Dump'!$E$1:$AI$1,0)
),
INDEX('Active Hour''s Dump'!$D$3:$AH$337,
MATCH($C249,'Active Hour''s Dump'!$A$3:$A$337,0),
MATCH(BV$2,'Active Hour''s Dump'!$D$2:$AH$2,0)
))),"")</f>
        <v>907.80700000000024</v>
      </c>
      <c r="BW249" s="13" t="str">
        <f>_xlfn.IFNA(IF(BW$3="Productivity",
INDEX('Productivity Dump'!$E$4:$AJ$500,
MATCH($A249,'Productivity Dump'!$A$4:$A$500,0),
MATCH(BW$2,'Productivity Dump'!$E$3:$AJ$3,0)
),
IF(BW$3="Attendance",
INDEX('Attendance Dump'!$E$2:$AI$400,
MATCH($A249,'Attendance Dump'!$B$2:$B$400,0),
MATCH(BW$2,'Attendance Dump'!$E$1:$AI$1,0)
),
INDEX('Active Hour''s Dump'!$D$3:$AH$337,
MATCH($C249,'Active Hour''s Dump'!$A$3:$A$337,0),
MATCH(BW$2,'Active Hour''s Dump'!$D$2:$AH$2,0)
))),"")</f>
        <v>P</v>
      </c>
      <c r="BX249" s="54">
        <f>_xlfn.IFNA(IF(BX$3="Productivity",
INDEX('Productivity Dump'!$E$4:$AJ$500,
MATCH($A249,'Productivity Dump'!$A$4:$A$500,0),
MATCH(BX$2,'Productivity Dump'!$E$3:$AJ$3,0)
),
IF(BX$3="Attendance",
INDEX('Attendance Dump'!$E$2:$AI$400,
MATCH($A249,'Attendance Dump'!$B$2:$B$400,0),
MATCH(BX$2,'Attendance Dump'!$E$1:$AI$1,0)
),
INDEX('Active Hour''s Dump'!$D$3:$AH$337,
MATCH($C249,'Active Hour''s Dump'!$A$3:$A$337,0),
MATCH(BX$2,'Active Hour''s Dump'!$D$2:$AH$2,0)
))),"")</f>
        <v>8.0833333333333304</v>
      </c>
      <c r="BY249" s="13">
        <f>_xlfn.IFNA(IF(BY$3="Productivity",
INDEX('Productivity Dump'!$E$4:$AJ$500,
MATCH($A249,'Productivity Dump'!$A$4:$A$500,0),
MATCH(BY$2,'Productivity Dump'!$E$3:$AJ$3,0)
),
IF(BY$3="Attendance",
INDEX('Attendance Dump'!$E$2:$AI$400,
MATCH($A249,'Attendance Dump'!$B$2:$B$400,0),
MATCH(BY$2,'Attendance Dump'!$E$1:$AI$1,0)
),
INDEX('Active Hour''s Dump'!$D$3:$AH$337,
MATCH($C249,'Active Hour''s Dump'!$A$3:$A$337,0),
MATCH(BY$2,'Active Hour''s Dump'!$D$2:$AH$2,0)
))),"")</f>
        <v>277.24299999999999</v>
      </c>
      <c r="BZ249" s="13" t="str">
        <f>_xlfn.IFNA(IF(BZ$3="Productivity",
INDEX('Productivity Dump'!$E$4:$AJ$500,
MATCH($A249,'Productivity Dump'!$A$4:$A$500,0),
MATCH(BZ$2,'Productivity Dump'!$E$3:$AJ$3,0)
),
IF(BZ$3="Attendance",
INDEX('Attendance Dump'!$E$2:$AI$400,
MATCH($A249,'Attendance Dump'!$B$2:$B$400,0),
MATCH(BZ$2,'Attendance Dump'!$E$1:$AI$1,0)
),
INDEX('Active Hour''s Dump'!$D$3:$AH$337,
MATCH($C249,'Active Hour''s Dump'!$A$3:$A$337,0),
MATCH(BZ$2,'Active Hour''s Dump'!$D$2:$AH$2,0)
))),"")</f>
        <v>P</v>
      </c>
      <c r="CA249" s="54">
        <f>_xlfn.IFNA(IF(CA$3="Productivity",
INDEX('Productivity Dump'!$E$4:$AJ$500,
MATCH($A249,'Productivity Dump'!$A$4:$A$500,0),
MATCH(CA$2,'Productivity Dump'!$E$3:$AJ$3,0)
),
IF(CA$3="Attendance",
INDEX('Attendance Dump'!$E$2:$AI$400,
MATCH($A249,'Attendance Dump'!$B$2:$B$400,0),
MATCH(CA$2,'Attendance Dump'!$E$1:$AI$1,0)
),
INDEX('Active Hour''s Dump'!$D$3:$AH$337,
MATCH($C249,'Active Hour''s Dump'!$A$3:$A$337,0),
MATCH(CA$2,'Active Hour''s Dump'!$D$2:$AH$2,0)
))),"")</f>
        <v>2.3333333333333299</v>
      </c>
      <c r="CB249" s="13">
        <f>_xlfn.IFNA(IF(CB$3="Productivity",
INDEX('Productivity Dump'!$E$4:$AJ$500,
MATCH($A249,'Productivity Dump'!$A$4:$A$500,0),
MATCH(CB$2,'Productivity Dump'!$E$3:$AJ$3,0)
),
IF(CB$3="Attendance",
INDEX('Attendance Dump'!$E$2:$AI$400,
MATCH($A249,'Attendance Dump'!$B$2:$B$400,0),
MATCH(CB$2,'Attendance Dump'!$E$1:$AI$1,0)
),
INDEX('Active Hour''s Dump'!$D$3:$AH$337,
MATCH($C249,'Active Hour''s Dump'!$A$3:$A$337,0),
MATCH(CB$2,'Active Hour''s Dump'!$D$2:$AH$2,0)
))),"")</f>
        <v>0</v>
      </c>
      <c r="CC249" s="13" t="str">
        <f>_xlfn.IFNA(IF(CC$3="Productivity",
INDEX('Productivity Dump'!$E$4:$AJ$500,
MATCH($A249,'Productivity Dump'!$A$4:$A$500,0),
MATCH(CC$2,'Productivity Dump'!$E$3:$AJ$3,0)
),
IF(CC$3="Attendance",
INDEX('Attendance Dump'!$E$2:$AI$400,
MATCH($A249,'Attendance Dump'!$B$2:$B$400,0),
MATCH(CC$2,'Attendance Dump'!$E$1:$AI$1,0)
),
INDEX('Active Hour''s Dump'!$D$3:$AH$337,
MATCH($C249,'Active Hour''s Dump'!$A$3:$A$337,0),
MATCH(CC$2,'Active Hour''s Dump'!$D$2:$AH$2,0)
))),"")</f>
        <v>WO</v>
      </c>
      <c r="CD249" s="54">
        <f>_xlfn.IFNA(IF(CD$3="Productivity",
INDEX('Productivity Dump'!$E$4:$AJ$500,
MATCH($A249,'Productivity Dump'!$A$4:$A$500,0),
MATCH(CD$2,'Productivity Dump'!$E$3:$AJ$3,0)
),
IF(CD$3="Attendance",
INDEX('Attendance Dump'!$E$2:$AI$400,
MATCH($A249,'Attendance Dump'!$B$2:$B$400,0),
MATCH(CD$2,'Attendance Dump'!$E$1:$AI$1,0)
),
INDEX('Active Hour''s Dump'!$D$3:$AH$337,
MATCH($C249,'Active Hour''s Dump'!$A$3:$A$337,0),
MATCH(CD$2,'Active Hour''s Dump'!$D$2:$AH$2,0)
))),"")</f>
        <v>0</v>
      </c>
      <c r="CE249" s="13">
        <f>_xlfn.IFNA(IF(CE$3="Productivity",
INDEX('Productivity Dump'!$E$4:$AJ$500,
MATCH($A249,'Productivity Dump'!$A$4:$A$500,0),
MATCH(CE$2,'Productivity Dump'!$E$3:$AJ$3,0)
),
IF(CE$3="Attendance",
INDEX('Attendance Dump'!$E$2:$AI$400,
MATCH($A249,'Attendance Dump'!$B$2:$B$400,0),
MATCH(CE$2,'Attendance Dump'!$E$1:$AI$1,0)
),
INDEX('Active Hour''s Dump'!$D$3:$AH$337,
MATCH($C249,'Active Hour''s Dump'!$A$3:$A$337,0),
MATCH(CE$2,'Active Hour''s Dump'!$D$2:$AH$2,0)
))),"")</f>
        <v>461.13600000000002</v>
      </c>
      <c r="CF249" s="13" t="str">
        <f>_xlfn.IFNA(IF(CF$3="Productivity",
INDEX('Productivity Dump'!$E$4:$AJ$500,
MATCH($A249,'Productivity Dump'!$A$4:$A$500,0),
MATCH(CF$2,'Productivity Dump'!$E$3:$AJ$3,0)
),
IF(CF$3="Attendance",
INDEX('Attendance Dump'!$E$2:$AI$400,
MATCH($A249,'Attendance Dump'!$B$2:$B$400,0),
MATCH(CF$2,'Attendance Dump'!$E$1:$AI$1,0)
),
INDEX('Active Hour''s Dump'!$D$3:$AH$337,
MATCH($C249,'Active Hour''s Dump'!$A$3:$A$337,0),
MATCH(CF$2,'Active Hour''s Dump'!$D$2:$AH$2,0)
))),"")</f>
        <v>P</v>
      </c>
      <c r="CG249" s="54">
        <f>_xlfn.IFNA(IF(CG$3="Productivity",
INDEX('Productivity Dump'!$E$4:$AJ$500,
MATCH($A249,'Productivity Dump'!$A$4:$A$500,0),
MATCH(CG$2,'Productivity Dump'!$E$3:$AJ$3,0)
),
IF(CG$3="Attendance",
INDEX('Attendance Dump'!$E$2:$AI$400,
MATCH($A249,'Attendance Dump'!$B$2:$B$400,0),
MATCH(CG$2,'Attendance Dump'!$E$1:$AI$1,0)
),
INDEX('Active Hour''s Dump'!$D$3:$AH$337,
MATCH($C249,'Active Hour''s Dump'!$A$3:$A$337,0),
MATCH(CG$2,'Active Hour''s Dump'!$D$2:$AH$2,0)
))),"")</f>
        <v>3.75</v>
      </c>
      <c r="CH249" s="13">
        <f>_xlfn.IFNA(IF(CH$3="Productivity",
INDEX('Productivity Dump'!$E$4:$AJ$500,
MATCH($A249,'Productivity Dump'!$A$4:$A$500,0),
MATCH(CH$2,'Productivity Dump'!$E$3:$AJ$3,0)
),
IF(CH$3="Attendance",
INDEX('Attendance Dump'!$E$2:$AI$400,
MATCH($A249,'Attendance Dump'!$B$2:$B$400,0),
MATCH(CH$2,'Attendance Dump'!$E$1:$AI$1,0)
),
INDEX('Active Hour''s Dump'!$D$3:$AH$337,
MATCH($C249,'Active Hour''s Dump'!$A$3:$A$337,0),
MATCH(CH$2,'Active Hour''s Dump'!$D$2:$AH$2,0)
))),"")</f>
        <v>733.1959999999998</v>
      </c>
      <c r="CI249" s="13" t="str">
        <f>_xlfn.IFNA(IF(CI$3="Productivity",
INDEX('Productivity Dump'!$E$4:$AJ$500,
MATCH($A249,'Productivity Dump'!$A$4:$A$500,0),
MATCH(CI$2,'Productivity Dump'!$E$3:$AJ$3,0)
),
IF(CI$3="Attendance",
INDEX('Attendance Dump'!$E$2:$AI$400,
MATCH($A249,'Attendance Dump'!$B$2:$B$400,0),
MATCH(CI$2,'Attendance Dump'!$E$1:$AI$1,0)
),
INDEX('Active Hour''s Dump'!$D$3:$AH$337,
MATCH($C249,'Active Hour''s Dump'!$A$3:$A$337,0),
MATCH(CI$2,'Active Hour''s Dump'!$D$2:$AH$2,0)
))),"")</f>
        <v>P</v>
      </c>
      <c r="CJ249" s="54">
        <f>_xlfn.IFNA(IF(CJ$3="Productivity",
INDEX('Productivity Dump'!$E$4:$AJ$500,
MATCH($A249,'Productivity Dump'!$A$4:$A$500,0),
MATCH(CJ$2,'Productivity Dump'!$E$3:$AJ$3,0)
),
IF(CJ$3="Attendance",
INDEX('Attendance Dump'!$E$2:$AI$400,
MATCH($A249,'Attendance Dump'!$B$2:$B$400,0),
MATCH(CJ$2,'Attendance Dump'!$E$1:$AI$1,0)
),
INDEX('Active Hour''s Dump'!$D$3:$AH$337,
MATCH($C249,'Active Hour''s Dump'!$A$3:$A$337,0),
MATCH(CJ$2,'Active Hour''s Dump'!$D$2:$AH$2,0)
))),"")</f>
        <v>6.4166666666666696</v>
      </c>
      <c r="CK249" s="13">
        <f>_xlfn.IFNA(IF(CK$3="Productivity",
INDEX('Productivity Dump'!$E$4:$AJ$500,
MATCH($A249,'Productivity Dump'!$A$4:$A$500,0),
MATCH(CK$2,'Productivity Dump'!$E$3:$AJ$3,0)
),
IF(CK$3="Attendance",
INDEX('Attendance Dump'!$E$2:$AI$400,
MATCH($A249,'Attendance Dump'!$B$2:$B$400,0),
MATCH(CK$2,'Attendance Dump'!$E$1:$AI$1,0)
),
INDEX('Active Hour''s Dump'!$D$3:$AH$337,
MATCH($C249,'Active Hour''s Dump'!$A$3:$A$337,0),
MATCH(CK$2,'Active Hour''s Dump'!$D$2:$AH$2,0)
))),"")</f>
        <v>0</v>
      </c>
      <c r="CL249" s="13" t="str">
        <f>_xlfn.IFNA(IF(CL$3="Productivity",
INDEX('Productivity Dump'!$E$4:$AJ$500,
MATCH($A249,'Productivity Dump'!$A$4:$A$500,0),
MATCH(CL$2,'Productivity Dump'!$E$3:$AJ$3,0)
),
IF(CL$3="Attendance",
INDEX('Attendance Dump'!$E$2:$AI$400,
MATCH($A249,'Attendance Dump'!$B$2:$B$400,0),
MATCH(CL$2,'Attendance Dump'!$E$1:$AI$1,0)
),
INDEX('Active Hour''s Dump'!$D$3:$AH$337,
MATCH($C249,'Active Hour''s Dump'!$A$3:$A$337,0),
MATCH(CL$2,'Active Hour''s Dump'!$D$2:$AH$2,0)
))),"")</f>
        <v>PL</v>
      </c>
      <c r="CM249" s="54">
        <f>_xlfn.IFNA(IF(CM$3="Productivity",
INDEX('Productivity Dump'!$E$4:$AJ$500,
MATCH($A249,'Productivity Dump'!$A$4:$A$500,0),
MATCH(CM$2,'Productivity Dump'!$E$3:$AJ$3,0)
),
IF(CM$3="Attendance",
INDEX('Attendance Dump'!$E$2:$AI$400,
MATCH($A249,'Attendance Dump'!$B$2:$B$400,0),
MATCH(CM$2,'Attendance Dump'!$E$1:$AI$1,0)
),
INDEX('Active Hour''s Dump'!$D$3:$AH$337,
MATCH($C249,'Active Hour''s Dump'!$A$3:$A$337,0),
MATCH(CM$2,'Active Hour''s Dump'!$D$2:$AH$2,0)
))),"")</f>
        <v>0</v>
      </c>
      <c r="CN249" s="13">
        <f>_xlfn.IFNA(IF(CN$3="Productivity",
INDEX('Productivity Dump'!$E$4:$AJ$500,
MATCH($A249,'Productivity Dump'!$A$4:$A$500,0),
MATCH(CN$2,'Productivity Dump'!$E$3:$AJ$3,0)
),
IF(CN$3="Attendance",
INDEX('Attendance Dump'!$E$2:$AI$400,
MATCH($A249,'Attendance Dump'!$B$2:$B$400,0),
MATCH(CN$2,'Attendance Dump'!$E$1:$AI$1,0)
),
INDEX('Active Hour''s Dump'!$D$3:$AH$337,
MATCH($C249,'Active Hour''s Dump'!$A$3:$A$337,0),
MATCH(CN$2,'Active Hour''s Dump'!$D$2:$AH$2,0)
))),"")</f>
        <v>0</v>
      </c>
      <c r="CO249" s="13">
        <f>_xlfn.IFNA(IF(CO$3="Productivity",
INDEX('Productivity Dump'!$E$4:$AJ$500,
MATCH($A249,'Productivity Dump'!$A$4:$A$500,0),
MATCH(CO$2,'Productivity Dump'!$E$3:$AJ$3,0)
),
IF(CO$3="Attendance",
INDEX('Attendance Dump'!$E$2:$AI$400,
MATCH($A249,'Attendance Dump'!$B$2:$B$400,0),
MATCH(CO$2,'Attendance Dump'!$E$1:$AI$1,0)
),
INDEX('Active Hour''s Dump'!$D$3:$AH$337,
MATCH($C249,'Active Hour''s Dump'!$A$3:$A$337,0),
MATCH(CO$2,'Active Hour''s Dump'!$D$2:$AH$2,0)
))),"")</f>
        <v>0</v>
      </c>
      <c r="CP249" s="54">
        <f>_xlfn.IFNA(IF(CP$3="Productivity",
INDEX('Productivity Dump'!$E$4:$AJ$500,
MATCH($A249,'Productivity Dump'!$A$4:$A$500,0),
MATCH(CP$2,'Productivity Dump'!$E$3:$AJ$3,0)
),
IF(CP$3="Attendance",
INDEX('Attendance Dump'!$E$2:$AI$400,
MATCH($A249,'Attendance Dump'!$B$2:$B$400,0),
MATCH(CP$2,'Attendance Dump'!$E$1:$AI$1,0)
),
INDEX('Active Hour''s Dump'!$D$3:$AH$337,
MATCH($C249,'Active Hour''s Dump'!$A$3:$A$337,0),
MATCH(CP$2,'Active Hour''s Dump'!$D$2:$AH$2,0)
))),"")</f>
        <v>0</v>
      </c>
      <c r="CQ249" s="13">
        <f>_xlfn.IFNA(IF(CQ$3="Productivity",
INDEX('Productivity Dump'!$E$4:$AJ$500,
MATCH($A249,'Productivity Dump'!$A$4:$A$500,0),
MATCH(CQ$2,'Productivity Dump'!$E$3:$AJ$3,0)
),
IF(CQ$3="Attendance",
INDEX('Attendance Dump'!$E$2:$AI$400,
MATCH($A249,'Attendance Dump'!$B$2:$B$400,0),
MATCH(CQ$2,'Attendance Dump'!$E$1:$AI$1,0)
),
INDEX('Active Hour''s Dump'!$D$3:$AH$337,
MATCH($C249,'Active Hour''s Dump'!$A$3:$A$337,0),
MATCH(CQ$2,'Active Hour''s Dump'!$D$2:$AH$2,0)
))),"")</f>
        <v>0</v>
      </c>
      <c r="CR249" s="13">
        <f>_xlfn.IFNA(IF(CR$3="Productivity",
INDEX('Productivity Dump'!$E$4:$AJ$500,
MATCH($A249,'Productivity Dump'!$A$4:$A$500,0),
MATCH(CR$2,'Productivity Dump'!$E$3:$AJ$3,0)
),
IF(CR$3="Attendance",
INDEX('Attendance Dump'!$E$2:$AI$400,
MATCH($A249,'Attendance Dump'!$B$2:$B$400,0),
MATCH(CR$2,'Attendance Dump'!$E$1:$AI$1,0)
),
INDEX('Active Hour''s Dump'!$D$3:$AH$337,
MATCH($C249,'Active Hour''s Dump'!$A$3:$A$337,0),
MATCH(CR$2,'Active Hour''s Dump'!$D$2:$AH$2,0)
))),"")</f>
        <v>0</v>
      </c>
      <c r="CS249" s="54">
        <f>_xlfn.IFNA(IF(CS$3="Productivity",
INDEX('Productivity Dump'!$E$4:$AJ$500,
MATCH($A249,'Productivity Dump'!$A$4:$A$500,0),
MATCH(CS$2,'Productivity Dump'!$E$3:$AJ$3,0)
),
IF(CS$3="Attendance",
INDEX('Attendance Dump'!$E$2:$AI$400,
MATCH($A249,'Attendance Dump'!$B$2:$B$400,0),
MATCH(CS$2,'Attendance Dump'!$E$1:$AI$1,0)
),
INDEX('Active Hour''s Dump'!$D$3:$AH$337,
MATCH($C249,'Active Hour''s Dump'!$A$3:$A$337,0),
MATCH(CS$2,'Active Hour''s Dump'!$D$2:$AH$2,0)
))),"")</f>
        <v>0</v>
      </c>
      <c r="CT249" s="13">
        <f>_xlfn.IFNA(IF(CT$3="Productivity",
INDEX('Productivity Dump'!$E$4:$AJ$500,
MATCH($A249,'Productivity Dump'!$A$4:$A$500,0),
MATCH(CT$2,'Productivity Dump'!$E$3:$AJ$3,0)
),
IF(CT$3="Attendance",
INDEX('Attendance Dump'!$E$2:$AI$400,
MATCH($A249,'Attendance Dump'!$B$2:$B$400,0),
MATCH(CT$2,'Attendance Dump'!$E$1:$AI$1,0)
),
INDEX('Active Hour''s Dump'!$D$3:$AH$337,
MATCH($C249,'Active Hour''s Dump'!$A$3:$A$337,0),
MATCH(CT$2,'Active Hour''s Dump'!$D$2:$AH$2,0)
))),"")</f>
        <v>0</v>
      </c>
      <c r="CU249" s="13">
        <f>_xlfn.IFNA(IF(CU$3="Productivity",
INDEX('Productivity Dump'!$E$4:$AJ$500,
MATCH($A249,'Productivity Dump'!$A$4:$A$500,0),
MATCH(CU$2,'Productivity Dump'!$E$3:$AJ$3,0)
),
IF(CU$3="Attendance",
INDEX('Attendance Dump'!$E$2:$AI$400,
MATCH($A249,'Attendance Dump'!$B$2:$B$400,0),
MATCH(CU$2,'Attendance Dump'!$E$1:$AI$1,0)
),
INDEX('Active Hour''s Dump'!$D$3:$AH$337,
MATCH($C249,'Active Hour''s Dump'!$A$3:$A$337,0),
MATCH(CU$2,'Active Hour''s Dump'!$D$2:$AH$2,0)
))),"")</f>
        <v>0</v>
      </c>
      <c r="CV249" s="54">
        <f>_xlfn.IFNA(IF(CV$3="Productivity",
INDEX('Productivity Dump'!$E$4:$AJ$500,
MATCH($A249,'Productivity Dump'!$A$4:$A$500,0),
MATCH(CV$2,'Productivity Dump'!$E$3:$AJ$3,0)
),
IF(CV$3="Attendance",
INDEX('Attendance Dump'!$E$2:$AI$400,
MATCH($A249,'Attendance Dump'!$B$2:$B$400,0),
MATCH(CV$2,'Attendance Dump'!$E$1:$AI$1,0)
),
INDEX('Active Hour''s Dump'!$D$3:$AH$337,
MATCH($C249,'Active Hour''s Dump'!$A$3:$A$337,0),
MATCH(CV$2,'Active Hour''s Dump'!$D$2:$AH$2,0)
))),"")</f>
        <v>0</v>
      </c>
      <c r="CW249" s="13"/>
      <c r="CX249" s="13"/>
      <c r="CY249" s="54"/>
      <c r="DA249" s="57">
        <f t="shared" si="87"/>
        <v>144.83333333333334</v>
      </c>
      <c r="DB249" s="35">
        <f t="shared" si="88"/>
        <v>16039.788000000004</v>
      </c>
      <c r="DC249" s="35">
        <f t="shared" si="83"/>
        <v>2560.2119999999959</v>
      </c>
      <c r="DD249" s="35">
        <f t="shared" ca="1" si="86"/>
        <v>0</v>
      </c>
      <c r="DF249" s="32" cm="1">
        <f t="array" ref="DF249">SUMPRODUCT(
    (MOD(COLUMN(H249:CV249) - COLUMN(H249), 3) = 0) *
    (H249:CV249 = 0) *
    (I249:CW249 = "P") *
    (COUNTIF(UKHoliday, H$2:CV$2) = 0)
)</f>
        <v>0</v>
      </c>
      <c r="DG249" s="33" cm="1">
        <f t="array" ref="DG249">SUMPRODUCT(
  (MOD(COLUMN(H249:CV249) - COLUMN(H249), 3) = 0) *
  (H249:CV249 &gt; 0) *
  (H249:CV249 &lt; 0.5 * IF(((WEEKDAY(H$2:CV$2, 2) = 1) + (WEEKDAY(H$2:CV$2, 2) = 6)), G249, F249)) *
  (I249:CW249 = "P") *
  (COUNTIF(UKHoliday, H$2:CV$2) = 0)
)</f>
        <v>0</v>
      </c>
      <c r="DH249" s="33" cm="1">
        <f t="array" ref="DH249">SUMPRODUCT(
  (MOD(COLUMN(H249:CV249) - COLUMN(H249), 3) = 0) *
  (H249:CV249 &gt; 0.5 * IF(((WEEKDAY(H$2:CV$2, 2) = 1) + (WEEKDAY(H$2:CV$2, 2) = 6)), $G249, $F249)) *
  (H249:CV249 &lt; 0.8 * IF(((WEEKDAY(H$2:CV$2, 2) = 1) + (WEEKDAY(H$2:CV$2, 2) = 6)), $G249, $F249)) *
  (I249:CW249 = "P") *
  (COUNTIF(UKHoliday, H$2:CV$2) = 0)
)</f>
        <v>2</v>
      </c>
      <c r="DI249" s="33" cm="1">
        <f t="array" ref="DI249">SUMPRODUCT(
  (MOD(COLUMN(H249:CV249) - COLUMN(H249), 3) = 0) *
  (H249:CV249 &gt; 0.8 * IF(((WEEKDAY(H$2:CV$2, 2) = 1) + (WEEKDAY(H$2:CV$2, 2) = 6)), $G249, $F249)) *
  (H249:CV249 &lt; 1 * IF(((WEEKDAY(H$2:CV$2, 2) = 1) + (WEEKDAY(H$2:CV$2, 2) = 6)), $G249, $F249)) *
  (I249:CW249 = "P") *
  (COUNTIF(UKHoliday, H$2:CV$2) = 0)
)</f>
        <v>10</v>
      </c>
    </row>
    <row r="250" spans="1:113" x14ac:dyDescent="0.3">
      <c r="A250" s="38" t="s">
        <v>23</v>
      </c>
      <c r="B250" s="38" t="s">
        <v>22</v>
      </c>
      <c r="C250" s="9" t="s">
        <v>832</v>
      </c>
      <c r="D250" s="62" t="s">
        <v>1058</v>
      </c>
      <c r="E250" s="35">
        <v>20000</v>
      </c>
      <c r="F250" s="35">
        <f t="shared" si="84"/>
        <v>1000</v>
      </c>
      <c r="G250" s="35">
        <f t="shared" si="85"/>
        <v>500</v>
      </c>
      <c r="H250" s="13">
        <f>_xlfn.IFNA(IF(H$3="Productivity",
INDEX('Productivity Dump'!$E$4:$AJ$500,
MATCH($A250,'Productivity Dump'!$A$4:$A$500,0),
MATCH(H$2,'Productivity Dump'!$E$3:$AJ$3,0)
),
IF(H$3="Attendance",
INDEX('Attendance Dump'!$E$2:$AI$400,
MATCH($A250,'Attendance Dump'!$B$2:$B$400,0),
MATCH(H$2,'Attendance Dump'!$E$1:$AI$1,0)
),
INDEX('Active Hour''s Dump'!$D$3:$AH$337,
MATCH($C250,'Active Hour''s Dump'!$A$3:$A$337,0),
MATCH(H$2,'Active Hour''s Dump'!$D$2:$AH$2,0)
))),"")</f>
        <v>1165.8110000000001</v>
      </c>
      <c r="I250" s="13" t="str">
        <f>_xlfn.IFNA(IF(I$3="Productivity",
INDEX('Productivity Dump'!$E$4:$AJ$500,
MATCH($A250,'Productivity Dump'!$A$4:$A$500,0),
MATCH(I$2,'Productivity Dump'!$E$3:$AJ$3,0)
),
IF(I$3="Attendance",
INDEX('Attendance Dump'!$E$2:$AI$400,
MATCH($A250,'Attendance Dump'!$B$2:$B$400,0),
MATCH(I$2,'Attendance Dump'!$E$1:$AI$1,0)
),
INDEX('Active Hour''s Dump'!$D$3:$AH$337,
MATCH($C250,'Active Hour''s Dump'!$A$3:$A$337,0),
MATCH(I$2,'Active Hour''s Dump'!$D$2:$AH$2,0)
))),"")</f>
        <v>P</v>
      </c>
      <c r="J250" s="54">
        <f>_xlfn.IFNA(IF(J$3="Productivity",
INDEX('Productivity Dump'!$E$4:$AJ$500,
MATCH($A250,'Productivity Dump'!$A$4:$A$500,0),
MATCH(J$2,'Productivity Dump'!$E$3:$AJ$3,0)
),
IF(J$3="Attendance",
INDEX('Attendance Dump'!$E$2:$AI$400,
MATCH($A250,'Attendance Dump'!$B$2:$B$400,0),
MATCH(J$2,'Attendance Dump'!$E$1:$AI$1,0)
),
INDEX('Active Hour''s Dump'!$D$3:$AH$337,
MATCH($C250,'Active Hour''s Dump'!$A$3:$A$337,0),
MATCH(J$2,'Active Hour''s Dump'!$D$2:$AH$2,0)
))),"")</f>
        <v>4.0833333333333304</v>
      </c>
      <c r="K250" s="13">
        <f>_xlfn.IFNA(IF(K$3="Productivity",
INDEX('Productivity Dump'!$E$4:$AJ$500,
MATCH($A250,'Productivity Dump'!$A$4:$A$500,0),
MATCH(K$2,'Productivity Dump'!$E$3:$AJ$3,0)
),
IF(K$3="Attendance",
INDEX('Attendance Dump'!$E$2:$AI$400,
MATCH($A250,'Attendance Dump'!$B$2:$B$400,0),
MATCH(K$2,'Attendance Dump'!$E$1:$AI$1,0)
),
INDEX('Active Hour''s Dump'!$D$3:$AH$337,
MATCH($C250,'Active Hour''s Dump'!$A$3:$A$337,0),
MATCH(K$2,'Active Hour''s Dump'!$D$2:$AH$2,0)
))),"")</f>
        <v>1362.6220000000003</v>
      </c>
      <c r="L250" s="13" t="str">
        <f>_xlfn.IFNA(IF(L$3="Productivity",
INDEX('Productivity Dump'!$E$4:$AJ$500,
MATCH($A250,'Productivity Dump'!$A$4:$A$500,0),
MATCH(L$2,'Productivity Dump'!$E$3:$AJ$3,0)
),
IF(L$3="Attendance",
INDEX('Attendance Dump'!$E$2:$AI$400,
MATCH($A250,'Attendance Dump'!$B$2:$B$400,0),
MATCH(L$2,'Attendance Dump'!$E$1:$AI$1,0)
),
INDEX('Active Hour''s Dump'!$D$3:$AH$337,
MATCH($C250,'Active Hour''s Dump'!$A$3:$A$337,0),
MATCH(L$2,'Active Hour''s Dump'!$D$2:$AH$2,0)
))),"")</f>
        <v>P</v>
      </c>
      <c r="M250" s="54">
        <f>_xlfn.IFNA(IF(M$3="Productivity",
INDEX('Productivity Dump'!$E$4:$AJ$500,
MATCH($A250,'Productivity Dump'!$A$4:$A$500,0),
MATCH(M$2,'Productivity Dump'!$E$3:$AJ$3,0)
),
IF(M$3="Attendance",
INDEX('Attendance Dump'!$E$2:$AI$400,
MATCH($A250,'Attendance Dump'!$B$2:$B$400,0),
MATCH(M$2,'Attendance Dump'!$E$1:$AI$1,0)
),
INDEX('Active Hour''s Dump'!$D$3:$AH$337,
MATCH($C250,'Active Hour''s Dump'!$A$3:$A$337,0),
MATCH(M$2,'Active Hour''s Dump'!$D$2:$AH$2,0)
))),"")</f>
        <v>5.5</v>
      </c>
      <c r="N250" s="13">
        <f>_xlfn.IFNA(IF(N$3="Productivity",
INDEX('Productivity Dump'!$E$4:$AJ$500,
MATCH($A250,'Productivity Dump'!$A$4:$A$500,0),
MATCH(N$2,'Productivity Dump'!$E$3:$AJ$3,0)
),
IF(N$3="Attendance",
INDEX('Attendance Dump'!$E$2:$AI$400,
MATCH($A250,'Attendance Dump'!$B$2:$B$400,0),
MATCH(N$2,'Attendance Dump'!$E$1:$AI$1,0)
),
INDEX('Active Hour''s Dump'!$D$3:$AH$337,
MATCH($C250,'Active Hour''s Dump'!$A$3:$A$337,0),
MATCH(N$2,'Active Hour''s Dump'!$D$2:$AH$2,0)
))),"")</f>
        <v>710.4140000000001</v>
      </c>
      <c r="O250" s="13" t="str">
        <f>_xlfn.IFNA(IF(O$3="Productivity",
INDEX('Productivity Dump'!$E$4:$AJ$500,
MATCH($A250,'Productivity Dump'!$A$4:$A$500,0),
MATCH(O$2,'Productivity Dump'!$E$3:$AJ$3,0)
),
IF(O$3="Attendance",
INDEX('Attendance Dump'!$E$2:$AI$400,
MATCH($A250,'Attendance Dump'!$B$2:$B$400,0),
MATCH(O$2,'Attendance Dump'!$E$1:$AI$1,0)
),
INDEX('Active Hour''s Dump'!$D$3:$AH$337,
MATCH($C250,'Active Hour''s Dump'!$A$3:$A$337,0),
MATCH(O$2,'Active Hour''s Dump'!$D$2:$AH$2,0)
))),"")</f>
        <v>P</v>
      </c>
      <c r="P250" s="54">
        <f>_xlfn.IFNA(IF(P$3="Productivity",
INDEX('Productivity Dump'!$E$4:$AJ$500,
MATCH($A250,'Productivity Dump'!$A$4:$A$500,0),
MATCH(P$2,'Productivity Dump'!$E$3:$AJ$3,0)
),
IF(P$3="Attendance",
INDEX('Attendance Dump'!$E$2:$AI$400,
MATCH($A250,'Attendance Dump'!$B$2:$B$400,0),
MATCH(P$2,'Attendance Dump'!$E$1:$AI$1,0)
),
INDEX('Active Hour''s Dump'!$D$3:$AH$337,
MATCH($C250,'Active Hour''s Dump'!$A$3:$A$337,0),
MATCH(P$2,'Active Hour''s Dump'!$D$2:$AH$2,0)
))),"")</f>
        <v>3.0833333333333299</v>
      </c>
      <c r="Q250" s="13">
        <f>_xlfn.IFNA(IF(Q$3="Productivity",
INDEX('Productivity Dump'!$E$4:$AJ$500,
MATCH($A250,'Productivity Dump'!$A$4:$A$500,0),
MATCH(Q$2,'Productivity Dump'!$E$3:$AJ$3,0)
),
IF(Q$3="Attendance",
INDEX('Attendance Dump'!$E$2:$AI$400,
MATCH($A250,'Attendance Dump'!$B$2:$B$400,0),
MATCH(Q$2,'Attendance Dump'!$E$1:$AI$1,0)
),
INDEX('Active Hour''s Dump'!$D$3:$AH$337,
MATCH($C250,'Active Hour''s Dump'!$A$3:$A$337,0),
MATCH(Q$2,'Active Hour''s Dump'!$D$2:$AH$2,0)
))),"")</f>
        <v>0</v>
      </c>
      <c r="R250" s="13" t="str">
        <f>_xlfn.IFNA(IF(R$3="Productivity",
INDEX('Productivity Dump'!$E$4:$AJ$500,
MATCH($A250,'Productivity Dump'!$A$4:$A$500,0),
MATCH(R$2,'Productivity Dump'!$E$3:$AJ$3,0)
),
IF(R$3="Attendance",
INDEX('Attendance Dump'!$E$2:$AI$400,
MATCH($A250,'Attendance Dump'!$B$2:$B$400,0),
MATCH(R$2,'Attendance Dump'!$E$1:$AI$1,0)
),
INDEX('Active Hour''s Dump'!$D$3:$AH$337,
MATCH($C250,'Active Hour''s Dump'!$A$3:$A$337,0),
MATCH(R$2,'Active Hour''s Dump'!$D$2:$AH$2,0)
))),"")</f>
        <v>WO</v>
      </c>
      <c r="S250" s="54">
        <f>_xlfn.IFNA(IF(S$3="Productivity",
INDEX('Productivity Dump'!$E$4:$AJ$500,
MATCH($A250,'Productivity Dump'!$A$4:$A$500,0),
MATCH(S$2,'Productivity Dump'!$E$3:$AJ$3,0)
),
IF(S$3="Attendance",
INDEX('Attendance Dump'!$E$2:$AI$400,
MATCH($A250,'Attendance Dump'!$B$2:$B$400,0),
MATCH(S$2,'Attendance Dump'!$E$1:$AI$1,0)
),
INDEX('Active Hour''s Dump'!$D$3:$AH$337,
MATCH($C250,'Active Hour''s Dump'!$A$3:$A$337,0),
MATCH(S$2,'Active Hour''s Dump'!$D$2:$AH$2,0)
))),"")</f>
        <v>0</v>
      </c>
      <c r="T250" s="13">
        <f>_xlfn.IFNA(IF(T$3="Productivity",
INDEX('Productivity Dump'!$E$4:$AJ$500,
MATCH($A250,'Productivity Dump'!$A$4:$A$500,0),
MATCH(T$2,'Productivity Dump'!$E$3:$AJ$3,0)
),
IF(T$3="Attendance",
INDEX('Attendance Dump'!$E$2:$AI$400,
MATCH($A250,'Attendance Dump'!$B$2:$B$400,0),
MATCH(T$2,'Attendance Dump'!$E$1:$AI$1,0)
),
INDEX('Active Hour''s Dump'!$D$3:$AH$337,
MATCH($C250,'Active Hour''s Dump'!$A$3:$A$337,0),
MATCH(T$2,'Active Hour''s Dump'!$D$2:$AH$2,0)
))),"")</f>
        <v>315.35199999999998</v>
      </c>
      <c r="U250" s="13" t="str">
        <f>_xlfn.IFNA(IF(U$3="Productivity",
INDEX('Productivity Dump'!$E$4:$AJ$500,
MATCH($A250,'Productivity Dump'!$A$4:$A$500,0),
MATCH(U$2,'Productivity Dump'!$E$3:$AJ$3,0)
),
IF(U$3="Attendance",
INDEX('Attendance Dump'!$E$2:$AI$400,
MATCH($A250,'Attendance Dump'!$B$2:$B$400,0),
MATCH(U$2,'Attendance Dump'!$E$1:$AI$1,0)
),
INDEX('Active Hour''s Dump'!$D$3:$AH$337,
MATCH($C250,'Active Hour''s Dump'!$A$3:$A$337,0),
MATCH(U$2,'Active Hour''s Dump'!$D$2:$AH$2,0)
))),"")</f>
        <v>P</v>
      </c>
      <c r="V250" s="54">
        <f>_xlfn.IFNA(IF(V$3="Productivity",
INDEX('Productivity Dump'!$E$4:$AJ$500,
MATCH($A250,'Productivity Dump'!$A$4:$A$500,0),
MATCH(V$2,'Productivity Dump'!$E$3:$AJ$3,0)
),
IF(V$3="Attendance",
INDEX('Attendance Dump'!$E$2:$AI$400,
MATCH($A250,'Attendance Dump'!$B$2:$B$400,0),
MATCH(V$2,'Attendance Dump'!$E$1:$AI$1,0)
),
INDEX('Active Hour''s Dump'!$D$3:$AH$337,
MATCH($C250,'Active Hour''s Dump'!$A$3:$A$337,0),
MATCH(V$2,'Active Hour''s Dump'!$D$2:$AH$2,0)
))),"")</f>
        <v>1.5833333333333299</v>
      </c>
      <c r="W250" s="13">
        <f>_xlfn.IFNA(IF(W$3="Productivity",
INDEX('Productivity Dump'!$E$4:$AJ$500,
MATCH($A250,'Productivity Dump'!$A$4:$A$500,0),
MATCH(W$2,'Productivity Dump'!$E$3:$AJ$3,0)
),
IF(W$3="Attendance",
INDEX('Attendance Dump'!$E$2:$AI$400,
MATCH($A250,'Attendance Dump'!$B$2:$B$400,0),
MATCH(W$2,'Attendance Dump'!$E$1:$AI$1,0)
),
INDEX('Active Hour''s Dump'!$D$3:$AH$337,
MATCH($C250,'Active Hour''s Dump'!$A$3:$A$337,0),
MATCH(W$2,'Active Hour''s Dump'!$D$2:$AH$2,0)
))),"")</f>
        <v>1094.6500000000001</v>
      </c>
      <c r="X250" s="13" t="str">
        <f>_xlfn.IFNA(IF(X$3="Productivity",
INDEX('Productivity Dump'!$E$4:$AJ$500,
MATCH($A250,'Productivity Dump'!$A$4:$A$500,0),
MATCH(X$2,'Productivity Dump'!$E$3:$AJ$3,0)
),
IF(X$3="Attendance",
INDEX('Attendance Dump'!$E$2:$AI$400,
MATCH($A250,'Attendance Dump'!$B$2:$B$400,0),
MATCH(X$2,'Attendance Dump'!$E$1:$AI$1,0)
),
INDEX('Active Hour''s Dump'!$D$3:$AH$337,
MATCH($C250,'Active Hour''s Dump'!$A$3:$A$337,0),
MATCH(X$2,'Active Hour''s Dump'!$D$2:$AH$2,0)
))),"")</f>
        <v>P</v>
      </c>
      <c r="Y250" s="54">
        <f>_xlfn.IFNA(IF(Y$3="Productivity",
INDEX('Productivity Dump'!$E$4:$AJ$500,
MATCH($A250,'Productivity Dump'!$A$4:$A$500,0),
MATCH(Y$2,'Productivity Dump'!$E$3:$AJ$3,0)
),
IF(Y$3="Attendance",
INDEX('Attendance Dump'!$E$2:$AI$400,
MATCH($A250,'Attendance Dump'!$B$2:$B$400,0),
MATCH(Y$2,'Attendance Dump'!$E$1:$AI$1,0)
),
INDEX('Active Hour''s Dump'!$D$3:$AH$337,
MATCH($C250,'Active Hour''s Dump'!$A$3:$A$337,0),
MATCH(Y$2,'Active Hour''s Dump'!$D$2:$AH$2,0)
))),"")</f>
        <v>4.4166666666666696</v>
      </c>
      <c r="Z250" s="13">
        <f>_xlfn.IFNA(IF(Z$3="Productivity",
INDEX('Productivity Dump'!$E$4:$AJ$500,
MATCH($A250,'Productivity Dump'!$A$4:$A$500,0),
MATCH(Z$2,'Productivity Dump'!$E$3:$AJ$3,0)
),
IF(Z$3="Attendance",
INDEX('Attendance Dump'!$E$2:$AI$400,
MATCH($A250,'Attendance Dump'!$B$2:$B$400,0),
MATCH(Z$2,'Attendance Dump'!$E$1:$AI$1,0)
),
INDEX('Active Hour''s Dump'!$D$3:$AH$337,
MATCH($C250,'Active Hour''s Dump'!$A$3:$A$337,0),
MATCH(Z$2,'Active Hour''s Dump'!$D$2:$AH$2,0)
))),"")</f>
        <v>1298.4569999999999</v>
      </c>
      <c r="AA250" s="13" t="str">
        <f>_xlfn.IFNA(IF(AA$3="Productivity",
INDEX('Productivity Dump'!$E$4:$AJ$500,
MATCH($A250,'Productivity Dump'!$A$4:$A$500,0),
MATCH(AA$2,'Productivity Dump'!$E$3:$AJ$3,0)
),
IF(AA$3="Attendance",
INDEX('Attendance Dump'!$E$2:$AI$400,
MATCH($A250,'Attendance Dump'!$B$2:$B$400,0),
MATCH(AA$2,'Attendance Dump'!$E$1:$AI$1,0)
),
INDEX('Active Hour''s Dump'!$D$3:$AH$337,
MATCH($C250,'Active Hour''s Dump'!$A$3:$A$337,0),
MATCH(AA$2,'Active Hour''s Dump'!$D$2:$AH$2,0)
))),"")</f>
        <v>P</v>
      </c>
      <c r="AB250" s="54">
        <f>_xlfn.IFNA(IF(AB$3="Productivity",
INDEX('Productivity Dump'!$E$4:$AJ$500,
MATCH($A250,'Productivity Dump'!$A$4:$A$500,0),
MATCH(AB$2,'Productivity Dump'!$E$3:$AJ$3,0)
),
IF(AB$3="Attendance",
INDEX('Attendance Dump'!$E$2:$AI$400,
MATCH($A250,'Attendance Dump'!$B$2:$B$400,0),
MATCH(AB$2,'Attendance Dump'!$E$1:$AI$1,0)
),
INDEX('Active Hour''s Dump'!$D$3:$AH$337,
MATCH($C250,'Active Hour''s Dump'!$A$3:$A$337,0),
MATCH(AB$2,'Active Hour''s Dump'!$D$2:$AH$2,0)
))),"")</f>
        <v>5.9166666666666696</v>
      </c>
      <c r="AC250" s="13">
        <f>_xlfn.IFNA(IF(AC$3="Productivity",
INDEX('Productivity Dump'!$E$4:$AJ$500,
MATCH($A250,'Productivity Dump'!$A$4:$A$500,0),
MATCH(AC$2,'Productivity Dump'!$E$3:$AJ$3,0)
),
IF(AC$3="Attendance",
INDEX('Attendance Dump'!$E$2:$AI$400,
MATCH($A250,'Attendance Dump'!$B$2:$B$400,0),
MATCH(AC$2,'Attendance Dump'!$E$1:$AI$1,0)
),
INDEX('Active Hour''s Dump'!$D$3:$AH$337,
MATCH($C250,'Active Hour''s Dump'!$A$3:$A$337,0),
MATCH(AC$2,'Active Hour''s Dump'!$D$2:$AH$2,0)
))),"")</f>
        <v>1088.979</v>
      </c>
      <c r="AD250" s="13" t="str">
        <f>_xlfn.IFNA(IF(AD$3="Productivity",
INDEX('Productivity Dump'!$E$4:$AJ$500,
MATCH($A250,'Productivity Dump'!$A$4:$A$500,0),
MATCH(AD$2,'Productivity Dump'!$E$3:$AJ$3,0)
),
IF(AD$3="Attendance",
INDEX('Attendance Dump'!$E$2:$AI$400,
MATCH($A250,'Attendance Dump'!$B$2:$B$400,0),
MATCH(AD$2,'Attendance Dump'!$E$1:$AI$1,0)
),
INDEX('Active Hour''s Dump'!$D$3:$AH$337,
MATCH($C250,'Active Hour''s Dump'!$A$3:$A$337,0),
MATCH(AD$2,'Active Hour''s Dump'!$D$2:$AH$2,0)
))),"")</f>
        <v>P</v>
      </c>
      <c r="AE250" s="54">
        <f>_xlfn.IFNA(IF(AE$3="Productivity",
INDEX('Productivity Dump'!$E$4:$AJ$500,
MATCH($A250,'Productivity Dump'!$A$4:$A$500,0),
MATCH(AE$2,'Productivity Dump'!$E$3:$AJ$3,0)
),
IF(AE$3="Attendance",
INDEX('Attendance Dump'!$E$2:$AI$400,
MATCH($A250,'Attendance Dump'!$B$2:$B$400,0),
MATCH(AE$2,'Attendance Dump'!$E$1:$AI$1,0)
),
INDEX('Active Hour''s Dump'!$D$3:$AH$337,
MATCH($C250,'Active Hour''s Dump'!$A$3:$A$337,0),
MATCH(AE$2,'Active Hour''s Dump'!$D$2:$AH$2,0)
))),"")</f>
        <v>4.0833333333333304</v>
      </c>
      <c r="AF250" s="13">
        <f>_xlfn.IFNA(IF(AF$3="Productivity",
INDEX('Productivity Dump'!$E$4:$AJ$500,
MATCH($A250,'Productivity Dump'!$A$4:$A$500,0),
MATCH(AF$2,'Productivity Dump'!$E$3:$AJ$3,0)
),
IF(AF$3="Attendance",
INDEX('Attendance Dump'!$E$2:$AI$400,
MATCH($A250,'Attendance Dump'!$B$2:$B$400,0),
MATCH(AF$2,'Attendance Dump'!$E$1:$AI$1,0)
),
INDEX('Active Hour''s Dump'!$D$3:$AH$337,
MATCH($C250,'Active Hour''s Dump'!$A$3:$A$337,0),
MATCH(AF$2,'Active Hour''s Dump'!$D$2:$AH$2,0)
))),"")</f>
        <v>1318.0520000000001</v>
      </c>
      <c r="AG250" s="13" t="str">
        <f>_xlfn.IFNA(IF(AG$3="Productivity",
INDEX('Productivity Dump'!$E$4:$AJ$500,
MATCH($A250,'Productivity Dump'!$A$4:$A$500,0),
MATCH(AG$2,'Productivity Dump'!$E$3:$AJ$3,0)
),
IF(AG$3="Attendance",
INDEX('Attendance Dump'!$E$2:$AI$400,
MATCH($A250,'Attendance Dump'!$B$2:$B$400,0),
MATCH(AG$2,'Attendance Dump'!$E$1:$AI$1,0)
),
INDEX('Active Hour''s Dump'!$D$3:$AH$337,
MATCH($C250,'Active Hour''s Dump'!$A$3:$A$337,0),
MATCH(AG$2,'Active Hour''s Dump'!$D$2:$AH$2,0)
))),"")</f>
        <v>P</v>
      </c>
      <c r="AH250" s="54">
        <f>_xlfn.IFNA(IF(AH$3="Productivity",
INDEX('Productivity Dump'!$E$4:$AJ$500,
MATCH($A250,'Productivity Dump'!$A$4:$A$500,0),
MATCH(AH$2,'Productivity Dump'!$E$3:$AJ$3,0)
),
IF(AH$3="Attendance",
INDEX('Attendance Dump'!$E$2:$AI$400,
MATCH($A250,'Attendance Dump'!$B$2:$B$400,0),
MATCH(AH$2,'Attendance Dump'!$E$1:$AI$1,0)
),
INDEX('Active Hour''s Dump'!$D$3:$AH$337,
MATCH($C250,'Active Hour''s Dump'!$A$3:$A$337,0),
MATCH(AH$2,'Active Hour''s Dump'!$D$2:$AH$2,0)
))),"")</f>
        <v>5.3333333333333304</v>
      </c>
      <c r="AI250" s="13">
        <f>_xlfn.IFNA(IF(AI$3="Productivity",
INDEX('Productivity Dump'!$E$4:$AJ$500,
MATCH($A250,'Productivity Dump'!$A$4:$A$500,0),
MATCH(AI$2,'Productivity Dump'!$E$3:$AJ$3,0)
),
IF(AI$3="Attendance",
INDEX('Attendance Dump'!$E$2:$AI$400,
MATCH($A250,'Attendance Dump'!$B$2:$B$400,0),
MATCH(AI$2,'Attendance Dump'!$E$1:$AI$1,0)
),
INDEX('Active Hour''s Dump'!$D$3:$AH$337,
MATCH($C250,'Active Hour''s Dump'!$A$3:$A$337,0),
MATCH(AI$2,'Active Hour''s Dump'!$D$2:$AH$2,0)
))),"")</f>
        <v>726.99699999999996</v>
      </c>
      <c r="AJ250" s="13" t="str">
        <f>_xlfn.IFNA(IF(AJ$3="Productivity",
INDEX('Productivity Dump'!$E$4:$AJ$500,
MATCH($A250,'Productivity Dump'!$A$4:$A$500,0),
MATCH(AJ$2,'Productivity Dump'!$E$3:$AJ$3,0)
),
IF(AJ$3="Attendance",
INDEX('Attendance Dump'!$E$2:$AI$400,
MATCH($A250,'Attendance Dump'!$B$2:$B$400,0),
MATCH(AJ$2,'Attendance Dump'!$E$1:$AI$1,0)
),
INDEX('Active Hour''s Dump'!$D$3:$AH$337,
MATCH($C250,'Active Hour''s Dump'!$A$3:$A$337,0),
MATCH(AJ$2,'Active Hour''s Dump'!$D$2:$AH$2,0)
))),"")</f>
        <v>P</v>
      </c>
      <c r="AK250" s="54">
        <f>_xlfn.IFNA(IF(AK$3="Productivity",
INDEX('Productivity Dump'!$E$4:$AJ$500,
MATCH($A250,'Productivity Dump'!$A$4:$A$500,0),
MATCH(AK$2,'Productivity Dump'!$E$3:$AJ$3,0)
),
IF(AK$3="Attendance",
INDEX('Attendance Dump'!$E$2:$AI$400,
MATCH($A250,'Attendance Dump'!$B$2:$B$400,0),
MATCH(AK$2,'Attendance Dump'!$E$1:$AI$1,0)
),
INDEX('Active Hour''s Dump'!$D$3:$AH$337,
MATCH($C250,'Active Hour''s Dump'!$A$3:$A$337,0),
MATCH(AK$2,'Active Hour''s Dump'!$D$2:$AH$2,0)
))),"")</f>
        <v>3.3333333333333299</v>
      </c>
      <c r="AL250" s="13">
        <f>_xlfn.IFNA(IF(AL$3="Productivity",
INDEX('Productivity Dump'!$E$4:$AJ$500,
MATCH($A250,'Productivity Dump'!$A$4:$A$500,0),
MATCH(AL$2,'Productivity Dump'!$E$3:$AJ$3,0)
),
IF(AL$3="Attendance",
INDEX('Attendance Dump'!$E$2:$AI$400,
MATCH($A250,'Attendance Dump'!$B$2:$B$400,0),
MATCH(AL$2,'Attendance Dump'!$E$1:$AI$1,0)
),
INDEX('Active Hour''s Dump'!$D$3:$AH$337,
MATCH($C250,'Active Hour''s Dump'!$A$3:$A$337,0),
MATCH(AL$2,'Active Hour''s Dump'!$D$2:$AH$2,0)
))),"")</f>
        <v>0</v>
      </c>
      <c r="AM250" s="13" t="str">
        <f>_xlfn.IFNA(IF(AM$3="Productivity",
INDEX('Productivity Dump'!$E$4:$AJ$500,
MATCH($A250,'Productivity Dump'!$A$4:$A$500,0),
MATCH(AM$2,'Productivity Dump'!$E$3:$AJ$3,0)
),
IF(AM$3="Attendance",
INDEX('Attendance Dump'!$E$2:$AI$400,
MATCH($A250,'Attendance Dump'!$B$2:$B$400,0),
MATCH(AM$2,'Attendance Dump'!$E$1:$AI$1,0)
),
INDEX('Active Hour''s Dump'!$D$3:$AH$337,
MATCH($C250,'Active Hour''s Dump'!$A$3:$A$337,0),
MATCH(AM$2,'Active Hour''s Dump'!$D$2:$AH$2,0)
))),"")</f>
        <v>WO</v>
      </c>
      <c r="AN250" s="54">
        <f>_xlfn.IFNA(IF(AN$3="Productivity",
INDEX('Productivity Dump'!$E$4:$AJ$500,
MATCH($A250,'Productivity Dump'!$A$4:$A$500,0),
MATCH(AN$2,'Productivity Dump'!$E$3:$AJ$3,0)
),
IF(AN$3="Attendance",
INDEX('Attendance Dump'!$E$2:$AI$400,
MATCH($A250,'Attendance Dump'!$B$2:$B$400,0),
MATCH(AN$2,'Attendance Dump'!$E$1:$AI$1,0)
),
INDEX('Active Hour''s Dump'!$D$3:$AH$337,
MATCH($C250,'Active Hour''s Dump'!$A$3:$A$337,0),
MATCH(AN$2,'Active Hour''s Dump'!$D$2:$AH$2,0)
))),"")</f>
        <v>0</v>
      </c>
      <c r="AO250" s="13">
        <f>_xlfn.IFNA(IF(AO$3="Productivity",
INDEX('Productivity Dump'!$E$4:$AJ$500,
MATCH($A250,'Productivity Dump'!$A$4:$A$500,0),
MATCH(AO$2,'Productivity Dump'!$E$3:$AJ$3,0)
),
IF(AO$3="Attendance",
INDEX('Attendance Dump'!$E$2:$AI$400,
MATCH($A250,'Attendance Dump'!$B$2:$B$400,0),
MATCH(AO$2,'Attendance Dump'!$E$1:$AI$1,0)
),
INDEX('Active Hour''s Dump'!$D$3:$AH$337,
MATCH($C250,'Active Hour''s Dump'!$A$3:$A$337,0),
MATCH(AO$2,'Active Hour''s Dump'!$D$2:$AH$2,0)
))),"")</f>
        <v>448.3549999999999</v>
      </c>
      <c r="AP250" s="13" t="str">
        <f>_xlfn.IFNA(IF(AP$3="Productivity",
INDEX('Productivity Dump'!$E$4:$AJ$500,
MATCH($A250,'Productivity Dump'!$A$4:$A$500,0),
MATCH(AP$2,'Productivity Dump'!$E$3:$AJ$3,0)
),
IF(AP$3="Attendance",
INDEX('Attendance Dump'!$E$2:$AI$400,
MATCH($A250,'Attendance Dump'!$B$2:$B$400,0),
MATCH(AP$2,'Attendance Dump'!$E$1:$AI$1,0)
),
INDEX('Active Hour''s Dump'!$D$3:$AH$337,
MATCH($C250,'Active Hour''s Dump'!$A$3:$A$337,0),
MATCH(AP$2,'Active Hour''s Dump'!$D$2:$AH$2,0)
))),"")</f>
        <v>P</v>
      </c>
      <c r="AQ250" s="54">
        <f>_xlfn.IFNA(IF(AQ$3="Productivity",
INDEX('Productivity Dump'!$E$4:$AJ$500,
MATCH($A250,'Productivity Dump'!$A$4:$A$500,0),
MATCH(AQ$2,'Productivity Dump'!$E$3:$AJ$3,0)
),
IF(AQ$3="Attendance",
INDEX('Attendance Dump'!$E$2:$AI$400,
MATCH($A250,'Attendance Dump'!$B$2:$B$400,0),
MATCH(AQ$2,'Attendance Dump'!$E$1:$AI$1,0)
),
INDEX('Active Hour''s Dump'!$D$3:$AH$337,
MATCH($C250,'Active Hour''s Dump'!$A$3:$A$337,0),
MATCH(AQ$2,'Active Hour''s Dump'!$D$2:$AH$2,0)
))),"")</f>
        <v>2.1666666666666701</v>
      </c>
      <c r="AR250" s="13">
        <f>_xlfn.IFNA(IF(AR$3="Productivity",
INDEX('Productivity Dump'!$E$4:$AJ$500,
MATCH($A250,'Productivity Dump'!$A$4:$A$500,0),
MATCH(AR$2,'Productivity Dump'!$E$3:$AJ$3,0)
),
IF(AR$3="Attendance",
INDEX('Attendance Dump'!$E$2:$AI$400,
MATCH($A250,'Attendance Dump'!$B$2:$B$400,0),
MATCH(AR$2,'Attendance Dump'!$E$1:$AI$1,0)
),
INDEX('Active Hour''s Dump'!$D$3:$AH$337,
MATCH($C250,'Active Hour''s Dump'!$A$3:$A$337,0),
MATCH(AR$2,'Active Hour''s Dump'!$D$2:$AH$2,0)
))),"")</f>
        <v>1091.8940000000002</v>
      </c>
      <c r="AS250" s="13" t="str">
        <f>_xlfn.IFNA(IF(AS$3="Productivity",
INDEX('Productivity Dump'!$E$4:$AJ$500,
MATCH($A250,'Productivity Dump'!$A$4:$A$500,0),
MATCH(AS$2,'Productivity Dump'!$E$3:$AJ$3,0)
),
IF(AS$3="Attendance",
INDEX('Attendance Dump'!$E$2:$AI$400,
MATCH($A250,'Attendance Dump'!$B$2:$B$400,0),
MATCH(AS$2,'Attendance Dump'!$E$1:$AI$1,0)
),
INDEX('Active Hour''s Dump'!$D$3:$AH$337,
MATCH($C250,'Active Hour''s Dump'!$A$3:$A$337,0),
MATCH(AS$2,'Active Hour''s Dump'!$D$2:$AH$2,0)
))),"")</f>
        <v>P</v>
      </c>
      <c r="AT250" s="54">
        <f>_xlfn.IFNA(IF(AT$3="Productivity",
INDEX('Productivity Dump'!$E$4:$AJ$500,
MATCH($A250,'Productivity Dump'!$A$4:$A$500,0),
MATCH(AT$2,'Productivity Dump'!$E$3:$AJ$3,0)
),
IF(AT$3="Attendance",
INDEX('Attendance Dump'!$E$2:$AI$400,
MATCH($A250,'Attendance Dump'!$B$2:$B$400,0),
MATCH(AT$2,'Attendance Dump'!$E$1:$AI$1,0)
),
INDEX('Active Hour''s Dump'!$D$3:$AH$337,
MATCH($C250,'Active Hour''s Dump'!$A$3:$A$337,0),
MATCH(AT$2,'Active Hour''s Dump'!$D$2:$AH$2,0)
))),"")</f>
        <v>4.25</v>
      </c>
      <c r="AU250" s="13">
        <f>_xlfn.IFNA(IF(AU$3="Productivity",
INDEX('Productivity Dump'!$E$4:$AJ$500,
MATCH($A250,'Productivity Dump'!$A$4:$A$500,0),
MATCH(AU$2,'Productivity Dump'!$E$3:$AJ$3,0)
),
IF(AU$3="Attendance",
INDEX('Attendance Dump'!$E$2:$AI$400,
MATCH($A250,'Attendance Dump'!$B$2:$B$400,0),
MATCH(AU$2,'Attendance Dump'!$E$1:$AI$1,0)
),
INDEX('Active Hour''s Dump'!$D$3:$AH$337,
MATCH($C250,'Active Hour''s Dump'!$A$3:$A$337,0),
MATCH(AU$2,'Active Hour''s Dump'!$D$2:$AH$2,0)
))),"")</f>
        <v>1153.2840000000001</v>
      </c>
      <c r="AV250" s="13" t="str">
        <f>_xlfn.IFNA(IF(AV$3="Productivity",
INDEX('Productivity Dump'!$E$4:$AJ$500,
MATCH($A250,'Productivity Dump'!$A$4:$A$500,0),
MATCH(AV$2,'Productivity Dump'!$E$3:$AJ$3,0)
),
IF(AV$3="Attendance",
INDEX('Attendance Dump'!$E$2:$AI$400,
MATCH($A250,'Attendance Dump'!$B$2:$B$400,0),
MATCH(AV$2,'Attendance Dump'!$E$1:$AI$1,0)
),
INDEX('Active Hour''s Dump'!$D$3:$AH$337,
MATCH($C250,'Active Hour''s Dump'!$A$3:$A$337,0),
MATCH(AV$2,'Active Hour''s Dump'!$D$2:$AH$2,0)
))),"")</f>
        <v>P</v>
      </c>
      <c r="AW250" s="54">
        <f>_xlfn.IFNA(IF(AW$3="Productivity",
INDEX('Productivity Dump'!$E$4:$AJ$500,
MATCH($A250,'Productivity Dump'!$A$4:$A$500,0),
MATCH(AW$2,'Productivity Dump'!$E$3:$AJ$3,0)
),
IF(AW$3="Attendance",
INDEX('Attendance Dump'!$E$2:$AI$400,
MATCH($A250,'Attendance Dump'!$B$2:$B$400,0),
MATCH(AW$2,'Attendance Dump'!$E$1:$AI$1,0)
),
INDEX('Active Hour''s Dump'!$D$3:$AH$337,
MATCH($C250,'Active Hour''s Dump'!$A$3:$A$337,0),
MATCH(AW$2,'Active Hour''s Dump'!$D$2:$AH$2,0)
))),"")</f>
        <v>4.0833333333333304</v>
      </c>
      <c r="AX250" s="13">
        <f>_xlfn.IFNA(IF(AX$3="Productivity",
INDEX('Productivity Dump'!$E$4:$AJ$500,
MATCH($A250,'Productivity Dump'!$A$4:$A$500,0),
MATCH(AX$2,'Productivity Dump'!$E$3:$AJ$3,0)
),
IF(AX$3="Attendance",
INDEX('Attendance Dump'!$E$2:$AI$400,
MATCH($A250,'Attendance Dump'!$B$2:$B$400,0),
MATCH(AX$2,'Attendance Dump'!$E$1:$AI$1,0)
),
INDEX('Active Hour''s Dump'!$D$3:$AH$337,
MATCH($C250,'Active Hour''s Dump'!$A$3:$A$337,0),
MATCH(AX$2,'Active Hour''s Dump'!$D$2:$AH$2,0)
))),"")</f>
        <v>1273.0409999999997</v>
      </c>
      <c r="AY250" s="13" t="str">
        <f>_xlfn.IFNA(IF(AY$3="Productivity",
INDEX('Productivity Dump'!$E$4:$AJ$500,
MATCH($A250,'Productivity Dump'!$A$4:$A$500,0),
MATCH(AY$2,'Productivity Dump'!$E$3:$AJ$3,0)
),
IF(AY$3="Attendance",
INDEX('Attendance Dump'!$E$2:$AI$400,
MATCH($A250,'Attendance Dump'!$B$2:$B$400,0),
MATCH(AY$2,'Attendance Dump'!$E$1:$AI$1,0)
),
INDEX('Active Hour''s Dump'!$D$3:$AH$337,
MATCH($C250,'Active Hour''s Dump'!$A$3:$A$337,0),
MATCH(AY$2,'Active Hour''s Dump'!$D$2:$AH$2,0)
))),"")</f>
        <v>P</v>
      </c>
      <c r="AZ250" s="54">
        <f>_xlfn.IFNA(IF(AZ$3="Productivity",
INDEX('Productivity Dump'!$E$4:$AJ$500,
MATCH($A250,'Productivity Dump'!$A$4:$A$500,0),
MATCH(AZ$2,'Productivity Dump'!$E$3:$AJ$3,0)
),
IF(AZ$3="Attendance",
INDEX('Attendance Dump'!$E$2:$AI$400,
MATCH($A250,'Attendance Dump'!$B$2:$B$400,0),
MATCH(AZ$2,'Attendance Dump'!$E$1:$AI$1,0)
),
INDEX('Active Hour''s Dump'!$D$3:$AH$337,
MATCH($C250,'Active Hour''s Dump'!$A$3:$A$337,0),
MATCH(AZ$2,'Active Hour''s Dump'!$D$2:$AH$2,0)
))),"")</f>
        <v>5.6666666666666696</v>
      </c>
      <c r="BA250" s="13">
        <f>_xlfn.IFNA(IF(BA$3="Productivity",
INDEX('Productivity Dump'!$E$4:$AJ$500,
MATCH($A250,'Productivity Dump'!$A$4:$A$500,0),
MATCH(BA$2,'Productivity Dump'!$E$3:$AJ$3,0)
),
IF(BA$3="Attendance",
INDEX('Attendance Dump'!$E$2:$AI$400,
MATCH($A250,'Attendance Dump'!$B$2:$B$400,0),
MATCH(BA$2,'Attendance Dump'!$E$1:$AI$1,0)
),
INDEX('Active Hour''s Dump'!$D$3:$AH$337,
MATCH($C250,'Active Hour''s Dump'!$A$3:$A$337,0),
MATCH(BA$2,'Active Hour''s Dump'!$D$2:$AH$2,0)
))),"")</f>
        <v>1364.2130000000004</v>
      </c>
      <c r="BB250" s="13" t="str">
        <f>_xlfn.IFNA(IF(BB$3="Productivity",
INDEX('Productivity Dump'!$E$4:$AJ$500,
MATCH($A250,'Productivity Dump'!$A$4:$A$500,0),
MATCH(BB$2,'Productivity Dump'!$E$3:$AJ$3,0)
),
IF(BB$3="Attendance",
INDEX('Attendance Dump'!$E$2:$AI$400,
MATCH($A250,'Attendance Dump'!$B$2:$B$400,0),
MATCH(BB$2,'Attendance Dump'!$E$1:$AI$1,0)
),
INDEX('Active Hour''s Dump'!$D$3:$AH$337,
MATCH($C250,'Active Hour''s Dump'!$A$3:$A$337,0),
MATCH(BB$2,'Active Hour''s Dump'!$D$2:$AH$2,0)
))),"")</f>
        <v>P</v>
      </c>
      <c r="BC250" s="54">
        <f>_xlfn.IFNA(IF(BC$3="Productivity",
INDEX('Productivity Dump'!$E$4:$AJ$500,
MATCH($A250,'Productivity Dump'!$A$4:$A$500,0),
MATCH(BC$2,'Productivity Dump'!$E$3:$AJ$3,0)
),
IF(BC$3="Attendance",
INDEX('Attendance Dump'!$E$2:$AI$400,
MATCH($A250,'Attendance Dump'!$B$2:$B$400,0),
MATCH(BC$2,'Attendance Dump'!$E$1:$AI$1,0)
),
INDEX('Active Hour''s Dump'!$D$3:$AH$337,
MATCH($C250,'Active Hour''s Dump'!$A$3:$A$337,0),
MATCH(BC$2,'Active Hour''s Dump'!$D$2:$AH$2,0)
))),"")</f>
        <v>6.3333333333333304</v>
      </c>
      <c r="BD250" s="13">
        <f>_xlfn.IFNA(IF(BD$3="Productivity",
INDEX('Productivity Dump'!$E$4:$AJ$500,
MATCH($A250,'Productivity Dump'!$A$4:$A$500,0),
MATCH(BD$2,'Productivity Dump'!$E$3:$AJ$3,0)
),
IF(BD$3="Attendance",
INDEX('Attendance Dump'!$E$2:$AI$400,
MATCH($A250,'Attendance Dump'!$B$2:$B$400,0),
MATCH(BD$2,'Attendance Dump'!$E$1:$AI$1,0)
),
INDEX('Active Hour''s Dump'!$D$3:$AH$337,
MATCH($C250,'Active Hour''s Dump'!$A$3:$A$337,0),
MATCH(BD$2,'Active Hour''s Dump'!$D$2:$AH$2,0)
))),"")</f>
        <v>902.82100000000025</v>
      </c>
      <c r="BE250" s="13" t="str">
        <f>_xlfn.IFNA(IF(BE$3="Productivity",
INDEX('Productivity Dump'!$E$4:$AJ$500,
MATCH($A250,'Productivity Dump'!$A$4:$A$500,0),
MATCH(BE$2,'Productivity Dump'!$E$3:$AJ$3,0)
),
IF(BE$3="Attendance",
INDEX('Attendance Dump'!$E$2:$AI$400,
MATCH($A250,'Attendance Dump'!$B$2:$B$400,0),
MATCH(BE$2,'Attendance Dump'!$E$1:$AI$1,0)
),
INDEX('Active Hour''s Dump'!$D$3:$AH$337,
MATCH($C250,'Active Hour''s Dump'!$A$3:$A$337,0),
MATCH(BE$2,'Active Hour''s Dump'!$D$2:$AH$2,0)
))),"")</f>
        <v>P</v>
      </c>
      <c r="BF250" s="54">
        <f>_xlfn.IFNA(IF(BF$3="Productivity",
INDEX('Productivity Dump'!$E$4:$AJ$500,
MATCH($A250,'Productivity Dump'!$A$4:$A$500,0),
MATCH(BF$2,'Productivity Dump'!$E$3:$AJ$3,0)
),
IF(BF$3="Attendance",
INDEX('Attendance Dump'!$E$2:$AI$400,
MATCH($A250,'Attendance Dump'!$B$2:$B$400,0),
MATCH(BF$2,'Attendance Dump'!$E$1:$AI$1,0)
),
INDEX('Active Hour''s Dump'!$D$3:$AH$337,
MATCH($C250,'Active Hour''s Dump'!$A$3:$A$337,0),
MATCH(BF$2,'Active Hour''s Dump'!$D$2:$AH$2,0)
))),"")</f>
        <v>4.5</v>
      </c>
      <c r="BG250" s="13">
        <f>_xlfn.IFNA(IF(BG$3="Productivity",
INDEX('Productivity Dump'!$E$4:$AJ$500,
MATCH($A250,'Productivity Dump'!$A$4:$A$500,0),
MATCH(BG$2,'Productivity Dump'!$E$3:$AJ$3,0)
),
IF(BG$3="Attendance",
INDEX('Attendance Dump'!$E$2:$AI$400,
MATCH($A250,'Attendance Dump'!$B$2:$B$400,0),
MATCH(BG$2,'Attendance Dump'!$E$1:$AI$1,0)
),
INDEX('Active Hour''s Dump'!$D$3:$AH$337,
MATCH($C250,'Active Hour''s Dump'!$A$3:$A$337,0),
MATCH(BG$2,'Active Hour''s Dump'!$D$2:$AH$2,0)
))),"")</f>
        <v>0</v>
      </c>
      <c r="BH250" s="13" t="str">
        <f>_xlfn.IFNA(IF(BH$3="Productivity",
INDEX('Productivity Dump'!$E$4:$AJ$500,
MATCH($A250,'Productivity Dump'!$A$4:$A$500,0),
MATCH(BH$2,'Productivity Dump'!$E$3:$AJ$3,0)
),
IF(BH$3="Attendance",
INDEX('Attendance Dump'!$E$2:$AI$400,
MATCH($A250,'Attendance Dump'!$B$2:$B$400,0),
MATCH(BH$2,'Attendance Dump'!$E$1:$AI$1,0)
),
INDEX('Active Hour''s Dump'!$D$3:$AH$337,
MATCH($C250,'Active Hour''s Dump'!$A$3:$A$337,0),
MATCH(BH$2,'Active Hour''s Dump'!$D$2:$AH$2,0)
))),"")</f>
        <v>WO</v>
      </c>
      <c r="BI250" s="54">
        <f>_xlfn.IFNA(IF(BI$3="Productivity",
INDEX('Productivity Dump'!$E$4:$AJ$500,
MATCH($A250,'Productivity Dump'!$A$4:$A$500,0),
MATCH(BI$2,'Productivity Dump'!$E$3:$AJ$3,0)
),
IF(BI$3="Attendance",
INDEX('Attendance Dump'!$E$2:$AI$400,
MATCH($A250,'Attendance Dump'!$B$2:$B$400,0),
MATCH(BI$2,'Attendance Dump'!$E$1:$AI$1,0)
),
INDEX('Active Hour''s Dump'!$D$3:$AH$337,
MATCH($C250,'Active Hour''s Dump'!$A$3:$A$337,0),
MATCH(BI$2,'Active Hour''s Dump'!$D$2:$AH$2,0)
))),"")</f>
        <v>0</v>
      </c>
      <c r="BJ250" s="13">
        <f>_xlfn.IFNA(IF(BJ$3="Productivity",
INDEX('Productivity Dump'!$E$4:$AJ$500,
MATCH($A250,'Productivity Dump'!$A$4:$A$500,0),
MATCH(BJ$2,'Productivity Dump'!$E$3:$AJ$3,0)
),
IF(BJ$3="Attendance",
INDEX('Attendance Dump'!$E$2:$AI$400,
MATCH($A250,'Attendance Dump'!$B$2:$B$400,0),
MATCH(BJ$2,'Attendance Dump'!$E$1:$AI$1,0)
),
INDEX('Active Hour''s Dump'!$D$3:$AH$337,
MATCH($C250,'Active Hour''s Dump'!$A$3:$A$337,0),
MATCH(BJ$2,'Active Hour''s Dump'!$D$2:$AH$2,0)
))),"")</f>
        <v>464.44699999999995</v>
      </c>
      <c r="BK250" s="13" t="str">
        <f>_xlfn.IFNA(IF(BK$3="Productivity",
INDEX('Productivity Dump'!$E$4:$AJ$500,
MATCH($A250,'Productivity Dump'!$A$4:$A$500,0),
MATCH(BK$2,'Productivity Dump'!$E$3:$AJ$3,0)
),
IF(BK$3="Attendance",
INDEX('Attendance Dump'!$E$2:$AI$400,
MATCH($A250,'Attendance Dump'!$B$2:$B$400,0),
MATCH(BK$2,'Attendance Dump'!$E$1:$AI$1,0)
),
INDEX('Active Hour''s Dump'!$D$3:$AH$337,
MATCH($C250,'Active Hour''s Dump'!$A$3:$A$337,0),
MATCH(BK$2,'Active Hour''s Dump'!$D$2:$AH$2,0)
))),"")</f>
        <v>P</v>
      </c>
      <c r="BL250" s="54">
        <f>_xlfn.IFNA(IF(BL$3="Productivity",
INDEX('Productivity Dump'!$E$4:$AJ$500,
MATCH($A250,'Productivity Dump'!$A$4:$A$500,0),
MATCH(BL$2,'Productivity Dump'!$E$3:$AJ$3,0)
),
IF(BL$3="Attendance",
INDEX('Attendance Dump'!$E$2:$AI$400,
MATCH($A250,'Attendance Dump'!$B$2:$B$400,0),
MATCH(BL$2,'Attendance Dump'!$E$1:$AI$1,0)
),
INDEX('Active Hour''s Dump'!$D$3:$AH$337,
MATCH($C250,'Active Hour''s Dump'!$A$3:$A$337,0),
MATCH(BL$2,'Active Hour''s Dump'!$D$2:$AH$2,0)
))),"")</f>
        <v>1.5</v>
      </c>
      <c r="BM250" s="13">
        <f>_xlfn.IFNA(IF(BM$3="Productivity",
INDEX('Productivity Dump'!$E$4:$AJ$500,
MATCH($A250,'Productivity Dump'!$A$4:$A$500,0),
MATCH(BM$2,'Productivity Dump'!$E$3:$AJ$3,0)
),
IF(BM$3="Attendance",
INDEX('Attendance Dump'!$E$2:$AI$400,
MATCH($A250,'Attendance Dump'!$B$2:$B$400,0),
MATCH(BM$2,'Attendance Dump'!$E$1:$AI$1,0)
),
INDEX('Active Hour''s Dump'!$D$3:$AH$337,
MATCH($C250,'Active Hour''s Dump'!$A$3:$A$337,0),
MATCH(BM$2,'Active Hour''s Dump'!$D$2:$AH$2,0)
))),"")</f>
        <v>671.33799999999997</v>
      </c>
      <c r="BN250" s="13" t="str">
        <f>_xlfn.IFNA(IF(BN$3="Productivity",
INDEX('Productivity Dump'!$E$4:$AJ$500,
MATCH($A250,'Productivity Dump'!$A$4:$A$500,0),
MATCH(BN$2,'Productivity Dump'!$E$3:$AJ$3,0)
),
IF(BN$3="Attendance",
INDEX('Attendance Dump'!$E$2:$AI$400,
MATCH($A250,'Attendance Dump'!$B$2:$B$400,0),
MATCH(BN$2,'Attendance Dump'!$E$1:$AI$1,0)
),
INDEX('Active Hour''s Dump'!$D$3:$AH$337,
MATCH($C250,'Active Hour''s Dump'!$A$3:$A$337,0),
MATCH(BN$2,'Active Hour''s Dump'!$D$2:$AH$2,0)
))),"")</f>
        <v>P</v>
      </c>
      <c r="BO250" s="54">
        <f>_xlfn.IFNA(IF(BO$3="Productivity",
INDEX('Productivity Dump'!$E$4:$AJ$500,
MATCH($A250,'Productivity Dump'!$A$4:$A$500,0),
MATCH(BO$2,'Productivity Dump'!$E$3:$AJ$3,0)
),
IF(BO$3="Attendance",
INDEX('Attendance Dump'!$E$2:$AI$400,
MATCH($A250,'Attendance Dump'!$B$2:$B$400,0),
MATCH(BO$2,'Attendance Dump'!$E$1:$AI$1,0)
),
INDEX('Active Hour''s Dump'!$D$3:$AH$337,
MATCH($C250,'Active Hour''s Dump'!$A$3:$A$337,0),
MATCH(BO$2,'Active Hour''s Dump'!$D$2:$AH$2,0)
))),"")</f>
        <v>2.6666666666666701</v>
      </c>
      <c r="BP250" s="13">
        <f>_xlfn.IFNA(IF(BP$3="Productivity",
INDEX('Productivity Dump'!$E$4:$AJ$500,
MATCH($A250,'Productivity Dump'!$A$4:$A$500,0),
MATCH(BP$2,'Productivity Dump'!$E$3:$AJ$3,0)
),
IF(BP$3="Attendance",
INDEX('Attendance Dump'!$E$2:$AI$400,
MATCH($A250,'Attendance Dump'!$B$2:$B$400,0),
MATCH(BP$2,'Attendance Dump'!$E$1:$AI$1,0)
),
INDEX('Active Hour''s Dump'!$D$3:$AH$337,
MATCH($C250,'Active Hour''s Dump'!$A$3:$A$337,0),
MATCH(BP$2,'Active Hour''s Dump'!$D$2:$AH$2,0)
))),"")</f>
        <v>0</v>
      </c>
      <c r="BQ250" s="13" t="str">
        <f>_xlfn.IFNA(IF(BQ$3="Productivity",
INDEX('Productivity Dump'!$E$4:$AJ$500,
MATCH($A250,'Productivity Dump'!$A$4:$A$500,0),
MATCH(BQ$2,'Productivity Dump'!$E$3:$AJ$3,0)
),
IF(BQ$3="Attendance",
INDEX('Attendance Dump'!$E$2:$AI$400,
MATCH($A250,'Attendance Dump'!$B$2:$B$400,0),
MATCH(BQ$2,'Attendance Dump'!$E$1:$AI$1,0)
),
INDEX('Active Hour''s Dump'!$D$3:$AH$337,
MATCH($C250,'Active Hour''s Dump'!$A$3:$A$337,0),
MATCH(BQ$2,'Active Hour''s Dump'!$D$2:$AH$2,0)
))),"")</f>
        <v>PL</v>
      </c>
      <c r="BR250" s="54">
        <f>_xlfn.IFNA(IF(BR$3="Productivity",
INDEX('Productivity Dump'!$E$4:$AJ$500,
MATCH($A250,'Productivity Dump'!$A$4:$A$500,0),
MATCH(BR$2,'Productivity Dump'!$E$3:$AJ$3,0)
),
IF(BR$3="Attendance",
INDEX('Attendance Dump'!$E$2:$AI$400,
MATCH($A250,'Attendance Dump'!$B$2:$B$400,0),
MATCH(BR$2,'Attendance Dump'!$E$1:$AI$1,0)
),
INDEX('Active Hour''s Dump'!$D$3:$AH$337,
MATCH($C250,'Active Hour''s Dump'!$A$3:$A$337,0),
MATCH(BR$2,'Active Hour''s Dump'!$D$2:$AH$2,0)
))),"")</f>
        <v>0</v>
      </c>
      <c r="BS250" s="13">
        <f>_xlfn.IFNA(IF(BS$3="Productivity",
INDEX('Productivity Dump'!$E$4:$AJ$500,
MATCH($A250,'Productivity Dump'!$A$4:$A$500,0),
MATCH(BS$2,'Productivity Dump'!$E$3:$AJ$3,0)
),
IF(BS$3="Attendance",
INDEX('Attendance Dump'!$E$2:$AI$400,
MATCH($A250,'Attendance Dump'!$B$2:$B$400,0),
MATCH(BS$2,'Attendance Dump'!$E$1:$AI$1,0)
),
INDEX('Active Hour''s Dump'!$D$3:$AH$337,
MATCH($C250,'Active Hour''s Dump'!$A$3:$A$337,0),
MATCH(BS$2,'Active Hour''s Dump'!$D$2:$AH$2,0)
))),"")</f>
        <v>1035.5340000000001</v>
      </c>
      <c r="BT250" s="13" t="str">
        <f>_xlfn.IFNA(IF(BT$3="Productivity",
INDEX('Productivity Dump'!$E$4:$AJ$500,
MATCH($A250,'Productivity Dump'!$A$4:$A$500,0),
MATCH(BT$2,'Productivity Dump'!$E$3:$AJ$3,0)
),
IF(BT$3="Attendance",
INDEX('Attendance Dump'!$E$2:$AI$400,
MATCH($A250,'Attendance Dump'!$B$2:$B$400,0),
MATCH(BT$2,'Attendance Dump'!$E$1:$AI$1,0)
),
INDEX('Active Hour''s Dump'!$D$3:$AH$337,
MATCH($C250,'Active Hour''s Dump'!$A$3:$A$337,0),
MATCH(BT$2,'Active Hour''s Dump'!$D$2:$AH$2,0)
))),"")</f>
        <v>H(P)</v>
      </c>
      <c r="BU250" s="54">
        <f>_xlfn.IFNA(IF(BU$3="Productivity",
INDEX('Productivity Dump'!$E$4:$AJ$500,
MATCH($A250,'Productivity Dump'!$A$4:$A$500,0),
MATCH(BU$2,'Productivity Dump'!$E$3:$AJ$3,0)
),
IF(BU$3="Attendance",
INDEX('Attendance Dump'!$E$2:$AI$400,
MATCH($A250,'Attendance Dump'!$B$2:$B$400,0),
MATCH(BU$2,'Attendance Dump'!$E$1:$AI$1,0)
),
INDEX('Active Hour''s Dump'!$D$3:$AH$337,
MATCH($C250,'Active Hour''s Dump'!$A$3:$A$337,0),
MATCH(BU$2,'Active Hour''s Dump'!$D$2:$AH$2,0)
))),"")</f>
        <v>4</v>
      </c>
      <c r="BV250" s="13">
        <f>_xlfn.IFNA(IF(BV$3="Productivity",
INDEX('Productivity Dump'!$E$4:$AJ$500,
MATCH($A250,'Productivity Dump'!$A$4:$A$500,0),
MATCH(BV$2,'Productivity Dump'!$E$3:$AJ$3,0)
),
IF(BV$3="Attendance",
INDEX('Attendance Dump'!$E$2:$AI$400,
MATCH($A250,'Attendance Dump'!$B$2:$B$400,0),
MATCH(BV$2,'Attendance Dump'!$E$1:$AI$1,0)
),
INDEX('Active Hour''s Dump'!$D$3:$AH$337,
MATCH($C250,'Active Hour''s Dump'!$A$3:$A$337,0),
MATCH(BV$2,'Active Hour''s Dump'!$D$2:$AH$2,0)
))),"")</f>
        <v>1054.7470000000001</v>
      </c>
      <c r="BW250" s="13" t="str">
        <f>_xlfn.IFNA(IF(BW$3="Productivity",
INDEX('Productivity Dump'!$E$4:$AJ$500,
MATCH($A250,'Productivity Dump'!$A$4:$A$500,0),
MATCH(BW$2,'Productivity Dump'!$E$3:$AJ$3,0)
),
IF(BW$3="Attendance",
INDEX('Attendance Dump'!$E$2:$AI$400,
MATCH($A250,'Attendance Dump'!$B$2:$B$400,0),
MATCH(BW$2,'Attendance Dump'!$E$1:$AI$1,0)
),
INDEX('Active Hour''s Dump'!$D$3:$AH$337,
MATCH($C250,'Active Hour''s Dump'!$A$3:$A$337,0),
MATCH(BW$2,'Active Hour''s Dump'!$D$2:$AH$2,0)
))),"")</f>
        <v>P</v>
      </c>
      <c r="BX250" s="54">
        <f>_xlfn.IFNA(IF(BX$3="Productivity",
INDEX('Productivity Dump'!$E$4:$AJ$500,
MATCH($A250,'Productivity Dump'!$A$4:$A$500,0),
MATCH(BX$2,'Productivity Dump'!$E$3:$AJ$3,0)
),
IF(BX$3="Attendance",
INDEX('Attendance Dump'!$E$2:$AI$400,
MATCH($A250,'Attendance Dump'!$B$2:$B$400,0),
MATCH(BX$2,'Attendance Dump'!$E$1:$AI$1,0)
),
INDEX('Active Hour''s Dump'!$D$3:$AH$337,
MATCH($C250,'Active Hour''s Dump'!$A$3:$A$337,0),
MATCH(BX$2,'Active Hour''s Dump'!$D$2:$AH$2,0)
))),"")</f>
        <v>4.5</v>
      </c>
      <c r="BY250" s="13">
        <f>_xlfn.IFNA(IF(BY$3="Productivity",
INDEX('Productivity Dump'!$E$4:$AJ$500,
MATCH($A250,'Productivity Dump'!$A$4:$A$500,0),
MATCH(BY$2,'Productivity Dump'!$E$3:$AJ$3,0)
),
IF(BY$3="Attendance",
INDEX('Attendance Dump'!$E$2:$AI$400,
MATCH($A250,'Attendance Dump'!$B$2:$B$400,0),
MATCH(BY$2,'Attendance Dump'!$E$1:$AI$1,0)
),
INDEX('Active Hour''s Dump'!$D$3:$AH$337,
MATCH($C250,'Active Hour''s Dump'!$A$3:$A$337,0),
MATCH(BY$2,'Active Hour''s Dump'!$D$2:$AH$2,0)
))),"")</f>
        <v>0</v>
      </c>
      <c r="BZ250" s="13" t="str">
        <f>_xlfn.IFNA(IF(BZ$3="Productivity",
INDEX('Productivity Dump'!$E$4:$AJ$500,
MATCH($A250,'Productivity Dump'!$A$4:$A$500,0),
MATCH(BZ$2,'Productivity Dump'!$E$3:$AJ$3,0)
),
IF(BZ$3="Attendance",
INDEX('Attendance Dump'!$E$2:$AI$400,
MATCH($A250,'Attendance Dump'!$B$2:$B$400,0),
MATCH(BZ$2,'Attendance Dump'!$E$1:$AI$1,0)
),
INDEX('Active Hour''s Dump'!$D$3:$AH$337,
MATCH($C250,'Active Hour''s Dump'!$A$3:$A$337,0),
MATCH(BZ$2,'Active Hour''s Dump'!$D$2:$AH$2,0)
))),"")</f>
        <v>DL</v>
      </c>
      <c r="CA250" s="54">
        <f>_xlfn.IFNA(IF(CA$3="Productivity",
INDEX('Productivity Dump'!$E$4:$AJ$500,
MATCH($A250,'Productivity Dump'!$A$4:$A$500,0),
MATCH(CA$2,'Productivity Dump'!$E$3:$AJ$3,0)
),
IF(CA$3="Attendance",
INDEX('Attendance Dump'!$E$2:$AI$400,
MATCH($A250,'Attendance Dump'!$B$2:$B$400,0),
MATCH(CA$2,'Attendance Dump'!$E$1:$AI$1,0)
),
INDEX('Active Hour''s Dump'!$D$3:$AH$337,
MATCH($C250,'Active Hour''s Dump'!$A$3:$A$337,0),
MATCH(CA$2,'Active Hour''s Dump'!$D$2:$AH$2,0)
))),"")</f>
        <v>0</v>
      </c>
      <c r="CB250" s="13">
        <f>_xlfn.IFNA(IF(CB$3="Productivity",
INDEX('Productivity Dump'!$E$4:$AJ$500,
MATCH($A250,'Productivity Dump'!$A$4:$A$500,0),
MATCH(CB$2,'Productivity Dump'!$E$3:$AJ$3,0)
),
IF(CB$3="Attendance",
INDEX('Attendance Dump'!$E$2:$AI$400,
MATCH($A250,'Attendance Dump'!$B$2:$B$400,0),
MATCH(CB$2,'Attendance Dump'!$E$1:$AI$1,0)
),
INDEX('Active Hour''s Dump'!$D$3:$AH$337,
MATCH($C250,'Active Hour''s Dump'!$A$3:$A$337,0),
MATCH(CB$2,'Active Hour''s Dump'!$D$2:$AH$2,0)
))),"")</f>
        <v>0</v>
      </c>
      <c r="CC250" s="13" t="str">
        <f>_xlfn.IFNA(IF(CC$3="Productivity",
INDEX('Productivity Dump'!$E$4:$AJ$500,
MATCH($A250,'Productivity Dump'!$A$4:$A$500,0),
MATCH(CC$2,'Productivity Dump'!$E$3:$AJ$3,0)
),
IF(CC$3="Attendance",
INDEX('Attendance Dump'!$E$2:$AI$400,
MATCH($A250,'Attendance Dump'!$B$2:$B$400,0),
MATCH(CC$2,'Attendance Dump'!$E$1:$AI$1,0)
),
INDEX('Active Hour''s Dump'!$D$3:$AH$337,
MATCH($C250,'Active Hour''s Dump'!$A$3:$A$337,0),
MATCH(CC$2,'Active Hour''s Dump'!$D$2:$AH$2,0)
))),"")</f>
        <v>WO</v>
      </c>
      <c r="CD250" s="54">
        <f>_xlfn.IFNA(IF(CD$3="Productivity",
INDEX('Productivity Dump'!$E$4:$AJ$500,
MATCH($A250,'Productivity Dump'!$A$4:$A$500,0),
MATCH(CD$2,'Productivity Dump'!$E$3:$AJ$3,0)
),
IF(CD$3="Attendance",
INDEX('Attendance Dump'!$E$2:$AI$400,
MATCH($A250,'Attendance Dump'!$B$2:$B$400,0),
MATCH(CD$2,'Attendance Dump'!$E$1:$AI$1,0)
),
INDEX('Active Hour''s Dump'!$D$3:$AH$337,
MATCH($C250,'Active Hour''s Dump'!$A$3:$A$337,0),
MATCH(CD$2,'Active Hour''s Dump'!$D$2:$AH$2,0)
))),"")</f>
        <v>0</v>
      </c>
      <c r="CE250" s="13">
        <f>_xlfn.IFNA(IF(CE$3="Productivity",
INDEX('Productivity Dump'!$E$4:$AJ$500,
MATCH($A250,'Productivity Dump'!$A$4:$A$500,0),
MATCH(CE$2,'Productivity Dump'!$E$3:$AJ$3,0)
),
IF(CE$3="Attendance",
INDEX('Attendance Dump'!$E$2:$AI$400,
MATCH($A250,'Attendance Dump'!$B$2:$B$400,0),
MATCH(CE$2,'Attendance Dump'!$E$1:$AI$1,0)
),
INDEX('Active Hour''s Dump'!$D$3:$AH$337,
MATCH($C250,'Active Hour''s Dump'!$A$3:$A$337,0),
MATCH(CE$2,'Active Hour''s Dump'!$D$2:$AH$2,0)
))),"")</f>
        <v>186.02999999999997</v>
      </c>
      <c r="CF250" s="13" t="str">
        <f>_xlfn.IFNA(IF(CF$3="Productivity",
INDEX('Productivity Dump'!$E$4:$AJ$500,
MATCH($A250,'Productivity Dump'!$A$4:$A$500,0),
MATCH(CF$2,'Productivity Dump'!$E$3:$AJ$3,0)
),
IF(CF$3="Attendance",
INDEX('Attendance Dump'!$E$2:$AI$400,
MATCH($A250,'Attendance Dump'!$B$2:$B$400,0),
MATCH(CF$2,'Attendance Dump'!$E$1:$AI$1,0)
),
INDEX('Active Hour''s Dump'!$D$3:$AH$337,
MATCH($C250,'Active Hour''s Dump'!$A$3:$A$337,0),
MATCH(CF$2,'Active Hour''s Dump'!$D$2:$AH$2,0)
))),"")</f>
        <v>LWP-LWP</v>
      </c>
      <c r="CG250" s="54">
        <f>_xlfn.IFNA(IF(CG$3="Productivity",
INDEX('Productivity Dump'!$E$4:$AJ$500,
MATCH($A250,'Productivity Dump'!$A$4:$A$500,0),
MATCH(CG$2,'Productivity Dump'!$E$3:$AJ$3,0)
),
IF(CG$3="Attendance",
INDEX('Attendance Dump'!$E$2:$AI$400,
MATCH($A250,'Attendance Dump'!$B$2:$B$400,0),
MATCH(CG$2,'Attendance Dump'!$E$1:$AI$1,0)
),
INDEX('Active Hour''s Dump'!$D$3:$AH$337,
MATCH($C250,'Active Hour''s Dump'!$A$3:$A$337,0),
MATCH(CG$2,'Active Hour''s Dump'!$D$2:$AH$2,0)
))),"")</f>
        <v>1.5</v>
      </c>
      <c r="CH250" s="13">
        <f>_xlfn.IFNA(IF(CH$3="Productivity",
INDEX('Productivity Dump'!$E$4:$AJ$500,
MATCH($A250,'Productivity Dump'!$A$4:$A$500,0),
MATCH(CH$2,'Productivity Dump'!$E$3:$AJ$3,0)
),
IF(CH$3="Attendance",
INDEX('Attendance Dump'!$E$2:$AI$400,
MATCH($A250,'Attendance Dump'!$B$2:$B$400,0),
MATCH(CH$2,'Attendance Dump'!$E$1:$AI$1,0)
),
INDEX('Active Hour''s Dump'!$D$3:$AH$337,
MATCH($C250,'Active Hour''s Dump'!$A$3:$A$337,0),
MATCH(CH$2,'Active Hour''s Dump'!$D$2:$AH$2,0)
))),"")</f>
        <v>1054.9199999999998</v>
      </c>
      <c r="CI250" s="13" t="str">
        <f>_xlfn.IFNA(IF(CI$3="Productivity",
INDEX('Productivity Dump'!$E$4:$AJ$500,
MATCH($A250,'Productivity Dump'!$A$4:$A$500,0),
MATCH(CI$2,'Productivity Dump'!$E$3:$AJ$3,0)
),
IF(CI$3="Attendance",
INDEX('Attendance Dump'!$E$2:$AI$400,
MATCH($A250,'Attendance Dump'!$B$2:$B$400,0),
MATCH(CI$2,'Attendance Dump'!$E$1:$AI$1,0)
),
INDEX('Active Hour''s Dump'!$D$3:$AH$337,
MATCH($C250,'Active Hour''s Dump'!$A$3:$A$337,0),
MATCH(CI$2,'Active Hour''s Dump'!$D$2:$AH$2,0)
))),"")</f>
        <v>P</v>
      </c>
      <c r="CJ250" s="54">
        <f>_xlfn.IFNA(IF(CJ$3="Productivity",
INDEX('Productivity Dump'!$E$4:$AJ$500,
MATCH($A250,'Productivity Dump'!$A$4:$A$500,0),
MATCH(CJ$2,'Productivity Dump'!$E$3:$AJ$3,0)
),
IF(CJ$3="Attendance",
INDEX('Attendance Dump'!$E$2:$AI$400,
MATCH($A250,'Attendance Dump'!$B$2:$B$400,0),
MATCH(CJ$2,'Attendance Dump'!$E$1:$AI$1,0)
),
INDEX('Active Hour''s Dump'!$D$3:$AH$337,
MATCH($C250,'Active Hour''s Dump'!$A$3:$A$337,0),
MATCH(CJ$2,'Active Hour''s Dump'!$D$2:$AH$2,0)
))),"")</f>
        <v>5.0833333333333304</v>
      </c>
      <c r="CK250" s="13">
        <f>_xlfn.IFNA(IF(CK$3="Productivity",
INDEX('Productivity Dump'!$E$4:$AJ$500,
MATCH($A250,'Productivity Dump'!$A$4:$A$500,0),
MATCH(CK$2,'Productivity Dump'!$E$3:$AJ$3,0)
),
IF(CK$3="Attendance",
INDEX('Attendance Dump'!$E$2:$AI$400,
MATCH($A250,'Attendance Dump'!$B$2:$B$400,0),
MATCH(CK$2,'Attendance Dump'!$E$1:$AI$1,0)
),
INDEX('Active Hour''s Dump'!$D$3:$AH$337,
MATCH($C250,'Active Hour''s Dump'!$A$3:$A$337,0),
MATCH(CK$2,'Active Hour''s Dump'!$D$2:$AH$2,0)
))),"")</f>
        <v>816.88400000000013</v>
      </c>
      <c r="CL250" s="13" t="str">
        <f>_xlfn.IFNA(IF(CL$3="Productivity",
INDEX('Productivity Dump'!$E$4:$AJ$500,
MATCH($A250,'Productivity Dump'!$A$4:$A$500,0),
MATCH(CL$2,'Productivity Dump'!$E$3:$AJ$3,0)
),
IF(CL$3="Attendance",
INDEX('Attendance Dump'!$E$2:$AI$400,
MATCH($A250,'Attendance Dump'!$B$2:$B$400,0),
MATCH(CL$2,'Attendance Dump'!$E$1:$AI$1,0)
),
INDEX('Active Hour''s Dump'!$D$3:$AH$337,
MATCH($C250,'Active Hour''s Dump'!$A$3:$A$337,0),
MATCH(CL$2,'Active Hour''s Dump'!$D$2:$AH$2,0)
))),"")</f>
        <v>P</v>
      </c>
      <c r="CM250" s="54">
        <f>_xlfn.IFNA(IF(CM$3="Productivity",
INDEX('Productivity Dump'!$E$4:$AJ$500,
MATCH($A250,'Productivity Dump'!$A$4:$A$500,0),
MATCH(CM$2,'Productivity Dump'!$E$3:$AJ$3,0)
),
IF(CM$3="Attendance",
INDEX('Attendance Dump'!$E$2:$AI$400,
MATCH($A250,'Attendance Dump'!$B$2:$B$400,0),
MATCH(CM$2,'Attendance Dump'!$E$1:$AI$1,0)
),
INDEX('Active Hour''s Dump'!$D$3:$AH$337,
MATCH($C250,'Active Hour''s Dump'!$A$3:$A$337,0),
MATCH(CM$2,'Active Hour''s Dump'!$D$2:$AH$2,0)
))),"")</f>
        <v>4.8333333333333304</v>
      </c>
      <c r="CN250" s="13">
        <f>_xlfn.IFNA(IF(CN$3="Productivity",
INDEX('Productivity Dump'!$E$4:$AJ$500,
MATCH($A250,'Productivity Dump'!$A$4:$A$500,0),
MATCH(CN$2,'Productivity Dump'!$E$3:$AJ$3,0)
),
IF(CN$3="Attendance",
INDEX('Attendance Dump'!$E$2:$AI$400,
MATCH($A250,'Attendance Dump'!$B$2:$B$400,0),
MATCH(CN$2,'Attendance Dump'!$E$1:$AI$1,0)
),
INDEX('Active Hour''s Dump'!$D$3:$AH$337,
MATCH($C250,'Active Hour''s Dump'!$A$3:$A$337,0),
MATCH(CN$2,'Active Hour''s Dump'!$D$2:$AH$2,0)
))),"")</f>
        <v>0</v>
      </c>
      <c r="CO250" s="13">
        <f>_xlfn.IFNA(IF(CO$3="Productivity",
INDEX('Productivity Dump'!$E$4:$AJ$500,
MATCH($A250,'Productivity Dump'!$A$4:$A$500,0),
MATCH(CO$2,'Productivity Dump'!$E$3:$AJ$3,0)
),
IF(CO$3="Attendance",
INDEX('Attendance Dump'!$E$2:$AI$400,
MATCH($A250,'Attendance Dump'!$B$2:$B$400,0),
MATCH(CO$2,'Attendance Dump'!$E$1:$AI$1,0)
),
INDEX('Active Hour''s Dump'!$D$3:$AH$337,
MATCH($C250,'Active Hour''s Dump'!$A$3:$A$337,0),
MATCH(CO$2,'Active Hour''s Dump'!$D$2:$AH$2,0)
))),"")</f>
        <v>0</v>
      </c>
      <c r="CP250" s="54">
        <f>_xlfn.IFNA(IF(CP$3="Productivity",
INDEX('Productivity Dump'!$E$4:$AJ$500,
MATCH($A250,'Productivity Dump'!$A$4:$A$500,0),
MATCH(CP$2,'Productivity Dump'!$E$3:$AJ$3,0)
),
IF(CP$3="Attendance",
INDEX('Attendance Dump'!$E$2:$AI$400,
MATCH($A250,'Attendance Dump'!$B$2:$B$400,0),
MATCH(CP$2,'Attendance Dump'!$E$1:$AI$1,0)
),
INDEX('Active Hour''s Dump'!$D$3:$AH$337,
MATCH($C250,'Active Hour''s Dump'!$A$3:$A$337,0),
MATCH(CP$2,'Active Hour''s Dump'!$D$2:$AH$2,0)
))),"")</f>
        <v>0</v>
      </c>
      <c r="CQ250" s="13">
        <f>_xlfn.IFNA(IF(CQ$3="Productivity",
INDEX('Productivity Dump'!$E$4:$AJ$500,
MATCH($A250,'Productivity Dump'!$A$4:$A$500,0),
MATCH(CQ$2,'Productivity Dump'!$E$3:$AJ$3,0)
),
IF(CQ$3="Attendance",
INDEX('Attendance Dump'!$E$2:$AI$400,
MATCH($A250,'Attendance Dump'!$B$2:$B$400,0),
MATCH(CQ$2,'Attendance Dump'!$E$1:$AI$1,0)
),
INDEX('Active Hour''s Dump'!$D$3:$AH$337,
MATCH($C250,'Active Hour''s Dump'!$A$3:$A$337,0),
MATCH(CQ$2,'Active Hour''s Dump'!$D$2:$AH$2,0)
))),"")</f>
        <v>0</v>
      </c>
      <c r="CR250" s="13">
        <f>_xlfn.IFNA(IF(CR$3="Productivity",
INDEX('Productivity Dump'!$E$4:$AJ$500,
MATCH($A250,'Productivity Dump'!$A$4:$A$500,0),
MATCH(CR$2,'Productivity Dump'!$E$3:$AJ$3,0)
),
IF(CR$3="Attendance",
INDEX('Attendance Dump'!$E$2:$AI$400,
MATCH($A250,'Attendance Dump'!$B$2:$B$400,0),
MATCH(CR$2,'Attendance Dump'!$E$1:$AI$1,0)
),
INDEX('Active Hour''s Dump'!$D$3:$AH$337,
MATCH($C250,'Active Hour''s Dump'!$A$3:$A$337,0),
MATCH(CR$2,'Active Hour''s Dump'!$D$2:$AH$2,0)
))),"")</f>
        <v>0</v>
      </c>
      <c r="CS250" s="54">
        <f>_xlfn.IFNA(IF(CS$3="Productivity",
INDEX('Productivity Dump'!$E$4:$AJ$500,
MATCH($A250,'Productivity Dump'!$A$4:$A$500,0),
MATCH(CS$2,'Productivity Dump'!$E$3:$AJ$3,0)
),
IF(CS$3="Attendance",
INDEX('Attendance Dump'!$E$2:$AI$400,
MATCH($A250,'Attendance Dump'!$B$2:$B$400,0),
MATCH(CS$2,'Attendance Dump'!$E$1:$AI$1,0)
),
INDEX('Active Hour''s Dump'!$D$3:$AH$337,
MATCH($C250,'Active Hour''s Dump'!$A$3:$A$337,0),
MATCH(CS$2,'Active Hour''s Dump'!$D$2:$AH$2,0)
))),"")</f>
        <v>0</v>
      </c>
      <c r="CT250" s="13">
        <f>_xlfn.IFNA(IF(CT$3="Productivity",
INDEX('Productivity Dump'!$E$4:$AJ$500,
MATCH($A250,'Productivity Dump'!$A$4:$A$500,0),
MATCH(CT$2,'Productivity Dump'!$E$3:$AJ$3,0)
),
IF(CT$3="Attendance",
INDEX('Attendance Dump'!$E$2:$AI$400,
MATCH($A250,'Attendance Dump'!$B$2:$B$400,0),
MATCH(CT$2,'Attendance Dump'!$E$1:$AI$1,0)
),
INDEX('Active Hour''s Dump'!$D$3:$AH$337,
MATCH($C250,'Active Hour''s Dump'!$A$3:$A$337,0),
MATCH(CT$2,'Active Hour''s Dump'!$D$2:$AH$2,0)
))),"")</f>
        <v>0</v>
      </c>
      <c r="CU250" s="13">
        <f>_xlfn.IFNA(IF(CU$3="Productivity",
INDEX('Productivity Dump'!$E$4:$AJ$500,
MATCH($A250,'Productivity Dump'!$A$4:$A$500,0),
MATCH(CU$2,'Productivity Dump'!$E$3:$AJ$3,0)
),
IF(CU$3="Attendance",
INDEX('Attendance Dump'!$E$2:$AI$400,
MATCH($A250,'Attendance Dump'!$B$2:$B$400,0),
MATCH(CU$2,'Attendance Dump'!$E$1:$AI$1,0)
),
INDEX('Active Hour''s Dump'!$D$3:$AH$337,
MATCH($C250,'Active Hour''s Dump'!$A$3:$A$337,0),
MATCH(CU$2,'Active Hour''s Dump'!$D$2:$AH$2,0)
))),"")</f>
        <v>0</v>
      </c>
      <c r="CV250" s="54">
        <f>_xlfn.IFNA(IF(CV$3="Productivity",
INDEX('Productivity Dump'!$E$4:$AJ$500,
MATCH($A250,'Productivity Dump'!$A$4:$A$500,0),
MATCH(CV$2,'Productivity Dump'!$E$3:$AJ$3,0)
),
IF(CV$3="Attendance",
INDEX('Attendance Dump'!$E$2:$AI$400,
MATCH($A250,'Attendance Dump'!$B$2:$B$400,0),
MATCH(CV$2,'Attendance Dump'!$E$1:$AI$1,0)
),
INDEX('Active Hour''s Dump'!$D$3:$AH$337,
MATCH($C250,'Active Hour''s Dump'!$A$3:$A$337,0),
MATCH(CV$2,'Active Hour''s Dump'!$D$2:$AH$2,0)
))),"")</f>
        <v>0</v>
      </c>
      <c r="CW250" s="13"/>
      <c r="CX250" s="13"/>
      <c r="CY250" s="54"/>
      <c r="DA250" s="57">
        <f t="shared" si="87"/>
        <v>88.416666666666643</v>
      </c>
      <c r="DB250" s="35">
        <f t="shared" si="88"/>
        <v>20598.841999999997</v>
      </c>
      <c r="DC250" s="35">
        <f t="shared" si="83"/>
        <v>0</v>
      </c>
      <c r="DD250" s="35">
        <f t="shared" ca="1" si="86"/>
        <v>0</v>
      </c>
      <c r="DF250" s="32" cm="1">
        <f t="array" ref="DF250">SUMPRODUCT(
    (MOD(COLUMN(H250:CV250) - COLUMN(H250), 3) = 0) *
    (H250:CV250 = 0) *
    (I250:CW250 = "P") *
    (COUNTIF(UKHoliday, H$2:CV$2) = 0)
)</f>
        <v>0</v>
      </c>
      <c r="DG250" s="33" cm="1">
        <f t="array" ref="DG250">SUMPRODUCT(
  (MOD(COLUMN(H250:CV250) - COLUMN(H250), 3) = 0) *
  (H250:CV250 &gt; 0) *
  (H250:CV250 &lt; 0.5 * IF(((WEEKDAY(H$2:CV$2, 2) = 1) + (WEEKDAY(H$2:CV$2, 2) = 6)), G250, F250)) *
  (I250:CW250 = "P") *
  (COUNTIF(UKHoliday, H$2:CV$2) = 0)
)</f>
        <v>0</v>
      </c>
      <c r="DH250" s="33" cm="1">
        <f t="array" ref="DH250">SUMPRODUCT(
  (MOD(COLUMN(H250:CV250) - COLUMN(H250), 3) = 0) *
  (H250:CV250 &gt; 0.5 * IF(((WEEKDAY(H$2:CV$2, 2) = 1) + (WEEKDAY(H$2:CV$2, 2) = 6)), $G250, $F250)) *
  (H250:CV250 &lt; 0.8 * IF(((WEEKDAY(H$2:CV$2, 2) = 1) + (WEEKDAY(H$2:CV$2, 2) = 6)), $G250, $F250)) *
  (I250:CW250 = "P") *
  (COUNTIF(UKHoliday, H$2:CV$2) = 0)
)</f>
        <v>2</v>
      </c>
      <c r="DI250" s="33" cm="1">
        <f t="array" ref="DI250">SUMPRODUCT(
  (MOD(COLUMN(H250:CV250) - COLUMN(H250), 3) = 0) *
  (H250:CV250 &gt; 0.8 * IF(((WEEKDAY(H$2:CV$2, 2) = 1) + (WEEKDAY(H$2:CV$2, 2) = 6)), $G250, $F250)) *
  (H250:CV250 &lt; 1 * IF(((WEEKDAY(H$2:CV$2, 2) = 1) + (WEEKDAY(H$2:CV$2, 2) = 6)), $G250, $F250)) *
  (I250:CW250 = "P") *
  (COUNTIF(UKHoliday, H$2:CV$2) = 0)
)</f>
        <v>3</v>
      </c>
    </row>
    <row r="251" spans="1:113" x14ac:dyDescent="0.3">
      <c r="A251" s="38" t="s">
        <v>324</v>
      </c>
      <c r="B251" s="38" t="s">
        <v>567</v>
      </c>
      <c r="C251" s="9" t="s">
        <v>833</v>
      </c>
      <c r="D251" s="62" t="s">
        <v>555</v>
      </c>
      <c r="E251" s="35">
        <v>22000</v>
      </c>
      <c r="F251" s="35">
        <f t="shared" si="84"/>
        <v>1100</v>
      </c>
      <c r="G251" s="35">
        <f t="shared" si="85"/>
        <v>550</v>
      </c>
      <c r="H251" s="13">
        <f>_xlfn.IFNA(IF(H$3="Productivity",
INDEX('Productivity Dump'!$E$4:$AJ$500,
MATCH($A251,'Productivity Dump'!$A$4:$A$500,0),
MATCH(H$2,'Productivity Dump'!$E$3:$AJ$3,0)
),
IF(H$3="Attendance",
INDEX('Attendance Dump'!$E$2:$AI$400,
MATCH($A251,'Attendance Dump'!$B$2:$B$400,0),
MATCH(H$2,'Attendance Dump'!$E$1:$AI$1,0)
),
INDEX('Active Hour''s Dump'!$D$3:$AH$337,
MATCH($C251,'Active Hour''s Dump'!$A$3:$A$337,0),
MATCH(H$2,'Active Hour''s Dump'!$D$2:$AH$2,0)
))),"")</f>
        <v>1036.0729999999999</v>
      </c>
      <c r="I251" s="13" t="str">
        <f>_xlfn.IFNA(IF(I$3="Productivity",
INDEX('Productivity Dump'!$E$4:$AJ$500,
MATCH($A251,'Productivity Dump'!$A$4:$A$500,0),
MATCH(I$2,'Productivity Dump'!$E$3:$AJ$3,0)
),
IF(I$3="Attendance",
INDEX('Attendance Dump'!$E$2:$AI$400,
MATCH($A251,'Attendance Dump'!$B$2:$B$400,0),
MATCH(I$2,'Attendance Dump'!$E$1:$AI$1,0)
),
INDEX('Active Hour''s Dump'!$D$3:$AH$337,
MATCH($C251,'Active Hour''s Dump'!$A$3:$A$337,0),
MATCH(I$2,'Active Hour''s Dump'!$D$2:$AH$2,0)
))),"")</f>
        <v>P</v>
      </c>
      <c r="J251" s="54">
        <f>_xlfn.IFNA(IF(J$3="Productivity",
INDEX('Productivity Dump'!$E$4:$AJ$500,
MATCH($A251,'Productivity Dump'!$A$4:$A$500,0),
MATCH(J$2,'Productivity Dump'!$E$3:$AJ$3,0)
),
IF(J$3="Attendance",
INDEX('Attendance Dump'!$E$2:$AI$400,
MATCH($A251,'Attendance Dump'!$B$2:$B$400,0),
MATCH(J$2,'Attendance Dump'!$E$1:$AI$1,0)
),
INDEX('Active Hour''s Dump'!$D$3:$AH$337,
MATCH($C251,'Active Hour''s Dump'!$A$3:$A$337,0),
MATCH(J$2,'Active Hour''s Dump'!$D$2:$AH$2,0)
))),"")</f>
        <v>5.8333333333333304</v>
      </c>
      <c r="K251" s="13">
        <f>_xlfn.IFNA(IF(K$3="Productivity",
INDEX('Productivity Dump'!$E$4:$AJ$500,
MATCH($A251,'Productivity Dump'!$A$4:$A$500,0),
MATCH(K$2,'Productivity Dump'!$E$3:$AJ$3,0)
),
IF(K$3="Attendance",
INDEX('Attendance Dump'!$E$2:$AI$400,
MATCH($A251,'Attendance Dump'!$B$2:$B$400,0),
MATCH(K$2,'Attendance Dump'!$E$1:$AI$1,0)
),
INDEX('Active Hour''s Dump'!$D$3:$AH$337,
MATCH($C251,'Active Hour''s Dump'!$A$3:$A$337,0),
MATCH(K$2,'Active Hour''s Dump'!$D$2:$AH$2,0)
))),"")</f>
        <v>1045.1360000000002</v>
      </c>
      <c r="L251" s="13" t="str">
        <f>_xlfn.IFNA(IF(L$3="Productivity",
INDEX('Productivity Dump'!$E$4:$AJ$500,
MATCH($A251,'Productivity Dump'!$A$4:$A$500,0),
MATCH(L$2,'Productivity Dump'!$E$3:$AJ$3,0)
),
IF(L$3="Attendance",
INDEX('Attendance Dump'!$E$2:$AI$400,
MATCH($A251,'Attendance Dump'!$B$2:$B$400,0),
MATCH(L$2,'Attendance Dump'!$E$1:$AI$1,0)
),
INDEX('Active Hour''s Dump'!$D$3:$AH$337,
MATCH($C251,'Active Hour''s Dump'!$A$3:$A$337,0),
MATCH(L$2,'Active Hour''s Dump'!$D$2:$AH$2,0)
))),"")</f>
        <v>P</v>
      </c>
      <c r="M251" s="54">
        <f>_xlfn.IFNA(IF(M$3="Productivity",
INDEX('Productivity Dump'!$E$4:$AJ$500,
MATCH($A251,'Productivity Dump'!$A$4:$A$500,0),
MATCH(M$2,'Productivity Dump'!$E$3:$AJ$3,0)
),
IF(M$3="Attendance",
INDEX('Attendance Dump'!$E$2:$AI$400,
MATCH($A251,'Attendance Dump'!$B$2:$B$400,0),
MATCH(M$2,'Attendance Dump'!$E$1:$AI$1,0)
),
INDEX('Active Hour''s Dump'!$D$3:$AH$337,
MATCH($C251,'Active Hour''s Dump'!$A$3:$A$337,0),
MATCH(M$2,'Active Hour''s Dump'!$D$2:$AH$2,0)
))),"")</f>
        <v>6</v>
      </c>
      <c r="N251" s="13">
        <f>_xlfn.IFNA(IF(N$3="Productivity",
INDEX('Productivity Dump'!$E$4:$AJ$500,
MATCH($A251,'Productivity Dump'!$A$4:$A$500,0),
MATCH(N$2,'Productivity Dump'!$E$3:$AJ$3,0)
),
IF(N$3="Attendance",
INDEX('Attendance Dump'!$E$2:$AI$400,
MATCH($A251,'Attendance Dump'!$B$2:$B$400,0),
MATCH(N$2,'Attendance Dump'!$E$1:$AI$1,0)
),
INDEX('Active Hour''s Dump'!$D$3:$AH$337,
MATCH($C251,'Active Hour''s Dump'!$A$3:$A$337,0),
MATCH(N$2,'Active Hour''s Dump'!$D$2:$AH$2,0)
))),"")</f>
        <v>337.39699999999993</v>
      </c>
      <c r="O251" s="13" t="str">
        <f>_xlfn.IFNA(IF(O$3="Productivity",
INDEX('Productivity Dump'!$E$4:$AJ$500,
MATCH($A251,'Productivity Dump'!$A$4:$A$500,0),
MATCH(O$2,'Productivity Dump'!$E$3:$AJ$3,0)
),
IF(O$3="Attendance",
INDEX('Attendance Dump'!$E$2:$AI$400,
MATCH($A251,'Attendance Dump'!$B$2:$B$400,0),
MATCH(O$2,'Attendance Dump'!$E$1:$AI$1,0)
),
INDEX('Active Hour''s Dump'!$D$3:$AH$337,
MATCH($C251,'Active Hour''s Dump'!$A$3:$A$337,0),
MATCH(O$2,'Active Hour''s Dump'!$D$2:$AH$2,0)
))),"")</f>
        <v>P</v>
      </c>
      <c r="P251" s="54">
        <f>_xlfn.IFNA(IF(P$3="Productivity",
INDEX('Productivity Dump'!$E$4:$AJ$500,
MATCH($A251,'Productivity Dump'!$A$4:$A$500,0),
MATCH(P$2,'Productivity Dump'!$E$3:$AJ$3,0)
),
IF(P$3="Attendance",
INDEX('Attendance Dump'!$E$2:$AI$400,
MATCH($A251,'Attendance Dump'!$B$2:$B$400,0),
MATCH(P$2,'Attendance Dump'!$E$1:$AI$1,0)
),
INDEX('Active Hour''s Dump'!$D$3:$AH$337,
MATCH($C251,'Active Hour''s Dump'!$A$3:$A$337,0),
MATCH(P$2,'Active Hour''s Dump'!$D$2:$AH$2,0)
))),"")</f>
        <v>2.1666666666666701</v>
      </c>
      <c r="Q251" s="13">
        <f>_xlfn.IFNA(IF(Q$3="Productivity",
INDEX('Productivity Dump'!$E$4:$AJ$500,
MATCH($A251,'Productivity Dump'!$A$4:$A$500,0),
MATCH(Q$2,'Productivity Dump'!$E$3:$AJ$3,0)
),
IF(Q$3="Attendance",
INDEX('Attendance Dump'!$E$2:$AI$400,
MATCH($A251,'Attendance Dump'!$B$2:$B$400,0),
MATCH(Q$2,'Attendance Dump'!$E$1:$AI$1,0)
),
INDEX('Active Hour''s Dump'!$D$3:$AH$337,
MATCH($C251,'Active Hour''s Dump'!$A$3:$A$337,0),
MATCH(Q$2,'Active Hour''s Dump'!$D$2:$AH$2,0)
))),"")</f>
        <v>0</v>
      </c>
      <c r="R251" s="13" t="str">
        <f>_xlfn.IFNA(IF(R$3="Productivity",
INDEX('Productivity Dump'!$E$4:$AJ$500,
MATCH($A251,'Productivity Dump'!$A$4:$A$500,0),
MATCH(R$2,'Productivity Dump'!$E$3:$AJ$3,0)
),
IF(R$3="Attendance",
INDEX('Attendance Dump'!$E$2:$AI$400,
MATCH($A251,'Attendance Dump'!$B$2:$B$400,0),
MATCH(R$2,'Attendance Dump'!$E$1:$AI$1,0)
),
INDEX('Active Hour''s Dump'!$D$3:$AH$337,
MATCH($C251,'Active Hour''s Dump'!$A$3:$A$337,0),
MATCH(R$2,'Active Hour''s Dump'!$D$2:$AH$2,0)
))),"")</f>
        <v>WO</v>
      </c>
      <c r="S251" s="54">
        <f>_xlfn.IFNA(IF(S$3="Productivity",
INDEX('Productivity Dump'!$E$4:$AJ$500,
MATCH($A251,'Productivity Dump'!$A$4:$A$500,0),
MATCH(S$2,'Productivity Dump'!$E$3:$AJ$3,0)
),
IF(S$3="Attendance",
INDEX('Attendance Dump'!$E$2:$AI$400,
MATCH($A251,'Attendance Dump'!$B$2:$B$400,0),
MATCH(S$2,'Attendance Dump'!$E$1:$AI$1,0)
),
INDEX('Active Hour''s Dump'!$D$3:$AH$337,
MATCH($C251,'Active Hour''s Dump'!$A$3:$A$337,0),
MATCH(S$2,'Active Hour''s Dump'!$D$2:$AH$2,0)
))),"")</f>
        <v>0</v>
      </c>
      <c r="T251" s="13">
        <f>_xlfn.IFNA(IF(T$3="Productivity",
INDEX('Productivity Dump'!$E$4:$AJ$500,
MATCH($A251,'Productivity Dump'!$A$4:$A$500,0),
MATCH(T$2,'Productivity Dump'!$E$3:$AJ$3,0)
),
IF(T$3="Attendance",
INDEX('Attendance Dump'!$E$2:$AI$400,
MATCH($A251,'Attendance Dump'!$B$2:$B$400,0),
MATCH(T$2,'Attendance Dump'!$E$1:$AI$1,0)
),
INDEX('Active Hour''s Dump'!$D$3:$AH$337,
MATCH($C251,'Active Hour''s Dump'!$A$3:$A$337,0),
MATCH(T$2,'Active Hour''s Dump'!$D$2:$AH$2,0)
))),"")</f>
        <v>517.45800000000008</v>
      </c>
      <c r="U251" s="13" t="str">
        <f>_xlfn.IFNA(IF(U$3="Productivity",
INDEX('Productivity Dump'!$E$4:$AJ$500,
MATCH($A251,'Productivity Dump'!$A$4:$A$500,0),
MATCH(U$2,'Productivity Dump'!$E$3:$AJ$3,0)
),
IF(U$3="Attendance",
INDEX('Attendance Dump'!$E$2:$AI$400,
MATCH($A251,'Attendance Dump'!$B$2:$B$400,0),
MATCH(U$2,'Attendance Dump'!$E$1:$AI$1,0)
),
INDEX('Active Hour''s Dump'!$D$3:$AH$337,
MATCH($C251,'Active Hour''s Dump'!$A$3:$A$337,0),
MATCH(U$2,'Active Hour''s Dump'!$D$2:$AH$2,0)
))),"")</f>
        <v>P</v>
      </c>
      <c r="V251" s="54">
        <f>_xlfn.IFNA(IF(V$3="Productivity",
INDEX('Productivity Dump'!$E$4:$AJ$500,
MATCH($A251,'Productivity Dump'!$A$4:$A$500,0),
MATCH(V$2,'Productivity Dump'!$E$3:$AJ$3,0)
),
IF(V$3="Attendance",
INDEX('Attendance Dump'!$E$2:$AI$400,
MATCH($A251,'Attendance Dump'!$B$2:$B$400,0),
MATCH(V$2,'Attendance Dump'!$E$1:$AI$1,0)
),
INDEX('Active Hour''s Dump'!$D$3:$AH$337,
MATCH($C251,'Active Hour''s Dump'!$A$3:$A$337,0),
MATCH(V$2,'Active Hour''s Dump'!$D$2:$AH$2,0)
))),"")</f>
        <v>3.25</v>
      </c>
      <c r="W251" s="13">
        <f>_xlfn.IFNA(IF(W$3="Productivity",
INDEX('Productivity Dump'!$E$4:$AJ$500,
MATCH($A251,'Productivity Dump'!$A$4:$A$500,0),
MATCH(W$2,'Productivity Dump'!$E$3:$AJ$3,0)
),
IF(W$3="Attendance",
INDEX('Attendance Dump'!$E$2:$AI$400,
MATCH($A251,'Attendance Dump'!$B$2:$B$400,0),
MATCH(W$2,'Attendance Dump'!$E$1:$AI$1,0)
),
INDEX('Active Hour''s Dump'!$D$3:$AH$337,
MATCH($C251,'Active Hour''s Dump'!$A$3:$A$337,0),
MATCH(W$2,'Active Hour''s Dump'!$D$2:$AH$2,0)
))),"")</f>
        <v>1014.069</v>
      </c>
      <c r="X251" s="13" t="str">
        <f>_xlfn.IFNA(IF(X$3="Productivity",
INDEX('Productivity Dump'!$E$4:$AJ$500,
MATCH($A251,'Productivity Dump'!$A$4:$A$500,0),
MATCH(X$2,'Productivity Dump'!$E$3:$AJ$3,0)
),
IF(X$3="Attendance",
INDEX('Attendance Dump'!$E$2:$AI$400,
MATCH($A251,'Attendance Dump'!$B$2:$B$400,0),
MATCH(X$2,'Attendance Dump'!$E$1:$AI$1,0)
),
INDEX('Active Hour''s Dump'!$D$3:$AH$337,
MATCH($C251,'Active Hour''s Dump'!$A$3:$A$337,0),
MATCH(X$2,'Active Hour''s Dump'!$D$2:$AH$2,0)
))),"")</f>
        <v>P</v>
      </c>
      <c r="Y251" s="54">
        <f>_xlfn.IFNA(IF(Y$3="Productivity",
INDEX('Productivity Dump'!$E$4:$AJ$500,
MATCH($A251,'Productivity Dump'!$A$4:$A$500,0),
MATCH(Y$2,'Productivity Dump'!$E$3:$AJ$3,0)
),
IF(Y$3="Attendance",
INDEX('Attendance Dump'!$E$2:$AI$400,
MATCH($A251,'Attendance Dump'!$B$2:$B$400,0),
MATCH(Y$2,'Attendance Dump'!$E$1:$AI$1,0)
),
INDEX('Active Hour''s Dump'!$D$3:$AH$337,
MATCH($C251,'Active Hour''s Dump'!$A$3:$A$337,0),
MATCH(Y$2,'Active Hour''s Dump'!$D$2:$AH$2,0)
))),"")</f>
        <v>6.6666666666666696</v>
      </c>
      <c r="Z251" s="13">
        <f>_xlfn.IFNA(IF(Z$3="Productivity",
INDEX('Productivity Dump'!$E$4:$AJ$500,
MATCH($A251,'Productivity Dump'!$A$4:$A$500,0),
MATCH(Z$2,'Productivity Dump'!$E$3:$AJ$3,0)
),
IF(Z$3="Attendance",
INDEX('Attendance Dump'!$E$2:$AI$400,
MATCH($A251,'Attendance Dump'!$B$2:$B$400,0),
MATCH(Z$2,'Attendance Dump'!$E$1:$AI$1,0)
),
INDEX('Active Hour''s Dump'!$D$3:$AH$337,
MATCH($C251,'Active Hour''s Dump'!$A$3:$A$337,0),
MATCH(Z$2,'Active Hour''s Dump'!$D$2:$AH$2,0)
))),"")</f>
        <v>1002.8519999999996</v>
      </c>
      <c r="AA251" s="13" t="str">
        <f>_xlfn.IFNA(IF(AA$3="Productivity",
INDEX('Productivity Dump'!$E$4:$AJ$500,
MATCH($A251,'Productivity Dump'!$A$4:$A$500,0),
MATCH(AA$2,'Productivity Dump'!$E$3:$AJ$3,0)
),
IF(AA$3="Attendance",
INDEX('Attendance Dump'!$E$2:$AI$400,
MATCH($A251,'Attendance Dump'!$B$2:$B$400,0),
MATCH(AA$2,'Attendance Dump'!$E$1:$AI$1,0)
),
INDEX('Active Hour''s Dump'!$D$3:$AH$337,
MATCH($C251,'Active Hour''s Dump'!$A$3:$A$337,0),
MATCH(AA$2,'Active Hour''s Dump'!$D$2:$AH$2,0)
))),"")</f>
        <v>P</v>
      </c>
      <c r="AB251" s="54">
        <f>_xlfn.IFNA(IF(AB$3="Productivity",
INDEX('Productivity Dump'!$E$4:$AJ$500,
MATCH($A251,'Productivity Dump'!$A$4:$A$500,0),
MATCH(AB$2,'Productivity Dump'!$E$3:$AJ$3,0)
),
IF(AB$3="Attendance",
INDEX('Attendance Dump'!$E$2:$AI$400,
MATCH($A251,'Attendance Dump'!$B$2:$B$400,0),
MATCH(AB$2,'Attendance Dump'!$E$1:$AI$1,0)
),
INDEX('Active Hour''s Dump'!$D$3:$AH$337,
MATCH($C251,'Active Hour''s Dump'!$A$3:$A$337,0),
MATCH(AB$2,'Active Hour''s Dump'!$D$2:$AH$2,0)
))),"")</f>
        <v>5.9166666666666696</v>
      </c>
      <c r="AC251" s="13">
        <f>_xlfn.IFNA(IF(AC$3="Productivity",
INDEX('Productivity Dump'!$E$4:$AJ$500,
MATCH($A251,'Productivity Dump'!$A$4:$A$500,0),
MATCH(AC$2,'Productivity Dump'!$E$3:$AJ$3,0)
),
IF(AC$3="Attendance",
INDEX('Attendance Dump'!$E$2:$AI$400,
MATCH($A251,'Attendance Dump'!$B$2:$B$400,0),
MATCH(AC$2,'Attendance Dump'!$E$1:$AI$1,0)
),
INDEX('Active Hour''s Dump'!$D$3:$AH$337,
MATCH($C251,'Active Hour''s Dump'!$A$3:$A$337,0),
MATCH(AC$2,'Active Hour''s Dump'!$D$2:$AH$2,0)
))),"")</f>
        <v>1235.5909999999999</v>
      </c>
      <c r="AD251" s="13" t="str">
        <f>_xlfn.IFNA(IF(AD$3="Productivity",
INDEX('Productivity Dump'!$E$4:$AJ$500,
MATCH($A251,'Productivity Dump'!$A$4:$A$500,0),
MATCH(AD$2,'Productivity Dump'!$E$3:$AJ$3,0)
),
IF(AD$3="Attendance",
INDEX('Attendance Dump'!$E$2:$AI$400,
MATCH($A251,'Attendance Dump'!$B$2:$B$400,0),
MATCH(AD$2,'Attendance Dump'!$E$1:$AI$1,0)
),
INDEX('Active Hour''s Dump'!$D$3:$AH$337,
MATCH($C251,'Active Hour''s Dump'!$A$3:$A$337,0),
MATCH(AD$2,'Active Hour''s Dump'!$D$2:$AH$2,0)
))),"")</f>
        <v>P</v>
      </c>
      <c r="AE251" s="54">
        <f>_xlfn.IFNA(IF(AE$3="Productivity",
INDEX('Productivity Dump'!$E$4:$AJ$500,
MATCH($A251,'Productivity Dump'!$A$4:$A$500,0),
MATCH(AE$2,'Productivity Dump'!$E$3:$AJ$3,0)
),
IF(AE$3="Attendance",
INDEX('Attendance Dump'!$E$2:$AI$400,
MATCH($A251,'Attendance Dump'!$B$2:$B$400,0),
MATCH(AE$2,'Attendance Dump'!$E$1:$AI$1,0)
),
INDEX('Active Hour''s Dump'!$D$3:$AH$337,
MATCH($C251,'Active Hour''s Dump'!$A$3:$A$337,0),
MATCH(AE$2,'Active Hour''s Dump'!$D$2:$AH$2,0)
))),"")</f>
        <v>6.3333333333333304</v>
      </c>
      <c r="AF251" s="13">
        <f>_xlfn.IFNA(IF(AF$3="Productivity",
INDEX('Productivity Dump'!$E$4:$AJ$500,
MATCH($A251,'Productivity Dump'!$A$4:$A$500,0),
MATCH(AF$2,'Productivity Dump'!$E$3:$AJ$3,0)
),
IF(AF$3="Attendance",
INDEX('Attendance Dump'!$E$2:$AI$400,
MATCH($A251,'Attendance Dump'!$B$2:$B$400,0),
MATCH(AF$2,'Attendance Dump'!$E$1:$AI$1,0)
),
INDEX('Active Hour''s Dump'!$D$3:$AH$337,
MATCH($C251,'Active Hour''s Dump'!$A$3:$A$337,0),
MATCH(AF$2,'Active Hour''s Dump'!$D$2:$AH$2,0)
))),"")</f>
        <v>1223.9750000000001</v>
      </c>
      <c r="AG251" s="13" t="str">
        <f>_xlfn.IFNA(IF(AG$3="Productivity",
INDEX('Productivity Dump'!$E$4:$AJ$500,
MATCH($A251,'Productivity Dump'!$A$4:$A$500,0),
MATCH(AG$2,'Productivity Dump'!$E$3:$AJ$3,0)
),
IF(AG$3="Attendance",
INDEX('Attendance Dump'!$E$2:$AI$400,
MATCH($A251,'Attendance Dump'!$B$2:$B$400,0),
MATCH(AG$2,'Attendance Dump'!$E$1:$AI$1,0)
),
INDEX('Active Hour''s Dump'!$D$3:$AH$337,
MATCH($C251,'Active Hour''s Dump'!$A$3:$A$337,0),
MATCH(AG$2,'Active Hour''s Dump'!$D$2:$AH$2,0)
))),"")</f>
        <v>P</v>
      </c>
      <c r="AH251" s="54">
        <f>_xlfn.IFNA(IF(AH$3="Productivity",
INDEX('Productivity Dump'!$E$4:$AJ$500,
MATCH($A251,'Productivity Dump'!$A$4:$A$500,0),
MATCH(AH$2,'Productivity Dump'!$E$3:$AJ$3,0)
),
IF(AH$3="Attendance",
INDEX('Attendance Dump'!$E$2:$AI$400,
MATCH($A251,'Attendance Dump'!$B$2:$B$400,0),
MATCH(AH$2,'Attendance Dump'!$E$1:$AI$1,0)
),
INDEX('Active Hour''s Dump'!$D$3:$AH$337,
MATCH($C251,'Active Hour''s Dump'!$A$3:$A$337,0),
MATCH(AH$2,'Active Hour''s Dump'!$D$2:$AH$2,0)
))),"")</f>
        <v>7.8333333333333304</v>
      </c>
      <c r="AI251" s="13">
        <f>_xlfn.IFNA(IF(AI$3="Productivity",
INDEX('Productivity Dump'!$E$4:$AJ$500,
MATCH($A251,'Productivity Dump'!$A$4:$A$500,0),
MATCH(AI$2,'Productivity Dump'!$E$3:$AJ$3,0)
),
IF(AI$3="Attendance",
INDEX('Attendance Dump'!$E$2:$AI$400,
MATCH($A251,'Attendance Dump'!$B$2:$B$400,0),
MATCH(AI$2,'Attendance Dump'!$E$1:$AI$1,0)
),
INDEX('Active Hour''s Dump'!$D$3:$AH$337,
MATCH($C251,'Active Hour''s Dump'!$A$3:$A$337,0),
MATCH(AI$2,'Active Hour''s Dump'!$D$2:$AH$2,0)
))),"")</f>
        <v>470.21300000000002</v>
      </c>
      <c r="AJ251" s="13" t="str">
        <f>_xlfn.IFNA(IF(AJ$3="Productivity",
INDEX('Productivity Dump'!$E$4:$AJ$500,
MATCH($A251,'Productivity Dump'!$A$4:$A$500,0),
MATCH(AJ$2,'Productivity Dump'!$E$3:$AJ$3,0)
),
IF(AJ$3="Attendance",
INDEX('Attendance Dump'!$E$2:$AI$400,
MATCH($A251,'Attendance Dump'!$B$2:$B$400,0),
MATCH(AJ$2,'Attendance Dump'!$E$1:$AI$1,0)
),
INDEX('Active Hour''s Dump'!$D$3:$AH$337,
MATCH($C251,'Active Hour''s Dump'!$A$3:$A$337,0),
MATCH(AJ$2,'Active Hour''s Dump'!$D$2:$AH$2,0)
))),"")</f>
        <v>P</v>
      </c>
      <c r="AK251" s="54">
        <f>_xlfn.IFNA(IF(AK$3="Productivity",
INDEX('Productivity Dump'!$E$4:$AJ$500,
MATCH($A251,'Productivity Dump'!$A$4:$A$500,0),
MATCH(AK$2,'Productivity Dump'!$E$3:$AJ$3,0)
),
IF(AK$3="Attendance",
INDEX('Attendance Dump'!$E$2:$AI$400,
MATCH($A251,'Attendance Dump'!$B$2:$B$400,0),
MATCH(AK$2,'Attendance Dump'!$E$1:$AI$1,0)
),
INDEX('Active Hour''s Dump'!$D$3:$AH$337,
MATCH($C251,'Active Hour''s Dump'!$A$3:$A$337,0),
MATCH(AK$2,'Active Hour''s Dump'!$D$2:$AH$2,0)
))),"")</f>
        <v>2.5</v>
      </c>
      <c r="AL251" s="13">
        <f>_xlfn.IFNA(IF(AL$3="Productivity",
INDEX('Productivity Dump'!$E$4:$AJ$500,
MATCH($A251,'Productivity Dump'!$A$4:$A$500,0),
MATCH(AL$2,'Productivity Dump'!$E$3:$AJ$3,0)
),
IF(AL$3="Attendance",
INDEX('Attendance Dump'!$E$2:$AI$400,
MATCH($A251,'Attendance Dump'!$B$2:$B$400,0),
MATCH(AL$2,'Attendance Dump'!$E$1:$AI$1,0)
),
INDEX('Active Hour''s Dump'!$D$3:$AH$337,
MATCH($C251,'Active Hour''s Dump'!$A$3:$A$337,0),
MATCH(AL$2,'Active Hour''s Dump'!$D$2:$AH$2,0)
))),"")</f>
        <v>0</v>
      </c>
      <c r="AM251" s="13" t="str">
        <f>_xlfn.IFNA(IF(AM$3="Productivity",
INDEX('Productivity Dump'!$E$4:$AJ$500,
MATCH($A251,'Productivity Dump'!$A$4:$A$500,0),
MATCH(AM$2,'Productivity Dump'!$E$3:$AJ$3,0)
),
IF(AM$3="Attendance",
INDEX('Attendance Dump'!$E$2:$AI$400,
MATCH($A251,'Attendance Dump'!$B$2:$B$400,0),
MATCH(AM$2,'Attendance Dump'!$E$1:$AI$1,0)
),
INDEX('Active Hour''s Dump'!$D$3:$AH$337,
MATCH($C251,'Active Hour''s Dump'!$A$3:$A$337,0),
MATCH(AM$2,'Active Hour''s Dump'!$D$2:$AH$2,0)
))),"")</f>
        <v>WO</v>
      </c>
      <c r="AN251" s="54">
        <f>_xlfn.IFNA(IF(AN$3="Productivity",
INDEX('Productivity Dump'!$E$4:$AJ$500,
MATCH($A251,'Productivity Dump'!$A$4:$A$500,0),
MATCH(AN$2,'Productivity Dump'!$E$3:$AJ$3,0)
),
IF(AN$3="Attendance",
INDEX('Attendance Dump'!$E$2:$AI$400,
MATCH($A251,'Attendance Dump'!$B$2:$B$400,0),
MATCH(AN$2,'Attendance Dump'!$E$1:$AI$1,0)
),
INDEX('Active Hour''s Dump'!$D$3:$AH$337,
MATCH($C251,'Active Hour''s Dump'!$A$3:$A$337,0),
MATCH(AN$2,'Active Hour''s Dump'!$D$2:$AH$2,0)
))),"")</f>
        <v>0</v>
      </c>
      <c r="AO251" s="13">
        <f>_xlfn.IFNA(IF(AO$3="Productivity",
INDEX('Productivity Dump'!$E$4:$AJ$500,
MATCH($A251,'Productivity Dump'!$A$4:$A$500,0),
MATCH(AO$2,'Productivity Dump'!$E$3:$AJ$3,0)
),
IF(AO$3="Attendance",
INDEX('Attendance Dump'!$E$2:$AI$400,
MATCH($A251,'Attendance Dump'!$B$2:$B$400,0),
MATCH(AO$2,'Attendance Dump'!$E$1:$AI$1,0)
),
INDEX('Active Hour''s Dump'!$D$3:$AH$337,
MATCH($C251,'Active Hour''s Dump'!$A$3:$A$337,0),
MATCH(AO$2,'Active Hour''s Dump'!$D$2:$AH$2,0)
))),"")</f>
        <v>508.63400000000001</v>
      </c>
      <c r="AP251" s="13" t="str">
        <f>_xlfn.IFNA(IF(AP$3="Productivity",
INDEX('Productivity Dump'!$E$4:$AJ$500,
MATCH($A251,'Productivity Dump'!$A$4:$A$500,0),
MATCH(AP$2,'Productivity Dump'!$E$3:$AJ$3,0)
),
IF(AP$3="Attendance",
INDEX('Attendance Dump'!$E$2:$AI$400,
MATCH($A251,'Attendance Dump'!$B$2:$B$400,0),
MATCH(AP$2,'Attendance Dump'!$E$1:$AI$1,0)
),
INDEX('Active Hour''s Dump'!$D$3:$AH$337,
MATCH($C251,'Active Hour''s Dump'!$A$3:$A$337,0),
MATCH(AP$2,'Active Hour''s Dump'!$D$2:$AH$2,0)
))),"")</f>
        <v>P</v>
      </c>
      <c r="AQ251" s="54">
        <f>_xlfn.IFNA(IF(AQ$3="Productivity",
INDEX('Productivity Dump'!$E$4:$AJ$500,
MATCH($A251,'Productivity Dump'!$A$4:$A$500,0),
MATCH(AQ$2,'Productivity Dump'!$E$3:$AJ$3,0)
),
IF(AQ$3="Attendance",
INDEX('Attendance Dump'!$E$2:$AI$400,
MATCH($A251,'Attendance Dump'!$B$2:$B$400,0),
MATCH(AQ$2,'Attendance Dump'!$E$1:$AI$1,0)
),
INDEX('Active Hour''s Dump'!$D$3:$AH$337,
MATCH($C251,'Active Hour''s Dump'!$A$3:$A$337,0),
MATCH(AQ$2,'Active Hour''s Dump'!$D$2:$AH$2,0)
))),"")</f>
        <v>3.6666666666666701</v>
      </c>
      <c r="AR251" s="13">
        <f>_xlfn.IFNA(IF(AR$3="Productivity",
INDEX('Productivity Dump'!$E$4:$AJ$500,
MATCH($A251,'Productivity Dump'!$A$4:$A$500,0),
MATCH(AR$2,'Productivity Dump'!$E$3:$AJ$3,0)
),
IF(AR$3="Attendance",
INDEX('Attendance Dump'!$E$2:$AI$400,
MATCH($A251,'Attendance Dump'!$B$2:$B$400,0),
MATCH(AR$2,'Attendance Dump'!$E$1:$AI$1,0)
),
INDEX('Active Hour''s Dump'!$D$3:$AH$337,
MATCH($C251,'Active Hour''s Dump'!$A$3:$A$337,0),
MATCH(AR$2,'Active Hour''s Dump'!$D$2:$AH$2,0)
))),"")</f>
        <v>1153.1499999999999</v>
      </c>
      <c r="AS251" s="13" t="str">
        <f>_xlfn.IFNA(IF(AS$3="Productivity",
INDEX('Productivity Dump'!$E$4:$AJ$500,
MATCH($A251,'Productivity Dump'!$A$4:$A$500,0),
MATCH(AS$2,'Productivity Dump'!$E$3:$AJ$3,0)
),
IF(AS$3="Attendance",
INDEX('Attendance Dump'!$E$2:$AI$400,
MATCH($A251,'Attendance Dump'!$B$2:$B$400,0),
MATCH(AS$2,'Attendance Dump'!$E$1:$AI$1,0)
),
INDEX('Active Hour''s Dump'!$D$3:$AH$337,
MATCH($C251,'Active Hour''s Dump'!$A$3:$A$337,0),
MATCH(AS$2,'Active Hour''s Dump'!$D$2:$AH$2,0)
))),"")</f>
        <v>P</v>
      </c>
      <c r="AT251" s="54">
        <f>_xlfn.IFNA(IF(AT$3="Productivity",
INDEX('Productivity Dump'!$E$4:$AJ$500,
MATCH($A251,'Productivity Dump'!$A$4:$A$500,0),
MATCH(AT$2,'Productivity Dump'!$E$3:$AJ$3,0)
),
IF(AT$3="Attendance",
INDEX('Attendance Dump'!$E$2:$AI$400,
MATCH($A251,'Attendance Dump'!$B$2:$B$400,0),
MATCH(AT$2,'Attendance Dump'!$E$1:$AI$1,0)
),
INDEX('Active Hour''s Dump'!$D$3:$AH$337,
MATCH($C251,'Active Hour''s Dump'!$A$3:$A$337,0),
MATCH(AT$2,'Active Hour''s Dump'!$D$2:$AH$2,0)
))),"")</f>
        <v>6.75</v>
      </c>
      <c r="AU251" s="13">
        <f>_xlfn.IFNA(IF(AU$3="Productivity",
INDEX('Productivity Dump'!$E$4:$AJ$500,
MATCH($A251,'Productivity Dump'!$A$4:$A$500,0),
MATCH(AU$2,'Productivity Dump'!$E$3:$AJ$3,0)
),
IF(AU$3="Attendance",
INDEX('Attendance Dump'!$E$2:$AI$400,
MATCH($A251,'Attendance Dump'!$B$2:$B$400,0),
MATCH(AU$2,'Attendance Dump'!$E$1:$AI$1,0)
),
INDEX('Active Hour''s Dump'!$D$3:$AH$337,
MATCH($C251,'Active Hour''s Dump'!$A$3:$A$337,0),
MATCH(AU$2,'Active Hour''s Dump'!$D$2:$AH$2,0)
))),"")</f>
        <v>1037.1149999999996</v>
      </c>
      <c r="AV251" s="13" t="str">
        <f>_xlfn.IFNA(IF(AV$3="Productivity",
INDEX('Productivity Dump'!$E$4:$AJ$500,
MATCH($A251,'Productivity Dump'!$A$4:$A$500,0),
MATCH(AV$2,'Productivity Dump'!$E$3:$AJ$3,0)
),
IF(AV$3="Attendance",
INDEX('Attendance Dump'!$E$2:$AI$400,
MATCH($A251,'Attendance Dump'!$B$2:$B$400,0),
MATCH(AV$2,'Attendance Dump'!$E$1:$AI$1,0)
),
INDEX('Active Hour''s Dump'!$D$3:$AH$337,
MATCH($C251,'Active Hour''s Dump'!$A$3:$A$337,0),
MATCH(AV$2,'Active Hour''s Dump'!$D$2:$AH$2,0)
))),"")</f>
        <v>P</v>
      </c>
      <c r="AW251" s="54">
        <f>_xlfn.IFNA(IF(AW$3="Productivity",
INDEX('Productivity Dump'!$E$4:$AJ$500,
MATCH($A251,'Productivity Dump'!$A$4:$A$500,0),
MATCH(AW$2,'Productivity Dump'!$E$3:$AJ$3,0)
),
IF(AW$3="Attendance",
INDEX('Attendance Dump'!$E$2:$AI$400,
MATCH($A251,'Attendance Dump'!$B$2:$B$400,0),
MATCH(AW$2,'Attendance Dump'!$E$1:$AI$1,0)
),
INDEX('Active Hour''s Dump'!$D$3:$AH$337,
MATCH($C251,'Active Hour''s Dump'!$A$3:$A$337,0),
MATCH(AW$2,'Active Hour''s Dump'!$D$2:$AH$2,0)
))),"")</f>
        <v>5.0833333333333304</v>
      </c>
      <c r="AX251" s="13">
        <f>_xlfn.IFNA(IF(AX$3="Productivity",
INDEX('Productivity Dump'!$E$4:$AJ$500,
MATCH($A251,'Productivity Dump'!$A$4:$A$500,0),
MATCH(AX$2,'Productivity Dump'!$E$3:$AJ$3,0)
),
IF(AX$3="Attendance",
INDEX('Attendance Dump'!$E$2:$AI$400,
MATCH($A251,'Attendance Dump'!$B$2:$B$400,0),
MATCH(AX$2,'Attendance Dump'!$E$1:$AI$1,0)
),
INDEX('Active Hour''s Dump'!$D$3:$AH$337,
MATCH($C251,'Active Hour''s Dump'!$A$3:$A$337,0),
MATCH(AX$2,'Active Hour''s Dump'!$D$2:$AH$2,0)
))),"")</f>
        <v>1073.5709999999997</v>
      </c>
      <c r="AY251" s="13" t="str">
        <f>_xlfn.IFNA(IF(AY$3="Productivity",
INDEX('Productivity Dump'!$E$4:$AJ$500,
MATCH($A251,'Productivity Dump'!$A$4:$A$500,0),
MATCH(AY$2,'Productivity Dump'!$E$3:$AJ$3,0)
),
IF(AY$3="Attendance",
INDEX('Attendance Dump'!$E$2:$AI$400,
MATCH($A251,'Attendance Dump'!$B$2:$B$400,0),
MATCH(AY$2,'Attendance Dump'!$E$1:$AI$1,0)
),
INDEX('Active Hour''s Dump'!$D$3:$AH$337,
MATCH($C251,'Active Hour''s Dump'!$A$3:$A$337,0),
MATCH(AY$2,'Active Hour''s Dump'!$D$2:$AH$2,0)
))),"")</f>
        <v>P</v>
      </c>
      <c r="AZ251" s="54">
        <f>_xlfn.IFNA(IF(AZ$3="Productivity",
INDEX('Productivity Dump'!$E$4:$AJ$500,
MATCH($A251,'Productivity Dump'!$A$4:$A$500,0),
MATCH(AZ$2,'Productivity Dump'!$E$3:$AJ$3,0)
),
IF(AZ$3="Attendance",
INDEX('Attendance Dump'!$E$2:$AI$400,
MATCH($A251,'Attendance Dump'!$B$2:$B$400,0),
MATCH(AZ$2,'Attendance Dump'!$E$1:$AI$1,0)
),
INDEX('Active Hour''s Dump'!$D$3:$AH$337,
MATCH($C251,'Active Hour''s Dump'!$A$3:$A$337,0),
MATCH(AZ$2,'Active Hour''s Dump'!$D$2:$AH$2,0)
))),"")</f>
        <v>5.4166666666666696</v>
      </c>
      <c r="BA251" s="13">
        <f>_xlfn.IFNA(IF(BA$3="Productivity",
INDEX('Productivity Dump'!$E$4:$AJ$500,
MATCH($A251,'Productivity Dump'!$A$4:$A$500,0),
MATCH(BA$2,'Productivity Dump'!$E$3:$AJ$3,0)
),
IF(BA$3="Attendance",
INDEX('Attendance Dump'!$E$2:$AI$400,
MATCH($A251,'Attendance Dump'!$B$2:$B$400,0),
MATCH(BA$2,'Attendance Dump'!$E$1:$AI$1,0)
),
INDEX('Active Hour''s Dump'!$D$3:$AH$337,
MATCH($C251,'Active Hour''s Dump'!$A$3:$A$337,0),
MATCH(BA$2,'Active Hour''s Dump'!$D$2:$AH$2,0)
))),"")</f>
        <v>525.63200000000006</v>
      </c>
      <c r="BB251" s="13" t="str">
        <f>_xlfn.IFNA(IF(BB$3="Productivity",
INDEX('Productivity Dump'!$E$4:$AJ$500,
MATCH($A251,'Productivity Dump'!$A$4:$A$500,0),
MATCH(BB$2,'Productivity Dump'!$E$3:$AJ$3,0)
),
IF(BB$3="Attendance",
INDEX('Attendance Dump'!$E$2:$AI$400,
MATCH($A251,'Attendance Dump'!$B$2:$B$400,0),
MATCH(BB$2,'Attendance Dump'!$E$1:$AI$1,0)
),
INDEX('Active Hour''s Dump'!$D$3:$AH$337,
MATCH($C251,'Active Hour''s Dump'!$A$3:$A$337,0),
MATCH(BB$2,'Active Hour''s Dump'!$D$2:$AH$2,0)
))),"")</f>
        <v>PL</v>
      </c>
      <c r="BC251" s="54">
        <f>_xlfn.IFNA(IF(BC$3="Productivity",
INDEX('Productivity Dump'!$E$4:$AJ$500,
MATCH($A251,'Productivity Dump'!$A$4:$A$500,0),
MATCH(BC$2,'Productivity Dump'!$E$3:$AJ$3,0)
),
IF(BC$3="Attendance",
INDEX('Attendance Dump'!$E$2:$AI$400,
MATCH($A251,'Attendance Dump'!$B$2:$B$400,0),
MATCH(BC$2,'Attendance Dump'!$E$1:$AI$1,0)
),
INDEX('Active Hour''s Dump'!$D$3:$AH$337,
MATCH($C251,'Active Hour''s Dump'!$A$3:$A$337,0),
MATCH(BC$2,'Active Hour''s Dump'!$D$2:$AH$2,0)
))),"")</f>
        <v>2.75</v>
      </c>
      <c r="BD251" s="13">
        <f>_xlfn.IFNA(IF(BD$3="Productivity",
INDEX('Productivity Dump'!$E$4:$AJ$500,
MATCH($A251,'Productivity Dump'!$A$4:$A$500,0),
MATCH(BD$2,'Productivity Dump'!$E$3:$AJ$3,0)
),
IF(BD$3="Attendance",
INDEX('Attendance Dump'!$E$2:$AI$400,
MATCH($A251,'Attendance Dump'!$B$2:$B$400,0),
MATCH(BD$2,'Attendance Dump'!$E$1:$AI$1,0)
),
INDEX('Active Hour''s Dump'!$D$3:$AH$337,
MATCH($C251,'Active Hour''s Dump'!$A$3:$A$337,0),
MATCH(BD$2,'Active Hour''s Dump'!$D$2:$AH$2,0)
))),"")</f>
        <v>0</v>
      </c>
      <c r="BE251" s="13" t="str">
        <f>_xlfn.IFNA(IF(BE$3="Productivity",
INDEX('Productivity Dump'!$E$4:$AJ$500,
MATCH($A251,'Productivity Dump'!$A$4:$A$500,0),
MATCH(BE$2,'Productivity Dump'!$E$3:$AJ$3,0)
),
IF(BE$3="Attendance",
INDEX('Attendance Dump'!$E$2:$AI$400,
MATCH($A251,'Attendance Dump'!$B$2:$B$400,0),
MATCH(BE$2,'Attendance Dump'!$E$1:$AI$1,0)
),
INDEX('Active Hour''s Dump'!$D$3:$AH$337,
MATCH($C251,'Active Hour''s Dump'!$A$3:$A$337,0),
MATCH(BE$2,'Active Hour''s Dump'!$D$2:$AH$2,0)
))),"")</f>
        <v>LWP-LWP</v>
      </c>
      <c r="BF251" s="54">
        <f>_xlfn.IFNA(IF(BF$3="Productivity",
INDEX('Productivity Dump'!$E$4:$AJ$500,
MATCH($A251,'Productivity Dump'!$A$4:$A$500,0),
MATCH(BF$2,'Productivity Dump'!$E$3:$AJ$3,0)
),
IF(BF$3="Attendance",
INDEX('Attendance Dump'!$E$2:$AI$400,
MATCH($A251,'Attendance Dump'!$B$2:$B$400,0),
MATCH(BF$2,'Attendance Dump'!$E$1:$AI$1,0)
),
INDEX('Active Hour''s Dump'!$D$3:$AH$337,
MATCH($C251,'Active Hour''s Dump'!$A$3:$A$337,0),
MATCH(BF$2,'Active Hour''s Dump'!$D$2:$AH$2,0)
))),"")</f>
        <v>0</v>
      </c>
      <c r="BG251" s="13">
        <f>_xlfn.IFNA(IF(BG$3="Productivity",
INDEX('Productivity Dump'!$E$4:$AJ$500,
MATCH($A251,'Productivity Dump'!$A$4:$A$500,0),
MATCH(BG$2,'Productivity Dump'!$E$3:$AJ$3,0)
),
IF(BG$3="Attendance",
INDEX('Attendance Dump'!$E$2:$AI$400,
MATCH($A251,'Attendance Dump'!$B$2:$B$400,0),
MATCH(BG$2,'Attendance Dump'!$E$1:$AI$1,0)
),
INDEX('Active Hour''s Dump'!$D$3:$AH$337,
MATCH($C251,'Active Hour''s Dump'!$A$3:$A$337,0),
MATCH(BG$2,'Active Hour''s Dump'!$D$2:$AH$2,0)
))),"")</f>
        <v>0</v>
      </c>
      <c r="BH251" s="13" t="str">
        <f>_xlfn.IFNA(IF(BH$3="Productivity",
INDEX('Productivity Dump'!$E$4:$AJ$500,
MATCH($A251,'Productivity Dump'!$A$4:$A$500,0),
MATCH(BH$2,'Productivity Dump'!$E$3:$AJ$3,0)
),
IF(BH$3="Attendance",
INDEX('Attendance Dump'!$E$2:$AI$400,
MATCH($A251,'Attendance Dump'!$B$2:$B$400,0),
MATCH(BH$2,'Attendance Dump'!$E$1:$AI$1,0)
),
INDEX('Active Hour''s Dump'!$D$3:$AH$337,
MATCH($C251,'Active Hour''s Dump'!$A$3:$A$337,0),
MATCH(BH$2,'Active Hour''s Dump'!$D$2:$AH$2,0)
))),"")</f>
        <v>WO</v>
      </c>
      <c r="BI251" s="54">
        <f>_xlfn.IFNA(IF(BI$3="Productivity",
INDEX('Productivity Dump'!$E$4:$AJ$500,
MATCH($A251,'Productivity Dump'!$A$4:$A$500,0),
MATCH(BI$2,'Productivity Dump'!$E$3:$AJ$3,0)
),
IF(BI$3="Attendance",
INDEX('Attendance Dump'!$E$2:$AI$400,
MATCH($A251,'Attendance Dump'!$B$2:$B$400,0),
MATCH(BI$2,'Attendance Dump'!$E$1:$AI$1,0)
),
INDEX('Active Hour''s Dump'!$D$3:$AH$337,
MATCH($C251,'Active Hour''s Dump'!$A$3:$A$337,0),
MATCH(BI$2,'Active Hour''s Dump'!$D$2:$AH$2,0)
))),"")</f>
        <v>0</v>
      </c>
      <c r="BJ251" s="13">
        <f>_xlfn.IFNA(IF(BJ$3="Productivity",
INDEX('Productivity Dump'!$E$4:$AJ$500,
MATCH($A251,'Productivity Dump'!$A$4:$A$500,0),
MATCH(BJ$2,'Productivity Dump'!$E$3:$AJ$3,0)
),
IF(BJ$3="Attendance",
INDEX('Attendance Dump'!$E$2:$AI$400,
MATCH($A251,'Attendance Dump'!$B$2:$B$400,0),
MATCH(BJ$2,'Attendance Dump'!$E$1:$AI$1,0)
),
INDEX('Active Hour''s Dump'!$D$3:$AH$337,
MATCH($C251,'Active Hour''s Dump'!$A$3:$A$337,0),
MATCH(BJ$2,'Active Hour''s Dump'!$D$2:$AH$2,0)
))),"")</f>
        <v>663.53499999999997</v>
      </c>
      <c r="BK251" s="13" t="str">
        <f>_xlfn.IFNA(IF(BK$3="Productivity",
INDEX('Productivity Dump'!$E$4:$AJ$500,
MATCH($A251,'Productivity Dump'!$A$4:$A$500,0),
MATCH(BK$2,'Productivity Dump'!$E$3:$AJ$3,0)
),
IF(BK$3="Attendance",
INDEX('Attendance Dump'!$E$2:$AI$400,
MATCH($A251,'Attendance Dump'!$B$2:$B$400,0),
MATCH(BK$2,'Attendance Dump'!$E$1:$AI$1,0)
),
INDEX('Active Hour''s Dump'!$D$3:$AH$337,
MATCH($C251,'Active Hour''s Dump'!$A$3:$A$337,0),
MATCH(BK$2,'Active Hour''s Dump'!$D$2:$AH$2,0)
))),"")</f>
        <v>P</v>
      </c>
      <c r="BL251" s="54">
        <f>_xlfn.IFNA(IF(BL$3="Productivity",
INDEX('Productivity Dump'!$E$4:$AJ$500,
MATCH($A251,'Productivity Dump'!$A$4:$A$500,0),
MATCH(BL$2,'Productivity Dump'!$E$3:$AJ$3,0)
),
IF(BL$3="Attendance",
INDEX('Attendance Dump'!$E$2:$AI$400,
MATCH($A251,'Attendance Dump'!$B$2:$B$400,0),
MATCH(BL$2,'Attendance Dump'!$E$1:$AI$1,0)
),
INDEX('Active Hour''s Dump'!$D$3:$AH$337,
MATCH($C251,'Active Hour''s Dump'!$A$3:$A$337,0),
MATCH(BL$2,'Active Hour''s Dump'!$D$2:$AH$2,0)
))),"")</f>
        <v>3.5</v>
      </c>
      <c r="BM251" s="13">
        <f>_xlfn.IFNA(IF(BM$3="Productivity",
INDEX('Productivity Dump'!$E$4:$AJ$500,
MATCH($A251,'Productivity Dump'!$A$4:$A$500,0),
MATCH(BM$2,'Productivity Dump'!$E$3:$AJ$3,0)
),
IF(BM$3="Attendance",
INDEX('Attendance Dump'!$E$2:$AI$400,
MATCH($A251,'Attendance Dump'!$B$2:$B$400,0),
MATCH(BM$2,'Attendance Dump'!$E$1:$AI$1,0)
),
INDEX('Active Hour''s Dump'!$D$3:$AH$337,
MATCH($C251,'Active Hour''s Dump'!$A$3:$A$337,0),
MATCH(BM$2,'Active Hour''s Dump'!$D$2:$AH$2,0)
))),"")</f>
        <v>1256.0709999999999</v>
      </c>
      <c r="BN251" s="13" t="str">
        <f>_xlfn.IFNA(IF(BN$3="Productivity",
INDEX('Productivity Dump'!$E$4:$AJ$500,
MATCH($A251,'Productivity Dump'!$A$4:$A$500,0),
MATCH(BN$2,'Productivity Dump'!$E$3:$AJ$3,0)
),
IF(BN$3="Attendance",
INDEX('Attendance Dump'!$E$2:$AI$400,
MATCH($A251,'Attendance Dump'!$B$2:$B$400,0),
MATCH(BN$2,'Attendance Dump'!$E$1:$AI$1,0)
),
INDEX('Active Hour''s Dump'!$D$3:$AH$337,
MATCH($C251,'Active Hour''s Dump'!$A$3:$A$337,0),
MATCH(BN$2,'Active Hour''s Dump'!$D$2:$AH$2,0)
))),"")</f>
        <v>P</v>
      </c>
      <c r="BO251" s="54">
        <f>_xlfn.IFNA(IF(BO$3="Productivity",
INDEX('Productivity Dump'!$E$4:$AJ$500,
MATCH($A251,'Productivity Dump'!$A$4:$A$500,0),
MATCH(BO$2,'Productivity Dump'!$E$3:$AJ$3,0)
),
IF(BO$3="Attendance",
INDEX('Attendance Dump'!$E$2:$AI$400,
MATCH($A251,'Attendance Dump'!$B$2:$B$400,0),
MATCH(BO$2,'Attendance Dump'!$E$1:$AI$1,0)
),
INDEX('Active Hour''s Dump'!$D$3:$AH$337,
MATCH($C251,'Active Hour''s Dump'!$A$3:$A$337,0),
MATCH(BO$2,'Active Hour''s Dump'!$D$2:$AH$2,0)
))),"")</f>
        <v>7</v>
      </c>
      <c r="BP251" s="13">
        <f>_xlfn.IFNA(IF(BP$3="Productivity",
INDEX('Productivity Dump'!$E$4:$AJ$500,
MATCH($A251,'Productivity Dump'!$A$4:$A$500,0),
MATCH(BP$2,'Productivity Dump'!$E$3:$AJ$3,0)
),
IF(BP$3="Attendance",
INDEX('Attendance Dump'!$E$2:$AI$400,
MATCH($A251,'Attendance Dump'!$B$2:$B$400,0),
MATCH(BP$2,'Attendance Dump'!$E$1:$AI$1,0)
),
INDEX('Active Hour''s Dump'!$D$3:$AH$337,
MATCH($C251,'Active Hour''s Dump'!$A$3:$A$337,0),
MATCH(BP$2,'Active Hour''s Dump'!$D$2:$AH$2,0)
))),"")</f>
        <v>1055.288</v>
      </c>
      <c r="BQ251" s="13" t="str">
        <f>_xlfn.IFNA(IF(BQ$3="Productivity",
INDEX('Productivity Dump'!$E$4:$AJ$500,
MATCH($A251,'Productivity Dump'!$A$4:$A$500,0),
MATCH(BQ$2,'Productivity Dump'!$E$3:$AJ$3,0)
),
IF(BQ$3="Attendance",
INDEX('Attendance Dump'!$E$2:$AI$400,
MATCH($A251,'Attendance Dump'!$B$2:$B$400,0),
MATCH(BQ$2,'Attendance Dump'!$E$1:$AI$1,0)
),
INDEX('Active Hour''s Dump'!$D$3:$AH$337,
MATCH($C251,'Active Hour''s Dump'!$A$3:$A$337,0),
MATCH(BQ$2,'Active Hour''s Dump'!$D$2:$AH$2,0)
))),"")</f>
        <v>P</v>
      </c>
      <c r="BR251" s="54">
        <f>_xlfn.IFNA(IF(BR$3="Productivity",
INDEX('Productivity Dump'!$E$4:$AJ$500,
MATCH($A251,'Productivity Dump'!$A$4:$A$500,0),
MATCH(BR$2,'Productivity Dump'!$E$3:$AJ$3,0)
),
IF(BR$3="Attendance",
INDEX('Attendance Dump'!$E$2:$AI$400,
MATCH($A251,'Attendance Dump'!$B$2:$B$400,0),
MATCH(BR$2,'Attendance Dump'!$E$1:$AI$1,0)
),
INDEX('Active Hour''s Dump'!$D$3:$AH$337,
MATCH($C251,'Active Hour''s Dump'!$A$3:$A$337,0),
MATCH(BR$2,'Active Hour''s Dump'!$D$2:$AH$2,0)
))),"")</f>
        <v>4.1666666666666696</v>
      </c>
      <c r="BS251" s="13">
        <f>_xlfn.IFNA(IF(BS$3="Productivity",
INDEX('Productivity Dump'!$E$4:$AJ$500,
MATCH($A251,'Productivity Dump'!$A$4:$A$500,0),
MATCH(BS$2,'Productivity Dump'!$E$3:$AJ$3,0)
),
IF(BS$3="Attendance",
INDEX('Attendance Dump'!$E$2:$AI$400,
MATCH($A251,'Attendance Dump'!$B$2:$B$400,0),
MATCH(BS$2,'Attendance Dump'!$E$1:$AI$1,0)
),
INDEX('Active Hour''s Dump'!$D$3:$AH$337,
MATCH($C251,'Active Hour''s Dump'!$A$3:$A$337,0),
MATCH(BS$2,'Active Hour''s Dump'!$D$2:$AH$2,0)
))),"")</f>
        <v>1023.1219999999998</v>
      </c>
      <c r="BT251" s="13" t="str">
        <f>_xlfn.IFNA(IF(BT$3="Productivity",
INDEX('Productivity Dump'!$E$4:$AJ$500,
MATCH($A251,'Productivity Dump'!$A$4:$A$500,0),
MATCH(BT$2,'Productivity Dump'!$E$3:$AJ$3,0)
),
IF(BT$3="Attendance",
INDEX('Attendance Dump'!$E$2:$AI$400,
MATCH($A251,'Attendance Dump'!$B$2:$B$400,0),
MATCH(BT$2,'Attendance Dump'!$E$1:$AI$1,0)
),
INDEX('Active Hour''s Dump'!$D$3:$AH$337,
MATCH($C251,'Active Hour''s Dump'!$A$3:$A$337,0),
MATCH(BT$2,'Active Hour''s Dump'!$D$2:$AH$2,0)
))),"")</f>
        <v>H(P)</v>
      </c>
      <c r="BU251" s="54">
        <f>_xlfn.IFNA(IF(BU$3="Productivity",
INDEX('Productivity Dump'!$E$4:$AJ$500,
MATCH($A251,'Productivity Dump'!$A$4:$A$500,0),
MATCH(BU$2,'Productivity Dump'!$E$3:$AJ$3,0)
),
IF(BU$3="Attendance",
INDEX('Attendance Dump'!$E$2:$AI$400,
MATCH($A251,'Attendance Dump'!$B$2:$B$400,0),
MATCH(BU$2,'Attendance Dump'!$E$1:$AI$1,0)
),
INDEX('Active Hour''s Dump'!$D$3:$AH$337,
MATCH($C251,'Active Hour''s Dump'!$A$3:$A$337,0),
MATCH(BU$2,'Active Hour''s Dump'!$D$2:$AH$2,0)
))),"")</f>
        <v>5</v>
      </c>
      <c r="BV251" s="13">
        <f>_xlfn.IFNA(IF(BV$3="Productivity",
INDEX('Productivity Dump'!$E$4:$AJ$500,
MATCH($A251,'Productivity Dump'!$A$4:$A$500,0),
MATCH(BV$2,'Productivity Dump'!$E$3:$AJ$3,0)
),
IF(BV$3="Attendance",
INDEX('Attendance Dump'!$E$2:$AI$400,
MATCH($A251,'Attendance Dump'!$B$2:$B$400,0),
MATCH(BV$2,'Attendance Dump'!$E$1:$AI$1,0)
),
INDEX('Active Hour''s Dump'!$D$3:$AH$337,
MATCH($C251,'Active Hour''s Dump'!$A$3:$A$337,0),
MATCH(BV$2,'Active Hour''s Dump'!$D$2:$AH$2,0)
))),"")</f>
        <v>285.75100000000003</v>
      </c>
      <c r="BW251" s="13" t="str">
        <f>_xlfn.IFNA(IF(BW$3="Productivity",
INDEX('Productivity Dump'!$E$4:$AJ$500,
MATCH($A251,'Productivity Dump'!$A$4:$A$500,0),
MATCH(BW$2,'Productivity Dump'!$E$3:$AJ$3,0)
),
IF(BW$3="Attendance",
INDEX('Attendance Dump'!$E$2:$AI$400,
MATCH($A251,'Attendance Dump'!$B$2:$B$400,0),
MATCH(BW$2,'Attendance Dump'!$E$1:$AI$1,0)
),
INDEX('Active Hour''s Dump'!$D$3:$AH$337,
MATCH($C251,'Active Hour''s Dump'!$A$3:$A$337,0),
MATCH(BW$2,'Active Hour''s Dump'!$D$2:$AH$2,0)
))),"")</f>
        <v>PL</v>
      </c>
      <c r="BX251" s="54">
        <f>_xlfn.IFNA(IF(BX$3="Productivity",
INDEX('Productivity Dump'!$E$4:$AJ$500,
MATCH($A251,'Productivity Dump'!$A$4:$A$500,0),
MATCH(BX$2,'Productivity Dump'!$E$3:$AJ$3,0)
),
IF(BX$3="Attendance",
INDEX('Attendance Dump'!$E$2:$AI$400,
MATCH($A251,'Attendance Dump'!$B$2:$B$400,0),
MATCH(BX$2,'Attendance Dump'!$E$1:$AI$1,0)
),
INDEX('Active Hour''s Dump'!$D$3:$AH$337,
MATCH($C251,'Active Hour''s Dump'!$A$3:$A$337,0),
MATCH(BX$2,'Active Hour''s Dump'!$D$2:$AH$2,0)
))),"")</f>
        <v>2.0833333333333299</v>
      </c>
      <c r="BY251" s="13">
        <f>_xlfn.IFNA(IF(BY$3="Productivity",
INDEX('Productivity Dump'!$E$4:$AJ$500,
MATCH($A251,'Productivity Dump'!$A$4:$A$500,0),
MATCH(BY$2,'Productivity Dump'!$E$3:$AJ$3,0)
),
IF(BY$3="Attendance",
INDEX('Attendance Dump'!$E$2:$AI$400,
MATCH($A251,'Attendance Dump'!$B$2:$B$400,0),
MATCH(BY$2,'Attendance Dump'!$E$1:$AI$1,0)
),
INDEX('Active Hour''s Dump'!$D$3:$AH$337,
MATCH($C251,'Active Hour''s Dump'!$A$3:$A$337,0),
MATCH(BY$2,'Active Hour''s Dump'!$D$2:$AH$2,0)
))),"")</f>
        <v>0</v>
      </c>
      <c r="BZ251" s="13" t="str">
        <f>_xlfn.IFNA(IF(BZ$3="Productivity",
INDEX('Productivity Dump'!$E$4:$AJ$500,
MATCH($A251,'Productivity Dump'!$A$4:$A$500,0),
MATCH(BZ$2,'Productivity Dump'!$E$3:$AJ$3,0)
),
IF(BZ$3="Attendance",
INDEX('Attendance Dump'!$E$2:$AI$400,
MATCH($A251,'Attendance Dump'!$B$2:$B$400,0),
MATCH(BZ$2,'Attendance Dump'!$E$1:$AI$1,0)
),
INDEX('Active Hour''s Dump'!$D$3:$AH$337,
MATCH($C251,'Active Hour''s Dump'!$A$3:$A$337,0),
MATCH(BZ$2,'Active Hour''s Dump'!$D$2:$AH$2,0)
))),"")</f>
        <v>P</v>
      </c>
      <c r="CA251" s="54">
        <f>_xlfn.IFNA(IF(CA$3="Productivity",
INDEX('Productivity Dump'!$E$4:$AJ$500,
MATCH($A251,'Productivity Dump'!$A$4:$A$500,0),
MATCH(CA$2,'Productivity Dump'!$E$3:$AJ$3,0)
),
IF(CA$3="Attendance",
INDEX('Attendance Dump'!$E$2:$AI$400,
MATCH($A251,'Attendance Dump'!$B$2:$B$400,0),
MATCH(CA$2,'Attendance Dump'!$E$1:$AI$1,0)
),
INDEX('Active Hour''s Dump'!$D$3:$AH$337,
MATCH($C251,'Active Hour''s Dump'!$A$3:$A$337,0),
MATCH(CA$2,'Active Hour''s Dump'!$D$2:$AH$2,0)
))),"")</f>
        <v>0</v>
      </c>
      <c r="CB251" s="13">
        <f>_xlfn.IFNA(IF(CB$3="Productivity",
INDEX('Productivity Dump'!$E$4:$AJ$500,
MATCH($A251,'Productivity Dump'!$A$4:$A$500,0),
MATCH(CB$2,'Productivity Dump'!$E$3:$AJ$3,0)
),
IF(CB$3="Attendance",
INDEX('Attendance Dump'!$E$2:$AI$400,
MATCH($A251,'Attendance Dump'!$B$2:$B$400,0),
MATCH(CB$2,'Attendance Dump'!$E$1:$AI$1,0)
),
INDEX('Active Hour''s Dump'!$D$3:$AH$337,
MATCH($C251,'Active Hour''s Dump'!$A$3:$A$337,0),
MATCH(CB$2,'Active Hour''s Dump'!$D$2:$AH$2,0)
))),"")</f>
        <v>0</v>
      </c>
      <c r="CC251" s="13" t="str">
        <f>_xlfn.IFNA(IF(CC$3="Productivity",
INDEX('Productivity Dump'!$E$4:$AJ$500,
MATCH($A251,'Productivity Dump'!$A$4:$A$500,0),
MATCH(CC$2,'Productivity Dump'!$E$3:$AJ$3,0)
),
IF(CC$3="Attendance",
INDEX('Attendance Dump'!$E$2:$AI$400,
MATCH($A251,'Attendance Dump'!$B$2:$B$400,0),
MATCH(CC$2,'Attendance Dump'!$E$1:$AI$1,0)
),
INDEX('Active Hour''s Dump'!$D$3:$AH$337,
MATCH($C251,'Active Hour''s Dump'!$A$3:$A$337,0),
MATCH(CC$2,'Active Hour''s Dump'!$D$2:$AH$2,0)
))),"")</f>
        <v>WO</v>
      </c>
      <c r="CD251" s="54">
        <f>_xlfn.IFNA(IF(CD$3="Productivity",
INDEX('Productivity Dump'!$E$4:$AJ$500,
MATCH($A251,'Productivity Dump'!$A$4:$A$500,0),
MATCH(CD$2,'Productivity Dump'!$E$3:$AJ$3,0)
),
IF(CD$3="Attendance",
INDEX('Attendance Dump'!$E$2:$AI$400,
MATCH($A251,'Attendance Dump'!$B$2:$B$400,0),
MATCH(CD$2,'Attendance Dump'!$E$1:$AI$1,0)
),
INDEX('Active Hour''s Dump'!$D$3:$AH$337,
MATCH($C251,'Active Hour''s Dump'!$A$3:$A$337,0),
MATCH(CD$2,'Active Hour''s Dump'!$D$2:$AH$2,0)
))),"")</f>
        <v>0</v>
      </c>
      <c r="CE251" s="13">
        <f>_xlfn.IFNA(IF(CE$3="Productivity",
INDEX('Productivity Dump'!$E$4:$AJ$500,
MATCH($A251,'Productivity Dump'!$A$4:$A$500,0),
MATCH(CE$2,'Productivity Dump'!$E$3:$AJ$3,0)
),
IF(CE$3="Attendance",
INDEX('Attendance Dump'!$E$2:$AI$400,
MATCH($A251,'Attendance Dump'!$B$2:$B$400,0),
MATCH(CE$2,'Attendance Dump'!$E$1:$AI$1,0)
),
INDEX('Active Hour''s Dump'!$D$3:$AH$337,
MATCH($C251,'Active Hour''s Dump'!$A$3:$A$337,0),
MATCH(CE$2,'Active Hour''s Dump'!$D$2:$AH$2,0)
))),"")</f>
        <v>447.709</v>
      </c>
      <c r="CF251" s="13" t="str">
        <f>_xlfn.IFNA(IF(CF$3="Productivity",
INDEX('Productivity Dump'!$E$4:$AJ$500,
MATCH($A251,'Productivity Dump'!$A$4:$A$500,0),
MATCH(CF$2,'Productivity Dump'!$E$3:$AJ$3,0)
),
IF(CF$3="Attendance",
INDEX('Attendance Dump'!$E$2:$AI$400,
MATCH($A251,'Attendance Dump'!$B$2:$B$400,0),
MATCH(CF$2,'Attendance Dump'!$E$1:$AI$1,0)
),
INDEX('Active Hour''s Dump'!$D$3:$AH$337,
MATCH($C251,'Active Hour''s Dump'!$A$3:$A$337,0),
MATCH(CF$2,'Active Hour''s Dump'!$D$2:$AH$2,0)
))),"")</f>
        <v>P</v>
      </c>
      <c r="CG251" s="54">
        <f>_xlfn.IFNA(IF(CG$3="Productivity",
INDEX('Productivity Dump'!$E$4:$AJ$500,
MATCH($A251,'Productivity Dump'!$A$4:$A$500,0),
MATCH(CG$2,'Productivity Dump'!$E$3:$AJ$3,0)
),
IF(CG$3="Attendance",
INDEX('Attendance Dump'!$E$2:$AI$400,
MATCH($A251,'Attendance Dump'!$B$2:$B$400,0),
MATCH(CG$2,'Attendance Dump'!$E$1:$AI$1,0)
),
INDEX('Active Hour''s Dump'!$D$3:$AH$337,
MATCH($C251,'Active Hour''s Dump'!$A$3:$A$337,0),
MATCH(CG$2,'Active Hour''s Dump'!$D$2:$AH$2,0)
))),"")</f>
        <v>1.75</v>
      </c>
      <c r="CH251" s="13">
        <f>_xlfn.IFNA(IF(CH$3="Productivity",
INDEX('Productivity Dump'!$E$4:$AJ$500,
MATCH($A251,'Productivity Dump'!$A$4:$A$500,0),
MATCH(CH$2,'Productivity Dump'!$E$3:$AJ$3,0)
),
IF(CH$3="Attendance",
INDEX('Attendance Dump'!$E$2:$AI$400,
MATCH($A251,'Attendance Dump'!$B$2:$B$400,0),
MATCH(CH$2,'Attendance Dump'!$E$1:$AI$1,0)
),
INDEX('Active Hour''s Dump'!$D$3:$AH$337,
MATCH($C251,'Active Hour''s Dump'!$A$3:$A$337,0),
MATCH(CH$2,'Active Hour''s Dump'!$D$2:$AH$2,0)
))),"")</f>
        <v>951.303</v>
      </c>
      <c r="CI251" s="13" t="str">
        <f>_xlfn.IFNA(IF(CI$3="Productivity",
INDEX('Productivity Dump'!$E$4:$AJ$500,
MATCH($A251,'Productivity Dump'!$A$4:$A$500,0),
MATCH(CI$2,'Productivity Dump'!$E$3:$AJ$3,0)
),
IF(CI$3="Attendance",
INDEX('Attendance Dump'!$E$2:$AI$400,
MATCH($A251,'Attendance Dump'!$B$2:$B$400,0),
MATCH(CI$2,'Attendance Dump'!$E$1:$AI$1,0)
),
INDEX('Active Hour''s Dump'!$D$3:$AH$337,
MATCH($C251,'Active Hour''s Dump'!$A$3:$A$337,0),
MATCH(CI$2,'Active Hour''s Dump'!$D$2:$AH$2,0)
))),"")</f>
        <v>P</v>
      </c>
      <c r="CJ251" s="54">
        <f>_xlfn.IFNA(IF(CJ$3="Productivity",
INDEX('Productivity Dump'!$E$4:$AJ$500,
MATCH($A251,'Productivity Dump'!$A$4:$A$500,0),
MATCH(CJ$2,'Productivity Dump'!$E$3:$AJ$3,0)
),
IF(CJ$3="Attendance",
INDEX('Attendance Dump'!$E$2:$AI$400,
MATCH($A251,'Attendance Dump'!$B$2:$B$400,0),
MATCH(CJ$2,'Attendance Dump'!$E$1:$AI$1,0)
),
INDEX('Active Hour''s Dump'!$D$3:$AH$337,
MATCH($C251,'Active Hour''s Dump'!$A$3:$A$337,0),
MATCH(CJ$2,'Active Hour''s Dump'!$D$2:$AH$2,0)
))),"")</f>
        <v>4.8333333333333304</v>
      </c>
      <c r="CK251" s="13">
        <f>_xlfn.IFNA(IF(CK$3="Productivity",
INDEX('Productivity Dump'!$E$4:$AJ$500,
MATCH($A251,'Productivity Dump'!$A$4:$A$500,0),
MATCH(CK$2,'Productivity Dump'!$E$3:$AJ$3,0)
),
IF(CK$3="Attendance",
INDEX('Attendance Dump'!$E$2:$AI$400,
MATCH($A251,'Attendance Dump'!$B$2:$B$400,0),
MATCH(CK$2,'Attendance Dump'!$E$1:$AI$1,0)
),
INDEX('Active Hour''s Dump'!$D$3:$AH$337,
MATCH($C251,'Active Hour''s Dump'!$A$3:$A$337,0),
MATCH(CK$2,'Active Hour''s Dump'!$D$2:$AH$2,0)
))),"")</f>
        <v>451.38300000000004</v>
      </c>
      <c r="CL251" s="13" t="str">
        <f>_xlfn.IFNA(IF(CL$3="Productivity",
INDEX('Productivity Dump'!$E$4:$AJ$500,
MATCH($A251,'Productivity Dump'!$A$4:$A$500,0),
MATCH(CL$2,'Productivity Dump'!$E$3:$AJ$3,0)
),
IF(CL$3="Attendance",
INDEX('Attendance Dump'!$E$2:$AI$400,
MATCH($A251,'Attendance Dump'!$B$2:$B$400,0),
MATCH(CL$2,'Attendance Dump'!$E$1:$AI$1,0)
),
INDEX('Active Hour''s Dump'!$D$3:$AH$337,
MATCH($C251,'Active Hour''s Dump'!$A$3:$A$337,0),
MATCH(CL$2,'Active Hour''s Dump'!$D$2:$AH$2,0)
))),"")</f>
        <v>A</v>
      </c>
      <c r="CM251" s="54">
        <f>_xlfn.IFNA(IF(CM$3="Productivity",
INDEX('Productivity Dump'!$E$4:$AJ$500,
MATCH($A251,'Productivity Dump'!$A$4:$A$500,0),
MATCH(CM$2,'Productivity Dump'!$E$3:$AJ$3,0)
),
IF(CM$3="Attendance",
INDEX('Attendance Dump'!$E$2:$AI$400,
MATCH($A251,'Attendance Dump'!$B$2:$B$400,0),
MATCH(CM$2,'Attendance Dump'!$E$1:$AI$1,0)
),
INDEX('Active Hour''s Dump'!$D$3:$AH$337,
MATCH($C251,'Active Hour''s Dump'!$A$3:$A$337,0),
MATCH(CM$2,'Active Hour''s Dump'!$D$2:$AH$2,0)
))),"")</f>
        <v>2.5833333333333299</v>
      </c>
      <c r="CN251" s="13">
        <f>_xlfn.IFNA(IF(CN$3="Productivity",
INDEX('Productivity Dump'!$E$4:$AJ$500,
MATCH($A251,'Productivity Dump'!$A$4:$A$500,0),
MATCH(CN$2,'Productivity Dump'!$E$3:$AJ$3,0)
),
IF(CN$3="Attendance",
INDEX('Attendance Dump'!$E$2:$AI$400,
MATCH($A251,'Attendance Dump'!$B$2:$B$400,0),
MATCH(CN$2,'Attendance Dump'!$E$1:$AI$1,0)
),
INDEX('Active Hour''s Dump'!$D$3:$AH$337,
MATCH($C251,'Active Hour''s Dump'!$A$3:$A$337,0),
MATCH(CN$2,'Active Hour''s Dump'!$D$2:$AH$2,0)
))),"")</f>
        <v>0</v>
      </c>
      <c r="CO251" s="13">
        <f>_xlfn.IFNA(IF(CO$3="Productivity",
INDEX('Productivity Dump'!$E$4:$AJ$500,
MATCH($A251,'Productivity Dump'!$A$4:$A$500,0),
MATCH(CO$2,'Productivity Dump'!$E$3:$AJ$3,0)
),
IF(CO$3="Attendance",
INDEX('Attendance Dump'!$E$2:$AI$400,
MATCH($A251,'Attendance Dump'!$B$2:$B$400,0),
MATCH(CO$2,'Attendance Dump'!$E$1:$AI$1,0)
),
INDEX('Active Hour''s Dump'!$D$3:$AH$337,
MATCH($C251,'Active Hour''s Dump'!$A$3:$A$337,0),
MATCH(CO$2,'Active Hour''s Dump'!$D$2:$AH$2,0)
))),"")</f>
        <v>0</v>
      </c>
      <c r="CP251" s="54">
        <f>_xlfn.IFNA(IF(CP$3="Productivity",
INDEX('Productivity Dump'!$E$4:$AJ$500,
MATCH($A251,'Productivity Dump'!$A$4:$A$500,0),
MATCH(CP$2,'Productivity Dump'!$E$3:$AJ$3,0)
),
IF(CP$3="Attendance",
INDEX('Attendance Dump'!$E$2:$AI$400,
MATCH($A251,'Attendance Dump'!$B$2:$B$400,0),
MATCH(CP$2,'Attendance Dump'!$E$1:$AI$1,0)
),
INDEX('Active Hour''s Dump'!$D$3:$AH$337,
MATCH($C251,'Active Hour''s Dump'!$A$3:$A$337,0),
MATCH(CP$2,'Active Hour''s Dump'!$D$2:$AH$2,0)
))),"")</f>
        <v>0</v>
      </c>
      <c r="CQ251" s="13">
        <f>_xlfn.IFNA(IF(CQ$3="Productivity",
INDEX('Productivity Dump'!$E$4:$AJ$500,
MATCH($A251,'Productivity Dump'!$A$4:$A$500,0),
MATCH(CQ$2,'Productivity Dump'!$E$3:$AJ$3,0)
),
IF(CQ$3="Attendance",
INDEX('Attendance Dump'!$E$2:$AI$400,
MATCH($A251,'Attendance Dump'!$B$2:$B$400,0),
MATCH(CQ$2,'Attendance Dump'!$E$1:$AI$1,0)
),
INDEX('Active Hour''s Dump'!$D$3:$AH$337,
MATCH($C251,'Active Hour''s Dump'!$A$3:$A$337,0),
MATCH(CQ$2,'Active Hour''s Dump'!$D$2:$AH$2,0)
))),"")</f>
        <v>0</v>
      </c>
      <c r="CR251" s="13">
        <f>_xlfn.IFNA(IF(CR$3="Productivity",
INDEX('Productivity Dump'!$E$4:$AJ$500,
MATCH($A251,'Productivity Dump'!$A$4:$A$500,0),
MATCH(CR$2,'Productivity Dump'!$E$3:$AJ$3,0)
),
IF(CR$3="Attendance",
INDEX('Attendance Dump'!$E$2:$AI$400,
MATCH($A251,'Attendance Dump'!$B$2:$B$400,0),
MATCH(CR$2,'Attendance Dump'!$E$1:$AI$1,0)
),
INDEX('Active Hour''s Dump'!$D$3:$AH$337,
MATCH($C251,'Active Hour''s Dump'!$A$3:$A$337,0),
MATCH(CR$2,'Active Hour''s Dump'!$D$2:$AH$2,0)
))),"")</f>
        <v>0</v>
      </c>
      <c r="CS251" s="54">
        <f>_xlfn.IFNA(IF(CS$3="Productivity",
INDEX('Productivity Dump'!$E$4:$AJ$500,
MATCH($A251,'Productivity Dump'!$A$4:$A$500,0),
MATCH(CS$2,'Productivity Dump'!$E$3:$AJ$3,0)
),
IF(CS$3="Attendance",
INDEX('Attendance Dump'!$E$2:$AI$400,
MATCH($A251,'Attendance Dump'!$B$2:$B$400,0),
MATCH(CS$2,'Attendance Dump'!$E$1:$AI$1,0)
),
INDEX('Active Hour''s Dump'!$D$3:$AH$337,
MATCH($C251,'Active Hour''s Dump'!$A$3:$A$337,0),
MATCH(CS$2,'Active Hour''s Dump'!$D$2:$AH$2,0)
))),"")</f>
        <v>0</v>
      </c>
      <c r="CT251" s="13">
        <f>_xlfn.IFNA(IF(CT$3="Productivity",
INDEX('Productivity Dump'!$E$4:$AJ$500,
MATCH($A251,'Productivity Dump'!$A$4:$A$500,0),
MATCH(CT$2,'Productivity Dump'!$E$3:$AJ$3,0)
),
IF(CT$3="Attendance",
INDEX('Attendance Dump'!$E$2:$AI$400,
MATCH($A251,'Attendance Dump'!$B$2:$B$400,0),
MATCH(CT$2,'Attendance Dump'!$E$1:$AI$1,0)
),
INDEX('Active Hour''s Dump'!$D$3:$AH$337,
MATCH($C251,'Active Hour''s Dump'!$A$3:$A$337,0),
MATCH(CT$2,'Active Hour''s Dump'!$D$2:$AH$2,0)
))),"")</f>
        <v>0</v>
      </c>
      <c r="CU251" s="13">
        <f>_xlfn.IFNA(IF(CU$3="Productivity",
INDEX('Productivity Dump'!$E$4:$AJ$500,
MATCH($A251,'Productivity Dump'!$A$4:$A$500,0),
MATCH(CU$2,'Productivity Dump'!$E$3:$AJ$3,0)
),
IF(CU$3="Attendance",
INDEX('Attendance Dump'!$E$2:$AI$400,
MATCH($A251,'Attendance Dump'!$B$2:$B$400,0),
MATCH(CU$2,'Attendance Dump'!$E$1:$AI$1,0)
),
INDEX('Active Hour''s Dump'!$D$3:$AH$337,
MATCH($C251,'Active Hour''s Dump'!$A$3:$A$337,0),
MATCH(CU$2,'Active Hour''s Dump'!$D$2:$AH$2,0)
))),"")</f>
        <v>0</v>
      </c>
      <c r="CV251" s="54">
        <f>_xlfn.IFNA(IF(CV$3="Productivity",
INDEX('Productivity Dump'!$E$4:$AJ$500,
MATCH($A251,'Productivity Dump'!$A$4:$A$500,0),
MATCH(CV$2,'Productivity Dump'!$E$3:$AJ$3,0)
),
IF(CV$3="Attendance",
INDEX('Attendance Dump'!$E$2:$AI$400,
MATCH($A251,'Attendance Dump'!$B$2:$B$400,0),
MATCH(CV$2,'Attendance Dump'!$E$1:$AI$1,0)
),
INDEX('Active Hour''s Dump'!$D$3:$AH$337,
MATCH($C251,'Active Hour''s Dump'!$A$3:$A$337,0),
MATCH(CV$2,'Active Hour''s Dump'!$D$2:$AH$2,0)
))),"")</f>
        <v>0</v>
      </c>
      <c r="CW251" s="13"/>
      <c r="CX251" s="13"/>
      <c r="CY251" s="54"/>
      <c r="DA251" s="57">
        <f t="shared" si="87"/>
        <v>101.08333333333333</v>
      </c>
      <c r="DB251" s="35">
        <f t="shared" si="88"/>
        <v>18315.027999999998</v>
      </c>
      <c r="DC251" s="35">
        <f t="shared" si="83"/>
        <v>3684.9720000000016</v>
      </c>
      <c r="DD251" s="35">
        <f t="shared" ca="1" si="86"/>
        <v>0</v>
      </c>
      <c r="DF251" s="32" cm="1">
        <f t="array" ref="DF251">SUMPRODUCT(
    (MOD(COLUMN(H251:CV251) - COLUMN(H251), 3) = 0) *
    (H251:CV251 = 0) *
    (I251:CW251 = "P") *
    (COUNTIF(UKHoliday, H$2:CV$2) = 0)
)</f>
        <v>1</v>
      </c>
      <c r="DG251" s="33" cm="1">
        <f t="array" ref="DG251">SUMPRODUCT(
  (MOD(COLUMN(H251:CV251) - COLUMN(H251), 3) = 0) *
  (H251:CV251 &gt; 0) *
  (H251:CV251 &lt; 0.5 * IF(((WEEKDAY(H$2:CV$2, 2) = 1) + (WEEKDAY(H$2:CV$2, 2) = 6)), G251, F251)) *
  (I251:CW251 = "P") *
  (COUNTIF(UKHoliday, H$2:CV$2) = 0)
)</f>
        <v>0</v>
      </c>
      <c r="DH251" s="33" cm="1">
        <f t="array" ref="DH251">SUMPRODUCT(
  (MOD(COLUMN(H251:CV251) - COLUMN(H251), 3) = 0) *
  (H251:CV251 &gt; 0.5 * IF(((WEEKDAY(H$2:CV$2, 2) = 1) + (WEEKDAY(H$2:CV$2, 2) = 6)), $G251, $F251)) *
  (H251:CV251 &lt; 0.8 * IF(((WEEKDAY(H$2:CV$2, 2) = 1) + (WEEKDAY(H$2:CV$2, 2) = 6)), $G251, $F251)) *
  (I251:CW251 = "P") *
  (COUNTIF(UKHoliday, H$2:CV$2) = 0)
)</f>
        <v>1</v>
      </c>
      <c r="DI251" s="33" cm="1">
        <f t="array" ref="DI251">SUMPRODUCT(
  (MOD(COLUMN(H251:CV251) - COLUMN(H251), 3) = 0) *
  (H251:CV251 &gt; 0.8 * IF(((WEEKDAY(H$2:CV$2, 2) = 1) + (WEEKDAY(H$2:CV$2, 2) = 6)), $G251, $F251)) *
  (H251:CV251 &lt; 1 * IF(((WEEKDAY(H$2:CV$2, 2) = 1) + (WEEKDAY(H$2:CV$2, 2) = 6)), $G251, $F251)) *
  (I251:CW251 = "P") *
  (COUNTIF(UKHoliday, H$2:CV$2) = 0)
)</f>
        <v>12</v>
      </c>
    </row>
    <row r="252" spans="1:113" x14ac:dyDescent="0.3">
      <c r="A252" s="38" t="s">
        <v>237</v>
      </c>
      <c r="B252" s="38" t="s">
        <v>933</v>
      </c>
      <c r="C252" s="9" t="s">
        <v>835</v>
      </c>
      <c r="D252" s="62" t="s">
        <v>450</v>
      </c>
      <c r="E252" s="35">
        <v>18600</v>
      </c>
      <c r="F252" s="35">
        <f t="shared" si="84"/>
        <v>930</v>
      </c>
      <c r="G252" s="35">
        <f t="shared" si="85"/>
        <v>465</v>
      </c>
      <c r="H252" s="13">
        <f>_xlfn.IFNA(IF(H$3="Productivity",
INDEX('Productivity Dump'!$E$4:$AJ$500,
MATCH($A252,'Productivity Dump'!$A$4:$A$500,0),
MATCH(H$2,'Productivity Dump'!$E$3:$AJ$3,0)
),
IF(H$3="Attendance",
INDEX('Attendance Dump'!$E$2:$AI$400,
MATCH($A252,'Attendance Dump'!$B$2:$B$400,0),
MATCH(H$2,'Attendance Dump'!$E$1:$AI$1,0)
),
INDEX('Active Hour''s Dump'!$D$3:$AH$337,
MATCH($C252,'Active Hour''s Dump'!$A$3:$A$337,0),
MATCH(H$2,'Active Hour''s Dump'!$D$2:$AH$2,0)
))),"")</f>
        <v>901.51300000000003</v>
      </c>
      <c r="I252" s="13" t="str">
        <f>_xlfn.IFNA(IF(I$3="Productivity",
INDEX('Productivity Dump'!$E$4:$AJ$500,
MATCH($A252,'Productivity Dump'!$A$4:$A$500,0),
MATCH(I$2,'Productivity Dump'!$E$3:$AJ$3,0)
),
IF(I$3="Attendance",
INDEX('Attendance Dump'!$E$2:$AI$400,
MATCH($A252,'Attendance Dump'!$B$2:$B$400,0),
MATCH(I$2,'Attendance Dump'!$E$1:$AI$1,0)
),
INDEX('Active Hour''s Dump'!$D$3:$AH$337,
MATCH($C252,'Active Hour''s Dump'!$A$3:$A$337,0),
MATCH(I$2,'Active Hour''s Dump'!$D$2:$AH$2,0)
))),"")</f>
        <v>P</v>
      </c>
      <c r="J252" s="54">
        <f>_xlfn.IFNA(IF(J$3="Productivity",
INDEX('Productivity Dump'!$E$4:$AJ$500,
MATCH($A252,'Productivity Dump'!$A$4:$A$500,0),
MATCH(J$2,'Productivity Dump'!$E$3:$AJ$3,0)
),
IF(J$3="Attendance",
INDEX('Attendance Dump'!$E$2:$AI$400,
MATCH($A252,'Attendance Dump'!$B$2:$B$400,0),
MATCH(J$2,'Attendance Dump'!$E$1:$AI$1,0)
),
INDEX('Active Hour''s Dump'!$D$3:$AH$337,
MATCH($C252,'Active Hour''s Dump'!$A$3:$A$337,0),
MATCH(J$2,'Active Hour''s Dump'!$D$2:$AH$2,0)
))),"")</f>
        <v>10.5833333333333</v>
      </c>
      <c r="K252" s="13">
        <f>_xlfn.IFNA(IF(K$3="Productivity",
INDEX('Productivity Dump'!$E$4:$AJ$500,
MATCH($A252,'Productivity Dump'!$A$4:$A$500,0),
MATCH(K$2,'Productivity Dump'!$E$3:$AJ$3,0)
),
IF(K$3="Attendance",
INDEX('Attendance Dump'!$E$2:$AI$400,
MATCH($A252,'Attendance Dump'!$B$2:$B$400,0),
MATCH(K$2,'Attendance Dump'!$E$1:$AI$1,0)
),
INDEX('Active Hour''s Dump'!$D$3:$AH$337,
MATCH($C252,'Active Hour''s Dump'!$A$3:$A$337,0),
MATCH(K$2,'Active Hour''s Dump'!$D$2:$AH$2,0)
))),"")</f>
        <v>926.71299999999997</v>
      </c>
      <c r="L252" s="13" t="str">
        <f>_xlfn.IFNA(IF(L$3="Productivity",
INDEX('Productivity Dump'!$E$4:$AJ$500,
MATCH($A252,'Productivity Dump'!$A$4:$A$500,0),
MATCH(L$2,'Productivity Dump'!$E$3:$AJ$3,0)
),
IF(L$3="Attendance",
INDEX('Attendance Dump'!$E$2:$AI$400,
MATCH($A252,'Attendance Dump'!$B$2:$B$400,0),
MATCH(L$2,'Attendance Dump'!$E$1:$AI$1,0)
),
INDEX('Active Hour''s Dump'!$D$3:$AH$337,
MATCH($C252,'Active Hour''s Dump'!$A$3:$A$337,0),
MATCH(L$2,'Active Hour''s Dump'!$D$2:$AH$2,0)
))),"")</f>
        <v>P</v>
      </c>
      <c r="M252" s="54">
        <f>_xlfn.IFNA(IF(M$3="Productivity",
INDEX('Productivity Dump'!$E$4:$AJ$500,
MATCH($A252,'Productivity Dump'!$A$4:$A$500,0),
MATCH(M$2,'Productivity Dump'!$E$3:$AJ$3,0)
),
IF(M$3="Attendance",
INDEX('Attendance Dump'!$E$2:$AI$400,
MATCH($A252,'Attendance Dump'!$B$2:$B$400,0),
MATCH(M$2,'Attendance Dump'!$E$1:$AI$1,0)
),
INDEX('Active Hour''s Dump'!$D$3:$AH$337,
MATCH($C252,'Active Hour''s Dump'!$A$3:$A$337,0),
MATCH(M$2,'Active Hour''s Dump'!$D$2:$AH$2,0)
))),"")</f>
        <v>10.5</v>
      </c>
      <c r="N252" s="13">
        <f>_xlfn.IFNA(IF(N$3="Productivity",
INDEX('Productivity Dump'!$E$4:$AJ$500,
MATCH($A252,'Productivity Dump'!$A$4:$A$500,0),
MATCH(N$2,'Productivity Dump'!$E$3:$AJ$3,0)
),
IF(N$3="Attendance",
INDEX('Attendance Dump'!$E$2:$AI$400,
MATCH($A252,'Attendance Dump'!$B$2:$B$400,0),
MATCH(N$2,'Attendance Dump'!$E$1:$AI$1,0)
),
INDEX('Active Hour''s Dump'!$D$3:$AH$337,
MATCH($C252,'Active Hour''s Dump'!$A$3:$A$337,0),
MATCH(N$2,'Active Hour''s Dump'!$D$2:$AH$2,0)
))),"")</f>
        <v>441.56400000000002</v>
      </c>
      <c r="O252" s="13" t="str">
        <f>_xlfn.IFNA(IF(O$3="Productivity",
INDEX('Productivity Dump'!$E$4:$AJ$500,
MATCH($A252,'Productivity Dump'!$A$4:$A$500,0),
MATCH(O$2,'Productivity Dump'!$E$3:$AJ$3,0)
),
IF(O$3="Attendance",
INDEX('Attendance Dump'!$E$2:$AI$400,
MATCH($A252,'Attendance Dump'!$B$2:$B$400,0),
MATCH(O$2,'Attendance Dump'!$E$1:$AI$1,0)
),
INDEX('Active Hour''s Dump'!$D$3:$AH$337,
MATCH($C252,'Active Hour''s Dump'!$A$3:$A$337,0),
MATCH(O$2,'Active Hour''s Dump'!$D$2:$AH$2,0)
))),"")</f>
        <v>P</v>
      </c>
      <c r="P252" s="54">
        <f>_xlfn.IFNA(IF(P$3="Productivity",
INDEX('Productivity Dump'!$E$4:$AJ$500,
MATCH($A252,'Productivity Dump'!$A$4:$A$500,0),
MATCH(P$2,'Productivity Dump'!$E$3:$AJ$3,0)
),
IF(P$3="Attendance",
INDEX('Attendance Dump'!$E$2:$AI$400,
MATCH($A252,'Attendance Dump'!$B$2:$B$400,0),
MATCH(P$2,'Attendance Dump'!$E$1:$AI$1,0)
),
INDEX('Active Hour''s Dump'!$D$3:$AH$337,
MATCH($C252,'Active Hour''s Dump'!$A$3:$A$337,0),
MATCH(P$2,'Active Hour''s Dump'!$D$2:$AH$2,0)
))),"")</f>
        <v>5.25</v>
      </c>
      <c r="Q252" s="13">
        <f>_xlfn.IFNA(IF(Q$3="Productivity",
INDEX('Productivity Dump'!$E$4:$AJ$500,
MATCH($A252,'Productivity Dump'!$A$4:$A$500,0),
MATCH(Q$2,'Productivity Dump'!$E$3:$AJ$3,0)
),
IF(Q$3="Attendance",
INDEX('Attendance Dump'!$E$2:$AI$400,
MATCH($A252,'Attendance Dump'!$B$2:$B$400,0),
MATCH(Q$2,'Attendance Dump'!$E$1:$AI$1,0)
),
INDEX('Active Hour''s Dump'!$D$3:$AH$337,
MATCH($C252,'Active Hour''s Dump'!$A$3:$A$337,0),
MATCH(Q$2,'Active Hour''s Dump'!$D$2:$AH$2,0)
))),"")</f>
        <v>0</v>
      </c>
      <c r="R252" s="13" t="str">
        <f>_xlfn.IFNA(IF(R$3="Productivity",
INDEX('Productivity Dump'!$E$4:$AJ$500,
MATCH($A252,'Productivity Dump'!$A$4:$A$500,0),
MATCH(R$2,'Productivity Dump'!$E$3:$AJ$3,0)
),
IF(R$3="Attendance",
INDEX('Attendance Dump'!$E$2:$AI$400,
MATCH($A252,'Attendance Dump'!$B$2:$B$400,0),
MATCH(R$2,'Attendance Dump'!$E$1:$AI$1,0)
),
INDEX('Active Hour''s Dump'!$D$3:$AH$337,
MATCH($C252,'Active Hour''s Dump'!$A$3:$A$337,0),
MATCH(R$2,'Active Hour''s Dump'!$D$2:$AH$2,0)
))),"")</f>
        <v>WO</v>
      </c>
      <c r="S252" s="54">
        <f>_xlfn.IFNA(IF(S$3="Productivity",
INDEX('Productivity Dump'!$E$4:$AJ$500,
MATCH($A252,'Productivity Dump'!$A$4:$A$500,0),
MATCH(S$2,'Productivity Dump'!$E$3:$AJ$3,0)
),
IF(S$3="Attendance",
INDEX('Attendance Dump'!$E$2:$AI$400,
MATCH($A252,'Attendance Dump'!$B$2:$B$400,0),
MATCH(S$2,'Attendance Dump'!$E$1:$AI$1,0)
),
INDEX('Active Hour''s Dump'!$D$3:$AH$337,
MATCH($C252,'Active Hour''s Dump'!$A$3:$A$337,0),
MATCH(S$2,'Active Hour''s Dump'!$D$2:$AH$2,0)
))),"")</f>
        <v>0</v>
      </c>
      <c r="T252" s="13">
        <f>_xlfn.IFNA(IF(T$3="Productivity",
INDEX('Productivity Dump'!$E$4:$AJ$500,
MATCH($A252,'Productivity Dump'!$A$4:$A$500,0),
MATCH(T$2,'Productivity Dump'!$E$3:$AJ$3,0)
),
IF(T$3="Attendance",
INDEX('Attendance Dump'!$E$2:$AI$400,
MATCH($A252,'Attendance Dump'!$B$2:$B$400,0),
MATCH(T$2,'Attendance Dump'!$E$1:$AI$1,0)
),
INDEX('Active Hour''s Dump'!$D$3:$AH$337,
MATCH($C252,'Active Hour''s Dump'!$A$3:$A$337,0),
MATCH(T$2,'Active Hour''s Dump'!$D$2:$AH$2,0)
))),"")</f>
        <v>490.41099999999994</v>
      </c>
      <c r="U252" s="13" t="str">
        <f>_xlfn.IFNA(IF(U$3="Productivity",
INDEX('Productivity Dump'!$E$4:$AJ$500,
MATCH($A252,'Productivity Dump'!$A$4:$A$500,0),
MATCH(U$2,'Productivity Dump'!$E$3:$AJ$3,0)
),
IF(U$3="Attendance",
INDEX('Attendance Dump'!$E$2:$AI$400,
MATCH($A252,'Attendance Dump'!$B$2:$B$400,0),
MATCH(U$2,'Attendance Dump'!$E$1:$AI$1,0)
),
INDEX('Active Hour''s Dump'!$D$3:$AH$337,
MATCH($C252,'Active Hour''s Dump'!$A$3:$A$337,0),
MATCH(U$2,'Active Hour''s Dump'!$D$2:$AH$2,0)
))),"")</f>
        <v>P</v>
      </c>
      <c r="V252" s="54">
        <f>_xlfn.IFNA(IF(V$3="Productivity",
INDEX('Productivity Dump'!$E$4:$AJ$500,
MATCH($A252,'Productivity Dump'!$A$4:$A$500,0),
MATCH(V$2,'Productivity Dump'!$E$3:$AJ$3,0)
),
IF(V$3="Attendance",
INDEX('Attendance Dump'!$E$2:$AI$400,
MATCH($A252,'Attendance Dump'!$B$2:$B$400,0),
MATCH(V$2,'Attendance Dump'!$E$1:$AI$1,0)
),
INDEX('Active Hour''s Dump'!$D$3:$AH$337,
MATCH($C252,'Active Hour''s Dump'!$A$3:$A$337,0),
MATCH(V$2,'Active Hour''s Dump'!$D$2:$AH$2,0)
))),"")</f>
        <v>5.5</v>
      </c>
      <c r="W252" s="13">
        <f>_xlfn.IFNA(IF(W$3="Productivity",
INDEX('Productivity Dump'!$E$4:$AJ$500,
MATCH($A252,'Productivity Dump'!$A$4:$A$500,0),
MATCH(W$2,'Productivity Dump'!$E$3:$AJ$3,0)
),
IF(W$3="Attendance",
INDEX('Attendance Dump'!$E$2:$AI$400,
MATCH($A252,'Attendance Dump'!$B$2:$B$400,0),
MATCH(W$2,'Attendance Dump'!$E$1:$AI$1,0)
),
INDEX('Active Hour''s Dump'!$D$3:$AH$337,
MATCH($C252,'Active Hour''s Dump'!$A$3:$A$337,0),
MATCH(W$2,'Active Hour''s Dump'!$D$2:$AH$2,0)
))),"")</f>
        <v>918.80600000000004</v>
      </c>
      <c r="X252" s="13" t="str">
        <f>_xlfn.IFNA(IF(X$3="Productivity",
INDEX('Productivity Dump'!$E$4:$AJ$500,
MATCH($A252,'Productivity Dump'!$A$4:$A$500,0),
MATCH(X$2,'Productivity Dump'!$E$3:$AJ$3,0)
),
IF(X$3="Attendance",
INDEX('Attendance Dump'!$E$2:$AI$400,
MATCH($A252,'Attendance Dump'!$B$2:$B$400,0),
MATCH(X$2,'Attendance Dump'!$E$1:$AI$1,0)
),
INDEX('Active Hour''s Dump'!$D$3:$AH$337,
MATCH($C252,'Active Hour''s Dump'!$A$3:$A$337,0),
MATCH(X$2,'Active Hour''s Dump'!$D$2:$AH$2,0)
))),"")</f>
        <v>P</v>
      </c>
      <c r="Y252" s="54">
        <f>_xlfn.IFNA(IF(Y$3="Productivity",
INDEX('Productivity Dump'!$E$4:$AJ$500,
MATCH($A252,'Productivity Dump'!$A$4:$A$500,0),
MATCH(Y$2,'Productivity Dump'!$E$3:$AJ$3,0)
),
IF(Y$3="Attendance",
INDEX('Attendance Dump'!$E$2:$AI$400,
MATCH($A252,'Attendance Dump'!$B$2:$B$400,0),
MATCH(Y$2,'Attendance Dump'!$E$1:$AI$1,0)
),
INDEX('Active Hour''s Dump'!$D$3:$AH$337,
MATCH($C252,'Active Hour''s Dump'!$A$3:$A$337,0),
MATCH(Y$2,'Active Hour''s Dump'!$D$2:$AH$2,0)
))),"")</f>
        <v>10.8333333333333</v>
      </c>
      <c r="Z252" s="13">
        <f>_xlfn.IFNA(IF(Z$3="Productivity",
INDEX('Productivity Dump'!$E$4:$AJ$500,
MATCH($A252,'Productivity Dump'!$A$4:$A$500,0),
MATCH(Z$2,'Productivity Dump'!$E$3:$AJ$3,0)
),
IF(Z$3="Attendance",
INDEX('Attendance Dump'!$E$2:$AI$400,
MATCH($A252,'Attendance Dump'!$B$2:$B$400,0),
MATCH(Z$2,'Attendance Dump'!$E$1:$AI$1,0)
),
INDEX('Active Hour''s Dump'!$D$3:$AH$337,
MATCH($C252,'Active Hour''s Dump'!$A$3:$A$337,0),
MATCH(Z$2,'Active Hour''s Dump'!$D$2:$AH$2,0)
))),"")</f>
        <v>928.81900000000019</v>
      </c>
      <c r="AA252" s="13" t="str">
        <f>_xlfn.IFNA(IF(AA$3="Productivity",
INDEX('Productivity Dump'!$E$4:$AJ$500,
MATCH($A252,'Productivity Dump'!$A$4:$A$500,0),
MATCH(AA$2,'Productivity Dump'!$E$3:$AJ$3,0)
),
IF(AA$3="Attendance",
INDEX('Attendance Dump'!$E$2:$AI$400,
MATCH($A252,'Attendance Dump'!$B$2:$B$400,0),
MATCH(AA$2,'Attendance Dump'!$E$1:$AI$1,0)
),
INDEX('Active Hour''s Dump'!$D$3:$AH$337,
MATCH($C252,'Active Hour''s Dump'!$A$3:$A$337,0),
MATCH(AA$2,'Active Hour''s Dump'!$D$2:$AH$2,0)
))),"")</f>
        <v>P</v>
      </c>
      <c r="AB252" s="54">
        <f>_xlfn.IFNA(IF(AB$3="Productivity",
INDEX('Productivity Dump'!$E$4:$AJ$500,
MATCH($A252,'Productivity Dump'!$A$4:$A$500,0),
MATCH(AB$2,'Productivity Dump'!$E$3:$AJ$3,0)
),
IF(AB$3="Attendance",
INDEX('Attendance Dump'!$E$2:$AI$400,
MATCH($A252,'Attendance Dump'!$B$2:$B$400,0),
MATCH(AB$2,'Attendance Dump'!$E$1:$AI$1,0)
),
INDEX('Active Hour''s Dump'!$D$3:$AH$337,
MATCH($C252,'Active Hour''s Dump'!$A$3:$A$337,0),
MATCH(AB$2,'Active Hour''s Dump'!$D$2:$AH$2,0)
))),"")</f>
        <v>10.75</v>
      </c>
      <c r="AC252" s="13">
        <f>_xlfn.IFNA(IF(AC$3="Productivity",
INDEX('Productivity Dump'!$E$4:$AJ$500,
MATCH($A252,'Productivity Dump'!$A$4:$A$500,0),
MATCH(AC$2,'Productivity Dump'!$E$3:$AJ$3,0)
),
IF(AC$3="Attendance",
INDEX('Attendance Dump'!$E$2:$AI$400,
MATCH($A252,'Attendance Dump'!$B$2:$B$400,0),
MATCH(AC$2,'Attendance Dump'!$E$1:$AI$1,0)
),
INDEX('Active Hour''s Dump'!$D$3:$AH$337,
MATCH($C252,'Active Hour''s Dump'!$A$3:$A$337,0),
MATCH(AC$2,'Active Hour''s Dump'!$D$2:$AH$2,0)
))),"")</f>
        <v>918.24099999999999</v>
      </c>
      <c r="AD252" s="13" t="str">
        <f>_xlfn.IFNA(IF(AD$3="Productivity",
INDEX('Productivity Dump'!$E$4:$AJ$500,
MATCH($A252,'Productivity Dump'!$A$4:$A$500,0),
MATCH(AD$2,'Productivity Dump'!$E$3:$AJ$3,0)
),
IF(AD$3="Attendance",
INDEX('Attendance Dump'!$E$2:$AI$400,
MATCH($A252,'Attendance Dump'!$B$2:$B$400,0),
MATCH(AD$2,'Attendance Dump'!$E$1:$AI$1,0)
),
INDEX('Active Hour''s Dump'!$D$3:$AH$337,
MATCH($C252,'Active Hour''s Dump'!$A$3:$A$337,0),
MATCH(AD$2,'Active Hour''s Dump'!$D$2:$AH$2,0)
))),"")</f>
        <v>P</v>
      </c>
      <c r="AE252" s="54">
        <f>_xlfn.IFNA(IF(AE$3="Productivity",
INDEX('Productivity Dump'!$E$4:$AJ$500,
MATCH($A252,'Productivity Dump'!$A$4:$A$500,0),
MATCH(AE$2,'Productivity Dump'!$E$3:$AJ$3,0)
),
IF(AE$3="Attendance",
INDEX('Attendance Dump'!$E$2:$AI$400,
MATCH($A252,'Attendance Dump'!$B$2:$B$400,0),
MATCH(AE$2,'Attendance Dump'!$E$1:$AI$1,0)
),
INDEX('Active Hour''s Dump'!$D$3:$AH$337,
MATCH($C252,'Active Hour''s Dump'!$A$3:$A$337,0),
MATCH(AE$2,'Active Hour''s Dump'!$D$2:$AH$2,0)
))),"")</f>
        <v>11.6666666666667</v>
      </c>
      <c r="AF252" s="13">
        <f>_xlfn.IFNA(IF(AF$3="Productivity",
INDEX('Productivity Dump'!$E$4:$AJ$500,
MATCH($A252,'Productivity Dump'!$A$4:$A$500,0),
MATCH(AF$2,'Productivity Dump'!$E$3:$AJ$3,0)
),
IF(AF$3="Attendance",
INDEX('Attendance Dump'!$E$2:$AI$400,
MATCH($A252,'Attendance Dump'!$B$2:$B$400,0),
MATCH(AF$2,'Attendance Dump'!$E$1:$AI$1,0)
),
INDEX('Active Hour''s Dump'!$D$3:$AH$337,
MATCH($C252,'Active Hour''s Dump'!$A$3:$A$337,0),
MATCH(AF$2,'Active Hour''s Dump'!$D$2:$AH$2,0)
))),"")</f>
        <v>877.35999999999979</v>
      </c>
      <c r="AG252" s="13" t="str">
        <f>_xlfn.IFNA(IF(AG$3="Productivity",
INDEX('Productivity Dump'!$E$4:$AJ$500,
MATCH($A252,'Productivity Dump'!$A$4:$A$500,0),
MATCH(AG$2,'Productivity Dump'!$E$3:$AJ$3,0)
),
IF(AG$3="Attendance",
INDEX('Attendance Dump'!$E$2:$AI$400,
MATCH($A252,'Attendance Dump'!$B$2:$B$400,0),
MATCH(AG$2,'Attendance Dump'!$E$1:$AI$1,0)
),
INDEX('Active Hour''s Dump'!$D$3:$AH$337,
MATCH($C252,'Active Hour''s Dump'!$A$3:$A$337,0),
MATCH(AG$2,'Active Hour''s Dump'!$D$2:$AH$2,0)
))),"")</f>
        <v>P</v>
      </c>
      <c r="AH252" s="54">
        <f>_xlfn.IFNA(IF(AH$3="Productivity",
INDEX('Productivity Dump'!$E$4:$AJ$500,
MATCH($A252,'Productivity Dump'!$A$4:$A$500,0),
MATCH(AH$2,'Productivity Dump'!$E$3:$AJ$3,0)
),
IF(AH$3="Attendance",
INDEX('Attendance Dump'!$E$2:$AI$400,
MATCH($A252,'Attendance Dump'!$B$2:$B$400,0),
MATCH(AH$2,'Attendance Dump'!$E$1:$AI$1,0)
),
INDEX('Active Hour''s Dump'!$D$3:$AH$337,
MATCH($C252,'Active Hour''s Dump'!$A$3:$A$337,0),
MATCH(AH$2,'Active Hour''s Dump'!$D$2:$AH$2,0)
))),"")</f>
        <v>10.25</v>
      </c>
      <c r="AI252" s="13">
        <f>_xlfn.IFNA(IF(AI$3="Productivity",
INDEX('Productivity Dump'!$E$4:$AJ$500,
MATCH($A252,'Productivity Dump'!$A$4:$A$500,0),
MATCH(AI$2,'Productivity Dump'!$E$3:$AJ$3,0)
),
IF(AI$3="Attendance",
INDEX('Attendance Dump'!$E$2:$AI$400,
MATCH($A252,'Attendance Dump'!$B$2:$B$400,0),
MATCH(AI$2,'Attendance Dump'!$E$1:$AI$1,0)
),
INDEX('Active Hour''s Dump'!$D$3:$AH$337,
MATCH($C252,'Active Hour''s Dump'!$A$3:$A$337,0),
MATCH(AI$2,'Active Hour''s Dump'!$D$2:$AH$2,0)
))),"")</f>
        <v>733.02200000000005</v>
      </c>
      <c r="AJ252" s="13" t="str">
        <f>_xlfn.IFNA(IF(AJ$3="Productivity",
INDEX('Productivity Dump'!$E$4:$AJ$500,
MATCH($A252,'Productivity Dump'!$A$4:$A$500,0),
MATCH(AJ$2,'Productivity Dump'!$E$3:$AJ$3,0)
),
IF(AJ$3="Attendance",
INDEX('Attendance Dump'!$E$2:$AI$400,
MATCH($A252,'Attendance Dump'!$B$2:$B$400,0),
MATCH(AJ$2,'Attendance Dump'!$E$1:$AI$1,0)
),
INDEX('Active Hour''s Dump'!$D$3:$AH$337,
MATCH($C252,'Active Hour''s Dump'!$A$3:$A$337,0),
MATCH(AJ$2,'Active Hour''s Dump'!$D$2:$AH$2,0)
))),"")</f>
        <v>P</v>
      </c>
      <c r="AK252" s="54">
        <f>_xlfn.IFNA(IF(AK$3="Productivity",
INDEX('Productivity Dump'!$E$4:$AJ$500,
MATCH($A252,'Productivity Dump'!$A$4:$A$500,0),
MATCH(AK$2,'Productivity Dump'!$E$3:$AJ$3,0)
),
IF(AK$3="Attendance",
INDEX('Attendance Dump'!$E$2:$AI$400,
MATCH($A252,'Attendance Dump'!$B$2:$B$400,0),
MATCH(AK$2,'Attendance Dump'!$E$1:$AI$1,0)
),
INDEX('Active Hour''s Dump'!$D$3:$AH$337,
MATCH($C252,'Active Hour''s Dump'!$A$3:$A$337,0),
MATCH(AK$2,'Active Hour''s Dump'!$D$2:$AH$2,0)
))),"")</f>
        <v>9</v>
      </c>
      <c r="AL252" s="13">
        <f>_xlfn.IFNA(IF(AL$3="Productivity",
INDEX('Productivity Dump'!$E$4:$AJ$500,
MATCH($A252,'Productivity Dump'!$A$4:$A$500,0),
MATCH(AL$2,'Productivity Dump'!$E$3:$AJ$3,0)
),
IF(AL$3="Attendance",
INDEX('Attendance Dump'!$E$2:$AI$400,
MATCH($A252,'Attendance Dump'!$B$2:$B$400,0),
MATCH(AL$2,'Attendance Dump'!$E$1:$AI$1,0)
),
INDEX('Active Hour''s Dump'!$D$3:$AH$337,
MATCH($C252,'Active Hour''s Dump'!$A$3:$A$337,0),
MATCH(AL$2,'Active Hour''s Dump'!$D$2:$AH$2,0)
))),"")</f>
        <v>0</v>
      </c>
      <c r="AM252" s="13" t="str">
        <f>_xlfn.IFNA(IF(AM$3="Productivity",
INDEX('Productivity Dump'!$E$4:$AJ$500,
MATCH($A252,'Productivity Dump'!$A$4:$A$500,0),
MATCH(AM$2,'Productivity Dump'!$E$3:$AJ$3,0)
),
IF(AM$3="Attendance",
INDEX('Attendance Dump'!$E$2:$AI$400,
MATCH($A252,'Attendance Dump'!$B$2:$B$400,0),
MATCH(AM$2,'Attendance Dump'!$E$1:$AI$1,0)
),
INDEX('Active Hour''s Dump'!$D$3:$AH$337,
MATCH($C252,'Active Hour''s Dump'!$A$3:$A$337,0),
MATCH(AM$2,'Active Hour''s Dump'!$D$2:$AH$2,0)
))),"")</f>
        <v>WO</v>
      </c>
      <c r="AN252" s="54">
        <f>_xlfn.IFNA(IF(AN$3="Productivity",
INDEX('Productivity Dump'!$E$4:$AJ$500,
MATCH($A252,'Productivity Dump'!$A$4:$A$500,0),
MATCH(AN$2,'Productivity Dump'!$E$3:$AJ$3,0)
),
IF(AN$3="Attendance",
INDEX('Attendance Dump'!$E$2:$AI$400,
MATCH($A252,'Attendance Dump'!$B$2:$B$400,0),
MATCH(AN$2,'Attendance Dump'!$E$1:$AI$1,0)
),
INDEX('Active Hour''s Dump'!$D$3:$AH$337,
MATCH($C252,'Active Hour''s Dump'!$A$3:$A$337,0),
MATCH(AN$2,'Active Hour''s Dump'!$D$2:$AH$2,0)
))),"")</f>
        <v>0</v>
      </c>
      <c r="AO252" s="13">
        <f>_xlfn.IFNA(IF(AO$3="Productivity",
INDEX('Productivity Dump'!$E$4:$AJ$500,
MATCH($A252,'Productivity Dump'!$A$4:$A$500,0),
MATCH(AO$2,'Productivity Dump'!$E$3:$AJ$3,0)
),
IF(AO$3="Attendance",
INDEX('Attendance Dump'!$E$2:$AI$400,
MATCH($A252,'Attendance Dump'!$B$2:$B$400,0),
MATCH(AO$2,'Attendance Dump'!$E$1:$AI$1,0)
),
INDEX('Active Hour''s Dump'!$D$3:$AH$337,
MATCH($C252,'Active Hour''s Dump'!$A$3:$A$337,0),
MATCH(AO$2,'Active Hour''s Dump'!$D$2:$AH$2,0)
))),"")</f>
        <v>501.15400000000005</v>
      </c>
      <c r="AP252" s="13" t="str">
        <f>_xlfn.IFNA(IF(AP$3="Productivity",
INDEX('Productivity Dump'!$E$4:$AJ$500,
MATCH($A252,'Productivity Dump'!$A$4:$A$500,0),
MATCH(AP$2,'Productivity Dump'!$E$3:$AJ$3,0)
),
IF(AP$3="Attendance",
INDEX('Attendance Dump'!$E$2:$AI$400,
MATCH($A252,'Attendance Dump'!$B$2:$B$400,0),
MATCH(AP$2,'Attendance Dump'!$E$1:$AI$1,0)
),
INDEX('Active Hour''s Dump'!$D$3:$AH$337,
MATCH($C252,'Active Hour''s Dump'!$A$3:$A$337,0),
MATCH(AP$2,'Active Hour''s Dump'!$D$2:$AH$2,0)
))),"")</f>
        <v>P</v>
      </c>
      <c r="AQ252" s="54">
        <f>_xlfn.IFNA(IF(AQ$3="Productivity",
INDEX('Productivity Dump'!$E$4:$AJ$500,
MATCH($A252,'Productivity Dump'!$A$4:$A$500,0),
MATCH(AQ$2,'Productivity Dump'!$E$3:$AJ$3,0)
),
IF(AQ$3="Attendance",
INDEX('Attendance Dump'!$E$2:$AI$400,
MATCH($A252,'Attendance Dump'!$B$2:$B$400,0),
MATCH(AQ$2,'Attendance Dump'!$E$1:$AI$1,0)
),
INDEX('Active Hour''s Dump'!$D$3:$AH$337,
MATCH($C252,'Active Hour''s Dump'!$A$3:$A$337,0),
MATCH(AQ$2,'Active Hour''s Dump'!$D$2:$AH$2,0)
))),"")</f>
        <v>7.1666666666666696</v>
      </c>
      <c r="AR252" s="13">
        <f>_xlfn.IFNA(IF(AR$3="Productivity",
INDEX('Productivity Dump'!$E$4:$AJ$500,
MATCH($A252,'Productivity Dump'!$A$4:$A$500,0),
MATCH(AR$2,'Productivity Dump'!$E$3:$AJ$3,0)
),
IF(AR$3="Attendance",
INDEX('Attendance Dump'!$E$2:$AI$400,
MATCH($A252,'Attendance Dump'!$B$2:$B$400,0),
MATCH(AR$2,'Attendance Dump'!$E$1:$AI$1,0)
),
INDEX('Active Hour''s Dump'!$D$3:$AH$337,
MATCH($C252,'Active Hour''s Dump'!$A$3:$A$337,0),
MATCH(AR$2,'Active Hour''s Dump'!$D$2:$AH$2,0)
))),"")</f>
        <v>905.36099999999999</v>
      </c>
      <c r="AS252" s="13" t="str">
        <f>_xlfn.IFNA(IF(AS$3="Productivity",
INDEX('Productivity Dump'!$E$4:$AJ$500,
MATCH($A252,'Productivity Dump'!$A$4:$A$500,0),
MATCH(AS$2,'Productivity Dump'!$E$3:$AJ$3,0)
),
IF(AS$3="Attendance",
INDEX('Attendance Dump'!$E$2:$AI$400,
MATCH($A252,'Attendance Dump'!$B$2:$B$400,0),
MATCH(AS$2,'Attendance Dump'!$E$1:$AI$1,0)
),
INDEX('Active Hour''s Dump'!$D$3:$AH$337,
MATCH($C252,'Active Hour''s Dump'!$A$3:$A$337,0),
MATCH(AS$2,'Active Hour''s Dump'!$D$2:$AH$2,0)
))),"")</f>
        <v>P</v>
      </c>
      <c r="AT252" s="54">
        <f>_xlfn.IFNA(IF(AT$3="Productivity",
INDEX('Productivity Dump'!$E$4:$AJ$500,
MATCH($A252,'Productivity Dump'!$A$4:$A$500,0),
MATCH(AT$2,'Productivity Dump'!$E$3:$AJ$3,0)
),
IF(AT$3="Attendance",
INDEX('Attendance Dump'!$E$2:$AI$400,
MATCH($A252,'Attendance Dump'!$B$2:$B$400,0),
MATCH(AT$2,'Attendance Dump'!$E$1:$AI$1,0)
),
INDEX('Active Hour''s Dump'!$D$3:$AH$337,
MATCH($C252,'Active Hour''s Dump'!$A$3:$A$337,0),
MATCH(AT$2,'Active Hour''s Dump'!$D$2:$AH$2,0)
))),"")</f>
        <v>10.75</v>
      </c>
      <c r="AU252" s="13">
        <f>_xlfn.IFNA(IF(AU$3="Productivity",
INDEX('Productivity Dump'!$E$4:$AJ$500,
MATCH($A252,'Productivity Dump'!$A$4:$A$500,0),
MATCH(AU$2,'Productivity Dump'!$E$3:$AJ$3,0)
),
IF(AU$3="Attendance",
INDEX('Attendance Dump'!$E$2:$AI$400,
MATCH($A252,'Attendance Dump'!$B$2:$B$400,0),
MATCH(AU$2,'Attendance Dump'!$E$1:$AI$1,0)
),
INDEX('Active Hour''s Dump'!$D$3:$AH$337,
MATCH($C252,'Active Hour''s Dump'!$A$3:$A$337,0),
MATCH(AU$2,'Active Hour''s Dump'!$D$2:$AH$2,0)
))),"")</f>
        <v>903.69699999999989</v>
      </c>
      <c r="AV252" s="13" t="str">
        <f>_xlfn.IFNA(IF(AV$3="Productivity",
INDEX('Productivity Dump'!$E$4:$AJ$500,
MATCH($A252,'Productivity Dump'!$A$4:$A$500,0),
MATCH(AV$2,'Productivity Dump'!$E$3:$AJ$3,0)
),
IF(AV$3="Attendance",
INDEX('Attendance Dump'!$E$2:$AI$400,
MATCH($A252,'Attendance Dump'!$B$2:$B$400,0),
MATCH(AV$2,'Attendance Dump'!$E$1:$AI$1,0)
),
INDEX('Active Hour''s Dump'!$D$3:$AH$337,
MATCH($C252,'Active Hour''s Dump'!$A$3:$A$337,0),
MATCH(AV$2,'Active Hour''s Dump'!$D$2:$AH$2,0)
))),"")</f>
        <v>P</v>
      </c>
      <c r="AW252" s="54">
        <f>_xlfn.IFNA(IF(AW$3="Productivity",
INDEX('Productivity Dump'!$E$4:$AJ$500,
MATCH($A252,'Productivity Dump'!$A$4:$A$500,0),
MATCH(AW$2,'Productivity Dump'!$E$3:$AJ$3,0)
),
IF(AW$3="Attendance",
INDEX('Attendance Dump'!$E$2:$AI$400,
MATCH($A252,'Attendance Dump'!$B$2:$B$400,0),
MATCH(AW$2,'Attendance Dump'!$E$1:$AI$1,0)
),
INDEX('Active Hour''s Dump'!$D$3:$AH$337,
MATCH($C252,'Active Hour''s Dump'!$A$3:$A$337,0),
MATCH(AW$2,'Active Hour''s Dump'!$D$2:$AH$2,0)
))),"")</f>
        <v>10.1666666666667</v>
      </c>
      <c r="AX252" s="13">
        <f>_xlfn.IFNA(IF(AX$3="Productivity",
INDEX('Productivity Dump'!$E$4:$AJ$500,
MATCH($A252,'Productivity Dump'!$A$4:$A$500,0),
MATCH(AX$2,'Productivity Dump'!$E$3:$AJ$3,0)
),
IF(AX$3="Attendance",
INDEX('Attendance Dump'!$E$2:$AI$400,
MATCH($A252,'Attendance Dump'!$B$2:$B$400,0),
MATCH(AX$2,'Attendance Dump'!$E$1:$AI$1,0)
),
INDEX('Active Hour''s Dump'!$D$3:$AH$337,
MATCH($C252,'Active Hour''s Dump'!$A$3:$A$337,0),
MATCH(AX$2,'Active Hour''s Dump'!$D$2:$AH$2,0)
))),"")</f>
        <v>908.54699999999991</v>
      </c>
      <c r="AY252" s="13" t="str">
        <f>_xlfn.IFNA(IF(AY$3="Productivity",
INDEX('Productivity Dump'!$E$4:$AJ$500,
MATCH($A252,'Productivity Dump'!$A$4:$A$500,0),
MATCH(AY$2,'Productivity Dump'!$E$3:$AJ$3,0)
),
IF(AY$3="Attendance",
INDEX('Attendance Dump'!$E$2:$AI$400,
MATCH($A252,'Attendance Dump'!$B$2:$B$400,0),
MATCH(AY$2,'Attendance Dump'!$E$1:$AI$1,0)
),
INDEX('Active Hour''s Dump'!$D$3:$AH$337,
MATCH($C252,'Active Hour''s Dump'!$A$3:$A$337,0),
MATCH(AY$2,'Active Hour''s Dump'!$D$2:$AH$2,0)
))),"")</f>
        <v>P</v>
      </c>
      <c r="AZ252" s="54">
        <f>_xlfn.IFNA(IF(AZ$3="Productivity",
INDEX('Productivity Dump'!$E$4:$AJ$500,
MATCH($A252,'Productivity Dump'!$A$4:$A$500,0),
MATCH(AZ$2,'Productivity Dump'!$E$3:$AJ$3,0)
),
IF(AZ$3="Attendance",
INDEX('Attendance Dump'!$E$2:$AI$400,
MATCH($A252,'Attendance Dump'!$B$2:$B$400,0),
MATCH(AZ$2,'Attendance Dump'!$E$1:$AI$1,0)
),
INDEX('Active Hour''s Dump'!$D$3:$AH$337,
MATCH($C252,'Active Hour''s Dump'!$A$3:$A$337,0),
MATCH(AZ$2,'Active Hour''s Dump'!$D$2:$AH$2,0)
))),"")</f>
        <v>9.75</v>
      </c>
      <c r="BA252" s="13">
        <f>_xlfn.IFNA(IF(BA$3="Productivity",
INDEX('Productivity Dump'!$E$4:$AJ$500,
MATCH($A252,'Productivity Dump'!$A$4:$A$500,0),
MATCH(BA$2,'Productivity Dump'!$E$3:$AJ$3,0)
),
IF(BA$3="Attendance",
INDEX('Attendance Dump'!$E$2:$AI$400,
MATCH($A252,'Attendance Dump'!$B$2:$B$400,0),
MATCH(BA$2,'Attendance Dump'!$E$1:$AI$1,0)
),
INDEX('Active Hour''s Dump'!$D$3:$AH$337,
MATCH($C252,'Active Hour''s Dump'!$A$3:$A$337,0),
MATCH(BA$2,'Active Hour''s Dump'!$D$2:$AH$2,0)
))),"")</f>
        <v>921.7650000000001</v>
      </c>
      <c r="BB252" s="13" t="str">
        <f>_xlfn.IFNA(IF(BB$3="Productivity",
INDEX('Productivity Dump'!$E$4:$AJ$500,
MATCH($A252,'Productivity Dump'!$A$4:$A$500,0),
MATCH(BB$2,'Productivity Dump'!$E$3:$AJ$3,0)
),
IF(BB$3="Attendance",
INDEX('Attendance Dump'!$E$2:$AI$400,
MATCH($A252,'Attendance Dump'!$B$2:$B$400,0),
MATCH(BB$2,'Attendance Dump'!$E$1:$AI$1,0)
),
INDEX('Active Hour''s Dump'!$D$3:$AH$337,
MATCH($C252,'Active Hour''s Dump'!$A$3:$A$337,0),
MATCH(BB$2,'Active Hour''s Dump'!$D$2:$AH$2,0)
))),"")</f>
        <v>P</v>
      </c>
      <c r="BC252" s="54">
        <f>_xlfn.IFNA(IF(BC$3="Productivity",
INDEX('Productivity Dump'!$E$4:$AJ$500,
MATCH($A252,'Productivity Dump'!$A$4:$A$500,0),
MATCH(BC$2,'Productivity Dump'!$E$3:$AJ$3,0)
),
IF(BC$3="Attendance",
INDEX('Attendance Dump'!$E$2:$AI$400,
MATCH($A252,'Attendance Dump'!$B$2:$B$400,0),
MATCH(BC$2,'Attendance Dump'!$E$1:$AI$1,0)
),
INDEX('Active Hour''s Dump'!$D$3:$AH$337,
MATCH($C252,'Active Hour''s Dump'!$A$3:$A$337,0),
MATCH(BC$2,'Active Hour''s Dump'!$D$2:$AH$2,0)
))),"")</f>
        <v>10.3333333333333</v>
      </c>
      <c r="BD252" s="13">
        <f>_xlfn.IFNA(IF(BD$3="Productivity",
INDEX('Productivity Dump'!$E$4:$AJ$500,
MATCH($A252,'Productivity Dump'!$A$4:$A$500,0),
MATCH(BD$2,'Productivity Dump'!$E$3:$AJ$3,0)
),
IF(BD$3="Attendance",
INDEX('Attendance Dump'!$E$2:$AI$400,
MATCH($A252,'Attendance Dump'!$B$2:$B$400,0),
MATCH(BD$2,'Attendance Dump'!$E$1:$AI$1,0)
),
INDEX('Active Hour''s Dump'!$D$3:$AH$337,
MATCH($C252,'Active Hour''s Dump'!$A$3:$A$337,0),
MATCH(BD$2,'Active Hour''s Dump'!$D$2:$AH$2,0)
))),"")</f>
        <v>468.95899999999995</v>
      </c>
      <c r="BE252" s="13" t="str">
        <f>_xlfn.IFNA(IF(BE$3="Productivity",
INDEX('Productivity Dump'!$E$4:$AJ$500,
MATCH($A252,'Productivity Dump'!$A$4:$A$500,0),
MATCH(BE$2,'Productivity Dump'!$E$3:$AJ$3,0)
),
IF(BE$3="Attendance",
INDEX('Attendance Dump'!$E$2:$AI$400,
MATCH($A252,'Attendance Dump'!$B$2:$B$400,0),
MATCH(BE$2,'Attendance Dump'!$E$1:$AI$1,0)
),
INDEX('Active Hour''s Dump'!$D$3:$AH$337,
MATCH($C252,'Active Hour''s Dump'!$A$3:$A$337,0),
MATCH(BE$2,'Active Hour''s Dump'!$D$2:$AH$2,0)
))),"")</f>
        <v>P</v>
      </c>
      <c r="BF252" s="54">
        <f>_xlfn.IFNA(IF(BF$3="Productivity",
INDEX('Productivity Dump'!$E$4:$AJ$500,
MATCH($A252,'Productivity Dump'!$A$4:$A$500,0),
MATCH(BF$2,'Productivity Dump'!$E$3:$AJ$3,0)
),
IF(BF$3="Attendance",
INDEX('Attendance Dump'!$E$2:$AI$400,
MATCH($A252,'Attendance Dump'!$B$2:$B$400,0),
MATCH(BF$2,'Attendance Dump'!$E$1:$AI$1,0)
),
INDEX('Active Hour''s Dump'!$D$3:$AH$337,
MATCH($C252,'Active Hour''s Dump'!$A$3:$A$337,0),
MATCH(BF$2,'Active Hour''s Dump'!$D$2:$AH$2,0)
))),"")</f>
        <v>6.5</v>
      </c>
      <c r="BG252" s="13">
        <f>_xlfn.IFNA(IF(BG$3="Productivity",
INDEX('Productivity Dump'!$E$4:$AJ$500,
MATCH($A252,'Productivity Dump'!$A$4:$A$500,0),
MATCH(BG$2,'Productivity Dump'!$E$3:$AJ$3,0)
),
IF(BG$3="Attendance",
INDEX('Attendance Dump'!$E$2:$AI$400,
MATCH($A252,'Attendance Dump'!$B$2:$B$400,0),
MATCH(BG$2,'Attendance Dump'!$E$1:$AI$1,0)
),
INDEX('Active Hour''s Dump'!$D$3:$AH$337,
MATCH($C252,'Active Hour''s Dump'!$A$3:$A$337,0),
MATCH(BG$2,'Active Hour''s Dump'!$D$2:$AH$2,0)
))),"")</f>
        <v>0</v>
      </c>
      <c r="BH252" s="13" t="str">
        <f>_xlfn.IFNA(IF(BH$3="Productivity",
INDEX('Productivity Dump'!$E$4:$AJ$500,
MATCH($A252,'Productivity Dump'!$A$4:$A$500,0),
MATCH(BH$2,'Productivity Dump'!$E$3:$AJ$3,0)
),
IF(BH$3="Attendance",
INDEX('Attendance Dump'!$E$2:$AI$400,
MATCH($A252,'Attendance Dump'!$B$2:$B$400,0),
MATCH(BH$2,'Attendance Dump'!$E$1:$AI$1,0)
),
INDEX('Active Hour''s Dump'!$D$3:$AH$337,
MATCH($C252,'Active Hour''s Dump'!$A$3:$A$337,0),
MATCH(BH$2,'Active Hour''s Dump'!$D$2:$AH$2,0)
))),"")</f>
        <v>WO</v>
      </c>
      <c r="BI252" s="54">
        <f>_xlfn.IFNA(IF(BI$3="Productivity",
INDEX('Productivity Dump'!$E$4:$AJ$500,
MATCH($A252,'Productivity Dump'!$A$4:$A$500,0),
MATCH(BI$2,'Productivity Dump'!$E$3:$AJ$3,0)
),
IF(BI$3="Attendance",
INDEX('Attendance Dump'!$E$2:$AI$400,
MATCH($A252,'Attendance Dump'!$B$2:$B$400,0),
MATCH(BI$2,'Attendance Dump'!$E$1:$AI$1,0)
),
INDEX('Active Hour''s Dump'!$D$3:$AH$337,
MATCH($C252,'Active Hour''s Dump'!$A$3:$A$337,0),
MATCH(BI$2,'Active Hour''s Dump'!$D$2:$AH$2,0)
))),"")</f>
        <v>0</v>
      </c>
      <c r="BJ252" s="13">
        <f>_xlfn.IFNA(IF(BJ$3="Productivity",
INDEX('Productivity Dump'!$E$4:$AJ$500,
MATCH($A252,'Productivity Dump'!$A$4:$A$500,0),
MATCH(BJ$2,'Productivity Dump'!$E$3:$AJ$3,0)
),
IF(BJ$3="Attendance",
INDEX('Attendance Dump'!$E$2:$AI$400,
MATCH($A252,'Attendance Dump'!$B$2:$B$400,0),
MATCH(BJ$2,'Attendance Dump'!$E$1:$AI$1,0)
),
INDEX('Active Hour''s Dump'!$D$3:$AH$337,
MATCH($C252,'Active Hour''s Dump'!$A$3:$A$337,0),
MATCH(BJ$2,'Active Hour''s Dump'!$D$2:$AH$2,0)
))),"")</f>
        <v>500.61</v>
      </c>
      <c r="BK252" s="13" t="str">
        <f>_xlfn.IFNA(IF(BK$3="Productivity",
INDEX('Productivity Dump'!$E$4:$AJ$500,
MATCH($A252,'Productivity Dump'!$A$4:$A$500,0),
MATCH(BK$2,'Productivity Dump'!$E$3:$AJ$3,0)
),
IF(BK$3="Attendance",
INDEX('Attendance Dump'!$E$2:$AI$400,
MATCH($A252,'Attendance Dump'!$B$2:$B$400,0),
MATCH(BK$2,'Attendance Dump'!$E$1:$AI$1,0)
),
INDEX('Active Hour''s Dump'!$D$3:$AH$337,
MATCH($C252,'Active Hour''s Dump'!$A$3:$A$337,0),
MATCH(BK$2,'Active Hour''s Dump'!$D$2:$AH$2,0)
))),"")</f>
        <v>P</v>
      </c>
      <c r="BL252" s="54">
        <f>_xlfn.IFNA(IF(BL$3="Productivity",
INDEX('Productivity Dump'!$E$4:$AJ$500,
MATCH($A252,'Productivity Dump'!$A$4:$A$500,0),
MATCH(BL$2,'Productivity Dump'!$E$3:$AJ$3,0)
),
IF(BL$3="Attendance",
INDEX('Attendance Dump'!$E$2:$AI$400,
MATCH($A252,'Attendance Dump'!$B$2:$B$400,0),
MATCH(BL$2,'Attendance Dump'!$E$1:$AI$1,0)
),
INDEX('Active Hour''s Dump'!$D$3:$AH$337,
MATCH($C252,'Active Hour''s Dump'!$A$3:$A$337,0),
MATCH(BL$2,'Active Hour''s Dump'!$D$2:$AH$2,0)
))),"")</f>
        <v>6</v>
      </c>
      <c r="BM252" s="13">
        <f>_xlfn.IFNA(IF(BM$3="Productivity",
INDEX('Productivity Dump'!$E$4:$AJ$500,
MATCH($A252,'Productivity Dump'!$A$4:$A$500,0),
MATCH(BM$2,'Productivity Dump'!$E$3:$AJ$3,0)
),
IF(BM$3="Attendance",
INDEX('Attendance Dump'!$E$2:$AI$400,
MATCH($A252,'Attendance Dump'!$B$2:$B$400,0),
MATCH(BM$2,'Attendance Dump'!$E$1:$AI$1,0)
),
INDEX('Active Hour''s Dump'!$D$3:$AH$337,
MATCH($C252,'Active Hour''s Dump'!$A$3:$A$337,0),
MATCH(BM$2,'Active Hour''s Dump'!$D$2:$AH$2,0)
))),"")</f>
        <v>913.44899999999996</v>
      </c>
      <c r="BN252" s="13" t="str">
        <f>_xlfn.IFNA(IF(BN$3="Productivity",
INDEX('Productivity Dump'!$E$4:$AJ$500,
MATCH($A252,'Productivity Dump'!$A$4:$A$500,0),
MATCH(BN$2,'Productivity Dump'!$E$3:$AJ$3,0)
),
IF(BN$3="Attendance",
INDEX('Attendance Dump'!$E$2:$AI$400,
MATCH($A252,'Attendance Dump'!$B$2:$B$400,0),
MATCH(BN$2,'Attendance Dump'!$E$1:$AI$1,0)
),
INDEX('Active Hour''s Dump'!$D$3:$AH$337,
MATCH($C252,'Active Hour''s Dump'!$A$3:$A$337,0),
MATCH(BN$2,'Active Hour''s Dump'!$D$2:$AH$2,0)
))),"")</f>
        <v>P</v>
      </c>
      <c r="BO252" s="54">
        <f>_xlfn.IFNA(IF(BO$3="Productivity",
INDEX('Productivity Dump'!$E$4:$AJ$500,
MATCH($A252,'Productivity Dump'!$A$4:$A$500,0),
MATCH(BO$2,'Productivity Dump'!$E$3:$AJ$3,0)
),
IF(BO$3="Attendance",
INDEX('Attendance Dump'!$E$2:$AI$400,
MATCH($A252,'Attendance Dump'!$B$2:$B$400,0),
MATCH(BO$2,'Attendance Dump'!$E$1:$AI$1,0)
),
INDEX('Active Hour''s Dump'!$D$3:$AH$337,
MATCH($C252,'Active Hour''s Dump'!$A$3:$A$337,0),
MATCH(BO$2,'Active Hour''s Dump'!$D$2:$AH$2,0)
))),"")</f>
        <v>10.4166666666667</v>
      </c>
      <c r="BP252" s="13">
        <f>_xlfn.IFNA(IF(BP$3="Productivity",
INDEX('Productivity Dump'!$E$4:$AJ$500,
MATCH($A252,'Productivity Dump'!$A$4:$A$500,0),
MATCH(BP$2,'Productivity Dump'!$E$3:$AJ$3,0)
),
IF(BP$3="Attendance",
INDEX('Attendance Dump'!$E$2:$AI$400,
MATCH($A252,'Attendance Dump'!$B$2:$B$400,0),
MATCH(BP$2,'Attendance Dump'!$E$1:$AI$1,0)
),
INDEX('Active Hour''s Dump'!$D$3:$AH$337,
MATCH($C252,'Active Hour''s Dump'!$A$3:$A$337,0),
MATCH(BP$2,'Active Hour''s Dump'!$D$2:$AH$2,0)
))),"")</f>
        <v>909.19400000000019</v>
      </c>
      <c r="BQ252" s="13" t="str">
        <f>_xlfn.IFNA(IF(BQ$3="Productivity",
INDEX('Productivity Dump'!$E$4:$AJ$500,
MATCH($A252,'Productivity Dump'!$A$4:$A$500,0),
MATCH(BQ$2,'Productivity Dump'!$E$3:$AJ$3,0)
),
IF(BQ$3="Attendance",
INDEX('Attendance Dump'!$E$2:$AI$400,
MATCH($A252,'Attendance Dump'!$B$2:$B$400,0),
MATCH(BQ$2,'Attendance Dump'!$E$1:$AI$1,0)
),
INDEX('Active Hour''s Dump'!$D$3:$AH$337,
MATCH($C252,'Active Hour''s Dump'!$A$3:$A$337,0),
MATCH(BQ$2,'Active Hour''s Dump'!$D$2:$AH$2,0)
))),"")</f>
        <v>P</v>
      </c>
      <c r="BR252" s="54">
        <f>_xlfn.IFNA(IF(BR$3="Productivity",
INDEX('Productivity Dump'!$E$4:$AJ$500,
MATCH($A252,'Productivity Dump'!$A$4:$A$500,0),
MATCH(BR$2,'Productivity Dump'!$E$3:$AJ$3,0)
),
IF(BR$3="Attendance",
INDEX('Attendance Dump'!$E$2:$AI$400,
MATCH($A252,'Attendance Dump'!$B$2:$B$400,0),
MATCH(BR$2,'Attendance Dump'!$E$1:$AI$1,0)
),
INDEX('Active Hour''s Dump'!$D$3:$AH$337,
MATCH($C252,'Active Hour''s Dump'!$A$3:$A$337,0),
MATCH(BR$2,'Active Hour''s Dump'!$D$2:$AH$2,0)
))),"")</f>
        <v>10.25</v>
      </c>
      <c r="BS252" s="13">
        <f>_xlfn.IFNA(IF(BS$3="Productivity",
INDEX('Productivity Dump'!$E$4:$AJ$500,
MATCH($A252,'Productivity Dump'!$A$4:$A$500,0),
MATCH(BS$2,'Productivity Dump'!$E$3:$AJ$3,0)
),
IF(BS$3="Attendance",
INDEX('Attendance Dump'!$E$2:$AI$400,
MATCH($A252,'Attendance Dump'!$B$2:$B$400,0),
MATCH(BS$2,'Attendance Dump'!$E$1:$AI$1,0)
),
INDEX('Active Hour''s Dump'!$D$3:$AH$337,
MATCH($C252,'Active Hour''s Dump'!$A$3:$A$337,0),
MATCH(BS$2,'Active Hour''s Dump'!$D$2:$AH$2,0)
))),"")</f>
        <v>900.03499999999985</v>
      </c>
      <c r="BT252" s="13" t="str">
        <f>_xlfn.IFNA(IF(BT$3="Productivity",
INDEX('Productivity Dump'!$E$4:$AJ$500,
MATCH($A252,'Productivity Dump'!$A$4:$A$500,0),
MATCH(BT$2,'Productivity Dump'!$E$3:$AJ$3,0)
),
IF(BT$3="Attendance",
INDEX('Attendance Dump'!$E$2:$AI$400,
MATCH($A252,'Attendance Dump'!$B$2:$B$400,0),
MATCH(BT$2,'Attendance Dump'!$E$1:$AI$1,0)
),
INDEX('Active Hour''s Dump'!$D$3:$AH$337,
MATCH($C252,'Active Hour''s Dump'!$A$3:$A$337,0),
MATCH(BT$2,'Active Hour''s Dump'!$D$2:$AH$2,0)
))),"")</f>
        <v>H(P)</v>
      </c>
      <c r="BU252" s="54">
        <f>_xlfn.IFNA(IF(BU$3="Productivity",
INDEX('Productivity Dump'!$E$4:$AJ$500,
MATCH($A252,'Productivity Dump'!$A$4:$A$500,0),
MATCH(BU$2,'Productivity Dump'!$E$3:$AJ$3,0)
),
IF(BU$3="Attendance",
INDEX('Attendance Dump'!$E$2:$AI$400,
MATCH($A252,'Attendance Dump'!$B$2:$B$400,0),
MATCH(BU$2,'Attendance Dump'!$E$1:$AI$1,0)
),
INDEX('Active Hour''s Dump'!$D$3:$AH$337,
MATCH($C252,'Active Hour''s Dump'!$A$3:$A$337,0),
MATCH(BU$2,'Active Hour''s Dump'!$D$2:$AH$2,0)
))),"")</f>
        <v>9</v>
      </c>
      <c r="BV252" s="13">
        <f>_xlfn.IFNA(IF(BV$3="Productivity",
INDEX('Productivity Dump'!$E$4:$AJ$500,
MATCH($A252,'Productivity Dump'!$A$4:$A$500,0),
MATCH(BV$2,'Productivity Dump'!$E$3:$AJ$3,0)
),
IF(BV$3="Attendance",
INDEX('Attendance Dump'!$E$2:$AI$400,
MATCH($A252,'Attendance Dump'!$B$2:$B$400,0),
MATCH(BV$2,'Attendance Dump'!$E$1:$AI$1,0)
),
INDEX('Active Hour''s Dump'!$D$3:$AH$337,
MATCH($C252,'Active Hour''s Dump'!$A$3:$A$337,0),
MATCH(BV$2,'Active Hour''s Dump'!$D$2:$AH$2,0)
))),"")</f>
        <v>909.5</v>
      </c>
      <c r="BW252" s="13" t="str">
        <f>_xlfn.IFNA(IF(BW$3="Productivity",
INDEX('Productivity Dump'!$E$4:$AJ$500,
MATCH($A252,'Productivity Dump'!$A$4:$A$500,0),
MATCH(BW$2,'Productivity Dump'!$E$3:$AJ$3,0)
),
IF(BW$3="Attendance",
INDEX('Attendance Dump'!$E$2:$AI$400,
MATCH($A252,'Attendance Dump'!$B$2:$B$400,0),
MATCH(BW$2,'Attendance Dump'!$E$1:$AI$1,0)
),
INDEX('Active Hour''s Dump'!$D$3:$AH$337,
MATCH($C252,'Active Hour''s Dump'!$A$3:$A$337,0),
MATCH(BW$2,'Active Hour''s Dump'!$D$2:$AH$2,0)
))),"")</f>
        <v>P</v>
      </c>
      <c r="BX252" s="54">
        <f>_xlfn.IFNA(IF(BX$3="Productivity",
INDEX('Productivity Dump'!$E$4:$AJ$500,
MATCH($A252,'Productivity Dump'!$A$4:$A$500,0),
MATCH(BX$2,'Productivity Dump'!$E$3:$AJ$3,0)
),
IF(BX$3="Attendance",
INDEX('Attendance Dump'!$E$2:$AI$400,
MATCH($A252,'Attendance Dump'!$B$2:$B$400,0),
MATCH(BX$2,'Attendance Dump'!$E$1:$AI$1,0)
),
INDEX('Active Hour''s Dump'!$D$3:$AH$337,
MATCH($C252,'Active Hour''s Dump'!$A$3:$A$337,0),
MATCH(BX$2,'Active Hour''s Dump'!$D$2:$AH$2,0)
))),"")</f>
        <v>9.1666666666666696</v>
      </c>
      <c r="BY252" s="13">
        <f>_xlfn.IFNA(IF(BY$3="Productivity",
INDEX('Productivity Dump'!$E$4:$AJ$500,
MATCH($A252,'Productivity Dump'!$A$4:$A$500,0),
MATCH(BY$2,'Productivity Dump'!$E$3:$AJ$3,0)
),
IF(BY$3="Attendance",
INDEX('Attendance Dump'!$E$2:$AI$400,
MATCH($A252,'Attendance Dump'!$B$2:$B$400,0),
MATCH(BY$2,'Attendance Dump'!$E$1:$AI$1,0)
),
INDEX('Active Hour''s Dump'!$D$3:$AH$337,
MATCH($C252,'Active Hour''s Dump'!$A$3:$A$337,0),
MATCH(BY$2,'Active Hour''s Dump'!$D$2:$AH$2,0)
))),"")</f>
        <v>400.96800000000002</v>
      </c>
      <c r="BZ252" s="13" t="str">
        <f>_xlfn.IFNA(IF(BZ$3="Productivity",
INDEX('Productivity Dump'!$E$4:$AJ$500,
MATCH($A252,'Productivity Dump'!$A$4:$A$500,0),
MATCH(BZ$2,'Productivity Dump'!$E$3:$AJ$3,0)
),
IF(BZ$3="Attendance",
INDEX('Attendance Dump'!$E$2:$AI$400,
MATCH($A252,'Attendance Dump'!$B$2:$B$400,0),
MATCH(BZ$2,'Attendance Dump'!$E$1:$AI$1,0)
),
INDEX('Active Hour''s Dump'!$D$3:$AH$337,
MATCH($C252,'Active Hour''s Dump'!$A$3:$A$337,0),
MATCH(BZ$2,'Active Hour''s Dump'!$D$2:$AH$2,0)
))),"")</f>
        <v>P</v>
      </c>
      <c r="CA252" s="54">
        <f>_xlfn.IFNA(IF(CA$3="Productivity",
INDEX('Productivity Dump'!$E$4:$AJ$500,
MATCH($A252,'Productivity Dump'!$A$4:$A$500,0),
MATCH(CA$2,'Productivity Dump'!$E$3:$AJ$3,0)
),
IF(CA$3="Attendance",
INDEX('Attendance Dump'!$E$2:$AI$400,
MATCH($A252,'Attendance Dump'!$B$2:$B$400,0),
MATCH(CA$2,'Attendance Dump'!$E$1:$AI$1,0)
),
INDEX('Active Hour''s Dump'!$D$3:$AH$337,
MATCH($C252,'Active Hour''s Dump'!$A$3:$A$337,0),
MATCH(CA$2,'Active Hour''s Dump'!$D$2:$AH$2,0)
))),"")</f>
        <v>5.5</v>
      </c>
      <c r="CB252" s="13">
        <f>_xlfn.IFNA(IF(CB$3="Productivity",
INDEX('Productivity Dump'!$E$4:$AJ$500,
MATCH($A252,'Productivity Dump'!$A$4:$A$500,0),
MATCH(CB$2,'Productivity Dump'!$E$3:$AJ$3,0)
),
IF(CB$3="Attendance",
INDEX('Attendance Dump'!$E$2:$AI$400,
MATCH($A252,'Attendance Dump'!$B$2:$B$400,0),
MATCH(CB$2,'Attendance Dump'!$E$1:$AI$1,0)
),
INDEX('Active Hour''s Dump'!$D$3:$AH$337,
MATCH($C252,'Active Hour''s Dump'!$A$3:$A$337,0),
MATCH(CB$2,'Active Hour''s Dump'!$D$2:$AH$2,0)
))),"")</f>
        <v>0</v>
      </c>
      <c r="CC252" s="13" t="str">
        <f>_xlfn.IFNA(IF(CC$3="Productivity",
INDEX('Productivity Dump'!$E$4:$AJ$500,
MATCH($A252,'Productivity Dump'!$A$4:$A$500,0),
MATCH(CC$2,'Productivity Dump'!$E$3:$AJ$3,0)
),
IF(CC$3="Attendance",
INDEX('Attendance Dump'!$E$2:$AI$400,
MATCH($A252,'Attendance Dump'!$B$2:$B$400,0),
MATCH(CC$2,'Attendance Dump'!$E$1:$AI$1,0)
),
INDEX('Active Hour''s Dump'!$D$3:$AH$337,
MATCH($C252,'Active Hour''s Dump'!$A$3:$A$337,0),
MATCH(CC$2,'Active Hour''s Dump'!$D$2:$AH$2,0)
))),"")</f>
        <v>WO</v>
      </c>
      <c r="CD252" s="54">
        <f>_xlfn.IFNA(IF(CD$3="Productivity",
INDEX('Productivity Dump'!$E$4:$AJ$500,
MATCH($A252,'Productivity Dump'!$A$4:$A$500,0),
MATCH(CD$2,'Productivity Dump'!$E$3:$AJ$3,0)
),
IF(CD$3="Attendance",
INDEX('Attendance Dump'!$E$2:$AI$400,
MATCH($A252,'Attendance Dump'!$B$2:$B$400,0),
MATCH(CD$2,'Attendance Dump'!$E$1:$AI$1,0)
),
INDEX('Active Hour''s Dump'!$D$3:$AH$337,
MATCH($C252,'Active Hour''s Dump'!$A$3:$A$337,0),
MATCH(CD$2,'Active Hour''s Dump'!$D$2:$AH$2,0)
))),"")</f>
        <v>0</v>
      </c>
      <c r="CE252" s="13">
        <f>_xlfn.IFNA(IF(CE$3="Productivity",
INDEX('Productivity Dump'!$E$4:$AJ$500,
MATCH($A252,'Productivity Dump'!$A$4:$A$500,0),
MATCH(CE$2,'Productivity Dump'!$E$3:$AJ$3,0)
),
IF(CE$3="Attendance",
INDEX('Attendance Dump'!$E$2:$AI$400,
MATCH($A252,'Attendance Dump'!$B$2:$B$400,0),
MATCH(CE$2,'Attendance Dump'!$E$1:$AI$1,0)
),
INDEX('Active Hour''s Dump'!$D$3:$AH$337,
MATCH($C252,'Active Hour''s Dump'!$A$3:$A$337,0),
MATCH(CE$2,'Active Hour''s Dump'!$D$2:$AH$2,0)
))),"")</f>
        <v>485.21100000000001</v>
      </c>
      <c r="CF252" s="13" t="str">
        <f>_xlfn.IFNA(IF(CF$3="Productivity",
INDEX('Productivity Dump'!$E$4:$AJ$500,
MATCH($A252,'Productivity Dump'!$A$4:$A$500,0),
MATCH(CF$2,'Productivity Dump'!$E$3:$AJ$3,0)
),
IF(CF$3="Attendance",
INDEX('Attendance Dump'!$E$2:$AI$400,
MATCH($A252,'Attendance Dump'!$B$2:$B$400,0),
MATCH(CF$2,'Attendance Dump'!$E$1:$AI$1,0)
),
INDEX('Active Hour''s Dump'!$D$3:$AH$337,
MATCH($C252,'Active Hour''s Dump'!$A$3:$A$337,0),
MATCH(CF$2,'Active Hour''s Dump'!$D$2:$AH$2,0)
))),"")</f>
        <v>P</v>
      </c>
      <c r="CG252" s="54">
        <f>_xlfn.IFNA(IF(CG$3="Productivity",
INDEX('Productivity Dump'!$E$4:$AJ$500,
MATCH($A252,'Productivity Dump'!$A$4:$A$500,0),
MATCH(CG$2,'Productivity Dump'!$E$3:$AJ$3,0)
),
IF(CG$3="Attendance",
INDEX('Attendance Dump'!$E$2:$AI$400,
MATCH($A252,'Attendance Dump'!$B$2:$B$400,0),
MATCH(CG$2,'Attendance Dump'!$E$1:$AI$1,0)
),
INDEX('Active Hour''s Dump'!$D$3:$AH$337,
MATCH($C252,'Active Hour''s Dump'!$A$3:$A$337,0),
MATCH(CG$2,'Active Hour''s Dump'!$D$2:$AH$2,0)
))),"")</f>
        <v>6.4166666666666696</v>
      </c>
      <c r="CH252" s="13">
        <f>_xlfn.IFNA(IF(CH$3="Productivity",
INDEX('Productivity Dump'!$E$4:$AJ$500,
MATCH($A252,'Productivity Dump'!$A$4:$A$500,0),
MATCH(CH$2,'Productivity Dump'!$E$3:$AJ$3,0)
),
IF(CH$3="Attendance",
INDEX('Attendance Dump'!$E$2:$AI$400,
MATCH($A252,'Attendance Dump'!$B$2:$B$400,0),
MATCH(CH$2,'Attendance Dump'!$E$1:$AI$1,0)
),
INDEX('Active Hour''s Dump'!$D$3:$AH$337,
MATCH($C252,'Active Hour''s Dump'!$A$3:$A$337,0),
MATCH(CH$2,'Active Hour''s Dump'!$D$2:$AH$2,0)
))),"")</f>
        <v>921.09500000000003</v>
      </c>
      <c r="CI252" s="13" t="str">
        <f>_xlfn.IFNA(IF(CI$3="Productivity",
INDEX('Productivity Dump'!$E$4:$AJ$500,
MATCH($A252,'Productivity Dump'!$A$4:$A$500,0),
MATCH(CI$2,'Productivity Dump'!$E$3:$AJ$3,0)
),
IF(CI$3="Attendance",
INDEX('Attendance Dump'!$E$2:$AI$400,
MATCH($A252,'Attendance Dump'!$B$2:$B$400,0),
MATCH(CI$2,'Attendance Dump'!$E$1:$AI$1,0)
),
INDEX('Active Hour''s Dump'!$D$3:$AH$337,
MATCH($C252,'Active Hour''s Dump'!$A$3:$A$337,0),
MATCH(CI$2,'Active Hour''s Dump'!$D$2:$AH$2,0)
))),"")</f>
        <v>P</v>
      </c>
      <c r="CJ252" s="54">
        <f>_xlfn.IFNA(IF(CJ$3="Productivity",
INDEX('Productivity Dump'!$E$4:$AJ$500,
MATCH($A252,'Productivity Dump'!$A$4:$A$500,0),
MATCH(CJ$2,'Productivity Dump'!$E$3:$AJ$3,0)
),
IF(CJ$3="Attendance",
INDEX('Attendance Dump'!$E$2:$AI$400,
MATCH($A252,'Attendance Dump'!$B$2:$B$400,0),
MATCH(CJ$2,'Attendance Dump'!$E$1:$AI$1,0)
),
INDEX('Active Hour''s Dump'!$D$3:$AH$337,
MATCH($C252,'Active Hour''s Dump'!$A$3:$A$337,0),
MATCH(CJ$2,'Active Hour''s Dump'!$D$2:$AH$2,0)
))),"")</f>
        <v>8.9166666666666696</v>
      </c>
      <c r="CK252" s="13">
        <f>_xlfn.IFNA(IF(CK$3="Productivity",
INDEX('Productivity Dump'!$E$4:$AJ$500,
MATCH($A252,'Productivity Dump'!$A$4:$A$500,0),
MATCH(CK$2,'Productivity Dump'!$E$3:$AJ$3,0)
),
IF(CK$3="Attendance",
INDEX('Attendance Dump'!$E$2:$AI$400,
MATCH($A252,'Attendance Dump'!$B$2:$B$400,0),
MATCH(CK$2,'Attendance Dump'!$E$1:$AI$1,0)
),
INDEX('Active Hour''s Dump'!$D$3:$AH$337,
MATCH($C252,'Active Hour''s Dump'!$A$3:$A$337,0),
MATCH(CK$2,'Active Hour''s Dump'!$D$2:$AH$2,0)
))),"")</f>
        <v>916.5419999999998</v>
      </c>
      <c r="CL252" s="13" t="str">
        <f>_xlfn.IFNA(IF(CL$3="Productivity",
INDEX('Productivity Dump'!$E$4:$AJ$500,
MATCH($A252,'Productivity Dump'!$A$4:$A$500,0),
MATCH(CL$2,'Productivity Dump'!$E$3:$AJ$3,0)
),
IF(CL$3="Attendance",
INDEX('Attendance Dump'!$E$2:$AI$400,
MATCH($A252,'Attendance Dump'!$B$2:$B$400,0),
MATCH(CL$2,'Attendance Dump'!$E$1:$AI$1,0)
),
INDEX('Active Hour''s Dump'!$D$3:$AH$337,
MATCH($C252,'Active Hour''s Dump'!$A$3:$A$337,0),
MATCH(CL$2,'Active Hour''s Dump'!$D$2:$AH$2,0)
))),"")</f>
        <v>P</v>
      </c>
      <c r="CM252" s="54">
        <f>_xlfn.IFNA(IF(CM$3="Productivity",
INDEX('Productivity Dump'!$E$4:$AJ$500,
MATCH($A252,'Productivity Dump'!$A$4:$A$500,0),
MATCH(CM$2,'Productivity Dump'!$E$3:$AJ$3,0)
),
IF(CM$3="Attendance",
INDEX('Attendance Dump'!$E$2:$AI$400,
MATCH($A252,'Attendance Dump'!$B$2:$B$400,0),
MATCH(CM$2,'Attendance Dump'!$E$1:$AI$1,0)
),
INDEX('Active Hour''s Dump'!$D$3:$AH$337,
MATCH($C252,'Active Hour''s Dump'!$A$3:$A$337,0),
MATCH(CM$2,'Active Hour''s Dump'!$D$2:$AH$2,0)
))),"")</f>
        <v>10</v>
      </c>
      <c r="CN252" s="13">
        <f>_xlfn.IFNA(IF(CN$3="Productivity",
INDEX('Productivity Dump'!$E$4:$AJ$500,
MATCH($A252,'Productivity Dump'!$A$4:$A$500,0),
MATCH(CN$2,'Productivity Dump'!$E$3:$AJ$3,0)
),
IF(CN$3="Attendance",
INDEX('Attendance Dump'!$E$2:$AI$400,
MATCH($A252,'Attendance Dump'!$B$2:$B$400,0),
MATCH(CN$2,'Attendance Dump'!$E$1:$AI$1,0)
),
INDEX('Active Hour''s Dump'!$D$3:$AH$337,
MATCH($C252,'Active Hour''s Dump'!$A$3:$A$337,0),
MATCH(CN$2,'Active Hour''s Dump'!$D$2:$AH$2,0)
))),"")</f>
        <v>0</v>
      </c>
      <c r="CO252" s="13">
        <f>_xlfn.IFNA(IF(CO$3="Productivity",
INDEX('Productivity Dump'!$E$4:$AJ$500,
MATCH($A252,'Productivity Dump'!$A$4:$A$500,0),
MATCH(CO$2,'Productivity Dump'!$E$3:$AJ$3,0)
),
IF(CO$3="Attendance",
INDEX('Attendance Dump'!$E$2:$AI$400,
MATCH($A252,'Attendance Dump'!$B$2:$B$400,0),
MATCH(CO$2,'Attendance Dump'!$E$1:$AI$1,0)
),
INDEX('Active Hour''s Dump'!$D$3:$AH$337,
MATCH($C252,'Active Hour''s Dump'!$A$3:$A$337,0),
MATCH(CO$2,'Active Hour''s Dump'!$D$2:$AH$2,0)
))),"")</f>
        <v>0</v>
      </c>
      <c r="CP252" s="54">
        <f>_xlfn.IFNA(IF(CP$3="Productivity",
INDEX('Productivity Dump'!$E$4:$AJ$500,
MATCH($A252,'Productivity Dump'!$A$4:$A$500,0),
MATCH(CP$2,'Productivity Dump'!$E$3:$AJ$3,0)
),
IF(CP$3="Attendance",
INDEX('Attendance Dump'!$E$2:$AI$400,
MATCH($A252,'Attendance Dump'!$B$2:$B$400,0),
MATCH(CP$2,'Attendance Dump'!$E$1:$AI$1,0)
),
INDEX('Active Hour''s Dump'!$D$3:$AH$337,
MATCH($C252,'Active Hour''s Dump'!$A$3:$A$337,0),
MATCH(CP$2,'Active Hour''s Dump'!$D$2:$AH$2,0)
))),"")</f>
        <v>0</v>
      </c>
      <c r="CQ252" s="13">
        <f>_xlfn.IFNA(IF(CQ$3="Productivity",
INDEX('Productivity Dump'!$E$4:$AJ$500,
MATCH($A252,'Productivity Dump'!$A$4:$A$500,0),
MATCH(CQ$2,'Productivity Dump'!$E$3:$AJ$3,0)
),
IF(CQ$3="Attendance",
INDEX('Attendance Dump'!$E$2:$AI$400,
MATCH($A252,'Attendance Dump'!$B$2:$B$400,0),
MATCH(CQ$2,'Attendance Dump'!$E$1:$AI$1,0)
),
INDEX('Active Hour''s Dump'!$D$3:$AH$337,
MATCH($C252,'Active Hour''s Dump'!$A$3:$A$337,0),
MATCH(CQ$2,'Active Hour''s Dump'!$D$2:$AH$2,0)
))),"")</f>
        <v>0</v>
      </c>
      <c r="CR252" s="13">
        <f>_xlfn.IFNA(IF(CR$3="Productivity",
INDEX('Productivity Dump'!$E$4:$AJ$500,
MATCH($A252,'Productivity Dump'!$A$4:$A$500,0),
MATCH(CR$2,'Productivity Dump'!$E$3:$AJ$3,0)
),
IF(CR$3="Attendance",
INDEX('Attendance Dump'!$E$2:$AI$400,
MATCH($A252,'Attendance Dump'!$B$2:$B$400,0),
MATCH(CR$2,'Attendance Dump'!$E$1:$AI$1,0)
),
INDEX('Active Hour''s Dump'!$D$3:$AH$337,
MATCH($C252,'Active Hour''s Dump'!$A$3:$A$337,0),
MATCH(CR$2,'Active Hour''s Dump'!$D$2:$AH$2,0)
))),"")</f>
        <v>0</v>
      </c>
      <c r="CS252" s="54">
        <f>_xlfn.IFNA(IF(CS$3="Productivity",
INDEX('Productivity Dump'!$E$4:$AJ$500,
MATCH($A252,'Productivity Dump'!$A$4:$A$500,0),
MATCH(CS$2,'Productivity Dump'!$E$3:$AJ$3,0)
),
IF(CS$3="Attendance",
INDEX('Attendance Dump'!$E$2:$AI$400,
MATCH($A252,'Attendance Dump'!$B$2:$B$400,0),
MATCH(CS$2,'Attendance Dump'!$E$1:$AI$1,0)
),
INDEX('Active Hour''s Dump'!$D$3:$AH$337,
MATCH($C252,'Active Hour''s Dump'!$A$3:$A$337,0),
MATCH(CS$2,'Active Hour''s Dump'!$D$2:$AH$2,0)
))),"")</f>
        <v>0</v>
      </c>
      <c r="CT252" s="13">
        <f>_xlfn.IFNA(IF(CT$3="Productivity",
INDEX('Productivity Dump'!$E$4:$AJ$500,
MATCH($A252,'Productivity Dump'!$A$4:$A$500,0),
MATCH(CT$2,'Productivity Dump'!$E$3:$AJ$3,0)
),
IF(CT$3="Attendance",
INDEX('Attendance Dump'!$E$2:$AI$400,
MATCH($A252,'Attendance Dump'!$B$2:$B$400,0),
MATCH(CT$2,'Attendance Dump'!$E$1:$AI$1,0)
),
INDEX('Active Hour''s Dump'!$D$3:$AH$337,
MATCH($C252,'Active Hour''s Dump'!$A$3:$A$337,0),
MATCH(CT$2,'Active Hour''s Dump'!$D$2:$AH$2,0)
))),"")</f>
        <v>0</v>
      </c>
      <c r="CU252" s="13">
        <f>_xlfn.IFNA(IF(CU$3="Productivity",
INDEX('Productivity Dump'!$E$4:$AJ$500,
MATCH($A252,'Productivity Dump'!$A$4:$A$500,0),
MATCH(CU$2,'Productivity Dump'!$E$3:$AJ$3,0)
),
IF(CU$3="Attendance",
INDEX('Attendance Dump'!$E$2:$AI$400,
MATCH($A252,'Attendance Dump'!$B$2:$B$400,0),
MATCH(CU$2,'Attendance Dump'!$E$1:$AI$1,0)
),
INDEX('Active Hour''s Dump'!$D$3:$AH$337,
MATCH($C252,'Active Hour''s Dump'!$A$3:$A$337,0),
MATCH(CU$2,'Active Hour''s Dump'!$D$2:$AH$2,0)
))),"")</f>
        <v>0</v>
      </c>
      <c r="CV252" s="54">
        <f>_xlfn.IFNA(IF(CV$3="Productivity",
INDEX('Productivity Dump'!$E$4:$AJ$500,
MATCH($A252,'Productivity Dump'!$A$4:$A$500,0),
MATCH(CV$2,'Productivity Dump'!$E$3:$AJ$3,0)
),
IF(CV$3="Attendance",
INDEX('Attendance Dump'!$E$2:$AI$400,
MATCH($A252,'Attendance Dump'!$B$2:$B$400,0),
MATCH(CV$2,'Attendance Dump'!$E$1:$AI$1,0)
),
INDEX('Active Hour''s Dump'!$D$3:$AH$337,
MATCH($C252,'Active Hour''s Dump'!$A$3:$A$337,0),
MATCH(CV$2,'Active Hour''s Dump'!$D$2:$AH$2,0)
))),"")</f>
        <v>0</v>
      </c>
      <c r="CW252" s="13"/>
      <c r="CX252" s="13"/>
      <c r="CY252" s="54"/>
      <c r="DA252" s="57">
        <f t="shared" si="87"/>
        <v>214.66666666666666</v>
      </c>
      <c r="DB252" s="35">
        <f t="shared" si="88"/>
        <v>18602.536000000004</v>
      </c>
      <c r="DC252" s="35">
        <f t="shared" si="83"/>
        <v>0</v>
      </c>
      <c r="DD252" s="35">
        <f t="shared" ca="1" si="86"/>
        <v>0</v>
      </c>
      <c r="DF252" s="32" cm="1">
        <f t="array" ref="DF252">SUMPRODUCT(
    (MOD(COLUMN(H252:CV252) - COLUMN(H252), 3) = 0) *
    (H252:CV252 = 0) *
    (I252:CW252 = "P") *
    (COUNTIF(UKHoliday, H$2:CV$2) = 0)
)</f>
        <v>0</v>
      </c>
      <c r="DG252" s="33" cm="1">
        <f t="array" ref="DG252">SUMPRODUCT(
  (MOD(COLUMN(H252:CV252) - COLUMN(H252), 3) = 0) *
  (H252:CV252 &gt; 0) *
  (H252:CV252 &lt; 0.5 * IF(((WEEKDAY(H$2:CV$2, 2) = 1) + (WEEKDAY(H$2:CV$2, 2) = 6)), G252, F252)) *
  (I252:CW252 = "P") *
  (COUNTIF(UKHoliday, H$2:CV$2) = 0)
)</f>
        <v>0</v>
      </c>
      <c r="DH252" s="33" cm="1">
        <f t="array" ref="DH252">SUMPRODUCT(
  (MOD(COLUMN(H252:CV252) - COLUMN(H252), 3) = 0) *
  (H252:CV252 &gt; 0.5 * IF(((WEEKDAY(H$2:CV$2, 2) = 1) + (WEEKDAY(H$2:CV$2, 2) = 6)), $G252, $F252)) *
  (H252:CV252 &lt; 0.8 * IF(((WEEKDAY(H$2:CV$2, 2) = 1) + (WEEKDAY(H$2:CV$2, 2) = 6)), $G252, $F252)) *
  (I252:CW252 = "P") *
  (COUNTIF(UKHoliday, H$2:CV$2) = 0)
)</f>
        <v>0</v>
      </c>
      <c r="DI252" s="33" cm="1">
        <f t="array" ref="DI252">SUMPRODUCT(
  (MOD(COLUMN(H252:CV252) - COLUMN(H252), 3) = 0) *
  (H252:CV252 &gt; 0.8 * IF(((WEEKDAY(H$2:CV$2, 2) = 1) + (WEEKDAY(H$2:CV$2, 2) = 6)), $G252, $F252)) *
  (H252:CV252 &lt; 1 * IF(((WEEKDAY(H$2:CV$2, 2) = 1) + (WEEKDAY(H$2:CV$2, 2) = 6)), $G252, $F252)) *
  (I252:CW252 = "P") *
  (COUNTIF(UKHoliday, H$2:CV$2) = 0)
)</f>
        <v>17</v>
      </c>
    </row>
    <row r="253" spans="1:113" x14ac:dyDescent="0.3">
      <c r="A253" s="38" t="s">
        <v>442</v>
      </c>
      <c r="B253" s="38" t="s">
        <v>441</v>
      </c>
      <c r="C253" s="9" t="s">
        <v>836</v>
      </c>
      <c r="D253" s="62" t="s">
        <v>1058</v>
      </c>
      <c r="E253" s="35">
        <v>18600</v>
      </c>
      <c r="F253" s="35">
        <f t="shared" si="84"/>
        <v>930</v>
      </c>
      <c r="G253" s="35">
        <f t="shared" si="85"/>
        <v>465</v>
      </c>
      <c r="H253" s="13">
        <f>_xlfn.IFNA(IF(H$3="Productivity",
INDEX('Productivity Dump'!$E$4:$AJ$500,
MATCH($A253,'Productivity Dump'!$A$4:$A$500,0),
MATCH(H$2,'Productivity Dump'!$E$3:$AJ$3,0)
),
IF(H$3="Attendance",
INDEX('Attendance Dump'!$E$2:$AI$400,
MATCH($A253,'Attendance Dump'!$B$2:$B$400,0),
MATCH(H$2,'Attendance Dump'!$E$1:$AI$1,0)
),
INDEX('Active Hour''s Dump'!$D$3:$AH$337,
MATCH($C253,'Active Hour''s Dump'!$A$3:$A$337,0),
MATCH(H$2,'Active Hour''s Dump'!$D$2:$AH$2,0)
))),"")</f>
        <v>804.02700000000004</v>
      </c>
      <c r="I253" s="13" t="str">
        <f>_xlfn.IFNA(IF(I$3="Productivity",
INDEX('Productivity Dump'!$E$4:$AJ$500,
MATCH($A253,'Productivity Dump'!$A$4:$A$500,0),
MATCH(I$2,'Productivity Dump'!$E$3:$AJ$3,0)
),
IF(I$3="Attendance",
INDEX('Attendance Dump'!$E$2:$AI$400,
MATCH($A253,'Attendance Dump'!$B$2:$B$400,0),
MATCH(I$2,'Attendance Dump'!$E$1:$AI$1,0)
),
INDEX('Active Hour''s Dump'!$D$3:$AH$337,
MATCH($C253,'Active Hour''s Dump'!$A$3:$A$337,0),
MATCH(I$2,'Active Hour''s Dump'!$D$2:$AH$2,0)
))),"")</f>
        <v>P</v>
      </c>
      <c r="J253" s="54">
        <f>_xlfn.IFNA(IF(J$3="Productivity",
INDEX('Productivity Dump'!$E$4:$AJ$500,
MATCH($A253,'Productivity Dump'!$A$4:$A$500,0),
MATCH(J$2,'Productivity Dump'!$E$3:$AJ$3,0)
),
IF(J$3="Attendance",
INDEX('Attendance Dump'!$E$2:$AI$400,
MATCH($A253,'Attendance Dump'!$B$2:$B$400,0),
MATCH(J$2,'Attendance Dump'!$E$1:$AI$1,0)
),
INDEX('Active Hour''s Dump'!$D$3:$AH$337,
MATCH($C253,'Active Hour''s Dump'!$A$3:$A$337,0),
MATCH(J$2,'Active Hour''s Dump'!$D$2:$AH$2,0)
))),"")</f>
        <v>5.75</v>
      </c>
      <c r="K253" s="13">
        <f>_xlfn.IFNA(IF(K$3="Productivity",
INDEX('Productivity Dump'!$E$4:$AJ$500,
MATCH($A253,'Productivity Dump'!$A$4:$A$500,0),
MATCH(K$2,'Productivity Dump'!$E$3:$AJ$3,0)
),
IF(K$3="Attendance",
INDEX('Attendance Dump'!$E$2:$AI$400,
MATCH($A253,'Attendance Dump'!$B$2:$B$400,0),
MATCH(K$2,'Attendance Dump'!$E$1:$AI$1,0)
),
INDEX('Active Hour''s Dump'!$D$3:$AH$337,
MATCH($C253,'Active Hour''s Dump'!$A$3:$A$337,0),
MATCH(K$2,'Active Hour''s Dump'!$D$2:$AH$2,0)
))),"")</f>
        <v>917.07200000000012</v>
      </c>
      <c r="L253" s="13" t="str">
        <f>_xlfn.IFNA(IF(L$3="Productivity",
INDEX('Productivity Dump'!$E$4:$AJ$500,
MATCH($A253,'Productivity Dump'!$A$4:$A$500,0),
MATCH(L$2,'Productivity Dump'!$E$3:$AJ$3,0)
),
IF(L$3="Attendance",
INDEX('Attendance Dump'!$E$2:$AI$400,
MATCH($A253,'Attendance Dump'!$B$2:$B$400,0),
MATCH(L$2,'Attendance Dump'!$E$1:$AI$1,0)
),
INDEX('Active Hour''s Dump'!$D$3:$AH$337,
MATCH($C253,'Active Hour''s Dump'!$A$3:$A$337,0),
MATCH(L$2,'Active Hour''s Dump'!$D$2:$AH$2,0)
))),"")</f>
        <v>P</v>
      </c>
      <c r="M253" s="54">
        <f>_xlfn.IFNA(IF(M$3="Productivity",
INDEX('Productivity Dump'!$E$4:$AJ$500,
MATCH($A253,'Productivity Dump'!$A$4:$A$500,0),
MATCH(M$2,'Productivity Dump'!$E$3:$AJ$3,0)
),
IF(M$3="Attendance",
INDEX('Attendance Dump'!$E$2:$AI$400,
MATCH($A253,'Attendance Dump'!$B$2:$B$400,0),
MATCH(M$2,'Attendance Dump'!$E$1:$AI$1,0)
),
INDEX('Active Hour''s Dump'!$D$3:$AH$337,
MATCH($C253,'Active Hour''s Dump'!$A$3:$A$337,0),
MATCH(M$2,'Active Hour''s Dump'!$D$2:$AH$2,0)
))),"")</f>
        <v>6</v>
      </c>
      <c r="N253" s="13">
        <f>_xlfn.IFNA(IF(N$3="Productivity",
INDEX('Productivity Dump'!$E$4:$AJ$500,
MATCH($A253,'Productivity Dump'!$A$4:$A$500,0),
MATCH(N$2,'Productivity Dump'!$E$3:$AJ$3,0)
),
IF(N$3="Attendance",
INDEX('Attendance Dump'!$E$2:$AI$400,
MATCH($A253,'Attendance Dump'!$B$2:$B$400,0),
MATCH(N$2,'Attendance Dump'!$E$1:$AI$1,0)
),
INDEX('Active Hour''s Dump'!$D$3:$AH$337,
MATCH($C253,'Active Hour''s Dump'!$A$3:$A$337,0),
MATCH(N$2,'Active Hour''s Dump'!$D$2:$AH$2,0)
))),"")</f>
        <v>508.286</v>
      </c>
      <c r="O253" s="13" t="str">
        <f>_xlfn.IFNA(IF(O$3="Productivity",
INDEX('Productivity Dump'!$E$4:$AJ$500,
MATCH($A253,'Productivity Dump'!$A$4:$A$500,0),
MATCH(O$2,'Productivity Dump'!$E$3:$AJ$3,0)
),
IF(O$3="Attendance",
INDEX('Attendance Dump'!$E$2:$AI$400,
MATCH($A253,'Attendance Dump'!$B$2:$B$400,0),
MATCH(O$2,'Attendance Dump'!$E$1:$AI$1,0)
),
INDEX('Active Hour''s Dump'!$D$3:$AH$337,
MATCH($C253,'Active Hour''s Dump'!$A$3:$A$337,0),
MATCH(O$2,'Active Hour''s Dump'!$D$2:$AH$2,0)
))),"")</f>
        <v>P</v>
      </c>
      <c r="P253" s="54">
        <f>_xlfn.IFNA(IF(P$3="Productivity",
INDEX('Productivity Dump'!$E$4:$AJ$500,
MATCH($A253,'Productivity Dump'!$A$4:$A$500,0),
MATCH(P$2,'Productivity Dump'!$E$3:$AJ$3,0)
),
IF(P$3="Attendance",
INDEX('Attendance Dump'!$E$2:$AI$400,
MATCH($A253,'Attendance Dump'!$B$2:$B$400,0),
MATCH(P$2,'Attendance Dump'!$E$1:$AI$1,0)
),
INDEX('Active Hour''s Dump'!$D$3:$AH$337,
MATCH($C253,'Active Hour''s Dump'!$A$3:$A$337,0),
MATCH(P$2,'Active Hour''s Dump'!$D$2:$AH$2,0)
))),"")</f>
        <v>3.25</v>
      </c>
      <c r="Q253" s="13">
        <f>_xlfn.IFNA(IF(Q$3="Productivity",
INDEX('Productivity Dump'!$E$4:$AJ$500,
MATCH($A253,'Productivity Dump'!$A$4:$A$500,0),
MATCH(Q$2,'Productivity Dump'!$E$3:$AJ$3,0)
),
IF(Q$3="Attendance",
INDEX('Attendance Dump'!$E$2:$AI$400,
MATCH($A253,'Attendance Dump'!$B$2:$B$400,0),
MATCH(Q$2,'Attendance Dump'!$E$1:$AI$1,0)
),
INDEX('Active Hour''s Dump'!$D$3:$AH$337,
MATCH($C253,'Active Hour''s Dump'!$A$3:$A$337,0),
MATCH(Q$2,'Active Hour''s Dump'!$D$2:$AH$2,0)
))),"")</f>
        <v>0</v>
      </c>
      <c r="R253" s="13" t="str">
        <f>_xlfn.IFNA(IF(R$3="Productivity",
INDEX('Productivity Dump'!$E$4:$AJ$500,
MATCH($A253,'Productivity Dump'!$A$4:$A$500,0),
MATCH(R$2,'Productivity Dump'!$E$3:$AJ$3,0)
),
IF(R$3="Attendance",
INDEX('Attendance Dump'!$E$2:$AI$400,
MATCH($A253,'Attendance Dump'!$B$2:$B$400,0),
MATCH(R$2,'Attendance Dump'!$E$1:$AI$1,0)
),
INDEX('Active Hour''s Dump'!$D$3:$AH$337,
MATCH($C253,'Active Hour''s Dump'!$A$3:$A$337,0),
MATCH(R$2,'Active Hour''s Dump'!$D$2:$AH$2,0)
))),"")</f>
        <v>WO</v>
      </c>
      <c r="S253" s="54">
        <f>_xlfn.IFNA(IF(S$3="Productivity",
INDEX('Productivity Dump'!$E$4:$AJ$500,
MATCH($A253,'Productivity Dump'!$A$4:$A$500,0),
MATCH(S$2,'Productivity Dump'!$E$3:$AJ$3,0)
),
IF(S$3="Attendance",
INDEX('Attendance Dump'!$E$2:$AI$400,
MATCH($A253,'Attendance Dump'!$B$2:$B$400,0),
MATCH(S$2,'Attendance Dump'!$E$1:$AI$1,0)
),
INDEX('Active Hour''s Dump'!$D$3:$AH$337,
MATCH($C253,'Active Hour''s Dump'!$A$3:$A$337,0),
MATCH(S$2,'Active Hour''s Dump'!$D$2:$AH$2,0)
))),"")</f>
        <v>0</v>
      </c>
      <c r="T253" s="13">
        <f>_xlfn.IFNA(IF(T$3="Productivity",
INDEX('Productivity Dump'!$E$4:$AJ$500,
MATCH($A253,'Productivity Dump'!$A$4:$A$500,0),
MATCH(T$2,'Productivity Dump'!$E$3:$AJ$3,0)
),
IF(T$3="Attendance",
INDEX('Attendance Dump'!$E$2:$AI$400,
MATCH($A253,'Attendance Dump'!$B$2:$B$400,0),
MATCH(T$2,'Attendance Dump'!$E$1:$AI$1,0)
),
INDEX('Active Hour''s Dump'!$D$3:$AH$337,
MATCH($C253,'Active Hour''s Dump'!$A$3:$A$337,0),
MATCH(T$2,'Active Hour''s Dump'!$D$2:$AH$2,0)
))),"")</f>
        <v>0</v>
      </c>
      <c r="U253" s="13" t="str">
        <f>_xlfn.IFNA(IF(U$3="Productivity",
INDEX('Productivity Dump'!$E$4:$AJ$500,
MATCH($A253,'Productivity Dump'!$A$4:$A$500,0),
MATCH(U$2,'Productivity Dump'!$E$3:$AJ$3,0)
),
IF(U$3="Attendance",
INDEX('Attendance Dump'!$E$2:$AI$400,
MATCH($A253,'Attendance Dump'!$B$2:$B$400,0),
MATCH(U$2,'Attendance Dump'!$E$1:$AI$1,0)
),
INDEX('Active Hour''s Dump'!$D$3:$AH$337,
MATCH($C253,'Active Hour''s Dump'!$A$3:$A$337,0),
MATCH(U$2,'Active Hour''s Dump'!$D$2:$AH$2,0)
))),"")</f>
        <v>PL</v>
      </c>
      <c r="V253" s="54">
        <f>_xlfn.IFNA(IF(V$3="Productivity",
INDEX('Productivity Dump'!$E$4:$AJ$500,
MATCH($A253,'Productivity Dump'!$A$4:$A$500,0),
MATCH(V$2,'Productivity Dump'!$E$3:$AJ$3,0)
),
IF(V$3="Attendance",
INDEX('Attendance Dump'!$E$2:$AI$400,
MATCH($A253,'Attendance Dump'!$B$2:$B$400,0),
MATCH(V$2,'Attendance Dump'!$E$1:$AI$1,0)
),
INDEX('Active Hour''s Dump'!$D$3:$AH$337,
MATCH($C253,'Active Hour''s Dump'!$A$3:$A$337,0),
MATCH(V$2,'Active Hour''s Dump'!$D$2:$AH$2,0)
))),"")</f>
        <v>0</v>
      </c>
      <c r="W253" s="13">
        <f>_xlfn.IFNA(IF(W$3="Productivity",
INDEX('Productivity Dump'!$E$4:$AJ$500,
MATCH($A253,'Productivity Dump'!$A$4:$A$500,0),
MATCH(W$2,'Productivity Dump'!$E$3:$AJ$3,0)
),
IF(W$3="Attendance",
INDEX('Attendance Dump'!$E$2:$AI$400,
MATCH($A253,'Attendance Dump'!$B$2:$B$400,0),
MATCH(W$2,'Attendance Dump'!$E$1:$AI$1,0)
),
INDEX('Active Hour''s Dump'!$D$3:$AH$337,
MATCH($C253,'Active Hour''s Dump'!$A$3:$A$337,0),
MATCH(W$2,'Active Hour''s Dump'!$D$2:$AH$2,0)
))),"")</f>
        <v>915.78400000000011</v>
      </c>
      <c r="X253" s="13" t="str">
        <f>_xlfn.IFNA(IF(X$3="Productivity",
INDEX('Productivity Dump'!$E$4:$AJ$500,
MATCH($A253,'Productivity Dump'!$A$4:$A$500,0),
MATCH(X$2,'Productivity Dump'!$E$3:$AJ$3,0)
),
IF(X$3="Attendance",
INDEX('Attendance Dump'!$E$2:$AI$400,
MATCH($A253,'Attendance Dump'!$B$2:$B$400,0),
MATCH(X$2,'Attendance Dump'!$E$1:$AI$1,0)
),
INDEX('Active Hour''s Dump'!$D$3:$AH$337,
MATCH($C253,'Active Hour''s Dump'!$A$3:$A$337,0),
MATCH(X$2,'Active Hour''s Dump'!$D$2:$AH$2,0)
))),"")</f>
        <v>P</v>
      </c>
      <c r="Y253" s="54">
        <f>_xlfn.IFNA(IF(Y$3="Productivity",
INDEX('Productivity Dump'!$E$4:$AJ$500,
MATCH($A253,'Productivity Dump'!$A$4:$A$500,0),
MATCH(Y$2,'Productivity Dump'!$E$3:$AJ$3,0)
),
IF(Y$3="Attendance",
INDEX('Attendance Dump'!$E$2:$AI$400,
MATCH($A253,'Attendance Dump'!$B$2:$B$400,0),
MATCH(Y$2,'Attendance Dump'!$E$1:$AI$1,0)
),
INDEX('Active Hour''s Dump'!$D$3:$AH$337,
MATCH($C253,'Active Hour''s Dump'!$A$3:$A$337,0),
MATCH(Y$2,'Active Hour''s Dump'!$D$2:$AH$2,0)
))),"")</f>
        <v>5.0833333333333304</v>
      </c>
      <c r="Z253" s="13">
        <f>_xlfn.IFNA(IF(Z$3="Productivity",
INDEX('Productivity Dump'!$E$4:$AJ$500,
MATCH($A253,'Productivity Dump'!$A$4:$A$500,0),
MATCH(Z$2,'Productivity Dump'!$E$3:$AJ$3,0)
),
IF(Z$3="Attendance",
INDEX('Attendance Dump'!$E$2:$AI$400,
MATCH($A253,'Attendance Dump'!$B$2:$B$400,0),
MATCH(Z$2,'Attendance Dump'!$E$1:$AI$1,0)
),
INDEX('Active Hour''s Dump'!$D$3:$AH$337,
MATCH($C253,'Active Hour''s Dump'!$A$3:$A$337,0),
MATCH(Z$2,'Active Hour''s Dump'!$D$2:$AH$2,0)
))),"")</f>
        <v>920.77000000000021</v>
      </c>
      <c r="AA253" s="13" t="str">
        <f>_xlfn.IFNA(IF(AA$3="Productivity",
INDEX('Productivity Dump'!$E$4:$AJ$500,
MATCH($A253,'Productivity Dump'!$A$4:$A$500,0),
MATCH(AA$2,'Productivity Dump'!$E$3:$AJ$3,0)
),
IF(AA$3="Attendance",
INDEX('Attendance Dump'!$E$2:$AI$400,
MATCH($A253,'Attendance Dump'!$B$2:$B$400,0),
MATCH(AA$2,'Attendance Dump'!$E$1:$AI$1,0)
),
INDEX('Active Hour''s Dump'!$D$3:$AH$337,
MATCH($C253,'Active Hour''s Dump'!$A$3:$A$337,0),
MATCH(AA$2,'Active Hour''s Dump'!$D$2:$AH$2,0)
))),"")</f>
        <v>P</v>
      </c>
      <c r="AB253" s="54">
        <f>_xlfn.IFNA(IF(AB$3="Productivity",
INDEX('Productivity Dump'!$E$4:$AJ$500,
MATCH($A253,'Productivity Dump'!$A$4:$A$500,0),
MATCH(AB$2,'Productivity Dump'!$E$3:$AJ$3,0)
),
IF(AB$3="Attendance",
INDEX('Attendance Dump'!$E$2:$AI$400,
MATCH($A253,'Attendance Dump'!$B$2:$B$400,0),
MATCH(AB$2,'Attendance Dump'!$E$1:$AI$1,0)
),
INDEX('Active Hour''s Dump'!$D$3:$AH$337,
MATCH($C253,'Active Hour''s Dump'!$A$3:$A$337,0),
MATCH(AB$2,'Active Hour''s Dump'!$D$2:$AH$2,0)
))),"")</f>
        <v>5.5</v>
      </c>
      <c r="AC253" s="13">
        <f>_xlfn.IFNA(IF(AC$3="Productivity",
INDEX('Productivity Dump'!$E$4:$AJ$500,
MATCH($A253,'Productivity Dump'!$A$4:$A$500,0),
MATCH(AC$2,'Productivity Dump'!$E$3:$AJ$3,0)
),
IF(AC$3="Attendance",
INDEX('Attendance Dump'!$E$2:$AI$400,
MATCH($A253,'Attendance Dump'!$B$2:$B$400,0),
MATCH(AC$2,'Attendance Dump'!$E$1:$AI$1,0)
),
INDEX('Active Hour''s Dump'!$D$3:$AH$337,
MATCH($C253,'Active Hour''s Dump'!$A$3:$A$337,0),
MATCH(AC$2,'Active Hour''s Dump'!$D$2:$AH$2,0)
))),"")</f>
        <v>911.39699999999971</v>
      </c>
      <c r="AD253" s="13" t="str">
        <f>_xlfn.IFNA(IF(AD$3="Productivity",
INDEX('Productivity Dump'!$E$4:$AJ$500,
MATCH($A253,'Productivity Dump'!$A$4:$A$500,0),
MATCH(AD$2,'Productivity Dump'!$E$3:$AJ$3,0)
),
IF(AD$3="Attendance",
INDEX('Attendance Dump'!$E$2:$AI$400,
MATCH($A253,'Attendance Dump'!$B$2:$B$400,0),
MATCH(AD$2,'Attendance Dump'!$E$1:$AI$1,0)
),
INDEX('Active Hour''s Dump'!$D$3:$AH$337,
MATCH($C253,'Active Hour''s Dump'!$A$3:$A$337,0),
MATCH(AD$2,'Active Hour''s Dump'!$D$2:$AH$2,0)
))),"")</f>
        <v>P</v>
      </c>
      <c r="AE253" s="54">
        <f>_xlfn.IFNA(IF(AE$3="Productivity",
INDEX('Productivity Dump'!$E$4:$AJ$500,
MATCH($A253,'Productivity Dump'!$A$4:$A$500,0),
MATCH(AE$2,'Productivity Dump'!$E$3:$AJ$3,0)
),
IF(AE$3="Attendance",
INDEX('Attendance Dump'!$E$2:$AI$400,
MATCH($A253,'Attendance Dump'!$B$2:$B$400,0),
MATCH(AE$2,'Attendance Dump'!$E$1:$AI$1,0)
),
INDEX('Active Hour''s Dump'!$D$3:$AH$337,
MATCH($C253,'Active Hour''s Dump'!$A$3:$A$337,0),
MATCH(AE$2,'Active Hour''s Dump'!$D$2:$AH$2,0)
))),"")</f>
        <v>5.3333333333333304</v>
      </c>
      <c r="AF253" s="13">
        <f>_xlfn.IFNA(IF(AF$3="Productivity",
INDEX('Productivity Dump'!$E$4:$AJ$500,
MATCH($A253,'Productivity Dump'!$A$4:$A$500,0),
MATCH(AF$2,'Productivity Dump'!$E$3:$AJ$3,0)
),
IF(AF$3="Attendance",
INDEX('Attendance Dump'!$E$2:$AI$400,
MATCH($A253,'Attendance Dump'!$B$2:$B$400,0),
MATCH(AF$2,'Attendance Dump'!$E$1:$AI$1,0)
),
INDEX('Active Hour''s Dump'!$D$3:$AH$337,
MATCH($C253,'Active Hour''s Dump'!$A$3:$A$337,0),
MATCH(AF$2,'Active Hour''s Dump'!$D$2:$AH$2,0)
))),"")</f>
        <v>966.40800000000013</v>
      </c>
      <c r="AG253" s="13" t="str">
        <f>_xlfn.IFNA(IF(AG$3="Productivity",
INDEX('Productivity Dump'!$E$4:$AJ$500,
MATCH($A253,'Productivity Dump'!$A$4:$A$500,0),
MATCH(AG$2,'Productivity Dump'!$E$3:$AJ$3,0)
),
IF(AG$3="Attendance",
INDEX('Attendance Dump'!$E$2:$AI$400,
MATCH($A253,'Attendance Dump'!$B$2:$B$400,0),
MATCH(AG$2,'Attendance Dump'!$E$1:$AI$1,0)
),
INDEX('Active Hour''s Dump'!$D$3:$AH$337,
MATCH($C253,'Active Hour''s Dump'!$A$3:$A$337,0),
MATCH(AG$2,'Active Hour''s Dump'!$D$2:$AH$2,0)
))),"")</f>
        <v>P</v>
      </c>
      <c r="AH253" s="54">
        <f>_xlfn.IFNA(IF(AH$3="Productivity",
INDEX('Productivity Dump'!$E$4:$AJ$500,
MATCH($A253,'Productivity Dump'!$A$4:$A$500,0),
MATCH(AH$2,'Productivity Dump'!$E$3:$AJ$3,0)
),
IF(AH$3="Attendance",
INDEX('Attendance Dump'!$E$2:$AI$400,
MATCH($A253,'Attendance Dump'!$B$2:$B$400,0),
MATCH(AH$2,'Attendance Dump'!$E$1:$AI$1,0)
),
INDEX('Active Hour''s Dump'!$D$3:$AH$337,
MATCH($C253,'Active Hour''s Dump'!$A$3:$A$337,0),
MATCH(AH$2,'Active Hour''s Dump'!$D$2:$AH$2,0)
))),"")</f>
        <v>6.4166666666666696</v>
      </c>
      <c r="AI253" s="13">
        <f>_xlfn.IFNA(IF(AI$3="Productivity",
INDEX('Productivity Dump'!$E$4:$AJ$500,
MATCH($A253,'Productivity Dump'!$A$4:$A$500,0),
MATCH(AI$2,'Productivity Dump'!$E$3:$AJ$3,0)
),
IF(AI$3="Attendance",
INDEX('Attendance Dump'!$E$2:$AI$400,
MATCH($A253,'Attendance Dump'!$B$2:$B$400,0),
MATCH(AI$2,'Attendance Dump'!$E$1:$AI$1,0)
),
INDEX('Active Hour''s Dump'!$D$3:$AH$337,
MATCH($C253,'Active Hour''s Dump'!$A$3:$A$337,0),
MATCH(AI$2,'Active Hour''s Dump'!$D$2:$AH$2,0)
))),"")</f>
        <v>0</v>
      </c>
      <c r="AJ253" s="13" t="str">
        <f>_xlfn.IFNA(IF(AJ$3="Productivity",
INDEX('Productivity Dump'!$E$4:$AJ$500,
MATCH($A253,'Productivity Dump'!$A$4:$A$500,0),
MATCH(AJ$2,'Productivity Dump'!$E$3:$AJ$3,0)
),
IF(AJ$3="Attendance",
INDEX('Attendance Dump'!$E$2:$AI$400,
MATCH($A253,'Attendance Dump'!$B$2:$B$400,0),
MATCH(AJ$2,'Attendance Dump'!$E$1:$AI$1,0)
),
INDEX('Active Hour''s Dump'!$D$3:$AH$337,
MATCH($C253,'Active Hour''s Dump'!$A$3:$A$337,0),
MATCH(AJ$2,'Active Hour''s Dump'!$D$2:$AH$2,0)
))),"")</f>
        <v>PL</v>
      </c>
      <c r="AK253" s="54">
        <f>_xlfn.IFNA(IF(AK$3="Productivity",
INDEX('Productivity Dump'!$E$4:$AJ$500,
MATCH($A253,'Productivity Dump'!$A$4:$A$500,0),
MATCH(AK$2,'Productivity Dump'!$E$3:$AJ$3,0)
),
IF(AK$3="Attendance",
INDEX('Attendance Dump'!$E$2:$AI$400,
MATCH($A253,'Attendance Dump'!$B$2:$B$400,0),
MATCH(AK$2,'Attendance Dump'!$E$1:$AI$1,0)
),
INDEX('Active Hour''s Dump'!$D$3:$AH$337,
MATCH($C253,'Active Hour''s Dump'!$A$3:$A$337,0),
MATCH(AK$2,'Active Hour''s Dump'!$D$2:$AH$2,0)
))),"")</f>
        <v>0</v>
      </c>
      <c r="AL253" s="13">
        <f>_xlfn.IFNA(IF(AL$3="Productivity",
INDEX('Productivity Dump'!$E$4:$AJ$500,
MATCH($A253,'Productivity Dump'!$A$4:$A$500,0),
MATCH(AL$2,'Productivity Dump'!$E$3:$AJ$3,0)
),
IF(AL$3="Attendance",
INDEX('Attendance Dump'!$E$2:$AI$400,
MATCH($A253,'Attendance Dump'!$B$2:$B$400,0),
MATCH(AL$2,'Attendance Dump'!$E$1:$AI$1,0)
),
INDEX('Active Hour''s Dump'!$D$3:$AH$337,
MATCH($C253,'Active Hour''s Dump'!$A$3:$A$337,0),
MATCH(AL$2,'Active Hour''s Dump'!$D$2:$AH$2,0)
))),"")</f>
        <v>0</v>
      </c>
      <c r="AM253" s="13" t="str">
        <f>_xlfn.IFNA(IF(AM$3="Productivity",
INDEX('Productivity Dump'!$E$4:$AJ$500,
MATCH($A253,'Productivity Dump'!$A$4:$A$500,0),
MATCH(AM$2,'Productivity Dump'!$E$3:$AJ$3,0)
),
IF(AM$3="Attendance",
INDEX('Attendance Dump'!$E$2:$AI$400,
MATCH($A253,'Attendance Dump'!$B$2:$B$400,0),
MATCH(AM$2,'Attendance Dump'!$E$1:$AI$1,0)
),
INDEX('Active Hour''s Dump'!$D$3:$AH$337,
MATCH($C253,'Active Hour''s Dump'!$A$3:$A$337,0),
MATCH(AM$2,'Active Hour''s Dump'!$D$2:$AH$2,0)
))),"")</f>
        <v>WO</v>
      </c>
      <c r="AN253" s="54">
        <f>_xlfn.IFNA(IF(AN$3="Productivity",
INDEX('Productivity Dump'!$E$4:$AJ$500,
MATCH($A253,'Productivity Dump'!$A$4:$A$500,0),
MATCH(AN$2,'Productivity Dump'!$E$3:$AJ$3,0)
),
IF(AN$3="Attendance",
INDEX('Attendance Dump'!$E$2:$AI$400,
MATCH($A253,'Attendance Dump'!$B$2:$B$400,0),
MATCH(AN$2,'Attendance Dump'!$E$1:$AI$1,0)
),
INDEX('Active Hour''s Dump'!$D$3:$AH$337,
MATCH($C253,'Active Hour''s Dump'!$A$3:$A$337,0),
MATCH(AN$2,'Active Hour''s Dump'!$D$2:$AH$2,0)
))),"")</f>
        <v>0</v>
      </c>
      <c r="AO253" s="13">
        <f>_xlfn.IFNA(IF(AO$3="Productivity",
INDEX('Productivity Dump'!$E$4:$AJ$500,
MATCH($A253,'Productivity Dump'!$A$4:$A$500,0),
MATCH(AO$2,'Productivity Dump'!$E$3:$AJ$3,0)
),
IF(AO$3="Attendance",
INDEX('Attendance Dump'!$E$2:$AI$400,
MATCH($A253,'Attendance Dump'!$B$2:$B$400,0),
MATCH(AO$2,'Attendance Dump'!$E$1:$AI$1,0)
),
INDEX('Active Hour''s Dump'!$D$3:$AH$337,
MATCH($C253,'Active Hour''s Dump'!$A$3:$A$337,0),
MATCH(AO$2,'Active Hour''s Dump'!$D$2:$AH$2,0)
))),"")</f>
        <v>301.28900000000004</v>
      </c>
      <c r="AP253" s="13" t="str">
        <f>_xlfn.IFNA(IF(AP$3="Productivity",
INDEX('Productivity Dump'!$E$4:$AJ$500,
MATCH($A253,'Productivity Dump'!$A$4:$A$500,0),
MATCH(AP$2,'Productivity Dump'!$E$3:$AJ$3,0)
),
IF(AP$3="Attendance",
INDEX('Attendance Dump'!$E$2:$AI$400,
MATCH($A253,'Attendance Dump'!$B$2:$B$400,0),
MATCH(AP$2,'Attendance Dump'!$E$1:$AI$1,0)
),
INDEX('Active Hour''s Dump'!$D$3:$AH$337,
MATCH($C253,'Active Hour''s Dump'!$A$3:$A$337,0),
MATCH(AP$2,'Active Hour''s Dump'!$D$2:$AH$2,0)
))),"")</f>
        <v>P</v>
      </c>
      <c r="AQ253" s="54">
        <f>_xlfn.IFNA(IF(AQ$3="Productivity",
INDEX('Productivity Dump'!$E$4:$AJ$500,
MATCH($A253,'Productivity Dump'!$A$4:$A$500,0),
MATCH(AQ$2,'Productivity Dump'!$E$3:$AJ$3,0)
),
IF(AQ$3="Attendance",
INDEX('Attendance Dump'!$E$2:$AI$400,
MATCH($A253,'Attendance Dump'!$B$2:$B$400,0),
MATCH(AQ$2,'Attendance Dump'!$E$1:$AI$1,0)
),
INDEX('Active Hour''s Dump'!$D$3:$AH$337,
MATCH($C253,'Active Hour''s Dump'!$A$3:$A$337,0),
MATCH(AQ$2,'Active Hour''s Dump'!$D$2:$AH$2,0)
))),"")</f>
        <v>2.0833333333333299</v>
      </c>
      <c r="AR253" s="13">
        <f>_xlfn.IFNA(IF(AR$3="Productivity",
INDEX('Productivity Dump'!$E$4:$AJ$500,
MATCH($A253,'Productivity Dump'!$A$4:$A$500,0),
MATCH(AR$2,'Productivity Dump'!$E$3:$AJ$3,0)
),
IF(AR$3="Attendance",
INDEX('Attendance Dump'!$E$2:$AI$400,
MATCH($A253,'Attendance Dump'!$B$2:$B$400,0),
MATCH(AR$2,'Attendance Dump'!$E$1:$AI$1,0)
),
INDEX('Active Hour''s Dump'!$D$3:$AH$337,
MATCH($C253,'Active Hour''s Dump'!$A$3:$A$337,0),
MATCH(AR$2,'Active Hour''s Dump'!$D$2:$AH$2,0)
))),"")</f>
        <v>958.94600000000014</v>
      </c>
      <c r="AS253" s="13" t="str">
        <f>_xlfn.IFNA(IF(AS$3="Productivity",
INDEX('Productivity Dump'!$E$4:$AJ$500,
MATCH($A253,'Productivity Dump'!$A$4:$A$500,0),
MATCH(AS$2,'Productivity Dump'!$E$3:$AJ$3,0)
),
IF(AS$3="Attendance",
INDEX('Attendance Dump'!$E$2:$AI$400,
MATCH($A253,'Attendance Dump'!$B$2:$B$400,0),
MATCH(AS$2,'Attendance Dump'!$E$1:$AI$1,0)
),
INDEX('Active Hour''s Dump'!$D$3:$AH$337,
MATCH($C253,'Active Hour''s Dump'!$A$3:$A$337,0),
MATCH(AS$2,'Active Hour''s Dump'!$D$2:$AH$2,0)
))),"")</f>
        <v>P</v>
      </c>
      <c r="AT253" s="54">
        <f>_xlfn.IFNA(IF(AT$3="Productivity",
INDEX('Productivity Dump'!$E$4:$AJ$500,
MATCH($A253,'Productivity Dump'!$A$4:$A$500,0),
MATCH(AT$2,'Productivity Dump'!$E$3:$AJ$3,0)
),
IF(AT$3="Attendance",
INDEX('Attendance Dump'!$E$2:$AI$400,
MATCH($A253,'Attendance Dump'!$B$2:$B$400,0),
MATCH(AT$2,'Attendance Dump'!$E$1:$AI$1,0)
),
INDEX('Active Hour''s Dump'!$D$3:$AH$337,
MATCH($C253,'Active Hour''s Dump'!$A$3:$A$337,0),
MATCH(AT$2,'Active Hour''s Dump'!$D$2:$AH$2,0)
))),"")</f>
        <v>5.4166666666666696</v>
      </c>
      <c r="AU253" s="13">
        <f>_xlfn.IFNA(IF(AU$3="Productivity",
INDEX('Productivity Dump'!$E$4:$AJ$500,
MATCH($A253,'Productivity Dump'!$A$4:$A$500,0),
MATCH(AU$2,'Productivity Dump'!$E$3:$AJ$3,0)
),
IF(AU$3="Attendance",
INDEX('Attendance Dump'!$E$2:$AI$400,
MATCH($A253,'Attendance Dump'!$B$2:$B$400,0),
MATCH(AU$2,'Attendance Dump'!$E$1:$AI$1,0)
),
INDEX('Active Hour''s Dump'!$D$3:$AH$337,
MATCH($C253,'Active Hour''s Dump'!$A$3:$A$337,0),
MATCH(AU$2,'Active Hour''s Dump'!$D$2:$AH$2,0)
))),"")</f>
        <v>969.53599999999983</v>
      </c>
      <c r="AV253" s="13" t="str">
        <f>_xlfn.IFNA(IF(AV$3="Productivity",
INDEX('Productivity Dump'!$E$4:$AJ$500,
MATCH($A253,'Productivity Dump'!$A$4:$A$500,0),
MATCH(AV$2,'Productivity Dump'!$E$3:$AJ$3,0)
),
IF(AV$3="Attendance",
INDEX('Attendance Dump'!$E$2:$AI$400,
MATCH($A253,'Attendance Dump'!$B$2:$B$400,0),
MATCH(AV$2,'Attendance Dump'!$E$1:$AI$1,0)
),
INDEX('Active Hour''s Dump'!$D$3:$AH$337,
MATCH($C253,'Active Hour''s Dump'!$A$3:$A$337,0),
MATCH(AV$2,'Active Hour''s Dump'!$D$2:$AH$2,0)
))),"")</f>
        <v>P</v>
      </c>
      <c r="AW253" s="54">
        <f>_xlfn.IFNA(IF(AW$3="Productivity",
INDEX('Productivity Dump'!$E$4:$AJ$500,
MATCH($A253,'Productivity Dump'!$A$4:$A$500,0),
MATCH(AW$2,'Productivity Dump'!$E$3:$AJ$3,0)
),
IF(AW$3="Attendance",
INDEX('Attendance Dump'!$E$2:$AI$400,
MATCH($A253,'Attendance Dump'!$B$2:$B$400,0),
MATCH(AW$2,'Attendance Dump'!$E$1:$AI$1,0)
),
INDEX('Active Hour''s Dump'!$D$3:$AH$337,
MATCH($C253,'Active Hour''s Dump'!$A$3:$A$337,0),
MATCH(AW$2,'Active Hour''s Dump'!$D$2:$AH$2,0)
))),"")</f>
        <v>5.5833333333333304</v>
      </c>
      <c r="AX253" s="13">
        <f>_xlfn.IFNA(IF(AX$3="Productivity",
INDEX('Productivity Dump'!$E$4:$AJ$500,
MATCH($A253,'Productivity Dump'!$A$4:$A$500,0),
MATCH(AX$2,'Productivity Dump'!$E$3:$AJ$3,0)
),
IF(AX$3="Attendance",
INDEX('Attendance Dump'!$E$2:$AI$400,
MATCH($A253,'Attendance Dump'!$B$2:$B$400,0),
MATCH(AX$2,'Attendance Dump'!$E$1:$AI$1,0)
),
INDEX('Active Hour''s Dump'!$D$3:$AH$337,
MATCH($C253,'Active Hour''s Dump'!$A$3:$A$337,0),
MATCH(AX$2,'Active Hour''s Dump'!$D$2:$AH$2,0)
))),"")</f>
        <v>960.36699999999996</v>
      </c>
      <c r="AY253" s="13" t="str">
        <f>_xlfn.IFNA(IF(AY$3="Productivity",
INDEX('Productivity Dump'!$E$4:$AJ$500,
MATCH($A253,'Productivity Dump'!$A$4:$A$500,0),
MATCH(AY$2,'Productivity Dump'!$E$3:$AJ$3,0)
),
IF(AY$3="Attendance",
INDEX('Attendance Dump'!$E$2:$AI$400,
MATCH($A253,'Attendance Dump'!$B$2:$B$400,0),
MATCH(AY$2,'Attendance Dump'!$E$1:$AI$1,0)
),
INDEX('Active Hour''s Dump'!$D$3:$AH$337,
MATCH($C253,'Active Hour''s Dump'!$A$3:$A$337,0),
MATCH(AY$2,'Active Hour''s Dump'!$D$2:$AH$2,0)
))),"")</f>
        <v>P</v>
      </c>
      <c r="AZ253" s="54">
        <f>_xlfn.IFNA(IF(AZ$3="Productivity",
INDEX('Productivity Dump'!$E$4:$AJ$500,
MATCH($A253,'Productivity Dump'!$A$4:$A$500,0),
MATCH(AZ$2,'Productivity Dump'!$E$3:$AJ$3,0)
),
IF(AZ$3="Attendance",
INDEX('Attendance Dump'!$E$2:$AI$400,
MATCH($A253,'Attendance Dump'!$B$2:$B$400,0),
MATCH(AZ$2,'Attendance Dump'!$E$1:$AI$1,0)
),
INDEX('Active Hour''s Dump'!$D$3:$AH$337,
MATCH($C253,'Active Hour''s Dump'!$A$3:$A$337,0),
MATCH(AZ$2,'Active Hour''s Dump'!$D$2:$AH$2,0)
))),"")</f>
        <v>6.25</v>
      </c>
      <c r="BA253" s="13">
        <f>_xlfn.IFNA(IF(BA$3="Productivity",
INDEX('Productivity Dump'!$E$4:$AJ$500,
MATCH($A253,'Productivity Dump'!$A$4:$A$500,0),
MATCH(BA$2,'Productivity Dump'!$E$3:$AJ$3,0)
),
IF(BA$3="Attendance",
INDEX('Attendance Dump'!$E$2:$AI$400,
MATCH($A253,'Attendance Dump'!$B$2:$B$400,0),
MATCH(BA$2,'Attendance Dump'!$E$1:$AI$1,0)
),
INDEX('Active Hour''s Dump'!$D$3:$AH$337,
MATCH($C253,'Active Hour''s Dump'!$A$3:$A$337,0),
MATCH(BA$2,'Active Hour''s Dump'!$D$2:$AH$2,0)
))),"")</f>
        <v>942.80000000000007</v>
      </c>
      <c r="BB253" s="13" t="str">
        <f>_xlfn.IFNA(IF(BB$3="Productivity",
INDEX('Productivity Dump'!$E$4:$AJ$500,
MATCH($A253,'Productivity Dump'!$A$4:$A$500,0),
MATCH(BB$2,'Productivity Dump'!$E$3:$AJ$3,0)
),
IF(BB$3="Attendance",
INDEX('Attendance Dump'!$E$2:$AI$400,
MATCH($A253,'Attendance Dump'!$B$2:$B$400,0),
MATCH(BB$2,'Attendance Dump'!$E$1:$AI$1,0)
),
INDEX('Active Hour''s Dump'!$D$3:$AH$337,
MATCH($C253,'Active Hour''s Dump'!$A$3:$A$337,0),
MATCH(BB$2,'Active Hour''s Dump'!$D$2:$AH$2,0)
))),"")</f>
        <v>P</v>
      </c>
      <c r="BC253" s="54">
        <f>_xlfn.IFNA(IF(BC$3="Productivity",
INDEX('Productivity Dump'!$E$4:$AJ$500,
MATCH($A253,'Productivity Dump'!$A$4:$A$500,0),
MATCH(BC$2,'Productivity Dump'!$E$3:$AJ$3,0)
),
IF(BC$3="Attendance",
INDEX('Attendance Dump'!$E$2:$AI$400,
MATCH($A253,'Attendance Dump'!$B$2:$B$400,0),
MATCH(BC$2,'Attendance Dump'!$E$1:$AI$1,0)
),
INDEX('Active Hour''s Dump'!$D$3:$AH$337,
MATCH($C253,'Active Hour''s Dump'!$A$3:$A$337,0),
MATCH(BC$2,'Active Hour''s Dump'!$D$2:$AH$2,0)
))),"")</f>
        <v>5.9166666666666696</v>
      </c>
      <c r="BD253" s="13">
        <f>_xlfn.IFNA(IF(BD$3="Productivity",
INDEX('Productivity Dump'!$E$4:$AJ$500,
MATCH($A253,'Productivity Dump'!$A$4:$A$500,0),
MATCH(BD$2,'Productivity Dump'!$E$3:$AJ$3,0)
),
IF(BD$3="Attendance",
INDEX('Attendance Dump'!$E$2:$AI$400,
MATCH($A253,'Attendance Dump'!$B$2:$B$400,0),
MATCH(BD$2,'Attendance Dump'!$E$1:$AI$1,0)
),
INDEX('Active Hour''s Dump'!$D$3:$AH$337,
MATCH($C253,'Active Hour''s Dump'!$A$3:$A$337,0),
MATCH(BD$2,'Active Hour''s Dump'!$D$2:$AH$2,0)
))),"")</f>
        <v>512.07299999999998</v>
      </c>
      <c r="BE253" s="13" t="str">
        <f>_xlfn.IFNA(IF(BE$3="Productivity",
INDEX('Productivity Dump'!$E$4:$AJ$500,
MATCH($A253,'Productivity Dump'!$A$4:$A$500,0),
MATCH(BE$2,'Productivity Dump'!$E$3:$AJ$3,0)
),
IF(BE$3="Attendance",
INDEX('Attendance Dump'!$E$2:$AI$400,
MATCH($A253,'Attendance Dump'!$B$2:$B$400,0),
MATCH(BE$2,'Attendance Dump'!$E$1:$AI$1,0)
),
INDEX('Active Hour''s Dump'!$D$3:$AH$337,
MATCH($C253,'Active Hour''s Dump'!$A$3:$A$337,0),
MATCH(BE$2,'Active Hour''s Dump'!$D$2:$AH$2,0)
))),"")</f>
        <v>P</v>
      </c>
      <c r="BF253" s="54">
        <f>_xlfn.IFNA(IF(BF$3="Productivity",
INDEX('Productivity Dump'!$E$4:$AJ$500,
MATCH($A253,'Productivity Dump'!$A$4:$A$500,0),
MATCH(BF$2,'Productivity Dump'!$E$3:$AJ$3,0)
),
IF(BF$3="Attendance",
INDEX('Attendance Dump'!$E$2:$AI$400,
MATCH($A253,'Attendance Dump'!$B$2:$B$400,0),
MATCH(BF$2,'Attendance Dump'!$E$1:$AI$1,0)
),
INDEX('Active Hour''s Dump'!$D$3:$AH$337,
MATCH($C253,'Active Hour''s Dump'!$A$3:$A$337,0),
MATCH(BF$2,'Active Hour''s Dump'!$D$2:$AH$2,0)
))),"")</f>
        <v>3.0833333333333299</v>
      </c>
      <c r="BG253" s="13">
        <f>_xlfn.IFNA(IF(BG$3="Productivity",
INDEX('Productivity Dump'!$E$4:$AJ$500,
MATCH($A253,'Productivity Dump'!$A$4:$A$500,0),
MATCH(BG$2,'Productivity Dump'!$E$3:$AJ$3,0)
),
IF(BG$3="Attendance",
INDEX('Attendance Dump'!$E$2:$AI$400,
MATCH($A253,'Attendance Dump'!$B$2:$B$400,0),
MATCH(BG$2,'Attendance Dump'!$E$1:$AI$1,0)
),
INDEX('Active Hour''s Dump'!$D$3:$AH$337,
MATCH($C253,'Active Hour''s Dump'!$A$3:$A$337,0),
MATCH(BG$2,'Active Hour''s Dump'!$D$2:$AH$2,0)
))),"")</f>
        <v>0</v>
      </c>
      <c r="BH253" s="13" t="str">
        <f>_xlfn.IFNA(IF(BH$3="Productivity",
INDEX('Productivity Dump'!$E$4:$AJ$500,
MATCH($A253,'Productivity Dump'!$A$4:$A$500,0),
MATCH(BH$2,'Productivity Dump'!$E$3:$AJ$3,0)
),
IF(BH$3="Attendance",
INDEX('Attendance Dump'!$E$2:$AI$400,
MATCH($A253,'Attendance Dump'!$B$2:$B$400,0),
MATCH(BH$2,'Attendance Dump'!$E$1:$AI$1,0)
),
INDEX('Active Hour''s Dump'!$D$3:$AH$337,
MATCH($C253,'Active Hour''s Dump'!$A$3:$A$337,0),
MATCH(BH$2,'Active Hour''s Dump'!$D$2:$AH$2,0)
))),"")</f>
        <v>WO</v>
      </c>
      <c r="BI253" s="54">
        <f>_xlfn.IFNA(IF(BI$3="Productivity",
INDEX('Productivity Dump'!$E$4:$AJ$500,
MATCH($A253,'Productivity Dump'!$A$4:$A$500,0),
MATCH(BI$2,'Productivity Dump'!$E$3:$AJ$3,0)
),
IF(BI$3="Attendance",
INDEX('Attendance Dump'!$E$2:$AI$400,
MATCH($A253,'Attendance Dump'!$B$2:$B$400,0),
MATCH(BI$2,'Attendance Dump'!$E$1:$AI$1,0)
),
INDEX('Active Hour''s Dump'!$D$3:$AH$337,
MATCH($C253,'Active Hour''s Dump'!$A$3:$A$337,0),
MATCH(BI$2,'Active Hour''s Dump'!$D$2:$AH$2,0)
))),"")</f>
        <v>0</v>
      </c>
      <c r="BJ253" s="13">
        <f>_xlfn.IFNA(IF(BJ$3="Productivity",
INDEX('Productivity Dump'!$E$4:$AJ$500,
MATCH($A253,'Productivity Dump'!$A$4:$A$500,0),
MATCH(BJ$2,'Productivity Dump'!$E$3:$AJ$3,0)
),
IF(BJ$3="Attendance",
INDEX('Attendance Dump'!$E$2:$AI$400,
MATCH($A253,'Attendance Dump'!$B$2:$B$400,0),
MATCH(BJ$2,'Attendance Dump'!$E$1:$AI$1,0)
),
INDEX('Active Hour''s Dump'!$D$3:$AH$337,
MATCH($C253,'Active Hour''s Dump'!$A$3:$A$337,0),
MATCH(BJ$2,'Active Hour''s Dump'!$D$2:$AH$2,0)
))),"")</f>
        <v>304.35199999999998</v>
      </c>
      <c r="BK253" s="13" t="str">
        <f>_xlfn.IFNA(IF(BK$3="Productivity",
INDEX('Productivity Dump'!$E$4:$AJ$500,
MATCH($A253,'Productivity Dump'!$A$4:$A$500,0),
MATCH(BK$2,'Productivity Dump'!$E$3:$AJ$3,0)
),
IF(BK$3="Attendance",
INDEX('Attendance Dump'!$E$2:$AI$400,
MATCH($A253,'Attendance Dump'!$B$2:$B$400,0),
MATCH(BK$2,'Attendance Dump'!$E$1:$AI$1,0)
),
INDEX('Active Hour''s Dump'!$D$3:$AH$337,
MATCH($C253,'Active Hour''s Dump'!$A$3:$A$337,0),
MATCH(BK$2,'Active Hour''s Dump'!$D$2:$AH$2,0)
))),"")</f>
        <v>P</v>
      </c>
      <c r="BL253" s="54">
        <f>_xlfn.IFNA(IF(BL$3="Productivity",
INDEX('Productivity Dump'!$E$4:$AJ$500,
MATCH($A253,'Productivity Dump'!$A$4:$A$500,0),
MATCH(BL$2,'Productivity Dump'!$E$3:$AJ$3,0)
),
IF(BL$3="Attendance",
INDEX('Attendance Dump'!$E$2:$AI$400,
MATCH($A253,'Attendance Dump'!$B$2:$B$400,0),
MATCH(BL$2,'Attendance Dump'!$E$1:$AI$1,0)
),
INDEX('Active Hour''s Dump'!$D$3:$AH$337,
MATCH($C253,'Active Hour''s Dump'!$A$3:$A$337,0),
MATCH(BL$2,'Active Hour''s Dump'!$D$2:$AH$2,0)
))),"")</f>
        <v>2.0833333333333299</v>
      </c>
      <c r="BM253" s="13">
        <f>_xlfn.IFNA(IF(BM$3="Productivity",
INDEX('Productivity Dump'!$E$4:$AJ$500,
MATCH($A253,'Productivity Dump'!$A$4:$A$500,0),
MATCH(BM$2,'Productivity Dump'!$E$3:$AJ$3,0)
),
IF(BM$3="Attendance",
INDEX('Attendance Dump'!$E$2:$AI$400,
MATCH($A253,'Attendance Dump'!$B$2:$B$400,0),
MATCH(BM$2,'Attendance Dump'!$E$1:$AI$1,0)
),
INDEX('Active Hour''s Dump'!$D$3:$AH$337,
MATCH($C253,'Active Hour''s Dump'!$A$3:$A$337,0),
MATCH(BM$2,'Active Hour''s Dump'!$D$2:$AH$2,0)
))),"")</f>
        <v>936.4860000000001</v>
      </c>
      <c r="BN253" s="13" t="str">
        <f>_xlfn.IFNA(IF(BN$3="Productivity",
INDEX('Productivity Dump'!$E$4:$AJ$500,
MATCH($A253,'Productivity Dump'!$A$4:$A$500,0),
MATCH(BN$2,'Productivity Dump'!$E$3:$AJ$3,0)
),
IF(BN$3="Attendance",
INDEX('Attendance Dump'!$E$2:$AI$400,
MATCH($A253,'Attendance Dump'!$B$2:$B$400,0),
MATCH(BN$2,'Attendance Dump'!$E$1:$AI$1,0)
),
INDEX('Active Hour''s Dump'!$D$3:$AH$337,
MATCH($C253,'Active Hour''s Dump'!$A$3:$A$337,0),
MATCH(BN$2,'Active Hour''s Dump'!$D$2:$AH$2,0)
))),"")</f>
        <v>P</v>
      </c>
      <c r="BO253" s="54">
        <f>_xlfn.IFNA(IF(BO$3="Productivity",
INDEX('Productivity Dump'!$E$4:$AJ$500,
MATCH($A253,'Productivity Dump'!$A$4:$A$500,0),
MATCH(BO$2,'Productivity Dump'!$E$3:$AJ$3,0)
),
IF(BO$3="Attendance",
INDEX('Attendance Dump'!$E$2:$AI$400,
MATCH($A253,'Attendance Dump'!$B$2:$B$400,0),
MATCH(BO$2,'Attendance Dump'!$E$1:$AI$1,0)
),
INDEX('Active Hour''s Dump'!$D$3:$AH$337,
MATCH($C253,'Active Hour''s Dump'!$A$3:$A$337,0),
MATCH(BO$2,'Active Hour''s Dump'!$D$2:$AH$2,0)
))),"")</f>
        <v>6.4166666666666696</v>
      </c>
      <c r="BP253" s="13">
        <f>_xlfn.IFNA(IF(BP$3="Productivity",
INDEX('Productivity Dump'!$E$4:$AJ$500,
MATCH($A253,'Productivity Dump'!$A$4:$A$500,0),
MATCH(BP$2,'Productivity Dump'!$E$3:$AJ$3,0)
),
IF(BP$3="Attendance",
INDEX('Attendance Dump'!$E$2:$AI$400,
MATCH($A253,'Attendance Dump'!$B$2:$B$400,0),
MATCH(BP$2,'Attendance Dump'!$E$1:$AI$1,0)
),
INDEX('Active Hour''s Dump'!$D$3:$AH$337,
MATCH($C253,'Active Hour''s Dump'!$A$3:$A$337,0),
MATCH(BP$2,'Active Hour''s Dump'!$D$2:$AH$2,0)
))),"")</f>
        <v>923.26400000000024</v>
      </c>
      <c r="BQ253" s="13" t="str">
        <f>_xlfn.IFNA(IF(BQ$3="Productivity",
INDEX('Productivity Dump'!$E$4:$AJ$500,
MATCH($A253,'Productivity Dump'!$A$4:$A$500,0),
MATCH(BQ$2,'Productivity Dump'!$E$3:$AJ$3,0)
),
IF(BQ$3="Attendance",
INDEX('Attendance Dump'!$E$2:$AI$400,
MATCH($A253,'Attendance Dump'!$B$2:$B$400,0),
MATCH(BQ$2,'Attendance Dump'!$E$1:$AI$1,0)
),
INDEX('Active Hour''s Dump'!$D$3:$AH$337,
MATCH($C253,'Active Hour''s Dump'!$A$3:$A$337,0),
MATCH(BQ$2,'Active Hour''s Dump'!$D$2:$AH$2,0)
))),"")</f>
        <v>P</v>
      </c>
      <c r="BR253" s="54">
        <f>_xlfn.IFNA(IF(BR$3="Productivity",
INDEX('Productivity Dump'!$E$4:$AJ$500,
MATCH($A253,'Productivity Dump'!$A$4:$A$500,0),
MATCH(BR$2,'Productivity Dump'!$E$3:$AJ$3,0)
),
IF(BR$3="Attendance",
INDEX('Attendance Dump'!$E$2:$AI$400,
MATCH($A253,'Attendance Dump'!$B$2:$B$400,0),
MATCH(BR$2,'Attendance Dump'!$E$1:$AI$1,0)
),
INDEX('Active Hour''s Dump'!$D$3:$AH$337,
MATCH($C253,'Active Hour''s Dump'!$A$3:$A$337,0),
MATCH(BR$2,'Active Hour''s Dump'!$D$2:$AH$2,0)
))),"")</f>
        <v>5.75</v>
      </c>
      <c r="BS253" s="13">
        <f>_xlfn.IFNA(IF(BS$3="Productivity",
INDEX('Productivity Dump'!$E$4:$AJ$500,
MATCH($A253,'Productivity Dump'!$A$4:$A$500,0),
MATCH(BS$2,'Productivity Dump'!$E$3:$AJ$3,0)
),
IF(BS$3="Attendance",
INDEX('Attendance Dump'!$E$2:$AI$400,
MATCH($A253,'Attendance Dump'!$B$2:$B$400,0),
MATCH(BS$2,'Attendance Dump'!$E$1:$AI$1,0)
),
INDEX('Active Hour''s Dump'!$D$3:$AH$337,
MATCH($C253,'Active Hour''s Dump'!$A$3:$A$337,0),
MATCH(BS$2,'Active Hour''s Dump'!$D$2:$AH$2,0)
))),"")</f>
        <v>913.34700000000009</v>
      </c>
      <c r="BT253" s="13" t="str">
        <f>_xlfn.IFNA(IF(BT$3="Productivity",
INDEX('Productivity Dump'!$E$4:$AJ$500,
MATCH($A253,'Productivity Dump'!$A$4:$A$500,0),
MATCH(BT$2,'Productivity Dump'!$E$3:$AJ$3,0)
),
IF(BT$3="Attendance",
INDEX('Attendance Dump'!$E$2:$AI$400,
MATCH($A253,'Attendance Dump'!$B$2:$B$400,0),
MATCH(BT$2,'Attendance Dump'!$E$1:$AI$1,0)
),
INDEX('Active Hour''s Dump'!$D$3:$AH$337,
MATCH($C253,'Active Hour''s Dump'!$A$3:$A$337,0),
MATCH(BT$2,'Active Hour''s Dump'!$D$2:$AH$2,0)
))),"")</f>
        <v>H(P)</v>
      </c>
      <c r="BU253" s="54">
        <f>_xlfn.IFNA(IF(BU$3="Productivity",
INDEX('Productivity Dump'!$E$4:$AJ$500,
MATCH($A253,'Productivity Dump'!$A$4:$A$500,0),
MATCH(BU$2,'Productivity Dump'!$E$3:$AJ$3,0)
),
IF(BU$3="Attendance",
INDEX('Attendance Dump'!$E$2:$AI$400,
MATCH($A253,'Attendance Dump'!$B$2:$B$400,0),
MATCH(BU$2,'Attendance Dump'!$E$1:$AI$1,0)
),
INDEX('Active Hour''s Dump'!$D$3:$AH$337,
MATCH($C253,'Active Hour''s Dump'!$A$3:$A$337,0),
MATCH(BU$2,'Active Hour''s Dump'!$D$2:$AH$2,0)
))),"")</f>
        <v>5</v>
      </c>
      <c r="BV253" s="13">
        <f>_xlfn.IFNA(IF(BV$3="Productivity",
INDEX('Productivity Dump'!$E$4:$AJ$500,
MATCH($A253,'Productivity Dump'!$A$4:$A$500,0),
MATCH(BV$2,'Productivity Dump'!$E$3:$AJ$3,0)
),
IF(BV$3="Attendance",
INDEX('Attendance Dump'!$E$2:$AI$400,
MATCH($A253,'Attendance Dump'!$B$2:$B$400,0),
MATCH(BV$2,'Attendance Dump'!$E$1:$AI$1,0)
),
INDEX('Active Hour''s Dump'!$D$3:$AH$337,
MATCH($C253,'Active Hour''s Dump'!$A$3:$A$337,0),
MATCH(BV$2,'Active Hour''s Dump'!$D$2:$AH$2,0)
))),"")</f>
        <v>1004.4110000000002</v>
      </c>
      <c r="BW253" s="13" t="str">
        <f>_xlfn.IFNA(IF(BW$3="Productivity",
INDEX('Productivity Dump'!$E$4:$AJ$500,
MATCH($A253,'Productivity Dump'!$A$4:$A$500,0),
MATCH(BW$2,'Productivity Dump'!$E$3:$AJ$3,0)
),
IF(BW$3="Attendance",
INDEX('Attendance Dump'!$E$2:$AI$400,
MATCH($A253,'Attendance Dump'!$B$2:$B$400,0),
MATCH(BW$2,'Attendance Dump'!$E$1:$AI$1,0)
),
INDEX('Active Hour''s Dump'!$D$3:$AH$337,
MATCH($C253,'Active Hour''s Dump'!$A$3:$A$337,0),
MATCH(BW$2,'Active Hour''s Dump'!$D$2:$AH$2,0)
))),"")</f>
        <v>P</v>
      </c>
      <c r="BX253" s="54">
        <f>_xlfn.IFNA(IF(BX$3="Productivity",
INDEX('Productivity Dump'!$E$4:$AJ$500,
MATCH($A253,'Productivity Dump'!$A$4:$A$500,0),
MATCH(BX$2,'Productivity Dump'!$E$3:$AJ$3,0)
),
IF(BX$3="Attendance",
INDEX('Attendance Dump'!$E$2:$AI$400,
MATCH($A253,'Attendance Dump'!$B$2:$B$400,0),
MATCH(BX$2,'Attendance Dump'!$E$1:$AI$1,0)
),
INDEX('Active Hour''s Dump'!$D$3:$AH$337,
MATCH($C253,'Active Hour''s Dump'!$A$3:$A$337,0),
MATCH(BX$2,'Active Hour''s Dump'!$D$2:$AH$2,0)
))),"")</f>
        <v>5.9166666666666696</v>
      </c>
      <c r="BY253" s="13">
        <f>_xlfn.IFNA(IF(BY$3="Productivity",
INDEX('Productivity Dump'!$E$4:$AJ$500,
MATCH($A253,'Productivity Dump'!$A$4:$A$500,0),
MATCH(BY$2,'Productivity Dump'!$E$3:$AJ$3,0)
),
IF(BY$3="Attendance",
INDEX('Attendance Dump'!$E$2:$AI$400,
MATCH($A253,'Attendance Dump'!$B$2:$B$400,0),
MATCH(BY$2,'Attendance Dump'!$E$1:$AI$1,0)
),
INDEX('Active Hour''s Dump'!$D$3:$AH$337,
MATCH($C253,'Active Hour''s Dump'!$A$3:$A$337,0),
MATCH(BY$2,'Active Hour''s Dump'!$D$2:$AH$2,0)
))),"")</f>
        <v>595.68600000000015</v>
      </c>
      <c r="BZ253" s="13" t="str">
        <f>_xlfn.IFNA(IF(BZ$3="Productivity",
INDEX('Productivity Dump'!$E$4:$AJ$500,
MATCH($A253,'Productivity Dump'!$A$4:$A$500,0),
MATCH(BZ$2,'Productivity Dump'!$E$3:$AJ$3,0)
),
IF(BZ$3="Attendance",
INDEX('Attendance Dump'!$E$2:$AI$400,
MATCH($A253,'Attendance Dump'!$B$2:$B$400,0),
MATCH(BZ$2,'Attendance Dump'!$E$1:$AI$1,0)
),
INDEX('Active Hour''s Dump'!$D$3:$AH$337,
MATCH($C253,'Active Hour''s Dump'!$A$3:$A$337,0),
MATCH(BZ$2,'Active Hour''s Dump'!$D$2:$AH$2,0)
))),"")</f>
        <v>P</v>
      </c>
      <c r="CA253" s="54">
        <f>_xlfn.IFNA(IF(CA$3="Productivity",
INDEX('Productivity Dump'!$E$4:$AJ$500,
MATCH($A253,'Productivity Dump'!$A$4:$A$500,0),
MATCH(CA$2,'Productivity Dump'!$E$3:$AJ$3,0)
),
IF(CA$3="Attendance",
INDEX('Attendance Dump'!$E$2:$AI$400,
MATCH($A253,'Attendance Dump'!$B$2:$B$400,0),
MATCH(CA$2,'Attendance Dump'!$E$1:$AI$1,0)
),
INDEX('Active Hour''s Dump'!$D$3:$AH$337,
MATCH($C253,'Active Hour''s Dump'!$A$3:$A$337,0),
MATCH(CA$2,'Active Hour''s Dump'!$D$2:$AH$2,0)
))),"")</f>
        <v>3.0833333333333299</v>
      </c>
      <c r="CB253" s="13">
        <f>_xlfn.IFNA(IF(CB$3="Productivity",
INDEX('Productivity Dump'!$E$4:$AJ$500,
MATCH($A253,'Productivity Dump'!$A$4:$A$500,0),
MATCH(CB$2,'Productivity Dump'!$E$3:$AJ$3,0)
),
IF(CB$3="Attendance",
INDEX('Attendance Dump'!$E$2:$AI$400,
MATCH($A253,'Attendance Dump'!$B$2:$B$400,0),
MATCH(CB$2,'Attendance Dump'!$E$1:$AI$1,0)
),
INDEX('Active Hour''s Dump'!$D$3:$AH$337,
MATCH($C253,'Active Hour''s Dump'!$A$3:$A$337,0),
MATCH(CB$2,'Active Hour''s Dump'!$D$2:$AH$2,0)
))),"")</f>
        <v>0</v>
      </c>
      <c r="CC253" s="13" t="str">
        <f>_xlfn.IFNA(IF(CC$3="Productivity",
INDEX('Productivity Dump'!$E$4:$AJ$500,
MATCH($A253,'Productivity Dump'!$A$4:$A$500,0),
MATCH(CC$2,'Productivity Dump'!$E$3:$AJ$3,0)
),
IF(CC$3="Attendance",
INDEX('Attendance Dump'!$E$2:$AI$400,
MATCH($A253,'Attendance Dump'!$B$2:$B$400,0),
MATCH(CC$2,'Attendance Dump'!$E$1:$AI$1,0)
),
INDEX('Active Hour''s Dump'!$D$3:$AH$337,
MATCH($C253,'Active Hour''s Dump'!$A$3:$A$337,0),
MATCH(CC$2,'Active Hour''s Dump'!$D$2:$AH$2,0)
))),"")</f>
        <v>WO</v>
      </c>
      <c r="CD253" s="54">
        <f>_xlfn.IFNA(IF(CD$3="Productivity",
INDEX('Productivity Dump'!$E$4:$AJ$500,
MATCH($A253,'Productivity Dump'!$A$4:$A$500,0),
MATCH(CD$2,'Productivity Dump'!$E$3:$AJ$3,0)
),
IF(CD$3="Attendance",
INDEX('Attendance Dump'!$E$2:$AI$400,
MATCH($A253,'Attendance Dump'!$B$2:$B$400,0),
MATCH(CD$2,'Attendance Dump'!$E$1:$AI$1,0)
),
INDEX('Active Hour''s Dump'!$D$3:$AH$337,
MATCH($C253,'Active Hour''s Dump'!$A$3:$A$337,0),
MATCH(CD$2,'Active Hour''s Dump'!$D$2:$AH$2,0)
))),"")</f>
        <v>0</v>
      </c>
      <c r="CE253" s="13">
        <f>_xlfn.IFNA(IF(CE$3="Productivity",
INDEX('Productivity Dump'!$E$4:$AJ$500,
MATCH($A253,'Productivity Dump'!$A$4:$A$500,0),
MATCH(CE$2,'Productivity Dump'!$E$3:$AJ$3,0)
),
IF(CE$3="Attendance",
INDEX('Attendance Dump'!$E$2:$AI$400,
MATCH($A253,'Attendance Dump'!$B$2:$B$400,0),
MATCH(CE$2,'Attendance Dump'!$E$1:$AI$1,0)
),
INDEX('Active Hour''s Dump'!$D$3:$AH$337,
MATCH($C253,'Active Hour''s Dump'!$A$3:$A$337,0),
MATCH(CE$2,'Active Hour''s Dump'!$D$2:$AH$2,0)
))),"")</f>
        <v>311.16900000000004</v>
      </c>
      <c r="CF253" s="13" t="str">
        <f>_xlfn.IFNA(IF(CF$3="Productivity",
INDEX('Productivity Dump'!$E$4:$AJ$500,
MATCH($A253,'Productivity Dump'!$A$4:$A$500,0),
MATCH(CF$2,'Productivity Dump'!$E$3:$AJ$3,0)
),
IF(CF$3="Attendance",
INDEX('Attendance Dump'!$E$2:$AI$400,
MATCH($A253,'Attendance Dump'!$B$2:$B$400,0),
MATCH(CF$2,'Attendance Dump'!$E$1:$AI$1,0)
),
INDEX('Active Hour''s Dump'!$D$3:$AH$337,
MATCH($C253,'Active Hour''s Dump'!$A$3:$A$337,0),
MATCH(CF$2,'Active Hour''s Dump'!$D$2:$AH$2,0)
))),"")</f>
        <v>P</v>
      </c>
      <c r="CG253" s="54">
        <f>_xlfn.IFNA(IF(CG$3="Productivity",
INDEX('Productivity Dump'!$E$4:$AJ$500,
MATCH($A253,'Productivity Dump'!$A$4:$A$500,0),
MATCH(CG$2,'Productivity Dump'!$E$3:$AJ$3,0)
),
IF(CG$3="Attendance",
INDEX('Attendance Dump'!$E$2:$AI$400,
MATCH($A253,'Attendance Dump'!$B$2:$B$400,0),
MATCH(CG$2,'Attendance Dump'!$E$1:$AI$1,0)
),
INDEX('Active Hour''s Dump'!$D$3:$AH$337,
MATCH($C253,'Active Hour''s Dump'!$A$3:$A$337,0),
MATCH(CG$2,'Active Hour''s Dump'!$D$2:$AH$2,0)
))),"")</f>
        <v>2.0833333333333299</v>
      </c>
      <c r="CH253" s="13">
        <f>_xlfn.IFNA(IF(CH$3="Productivity",
INDEX('Productivity Dump'!$E$4:$AJ$500,
MATCH($A253,'Productivity Dump'!$A$4:$A$500,0),
MATCH(CH$2,'Productivity Dump'!$E$3:$AJ$3,0)
),
IF(CH$3="Attendance",
INDEX('Attendance Dump'!$E$2:$AI$400,
MATCH($A253,'Attendance Dump'!$B$2:$B$400,0),
MATCH(CH$2,'Attendance Dump'!$E$1:$AI$1,0)
),
INDEX('Active Hour''s Dump'!$D$3:$AH$337,
MATCH($C253,'Active Hour''s Dump'!$A$3:$A$337,0),
MATCH(CH$2,'Active Hour''s Dump'!$D$2:$AH$2,0)
))),"")</f>
        <v>960.03600000000006</v>
      </c>
      <c r="CI253" s="13" t="str">
        <f>_xlfn.IFNA(IF(CI$3="Productivity",
INDEX('Productivity Dump'!$E$4:$AJ$500,
MATCH($A253,'Productivity Dump'!$A$4:$A$500,0),
MATCH(CI$2,'Productivity Dump'!$E$3:$AJ$3,0)
),
IF(CI$3="Attendance",
INDEX('Attendance Dump'!$E$2:$AI$400,
MATCH($A253,'Attendance Dump'!$B$2:$B$400,0),
MATCH(CI$2,'Attendance Dump'!$E$1:$AI$1,0)
),
INDEX('Active Hour''s Dump'!$D$3:$AH$337,
MATCH($C253,'Active Hour''s Dump'!$A$3:$A$337,0),
MATCH(CI$2,'Active Hour''s Dump'!$D$2:$AH$2,0)
))),"")</f>
        <v>P</v>
      </c>
      <c r="CJ253" s="54">
        <f>_xlfn.IFNA(IF(CJ$3="Productivity",
INDEX('Productivity Dump'!$E$4:$AJ$500,
MATCH($A253,'Productivity Dump'!$A$4:$A$500,0),
MATCH(CJ$2,'Productivity Dump'!$E$3:$AJ$3,0)
),
IF(CJ$3="Attendance",
INDEX('Attendance Dump'!$E$2:$AI$400,
MATCH($A253,'Attendance Dump'!$B$2:$B$400,0),
MATCH(CJ$2,'Attendance Dump'!$E$1:$AI$1,0)
),
INDEX('Active Hour''s Dump'!$D$3:$AH$337,
MATCH($C253,'Active Hour''s Dump'!$A$3:$A$337,0),
MATCH(CJ$2,'Active Hour''s Dump'!$D$2:$AH$2,0)
))),"")</f>
        <v>5.4166666666666696</v>
      </c>
      <c r="CK253" s="13">
        <f>_xlfn.IFNA(IF(CK$3="Productivity",
INDEX('Productivity Dump'!$E$4:$AJ$500,
MATCH($A253,'Productivity Dump'!$A$4:$A$500,0),
MATCH(CK$2,'Productivity Dump'!$E$3:$AJ$3,0)
),
IF(CK$3="Attendance",
INDEX('Attendance Dump'!$E$2:$AI$400,
MATCH($A253,'Attendance Dump'!$B$2:$B$400,0),
MATCH(CK$2,'Attendance Dump'!$E$1:$AI$1,0)
),
INDEX('Active Hour''s Dump'!$D$3:$AH$337,
MATCH($C253,'Active Hour''s Dump'!$A$3:$A$337,0),
MATCH(CK$2,'Active Hour''s Dump'!$D$2:$AH$2,0)
))),"")</f>
        <v>887.39400000000023</v>
      </c>
      <c r="CL253" s="13" t="str">
        <f>_xlfn.IFNA(IF(CL$3="Productivity",
INDEX('Productivity Dump'!$E$4:$AJ$500,
MATCH($A253,'Productivity Dump'!$A$4:$A$500,0),
MATCH(CL$2,'Productivity Dump'!$E$3:$AJ$3,0)
),
IF(CL$3="Attendance",
INDEX('Attendance Dump'!$E$2:$AI$400,
MATCH($A253,'Attendance Dump'!$B$2:$B$400,0),
MATCH(CL$2,'Attendance Dump'!$E$1:$AI$1,0)
),
INDEX('Active Hour''s Dump'!$D$3:$AH$337,
MATCH($C253,'Active Hour''s Dump'!$A$3:$A$337,0),
MATCH(CL$2,'Active Hour''s Dump'!$D$2:$AH$2,0)
))),"")</f>
        <v>P</v>
      </c>
      <c r="CM253" s="54">
        <f>_xlfn.IFNA(IF(CM$3="Productivity",
INDEX('Productivity Dump'!$E$4:$AJ$500,
MATCH($A253,'Productivity Dump'!$A$4:$A$500,0),
MATCH(CM$2,'Productivity Dump'!$E$3:$AJ$3,0)
),
IF(CM$3="Attendance",
INDEX('Attendance Dump'!$E$2:$AI$400,
MATCH($A253,'Attendance Dump'!$B$2:$B$400,0),
MATCH(CM$2,'Attendance Dump'!$E$1:$AI$1,0)
),
INDEX('Active Hour''s Dump'!$D$3:$AH$337,
MATCH($C253,'Active Hour''s Dump'!$A$3:$A$337,0),
MATCH(CM$2,'Active Hour''s Dump'!$D$2:$AH$2,0)
))),"")</f>
        <v>5.5833333333333304</v>
      </c>
      <c r="CN253" s="13">
        <f>_xlfn.IFNA(IF(CN$3="Productivity",
INDEX('Productivity Dump'!$E$4:$AJ$500,
MATCH($A253,'Productivity Dump'!$A$4:$A$500,0),
MATCH(CN$2,'Productivity Dump'!$E$3:$AJ$3,0)
),
IF(CN$3="Attendance",
INDEX('Attendance Dump'!$E$2:$AI$400,
MATCH($A253,'Attendance Dump'!$B$2:$B$400,0),
MATCH(CN$2,'Attendance Dump'!$E$1:$AI$1,0)
),
INDEX('Active Hour''s Dump'!$D$3:$AH$337,
MATCH($C253,'Active Hour''s Dump'!$A$3:$A$337,0),
MATCH(CN$2,'Active Hour''s Dump'!$D$2:$AH$2,0)
))),"")</f>
        <v>0</v>
      </c>
      <c r="CO253" s="13">
        <f>_xlfn.IFNA(IF(CO$3="Productivity",
INDEX('Productivity Dump'!$E$4:$AJ$500,
MATCH($A253,'Productivity Dump'!$A$4:$A$500,0),
MATCH(CO$2,'Productivity Dump'!$E$3:$AJ$3,0)
),
IF(CO$3="Attendance",
INDEX('Attendance Dump'!$E$2:$AI$400,
MATCH($A253,'Attendance Dump'!$B$2:$B$400,0),
MATCH(CO$2,'Attendance Dump'!$E$1:$AI$1,0)
),
INDEX('Active Hour''s Dump'!$D$3:$AH$337,
MATCH($C253,'Active Hour''s Dump'!$A$3:$A$337,0),
MATCH(CO$2,'Active Hour''s Dump'!$D$2:$AH$2,0)
))),"")</f>
        <v>0</v>
      </c>
      <c r="CP253" s="54">
        <f>_xlfn.IFNA(IF(CP$3="Productivity",
INDEX('Productivity Dump'!$E$4:$AJ$500,
MATCH($A253,'Productivity Dump'!$A$4:$A$500,0),
MATCH(CP$2,'Productivity Dump'!$E$3:$AJ$3,0)
),
IF(CP$3="Attendance",
INDEX('Attendance Dump'!$E$2:$AI$400,
MATCH($A253,'Attendance Dump'!$B$2:$B$400,0),
MATCH(CP$2,'Attendance Dump'!$E$1:$AI$1,0)
),
INDEX('Active Hour''s Dump'!$D$3:$AH$337,
MATCH($C253,'Active Hour''s Dump'!$A$3:$A$337,0),
MATCH(CP$2,'Active Hour''s Dump'!$D$2:$AH$2,0)
))),"")</f>
        <v>0</v>
      </c>
      <c r="CQ253" s="13">
        <f>_xlfn.IFNA(IF(CQ$3="Productivity",
INDEX('Productivity Dump'!$E$4:$AJ$500,
MATCH($A253,'Productivity Dump'!$A$4:$A$500,0),
MATCH(CQ$2,'Productivity Dump'!$E$3:$AJ$3,0)
),
IF(CQ$3="Attendance",
INDEX('Attendance Dump'!$E$2:$AI$400,
MATCH($A253,'Attendance Dump'!$B$2:$B$400,0),
MATCH(CQ$2,'Attendance Dump'!$E$1:$AI$1,0)
),
INDEX('Active Hour''s Dump'!$D$3:$AH$337,
MATCH($C253,'Active Hour''s Dump'!$A$3:$A$337,0),
MATCH(CQ$2,'Active Hour''s Dump'!$D$2:$AH$2,0)
))),"")</f>
        <v>0</v>
      </c>
      <c r="CR253" s="13">
        <f>_xlfn.IFNA(IF(CR$3="Productivity",
INDEX('Productivity Dump'!$E$4:$AJ$500,
MATCH($A253,'Productivity Dump'!$A$4:$A$500,0),
MATCH(CR$2,'Productivity Dump'!$E$3:$AJ$3,0)
),
IF(CR$3="Attendance",
INDEX('Attendance Dump'!$E$2:$AI$400,
MATCH($A253,'Attendance Dump'!$B$2:$B$400,0),
MATCH(CR$2,'Attendance Dump'!$E$1:$AI$1,0)
),
INDEX('Active Hour''s Dump'!$D$3:$AH$337,
MATCH($C253,'Active Hour''s Dump'!$A$3:$A$337,0),
MATCH(CR$2,'Active Hour''s Dump'!$D$2:$AH$2,0)
))),"")</f>
        <v>0</v>
      </c>
      <c r="CS253" s="54">
        <f>_xlfn.IFNA(IF(CS$3="Productivity",
INDEX('Productivity Dump'!$E$4:$AJ$500,
MATCH($A253,'Productivity Dump'!$A$4:$A$500,0),
MATCH(CS$2,'Productivity Dump'!$E$3:$AJ$3,0)
),
IF(CS$3="Attendance",
INDEX('Attendance Dump'!$E$2:$AI$400,
MATCH($A253,'Attendance Dump'!$B$2:$B$400,0),
MATCH(CS$2,'Attendance Dump'!$E$1:$AI$1,0)
),
INDEX('Active Hour''s Dump'!$D$3:$AH$337,
MATCH($C253,'Active Hour''s Dump'!$A$3:$A$337,0),
MATCH(CS$2,'Active Hour''s Dump'!$D$2:$AH$2,0)
))),"")</f>
        <v>0</v>
      </c>
      <c r="CT253" s="13">
        <f>_xlfn.IFNA(IF(CT$3="Productivity",
INDEX('Productivity Dump'!$E$4:$AJ$500,
MATCH($A253,'Productivity Dump'!$A$4:$A$500,0),
MATCH(CT$2,'Productivity Dump'!$E$3:$AJ$3,0)
),
IF(CT$3="Attendance",
INDEX('Attendance Dump'!$E$2:$AI$400,
MATCH($A253,'Attendance Dump'!$B$2:$B$400,0),
MATCH(CT$2,'Attendance Dump'!$E$1:$AI$1,0)
),
INDEX('Active Hour''s Dump'!$D$3:$AH$337,
MATCH($C253,'Active Hour''s Dump'!$A$3:$A$337,0),
MATCH(CT$2,'Active Hour''s Dump'!$D$2:$AH$2,0)
))),"")</f>
        <v>0</v>
      </c>
      <c r="CU253" s="13">
        <f>_xlfn.IFNA(IF(CU$3="Productivity",
INDEX('Productivity Dump'!$E$4:$AJ$500,
MATCH($A253,'Productivity Dump'!$A$4:$A$500,0),
MATCH(CU$2,'Productivity Dump'!$E$3:$AJ$3,0)
),
IF(CU$3="Attendance",
INDEX('Attendance Dump'!$E$2:$AI$400,
MATCH($A253,'Attendance Dump'!$B$2:$B$400,0),
MATCH(CU$2,'Attendance Dump'!$E$1:$AI$1,0)
),
INDEX('Active Hour''s Dump'!$D$3:$AH$337,
MATCH($C253,'Active Hour''s Dump'!$A$3:$A$337,0),
MATCH(CU$2,'Active Hour''s Dump'!$D$2:$AH$2,0)
))),"")</f>
        <v>0</v>
      </c>
      <c r="CV253" s="54">
        <f>_xlfn.IFNA(IF(CV$3="Productivity",
INDEX('Productivity Dump'!$E$4:$AJ$500,
MATCH($A253,'Productivity Dump'!$A$4:$A$500,0),
MATCH(CV$2,'Productivity Dump'!$E$3:$AJ$3,0)
),
IF(CV$3="Attendance",
INDEX('Attendance Dump'!$E$2:$AI$400,
MATCH($A253,'Attendance Dump'!$B$2:$B$400,0),
MATCH(CV$2,'Attendance Dump'!$E$1:$AI$1,0)
),
INDEX('Active Hour''s Dump'!$D$3:$AH$337,
MATCH($C253,'Active Hour''s Dump'!$A$3:$A$337,0),
MATCH(CV$2,'Active Hour''s Dump'!$D$2:$AH$2,0)
))),"")</f>
        <v>0</v>
      </c>
      <c r="CW253" s="13"/>
      <c r="CX253" s="13"/>
      <c r="CY253" s="54"/>
      <c r="DA253" s="57">
        <f t="shared" si="87"/>
        <v>106.99999999999999</v>
      </c>
      <c r="DB253" s="35">
        <f t="shared" si="88"/>
        <v>17424.900000000001</v>
      </c>
      <c r="DC253" s="35">
        <f t="shared" si="83"/>
        <v>1175.0999999999985</v>
      </c>
      <c r="DD253" s="35">
        <f t="shared" ca="1" si="86"/>
        <v>0</v>
      </c>
      <c r="DF253" s="32" cm="1">
        <f t="array" ref="DF253">SUMPRODUCT(
    (MOD(COLUMN(H253:CV253) - COLUMN(H253), 3) = 0) *
    (H253:CV253 = 0) *
    (I253:CW253 = "P") *
    (COUNTIF(UKHoliday, H$2:CV$2) = 0)
)</f>
        <v>0</v>
      </c>
      <c r="DG253" s="33" cm="1">
        <f t="array" ref="DG253">SUMPRODUCT(
  (MOD(COLUMN(H253:CV253) - COLUMN(H253), 3) = 0) *
  (H253:CV253 &gt; 0) *
  (H253:CV253 &lt; 0.5 * IF(((WEEKDAY(H$2:CV$2, 2) = 1) + (WEEKDAY(H$2:CV$2, 2) = 6)), G253, F253)) *
  (I253:CW253 = "P") *
  (COUNTIF(UKHoliday, H$2:CV$2) = 0)
)</f>
        <v>0</v>
      </c>
      <c r="DH253" s="33" cm="1">
        <f t="array" ref="DH253">SUMPRODUCT(
  (MOD(COLUMN(H253:CV253) - COLUMN(H253), 3) = 0) *
  (H253:CV253 &gt; 0.5 * IF(((WEEKDAY(H$2:CV$2, 2) = 1) + (WEEKDAY(H$2:CV$2, 2) = 6)), $G253, $F253)) *
  (H253:CV253 &lt; 0.8 * IF(((WEEKDAY(H$2:CV$2, 2) = 1) + (WEEKDAY(H$2:CV$2, 2) = 6)), $G253, $F253)) *
  (I253:CW253 = "P") *
  (COUNTIF(UKHoliday, H$2:CV$2) = 0)
)</f>
        <v>3</v>
      </c>
      <c r="DI253" s="33" cm="1">
        <f t="array" ref="DI253">SUMPRODUCT(
  (MOD(COLUMN(H253:CV253) - COLUMN(H253), 3) = 0) *
  (H253:CV253 &gt; 0.8 * IF(((WEEKDAY(H$2:CV$2, 2) = 1) + (WEEKDAY(H$2:CV$2, 2) = 6)), $G253, $F253)) *
  (H253:CV253 &lt; 1 * IF(((WEEKDAY(H$2:CV$2, 2) = 1) + (WEEKDAY(H$2:CV$2, 2) = 6)), $G253, $F253)) *
  (I253:CW253 = "P") *
  (COUNTIF(UKHoliday, H$2:CV$2) = 0)
)</f>
        <v>7</v>
      </c>
    </row>
    <row r="254" spans="1:113" x14ac:dyDescent="0.3">
      <c r="A254" s="38" t="s">
        <v>461</v>
      </c>
      <c r="B254" s="38" t="s">
        <v>460</v>
      </c>
      <c r="C254" s="9" t="s">
        <v>834</v>
      </c>
      <c r="D254" s="62" t="s">
        <v>944</v>
      </c>
      <c r="E254" s="35">
        <v>19800</v>
      </c>
      <c r="F254" s="35">
        <f t="shared" si="84"/>
        <v>990</v>
      </c>
      <c r="G254" s="35">
        <f t="shared" si="85"/>
        <v>495</v>
      </c>
      <c r="H254" s="13">
        <f>_xlfn.IFNA(IF(H$3="Productivity",
INDEX('Productivity Dump'!$E$4:$AJ$500,
MATCH($A254,'Productivity Dump'!$A$4:$A$500,0),
MATCH(H$2,'Productivity Dump'!$E$3:$AJ$3,0)
),
IF(H$3="Attendance",
INDEX('Attendance Dump'!$E$2:$AI$400,
MATCH($A254,'Attendance Dump'!$B$2:$B$400,0),
MATCH(H$2,'Attendance Dump'!$E$1:$AI$1,0)
),
INDEX('Active Hour''s Dump'!$D$3:$AH$337,
MATCH($C254,'Active Hour''s Dump'!$A$3:$A$337,0),
MATCH(H$2,'Active Hour''s Dump'!$D$2:$AH$2,0)
))),"")</f>
        <v>1031.454</v>
      </c>
      <c r="I254" s="13" t="str">
        <f>_xlfn.IFNA(IF(I$3="Productivity",
INDEX('Productivity Dump'!$E$4:$AJ$500,
MATCH($A254,'Productivity Dump'!$A$4:$A$500,0),
MATCH(I$2,'Productivity Dump'!$E$3:$AJ$3,0)
),
IF(I$3="Attendance",
INDEX('Attendance Dump'!$E$2:$AI$400,
MATCH($A254,'Attendance Dump'!$B$2:$B$400,0),
MATCH(I$2,'Attendance Dump'!$E$1:$AI$1,0)
),
INDEX('Active Hour''s Dump'!$D$3:$AH$337,
MATCH($C254,'Active Hour''s Dump'!$A$3:$A$337,0),
MATCH(I$2,'Active Hour''s Dump'!$D$2:$AH$2,0)
))),"")</f>
        <v>P</v>
      </c>
      <c r="J254" s="54">
        <f>_xlfn.IFNA(IF(J$3="Productivity",
INDEX('Productivity Dump'!$E$4:$AJ$500,
MATCH($A254,'Productivity Dump'!$A$4:$A$500,0),
MATCH(J$2,'Productivity Dump'!$E$3:$AJ$3,0)
),
IF(J$3="Attendance",
INDEX('Attendance Dump'!$E$2:$AI$400,
MATCH($A254,'Attendance Dump'!$B$2:$B$400,0),
MATCH(J$2,'Attendance Dump'!$E$1:$AI$1,0)
),
INDEX('Active Hour''s Dump'!$D$3:$AH$337,
MATCH($C254,'Active Hour''s Dump'!$A$3:$A$337,0),
MATCH(J$2,'Active Hour''s Dump'!$D$2:$AH$2,0)
))),"")</f>
        <v>12.3333333333333</v>
      </c>
      <c r="K254" s="13">
        <f>_xlfn.IFNA(IF(K$3="Productivity",
INDEX('Productivity Dump'!$E$4:$AJ$500,
MATCH($A254,'Productivity Dump'!$A$4:$A$500,0),
MATCH(K$2,'Productivity Dump'!$E$3:$AJ$3,0)
),
IF(K$3="Attendance",
INDEX('Attendance Dump'!$E$2:$AI$400,
MATCH($A254,'Attendance Dump'!$B$2:$B$400,0),
MATCH(K$2,'Attendance Dump'!$E$1:$AI$1,0)
),
INDEX('Active Hour''s Dump'!$D$3:$AH$337,
MATCH($C254,'Active Hour''s Dump'!$A$3:$A$337,0),
MATCH(K$2,'Active Hour''s Dump'!$D$2:$AH$2,0)
))),"")</f>
        <v>1014.6700000000001</v>
      </c>
      <c r="L254" s="13" t="str">
        <f>_xlfn.IFNA(IF(L$3="Productivity",
INDEX('Productivity Dump'!$E$4:$AJ$500,
MATCH($A254,'Productivity Dump'!$A$4:$A$500,0),
MATCH(L$2,'Productivity Dump'!$E$3:$AJ$3,0)
),
IF(L$3="Attendance",
INDEX('Attendance Dump'!$E$2:$AI$400,
MATCH($A254,'Attendance Dump'!$B$2:$B$400,0),
MATCH(L$2,'Attendance Dump'!$E$1:$AI$1,0)
),
INDEX('Active Hour''s Dump'!$D$3:$AH$337,
MATCH($C254,'Active Hour''s Dump'!$A$3:$A$337,0),
MATCH(L$2,'Active Hour''s Dump'!$D$2:$AH$2,0)
))),"")</f>
        <v>P</v>
      </c>
      <c r="M254" s="54">
        <f>_xlfn.IFNA(IF(M$3="Productivity",
INDEX('Productivity Dump'!$E$4:$AJ$500,
MATCH($A254,'Productivity Dump'!$A$4:$A$500,0),
MATCH(M$2,'Productivity Dump'!$E$3:$AJ$3,0)
),
IF(M$3="Attendance",
INDEX('Attendance Dump'!$E$2:$AI$400,
MATCH($A254,'Attendance Dump'!$B$2:$B$400,0),
MATCH(M$2,'Attendance Dump'!$E$1:$AI$1,0)
),
INDEX('Active Hour''s Dump'!$D$3:$AH$337,
MATCH($C254,'Active Hour''s Dump'!$A$3:$A$337,0),
MATCH(M$2,'Active Hour''s Dump'!$D$2:$AH$2,0)
))),"")</f>
        <v>13.9166666666667</v>
      </c>
      <c r="N254" s="13">
        <f>_xlfn.IFNA(IF(N$3="Productivity",
INDEX('Productivity Dump'!$E$4:$AJ$500,
MATCH($A254,'Productivity Dump'!$A$4:$A$500,0),
MATCH(N$2,'Productivity Dump'!$E$3:$AJ$3,0)
),
IF(N$3="Attendance",
INDEX('Attendance Dump'!$E$2:$AI$400,
MATCH($A254,'Attendance Dump'!$B$2:$B$400,0),
MATCH(N$2,'Attendance Dump'!$E$1:$AI$1,0)
),
INDEX('Active Hour''s Dump'!$D$3:$AH$337,
MATCH($C254,'Active Hour''s Dump'!$A$3:$A$337,0),
MATCH(N$2,'Active Hour''s Dump'!$D$2:$AH$2,0)
))),"")</f>
        <v>735.46600000000012</v>
      </c>
      <c r="O254" s="13" t="str">
        <f>_xlfn.IFNA(IF(O$3="Productivity",
INDEX('Productivity Dump'!$E$4:$AJ$500,
MATCH($A254,'Productivity Dump'!$A$4:$A$500,0),
MATCH(O$2,'Productivity Dump'!$E$3:$AJ$3,0)
),
IF(O$3="Attendance",
INDEX('Attendance Dump'!$E$2:$AI$400,
MATCH($A254,'Attendance Dump'!$B$2:$B$400,0),
MATCH(O$2,'Attendance Dump'!$E$1:$AI$1,0)
),
INDEX('Active Hour''s Dump'!$D$3:$AH$337,
MATCH($C254,'Active Hour''s Dump'!$A$3:$A$337,0),
MATCH(O$2,'Active Hour''s Dump'!$D$2:$AH$2,0)
))),"")</f>
        <v>P</v>
      </c>
      <c r="P254" s="54">
        <f>_xlfn.IFNA(IF(P$3="Productivity",
INDEX('Productivity Dump'!$E$4:$AJ$500,
MATCH($A254,'Productivity Dump'!$A$4:$A$500,0),
MATCH(P$2,'Productivity Dump'!$E$3:$AJ$3,0)
),
IF(P$3="Attendance",
INDEX('Attendance Dump'!$E$2:$AI$400,
MATCH($A254,'Attendance Dump'!$B$2:$B$400,0),
MATCH(P$2,'Attendance Dump'!$E$1:$AI$1,0)
),
INDEX('Active Hour''s Dump'!$D$3:$AH$337,
MATCH($C254,'Active Hour''s Dump'!$A$3:$A$337,0),
MATCH(P$2,'Active Hour''s Dump'!$D$2:$AH$2,0)
))),"")</f>
        <v>11.5833333333333</v>
      </c>
      <c r="Q254" s="13">
        <f>_xlfn.IFNA(IF(Q$3="Productivity",
INDEX('Productivity Dump'!$E$4:$AJ$500,
MATCH($A254,'Productivity Dump'!$A$4:$A$500,0),
MATCH(Q$2,'Productivity Dump'!$E$3:$AJ$3,0)
),
IF(Q$3="Attendance",
INDEX('Attendance Dump'!$E$2:$AI$400,
MATCH($A254,'Attendance Dump'!$B$2:$B$400,0),
MATCH(Q$2,'Attendance Dump'!$E$1:$AI$1,0)
),
INDEX('Active Hour''s Dump'!$D$3:$AH$337,
MATCH($C254,'Active Hour''s Dump'!$A$3:$A$337,0),
MATCH(Q$2,'Active Hour''s Dump'!$D$2:$AH$2,0)
))),"")</f>
        <v>0</v>
      </c>
      <c r="R254" s="13" t="str">
        <f>_xlfn.IFNA(IF(R$3="Productivity",
INDEX('Productivity Dump'!$E$4:$AJ$500,
MATCH($A254,'Productivity Dump'!$A$4:$A$500,0),
MATCH(R$2,'Productivity Dump'!$E$3:$AJ$3,0)
),
IF(R$3="Attendance",
INDEX('Attendance Dump'!$E$2:$AI$400,
MATCH($A254,'Attendance Dump'!$B$2:$B$400,0),
MATCH(R$2,'Attendance Dump'!$E$1:$AI$1,0)
),
INDEX('Active Hour''s Dump'!$D$3:$AH$337,
MATCH($C254,'Active Hour''s Dump'!$A$3:$A$337,0),
MATCH(R$2,'Active Hour''s Dump'!$D$2:$AH$2,0)
))),"")</f>
        <v>WO</v>
      </c>
      <c r="S254" s="54">
        <f>_xlfn.IFNA(IF(S$3="Productivity",
INDEX('Productivity Dump'!$E$4:$AJ$500,
MATCH($A254,'Productivity Dump'!$A$4:$A$500,0),
MATCH(S$2,'Productivity Dump'!$E$3:$AJ$3,0)
),
IF(S$3="Attendance",
INDEX('Attendance Dump'!$E$2:$AI$400,
MATCH($A254,'Attendance Dump'!$B$2:$B$400,0),
MATCH(S$2,'Attendance Dump'!$E$1:$AI$1,0)
),
INDEX('Active Hour''s Dump'!$D$3:$AH$337,
MATCH($C254,'Active Hour''s Dump'!$A$3:$A$337,0),
MATCH(S$2,'Active Hour''s Dump'!$D$2:$AH$2,0)
))),"")</f>
        <v>0</v>
      </c>
      <c r="T254" s="13">
        <f>_xlfn.IFNA(IF(T$3="Productivity",
INDEX('Productivity Dump'!$E$4:$AJ$500,
MATCH($A254,'Productivity Dump'!$A$4:$A$500,0),
MATCH(T$2,'Productivity Dump'!$E$3:$AJ$3,0)
),
IF(T$3="Attendance",
INDEX('Attendance Dump'!$E$2:$AI$400,
MATCH($A254,'Attendance Dump'!$B$2:$B$400,0),
MATCH(T$2,'Attendance Dump'!$E$1:$AI$1,0)
),
INDEX('Active Hour''s Dump'!$D$3:$AH$337,
MATCH($C254,'Active Hour''s Dump'!$A$3:$A$337,0),
MATCH(T$2,'Active Hour''s Dump'!$D$2:$AH$2,0)
))),"")</f>
        <v>680.84399999999994</v>
      </c>
      <c r="U254" s="13" t="str">
        <f>_xlfn.IFNA(IF(U$3="Productivity",
INDEX('Productivity Dump'!$E$4:$AJ$500,
MATCH($A254,'Productivity Dump'!$A$4:$A$500,0),
MATCH(U$2,'Productivity Dump'!$E$3:$AJ$3,0)
),
IF(U$3="Attendance",
INDEX('Attendance Dump'!$E$2:$AI$400,
MATCH($A254,'Attendance Dump'!$B$2:$B$400,0),
MATCH(U$2,'Attendance Dump'!$E$1:$AI$1,0)
),
INDEX('Active Hour''s Dump'!$D$3:$AH$337,
MATCH($C254,'Active Hour''s Dump'!$A$3:$A$337,0),
MATCH(U$2,'Active Hour''s Dump'!$D$2:$AH$2,0)
))),"")</f>
        <v>P</v>
      </c>
      <c r="V254" s="54">
        <f>_xlfn.IFNA(IF(V$3="Productivity",
INDEX('Productivity Dump'!$E$4:$AJ$500,
MATCH($A254,'Productivity Dump'!$A$4:$A$500,0),
MATCH(V$2,'Productivity Dump'!$E$3:$AJ$3,0)
),
IF(V$3="Attendance",
INDEX('Attendance Dump'!$E$2:$AI$400,
MATCH($A254,'Attendance Dump'!$B$2:$B$400,0),
MATCH(V$2,'Attendance Dump'!$E$1:$AI$1,0)
),
INDEX('Active Hour''s Dump'!$D$3:$AH$337,
MATCH($C254,'Active Hour''s Dump'!$A$3:$A$337,0),
MATCH(V$2,'Active Hour''s Dump'!$D$2:$AH$2,0)
))),"")</f>
        <v>8.4166666666666696</v>
      </c>
      <c r="W254" s="13">
        <f>_xlfn.IFNA(IF(W$3="Productivity",
INDEX('Productivity Dump'!$E$4:$AJ$500,
MATCH($A254,'Productivity Dump'!$A$4:$A$500,0),
MATCH(W$2,'Productivity Dump'!$E$3:$AJ$3,0)
),
IF(W$3="Attendance",
INDEX('Attendance Dump'!$E$2:$AI$400,
MATCH($A254,'Attendance Dump'!$B$2:$B$400,0),
MATCH(W$2,'Attendance Dump'!$E$1:$AI$1,0)
),
INDEX('Active Hour''s Dump'!$D$3:$AH$337,
MATCH($C254,'Active Hour''s Dump'!$A$3:$A$337,0),
MATCH(W$2,'Active Hour''s Dump'!$D$2:$AH$2,0)
))),"")</f>
        <v>1005.374</v>
      </c>
      <c r="X254" s="13" t="str">
        <f>_xlfn.IFNA(IF(X$3="Productivity",
INDEX('Productivity Dump'!$E$4:$AJ$500,
MATCH($A254,'Productivity Dump'!$A$4:$A$500,0),
MATCH(X$2,'Productivity Dump'!$E$3:$AJ$3,0)
),
IF(X$3="Attendance",
INDEX('Attendance Dump'!$E$2:$AI$400,
MATCH($A254,'Attendance Dump'!$B$2:$B$400,0),
MATCH(X$2,'Attendance Dump'!$E$1:$AI$1,0)
),
INDEX('Active Hour''s Dump'!$D$3:$AH$337,
MATCH($C254,'Active Hour''s Dump'!$A$3:$A$337,0),
MATCH(X$2,'Active Hour''s Dump'!$D$2:$AH$2,0)
))),"")</f>
        <v>P</v>
      </c>
      <c r="Y254" s="54">
        <f>_xlfn.IFNA(IF(Y$3="Productivity",
INDEX('Productivity Dump'!$E$4:$AJ$500,
MATCH($A254,'Productivity Dump'!$A$4:$A$500,0),
MATCH(Y$2,'Productivity Dump'!$E$3:$AJ$3,0)
),
IF(Y$3="Attendance",
INDEX('Attendance Dump'!$E$2:$AI$400,
MATCH($A254,'Attendance Dump'!$B$2:$B$400,0),
MATCH(Y$2,'Attendance Dump'!$E$1:$AI$1,0)
),
INDEX('Active Hour''s Dump'!$D$3:$AH$337,
MATCH($C254,'Active Hour''s Dump'!$A$3:$A$337,0),
MATCH(Y$2,'Active Hour''s Dump'!$D$2:$AH$2,0)
))),"")</f>
        <v>11.9166666666667</v>
      </c>
      <c r="Z254" s="13">
        <f>_xlfn.IFNA(IF(Z$3="Productivity",
INDEX('Productivity Dump'!$E$4:$AJ$500,
MATCH($A254,'Productivity Dump'!$A$4:$A$500,0),
MATCH(Z$2,'Productivity Dump'!$E$3:$AJ$3,0)
),
IF(Z$3="Attendance",
INDEX('Attendance Dump'!$E$2:$AI$400,
MATCH($A254,'Attendance Dump'!$B$2:$B$400,0),
MATCH(Z$2,'Attendance Dump'!$E$1:$AI$1,0)
),
INDEX('Active Hour''s Dump'!$D$3:$AH$337,
MATCH($C254,'Active Hour''s Dump'!$A$3:$A$337,0),
MATCH(Z$2,'Active Hour''s Dump'!$D$2:$AH$2,0)
))),"")</f>
        <v>1048.5430000000001</v>
      </c>
      <c r="AA254" s="13" t="str">
        <f>_xlfn.IFNA(IF(AA$3="Productivity",
INDEX('Productivity Dump'!$E$4:$AJ$500,
MATCH($A254,'Productivity Dump'!$A$4:$A$500,0),
MATCH(AA$2,'Productivity Dump'!$E$3:$AJ$3,0)
),
IF(AA$3="Attendance",
INDEX('Attendance Dump'!$E$2:$AI$400,
MATCH($A254,'Attendance Dump'!$B$2:$B$400,0),
MATCH(AA$2,'Attendance Dump'!$E$1:$AI$1,0)
),
INDEX('Active Hour''s Dump'!$D$3:$AH$337,
MATCH($C254,'Active Hour''s Dump'!$A$3:$A$337,0),
MATCH(AA$2,'Active Hour''s Dump'!$D$2:$AH$2,0)
))),"")</f>
        <v>P</v>
      </c>
      <c r="AB254" s="54">
        <f>_xlfn.IFNA(IF(AB$3="Productivity",
INDEX('Productivity Dump'!$E$4:$AJ$500,
MATCH($A254,'Productivity Dump'!$A$4:$A$500,0),
MATCH(AB$2,'Productivity Dump'!$E$3:$AJ$3,0)
),
IF(AB$3="Attendance",
INDEX('Attendance Dump'!$E$2:$AI$400,
MATCH($A254,'Attendance Dump'!$B$2:$B$400,0),
MATCH(AB$2,'Attendance Dump'!$E$1:$AI$1,0)
),
INDEX('Active Hour''s Dump'!$D$3:$AH$337,
MATCH($C254,'Active Hour''s Dump'!$A$3:$A$337,0),
MATCH(AB$2,'Active Hour''s Dump'!$D$2:$AH$2,0)
))),"")</f>
        <v>11.6666666666667</v>
      </c>
      <c r="AC254" s="13">
        <f>_xlfn.IFNA(IF(AC$3="Productivity",
INDEX('Productivity Dump'!$E$4:$AJ$500,
MATCH($A254,'Productivity Dump'!$A$4:$A$500,0),
MATCH(AC$2,'Productivity Dump'!$E$3:$AJ$3,0)
),
IF(AC$3="Attendance",
INDEX('Attendance Dump'!$E$2:$AI$400,
MATCH($A254,'Attendance Dump'!$B$2:$B$400,0),
MATCH(AC$2,'Attendance Dump'!$E$1:$AI$1,0)
),
INDEX('Active Hour''s Dump'!$D$3:$AH$337,
MATCH($C254,'Active Hour''s Dump'!$A$3:$A$337,0),
MATCH(AC$2,'Active Hour''s Dump'!$D$2:$AH$2,0)
))),"")</f>
        <v>982.89999999999986</v>
      </c>
      <c r="AD254" s="13" t="str">
        <f>_xlfn.IFNA(IF(AD$3="Productivity",
INDEX('Productivity Dump'!$E$4:$AJ$500,
MATCH($A254,'Productivity Dump'!$A$4:$A$500,0),
MATCH(AD$2,'Productivity Dump'!$E$3:$AJ$3,0)
),
IF(AD$3="Attendance",
INDEX('Attendance Dump'!$E$2:$AI$400,
MATCH($A254,'Attendance Dump'!$B$2:$B$400,0),
MATCH(AD$2,'Attendance Dump'!$E$1:$AI$1,0)
),
INDEX('Active Hour''s Dump'!$D$3:$AH$337,
MATCH($C254,'Active Hour''s Dump'!$A$3:$A$337,0),
MATCH(AD$2,'Active Hour''s Dump'!$D$2:$AH$2,0)
))),"")</f>
        <v>P</v>
      </c>
      <c r="AE254" s="54">
        <f>_xlfn.IFNA(IF(AE$3="Productivity",
INDEX('Productivity Dump'!$E$4:$AJ$500,
MATCH($A254,'Productivity Dump'!$A$4:$A$500,0),
MATCH(AE$2,'Productivity Dump'!$E$3:$AJ$3,0)
),
IF(AE$3="Attendance",
INDEX('Attendance Dump'!$E$2:$AI$400,
MATCH($A254,'Attendance Dump'!$B$2:$B$400,0),
MATCH(AE$2,'Attendance Dump'!$E$1:$AI$1,0)
),
INDEX('Active Hour''s Dump'!$D$3:$AH$337,
MATCH($C254,'Active Hour''s Dump'!$A$3:$A$337,0),
MATCH(AE$2,'Active Hour''s Dump'!$D$2:$AH$2,0)
))),"")</f>
        <v>11.75</v>
      </c>
      <c r="AF254" s="13">
        <f>_xlfn.IFNA(IF(AF$3="Productivity",
INDEX('Productivity Dump'!$E$4:$AJ$500,
MATCH($A254,'Productivity Dump'!$A$4:$A$500,0),
MATCH(AF$2,'Productivity Dump'!$E$3:$AJ$3,0)
),
IF(AF$3="Attendance",
INDEX('Attendance Dump'!$E$2:$AI$400,
MATCH($A254,'Attendance Dump'!$B$2:$B$400,0),
MATCH(AF$2,'Attendance Dump'!$E$1:$AI$1,0)
),
INDEX('Active Hour''s Dump'!$D$3:$AH$337,
MATCH($C254,'Active Hour''s Dump'!$A$3:$A$337,0),
MATCH(AF$2,'Active Hour''s Dump'!$D$2:$AH$2,0)
))),"")</f>
        <v>1018.394</v>
      </c>
      <c r="AG254" s="13" t="str">
        <f>_xlfn.IFNA(IF(AG$3="Productivity",
INDEX('Productivity Dump'!$E$4:$AJ$500,
MATCH($A254,'Productivity Dump'!$A$4:$A$500,0),
MATCH(AG$2,'Productivity Dump'!$E$3:$AJ$3,0)
),
IF(AG$3="Attendance",
INDEX('Attendance Dump'!$E$2:$AI$400,
MATCH($A254,'Attendance Dump'!$B$2:$B$400,0),
MATCH(AG$2,'Attendance Dump'!$E$1:$AI$1,0)
),
INDEX('Active Hour''s Dump'!$D$3:$AH$337,
MATCH($C254,'Active Hour''s Dump'!$A$3:$A$337,0),
MATCH(AG$2,'Active Hour''s Dump'!$D$2:$AH$2,0)
))),"")</f>
        <v>P</v>
      </c>
      <c r="AH254" s="54">
        <f>_xlfn.IFNA(IF(AH$3="Productivity",
INDEX('Productivity Dump'!$E$4:$AJ$500,
MATCH($A254,'Productivity Dump'!$A$4:$A$500,0),
MATCH(AH$2,'Productivity Dump'!$E$3:$AJ$3,0)
),
IF(AH$3="Attendance",
INDEX('Attendance Dump'!$E$2:$AI$400,
MATCH($A254,'Attendance Dump'!$B$2:$B$400,0),
MATCH(AH$2,'Attendance Dump'!$E$1:$AI$1,0)
),
INDEX('Active Hour''s Dump'!$D$3:$AH$337,
MATCH($C254,'Active Hour''s Dump'!$A$3:$A$337,0),
MATCH(AH$2,'Active Hour''s Dump'!$D$2:$AH$2,0)
))),"")</f>
        <v>12.5833333333333</v>
      </c>
      <c r="AI254" s="13">
        <f>_xlfn.IFNA(IF(AI$3="Productivity",
INDEX('Productivity Dump'!$E$4:$AJ$500,
MATCH($A254,'Productivity Dump'!$A$4:$A$500,0),
MATCH(AI$2,'Productivity Dump'!$E$3:$AJ$3,0)
),
IF(AI$3="Attendance",
INDEX('Attendance Dump'!$E$2:$AI$400,
MATCH($A254,'Attendance Dump'!$B$2:$B$400,0),
MATCH(AI$2,'Attendance Dump'!$E$1:$AI$1,0)
),
INDEX('Active Hour''s Dump'!$D$3:$AH$337,
MATCH($C254,'Active Hour''s Dump'!$A$3:$A$337,0),
MATCH(AI$2,'Active Hour''s Dump'!$D$2:$AH$2,0)
))),"")</f>
        <v>1014.8920000000002</v>
      </c>
      <c r="AJ254" s="13" t="str">
        <f>_xlfn.IFNA(IF(AJ$3="Productivity",
INDEX('Productivity Dump'!$E$4:$AJ$500,
MATCH($A254,'Productivity Dump'!$A$4:$A$500,0),
MATCH(AJ$2,'Productivity Dump'!$E$3:$AJ$3,0)
),
IF(AJ$3="Attendance",
INDEX('Attendance Dump'!$E$2:$AI$400,
MATCH($A254,'Attendance Dump'!$B$2:$B$400,0),
MATCH(AJ$2,'Attendance Dump'!$E$1:$AI$1,0)
),
INDEX('Active Hour''s Dump'!$D$3:$AH$337,
MATCH($C254,'Active Hour''s Dump'!$A$3:$A$337,0),
MATCH(AJ$2,'Active Hour''s Dump'!$D$2:$AH$2,0)
))),"")</f>
        <v>P</v>
      </c>
      <c r="AK254" s="54">
        <f>_xlfn.IFNA(IF(AK$3="Productivity",
INDEX('Productivity Dump'!$E$4:$AJ$500,
MATCH($A254,'Productivity Dump'!$A$4:$A$500,0),
MATCH(AK$2,'Productivity Dump'!$E$3:$AJ$3,0)
),
IF(AK$3="Attendance",
INDEX('Attendance Dump'!$E$2:$AI$400,
MATCH($A254,'Attendance Dump'!$B$2:$B$400,0),
MATCH(AK$2,'Attendance Dump'!$E$1:$AI$1,0)
),
INDEX('Active Hour''s Dump'!$D$3:$AH$337,
MATCH($C254,'Active Hour''s Dump'!$A$3:$A$337,0),
MATCH(AK$2,'Active Hour''s Dump'!$D$2:$AH$2,0)
))),"")</f>
        <v>12.8333333333333</v>
      </c>
      <c r="AL254" s="13">
        <f>_xlfn.IFNA(IF(AL$3="Productivity",
INDEX('Productivity Dump'!$E$4:$AJ$500,
MATCH($A254,'Productivity Dump'!$A$4:$A$500,0),
MATCH(AL$2,'Productivity Dump'!$E$3:$AJ$3,0)
),
IF(AL$3="Attendance",
INDEX('Attendance Dump'!$E$2:$AI$400,
MATCH($A254,'Attendance Dump'!$B$2:$B$400,0),
MATCH(AL$2,'Attendance Dump'!$E$1:$AI$1,0)
),
INDEX('Active Hour''s Dump'!$D$3:$AH$337,
MATCH($C254,'Active Hour''s Dump'!$A$3:$A$337,0),
MATCH(AL$2,'Active Hour''s Dump'!$D$2:$AH$2,0)
))),"")</f>
        <v>0</v>
      </c>
      <c r="AM254" s="13" t="str">
        <f>_xlfn.IFNA(IF(AM$3="Productivity",
INDEX('Productivity Dump'!$E$4:$AJ$500,
MATCH($A254,'Productivity Dump'!$A$4:$A$500,0),
MATCH(AM$2,'Productivity Dump'!$E$3:$AJ$3,0)
),
IF(AM$3="Attendance",
INDEX('Attendance Dump'!$E$2:$AI$400,
MATCH($A254,'Attendance Dump'!$B$2:$B$400,0),
MATCH(AM$2,'Attendance Dump'!$E$1:$AI$1,0)
),
INDEX('Active Hour''s Dump'!$D$3:$AH$337,
MATCH($C254,'Active Hour''s Dump'!$A$3:$A$337,0),
MATCH(AM$2,'Active Hour''s Dump'!$D$2:$AH$2,0)
))),"")</f>
        <v>WO</v>
      </c>
      <c r="AN254" s="54">
        <f>_xlfn.IFNA(IF(AN$3="Productivity",
INDEX('Productivity Dump'!$E$4:$AJ$500,
MATCH($A254,'Productivity Dump'!$A$4:$A$500,0),
MATCH(AN$2,'Productivity Dump'!$E$3:$AJ$3,0)
),
IF(AN$3="Attendance",
INDEX('Attendance Dump'!$E$2:$AI$400,
MATCH($A254,'Attendance Dump'!$B$2:$B$400,0),
MATCH(AN$2,'Attendance Dump'!$E$1:$AI$1,0)
),
INDEX('Active Hour''s Dump'!$D$3:$AH$337,
MATCH($C254,'Active Hour''s Dump'!$A$3:$A$337,0),
MATCH(AN$2,'Active Hour''s Dump'!$D$2:$AH$2,0)
))),"")</f>
        <v>0</v>
      </c>
      <c r="AO254" s="13">
        <f>_xlfn.IFNA(IF(AO$3="Productivity",
INDEX('Productivity Dump'!$E$4:$AJ$500,
MATCH($A254,'Productivity Dump'!$A$4:$A$500,0),
MATCH(AO$2,'Productivity Dump'!$E$3:$AJ$3,0)
),
IF(AO$3="Attendance",
INDEX('Attendance Dump'!$E$2:$AI$400,
MATCH($A254,'Attendance Dump'!$B$2:$B$400,0),
MATCH(AO$2,'Attendance Dump'!$E$1:$AI$1,0)
),
INDEX('Active Hour''s Dump'!$D$3:$AH$337,
MATCH($C254,'Active Hour''s Dump'!$A$3:$A$337,0),
MATCH(AO$2,'Active Hour''s Dump'!$D$2:$AH$2,0)
))),"")</f>
        <v>715.21299999999985</v>
      </c>
      <c r="AP254" s="13" t="str">
        <f>_xlfn.IFNA(IF(AP$3="Productivity",
INDEX('Productivity Dump'!$E$4:$AJ$500,
MATCH($A254,'Productivity Dump'!$A$4:$A$500,0),
MATCH(AP$2,'Productivity Dump'!$E$3:$AJ$3,0)
),
IF(AP$3="Attendance",
INDEX('Attendance Dump'!$E$2:$AI$400,
MATCH($A254,'Attendance Dump'!$B$2:$B$400,0),
MATCH(AP$2,'Attendance Dump'!$E$1:$AI$1,0)
),
INDEX('Active Hour''s Dump'!$D$3:$AH$337,
MATCH($C254,'Active Hour''s Dump'!$A$3:$A$337,0),
MATCH(AP$2,'Active Hour''s Dump'!$D$2:$AH$2,0)
))),"")</f>
        <v>P</v>
      </c>
      <c r="AQ254" s="54">
        <f>_xlfn.IFNA(IF(AQ$3="Productivity",
INDEX('Productivity Dump'!$E$4:$AJ$500,
MATCH($A254,'Productivity Dump'!$A$4:$A$500,0),
MATCH(AQ$2,'Productivity Dump'!$E$3:$AJ$3,0)
),
IF(AQ$3="Attendance",
INDEX('Attendance Dump'!$E$2:$AI$400,
MATCH($A254,'Attendance Dump'!$B$2:$B$400,0),
MATCH(AQ$2,'Attendance Dump'!$E$1:$AI$1,0)
),
INDEX('Active Hour''s Dump'!$D$3:$AH$337,
MATCH($C254,'Active Hour''s Dump'!$A$3:$A$337,0),
MATCH(AQ$2,'Active Hour''s Dump'!$D$2:$AH$2,0)
))),"")</f>
        <v>10.25</v>
      </c>
      <c r="AR254" s="13">
        <f>_xlfn.IFNA(IF(AR$3="Productivity",
INDEX('Productivity Dump'!$E$4:$AJ$500,
MATCH($A254,'Productivity Dump'!$A$4:$A$500,0),
MATCH(AR$2,'Productivity Dump'!$E$3:$AJ$3,0)
),
IF(AR$3="Attendance",
INDEX('Attendance Dump'!$E$2:$AI$400,
MATCH($A254,'Attendance Dump'!$B$2:$B$400,0),
MATCH(AR$2,'Attendance Dump'!$E$1:$AI$1,0)
),
INDEX('Active Hour''s Dump'!$D$3:$AH$337,
MATCH($C254,'Active Hour''s Dump'!$A$3:$A$337,0),
MATCH(AR$2,'Active Hour''s Dump'!$D$2:$AH$2,0)
))),"")</f>
        <v>1014.6849999999998</v>
      </c>
      <c r="AS254" s="13" t="str">
        <f>_xlfn.IFNA(IF(AS$3="Productivity",
INDEX('Productivity Dump'!$E$4:$AJ$500,
MATCH($A254,'Productivity Dump'!$A$4:$A$500,0),
MATCH(AS$2,'Productivity Dump'!$E$3:$AJ$3,0)
),
IF(AS$3="Attendance",
INDEX('Attendance Dump'!$E$2:$AI$400,
MATCH($A254,'Attendance Dump'!$B$2:$B$400,0),
MATCH(AS$2,'Attendance Dump'!$E$1:$AI$1,0)
),
INDEX('Active Hour''s Dump'!$D$3:$AH$337,
MATCH($C254,'Active Hour''s Dump'!$A$3:$A$337,0),
MATCH(AS$2,'Active Hour''s Dump'!$D$2:$AH$2,0)
))),"")</f>
        <v>P</v>
      </c>
      <c r="AT254" s="54">
        <f>_xlfn.IFNA(IF(AT$3="Productivity",
INDEX('Productivity Dump'!$E$4:$AJ$500,
MATCH($A254,'Productivity Dump'!$A$4:$A$500,0),
MATCH(AT$2,'Productivity Dump'!$E$3:$AJ$3,0)
),
IF(AT$3="Attendance",
INDEX('Attendance Dump'!$E$2:$AI$400,
MATCH($A254,'Attendance Dump'!$B$2:$B$400,0),
MATCH(AT$2,'Attendance Dump'!$E$1:$AI$1,0)
),
INDEX('Active Hour''s Dump'!$D$3:$AH$337,
MATCH($C254,'Active Hour''s Dump'!$A$3:$A$337,0),
MATCH(AT$2,'Active Hour''s Dump'!$D$2:$AH$2,0)
))),"")</f>
        <v>11.5</v>
      </c>
      <c r="AU254" s="13">
        <f>_xlfn.IFNA(IF(AU$3="Productivity",
INDEX('Productivity Dump'!$E$4:$AJ$500,
MATCH($A254,'Productivity Dump'!$A$4:$A$500,0),
MATCH(AU$2,'Productivity Dump'!$E$3:$AJ$3,0)
),
IF(AU$3="Attendance",
INDEX('Attendance Dump'!$E$2:$AI$400,
MATCH($A254,'Attendance Dump'!$B$2:$B$400,0),
MATCH(AU$2,'Attendance Dump'!$E$1:$AI$1,0)
),
INDEX('Active Hour''s Dump'!$D$3:$AH$337,
MATCH($C254,'Active Hour''s Dump'!$A$3:$A$337,0),
MATCH(AU$2,'Active Hour''s Dump'!$D$2:$AH$2,0)
))),"")</f>
        <v>1003.941</v>
      </c>
      <c r="AV254" s="13" t="str">
        <f>_xlfn.IFNA(IF(AV$3="Productivity",
INDEX('Productivity Dump'!$E$4:$AJ$500,
MATCH($A254,'Productivity Dump'!$A$4:$A$500,0),
MATCH(AV$2,'Productivity Dump'!$E$3:$AJ$3,0)
),
IF(AV$3="Attendance",
INDEX('Attendance Dump'!$E$2:$AI$400,
MATCH($A254,'Attendance Dump'!$B$2:$B$400,0),
MATCH(AV$2,'Attendance Dump'!$E$1:$AI$1,0)
),
INDEX('Active Hour''s Dump'!$D$3:$AH$337,
MATCH($C254,'Active Hour''s Dump'!$A$3:$A$337,0),
MATCH(AV$2,'Active Hour''s Dump'!$D$2:$AH$2,0)
))),"")</f>
        <v>P</v>
      </c>
      <c r="AW254" s="54">
        <f>_xlfn.IFNA(IF(AW$3="Productivity",
INDEX('Productivity Dump'!$E$4:$AJ$500,
MATCH($A254,'Productivity Dump'!$A$4:$A$500,0),
MATCH(AW$2,'Productivity Dump'!$E$3:$AJ$3,0)
),
IF(AW$3="Attendance",
INDEX('Attendance Dump'!$E$2:$AI$400,
MATCH($A254,'Attendance Dump'!$B$2:$B$400,0),
MATCH(AW$2,'Attendance Dump'!$E$1:$AI$1,0)
),
INDEX('Active Hour''s Dump'!$D$3:$AH$337,
MATCH($C254,'Active Hour''s Dump'!$A$3:$A$337,0),
MATCH(AW$2,'Active Hour''s Dump'!$D$2:$AH$2,0)
))),"")</f>
        <v>12.4166666666667</v>
      </c>
      <c r="AX254" s="13">
        <f>_xlfn.IFNA(IF(AX$3="Productivity",
INDEX('Productivity Dump'!$E$4:$AJ$500,
MATCH($A254,'Productivity Dump'!$A$4:$A$500,0),
MATCH(AX$2,'Productivity Dump'!$E$3:$AJ$3,0)
),
IF(AX$3="Attendance",
INDEX('Attendance Dump'!$E$2:$AI$400,
MATCH($A254,'Attendance Dump'!$B$2:$B$400,0),
MATCH(AX$2,'Attendance Dump'!$E$1:$AI$1,0)
),
INDEX('Active Hour''s Dump'!$D$3:$AH$337,
MATCH($C254,'Active Hour''s Dump'!$A$3:$A$337,0),
MATCH(AX$2,'Active Hour''s Dump'!$D$2:$AH$2,0)
))),"")</f>
        <v>1048.5899999999997</v>
      </c>
      <c r="AY254" s="13" t="str">
        <f>_xlfn.IFNA(IF(AY$3="Productivity",
INDEX('Productivity Dump'!$E$4:$AJ$500,
MATCH($A254,'Productivity Dump'!$A$4:$A$500,0),
MATCH(AY$2,'Productivity Dump'!$E$3:$AJ$3,0)
),
IF(AY$3="Attendance",
INDEX('Attendance Dump'!$E$2:$AI$400,
MATCH($A254,'Attendance Dump'!$B$2:$B$400,0),
MATCH(AY$2,'Attendance Dump'!$E$1:$AI$1,0)
),
INDEX('Active Hour''s Dump'!$D$3:$AH$337,
MATCH($C254,'Active Hour''s Dump'!$A$3:$A$337,0),
MATCH(AY$2,'Active Hour''s Dump'!$D$2:$AH$2,0)
))),"")</f>
        <v>P</v>
      </c>
      <c r="AZ254" s="54">
        <f>_xlfn.IFNA(IF(AZ$3="Productivity",
INDEX('Productivity Dump'!$E$4:$AJ$500,
MATCH($A254,'Productivity Dump'!$A$4:$A$500,0),
MATCH(AZ$2,'Productivity Dump'!$E$3:$AJ$3,0)
),
IF(AZ$3="Attendance",
INDEX('Attendance Dump'!$E$2:$AI$400,
MATCH($A254,'Attendance Dump'!$B$2:$B$400,0),
MATCH(AZ$2,'Attendance Dump'!$E$1:$AI$1,0)
),
INDEX('Active Hour''s Dump'!$D$3:$AH$337,
MATCH($C254,'Active Hour''s Dump'!$A$3:$A$337,0),
MATCH(AZ$2,'Active Hour''s Dump'!$D$2:$AH$2,0)
))),"")</f>
        <v>12.9166666666667</v>
      </c>
      <c r="BA254" s="13">
        <f>_xlfn.IFNA(IF(BA$3="Productivity",
INDEX('Productivity Dump'!$E$4:$AJ$500,
MATCH($A254,'Productivity Dump'!$A$4:$A$500,0),
MATCH(BA$2,'Productivity Dump'!$E$3:$AJ$3,0)
),
IF(BA$3="Attendance",
INDEX('Attendance Dump'!$E$2:$AI$400,
MATCH($A254,'Attendance Dump'!$B$2:$B$400,0),
MATCH(BA$2,'Attendance Dump'!$E$1:$AI$1,0)
),
INDEX('Active Hour''s Dump'!$D$3:$AH$337,
MATCH($C254,'Active Hour''s Dump'!$A$3:$A$337,0),
MATCH(BA$2,'Active Hour''s Dump'!$D$2:$AH$2,0)
))),"")</f>
        <v>1009.0540000000003</v>
      </c>
      <c r="BB254" s="13" t="str">
        <f>_xlfn.IFNA(IF(BB$3="Productivity",
INDEX('Productivity Dump'!$E$4:$AJ$500,
MATCH($A254,'Productivity Dump'!$A$4:$A$500,0),
MATCH(BB$2,'Productivity Dump'!$E$3:$AJ$3,0)
),
IF(BB$3="Attendance",
INDEX('Attendance Dump'!$E$2:$AI$400,
MATCH($A254,'Attendance Dump'!$B$2:$B$400,0),
MATCH(BB$2,'Attendance Dump'!$E$1:$AI$1,0)
),
INDEX('Active Hour''s Dump'!$D$3:$AH$337,
MATCH($C254,'Active Hour''s Dump'!$A$3:$A$337,0),
MATCH(BB$2,'Active Hour''s Dump'!$D$2:$AH$2,0)
))),"")</f>
        <v>P</v>
      </c>
      <c r="BC254" s="54">
        <f>_xlfn.IFNA(IF(BC$3="Productivity",
INDEX('Productivity Dump'!$E$4:$AJ$500,
MATCH($A254,'Productivity Dump'!$A$4:$A$500,0),
MATCH(BC$2,'Productivity Dump'!$E$3:$AJ$3,0)
),
IF(BC$3="Attendance",
INDEX('Attendance Dump'!$E$2:$AI$400,
MATCH($A254,'Attendance Dump'!$B$2:$B$400,0),
MATCH(BC$2,'Attendance Dump'!$E$1:$AI$1,0)
),
INDEX('Active Hour''s Dump'!$D$3:$AH$337,
MATCH($C254,'Active Hour''s Dump'!$A$3:$A$337,0),
MATCH(BC$2,'Active Hour''s Dump'!$D$2:$AH$2,0)
))),"")</f>
        <v>13</v>
      </c>
      <c r="BD254" s="13">
        <f>_xlfn.IFNA(IF(BD$3="Productivity",
INDEX('Productivity Dump'!$E$4:$AJ$500,
MATCH($A254,'Productivity Dump'!$A$4:$A$500,0),
MATCH(BD$2,'Productivity Dump'!$E$3:$AJ$3,0)
),
IF(BD$3="Attendance",
INDEX('Attendance Dump'!$E$2:$AI$400,
MATCH($A254,'Attendance Dump'!$B$2:$B$400,0),
MATCH(BD$2,'Attendance Dump'!$E$1:$AI$1,0)
),
INDEX('Active Hour''s Dump'!$D$3:$AH$337,
MATCH($C254,'Active Hour''s Dump'!$A$3:$A$337,0),
MATCH(BD$2,'Active Hour''s Dump'!$D$2:$AH$2,0)
))),"")</f>
        <v>697.3449999999998</v>
      </c>
      <c r="BE254" s="13" t="str">
        <f>_xlfn.IFNA(IF(BE$3="Productivity",
INDEX('Productivity Dump'!$E$4:$AJ$500,
MATCH($A254,'Productivity Dump'!$A$4:$A$500,0),
MATCH(BE$2,'Productivity Dump'!$E$3:$AJ$3,0)
),
IF(BE$3="Attendance",
INDEX('Attendance Dump'!$E$2:$AI$400,
MATCH($A254,'Attendance Dump'!$B$2:$B$400,0),
MATCH(BE$2,'Attendance Dump'!$E$1:$AI$1,0)
),
INDEX('Active Hour''s Dump'!$D$3:$AH$337,
MATCH($C254,'Active Hour''s Dump'!$A$3:$A$337,0),
MATCH(BE$2,'Active Hour''s Dump'!$D$2:$AH$2,0)
))),"")</f>
        <v>P</v>
      </c>
      <c r="BF254" s="54">
        <f>_xlfn.IFNA(IF(BF$3="Productivity",
INDEX('Productivity Dump'!$E$4:$AJ$500,
MATCH($A254,'Productivity Dump'!$A$4:$A$500,0),
MATCH(BF$2,'Productivity Dump'!$E$3:$AJ$3,0)
),
IF(BF$3="Attendance",
INDEX('Attendance Dump'!$E$2:$AI$400,
MATCH($A254,'Attendance Dump'!$B$2:$B$400,0),
MATCH(BF$2,'Attendance Dump'!$E$1:$AI$1,0)
),
INDEX('Active Hour''s Dump'!$D$3:$AH$337,
MATCH($C254,'Active Hour''s Dump'!$A$3:$A$337,0),
MATCH(BF$2,'Active Hour''s Dump'!$D$2:$AH$2,0)
))),"")</f>
        <v>9.6666666666666696</v>
      </c>
      <c r="BG254" s="13">
        <f>_xlfn.IFNA(IF(BG$3="Productivity",
INDEX('Productivity Dump'!$E$4:$AJ$500,
MATCH($A254,'Productivity Dump'!$A$4:$A$500,0),
MATCH(BG$2,'Productivity Dump'!$E$3:$AJ$3,0)
),
IF(BG$3="Attendance",
INDEX('Attendance Dump'!$E$2:$AI$400,
MATCH($A254,'Attendance Dump'!$B$2:$B$400,0),
MATCH(BG$2,'Attendance Dump'!$E$1:$AI$1,0)
),
INDEX('Active Hour''s Dump'!$D$3:$AH$337,
MATCH($C254,'Active Hour''s Dump'!$A$3:$A$337,0),
MATCH(BG$2,'Active Hour''s Dump'!$D$2:$AH$2,0)
))),"")</f>
        <v>0</v>
      </c>
      <c r="BH254" s="13" t="str">
        <f>_xlfn.IFNA(IF(BH$3="Productivity",
INDEX('Productivity Dump'!$E$4:$AJ$500,
MATCH($A254,'Productivity Dump'!$A$4:$A$500,0),
MATCH(BH$2,'Productivity Dump'!$E$3:$AJ$3,0)
),
IF(BH$3="Attendance",
INDEX('Attendance Dump'!$E$2:$AI$400,
MATCH($A254,'Attendance Dump'!$B$2:$B$400,0),
MATCH(BH$2,'Attendance Dump'!$E$1:$AI$1,0)
),
INDEX('Active Hour''s Dump'!$D$3:$AH$337,
MATCH($C254,'Active Hour''s Dump'!$A$3:$A$337,0),
MATCH(BH$2,'Active Hour''s Dump'!$D$2:$AH$2,0)
))),"")</f>
        <v>WO</v>
      </c>
      <c r="BI254" s="54">
        <f>_xlfn.IFNA(IF(BI$3="Productivity",
INDEX('Productivity Dump'!$E$4:$AJ$500,
MATCH($A254,'Productivity Dump'!$A$4:$A$500,0),
MATCH(BI$2,'Productivity Dump'!$E$3:$AJ$3,0)
),
IF(BI$3="Attendance",
INDEX('Attendance Dump'!$E$2:$AI$400,
MATCH($A254,'Attendance Dump'!$B$2:$B$400,0),
MATCH(BI$2,'Attendance Dump'!$E$1:$AI$1,0)
),
INDEX('Active Hour''s Dump'!$D$3:$AH$337,
MATCH($C254,'Active Hour''s Dump'!$A$3:$A$337,0),
MATCH(BI$2,'Active Hour''s Dump'!$D$2:$AH$2,0)
))),"")</f>
        <v>0</v>
      </c>
      <c r="BJ254" s="13">
        <f>_xlfn.IFNA(IF(BJ$3="Productivity",
INDEX('Productivity Dump'!$E$4:$AJ$500,
MATCH($A254,'Productivity Dump'!$A$4:$A$500,0),
MATCH(BJ$2,'Productivity Dump'!$E$3:$AJ$3,0)
),
IF(BJ$3="Attendance",
INDEX('Attendance Dump'!$E$2:$AI$400,
MATCH($A254,'Attendance Dump'!$B$2:$B$400,0),
MATCH(BJ$2,'Attendance Dump'!$E$1:$AI$1,0)
),
INDEX('Active Hour''s Dump'!$D$3:$AH$337,
MATCH($C254,'Active Hour''s Dump'!$A$3:$A$337,0),
MATCH(BJ$2,'Active Hour''s Dump'!$D$2:$AH$2,0)
))),"")</f>
        <v>621.2399999999999</v>
      </c>
      <c r="BK254" s="13" t="str">
        <f>_xlfn.IFNA(IF(BK$3="Productivity",
INDEX('Productivity Dump'!$E$4:$AJ$500,
MATCH($A254,'Productivity Dump'!$A$4:$A$500,0),
MATCH(BK$2,'Productivity Dump'!$E$3:$AJ$3,0)
),
IF(BK$3="Attendance",
INDEX('Attendance Dump'!$E$2:$AI$400,
MATCH($A254,'Attendance Dump'!$B$2:$B$400,0),
MATCH(BK$2,'Attendance Dump'!$E$1:$AI$1,0)
),
INDEX('Active Hour''s Dump'!$D$3:$AH$337,
MATCH($C254,'Active Hour''s Dump'!$A$3:$A$337,0),
MATCH(BK$2,'Active Hour''s Dump'!$D$2:$AH$2,0)
))),"")</f>
        <v>P</v>
      </c>
      <c r="BL254" s="54">
        <f>_xlfn.IFNA(IF(BL$3="Productivity",
INDEX('Productivity Dump'!$E$4:$AJ$500,
MATCH($A254,'Productivity Dump'!$A$4:$A$500,0),
MATCH(BL$2,'Productivity Dump'!$E$3:$AJ$3,0)
),
IF(BL$3="Attendance",
INDEX('Attendance Dump'!$E$2:$AI$400,
MATCH($A254,'Attendance Dump'!$B$2:$B$400,0),
MATCH(BL$2,'Attendance Dump'!$E$1:$AI$1,0)
),
INDEX('Active Hour''s Dump'!$D$3:$AH$337,
MATCH($C254,'Active Hour''s Dump'!$A$3:$A$337,0),
MATCH(BL$2,'Active Hour''s Dump'!$D$2:$AH$2,0)
))),"")</f>
        <v>7.9166666666666696</v>
      </c>
      <c r="BM254" s="13">
        <f>_xlfn.IFNA(IF(BM$3="Productivity",
INDEX('Productivity Dump'!$E$4:$AJ$500,
MATCH($A254,'Productivity Dump'!$A$4:$A$500,0),
MATCH(BM$2,'Productivity Dump'!$E$3:$AJ$3,0)
),
IF(BM$3="Attendance",
INDEX('Attendance Dump'!$E$2:$AI$400,
MATCH($A254,'Attendance Dump'!$B$2:$B$400,0),
MATCH(BM$2,'Attendance Dump'!$E$1:$AI$1,0)
),
INDEX('Active Hour''s Dump'!$D$3:$AH$337,
MATCH($C254,'Active Hour''s Dump'!$A$3:$A$337,0),
MATCH(BM$2,'Active Hour''s Dump'!$D$2:$AH$2,0)
))),"")</f>
        <v>1048.5839999999998</v>
      </c>
      <c r="BN254" s="13" t="str">
        <f>_xlfn.IFNA(IF(BN$3="Productivity",
INDEX('Productivity Dump'!$E$4:$AJ$500,
MATCH($A254,'Productivity Dump'!$A$4:$A$500,0),
MATCH(BN$2,'Productivity Dump'!$E$3:$AJ$3,0)
),
IF(BN$3="Attendance",
INDEX('Attendance Dump'!$E$2:$AI$400,
MATCH($A254,'Attendance Dump'!$B$2:$B$400,0),
MATCH(BN$2,'Attendance Dump'!$E$1:$AI$1,0)
),
INDEX('Active Hour''s Dump'!$D$3:$AH$337,
MATCH($C254,'Active Hour''s Dump'!$A$3:$A$337,0),
MATCH(BN$2,'Active Hour''s Dump'!$D$2:$AH$2,0)
))),"")</f>
        <v>P</v>
      </c>
      <c r="BO254" s="54">
        <f>_xlfn.IFNA(IF(BO$3="Productivity",
INDEX('Productivity Dump'!$E$4:$AJ$500,
MATCH($A254,'Productivity Dump'!$A$4:$A$500,0),
MATCH(BO$2,'Productivity Dump'!$E$3:$AJ$3,0)
),
IF(BO$3="Attendance",
INDEX('Attendance Dump'!$E$2:$AI$400,
MATCH($A254,'Attendance Dump'!$B$2:$B$400,0),
MATCH(BO$2,'Attendance Dump'!$E$1:$AI$1,0)
),
INDEX('Active Hour''s Dump'!$D$3:$AH$337,
MATCH($C254,'Active Hour''s Dump'!$A$3:$A$337,0),
MATCH(BO$2,'Active Hour''s Dump'!$D$2:$AH$2,0)
))),"")</f>
        <v>11.0833333333333</v>
      </c>
      <c r="BP254" s="13">
        <f>_xlfn.IFNA(IF(BP$3="Productivity",
INDEX('Productivity Dump'!$E$4:$AJ$500,
MATCH($A254,'Productivity Dump'!$A$4:$A$500,0),
MATCH(BP$2,'Productivity Dump'!$E$3:$AJ$3,0)
),
IF(BP$3="Attendance",
INDEX('Attendance Dump'!$E$2:$AI$400,
MATCH($A254,'Attendance Dump'!$B$2:$B$400,0),
MATCH(BP$2,'Attendance Dump'!$E$1:$AI$1,0)
),
INDEX('Active Hour''s Dump'!$D$3:$AH$337,
MATCH($C254,'Active Hour''s Dump'!$A$3:$A$337,0),
MATCH(BP$2,'Active Hour''s Dump'!$D$2:$AH$2,0)
))),"")</f>
        <v>1010.9760000000003</v>
      </c>
      <c r="BQ254" s="13" t="str">
        <f>_xlfn.IFNA(IF(BQ$3="Productivity",
INDEX('Productivity Dump'!$E$4:$AJ$500,
MATCH($A254,'Productivity Dump'!$A$4:$A$500,0),
MATCH(BQ$2,'Productivity Dump'!$E$3:$AJ$3,0)
),
IF(BQ$3="Attendance",
INDEX('Attendance Dump'!$E$2:$AI$400,
MATCH($A254,'Attendance Dump'!$B$2:$B$400,0),
MATCH(BQ$2,'Attendance Dump'!$E$1:$AI$1,0)
),
INDEX('Active Hour''s Dump'!$D$3:$AH$337,
MATCH($C254,'Active Hour''s Dump'!$A$3:$A$337,0),
MATCH(BQ$2,'Active Hour''s Dump'!$D$2:$AH$2,0)
))),"")</f>
        <v>P</v>
      </c>
      <c r="BR254" s="54">
        <f>_xlfn.IFNA(IF(BR$3="Productivity",
INDEX('Productivity Dump'!$E$4:$AJ$500,
MATCH($A254,'Productivity Dump'!$A$4:$A$500,0),
MATCH(BR$2,'Productivity Dump'!$E$3:$AJ$3,0)
),
IF(BR$3="Attendance",
INDEX('Attendance Dump'!$E$2:$AI$400,
MATCH($A254,'Attendance Dump'!$B$2:$B$400,0),
MATCH(BR$2,'Attendance Dump'!$E$1:$AI$1,0)
),
INDEX('Active Hour''s Dump'!$D$3:$AH$337,
MATCH($C254,'Active Hour''s Dump'!$A$3:$A$337,0),
MATCH(BR$2,'Active Hour''s Dump'!$D$2:$AH$2,0)
))),"")</f>
        <v>12.5</v>
      </c>
      <c r="BS254" s="13">
        <f>_xlfn.IFNA(IF(BS$3="Productivity",
INDEX('Productivity Dump'!$E$4:$AJ$500,
MATCH($A254,'Productivity Dump'!$A$4:$A$500,0),
MATCH(BS$2,'Productivity Dump'!$E$3:$AJ$3,0)
),
IF(BS$3="Attendance",
INDEX('Attendance Dump'!$E$2:$AI$400,
MATCH($A254,'Attendance Dump'!$B$2:$B$400,0),
MATCH(BS$2,'Attendance Dump'!$E$1:$AI$1,0)
),
INDEX('Active Hour''s Dump'!$D$3:$AH$337,
MATCH($C254,'Active Hour''s Dump'!$A$3:$A$337,0),
MATCH(BS$2,'Active Hour''s Dump'!$D$2:$AH$2,0)
))),"")</f>
        <v>1003.704</v>
      </c>
      <c r="BT254" s="13" t="str">
        <f>_xlfn.IFNA(IF(BT$3="Productivity",
INDEX('Productivity Dump'!$E$4:$AJ$500,
MATCH($A254,'Productivity Dump'!$A$4:$A$500,0),
MATCH(BT$2,'Productivity Dump'!$E$3:$AJ$3,0)
),
IF(BT$3="Attendance",
INDEX('Attendance Dump'!$E$2:$AI$400,
MATCH($A254,'Attendance Dump'!$B$2:$B$400,0),
MATCH(BT$2,'Attendance Dump'!$E$1:$AI$1,0)
),
INDEX('Active Hour''s Dump'!$D$3:$AH$337,
MATCH($C254,'Active Hour''s Dump'!$A$3:$A$337,0),
MATCH(BT$2,'Active Hour''s Dump'!$D$2:$AH$2,0)
))),"")</f>
        <v>H(P)</v>
      </c>
      <c r="BU254" s="54">
        <f>_xlfn.IFNA(IF(BU$3="Productivity",
INDEX('Productivity Dump'!$E$4:$AJ$500,
MATCH($A254,'Productivity Dump'!$A$4:$A$500,0),
MATCH(BU$2,'Productivity Dump'!$E$3:$AJ$3,0)
),
IF(BU$3="Attendance",
INDEX('Attendance Dump'!$E$2:$AI$400,
MATCH($A254,'Attendance Dump'!$B$2:$B$400,0),
MATCH(BU$2,'Attendance Dump'!$E$1:$AI$1,0)
),
INDEX('Active Hour''s Dump'!$D$3:$AH$337,
MATCH($C254,'Active Hour''s Dump'!$A$3:$A$337,0),
MATCH(BU$2,'Active Hour''s Dump'!$D$2:$AH$2,0)
))),"")</f>
        <v>12.4166666666667</v>
      </c>
      <c r="BV254" s="13">
        <f>_xlfn.IFNA(IF(BV$3="Productivity",
INDEX('Productivity Dump'!$E$4:$AJ$500,
MATCH($A254,'Productivity Dump'!$A$4:$A$500,0),
MATCH(BV$2,'Productivity Dump'!$E$3:$AJ$3,0)
),
IF(BV$3="Attendance",
INDEX('Attendance Dump'!$E$2:$AI$400,
MATCH($A254,'Attendance Dump'!$B$2:$B$400,0),
MATCH(BV$2,'Attendance Dump'!$E$1:$AI$1,0)
),
INDEX('Active Hour''s Dump'!$D$3:$AH$337,
MATCH($C254,'Active Hour''s Dump'!$A$3:$A$337,0),
MATCH(BV$2,'Active Hour''s Dump'!$D$2:$AH$2,0)
))),"")</f>
        <v>1039.3869999999999</v>
      </c>
      <c r="BW254" s="13" t="str">
        <f>_xlfn.IFNA(IF(BW$3="Productivity",
INDEX('Productivity Dump'!$E$4:$AJ$500,
MATCH($A254,'Productivity Dump'!$A$4:$A$500,0),
MATCH(BW$2,'Productivity Dump'!$E$3:$AJ$3,0)
),
IF(BW$3="Attendance",
INDEX('Attendance Dump'!$E$2:$AI$400,
MATCH($A254,'Attendance Dump'!$B$2:$B$400,0),
MATCH(BW$2,'Attendance Dump'!$E$1:$AI$1,0)
),
INDEX('Active Hour''s Dump'!$D$3:$AH$337,
MATCH($C254,'Active Hour''s Dump'!$A$3:$A$337,0),
MATCH(BW$2,'Active Hour''s Dump'!$D$2:$AH$2,0)
))),"")</f>
        <v>P</v>
      </c>
      <c r="BX254" s="54">
        <f>_xlfn.IFNA(IF(BX$3="Productivity",
INDEX('Productivity Dump'!$E$4:$AJ$500,
MATCH($A254,'Productivity Dump'!$A$4:$A$500,0),
MATCH(BX$2,'Productivity Dump'!$E$3:$AJ$3,0)
),
IF(BX$3="Attendance",
INDEX('Attendance Dump'!$E$2:$AI$400,
MATCH($A254,'Attendance Dump'!$B$2:$B$400,0),
MATCH(BX$2,'Attendance Dump'!$E$1:$AI$1,0)
),
INDEX('Active Hour''s Dump'!$D$3:$AH$337,
MATCH($C254,'Active Hour''s Dump'!$A$3:$A$337,0),
MATCH(BX$2,'Active Hour''s Dump'!$D$2:$AH$2,0)
))),"")</f>
        <v>11.9166666666667</v>
      </c>
      <c r="BY254" s="13">
        <f>_xlfn.IFNA(IF(BY$3="Productivity",
INDEX('Productivity Dump'!$E$4:$AJ$500,
MATCH($A254,'Productivity Dump'!$A$4:$A$500,0),
MATCH(BY$2,'Productivity Dump'!$E$3:$AJ$3,0)
),
IF(BY$3="Attendance",
INDEX('Attendance Dump'!$E$2:$AI$400,
MATCH($A254,'Attendance Dump'!$B$2:$B$400,0),
MATCH(BY$2,'Attendance Dump'!$E$1:$AI$1,0)
),
INDEX('Active Hour''s Dump'!$D$3:$AH$337,
MATCH($C254,'Active Hour''s Dump'!$A$3:$A$337,0),
MATCH(BY$2,'Active Hour''s Dump'!$D$2:$AH$2,0)
))),"")</f>
        <v>8.6760000000000002</v>
      </c>
      <c r="BZ254" s="13" t="str">
        <f>_xlfn.IFNA(IF(BZ$3="Productivity",
INDEX('Productivity Dump'!$E$4:$AJ$500,
MATCH($A254,'Productivity Dump'!$A$4:$A$500,0),
MATCH(BZ$2,'Productivity Dump'!$E$3:$AJ$3,0)
),
IF(BZ$3="Attendance",
INDEX('Attendance Dump'!$E$2:$AI$400,
MATCH($A254,'Attendance Dump'!$B$2:$B$400,0),
MATCH(BZ$2,'Attendance Dump'!$E$1:$AI$1,0)
),
INDEX('Active Hour''s Dump'!$D$3:$AH$337,
MATCH($C254,'Active Hour''s Dump'!$A$3:$A$337,0),
MATCH(BZ$2,'Active Hour''s Dump'!$D$2:$AH$2,0)
))),"")</f>
        <v>DL</v>
      </c>
      <c r="CA254" s="54">
        <f>_xlfn.IFNA(IF(CA$3="Productivity",
INDEX('Productivity Dump'!$E$4:$AJ$500,
MATCH($A254,'Productivity Dump'!$A$4:$A$500,0),
MATCH(CA$2,'Productivity Dump'!$E$3:$AJ$3,0)
),
IF(CA$3="Attendance",
INDEX('Attendance Dump'!$E$2:$AI$400,
MATCH($A254,'Attendance Dump'!$B$2:$B$400,0),
MATCH(CA$2,'Attendance Dump'!$E$1:$AI$1,0)
),
INDEX('Active Hour''s Dump'!$D$3:$AH$337,
MATCH($C254,'Active Hour''s Dump'!$A$3:$A$337,0),
MATCH(CA$2,'Active Hour''s Dump'!$D$2:$AH$2,0)
))),"")</f>
        <v>0</v>
      </c>
      <c r="CB254" s="13">
        <f>_xlfn.IFNA(IF(CB$3="Productivity",
INDEX('Productivity Dump'!$E$4:$AJ$500,
MATCH($A254,'Productivity Dump'!$A$4:$A$500,0),
MATCH(CB$2,'Productivity Dump'!$E$3:$AJ$3,0)
),
IF(CB$3="Attendance",
INDEX('Attendance Dump'!$E$2:$AI$400,
MATCH($A254,'Attendance Dump'!$B$2:$B$400,0),
MATCH(CB$2,'Attendance Dump'!$E$1:$AI$1,0)
),
INDEX('Active Hour''s Dump'!$D$3:$AH$337,
MATCH($C254,'Active Hour''s Dump'!$A$3:$A$337,0),
MATCH(CB$2,'Active Hour''s Dump'!$D$2:$AH$2,0)
))),"")</f>
        <v>0</v>
      </c>
      <c r="CC254" s="13" t="str">
        <f>_xlfn.IFNA(IF(CC$3="Productivity",
INDEX('Productivity Dump'!$E$4:$AJ$500,
MATCH($A254,'Productivity Dump'!$A$4:$A$500,0),
MATCH(CC$2,'Productivity Dump'!$E$3:$AJ$3,0)
),
IF(CC$3="Attendance",
INDEX('Attendance Dump'!$E$2:$AI$400,
MATCH($A254,'Attendance Dump'!$B$2:$B$400,0),
MATCH(CC$2,'Attendance Dump'!$E$1:$AI$1,0)
),
INDEX('Active Hour''s Dump'!$D$3:$AH$337,
MATCH($C254,'Active Hour''s Dump'!$A$3:$A$337,0),
MATCH(CC$2,'Active Hour''s Dump'!$D$2:$AH$2,0)
))),"")</f>
        <v>WO</v>
      </c>
      <c r="CD254" s="54">
        <f>_xlfn.IFNA(IF(CD$3="Productivity",
INDEX('Productivity Dump'!$E$4:$AJ$500,
MATCH($A254,'Productivity Dump'!$A$4:$A$500,0),
MATCH(CD$2,'Productivity Dump'!$E$3:$AJ$3,0)
),
IF(CD$3="Attendance",
INDEX('Attendance Dump'!$E$2:$AI$400,
MATCH($A254,'Attendance Dump'!$B$2:$B$400,0),
MATCH(CD$2,'Attendance Dump'!$E$1:$AI$1,0)
),
INDEX('Active Hour''s Dump'!$D$3:$AH$337,
MATCH($C254,'Active Hour''s Dump'!$A$3:$A$337,0),
MATCH(CD$2,'Active Hour''s Dump'!$D$2:$AH$2,0)
))),"")</f>
        <v>0</v>
      </c>
      <c r="CE254" s="13">
        <f>_xlfn.IFNA(IF(CE$3="Productivity",
INDEX('Productivity Dump'!$E$4:$AJ$500,
MATCH($A254,'Productivity Dump'!$A$4:$A$500,0),
MATCH(CE$2,'Productivity Dump'!$E$3:$AJ$3,0)
),
IF(CE$3="Attendance",
INDEX('Attendance Dump'!$E$2:$AI$400,
MATCH($A254,'Attendance Dump'!$B$2:$B$400,0),
MATCH(CE$2,'Attendance Dump'!$E$1:$AI$1,0)
),
INDEX('Active Hour''s Dump'!$D$3:$AH$337,
MATCH($C254,'Active Hour''s Dump'!$A$3:$A$337,0),
MATCH(CE$2,'Active Hour''s Dump'!$D$2:$AH$2,0)
))),"")</f>
        <v>600.95100000000014</v>
      </c>
      <c r="CF254" s="13" t="str">
        <f>_xlfn.IFNA(IF(CF$3="Productivity",
INDEX('Productivity Dump'!$E$4:$AJ$500,
MATCH($A254,'Productivity Dump'!$A$4:$A$500,0),
MATCH(CF$2,'Productivity Dump'!$E$3:$AJ$3,0)
),
IF(CF$3="Attendance",
INDEX('Attendance Dump'!$E$2:$AI$400,
MATCH($A254,'Attendance Dump'!$B$2:$B$400,0),
MATCH(CF$2,'Attendance Dump'!$E$1:$AI$1,0)
),
INDEX('Active Hour''s Dump'!$D$3:$AH$337,
MATCH($C254,'Active Hour''s Dump'!$A$3:$A$337,0),
MATCH(CF$2,'Active Hour''s Dump'!$D$2:$AH$2,0)
))),"")</f>
        <v>P</v>
      </c>
      <c r="CG254" s="54">
        <f>_xlfn.IFNA(IF(CG$3="Productivity",
INDEX('Productivity Dump'!$E$4:$AJ$500,
MATCH($A254,'Productivity Dump'!$A$4:$A$500,0),
MATCH(CG$2,'Productivity Dump'!$E$3:$AJ$3,0)
),
IF(CG$3="Attendance",
INDEX('Attendance Dump'!$E$2:$AI$400,
MATCH($A254,'Attendance Dump'!$B$2:$B$400,0),
MATCH(CG$2,'Attendance Dump'!$E$1:$AI$1,0)
),
INDEX('Active Hour''s Dump'!$D$3:$AH$337,
MATCH($C254,'Active Hour''s Dump'!$A$3:$A$337,0),
MATCH(CG$2,'Active Hour''s Dump'!$D$2:$AH$2,0)
))),"")</f>
        <v>8.5833333333333304</v>
      </c>
      <c r="CH254" s="13">
        <f>_xlfn.IFNA(IF(CH$3="Productivity",
INDEX('Productivity Dump'!$E$4:$AJ$500,
MATCH($A254,'Productivity Dump'!$A$4:$A$500,0),
MATCH(CH$2,'Productivity Dump'!$E$3:$AJ$3,0)
),
IF(CH$3="Attendance",
INDEX('Attendance Dump'!$E$2:$AI$400,
MATCH($A254,'Attendance Dump'!$B$2:$B$400,0),
MATCH(CH$2,'Attendance Dump'!$E$1:$AI$1,0)
),
INDEX('Active Hour''s Dump'!$D$3:$AH$337,
MATCH($C254,'Active Hour''s Dump'!$A$3:$A$337,0),
MATCH(CH$2,'Active Hour''s Dump'!$D$2:$AH$2,0)
))),"")</f>
        <v>1140.1940000000002</v>
      </c>
      <c r="CI254" s="13" t="str">
        <f>_xlfn.IFNA(IF(CI$3="Productivity",
INDEX('Productivity Dump'!$E$4:$AJ$500,
MATCH($A254,'Productivity Dump'!$A$4:$A$500,0),
MATCH(CI$2,'Productivity Dump'!$E$3:$AJ$3,0)
),
IF(CI$3="Attendance",
INDEX('Attendance Dump'!$E$2:$AI$400,
MATCH($A254,'Attendance Dump'!$B$2:$B$400,0),
MATCH(CI$2,'Attendance Dump'!$E$1:$AI$1,0)
),
INDEX('Active Hour''s Dump'!$D$3:$AH$337,
MATCH($C254,'Active Hour''s Dump'!$A$3:$A$337,0),
MATCH(CI$2,'Active Hour''s Dump'!$D$2:$AH$2,0)
))),"")</f>
        <v>P</v>
      </c>
      <c r="CJ254" s="54">
        <f>_xlfn.IFNA(IF(CJ$3="Productivity",
INDEX('Productivity Dump'!$E$4:$AJ$500,
MATCH($A254,'Productivity Dump'!$A$4:$A$500,0),
MATCH(CJ$2,'Productivity Dump'!$E$3:$AJ$3,0)
),
IF(CJ$3="Attendance",
INDEX('Attendance Dump'!$E$2:$AI$400,
MATCH($A254,'Attendance Dump'!$B$2:$B$400,0),
MATCH(CJ$2,'Attendance Dump'!$E$1:$AI$1,0)
),
INDEX('Active Hour''s Dump'!$D$3:$AH$337,
MATCH($C254,'Active Hour''s Dump'!$A$3:$A$337,0),
MATCH(CJ$2,'Active Hour''s Dump'!$D$2:$AH$2,0)
))),"")</f>
        <v>12.5833333333333</v>
      </c>
      <c r="CK254" s="13">
        <f>_xlfn.IFNA(IF(CK$3="Productivity",
INDEX('Productivity Dump'!$E$4:$AJ$500,
MATCH($A254,'Productivity Dump'!$A$4:$A$500,0),
MATCH(CK$2,'Productivity Dump'!$E$3:$AJ$3,0)
),
IF(CK$3="Attendance",
INDEX('Attendance Dump'!$E$2:$AI$400,
MATCH($A254,'Attendance Dump'!$B$2:$B$400,0),
MATCH(CK$2,'Attendance Dump'!$E$1:$AI$1,0)
),
INDEX('Active Hour''s Dump'!$D$3:$AH$337,
MATCH($C254,'Active Hour''s Dump'!$A$3:$A$337,0),
MATCH(CK$2,'Active Hour''s Dump'!$D$2:$AH$2,0)
))),"")</f>
        <v>1545.8030000000003</v>
      </c>
      <c r="CL254" s="13" t="str">
        <f>_xlfn.IFNA(IF(CL$3="Productivity",
INDEX('Productivity Dump'!$E$4:$AJ$500,
MATCH($A254,'Productivity Dump'!$A$4:$A$500,0),
MATCH(CL$2,'Productivity Dump'!$E$3:$AJ$3,0)
),
IF(CL$3="Attendance",
INDEX('Attendance Dump'!$E$2:$AI$400,
MATCH($A254,'Attendance Dump'!$B$2:$B$400,0),
MATCH(CL$2,'Attendance Dump'!$E$1:$AI$1,0)
),
INDEX('Active Hour''s Dump'!$D$3:$AH$337,
MATCH($C254,'Active Hour''s Dump'!$A$3:$A$337,0),
MATCH(CL$2,'Active Hour''s Dump'!$D$2:$AH$2,0)
))),"")</f>
        <v>P</v>
      </c>
      <c r="CM254" s="54">
        <f>_xlfn.IFNA(IF(CM$3="Productivity",
INDEX('Productivity Dump'!$E$4:$AJ$500,
MATCH($A254,'Productivity Dump'!$A$4:$A$500,0),
MATCH(CM$2,'Productivity Dump'!$E$3:$AJ$3,0)
),
IF(CM$3="Attendance",
INDEX('Attendance Dump'!$E$2:$AI$400,
MATCH($A254,'Attendance Dump'!$B$2:$B$400,0),
MATCH(CM$2,'Attendance Dump'!$E$1:$AI$1,0)
),
INDEX('Active Hour''s Dump'!$D$3:$AH$337,
MATCH($C254,'Active Hour''s Dump'!$A$3:$A$337,0),
MATCH(CM$2,'Active Hour''s Dump'!$D$2:$AH$2,0)
))),"")</f>
        <v>16.9166666666667</v>
      </c>
      <c r="CN254" s="13">
        <f>_xlfn.IFNA(IF(CN$3="Productivity",
INDEX('Productivity Dump'!$E$4:$AJ$500,
MATCH($A254,'Productivity Dump'!$A$4:$A$500,0),
MATCH(CN$2,'Productivity Dump'!$E$3:$AJ$3,0)
),
IF(CN$3="Attendance",
INDEX('Attendance Dump'!$E$2:$AI$400,
MATCH($A254,'Attendance Dump'!$B$2:$B$400,0),
MATCH(CN$2,'Attendance Dump'!$E$1:$AI$1,0)
),
INDEX('Active Hour''s Dump'!$D$3:$AH$337,
MATCH($C254,'Active Hour''s Dump'!$A$3:$A$337,0),
MATCH(CN$2,'Active Hour''s Dump'!$D$2:$AH$2,0)
))),"")</f>
        <v>0</v>
      </c>
      <c r="CO254" s="13">
        <f>_xlfn.IFNA(IF(CO$3="Productivity",
INDEX('Productivity Dump'!$E$4:$AJ$500,
MATCH($A254,'Productivity Dump'!$A$4:$A$500,0),
MATCH(CO$2,'Productivity Dump'!$E$3:$AJ$3,0)
),
IF(CO$3="Attendance",
INDEX('Attendance Dump'!$E$2:$AI$400,
MATCH($A254,'Attendance Dump'!$B$2:$B$400,0),
MATCH(CO$2,'Attendance Dump'!$E$1:$AI$1,0)
),
INDEX('Active Hour''s Dump'!$D$3:$AH$337,
MATCH($C254,'Active Hour''s Dump'!$A$3:$A$337,0),
MATCH(CO$2,'Active Hour''s Dump'!$D$2:$AH$2,0)
))),"")</f>
        <v>0</v>
      </c>
      <c r="CP254" s="54">
        <f>_xlfn.IFNA(IF(CP$3="Productivity",
INDEX('Productivity Dump'!$E$4:$AJ$500,
MATCH($A254,'Productivity Dump'!$A$4:$A$500,0),
MATCH(CP$2,'Productivity Dump'!$E$3:$AJ$3,0)
),
IF(CP$3="Attendance",
INDEX('Attendance Dump'!$E$2:$AI$400,
MATCH($A254,'Attendance Dump'!$B$2:$B$400,0),
MATCH(CP$2,'Attendance Dump'!$E$1:$AI$1,0)
),
INDEX('Active Hour''s Dump'!$D$3:$AH$337,
MATCH($C254,'Active Hour''s Dump'!$A$3:$A$337,0),
MATCH(CP$2,'Active Hour''s Dump'!$D$2:$AH$2,0)
))),"")</f>
        <v>0</v>
      </c>
      <c r="CQ254" s="13">
        <f>_xlfn.IFNA(IF(CQ$3="Productivity",
INDEX('Productivity Dump'!$E$4:$AJ$500,
MATCH($A254,'Productivity Dump'!$A$4:$A$500,0),
MATCH(CQ$2,'Productivity Dump'!$E$3:$AJ$3,0)
),
IF(CQ$3="Attendance",
INDEX('Attendance Dump'!$E$2:$AI$400,
MATCH($A254,'Attendance Dump'!$B$2:$B$400,0),
MATCH(CQ$2,'Attendance Dump'!$E$1:$AI$1,0)
),
INDEX('Active Hour''s Dump'!$D$3:$AH$337,
MATCH($C254,'Active Hour''s Dump'!$A$3:$A$337,0),
MATCH(CQ$2,'Active Hour''s Dump'!$D$2:$AH$2,0)
))),"")</f>
        <v>0</v>
      </c>
      <c r="CR254" s="13">
        <f>_xlfn.IFNA(IF(CR$3="Productivity",
INDEX('Productivity Dump'!$E$4:$AJ$500,
MATCH($A254,'Productivity Dump'!$A$4:$A$500,0),
MATCH(CR$2,'Productivity Dump'!$E$3:$AJ$3,0)
),
IF(CR$3="Attendance",
INDEX('Attendance Dump'!$E$2:$AI$400,
MATCH($A254,'Attendance Dump'!$B$2:$B$400,0),
MATCH(CR$2,'Attendance Dump'!$E$1:$AI$1,0)
),
INDEX('Active Hour''s Dump'!$D$3:$AH$337,
MATCH($C254,'Active Hour''s Dump'!$A$3:$A$337,0),
MATCH(CR$2,'Active Hour''s Dump'!$D$2:$AH$2,0)
))),"")</f>
        <v>0</v>
      </c>
      <c r="CS254" s="54">
        <f>_xlfn.IFNA(IF(CS$3="Productivity",
INDEX('Productivity Dump'!$E$4:$AJ$500,
MATCH($A254,'Productivity Dump'!$A$4:$A$500,0),
MATCH(CS$2,'Productivity Dump'!$E$3:$AJ$3,0)
),
IF(CS$3="Attendance",
INDEX('Attendance Dump'!$E$2:$AI$400,
MATCH($A254,'Attendance Dump'!$B$2:$B$400,0),
MATCH(CS$2,'Attendance Dump'!$E$1:$AI$1,0)
),
INDEX('Active Hour''s Dump'!$D$3:$AH$337,
MATCH($C254,'Active Hour''s Dump'!$A$3:$A$337,0),
MATCH(CS$2,'Active Hour''s Dump'!$D$2:$AH$2,0)
))),"")</f>
        <v>0</v>
      </c>
      <c r="CT254" s="13">
        <f>_xlfn.IFNA(IF(CT$3="Productivity",
INDEX('Productivity Dump'!$E$4:$AJ$500,
MATCH($A254,'Productivity Dump'!$A$4:$A$500,0),
MATCH(CT$2,'Productivity Dump'!$E$3:$AJ$3,0)
),
IF(CT$3="Attendance",
INDEX('Attendance Dump'!$E$2:$AI$400,
MATCH($A254,'Attendance Dump'!$B$2:$B$400,0),
MATCH(CT$2,'Attendance Dump'!$E$1:$AI$1,0)
),
INDEX('Active Hour''s Dump'!$D$3:$AH$337,
MATCH($C254,'Active Hour''s Dump'!$A$3:$A$337,0),
MATCH(CT$2,'Active Hour''s Dump'!$D$2:$AH$2,0)
))),"")</f>
        <v>0</v>
      </c>
      <c r="CU254" s="13">
        <f>_xlfn.IFNA(IF(CU$3="Productivity",
INDEX('Productivity Dump'!$E$4:$AJ$500,
MATCH($A254,'Productivity Dump'!$A$4:$A$500,0),
MATCH(CU$2,'Productivity Dump'!$E$3:$AJ$3,0)
),
IF(CU$3="Attendance",
INDEX('Attendance Dump'!$E$2:$AI$400,
MATCH($A254,'Attendance Dump'!$B$2:$B$400,0),
MATCH(CU$2,'Attendance Dump'!$E$1:$AI$1,0)
),
INDEX('Active Hour''s Dump'!$D$3:$AH$337,
MATCH($C254,'Active Hour''s Dump'!$A$3:$A$337,0),
MATCH(CU$2,'Active Hour''s Dump'!$D$2:$AH$2,0)
))),"")</f>
        <v>0</v>
      </c>
      <c r="CV254" s="54">
        <f>_xlfn.IFNA(IF(CV$3="Productivity",
INDEX('Productivity Dump'!$E$4:$AJ$500,
MATCH($A254,'Productivity Dump'!$A$4:$A$500,0),
MATCH(CV$2,'Productivity Dump'!$E$3:$AJ$3,0)
),
IF(CV$3="Attendance",
INDEX('Attendance Dump'!$E$2:$AI$400,
MATCH($A254,'Attendance Dump'!$B$2:$B$400,0),
MATCH(CV$2,'Attendance Dump'!$E$1:$AI$1,0)
),
INDEX('Active Hour''s Dump'!$D$3:$AH$337,
MATCH($C254,'Active Hour''s Dump'!$A$3:$A$337,0),
MATCH(CV$2,'Active Hour''s Dump'!$D$2:$AH$2,0)
))),"")</f>
        <v>0</v>
      </c>
      <c r="CW254" s="13"/>
      <c r="CX254" s="13"/>
      <c r="CY254" s="54"/>
      <c r="DA254" s="57">
        <f t="shared" si="87"/>
        <v>270.66666666666669</v>
      </c>
      <c r="DB254" s="35">
        <f t="shared" si="88"/>
        <v>22040.879999999997</v>
      </c>
      <c r="DC254" s="35">
        <f t="shared" si="83"/>
        <v>0</v>
      </c>
      <c r="DD254" s="35">
        <f t="shared" ca="1" si="86"/>
        <v>0</v>
      </c>
      <c r="DF254" s="32" cm="1">
        <f t="array" ref="DF254">SUMPRODUCT(
    (MOD(COLUMN(H254:CV254) - COLUMN(H254), 3) = 0) *
    (H254:CV254 = 0) *
    (I254:CW254 = "P") *
    (COUNTIF(UKHoliday, H$2:CV$2) = 0)
)</f>
        <v>0</v>
      </c>
      <c r="DG254" s="33" cm="1">
        <f t="array" ref="DG254">SUMPRODUCT(
  (MOD(COLUMN(H254:CV254) - COLUMN(H254), 3) = 0) *
  (H254:CV254 &gt; 0) *
  (H254:CV254 &lt; 0.5 * IF(((WEEKDAY(H$2:CV$2, 2) = 1) + (WEEKDAY(H$2:CV$2, 2) = 6)), G254, F254)) *
  (I254:CW254 = "P") *
  (COUNTIF(UKHoliday, H$2:CV$2) = 0)
)</f>
        <v>0</v>
      </c>
      <c r="DH254" s="33" cm="1">
        <f t="array" ref="DH254">SUMPRODUCT(
  (MOD(COLUMN(H254:CV254) - COLUMN(H254), 3) = 0) *
  (H254:CV254 &gt; 0.5 * IF(((WEEKDAY(H$2:CV$2, 2) = 1) + (WEEKDAY(H$2:CV$2, 2) = 6)), $G254, $F254)) *
  (H254:CV254 &lt; 0.8 * IF(((WEEKDAY(H$2:CV$2, 2) = 1) + (WEEKDAY(H$2:CV$2, 2) = 6)), $G254, $F254)) *
  (I254:CW254 = "P") *
  (COUNTIF(UKHoliday, H$2:CV$2) = 0)
)</f>
        <v>0</v>
      </c>
      <c r="DI254" s="33" cm="1">
        <f t="array" ref="DI254">SUMPRODUCT(
  (MOD(COLUMN(H254:CV254) - COLUMN(H254), 3) = 0) *
  (H254:CV254 &gt; 0.8 * IF(((WEEKDAY(H$2:CV$2, 2) = 1) + (WEEKDAY(H$2:CV$2, 2) = 6)), $G254, $F254)) *
  (H254:CV254 &lt; 1 * IF(((WEEKDAY(H$2:CV$2, 2) = 1) + (WEEKDAY(H$2:CV$2, 2) = 6)), $G254, $F254)) *
  (I254:CW254 = "P") *
  (COUNTIF(UKHoliday, H$2:CV$2) = 0)
)</f>
        <v>1</v>
      </c>
    </row>
    <row r="255" spans="1:113" x14ac:dyDescent="0.3">
      <c r="A255" s="38" t="s">
        <v>226</v>
      </c>
      <c r="B255" s="38" t="s">
        <v>225</v>
      </c>
      <c r="C255" s="9" t="s">
        <v>837</v>
      </c>
      <c r="D255" s="62" t="s">
        <v>1058</v>
      </c>
      <c r="E255" s="35">
        <v>22000</v>
      </c>
      <c r="F255" s="35">
        <f t="shared" si="84"/>
        <v>1100</v>
      </c>
      <c r="G255" s="35">
        <f t="shared" si="85"/>
        <v>550</v>
      </c>
      <c r="H255" s="13">
        <f>_xlfn.IFNA(IF(H$3="Productivity",
INDEX('Productivity Dump'!$E$4:$AJ$500,
MATCH($A255,'Productivity Dump'!$A$4:$A$500,0),
MATCH(H$2,'Productivity Dump'!$E$3:$AJ$3,0)
),
IF(H$3="Attendance",
INDEX('Attendance Dump'!$E$2:$AI$400,
MATCH($A255,'Attendance Dump'!$B$2:$B$400,0),
MATCH(H$2,'Attendance Dump'!$E$1:$AI$1,0)
),
INDEX('Active Hour''s Dump'!$D$3:$AH$337,
MATCH($C255,'Active Hour''s Dump'!$A$3:$A$337,0),
MATCH(H$2,'Active Hour''s Dump'!$D$2:$AH$2,0)
))),"")</f>
        <v>1053.886</v>
      </c>
      <c r="I255" s="13" t="str">
        <f>_xlfn.IFNA(IF(I$3="Productivity",
INDEX('Productivity Dump'!$E$4:$AJ$500,
MATCH($A255,'Productivity Dump'!$A$4:$A$500,0),
MATCH(I$2,'Productivity Dump'!$E$3:$AJ$3,0)
),
IF(I$3="Attendance",
INDEX('Attendance Dump'!$E$2:$AI$400,
MATCH($A255,'Attendance Dump'!$B$2:$B$400,0),
MATCH(I$2,'Attendance Dump'!$E$1:$AI$1,0)
),
INDEX('Active Hour''s Dump'!$D$3:$AH$337,
MATCH($C255,'Active Hour''s Dump'!$A$3:$A$337,0),
MATCH(I$2,'Active Hour''s Dump'!$D$2:$AH$2,0)
))),"")</f>
        <v>P</v>
      </c>
      <c r="J255" s="54">
        <f>_xlfn.IFNA(IF(J$3="Productivity",
INDEX('Productivity Dump'!$E$4:$AJ$500,
MATCH($A255,'Productivity Dump'!$A$4:$A$500,0),
MATCH(J$2,'Productivity Dump'!$E$3:$AJ$3,0)
),
IF(J$3="Attendance",
INDEX('Attendance Dump'!$E$2:$AI$400,
MATCH($A255,'Attendance Dump'!$B$2:$B$400,0),
MATCH(J$2,'Attendance Dump'!$E$1:$AI$1,0)
),
INDEX('Active Hour''s Dump'!$D$3:$AH$337,
MATCH($C255,'Active Hour''s Dump'!$A$3:$A$337,0),
MATCH(J$2,'Active Hour''s Dump'!$D$2:$AH$2,0)
))),"")</f>
        <v>4.25</v>
      </c>
      <c r="K255" s="13">
        <f>_xlfn.IFNA(IF(K$3="Productivity",
INDEX('Productivity Dump'!$E$4:$AJ$500,
MATCH($A255,'Productivity Dump'!$A$4:$A$500,0),
MATCH(K$2,'Productivity Dump'!$E$3:$AJ$3,0)
),
IF(K$3="Attendance",
INDEX('Attendance Dump'!$E$2:$AI$400,
MATCH($A255,'Attendance Dump'!$B$2:$B$400,0),
MATCH(K$2,'Attendance Dump'!$E$1:$AI$1,0)
),
INDEX('Active Hour''s Dump'!$D$3:$AH$337,
MATCH($C255,'Active Hour''s Dump'!$A$3:$A$337,0),
MATCH(K$2,'Active Hour''s Dump'!$D$2:$AH$2,0)
))),"")</f>
        <v>0</v>
      </c>
      <c r="L255" s="13" t="str">
        <f>_xlfn.IFNA(IF(L$3="Productivity",
INDEX('Productivity Dump'!$E$4:$AJ$500,
MATCH($A255,'Productivity Dump'!$A$4:$A$500,0),
MATCH(L$2,'Productivity Dump'!$E$3:$AJ$3,0)
),
IF(L$3="Attendance",
INDEX('Attendance Dump'!$E$2:$AI$400,
MATCH($A255,'Attendance Dump'!$B$2:$B$400,0),
MATCH(L$2,'Attendance Dump'!$E$1:$AI$1,0)
),
INDEX('Active Hour''s Dump'!$D$3:$AH$337,
MATCH($C255,'Active Hour''s Dump'!$A$3:$A$337,0),
MATCH(L$2,'Active Hour''s Dump'!$D$2:$AH$2,0)
))),"")</f>
        <v>PL</v>
      </c>
      <c r="M255" s="54">
        <f>_xlfn.IFNA(IF(M$3="Productivity",
INDEX('Productivity Dump'!$E$4:$AJ$500,
MATCH($A255,'Productivity Dump'!$A$4:$A$500,0),
MATCH(M$2,'Productivity Dump'!$E$3:$AJ$3,0)
),
IF(M$3="Attendance",
INDEX('Attendance Dump'!$E$2:$AI$400,
MATCH($A255,'Attendance Dump'!$B$2:$B$400,0),
MATCH(M$2,'Attendance Dump'!$E$1:$AI$1,0)
),
INDEX('Active Hour''s Dump'!$D$3:$AH$337,
MATCH($C255,'Active Hour''s Dump'!$A$3:$A$337,0),
MATCH(M$2,'Active Hour''s Dump'!$D$2:$AH$2,0)
))),"")</f>
        <v>0</v>
      </c>
      <c r="N255" s="13">
        <f>_xlfn.IFNA(IF(N$3="Productivity",
INDEX('Productivity Dump'!$E$4:$AJ$500,
MATCH($A255,'Productivity Dump'!$A$4:$A$500,0),
MATCH(N$2,'Productivity Dump'!$E$3:$AJ$3,0)
),
IF(N$3="Attendance",
INDEX('Attendance Dump'!$E$2:$AI$400,
MATCH($A255,'Attendance Dump'!$B$2:$B$400,0),
MATCH(N$2,'Attendance Dump'!$E$1:$AI$1,0)
),
INDEX('Active Hour''s Dump'!$D$3:$AH$337,
MATCH($C255,'Active Hour''s Dump'!$A$3:$A$337,0),
MATCH(N$2,'Active Hour''s Dump'!$D$2:$AH$2,0)
))),"")</f>
        <v>551.49299999999994</v>
      </c>
      <c r="O255" s="13" t="str">
        <f>_xlfn.IFNA(IF(O$3="Productivity",
INDEX('Productivity Dump'!$E$4:$AJ$500,
MATCH($A255,'Productivity Dump'!$A$4:$A$500,0),
MATCH(O$2,'Productivity Dump'!$E$3:$AJ$3,0)
),
IF(O$3="Attendance",
INDEX('Attendance Dump'!$E$2:$AI$400,
MATCH($A255,'Attendance Dump'!$B$2:$B$400,0),
MATCH(O$2,'Attendance Dump'!$E$1:$AI$1,0)
),
INDEX('Active Hour''s Dump'!$D$3:$AH$337,
MATCH($C255,'Active Hour''s Dump'!$A$3:$A$337,0),
MATCH(O$2,'Active Hour''s Dump'!$D$2:$AH$2,0)
))),"")</f>
        <v>P</v>
      </c>
      <c r="P255" s="54">
        <f>_xlfn.IFNA(IF(P$3="Productivity",
INDEX('Productivity Dump'!$E$4:$AJ$500,
MATCH($A255,'Productivity Dump'!$A$4:$A$500,0),
MATCH(P$2,'Productivity Dump'!$E$3:$AJ$3,0)
),
IF(P$3="Attendance",
INDEX('Attendance Dump'!$E$2:$AI$400,
MATCH($A255,'Attendance Dump'!$B$2:$B$400,0),
MATCH(P$2,'Attendance Dump'!$E$1:$AI$1,0)
),
INDEX('Active Hour''s Dump'!$D$3:$AH$337,
MATCH($C255,'Active Hour''s Dump'!$A$3:$A$337,0),
MATCH(P$2,'Active Hour''s Dump'!$D$2:$AH$2,0)
))),"")</f>
        <v>2.9166666666666701</v>
      </c>
      <c r="Q255" s="13">
        <f>_xlfn.IFNA(IF(Q$3="Productivity",
INDEX('Productivity Dump'!$E$4:$AJ$500,
MATCH($A255,'Productivity Dump'!$A$4:$A$500,0),
MATCH(Q$2,'Productivity Dump'!$E$3:$AJ$3,0)
),
IF(Q$3="Attendance",
INDEX('Attendance Dump'!$E$2:$AI$400,
MATCH($A255,'Attendance Dump'!$B$2:$B$400,0),
MATCH(Q$2,'Attendance Dump'!$E$1:$AI$1,0)
),
INDEX('Active Hour''s Dump'!$D$3:$AH$337,
MATCH($C255,'Active Hour''s Dump'!$A$3:$A$337,0),
MATCH(Q$2,'Active Hour''s Dump'!$D$2:$AH$2,0)
))),"")</f>
        <v>0</v>
      </c>
      <c r="R255" s="13" t="str">
        <f>_xlfn.IFNA(IF(R$3="Productivity",
INDEX('Productivity Dump'!$E$4:$AJ$500,
MATCH($A255,'Productivity Dump'!$A$4:$A$500,0),
MATCH(R$2,'Productivity Dump'!$E$3:$AJ$3,0)
),
IF(R$3="Attendance",
INDEX('Attendance Dump'!$E$2:$AI$400,
MATCH($A255,'Attendance Dump'!$B$2:$B$400,0),
MATCH(R$2,'Attendance Dump'!$E$1:$AI$1,0)
),
INDEX('Active Hour''s Dump'!$D$3:$AH$337,
MATCH($C255,'Active Hour''s Dump'!$A$3:$A$337,0),
MATCH(R$2,'Active Hour''s Dump'!$D$2:$AH$2,0)
))),"")</f>
        <v>WO</v>
      </c>
      <c r="S255" s="54">
        <f>_xlfn.IFNA(IF(S$3="Productivity",
INDEX('Productivity Dump'!$E$4:$AJ$500,
MATCH($A255,'Productivity Dump'!$A$4:$A$500,0),
MATCH(S$2,'Productivity Dump'!$E$3:$AJ$3,0)
),
IF(S$3="Attendance",
INDEX('Attendance Dump'!$E$2:$AI$400,
MATCH($A255,'Attendance Dump'!$B$2:$B$400,0),
MATCH(S$2,'Attendance Dump'!$E$1:$AI$1,0)
),
INDEX('Active Hour''s Dump'!$D$3:$AH$337,
MATCH($C255,'Active Hour''s Dump'!$A$3:$A$337,0),
MATCH(S$2,'Active Hour''s Dump'!$D$2:$AH$2,0)
))),"")</f>
        <v>0</v>
      </c>
      <c r="T255" s="13">
        <f>_xlfn.IFNA(IF(T$3="Productivity",
INDEX('Productivity Dump'!$E$4:$AJ$500,
MATCH($A255,'Productivity Dump'!$A$4:$A$500,0),
MATCH(T$2,'Productivity Dump'!$E$3:$AJ$3,0)
),
IF(T$3="Attendance",
INDEX('Attendance Dump'!$E$2:$AI$400,
MATCH($A255,'Attendance Dump'!$B$2:$B$400,0),
MATCH(T$2,'Attendance Dump'!$E$1:$AI$1,0)
),
INDEX('Active Hour''s Dump'!$D$3:$AH$337,
MATCH($C255,'Active Hour''s Dump'!$A$3:$A$337,0),
MATCH(T$2,'Active Hour''s Dump'!$D$2:$AH$2,0)
))),"")</f>
        <v>432.23399999999998</v>
      </c>
      <c r="U255" s="13" t="str">
        <f>_xlfn.IFNA(IF(U$3="Productivity",
INDEX('Productivity Dump'!$E$4:$AJ$500,
MATCH($A255,'Productivity Dump'!$A$4:$A$500,0),
MATCH(U$2,'Productivity Dump'!$E$3:$AJ$3,0)
),
IF(U$3="Attendance",
INDEX('Attendance Dump'!$E$2:$AI$400,
MATCH($A255,'Attendance Dump'!$B$2:$B$400,0),
MATCH(U$2,'Attendance Dump'!$E$1:$AI$1,0)
),
INDEX('Active Hour''s Dump'!$D$3:$AH$337,
MATCH($C255,'Active Hour''s Dump'!$A$3:$A$337,0),
MATCH(U$2,'Active Hour''s Dump'!$D$2:$AH$2,0)
))),"")</f>
        <v>P</v>
      </c>
      <c r="V255" s="54">
        <f>_xlfn.IFNA(IF(V$3="Productivity",
INDEX('Productivity Dump'!$E$4:$AJ$500,
MATCH($A255,'Productivity Dump'!$A$4:$A$500,0),
MATCH(V$2,'Productivity Dump'!$E$3:$AJ$3,0)
),
IF(V$3="Attendance",
INDEX('Attendance Dump'!$E$2:$AI$400,
MATCH($A255,'Attendance Dump'!$B$2:$B$400,0),
MATCH(V$2,'Attendance Dump'!$E$1:$AI$1,0)
),
INDEX('Active Hour''s Dump'!$D$3:$AH$337,
MATCH($C255,'Active Hour''s Dump'!$A$3:$A$337,0),
MATCH(V$2,'Active Hour''s Dump'!$D$2:$AH$2,0)
))),"")</f>
        <v>2.3333333333333299</v>
      </c>
      <c r="W255" s="13">
        <f>_xlfn.IFNA(IF(W$3="Productivity",
INDEX('Productivity Dump'!$E$4:$AJ$500,
MATCH($A255,'Productivity Dump'!$A$4:$A$500,0),
MATCH(W$2,'Productivity Dump'!$E$3:$AJ$3,0)
),
IF(W$3="Attendance",
INDEX('Attendance Dump'!$E$2:$AI$400,
MATCH($A255,'Attendance Dump'!$B$2:$B$400,0),
MATCH(W$2,'Attendance Dump'!$E$1:$AI$1,0)
),
INDEX('Active Hour''s Dump'!$D$3:$AH$337,
MATCH($C255,'Active Hour''s Dump'!$A$3:$A$337,0),
MATCH(W$2,'Active Hour''s Dump'!$D$2:$AH$2,0)
))),"")</f>
        <v>920.77599999999995</v>
      </c>
      <c r="X255" s="13" t="str">
        <f>_xlfn.IFNA(IF(X$3="Productivity",
INDEX('Productivity Dump'!$E$4:$AJ$500,
MATCH($A255,'Productivity Dump'!$A$4:$A$500,0),
MATCH(X$2,'Productivity Dump'!$E$3:$AJ$3,0)
),
IF(X$3="Attendance",
INDEX('Attendance Dump'!$E$2:$AI$400,
MATCH($A255,'Attendance Dump'!$B$2:$B$400,0),
MATCH(X$2,'Attendance Dump'!$E$1:$AI$1,0)
),
INDEX('Active Hour''s Dump'!$D$3:$AH$337,
MATCH($C255,'Active Hour''s Dump'!$A$3:$A$337,0),
MATCH(X$2,'Active Hour''s Dump'!$D$2:$AH$2,0)
))),"")</f>
        <v>P</v>
      </c>
      <c r="Y255" s="54">
        <f>_xlfn.IFNA(IF(Y$3="Productivity",
INDEX('Productivity Dump'!$E$4:$AJ$500,
MATCH($A255,'Productivity Dump'!$A$4:$A$500,0),
MATCH(Y$2,'Productivity Dump'!$E$3:$AJ$3,0)
),
IF(Y$3="Attendance",
INDEX('Attendance Dump'!$E$2:$AI$400,
MATCH($A255,'Attendance Dump'!$B$2:$B$400,0),
MATCH(Y$2,'Attendance Dump'!$E$1:$AI$1,0)
),
INDEX('Active Hour''s Dump'!$D$3:$AH$337,
MATCH($C255,'Active Hour''s Dump'!$A$3:$A$337,0),
MATCH(Y$2,'Active Hour''s Dump'!$D$2:$AH$2,0)
))),"")</f>
        <v>4.9166666666666696</v>
      </c>
      <c r="Z255" s="13">
        <f>_xlfn.IFNA(IF(Z$3="Productivity",
INDEX('Productivity Dump'!$E$4:$AJ$500,
MATCH($A255,'Productivity Dump'!$A$4:$A$500,0),
MATCH(Z$2,'Productivity Dump'!$E$3:$AJ$3,0)
),
IF(Z$3="Attendance",
INDEX('Attendance Dump'!$E$2:$AI$400,
MATCH($A255,'Attendance Dump'!$B$2:$B$400,0),
MATCH(Z$2,'Attendance Dump'!$E$1:$AI$1,0)
),
INDEX('Active Hour''s Dump'!$D$3:$AH$337,
MATCH($C255,'Active Hour''s Dump'!$A$3:$A$337,0),
MATCH(Z$2,'Active Hour''s Dump'!$D$2:$AH$2,0)
))),"")</f>
        <v>744.48300000000017</v>
      </c>
      <c r="AA255" s="13" t="str">
        <f>_xlfn.IFNA(IF(AA$3="Productivity",
INDEX('Productivity Dump'!$E$4:$AJ$500,
MATCH($A255,'Productivity Dump'!$A$4:$A$500,0),
MATCH(AA$2,'Productivity Dump'!$E$3:$AJ$3,0)
),
IF(AA$3="Attendance",
INDEX('Attendance Dump'!$E$2:$AI$400,
MATCH($A255,'Attendance Dump'!$B$2:$B$400,0),
MATCH(AA$2,'Attendance Dump'!$E$1:$AI$1,0)
),
INDEX('Active Hour''s Dump'!$D$3:$AH$337,
MATCH($C255,'Active Hour''s Dump'!$A$3:$A$337,0),
MATCH(AA$2,'Active Hour''s Dump'!$D$2:$AH$2,0)
))),"")</f>
        <v>P</v>
      </c>
      <c r="AB255" s="54">
        <f>_xlfn.IFNA(IF(AB$3="Productivity",
INDEX('Productivity Dump'!$E$4:$AJ$500,
MATCH($A255,'Productivity Dump'!$A$4:$A$500,0),
MATCH(AB$2,'Productivity Dump'!$E$3:$AJ$3,0)
),
IF(AB$3="Attendance",
INDEX('Attendance Dump'!$E$2:$AI$400,
MATCH($A255,'Attendance Dump'!$B$2:$B$400,0),
MATCH(AB$2,'Attendance Dump'!$E$1:$AI$1,0)
),
INDEX('Active Hour''s Dump'!$D$3:$AH$337,
MATCH($C255,'Active Hour''s Dump'!$A$3:$A$337,0),
MATCH(AB$2,'Active Hour''s Dump'!$D$2:$AH$2,0)
))),"")</f>
        <v>3.75</v>
      </c>
      <c r="AC255" s="13">
        <f>_xlfn.IFNA(IF(AC$3="Productivity",
INDEX('Productivity Dump'!$E$4:$AJ$500,
MATCH($A255,'Productivity Dump'!$A$4:$A$500,0),
MATCH(AC$2,'Productivity Dump'!$E$3:$AJ$3,0)
),
IF(AC$3="Attendance",
INDEX('Attendance Dump'!$E$2:$AI$400,
MATCH($A255,'Attendance Dump'!$B$2:$B$400,0),
MATCH(AC$2,'Attendance Dump'!$E$1:$AI$1,0)
),
INDEX('Active Hour''s Dump'!$D$3:$AH$337,
MATCH($C255,'Active Hour''s Dump'!$A$3:$A$337,0),
MATCH(AC$2,'Active Hour''s Dump'!$D$2:$AH$2,0)
))),"")</f>
        <v>1008.5140000000001</v>
      </c>
      <c r="AD255" s="13" t="str">
        <f>_xlfn.IFNA(IF(AD$3="Productivity",
INDEX('Productivity Dump'!$E$4:$AJ$500,
MATCH($A255,'Productivity Dump'!$A$4:$A$500,0),
MATCH(AD$2,'Productivity Dump'!$E$3:$AJ$3,0)
),
IF(AD$3="Attendance",
INDEX('Attendance Dump'!$E$2:$AI$400,
MATCH($A255,'Attendance Dump'!$B$2:$B$400,0),
MATCH(AD$2,'Attendance Dump'!$E$1:$AI$1,0)
),
INDEX('Active Hour''s Dump'!$D$3:$AH$337,
MATCH($C255,'Active Hour''s Dump'!$A$3:$A$337,0),
MATCH(AD$2,'Active Hour''s Dump'!$D$2:$AH$2,0)
))),"")</f>
        <v>P</v>
      </c>
      <c r="AE255" s="54">
        <f>_xlfn.IFNA(IF(AE$3="Productivity",
INDEX('Productivity Dump'!$E$4:$AJ$500,
MATCH($A255,'Productivity Dump'!$A$4:$A$500,0),
MATCH(AE$2,'Productivity Dump'!$E$3:$AJ$3,0)
),
IF(AE$3="Attendance",
INDEX('Attendance Dump'!$E$2:$AI$400,
MATCH($A255,'Attendance Dump'!$B$2:$B$400,0),
MATCH(AE$2,'Attendance Dump'!$E$1:$AI$1,0)
),
INDEX('Active Hour''s Dump'!$D$3:$AH$337,
MATCH($C255,'Active Hour''s Dump'!$A$3:$A$337,0),
MATCH(AE$2,'Active Hour''s Dump'!$D$2:$AH$2,0)
))),"")</f>
        <v>6.5</v>
      </c>
      <c r="AF255" s="13">
        <f>_xlfn.IFNA(IF(AF$3="Productivity",
INDEX('Productivity Dump'!$E$4:$AJ$500,
MATCH($A255,'Productivity Dump'!$A$4:$A$500,0),
MATCH(AF$2,'Productivity Dump'!$E$3:$AJ$3,0)
),
IF(AF$3="Attendance",
INDEX('Attendance Dump'!$E$2:$AI$400,
MATCH($A255,'Attendance Dump'!$B$2:$B$400,0),
MATCH(AF$2,'Attendance Dump'!$E$1:$AI$1,0)
),
INDEX('Active Hour''s Dump'!$D$3:$AH$337,
MATCH($C255,'Active Hour''s Dump'!$A$3:$A$337,0),
MATCH(AF$2,'Active Hour''s Dump'!$D$2:$AH$2,0)
))),"")</f>
        <v>1066.1090000000002</v>
      </c>
      <c r="AG255" s="13" t="str">
        <f>_xlfn.IFNA(IF(AG$3="Productivity",
INDEX('Productivity Dump'!$E$4:$AJ$500,
MATCH($A255,'Productivity Dump'!$A$4:$A$500,0),
MATCH(AG$2,'Productivity Dump'!$E$3:$AJ$3,0)
),
IF(AG$3="Attendance",
INDEX('Attendance Dump'!$E$2:$AI$400,
MATCH($A255,'Attendance Dump'!$B$2:$B$400,0),
MATCH(AG$2,'Attendance Dump'!$E$1:$AI$1,0)
),
INDEX('Active Hour''s Dump'!$D$3:$AH$337,
MATCH($C255,'Active Hour''s Dump'!$A$3:$A$337,0),
MATCH(AG$2,'Active Hour''s Dump'!$D$2:$AH$2,0)
))),"")</f>
        <v>P</v>
      </c>
      <c r="AH255" s="54">
        <f>_xlfn.IFNA(IF(AH$3="Productivity",
INDEX('Productivity Dump'!$E$4:$AJ$500,
MATCH($A255,'Productivity Dump'!$A$4:$A$500,0),
MATCH(AH$2,'Productivity Dump'!$E$3:$AJ$3,0)
),
IF(AH$3="Attendance",
INDEX('Attendance Dump'!$E$2:$AI$400,
MATCH($A255,'Attendance Dump'!$B$2:$B$400,0),
MATCH(AH$2,'Attendance Dump'!$E$1:$AI$1,0)
),
INDEX('Active Hour''s Dump'!$D$3:$AH$337,
MATCH($C255,'Active Hour''s Dump'!$A$3:$A$337,0),
MATCH(AH$2,'Active Hour''s Dump'!$D$2:$AH$2,0)
))),"")</f>
        <v>5.3333333333333304</v>
      </c>
      <c r="AI255" s="13">
        <f>_xlfn.IFNA(IF(AI$3="Productivity",
INDEX('Productivity Dump'!$E$4:$AJ$500,
MATCH($A255,'Productivity Dump'!$A$4:$A$500,0),
MATCH(AI$2,'Productivity Dump'!$E$3:$AJ$3,0)
),
IF(AI$3="Attendance",
INDEX('Attendance Dump'!$E$2:$AI$400,
MATCH($A255,'Attendance Dump'!$B$2:$B$400,0),
MATCH(AI$2,'Attendance Dump'!$E$1:$AI$1,0)
),
INDEX('Active Hour''s Dump'!$D$3:$AH$337,
MATCH($C255,'Active Hour''s Dump'!$A$3:$A$337,0),
MATCH(AI$2,'Active Hour''s Dump'!$D$2:$AH$2,0)
))),"")</f>
        <v>1001.647</v>
      </c>
      <c r="AJ255" s="13" t="str">
        <f>_xlfn.IFNA(IF(AJ$3="Productivity",
INDEX('Productivity Dump'!$E$4:$AJ$500,
MATCH($A255,'Productivity Dump'!$A$4:$A$500,0),
MATCH(AJ$2,'Productivity Dump'!$E$3:$AJ$3,0)
),
IF(AJ$3="Attendance",
INDEX('Attendance Dump'!$E$2:$AI$400,
MATCH($A255,'Attendance Dump'!$B$2:$B$400,0),
MATCH(AJ$2,'Attendance Dump'!$E$1:$AI$1,0)
),
INDEX('Active Hour''s Dump'!$D$3:$AH$337,
MATCH($C255,'Active Hour''s Dump'!$A$3:$A$337,0),
MATCH(AJ$2,'Active Hour''s Dump'!$D$2:$AH$2,0)
))),"")</f>
        <v>P</v>
      </c>
      <c r="AK255" s="54">
        <f>_xlfn.IFNA(IF(AK$3="Productivity",
INDEX('Productivity Dump'!$E$4:$AJ$500,
MATCH($A255,'Productivity Dump'!$A$4:$A$500,0),
MATCH(AK$2,'Productivity Dump'!$E$3:$AJ$3,0)
),
IF(AK$3="Attendance",
INDEX('Attendance Dump'!$E$2:$AI$400,
MATCH($A255,'Attendance Dump'!$B$2:$B$400,0),
MATCH(AK$2,'Attendance Dump'!$E$1:$AI$1,0)
),
INDEX('Active Hour''s Dump'!$D$3:$AH$337,
MATCH($C255,'Active Hour''s Dump'!$A$3:$A$337,0),
MATCH(AK$2,'Active Hour''s Dump'!$D$2:$AH$2,0)
))),"")</f>
        <v>4.4166666666666696</v>
      </c>
      <c r="AL255" s="13">
        <f>_xlfn.IFNA(IF(AL$3="Productivity",
INDEX('Productivity Dump'!$E$4:$AJ$500,
MATCH($A255,'Productivity Dump'!$A$4:$A$500,0),
MATCH(AL$2,'Productivity Dump'!$E$3:$AJ$3,0)
),
IF(AL$3="Attendance",
INDEX('Attendance Dump'!$E$2:$AI$400,
MATCH($A255,'Attendance Dump'!$B$2:$B$400,0),
MATCH(AL$2,'Attendance Dump'!$E$1:$AI$1,0)
),
INDEX('Active Hour''s Dump'!$D$3:$AH$337,
MATCH($C255,'Active Hour''s Dump'!$A$3:$A$337,0),
MATCH(AL$2,'Active Hour''s Dump'!$D$2:$AH$2,0)
))),"")</f>
        <v>0</v>
      </c>
      <c r="AM255" s="13" t="str">
        <f>_xlfn.IFNA(IF(AM$3="Productivity",
INDEX('Productivity Dump'!$E$4:$AJ$500,
MATCH($A255,'Productivity Dump'!$A$4:$A$500,0),
MATCH(AM$2,'Productivity Dump'!$E$3:$AJ$3,0)
),
IF(AM$3="Attendance",
INDEX('Attendance Dump'!$E$2:$AI$400,
MATCH($A255,'Attendance Dump'!$B$2:$B$400,0),
MATCH(AM$2,'Attendance Dump'!$E$1:$AI$1,0)
),
INDEX('Active Hour''s Dump'!$D$3:$AH$337,
MATCH($C255,'Active Hour''s Dump'!$A$3:$A$337,0),
MATCH(AM$2,'Active Hour''s Dump'!$D$2:$AH$2,0)
))),"")</f>
        <v>WO</v>
      </c>
      <c r="AN255" s="54">
        <f>_xlfn.IFNA(IF(AN$3="Productivity",
INDEX('Productivity Dump'!$E$4:$AJ$500,
MATCH($A255,'Productivity Dump'!$A$4:$A$500,0),
MATCH(AN$2,'Productivity Dump'!$E$3:$AJ$3,0)
),
IF(AN$3="Attendance",
INDEX('Attendance Dump'!$E$2:$AI$400,
MATCH($A255,'Attendance Dump'!$B$2:$B$400,0),
MATCH(AN$2,'Attendance Dump'!$E$1:$AI$1,0)
),
INDEX('Active Hour''s Dump'!$D$3:$AH$337,
MATCH($C255,'Active Hour''s Dump'!$A$3:$A$337,0),
MATCH(AN$2,'Active Hour''s Dump'!$D$2:$AH$2,0)
))),"")</f>
        <v>0</v>
      </c>
      <c r="AO255" s="13">
        <f>_xlfn.IFNA(IF(AO$3="Productivity",
INDEX('Productivity Dump'!$E$4:$AJ$500,
MATCH($A255,'Productivity Dump'!$A$4:$A$500,0),
MATCH(AO$2,'Productivity Dump'!$E$3:$AJ$3,0)
),
IF(AO$3="Attendance",
INDEX('Attendance Dump'!$E$2:$AI$400,
MATCH($A255,'Attendance Dump'!$B$2:$B$400,0),
MATCH(AO$2,'Attendance Dump'!$E$1:$AI$1,0)
),
INDEX('Active Hour''s Dump'!$D$3:$AH$337,
MATCH($C255,'Active Hour''s Dump'!$A$3:$A$337,0),
MATCH(AO$2,'Active Hour''s Dump'!$D$2:$AH$2,0)
))),"")</f>
        <v>152.46299999999999</v>
      </c>
      <c r="AP255" s="13" t="str">
        <f>_xlfn.IFNA(IF(AP$3="Productivity",
INDEX('Productivity Dump'!$E$4:$AJ$500,
MATCH($A255,'Productivity Dump'!$A$4:$A$500,0),
MATCH(AP$2,'Productivity Dump'!$E$3:$AJ$3,0)
),
IF(AP$3="Attendance",
INDEX('Attendance Dump'!$E$2:$AI$400,
MATCH($A255,'Attendance Dump'!$B$2:$B$400,0),
MATCH(AP$2,'Attendance Dump'!$E$1:$AI$1,0)
),
INDEX('Active Hour''s Dump'!$D$3:$AH$337,
MATCH($C255,'Active Hour''s Dump'!$A$3:$A$337,0),
MATCH(AP$2,'Active Hour''s Dump'!$D$2:$AH$2,0)
))),"")</f>
        <v>PL</v>
      </c>
      <c r="AQ255" s="54">
        <f>_xlfn.IFNA(IF(AQ$3="Productivity",
INDEX('Productivity Dump'!$E$4:$AJ$500,
MATCH($A255,'Productivity Dump'!$A$4:$A$500,0),
MATCH(AQ$2,'Productivity Dump'!$E$3:$AJ$3,0)
),
IF(AQ$3="Attendance",
INDEX('Attendance Dump'!$E$2:$AI$400,
MATCH($A255,'Attendance Dump'!$B$2:$B$400,0),
MATCH(AQ$2,'Attendance Dump'!$E$1:$AI$1,0)
),
INDEX('Active Hour''s Dump'!$D$3:$AH$337,
MATCH($C255,'Active Hour''s Dump'!$A$3:$A$337,0),
MATCH(AQ$2,'Active Hour''s Dump'!$D$2:$AH$2,0)
))),"")</f>
        <v>1.0833333333333299</v>
      </c>
      <c r="AR255" s="13">
        <f>_xlfn.IFNA(IF(AR$3="Productivity",
INDEX('Productivity Dump'!$E$4:$AJ$500,
MATCH($A255,'Productivity Dump'!$A$4:$A$500,0),
MATCH(AR$2,'Productivity Dump'!$E$3:$AJ$3,0)
),
IF(AR$3="Attendance",
INDEX('Attendance Dump'!$E$2:$AI$400,
MATCH($A255,'Attendance Dump'!$B$2:$B$400,0),
MATCH(AR$2,'Attendance Dump'!$E$1:$AI$1,0)
),
INDEX('Active Hour''s Dump'!$D$3:$AH$337,
MATCH($C255,'Active Hour''s Dump'!$A$3:$A$337,0),
MATCH(AR$2,'Active Hour''s Dump'!$D$2:$AH$2,0)
))),"")</f>
        <v>1023.2499999999999</v>
      </c>
      <c r="AS255" s="13" t="str">
        <f>_xlfn.IFNA(IF(AS$3="Productivity",
INDEX('Productivity Dump'!$E$4:$AJ$500,
MATCH($A255,'Productivity Dump'!$A$4:$A$500,0),
MATCH(AS$2,'Productivity Dump'!$E$3:$AJ$3,0)
),
IF(AS$3="Attendance",
INDEX('Attendance Dump'!$E$2:$AI$400,
MATCH($A255,'Attendance Dump'!$B$2:$B$400,0),
MATCH(AS$2,'Attendance Dump'!$E$1:$AI$1,0)
),
INDEX('Active Hour''s Dump'!$D$3:$AH$337,
MATCH($C255,'Active Hour''s Dump'!$A$3:$A$337,0),
MATCH(AS$2,'Active Hour''s Dump'!$D$2:$AH$2,0)
))),"")</f>
        <v>P</v>
      </c>
      <c r="AT255" s="54">
        <f>_xlfn.IFNA(IF(AT$3="Productivity",
INDEX('Productivity Dump'!$E$4:$AJ$500,
MATCH($A255,'Productivity Dump'!$A$4:$A$500,0),
MATCH(AT$2,'Productivity Dump'!$E$3:$AJ$3,0)
),
IF(AT$3="Attendance",
INDEX('Attendance Dump'!$E$2:$AI$400,
MATCH($A255,'Attendance Dump'!$B$2:$B$400,0),
MATCH(AT$2,'Attendance Dump'!$E$1:$AI$1,0)
),
INDEX('Active Hour''s Dump'!$D$3:$AH$337,
MATCH($C255,'Active Hour''s Dump'!$A$3:$A$337,0),
MATCH(AT$2,'Active Hour''s Dump'!$D$2:$AH$2,0)
))),"")</f>
        <v>5.5833333333333304</v>
      </c>
      <c r="AU255" s="13">
        <f>_xlfn.IFNA(IF(AU$3="Productivity",
INDEX('Productivity Dump'!$E$4:$AJ$500,
MATCH($A255,'Productivity Dump'!$A$4:$A$500,0),
MATCH(AU$2,'Productivity Dump'!$E$3:$AJ$3,0)
),
IF(AU$3="Attendance",
INDEX('Attendance Dump'!$E$2:$AI$400,
MATCH($A255,'Attendance Dump'!$B$2:$B$400,0),
MATCH(AU$2,'Attendance Dump'!$E$1:$AI$1,0)
),
INDEX('Active Hour''s Dump'!$D$3:$AH$337,
MATCH($C255,'Active Hour''s Dump'!$A$3:$A$337,0),
MATCH(AU$2,'Active Hour''s Dump'!$D$2:$AH$2,0)
))),"")</f>
        <v>1017.1999999999999</v>
      </c>
      <c r="AV255" s="13" t="str">
        <f>_xlfn.IFNA(IF(AV$3="Productivity",
INDEX('Productivity Dump'!$E$4:$AJ$500,
MATCH($A255,'Productivity Dump'!$A$4:$A$500,0),
MATCH(AV$2,'Productivity Dump'!$E$3:$AJ$3,0)
),
IF(AV$3="Attendance",
INDEX('Attendance Dump'!$E$2:$AI$400,
MATCH($A255,'Attendance Dump'!$B$2:$B$400,0),
MATCH(AV$2,'Attendance Dump'!$E$1:$AI$1,0)
),
INDEX('Active Hour''s Dump'!$D$3:$AH$337,
MATCH($C255,'Active Hour''s Dump'!$A$3:$A$337,0),
MATCH(AV$2,'Active Hour''s Dump'!$D$2:$AH$2,0)
))),"")</f>
        <v>P</v>
      </c>
      <c r="AW255" s="54">
        <f>_xlfn.IFNA(IF(AW$3="Productivity",
INDEX('Productivity Dump'!$E$4:$AJ$500,
MATCH($A255,'Productivity Dump'!$A$4:$A$500,0),
MATCH(AW$2,'Productivity Dump'!$E$3:$AJ$3,0)
),
IF(AW$3="Attendance",
INDEX('Attendance Dump'!$E$2:$AI$400,
MATCH($A255,'Attendance Dump'!$B$2:$B$400,0),
MATCH(AW$2,'Attendance Dump'!$E$1:$AI$1,0)
),
INDEX('Active Hour''s Dump'!$D$3:$AH$337,
MATCH($C255,'Active Hour''s Dump'!$A$3:$A$337,0),
MATCH(AW$2,'Active Hour''s Dump'!$D$2:$AH$2,0)
))),"")</f>
        <v>5.3333333333333304</v>
      </c>
      <c r="AX255" s="13">
        <f>_xlfn.IFNA(IF(AX$3="Productivity",
INDEX('Productivity Dump'!$E$4:$AJ$500,
MATCH($A255,'Productivity Dump'!$A$4:$A$500,0),
MATCH(AX$2,'Productivity Dump'!$E$3:$AJ$3,0)
),
IF(AX$3="Attendance",
INDEX('Attendance Dump'!$E$2:$AI$400,
MATCH($A255,'Attendance Dump'!$B$2:$B$400,0),
MATCH(AX$2,'Attendance Dump'!$E$1:$AI$1,0)
),
INDEX('Active Hour''s Dump'!$D$3:$AH$337,
MATCH($C255,'Active Hour''s Dump'!$A$3:$A$337,0),
MATCH(AX$2,'Active Hour''s Dump'!$D$2:$AH$2,0)
))),"")</f>
        <v>1035.9019999999996</v>
      </c>
      <c r="AY255" s="13" t="str">
        <f>_xlfn.IFNA(IF(AY$3="Productivity",
INDEX('Productivity Dump'!$E$4:$AJ$500,
MATCH($A255,'Productivity Dump'!$A$4:$A$500,0),
MATCH(AY$2,'Productivity Dump'!$E$3:$AJ$3,0)
),
IF(AY$3="Attendance",
INDEX('Attendance Dump'!$E$2:$AI$400,
MATCH($A255,'Attendance Dump'!$B$2:$B$400,0),
MATCH(AY$2,'Attendance Dump'!$E$1:$AI$1,0)
),
INDEX('Active Hour''s Dump'!$D$3:$AH$337,
MATCH($C255,'Active Hour''s Dump'!$A$3:$A$337,0),
MATCH(AY$2,'Active Hour''s Dump'!$D$2:$AH$2,0)
))),"")</f>
        <v>P</v>
      </c>
      <c r="AZ255" s="54">
        <f>_xlfn.IFNA(IF(AZ$3="Productivity",
INDEX('Productivity Dump'!$E$4:$AJ$500,
MATCH($A255,'Productivity Dump'!$A$4:$A$500,0),
MATCH(AZ$2,'Productivity Dump'!$E$3:$AJ$3,0)
),
IF(AZ$3="Attendance",
INDEX('Attendance Dump'!$E$2:$AI$400,
MATCH($A255,'Attendance Dump'!$B$2:$B$400,0),
MATCH(AZ$2,'Attendance Dump'!$E$1:$AI$1,0)
),
INDEX('Active Hour''s Dump'!$D$3:$AH$337,
MATCH($C255,'Active Hour''s Dump'!$A$3:$A$337,0),
MATCH(AZ$2,'Active Hour''s Dump'!$D$2:$AH$2,0)
))),"")</f>
        <v>5.0833333333333304</v>
      </c>
      <c r="BA255" s="13">
        <f>_xlfn.IFNA(IF(BA$3="Productivity",
INDEX('Productivity Dump'!$E$4:$AJ$500,
MATCH($A255,'Productivity Dump'!$A$4:$A$500,0),
MATCH(BA$2,'Productivity Dump'!$E$3:$AJ$3,0)
),
IF(BA$3="Attendance",
INDEX('Attendance Dump'!$E$2:$AI$400,
MATCH($A255,'Attendance Dump'!$B$2:$B$400,0),
MATCH(BA$2,'Attendance Dump'!$E$1:$AI$1,0)
),
INDEX('Active Hour''s Dump'!$D$3:$AH$337,
MATCH($C255,'Active Hour''s Dump'!$A$3:$A$337,0),
MATCH(BA$2,'Active Hour''s Dump'!$D$2:$AH$2,0)
))),"")</f>
        <v>1041.4659999999999</v>
      </c>
      <c r="BB255" s="13" t="str">
        <f>_xlfn.IFNA(IF(BB$3="Productivity",
INDEX('Productivity Dump'!$E$4:$AJ$500,
MATCH($A255,'Productivity Dump'!$A$4:$A$500,0),
MATCH(BB$2,'Productivity Dump'!$E$3:$AJ$3,0)
),
IF(BB$3="Attendance",
INDEX('Attendance Dump'!$E$2:$AI$400,
MATCH($A255,'Attendance Dump'!$B$2:$B$400,0),
MATCH(BB$2,'Attendance Dump'!$E$1:$AI$1,0)
),
INDEX('Active Hour''s Dump'!$D$3:$AH$337,
MATCH($C255,'Active Hour''s Dump'!$A$3:$A$337,0),
MATCH(BB$2,'Active Hour''s Dump'!$D$2:$AH$2,0)
))),"")</f>
        <v>P</v>
      </c>
      <c r="BC255" s="54">
        <f>_xlfn.IFNA(IF(BC$3="Productivity",
INDEX('Productivity Dump'!$E$4:$AJ$500,
MATCH($A255,'Productivity Dump'!$A$4:$A$500,0),
MATCH(BC$2,'Productivity Dump'!$E$3:$AJ$3,0)
),
IF(BC$3="Attendance",
INDEX('Attendance Dump'!$E$2:$AI$400,
MATCH($A255,'Attendance Dump'!$B$2:$B$400,0),
MATCH(BC$2,'Attendance Dump'!$E$1:$AI$1,0)
),
INDEX('Active Hour''s Dump'!$D$3:$AH$337,
MATCH($C255,'Active Hour''s Dump'!$A$3:$A$337,0),
MATCH(BC$2,'Active Hour''s Dump'!$D$2:$AH$2,0)
))),"")</f>
        <v>5</v>
      </c>
      <c r="BD255" s="13">
        <f>_xlfn.IFNA(IF(BD$3="Productivity",
INDEX('Productivity Dump'!$E$4:$AJ$500,
MATCH($A255,'Productivity Dump'!$A$4:$A$500,0),
MATCH(BD$2,'Productivity Dump'!$E$3:$AJ$3,0)
),
IF(BD$3="Attendance",
INDEX('Attendance Dump'!$E$2:$AI$400,
MATCH($A255,'Attendance Dump'!$B$2:$B$400,0),
MATCH(BD$2,'Attendance Dump'!$E$1:$AI$1,0)
),
INDEX('Active Hour''s Dump'!$D$3:$AH$337,
MATCH($C255,'Active Hour''s Dump'!$A$3:$A$337,0),
MATCH(BD$2,'Active Hour''s Dump'!$D$2:$AH$2,0)
))),"")</f>
        <v>423.94100000000014</v>
      </c>
      <c r="BE255" s="13" t="str">
        <f>_xlfn.IFNA(IF(BE$3="Productivity",
INDEX('Productivity Dump'!$E$4:$AJ$500,
MATCH($A255,'Productivity Dump'!$A$4:$A$500,0),
MATCH(BE$2,'Productivity Dump'!$E$3:$AJ$3,0)
),
IF(BE$3="Attendance",
INDEX('Attendance Dump'!$E$2:$AI$400,
MATCH($A255,'Attendance Dump'!$B$2:$B$400,0),
MATCH(BE$2,'Attendance Dump'!$E$1:$AI$1,0)
),
INDEX('Active Hour''s Dump'!$D$3:$AH$337,
MATCH($C255,'Active Hour''s Dump'!$A$3:$A$337,0),
MATCH(BE$2,'Active Hour''s Dump'!$D$2:$AH$2,0)
))),"")</f>
        <v>P</v>
      </c>
      <c r="BF255" s="54">
        <f>_xlfn.IFNA(IF(BF$3="Productivity",
INDEX('Productivity Dump'!$E$4:$AJ$500,
MATCH($A255,'Productivity Dump'!$A$4:$A$500,0),
MATCH(BF$2,'Productivity Dump'!$E$3:$AJ$3,0)
),
IF(BF$3="Attendance",
INDEX('Attendance Dump'!$E$2:$AI$400,
MATCH($A255,'Attendance Dump'!$B$2:$B$400,0),
MATCH(BF$2,'Attendance Dump'!$E$1:$AI$1,0)
),
INDEX('Active Hour''s Dump'!$D$3:$AH$337,
MATCH($C255,'Active Hour''s Dump'!$A$3:$A$337,0),
MATCH(BF$2,'Active Hour''s Dump'!$D$2:$AH$2,0)
))),"")</f>
        <v>2.5833333333333299</v>
      </c>
      <c r="BG255" s="13">
        <f>_xlfn.IFNA(IF(BG$3="Productivity",
INDEX('Productivity Dump'!$E$4:$AJ$500,
MATCH($A255,'Productivity Dump'!$A$4:$A$500,0),
MATCH(BG$2,'Productivity Dump'!$E$3:$AJ$3,0)
),
IF(BG$3="Attendance",
INDEX('Attendance Dump'!$E$2:$AI$400,
MATCH($A255,'Attendance Dump'!$B$2:$B$400,0),
MATCH(BG$2,'Attendance Dump'!$E$1:$AI$1,0)
),
INDEX('Active Hour''s Dump'!$D$3:$AH$337,
MATCH($C255,'Active Hour''s Dump'!$A$3:$A$337,0),
MATCH(BG$2,'Active Hour''s Dump'!$D$2:$AH$2,0)
))),"")</f>
        <v>0</v>
      </c>
      <c r="BH255" s="13" t="str">
        <f>_xlfn.IFNA(IF(BH$3="Productivity",
INDEX('Productivity Dump'!$E$4:$AJ$500,
MATCH($A255,'Productivity Dump'!$A$4:$A$500,0),
MATCH(BH$2,'Productivity Dump'!$E$3:$AJ$3,0)
),
IF(BH$3="Attendance",
INDEX('Attendance Dump'!$E$2:$AI$400,
MATCH($A255,'Attendance Dump'!$B$2:$B$400,0),
MATCH(BH$2,'Attendance Dump'!$E$1:$AI$1,0)
),
INDEX('Active Hour''s Dump'!$D$3:$AH$337,
MATCH($C255,'Active Hour''s Dump'!$A$3:$A$337,0),
MATCH(BH$2,'Active Hour''s Dump'!$D$2:$AH$2,0)
))),"")</f>
        <v>WO</v>
      </c>
      <c r="BI255" s="54">
        <f>_xlfn.IFNA(IF(BI$3="Productivity",
INDEX('Productivity Dump'!$E$4:$AJ$500,
MATCH($A255,'Productivity Dump'!$A$4:$A$500,0),
MATCH(BI$2,'Productivity Dump'!$E$3:$AJ$3,0)
),
IF(BI$3="Attendance",
INDEX('Attendance Dump'!$E$2:$AI$400,
MATCH($A255,'Attendance Dump'!$B$2:$B$400,0),
MATCH(BI$2,'Attendance Dump'!$E$1:$AI$1,0)
),
INDEX('Active Hour''s Dump'!$D$3:$AH$337,
MATCH($C255,'Active Hour''s Dump'!$A$3:$A$337,0),
MATCH(BI$2,'Active Hour''s Dump'!$D$2:$AH$2,0)
))),"")</f>
        <v>0</v>
      </c>
      <c r="BJ255" s="13">
        <f>_xlfn.IFNA(IF(BJ$3="Productivity",
INDEX('Productivity Dump'!$E$4:$AJ$500,
MATCH($A255,'Productivity Dump'!$A$4:$A$500,0),
MATCH(BJ$2,'Productivity Dump'!$E$3:$AJ$3,0)
),
IF(BJ$3="Attendance",
INDEX('Attendance Dump'!$E$2:$AI$400,
MATCH($A255,'Attendance Dump'!$B$2:$B$400,0),
MATCH(BJ$2,'Attendance Dump'!$E$1:$AI$1,0)
),
INDEX('Active Hour''s Dump'!$D$3:$AH$337,
MATCH($C255,'Active Hour''s Dump'!$A$3:$A$337,0),
MATCH(BJ$2,'Active Hour''s Dump'!$D$2:$AH$2,0)
))),"")</f>
        <v>0</v>
      </c>
      <c r="BK255" s="13" t="str">
        <f>_xlfn.IFNA(IF(BK$3="Productivity",
INDEX('Productivity Dump'!$E$4:$AJ$500,
MATCH($A255,'Productivity Dump'!$A$4:$A$500,0),
MATCH(BK$2,'Productivity Dump'!$E$3:$AJ$3,0)
),
IF(BK$3="Attendance",
INDEX('Attendance Dump'!$E$2:$AI$400,
MATCH($A255,'Attendance Dump'!$B$2:$B$400,0),
MATCH(BK$2,'Attendance Dump'!$E$1:$AI$1,0)
),
INDEX('Active Hour''s Dump'!$D$3:$AH$337,
MATCH($C255,'Active Hour''s Dump'!$A$3:$A$337,0),
MATCH(BK$2,'Active Hour''s Dump'!$D$2:$AH$2,0)
))),"")</f>
        <v>SL</v>
      </c>
      <c r="BL255" s="54">
        <f>_xlfn.IFNA(IF(BL$3="Productivity",
INDEX('Productivity Dump'!$E$4:$AJ$500,
MATCH($A255,'Productivity Dump'!$A$4:$A$500,0),
MATCH(BL$2,'Productivity Dump'!$E$3:$AJ$3,0)
),
IF(BL$3="Attendance",
INDEX('Attendance Dump'!$E$2:$AI$400,
MATCH($A255,'Attendance Dump'!$B$2:$B$400,0),
MATCH(BL$2,'Attendance Dump'!$E$1:$AI$1,0)
),
INDEX('Active Hour''s Dump'!$D$3:$AH$337,
MATCH($C255,'Active Hour''s Dump'!$A$3:$A$337,0),
MATCH(BL$2,'Active Hour''s Dump'!$D$2:$AH$2,0)
))),"")</f>
        <v>0</v>
      </c>
      <c r="BM255" s="13">
        <f>_xlfn.IFNA(IF(BM$3="Productivity",
INDEX('Productivity Dump'!$E$4:$AJ$500,
MATCH($A255,'Productivity Dump'!$A$4:$A$500,0),
MATCH(BM$2,'Productivity Dump'!$E$3:$AJ$3,0)
),
IF(BM$3="Attendance",
INDEX('Attendance Dump'!$E$2:$AI$400,
MATCH($A255,'Attendance Dump'!$B$2:$B$400,0),
MATCH(BM$2,'Attendance Dump'!$E$1:$AI$1,0)
),
INDEX('Active Hour''s Dump'!$D$3:$AH$337,
MATCH($C255,'Active Hour''s Dump'!$A$3:$A$337,0),
MATCH(BM$2,'Active Hour''s Dump'!$D$2:$AH$2,0)
))),"")</f>
        <v>1016.8660000000002</v>
      </c>
      <c r="BN255" s="13" t="str">
        <f>_xlfn.IFNA(IF(BN$3="Productivity",
INDEX('Productivity Dump'!$E$4:$AJ$500,
MATCH($A255,'Productivity Dump'!$A$4:$A$500,0),
MATCH(BN$2,'Productivity Dump'!$E$3:$AJ$3,0)
),
IF(BN$3="Attendance",
INDEX('Attendance Dump'!$E$2:$AI$400,
MATCH($A255,'Attendance Dump'!$B$2:$B$400,0),
MATCH(BN$2,'Attendance Dump'!$E$1:$AI$1,0)
),
INDEX('Active Hour''s Dump'!$D$3:$AH$337,
MATCH($C255,'Active Hour''s Dump'!$A$3:$A$337,0),
MATCH(BN$2,'Active Hour''s Dump'!$D$2:$AH$2,0)
))),"")</f>
        <v>P</v>
      </c>
      <c r="BO255" s="54">
        <f>_xlfn.IFNA(IF(BO$3="Productivity",
INDEX('Productivity Dump'!$E$4:$AJ$500,
MATCH($A255,'Productivity Dump'!$A$4:$A$500,0),
MATCH(BO$2,'Productivity Dump'!$E$3:$AJ$3,0)
),
IF(BO$3="Attendance",
INDEX('Attendance Dump'!$E$2:$AI$400,
MATCH($A255,'Attendance Dump'!$B$2:$B$400,0),
MATCH(BO$2,'Attendance Dump'!$E$1:$AI$1,0)
),
INDEX('Active Hour''s Dump'!$D$3:$AH$337,
MATCH($C255,'Active Hour''s Dump'!$A$3:$A$337,0),
MATCH(BO$2,'Active Hour''s Dump'!$D$2:$AH$2,0)
))),"")</f>
        <v>4.6666666666666696</v>
      </c>
      <c r="BP255" s="13">
        <f>_xlfn.IFNA(IF(BP$3="Productivity",
INDEX('Productivity Dump'!$E$4:$AJ$500,
MATCH($A255,'Productivity Dump'!$A$4:$A$500,0),
MATCH(BP$2,'Productivity Dump'!$E$3:$AJ$3,0)
),
IF(BP$3="Attendance",
INDEX('Attendance Dump'!$E$2:$AI$400,
MATCH($A255,'Attendance Dump'!$B$2:$B$400,0),
MATCH(BP$2,'Attendance Dump'!$E$1:$AI$1,0)
),
INDEX('Active Hour''s Dump'!$D$3:$AH$337,
MATCH($C255,'Active Hour''s Dump'!$A$3:$A$337,0),
MATCH(BP$2,'Active Hour''s Dump'!$D$2:$AH$2,0)
))),"")</f>
        <v>1003.6560000000003</v>
      </c>
      <c r="BQ255" s="13" t="str">
        <f>_xlfn.IFNA(IF(BQ$3="Productivity",
INDEX('Productivity Dump'!$E$4:$AJ$500,
MATCH($A255,'Productivity Dump'!$A$4:$A$500,0),
MATCH(BQ$2,'Productivity Dump'!$E$3:$AJ$3,0)
),
IF(BQ$3="Attendance",
INDEX('Attendance Dump'!$E$2:$AI$400,
MATCH($A255,'Attendance Dump'!$B$2:$B$400,0),
MATCH(BQ$2,'Attendance Dump'!$E$1:$AI$1,0)
),
INDEX('Active Hour''s Dump'!$D$3:$AH$337,
MATCH($C255,'Active Hour''s Dump'!$A$3:$A$337,0),
MATCH(BQ$2,'Active Hour''s Dump'!$D$2:$AH$2,0)
))),"")</f>
        <v>P</v>
      </c>
      <c r="BR255" s="54">
        <f>_xlfn.IFNA(IF(BR$3="Productivity",
INDEX('Productivity Dump'!$E$4:$AJ$500,
MATCH($A255,'Productivity Dump'!$A$4:$A$500,0),
MATCH(BR$2,'Productivity Dump'!$E$3:$AJ$3,0)
),
IF(BR$3="Attendance",
INDEX('Attendance Dump'!$E$2:$AI$400,
MATCH($A255,'Attendance Dump'!$B$2:$B$400,0),
MATCH(BR$2,'Attendance Dump'!$E$1:$AI$1,0)
),
INDEX('Active Hour''s Dump'!$D$3:$AH$337,
MATCH($C255,'Active Hour''s Dump'!$A$3:$A$337,0),
MATCH(BR$2,'Active Hour''s Dump'!$D$2:$AH$2,0)
))),"")</f>
        <v>5</v>
      </c>
      <c r="BS255" s="13">
        <f>_xlfn.IFNA(IF(BS$3="Productivity",
INDEX('Productivity Dump'!$E$4:$AJ$500,
MATCH($A255,'Productivity Dump'!$A$4:$A$500,0),
MATCH(BS$2,'Productivity Dump'!$E$3:$AJ$3,0)
),
IF(BS$3="Attendance",
INDEX('Attendance Dump'!$E$2:$AI$400,
MATCH($A255,'Attendance Dump'!$B$2:$B$400,0),
MATCH(BS$2,'Attendance Dump'!$E$1:$AI$1,0)
),
INDEX('Active Hour''s Dump'!$D$3:$AH$337,
MATCH($C255,'Active Hour''s Dump'!$A$3:$A$337,0),
MATCH(BS$2,'Active Hour''s Dump'!$D$2:$AH$2,0)
))),"")</f>
        <v>1040.1880000000003</v>
      </c>
      <c r="BT255" s="13" t="str">
        <f>_xlfn.IFNA(IF(BT$3="Productivity",
INDEX('Productivity Dump'!$E$4:$AJ$500,
MATCH($A255,'Productivity Dump'!$A$4:$A$500,0),
MATCH(BT$2,'Productivity Dump'!$E$3:$AJ$3,0)
),
IF(BT$3="Attendance",
INDEX('Attendance Dump'!$E$2:$AI$400,
MATCH($A255,'Attendance Dump'!$B$2:$B$400,0),
MATCH(BT$2,'Attendance Dump'!$E$1:$AI$1,0)
),
INDEX('Active Hour''s Dump'!$D$3:$AH$337,
MATCH($C255,'Active Hour''s Dump'!$A$3:$A$337,0),
MATCH(BT$2,'Active Hour''s Dump'!$D$2:$AH$2,0)
))),"")</f>
        <v>H(P)</v>
      </c>
      <c r="BU255" s="54">
        <f>_xlfn.IFNA(IF(BU$3="Productivity",
INDEX('Productivity Dump'!$E$4:$AJ$500,
MATCH($A255,'Productivity Dump'!$A$4:$A$500,0),
MATCH(BU$2,'Productivity Dump'!$E$3:$AJ$3,0)
),
IF(BU$3="Attendance",
INDEX('Attendance Dump'!$E$2:$AI$400,
MATCH($A255,'Attendance Dump'!$B$2:$B$400,0),
MATCH(BU$2,'Attendance Dump'!$E$1:$AI$1,0)
),
INDEX('Active Hour''s Dump'!$D$3:$AH$337,
MATCH($C255,'Active Hour''s Dump'!$A$3:$A$337,0),
MATCH(BU$2,'Active Hour''s Dump'!$D$2:$AH$2,0)
))),"")</f>
        <v>5.5</v>
      </c>
      <c r="BV255" s="13">
        <f>_xlfn.IFNA(IF(BV$3="Productivity",
INDEX('Productivity Dump'!$E$4:$AJ$500,
MATCH($A255,'Productivity Dump'!$A$4:$A$500,0),
MATCH(BV$2,'Productivity Dump'!$E$3:$AJ$3,0)
),
IF(BV$3="Attendance",
INDEX('Attendance Dump'!$E$2:$AI$400,
MATCH($A255,'Attendance Dump'!$B$2:$B$400,0),
MATCH(BV$2,'Attendance Dump'!$E$1:$AI$1,0)
),
INDEX('Active Hour''s Dump'!$D$3:$AH$337,
MATCH($C255,'Active Hour''s Dump'!$A$3:$A$337,0),
MATCH(BV$2,'Active Hour''s Dump'!$D$2:$AH$2,0)
))),"")</f>
        <v>626.18899999999996</v>
      </c>
      <c r="BW255" s="13" t="str">
        <f>_xlfn.IFNA(IF(BW$3="Productivity",
INDEX('Productivity Dump'!$E$4:$AJ$500,
MATCH($A255,'Productivity Dump'!$A$4:$A$500,0),
MATCH(BW$2,'Productivity Dump'!$E$3:$AJ$3,0)
),
IF(BW$3="Attendance",
INDEX('Attendance Dump'!$E$2:$AI$400,
MATCH($A255,'Attendance Dump'!$B$2:$B$400,0),
MATCH(BW$2,'Attendance Dump'!$E$1:$AI$1,0)
),
INDEX('Active Hour''s Dump'!$D$3:$AH$337,
MATCH($C255,'Active Hour''s Dump'!$A$3:$A$337,0),
MATCH(BW$2,'Active Hour''s Dump'!$D$2:$AH$2,0)
))),"")</f>
        <v>CO</v>
      </c>
      <c r="BX255" s="54">
        <f>_xlfn.IFNA(IF(BX$3="Productivity",
INDEX('Productivity Dump'!$E$4:$AJ$500,
MATCH($A255,'Productivity Dump'!$A$4:$A$500,0),
MATCH(BX$2,'Productivity Dump'!$E$3:$AJ$3,0)
),
IF(BX$3="Attendance",
INDEX('Attendance Dump'!$E$2:$AI$400,
MATCH($A255,'Attendance Dump'!$B$2:$B$400,0),
MATCH(BX$2,'Attendance Dump'!$E$1:$AI$1,0)
),
INDEX('Active Hour''s Dump'!$D$3:$AH$337,
MATCH($C255,'Active Hour''s Dump'!$A$3:$A$337,0),
MATCH(BX$2,'Active Hour''s Dump'!$D$2:$AH$2,0)
))),"")</f>
        <v>3.25</v>
      </c>
      <c r="BY255" s="13">
        <f>_xlfn.IFNA(IF(BY$3="Productivity",
INDEX('Productivity Dump'!$E$4:$AJ$500,
MATCH($A255,'Productivity Dump'!$A$4:$A$500,0),
MATCH(BY$2,'Productivity Dump'!$E$3:$AJ$3,0)
),
IF(BY$3="Attendance",
INDEX('Attendance Dump'!$E$2:$AI$400,
MATCH($A255,'Attendance Dump'!$B$2:$B$400,0),
MATCH(BY$2,'Attendance Dump'!$E$1:$AI$1,0)
),
INDEX('Active Hour''s Dump'!$D$3:$AH$337,
MATCH($C255,'Active Hour''s Dump'!$A$3:$A$337,0),
MATCH(BY$2,'Active Hour''s Dump'!$D$2:$AH$2,0)
))),"")</f>
        <v>186.10700000000003</v>
      </c>
      <c r="BZ255" s="13" t="str">
        <f>_xlfn.IFNA(IF(BZ$3="Productivity",
INDEX('Productivity Dump'!$E$4:$AJ$500,
MATCH($A255,'Productivity Dump'!$A$4:$A$500,0),
MATCH(BZ$2,'Productivity Dump'!$E$3:$AJ$3,0)
),
IF(BZ$3="Attendance",
INDEX('Attendance Dump'!$E$2:$AI$400,
MATCH($A255,'Attendance Dump'!$B$2:$B$400,0),
MATCH(BZ$2,'Attendance Dump'!$E$1:$AI$1,0)
),
INDEX('Active Hour''s Dump'!$D$3:$AH$337,
MATCH($C255,'Active Hour''s Dump'!$A$3:$A$337,0),
MATCH(BZ$2,'Active Hour''s Dump'!$D$2:$AH$2,0)
))),"")</f>
        <v>P</v>
      </c>
      <c r="CA255" s="54">
        <f>_xlfn.IFNA(IF(CA$3="Productivity",
INDEX('Productivity Dump'!$E$4:$AJ$500,
MATCH($A255,'Productivity Dump'!$A$4:$A$500,0),
MATCH(CA$2,'Productivity Dump'!$E$3:$AJ$3,0)
),
IF(CA$3="Attendance",
INDEX('Attendance Dump'!$E$2:$AI$400,
MATCH($A255,'Attendance Dump'!$B$2:$B$400,0),
MATCH(CA$2,'Attendance Dump'!$E$1:$AI$1,0)
),
INDEX('Active Hour''s Dump'!$D$3:$AH$337,
MATCH($C255,'Active Hour''s Dump'!$A$3:$A$337,0),
MATCH(CA$2,'Active Hour''s Dump'!$D$2:$AH$2,0)
))),"")</f>
        <v>1.25</v>
      </c>
      <c r="CB255" s="13">
        <f>_xlfn.IFNA(IF(CB$3="Productivity",
INDEX('Productivity Dump'!$E$4:$AJ$500,
MATCH($A255,'Productivity Dump'!$A$4:$A$500,0),
MATCH(CB$2,'Productivity Dump'!$E$3:$AJ$3,0)
),
IF(CB$3="Attendance",
INDEX('Attendance Dump'!$E$2:$AI$400,
MATCH($A255,'Attendance Dump'!$B$2:$B$400,0),
MATCH(CB$2,'Attendance Dump'!$E$1:$AI$1,0)
),
INDEX('Active Hour''s Dump'!$D$3:$AH$337,
MATCH($C255,'Active Hour''s Dump'!$A$3:$A$337,0),
MATCH(CB$2,'Active Hour''s Dump'!$D$2:$AH$2,0)
))),"")</f>
        <v>0</v>
      </c>
      <c r="CC255" s="13" t="str">
        <f>_xlfn.IFNA(IF(CC$3="Productivity",
INDEX('Productivity Dump'!$E$4:$AJ$500,
MATCH($A255,'Productivity Dump'!$A$4:$A$500,0),
MATCH(CC$2,'Productivity Dump'!$E$3:$AJ$3,0)
),
IF(CC$3="Attendance",
INDEX('Attendance Dump'!$E$2:$AI$400,
MATCH($A255,'Attendance Dump'!$B$2:$B$400,0),
MATCH(CC$2,'Attendance Dump'!$E$1:$AI$1,0)
),
INDEX('Active Hour''s Dump'!$D$3:$AH$337,
MATCH($C255,'Active Hour''s Dump'!$A$3:$A$337,0),
MATCH(CC$2,'Active Hour''s Dump'!$D$2:$AH$2,0)
))),"")</f>
        <v>WO</v>
      </c>
      <c r="CD255" s="54">
        <f>_xlfn.IFNA(IF(CD$3="Productivity",
INDEX('Productivity Dump'!$E$4:$AJ$500,
MATCH($A255,'Productivity Dump'!$A$4:$A$500,0),
MATCH(CD$2,'Productivity Dump'!$E$3:$AJ$3,0)
),
IF(CD$3="Attendance",
INDEX('Attendance Dump'!$E$2:$AI$400,
MATCH($A255,'Attendance Dump'!$B$2:$B$400,0),
MATCH(CD$2,'Attendance Dump'!$E$1:$AI$1,0)
),
INDEX('Active Hour''s Dump'!$D$3:$AH$337,
MATCH($C255,'Active Hour''s Dump'!$A$3:$A$337,0),
MATCH(CD$2,'Active Hour''s Dump'!$D$2:$AH$2,0)
))),"")</f>
        <v>0</v>
      </c>
      <c r="CE255" s="13">
        <f>_xlfn.IFNA(IF(CE$3="Productivity",
INDEX('Productivity Dump'!$E$4:$AJ$500,
MATCH($A255,'Productivity Dump'!$A$4:$A$500,0),
MATCH(CE$2,'Productivity Dump'!$E$3:$AJ$3,0)
),
IF(CE$3="Attendance",
INDEX('Attendance Dump'!$E$2:$AI$400,
MATCH($A255,'Attendance Dump'!$B$2:$B$400,0),
MATCH(CE$2,'Attendance Dump'!$E$1:$AI$1,0)
),
INDEX('Active Hour''s Dump'!$D$3:$AH$337,
MATCH($C255,'Active Hour''s Dump'!$A$3:$A$337,0),
MATCH(CE$2,'Active Hour''s Dump'!$D$2:$AH$2,0)
))),"")</f>
        <v>177.935</v>
      </c>
      <c r="CF255" s="13" t="str">
        <f>_xlfn.IFNA(IF(CF$3="Productivity",
INDEX('Productivity Dump'!$E$4:$AJ$500,
MATCH($A255,'Productivity Dump'!$A$4:$A$500,0),
MATCH(CF$2,'Productivity Dump'!$E$3:$AJ$3,0)
),
IF(CF$3="Attendance",
INDEX('Attendance Dump'!$E$2:$AI$400,
MATCH($A255,'Attendance Dump'!$B$2:$B$400,0),
MATCH(CF$2,'Attendance Dump'!$E$1:$AI$1,0)
),
INDEX('Active Hour''s Dump'!$D$3:$AH$337,
MATCH($C255,'Active Hour''s Dump'!$A$3:$A$337,0),
MATCH(CF$2,'Active Hour''s Dump'!$D$2:$AH$2,0)
))),"")</f>
        <v>PL</v>
      </c>
      <c r="CG255" s="54">
        <f>_xlfn.IFNA(IF(CG$3="Productivity",
INDEX('Productivity Dump'!$E$4:$AJ$500,
MATCH($A255,'Productivity Dump'!$A$4:$A$500,0),
MATCH(CG$2,'Productivity Dump'!$E$3:$AJ$3,0)
),
IF(CG$3="Attendance",
INDEX('Attendance Dump'!$E$2:$AI$400,
MATCH($A255,'Attendance Dump'!$B$2:$B$400,0),
MATCH(CG$2,'Attendance Dump'!$E$1:$AI$1,0)
),
INDEX('Active Hour''s Dump'!$D$3:$AH$337,
MATCH($C255,'Active Hour''s Dump'!$A$3:$A$337,0),
MATCH(CG$2,'Active Hour''s Dump'!$D$2:$AH$2,0)
))),"")</f>
        <v>1.1666666666666701</v>
      </c>
      <c r="CH255" s="13">
        <f>_xlfn.IFNA(IF(CH$3="Productivity",
INDEX('Productivity Dump'!$E$4:$AJ$500,
MATCH($A255,'Productivity Dump'!$A$4:$A$500,0),
MATCH(CH$2,'Productivity Dump'!$E$3:$AJ$3,0)
),
IF(CH$3="Attendance",
INDEX('Attendance Dump'!$E$2:$AI$400,
MATCH($A255,'Attendance Dump'!$B$2:$B$400,0),
MATCH(CH$2,'Attendance Dump'!$E$1:$AI$1,0)
),
INDEX('Active Hour''s Dump'!$D$3:$AH$337,
MATCH($C255,'Active Hour''s Dump'!$A$3:$A$337,0),
MATCH(CH$2,'Active Hour''s Dump'!$D$2:$AH$2,0)
))),"")</f>
        <v>740.35600000000022</v>
      </c>
      <c r="CI255" s="13" t="str">
        <f>_xlfn.IFNA(IF(CI$3="Productivity",
INDEX('Productivity Dump'!$E$4:$AJ$500,
MATCH($A255,'Productivity Dump'!$A$4:$A$500,0),
MATCH(CI$2,'Productivity Dump'!$E$3:$AJ$3,0)
),
IF(CI$3="Attendance",
INDEX('Attendance Dump'!$E$2:$AI$400,
MATCH($A255,'Attendance Dump'!$B$2:$B$400,0),
MATCH(CI$2,'Attendance Dump'!$E$1:$AI$1,0)
),
INDEX('Active Hour''s Dump'!$D$3:$AH$337,
MATCH($C255,'Active Hour''s Dump'!$A$3:$A$337,0),
MATCH(CI$2,'Active Hour''s Dump'!$D$2:$AH$2,0)
))),"")</f>
        <v>P</v>
      </c>
      <c r="CJ255" s="54">
        <f>_xlfn.IFNA(IF(CJ$3="Productivity",
INDEX('Productivity Dump'!$E$4:$AJ$500,
MATCH($A255,'Productivity Dump'!$A$4:$A$500,0),
MATCH(CJ$2,'Productivity Dump'!$E$3:$AJ$3,0)
),
IF(CJ$3="Attendance",
INDEX('Attendance Dump'!$E$2:$AI$400,
MATCH($A255,'Attendance Dump'!$B$2:$B$400,0),
MATCH(CJ$2,'Attendance Dump'!$E$1:$AI$1,0)
),
INDEX('Active Hour''s Dump'!$D$3:$AH$337,
MATCH($C255,'Active Hour''s Dump'!$A$3:$A$337,0),
MATCH(CJ$2,'Active Hour''s Dump'!$D$2:$AH$2,0)
))),"")</f>
        <v>3.1666666666666701</v>
      </c>
      <c r="CK255" s="13">
        <f>_xlfn.IFNA(IF(CK$3="Productivity",
INDEX('Productivity Dump'!$E$4:$AJ$500,
MATCH($A255,'Productivity Dump'!$A$4:$A$500,0),
MATCH(CK$2,'Productivity Dump'!$E$3:$AJ$3,0)
),
IF(CK$3="Attendance",
INDEX('Attendance Dump'!$E$2:$AI$400,
MATCH($A255,'Attendance Dump'!$B$2:$B$400,0),
MATCH(CK$2,'Attendance Dump'!$E$1:$AI$1,0)
),
INDEX('Active Hour''s Dump'!$D$3:$AH$337,
MATCH($C255,'Active Hour''s Dump'!$A$3:$A$337,0),
MATCH(CK$2,'Active Hour''s Dump'!$D$2:$AH$2,0)
))),"")</f>
        <v>1030.127</v>
      </c>
      <c r="CL255" s="13" t="str">
        <f>_xlfn.IFNA(IF(CL$3="Productivity",
INDEX('Productivity Dump'!$E$4:$AJ$500,
MATCH($A255,'Productivity Dump'!$A$4:$A$500,0),
MATCH(CL$2,'Productivity Dump'!$E$3:$AJ$3,0)
),
IF(CL$3="Attendance",
INDEX('Attendance Dump'!$E$2:$AI$400,
MATCH($A255,'Attendance Dump'!$B$2:$B$400,0),
MATCH(CL$2,'Attendance Dump'!$E$1:$AI$1,0)
),
INDEX('Active Hour''s Dump'!$D$3:$AH$337,
MATCH($C255,'Active Hour''s Dump'!$A$3:$A$337,0),
MATCH(CL$2,'Active Hour''s Dump'!$D$2:$AH$2,0)
))),"")</f>
        <v>P</v>
      </c>
      <c r="CM255" s="54">
        <f>_xlfn.IFNA(IF(CM$3="Productivity",
INDEX('Productivity Dump'!$E$4:$AJ$500,
MATCH($A255,'Productivity Dump'!$A$4:$A$500,0),
MATCH(CM$2,'Productivity Dump'!$E$3:$AJ$3,0)
),
IF(CM$3="Attendance",
INDEX('Attendance Dump'!$E$2:$AI$400,
MATCH($A255,'Attendance Dump'!$B$2:$B$400,0),
MATCH(CM$2,'Attendance Dump'!$E$1:$AI$1,0)
),
INDEX('Active Hour''s Dump'!$D$3:$AH$337,
MATCH($C255,'Active Hour''s Dump'!$A$3:$A$337,0),
MATCH(CM$2,'Active Hour''s Dump'!$D$2:$AH$2,0)
))),"")</f>
        <v>5.25</v>
      </c>
      <c r="CN255" s="13">
        <f>_xlfn.IFNA(IF(CN$3="Productivity",
INDEX('Productivity Dump'!$E$4:$AJ$500,
MATCH($A255,'Productivity Dump'!$A$4:$A$500,0),
MATCH(CN$2,'Productivity Dump'!$E$3:$AJ$3,0)
),
IF(CN$3="Attendance",
INDEX('Attendance Dump'!$E$2:$AI$400,
MATCH($A255,'Attendance Dump'!$B$2:$B$400,0),
MATCH(CN$2,'Attendance Dump'!$E$1:$AI$1,0)
),
INDEX('Active Hour''s Dump'!$D$3:$AH$337,
MATCH($C255,'Active Hour''s Dump'!$A$3:$A$337,0),
MATCH(CN$2,'Active Hour''s Dump'!$D$2:$AH$2,0)
))),"")</f>
        <v>0</v>
      </c>
      <c r="CO255" s="13">
        <f>_xlfn.IFNA(IF(CO$3="Productivity",
INDEX('Productivity Dump'!$E$4:$AJ$500,
MATCH($A255,'Productivity Dump'!$A$4:$A$500,0),
MATCH(CO$2,'Productivity Dump'!$E$3:$AJ$3,0)
),
IF(CO$3="Attendance",
INDEX('Attendance Dump'!$E$2:$AI$400,
MATCH($A255,'Attendance Dump'!$B$2:$B$400,0),
MATCH(CO$2,'Attendance Dump'!$E$1:$AI$1,0)
),
INDEX('Active Hour''s Dump'!$D$3:$AH$337,
MATCH($C255,'Active Hour''s Dump'!$A$3:$A$337,0),
MATCH(CO$2,'Active Hour''s Dump'!$D$2:$AH$2,0)
))),"")</f>
        <v>0</v>
      </c>
      <c r="CP255" s="54">
        <f>_xlfn.IFNA(IF(CP$3="Productivity",
INDEX('Productivity Dump'!$E$4:$AJ$500,
MATCH($A255,'Productivity Dump'!$A$4:$A$500,0),
MATCH(CP$2,'Productivity Dump'!$E$3:$AJ$3,0)
),
IF(CP$3="Attendance",
INDEX('Attendance Dump'!$E$2:$AI$400,
MATCH($A255,'Attendance Dump'!$B$2:$B$400,0),
MATCH(CP$2,'Attendance Dump'!$E$1:$AI$1,0)
),
INDEX('Active Hour''s Dump'!$D$3:$AH$337,
MATCH($C255,'Active Hour''s Dump'!$A$3:$A$337,0),
MATCH(CP$2,'Active Hour''s Dump'!$D$2:$AH$2,0)
))),"")</f>
        <v>0</v>
      </c>
      <c r="CQ255" s="13">
        <f>_xlfn.IFNA(IF(CQ$3="Productivity",
INDEX('Productivity Dump'!$E$4:$AJ$500,
MATCH($A255,'Productivity Dump'!$A$4:$A$500,0),
MATCH(CQ$2,'Productivity Dump'!$E$3:$AJ$3,0)
),
IF(CQ$3="Attendance",
INDEX('Attendance Dump'!$E$2:$AI$400,
MATCH($A255,'Attendance Dump'!$B$2:$B$400,0),
MATCH(CQ$2,'Attendance Dump'!$E$1:$AI$1,0)
),
INDEX('Active Hour''s Dump'!$D$3:$AH$337,
MATCH($C255,'Active Hour''s Dump'!$A$3:$A$337,0),
MATCH(CQ$2,'Active Hour''s Dump'!$D$2:$AH$2,0)
))),"")</f>
        <v>0</v>
      </c>
      <c r="CR255" s="13">
        <f>_xlfn.IFNA(IF(CR$3="Productivity",
INDEX('Productivity Dump'!$E$4:$AJ$500,
MATCH($A255,'Productivity Dump'!$A$4:$A$500,0),
MATCH(CR$2,'Productivity Dump'!$E$3:$AJ$3,0)
),
IF(CR$3="Attendance",
INDEX('Attendance Dump'!$E$2:$AI$400,
MATCH($A255,'Attendance Dump'!$B$2:$B$400,0),
MATCH(CR$2,'Attendance Dump'!$E$1:$AI$1,0)
),
INDEX('Active Hour''s Dump'!$D$3:$AH$337,
MATCH($C255,'Active Hour''s Dump'!$A$3:$A$337,0),
MATCH(CR$2,'Active Hour''s Dump'!$D$2:$AH$2,0)
))),"")</f>
        <v>0</v>
      </c>
      <c r="CS255" s="54">
        <f>_xlfn.IFNA(IF(CS$3="Productivity",
INDEX('Productivity Dump'!$E$4:$AJ$500,
MATCH($A255,'Productivity Dump'!$A$4:$A$500,0),
MATCH(CS$2,'Productivity Dump'!$E$3:$AJ$3,0)
),
IF(CS$3="Attendance",
INDEX('Attendance Dump'!$E$2:$AI$400,
MATCH($A255,'Attendance Dump'!$B$2:$B$400,0),
MATCH(CS$2,'Attendance Dump'!$E$1:$AI$1,0)
),
INDEX('Active Hour''s Dump'!$D$3:$AH$337,
MATCH($C255,'Active Hour''s Dump'!$A$3:$A$337,0),
MATCH(CS$2,'Active Hour''s Dump'!$D$2:$AH$2,0)
))),"")</f>
        <v>0</v>
      </c>
      <c r="CT255" s="13">
        <f>_xlfn.IFNA(IF(CT$3="Productivity",
INDEX('Productivity Dump'!$E$4:$AJ$500,
MATCH($A255,'Productivity Dump'!$A$4:$A$500,0),
MATCH(CT$2,'Productivity Dump'!$E$3:$AJ$3,0)
),
IF(CT$3="Attendance",
INDEX('Attendance Dump'!$E$2:$AI$400,
MATCH($A255,'Attendance Dump'!$B$2:$B$400,0),
MATCH(CT$2,'Attendance Dump'!$E$1:$AI$1,0)
),
INDEX('Active Hour''s Dump'!$D$3:$AH$337,
MATCH($C255,'Active Hour''s Dump'!$A$3:$A$337,0),
MATCH(CT$2,'Active Hour''s Dump'!$D$2:$AH$2,0)
))),"")</f>
        <v>0</v>
      </c>
      <c r="CU255" s="13">
        <f>_xlfn.IFNA(IF(CU$3="Productivity",
INDEX('Productivity Dump'!$E$4:$AJ$500,
MATCH($A255,'Productivity Dump'!$A$4:$A$500,0),
MATCH(CU$2,'Productivity Dump'!$E$3:$AJ$3,0)
),
IF(CU$3="Attendance",
INDEX('Attendance Dump'!$E$2:$AI$400,
MATCH($A255,'Attendance Dump'!$B$2:$B$400,0),
MATCH(CU$2,'Attendance Dump'!$E$1:$AI$1,0)
),
INDEX('Active Hour''s Dump'!$D$3:$AH$337,
MATCH($C255,'Active Hour''s Dump'!$A$3:$A$337,0),
MATCH(CU$2,'Active Hour''s Dump'!$D$2:$AH$2,0)
))),"")</f>
        <v>0</v>
      </c>
      <c r="CV255" s="54">
        <f>_xlfn.IFNA(IF(CV$3="Productivity",
INDEX('Productivity Dump'!$E$4:$AJ$500,
MATCH($A255,'Productivity Dump'!$A$4:$A$500,0),
MATCH(CV$2,'Productivity Dump'!$E$3:$AJ$3,0)
),
IF(CV$3="Attendance",
INDEX('Attendance Dump'!$E$2:$AI$400,
MATCH($A255,'Attendance Dump'!$B$2:$B$400,0),
MATCH(CV$2,'Attendance Dump'!$E$1:$AI$1,0)
),
INDEX('Active Hour''s Dump'!$D$3:$AH$337,
MATCH($C255,'Active Hour''s Dump'!$A$3:$A$337,0),
MATCH(CV$2,'Active Hour''s Dump'!$D$2:$AH$2,0)
))),"")</f>
        <v>0</v>
      </c>
      <c r="CW255" s="13"/>
      <c r="CX255" s="13"/>
      <c r="CY255" s="54"/>
      <c r="DA255" s="57">
        <f t="shared" si="87"/>
        <v>88.333333333333329</v>
      </c>
      <c r="DB255" s="35">
        <f t="shared" si="88"/>
        <v>17294.788</v>
      </c>
      <c r="DC255" s="35">
        <f t="shared" si="83"/>
        <v>4705.2119999999995</v>
      </c>
      <c r="DD255" s="35">
        <f t="shared" ca="1" si="86"/>
        <v>0</v>
      </c>
      <c r="DF255" s="32" cm="1">
        <f t="array" ref="DF255">SUMPRODUCT(
    (MOD(COLUMN(H255:CV255) - COLUMN(H255), 3) = 0) *
    (H255:CV255 = 0) *
    (I255:CW255 = "P") *
    (COUNTIF(UKHoliday, H$2:CV$2) = 0)
)</f>
        <v>0</v>
      </c>
      <c r="DG255" s="33" cm="1">
        <f t="array" ref="DG255">SUMPRODUCT(
  (MOD(COLUMN(H255:CV255) - COLUMN(H255), 3) = 0) *
  (H255:CV255 &gt; 0) *
  (H255:CV255 &lt; 0.5 * IF(((WEEKDAY(H$2:CV$2, 2) = 1) + (WEEKDAY(H$2:CV$2, 2) = 6)), G255, F255)) *
  (I255:CW255 = "P") *
  (COUNTIF(UKHoliday, H$2:CV$2) = 0)
)</f>
        <v>1</v>
      </c>
      <c r="DH255" s="33" cm="1">
        <f t="array" ref="DH255">SUMPRODUCT(
  (MOD(COLUMN(H255:CV255) - COLUMN(H255), 3) = 0) *
  (H255:CV255 &gt; 0.5 * IF(((WEEKDAY(H$2:CV$2, 2) = 1) + (WEEKDAY(H$2:CV$2, 2) = 6)), $G255, $F255)) *
  (H255:CV255 &lt; 0.8 * IF(((WEEKDAY(H$2:CV$2, 2) = 1) + (WEEKDAY(H$2:CV$2, 2) = 6)), $G255, $F255)) *
  (I255:CW255 = "P") *
  (COUNTIF(UKHoliday, H$2:CV$2) = 0)
)</f>
        <v>4</v>
      </c>
      <c r="DI255" s="33" cm="1">
        <f t="array" ref="DI255">SUMPRODUCT(
  (MOD(COLUMN(H255:CV255) - COLUMN(H255), 3) = 0) *
  (H255:CV255 &gt; 0.8 * IF(((WEEKDAY(H$2:CV$2, 2) = 1) + (WEEKDAY(H$2:CV$2, 2) = 6)), $G255, $F255)) *
  (H255:CV255 &lt; 1 * IF(((WEEKDAY(H$2:CV$2, 2) = 1) + (WEEKDAY(H$2:CV$2, 2) = 6)), $G255, $F255)) *
  (I255:CW255 = "P") *
  (COUNTIF(UKHoliday, H$2:CV$2) = 0)
)</f>
        <v>11</v>
      </c>
    </row>
    <row r="256" spans="1:113" x14ac:dyDescent="0.3">
      <c r="A256" s="39" t="s">
        <v>224</v>
      </c>
      <c r="B256" s="39" t="s">
        <v>541</v>
      </c>
      <c r="C256" s="9" t="s">
        <v>838</v>
      </c>
      <c r="D256" s="62" t="s">
        <v>1058</v>
      </c>
      <c r="E256" s="35">
        <v>18600</v>
      </c>
      <c r="F256" s="35">
        <f t="shared" si="84"/>
        <v>930</v>
      </c>
      <c r="G256" s="35">
        <f t="shared" si="85"/>
        <v>465</v>
      </c>
      <c r="H256" s="13">
        <f>_xlfn.IFNA(IF(H$3="Productivity",
INDEX('Productivity Dump'!$E$4:$AJ$500,
MATCH($A256,'Productivity Dump'!$A$4:$A$500,0),
MATCH(H$2,'Productivity Dump'!$E$3:$AJ$3,0)
),
IF(H$3="Attendance",
INDEX('Attendance Dump'!$E$2:$AI$400,
MATCH($A256,'Attendance Dump'!$B$2:$B$400,0),
MATCH(H$2,'Attendance Dump'!$E$1:$AI$1,0)
),
INDEX('Active Hour''s Dump'!$D$3:$AH$337,
MATCH($C256,'Active Hour''s Dump'!$A$3:$A$337,0),
MATCH(H$2,'Active Hour''s Dump'!$D$2:$AH$2,0)
))),"")</f>
        <v>954.93200000000002</v>
      </c>
      <c r="I256" s="13" t="str">
        <f>_xlfn.IFNA(IF(I$3="Productivity",
INDEX('Productivity Dump'!$E$4:$AJ$500,
MATCH($A256,'Productivity Dump'!$A$4:$A$500,0),
MATCH(I$2,'Productivity Dump'!$E$3:$AJ$3,0)
),
IF(I$3="Attendance",
INDEX('Attendance Dump'!$E$2:$AI$400,
MATCH($A256,'Attendance Dump'!$B$2:$B$400,0),
MATCH(I$2,'Attendance Dump'!$E$1:$AI$1,0)
),
INDEX('Active Hour''s Dump'!$D$3:$AH$337,
MATCH($C256,'Active Hour''s Dump'!$A$3:$A$337,0),
MATCH(I$2,'Active Hour''s Dump'!$D$2:$AH$2,0)
))),"")</f>
        <v>P</v>
      </c>
      <c r="J256" s="54">
        <f>_xlfn.IFNA(IF(J$3="Productivity",
INDEX('Productivity Dump'!$E$4:$AJ$500,
MATCH($A256,'Productivity Dump'!$A$4:$A$500,0),
MATCH(J$2,'Productivity Dump'!$E$3:$AJ$3,0)
),
IF(J$3="Attendance",
INDEX('Attendance Dump'!$E$2:$AI$400,
MATCH($A256,'Attendance Dump'!$B$2:$B$400,0),
MATCH(J$2,'Attendance Dump'!$E$1:$AI$1,0)
),
INDEX('Active Hour''s Dump'!$D$3:$AH$337,
MATCH($C256,'Active Hour''s Dump'!$A$3:$A$337,0),
MATCH(J$2,'Active Hour''s Dump'!$D$2:$AH$2,0)
))),"")</f>
        <v>7.9166666666666696</v>
      </c>
      <c r="K256" s="13">
        <f>_xlfn.IFNA(IF(K$3="Productivity",
INDEX('Productivity Dump'!$E$4:$AJ$500,
MATCH($A256,'Productivity Dump'!$A$4:$A$500,0),
MATCH(K$2,'Productivity Dump'!$E$3:$AJ$3,0)
),
IF(K$3="Attendance",
INDEX('Attendance Dump'!$E$2:$AI$400,
MATCH($A256,'Attendance Dump'!$B$2:$B$400,0),
MATCH(K$2,'Attendance Dump'!$E$1:$AI$1,0)
),
INDEX('Active Hour''s Dump'!$D$3:$AH$337,
MATCH($C256,'Active Hour''s Dump'!$A$3:$A$337,0),
MATCH(K$2,'Active Hour''s Dump'!$D$2:$AH$2,0)
))),"")</f>
        <v>1016.2600000000001</v>
      </c>
      <c r="L256" s="13" t="str">
        <f>_xlfn.IFNA(IF(L$3="Productivity",
INDEX('Productivity Dump'!$E$4:$AJ$500,
MATCH($A256,'Productivity Dump'!$A$4:$A$500,0),
MATCH(L$2,'Productivity Dump'!$E$3:$AJ$3,0)
),
IF(L$3="Attendance",
INDEX('Attendance Dump'!$E$2:$AI$400,
MATCH($A256,'Attendance Dump'!$B$2:$B$400,0),
MATCH(L$2,'Attendance Dump'!$E$1:$AI$1,0)
),
INDEX('Active Hour''s Dump'!$D$3:$AH$337,
MATCH($C256,'Active Hour''s Dump'!$A$3:$A$337,0),
MATCH(L$2,'Active Hour''s Dump'!$D$2:$AH$2,0)
))),"")</f>
        <v>P</v>
      </c>
      <c r="M256" s="54">
        <f>_xlfn.IFNA(IF(M$3="Productivity",
INDEX('Productivity Dump'!$E$4:$AJ$500,
MATCH($A256,'Productivity Dump'!$A$4:$A$500,0),
MATCH(M$2,'Productivity Dump'!$E$3:$AJ$3,0)
),
IF(M$3="Attendance",
INDEX('Attendance Dump'!$E$2:$AI$400,
MATCH($A256,'Attendance Dump'!$B$2:$B$400,0),
MATCH(M$2,'Attendance Dump'!$E$1:$AI$1,0)
),
INDEX('Active Hour''s Dump'!$D$3:$AH$337,
MATCH($C256,'Active Hour''s Dump'!$A$3:$A$337,0),
MATCH(M$2,'Active Hour''s Dump'!$D$2:$AH$2,0)
))),"")</f>
        <v>7</v>
      </c>
      <c r="N256" s="13">
        <f>_xlfn.IFNA(IF(N$3="Productivity",
INDEX('Productivity Dump'!$E$4:$AJ$500,
MATCH($A256,'Productivity Dump'!$A$4:$A$500,0),
MATCH(N$2,'Productivity Dump'!$E$3:$AJ$3,0)
),
IF(N$3="Attendance",
INDEX('Attendance Dump'!$E$2:$AI$400,
MATCH($A256,'Attendance Dump'!$B$2:$B$400,0),
MATCH(N$2,'Attendance Dump'!$E$1:$AI$1,0)
),
INDEX('Active Hour''s Dump'!$D$3:$AH$337,
MATCH($C256,'Active Hour''s Dump'!$A$3:$A$337,0),
MATCH(N$2,'Active Hour''s Dump'!$D$2:$AH$2,0)
))),"")</f>
        <v>945.2149999999998</v>
      </c>
      <c r="O256" s="13" t="str">
        <f>_xlfn.IFNA(IF(O$3="Productivity",
INDEX('Productivity Dump'!$E$4:$AJ$500,
MATCH($A256,'Productivity Dump'!$A$4:$A$500,0),
MATCH(O$2,'Productivity Dump'!$E$3:$AJ$3,0)
),
IF(O$3="Attendance",
INDEX('Attendance Dump'!$E$2:$AI$400,
MATCH($A256,'Attendance Dump'!$B$2:$B$400,0),
MATCH(O$2,'Attendance Dump'!$E$1:$AI$1,0)
),
INDEX('Active Hour''s Dump'!$D$3:$AH$337,
MATCH($C256,'Active Hour''s Dump'!$A$3:$A$337,0),
MATCH(O$2,'Active Hour''s Dump'!$D$2:$AH$2,0)
))),"")</f>
        <v>P</v>
      </c>
      <c r="P256" s="54">
        <f>_xlfn.IFNA(IF(P$3="Productivity",
INDEX('Productivity Dump'!$E$4:$AJ$500,
MATCH($A256,'Productivity Dump'!$A$4:$A$500,0),
MATCH(P$2,'Productivity Dump'!$E$3:$AJ$3,0)
),
IF(P$3="Attendance",
INDEX('Attendance Dump'!$E$2:$AI$400,
MATCH($A256,'Attendance Dump'!$B$2:$B$400,0),
MATCH(P$2,'Attendance Dump'!$E$1:$AI$1,0)
),
INDEX('Active Hour''s Dump'!$D$3:$AH$337,
MATCH($C256,'Active Hour''s Dump'!$A$3:$A$337,0),
MATCH(P$2,'Active Hour''s Dump'!$D$2:$AH$2,0)
))),"")</f>
        <v>7.1666666666666696</v>
      </c>
      <c r="Q256" s="13">
        <f>_xlfn.IFNA(IF(Q$3="Productivity",
INDEX('Productivity Dump'!$E$4:$AJ$500,
MATCH($A256,'Productivity Dump'!$A$4:$A$500,0),
MATCH(Q$2,'Productivity Dump'!$E$3:$AJ$3,0)
),
IF(Q$3="Attendance",
INDEX('Attendance Dump'!$E$2:$AI$400,
MATCH($A256,'Attendance Dump'!$B$2:$B$400,0),
MATCH(Q$2,'Attendance Dump'!$E$1:$AI$1,0)
),
INDEX('Active Hour''s Dump'!$D$3:$AH$337,
MATCH($C256,'Active Hour''s Dump'!$A$3:$A$337,0),
MATCH(Q$2,'Active Hour''s Dump'!$D$2:$AH$2,0)
))),"")</f>
        <v>78.092000000000013</v>
      </c>
      <c r="R256" s="13" t="str">
        <f>_xlfn.IFNA(IF(R$3="Productivity",
INDEX('Productivity Dump'!$E$4:$AJ$500,
MATCH($A256,'Productivity Dump'!$A$4:$A$500,0),
MATCH(R$2,'Productivity Dump'!$E$3:$AJ$3,0)
),
IF(R$3="Attendance",
INDEX('Attendance Dump'!$E$2:$AI$400,
MATCH($A256,'Attendance Dump'!$B$2:$B$400,0),
MATCH(R$2,'Attendance Dump'!$E$1:$AI$1,0)
),
INDEX('Active Hour''s Dump'!$D$3:$AH$337,
MATCH($C256,'Active Hour''s Dump'!$A$3:$A$337,0),
MATCH(R$2,'Active Hour''s Dump'!$D$2:$AH$2,0)
))),"")</f>
        <v>WO</v>
      </c>
      <c r="S256" s="54">
        <f>_xlfn.IFNA(IF(S$3="Productivity",
INDEX('Productivity Dump'!$E$4:$AJ$500,
MATCH($A256,'Productivity Dump'!$A$4:$A$500,0),
MATCH(S$2,'Productivity Dump'!$E$3:$AJ$3,0)
),
IF(S$3="Attendance",
INDEX('Attendance Dump'!$E$2:$AI$400,
MATCH($A256,'Attendance Dump'!$B$2:$B$400,0),
MATCH(S$2,'Attendance Dump'!$E$1:$AI$1,0)
),
INDEX('Active Hour''s Dump'!$D$3:$AH$337,
MATCH($C256,'Active Hour''s Dump'!$A$3:$A$337,0),
MATCH(S$2,'Active Hour''s Dump'!$D$2:$AH$2,0)
))),"")</f>
        <v>0.5</v>
      </c>
      <c r="T256" s="13">
        <f>_xlfn.IFNA(IF(T$3="Productivity",
INDEX('Productivity Dump'!$E$4:$AJ$500,
MATCH($A256,'Productivity Dump'!$A$4:$A$500,0),
MATCH(T$2,'Productivity Dump'!$E$3:$AJ$3,0)
),
IF(T$3="Attendance",
INDEX('Attendance Dump'!$E$2:$AI$400,
MATCH($A256,'Attendance Dump'!$B$2:$B$400,0),
MATCH(T$2,'Attendance Dump'!$E$1:$AI$1,0)
),
INDEX('Active Hour''s Dump'!$D$3:$AH$337,
MATCH($C256,'Active Hour''s Dump'!$A$3:$A$337,0),
MATCH(T$2,'Active Hour''s Dump'!$D$2:$AH$2,0)
))),"")</f>
        <v>590.04600000000005</v>
      </c>
      <c r="U256" s="13" t="str">
        <f>_xlfn.IFNA(IF(U$3="Productivity",
INDEX('Productivity Dump'!$E$4:$AJ$500,
MATCH($A256,'Productivity Dump'!$A$4:$A$500,0),
MATCH(U$2,'Productivity Dump'!$E$3:$AJ$3,0)
),
IF(U$3="Attendance",
INDEX('Attendance Dump'!$E$2:$AI$400,
MATCH($A256,'Attendance Dump'!$B$2:$B$400,0),
MATCH(U$2,'Attendance Dump'!$E$1:$AI$1,0)
),
INDEX('Active Hour''s Dump'!$D$3:$AH$337,
MATCH($C256,'Active Hour''s Dump'!$A$3:$A$337,0),
MATCH(U$2,'Active Hour''s Dump'!$D$2:$AH$2,0)
))),"")</f>
        <v>P</v>
      </c>
      <c r="V256" s="54">
        <f>_xlfn.IFNA(IF(V$3="Productivity",
INDEX('Productivity Dump'!$E$4:$AJ$500,
MATCH($A256,'Productivity Dump'!$A$4:$A$500,0),
MATCH(V$2,'Productivity Dump'!$E$3:$AJ$3,0)
),
IF(V$3="Attendance",
INDEX('Attendance Dump'!$E$2:$AI$400,
MATCH($A256,'Attendance Dump'!$B$2:$B$400,0),
MATCH(V$2,'Attendance Dump'!$E$1:$AI$1,0)
),
INDEX('Active Hour''s Dump'!$D$3:$AH$337,
MATCH($C256,'Active Hour''s Dump'!$A$3:$A$337,0),
MATCH(V$2,'Active Hour''s Dump'!$D$2:$AH$2,0)
))),"")</f>
        <v>4.1666666666666696</v>
      </c>
      <c r="W256" s="13">
        <f>_xlfn.IFNA(IF(W$3="Productivity",
INDEX('Productivity Dump'!$E$4:$AJ$500,
MATCH($A256,'Productivity Dump'!$A$4:$A$500,0),
MATCH(W$2,'Productivity Dump'!$E$3:$AJ$3,0)
),
IF(W$3="Attendance",
INDEX('Attendance Dump'!$E$2:$AI$400,
MATCH($A256,'Attendance Dump'!$B$2:$B$400,0),
MATCH(W$2,'Attendance Dump'!$E$1:$AI$1,0)
),
INDEX('Active Hour''s Dump'!$D$3:$AH$337,
MATCH($C256,'Active Hour''s Dump'!$A$3:$A$337,0),
MATCH(W$2,'Active Hour''s Dump'!$D$2:$AH$2,0)
))),"")</f>
        <v>1045.1589999999999</v>
      </c>
      <c r="X256" s="13" t="str">
        <f>_xlfn.IFNA(IF(X$3="Productivity",
INDEX('Productivity Dump'!$E$4:$AJ$500,
MATCH($A256,'Productivity Dump'!$A$4:$A$500,0),
MATCH(X$2,'Productivity Dump'!$E$3:$AJ$3,0)
),
IF(X$3="Attendance",
INDEX('Attendance Dump'!$E$2:$AI$400,
MATCH($A256,'Attendance Dump'!$B$2:$B$400,0),
MATCH(X$2,'Attendance Dump'!$E$1:$AI$1,0)
),
INDEX('Active Hour''s Dump'!$D$3:$AH$337,
MATCH($C256,'Active Hour''s Dump'!$A$3:$A$337,0),
MATCH(X$2,'Active Hour''s Dump'!$D$2:$AH$2,0)
))),"")</f>
        <v>P</v>
      </c>
      <c r="Y256" s="54">
        <f>_xlfn.IFNA(IF(Y$3="Productivity",
INDEX('Productivity Dump'!$E$4:$AJ$500,
MATCH($A256,'Productivity Dump'!$A$4:$A$500,0),
MATCH(Y$2,'Productivity Dump'!$E$3:$AJ$3,0)
),
IF(Y$3="Attendance",
INDEX('Attendance Dump'!$E$2:$AI$400,
MATCH($A256,'Attendance Dump'!$B$2:$B$400,0),
MATCH(Y$2,'Attendance Dump'!$E$1:$AI$1,0)
),
INDEX('Active Hour''s Dump'!$D$3:$AH$337,
MATCH($C256,'Active Hour''s Dump'!$A$3:$A$337,0),
MATCH(Y$2,'Active Hour''s Dump'!$D$2:$AH$2,0)
))),"")</f>
        <v>7.8333333333333304</v>
      </c>
      <c r="Z256" s="13">
        <f>_xlfn.IFNA(IF(Z$3="Productivity",
INDEX('Productivity Dump'!$E$4:$AJ$500,
MATCH($A256,'Productivity Dump'!$A$4:$A$500,0),
MATCH(Z$2,'Productivity Dump'!$E$3:$AJ$3,0)
),
IF(Z$3="Attendance",
INDEX('Attendance Dump'!$E$2:$AI$400,
MATCH($A256,'Attendance Dump'!$B$2:$B$400,0),
MATCH(Z$2,'Attendance Dump'!$E$1:$AI$1,0)
),
INDEX('Active Hour''s Dump'!$D$3:$AH$337,
MATCH($C256,'Active Hour''s Dump'!$A$3:$A$337,0),
MATCH(Z$2,'Active Hour''s Dump'!$D$2:$AH$2,0)
))),"")</f>
        <v>1047.3990000000001</v>
      </c>
      <c r="AA256" s="13" t="str">
        <f>_xlfn.IFNA(IF(AA$3="Productivity",
INDEX('Productivity Dump'!$E$4:$AJ$500,
MATCH($A256,'Productivity Dump'!$A$4:$A$500,0),
MATCH(AA$2,'Productivity Dump'!$E$3:$AJ$3,0)
),
IF(AA$3="Attendance",
INDEX('Attendance Dump'!$E$2:$AI$400,
MATCH($A256,'Attendance Dump'!$B$2:$B$400,0),
MATCH(AA$2,'Attendance Dump'!$E$1:$AI$1,0)
),
INDEX('Active Hour''s Dump'!$D$3:$AH$337,
MATCH($C256,'Active Hour''s Dump'!$A$3:$A$337,0),
MATCH(AA$2,'Active Hour''s Dump'!$D$2:$AH$2,0)
))),"")</f>
        <v>P</v>
      </c>
      <c r="AB256" s="54">
        <f>_xlfn.IFNA(IF(AB$3="Productivity",
INDEX('Productivity Dump'!$E$4:$AJ$500,
MATCH($A256,'Productivity Dump'!$A$4:$A$500,0),
MATCH(AB$2,'Productivity Dump'!$E$3:$AJ$3,0)
),
IF(AB$3="Attendance",
INDEX('Attendance Dump'!$E$2:$AI$400,
MATCH($A256,'Attendance Dump'!$B$2:$B$400,0),
MATCH(AB$2,'Attendance Dump'!$E$1:$AI$1,0)
),
INDEX('Active Hour''s Dump'!$D$3:$AH$337,
MATCH($C256,'Active Hour''s Dump'!$A$3:$A$337,0),
MATCH(AB$2,'Active Hour''s Dump'!$D$2:$AH$2,0)
))),"")</f>
        <v>6.3333333333333304</v>
      </c>
      <c r="AC256" s="13">
        <f>_xlfn.IFNA(IF(AC$3="Productivity",
INDEX('Productivity Dump'!$E$4:$AJ$500,
MATCH($A256,'Productivity Dump'!$A$4:$A$500,0),
MATCH(AC$2,'Productivity Dump'!$E$3:$AJ$3,0)
),
IF(AC$3="Attendance",
INDEX('Attendance Dump'!$E$2:$AI$400,
MATCH($A256,'Attendance Dump'!$B$2:$B$400,0),
MATCH(AC$2,'Attendance Dump'!$E$1:$AI$1,0)
),
INDEX('Active Hour''s Dump'!$D$3:$AH$337,
MATCH($C256,'Active Hour''s Dump'!$A$3:$A$337,0),
MATCH(AC$2,'Active Hour''s Dump'!$D$2:$AH$2,0)
))),"")</f>
        <v>924.51900000000012</v>
      </c>
      <c r="AD256" s="13" t="str">
        <f>_xlfn.IFNA(IF(AD$3="Productivity",
INDEX('Productivity Dump'!$E$4:$AJ$500,
MATCH($A256,'Productivity Dump'!$A$4:$A$500,0),
MATCH(AD$2,'Productivity Dump'!$E$3:$AJ$3,0)
),
IF(AD$3="Attendance",
INDEX('Attendance Dump'!$E$2:$AI$400,
MATCH($A256,'Attendance Dump'!$B$2:$B$400,0),
MATCH(AD$2,'Attendance Dump'!$E$1:$AI$1,0)
),
INDEX('Active Hour''s Dump'!$D$3:$AH$337,
MATCH($C256,'Active Hour''s Dump'!$A$3:$A$337,0),
MATCH(AD$2,'Active Hour''s Dump'!$D$2:$AH$2,0)
))),"")</f>
        <v>P</v>
      </c>
      <c r="AE256" s="54">
        <f>_xlfn.IFNA(IF(AE$3="Productivity",
INDEX('Productivity Dump'!$E$4:$AJ$500,
MATCH($A256,'Productivity Dump'!$A$4:$A$500,0),
MATCH(AE$2,'Productivity Dump'!$E$3:$AJ$3,0)
),
IF(AE$3="Attendance",
INDEX('Attendance Dump'!$E$2:$AI$400,
MATCH($A256,'Attendance Dump'!$B$2:$B$400,0),
MATCH(AE$2,'Attendance Dump'!$E$1:$AI$1,0)
),
INDEX('Active Hour''s Dump'!$D$3:$AH$337,
MATCH($C256,'Active Hour''s Dump'!$A$3:$A$337,0),
MATCH(AE$2,'Active Hour''s Dump'!$D$2:$AH$2,0)
))),"")</f>
        <v>7.1666666666666696</v>
      </c>
      <c r="AF256" s="13">
        <f>_xlfn.IFNA(IF(AF$3="Productivity",
INDEX('Productivity Dump'!$E$4:$AJ$500,
MATCH($A256,'Productivity Dump'!$A$4:$A$500,0),
MATCH(AF$2,'Productivity Dump'!$E$3:$AJ$3,0)
),
IF(AF$3="Attendance",
INDEX('Attendance Dump'!$E$2:$AI$400,
MATCH($A256,'Attendance Dump'!$B$2:$B$400,0),
MATCH(AF$2,'Attendance Dump'!$E$1:$AI$1,0)
),
INDEX('Active Hour''s Dump'!$D$3:$AH$337,
MATCH($C256,'Active Hour''s Dump'!$A$3:$A$337,0),
MATCH(AF$2,'Active Hour''s Dump'!$D$2:$AH$2,0)
))),"")</f>
        <v>950.87700000000007</v>
      </c>
      <c r="AG256" s="13" t="str">
        <f>_xlfn.IFNA(IF(AG$3="Productivity",
INDEX('Productivity Dump'!$E$4:$AJ$500,
MATCH($A256,'Productivity Dump'!$A$4:$A$500,0),
MATCH(AG$2,'Productivity Dump'!$E$3:$AJ$3,0)
),
IF(AG$3="Attendance",
INDEX('Attendance Dump'!$E$2:$AI$400,
MATCH($A256,'Attendance Dump'!$B$2:$B$400,0),
MATCH(AG$2,'Attendance Dump'!$E$1:$AI$1,0)
),
INDEX('Active Hour''s Dump'!$D$3:$AH$337,
MATCH($C256,'Active Hour''s Dump'!$A$3:$A$337,0),
MATCH(AG$2,'Active Hour''s Dump'!$D$2:$AH$2,0)
))),"")</f>
        <v>P</v>
      </c>
      <c r="AH256" s="54">
        <f>_xlfn.IFNA(IF(AH$3="Productivity",
INDEX('Productivity Dump'!$E$4:$AJ$500,
MATCH($A256,'Productivity Dump'!$A$4:$A$500,0),
MATCH(AH$2,'Productivity Dump'!$E$3:$AJ$3,0)
),
IF(AH$3="Attendance",
INDEX('Attendance Dump'!$E$2:$AI$400,
MATCH($A256,'Attendance Dump'!$B$2:$B$400,0),
MATCH(AH$2,'Attendance Dump'!$E$1:$AI$1,0)
),
INDEX('Active Hour''s Dump'!$D$3:$AH$337,
MATCH($C256,'Active Hour''s Dump'!$A$3:$A$337,0),
MATCH(AH$2,'Active Hour''s Dump'!$D$2:$AH$2,0)
))),"")</f>
        <v>6.5833333333333304</v>
      </c>
      <c r="AI256" s="13">
        <f>_xlfn.IFNA(IF(AI$3="Productivity",
INDEX('Productivity Dump'!$E$4:$AJ$500,
MATCH($A256,'Productivity Dump'!$A$4:$A$500,0),
MATCH(AI$2,'Productivity Dump'!$E$3:$AJ$3,0)
),
IF(AI$3="Attendance",
INDEX('Attendance Dump'!$E$2:$AI$400,
MATCH($A256,'Attendance Dump'!$B$2:$B$400,0),
MATCH(AI$2,'Attendance Dump'!$E$1:$AI$1,0)
),
INDEX('Active Hour''s Dump'!$D$3:$AH$337,
MATCH($C256,'Active Hour''s Dump'!$A$3:$A$337,0),
MATCH(AI$2,'Active Hour''s Dump'!$D$2:$AH$2,0)
))),"")</f>
        <v>823.08900000000028</v>
      </c>
      <c r="AJ256" s="13" t="str">
        <f>_xlfn.IFNA(IF(AJ$3="Productivity",
INDEX('Productivity Dump'!$E$4:$AJ$500,
MATCH($A256,'Productivity Dump'!$A$4:$A$500,0),
MATCH(AJ$2,'Productivity Dump'!$E$3:$AJ$3,0)
),
IF(AJ$3="Attendance",
INDEX('Attendance Dump'!$E$2:$AI$400,
MATCH($A256,'Attendance Dump'!$B$2:$B$400,0),
MATCH(AJ$2,'Attendance Dump'!$E$1:$AI$1,0)
),
INDEX('Active Hour''s Dump'!$D$3:$AH$337,
MATCH($C256,'Active Hour''s Dump'!$A$3:$A$337,0),
MATCH(AJ$2,'Active Hour''s Dump'!$D$2:$AH$2,0)
))),"")</f>
        <v>P</v>
      </c>
      <c r="AK256" s="54">
        <f>_xlfn.IFNA(IF(AK$3="Productivity",
INDEX('Productivity Dump'!$E$4:$AJ$500,
MATCH($A256,'Productivity Dump'!$A$4:$A$500,0),
MATCH(AK$2,'Productivity Dump'!$E$3:$AJ$3,0)
),
IF(AK$3="Attendance",
INDEX('Attendance Dump'!$E$2:$AI$400,
MATCH($A256,'Attendance Dump'!$B$2:$B$400,0),
MATCH(AK$2,'Attendance Dump'!$E$1:$AI$1,0)
),
INDEX('Active Hour''s Dump'!$D$3:$AH$337,
MATCH($C256,'Active Hour''s Dump'!$A$3:$A$337,0),
MATCH(AK$2,'Active Hour''s Dump'!$D$2:$AH$2,0)
))),"")</f>
        <v>6.5</v>
      </c>
      <c r="AL256" s="13">
        <f>_xlfn.IFNA(IF(AL$3="Productivity",
INDEX('Productivity Dump'!$E$4:$AJ$500,
MATCH($A256,'Productivity Dump'!$A$4:$A$500,0),
MATCH(AL$2,'Productivity Dump'!$E$3:$AJ$3,0)
),
IF(AL$3="Attendance",
INDEX('Attendance Dump'!$E$2:$AI$400,
MATCH($A256,'Attendance Dump'!$B$2:$B$400,0),
MATCH(AL$2,'Attendance Dump'!$E$1:$AI$1,0)
),
INDEX('Active Hour''s Dump'!$D$3:$AH$337,
MATCH($C256,'Active Hour''s Dump'!$A$3:$A$337,0),
MATCH(AL$2,'Active Hour''s Dump'!$D$2:$AH$2,0)
))),"")</f>
        <v>0</v>
      </c>
      <c r="AM256" s="13" t="str">
        <f>_xlfn.IFNA(IF(AM$3="Productivity",
INDEX('Productivity Dump'!$E$4:$AJ$500,
MATCH($A256,'Productivity Dump'!$A$4:$A$500,0),
MATCH(AM$2,'Productivity Dump'!$E$3:$AJ$3,0)
),
IF(AM$3="Attendance",
INDEX('Attendance Dump'!$E$2:$AI$400,
MATCH($A256,'Attendance Dump'!$B$2:$B$400,0),
MATCH(AM$2,'Attendance Dump'!$E$1:$AI$1,0)
),
INDEX('Active Hour''s Dump'!$D$3:$AH$337,
MATCH($C256,'Active Hour''s Dump'!$A$3:$A$337,0),
MATCH(AM$2,'Active Hour''s Dump'!$D$2:$AH$2,0)
))),"")</f>
        <v>WO</v>
      </c>
      <c r="AN256" s="54">
        <f>_xlfn.IFNA(IF(AN$3="Productivity",
INDEX('Productivity Dump'!$E$4:$AJ$500,
MATCH($A256,'Productivity Dump'!$A$4:$A$500,0),
MATCH(AN$2,'Productivity Dump'!$E$3:$AJ$3,0)
),
IF(AN$3="Attendance",
INDEX('Attendance Dump'!$E$2:$AI$400,
MATCH($A256,'Attendance Dump'!$B$2:$B$400,0),
MATCH(AN$2,'Attendance Dump'!$E$1:$AI$1,0)
),
INDEX('Active Hour''s Dump'!$D$3:$AH$337,
MATCH($C256,'Active Hour''s Dump'!$A$3:$A$337,0),
MATCH(AN$2,'Active Hour''s Dump'!$D$2:$AH$2,0)
))),"")</f>
        <v>0</v>
      </c>
      <c r="AO256" s="13">
        <f>_xlfn.IFNA(IF(AO$3="Productivity",
INDEX('Productivity Dump'!$E$4:$AJ$500,
MATCH($A256,'Productivity Dump'!$A$4:$A$500,0),
MATCH(AO$2,'Productivity Dump'!$E$3:$AJ$3,0)
),
IF(AO$3="Attendance",
INDEX('Attendance Dump'!$E$2:$AI$400,
MATCH($A256,'Attendance Dump'!$B$2:$B$400,0),
MATCH(AO$2,'Attendance Dump'!$E$1:$AI$1,0)
),
INDEX('Active Hour''s Dump'!$D$3:$AH$337,
MATCH($C256,'Active Hour''s Dump'!$A$3:$A$337,0),
MATCH(AO$2,'Active Hour''s Dump'!$D$2:$AH$2,0)
))),"")</f>
        <v>794.63599999999974</v>
      </c>
      <c r="AP256" s="13" t="str">
        <f>_xlfn.IFNA(IF(AP$3="Productivity",
INDEX('Productivity Dump'!$E$4:$AJ$500,
MATCH($A256,'Productivity Dump'!$A$4:$A$500,0),
MATCH(AP$2,'Productivity Dump'!$E$3:$AJ$3,0)
),
IF(AP$3="Attendance",
INDEX('Attendance Dump'!$E$2:$AI$400,
MATCH($A256,'Attendance Dump'!$B$2:$B$400,0),
MATCH(AP$2,'Attendance Dump'!$E$1:$AI$1,0)
),
INDEX('Active Hour''s Dump'!$D$3:$AH$337,
MATCH($C256,'Active Hour''s Dump'!$A$3:$A$337,0),
MATCH(AP$2,'Active Hour''s Dump'!$D$2:$AH$2,0)
))),"")</f>
        <v>P</v>
      </c>
      <c r="AQ256" s="54">
        <f>_xlfn.IFNA(IF(AQ$3="Productivity",
INDEX('Productivity Dump'!$E$4:$AJ$500,
MATCH($A256,'Productivity Dump'!$A$4:$A$500,0),
MATCH(AQ$2,'Productivity Dump'!$E$3:$AJ$3,0)
),
IF(AQ$3="Attendance",
INDEX('Attendance Dump'!$E$2:$AI$400,
MATCH($A256,'Attendance Dump'!$B$2:$B$400,0),
MATCH(AQ$2,'Attendance Dump'!$E$1:$AI$1,0)
),
INDEX('Active Hour''s Dump'!$D$3:$AH$337,
MATCH($C256,'Active Hour''s Dump'!$A$3:$A$337,0),
MATCH(AQ$2,'Active Hour''s Dump'!$D$2:$AH$2,0)
))),"")</f>
        <v>5.75</v>
      </c>
      <c r="AR256" s="13">
        <f>_xlfn.IFNA(IF(AR$3="Productivity",
INDEX('Productivity Dump'!$E$4:$AJ$500,
MATCH($A256,'Productivity Dump'!$A$4:$A$500,0),
MATCH(AR$2,'Productivity Dump'!$E$3:$AJ$3,0)
),
IF(AR$3="Attendance",
INDEX('Attendance Dump'!$E$2:$AI$400,
MATCH($A256,'Attendance Dump'!$B$2:$B$400,0),
MATCH(AR$2,'Attendance Dump'!$E$1:$AI$1,0)
),
INDEX('Active Hour''s Dump'!$D$3:$AH$337,
MATCH($C256,'Active Hour''s Dump'!$A$3:$A$337,0),
MATCH(AR$2,'Active Hour''s Dump'!$D$2:$AH$2,0)
))),"")</f>
        <v>966.18100000000004</v>
      </c>
      <c r="AS256" s="13" t="str">
        <f>_xlfn.IFNA(IF(AS$3="Productivity",
INDEX('Productivity Dump'!$E$4:$AJ$500,
MATCH($A256,'Productivity Dump'!$A$4:$A$500,0),
MATCH(AS$2,'Productivity Dump'!$E$3:$AJ$3,0)
),
IF(AS$3="Attendance",
INDEX('Attendance Dump'!$E$2:$AI$400,
MATCH($A256,'Attendance Dump'!$B$2:$B$400,0),
MATCH(AS$2,'Attendance Dump'!$E$1:$AI$1,0)
),
INDEX('Active Hour''s Dump'!$D$3:$AH$337,
MATCH($C256,'Active Hour''s Dump'!$A$3:$A$337,0),
MATCH(AS$2,'Active Hour''s Dump'!$D$2:$AH$2,0)
))),"")</f>
        <v>P</v>
      </c>
      <c r="AT256" s="54">
        <f>_xlfn.IFNA(IF(AT$3="Productivity",
INDEX('Productivity Dump'!$E$4:$AJ$500,
MATCH($A256,'Productivity Dump'!$A$4:$A$500,0),
MATCH(AT$2,'Productivity Dump'!$E$3:$AJ$3,0)
),
IF(AT$3="Attendance",
INDEX('Attendance Dump'!$E$2:$AI$400,
MATCH($A256,'Attendance Dump'!$B$2:$B$400,0),
MATCH(AT$2,'Attendance Dump'!$E$1:$AI$1,0)
),
INDEX('Active Hour''s Dump'!$D$3:$AH$337,
MATCH($C256,'Active Hour''s Dump'!$A$3:$A$337,0),
MATCH(AT$2,'Active Hour''s Dump'!$D$2:$AH$2,0)
))),"")</f>
        <v>7.4166666666666696</v>
      </c>
      <c r="AU256" s="13">
        <f>_xlfn.IFNA(IF(AU$3="Productivity",
INDEX('Productivity Dump'!$E$4:$AJ$500,
MATCH($A256,'Productivity Dump'!$A$4:$A$500,0),
MATCH(AU$2,'Productivity Dump'!$E$3:$AJ$3,0)
),
IF(AU$3="Attendance",
INDEX('Attendance Dump'!$E$2:$AI$400,
MATCH($A256,'Attendance Dump'!$B$2:$B$400,0),
MATCH(AU$2,'Attendance Dump'!$E$1:$AI$1,0)
),
INDEX('Active Hour''s Dump'!$D$3:$AH$337,
MATCH($C256,'Active Hour''s Dump'!$A$3:$A$337,0),
MATCH(AU$2,'Active Hour''s Dump'!$D$2:$AH$2,0)
))),"")</f>
        <v>981.60899999999992</v>
      </c>
      <c r="AV256" s="13" t="str">
        <f>_xlfn.IFNA(IF(AV$3="Productivity",
INDEX('Productivity Dump'!$E$4:$AJ$500,
MATCH($A256,'Productivity Dump'!$A$4:$A$500,0),
MATCH(AV$2,'Productivity Dump'!$E$3:$AJ$3,0)
),
IF(AV$3="Attendance",
INDEX('Attendance Dump'!$E$2:$AI$400,
MATCH($A256,'Attendance Dump'!$B$2:$B$400,0),
MATCH(AV$2,'Attendance Dump'!$E$1:$AI$1,0)
),
INDEX('Active Hour''s Dump'!$D$3:$AH$337,
MATCH($C256,'Active Hour''s Dump'!$A$3:$A$337,0),
MATCH(AV$2,'Active Hour''s Dump'!$D$2:$AH$2,0)
))),"")</f>
        <v>P</v>
      </c>
      <c r="AW256" s="54">
        <f>_xlfn.IFNA(IF(AW$3="Productivity",
INDEX('Productivity Dump'!$E$4:$AJ$500,
MATCH($A256,'Productivity Dump'!$A$4:$A$500,0),
MATCH(AW$2,'Productivity Dump'!$E$3:$AJ$3,0)
),
IF(AW$3="Attendance",
INDEX('Attendance Dump'!$E$2:$AI$400,
MATCH($A256,'Attendance Dump'!$B$2:$B$400,0),
MATCH(AW$2,'Attendance Dump'!$E$1:$AI$1,0)
),
INDEX('Active Hour''s Dump'!$D$3:$AH$337,
MATCH($C256,'Active Hour''s Dump'!$A$3:$A$337,0),
MATCH(AW$2,'Active Hour''s Dump'!$D$2:$AH$2,0)
))),"")</f>
        <v>7.0833333333333304</v>
      </c>
      <c r="AX256" s="13">
        <f>_xlfn.IFNA(IF(AX$3="Productivity",
INDEX('Productivity Dump'!$E$4:$AJ$500,
MATCH($A256,'Productivity Dump'!$A$4:$A$500,0),
MATCH(AX$2,'Productivity Dump'!$E$3:$AJ$3,0)
),
IF(AX$3="Attendance",
INDEX('Attendance Dump'!$E$2:$AI$400,
MATCH($A256,'Attendance Dump'!$B$2:$B$400,0),
MATCH(AX$2,'Attendance Dump'!$E$1:$AI$1,0)
),
INDEX('Active Hour''s Dump'!$D$3:$AH$337,
MATCH($C256,'Active Hour''s Dump'!$A$3:$A$337,0),
MATCH(AX$2,'Active Hour''s Dump'!$D$2:$AH$2,0)
))),"")</f>
        <v>1036.768</v>
      </c>
      <c r="AY256" s="13" t="str">
        <f>_xlfn.IFNA(IF(AY$3="Productivity",
INDEX('Productivity Dump'!$E$4:$AJ$500,
MATCH($A256,'Productivity Dump'!$A$4:$A$500,0),
MATCH(AY$2,'Productivity Dump'!$E$3:$AJ$3,0)
),
IF(AY$3="Attendance",
INDEX('Attendance Dump'!$E$2:$AI$400,
MATCH($A256,'Attendance Dump'!$B$2:$B$400,0),
MATCH(AY$2,'Attendance Dump'!$E$1:$AI$1,0)
),
INDEX('Active Hour''s Dump'!$D$3:$AH$337,
MATCH($C256,'Active Hour''s Dump'!$A$3:$A$337,0),
MATCH(AY$2,'Active Hour''s Dump'!$D$2:$AH$2,0)
))),"")</f>
        <v>P</v>
      </c>
      <c r="AZ256" s="54">
        <f>_xlfn.IFNA(IF(AZ$3="Productivity",
INDEX('Productivity Dump'!$E$4:$AJ$500,
MATCH($A256,'Productivity Dump'!$A$4:$A$500,0),
MATCH(AZ$2,'Productivity Dump'!$E$3:$AJ$3,0)
),
IF(AZ$3="Attendance",
INDEX('Attendance Dump'!$E$2:$AI$400,
MATCH($A256,'Attendance Dump'!$B$2:$B$400,0),
MATCH(AZ$2,'Attendance Dump'!$E$1:$AI$1,0)
),
INDEX('Active Hour''s Dump'!$D$3:$AH$337,
MATCH($C256,'Active Hour''s Dump'!$A$3:$A$337,0),
MATCH(AZ$2,'Active Hour''s Dump'!$D$2:$AH$2,0)
))),"")</f>
        <v>7.8333333333333304</v>
      </c>
      <c r="BA256" s="13">
        <f>_xlfn.IFNA(IF(BA$3="Productivity",
INDEX('Productivity Dump'!$E$4:$AJ$500,
MATCH($A256,'Productivity Dump'!$A$4:$A$500,0),
MATCH(BA$2,'Productivity Dump'!$E$3:$AJ$3,0)
),
IF(BA$3="Attendance",
INDEX('Attendance Dump'!$E$2:$AI$400,
MATCH($A256,'Attendance Dump'!$B$2:$B$400,0),
MATCH(BA$2,'Attendance Dump'!$E$1:$AI$1,0)
),
INDEX('Active Hour''s Dump'!$D$3:$AH$337,
MATCH($C256,'Active Hour''s Dump'!$A$3:$A$337,0),
MATCH(BA$2,'Active Hour''s Dump'!$D$2:$AH$2,0)
))),"")</f>
        <v>896.52499999999998</v>
      </c>
      <c r="BB256" s="13" t="str">
        <f>_xlfn.IFNA(IF(BB$3="Productivity",
INDEX('Productivity Dump'!$E$4:$AJ$500,
MATCH($A256,'Productivity Dump'!$A$4:$A$500,0),
MATCH(BB$2,'Productivity Dump'!$E$3:$AJ$3,0)
),
IF(BB$3="Attendance",
INDEX('Attendance Dump'!$E$2:$AI$400,
MATCH($A256,'Attendance Dump'!$B$2:$B$400,0),
MATCH(BB$2,'Attendance Dump'!$E$1:$AI$1,0)
),
INDEX('Active Hour''s Dump'!$D$3:$AH$337,
MATCH($C256,'Active Hour''s Dump'!$A$3:$A$337,0),
MATCH(BB$2,'Active Hour''s Dump'!$D$2:$AH$2,0)
))),"")</f>
        <v>P</v>
      </c>
      <c r="BC256" s="54">
        <f>_xlfn.IFNA(IF(BC$3="Productivity",
INDEX('Productivity Dump'!$E$4:$AJ$500,
MATCH($A256,'Productivity Dump'!$A$4:$A$500,0),
MATCH(BC$2,'Productivity Dump'!$E$3:$AJ$3,0)
),
IF(BC$3="Attendance",
INDEX('Attendance Dump'!$E$2:$AI$400,
MATCH($A256,'Attendance Dump'!$B$2:$B$400,0),
MATCH(BC$2,'Attendance Dump'!$E$1:$AI$1,0)
),
INDEX('Active Hour''s Dump'!$D$3:$AH$337,
MATCH($C256,'Active Hour''s Dump'!$A$3:$A$337,0),
MATCH(BC$2,'Active Hour''s Dump'!$D$2:$AH$2,0)
))),"")</f>
        <v>6.0833333333333304</v>
      </c>
      <c r="BD256" s="13">
        <f>_xlfn.IFNA(IF(BD$3="Productivity",
INDEX('Productivity Dump'!$E$4:$AJ$500,
MATCH($A256,'Productivity Dump'!$A$4:$A$500,0),
MATCH(BD$2,'Productivity Dump'!$E$3:$AJ$3,0)
),
IF(BD$3="Attendance",
INDEX('Attendance Dump'!$E$2:$AI$400,
MATCH($A256,'Attendance Dump'!$B$2:$B$400,0),
MATCH(BD$2,'Attendance Dump'!$E$1:$AI$1,0)
),
INDEX('Active Hour''s Dump'!$D$3:$AH$337,
MATCH($C256,'Active Hour''s Dump'!$A$3:$A$337,0),
MATCH(BD$2,'Active Hour''s Dump'!$D$2:$AH$2,0)
))),"")</f>
        <v>848.21499999999992</v>
      </c>
      <c r="BE256" s="13" t="str">
        <f>_xlfn.IFNA(IF(BE$3="Productivity",
INDEX('Productivity Dump'!$E$4:$AJ$500,
MATCH($A256,'Productivity Dump'!$A$4:$A$500,0),
MATCH(BE$2,'Productivity Dump'!$E$3:$AJ$3,0)
),
IF(BE$3="Attendance",
INDEX('Attendance Dump'!$E$2:$AI$400,
MATCH($A256,'Attendance Dump'!$B$2:$B$400,0),
MATCH(BE$2,'Attendance Dump'!$E$1:$AI$1,0)
),
INDEX('Active Hour''s Dump'!$D$3:$AH$337,
MATCH($C256,'Active Hour''s Dump'!$A$3:$A$337,0),
MATCH(BE$2,'Active Hour''s Dump'!$D$2:$AH$2,0)
))),"")</f>
        <v>P</v>
      </c>
      <c r="BF256" s="54">
        <f>_xlfn.IFNA(IF(BF$3="Productivity",
INDEX('Productivity Dump'!$E$4:$AJ$500,
MATCH($A256,'Productivity Dump'!$A$4:$A$500,0),
MATCH(BF$2,'Productivity Dump'!$E$3:$AJ$3,0)
),
IF(BF$3="Attendance",
INDEX('Attendance Dump'!$E$2:$AI$400,
MATCH($A256,'Attendance Dump'!$B$2:$B$400,0),
MATCH(BF$2,'Attendance Dump'!$E$1:$AI$1,0)
),
INDEX('Active Hour''s Dump'!$D$3:$AH$337,
MATCH($C256,'Active Hour''s Dump'!$A$3:$A$337,0),
MATCH(BF$2,'Active Hour''s Dump'!$D$2:$AH$2,0)
))),"")</f>
        <v>6.5</v>
      </c>
      <c r="BG256" s="13">
        <f>_xlfn.IFNA(IF(BG$3="Productivity",
INDEX('Productivity Dump'!$E$4:$AJ$500,
MATCH($A256,'Productivity Dump'!$A$4:$A$500,0),
MATCH(BG$2,'Productivity Dump'!$E$3:$AJ$3,0)
),
IF(BG$3="Attendance",
INDEX('Attendance Dump'!$E$2:$AI$400,
MATCH($A256,'Attendance Dump'!$B$2:$B$400,0),
MATCH(BG$2,'Attendance Dump'!$E$1:$AI$1,0)
),
INDEX('Active Hour''s Dump'!$D$3:$AH$337,
MATCH($C256,'Active Hour''s Dump'!$A$3:$A$337,0),
MATCH(BG$2,'Active Hour''s Dump'!$D$2:$AH$2,0)
))),"")</f>
        <v>0</v>
      </c>
      <c r="BH256" s="13" t="str">
        <f>_xlfn.IFNA(IF(BH$3="Productivity",
INDEX('Productivity Dump'!$E$4:$AJ$500,
MATCH($A256,'Productivity Dump'!$A$4:$A$500,0),
MATCH(BH$2,'Productivity Dump'!$E$3:$AJ$3,0)
),
IF(BH$3="Attendance",
INDEX('Attendance Dump'!$E$2:$AI$400,
MATCH($A256,'Attendance Dump'!$B$2:$B$400,0),
MATCH(BH$2,'Attendance Dump'!$E$1:$AI$1,0)
),
INDEX('Active Hour''s Dump'!$D$3:$AH$337,
MATCH($C256,'Active Hour''s Dump'!$A$3:$A$337,0),
MATCH(BH$2,'Active Hour''s Dump'!$D$2:$AH$2,0)
))),"")</f>
        <v>WO</v>
      </c>
      <c r="BI256" s="54">
        <f>_xlfn.IFNA(IF(BI$3="Productivity",
INDEX('Productivity Dump'!$E$4:$AJ$500,
MATCH($A256,'Productivity Dump'!$A$4:$A$500,0),
MATCH(BI$2,'Productivity Dump'!$E$3:$AJ$3,0)
),
IF(BI$3="Attendance",
INDEX('Attendance Dump'!$E$2:$AI$400,
MATCH($A256,'Attendance Dump'!$B$2:$B$400,0),
MATCH(BI$2,'Attendance Dump'!$E$1:$AI$1,0)
),
INDEX('Active Hour''s Dump'!$D$3:$AH$337,
MATCH($C256,'Active Hour''s Dump'!$A$3:$A$337,0),
MATCH(BI$2,'Active Hour''s Dump'!$D$2:$AH$2,0)
))),"")</f>
        <v>0</v>
      </c>
      <c r="BJ256" s="13">
        <f>_xlfn.IFNA(IF(BJ$3="Productivity",
INDEX('Productivity Dump'!$E$4:$AJ$500,
MATCH($A256,'Productivity Dump'!$A$4:$A$500,0),
MATCH(BJ$2,'Productivity Dump'!$E$3:$AJ$3,0)
),
IF(BJ$3="Attendance",
INDEX('Attendance Dump'!$E$2:$AI$400,
MATCH($A256,'Attendance Dump'!$B$2:$B$400,0),
MATCH(BJ$2,'Attendance Dump'!$E$1:$AI$1,0)
),
INDEX('Active Hour''s Dump'!$D$3:$AH$337,
MATCH($C256,'Active Hour''s Dump'!$A$3:$A$337,0),
MATCH(BJ$2,'Active Hour''s Dump'!$D$2:$AH$2,0)
))),"")</f>
        <v>659.16700000000003</v>
      </c>
      <c r="BK256" s="13" t="str">
        <f>_xlfn.IFNA(IF(BK$3="Productivity",
INDEX('Productivity Dump'!$E$4:$AJ$500,
MATCH($A256,'Productivity Dump'!$A$4:$A$500,0),
MATCH(BK$2,'Productivity Dump'!$E$3:$AJ$3,0)
),
IF(BK$3="Attendance",
INDEX('Attendance Dump'!$E$2:$AI$400,
MATCH($A256,'Attendance Dump'!$B$2:$B$400,0),
MATCH(BK$2,'Attendance Dump'!$E$1:$AI$1,0)
),
INDEX('Active Hour''s Dump'!$D$3:$AH$337,
MATCH($C256,'Active Hour''s Dump'!$A$3:$A$337,0),
MATCH(BK$2,'Active Hour''s Dump'!$D$2:$AH$2,0)
))),"")</f>
        <v>P</v>
      </c>
      <c r="BL256" s="54">
        <f>_xlfn.IFNA(IF(BL$3="Productivity",
INDEX('Productivity Dump'!$E$4:$AJ$500,
MATCH($A256,'Productivity Dump'!$A$4:$A$500,0),
MATCH(BL$2,'Productivity Dump'!$E$3:$AJ$3,0)
),
IF(BL$3="Attendance",
INDEX('Attendance Dump'!$E$2:$AI$400,
MATCH($A256,'Attendance Dump'!$B$2:$B$400,0),
MATCH(BL$2,'Attendance Dump'!$E$1:$AI$1,0)
),
INDEX('Active Hour''s Dump'!$D$3:$AH$337,
MATCH($C256,'Active Hour''s Dump'!$A$3:$A$337,0),
MATCH(BL$2,'Active Hour''s Dump'!$D$2:$AH$2,0)
))),"")</f>
        <v>5.0833333333333304</v>
      </c>
      <c r="BM256" s="13">
        <f>_xlfn.IFNA(IF(BM$3="Productivity",
INDEX('Productivity Dump'!$E$4:$AJ$500,
MATCH($A256,'Productivity Dump'!$A$4:$A$500,0),
MATCH(BM$2,'Productivity Dump'!$E$3:$AJ$3,0)
),
IF(BM$3="Attendance",
INDEX('Attendance Dump'!$E$2:$AI$400,
MATCH($A256,'Attendance Dump'!$B$2:$B$400,0),
MATCH(BM$2,'Attendance Dump'!$E$1:$AI$1,0)
),
INDEX('Active Hour''s Dump'!$D$3:$AH$337,
MATCH($C256,'Active Hour''s Dump'!$A$3:$A$337,0),
MATCH(BM$2,'Active Hour''s Dump'!$D$2:$AH$2,0)
))),"")</f>
        <v>1073.4590000000001</v>
      </c>
      <c r="BN256" s="13" t="str">
        <f>_xlfn.IFNA(IF(BN$3="Productivity",
INDEX('Productivity Dump'!$E$4:$AJ$500,
MATCH($A256,'Productivity Dump'!$A$4:$A$500,0),
MATCH(BN$2,'Productivity Dump'!$E$3:$AJ$3,0)
),
IF(BN$3="Attendance",
INDEX('Attendance Dump'!$E$2:$AI$400,
MATCH($A256,'Attendance Dump'!$B$2:$B$400,0),
MATCH(BN$2,'Attendance Dump'!$E$1:$AI$1,0)
),
INDEX('Active Hour''s Dump'!$D$3:$AH$337,
MATCH($C256,'Active Hour''s Dump'!$A$3:$A$337,0),
MATCH(BN$2,'Active Hour''s Dump'!$D$2:$AH$2,0)
))),"")</f>
        <v>P</v>
      </c>
      <c r="BO256" s="54">
        <f>_xlfn.IFNA(IF(BO$3="Productivity",
INDEX('Productivity Dump'!$E$4:$AJ$500,
MATCH($A256,'Productivity Dump'!$A$4:$A$500,0),
MATCH(BO$2,'Productivity Dump'!$E$3:$AJ$3,0)
),
IF(BO$3="Attendance",
INDEX('Attendance Dump'!$E$2:$AI$400,
MATCH($A256,'Attendance Dump'!$B$2:$B$400,0),
MATCH(BO$2,'Attendance Dump'!$E$1:$AI$1,0)
),
INDEX('Active Hour''s Dump'!$D$3:$AH$337,
MATCH($C256,'Active Hour''s Dump'!$A$3:$A$337,0),
MATCH(BO$2,'Active Hour''s Dump'!$D$2:$AH$2,0)
))),"")</f>
        <v>7.75</v>
      </c>
      <c r="BP256" s="13">
        <f>_xlfn.IFNA(IF(BP$3="Productivity",
INDEX('Productivity Dump'!$E$4:$AJ$500,
MATCH($A256,'Productivity Dump'!$A$4:$A$500,0),
MATCH(BP$2,'Productivity Dump'!$E$3:$AJ$3,0)
),
IF(BP$3="Attendance",
INDEX('Attendance Dump'!$E$2:$AI$400,
MATCH($A256,'Attendance Dump'!$B$2:$B$400,0),
MATCH(BP$2,'Attendance Dump'!$E$1:$AI$1,0)
),
INDEX('Active Hour''s Dump'!$D$3:$AH$337,
MATCH($C256,'Active Hour''s Dump'!$A$3:$A$337,0),
MATCH(BP$2,'Active Hour''s Dump'!$D$2:$AH$2,0)
))),"")</f>
        <v>985.42700000000013</v>
      </c>
      <c r="BQ256" s="13" t="str">
        <f>_xlfn.IFNA(IF(BQ$3="Productivity",
INDEX('Productivity Dump'!$E$4:$AJ$500,
MATCH($A256,'Productivity Dump'!$A$4:$A$500,0),
MATCH(BQ$2,'Productivity Dump'!$E$3:$AJ$3,0)
),
IF(BQ$3="Attendance",
INDEX('Attendance Dump'!$E$2:$AI$400,
MATCH($A256,'Attendance Dump'!$B$2:$B$400,0),
MATCH(BQ$2,'Attendance Dump'!$E$1:$AI$1,0)
),
INDEX('Active Hour''s Dump'!$D$3:$AH$337,
MATCH($C256,'Active Hour''s Dump'!$A$3:$A$337,0),
MATCH(BQ$2,'Active Hour''s Dump'!$D$2:$AH$2,0)
))),"")</f>
        <v>P</v>
      </c>
      <c r="BR256" s="54">
        <f>_xlfn.IFNA(IF(BR$3="Productivity",
INDEX('Productivity Dump'!$E$4:$AJ$500,
MATCH($A256,'Productivity Dump'!$A$4:$A$500,0),
MATCH(BR$2,'Productivity Dump'!$E$3:$AJ$3,0)
),
IF(BR$3="Attendance",
INDEX('Attendance Dump'!$E$2:$AI$400,
MATCH($A256,'Attendance Dump'!$B$2:$B$400,0),
MATCH(BR$2,'Attendance Dump'!$E$1:$AI$1,0)
),
INDEX('Active Hour''s Dump'!$D$3:$AH$337,
MATCH($C256,'Active Hour''s Dump'!$A$3:$A$337,0),
MATCH(BR$2,'Active Hour''s Dump'!$D$2:$AH$2,0)
))),"")</f>
        <v>7.5833333333333304</v>
      </c>
      <c r="BS256" s="13">
        <f>_xlfn.IFNA(IF(BS$3="Productivity",
INDEX('Productivity Dump'!$E$4:$AJ$500,
MATCH($A256,'Productivity Dump'!$A$4:$A$500,0),
MATCH(BS$2,'Productivity Dump'!$E$3:$AJ$3,0)
),
IF(BS$3="Attendance",
INDEX('Attendance Dump'!$E$2:$AI$400,
MATCH($A256,'Attendance Dump'!$B$2:$B$400,0),
MATCH(BS$2,'Attendance Dump'!$E$1:$AI$1,0)
),
INDEX('Active Hour''s Dump'!$D$3:$AH$337,
MATCH($C256,'Active Hour''s Dump'!$A$3:$A$337,0),
MATCH(BS$2,'Active Hour''s Dump'!$D$2:$AH$2,0)
))),"")</f>
        <v>1045.502</v>
      </c>
      <c r="BT256" s="13" t="str">
        <f>_xlfn.IFNA(IF(BT$3="Productivity",
INDEX('Productivity Dump'!$E$4:$AJ$500,
MATCH($A256,'Productivity Dump'!$A$4:$A$500,0),
MATCH(BT$2,'Productivity Dump'!$E$3:$AJ$3,0)
),
IF(BT$3="Attendance",
INDEX('Attendance Dump'!$E$2:$AI$400,
MATCH($A256,'Attendance Dump'!$B$2:$B$400,0),
MATCH(BT$2,'Attendance Dump'!$E$1:$AI$1,0)
),
INDEX('Active Hour''s Dump'!$D$3:$AH$337,
MATCH($C256,'Active Hour''s Dump'!$A$3:$A$337,0),
MATCH(BT$2,'Active Hour''s Dump'!$D$2:$AH$2,0)
))),"")</f>
        <v>H(P)</v>
      </c>
      <c r="BU256" s="54">
        <f>_xlfn.IFNA(IF(BU$3="Productivity",
INDEX('Productivity Dump'!$E$4:$AJ$500,
MATCH($A256,'Productivity Dump'!$A$4:$A$500,0),
MATCH(BU$2,'Productivity Dump'!$E$3:$AJ$3,0)
),
IF(BU$3="Attendance",
INDEX('Attendance Dump'!$E$2:$AI$400,
MATCH($A256,'Attendance Dump'!$B$2:$B$400,0),
MATCH(BU$2,'Attendance Dump'!$E$1:$AI$1,0)
),
INDEX('Active Hour''s Dump'!$D$3:$AH$337,
MATCH($C256,'Active Hour''s Dump'!$A$3:$A$337,0),
MATCH(BU$2,'Active Hour''s Dump'!$D$2:$AH$2,0)
))),"")</f>
        <v>7.5</v>
      </c>
      <c r="BV256" s="13">
        <f>_xlfn.IFNA(IF(BV$3="Productivity",
INDEX('Productivity Dump'!$E$4:$AJ$500,
MATCH($A256,'Productivity Dump'!$A$4:$A$500,0),
MATCH(BV$2,'Productivity Dump'!$E$3:$AJ$3,0)
),
IF(BV$3="Attendance",
INDEX('Attendance Dump'!$E$2:$AI$400,
MATCH($A256,'Attendance Dump'!$B$2:$B$400,0),
MATCH(BV$2,'Attendance Dump'!$E$1:$AI$1,0)
),
INDEX('Active Hour''s Dump'!$D$3:$AH$337,
MATCH($C256,'Active Hour''s Dump'!$A$3:$A$337,0),
MATCH(BV$2,'Active Hour''s Dump'!$D$2:$AH$2,0)
))),"")</f>
        <v>946.13599999999974</v>
      </c>
      <c r="BW256" s="13" t="str">
        <f>_xlfn.IFNA(IF(BW$3="Productivity",
INDEX('Productivity Dump'!$E$4:$AJ$500,
MATCH($A256,'Productivity Dump'!$A$4:$A$500,0),
MATCH(BW$2,'Productivity Dump'!$E$3:$AJ$3,0)
),
IF(BW$3="Attendance",
INDEX('Attendance Dump'!$E$2:$AI$400,
MATCH($A256,'Attendance Dump'!$B$2:$B$400,0),
MATCH(BW$2,'Attendance Dump'!$E$1:$AI$1,0)
),
INDEX('Active Hour''s Dump'!$D$3:$AH$337,
MATCH($C256,'Active Hour''s Dump'!$A$3:$A$337,0),
MATCH(BW$2,'Active Hour''s Dump'!$D$2:$AH$2,0)
))),"")</f>
        <v>P</v>
      </c>
      <c r="BX256" s="54">
        <f>_xlfn.IFNA(IF(BX$3="Productivity",
INDEX('Productivity Dump'!$E$4:$AJ$500,
MATCH($A256,'Productivity Dump'!$A$4:$A$500,0),
MATCH(BX$2,'Productivity Dump'!$E$3:$AJ$3,0)
),
IF(BX$3="Attendance",
INDEX('Attendance Dump'!$E$2:$AI$400,
MATCH($A256,'Attendance Dump'!$B$2:$B$400,0),
MATCH(BX$2,'Attendance Dump'!$E$1:$AI$1,0)
),
INDEX('Active Hour''s Dump'!$D$3:$AH$337,
MATCH($C256,'Active Hour''s Dump'!$A$3:$A$337,0),
MATCH(BX$2,'Active Hour''s Dump'!$D$2:$AH$2,0)
))),"")</f>
        <v>6.4166666666666696</v>
      </c>
      <c r="BY256" s="13">
        <f>_xlfn.IFNA(IF(BY$3="Productivity",
INDEX('Productivity Dump'!$E$4:$AJ$500,
MATCH($A256,'Productivity Dump'!$A$4:$A$500,0),
MATCH(BY$2,'Productivity Dump'!$E$3:$AJ$3,0)
),
IF(BY$3="Attendance",
INDEX('Attendance Dump'!$E$2:$AI$400,
MATCH($A256,'Attendance Dump'!$B$2:$B$400,0),
MATCH(BY$2,'Attendance Dump'!$E$1:$AI$1,0)
),
INDEX('Active Hour''s Dump'!$D$3:$AH$337,
MATCH($C256,'Active Hour''s Dump'!$A$3:$A$337,0),
MATCH(BY$2,'Active Hour''s Dump'!$D$2:$AH$2,0)
))),"")</f>
        <v>0</v>
      </c>
      <c r="BZ256" s="13" t="str">
        <f>_xlfn.IFNA(IF(BZ$3="Productivity",
INDEX('Productivity Dump'!$E$4:$AJ$500,
MATCH($A256,'Productivity Dump'!$A$4:$A$500,0),
MATCH(BZ$2,'Productivity Dump'!$E$3:$AJ$3,0)
),
IF(BZ$3="Attendance",
INDEX('Attendance Dump'!$E$2:$AI$400,
MATCH($A256,'Attendance Dump'!$B$2:$B$400,0),
MATCH(BZ$2,'Attendance Dump'!$E$1:$AI$1,0)
),
INDEX('Active Hour''s Dump'!$D$3:$AH$337,
MATCH($C256,'Active Hour''s Dump'!$A$3:$A$337,0),
MATCH(BZ$2,'Active Hour''s Dump'!$D$2:$AH$2,0)
))),"")</f>
        <v>DL</v>
      </c>
      <c r="CA256" s="54">
        <f>_xlfn.IFNA(IF(CA$3="Productivity",
INDEX('Productivity Dump'!$E$4:$AJ$500,
MATCH($A256,'Productivity Dump'!$A$4:$A$500,0),
MATCH(CA$2,'Productivity Dump'!$E$3:$AJ$3,0)
),
IF(CA$3="Attendance",
INDEX('Attendance Dump'!$E$2:$AI$400,
MATCH($A256,'Attendance Dump'!$B$2:$B$400,0),
MATCH(CA$2,'Attendance Dump'!$E$1:$AI$1,0)
),
INDEX('Active Hour''s Dump'!$D$3:$AH$337,
MATCH($C256,'Active Hour''s Dump'!$A$3:$A$337,0),
MATCH(CA$2,'Active Hour''s Dump'!$D$2:$AH$2,0)
))),"")</f>
        <v>0</v>
      </c>
      <c r="CB256" s="13">
        <f>_xlfn.IFNA(IF(CB$3="Productivity",
INDEX('Productivity Dump'!$E$4:$AJ$500,
MATCH($A256,'Productivity Dump'!$A$4:$A$500,0),
MATCH(CB$2,'Productivity Dump'!$E$3:$AJ$3,0)
),
IF(CB$3="Attendance",
INDEX('Attendance Dump'!$E$2:$AI$400,
MATCH($A256,'Attendance Dump'!$B$2:$B$400,0),
MATCH(CB$2,'Attendance Dump'!$E$1:$AI$1,0)
),
INDEX('Active Hour''s Dump'!$D$3:$AH$337,
MATCH($C256,'Active Hour''s Dump'!$A$3:$A$337,0),
MATCH(CB$2,'Active Hour''s Dump'!$D$2:$AH$2,0)
))),"")</f>
        <v>0</v>
      </c>
      <c r="CC256" s="13" t="str">
        <f>_xlfn.IFNA(IF(CC$3="Productivity",
INDEX('Productivity Dump'!$E$4:$AJ$500,
MATCH($A256,'Productivity Dump'!$A$4:$A$500,0),
MATCH(CC$2,'Productivity Dump'!$E$3:$AJ$3,0)
),
IF(CC$3="Attendance",
INDEX('Attendance Dump'!$E$2:$AI$400,
MATCH($A256,'Attendance Dump'!$B$2:$B$400,0),
MATCH(CC$2,'Attendance Dump'!$E$1:$AI$1,0)
),
INDEX('Active Hour''s Dump'!$D$3:$AH$337,
MATCH($C256,'Active Hour''s Dump'!$A$3:$A$337,0),
MATCH(CC$2,'Active Hour''s Dump'!$D$2:$AH$2,0)
))),"")</f>
        <v>WO</v>
      </c>
      <c r="CD256" s="54">
        <f>_xlfn.IFNA(IF(CD$3="Productivity",
INDEX('Productivity Dump'!$E$4:$AJ$500,
MATCH($A256,'Productivity Dump'!$A$4:$A$500,0),
MATCH(CD$2,'Productivity Dump'!$E$3:$AJ$3,0)
),
IF(CD$3="Attendance",
INDEX('Attendance Dump'!$E$2:$AI$400,
MATCH($A256,'Attendance Dump'!$B$2:$B$400,0),
MATCH(CD$2,'Attendance Dump'!$E$1:$AI$1,0)
),
INDEX('Active Hour''s Dump'!$D$3:$AH$337,
MATCH($C256,'Active Hour''s Dump'!$A$3:$A$337,0),
MATCH(CD$2,'Active Hour''s Dump'!$D$2:$AH$2,0)
))),"")</f>
        <v>0</v>
      </c>
      <c r="CE256" s="13">
        <f>_xlfn.IFNA(IF(CE$3="Productivity",
INDEX('Productivity Dump'!$E$4:$AJ$500,
MATCH($A256,'Productivity Dump'!$A$4:$A$500,0),
MATCH(CE$2,'Productivity Dump'!$E$3:$AJ$3,0)
),
IF(CE$3="Attendance",
INDEX('Attendance Dump'!$E$2:$AI$400,
MATCH($A256,'Attendance Dump'!$B$2:$B$400,0),
MATCH(CE$2,'Attendance Dump'!$E$1:$AI$1,0)
),
INDEX('Active Hour''s Dump'!$D$3:$AH$337,
MATCH($C256,'Active Hour''s Dump'!$A$3:$A$337,0),
MATCH(CE$2,'Active Hour''s Dump'!$D$2:$AH$2,0)
))),"")</f>
        <v>571.70699999999999</v>
      </c>
      <c r="CF256" s="13" t="str">
        <f>_xlfn.IFNA(IF(CF$3="Productivity",
INDEX('Productivity Dump'!$E$4:$AJ$500,
MATCH($A256,'Productivity Dump'!$A$4:$A$500,0),
MATCH(CF$2,'Productivity Dump'!$E$3:$AJ$3,0)
),
IF(CF$3="Attendance",
INDEX('Attendance Dump'!$E$2:$AI$400,
MATCH($A256,'Attendance Dump'!$B$2:$B$400,0),
MATCH(CF$2,'Attendance Dump'!$E$1:$AI$1,0)
),
INDEX('Active Hour''s Dump'!$D$3:$AH$337,
MATCH($C256,'Active Hour''s Dump'!$A$3:$A$337,0),
MATCH(CF$2,'Active Hour''s Dump'!$D$2:$AH$2,0)
))),"")</f>
        <v>P</v>
      </c>
      <c r="CG256" s="54">
        <f>_xlfn.IFNA(IF(CG$3="Productivity",
INDEX('Productivity Dump'!$E$4:$AJ$500,
MATCH($A256,'Productivity Dump'!$A$4:$A$500,0),
MATCH(CG$2,'Productivity Dump'!$E$3:$AJ$3,0)
),
IF(CG$3="Attendance",
INDEX('Attendance Dump'!$E$2:$AI$400,
MATCH($A256,'Attendance Dump'!$B$2:$B$400,0),
MATCH(CG$2,'Attendance Dump'!$E$1:$AI$1,0)
),
INDEX('Active Hour''s Dump'!$D$3:$AH$337,
MATCH($C256,'Active Hour''s Dump'!$A$3:$A$337,0),
MATCH(CG$2,'Active Hour''s Dump'!$D$2:$AH$2,0)
))),"")</f>
        <v>4.25</v>
      </c>
      <c r="CH256" s="13">
        <f>_xlfn.IFNA(IF(CH$3="Productivity",
INDEX('Productivity Dump'!$E$4:$AJ$500,
MATCH($A256,'Productivity Dump'!$A$4:$A$500,0),
MATCH(CH$2,'Productivity Dump'!$E$3:$AJ$3,0)
),
IF(CH$3="Attendance",
INDEX('Attendance Dump'!$E$2:$AI$400,
MATCH($A256,'Attendance Dump'!$B$2:$B$400,0),
MATCH(CH$2,'Attendance Dump'!$E$1:$AI$1,0)
),
INDEX('Active Hour''s Dump'!$D$3:$AH$337,
MATCH($C256,'Active Hour''s Dump'!$A$3:$A$337,0),
MATCH(CH$2,'Active Hour''s Dump'!$D$2:$AH$2,0)
))),"")</f>
        <v>850.78499999999974</v>
      </c>
      <c r="CI256" s="13" t="str">
        <f>_xlfn.IFNA(IF(CI$3="Productivity",
INDEX('Productivity Dump'!$E$4:$AJ$500,
MATCH($A256,'Productivity Dump'!$A$4:$A$500,0),
MATCH(CI$2,'Productivity Dump'!$E$3:$AJ$3,0)
),
IF(CI$3="Attendance",
INDEX('Attendance Dump'!$E$2:$AI$400,
MATCH($A256,'Attendance Dump'!$B$2:$B$400,0),
MATCH(CI$2,'Attendance Dump'!$E$1:$AI$1,0)
),
INDEX('Active Hour''s Dump'!$D$3:$AH$337,
MATCH($C256,'Active Hour''s Dump'!$A$3:$A$337,0),
MATCH(CI$2,'Active Hour''s Dump'!$D$2:$AH$2,0)
))),"")</f>
        <v>P</v>
      </c>
      <c r="CJ256" s="54">
        <f>_xlfn.IFNA(IF(CJ$3="Productivity",
INDEX('Productivity Dump'!$E$4:$AJ$500,
MATCH($A256,'Productivity Dump'!$A$4:$A$500,0),
MATCH(CJ$2,'Productivity Dump'!$E$3:$AJ$3,0)
),
IF(CJ$3="Attendance",
INDEX('Attendance Dump'!$E$2:$AI$400,
MATCH($A256,'Attendance Dump'!$B$2:$B$400,0),
MATCH(CJ$2,'Attendance Dump'!$E$1:$AI$1,0)
),
INDEX('Active Hour''s Dump'!$D$3:$AH$337,
MATCH($C256,'Active Hour''s Dump'!$A$3:$A$337,0),
MATCH(CJ$2,'Active Hour''s Dump'!$D$2:$AH$2,0)
))),"")</f>
        <v>7.75</v>
      </c>
      <c r="CK256" s="13">
        <f>_xlfn.IFNA(IF(CK$3="Productivity",
INDEX('Productivity Dump'!$E$4:$AJ$500,
MATCH($A256,'Productivity Dump'!$A$4:$A$500,0),
MATCH(CK$2,'Productivity Dump'!$E$3:$AJ$3,0)
),
IF(CK$3="Attendance",
INDEX('Attendance Dump'!$E$2:$AI$400,
MATCH($A256,'Attendance Dump'!$B$2:$B$400,0),
MATCH(CK$2,'Attendance Dump'!$E$1:$AI$1,0)
),
INDEX('Active Hour''s Dump'!$D$3:$AH$337,
MATCH($C256,'Active Hour''s Dump'!$A$3:$A$337,0),
MATCH(CK$2,'Active Hour''s Dump'!$D$2:$AH$2,0)
))),"")</f>
        <v>1063.9209999999998</v>
      </c>
      <c r="CL256" s="13" t="str">
        <f>_xlfn.IFNA(IF(CL$3="Productivity",
INDEX('Productivity Dump'!$E$4:$AJ$500,
MATCH($A256,'Productivity Dump'!$A$4:$A$500,0),
MATCH(CL$2,'Productivity Dump'!$E$3:$AJ$3,0)
),
IF(CL$3="Attendance",
INDEX('Attendance Dump'!$E$2:$AI$400,
MATCH($A256,'Attendance Dump'!$B$2:$B$400,0),
MATCH(CL$2,'Attendance Dump'!$E$1:$AI$1,0)
),
INDEX('Active Hour''s Dump'!$D$3:$AH$337,
MATCH($C256,'Active Hour''s Dump'!$A$3:$A$337,0),
MATCH(CL$2,'Active Hour''s Dump'!$D$2:$AH$2,0)
))),"")</f>
        <v>P</v>
      </c>
      <c r="CM256" s="54">
        <f>_xlfn.IFNA(IF(CM$3="Productivity",
INDEX('Productivity Dump'!$E$4:$AJ$500,
MATCH($A256,'Productivity Dump'!$A$4:$A$500,0),
MATCH(CM$2,'Productivity Dump'!$E$3:$AJ$3,0)
),
IF(CM$3="Attendance",
INDEX('Attendance Dump'!$E$2:$AI$400,
MATCH($A256,'Attendance Dump'!$B$2:$B$400,0),
MATCH(CM$2,'Attendance Dump'!$E$1:$AI$1,0)
),
INDEX('Active Hour''s Dump'!$D$3:$AH$337,
MATCH($C256,'Active Hour''s Dump'!$A$3:$A$337,0),
MATCH(CM$2,'Active Hour''s Dump'!$D$2:$AH$2,0)
))),"")</f>
        <v>8.0833333333333304</v>
      </c>
      <c r="CN256" s="13">
        <f>_xlfn.IFNA(IF(CN$3="Productivity",
INDEX('Productivity Dump'!$E$4:$AJ$500,
MATCH($A256,'Productivity Dump'!$A$4:$A$500,0),
MATCH(CN$2,'Productivity Dump'!$E$3:$AJ$3,0)
),
IF(CN$3="Attendance",
INDEX('Attendance Dump'!$E$2:$AI$400,
MATCH($A256,'Attendance Dump'!$B$2:$B$400,0),
MATCH(CN$2,'Attendance Dump'!$E$1:$AI$1,0)
),
INDEX('Active Hour''s Dump'!$D$3:$AH$337,
MATCH($C256,'Active Hour''s Dump'!$A$3:$A$337,0),
MATCH(CN$2,'Active Hour''s Dump'!$D$2:$AH$2,0)
))),"")</f>
        <v>0</v>
      </c>
      <c r="CO256" s="13">
        <f>_xlfn.IFNA(IF(CO$3="Productivity",
INDEX('Productivity Dump'!$E$4:$AJ$500,
MATCH($A256,'Productivity Dump'!$A$4:$A$500,0),
MATCH(CO$2,'Productivity Dump'!$E$3:$AJ$3,0)
),
IF(CO$3="Attendance",
INDEX('Attendance Dump'!$E$2:$AI$400,
MATCH($A256,'Attendance Dump'!$B$2:$B$400,0),
MATCH(CO$2,'Attendance Dump'!$E$1:$AI$1,0)
),
INDEX('Active Hour''s Dump'!$D$3:$AH$337,
MATCH($C256,'Active Hour''s Dump'!$A$3:$A$337,0),
MATCH(CO$2,'Active Hour''s Dump'!$D$2:$AH$2,0)
))),"")</f>
        <v>0</v>
      </c>
      <c r="CP256" s="54">
        <f>_xlfn.IFNA(IF(CP$3="Productivity",
INDEX('Productivity Dump'!$E$4:$AJ$500,
MATCH($A256,'Productivity Dump'!$A$4:$A$500,0),
MATCH(CP$2,'Productivity Dump'!$E$3:$AJ$3,0)
),
IF(CP$3="Attendance",
INDEX('Attendance Dump'!$E$2:$AI$400,
MATCH($A256,'Attendance Dump'!$B$2:$B$400,0),
MATCH(CP$2,'Attendance Dump'!$E$1:$AI$1,0)
),
INDEX('Active Hour''s Dump'!$D$3:$AH$337,
MATCH($C256,'Active Hour''s Dump'!$A$3:$A$337,0),
MATCH(CP$2,'Active Hour''s Dump'!$D$2:$AH$2,0)
))),"")</f>
        <v>0</v>
      </c>
      <c r="CQ256" s="13">
        <f>_xlfn.IFNA(IF(CQ$3="Productivity",
INDEX('Productivity Dump'!$E$4:$AJ$500,
MATCH($A256,'Productivity Dump'!$A$4:$A$500,0),
MATCH(CQ$2,'Productivity Dump'!$E$3:$AJ$3,0)
),
IF(CQ$3="Attendance",
INDEX('Attendance Dump'!$E$2:$AI$400,
MATCH($A256,'Attendance Dump'!$B$2:$B$400,0),
MATCH(CQ$2,'Attendance Dump'!$E$1:$AI$1,0)
),
INDEX('Active Hour''s Dump'!$D$3:$AH$337,
MATCH($C256,'Active Hour''s Dump'!$A$3:$A$337,0),
MATCH(CQ$2,'Active Hour''s Dump'!$D$2:$AH$2,0)
))),"")</f>
        <v>0</v>
      </c>
      <c r="CR256" s="13">
        <f>_xlfn.IFNA(IF(CR$3="Productivity",
INDEX('Productivity Dump'!$E$4:$AJ$500,
MATCH($A256,'Productivity Dump'!$A$4:$A$500,0),
MATCH(CR$2,'Productivity Dump'!$E$3:$AJ$3,0)
),
IF(CR$3="Attendance",
INDEX('Attendance Dump'!$E$2:$AI$400,
MATCH($A256,'Attendance Dump'!$B$2:$B$400,0),
MATCH(CR$2,'Attendance Dump'!$E$1:$AI$1,0)
),
INDEX('Active Hour''s Dump'!$D$3:$AH$337,
MATCH($C256,'Active Hour''s Dump'!$A$3:$A$337,0),
MATCH(CR$2,'Active Hour''s Dump'!$D$2:$AH$2,0)
))),"")</f>
        <v>0</v>
      </c>
      <c r="CS256" s="54">
        <f>_xlfn.IFNA(IF(CS$3="Productivity",
INDEX('Productivity Dump'!$E$4:$AJ$500,
MATCH($A256,'Productivity Dump'!$A$4:$A$500,0),
MATCH(CS$2,'Productivity Dump'!$E$3:$AJ$3,0)
),
IF(CS$3="Attendance",
INDEX('Attendance Dump'!$E$2:$AI$400,
MATCH($A256,'Attendance Dump'!$B$2:$B$400,0),
MATCH(CS$2,'Attendance Dump'!$E$1:$AI$1,0)
),
INDEX('Active Hour''s Dump'!$D$3:$AH$337,
MATCH($C256,'Active Hour''s Dump'!$A$3:$A$337,0),
MATCH(CS$2,'Active Hour''s Dump'!$D$2:$AH$2,0)
))),"")</f>
        <v>0</v>
      </c>
      <c r="CT256" s="13">
        <f>_xlfn.IFNA(IF(CT$3="Productivity",
INDEX('Productivity Dump'!$E$4:$AJ$500,
MATCH($A256,'Productivity Dump'!$A$4:$A$500,0),
MATCH(CT$2,'Productivity Dump'!$E$3:$AJ$3,0)
),
IF(CT$3="Attendance",
INDEX('Attendance Dump'!$E$2:$AI$400,
MATCH($A256,'Attendance Dump'!$B$2:$B$400,0),
MATCH(CT$2,'Attendance Dump'!$E$1:$AI$1,0)
),
INDEX('Active Hour''s Dump'!$D$3:$AH$337,
MATCH($C256,'Active Hour''s Dump'!$A$3:$A$337,0),
MATCH(CT$2,'Active Hour''s Dump'!$D$2:$AH$2,0)
))),"")</f>
        <v>0</v>
      </c>
      <c r="CU256" s="13">
        <f>_xlfn.IFNA(IF(CU$3="Productivity",
INDEX('Productivity Dump'!$E$4:$AJ$500,
MATCH($A256,'Productivity Dump'!$A$4:$A$500,0),
MATCH(CU$2,'Productivity Dump'!$E$3:$AJ$3,0)
),
IF(CU$3="Attendance",
INDEX('Attendance Dump'!$E$2:$AI$400,
MATCH($A256,'Attendance Dump'!$B$2:$B$400,0),
MATCH(CU$2,'Attendance Dump'!$E$1:$AI$1,0)
),
INDEX('Active Hour''s Dump'!$D$3:$AH$337,
MATCH($C256,'Active Hour''s Dump'!$A$3:$A$337,0),
MATCH(CU$2,'Active Hour''s Dump'!$D$2:$AH$2,0)
))),"")</f>
        <v>0</v>
      </c>
      <c r="CV256" s="54">
        <f>_xlfn.IFNA(IF(CV$3="Productivity",
INDEX('Productivity Dump'!$E$4:$AJ$500,
MATCH($A256,'Productivity Dump'!$A$4:$A$500,0),
MATCH(CV$2,'Productivity Dump'!$E$3:$AJ$3,0)
),
IF(CV$3="Attendance",
INDEX('Attendance Dump'!$E$2:$AI$400,
MATCH($A256,'Attendance Dump'!$B$2:$B$400,0),
MATCH(CV$2,'Attendance Dump'!$E$1:$AI$1,0)
),
INDEX('Active Hour''s Dump'!$D$3:$AH$337,
MATCH($C256,'Active Hour''s Dump'!$A$3:$A$337,0),
MATCH(CV$2,'Active Hour''s Dump'!$D$2:$AH$2,0)
))),"")</f>
        <v>0</v>
      </c>
      <c r="CW256" s="13"/>
      <c r="CX256" s="13"/>
      <c r="CY256" s="54"/>
      <c r="DA256" s="57">
        <f t="shared" si="87"/>
        <v>156.24999999999997</v>
      </c>
      <c r="DB256" s="35">
        <f t="shared" si="88"/>
        <v>21095.626</v>
      </c>
      <c r="DC256" s="35">
        <f t="shared" si="83"/>
        <v>0</v>
      </c>
      <c r="DD256" s="35">
        <f t="shared" ca="1" si="86"/>
        <v>0</v>
      </c>
      <c r="DF256" s="32" cm="1">
        <f t="array" ref="DF256">SUMPRODUCT(
    (MOD(COLUMN(H256:CV256) - COLUMN(H256), 3) = 0) *
    (H256:CV256 = 0) *
    (I256:CW256 = "P") *
    (COUNTIF(UKHoliday, H$2:CV$2) = 0)
)</f>
        <v>0</v>
      </c>
      <c r="DG256" s="33" cm="1">
        <f t="array" ref="DG256">SUMPRODUCT(
  (MOD(COLUMN(H256:CV256) - COLUMN(H256), 3) = 0) *
  (H256:CV256 &gt; 0) *
  (H256:CV256 &lt; 0.5 * IF(((WEEKDAY(H$2:CV$2, 2) = 1) + (WEEKDAY(H$2:CV$2, 2) = 6)), G256, F256)) *
  (I256:CW256 = "P") *
  (COUNTIF(UKHoliday, H$2:CV$2) = 0)
)</f>
        <v>0</v>
      </c>
      <c r="DH256" s="33" cm="1">
        <f t="array" ref="DH256">SUMPRODUCT(
  (MOD(COLUMN(H256:CV256) - COLUMN(H256), 3) = 0) *
  (H256:CV256 &gt; 0.5 * IF(((WEEKDAY(H$2:CV$2, 2) = 1) + (WEEKDAY(H$2:CV$2, 2) = 6)), $G256, $F256)) *
  (H256:CV256 &lt; 0.8 * IF(((WEEKDAY(H$2:CV$2, 2) = 1) + (WEEKDAY(H$2:CV$2, 2) = 6)), $G256, $F256)) *
  (I256:CW256 = "P") *
  (COUNTIF(UKHoliday, H$2:CV$2) = 0)
)</f>
        <v>0</v>
      </c>
      <c r="DI256" s="33" cm="1">
        <f t="array" ref="DI256">SUMPRODUCT(
  (MOD(COLUMN(H256:CV256) - COLUMN(H256), 3) = 0) *
  (H256:CV256 &gt; 0.8 * IF(((WEEKDAY(H$2:CV$2, 2) = 1) + (WEEKDAY(H$2:CV$2, 2) = 6)), $G256, $F256)) *
  (H256:CV256 &lt; 1 * IF(((WEEKDAY(H$2:CV$2, 2) = 1) + (WEEKDAY(H$2:CV$2, 2) = 6)), $G256, $F256)) *
  (I256:CW256 = "P") *
  (COUNTIF(UKHoliday, H$2:CV$2) = 0)
)</f>
        <v>3</v>
      </c>
    </row>
    <row r="257" spans="1:113" x14ac:dyDescent="0.3">
      <c r="A257" s="8" t="s">
        <v>196</v>
      </c>
      <c r="B257" s="36" t="s">
        <v>195</v>
      </c>
      <c r="C257" s="9" t="s">
        <v>839</v>
      </c>
      <c r="D257" s="62" t="s">
        <v>1058</v>
      </c>
      <c r="E257" s="35">
        <v>18600</v>
      </c>
      <c r="F257" s="35">
        <f t="shared" si="84"/>
        <v>930</v>
      </c>
      <c r="G257" s="35">
        <f t="shared" si="85"/>
        <v>465</v>
      </c>
      <c r="H257" s="13">
        <f>_xlfn.IFNA(IF(H$3="Productivity",
INDEX('Productivity Dump'!$E$4:$AJ$500,
MATCH($A257,'Productivity Dump'!$A$4:$A$500,0),
MATCH(H$2,'Productivity Dump'!$E$3:$AJ$3,0)
),
IF(H$3="Attendance",
INDEX('Attendance Dump'!$E$2:$AI$400,
MATCH($A257,'Attendance Dump'!$B$2:$B$400,0),
MATCH(H$2,'Attendance Dump'!$E$1:$AI$1,0)
),
INDEX('Active Hour''s Dump'!$D$3:$AH$337,
MATCH($C257,'Active Hour''s Dump'!$A$3:$A$337,0),
MATCH(H$2,'Active Hour''s Dump'!$D$2:$AH$2,0)
))),"")</f>
        <v>597.00399999999991</v>
      </c>
      <c r="I257" s="13" t="str">
        <f>_xlfn.IFNA(IF(I$3="Productivity",
INDEX('Productivity Dump'!$E$4:$AJ$500,
MATCH($A257,'Productivity Dump'!$A$4:$A$500,0),
MATCH(I$2,'Productivity Dump'!$E$3:$AJ$3,0)
),
IF(I$3="Attendance",
INDEX('Attendance Dump'!$E$2:$AI$400,
MATCH($A257,'Attendance Dump'!$B$2:$B$400,0),
MATCH(I$2,'Attendance Dump'!$E$1:$AI$1,0)
),
INDEX('Active Hour''s Dump'!$D$3:$AH$337,
MATCH($C257,'Active Hour''s Dump'!$A$3:$A$337,0),
MATCH(I$2,'Active Hour''s Dump'!$D$2:$AH$2,0)
))),"")</f>
        <v>SL-HL</v>
      </c>
      <c r="J257" s="54">
        <f>_xlfn.IFNA(IF(J$3="Productivity",
INDEX('Productivity Dump'!$E$4:$AJ$500,
MATCH($A257,'Productivity Dump'!$A$4:$A$500,0),
MATCH(J$2,'Productivity Dump'!$E$3:$AJ$3,0)
),
IF(J$3="Attendance",
INDEX('Attendance Dump'!$E$2:$AI$400,
MATCH($A257,'Attendance Dump'!$B$2:$B$400,0),
MATCH(J$2,'Attendance Dump'!$E$1:$AI$1,0)
),
INDEX('Active Hour''s Dump'!$D$3:$AH$337,
MATCH($C257,'Active Hour''s Dump'!$A$3:$A$337,0),
MATCH(J$2,'Active Hour''s Dump'!$D$2:$AH$2,0)
))),"")</f>
        <v>7.5</v>
      </c>
      <c r="K257" s="13">
        <f>_xlfn.IFNA(IF(K$3="Productivity",
INDEX('Productivity Dump'!$E$4:$AJ$500,
MATCH($A257,'Productivity Dump'!$A$4:$A$500,0),
MATCH(K$2,'Productivity Dump'!$E$3:$AJ$3,0)
),
IF(K$3="Attendance",
INDEX('Attendance Dump'!$E$2:$AI$400,
MATCH($A257,'Attendance Dump'!$B$2:$B$400,0),
MATCH(K$2,'Attendance Dump'!$E$1:$AI$1,0)
),
INDEX('Active Hour''s Dump'!$D$3:$AH$337,
MATCH($C257,'Active Hour''s Dump'!$A$3:$A$337,0),
MATCH(K$2,'Active Hour''s Dump'!$D$2:$AH$2,0)
))),"")</f>
        <v>118.67700000000001</v>
      </c>
      <c r="L257" s="13" t="str">
        <f>_xlfn.IFNA(IF(L$3="Productivity",
INDEX('Productivity Dump'!$E$4:$AJ$500,
MATCH($A257,'Productivity Dump'!$A$4:$A$500,0),
MATCH(L$2,'Productivity Dump'!$E$3:$AJ$3,0)
),
IF(L$3="Attendance",
INDEX('Attendance Dump'!$E$2:$AI$400,
MATCH($A257,'Attendance Dump'!$B$2:$B$400,0),
MATCH(L$2,'Attendance Dump'!$E$1:$AI$1,0)
),
INDEX('Active Hour''s Dump'!$D$3:$AH$337,
MATCH($C257,'Active Hour''s Dump'!$A$3:$A$337,0),
MATCH(L$2,'Active Hour''s Dump'!$D$2:$AH$2,0)
))),"")</f>
        <v>PL</v>
      </c>
      <c r="M257" s="54">
        <f>_xlfn.IFNA(IF(M$3="Productivity",
INDEX('Productivity Dump'!$E$4:$AJ$500,
MATCH($A257,'Productivity Dump'!$A$4:$A$500,0),
MATCH(M$2,'Productivity Dump'!$E$3:$AJ$3,0)
),
IF(M$3="Attendance",
INDEX('Attendance Dump'!$E$2:$AI$400,
MATCH($A257,'Attendance Dump'!$B$2:$B$400,0),
MATCH(M$2,'Attendance Dump'!$E$1:$AI$1,0)
),
INDEX('Active Hour''s Dump'!$D$3:$AH$337,
MATCH($C257,'Active Hour''s Dump'!$A$3:$A$337,0),
MATCH(M$2,'Active Hour''s Dump'!$D$2:$AH$2,0)
))),"")</f>
        <v>1</v>
      </c>
      <c r="N257" s="13">
        <f>_xlfn.IFNA(IF(N$3="Productivity",
INDEX('Productivity Dump'!$E$4:$AJ$500,
MATCH($A257,'Productivity Dump'!$A$4:$A$500,0),
MATCH(N$2,'Productivity Dump'!$E$3:$AJ$3,0)
),
IF(N$3="Attendance",
INDEX('Attendance Dump'!$E$2:$AI$400,
MATCH($A257,'Attendance Dump'!$B$2:$B$400,0),
MATCH(N$2,'Attendance Dump'!$E$1:$AI$1,0)
),
INDEX('Active Hour''s Dump'!$D$3:$AH$337,
MATCH($C257,'Active Hour''s Dump'!$A$3:$A$337,0),
MATCH(N$2,'Active Hour''s Dump'!$D$2:$AH$2,0)
))),"")</f>
        <v>800.63600000000008</v>
      </c>
      <c r="O257" s="13" t="str">
        <f>_xlfn.IFNA(IF(O$3="Productivity",
INDEX('Productivity Dump'!$E$4:$AJ$500,
MATCH($A257,'Productivity Dump'!$A$4:$A$500,0),
MATCH(O$2,'Productivity Dump'!$E$3:$AJ$3,0)
),
IF(O$3="Attendance",
INDEX('Attendance Dump'!$E$2:$AI$400,
MATCH($A257,'Attendance Dump'!$B$2:$B$400,0),
MATCH(O$2,'Attendance Dump'!$E$1:$AI$1,0)
),
INDEX('Active Hour''s Dump'!$D$3:$AH$337,
MATCH($C257,'Active Hour''s Dump'!$A$3:$A$337,0),
MATCH(O$2,'Active Hour''s Dump'!$D$2:$AH$2,0)
))),"")</f>
        <v>P</v>
      </c>
      <c r="P257" s="54">
        <f>_xlfn.IFNA(IF(P$3="Productivity",
INDEX('Productivity Dump'!$E$4:$AJ$500,
MATCH($A257,'Productivity Dump'!$A$4:$A$500,0),
MATCH(P$2,'Productivity Dump'!$E$3:$AJ$3,0)
),
IF(P$3="Attendance",
INDEX('Attendance Dump'!$E$2:$AI$400,
MATCH($A257,'Attendance Dump'!$B$2:$B$400,0),
MATCH(P$2,'Attendance Dump'!$E$1:$AI$1,0)
),
INDEX('Active Hour''s Dump'!$D$3:$AH$337,
MATCH($C257,'Active Hour''s Dump'!$A$3:$A$337,0),
MATCH(P$2,'Active Hour''s Dump'!$D$2:$AH$2,0)
))),"")</f>
        <v>9.5</v>
      </c>
      <c r="Q257" s="13">
        <f>_xlfn.IFNA(IF(Q$3="Productivity",
INDEX('Productivity Dump'!$E$4:$AJ$500,
MATCH($A257,'Productivity Dump'!$A$4:$A$500,0),
MATCH(Q$2,'Productivity Dump'!$E$3:$AJ$3,0)
),
IF(Q$3="Attendance",
INDEX('Attendance Dump'!$E$2:$AI$400,
MATCH($A257,'Attendance Dump'!$B$2:$B$400,0),
MATCH(Q$2,'Attendance Dump'!$E$1:$AI$1,0)
),
INDEX('Active Hour''s Dump'!$D$3:$AH$337,
MATCH($C257,'Active Hour''s Dump'!$A$3:$A$337,0),
MATCH(Q$2,'Active Hour''s Dump'!$D$2:$AH$2,0)
))),"")</f>
        <v>91.908000000000001</v>
      </c>
      <c r="R257" s="13" t="str">
        <f>_xlfn.IFNA(IF(R$3="Productivity",
INDEX('Productivity Dump'!$E$4:$AJ$500,
MATCH($A257,'Productivity Dump'!$A$4:$A$500,0),
MATCH(R$2,'Productivity Dump'!$E$3:$AJ$3,0)
),
IF(R$3="Attendance",
INDEX('Attendance Dump'!$E$2:$AI$400,
MATCH($A257,'Attendance Dump'!$B$2:$B$400,0),
MATCH(R$2,'Attendance Dump'!$E$1:$AI$1,0)
),
INDEX('Active Hour''s Dump'!$D$3:$AH$337,
MATCH($C257,'Active Hour''s Dump'!$A$3:$A$337,0),
MATCH(R$2,'Active Hour''s Dump'!$D$2:$AH$2,0)
))),"")</f>
        <v>WO</v>
      </c>
      <c r="S257" s="54">
        <f>_xlfn.IFNA(IF(S$3="Productivity",
INDEX('Productivity Dump'!$E$4:$AJ$500,
MATCH($A257,'Productivity Dump'!$A$4:$A$500,0),
MATCH(S$2,'Productivity Dump'!$E$3:$AJ$3,0)
),
IF(S$3="Attendance",
INDEX('Attendance Dump'!$E$2:$AI$400,
MATCH($A257,'Attendance Dump'!$B$2:$B$400,0),
MATCH(S$2,'Attendance Dump'!$E$1:$AI$1,0)
),
INDEX('Active Hour''s Dump'!$D$3:$AH$337,
MATCH($C257,'Active Hour''s Dump'!$A$3:$A$337,0),
MATCH(S$2,'Active Hour''s Dump'!$D$2:$AH$2,0)
))),"")</f>
        <v>0.83333333333333304</v>
      </c>
      <c r="T257" s="13">
        <f>_xlfn.IFNA(IF(T$3="Productivity",
INDEX('Productivity Dump'!$E$4:$AJ$500,
MATCH($A257,'Productivity Dump'!$A$4:$A$500,0),
MATCH(T$2,'Productivity Dump'!$E$3:$AJ$3,0)
),
IF(T$3="Attendance",
INDEX('Attendance Dump'!$E$2:$AI$400,
MATCH($A257,'Attendance Dump'!$B$2:$B$400,0),
MATCH(T$2,'Attendance Dump'!$E$1:$AI$1,0)
),
INDEX('Active Hour''s Dump'!$D$3:$AH$337,
MATCH($C257,'Active Hour''s Dump'!$A$3:$A$337,0),
MATCH(T$2,'Active Hour''s Dump'!$D$2:$AH$2,0)
))),"")</f>
        <v>429.27800000000008</v>
      </c>
      <c r="U257" s="13" t="str">
        <f>_xlfn.IFNA(IF(U$3="Productivity",
INDEX('Productivity Dump'!$E$4:$AJ$500,
MATCH($A257,'Productivity Dump'!$A$4:$A$500,0),
MATCH(U$2,'Productivity Dump'!$E$3:$AJ$3,0)
),
IF(U$3="Attendance",
INDEX('Attendance Dump'!$E$2:$AI$400,
MATCH($A257,'Attendance Dump'!$B$2:$B$400,0),
MATCH(U$2,'Attendance Dump'!$E$1:$AI$1,0)
),
INDEX('Active Hour''s Dump'!$D$3:$AH$337,
MATCH($C257,'Active Hour''s Dump'!$A$3:$A$337,0),
MATCH(U$2,'Active Hour''s Dump'!$D$2:$AH$2,0)
))),"")</f>
        <v>P</v>
      </c>
      <c r="V257" s="54">
        <f>_xlfn.IFNA(IF(V$3="Productivity",
INDEX('Productivity Dump'!$E$4:$AJ$500,
MATCH($A257,'Productivity Dump'!$A$4:$A$500,0),
MATCH(V$2,'Productivity Dump'!$E$3:$AJ$3,0)
),
IF(V$3="Attendance",
INDEX('Attendance Dump'!$E$2:$AI$400,
MATCH($A257,'Attendance Dump'!$B$2:$B$400,0),
MATCH(V$2,'Attendance Dump'!$E$1:$AI$1,0)
),
INDEX('Active Hour''s Dump'!$D$3:$AH$337,
MATCH($C257,'Active Hour''s Dump'!$A$3:$A$337,0),
MATCH(V$2,'Active Hour''s Dump'!$D$2:$AH$2,0)
))),"")</f>
        <v>4.5</v>
      </c>
      <c r="W257" s="13">
        <f>_xlfn.IFNA(IF(W$3="Productivity",
INDEX('Productivity Dump'!$E$4:$AJ$500,
MATCH($A257,'Productivity Dump'!$A$4:$A$500,0),
MATCH(W$2,'Productivity Dump'!$E$3:$AJ$3,0)
),
IF(W$3="Attendance",
INDEX('Attendance Dump'!$E$2:$AI$400,
MATCH($A257,'Attendance Dump'!$B$2:$B$400,0),
MATCH(W$2,'Attendance Dump'!$E$1:$AI$1,0)
),
INDEX('Active Hour''s Dump'!$D$3:$AH$337,
MATCH($C257,'Active Hour''s Dump'!$A$3:$A$337,0),
MATCH(W$2,'Active Hour''s Dump'!$D$2:$AH$2,0)
))),"")</f>
        <v>900.98900000000003</v>
      </c>
      <c r="X257" s="13" t="str">
        <f>_xlfn.IFNA(IF(X$3="Productivity",
INDEX('Productivity Dump'!$E$4:$AJ$500,
MATCH($A257,'Productivity Dump'!$A$4:$A$500,0),
MATCH(X$2,'Productivity Dump'!$E$3:$AJ$3,0)
),
IF(X$3="Attendance",
INDEX('Attendance Dump'!$E$2:$AI$400,
MATCH($A257,'Attendance Dump'!$B$2:$B$400,0),
MATCH(X$2,'Attendance Dump'!$E$1:$AI$1,0)
),
INDEX('Active Hour''s Dump'!$D$3:$AH$337,
MATCH($C257,'Active Hour''s Dump'!$A$3:$A$337,0),
MATCH(X$2,'Active Hour''s Dump'!$D$2:$AH$2,0)
))),"")</f>
        <v>P</v>
      </c>
      <c r="Y257" s="54">
        <f>_xlfn.IFNA(IF(Y$3="Productivity",
INDEX('Productivity Dump'!$E$4:$AJ$500,
MATCH($A257,'Productivity Dump'!$A$4:$A$500,0),
MATCH(Y$2,'Productivity Dump'!$E$3:$AJ$3,0)
),
IF(Y$3="Attendance",
INDEX('Attendance Dump'!$E$2:$AI$400,
MATCH($A257,'Attendance Dump'!$B$2:$B$400,0),
MATCH(Y$2,'Attendance Dump'!$E$1:$AI$1,0)
),
INDEX('Active Hour''s Dump'!$D$3:$AH$337,
MATCH($C257,'Active Hour''s Dump'!$A$3:$A$337,0),
MATCH(Y$2,'Active Hour''s Dump'!$D$2:$AH$2,0)
))),"")</f>
        <v>8.5833333333333304</v>
      </c>
      <c r="Z257" s="13">
        <f>_xlfn.IFNA(IF(Z$3="Productivity",
INDEX('Productivity Dump'!$E$4:$AJ$500,
MATCH($A257,'Productivity Dump'!$A$4:$A$500,0),
MATCH(Z$2,'Productivity Dump'!$E$3:$AJ$3,0)
),
IF(Z$3="Attendance",
INDEX('Attendance Dump'!$E$2:$AI$400,
MATCH($A257,'Attendance Dump'!$B$2:$B$400,0),
MATCH(Z$2,'Attendance Dump'!$E$1:$AI$1,0)
),
INDEX('Active Hour''s Dump'!$D$3:$AH$337,
MATCH($C257,'Active Hour''s Dump'!$A$3:$A$337,0),
MATCH(Z$2,'Active Hour''s Dump'!$D$2:$AH$2,0)
))),"")</f>
        <v>279.06299999999999</v>
      </c>
      <c r="AA257" s="13" t="str">
        <f>_xlfn.IFNA(IF(AA$3="Productivity",
INDEX('Productivity Dump'!$E$4:$AJ$500,
MATCH($A257,'Productivity Dump'!$A$4:$A$500,0),
MATCH(AA$2,'Productivity Dump'!$E$3:$AJ$3,0)
),
IF(AA$3="Attendance",
INDEX('Attendance Dump'!$E$2:$AI$400,
MATCH($A257,'Attendance Dump'!$B$2:$B$400,0),
MATCH(AA$2,'Attendance Dump'!$E$1:$AI$1,0)
),
INDEX('Active Hour''s Dump'!$D$3:$AH$337,
MATCH($C257,'Active Hour''s Dump'!$A$3:$A$337,0),
MATCH(AA$2,'Active Hour''s Dump'!$D$2:$AH$2,0)
))),"")</f>
        <v>PM</v>
      </c>
      <c r="AB257" s="54">
        <f>_xlfn.IFNA(IF(AB$3="Productivity",
INDEX('Productivity Dump'!$E$4:$AJ$500,
MATCH($A257,'Productivity Dump'!$A$4:$A$500,0),
MATCH(AB$2,'Productivity Dump'!$E$3:$AJ$3,0)
),
IF(AB$3="Attendance",
INDEX('Attendance Dump'!$E$2:$AI$400,
MATCH($A257,'Attendance Dump'!$B$2:$B$400,0),
MATCH(AB$2,'Attendance Dump'!$E$1:$AI$1,0)
),
INDEX('Active Hour''s Dump'!$D$3:$AH$337,
MATCH($C257,'Active Hour''s Dump'!$A$3:$A$337,0),
MATCH(AB$2,'Active Hour''s Dump'!$D$2:$AH$2,0)
))),"")</f>
        <v>2.9166666666666701</v>
      </c>
      <c r="AC257" s="13">
        <f>_xlfn.IFNA(IF(AC$3="Productivity",
INDEX('Productivity Dump'!$E$4:$AJ$500,
MATCH($A257,'Productivity Dump'!$A$4:$A$500,0),
MATCH(AC$2,'Productivity Dump'!$E$3:$AJ$3,0)
),
IF(AC$3="Attendance",
INDEX('Attendance Dump'!$E$2:$AI$400,
MATCH($A257,'Attendance Dump'!$B$2:$B$400,0),
MATCH(AC$2,'Attendance Dump'!$E$1:$AI$1,0)
),
INDEX('Active Hour''s Dump'!$D$3:$AH$337,
MATCH($C257,'Active Hour''s Dump'!$A$3:$A$337,0),
MATCH(AC$2,'Active Hour''s Dump'!$D$2:$AH$2,0)
))),"")</f>
        <v>1000.822</v>
      </c>
      <c r="AD257" s="13" t="str">
        <f>_xlfn.IFNA(IF(AD$3="Productivity",
INDEX('Productivity Dump'!$E$4:$AJ$500,
MATCH($A257,'Productivity Dump'!$A$4:$A$500,0),
MATCH(AD$2,'Productivity Dump'!$E$3:$AJ$3,0)
),
IF(AD$3="Attendance",
INDEX('Attendance Dump'!$E$2:$AI$400,
MATCH($A257,'Attendance Dump'!$B$2:$B$400,0),
MATCH(AD$2,'Attendance Dump'!$E$1:$AI$1,0)
),
INDEX('Active Hour''s Dump'!$D$3:$AH$337,
MATCH($C257,'Active Hour''s Dump'!$A$3:$A$337,0),
MATCH(AD$2,'Active Hour''s Dump'!$D$2:$AH$2,0)
))),"")</f>
        <v>P</v>
      </c>
      <c r="AE257" s="54">
        <f>_xlfn.IFNA(IF(AE$3="Productivity",
INDEX('Productivity Dump'!$E$4:$AJ$500,
MATCH($A257,'Productivity Dump'!$A$4:$A$500,0),
MATCH(AE$2,'Productivity Dump'!$E$3:$AJ$3,0)
),
IF(AE$3="Attendance",
INDEX('Attendance Dump'!$E$2:$AI$400,
MATCH($A257,'Attendance Dump'!$B$2:$B$400,0),
MATCH(AE$2,'Attendance Dump'!$E$1:$AI$1,0)
),
INDEX('Active Hour''s Dump'!$D$3:$AH$337,
MATCH($C257,'Active Hour''s Dump'!$A$3:$A$337,0),
MATCH(AE$2,'Active Hour''s Dump'!$D$2:$AH$2,0)
))),"")</f>
        <v>11.75</v>
      </c>
      <c r="AF257" s="13">
        <f>_xlfn.IFNA(IF(AF$3="Productivity",
INDEX('Productivity Dump'!$E$4:$AJ$500,
MATCH($A257,'Productivity Dump'!$A$4:$A$500,0),
MATCH(AF$2,'Productivity Dump'!$E$3:$AJ$3,0)
),
IF(AF$3="Attendance",
INDEX('Attendance Dump'!$E$2:$AI$400,
MATCH($A257,'Attendance Dump'!$B$2:$B$400,0),
MATCH(AF$2,'Attendance Dump'!$E$1:$AI$1,0)
),
INDEX('Active Hour''s Dump'!$D$3:$AH$337,
MATCH($C257,'Active Hour''s Dump'!$A$3:$A$337,0),
MATCH(AF$2,'Active Hour''s Dump'!$D$2:$AH$2,0)
))),"")</f>
        <v>874.39</v>
      </c>
      <c r="AG257" s="13" t="str">
        <f>_xlfn.IFNA(IF(AG$3="Productivity",
INDEX('Productivity Dump'!$E$4:$AJ$500,
MATCH($A257,'Productivity Dump'!$A$4:$A$500,0),
MATCH(AG$2,'Productivity Dump'!$E$3:$AJ$3,0)
),
IF(AG$3="Attendance",
INDEX('Attendance Dump'!$E$2:$AI$400,
MATCH($A257,'Attendance Dump'!$B$2:$B$400,0),
MATCH(AG$2,'Attendance Dump'!$E$1:$AI$1,0)
),
INDEX('Active Hour''s Dump'!$D$3:$AH$337,
MATCH($C257,'Active Hour''s Dump'!$A$3:$A$337,0),
MATCH(AG$2,'Active Hour''s Dump'!$D$2:$AH$2,0)
))),"")</f>
        <v>P</v>
      </c>
      <c r="AH257" s="54">
        <f>_xlfn.IFNA(IF(AH$3="Productivity",
INDEX('Productivity Dump'!$E$4:$AJ$500,
MATCH($A257,'Productivity Dump'!$A$4:$A$500,0),
MATCH(AH$2,'Productivity Dump'!$E$3:$AJ$3,0)
),
IF(AH$3="Attendance",
INDEX('Attendance Dump'!$E$2:$AI$400,
MATCH($A257,'Attendance Dump'!$B$2:$B$400,0),
MATCH(AH$2,'Attendance Dump'!$E$1:$AI$1,0)
),
INDEX('Active Hour''s Dump'!$D$3:$AH$337,
MATCH($C257,'Active Hour''s Dump'!$A$3:$A$337,0),
MATCH(AH$2,'Active Hour''s Dump'!$D$2:$AH$2,0)
))),"")</f>
        <v>9.4166666666666696</v>
      </c>
      <c r="AI257" s="13">
        <f>_xlfn.IFNA(IF(AI$3="Productivity",
INDEX('Productivity Dump'!$E$4:$AJ$500,
MATCH($A257,'Productivity Dump'!$A$4:$A$500,0),
MATCH(AI$2,'Productivity Dump'!$E$3:$AJ$3,0)
),
IF(AI$3="Attendance",
INDEX('Attendance Dump'!$E$2:$AI$400,
MATCH($A257,'Attendance Dump'!$B$2:$B$400,0),
MATCH(AI$2,'Attendance Dump'!$E$1:$AI$1,0)
),
INDEX('Active Hour''s Dump'!$D$3:$AH$337,
MATCH($C257,'Active Hour''s Dump'!$A$3:$A$337,0),
MATCH(AI$2,'Active Hour''s Dump'!$D$2:$AH$2,0)
))),"")</f>
        <v>543.16999999999996</v>
      </c>
      <c r="AJ257" s="13" t="str">
        <f>_xlfn.IFNA(IF(AJ$3="Productivity",
INDEX('Productivity Dump'!$E$4:$AJ$500,
MATCH($A257,'Productivity Dump'!$A$4:$A$500,0),
MATCH(AJ$2,'Productivity Dump'!$E$3:$AJ$3,0)
),
IF(AJ$3="Attendance",
INDEX('Attendance Dump'!$E$2:$AI$400,
MATCH($A257,'Attendance Dump'!$B$2:$B$400,0),
MATCH(AJ$2,'Attendance Dump'!$E$1:$AI$1,0)
),
INDEX('Active Hour''s Dump'!$D$3:$AH$337,
MATCH($C257,'Active Hour''s Dump'!$A$3:$A$337,0),
MATCH(AJ$2,'Active Hour''s Dump'!$D$2:$AH$2,0)
))),"")</f>
        <v>P</v>
      </c>
      <c r="AK257" s="54">
        <f>_xlfn.IFNA(IF(AK$3="Productivity",
INDEX('Productivity Dump'!$E$4:$AJ$500,
MATCH($A257,'Productivity Dump'!$A$4:$A$500,0),
MATCH(AK$2,'Productivity Dump'!$E$3:$AJ$3,0)
),
IF(AK$3="Attendance",
INDEX('Attendance Dump'!$E$2:$AI$400,
MATCH($A257,'Attendance Dump'!$B$2:$B$400,0),
MATCH(AK$2,'Attendance Dump'!$E$1:$AI$1,0)
),
INDEX('Active Hour''s Dump'!$D$3:$AH$337,
MATCH($C257,'Active Hour''s Dump'!$A$3:$A$337,0),
MATCH(AK$2,'Active Hour''s Dump'!$D$2:$AH$2,0)
))),"")</f>
        <v>6.4166666666666696</v>
      </c>
      <c r="AL257" s="13">
        <f>_xlfn.IFNA(IF(AL$3="Productivity",
INDEX('Productivity Dump'!$E$4:$AJ$500,
MATCH($A257,'Productivity Dump'!$A$4:$A$500,0),
MATCH(AL$2,'Productivity Dump'!$E$3:$AJ$3,0)
),
IF(AL$3="Attendance",
INDEX('Attendance Dump'!$E$2:$AI$400,
MATCH($A257,'Attendance Dump'!$B$2:$B$400,0),
MATCH(AL$2,'Attendance Dump'!$E$1:$AI$1,0)
),
INDEX('Active Hour''s Dump'!$D$3:$AH$337,
MATCH($C257,'Active Hour''s Dump'!$A$3:$A$337,0),
MATCH(AL$2,'Active Hour''s Dump'!$D$2:$AH$2,0)
))),"")</f>
        <v>0</v>
      </c>
      <c r="AM257" s="13" t="str">
        <f>_xlfn.IFNA(IF(AM$3="Productivity",
INDEX('Productivity Dump'!$E$4:$AJ$500,
MATCH($A257,'Productivity Dump'!$A$4:$A$500,0),
MATCH(AM$2,'Productivity Dump'!$E$3:$AJ$3,0)
),
IF(AM$3="Attendance",
INDEX('Attendance Dump'!$E$2:$AI$400,
MATCH($A257,'Attendance Dump'!$B$2:$B$400,0),
MATCH(AM$2,'Attendance Dump'!$E$1:$AI$1,0)
),
INDEX('Active Hour''s Dump'!$D$3:$AH$337,
MATCH($C257,'Active Hour''s Dump'!$A$3:$A$337,0),
MATCH(AM$2,'Active Hour''s Dump'!$D$2:$AH$2,0)
))),"")</f>
        <v>WO</v>
      </c>
      <c r="AN257" s="54">
        <f>_xlfn.IFNA(IF(AN$3="Productivity",
INDEX('Productivity Dump'!$E$4:$AJ$500,
MATCH($A257,'Productivity Dump'!$A$4:$A$500,0),
MATCH(AN$2,'Productivity Dump'!$E$3:$AJ$3,0)
),
IF(AN$3="Attendance",
INDEX('Attendance Dump'!$E$2:$AI$400,
MATCH($A257,'Attendance Dump'!$B$2:$B$400,0),
MATCH(AN$2,'Attendance Dump'!$E$1:$AI$1,0)
),
INDEX('Active Hour''s Dump'!$D$3:$AH$337,
MATCH($C257,'Active Hour''s Dump'!$A$3:$A$337,0),
MATCH(AN$2,'Active Hour''s Dump'!$D$2:$AH$2,0)
))),"")</f>
        <v>0</v>
      </c>
      <c r="AO257" s="13">
        <f>_xlfn.IFNA(IF(AO$3="Productivity",
INDEX('Productivity Dump'!$E$4:$AJ$500,
MATCH($A257,'Productivity Dump'!$A$4:$A$500,0),
MATCH(AO$2,'Productivity Dump'!$E$3:$AJ$3,0)
),
IF(AO$3="Attendance",
INDEX('Attendance Dump'!$E$2:$AI$400,
MATCH($A257,'Attendance Dump'!$B$2:$B$400,0),
MATCH(AO$2,'Attendance Dump'!$E$1:$AI$1,0)
),
INDEX('Active Hour''s Dump'!$D$3:$AH$337,
MATCH($C257,'Active Hour''s Dump'!$A$3:$A$337,0),
MATCH(AO$2,'Active Hour''s Dump'!$D$2:$AH$2,0)
))),"")</f>
        <v>408.37200000000001</v>
      </c>
      <c r="AP257" s="13" t="str">
        <f>_xlfn.IFNA(IF(AP$3="Productivity",
INDEX('Productivity Dump'!$E$4:$AJ$500,
MATCH($A257,'Productivity Dump'!$A$4:$A$500,0),
MATCH(AP$2,'Productivity Dump'!$E$3:$AJ$3,0)
),
IF(AP$3="Attendance",
INDEX('Attendance Dump'!$E$2:$AI$400,
MATCH($A257,'Attendance Dump'!$B$2:$B$400,0),
MATCH(AP$2,'Attendance Dump'!$E$1:$AI$1,0)
),
INDEX('Active Hour''s Dump'!$D$3:$AH$337,
MATCH($C257,'Active Hour''s Dump'!$A$3:$A$337,0),
MATCH(AP$2,'Active Hour''s Dump'!$D$2:$AH$2,0)
))),"")</f>
        <v>P</v>
      </c>
      <c r="AQ257" s="54">
        <f>_xlfn.IFNA(IF(AQ$3="Productivity",
INDEX('Productivity Dump'!$E$4:$AJ$500,
MATCH($A257,'Productivity Dump'!$A$4:$A$500,0),
MATCH(AQ$2,'Productivity Dump'!$E$3:$AJ$3,0)
),
IF(AQ$3="Attendance",
INDEX('Attendance Dump'!$E$2:$AI$400,
MATCH($A257,'Attendance Dump'!$B$2:$B$400,0),
MATCH(AQ$2,'Attendance Dump'!$E$1:$AI$1,0)
),
INDEX('Active Hour''s Dump'!$D$3:$AH$337,
MATCH($C257,'Active Hour''s Dump'!$A$3:$A$337,0),
MATCH(AQ$2,'Active Hour''s Dump'!$D$2:$AH$2,0)
))),"")</f>
        <v>4.75</v>
      </c>
      <c r="AR257" s="13">
        <f>_xlfn.IFNA(IF(AR$3="Productivity",
INDEX('Productivity Dump'!$E$4:$AJ$500,
MATCH($A257,'Productivity Dump'!$A$4:$A$500,0),
MATCH(AR$2,'Productivity Dump'!$E$3:$AJ$3,0)
),
IF(AR$3="Attendance",
INDEX('Attendance Dump'!$E$2:$AI$400,
MATCH($A257,'Attendance Dump'!$B$2:$B$400,0),
MATCH(AR$2,'Attendance Dump'!$E$1:$AI$1,0)
),
INDEX('Active Hour''s Dump'!$D$3:$AH$337,
MATCH($C257,'Active Hour''s Dump'!$A$3:$A$337,0),
MATCH(AR$2,'Active Hour''s Dump'!$D$2:$AH$2,0)
))),"")</f>
        <v>842.22200000000009</v>
      </c>
      <c r="AS257" s="13" t="str">
        <f>_xlfn.IFNA(IF(AS$3="Productivity",
INDEX('Productivity Dump'!$E$4:$AJ$500,
MATCH($A257,'Productivity Dump'!$A$4:$A$500,0),
MATCH(AS$2,'Productivity Dump'!$E$3:$AJ$3,0)
),
IF(AS$3="Attendance",
INDEX('Attendance Dump'!$E$2:$AI$400,
MATCH($A257,'Attendance Dump'!$B$2:$B$400,0),
MATCH(AS$2,'Attendance Dump'!$E$1:$AI$1,0)
),
INDEX('Active Hour''s Dump'!$D$3:$AH$337,
MATCH($C257,'Active Hour''s Dump'!$A$3:$A$337,0),
MATCH(AS$2,'Active Hour''s Dump'!$D$2:$AH$2,0)
))),"")</f>
        <v>P</v>
      </c>
      <c r="AT257" s="54">
        <f>_xlfn.IFNA(IF(AT$3="Productivity",
INDEX('Productivity Dump'!$E$4:$AJ$500,
MATCH($A257,'Productivity Dump'!$A$4:$A$500,0),
MATCH(AT$2,'Productivity Dump'!$E$3:$AJ$3,0)
),
IF(AT$3="Attendance",
INDEX('Attendance Dump'!$E$2:$AI$400,
MATCH($A257,'Attendance Dump'!$B$2:$B$400,0),
MATCH(AT$2,'Attendance Dump'!$E$1:$AI$1,0)
),
INDEX('Active Hour''s Dump'!$D$3:$AH$337,
MATCH($C257,'Active Hour''s Dump'!$A$3:$A$337,0),
MATCH(AT$2,'Active Hour''s Dump'!$D$2:$AH$2,0)
))),"")</f>
        <v>10.6666666666667</v>
      </c>
      <c r="AU257" s="13">
        <f>_xlfn.IFNA(IF(AU$3="Productivity",
INDEX('Productivity Dump'!$E$4:$AJ$500,
MATCH($A257,'Productivity Dump'!$A$4:$A$500,0),
MATCH(AU$2,'Productivity Dump'!$E$3:$AJ$3,0)
),
IF(AU$3="Attendance",
INDEX('Attendance Dump'!$E$2:$AI$400,
MATCH($A257,'Attendance Dump'!$B$2:$B$400,0),
MATCH(AU$2,'Attendance Dump'!$E$1:$AI$1,0)
),
INDEX('Active Hour''s Dump'!$D$3:$AH$337,
MATCH($C257,'Active Hour''s Dump'!$A$3:$A$337,0),
MATCH(AU$2,'Active Hour''s Dump'!$D$2:$AH$2,0)
))),"")</f>
        <v>1064.5740000000001</v>
      </c>
      <c r="AV257" s="13" t="str">
        <f>_xlfn.IFNA(IF(AV$3="Productivity",
INDEX('Productivity Dump'!$E$4:$AJ$500,
MATCH($A257,'Productivity Dump'!$A$4:$A$500,0),
MATCH(AV$2,'Productivity Dump'!$E$3:$AJ$3,0)
),
IF(AV$3="Attendance",
INDEX('Attendance Dump'!$E$2:$AI$400,
MATCH($A257,'Attendance Dump'!$B$2:$B$400,0),
MATCH(AV$2,'Attendance Dump'!$E$1:$AI$1,0)
),
INDEX('Active Hour''s Dump'!$D$3:$AH$337,
MATCH($C257,'Active Hour''s Dump'!$A$3:$A$337,0),
MATCH(AV$2,'Active Hour''s Dump'!$D$2:$AH$2,0)
))),"")</f>
        <v>P</v>
      </c>
      <c r="AW257" s="54">
        <f>_xlfn.IFNA(IF(AW$3="Productivity",
INDEX('Productivity Dump'!$E$4:$AJ$500,
MATCH($A257,'Productivity Dump'!$A$4:$A$500,0),
MATCH(AW$2,'Productivity Dump'!$E$3:$AJ$3,0)
),
IF(AW$3="Attendance",
INDEX('Attendance Dump'!$E$2:$AI$400,
MATCH($A257,'Attendance Dump'!$B$2:$B$400,0),
MATCH(AW$2,'Attendance Dump'!$E$1:$AI$1,0)
),
INDEX('Active Hour''s Dump'!$D$3:$AH$337,
MATCH($C257,'Active Hour''s Dump'!$A$3:$A$337,0),
MATCH(AW$2,'Active Hour''s Dump'!$D$2:$AH$2,0)
))),"")</f>
        <v>10</v>
      </c>
      <c r="AX257" s="13">
        <f>_xlfn.IFNA(IF(AX$3="Productivity",
INDEX('Productivity Dump'!$E$4:$AJ$500,
MATCH($A257,'Productivity Dump'!$A$4:$A$500,0),
MATCH(AX$2,'Productivity Dump'!$E$3:$AJ$3,0)
),
IF(AX$3="Attendance",
INDEX('Attendance Dump'!$E$2:$AI$400,
MATCH($A257,'Attendance Dump'!$B$2:$B$400,0),
MATCH(AX$2,'Attendance Dump'!$E$1:$AI$1,0)
),
INDEX('Active Hour''s Dump'!$D$3:$AH$337,
MATCH($C257,'Active Hour''s Dump'!$A$3:$A$337,0),
MATCH(AX$2,'Active Hour''s Dump'!$D$2:$AH$2,0)
))),"")</f>
        <v>1056.6819999999998</v>
      </c>
      <c r="AY257" s="13" t="str">
        <f>_xlfn.IFNA(IF(AY$3="Productivity",
INDEX('Productivity Dump'!$E$4:$AJ$500,
MATCH($A257,'Productivity Dump'!$A$4:$A$500,0),
MATCH(AY$2,'Productivity Dump'!$E$3:$AJ$3,0)
),
IF(AY$3="Attendance",
INDEX('Attendance Dump'!$E$2:$AI$400,
MATCH($A257,'Attendance Dump'!$B$2:$B$400,0),
MATCH(AY$2,'Attendance Dump'!$E$1:$AI$1,0)
),
INDEX('Active Hour''s Dump'!$D$3:$AH$337,
MATCH($C257,'Active Hour''s Dump'!$A$3:$A$337,0),
MATCH(AY$2,'Active Hour''s Dump'!$D$2:$AH$2,0)
))),"")</f>
        <v>P</v>
      </c>
      <c r="AZ257" s="54">
        <f>_xlfn.IFNA(IF(AZ$3="Productivity",
INDEX('Productivity Dump'!$E$4:$AJ$500,
MATCH($A257,'Productivity Dump'!$A$4:$A$500,0),
MATCH(AZ$2,'Productivity Dump'!$E$3:$AJ$3,0)
),
IF(AZ$3="Attendance",
INDEX('Attendance Dump'!$E$2:$AI$400,
MATCH($A257,'Attendance Dump'!$B$2:$B$400,0),
MATCH(AZ$2,'Attendance Dump'!$E$1:$AI$1,0)
),
INDEX('Active Hour''s Dump'!$D$3:$AH$337,
MATCH($C257,'Active Hour''s Dump'!$A$3:$A$337,0),
MATCH(AZ$2,'Active Hour''s Dump'!$D$2:$AH$2,0)
))),"")</f>
        <v>11.1666666666667</v>
      </c>
      <c r="BA257" s="13">
        <f>_xlfn.IFNA(IF(BA$3="Productivity",
INDEX('Productivity Dump'!$E$4:$AJ$500,
MATCH($A257,'Productivity Dump'!$A$4:$A$500,0),
MATCH(BA$2,'Productivity Dump'!$E$3:$AJ$3,0)
),
IF(BA$3="Attendance",
INDEX('Attendance Dump'!$E$2:$AI$400,
MATCH($A257,'Attendance Dump'!$B$2:$B$400,0),
MATCH(BA$2,'Attendance Dump'!$E$1:$AI$1,0)
),
INDEX('Active Hour''s Dump'!$D$3:$AH$337,
MATCH($C257,'Active Hour''s Dump'!$A$3:$A$337,0),
MATCH(BA$2,'Active Hour''s Dump'!$D$2:$AH$2,0)
))),"")</f>
        <v>1010.5740000000003</v>
      </c>
      <c r="BB257" s="13" t="str">
        <f>_xlfn.IFNA(IF(BB$3="Productivity",
INDEX('Productivity Dump'!$E$4:$AJ$500,
MATCH($A257,'Productivity Dump'!$A$4:$A$500,0),
MATCH(BB$2,'Productivity Dump'!$E$3:$AJ$3,0)
),
IF(BB$3="Attendance",
INDEX('Attendance Dump'!$E$2:$AI$400,
MATCH($A257,'Attendance Dump'!$B$2:$B$400,0),
MATCH(BB$2,'Attendance Dump'!$E$1:$AI$1,0)
),
INDEX('Active Hour''s Dump'!$D$3:$AH$337,
MATCH($C257,'Active Hour''s Dump'!$A$3:$A$337,0),
MATCH(BB$2,'Active Hour''s Dump'!$D$2:$AH$2,0)
))),"")</f>
        <v>P</v>
      </c>
      <c r="BC257" s="54">
        <f>_xlfn.IFNA(IF(BC$3="Productivity",
INDEX('Productivity Dump'!$E$4:$AJ$500,
MATCH($A257,'Productivity Dump'!$A$4:$A$500,0),
MATCH(BC$2,'Productivity Dump'!$E$3:$AJ$3,0)
),
IF(BC$3="Attendance",
INDEX('Attendance Dump'!$E$2:$AI$400,
MATCH($A257,'Attendance Dump'!$B$2:$B$400,0),
MATCH(BC$2,'Attendance Dump'!$E$1:$AI$1,0)
),
INDEX('Active Hour''s Dump'!$D$3:$AH$337,
MATCH($C257,'Active Hour''s Dump'!$A$3:$A$337,0),
MATCH(BC$2,'Active Hour''s Dump'!$D$2:$AH$2,0)
))),"")</f>
        <v>7.8333333333333304</v>
      </c>
      <c r="BD257" s="13">
        <f>_xlfn.IFNA(IF(BD$3="Productivity",
INDEX('Productivity Dump'!$E$4:$AJ$500,
MATCH($A257,'Productivity Dump'!$A$4:$A$500,0),
MATCH(BD$2,'Productivity Dump'!$E$3:$AJ$3,0)
),
IF(BD$3="Attendance",
INDEX('Attendance Dump'!$E$2:$AI$400,
MATCH($A257,'Attendance Dump'!$B$2:$B$400,0),
MATCH(BD$2,'Attendance Dump'!$E$1:$AI$1,0)
),
INDEX('Active Hour''s Dump'!$D$3:$AH$337,
MATCH($C257,'Active Hour''s Dump'!$A$3:$A$337,0),
MATCH(BD$2,'Active Hour''s Dump'!$D$2:$AH$2,0)
))),"")</f>
        <v>545.1400000000001</v>
      </c>
      <c r="BE257" s="13" t="str">
        <f>_xlfn.IFNA(IF(BE$3="Productivity",
INDEX('Productivity Dump'!$E$4:$AJ$500,
MATCH($A257,'Productivity Dump'!$A$4:$A$500,0),
MATCH(BE$2,'Productivity Dump'!$E$3:$AJ$3,0)
),
IF(BE$3="Attendance",
INDEX('Attendance Dump'!$E$2:$AI$400,
MATCH($A257,'Attendance Dump'!$B$2:$B$400,0),
MATCH(BE$2,'Attendance Dump'!$E$1:$AI$1,0)
),
INDEX('Active Hour''s Dump'!$D$3:$AH$337,
MATCH($C257,'Active Hour''s Dump'!$A$3:$A$337,0),
MATCH(BE$2,'Active Hour''s Dump'!$D$2:$AH$2,0)
))),"")</f>
        <v>P</v>
      </c>
      <c r="BF257" s="54">
        <f>_xlfn.IFNA(IF(BF$3="Productivity",
INDEX('Productivity Dump'!$E$4:$AJ$500,
MATCH($A257,'Productivity Dump'!$A$4:$A$500,0),
MATCH(BF$2,'Productivity Dump'!$E$3:$AJ$3,0)
),
IF(BF$3="Attendance",
INDEX('Attendance Dump'!$E$2:$AI$400,
MATCH($A257,'Attendance Dump'!$B$2:$B$400,0),
MATCH(BF$2,'Attendance Dump'!$E$1:$AI$1,0)
),
INDEX('Active Hour''s Dump'!$D$3:$AH$337,
MATCH($C257,'Active Hour''s Dump'!$A$3:$A$337,0),
MATCH(BF$2,'Active Hour''s Dump'!$D$2:$AH$2,0)
))),"")</f>
        <v>6.3333333333333304</v>
      </c>
      <c r="BG257" s="13">
        <f>_xlfn.IFNA(IF(BG$3="Productivity",
INDEX('Productivity Dump'!$E$4:$AJ$500,
MATCH($A257,'Productivity Dump'!$A$4:$A$500,0),
MATCH(BG$2,'Productivity Dump'!$E$3:$AJ$3,0)
),
IF(BG$3="Attendance",
INDEX('Attendance Dump'!$E$2:$AI$400,
MATCH($A257,'Attendance Dump'!$B$2:$B$400,0),
MATCH(BG$2,'Attendance Dump'!$E$1:$AI$1,0)
),
INDEX('Active Hour''s Dump'!$D$3:$AH$337,
MATCH($C257,'Active Hour''s Dump'!$A$3:$A$337,0),
MATCH(BG$2,'Active Hour''s Dump'!$D$2:$AH$2,0)
))),"")</f>
        <v>0</v>
      </c>
      <c r="BH257" s="13" t="str">
        <f>_xlfn.IFNA(IF(BH$3="Productivity",
INDEX('Productivity Dump'!$E$4:$AJ$500,
MATCH($A257,'Productivity Dump'!$A$4:$A$500,0),
MATCH(BH$2,'Productivity Dump'!$E$3:$AJ$3,0)
),
IF(BH$3="Attendance",
INDEX('Attendance Dump'!$E$2:$AI$400,
MATCH($A257,'Attendance Dump'!$B$2:$B$400,0),
MATCH(BH$2,'Attendance Dump'!$E$1:$AI$1,0)
),
INDEX('Active Hour''s Dump'!$D$3:$AH$337,
MATCH($C257,'Active Hour''s Dump'!$A$3:$A$337,0),
MATCH(BH$2,'Active Hour''s Dump'!$D$2:$AH$2,0)
))),"")</f>
        <v>WO</v>
      </c>
      <c r="BI257" s="54">
        <f>_xlfn.IFNA(IF(BI$3="Productivity",
INDEX('Productivity Dump'!$E$4:$AJ$500,
MATCH($A257,'Productivity Dump'!$A$4:$A$500,0),
MATCH(BI$2,'Productivity Dump'!$E$3:$AJ$3,0)
),
IF(BI$3="Attendance",
INDEX('Attendance Dump'!$E$2:$AI$400,
MATCH($A257,'Attendance Dump'!$B$2:$B$400,0),
MATCH(BI$2,'Attendance Dump'!$E$1:$AI$1,0)
),
INDEX('Active Hour''s Dump'!$D$3:$AH$337,
MATCH($C257,'Active Hour''s Dump'!$A$3:$A$337,0),
MATCH(BI$2,'Active Hour''s Dump'!$D$2:$AH$2,0)
))),"")</f>
        <v>0</v>
      </c>
      <c r="BJ257" s="13">
        <f>_xlfn.IFNA(IF(BJ$3="Productivity",
INDEX('Productivity Dump'!$E$4:$AJ$500,
MATCH($A257,'Productivity Dump'!$A$4:$A$500,0),
MATCH(BJ$2,'Productivity Dump'!$E$3:$AJ$3,0)
),
IF(BJ$3="Attendance",
INDEX('Attendance Dump'!$E$2:$AI$400,
MATCH($A257,'Attendance Dump'!$B$2:$B$400,0),
MATCH(BJ$2,'Attendance Dump'!$E$1:$AI$1,0)
),
INDEX('Active Hour''s Dump'!$D$3:$AH$337,
MATCH($C257,'Active Hour''s Dump'!$A$3:$A$337,0),
MATCH(BJ$2,'Active Hour''s Dump'!$D$2:$AH$2,0)
))),"")</f>
        <v>421.12700000000001</v>
      </c>
      <c r="BK257" s="13" t="str">
        <f>_xlfn.IFNA(IF(BK$3="Productivity",
INDEX('Productivity Dump'!$E$4:$AJ$500,
MATCH($A257,'Productivity Dump'!$A$4:$A$500,0),
MATCH(BK$2,'Productivity Dump'!$E$3:$AJ$3,0)
),
IF(BK$3="Attendance",
INDEX('Attendance Dump'!$E$2:$AI$400,
MATCH($A257,'Attendance Dump'!$B$2:$B$400,0),
MATCH(BK$2,'Attendance Dump'!$E$1:$AI$1,0)
),
INDEX('Active Hour''s Dump'!$D$3:$AH$337,
MATCH($C257,'Active Hour''s Dump'!$A$3:$A$337,0),
MATCH(BK$2,'Active Hour''s Dump'!$D$2:$AH$2,0)
))),"")</f>
        <v>P</v>
      </c>
      <c r="BL257" s="54">
        <f>_xlfn.IFNA(IF(BL$3="Productivity",
INDEX('Productivity Dump'!$E$4:$AJ$500,
MATCH($A257,'Productivity Dump'!$A$4:$A$500,0),
MATCH(BL$2,'Productivity Dump'!$E$3:$AJ$3,0)
),
IF(BL$3="Attendance",
INDEX('Attendance Dump'!$E$2:$AI$400,
MATCH($A257,'Attendance Dump'!$B$2:$B$400,0),
MATCH(BL$2,'Attendance Dump'!$E$1:$AI$1,0)
),
INDEX('Active Hour''s Dump'!$D$3:$AH$337,
MATCH($C257,'Active Hour''s Dump'!$A$3:$A$337,0),
MATCH(BL$2,'Active Hour''s Dump'!$D$2:$AH$2,0)
))),"")</f>
        <v>4.3333333333333304</v>
      </c>
      <c r="BM257" s="13">
        <f>_xlfn.IFNA(IF(BM$3="Productivity",
INDEX('Productivity Dump'!$E$4:$AJ$500,
MATCH($A257,'Productivity Dump'!$A$4:$A$500,0),
MATCH(BM$2,'Productivity Dump'!$E$3:$AJ$3,0)
),
IF(BM$3="Attendance",
INDEX('Attendance Dump'!$E$2:$AI$400,
MATCH($A257,'Attendance Dump'!$B$2:$B$400,0),
MATCH(BM$2,'Attendance Dump'!$E$1:$AI$1,0)
),
INDEX('Active Hour''s Dump'!$D$3:$AH$337,
MATCH($C257,'Active Hour''s Dump'!$A$3:$A$337,0),
MATCH(BM$2,'Active Hour''s Dump'!$D$2:$AH$2,0)
))),"")</f>
        <v>1024.972</v>
      </c>
      <c r="BN257" s="13" t="str">
        <f>_xlfn.IFNA(IF(BN$3="Productivity",
INDEX('Productivity Dump'!$E$4:$AJ$500,
MATCH($A257,'Productivity Dump'!$A$4:$A$500,0),
MATCH(BN$2,'Productivity Dump'!$E$3:$AJ$3,0)
),
IF(BN$3="Attendance",
INDEX('Attendance Dump'!$E$2:$AI$400,
MATCH($A257,'Attendance Dump'!$B$2:$B$400,0),
MATCH(BN$2,'Attendance Dump'!$E$1:$AI$1,0)
),
INDEX('Active Hour''s Dump'!$D$3:$AH$337,
MATCH($C257,'Active Hour''s Dump'!$A$3:$A$337,0),
MATCH(BN$2,'Active Hour''s Dump'!$D$2:$AH$2,0)
))),"")</f>
        <v>P</v>
      </c>
      <c r="BO257" s="54">
        <f>_xlfn.IFNA(IF(BO$3="Productivity",
INDEX('Productivity Dump'!$E$4:$AJ$500,
MATCH($A257,'Productivity Dump'!$A$4:$A$500,0),
MATCH(BO$2,'Productivity Dump'!$E$3:$AJ$3,0)
),
IF(BO$3="Attendance",
INDEX('Attendance Dump'!$E$2:$AI$400,
MATCH($A257,'Attendance Dump'!$B$2:$B$400,0),
MATCH(BO$2,'Attendance Dump'!$E$1:$AI$1,0)
),
INDEX('Active Hour''s Dump'!$D$3:$AH$337,
MATCH($C257,'Active Hour''s Dump'!$A$3:$A$337,0),
MATCH(BO$2,'Active Hour''s Dump'!$D$2:$AH$2,0)
))),"")</f>
        <v>10.75</v>
      </c>
      <c r="BP257" s="13">
        <f>_xlfn.IFNA(IF(BP$3="Productivity",
INDEX('Productivity Dump'!$E$4:$AJ$500,
MATCH($A257,'Productivity Dump'!$A$4:$A$500,0),
MATCH(BP$2,'Productivity Dump'!$E$3:$AJ$3,0)
),
IF(BP$3="Attendance",
INDEX('Attendance Dump'!$E$2:$AI$400,
MATCH($A257,'Attendance Dump'!$B$2:$B$400,0),
MATCH(BP$2,'Attendance Dump'!$E$1:$AI$1,0)
),
INDEX('Active Hour''s Dump'!$D$3:$AH$337,
MATCH($C257,'Active Hour''s Dump'!$A$3:$A$337,0),
MATCH(BP$2,'Active Hour''s Dump'!$D$2:$AH$2,0)
))),"")</f>
        <v>1194.2760000000001</v>
      </c>
      <c r="BQ257" s="13" t="str">
        <f>_xlfn.IFNA(IF(BQ$3="Productivity",
INDEX('Productivity Dump'!$E$4:$AJ$500,
MATCH($A257,'Productivity Dump'!$A$4:$A$500,0),
MATCH(BQ$2,'Productivity Dump'!$E$3:$AJ$3,0)
),
IF(BQ$3="Attendance",
INDEX('Attendance Dump'!$E$2:$AI$400,
MATCH($A257,'Attendance Dump'!$B$2:$B$400,0),
MATCH(BQ$2,'Attendance Dump'!$E$1:$AI$1,0)
),
INDEX('Active Hour''s Dump'!$D$3:$AH$337,
MATCH($C257,'Active Hour''s Dump'!$A$3:$A$337,0),
MATCH(BQ$2,'Active Hour''s Dump'!$D$2:$AH$2,0)
))),"")</f>
        <v>P</v>
      </c>
      <c r="BR257" s="54">
        <f>_xlfn.IFNA(IF(BR$3="Productivity",
INDEX('Productivity Dump'!$E$4:$AJ$500,
MATCH($A257,'Productivity Dump'!$A$4:$A$500,0),
MATCH(BR$2,'Productivity Dump'!$E$3:$AJ$3,0)
),
IF(BR$3="Attendance",
INDEX('Attendance Dump'!$E$2:$AI$400,
MATCH($A257,'Attendance Dump'!$B$2:$B$400,0),
MATCH(BR$2,'Attendance Dump'!$E$1:$AI$1,0)
),
INDEX('Active Hour''s Dump'!$D$3:$AH$337,
MATCH($C257,'Active Hour''s Dump'!$A$3:$A$337,0),
MATCH(BR$2,'Active Hour''s Dump'!$D$2:$AH$2,0)
))),"")</f>
        <v>9.1666666666666696</v>
      </c>
      <c r="BS257" s="13">
        <f>_xlfn.IFNA(IF(BS$3="Productivity",
INDEX('Productivity Dump'!$E$4:$AJ$500,
MATCH($A257,'Productivity Dump'!$A$4:$A$500,0),
MATCH(BS$2,'Productivity Dump'!$E$3:$AJ$3,0)
),
IF(BS$3="Attendance",
INDEX('Attendance Dump'!$E$2:$AI$400,
MATCH($A257,'Attendance Dump'!$B$2:$B$400,0),
MATCH(BS$2,'Attendance Dump'!$E$1:$AI$1,0)
),
INDEX('Active Hour''s Dump'!$D$3:$AH$337,
MATCH($C257,'Active Hour''s Dump'!$A$3:$A$337,0),
MATCH(BS$2,'Active Hour''s Dump'!$D$2:$AH$2,0)
))),"")</f>
        <v>810.23899999999981</v>
      </c>
      <c r="BT257" s="13" t="str">
        <f>_xlfn.IFNA(IF(BT$3="Productivity",
INDEX('Productivity Dump'!$E$4:$AJ$500,
MATCH($A257,'Productivity Dump'!$A$4:$A$500,0),
MATCH(BT$2,'Productivity Dump'!$E$3:$AJ$3,0)
),
IF(BT$3="Attendance",
INDEX('Attendance Dump'!$E$2:$AI$400,
MATCH($A257,'Attendance Dump'!$B$2:$B$400,0),
MATCH(BT$2,'Attendance Dump'!$E$1:$AI$1,0)
),
INDEX('Active Hour''s Dump'!$D$3:$AH$337,
MATCH($C257,'Active Hour''s Dump'!$A$3:$A$337,0),
MATCH(BT$2,'Active Hour''s Dump'!$D$2:$AH$2,0)
))),"")</f>
        <v>H(P)</v>
      </c>
      <c r="BU257" s="54">
        <f>_xlfn.IFNA(IF(BU$3="Productivity",
INDEX('Productivity Dump'!$E$4:$AJ$500,
MATCH($A257,'Productivity Dump'!$A$4:$A$500,0),
MATCH(BU$2,'Productivity Dump'!$E$3:$AJ$3,0)
),
IF(BU$3="Attendance",
INDEX('Attendance Dump'!$E$2:$AI$400,
MATCH($A257,'Attendance Dump'!$B$2:$B$400,0),
MATCH(BU$2,'Attendance Dump'!$E$1:$AI$1,0)
),
INDEX('Active Hour''s Dump'!$D$3:$AH$337,
MATCH($C257,'Active Hour''s Dump'!$A$3:$A$337,0),
MATCH(BU$2,'Active Hour''s Dump'!$D$2:$AH$2,0)
))),"")</f>
        <v>8.3333333333333304</v>
      </c>
      <c r="BV257" s="13">
        <f>_xlfn.IFNA(IF(BV$3="Productivity",
INDEX('Productivity Dump'!$E$4:$AJ$500,
MATCH($A257,'Productivity Dump'!$A$4:$A$500,0),
MATCH(BV$2,'Productivity Dump'!$E$3:$AJ$3,0)
),
IF(BV$3="Attendance",
INDEX('Attendance Dump'!$E$2:$AI$400,
MATCH($A257,'Attendance Dump'!$B$2:$B$400,0),
MATCH(BV$2,'Attendance Dump'!$E$1:$AI$1,0)
),
INDEX('Active Hour''s Dump'!$D$3:$AH$337,
MATCH($C257,'Active Hour''s Dump'!$A$3:$A$337,0),
MATCH(BV$2,'Active Hour''s Dump'!$D$2:$AH$2,0)
))),"")</f>
        <v>1005.4080000000005</v>
      </c>
      <c r="BW257" s="13" t="str">
        <f>_xlfn.IFNA(IF(BW$3="Productivity",
INDEX('Productivity Dump'!$E$4:$AJ$500,
MATCH($A257,'Productivity Dump'!$A$4:$A$500,0),
MATCH(BW$2,'Productivity Dump'!$E$3:$AJ$3,0)
),
IF(BW$3="Attendance",
INDEX('Attendance Dump'!$E$2:$AI$400,
MATCH($A257,'Attendance Dump'!$B$2:$B$400,0),
MATCH(BW$2,'Attendance Dump'!$E$1:$AI$1,0)
),
INDEX('Active Hour''s Dump'!$D$3:$AH$337,
MATCH($C257,'Active Hour''s Dump'!$A$3:$A$337,0),
MATCH(BW$2,'Active Hour''s Dump'!$D$2:$AH$2,0)
))),"")</f>
        <v>P</v>
      </c>
      <c r="BX257" s="54">
        <f>_xlfn.IFNA(IF(BX$3="Productivity",
INDEX('Productivity Dump'!$E$4:$AJ$500,
MATCH($A257,'Productivity Dump'!$A$4:$A$500,0),
MATCH(BX$2,'Productivity Dump'!$E$3:$AJ$3,0)
),
IF(BX$3="Attendance",
INDEX('Attendance Dump'!$E$2:$AI$400,
MATCH($A257,'Attendance Dump'!$B$2:$B$400,0),
MATCH(BX$2,'Attendance Dump'!$E$1:$AI$1,0)
),
INDEX('Active Hour''s Dump'!$D$3:$AH$337,
MATCH($C257,'Active Hour''s Dump'!$A$3:$A$337,0),
MATCH(BX$2,'Active Hour''s Dump'!$D$2:$AH$2,0)
))),"")</f>
        <v>9.8333333333333304</v>
      </c>
      <c r="BY257" s="13">
        <f>_xlfn.IFNA(IF(BY$3="Productivity",
INDEX('Productivity Dump'!$E$4:$AJ$500,
MATCH($A257,'Productivity Dump'!$A$4:$A$500,0),
MATCH(BY$2,'Productivity Dump'!$E$3:$AJ$3,0)
),
IF(BY$3="Attendance",
INDEX('Attendance Dump'!$E$2:$AI$400,
MATCH($A257,'Attendance Dump'!$B$2:$B$400,0),
MATCH(BY$2,'Attendance Dump'!$E$1:$AI$1,0)
),
INDEX('Active Hour''s Dump'!$D$3:$AH$337,
MATCH($C257,'Active Hour''s Dump'!$A$3:$A$337,0),
MATCH(BY$2,'Active Hour''s Dump'!$D$2:$AH$2,0)
))),"")</f>
        <v>329.01700000000005</v>
      </c>
      <c r="BZ257" s="13" t="str">
        <f>_xlfn.IFNA(IF(BZ$3="Productivity",
INDEX('Productivity Dump'!$E$4:$AJ$500,
MATCH($A257,'Productivity Dump'!$A$4:$A$500,0),
MATCH(BZ$2,'Productivity Dump'!$E$3:$AJ$3,0)
),
IF(BZ$3="Attendance",
INDEX('Attendance Dump'!$E$2:$AI$400,
MATCH($A257,'Attendance Dump'!$B$2:$B$400,0),
MATCH(BZ$2,'Attendance Dump'!$E$1:$AI$1,0)
),
INDEX('Active Hour''s Dump'!$D$3:$AH$337,
MATCH($C257,'Active Hour''s Dump'!$A$3:$A$337,0),
MATCH(BZ$2,'Active Hour''s Dump'!$D$2:$AH$2,0)
))),"")</f>
        <v>P</v>
      </c>
      <c r="CA257" s="54">
        <f>_xlfn.IFNA(IF(CA$3="Productivity",
INDEX('Productivity Dump'!$E$4:$AJ$500,
MATCH($A257,'Productivity Dump'!$A$4:$A$500,0),
MATCH(CA$2,'Productivity Dump'!$E$3:$AJ$3,0)
),
IF(CA$3="Attendance",
INDEX('Attendance Dump'!$E$2:$AI$400,
MATCH($A257,'Attendance Dump'!$B$2:$B$400,0),
MATCH(CA$2,'Attendance Dump'!$E$1:$AI$1,0)
),
INDEX('Active Hour''s Dump'!$D$3:$AH$337,
MATCH($C257,'Active Hour''s Dump'!$A$3:$A$337,0),
MATCH(CA$2,'Active Hour''s Dump'!$D$2:$AH$2,0)
))),"")</f>
        <v>3.1666666666666701</v>
      </c>
      <c r="CB257" s="13">
        <f>_xlfn.IFNA(IF(CB$3="Productivity",
INDEX('Productivity Dump'!$E$4:$AJ$500,
MATCH($A257,'Productivity Dump'!$A$4:$A$500,0),
MATCH(CB$2,'Productivity Dump'!$E$3:$AJ$3,0)
),
IF(CB$3="Attendance",
INDEX('Attendance Dump'!$E$2:$AI$400,
MATCH($A257,'Attendance Dump'!$B$2:$B$400,0),
MATCH(CB$2,'Attendance Dump'!$E$1:$AI$1,0)
),
INDEX('Active Hour''s Dump'!$D$3:$AH$337,
MATCH($C257,'Active Hour''s Dump'!$A$3:$A$337,0),
MATCH(CB$2,'Active Hour''s Dump'!$D$2:$AH$2,0)
))),"")</f>
        <v>0</v>
      </c>
      <c r="CC257" s="13" t="str">
        <f>_xlfn.IFNA(IF(CC$3="Productivity",
INDEX('Productivity Dump'!$E$4:$AJ$500,
MATCH($A257,'Productivity Dump'!$A$4:$A$500,0),
MATCH(CC$2,'Productivity Dump'!$E$3:$AJ$3,0)
),
IF(CC$3="Attendance",
INDEX('Attendance Dump'!$E$2:$AI$400,
MATCH($A257,'Attendance Dump'!$B$2:$B$400,0),
MATCH(CC$2,'Attendance Dump'!$E$1:$AI$1,0)
),
INDEX('Active Hour''s Dump'!$D$3:$AH$337,
MATCH($C257,'Active Hour''s Dump'!$A$3:$A$337,0),
MATCH(CC$2,'Active Hour''s Dump'!$D$2:$AH$2,0)
))),"")</f>
        <v>WO</v>
      </c>
      <c r="CD257" s="54">
        <f>_xlfn.IFNA(IF(CD$3="Productivity",
INDEX('Productivity Dump'!$E$4:$AJ$500,
MATCH($A257,'Productivity Dump'!$A$4:$A$500,0),
MATCH(CD$2,'Productivity Dump'!$E$3:$AJ$3,0)
),
IF(CD$3="Attendance",
INDEX('Attendance Dump'!$E$2:$AI$400,
MATCH($A257,'Attendance Dump'!$B$2:$B$400,0),
MATCH(CD$2,'Attendance Dump'!$E$1:$AI$1,0)
),
INDEX('Active Hour''s Dump'!$D$3:$AH$337,
MATCH($C257,'Active Hour''s Dump'!$A$3:$A$337,0),
MATCH(CD$2,'Active Hour''s Dump'!$D$2:$AH$2,0)
))),"")</f>
        <v>0</v>
      </c>
      <c r="CE257" s="13">
        <f>_xlfn.IFNA(IF(CE$3="Productivity",
INDEX('Productivity Dump'!$E$4:$AJ$500,
MATCH($A257,'Productivity Dump'!$A$4:$A$500,0),
MATCH(CE$2,'Productivity Dump'!$E$3:$AJ$3,0)
),
IF(CE$3="Attendance",
INDEX('Attendance Dump'!$E$2:$AI$400,
MATCH($A257,'Attendance Dump'!$B$2:$B$400,0),
MATCH(CE$2,'Attendance Dump'!$E$1:$AI$1,0)
),
INDEX('Active Hour''s Dump'!$D$3:$AH$337,
MATCH($C257,'Active Hour''s Dump'!$A$3:$A$337,0),
MATCH(CE$2,'Active Hour''s Dump'!$D$2:$AH$2,0)
))),"")</f>
        <v>525.52700000000004</v>
      </c>
      <c r="CF257" s="13" t="str">
        <f>_xlfn.IFNA(IF(CF$3="Productivity",
INDEX('Productivity Dump'!$E$4:$AJ$500,
MATCH($A257,'Productivity Dump'!$A$4:$A$500,0),
MATCH(CF$2,'Productivity Dump'!$E$3:$AJ$3,0)
),
IF(CF$3="Attendance",
INDEX('Attendance Dump'!$E$2:$AI$400,
MATCH($A257,'Attendance Dump'!$B$2:$B$400,0),
MATCH(CF$2,'Attendance Dump'!$E$1:$AI$1,0)
),
INDEX('Active Hour''s Dump'!$D$3:$AH$337,
MATCH($C257,'Active Hour''s Dump'!$A$3:$A$337,0),
MATCH(CF$2,'Active Hour''s Dump'!$D$2:$AH$2,0)
))),"")</f>
        <v>P</v>
      </c>
      <c r="CG257" s="54">
        <f>_xlfn.IFNA(IF(CG$3="Productivity",
INDEX('Productivity Dump'!$E$4:$AJ$500,
MATCH($A257,'Productivity Dump'!$A$4:$A$500,0),
MATCH(CG$2,'Productivity Dump'!$E$3:$AJ$3,0)
),
IF(CG$3="Attendance",
INDEX('Attendance Dump'!$E$2:$AI$400,
MATCH($A257,'Attendance Dump'!$B$2:$B$400,0),
MATCH(CG$2,'Attendance Dump'!$E$1:$AI$1,0)
),
INDEX('Active Hour''s Dump'!$D$3:$AH$337,
MATCH($C257,'Active Hour''s Dump'!$A$3:$A$337,0),
MATCH(CG$2,'Active Hour''s Dump'!$D$2:$AH$2,0)
))),"")</f>
        <v>7.1666666666666696</v>
      </c>
      <c r="CH257" s="13">
        <f>_xlfn.IFNA(IF(CH$3="Productivity",
INDEX('Productivity Dump'!$E$4:$AJ$500,
MATCH($A257,'Productivity Dump'!$A$4:$A$500,0),
MATCH(CH$2,'Productivity Dump'!$E$3:$AJ$3,0)
),
IF(CH$3="Attendance",
INDEX('Attendance Dump'!$E$2:$AI$400,
MATCH($A257,'Attendance Dump'!$B$2:$B$400,0),
MATCH(CH$2,'Attendance Dump'!$E$1:$AI$1,0)
),
INDEX('Active Hour''s Dump'!$D$3:$AH$337,
MATCH($C257,'Active Hour''s Dump'!$A$3:$A$337,0),
MATCH(CH$2,'Active Hour''s Dump'!$D$2:$AH$2,0)
))),"")</f>
        <v>1037.3600000000001</v>
      </c>
      <c r="CI257" s="13" t="str">
        <f>_xlfn.IFNA(IF(CI$3="Productivity",
INDEX('Productivity Dump'!$E$4:$AJ$500,
MATCH($A257,'Productivity Dump'!$A$4:$A$500,0),
MATCH(CI$2,'Productivity Dump'!$E$3:$AJ$3,0)
),
IF(CI$3="Attendance",
INDEX('Attendance Dump'!$E$2:$AI$400,
MATCH($A257,'Attendance Dump'!$B$2:$B$400,0),
MATCH(CI$2,'Attendance Dump'!$E$1:$AI$1,0)
),
INDEX('Active Hour''s Dump'!$D$3:$AH$337,
MATCH($C257,'Active Hour''s Dump'!$A$3:$A$337,0),
MATCH(CI$2,'Active Hour''s Dump'!$D$2:$AH$2,0)
))),"")</f>
        <v>P</v>
      </c>
      <c r="CJ257" s="54">
        <f>_xlfn.IFNA(IF(CJ$3="Productivity",
INDEX('Productivity Dump'!$E$4:$AJ$500,
MATCH($A257,'Productivity Dump'!$A$4:$A$500,0),
MATCH(CJ$2,'Productivity Dump'!$E$3:$AJ$3,0)
),
IF(CJ$3="Attendance",
INDEX('Attendance Dump'!$E$2:$AI$400,
MATCH($A257,'Attendance Dump'!$B$2:$B$400,0),
MATCH(CJ$2,'Attendance Dump'!$E$1:$AI$1,0)
),
INDEX('Active Hour''s Dump'!$D$3:$AH$337,
MATCH($C257,'Active Hour''s Dump'!$A$3:$A$337,0),
MATCH(CJ$2,'Active Hour''s Dump'!$D$2:$AH$2,0)
))),"")</f>
        <v>12.25</v>
      </c>
      <c r="CK257" s="13">
        <f>_xlfn.IFNA(IF(CK$3="Productivity",
INDEX('Productivity Dump'!$E$4:$AJ$500,
MATCH($A257,'Productivity Dump'!$A$4:$A$500,0),
MATCH(CK$2,'Productivity Dump'!$E$3:$AJ$3,0)
),
IF(CK$3="Attendance",
INDEX('Attendance Dump'!$E$2:$AI$400,
MATCH($A257,'Attendance Dump'!$B$2:$B$400,0),
MATCH(CK$2,'Attendance Dump'!$E$1:$AI$1,0)
),
INDEX('Active Hour''s Dump'!$D$3:$AH$337,
MATCH($C257,'Active Hour''s Dump'!$A$3:$A$337,0),
MATCH(CK$2,'Active Hour''s Dump'!$D$2:$AH$2,0)
))),"")</f>
        <v>1701.5520000000004</v>
      </c>
      <c r="CL257" s="13" t="str">
        <f>_xlfn.IFNA(IF(CL$3="Productivity",
INDEX('Productivity Dump'!$E$4:$AJ$500,
MATCH($A257,'Productivity Dump'!$A$4:$A$500,0),
MATCH(CL$2,'Productivity Dump'!$E$3:$AJ$3,0)
),
IF(CL$3="Attendance",
INDEX('Attendance Dump'!$E$2:$AI$400,
MATCH($A257,'Attendance Dump'!$B$2:$B$400,0),
MATCH(CL$2,'Attendance Dump'!$E$1:$AI$1,0)
),
INDEX('Active Hour''s Dump'!$D$3:$AH$337,
MATCH($C257,'Active Hour''s Dump'!$A$3:$A$337,0),
MATCH(CL$2,'Active Hour''s Dump'!$D$2:$AH$2,0)
))),"")</f>
        <v>A</v>
      </c>
      <c r="CM257" s="54">
        <f>_xlfn.IFNA(IF(CM$3="Productivity",
INDEX('Productivity Dump'!$E$4:$AJ$500,
MATCH($A257,'Productivity Dump'!$A$4:$A$500,0),
MATCH(CM$2,'Productivity Dump'!$E$3:$AJ$3,0)
),
IF(CM$3="Attendance",
INDEX('Attendance Dump'!$E$2:$AI$400,
MATCH($A257,'Attendance Dump'!$B$2:$B$400,0),
MATCH(CM$2,'Attendance Dump'!$E$1:$AI$1,0)
),
INDEX('Active Hour''s Dump'!$D$3:$AH$337,
MATCH($C257,'Active Hour''s Dump'!$A$3:$A$337,0),
MATCH(CM$2,'Active Hour''s Dump'!$D$2:$AH$2,0)
))),"")</f>
        <v>16.5833333333333</v>
      </c>
      <c r="CN257" s="13">
        <f>_xlfn.IFNA(IF(CN$3="Productivity",
INDEX('Productivity Dump'!$E$4:$AJ$500,
MATCH($A257,'Productivity Dump'!$A$4:$A$500,0),
MATCH(CN$2,'Productivity Dump'!$E$3:$AJ$3,0)
),
IF(CN$3="Attendance",
INDEX('Attendance Dump'!$E$2:$AI$400,
MATCH($A257,'Attendance Dump'!$B$2:$B$400,0),
MATCH(CN$2,'Attendance Dump'!$E$1:$AI$1,0)
),
INDEX('Active Hour''s Dump'!$D$3:$AH$337,
MATCH($C257,'Active Hour''s Dump'!$A$3:$A$337,0),
MATCH(CN$2,'Active Hour''s Dump'!$D$2:$AH$2,0)
))),"")</f>
        <v>0</v>
      </c>
      <c r="CO257" s="13">
        <f>_xlfn.IFNA(IF(CO$3="Productivity",
INDEX('Productivity Dump'!$E$4:$AJ$500,
MATCH($A257,'Productivity Dump'!$A$4:$A$500,0),
MATCH(CO$2,'Productivity Dump'!$E$3:$AJ$3,0)
),
IF(CO$3="Attendance",
INDEX('Attendance Dump'!$E$2:$AI$400,
MATCH($A257,'Attendance Dump'!$B$2:$B$400,0),
MATCH(CO$2,'Attendance Dump'!$E$1:$AI$1,0)
),
INDEX('Active Hour''s Dump'!$D$3:$AH$337,
MATCH($C257,'Active Hour''s Dump'!$A$3:$A$337,0),
MATCH(CO$2,'Active Hour''s Dump'!$D$2:$AH$2,0)
))),"")</f>
        <v>0</v>
      </c>
      <c r="CP257" s="54">
        <f>_xlfn.IFNA(IF(CP$3="Productivity",
INDEX('Productivity Dump'!$E$4:$AJ$500,
MATCH($A257,'Productivity Dump'!$A$4:$A$500,0),
MATCH(CP$2,'Productivity Dump'!$E$3:$AJ$3,0)
),
IF(CP$3="Attendance",
INDEX('Attendance Dump'!$E$2:$AI$400,
MATCH($A257,'Attendance Dump'!$B$2:$B$400,0),
MATCH(CP$2,'Attendance Dump'!$E$1:$AI$1,0)
),
INDEX('Active Hour''s Dump'!$D$3:$AH$337,
MATCH($C257,'Active Hour''s Dump'!$A$3:$A$337,0),
MATCH(CP$2,'Active Hour''s Dump'!$D$2:$AH$2,0)
))),"")</f>
        <v>0</v>
      </c>
      <c r="CQ257" s="13">
        <f>_xlfn.IFNA(IF(CQ$3="Productivity",
INDEX('Productivity Dump'!$E$4:$AJ$500,
MATCH($A257,'Productivity Dump'!$A$4:$A$500,0),
MATCH(CQ$2,'Productivity Dump'!$E$3:$AJ$3,0)
),
IF(CQ$3="Attendance",
INDEX('Attendance Dump'!$E$2:$AI$400,
MATCH($A257,'Attendance Dump'!$B$2:$B$400,0),
MATCH(CQ$2,'Attendance Dump'!$E$1:$AI$1,0)
),
INDEX('Active Hour''s Dump'!$D$3:$AH$337,
MATCH($C257,'Active Hour''s Dump'!$A$3:$A$337,0),
MATCH(CQ$2,'Active Hour''s Dump'!$D$2:$AH$2,0)
))),"")</f>
        <v>0</v>
      </c>
      <c r="CR257" s="13">
        <f>_xlfn.IFNA(IF(CR$3="Productivity",
INDEX('Productivity Dump'!$E$4:$AJ$500,
MATCH($A257,'Productivity Dump'!$A$4:$A$500,0),
MATCH(CR$2,'Productivity Dump'!$E$3:$AJ$3,0)
),
IF(CR$3="Attendance",
INDEX('Attendance Dump'!$E$2:$AI$400,
MATCH($A257,'Attendance Dump'!$B$2:$B$400,0),
MATCH(CR$2,'Attendance Dump'!$E$1:$AI$1,0)
),
INDEX('Active Hour''s Dump'!$D$3:$AH$337,
MATCH($C257,'Active Hour''s Dump'!$A$3:$A$337,0),
MATCH(CR$2,'Active Hour''s Dump'!$D$2:$AH$2,0)
))),"")</f>
        <v>0</v>
      </c>
      <c r="CS257" s="54">
        <f>_xlfn.IFNA(IF(CS$3="Productivity",
INDEX('Productivity Dump'!$E$4:$AJ$500,
MATCH($A257,'Productivity Dump'!$A$4:$A$500,0),
MATCH(CS$2,'Productivity Dump'!$E$3:$AJ$3,0)
),
IF(CS$3="Attendance",
INDEX('Attendance Dump'!$E$2:$AI$400,
MATCH($A257,'Attendance Dump'!$B$2:$B$400,0),
MATCH(CS$2,'Attendance Dump'!$E$1:$AI$1,0)
),
INDEX('Active Hour''s Dump'!$D$3:$AH$337,
MATCH($C257,'Active Hour''s Dump'!$A$3:$A$337,0),
MATCH(CS$2,'Active Hour''s Dump'!$D$2:$AH$2,0)
))),"")</f>
        <v>0</v>
      </c>
      <c r="CT257" s="13">
        <f>_xlfn.IFNA(IF(CT$3="Productivity",
INDEX('Productivity Dump'!$E$4:$AJ$500,
MATCH($A257,'Productivity Dump'!$A$4:$A$500,0),
MATCH(CT$2,'Productivity Dump'!$E$3:$AJ$3,0)
),
IF(CT$3="Attendance",
INDEX('Attendance Dump'!$E$2:$AI$400,
MATCH($A257,'Attendance Dump'!$B$2:$B$400,0),
MATCH(CT$2,'Attendance Dump'!$E$1:$AI$1,0)
),
INDEX('Active Hour''s Dump'!$D$3:$AH$337,
MATCH($C257,'Active Hour''s Dump'!$A$3:$A$337,0),
MATCH(CT$2,'Active Hour''s Dump'!$D$2:$AH$2,0)
))),"")</f>
        <v>0</v>
      </c>
      <c r="CU257" s="13">
        <f>_xlfn.IFNA(IF(CU$3="Productivity",
INDEX('Productivity Dump'!$E$4:$AJ$500,
MATCH($A257,'Productivity Dump'!$A$4:$A$500,0),
MATCH(CU$2,'Productivity Dump'!$E$3:$AJ$3,0)
),
IF(CU$3="Attendance",
INDEX('Attendance Dump'!$E$2:$AI$400,
MATCH($A257,'Attendance Dump'!$B$2:$B$400,0),
MATCH(CU$2,'Attendance Dump'!$E$1:$AI$1,0)
),
INDEX('Active Hour''s Dump'!$D$3:$AH$337,
MATCH($C257,'Active Hour''s Dump'!$A$3:$A$337,0),
MATCH(CU$2,'Active Hour''s Dump'!$D$2:$AH$2,0)
))),"")</f>
        <v>0</v>
      </c>
      <c r="CV257" s="54">
        <f>_xlfn.IFNA(IF(CV$3="Productivity",
INDEX('Productivity Dump'!$E$4:$AJ$500,
MATCH($A257,'Productivity Dump'!$A$4:$A$500,0),
MATCH(CV$2,'Productivity Dump'!$E$3:$AJ$3,0)
),
IF(CV$3="Attendance",
INDEX('Attendance Dump'!$E$2:$AI$400,
MATCH($A257,'Attendance Dump'!$B$2:$B$400,0),
MATCH(CV$2,'Attendance Dump'!$E$1:$AI$1,0)
),
INDEX('Active Hour''s Dump'!$D$3:$AH$337,
MATCH($C257,'Active Hour''s Dump'!$A$3:$A$337,0),
MATCH(CV$2,'Active Hour''s Dump'!$D$2:$AH$2,0)
))),"")</f>
        <v>0</v>
      </c>
      <c r="CW257" s="13"/>
      <c r="CX257" s="13"/>
      <c r="CY257" s="54"/>
      <c r="DA257" s="57">
        <f t="shared" si="87"/>
        <v>194.75</v>
      </c>
      <c r="DB257" s="35">
        <f t="shared" si="88"/>
        <v>18612.978999999999</v>
      </c>
      <c r="DC257" s="35">
        <f t="shared" si="83"/>
        <v>0</v>
      </c>
      <c r="DD257" s="35">
        <f t="shared" ca="1" si="86"/>
        <v>0</v>
      </c>
      <c r="DF257" s="32" cm="1">
        <f t="array" ref="DF257">SUMPRODUCT(
    (MOD(COLUMN(H257:CV257) - COLUMN(H257), 3) = 0) *
    (H257:CV257 = 0) *
    (I257:CW257 = "P") *
    (COUNTIF(UKHoliday, H$2:CV$2) = 0)
)</f>
        <v>0</v>
      </c>
      <c r="DG257" s="33" cm="1">
        <f t="array" ref="DG257">SUMPRODUCT(
  (MOD(COLUMN(H257:CV257) - COLUMN(H257), 3) = 0) *
  (H257:CV257 &gt; 0) *
  (H257:CV257 &lt; 0.5 * IF(((WEEKDAY(H$2:CV$2, 2) = 1) + (WEEKDAY(H$2:CV$2, 2) = 6)), G257, F257)) *
  (I257:CW257 = "P") *
  (COUNTIF(UKHoliday, H$2:CV$2) = 0)
)</f>
        <v>0</v>
      </c>
      <c r="DH257" s="33" cm="1">
        <f t="array" ref="DH257">SUMPRODUCT(
  (MOD(COLUMN(H257:CV257) - COLUMN(H257), 3) = 0) *
  (H257:CV257 &gt; 0.5 * IF(((WEEKDAY(H$2:CV$2, 2) = 1) + (WEEKDAY(H$2:CV$2, 2) = 6)), $G257, $F257)) *
  (H257:CV257 &lt; 0.8 * IF(((WEEKDAY(H$2:CV$2, 2) = 1) + (WEEKDAY(H$2:CV$2, 2) = 6)), $G257, $F257)) *
  (I257:CW257 = "P") *
  (COUNTIF(UKHoliday, H$2:CV$2) = 0)
)</f>
        <v>1</v>
      </c>
      <c r="DI257" s="33" cm="1">
        <f t="array" ref="DI257">SUMPRODUCT(
  (MOD(COLUMN(H257:CV257) - COLUMN(H257), 3) = 0) *
  (H257:CV257 &gt; 0.8 * IF(((WEEKDAY(H$2:CV$2, 2) = 1) + (WEEKDAY(H$2:CV$2, 2) = 6)), $G257, $F257)) *
  (H257:CV257 &lt; 1 * IF(((WEEKDAY(H$2:CV$2, 2) = 1) + (WEEKDAY(H$2:CV$2, 2) = 6)), $G257, $F257)) *
  (I257:CW257 = "P") *
  (COUNTIF(UKHoliday, H$2:CV$2) = 0)
)</f>
        <v>6</v>
      </c>
    </row>
    <row r="258" spans="1:113" x14ac:dyDescent="0.3">
      <c r="A258" s="8" t="s">
        <v>497</v>
      </c>
      <c r="B258" s="36" t="s">
        <v>496</v>
      </c>
      <c r="C258" s="9" t="s">
        <v>840</v>
      </c>
      <c r="D258" s="62" t="s">
        <v>555</v>
      </c>
      <c r="E258" s="35">
        <v>18600</v>
      </c>
      <c r="F258" s="35">
        <f t="shared" si="84"/>
        <v>930</v>
      </c>
      <c r="G258" s="35">
        <f t="shared" si="85"/>
        <v>465</v>
      </c>
      <c r="H258" s="13">
        <f>_xlfn.IFNA(IF(H$3="Productivity",
INDEX('Productivity Dump'!$E$4:$AJ$500,
MATCH($A258,'Productivity Dump'!$A$4:$A$500,0),
MATCH(H$2,'Productivity Dump'!$E$3:$AJ$3,0)
),
IF(H$3="Attendance",
INDEX('Attendance Dump'!$E$2:$AI$400,
MATCH($A258,'Attendance Dump'!$B$2:$B$400,0),
MATCH(H$2,'Attendance Dump'!$E$1:$AI$1,0)
),
INDEX('Active Hour''s Dump'!$D$3:$AH$337,
MATCH($C258,'Active Hour''s Dump'!$A$3:$A$337,0),
MATCH(H$2,'Active Hour''s Dump'!$D$2:$AH$2,0)
))),"")</f>
        <v>815.92399999999998</v>
      </c>
      <c r="I258" s="13" t="str">
        <f>_xlfn.IFNA(IF(I$3="Productivity",
INDEX('Productivity Dump'!$E$4:$AJ$500,
MATCH($A258,'Productivity Dump'!$A$4:$A$500,0),
MATCH(I$2,'Productivity Dump'!$E$3:$AJ$3,0)
),
IF(I$3="Attendance",
INDEX('Attendance Dump'!$E$2:$AI$400,
MATCH($A258,'Attendance Dump'!$B$2:$B$400,0),
MATCH(I$2,'Attendance Dump'!$E$1:$AI$1,0)
),
INDEX('Active Hour''s Dump'!$D$3:$AH$337,
MATCH($C258,'Active Hour''s Dump'!$A$3:$A$337,0),
MATCH(I$2,'Active Hour''s Dump'!$D$2:$AH$2,0)
))),"")</f>
        <v>P</v>
      </c>
      <c r="J258" s="54">
        <f>_xlfn.IFNA(IF(J$3="Productivity",
INDEX('Productivity Dump'!$E$4:$AJ$500,
MATCH($A258,'Productivity Dump'!$A$4:$A$500,0),
MATCH(J$2,'Productivity Dump'!$E$3:$AJ$3,0)
),
IF(J$3="Attendance",
INDEX('Attendance Dump'!$E$2:$AI$400,
MATCH($A258,'Attendance Dump'!$B$2:$B$400,0),
MATCH(J$2,'Attendance Dump'!$E$1:$AI$1,0)
),
INDEX('Active Hour''s Dump'!$D$3:$AH$337,
MATCH($C258,'Active Hour''s Dump'!$A$3:$A$337,0),
MATCH(J$2,'Active Hour''s Dump'!$D$2:$AH$2,0)
))),"")</f>
        <v>8.6666666666666696</v>
      </c>
      <c r="K258" s="13">
        <f>_xlfn.IFNA(IF(K$3="Productivity",
INDEX('Productivity Dump'!$E$4:$AJ$500,
MATCH($A258,'Productivity Dump'!$A$4:$A$500,0),
MATCH(K$2,'Productivity Dump'!$E$3:$AJ$3,0)
),
IF(K$3="Attendance",
INDEX('Attendance Dump'!$E$2:$AI$400,
MATCH($A258,'Attendance Dump'!$B$2:$B$400,0),
MATCH(K$2,'Attendance Dump'!$E$1:$AI$1,0)
),
INDEX('Active Hour''s Dump'!$D$3:$AH$337,
MATCH($C258,'Active Hour''s Dump'!$A$3:$A$337,0),
MATCH(K$2,'Active Hour''s Dump'!$D$2:$AH$2,0)
))),"")</f>
        <v>939.30700000000013</v>
      </c>
      <c r="L258" s="13" t="str">
        <f>_xlfn.IFNA(IF(L$3="Productivity",
INDEX('Productivity Dump'!$E$4:$AJ$500,
MATCH($A258,'Productivity Dump'!$A$4:$A$500,0),
MATCH(L$2,'Productivity Dump'!$E$3:$AJ$3,0)
),
IF(L$3="Attendance",
INDEX('Attendance Dump'!$E$2:$AI$400,
MATCH($A258,'Attendance Dump'!$B$2:$B$400,0),
MATCH(L$2,'Attendance Dump'!$E$1:$AI$1,0)
),
INDEX('Active Hour''s Dump'!$D$3:$AH$337,
MATCH($C258,'Active Hour''s Dump'!$A$3:$A$337,0),
MATCH(L$2,'Active Hour''s Dump'!$D$2:$AH$2,0)
))),"")</f>
        <v>P</v>
      </c>
      <c r="M258" s="54">
        <f>_xlfn.IFNA(IF(M$3="Productivity",
INDEX('Productivity Dump'!$E$4:$AJ$500,
MATCH($A258,'Productivity Dump'!$A$4:$A$500,0),
MATCH(M$2,'Productivity Dump'!$E$3:$AJ$3,0)
),
IF(M$3="Attendance",
INDEX('Attendance Dump'!$E$2:$AI$400,
MATCH($A258,'Attendance Dump'!$B$2:$B$400,0),
MATCH(M$2,'Attendance Dump'!$E$1:$AI$1,0)
),
INDEX('Active Hour''s Dump'!$D$3:$AH$337,
MATCH($C258,'Active Hour''s Dump'!$A$3:$A$337,0),
MATCH(M$2,'Active Hour''s Dump'!$D$2:$AH$2,0)
))),"")</f>
        <v>9.3333333333333304</v>
      </c>
      <c r="N258" s="13">
        <f>_xlfn.IFNA(IF(N$3="Productivity",
INDEX('Productivity Dump'!$E$4:$AJ$500,
MATCH($A258,'Productivity Dump'!$A$4:$A$500,0),
MATCH(N$2,'Productivity Dump'!$E$3:$AJ$3,0)
),
IF(N$3="Attendance",
INDEX('Attendance Dump'!$E$2:$AI$400,
MATCH($A258,'Attendance Dump'!$B$2:$B$400,0),
MATCH(N$2,'Attendance Dump'!$E$1:$AI$1,0)
),
INDEX('Active Hour''s Dump'!$D$3:$AH$337,
MATCH($C258,'Active Hour''s Dump'!$A$3:$A$337,0),
MATCH(N$2,'Active Hour''s Dump'!$D$2:$AH$2,0)
))),"")</f>
        <v>216.78500000000003</v>
      </c>
      <c r="O258" s="13" t="str">
        <f>_xlfn.IFNA(IF(O$3="Productivity",
INDEX('Productivity Dump'!$E$4:$AJ$500,
MATCH($A258,'Productivity Dump'!$A$4:$A$500,0),
MATCH(O$2,'Productivity Dump'!$E$3:$AJ$3,0)
),
IF(O$3="Attendance",
INDEX('Attendance Dump'!$E$2:$AI$400,
MATCH($A258,'Attendance Dump'!$B$2:$B$400,0),
MATCH(O$2,'Attendance Dump'!$E$1:$AI$1,0)
),
INDEX('Active Hour''s Dump'!$D$3:$AH$337,
MATCH($C258,'Active Hour''s Dump'!$A$3:$A$337,0),
MATCH(O$2,'Active Hour''s Dump'!$D$2:$AH$2,0)
))),"")</f>
        <v>P</v>
      </c>
      <c r="P258" s="54">
        <f>_xlfn.IFNA(IF(P$3="Productivity",
INDEX('Productivity Dump'!$E$4:$AJ$500,
MATCH($A258,'Productivity Dump'!$A$4:$A$500,0),
MATCH(P$2,'Productivity Dump'!$E$3:$AJ$3,0)
),
IF(P$3="Attendance",
INDEX('Attendance Dump'!$E$2:$AI$400,
MATCH($A258,'Attendance Dump'!$B$2:$B$400,0),
MATCH(P$2,'Attendance Dump'!$E$1:$AI$1,0)
),
INDEX('Active Hour''s Dump'!$D$3:$AH$337,
MATCH($C258,'Active Hour''s Dump'!$A$3:$A$337,0),
MATCH(P$2,'Active Hour''s Dump'!$D$2:$AH$2,0)
))),"")</f>
        <v>3</v>
      </c>
      <c r="Q258" s="13">
        <f>_xlfn.IFNA(IF(Q$3="Productivity",
INDEX('Productivity Dump'!$E$4:$AJ$500,
MATCH($A258,'Productivity Dump'!$A$4:$A$500,0),
MATCH(Q$2,'Productivity Dump'!$E$3:$AJ$3,0)
),
IF(Q$3="Attendance",
INDEX('Attendance Dump'!$E$2:$AI$400,
MATCH($A258,'Attendance Dump'!$B$2:$B$400,0),
MATCH(Q$2,'Attendance Dump'!$E$1:$AI$1,0)
),
INDEX('Active Hour''s Dump'!$D$3:$AH$337,
MATCH($C258,'Active Hour''s Dump'!$A$3:$A$337,0),
MATCH(Q$2,'Active Hour''s Dump'!$D$2:$AH$2,0)
))),"")</f>
        <v>0</v>
      </c>
      <c r="R258" s="13" t="str">
        <f>_xlfn.IFNA(IF(R$3="Productivity",
INDEX('Productivity Dump'!$E$4:$AJ$500,
MATCH($A258,'Productivity Dump'!$A$4:$A$500,0),
MATCH(R$2,'Productivity Dump'!$E$3:$AJ$3,0)
),
IF(R$3="Attendance",
INDEX('Attendance Dump'!$E$2:$AI$400,
MATCH($A258,'Attendance Dump'!$B$2:$B$400,0),
MATCH(R$2,'Attendance Dump'!$E$1:$AI$1,0)
),
INDEX('Active Hour''s Dump'!$D$3:$AH$337,
MATCH($C258,'Active Hour''s Dump'!$A$3:$A$337,0),
MATCH(R$2,'Active Hour''s Dump'!$D$2:$AH$2,0)
))),"")</f>
        <v>WO</v>
      </c>
      <c r="S258" s="54">
        <f>_xlfn.IFNA(IF(S$3="Productivity",
INDEX('Productivity Dump'!$E$4:$AJ$500,
MATCH($A258,'Productivity Dump'!$A$4:$A$500,0),
MATCH(S$2,'Productivity Dump'!$E$3:$AJ$3,0)
),
IF(S$3="Attendance",
INDEX('Attendance Dump'!$E$2:$AI$400,
MATCH($A258,'Attendance Dump'!$B$2:$B$400,0),
MATCH(S$2,'Attendance Dump'!$E$1:$AI$1,0)
),
INDEX('Active Hour''s Dump'!$D$3:$AH$337,
MATCH($C258,'Active Hour''s Dump'!$A$3:$A$337,0),
MATCH(S$2,'Active Hour''s Dump'!$D$2:$AH$2,0)
))),"")</f>
        <v>0</v>
      </c>
      <c r="T258" s="13">
        <f>_xlfn.IFNA(IF(T$3="Productivity",
INDEX('Productivity Dump'!$E$4:$AJ$500,
MATCH($A258,'Productivity Dump'!$A$4:$A$500,0),
MATCH(T$2,'Productivity Dump'!$E$3:$AJ$3,0)
),
IF(T$3="Attendance",
INDEX('Attendance Dump'!$E$2:$AI$400,
MATCH($A258,'Attendance Dump'!$B$2:$B$400,0),
MATCH(T$2,'Attendance Dump'!$E$1:$AI$1,0)
),
INDEX('Active Hour''s Dump'!$D$3:$AH$337,
MATCH($C258,'Active Hour''s Dump'!$A$3:$A$337,0),
MATCH(T$2,'Active Hour''s Dump'!$D$2:$AH$2,0)
))),"")</f>
        <v>507.185</v>
      </c>
      <c r="U258" s="13" t="str">
        <f>_xlfn.IFNA(IF(U$3="Productivity",
INDEX('Productivity Dump'!$E$4:$AJ$500,
MATCH($A258,'Productivity Dump'!$A$4:$A$500,0),
MATCH(U$2,'Productivity Dump'!$E$3:$AJ$3,0)
),
IF(U$3="Attendance",
INDEX('Attendance Dump'!$E$2:$AI$400,
MATCH($A258,'Attendance Dump'!$B$2:$B$400,0),
MATCH(U$2,'Attendance Dump'!$E$1:$AI$1,0)
),
INDEX('Active Hour''s Dump'!$D$3:$AH$337,
MATCH($C258,'Active Hour''s Dump'!$A$3:$A$337,0),
MATCH(U$2,'Active Hour''s Dump'!$D$2:$AH$2,0)
))),"")</f>
        <v>P</v>
      </c>
      <c r="V258" s="54">
        <f>_xlfn.IFNA(IF(V$3="Productivity",
INDEX('Productivity Dump'!$E$4:$AJ$500,
MATCH($A258,'Productivity Dump'!$A$4:$A$500,0),
MATCH(V$2,'Productivity Dump'!$E$3:$AJ$3,0)
),
IF(V$3="Attendance",
INDEX('Attendance Dump'!$E$2:$AI$400,
MATCH($A258,'Attendance Dump'!$B$2:$B$400,0),
MATCH(V$2,'Attendance Dump'!$E$1:$AI$1,0)
),
INDEX('Active Hour''s Dump'!$D$3:$AH$337,
MATCH($C258,'Active Hour''s Dump'!$A$3:$A$337,0),
MATCH(V$2,'Active Hour''s Dump'!$D$2:$AH$2,0)
))),"")</f>
        <v>5.1666666666666696</v>
      </c>
      <c r="W258" s="13">
        <f>_xlfn.IFNA(IF(W$3="Productivity",
INDEX('Productivity Dump'!$E$4:$AJ$500,
MATCH($A258,'Productivity Dump'!$A$4:$A$500,0),
MATCH(W$2,'Productivity Dump'!$E$3:$AJ$3,0)
),
IF(W$3="Attendance",
INDEX('Attendance Dump'!$E$2:$AI$400,
MATCH($A258,'Attendance Dump'!$B$2:$B$400,0),
MATCH(W$2,'Attendance Dump'!$E$1:$AI$1,0)
),
INDEX('Active Hour''s Dump'!$D$3:$AH$337,
MATCH($C258,'Active Hour''s Dump'!$A$3:$A$337,0),
MATCH(W$2,'Active Hour''s Dump'!$D$2:$AH$2,0)
))),"")</f>
        <v>904.8119999999999</v>
      </c>
      <c r="X258" s="13" t="str">
        <f>_xlfn.IFNA(IF(X$3="Productivity",
INDEX('Productivity Dump'!$E$4:$AJ$500,
MATCH($A258,'Productivity Dump'!$A$4:$A$500,0),
MATCH(X$2,'Productivity Dump'!$E$3:$AJ$3,0)
),
IF(X$3="Attendance",
INDEX('Attendance Dump'!$E$2:$AI$400,
MATCH($A258,'Attendance Dump'!$B$2:$B$400,0),
MATCH(X$2,'Attendance Dump'!$E$1:$AI$1,0)
),
INDEX('Active Hour''s Dump'!$D$3:$AH$337,
MATCH($C258,'Active Hour''s Dump'!$A$3:$A$337,0),
MATCH(X$2,'Active Hour''s Dump'!$D$2:$AH$2,0)
))),"")</f>
        <v>P</v>
      </c>
      <c r="Y258" s="54">
        <f>_xlfn.IFNA(IF(Y$3="Productivity",
INDEX('Productivity Dump'!$E$4:$AJ$500,
MATCH($A258,'Productivity Dump'!$A$4:$A$500,0),
MATCH(Y$2,'Productivity Dump'!$E$3:$AJ$3,0)
),
IF(Y$3="Attendance",
INDEX('Attendance Dump'!$E$2:$AI$400,
MATCH($A258,'Attendance Dump'!$B$2:$B$400,0),
MATCH(Y$2,'Attendance Dump'!$E$1:$AI$1,0)
),
INDEX('Active Hour''s Dump'!$D$3:$AH$337,
MATCH($C258,'Active Hour''s Dump'!$A$3:$A$337,0),
MATCH(Y$2,'Active Hour''s Dump'!$D$2:$AH$2,0)
))),"")</f>
        <v>8.9166666666666696</v>
      </c>
      <c r="Z258" s="13">
        <f>_xlfn.IFNA(IF(Z$3="Productivity",
INDEX('Productivity Dump'!$E$4:$AJ$500,
MATCH($A258,'Productivity Dump'!$A$4:$A$500,0),
MATCH(Z$2,'Productivity Dump'!$E$3:$AJ$3,0)
),
IF(Z$3="Attendance",
INDEX('Attendance Dump'!$E$2:$AI$400,
MATCH($A258,'Attendance Dump'!$B$2:$B$400,0),
MATCH(Z$2,'Attendance Dump'!$E$1:$AI$1,0)
),
INDEX('Active Hour''s Dump'!$D$3:$AH$337,
MATCH($C258,'Active Hour''s Dump'!$A$3:$A$337,0),
MATCH(Z$2,'Active Hour''s Dump'!$D$2:$AH$2,0)
))),"")</f>
        <v>917.04300000000012</v>
      </c>
      <c r="AA258" s="13" t="str">
        <f>_xlfn.IFNA(IF(AA$3="Productivity",
INDEX('Productivity Dump'!$E$4:$AJ$500,
MATCH($A258,'Productivity Dump'!$A$4:$A$500,0),
MATCH(AA$2,'Productivity Dump'!$E$3:$AJ$3,0)
),
IF(AA$3="Attendance",
INDEX('Attendance Dump'!$E$2:$AI$400,
MATCH($A258,'Attendance Dump'!$B$2:$B$400,0),
MATCH(AA$2,'Attendance Dump'!$E$1:$AI$1,0)
),
INDEX('Active Hour''s Dump'!$D$3:$AH$337,
MATCH($C258,'Active Hour''s Dump'!$A$3:$A$337,0),
MATCH(AA$2,'Active Hour''s Dump'!$D$2:$AH$2,0)
))),"")</f>
        <v>P</v>
      </c>
      <c r="AB258" s="54">
        <f>_xlfn.IFNA(IF(AB$3="Productivity",
INDEX('Productivity Dump'!$E$4:$AJ$500,
MATCH($A258,'Productivity Dump'!$A$4:$A$500,0),
MATCH(AB$2,'Productivity Dump'!$E$3:$AJ$3,0)
),
IF(AB$3="Attendance",
INDEX('Attendance Dump'!$E$2:$AI$400,
MATCH($A258,'Attendance Dump'!$B$2:$B$400,0),
MATCH(AB$2,'Attendance Dump'!$E$1:$AI$1,0)
),
INDEX('Active Hour''s Dump'!$D$3:$AH$337,
MATCH($C258,'Active Hour''s Dump'!$A$3:$A$337,0),
MATCH(AB$2,'Active Hour''s Dump'!$D$2:$AH$2,0)
))),"")</f>
        <v>8.1666666666666696</v>
      </c>
      <c r="AC258" s="13">
        <f>_xlfn.IFNA(IF(AC$3="Productivity",
INDEX('Productivity Dump'!$E$4:$AJ$500,
MATCH($A258,'Productivity Dump'!$A$4:$A$500,0),
MATCH(AC$2,'Productivity Dump'!$E$3:$AJ$3,0)
),
IF(AC$3="Attendance",
INDEX('Attendance Dump'!$E$2:$AI$400,
MATCH($A258,'Attendance Dump'!$B$2:$B$400,0),
MATCH(AC$2,'Attendance Dump'!$E$1:$AI$1,0)
),
INDEX('Active Hour''s Dump'!$D$3:$AH$337,
MATCH($C258,'Active Hour''s Dump'!$A$3:$A$337,0),
MATCH(AC$2,'Active Hour''s Dump'!$D$2:$AH$2,0)
))),"")</f>
        <v>818.12199999999996</v>
      </c>
      <c r="AD258" s="13" t="str">
        <f>_xlfn.IFNA(IF(AD$3="Productivity",
INDEX('Productivity Dump'!$E$4:$AJ$500,
MATCH($A258,'Productivity Dump'!$A$4:$A$500,0),
MATCH(AD$2,'Productivity Dump'!$E$3:$AJ$3,0)
),
IF(AD$3="Attendance",
INDEX('Attendance Dump'!$E$2:$AI$400,
MATCH($A258,'Attendance Dump'!$B$2:$B$400,0),
MATCH(AD$2,'Attendance Dump'!$E$1:$AI$1,0)
),
INDEX('Active Hour''s Dump'!$D$3:$AH$337,
MATCH($C258,'Active Hour''s Dump'!$A$3:$A$337,0),
MATCH(AD$2,'Active Hour''s Dump'!$D$2:$AH$2,0)
))),"")</f>
        <v>P</v>
      </c>
      <c r="AE258" s="54">
        <f>_xlfn.IFNA(IF(AE$3="Productivity",
INDEX('Productivity Dump'!$E$4:$AJ$500,
MATCH($A258,'Productivity Dump'!$A$4:$A$500,0),
MATCH(AE$2,'Productivity Dump'!$E$3:$AJ$3,0)
),
IF(AE$3="Attendance",
INDEX('Attendance Dump'!$E$2:$AI$400,
MATCH($A258,'Attendance Dump'!$B$2:$B$400,0),
MATCH(AE$2,'Attendance Dump'!$E$1:$AI$1,0)
),
INDEX('Active Hour''s Dump'!$D$3:$AH$337,
MATCH($C258,'Active Hour''s Dump'!$A$3:$A$337,0),
MATCH(AE$2,'Active Hour''s Dump'!$D$2:$AH$2,0)
))),"")</f>
        <v>9.25</v>
      </c>
      <c r="AF258" s="13">
        <f>_xlfn.IFNA(IF(AF$3="Productivity",
INDEX('Productivity Dump'!$E$4:$AJ$500,
MATCH($A258,'Productivity Dump'!$A$4:$A$500,0),
MATCH(AF$2,'Productivity Dump'!$E$3:$AJ$3,0)
),
IF(AF$3="Attendance",
INDEX('Attendance Dump'!$E$2:$AI$400,
MATCH($A258,'Attendance Dump'!$B$2:$B$400,0),
MATCH(AF$2,'Attendance Dump'!$E$1:$AI$1,0)
),
INDEX('Active Hour''s Dump'!$D$3:$AH$337,
MATCH($C258,'Active Hour''s Dump'!$A$3:$A$337,0),
MATCH(AF$2,'Active Hour''s Dump'!$D$2:$AH$2,0)
))),"")</f>
        <v>860.31499999999994</v>
      </c>
      <c r="AG258" s="13" t="str">
        <f>_xlfn.IFNA(IF(AG$3="Productivity",
INDEX('Productivity Dump'!$E$4:$AJ$500,
MATCH($A258,'Productivity Dump'!$A$4:$A$500,0),
MATCH(AG$2,'Productivity Dump'!$E$3:$AJ$3,0)
),
IF(AG$3="Attendance",
INDEX('Attendance Dump'!$E$2:$AI$400,
MATCH($A258,'Attendance Dump'!$B$2:$B$400,0),
MATCH(AG$2,'Attendance Dump'!$E$1:$AI$1,0)
),
INDEX('Active Hour''s Dump'!$D$3:$AH$337,
MATCH($C258,'Active Hour''s Dump'!$A$3:$A$337,0),
MATCH(AG$2,'Active Hour''s Dump'!$D$2:$AH$2,0)
))),"")</f>
        <v>P</v>
      </c>
      <c r="AH258" s="54">
        <f>_xlfn.IFNA(IF(AH$3="Productivity",
INDEX('Productivity Dump'!$E$4:$AJ$500,
MATCH($A258,'Productivity Dump'!$A$4:$A$500,0),
MATCH(AH$2,'Productivity Dump'!$E$3:$AJ$3,0)
),
IF(AH$3="Attendance",
INDEX('Attendance Dump'!$E$2:$AI$400,
MATCH($A258,'Attendance Dump'!$B$2:$B$400,0),
MATCH(AH$2,'Attendance Dump'!$E$1:$AI$1,0)
),
INDEX('Active Hour''s Dump'!$D$3:$AH$337,
MATCH($C258,'Active Hour''s Dump'!$A$3:$A$337,0),
MATCH(AH$2,'Active Hour''s Dump'!$D$2:$AH$2,0)
))),"")</f>
        <v>8</v>
      </c>
      <c r="AI258" s="13">
        <f>_xlfn.IFNA(IF(AI$3="Productivity",
INDEX('Productivity Dump'!$E$4:$AJ$500,
MATCH($A258,'Productivity Dump'!$A$4:$A$500,0),
MATCH(AI$2,'Productivity Dump'!$E$3:$AJ$3,0)
),
IF(AI$3="Attendance",
INDEX('Attendance Dump'!$E$2:$AI$400,
MATCH($A258,'Attendance Dump'!$B$2:$B$400,0),
MATCH(AI$2,'Attendance Dump'!$E$1:$AI$1,0)
),
INDEX('Active Hour''s Dump'!$D$3:$AH$337,
MATCH($C258,'Active Hour''s Dump'!$A$3:$A$337,0),
MATCH(AI$2,'Active Hour''s Dump'!$D$2:$AH$2,0)
))),"")</f>
        <v>808.01400000000001</v>
      </c>
      <c r="AJ258" s="13" t="str">
        <f>_xlfn.IFNA(IF(AJ$3="Productivity",
INDEX('Productivity Dump'!$E$4:$AJ$500,
MATCH($A258,'Productivity Dump'!$A$4:$A$500,0),
MATCH(AJ$2,'Productivity Dump'!$E$3:$AJ$3,0)
),
IF(AJ$3="Attendance",
INDEX('Attendance Dump'!$E$2:$AI$400,
MATCH($A258,'Attendance Dump'!$B$2:$B$400,0),
MATCH(AJ$2,'Attendance Dump'!$E$1:$AI$1,0)
),
INDEX('Active Hour''s Dump'!$D$3:$AH$337,
MATCH($C258,'Active Hour''s Dump'!$A$3:$A$337,0),
MATCH(AJ$2,'Active Hour''s Dump'!$D$2:$AH$2,0)
))),"")</f>
        <v>P</v>
      </c>
      <c r="AK258" s="54">
        <f>_xlfn.IFNA(IF(AK$3="Productivity",
INDEX('Productivity Dump'!$E$4:$AJ$500,
MATCH($A258,'Productivity Dump'!$A$4:$A$500,0),
MATCH(AK$2,'Productivity Dump'!$E$3:$AJ$3,0)
),
IF(AK$3="Attendance",
INDEX('Attendance Dump'!$E$2:$AI$400,
MATCH($A258,'Attendance Dump'!$B$2:$B$400,0),
MATCH(AK$2,'Attendance Dump'!$E$1:$AI$1,0)
),
INDEX('Active Hour''s Dump'!$D$3:$AH$337,
MATCH($C258,'Active Hour''s Dump'!$A$3:$A$337,0),
MATCH(AK$2,'Active Hour''s Dump'!$D$2:$AH$2,0)
))),"")</f>
        <v>7.6666666666666696</v>
      </c>
      <c r="AL258" s="13">
        <f>_xlfn.IFNA(IF(AL$3="Productivity",
INDEX('Productivity Dump'!$E$4:$AJ$500,
MATCH($A258,'Productivity Dump'!$A$4:$A$500,0),
MATCH(AL$2,'Productivity Dump'!$E$3:$AJ$3,0)
),
IF(AL$3="Attendance",
INDEX('Attendance Dump'!$E$2:$AI$400,
MATCH($A258,'Attendance Dump'!$B$2:$B$400,0),
MATCH(AL$2,'Attendance Dump'!$E$1:$AI$1,0)
),
INDEX('Active Hour''s Dump'!$D$3:$AH$337,
MATCH($C258,'Active Hour''s Dump'!$A$3:$A$337,0),
MATCH(AL$2,'Active Hour''s Dump'!$D$2:$AH$2,0)
))),"")</f>
        <v>0</v>
      </c>
      <c r="AM258" s="13" t="str">
        <f>_xlfn.IFNA(IF(AM$3="Productivity",
INDEX('Productivity Dump'!$E$4:$AJ$500,
MATCH($A258,'Productivity Dump'!$A$4:$A$500,0),
MATCH(AM$2,'Productivity Dump'!$E$3:$AJ$3,0)
),
IF(AM$3="Attendance",
INDEX('Attendance Dump'!$E$2:$AI$400,
MATCH($A258,'Attendance Dump'!$B$2:$B$400,0),
MATCH(AM$2,'Attendance Dump'!$E$1:$AI$1,0)
),
INDEX('Active Hour''s Dump'!$D$3:$AH$337,
MATCH($C258,'Active Hour''s Dump'!$A$3:$A$337,0),
MATCH(AM$2,'Active Hour''s Dump'!$D$2:$AH$2,0)
))),"")</f>
        <v>WO</v>
      </c>
      <c r="AN258" s="54">
        <f>_xlfn.IFNA(IF(AN$3="Productivity",
INDEX('Productivity Dump'!$E$4:$AJ$500,
MATCH($A258,'Productivity Dump'!$A$4:$A$500,0),
MATCH(AN$2,'Productivity Dump'!$E$3:$AJ$3,0)
),
IF(AN$3="Attendance",
INDEX('Attendance Dump'!$E$2:$AI$400,
MATCH($A258,'Attendance Dump'!$B$2:$B$400,0),
MATCH(AN$2,'Attendance Dump'!$E$1:$AI$1,0)
),
INDEX('Active Hour''s Dump'!$D$3:$AH$337,
MATCH($C258,'Active Hour''s Dump'!$A$3:$A$337,0),
MATCH(AN$2,'Active Hour''s Dump'!$D$2:$AH$2,0)
))),"")</f>
        <v>0</v>
      </c>
      <c r="AO258" s="13">
        <f>_xlfn.IFNA(IF(AO$3="Productivity",
INDEX('Productivity Dump'!$E$4:$AJ$500,
MATCH($A258,'Productivity Dump'!$A$4:$A$500,0),
MATCH(AO$2,'Productivity Dump'!$E$3:$AJ$3,0)
),
IF(AO$3="Attendance",
INDEX('Attendance Dump'!$E$2:$AI$400,
MATCH($A258,'Attendance Dump'!$B$2:$B$400,0),
MATCH(AO$2,'Attendance Dump'!$E$1:$AI$1,0)
),
INDEX('Active Hour''s Dump'!$D$3:$AH$337,
MATCH($C258,'Active Hour''s Dump'!$A$3:$A$337,0),
MATCH(AO$2,'Active Hour''s Dump'!$D$2:$AH$2,0)
))),"")</f>
        <v>664.55299999999988</v>
      </c>
      <c r="AP258" s="13" t="str">
        <f>_xlfn.IFNA(IF(AP$3="Productivity",
INDEX('Productivity Dump'!$E$4:$AJ$500,
MATCH($A258,'Productivity Dump'!$A$4:$A$500,0),
MATCH(AP$2,'Productivity Dump'!$E$3:$AJ$3,0)
),
IF(AP$3="Attendance",
INDEX('Attendance Dump'!$E$2:$AI$400,
MATCH($A258,'Attendance Dump'!$B$2:$B$400,0),
MATCH(AP$2,'Attendance Dump'!$E$1:$AI$1,0)
),
INDEX('Active Hour''s Dump'!$D$3:$AH$337,
MATCH($C258,'Active Hour''s Dump'!$A$3:$A$337,0),
MATCH(AP$2,'Active Hour''s Dump'!$D$2:$AH$2,0)
))),"")</f>
        <v>P</v>
      </c>
      <c r="AQ258" s="54">
        <f>_xlfn.IFNA(IF(AQ$3="Productivity",
INDEX('Productivity Dump'!$E$4:$AJ$500,
MATCH($A258,'Productivity Dump'!$A$4:$A$500,0),
MATCH(AQ$2,'Productivity Dump'!$E$3:$AJ$3,0)
),
IF(AQ$3="Attendance",
INDEX('Attendance Dump'!$E$2:$AI$400,
MATCH($A258,'Attendance Dump'!$B$2:$B$400,0),
MATCH(AQ$2,'Attendance Dump'!$E$1:$AI$1,0)
),
INDEX('Active Hour''s Dump'!$D$3:$AH$337,
MATCH($C258,'Active Hour''s Dump'!$A$3:$A$337,0),
MATCH(AQ$2,'Active Hour''s Dump'!$D$2:$AH$2,0)
))),"")</f>
        <v>6.9166666666666696</v>
      </c>
      <c r="AR258" s="13">
        <f>_xlfn.IFNA(IF(AR$3="Productivity",
INDEX('Productivity Dump'!$E$4:$AJ$500,
MATCH($A258,'Productivity Dump'!$A$4:$A$500,0),
MATCH(AR$2,'Productivity Dump'!$E$3:$AJ$3,0)
),
IF(AR$3="Attendance",
INDEX('Attendance Dump'!$E$2:$AI$400,
MATCH($A258,'Attendance Dump'!$B$2:$B$400,0),
MATCH(AR$2,'Attendance Dump'!$E$1:$AI$1,0)
),
INDEX('Active Hour''s Dump'!$D$3:$AH$337,
MATCH($C258,'Active Hour''s Dump'!$A$3:$A$337,0),
MATCH(AR$2,'Active Hour''s Dump'!$D$2:$AH$2,0)
))),"")</f>
        <v>813.34000000000015</v>
      </c>
      <c r="AS258" s="13" t="str">
        <f>_xlfn.IFNA(IF(AS$3="Productivity",
INDEX('Productivity Dump'!$E$4:$AJ$500,
MATCH($A258,'Productivity Dump'!$A$4:$A$500,0),
MATCH(AS$2,'Productivity Dump'!$E$3:$AJ$3,0)
),
IF(AS$3="Attendance",
INDEX('Attendance Dump'!$E$2:$AI$400,
MATCH($A258,'Attendance Dump'!$B$2:$B$400,0),
MATCH(AS$2,'Attendance Dump'!$E$1:$AI$1,0)
),
INDEX('Active Hour''s Dump'!$D$3:$AH$337,
MATCH($C258,'Active Hour''s Dump'!$A$3:$A$337,0),
MATCH(AS$2,'Active Hour''s Dump'!$D$2:$AH$2,0)
))),"")</f>
        <v>P</v>
      </c>
      <c r="AT258" s="54">
        <f>_xlfn.IFNA(IF(AT$3="Productivity",
INDEX('Productivity Dump'!$E$4:$AJ$500,
MATCH($A258,'Productivity Dump'!$A$4:$A$500,0),
MATCH(AT$2,'Productivity Dump'!$E$3:$AJ$3,0)
),
IF(AT$3="Attendance",
INDEX('Attendance Dump'!$E$2:$AI$400,
MATCH($A258,'Attendance Dump'!$B$2:$B$400,0),
MATCH(AT$2,'Attendance Dump'!$E$1:$AI$1,0)
),
INDEX('Active Hour''s Dump'!$D$3:$AH$337,
MATCH($C258,'Active Hour''s Dump'!$A$3:$A$337,0),
MATCH(AT$2,'Active Hour''s Dump'!$D$2:$AH$2,0)
))),"")</f>
        <v>8.1666666666666696</v>
      </c>
      <c r="AU258" s="13">
        <f>_xlfn.IFNA(IF(AU$3="Productivity",
INDEX('Productivity Dump'!$E$4:$AJ$500,
MATCH($A258,'Productivity Dump'!$A$4:$A$500,0),
MATCH(AU$2,'Productivity Dump'!$E$3:$AJ$3,0)
),
IF(AU$3="Attendance",
INDEX('Attendance Dump'!$E$2:$AI$400,
MATCH($A258,'Attendance Dump'!$B$2:$B$400,0),
MATCH(AU$2,'Attendance Dump'!$E$1:$AI$1,0)
),
INDEX('Active Hour''s Dump'!$D$3:$AH$337,
MATCH($C258,'Active Hour''s Dump'!$A$3:$A$337,0),
MATCH(AU$2,'Active Hour''s Dump'!$D$2:$AH$2,0)
))),"")</f>
        <v>809.4620000000001</v>
      </c>
      <c r="AV258" s="13" t="str">
        <f>_xlfn.IFNA(IF(AV$3="Productivity",
INDEX('Productivity Dump'!$E$4:$AJ$500,
MATCH($A258,'Productivity Dump'!$A$4:$A$500,0),
MATCH(AV$2,'Productivity Dump'!$E$3:$AJ$3,0)
),
IF(AV$3="Attendance",
INDEX('Attendance Dump'!$E$2:$AI$400,
MATCH($A258,'Attendance Dump'!$B$2:$B$400,0),
MATCH(AV$2,'Attendance Dump'!$E$1:$AI$1,0)
),
INDEX('Active Hour''s Dump'!$D$3:$AH$337,
MATCH($C258,'Active Hour''s Dump'!$A$3:$A$337,0),
MATCH(AV$2,'Active Hour''s Dump'!$D$2:$AH$2,0)
))),"")</f>
        <v>P</v>
      </c>
      <c r="AW258" s="54">
        <f>_xlfn.IFNA(IF(AW$3="Productivity",
INDEX('Productivity Dump'!$E$4:$AJ$500,
MATCH($A258,'Productivity Dump'!$A$4:$A$500,0),
MATCH(AW$2,'Productivity Dump'!$E$3:$AJ$3,0)
),
IF(AW$3="Attendance",
INDEX('Attendance Dump'!$E$2:$AI$400,
MATCH($A258,'Attendance Dump'!$B$2:$B$400,0),
MATCH(AW$2,'Attendance Dump'!$E$1:$AI$1,0)
),
INDEX('Active Hour''s Dump'!$D$3:$AH$337,
MATCH($C258,'Active Hour''s Dump'!$A$3:$A$337,0),
MATCH(AW$2,'Active Hour''s Dump'!$D$2:$AH$2,0)
))),"")</f>
        <v>8</v>
      </c>
      <c r="AX258" s="13">
        <f>_xlfn.IFNA(IF(AX$3="Productivity",
INDEX('Productivity Dump'!$E$4:$AJ$500,
MATCH($A258,'Productivity Dump'!$A$4:$A$500,0),
MATCH(AX$2,'Productivity Dump'!$E$3:$AJ$3,0)
),
IF(AX$3="Attendance",
INDEX('Attendance Dump'!$E$2:$AI$400,
MATCH($A258,'Attendance Dump'!$B$2:$B$400,0),
MATCH(AX$2,'Attendance Dump'!$E$1:$AI$1,0)
),
INDEX('Active Hour''s Dump'!$D$3:$AH$337,
MATCH($C258,'Active Hour''s Dump'!$A$3:$A$337,0),
MATCH(AX$2,'Active Hour''s Dump'!$D$2:$AH$2,0)
))),"")</f>
        <v>1016.5829999999999</v>
      </c>
      <c r="AY258" s="13" t="str">
        <f>_xlfn.IFNA(IF(AY$3="Productivity",
INDEX('Productivity Dump'!$E$4:$AJ$500,
MATCH($A258,'Productivity Dump'!$A$4:$A$500,0),
MATCH(AY$2,'Productivity Dump'!$E$3:$AJ$3,0)
),
IF(AY$3="Attendance",
INDEX('Attendance Dump'!$E$2:$AI$400,
MATCH($A258,'Attendance Dump'!$B$2:$B$400,0),
MATCH(AY$2,'Attendance Dump'!$E$1:$AI$1,0)
),
INDEX('Active Hour''s Dump'!$D$3:$AH$337,
MATCH($C258,'Active Hour''s Dump'!$A$3:$A$337,0),
MATCH(AY$2,'Active Hour''s Dump'!$D$2:$AH$2,0)
))),"")</f>
        <v>P</v>
      </c>
      <c r="AZ258" s="54">
        <f>_xlfn.IFNA(IF(AZ$3="Productivity",
INDEX('Productivity Dump'!$E$4:$AJ$500,
MATCH($A258,'Productivity Dump'!$A$4:$A$500,0),
MATCH(AZ$2,'Productivity Dump'!$E$3:$AJ$3,0)
),
IF(AZ$3="Attendance",
INDEX('Attendance Dump'!$E$2:$AI$400,
MATCH($A258,'Attendance Dump'!$B$2:$B$400,0),
MATCH(AZ$2,'Attendance Dump'!$E$1:$AI$1,0)
),
INDEX('Active Hour''s Dump'!$D$3:$AH$337,
MATCH($C258,'Active Hour''s Dump'!$A$3:$A$337,0),
MATCH(AZ$2,'Active Hour''s Dump'!$D$2:$AH$2,0)
))),"")</f>
        <v>8.75</v>
      </c>
      <c r="BA258" s="13">
        <f>_xlfn.IFNA(IF(BA$3="Productivity",
INDEX('Productivity Dump'!$E$4:$AJ$500,
MATCH($A258,'Productivity Dump'!$A$4:$A$500,0),
MATCH(BA$2,'Productivity Dump'!$E$3:$AJ$3,0)
),
IF(BA$3="Attendance",
INDEX('Attendance Dump'!$E$2:$AI$400,
MATCH($A258,'Attendance Dump'!$B$2:$B$400,0),
MATCH(BA$2,'Attendance Dump'!$E$1:$AI$1,0)
),
INDEX('Active Hour''s Dump'!$D$3:$AH$337,
MATCH($C258,'Active Hour''s Dump'!$A$3:$A$337,0),
MATCH(BA$2,'Active Hour''s Dump'!$D$2:$AH$2,0)
))),"")</f>
        <v>962.83</v>
      </c>
      <c r="BB258" s="13" t="str">
        <f>_xlfn.IFNA(IF(BB$3="Productivity",
INDEX('Productivity Dump'!$E$4:$AJ$500,
MATCH($A258,'Productivity Dump'!$A$4:$A$500,0),
MATCH(BB$2,'Productivity Dump'!$E$3:$AJ$3,0)
),
IF(BB$3="Attendance",
INDEX('Attendance Dump'!$E$2:$AI$400,
MATCH($A258,'Attendance Dump'!$B$2:$B$400,0),
MATCH(BB$2,'Attendance Dump'!$E$1:$AI$1,0)
),
INDEX('Active Hour''s Dump'!$D$3:$AH$337,
MATCH($C258,'Active Hour''s Dump'!$A$3:$A$337,0),
MATCH(BB$2,'Active Hour''s Dump'!$D$2:$AH$2,0)
))),"")</f>
        <v>P</v>
      </c>
      <c r="BC258" s="54">
        <f>_xlfn.IFNA(IF(BC$3="Productivity",
INDEX('Productivity Dump'!$E$4:$AJ$500,
MATCH($A258,'Productivity Dump'!$A$4:$A$500,0),
MATCH(BC$2,'Productivity Dump'!$E$3:$AJ$3,0)
),
IF(BC$3="Attendance",
INDEX('Attendance Dump'!$E$2:$AI$400,
MATCH($A258,'Attendance Dump'!$B$2:$B$400,0),
MATCH(BC$2,'Attendance Dump'!$E$1:$AI$1,0)
),
INDEX('Active Hour''s Dump'!$D$3:$AH$337,
MATCH($C258,'Active Hour''s Dump'!$A$3:$A$337,0),
MATCH(BC$2,'Active Hour''s Dump'!$D$2:$AH$2,0)
))),"")</f>
        <v>8.8333333333333304</v>
      </c>
      <c r="BD258" s="13">
        <f>_xlfn.IFNA(IF(BD$3="Productivity",
INDEX('Productivity Dump'!$E$4:$AJ$500,
MATCH($A258,'Productivity Dump'!$A$4:$A$500,0),
MATCH(BD$2,'Productivity Dump'!$E$3:$AJ$3,0)
),
IF(BD$3="Attendance",
INDEX('Attendance Dump'!$E$2:$AI$400,
MATCH($A258,'Attendance Dump'!$B$2:$B$400,0),
MATCH(BD$2,'Attendance Dump'!$E$1:$AI$1,0)
),
INDEX('Active Hour''s Dump'!$D$3:$AH$337,
MATCH($C258,'Active Hour''s Dump'!$A$3:$A$337,0),
MATCH(BD$2,'Active Hour''s Dump'!$D$2:$AH$2,0)
))),"")</f>
        <v>300.07399999999996</v>
      </c>
      <c r="BE258" s="13" t="str">
        <f>_xlfn.IFNA(IF(BE$3="Productivity",
INDEX('Productivity Dump'!$E$4:$AJ$500,
MATCH($A258,'Productivity Dump'!$A$4:$A$500,0),
MATCH(BE$2,'Productivity Dump'!$E$3:$AJ$3,0)
),
IF(BE$3="Attendance",
INDEX('Attendance Dump'!$E$2:$AI$400,
MATCH($A258,'Attendance Dump'!$B$2:$B$400,0),
MATCH(BE$2,'Attendance Dump'!$E$1:$AI$1,0)
),
INDEX('Active Hour''s Dump'!$D$3:$AH$337,
MATCH($C258,'Active Hour''s Dump'!$A$3:$A$337,0),
MATCH(BE$2,'Active Hour''s Dump'!$D$2:$AH$2,0)
))),"")</f>
        <v>P</v>
      </c>
      <c r="BF258" s="54">
        <f>_xlfn.IFNA(IF(BF$3="Productivity",
INDEX('Productivity Dump'!$E$4:$AJ$500,
MATCH($A258,'Productivity Dump'!$A$4:$A$500,0),
MATCH(BF$2,'Productivity Dump'!$E$3:$AJ$3,0)
),
IF(BF$3="Attendance",
INDEX('Attendance Dump'!$E$2:$AI$400,
MATCH($A258,'Attendance Dump'!$B$2:$B$400,0),
MATCH(BF$2,'Attendance Dump'!$E$1:$AI$1,0)
),
INDEX('Active Hour''s Dump'!$D$3:$AH$337,
MATCH($C258,'Active Hour''s Dump'!$A$3:$A$337,0),
MATCH(BF$2,'Active Hour''s Dump'!$D$2:$AH$2,0)
))),"")</f>
        <v>3.5833333333333299</v>
      </c>
      <c r="BG258" s="13">
        <f>_xlfn.IFNA(IF(BG$3="Productivity",
INDEX('Productivity Dump'!$E$4:$AJ$500,
MATCH($A258,'Productivity Dump'!$A$4:$A$500,0),
MATCH(BG$2,'Productivity Dump'!$E$3:$AJ$3,0)
),
IF(BG$3="Attendance",
INDEX('Attendance Dump'!$E$2:$AI$400,
MATCH($A258,'Attendance Dump'!$B$2:$B$400,0),
MATCH(BG$2,'Attendance Dump'!$E$1:$AI$1,0)
),
INDEX('Active Hour''s Dump'!$D$3:$AH$337,
MATCH($C258,'Active Hour''s Dump'!$A$3:$A$337,0),
MATCH(BG$2,'Active Hour''s Dump'!$D$2:$AH$2,0)
))),"")</f>
        <v>0</v>
      </c>
      <c r="BH258" s="13" t="str">
        <f>_xlfn.IFNA(IF(BH$3="Productivity",
INDEX('Productivity Dump'!$E$4:$AJ$500,
MATCH($A258,'Productivity Dump'!$A$4:$A$500,0),
MATCH(BH$2,'Productivity Dump'!$E$3:$AJ$3,0)
),
IF(BH$3="Attendance",
INDEX('Attendance Dump'!$E$2:$AI$400,
MATCH($A258,'Attendance Dump'!$B$2:$B$400,0),
MATCH(BH$2,'Attendance Dump'!$E$1:$AI$1,0)
),
INDEX('Active Hour''s Dump'!$D$3:$AH$337,
MATCH($C258,'Active Hour''s Dump'!$A$3:$A$337,0),
MATCH(BH$2,'Active Hour''s Dump'!$D$2:$AH$2,0)
))),"")</f>
        <v>WO</v>
      </c>
      <c r="BI258" s="54">
        <f>_xlfn.IFNA(IF(BI$3="Productivity",
INDEX('Productivity Dump'!$E$4:$AJ$500,
MATCH($A258,'Productivity Dump'!$A$4:$A$500,0),
MATCH(BI$2,'Productivity Dump'!$E$3:$AJ$3,0)
),
IF(BI$3="Attendance",
INDEX('Attendance Dump'!$E$2:$AI$400,
MATCH($A258,'Attendance Dump'!$B$2:$B$400,0),
MATCH(BI$2,'Attendance Dump'!$E$1:$AI$1,0)
),
INDEX('Active Hour''s Dump'!$D$3:$AH$337,
MATCH($C258,'Active Hour''s Dump'!$A$3:$A$337,0),
MATCH(BI$2,'Active Hour''s Dump'!$D$2:$AH$2,0)
))),"")</f>
        <v>0</v>
      </c>
      <c r="BJ258" s="13">
        <f>_xlfn.IFNA(IF(BJ$3="Productivity",
INDEX('Productivity Dump'!$E$4:$AJ$500,
MATCH($A258,'Productivity Dump'!$A$4:$A$500,0),
MATCH(BJ$2,'Productivity Dump'!$E$3:$AJ$3,0)
),
IF(BJ$3="Attendance",
INDEX('Attendance Dump'!$E$2:$AI$400,
MATCH($A258,'Attendance Dump'!$B$2:$B$400,0),
MATCH(BJ$2,'Attendance Dump'!$E$1:$AI$1,0)
),
INDEX('Active Hour''s Dump'!$D$3:$AH$337,
MATCH($C258,'Active Hour''s Dump'!$A$3:$A$337,0),
MATCH(BJ$2,'Active Hour''s Dump'!$D$2:$AH$2,0)
))),"")</f>
        <v>629.649</v>
      </c>
      <c r="BK258" s="13" t="str">
        <f>_xlfn.IFNA(IF(BK$3="Productivity",
INDEX('Productivity Dump'!$E$4:$AJ$500,
MATCH($A258,'Productivity Dump'!$A$4:$A$500,0),
MATCH(BK$2,'Productivity Dump'!$E$3:$AJ$3,0)
),
IF(BK$3="Attendance",
INDEX('Attendance Dump'!$E$2:$AI$400,
MATCH($A258,'Attendance Dump'!$B$2:$B$400,0),
MATCH(BK$2,'Attendance Dump'!$E$1:$AI$1,0)
),
INDEX('Active Hour''s Dump'!$D$3:$AH$337,
MATCH($C258,'Active Hour''s Dump'!$A$3:$A$337,0),
MATCH(BK$2,'Active Hour''s Dump'!$D$2:$AH$2,0)
))),"")</f>
        <v>P</v>
      </c>
      <c r="BL258" s="54">
        <f>_xlfn.IFNA(IF(BL$3="Productivity",
INDEX('Productivity Dump'!$E$4:$AJ$500,
MATCH($A258,'Productivity Dump'!$A$4:$A$500,0),
MATCH(BL$2,'Productivity Dump'!$E$3:$AJ$3,0)
),
IF(BL$3="Attendance",
INDEX('Attendance Dump'!$E$2:$AI$400,
MATCH($A258,'Attendance Dump'!$B$2:$B$400,0),
MATCH(BL$2,'Attendance Dump'!$E$1:$AI$1,0)
),
INDEX('Active Hour''s Dump'!$D$3:$AH$337,
MATCH($C258,'Active Hour''s Dump'!$A$3:$A$337,0),
MATCH(BL$2,'Active Hour''s Dump'!$D$2:$AH$2,0)
))),"")</f>
        <v>8.1666666666666696</v>
      </c>
      <c r="BM258" s="13">
        <f>_xlfn.IFNA(IF(BM$3="Productivity",
INDEX('Productivity Dump'!$E$4:$AJ$500,
MATCH($A258,'Productivity Dump'!$A$4:$A$500,0),
MATCH(BM$2,'Productivity Dump'!$E$3:$AJ$3,0)
),
IF(BM$3="Attendance",
INDEX('Attendance Dump'!$E$2:$AI$400,
MATCH($A258,'Attendance Dump'!$B$2:$B$400,0),
MATCH(BM$2,'Attendance Dump'!$E$1:$AI$1,0)
),
INDEX('Active Hour''s Dump'!$D$3:$AH$337,
MATCH($C258,'Active Hour''s Dump'!$A$3:$A$337,0),
MATCH(BM$2,'Active Hour''s Dump'!$D$2:$AH$2,0)
))),"")</f>
        <v>948.30300000000022</v>
      </c>
      <c r="BN258" s="13" t="str">
        <f>_xlfn.IFNA(IF(BN$3="Productivity",
INDEX('Productivity Dump'!$E$4:$AJ$500,
MATCH($A258,'Productivity Dump'!$A$4:$A$500,0),
MATCH(BN$2,'Productivity Dump'!$E$3:$AJ$3,0)
),
IF(BN$3="Attendance",
INDEX('Attendance Dump'!$E$2:$AI$400,
MATCH($A258,'Attendance Dump'!$B$2:$B$400,0),
MATCH(BN$2,'Attendance Dump'!$E$1:$AI$1,0)
),
INDEX('Active Hour''s Dump'!$D$3:$AH$337,
MATCH($C258,'Active Hour''s Dump'!$A$3:$A$337,0),
MATCH(BN$2,'Active Hour''s Dump'!$D$2:$AH$2,0)
))),"")</f>
        <v>P</v>
      </c>
      <c r="BO258" s="54">
        <f>_xlfn.IFNA(IF(BO$3="Productivity",
INDEX('Productivity Dump'!$E$4:$AJ$500,
MATCH($A258,'Productivity Dump'!$A$4:$A$500,0),
MATCH(BO$2,'Productivity Dump'!$E$3:$AJ$3,0)
),
IF(BO$3="Attendance",
INDEX('Attendance Dump'!$E$2:$AI$400,
MATCH($A258,'Attendance Dump'!$B$2:$B$400,0),
MATCH(BO$2,'Attendance Dump'!$E$1:$AI$1,0)
),
INDEX('Active Hour''s Dump'!$D$3:$AH$337,
MATCH($C258,'Active Hour''s Dump'!$A$3:$A$337,0),
MATCH(BO$2,'Active Hour''s Dump'!$D$2:$AH$2,0)
))),"")</f>
        <v>9.5</v>
      </c>
      <c r="BP258" s="13">
        <f>_xlfn.IFNA(IF(BP$3="Productivity",
INDEX('Productivity Dump'!$E$4:$AJ$500,
MATCH($A258,'Productivity Dump'!$A$4:$A$500,0),
MATCH(BP$2,'Productivity Dump'!$E$3:$AJ$3,0)
),
IF(BP$3="Attendance",
INDEX('Attendance Dump'!$E$2:$AI$400,
MATCH($A258,'Attendance Dump'!$B$2:$B$400,0),
MATCH(BP$2,'Attendance Dump'!$E$1:$AI$1,0)
),
INDEX('Active Hour''s Dump'!$D$3:$AH$337,
MATCH($C258,'Active Hour''s Dump'!$A$3:$A$337,0),
MATCH(BP$2,'Active Hour''s Dump'!$D$2:$AH$2,0)
))),"")</f>
        <v>876.21399999999994</v>
      </c>
      <c r="BQ258" s="13" t="str">
        <f>_xlfn.IFNA(IF(BQ$3="Productivity",
INDEX('Productivity Dump'!$E$4:$AJ$500,
MATCH($A258,'Productivity Dump'!$A$4:$A$500,0),
MATCH(BQ$2,'Productivity Dump'!$E$3:$AJ$3,0)
),
IF(BQ$3="Attendance",
INDEX('Attendance Dump'!$E$2:$AI$400,
MATCH($A258,'Attendance Dump'!$B$2:$B$400,0),
MATCH(BQ$2,'Attendance Dump'!$E$1:$AI$1,0)
),
INDEX('Active Hour''s Dump'!$D$3:$AH$337,
MATCH($C258,'Active Hour''s Dump'!$A$3:$A$337,0),
MATCH(BQ$2,'Active Hour''s Dump'!$D$2:$AH$2,0)
))),"")</f>
        <v>P</v>
      </c>
      <c r="BR258" s="54">
        <f>_xlfn.IFNA(IF(BR$3="Productivity",
INDEX('Productivity Dump'!$E$4:$AJ$500,
MATCH($A258,'Productivity Dump'!$A$4:$A$500,0),
MATCH(BR$2,'Productivity Dump'!$E$3:$AJ$3,0)
),
IF(BR$3="Attendance",
INDEX('Attendance Dump'!$E$2:$AI$400,
MATCH($A258,'Attendance Dump'!$B$2:$B$400,0),
MATCH(BR$2,'Attendance Dump'!$E$1:$AI$1,0)
),
INDEX('Active Hour''s Dump'!$D$3:$AH$337,
MATCH($C258,'Active Hour''s Dump'!$A$3:$A$337,0),
MATCH(BR$2,'Active Hour''s Dump'!$D$2:$AH$2,0)
))),"")</f>
        <v>9.5</v>
      </c>
      <c r="BS258" s="13">
        <f>_xlfn.IFNA(IF(BS$3="Productivity",
INDEX('Productivity Dump'!$E$4:$AJ$500,
MATCH($A258,'Productivity Dump'!$A$4:$A$500,0),
MATCH(BS$2,'Productivity Dump'!$E$3:$AJ$3,0)
),
IF(BS$3="Attendance",
INDEX('Attendance Dump'!$E$2:$AI$400,
MATCH($A258,'Attendance Dump'!$B$2:$B$400,0),
MATCH(BS$2,'Attendance Dump'!$E$1:$AI$1,0)
),
INDEX('Active Hour''s Dump'!$D$3:$AH$337,
MATCH($C258,'Active Hour''s Dump'!$A$3:$A$337,0),
MATCH(BS$2,'Active Hour''s Dump'!$D$2:$AH$2,0)
))),"")</f>
        <v>0</v>
      </c>
      <c r="BT258" s="13" t="str">
        <f>_xlfn.IFNA(IF(BT$3="Productivity",
INDEX('Productivity Dump'!$E$4:$AJ$500,
MATCH($A258,'Productivity Dump'!$A$4:$A$500,0),
MATCH(BT$2,'Productivity Dump'!$E$3:$AJ$3,0)
),
IF(BT$3="Attendance",
INDEX('Attendance Dump'!$E$2:$AI$400,
MATCH($A258,'Attendance Dump'!$B$2:$B$400,0),
MATCH(BT$2,'Attendance Dump'!$E$1:$AI$1,0)
),
INDEX('Active Hour''s Dump'!$D$3:$AH$337,
MATCH($C258,'Active Hour''s Dump'!$A$3:$A$337,0),
MATCH(BT$2,'Active Hour''s Dump'!$D$2:$AH$2,0)
))),"")</f>
        <v>H</v>
      </c>
      <c r="BU258" s="54">
        <f>_xlfn.IFNA(IF(BU$3="Productivity",
INDEX('Productivity Dump'!$E$4:$AJ$500,
MATCH($A258,'Productivity Dump'!$A$4:$A$500,0),
MATCH(BU$2,'Productivity Dump'!$E$3:$AJ$3,0)
),
IF(BU$3="Attendance",
INDEX('Attendance Dump'!$E$2:$AI$400,
MATCH($A258,'Attendance Dump'!$B$2:$B$400,0),
MATCH(BU$2,'Attendance Dump'!$E$1:$AI$1,0)
),
INDEX('Active Hour''s Dump'!$D$3:$AH$337,
MATCH($C258,'Active Hour''s Dump'!$A$3:$A$337,0),
MATCH(BU$2,'Active Hour''s Dump'!$D$2:$AH$2,0)
))),"")</f>
        <v>0</v>
      </c>
      <c r="BV258" s="13">
        <f>_xlfn.IFNA(IF(BV$3="Productivity",
INDEX('Productivity Dump'!$E$4:$AJ$500,
MATCH($A258,'Productivity Dump'!$A$4:$A$500,0),
MATCH(BV$2,'Productivity Dump'!$E$3:$AJ$3,0)
),
IF(BV$3="Attendance",
INDEX('Attendance Dump'!$E$2:$AI$400,
MATCH($A258,'Attendance Dump'!$B$2:$B$400,0),
MATCH(BV$2,'Attendance Dump'!$E$1:$AI$1,0)
),
INDEX('Active Hour''s Dump'!$D$3:$AH$337,
MATCH($C258,'Active Hour''s Dump'!$A$3:$A$337,0),
MATCH(BV$2,'Active Hour''s Dump'!$D$2:$AH$2,0)
))),"")</f>
        <v>913.41200000000015</v>
      </c>
      <c r="BW258" s="13" t="str">
        <f>_xlfn.IFNA(IF(BW$3="Productivity",
INDEX('Productivity Dump'!$E$4:$AJ$500,
MATCH($A258,'Productivity Dump'!$A$4:$A$500,0),
MATCH(BW$2,'Productivity Dump'!$E$3:$AJ$3,0)
),
IF(BW$3="Attendance",
INDEX('Attendance Dump'!$E$2:$AI$400,
MATCH($A258,'Attendance Dump'!$B$2:$B$400,0),
MATCH(BW$2,'Attendance Dump'!$E$1:$AI$1,0)
),
INDEX('Active Hour''s Dump'!$D$3:$AH$337,
MATCH($C258,'Active Hour''s Dump'!$A$3:$A$337,0),
MATCH(BW$2,'Active Hour''s Dump'!$D$2:$AH$2,0)
))),"")</f>
        <v>P</v>
      </c>
      <c r="BX258" s="54">
        <f>_xlfn.IFNA(IF(BX$3="Productivity",
INDEX('Productivity Dump'!$E$4:$AJ$500,
MATCH($A258,'Productivity Dump'!$A$4:$A$500,0),
MATCH(BX$2,'Productivity Dump'!$E$3:$AJ$3,0)
),
IF(BX$3="Attendance",
INDEX('Attendance Dump'!$E$2:$AI$400,
MATCH($A258,'Attendance Dump'!$B$2:$B$400,0),
MATCH(BX$2,'Attendance Dump'!$E$1:$AI$1,0)
),
INDEX('Active Hour''s Dump'!$D$3:$AH$337,
MATCH($C258,'Active Hour''s Dump'!$A$3:$A$337,0),
MATCH(BX$2,'Active Hour''s Dump'!$D$2:$AH$2,0)
))),"")</f>
        <v>7.3333333333333304</v>
      </c>
      <c r="BY258" s="13">
        <f>_xlfn.IFNA(IF(BY$3="Productivity",
INDEX('Productivity Dump'!$E$4:$AJ$500,
MATCH($A258,'Productivity Dump'!$A$4:$A$500,0),
MATCH(BY$2,'Productivity Dump'!$E$3:$AJ$3,0)
),
IF(BY$3="Attendance",
INDEX('Attendance Dump'!$E$2:$AI$400,
MATCH($A258,'Attendance Dump'!$B$2:$B$400,0),
MATCH(BY$2,'Attendance Dump'!$E$1:$AI$1,0)
),
INDEX('Active Hour''s Dump'!$D$3:$AH$337,
MATCH($C258,'Active Hour''s Dump'!$A$3:$A$337,0),
MATCH(BY$2,'Active Hour''s Dump'!$D$2:$AH$2,0)
))),"")</f>
        <v>291.06100000000004</v>
      </c>
      <c r="BZ258" s="13" t="str">
        <f>_xlfn.IFNA(IF(BZ$3="Productivity",
INDEX('Productivity Dump'!$E$4:$AJ$500,
MATCH($A258,'Productivity Dump'!$A$4:$A$500,0),
MATCH(BZ$2,'Productivity Dump'!$E$3:$AJ$3,0)
),
IF(BZ$3="Attendance",
INDEX('Attendance Dump'!$E$2:$AI$400,
MATCH($A258,'Attendance Dump'!$B$2:$B$400,0),
MATCH(BZ$2,'Attendance Dump'!$E$1:$AI$1,0)
),
INDEX('Active Hour''s Dump'!$D$3:$AH$337,
MATCH($C258,'Active Hour''s Dump'!$A$3:$A$337,0),
MATCH(BZ$2,'Active Hour''s Dump'!$D$2:$AH$2,0)
))),"")</f>
        <v>P</v>
      </c>
      <c r="CA258" s="54">
        <f>_xlfn.IFNA(IF(CA$3="Productivity",
INDEX('Productivity Dump'!$E$4:$AJ$500,
MATCH($A258,'Productivity Dump'!$A$4:$A$500,0),
MATCH(CA$2,'Productivity Dump'!$E$3:$AJ$3,0)
),
IF(CA$3="Attendance",
INDEX('Attendance Dump'!$E$2:$AI$400,
MATCH($A258,'Attendance Dump'!$B$2:$B$400,0),
MATCH(CA$2,'Attendance Dump'!$E$1:$AI$1,0)
),
INDEX('Active Hour''s Dump'!$D$3:$AH$337,
MATCH($C258,'Active Hour''s Dump'!$A$3:$A$337,0),
MATCH(CA$2,'Active Hour''s Dump'!$D$2:$AH$2,0)
))),"")</f>
        <v>2.0833333333333299</v>
      </c>
      <c r="CB258" s="13">
        <f>_xlfn.IFNA(IF(CB$3="Productivity",
INDEX('Productivity Dump'!$E$4:$AJ$500,
MATCH($A258,'Productivity Dump'!$A$4:$A$500,0),
MATCH(CB$2,'Productivity Dump'!$E$3:$AJ$3,0)
),
IF(CB$3="Attendance",
INDEX('Attendance Dump'!$E$2:$AI$400,
MATCH($A258,'Attendance Dump'!$B$2:$B$400,0),
MATCH(CB$2,'Attendance Dump'!$E$1:$AI$1,0)
),
INDEX('Active Hour''s Dump'!$D$3:$AH$337,
MATCH($C258,'Active Hour''s Dump'!$A$3:$A$337,0),
MATCH(CB$2,'Active Hour''s Dump'!$D$2:$AH$2,0)
))),"")</f>
        <v>221.07199999999995</v>
      </c>
      <c r="CC258" s="13" t="str">
        <f>_xlfn.IFNA(IF(CC$3="Productivity",
INDEX('Productivity Dump'!$E$4:$AJ$500,
MATCH($A258,'Productivity Dump'!$A$4:$A$500,0),
MATCH(CC$2,'Productivity Dump'!$E$3:$AJ$3,0)
),
IF(CC$3="Attendance",
INDEX('Attendance Dump'!$E$2:$AI$400,
MATCH($A258,'Attendance Dump'!$B$2:$B$400,0),
MATCH(CC$2,'Attendance Dump'!$E$1:$AI$1,0)
),
INDEX('Active Hour''s Dump'!$D$3:$AH$337,
MATCH($C258,'Active Hour''s Dump'!$A$3:$A$337,0),
MATCH(CC$2,'Active Hour''s Dump'!$D$2:$AH$2,0)
))),"")</f>
        <v>WO</v>
      </c>
      <c r="CD258" s="54">
        <f>_xlfn.IFNA(IF(CD$3="Productivity",
INDEX('Productivity Dump'!$E$4:$AJ$500,
MATCH($A258,'Productivity Dump'!$A$4:$A$500,0),
MATCH(CD$2,'Productivity Dump'!$E$3:$AJ$3,0)
),
IF(CD$3="Attendance",
INDEX('Attendance Dump'!$E$2:$AI$400,
MATCH($A258,'Attendance Dump'!$B$2:$B$400,0),
MATCH(CD$2,'Attendance Dump'!$E$1:$AI$1,0)
),
INDEX('Active Hour''s Dump'!$D$3:$AH$337,
MATCH($C258,'Active Hour''s Dump'!$A$3:$A$337,0),
MATCH(CD$2,'Active Hour''s Dump'!$D$2:$AH$2,0)
))),"")</f>
        <v>2.3333333333333299</v>
      </c>
      <c r="CE258" s="13">
        <f>_xlfn.IFNA(IF(CE$3="Productivity",
INDEX('Productivity Dump'!$E$4:$AJ$500,
MATCH($A258,'Productivity Dump'!$A$4:$A$500,0),
MATCH(CE$2,'Productivity Dump'!$E$3:$AJ$3,0)
),
IF(CE$3="Attendance",
INDEX('Attendance Dump'!$E$2:$AI$400,
MATCH($A258,'Attendance Dump'!$B$2:$B$400,0),
MATCH(CE$2,'Attendance Dump'!$E$1:$AI$1,0)
),
INDEX('Active Hour''s Dump'!$D$3:$AH$337,
MATCH($C258,'Active Hour''s Dump'!$A$3:$A$337,0),
MATCH(CE$2,'Active Hour''s Dump'!$D$2:$AH$2,0)
))),"")</f>
        <v>800.85799999999995</v>
      </c>
      <c r="CF258" s="13" t="str">
        <f>_xlfn.IFNA(IF(CF$3="Productivity",
INDEX('Productivity Dump'!$E$4:$AJ$500,
MATCH($A258,'Productivity Dump'!$A$4:$A$500,0),
MATCH(CF$2,'Productivity Dump'!$E$3:$AJ$3,0)
),
IF(CF$3="Attendance",
INDEX('Attendance Dump'!$E$2:$AI$400,
MATCH($A258,'Attendance Dump'!$B$2:$B$400,0),
MATCH(CF$2,'Attendance Dump'!$E$1:$AI$1,0)
),
INDEX('Active Hour''s Dump'!$D$3:$AH$337,
MATCH($C258,'Active Hour''s Dump'!$A$3:$A$337,0),
MATCH(CF$2,'Active Hour''s Dump'!$D$2:$AH$2,0)
))),"")</f>
        <v>P</v>
      </c>
      <c r="CG258" s="54">
        <f>_xlfn.IFNA(IF(CG$3="Productivity",
INDEX('Productivity Dump'!$E$4:$AJ$500,
MATCH($A258,'Productivity Dump'!$A$4:$A$500,0),
MATCH(CG$2,'Productivity Dump'!$E$3:$AJ$3,0)
),
IF(CG$3="Attendance",
INDEX('Attendance Dump'!$E$2:$AI$400,
MATCH($A258,'Attendance Dump'!$B$2:$B$400,0),
MATCH(CG$2,'Attendance Dump'!$E$1:$AI$1,0)
),
INDEX('Active Hour''s Dump'!$D$3:$AH$337,
MATCH($C258,'Active Hour''s Dump'!$A$3:$A$337,0),
MATCH(CG$2,'Active Hour''s Dump'!$D$2:$AH$2,0)
))),"")</f>
        <v>7</v>
      </c>
      <c r="CH258" s="13">
        <f>_xlfn.IFNA(IF(CH$3="Productivity",
INDEX('Productivity Dump'!$E$4:$AJ$500,
MATCH($A258,'Productivity Dump'!$A$4:$A$500,0),
MATCH(CH$2,'Productivity Dump'!$E$3:$AJ$3,0)
),
IF(CH$3="Attendance",
INDEX('Attendance Dump'!$E$2:$AI$400,
MATCH($A258,'Attendance Dump'!$B$2:$B$400,0),
MATCH(CH$2,'Attendance Dump'!$E$1:$AI$1,0)
),
INDEX('Active Hour''s Dump'!$D$3:$AH$337,
MATCH($C258,'Active Hour''s Dump'!$A$3:$A$337,0),
MATCH(CH$2,'Active Hour''s Dump'!$D$2:$AH$2,0)
))),"")</f>
        <v>920.83899999999983</v>
      </c>
      <c r="CI258" s="13" t="str">
        <f>_xlfn.IFNA(IF(CI$3="Productivity",
INDEX('Productivity Dump'!$E$4:$AJ$500,
MATCH($A258,'Productivity Dump'!$A$4:$A$500,0),
MATCH(CI$2,'Productivity Dump'!$E$3:$AJ$3,0)
),
IF(CI$3="Attendance",
INDEX('Attendance Dump'!$E$2:$AI$400,
MATCH($A258,'Attendance Dump'!$B$2:$B$400,0),
MATCH(CI$2,'Attendance Dump'!$E$1:$AI$1,0)
),
INDEX('Active Hour''s Dump'!$D$3:$AH$337,
MATCH($C258,'Active Hour''s Dump'!$A$3:$A$337,0),
MATCH(CI$2,'Active Hour''s Dump'!$D$2:$AH$2,0)
))),"")</f>
        <v>P</v>
      </c>
      <c r="CJ258" s="54">
        <f>_xlfn.IFNA(IF(CJ$3="Productivity",
INDEX('Productivity Dump'!$E$4:$AJ$500,
MATCH($A258,'Productivity Dump'!$A$4:$A$500,0),
MATCH(CJ$2,'Productivity Dump'!$E$3:$AJ$3,0)
),
IF(CJ$3="Attendance",
INDEX('Attendance Dump'!$E$2:$AI$400,
MATCH($A258,'Attendance Dump'!$B$2:$B$400,0),
MATCH(CJ$2,'Attendance Dump'!$E$1:$AI$1,0)
),
INDEX('Active Hour''s Dump'!$D$3:$AH$337,
MATCH($C258,'Active Hour''s Dump'!$A$3:$A$337,0),
MATCH(CJ$2,'Active Hour''s Dump'!$D$2:$AH$2,0)
))),"")</f>
        <v>9.4166666666666696</v>
      </c>
      <c r="CK258" s="13">
        <f>_xlfn.IFNA(IF(CK$3="Productivity",
INDEX('Productivity Dump'!$E$4:$AJ$500,
MATCH($A258,'Productivity Dump'!$A$4:$A$500,0),
MATCH(CK$2,'Productivity Dump'!$E$3:$AJ$3,0)
),
IF(CK$3="Attendance",
INDEX('Attendance Dump'!$E$2:$AI$400,
MATCH($A258,'Attendance Dump'!$B$2:$B$400,0),
MATCH(CK$2,'Attendance Dump'!$E$1:$AI$1,0)
),
INDEX('Active Hour''s Dump'!$D$3:$AH$337,
MATCH($C258,'Active Hour''s Dump'!$A$3:$A$337,0),
MATCH(CK$2,'Active Hour''s Dump'!$D$2:$AH$2,0)
))),"")</f>
        <v>865.73900000000026</v>
      </c>
      <c r="CL258" s="13" t="str">
        <f>_xlfn.IFNA(IF(CL$3="Productivity",
INDEX('Productivity Dump'!$E$4:$AJ$500,
MATCH($A258,'Productivity Dump'!$A$4:$A$500,0),
MATCH(CL$2,'Productivity Dump'!$E$3:$AJ$3,0)
),
IF(CL$3="Attendance",
INDEX('Attendance Dump'!$E$2:$AI$400,
MATCH($A258,'Attendance Dump'!$B$2:$B$400,0),
MATCH(CL$2,'Attendance Dump'!$E$1:$AI$1,0)
),
INDEX('Active Hour''s Dump'!$D$3:$AH$337,
MATCH($C258,'Active Hour''s Dump'!$A$3:$A$337,0),
MATCH(CL$2,'Active Hour''s Dump'!$D$2:$AH$2,0)
))),"")</f>
        <v>P</v>
      </c>
      <c r="CM258" s="54">
        <f>_xlfn.IFNA(IF(CM$3="Productivity",
INDEX('Productivity Dump'!$E$4:$AJ$500,
MATCH($A258,'Productivity Dump'!$A$4:$A$500,0),
MATCH(CM$2,'Productivity Dump'!$E$3:$AJ$3,0)
),
IF(CM$3="Attendance",
INDEX('Attendance Dump'!$E$2:$AI$400,
MATCH($A258,'Attendance Dump'!$B$2:$B$400,0),
MATCH(CM$2,'Attendance Dump'!$E$1:$AI$1,0)
),
INDEX('Active Hour''s Dump'!$D$3:$AH$337,
MATCH($C258,'Active Hour''s Dump'!$A$3:$A$337,0),
MATCH(CM$2,'Active Hour''s Dump'!$D$2:$AH$2,0)
))),"")</f>
        <v>8.4166666666666696</v>
      </c>
      <c r="CN258" s="13">
        <f>_xlfn.IFNA(IF(CN$3="Productivity",
INDEX('Productivity Dump'!$E$4:$AJ$500,
MATCH($A258,'Productivity Dump'!$A$4:$A$500,0),
MATCH(CN$2,'Productivity Dump'!$E$3:$AJ$3,0)
),
IF(CN$3="Attendance",
INDEX('Attendance Dump'!$E$2:$AI$400,
MATCH($A258,'Attendance Dump'!$B$2:$B$400,0),
MATCH(CN$2,'Attendance Dump'!$E$1:$AI$1,0)
),
INDEX('Active Hour''s Dump'!$D$3:$AH$337,
MATCH($C258,'Active Hour''s Dump'!$A$3:$A$337,0),
MATCH(CN$2,'Active Hour''s Dump'!$D$2:$AH$2,0)
))),"")</f>
        <v>0</v>
      </c>
      <c r="CO258" s="13">
        <f>_xlfn.IFNA(IF(CO$3="Productivity",
INDEX('Productivity Dump'!$E$4:$AJ$500,
MATCH($A258,'Productivity Dump'!$A$4:$A$500,0),
MATCH(CO$2,'Productivity Dump'!$E$3:$AJ$3,0)
),
IF(CO$3="Attendance",
INDEX('Attendance Dump'!$E$2:$AI$400,
MATCH($A258,'Attendance Dump'!$B$2:$B$400,0),
MATCH(CO$2,'Attendance Dump'!$E$1:$AI$1,0)
),
INDEX('Active Hour''s Dump'!$D$3:$AH$337,
MATCH($C258,'Active Hour''s Dump'!$A$3:$A$337,0),
MATCH(CO$2,'Active Hour''s Dump'!$D$2:$AH$2,0)
))),"")</f>
        <v>0</v>
      </c>
      <c r="CP258" s="54">
        <f>_xlfn.IFNA(IF(CP$3="Productivity",
INDEX('Productivity Dump'!$E$4:$AJ$500,
MATCH($A258,'Productivity Dump'!$A$4:$A$500,0),
MATCH(CP$2,'Productivity Dump'!$E$3:$AJ$3,0)
),
IF(CP$3="Attendance",
INDEX('Attendance Dump'!$E$2:$AI$400,
MATCH($A258,'Attendance Dump'!$B$2:$B$400,0),
MATCH(CP$2,'Attendance Dump'!$E$1:$AI$1,0)
),
INDEX('Active Hour''s Dump'!$D$3:$AH$337,
MATCH($C258,'Active Hour''s Dump'!$A$3:$A$337,0),
MATCH(CP$2,'Active Hour''s Dump'!$D$2:$AH$2,0)
))),"")</f>
        <v>0</v>
      </c>
      <c r="CQ258" s="13">
        <f>_xlfn.IFNA(IF(CQ$3="Productivity",
INDEX('Productivity Dump'!$E$4:$AJ$500,
MATCH($A258,'Productivity Dump'!$A$4:$A$500,0),
MATCH(CQ$2,'Productivity Dump'!$E$3:$AJ$3,0)
),
IF(CQ$3="Attendance",
INDEX('Attendance Dump'!$E$2:$AI$400,
MATCH($A258,'Attendance Dump'!$B$2:$B$400,0),
MATCH(CQ$2,'Attendance Dump'!$E$1:$AI$1,0)
),
INDEX('Active Hour''s Dump'!$D$3:$AH$337,
MATCH($C258,'Active Hour''s Dump'!$A$3:$A$337,0),
MATCH(CQ$2,'Active Hour''s Dump'!$D$2:$AH$2,0)
))),"")</f>
        <v>0</v>
      </c>
      <c r="CR258" s="13">
        <f>_xlfn.IFNA(IF(CR$3="Productivity",
INDEX('Productivity Dump'!$E$4:$AJ$500,
MATCH($A258,'Productivity Dump'!$A$4:$A$500,0),
MATCH(CR$2,'Productivity Dump'!$E$3:$AJ$3,0)
),
IF(CR$3="Attendance",
INDEX('Attendance Dump'!$E$2:$AI$400,
MATCH($A258,'Attendance Dump'!$B$2:$B$400,0),
MATCH(CR$2,'Attendance Dump'!$E$1:$AI$1,0)
),
INDEX('Active Hour''s Dump'!$D$3:$AH$337,
MATCH($C258,'Active Hour''s Dump'!$A$3:$A$337,0),
MATCH(CR$2,'Active Hour''s Dump'!$D$2:$AH$2,0)
))),"")</f>
        <v>0</v>
      </c>
      <c r="CS258" s="54">
        <f>_xlfn.IFNA(IF(CS$3="Productivity",
INDEX('Productivity Dump'!$E$4:$AJ$500,
MATCH($A258,'Productivity Dump'!$A$4:$A$500,0),
MATCH(CS$2,'Productivity Dump'!$E$3:$AJ$3,0)
),
IF(CS$3="Attendance",
INDEX('Attendance Dump'!$E$2:$AI$400,
MATCH($A258,'Attendance Dump'!$B$2:$B$400,0),
MATCH(CS$2,'Attendance Dump'!$E$1:$AI$1,0)
),
INDEX('Active Hour''s Dump'!$D$3:$AH$337,
MATCH($C258,'Active Hour''s Dump'!$A$3:$A$337,0),
MATCH(CS$2,'Active Hour''s Dump'!$D$2:$AH$2,0)
))),"")</f>
        <v>0</v>
      </c>
      <c r="CT258" s="13">
        <f>_xlfn.IFNA(IF(CT$3="Productivity",
INDEX('Productivity Dump'!$E$4:$AJ$500,
MATCH($A258,'Productivity Dump'!$A$4:$A$500,0),
MATCH(CT$2,'Productivity Dump'!$E$3:$AJ$3,0)
),
IF(CT$3="Attendance",
INDEX('Attendance Dump'!$E$2:$AI$400,
MATCH($A258,'Attendance Dump'!$B$2:$B$400,0),
MATCH(CT$2,'Attendance Dump'!$E$1:$AI$1,0)
),
INDEX('Active Hour''s Dump'!$D$3:$AH$337,
MATCH($C258,'Active Hour''s Dump'!$A$3:$A$337,0),
MATCH(CT$2,'Active Hour''s Dump'!$D$2:$AH$2,0)
))),"")</f>
        <v>0</v>
      </c>
      <c r="CU258" s="13">
        <f>_xlfn.IFNA(IF(CU$3="Productivity",
INDEX('Productivity Dump'!$E$4:$AJ$500,
MATCH($A258,'Productivity Dump'!$A$4:$A$500,0),
MATCH(CU$2,'Productivity Dump'!$E$3:$AJ$3,0)
),
IF(CU$3="Attendance",
INDEX('Attendance Dump'!$E$2:$AI$400,
MATCH($A258,'Attendance Dump'!$B$2:$B$400,0),
MATCH(CU$2,'Attendance Dump'!$E$1:$AI$1,0)
),
INDEX('Active Hour''s Dump'!$D$3:$AH$337,
MATCH($C258,'Active Hour''s Dump'!$A$3:$A$337,0),
MATCH(CU$2,'Active Hour''s Dump'!$D$2:$AH$2,0)
))),"")</f>
        <v>0</v>
      </c>
      <c r="CV258" s="54">
        <f>_xlfn.IFNA(IF(CV$3="Productivity",
INDEX('Productivity Dump'!$E$4:$AJ$500,
MATCH($A258,'Productivity Dump'!$A$4:$A$500,0),
MATCH(CV$2,'Productivity Dump'!$E$3:$AJ$3,0)
),
IF(CV$3="Attendance",
INDEX('Attendance Dump'!$E$2:$AI$400,
MATCH($A258,'Attendance Dump'!$B$2:$B$400,0),
MATCH(CV$2,'Attendance Dump'!$E$1:$AI$1,0)
),
INDEX('Active Hour''s Dump'!$D$3:$AH$337,
MATCH($C258,'Active Hour''s Dump'!$A$3:$A$337,0),
MATCH(CV$2,'Active Hour''s Dump'!$D$2:$AH$2,0)
))),"")</f>
        <v>0</v>
      </c>
      <c r="CW258" s="13"/>
      <c r="CX258" s="13"/>
      <c r="CY258" s="54"/>
      <c r="DA258" s="57">
        <f t="shared" si="87"/>
        <v>176.16666666666671</v>
      </c>
      <c r="DB258" s="35">
        <f t="shared" si="88"/>
        <v>17821.496000000003</v>
      </c>
      <c r="DC258" s="35">
        <f t="shared" si="83"/>
        <v>778.50399999999718</v>
      </c>
      <c r="DD258" s="35">
        <f t="shared" ca="1" si="86"/>
        <v>0</v>
      </c>
      <c r="DF258" s="32" cm="1">
        <f t="array" ref="DF258">SUMPRODUCT(
    (MOD(COLUMN(H258:CV258) - COLUMN(H258), 3) = 0) *
    (H258:CV258 = 0) *
    (I258:CW258 = "P") *
    (COUNTIF(UKHoliday, H$2:CV$2) = 0)
)</f>
        <v>0</v>
      </c>
      <c r="DG258" s="33" cm="1">
        <f t="array" ref="DG258">SUMPRODUCT(
  (MOD(COLUMN(H258:CV258) - COLUMN(H258), 3) = 0) *
  (H258:CV258 &gt; 0) *
  (H258:CV258 &lt; 0.5 * IF(((WEEKDAY(H$2:CV$2, 2) = 1) + (WEEKDAY(H$2:CV$2, 2) = 6)), G258, F258)) *
  (I258:CW258 = "P") *
  (COUNTIF(UKHoliday, H$2:CV$2) = 0)
)</f>
        <v>1</v>
      </c>
      <c r="DH258" s="33" cm="1">
        <f t="array" ref="DH258">SUMPRODUCT(
  (MOD(COLUMN(H258:CV258) - COLUMN(H258), 3) = 0) *
  (H258:CV258 &gt; 0.5 * IF(((WEEKDAY(H$2:CV$2, 2) = 1) + (WEEKDAY(H$2:CV$2, 2) = 6)), $G258, $F258)) *
  (H258:CV258 &lt; 0.8 * IF(((WEEKDAY(H$2:CV$2, 2) = 1) + (WEEKDAY(H$2:CV$2, 2) = 6)), $G258, $F258)) *
  (I258:CW258 = "P") *
  (COUNTIF(UKHoliday, H$2:CV$2) = 0)
)</f>
        <v>2</v>
      </c>
      <c r="DI258" s="33" cm="1">
        <f t="array" ref="DI258">SUMPRODUCT(
  (MOD(COLUMN(H258:CV258) - COLUMN(H258), 3) = 0) *
  (H258:CV258 &gt; 0.8 * IF(((WEEKDAY(H$2:CV$2, 2) = 1) + (WEEKDAY(H$2:CV$2, 2) = 6)), $G258, $F258)) *
  (H258:CV258 &lt; 1 * IF(((WEEKDAY(H$2:CV$2, 2) = 1) + (WEEKDAY(H$2:CV$2, 2) = 6)), $G258, $F258)) *
  (I258:CW258 = "P") *
  (COUNTIF(UKHoliday, H$2:CV$2) = 0)
)</f>
        <v>11</v>
      </c>
    </row>
    <row r="259" spans="1:113" x14ac:dyDescent="0.3">
      <c r="A259" s="8" t="s">
        <v>251</v>
      </c>
      <c r="B259" s="36" t="s">
        <v>250</v>
      </c>
      <c r="C259" s="9" t="s">
        <v>841</v>
      </c>
      <c r="D259" s="62" t="s">
        <v>555</v>
      </c>
      <c r="E259" s="35">
        <v>20000</v>
      </c>
      <c r="F259" s="35">
        <f t="shared" si="84"/>
        <v>1000</v>
      </c>
      <c r="G259" s="35">
        <f t="shared" si="85"/>
        <v>500</v>
      </c>
      <c r="H259" s="13">
        <f>_xlfn.IFNA(IF(H$3="Productivity",
INDEX('Productivity Dump'!$E$4:$AJ$500,
MATCH($A259,'Productivity Dump'!$A$4:$A$500,0),
MATCH(H$2,'Productivity Dump'!$E$3:$AJ$3,0)
),
IF(H$3="Attendance",
INDEX('Attendance Dump'!$E$2:$AI$400,
MATCH($A259,'Attendance Dump'!$B$2:$B$400,0),
MATCH(H$2,'Attendance Dump'!$E$1:$AI$1,0)
),
INDEX('Active Hour''s Dump'!$D$3:$AH$337,
MATCH($C259,'Active Hour''s Dump'!$A$3:$A$337,0),
MATCH(H$2,'Active Hour''s Dump'!$D$2:$AH$2,0)
))),"")</f>
        <v>1002.0840000000001</v>
      </c>
      <c r="I259" s="13" t="str">
        <f>_xlfn.IFNA(IF(I$3="Productivity",
INDEX('Productivity Dump'!$E$4:$AJ$500,
MATCH($A259,'Productivity Dump'!$A$4:$A$500,0),
MATCH(I$2,'Productivity Dump'!$E$3:$AJ$3,0)
),
IF(I$3="Attendance",
INDEX('Attendance Dump'!$E$2:$AI$400,
MATCH($A259,'Attendance Dump'!$B$2:$B$400,0),
MATCH(I$2,'Attendance Dump'!$E$1:$AI$1,0)
),
INDEX('Active Hour''s Dump'!$D$3:$AH$337,
MATCH($C259,'Active Hour''s Dump'!$A$3:$A$337,0),
MATCH(I$2,'Active Hour''s Dump'!$D$2:$AH$2,0)
))),"")</f>
        <v>P</v>
      </c>
      <c r="J259" s="54">
        <f>_xlfn.IFNA(IF(J$3="Productivity",
INDEX('Productivity Dump'!$E$4:$AJ$500,
MATCH($A259,'Productivity Dump'!$A$4:$A$500,0),
MATCH(J$2,'Productivity Dump'!$E$3:$AJ$3,0)
),
IF(J$3="Attendance",
INDEX('Attendance Dump'!$E$2:$AI$400,
MATCH($A259,'Attendance Dump'!$B$2:$B$400,0),
MATCH(J$2,'Attendance Dump'!$E$1:$AI$1,0)
),
INDEX('Active Hour''s Dump'!$D$3:$AH$337,
MATCH($C259,'Active Hour''s Dump'!$A$3:$A$337,0),
MATCH(J$2,'Active Hour''s Dump'!$D$2:$AH$2,0)
))),"")</f>
        <v>6.75</v>
      </c>
      <c r="K259" s="13">
        <f>_xlfn.IFNA(IF(K$3="Productivity",
INDEX('Productivity Dump'!$E$4:$AJ$500,
MATCH($A259,'Productivity Dump'!$A$4:$A$500,0),
MATCH(K$2,'Productivity Dump'!$E$3:$AJ$3,0)
),
IF(K$3="Attendance",
INDEX('Attendance Dump'!$E$2:$AI$400,
MATCH($A259,'Attendance Dump'!$B$2:$B$400,0),
MATCH(K$2,'Attendance Dump'!$E$1:$AI$1,0)
),
INDEX('Active Hour''s Dump'!$D$3:$AH$337,
MATCH($C259,'Active Hour''s Dump'!$A$3:$A$337,0),
MATCH(K$2,'Active Hour''s Dump'!$D$2:$AH$2,0)
))),"")</f>
        <v>963.6640000000001</v>
      </c>
      <c r="L259" s="13" t="str">
        <f>_xlfn.IFNA(IF(L$3="Productivity",
INDEX('Productivity Dump'!$E$4:$AJ$500,
MATCH($A259,'Productivity Dump'!$A$4:$A$500,0),
MATCH(L$2,'Productivity Dump'!$E$3:$AJ$3,0)
),
IF(L$3="Attendance",
INDEX('Attendance Dump'!$E$2:$AI$400,
MATCH($A259,'Attendance Dump'!$B$2:$B$400,0),
MATCH(L$2,'Attendance Dump'!$E$1:$AI$1,0)
),
INDEX('Active Hour''s Dump'!$D$3:$AH$337,
MATCH($C259,'Active Hour''s Dump'!$A$3:$A$337,0),
MATCH(L$2,'Active Hour''s Dump'!$D$2:$AH$2,0)
))),"")</f>
        <v>P</v>
      </c>
      <c r="M259" s="54">
        <f>_xlfn.IFNA(IF(M$3="Productivity",
INDEX('Productivity Dump'!$E$4:$AJ$500,
MATCH($A259,'Productivity Dump'!$A$4:$A$500,0),
MATCH(M$2,'Productivity Dump'!$E$3:$AJ$3,0)
),
IF(M$3="Attendance",
INDEX('Attendance Dump'!$E$2:$AI$400,
MATCH($A259,'Attendance Dump'!$B$2:$B$400,0),
MATCH(M$2,'Attendance Dump'!$E$1:$AI$1,0)
),
INDEX('Active Hour''s Dump'!$D$3:$AH$337,
MATCH($C259,'Active Hour''s Dump'!$A$3:$A$337,0),
MATCH(M$2,'Active Hour''s Dump'!$D$2:$AH$2,0)
))),"")</f>
        <v>7</v>
      </c>
      <c r="N259" s="13">
        <f>_xlfn.IFNA(IF(N$3="Productivity",
INDEX('Productivity Dump'!$E$4:$AJ$500,
MATCH($A259,'Productivity Dump'!$A$4:$A$500,0),
MATCH(N$2,'Productivity Dump'!$E$3:$AJ$3,0)
),
IF(N$3="Attendance",
INDEX('Attendance Dump'!$E$2:$AI$400,
MATCH($A259,'Attendance Dump'!$B$2:$B$400,0),
MATCH(N$2,'Attendance Dump'!$E$1:$AI$1,0)
),
INDEX('Active Hour''s Dump'!$D$3:$AH$337,
MATCH($C259,'Active Hour''s Dump'!$A$3:$A$337,0),
MATCH(N$2,'Active Hour''s Dump'!$D$2:$AH$2,0)
))),"")</f>
        <v>1101.5260000000003</v>
      </c>
      <c r="O259" s="13" t="str">
        <f>_xlfn.IFNA(IF(O$3="Productivity",
INDEX('Productivity Dump'!$E$4:$AJ$500,
MATCH($A259,'Productivity Dump'!$A$4:$A$500,0),
MATCH(O$2,'Productivity Dump'!$E$3:$AJ$3,0)
),
IF(O$3="Attendance",
INDEX('Attendance Dump'!$E$2:$AI$400,
MATCH($A259,'Attendance Dump'!$B$2:$B$400,0),
MATCH(O$2,'Attendance Dump'!$E$1:$AI$1,0)
),
INDEX('Active Hour''s Dump'!$D$3:$AH$337,
MATCH($C259,'Active Hour''s Dump'!$A$3:$A$337,0),
MATCH(O$2,'Active Hour''s Dump'!$D$2:$AH$2,0)
))),"")</f>
        <v>P</v>
      </c>
      <c r="P259" s="54">
        <f>_xlfn.IFNA(IF(P$3="Productivity",
INDEX('Productivity Dump'!$E$4:$AJ$500,
MATCH($A259,'Productivity Dump'!$A$4:$A$500,0),
MATCH(P$2,'Productivity Dump'!$E$3:$AJ$3,0)
),
IF(P$3="Attendance",
INDEX('Attendance Dump'!$E$2:$AI$400,
MATCH($A259,'Attendance Dump'!$B$2:$B$400,0),
MATCH(P$2,'Attendance Dump'!$E$1:$AI$1,0)
),
INDEX('Active Hour''s Dump'!$D$3:$AH$337,
MATCH($C259,'Active Hour''s Dump'!$A$3:$A$337,0),
MATCH(P$2,'Active Hour''s Dump'!$D$2:$AH$2,0)
))),"")</f>
        <v>7.5833333333333304</v>
      </c>
      <c r="Q259" s="13">
        <f>_xlfn.IFNA(IF(Q$3="Productivity",
INDEX('Productivity Dump'!$E$4:$AJ$500,
MATCH($A259,'Productivity Dump'!$A$4:$A$500,0),
MATCH(Q$2,'Productivity Dump'!$E$3:$AJ$3,0)
),
IF(Q$3="Attendance",
INDEX('Attendance Dump'!$E$2:$AI$400,
MATCH($A259,'Attendance Dump'!$B$2:$B$400,0),
MATCH(Q$2,'Attendance Dump'!$E$1:$AI$1,0)
),
INDEX('Active Hour''s Dump'!$D$3:$AH$337,
MATCH($C259,'Active Hour''s Dump'!$A$3:$A$337,0),
MATCH(Q$2,'Active Hour''s Dump'!$D$2:$AH$2,0)
))),"")</f>
        <v>21.661999999999999</v>
      </c>
      <c r="R259" s="13" t="str">
        <f>_xlfn.IFNA(IF(R$3="Productivity",
INDEX('Productivity Dump'!$E$4:$AJ$500,
MATCH($A259,'Productivity Dump'!$A$4:$A$500,0),
MATCH(R$2,'Productivity Dump'!$E$3:$AJ$3,0)
),
IF(R$3="Attendance",
INDEX('Attendance Dump'!$E$2:$AI$400,
MATCH($A259,'Attendance Dump'!$B$2:$B$400,0),
MATCH(R$2,'Attendance Dump'!$E$1:$AI$1,0)
),
INDEX('Active Hour''s Dump'!$D$3:$AH$337,
MATCH($C259,'Active Hour''s Dump'!$A$3:$A$337,0),
MATCH(R$2,'Active Hour''s Dump'!$D$2:$AH$2,0)
))),"")</f>
        <v>WO</v>
      </c>
      <c r="S259" s="54">
        <f>_xlfn.IFNA(IF(S$3="Productivity",
INDEX('Productivity Dump'!$E$4:$AJ$500,
MATCH($A259,'Productivity Dump'!$A$4:$A$500,0),
MATCH(S$2,'Productivity Dump'!$E$3:$AJ$3,0)
),
IF(S$3="Attendance",
INDEX('Attendance Dump'!$E$2:$AI$400,
MATCH($A259,'Attendance Dump'!$B$2:$B$400,0),
MATCH(S$2,'Attendance Dump'!$E$1:$AI$1,0)
),
INDEX('Active Hour''s Dump'!$D$3:$AH$337,
MATCH($C259,'Active Hour''s Dump'!$A$3:$A$337,0),
MATCH(S$2,'Active Hour''s Dump'!$D$2:$AH$2,0)
))),"")</f>
        <v>0.33333333333333298</v>
      </c>
      <c r="T259" s="13">
        <f>_xlfn.IFNA(IF(T$3="Productivity",
INDEX('Productivity Dump'!$E$4:$AJ$500,
MATCH($A259,'Productivity Dump'!$A$4:$A$500,0),
MATCH(T$2,'Productivity Dump'!$E$3:$AJ$3,0)
),
IF(T$3="Attendance",
INDEX('Attendance Dump'!$E$2:$AI$400,
MATCH($A259,'Attendance Dump'!$B$2:$B$400,0),
MATCH(T$2,'Attendance Dump'!$E$1:$AI$1,0)
),
INDEX('Active Hour''s Dump'!$D$3:$AH$337,
MATCH($C259,'Active Hour''s Dump'!$A$3:$A$337,0),
MATCH(T$2,'Active Hour''s Dump'!$D$2:$AH$2,0)
))),"")</f>
        <v>556.89300000000003</v>
      </c>
      <c r="U259" s="13" t="str">
        <f>_xlfn.IFNA(IF(U$3="Productivity",
INDEX('Productivity Dump'!$E$4:$AJ$500,
MATCH($A259,'Productivity Dump'!$A$4:$A$500,0),
MATCH(U$2,'Productivity Dump'!$E$3:$AJ$3,0)
),
IF(U$3="Attendance",
INDEX('Attendance Dump'!$E$2:$AI$400,
MATCH($A259,'Attendance Dump'!$B$2:$B$400,0),
MATCH(U$2,'Attendance Dump'!$E$1:$AI$1,0)
),
INDEX('Active Hour''s Dump'!$D$3:$AH$337,
MATCH($C259,'Active Hour''s Dump'!$A$3:$A$337,0),
MATCH(U$2,'Active Hour''s Dump'!$D$2:$AH$2,0)
))),"")</f>
        <v>P</v>
      </c>
      <c r="V259" s="54">
        <f>_xlfn.IFNA(IF(V$3="Productivity",
INDEX('Productivity Dump'!$E$4:$AJ$500,
MATCH($A259,'Productivity Dump'!$A$4:$A$500,0),
MATCH(V$2,'Productivity Dump'!$E$3:$AJ$3,0)
),
IF(V$3="Attendance",
INDEX('Attendance Dump'!$E$2:$AI$400,
MATCH($A259,'Attendance Dump'!$B$2:$B$400,0),
MATCH(V$2,'Attendance Dump'!$E$1:$AI$1,0)
),
INDEX('Active Hour''s Dump'!$D$3:$AH$337,
MATCH($C259,'Active Hour''s Dump'!$A$3:$A$337,0),
MATCH(V$2,'Active Hour''s Dump'!$D$2:$AH$2,0)
))),"")</f>
        <v>6</v>
      </c>
      <c r="W259" s="13">
        <f>_xlfn.IFNA(IF(W$3="Productivity",
INDEX('Productivity Dump'!$E$4:$AJ$500,
MATCH($A259,'Productivity Dump'!$A$4:$A$500,0),
MATCH(W$2,'Productivity Dump'!$E$3:$AJ$3,0)
),
IF(W$3="Attendance",
INDEX('Attendance Dump'!$E$2:$AI$400,
MATCH($A259,'Attendance Dump'!$B$2:$B$400,0),
MATCH(W$2,'Attendance Dump'!$E$1:$AI$1,0)
),
INDEX('Active Hour''s Dump'!$D$3:$AH$337,
MATCH($C259,'Active Hour''s Dump'!$A$3:$A$337,0),
MATCH(W$2,'Active Hour''s Dump'!$D$2:$AH$2,0)
))),"")</f>
        <v>923.8330000000002</v>
      </c>
      <c r="X259" s="13" t="str">
        <f>_xlfn.IFNA(IF(X$3="Productivity",
INDEX('Productivity Dump'!$E$4:$AJ$500,
MATCH($A259,'Productivity Dump'!$A$4:$A$500,0),
MATCH(X$2,'Productivity Dump'!$E$3:$AJ$3,0)
),
IF(X$3="Attendance",
INDEX('Attendance Dump'!$E$2:$AI$400,
MATCH($A259,'Attendance Dump'!$B$2:$B$400,0),
MATCH(X$2,'Attendance Dump'!$E$1:$AI$1,0)
),
INDEX('Active Hour''s Dump'!$D$3:$AH$337,
MATCH($C259,'Active Hour''s Dump'!$A$3:$A$337,0),
MATCH(X$2,'Active Hour''s Dump'!$D$2:$AH$2,0)
))),"")</f>
        <v>P</v>
      </c>
      <c r="Y259" s="54">
        <f>_xlfn.IFNA(IF(Y$3="Productivity",
INDEX('Productivity Dump'!$E$4:$AJ$500,
MATCH($A259,'Productivity Dump'!$A$4:$A$500,0),
MATCH(Y$2,'Productivity Dump'!$E$3:$AJ$3,0)
),
IF(Y$3="Attendance",
INDEX('Attendance Dump'!$E$2:$AI$400,
MATCH($A259,'Attendance Dump'!$B$2:$B$400,0),
MATCH(Y$2,'Attendance Dump'!$E$1:$AI$1,0)
),
INDEX('Active Hour''s Dump'!$D$3:$AH$337,
MATCH($C259,'Active Hour''s Dump'!$A$3:$A$337,0),
MATCH(Y$2,'Active Hour''s Dump'!$D$2:$AH$2,0)
))),"")</f>
        <v>7.3333333333333304</v>
      </c>
      <c r="Z259" s="13">
        <f>_xlfn.IFNA(IF(Z$3="Productivity",
INDEX('Productivity Dump'!$E$4:$AJ$500,
MATCH($A259,'Productivity Dump'!$A$4:$A$500,0),
MATCH(Z$2,'Productivity Dump'!$E$3:$AJ$3,0)
),
IF(Z$3="Attendance",
INDEX('Attendance Dump'!$E$2:$AI$400,
MATCH($A259,'Attendance Dump'!$B$2:$B$400,0),
MATCH(Z$2,'Attendance Dump'!$E$1:$AI$1,0)
),
INDEX('Active Hour''s Dump'!$D$3:$AH$337,
MATCH($C259,'Active Hour''s Dump'!$A$3:$A$337,0),
MATCH(Z$2,'Active Hour''s Dump'!$D$2:$AH$2,0)
))),"")</f>
        <v>1045.0340000000001</v>
      </c>
      <c r="AA259" s="13" t="str">
        <f>_xlfn.IFNA(IF(AA$3="Productivity",
INDEX('Productivity Dump'!$E$4:$AJ$500,
MATCH($A259,'Productivity Dump'!$A$4:$A$500,0),
MATCH(AA$2,'Productivity Dump'!$E$3:$AJ$3,0)
),
IF(AA$3="Attendance",
INDEX('Attendance Dump'!$E$2:$AI$400,
MATCH($A259,'Attendance Dump'!$B$2:$B$400,0),
MATCH(AA$2,'Attendance Dump'!$E$1:$AI$1,0)
),
INDEX('Active Hour''s Dump'!$D$3:$AH$337,
MATCH($C259,'Active Hour''s Dump'!$A$3:$A$337,0),
MATCH(AA$2,'Active Hour''s Dump'!$D$2:$AH$2,0)
))),"")</f>
        <v>P</v>
      </c>
      <c r="AB259" s="54">
        <f>_xlfn.IFNA(IF(AB$3="Productivity",
INDEX('Productivity Dump'!$E$4:$AJ$500,
MATCH($A259,'Productivity Dump'!$A$4:$A$500,0),
MATCH(AB$2,'Productivity Dump'!$E$3:$AJ$3,0)
),
IF(AB$3="Attendance",
INDEX('Attendance Dump'!$E$2:$AI$400,
MATCH($A259,'Attendance Dump'!$B$2:$B$400,0),
MATCH(AB$2,'Attendance Dump'!$E$1:$AI$1,0)
),
INDEX('Active Hour''s Dump'!$D$3:$AH$337,
MATCH($C259,'Active Hour''s Dump'!$A$3:$A$337,0),
MATCH(AB$2,'Active Hour''s Dump'!$D$2:$AH$2,0)
))),"")</f>
        <v>7.6666666666666696</v>
      </c>
      <c r="AC259" s="13">
        <f>_xlfn.IFNA(IF(AC$3="Productivity",
INDEX('Productivity Dump'!$E$4:$AJ$500,
MATCH($A259,'Productivity Dump'!$A$4:$A$500,0),
MATCH(AC$2,'Productivity Dump'!$E$3:$AJ$3,0)
),
IF(AC$3="Attendance",
INDEX('Attendance Dump'!$E$2:$AI$400,
MATCH($A259,'Attendance Dump'!$B$2:$B$400,0),
MATCH(AC$2,'Attendance Dump'!$E$1:$AI$1,0)
),
INDEX('Active Hour''s Dump'!$D$3:$AH$337,
MATCH($C259,'Active Hour''s Dump'!$A$3:$A$337,0),
MATCH(AC$2,'Active Hour''s Dump'!$D$2:$AH$2,0)
))),"")</f>
        <v>1020.1700000000001</v>
      </c>
      <c r="AD259" s="13" t="str">
        <f>_xlfn.IFNA(IF(AD$3="Productivity",
INDEX('Productivity Dump'!$E$4:$AJ$500,
MATCH($A259,'Productivity Dump'!$A$4:$A$500,0),
MATCH(AD$2,'Productivity Dump'!$E$3:$AJ$3,0)
),
IF(AD$3="Attendance",
INDEX('Attendance Dump'!$E$2:$AI$400,
MATCH($A259,'Attendance Dump'!$B$2:$B$400,0),
MATCH(AD$2,'Attendance Dump'!$E$1:$AI$1,0)
),
INDEX('Active Hour''s Dump'!$D$3:$AH$337,
MATCH($C259,'Active Hour''s Dump'!$A$3:$A$337,0),
MATCH(AD$2,'Active Hour''s Dump'!$D$2:$AH$2,0)
))),"")</f>
        <v>P</v>
      </c>
      <c r="AE259" s="54">
        <f>_xlfn.IFNA(IF(AE$3="Productivity",
INDEX('Productivity Dump'!$E$4:$AJ$500,
MATCH($A259,'Productivity Dump'!$A$4:$A$500,0),
MATCH(AE$2,'Productivity Dump'!$E$3:$AJ$3,0)
),
IF(AE$3="Attendance",
INDEX('Attendance Dump'!$E$2:$AI$400,
MATCH($A259,'Attendance Dump'!$B$2:$B$400,0),
MATCH(AE$2,'Attendance Dump'!$E$1:$AI$1,0)
),
INDEX('Active Hour''s Dump'!$D$3:$AH$337,
MATCH($C259,'Active Hour''s Dump'!$A$3:$A$337,0),
MATCH(AE$2,'Active Hour''s Dump'!$D$2:$AH$2,0)
))),"")</f>
        <v>8.1666666666666696</v>
      </c>
      <c r="AF259" s="13">
        <f>_xlfn.IFNA(IF(AF$3="Productivity",
INDEX('Productivity Dump'!$E$4:$AJ$500,
MATCH($A259,'Productivity Dump'!$A$4:$A$500,0),
MATCH(AF$2,'Productivity Dump'!$E$3:$AJ$3,0)
),
IF(AF$3="Attendance",
INDEX('Attendance Dump'!$E$2:$AI$400,
MATCH($A259,'Attendance Dump'!$B$2:$B$400,0),
MATCH(AF$2,'Attendance Dump'!$E$1:$AI$1,0)
),
INDEX('Active Hour''s Dump'!$D$3:$AH$337,
MATCH($C259,'Active Hour''s Dump'!$A$3:$A$337,0),
MATCH(AF$2,'Active Hour''s Dump'!$D$2:$AH$2,0)
))),"")</f>
        <v>941.40100000000007</v>
      </c>
      <c r="AG259" s="13" t="str">
        <f>_xlfn.IFNA(IF(AG$3="Productivity",
INDEX('Productivity Dump'!$E$4:$AJ$500,
MATCH($A259,'Productivity Dump'!$A$4:$A$500,0),
MATCH(AG$2,'Productivity Dump'!$E$3:$AJ$3,0)
),
IF(AG$3="Attendance",
INDEX('Attendance Dump'!$E$2:$AI$400,
MATCH($A259,'Attendance Dump'!$B$2:$B$400,0),
MATCH(AG$2,'Attendance Dump'!$E$1:$AI$1,0)
),
INDEX('Active Hour''s Dump'!$D$3:$AH$337,
MATCH($C259,'Active Hour''s Dump'!$A$3:$A$337,0),
MATCH(AG$2,'Active Hour''s Dump'!$D$2:$AH$2,0)
))),"")</f>
        <v>P</v>
      </c>
      <c r="AH259" s="54">
        <f>_xlfn.IFNA(IF(AH$3="Productivity",
INDEX('Productivity Dump'!$E$4:$AJ$500,
MATCH($A259,'Productivity Dump'!$A$4:$A$500,0),
MATCH(AH$2,'Productivity Dump'!$E$3:$AJ$3,0)
),
IF(AH$3="Attendance",
INDEX('Attendance Dump'!$E$2:$AI$400,
MATCH($A259,'Attendance Dump'!$B$2:$B$400,0),
MATCH(AH$2,'Attendance Dump'!$E$1:$AI$1,0)
),
INDEX('Active Hour''s Dump'!$D$3:$AH$337,
MATCH($C259,'Active Hour''s Dump'!$A$3:$A$337,0),
MATCH(AH$2,'Active Hour''s Dump'!$D$2:$AH$2,0)
))),"")</f>
        <v>7.4166666666666696</v>
      </c>
      <c r="AI259" s="13">
        <f>_xlfn.IFNA(IF(AI$3="Productivity",
INDEX('Productivity Dump'!$E$4:$AJ$500,
MATCH($A259,'Productivity Dump'!$A$4:$A$500,0),
MATCH(AI$2,'Productivity Dump'!$E$3:$AJ$3,0)
),
IF(AI$3="Attendance",
INDEX('Attendance Dump'!$E$2:$AI$400,
MATCH($A259,'Attendance Dump'!$B$2:$B$400,0),
MATCH(AI$2,'Attendance Dump'!$E$1:$AI$1,0)
),
INDEX('Active Hour''s Dump'!$D$3:$AH$337,
MATCH($C259,'Active Hour''s Dump'!$A$3:$A$337,0),
MATCH(AI$2,'Active Hour''s Dump'!$D$2:$AH$2,0)
))),"")</f>
        <v>1030.5429999999999</v>
      </c>
      <c r="AJ259" s="13" t="str">
        <f>_xlfn.IFNA(IF(AJ$3="Productivity",
INDEX('Productivity Dump'!$E$4:$AJ$500,
MATCH($A259,'Productivity Dump'!$A$4:$A$500,0),
MATCH(AJ$2,'Productivity Dump'!$E$3:$AJ$3,0)
),
IF(AJ$3="Attendance",
INDEX('Attendance Dump'!$E$2:$AI$400,
MATCH($A259,'Attendance Dump'!$B$2:$B$400,0),
MATCH(AJ$2,'Attendance Dump'!$E$1:$AI$1,0)
),
INDEX('Active Hour''s Dump'!$D$3:$AH$337,
MATCH($C259,'Active Hour''s Dump'!$A$3:$A$337,0),
MATCH(AJ$2,'Active Hour''s Dump'!$D$2:$AH$2,0)
))),"")</f>
        <v>P</v>
      </c>
      <c r="AK259" s="54">
        <f>_xlfn.IFNA(IF(AK$3="Productivity",
INDEX('Productivity Dump'!$E$4:$AJ$500,
MATCH($A259,'Productivity Dump'!$A$4:$A$500,0),
MATCH(AK$2,'Productivity Dump'!$E$3:$AJ$3,0)
),
IF(AK$3="Attendance",
INDEX('Attendance Dump'!$E$2:$AI$400,
MATCH($A259,'Attendance Dump'!$B$2:$B$400,0),
MATCH(AK$2,'Attendance Dump'!$E$1:$AI$1,0)
),
INDEX('Active Hour''s Dump'!$D$3:$AH$337,
MATCH($C259,'Active Hour''s Dump'!$A$3:$A$337,0),
MATCH(AK$2,'Active Hour''s Dump'!$D$2:$AH$2,0)
))),"")</f>
        <v>7.1666666666666696</v>
      </c>
      <c r="AL259" s="13">
        <f>_xlfn.IFNA(IF(AL$3="Productivity",
INDEX('Productivity Dump'!$E$4:$AJ$500,
MATCH($A259,'Productivity Dump'!$A$4:$A$500,0),
MATCH(AL$2,'Productivity Dump'!$E$3:$AJ$3,0)
),
IF(AL$3="Attendance",
INDEX('Attendance Dump'!$E$2:$AI$400,
MATCH($A259,'Attendance Dump'!$B$2:$B$400,0),
MATCH(AL$2,'Attendance Dump'!$E$1:$AI$1,0)
),
INDEX('Active Hour''s Dump'!$D$3:$AH$337,
MATCH($C259,'Active Hour''s Dump'!$A$3:$A$337,0),
MATCH(AL$2,'Active Hour''s Dump'!$D$2:$AH$2,0)
))),"")</f>
        <v>367.67900000000009</v>
      </c>
      <c r="AM259" s="13" t="str">
        <f>_xlfn.IFNA(IF(AM$3="Productivity",
INDEX('Productivity Dump'!$E$4:$AJ$500,
MATCH($A259,'Productivity Dump'!$A$4:$A$500,0),
MATCH(AM$2,'Productivity Dump'!$E$3:$AJ$3,0)
),
IF(AM$3="Attendance",
INDEX('Attendance Dump'!$E$2:$AI$400,
MATCH($A259,'Attendance Dump'!$B$2:$B$400,0),
MATCH(AM$2,'Attendance Dump'!$E$1:$AI$1,0)
),
INDEX('Active Hour''s Dump'!$D$3:$AH$337,
MATCH($C259,'Active Hour''s Dump'!$A$3:$A$337,0),
MATCH(AM$2,'Active Hour''s Dump'!$D$2:$AH$2,0)
))),"")</f>
        <v>WO</v>
      </c>
      <c r="AN259" s="54">
        <f>_xlfn.IFNA(IF(AN$3="Productivity",
INDEX('Productivity Dump'!$E$4:$AJ$500,
MATCH($A259,'Productivity Dump'!$A$4:$A$500,0),
MATCH(AN$2,'Productivity Dump'!$E$3:$AJ$3,0)
),
IF(AN$3="Attendance",
INDEX('Attendance Dump'!$E$2:$AI$400,
MATCH($A259,'Attendance Dump'!$B$2:$B$400,0),
MATCH(AN$2,'Attendance Dump'!$E$1:$AI$1,0)
),
INDEX('Active Hour''s Dump'!$D$3:$AH$337,
MATCH($C259,'Active Hour''s Dump'!$A$3:$A$337,0),
MATCH(AN$2,'Active Hour''s Dump'!$D$2:$AH$2,0)
))),"")</f>
        <v>3</v>
      </c>
      <c r="AO259" s="13">
        <f>_xlfn.IFNA(IF(AO$3="Productivity",
INDEX('Productivity Dump'!$E$4:$AJ$500,
MATCH($A259,'Productivity Dump'!$A$4:$A$500,0),
MATCH(AO$2,'Productivity Dump'!$E$3:$AJ$3,0)
),
IF(AO$3="Attendance",
INDEX('Attendance Dump'!$E$2:$AI$400,
MATCH($A259,'Attendance Dump'!$B$2:$B$400,0),
MATCH(AO$2,'Attendance Dump'!$E$1:$AI$1,0)
),
INDEX('Active Hour''s Dump'!$D$3:$AH$337,
MATCH($C259,'Active Hour''s Dump'!$A$3:$A$337,0),
MATCH(AO$2,'Active Hour''s Dump'!$D$2:$AH$2,0)
))),"")</f>
        <v>760.87800000000004</v>
      </c>
      <c r="AP259" s="13" t="str">
        <f>_xlfn.IFNA(IF(AP$3="Productivity",
INDEX('Productivity Dump'!$E$4:$AJ$500,
MATCH($A259,'Productivity Dump'!$A$4:$A$500,0),
MATCH(AP$2,'Productivity Dump'!$E$3:$AJ$3,0)
),
IF(AP$3="Attendance",
INDEX('Attendance Dump'!$E$2:$AI$400,
MATCH($A259,'Attendance Dump'!$B$2:$B$400,0),
MATCH(AP$2,'Attendance Dump'!$E$1:$AI$1,0)
),
INDEX('Active Hour''s Dump'!$D$3:$AH$337,
MATCH($C259,'Active Hour''s Dump'!$A$3:$A$337,0),
MATCH(AP$2,'Active Hour''s Dump'!$D$2:$AH$2,0)
))),"")</f>
        <v>P</v>
      </c>
      <c r="AQ259" s="54">
        <f>_xlfn.IFNA(IF(AQ$3="Productivity",
INDEX('Productivity Dump'!$E$4:$AJ$500,
MATCH($A259,'Productivity Dump'!$A$4:$A$500,0),
MATCH(AQ$2,'Productivity Dump'!$E$3:$AJ$3,0)
),
IF(AQ$3="Attendance",
INDEX('Attendance Dump'!$E$2:$AI$400,
MATCH($A259,'Attendance Dump'!$B$2:$B$400,0),
MATCH(AQ$2,'Attendance Dump'!$E$1:$AI$1,0)
),
INDEX('Active Hour''s Dump'!$D$3:$AH$337,
MATCH($C259,'Active Hour''s Dump'!$A$3:$A$337,0),
MATCH(AQ$2,'Active Hour''s Dump'!$D$2:$AH$2,0)
))),"")</f>
        <v>5.9166666666666696</v>
      </c>
      <c r="AR259" s="13">
        <f>_xlfn.IFNA(IF(AR$3="Productivity",
INDEX('Productivity Dump'!$E$4:$AJ$500,
MATCH($A259,'Productivity Dump'!$A$4:$A$500,0),
MATCH(AR$2,'Productivity Dump'!$E$3:$AJ$3,0)
),
IF(AR$3="Attendance",
INDEX('Attendance Dump'!$E$2:$AI$400,
MATCH($A259,'Attendance Dump'!$B$2:$B$400,0),
MATCH(AR$2,'Attendance Dump'!$E$1:$AI$1,0)
),
INDEX('Active Hour''s Dump'!$D$3:$AH$337,
MATCH($C259,'Active Hour''s Dump'!$A$3:$A$337,0),
MATCH(AR$2,'Active Hour''s Dump'!$D$2:$AH$2,0)
))),"")</f>
        <v>964.5830000000002</v>
      </c>
      <c r="AS259" s="13" t="str">
        <f>_xlfn.IFNA(IF(AS$3="Productivity",
INDEX('Productivity Dump'!$E$4:$AJ$500,
MATCH($A259,'Productivity Dump'!$A$4:$A$500,0),
MATCH(AS$2,'Productivity Dump'!$E$3:$AJ$3,0)
),
IF(AS$3="Attendance",
INDEX('Attendance Dump'!$E$2:$AI$400,
MATCH($A259,'Attendance Dump'!$B$2:$B$400,0),
MATCH(AS$2,'Attendance Dump'!$E$1:$AI$1,0)
),
INDEX('Active Hour''s Dump'!$D$3:$AH$337,
MATCH($C259,'Active Hour''s Dump'!$A$3:$A$337,0),
MATCH(AS$2,'Active Hour''s Dump'!$D$2:$AH$2,0)
))),"")</f>
        <v>P</v>
      </c>
      <c r="AT259" s="54">
        <f>_xlfn.IFNA(IF(AT$3="Productivity",
INDEX('Productivity Dump'!$E$4:$AJ$500,
MATCH($A259,'Productivity Dump'!$A$4:$A$500,0),
MATCH(AT$2,'Productivity Dump'!$E$3:$AJ$3,0)
),
IF(AT$3="Attendance",
INDEX('Attendance Dump'!$E$2:$AI$400,
MATCH($A259,'Attendance Dump'!$B$2:$B$400,0),
MATCH(AT$2,'Attendance Dump'!$E$1:$AI$1,0)
),
INDEX('Active Hour''s Dump'!$D$3:$AH$337,
MATCH($C259,'Active Hour''s Dump'!$A$3:$A$337,0),
MATCH(AT$2,'Active Hour''s Dump'!$D$2:$AH$2,0)
))),"")</f>
        <v>8.1666666666666696</v>
      </c>
      <c r="AU259" s="13">
        <f>_xlfn.IFNA(IF(AU$3="Productivity",
INDEX('Productivity Dump'!$E$4:$AJ$500,
MATCH($A259,'Productivity Dump'!$A$4:$A$500,0),
MATCH(AU$2,'Productivity Dump'!$E$3:$AJ$3,0)
),
IF(AU$3="Attendance",
INDEX('Attendance Dump'!$E$2:$AI$400,
MATCH($A259,'Attendance Dump'!$B$2:$B$400,0),
MATCH(AU$2,'Attendance Dump'!$E$1:$AI$1,0)
),
INDEX('Active Hour''s Dump'!$D$3:$AH$337,
MATCH($C259,'Active Hour''s Dump'!$A$3:$A$337,0),
MATCH(AU$2,'Active Hour''s Dump'!$D$2:$AH$2,0)
))),"")</f>
        <v>939.01800000000026</v>
      </c>
      <c r="AV259" s="13" t="str">
        <f>_xlfn.IFNA(IF(AV$3="Productivity",
INDEX('Productivity Dump'!$E$4:$AJ$500,
MATCH($A259,'Productivity Dump'!$A$4:$A$500,0),
MATCH(AV$2,'Productivity Dump'!$E$3:$AJ$3,0)
),
IF(AV$3="Attendance",
INDEX('Attendance Dump'!$E$2:$AI$400,
MATCH($A259,'Attendance Dump'!$B$2:$B$400,0),
MATCH(AV$2,'Attendance Dump'!$E$1:$AI$1,0)
),
INDEX('Active Hour''s Dump'!$D$3:$AH$337,
MATCH($C259,'Active Hour''s Dump'!$A$3:$A$337,0),
MATCH(AV$2,'Active Hour''s Dump'!$D$2:$AH$2,0)
))),"")</f>
        <v>P</v>
      </c>
      <c r="AW259" s="54">
        <f>_xlfn.IFNA(IF(AW$3="Productivity",
INDEX('Productivity Dump'!$E$4:$AJ$500,
MATCH($A259,'Productivity Dump'!$A$4:$A$500,0),
MATCH(AW$2,'Productivity Dump'!$E$3:$AJ$3,0)
),
IF(AW$3="Attendance",
INDEX('Attendance Dump'!$E$2:$AI$400,
MATCH($A259,'Attendance Dump'!$B$2:$B$400,0),
MATCH(AW$2,'Attendance Dump'!$E$1:$AI$1,0)
),
INDEX('Active Hour''s Dump'!$D$3:$AH$337,
MATCH($C259,'Active Hour''s Dump'!$A$3:$A$337,0),
MATCH(AW$2,'Active Hour''s Dump'!$D$2:$AH$2,0)
))),"")</f>
        <v>8.4166666666666696</v>
      </c>
      <c r="AX259" s="13">
        <f>_xlfn.IFNA(IF(AX$3="Productivity",
INDEX('Productivity Dump'!$E$4:$AJ$500,
MATCH($A259,'Productivity Dump'!$A$4:$A$500,0),
MATCH(AX$2,'Productivity Dump'!$E$3:$AJ$3,0)
),
IF(AX$3="Attendance",
INDEX('Attendance Dump'!$E$2:$AI$400,
MATCH($A259,'Attendance Dump'!$B$2:$B$400,0),
MATCH(AX$2,'Attendance Dump'!$E$1:$AI$1,0)
),
INDEX('Active Hour''s Dump'!$D$3:$AH$337,
MATCH($C259,'Active Hour''s Dump'!$A$3:$A$337,0),
MATCH(AX$2,'Active Hour''s Dump'!$D$2:$AH$2,0)
))),"")</f>
        <v>1035.769</v>
      </c>
      <c r="AY259" s="13" t="str">
        <f>_xlfn.IFNA(IF(AY$3="Productivity",
INDEX('Productivity Dump'!$E$4:$AJ$500,
MATCH($A259,'Productivity Dump'!$A$4:$A$500,0),
MATCH(AY$2,'Productivity Dump'!$E$3:$AJ$3,0)
),
IF(AY$3="Attendance",
INDEX('Attendance Dump'!$E$2:$AI$400,
MATCH($A259,'Attendance Dump'!$B$2:$B$400,0),
MATCH(AY$2,'Attendance Dump'!$E$1:$AI$1,0)
),
INDEX('Active Hour''s Dump'!$D$3:$AH$337,
MATCH($C259,'Active Hour''s Dump'!$A$3:$A$337,0),
MATCH(AY$2,'Active Hour''s Dump'!$D$2:$AH$2,0)
))),"")</f>
        <v>P</v>
      </c>
      <c r="AZ259" s="54">
        <f>_xlfn.IFNA(IF(AZ$3="Productivity",
INDEX('Productivity Dump'!$E$4:$AJ$500,
MATCH($A259,'Productivity Dump'!$A$4:$A$500,0),
MATCH(AZ$2,'Productivity Dump'!$E$3:$AJ$3,0)
),
IF(AZ$3="Attendance",
INDEX('Attendance Dump'!$E$2:$AI$400,
MATCH($A259,'Attendance Dump'!$B$2:$B$400,0),
MATCH(AZ$2,'Attendance Dump'!$E$1:$AI$1,0)
),
INDEX('Active Hour''s Dump'!$D$3:$AH$337,
MATCH($C259,'Active Hour''s Dump'!$A$3:$A$337,0),
MATCH(AZ$2,'Active Hour''s Dump'!$D$2:$AH$2,0)
))),"")</f>
        <v>8.0833333333333304</v>
      </c>
      <c r="BA259" s="13">
        <f>_xlfn.IFNA(IF(BA$3="Productivity",
INDEX('Productivity Dump'!$E$4:$AJ$500,
MATCH($A259,'Productivity Dump'!$A$4:$A$500,0),
MATCH(BA$2,'Productivity Dump'!$E$3:$AJ$3,0)
),
IF(BA$3="Attendance",
INDEX('Attendance Dump'!$E$2:$AI$400,
MATCH($A259,'Attendance Dump'!$B$2:$B$400,0),
MATCH(BA$2,'Attendance Dump'!$E$1:$AI$1,0)
),
INDEX('Active Hour''s Dump'!$D$3:$AH$337,
MATCH($C259,'Active Hour''s Dump'!$A$3:$A$337,0),
MATCH(BA$2,'Active Hour''s Dump'!$D$2:$AH$2,0)
))),"")</f>
        <v>838.87700000000029</v>
      </c>
      <c r="BB259" s="13" t="str">
        <f>_xlfn.IFNA(IF(BB$3="Productivity",
INDEX('Productivity Dump'!$E$4:$AJ$500,
MATCH($A259,'Productivity Dump'!$A$4:$A$500,0),
MATCH(BB$2,'Productivity Dump'!$E$3:$AJ$3,0)
),
IF(BB$3="Attendance",
INDEX('Attendance Dump'!$E$2:$AI$400,
MATCH($A259,'Attendance Dump'!$B$2:$B$400,0),
MATCH(BB$2,'Attendance Dump'!$E$1:$AI$1,0)
),
INDEX('Active Hour''s Dump'!$D$3:$AH$337,
MATCH($C259,'Active Hour''s Dump'!$A$3:$A$337,0),
MATCH(BB$2,'Active Hour''s Dump'!$D$2:$AH$2,0)
))),"")</f>
        <v>P</v>
      </c>
      <c r="BC259" s="54">
        <f>_xlfn.IFNA(IF(BC$3="Productivity",
INDEX('Productivity Dump'!$E$4:$AJ$500,
MATCH($A259,'Productivity Dump'!$A$4:$A$500,0),
MATCH(BC$2,'Productivity Dump'!$E$3:$AJ$3,0)
),
IF(BC$3="Attendance",
INDEX('Attendance Dump'!$E$2:$AI$400,
MATCH($A259,'Attendance Dump'!$B$2:$B$400,0),
MATCH(BC$2,'Attendance Dump'!$E$1:$AI$1,0)
),
INDEX('Active Hour''s Dump'!$D$3:$AH$337,
MATCH($C259,'Active Hour''s Dump'!$A$3:$A$337,0),
MATCH(BC$2,'Active Hour''s Dump'!$D$2:$AH$2,0)
))),"")</f>
        <v>8.1666666666666696</v>
      </c>
      <c r="BD259" s="13">
        <f>_xlfn.IFNA(IF(BD$3="Productivity",
INDEX('Productivity Dump'!$E$4:$AJ$500,
MATCH($A259,'Productivity Dump'!$A$4:$A$500,0),
MATCH(BD$2,'Productivity Dump'!$E$3:$AJ$3,0)
),
IF(BD$3="Attendance",
INDEX('Attendance Dump'!$E$2:$AI$400,
MATCH($A259,'Attendance Dump'!$B$2:$B$400,0),
MATCH(BD$2,'Attendance Dump'!$E$1:$AI$1,0)
),
INDEX('Active Hour''s Dump'!$D$3:$AH$337,
MATCH($C259,'Active Hour''s Dump'!$A$3:$A$337,0),
MATCH(BD$2,'Active Hour''s Dump'!$D$2:$AH$2,0)
))),"")</f>
        <v>650.30300000000011</v>
      </c>
      <c r="BE259" s="13" t="str">
        <f>_xlfn.IFNA(IF(BE$3="Productivity",
INDEX('Productivity Dump'!$E$4:$AJ$500,
MATCH($A259,'Productivity Dump'!$A$4:$A$500,0),
MATCH(BE$2,'Productivity Dump'!$E$3:$AJ$3,0)
),
IF(BE$3="Attendance",
INDEX('Attendance Dump'!$E$2:$AI$400,
MATCH($A259,'Attendance Dump'!$B$2:$B$400,0),
MATCH(BE$2,'Attendance Dump'!$E$1:$AI$1,0)
),
INDEX('Active Hour''s Dump'!$D$3:$AH$337,
MATCH($C259,'Active Hour''s Dump'!$A$3:$A$337,0),
MATCH(BE$2,'Active Hour''s Dump'!$D$2:$AH$2,0)
))),"")</f>
        <v>P</v>
      </c>
      <c r="BF259" s="54">
        <f>_xlfn.IFNA(IF(BF$3="Productivity",
INDEX('Productivity Dump'!$E$4:$AJ$500,
MATCH($A259,'Productivity Dump'!$A$4:$A$500,0),
MATCH(BF$2,'Productivity Dump'!$E$3:$AJ$3,0)
),
IF(BF$3="Attendance",
INDEX('Attendance Dump'!$E$2:$AI$400,
MATCH($A259,'Attendance Dump'!$B$2:$B$400,0),
MATCH(BF$2,'Attendance Dump'!$E$1:$AI$1,0)
),
INDEX('Active Hour''s Dump'!$D$3:$AH$337,
MATCH($C259,'Active Hour''s Dump'!$A$3:$A$337,0),
MATCH(BF$2,'Active Hour''s Dump'!$D$2:$AH$2,0)
))),"")</f>
        <v>5.4166666666666696</v>
      </c>
      <c r="BG259" s="13">
        <f>_xlfn.IFNA(IF(BG$3="Productivity",
INDEX('Productivity Dump'!$E$4:$AJ$500,
MATCH($A259,'Productivity Dump'!$A$4:$A$500,0),
MATCH(BG$2,'Productivity Dump'!$E$3:$AJ$3,0)
),
IF(BG$3="Attendance",
INDEX('Attendance Dump'!$E$2:$AI$400,
MATCH($A259,'Attendance Dump'!$B$2:$B$400,0),
MATCH(BG$2,'Attendance Dump'!$E$1:$AI$1,0)
),
INDEX('Active Hour''s Dump'!$D$3:$AH$337,
MATCH($C259,'Active Hour''s Dump'!$A$3:$A$337,0),
MATCH(BG$2,'Active Hour''s Dump'!$D$2:$AH$2,0)
))),"")</f>
        <v>448.46500000000003</v>
      </c>
      <c r="BH259" s="13" t="str">
        <f>_xlfn.IFNA(IF(BH$3="Productivity",
INDEX('Productivity Dump'!$E$4:$AJ$500,
MATCH($A259,'Productivity Dump'!$A$4:$A$500,0),
MATCH(BH$2,'Productivity Dump'!$E$3:$AJ$3,0)
),
IF(BH$3="Attendance",
INDEX('Attendance Dump'!$E$2:$AI$400,
MATCH($A259,'Attendance Dump'!$B$2:$B$400,0),
MATCH(BH$2,'Attendance Dump'!$E$1:$AI$1,0)
),
INDEX('Active Hour''s Dump'!$D$3:$AH$337,
MATCH($C259,'Active Hour''s Dump'!$A$3:$A$337,0),
MATCH(BH$2,'Active Hour''s Dump'!$D$2:$AH$2,0)
))),"")</f>
        <v>WO</v>
      </c>
      <c r="BI259" s="54">
        <f>_xlfn.IFNA(IF(BI$3="Productivity",
INDEX('Productivity Dump'!$E$4:$AJ$500,
MATCH($A259,'Productivity Dump'!$A$4:$A$500,0),
MATCH(BI$2,'Productivity Dump'!$E$3:$AJ$3,0)
),
IF(BI$3="Attendance",
INDEX('Attendance Dump'!$E$2:$AI$400,
MATCH($A259,'Attendance Dump'!$B$2:$B$400,0),
MATCH(BI$2,'Attendance Dump'!$E$1:$AI$1,0)
),
INDEX('Active Hour''s Dump'!$D$3:$AH$337,
MATCH($C259,'Active Hour''s Dump'!$A$3:$A$337,0),
MATCH(BI$2,'Active Hour''s Dump'!$D$2:$AH$2,0)
))),"")</f>
        <v>2.8333333333333299</v>
      </c>
      <c r="BJ259" s="13">
        <f>_xlfn.IFNA(IF(BJ$3="Productivity",
INDEX('Productivity Dump'!$E$4:$AJ$500,
MATCH($A259,'Productivity Dump'!$A$4:$A$500,0),
MATCH(BJ$2,'Productivity Dump'!$E$3:$AJ$3,0)
),
IF(BJ$3="Attendance",
INDEX('Attendance Dump'!$E$2:$AI$400,
MATCH($A259,'Attendance Dump'!$B$2:$B$400,0),
MATCH(BJ$2,'Attendance Dump'!$E$1:$AI$1,0)
),
INDEX('Active Hour''s Dump'!$D$3:$AH$337,
MATCH($C259,'Active Hour''s Dump'!$A$3:$A$337,0),
MATCH(BJ$2,'Active Hour''s Dump'!$D$2:$AH$2,0)
))),"")</f>
        <v>363.53800000000001</v>
      </c>
      <c r="BK259" s="13" t="str">
        <f>_xlfn.IFNA(IF(BK$3="Productivity",
INDEX('Productivity Dump'!$E$4:$AJ$500,
MATCH($A259,'Productivity Dump'!$A$4:$A$500,0),
MATCH(BK$2,'Productivity Dump'!$E$3:$AJ$3,0)
),
IF(BK$3="Attendance",
INDEX('Attendance Dump'!$E$2:$AI$400,
MATCH($A259,'Attendance Dump'!$B$2:$B$400,0),
MATCH(BK$2,'Attendance Dump'!$E$1:$AI$1,0)
),
INDEX('Active Hour''s Dump'!$D$3:$AH$337,
MATCH($C259,'Active Hour''s Dump'!$A$3:$A$337,0),
MATCH(BK$2,'Active Hour''s Dump'!$D$2:$AH$2,0)
))),"")</f>
        <v>P</v>
      </c>
      <c r="BL259" s="54">
        <f>_xlfn.IFNA(IF(BL$3="Productivity",
INDEX('Productivity Dump'!$E$4:$AJ$500,
MATCH($A259,'Productivity Dump'!$A$4:$A$500,0),
MATCH(BL$2,'Productivity Dump'!$E$3:$AJ$3,0)
),
IF(BL$3="Attendance",
INDEX('Attendance Dump'!$E$2:$AI$400,
MATCH($A259,'Attendance Dump'!$B$2:$B$400,0),
MATCH(BL$2,'Attendance Dump'!$E$1:$AI$1,0)
),
INDEX('Active Hour''s Dump'!$D$3:$AH$337,
MATCH($C259,'Active Hour''s Dump'!$A$3:$A$337,0),
MATCH(BL$2,'Active Hour''s Dump'!$D$2:$AH$2,0)
))),"")</f>
        <v>3.5</v>
      </c>
      <c r="BM259" s="13">
        <f>_xlfn.IFNA(IF(BM$3="Productivity",
INDEX('Productivity Dump'!$E$4:$AJ$500,
MATCH($A259,'Productivity Dump'!$A$4:$A$500,0),
MATCH(BM$2,'Productivity Dump'!$E$3:$AJ$3,0)
),
IF(BM$3="Attendance",
INDEX('Attendance Dump'!$E$2:$AI$400,
MATCH($A259,'Attendance Dump'!$B$2:$B$400,0),
MATCH(BM$2,'Attendance Dump'!$E$1:$AI$1,0)
),
INDEX('Active Hour''s Dump'!$D$3:$AH$337,
MATCH($C259,'Active Hour''s Dump'!$A$3:$A$337,0),
MATCH(BM$2,'Active Hour''s Dump'!$D$2:$AH$2,0)
))),"")</f>
        <v>980.15499999999986</v>
      </c>
      <c r="BN259" s="13" t="str">
        <f>_xlfn.IFNA(IF(BN$3="Productivity",
INDEX('Productivity Dump'!$E$4:$AJ$500,
MATCH($A259,'Productivity Dump'!$A$4:$A$500,0),
MATCH(BN$2,'Productivity Dump'!$E$3:$AJ$3,0)
),
IF(BN$3="Attendance",
INDEX('Attendance Dump'!$E$2:$AI$400,
MATCH($A259,'Attendance Dump'!$B$2:$B$400,0),
MATCH(BN$2,'Attendance Dump'!$E$1:$AI$1,0)
),
INDEX('Active Hour''s Dump'!$D$3:$AH$337,
MATCH($C259,'Active Hour''s Dump'!$A$3:$A$337,0),
MATCH(BN$2,'Active Hour''s Dump'!$D$2:$AH$2,0)
))),"")</f>
        <v>P</v>
      </c>
      <c r="BO259" s="54">
        <f>_xlfn.IFNA(IF(BO$3="Productivity",
INDEX('Productivity Dump'!$E$4:$AJ$500,
MATCH($A259,'Productivity Dump'!$A$4:$A$500,0),
MATCH(BO$2,'Productivity Dump'!$E$3:$AJ$3,0)
),
IF(BO$3="Attendance",
INDEX('Attendance Dump'!$E$2:$AI$400,
MATCH($A259,'Attendance Dump'!$B$2:$B$400,0),
MATCH(BO$2,'Attendance Dump'!$E$1:$AI$1,0)
),
INDEX('Active Hour''s Dump'!$D$3:$AH$337,
MATCH($C259,'Active Hour''s Dump'!$A$3:$A$337,0),
MATCH(BO$2,'Active Hour''s Dump'!$D$2:$AH$2,0)
))),"")</f>
        <v>7.8333333333333304</v>
      </c>
      <c r="BP259" s="13">
        <f>_xlfn.IFNA(IF(BP$3="Productivity",
INDEX('Productivity Dump'!$E$4:$AJ$500,
MATCH($A259,'Productivity Dump'!$A$4:$A$500,0),
MATCH(BP$2,'Productivity Dump'!$E$3:$AJ$3,0)
),
IF(BP$3="Attendance",
INDEX('Attendance Dump'!$E$2:$AI$400,
MATCH($A259,'Attendance Dump'!$B$2:$B$400,0),
MATCH(BP$2,'Attendance Dump'!$E$1:$AI$1,0)
),
INDEX('Active Hour''s Dump'!$D$3:$AH$337,
MATCH($C259,'Active Hour''s Dump'!$A$3:$A$337,0),
MATCH(BP$2,'Active Hour''s Dump'!$D$2:$AH$2,0)
))),"")</f>
        <v>1035.6970000000001</v>
      </c>
      <c r="BQ259" s="13" t="str">
        <f>_xlfn.IFNA(IF(BQ$3="Productivity",
INDEX('Productivity Dump'!$E$4:$AJ$500,
MATCH($A259,'Productivity Dump'!$A$4:$A$500,0),
MATCH(BQ$2,'Productivity Dump'!$E$3:$AJ$3,0)
),
IF(BQ$3="Attendance",
INDEX('Attendance Dump'!$E$2:$AI$400,
MATCH($A259,'Attendance Dump'!$B$2:$B$400,0),
MATCH(BQ$2,'Attendance Dump'!$E$1:$AI$1,0)
),
INDEX('Active Hour''s Dump'!$D$3:$AH$337,
MATCH($C259,'Active Hour''s Dump'!$A$3:$A$337,0),
MATCH(BQ$2,'Active Hour''s Dump'!$D$2:$AH$2,0)
))),"")</f>
        <v>P</v>
      </c>
      <c r="BR259" s="54">
        <f>_xlfn.IFNA(IF(BR$3="Productivity",
INDEX('Productivity Dump'!$E$4:$AJ$500,
MATCH($A259,'Productivity Dump'!$A$4:$A$500,0),
MATCH(BR$2,'Productivity Dump'!$E$3:$AJ$3,0)
),
IF(BR$3="Attendance",
INDEX('Attendance Dump'!$E$2:$AI$400,
MATCH($A259,'Attendance Dump'!$B$2:$B$400,0),
MATCH(BR$2,'Attendance Dump'!$E$1:$AI$1,0)
),
INDEX('Active Hour''s Dump'!$D$3:$AH$337,
MATCH($C259,'Active Hour''s Dump'!$A$3:$A$337,0),
MATCH(BR$2,'Active Hour''s Dump'!$D$2:$AH$2,0)
))),"")</f>
        <v>7.5</v>
      </c>
      <c r="BS259" s="13">
        <f>_xlfn.IFNA(IF(BS$3="Productivity",
INDEX('Productivity Dump'!$E$4:$AJ$500,
MATCH($A259,'Productivity Dump'!$A$4:$A$500,0),
MATCH(BS$2,'Productivity Dump'!$E$3:$AJ$3,0)
),
IF(BS$3="Attendance",
INDEX('Attendance Dump'!$E$2:$AI$400,
MATCH($A259,'Attendance Dump'!$B$2:$B$400,0),
MATCH(BS$2,'Attendance Dump'!$E$1:$AI$1,0)
),
INDEX('Active Hour''s Dump'!$D$3:$AH$337,
MATCH($C259,'Active Hour''s Dump'!$A$3:$A$337,0),
MATCH(BS$2,'Active Hour''s Dump'!$D$2:$AH$2,0)
))),"")</f>
        <v>849.20099999999991</v>
      </c>
      <c r="BT259" s="13" t="str">
        <f>_xlfn.IFNA(IF(BT$3="Productivity",
INDEX('Productivity Dump'!$E$4:$AJ$500,
MATCH($A259,'Productivity Dump'!$A$4:$A$500,0),
MATCH(BT$2,'Productivity Dump'!$E$3:$AJ$3,0)
),
IF(BT$3="Attendance",
INDEX('Attendance Dump'!$E$2:$AI$400,
MATCH($A259,'Attendance Dump'!$B$2:$B$400,0),
MATCH(BT$2,'Attendance Dump'!$E$1:$AI$1,0)
),
INDEX('Active Hour''s Dump'!$D$3:$AH$337,
MATCH($C259,'Active Hour''s Dump'!$A$3:$A$337,0),
MATCH(BT$2,'Active Hour''s Dump'!$D$2:$AH$2,0)
))),"")</f>
        <v>H(P)</v>
      </c>
      <c r="BU259" s="54">
        <f>_xlfn.IFNA(IF(BU$3="Productivity",
INDEX('Productivity Dump'!$E$4:$AJ$500,
MATCH($A259,'Productivity Dump'!$A$4:$A$500,0),
MATCH(BU$2,'Productivity Dump'!$E$3:$AJ$3,0)
),
IF(BU$3="Attendance",
INDEX('Attendance Dump'!$E$2:$AI$400,
MATCH($A259,'Attendance Dump'!$B$2:$B$400,0),
MATCH(BU$2,'Attendance Dump'!$E$1:$AI$1,0)
),
INDEX('Active Hour''s Dump'!$D$3:$AH$337,
MATCH($C259,'Active Hour''s Dump'!$A$3:$A$337,0),
MATCH(BU$2,'Active Hour''s Dump'!$D$2:$AH$2,0)
))),"")</f>
        <v>8.1666666666666696</v>
      </c>
      <c r="BV259" s="13">
        <f>_xlfn.IFNA(IF(BV$3="Productivity",
INDEX('Productivity Dump'!$E$4:$AJ$500,
MATCH($A259,'Productivity Dump'!$A$4:$A$500,0),
MATCH(BV$2,'Productivity Dump'!$E$3:$AJ$3,0)
),
IF(BV$3="Attendance",
INDEX('Attendance Dump'!$E$2:$AI$400,
MATCH($A259,'Attendance Dump'!$B$2:$B$400,0),
MATCH(BV$2,'Attendance Dump'!$E$1:$AI$1,0)
),
INDEX('Active Hour''s Dump'!$D$3:$AH$337,
MATCH($C259,'Active Hour''s Dump'!$A$3:$A$337,0),
MATCH(BV$2,'Active Hour''s Dump'!$D$2:$AH$2,0)
))),"")</f>
        <v>546.87900000000002</v>
      </c>
      <c r="BW259" s="13" t="str">
        <f>_xlfn.IFNA(IF(BW$3="Productivity",
INDEX('Productivity Dump'!$E$4:$AJ$500,
MATCH($A259,'Productivity Dump'!$A$4:$A$500,0),
MATCH(BW$2,'Productivity Dump'!$E$3:$AJ$3,0)
),
IF(BW$3="Attendance",
INDEX('Attendance Dump'!$E$2:$AI$400,
MATCH($A259,'Attendance Dump'!$B$2:$B$400,0),
MATCH(BW$2,'Attendance Dump'!$E$1:$AI$1,0)
),
INDEX('Active Hour''s Dump'!$D$3:$AH$337,
MATCH($C259,'Active Hour''s Dump'!$A$3:$A$337,0),
MATCH(BW$2,'Active Hour''s Dump'!$D$2:$AH$2,0)
))),"")</f>
        <v>P</v>
      </c>
      <c r="BX259" s="54">
        <f>_xlfn.IFNA(IF(BX$3="Productivity",
INDEX('Productivity Dump'!$E$4:$AJ$500,
MATCH($A259,'Productivity Dump'!$A$4:$A$500,0),
MATCH(BX$2,'Productivity Dump'!$E$3:$AJ$3,0)
),
IF(BX$3="Attendance",
INDEX('Attendance Dump'!$E$2:$AI$400,
MATCH($A259,'Attendance Dump'!$B$2:$B$400,0),
MATCH(BX$2,'Attendance Dump'!$E$1:$AI$1,0)
),
INDEX('Active Hour''s Dump'!$D$3:$AH$337,
MATCH($C259,'Active Hour''s Dump'!$A$3:$A$337,0),
MATCH(BX$2,'Active Hour''s Dump'!$D$2:$AH$2,0)
))),"")</f>
        <v>5</v>
      </c>
      <c r="BY259" s="13">
        <f>_xlfn.IFNA(IF(BY$3="Productivity",
INDEX('Productivity Dump'!$E$4:$AJ$500,
MATCH($A259,'Productivity Dump'!$A$4:$A$500,0),
MATCH(BY$2,'Productivity Dump'!$E$3:$AJ$3,0)
),
IF(BY$3="Attendance",
INDEX('Attendance Dump'!$E$2:$AI$400,
MATCH($A259,'Attendance Dump'!$B$2:$B$400,0),
MATCH(BY$2,'Attendance Dump'!$E$1:$AI$1,0)
),
INDEX('Active Hour''s Dump'!$D$3:$AH$337,
MATCH($C259,'Active Hour''s Dump'!$A$3:$A$337,0),
MATCH(BY$2,'Active Hour''s Dump'!$D$2:$AH$2,0)
))),"")</f>
        <v>36.816000000000003</v>
      </c>
      <c r="BZ259" s="13" t="str">
        <f>_xlfn.IFNA(IF(BZ$3="Productivity",
INDEX('Productivity Dump'!$E$4:$AJ$500,
MATCH($A259,'Productivity Dump'!$A$4:$A$500,0),
MATCH(BZ$2,'Productivity Dump'!$E$3:$AJ$3,0)
),
IF(BZ$3="Attendance",
INDEX('Attendance Dump'!$E$2:$AI$400,
MATCH($A259,'Attendance Dump'!$B$2:$B$400,0),
MATCH(BZ$2,'Attendance Dump'!$E$1:$AI$1,0)
),
INDEX('Active Hour''s Dump'!$D$3:$AH$337,
MATCH($C259,'Active Hour''s Dump'!$A$3:$A$337,0),
MATCH(BZ$2,'Active Hour''s Dump'!$D$2:$AH$2,0)
))),"")</f>
        <v>PL</v>
      </c>
      <c r="CA259" s="54">
        <f>_xlfn.IFNA(IF(CA$3="Productivity",
INDEX('Productivity Dump'!$E$4:$AJ$500,
MATCH($A259,'Productivity Dump'!$A$4:$A$500,0),
MATCH(CA$2,'Productivity Dump'!$E$3:$AJ$3,0)
),
IF(CA$3="Attendance",
INDEX('Attendance Dump'!$E$2:$AI$400,
MATCH($A259,'Attendance Dump'!$B$2:$B$400,0),
MATCH(CA$2,'Attendance Dump'!$E$1:$AI$1,0)
),
INDEX('Active Hour''s Dump'!$D$3:$AH$337,
MATCH($C259,'Active Hour''s Dump'!$A$3:$A$337,0),
MATCH(CA$2,'Active Hour''s Dump'!$D$2:$AH$2,0)
))),"")</f>
        <v>0</v>
      </c>
      <c r="CB259" s="13">
        <f>_xlfn.IFNA(IF(CB$3="Productivity",
INDEX('Productivity Dump'!$E$4:$AJ$500,
MATCH($A259,'Productivity Dump'!$A$4:$A$500,0),
MATCH(CB$2,'Productivity Dump'!$E$3:$AJ$3,0)
),
IF(CB$3="Attendance",
INDEX('Attendance Dump'!$E$2:$AI$400,
MATCH($A259,'Attendance Dump'!$B$2:$B$400,0),
MATCH(CB$2,'Attendance Dump'!$E$1:$AI$1,0)
),
INDEX('Active Hour''s Dump'!$D$3:$AH$337,
MATCH($C259,'Active Hour''s Dump'!$A$3:$A$337,0),
MATCH(CB$2,'Active Hour''s Dump'!$D$2:$AH$2,0)
))),"")</f>
        <v>0</v>
      </c>
      <c r="CC259" s="13" t="str">
        <f>_xlfn.IFNA(IF(CC$3="Productivity",
INDEX('Productivity Dump'!$E$4:$AJ$500,
MATCH($A259,'Productivity Dump'!$A$4:$A$500,0),
MATCH(CC$2,'Productivity Dump'!$E$3:$AJ$3,0)
),
IF(CC$3="Attendance",
INDEX('Attendance Dump'!$E$2:$AI$400,
MATCH($A259,'Attendance Dump'!$B$2:$B$400,0),
MATCH(CC$2,'Attendance Dump'!$E$1:$AI$1,0)
),
INDEX('Active Hour''s Dump'!$D$3:$AH$337,
MATCH($C259,'Active Hour''s Dump'!$A$3:$A$337,0),
MATCH(CC$2,'Active Hour''s Dump'!$D$2:$AH$2,0)
))),"")</f>
        <v>WO</v>
      </c>
      <c r="CD259" s="54">
        <f>_xlfn.IFNA(IF(CD$3="Productivity",
INDEX('Productivity Dump'!$E$4:$AJ$500,
MATCH($A259,'Productivity Dump'!$A$4:$A$500,0),
MATCH(CD$2,'Productivity Dump'!$E$3:$AJ$3,0)
),
IF(CD$3="Attendance",
INDEX('Attendance Dump'!$E$2:$AI$400,
MATCH($A259,'Attendance Dump'!$B$2:$B$400,0),
MATCH(CD$2,'Attendance Dump'!$E$1:$AI$1,0)
),
INDEX('Active Hour''s Dump'!$D$3:$AH$337,
MATCH($C259,'Active Hour''s Dump'!$A$3:$A$337,0),
MATCH(CD$2,'Active Hour''s Dump'!$D$2:$AH$2,0)
))),"")</f>
        <v>0</v>
      </c>
      <c r="CE259" s="13">
        <f>_xlfn.IFNA(IF(CE$3="Productivity",
INDEX('Productivity Dump'!$E$4:$AJ$500,
MATCH($A259,'Productivity Dump'!$A$4:$A$500,0),
MATCH(CE$2,'Productivity Dump'!$E$3:$AJ$3,0)
),
IF(CE$3="Attendance",
INDEX('Attendance Dump'!$E$2:$AI$400,
MATCH($A259,'Attendance Dump'!$B$2:$B$400,0),
MATCH(CE$2,'Attendance Dump'!$E$1:$AI$1,0)
),
INDEX('Active Hour''s Dump'!$D$3:$AH$337,
MATCH($C259,'Active Hour''s Dump'!$A$3:$A$337,0),
MATCH(CE$2,'Active Hour''s Dump'!$D$2:$AH$2,0)
))),"")</f>
        <v>674.26199999999994</v>
      </c>
      <c r="CF259" s="13" t="str">
        <f>_xlfn.IFNA(IF(CF$3="Productivity",
INDEX('Productivity Dump'!$E$4:$AJ$500,
MATCH($A259,'Productivity Dump'!$A$4:$A$500,0),
MATCH(CF$2,'Productivity Dump'!$E$3:$AJ$3,0)
),
IF(CF$3="Attendance",
INDEX('Attendance Dump'!$E$2:$AI$400,
MATCH($A259,'Attendance Dump'!$B$2:$B$400,0),
MATCH(CF$2,'Attendance Dump'!$E$1:$AI$1,0)
),
INDEX('Active Hour''s Dump'!$D$3:$AH$337,
MATCH($C259,'Active Hour''s Dump'!$A$3:$A$337,0),
MATCH(CF$2,'Active Hour''s Dump'!$D$2:$AH$2,0)
))),"")</f>
        <v>P</v>
      </c>
      <c r="CG259" s="54">
        <f>_xlfn.IFNA(IF(CG$3="Productivity",
INDEX('Productivity Dump'!$E$4:$AJ$500,
MATCH($A259,'Productivity Dump'!$A$4:$A$500,0),
MATCH(CG$2,'Productivity Dump'!$E$3:$AJ$3,0)
),
IF(CG$3="Attendance",
INDEX('Attendance Dump'!$E$2:$AI$400,
MATCH($A259,'Attendance Dump'!$B$2:$B$400,0),
MATCH(CG$2,'Attendance Dump'!$E$1:$AI$1,0)
),
INDEX('Active Hour''s Dump'!$D$3:$AH$337,
MATCH($C259,'Active Hour''s Dump'!$A$3:$A$337,0),
MATCH(CG$2,'Active Hour''s Dump'!$D$2:$AH$2,0)
))),"")</f>
        <v>6.0833333333333304</v>
      </c>
      <c r="CH259" s="13">
        <f>_xlfn.IFNA(IF(CH$3="Productivity",
INDEX('Productivity Dump'!$E$4:$AJ$500,
MATCH($A259,'Productivity Dump'!$A$4:$A$500,0),
MATCH(CH$2,'Productivity Dump'!$E$3:$AJ$3,0)
),
IF(CH$3="Attendance",
INDEX('Attendance Dump'!$E$2:$AI$400,
MATCH($A259,'Attendance Dump'!$B$2:$B$400,0),
MATCH(CH$2,'Attendance Dump'!$E$1:$AI$1,0)
),
INDEX('Active Hour''s Dump'!$D$3:$AH$337,
MATCH($C259,'Active Hour''s Dump'!$A$3:$A$337,0),
MATCH(CH$2,'Active Hour''s Dump'!$D$2:$AH$2,0)
))),"")</f>
        <v>886.71000000000015</v>
      </c>
      <c r="CI259" s="13" t="str">
        <f>_xlfn.IFNA(IF(CI$3="Productivity",
INDEX('Productivity Dump'!$E$4:$AJ$500,
MATCH($A259,'Productivity Dump'!$A$4:$A$500,0),
MATCH(CI$2,'Productivity Dump'!$E$3:$AJ$3,0)
),
IF(CI$3="Attendance",
INDEX('Attendance Dump'!$E$2:$AI$400,
MATCH($A259,'Attendance Dump'!$B$2:$B$400,0),
MATCH(CI$2,'Attendance Dump'!$E$1:$AI$1,0)
),
INDEX('Active Hour''s Dump'!$D$3:$AH$337,
MATCH($C259,'Active Hour''s Dump'!$A$3:$A$337,0),
MATCH(CI$2,'Active Hour''s Dump'!$D$2:$AH$2,0)
))),"")</f>
        <v>P</v>
      </c>
      <c r="CJ259" s="54">
        <f>_xlfn.IFNA(IF(CJ$3="Productivity",
INDEX('Productivity Dump'!$E$4:$AJ$500,
MATCH($A259,'Productivity Dump'!$A$4:$A$500,0),
MATCH(CJ$2,'Productivity Dump'!$E$3:$AJ$3,0)
),
IF(CJ$3="Attendance",
INDEX('Attendance Dump'!$E$2:$AI$400,
MATCH($A259,'Attendance Dump'!$B$2:$B$400,0),
MATCH(CJ$2,'Attendance Dump'!$E$1:$AI$1,0)
),
INDEX('Active Hour''s Dump'!$D$3:$AH$337,
MATCH($C259,'Active Hour''s Dump'!$A$3:$A$337,0),
MATCH(CJ$2,'Active Hour''s Dump'!$D$2:$AH$2,0)
))),"")</f>
        <v>9.1666666666666696</v>
      </c>
      <c r="CK259" s="13">
        <f>_xlfn.IFNA(IF(CK$3="Productivity",
INDEX('Productivity Dump'!$E$4:$AJ$500,
MATCH($A259,'Productivity Dump'!$A$4:$A$500,0),
MATCH(CK$2,'Productivity Dump'!$E$3:$AJ$3,0)
),
IF(CK$3="Attendance",
INDEX('Attendance Dump'!$E$2:$AI$400,
MATCH($A259,'Attendance Dump'!$B$2:$B$400,0),
MATCH(CK$2,'Attendance Dump'!$E$1:$AI$1,0)
),
INDEX('Active Hour''s Dump'!$D$3:$AH$337,
MATCH($C259,'Active Hour''s Dump'!$A$3:$A$337,0),
MATCH(CK$2,'Active Hour''s Dump'!$D$2:$AH$2,0)
))),"")</f>
        <v>608.56999999999994</v>
      </c>
      <c r="CL259" s="13" t="str">
        <f>_xlfn.IFNA(IF(CL$3="Productivity",
INDEX('Productivity Dump'!$E$4:$AJ$500,
MATCH($A259,'Productivity Dump'!$A$4:$A$500,0),
MATCH(CL$2,'Productivity Dump'!$E$3:$AJ$3,0)
),
IF(CL$3="Attendance",
INDEX('Attendance Dump'!$E$2:$AI$400,
MATCH($A259,'Attendance Dump'!$B$2:$B$400,0),
MATCH(CL$2,'Attendance Dump'!$E$1:$AI$1,0)
),
INDEX('Active Hour''s Dump'!$D$3:$AH$337,
MATCH($C259,'Active Hour''s Dump'!$A$3:$A$337,0),
MATCH(CL$2,'Active Hour''s Dump'!$D$2:$AH$2,0)
))),"")</f>
        <v>P</v>
      </c>
      <c r="CM259" s="54">
        <f>_xlfn.IFNA(IF(CM$3="Productivity",
INDEX('Productivity Dump'!$E$4:$AJ$500,
MATCH($A259,'Productivity Dump'!$A$4:$A$500,0),
MATCH(CM$2,'Productivity Dump'!$E$3:$AJ$3,0)
),
IF(CM$3="Attendance",
INDEX('Attendance Dump'!$E$2:$AI$400,
MATCH($A259,'Attendance Dump'!$B$2:$B$400,0),
MATCH(CM$2,'Attendance Dump'!$E$1:$AI$1,0)
),
INDEX('Active Hour''s Dump'!$D$3:$AH$337,
MATCH($C259,'Active Hour''s Dump'!$A$3:$A$337,0),
MATCH(CM$2,'Active Hour''s Dump'!$D$2:$AH$2,0)
))),"")</f>
        <v>5.5833333333333304</v>
      </c>
      <c r="CN259" s="13">
        <f>_xlfn.IFNA(IF(CN$3="Productivity",
INDEX('Productivity Dump'!$E$4:$AJ$500,
MATCH($A259,'Productivity Dump'!$A$4:$A$500,0),
MATCH(CN$2,'Productivity Dump'!$E$3:$AJ$3,0)
),
IF(CN$3="Attendance",
INDEX('Attendance Dump'!$E$2:$AI$400,
MATCH($A259,'Attendance Dump'!$B$2:$B$400,0),
MATCH(CN$2,'Attendance Dump'!$E$1:$AI$1,0)
),
INDEX('Active Hour''s Dump'!$D$3:$AH$337,
MATCH($C259,'Active Hour''s Dump'!$A$3:$A$337,0),
MATCH(CN$2,'Active Hour''s Dump'!$D$2:$AH$2,0)
))),"")</f>
        <v>0</v>
      </c>
      <c r="CO259" s="13">
        <f>_xlfn.IFNA(IF(CO$3="Productivity",
INDEX('Productivity Dump'!$E$4:$AJ$500,
MATCH($A259,'Productivity Dump'!$A$4:$A$500,0),
MATCH(CO$2,'Productivity Dump'!$E$3:$AJ$3,0)
),
IF(CO$3="Attendance",
INDEX('Attendance Dump'!$E$2:$AI$400,
MATCH($A259,'Attendance Dump'!$B$2:$B$400,0),
MATCH(CO$2,'Attendance Dump'!$E$1:$AI$1,0)
),
INDEX('Active Hour''s Dump'!$D$3:$AH$337,
MATCH($C259,'Active Hour''s Dump'!$A$3:$A$337,0),
MATCH(CO$2,'Active Hour''s Dump'!$D$2:$AH$2,0)
))),"")</f>
        <v>0</v>
      </c>
      <c r="CP259" s="54">
        <f>_xlfn.IFNA(IF(CP$3="Productivity",
INDEX('Productivity Dump'!$E$4:$AJ$500,
MATCH($A259,'Productivity Dump'!$A$4:$A$500,0),
MATCH(CP$2,'Productivity Dump'!$E$3:$AJ$3,0)
),
IF(CP$3="Attendance",
INDEX('Attendance Dump'!$E$2:$AI$400,
MATCH($A259,'Attendance Dump'!$B$2:$B$400,0),
MATCH(CP$2,'Attendance Dump'!$E$1:$AI$1,0)
),
INDEX('Active Hour''s Dump'!$D$3:$AH$337,
MATCH($C259,'Active Hour''s Dump'!$A$3:$A$337,0),
MATCH(CP$2,'Active Hour''s Dump'!$D$2:$AH$2,0)
))),"")</f>
        <v>0</v>
      </c>
      <c r="CQ259" s="13">
        <f>_xlfn.IFNA(IF(CQ$3="Productivity",
INDEX('Productivity Dump'!$E$4:$AJ$500,
MATCH($A259,'Productivity Dump'!$A$4:$A$500,0),
MATCH(CQ$2,'Productivity Dump'!$E$3:$AJ$3,0)
),
IF(CQ$3="Attendance",
INDEX('Attendance Dump'!$E$2:$AI$400,
MATCH($A259,'Attendance Dump'!$B$2:$B$400,0),
MATCH(CQ$2,'Attendance Dump'!$E$1:$AI$1,0)
),
INDEX('Active Hour''s Dump'!$D$3:$AH$337,
MATCH($C259,'Active Hour''s Dump'!$A$3:$A$337,0),
MATCH(CQ$2,'Active Hour''s Dump'!$D$2:$AH$2,0)
))),"")</f>
        <v>0</v>
      </c>
      <c r="CR259" s="13">
        <f>_xlfn.IFNA(IF(CR$3="Productivity",
INDEX('Productivity Dump'!$E$4:$AJ$500,
MATCH($A259,'Productivity Dump'!$A$4:$A$500,0),
MATCH(CR$2,'Productivity Dump'!$E$3:$AJ$3,0)
),
IF(CR$3="Attendance",
INDEX('Attendance Dump'!$E$2:$AI$400,
MATCH($A259,'Attendance Dump'!$B$2:$B$400,0),
MATCH(CR$2,'Attendance Dump'!$E$1:$AI$1,0)
),
INDEX('Active Hour''s Dump'!$D$3:$AH$337,
MATCH($C259,'Active Hour''s Dump'!$A$3:$A$337,0),
MATCH(CR$2,'Active Hour''s Dump'!$D$2:$AH$2,0)
))),"")</f>
        <v>0</v>
      </c>
      <c r="CS259" s="54">
        <f>_xlfn.IFNA(IF(CS$3="Productivity",
INDEX('Productivity Dump'!$E$4:$AJ$500,
MATCH($A259,'Productivity Dump'!$A$4:$A$500,0),
MATCH(CS$2,'Productivity Dump'!$E$3:$AJ$3,0)
),
IF(CS$3="Attendance",
INDEX('Attendance Dump'!$E$2:$AI$400,
MATCH($A259,'Attendance Dump'!$B$2:$B$400,0),
MATCH(CS$2,'Attendance Dump'!$E$1:$AI$1,0)
),
INDEX('Active Hour''s Dump'!$D$3:$AH$337,
MATCH($C259,'Active Hour''s Dump'!$A$3:$A$337,0),
MATCH(CS$2,'Active Hour''s Dump'!$D$2:$AH$2,0)
))),"")</f>
        <v>0</v>
      </c>
      <c r="CT259" s="13">
        <f>_xlfn.IFNA(IF(CT$3="Productivity",
INDEX('Productivity Dump'!$E$4:$AJ$500,
MATCH($A259,'Productivity Dump'!$A$4:$A$500,0),
MATCH(CT$2,'Productivity Dump'!$E$3:$AJ$3,0)
),
IF(CT$3="Attendance",
INDEX('Attendance Dump'!$E$2:$AI$400,
MATCH($A259,'Attendance Dump'!$B$2:$B$400,0),
MATCH(CT$2,'Attendance Dump'!$E$1:$AI$1,0)
),
INDEX('Active Hour''s Dump'!$D$3:$AH$337,
MATCH($C259,'Active Hour''s Dump'!$A$3:$A$337,0),
MATCH(CT$2,'Active Hour''s Dump'!$D$2:$AH$2,0)
))),"")</f>
        <v>0</v>
      </c>
      <c r="CU259" s="13">
        <f>_xlfn.IFNA(IF(CU$3="Productivity",
INDEX('Productivity Dump'!$E$4:$AJ$500,
MATCH($A259,'Productivity Dump'!$A$4:$A$500,0),
MATCH(CU$2,'Productivity Dump'!$E$3:$AJ$3,0)
),
IF(CU$3="Attendance",
INDEX('Attendance Dump'!$E$2:$AI$400,
MATCH($A259,'Attendance Dump'!$B$2:$B$400,0),
MATCH(CU$2,'Attendance Dump'!$E$1:$AI$1,0)
),
INDEX('Active Hour''s Dump'!$D$3:$AH$337,
MATCH($C259,'Active Hour''s Dump'!$A$3:$A$337,0),
MATCH(CU$2,'Active Hour''s Dump'!$D$2:$AH$2,0)
))),"")</f>
        <v>0</v>
      </c>
      <c r="CV259" s="54">
        <f>_xlfn.IFNA(IF(CV$3="Productivity",
INDEX('Productivity Dump'!$E$4:$AJ$500,
MATCH($A259,'Productivity Dump'!$A$4:$A$500,0),
MATCH(CV$2,'Productivity Dump'!$E$3:$AJ$3,0)
),
IF(CV$3="Attendance",
INDEX('Attendance Dump'!$E$2:$AI$400,
MATCH($A259,'Attendance Dump'!$B$2:$B$400,0),
MATCH(CV$2,'Attendance Dump'!$E$1:$AI$1,0)
),
INDEX('Active Hour''s Dump'!$D$3:$AH$337,
MATCH($C259,'Active Hour''s Dump'!$A$3:$A$337,0),
MATCH(CV$2,'Active Hour''s Dump'!$D$2:$AH$2,0)
))),"")</f>
        <v>0</v>
      </c>
      <c r="CW259" s="13"/>
      <c r="CX259" s="13"/>
      <c r="CY259" s="54"/>
      <c r="DA259" s="57">
        <f t="shared" si="87"/>
        <v>168.25</v>
      </c>
      <c r="DB259" s="35">
        <f t="shared" si="88"/>
        <v>20594.210000000003</v>
      </c>
      <c r="DC259" s="35">
        <f t="shared" si="83"/>
        <v>0</v>
      </c>
      <c r="DD259" s="35">
        <f t="shared" ca="1" si="86"/>
        <v>0</v>
      </c>
      <c r="DF259" s="32" cm="1">
        <f t="array" ref="DF259">SUMPRODUCT(
    (MOD(COLUMN(H259:CV259) - COLUMN(H259), 3) = 0) *
    (H259:CV259 = 0) *
    (I259:CW259 = "P") *
    (COUNTIF(UKHoliday, H$2:CV$2) = 0)
)</f>
        <v>0</v>
      </c>
      <c r="DG259" s="33" cm="1">
        <f t="array" ref="DG259">SUMPRODUCT(
  (MOD(COLUMN(H259:CV259) - COLUMN(H259), 3) = 0) *
  (H259:CV259 &gt; 0) *
  (H259:CV259 &lt; 0.5 * IF(((WEEKDAY(H$2:CV$2, 2) = 1) + (WEEKDAY(H$2:CV$2, 2) = 6)), G259, F259)) *
  (I259:CW259 = "P") *
  (COUNTIF(UKHoliday, H$2:CV$2) = 0)
)</f>
        <v>0</v>
      </c>
      <c r="DH259" s="33" cm="1">
        <f t="array" ref="DH259">SUMPRODUCT(
  (MOD(COLUMN(H259:CV259) - COLUMN(H259), 3) = 0) *
  (H259:CV259 &gt; 0.5 * IF(((WEEKDAY(H$2:CV$2, 2) = 1) + (WEEKDAY(H$2:CV$2, 2) = 6)), $G259, $F259)) *
  (H259:CV259 &lt; 0.8 * IF(((WEEKDAY(H$2:CV$2, 2) = 1) + (WEEKDAY(H$2:CV$2, 2) = 6)), $G259, $F259)) *
  (I259:CW259 = "P") *
  (COUNTIF(UKHoliday, H$2:CV$2) = 0)
)</f>
        <v>3</v>
      </c>
      <c r="DI259" s="33" cm="1">
        <f t="array" ref="DI259">SUMPRODUCT(
  (MOD(COLUMN(H259:CV259) - COLUMN(H259), 3) = 0) *
  (H259:CV259 &gt; 0.8 * IF(((WEEKDAY(H$2:CV$2, 2) = 1) + (WEEKDAY(H$2:CV$2, 2) = 6)), $G259, $F259)) *
  (H259:CV259 &lt; 1 * IF(((WEEKDAY(H$2:CV$2, 2) = 1) + (WEEKDAY(H$2:CV$2, 2) = 6)), $G259, $F259)) *
  (I259:CW259 = "P") *
  (COUNTIF(UKHoliday, H$2:CV$2) = 0)
)</f>
        <v>8</v>
      </c>
    </row>
    <row r="260" spans="1:113" x14ac:dyDescent="0.3">
      <c r="A260" s="8" t="s">
        <v>498</v>
      </c>
      <c r="B260" s="36" t="s">
        <v>934</v>
      </c>
      <c r="C260" s="9" t="s">
        <v>842</v>
      </c>
      <c r="D260" s="62" t="s">
        <v>1058</v>
      </c>
      <c r="E260" s="35">
        <v>18600</v>
      </c>
      <c r="F260" s="35">
        <f t="shared" si="84"/>
        <v>930</v>
      </c>
      <c r="G260" s="35">
        <f t="shared" si="85"/>
        <v>465</v>
      </c>
      <c r="H260" s="13">
        <f>_xlfn.IFNA(IF(H$3="Productivity",
INDEX('Productivity Dump'!$E$4:$AJ$500,
MATCH($A260,'Productivity Dump'!$A$4:$A$500,0),
MATCH(H$2,'Productivity Dump'!$E$3:$AJ$3,0)
),
IF(H$3="Attendance",
INDEX('Attendance Dump'!$E$2:$AI$400,
MATCH($A260,'Attendance Dump'!$B$2:$B$400,0),
MATCH(H$2,'Attendance Dump'!$E$1:$AI$1,0)
),
INDEX('Active Hour''s Dump'!$D$3:$AH$337,
MATCH($C260,'Active Hour''s Dump'!$A$3:$A$337,0),
MATCH(H$2,'Active Hour''s Dump'!$D$2:$AH$2,0)
))),"")</f>
        <v>1032.604</v>
      </c>
      <c r="I260" s="13" t="str">
        <f>_xlfn.IFNA(IF(I$3="Productivity",
INDEX('Productivity Dump'!$E$4:$AJ$500,
MATCH($A260,'Productivity Dump'!$A$4:$A$500,0),
MATCH(I$2,'Productivity Dump'!$E$3:$AJ$3,0)
),
IF(I$3="Attendance",
INDEX('Attendance Dump'!$E$2:$AI$400,
MATCH($A260,'Attendance Dump'!$B$2:$B$400,0),
MATCH(I$2,'Attendance Dump'!$E$1:$AI$1,0)
),
INDEX('Active Hour''s Dump'!$D$3:$AH$337,
MATCH($C260,'Active Hour''s Dump'!$A$3:$A$337,0),
MATCH(I$2,'Active Hour''s Dump'!$D$2:$AH$2,0)
))),"")</f>
        <v>P</v>
      </c>
      <c r="J260" s="54">
        <f>_xlfn.IFNA(IF(J$3="Productivity",
INDEX('Productivity Dump'!$E$4:$AJ$500,
MATCH($A260,'Productivity Dump'!$A$4:$A$500,0),
MATCH(J$2,'Productivity Dump'!$E$3:$AJ$3,0)
),
IF(J$3="Attendance",
INDEX('Attendance Dump'!$E$2:$AI$400,
MATCH($A260,'Attendance Dump'!$B$2:$B$400,0),
MATCH(J$2,'Attendance Dump'!$E$1:$AI$1,0)
),
INDEX('Active Hour''s Dump'!$D$3:$AH$337,
MATCH($C260,'Active Hour''s Dump'!$A$3:$A$337,0),
MATCH(J$2,'Active Hour''s Dump'!$D$2:$AH$2,0)
))),"")</f>
        <v>7.3333333333333304</v>
      </c>
      <c r="K260" s="13">
        <f>_xlfn.IFNA(IF(K$3="Productivity",
INDEX('Productivity Dump'!$E$4:$AJ$500,
MATCH($A260,'Productivity Dump'!$A$4:$A$500,0),
MATCH(K$2,'Productivity Dump'!$E$3:$AJ$3,0)
),
IF(K$3="Attendance",
INDEX('Attendance Dump'!$E$2:$AI$400,
MATCH($A260,'Attendance Dump'!$B$2:$B$400,0),
MATCH(K$2,'Attendance Dump'!$E$1:$AI$1,0)
),
INDEX('Active Hour''s Dump'!$D$3:$AH$337,
MATCH($C260,'Active Hour''s Dump'!$A$3:$A$337,0),
MATCH(K$2,'Active Hour''s Dump'!$D$2:$AH$2,0)
))),"")</f>
        <v>1011.635</v>
      </c>
      <c r="L260" s="13" t="str">
        <f>_xlfn.IFNA(IF(L$3="Productivity",
INDEX('Productivity Dump'!$E$4:$AJ$500,
MATCH($A260,'Productivity Dump'!$A$4:$A$500,0),
MATCH(L$2,'Productivity Dump'!$E$3:$AJ$3,0)
),
IF(L$3="Attendance",
INDEX('Attendance Dump'!$E$2:$AI$400,
MATCH($A260,'Attendance Dump'!$B$2:$B$400,0),
MATCH(L$2,'Attendance Dump'!$E$1:$AI$1,0)
),
INDEX('Active Hour''s Dump'!$D$3:$AH$337,
MATCH($C260,'Active Hour''s Dump'!$A$3:$A$337,0),
MATCH(L$2,'Active Hour''s Dump'!$D$2:$AH$2,0)
))),"")</f>
        <v>P</v>
      </c>
      <c r="M260" s="54">
        <f>_xlfn.IFNA(IF(M$3="Productivity",
INDEX('Productivity Dump'!$E$4:$AJ$500,
MATCH($A260,'Productivity Dump'!$A$4:$A$500,0),
MATCH(M$2,'Productivity Dump'!$E$3:$AJ$3,0)
),
IF(M$3="Attendance",
INDEX('Attendance Dump'!$E$2:$AI$400,
MATCH($A260,'Attendance Dump'!$B$2:$B$400,0),
MATCH(M$2,'Attendance Dump'!$E$1:$AI$1,0)
),
INDEX('Active Hour''s Dump'!$D$3:$AH$337,
MATCH($C260,'Active Hour''s Dump'!$A$3:$A$337,0),
MATCH(M$2,'Active Hour''s Dump'!$D$2:$AH$2,0)
))),"")</f>
        <v>7.4166666666666696</v>
      </c>
      <c r="N260" s="13">
        <f>_xlfn.IFNA(IF(N$3="Productivity",
INDEX('Productivity Dump'!$E$4:$AJ$500,
MATCH($A260,'Productivity Dump'!$A$4:$A$500,0),
MATCH(N$2,'Productivity Dump'!$E$3:$AJ$3,0)
),
IF(N$3="Attendance",
INDEX('Attendance Dump'!$E$2:$AI$400,
MATCH($A260,'Attendance Dump'!$B$2:$B$400,0),
MATCH(N$2,'Attendance Dump'!$E$1:$AI$1,0)
),
INDEX('Active Hour''s Dump'!$D$3:$AH$337,
MATCH($C260,'Active Hour''s Dump'!$A$3:$A$337,0),
MATCH(N$2,'Active Hour''s Dump'!$D$2:$AH$2,0)
))),"")</f>
        <v>802.69600000000003</v>
      </c>
      <c r="O260" s="13" t="str">
        <f>_xlfn.IFNA(IF(O$3="Productivity",
INDEX('Productivity Dump'!$E$4:$AJ$500,
MATCH($A260,'Productivity Dump'!$A$4:$A$500,0),
MATCH(O$2,'Productivity Dump'!$E$3:$AJ$3,0)
),
IF(O$3="Attendance",
INDEX('Attendance Dump'!$E$2:$AI$400,
MATCH($A260,'Attendance Dump'!$B$2:$B$400,0),
MATCH(O$2,'Attendance Dump'!$E$1:$AI$1,0)
),
INDEX('Active Hour''s Dump'!$D$3:$AH$337,
MATCH($C260,'Active Hour''s Dump'!$A$3:$A$337,0),
MATCH(O$2,'Active Hour''s Dump'!$D$2:$AH$2,0)
))),"")</f>
        <v>P</v>
      </c>
      <c r="P260" s="54">
        <f>_xlfn.IFNA(IF(P$3="Productivity",
INDEX('Productivity Dump'!$E$4:$AJ$500,
MATCH($A260,'Productivity Dump'!$A$4:$A$500,0),
MATCH(P$2,'Productivity Dump'!$E$3:$AJ$3,0)
),
IF(P$3="Attendance",
INDEX('Attendance Dump'!$E$2:$AI$400,
MATCH($A260,'Attendance Dump'!$B$2:$B$400,0),
MATCH(P$2,'Attendance Dump'!$E$1:$AI$1,0)
),
INDEX('Active Hour''s Dump'!$D$3:$AH$337,
MATCH($C260,'Active Hour''s Dump'!$A$3:$A$337,0),
MATCH(P$2,'Active Hour''s Dump'!$D$2:$AH$2,0)
))),"")</f>
        <v>6.3333333333333304</v>
      </c>
      <c r="Q260" s="13">
        <f>_xlfn.IFNA(IF(Q$3="Productivity",
INDEX('Productivity Dump'!$E$4:$AJ$500,
MATCH($A260,'Productivity Dump'!$A$4:$A$500,0),
MATCH(Q$2,'Productivity Dump'!$E$3:$AJ$3,0)
),
IF(Q$3="Attendance",
INDEX('Attendance Dump'!$E$2:$AI$400,
MATCH($A260,'Attendance Dump'!$B$2:$B$400,0),
MATCH(Q$2,'Attendance Dump'!$E$1:$AI$1,0)
),
INDEX('Active Hour''s Dump'!$D$3:$AH$337,
MATCH($C260,'Active Hour''s Dump'!$A$3:$A$337,0),
MATCH(Q$2,'Active Hour''s Dump'!$D$2:$AH$2,0)
))),"")</f>
        <v>145.40099999999998</v>
      </c>
      <c r="R260" s="13" t="str">
        <f>_xlfn.IFNA(IF(R$3="Productivity",
INDEX('Productivity Dump'!$E$4:$AJ$500,
MATCH($A260,'Productivity Dump'!$A$4:$A$500,0),
MATCH(R$2,'Productivity Dump'!$E$3:$AJ$3,0)
),
IF(R$3="Attendance",
INDEX('Attendance Dump'!$E$2:$AI$400,
MATCH($A260,'Attendance Dump'!$B$2:$B$400,0),
MATCH(R$2,'Attendance Dump'!$E$1:$AI$1,0)
),
INDEX('Active Hour''s Dump'!$D$3:$AH$337,
MATCH($C260,'Active Hour''s Dump'!$A$3:$A$337,0),
MATCH(R$2,'Active Hour''s Dump'!$D$2:$AH$2,0)
))),"")</f>
        <v>WO</v>
      </c>
      <c r="S260" s="54">
        <f>_xlfn.IFNA(IF(S$3="Productivity",
INDEX('Productivity Dump'!$E$4:$AJ$500,
MATCH($A260,'Productivity Dump'!$A$4:$A$500,0),
MATCH(S$2,'Productivity Dump'!$E$3:$AJ$3,0)
),
IF(S$3="Attendance",
INDEX('Attendance Dump'!$E$2:$AI$400,
MATCH($A260,'Attendance Dump'!$B$2:$B$400,0),
MATCH(S$2,'Attendance Dump'!$E$1:$AI$1,0)
),
INDEX('Active Hour''s Dump'!$D$3:$AH$337,
MATCH($C260,'Active Hour''s Dump'!$A$3:$A$337,0),
MATCH(S$2,'Active Hour''s Dump'!$D$2:$AH$2,0)
))),"")</f>
        <v>1.0833333333333299</v>
      </c>
      <c r="T260" s="13">
        <f>_xlfn.IFNA(IF(T$3="Productivity",
INDEX('Productivity Dump'!$E$4:$AJ$500,
MATCH($A260,'Productivity Dump'!$A$4:$A$500,0),
MATCH(T$2,'Productivity Dump'!$E$3:$AJ$3,0)
),
IF(T$3="Attendance",
INDEX('Attendance Dump'!$E$2:$AI$400,
MATCH($A260,'Attendance Dump'!$B$2:$B$400,0),
MATCH(T$2,'Attendance Dump'!$E$1:$AI$1,0)
),
INDEX('Active Hour''s Dump'!$D$3:$AH$337,
MATCH($C260,'Active Hour''s Dump'!$A$3:$A$337,0),
MATCH(T$2,'Active Hour''s Dump'!$D$2:$AH$2,0)
))),"")</f>
        <v>228.095</v>
      </c>
      <c r="U260" s="13" t="str">
        <f>_xlfn.IFNA(IF(U$3="Productivity",
INDEX('Productivity Dump'!$E$4:$AJ$500,
MATCH($A260,'Productivity Dump'!$A$4:$A$500,0),
MATCH(U$2,'Productivity Dump'!$E$3:$AJ$3,0)
),
IF(U$3="Attendance",
INDEX('Attendance Dump'!$E$2:$AI$400,
MATCH($A260,'Attendance Dump'!$B$2:$B$400,0),
MATCH(U$2,'Attendance Dump'!$E$1:$AI$1,0)
),
INDEX('Active Hour''s Dump'!$D$3:$AH$337,
MATCH($C260,'Active Hour''s Dump'!$A$3:$A$337,0),
MATCH(U$2,'Active Hour''s Dump'!$D$2:$AH$2,0)
))),"")</f>
        <v>P</v>
      </c>
      <c r="V260" s="54">
        <f>_xlfn.IFNA(IF(V$3="Productivity",
INDEX('Productivity Dump'!$E$4:$AJ$500,
MATCH($A260,'Productivity Dump'!$A$4:$A$500,0),
MATCH(V$2,'Productivity Dump'!$E$3:$AJ$3,0)
),
IF(V$3="Attendance",
INDEX('Attendance Dump'!$E$2:$AI$400,
MATCH($A260,'Attendance Dump'!$B$2:$B$400,0),
MATCH(V$2,'Attendance Dump'!$E$1:$AI$1,0)
),
INDEX('Active Hour''s Dump'!$D$3:$AH$337,
MATCH($C260,'Active Hour''s Dump'!$A$3:$A$337,0),
MATCH(V$2,'Active Hour''s Dump'!$D$2:$AH$2,0)
))),"")</f>
        <v>1.8333333333333299</v>
      </c>
      <c r="W260" s="13">
        <f>_xlfn.IFNA(IF(W$3="Productivity",
INDEX('Productivity Dump'!$E$4:$AJ$500,
MATCH($A260,'Productivity Dump'!$A$4:$A$500,0),
MATCH(W$2,'Productivity Dump'!$E$3:$AJ$3,0)
),
IF(W$3="Attendance",
INDEX('Attendance Dump'!$E$2:$AI$400,
MATCH($A260,'Attendance Dump'!$B$2:$B$400,0),
MATCH(W$2,'Attendance Dump'!$E$1:$AI$1,0)
),
INDEX('Active Hour''s Dump'!$D$3:$AH$337,
MATCH($C260,'Active Hour''s Dump'!$A$3:$A$337,0),
MATCH(W$2,'Active Hour''s Dump'!$D$2:$AH$2,0)
))),"")</f>
        <v>226.786</v>
      </c>
      <c r="X260" s="13" t="str">
        <f>_xlfn.IFNA(IF(X$3="Productivity",
INDEX('Productivity Dump'!$E$4:$AJ$500,
MATCH($A260,'Productivity Dump'!$A$4:$A$500,0),
MATCH(X$2,'Productivity Dump'!$E$3:$AJ$3,0)
),
IF(X$3="Attendance",
INDEX('Attendance Dump'!$E$2:$AI$400,
MATCH($A260,'Attendance Dump'!$B$2:$B$400,0),
MATCH(X$2,'Attendance Dump'!$E$1:$AI$1,0)
),
INDEX('Active Hour''s Dump'!$D$3:$AH$337,
MATCH($C260,'Active Hour''s Dump'!$A$3:$A$337,0),
MATCH(X$2,'Active Hour''s Dump'!$D$2:$AH$2,0)
))),"")</f>
        <v>SL</v>
      </c>
      <c r="Y260" s="54">
        <f>_xlfn.IFNA(IF(Y$3="Productivity",
INDEX('Productivity Dump'!$E$4:$AJ$500,
MATCH($A260,'Productivity Dump'!$A$4:$A$500,0),
MATCH(Y$2,'Productivity Dump'!$E$3:$AJ$3,0)
),
IF(Y$3="Attendance",
INDEX('Attendance Dump'!$E$2:$AI$400,
MATCH($A260,'Attendance Dump'!$B$2:$B$400,0),
MATCH(Y$2,'Attendance Dump'!$E$1:$AI$1,0)
),
INDEX('Active Hour''s Dump'!$D$3:$AH$337,
MATCH($C260,'Active Hour''s Dump'!$A$3:$A$337,0),
MATCH(Y$2,'Active Hour''s Dump'!$D$2:$AH$2,0)
))),"")</f>
        <v>1.75</v>
      </c>
      <c r="Z260" s="13">
        <f>_xlfn.IFNA(IF(Z$3="Productivity",
INDEX('Productivity Dump'!$E$4:$AJ$500,
MATCH($A260,'Productivity Dump'!$A$4:$A$500,0),
MATCH(Z$2,'Productivity Dump'!$E$3:$AJ$3,0)
),
IF(Z$3="Attendance",
INDEX('Attendance Dump'!$E$2:$AI$400,
MATCH($A260,'Attendance Dump'!$B$2:$B$400,0),
MATCH(Z$2,'Attendance Dump'!$E$1:$AI$1,0)
),
INDEX('Active Hour''s Dump'!$D$3:$AH$337,
MATCH($C260,'Active Hour''s Dump'!$A$3:$A$337,0),
MATCH(Z$2,'Active Hour''s Dump'!$D$2:$AH$2,0)
))),"")</f>
        <v>1012.5810000000005</v>
      </c>
      <c r="AA260" s="13" t="str">
        <f>_xlfn.IFNA(IF(AA$3="Productivity",
INDEX('Productivity Dump'!$E$4:$AJ$500,
MATCH($A260,'Productivity Dump'!$A$4:$A$500,0),
MATCH(AA$2,'Productivity Dump'!$E$3:$AJ$3,0)
),
IF(AA$3="Attendance",
INDEX('Attendance Dump'!$E$2:$AI$400,
MATCH($A260,'Attendance Dump'!$B$2:$B$400,0),
MATCH(AA$2,'Attendance Dump'!$E$1:$AI$1,0)
),
INDEX('Active Hour''s Dump'!$D$3:$AH$337,
MATCH($C260,'Active Hour''s Dump'!$A$3:$A$337,0),
MATCH(AA$2,'Active Hour''s Dump'!$D$2:$AH$2,0)
))),"")</f>
        <v>P</v>
      </c>
      <c r="AB260" s="54">
        <f>_xlfn.IFNA(IF(AB$3="Productivity",
INDEX('Productivity Dump'!$E$4:$AJ$500,
MATCH($A260,'Productivity Dump'!$A$4:$A$500,0),
MATCH(AB$2,'Productivity Dump'!$E$3:$AJ$3,0)
),
IF(AB$3="Attendance",
INDEX('Attendance Dump'!$E$2:$AI$400,
MATCH($A260,'Attendance Dump'!$B$2:$B$400,0),
MATCH(AB$2,'Attendance Dump'!$E$1:$AI$1,0)
),
INDEX('Active Hour''s Dump'!$D$3:$AH$337,
MATCH($C260,'Active Hour''s Dump'!$A$3:$A$337,0),
MATCH(AB$2,'Active Hour''s Dump'!$D$2:$AH$2,0)
))),"")</f>
        <v>7.75</v>
      </c>
      <c r="AC260" s="13">
        <f>_xlfn.IFNA(IF(AC$3="Productivity",
INDEX('Productivity Dump'!$E$4:$AJ$500,
MATCH($A260,'Productivity Dump'!$A$4:$A$500,0),
MATCH(AC$2,'Productivity Dump'!$E$3:$AJ$3,0)
),
IF(AC$3="Attendance",
INDEX('Attendance Dump'!$E$2:$AI$400,
MATCH($A260,'Attendance Dump'!$B$2:$B$400,0),
MATCH(AC$2,'Attendance Dump'!$E$1:$AI$1,0)
),
INDEX('Active Hour''s Dump'!$D$3:$AH$337,
MATCH($C260,'Active Hour''s Dump'!$A$3:$A$337,0),
MATCH(AC$2,'Active Hour''s Dump'!$D$2:$AH$2,0)
))),"")</f>
        <v>1045.0349999999999</v>
      </c>
      <c r="AD260" s="13" t="str">
        <f>_xlfn.IFNA(IF(AD$3="Productivity",
INDEX('Productivity Dump'!$E$4:$AJ$500,
MATCH($A260,'Productivity Dump'!$A$4:$A$500,0),
MATCH(AD$2,'Productivity Dump'!$E$3:$AJ$3,0)
),
IF(AD$3="Attendance",
INDEX('Attendance Dump'!$E$2:$AI$400,
MATCH($A260,'Attendance Dump'!$B$2:$B$400,0),
MATCH(AD$2,'Attendance Dump'!$E$1:$AI$1,0)
),
INDEX('Active Hour''s Dump'!$D$3:$AH$337,
MATCH($C260,'Active Hour''s Dump'!$A$3:$A$337,0),
MATCH(AD$2,'Active Hour''s Dump'!$D$2:$AH$2,0)
))),"")</f>
        <v>P</v>
      </c>
      <c r="AE260" s="54">
        <f>_xlfn.IFNA(IF(AE$3="Productivity",
INDEX('Productivity Dump'!$E$4:$AJ$500,
MATCH($A260,'Productivity Dump'!$A$4:$A$500,0),
MATCH(AE$2,'Productivity Dump'!$E$3:$AJ$3,0)
),
IF(AE$3="Attendance",
INDEX('Attendance Dump'!$E$2:$AI$400,
MATCH($A260,'Attendance Dump'!$B$2:$B$400,0),
MATCH(AE$2,'Attendance Dump'!$E$1:$AI$1,0)
),
INDEX('Active Hour''s Dump'!$D$3:$AH$337,
MATCH($C260,'Active Hour''s Dump'!$A$3:$A$337,0),
MATCH(AE$2,'Active Hour''s Dump'!$D$2:$AH$2,0)
))),"")</f>
        <v>7.0833333333333304</v>
      </c>
      <c r="AF260" s="13">
        <f>_xlfn.IFNA(IF(AF$3="Productivity",
INDEX('Productivity Dump'!$E$4:$AJ$500,
MATCH($A260,'Productivity Dump'!$A$4:$A$500,0),
MATCH(AF$2,'Productivity Dump'!$E$3:$AJ$3,0)
),
IF(AF$3="Attendance",
INDEX('Attendance Dump'!$E$2:$AI$400,
MATCH($A260,'Attendance Dump'!$B$2:$B$400,0),
MATCH(AF$2,'Attendance Dump'!$E$1:$AI$1,0)
),
INDEX('Active Hour''s Dump'!$D$3:$AH$337,
MATCH($C260,'Active Hour''s Dump'!$A$3:$A$337,0),
MATCH(AF$2,'Active Hour''s Dump'!$D$2:$AH$2,0)
))),"")</f>
        <v>1019.109</v>
      </c>
      <c r="AG260" s="13" t="str">
        <f>_xlfn.IFNA(IF(AG$3="Productivity",
INDEX('Productivity Dump'!$E$4:$AJ$500,
MATCH($A260,'Productivity Dump'!$A$4:$A$500,0),
MATCH(AG$2,'Productivity Dump'!$E$3:$AJ$3,0)
),
IF(AG$3="Attendance",
INDEX('Attendance Dump'!$E$2:$AI$400,
MATCH($A260,'Attendance Dump'!$B$2:$B$400,0),
MATCH(AG$2,'Attendance Dump'!$E$1:$AI$1,0)
),
INDEX('Active Hour''s Dump'!$D$3:$AH$337,
MATCH($C260,'Active Hour''s Dump'!$A$3:$A$337,0),
MATCH(AG$2,'Active Hour''s Dump'!$D$2:$AH$2,0)
))),"")</f>
        <v>P</v>
      </c>
      <c r="AH260" s="54">
        <f>_xlfn.IFNA(IF(AH$3="Productivity",
INDEX('Productivity Dump'!$E$4:$AJ$500,
MATCH($A260,'Productivity Dump'!$A$4:$A$500,0),
MATCH(AH$2,'Productivity Dump'!$E$3:$AJ$3,0)
),
IF(AH$3="Attendance",
INDEX('Attendance Dump'!$E$2:$AI$400,
MATCH($A260,'Attendance Dump'!$B$2:$B$400,0),
MATCH(AH$2,'Attendance Dump'!$E$1:$AI$1,0)
),
INDEX('Active Hour''s Dump'!$D$3:$AH$337,
MATCH($C260,'Active Hour''s Dump'!$A$3:$A$337,0),
MATCH(AH$2,'Active Hour''s Dump'!$D$2:$AH$2,0)
))),"")</f>
        <v>7.1666666666666696</v>
      </c>
      <c r="AI260" s="13">
        <f>_xlfn.IFNA(IF(AI$3="Productivity",
INDEX('Productivity Dump'!$E$4:$AJ$500,
MATCH($A260,'Productivity Dump'!$A$4:$A$500,0),
MATCH(AI$2,'Productivity Dump'!$E$3:$AJ$3,0)
),
IF(AI$3="Attendance",
INDEX('Attendance Dump'!$E$2:$AI$400,
MATCH($A260,'Attendance Dump'!$B$2:$B$400,0),
MATCH(AI$2,'Attendance Dump'!$E$1:$AI$1,0)
),
INDEX('Active Hour''s Dump'!$D$3:$AH$337,
MATCH($C260,'Active Hour''s Dump'!$A$3:$A$337,0),
MATCH(AI$2,'Active Hour''s Dump'!$D$2:$AH$2,0)
))),"")</f>
        <v>0</v>
      </c>
      <c r="AJ260" s="13" t="str">
        <f>_xlfn.IFNA(IF(AJ$3="Productivity",
INDEX('Productivity Dump'!$E$4:$AJ$500,
MATCH($A260,'Productivity Dump'!$A$4:$A$500,0),
MATCH(AJ$2,'Productivity Dump'!$E$3:$AJ$3,0)
),
IF(AJ$3="Attendance",
INDEX('Attendance Dump'!$E$2:$AI$400,
MATCH($A260,'Attendance Dump'!$B$2:$B$400,0),
MATCH(AJ$2,'Attendance Dump'!$E$1:$AI$1,0)
),
INDEX('Active Hour''s Dump'!$D$3:$AH$337,
MATCH($C260,'Active Hour''s Dump'!$A$3:$A$337,0),
MATCH(AJ$2,'Active Hour''s Dump'!$D$2:$AH$2,0)
))),"")</f>
        <v>PL</v>
      </c>
      <c r="AK260" s="54">
        <f>_xlfn.IFNA(IF(AK$3="Productivity",
INDEX('Productivity Dump'!$E$4:$AJ$500,
MATCH($A260,'Productivity Dump'!$A$4:$A$500,0),
MATCH(AK$2,'Productivity Dump'!$E$3:$AJ$3,0)
),
IF(AK$3="Attendance",
INDEX('Attendance Dump'!$E$2:$AI$400,
MATCH($A260,'Attendance Dump'!$B$2:$B$400,0),
MATCH(AK$2,'Attendance Dump'!$E$1:$AI$1,0)
),
INDEX('Active Hour''s Dump'!$D$3:$AH$337,
MATCH($C260,'Active Hour''s Dump'!$A$3:$A$337,0),
MATCH(AK$2,'Active Hour''s Dump'!$D$2:$AH$2,0)
))),"")</f>
        <v>0</v>
      </c>
      <c r="AL260" s="13">
        <f>_xlfn.IFNA(IF(AL$3="Productivity",
INDEX('Productivity Dump'!$E$4:$AJ$500,
MATCH($A260,'Productivity Dump'!$A$4:$A$500,0),
MATCH(AL$2,'Productivity Dump'!$E$3:$AJ$3,0)
),
IF(AL$3="Attendance",
INDEX('Attendance Dump'!$E$2:$AI$400,
MATCH($A260,'Attendance Dump'!$B$2:$B$400,0),
MATCH(AL$2,'Attendance Dump'!$E$1:$AI$1,0)
),
INDEX('Active Hour''s Dump'!$D$3:$AH$337,
MATCH($C260,'Active Hour''s Dump'!$A$3:$A$337,0),
MATCH(AL$2,'Active Hour''s Dump'!$D$2:$AH$2,0)
))),"")</f>
        <v>0</v>
      </c>
      <c r="AM260" s="13" t="str">
        <f>_xlfn.IFNA(IF(AM$3="Productivity",
INDEX('Productivity Dump'!$E$4:$AJ$500,
MATCH($A260,'Productivity Dump'!$A$4:$A$500,0),
MATCH(AM$2,'Productivity Dump'!$E$3:$AJ$3,0)
),
IF(AM$3="Attendance",
INDEX('Attendance Dump'!$E$2:$AI$400,
MATCH($A260,'Attendance Dump'!$B$2:$B$400,0),
MATCH(AM$2,'Attendance Dump'!$E$1:$AI$1,0)
),
INDEX('Active Hour''s Dump'!$D$3:$AH$337,
MATCH($C260,'Active Hour''s Dump'!$A$3:$A$337,0),
MATCH(AM$2,'Active Hour''s Dump'!$D$2:$AH$2,0)
))),"")</f>
        <v>WO</v>
      </c>
      <c r="AN260" s="54">
        <f>_xlfn.IFNA(IF(AN$3="Productivity",
INDEX('Productivity Dump'!$E$4:$AJ$500,
MATCH($A260,'Productivity Dump'!$A$4:$A$500,0),
MATCH(AN$2,'Productivity Dump'!$E$3:$AJ$3,0)
),
IF(AN$3="Attendance",
INDEX('Attendance Dump'!$E$2:$AI$400,
MATCH($A260,'Attendance Dump'!$B$2:$B$400,0),
MATCH(AN$2,'Attendance Dump'!$E$1:$AI$1,0)
),
INDEX('Active Hour''s Dump'!$D$3:$AH$337,
MATCH($C260,'Active Hour''s Dump'!$A$3:$A$337,0),
MATCH(AN$2,'Active Hour''s Dump'!$D$2:$AH$2,0)
))),"")</f>
        <v>0</v>
      </c>
      <c r="AO260" s="13">
        <f>_xlfn.IFNA(IF(AO$3="Productivity",
INDEX('Productivity Dump'!$E$4:$AJ$500,
MATCH($A260,'Productivity Dump'!$A$4:$A$500,0),
MATCH(AO$2,'Productivity Dump'!$E$3:$AJ$3,0)
),
IF(AO$3="Attendance",
INDEX('Attendance Dump'!$E$2:$AI$400,
MATCH($A260,'Attendance Dump'!$B$2:$B$400,0),
MATCH(AO$2,'Attendance Dump'!$E$1:$AI$1,0)
),
INDEX('Active Hour''s Dump'!$D$3:$AH$337,
MATCH($C260,'Active Hour''s Dump'!$A$3:$A$337,0),
MATCH(AO$2,'Active Hour''s Dump'!$D$2:$AH$2,0)
))),"")</f>
        <v>503.75599999999997</v>
      </c>
      <c r="AP260" s="13" t="str">
        <f>_xlfn.IFNA(IF(AP$3="Productivity",
INDEX('Productivity Dump'!$E$4:$AJ$500,
MATCH($A260,'Productivity Dump'!$A$4:$A$500,0),
MATCH(AP$2,'Productivity Dump'!$E$3:$AJ$3,0)
),
IF(AP$3="Attendance",
INDEX('Attendance Dump'!$E$2:$AI$400,
MATCH($A260,'Attendance Dump'!$B$2:$B$400,0),
MATCH(AP$2,'Attendance Dump'!$E$1:$AI$1,0)
),
INDEX('Active Hour''s Dump'!$D$3:$AH$337,
MATCH($C260,'Active Hour''s Dump'!$A$3:$A$337,0),
MATCH(AP$2,'Active Hour''s Dump'!$D$2:$AH$2,0)
))),"")</f>
        <v>P</v>
      </c>
      <c r="AQ260" s="54">
        <f>_xlfn.IFNA(IF(AQ$3="Productivity",
INDEX('Productivity Dump'!$E$4:$AJ$500,
MATCH($A260,'Productivity Dump'!$A$4:$A$500,0),
MATCH(AQ$2,'Productivity Dump'!$E$3:$AJ$3,0)
),
IF(AQ$3="Attendance",
INDEX('Attendance Dump'!$E$2:$AI$400,
MATCH($A260,'Attendance Dump'!$B$2:$B$400,0),
MATCH(AQ$2,'Attendance Dump'!$E$1:$AI$1,0)
),
INDEX('Active Hour''s Dump'!$D$3:$AH$337,
MATCH($C260,'Active Hour''s Dump'!$A$3:$A$337,0),
MATCH(AQ$2,'Active Hour''s Dump'!$D$2:$AH$2,0)
))),"")</f>
        <v>3.5833333333333299</v>
      </c>
      <c r="AR260" s="13">
        <f>_xlfn.IFNA(IF(AR$3="Productivity",
INDEX('Productivity Dump'!$E$4:$AJ$500,
MATCH($A260,'Productivity Dump'!$A$4:$A$500,0),
MATCH(AR$2,'Productivity Dump'!$E$3:$AJ$3,0)
),
IF(AR$3="Attendance",
INDEX('Attendance Dump'!$E$2:$AI$400,
MATCH($A260,'Attendance Dump'!$B$2:$B$400,0),
MATCH(AR$2,'Attendance Dump'!$E$1:$AI$1,0)
),
INDEX('Active Hour''s Dump'!$D$3:$AH$337,
MATCH($C260,'Active Hour''s Dump'!$A$3:$A$337,0),
MATCH(AR$2,'Active Hour''s Dump'!$D$2:$AH$2,0)
))),"")</f>
        <v>1063.1999999999998</v>
      </c>
      <c r="AS260" s="13" t="str">
        <f>_xlfn.IFNA(IF(AS$3="Productivity",
INDEX('Productivity Dump'!$E$4:$AJ$500,
MATCH($A260,'Productivity Dump'!$A$4:$A$500,0),
MATCH(AS$2,'Productivity Dump'!$E$3:$AJ$3,0)
),
IF(AS$3="Attendance",
INDEX('Attendance Dump'!$E$2:$AI$400,
MATCH($A260,'Attendance Dump'!$B$2:$B$400,0),
MATCH(AS$2,'Attendance Dump'!$E$1:$AI$1,0)
),
INDEX('Active Hour''s Dump'!$D$3:$AH$337,
MATCH($C260,'Active Hour''s Dump'!$A$3:$A$337,0),
MATCH(AS$2,'Active Hour''s Dump'!$D$2:$AH$2,0)
))),"")</f>
        <v>P</v>
      </c>
      <c r="AT260" s="54">
        <f>_xlfn.IFNA(IF(AT$3="Productivity",
INDEX('Productivity Dump'!$E$4:$AJ$500,
MATCH($A260,'Productivity Dump'!$A$4:$A$500,0),
MATCH(AT$2,'Productivity Dump'!$E$3:$AJ$3,0)
),
IF(AT$3="Attendance",
INDEX('Attendance Dump'!$E$2:$AI$400,
MATCH($A260,'Attendance Dump'!$B$2:$B$400,0),
MATCH(AT$2,'Attendance Dump'!$E$1:$AI$1,0)
),
INDEX('Active Hour''s Dump'!$D$3:$AH$337,
MATCH($C260,'Active Hour''s Dump'!$A$3:$A$337,0),
MATCH(AT$2,'Active Hour''s Dump'!$D$2:$AH$2,0)
))),"")</f>
        <v>7.9166666666666696</v>
      </c>
      <c r="AU260" s="13">
        <f>_xlfn.IFNA(IF(AU$3="Productivity",
INDEX('Productivity Dump'!$E$4:$AJ$500,
MATCH($A260,'Productivity Dump'!$A$4:$A$500,0),
MATCH(AU$2,'Productivity Dump'!$E$3:$AJ$3,0)
),
IF(AU$3="Attendance",
INDEX('Attendance Dump'!$E$2:$AI$400,
MATCH($A260,'Attendance Dump'!$B$2:$B$400,0),
MATCH(AU$2,'Attendance Dump'!$E$1:$AI$1,0)
),
INDEX('Active Hour''s Dump'!$D$3:$AH$337,
MATCH($C260,'Active Hour''s Dump'!$A$3:$A$337,0),
MATCH(AU$2,'Active Hour''s Dump'!$D$2:$AH$2,0)
))),"")</f>
        <v>1050.0339999999999</v>
      </c>
      <c r="AV260" s="13" t="str">
        <f>_xlfn.IFNA(IF(AV$3="Productivity",
INDEX('Productivity Dump'!$E$4:$AJ$500,
MATCH($A260,'Productivity Dump'!$A$4:$A$500,0),
MATCH(AV$2,'Productivity Dump'!$E$3:$AJ$3,0)
),
IF(AV$3="Attendance",
INDEX('Attendance Dump'!$E$2:$AI$400,
MATCH($A260,'Attendance Dump'!$B$2:$B$400,0),
MATCH(AV$2,'Attendance Dump'!$E$1:$AI$1,0)
),
INDEX('Active Hour''s Dump'!$D$3:$AH$337,
MATCH($C260,'Active Hour''s Dump'!$A$3:$A$337,0),
MATCH(AV$2,'Active Hour''s Dump'!$D$2:$AH$2,0)
))),"")</f>
        <v>P</v>
      </c>
      <c r="AW260" s="54">
        <f>_xlfn.IFNA(IF(AW$3="Productivity",
INDEX('Productivity Dump'!$E$4:$AJ$500,
MATCH($A260,'Productivity Dump'!$A$4:$A$500,0),
MATCH(AW$2,'Productivity Dump'!$E$3:$AJ$3,0)
),
IF(AW$3="Attendance",
INDEX('Attendance Dump'!$E$2:$AI$400,
MATCH($A260,'Attendance Dump'!$B$2:$B$400,0),
MATCH(AW$2,'Attendance Dump'!$E$1:$AI$1,0)
),
INDEX('Active Hour''s Dump'!$D$3:$AH$337,
MATCH($C260,'Active Hour''s Dump'!$A$3:$A$337,0),
MATCH(AW$2,'Active Hour''s Dump'!$D$2:$AH$2,0)
))),"")</f>
        <v>8.1666666666666696</v>
      </c>
      <c r="AX260" s="13">
        <f>_xlfn.IFNA(IF(AX$3="Productivity",
INDEX('Productivity Dump'!$E$4:$AJ$500,
MATCH($A260,'Productivity Dump'!$A$4:$A$500,0),
MATCH(AX$2,'Productivity Dump'!$E$3:$AJ$3,0)
),
IF(AX$3="Attendance",
INDEX('Attendance Dump'!$E$2:$AI$400,
MATCH($A260,'Attendance Dump'!$B$2:$B$400,0),
MATCH(AX$2,'Attendance Dump'!$E$1:$AI$1,0)
),
INDEX('Active Hour''s Dump'!$D$3:$AH$337,
MATCH($C260,'Active Hour''s Dump'!$A$3:$A$337,0),
MATCH(AX$2,'Active Hour''s Dump'!$D$2:$AH$2,0)
))),"")</f>
        <v>1084.0810000000004</v>
      </c>
      <c r="AY260" s="13" t="str">
        <f>_xlfn.IFNA(IF(AY$3="Productivity",
INDEX('Productivity Dump'!$E$4:$AJ$500,
MATCH($A260,'Productivity Dump'!$A$4:$A$500,0),
MATCH(AY$2,'Productivity Dump'!$E$3:$AJ$3,0)
),
IF(AY$3="Attendance",
INDEX('Attendance Dump'!$E$2:$AI$400,
MATCH($A260,'Attendance Dump'!$B$2:$B$400,0),
MATCH(AY$2,'Attendance Dump'!$E$1:$AI$1,0)
),
INDEX('Active Hour''s Dump'!$D$3:$AH$337,
MATCH($C260,'Active Hour''s Dump'!$A$3:$A$337,0),
MATCH(AY$2,'Active Hour''s Dump'!$D$2:$AH$2,0)
))),"")</f>
        <v>P</v>
      </c>
      <c r="AZ260" s="54">
        <f>_xlfn.IFNA(IF(AZ$3="Productivity",
INDEX('Productivity Dump'!$E$4:$AJ$500,
MATCH($A260,'Productivity Dump'!$A$4:$A$500,0),
MATCH(AZ$2,'Productivity Dump'!$E$3:$AJ$3,0)
),
IF(AZ$3="Attendance",
INDEX('Attendance Dump'!$E$2:$AI$400,
MATCH($A260,'Attendance Dump'!$B$2:$B$400,0),
MATCH(AZ$2,'Attendance Dump'!$E$1:$AI$1,0)
),
INDEX('Active Hour''s Dump'!$D$3:$AH$337,
MATCH($C260,'Active Hour''s Dump'!$A$3:$A$337,0),
MATCH(AZ$2,'Active Hour''s Dump'!$D$2:$AH$2,0)
))),"")</f>
        <v>8</v>
      </c>
      <c r="BA260" s="13">
        <f>_xlfn.IFNA(IF(BA$3="Productivity",
INDEX('Productivity Dump'!$E$4:$AJ$500,
MATCH($A260,'Productivity Dump'!$A$4:$A$500,0),
MATCH(BA$2,'Productivity Dump'!$E$3:$AJ$3,0)
),
IF(BA$3="Attendance",
INDEX('Attendance Dump'!$E$2:$AI$400,
MATCH($A260,'Attendance Dump'!$B$2:$B$400,0),
MATCH(BA$2,'Attendance Dump'!$E$1:$AI$1,0)
),
INDEX('Active Hour''s Dump'!$D$3:$AH$337,
MATCH($C260,'Active Hour''s Dump'!$A$3:$A$337,0),
MATCH(BA$2,'Active Hour''s Dump'!$D$2:$AH$2,0)
))),"")</f>
        <v>1049.4350000000002</v>
      </c>
      <c r="BB260" s="13" t="str">
        <f>_xlfn.IFNA(IF(BB$3="Productivity",
INDEX('Productivity Dump'!$E$4:$AJ$500,
MATCH($A260,'Productivity Dump'!$A$4:$A$500,0),
MATCH(BB$2,'Productivity Dump'!$E$3:$AJ$3,0)
),
IF(BB$3="Attendance",
INDEX('Attendance Dump'!$E$2:$AI$400,
MATCH($A260,'Attendance Dump'!$B$2:$B$400,0),
MATCH(BB$2,'Attendance Dump'!$E$1:$AI$1,0)
),
INDEX('Active Hour''s Dump'!$D$3:$AH$337,
MATCH($C260,'Active Hour''s Dump'!$A$3:$A$337,0),
MATCH(BB$2,'Active Hour''s Dump'!$D$2:$AH$2,0)
))),"")</f>
        <v>P</v>
      </c>
      <c r="BC260" s="54">
        <f>_xlfn.IFNA(IF(BC$3="Productivity",
INDEX('Productivity Dump'!$E$4:$AJ$500,
MATCH($A260,'Productivity Dump'!$A$4:$A$500,0),
MATCH(BC$2,'Productivity Dump'!$E$3:$AJ$3,0)
),
IF(BC$3="Attendance",
INDEX('Attendance Dump'!$E$2:$AI$400,
MATCH($A260,'Attendance Dump'!$B$2:$B$400,0),
MATCH(BC$2,'Attendance Dump'!$E$1:$AI$1,0)
),
INDEX('Active Hour''s Dump'!$D$3:$AH$337,
MATCH($C260,'Active Hour''s Dump'!$A$3:$A$337,0),
MATCH(BC$2,'Active Hour''s Dump'!$D$2:$AH$2,0)
))),"")</f>
        <v>7</v>
      </c>
      <c r="BD260" s="13">
        <f>_xlfn.IFNA(IF(BD$3="Productivity",
INDEX('Productivity Dump'!$E$4:$AJ$500,
MATCH($A260,'Productivity Dump'!$A$4:$A$500,0),
MATCH(BD$2,'Productivity Dump'!$E$3:$AJ$3,0)
),
IF(BD$3="Attendance",
INDEX('Attendance Dump'!$E$2:$AI$400,
MATCH($A260,'Attendance Dump'!$B$2:$B$400,0),
MATCH(BD$2,'Attendance Dump'!$E$1:$AI$1,0)
),
INDEX('Active Hour''s Dump'!$D$3:$AH$337,
MATCH($C260,'Active Hour''s Dump'!$A$3:$A$337,0),
MATCH(BD$2,'Active Hour''s Dump'!$D$2:$AH$2,0)
))),"")</f>
        <v>756.35899999999992</v>
      </c>
      <c r="BE260" s="13" t="str">
        <f>_xlfn.IFNA(IF(BE$3="Productivity",
INDEX('Productivity Dump'!$E$4:$AJ$500,
MATCH($A260,'Productivity Dump'!$A$4:$A$500,0),
MATCH(BE$2,'Productivity Dump'!$E$3:$AJ$3,0)
),
IF(BE$3="Attendance",
INDEX('Attendance Dump'!$E$2:$AI$400,
MATCH($A260,'Attendance Dump'!$B$2:$B$400,0),
MATCH(BE$2,'Attendance Dump'!$E$1:$AI$1,0)
),
INDEX('Active Hour''s Dump'!$D$3:$AH$337,
MATCH($C260,'Active Hour''s Dump'!$A$3:$A$337,0),
MATCH(BE$2,'Active Hour''s Dump'!$D$2:$AH$2,0)
))),"")</f>
        <v>P</v>
      </c>
      <c r="BF260" s="54">
        <f>_xlfn.IFNA(IF(BF$3="Productivity",
INDEX('Productivity Dump'!$E$4:$AJ$500,
MATCH($A260,'Productivity Dump'!$A$4:$A$500,0),
MATCH(BF$2,'Productivity Dump'!$E$3:$AJ$3,0)
),
IF(BF$3="Attendance",
INDEX('Attendance Dump'!$E$2:$AI$400,
MATCH($A260,'Attendance Dump'!$B$2:$B$400,0),
MATCH(BF$2,'Attendance Dump'!$E$1:$AI$1,0)
),
INDEX('Active Hour''s Dump'!$D$3:$AH$337,
MATCH($C260,'Active Hour''s Dump'!$A$3:$A$337,0),
MATCH(BF$2,'Active Hour''s Dump'!$D$2:$AH$2,0)
))),"")</f>
        <v>5.5</v>
      </c>
      <c r="BG260" s="13">
        <f>_xlfn.IFNA(IF(BG$3="Productivity",
INDEX('Productivity Dump'!$E$4:$AJ$500,
MATCH($A260,'Productivity Dump'!$A$4:$A$500,0),
MATCH(BG$2,'Productivity Dump'!$E$3:$AJ$3,0)
),
IF(BG$3="Attendance",
INDEX('Attendance Dump'!$E$2:$AI$400,
MATCH($A260,'Attendance Dump'!$B$2:$B$400,0),
MATCH(BG$2,'Attendance Dump'!$E$1:$AI$1,0)
),
INDEX('Active Hour''s Dump'!$D$3:$AH$337,
MATCH($C260,'Active Hour''s Dump'!$A$3:$A$337,0),
MATCH(BG$2,'Active Hour''s Dump'!$D$2:$AH$2,0)
))),"")</f>
        <v>0</v>
      </c>
      <c r="BH260" s="13" t="str">
        <f>_xlfn.IFNA(IF(BH$3="Productivity",
INDEX('Productivity Dump'!$E$4:$AJ$500,
MATCH($A260,'Productivity Dump'!$A$4:$A$500,0),
MATCH(BH$2,'Productivity Dump'!$E$3:$AJ$3,0)
),
IF(BH$3="Attendance",
INDEX('Attendance Dump'!$E$2:$AI$400,
MATCH($A260,'Attendance Dump'!$B$2:$B$400,0),
MATCH(BH$2,'Attendance Dump'!$E$1:$AI$1,0)
),
INDEX('Active Hour''s Dump'!$D$3:$AH$337,
MATCH($C260,'Active Hour''s Dump'!$A$3:$A$337,0),
MATCH(BH$2,'Active Hour''s Dump'!$D$2:$AH$2,0)
))),"")</f>
        <v>WO</v>
      </c>
      <c r="BI260" s="54">
        <f>_xlfn.IFNA(IF(BI$3="Productivity",
INDEX('Productivity Dump'!$E$4:$AJ$500,
MATCH($A260,'Productivity Dump'!$A$4:$A$500,0),
MATCH(BI$2,'Productivity Dump'!$E$3:$AJ$3,0)
),
IF(BI$3="Attendance",
INDEX('Attendance Dump'!$E$2:$AI$400,
MATCH($A260,'Attendance Dump'!$B$2:$B$400,0),
MATCH(BI$2,'Attendance Dump'!$E$1:$AI$1,0)
),
INDEX('Active Hour''s Dump'!$D$3:$AH$337,
MATCH($C260,'Active Hour''s Dump'!$A$3:$A$337,0),
MATCH(BI$2,'Active Hour''s Dump'!$D$2:$AH$2,0)
))),"")</f>
        <v>0</v>
      </c>
      <c r="BJ260" s="13">
        <f>_xlfn.IFNA(IF(BJ$3="Productivity",
INDEX('Productivity Dump'!$E$4:$AJ$500,
MATCH($A260,'Productivity Dump'!$A$4:$A$500,0),
MATCH(BJ$2,'Productivity Dump'!$E$3:$AJ$3,0)
),
IF(BJ$3="Attendance",
INDEX('Attendance Dump'!$E$2:$AI$400,
MATCH($A260,'Attendance Dump'!$B$2:$B$400,0),
MATCH(BJ$2,'Attendance Dump'!$E$1:$AI$1,0)
),
INDEX('Active Hour''s Dump'!$D$3:$AH$337,
MATCH($C260,'Active Hour''s Dump'!$A$3:$A$337,0),
MATCH(BJ$2,'Active Hour''s Dump'!$D$2:$AH$2,0)
))),"")</f>
        <v>499.05799999999999</v>
      </c>
      <c r="BK260" s="13" t="str">
        <f>_xlfn.IFNA(IF(BK$3="Productivity",
INDEX('Productivity Dump'!$E$4:$AJ$500,
MATCH($A260,'Productivity Dump'!$A$4:$A$500,0),
MATCH(BK$2,'Productivity Dump'!$E$3:$AJ$3,0)
),
IF(BK$3="Attendance",
INDEX('Attendance Dump'!$E$2:$AI$400,
MATCH($A260,'Attendance Dump'!$B$2:$B$400,0),
MATCH(BK$2,'Attendance Dump'!$E$1:$AI$1,0)
),
INDEX('Active Hour''s Dump'!$D$3:$AH$337,
MATCH($C260,'Active Hour''s Dump'!$A$3:$A$337,0),
MATCH(BK$2,'Active Hour''s Dump'!$D$2:$AH$2,0)
))),"")</f>
        <v>P</v>
      </c>
      <c r="BL260" s="54">
        <f>_xlfn.IFNA(IF(BL$3="Productivity",
INDEX('Productivity Dump'!$E$4:$AJ$500,
MATCH($A260,'Productivity Dump'!$A$4:$A$500,0),
MATCH(BL$2,'Productivity Dump'!$E$3:$AJ$3,0)
),
IF(BL$3="Attendance",
INDEX('Attendance Dump'!$E$2:$AI$400,
MATCH($A260,'Attendance Dump'!$B$2:$B$400,0),
MATCH(BL$2,'Attendance Dump'!$E$1:$AI$1,0)
),
INDEX('Active Hour''s Dump'!$D$3:$AH$337,
MATCH($C260,'Active Hour''s Dump'!$A$3:$A$337,0),
MATCH(BL$2,'Active Hour''s Dump'!$D$2:$AH$2,0)
))),"")</f>
        <v>3.5</v>
      </c>
      <c r="BM260" s="13">
        <f>_xlfn.IFNA(IF(BM$3="Productivity",
INDEX('Productivity Dump'!$E$4:$AJ$500,
MATCH($A260,'Productivity Dump'!$A$4:$A$500,0),
MATCH(BM$2,'Productivity Dump'!$E$3:$AJ$3,0)
),
IF(BM$3="Attendance",
INDEX('Attendance Dump'!$E$2:$AI$400,
MATCH($A260,'Attendance Dump'!$B$2:$B$400,0),
MATCH(BM$2,'Attendance Dump'!$E$1:$AI$1,0)
),
INDEX('Active Hour''s Dump'!$D$3:$AH$337,
MATCH($C260,'Active Hour''s Dump'!$A$3:$A$337,0),
MATCH(BM$2,'Active Hour''s Dump'!$D$2:$AH$2,0)
))),"")</f>
        <v>1058.9049999999995</v>
      </c>
      <c r="BN260" s="13" t="str">
        <f>_xlfn.IFNA(IF(BN$3="Productivity",
INDEX('Productivity Dump'!$E$4:$AJ$500,
MATCH($A260,'Productivity Dump'!$A$4:$A$500,0),
MATCH(BN$2,'Productivity Dump'!$E$3:$AJ$3,0)
),
IF(BN$3="Attendance",
INDEX('Attendance Dump'!$E$2:$AI$400,
MATCH($A260,'Attendance Dump'!$B$2:$B$400,0),
MATCH(BN$2,'Attendance Dump'!$E$1:$AI$1,0)
),
INDEX('Active Hour''s Dump'!$D$3:$AH$337,
MATCH($C260,'Active Hour''s Dump'!$A$3:$A$337,0),
MATCH(BN$2,'Active Hour''s Dump'!$D$2:$AH$2,0)
))),"")</f>
        <v>P</v>
      </c>
      <c r="BO260" s="54">
        <f>_xlfn.IFNA(IF(BO$3="Productivity",
INDEX('Productivity Dump'!$E$4:$AJ$500,
MATCH($A260,'Productivity Dump'!$A$4:$A$500,0),
MATCH(BO$2,'Productivity Dump'!$E$3:$AJ$3,0)
),
IF(BO$3="Attendance",
INDEX('Attendance Dump'!$E$2:$AI$400,
MATCH($A260,'Attendance Dump'!$B$2:$B$400,0),
MATCH(BO$2,'Attendance Dump'!$E$1:$AI$1,0)
),
INDEX('Active Hour''s Dump'!$D$3:$AH$337,
MATCH($C260,'Active Hour''s Dump'!$A$3:$A$337,0),
MATCH(BO$2,'Active Hour''s Dump'!$D$2:$AH$2,0)
))),"")</f>
        <v>7.5</v>
      </c>
      <c r="BP260" s="13">
        <f>_xlfn.IFNA(IF(BP$3="Productivity",
INDEX('Productivity Dump'!$E$4:$AJ$500,
MATCH($A260,'Productivity Dump'!$A$4:$A$500,0),
MATCH(BP$2,'Productivity Dump'!$E$3:$AJ$3,0)
),
IF(BP$3="Attendance",
INDEX('Attendance Dump'!$E$2:$AI$400,
MATCH($A260,'Attendance Dump'!$B$2:$B$400,0),
MATCH(BP$2,'Attendance Dump'!$E$1:$AI$1,0)
),
INDEX('Active Hour''s Dump'!$D$3:$AH$337,
MATCH($C260,'Active Hour''s Dump'!$A$3:$A$337,0),
MATCH(BP$2,'Active Hour''s Dump'!$D$2:$AH$2,0)
))),"")</f>
        <v>1065.1860000000004</v>
      </c>
      <c r="BQ260" s="13" t="str">
        <f>_xlfn.IFNA(IF(BQ$3="Productivity",
INDEX('Productivity Dump'!$E$4:$AJ$500,
MATCH($A260,'Productivity Dump'!$A$4:$A$500,0),
MATCH(BQ$2,'Productivity Dump'!$E$3:$AJ$3,0)
),
IF(BQ$3="Attendance",
INDEX('Attendance Dump'!$E$2:$AI$400,
MATCH($A260,'Attendance Dump'!$B$2:$B$400,0),
MATCH(BQ$2,'Attendance Dump'!$E$1:$AI$1,0)
),
INDEX('Active Hour''s Dump'!$D$3:$AH$337,
MATCH($C260,'Active Hour''s Dump'!$A$3:$A$337,0),
MATCH(BQ$2,'Active Hour''s Dump'!$D$2:$AH$2,0)
))),"")</f>
        <v>P</v>
      </c>
      <c r="BR260" s="54">
        <f>_xlfn.IFNA(IF(BR$3="Productivity",
INDEX('Productivity Dump'!$E$4:$AJ$500,
MATCH($A260,'Productivity Dump'!$A$4:$A$500,0),
MATCH(BR$2,'Productivity Dump'!$E$3:$AJ$3,0)
),
IF(BR$3="Attendance",
INDEX('Attendance Dump'!$E$2:$AI$400,
MATCH($A260,'Attendance Dump'!$B$2:$B$400,0),
MATCH(BR$2,'Attendance Dump'!$E$1:$AI$1,0)
),
INDEX('Active Hour''s Dump'!$D$3:$AH$337,
MATCH($C260,'Active Hour''s Dump'!$A$3:$A$337,0),
MATCH(BR$2,'Active Hour''s Dump'!$D$2:$AH$2,0)
))),"")</f>
        <v>7.9166666666666696</v>
      </c>
      <c r="BS260" s="13">
        <f>_xlfn.IFNA(IF(BS$3="Productivity",
INDEX('Productivity Dump'!$E$4:$AJ$500,
MATCH($A260,'Productivity Dump'!$A$4:$A$500,0),
MATCH(BS$2,'Productivity Dump'!$E$3:$AJ$3,0)
),
IF(BS$3="Attendance",
INDEX('Attendance Dump'!$E$2:$AI$400,
MATCH($A260,'Attendance Dump'!$B$2:$B$400,0),
MATCH(BS$2,'Attendance Dump'!$E$1:$AI$1,0)
),
INDEX('Active Hour''s Dump'!$D$3:$AH$337,
MATCH($C260,'Active Hour''s Dump'!$A$3:$A$337,0),
MATCH(BS$2,'Active Hour''s Dump'!$D$2:$AH$2,0)
))),"")</f>
        <v>0</v>
      </c>
      <c r="BT260" s="13" t="str">
        <f>_xlfn.IFNA(IF(BT$3="Productivity",
INDEX('Productivity Dump'!$E$4:$AJ$500,
MATCH($A260,'Productivity Dump'!$A$4:$A$500,0),
MATCH(BT$2,'Productivity Dump'!$E$3:$AJ$3,0)
),
IF(BT$3="Attendance",
INDEX('Attendance Dump'!$E$2:$AI$400,
MATCH($A260,'Attendance Dump'!$B$2:$B$400,0),
MATCH(BT$2,'Attendance Dump'!$E$1:$AI$1,0)
),
INDEX('Active Hour''s Dump'!$D$3:$AH$337,
MATCH($C260,'Active Hour''s Dump'!$A$3:$A$337,0),
MATCH(BT$2,'Active Hour''s Dump'!$D$2:$AH$2,0)
))),"")</f>
        <v>H</v>
      </c>
      <c r="BU260" s="54">
        <f>_xlfn.IFNA(IF(BU$3="Productivity",
INDEX('Productivity Dump'!$E$4:$AJ$500,
MATCH($A260,'Productivity Dump'!$A$4:$A$500,0),
MATCH(BU$2,'Productivity Dump'!$E$3:$AJ$3,0)
),
IF(BU$3="Attendance",
INDEX('Attendance Dump'!$E$2:$AI$400,
MATCH($A260,'Attendance Dump'!$B$2:$B$400,0),
MATCH(BU$2,'Attendance Dump'!$E$1:$AI$1,0)
),
INDEX('Active Hour''s Dump'!$D$3:$AH$337,
MATCH($C260,'Active Hour''s Dump'!$A$3:$A$337,0),
MATCH(BU$2,'Active Hour''s Dump'!$D$2:$AH$2,0)
))),"")</f>
        <v>0</v>
      </c>
      <c r="BV260" s="13">
        <f>_xlfn.IFNA(IF(BV$3="Productivity",
INDEX('Productivity Dump'!$E$4:$AJ$500,
MATCH($A260,'Productivity Dump'!$A$4:$A$500,0),
MATCH(BV$2,'Productivity Dump'!$E$3:$AJ$3,0)
),
IF(BV$3="Attendance",
INDEX('Attendance Dump'!$E$2:$AI$400,
MATCH($A260,'Attendance Dump'!$B$2:$B$400,0),
MATCH(BV$2,'Attendance Dump'!$E$1:$AI$1,0)
),
INDEX('Active Hour''s Dump'!$D$3:$AH$337,
MATCH($C260,'Active Hour''s Dump'!$A$3:$A$337,0),
MATCH(BV$2,'Active Hour''s Dump'!$D$2:$AH$2,0)
))),"")</f>
        <v>897.875</v>
      </c>
      <c r="BW260" s="13" t="str">
        <f>_xlfn.IFNA(IF(BW$3="Productivity",
INDEX('Productivity Dump'!$E$4:$AJ$500,
MATCH($A260,'Productivity Dump'!$A$4:$A$500,0),
MATCH(BW$2,'Productivity Dump'!$E$3:$AJ$3,0)
),
IF(BW$3="Attendance",
INDEX('Attendance Dump'!$E$2:$AI$400,
MATCH($A260,'Attendance Dump'!$B$2:$B$400,0),
MATCH(BW$2,'Attendance Dump'!$E$1:$AI$1,0)
),
INDEX('Active Hour''s Dump'!$D$3:$AH$337,
MATCH($C260,'Active Hour''s Dump'!$A$3:$A$337,0),
MATCH(BW$2,'Active Hour''s Dump'!$D$2:$AH$2,0)
))),"")</f>
        <v>P</v>
      </c>
      <c r="BX260" s="54">
        <f>_xlfn.IFNA(IF(BX$3="Productivity",
INDEX('Productivity Dump'!$E$4:$AJ$500,
MATCH($A260,'Productivity Dump'!$A$4:$A$500,0),
MATCH(BX$2,'Productivity Dump'!$E$3:$AJ$3,0)
),
IF(BX$3="Attendance",
INDEX('Attendance Dump'!$E$2:$AI$400,
MATCH($A260,'Attendance Dump'!$B$2:$B$400,0),
MATCH(BX$2,'Attendance Dump'!$E$1:$AI$1,0)
),
INDEX('Active Hour''s Dump'!$D$3:$AH$337,
MATCH($C260,'Active Hour''s Dump'!$A$3:$A$337,0),
MATCH(BX$2,'Active Hour''s Dump'!$D$2:$AH$2,0)
))),"")</f>
        <v>6.25</v>
      </c>
      <c r="BY260" s="13">
        <f>_xlfn.IFNA(IF(BY$3="Productivity",
INDEX('Productivity Dump'!$E$4:$AJ$500,
MATCH($A260,'Productivity Dump'!$A$4:$A$500,0),
MATCH(BY$2,'Productivity Dump'!$E$3:$AJ$3,0)
),
IF(BY$3="Attendance",
INDEX('Attendance Dump'!$E$2:$AI$400,
MATCH($A260,'Attendance Dump'!$B$2:$B$400,0),
MATCH(BY$2,'Attendance Dump'!$E$1:$AI$1,0)
),
INDEX('Active Hour''s Dump'!$D$3:$AH$337,
MATCH($C260,'Active Hour''s Dump'!$A$3:$A$337,0),
MATCH(BY$2,'Active Hour''s Dump'!$D$2:$AH$2,0)
))),"")</f>
        <v>0</v>
      </c>
      <c r="BZ260" s="13" t="str">
        <f>_xlfn.IFNA(IF(BZ$3="Productivity",
INDEX('Productivity Dump'!$E$4:$AJ$500,
MATCH($A260,'Productivity Dump'!$A$4:$A$500,0),
MATCH(BZ$2,'Productivity Dump'!$E$3:$AJ$3,0)
),
IF(BZ$3="Attendance",
INDEX('Attendance Dump'!$E$2:$AI$400,
MATCH($A260,'Attendance Dump'!$B$2:$B$400,0),
MATCH(BZ$2,'Attendance Dump'!$E$1:$AI$1,0)
),
INDEX('Active Hour''s Dump'!$D$3:$AH$337,
MATCH($C260,'Active Hour''s Dump'!$A$3:$A$337,0),
MATCH(BZ$2,'Active Hour''s Dump'!$D$2:$AH$2,0)
))),"")</f>
        <v>PL</v>
      </c>
      <c r="CA260" s="54">
        <f>_xlfn.IFNA(IF(CA$3="Productivity",
INDEX('Productivity Dump'!$E$4:$AJ$500,
MATCH($A260,'Productivity Dump'!$A$4:$A$500,0),
MATCH(CA$2,'Productivity Dump'!$E$3:$AJ$3,0)
),
IF(CA$3="Attendance",
INDEX('Attendance Dump'!$E$2:$AI$400,
MATCH($A260,'Attendance Dump'!$B$2:$B$400,0),
MATCH(CA$2,'Attendance Dump'!$E$1:$AI$1,0)
),
INDEX('Active Hour''s Dump'!$D$3:$AH$337,
MATCH($C260,'Active Hour''s Dump'!$A$3:$A$337,0),
MATCH(CA$2,'Active Hour''s Dump'!$D$2:$AH$2,0)
))),"")</f>
        <v>0</v>
      </c>
      <c r="CB260" s="13">
        <f>_xlfn.IFNA(IF(CB$3="Productivity",
INDEX('Productivity Dump'!$E$4:$AJ$500,
MATCH($A260,'Productivity Dump'!$A$4:$A$500,0),
MATCH(CB$2,'Productivity Dump'!$E$3:$AJ$3,0)
),
IF(CB$3="Attendance",
INDEX('Attendance Dump'!$E$2:$AI$400,
MATCH($A260,'Attendance Dump'!$B$2:$B$400,0),
MATCH(CB$2,'Attendance Dump'!$E$1:$AI$1,0)
),
INDEX('Active Hour''s Dump'!$D$3:$AH$337,
MATCH($C260,'Active Hour''s Dump'!$A$3:$A$337,0),
MATCH(CB$2,'Active Hour''s Dump'!$D$2:$AH$2,0)
))),"")</f>
        <v>0</v>
      </c>
      <c r="CC260" s="13" t="str">
        <f>_xlfn.IFNA(IF(CC$3="Productivity",
INDEX('Productivity Dump'!$E$4:$AJ$500,
MATCH($A260,'Productivity Dump'!$A$4:$A$500,0),
MATCH(CC$2,'Productivity Dump'!$E$3:$AJ$3,0)
),
IF(CC$3="Attendance",
INDEX('Attendance Dump'!$E$2:$AI$400,
MATCH($A260,'Attendance Dump'!$B$2:$B$400,0),
MATCH(CC$2,'Attendance Dump'!$E$1:$AI$1,0)
),
INDEX('Active Hour''s Dump'!$D$3:$AH$337,
MATCH($C260,'Active Hour''s Dump'!$A$3:$A$337,0),
MATCH(CC$2,'Active Hour''s Dump'!$D$2:$AH$2,0)
))),"")</f>
        <v>WO</v>
      </c>
      <c r="CD260" s="54">
        <f>_xlfn.IFNA(IF(CD$3="Productivity",
INDEX('Productivity Dump'!$E$4:$AJ$500,
MATCH($A260,'Productivity Dump'!$A$4:$A$500,0),
MATCH(CD$2,'Productivity Dump'!$E$3:$AJ$3,0)
),
IF(CD$3="Attendance",
INDEX('Attendance Dump'!$E$2:$AI$400,
MATCH($A260,'Attendance Dump'!$B$2:$B$400,0),
MATCH(CD$2,'Attendance Dump'!$E$1:$AI$1,0)
),
INDEX('Active Hour''s Dump'!$D$3:$AH$337,
MATCH($C260,'Active Hour''s Dump'!$A$3:$A$337,0),
MATCH(CD$2,'Active Hour''s Dump'!$D$2:$AH$2,0)
))),"")</f>
        <v>0</v>
      </c>
      <c r="CE260" s="13">
        <f>_xlfn.IFNA(IF(CE$3="Productivity",
INDEX('Productivity Dump'!$E$4:$AJ$500,
MATCH($A260,'Productivity Dump'!$A$4:$A$500,0),
MATCH(CE$2,'Productivity Dump'!$E$3:$AJ$3,0)
),
IF(CE$3="Attendance",
INDEX('Attendance Dump'!$E$2:$AI$400,
MATCH($A260,'Attendance Dump'!$B$2:$B$400,0),
MATCH(CE$2,'Attendance Dump'!$E$1:$AI$1,0)
),
INDEX('Active Hour''s Dump'!$D$3:$AH$337,
MATCH($C260,'Active Hour''s Dump'!$A$3:$A$337,0),
MATCH(CE$2,'Active Hour''s Dump'!$D$2:$AH$2,0)
))),"")</f>
        <v>488.39699999999999</v>
      </c>
      <c r="CF260" s="13" t="str">
        <f>_xlfn.IFNA(IF(CF$3="Productivity",
INDEX('Productivity Dump'!$E$4:$AJ$500,
MATCH($A260,'Productivity Dump'!$A$4:$A$500,0),
MATCH(CF$2,'Productivity Dump'!$E$3:$AJ$3,0)
),
IF(CF$3="Attendance",
INDEX('Attendance Dump'!$E$2:$AI$400,
MATCH($A260,'Attendance Dump'!$B$2:$B$400,0),
MATCH(CF$2,'Attendance Dump'!$E$1:$AI$1,0)
),
INDEX('Active Hour''s Dump'!$D$3:$AH$337,
MATCH($C260,'Active Hour''s Dump'!$A$3:$A$337,0),
MATCH(CF$2,'Active Hour''s Dump'!$D$2:$AH$2,0)
))),"")</f>
        <v>P</v>
      </c>
      <c r="CG260" s="54">
        <f>_xlfn.IFNA(IF(CG$3="Productivity",
INDEX('Productivity Dump'!$E$4:$AJ$500,
MATCH($A260,'Productivity Dump'!$A$4:$A$500,0),
MATCH(CG$2,'Productivity Dump'!$E$3:$AJ$3,0)
),
IF(CG$3="Attendance",
INDEX('Attendance Dump'!$E$2:$AI$400,
MATCH($A260,'Attendance Dump'!$B$2:$B$400,0),
MATCH(CG$2,'Attendance Dump'!$E$1:$AI$1,0)
),
INDEX('Active Hour''s Dump'!$D$3:$AH$337,
MATCH($C260,'Active Hour''s Dump'!$A$3:$A$337,0),
MATCH(CG$2,'Active Hour''s Dump'!$D$2:$AH$2,0)
))),"")</f>
        <v>3</v>
      </c>
      <c r="CH260" s="13">
        <f>_xlfn.IFNA(IF(CH$3="Productivity",
INDEX('Productivity Dump'!$E$4:$AJ$500,
MATCH($A260,'Productivity Dump'!$A$4:$A$500,0),
MATCH(CH$2,'Productivity Dump'!$E$3:$AJ$3,0)
),
IF(CH$3="Attendance",
INDEX('Attendance Dump'!$E$2:$AI$400,
MATCH($A260,'Attendance Dump'!$B$2:$B$400,0),
MATCH(CH$2,'Attendance Dump'!$E$1:$AI$1,0)
),
INDEX('Active Hour''s Dump'!$D$3:$AH$337,
MATCH($C260,'Active Hour''s Dump'!$A$3:$A$337,0),
MATCH(CH$2,'Active Hour''s Dump'!$D$2:$AH$2,0)
))),"")</f>
        <v>1003.7640000000001</v>
      </c>
      <c r="CI260" s="13" t="str">
        <f>_xlfn.IFNA(IF(CI$3="Productivity",
INDEX('Productivity Dump'!$E$4:$AJ$500,
MATCH($A260,'Productivity Dump'!$A$4:$A$500,0),
MATCH(CI$2,'Productivity Dump'!$E$3:$AJ$3,0)
),
IF(CI$3="Attendance",
INDEX('Attendance Dump'!$E$2:$AI$400,
MATCH($A260,'Attendance Dump'!$B$2:$B$400,0),
MATCH(CI$2,'Attendance Dump'!$E$1:$AI$1,0)
),
INDEX('Active Hour''s Dump'!$D$3:$AH$337,
MATCH($C260,'Active Hour''s Dump'!$A$3:$A$337,0),
MATCH(CI$2,'Active Hour''s Dump'!$D$2:$AH$2,0)
))),"")</f>
        <v>P</v>
      </c>
      <c r="CJ260" s="54">
        <f>_xlfn.IFNA(IF(CJ$3="Productivity",
INDEX('Productivity Dump'!$E$4:$AJ$500,
MATCH($A260,'Productivity Dump'!$A$4:$A$500,0),
MATCH(CJ$2,'Productivity Dump'!$E$3:$AJ$3,0)
),
IF(CJ$3="Attendance",
INDEX('Attendance Dump'!$E$2:$AI$400,
MATCH($A260,'Attendance Dump'!$B$2:$B$400,0),
MATCH(CJ$2,'Attendance Dump'!$E$1:$AI$1,0)
),
INDEX('Active Hour''s Dump'!$D$3:$AH$337,
MATCH($C260,'Active Hour''s Dump'!$A$3:$A$337,0),
MATCH(CJ$2,'Active Hour''s Dump'!$D$2:$AH$2,0)
))),"")</f>
        <v>6.6666666666666696</v>
      </c>
      <c r="CK260" s="13">
        <f>_xlfn.IFNA(IF(CK$3="Productivity",
INDEX('Productivity Dump'!$E$4:$AJ$500,
MATCH($A260,'Productivity Dump'!$A$4:$A$500,0),
MATCH(CK$2,'Productivity Dump'!$E$3:$AJ$3,0)
),
IF(CK$3="Attendance",
INDEX('Attendance Dump'!$E$2:$AI$400,
MATCH($A260,'Attendance Dump'!$B$2:$B$400,0),
MATCH(CK$2,'Attendance Dump'!$E$1:$AI$1,0)
),
INDEX('Active Hour''s Dump'!$D$3:$AH$337,
MATCH($C260,'Active Hour''s Dump'!$A$3:$A$337,0),
MATCH(CK$2,'Active Hour''s Dump'!$D$2:$AH$2,0)
))),"")</f>
        <v>1027.3800000000001</v>
      </c>
      <c r="CL260" s="13" t="str">
        <f>_xlfn.IFNA(IF(CL$3="Productivity",
INDEX('Productivity Dump'!$E$4:$AJ$500,
MATCH($A260,'Productivity Dump'!$A$4:$A$500,0),
MATCH(CL$2,'Productivity Dump'!$E$3:$AJ$3,0)
),
IF(CL$3="Attendance",
INDEX('Attendance Dump'!$E$2:$AI$400,
MATCH($A260,'Attendance Dump'!$B$2:$B$400,0),
MATCH(CL$2,'Attendance Dump'!$E$1:$AI$1,0)
),
INDEX('Active Hour''s Dump'!$D$3:$AH$337,
MATCH($C260,'Active Hour''s Dump'!$A$3:$A$337,0),
MATCH(CL$2,'Active Hour''s Dump'!$D$2:$AH$2,0)
))),"")</f>
        <v>P</v>
      </c>
      <c r="CM260" s="54">
        <f>_xlfn.IFNA(IF(CM$3="Productivity",
INDEX('Productivity Dump'!$E$4:$AJ$500,
MATCH($A260,'Productivity Dump'!$A$4:$A$500,0),
MATCH(CM$2,'Productivity Dump'!$E$3:$AJ$3,0)
),
IF(CM$3="Attendance",
INDEX('Attendance Dump'!$E$2:$AI$400,
MATCH($A260,'Attendance Dump'!$B$2:$B$400,0),
MATCH(CM$2,'Attendance Dump'!$E$1:$AI$1,0)
),
INDEX('Active Hour''s Dump'!$D$3:$AH$337,
MATCH($C260,'Active Hour''s Dump'!$A$3:$A$337,0),
MATCH(CM$2,'Active Hour''s Dump'!$D$2:$AH$2,0)
))),"")</f>
        <v>6.75</v>
      </c>
      <c r="CN260" s="13">
        <f>_xlfn.IFNA(IF(CN$3="Productivity",
INDEX('Productivity Dump'!$E$4:$AJ$500,
MATCH($A260,'Productivity Dump'!$A$4:$A$500,0),
MATCH(CN$2,'Productivity Dump'!$E$3:$AJ$3,0)
),
IF(CN$3="Attendance",
INDEX('Attendance Dump'!$E$2:$AI$400,
MATCH($A260,'Attendance Dump'!$B$2:$B$400,0),
MATCH(CN$2,'Attendance Dump'!$E$1:$AI$1,0)
),
INDEX('Active Hour''s Dump'!$D$3:$AH$337,
MATCH($C260,'Active Hour''s Dump'!$A$3:$A$337,0),
MATCH(CN$2,'Active Hour''s Dump'!$D$2:$AH$2,0)
))),"")</f>
        <v>0</v>
      </c>
      <c r="CO260" s="13">
        <f>_xlfn.IFNA(IF(CO$3="Productivity",
INDEX('Productivity Dump'!$E$4:$AJ$500,
MATCH($A260,'Productivity Dump'!$A$4:$A$500,0),
MATCH(CO$2,'Productivity Dump'!$E$3:$AJ$3,0)
),
IF(CO$3="Attendance",
INDEX('Attendance Dump'!$E$2:$AI$400,
MATCH($A260,'Attendance Dump'!$B$2:$B$400,0),
MATCH(CO$2,'Attendance Dump'!$E$1:$AI$1,0)
),
INDEX('Active Hour''s Dump'!$D$3:$AH$337,
MATCH($C260,'Active Hour''s Dump'!$A$3:$A$337,0),
MATCH(CO$2,'Active Hour''s Dump'!$D$2:$AH$2,0)
))),"")</f>
        <v>0</v>
      </c>
      <c r="CP260" s="54">
        <f>_xlfn.IFNA(IF(CP$3="Productivity",
INDEX('Productivity Dump'!$E$4:$AJ$500,
MATCH($A260,'Productivity Dump'!$A$4:$A$500,0),
MATCH(CP$2,'Productivity Dump'!$E$3:$AJ$3,0)
),
IF(CP$3="Attendance",
INDEX('Attendance Dump'!$E$2:$AI$400,
MATCH($A260,'Attendance Dump'!$B$2:$B$400,0),
MATCH(CP$2,'Attendance Dump'!$E$1:$AI$1,0)
),
INDEX('Active Hour''s Dump'!$D$3:$AH$337,
MATCH($C260,'Active Hour''s Dump'!$A$3:$A$337,0),
MATCH(CP$2,'Active Hour''s Dump'!$D$2:$AH$2,0)
))),"")</f>
        <v>0</v>
      </c>
      <c r="CQ260" s="13">
        <f>_xlfn.IFNA(IF(CQ$3="Productivity",
INDEX('Productivity Dump'!$E$4:$AJ$500,
MATCH($A260,'Productivity Dump'!$A$4:$A$500,0),
MATCH(CQ$2,'Productivity Dump'!$E$3:$AJ$3,0)
),
IF(CQ$3="Attendance",
INDEX('Attendance Dump'!$E$2:$AI$400,
MATCH($A260,'Attendance Dump'!$B$2:$B$400,0),
MATCH(CQ$2,'Attendance Dump'!$E$1:$AI$1,0)
),
INDEX('Active Hour''s Dump'!$D$3:$AH$337,
MATCH($C260,'Active Hour''s Dump'!$A$3:$A$337,0),
MATCH(CQ$2,'Active Hour''s Dump'!$D$2:$AH$2,0)
))),"")</f>
        <v>0</v>
      </c>
      <c r="CR260" s="13">
        <f>_xlfn.IFNA(IF(CR$3="Productivity",
INDEX('Productivity Dump'!$E$4:$AJ$500,
MATCH($A260,'Productivity Dump'!$A$4:$A$500,0),
MATCH(CR$2,'Productivity Dump'!$E$3:$AJ$3,0)
),
IF(CR$3="Attendance",
INDEX('Attendance Dump'!$E$2:$AI$400,
MATCH($A260,'Attendance Dump'!$B$2:$B$400,0),
MATCH(CR$2,'Attendance Dump'!$E$1:$AI$1,0)
),
INDEX('Active Hour''s Dump'!$D$3:$AH$337,
MATCH($C260,'Active Hour''s Dump'!$A$3:$A$337,0),
MATCH(CR$2,'Active Hour''s Dump'!$D$2:$AH$2,0)
))),"")</f>
        <v>0</v>
      </c>
      <c r="CS260" s="54">
        <f>_xlfn.IFNA(IF(CS$3="Productivity",
INDEX('Productivity Dump'!$E$4:$AJ$500,
MATCH($A260,'Productivity Dump'!$A$4:$A$500,0),
MATCH(CS$2,'Productivity Dump'!$E$3:$AJ$3,0)
),
IF(CS$3="Attendance",
INDEX('Attendance Dump'!$E$2:$AI$400,
MATCH($A260,'Attendance Dump'!$B$2:$B$400,0),
MATCH(CS$2,'Attendance Dump'!$E$1:$AI$1,0)
),
INDEX('Active Hour''s Dump'!$D$3:$AH$337,
MATCH($C260,'Active Hour''s Dump'!$A$3:$A$337,0),
MATCH(CS$2,'Active Hour''s Dump'!$D$2:$AH$2,0)
))),"")</f>
        <v>0</v>
      </c>
      <c r="CT260" s="13">
        <f>_xlfn.IFNA(IF(CT$3="Productivity",
INDEX('Productivity Dump'!$E$4:$AJ$500,
MATCH($A260,'Productivity Dump'!$A$4:$A$500,0),
MATCH(CT$2,'Productivity Dump'!$E$3:$AJ$3,0)
),
IF(CT$3="Attendance",
INDEX('Attendance Dump'!$E$2:$AI$400,
MATCH($A260,'Attendance Dump'!$B$2:$B$400,0),
MATCH(CT$2,'Attendance Dump'!$E$1:$AI$1,0)
),
INDEX('Active Hour''s Dump'!$D$3:$AH$337,
MATCH($C260,'Active Hour''s Dump'!$A$3:$A$337,0),
MATCH(CT$2,'Active Hour''s Dump'!$D$2:$AH$2,0)
))),"")</f>
        <v>0</v>
      </c>
      <c r="CU260" s="13">
        <f>_xlfn.IFNA(IF(CU$3="Productivity",
INDEX('Productivity Dump'!$E$4:$AJ$500,
MATCH($A260,'Productivity Dump'!$A$4:$A$500,0),
MATCH(CU$2,'Productivity Dump'!$E$3:$AJ$3,0)
),
IF(CU$3="Attendance",
INDEX('Attendance Dump'!$E$2:$AI$400,
MATCH($A260,'Attendance Dump'!$B$2:$B$400,0),
MATCH(CU$2,'Attendance Dump'!$E$1:$AI$1,0)
),
INDEX('Active Hour''s Dump'!$D$3:$AH$337,
MATCH($C260,'Active Hour''s Dump'!$A$3:$A$337,0),
MATCH(CU$2,'Active Hour''s Dump'!$D$2:$AH$2,0)
))),"")</f>
        <v>0</v>
      </c>
      <c r="CV260" s="54">
        <f>_xlfn.IFNA(IF(CV$3="Productivity",
INDEX('Productivity Dump'!$E$4:$AJ$500,
MATCH($A260,'Productivity Dump'!$A$4:$A$500,0),
MATCH(CV$2,'Productivity Dump'!$E$3:$AJ$3,0)
),
IF(CV$3="Attendance",
INDEX('Attendance Dump'!$E$2:$AI$400,
MATCH($A260,'Attendance Dump'!$B$2:$B$400,0),
MATCH(CV$2,'Attendance Dump'!$E$1:$AI$1,0)
),
INDEX('Active Hour''s Dump'!$D$3:$AH$337,
MATCH($C260,'Active Hour''s Dump'!$A$3:$A$337,0),
MATCH(CV$2,'Active Hour''s Dump'!$D$2:$AH$2,0)
))),"")</f>
        <v>0</v>
      </c>
      <c r="CW260" s="13"/>
      <c r="CX260" s="13"/>
      <c r="CY260" s="54"/>
      <c r="DA260" s="57">
        <f t="shared" si="87"/>
        <v>129.5</v>
      </c>
      <c r="DB260" s="35">
        <f t="shared" si="88"/>
        <v>18071.372000000003</v>
      </c>
      <c r="DC260" s="35">
        <f t="shared" si="83"/>
        <v>528.62799999999697</v>
      </c>
      <c r="DD260" s="35">
        <f t="shared" ca="1" si="86"/>
        <v>0</v>
      </c>
      <c r="DF260" s="32" cm="1">
        <f t="array" ref="DF260">SUMPRODUCT(
    (MOD(COLUMN(H260:CV260) - COLUMN(H260), 3) = 0) *
    (H260:CV260 = 0) *
    (I260:CW260 = "P") *
    (COUNTIF(UKHoliday, H$2:CV$2) = 0)
)</f>
        <v>0</v>
      </c>
      <c r="DG260" s="33" cm="1">
        <f t="array" ref="DG260">SUMPRODUCT(
  (MOD(COLUMN(H260:CV260) - COLUMN(H260), 3) = 0) *
  (H260:CV260 &gt; 0) *
  (H260:CV260 &lt; 0.5 * IF(((WEEKDAY(H$2:CV$2, 2) = 1) + (WEEKDAY(H$2:CV$2, 2) = 6)), G260, F260)) *
  (I260:CW260 = "P") *
  (COUNTIF(UKHoliday, H$2:CV$2) = 0)
)</f>
        <v>1</v>
      </c>
      <c r="DH260" s="33" cm="1">
        <f t="array" ref="DH260">SUMPRODUCT(
  (MOD(COLUMN(H260:CV260) - COLUMN(H260), 3) = 0) *
  (H260:CV260 &gt; 0.5 * IF(((WEEKDAY(H$2:CV$2, 2) = 1) + (WEEKDAY(H$2:CV$2, 2) = 6)), $G260, $F260)) *
  (H260:CV260 &lt; 0.8 * IF(((WEEKDAY(H$2:CV$2, 2) = 1) + (WEEKDAY(H$2:CV$2, 2) = 6)), $G260, $F260)) *
  (I260:CW260 = "P") *
  (COUNTIF(UKHoliday, H$2:CV$2) = 0)
)</f>
        <v>0</v>
      </c>
      <c r="DI260" s="33" cm="1">
        <f t="array" ref="DI260">SUMPRODUCT(
  (MOD(COLUMN(H260:CV260) - COLUMN(H260), 3) = 0) *
  (H260:CV260 &gt; 0.8 * IF(((WEEKDAY(H$2:CV$2, 2) = 1) + (WEEKDAY(H$2:CV$2, 2) = 6)), $G260, $F260)) *
  (H260:CV260 &lt; 1 * IF(((WEEKDAY(H$2:CV$2, 2) = 1) + (WEEKDAY(H$2:CV$2, 2) = 6)), $G260, $F260)) *
  (I260:CW260 = "P") *
  (COUNTIF(UKHoliday, H$2:CV$2) = 0)
)</f>
        <v>1</v>
      </c>
    </row>
    <row r="261" spans="1:113" x14ac:dyDescent="0.3">
      <c r="A261" s="8" t="s">
        <v>330</v>
      </c>
      <c r="B261" s="36" t="s">
        <v>935</v>
      </c>
      <c r="C261" s="9" t="s">
        <v>843</v>
      </c>
      <c r="D261" s="62" t="s">
        <v>555</v>
      </c>
      <c r="E261" s="35">
        <v>22001</v>
      </c>
      <c r="F261" s="35">
        <f t="shared" si="84"/>
        <v>1100.05</v>
      </c>
      <c r="G261" s="35">
        <f t="shared" si="85"/>
        <v>550.02499999999998</v>
      </c>
      <c r="H261" s="13">
        <f>_xlfn.IFNA(IF(H$3="Productivity",
INDEX('Productivity Dump'!$E$4:$AJ$500,
MATCH($A261,'Productivity Dump'!$A$4:$A$500,0),
MATCH(H$2,'Productivity Dump'!$E$3:$AJ$3,0)
),
IF(H$3="Attendance",
INDEX('Attendance Dump'!$E$2:$AI$400,
MATCH($A261,'Attendance Dump'!$B$2:$B$400,0),
MATCH(H$2,'Attendance Dump'!$E$1:$AI$1,0)
),
INDEX('Active Hour''s Dump'!$D$3:$AH$337,
MATCH($C261,'Active Hour''s Dump'!$A$3:$A$337,0),
MATCH(H$2,'Active Hour''s Dump'!$D$2:$AH$2,0)
))),"")</f>
        <v>1160.7369999999999</v>
      </c>
      <c r="I261" s="13" t="str">
        <f>_xlfn.IFNA(IF(I$3="Productivity",
INDEX('Productivity Dump'!$E$4:$AJ$500,
MATCH($A261,'Productivity Dump'!$A$4:$A$500,0),
MATCH(I$2,'Productivity Dump'!$E$3:$AJ$3,0)
),
IF(I$3="Attendance",
INDEX('Attendance Dump'!$E$2:$AI$400,
MATCH($A261,'Attendance Dump'!$B$2:$B$400,0),
MATCH(I$2,'Attendance Dump'!$E$1:$AI$1,0)
),
INDEX('Active Hour''s Dump'!$D$3:$AH$337,
MATCH($C261,'Active Hour''s Dump'!$A$3:$A$337,0),
MATCH(I$2,'Active Hour''s Dump'!$D$2:$AH$2,0)
))),"")</f>
        <v>P</v>
      </c>
      <c r="J261" s="54">
        <f>_xlfn.IFNA(IF(J$3="Productivity",
INDEX('Productivity Dump'!$E$4:$AJ$500,
MATCH($A261,'Productivity Dump'!$A$4:$A$500,0),
MATCH(J$2,'Productivity Dump'!$E$3:$AJ$3,0)
),
IF(J$3="Attendance",
INDEX('Attendance Dump'!$E$2:$AI$400,
MATCH($A261,'Attendance Dump'!$B$2:$B$400,0),
MATCH(J$2,'Attendance Dump'!$E$1:$AI$1,0)
),
INDEX('Active Hour''s Dump'!$D$3:$AH$337,
MATCH($C261,'Active Hour''s Dump'!$A$3:$A$337,0),
MATCH(J$2,'Active Hour''s Dump'!$D$2:$AH$2,0)
))),"")</f>
        <v>10</v>
      </c>
      <c r="K261" s="13">
        <f>_xlfn.IFNA(IF(K$3="Productivity",
INDEX('Productivity Dump'!$E$4:$AJ$500,
MATCH($A261,'Productivity Dump'!$A$4:$A$500,0),
MATCH(K$2,'Productivity Dump'!$E$3:$AJ$3,0)
),
IF(K$3="Attendance",
INDEX('Attendance Dump'!$E$2:$AI$400,
MATCH($A261,'Attendance Dump'!$B$2:$B$400,0),
MATCH(K$2,'Attendance Dump'!$E$1:$AI$1,0)
),
INDEX('Active Hour''s Dump'!$D$3:$AH$337,
MATCH($C261,'Active Hour''s Dump'!$A$3:$A$337,0),
MATCH(K$2,'Active Hour''s Dump'!$D$2:$AH$2,0)
))),"")</f>
        <v>1193.0350000000003</v>
      </c>
      <c r="L261" s="13" t="str">
        <f>_xlfn.IFNA(IF(L$3="Productivity",
INDEX('Productivity Dump'!$E$4:$AJ$500,
MATCH($A261,'Productivity Dump'!$A$4:$A$500,0),
MATCH(L$2,'Productivity Dump'!$E$3:$AJ$3,0)
),
IF(L$3="Attendance",
INDEX('Attendance Dump'!$E$2:$AI$400,
MATCH($A261,'Attendance Dump'!$B$2:$B$400,0),
MATCH(L$2,'Attendance Dump'!$E$1:$AI$1,0)
),
INDEX('Active Hour''s Dump'!$D$3:$AH$337,
MATCH($C261,'Active Hour''s Dump'!$A$3:$A$337,0),
MATCH(L$2,'Active Hour''s Dump'!$D$2:$AH$2,0)
))),"")</f>
        <v>P</v>
      </c>
      <c r="M261" s="54">
        <f>_xlfn.IFNA(IF(M$3="Productivity",
INDEX('Productivity Dump'!$E$4:$AJ$500,
MATCH($A261,'Productivity Dump'!$A$4:$A$500,0),
MATCH(M$2,'Productivity Dump'!$E$3:$AJ$3,0)
),
IF(M$3="Attendance",
INDEX('Attendance Dump'!$E$2:$AI$400,
MATCH($A261,'Attendance Dump'!$B$2:$B$400,0),
MATCH(M$2,'Attendance Dump'!$E$1:$AI$1,0)
),
INDEX('Active Hour''s Dump'!$D$3:$AH$337,
MATCH($C261,'Active Hour''s Dump'!$A$3:$A$337,0),
MATCH(M$2,'Active Hour''s Dump'!$D$2:$AH$2,0)
))),"")</f>
        <v>10.9166666666667</v>
      </c>
      <c r="N261" s="13">
        <f>_xlfn.IFNA(IF(N$3="Productivity",
INDEX('Productivity Dump'!$E$4:$AJ$500,
MATCH($A261,'Productivity Dump'!$A$4:$A$500,0),
MATCH(N$2,'Productivity Dump'!$E$3:$AJ$3,0)
),
IF(N$3="Attendance",
INDEX('Attendance Dump'!$E$2:$AI$400,
MATCH($A261,'Attendance Dump'!$B$2:$B$400,0),
MATCH(N$2,'Attendance Dump'!$E$1:$AI$1,0)
),
INDEX('Active Hour''s Dump'!$D$3:$AH$337,
MATCH($C261,'Active Hour''s Dump'!$A$3:$A$337,0),
MATCH(N$2,'Active Hour''s Dump'!$D$2:$AH$2,0)
))),"")</f>
        <v>595.32299999999987</v>
      </c>
      <c r="O261" s="13" t="str">
        <f>_xlfn.IFNA(IF(O$3="Productivity",
INDEX('Productivity Dump'!$E$4:$AJ$500,
MATCH($A261,'Productivity Dump'!$A$4:$A$500,0),
MATCH(O$2,'Productivity Dump'!$E$3:$AJ$3,0)
),
IF(O$3="Attendance",
INDEX('Attendance Dump'!$E$2:$AI$400,
MATCH($A261,'Attendance Dump'!$B$2:$B$400,0),
MATCH(O$2,'Attendance Dump'!$E$1:$AI$1,0)
),
INDEX('Active Hour''s Dump'!$D$3:$AH$337,
MATCH($C261,'Active Hour''s Dump'!$A$3:$A$337,0),
MATCH(O$2,'Active Hour''s Dump'!$D$2:$AH$2,0)
))),"")</f>
        <v>P</v>
      </c>
      <c r="P261" s="54">
        <f>_xlfn.IFNA(IF(P$3="Productivity",
INDEX('Productivity Dump'!$E$4:$AJ$500,
MATCH($A261,'Productivity Dump'!$A$4:$A$500,0),
MATCH(P$2,'Productivity Dump'!$E$3:$AJ$3,0)
),
IF(P$3="Attendance",
INDEX('Attendance Dump'!$E$2:$AI$400,
MATCH($A261,'Attendance Dump'!$B$2:$B$400,0),
MATCH(P$2,'Attendance Dump'!$E$1:$AI$1,0)
),
INDEX('Active Hour''s Dump'!$D$3:$AH$337,
MATCH($C261,'Active Hour''s Dump'!$A$3:$A$337,0),
MATCH(P$2,'Active Hour''s Dump'!$D$2:$AH$2,0)
))),"")</f>
        <v>4.8333333333333304</v>
      </c>
      <c r="Q261" s="13">
        <f>_xlfn.IFNA(IF(Q$3="Productivity",
INDEX('Productivity Dump'!$E$4:$AJ$500,
MATCH($A261,'Productivity Dump'!$A$4:$A$500,0),
MATCH(Q$2,'Productivity Dump'!$E$3:$AJ$3,0)
),
IF(Q$3="Attendance",
INDEX('Attendance Dump'!$E$2:$AI$400,
MATCH($A261,'Attendance Dump'!$B$2:$B$400,0),
MATCH(Q$2,'Attendance Dump'!$E$1:$AI$1,0)
),
INDEX('Active Hour''s Dump'!$D$3:$AH$337,
MATCH($C261,'Active Hour''s Dump'!$A$3:$A$337,0),
MATCH(Q$2,'Active Hour''s Dump'!$D$2:$AH$2,0)
))),"")</f>
        <v>0</v>
      </c>
      <c r="R261" s="13" t="str">
        <f>_xlfn.IFNA(IF(R$3="Productivity",
INDEX('Productivity Dump'!$E$4:$AJ$500,
MATCH($A261,'Productivity Dump'!$A$4:$A$500,0),
MATCH(R$2,'Productivity Dump'!$E$3:$AJ$3,0)
),
IF(R$3="Attendance",
INDEX('Attendance Dump'!$E$2:$AI$400,
MATCH($A261,'Attendance Dump'!$B$2:$B$400,0),
MATCH(R$2,'Attendance Dump'!$E$1:$AI$1,0)
),
INDEX('Active Hour''s Dump'!$D$3:$AH$337,
MATCH($C261,'Active Hour''s Dump'!$A$3:$A$337,0),
MATCH(R$2,'Active Hour''s Dump'!$D$2:$AH$2,0)
))),"")</f>
        <v>WO</v>
      </c>
      <c r="S261" s="54">
        <f>_xlfn.IFNA(IF(S$3="Productivity",
INDEX('Productivity Dump'!$E$4:$AJ$500,
MATCH($A261,'Productivity Dump'!$A$4:$A$500,0),
MATCH(S$2,'Productivity Dump'!$E$3:$AJ$3,0)
),
IF(S$3="Attendance",
INDEX('Attendance Dump'!$E$2:$AI$400,
MATCH($A261,'Attendance Dump'!$B$2:$B$400,0),
MATCH(S$2,'Attendance Dump'!$E$1:$AI$1,0)
),
INDEX('Active Hour''s Dump'!$D$3:$AH$337,
MATCH($C261,'Active Hour''s Dump'!$A$3:$A$337,0),
MATCH(S$2,'Active Hour''s Dump'!$D$2:$AH$2,0)
))),"")</f>
        <v>0</v>
      </c>
      <c r="T261" s="13">
        <f>_xlfn.IFNA(IF(T$3="Productivity",
INDEX('Productivity Dump'!$E$4:$AJ$500,
MATCH($A261,'Productivity Dump'!$A$4:$A$500,0),
MATCH(T$2,'Productivity Dump'!$E$3:$AJ$3,0)
),
IF(T$3="Attendance",
INDEX('Attendance Dump'!$E$2:$AI$400,
MATCH($A261,'Attendance Dump'!$B$2:$B$400,0),
MATCH(T$2,'Attendance Dump'!$E$1:$AI$1,0)
),
INDEX('Active Hour''s Dump'!$D$3:$AH$337,
MATCH($C261,'Active Hour''s Dump'!$A$3:$A$337,0),
MATCH(T$2,'Active Hour''s Dump'!$D$2:$AH$2,0)
))),"")</f>
        <v>421.00299999999987</v>
      </c>
      <c r="U261" s="13" t="str">
        <f>_xlfn.IFNA(IF(U$3="Productivity",
INDEX('Productivity Dump'!$E$4:$AJ$500,
MATCH($A261,'Productivity Dump'!$A$4:$A$500,0),
MATCH(U$2,'Productivity Dump'!$E$3:$AJ$3,0)
),
IF(U$3="Attendance",
INDEX('Attendance Dump'!$E$2:$AI$400,
MATCH($A261,'Attendance Dump'!$B$2:$B$400,0),
MATCH(U$2,'Attendance Dump'!$E$1:$AI$1,0)
),
INDEX('Active Hour''s Dump'!$D$3:$AH$337,
MATCH($C261,'Active Hour''s Dump'!$A$3:$A$337,0),
MATCH(U$2,'Active Hour''s Dump'!$D$2:$AH$2,0)
))),"")</f>
        <v>P</v>
      </c>
      <c r="V261" s="54">
        <f>_xlfn.IFNA(IF(V$3="Productivity",
INDEX('Productivity Dump'!$E$4:$AJ$500,
MATCH($A261,'Productivity Dump'!$A$4:$A$500,0),
MATCH(V$2,'Productivity Dump'!$E$3:$AJ$3,0)
),
IF(V$3="Attendance",
INDEX('Attendance Dump'!$E$2:$AI$400,
MATCH($A261,'Attendance Dump'!$B$2:$B$400,0),
MATCH(V$2,'Attendance Dump'!$E$1:$AI$1,0)
),
INDEX('Active Hour''s Dump'!$D$3:$AH$337,
MATCH($C261,'Active Hour''s Dump'!$A$3:$A$337,0),
MATCH(V$2,'Active Hour''s Dump'!$D$2:$AH$2,0)
))),"")</f>
        <v>5.1666666666666696</v>
      </c>
      <c r="W261" s="13">
        <f>_xlfn.IFNA(IF(W$3="Productivity",
INDEX('Productivity Dump'!$E$4:$AJ$500,
MATCH($A261,'Productivity Dump'!$A$4:$A$500,0),
MATCH(W$2,'Productivity Dump'!$E$3:$AJ$3,0)
),
IF(W$3="Attendance",
INDEX('Attendance Dump'!$E$2:$AI$400,
MATCH($A261,'Attendance Dump'!$B$2:$B$400,0),
MATCH(W$2,'Attendance Dump'!$E$1:$AI$1,0)
),
INDEX('Active Hour''s Dump'!$D$3:$AH$337,
MATCH($C261,'Active Hour''s Dump'!$A$3:$A$337,0),
MATCH(W$2,'Active Hour''s Dump'!$D$2:$AH$2,0)
))),"")</f>
        <v>0</v>
      </c>
      <c r="X261" s="13" t="str">
        <f>_xlfn.IFNA(IF(X$3="Productivity",
INDEX('Productivity Dump'!$E$4:$AJ$500,
MATCH($A261,'Productivity Dump'!$A$4:$A$500,0),
MATCH(X$2,'Productivity Dump'!$E$3:$AJ$3,0)
),
IF(X$3="Attendance",
INDEX('Attendance Dump'!$E$2:$AI$400,
MATCH($A261,'Attendance Dump'!$B$2:$B$400,0),
MATCH(X$2,'Attendance Dump'!$E$1:$AI$1,0)
),
INDEX('Active Hour''s Dump'!$D$3:$AH$337,
MATCH($C261,'Active Hour''s Dump'!$A$3:$A$337,0),
MATCH(X$2,'Active Hour''s Dump'!$D$2:$AH$2,0)
))),"")</f>
        <v>PL</v>
      </c>
      <c r="Y261" s="54">
        <f>_xlfn.IFNA(IF(Y$3="Productivity",
INDEX('Productivity Dump'!$E$4:$AJ$500,
MATCH($A261,'Productivity Dump'!$A$4:$A$500,0),
MATCH(Y$2,'Productivity Dump'!$E$3:$AJ$3,0)
),
IF(Y$3="Attendance",
INDEX('Attendance Dump'!$E$2:$AI$400,
MATCH($A261,'Attendance Dump'!$B$2:$B$400,0),
MATCH(Y$2,'Attendance Dump'!$E$1:$AI$1,0)
),
INDEX('Active Hour''s Dump'!$D$3:$AH$337,
MATCH($C261,'Active Hour''s Dump'!$A$3:$A$337,0),
MATCH(Y$2,'Active Hour''s Dump'!$D$2:$AH$2,0)
))),"")</f>
        <v>0</v>
      </c>
      <c r="Z261" s="13">
        <f>_xlfn.IFNA(IF(Z$3="Productivity",
INDEX('Productivity Dump'!$E$4:$AJ$500,
MATCH($A261,'Productivity Dump'!$A$4:$A$500,0),
MATCH(Z$2,'Productivity Dump'!$E$3:$AJ$3,0)
),
IF(Z$3="Attendance",
INDEX('Attendance Dump'!$E$2:$AI$400,
MATCH($A261,'Attendance Dump'!$B$2:$B$400,0),
MATCH(Z$2,'Attendance Dump'!$E$1:$AI$1,0)
),
INDEX('Active Hour''s Dump'!$D$3:$AH$337,
MATCH($C261,'Active Hour''s Dump'!$A$3:$A$337,0),
MATCH(Z$2,'Active Hour''s Dump'!$D$2:$AH$2,0)
))),"")</f>
        <v>1212.6500000000001</v>
      </c>
      <c r="AA261" s="13" t="str">
        <f>_xlfn.IFNA(IF(AA$3="Productivity",
INDEX('Productivity Dump'!$E$4:$AJ$500,
MATCH($A261,'Productivity Dump'!$A$4:$A$500,0),
MATCH(AA$2,'Productivity Dump'!$E$3:$AJ$3,0)
),
IF(AA$3="Attendance",
INDEX('Attendance Dump'!$E$2:$AI$400,
MATCH($A261,'Attendance Dump'!$B$2:$B$400,0),
MATCH(AA$2,'Attendance Dump'!$E$1:$AI$1,0)
),
INDEX('Active Hour''s Dump'!$D$3:$AH$337,
MATCH($C261,'Active Hour''s Dump'!$A$3:$A$337,0),
MATCH(AA$2,'Active Hour''s Dump'!$D$2:$AH$2,0)
))),"")</f>
        <v>P</v>
      </c>
      <c r="AB261" s="54">
        <f>_xlfn.IFNA(IF(AB$3="Productivity",
INDEX('Productivity Dump'!$E$4:$AJ$500,
MATCH($A261,'Productivity Dump'!$A$4:$A$500,0),
MATCH(AB$2,'Productivity Dump'!$E$3:$AJ$3,0)
),
IF(AB$3="Attendance",
INDEX('Attendance Dump'!$E$2:$AI$400,
MATCH($A261,'Attendance Dump'!$B$2:$B$400,0),
MATCH(AB$2,'Attendance Dump'!$E$1:$AI$1,0)
),
INDEX('Active Hour''s Dump'!$D$3:$AH$337,
MATCH($C261,'Active Hour''s Dump'!$A$3:$A$337,0),
MATCH(AB$2,'Active Hour''s Dump'!$D$2:$AH$2,0)
))),"")</f>
        <v>10.3333333333333</v>
      </c>
      <c r="AC261" s="13">
        <f>_xlfn.IFNA(IF(AC$3="Productivity",
INDEX('Productivity Dump'!$E$4:$AJ$500,
MATCH($A261,'Productivity Dump'!$A$4:$A$500,0),
MATCH(AC$2,'Productivity Dump'!$E$3:$AJ$3,0)
),
IF(AC$3="Attendance",
INDEX('Attendance Dump'!$E$2:$AI$400,
MATCH($A261,'Attendance Dump'!$B$2:$B$400,0),
MATCH(AC$2,'Attendance Dump'!$E$1:$AI$1,0)
),
INDEX('Active Hour''s Dump'!$D$3:$AH$337,
MATCH($C261,'Active Hour''s Dump'!$A$3:$A$337,0),
MATCH(AC$2,'Active Hour''s Dump'!$D$2:$AH$2,0)
))),"")</f>
        <v>1199.6440000000007</v>
      </c>
      <c r="AD261" s="13" t="str">
        <f>_xlfn.IFNA(IF(AD$3="Productivity",
INDEX('Productivity Dump'!$E$4:$AJ$500,
MATCH($A261,'Productivity Dump'!$A$4:$A$500,0),
MATCH(AD$2,'Productivity Dump'!$E$3:$AJ$3,0)
),
IF(AD$3="Attendance",
INDEX('Attendance Dump'!$E$2:$AI$400,
MATCH($A261,'Attendance Dump'!$B$2:$B$400,0),
MATCH(AD$2,'Attendance Dump'!$E$1:$AI$1,0)
),
INDEX('Active Hour''s Dump'!$D$3:$AH$337,
MATCH($C261,'Active Hour''s Dump'!$A$3:$A$337,0),
MATCH(AD$2,'Active Hour''s Dump'!$D$2:$AH$2,0)
))),"")</f>
        <v>P</v>
      </c>
      <c r="AE261" s="54">
        <f>_xlfn.IFNA(IF(AE$3="Productivity",
INDEX('Productivity Dump'!$E$4:$AJ$500,
MATCH($A261,'Productivity Dump'!$A$4:$A$500,0),
MATCH(AE$2,'Productivity Dump'!$E$3:$AJ$3,0)
),
IF(AE$3="Attendance",
INDEX('Attendance Dump'!$E$2:$AI$400,
MATCH($A261,'Attendance Dump'!$B$2:$B$400,0),
MATCH(AE$2,'Attendance Dump'!$E$1:$AI$1,0)
),
INDEX('Active Hour''s Dump'!$D$3:$AH$337,
MATCH($C261,'Active Hour''s Dump'!$A$3:$A$337,0),
MATCH(AE$2,'Active Hour''s Dump'!$D$2:$AH$2,0)
))),"")</f>
        <v>11.0833333333333</v>
      </c>
      <c r="AF261" s="13">
        <f>_xlfn.IFNA(IF(AF$3="Productivity",
INDEX('Productivity Dump'!$E$4:$AJ$500,
MATCH($A261,'Productivity Dump'!$A$4:$A$500,0),
MATCH(AF$2,'Productivity Dump'!$E$3:$AJ$3,0)
),
IF(AF$3="Attendance",
INDEX('Attendance Dump'!$E$2:$AI$400,
MATCH($A261,'Attendance Dump'!$B$2:$B$400,0),
MATCH(AF$2,'Attendance Dump'!$E$1:$AI$1,0)
),
INDEX('Active Hour''s Dump'!$D$3:$AH$337,
MATCH($C261,'Active Hour''s Dump'!$A$3:$A$337,0),
MATCH(AF$2,'Active Hour''s Dump'!$D$2:$AH$2,0)
))),"")</f>
        <v>1229.8900000000001</v>
      </c>
      <c r="AG261" s="13" t="str">
        <f>_xlfn.IFNA(IF(AG$3="Productivity",
INDEX('Productivity Dump'!$E$4:$AJ$500,
MATCH($A261,'Productivity Dump'!$A$4:$A$500,0),
MATCH(AG$2,'Productivity Dump'!$E$3:$AJ$3,0)
),
IF(AG$3="Attendance",
INDEX('Attendance Dump'!$E$2:$AI$400,
MATCH($A261,'Attendance Dump'!$B$2:$B$400,0),
MATCH(AG$2,'Attendance Dump'!$E$1:$AI$1,0)
),
INDEX('Active Hour''s Dump'!$D$3:$AH$337,
MATCH($C261,'Active Hour''s Dump'!$A$3:$A$337,0),
MATCH(AG$2,'Active Hour''s Dump'!$D$2:$AH$2,0)
))),"")</f>
        <v>P</v>
      </c>
      <c r="AH261" s="54">
        <f>_xlfn.IFNA(IF(AH$3="Productivity",
INDEX('Productivity Dump'!$E$4:$AJ$500,
MATCH($A261,'Productivity Dump'!$A$4:$A$500,0),
MATCH(AH$2,'Productivity Dump'!$E$3:$AJ$3,0)
),
IF(AH$3="Attendance",
INDEX('Attendance Dump'!$E$2:$AI$400,
MATCH($A261,'Attendance Dump'!$B$2:$B$400,0),
MATCH(AH$2,'Attendance Dump'!$E$1:$AI$1,0)
),
INDEX('Active Hour''s Dump'!$D$3:$AH$337,
MATCH($C261,'Active Hour''s Dump'!$A$3:$A$337,0),
MATCH(AH$2,'Active Hour''s Dump'!$D$2:$AH$2,0)
))),"")</f>
        <v>10.5</v>
      </c>
      <c r="AI261" s="13">
        <f>_xlfn.IFNA(IF(AI$3="Productivity",
INDEX('Productivity Dump'!$E$4:$AJ$500,
MATCH($A261,'Productivity Dump'!$A$4:$A$500,0),
MATCH(AI$2,'Productivity Dump'!$E$3:$AJ$3,0)
),
IF(AI$3="Attendance",
INDEX('Attendance Dump'!$E$2:$AI$400,
MATCH($A261,'Attendance Dump'!$B$2:$B$400,0),
MATCH(AI$2,'Attendance Dump'!$E$1:$AI$1,0)
),
INDEX('Active Hour''s Dump'!$D$3:$AH$337,
MATCH($C261,'Active Hour''s Dump'!$A$3:$A$337,0),
MATCH(AI$2,'Active Hour''s Dump'!$D$2:$AH$2,0)
))),"")</f>
        <v>465.25699999999995</v>
      </c>
      <c r="AJ261" s="13" t="str">
        <f>_xlfn.IFNA(IF(AJ$3="Productivity",
INDEX('Productivity Dump'!$E$4:$AJ$500,
MATCH($A261,'Productivity Dump'!$A$4:$A$500,0),
MATCH(AJ$2,'Productivity Dump'!$E$3:$AJ$3,0)
),
IF(AJ$3="Attendance",
INDEX('Attendance Dump'!$E$2:$AI$400,
MATCH($A261,'Attendance Dump'!$B$2:$B$400,0),
MATCH(AJ$2,'Attendance Dump'!$E$1:$AI$1,0)
),
INDEX('Active Hour''s Dump'!$D$3:$AH$337,
MATCH($C261,'Active Hour''s Dump'!$A$3:$A$337,0),
MATCH(AJ$2,'Active Hour''s Dump'!$D$2:$AH$2,0)
))),"")</f>
        <v>P</v>
      </c>
      <c r="AK261" s="54">
        <f>_xlfn.IFNA(IF(AK$3="Productivity",
INDEX('Productivity Dump'!$E$4:$AJ$500,
MATCH($A261,'Productivity Dump'!$A$4:$A$500,0),
MATCH(AK$2,'Productivity Dump'!$E$3:$AJ$3,0)
),
IF(AK$3="Attendance",
INDEX('Attendance Dump'!$E$2:$AI$400,
MATCH($A261,'Attendance Dump'!$B$2:$B$400,0),
MATCH(AK$2,'Attendance Dump'!$E$1:$AI$1,0)
),
INDEX('Active Hour''s Dump'!$D$3:$AH$337,
MATCH($C261,'Active Hour''s Dump'!$A$3:$A$337,0),
MATCH(AK$2,'Active Hour''s Dump'!$D$2:$AH$2,0)
))),"")</f>
        <v>3.75</v>
      </c>
      <c r="AL261" s="13">
        <f>_xlfn.IFNA(IF(AL$3="Productivity",
INDEX('Productivity Dump'!$E$4:$AJ$500,
MATCH($A261,'Productivity Dump'!$A$4:$A$500,0),
MATCH(AL$2,'Productivity Dump'!$E$3:$AJ$3,0)
),
IF(AL$3="Attendance",
INDEX('Attendance Dump'!$E$2:$AI$400,
MATCH($A261,'Attendance Dump'!$B$2:$B$400,0),
MATCH(AL$2,'Attendance Dump'!$E$1:$AI$1,0)
),
INDEX('Active Hour''s Dump'!$D$3:$AH$337,
MATCH($C261,'Active Hour''s Dump'!$A$3:$A$337,0),
MATCH(AL$2,'Active Hour''s Dump'!$D$2:$AH$2,0)
))),"")</f>
        <v>0</v>
      </c>
      <c r="AM261" s="13" t="str">
        <f>_xlfn.IFNA(IF(AM$3="Productivity",
INDEX('Productivity Dump'!$E$4:$AJ$500,
MATCH($A261,'Productivity Dump'!$A$4:$A$500,0),
MATCH(AM$2,'Productivity Dump'!$E$3:$AJ$3,0)
),
IF(AM$3="Attendance",
INDEX('Attendance Dump'!$E$2:$AI$400,
MATCH($A261,'Attendance Dump'!$B$2:$B$400,0),
MATCH(AM$2,'Attendance Dump'!$E$1:$AI$1,0)
),
INDEX('Active Hour''s Dump'!$D$3:$AH$337,
MATCH($C261,'Active Hour''s Dump'!$A$3:$A$337,0),
MATCH(AM$2,'Active Hour''s Dump'!$D$2:$AH$2,0)
))),"")</f>
        <v>WO</v>
      </c>
      <c r="AN261" s="54">
        <f>_xlfn.IFNA(IF(AN$3="Productivity",
INDEX('Productivity Dump'!$E$4:$AJ$500,
MATCH($A261,'Productivity Dump'!$A$4:$A$500,0),
MATCH(AN$2,'Productivity Dump'!$E$3:$AJ$3,0)
),
IF(AN$3="Attendance",
INDEX('Attendance Dump'!$E$2:$AI$400,
MATCH($A261,'Attendance Dump'!$B$2:$B$400,0),
MATCH(AN$2,'Attendance Dump'!$E$1:$AI$1,0)
),
INDEX('Active Hour''s Dump'!$D$3:$AH$337,
MATCH($C261,'Active Hour''s Dump'!$A$3:$A$337,0),
MATCH(AN$2,'Active Hour''s Dump'!$D$2:$AH$2,0)
))),"")</f>
        <v>0</v>
      </c>
      <c r="AO261" s="13">
        <f>_xlfn.IFNA(IF(AO$3="Productivity",
INDEX('Productivity Dump'!$E$4:$AJ$500,
MATCH($A261,'Productivity Dump'!$A$4:$A$500,0),
MATCH(AO$2,'Productivity Dump'!$E$3:$AJ$3,0)
),
IF(AO$3="Attendance",
INDEX('Attendance Dump'!$E$2:$AI$400,
MATCH($A261,'Attendance Dump'!$B$2:$B$400,0),
MATCH(AO$2,'Attendance Dump'!$E$1:$AI$1,0)
),
INDEX('Active Hour''s Dump'!$D$3:$AH$337,
MATCH($C261,'Active Hour''s Dump'!$A$3:$A$337,0),
MATCH(AO$2,'Active Hour''s Dump'!$D$2:$AH$2,0)
))),"")</f>
        <v>668.04600000000016</v>
      </c>
      <c r="AP261" s="13" t="str">
        <f>_xlfn.IFNA(IF(AP$3="Productivity",
INDEX('Productivity Dump'!$E$4:$AJ$500,
MATCH($A261,'Productivity Dump'!$A$4:$A$500,0),
MATCH(AP$2,'Productivity Dump'!$E$3:$AJ$3,0)
),
IF(AP$3="Attendance",
INDEX('Attendance Dump'!$E$2:$AI$400,
MATCH($A261,'Attendance Dump'!$B$2:$B$400,0),
MATCH(AP$2,'Attendance Dump'!$E$1:$AI$1,0)
),
INDEX('Active Hour''s Dump'!$D$3:$AH$337,
MATCH($C261,'Active Hour''s Dump'!$A$3:$A$337,0),
MATCH(AP$2,'Active Hour''s Dump'!$D$2:$AH$2,0)
))),"")</f>
        <v>P</v>
      </c>
      <c r="AQ261" s="54">
        <f>_xlfn.IFNA(IF(AQ$3="Productivity",
INDEX('Productivity Dump'!$E$4:$AJ$500,
MATCH($A261,'Productivity Dump'!$A$4:$A$500,0),
MATCH(AQ$2,'Productivity Dump'!$E$3:$AJ$3,0)
),
IF(AQ$3="Attendance",
INDEX('Attendance Dump'!$E$2:$AI$400,
MATCH($A261,'Attendance Dump'!$B$2:$B$400,0),
MATCH(AQ$2,'Attendance Dump'!$E$1:$AI$1,0)
),
INDEX('Active Hour''s Dump'!$D$3:$AH$337,
MATCH($C261,'Active Hour''s Dump'!$A$3:$A$337,0),
MATCH(AQ$2,'Active Hour''s Dump'!$D$2:$AH$2,0)
))),"")</f>
        <v>6.1666666666666696</v>
      </c>
      <c r="AR261" s="13">
        <f>_xlfn.IFNA(IF(AR$3="Productivity",
INDEX('Productivity Dump'!$E$4:$AJ$500,
MATCH($A261,'Productivity Dump'!$A$4:$A$500,0),
MATCH(AR$2,'Productivity Dump'!$E$3:$AJ$3,0)
),
IF(AR$3="Attendance",
INDEX('Attendance Dump'!$E$2:$AI$400,
MATCH($A261,'Attendance Dump'!$B$2:$B$400,0),
MATCH(AR$2,'Attendance Dump'!$E$1:$AI$1,0)
),
INDEX('Active Hour''s Dump'!$D$3:$AH$337,
MATCH($C261,'Active Hour''s Dump'!$A$3:$A$337,0),
MATCH(AR$2,'Active Hour''s Dump'!$D$2:$AH$2,0)
))),"")</f>
        <v>1104.8170000000002</v>
      </c>
      <c r="AS261" s="13" t="str">
        <f>_xlfn.IFNA(IF(AS$3="Productivity",
INDEX('Productivity Dump'!$E$4:$AJ$500,
MATCH($A261,'Productivity Dump'!$A$4:$A$500,0),
MATCH(AS$2,'Productivity Dump'!$E$3:$AJ$3,0)
),
IF(AS$3="Attendance",
INDEX('Attendance Dump'!$E$2:$AI$400,
MATCH($A261,'Attendance Dump'!$B$2:$B$400,0),
MATCH(AS$2,'Attendance Dump'!$E$1:$AI$1,0)
),
INDEX('Active Hour''s Dump'!$D$3:$AH$337,
MATCH($C261,'Active Hour''s Dump'!$A$3:$A$337,0),
MATCH(AS$2,'Active Hour''s Dump'!$D$2:$AH$2,0)
))),"")</f>
        <v>P</v>
      </c>
      <c r="AT261" s="54">
        <f>_xlfn.IFNA(IF(AT$3="Productivity",
INDEX('Productivity Dump'!$E$4:$AJ$500,
MATCH($A261,'Productivity Dump'!$A$4:$A$500,0),
MATCH(AT$2,'Productivity Dump'!$E$3:$AJ$3,0)
),
IF(AT$3="Attendance",
INDEX('Attendance Dump'!$E$2:$AI$400,
MATCH($A261,'Attendance Dump'!$B$2:$B$400,0),
MATCH(AT$2,'Attendance Dump'!$E$1:$AI$1,0)
),
INDEX('Active Hour''s Dump'!$D$3:$AH$337,
MATCH($C261,'Active Hour''s Dump'!$A$3:$A$337,0),
MATCH(AT$2,'Active Hour''s Dump'!$D$2:$AH$2,0)
))),"")</f>
        <v>10.0833333333333</v>
      </c>
      <c r="AU261" s="13">
        <f>_xlfn.IFNA(IF(AU$3="Productivity",
INDEX('Productivity Dump'!$E$4:$AJ$500,
MATCH($A261,'Productivity Dump'!$A$4:$A$500,0),
MATCH(AU$2,'Productivity Dump'!$E$3:$AJ$3,0)
),
IF(AU$3="Attendance",
INDEX('Attendance Dump'!$E$2:$AI$400,
MATCH($A261,'Attendance Dump'!$B$2:$B$400,0),
MATCH(AU$2,'Attendance Dump'!$E$1:$AI$1,0)
),
INDEX('Active Hour''s Dump'!$D$3:$AH$337,
MATCH($C261,'Active Hour''s Dump'!$A$3:$A$337,0),
MATCH(AU$2,'Active Hour''s Dump'!$D$2:$AH$2,0)
))),"")</f>
        <v>1144.6110000000001</v>
      </c>
      <c r="AV261" s="13" t="str">
        <f>_xlfn.IFNA(IF(AV$3="Productivity",
INDEX('Productivity Dump'!$E$4:$AJ$500,
MATCH($A261,'Productivity Dump'!$A$4:$A$500,0),
MATCH(AV$2,'Productivity Dump'!$E$3:$AJ$3,0)
),
IF(AV$3="Attendance",
INDEX('Attendance Dump'!$E$2:$AI$400,
MATCH($A261,'Attendance Dump'!$B$2:$B$400,0),
MATCH(AV$2,'Attendance Dump'!$E$1:$AI$1,0)
),
INDEX('Active Hour''s Dump'!$D$3:$AH$337,
MATCH($C261,'Active Hour''s Dump'!$A$3:$A$337,0),
MATCH(AV$2,'Active Hour''s Dump'!$D$2:$AH$2,0)
))),"")</f>
        <v>P</v>
      </c>
      <c r="AW261" s="54">
        <f>_xlfn.IFNA(IF(AW$3="Productivity",
INDEX('Productivity Dump'!$E$4:$AJ$500,
MATCH($A261,'Productivity Dump'!$A$4:$A$500,0),
MATCH(AW$2,'Productivity Dump'!$E$3:$AJ$3,0)
),
IF(AW$3="Attendance",
INDEX('Attendance Dump'!$E$2:$AI$400,
MATCH($A261,'Attendance Dump'!$B$2:$B$400,0),
MATCH(AW$2,'Attendance Dump'!$E$1:$AI$1,0)
),
INDEX('Active Hour''s Dump'!$D$3:$AH$337,
MATCH($C261,'Active Hour''s Dump'!$A$3:$A$337,0),
MATCH(AW$2,'Active Hour''s Dump'!$D$2:$AH$2,0)
))),"")</f>
        <v>9.6666666666666696</v>
      </c>
      <c r="AX261" s="13">
        <f>_xlfn.IFNA(IF(AX$3="Productivity",
INDEX('Productivity Dump'!$E$4:$AJ$500,
MATCH($A261,'Productivity Dump'!$A$4:$A$500,0),
MATCH(AX$2,'Productivity Dump'!$E$3:$AJ$3,0)
),
IF(AX$3="Attendance",
INDEX('Attendance Dump'!$E$2:$AI$400,
MATCH($A261,'Attendance Dump'!$B$2:$B$400,0),
MATCH(AX$2,'Attendance Dump'!$E$1:$AI$1,0)
),
INDEX('Active Hour''s Dump'!$D$3:$AH$337,
MATCH($C261,'Active Hour''s Dump'!$A$3:$A$337,0),
MATCH(AX$2,'Active Hour''s Dump'!$D$2:$AH$2,0)
))),"")</f>
        <v>1214.9770000000001</v>
      </c>
      <c r="AY261" s="13" t="str">
        <f>_xlfn.IFNA(IF(AY$3="Productivity",
INDEX('Productivity Dump'!$E$4:$AJ$500,
MATCH($A261,'Productivity Dump'!$A$4:$A$500,0),
MATCH(AY$2,'Productivity Dump'!$E$3:$AJ$3,0)
),
IF(AY$3="Attendance",
INDEX('Attendance Dump'!$E$2:$AI$400,
MATCH($A261,'Attendance Dump'!$B$2:$B$400,0),
MATCH(AY$2,'Attendance Dump'!$E$1:$AI$1,0)
),
INDEX('Active Hour''s Dump'!$D$3:$AH$337,
MATCH($C261,'Active Hour''s Dump'!$A$3:$A$337,0),
MATCH(AY$2,'Active Hour''s Dump'!$D$2:$AH$2,0)
))),"")</f>
        <v>P</v>
      </c>
      <c r="AZ261" s="54">
        <f>_xlfn.IFNA(IF(AZ$3="Productivity",
INDEX('Productivity Dump'!$E$4:$AJ$500,
MATCH($A261,'Productivity Dump'!$A$4:$A$500,0),
MATCH(AZ$2,'Productivity Dump'!$E$3:$AJ$3,0)
),
IF(AZ$3="Attendance",
INDEX('Attendance Dump'!$E$2:$AI$400,
MATCH($A261,'Attendance Dump'!$B$2:$B$400,0),
MATCH(AZ$2,'Attendance Dump'!$E$1:$AI$1,0)
),
INDEX('Active Hour''s Dump'!$D$3:$AH$337,
MATCH($C261,'Active Hour''s Dump'!$A$3:$A$337,0),
MATCH(AZ$2,'Active Hour''s Dump'!$D$2:$AH$2,0)
))),"")</f>
        <v>10.75</v>
      </c>
      <c r="BA261" s="13">
        <f>_xlfn.IFNA(IF(BA$3="Productivity",
INDEX('Productivity Dump'!$E$4:$AJ$500,
MATCH($A261,'Productivity Dump'!$A$4:$A$500,0),
MATCH(BA$2,'Productivity Dump'!$E$3:$AJ$3,0)
),
IF(BA$3="Attendance",
INDEX('Attendance Dump'!$E$2:$AI$400,
MATCH($A261,'Attendance Dump'!$B$2:$B$400,0),
MATCH(BA$2,'Attendance Dump'!$E$1:$AI$1,0)
),
INDEX('Active Hour''s Dump'!$D$3:$AH$337,
MATCH($C261,'Active Hour''s Dump'!$A$3:$A$337,0),
MATCH(BA$2,'Active Hour''s Dump'!$D$2:$AH$2,0)
))),"")</f>
        <v>1157.8419999999999</v>
      </c>
      <c r="BB261" s="13" t="str">
        <f>_xlfn.IFNA(IF(BB$3="Productivity",
INDEX('Productivity Dump'!$E$4:$AJ$500,
MATCH($A261,'Productivity Dump'!$A$4:$A$500,0),
MATCH(BB$2,'Productivity Dump'!$E$3:$AJ$3,0)
),
IF(BB$3="Attendance",
INDEX('Attendance Dump'!$E$2:$AI$400,
MATCH($A261,'Attendance Dump'!$B$2:$B$400,0),
MATCH(BB$2,'Attendance Dump'!$E$1:$AI$1,0)
),
INDEX('Active Hour''s Dump'!$D$3:$AH$337,
MATCH($C261,'Active Hour''s Dump'!$A$3:$A$337,0),
MATCH(BB$2,'Active Hour''s Dump'!$D$2:$AH$2,0)
))),"")</f>
        <v>P</v>
      </c>
      <c r="BC261" s="54">
        <f>_xlfn.IFNA(IF(BC$3="Productivity",
INDEX('Productivity Dump'!$E$4:$AJ$500,
MATCH($A261,'Productivity Dump'!$A$4:$A$500,0),
MATCH(BC$2,'Productivity Dump'!$E$3:$AJ$3,0)
),
IF(BC$3="Attendance",
INDEX('Attendance Dump'!$E$2:$AI$400,
MATCH($A261,'Attendance Dump'!$B$2:$B$400,0),
MATCH(BC$2,'Attendance Dump'!$E$1:$AI$1,0)
),
INDEX('Active Hour''s Dump'!$D$3:$AH$337,
MATCH($C261,'Active Hour''s Dump'!$A$3:$A$337,0),
MATCH(BC$2,'Active Hour''s Dump'!$D$2:$AH$2,0)
))),"")</f>
        <v>10.5</v>
      </c>
      <c r="BD261" s="13">
        <f>_xlfn.IFNA(IF(BD$3="Productivity",
INDEX('Productivity Dump'!$E$4:$AJ$500,
MATCH($A261,'Productivity Dump'!$A$4:$A$500,0),
MATCH(BD$2,'Productivity Dump'!$E$3:$AJ$3,0)
),
IF(BD$3="Attendance",
INDEX('Attendance Dump'!$E$2:$AI$400,
MATCH($A261,'Attendance Dump'!$B$2:$B$400,0),
MATCH(BD$2,'Attendance Dump'!$E$1:$AI$1,0)
),
INDEX('Active Hour''s Dump'!$D$3:$AH$337,
MATCH($C261,'Active Hour''s Dump'!$A$3:$A$337,0),
MATCH(BD$2,'Active Hour''s Dump'!$D$2:$AH$2,0)
))),"")</f>
        <v>378.50900000000001</v>
      </c>
      <c r="BE261" s="13" t="str">
        <f>_xlfn.IFNA(IF(BE$3="Productivity",
INDEX('Productivity Dump'!$E$4:$AJ$500,
MATCH($A261,'Productivity Dump'!$A$4:$A$500,0),
MATCH(BE$2,'Productivity Dump'!$E$3:$AJ$3,0)
),
IF(BE$3="Attendance",
INDEX('Attendance Dump'!$E$2:$AI$400,
MATCH($A261,'Attendance Dump'!$B$2:$B$400,0),
MATCH(BE$2,'Attendance Dump'!$E$1:$AI$1,0)
),
INDEX('Active Hour''s Dump'!$D$3:$AH$337,
MATCH($C261,'Active Hour''s Dump'!$A$3:$A$337,0),
MATCH(BE$2,'Active Hour''s Dump'!$D$2:$AH$2,0)
))),"")</f>
        <v>P</v>
      </c>
      <c r="BF261" s="54">
        <f>_xlfn.IFNA(IF(BF$3="Productivity",
INDEX('Productivity Dump'!$E$4:$AJ$500,
MATCH($A261,'Productivity Dump'!$A$4:$A$500,0),
MATCH(BF$2,'Productivity Dump'!$E$3:$AJ$3,0)
),
IF(BF$3="Attendance",
INDEX('Attendance Dump'!$E$2:$AI$400,
MATCH($A261,'Attendance Dump'!$B$2:$B$400,0),
MATCH(BF$2,'Attendance Dump'!$E$1:$AI$1,0)
),
INDEX('Active Hour''s Dump'!$D$3:$AH$337,
MATCH($C261,'Active Hour''s Dump'!$A$3:$A$337,0),
MATCH(BF$2,'Active Hour''s Dump'!$D$2:$AH$2,0)
))),"")</f>
        <v>3.75</v>
      </c>
      <c r="BG261" s="13">
        <f>_xlfn.IFNA(IF(BG$3="Productivity",
INDEX('Productivity Dump'!$E$4:$AJ$500,
MATCH($A261,'Productivity Dump'!$A$4:$A$500,0),
MATCH(BG$2,'Productivity Dump'!$E$3:$AJ$3,0)
),
IF(BG$3="Attendance",
INDEX('Attendance Dump'!$E$2:$AI$400,
MATCH($A261,'Attendance Dump'!$B$2:$B$400,0),
MATCH(BG$2,'Attendance Dump'!$E$1:$AI$1,0)
),
INDEX('Active Hour''s Dump'!$D$3:$AH$337,
MATCH($C261,'Active Hour''s Dump'!$A$3:$A$337,0),
MATCH(BG$2,'Active Hour''s Dump'!$D$2:$AH$2,0)
))),"")</f>
        <v>0</v>
      </c>
      <c r="BH261" s="13" t="str">
        <f>_xlfn.IFNA(IF(BH$3="Productivity",
INDEX('Productivity Dump'!$E$4:$AJ$500,
MATCH($A261,'Productivity Dump'!$A$4:$A$500,0),
MATCH(BH$2,'Productivity Dump'!$E$3:$AJ$3,0)
),
IF(BH$3="Attendance",
INDEX('Attendance Dump'!$E$2:$AI$400,
MATCH($A261,'Attendance Dump'!$B$2:$B$400,0),
MATCH(BH$2,'Attendance Dump'!$E$1:$AI$1,0)
),
INDEX('Active Hour''s Dump'!$D$3:$AH$337,
MATCH($C261,'Active Hour''s Dump'!$A$3:$A$337,0),
MATCH(BH$2,'Active Hour''s Dump'!$D$2:$AH$2,0)
))),"")</f>
        <v>WO</v>
      </c>
      <c r="BI261" s="54">
        <f>_xlfn.IFNA(IF(BI$3="Productivity",
INDEX('Productivity Dump'!$E$4:$AJ$500,
MATCH($A261,'Productivity Dump'!$A$4:$A$500,0),
MATCH(BI$2,'Productivity Dump'!$E$3:$AJ$3,0)
),
IF(BI$3="Attendance",
INDEX('Attendance Dump'!$E$2:$AI$400,
MATCH($A261,'Attendance Dump'!$B$2:$B$400,0),
MATCH(BI$2,'Attendance Dump'!$E$1:$AI$1,0)
),
INDEX('Active Hour''s Dump'!$D$3:$AH$337,
MATCH($C261,'Active Hour''s Dump'!$A$3:$A$337,0),
MATCH(BI$2,'Active Hour''s Dump'!$D$2:$AH$2,0)
))),"")</f>
        <v>0</v>
      </c>
      <c r="BJ261" s="13">
        <f>_xlfn.IFNA(IF(BJ$3="Productivity",
INDEX('Productivity Dump'!$E$4:$AJ$500,
MATCH($A261,'Productivity Dump'!$A$4:$A$500,0),
MATCH(BJ$2,'Productivity Dump'!$E$3:$AJ$3,0)
),
IF(BJ$3="Attendance",
INDEX('Attendance Dump'!$E$2:$AI$400,
MATCH($A261,'Attendance Dump'!$B$2:$B$400,0),
MATCH(BJ$2,'Attendance Dump'!$E$1:$AI$1,0)
),
INDEX('Active Hour''s Dump'!$D$3:$AH$337,
MATCH($C261,'Active Hour''s Dump'!$A$3:$A$337,0),
MATCH(BJ$2,'Active Hour''s Dump'!$D$2:$AH$2,0)
))),"")</f>
        <v>792.20200000000023</v>
      </c>
      <c r="BK261" s="13" t="str">
        <f>_xlfn.IFNA(IF(BK$3="Productivity",
INDEX('Productivity Dump'!$E$4:$AJ$500,
MATCH($A261,'Productivity Dump'!$A$4:$A$500,0),
MATCH(BK$2,'Productivity Dump'!$E$3:$AJ$3,0)
),
IF(BK$3="Attendance",
INDEX('Attendance Dump'!$E$2:$AI$400,
MATCH($A261,'Attendance Dump'!$B$2:$B$400,0),
MATCH(BK$2,'Attendance Dump'!$E$1:$AI$1,0)
),
INDEX('Active Hour''s Dump'!$D$3:$AH$337,
MATCH($C261,'Active Hour''s Dump'!$A$3:$A$337,0),
MATCH(BK$2,'Active Hour''s Dump'!$D$2:$AH$2,0)
))),"")</f>
        <v>P</v>
      </c>
      <c r="BL261" s="54">
        <f>_xlfn.IFNA(IF(BL$3="Productivity",
INDEX('Productivity Dump'!$E$4:$AJ$500,
MATCH($A261,'Productivity Dump'!$A$4:$A$500,0),
MATCH(BL$2,'Productivity Dump'!$E$3:$AJ$3,0)
),
IF(BL$3="Attendance",
INDEX('Attendance Dump'!$E$2:$AI$400,
MATCH($A261,'Attendance Dump'!$B$2:$B$400,0),
MATCH(BL$2,'Attendance Dump'!$E$1:$AI$1,0)
),
INDEX('Active Hour''s Dump'!$D$3:$AH$337,
MATCH($C261,'Active Hour''s Dump'!$A$3:$A$337,0),
MATCH(BL$2,'Active Hour''s Dump'!$D$2:$AH$2,0)
))),"")</f>
        <v>7.8333333333333304</v>
      </c>
      <c r="BM261" s="13">
        <f>_xlfn.IFNA(IF(BM$3="Productivity",
INDEX('Productivity Dump'!$E$4:$AJ$500,
MATCH($A261,'Productivity Dump'!$A$4:$A$500,0),
MATCH(BM$2,'Productivity Dump'!$E$3:$AJ$3,0)
),
IF(BM$3="Attendance",
INDEX('Attendance Dump'!$E$2:$AI$400,
MATCH($A261,'Attendance Dump'!$B$2:$B$400,0),
MATCH(BM$2,'Attendance Dump'!$E$1:$AI$1,0)
),
INDEX('Active Hour''s Dump'!$D$3:$AH$337,
MATCH($C261,'Active Hour''s Dump'!$A$3:$A$337,0),
MATCH(BM$2,'Active Hour''s Dump'!$D$2:$AH$2,0)
))),"")</f>
        <v>1163.7000000000003</v>
      </c>
      <c r="BN261" s="13" t="str">
        <f>_xlfn.IFNA(IF(BN$3="Productivity",
INDEX('Productivity Dump'!$E$4:$AJ$500,
MATCH($A261,'Productivity Dump'!$A$4:$A$500,0),
MATCH(BN$2,'Productivity Dump'!$E$3:$AJ$3,0)
),
IF(BN$3="Attendance",
INDEX('Attendance Dump'!$E$2:$AI$400,
MATCH($A261,'Attendance Dump'!$B$2:$B$400,0),
MATCH(BN$2,'Attendance Dump'!$E$1:$AI$1,0)
),
INDEX('Active Hour''s Dump'!$D$3:$AH$337,
MATCH($C261,'Active Hour''s Dump'!$A$3:$A$337,0),
MATCH(BN$2,'Active Hour''s Dump'!$D$2:$AH$2,0)
))),"")</f>
        <v>P</v>
      </c>
      <c r="BO261" s="54">
        <f>_xlfn.IFNA(IF(BO$3="Productivity",
INDEX('Productivity Dump'!$E$4:$AJ$500,
MATCH($A261,'Productivity Dump'!$A$4:$A$500,0),
MATCH(BO$2,'Productivity Dump'!$E$3:$AJ$3,0)
),
IF(BO$3="Attendance",
INDEX('Attendance Dump'!$E$2:$AI$400,
MATCH($A261,'Attendance Dump'!$B$2:$B$400,0),
MATCH(BO$2,'Attendance Dump'!$E$1:$AI$1,0)
),
INDEX('Active Hour''s Dump'!$D$3:$AH$337,
MATCH($C261,'Active Hour''s Dump'!$A$3:$A$337,0),
MATCH(BO$2,'Active Hour''s Dump'!$D$2:$AH$2,0)
))),"")</f>
        <v>9.3333333333333304</v>
      </c>
      <c r="BP261" s="13">
        <f>_xlfn.IFNA(IF(BP$3="Productivity",
INDEX('Productivity Dump'!$E$4:$AJ$500,
MATCH($A261,'Productivity Dump'!$A$4:$A$500,0),
MATCH(BP$2,'Productivity Dump'!$E$3:$AJ$3,0)
),
IF(BP$3="Attendance",
INDEX('Attendance Dump'!$E$2:$AI$400,
MATCH($A261,'Attendance Dump'!$B$2:$B$400,0),
MATCH(BP$2,'Attendance Dump'!$E$1:$AI$1,0)
),
INDEX('Active Hour''s Dump'!$D$3:$AH$337,
MATCH($C261,'Active Hour''s Dump'!$A$3:$A$337,0),
MATCH(BP$2,'Active Hour''s Dump'!$D$2:$AH$2,0)
))),"")</f>
        <v>1241.9949999999999</v>
      </c>
      <c r="BQ261" s="13" t="str">
        <f>_xlfn.IFNA(IF(BQ$3="Productivity",
INDEX('Productivity Dump'!$E$4:$AJ$500,
MATCH($A261,'Productivity Dump'!$A$4:$A$500,0),
MATCH(BQ$2,'Productivity Dump'!$E$3:$AJ$3,0)
),
IF(BQ$3="Attendance",
INDEX('Attendance Dump'!$E$2:$AI$400,
MATCH($A261,'Attendance Dump'!$B$2:$B$400,0),
MATCH(BQ$2,'Attendance Dump'!$E$1:$AI$1,0)
),
INDEX('Active Hour''s Dump'!$D$3:$AH$337,
MATCH($C261,'Active Hour''s Dump'!$A$3:$A$337,0),
MATCH(BQ$2,'Active Hour''s Dump'!$D$2:$AH$2,0)
))),"")</f>
        <v>P</v>
      </c>
      <c r="BR261" s="54">
        <f>_xlfn.IFNA(IF(BR$3="Productivity",
INDEX('Productivity Dump'!$E$4:$AJ$500,
MATCH($A261,'Productivity Dump'!$A$4:$A$500,0),
MATCH(BR$2,'Productivity Dump'!$E$3:$AJ$3,0)
),
IF(BR$3="Attendance",
INDEX('Attendance Dump'!$E$2:$AI$400,
MATCH($A261,'Attendance Dump'!$B$2:$B$400,0),
MATCH(BR$2,'Attendance Dump'!$E$1:$AI$1,0)
),
INDEX('Active Hour''s Dump'!$D$3:$AH$337,
MATCH($C261,'Active Hour''s Dump'!$A$3:$A$337,0),
MATCH(BR$2,'Active Hour''s Dump'!$D$2:$AH$2,0)
))),"")</f>
        <v>10.6666666666667</v>
      </c>
      <c r="BS261" s="13">
        <f>_xlfn.IFNA(IF(BS$3="Productivity",
INDEX('Productivity Dump'!$E$4:$AJ$500,
MATCH($A261,'Productivity Dump'!$A$4:$A$500,0),
MATCH(BS$2,'Productivity Dump'!$E$3:$AJ$3,0)
),
IF(BS$3="Attendance",
INDEX('Attendance Dump'!$E$2:$AI$400,
MATCH($A261,'Attendance Dump'!$B$2:$B$400,0),
MATCH(BS$2,'Attendance Dump'!$E$1:$AI$1,0)
),
INDEX('Active Hour''s Dump'!$D$3:$AH$337,
MATCH($C261,'Active Hour''s Dump'!$A$3:$A$337,0),
MATCH(BS$2,'Active Hour''s Dump'!$D$2:$AH$2,0)
))),"")</f>
        <v>1130.4619999999998</v>
      </c>
      <c r="BT261" s="13" t="str">
        <f>_xlfn.IFNA(IF(BT$3="Productivity",
INDEX('Productivity Dump'!$E$4:$AJ$500,
MATCH($A261,'Productivity Dump'!$A$4:$A$500,0),
MATCH(BT$2,'Productivity Dump'!$E$3:$AJ$3,0)
),
IF(BT$3="Attendance",
INDEX('Attendance Dump'!$E$2:$AI$400,
MATCH($A261,'Attendance Dump'!$B$2:$B$400,0),
MATCH(BT$2,'Attendance Dump'!$E$1:$AI$1,0)
),
INDEX('Active Hour''s Dump'!$D$3:$AH$337,
MATCH($C261,'Active Hour''s Dump'!$A$3:$A$337,0),
MATCH(BT$2,'Active Hour''s Dump'!$D$2:$AH$2,0)
))),"")</f>
        <v>H(P)</v>
      </c>
      <c r="BU261" s="54">
        <f>_xlfn.IFNA(IF(BU$3="Productivity",
INDEX('Productivity Dump'!$E$4:$AJ$500,
MATCH($A261,'Productivity Dump'!$A$4:$A$500,0),
MATCH(BU$2,'Productivity Dump'!$E$3:$AJ$3,0)
),
IF(BU$3="Attendance",
INDEX('Attendance Dump'!$E$2:$AI$400,
MATCH($A261,'Attendance Dump'!$B$2:$B$400,0),
MATCH(BU$2,'Attendance Dump'!$E$1:$AI$1,0)
),
INDEX('Active Hour''s Dump'!$D$3:$AH$337,
MATCH($C261,'Active Hour''s Dump'!$A$3:$A$337,0),
MATCH(BU$2,'Active Hour''s Dump'!$D$2:$AH$2,0)
))),"")</f>
        <v>9.75</v>
      </c>
      <c r="BV261" s="13">
        <f>_xlfn.IFNA(IF(BV$3="Productivity",
INDEX('Productivity Dump'!$E$4:$AJ$500,
MATCH($A261,'Productivity Dump'!$A$4:$A$500,0),
MATCH(BV$2,'Productivity Dump'!$E$3:$AJ$3,0)
),
IF(BV$3="Attendance",
INDEX('Attendance Dump'!$E$2:$AI$400,
MATCH($A261,'Attendance Dump'!$B$2:$B$400,0),
MATCH(BV$2,'Attendance Dump'!$E$1:$AI$1,0)
),
INDEX('Active Hour''s Dump'!$D$3:$AH$337,
MATCH($C261,'Active Hour''s Dump'!$A$3:$A$337,0),
MATCH(BV$2,'Active Hour''s Dump'!$D$2:$AH$2,0)
))),"")</f>
        <v>1108.2259999999994</v>
      </c>
      <c r="BW261" s="13" t="str">
        <f>_xlfn.IFNA(IF(BW$3="Productivity",
INDEX('Productivity Dump'!$E$4:$AJ$500,
MATCH($A261,'Productivity Dump'!$A$4:$A$500,0),
MATCH(BW$2,'Productivity Dump'!$E$3:$AJ$3,0)
),
IF(BW$3="Attendance",
INDEX('Attendance Dump'!$E$2:$AI$400,
MATCH($A261,'Attendance Dump'!$B$2:$B$400,0),
MATCH(BW$2,'Attendance Dump'!$E$1:$AI$1,0)
),
INDEX('Active Hour''s Dump'!$D$3:$AH$337,
MATCH($C261,'Active Hour''s Dump'!$A$3:$A$337,0),
MATCH(BW$2,'Active Hour''s Dump'!$D$2:$AH$2,0)
))),"")</f>
        <v>P</v>
      </c>
      <c r="BX261" s="54">
        <f>_xlfn.IFNA(IF(BX$3="Productivity",
INDEX('Productivity Dump'!$E$4:$AJ$500,
MATCH($A261,'Productivity Dump'!$A$4:$A$500,0),
MATCH(BX$2,'Productivity Dump'!$E$3:$AJ$3,0)
),
IF(BX$3="Attendance",
INDEX('Attendance Dump'!$E$2:$AI$400,
MATCH($A261,'Attendance Dump'!$B$2:$B$400,0),
MATCH(BX$2,'Attendance Dump'!$E$1:$AI$1,0)
),
INDEX('Active Hour''s Dump'!$D$3:$AH$337,
MATCH($C261,'Active Hour''s Dump'!$A$3:$A$337,0),
MATCH(BX$2,'Active Hour''s Dump'!$D$2:$AH$2,0)
))),"")</f>
        <v>9.25</v>
      </c>
      <c r="BY261" s="13">
        <f>_xlfn.IFNA(IF(BY$3="Productivity",
INDEX('Productivity Dump'!$E$4:$AJ$500,
MATCH($A261,'Productivity Dump'!$A$4:$A$500,0),
MATCH(BY$2,'Productivity Dump'!$E$3:$AJ$3,0)
),
IF(BY$3="Attendance",
INDEX('Attendance Dump'!$E$2:$AI$400,
MATCH($A261,'Attendance Dump'!$B$2:$B$400,0),
MATCH(BY$2,'Attendance Dump'!$E$1:$AI$1,0)
),
INDEX('Active Hour''s Dump'!$D$3:$AH$337,
MATCH($C261,'Active Hour''s Dump'!$A$3:$A$337,0),
MATCH(BY$2,'Active Hour''s Dump'!$D$2:$AH$2,0)
))),"")</f>
        <v>148.32500000000002</v>
      </c>
      <c r="BZ261" s="13" t="str">
        <f>_xlfn.IFNA(IF(BZ$3="Productivity",
INDEX('Productivity Dump'!$E$4:$AJ$500,
MATCH($A261,'Productivity Dump'!$A$4:$A$500,0),
MATCH(BZ$2,'Productivity Dump'!$E$3:$AJ$3,0)
),
IF(BZ$3="Attendance",
INDEX('Attendance Dump'!$E$2:$AI$400,
MATCH($A261,'Attendance Dump'!$B$2:$B$400,0),
MATCH(BZ$2,'Attendance Dump'!$E$1:$AI$1,0)
),
INDEX('Active Hour''s Dump'!$D$3:$AH$337,
MATCH($C261,'Active Hour''s Dump'!$A$3:$A$337,0),
MATCH(BZ$2,'Active Hour''s Dump'!$D$2:$AH$2,0)
))),"")</f>
        <v>P</v>
      </c>
      <c r="CA261" s="54">
        <f>_xlfn.IFNA(IF(CA$3="Productivity",
INDEX('Productivity Dump'!$E$4:$AJ$500,
MATCH($A261,'Productivity Dump'!$A$4:$A$500,0),
MATCH(CA$2,'Productivity Dump'!$E$3:$AJ$3,0)
),
IF(CA$3="Attendance",
INDEX('Attendance Dump'!$E$2:$AI$400,
MATCH($A261,'Attendance Dump'!$B$2:$B$400,0),
MATCH(CA$2,'Attendance Dump'!$E$1:$AI$1,0)
),
INDEX('Active Hour''s Dump'!$D$3:$AH$337,
MATCH($C261,'Active Hour''s Dump'!$A$3:$A$337,0),
MATCH(CA$2,'Active Hour''s Dump'!$D$2:$AH$2,0)
))),"")</f>
        <v>1.4166666666666701</v>
      </c>
      <c r="CB261" s="13">
        <f>_xlfn.IFNA(IF(CB$3="Productivity",
INDEX('Productivity Dump'!$E$4:$AJ$500,
MATCH($A261,'Productivity Dump'!$A$4:$A$500,0),
MATCH(CB$2,'Productivity Dump'!$E$3:$AJ$3,0)
),
IF(CB$3="Attendance",
INDEX('Attendance Dump'!$E$2:$AI$400,
MATCH($A261,'Attendance Dump'!$B$2:$B$400,0),
MATCH(CB$2,'Attendance Dump'!$E$1:$AI$1,0)
),
INDEX('Active Hour''s Dump'!$D$3:$AH$337,
MATCH($C261,'Active Hour''s Dump'!$A$3:$A$337,0),
MATCH(CB$2,'Active Hour''s Dump'!$D$2:$AH$2,0)
))),"")</f>
        <v>0</v>
      </c>
      <c r="CC261" s="13" t="str">
        <f>_xlfn.IFNA(IF(CC$3="Productivity",
INDEX('Productivity Dump'!$E$4:$AJ$500,
MATCH($A261,'Productivity Dump'!$A$4:$A$500,0),
MATCH(CC$2,'Productivity Dump'!$E$3:$AJ$3,0)
),
IF(CC$3="Attendance",
INDEX('Attendance Dump'!$E$2:$AI$400,
MATCH($A261,'Attendance Dump'!$B$2:$B$400,0),
MATCH(CC$2,'Attendance Dump'!$E$1:$AI$1,0)
),
INDEX('Active Hour''s Dump'!$D$3:$AH$337,
MATCH($C261,'Active Hour''s Dump'!$A$3:$A$337,0),
MATCH(CC$2,'Active Hour''s Dump'!$D$2:$AH$2,0)
))),"")</f>
        <v>WO</v>
      </c>
      <c r="CD261" s="54">
        <f>_xlfn.IFNA(IF(CD$3="Productivity",
INDEX('Productivity Dump'!$E$4:$AJ$500,
MATCH($A261,'Productivity Dump'!$A$4:$A$500,0),
MATCH(CD$2,'Productivity Dump'!$E$3:$AJ$3,0)
),
IF(CD$3="Attendance",
INDEX('Attendance Dump'!$E$2:$AI$400,
MATCH($A261,'Attendance Dump'!$B$2:$B$400,0),
MATCH(CD$2,'Attendance Dump'!$E$1:$AI$1,0)
),
INDEX('Active Hour''s Dump'!$D$3:$AH$337,
MATCH($C261,'Active Hour''s Dump'!$A$3:$A$337,0),
MATCH(CD$2,'Active Hour''s Dump'!$D$2:$AH$2,0)
))),"")</f>
        <v>0</v>
      </c>
      <c r="CE261" s="13">
        <f>_xlfn.IFNA(IF(CE$3="Productivity",
INDEX('Productivity Dump'!$E$4:$AJ$500,
MATCH($A261,'Productivity Dump'!$A$4:$A$500,0),
MATCH(CE$2,'Productivity Dump'!$E$3:$AJ$3,0)
),
IF(CE$3="Attendance",
INDEX('Attendance Dump'!$E$2:$AI$400,
MATCH($A261,'Attendance Dump'!$B$2:$B$400,0),
MATCH(CE$2,'Attendance Dump'!$E$1:$AI$1,0)
),
INDEX('Active Hour''s Dump'!$D$3:$AH$337,
MATCH($C261,'Active Hour''s Dump'!$A$3:$A$337,0),
MATCH(CE$2,'Active Hour''s Dump'!$D$2:$AH$2,0)
))),"")</f>
        <v>901.54000000000019</v>
      </c>
      <c r="CF261" s="13" t="str">
        <f>_xlfn.IFNA(IF(CF$3="Productivity",
INDEX('Productivity Dump'!$E$4:$AJ$500,
MATCH($A261,'Productivity Dump'!$A$4:$A$500,0),
MATCH(CF$2,'Productivity Dump'!$E$3:$AJ$3,0)
),
IF(CF$3="Attendance",
INDEX('Attendance Dump'!$E$2:$AI$400,
MATCH($A261,'Attendance Dump'!$B$2:$B$400,0),
MATCH(CF$2,'Attendance Dump'!$E$1:$AI$1,0)
),
INDEX('Active Hour''s Dump'!$D$3:$AH$337,
MATCH($C261,'Active Hour''s Dump'!$A$3:$A$337,0),
MATCH(CF$2,'Active Hour''s Dump'!$D$2:$AH$2,0)
))),"")</f>
        <v>P</v>
      </c>
      <c r="CG261" s="54">
        <f>_xlfn.IFNA(IF(CG$3="Productivity",
INDEX('Productivity Dump'!$E$4:$AJ$500,
MATCH($A261,'Productivity Dump'!$A$4:$A$500,0),
MATCH(CG$2,'Productivity Dump'!$E$3:$AJ$3,0)
),
IF(CG$3="Attendance",
INDEX('Attendance Dump'!$E$2:$AI$400,
MATCH($A261,'Attendance Dump'!$B$2:$B$400,0),
MATCH(CG$2,'Attendance Dump'!$E$1:$AI$1,0)
),
INDEX('Active Hour''s Dump'!$D$3:$AH$337,
MATCH($C261,'Active Hour''s Dump'!$A$3:$A$337,0),
MATCH(CG$2,'Active Hour''s Dump'!$D$2:$AH$2,0)
))),"")</f>
        <v>8.5833333333333304</v>
      </c>
      <c r="CH261" s="13">
        <f>_xlfn.IFNA(IF(CH$3="Productivity",
INDEX('Productivity Dump'!$E$4:$AJ$500,
MATCH($A261,'Productivity Dump'!$A$4:$A$500,0),
MATCH(CH$2,'Productivity Dump'!$E$3:$AJ$3,0)
),
IF(CH$3="Attendance",
INDEX('Attendance Dump'!$E$2:$AI$400,
MATCH($A261,'Attendance Dump'!$B$2:$B$400,0),
MATCH(CH$2,'Attendance Dump'!$E$1:$AI$1,0)
),
INDEX('Active Hour''s Dump'!$D$3:$AH$337,
MATCH($C261,'Active Hour''s Dump'!$A$3:$A$337,0),
MATCH(CH$2,'Active Hour''s Dump'!$D$2:$AH$2,0)
))),"")</f>
        <v>1234.6220000000003</v>
      </c>
      <c r="CI261" s="13" t="str">
        <f>_xlfn.IFNA(IF(CI$3="Productivity",
INDEX('Productivity Dump'!$E$4:$AJ$500,
MATCH($A261,'Productivity Dump'!$A$4:$A$500,0),
MATCH(CI$2,'Productivity Dump'!$E$3:$AJ$3,0)
),
IF(CI$3="Attendance",
INDEX('Attendance Dump'!$E$2:$AI$400,
MATCH($A261,'Attendance Dump'!$B$2:$B$400,0),
MATCH(CI$2,'Attendance Dump'!$E$1:$AI$1,0)
),
INDEX('Active Hour''s Dump'!$D$3:$AH$337,
MATCH($C261,'Active Hour''s Dump'!$A$3:$A$337,0),
MATCH(CI$2,'Active Hour''s Dump'!$D$2:$AH$2,0)
))),"")</f>
        <v>P</v>
      </c>
      <c r="CJ261" s="54">
        <f>_xlfn.IFNA(IF(CJ$3="Productivity",
INDEX('Productivity Dump'!$E$4:$AJ$500,
MATCH($A261,'Productivity Dump'!$A$4:$A$500,0),
MATCH(CJ$2,'Productivity Dump'!$E$3:$AJ$3,0)
),
IF(CJ$3="Attendance",
INDEX('Attendance Dump'!$E$2:$AI$400,
MATCH($A261,'Attendance Dump'!$B$2:$B$400,0),
MATCH(CJ$2,'Attendance Dump'!$E$1:$AI$1,0)
),
INDEX('Active Hour''s Dump'!$D$3:$AH$337,
MATCH($C261,'Active Hour''s Dump'!$A$3:$A$337,0),
MATCH(CJ$2,'Active Hour''s Dump'!$D$2:$AH$2,0)
))),"")</f>
        <v>8.3333333333333304</v>
      </c>
      <c r="CK261" s="13">
        <f>_xlfn.IFNA(IF(CK$3="Productivity",
INDEX('Productivity Dump'!$E$4:$AJ$500,
MATCH($A261,'Productivity Dump'!$A$4:$A$500,0),
MATCH(CK$2,'Productivity Dump'!$E$3:$AJ$3,0)
),
IF(CK$3="Attendance",
INDEX('Attendance Dump'!$E$2:$AI$400,
MATCH($A261,'Attendance Dump'!$B$2:$B$400,0),
MATCH(CK$2,'Attendance Dump'!$E$1:$AI$1,0)
),
INDEX('Active Hour''s Dump'!$D$3:$AH$337,
MATCH($C261,'Active Hour''s Dump'!$A$3:$A$337,0),
MATCH(CK$2,'Active Hour''s Dump'!$D$2:$AH$2,0)
))),"")</f>
        <v>1179.5000000000002</v>
      </c>
      <c r="CL261" s="13" t="str">
        <f>_xlfn.IFNA(IF(CL$3="Productivity",
INDEX('Productivity Dump'!$E$4:$AJ$500,
MATCH($A261,'Productivity Dump'!$A$4:$A$500,0),
MATCH(CL$2,'Productivity Dump'!$E$3:$AJ$3,0)
),
IF(CL$3="Attendance",
INDEX('Attendance Dump'!$E$2:$AI$400,
MATCH($A261,'Attendance Dump'!$B$2:$B$400,0),
MATCH(CL$2,'Attendance Dump'!$E$1:$AI$1,0)
),
INDEX('Active Hour''s Dump'!$D$3:$AH$337,
MATCH($C261,'Active Hour''s Dump'!$A$3:$A$337,0),
MATCH(CL$2,'Active Hour''s Dump'!$D$2:$AH$2,0)
))),"")</f>
        <v>P</v>
      </c>
      <c r="CM261" s="54">
        <f>_xlfn.IFNA(IF(CM$3="Productivity",
INDEX('Productivity Dump'!$E$4:$AJ$500,
MATCH($A261,'Productivity Dump'!$A$4:$A$500,0),
MATCH(CM$2,'Productivity Dump'!$E$3:$AJ$3,0)
),
IF(CM$3="Attendance",
INDEX('Attendance Dump'!$E$2:$AI$400,
MATCH($A261,'Attendance Dump'!$B$2:$B$400,0),
MATCH(CM$2,'Attendance Dump'!$E$1:$AI$1,0)
),
INDEX('Active Hour''s Dump'!$D$3:$AH$337,
MATCH($C261,'Active Hour''s Dump'!$A$3:$A$337,0),
MATCH(CM$2,'Active Hour''s Dump'!$D$2:$AH$2,0)
))),"")</f>
        <v>9.5</v>
      </c>
      <c r="CN261" s="13">
        <f>_xlfn.IFNA(IF(CN$3="Productivity",
INDEX('Productivity Dump'!$E$4:$AJ$500,
MATCH($A261,'Productivity Dump'!$A$4:$A$500,0),
MATCH(CN$2,'Productivity Dump'!$E$3:$AJ$3,0)
),
IF(CN$3="Attendance",
INDEX('Attendance Dump'!$E$2:$AI$400,
MATCH($A261,'Attendance Dump'!$B$2:$B$400,0),
MATCH(CN$2,'Attendance Dump'!$E$1:$AI$1,0)
),
INDEX('Active Hour''s Dump'!$D$3:$AH$337,
MATCH($C261,'Active Hour''s Dump'!$A$3:$A$337,0),
MATCH(CN$2,'Active Hour''s Dump'!$D$2:$AH$2,0)
))),"")</f>
        <v>0</v>
      </c>
      <c r="CO261" s="13">
        <f>_xlfn.IFNA(IF(CO$3="Productivity",
INDEX('Productivity Dump'!$E$4:$AJ$500,
MATCH($A261,'Productivity Dump'!$A$4:$A$500,0),
MATCH(CO$2,'Productivity Dump'!$E$3:$AJ$3,0)
),
IF(CO$3="Attendance",
INDEX('Attendance Dump'!$E$2:$AI$400,
MATCH($A261,'Attendance Dump'!$B$2:$B$400,0),
MATCH(CO$2,'Attendance Dump'!$E$1:$AI$1,0)
),
INDEX('Active Hour''s Dump'!$D$3:$AH$337,
MATCH($C261,'Active Hour''s Dump'!$A$3:$A$337,0),
MATCH(CO$2,'Active Hour''s Dump'!$D$2:$AH$2,0)
))),"")</f>
        <v>0</v>
      </c>
      <c r="CP261" s="54">
        <f>_xlfn.IFNA(IF(CP$3="Productivity",
INDEX('Productivity Dump'!$E$4:$AJ$500,
MATCH($A261,'Productivity Dump'!$A$4:$A$500,0),
MATCH(CP$2,'Productivity Dump'!$E$3:$AJ$3,0)
),
IF(CP$3="Attendance",
INDEX('Attendance Dump'!$E$2:$AI$400,
MATCH($A261,'Attendance Dump'!$B$2:$B$400,0),
MATCH(CP$2,'Attendance Dump'!$E$1:$AI$1,0)
),
INDEX('Active Hour''s Dump'!$D$3:$AH$337,
MATCH($C261,'Active Hour''s Dump'!$A$3:$A$337,0),
MATCH(CP$2,'Active Hour''s Dump'!$D$2:$AH$2,0)
))),"")</f>
        <v>0</v>
      </c>
      <c r="CQ261" s="13">
        <f>_xlfn.IFNA(IF(CQ$3="Productivity",
INDEX('Productivity Dump'!$E$4:$AJ$500,
MATCH($A261,'Productivity Dump'!$A$4:$A$500,0),
MATCH(CQ$2,'Productivity Dump'!$E$3:$AJ$3,0)
),
IF(CQ$3="Attendance",
INDEX('Attendance Dump'!$E$2:$AI$400,
MATCH($A261,'Attendance Dump'!$B$2:$B$400,0),
MATCH(CQ$2,'Attendance Dump'!$E$1:$AI$1,0)
),
INDEX('Active Hour''s Dump'!$D$3:$AH$337,
MATCH($C261,'Active Hour''s Dump'!$A$3:$A$337,0),
MATCH(CQ$2,'Active Hour''s Dump'!$D$2:$AH$2,0)
))),"")</f>
        <v>0</v>
      </c>
      <c r="CR261" s="13">
        <f>_xlfn.IFNA(IF(CR$3="Productivity",
INDEX('Productivity Dump'!$E$4:$AJ$500,
MATCH($A261,'Productivity Dump'!$A$4:$A$500,0),
MATCH(CR$2,'Productivity Dump'!$E$3:$AJ$3,0)
),
IF(CR$3="Attendance",
INDEX('Attendance Dump'!$E$2:$AI$400,
MATCH($A261,'Attendance Dump'!$B$2:$B$400,0),
MATCH(CR$2,'Attendance Dump'!$E$1:$AI$1,0)
),
INDEX('Active Hour''s Dump'!$D$3:$AH$337,
MATCH($C261,'Active Hour''s Dump'!$A$3:$A$337,0),
MATCH(CR$2,'Active Hour''s Dump'!$D$2:$AH$2,0)
))),"")</f>
        <v>0</v>
      </c>
      <c r="CS261" s="54">
        <f>_xlfn.IFNA(IF(CS$3="Productivity",
INDEX('Productivity Dump'!$E$4:$AJ$500,
MATCH($A261,'Productivity Dump'!$A$4:$A$500,0),
MATCH(CS$2,'Productivity Dump'!$E$3:$AJ$3,0)
),
IF(CS$3="Attendance",
INDEX('Attendance Dump'!$E$2:$AI$400,
MATCH($A261,'Attendance Dump'!$B$2:$B$400,0),
MATCH(CS$2,'Attendance Dump'!$E$1:$AI$1,0)
),
INDEX('Active Hour''s Dump'!$D$3:$AH$337,
MATCH($C261,'Active Hour''s Dump'!$A$3:$A$337,0),
MATCH(CS$2,'Active Hour''s Dump'!$D$2:$AH$2,0)
))),"")</f>
        <v>0</v>
      </c>
      <c r="CT261" s="13">
        <f>_xlfn.IFNA(IF(CT$3="Productivity",
INDEX('Productivity Dump'!$E$4:$AJ$500,
MATCH($A261,'Productivity Dump'!$A$4:$A$500,0),
MATCH(CT$2,'Productivity Dump'!$E$3:$AJ$3,0)
),
IF(CT$3="Attendance",
INDEX('Attendance Dump'!$E$2:$AI$400,
MATCH($A261,'Attendance Dump'!$B$2:$B$400,0),
MATCH(CT$2,'Attendance Dump'!$E$1:$AI$1,0)
),
INDEX('Active Hour''s Dump'!$D$3:$AH$337,
MATCH($C261,'Active Hour''s Dump'!$A$3:$A$337,0),
MATCH(CT$2,'Active Hour''s Dump'!$D$2:$AH$2,0)
))),"")</f>
        <v>0</v>
      </c>
      <c r="CU261" s="13">
        <f>_xlfn.IFNA(IF(CU$3="Productivity",
INDEX('Productivity Dump'!$E$4:$AJ$500,
MATCH($A261,'Productivity Dump'!$A$4:$A$500,0),
MATCH(CU$2,'Productivity Dump'!$E$3:$AJ$3,0)
),
IF(CU$3="Attendance",
INDEX('Attendance Dump'!$E$2:$AI$400,
MATCH($A261,'Attendance Dump'!$B$2:$B$400,0),
MATCH(CU$2,'Attendance Dump'!$E$1:$AI$1,0)
),
INDEX('Active Hour''s Dump'!$D$3:$AH$337,
MATCH($C261,'Active Hour''s Dump'!$A$3:$A$337,0),
MATCH(CU$2,'Active Hour''s Dump'!$D$2:$AH$2,0)
))),"")</f>
        <v>0</v>
      </c>
      <c r="CV261" s="54">
        <f>_xlfn.IFNA(IF(CV$3="Productivity",
INDEX('Productivity Dump'!$E$4:$AJ$500,
MATCH($A261,'Productivity Dump'!$A$4:$A$500,0),
MATCH(CV$2,'Productivity Dump'!$E$3:$AJ$3,0)
),
IF(CV$3="Attendance",
INDEX('Attendance Dump'!$E$2:$AI$400,
MATCH($A261,'Attendance Dump'!$B$2:$B$400,0),
MATCH(CV$2,'Attendance Dump'!$E$1:$AI$1,0)
),
INDEX('Active Hour''s Dump'!$D$3:$AH$337,
MATCH($C261,'Active Hour''s Dump'!$A$3:$A$337,0),
MATCH(CV$2,'Active Hour''s Dump'!$D$2:$AH$2,0)
))),"")</f>
        <v>0</v>
      </c>
      <c r="CW261" s="13"/>
      <c r="CX261" s="13"/>
      <c r="CY261" s="54"/>
      <c r="DA261" s="57">
        <f t="shared" si="87"/>
        <v>192.16666666666666</v>
      </c>
      <c r="DB261" s="35">
        <f t="shared" si="88"/>
        <v>22046.913</v>
      </c>
      <c r="DC261" s="35">
        <f t="shared" si="83"/>
        <v>0</v>
      </c>
      <c r="DD261" s="35">
        <f t="shared" ca="1" si="86"/>
        <v>0</v>
      </c>
      <c r="DF261" s="32" cm="1">
        <f t="array" ref="DF261">SUMPRODUCT(
    (MOD(COLUMN(H261:CV261) - COLUMN(H261), 3) = 0) *
    (H261:CV261 = 0) *
    (I261:CW261 = "P") *
    (COUNTIF(UKHoliday, H$2:CV$2) = 0)
)</f>
        <v>0</v>
      </c>
      <c r="DG261" s="33" cm="1">
        <f t="array" ref="DG261">SUMPRODUCT(
  (MOD(COLUMN(H261:CV261) - COLUMN(H261), 3) = 0) *
  (H261:CV261 &gt; 0) *
  (H261:CV261 &lt; 0.5 * IF(((WEEKDAY(H$2:CV$2, 2) = 1) + (WEEKDAY(H$2:CV$2, 2) = 6)), G261, F261)) *
  (I261:CW261 = "P") *
  (COUNTIF(UKHoliday, H$2:CV$2) = 0)
)</f>
        <v>1</v>
      </c>
      <c r="DH261" s="33" cm="1">
        <f t="array" ref="DH261">SUMPRODUCT(
  (MOD(COLUMN(H261:CV261) - COLUMN(H261), 3) = 0) *
  (H261:CV261 &gt; 0.5 * IF(((WEEKDAY(H$2:CV$2, 2) = 1) + (WEEKDAY(H$2:CV$2, 2) = 6)), $G261, $F261)) *
  (H261:CV261 &lt; 0.8 * IF(((WEEKDAY(H$2:CV$2, 2) = 1) + (WEEKDAY(H$2:CV$2, 2) = 6)), $G261, $F261)) *
  (I261:CW261 = "P") *
  (COUNTIF(UKHoliday, H$2:CV$2) = 0)
)</f>
        <v>2</v>
      </c>
      <c r="DI261" s="33" cm="1">
        <f t="array" ref="DI261">SUMPRODUCT(
  (MOD(COLUMN(H261:CV261) - COLUMN(H261), 3) = 0) *
  (H261:CV261 &gt; 0.8 * IF(((WEEKDAY(H$2:CV$2, 2) = 1) + (WEEKDAY(H$2:CV$2, 2) = 6)), $G261, $F261)) *
  (H261:CV261 &lt; 1 * IF(((WEEKDAY(H$2:CV$2, 2) = 1) + (WEEKDAY(H$2:CV$2, 2) = 6)), $G261, $F261)) *
  (I261:CW261 = "P") *
  (COUNTIF(UKHoliday, H$2:CV$2) = 0)
)</f>
        <v>1</v>
      </c>
    </row>
    <row r="262" spans="1:113" x14ac:dyDescent="0.3">
      <c r="A262" s="8" t="s">
        <v>148</v>
      </c>
      <c r="B262" s="36" t="s">
        <v>147</v>
      </c>
      <c r="C262" s="9" t="s">
        <v>844</v>
      </c>
      <c r="D262" s="62" t="s">
        <v>1058</v>
      </c>
      <c r="E262" s="35">
        <v>18600</v>
      </c>
      <c r="F262" s="35">
        <f t="shared" si="84"/>
        <v>930</v>
      </c>
      <c r="G262" s="35">
        <f t="shared" si="85"/>
        <v>465</v>
      </c>
      <c r="H262" s="13">
        <f>_xlfn.IFNA(IF(H$3="Productivity",
INDEX('Productivity Dump'!$E$4:$AJ$500,
MATCH($A262,'Productivity Dump'!$A$4:$A$500,0),
MATCH(H$2,'Productivity Dump'!$E$3:$AJ$3,0)
),
IF(H$3="Attendance",
INDEX('Attendance Dump'!$E$2:$AI$400,
MATCH($A262,'Attendance Dump'!$B$2:$B$400,0),
MATCH(H$2,'Attendance Dump'!$E$1:$AI$1,0)
),
INDEX('Active Hour''s Dump'!$D$3:$AH$337,
MATCH($C262,'Active Hour''s Dump'!$A$3:$A$337,0),
MATCH(H$2,'Active Hour''s Dump'!$D$2:$AH$2,0)
))),"")</f>
        <v>995.39399999999989</v>
      </c>
      <c r="I262" s="13" t="str">
        <f>_xlfn.IFNA(IF(I$3="Productivity",
INDEX('Productivity Dump'!$E$4:$AJ$500,
MATCH($A262,'Productivity Dump'!$A$4:$A$500,0),
MATCH(I$2,'Productivity Dump'!$E$3:$AJ$3,0)
),
IF(I$3="Attendance",
INDEX('Attendance Dump'!$E$2:$AI$400,
MATCH($A262,'Attendance Dump'!$B$2:$B$400,0),
MATCH(I$2,'Attendance Dump'!$E$1:$AI$1,0)
),
INDEX('Active Hour''s Dump'!$D$3:$AH$337,
MATCH($C262,'Active Hour''s Dump'!$A$3:$A$337,0),
MATCH(I$2,'Active Hour''s Dump'!$D$2:$AH$2,0)
))),"")</f>
        <v>P</v>
      </c>
      <c r="J262" s="54">
        <f>_xlfn.IFNA(IF(J$3="Productivity",
INDEX('Productivity Dump'!$E$4:$AJ$500,
MATCH($A262,'Productivity Dump'!$A$4:$A$500,0),
MATCH(J$2,'Productivity Dump'!$E$3:$AJ$3,0)
),
IF(J$3="Attendance",
INDEX('Attendance Dump'!$E$2:$AI$400,
MATCH($A262,'Attendance Dump'!$B$2:$B$400,0),
MATCH(J$2,'Attendance Dump'!$E$1:$AI$1,0)
),
INDEX('Active Hour''s Dump'!$D$3:$AH$337,
MATCH($C262,'Active Hour''s Dump'!$A$3:$A$337,0),
MATCH(J$2,'Active Hour''s Dump'!$D$2:$AH$2,0)
))),"")</f>
        <v>10.3333333333333</v>
      </c>
      <c r="K262" s="13">
        <f>_xlfn.IFNA(IF(K$3="Productivity",
INDEX('Productivity Dump'!$E$4:$AJ$500,
MATCH($A262,'Productivity Dump'!$A$4:$A$500,0),
MATCH(K$2,'Productivity Dump'!$E$3:$AJ$3,0)
),
IF(K$3="Attendance",
INDEX('Attendance Dump'!$E$2:$AI$400,
MATCH($A262,'Attendance Dump'!$B$2:$B$400,0),
MATCH(K$2,'Attendance Dump'!$E$1:$AI$1,0)
),
INDEX('Active Hour''s Dump'!$D$3:$AH$337,
MATCH($C262,'Active Hour''s Dump'!$A$3:$A$337,0),
MATCH(K$2,'Active Hour''s Dump'!$D$2:$AH$2,0)
))),"")</f>
        <v>1002.1200000000001</v>
      </c>
      <c r="L262" s="13" t="str">
        <f>_xlfn.IFNA(IF(L$3="Productivity",
INDEX('Productivity Dump'!$E$4:$AJ$500,
MATCH($A262,'Productivity Dump'!$A$4:$A$500,0),
MATCH(L$2,'Productivity Dump'!$E$3:$AJ$3,0)
),
IF(L$3="Attendance",
INDEX('Attendance Dump'!$E$2:$AI$400,
MATCH($A262,'Attendance Dump'!$B$2:$B$400,0),
MATCH(L$2,'Attendance Dump'!$E$1:$AI$1,0)
),
INDEX('Active Hour''s Dump'!$D$3:$AH$337,
MATCH($C262,'Active Hour''s Dump'!$A$3:$A$337,0),
MATCH(L$2,'Active Hour''s Dump'!$D$2:$AH$2,0)
))),"")</f>
        <v>P</v>
      </c>
      <c r="M262" s="54">
        <f>_xlfn.IFNA(IF(M$3="Productivity",
INDEX('Productivity Dump'!$E$4:$AJ$500,
MATCH($A262,'Productivity Dump'!$A$4:$A$500,0),
MATCH(M$2,'Productivity Dump'!$E$3:$AJ$3,0)
),
IF(M$3="Attendance",
INDEX('Attendance Dump'!$E$2:$AI$400,
MATCH($A262,'Attendance Dump'!$B$2:$B$400,0),
MATCH(M$2,'Attendance Dump'!$E$1:$AI$1,0)
),
INDEX('Active Hour''s Dump'!$D$3:$AH$337,
MATCH($C262,'Active Hour''s Dump'!$A$3:$A$337,0),
MATCH(M$2,'Active Hour''s Dump'!$D$2:$AH$2,0)
))),"")</f>
        <v>11.25</v>
      </c>
      <c r="N262" s="13">
        <f>_xlfn.IFNA(IF(N$3="Productivity",
INDEX('Productivity Dump'!$E$4:$AJ$500,
MATCH($A262,'Productivity Dump'!$A$4:$A$500,0),
MATCH(N$2,'Productivity Dump'!$E$3:$AJ$3,0)
),
IF(N$3="Attendance",
INDEX('Attendance Dump'!$E$2:$AI$400,
MATCH($A262,'Attendance Dump'!$B$2:$B$400,0),
MATCH(N$2,'Attendance Dump'!$E$1:$AI$1,0)
),
INDEX('Active Hour''s Dump'!$D$3:$AH$337,
MATCH($C262,'Active Hour''s Dump'!$A$3:$A$337,0),
MATCH(N$2,'Active Hour''s Dump'!$D$2:$AH$2,0)
))),"")</f>
        <v>453.10199999999998</v>
      </c>
      <c r="O262" s="13" t="str">
        <f>_xlfn.IFNA(IF(O$3="Productivity",
INDEX('Productivity Dump'!$E$4:$AJ$500,
MATCH($A262,'Productivity Dump'!$A$4:$A$500,0),
MATCH(O$2,'Productivity Dump'!$E$3:$AJ$3,0)
),
IF(O$3="Attendance",
INDEX('Attendance Dump'!$E$2:$AI$400,
MATCH($A262,'Attendance Dump'!$B$2:$B$400,0),
MATCH(O$2,'Attendance Dump'!$E$1:$AI$1,0)
),
INDEX('Active Hour''s Dump'!$D$3:$AH$337,
MATCH($C262,'Active Hour''s Dump'!$A$3:$A$337,0),
MATCH(O$2,'Active Hour''s Dump'!$D$2:$AH$2,0)
))),"")</f>
        <v>P</v>
      </c>
      <c r="P262" s="54">
        <f>_xlfn.IFNA(IF(P$3="Productivity",
INDEX('Productivity Dump'!$E$4:$AJ$500,
MATCH($A262,'Productivity Dump'!$A$4:$A$500,0),
MATCH(P$2,'Productivity Dump'!$E$3:$AJ$3,0)
),
IF(P$3="Attendance",
INDEX('Attendance Dump'!$E$2:$AI$400,
MATCH($A262,'Attendance Dump'!$B$2:$B$400,0),
MATCH(P$2,'Attendance Dump'!$E$1:$AI$1,0)
),
INDEX('Active Hour''s Dump'!$D$3:$AH$337,
MATCH($C262,'Active Hour''s Dump'!$A$3:$A$337,0),
MATCH(P$2,'Active Hour''s Dump'!$D$2:$AH$2,0)
))),"")</f>
        <v>6.3333333333333304</v>
      </c>
      <c r="Q262" s="13">
        <f>_xlfn.IFNA(IF(Q$3="Productivity",
INDEX('Productivity Dump'!$E$4:$AJ$500,
MATCH($A262,'Productivity Dump'!$A$4:$A$500,0),
MATCH(Q$2,'Productivity Dump'!$E$3:$AJ$3,0)
),
IF(Q$3="Attendance",
INDEX('Attendance Dump'!$E$2:$AI$400,
MATCH($A262,'Attendance Dump'!$B$2:$B$400,0),
MATCH(Q$2,'Attendance Dump'!$E$1:$AI$1,0)
),
INDEX('Active Hour''s Dump'!$D$3:$AH$337,
MATCH($C262,'Active Hour''s Dump'!$A$3:$A$337,0),
MATCH(Q$2,'Active Hour''s Dump'!$D$2:$AH$2,0)
))),"")</f>
        <v>0</v>
      </c>
      <c r="R262" s="13" t="str">
        <f>_xlfn.IFNA(IF(R$3="Productivity",
INDEX('Productivity Dump'!$E$4:$AJ$500,
MATCH($A262,'Productivity Dump'!$A$4:$A$500,0),
MATCH(R$2,'Productivity Dump'!$E$3:$AJ$3,0)
),
IF(R$3="Attendance",
INDEX('Attendance Dump'!$E$2:$AI$400,
MATCH($A262,'Attendance Dump'!$B$2:$B$400,0),
MATCH(R$2,'Attendance Dump'!$E$1:$AI$1,0)
),
INDEX('Active Hour''s Dump'!$D$3:$AH$337,
MATCH($C262,'Active Hour''s Dump'!$A$3:$A$337,0),
MATCH(R$2,'Active Hour''s Dump'!$D$2:$AH$2,0)
))),"")</f>
        <v>WO</v>
      </c>
      <c r="S262" s="54">
        <f>_xlfn.IFNA(IF(S$3="Productivity",
INDEX('Productivity Dump'!$E$4:$AJ$500,
MATCH($A262,'Productivity Dump'!$A$4:$A$500,0),
MATCH(S$2,'Productivity Dump'!$E$3:$AJ$3,0)
),
IF(S$3="Attendance",
INDEX('Attendance Dump'!$E$2:$AI$400,
MATCH($A262,'Attendance Dump'!$B$2:$B$400,0),
MATCH(S$2,'Attendance Dump'!$E$1:$AI$1,0)
),
INDEX('Active Hour''s Dump'!$D$3:$AH$337,
MATCH($C262,'Active Hour''s Dump'!$A$3:$A$337,0),
MATCH(S$2,'Active Hour''s Dump'!$D$2:$AH$2,0)
))),"")</f>
        <v>0</v>
      </c>
      <c r="T262" s="13">
        <f>_xlfn.IFNA(IF(T$3="Productivity",
INDEX('Productivity Dump'!$E$4:$AJ$500,
MATCH($A262,'Productivity Dump'!$A$4:$A$500,0),
MATCH(T$2,'Productivity Dump'!$E$3:$AJ$3,0)
),
IF(T$3="Attendance",
INDEX('Attendance Dump'!$E$2:$AI$400,
MATCH($A262,'Attendance Dump'!$B$2:$B$400,0),
MATCH(T$2,'Attendance Dump'!$E$1:$AI$1,0)
),
INDEX('Active Hour''s Dump'!$D$3:$AH$337,
MATCH($C262,'Active Hour''s Dump'!$A$3:$A$337,0),
MATCH(T$2,'Active Hour''s Dump'!$D$2:$AH$2,0)
))),"")</f>
        <v>419.91899999999998</v>
      </c>
      <c r="U262" s="13" t="str">
        <f>_xlfn.IFNA(IF(U$3="Productivity",
INDEX('Productivity Dump'!$E$4:$AJ$500,
MATCH($A262,'Productivity Dump'!$A$4:$A$500,0),
MATCH(U$2,'Productivity Dump'!$E$3:$AJ$3,0)
),
IF(U$3="Attendance",
INDEX('Attendance Dump'!$E$2:$AI$400,
MATCH($A262,'Attendance Dump'!$B$2:$B$400,0),
MATCH(U$2,'Attendance Dump'!$E$1:$AI$1,0)
),
INDEX('Active Hour''s Dump'!$D$3:$AH$337,
MATCH($C262,'Active Hour''s Dump'!$A$3:$A$337,0),
MATCH(U$2,'Active Hour''s Dump'!$D$2:$AH$2,0)
))),"")</f>
        <v>P</v>
      </c>
      <c r="V262" s="54">
        <f>_xlfn.IFNA(IF(V$3="Productivity",
INDEX('Productivity Dump'!$E$4:$AJ$500,
MATCH($A262,'Productivity Dump'!$A$4:$A$500,0),
MATCH(V$2,'Productivity Dump'!$E$3:$AJ$3,0)
),
IF(V$3="Attendance",
INDEX('Attendance Dump'!$E$2:$AI$400,
MATCH($A262,'Attendance Dump'!$B$2:$B$400,0),
MATCH(V$2,'Attendance Dump'!$E$1:$AI$1,0)
),
INDEX('Active Hour''s Dump'!$D$3:$AH$337,
MATCH($C262,'Active Hour''s Dump'!$A$3:$A$337,0),
MATCH(V$2,'Active Hour''s Dump'!$D$2:$AH$2,0)
))),"")</f>
        <v>6</v>
      </c>
      <c r="W262" s="13">
        <f>_xlfn.IFNA(IF(W$3="Productivity",
INDEX('Productivity Dump'!$E$4:$AJ$500,
MATCH($A262,'Productivity Dump'!$A$4:$A$500,0),
MATCH(W$2,'Productivity Dump'!$E$3:$AJ$3,0)
),
IF(W$3="Attendance",
INDEX('Attendance Dump'!$E$2:$AI$400,
MATCH($A262,'Attendance Dump'!$B$2:$B$400,0),
MATCH(W$2,'Attendance Dump'!$E$1:$AI$1,0)
),
INDEX('Active Hour''s Dump'!$D$3:$AH$337,
MATCH($C262,'Active Hour''s Dump'!$A$3:$A$337,0),
MATCH(W$2,'Active Hour''s Dump'!$D$2:$AH$2,0)
))),"")</f>
        <v>963.68199999999979</v>
      </c>
      <c r="X262" s="13" t="str">
        <f>_xlfn.IFNA(IF(X$3="Productivity",
INDEX('Productivity Dump'!$E$4:$AJ$500,
MATCH($A262,'Productivity Dump'!$A$4:$A$500,0),
MATCH(X$2,'Productivity Dump'!$E$3:$AJ$3,0)
),
IF(X$3="Attendance",
INDEX('Attendance Dump'!$E$2:$AI$400,
MATCH($A262,'Attendance Dump'!$B$2:$B$400,0),
MATCH(X$2,'Attendance Dump'!$E$1:$AI$1,0)
),
INDEX('Active Hour''s Dump'!$D$3:$AH$337,
MATCH($C262,'Active Hour''s Dump'!$A$3:$A$337,0),
MATCH(X$2,'Active Hour''s Dump'!$D$2:$AH$2,0)
))),"")</f>
        <v>P</v>
      </c>
      <c r="Y262" s="54">
        <f>_xlfn.IFNA(IF(Y$3="Productivity",
INDEX('Productivity Dump'!$E$4:$AJ$500,
MATCH($A262,'Productivity Dump'!$A$4:$A$500,0),
MATCH(Y$2,'Productivity Dump'!$E$3:$AJ$3,0)
),
IF(Y$3="Attendance",
INDEX('Attendance Dump'!$E$2:$AI$400,
MATCH($A262,'Attendance Dump'!$B$2:$B$400,0),
MATCH(Y$2,'Attendance Dump'!$E$1:$AI$1,0)
),
INDEX('Active Hour''s Dump'!$D$3:$AH$337,
MATCH($C262,'Active Hour''s Dump'!$A$3:$A$337,0),
MATCH(Y$2,'Active Hour''s Dump'!$D$2:$AH$2,0)
))),"")</f>
        <v>9.5833333333333304</v>
      </c>
      <c r="Z262" s="13">
        <f>_xlfn.IFNA(IF(Z$3="Productivity",
INDEX('Productivity Dump'!$E$4:$AJ$500,
MATCH($A262,'Productivity Dump'!$A$4:$A$500,0),
MATCH(Z$2,'Productivity Dump'!$E$3:$AJ$3,0)
),
IF(Z$3="Attendance",
INDEX('Attendance Dump'!$E$2:$AI$400,
MATCH($A262,'Attendance Dump'!$B$2:$B$400,0),
MATCH(Z$2,'Attendance Dump'!$E$1:$AI$1,0)
),
INDEX('Active Hour''s Dump'!$D$3:$AH$337,
MATCH($C262,'Active Hour''s Dump'!$A$3:$A$337,0),
MATCH(Z$2,'Active Hour''s Dump'!$D$2:$AH$2,0)
))),"")</f>
        <v>1008.4700000000001</v>
      </c>
      <c r="AA262" s="13" t="str">
        <f>_xlfn.IFNA(IF(AA$3="Productivity",
INDEX('Productivity Dump'!$E$4:$AJ$500,
MATCH($A262,'Productivity Dump'!$A$4:$A$500,0),
MATCH(AA$2,'Productivity Dump'!$E$3:$AJ$3,0)
),
IF(AA$3="Attendance",
INDEX('Attendance Dump'!$E$2:$AI$400,
MATCH($A262,'Attendance Dump'!$B$2:$B$400,0),
MATCH(AA$2,'Attendance Dump'!$E$1:$AI$1,0)
),
INDEX('Active Hour''s Dump'!$D$3:$AH$337,
MATCH($C262,'Active Hour''s Dump'!$A$3:$A$337,0),
MATCH(AA$2,'Active Hour''s Dump'!$D$2:$AH$2,0)
))),"")</f>
        <v>P</v>
      </c>
      <c r="AB262" s="54">
        <f>_xlfn.IFNA(IF(AB$3="Productivity",
INDEX('Productivity Dump'!$E$4:$AJ$500,
MATCH($A262,'Productivity Dump'!$A$4:$A$500,0),
MATCH(AB$2,'Productivity Dump'!$E$3:$AJ$3,0)
),
IF(AB$3="Attendance",
INDEX('Attendance Dump'!$E$2:$AI$400,
MATCH($A262,'Attendance Dump'!$B$2:$B$400,0),
MATCH(AB$2,'Attendance Dump'!$E$1:$AI$1,0)
),
INDEX('Active Hour''s Dump'!$D$3:$AH$337,
MATCH($C262,'Active Hour''s Dump'!$A$3:$A$337,0),
MATCH(AB$2,'Active Hour''s Dump'!$D$2:$AH$2,0)
))),"")</f>
        <v>11.1666666666667</v>
      </c>
      <c r="AC262" s="13">
        <f>_xlfn.IFNA(IF(AC$3="Productivity",
INDEX('Productivity Dump'!$E$4:$AJ$500,
MATCH($A262,'Productivity Dump'!$A$4:$A$500,0),
MATCH(AC$2,'Productivity Dump'!$E$3:$AJ$3,0)
),
IF(AC$3="Attendance",
INDEX('Attendance Dump'!$E$2:$AI$400,
MATCH($A262,'Attendance Dump'!$B$2:$B$400,0),
MATCH(AC$2,'Attendance Dump'!$E$1:$AI$1,0)
),
INDEX('Active Hour''s Dump'!$D$3:$AH$337,
MATCH($C262,'Active Hour''s Dump'!$A$3:$A$337,0),
MATCH(AC$2,'Active Hour''s Dump'!$D$2:$AH$2,0)
))),"")</f>
        <v>954.79100000000017</v>
      </c>
      <c r="AD262" s="13" t="str">
        <f>_xlfn.IFNA(IF(AD$3="Productivity",
INDEX('Productivity Dump'!$E$4:$AJ$500,
MATCH($A262,'Productivity Dump'!$A$4:$A$500,0),
MATCH(AD$2,'Productivity Dump'!$E$3:$AJ$3,0)
),
IF(AD$3="Attendance",
INDEX('Attendance Dump'!$E$2:$AI$400,
MATCH($A262,'Attendance Dump'!$B$2:$B$400,0),
MATCH(AD$2,'Attendance Dump'!$E$1:$AI$1,0)
),
INDEX('Active Hour''s Dump'!$D$3:$AH$337,
MATCH($C262,'Active Hour''s Dump'!$A$3:$A$337,0),
MATCH(AD$2,'Active Hour''s Dump'!$D$2:$AH$2,0)
))),"")</f>
        <v>P</v>
      </c>
      <c r="AE262" s="54">
        <f>_xlfn.IFNA(IF(AE$3="Productivity",
INDEX('Productivity Dump'!$E$4:$AJ$500,
MATCH($A262,'Productivity Dump'!$A$4:$A$500,0),
MATCH(AE$2,'Productivity Dump'!$E$3:$AJ$3,0)
),
IF(AE$3="Attendance",
INDEX('Attendance Dump'!$E$2:$AI$400,
MATCH($A262,'Attendance Dump'!$B$2:$B$400,0),
MATCH(AE$2,'Attendance Dump'!$E$1:$AI$1,0)
),
INDEX('Active Hour''s Dump'!$D$3:$AH$337,
MATCH($C262,'Active Hour''s Dump'!$A$3:$A$337,0),
MATCH(AE$2,'Active Hour''s Dump'!$D$2:$AH$2,0)
))),"")</f>
        <v>10.6666666666667</v>
      </c>
      <c r="AF262" s="13">
        <f>_xlfn.IFNA(IF(AF$3="Productivity",
INDEX('Productivity Dump'!$E$4:$AJ$500,
MATCH($A262,'Productivity Dump'!$A$4:$A$500,0),
MATCH(AF$2,'Productivity Dump'!$E$3:$AJ$3,0)
),
IF(AF$3="Attendance",
INDEX('Attendance Dump'!$E$2:$AI$400,
MATCH($A262,'Attendance Dump'!$B$2:$B$400,0),
MATCH(AF$2,'Attendance Dump'!$E$1:$AI$1,0)
),
INDEX('Active Hour''s Dump'!$D$3:$AH$337,
MATCH($C262,'Active Hour''s Dump'!$A$3:$A$337,0),
MATCH(AF$2,'Active Hour''s Dump'!$D$2:$AH$2,0)
))),"")</f>
        <v>905.20800000000008</v>
      </c>
      <c r="AG262" s="13" t="str">
        <f>_xlfn.IFNA(IF(AG$3="Productivity",
INDEX('Productivity Dump'!$E$4:$AJ$500,
MATCH($A262,'Productivity Dump'!$A$4:$A$500,0),
MATCH(AG$2,'Productivity Dump'!$E$3:$AJ$3,0)
),
IF(AG$3="Attendance",
INDEX('Attendance Dump'!$E$2:$AI$400,
MATCH($A262,'Attendance Dump'!$B$2:$B$400,0),
MATCH(AG$2,'Attendance Dump'!$E$1:$AI$1,0)
),
INDEX('Active Hour''s Dump'!$D$3:$AH$337,
MATCH($C262,'Active Hour''s Dump'!$A$3:$A$337,0),
MATCH(AG$2,'Active Hour''s Dump'!$D$2:$AH$2,0)
))),"")</f>
        <v>P</v>
      </c>
      <c r="AH262" s="54">
        <f>_xlfn.IFNA(IF(AH$3="Productivity",
INDEX('Productivity Dump'!$E$4:$AJ$500,
MATCH($A262,'Productivity Dump'!$A$4:$A$500,0),
MATCH(AH$2,'Productivity Dump'!$E$3:$AJ$3,0)
),
IF(AH$3="Attendance",
INDEX('Attendance Dump'!$E$2:$AI$400,
MATCH($A262,'Attendance Dump'!$B$2:$B$400,0),
MATCH(AH$2,'Attendance Dump'!$E$1:$AI$1,0)
),
INDEX('Active Hour''s Dump'!$D$3:$AH$337,
MATCH($C262,'Active Hour''s Dump'!$A$3:$A$337,0),
MATCH(AH$2,'Active Hour''s Dump'!$D$2:$AH$2,0)
))),"")</f>
        <v>11.4166666666667</v>
      </c>
      <c r="AI262" s="13">
        <f>_xlfn.IFNA(IF(AI$3="Productivity",
INDEX('Productivity Dump'!$E$4:$AJ$500,
MATCH($A262,'Productivity Dump'!$A$4:$A$500,0),
MATCH(AI$2,'Productivity Dump'!$E$3:$AJ$3,0)
),
IF(AI$3="Attendance",
INDEX('Attendance Dump'!$E$2:$AI$400,
MATCH($A262,'Attendance Dump'!$B$2:$B$400,0),
MATCH(AI$2,'Attendance Dump'!$E$1:$AI$1,0)
),
INDEX('Active Hour''s Dump'!$D$3:$AH$337,
MATCH($C262,'Active Hour''s Dump'!$A$3:$A$337,0),
MATCH(AI$2,'Active Hour''s Dump'!$D$2:$AH$2,0)
))),"")</f>
        <v>538.93500000000006</v>
      </c>
      <c r="AJ262" s="13" t="str">
        <f>_xlfn.IFNA(IF(AJ$3="Productivity",
INDEX('Productivity Dump'!$E$4:$AJ$500,
MATCH($A262,'Productivity Dump'!$A$4:$A$500,0),
MATCH(AJ$2,'Productivity Dump'!$E$3:$AJ$3,0)
),
IF(AJ$3="Attendance",
INDEX('Attendance Dump'!$E$2:$AI$400,
MATCH($A262,'Attendance Dump'!$B$2:$B$400,0),
MATCH(AJ$2,'Attendance Dump'!$E$1:$AI$1,0)
),
INDEX('Active Hour''s Dump'!$D$3:$AH$337,
MATCH($C262,'Active Hour''s Dump'!$A$3:$A$337,0),
MATCH(AJ$2,'Active Hour''s Dump'!$D$2:$AH$2,0)
))),"")</f>
        <v>P</v>
      </c>
      <c r="AK262" s="54">
        <f>_xlfn.IFNA(IF(AK$3="Productivity",
INDEX('Productivity Dump'!$E$4:$AJ$500,
MATCH($A262,'Productivity Dump'!$A$4:$A$500,0),
MATCH(AK$2,'Productivity Dump'!$E$3:$AJ$3,0)
),
IF(AK$3="Attendance",
INDEX('Attendance Dump'!$E$2:$AI$400,
MATCH($A262,'Attendance Dump'!$B$2:$B$400,0),
MATCH(AK$2,'Attendance Dump'!$E$1:$AI$1,0)
),
INDEX('Active Hour''s Dump'!$D$3:$AH$337,
MATCH($C262,'Active Hour''s Dump'!$A$3:$A$337,0),
MATCH(AK$2,'Active Hour''s Dump'!$D$2:$AH$2,0)
))),"")</f>
        <v>7.75</v>
      </c>
      <c r="AL262" s="13">
        <f>_xlfn.IFNA(IF(AL$3="Productivity",
INDEX('Productivity Dump'!$E$4:$AJ$500,
MATCH($A262,'Productivity Dump'!$A$4:$A$500,0),
MATCH(AL$2,'Productivity Dump'!$E$3:$AJ$3,0)
),
IF(AL$3="Attendance",
INDEX('Attendance Dump'!$E$2:$AI$400,
MATCH($A262,'Attendance Dump'!$B$2:$B$400,0),
MATCH(AL$2,'Attendance Dump'!$E$1:$AI$1,0)
),
INDEX('Active Hour''s Dump'!$D$3:$AH$337,
MATCH($C262,'Active Hour''s Dump'!$A$3:$A$337,0),
MATCH(AL$2,'Active Hour''s Dump'!$D$2:$AH$2,0)
))),"")</f>
        <v>6.9690000000000003</v>
      </c>
      <c r="AM262" s="13" t="str">
        <f>_xlfn.IFNA(IF(AM$3="Productivity",
INDEX('Productivity Dump'!$E$4:$AJ$500,
MATCH($A262,'Productivity Dump'!$A$4:$A$500,0),
MATCH(AM$2,'Productivity Dump'!$E$3:$AJ$3,0)
),
IF(AM$3="Attendance",
INDEX('Attendance Dump'!$E$2:$AI$400,
MATCH($A262,'Attendance Dump'!$B$2:$B$400,0),
MATCH(AM$2,'Attendance Dump'!$E$1:$AI$1,0)
),
INDEX('Active Hour''s Dump'!$D$3:$AH$337,
MATCH($C262,'Active Hour''s Dump'!$A$3:$A$337,0),
MATCH(AM$2,'Active Hour''s Dump'!$D$2:$AH$2,0)
))),"")</f>
        <v>WO</v>
      </c>
      <c r="AN262" s="54">
        <f>_xlfn.IFNA(IF(AN$3="Productivity",
INDEX('Productivity Dump'!$E$4:$AJ$500,
MATCH($A262,'Productivity Dump'!$A$4:$A$500,0),
MATCH(AN$2,'Productivity Dump'!$E$3:$AJ$3,0)
),
IF(AN$3="Attendance",
INDEX('Attendance Dump'!$E$2:$AI$400,
MATCH($A262,'Attendance Dump'!$B$2:$B$400,0),
MATCH(AN$2,'Attendance Dump'!$E$1:$AI$1,0)
),
INDEX('Active Hour''s Dump'!$D$3:$AH$337,
MATCH($C262,'Active Hour''s Dump'!$A$3:$A$337,0),
MATCH(AN$2,'Active Hour''s Dump'!$D$2:$AH$2,0)
))),"")</f>
        <v>0</v>
      </c>
      <c r="AO262" s="13">
        <f>_xlfn.IFNA(IF(AO$3="Productivity",
INDEX('Productivity Dump'!$E$4:$AJ$500,
MATCH($A262,'Productivity Dump'!$A$4:$A$500,0),
MATCH(AO$2,'Productivity Dump'!$E$3:$AJ$3,0)
),
IF(AO$3="Attendance",
INDEX('Attendance Dump'!$E$2:$AI$400,
MATCH($A262,'Attendance Dump'!$B$2:$B$400,0),
MATCH(AO$2,'Attendance Dump'!$E$1:$AI$1,0)
),
INDEX('Active Hour''s Dump'!$D$3:$AH$337,
MATCH($C262,'Active Hour''s Dump'!$A$3:$A$337,0),
MATCH(AO$2,'Active Hour''s Dump'!$D$2:$AH$2,0)
))),"")</f>
        <v>458.13399999999996</v>
      </c>
      <c r="AP262" s="13" t="str">
        <f>_xlfn.IFNA(IF(AP$3="Productivity",
INDEX('Productivity Dump'!$E$4:$AJ$500,
MATCH($A262,'Productivity Dump'!$A$4:$A$500,0),
MATCH(AP$2,'Productivity Dump'!$E$3:$AJ$3,0)
),
IF(AP$3="Attendance",
INDEX('Attendance Dump'!$E$2:$AI$400,
MATCH($A262,'Attendance Dump'!$B$2:$B$400,0),
MATCH(AP$2,'Attendance Dump'!$E$1:$AI$1,0)
),
INDEX('Active Hour''s Dump'!$D$3:$AH$337,
MATCH($C262,'Active Hour''s Dump'!$A$3:$A$337,0),
MATCH(AP$2,'Active Hour''s Dump'!$D$2:$AH$2,0)
))),"")</f>
        <v>P</v>
      </c>
      <c r="AQ262" s="54">
        <f>_xlfn.IFNA(IF(AQ$3="Productivity",
INDEX('Productivity Dump'!$E$4:$AJ$500,
MATCH($A262,'Productivity Dump'!$A$4:$A$500,0),
MATCH(AQ$2,'Productivity Dump'!$E$3:$AJ$3,0)
),
IF(AQ$3="Attendance",
INDEX('Attendance Dump'!$E$2:$AI$400,
MATCH($A262,'Attendance Dump'!$B$2:$B$400,0),
MATCH(AQ$2,'Attendance Dump'!$E$1:$AI$1,0)
),
INDEX('Active Hour''s Dump'!$D$3:$AH$337,
MATCH($C262,'Active Hour''s Dump'!$A$3:$A$337,0),
MATCH(AQ$2,'Active Hour''s Dump'!$D$2:$AH$2,0)
))),"")</f>
        <v>7.25</v>
      </c>
      <c r="AR262" s="13">
        <f>_xlfn.IFNA(IF(AR$3="Productivity",
INDEX('Productivity Dump'!$E$4:$AJ$500,
MATCH($A262,'Productivity Dump'!$A$4:$A$500,0),
MATCH(AR$2,'Productivity Dump'!$E$3:$AJ$3,0)
),
IF(AR$3="Attendance",
INDEX('Attendance Dump'!$E$2:$AI$400,
MATCH($A262,'Attendance Dump'!$B$2:$B$400,0),
MATCH(AR$2,'Attendance Dump'!$E$1:$AI$1,0)
),
INDEX('Active Hour''s Dump'!$D$3:$AH$337,
MATCH($C262,'Active Hour''s Dump'!$A$3:$A$337,0),
MATCH(AR$2,'Active Hour''s Dump'!$D$2:$AH$2,0)
))),"")</f>
        <v>952.01</v>
      </c>
      <c r="AS262" s="13" t="str">
        <f>_xlfn.IFNA(IF(AS$3="Productivity",
INDEX('Productivity Dump'!$E$4:$AJ$500,
MATCH($A262,'Productivity Dump'!$A$4:$A$500,0),
MATCH(AS$2,'Productivity Dump'!$E$3:$AJ$3,0)
),
IF(AS$3="Attendance",
INDEX('Attendance Dump'!$E$2:$AI$400,
MATCH($A262,'Attendance Dump'!$B$2:$B$400,0),
MATCH(AS$2,'Attendance Dump'!$E$1:$AI$1,0)
),
INDEX('Active Hour''s Dump'!$D$3:$AH$337,
MATCH($C262,'Active Hour''s Dump'!$A$3:$A$337,0),
MATCH(AS$2,'Active Hour''s Dump'!$D$2:$AH$2,0)
))),"")</f>
        <v>P</v>
      </c>
      <c r="AT262" s="54">
        <f>_xlfn.IFNA(IF(AT$3="Productivity",
INDEX('Productivity Dump'!$E$4:$AJ$500,
MATCH($A262,'Productivity Dump'!$A$4:$A$500,0),
MATCH(AT$2,'Productivity Dump'!$E$3:$AJ$3,0)
),
IF(AT$3="Attendance",
INDEX('Attendance Dump'!$E$2:$AI$400,
MATCH($A262,'Attendance Dump'!$B$2:$B$400,0),
MATCH(AT$2,'Attendance Dump'!$E$1:$AI$1,0)
),
INDEX('Active Hour''s Dump'!$D$3:$AH$337,
MATCH($C262,'Active Hour''s Dump'!$A$3:$A$337,0),
MATCH(AT$2,'Active Hour''s Dump'!$D$2:$AH$2,0)
))),"")</f>
        <v>11.1666666666667</v>
      </c>
      <c r="AU262" s="13">
        <f>_xlfn.IFNA(IF(AU$3="Productivity",
INDEX('Productivity Dump'!$E$4:$AJ$500,
MATCH($A262,'Productivity Dump'!$A$4:$A$500,0),
MATCH(AU$2,'Productivity Dump'!$E$3:$AJ$3,0)
),
IF(AU$3="Attendance",
INDEX('Attendance Dump'!$E$2:$AI$400,
MATCH($A262,'Attendance Dump'!$B$2:$B$400,0),
MATCH(AU$2,'Attendance Dump'!$E$1:$AI$1,0)
),
INDEX('Active Hour''s Dump'!$D$3:$AH$337,
MATCH($C262,'Active Hour''s Dump'!$A$3:$A$337,0),
MATCH(AU$2,'Active Hour''s Dump'!$D$2:$AH$2,0)
))),"")</f>
        <v>942.64899999999989</v>
      </c>
      <c r="AV262" s="13" t="str">
        <f>_xlfn.IFNA(IF(AV$3="Productivity",
INDEX('Productivity Dump'!$E$4:$AJ$500,
MATCH($A262,'Productivity Dump'!$A$4:$A$500,0),
MATCH(AV$2,'Productivity Dump'!$E$3:$AJ$3,0)
),
IF(AV$3="Attendance",
INDEX('Attendance Dump'!$E$2:$AI$400,
MATCH($A262,'Attendance Dump'!$B$2:$B$400,0),
MATCH(AV$2,'Attendance Dump'!$E$1:$AI$1,0)
),
INDEX('Active Hour''s Dump'!$D$3:$AH$337,
MATCH($C262,'Active Hour''s Dump'!$A$3:$A$337,0),
MATCH(AV$2,'Active Hour''s Dump'!$D$2:$AH$2,0)
))),"")</f>
        <v>P</v>
      </c>
      <c r="AW262" s="54">
        <f>_xlfn.IFNA(IF(AW$3="Productivity",
INDEX('Productivity Dump'!$E$4:$AJ$500,
MATCH($A262,'Productivity Dump'!$A$4:$A$500,0),
MATCH(AW$2,'Productivity Dump'!$E$3:$AJ$3,0)
),
IF(AW$3="Attendance",
INDEX('Attendance Dump'!$E$2:$AI$400,
MATCH($A262,'Attendance Dump'!$B$2:$B$400,0),
MATCH(AW$2,'Attendance Dump'!$E$1:$AI$1,0)
),
INDEX('Active Hour''s Dump'!$D$3:$AH$337,
MATCH($C262,'Active Hour''s Dump'!$A$3:$A$337,0),
MATCH(AW$2,'Active Hour''s Dump'!$D$2:$AH$2,0)
))),"")</f>
        <v>10.8333333333333</v>
      </c>
      <c r="AX262" s="13">
        <f>_xlfn.IFNA(IF(AX$3="Productivity",
INDEX('Productivity Dump'!$E$4:$AJ$500,
MATCH($A262,'Productivity Dump'!$A$4:$A$500,0),
MATCH(AX$2,'Productivity Dump'!$E$3:$AJ$3,0)
),
IF(AX$3="Attendance",
INDEX('Attendance Dump'!$E$2:$AI$400,
MATCH($A262,'Attendance Dump'!$B$2:$B$400,0),
MATCH(AX$2,'Attendance Dump'!$E$1:$AI$1,0)
),
INDEX('Active Hour''s Dump'!$D$3:$AH$337,
MATCH($C262,'Active Hour''s Dump'!$A$3:$A$337,0),
MATCH(AX$2,'Active Hour''s Dump'!$D$2:$AH$2,0)
))),"")</f>
        <v>1001.2680000000001</v>
      </c>
      <c r="AY262" s="13" t="str">
        <f>_xlfn.IFNA(IF(AY$3="Productivity",
INDEX('Productivity Dump'!$E$4:$AJ$500,
MATCH($A262,'Productivity Dump'!$A$4:$A$500,0),
MATCH(AY$2,'Productivity Dump'!$E$3:$AJ$3,0)
),
IF(AY$3="Attendance",
INDEX('Attendance Dump'!$E$2:$AI$400,
MATCH($A262,'Attendance Dump'!$B$2:$B$400,0),
MATCH(AY$2,'Attendance Dump'!$E$1:$AI$1,0)
),
INDEX('Active Hour''s Dump'!$D$3:$AH$337,
MATCH($C262,'Active Hour''s Dump'!$A$3:$A$337,0),
MATCH(AY$2,'Active Hour''s Dump'!$D$2:$AH$2,0)
))),"")</f>
        <v>P</v>
      </c>
      <c r="AZ262" s="54">
        <f>_xlfn.IFNA(IF(AZ$3="Productivity",
INDEX('Productivity Dump'!$E$4:$AJ$500,
MATCH($A262,'Productivity Dump'!$A$4:$A$500,0),
MATCH(AZ$2,'Productivity Dump'!$E$3:$AJ$3,0)
),
IF(AZ$3="Attendance",
INDEX('Attendance Dump'!$E$2:$AI$400,
MATCH($A262,'Attendance Dump'!$B$2:$B$400,0),
MATCH(AZ$2,'Attendance Dump'!$E$1:$AI$1,0)
),
INDEX('Active Hour''s Dump'!$D$3:$AH$337,
MATCH($C262,'Active Hour''s Dump'!$A$3:$A$337,0),
MATCH(AZ$2,'Active Hour''s Dump'!$D$2:$AH$2,0)
))),"")</f>
        <v>11.6666666666667</v>
      </c>
      <c r="BA262" s="13">
        <f>_xlfn.IFNA(IF(BA$3="Productivity",
INDEX('Productivity Dump'!$E$4:$AJ$500,
MATCH($A262,'Productivity Dump'!$A$4:$A$500,0),
MATCH(BA$2,'Productivity Dump'!$E$3:$AJ$3,0)
),
IF(BA$3="Attendance",
INDEX('Attendance Dump'!$E$2:$AI$400,
MATCH($A262,'Attendance Dump'!$B$2:$B$400,0),
MATCH(BA$2,'Attendance Dump'!$E$1:$AI$1,0)
),
INDEX('Active Hour''s Dump'!$D$3:$AH$337,
MATCH($C262,'Active Hour''s Dump'!$A$3:$A$337,0),
MATCH(BA$2,'Active Hour''s Dump'!$D$2:$AH$2,0)
))),"")</f>
        <v>938.73</v>
      </c>
      <c r="BB262" s="13" t="str">
        <f>_xlfn.IFNA(IF(BB$3="Productivity",
INDEX('Productivity Dump'!$E$4:$AJ$500,
MATCH($A262,'Productivity Dump'!$A$4:$A$500,0),
MATCH(BB$2,'Productivity Dump'!$E$3:$AJ$3,0)
),
IF(BB$3="Attendance",
INDEX('Attendance Dump'!$E$2:$AI$400,
MATCH($A262,'Attendance Dump'!$B$2:$B$400,0),
MATCH(BB$2,'Attendance Dump'!$E$1:$AI$1,0)
),
INDEX('Active Hour''s Dump'!$D$3:$AH$337,
MATCH($C262,'Active Hour''s Dump'!$A$3:$A$337,0),
MATCH(BB$2,'Active Hour''s Dump'!$D$2:$AH$2,0)
))),"")</f>
        <v>P</v>
      </c>
      <c r="BC262" s="54">
        <f>_xlfn.IFNA(IF(BC$3="Productivity",
INDEX('Productivity Dump'!$E$4:$AJ$500,
MATCH($A262,'Productivity Dump'!$A$4:$A$500,0),
MATCH(BC$2,'Productivity Dump'!$E$3:$AJ$3,0)
),
IF(BC$3="Attendance",
INDEX('Attendance Dump'!$E$2:$AI$400,
MATCH($A262,'Attendance Dump'!$B$2:$B$400,0),
MATCH(BC$2,'Attendance Dump'!$E$1:$AI$1,0)
),
INDEX('Active Hour''s Dump'!$D$3:$AH$337,
MATCH($C262,'Active Hour''s Dump'!$A$3:$A$337,0),
MATCH(BC$2,'Active Hour''s Dump'!$D$2:$AH$2,0)
))),"")</f>
        <v>9.3333333333333304</v>
      </c>
      <c r="BD262" s="13">
        <f>_xlfn.IFNA(IF(BD$3="Productivity",
INDEX('Productivity Dump'!$E$4:$AJ$500,
MATCH($A262,'Productivity Dump'!$A$4:$A$500,0),
MATCH(BD$2,'Productivity Dump'!$E$3:$AJ$3,0)
),
IF(BD$3="Attendance",
INDEX('Attendance Dump'!$E$2:$AI$400,
MATCH($A262,'Attendance Dump'!$B$2:$B$400,0),
MATCH(BD$2,'Attendance Dump'!$E$1:$AI$1,0)
),
INDEX('Active Hour''s Dump'!$D$3:$AH$337,
MATCH($C262,'Active Hour''s Dump'!$A$3:$A$337,0),
MATCH(BD$2,'Active Hour''s Dump'!$D$2:$AH$2,0)
))),"")</f>
        <v>397.73299999999995</v>
      </c>
      <c r="BE262" s="13" t="str">
        <f>_xlfn.IFNA(IF(BE$3="Productivity",
INDEX('Productivity Dump'!$E$4:$AJ$500,
MATCH($A262,'Productivity Dump'!$A$4:$A$500,0),
MATCH(BE$2,'Productivity Dump'!$E$3:$AJ$3,0)
),
IF(BE$3="Attendance",
INDEX('Attendance Dump'!$E$2:$AI$400,
MATCH($A262,'Attendance Dump'!$B$2:$B$400,0),
MATCH(BE$2,'Attendance Dump'!$E$1:$AI$1,0)
),
INDEX('Active Hour''s Dump'!$D$3:$AH$337,
MATCH($C262,'Active Hour''s Dump'!$A$3:$A$337,0),
MATCH(BE$2,'Active Hour''s Dump'!$D$2:$AH$2,0)
))),"")</f>
        <v>P</v>
      </c>
      <c r="BF262" s="54">
        <f>_xlfn.IFNA(IF(BF$3="Productivity",
INDEX('Productivity Dump'!$E$4:$AJ$500,
MATCH($A262,'Productivity Dump'!$A$4:$A$500,0),
MATCH(BF$2,'Productivity Dump'!$E$3:$AJ$3,0)
),
IF(BF$3="Attendance",
INDEX('Attendance Dump'!$E$2:$AI$400,
MATCH($A262,'Attendance Dump'!$B$2:$B$400,0),
MATCH(BF$2,'Attendance Dump'!$E$1:$AI$1,0)
),
INDEX('Active Hour''s Dump'!$D$3:$AH$337,
MATCH($C262,'Active Hour''s Dump'!$A$3:$A$337,0),
MATCH(BF$2,'Active Hour''s Dump'!$D$2:$AH$2,0)
))),"")</f>
        <v>4.9166666666666696</v>
      </c>
      <c r="BG262" s="13">
        <f>_xlfn.IFNA(IF(BG$3="Productivity",
INDEX('Productivity Dump'!$E$4:$AJ$500,
MATCH($A262,'Productivity Dump'!$A$4:$A$500,0),
MATCH(BG$2,'Productivity Dump'!$E$3:$AJ$3,0)
),
IF(BG$3="Attendance",
INDEX('Attendance Dump'!$E$2:$AI$400,
MATCH($A262,'Attendance Dump'!$B$2:$B$400,0),
MATCH(BG$2,'Attendance Dump'!$E$1:$AI$1,0)
),
INDEX('Active Hour''s Dump'!$D$3:$AH$337,
MATCH($C262,'Active Hour''s Dump'!$A$3:$A$337,0),
MATCH(BG$2,'Active Hour''s Dump'!$D$2:$AH$2,0)
))),"")</f>
        <v>0</v>
      </c>
      <c r="BH262" s="13" t="str">
        <f>_xlfn.IFNA(IF(BH$3="Productivity",
INDEX('Productivity Dump'!$E$4:$AJ$500,
MATCH($A262,'Productivity Dump'!$A$4:$A$500,0),
MATCH(BH$2,'Productivity Dump'!$E$3:$AJ$3,0)
),
IF(BH$3="Attendance",
INDEX('Attendance Dump'!$E$2:$AI$400,
MATCH($A262,'Attendance Dump'!$B$2:$B$400,0),
MATCH(BH$2,'Attendance Dump'!$E$1:$AI$1,0)
),
INDEX('Active Hour''s Dump'!$D$3:$AH$337,
MATCH($C262,'Active Hour''s Dump'!$A$3:$A$337,0),
MATCH(BH$2,'Active Hour''s Dump'!$D$2:$AH$2,0)
))),"")</f>
        <v>WO</v>
      </c>
      <c r="BI262" s="54">
        <f>_xlfn.IFNA(IF(BI$3="Productivity",
INDEX('Productivity Dump'!$E$4:$AJ$500,
MATCH($A262,'Productivity Dump'!$A$4:$A$500,0),
MATCH(BI$2,'Productivity Dump'!$E$3:$AJ$3,0)
),
IF(BI$3="Attendance",
INDEX('Attendance Dump'!$E$2:$AI$400,
MATCH($A262,'Attendance Dump'!$B$2:$B$400,0),
MATCH(BI$2,'Attendance Dump'!$E$1:$AI$1,0)
),
INDEX('Active Hour''s Dump'!$D$3:$AH$337,
MATCH($C262,'Active Hour''s Dump'!$A$3:$A$337,0),
MATCH(BI$2,'Active Hour''s Dump'!$D$2:$AH$2,0)
))),"")</f>
        <v>0</v>
      </c>
      <c r="BJ262" s="13">
        <f>_xlfn.IFNA(IF(BJ$3="Productivity",
INDEX('Productivity Dump'!$E$4:$AJ$500,
MATCH($A262,'Productivity Dump'!$A$4:$A$500,0),
MATCH(BJ$2,'Productivity Dump'!$E$3:$AJ$3,0)
),
IF(BJ$3="Attendance",
INDEX('Attendance Dump'!$E$2:$AI$400,
MATCH($A262,'Attendance Dump'!$B$2:$B$400,0),
MATCH(BJ$2,'Attendance Dump'!$E$1:$AI$1,0)
),
INDEX('Active Hour''s Dump'!$D$3:$AH$337,
MATCH($C262,'Active Hour''s Dump'!$A$3:$A$337,0),
MATCH(BJ$2,'Active Hour''s Dump'!$D$2:$AH$2,0)
))),"")</f>
        <v>406.45700000000005</v>
      </c>
      <c r="BK262" s="13" t="str">
        <f>_xlfn.IFNA(IF(BK$3="Productivity",
INDEX('Productivity Dump'!$E$4:$AJ$500,
MATCH($A262,'Productivity Dump'!$A$4:$A$500,0),
MATCH(BK$2,'Productivity Dump'!$E$3:$AJ$3,0)
),
IF(BK$3="Attendance",
INDEX('Attendance Dump'!$E$2:$AI$400,
MATCH($A262,'Attendance Dump'!$B$2:$B$400,0),
MATCH(BK$2,'Attendance Dump'!$E$1:$AI$1,0)
),
INDEX('Active Hour''s Dump'!$D$3:$AH$337,
MATCH($C262,'Active Hour''s Dump'!$A$3:$A$337,0),
MATCH(BK$2,'Active Hour''s Dump'!$D$2:$AH$2,0)
))),"")</f>
        <v>P</v>
      </c>
      <c r="BL262" s="54">
        <f>_xlfn.IFNA(IF(BL$3="Productivity",
INDEX('Productivity Dump'!$E$4:$AJ$500,
MATCH($A262,'Productivity Dump'!$A$4:$A$500,0),
MATCH(BL$2,'Productivity Dump'!$E$3:$AJ$3,0)
),
IF(BL$3="Attendance",
INDEX('Attendance Dump'!$E$2:$AI$400,
MATCH($A262,'Attendance Dump'!$B$2:$B$400,0),
MATCH(BL$2,'Attendance Dump'!$E$1:$AI$1,0)
),
INDEX('Active Hour''s Dump'!$D$3:$AH$337,
MATCH($C262,'Active Hour''s Dump'!$A$3:$A$337,0),
MATCH(BL$2,'Active Hour''s Dump'!$D$2:$AH$2,0)
))),"")</f>
        <v>6.25</v>
      </c>
      <c r="BM262" s="13">
        <f>_xlfn.IFNA(IF(BM$3="Productivity",
INDEX('Productivity Dump'!$E$4:$AJ$500,
MATCH($A262,'Productivity Dump'!$A$4:$A$500,0),
MATCH(BM$2,'Productivity Dump'!$E$3:$AJ$3,0)
),
IF(BM$3="Attendance",
INDEX('Attendance Dump'!$E$2:$AI$400,
MATCH($A262,'Attendance Dump'!$B$2:$B$400,0),
MATCH(BM$2,'Attendance Dump'!$E$1:$AI$1,0)
),
INDEX('Active Hour''s Dump'!$D$3:$AH$337,
MATCH($C262,'Active Hour''s Dump'!$A$3:$A$337,0),
MATCH(BM$2,'Active Hour''s Dump'!$D$2:$AH$2,0)
))),"")</f>
        <v>818.57900000000029</v>
      </c>
      <c r="BN262" s="13" t="str">
        <f>_xlfn.IFNA(IF(BN$3="Productivity",
INDEX('Productivity Dump'!$E$4:$AJ$500,
MATCH($A262,'Productivity Dump'!$A$4:$A$500,0),
MATCH(BN$2,'Productivity Dump'!$E$3:$AJ$3,0)
),
IF(BN$3="Attendance",
INDEX('Attendance Dump'!$E$2:$AI$400,
MATCH($A262,'Attendance Dump'!$B$2:$B$400,0),
MATCH(BN$2,'Attendance Dump'!$E$1:$AI$1,0)
),
INDEX('Active Hour''s Dump'!$D$3:$AH$337,
MATCH($C262,'Active Hour''s Dump'!$A$3:$A$337,0),
MATCH(BN$2,'Active Hour''s Dump'!$D$2:$AH$2,0)
))),"")</f>
        <v>P</v>
      </c>
      <c r="BO262" s="54">
        <f>_xlfn.IFNA(IF(BO$3="Productivity",
INDEX('Productivity Dump'!$E$4:$AJ$500,
MATCH($A262,'Productivity Dump'!$A$4:$A$500,0),
MATCH(BO$2,'Productivity Dump'!$E$3:$AJ$3,0)
),
IF(BO$3="Attendance",
INDEX('Attendance Dump'!$E$2:$AI$400,
MATCH($A262,'Attendance Dump'!$B$2:$B$400,0),
MATCH(BO$2,'Attendance Dump'!$E$1:$AI$1,0)
),
INDEX('Active Hour''s Dump'!$D$3:$AH$337,
MATCH($C262,'Active Hour''s Dump'!$A$3:$A$337,0),
MATCH(BO$2,'Active Hour''s Dump'!$D$2:$AH$2,0)
))),"")</f>
        <v>11.5</v>
      </c>
      <c r="BP262" s="13">
        <f>_xlfn.IFNA(IF(BP$3="Productivity",
INDEX('Productivity Dump'!$E$4:$AJ$500,
MATCH($A262,'Productivity Dump'!$A$4:$A$500,0),
MATCH(BP$2,'Productivity Dump'!$E$3:$AJ$3,0)
),
IF(BP$3="Attendance",
INDEX('Attendance Dump'!$E$2:$AI$400,
MATCH($A262,'Attendance Dump'!$B$2:$B$400,0),
MATCH(BP$2,'Attendance Dump'!$E$1:$AI$1,0)
),
INDEX('Active Hour''s Dump'!$D$3:$AH$337,
MATCH($C262,'Active Hour''s Dump'!$A$3:$A$337,0),
MATCH(BP$2,'Active Hour''s Dump'!$D$2:$AH$2,0)
))),"")</f>
        <v>986.17700000000013</v>
      </c>
      <c r="BQ262" s="13" t="str">
        <f>_xlfn.IFNA(IF(BQ$3="Productivity",
INDEX('Productivity Dump'!$E$4:$AJ$500,
MATCH($A262,'Productivity Dump'!$A$4:$A$500,0),
MATCH(BQ$2,'Productivity Dump'!$E$3:$AJ$3,0)
),
IF(BQ$3="Attendance",
INDEX('Attendance Dump'!$E$2:$AI$400,
MATCH($A262,'Attendance Dump'!$B$2:$B$400,0),
MATCH(BQ$2,'Attendance Dump'!$E$1:$AI$1,0)
),
INDEX('Active Hour''s Dump'!$D$3:$AH$337,
MATCH($C262,'Active Hour''s Dump'!$A$3:$A$337,0),
MATCH(BQ$2,'Active Hour''s Dump'!$D$2:$AH$2,0)
))),"")</f>
        <v>P</v>
      </c>
      <c r="BR262" s="54">
        <f>_xlfn.IFNA(IF(BR$3="Productivity",
INDEX('Productivity Dump'!$E$4:$AJ$500,
MATCH($A262,'Productivity Dump'!$A$4:$A$500,0),
MATCH(BR$2,'Productivity Dump'!$E$3:$AJ$3,0)
),
IF(BR$3="Attendance",
INDEX('Attendance Dump'!$E$2:$AI$400,
MATCH($A262,'Attendance Dump'!$B$2:$B$400,0),
MATCH(BR$2,'Attendance Dump'!$E$1:$AI$1,0)
),
INDEX('Active Hour''s Dump'!$D$3:$AH$337,
MATCH($C262,'Active Hour''s Dump'!$A$3:$A$337,0),
MATCH(BR$2,'Active Hour''s Dump'!$D$2:$AH$2,0)
))),"")</f>
        <v>11.1666666666667</v>
      </c>
      <c r="BS262" s="13">
        <f>_xlfn.IFNA(IF(BS$3="Productivity",
INDEX('Productivity Dump'!$E$4:$AJ$500,
MATCH($A262,'Productivity Dump'!$A$4:$A$500,0),
MATCH(BS$2,'Productivity Dump'!$E$3:$AJ$3,0)
),
IF(BS$3="Attendance",
INDEX('Attendance Dump'!$E$2:$AI$400,
MATCH($A262,'Attendance Dump'!$B$2:$B$400,0),
MATCH(BS$2,'Attendance Dump'!$E$1:$AI$1,0)
),
INDEX('Active Hour''s Dump'!$D$3:$AH$337,
MATCH($C262,'Active Hour''s Dump'!$A$3:$A$337,0),
MATCH(BS$2,'Active Hour''s Dump'!$D$2:$AH$2,0)
))),"")</f>
        <v>911.73700000000008</v>
      </c>
      <c r="BT262" s="13" t="str">
        <f>_xlfn.IFNA(IF(BT$3="Productivity",
INDEX('Productivity Dump'!$E$4:$AJ$500,
MATCH($A262,'Productivity Dump'!$A$4:$A$500,0),
MATCH(BT$2,'Productivity Dump'!$E$3:$AJ$3,0)
),
IF(BT$3="Attendance",
INDEX('Attendance Dump'!$E$2:$AI$400,
MATCH($A262,'Attendance Dump'!$B$2:$B$400,0),
MATCH(BT$2,'Attendance Dump'!$E$1:$AI$1,0)
),
INDEX('Active Hour''s Dump'!$D$3:$AH$337,
MATCH($C262,'Active Hour''s Dump'!$A$3:$A$337,0),
MATCH(BT$2,'Active Hour''s Dump'!$D$2:$AH$2,0)
))),"")</f>
        <v>H(P)</v>
      </c>
      <c r="BU262" s="54">
        <f>_xlfn.IFNA(IF(BU$3="Productivity",
INDEX('Productivity Dump'!$E$4:$AJ$500,
MATCH($A262,'Productivity Dump'!$A$4:$A$500,0),
MATCH(BU$2,'Productivity Dump'!$E$3:$AJ$3,0)
),
IF(BU$3="Attendance",
INDEX('Attendance Dump'!$E$2:$AI$400,
MATCH($A262,'Attendance Dump'!$B$2:$B$400,0),
MATCH(BU$2,'Attendance Dump'!$E$1:$AI$1,0)
),
INDEX('Active Hour''s Dump'!$D$3:$AH$337,
MATCH($C262,'Active Hour''s Dump'!$A$3:$A$337,0),
MATCH(BU$2,'Active Hour''s Dump'!$D$2:$AH$2,0)
))),"")</f>
        <v>11</v>
      </c>
      <c r="BV262" s="13">
        <f>_xlfn.IFNA(IF(BV$3="Productivity",
INDEX('Productivity Dump'!$E$4:$AJ$500,
MATCH($A262,'Productivity Dump'!$A$4:$A$500,0),
MATCH(BV$2,'Productivity Dump'!$E$3:$AJ$3,0)
),
IF(BV$3="Attendance",
INDEX('Attendance Dump'!$E$2:$AI$400,
MATCH($A262,'Attendance Dump'!$B$2:$B$400,0),
MATCH(BV$2,'Attendance Dump'!$E$1:$AI$1,0)
),
INDEX('Active Hour''s Dump'!$D$3:$AH$337,
MATCH($C262,'Active Hour''s Dump'!$A$3:$A$337,0),
MATCH(BV$2,'Active Hour''s Dump'!$D$2:$AH$2,0)
))),"")</f>
        <v>924.96600000000024</v>
      </c>
      <c r="BW262" s="13" t="str">
        <f>_xlfn.IFNA(IF(BW$3="Productivity",
INDEX('Productivity Dump'!$E$4:$AJ$500,
MATCH($A262,'Productivity Dump'!$A$4:$A$500,0),
MATCH(BW$2,'Productivity Dump'!$E$3:$AJ$3,0)
),
IF(BW$3="Attendance",
INDEX('Attendance Dump'!$E$2:$AI$400,
MATCH($A262,'Attendance Dump'!$B$2:$B$400,0),
MATCH(BW$2,'Attendance Dump'!$E$1:$AI$1,0)
),
INDEX('Active Hour''s Dump'!$D$3:$AH$337,
MATCH($C262,'Active Hour''s Dump'!$A$3:$A$337,0),
MATCH(BW$2,'Active Hour''s Dump'!$D$2:$AH$2,0)
))),"")</f>
        <v>P</v>
      </c>
      <c r="BX262" s="54">
        <f>_xlfn.IFNA(IF(BX$3="Productivity",
INDEX('Productivity Dump'!$E$4:$AJ$500,
MATCH($A262,'Productivity Dump'!$A$4:$A$500,0),
MATCH(BX$2,'Productivity Dump'!$E$3:$AJ$3,0)
),
IF(BX$3="Attendance",
INDEX('Attendance Dump'!$E$2:$AI$400,
MATCH($A262,'Attendance Dump'!$B$2:$B$400,0),
MATCH(BX$2,'Attendance Dump'!$E$1:$AI$1,0)
),
INDEX('Active Hour''s Dump'!$D$3:$AH$337,
MATCH($C262,'Active Hour''s Dump'!$A$3:$A$337,0),
MATCH(BX$2,'Active Hour''s Dump'!$D$2:$AH$2,0)
))),"")</f>
        <v>11</v>
      </c>
      <c r="BY262" s="13">
        <f>_xlfn.IFNA(IF(BY$3="Productivity",
INDEX('Productivity Dump'!$E$4:$AJ$500,
MATCH($A262,'Productivity Dump'!$A$4:$A$500,0),
MATCH(BY$2,'Productivity Dump'!$E$3:$AJ$3,0)
),
IF(BY$3="Attendance",
INDEX('Attendance Dump'!$E$2:$AI$400,
MATCH($A262,'Attendance Dump'!$B$2:$B$400,0),
MATCH(BY$2,'Attendance Dump'!$E$1:$AI$1,0)
),
INDEX('Active Hour''s Dump'!$D$3:$AH$337,
MATCH($C262,'Active Hour''s Dump'!$A$3:$A$337,0),
MATCH(BY$2,'Active Hour''s Dump'!$D$2:$AH$2,0)
))),"")</f>
        <v>515.27</v>
      </c>
      <c r="BZ262" s="13" t="str">
        <f>_xlfn.IFNA(IF(BZ$3="Productivity",
INDEX('Productivity Dump'!$E$4:$AJ$500,
MATCH($A262,'Productivity Dump'!$A$4:$A$500,0),
MATCH(BZ$2,'Productivity Dump'!$E$3:$AJ$3,0)
),
IF(BZ$3="Attendance",
INDEX('Attendance Dump'!$E$2:$AI$400,
MATCH($A262,'Attendance Dump'!$B$2:$B$400,0),
MATCH(BZ$2,'Attendance Dump'!$E$1:$AI$1,0)
),
INDEX('Active Hour''s Dump'!$D$3:$AH$337,
MATCH($C262,'Active Hour''s Dump'!$A$3:$A$337,0),
MATCH(BZ$2,'Active Hour''s Dump'!$D$2:$AH$2,0)
))),"")</f>
        <v>P</v>
      </c>
      <c r="CA262" s="54">
        <f>_xlfn.IFNA(IF(CA$3="Productivity",
INDEX('Productivity Dump'!$E$4:$AJ$500,
MATCH($A262,'Productivity Dump'!$A$4:$A$500,0),
MATCH(CA$2,'Productivity Dump'!$E$3:$AJ$3,0)
),
IF(CA$3="Attendance",
INDEX('Attendance Dump'!$E$2:$AI$400,
MATCH($A262,'Attendance Dump'!$B$2:$B$400,0),
MATCH(CA$2,'Attendance Dump'!$E$1:$AI$1,0)
),
INDEX('Active Hour''s Dump'!$D$3:$AH$337,
MATCH($C262,'Active Hour''s Dump'!$A$3:$A$337,0),
MATCH(CA$2,'Active Hour''s Dump'!$D$2:$AH$2,0)
))),"")</f>
        <v>7.4166666666666696</v>
      </c>
      <c r="CB262" s="13">
        <f>_xlfn.IFNA(IF(CB$3="Productivity",
INDEX('Productivity Dump'!$E$4:$AJ$500,
MATCH($A262,'Productivity Dump'!$A$4:$A$500,0),
MATCH(CB$2,'Productivity Dump'!$E$3:$AJ$3,0)
),
IF(CB$3="Attendance",
INDEX('Attendance Dump'!$E$2:$AI$400,
MATCH($A262,'Attendance Dump'!$B$2:$B$400,0),
MATCH(CB$2,'Attendance Dump'!$E$1:$AI$1,0)
),
INDEX('Active Hour''s Dump'!$D$3:$AH$337,
MATCH($C262,'Active Hour''s Dump'!$A$3:$A$337,0),
MATCH(CB$2,'Active Hour''s Dump'!$D$2:$AH$2,0)
))),"")</f>
        <v>5.7080000000000002</v>
      </c>
      <c r="CC262" s="13" t="str">
        <f>_xlfn.IFNA(IF(CC$3="Productivity",
INDEX('Productivity Dump'!$E$4:$AJ$500,
MATCH($A262,'Productivity Dump'!$A$4:$A$500,0),
MATCH(CC$2,'Productivity Dump'!$E$3:$AJ$3,0)
),
IF(CC$3="Attendance",
INDEX('Attendance Dump'!$E$2:$AI$400,
MATCH($A262,'Attendance Dump'!$B$2:$B$400,0),
MATCH(CC$2,'Attendance Dump'!$E$1:$AI$1,0)
),
INDEX('Active Hour''s Dump'!$D$3:$AH$337,
MATCH($C262,'Active Hour''s Dump'!$A$3:$A$337,0),
MATCH(CC$2,'Active Hour''s Dump'!$D$2:$AH$2,0)
))),"")</f>
        <v>WO</v>
      </c>
      <c r="CD262" s="54">
        <f>_xlfn.IFNA(IF(CD$3="Productivity",
INDEX('Productivity Dump'!$E$4:$AJ$500,
MATCH($A262,'Productivity Dump'!$A$4:$A$500,0),
MATCH(CD$2,'Productivity Dump'!$E$3:$AJ$3,0)
),
IF(CD$3="Attendance",
INDEX('Attendance Dump'!$E$2:$AI$400,
MATCH($A262,'Attendance Dump'!$B$2:$B$400,0),
MATCH(CD$2,'Attendance Dump'!$E$1:$AI$1,0)
),
INDEX('Active Hour''s Dump'!$D$3:$AH$337,
MATCH($C262,'Active Hour''s Dump'!$A$3:$A$337,0),
MATCH(CD$2,'Active Hour''s Dump'!$D$2:$AH$2,0)
))),"")</f>
        <v>0</v>
      </c>
      <c r="CE262" s="13">
        <f>_xlfn.IFNA(IF(CE$3="Productivity",
INDEX('Productivity Dump'!$E$4:$AJ$500,
MATCH($A262,'Productivity Dump'!$A$4:$A$500,0),
MATCH(CE$2,'Productivity Dump'!$E$3:$AJ$3,0)
),
IF(CE$3="Attendance",
INDEX('Attendance Dump'!$E$2:$AI$400,
MATCH($A262,'Attendance Dump'!$B$2:$B$400,0),
MATCH(CE$2,'Attendance Dump'!$E$1:$AI$1,0)
),
INDEX('Active Hour''s Dump'!$D$3:$AH$337,
MATCH($C262,'Active Hour''s Dump'!$A$3:$A$337,0),
MATCH(CE$2,'Active Hour''s Dump'!$D$2:$AH$2,0)
))),"")</f>
        <v>468.24099999999999</v>
      </c>
      <c r="CF262" s="13" t="str">
        <f>_xlfn.IFNA(IF(CF$3="Productivity",
INDEX('Productivity Dump'!$E$4:$AJ$500,
MATCH($A262,'Productivity Dump'!$A$4:$A$500,0),
MATCH(CF$2,'Productivity Dump'!$E$3:$AJ$3,0)
),
IF(CF$3="Attendance",
INDEX('Attendance Dump'!$E$2:$AI$400,
MATCH($A262,'Attendance Dump'!$B$2:$B$400,0),
MATCH(CF$2,'Attendance Dump'!$E$1:$AI$1,0)
),
INDEX('Active Hour''s Dump'!$D$3:$AH$337,
MATCH($C262,'Active Hour''s Dump'!$A$3:$A$337,0),
MATCH(CF$2,'Active Hour''s Dump'!$D$2:$AH$2,0)
))),"")</f>
        <v>P</v>
      </c>
      <c r="CG262" s="54">
        <f>_xlfn.IFNA(IF(CG$3="Productivity",
INDEX('Productivity Dump'!$E$4:$AJ$500,
MATCH($A262,'Productivity Dump'!$A$4:$A$500,0),
MATCH(CG$2,'Productivity Dump'!$E$3:$AJ$3,0)
),
IF(CG$3="Attendance",
INDEX('Attendance Dump'!$E$2:$AI$400,
MATCH($A262,'Attendance Dump'!$B$2:$B$400,0),
MATCH(CG$2,'Attendance Dump'!$E$1:$AI$1,0)
),
INDEX('Active Hour''s Dump'!$D$3:$AH$337,
MATCH($C262,'Active Hour''s Dump'!$A$3:$A$337,0),
MATCH(CG$2,'Active Hour''s Dump'!$D$2:$AH$2,0)
))),"")</f>
        <v>6.0833333333333304</v>
      </c>
      <c r="CH262" s="13">
        <f>_xlfn.IFNA(IF(CH$3="Productivity",
INDEX('Productivity Dump'!$E$4:$AJ$500,
MATCH($A262,'Productivity Dump'!$A$4:$A$500,0),
MATCH(CH$2,'Productivity Dump'!$E$3:$AJ$3,0)
),
IF(CH$3="Attendance",
INDEX('Attendance Dump'!$E$2:$AI$400,
MATCH($A262,'Attendance Dump'!$B$2:$B$400,0),
MATCH(CH$2,'Attendance Dump'!$E$1:$AI$1,0)
),
INDEX('Active Hour''s Dump'!$D$3:$AH$337,
MATCH($C262,'Active Hour''s Dump'!$A$3:$A$337,0),
MATCH(CH$2,'Active Hour''s Dump'!$D$2:$AH$2,0)
))),"")</f>
        <v>895.50199999999984</v>
      </c>
      <c r="CI262" s="13" t="str">
        <f>_xlfn.IFNA(IF(CI$3="Productivity",
INDEX('Productivity Dump'!$E$4:$AJ$500,
MATCH($A262,'Productivity Dump'!$A$4:$A$500,0),
MATCH(CI$2,'Productivity Dump'!$E$3:$AJ$3,0)
),
IF(CI$3="Attendance",
INDEX('Attendance Dump'!$E$2:$AI$400,
MATCH($A262,'Attendance Dump'!$B$2:$B$400,0),
MATCH(CI$2,'Attendance Dump'!$E$1:$AI$1,0)
),
INDEX('Active Hour''s Dump'!$D$3:$AH$337,
MATCH($C262,'Active Hour''s Dump'!$A$3:$A$337,0),
MATCH(CI$2,'Active Hour''s Dump'!$D$2:$AH$2,0)
))),"")</f>
        <v>P</v>
      </c>
      <c r="CJ262" s="54">
        <f>_xlfn.IFNA(IF(CJ$3="Productivity",
INDEX('Productivity Dump'!$E$4:$AJ$500,
MATCH($A262,'Productivity Dump'!$A$4:$A$500,0),
MATCH(CJ$2,'Productivity Dump'!$E$3:$AJ$3,0)
),
IF(CJ$3="Attendance",
INDEX('Attendance Dump'!$E$2:$AI$400,
MATCH($A262,'Attendance Dump'!$B$2:$B$400,0),
MATCH(CJ$2,'Attendance Dump'!$E$1:$AI$1,0)
),
INDEX('Active Hour''s Dump'!$D$3:$AH$337,
MATCH($C262,'Active Hour''s Dump'!$A$3:$A$337,0),
MATCH(CJ$2,'Active Hour''s Dump'!$D$2:$AH$2,0)
))),"")</f>
        <v>13.25</v>
      </c>
      <c r="CK262" s="13">
        <f>_xlfn.IFNA(IF(CK$3="Productivity",
INDEX('Productivity Dump'!$E$4:$AJ$500,
MATCH($A262,'Productivity Dump'!$A$4:$A$500,0),
MATCH(CK$2,'Productivity Dump'!$E$3:$AJ$3,0)
),
IF(CK$3="Attendance",
INDEX('Attendance Dump'!$E$2:$AI$400,
MATCH($A262,'Attendance Dump'!$B$2:$B$400,0),
MATCH(CK$2,'Attendance Dump'!$E$1:$AI$1,0)
),
INDEX('Active Hour''s Dump'!$D$3:$AH$337,
MATCH($C262,'Active Hour''s Dump'!$A$3:$A$337,0),
MATCH(CK$2,'Active Hour''s Dump'!$D$2:$AH$2,0)
))),"")</f>
        <v>914.40900000000011</v>
      </c>
      <c r="CL262" s="13" t="str">
        <f>_xlfn.IFNA(IF(CL$3="Productivity",
INDEX('Productivity Dump'!$E$4:$AJ$500,
MATCH($A262,'Productivity Dump'!$A$4:$A$500,0),
MATCH(CL$2,'Productivity Dump'!$E$3:$AJ$3,0)
),
IF(CL$3="Attendance",
INDEX('Attendance Dump'!$E$2:$AI$400,
MATCH($A262,'Attendance Dump'!$B$2:$B$400,0),
MATCH(CL$2,'Attendance Dump'!$E$1:$AI$1,0)
),
INDEX('Active Hour''s Dump'!$D$3:$AH$337,
MATCH($C262,'Active Hour''s Dump'!$A$3:$A$337,0),
MATCH(CL$2,'Active Hour''s Dump'!$D$2:$AH$2,0)
))),"")</f>
        <v>P</v>
      </c>
      <c r="CM262" s="54">
        <f>_xlfn.IFNA(IF(CM$3="Productivity",
INDEX('Productivity Dump'!$E$4:$AJ$500,
MATCH($A262,'Productivity Dump'!$A$4:$A$500,0),
MATCH(CM$2,'Productivity Dump'!$E$3:$AJ$3,0)
),
IF(CM$3="Attendance",
INDEX('Attendance Dump'!$E$2:$AI$400,
MATCH($A262,'Attendance Dump'!$B$2:$B$400,0),
MATCH(CM$2,'Attendance Dump'!$E$1:$AI$1,0)
),
INDEX('Active Hour''s Dump'!$D$3:$AH$337,
MATCH($C262,'Active Hour''s Dump'!$A$3:$A$337,0),
MATCH(CM$2,'Active Hour''s Dump'!$D$2:$AH$2,0)
))),"")</f>
        <v>11.5833333333333</v>
      </c>
      <c r="CN262" s="13">
        <f>_xlfn.IFNA(IF(CN$3="Productivity",
INDEX('Productivity Dump'!$E$4:$AJ$500,
MATCH($A262,'Productivity Dump'!$A$4:$A$500,0),
MATCH(CN$2,'Productivity Dump'!$E$3:$AJ$3,0)
),
IF(CN$3="Attendance",
INDEX('Attendance Dump'!$E$2:$AI$400,
MATCH($A262,'Attendance Dump'!$B$2:$B$400,0),
MATCH(CN$2,'Attendance Dump'!$E$1:$AI$1,0)
),
INDEX('Active Hour''s Dump'!$D$3:$AH$337,
MATCH($C262,'Active Hour''s Dump'!$A$3:$A$337,0),
MATCH(CN$2,'Active Hour''s Dump'!$D$2:$AH$2,0)
))),"")</f>
        <v>0</v>
      </c>
      <c r="CO262" s="13">
        <f>_xlfn.IFNA(IF(CO$3="Productivity",
INDEX('Productivity Dump'!$E$4:$AJ$500,
MATCH($A262,'Productivity Dump'!$A$4:$A$500,0),
MATCH(CO$2,'Productivity Dump'!$E$3:$AJ$3,0)
),
IF(CO$3="Attendance",
INDEX('Attendance Dump'!$E$2:$AI$400,
MATCH($A262,'Attendance Dump'!$B$2:$B$400,0),
MATCH(CO$2,'Attendance Dump'!$E$1:$AI$1,0)
),
INDEX('Active Hour''s Dump'!$D$3:$AH$337,
MATCH($C262,'Active Hour''s Dump'!$A$3:$A$337,0),
MATCH(CO$2,'Active Hour''s Dump'!$D$2:$AH$2,0)
))),"")</f>
        <v>0</v>
      </c>
      <c r="CP262" s="54">
        <f>_xlfn.IFNA(IF(CP$3="Productivity",
INDEX('Productivity Dump'!$E$4:$AJ$500,
MATCH($A262,'Productivity Dump'!$A$4:$A$500,0),
MATCH(CP$2,'Productivity Dump'!$E$3:$AJ$3,0)
),
IF(CP$3="Attendance",
INDEX('Attendance Dump'!$E$2:$AI$400,
MATCH($A262,'Attendance Dump'!$B$2:$B$400,0),
MATCH(CP$2,'Attendance Dump'!$E$1:$AI$1,0)
),
INDEX('Active Hour''s Dump'!$D$3:$AH$337,
MATCH($C262,'Active Hour''s Dump'!$A$3:$A$337,0),
MATCH(CP$2,'Active Hour''s Dump'!$D$2:$AH$2,0)
))),"")</f>
        <v>0</v>
      </c>
      <c r="CQ262" s="13">
        <f>_xlfn.IFNA(IF(CQ$3="Productivity",
INDEX('Productivity Dump'!$E$4:$AJ$500,
MATCH($A262,'Productivity Dump'!$A$4:$A$500,0),
MATCH(CQ$2,'Productivity Dump'!$E$3:$AJ$3,0)
),
IF(CQ$3="Attendance",
INDEX('Attendance Dump'!$E$2:$AI$400,
MATCH($A262,'Attendance Dump'!$B$2:$B$400,0),
MATCH(CQ$2,'Attendance Dump'!$E$1:$AI$1,0)
),
INDEX('Active Hour''s Dump'!$D$3:$AH$337,
MATCH($C262,'Active Hour''s Dump'!$A$3:$A$337,0),
MATCH(CQ$2,'Active Hour''s Dump'!$D$2:$AH$2,0)
))),"")</f>
        <v>0</v>
      </c>
      <c r="CR262" s="13">
        <f>_xlfn.IFNA(IF(CR$3="Productivity",
INDEX('Productivity Dump'!$E$4:$AJ$500,
MATCH($A262,'Productivity Dump'!$A$4:$A$500,0),
MATCH(CR$2,'Productivity Dump'!$E$3:$AJ$3,0)
),
IF(CR$3="Attendance",
INDEX('Attendance Dump'!$E$2:$AI$400,
MATCH($A262,'Attendance Dump'!$B$2:$B$400,0),
MATCH(CR$2,'Attendance Dump'!$E$1:$AI$1,0)
),
INDEX('Active Hour''s Dump'!$D$3:$AH$337,
MATCH($C262,'Active Hour''s Dump'!$A$3:$A$337,0),
MATCH(CR$2,'Active Hour''s Dump'!$D$2:$AH$2,0)
))),"")</f>
        <v>0</v>
      </c>
      <c r="CS262" s="54">
        <f>_xlfn.IFNA(IF(CS$3="Productivity",
INDEX('Productivity Dump'!$E$4:$AJ$500,
MATCH($A262,'Productivity Dump'!$A$4:$A$500,0),
MATCH(CS$2,'Productivity Dump'!$E$3:$AJ$3,0)
),
IF(CS$3="Attendance",
INDEX('Attendance Dump'!$E$2:$AI$400,
MATCH($A262,'Attendance Dump'!$B$2:$B$400,0),
MATCH(CS$2,'Attendance Dump'!$E$1:$AI$1,0)
),
INDEX('Active Hour''s Dump'!$D$3:$AH$337,
MATCH($C262,'Active Hour''s Dump'!$A$3:$A$337,0),
MATCH(CS$2,'Active Hour''s Dump'!$D$2:$AH$2,0)
))),"")</f>
        <v>0</v>
      </c>
      <c r="CT262" s="13">
        <f>_xlfn.IFNA(IF(CT$3="Productivity",
INDEX('Productivity Dump'!$E$4:$AJ$500,
MATCH($A262,'Productivity Dump'!$A$4:$A$500,0),
MATCH(CT$2,'Productivity Dump'!$E$3:$AJ$3,0)
),
IF(CT$3="Attendance",
INDEX('Attendance Dump'!$E$2:$AI$400,
MATCH($A262,'Attendance Dump'!$B$2:$B$400,0),
MATCH(CT$2,'Attendance Dump'!$E$1:$AI$1,0)
),
INDEX('Active Hour''s Dump'!$D$3:$AH$337,
MATCH($C262,'Active Hour''s Dump'!$A$3:$A$337,0),
MATCH(CT$2,'Active Hour''s Dump'!$D$2:$AH$2,0)
))),"")</f>
        <v>0</v>
      </c>
      <c r="CU262" s="13">
        <f>_xlfn.IFNA(IF(CU$3="Productivity",
INDEX('Productivity Dump'!$E$4:$AJ$500,
MATCH($A262,'Productivity Dump'!$A$4:$A$500,0),
MATCH(CU$2,'Productivity Dump'!$E$3:$AJ$3,0)
),
IF(CU$3="Attendance",
INDEX('Attendance Dump'!$E$2:$AI$400,
MATCH($A262,'Attendance Dump'!$B$2:$B$400,0),
MATCH(CU$2,'Attendance Dump'!$E$1:$AI$1,0)
),
INDEX('Active Hour''s Dump'!$D$3:$AH$337,
MATCH($C262,'Active Hour''s Dump'!$A$3:$A$337,0),
MATCH(CU$2,'Active Hour''s Dump'!$D$2:$AH$2,0)
))),"")</f>
        <v>0</v>
      </c>
      <c r="CV262" s="54">
        <f>_xlfn.IFNA(IF(CV$3="Productivity",
INDEX('Productivity Dump'!$E$4:$AJ$500,
MATCH($A262,'Productivity Dump'!$A$4:$A$500,0),
MATCH(CV$2,'Productivity Dump'!$E$3:$AJ$3,0)
),
IF(CV$3="Attendance",
INDEX('Attendance Dump'!$E$2:$AI$400,
MATCH($A262,'Attendance Dump'!$B$2:$B$400,0),
MATCH(CV$2,'Attendance Dump'!$E$1:$AI$1,0)
),
INDEX('Active Hour''s Dump'!$D$3:$AH$337,
MATCH($C262,'Active Hour''s Dump'!$A$3:$A$337,0),
MATCH(CV$2,'Active Hour''s Dump'!$D$2:$AH$2,0)
))),"")</f>
        <v>0</v>
      </c>
      <c r="CW262" s="13"/>
      <c r="CX262" s="13"/>
      <c r="CY262" s="54"/>
      <c r="DA262" s="57">
        <f t="shared" si="87"/>
        <v>228.91666666666674</v>
      </c>
      <c r="DB262" s="35">
        <f t="shared" si="88"/>
        <v>18786.159999999996</v>
      </c>
      <c r="DC262" s="35">
        <f t="shared" si="83"/>
        <v>0</v>
      </c>
      <c r="DD262" s="35">
        <f t="shared" ca="1" si="86"/>
        <v>0</v>
      </c>
      <c r="DF262" s="32" cm="1">
        <f t="array" ref="DF262">SUMPRODUCT(
    (MOD(COLUMN(H262:CV262) - COLUMN(H262), 3) = 0) *
    (H262:CV262 = 0) *
    (I262:CW262 = "P") *
    (COUNTIF(UKHoliday, H$2:CV$2) = 0)
)</f>
        <v>0</v>
      </c>
      <c r="DG262" s="33" cm="1">
        <f t="array" ref="DG262">SUMPRODUCT(
  (MOD(COLUMN(H262:CV262) - COLUMN(H262), 3) = 0) *
  (H262:CV262 &gt; 0) *
  (H262:CV262 &lt; 0.5 * IF(((WEEKDAY(H$2:CV$2, 2) = 1) + (WEEKDAY(H$2:CV$2, 2) = 6)), G262, F262)) *
  (I262:CW262 = "P") *
  (COUNTIF(UKHoliday, H$2:CV$2) = 0)
)</f>
        <v>0</v>
      </c>
      <c r="DH262" s="33" cm="1">
        <f t="array" ref="DH262">SUMPRODUCT(
  (MOD(COLUMN(H262:CV262) - COLUMN(H262), 3) = 0) *
  (H262:CV262 &gt; 0.5 * IF(((WEEKDAY(H$2:CV$2, 2) = 1) + (WEEKDAY(H$2:CV$2, 2) = 6)), $G262, $F262)) *
  (H262:CV262 &lt; 0.8 * IF(((WEEKDAY(H$2:CV$2, 2) = 1) + (WEEKDAY(H$2:CV$2, 2) = 6)), $G262, $F262)) *
  (I262:CW262 = "P") *
  (COUNTIF(UKHoliday, H$2:CV$2) = 0)
)</f>
        <v>0</v>
      </c>
      <c r="DI262" s="33" cm="1">
        <f t="array" ref="DI262">SUMPRODUCT(
  (MOD(COLUMN(H262:CV262) - COLUMN(H262), 3) = 0) *
  (H262:CV262 &gt; 0.8 * IF(((WEEKDAY(H$2:CV$2, 2) = 1) + (WEEKDAY(H$2:CV$2, 2) = 6)), $G262, $F262)) *
  (H262:CV262 &lt; 1 * IF(((WEEKDAY(H$2:CV$2, 2) = 1) + (WEEKDAY(H$2:CV$2, 2) = 6)), $G262, $F262)) *
  (I262:CW262 = "P") *
  (COUNTIF(UKHoliday, H$2:CV$2) = 0)
)</f>
        <v>10</v>
      </c>
    </row>
    <row r="263" spans="1:113" x14ac:dyDescent="0.3">
      <c r="A263" s="8" t="s">
        <v>507</v>
      </c>
      <c r="B263" s="36" t="s">
        <v>936</v>
      </c>
      <c r="C263" s="9" t="s">
        <v>845</v>
      </c>
      <c r="D263" s="62" t="s">
        <v>1058</v>
      </c>
      <c r="E263" s="35">
        <v>18600</v>
      </c>
      <c r="F263" s="35">
        <f t="shared" si="84"/>
        <v>930</v>
      </c>
      <c r="G263" s="35">
        <f t="shared" si="85"/>
        <v>465</v>
      </c>
      <c r="H263" s="13">
        <f>_xlfn.IFNA(IF(H$3="Productivity",
INDEX('Productivity Dump'!$E$4:$AJ$500,
MATCH($A263,'Productivity Dump'!$A$4:$A$500,0),
MATCH(H$2,'Productivity Dump'!$E$3:$AJ$3,0)
),
IF(H$3="Attendance",
INDEX('Attendance Dump'!$E$2:$AI$400,
MATCH($A263,'Attendance Dump'!$B$2:$B$400,0),
MATCH(H$2,'Attendance Dump'!$E$1:$AI$1,0)
),
INDEX('Active Hour''s Dump'!$D$3:$AH$337,
MATCH($C263,'Active Hour''s Dump'!$A$3:$A$337,0),
MATCH(H$2,'Active Hour''s Dump'!$D$2:$AH$2,0)
))),"")</f>
        <v>1038.577</v>
      </c>
      <c r="I263" s="13" t="str">
        <f>_xlfn.IFNA(IF(I$3="Productivity",
INDEX('Productivity Dump'!$E$4:$AJ$500,
MATCH($A263,'Productivity Dump'!$A$4:$A$500,0),
MATCH(I$2,'Productivity Dump'!$E$3:$AJ$3,0)
),
IF(I$3="Attendance",
INDEX('Attendance Dump'!$E$2:$AI$400,
MATCH($A263,'Attendance Dump'!$B$2:$B$400,0),
MATCH(I$2,'Attendance Dump'!$E$1:$AI$1,0)
),
INDEX('Active Hour''s Dump'!$D$3:$AH$337,
MATCH($C263,'Active Hour''s Dump'!$A$3:$A$337,0),
MATCH(I$2,'Active Hour''s Dump'!$D$2:$AH$2,0)
))),"")</f>
        <v>P</v>
      </c>
      <c r="J263" s="54">
        <f>_xlfn.IFNA(IF(J$3="Productivity",
INDEX('Productivity Dump'!$E$4:$AJ$500,
MATCH($A263,'Productivity Dump'!$A$4:$A$500,0),
MATCH(J$2,'Productivity Dump'!$E$3:$AJ$3,0)
),
IF(J$3="Attendance",
INDEX('Attendance Dump'!$E$2:$AI$400,
MATCH($A263,'Attendance Dump'!$B$2:$B$400,0),
MATCH(J$2,'Attendance Dump'!$E$1:$AI$1,0)
),
INDEX('Active Hour''s Dump'!$D$3:$AH$337,
MATCH($C263,'Active Hour''s Dump'!$A$3:$A$337,0),
MATCH(J$2,'Active Hour''s Dump'!$D$2:$AH$2,0)
))),"")</f>
        <v>9.0833333333333304</v>
      </c>
      <c r="K263" s="13">
        <f>_xlfn.IFNA(IF(K$3="Productivity",
INDEX('Productivity Dump'!$E$4:$AJ$500,
MATCH($A263,'Productivity Dump'!$A$4:$A$500,0),
MATCH(K$2,'Productivity Dump'!$E$3:$AJ$3,0)
),
IF(K$3="Attendance",
INDEX('Attendance Dump'!$E$2:$AI$400,
MATCH($A263,'Attendance Dump'!$B$2:$B$400,0),
MATCH(K$2,'Attendance Dump'!$E$1:$AI$1,0)
),
INDEX('Active Hour''s Dump'!$D$3:$AH$337,
MATCH($C263,'Active Hour''s Dump'!$A$3:$A$337,0),
MATCH(K$2,'Active Hour''s Dump'!$D$2:$AH$2,0)
))),"")</f>
        <v>968.1819999999999</v>
      </c>
      <c r="L263" s="13" t="str">
        <f>_xlfn.IFNA(IF(L$3="Productivity",
INDEX('Productivity Dump'!$E$4:$AJ$500,
MATCH($A263,'Productivity Dump'!$A$4:$A$500,0),
MATCH(L$2,'Productivity Dump'!$E$3:$AJ$3,0)
),
IF(L$3="Attendance",
INDEX('Attendance Dump'!$E$2:$AI$400,
MATCH($A263,'Attendance Dump'!$B$2:$B$400,0),
MATCH(L$2,'Attendance Dump'!$E$1:$AI$1,0)
),
INDEX('Active Hour''s Dump'!$D$3:$AH$337,
MATCH($C263,'Active Hour''s Dump'!$A$3:$A$337,0),
MATCH(L$2,'Active Hour''s Dump'!$D$2:$AH$2,0)
))),"")</f>
        <v>P</v>
      </c>
      <c r="M263" s="54">
        <f>_xlfn.IFNA(IF(M$3="Productivity",
INDEX('Productivity Dump'!$E$4:$AJ$500,
MATCH($A263,'Productivity Dump'!$A$4:$A$500,0),
MATCH(M$2,'Productivity Dump'!$E$3:$AJ$3,0)
),
IF(M$3="Attendance",
INDEX('Attendance Dump'!$E$2:$AI$400,
MATCH($A263,'Attendance Dump'!$B$2:$B$400,0),
MATCH(M$2,'Attendance Dump'!$E$1:$AI$1,0)
),
INDEX('Active Hour''s Dump'!$D$3:$AH$337,
MATCH($C263,'Active Hour''s Dump'!$A$3:$A$337,0),
MATCH(M$2,'Active Hour''s Dump'!$D$2:$AH$2,0)
))),"")</f>
        <v>10.6666666666667</v>
      </c>
      <c r="N263" s="13">
        <f>_xlfn.IFNA(IF(N$3="Productivity",
INDEX('Productivity Dump'!$E$4:$AJ$500,
MATCH($A263,'Productivity Dump'!$A$4:$A$500,0),
MATCH(N$2,'Productivity Dump'!$E$3:$AJ$3,0)
),
IF(N$3="Attendance",
INDEX('Attendance Dump'!$E$2:$AI$400,
MATCH($A263,'Attendance Dump'!$B$2:$B$400,0),
MATCH(N$2,'Attendance Dump'!$E$1:$AI$1,0)
),
INDEX('Active Hour''s Dump'!$D$3:$AH$337,
MATCH($C263,'Active Hour''s Dump'!$A$3:$A$337,0),
MATCH(N$2,'Active Hour''s Dump'!$D$2:$AH$2,0)
))),"")</f>
        <v>606.476</v>
      </c>
      <c r="O263" s="13" t="str">
        <f>_xlfn.IFNA(IF(O$3="Productivity",
INDEX('Productivity Dump'!$E$4:$AJ$500,
MATCH($A263,'Productivity Dump'!$A$4:$A$500,0),
MATCH(O$2,'Productivity Dump'!$E$3:$AJ$3,0)
),
IF(O$3="Attendance",
INDEX('Attendance Dump'!$E$2:$AI$400,
MATCH($A263,'Attendance Dump'!$B$2:$B$400,0),
MATCH(O$2,'Attendance Dump'!$E$1:$AI$1,0)
),
INDEX('Active Hour''s Dump'!$D$3:$AH$337,
MATCH($C263,'Active Hour''s Dump'!$A$3:$A$337,0),
MATCH(O$2,'Active Hour''s Dump'!$D$2:$AH$2,0)
))),"")</f>
        <v>P</v>
      </c>
      <c r="P263" s="54">
        <f>_xlfn.IFNA(IF(P$3="Productivity",
INDEX('Productivity Dump'!$E$4:$AJ$500,
MATCH($A263,'Productivity Dump'!$A$4:$A$500,0),
MATCH(P$2,'Productivity Dump'!$E$3:$AJ$3,0)
),
IF(P$3="Attendance",
INDEX('Attendance Dump'!$E$2:$AI$400,
MATCH($A263,'Attendance Dump'!$B$2:$B$400,0),
MATCH(P$2,'Attendance Dump'!$E$1:$AI$1,0)
),
INDEX('Active Hour''s Dump'!$D$3:$AH$337,
MATCH($C263,'Active Hour''s Dump'!$A$3:$A$337,0),
MATCH(P$2,'Active Hour''s Dump'!$D$2:$AH$2,0)
))),"")</f>
        <v>5.25</v>
      </c>
      <c r="Q263" s="13">
        <f>_xlfn.IFNA(IF(Q$3="Productivity",
INDEX('Productivity Dump'!$E$4:$AJ$500,
MATCH($A263,'Productivity Dump'!$A$4:$A$500,0),
MATCH(Q$2,'Productivity Dump'!$E$3:$AJ$3,0)
),
IF(Q$3="Attendance",
INDEX('Attendance Dump'!$E$2:$AI$400,
MATCH($A263,'Attendance Dump'!$B$2:$B$400,0),
MATCH(Q$2,'Attendance Dump'!$E$1:$AI$1,0)
),
INDEX('Active Hour''s Dump'!$D$3:$AH$337,
MATCH($C263,'Active Hour''s Dump'!$A$3:$A$337,0),
MATCH(Q$2,'Active Hour''s Dump'!$D$2:$AH$2,0)
))),"")</f>
        <v>0</v>
      </c>
      <c r="R263" s="13" t="str">
        <f>_xlfn.IFNA(IF(R$3="Productivity",
INDEX('Productivity Dump'!$E$4:$AJ$500,
MATCH($A263,'Productivity Dump'!$A$4:$A$500,0),
MATCH(R$2,'Productivity Dump'!$E$3:$AJ$3,0)
),
IF(R$3="Attendance",
INDEX('Attendance Dump'!$E$2:$AI$400,
MATCH($A263,'Attendance Dump'!$B$2:$B$400,0),
MATCH(R$2,'Attendance Dump'!$E$1:$AI$1,0)
),
INDEX('Active Hour''s Dump'!$D$3:$AH$337,
MATCH($C263,'Active Hour''s Dump'!$A$3:$A$337,0),
MATCH(R$2,'Active Hour''s Dump'!$D$2:$AH$2,0)
))),"")</f>
        <v>WO</v>
      </c>
      <c r="S263" s="54">
        <f>_xlfn.IFNA(IF(S$3="Productivity",
INDEX('Productivity Dump'!$E$4:$AJ$500,
MATCH($A263,'Productivity Dump'!$A$4:$A$500,0),
MATCH(S$2,'Productivity Dump'!$E$3:$AJ$3,0)
),
IF(S$3="Attendance",
INDEX('Attendance Dump'!$E$2:$AI$400,
MATCH($A263,'Attendance Dump'!$B$2:$B$400,0),
MATCH(S$2,'Attendance Dump'!$E$1:$AI$1,0)
),
INDEX('Active Hour''s Dump'!$D$3:$AH$337,
MATCH($C263,'Active Hour''s Dump'!$A$3:$A$337,0),
MATCH(S$2,'Active Hour''s Dump'!$D$2:$AH$2,0)
))),"")</f>
        <v>0</v>
      </c>
      <c r="T263" s="13">
        <f>_xlfn.IFNA(IF(T$3="Productivity",
INDEX('Productivity Dump'!$E$4:$AJ$500,
MATCH($A263,'Productivity Dump'!$A$4:$A$500,0),
MATCH(T$2,'Productivity Dump'!$E$3:$AJ$3,0)
),
IF(T$3="Attendance",
INDEX('Attendance Dump'!$E$2:$AI$400,
MATCH($A263,'Attendance Dump'!$B$2:$B$400,0),
MATCH(T$2,'Attendance Dump'!$E$1:$AI$1,0)
),
INDEX('Active Hour''s Dump'!$D$3:$AH$337,
MATCH($C263,'Active Hour''s Dump'!$A$3:$A$337,0),
MATCH(T$2,'Active Hour''s Dump'!$D$2:$AH$2,0)
))),"")</f>
        <v>476.95100000000008</v>
      </c>
      <c r="U263" s="13" t="str">
        <f>_xlfn.IFNA(IF(U$3="Productivity",
INDEX('Productivity Dump'!$E$4:$AJ$500,
MATCH($A263,'Productivity Dump'!$A$4:$A$500,0),
MATCH(U$2,'Productivity Dump'!$E$3:$AJ$3,0)
),
IF(U$3="Attendance",
INDEX('Attendance Dump'!$E$2:$AI$400,
MATCH($A263,'Attendance Dump'!$B$2:$B$400,0),
MATCH(U$2,'Attendance Dump'!$E$1:$AI$1,0)
),
INDEX('Active Hour''s Dump'!$D$3:$AH$337,
MATCH($C263,'Active Hour''s Dump'!$A$3:$A$337,0),
MATCH(U$2,'Active Hour''s Dump'!$D$2:$AH$2,0)
))),"")</f>
        <v>P</v>
      </c>
      <c r="V263" s="54">
        <f>_xlfn.IFNA(IF(V$3="Productivity",
INDEX('Productivity Dump'!$E$4:$AJ$500,
MATCH($A263,'Productivity Dump'!$A$4:$A$500,0),
MATCH(V$2,'Productivity Dump'!$E$3:$AJ$3,0)
),
IF(V$3="Attendance",
INDEX('Attendance Dump'!$E$2:$AI$400,
MATCH($A263,'Attendance Dump'!$B$2:$B$400,0),
MATCH(V$2,'Attendance Dump'!$E$1:$AI$1,0)
),
INDEX('Active Hour''s Dump'!$D$3:$AH$337,
MATCH($C263,'Active Hour''s Dump'!$A$3:$A$337,0),
MATCH(V$2,'Active Hour''s Dump'!$D$2:$AH$2,0)
))),"")</f>
        <v>4.1666666666666696</v>
      </c>
      <c r="W263" s="13">
        <f>_xlfn.IFNA(IF(W$3="Productivity",
INDEX('Productivity Dump'!$E$4:$AJ$500,
MATCH($A263,'Productivity Dump'!$A$4:$A$500,0),
MATCH(W$2,'Productivity Dump'!$E$3:$AJ$3,0)
),
IF(W$3="Attendance",
INDEX('Attendance Dump'!$E$2:$AI$400,
MATCH($A263,'Attendance Dump'!$B$2:$B$400,0),
MATCH(W$2,'Attendance Dump'!$E$1:$AI$1,0)
),
INDEX('Active Hour''s Dump'!$D$3:$AH$337,
MATCH($C263,'Active Hour''s Dump'!$A$3:$A$337,0),
MATCH(W$2,'Active Hour''s Dump'!$D$2:$AH$2,0)
))),"")</f>
        <v>1028.7750000000001</v>
      </c>
      <c r="X263" s="13" t="str">
        <f>_xlfn.IFNA(IF(X$3="Productivity",
INDEX('Productivity Dump'!$E$4:$AJ$500,
MATCH($A263,'Productivity Dump'!$A$4:$A$500,0),
MATCH(X$2,'Productivity Dump'!$E$3:$AJ$3,0)
),
IF(X$3="Attendance",
INDEX('Attendance Dump'!$E$2:$AI$400,
MATCH($A263,'Attendance Dump'!$B$2:$B$400,0),
MATCH(X$2,'Attendance Dump'!$E$1:$AI$1,0)
),
INDEX('Active Hour''s Dump'!$D$3:$AH$337,
MATCH($C263,'Active Hour''s Dump'!$A$3:$A$337,0),
MATCH(X$2,'Active Hour''s Dump'!$D$2:$AH$2,0)
))),"")</f>
        <v>P</v>
      </c>
      <c r="Y263" s="54">
        <f>_xlfn.IFNA(IF(Y$3="Productivity",
INDEX('Productivity Dump'!$E$4:$AJ$500,
MATCH($A263,'Productivity Dump'!$A$4:$A$500,0),
MATCH(Y$2,'Productivity Dump'!$E$3:$AJ$3,0)
),
IF(Y$3="Attendance",
INDEX('Attendance Dump'!$E$2:$AI$400,
MATCH($A263,'Attendance Dump'!$B$2:$B$400,0),
MATCH(Y$2,'Attendance Dump'!$E$1:$AI$1,0)
),
INDEX('Active Hour''s Dump'!$D$3:$AH$337,
MATCH($C263,'Active Hour''s Dump'!$A$3:$A$337,0),
MATCH(Y$2,'Active Hour''s Dump'!$D$2:$AH$2,0)
))),"")</f>
        <v>8.3333333333333304</v>
      </c>
      <c r="Z263" s="13">
        <f>_xlfn.IFNA(IF(Z$3="Productivity",
INDEX('Productivity Dump'!$E$4:$AJ$500,
MATCH($A263,'Productivity Dump'!$A$4:$A$500,0),
MATCH(Z$2,'Productivity Dump'!$E$3:$AJ$3,0)
),
IF(Z$3="Attendance",
INDEX('Attendance Dump'!$E$2:$AI$400,
MATCH($A263,'Attendance Dump'!$B$2:$B$400,0),
MATCH(Z$2,'Attendance Dump'!$E$1:$AI$1,0)
),
INDEX('Active Hour''s Dump'!$D$3:$AH$337,
MATCH($C263,'Active Hour''s Dump'!$A$3:$A$337,0),
MATCH(Z$2,'Active Hour''s Dump'!$D$2:$AH$2,0)
))),"")</f>
        <v>1022.9669999999998</v>
      </c>
      <c r="AA263" s="13" t="str">
        <f>_xlfn.IFNA(IF(AA$3="Productivity",
INDEX('Productivity Dump'!$E$4:$AJ$500,
MATCH($A263,'Productivity Dump'!$A$4:$A$500,0),
MATCH(AA$2,'Productivity Dump'!$E$3:$AJ$3,0)
),
IF(AA$3="Attendance",
INDEX('Attendance Dump'!$E$2:$AI$400,
MATCH($A263,'Attendance Dump'!$B$2:$B$400,0),
MATCH(AA$2,'Attendance Dump'!$E$1:$AI$1,0)
),
INDEX('Active Hour''s Dump'!$D$3:$AH$337,
MATCH($C263,'Active Hour''s Dump'!$A$3:$A$337,0),
MATCH(AA$2,'Active Hour''s Dump'!$D$2:$AH$2,0)
))),"")</f>
        <v>P</v>
      </c>
      <c r="AB263" s="54">
        <f>_xlfn.IFNA(IF(AB$3="Productivity",
INDEX('Productivity Dump'!$E$4:$AJ$500,
MATCH($A263,'Productivity Dump'!$A$4:$A$500,0),
MATCH(AB$2,'Productivity Dump'!$E$3:$AJ$3,0)
),
IF(AB$3="Attendance",
INDEX('Attendance Dump'!$E$2:$AI$400,
MATCH($A263,'Attendance Dump'!$B$2:$B$400,0),
MATCH(AB$2,'Attendance Dump'!$E$1:$AI$1,0)
),
INDEX('Active Hour''s Dump'!$D$3:$AH$337,
MATCH($C263,'Active Hour''s Dump'!$A$3:$A$337,0),
MATCH(AB$2,'Active Hour''s Dump'!$D$2:$AH$2,0)
))),"")</f>
        <v>8.3333333333333304</v>
      </c>
      <c r="AC263" s="13">
        <f>_xlfn.IFNA(IF(AC$3="Productivity",
INDEX('Productivity Dump'!$E$4:$AJ$500,
MATCH($A263,'Productivity Dump'!$A$4:$A$500,0),
MATCH(AC$2,'Productivity Dump'!$E$3:$AJ$3,0)
),
IF(AC$3="Attendance",
INDEX('Attendance Dump'!$E$2:$AI$400,
MATCH($A263,'Attendance Dump'!$B$2:$B$400,0),
MATCH(AC$2,'Attendance Dump'!$E$1:$AI$1,0)
),
INDEX('Active Hour''s Dump'!$D$3:$AH$337,
MATCH($C263,'Active Hour''s Dump'!$A$3:$A$337,0),
MATCH(AC$2,'Active Hour''s Dump'!$D$2:$AH$2,0)
))),"")</f>
        <v>1032.2959999999998</v>
      </c>
      <c r="AD263" s="13" t="str">
        <f>_xlfn.IFNA(IF(AD$3="Productivity",
INDEX('Productivity Dump'!$E$4:$AJ$500,
MATCH($A263,'Productivity Dump'!$A$4:$A$500,0),
MATCH(AD$2,'Productivity Dump'!$E$3:$AJ$3,0)
),
IF(AD$3="Attendance",
INDEX('Attendance Dump'!$E$2:$AI$400,
MATCH($A263,'Attendance Dump'!$B$2:$B$400,0),
MATCH(AD$2,'Attendance Dump'!$E$1:$AI$1,0)
),
INDEX('Active Hour''s Dump'!$D$3:$AH$337,
MATCH($C263,'Active Hour''s Dump'!$A$3:$A$337,0),
MATCH(AD$2,'Active Hour''s Dump'!$D$2:$AH$2,0)
))),"")</f>
        <v>P</v>
      </c>
      <c r="AE263" s="54">
        <f>_xlfn.IFNA(IF(AE$3="Productivity",
INDEX('Productivity Dump'!$E$4:$AJ$500,
MATCH($A263,'Productivity Dump'!$A$4:$A$500,0),
MATCH(AE$2,'Productivity Dump'!$E$3:$AJ$3,0)
),
IF(AE$3="Attendance",
INDEX('Attendance Dump'!$E$2:$AI$400,
MATCH($A263,'Attendance Dump'!$B$2:$B$400,0),
MATCH(AE$2,'Attendance Dump'!$E$1:$AI$1,0)
),
INDEX('Active Hour''s Dump'!$D$3:$AH$337,
MATCH($C263,'Active Hour''s Dump'!$A$3:$A$337,0),
MATCH(AE$2,'Active Hour''s Dump'!$D$2:$AH$2,0)
))),"")</f>
        <v>8.4166666666666696</v>
      </c>
      <c r="AF263" s="13">
        <f>_xlfn.IFNA(IF(AF$3="Productivity",
INDEX('Productivity Dump'!$E$4:$AJ$500,
MATCH($A263,'Productivity Dump'!$A$4:$A$500,0),
MATCH(AF$2,'Productivity Dump'!$E$3:$AJ$3,0)
),
IF(AF$3="Attendance",
INDEX('Attendance Dump'!$E$2:$AI$400,
MATCH($A263,'Attendance Dump'!$B$2:$B$400,0),
MATCH(AF$2,'Attendance Dump'!$E$1:$AI$1,0)
),
INDEX('Active Hour''s Dump'!$D$3:$AH$337,
MATCH($C263,'Active Hour''s Dump'!$A$3:$A$337,0),
MATCH(AF$2,'Active Hour''s Dump'!$D$2:$AH$2,0)
))),"")</f>
        <v>1046.8730000000005</v>
      </c>
      <c r="AG263" s="13" t="str">
        <f>_xlfn.IFNA(IF(AG$3="Productivity",
INDEX('Productivity Dump'!$E$4:$AJ$500,
MATCH($A263,'Productivity Dump'!$A$4:$A$500,0),
MATCH(AG$2,'Productivity Dump'!$E$3:$AJ$3,0)
),
IF(AG$3="Attendance",
INDEX('Attendance Dump'!$E$2:$AI$400,
MATCH($A263,'Attendance Dump'!$B$2:$B$400,0),
MATCH(AG$2,'Attendance Dump'!$E$1:$AI$1,0)
),
INDEX('Active Hour''s Dump'!$D$3:$AH$337,
MATCH($C263,'Active Hour''s Dump'!$A$3:$A$337,0),
MATCH(AG$2,'Active Hour''s Dump'!$D$2:$AH$2,0)
))),"")</f>
        <v>P</v>
      </c>
      <c r="AH263" s="54">
        <f>_xlfn.IFNA(IF(AH$3="Productivity",
INDEX('Productivity Dump'!$E$4:$AJ$500,
MATCH($A263,'Productivity Dump'!$A$4:$A$500,0),
MATCH(AH$2,'Productivity Dump'!$E$3:$AJ$3,0)
),
IF(AH$3="Attendance",
INDEX('Attendance Dump'!$E$2:$AI$400,
MATCH($A263,'Attendance Dump'!$B$2:$B$400,0),
MATCH(AH$2,'Attendance Dump'!$E$1:$AI$1,0)
),
INDEX('Active Hour''s Dump'!$D$3:$AH$337,
MATCH($C263,'Active Hour''s Dump'!$A$3:$A$337,0),
MATCH(AH$2,'Active Hour''s Dump'!$D$2:$AH$2,0)
))),"")</f>
        <v>9.5</v>
      </c>
      <c r="AI263" s="13">
        <f>_xlfn.IFNA(IF(AI$3="Productivity",
INDEX('Productivity Dump'!$E$4:$AJ$500,
MATCH($A263,'Productivity Dump'!$A$4:$A$500,0),
MATCH(AI$2,'Productivity Dump'!$E$3:$AJ$3,0)
),
IF(AI$3="Attendance",
INDEX('Attendance Dump'!$E$2:$AI$400,
MATCH($A263,'Attendance Dump'!$B$2:$B$400,0),
MATCH(AI$2,'Attendance Dump'!$E$1:$AI$1,0)
),
INDEX('Active Hour''s Dump'!$D$3:$AH$337,
MATCH($C263,'Active Hour''s Dump'!$A$3:$A$337,0),
MATCH(AI$2,'Active Hour''s Dump'!$D$2:$AH$2,0)
))),"")</f>
        <v>821.19899999999996</v>
      </c>
      <c r="AJ263" s="13" t="str">
        <f>_xlfn.IFNA(IF(AJ$3="Productivity",
INDEX('Productivity Dump'!$E$4:$AJ$500,
MATCH($A263,'Productivity Dump'!$A$4:$A$500,0),
MATCH(AJ$2,'Productivity Dump'!$E$3:$AJ$3,0)
),
IF(AJ$3="Attendance",
INDEX('Attendance Dump'!$E$2:$AI$400,
MATCH($A263,'Attendance Dump'!$B$2:$B$400,0),
MATCH(AJ$2,'Attendance Dump'!$E$1:$AI$1,0)
),
INDEX('Active Hour''s Dump'!$D$3:$AH$337,
MATCH($C263,'Active Hour''s Dump'!$A$3:$A$337,0),
MATCH(AJ$2,'Active Hour''s Dump'!$D$2:$AH$2,0)
))),"")</f>
        <v>P</v>
      </c>
      <c r="AK263" s="54">
        <f>_xlfn.IFNA(IF(AK$3="Productivity",
INDEX('Productivity Dump'!$E$4:$AJ$500,
MATCH($A263,'Productivity Dump'!$A$4:$A$500,0),
MATCH(AK$2,'Productivity Dump'!$E$3:$AJ$3,0)
),
IF(AK$3="Attendance",
INDEX('Attendance Dump'!$E$2:$AI$400,
MATCH($A263,'Attendance Dump'!$B$2:$B$400,0),
MATCH(AK$2,'Attendance Dump'!$E$1:$AI$1,0)
),
INDEX('Active Hour''s Dump'!$D$3:$AH$337,
MATCH($C263,'Active Hour''s Dump'!$A$3:$A$337,0),
MATCH(AK$2,'Active Hour''s Dump'!$D$2:$AH$2,0)
))),"")</f>
        <v>6.8333333333333304</v>
      </c>
      <c r="AL263" s="13">
        <f>_xlfn.IFNA(IF(AL$3="Productivity",
INDEX('Productivity Dump'!$E$4:$AJ$500,
MATCH($A263,'Productivity Dump'!$A$4:$A$500,0),
MATCH(AL$2,'Productivity Dump'!$E$3:$AJ$3,0)
),
IF(AL$3="Attendance",
INDEX('Attendance Dump'!$E$2:$AI$400,
MATCH($A263,'Attendance Dump'!$B$2:$B$400,0),
MATCH(AL$2,'Attendance Dump'!$E$1:$AI$1,0)
),
INDEX('Active Hour''s Dump'!$D$3:$AH$337,
MATCH($C263,'Active Hour''s Dump'!$A$3:$A$337,0),
MATCH(AL$2,'Active Hour''s Dump'!$D$2:$AH$2,0)
))),"")</f>
        <v>0</v>
      </c>
      <c r="AM263" s="13" t="str">
        <f>_xlfn.IFNA(IF(AM$3="Productivity",
INDEX('Productivity Dump'!$E$4:$AJ$500,
MATCH($A263,'Productivity Dump'!$A$4:$A$500,0),
MATCH(AM$2,'Productivity Dump'!$E$3:$AJ$3,0)
),
IF(AM$3="Attendance",
INDEX('Attendance Dump'!$E$2:$AI$400,
MATCH($A263,'Attendance Dump'!$B$2:$B$400,0),
MATCH(AM$2,'Attendance Dump'!$E$1:$AI$1,0)
),
INDEX('Active Hour''s Dump'!$D$3:$AH$337,
MATCH($C263,'Active Hour''s Dump'!$A$3:$A$337,0),
MATCH(AM$2,'Active Hour''s Dump'!$D$2:$AH$2,0)
))),"")</f>
        <v>WO</v>
      </c>
      <c r="AN263" s="54">
        <f>_xlfn.IFNA(IF(AN$3="Productivity",
INDEX('Productivity Dump'!$E$4:$AJ$500,
MATCH($A263,'Productivity Dump'!$A$4:$A$500,0),
MATCH(AN$2,'Productivity Dump'!$E$3:$AJ$3,0)
),
IF(AN$3="Attendance",
INDEX('Attendance Dump'!$E$2:$AI$400,
MATCH($A263,'Attendance Dump'!$B$2:$B$400,0),
MATCH(AN$2,'Attendance Dump'!$E$1:$AI$1,0)
),
INDEX('Active Hour''s Dump'!$D$3:$AH$337,
MATCH($C263,'Active Hour''s Dump'!$A$3:$A$337,0),
MATCH(AN$2,'Active Hour''s Dump'!$D$2:$AH$2,0)
))),"")</f>
        <v>0</v>
      </c>
      <c r="AO263" s="13">
        <f>_xlfn.IFNA(IF(AO$3="Productivity",
INDEX('Productivity Dump'!$E$4:$AJ$500,
MATCH($A263,'Productivity Dump'!$A$4:$A$500,0),
MATCH(AO$2,'Productivity Dump'!$E$3:$AJ$3,0)
),
IF(AO$3="Attendance",
INDEX('Attendance Dump'!$E$2:$AI$400,
MATCH($A263,'Attendance Dump'!$B$2:$B$400,0),
MATCH(AO$2,'Attendance Dump'!$E$1:$AI$1,0)
),
INDEX('Active Hour''s Dump'!$D$3:$AH$337,
MATCH($C263,'Active Hour''s Dump'!$A$3:$A$337,0),
MATCH(AO$2,'Active Hour''s Dump'!$D$2:$AH$2,0)
))),"")</f>
        <v>455.35100000000006</v>
      </c>
      <c r="AP263" s="13" t="str">
        <f>_xlfn.IFNA(IF(AP$3="Productivity",
INDEX('Productivity Dump'!$E$4:$AJ$500,
MATCH($A263,'Productivity Dump'!$A$4:$A$500,0),
MATCH(AP$2,'Productivity Dump'!$E$3:$AJ$3,0)
),
IF(AP$3="Attendance",
INDEX('Attendance Dump'!$E$2:$AI$400,
MATCH($A263,'Attendance Dump'!$B$2:$B$400,0),
MATCH(AP$2,'Attendance Dump'!$E$1:$AI$1,0)
),
INDEX('Active Hour''s Dump'!$D$3:$AH$337,
MATCH($C263,'Active Hour''s Dump'!$A$3:$A$337,0),
MATCH(AP$2,'Active Hour''s Dump'!$D$2:$AH$2,0)
))),"")</f>
        <v>P</v>
      </c>
      <c r="AQ263" s="54">
        <f>_xlfn.IFNA(IF(AQ$3="Productivity",
INDEX('Productivity Dump'!$E$4:$AJ$500,
MATCH($A263,'Productivity Dump'!$A$4:$A$500,0),
MATCH(AQ$2,'Productivity Dump'!$E$3:$AJ$3,0)
),
IF(AQ$3="Attendance",
INDEX('Attendance Dump'!$E$2:$AI$400,
MATCH($A263,'Attendance Dump'!$B$2:$B$400,0),
MATCH(AQ$2,'Attendance Dump'!$E$1:$AI$1,0)
),
INDEX('Active Hour''s Dump'!$D$3:$AH$337,
MATCH($C263,'Active Hour''s Dump'!$A$3:$A$337,0),
MATCH(AQ$2,'Active Hour''s Dump'!$D$2:$AH$2,0)
))),"")</f>
        <v>5.1666666666666696</v>
      </c>
      <c r="AR263" s="13">
        <f>_xlfn.IFNA(IF(AR$3="Productivity",
INDEX('Productivity Dump'!$E$4:$AJ$500,
MATCH($A263,'Productivity Dump'!$A$4:$A$500,0),
MATCH(AR$2,'Productivity Dump'!$E$3:$AJ$3,0)
),
IF(AR$3="Attendance",
INDEX('Attendance Dump'!$E$2:$AI$400,
MATCH($A263,'Attendance Dump'!$B$2:$B$400,0),
MATCH(AR$2,'Attendance Dump'!$E$1:$AI$1,0)
),
INDEX('Active Hour''s Dump'!$D$3:$AH$337,
MATCH($C263,'Active Hour''s Dump'!$A$3:$A$337,0),
MATCH(AR$2,'Active Hour''s Dump'!$D$2:$AH$2,0)
))),"")</f>
        <v>1017.3229999999999</v>
      </c>
      <c r="AS263" s="13" t="str">
        <f>_xlfn.IFNA(IF(AS$3="Productivity",
INDEX('Productivity Dump'!$E$4:$AJ$500,
MATCH($A263,'Productivity Dump'!$A$4:$A$500,0),
MATCH(AS$2,'Productivity Dump'!$E$3:$AJ$3,0)
),
IF(AS$3="Attendance",
INDEX('Attendance Dump'!$E$2:$AI$400,
MATCH($A263,'Attendance Dump'!$B$2:$B$400,0),
MATCH(AS$2,'Attendance Dump'!$E$1:$AI$1,0)
),
INDEX('Active Hour''s Dump'!$D$3:$AH$337,
MATCH($C263,'Active Hour''s Dump'!$A$3:$A$337,0),
MATCH(AS$2,'Active Hour''s Dump'!$D$2:$AH$2,0)
))),"")</f>
        <v>P</v>
      </c>
      <c r="AT263" s="54">
        <f>_xlfn.IFNA(IF(AT$3="Productivity",
INDEX('Productivity Dump'!$E$4:$AJ$500,
MATCH($A263,'Productivity Dump'!$A$4:$A$500,0),
MATCH(AT$2,'Productivity Dump'!$E$3:$AJ$3,0)
),
IF(AT$3="Attendance",
INDEX('Attendance Dump'!$E$2:$AI$400,
MATCH($A263,'Attendance Dump'!$B$2:$B$400,0),
MATCH(AT$2,'Attendance Dump'!$E$1:$AI$1,0)
),
INDEX('Active Hour''s Dump'!$D$3:$AH$337,
MATCH($C263,'Active Hour''s Dump'!$A$3:$A$337,0),
MATCH(AT$2,'Active Hour''s Dump'!$D$2:$AH$2,0)
))),"")</f>
        <v>8.25</v>
      </c>
      <c r="AU263" s="13">
        <f>_xlfn.IFNA(IF(AU$3="Productivity",
INDEX('Productivity Dump'!$E$4:$AJ$500,
MATCH($A263,'Productivity Dump'!$A$4:$A$500,0),
MATCH(AU$2,'Productivity Dump'!$E$3:$AJ$3,0)
),
IF(AU$3="Attendance",
INDEX('Attendance Dump'!$E$2:$AI$400,
MATCH($A263,'Attendance Dump'!$B$2:$B$400,0),
MATCH(AU$2,'Attendance Dump'!$E$1:$AI$1,0)
),
INDEX('Active Hour''s Dump'!$D$3:$AH$337,
MATCH($C263,'Active Hour''s Dump'!$A$3:$A$337,0),
MATCH(AU$2,'Active Hour''s Dump'!$D$2:$AH$2,0)
))),"")</f>
        <v>955.61799999999982</v>
      </c>
      <c r="AV263" s="13" t="str">
        <f>_xlfn.IFNA(IF(AV$3="Productivity",
INDEX('Productivity Dump'!$E$4:$AJ$500,
MATCH($A263,'Productivity Dump'!$A$4:$A$500,0),
MATCH(AV$2,'Productivity Dump'!$E$3:$AJ$3,0)
),
IF(AV$3="Attendance",
INDEX('Attendance Dump'!$E$2:$AI$400,
MATCH($A263,'Attendance Dump'!$B$2:$B$400,0),
MATCH(AV$2,'Attendance Dump'!$E$1:$AI$1,0)
),
INDEX('Active Hour''s Dump'!$D$3:$AH$337,
MATCH($C263,'Active Hour''s Dump'!$A$3:$A$337,0),
MATCH(AV$2,'Active Hour''s Dump'!$D$2:$AH$2,0)
))),"")</f>
        <v>P</v>
      </c>
      <c r="AW263" s="54">
        <f>_xlfn.IFNA(IF(AW$3="Productivity",
INDEX('Productivity Dump'!$E$4:$AJ$500,
MATCH($A263,'Productivity Dump'!$A$4:$A$500,0),
MATCH(AW$2,'Productivity Dump'!$E$3:$AJ$3,0)
),
IF(AW$3="Attendance",
INDEX('Attendance Dump'!$E$2:$AI$400,
MATCH($A263,'Attendance Dump'!$B$2:$B$400,0),
MATCH(AW$2,'Attendance Dump'!$E$1:$AI$1,0)
),
INDEX('Active Hour''s Dump'!$D$3:$AH$337,
MATCH($C263,'Active Hour''s Dump'!$A$3:$A$337,0),
MATCH(AW$2,'Active Hour''s Dump'!$D$2:$AH$2,0)
))),"")</f>
        <v>7.9166666666666696</v>
      </c>
      <c r="AX263" s="13">
        <f>_xlfn.IFNA(IF(AX$3="Productivity",
INDEX('Productivity Dump'!$E$4:$AJ$500,
MATCH($A263,'Productivity Dump'!$A$4:$A$500,0),
MATCH(AX$2,'Productivity Dump'!$E$3:$AJ$3,0)
),
IF(AX$3="Attendance",
INDEX('Attendance Dump'!$E$2:$AI$400,
MATCH($A263,'Attendance Dump'!$B$2:$B$400,0),
MATCH(AX$2,'Attendance Dump'!$E$1:$AI$1,0)
),
INDEX('Active Hour''s Dump'!$D$3:$AH$337,
MATCH($C263,'Active Hour''s Dump'!$A$3:$A$337,0),
MATCH(AX$2,'Active Hour''s Dump'!$D$2:$AH$2,0)
))),"")</f>
        <v>1031.7080000000001</v>
      </c>
      <c r="AY263" s="13" t="str">
        <f>_xlfn.IFNA(IF(AY$3="Productivity",
INDEX('Productivity Dump'!$E$4:$AJ$500,
MATCH($A263,'Productivity Dump'!$A$4:$A$500,0),
MATCH(AY$2,'Productivity Dump'!$E$3:$AJ$3,0)
),
IF(AY$3="Attendance",
INDEX('Attendance Dump'!$E$2:$AI$400,
MATCH($A263,'Attendance Dump'!$B$2:$B$400,0),
MATCH(AY$2,'Attendance Dump'!$E$1:$AI$1,0)
),
INDEX('Active Hour''s Dump'!$D$3:$AH$337,
MATCH($C263,'Active Hour''s Dump'!$A$3:$A$337,0),
MATCH(AY$2,'Active Hour''s Dump'!$D$2:$AH$2,0)
))),"")</f>
        <v>P</v>
      </c>
      <c r="AZ263" s="54">
        <f>_xlfn.IFNA(IF(AZ$3="Productivity",
INDEX('Productivity Dump'!$E$4:$AJ$500,
MATCH($A263,'Productivity Dump'!$A$4:$A$500,0),
MATCH(AZ$2,'Productivity Dump'!$E$3:$AJ$3,0)
),
IF(AZ$3="Attendance",
INDEX('Attendance Dump'!$E$2:$AI$400,
MATCH($A263,'Attendance Dump'!$B$2:$B$400,0),
MATCH(AZ$2,'Attendance Dump'!$E$1:$AI$1,0)
),
INDEX('Active Hour''s Dump'!$D$3:$AH$337,
MATCH($C263,'Active Hour''s Dump'!$A$3:$A$337,0),
MATCH(AZ$2,'Active Hour''s Dump'!$D$2:$AH$2,0)
))),"")</f>
        <v>8.75</v>
      </c>
      <c r="BA263" s="13">
        <f>_xlfn.IFNA(IF(BA$3="Productivity",
INDEX('Productivity Dump'!$E$4:$AJ$500,
MATCH($A263,'Productivity Dump'!$A$4:$A$500,0),
MATCH(BA$2,'Productivity Dump'!$E$3:$AJ$3,0)
),
IF(BA$3="Attendance",
INDEX('Attendance Dump'!$E$2:$AI$400,
MATCH($A263,'Attendance Dump'!$B$2:$B$400,0),
MATCH(BA$2,'Attendance Dump'!$E$1:$AI$1,0)
),
INDEX('Active Hour''s Dump'!$D$3:$AH$337,
MATCH($C263,'Active Hour''s Dump'!$A$3:$A$337,0),
MATCH(BA$2,'Active Hour''s Dump'!$D$2:$AH$2,0)
))),"")</f>
        <v>1003.324</v>
      </c>
      <c r="BB263" s="13" t="str">
        <f>_xlfn.IFNA(IF(BB$3="Productivity",
INDEX('Productivity Dump'!$E$4:$AJ$500,
MATCH($A263,'Productivity Dump'!$A$4:$A$500,0),
MATCH(BB$2,'Productivity Dump'!$E$3:$AJ$3,0)
),
IF(BB$3="Attendance",
INDEX('Attendance Dump'!$E$2:$AI$400,
MATCH($A263,'Attendance Dump'!$B$2:$B$400,0),
MATCH(BB$2,'Attendance Dump'!$E$1:$AI$1,0)
),
INDEX('Active Hour''s Dump'!$D$3:$AH$337,
MATCH($C263,'Active Hour''s Dump'!$A$3:$A$337,0),
MATCH(BB$2,'Active Hour''s Dump'!$D$2:$AH$2,0)
))),"")</f>
        <v>P</v>
      </c>
      <c r="BC263" s="54">
        <f>_xlfn.IFNA(IF(BC$3="Productivity",
INDEX('Productivity Dump'!$E$4:$AJ$500,
MATCH($A263,'Productivity Dump'!$A$4:$A$500,0),
MATCH(BC$2,'Productivity Dump'!$E$3:$AJ$3,0)
),
IF(BC$3="Attendance",
INDEX('Attendance Dump'!$E$2:$AI$400,
MATCH($A263,'Attendance Dump'!$B$2:$B$400,0),
MATCH(BC$2,'Attendance Dump'!$E$1:$AI$1,0)
),
INDEX('Active Hour''s Dump'!$D$3:$AH$337,
MATCH($C263,'Active Hour''s Dump'!$A$3:$A$337,0),
MATCH(BC$2,'Active Hour''s Dump'!$D$2:$AH$2,0)
))),"")</f>
        <v>9.3333333333333304</v>
      </c>
      <c r="BD263" s="13">
        <f>_xlfn.IFNA(IF(BD$3="Productivity",
INDEX('Productivity Dump'!$E$4:$AJ$500,
MATCH($A263,'Productivity Dump'!$A$4:$A$500,0),
MATCH(BD$2,'Productivity Dump'!$E$3:$AJ$3,0)
),
IF(BD$3="Attendance",
INDEX('Attendance Dump'!$E$2:$AI$400,
MATCH($A263,'Attendance Dump'!$B$2:$B$400,0),
MATCH(BD$2,'Attendance Dump'!$E$1:$AI$1,0)
),
INDEX('Active Hour''s Dump'!$D$3:$AH$337,
MATCH($C263,'Active Hour''s Dump'!$A$3:$A$337,0),
MATCH(BD$2,'Active Hour''s Dump'!$D$2:$AH$2,0)
))),"")</f>
        <v>657.10900000000004</v>
      </c>
      <c r="BE263" s="13" t="str">
        <f>_xlfn.IFNA(IF(BE$3="Productivity",
INDEX('Productivity Dump'!$E$4:$AJ$500,
MATCH($A263,'Productivity Dump'!$A$4:$A$500,0),
MATCH(BE$2,'Productivity Dump'!$E$3:$AJ$3,0)
),
IF(BE$3="Attendance",
INDEX('Attendance Dump'!$E$2:$AI$400,
MATCH($A263,'Attendance Dump'!$B$2:$B$400,0),
MATCH(BE$2,'Attendance Dump'!$E$1:$AI$1,0)
),
INDEX('Active Hour''s Dump'!$D$3:$AH$337,
MATCH($C263,'Active Hour''s Dump'!$A$3:$A$337,0),
MATCH(BE$2,'Active Hour''s Dump'!$D$2:$AH$2,0)
))),"")</f>
        <v>P</v>
      </c>
      <c r="BF263" s="54">
        <f>_xlfn.IFNA(IF(BF$3="Productivity",
INDEX('Productivity Dump'!$E$4:$AJ$500,
MATCH($A263,'Productivity Dump'!$A$4:$A$500,0),
MATCH(BF$2,'Productivity Dump'!$E$3:$AJ$3,0)
),
IF(BF$3="Attendance",
INDEX('Attendance Dump'!$E$2:$AI$400,
MATCH($A263,'Attendance Dump'!$B$2:$B$400,0),
MATCH(BF$2,'Attendance Dump'!$E$1:$AI$1,0)
),
INDEX('Active Hour''s Dump'!$D$3:$AH$337,
MATCH($C263,'Active Hour''s Dump'!$A$3:$A$337,0),
MATCH(BF$2,'Active Hour''s Dump'!$D$2:$AH$2,0)
))),"")</f>
        <v>6.6666666666666696</v>
      </c>
      <c r="BG263" s="13">
        <f>_xlfn.IFNA(IF(BG$3="Productivity",
INDEX('Productivity Dump'!$E$4:$AJ$500,
MATCH($A263,'Productivity Dump'!$A$4:$A$500,0),
MATCH(BG$2,'Productivity Dump'!$E$3:$AJ$3,0)
),
IF(BG$3="Attendance",
INDEX('Attendance Dump'!$E$2:$AI$400,
MATCH($A263,'Attendance Dump'!$B$2:$B$400,0),
MATCH(BG$2,'Attendance Dump'!$E$1:$AI$1,0)
),
INDEX('Active Hour''s Dump'!$D$3:$AH$337,
MATCH($C263,'Active Hour''s Dump'!$A$3:$A$337,0),
MATCH(BG$2,'Active Hour''s Dump'!$D$2:$AH$2,0)
))),"")</f>
        <v>0</v>
      </c>
      <c r="BH263" s="13" t="str">
        <f>_xlfn.IFNA(IF(BH$3="Productivity",
INDEX('Productivity Dump'!$E$4:$AJ$500,
MATCH($A263,'Productivity Dump'!$A$4:$A$500,0),
MATCH(BH$2,'Productivity Dump'!$E$3:$AJ$3,0)
),
IF(BH$3="Attendance",
INDEX('Attendance Dump'!$E$2:$AI$400,
MATCH($A263,'Attendance Dump'!$B$2:$B$400,0),
MATCH(BH$2,'Attendance Dump'!$E$1:$AI$1,0)
),
INDEX('Active Hour''s Dump'!$D$3:$AH$337,
MATCH($C263,'Active Hour''s Dump'!$A$3:$A$337,0),
MATCH(BH$2,'Active Hour''s Dump'!$D$2:$AH$2,0)
))),"")</f>
        <v>WO</v>
      </c>
      <c r="BI263" s="54">
        <f>_xlfn.IFNA(IF(BI$3="Productivity",
INDEX('Productivity Dump'!$E$4:$AJ$500,
MATCH($A263,'Productivity Dump'!$A$4:$A$500,0),
MATCH(BI$2,'Productivity Dump'!$E$3:$AJ$3,0)
),
IF(BI$3="Attendance",
INDEX('Attendance Dump'!$E$2:$AI$400,
MATCH($A263,'Attendance Dump'!$B$2:$B$400,0),
MATCH(BI$2,'Attendance Dump'!$E$1:$AI$1,0)
),
INDEX('Active Hour''s Dump'!$D$3:$AH$337,
MATCH($C263,'Active Hour''s Dump'!$A$3:$A$337,0),
MATCH(BI$2,'Active Hour''s Dump'!$D$2:$AH$2,0)
))),"")</f>
        <v>0</v>
      </c>
      <c r="BJ263" s="13">
        <f>_xlfn.IFNA(IF(BJ$3="Productivity",
INDEX('Productivity Dump'!$E$4:$AJ$500,
MATCH($A263,'Productivity Dump'!$A$4:$A$500,0),
MATCH(BJ$2,'Productivity Dump'!$E$3:$AJ$3,0)
),
IF(BJ$3="Attendance",
INDEX('Attendance Dump'!$E$2:$AI$400,
MATCH($A263,'Attendance Dump'!$B$2:$B$400,0),
MATCH(BJ$2,'Attendance Dump'!$E$1:$AI$1,0)
),
INDEX('Active Hour''s Dump'!$D$3:$AH$337,
MATCH($C263,'Active Hour''s Dump'!$A$3:$A$337,0),
MATCH(BJ$2,'Active Hour''s Dump'!$D$2:$AH$2,0)
))),"")</f>
        <v>564.05799999999999</v>
      </c>
      <c r="BK263" s="13" t="str">
        <f>_xlfn.IFNA(IF(BK$3="Productivity",
INDEX('Productivity Dump'!$E$4:$AJ$500,
MATCH($A263,'Productivity Dump'!$A$4:$A$500,0),
MATCH(BK$2,'Productivity Dump'!$E$3:$AJ$3,0)
),
IF(BK$3="Attendance",
INDEX('Attendance Dump'!$E$2:$AI$400,
MATCH($A263,'Attendance Dump'!$B$2:$B$400,0),
MATCH(BK$2,'Attendance Dump'!$E$1:$AI$1,0)
),
INDEX('Active Hour''s Dump'!$D$3:$AH$337,
MATCH($C263,'Active Hour''s Dump'!$A$3:$A$337,0),
MATCH(BK$2,'Active Hour''s Dump'!$D$2:$AH$2,0)
))),"")</f>
        <v>P</v>
      </c>
      <c r="BL263" s="54">
        <f>_xlfn.IFNA(IF(BL$3="Productivity",
INDEX('Productivity Dump'!$E$4:$AJ$500,
MATCH($A263,'Productivity Dump'!$A$4:$A$500,0),
MATCH(BL$2,'Productivity Dump'!$E$3:$AJ$3,0)
),
IF(BL$3="Attendance",
INDEX('Attendance Dump'!$E$2:$AI$400,
MATCH($A263,'Attendance Dump'!$B$2:$B$400,0),
MATCH(BL$2,'Attendance Dump'!$E$1:$AI$1,0)
),
INDEX('Active Hour''s Dump'!$D$3:$AH$337,
MATCH($C263,'Active Hour''s Dump'!$A$3:$A$337,0),
MATCH(BL$2,'Active Hour''s Dump'!$D$2:$AH$2,0)
))),"")</f>
        <v>4.1666666666666696</v>
      </c>
      <c r="BM263" s="13">
        <f>_xlfn.IFNA(IF(BM$3="Productivity",
INDEX('Productivity Dump'!$E$4:$AJ$500,
MATCH($A263,'Productivity Dump'!$A$4:$A$500,0),
MATCH(BM$2,'Productivity Dump'!$E$3:$AJ$3,0)
),
IF(BM$3="Attendance",
INDEX('Attendance Dump'!$E$2:$AI$400,
MATCH($A263,'Attendance Dump'!$B$2:$B$400,0),
MATCH(BM$2,'Attendance Dump'!$E$1:$AI$1,0)
),
INDEX('Active Hour''s Dump'!$D$3:$AH$337,
MATCH($C263,'Active Hour''s Dump'!$A$3:$A$337,0),
MATCH(BM$2,'Active Hour''s Dump'!$D$2:$AH$2,0)
))),"")</f>
        <v>1024.0269999999996</v>
      </c>
      <c r="BN263" s="13" t="str">
        <f>_xlfn.IFNA(IF(BN$3="Productivity",
INDEX('Productivity Dump'!$E$4:$AJ$500,
MATCH($A263,'Productivity Dump'!$A$4:$A$500,0),
MATCH(BN$2,'Productivity Dump'!$E$3:$AJ$3,0)
),
IF(BN$3="Attendance",
INDEX('Attendance Dump'!$E$2:$AI$400,
MATCH($A263,'Attendance Dump'!$B$2:$B$400,0),
MATCH(BN$2,'Attendance Dump'!$E$1:$AI$1,0)
),
INDEX('Active Hour''s Dump'!$D$3:$AH$337,
MATCH($C263,'Active Hour''s Dump'!$A$3:$A$337,0),
MATCH(BN$2,'Active Hour''s Dump'!$D$2:$AH$2,0)
))),"")</f>
        <v>P</v>
      </c>
      <c r="BO263" s="54">
        <f>_xlfn.IFNA(IF(BO$3="Productivity",
INDEX('Productivity Dump'!$E$4:$AJ$500,
MATCH($A263,'Productivity Dump'!$A$4:$A$500,0),
MATCH(BO$2,'Productivity Dump'!$E$3:$AJ$3,0)
),
IF(BO$3="Attendance",
INDEX('Attendance Dump'!$E$2:$AI$400,
MATCH($A263,'Attendance Dump'!$B$2:$B$400,0),
MATCH(BO$2,'Attendance Dump'!$E$1:$AI$1,0)
),
INDEX('Active Hour''s Dump'!$D$3:$AH$337,
MATCH($C263,'Active Hour''s Dump'!$A$3:$A$337,0),
MATCH(BO$2,'Active Hour''s Dump'!$D$2:$AH$2,0)
))),"")</f>
        <v>9.4166666666666696</v>
      </c>
      <c r="BP263" s="13">
        <f>_xlfn.IFNA(IF(BP$3="Productivity",
INDEX('Productivity Dump'!$E$4:$AJ$500,
MATCH($A263,'Productivity Dump'!$A$4:$A$500,0),
MATCH(BP$2,'Productivity Dump'!$E$3:$AJ$3,0)
),
IF(BP$3="Attendance",
INDEX('Attendance Dump'!$E$2:$AI$400,
MATCH($A263,'Attendance Dump'!$B$2:$B$400,0),
MATCH(BP$2,'Attendance Dump'!$E$1:$AI$1,0)
),
INDEX('Active Hour''s Dump'!$D$3:$AH$337,
MATCH($C263,'Active Hour''s Dump'!$A$3:$A$337,0),
MATCH(BP$2,'Active Hour''s Dump'!$D$2:$AH$2,0)
))),"")</f>
        <v>1013.3050000000001</v>
      </c>
      <c r="BQ263" s="13" t="str">
        <f>_xlfn.IFNA(IF(BQ$3="Productivity",
INDEX('Productivity Dump'!$E$4:$AJ$500,
MATCH($A263,'Productivity Dump'!$A$4:$A$500,0),
MATCH(BQ$2,'Productivity Dump'!$E$3:$AJ$3,0)
),
IF(BQ$3="Attendance",
INDEX('Attendance Dump'!$E$2:$AI$400,
MATCH($A263,'Attendance Dump'!$B$2:$B$400,0),
MATCH(BQ$2,'Attendance Dump'!$E$1:$AI$1,0)
),
INDEX('Active Hour''s Dump'!$D$3:$AH$337,
MATCH($C263,'Active Hour''s Dump'!$A$3:$A$337,0),
MATCH(BQ$2,'Active Hour''s Dump'!$D$2:$AH$2,0)
))),"")</f>
        <v>P</v>
      </c>
      <c r="BR263" s="54">
        <f>_xlfn.IFNA(IF(BR$3="Productivity",
INDEX('Productivity Dump'!$E$4:$AJ$500,
MATCH($A263,'Productivity Dump'!$A$4:$A$500,0),
MATCH(BR$2,'Productivity Dump'!$E$3:$AJ$3,0)
),
IF(BR$3="Attendance",
INDEX('Attendance Dump'!$E$2:$AI$400,
MATCH($A263,'Attendance Dump'!$B$2:$B$400,0),
MATCH(BR$2,'Attendance Dump'!$E$1:$AI$1,0)
),
INDEX('Active Hour''s Dump'!$D$3:$AH$337,
MATCH($C263,'Active Hour''s Dump'!$A$3:$A$337,0),
MATCH(BR$2,'Active Hour''s Dump'!$D$2:$AH$2,0)
))),"")</f>
        <v>9.8333333333333304</v>
      </c>
      <c r="BS263" s="13">
        <f>_xlfn.IFNA(IF(BS$3="Productivity",
INDEX('Productivity Dump'!$E$4:$AJ$500,
MATCH($A263,'Productivity Dump'!$A$4:$A$500,0),
MATCH(BS$2,'Productivity Dump'!$E$3:$AJ$3,0)
),
IF(BS$3="Attendance",
INDEX('Attendance Dump'!$E$2:$AI$400,
MATCH($A263,'Attendance Dump'!$B$2:$B$400,0),
MATCH(BS$2,'Attendance Dump'!$E$1:$AI$1,0)
),
INDEX('Active Hour''s Dump'!$D$3:$AH$337,
MATCH($C263,'Active Hour''s Dump'!$A$3:$A$337,0),
MATCH(BS$2,'Active Hour''s Dump'!$D$2:$AH$2,0)
))),"")</f>
        <v>1080.0750000000003</v>
      </c>
      <c r="BT263" s="13" t="str">
        <f>_xlfn.IFNA(IF(BT$3="Productivity",
INDEX('Productivity Dump'!$E$4:$AJ$500,
MATCH($A263,'Productivity Dump'!$A$4:$A$500,0),
MATCH(BT$2,'Productivity Dump'!$E$3:$AJ$3,0)
),
IF(BT$3="Attendance",
INDEX('Attendance Dump'!$E$2:$AI$400,
MATCH($A263,'Attendance Dump'!$B$2:$B$400,0),
MATCH(BT$2,'Attendance Dump'!$E$1:$AI$1,0)
),
INDEX('Active Hour''s Dump'!$D$3:$AH$337,
MATCH($C263,'Active Hour''s Dump'!$A$3:$A$337,0),
MATCH(BT$2,'Active Hour''s Dump'!$D$2:$AH$2,0)
))),"")</f>
        <v>H(P)</v>
      </c>
      <c r="BU263" s="54">
        <f>_xlfn.IFNA(IF(BU$3="Productivity",
INDEX('Productivity Dump'!$E$4:$AJ$500,
MATCH($A263,'Productivity Dump'!$A$4:$A$500,0),
MATCH(BU$2,'Productivity Dump'!$E$3:$AJ$3,0)
),
IF(BU$3="Attendance",
INDEX('Attendance Dump'!$E$2:$AI$400,
MATCH($A263,'Attendance Dump'!$B$2:$B$400,0),
MATCH(BU$2,'Attendance Dump'!$E$1:$AI$1,0)
),
INDEX('Active Hour''s Dump'!$D$3:$AH$337,
MATCH($C263,'Active Hour''s Dump'!$A$3:$A$337,0),
MATCH(BU$2,'Active Hour''s Dump'!$D$2:$AH$2,0)
))),"")</f>
        <v>9.3333333333333304</v>
      </c>
      <c r="BV263" s="13">
        <f>_xlfn.IFNA(IF(BV$3="Productivity",
INDEX('Productivity Dump'!$E$4:$AJ$500,
MATCH($A263,'Productivity Dump'!$A$4:$A$500,0),
MATCH(BV$2,'Productivity Dump'!$E$3:$AJ$3,0)
),
IF(BV$3="Attendance",
INDEX('Attendance Dump'!$E$2:$AI$400,
MATCH($A263,'Attendance Dump'!$B$2:$B$400,0),
MATCH(BV$2,'Attendance Dump'!$E$1:$AI$1,0)
),
INDEX('Active Hour''s Dump'!$D$3:$AH$337,
MATCH($C263,'Active Hour''s Dump'!$A$3:$A$337,0),
MATCH(BV$2,'Active Hour''s Dump'!$D$2:$AH$2,0)
))),"")</f>
        <v>1014.4300000000001</v>
      </c>
      <c r="BW263" s="13" t="str">
        <f>_xlfn.IFNA(IF(BW$3="Productivity",
INDEX('Productivity Dump'!$E$4:$AJ$500,
MATCH($A263,'Productivity Dump'!$A$4:$A$500,0),
MATCH(BW$2,'Productivity Dump'!$E$3:$AJ$3,0)
),
IF(BW$3="Attendance",
INDEX('Attendance Dump'!$E$2:$AI$400,
MATCH($A263,'Attendance Dump'!$B$2:$B$400,0),
MATCH(BW$2,'Attendance Dump'!$E$1:$AI$1,0)
),
INDEX('Active Hour''s Dump'!$D$3:$AH$337,
MATCH($C263,'Active Hour''s Dump'!$A$3:$A$337,0),
MATCH(BW$2,'Active Hour''s Dump'!$D$2:$AH$2,0)
))),"")</f>
        <v>P</v>
      </c>
      <c r="BX263" s="54">
        <f>_xlfn.IFNA(IF(BX$3="Productivity",
INDEX('Productivity Dump'!$E$4:$AJ$500,
MATCH($A263,'Productivity Dump'!$A$4:$A$500,0),
MATCH(BX$2,'Productivity Dump'!$E$3:$AJ$3,0)
),
IF(BX$3="Attendance",
INDEX('Attendance Dump'!$E$2:$AI$400,
MATCH($A263,'Attendance Dump'!$B$2:$B$400,0),
MATCH(BX$2,'Attendance Dump'!$E$1:$AI$1,0)
),
INDEX('Active Hour''s Dump'!$D$3:$AH$337,
MATCH($C263,'Active Hour''s Dump'!$A$3:$A$337,0),
MATCH(BX$2,'Active Hour''s Dump'!$D$2:$AH$2,0)
))),"")</f>
        <v>8.75</v>
      </c>
      <c r="BY263" s="13">
        <f>_xlfn.IFNA(IF(BY$3="Productivity",
INDEX('Productivity Dump'!$E$4:$AJ$500,
MATCH($A263,'Productivity Dump'!$A$4:$A$500,0),
MATCH(BY$2,'Productivity Dump'!$E$3:$AJ$3,0)
),
IF(BY$3="Attendance",
INDEX('Attendance Dump'!$E$2:$AI$400,
MATCH($A263,'Attendance Dump'!$B$2:$B$400,0),
MATCH(BY$2,'Attendance Dump'!$E$1:$AI$1,0)
),
INDEX('Active Hour''s Dump'!$D$3:$AH$337,
MATCH($C263,'Active Hour''s Dump'!$A$3:$A$337,0),
MATCH(BY$2,'Active Hour''s Dump'!$D$2:$AH$2,0)
))),"")</f>
        <v>725.04200000000003</v>
      </c>
      <c r="BZ263" s="13" t="str">
        <f>_xlfn.IFNA(IF(BZ$3="Productivity",
INDEX('Productivity Dump'!$E$4:$AJ$500,
MATCH($A263,'Productivity Dump'!$A$4:$A$500,0),
MATCH(BZ$2,'Productivity Dump'!$E$3:$AJ$3,0)
),
IF(BZ$3="Attendance",
INDEX('Attendance Dump'!$E$2:$AI$400,
MATCH($A263,'Attendance Dump'!$B$2:$B$400,0),
MATCH(BZ$2,'Attendance Dump'!$E$1:$AI$1,0)
),
INDEX('Active Hour''s Dump'!$D$3:$AH$337,
MATCH($C263,'Active Hour''s Dump'!$A$3:$A$337,0),
MATCH(BZ$2,'Active Hour''s Dump'!$D$2:$AH$2,0)
))),"")</f>
        <v>P</v>
      </c>
      <c r="CA263" s="54">
        <f>_xlfn.IFNA(IF(CA$3="Productivity",
INDEX('Productivity Dump'!$E$4:$AJ$500,
MATCH($A263,'Productivity Dump'!$A$4:$A$500,0),
MATCH(CA$2,'Productivity Dump'!$E$3:$AJ$3,0)
),
IF(CA$3="Attendance",
INDEX('Attendance Dump'!$E$2:$AI$400,
MATCH($A263,'Attendance Dump'!$B$2:$B$400,0),
MATCH(CA$2,'Attendance Dump'!$E$1:$AI$1,0)
),
INDEX('Active Hour''s Dump'!$D$3:$AH$337,
MATCH($C263,'Active Hour''s Dump'!$A$3:$A$337,0),
MATCH(CA$2,'Active Hour''s Dump'!$D$2:$AH$2,0)
))),"")</f>
        <v>8.0833333333333304</v>
      </c>
      <c r="CB263" s="13">
        <f>_xlfn.IFNA(IF(CB$3="Productivity",
INDEX('Productivity Dump'!$E$4:$AJ$500,
MATCH($A263,'Productivity Dump'!$A$4:$A$500,0),
MATCH(CB$2,'Productivity Dump'!$E$3:$AJ$3,0)
),
IF(CB$3="Attendance",
INDEX('Attendance Dump'!$E$2:$AI$400,
MATCH($A263,'Attendance Dump'!$B$2:$B$400,0),
MATCH(CB$2,'Attendance Dump'!$E$1:$AI$1,0)
),
INDEX('Active Hour''s Dump'!$D$3:$AH$337,
MATCH($C263,'Active Hour''s Dump'!$A$3:$A$337,0),
MATCH(CB$2,'Active Hour''s Dump'!$D$2:$AH$2,0)
))),"")</f>
        <v>0</v>
      </c>
      <c r="CC263" s="13" t="str">
        <f>_xlfn.IFNA(IF(CC$3="Productivity",
INDEX('Productivity Dump'!$E$4:$AJ$500,
MATCH($A263,'Productivity Dump'!$A$4:$A$500,0),
MATCH(CC$2,'Productivity Dump'!$E$3:$AJ$3,0)
),
IF(CC$3="Attendance",
INDEX('Attendance Dump'!$E$2:$AI$400,
MATCH($A263,'Attendance Dump'!$B$2:$B$400,0),
MATCH(CC$2,'Attendance Dump'!$E$1:$AI$1,0)
),
INDEX('Active Hour''s Dump'!$D$3:$AH$337,
MATCH($C263,'Active Hour''s Dump'!$A$3:$A$337,0),
MATCH(CC$2,'Active Hour''s Dump'!$D$2:$AH$2,0)
))),"")</f>
        <v>WO</v>
      </c>
      <c r="CD263" s="54">
        <f>_xlfn.IFNA(IF(CD$3="Productivity",
INDEX('Productivity Dump'!$E$4:$AJ$500,
MATCH($A263,'Productivity Dump'!$A$4:$A$500,0),
MATCH(CD$2,'Productivity Dump'!$E$3:$AJ$3,0)
),
IF(CD$3="Attendance",
INDEX('Attendance Dump'!$E$2:$AI$400,
MATCH($A263,'Attendance Dump'!$B$2:$B$400,0),
MATCH(CD$2,'Attendance Dump'!$E$1:$AI$1,0)
),
INDEX('Active Hour''s Dump'!$D$3:$AH$337,
MATCH($C263,'Active Hour''s Dump'!$A$3:$A$337,0),
MATCH(CD$2,'Active Hour''s Dump'!$D$2:$AH$2,0)
))),"")</f>
        <v>0</v>
      </c>
      <c r="CE263" s="13">
        <f>_xlfn.IFNA(IF(CE$3="Productivity",
INDEX('Productivity Dump'!$E$4:$AJ$500,
MATCH($A263,'Productivity Dump'!$A$4:$A$500,0),
MATCH(CE$2,'Productivity Dump'!$E$3:$AJ$3,0)
),
IF(CE$3="Attendance",
INDEX('Attendance Dump'!$E$2:$AI$400,
MATCH($A263,'Attendance Dump'!$B$2:$B$400,0),
MATCH(CE$2,'Attendance Dump'!$E$1:$AI$1,0)
),
INDEX('Active Hour''s Dump'!$D$3:$AH$337,
MATCH($C263,'Active Hour''s Dump'!$A$3:$A$337,0),
MATCH(CE$2,'Active Hour''s Dump'!$D$2:$AH$2,0)
))),"")</f>
        <v>500.67399999999986</v>
      </c>
      <c r="CF263" s="13" t="str">
        <f>_xlfn.IFNA(IF(CF$3="Productivity",
INDEX('Productivity Dump'!$E$4:$AJ$500,
MATCH($A263,'Productivity Dump'!$A$4:$A$500,0),
MATCH(CF$2,'Productivity Dump'!$E$3:$AJ$3,0)
),
IF(CF$3="Attendance",
INDEX('Attendance Dump'!$E$2:$AI$400,
MATCH($A263,'Attendance Dump'!$B$2:$B$400,0),
MATCH(CF$2,'Attendance Dump'!$E$1:$AI$1,0)
),
INDEX('Active Hour''s Dump'!$D$3:$AH$337,
MATCH($C263,'Active Hour''s Dump'!$A$3:$A$337,0),
MATCH(CF$2,'Active Hour''s Dump'!$D$2:$AH$2,0)
))),"")</f>
        <v>P</v>
      </c>
      <c r="CG263" s="54">
        <f>_xlfn.IFNA(IF(CG$3="Productivity",
INDEX('Productivity Dump'!$E$4:$AJ$500,
MATCH($A263,'Productivity Dump'!$A$4:$A$500,0),
MATCH(CG$2,'Productivity Dump'!$E$3:$AJ$3,0)
),
IF(CG$3="Attendance",
INDEX('Attendance Dump'!$E$2:$AI$400,
MATCH($A263,'Attendance Dump'!$B$2:$B$400,0),
MATCH(CG$2,'Attendance Dump'!$E$1:$AI$1,0)
),
INDEX('Active Hour''s Dump'!$D$3:$AH$337,
MATCH($C263,'Active Hour''s Dump'!$A$3:$A$337,0),
MATCH(CG$2,'Active Hour''s Dump'!$D$2:$AH$2,0)
))),"")</f>
        <v>5.25</v>
      </c>
      <c r="CH263" s="13">
        <f>_xlfn.IFNA(IF(CH$3="Productivity",
INDEX('Productivity Dump'!$E$4:$AJ$500,
MATCH($A263,'Productivity Dump'!$A$4:$A$500,0),
MATCH(CH$2,'Productivity Dump'!$E$3:$AJ$3,0)
),
IF(CH$3="Attendance",
INDEX('Attendance Dump'!$E$2:$AI$400,
MATCH($A263,'Attendance Dump'!$B$2:$B$400,0),
MATCH(CH$2,'Attendance Dump'!$E$1:$AI$1,0)
),
INDEX('Active Hour''s Dump'!$D$3:$AH$337,
MATCH($C263,'Active Hour''s Dump'!$A$3:$A$337,0),
MATCH(CH$2,'Active Hour''s Dump'!$D$2:$AH$2,0)
))),"")</f>
        <v>917.58399999999983</v>
      </c>
      <c r="CI263" s="13" t="str">
        <f>_xlfn.IFNA(IF(CI$3="Productivity",
INDEX('Productivity Dump'!$E$4:$AJ$500,
MATCH($A263,'Productivity Dump'!$A$4:$A$500,0),
MATCH(CI$2,'Productivity Dump'!$E$3:$AJ$3,0)
),
IF(CI$3="Attendance",
INDEX('Attendance Dump'!$E$2:$AI$400,
MATCH($A263,'Attendance Dump'!$B$2:$B$400,0),
MATCH(CI$2,'Attendance Dump'!$E$1:$AI$1,0)
),
INDEX('Active Hour''s Dump'!$D$3:$AH$337,
MATCH($C263,'Active Hour''s Dump'!$A$3:$A$337,0),
MATCH(CI$2,'Active Hour''s Dump'!$D$2:$AH$2,0)
))),"")</f>
        <v>P</v>
      </c>
      <c r="CJ263" s="54">
        <f>_xlfn.IFNA(IF(CJ$3="Productivity",
INDEX('Productivity Dump'!$E$4:$AJ$500,
MATCH($A263,'Productivity Dump'!$A$4:$A$500,0),
MATCH(CJ$2,'Productivity Dump'!$E$3:$AJ$3,0)
),
IF(CJ$3="Attendance",
INDEX('Attendance Dump'!$E$2:$AI$400,
MATCH($A263,'Attendance Dump'!$B$2:$B$400,0),
MATCH(CJ$2,'Attendance Dump'!$E$1:$AI$1,0)
),
INDEX('Active Hour''s Dump'!$D$3:$AH$337,
MATCH($C263,'Active Hour''s Dump'!$A$3:$A$337,0),
MATCH(CJ$2,'Active Hour''s Dump'!$D$2:$AH$2,0)
))),"")</f>
        <v>10.0833333333333</v>
      </c>
      <c r="CK263" s="13">
        <f>_xlfn.IFNA(IF(CK$3="Productivity",
INDEX('Productivity Dump'!$E$4:$AJ$500,
MATCH($A263,'Productivity Dump'!$A$4:$A$500,0),
MATCH(CK$2,'Productivity Dump'!$E$3:$AJ$3,0)
),
IF(CK$3="Attendance",
INDEX('Attendance Dump'!$E$2:$AI$400,
MATCH($A263,'Attendance Dump'!$B$2:$B$400,0),
MATCH(CK$2,'Attendance Dump'!$E$1:$AI$1,0)
),
INDEX('Active Hour''s Dump'!$D$3:$AH$337,
MATCH($C263,'Active Hour''s Dump'!$A$3:$A$337,0),
MATCH(CK$2,'Active Hour''s Dump'!$D$2:$AH$2,0)
))),"")</f>
        <v>1007.7059999999999</v>
      </c>
      <c r="CL263" s="13" t="str">
        <f>_xlfn.IFNA(IF(CL$3="Productivity",
INDEX('Productivity Dump'!$E$4:$AJ$500,
MATCH($A263,'Productivity Dump'!$A$4:$A$500,0),
MATCH(CL$2,'Productivity Dump'!$E$3:$AJ$3,0)
),
IF(CL$3="Attendance",
INDEX('Attendance Dump'!$E$2:$AI$400,
MATCH($A263,'Attendance Dump'!$B$2:$B$400,0),
MATCH(CL$2,'Attendance Dump'!$E$1:$AI$1,0)
),
INDEX('Active Hour''s Dump'!$D$3:$AH$337,
MATCH($C263,'Active Hour''s Dump'!$A$3:$A$337,0),
MATCH(CL$2,'Active Hour''s Dump'!$D$2:$AH$2,0)
))),"")</f>
        <v>P</v>
      </c>
      <c r="CM263" s="54">
        <f>_xlfn.IFNA(IF(CM$3="Productivity",
INDEX('Productivity Dump'!$E$4:$AJ$500,
MATCH($A263,'Productivity Dump'!$A$4:$A$500,0),
MATCH(CM$2,'Productivity Dump'!$E$3:$AJ$3,0)
),
IF(CM$3="Attendance",
INDEX('Attendance Dump'!$E$2:$AI$400,
MATCH($A263,'Attendance Dump'!$B$2:$B$400,0),
MATCH(CM$2,'Attendance Dump'!$E$1:$AI$1,0)
),
INDEX('Active Hour''s Dump'!$D$3:$AH$337,
MATCH($C263,'Active Hour''s Dump'!$A$3:$A$337,0),
MATCH(CM$2,'Active Hour''s Dump'!$D$2:$AH$2,0)
))),"")</f>
        <v>10.5</v>
      </c>
      <c r="CN263" s="13">
        <f>_xlfn.IFNA(IF(CN$3="Productivity",
INDEX('Productivity Dump'!$E$4:$AJ$500,
MATCH($A263,'Productivity Dump'!$A$4:$A$500,0),
MATCH(CN$2,'Productivity Dump'!$E$3:$AJ$3,0)
),
IF(CN$3="Attendance",
INDEX('Attendance Dump'!$E$2:$AI$400,
MATCH($A263,'Attendance Dump'!$B$2:$B$400,0),
MATCH(CN$2,'Attendance Dump'!$E$1:$AI$1,0)
),
INDEX('Active Hour''s Dump'!$D$3:$AH$337,
MATCH($C263,'Active Hour''s Dump'!$A$3:$A$337,0),
MATCH(CN$2,'Active Hour''s Dump'!$D$2:$AH$2,0)
))),"")</f>
        <v>0</v>
      </c>
      <c r="CO263" s="13">
        <f>_xlfn.IFNA(IF(CO$3="Productivity",
INDEX('Productivity Dump'!$E$4:$AJ$500,
MATCH($A263,'Productivity Dump'!$A$4:$A$500,0),
MATCH(CO$2,'Productivity Dump'!$E$3:$AJ$3,0)
),
IF(CO$3="Attendance",
INDEX('Attendance Dump'!$E$2:$AI$400,
MATCH($A263,'Attendance Dump'!$B$2:$B$400,0),
MATCH(CO$2,'Attendance Dump'!$E$1:$AI$1,0)
),
INDEX('Active Hour''s Dump'!$D$3:$AH$337,
MATCH($C263,'Active Hour''s Dump'!$A$3:$A$337,0),
MATCH(CO$2,'Active Hour''s Dump'!$D$2:$AH$2,0)
))),"")</f>
        <v>0</v>
      </c>
      <c r="CP263" s="54">
        <f>_xlfn.IFNA(IF(CP$3="Productivity",
INDEX('Productivity Dump'!$E$4:$AJ$500,
MATCH($A263,'Productivity Dump'!$A$4:$A$500,0),
MATCH(CP$2,'Productivity Dump'!$E$3:$AJ$3,0)
),
IF(CP$3="Attendance",
INDEX('Attendance Dump'!$E$2:$AI$400,
MATCH($A263,'Attendance Dump'!$B$2:$B$400,0),
MATCH(CP$2,'Attendance Dump'!$E$1:$AI$1,0)
),
INDEX('Active Hour''s Dump'!$D$3:$AH$337,
MATCH($C263,'Active Hour''s Dump'!$A$3:$A$337,0),
MATCH(CP$2,'Active Hour''s Dump'!$D$2:$AH$2,0)
))),"")</f>
        <v>0</v>
      </c>
      <c r="CQ263" s="13">
        <f>_xlfn.IFNA(IF(CQ$3="Productivity",
INDEX('Productivity Dump'!$E$4:$AJ$500,
MATCH($A263,'Productivity Dump'!$A$4:$A$500,0),
MATCH(CQ$2,'Productivity Dump'!$E$3:$AJ$3,0)
),
IF(CQ$3="Attendance",
INDEX('Attendance Dump'!$E$2:$AI$400,
MATCH($A263,'Attendance Dump'!$B$2:$B$400,0),
MATCH(CQ$2,'Attendance Dump'!$E$1:$AI$1,0)
),
INDEX('Active Hour''s Dump'!$D$3:$AH$337,
MATCH($C263,'Active Hour''s Dump'!$A$3:$A$337,0),
MATCH(CQ$2,'Active Hour''s Dump'!$D$2:$AH$2,0)
))),"")</f>
        <v>0</v>
      </c>
      <c r="CR263" s="13">
        <f>_xlfn.IFNA(IF(CR$3="Productivity",
INDEX('Productivity Dump'!$E$4:$AJ$500,
MATCH($A263,'Productivity Dump'!$A$4:$A$500,0),
MATCH(CR$2,'Productivity Dump'!$E$3:$AJ$3,0)
),
IF(CR$3="Attendance",
INDEX('Attendance Dump'!$E$2:$AI$400,
MATCH($A263,'Attendance Dump'!$B$2:$B$400,0),
MATCH(CR$2,'Attendance Dump'!$E$1:$AI$1,0)
),
INDEX('Active Hour''s Dump'!$D$3:$AH$337,
MATCH($C263,'Active Hour''s Dump'!$A$3:$A$337,0),
MATCH(CR$2,'Active Hour''s Dump'!$D$2:$AH$2,0)
))),"")</f>
        <v>0</v>
      </c>
      <c r="CS263" s="54">
        <f>_xlfn.IFNA(IF(CS$3="Productivity",
INDEX('Productivity Dump'!$E$4:$AJ$500,
MATCH($A263,'Productivity Dump'!$A$4:$A$500,0),
MATCH(CS$2,'Productivity Dump'!$E$3:$AJ$3,0)
),
IF(CS$3="Attendance",
INDEX('Attendance Dump'!$E$2:$AI$400,
MATCH($A263,'Attendance Dump'!$B$2:$B$400,0),
MATCH(CS$2,'Attendance Dump'!$E$1:$AI$1,0)
),
INDEX('Active Hour''s Dump'!$D$3:$AH$337,
MATCH($C263,'Active Hour''s Dump'!$A$3:$A$337,0),
MATCH(CS$2,'Active Hour''s Dump'!$D$2:$AH$2,0)
))),"")</f>
        <v>0</v>
      </c>
      <c r="CT263" s="13">
        <f>_xlfn.IFNA(IF(CT$3="Productivity",
INDEX('Productivity Dump'!$E$4:$AJ$500,
MATCH($A263,'Productivity Dump'!$A$4:$A$500,0),
MATCH(CT$2,'Productivity Dump'!$E$3:$AJ$3,0)
),
IF(CT$3="Attendance",
INDEX('Attendance Dump'!$E$2:$AI$400,
MATCH($A263,'Attendance Dump'!$B$2:$B$400,0),
MATCH(CT$2,'Attendance Dump'!$E$1:$AI$1,0)
),
INDEX('Active Hour''s Dump'!$D$3:$AH$337,
MATCH($C263,'Active Hour''s Dump'!$A$3:$A$337,0),
MATCH(CT$2,'Active Hour''s Dump'!$D$2:$AH$2,0)
))),"")</f>
        <v>0</v>
      </c>
      <c r="CU263" s="13">
        <f>_xlfn.IFNA(IF(CU$3="Productivity",
INDEX('Productivity Dump'!$E$4:$AJ$500,
MATCH($A263,'Productivity Dump'!$A$4:$A$500,0),
MATCH(CU$2,'Productivity Dump'!$E$3:$AJ$3,0)
),
IF(CU$3="Attendance",
INDEX('Attendance Dump'!$E$2:$AI$400,
MATCH($A263,'Attendance Dump'!$B$2:$B$400,0),
MATCH(CU$2,'Attendance Dump'!$E$1:$AI$1,0)
),
INDEX('Active Hour''s Dump'!$D$3:$AH$337,
MATCH($C263,'Active Hour''s Dump'!$A$3:$A$337,0),
MATCH(CU$2,'Active Hour''s Dump'!$D$2:$AH$2,0)
))),"")</f>
        <v>0</v>
      </c>
      <c r="CV263" s="54">
        <f>_xlfn.IFNA(IF(CV$3="Productivity",
INDEX('Productivity Dump'!$E$4:$AJ$500,
MATCH($A263,'Productivity Dump'!$A$4:$A$500,0),
MATCH(CV$2,'Productivity Dump'!$E$3:$AJ$3,0)
),
IF(CV$3="Attendance",
INDEX('Attendance Dump'!$E$2:$AI$400,
MATCH($A263,'Attendance Dump'!$B$2:$B$400,0),
MATCH(CV$2,'Attendance Dump'!$E$1:$AI$1,0)
),
INDEX('Active Hour''s Dump'!$D$3:$AH$337,
MATCH($C263,'Active Hour''s Dump'!$A$3:$A$337,0),
MATCH(CV$2,'Active Hour''s Dump'!$D$2:$AH$2,0)
))),"")</f>
        <v>0</v>
      </c>
      <c r="CW263" s="13"/>
      <c r="CX263" s="13"/>
      <c r="CY263" s="54"/>
      <c r="DA263" s="57">
        <f t="shared" si="87"/>
        <v>192.08333333333337</v>
      </c>
      <c r="DB263" s="35">
        <f t="shared" si="88"/>
        <v>21009.63</v>
      </c>
      <c r="DC263" s="35">
        <f t="shared" si="83"/>
        <v>0</v>
      </c>
      <c r="DD263" s="35">
        <f t="shared" ca="1" si="86"/>
        <v>0</v>
      </c>
      <c r="DF263" s="32" cm="1">
        <f t="array" ref="DF263">SUMPRODUCT(
    (MOD(COLUMN(H263:CV263) - COLUMN(H263), 3) = 0) *
    (H263:CV263 = 0) *
    (I263:CW263 = "P") *
    (COUNTIF(UKHoliday, H$2:CV$2) = 0)
)</f>
        <v>0</v>
      </c>
      <c r="DG263" s="33" cm="1">
        <f t="array" ref="DG263">SUMPRODUCT(
  (MOD(COLUMN(H263:CV263) - COLUMN(H263), 3) = 0) *
  (H263:CV263 &gt; 0) *
  (H263:CV263 &lt; 0.5 * IF(((WEEKDAY(H$2:CV$2, 2) = 1) + (WEEKDAY(H$2:CV$2, 2) = 6)), G263, F263)) *
  (I263:CW263 = "P") *
  (COUNTIF(UKHoliday, H$2:CV$2) = 0)
)</f>
        <v>0</v>
      </c>
      <c r="DH263" s="33" cm="1">
        <f t="array" ref="DH263">SUMPRODUCT(
  (MOD(COLUMN(H263:CV263) - COLUMN(H263), 3) = 0) *
  (H263:CV263 &gt; 0.5 * IF(((WEEKDAY(H$2:CV$2, 2) = 1) + (WEEKDAY(H$2:CV$2, 2) = 6)), $G263, $F263)) *
  (H263:CV263 &lt; 0.8 * IF(((WEEKDAY(H$2:CV$2, 2) = 1) + (WEEKDAY(H$2:CV$2, 2) = 6)), $G263, $F263)) *
  (I263:CW263 = "P") *
  (COUNTIF(UKHoliday, H$2:CV$2) = 0)
)</f>
        <v>0</v>
      </c>
      <c r="DI263" s="33" cm="1">
        <f t="array" ref="DI263">SUMPRODUCT(
  (MOD(COLUMN(H263:CV263) - COLUMN(H263), 3) = 0) *
  (H263:CV263 &gt; 0.8 * IF(((WEEKDAY(H$2:CV$2, 2) = 1) + (WEEKDAY(H$2:CV$2, 2) = 6)), $G263, $F263)) *
  (H263:CV263 &lt; 1 * IF(((WEEKDAY(H$2:CV$2, 2) = 1) + (WEEKDAY(H$2:CV$2, 2) = 6)), $G263, $F263)) *
  (I263:CW263 = "P") *
  (COUNTIF(UKHoliday, H$2:CV$2) = 0)
)</f>
        <v>2</v>
      </c>
    </row>
    <row r="264" spans="1:113" x14ac:dyDescent="0.3">
      <c r="A264" s="8" t="s">
        <v>154</v>
      </c>
      <c r="B264" s="36" t="s">
        <v>153</v>
      </c>
      <c r="C264" s="9" t="s">
        <v>846</v>
      </c>
      <c r="D264" s="62" t="s">
        <v>1058</v>
      </c>
      <c r="E264" s="35">
        <v>18600</v>
      </c>
      <c r="F264" s="35">
        <f t="shared" si="84"/>
        <v>930</v>
      </c>
      <c r="G264" s="35">
        <f t="shared" si="85"/>
        <v>465</v>
      </c>
      <c r="H264" s="13">
        <f>_xlfn.IFNA(IF(H$3="Productivity",
INDEX('Productivity Dump'!$E$4:$AJ$500,
MATCH($A264,'Productivity Dump'!$A$4:$A$500,0),
MATCH(H$2,'Productivity Dump'!$E$3:$AJ$3,0)
),
IF(H$3="Attendance",
INDEX('Attendance Dump'!$E$2:$AI$400,
MATCH($A264,'Attendance Dump'!$B$2:$B$400,0),
MATCH(H$2,'Attendance Dump'!$E$1:$AI$1,0)
),
INDEX('Active Hour''s Dump'!$D$3:$AH$337,
MATCH($C264,'Active Hour''s Dump'!$A$3:$A$337,0),
MATCH(H$2,'Active Hour''s Dump'!$D$2:$AH$2,0)
))),"")</f>
        <v>1014.1809999999999</v>
      </c>
      <c r="I264" s="13" t="str">
        <f>_xlfn.IFNA(IF(I$3="Productivity",
INDEX('Productivity Dump'!$E$4:$AJ$500,
MATCH($A264,'Productivity Dump'!$A$4:$A$500,0),
MATCH(I$2,'Productivity Dump'!$E$3:$AJ$3,0)
),
IF(I$3="Attendance",
INDEX('Attendance Dump'!$E$2:$AI$400,
MATCH($A264,'Attendance Dump'!$B$2:$B$400,0),
MATCH(I$2,'Attendance Dump'!$E$1:$AI$1,0)
),
INDEX('Active Hour''s Dump'!$D$3:$AH$337,
MATCH($C264,'Active Hour''s Dump'!$A$3:$A$337,0),
MATCH(I$2,'Active Hour''s Dump'!$D$2:$AH$2,0)
))),"")</f>
        <v>P</v>
      </c>
      <c r="J264" s="54">
        <f>_xlfn.IFNA(IF(J$3="Productivity",
INDEX('Productivity Dump'!$E$4:$AJ$500,
MATCH($A264,'Productivity Dump'!$A$4:$A$500,0),
MATCH(J$2,'Productivity Dump'!$E$3:$AJ$3,0)
),
IF(J$3="Attendance",
INDEX('Attendance Dump'!$E$2:$AI$400,
MATCH($A264,'Attendance Dump'!$B$2:$B$400,0),
MATCH(J$2,'Attendance Dump'!$E$1:$AI$1,0)
),
INDEX('Active Hour''s Dump'!$D$3:$AH$337,
MATCH($C264,'Active Hour''s Dump'!$A$3:$A$337,0),
MATCH(J$2,'Active Hour''s Dump'!$D$2:$AH$2,0)
))),"")</f>
        <v>7.1666666666666696</v>
      </c>
      <c r="K264" s="13">
        <f>_xlfn.IFNA(IF(K$3="Productivity",
INDEX('Productivity Dump'!$E$4:$AJ$500,
MATCH($A264,'Productivity Dump'!$A$4:$A$500,0),
MATCH(K$2,'Productivity Dump'!$E$3:$AJ$3,0)
),
IF(K$3="Attendance",
INDEX('Attendance Dump'!$E$2:$AI$400,
MATCH($A264,'Attendance Dump'!$B$2:$B$400,0),
MATCH(K$2,'Attendance Dump'!$E$1:$AI$1,0)
),
INDEX('Active Hour''s Dump'!$D$3:$AH$337,
MATCH($C264,'Active Hour''s Dump'!$A$3:$A$337,0),
MATCH(K$2,'Active Hour''s Dump'!$D$2:$AH$2,0)
))),"")</f>
        <v>1084.518</v>
      </c>
      <c r="L264" s="13" t="str">
        <f>_xlfn.IFNA(IF(L$3="Productivity",
INDEX('Productivity Dump'!$E$4:$AJ$500,
MATCH($A264,'Productivity Dump'!$A$4:$A$500,0),
MATCH(L$2,'Productivity Dump'!$E$3:$AJ$3,0)
),
IF(L$3="Attendance",
INDEX('Attendance Dump'!$E$2:$AI$400,
MATCH($A264,'Attendance Dump'!$B$2:$B$400,0),
MATCH(L$2,'Attendance Dump'!$E$1:$AI$1,0)
),
INDEX('Active Hour''s Dump'!$D$3:$AH$337,
MATCH($C264,'Active Hour''s Dump'!$A$3:$A$337,0),
MATCH(L$2,'Active Hour''s Dump'!$D$2:$AH$2,0)
))),"")</f>
        <v>P</v>
      </c>
      <c r="M264" s="54">
        <f>_xlfn.IFNA(IF(M$3="Productivity",
INDEX('Productivity Dump'!$E$4:$AJ$500,
MATCH($A264,'Productivity Dump'!$A$4:$A$500,0),
MATCH(M$2,'Productivity Dump'!$E$3:$AJ$3,0)
),
IF(M$3="Attendance",
INDEX('Attendance Dump'!$E$2:$AI$400,
MATCH($A264,'Attendance Dump'!$B$2:$B$400,0),
MATCH(M$2,'Attendance Dump'!$E$1:$AI$1,0)
),
INDEX('Active Hour''s Dump'!$D$3:$AH$337,
MATCH($C264,'Active Hour''s Dump'!$A$3:$A$337,0),
MATCH(M$2,'Active Hour''s Dump'!$D$2:$AH$2,0)
))),"")</f>
        <v>8.0833333333333304</v>
      </c>
      <c r="N264" s="13">
        <f>_xlfn.IFNA(IF(N$3="Productivity",
INDEX('Productivity Dump'!$E$4:$AJ$500,
MATCH($A264,'Productivity Dump'!$A$4:$A$500,0),
MATCH(N$2,'Productivity Dump'!$E$3:$AJ$3,0)
),
IF(N$3="Attendance",
INDEX('Attendance Dump'!$E$2:$AI$400,
MATCH($A264,'Attendance Dump'!$B$2:$B$400,0),
MATCH(N$2,'Attendance Dump'!$E$1:$AI$1,0)
),
INDEX('Active Hour''s Dump'!$D$3:$AH$337,
MATCH($C264,'Active Hour''s Dump'!$A$3:$A$337,0),
MATCH(N$2,'Active Hour''s Dump'!$D$2:$AH$2,0)
))),"")</f>
        <v>728.58199999999977</v>
      </c>
      <c r="O264" s="13" t="str">
        <f>_xlfn.IFNA(IF(O$3="Productivity",
INDEX('Productivity Dump'!$E$4:$AJ$500,
MATCH($A264,'Productivity Dump'!$A$4:$A$500,0),
MATCH(O$2,'Productivity Dump'!$E$3:$AJ$3,0)
),
IF(O$3="Attendance",
INDEX('Attendance Dump'!$E$2:$AI$400,
MATCH($A264,'Attendance Dump'!$B$2:$B$400,0),
MATCH(O$2,'Attendance Dump'!$E$1:$AI$1,0)
),
INDEX('Active Hour''s Dump'!$D$3:$AH$337,
MATCH($C264,'Active Hour''s Dump'!$A$3:$A$337,0),
MATCH(O$2,'Active Hour''s Dump'!$D$2:$AH$2,0)
))),"")</f>
        <v>P</v>
      </c>
      <c r="P264" s="54">
        <f>_xlfn.IFNA(IF(P$3="Productivity",
INDEX('Productivity Dump'!$E$4:$AJ$500,
MATCH($A264,'Productivity Dump'!$A$4:$A$500,0),
MATCH(P$2,'Productivity Dump'!$E$3:$AJ$3,0)
),
IF(P$3="Attendance",
INDEX('Attendance Dump'!$E$2:$AI$400,
MATCH($A264,'Attendance Dump'!$B$2:$B$400,0),
MATCH(P$2,'Attendance Dump'!$E$1:$AI$1,0)
),
INDEX('Active Hour''s Dump'!$D$3:$AH$337,
MATCH($C264,'Active Hour''s Dump'!$A$3:$A$337,0),
MATCH(P$2,'Active Hour''s Dump'!$D$2:$AH$2,0)
))),"")</f>
        <v>6.6666666666666696</v>
      </c>
      <c r="Q264" s="13">
        <f>_xlfn.IFNA(IF(Q$3="Productivity",
INDEX('Productivity Dump'!$E$4:$AJ$500,
MATCH($A264,'Productivity Dump'!$A$4:$A$500,0),
MATCH(Q$2,'Productivity Dump'!$E$3:$AJ$3,0)
),
IF(Q$3="Attendance",
INDEX('Attendance Dump'!$E$2:$AI$400,
MATCH($A264,'Attendance Dump'!$B$2:$B$400,0),
MATCH(Q$2,'Attendance Dump'!$E$1:$AI$1,0)
),
INDEX('Active Hour''s Dump'!$D$3:$AH$337,
MATCH($C264,'Active Hour''s Dump'!$A$3:$A$337,0),
MATCH(Q$2,'Active Hour''s Dump'!$D$2:$AH$2,0)
))),"")</f>
        <v>0</v>
      </c>
      <c r="R264" s="13" t="str">
        <f>_xlfn.IFNA(IF(R$3="Productivity",
INDEX('Productivity Dump'!$E$4:$AJ$500,
MATCH($A264,'Productivity Dump'!$A$4:$A$500,0),
MATCH(R$2,'Productivity Dump'!$E$3:$AJ$3,0)
),
IF(R$3="Attendance",
INDEX('Attendance Dump'!$E$2:$AI$400,
MATCH($A264,'Attendance Dump'!$B$2:$B$400,0),
MATCH(R$2,'Attendance Dump'!$E$1:$AI$1,0)
),
INDEX('Active Hour''s Dump'!$D$3:$AH$337,
MATCH($C264,'Active Hour''s Dump'!$A$3:$A$337,0),
MATCH(R$2,'Active Hour''s Dump'!$D$2:$AH$2,0)
))),"")</f>
        <v>WO</v>
      </c>
      <c r="S264" s="54">
        <f>_xlfn.IFNA(IF(S$3="Productivity",
INDEX('Productivity Dump'!$E$4:$AJ$500,
MATCH($A264,'Productivity Dump'!$A$4:$A$500,0),
MATCH(S$2,'Productivity Dump'!$E$3:$AJ$3,0)
),
IF(S$3="Attendance",
INDEX('Attendance Dump'!$E$2:$AI$400,
MATCH($A264,'Attendance Dump'!$B$2:$B$400,0),
MATCH(S$2,'Attendance Dump'!$E$1:$AI$1,0)
),
INDEX('Active Hour''s Dump'!$D$3:$AH$337,
MATCH($C264,'Active Hour''s Dump'!$A$3:$A$337,0),
MATCH(S$2,'Active Hour''s Dump'!$D$2:$AH$2,0)
))),"")</f>
        <v>0</v>
      </c>
      <c r="T264" s="13">
        <f>_xlfn.IFNA(IF(T$3="Productivity",
INDEX('Productivity Dump'!$E$4:$AJ$500,
MATCH($A264,'Productivity Dump'!$A$4:$A$500,0),
MATCH(T$2,'Productivity Dump'!$E$3:$AJ$3,0)
),
IF(T$3="Attendance",
INDEX('Attendance Dump'!$E$2:$AI$400,
MATCH($A264,'Attendance Dump'!$B$2:$B$400,0),
MATCH(T$2,'Attendance Dump'!$E$1:$AI$1,0)
),
INDEX('Active Hour''s Dump'!$D$3:$AH$337,
MATCH($C264,'Active Hour''s Dump'!$A$3:$A$337,0),
MATCH(T$2,'Active Hour''s Dump'!$D$2:$AH$2,0)
))),"")</f>
        <v>410.6350000000001</v>
      </c>
      <c r="U264" s="13" t="str">
        <f>_xlfn.IFNA(IF(U$3="Productivity",
INDEX('Productivity Dump'!$E$4:$AJ$500,
MATCH($A264,'Productivity Dump'!$A$4:$A$500,0),
MATCH(U$2,'Productivity Dump'!$E$3:$AJ$3,0)
),
IF(U$3="Attendance",
INDEX('Attendance Dump'!$E$2:$AI$400,
MATCH($A264,'Attendance Dump'!$B$2:$B$400,0),
MATCH(U$2,'Attendance Dump'!$E$1:$AI$1,0)
),
INDEX('Active Hour''s Dump'!$D$3:$AH$337,
MATCH($C264,'Active Hour''s Dump'!$A$3:$A$337,0),
MATCH(U$2,'Active Hour''s Dump'!$D$2:$AH$2,0)
))),"")</f>
        <v>P</v>
      </c>
      <c r="V264" s="54">
        <f>_xlfn.IFNA(IF(V$3="Productivity",
INDEX('Productivity Dump'!$E$4:$AJ$500,
MATCH($A264,'Productivity Dump'!$A$4:$A$500,0),
MATCH(V$2,'Productivity Dump'!$E$3:$AJ$3,0)
),
IF(V$3="Attendance",
INDEX('Attendance Dump'!$E$2:$AI$400,
MATCH($A264,'Attendance Dump'!$B$2:$B$400,0),
MATCH(V$2,'Attendance Dump'!$E$1:$AI$1,0)
),
INDEX('Active Hour''s Dump'!$D$3:$AH$337,
MATCH($C264,'Active Hour''s Dump'!$A$3:$A$337,0),
MATCH(V$2,'Active Hour''s Dump'!$D$2:$AH$2,0)
))),"")</f>
        <v>3.1666666666666701</v>
      </c>
      <c r="W264" s="13">
        <f>_xlfn.IFNA(IF(W$3="Productivity",
INDEX('Productivity Dump'!$E$4:$AJ$500,
MATCH($A264,'Productivity Dump'!$A$4:$A$500,0),
MATCH(W$2,'Productivity Dump'!$E$3:$AJ$3,0)
),
IF(W$3="Attendance",
INDEX('Attendance Dump'!$E$2:$AI$400,
MATCH($A264,'Attendance Dump'!$B$2:$B$400,0),
MATCH(W$2,'Attendance Dump'!$E$1:$AI$1,0)
),
INDEX('Active Hour''s Dump'!$D$3:$AH$337,
MATCH($C264,'Active Hour''s Dump'!$A$3:$A$337,0),
MATCH(W$2,'Active Hour''s Dump'!$D$2:$AH$2,0)
))),"")</f>
        <v>1031.1640000000002</v>
      </c>
      <c r="X264" s="13" t="str">
        <f>_xlfn.IFNA(IF(X$3="Productivity",
INDEX('Productivity Dump'!$E$4:$AJ$500,
MATCH($A264,'Productivity Dump'!$A$4:$A$500,0),
MATCH(X$2,'Productivity Dump'!$E$3:$AJ$3,0)
),
IF(X$3="Attendance",
INDEX('Attendance Dump'!$E$2:$AI$400,
MATCH($A264,'Attendance Dump'!$B$2:$B$400,0),
MATCH(X$2,'Attendance Dump'!$E$1:$AI$1,0)
),
INDEX('Active Hour''s Dump'!$D$3:$AH$337,
MATCH($C264,'Active Hour''s Dump'!$A$3:$A$337,0),
MATCH(X$2,'Active Hour''s Dump'!$D$2:$AH$2,0)
))),"")</f>
        <v>P</v>
      </c>
      <c r="Y264" s="54">
        <f>_xlfn.IFNA(IF(Y$3="Productivity",
INDEX('Productivity Dump'!$E$4:$AJ$500,
MATCH($A264,'Productivity Dump'!$A$4:$A$500,0),
MATCH(Y$2,'Productivity Dump'!$E$3:$AJ$3,0)
),
IF(Y$3="Attendance",
INDEX('Attendance Dump'!$E$2:$AI$400,
MATCH($A264,'Attendance Dump'!$B$2:$B$400,0),
MATCH(Y$2,'Attendance Dump'!$E$1:$AI$1,0)
),
INDEX('Active Hour''s Dump'!$D$3:$AH$337,
MATCH($C264,'Active Hour''s Dump'!$A$3:$A$337,0),
MATCH(Y$2,'Active Hour''s Dump'!$D$2:$AH$2,0)
))),"")</f>
        <v>7.5833333333333304</v>
      </c>
      <c r="Z264" s="13">
        <f>_xlfn.IFNA(IF(Z$3="Productivity",
INDEX('Productivity Dump'!$E$4:$AJ$500,
MATCH($A264,'Productivity Dump'!$A$4:$A$500,0),
MATCH(Z$2,'Productivity Dump'!$E$3:$AJ$3,0)
),
IF(Z$3="Attendance",
INDEX('Attendance Dump'!$E$2:$AI$400,
MATCH($A264,'Attendance Dump'!$B$2:$B$400,0),
MATCH(Z$2,'Attendance Dump'!$E$1:$AI$1,0)
),
INDEX('Active Hour''s Dump'!$D$3:$AH$337,
MATCH($C264,'Active Hour''s Dump'!$A$3:$A$337,0),
MATCH(Z$2,'Active Hour''s Dump'!$D$2:$AH$2,0)
))),"")</f>
        <v>1009.08</v>
      </c>
      <c r="AA264" s="13" t="str">
        <f>_xlfn.IFNA(IF(AA$3="Productivity",
INDEX('Productivity Dump'!$E$4:$AJ$500,
MATCH($A264,'Productivity Dump'!$A$4:$A$500,0),
MATCH(AA$2,'Productivity Dump'!$E$3:$AJ$3,0)
),
IF(AA$3="Attendance",
INDEX('Attendance Dump'!$E$2:$AI$400,
MATCH($A264,'Attendance Dump'!$B$2:$B$400,0),
MATCH(AA$2,'Attendance Dump'!$E$1:$AI$1,0)
),
INDEX('Active Hour''s Dump'!$D$3:$AH$337,
MATCH($C264,'Active Hour''s Dump'!$A$3:$A$337,0),
MATCH(AA$2,'Active Hour''s Dump'!$D$2:$AH$2,0)
))),"")</f>
        <v>P</v>
      </c>
      <c r="AB264" s="54">
        <f>_xlfn.IFNA(IF(AB$3="Productivity",
INDEX('Productivity Dump'!$E$4:$AJ$500,
MATCH($A264,'Productivity Dump'!$A$4:$A$500,0),
MATCH(AB$2,'Productivity Dump'!$E$3:$AJ$3,0)
),
IF(AB$3="Attendance",
INDEX('Attendance Dump'!$E$2:$AI$400,
MATCH($A264,'Attendance Dump'!$B$2:$B$400,0),
MATCH(AB$2,'Attendance Dump'!$E$1:$AI$1,0)
),
INDEX('Active Hour''s Dump'!$D$3:$AH$337,
MATCH($C264,'Active Hour''s Dump'!$A$3:$A$337,0),
MATCH(AB$2,'Active Hour''s Dump'!$D$2:$AH$2,0)
))),"")</f>
        <v>7.75</v>
      </c>
      <c r="AC264" s="13">
        <f>_xlfn.IFNA(IF(AC$3="Productivity",
INDEX('Productivity Dump'!$E$4:$AJ$500,
MATCH($A264,'Productivity Dump'!$A$4:$A$500,0),
MATCH(AC$2,'Productivity Dump'!$E$3:$AJ$3,0)
),
IF(AC$3="Attendance",
INDEX('Attendance Dump'!$E$2:$AI$400,
MATCH($A264,'Attendance Dump'!$B$2:$B$400,0),
MATCH(AC$2,'Attendance Dump'!$E$1:$AI$1,0)
),
INDEX('Active Hour''s Dump'!$D$3:$AH$337,
MATCH($C264,'Active Hour''s Dump'!$A$3:$A$337,0),
MATCH(AC$2,'Active Hour''s Dump'!$D$2:$AH$2,0)
))),"")</f>
        <v>1040.9180000000003</v>
      </c>
      <c r="AD264" s="13" t="str">
        <f>_xlfn.IFNA(IF(AD$3="Productivity",
INDEX('Productivity Dump'!$E$4:$AJ$500,
MATCH($A264,'Productivity Dump'!$A$4:$A$500,0),
MATCH(AD$2,'Productivity Dump'!$E$3:$AJ$3,0)
),
IF(AD$3="Attendance",
INDEX('Attendance Dump'!$E$2:$AI$400,
MATCH($A264,'Attendance Dump'!$B$2:$B$400,0),
MATCH(AD$2,'Attendance Dump'!$E$1:$AI$1,0)
),
INDEX('Active Hour''s Dump'!$D$3:$AH$337,
MATCH($C264,'Active Hour''s Dump'!$A$3:$A$337,0),
MATCH(AD$2,'Active Hour''s Dump'!$D$2:$AH$2,0)
))),"")</f>
        <v>P</v>
      </c>
      <c r="AE264" s="54">
        <f>_xlfn.IFNA(IF(AE$3="Productivity",
INDEX('Productivity Dump'!$E$4:$AJ$500,
MATCH($A264,'Productivity Dump'!$A$4:$A$500,0),
MATCH(AE$2,'Productivity Dump'!$E$3:$AJ$3,0)
),
IF(AE$3="Attendance",
INDEX('Attendance Dump'!$E$2:$AI$400,
MATCH($A264,'Attendance Dump'!$B$2:$B$400,0),
MATCH(AE$2,'Attendance Dump'!$E$1:$AI$1,0)
),
INDEX('Active Hour''s Dump'!$D$3:$AH$337,
MATCH($C264,'Active Hour''s Dump'!$A$3:$A$337,0),
MATCH(AE$2,'Active Hour''s Dump'!$D$2:$AH$2,0)
))),"")</f>
        <v>7.25</v>
      </c>
      <c r="AF264" s="13">
        <f>_xlfn.IFNA(IF(AF$3="Productivity",
INDEX('Productivity Dump'!$E$4:$AJ$500,
MATCH($A264,'Productivity Dump'!$A$4:$A$500,0),
MATCH(AF$2,'Productivity Dump'!$E$3:$AJ$3,0)
),
IF(AF$3="Attendance",
INDEX('Attendance Dump'!$E$2:$AI$400,
MATCH($A264,'Attendance Dump'!$B$2:$B$400,0),
MATCH(AF$2,'Attendance Dump'!$E$1:$AI$1,0)
),
INDEX('Active Hour''s Dump'!$D$3:$AH$337,
MATCH($C264,'Active Hour''s Dump'!$A$3:$A$337,0),
MATCH(AF$2,'Active Hour''s Dump'!$D$2:$AH$2,0)
))),"")</f>
        <v>1025.0790000000002</v>
      </c>
      <c r="AG264" s="13" t="str">
        <f>_xlfn.IFNA(IF(AG$3="Productivity",
INDEX('Productivity Dump'!$E$4:$AJ$500,
MATCH($A264,'Productivity Dump'!$A$4:$A$500,0),
MATCH(AG$2,'Productivity Dump'!$E$3:$AJ$3,0)
),
IF(AG$3="Attendance",
INDEX('Attendance Dump'!$E$2:$AI$400,
MATCH($A264,'Attendance Dump'!$B$2:$B$400,0),
MATCH(AG$2,'Attendance Dump'!$E$1:$AI$1,0)
),
INDEX('Active Hour''s Dump'!$D$3:$AH$337,
MATCH($C264,'Active Hour''s Dump'!$A$3:$A$337,0),
MATCH(AG$2,'Active Hour''s Dump'!$D$2:$AH$2,0)
))),"")</f>
        <v>P</v>
      </c>
      <c r="AH264" s="54">
        <f>_xlfn.IFNA(IF(AH$3="Productivity",
INDEX('Productivity Dump'!$E$4:$AJ$500,
MATCH($A264,'Productivity Dump'!$A$4:$A$500,0),
MATCH(AH$2,'Productivity Dump'!$E$3:$AJ$3,0)
),
IF(AH$3="Attendance",
INDEX('Attendance Dump'!$E$2:$AI$400,
MATCH($A264,'Attendance Dump'!$B$2:$B$400,0),
MATCH(AH$2,'Attendance Dump'!$E$1:$AI$1,0)
),
INDEX('Active Hour''s Dump'!$D$3:$AH$337,
MATCH($C264,'Active Hour''s Dump'!$A$3:$A$337,0),
MATCH(AH$2,'Active Hour''s Dump'!$D$2:$AH$2,0)
))),"")</f>
        <v>7.5833333333333304</v>
      </c>
      <c r="AI264" s="13">
        <f>_xlfn.IFNA(IF(AI$3="Productivity",
INDEX('Productivity Dump'!$E$4:$AJ$500,
MATCH($A264,'Productivity Dump'!$A$4:$A$500,0),
MATCH(AI$2,'Productivity Dump'!$E$3:$AJ$3,0)
),
IF(AI$3="Attendance",
INDEX('Attendance Dump'!$E$2:$AI$400,
MATCH($A264,'Attendance Dump'!$B$2:$B$400,0),
MATCH(AI$2,'Attendance Dump'!$E$1:$AI$1,0)
),
INDEX('Active Hour''s Dump'!$D$3:$AH$337,
MATCH($C264,'Active Hour''s Dump'!$A$3:$A$337,0),
MATCH(AI$2,'Active Hour''s Dump'!$D$2:$AH$2,0)
))),"")</f>
        <v>845.78099999999995</v>
      </c>
      <c r="AJ264" s="13" t="str">
        <f>_xlfn.IFNA(IF(AJ$3="Productivity",
INDEX('Productivity Dump'!$E$4:$AJ$500,
MATCH($A264,'Productivity Dump'!$A$4:$A$500,0),
MATCH(AJ$2,'Productivity Dump'!$E$3:$AJ$3,0)
),
IF(AJ$3="Attendance",
INDEX('Attendance Dump'!$E$2:$AI$400,
MATCH($A264,'Attendance Dump'!$B$2:$B$400,0),
MATCH(AJ$2,'Attendance Dump'!$E$1:$AI$1,0)
),
INDEX('Active Hour''s Dump'!$D$3:$AH$337,
MATCH($C264,'Active Hour''s Dump'!$A$3:$A$337,0),
MATCH(AJ$2,'Active Hour''s Dump'!$D$2:$AH$2,0)
))),"")</f>
        <v>P</v>
      </c>
      <c r="AK264" s="54">
        <f>_xlfn.IFNA(IF(AK$3="Productivity",
INDEX('Productivity Dump'!$E$4:$AJ$500,
MATCH($A264,'Productivity Dump'!$A$4:$A$500,0),
MATCH(AK$2,'Productivity Dump'!$E$3:$AJ$3,0)
),
IF(AK$3="Attendance",
INDEX('Attendance Dump'!$E$2:$AI$400,
MATCH($A264,'Attendance Dump'!$B$2:$B$400,0),
MATCH(AK$2,'Attendance Dump'!$E$1:$AI$1,0)
),
INDEX('Active Hour''s Dump'!$D$3:$AH$337,
MATCH($C264,'Active Hour''s Dump'!$A$3:$A$337,0),
MATCH(AK$2,'Active Hour''s Dump'!$D$2:$AH$2,0)
))),"")</f>
        <v>6.5833333333333304</v>
      </c>
      <c r="AL264" s="13">
        <f>_xlfn.IFNA(IF(AL$3="Productivity",
INDEX('Productivity Dump'!$E$4:$AJ$500,
MATCH($A264,'Productivity Dump'!$A$4:$A$500,0),
MATCH(AL$2,'Productivity Dump'!$E$3:$AJ$3,0)
),
IF(AL$3="Attendance",
INDEX('Attendance Dump'!$E$2:$AI$400,
MATCH($A264,'Attendance Dump'!$B$2:$B$400,0),
MATCH(AL$2,'Attendance Dump'!$E$1:$AI$1,0)
),
INDEX('Active Hour''s Dump'!$D$3:$AH$337,
MATCH($C264,'Active Hour''s Dump'!$A$3:$A$337,0),
MATCH(AL$2,'Active Hour''s Dump'!$D$2:$AH$2,0)
))),"")</f>
        <v>0</v>
      </c>
      <c r="AM264" s="13" t="str">
        <f>_xlfn.IFNA(IF(AM$3="Productivity",
INDEX('Productivity Dump'!$E$4:$AJ$500,
MATCH($A264,'Productivity Dump'!$A$4:$A$500,0),
MATCH(AM$2,'Productivity Dump'!$E$3:$AJ$3,0)
),
IF(AM$3="Attendance",
INDEX('Attendance Dump'!$E$2:$AI$400,
MATCH($A264,'Attendance Dump'!$B$2:$B$400,0),
MATCH(AM$2,'Attendance Dump'!$E$1:$AI$1,0)
),
INDEX('Active Hour''s Dump'!$D$3:$AH$337,
MATCH($C264,'Active Hour''s Dump'!$A$3:$A$337,0),
MATCH(AM$2,'Active Hour''s Dump'!$D$2:$AH$2,0)
))),"")</f>
        <v>WO</v>
      </c>
      <c r="AN264" s="54">
        <f>_xlfn.IFNA(IF(AN$3="Productivity",
INDEX('Productivity Dump'!$E$4:$AJ$500,
MATCH($A264,'Productivity Dump'!$A$4:$A$500,0),
MATCH(AN$2,'Productivity Dump'!$E$3:$AJ$3,0)
),
IF(AN$3="Attendance",
INDEX('Attendance Dump'!$E$2:$AI$400,
MATCH($A264,'Attendance Dump'!$B$2:$B$400,0),
MATCH(AN$2,'Attendance Dump'!$E$1:$AI$1,0)
),
INDEX('Active Hour''s Dump'!$D$3:$AH$337,
MATCH($C264,'Active Hour''s Dump'!$A$3:$A$337,0),
MATCH(AN$2,'Active Hour''s Dump'!$D$2:$AH$2,0)
))),"")</f>
        <v>0</v>
      </c>
      <c r="AO264" s="13">
        <f>_xlfn.IFNA(IF(AO$3="Productivity",
INDEX('Productivity Dump'!$E$4:$AJ$500,
MATCH($A264,'Productivity Dump'!$A$4:$A$500,0),
MATCH(AO$2,'Productivity Dump'!$E$3:$AJ$3,0)
),
IF(AO$3="Attendance",
INDEX('Attendance Dump'!$E$2:$AI$400,
MATCH($A264,'Attendance Dump'!$B$2:$B$400,0),
MATCH(AO$2,'Attendance Dump'!$E$1:$AI$1,0)
),
INDEX('Active Hour''s Dump'!$D$3:$AH$337,
MATCH($C264,'Active Hour''s Dump'!$A$3:$A$337,0),
MATCH(AO$2,'Active Hour''s Dump'!$D$2:$AH$2,0)
))),"")</f>
        <v>587.37099999999987</v>
      </c>
      <c r="AP264" s="13" t="str">
        <f>_xlfn.IFNA(IF(AP$3="Productivity",
INDEX('Productivity Dump'!$E$4:$AJ$500,
MATCH($A264,'Productivity Dump'!$A$4:$A$500,0),
MATCH(AP$2,'Productivity Dump'!$E$3:$AJ$3,0)
),
IF(AP$3="Attendance",
INDEX('Attendance Dump'!$E$2:$AI$400,
MATCH($A264,'Attendance Dump'!$B$2:$B$400,0),
MATCH(AP$2,'Attendance Dump'!$E$1:$AI$1,0)
),
INDEX('Active Hour''s Dump'!$D$3:$AH$337,
MATCH($C264,'Active Hour''s Dump'!$A$3:$A$337,0),
MATCH(AP$2,'Active Hour''s Dump'!$D$2:$AH$2,0)
))),"")</f>
        <v>P</v>
      </c>
      <c r="AQ264" s="54">
        <f>_xlfn.IFNA(IF(AQ$3="Productivity",
INDEX('Productivity Dump'!$E$4:$AJ$500,
MATCH($A264,'Productivity Dump'!$A$4:$A$500,0),
MATCH(AQ$2,'Productivity Dump'!$E$3:$AJ$3,0)
),
IF(AQ$3="Attendance",
INDEX('Attendance Dump'!$E$2:$AI$400,
MATCH($A264,'Attendance Dump'!$B$2:$B$400,0),
MATCH(AQ$2,'Attendance Dump'!$E$1:$AI$1,0)
),
INDEX('Active Hour''s Dump'!$D$3:$AH$337,
MATCH($C264,'Active Hour''s Dump'!$A$3:$A$337,0),
MATCH(AQ$2,'Active Hour''s Dump'!$D$2:$AH$2,0)
))),"")</f>
        <v>4.0833333333333304</v>
      </c>
      <c r="AR264" s="13">
        <f>_xlfn.IFNA(IF(AR$3="Productivity",
INDEX('Productivity Dump'!$E$4:$AJ$500,
MATCH($A264,'Productivity Dump'!$A$4:$A$500,0),
MATCH(AR$2,'Productivity Dump'!$E$3:$AJ$3,0)
),
IF(AR$3="Attendance",
INDEX('Attendance Dump'!$E$2:$AI$400,
MATCH($A264,'Attendance Dump'!$B$2:$B$400,0),
MATCH(AR$2,'Attendance Dump'!$E$1:$AI$1,0)
),
INDEX('Active Hour''s Dump'!$D$3:$AH$337,
MATCH($C264,'Active Hour''s Dump'!$A$3:$A$337,0),
MATCH(AR$2,'Active Hour''s Dump'!$D$2:$AH$2,0)
))),"")</f>
        <v>976.93700000000013</v>
      </c>
      <c r="AS264" s="13" t="str">
        <f>_xlfn.IFNA(IF(AS$3="Productivity",
INDEX('Productivity Dump'!$E$4:$AJ$500,
MATCH($A264,'Productivity Dump'!$A$4:$A$500,0),
MATCH(AS$2,'Productivity Dump'!$E$3:$AJ$3,0)
),
IF(AS$3="Attendance",
INDEX('Attendance Dump'!$E$2:$AI$400,
MATCH($A264,'Attendance Dump'!$B$2:$B$400,0),
MATCH(AS$2,'Attendance Dump'!$E$1:$AI$1,0)
),
INDEX('Active Hour''s Dump'!$D$3:$AH$337,
MATCH($C264,'Active Hour''s Dump'!$A$3:$A$337,0),
MATCH(AS$2,'Active Hour''s Dump'!$D$2:$AH$2,0)
))),"")</f>
        <v>P</v>
      </c>
      <c r="AT264" s="54">
        <f>_xlfn.IFNA(IF(AT$3="Productivity",
INDEX('Productivity Dump'!$E$4:$AJ$500,
MATCH($A264,'Productivity Dump'!$A$4:$A$500,0),
MATCH(AT$2,'Productivity Dump'!$E$3:$AJ$3,0)
),
IF(AT$3="Attendance",
INDEX('Attendance Dump'!$E$2:$AI$400,
MATCH($A264,'Attendance Dump'!$B$2:$B$400,0),
MATCH(AT$2,'Attendance Dump'!$E$1:$AI$1,0)
),
INDEX('Active Hour''s Dump'!$D$3:$AH$337,
MATCH($C264,'Active Hour''s Dump'!$A$3:$A$337,0),
MATCH(AT$2,'Active Hour''s Dump'!$D$2:$AH$2,0)
))),"")</f>
        <v>7.75</v>
      </c>
      <c r="AU264" s="13">
        <f>_xlfn.IFNA(IF(AU$3="Productivity",
INDEX('Productivity Dump'!$E$4:$AJ$500,
MATCH($A264,'Productivity Dump'!$A$4:$A$500,0),
MATCH(AU$2,'Productivity Dump'!$E$3:$AJ$3,0)
),
IF(AU$3="Attendance",
INDEX('Attendance Dump'!$E$2:$AI$400,
MATCH($A264,'Attendance Dump'!$B$2:$B$400,0),
MATCH(AU$2,'Attendance Dump'!$E$1:$AI$1,0)
),
INDEX('Active Hour''s Dump'!$D$3:$AH$337,
MATCH($C264,'Active Hour''s Dump'!$A$3:$A$337,0),
MATCH(AU$2,'Active Hour''s Dump'!$D$2:$AH$2,0)
))),"")</f>
        <v>1057.5990000000002</v>
      </c>
      <c r="AV264" s="13" t="str">
        <f>_xlfn.IFNA(IF(AV$3="Productivity",
INDEX('Productivity Dump'!$E$4:$AJ$500,
MATCH($A264,'Productivity Dump'!$A$4:$A$500,0),
MATCH(AV$2,'Productivity Dump'!$E$3:$AJ$3,0)
),
IF(AV$3="Attendance",
INDEX('Attendance Dump'!$E$2:$AI$400,
MATCH($A264,'Attendance Dump'!$B$2:$B$400,0),
MATCH(AV$2,'Attendance Dump'!$E$1:$AI$1,0)
),
INDEX('Active Hour''s Dump'!$D$3:$AH$337,
MATCH($C264,'Active Hour''s Dump'!$A$3:$A$337,0),
MATCH(AV$2,'Active Hour''s Dump'!$D$2:$AH$2,0)
))),"")</f>
        <v>P</v>
      </c>
      <c r="AW264" s="54">
        <f>_xlfn.IFNA(IF(AW$3="Productivity",
INDEX('Productivity Dump'!$E$4:$AJ$500,
MATCH($A264,'Productivity Dump'!$A$4:$A$500,0),
MATCH(AW$2,'Productivity Dump'!$E$3:$AJ$3,0)
),
IF(AW$3="Attendance",
INDEX('Attendance Dump'!$E$2:$AI$400,
MATCH($A264,'Attendance Dump'!$B$2:$B$400,0),
MATCH(AW$2,'Attendance Dump'!$E$1:$AI$1,0)
),
INDEX('Active Hour''s Dump'!$D$3:$AH$337,
MATCH($C264,'Active Hour''s Dump'!$A$3:$A$337,0),
MATCH(AW$2,'Active Hour''s Dump'!$D$2:$AH$2,0)
))),"")</f>
        <v>7.5833333333333304</v>
      </c>
      <c r="AX264" s="13">
        <f>_xlfn.IFNA(IF(AX$3="Productivity",
INDEX('Productivity Dump'!$E$4:$AJ$500,
MATCH($A264,'Productivity Dump'!$A$4:$A$500,0),
MATCH(AX$2,'Productivity Dump'!$E$3:$AJ$3,0)
),
IF(AX$3="Attendance",
INDEX('Attendance Dump'!$E$2:$AI$400,
MATCH($A264,'Attendance Dump'!$B$2:$B$400,0),
MATCH(AX$2,'Attendance Dump'!$E$1:$AI$1,0)
),
INDEX('Active Hour''s Dump'!$D$3:$AH$337,
MATCH($C264,'Active Hour''s Dump'!$A$3:$A$337,0),
MATCH(AX$2,'Active Hour''s Dump'!$D$2:$AH$2,0)
))),"")</f>
        <v>1027.644</v>
      </c>
      <c r="AY264" s="13" t="str">
        <f>_xlfn.IFNA(IF(AY$3="Productivity",
INDEX('Productivity Dump'!$E$4:$AJ$500,
MATCH($A264,'Productivity Dump'!$A$4:$A$500,0),
MATCH(AY$2,'Productivity Dump'!$E$3:$AJ$3,0)
),
IF(AY$3="Attendance",
INDEX('Attendance Dump'!$E$2:$AI$400,
MATCH($A264,'Attendance Dump'!$B$2:$B$400,0),
MATCH(AY$2,'Attendance Dump'!$E$1:$AI$1,0)
),
INDEX('Active Hour''s Dump'!$D$3:$AH$337,
MATCH($C264,'Active Hour''s Dump'!$A$3:$A$337,0),
MATCH(AY$2,'Active Hour''s Dump'!$D$2:$AH$2,0)
))),"")</f>
        <v>P</v>
      </c>
      <c r="AZ264" s="54">
        <f>_xlfn.IFNA(IF(AZ$3="Productivity",
INDEX('Productivity Dump'!$E$4:$AJ$500,
MATCH($A264,'Productivity Dump'!$A$4:$A$500,0),
MATCH(AZ$2,'Productivity Dump'!$E$3:$AJ$3,0)
),
IF(AZ$3="Attendance",
INDEX('Attendance Dump'!$E$2:$AI$400,
MATCH($A264,'Attendance Dump'!$B$2:$B$400,0),
MATCH(AZ$2,'Attendance Dump'!$E$1:$AI$1,0)
),
INDEX('Active Hour''s Dump'!$D$3:$AH$337,
MATCH($C264,'Active Hour''s Dump'!$A$3:$A$337,0),
MATCH(AZ$2,'Active Hour''s Dump'!$D$2:$AH$2,0)
))),"")</f>
        <v>7.8333333333333304</v>
      </c>
      <c r="BA264" s="13">
        <f>_xlfn.IFNA(IF(BA$3="Productivity",
INDEX('Productivity Dump'!$E$4:$AJ$500,
MATCH($A264,'Productivity Dump'!$A$4:$A$500,0),
MATCH(BA$2,'Productivity Dump'!$E$3:$AJ$3,0)
),
IF(BA$3="Attendance",
INDEX('Attendance Dump'!$E$2:$AI$400,
MATCH($A264,'Attendance Dump'!$B$2:$B$400,0),
MATCH(BA$2,'Attendance Dump'!$E$1:$AI$1,0)
),
INDEX('Active Hour''s Dump'!$D$3:$AH$337,
MATCH($C264,'Active Hour''s Dump'!$A$3:$A$337,0),
MATCH(BA$2,'Active Hour''s Dump'!$D$2:$AH$2,0)
))),"")</f>
        <v>1031.98</v>
      </c>
      <c r="BB264" s="13" t="str">
        <f>_xlfn.IFNA(IF(BB$3="Productivity",
INDEX('Productivity Dump'!$E$4:$AJ$500,
MATCH($A264,'Productivity Dump'!$A$4:$A$500,0),
MATCH(BB$2,'Productivity Dump'!$E$3:$AJ$3,0)
),
IF(BB$3="Attendance",
INDEX('Attendance Dump'!$E$2:$AI$400,
MATCH($A264,'Attendance Dump'!$B$2:$B$400,0),
MATCH(BB$2,'Attendance Dump'!$E$1:$AI$1,0)
),
INDEX('Active Hour''s Dump'!$D$3:$AH$337,
MATCH($C264,'Active Hour''s Dump'!$A$3:$A$337,0),
MATCH(BB$2,'Active Hour''s Dump'!$D$2:$AH$2,0)
))),"")</f>
        <v>P</v>
      </c>
      <c r="BC264" s="54">
        <f>_xlfn.IFNA(IF(BC$3="Productivity",
INDEX('Productivity Dump'!$E$4:$AJ$500,
MATCH($A264,'Productivity Dump'!$A$4:$A$500,0),
MATCH(BC$2,'Productivity Dump'!$E$3:$AJ$3,0)
),
IF(BC$3="Attendance",
INDEX('Attendance Dump'!$E$2:$AI$400,
MATCH($A264,'Attendance Dump'!$B$2:$B$400,0),
MATCH(BC$2,'Attendance Dump'!$E$1:$AI$1,0)
),
INDEX('Active Hour''s Dump'!$D$3:$AH$337,
MATCH($C264,'Active Hour''s Dump'!$A$3:$A$337,0),
MATCH(BC$2,'Active Hour''s Dump'!$D$2:$AH$2,0)
))),"")</f>
        <v>7.5</v>
      </c>
      <c r="BD264" s="13">
        <f>_xlfn.IFNA(IF(BD$3="Productivity",
INDEX('Productivity Dump'!$E$4:$AJ$500,
MATCH($A264,'Productivity Dump'!$A$4:$A$500,0),
MATCH(BD$2,'Productivity Dump'!$E$3:$AJ$3,0)
),
IF(BD$3="Attendance",
INDEX('Attendance Dump'!$E$2:$AI$400,
MATCH($A264,'Attendance Dump'!$B$2:$B$400,0),
MATCH(BD$2,'Attendance Dump'!$E$1:$AI$1,0)
),
INDEX('Active Hour''s Dump'!$D$3:$AH$337,
MATCH($C264,'Active Hour''s Dump'!$A$3:$A$337,0),
MATCH(BD$2,'Active Hour''s Dump'!$D$2:$AH$2,0)
))),"")</f>
        <v>778.95099999999991</v>
      </c>
      <c r="BE264" s="13" t="str">
        <f>_xlfn.IFNA(IF(BE$3="Productivity",
INDEX('Productivity Dump'!$E$4:$AJ$500,
MATCH($A264,'Productivity Dump'!$A$4:$A$500,0),
MATCH(BE$2,'Productivity Dump'!$E$3:$AJ$3,0)
),
IF(BE$3="Attendance",
INDEX('Attendance Dump'!$E$2:$AI$400,
MATCH($A264,'Attendance Dump'!$B$2:$B$400,0),
MATCH(BE$2,'Attendance Dump'!$E$1:$AI$1,0)
),
INDEX('Active Hour''s Dump'!$D$3:$AH$337,
MATCH($C264,'Active Hour''s Dump'!$A$3:$A$337,0),
MATCH(BE$2,'Active Hour''s Dump'!$D$2:$AH$2,0)
))),"")</f>
        <v>P</v>
      </c>
      <c r="BF264" s="54">
        <f>_xlfn.IFNA(IF(BF$3="Productivity",
INDEX('Productivity Dump'!$E$4:$AJ$500,
MATCH($A264,'Productivity Dump'!$A$4:$A$500,0),
MATCH(BF$2,'Productivity Dump'!$E$3:$AJ$3,0)
),
IF(BF$3="Attendance",
INDEX('Attendance Dump'!$E$2:$AI$400,
MATCH($A264,'Attendance Dump'!$B$2:$B$400,0),
MATCH(BF$2,'Attendance Dump'!$E$1:$AI$1,0)
),
INDEX('Active Hour''s Dump'!$D$3:$AH$337,
MATCH($C264,'Active Hour''s Dump'!$A$3:$A$337,0),
MATCH(BF$2,'Active Hour''s Dump'!$D$2:$AH$2,0)
))),"")</f>
        <v>6.5833333333333304</v>
      </c>
      <c r="BG264" s="13">
        <f>_xlfn.IFNA(IF(BG$3="Productivity",
INDEX('Productivity Dump'!$E$4:$AJ$500,
MATCH($A264,'Productivity Dump'!$A$4:$A$500,0),
MATCH(BG$2,'Productivity Dump'!$E$3:$AJ$3,0)
),
IF(BG$3="Attendance",
INDEX('Attendance Dump'!$E$2:$AI$400,
MATCH($A264,'Attendance Dump'!$B$2:$B$400,0),
MATCH(BG$2,'Attendance Dump'!$E$1:$AI$1,0)
),
INDEX('Active Hour''s Dump'!$D$3:$AH$337,
MATCH($C264,'Active Hour''s Dump'!$A$3:$A$337,0),
MATCH(BG$2,'Active Hour''s Dump'!$D$2:$AH$2,0)
))),"")</f>
        <v>0</v>
      </c>
      <c r="BH264" s="13" t="str">
        <f>_xlfn.IFNA(IF(BH$3="Productivity",
INDEX('Productivity Dump'!$E$4:$AJ$500,
MATCH($A264,'Productivity Dump'!$A$4:$A$500,0),
MATCH(BH$2,'Productivity Dump'!$E$3:$AJ$3,0)
),
IF(BH$3="Attendance",
INDEX('Attendance Dump'!$E$2:$AI$400,
MATCH($A264,'Attendance Dump'!$B$2:$B$400,0),
MATCH(BH$2,'Attendance Dump'!$E$1:$AI$1,0)
),
INDEX('Active Hour''s Dump'!$D$3:$AH$337,
MATCH($C264,'Active Hour''s Dump'!$A$3:$A$337,0),
MATCH(BH$2,'Active Hour''s Dump'!$D$2:$AH$2,0)
))),"")</f>
        <v>WO</v>
      </c>
      <c r="BI264" s="54">
        <f>_xlfn.IFNA(IF(BI$3="Productivity",
INDEX('Productivity Dump'!$E$4:$AJ$500,
MATCH($A264,'Productivity Dump'!$A$4:$A$500,0),
MATCH(BI$2,'Productivity Dump'!$E$3:$AJ$3,0)
),
IF(BI$3="Attendance",
INDEX('Attendance Dump'!$E$2:$AI$400,
MATCH($A264,'Attendance Dump'!$B$2:$B$400,0),
MATCH(BI$2,'Attendance Dump'!$E$1:$AI$1,0)
),
INDEX('Active Hour''s Dump'!$D$3:$AH$337,
MATCH($C264,'Active Hour''s Dump'!$A$3:$A$337,0),
MATCH(BI$2,'Active Hour''s Dump'!$D$2:$AH$2,0)
))),"")</f>
        <v>0</v>
      </c>
      <c r="BJ264" s="13">
        <f>_xlfn.IFNA(IF(BJ$3="Productivity",
INDEX('Productivity Dump'!$E$4:$AJ$500,
MATCH($A264,'Productivity Dump'!$A$4:$A$500,0),
MATCH(BJ$2,'Productivity Dump'!$E$3:$AJ$3,0)
),
IF(BJ$3="Attendance",
INDEX('Attendance Dump'!$E$2:$AI$400,
MATCH($A264,'Attendance Dump'!$B$2:$B$400,0),
MATCH(BJ$2,'Attendance Dump'!$E$1:$AI$1,0)
),
INDEX('Active Hour''s Dump'!$D$3:$AH$337,
MATCH($C264,'Active Hour''s Dump'!$A$3:$A$337,0),
MATCH(BJ$2,'Active Hour''s Dump'!$D$2:$AH$2,0)
))),"")</f>
        <v>467.85599999999988</v>
      </c>
      <c r="BK264" s="13" t="str">
        <f>_xlfn.IFNA(IF(BK$3="Productivity",
INDEX('Productivity Dump'!$E$4:$AJ$500,
MATCH($A264,'Productivity Dump'!$A$4:$A$500,0),
MATCH(BK$2,'Productivity Dump'!$E$3:$AJ$3,0)
),
IF(BK$3="Attendance",
INDEX('Attendance Dump'!$E$2:$AI$400,
MATCH($A264,'Attendance Dump'!$B$2:$B$400,0),
MATCH(BK$2,'Attendance Dump'!$E$1:$AI$1,0)
),
INDEX('Active Hour''s Dump'!$D$3:$AH$337,
MATCH($C264,'Active Hour''s Dump'!$A$3:$A$337,0),
MATCH(BK$2,'Active Hour''s Dump'!$D$2:$AH$2,0)
))),"")</f>
        <v>P</v>
      </c>
      <c r="BL264" s="54">
        <f>_xlfn.IFNA(IF(BL$3="Productivity",
INDEX('Productivity Dump'!$E$4:$AJ$500,
MATCH($A264,'Productivity Dump'!$A$4:$A$500,0),
MATCH(BL$2,'Productivity Dump'!$E$3:$AJ$3,0)
),
IF(BL$3="Attendance",
INDEX('Attendance Dump'!$E$2:$AI$400,
MATCH($A264,'Attendance Dump'!$B$2:$B$400,0),
MATCH(BL$2,'Attendance Dump'!$E$1:$AI$1,0)
),
INDEX('Active Hour''s Dump'!$D$3:$AH$337,
MATCH($C264,'Active Hour''s Dump'!$A$3:$A$337,0),
MATCH(BL$2,'Active Hour''s Dump'!$D$2:$AH$2,0)
))),"")</f>
        <v>5</v>
      </c>
      <c r="BM264" s="13">
        <f>_xlfn.IFNA(IF(BM$3="Productivity",
INDEX('Productivity Dump'!$E$4:$AJ$500,
MATCH($A264,'Productivity Dump'!$A$4:$A$500,0),
MATCH(BM$2,'Productivity Dump'!$E$3:$AJ$3,0)
),
IF(BM$3="Attendance",
INDEX('Attendance Dump'!$E$2:$AI$400,
MATCH($A264,'Attendance Dump'!$B$2:$B$400,0),
MATCH(BM$2,'Attendance Dump'!$E$1:$AI$1,0)
),
INDEX('Active Hour''s Dump'!$D$3:$AH$337,
MATCH($C264,'Active Hour''s Dump'!$A$3:$A$337,0),
MATCH(BM$2,'Active Hour''s Dump'!$D$2:$AH$2,0)
))),"")</f>
        <v>945.65999999999985</v>
      </c>
      <c r="BN264" s="13" t="str">
        <f>_xlfn.IFNA(IF(BN$3="Productivity",
INDEX('Productivity Dump'!$E$4:$AJ$500,
MATCH($A264,'Productivity Dump'!$A$4:$A$500,0),
MATCH(BN$2,'Productivity Dump'!$E$3:$AJ$3,0)
),
IF(BN$3="Attendance",
INDEX('Attendance Dump'!$E$2:$AI$400,
MATCH($A264,'Attendance Dump'!$B$2:$B$400,0),
MATCH(BN$2,'Attendance Dump'!$E$1:$AI$1,0)
),
INDEX('Active Hour''s Dump'!$D$3:$AH$337,
MATCH($C264,'Active Hour''s Dump'!$A$3:$A$337,0),
MATCH(BN$2,'Active Hour''s Dump'!$D$2:$AH$2,0)
))),"")</f>
        <v>P</v>
      </c>
      <c r="BO264" s="54">
        <f>_xlfn.IFNA(IF(BO$3="Productivity",
INDEX('Productivity Dump'!$E$4:$AJ$500,
MATCH($A264,'Productivity Dump'!$A$4:$A$500,0),
MATCH(BO$2,'Productivity Dump'!$E$3:$AJ$3,0)
),
IF(BO$3="Attendance",
INDEX('Attendance Dump'!$E$2:$AI$400,
MATCH($A264,'Attendance Dump'!$B$2:$B$400,0),
MATCH(BO$2,'Attendance Dump'!$E$1:$AI$1,0)
),
INDEX('Active Hour''s Dump'!$D$3:$AH$337,
MATCH($C264,'Active Hour''s Dump'!$A$3:$A$337,0),
MATCH(BO$2,'Active Hour''s Dump'!$D$2:$AH$2,0)
))),"")</f>
        <v>6.4166666666666696</v>
      </c>
      <c r="BP264" s="13">
        <f>_xlfn.IFNA(IF(BP$3="Productivity",
INDEX('Productivity Dump'!$E$4:$AJ$500,
MATCH($A264,'Productivity Dump'!$A$4:$A$500,0),
MATCH(BP$2,'Productivity Dump'!$E$3:$AJ$3,0)
),
IF(BP$3="Attendance",
INDEX('Attendance Dump'!$E$2:$AI$400,
MATCH($A264,'Attendance Dump'!$B$2:$B$400,0),
MATCH(BP$2,'Attendance Dump'!$E$1:$AI$1,0)
),
INDEX('Active Hour''s Dump'!$D$3:$AH$337,
MATCH($C264,'Active Hour''s Dump'!$A$3:$A$337,0),
MATCH(BP$2,'Active Hour''s Dump'!$D$2:$AH$2,0)
))),"")</f>
        <v>970.7529999999997</v>
      </c>
      <c r="BQ264" s="13" t="str">
        <f>_xlfn.IFNA(IF(BQ$3="Productivity",
INDEX('Productivity Dump'!$E$4:$AJ$500,
MATCH($A264,'Productivity Dump'!$A$4:$A$500,0),
MATCH(BQ$2,'Productivity Dump'!$E$3:$AJ$3,0)
),
IF(BQ$3="Attendance",
INDEX('Attendance Dump'!$E$2:$AI$400,
MATCH($A264,'Attendance Dump'!$B$2:$B$400,0),
MATCH(BQ$2,'Attendance Dump'!$E$1:$AI$1,0)
),
INDEX('Active Hour''s Dump'!$D$3:$AH$337,
MATCH($C264,'Active Hour''s Dump'!$A$3:$A$337,0),
MATCH(BQ$2,'Active Hour''s Dump'!$D$2:$AH$2,0)
))),"")</f>
        <v>P</v>
      </c>
      <c r="BR264" s="54">
        <f>_xlfn.IFNA(IF(BR$3="Productivity",
INDEX('Productivity Dump'!$E$4:$AJ$500,
MATCH($A264,'Productivity Dump'!$A$4:$A$500,0),
MATCH(BR$2,'Productivity Dump'!$E$3:$AJ$3,0)
),
IF(BR$3="Attendance",
INDEX('Attendance Dump'!$E$2:$AI$400,
MATCH($A264,'Attendance Dump'!$B$2:$B$400,0),
MATCH(BR$2,'Attendance Dump'!$E$1:$AI$1,0)
),
INDEX('Active Hour''s Dump'!$D$3:$AH$337,
MATCH($C264,'Active Hour''s Dump'!$A$3:$A$337,0),
MATCH(BR$2,'Active Hour''s Dump'!$D$2:$AH$2,0)
))),"")</f>
        <v>7</v>
      </c>
      <c r="BS264" s="13">
        <f>_xlfn.IFNA(IF(BS$3="Productivity",
INDEX('Productivity Dump'!$E$4:$AJ$500,
MATCH($A264,'Productivity Dump'!$A$4:$A$500,0),
MATCH(BS$2,'Productivity Dump'!$E$3:$AJ$3,0)
),
IF(BS$3="Attendance",
INDEX('Attendance Dump'!$E$2:$AI$400,
MATCH($A264,'Attendance Dump'!$B$2:$B$400,0),
MATCH(BS$2,'Attendance Dump'!$E$1:$AI$1,0)
),
INDEX('Active Hour''s Dump'!$D$3:$AH$337,
MATCH($C264,'Active Hour''s Dump'!$A$3:$A$337,0),
MATCH(BS$2,'Active Hour''s Dump'!$D$2:$AH$2,0)
))),"")</f>
        <v>913.94100000000026</v>
      </c>
      <c r="BT264" s="13" t="str">
        <f>_xlfn.IFNA(IF(BT$3="Productivity",
INDEX('Productivity Dump'!$E$4:$AJ$500,
MATCH($A264,'Productivity Dump'!$A$4:$A$500,0),
MATCH(BT$2,'Productivity Dump'!$E$3:$AJ$3,0)
),
IF(BT$3="Attendance",
INDEX('Attendance Dump'!$E$2:$AI$400,
MATCH($A264,'Attendance Dump'!$B$2:$B$400,0),
MATCH(BT$2,'Attendance Dump'!$E$1:$AI$1,0)
),
INDEX('Active Hour''s Dump'!$D$3:$AH$337,
MATCH($C264,'Active Hour''s Dump'!$A$3:$A$337,0),
MATCH(BT$2,'Active Hour''s Dump'!$D$2:$AH$2,0)
))),"")</f>
        <v>H(P)</v>
      </c>
      <c r="BU264" s="54">
        <f>_xlfn.IFNA(IF(BU$3="Productivity",
INDEX('Productivity Dump'!$E$4:$AJ$500,
MATCH($A264,'Productivity Dump'!$A$4:$A$500,0),
MATCH(BU$2,'Productivity Dump'!$E$3:$AJ$3,0)
),
IF(BU$3="Attendance",
INDEX('Attendance Dump'!$E$2:$AI$400,
MATCH($A264,'Attendance Dump'!$B$2:$B$400,0),
MATCH(BU$2,'Attendance Dump'!$E$1:$AI$1,0)
),
INDEX('Active Hour''s Dump'!$D$3:$AH$337,
MATCH($C264,'Active Hour''s Dump'!$A$3:$A$337,0),
MATCH(BU$2,'Active Hour''s Dump'!$D$2:$AH$2,0)
))),"")</f>
        <v>6.5833333333333304</v>
      </c>
      <c r="BV264" s="13">
        <f>_xlfn.IFNA(IF(BV$3="Productivity",
INDEX('Productivity Dump'!$E$4:$AJ$500,
MATCH($A264,'Productivity Dump'!$A$4:$A$500,0),
MATCH(BV$2,'Productivity Dump'!$E$3:$AJ$3,0)
),
IF(BV$3="Attendance",
INDEX('Attendance Dump'!$E$2:$AI$400,
MATCH($A264,'Attendance Dump'!$B$2:$B$400,0),
MATCH(BV$2,'Attendance Dump'!$E$1:$AI$1,0)
),
INDEX('Active Hour''s Dump'!$D$3:$AH$337,
MATCH($C264,'Active Hour''s Dump'!$A$3:$A$337,0),
MATCH(BV$2,'Active Hour''s Dump'!$D$2:$AH$2,0)
))),"")</f>
        <v>919.1</v>
      </c>
      <c r="BW264" s="13" t="str">
        <f>_xlfn.IFNA(IF(BW$3="Productivity",
INDEX('Productivity Dump'!$E$4:$AJ$500,
MATCH($A264,'Productivity Dump'!$A$4:$A$500,0),
MATCH(BW$2,'Productivity Dump'!$E$3:$AJ$3,0)
),
IF(BW$3="Attendance",
INDEX('Attendance Dump'!$E$2:$AI$400,
MATCH($A264,'Attendance Dump'!$B$2:$B$400,0),
MATCH(BW$2,'Attendance Dump'!$E$1:$AI$1,0)
),
INDEX('Active Hour''s Dump'!$D$3:$AH$337,
MATCH($C264,'Active Hour''s Dump'!$A$3:$A$337,0),
MATCH(BW$2,'Active Hour''s Dump'!$D$2:$AH$2,0)
))),"")</f>
        <v>P</v>
      </c>
      <c r="BX264" s="54">
        <f>_xlfn.IFNA(IF(BX$3="Productivity",
INDEX('Productivity Dump'!$E$4:$AJ$500,
MATCH($A264,'Productivity Dump'!$A$4:$A$500,0),
MATCH(BX$2,'Productivity Dump'!$E$3:$AJ$3,0)
),
IF(BX$3="Attendance",
INDEX('Attendance Dump'!$E$2:$AI$400,
MATCH($A264,'Attendance Dump'!$B$2:$B$400,0),
MATCH(BX$2,'Attendance Dump'!$E$1:$AI$1,0)
),
INDEX('Active Hour''s Dump'!$D$3:$AH$337,
MATCH($C264,'Active Hour''s Dump'!$A$3:$A$337,0),
MATCH(BX$2,'Active Hour''s Dump'!$D$2:$AH$2,0)
))),"")</f>
        <v>6.75</v>
      </c>
      <c r="BY264" s="13">
        <f>_xlfn.IFNA(IF(BY$3="Productivity",
INDEX('Productivity Dump'!$E$4:$AJ$500,
MATCH($A264,'Productivity Dump'!$A$4:$A$500,0),
MATCH(BY$2,'Productivity Dump'!$E$3:$AJ$3,0)
),
IF(BY$3="Attendance",
INDEX('Attendance Dump'!$E$2:$AI$400,
MATCH($A264,'Attendance Dump'!$B$2:$B$400,0),
MATCH(BY$2,'Attendance Dump'!$E$1:$AI$1,0)
),
INDEX('Active Hour''s Dump'!$D$3:$AH$337,
MATCH($C264,'Active Hour''s Dump'!$A$3:$A$337,0),
MATCH(BY$2,'Active Hour''s Dump'!$D$2:$AH$2,0)
))),"")</f>
        <v>664.84500000000014</v>
      </c>
      <c r="BZ264" s="13" t="str">
        <f>_xlfn.IFNA(IF(BZ$3="Productivity",
INDEX('Productivity Dump'!$E$4:$AJ$500,
MATCH($A264,'Productivity Dump'!$A$4:$A$500,0),
MATCH(BZ$2,'Productivity Dump'!$E$3:$AJ$3,0)
),
IF(BZ$3="Attendance",
INDEX('Attendance Dump'!$E$2:$AI$400,
MATCH($A264,'Attendance Dump'!$B$2:$B$400,0),
MATCH(BZ$2,'Attendance Dump'!$E$1:$AI$1,0)
),
INDEX('Active Hour''s Dump'!$D$3:$AH$337,
MATCH($C264,'Active Hour''s Dump'!$A$3:$A$337,0),
MATCH(BZ$2,'Active Hour''s Dump'!$D$2:$AH$2,0)
))),"")</f>
        <v>P</v>
      </c>
      <c r="CA264" s="54">
        <f>_xlfn.IFNA(IF(CA$3="Productivity",
INDEX('Productivity Dump'!$E$4:$AJ$500,
MATCH($A264,'Productivity Dump'!$A$4:$A$500,0),
MATCH(CA$2,'Productivity Dump'!$E$3:$AJ$3,0)
),
IF(CA$3="Attendance",
INDEX('Attendance Dump'!$E$2:$AI$400,
MATCH($A264,'Attendance Dump'!$B$2:$B$400,0),
MATCH(CA$2,'Attendance Dump'!$E$1:$AI$1,0)
),
INDEX('Active Hour''s Dump'!$D$3:$AH$337,
MATCH($C264,'Active Hour''s Dump'!$A$3:$A$337,0),
MATCH(CA$2,'Active Hour''s Dump'!$D$2:$AH$2,0)
))),"")</f>
        <v>5.0833333333333304</v>
      </c>
      <c r="CB264" s="13">
        <f>_xlfn.IFNA(IF(CB$3="Productivity",
INDEX('Productivity Dump'!$E$4:$AJ$500,
MATCH($A264,'Productivity Dump'!$A$4:$A$500,0),
MATCH(CB$2,'Productivity Dump'!$E$3:$AJ$3,0)
),
IF(CB$3="Attendance",
INDEX('Attendance Dump'!$E$2:$AI$400,
MATCH($A264,'Attendance Dump'!$B$2:$B$400,0),
MATCH(CB$2,'Attendance Dump'!$E$1:$AI$1,0)
),
INDEX('Active Hour''s Dump'!$D$3:$AH$337,
MATCH($C264,'Active Hour''s Dump'!$A$3:$A$337,0),
MATCH(CB$2,'Active Hour''s Dump'!$D$2:$AH$2,0)
))),"")</f>
        <v>0</v>
      </c>
      <c r="CC264" s="13" t="str">
        <f>_xlfn.IFNA(IF(CC$3="Productivity",
INDEX('Productivity Dump'!$E$4:$AJ$500,
MATCH($A264,'Productivity Dump'!$A$4:$A$500,0),
MATCH(CC$2,'Productivity Dump'!$E$3:$AJ$3,0)
),
IF(CC$3="Attendance",
INDEX('Attendance Dump'!$E$2:$AI$400,
MATCH($A264,'Attendance Dump'!$B$2:$B$400,0),
MATCH(CC$2,'Attendance Dump'!$E$1:$AI$1,0)
),
INDEX('Active Hour''s Dump'!$D$3:$AH$337,
MATCH($C264,'Active Hour''s Dump'!$A$3:$A$337,0),
MATCH(CC$2,'Active Hour''s Dump'!$D$2:$AH$2,0)
))),"")</f>
        <v>WO</v>
      </c>
      <c r="CD264" s="54">
        <f>_xlfn.IFNA(IF(CD$3="Productivity",
INDEX('Productivity Dump'!$E$4:$AJ$500,
MATCH($A264,'Productivity Dump'!$A$4:$A$500,0),
MATCH(CD$2,'Productivity Dump'!$E$3:$AJ$3,0)
),
IF(CD$3="Attendance",
INDEX('Attendance Dump'!$E$2:$AI$400,
MATCH($A264,'Attendance Dump'!$B$2:$B$400,0),
MATCH(CD$2,'Attendance Dump'!$E$1:$AI$1,0)
),
INDEX('Active Hour''s Dump'!$D$3:$AH$337,
MATCH($C264,'Active Hour''s Dump'!$A$3:$A$337,0),
MATCH(CD$2,'Active Hour''s Dump'!$D$2:$AH$2,0)
))),"")</f>
        <v>0</v>
      </c>
      <c r="CE264" s="13">
        <f>_xlfn.IFNA(IF(CE$3="Productivity",
INDEX('Productivity Dump'!$E$4:$AJ$500,
MATCH($A264,'Productivity Dump'!$A$4:$A$500,0),
MATCH(CE$2,'Productivity Dump'!$E$3:$AJ$3,0)
),
IF(CE$3="Attendance",
INDEX('Attendance Dump'!$E$2:$AI$400,
MATCH($A264,'Attendance Dump'!$B$2:$B$400,0),
MATCH(CE$2,'Attendance Dump'!$E$1:$AI$1,0)
),
INDEX('Active Hour''s Dump'!$D$3:$AH$337,
MATCH($C264,'Active Hour''s Dump'!$A$3:$A$337,0),
MATCH(CE$2,'Active Hour''s Dump'!$D$2:$AH$2,0)
))),"")</f>
        <v>856.10900000000015</v>
      </c>
      <c r="CF264" s="13" t="str">
        <f>_xlfn.IFNA(IF(CF$3="Productivity",
INDEX('Productivity Dump'!$E$4:$AJ$500,
MATCH($A264,'Productivity Dump'!$A$4:$A$500,0),
MATCH(CF$2,'Productivity Dump'!$E$3:$AJ$3,0)
),
IF(CF$3="Attendance",
INDEX('Attendance Dump'!$E$2:$AI$400,
MATCH($A264,'Attendance Dump'!$B$2:$B$400,0),
MATCH(CF$2,'Attendance Dump'!$E$1:$AI$1,0)
),
INDEX('Active Hour''s Dump'!$D$3:$AH$337,
MATCH($C264,'Active Hour''s Dump'!$A$3:$A$337,0),
MATCH(CF$2,'Active Hour''s Dump'!$D$2:$AH$2,0)
))),"")</f>
        <v>P</v>
      </c>
      <c r="CG264" s="54">
        <f>_xlfn.IFNA(IF(CG$3="Productivity",
INDEX('Productivity Dump'!$E$4:$AJ$500,
MATCH($A264,'Productivity Dump'!$A$4:$A$500,0),
MATCH(CG$2,'Productivity Dump'!$E$3:$AJ$3,0)
),
IF(CG$3="Attendance",
INDEX('Attendance Dump'!$E$2:$AI$400,
MATCH($A264,'Attendance Dump'!$B$2:$B$400,0),
MATCH(CG$2,'Attendance Dump'!$E$1:$AI$1,0)
),
INDEX('Active Hour''s Dump'!$D$3:$AH$337,
MATCH($C264,'Active Hour''s Dump'!$A$3:$A$337,0),
MATCH(CG$2,'Active Hour''s Dump'!$D$2:$AH$2,0)
))),"")</f>
        <v>5.6666666666666696</v>
      </c>
      <c r="CH264" s="13">
        <f>_xlfn.IFNA(IF(CH$3="Productivity",
INDEX('Productivity Dump'!$E$4:$AJ$500,
MATCH($A264,'Productivity Dump'!$A$4:$A$500,0),
MATCH(CH$2,'Productivity Dump'!$E$3:$AJ$3,0)
),
IF(CH$3="Attendance",
INDEX('Attendance Dump'!$E$2:$AI$400,
MATCH($A264,'Attendance Dump'!$B$2:$B$400,0),
MATCH(CH$2,'Attendance Dump'!$E$1:$AI$1,0)
),
INDEX('Active Hour''s Dump'!$D$3:$AH$337,
MATCH($C264,'Active Hour''s Dump'!$A$3:$A$337,0),
MATCH(CH$2,'Active Hour''s Dump'!$D$2:$AH$2,0)
))),"")</f>
        <v>1361.2429999999997</v>
      </c>
      <c r="CI264" s="13" t="str">
        <f>_xlfn.IFNA(IF(CI$3="Productivity",
INDEX('Productivity Dump'!$E$4:$AJ$500,
MATCH($A264,'Productivity Dump'!$A$4:$A$500,0),
MATCH(CI$2,'Productivity Dump'!$E$3:$AJ$3,0)
),
IF(CI$3="Attendance",
INDEX('Attendance Dump'!$E$2:$AI$400,
MATCH($A264,'Attendance Dump'!$B$2:$B$400,0),
MATCH(CI$2,'Attendance Dump'!$E$1:$AI$1,0)
),
INDEX('Active Hour''s Dump'!$D$3:$AH$337,
MATCH($C264,'Active Hour''s Dump'!$A$3:$A$337,0),
MATCH(CI$2,'Active Hour''s Dump'!$D$2:$AH$2,0)
))),"")</f>
        <v>P</v>
      </c>
      <c r="CJ264" s="54">
        <f>_xlfn.IFNA(IF(CJ$3="Productivity",
INDEX('Productivity Dump'!$E$4:$AJ$500,
MATCH($A264,'Productivity Dump'!$A$4:$A$500,0),
MATCH(CJ$2,'Productivity Dump'!$E$3:$AJ$3,0)
),
IF(CJ$3="Attendance",
INDEX('Attendance Dump'!$E$2:$AI$400,
MATCH($A264,'Attendance Dump'!$B$2:$B$400,0),
MATCH(CJ$2,'Attendance Dump'!$E$1:$AI$1,0)
),
INDEX('Active Hour''s Dump'!$D$3:$AH$337,
MATCH($C264,'Active Hour''s Dump'!$A$3:$A$337,0),
MATCH(CJ$2,'Active Hour''s Dump'!$D$2:$AH$2,0)
))),"")</f>
        <v>9.1666666666666696</v>
      </c>
      <c r="CK264" s="13">
        <f>_xlfn.IFNA(IF(CK$3="Productivity",
INDEX('Productivity Dump'!$E$4:$AJ$500,
MATCH($A264,'Productivity Dump'!$A$4:$A$500,0),
MATCH(CK$2,'Productivity Dump'!$E$3:$AJ$3,0)
),
IF(CK$3="Attendance",
INDEX('Attendance Dump'!$E$2:$AI$400,
MATCH($A264,'Attendance Dump'!$B$2:$B$400,0),
MATCH(CK$2,'Attendance Dump'!$E$1:$AI$1,0)
),
INDEX('Active Hour''s Dump'!$D$3:$AH$337,
MATCH($C264,'Active Hour''s Dump'!$A$3:$A$337,0),
MATCH(CK$2,'Active Hour''s Dump'!$D$2:$AH$2,0)
))),"")</f>
        <v>1278.3980000000001</v>
      </c>
      <c r="CL264" s="13" t="str">
        <f>_xlfn.IFNA(IF(CL$3="Productivity",
INDEX('Productivity Dump'!$E$4:$AJ$500,
MATCH($A264,'Productivity Dump'!$A$4:$A$500,0),
MATCH(CL$2,'Productivity Dump'!$E$3:$AJ$3,0)
),
IF(CL$3="Attendance",
INDEX('Attendance Dump'!$E$2:$AI$400,
MATCH($A264,'Attendance Dump'!$B$2:$B$400,0),
MATCH(CL$2,'Attendance Dump'!$E$1:$AI$1,0)
),
INDEX('Active Hour''s Dump'!$D$3:$AH$337,
MATCH($C264,'Active Hour''s Dump'!$A$3:$A$337,0),
MATCH(CL$2,'Active Hour''s Dump'!$D$2:$AH$2,0)
))),"")</f>
        <v>P</v>
      </c>
      <c r="CM264" s="54">
        <f>_xlfn.IFNA(IF(CM$3="Productivity",
INDEX('Productivity Dump'!$E$4:$AJ$500,
MATCH($A264,'Productivity Dump'!$A$4:$A$500,0),
MATCH(CM$2,'Productivity Dump'!$E$3:$AJ$3,0)
),
IF(CM$3="Attendance",
INDEX('Attendance Dump'!$E$2:$AI$400,
MATCH($A264,'Attendance Dump'!$B$2:$B$400,0),
MATCH(CM$2,'Attendance Dump'!$E$1:$AI$1,0)
),
INDEX('Active Hour''s Dump'!$D$3:$AH$337,
MATCH($C264,'Active Hour''s Dump'!$A$3:$A$337,0),
MATCH(CM$2,'Active Hour''s Dump'!$D$2:$AH$2,0)
))),"")</f>
        <v>8.5</v>
      </c>
      <c r="CN264" s="13">
        <f>_xlfn.IFNA(IF(CN$3="Productivity",
INDEX('Productivity Dump'!$E$4:$AJ$500,
MATCH($A264,'Productivity Dump'!$A$4:$A$500,0),
MATCH(CN$2,'Productivity Dump'!$E$3:$AJ$3,0)
),
IF(CN$3="Attendance",
INDEX('Attendance Dump'!$E$2:$AI$400,
MATCH($A264,'Attendance Dump'!$B$2:$B$400,0),
MATCH(CN$2,'Attendance Dump'!$E$1:$AI$1,0)
),
INDEX('Active Hour''s Dump'!$D$3:$AH$337,
MATCH($C264,'Active Hour''s Dump'!$A$3:$A$337,0),
MATCH(CN$2,'Active Hour''s Dump'!$D$2:$AH$2,0)
))),"")</f>
        <v>0</v>
      </c>
      <c r="CO264" s="13">
        <f>_xlfn.IFNA(IF(CO$3="Productivity",
INDEX('Productivity Dump'!$E$4:$AJ$500,
MATCH($A264,'Productivity Dump'!$A$4:$A$500,0),
MATCH(CO$2,'Productivity Dump'!$E$3:$AJ$3,0)
),
IF(CO$3="Attendance",
INDEX('Attendance Dump'!$E$2:$AI$400,
MATCH($A264,'Attendance Dump'!$B$2:$B$400,0),
MATCH(CO$2,'Attendance Dump'!$E$1:$AI$1,0)
),
INDEX('Active Hour''s Dump'!$D$3:$AH$337,
MATCH($C264,'Active Hour''s Dump'!$A$3:$A$337,0),
MATCH(CO$2,'Active Hour''s Dump'!$D$2:$AH$2,0)
))),"")</f>
        <v>0</v>
      </c>
      <c r="CP264" s="54">
        <f>_xlfn.IFNA(IF(CP$3="Productivity",
INDEX('Productivity Dump'!$E$4:$AJ$500,
MATCH($A264,'Productivity Dump'!$A$4:$A$500,0),
MATCH(CP$2,'Productivity Dump'!$E$3:$AJ$3,0)
),
IF(CP$3="Attendance",
INDEX('Attendance Dump'!$E$2:$AI$400,
MATCH($A264,'Attendance Dump'!$B$2:$B$400,0),
MATCH(CP$2,'Attendance Dump'!$E$1:$AI$1,0)
),
INDEX('Active Hour''s Dump'!$D$3:$AH$337,
MATCH($C264,'Active Hour''s Dump'!$A$3:$A$337,0),
MATCH(CP$2,'Active Hour''s Dump'!$D$2:$AH$2,0)
))),"")</f>
        <v>0</v>
      </c>
      <c r="CQ264" s="13">
        <f>_xlfn.IFNA(IF(CQ$3="Productivity",
INDEX('Productivity Dump'!$E$4:$AJ$500,
MATCH($A264,'Productivity Dump'!$A$4:$A$500,0),
MATCH(CQ$2,'Productivity Dump'!$E$3:$AJ$3,0)
),
IF(CQ$3="Attendance",
INDEX('Attendance Dump'!$E$2:$AI$400,
MATCH($A264,'Attendance Dump'!$B$2:$B$400,0),
MATCH(CQ$2,'Attendance Dump'!$E$1:$AI$1,0)
),
INDEX('Active Hour''s Dump'!$D$3:$AH$337,
MATCH($C264,'Active Hour''s Dump'!$A$3:$A$337,0),
MATCH(CQ$2,'Active Hour''s Dump'!$D$2:$AH$2,0)
))),"")</f>
        <v>0</v>
      </c>
      <c r="CR264" s="13">
        <f>_xlfn.IFNA(IF(CR$3="Productivity",
INDEX('Productivity Dump'!$E$4:$AJ$500,
MATCH($A264,'Productivity Dump'!$A$4:$A$500,0),
MATCH(CR$2,'Productivity Dump'!$E$3:$AJ$3,0)
),
IF(CR$3="Attendance",
INDEX('Attendance Dump'!$E$2:$AI$400,
MATCH($A264,'Attendance Dump'!$B$2:$B$400,0),
MATCH(CR$2,'Attendance Dump'!$E$1:$AI$1,0)
),
INDEX('Active Hour''s Dump'!$D$3:$AH$337,
MATCH($C264,'Active Hour''s Dump'!$A$3:$A$337,0),
MATCH(CR$2,'Active Hour''s Dump'!$D$2:$AH$2,0)
))),"")</f>
        <v>0</v>
      </c>
      <c r="CS264" s="54">
        <f>_xlfn.IFNA(IF(CS$3="Productivity",
INDEX('Productivity Dump'!$E$4:$AJ$500,
MATCH($A264,'Productivity Dump'!$A$4:$A$500,0),
MATCH(CS$2,'Productivity Dump'!$E$3:$AJ$3,0)
),
IF(CS$3="Attendance",
INDEX('Attendance Dump'!$E$2:$AI$400,
MATCH($A264,'Attendance Dump'!$B$2:$B$400,0),
MATCH(CS$2,'Attendance Dump'!$E$1:$AI$1,0)
),
INDEX('Active Hour''s Dump'!$D$3:$AH$337,
MATCH($C264,'Active Hour''s Dump'!$A$3:$A$337,0),
MATCH(CS$2,'Active Hour''s Dump'!$D$2:$AH$2,0)
))),"")</f>
        <v>0</v>
      </c>
      <c r="CT264" s="13">
        <f>_xlfn.IFNA(IF(CT$3="Productivity",
INDEX('Productivity Dump'!$E$4:$AJ$500,
MATCH($A264,'Productivity Dump'!$A$4:$A$500,0),
MATCH(CT$2,'Productivity Dump'!$E$3:$AJ$3,0)
),
IF(CT$3="Attendance",
INDEX('Attendance Dump'!$E$2:$AI$400,
MATCH($A264,'Attendance Dump'!$B$2:$B$400,0),
MATCH(CT$2,'Attendance Dump'!$E$1:$AI$1,0)
),
INDEX('Active Hour''s Dump'!$D$3:$AH$337,
MATCH($C264,'Active Hour''s Dump'!$A$3:$A$337,0),
MATCH(CT$2,'Active Hour''s Dump'!$D$2:$AH$2,0)
))),"")</f>
        <v>0</v>
      </c>
      <c r="CU264" s="13">
        <f>_xlfn.IFNA(IF(CU$3="Productivity",
INDEX('Productivity Dump'!$E$4:$AJ$500,
MATCH($A264,'Productivity Dump'!$A$4:$A$500,0),
MATCH(CU$2,'Productivity Dump'!$E$3:$AJ$3,0)
),
IF(CU$3="Attendance",
INDEX('Attendance Dump'!$E$2:$AI$400,
MATCH($A264,'Attendance Dump'!$B$2:$B$400,0),
MATCH(CU$2,'Attendance Dump'!$E$1:$AI$1,0)
),
INDEX('Active Hour''s Dump'!$D$3:$AH$337,
MATCH($C264,'Active Hour''s Dump'!$A$3:$A$337,0),
MATCH(CU$2,'Active Hour''s Dump'!$D$2:$AH$2,0)
))),"")</f>
        <v>0</v>
      </c>
      <c r="CV264" s="54">
        <f>_xlfn.IFNA(IF(CV$3="Productivity",
INDEX('Productivity Dump'!$E$4:$AJ$500,
MATCH($A264,'Productivity Dump'!$A$4:$A$500,0),
MATCH(CV$2,'Productivity Dump'!$E$3:$AJ$3,0)
),
IF(CV$3="Attendance",
INDEX('Attendance Dump'!$E$2:$AI$400,
MATCH($A264,'Attendance Dump'!$B$2:$B$400,0),
MATCH(CV$2,'Attendance Dump'!$E$1:$AI$1,0)
),
INDEX('Active Hour''s Dump'!$D$3:$AH$337,
MATCH($C264,'Active Hour''s Dump'!$A$3:$A$337,0),
MATCH(CV$2,'Active Hour''s Dump'!$D$2:$AH$2,0)
))),"")</f>
        <v>0</v>
      </c>
      <c r="CW264" s="13"/>
      <c r="CX264" s="13"/>
      <c r="CY264" s="54"/>
      <c r="DA264" s="57">
        <f t="shared" si="87"/>
        <v>163.33333333333331</v>
      </c>
      <c r="DB264" s="35">
        <f t="shared" si="88"/>
        <v>22028.324999999997</v>
      </c>
      <c r="DC264" s="35">
        <f t="shared" si="83"/>
        <v>0</v>
      </c>
      <c r="DD264" s="35">
        <f t="shared" ca="1" si="86"/>
        <v>0</v>
      </c>
      <c r="DF264" s="32" cm="1">
        <f t="array" ref="DF264">SUMPRODUCT(
    (MOD(COLUMN(H264:CV264) - COLUMN(H264), 3) = 0) *
    (H264:CV264 = 0) *
    (I264:CW264 = "P") *
    (COUNTIF(UKHoliday, H$2:CV$2) = 0)
)</f>
        <v>0</v>
      </c>
      <c r="DG264" s="33" cm="1">
        <f t="array" ref="DG264">SUMPRODUCT(
  (MOD(COLUMN(H264:CV264) - COLUMN(H264), 3) = 0) *
  (H264:CV264 &gt; 0) *
  (H264:CV264 &lt; 0.5 * IF(((WEEKDAY(H$2:CV$2, 2) = 1) + (WEEKDAY(H$2:CV$2, 2) = 6)), G264, F264)) *
  (I264:CW264 = "P") *
  (COUNTIF(UKHoliday, H$2:CV$2) = 0)
)</f>
        <v>0</v>
      </c>
      <c r="DH264" s="33" cm="1">
        <f t="array" ref="DH264">SUMPRODUCT(
  (MOD(COLUMN(H264:CV264) - COLUMN(H264), 3) = 0) *
  (H264:CV264 &gt; 0.5 * IF(((WEEKDAY(H$2:CV$2, 2) = 1) + (WEEKDAY(H$2:CV$2, 2) = 6)), $G264, $F264)) *
  (H264:CV264 &lt; 0.8 * IF(((WEEKDAY(H$2:CV$2, 2) = 1) + (WEEKDAY(H$2:CV$2, 2) = 6)), $G264, $F264)) *
  (I264:CW264 = "P") *
  (COUNTIF(UKHoliday, H$2:CV$2) = 0)
)</f>
        <v>0</v>
      </c>
      <c r="DI264" s="33" cm="1">
        <f t="array" ref="DI264">SUMPRODUCT(
  (MOD(COLUMN(H264:CV264) - COLUMN(H264), 3) = 0) *
  (H264:CV264 &gt; 0.8 * IF(((WEEKDAY(H$2:CV$2, 2) = 1) + (WEEKDAY(H$2:CV$2, 2) = 6)), $G264, $F264)) *
  (H264:CV264 &lt; 1 * IF(((WEEKDAY(H$2:CV$2, 2) = 1) + (WEEKDAY(H$2:CV$2, 2) = 6)), $G264, $F264)) *
  (I264:CW264 = "P") *
  (COUNTIF(UKHoliday, H$2:CV$2) = 0)
)</f>
        <v>2</v>
      </c>
    </row>
    <row r="265" spans="1:113" x14ac:dyDescent="0.3">
      <c r="A265" s="42" t="s">
        <v>46</v>
      </c>
      <c r="B265" s="37" t="s">
        <v>937</v>
      </c>
      <c r="C265" s="9" t="s">
        <v>847</v>
      </c>
      <c r="D265" s="62" t="s">
        <v>944</v>
      </c>
      <c r="E265" s="35">
        <v>18600</v>
      </c>
      <c r="F265" s="35">
        <f t="shared" si="84"/>
        <v>930</v>
      </c>
      <c r="G265" s="35">
        <f t="shared" si="85"/>
        <v>465</v>
      </c>
      <c r="H265" s="13">
        <f>_xlfn.IFNA(IF(H$3="Productivity",
INDEX('Productivity Dump'!$E$4:$AJ$500,
MATCH($A265,'Productivity Dump'!$A$4:$A$500,0),
MATCH(H$2,'Productivity Dump'!$E$3:$AJ$3,0)
),
IF(H$3="Attendance",
INDEX('Attendance Dump'!$E$2:$AI$400,
MATCH($A265,'Attendance Dump'!$B$2:$B$400,0),
MATCH(H$2,'Attendance Dump'!$E$1:$AI$1,0)
),
INDEX('Active Hour''s Dump'!$D$3:$AH$337,
MATCH($C265,'Active Hour''s Dump'!$A$3:$A$337,0),
MATCH(H$2,'Active Hour''s Dump'!$D$2:$AH$2,0)
))),"")</f>
        <v>1180.7810000000002</v>
      </c>
      <c r="I265" s="13" t="str">
        <f>_xlfn.IFNA(IF(I$3="Productivity",
INDEX('Productivity Dump'!$E$4:$AJ$500,
MATCH($A265,'Productivity Dump'!$A$4:$A$500,0),
MATCH(I$2,'Productivity Dump'!$E$3:$AJ$3,0)
),
IF(I$3="Attendance",
INDEX('Attendance Dump'!$E$2:$AI$400,
MATCH($A265,'Attendance Dump'!$B$2:$B$400,0),
MATCH(I$2,'Attendance Dump'!$E$1:$AI$1,0)
),
INDEX('Active Hour''s Dump'!$D$3:$AH$337,
MATCH($C265,'Active Hour''s Dump'!$A$3:$A$337,0),
MATCH(I$2,'Active Hour''s Dump'!$D$2:$AH$2,0)
))),"")</f>
        <v>P</v>
      </c>
      <c r="J265" s="54">
        <f>_xlfn.IFNA(IF(J$3="Productivity",
INDEX('Productivity Dump'!$E$4:$AJ$500,
MATCH($A265,'Productivity Dump'!$A$4:$A$500,0),
MATCH(J$2,'Productivity Dump'!$E$3:$AJ$3,0)
),
IF(J$3="Attendance",
INDEX('Attendance Dump'!$E$2:$AI$400,
MATCH($A265,'Attendance Dump'!$B$2:$B$400,0),
MATCH(J$2,'Attendance Dump'!$E$1:$AI$1,0)
),
INDEX('Active Hour''s Dump'!$D$3:$AH$337,
MATCH($C265,'Active Hour''s Dump'!$A$3:$A$337,0),
MATCH(J$2,'Active Hour''s Dump'!$D$2:$AH$2,0)
))),"")</f>
        <v>5</v>
      </c>
      <c r="K265" s="13">
        <f>_xlfn.IFNA(IF(K$3="Productivity",
INDEX('Productivity Dump'!$E$4:$AJ$500,
MATCH($A265,'Productivity Dump'!$A$4:$A$500,0),
MATCH(K$2,'Productivity Dump'!$E$3:$AJ$3,0)
),
IF(K$3="Attendance",
INDEX('Attendance Dump'!$E$2:$AI$400,
MATCH($A265,'Attendance Dump'!$B$2:$B$400,0),
MATCH(K$2,'Attendance Dump'!$E$1:$AI$1,0)
),
INDEX('Active Hour''s Dump'!$D$3:$AH$337,
MATCH($C265,'Active Hour''s Dump'!$A$3:$A$337,0),
MATCH(K$2,'Active Hour''s Dump'!$D$2:$AH$2,0)
))),"")</f>
        <v>1057.211</v>
      </c>
      <c r="L265" s="13" t="str">
        <f>_xlfn.IFNA(IF(L$3="Productivity",
INDEX('Productivity Dump'!$E$4:$AJ$500,
MATCH($A265,'Productivity Dump'!$A$4:$A$500,0),
MATCH(L$2,'Productivity Dump'!$E$3:$AJ$3,0)
),
IF(L$3="Attendance",
INDEX('Attendance Dump'!$E$2:$AI$400,
MATCH($A265,'Attendance Dump'!$B$2:$B$400,0),
MATCH(L$2,'Attendance Dump'!$E$1:$AI$1,0)
),
INDEX('Active Hour''s Dump'!$D$3:$AH$337,
MATCH($C265,'Active Hour''s Dump'!$A$3:$A$337,0),
MATCH(L$2,'Active Hour''s Dump'!$D$2:$AH$2,0)
))),"")</f>
        <v>P</v>
      </c>
      <c r="M265" s="54">
        <f>_xlfn.IFNA(IF(M$3="Productivity",
INDEX('Productivity Dump'!$E$4:$AJ$500,
MATCH($A265,'Productivity Dump'!$A$4:$A$500,0),
MATCH(M$2,'Productivity Dump'!$E$3:$AJ$3,0)
),
IF(M$3="Attendance",
INDEX('Attendance Dump'!$E$2:$AI$400,
MATCH($A265,'Attendance Dump'!$B$2:$B$400,0),
MATCH(M$2,'Attendance Dump'!$E$1:$AI$1,0)
),
INDEX('Active Hour''s Dump'!$D$3:$AH$337,
MATCH($C265,'Active Hour''s Dump'!$A$3:$A$337,0),
MATCH(M$2,'Active Hour''s Dump'!$D$2:$AH$2,0)
))),"")</f>
        <v>5.0833333333333304</v>
      </c>
      <c r="N265" s="13">
        <f>_xlfn.IFNA(IF(N$3="Productivity",
INDEX('Productivity Dump'!$E$4:$AJ$500,
MATCH($A265,'Productivity Dump'!$A$4:$A$500,0),
MATCH(N$2,'Productivity Dump'!$E$3:$AJ$3,0)
),
IF(N$3="Attendance",
INDEX('Attendance Dump'!$E$2:$AI$400,
MATCH($A265,'Attendance Dump'!$B$2:$B$400,0),
MATCH(N$2,'Attendance Dump'!$E$1:$AI$1,0)
),
INDEX('Active Hour''s Dump'!$D$3:$AH$337,
MATCH($C265,'Active Hour''s Dump'!$A$3:$A$337,0),
MATCH(N$2,'Active Hour''s Dump'!$D$2:$AH$2,0)
))),"")</f>
        <v>177.631</v>
      </c>
      <c r="O265" s="13" t="str">
        <f>_xlfn.IFNA(IF(O$3="Productivity",
INDEX('Productivity Dump'!$E$4:$AJ$500,
MATCH($A265,'Productivity Dump'!$A$4:$A$500,0),
MATCH(O$2,'Productivity Dump'!$E$3:$AJ$3,0)
),
IF(O$3="Attendance",
INDEX('Attendance Dump'!$E$2:$AI$400,
MATCH($A265,'Attendance Dump'!$B$2:$B$400,0),
MATCH(O$2,'Attendance Dump'!$E$1:$AI$1,0)
),
INDEX('Active Hour''s Dump'!$D$3:$AH$337,
MATCH($C265,'Active Hour''s Dump'!$A$3:$A$337,0),
MATCH(O$2,'Active Hour''s Dump'!$D$2:$AH$2,0)
))),"")</f>
        <v>A</v>
      </c>
      <c r="P265" s="54">
        <f>_xlfn.IFNA(IF(P$3="Productivity",
INDEX('Productivity Dump'!$E$4:$AJ$500,
MATCH($A265,'Productivity Dump'!$A$4:$A$500,0),
MATCH(P$2,'Productivity Dump'!$E$3:$AJ$3,0)
),
IF(P$3="Attendance",
INDEX('Attendance Dump'!$E$2:$AI$400,
MATCH($A265,'Attendance Dump'!$B$2:$B$400,0),
MATCH(P$2,'Attendance Dump'!$E$1:$AI$1,0)
),
INDEX('Active Hour''s Dump'!$D$3:$AH$337,
MATCH($C265,'Active Hour''s Dump'!$A$3:$A$337,0),
MATCH(P$2,'Active Hour''s Dump'!$D$2:$AH$2,0)
))),"")</f>
        <v>1</v>
      </c>
      <c r="Q265" s="13">
        <f>_xlfn.IFNA(IF(Q$3="Productivity",
INDEX('Productivity Dump'!$E$4:$AJ$500,
MATCH($A265,'Productivity Dump'!$A$4:$A$500,0),
MATCH(Q$2,'Productivity Dump'!$E$3:$AJ$3,0)
),
IF(Q$3="Attendance",
INDEX('Attendance Dump'!$E$2:$AI$400,
MATCH($A265,'Attendance Dump'!$B$2:$B$400,0),
MATCH(Q$2,'Attendance Dump'!$E$1:$AI$1,0)
),
INDEX('Active Hour''s Dump'!$D$3:$AH$337,
MATCH($C265,'Active Hour''s Dump'!$A$3:$A$337,0),
MATCH(Q$2,'Active Hour''s Dump'!$D$2:$AH$2,0)
))),"")</f>
        <v>0</v>
      </c>
      <c r="R265" s="13" t="str">
        <f>_xlfn.IFNA(IF(R$3="Productivity",
INDEX('Productivity Dump'!$E$4:$AJ$500,
MATCH($A265,'Productivity Dump'!$A$4:$A$500,0),
MATCH(R$2,'Productivity Dump'!$E$3:$AJ$3,0)
),
IF(R$3="Attendance",
INDEX('Attendance Dump'!$E$2:$AI$400,
MATCH($A265,'Attendance Dump'!$B$2:$B$400,0),
MATCH(R$2,'Attendance Dump'!$E$1:$AI$1,0)
),
INDEX('Active Hour''s Dump'!$D$3:$AH$337,
MATCH($C265,'Active Hour''s Dump'!$A$3:$A$337,0),
MATCH(R$2,'Active Hour''s Dump'!$D$2:$AH$2,0)
))),"")</f>
        <v>WO</v>
      </c>
      <c r="S265" s="54">
        <f>_xlfn.IFNA(IF(S$3="Productivity",
INDEX('Productivity Dump'!$E$4:$AJ$500,
MATCH($A265,'Productivity Dump'!$A$4:$A$500,0),
MATCH(S$2,'Productivity Dump'!$E$3:$AJ$3,0)
),
IF(S$3="Attendance",
INDEX('Attendance Dump'!$E$2:$AI$400,
MATCH($A265,'Attendance Dump'!$B$2:$B$400,0),
MATCH(S$2,'Attendance Dump'!$E$1:$AI$1,0)
),
INDEX('Active Hour''s Dump'!$D$3:$AH$337,
MATCH($C265,'Active Hour''s Dump'!$A$3:$A$337,0),
MATCH(S$2,'Active Hour''s Dump'!$D$2:$AH$2,0)
))),"")</f>
        <v>0</v>
      </c>
      <c r="T265" s="13">
        <f>_xlfn.IFNA(IF(T$3="Productivity",
INDEX('Productivity Dump'!$E$4:$AJ$500,
MATCH($A265,'Productivity Dump'!$A$4:$A$500,0),
MATCH(T$2,'Productivity Dump'!$E$3:$AJ$3,0)
),
IF(T$3="Attendance",
INDEX('Attendance Dump'!$E$2:$AI$400,
MATCH($A265,'Attendance Dump'!$B$2:$B$400,0),
MATCH(T$2,'Attendance Dump'!$E$1:$AI$1,0)
),
INDEX('Active Hour''s Dump'!$D$3:$AH$337,
MATCH($C265,'Active Hour''s Dump'!$A$3:$A$337,0),
MATCH(T$2,'Active Hour''s Dump'!$D$2:$AH$2,0)
))),"")</f>
        <v>549.70999999999981</v>
      </c>
      <c r="U265" s="13" t="str">
        <f>_xlfn.IFNA(IF(U$3="Productivity",
INDEX('Productivity Dump'!$E$4:$AJ$500,
MATCH($A265,'Productivity Dump'!$A$4:$A$500,0),
MATCH(U$2,'Productivity Dump'!$E$3:$AJ$3,0)
),
IF(U$3="Attendance",
INDEX('Attendance Dump'!$E$2:$AI$400,
MATCH($A265,'Attendance Dump'!$B$2:$B$400,0),
MATCH(U$2,'Attendance Dump'!$E$1:$AI$1,0)
),
INDEX('Active Hour''s Dump'!$D$3:$AH$337,
MATCH($C265,'Active Hour''s Dump'!$A$3:$A$337,0),
MATCH(U$2,'Active Hour''s Dump'!$D$2:$AH$2,0)
))),"")</f>
        <v>P</v>
      </c>
      <c r="V265" s="54">
        <f>_xlfn.IFNA(IF(V$3="Productivity",
INDEX('Productivity Dump'!$E$4:$AJ$500,
MATCH($A265,'Productivity Dump'!$A$4:$A$500,0),
MATCH(V$2,'Productivity Dump'!$E$3:$AJ$3,0)
),
IF(V$3="Attendance",
INDEX('Attendance Dump'!$E$2:$AI$400,
MATCH($A265,'Attendance Dump'!$B$2:$B$400,0),
MATCH(V$2,'Attendance Dump'!$E$1:$AI$1,0)
),
INDEX('Active Hour''s Dump'!$D$3:$AH$337,
MATCH($C265,'Active Hour''s Dump'!$A$3:$A$337,0),
MATCH(V$2,'Active Hour''s Dump'!$D$2:$AH$2,0)
))),"")</f>
        <v>2.5</v>
      </c>
      <c r="W265" s="13">
        <f>_xlfn.IFNA(IF(W$3="Productivity",
INDEX('Productivity Dump'!$E$4:$AJ$500,
MATCH($A265,'Productivity Dump'!$A$4:$A$500,0),
MATCH(W$2,'Productivity Dump'!$E$3:$AJ$3,0)
),
IF(W$3="Attendance",
INDEX('Attendance Dump'!$E$2:$AI$400,
MATCH($A265,'Attendance Dump'!$B$2:$B$400,0),
MATCH(W$2,'Attendance Dump'!$E$1:$AI$1,0)
),
INDEX('Active Hour''s Dump'!$D$3:$AH$337,
MATCH($C265,'Active Hour''s Dump'!$A$3:$A$337,0),
MATCH(W$2,'Active Hour''s Dump'!$D$2:$AH$2,0)
))),"")</f>
        <v>949.81099999999981</v>
      </c>
      <c r="X265" s="13" t="str">
        <f>_xlfn.IFNA(IF(X$3="Productivity",
INDEX('Productivity Dump'!$E$4:$AJ$500,
MATCH($A265,'Productivity Dump'!$A$4:$A$500,0),
MATCH(X$2,'Productivity Dump'!$E$3:$AJ$3,0)
),
IF(X$3="Attendance",
INDEX('Attendance Dump'!$E$2:$AI$400,
MATCH($A265,'Attendance Dump'!$B$2:$B$400,0),
MATCH(X$2,'Attendance Dump'!$E$1:$AI$1,0)
),
INDEX('Active Hour''s Dump'!$D$3:$AH$337,
MATCH($C265,'Active Hour''s Dump'!$A$3:$A$337,0),
MATCH(X$2,'Active Hour''s Dump'!$D$2:$AH$2,0)
))),"")</f>
        <v>P</v>
      </c>
      <c r="Y265" s="54">
        <f>_xlfn.IFNA(IF(Y$3="Productivity",
INDEX('Productivity Dump'!$E$4:$AJ$500,
MATCH($A265,'Productivity Dump'!$A$4:$A$500,0),
MATCH(Y$2,'Productivity Dump'!$E$3:$AJ$3,0)
),
IF(Y$3="Attendance",
INDEX('Attendance Dump'!$E$2:$AI$400,
MATCH($A265,'Attendance Dump'!$B$2:$B$400,0),
MATCH(Y$2,'Attendance Dump'!$E$1:$AI$1,0)
),
INDEX('Active Hour''s Dump'!$D$3:$AH$337,
MATCH($C265,'Active Hour''s Dump'!$A$3:$A$337,0),
MATCH(Y$2,'Active Hour''s Dump'!$D$2:$AH$2,0)
))),"")</f>
        <v>4.75</v>
      </c>
      <c r="Z265" s="13">
        <f>_xlfn.IFNA(IF(Z$3="Productivity",
INDEX('Productivity Dump'!$E$4:$AJ$500,
MATCH($A265,'Productivity Dump'!$A$4:$A$500,0),
MATCH(Z$2,'Productivity Dump'!$E$3:$AJ$3,0)
),
IF(Z$3="Attendance",
INDEX('Attendance Dump'!$E$2:$AI$400,
MATCH($A265,'Attendance Dump'!$B$2:$B$400,0),
MATCH(Z$2,'Attendance Dump'!$E$1:$AI$1,0)
),
INDEX('Active Hour''s Dump'!$D$3:$AH$337,
MATCH($C265,'Active Hour''s Dump'!$A$3:$A$337,0),
MATCH(Z$2,'Active Hour''s Dump'!$D$2:$AH$2,0)
))),"")</f>
        <v>1054.6579999999999</v>
      </c>
      <c r="AA265" s="13" t="str">
        <f>_xlfn.IFNA(IF(AA$3="Productivity",
INDEX('Productivity Dump'!$E$4:$AJ$500,
MATCH($A265,'Productivity Dump'!$A$4:$A$500,0),
MATCH(AA$2,'Productivity Dump'!$E$3:$AJ$3,0)
),
IF(AA$3="Attendance",
INDEX('Attendance Dump'!$E$2:$AI$400,
MATCH($A265,'Attendance Dump'!$B$2:$B$400,0),
MATCH(AA$2,'Attendance Dump'!$E$1:$AI$1,0)
),
INDEX('Active Hour''s Dump'!$D$3:$AH$337,
MATCH($C265,'Active Hour''s Dump'!$A$3:$A$337,0),
MATCH(AA$2,'Active Hour''s Dump'!$D$2:$AH$2,0)
))),"")</f>
        <v>P</v>
      </c>
      <c r="AB265" s="54">
        <f>_xlfn.IFNA(IF(AB$3="Productivity",
INDEX('Productivity Dump'!$E$4:$AJ$500,
MATCH($A265,'Productivity Dump'!$A$4:$A$500,0),
MATCH(AB$2,'Productivity Dump'!$E$3:$AJ$3,0)
),
IF(AB$3="Attendance",
INDEX('Attendance Dump'!$E$2:$AI$400,
MATCH($A265,'Attendance Dump'!$B$2:$B$400,0),
MATCH(AB$2,'Attendance Dump'!$E$1:$AI$1,0)
),
INDEX('Active Hour''s Dump'!$D$3:$AH$337,
MATCH($C265,'Active Hour''s Dump'!$A$3:$A$337,0),
MATCH(AB$2,'Active Hour''s Dump'!$D$2:$AH$2,0)
))),"")</f>
        <v>0</v>
      </c>
      <c r="AC265" s="13">
        <f>_xlfn.IFNA(IF(AC$3="Productivity",
INDEX('Productivity Dump'!$E$4:$AJ$500,
MATCH($A265,'Productivity Dump'!$A$4:$A$500,0),
MATCH(AC$2,'Productivity Dump'!$E$3:$AJ$3,0)
),
IF(AC$3="Attendance",
INDEX('Attendance Dump'!$E$2:$AI$400,
MATCH($A265,'Attendance Dump'!$B$2:$B$400,0),
MATCH(AC$2,'Attendance Dump'!$E$1:$AI$1,0)
),
INDEX('Active Hour''s Dump'!$D$3:$AH$337,
MATCH($C265,'Active Hour''s Dump'!$A$3:$A$337,0),
MATCH(AC$2,'Active Hour''s Dump'!$D$2:$AH$2,0)
))),"")</f>
        <v>0</v>
      </c>
      <c r="AD265" s="13">
        <f>_xlfn.IFNA(IF(AD$3="Productivity",
INDEX('Productivity Dump'!$E$4:$AJ$500,
MATCH($A265,'Productivity Dump'!$A$4:$A$500,0),
MATCH(AD$2,'Productivity Dump'!$E$3:$AJ$3,0)
),
IF(AD$3="Attendance",
INDEX('Attendance Dump'!$E$2:$AI$400,
MATCH($A265,'Attendance Dump'!$B$2:$B$400,0),
MATCH(AD$2,'Attendance Dump'!$E$1:$AI$1,0)
),
INDEX('Active Hour''s Dump'!$D$3:$AH$337,
MATCH($C265,'Active Hour''s Dump'!$A$3:$A$337,0),
MATCH(AD$2,'Active Hour''s Dump'!$D$2:$AH$2,0)
))),"")</f>
        <v>0</v>
      </c>
      <c r="AE265" s="54">
        <f>_xlfn.IFNA(IF(AE$3="Productivity",
INDEX('Productivity Dump'!$E$4:$AJ$500,
MATCH($A265,'Productivity Dump'!$A$4:$A$500,0),
MATCH(AE$2,'Productivity Dump'!$E$3:$AJ$3,0)
),
IF(AE$3="Attendance",
INDEX('Attendance Dump'!$E$2:$AI$400,
MATCH($A265,'Attendance Dump'!$B$2:$B$400,0),
MATCH(AE$2,'Attendance Dump'!$E$1:$AI$1,0)
),
INDEX('Active Hour''s Dump'!$D$3:$AH$337,
MATCH($C265,'Active Hour''s Dump'!$A$3:$A$337,0),
MATCH(AE$2,'Active Hour''s Dump'!$D$2:$AH$2,0)
))),"")</f>
        <v>0</v>
      </c>
      <c r="AF265" s="13">
        <f>_xlfn.IFNA(IF(AF$3="Productivity",
INDEX('Productivity Dump'!$E$4:$AJ$500,
MATCH($A265,'Productivity Dump'!$A$4:$A$500,0),
MATCH(AF$2,'Productivity Dump'!$E$3:$AJ$3,0)
),
IF(AF$3="Attendance",
INDEX('Attendance Dump'!$E$2:$AI$400,
MATCH($A265,'Attendance Dump'!$B$2:$B$400,0),
MATCH(AF$2,'Attendance Dump'!$E$1:$AI$1,0)
),
INDEX('Active Hour''s Dump'!$D$3:$AH$337,
MATCH($C265,'Active Hour''s Dump'!$A$3:$A$337,0),
MATCH(AF$2,'Active Hour''s Dump'!$D$2:$AH$2,0)
))),"")</f>
        <v>0</v>
      </c>
      <c r="AG265" s="13">
        <f>_xlfn.IFNA(IF(AG$3="Productivity",
INDEX('Productivity Dump'!$E$4:$AJ$500,
MATCH($A265,'Productivity Dump'!$A$4:$A$500,0),
MATCH(AG$2,'Productivity Dump'!$E$3:$AJ$3,0)
),
IF(AG$3="Attendance",
INDEX('Attendance Dump'!$E$2:$AI$400,
MATCH($A265,'Attendance Dump'!$B$2:$B$400,0),
MATCH(AG$2,'Attendance Dump'!$E$1:$AI$1,0)
),
INDEX('Active Hour''s Dump'!$D$3:$AH$337,
MATCH($C265,'Active Hour''s Dump'!$A$3:$A$337,0),
MATCH(AG$2,'Active Hour''s Dump'!$D$2:$AH$2,0)
))),"")</f>
        <v>0</v>
      </c>
      <c r="AH265" s="54">
        <f>_xlfn.IFNA(IF(AH$3="Productivity",
INDEX('Productivity Dump'!$E$4:$AJ$500,
MATCH($A265,'Productivity Dump'!$A$4:$A$500,0),
MATCH(AH$2,'Productivity Dump'!$E$3:$AJ$3,0)
),
IF(AH$3="Attendance",
INDEX('Attendance Dump'!$E$2:$AI$400,
MATCH($A265,'Attendance Dump'!$B$2:$B$400,0),
MATCH(AH$2,'Attendance Dump'!$E$1:$AI$1,0)
),
INDEX('Active Hour''s Dump'!$D$3:$AH$337,
MATCH($C265,'Active Hour''s Dump'!$A$3:$A$337,0),
MATCH(AH$2,'Active Hour''s Dump'!$D$2:$AH$2,0)
))),"")</f>
        <v>0</v>
      </c>
      <c r="AI265" s="13">
        <f>_xlfn.IFNA(IF(AI$3="Productivity",
INDEX('Productivity Dump'!$E$4:$AJ$500,
MATCH($A265,'Productivity Dump'!$A$4:$A$500,0),
MATCH(AI$2,'Productivity Dump'!$E$3:$AJ$3,0)
),
IF(AI$3="Attendance",
INDEX('Attendance Dump'!$E$2:$AI$400,
MATCH($A265,'Attendance Dump'!$B$2:$B$400,0),
MATCH(AI$2,'Attendance Dump'!$E$1:$AI$1,0)
),
INDEX('Active Hour''s Dump'!$D$3:$AH$337,
MATCH($C265,'Active Hour''s Dump'!$A$3:$A$337,0),
MATCH(AI$2,'Active Hour''s Dump'!$D$2:$AH$2,0)
))),"")</f>
        <v>0</v>
      </c>
      <c r="AJ265" s="13">
        <f>_xlfn.IFNA(IF(AJ$3="Productivity",
INDEX('Productivity Dump'!$E$4:$AJ$500,
MATCH($A265,'Productivity Dump'!$A$4:$A$500,0),
MATCH(AJ$2,'Productivity Dump'!$E$3:$AJ$3,0)
),
IF(AJ$3="Attendance",
INDEX('Attendance Dump'!$E$2:$AI$400,
MATCH($A265,'Attendance Dump'!$B$2:$B$400,0),
MATCH(AJ$2,'Attendance Dump'!$E$1:$AI$1,0)
),
INDEX('Active Hour''s Dump'!$D$3:$AH$337,
MATCH($C265,'Active Hour''s Dump'!$A$3:$A$337,0),
MATCH(AJ$2,'Active Hour''s Dump'!$D$2:$AH$2,0)
))),"")</f>
        <v>0</v>
      </c>
      <c r="AK265" s="54">
        <f>_xlfn.IFNA(IF(AK$3="Productivity",
INDEX('Productivity Dump'!$E$4:$AJ$500,
MATCH($A265,'Productivity Dump'!$A$4:$A$500,0),
MATCH(AK$2,'Productivity Dump'!$E$3:$AJ$3,0)
),
IF(AK$3="Attendance",
INDEX('Attendance Dump'!$E$2:$AI$400,
MATCH($A265,'Attendance Dump'!$B$2:$B$400,0),
MATCH(AK$2,'Attendance Dump'!$E$1:$AI$1,0)
),
INDEX('Active Hour''s Dump'!$D$3:$AH$337,
MATCH($C265,'Active Hour''s Dump'!$A$3:$A$337,0),
MATCH(AK$2,'Active Hour''s Dump'!$D$2:$AH$2,0)
))),"")</f>
        <v>0</v>
      </c>
      <c r="AL265" s="13">
        <f>_xlfn.IFNA(IF(AL$3="Productivity",
INDEX('Productivity Dump'!$E$4:$AJ$500,
MATCH($A265,'Productivity Dump'!$A$4:$A$500,0),
MATCH(AL$2,'Productivity Dump'!$E$3:$AJ$3,0)
),
IF(AL$3="Attendance",
INDEX('Attendance Dump'!$E$2:$AI$400,
MATCH($A265,'Attendance Dump'!$B$2:$B$400,0),
MATCH(AL$2,'Attendance Dump'!$E$1:$AI$1,0)
),
INDEX('Active Hour''s Dump'!$D$3:$AH$337,
MATCH($C265,'Active Hour''s Dump'!$A$3:$A$337,0),
MATCH(AL$2,'Active Hour''s Dump'!$D$2:$AH$2,0)
))),"")</f>
        <v>0</v>
      </c>
      <c r="AM265" s="13">
        <f>_xlfn.IFNA(IF(AM$3="Productivity",
INDEX('Productivity Dump'!$E$4:$AJ$500,
MATCH($A265,'Productivity Dump'!$A$4:$A$500,0),
MATCH(AM$2,'Productivity Dump'!$E$3:$AJ$3,0)
),
IF(AM$3="Attendance",
INDEX('Attendance Dump'!$E$2:$AI$400,
MATCH($A265,'Attendance Dump'!$B$2:$B$400,0),
MATCH(AM$2,'Attendance Dump'!$E$1:$AI$1,0)
),
INDEX('Active Hour''s Dump'!$D$3:$AH$337,
MATCH($C265,'Active Hour''s Dump'!$A$3:$A$337,0),
MATCH(AM$2,'Active Hour''s Dump'!$D$2:$AH$2,0)
))),"")</f>
        <v>0</v>
      </c>
      <c r="AN265" s="54">
        <f>_xlfn.IFNA(IF(AN$3="Productivity",
INDEX('Productivity Dump'!$E$4:$AJ$500,
MATCH($A265,'Productivity Dump'!$A$4:$A$500,0),
MATCH(AN$2,'Productivity Dump'!$E$3:$AJ$3,0)
),
IF(AN$3="Attendance",
INDEX('Attendance Dump'!$E$2:$AI$400,
MATCH($A265,'Attendance Dump'!$B$2:$B$400,0),
MATCH(AN$2,'Attendance Dump'!$E$1:$AI$1,0)
),
INDEX('Active Hour''s Dump'!$D$3:$AH$337,
MATCH($C265,'Active Hour''s Dump'!$A$3:$A$337,0),
MATCH(AN$2,'Active Hour''s Dump'!$D$2:$AH$2,0)
))),"")</f>
        <v>0</v>
      </c>
      <c r="AO265" s="13">
        <f>_xlfn.IFNA(IF(AO$3="Productivity",
INDEX('Productivity Dump'!$E$4:$AJ$500,
MATCH($A265,'Productivity Dump'!$A$4:$A$500,0),
MATCH(AO$2,'Productivity Dump'!$E$3:$AJ$3,0)
),
IF(AO$3="Attendance",
INDEX('Attendance Dump'!$E$2:$AI$400,
MATCH($A265,'Attendance Dump'!$B$2:$B$400,0),
MATCH(AO$2,'Attendance Dump'!$E$1:$AI$1,0)
),
INDEX('Active Hour''s Dump'!$D$3:$AH$337,
MATCH($C265,'Active Hour''s Dump'!$A$3:$A$337,0),
MATCH(AO$2,'Active Hour''s Dump'!$D$2:$AH$2,0)
))),"")</f>
        <v>0</v>
      </c>
      <c r="AP265" s="13">
        <f>_xlfn.IFNA(IF(AP$3="Productivity",
INDEX('Productivity Dump'!$E$4:$AJ$500,
MATCH($A265,'Productivity Dump'!$A$4:$A$500,0),
MATCH(AP$2,'Productivity Dump'!$E$3:$AJ$3,0)
),
IF(AP$3="Attendance",
INDEX('Attendance Dump'!$E$2:$AI$400,
MATCH($A265,'Attendance Dump'!$B$2:$B$400,0),
MATCH(AP$2,'Attendance Dump'!$E$1:$AI$1,0)
),
INDEX('Active Hour''s Dump'!$D$3:$AH$337,
MATCH($C265,'Active Hour''s Dump'!$A$3:$A$337,0),
MATCH(AP$2,'Active Hour''s Dump'!$D$2:$AH$2,0)
))),"")</f>
        <v>0</v>
      </c>
      <c r="AQ265" s="54">
        <f>_xlfn.IFNA(IF(AQ$3="Productivity",
INDEX('Productivity Dump'!$E$4:$AJ$500,
MATCH($A265,'Productivity Dump'!$A$4:$A$500,0),
MATCH(AQ$2,'Productivity Dump'!$E$3:$AJ$3,0)
),
IF(AQ$3="Attendance",
INDEX('Attendance Dump'!$E$2:$AI$400,
MATCH($A265,'Attendance Dump'!$B$2:$B$400,0),
MATCH(AQ$2,'Attendance Dump'!$E$1:$AI$1,0)
),
INDEX('Active Hour''s Dump'!$D$3:$AH$337,
MATCH($C265,'Active Hour''s Dump'!$A$3:$A$337,0),
MATCH(AQ$2,'Active Hour''s Dump'!$D$2:$AH$2,0)
))),"")</f>
        <v>0</v>
      </c>
      <c r="AR265" s="13">
        <f>_xlfn.IFNA(IF(AR$3="Productivity",
INDEX('Productivity Dump'!$E$4:$AJ$500,
MATCH($A265,'Productivity Dump'!$A$4:$A$500,0),
MATCH(AR$2,'Productivity Dump'!$E$3:$AJ$3,0)
),
IF(AR$3="Attendance",
INDEX('Attendance Dump'!$E$2:$AI$400,
MATCH($A265,'Attendance Dump'!$B$2:$B$400,0),
MATCH(AR$2,'Attendance Dump'!$E$1:$AI$1,0)
),
INDEX('Active Hour''s Dump'!$D$3:$AH$337,
MATCH($C265,'Active Hour''s Dump'!$A$3:$A$337,0),
MATCH(AR$2,'Active Hour''s Dump'!$D$2:$AH$2,0)
))),"")</f>
        <v>0</v>
      </c>
      <c r="AS265" s="13">
        <f>_xlfn.IFNA(IF(AS$3="Productivity",
INDEX('Productivity Dump'!$E$4:$AJ$500,
MATCH($A265,'Productivity Dump'!$A$4:$A$500,0),
MATCH(AS$2,'Productivity Dump'!$E$3:$AJ$3,0)
),
IF(AS$3="Attendance",
INDEX('Attendance Dump'!$E$2:$AI$400,
MATCH($A265,'Attendance Dump'!$B$2:$B$400,0),
MATCH(AS$2,'Attendance Dump'!$E$1:$AI$1,0)
),
INDEX('Active Hour''s Dump'!$D$3:$AH$337,
MATCH($C265,'Active Hour''s Dump'!$A$3:$A$337,0),
MATCH(AS$2,'Active Hour''s Dump'!$D$2:$AH$2,0)
))),"")</f>
        <v>0</v>
      </c>
      <c r="AT265" s="54">
        <f>_xlfn.IFNA(IF(AT$3="Productivity",
INDEX('Productivity Dump'!$E$4:$AJ$500,
MATCH($A265,'Productivity Dump'!$A$4:$A$500,0),
MATCH(AT$2,'Productivity Dump'!$E$3:$AJ$3,0)
),
IF(AT$3="Attendance",
INDEX('Attendance Dump'!$E$2:$AI$400,
MATCH($A265,'Attendance Dump'!$B$2:$B$400,0),
MATCH(AT$2,'Attendance Dump'!$E$1:$AI$1,0)
),
INDEX('Active Hour''s Dump'!$D$3:$AH$337,
MATCH($C265,'Active Hour''s Dump'!$A$3:$A$337,0),
MATCH(AT$2,'Active Hour''s Dump'!$D$2:$AH$2,0)
))),"")</f>
        <v>0</v>
      </c>
      <c r="AU265" s="13">
        <f>_xlfn.IFNA(IF(AU$3="Productivity",
INDEX('Productivity Dump'!$E$4:$AJ$500,
MATCH($A265,'Productivity Dump'!$A$4:$A$500,0),
MATCH(AU$2,'Productivity Dump'!$E$3:$AJ$3,0)
),
IF(AU$3="Attendance",
INDEX('Attendance Dump'!$E$2:$AI$400,
MATCH($A265,'Attendance Dump'!$B$2:$B$400,0),
MATCH(AU$2,'Attendance Dump'!$E$1:$AI$1,0)
),
INDEX('Active Hour''s Dump'!$D$3:$AH$337,
MATCH($C265,'Active Hour''s Dump'!$A$3:$A$337,0),
MATCH(AU$2,'Active Hour''s Dump'!$D$2:$AH$2,0)
))),"")</f>
        <v>0</v>
      </c>
      <c r="AV265" s="13">
        <f>_xlfn.IFNA(IF(AV$3="Productivity",
INDEX('Productivity Dump'!$E$4:$AJ$500,
MATCH($A265,'Productivity Dump'!$A$4:$A$500,0),
MATCH(AV$2,'Productivity Dump'!$E$3:$AJ$3,0)
),
IF(AV$3="Attendance",
INDEX('Attendance Dump'!$E$2:$AI$400,
MATCH($A265,'Attendance Dump'!$B$2:$B$400,0),
MATCH(AV$2,'Attendance Dump'!$E$1:$AI$1,0)
),
INDEX('Active Hour''s Dump'!$D$3:$AH$337,
MATCH($C265,'Active Hour''s Dump'!$A$3:$A$337,0),
MATCH(AV$2,'Active Hour''s Dump'!$D$2:$AH$2,0)
))),"")</f>
        <v>0</v>
      </c>
      <c r="AW265" s="54">
        <f>_xlfn.IFNA(IF(AW$3="Productivity",
INDEX('Productivity Dump'!$E$4:$AJ$500,
MATCH($A265,'Productivity Dump'!$A$4:$A$500,0),
MATCH(AW$2,'Productivity Dump'!$E$3:$AJ$3,0)
),
IF(AW$3="Attendance",
INDEX('Attendance Dump'!$E$2:$AI$400,
MATCH($A265,'Attendance Dump'!$B$2:$B$400,0),
MATCH(AW$2,'Attendance Dump'!$E$1:$AI$1,0)
),
INDEX('Active Hour''s Dump'!$D$3:$AH$337,
MATCH($C265,'Active Hour''s Dump'!$A$3:$A$337,0),
MATCH(AW$2,'Active Hour''s Dump'!$D$2:$AH$2,0)
))),"")</f>
        <v>0</v>
      </c>
      <c r="AX265" s="13">
        <f>_xlfn.IFNA(IF(AX$3="Productivity",
INDEX('Productivity Dump'!$E$4:$AJ$500,
MATCH($A265,'Productivity Dump'!$A$4:$A$500,0),
MATCH(AX$2,'Productivity Dump'!$E$3:$AJ$3,0)
),
IF(AX$3="Attendance",
INDEX('Attendance Dump'!$E$2:$AI$400,
MATCH($A265,'Attendance Dump'!$B$2:$B$400,0),
MATCH(AX$2,'Attendance Dump'!$E$1:$AI$1,0)
),
INDEX('Active Hour''s Dump'!$D$3:$AH$337,
MATCH($C265,'Active Hour''s Dump'!$A$3:$A$337,0),
MATCH(AX$2,'Active Hour''s Dump'!$D$2:$AH$2,0)
))),"")</f>
        <v>0</v>
      </c>
      <c r="AY265" s="13">
        <f>_xlfn.IFNA(IF(AY$3="Productivity",
INDEX('Productivity Dump'!$E$4:$AJ$500,
MATCH($A265,'Productivity Dump'!$A$4:$A$500,0),
MATCH(AY$2,'Productivity Dump'!$E$3:$AJ$3,0)
),
IF(AY$3="Attendance",
INDEX('Attendance Dump'!$E$2:$AI$400,
MATCH($A265,'Attendance Dump'!$B$2:$B$400,0),
MATCH(AY$2,'Attendance Dump'!$E$1:$AI$1,0)
),
INDEX('Active Hour''s Dump'!$D$3:$AH$337,
MATCH($C265,'Active Hour''s Dump'!$A$3:$A$337,0),
MATCH(AY$2,'Active Hour''s Dump'!$D$2:$AH$2,0)
))),"")</f>
        <v>0</v>
      </c>
      <c r="AZ265" s="54">
        <f>_xlfn.IFNA(IF(AZ$3="Productivity",
INDEX('Productivity Dump'!$E$4:$AJ$500,
MATCH($A265,'Productivity Dump'!$A$4:$A$500,0),
MATCH(AZ$2,'Productivity Dump'!$E$3:$AJ$3,0)
),
IF(AZ$3="Attendance",
INDEX('Attendance Dump'!$E$2:$AI$400,
MATCH($A265,'Attendance Dump'!$B$2:$B$400,0),
MATCH(AZ$2,'Attendance Dump'!$E$1:$AI$1,0)
),
INDEX('Active Hour''s Dump'!$D$3:$AH$337,
MATCH($C265,'Active Hour''s Dump'!$A$3:$A$337,0),
MATCH(AZ$2,'Active Hour''s Dump'!$D$2:$AH$2,0)
))),"")</f>
        <v>0</v>
      </c>
      <c r="BA265" s="13">
        <f>_xlfn.IFNA(IF(BA$3="Productivity",
INDEX('Productivity Dump'!$E$4:$AJ$500,
MATCH($A265,'Productivity Dump'!$A$4:$A$500,0),
MATCH(BA$2,'Productivity Dump'!$E$3:$AJ$3,0)
),
IF(BA$3="Attendance",
INDEX('Attendance Dump'!$E$2:$AI$400,
MATCH($A265,'Attendance Dump'!$B$2:$B$400,0),
MATCH(BA$2,'Attendance Dump'!$E$1:$AI$1,0)
),
INDEX('Active Hour''s Dump'!$D$3:$AH$337,
MATCH($C265,'Active Hour''s Dump'!$A$3:$A$337,0),
MATCH(BA$2,'Active Hour''s Dump'!$D$2:$AH$2,0)
))),"")</f>
        <v>0</v>
      </c>
      <c r="BB265" s="13">
        <f>_xlfn.IFNA(IF(BB$3="Productivity",
INDEX('Productivity Dump'!$E$4:$AJ$500,
MATCH($A265,'Productivity Dump'!$A$4:$A$500,0),
MATCH(BB$2,'Productivity Dump'!$E$3:$AJ$3,0)
),
IF(BB$3="Attendance",
INDEX('Attendance Dump'!$E$2:$AI$400,
MATCH($A265,'Attendance Dump'!$B$2:$B$400,0),
MATCH(BB$2,'Attendance Dump'!$E$1:$AI$1,0)
),
INDEX('Active Hour''s Dump'!$D$3:$AH$337,
MATCH($C265,'Active Hour''s Dump'!$A$3:$A$337,0),
MATCH(BB$2,'Active Hour''s Dump'!$D$2:$AH$2,0)
))),"")</f>
        <v>0</v>
      </c>
      <c r="BC265" s="54">
        <f>_xlfn.IFNA(IF(BC$3="Productivity",
INDEX('Productivity Dump'!$E$4:$AJ$500,
MATCH($A265,'Productivity Dump'!$A$4:$A$500,0),
MATCH(BC$2,'Productivity Dump'!$E$3:$AJ$3,0)
),
IF(BC$3="Attendance",
INDEX('Attendance Dump'!$E$2:$AI$400,
MATCH($A265,'Attendance Dump'!$B$2:$B$400,0),
MATCH(BC$2,'Attendance Dump'!$E$1:$AI$1,0)
),
INDEX('Active Hour''s Dump'!$D$3:$AH$337,
MATCH($C265,'Active Hour''s Dump'!$A$3:$A$337,0),
MATCH(BC$2,'Active Hour''s Dump'!$D$2:$AH$2,0)
))),"")</f>
        <v>0</v>
      </c>
      <c r="BD265" s="13">
        <f>_xlfn.IFNA(IF(BD$3="Productivity",
INDEX('Productivity Dump'!$E$4:$AJ$500,
MATCH($A265,'Productivity Dump'!$A$4:$A$500,0),
MATCH(BD$2,'Productivity Dump'!$E$3:$AJ$3,0)
),
IF(BD$3="Attendance",
INDEX('Attendance Dump'!$E$2:$AI$400,
MATCH($A265,'Attendance Dump'!$B$2:$B$400,0),
MATCH(BD$2,'Attendance Dump'!$E$1:$AI$1,0)
),
INDEX('Active Hour''s Dump'!$D$3:$AH$337,
MATCH($C265,'Active Hour''s Dump'!$A$3:$A$337,0),
MATCH(BD$2,'Active Hour''s Dump'!$D$2:$AH$2,0)
))),"")</f>
        <v>0</v>
      </c>
      <c r="BE265" s="13">
        <f>_xlfn.IFNA(IF(BE$3="Productivity",
INDEX('Productivity Dump'!$E$4:$AJ$500,
MATCH($A265,'Productivity Dump'!$A$4:$A$500,0),
MATCH(BE$2,'Productivity Dump'!$E$3:$AJ$3,0)
),
IF(BE$3="Attendance",
INDEX('Attendance Dump'!$E$2:$AI$400,
MATCH($A265,'Attendance Dump'!$B$2:$B$400,0),
MATCH(BE$2,'Attendance Dump'!$E$1:$AI$1,0)
),
INDEX('Active Hour''s Dump'!$D$3:$AH$337,
MATCH($C265,'Active Hour''s Dump'!$A$3:$A$337,0),
MATCH(BE$2,'Active Hour''s Dump'!$D$2:$AH$2,0)
))),"")</f>
        <v>0</v>
      </c>
      <c r="BF265" s="54">
        <f>_xlfn.IFNA(IF(BF$3="Productivity",
INDEX('Productivity Dump'!$E$4:$AJ$500,
MATCH($A265,'Productivity Dump'!$A$4:$A$500,0),
MATCH(BF$2,'Productivity Dump'!$E$3:$AJ$3,0)
),
IF(BF$3="Attendance",
INDEX('Attendance Dump'!$E$2:$AI$400,
MATCH($A265,'Attendance Dump'!$B$2:$B$400,0),
MATCH(BF$2,'Attendance Dump'!$E$1:$AI$1,0)
),
INDEX('Active Hour''s Dump'!$D$3:$AH$337,
MATCH($C265,'Active Hour''s Dump'!$A$3:$A$337,0),
MATCH(BF$2,'Active Hour''s Dump'!$D$2:$AH$2,0)
))),"")</f>
        <v>0</v>
      </c>
      <c r="BG265" s="13">
        <f>_xlfn.IFNA(IF(BG$3="Productivity",
INDEX('Productivity Dump'!$E$4:$AJ$500,
MATCH($A265,'Productivity Dump'!$A$4:$A$500,0),
MATCH(BG$2,'Productivity Dump'!$E$3:$AJ$3,0)
),
IF(BG$3="Attendance",
INDEX('Attendance Dump'!$E$2:$AI$400,
MATCH($A265,'Attendance Dump'!$B$2:$B$400,0),
MATCH(BG$2,'Attendance Dump'!$E$1:$AI$1,0)
),
INDEX('Active Hour''s Dump'!$D$3:$AH$337,
MATCH($C265,'Active Hour''s Dump'!$A$3:$A$337,0),
MATCH(BG$2,'Active Hour''s Dump'!$D$2:$AH$2,0)
))),"")</f>
        <v>0</v>
      </c>
      <c r="BH265" s="13">
        <f>_xlfn.IFNA(IF(BH$3="Productivity",
INDEX('Productivity Dump'!$E$4:$AJ$500,
MATCH($A265,'Productivity Dump'!$A$4:$A$500,0),
MATCH(BH$2,'Productivity Dump'!$E$3:$AJ$3,0)
),
IF(BH$3="Attendance",
INDEX('Attendance Dump'!$E$2:$AI$400,
MATCH($A265,'Attendance Dump'!$B$2:$B$400,0),
MATCH(BH$2,'Attendance Dump'!$E$1:$AI$1,0)
),
INDEX('Active Hour''s Dump'!$D$3:$AH$337,
MATCH($C265,'Active Hour''s Dump'!$A$3:$A$337,0),
MATCH(BH$2,'Active Hour''s Dump'!$D$2:$AH$2,0)
))),"")</f>
        <v>0</v>
      </c>
      <c r="BI265" s="54">
        <f>_xlfn.IFNA(IF(BI$3="Productivity",
INDEX('Productivity Dump'!$E$4:$AJ$500,
MATCH($A265,'Productivity Dump'!$A$4:$A$500,0),
MATCH(BI$2,'Productivity Dump'!$E$3:$AJ$3,0)
),
IF(BI$3="Attendance",
INDEX('Attendance Dump'!$E$2:$AI$400,
MATCH($A265,'Attendance Dump'!$B$2:$B$400,0),
MATCH(BI$2,'Attendance Dump'!$E$1:$AI$1,0)
),
INDEX('Active Hour''s Dump'!$D$3:$AH$337,
MATCH($C265,'Active Hour''s Dump'!$A$3:$A$337,0),
MATCH(BI$2,'Active Hour''s Dump'!$D$2:$AH$2,0)
))),"")</f>
        <v>0</v>
      </c>
      <c r="BJ265" s="13">
        <f>_xlfn.IFNA(IF(BJ$3="Productivity",
INDEX('Productivity Dump'!$E$4:$AJ$500,
MATCH($A265,'Productivity Dump'!$A$4:$A$500,0),
MATCH(BJ$2,'Productivity Dump'!$E$3:$AJ$3,0)
),
IF(BJ$3="Attendance",
INDEX('Attendance Dump'!$E$2:$AI$400,
MATCH($A265,'Attendance Dump'!$B$2:$B$400,0),
MATCH(BJ$2,'Attendance Dump'!$E$1:$AI$1,0)
),
INDEX('Active Hour''s Dump'!$D$3:$AH$337,
MATCH($C265,'Active Hour''s Dump'!$A$3:$A$337,0),
MATCH(BJ$2,'Active Hour''s Dump'!$D$2:$AH$2,0)
))),"")</f>
        <v>0</v>
      </c>
      <c r="BK265" s="13">
        <f>_xlfn.IFNA(IF(BK$3="Productivity",
INDEX('Productivity Dump'!$E$4:$AJ$500,
MATCH($A265,'Productivity Dump'!$A$4:$A$500,0),
MATCH(BK$2,'Productivity Dump'!$E$3:$AJ$3,0)
),
IF(BK$3="Attendance",
INDEX('Attendance Dump'!$E$2:$AI$400,
MATCH($A265,'Attendance Dump'!$B$2:$B$400,0),
MATCH(BK$2,'Attendance Dump'!$E$1:$AI$1,0)
),
INDEX('Active Hour''s Dump'!$D$3:$AH$337,
MATCH($C265,'Active Hour''s Dump'!$A$3:$A$337,0),
MATCH(BK$2,'Active Hour''s Dump'!$D$2:$AH$2,0)
))),"")</f>
        <v>0</v>
      </c>
      <c r="BL265" s="54">
        <f>_xlfn.IFNA(IF(BL$3="Productivity",
INDEX('Productivity Dump'!$E$4:$AJ$500,
MATCH($A265,'Productivity Dump'!$A$4:$A$500,0),
MATCH(BL$2,'Productivity Dump'!$E$3:$AJ$3,0)
),
IF(BL$3="Attendance",
INDEX('Attendance Dump'!$E$2:$AI$400,
MATCH($A265,'Attendance Dump'!$B$2:$B$400,0),
MATCH(BL$2,'Attendance Dump'!$E$1:$AI$1,0)
),
INDEX('Active Hour''s Dump'!$D$3:$AH$337,
MATCH($C265,'Active Hour''s Dump'!$A$3:$A$337,0),
MATCH(BL$2,'Active Hour''s Dump'!$D$2:$AH$2,0)
))),"")</f>
        <v>0</v>
      </c>
      <c r="BM265" s="13">
        <f>_xlfn.IFNA(IF(BM$3="Productivity",
INDEX('Productivity Dump'!$E$4:$AJ$500,
MATCH($A265,'Productivity Dump'!$A$4:$A$500,0),
MATCH(BM$2,'Productivity Dump'!$E$3:$AJ$3,0)
),
IF(BM$3="Attendance",
INDEX('Attendance Dump'!$E$2:$AI$400,
MATCH($A265,'Attendance Dump'!$B$2:$B$400,0),
MATCH(BM$2,'Attendance Dump'!$E$1:$AI$1,0)
),
INDEX('Active Hour''s Dump'!$D$3:$AH$337,
MATCH($C265,'Active Hour''s Dump'!$A$3:$A$337,0),
MATCH(BM$2,'Active Hour''s Dump'!$D$2:$AH$2,0)
))),"")</f>
        <v>0</v>
      </c>
      <c r="BN265" s="13">
        <f>_xlfn.IFNA(IF(BN$3="Productivity",
INDEX('Productivity Dump'!$E$4:$AJ$500,
MATCH($A265,'Productivity Dump'!$A$4:$A$500,0),
MATCH(BN$2,'Productivity Dump'!$E$3:$AJ$3,0)
),
IF(BN$3="Attendance",
INDEX('Attendance Dump'!$E$2:$AI$400,
MATCH($A265,'Attendance Dump'!$B$2:$B$400,0),
MATCH(BN$2,'Attendance Dump'!$E$1:$AI$1,0)
),
INDEX('Active Hour''s Dump'!$D$3:$AH$337,
MATCH($C265,'Active Hour''s Dump'!$A$3:$A$337,0),
MATCH(BN$2,'Active Hour''s Dump'!$D$2:$AH$2,0)
))),"")</f>
        <v>0</v>
      </c>
      <c r="BO265" s="54">
        <f>_xlfn.IFNA(IF(BO$3="Productivity",
INDEX('Productivity Dump'!$E$4:$AJ$500,
MATCH($A265,'Productivity Dump'!$A$4:$A$500,0),
MATCH(BO$2,'Productivity Dump'!$E$3:$AJ$3,0)
),
IF(BO$3="Attendance",
INDEX('Attendance Dump'!$E$2:$AI$400,
MATCH($A265,'Attendance Dump'!$B$2:$B$400,0),
MATCH(BO$2,'Attendance Dump'!$E$1:$AI$1,0)
),
INDEX('Active Hour''s Dump'!$D$3:$AH$337,
MATCH($C265,'Active Hour''s Dump'!$A$3:$A$337,0),
MATCH(BO$2,'Active Hour''s Dump'!$D$2:$AH$2,0)
))),"")</f>
        <v>0</v>
      </c>
      <c r="BP265" s="13">
        <f>_xlfn.IFNA(IF(BP$3="Productivity",
INDEX('Productivity Dump'!$E$4:$AJ$500,
MATCH($A265,'Productivity Dump'!$A$4:$A$500,0),
MATCH(BP$2,'Productivity Dump'!$E$3:$AJ$3,0)
),
IF(BP$3="Attendance",
INDEX('Attendance Dump'!$E$2:$AI$400,
MATCH($A265,'Attendance Dump'!$B$2:$B$400,0),
MATCH(BP$2,'Attendance Dump'!$E$1:$AI$1,0)
),
INDEX('Active Hour''s Dump'!$D$3:$AH$337,
MATCH($C265,'Active Hour''s Dump'!$A$3:$A$337,0),
MATCH(BP$2,'Active Hour''s Dump'!$D$2:$AH$2,0)
))),"")</f>
        <v>0</v>
      </c>
      <c r="BQ265" s="13">
        <f>_xlfn.IFNA(IF(BQ$3="Productivity",
INDEX('Productivity Dump'!$E$4:$AJ$500,
MATCH($A265,'Productivity Dump'!$A$4:$A$500,0),
MATCH(BQ$2,'Productivity Dump'!$E$3:$AJ$3,0)
),
IF(BQ$3="Attendance",
INDEX('Attendance Dump'!$E$2:$AI$400,
MATCH($A265,'Attendance Dump'!$B$2:$B$400,0),
MATCH(BQ$2,'Attendance Dump'!$E$1:$AI$1,0)
),
INDEX('Active Hour''s Dump'!$D$3:$AH$337,
MATCH($C265,'Active Hour''s Dump'!$A$3:$A$337,0),
MATCH(BQ$2,'Active Hour''s Dump'!$D$2:$AH$2,0)
))),"")</f>
        <v>0</v>
      </c>
      <c r="BR265" s="54">
        <f>_xlfn.IFNA(IF(BR$3="Productivity",
INDEX('Productivity Dump'!$E$4:$AJ$500,
MATCH($A265,'Productivity Dump'!$A$4:$A$500,0),
MATCH(BR$2,'Productivity Dump'!$E$3:$AJ$3,0)
),
IF(BR$3="Attendance",
INDEX('Attendance Dump'!$E$2:$AI$400,
MATCH($A265,'Attendance Dump'!$B$2:$B$400,0),
MATCH(BR$2,'Attendance Dump'!$E$1:$AI$1,0)
),
INDEX('Active Hour''s Dump'!$D$3:$AH$337,
MATCH($C265,'Active Hour''s Dump'!$A$3:$A$337,0),
MATCH(BR$2,'Active Hour''s Dump'!$D$2:$AH$2,0)
))),"")</f>
        <v>0</v>
      </c>
      <c r="BS265" s="13">
        <f>_xlfn.IFNA(IF(BS$3="Productivity",
INDEX('Productivity Dump'!$E$4:$AJ$500,
MATCH($A265,'Productivity Dump'!$A$4:$A$500,0),
MATCH(BS$2,'Productivity Dump'!$E$3:$AJ$3,0)
),
IF(BS$3="Attendance",
INDEX('Attendance Dump'!$E$2:$AI$400,
MATCH($A265,'Attendance Dump'!$B$2:$B$400,0),
MATCH(BS$2,'Attendance Dump'!$E$1:$AI$1,0)
),
INDEX('Active Hour''s Dump'!$D$3:$AH$337,
MATCH($C265,'Active Hour''s Dump'!$A$3:$A$337,0),
MATCH(BS$2,'Active Hour''s Dump'!$D$2:$AH$2,0)
))),"")</f>
        <v>0</v>
      </c>
      <c r="BT265" s="13">
        <f>_xlfn.IFNA(IF(BT$3="Productivity",
INDEX('Productivity Dump'!$E$4:$AJ$500,
MATCH($A265,'Productivity Dump'!$A$4:$A$500,0),
MATCH(BT$2,'Productivity Dump'!$E$3:$AJ$3,0)
),
IF(BT$3="Attendance",
INDEX('Attendance Dump'!$E$2:$AI$400,
MATCH($A265,'Attendance Dump'!$B$2:$B$400,0),
MATCH(BT$2,'Attendance Dump'!$E$1:$AI$1,0)
),
INDEX('Active Hour''s Dump'!$D$3:$AH$337,
MATCH($C265,'Active Hour''s Dump'!$A$3:$A$337,0),
MATCH(BT$2,'Active Hour''s Dump'!$D$2:$AH$2,0)
))),"")</f>
        <v>0</v>
      </c>
      <c r="BU265" s="54">
        <f>_xlfn.IFNA(IF(BU$3="Productivity",
INDEX('Productivity Dump'!$E$4:$AJ$500,
MATCH($A265,'Productivity Dump'!$A$4:$A$500,0),
MATCH(BU$2,'Productivity Dump'!$E$3:$AJ$3,0)
),
IF(BU$3="Attendance",
INDEX('Attendance Dump'!$E$2:$AI$400,
MATCH($A265,'Attendance Dump'!$B$2:$B$400,0),
MATCH(BU$2,'Attendance Dump'!$E$1:$AI$1,0)
),
INDEX('Active Hour''s Dump'!$D$3:$AH$337,
MATCH($C265,'Active Hour''s Dump'!$A$3:$A$337,0),
MATCH(BU$2,'Active Hour''s Dump'!$D$2:$AH$2,0)
))),"")</f>
        <v>0</v>
      </c>
      <c r="BV265" s="13">
        <f>_xlfn.IFNA(IF(BV$3="Productivity",
INDEX('Productivity Dump'!$E$4:$AJ$500,
MATCH($A265,'Productivity Dump'!$A$4:$A$500,0),
MATCH(BV$2,'Productivity Dump'!$E$3:$AJ$3,0)
),
IF(BV$3="Attendance",
INDEX('Attendance Dump'!$E$2:$AI$400,
MATCH($A265,'Attendance Dump'!$B$2:$B$400,0),
MATCH(BV$2,'Attendance Dump'!$E$1:$AI$1,0)
),
INDEX('Active Hour''s Dump'!$D$3:$AH$337,
MATCH($C265,'Active Hour''s Dump'!$A$3:$A$337,0),
MATCH(BV$2,'Active Hour''s Dump'!$D$2:$AH$2,0)
))),"")</f>
        <v>0</v>
      </c>
      <c r="BW265" s="13">
        <f>_xlfn.IFNA(IF(BW$3="Productivity",
INDEX('Productivity Dump'!$E$4:$AJ$500,
MATCH($A265,'Productivity Dump'!$A$4:$A$500,0),
MATCH(BW$2,'Productivity Dump'!$E$3:$AJ$3,0)
),
IF(BW$3="Attendance",
INDEX('Attendance Dump'!$E$2:$AI$400,
MATCH($A265,'Attendance Dump'!$B$2:$B$400,0),
MATCH(BW$2,'Attendance Dump'!$E$1:$AI$1,0)
),
INDEX('Active Hour''s Dump'!$D$3:$AH$337,
MATCH($C265,'Active Hour''s Dump'!$A$3:$A$337,0),
MATCH(BW$2,'Active Hour''s Dump'!$D$2:$AH$2,0)
))),"")</f>
        <v>0</v>
      </c>
      <c r="BX265" s="54">
        <f>_xlfn.IFNA(IF(BX$3="Productivity",
INDEX('Productivity Dump'!$E$4:$AJ$500,
MATCH($A265,'Productivity Dump'!$A$4:$A$500,0),
MATCH(BX$2,'Productivity Dump'!$E$3:$AJ$3,0)
),
IF(BX$3="Attendance",
INDEX('Attendance Dump'!$E$2:$AI$400,
MATCH($A265,'Attendance Dump'!$B$2:$B$400,0),
MATCH(BX$2,'Attendance Dump'!$E$1:$AI$1,0)
),
INDEX('Active Hour''s Dump'!$D$3:$AH$337,
MATCH($C265,'Active Hour''s Dump'!$A$3:$A$337,0),
MATCH(BX$2,'Active Hour''s Dump'!$D$2:$AH$2,0)
))),"")</f>
        <v>0</v>
      </c>
      <c r="BY265" s="13">
        <f>_xlfn.IFNA(IF(BY$3="Productivity",
INDEX('Productivity Dump'!$E$4:$AJ$500,
MATCH($A265,'Productivity Dump'!$A$4:$A$500,0),
MATCH(BY$2,'Productivity Dump'!$E$3:$AJ$3,0)
),
IF(BY$3="Attendance",
INDEX('Attendance Dump'!$E$2:$AI$400,
MATCH($A265,'Attendance Dump'!$B$2:$B$400,0),
MATCH(BY$2,'Attendance Dump'!$E$1:$AI$1,0)
),
INDEX('Active Hour''s Dump'!$D$3:$AH$337,
MATCH($C265,'Active Hour''s Dump'!$A$3:$A$337,0),
MATCH(BY$2,'Active Hour''s Dump'!$D$2:$AH$2,0)
))),"")</f>
        <v>0</v>
      </c>
      <c r="BZ265" s="13">
        <f>_xlfn.IFNA(IF(BZ$3="Productivity",
INDEX('Productivity Dump'!$E$4:$AJ$500,
MATCH($A265,'Productivity Dump'!$A$4:$A$500,0),
MATCH(BZ$2,'Productivity Dump'!$E$3:$AJ$3,0)
),
IF(BZ$3="Attendance",
INDEX('Attendance Dump'!$E$2:$AI$400,
MATCH($A265,'Attendance Dump'!$B$2:$B$400,0),
MATCH(BZ$2,'Attendance Dump'!$E$1:$AI$1,0)
),
INDEX('Active Hour''s Dump'!$D$3:$AH$337,
MATCH($C265,'Active Hour''s Dump'!$A$3:$A$337,0),
MATCH(BZ$2,'Active Hour''s Dump'!$D$2:$AH$2,0)
))),"")</f>
        <v>0</v>
      </c>
      <c r="CA265" s="54">
        <f>_xlfn.IFNA(IF(CA$3="Productivity",
INDEX('Productivity Dump'!$E$4:$AJ$500,
MATCH($A265,'Productivity Dump'!$A$4:$A$500,0),
MATCH(CA$2,'Productivity Dump'!$E$3:$AJ$3,0)
),
IF(CA$3="Attendance",
INDEX('Attendance Dump'!$E$2:$AI$400,
MATCH($A265,'Attendance Dump'!$B$2:$B$400,0),
MATCH(CA$2,'Attendance Dump'!$E$1:$AI$1,0)
),
INDEX('Active Hour''s Dump'!$D$3:$AH$337,
MATCH($C265,'Active Hour''s Dump'!$A$3:$A$337,0),
MATCH(CA$2,'Active Hour''s Dump'!$D$2:$AH$2,0)
))),"")</f>
        <v>0</v>
      </c>
      <c r="CB265" s="13">
        <f>_xlfn.IFNA(IF(CB$3="Productivity",
INDEX('Productivity Dump'!$E$4:$AJ$500,
MATCH($A265,'Productivity Dump'!$A$4:$A$500,0),
MATCH(CB$2,'Productivity Dump'!$E$3:$AJ$3,0)
),
IF(CB$3="Attendance",
INDEX('Attendance Dump'!$E$2:$AI$400,
MATCH($A265,'Attendance Dump'!$B$2:$B$400,0),
MATCH(CB$2,'Attendance Dump'!$E$1:$AI$1,0)
),
INDEX('Active Hour''s Dump'!$D$3:$AH$337,
MATCH($C265,'Active Hour''s Dump'!$A$3:$A$337,0),
MATCH(CB$2,'Active Hour''s Dump'!$D$2:$AH$2,0)
))),"")</f>
        <v>0</v>
      </c>
      <c r="CC265" s="13">
        <f>_xlfn.IFNA(IF(CC$3="Productivity",
INDEX('Productivity Dump'!$E$4:$AJ$500,
MATCH($A265,'Productivity Dump'!$A$4:$A$500,0),
MATCH(CC$2,'Productivity Dump'!$E$3:$AJ$3,0)
),
IF(CC$3="Attendance",
INDEX('Attendance Dump'!$E$2:$AI$400,
MATCH($A265,'Attendance Dump'!$B$2:$B$400,0),
MATCH(CC$2,'Attendance Dump'!$E$1:$AI$1,0)
),
INDEX('Active Hour''s Dump'!$D$3:$AH$337,
MATCH($C265,'Active Hour''s Dump'!$A$3:$A$337,0),
MATCH(CC$2,'Active Hour''s Dump'!$D$2:$AH$2,0)
))),"")</f>
        <v>0</v>
      </c>
      <c r="CD265" s="54">
        <f>_xlfn.IFNA(IF(CD$3="Productivity",
INDEX('Productivity Dump'!$E$4:$AJ$500,
MATCH($A265,'Productivity Dump'!$A$4:$A$500,0),
MATCH(CD$2,'Productivity Dump'!$E$3:$AJ$3,0)
),
IF(CD$3="Attendance",
INDEX('Attendance Dump'!$E$2:$AI$400,
MATCH($A265,'Attendance Dump'!$B$2:$B$400,0),
MATCH(CD$2,'Attendance Dump'!$E$1:$AI$1,0)
),
INDEX('Active Hour''s Dump'!$D$3:$AH$337,
MATCH($C265,'Active Hour''s Dump'!$A$3:$A$337,0),
MATCH(CD$2,'Active Hour''s Dump'!$D$2:$AH$2,0)
))),"")</f>
        <v>0</v>
      </c>
      <c r="CE265" s="13">
        <f>_xlfn.IFNA(IF(CE$3="Productivity",
INDEX('Productivity Dump'!$E$4:$AJ$500,
MATCH($A265,'Productivity Dump'!$A$4:$A$500,0),
MATCH(CE$2,'Productivity Dump'!$E$3:$AJ$3,0)
),
IF(CE$3="Attendance",
INDEX('Attendance Dump'!$E$2:$AI$400,
MATCH($A265,'Attendance Dump'!$B$2:$B$400,0),
MATCH(CE$2,'Attendance Dump'!$E$1:$AI$1,0)
),
INDEX('Active Hour''s Dump'!$D$3:$AH$337,
MATCH($C265,'Active Hour''s Dump'!$A$3:$A$337,0),
MATCH(CE$2,'Active Hour''s Dump'!$D$2:$AH$2,0)
))),"")</f>
        <v>0</v>
      </c>
      <c r="CF265" s="13">
        <f>_xlfn.IFNA(IF(CF$3="Productivity",
INDEX('Productivity Dump'!$E$4:$AJ$500,
MATCH($A265,'Productivity Dump'!$A$4:$A$500,0),
MATCH(CF$2,'Productivity Dump'!$E$3:$AJ$3,0)
),
IF(CF$3="Attendance",
INDEX('Attendance Dump'!$E$2:$AI$400,
MATCH($A265,'Attendance Dump'!$B$2:$B$400,0),
MATCH(CF$2,'Attendance Dump'!$E$1:$AI$1,0)
),
INDEX('Active Hour''s Dump'!$D$3:$AH$337,
MATCH($C265,'Active Hour''s Dump'!$A$3:$A$337,0),
MATCH(CF$2,'Active Hour''s Dump'!$D$2:$AH$2,0)
))),"")</f>
        <v>0</v>
      </c>
      <c r="CG265" s="54">
        <f>_xlfn.IFNA(IF(CG$3="Productivity",
INDEX('Productivity Dump'!$E$4:$AJ$500,
MATCH($A265,'Productivity Dump'!$A$4:$A$500,0),
MATCH(CG$2,'Productivity Dump'!$E$3:$AJ$3,0)
),
IF(CG$3="Attendance",
INDEX('Attendance Dump'!$E$2:$AI$400,
MATCH($A265,'Attendance Dump'!$B$2:$B$400,0),
MATCH(CG$2,'Attendance Dump'!$E$1:$AI$1,0)
),
INDEX('Active Hour''s Dump'!$D$3:$AH$337,
MATCH($C265,'Active Hour''s Dump'!$A$3:$A$337,0),
MATCH(CG$2,'Active Hour''s Dump'!$D$2:$AH$2,0)
))),"")</f>
        <v>0</v>
      </c>
      <c r="CH265" s="13">
        <f>_xlfn.IFNA(IF(CH$3="Productivity",
INDEX('Productivity Dump'!$E$4:$AJ$500,
MATCH($A265,'Productivity Dump'!$A$4:$A$500,0),
MATCH(CH$2,'Productivity Dump'!$E$3:$AJ$3,0)
),
IF(CH$3="Attendance",
INDEX('Attendance Dump'!$E$2:$AI$400,
MATCH($A265,'Attendance Dump'!$B$2:$B$400,0),
MATCH(CH$2,'Attendance Dump'!$E$1:$AI$1,0)
),
INDEX('Active Hour''s Dump'!$D$3:$AH$337,
MATCH($C265,'Active Hour''s Dump'!$A$3:$A$337,0),
MATCH(CH$2,'Active Hour''s Dump'!$D$2:$AH$2,0)
))),"")</f>
        <v>0</v>
      </c>
      <c r="CI265" s="13">
        <f>_xlfn.IFNA(IF(CI$3="Productivity",
INDEX('Productivity Dump'!$E$4:$AJ$500,
MATCH($A265,'Productivity Dump'!$A$4:$A$500,0),
MATCH(CI$2,'Productivity Dump'!$E$3:$AJ$3,0)
),
IF(CI$3="Attendance",
INDEX('Attendance Dump'!$E$2:$AI$400,
MATCH($A265,'Attendance Dump'!$B$2:$B$400,0),
MATCH(CI$2,'Attendance Dump'!$E$1:$AI$1,0)
),
INDEX('Active Hour''s Dump'!$D$3:$AH$337,
MATCH($C265,'Active Hour''s Dump'!$A$3:$A$337,0),
MATCH(CI$2,'Active Hour''s Dump'!$D$2:$AH$2,0)
))),"")</f>
        <v>0</v>
      </c>
      <c r="CJ265" s="54">
        <f>_xlfn.IFNA(IF(CJ$3="Productivity",
INDEX('Productivity Dump'!$E$4:$AJ$500,
MATCH($A265,'Productivity Dump'!$A$4:$A$500,0),
MATCH(CJ$2,'Productivity Dump'!$E$3:$AJ$3,0)
),
IF(CJ$3="Attendance",
INDEX('Attendance Dump'!$E$2:$AI$400,
MATCH($A265,'Attendance Dump'!$B$2:$B$400,0),
MATCH(CJ$2,'Attendance Dump'!$E$1:$AI$1,0)
),
INDEX('Active Hour''s Dump'!$D$3:$AH$337,
MATCH($C265,'Active Hour''s Dump'!$A$3:$A$337,0),
MATCH(CJ$2,'Active Hour''s Dump'!$D$2:$AH$2,0)
))),"")</f>
        <v>0</v>
      </c>
      <c r="CK265" s="13">
        <f>_xlfn.IFNA(IF(CK$3="Productivity",
INDEX('Productivity Dump'!$E$4:$AJ$500,
MATCH($A265,'Productivity Dump'!$A$4:$A$500,0),
MATCH(CK$2,'Productivity Dump'!$E$3:$AJ$3,0)
),
IF(CK$3="Attendance",
INDEX('Attendance Dump'!$E$2:$AI$400,
MATCH($A265,'Attendance Dump'!$B$2:$B$400,0),
MATCH(CK$2,'Attendance Dump'!$E$1:$AI$1,0)
),
INDEX('Active Hour''s Dump'!$D$3:$AH$337,
MATCH($C265,'Active Hour''s Dump'!$A$3:$A$337,0),
MATCH(CK$2,'Active Hour''s Dump'!$D$2:$AH$2,0)
))),"")</f>
        <v>0</v>
      </c>
      <c r="CL265" s="13">
        <f>_xlfn.IFNA(IF(CL$3="Productivity",
INDEX('Productivity Dump'!$E$4:$AJ$500,
MATCH($A265,'Productivity Dump'!$A$4:$A$500,0),
MATCH(CL$2,'Productivity Dump'!$E$3:$AJ$3,0)
),
IF(CL$3="Attendance",
INDEX('Attendance Dump'!$E$2:$AI$400,
MATCH($A265,'Attendance Dump'!$B$2:$B$400,0),
MATCH(CL$2,'Attendance Dump'!$E$1:$AI$1,0)
),
INDEX('Active Hour''s Dump'!$D$3:$AH$337,
MATCH($C265,'Active Hour''s Dump'!$A$3:$A$337,0),
MATCH(CL$2,'Active Hour''s Dump'!$D$2:$AH$2,0)
))),"")</f>
        <v>0</v>
      </c>
      <c r="CM265" s="54">
        <f>_xlfn.IFNA(IF(CM$3="Productivity",
INDEX('Productivity Dump'!$E$4:$AJ$500,
MATCH($A265,'Productivity Dump'!$A$4:$A$500,0),
MATCH(CM$2,'Productivity Dump'!$E$3:$AJ$3,0)
),
IF(CM$3="Attendance",
INDEX('Attendance Dump'!$E$2:$AI$400,
MATCH($A265,'Attendance Dump'!$B$2:$B$400,0),
MATCH(CM$2,'Attendance Dump'!$E$1:$AI$1,0)
),
INDEX('Active Hour''s Dump'!$D$3:$AH$337,
MATCH($C265,'Active Hour''s Dump'!$A$3:$A$337,0),
MATCH(CM$2,'Active Hour''s Dump'!$D$2:$AH$2,0)
))),"")</f>
        <v>0</v>
      </c>
      <c r="CN265" s="13">
        <f>_xlfn.IFNA(IF(CN$3="Productivity",
INDEX('Productivity Dump'!$E$4:$AJ$500,
MATCH($A265,'Productivity Dump'!$A$4:$A$500,0),
MATCH(CN$2,'Productivity Dump'!$E$3:$AJ$3,0)
),
IF(CN$3="Attendance",
INDEX('Attendance Dump'!$E$2:$AI$400,
MATCH($A265,'Attendance Dump'!$B$2:$B$400,0),
MATCH(CN$2,'Attendance Dump'!$E$1:$AI$1,0)
),
INDEX('Active Hour''s Dump'!$D$3:$AH$337,
MATCH($C265,'Active Hour''s Dump'!$A$3:$A$337,0),
MATCH(CN$2,'Active Hour''s Dump'!$D$2:$AH$2,0)
))),"")</f>
        <v>0</v>
      </c>
      <c r="CO265" s="13">
        <f>_xlfn.IFNA(IF(CO$3="Productivity",
INDEX('Productivity Dump'!$E$4:$AJ$500,
MATCH($A265,'Productivity Dump'!$A$4:$A$500,0),
MATCH(CO$2,'Productivity Dump'!$E$3:$AJ$3,0)
),
IF(CO$3="Attendance",
INDEX('Attendance Dump'!$E$2:$AI$400,
MATCH($A265,'Attendance Dump'!$B$2:$B$400,0),
MATCH(CO$2,'Attendance Dump'!$E$1:$AI$1,0)
),
INDEX('Active Hour''s Dump'!$D$3:$AH$337,
MATCH($C265,'Active Hour''s Dump'!$A$3:$A$337,0),
MATCH(CO$2,'Active Hour''s Dump'!$D$2:$AH$2,0)
))),"")</f>
        <v>0</v>
      </c>
      <c r="CP265" s="54">
        <f>_xlfn.IFNA(IF(CP$3="Productivity",
INDEX('Productivity Dump'!$E$4:$AJ$500,
MATCH($A265,'Productivity Dump'!$A$4:$A$500,0),
MATCH(CP$2,'Productivity Dump'!$E$3:$AJ$3,0)
),
IF(CP$3="Attendance",
INDEX('Attendance Dump'!$E$2:$AI$400,
MATCH($A265,'Attendance Dump'!$B$2:$B$400,0),
MATCH(CP$2,'Attendance Dump'!$E$1:$AI$1,0)
),
INDEX('Active Hour''s Dump'!$D$3:$AH$337,
MATCH($C265,'Active Hour''s Dump'!$A$3:$A$337,0),
MATCH(CP$2,'Active Hour''s Dump'!$D$2:$AH$2,0)
))),"")</f>
        <v>0</v>
      </c>
      <c r="CQ265" s="13">
        <f>_xlfn.IFNA(IF(CQ$3="Productivity",
INDEX('Productivity Dump'!$E$4:$AJ$500,
MATCH($A265,'Productivity Dump'!$A$4:$A$500,0),
MATCH(CQ$2,'Productivity Dump'!$E$3:$AJ$3,0)
),
IF(CQ$3="Attendance",
INDEX('Attendance Dump'!$E$2:$AI$400,
MATCH($A265,'Attendance Dump'!$B$2:$B$400,0),
MATCH(CQ$2,'Attendance Dump'!$E$1:$AI$1,0)
),
INDEX('Active Hour''s Dump'!$D$3:$AH$337,
MATCH($C265,'Active Hour''s Dump'!$A$3:$A$337,0),
MATCH(CQ$2,'Active Hour''s Dump'!$D$2:$AH$2,0)
))),"")</f>
        <v>0</v>
      </c>
      <c r="CR265" s="13">
        <f>_xlfn.IFNA(IF(CR$3="Productivity",
INDEX('Productivity Dump'!$E$4:$AJ$500,
MATCH($A265,'Productivity Dump'!$A$4:$A$500,0),
MATCH(CR$2,'Productivity Dump'!$E$3:$AJ$3,0)
),
IF(CR$3="Attendance",
INDEX('Attendance Dump'!$E$2:$AI$400,
MATCH($A265,'Attendance Dump'!$B$2:$B$400,0),
MATCH(CR$2,'Attendance Dump'!$E$1:$AI$1,0)
),
INDEX('Active Hour''s Dump'!$D$3:$AH$337,
MATCH($C265,'Active Hour''s Dump'!$A$3:$A$337,0),
MATCH(CR$2,'Active Hour''s Dump'!$D$2:$AH$2,0)
))),"")</f>
        <v>0</v>
      </c>
      <c r="CS265" s="54">
        <f>_xlfn.IFNA(IF(CS$3="Productivity",
INDEX('Productivity Dump'!$E$4:$AJ$500,
MATCH($A265,'Productivity Dump'!$A$4:$A$500,0),
MATCH(CS$2,'Productivity Dump'!$E$3:$AJ$3,0)
),
IF(CS$3="Attendance",
INDEX('Attendance Dump'!$E$2:$AI$400,
MATCH($A265,'Attendance Dump'!$B$2:$B$400,0),
MATCH(CS$2,'Attendance Dump'!$E$1:$AI$1,0)
),
INDEX('Active Hour''s Dump'!$D$3:$AH$337,
MATCH($C265,'Active Hour''s Dump'!$A$3:$A$337,0),
MATCH(CS$2,'Active Hour''s Dump'!$D$2:$AH$2,0)
))),"")</f>
        <v>0</v>
      </c>
      <c r="CT265" s="13">
        <f>_xlfn.IFNA(IF(CT$3="Productivity",
INDEX('Productivity Dump'!$E$4:$AJ$500,
MATCH($A265,'Productivity Dump'!$A$4:$A$500,0),
MATCH(CT$2,'Productivity Dump'!$E$3:$AJ$3,0)
),
IF(CT$3="Attendance",
INDEX('Attendance Dump'!$E$2:$AI$400,
MATCH($A265,'Attendance Dump'!$B$2:$B$400,0),
MATCH(CT$2,'Attendance Dump'!$E$1:$AI$1,0)
),
INDEX('Active Hour''s Dump'!$D$3:$AH$337,
MATCH($C265,'Active Hour''s Dump'!$A$3:$A$337,0),
MATCH(CT$2,'Active Hour''s Dump'!$D$2:$AH$2,0)
))),"")</f>
        <v>0</v>
      </c>
      <c r="CU265" s="13">
        <f>_xlfn.IFNA(IF(CU$3="Productivity",
INDEX('Productivity Dump'!$E$4:$AJ$500,
MATCH($A265,'Productivity Dump'!$A$4:$A$500,0),
MATCH(CU$2,'Productivity Dump'!$E$3:$AJ$3,0)
),
IF(CU$3="Attendance",
INDEX('Attendance Dump'!$E$2:$AI$400,
MATCH($A265,'Attendance Dump'!$B$2:$B$400,0),
MATCH(CU$2,'Attendance Dump'!$E$1:$AI$1,0)
),
INDEX('Active Hour''s Dump'!$D$3:$AH$337,
MATCH($C265,'Active Hour''s Dump'!$A$3:$A$337,0),
MATCH(CU$2,'Active Hour''s Dump'!$D$2:$AH$2,0)
))),"")</f>
        <v>0</v>
      </c>
      <c r="CV265" s="54">
        <f>_xlfn.IFNA(IF(CV$3="Productivity",
INDEX('Productivity Dump'!$E$4:$AJ$500,
MATCH($A265,'Productivity Dump'!$A$4:$A$500,0),
MATCH(CV$2,'Productivity Dump'!$E$3:$AJ$3,0)
),
IF(CV$3="Attendance",
INDEX('Attendance Dump'!$E$2:$AI$400,
MATCH($A265,'Attendance Dump'!$B$2:$B$400,0),
MATCH(CV$2,'Attendance Dump'!$E$1:$AI$1,0)
),
INDEX('Active Hour''s Dump'!$D$3:$AH$337,
MATCH($C265,'Active Hour''s Dump'!$A$3:$A$337,0),
MATCH(CV$2,'Active Hour''s Dump'!$D$2:$AH$2,0)
))),"")</f>
        <v>0</v>
      </c>
      <c r="CW265" s="13"/>
      <c r="CX265" s="13"/>
      <c r="CY265" s="54"/>
      <c r="DA265" s="57">
        <f t="shared" si="87"/>
        <v>18.333333333333329</v>
      </c>
      <c r="DB265" s="35">
        <f t="shared" si="88"/>
        <v>4969.8019999999997</v>
      </c>
      <c r="DC265" s="35">
        <f t="shared" si="83"/>
        <v>13630.198</v>
      </c>
      <c r="DD265" s="35">
        <f t="shared" ca="1" si="86"/>
        <v>0</v>
      </c>
      <c r="DF265" s="32" cm="1">
        <f t="array" ref="DF265">SUMPRODUCT(
    (MOD(COLUMN(H265:CV265) - COLUMN(H265), 3) = 0) *
    (H265:CV265 = 0) *
    (I265:CW265 = "P") *
    (COUNTIF(UKHoliday, H$2:CV$2) = 0)
)</f>
        <v>0</v>
      </c>
      <c r="DG265" s="33" cm="1">
        <f t="array" ref="DG265">SUMPRODUCT(
  (MOD(COLUMN(H265:CV265) - COLUMN(H265), 3) = 0) *
  (H265:CV265 &gt; 0) *
  (H265:CV265 &lt; 0.5 * IF(((WEEKDAY(H$2:CV$2, 2) = 1) + (WEEKDAY(H$2:CV$2, 2) = 6)), G265, F265)) *
  (I265:CW265 = "P") *
  (COUNTIF(UKHoliday, H$2:CV$2) = 0)
)</f>
        <v>0</v>
      </c>
      <c r="DH265" s="33" cm="1">
        <f t="array" ref="DH265">SUMPRODUCT(
  (MOD(COLUMN(H265:CV265) - COLUMN(H265), 3) = 0) *
  (H265:CV265 &gt; 0.5 * IF(((WEEKDAY(H$2:CV$2, 2) = 1) + (WEEKDAY(H$2:CV$2, 2) = 6)), $G265, $F265)) *
  (H265:CV265 &lt; 0.8 * IF(((WEEKDAY(H$2:CV$2, 2) = 1) + (WEEKDAY(H$2:CV$2, 2) = 6)), $G265, $F265)) *
  (I265:CW265 = "P") *
  (COUNTIF(UKHoliday, H$2:CV$2) = 0)
)</f>
        <v>0</v>
      </c>
      <c r="DI265" s="33" cm="1">
        <f t="array" ref="DI265">SUMPRODUCT(
  (MOD(COLUMN(H265:CV265) - COLUMN(H265), 3) = 0) *
  (H265:CV265 &gt; 0.8 * IF(((WEEKDAY(H$2:CV$2, 2) = 1) + (WEEKDAY(H$2:CV$2, 2) = 6)), $G265, $F265)) *
  (H265:CV265 &lt; 1 * IF(((WEEKDAY(H$2:CV$2, 2) = 1) + (WEEKDAY(H$2:CV$2, 2) = 6)), $G265, $F265)) *
  (I265:CW265 = "P") *
  (COUNTIF(UKHoliday, H$2:CV$2) = 0)
)</f>
        <v>0</v>
      </c>
    </row>
    <row r="266" spans="1:113" x14ac:dyDescent="0.3">
      <c r="A266" s="42" t="s">
        <v>72</v>
      </c>
      <c r="B266" s="37" t="s">
        <v>938</v>
      </c>
      <c r="C266" s="9" t="s">
        <v>848</v>
      </c>
      <c r="D266" s="62" t="s">
        <v>555</v>
      </c>
      <c r="E266" s="35">
        <v>19800</v>
      </c>
      <c r="F266" s="35">
        <f t="shared" si="84"/>
        <v>990</v>
      </c>
      <c r="G266" s="35">
        <f t="shared" si="85"/>
        <v>495</v>
      </c>
      <c r="H266" s="13">
        <f>_xlfn.IFNA(IF(H$3="Productivity",
INDEX('Productivity Dump'!$E$4:$AJ$500,
MATCH($A266,'Productivity Dump'!$A$4:$A$500,0),
MATCH(H$2,'Productivity Dump'!$E$3:$AJ$3,0)
),
IF(H$3="Attendance",
INDEX('Attendance Dump'!$E$2:$AI$400,
MATCH($A266,'Attendance Dump'!$B$2:$B$400,0),
MATCH(H$2,'Attendance Dump'!$E$1:$AI$1,0)
),
INDEX('Active Hour''s Dump'!$D$3:$AH$337,
MATCH($C266,'Active Hour''s Dump'!$A$3:$A$337,0),
MATCH(H$2,'Active Hour''s Dump'!$D$2:$AH$2,0)
))),"")</f>
        <v>114.14099999999999</v>
      </c>
      <c r="I266" s="13" t="str">
        <f>_xlfn.IFNA(IF(I$3="Productivity",
INDEX('Productivity Dump'!$E$4:$AJ$500,
MATCH($A266,'Productivity Dump'!$A$4:$A$500,0),
MATCH(I$2,'Productivity Dump'!$E$3:$AJ$3,0)
),
IF(I$3="Attendance",
INDEX('Attendance Dump'!$E$2:$AI$400,
MATCH($A266,'Attendance Dump'!$B$2:$B$400,0),
MATCH(I$2,'Attendance Dump'!$E$1:$AI$1,0)
),
INDEX('Active Hour''s Dump'!$D$3:$AH$337,
MATCH($C266,'Active Hour''s Dump'!$A$3:$A$337,0),
MATCH(I$2,'Active Hour''s Dump'!$D$2:$AH$2,0)
))),"")</f>
        <v>SL</v>
      </c>
      <c r="J266" s="54">
        <f>_xlfn.IFNA(IF(J$3="Productivity",
INDEX('Productivity Dump'!$E$4:$AJ$500,
MATCH($A266,'Productivity Dump'!$A$4:$A$500,0),
MATCH(J$2,'Productivity Dump'!$E$3:$AJ$3,0)
),
IF(J$3="Attendance",
INDEX('Attendance Dump'!$E$2:$AI$400,
MATCH($A266,'Attendance Dump'!$B$2:$B$400,0),
MATCH(J$2,'Attendance Dump'!$E$1:$AI$1,0)
),
INDEX('Active Hour''s Dump'!$D$3:$AH$337,
MATCH($C266,'Active Hour''s Dump'!$A$3:$A$337,0),
MATCH(J$2,'Active Hour''s Dump'!$D$2:$AH$2,0)
))),"")</f>
        <v>0</v>
      </c>
      <c r="K266" s="13">
        <f>_xlfn.IFNA(IF(K$3="Productivity",
INDEX('Productivity Dump'!$E$4:$AJ$500,
MATCH($A266,'Productivity Dump'!$A$4:$A$500,0),
MATCH(K$2,'Productivity Dump'!$E$3:$AJ$3,0)
),
IF(K$3="Attendance",
INDEX('Attendance Dump'!$E$2:$AI$400,
MATCH($A266,'Attendance Dump'!$B$2:$B$400,0),
MATCH(K$2,'Attendance Dump'!$E$1:$AI$1,0)
),
INDEX('Active Hour''s Dump'!$D$3:$AH$337,
MATCH($C266,'Active Hour''s Dump'!$A$3:$A$337,0),
MATCH(K$2,'Active Hour''s Dump'!$D$2:$AH$2,0)
))),"")</f>
        <v>964.84900000000027</v>
      </c>
      <c r="L266" s="13" t="str">
        <f>_xlfn.IFNA(IF(L$3="Productivity",
INDEX('Productivity Dump'!$E$4:$AJ$500,
MATCH($A266,'Productivity Dump'!$A$4:$A$500,0),
MATCH(L$2,'Productivity Dump'!$E$3:$AJ$3,0)
),
IF(L$3="Attendance",
INDEX('Attendance Dump'!$E$2:$AI$400,
MATCH($A266,'Attendance Dump'!$B$2:$B$400,0),
MATCH(L$2,'Attendance Dump'!$E$1:$AI$1,0)
),
INDEX('Active Hour''s Dump'!$D$3:$AH$337,
MATCH($C266,'Active Hour''s Dump'!$A$3:$A$337,0),
MATCH(L$2,'Active Hour''s Dump'!$D$2:$AH$2,0)
))),"")</f>
        <v>P</v>
      </c>
      <c r="M266" s="54">
        <f>_xlfn.IFNA(IF(M$3="Productivity",
INDEX('Productivity Dump'!$E$4:$AJ$500,
MATCH($A266,'Productivity Dump'!$A$4:$A$500,0),
MATCH(M$2,'Productivity Dump'!$E$3:$AJ$3,0)
),
IF(M$3="Attendance",
INDEX('Attendance Dump'!$E$2:$AI$400,
MATCH($A266,'Attendance Dump'!$B$2:$B$400,0),
MATCH(M$2,'Attendance Dump'!$E$1:$AI$1,0)
),
INDEX('Active Hour''s Dump'!$D$3:$AH$337,
MATCH($C266,'Active Hour''s Dump'!$A$3:$A$337,0),
MATCH(M$2,'Active Hour''s Dump'!$D$2:$AH$2,0)
))),"")</f>
        <v>5.75</v>
      </c>
      <c r="N266" s="13">
        <f>_xlfn.IFNA(IF(N$3="Productivity",
INDEX('Productivity Dump'!$E$4:$AJ$500,
MATCH($A266,'Productivity Dump'!$A$4:$A$500,0),
MATCH(N$2,'Productivity Dump'!$E$3:$AJ$3,0)
),
IF(N$3="Attendance",
INDEX('Attendance Dump'!$E$2:$AI$400,
MATCH($A266,'Attendance Dump'!$B$2:$B$400,0),
MATCH(N$2,'Attendance Dump'!$E$1:$AI$1,0)
),
INDEX('Active Hour''s Dump'!$D$3:$AH$337,
MATCH($C266,'Active Hour''s Dump'!$A$3:$A$337,0),
MATCH(N$2,'Active Hour''s Dump'!$D$2:$AH$2,0)
))),"")</f>
        <v>346.8</v>
      </c>
      <c r="O266" s="13" t="str">
        <f>_xlfn.IFNA(IF(O$3="Productivity",
INDEX('Productivity Dump'!$E$4:$AJ$500,
MATCH($A266,'Productivity Dump'!$A$4:$A$500,0),
MATCH(O$2,'Productivity Dump'!$E$3:$AJ$3,0)
),
IF(O$3="Attendance",
INDEX('Attendance Dump'!$E$2:$AI$400,
MATCH($A266,'Attendance Dump'!$B$2:$B$400,0),
MATCH(O$2,'Attendance Dump'!$E$1:$AI$1,0)
),
INDEX('Active Hour''s Dump'!$D$3:$AH$337,
MATCH($C266,'Active Hour''s Dump'!$A$3:$A$337,0),
MATCH(O$2,'Active Hour''s Dump'!$D$2:$AH$2,0)
))),"")</f>
        <v>P</v>
      </c>
      <c r="P266" s="54">
        <f>_xlfn.IFNA(IF(P$3="Productivity",
INDEX('Productivity Dump'!$E$4:$AJ$500,
MATCH($A266,'Productivity Dump'!$A$4:$A$500,0),
MATCH(P$2,'Productivity Dump'!$E$3:$AJ$3,0)
),
IF(P$3="Attendance",
INDEX('Attendance Dump'!$E$2:$AI$400,
MATCH($A266,'Attendance Dump'!$B$2:$B$400,0),
MATCH(P$2,'Attendance Dump'!$E$1:$AI$1,0)
),
INDEX('Active Hour''s Dump'!$D$3:$AH$337,
MATCH($C266,'Active Hour''s Dump'!$A$3:$A$337,0),
MATCH(P$2,'Active Hour''s Dump'!$D$2:$AH$2,0)
))),"")</f>
        <v>3.75</v>
      </c>
      <c r="Q266" s="13">
        <f>_xlfn.IFNA(IF(Q$3="Productivity",
INDEX('Productivity Dump'!$E$4:$AJ$500,
MATCH($A266,'Productivity Dump'!$A$4:$A$500,0),
MATCH(Q$2,'Productivity Dump'!$E$3:$AJ$3,0)
),
IF(Q$3="Attendance",
INDEX('Attendance Dump'!$E$2:$AI$400,
MATCH($A266,'Attendance Dump'!$B$2:$B$400,0),
MATCH(Q$2,'Attendance Dump'!$E$1:$AI$1,0)
),
INDEX('Active Hour''s Dump'!$D$3:$AH$337,
MATCH($C266,'Active Hour''s Dump'!$A$3:$A$337,0),
MATCH(Q$2,'Active Hour''s Dump'!$D$2:$AH$2,0)
))),"")</f>
        <v>0</v>
      </c>
      <c r="R266" s="13" t="str">
        <f>_xlfn.IFNA(IF(R$3="Productivity",
INDEX('Productivity Dump'!$E$4:$AJ$500,
MATCH($A266,'Productivity Dump'!$A$4:$A$500,0),
MATCH(R$2,'Productivity Dump'!$E$3:$AJ$3,0)
),
IF(R$3="Attendance",
INDEX('Attendance Dump'!$E$2:$AI$400,
MATCH($A266,'Attendance Dump'!$B$2:$B$400,0),
MATCH(R$2,'Attendance Dump'!$E$1:$AI$1,0)
),
INDEX('Active Hour''s Dump'!$D$3:$AH$337,
MATCH($C266,'Active Hour''s Dump'!$A$3:$A$337,0),
MATCH(R$2,'Active Hour''s Dump'!$D$2:$AH$2,0)
))),"")</f>
        <v>WO</v>
      </c>
      <c r="S266" s="54">
        <f>_xlfn.IFNA(IF(S$3="Productivity",
INDEX('Productivity Dump'!$E$4:$AJ$500,
MATCH($A266,'Productivity Dump'!$A$4:$A$500,0),
MATCH(S$2,'Productivity Dump'!$E$3:$AJ$3,0)
),
IF(S$3="Attendance",
INDEX('Attendance Dump'!$E$2:$AI$400,
MATCH($A266,'Attendance Dump'!$B$2:$B$400,0),
MATCH(S$2,'Attendance Dump'!$E$1:$AI$1,0)
),
INDEX('Active Hour''s Dump'!$D$3:$AH$337,
MATCH($C266,'Active Hour''s Dump'!$A$3:$A$337,0),
MATCH(S$2,'Active Hour''s Dump'!$D$2:$AH$2,0)
))),"")</f>
        <v>0</v>
      </c>
      <c r="T266" s="13">
        <f>_xlfn.IFNA(IF(T$3="Productivity",
INDEX('Productivity Dump'!$E$4:$AJ$500,
MATCH($A266,'Productivity Dump'!$A$4:$A$500,0),
MATCH(T$2,'Productivity Dump'!$E$3:$AJ$3,0)
),
IF(T$3="Attendance",
INDEX('Attendance Dump'!$E$2:$AI$400,
MATCH($A266,'Attendance Dump'!$B$2:$B$400,0),
MATCH(T$2,'Attendance Dump'!$E$1:$AI$1,0)
),
INDEX('Active Hour''s Dump'!$D$3:$AH$337,
MATCH($C266,'Active Hour''s Dump'!$A$3:$A$337,0),
MATCH(T$2,'Active Hour''s Dump'!$D$2:$AH$2,0)
))),"")</f>
        <v>478.47899999999998</v>
      </c>
      <c r="U266" s="13" t="str">
        <f>_xlfn.IFNA(IF(U$3="Productivity",
INDEX('Productivity Dump'!$E$4:$AJ$500,
MATCH($A266,'Productivity Dump'!$A$4:$A$500,0),
MATCH(U$2,'Productivity Dump'!$E$3:$AJ$3,0)
),
IF(U$3="Attendance",
INDEX('Attendance Dump'!$E$2:$AI$400,
MATCH($A266,'Attendance Dump'!$B$2:$B$400,0),
MATCH(U$2,'Attendance Dump'!$E$1:$AI$1,0)
),
INDEX('Active Hour''s Dump'!$D$3:$AH$337,
MATCH($C266,'Active Hour''s Dump'!$A$3:$A$337,0),
MATCH(U$2,'Active Hour''s Dump'!$D$2:$AH$2,0)
))),"")</f>
        <v>P</v>
      </c>
      <c r="V266" s="54">
        <f>_xlfn.IFNA(IF(V$3="Productivity",
INDEX('Productivity Dump'!$E$4:$AJ$500,
MATCH($A266,'Productivity Dump'!$A$4:$A$500,0),
MATCH(V$2,'Productivity Dump'!$E$3:$AJ$3,0)
),
IF(V$3="Attendance",
INDEX('Attendance Dump'!$E$2:$AI$400,
MATCH($A266,'Attendance Dump'!$B$2:$B$400,0),
MATCH(V$2,'Attendance Dump'!$E$1:$AI$1,0)
),
INDEX('Active Hour''s Dump'!$D$3:$AH$337,
MATCH($C266,'Active Hour''s Dump'!$A$3:$A$337,0),
MATCH(V$2,'Active Hour''s Dump'!$D$2:$AH$2,0)
))),"")</f>
        <v>2.75</v>
      </c>
      <c r="W266" s="13">
        <f>_xlfn.IFNA(IF(W$3="Productivity",
INDEX('Productivity Dump'!$E$4:$AJ$500,
MATCH($A266,'Productivity Dump'!$A$4:$A$500,0),
MATCH(W$2,'Productivity Dump'!$E$3:$AJ$3,0)
),
IF(W$3="Attendance",
INDEX('Attendance Dump'!$E$2:$AI$400,
MATCH($A266,'Attendance Dump'!$B$2:$B$400,0),
MATCH(W$2,'Attendance Dump'!$E$1:$AI$1,0)
),
INDEX('Active Hour''s Dump'!$D$3:$AH$337,
MATCH($C266,'Active Hour''s Dump'!$A$3:$A$337,0),
MATCH(W$2,'Active Hour''s Dump'!$D$2:$AH$2,0)
))),"")</f>
        <v>996.17600000000039</v>
      </c>
      <c r="X266" s="13" t="str">
        <f>_xlfn.IFNA(IF(X$3="Productivity",
INDEX('Productivity Dump'!$E$4:$AJ$500,
MATCH($A266,'Productivity Dump'!$A$4:$A$500,0),
MATCH(X$2,'Productivity Dump'!$E$3:$AJ$3,0)
),
IF(X$3="Attendance",
INDEX('Attendance Dump'!$E$2:$AI$400,
MATCH($A266,'Attendance Dump'!$B$2:$B$400,0),
MATCH(X$2,'Attendance Dump'!$E$1:$AI$1,0)
),
INDEX('Active Hour''s Dump'!$D$3:$AH$337,
MATCH($C266,'Active Hour''s Dump'!$A$3:$A$337,0),
MATCH(X$2,'Active Hour''s Dump'!$D$2:$AH$2,0)
))),"")</f>
        <v>P</v>
      </c>
      <c r="Y266" s="54">
        <f>_xlfn.IFNA(IF(Y$3="Productivity",
INDEX('Productivity Dump'!$E$4:$AJ$500,
MATCH($A266,'Productivity Dump'!$A$4:$A$500,0),
MATCH(Y$2,'Productivity Dump'!$E$3:$AJ$3,0)
),
IF(Y$3="Attendance",
INDEX('Attendance Dump'!$E$2:$AI$400,
MATCH($A266,'Attendance Dump'!$B$2:$B$400,0),
MATCH(Y$2,'Attendance Dump'!$E$1:$AI$1,0)
),
INDEX('Active Hour''s Dump'!$D$3:$AH$337,
MATCH($C266,'Active Hour''s Dump'!$A$3:$A$337,0),
MATCH(Y$2,'Active Hour''s Dump'!$D$2:$AH$2,0)
))),"")</f>
        <v>7.75</v>
      </c>
      <c r="Z266" s="13">
        <f>_xlfn.IFNA(IF(Z$3="Productivity",
INDEX('Productivity Dump'!$E$4:$AJ$500,
MATCH($A266,'Productivity Dump'!$A$4:$A$500,0),
MATCH(Z$2,'Productivity Dump'!$E$3:$AJ$3,0)
),
IF(Z$3="Attendance",
INDEX('Attendance Dump'!$E$2:$AI$400,
MATCH($A266,'Attendance Dump'!$B$2:$B$400,0),
MATCH(Z$2,'Attendance Dump'!$E$1:$AI$1,0)
),
INDEX('Active Hour''s Dump'!$D$3:$AH$337,
MATCH($C266,'Active Hour''s Dump'!$A$3:$A$337,0),
MATCH(Z$2,'Active Hour''s Dump'!$D$2:$AH$2,0)
))),"")</f>
        <v>930.6389999999999</v>
      </c>
      <c r="AA266" s="13" t="str">
        <f>_xlfn.IFNA(IF(AA$3="Productivity",
INDEX('Productivity Dump'!$E$4:$AJ$500,
MATCH($A266,'Productivity Dump'!$A$4:$A$500,0),
MATCH(AA$2,'Productivity Dump'!$E$3:$AJ$3,0)
),
IF(AA$3="Attendance",
INDEX('Attendance Dump'!$E$2:$AI$400,
MATCH($A266,'Attendance Dump'!$B$2:$B$400,0),
MATCH(AA$2,'Attendance Dump'!$E$1:$AI$1,0)
),
INDEX('Active Hour''s Dump'!$D$3:$AH$337,
MATCH($C266,'Active Hour''s Dump'!$A$3:$A$337,0),
MATCH(AA$2,'Active Hour''s Dump'!$D$2:$AH$2,0)
))),"")</f>
        <v>P</v>
      </c>
      <c r="AB266" s="54">
        <f>_xlfn.IFNA(IF(AB$3="Productivity",
INDEX('Productivity Dump'!$E$4:$AJ$500,
MATCH($A266,'Productivity Dump'!$A$4:$A$500,0),
MATCH(AB$2,'Productivity Dump'!$E$3:$AJ$3,0)
),
IF(AB$3="Attendance",
INDEX('Attendance Dump'!$E$2:$AI$400,
MATCH($A266,'Attendance Dump'!$B$2:$B$400,0),
MATCH(AB$2,'Attendance Dump'!$E$1:$AI$1,0)
),
INDEX('Active Hour''s Dump'!$D$3:$AH$337,
MATCH($C266,'Active Hour''s Dump'!$A$3:$A$337,0),
MATCH(AB$2,'Active Hour''s Dump'!$D$2:$AH$2,0)
))),"")</f>
        <v>6.0833333333333304</v>
      </c>
      <c r="AC266" s="13">
        <f>_xlfn.IFNA(IF(AC$3="Productivity",
INDEX('Productivity Dump'!$E$4:$AJ$500,
MATCH($A266,'Productivity Dump'!$A$4:$A$500,0),
MATCH(AC$2,'Productivity Dump'!$E$3:$AJ$3,0)
),
IF(AC$3="Attendance",
INDEX('Attendance Dump'!$E$2:$AI$400,
MATCH($A266,'Attendance Dump'!$B$2:$B$400,0),
MATCH(AC$2,'Attendance Dump'!$E$1:$AI$1,0)
),
INDEX('Active Hour''s Dump'!$D$3:$AH$337,
MATCH($C266,'Active Hour''s Dump'!$A$3:$A$337,0),
MATCH(AC$2,'Active Hour''s Dump'!$D$2:$AH$2,0)
))),"")</f>
        <v>937.42499999999995</v>
      </c>
      <c r="AD266" s="13" t="str">
        <f>_xlfn.IFNA(IF(AD$3="Productivity",
INDEX('Productivity Dump'!$E$4:$AJ$500,
MATCH($A266,'Productivity Dump'!$A$4:$A$500,0),
MATCH(AD$2,'Productivity Dump'!$E$3:$AJ$3,0)
),
IF(AD$3="Attendance",
INDEX('Attendance Dump'!$E$2:$AI$400,
MATCH($A266,'Attendance Dump'!$B$2:$B$400,0),
MATCH(AD$2,'Attendance Dump'!$E$1:$AI$1,0)
),
INDEX('Active Hour''s Dump'!$D$3:$AH$337,
MATCH($C266,'Active Hour''s Dump'!$A$3:$A$337,0),
MATCH(AD$2,'Active Hour''s Dump'!$D$2:$AH$2,0)
))),"")</f>
        <v>P</v>
      </c>
      <c r="AE266" s="54">
        <f>_xlfn.IFNA(IF(AE$3="Productivity",
INDEX('Productivity Dump'!$E$4:$AJ$500,
MATCH($A266,'Productivity Dump'!$A$4:$A$500,0),
MATCH(AE$2,'Productivity Dump'!$E$3:$AJ$3,0)
),
IF(AE$3="Attendance",
INDEX('Attendance Dump'!$E$2:$AI$400,
MATCH($A266,'Attendance Dump'!$B$2:$B$400,0),
MATCH(AE$2,'Attendance Dump'!$E$1:$AI$1,0)
),
INDEX('Active Hour''s Dump'!$D$3:$AH$337,
MATCH($C266,'Active Hour''s Dump'!$A$3:$A$337,0),
MATCH(AE$2,'Active Hour''s Dump'!$D$2:$AH$2,0)
))),"")</f>
        <v>6</v>
      </c>
      <c r="AF266" s="13">
        <f>_xlfn.IFNA(IF(AF$3="Productivity",
INDEX('Productivity Dump'!$E$4:$AJ$500,
MATCH($A266,'Productivity Dump'!$A$4:$A$500,0),
MATCH(AF$2,'Productivity Dump'!$E$3:$AJ$3,0)
),
IF(AF$3="Attendance",
INDEX('Attendance Dump'!$E$2:$AI$400,
MATCH($A266,'Attendance Dump'!$B$2:$B$400,0),
MATCH(AF$2,'Attendance Dump'!$E$1:$AI$1,0)
),
INDEX('Active Hour''s Dump'!$D$3:$AH$337,
MATCH($C266,'Active Hour''s Dump'!$A$3:$A$337,0),
MATCH(AF$2,'Active Hour''s Dump'!$D$2:$AH$2,0)
))),"")</f>
        <v>968.27700000000038</v>
      </c>
      <c r="AG266" s="13" t="str">
        <f>_xlfn.IFNA(IF(AG$3="Productivity",
INDEX('Productivity Dump'!$E$4:$AJ$500,
MATCH($A266,'Productivity Dump'!$A$4:$A$500,0),
MATCH(AG$2,'Productivity Dump'!$E$3:$AJ$3,0)
),
IF(AG$3="Attendance",
INDEX('Attendance Dump'!$E$2:$AI$400,
MATCH($A266,'Attendance Dump'!$B$2:$B$400,0),
MATCH(AG$2,'Attendance Dump'!$E$1:$AI$1,0)
),
INDEX('Active Hour''s Dump'!$D$3:$AH$337,
MATCH($C266,'Active Hour''s Dump'!$A$3:$A$337,0),
MATCH(AG$2,'Active Hour''s Dump'!$D$2:$AH$2,0)
))),"")</f>
        <v>P</v>
      </c>
      <c r="AH266" s="54">
        <f>_xlfn.IFNA(IF(AH$3="Productivity",
INDEX('Productivity Dump'!$E$4:$AJ$500,
MATCH($A266,'Productivity Dump'!$A$4:$A$500,0),
MATCH(AH$2,'Productivity Dump'!$E$3:$AJ$3,0)
),
IF(AH$3="Attendance",
INDEX('Attendance Dump'!$E$2:$AI$400,
MATCH($A266,'Attendance Dump'!$B$2:$B$400,0),
MATCH(AH$2,'Attendance Dump'!$E$1:$AI$1,0)
),
INDEX('Active Hour''s Dump'!$D$3:$AH$337,
MATCH($C266,'Active Hour''s Dump'!$A$3:$A$337,0),
MATCH(AH$2,'Active Hour''s Dump'!$D$2:$AH$2,0)
))),"")</f>
        <v>8.9166666666666696</v>
      </c>
      <c r="AI266" s="13">
        <f>_xlfn.IFNA(IF(AI$3="Productivity",
INDEX('Productivity Dump'!$E$4:$AJ$500,
MATCH($A266,'Productivity Dump'!$A$4:$A$500,0),
MATCH(AI$2,'Productivity Dump'!$E$3:$AJ$3,0)
),
IF(AI$3="Attendance",
INDEX('Attendance Dump'!$E$2:$AI$400,
MATCH($A266,'Attendance Dump'!$B$2:$B$400,0),
MATCH(AI$2,'Attendance Dump'!$E$1:$AI$1,0)
),
INDEX('Active Hour''s Dump'!$D$3:$AH$337,
MATCH($C266,'Active Hour''s Dump'!$A$3:$A$337,0),
MATCH(AI$2,'Active Hour''s Dump'!$D$2:$AH$2,0)
))),"")</f>
        <v>441.47599999999994</v>
      </c>
      <c r="AJ266" s="13" t="str">
        <f>_xlfn.IFNA(IF(AJ$3="Productivity",
INDEX('Productivity Dump'!$E$4:$AJ$500,
MATCH($A266,'Productivity Dump'!$A$4:$A$500,0),
MATCH(AJ$2,'Productivity Dump'!$E$3:$AJ$3,0)
),
IF(AJ$3="Attendance",
INDEX('Attendance Dump'!$E$2:$AI$400,
MATCH($A266,'Attendance Dump'!$B$2:$B$400,0),
MATCH(AJ$2,'Attendance Dump'!$E$1:$AI$1,0)
),
INDEX('Active Hour''s Dump'!$D$3:$AH$337,
MATCH($C266,'Active Hour''s Dump'!$A$3:$A$337,0),
MATCH(AJ$2,'Active Hour''s Dump'!$D$2:$AH$2,0)
))),"")</f>
        <v>P</v>
      </c>
      <c r="AK266" s="54">
        <f>_xlfn.IFNA(IF(AK$3="Productivity",
INDEX('Productivity Dump'!$E$4:$AJ$500,
MATCH($A266,'Productivity Dump'!$A$4:$A$500,0),
MATCH(AK$2,'Productivity Dump'!$E$3:$AJ$3,0)
),
IF(AK$3="Attendance",
INDEX('Attendance Dump'!$E$2:$AI$400,
MATCH($A266,'Attendance Dump'!$B$2:$B$400,0),
MATCH(AK$2,'Attendance Dump'!$E$1:$AI$1,0)
),
INDEX('Active Hour''s Dump'!$D$3:$AH$337,
MATCH($C266,'Active Hour''s Dump'!$A$3:$A$337,0),
MATCH(AK$2,'Active Hour''s Dump'!$D$2:$AH$2,0)
))),"")</f>
        <v>2.4166666666666701</v>
      </c>
      <c r="AL266" s="13">
        <f>_xlfn.IFNA(IF(AL$3="Productivity",
INDEX('Productivity Dump'!$E$4:$AJ$500,
MATCH($A266,'Productivity Dump'!$A$4:$A$500,0),
MATCH(AL$2,'Productivity Dump'!$E$3:$AJ$3,0)
),
IF(AL$3="Attendance",
INDEX('Attendance Dump'!$E$2:$AI$400,
MATCH($A266,'Attendance Dump'!$B$2:$B$400,0),
MATCH(AL$2,'Attendance Dump'!$E$1:$AI$1,0)
),
INDEX('Active Hour''s Dump'!$D$3:$AH$337,
MATCH($C266,'Active Hour''s Dump'!$A$3:$A$337,0),
MATCH(AL$2,'Active Hour''s Dump'!$D$2:$AH$2,0)
))),"")</f>
        <v>0</v>
      </c>
      <c r="AM266" s="13" t="str">
        <f>_xlfn.IFNA(IF(AM$3="Productivity",
INDEX('Productivity Dump'!$E$4:$AJ$500,
MATCH($A266,'Productivity Dump'!$A$4:$A$500,0),
MATCH(AM$2,'Productivity Dump'!$E$3:$AJ$3,0)
),
IF(AM$3="Attendance",
INDEX('Attendance Dump'!$E$2:$AI$400,
MATCH($A266,'Attendance Dump'!$B$2:$B$400,0),
MATCH(AM$2,'Attendance Dump'!$E$1:$AI$1,0)
),
INDEX('Active Hour''s Dump'!$D$3:$AH$337,
MATCH($C266,'Active Hour''s Dump'!$A$3:$A$337,0),
MATCH(AM$2,'Active Hour''s Dump'!$D$2:$AH$2,0)
))),"")</f>
        <v>WO</v>
      </c>
      <c r="AN266" s="54">
        <f>_xlfn.IFNA(IF(AN$3="Productivity",
INDEX('Productivity Dump'!$E$4:$AJ$500,
MATCH($A266,'Productivity Dump'!$A$4:$A$500,0),
MATCH(AN$2,'Productivity Dump'!$E$3:$AJ$3,0)
),
IF(AN$3="Attendance",
INDEX('Attendance Dump'!$E$2:$AI$400,
MATCH($A266,'Attendance Dump'!$B$2:$B$400,0),
MATCH(AN$2,'Attendance Dump'!$E$1:$AI$1,0)
),
INDEX('Active Hour''s Dump'!$D$3:$AH$337,
MATCH($C266,'Active Hour''s Dump'!$A$3:$A$337,0),
MATCH(AN$2,'Active Hour''s Dump'!$D$2:$AH$2,0)
))),"")</f>
        <v>0</v>
      </c>
      <c r="AO266" s="13">
        <f>_xlfn.IFNA(IF(AO$3="Productivity",
INDEX('Productivity Dump'!$E$4:$AJ$500,
MATCH($A266,'Productivity Dump'!$A$4:$A$500,0),
MATCH(AO$2,'Productivity Dump'!$E$3:$AJ$3,0)
),
IF(AO$3="Attendance",
INDEX('Attendance Dump'!$E$2:$AI$400,
MATCH($A266,'Attendance Dump'!$B$2:$B$400,0),
MATCH(AO$2,'Attendance Dump'!$E$1:$AI$1,0)
),
INDEX('Active Hour''s Dump'!$D$3:$AH$337,
MATCH($C266,'Active Hour''s Dump'!$A$3:$A$337,0),
MATCH(AO$2,'Active Hour''s Dump'!$D$2:$AH$2,0)
))),"")</f>
        <v>423.358</v>
      </c>
      <c r="AP266" s="13" t="str">
        <f>_xlfn.IFNA(IF(AP$3="Productivity",
INDEX('Productivity Dump'!$E$4:$AJ$500,
MATCH($A266,'Productivity Dump'!$A$4:$A$500,0),
MATCH(AP$2,'Productivity Dump'!$E$3:$AJ$3,0)
),
IF(AP$3="Attendance",
INDEX('Attendance Dump'!$E$2:$AI$400,
MATCH($A266,'Attendance Dump'!$B$2:$B$400,0),
MATCH(AP$2,'Attendance Dump'!$E$1:$AI$1,0)
),
INDEX('Active Hour''s Dump'!$D$3:$AH$337,
MATCH($C266,'Active Hour''s Dump'!$A$3:$A$337,0),
MATCH(AP$2,'Active Hour''s Dump'!$D$2:$AH$2,0)
))),"")</f>
        <v>P</v>
      </c>
      <c r="AQ266" s="54">
        <f>_xlfn.IFNA(IF(AQ$3="Productivity",
INDEX('Productivity Dump'!$E$4:$AJ$500,
MATCH($A266,'Productivity Dump'!$A$4:$A$500,0),
MATCH(AQ$2,'Productivity Dump'!$E$3:$AJ$3,0)
),
IF(AQ$3="Attendance",
INDEX('Attendance Dump'!$E$2:$AI$400,
MATCH($A266,'Attendance Dump'!$B$2:$B$400,0),
MATCH(AQ$2,'Attendance Dump'!$E$1:$AI$1,0)
),
INDEX('Active Hour''s Dump'!$D$3:$AH$337,
MATCH($C266,'Active Hour''s Dump'!$A$3:$A$337,0),
MATCH(AQ$2,'Active Hour''s Dump'!$D$2:$AH$2,0)
))),"")</f>
        <v>3.6666666666666701</v>
      </c>
      <c r="AR266" s="13">
        <f>_xlfn.IFNA(IF(AR$3="Productivity",
INDEX('Productivity Dump'!$E$4:$AJ$500,
MATCH($A266,'Productivity Dump'!$A$4:$A$500,0),
MATCH(AR$2,'Productivity Dump'!$E$3:$AJ$3,0)
),
IF(AR$3="Attendance",
INDEX('Attendance Dump'!$E$2:$AI$400,
MATCH($A266,'Attendance Dump'!$B$2:$B$400,0),
MATCH(AR$2,'Attendance Dump'!$E$1:$AI$1,0)
),
INDEX('Active Hour''s Dump'!$D$3:$AH$337,
MATCH($C266,'Active Hour''s Dump'!$A$3:$A$337,0),
MATCH(AR$2,'Active Hour''s Dump'!$D$2:$AH$2,0)
))),"")</f>
        <v>1360.7290000000003</v>
      </c>
      <c r="AS266" s="13" t="str">
        <f>_xlfn.IFNA(IF(AS$3="Productivity",
INDEX('Productivity Dump'!$E$4:$AJ$500,
MATCH($A266,'Productivity Dump'!$A$4:$A$500,0),
MATCH(AS$2,'Productivity Dump'!$E$3:$AJ$3,0)
),
IF(AS$3="Attendance",
INDEX('Attendance Dump'!$E$2:$AI$400,
MATCH($A266,'Attendance Dump'!$B$2:$B$400,0),
MATCH(AS$2,'Attendance Dump'!$E$1:$AI$1,0)
),
INDEX('Active Hour''s Dump'!$D$3:$AH$337,
MATCH($C266,'Active Hour''s Dump'!$A$3:$A$337,0),
MATCH(AS$2,'Active Hour''s Dump'!$D$2:$AH$2,0)
))),"")</f>
        <v>P</v>
      </c>
      <c r="AT266" s="54">
        <f>_xlfn.IFNA(IF(AT$3="Productivity",
INDEX('Productivity Dump'!$E$4:$AJ$500,
MATCH($A266,'Productivity Dump'!$A$4:$A$500,0),
MATCH(AT$2,'Productivity Dump'!$E$3:$AJ$3,0)
),
IF(AT$3="Attendance",
INDEX('Attendance Dump'!$E$2:$AI$400,
MATCH($A266,'Attendance Dump'!$B$2:$B$400,0),
MATCH(AT$2,'Attendance Dump'!$E$1:$AI$1,0)
),
INDEX('Active Hour''s Dump'!$D$3:$AH$337,
MATCH($C266,'Active Hour''s Dump'!$A$3:$A$337,0),
MATCH(AT$2,'Active Hour''s Dump'!$D$2:$AH$2,0)
))),"")</f>
        <v>10.4166666666667</v>
      </c>
      <c r="AU266" s="13">
        <f>_xlfn.IFNA(IF(AU$3="Productivity",
INDEX('Productivity Dump'!$E$4:$AJ$500,
MATCH($A266,'Productivity Dump'!$A$4:$A$500,0),
MATCH(AU$2,'Productivity Dump'!$E$3:$AJ$3,0)
),
IF(AU$3="Attendance",
INDEX('Attendance Dump'!$E$2:$AI$400,
MATCH($A266,'Attendance Dump'!$B$2:$B$400,0),
MATCH(AU$2,'Attendance Dump'!$E$1:$AI$1,0)
),
INDEX('Active Hour''s Dump'!$D$3:$AH$337,
MATCH($C266,'Active Hour''s Dump'!$A$3:$A$337,0),
MATCH(AU$2,'Active Hour''s Dump'!$D$2:$AH$2,0)
))),"")</f>
        <v>979.8720000000003</v>
      </c>
      <c r="AV266" s="13" t="str">
        <f>_xlfn.IFNA(IF(AV$3="Productivity",
INDEX('Productivity Dump'!$E$4:$AJ$500,
MATCH($A266,'Productivity Dump'!$A$4:$A$500,0),
MATCH(AV$2,'Productivity Dump'!$E$3:$AJ$3,0)
),
IF(AV$3="Attendance",
INDEX('Attendance Dump'!$E$2:$AI$400,
MATCH($A266,'Attendance Dump'!$B$2:$B$400,0),
MATCH(AV$2,'Attendance Dump'!$E$1:$AI$1,0)
),
INDEX('Active Hour''s Dump'!$D$3:$AH$337,
MATCH($C266,'Active Hour''s Dump'!$A$3:$A$337,0),
MATCH(AV$2,'Active Hour''s Dump'!$D$2:$AH$2,0)
))),"")</f>
        <v>P</v>
      </c>
      <c r="AW266" s="54">
        <f>_xlfn.IFNA(IF(AW$3="Productivity",
INDEX('Productivity Dump'!$E$4:$AJ$500,
MATCH($A266,'Productivity Dump'!$A$4:$A$500,0),
MATCH(AW$2,'Productivity Dump'!$E$3:$AJ$3,0)
),
IF(AW$3="Attendance",
INDEX('Attendance Dump'!$E$2:$AI$400,
MATCH($A266,'Attendance Dump'!$B$2:$B$400,0),
MATCH(AW$2,'Attendance Dump'!$E$1:$AI$1,0)
),
INDEX('Active Hour''s Dump'!$D$3:$AH$337,
MATCH($C266,'Active Hour''s Dump'!$A$3:$A$337,0),
MATCH(AW$2,'Active Hour''s Dump'!$D$2:$AH$2,0)
))),"")</f>
        <v>7.9166666666666696</v>
      </c>
      <c r="AX266" s="13">
        <f>_xlfn.IFNA(IF(AX$3="Productivity",
INDEX('Productivity Dump'!$E$4:$AJ$500,
MATCH($A266,'Productivity Dump'!$A$4:$A$500,0),
MATCH(AX$2,'Productivity Dump'!$E$3:$AJ$3,0)
),
IF(AX$3="Attendance",
INDEX('Attendance Dump'!$E$2:$AI$400,
MATCH($A266,'Attendance Dump'!$B$2:$B$400,0),
MATCH(AX$2,'Attendance Dump'!$E$1:$AI$1,0)
),
INDEX('Active Hour''s Dump'!$D$3:$AH$337,
MATCH($C266,'Active Hour''s Dump'!$A$3:$A$337,0),
MATCH(AX$2,'Active Hour''s Dump'!$D$2:$AH$2,0)
))),"")</f>
        <v>1119.8240000000003</v>
      </c>
      <c r="AY266" s="13" t="str">
        <f>_xlfn.IFNA(IF(AY$3="Productivity",
INDEX('Productivity Dump'!$E$4:$AJ$500,
MATCH($A266,'Productivity Dump'!$A$4:$A$500,0),
MATCH(AY$2,'Productivity Dump'!$E$3:$AJ$3,0)
),
IF(AY$3="Attendance",
INDEX('Attendance Dump'!$E$2:$AI$400,
MATCH($A266,'Attendance Dump'!$B$2:$B$400,0),
MATCH(AY$2,'Attendance Dump'!$E$1:$AI$1,0)
),
INDEX('Active Hour''s Dump'!$D$3:$AH$337,
MATCH($C266,'Active Hour''s Dump'!$A$3:$A$337,0),
MATCH(AY$2,'Active Hour''s Dump'!$D$2:$AH$2,0)
))),"")</f>
        <v>P</v>
      </c>
      <c r="AZ266" s="54">
        <f>_xlfn.IFNA(IF(AZ$3="Productivity",
INDEX('Productivity Dump'!$E$4:$AJ$500,
MATCH($A266,'Productivity Dump'!$A$4:$A$500,0),
MATCH(AZ$2,'Productivity Dump'!$E$3:$AJ$3,0)
),
IF(AZ$3="Attendance",
INDEX('Attendance Dump'!$E$2:$AI$400,
MATCH($A266,'Attendance Dump'!$B$2:$B$400,0),
MATCH(AZ$2,'Attendance Dump'!$E$1:$AI$1,0)
),
INDEX('Active Hour''s Dump'!$D$3:$AH$337,
MATCH($C266,'Active Hour''s Dump'!$A$3:$A$337,0),
MATCH(AZ$2,'Active Hour''s Dump'!$D$2:$AH$2,0)
))),"")</f>
        <v>9.0833333333333304</v>
      </c>
      <c r="BA266" s="13">
        <f>_xlfn.IFNA(IF(BA$3="Productivity",
INDEX('Productivity Dump'!$E$4:$AJ$500,
MATCH($A266,'Productivity Dump'!$A$4:$A$500,0),
MATCH(BA$2,'Productivity Dump'!$E$3:$AJ$3,0)
),
IF(BA$3="Attendance",
INDEX('Attendance Dump'!$E$2:$AI$400,
MATCH($A266,'Attendance Dump'!$B$2:$B$400,0),
MATCH(BA$2,'Attendance Dump'!$E$1:$AI$1,0)
),
INDEX('Active Hour''s Dump'!$D$3:$AH$337,
MATCH($C266,'Active Hour''s Dump'!$A$3:$A$337,0),
MATCH(BA$2,'Active Hour''s Dump'!$D$2:$AH$2,0)
))),"")</f>
        <v>923.01400000000001</v>
      </c>
      <c r="BB266" s="13" t="str">
        <f>_xlfn.IFNA(IF(BB$3="Productivity",
INDEX('Productivity Dump'!$E$4:$AJ$500,
MATCH($A266,'Productivity Dump'!$A$4:$A$500,0),
MATCH(BB$2,'Productivity Dump'!$E$3:$AJ$3,0)
),
IF(BB$3="Attendance",
INDEX('Attendance Dump'!$E$2:$AI$400,
MATCH($A266,'Attendance Dump'!$B$2:$B$400,0),
MATCH(BB$2,'Attendance Dump'!$E$1:$AI$1,0)
),
INDEX('Active Hour''s Dump'!$D$3:$AH$337,
MATCH($C266,'Active Hour''s Dump'!$A$3:$A$337,0),
MATCH(BB$2,'Active Hour''s Dump'!$D$2:$AH$2,0)
))),"")</f>
        <v>P</v>
      </c>
      <c r="BC266" s="54">
        <f>_xlfn.IFNA(IF(BC$3="Productivity",
INDEX('Productivity Dump'!$E$4:$AJ$500,
MATCH($A266,'Productivity Dump'!$A$4:$A$500,0),
MATCH(BC$2,'Productivity Dump'!$E$3:$AJ$3,0)
),
IF(BC$3="Attendance",
INDEX('Attendance Dump'!$E$2:$AI$400,
MATCH($A266,'Attendance Dump'!$B$2:$B$400,0),
MATCH(BC$2,'Attendance Dump'!$E$1:$AI$1,0)
),
INDEX('Active Hour''s Dump'!$D$3:$AH$337,
MATCH($C266,'Active Hour''s Dump'!$A$3:$A$337,0),
MATCH(BC$2,'Active Hour''s Dump'!$D$2:$AH$2,0)
))),"")</f>
        <v>7.6666666666666696</v>
      </c>
      <c r="BD266" s="13">
        <f>_xlfn.IFNA(IF(BD$3="Productivity",
INDEX('Productivity Dump'!$E$4:$AJ$500,
MATCH($A266,'Productivity Dump'!$A$4:$A$500,0),
MATCH(BD$2,'Productivity Dump'!$E$3:$AJ$3,0)
),
IF(BD$3="Attendance",
INDEX('Attendance Dump'!$E$2:$AI$400,
MATCH($A266,'Attendance Dump'!$B$2:$B$400,0),
MATCH(BD$2,'Attendance Dump'!$E$1:$AI$1,0)
),
INDEX('Active Hour''s Dump'!$D$3:$AH$337,
MATCH($C266,'Active Hour''s Dump'!$A$3:$A$337,0),
MATCH(BD$2,'Active Hour''s Dump'!$D$2:$AH$2,0)
))),"")</f>
        <v>459.35199999999998</v>
      </c>
      <c r="BE266" s="13" t="str">
        <f>_xlfn.IFNA(IF(BE$3="Productivity",
INDEX('Productivity Dump'!$E$4:$AJ$500,
MATCH($A266,'Productivity Dump'!$A$4:$A$500,0),
MATCH(BE$2,'Productivity Dump'!$E$3:$AJ$3,0)
),
IF(BE$3="Attendance",
INDEX('Attendance Dump'!$E$2:$AI$400,
MATCH($A266,'Attendance Dump'!$B$2:$B$400,0),
MATCH(BE$2,'Attendance Dump'!$E$1:$AI$1,0)
),
INDEX('Active Hour''s Dump'!$D$3:$AH$337,
MATCH($C266,'Active Hour''s Dump'!$A$3:$A$337,0),
MATCH(BE$2,'Active Hour''s Dump'!$D$2:$AH$2,0)
))),"")</f>
        <v>P</v>
      </c>
      <c r="BF266" s="54">
        <f>_xlfn.IFNA(IF(BF$3="Productivity",
INDEX('Productivity Dump'!$E$4:$AJ$500,
MATCH($A266,'Productivity Dump'!$A$4:$A$500,0),
MATCH(BF$2,'Productivity Dump'!$E$3:$AJ$3,0)
),
IF(BF$3="Attendance",
INDEX('Attendance Dump'!$E$2:$AI$400,
MATCH($A266,'Attendance Dump'!$B$2:$B$400,0),
MATCH(BF$2,'Attendance Dump'!$E$1:$AI$1,0)
),
INDEX('Active Hour''s Dump'!$D$3:$AH$337,
MATCH($C266,'Active Hour''s Dump'!$A$3:$A$337,0),
MATCH(BF$2,'Active Hour''s Dump'!$D$2:$AH$2,0)
))),"")</f>
        <v>2.4166666666666701</v>
      </c>
      <c r="BG266" s="13">
        <f>_xlfn.IFNA(IF(BG$3="Productivity",
INDEX('Productivity Dump'!$E$4:$AJ$500,
MATCH($A266,'Productivity Dump'!$A$4:$A$500,0),
MATCH(BG$2,'Productivity Dump'!$E$3:$AJ$3,0)
),
IF(BG$3="Attendance",
INDEX('Attendance Dump'!$E$2:$AI$400,
MATCH($A266,'Attendance Dump'!$B$2:$B$400,0),
MATCH(BG$2,'Attendance Dump'!$E$1:$AI$1,0)
),
INDEX('Active Hour''s Dump'!$D$3:$AH$337,
MATCH($C266,'Active Hour''s Dump'!$A$3:$A$337,0),
MATCH(BG$2,'Active Hour''s Dump'!$D$2:$AH$2,0)
))),"")</f>
        <v>0</v>
      </c>
      <c r="BH266" s="13" t="str">
        <f>_xlfn.IFNA(IF(BH$3="Productivity",
INDEX('Productivity Dump'!$E$4:$AJ$500,
MATCH($A266,'Productivity Dump'!$A$4:$A$500,0),
MATCH(BH$2,'Productivity Dump'!$E$3:$AJ$3,0)
),
IF(BH$3="Attendance",
INDEX('Attendance Dump'!$E$2:$AI$400,
MATCH($A266,'Attendance Dump'!$B$2:$B$400,0),
MATCH(BH$2,'Attendance Dump'!$E$1:$AI$1,0)
),
INDEX('Active Hour''s Dump'!$D$3:$AH$337,
MATCH($C266,'Active Hour''s Dump'!$A$3:$A$337,0),
MATCH(BH$2,'Active Hour''s Dump'!$D$2:$AH$2,0)
))),"")</f>
        <v>WO</v>
      </c>
      <c r="BI266" s="54">
        <f>_xlfn.IFNA(IF(BI$3="Productivity",
INDEX('Productivity Dump'!$E$4:$AJ$500,
MATCH($A266,'Productivity Dump'!$A$4:$A$500,0),
MATCH(BI$2,'Productivity Dump'!$E$3:$AJ$3,0)
),
IF(BI$3="Attendance",
INDEX('Attendance Dump'!$E$2:$AI$400,
MATCH($A266,'Attendance Dump'!$B$2:$B$400,0),
MATCH(BI$2,'Attendance Dump'!$E$1:$AI$1,0)
),
INDEX('Active Hour''s Dump'!$D$3:$AH$337,
MATCH($C266,'Active Hour''s Dump'!$A$3:$A$337,0),
MATCH(BI$2,'Active Hour''s Dump'!$D$2:$AH$2,0)
))),"")</f>
        <v>0</v>
      </c>
      <c r="BJ266" s="13">
        <f>_xlfn.IFNA(IF(BJ$3="Productivity",
INDEX('Productivity Dump'!$E$4:$AJ$500,
MATCH($A266,'Productivity Dump'!$A$4:$A$500,0),
MATCH(BJ$2,'Productivity Dump'!$E$3:$AJ$3,0)
),
IF(BJ$3="Attendance",
INDEX('Attendance Dump'!$E$2:$AI$400,
MATCH($A266,'Attendance Dump'!$B$2:$B$400,0),
MATCH(BJ$2,'Attendance Dump'!$E$1:$AI$1,0)
),
INDEX('Active Hour''s Dump'!$D$3:$AH$337,
MATCH($C266,'Active Hour''s Dump'!$A$3:$A$337,0),
MATCH(BJ$2,'Active Hour''s Dump'!$D$2:$AH$2,0)
))),"")</f>
        <v>417.85699999999997</v>
      </c>
      <c r="BK266" s="13" t="str">
        <f>_xlfn.IFNA(IF(BK$3="Productivity",
INDEX('Productivity Dump'!$E$4:$AJ$500,
MATCH($A266,'Productivity Dump'!$A$4:$A$500,0),
MATCH(BK$2,'Productivity Dump'!$E$3:$AJ$3,0)
),
IF(BK$3="Attendance",
INDEX('Attendance Dump'!$E$2:$AI$400,
MATCH($A266,'Attendance Dump'!$B$2:$B$400,0),
MATCH(BK$2,'Attendance Dump'!$E$1:$AI$1,0)
),
INDEX('Active Hour''s Dump'!$D$3:$AH$337,
MATCH($C266,'Active Hour''s Dump'!$A$3:$A$337,0),
MATCH(BK$2,'Active Hour''s Dump'!$D$2:$AH$2,0)
))),"")</f>
        <v>P</v>
      </c>
      <c r="BL266" s="54">
        <f>_xlfn.IFNA(IF(BL$3="Productivity",
INDEX('Productivity Dump'!$E$4:$AJ$500,
MATCH($A266,'Productivity Dump'!$A$4:$A$500,0),
MATCH(BL$2,'Productivity Dump'!$E$3:$AJ$3,0)
),
IF(BL$3="Attendance",
INDEX('Attendance Dump'!$E$2:$AI$400,
MATCH($A266,'Attendance Dump'!$B$2:$B$400,0),
MATCH(BL$2,'Attendance Dump'!$E$1:$AI$1,0)
),
INDEX('Active Hour''s Dump'!$D$3:$AH$337,
MATCH($C266,'Active Hour''s Dump'!$A$3:$A$337,0),
MATCH(BL$2,'Active Hour''s Dump'!$D$2:$AH$2,0)
))),"")</f>
        <v>4.1666666666666696</v>
      </c>
      <c r="BM266" s="13">
        <f>_xlfn.IFNA(IF(BM$3="Productivity",
INDEX('Productivity Dump'!$E$4:$AJ$500,
MATCH($A266,'Productivity Dump'!$A$4:$A$500,0),
MATCH(BM$2,'Productivity Dump'!$E$3:$AJ$3,0)
),
IF(BM$3="Attendance",
INDEX('Attendance Dump'!$E$2:$AI$400,
MATCH($A266,'Attendance Dump'!$B$2:$B$400,0),
MATCH(BM$2,'Attendance Dump'!$E$1:$AI$1,0)
),
INDEX('Active Hour''s Dump'!$D$3:$AH$337,
MATCH($C266,'Active Hour''s Dump'!$A$3:$A$337,0),
MATCH(BM$2,'Active Hour''s Dump'!$D$2:$AH$2,0)
))),"")</f>
        <v>1075.423</v>
      </c>
      <c r="BN266" s="13" t="str">
        <f>_xlfn.IFNA(IF(BN$3="Productivity",
INDEX('Productivity Dump'!$E$4:$AJ$500,
MATCH($A266,'Productivity Dump'!$A$4:$A$500,0),
MATCH(BN$2,'Productivity Dump'!$E$3:$AJ$3,0)
),
IF(BN$3="Attendance",
INDEX('Attendance Dump'!$E$2:$AI$400,
MATCH($A266,'Attendance Dump'!$B$2:$B$400,0),
MATCH(BN$2,'Attendance Dump'!$E$1:$AI$1,0)
),
INDEX('Active Hour''s Dump'!$D$3:$AH$337,
MATCH($C266,'Active Hour''s Dump'!$A$3:$A$337,0),
MATCH(BN$2,'Active Hour''s Dump'!$D$2:$AH$2,0)
))),"")</f>
        <v>P</v>
      </c>
      <c r="BO266" s="54">
        <f>_xlfn.IFNA(IF(BO$3="Productivity",
INDEX('Productivity Dump'!$E$4:$AJ$500,
MATCH($A266,'Productivity Dump'!$A$4:$A$500,0),
MATCH(BO$2,'Productivity Dump'!$E$3:$AJ$3,0)
),
IF(BO$3="Attendance",
INDEX('Attendance Dump'!$E$2:$AI$400,
MATCH($A266,'Attendance Dump'!$B$2:$B$400,0),
MATCH(BO$2,'Attendance Dump'!$E$1:$AI$1,0)
),
INDEX('Active Hour''s Dump'!$D$3:$AH$337,
MATCH($C266,'Active Hour''s Dump'!$A$3:$A$337,0),
MATCH(BO$2,'Active Hour''s Dump'!$D$2:$AH$2,0)
))),"")</f>
        <v>6.5833333333333304</v>
      </c>
      <c r="BP266" s="13">
        <f>_xlfn.IFNA(IF(BP$3="Productivity",
INDEX('Productivity Dump'!$E$4:$AJ$500,
MATCH($A266,'Productivity Dump'!$A$4:$A$500,0),
MATCH(BP$2,'Productivity Dump'!$E$3:$AJ$3,0)
),
IF(BP$3="Attendance",
INDEX('Attendance Dump'!$E$2:$AI$400,
MATCH($A266,'Attendance Dump'!$B$2:$B$400,0),
MATCH(BP$2,'Attendance Dump'!$E$1:$AI$1,0)
),
INDEX('Active Hour''s Dump'!$D$3:$AH$337,
MATCH($C266,'Active Hour''s Dump'!$A$3:$A$337,0),
MATCH(BP$2,'Active Hour''s Dump'!$D$2:$AH$2,0)
))),"")</f>
        <v>861.39099999999996</v>
      </c>
      <c r="BQ266" s="13" t="str">
        <f>_xlfn.IFNA(IF(BQ$3="Productivity",
INDEX('Productivity Dump'!$E$4:$AJ$500,
MATCH($A266,'Productivity Dump'!$A$4:$A$500,0),
MATCH(BQ$2,'Productivity Dump'!$E$3:$AJ$3,0)
),
IF(BQ$3="Attendance",
INDEX('Attendance Dump'!$E$2:$AI$400,
MATCH($A266,'Attendance Dump'!$B$2:$B$400,0),
MATCH(BQ$2,'Attendance Dump'!$E$1:$AI$1,0)
),
INDEX('Active Hour''s Dump'!$D$3:$AH$337,
MATCH($C266,'Active Hour''s Dump'!$A$3:$A$337,0),
MATCH(BQ$2,'Active Hour''s Dump'!$D$2:$AH$2,0)
))),"")</f>
        <v>P</v>
      </c>
      <c r="BR266" s="54">
        <f>_xlfn.IFNA(IF(BR$3="Productivity",
INDEX('Productivity Dump'!$E$4:$AJ$500,
MATCH($A266,'Productivity Dump'!$A$4:$A$500,0),
MATCH(BR$2,'Productivity Dump'!$E$3:$AJ$3,0)
),
IF(BR$3="Attendance",
INDEX('Attendance Dump'!$E$2:$AI$400,
MATCH($A266,'Attendance Dump'!$B$2:$B$400,0),
MATCH(BR$2,'Attendance Dump'!$E$1:$AI$1,0)
),
INDEX('Active Hour''s Dump'!$D$3:$AH$337,
MATCH($C266,'Active Hour''s Dump'!$A$3:$A$337,0),
MATCH(BR$2,'Active Hour''s Dump'!$D$2:$AH$2,0)
))),"")</f>
        <v>5.6666666666666696</v>
      </c>
      <c r="BS266" s="13">
        <f>_xlfn.IFNA(IF(BS$3="Productivity",
INDEX('Productivity Dump'!$E$4:$AJ$500,
MATCH($A266,'Productivity Dump'!$A$4:$A$500,0),
MATCH(BS$2,'Productivity Dump'!$E$3:$AJ$3,0)
),
IF(BS$3="Attendance",
INDEX('Attendance Dump'!$E$2:$AI$400,
MATCH($A266,'Attendance Dump'!$B$2:$B$400,0),
MATCH(BS$2,'Attendance Dump'!$E$1:$AI$1,0)
),
INDEX('Active Hour''s Dump'!$D$3:$AH$337,
MATCH($C266,'Active Hour''s Dump'!$A$3:$A$337,0),
MATCH(BS$2,'Active Hour''s Dump'!$D$2:$AH$2,0)
))),"")</f>
        <v>1621.1830000000002</v>
      </c>
      <c r="BT266" s="13" t="str">
        <f>_xlfn.IFNA(IF(BT$3="Productivity",
INDEX('Productivity Dump'!$E$4:$AJ$500,
MATCH($A266,'Productivity Dump'!$A$4:$A$500,0),
MATCH(BT$2,'Productivity Dump'!$E$3:$AJ$3,0)
),
IF(BT$3="Attendance",
INDEX('Attendance Dump'!$E$2:$AI$400,
MATCH($A266,'Attendance Dump'!$B$2:$B$400,0),
MATCH(BT$2,'Attendance Dump'!$E$1:$AI$1,0)
),
INDEX('Active Hour''s Dump'!$D$3:$AH$337,
MATCH($C266,'Active Hour''s Dump'!$A$3:$A$337,0),
MATCH(BT$2,'Active Hour''s Dump'!$D$2:$AH$2,0)
))),"")</f>
        <v>H(P)</v>
      </c>
      <c r="BU266" s="54">
        <f>_xlfn.IFNA(IF(BU$3="Productivity",
INDEX('Productivity Dump'!$E$4:$AJ$500,
MATCH($A266,'Productivity Dump'!$A$4:$A$500,0),
MATCH(BU$2,'Productivity Dump'!$E$3:$AJ$3,0)
),
IF(BU$3="Attendance",
INDEX('Attendance Dump'!$E$2:$AI$400,
MATCH($A266,'Attendance Dump'!$B$2:$B$400,0),
MATCH(BU$2,'Attendance Dump'!$E$1:$AI$1,0)
),
INDEX('Active Hour''s Dump'!$D$3:$AH$337,
MATCH($C266,'Active Hour''s Dump'!$A$3:$A$337,0),
MATCH(BU$2,'Active Hour''s Dump'!$D$2:$AH$2,0)
))),"")</f>
        <v>8.0833333333333304</v>
      </c>
      <c r="BV266" s="13">
        <f>_xlfn.IFNA(IF(BV$3="Productivity",
INDEX('Productivity Dump'!$E$4:$AJ$500,
MATCH($A266,'Productivity Dump'!$A$4:$A$500,0),
MATCH(BV$2,'Productivity Dump'!$E$3:$AJ$3,0)
),
IF(BV$3="Attendance",
INDEX('Attendance Dump'!$E$2:$AI$400,
MATCH($A266,'Attendance Dump'!$B$2:$B$400,0),
MATCH(BV$2,'Attendance Dump'!$E$1:$AI$1,0)
),
INDEX('Active Hour''s Dump'!$D$3:$AH$337,
MATCH($C266,'Active Hour''s Dump'!$A$3:$A$337,0),
MATCH(BV$2,'Active Hour''s Dump'!$D$2:$AH$2,0)
))),"")</f>
        <v>1093.5220000000004</v>
      </c>
      <c r="BW266" s="13" t="str">
        <f>_xlfn.IFNA(IF(BW$3="Productivity",
INDEX('Productivity Dump'!$E$4:$AJ$500,
MATCH($A266,'Productivity Dump'!$A$4:$A$500,0),
MATCH(BW$2,'Productivity Dump'!$E$3:$AJ$3,0)
),
IF(BW$3="Attendance",
INDEX('Attendance Dump'!$E$2:$AI$400,
MATCH($A266,'Attendance Dump'!$B$2:$B$400,0),
MATCH(BW$2,'Attendance Dump'!$E$1:$AI$1,0)
),
INDEX('Active Hour''s Dump'!$D$3:$AH$337,
MATCH($C266,'Active Hour''s Dump'!$A$3:$A$337,0),
MATCH(BW$2,'Active Hour''s Dump'!$D$2:$AH$2,0)
))),"")</f>
        <v>P</v>
      </c>
      <c r="BX266" s="54">
        <f>_xlfn.IFNA(IF(BX$3="Productivity",
INDEX('Productivity Dump'!$E$4:$AJ$500,
MATCH($A266,'Productivity Dump'!$A$4:$A$500,0),
MATCH(BX$2,'Productivity Dump'!$E$3:$AJ$3,0)
),
IF(BX$3="Attendance",
INDEX('Attendance Dump'!$E$2:$AI$400,
MATCH($A266,'Attendance Dump'!$B$2:$B$400,0),
MATCH(BX$2,'Attendance Dump'!$E$1:$AI$1,0)
),
INDEX('Active Hour''s Dump'!$D$3:$AH$337,
MATCH($C266,'Active Hour''s Dump'!$A$3:$A$337,0),
MATCH(BX$2,'Active Hour''s Dump'!$D$2:$AH$2,0)
))),"")</f>
        <v>8.75</v>
      </c>
      <c r="BY266" s="13">
        <f>_xlfn.IFNA(IF(BY$3="Productivity",
INDEX('Productivity Dump'!$E$4:$AJ$500,
MATCH($A266,'Productivity Dump'!$A$4:$A$500,0),
MATCH(BY$2,'Productivity Dump'!$E$3:$AJ$3,0)
),
IF(BY$3="Attendance",
INDEX('Attendance Dump'!$E$2:$AI$400,
MATCH($A266,'Attendance Dump'!$B$2:$B$400,0),
MATCH(BY$2,'Attendance Dump'!$E$1:$AI$1,0)
),
INDEX('Active Hour''s Dump'!$D$3:$AH$337,
MATCH($C266,'Active Hour''s Dump'!$A$3:$A$337,0),
MATCH(BY$2,'Active Hour''s Dump'!$D$2:$AH$2,0)
))),"")</f>
        <v>50.078000000000003</v>
      </c>
      <c r="BZ266" s="13" t="str">
        <f>_xlfn.IFNA(IF(BZ$3="Productivity",
INDEX('Productivity Dump'!$E$4:$AJ$500,
MATCH($A266,'Productivity Dump'!$A$4:$A$500,0),
MATCH(BZ$2,'Productivity Dump'!$E$3:$AJ$3,0)
),
IF(BZ$3="Attendance",
INDEX('Attendance Dump'!$E$2:$AI$400,
MATCH($A266,'Attendance Dump'!$B$2:$B$400,0),
MATCH(BZ$2,'Attendance Dump'!$E$1:$AI$1,0)
),
INDEX('Active Hour''s Dump'!$D$3:$AH$337,
MATCH($C266,'Active Hour''s Dump'!$A$3:$A$337,0),
MATCH(BZ$2,'Active Hour''s Dump'!$D$2:$AH$2,0)
))),"")</f>
        <v>P</v>
      </c>
      <c r="CA266" s="54">
        <f>_xlfn.IFNA(IF(CA$3="Productivity",
INDEX('Productivity Dump'!$E$4:$AJ$500,
MATCH($A266,'Productivity Dump'!$A$4:$A$500,0),
MATCH(CA$2,'Productivity Dump'!$E$3:$AJ$3,0)
),
IF(CA$3="Attendance",
INDEX('Attendance Dump'!$E$2:$AI$400,
MATCH($A266,'Attendance Dump'!$B$2:$B$400,0),
MATCH(CA$2,'Attendance Dump'!$E$1:$AI$1,0)
),
INDEX('Active Hour''s Dump'!$D$3:$AH$337,
MATCH($C266,'Active Hour''s Dump'!$A$3:$A$337,0),
MATCH(CA$2,'Active Hour''s Dump'!$D$2:$AH$2,0)
))),"")</f>
        <v>0</v>
      </c>
      <c r="CB266" s="13">
        <f>_xlfn.IFNA(IF(CB$3="Productivity",
INDEX('Productivity Dump'!$E$4:$AJ$500,
MATCH($A266,'Productivity Dump'!$A$4:$A$500,0),
MATCH(CB$2,'Productivity Dump'!$E$3:$AJ$3,0)
),
IF(CB$3="Attendance",
INDEX('Attendance Dump'!$E$2:$AI$400,
MATCH($A266,'Attendance Dump'!$B$2:$B$400,0),
MATCH(CB$2,'Attendance Dump'!$E$1:$AI$1,0)
),
INDEX('Active Hour''s Dump'!$D$3:$AH$337,
MATCH($C266,'Active Hour''s Dump'!$A$3:$A$337,0),
MATCH(CB$2,'Active Hour''s Dump'!$D$2:$AH$2,0)
))),"")</f>
        <v>0</v>
      </c>
      <c r="CC266" s="13" t="str">
        <f>_xlfn.IFNA(IF(CC$3="Productivity",
INDEX('Productivity Dump'!$E$4:$AJ$500,
MATCH($A266,'Productivity Dump'!$A$4:$A$500,0),
MATCH(CC$2,'Productivity Dump'!$E$3:$AJ$3,0)
),
IF(CC$3="Attendance",
INDEX('Attendance Dump'!$E$2:$AI$400,
MATCH($A266,'Attendance Dump'!$B$2:$B$400,0),
MATCH(CC$2,'Attendance Dump'!$E$1:$AI$1,0)
),
INDEX('Active Hour''s Dump'!$D$3:$AH$337,
MATCH($C266,'Active Hour''s Dump'!$A$3:$A$337,0),
MATCH(CC$2,'Active Hour''s Dump'!$D$2:$AH$2,0)
))),"")</f>
        <v>WO</v>
      </c>
      <c r="CD266" s="54">
        <f>_xlfn.IFNA(IF(CD$3="Productivity",
INDEX('Productivity Dump'!$E$4:$AJ$500,
MATCH($A266,'Productivity Dump'!$A$4:$A$500,0),
MATCH(CD$2,'Productivity Dump'!$E$3:$AJ$3,0)
),
IF(CD$3="Attendance",
INDEX('Attendance Dump'!$E$2:$AI$400,
MATCH($A266,'Attendance Dump'!$B$2:$B$400,0),
MATCH(CD$2,'Attendance Dump'!$E$1:$AI$1,0)
),
INDEX('Active Hour''s Dump'!$D$3:$AH$337,
MATCH($C266,'Active Hour''s Dump'!$A$3:$A$337,0),
MATCH(CD$2,'Active Hour''s Dump'!$D$2:$AH$2,0)
))),"")</f>
        <v>0</v>
      </c>
      <c r="CE266" s="13">
        <f>_xlfn.IFNA(IF(CE$3="Productivity",
INDEX('Productivity Dump'!$E$4:$AJ$500,
MATCH($A266,'Productivity Dump'!$A$4:$A$500,0),
MATCH(CE$2,'Productivity Dump'!$E$3:$AJ$3,0)
),
IF(CE$3="Attendance",
INDEX('Attendance Dump'!$E$2:$AI$400,
MATCH($A266,'Attendance Dump'!$B$2:$B$400,0),
MATCH(CE$2,'Attendance Dump'!$E$1:$AI$1,0)
),
INDEX('Active Hour''s Dump'!$D$3:$AH$337,
MATCH($C266,'Active Hour''s Dump'!$A$3:$A$337,0),
MATCH(CE$2,'Active Hour''s Dump'!$D$2:$AH$2,0)
))),"")</f>
        <v>1415.8860000000006</v>
      </c>
      <c r="CF266" s="13" t="str">
        <f>_xlfn.IFNA(IF(CF$3="Productivity",
INDEX('Productivity Dump'!$E$4:$AJ$500,
MATCH($A266,'Productivity Dump'!$A$4:$A$500,0),
MATCH(CF$2,'Productivity Dump'!$E$3:$AJ$3,0)
),
IF(CF$3="Attendance",
INDEX('Attendance Dump'!$E$2:$AI$400,
MATCH($A266,'Attendance Dump'!$B$2:$B$400,0),
MATCH(CF$2,'Attendance Dump'!$E$1:$AI$1,0)
),
INDEX('Active Hour''s Dump'!$D$3:$AH$337,
MATCH($C266,'Active Hour''s Dump'!$A$3:$A$337,0),
MATCH(CF$2,'Active Hour''s Dump'!$D$2:$AH$2,0)
))),"")</f>
        <v>P</v>
      </c>
      <c r="CG266" s="54">
        <f>_xlfn.IFNA(IF(CG$3="Productivity",
INDEX('Productivity Dump'!$E$4:$AJ$500,
MATCH($A266,'Productivity Dump'!$A$4:$A$500,0),
MATCH(CG$2,'Productivity Dump'!$E$3:$AJ$3,0)
),
IF(CG$3="Attendance",
INDEX('Attendance Dump'!$E$2:$AI$400,
MATCH($A266,'Attendance Dump'!$B$2:$B$400,0),
MATCH(CG$2,'Attendance Dump'!$E$1:$AI$1,0)
),
INDEX('Active Hour''s Dump'!$D$3:$AH$337,
MATCH($C266,'Active Hour''s Dump'!$A$3:$A$337,0),
MATCH(CG$2,'Active Hour''s Dump'!$D$2:$AH$2,0)
))),"")</f>
        <v>9.0833333333333304</v>
      </c>
      <c r="CH266" s="13">
        <f>_xlfn.IFNA(IF(CH$3="Productivity",
INDEX('Productivity Dump'!$E$4:$AJ$500,
MATCH($A266,'Productivity Dump'!$A$4:$A$500,0),
MATCH(CH$2,'Productivity Dump'!$E$3:$AJ$3,0)
),
IF(CH$3="Attendance",
INDEX('Attendance Dump'!$E$2:$AI$400,
MATCH($A266,'Attendance Dump'!$B$2:$B$400,0),
MATCH(CH$2,'Attendance Dump'!$E$1:$AI$1,0)
),
INDEX('Active Hour''s Dump'!$D$3:$AH$337,
MATCH($C266,'Active Hour''s Dump'!$A$3:$A$337,0),
MATCH(CH$2,'Active Hour''s Dump'!$D$2:$AH$2,0)
))),"")</f>
        <v>1626.4480000000003</v>
      </c>
      <c r="CI266" s="13" t="str">
        <f>_xlfn.IFNA(IF(CI$3="Productivity",
INDEX('Productivity Dump'!$E$4:$AJ$500,
MATCH($A266,'Productivity Dump'!$A$4:$A$500,0),
MATCH(CI$2,'Productivity Dump'!$E$3:$AJ$3,0)
),
IF(CI$3="Attendance",
INDEX('Attendance Dump'!$E$2:$AI$400,
MATCH($A266,'Attendance Dump'!$B$2:$B$400,0),
MATCH(CI$2,'Attendance Dump'!$E$1:$AI$1,0)
),
INDEX('Active Hour''s Dump'!$D$3:$AH$337,
MATCH($C266,'Active Hour''s Dump'!$A$3:$A$337,0),
MATCH(CI$2,'Active Hour''s Dump'!$D$2:$AH$2,0)
))),"")</f>
        <v>P</v>
      </c>
      <c r="CJ266" s="54">
        <f>_xlfn.IFNA(IF(CJ$3="Productivity",
INDEX('Productivity Dump'!$E$4:$AJ$500,
MATCH($A266,'Productivity Dump'!$A$4:$A$500,0),
MATCH(CJ$2,'Productivity Dump'!$E$3:$AJ$3,0)
),
IF(CJ$3="Attendance",
INDEX('Attendance Dump'!$E$2:$AI$400,
MATCH($A266,'Attendance Dump'!$B$2:$B$400,0),
MATCH(CJ$2,'Attendance Dump'!$E$1:$AI$1,0)
),
INDEX('Active Hour''s Dump'!$D$3:$AH$337,
MATCH($C266,'Active Hour''s Dump'!$A$3:$A$337,0),
MATCH(CJ$2,'Active Hour''s Dump'!$D$2:$AH$2,0)
))),"")</f>
        <v>9.25</v>
      </c>
      <c r="CK266" s="13">
        <f>_xlfn.IFNA(IF(CK$3="Productivity",
INDEX('Productivity Dump'!$E$4:$AJ$500,
MATCH($A266,'Productivity Dump'!$A$4:$A$500,0),
MATCH(CK$2,'Productivity Dump'!$E$3:$AJ$3,0)
),
IF(CK$3="Attendance",
INDEX('Attendance Dump'!$E$2:$AI$400,
MATCH($A266,'Attendance Dump'!$B$2:$B$400,0),
MATCH(CK$2,'Attendance Dump'!$E$1:$AI$1,0)
),
INDEX('Active Hour''s Dump'!$D$3:$AH$337,
MATCH($C266,'Active Hour''s Dump'!$A$3:$A$337,0),
MATCH(CK$2,'Active Hour''s Dump'!$D$2:$AH$2,0)
))),"")</f>
        <v>971.20099999999991</v>
      </c>
      <c r="CL266" s="13" t="str">
        <f>_xlfn.IFNA(IF(CL$3="Productivity",
INDEX('Productivity Dump'!$E$4:$AJ$500,
MATCH($A266,'Productivity Dump'!$A$4:$A$500,0),
MATCH(CL$2,'Productivity Dump'!$E$3:$AJ$3,0)
),
IF(CL$3="Attendance",
INDEX('Attendance Dump'!$E$2:$AI$400,
MATCH($A266,'Attendance Dump'!$B$2:$B$400,0),
MATCH(CL$2,'Attendance Dump'!$E$1:$AI$1,0)
),
INDEX('Active Hour''s Dump'!$D$3:$AH$337,
MATCH($C266,'Active Hour''s Dump'!$A$3:$A$337,0),
MATCH(CL$2,'Active Hour''s Dump'!$D$2:$AH$2,0)
))),"")</f>
        <v>P</v>
      </c>
      <c r="CM266" s="54">
        <f>_xlfn.IFNA(IF(CM$3="Productivity",
INDEX('Productivity Dump'!$E$4:$AJ$500,
MATCH($A266,'Productivity Dump'!$A$4:$A$500,0),
MATCH(CM$2,'Productivity Dump'!$E$3:$AJ$3,0)
),
IF(CM$3="Attendance",
INDEX('Attendance Dump'!$E$2:$AI$400,
MATCH($A266,'Attendance Dump'!$B$2:$B$400,0),
MATCH(CM$2,'Attendance Dump'!$E$1:$AI$1,0)
),
INDEX('Active Hour''s Dump'!$D$3:$AH$337,
MATCH($C266,'Active Hour''s Dump'!$A$3:$A$337,0),
MATCH(CM$2,'Active Hour''s Dump'!$D$2:$AH$2,0)
))),"")</f>
        <v>5.4166666666666696</v>
      </c>
      <c r="CN266" s="13">
        <f>_xlfn.IFNA(IF(CN$3="Productivity",
INDEX('Productivity Dump'!$E$4:$AJ$500,
MATCH($A266,'Productivity Dump'!$A$4:$A$500,0),
MATCH(CN$2,'Productivity Dump'!$E$3:$AJ$3,0)
),
IF(CN$3="Attendance",
INDEX('Attendance Dump'!$E$2:$AI$400,
MATCH($A266,'Attendance Dump'!$B$2:$B$400,0),
MATCH(CN$2,'Attendance Dump'!$E$1:$AI$1,0)
),
INDEX('Active Hour''s Dump'!$D$3:$AH$337,
MATCH($C266,'Active Hour''s Dump'!$A$3:$A$337,0),
MATCH(CN$2,'Active Hour''s Dump'!$D$2:$AH$2,0)
))),"")</f>
        <v>0</v>
      </c>
      <c r="CO266" s="13">
        <f>_xlfn.IFNA(IF(CO$3="Productivity",
INDEX('Productivity Dump'!$E$4:$AJ$500,
MATCH($A266,'Productivity Dump'!$A$4:$A$500,0),
MATCH(CO$2,'Productivity Dump'!$E$3:$AJ$3,0)
),
IF(CO$3="Attendance",
INDEX('Attendance Dump'!$E$2:$AI$400,
MATCH($A266,'Attendance Dump'!$B$2:$B$400,0),
MATCH(CO$2,'Attendance Dump'!$E$1:$AI$1,0)
),
INDEX('Active Hour''s Dump'!$D$3:$AH$337,
MATCH($C266,'Active Hour''s Dump'!$A$3:$A$337,0),
MATCH(CO$2,'Active Hour''s Dump'!$D$2:$AH$2,0)
))),"")</f>
        <v>0</v>
      </c>
      <c r="CP266" s="54">
        <f>_xlfn.IFNA(IF(CP$3="Productivity",
INDEX('Productivity Dump'!$E$4:$AJ$500,
MATCH($A266,'Productivity Dump'!$A$4:$A$500,0),
MATCH(CP$2,'Productivity Dump'!$E$3:$AJ$3,0)
),
IF(CP$3="Attendance",
INDEX('Attendance Dump'!$E$2:$AI$400,
MATCH($A266,'Attendance Dump'!$B$2:$B$400,0),
MATCH(CP$2,'Attendance Dump'!$E$1:$AI$1,0)
),
INDEX('Active Hour''s Dump'!$D$3:$AH$337,
MATCH($C266,'Active Hour''s Dump'!$A$3:$A$337,0),
MATCH(CP$2,'Active Hour''s Dump'!$D$2:$AH$2,0)
))),"")</f>
        <v>0</v>
      </c>
      <c r="CQ266" s="13">
        <f>_xlfn.IFNA(IF(CQ$3="Productivity",
INDEX('Productivity Dump'!$E$4:$AJ$500,
MATCH($A266,'Productivity Dump'!$A$4:$A$500,0),
MATCH(CQ$2,'Productivity Dump'!$E$3:$AJ$3,0)
),
IF(CQ$3="Attendance",
INDEX('Attendance Dump'!$E$2:$AI$400,
MATCH($A266,'Attendance Dump'!$B$2:$B$400,0),
MATCH(CQ$2,'Attendance Dump'!$E$1:$AI$1,0)
),
INDEX('Active Hour''s Dump'!$D$3:$AH$337,
MATCH($C266,'Active Hour''s Dump'!$A$3:$A$337,0),
MATCH(CQ$2,'Active Hour''s Dump'!$D$2:$AH$2,0)
))),"")</f>
        <v>0</v>
      </c>
      <c r="CR266" s="13">
        <f>_xlfn.IFNA(IF(CR$3="Productivity",
INDEX('Productivity Dump'!$E$4:$AJ$500,
MATCH($A266,'Productivity Dump'!$A$4:$A$500,0),
MATCH(CR$2,'Productivity Dump'!$E$3:$AJ$3,0)
),
IF(CR$3="Attendance",
INDEX('Attendance Dump'!$E$2:$AI$400,
MATCH($A266,'Attendance Dump'!$B$2:$B$400,0),
MATCH(CR$2,'Attendance Dump'!$E$1:$AI$1,0)
),
INDEX('Active Hour''s Dump'!$D$3:$AH$337,
MATCH($C266,'Active Hour''s Dump'!$A$3:$A$337,0),
MATCH(CR$2,'Active Hour''s Dump'!$D$2:$AH$2,0)
))),"")</f>
        <v>0</v>
      </c>
      <c r="CS266" s="54">
        <f>_xlfn.IFNA(IF(CS$3="Productivity",
INDEX('Productivity Dump'!$E$4:$AJ$500,
MATCH($A266,'Productivity Dump'!$A$4:$A$500,0),
MATCH(CS$2,'Productivity Dump'!$E$3:$AJ$3,0)
),
IF(CS$3="Attendance",
INDEX('Attendance Dump'!$E$2:$AI$400,
MATCH($A266,'Attendance Dump'!$B$2:$B$400,0),
MATCH(CS$2,'Attendance Dump'!$E$1:$AI$1,0)
),
INDEX('Active Hour''s Dump'!$D$3:$AH$337,
MATCH($C266,'Active Hour''s Dump'!$A$3:$A$337,0),
MATCH(CS$2,'Active Hour''s Dump'!$D$2:$AH$2,0)
))),"")</f>
        <v>0</v>
      </c>
      <c r="CT266" s="13">
        <f>_xlfn.IFNA(IF(CT$3="Productivity",
INDEX('Productivity Dump'!$E$4:$AJ$500,
MATCH($A266,'Productivity Dump'!$A$4:$A$500,0),
MATCH(CT$2,'Productivity Dump'!$E$3:$AJ$3,0)
),
IF(CT$3="Attendance",
INDEX('Attendance Dump'!$E$2:$AI$400,
MATCH($A266,'Attendance Dump'!$B$2:$B$400,0),
MATCH(CT$2,'Attendance Dump'!$E$1:$AI$1,0)
),
INDEX('Active Hour''s Dump'!$D$3:$AH$337,
MATCH($C266,'Active Hour''s Dump'!$A$3:$A$337,0),
MATCH(CT$2,'Active Hour''s Dump'!$D$2:$AH$2,0)
))),"")</f>
        <v>0</v>
      </c>
      <c r="CU266" s="13">
        <f>_xlfn.IFNA(IF(CU$3="Productivity",
INDEX('Productivity Dump'!$E$4:$AJ$500,
MATCH($A266,'Productivity Dump'!$A$4:$A$500,0),
MATCH(CU$2,'Productivity Dump'!$E$3:$AJ$3,0)
),
IF(CU$3="Attendance",
INDEX('Attendance Dump'!$E$2:$AI$400,
MATCH($A266,'Attendance Dump'!$B$2:$B$400,0),
MATCH(CU$2,'Attendance Dump'!$E$1:$AI$1,0)
),
INDEX('Active Hour''s Dump'!$D$3:$AH$337,
MATCH($C266,'Active Hour''s Dump'!$A$3:$A$337,0),
MATCH(CU$2,'Active Hour''s Dump'!$D$2:$AH$2,0)
))),"")</f>
        <v>0</v>
      </c>
      <c r="CV266" s="54">
        <f>_xlfn.IFNA(IF(CV$3="Productivity",
INDEX('Productivity Dump'!$E$4:$AJ$500,
MATCH($A266,'Productivity Dump'!$A$4:$A$500,0),
MATCH(CV$2,'Productivity Dump'!$E$3:$AJ$3,0)
),
IF(CV$3="Attendance",
INDEX('Attendance Dump'!$E$2:$AI$400,
MATCH($A266,'Attendance Dump'!$B$2:$B$400,0),
MATCH(CV$2,'Attendance Dump'!$E$1:$AI$1,0)
),
INDEX('Active Hour''s Dump'!$D$3:$AH$337,
MATCH($C266,'Active Hour''s Dump'!$A$3:$A$337,0),
MATCH(CV$2,'Active Hour''s Dump'!$D$2:$AH$2,0)
))),"")</f>
        <v>0</v>
      </c>
      <c r="CW266" s="13"/>
      <c r="CX266" s="13"/>
      <c r="CY266" s="54"/>
      <c r="DA266" s="57">
        <f t="shared" si="87"/>
        <v>141.58333333333337</v>
      </c>
      <c r="DB266" s="35">
        <f t="shared" si="88"/>
        <v>20577.400000000009</v>
      </c>
      <c r="DC266" s="35">
        <f t="shared" si="83"/>
        <v>0</v>
      </c>
      <c r="DD266" s="35">
        <f t="shared" ca="1" si="86"/>
        <v>0</v>
      </c>
      <c r="DF266" s="32" cm="1">
        <f t="array" ref="DF266">SUMPRODUCT(
    (MOD(COLUMN(H266:CV266) - COLUMN(H266), 3) = 0) *
    (H266:CV266 = 0) *
    (I266:CW266 = "P") *
    (COUNTIF(UKHoliday, H$2:CV$2) = 0)
)</f>
        <v>0</v>
      </c>
      <c r="DG266" s="33" cm="1">
        <f t="array" ref="DG266">SUMPRODUCT(
  (MOD(COLUMN(H266:CV266) - COLUMN(H266), 3) = 0) *
  (H266:CV266 &gt; 0) *
  (H266:CV266 &lt; 0.5 * IF(((WEEKDAY(H$2:CV$2, 2) = 1) + (WEEKDAY(H$2:CV$2, 2) = 6)), G266, F266)) *
  (I266:CW266 = "P") *
  (COUNTIF(UKHoliday, H$2:CV$2) = 0)
)</f>
        <v>1</v>
      </c>
      <c r="DH266" s="33" cm="1">
        <f t="array" ref="DH266">SUMPRODUCT(
  (MOD(COLUMN(H266:CV266) - COLUMN(H266), 3) = 0) *
  (H266:CV266 &gt; 0.5 * IF(((WEEKDAY(H$2:CV$2, 2) = 1) + (WEEKDAY(H$2:CV$2, 2) = 6)), $G266, $F266)) *
  (H266:CV266 &lt; 0.8 * IF(((WEEKDAY(H$2:CV$2, 2) = 1) + (WEEKDAY(H$2:CV$2, 2) = 6)), $G266, $F266)) *
  (I266:CW266 = "P") *
  (COUNTIF(UKHoliday, H$2:CV$2) = 0)
)</f>
        <v>1</v>
      </c>
      <c r="DI266" s="33" cm="1">
        <f t="array" ref="DI266">SUMPRODUCT(
  (MOD(COLUMN(H266:CV266) - COLUMN(H266), 3) = 0) *
  (H266:CV266 &gt; 0.8 * IF(((WEEKDAY(H$2:CV$2, 2) = 1) + (WEEKDAY(H$2:CV$2, 2) = 6)), $G266, $F266)) *
  (H266:CV266 &lt; 1 * IF(((WEEKDAY(H$2:CV$2, 2) = 1) + (WEEKDAY(H$2:CV$2, 2) = 6)), $G266, $F266)) *
  (I266:CW266 = "P") *
  (COUNTIF(UKHoliday, H$2:CV$2) = 0)
)</f>
        <v>13</v>
      </c>
    </row>
    <row r="267" spans="1:113" x14ac:dyDescent="0.3">
      <c r="A267" s="8" t="s">
        <v>491</v>
      </c>
      <c r="B267" s="36" t="s">
        <v>849</v>
      </c>
      <c r="C267" s="9" t="s">
        <v>850</v>
      </c>
      <c r="D267" s="62" t="s">
        <v>945</v>
      </c>
      <c r="E267" s="35">
        <v>18600</v>
      </c>
      <c r="F267" s="35">
        <f t="shared" ref="F267:F276" si="89">E267/$C$1</f>
        <v>930</v>
      </c>
      <c r="G267" s="35">
        <f t="shared" ref="G267:G276" si="90">F267*0.5</f>
        <v>465</v>
      </c>
      <c r="H267" s="13">
        <f>_xlfn.IFNA(IF(H$3="Productivity",
INDEX('Productivity Dump'!$E$4:$AJ$500,
MATCH($A267,'Productivity Dump'!$A$4:$A$500,0),
MATCH(H$2,'Productivity Dump'!$E$3:$AJ$3,0)
),
IF(H$3="Attendance",
INDEX('Attendance Dump'!$E$2:$AI$400,
MATCH($A267,'Attendance Dump'!$B$2:$B$400,0),
MATCH(H$2,'Attendance Dump'!$E$1:$AI$1,0)
),
INDEX('Active Hour''s Dump'!$D$3:$AH$337,
MATCH($C267,'Active Hour''s Dump'!$A$3:$A$337,0),
MATCH(H$2,'Active Hour''s Dump'!$D$2:$AH$2,0)
))),"")</f>
        <v>943.19500000000028</v>
      </c>
      <c r="I267" s="13" t="str">
        <f>_xlfn.IFNA(IF(I$3="Productivity",
INDEX('Productivity Dump'!$E$4:$AJ$500,
MATCH($A267,'Productivity Dump'!$A$4:$A$500,0),
MATCH(I$2,'Productivity Dump'!$E$3:$AJ$3,0)
),
IF(I$3="Attendance",
INDEX('Attendance Dump'!$E$2:$AI$400,
MATCH($A267,'Attendance Dump'!$B$2:$B$400,0),
MATCH(I$2,'Attendance Dump'!$E$1:$AI$1,0)
),
INDEX('Active Hour''s Dump'!$D$3:$AH$337,
MATCH($C267,'Active Hour''s Dump'!$A$3:$A$337,0),
MATCH(I$2,'Active Hour''s Dump'!$D$2:$AH$2,0)
))),"")</f>
        <v>P</v>
      </c>
      <c r="J267" s="54">
        <f>_xlfn.IFNA(IF(J$3="Productivity",
INDEX('Productivity Dump'!$E$4:$AJ$500,
MATCH($A267,'Productivity Dump'!$A$4:$A$500,0),
MATCH(J$2,'Productivity Dump'!$E$3:$AJ$3,0)
),
IF(J$3="Attendance",
INDEX('Attendance Dump'!$E$2:$AI$400,
MATCH($A267,'Attendance Dump'!$B$2:$B$400,0),
MATCH(J$2,'Attendance Dump'!$E$1:$AI$1,0)
),
INDEX('Active Hour''s Dump'!$D$3:$AH$337,
MATCH($C267,'Active Hour''s Dump'!$A$3:$A$337,0),
MATCH(J$2,'Active Hour''s Dump'!$D$2:$AH$2,0)
))),"")</f>
        <v>10.25</v>
      </c>
      <c r="K267" s="13">
        <f>_xlfn.IFNA(IF(K$3="Productivity",
INDEX('Productivity Dump'!$E$4:$AJ$500,
MATCH($A267,'Productivity Dump'!$A$4:$A$500,0),
MATCH(K$2,'Productivity Dump'!$E$3:$AJ$3,0)
),
IF(K$3="Attendance",
INDEX('Attendance Dump'!$E$2:$AI$400,
MATCH($A267,'Attendance Dump'!$B$2:$B$400,0),
MATCH(K$2,'Attendance Dump'!$E$1:$AI$1,0)
),
INDEX('Active Hour''s Dump'!$D$3:$AH$337,
MATCH($C267,'Active Hour''s Dump'!$A$3:$A$337,0),
MATCH(K$2,'Active Hour''s Dump'!$D$2:$AH$2,0)
))),"")</f>
        <v>913.79399999999964</v>
      </c>
      <c r="L267" s="13" t="str">
        <f>_xlfn.IFNA(IF(L$3="Productivity",
INDEX('Productivity Dump'!$E$4:$AJ$500,
MATCH($A267,'Productivity Dump'!$A$4:$A$500,0),
MATCH(L$2,'Productivity Dump'!$E$3:$AJ$3,0)
),
IF(L$3="Attendance",
INDEX('Attendance Dump'!$E$2:$AI$400,
MATCH($A267,'Attendance Dump'!$B$2:$B$400,0),
MATCH(L$2,'Attendance Dump'!$E$1:$AI$1,0)
),
INDEX('Active Hour''s Dump'!$D$3:$AH$337,
MATCH($C267,'Active Hour''s Dump'!$A$3:$A$337,0),
MATCH(L$2,'Active Hour''s Dump'!$D$2:$AH$2,0)
))),"")</f>
        <v>P</v>
      </c>
      <c r="M267" s="54">
        <f>_xlfn.IFNA(IF(M$3="Productivity",
INDEX('Productivity Dump'!$E$4:$AJ$500,
MATCH($A267,'Productivity Dump'!$A$4:$A$500,0),
MATCH(M$2,'Productivity Dump'!$E$3:$AJ$3,0)
),
IF(M$3="Attendance",
INDEX('Attendance Dump'!$E$2:$AI$400,
MATCH($A267,'Attendance Dump'!$B$2:$B$400,0),
MATCH(M$2,'Attendance Dump'!$E$1:$AI$1,0)
),
INDEX('Active Hour''s Dump'!$D$3:$AH$337,
MATCH($C267,'Active Hour''s Dump'!$A$3:$A$337,0),
MATCH(M$2,'Active Hour''s Dump'!$D$2:$AH$2,0)
))),"")</f>
        <v>10.5833333333333</v>
      </c>
      <c r="N267" s="13">
        <f>_xlfn.IFNA(IF(N$3="Productivity",
INDEX('Productivity Dump'!$E$4:$AJ$500,
MATCH($A267,'Productivity Dump'!$A$4:$A$500,0),
MATCH(N$2,'Productivity Dump'!$E$3:$AJ$3,0)
),
IF(N$3="Attendance",
INDEX('Attendance Dump'!$E$2:$AI$400,
MATCH($A267,'Attendance Dump'!$B$2:$B$400,0),
MATCH(N$2,'Attendance Dump'!$E$1:$AI$1,0)
),
INDEX('Active Hour''s Dump'!$D$3:$AH$337,
MATCH($C267,'Active Hour''s Dump'!$A$3:$A$337,0),
MATCH(N$2,'Active Hour''s Dump'!$D$2:$AH$2,0)
))),"")</f>
        <v>902.58199999999999</v>
      </c>
      <c r="O267" s="13" t="str">
        <f>_xlfn.IFNA(IF(O$3="Productivity",
INDEX('Productivity Dump'!$E$4:$AJ$500,
MATCH($A267,'Productivity Dump'!$A$4:$A$500,0),
MATCH(O$2,'Productivity Dump'!$E$3:$AJ$3,0)
),
IF(O$3="Attendance",
INDEX('Attendance Dump'!$E$2:$AI$400,
MATCH($A267,'Attendance Dump'!$B$2:$B$400,0),
MATCH(O$2,'Attendance Dump'!$E$1:$AI$1,0)
),
INDEX('Active Hour''s Dump'!$D$3:$AH$337,
MATCH($C267,'Active Hour''s Dump'!$A$3:$A$337,0),
MATCH(O$2,'Active Hour''s Dump'!$D$2:$AH$2,0)
))),"")</f>
        <v>P</v>
      </c>
      <c r="P267" s="54">
        <f>_xlfn.IFNA(IF(P$3="Productivity",
INDEX('Productivity Dump'!$E$4:$AJ$500,
MATCH($A267,'Productivity Dump'!$A$4:$A$500,0),
MATCH(P$2,'Productivity Dump'!$E$3:$AJ$3,0)
),
IF(P$3="Attendance",
INDEX('Attendance Dump'!$E$2:$AI$400,
MATCH($A267,'Attendance Dump'!$B$2:$B$400,0),
MATCH(P$2,'Attendance Dump'!$E$1:$AI$1,0)
),
INDEX('Active Hour''s Dump'!$D$3:$AH$337,
MATCH($C267,'Active Hour''s Dump'!$A$3:$A$337,0),
MATCH(P$2,'Active Hour''s Dump'!$D$2:$AH$2,0)
))),"")</f>
        <v>8.8333333333333304</v>
      </c>
      <c r="Q267" s="13">
        <f>_xlfn.IFNA(IF(Q$3="Productivity",
INDEX('Productivity Dump'!$E$4:$AJ$500,
MATCH($A267,'Productivity Dump'!$A$4:$A$500,0),
MATCH(Q$2,'Productivity Dump'!$E$3:$AJ$3,0)
),
IF(Q$3="Attendance",
INDEX('Attendance Dump'!$E$2:$AI$400,
MATCH($A267,'Attendance Dump'!$B$2:$B$400,0),
MATCH(Q$2,'Attendance Dump'!$E$1:$AI$1,0)
),
INDEX('Active Hour''s Dump'!$D$3:$AH$337,
MATCH($C267,'Active Hour''s Dump'!$A$3:$A$337,0),
MATCH(Q$2,'Active Hour''s Dump'!$D$2:$AH$2,0)
))),"")</f>
        <v>0</v>
      </c>
      <c r="R267" s="13" t="str">
        <f>_xlfn.IFNA(IF(R$3="Productivity",
INDEX('Productivity Dump'!$E$4:$AJ$500,
MATCH($A267,'Productivity Dump'!$A$4:$A$500,0),
MATCH(R$2,'Productivity Dump'!$E$3:$AJ$3,0)
),
IF(R$3="Attendance",
INDEX('Attendance Dump'!$E$2:$AI$400,
MATCH($A267,'Attendance Dump'!$B$2:$B$400,0),
MATCH(R$2,'Attendance Dump'!$E$1:$AI$1,0)
),
INDEX('Active Hour''s Dump'!$D$3:$AH$337,
MATCH($C267,'Active Hour''s Dump'!$A$3:$A$337,0),
MATCH(R$2,'Active Hour''s Dump'!$D$2:$AH$2,0)
))),"")</f>
        <v>WO</v>
      </c>
      <c r="S267" s="54">
        <f>_xlfn.IFNA(IF(S$3="Productivity",
INDEX('Productivity Dump'!$E$4:$AJ$500,
MATCH($A267,'Productivity Dump'!$A$4:$A$500,0),
MATCH(S$2,'Productivity Dump'!$E$3:$AJ$3,0)
),
IF(S$3="Attendance",
INDEX('Attendance Dump'!$E$2:$AI$400,
MATCH($A267,'Attendance Dump'!$B$2:$B$400,0),
MATCH(S$2,'Attendance Dump'!$E$1:$AI$1,0)
),
INDEX('Active Hour''s Dump'!$D$3:$AH$337,
MATCH($C267,'Active Hour''s Dump'!$A$3:$A$337,0),
MATCH(S$2,'Active Hour''s Dump'!$D$2:$AH$2,0)
))),"")</f>
        <v>0</v>
      </c>
      <c r="T267" s="13">
        <f>_xlfn.IFNA(IF(T$3="Productivity",
INDEX('Productivity Dump'!$E$4:$AJ$500,
MATCH($A267,'Productivity Dump'!$A$4:$A$500,0),
MATCH(T$2,'Productivity Dump'!$E$3:$AJ$3,0)
),
IF(T$3="Attendance",
INDEX('Attendance Dump'!$E$2:$AI$400,
MATCH($A267,'Attendance Dump'!$B$2:$B$400,0),
MATCH(T$2,'Attendance Dump'!$E$1:$AI$1,0)
),
INDEX('Active Hour''s Dump'!$D$3:$AH$337,
MATCH($C267,'Active Hour''s Dump'!$A$3:$A$337,0),
MATCH(T$2,'Active Hour''s Dump'!$D$2:$AH$2,0)
))),"")</f>
        <v>440.98199999999997</v>
      </c>
      <c r="U267" s="13" t="str">
        <f>_xlfn.IFNA(IF(U$3="Productivity",
INDEX('Productivity Dump'!$E$4:$AJ$500,
MATCH($A267,'Productivity Dump'!$A$4:$A$500,0),
MATCH(U$2,'Productivity Dump'!$E$3:$AJ$3,0)
),
IF(U$3="Attendance",
INDEX('Attendance Dump'!$E$2:$AI$400,
MATCH($A267,'Attendance Dump'!$B$2:$B$400,0),
MATCH(U$2,'Attendance Dump'!$E$1:$AI$1,0)
),
INDEX('Active Hour''s Dump'!$D$3:$AH$337,
MATCH($C267,'Active Hour''s Dump'!$A$3:$A$337,0),
MATCH(U$2,'Active Hour''s Dump'!$D$2:$AH$2,0)
))),"")</f>
        <v>P</v>
      </c>
      <c r="V267" s="54">
        <f>_xlfn.IFNA(IF(V$3="Productivity",
INDEX('Productivity Dump'!$E$4:$AJ$500,
MATCH($A267,'Productivity Dump'!$A$4:$A$500,0),
MATCH(V$2,'Productivity Dump'!$E$3:$AJ$3,0)
),
IF(V$3="Attendance",
INDEX('Attendance Dump'!$E$2:$AI$400,
MATCH($A267,'Attendance Dump'!$B$2:$B$400,0),
MATCH(V$2,'Attendance Dump'!$E$1:$AI$1,0)
),
INDEX('Active Hour''s Dump'!$D$3:$AH$337,
MATCH($C267,'Active Hour''s Dump'!$A$3:$A$337,0),
MATCH(V$2,'Active Hour''s Dump'!$D$2:$AH$2,0)
))),"")</f>
        <v>5.4166666666666696</v>
      </c>
      <c r="W267" s="13">
        <f>_xlfn.IFNA(IF(W$3="Productivity",
INDEX('Productivity Dump'!$E$4:$AJ$500,
MATCH($A267,'Productivity Dump'!$A$4:$A$500,0),
MATCH(W$2,'Productivity Dump'!$E$3:$AJ$3,0)
),
IF(W$3="Attendance",
INDEX('Attendance Dump'!$E$2:$AI$400,
MATCH($A267,'Attendance Dump'!$B$2:$B$400,0),
MATCH(W$2,'Attendance Dump'!$E$1:$AI$1,0)
),
INDEX('Active Hour''s Dump'!$D$3:$AH$337,
MATCH($C267,'Active Hour''s Dump'!$A$3:$A$337,0),
MATCH(W$2,'Active Hour''s Dump'!$D$2:$AH$2,0)
))),"")</f>
        <v>966.77800000000002</v>
      </c>
      <c r="X267" s="13" t="str">
        <f>_xlfn.IFNA(IF(X$3="Productivity",
INDEX('Productivity Dump'!$E$4:$AJ$500,
MATCH($A267,'Productivity Dump'!$A$4:$A$500,0),
MATCH(X$2,'Productivity Dump'!$E$3:$AJ$3,0)
),
IF(X$3="Attendance",
INDEX('Attendance Dump'!$E$2:$AI$400,
MATCH($A267,'Attendance Dump'!$B$2:$B$400,0),
MATCH(X$2,'Attendance Dump'!$E$1:$AI$1,0)
),
INDEX('Active Hour''s Dump'!$D$3:$AH$337,
MATCH($C267,'Active Hour''s Dump'!$A$3:$A$337,0),
MATCH(X$2,'Active Hour''s Dump'!$D$2:$AH$2,0)
))),"")</f>
        <v>P</v>
      </c>
      <c r="Y267" s="54">
        <f>_xlfn.IFNA(IF(Y$3="Productivity",
INDEX('Productivity Dump'!$E$4:$AJ$500,
MATCH($A267,'Productivity Dump'!$A$4:$A$500,0),
MATCH(Y$2,'Productivity Dump'!$E$3:$AJ$3,0)
),
IF(Y$3="Attendance",
INDEX('Attendance Dump'!$E$2:$AI$400,
MATCH($A267,'Attendance Dump'!$B$2:$B$400,0),
MATCH(Y$2,'Attendance Dump'!$E$1:$AI$1,0)
),
INDEX('Active Hour''s Dump'!$D$3:$AH$337,
MATCH($C267,'Active Hour''s Dump'!$A$3:$A$337,0),
MATCH(Y$2,'Active Hour''s Dump'!$D$2:$AH$2,0)
))),"")</f>
        <v>8.8333333333333304</v>
      </c>
      <c r="Z267" s="13">
        <f>_xlfn.IFNA(IF(Z$3="Productivity",
INDEX('Productivity Dump'!$E$4:$AJ$500,
MATCH($A267,'Productivity Dump'!$A$4:$A$500,0),
MATCH(Z$2,'Productivity Dump'!$E$3:$AJ$3,0)
),
IF(Z$3="Attendance",
INDEX('Attendance Dump'!$E$2:$AI$400,
MATCH($A267,'Attendance Dump'!$B$2:$B$400,0),
MATCH(Z$2,'Attendance Dump'!$E$1:$AI$1,0)
),
INDEX('Active Hour''s Dump'!$D$3:$AH$337,
MATCH($C267,'Active Hour''s Dump'!$A$3:$A$337,0),
MATCH(Z$2,'Active Hour''s Dump'!$D$2:$AH$2,0)
))),"")</f>
        <v>927.97800000000007</v>
      </c>
      <c r="AA267" s="13" t="str">
        <f>_xlfn.IFNA(IF(AA$3="Productivity",
INDEX('Productivity Dump'!$E$4:$AJ$500,
MATCH($A267,'Productivity Dump'!$A$4:$A$500,0),
MATCH(AA$2,'Productivity Dump'!$E$3:$AJ$3,0)
),
IF(AA$3="Attendance",
INDEX('Attendance Dump'!$E$2:$AI$400,
MATCH($A267,'Attendance Dump'!$B$2:$B$400,0),
MATCH(AA$2,'Attendance Dump'!$E$1:$AI$1,0)
),
INDEX('Active Hour''s Dump'!$D$3:$AH$337,
MATCH($C267,'Active Hour''s Dump'!$A$3:$A$337,0),
MATCH(AA$2,'Active Hour''s Dump'!$D$2:$AH$2,0)
))),"")</f>
        <v>P</v>
      </c>
      <c r="AB267" s="54">
        <f>_xlfn.IFNA(IF(AB$3="Productivity",
INDEX('Productivity Dump'!$E$4:$AJ$500,
MATCH($A267,'Productivity Dump'!$A$4:$A$500,0),
MATCH(AB$2,'Productivity Dump'!$E$3:$AJ$3,0)
),
IF(AB$3="Attendance",
INDEX('Attendance Dump'!$E$2:$AI$400,
MATCH($A267,'Attendance Dump'!$B$2:$B$400,0),
MATCH(AB$2,'Attendance Dump'!$E$1:$AI$1,0)
),
INDEX('Active Hour''s Dump'!$D$3:$AH$337,
MATCH($C267,'Active Hour''s Dump'!$A$3:$A$337,0),
MATCH(AB$2,'Active Hour''s Dump'!$D$2:$AH$2,0)
))),"")</f>
        <v>10.0833333333333</v>
      </c>
      <c r="AC267" s="13">
        <f>_xlfn.IFNA(IF(AC$3="Productivity",
INDEX('Productivity Dump'!$E$4:$AJ$500,
MATCH($A267,'Productivity Dump'!$A$4:$A$500,0),
MATCH(AC$2,'Productivity Dump'!$E$3:$AJ$3,0)
),
IF(AC$3="Attendance",
INDEX('Attendance Dump'!$E$2:$AI$400,
MATCH($A267,'Attendance Dump'!$B$2:$B$400,0),
MATCH(AC$2,'Attendance Dump'!$E$1:$AI$1,0)
),
INDEX('Active Hour''s Dump'!$D$3:$AH$337,
MATCH($C267,'Active Hour''s Dump'!$A$3:$A$337,0),
MATCH(AC$2,'Active Hour''s Dump'!$D$2:$AH$2,0)
))),"")</f>
        <v>917.63699999999994</v>
      </c>
      <c r="AD267" s="13" t="str">
        <f>_xlfn.IFNA(IF(AD$3="Productivity",
INDEX('Productivity Dump'!$E$4:$AJ$500,
MATCH($A267,'Productivity Dump'!$A$4:$A$500,0),
MATCH(AD$2,'Productivity Dump'!$E$3:$AJ$3,0)
),
IF(AD$3="Attendance",
INDEX('Attendance Dump'!$E$2:$AI$400,
MATCH($A267,'Attendance Dump'!$B$2:$B$400,0),
MATCH(AD$2,'Attendance Dump'!$E$1:$AI$1,0)
),
INDEX('Active Hour''s Dump'!$D$3:$AH$337,
MATCH($C267,'Active Hour''s Dump'!$A$3:$A$337,0),
MATCH(AD$2,'Active Hour''s Dump'!$D$2:$AH$2,0)
))),"")</f>
        <v>P</v>
      </c>
      <c r="AE267" s="54">
        <f>_xlfn.IFNA(IF(AE$3="Productivity",
INDEX('Productivity Dump'!$E$4:$AJ$500,
MATCH($A267,'Productivity Dump'!$A$4:$A$500,0),
MATCH(AE$2,'Productivity Dump'!$E$3:$AJ$3,0)
),
IF(AE$3="Attendance",
INDEX('Attendance Dump'!$E$2:$AI$400,
MATCH($A267,'Attendance Dump'!$B$2:$B$400,0),
MATCH(AE$2,'Attendance Dump'!$E$1:$AI$1,0)
),
INDEX('Active Hour''s Dump'!$D$3:$AH$337,
MATCH($C267,'Active Hour''s Dump'!$A$3:$A$337,0),
MATCH(AE$2,'Active Hour''s Dump'!$D$2:$AH$2,0)
))),"")</f>
        <v>9.6666666666666696</v>
      </c>
      <c r="AF267" s="13">
        <f>_xlfn.IFNA(IF(AF$3="Productivity",
INDEX('Productivity Dump'!$E$4:$AJ$500,
MATCH($A267,'Productivity Dump'!$A$4:$A$500,0),
MATCH(AF$2,'Productivity Dump'!$E$3:$AJ$3,0)
),
IF(AF$3="Attendance",
INDEX('Attendance Dump'!$E$2:$AI$400,
MATCH($A267,'Attendance Dump'!$B$2:$B$400,0),
MATCH(AF$2,'Attendance Dump'!$E$1:$AI$1,0)
),
INDEX('Active Hour''s Dump'!$D$3:$AH$337,
MATCH($C267,'Active Hour''s Dump'!$A$3:$A$337,0),
MATCH(AF$2,'Active Hour''s Dump'!$D$2:$AH$2,0)
))),"")</f>
        <v>920.71500000000003</v>
      </c>
      <c r="AG267" s="13" t="str">
        <f>_xlfn.IFNA(IF(AG$3="Productivity",
INDEX('Productivity Dump'!$E$4:$AJ$500,
MATCH($A267,'Productivity Dump'!$A$4:$A$500,0),
MATCH(AG$2,'Productivity Dump'!$E$3:$AJ$3,0)
),
IF(AG$3="Attendance",
INDEX('Attendance Dump'!$E$2:$AI$400,
MATCH($A267,'Attendance Dump'!$B$2:$B$400,0),
MATCH(AG$2,'Attendance Dump'!$E$1:$AI$1,0)
),
INDEX('Active Hour''s Dump'!$D$3:$AH$337,
MATCH($C267,'Active Hour''s Dump'!$A$3:$A$337,0),
MATCH(AG$2,'Active Hour''s Dump'!$D$2:$AH$2,0)
))),"")</f>
        <v>P</v>
      </c>
      <c r="AH267" s="54">
        <f>_xlfn.IFNA(IF(AH$3="Productivity",
INDEX('Productivity Dump'!$E$4:$AJ$500,
MATCH($A267,'Productivity Dump'!$A$4:$A$500,0),
MATCH(AH$2,'Productivity Dump'!$E$3:$AJ$3,0)
),
IF(AH$3="Attendance",
INDEX('Attendance Dump'!$E$2:$AI$400,
MATCH($A267,'Attendance Dump'!$B$2:$B$400,0),
MATCH(AH$2,'Attendance Dump'!$E$1:$AI$1,0)
),
INDEX('Active Hour''s Dump'!$D$3:$AH$337,
MATCH($C267,'Active Hour''s Dump'!$A$3:$A$337,0),
MATCH(AH$2,'Active Hour''s Dump'!$D$2:$AH$2,0)
))),"")</f>
        <v>10</v>
      </c>
      <c r="AI267" s="13">
        <f>_xlfn.IFNA(IF(AI$3="Productivity",
INDEX('Productivity Dump'!$E$4:$AJ$500,
MATCH($A267,'Productivity Dump'!$A$4:$A$500,0),
MATCH(AI$2,'Productivity Dump'!$E$3:$AJ$3,0)
),
IF(AI$3="Attendance",
INDEX('Attendance Dump'!$E$2:$AI$400,
MATCH($A267,'Attendance Dump'!$B$2:$B$400,0),
MATCH(AI$2,'Attendance Dump'!$E$1:$AI$1,0)
),
INDEX('Active Hour''s Dump'!$D$3:$AH$337,
MATCH($C267,'Active Hour''s Dump'!$A$3:$A$337,0),
MATCH(AI$2,'Active Hour''s Dump'!$D$2:$AH$2,0)
))),"")</f>
        <v>0</v>
      </c>
      <c r="AJ267" s="13" t="str">
        <f>_xlfn.IFNA(IF(AJ$3="Productivity",
INDEX('Productivity Dump'!$E$4:$AJ$500,
MATCH($A267,'Productivity Dump'!$A$4:$A$500,0),
MATCH(AJ$2,'Productivity Dump'!$E$3:$AJ$3,0)
),
IF(AJ$3="Attendance",
INDEX('Attendance Dump'!$E$2:$AI$400,
MATCH($A267,'Attendance Dump'!$B$2:$B$400,0),
MATCH(AJ$2,'Attendance Dump'!$E$1:$AI$1,0)
),
INDEX('Active Hour''s Dump'!$D$3:$AH$337,
MATCH($C267,'Active Hour''s Dump'!$A$3:$A$337,0),
MATCH(AJ$2,'Active Hour''s Dump'!$D$2:$AH$2,0)
))),"")</f>
        <v>PL</v>
      </c>
      <c r="AK267" s="54">
        <f>_xlfn.IFNA(IF(AK$3="Productivity",
INDEX('Productivity Dump'!$E$4:$AJ$500,
MATCH($A267,'Productivity Dump'!$A$4:$A$500,0),
MATCH(AK$2,'Productivity Dump'!$E$3:$AJ$3,0)
),
IF(AK$3="Attendance",
INDEX('Attendance Dump'!$E$2:$AI$400,
MATCH($A267,'Attendance Dump'!$B$2:$B$400,0),
MATCH(AK$2,'Attendance Dump'!$E$1:$AI$1,0)
),
INDEX('Active Hour''s Dump'!$D$3:$AH$337,
MATCH($C267,'Active Hour''s Dump'!$A$3:$A$337,0),
MATCH(AK$2,'Active Hour''s Dump'!$D$2:$AH$2,0)
))),"")</f>
        <v>0</v>
      </c>
      <c r="AL267" s="13">
        <f>_xlfn.IFNA(IF(AL$3="Productivity",
INDEX('Productivity Dump'!$E$4:$AJ$500,
MATCH($A267,'Productivity Dump'!$A$4:$A$500,0),
MATCH(AL$2,'Productivity Dump'!$E$3:$AJ$3,0)
),
IF(AL$3="Attendance",
INDEX('Attendance Dump'!$E$2:$AI$400,
MATCH($A267,'Attendance Dump'!$B$2:$B$400,0),
MATCH(AL$2,'Attendance Dump'!$E$1:$AI$1,0)
),
INDEX('Active Hour''s Dump'!$D$3:$AH$337,
MATCH($C267,'Active Hour''s Dump'!$A$3:$A$337,0),
MATCH(AL$2,'Active Hour''s Dump'!$D$2:$AH$2,0)
))),"")</f>
        <v>0</v>
      </c>
      <c r="AM267" s="13" t="str">
        <f>_xlfn.IFNA(IF(AM$3="Productivity",
INDEX('Productivity Dump'!$E$4:$AJ$500,
MATCH($A267,'Productivity Dump'!$A$4:$A$500,0),
MATCH(AM$2,'Productivity Dump'!$E$3:$AJ$3,0)
),
IF(AM$3="Attendance",
INDEX('Attendance Dump'!$E$2:$AI$400,
MATCH($A267,'Attendance Dump'!$B$2:$B$400,0),
MATCH(AM$2,'Attendance Dump'!$E$1:$AI$1,0)
),
INDEX('Active Hour''s Dump'!$D$3:$AH$337,
MATCH($C267,'Active Hour''s Dump'!$A$3:$A$337,0),
MATCH(AM$2,'Active Hour''s Dump'!$D$2:$AH$2,0)
))),"")</f>
        <v>WO</v>
      </c>
      <c r="AN267" s="54">
        <f>_xlfn.IFNA(IF(AN$3="Productivity",
INDEX('Productivity Dump'!$E$4:$AJ$500,
MATCH($A267,'Productivity Dump'!$A$4:$A$500,0),
MATCH(AN$2,'Productivity Dump'!$E$3:$AJ$3,0)
),
IF(AN$3="Attendance",
INDEX('Attendance Dump'!$E$2:$AI$400,
MATCH($A267,'Attendance Dump'!$B$2:$B$400,0),
MATCH(AN$2,'Attendance Dump'!$E$1:$AI$1,0)
),
INDEX('Active Hour''s Dump'!$D$3:$AH$337,
MATCH($C267,'Active Hour''s Dump'!$A$3:$A$337,0),
MATCH(AN$2,'Active Hour''s Dump'!$D$2:$AH$2,0)
))),"")</f>
        <v>0</v>
      </c>
      <c r="AO267" s="13">
        <f>_xlfn.IFNA(IF(AO$3="Productivity",
INDEX('Productivity Dump'!$E$4:$AJ$500,
MATCH($A267,'Productivity Dump'!$A$4:$A$500,0),
MATCH(AO$2,'Productivity Dump'!$E$3:$AJ$3,0)
),
IF(AO$3="Attendance",
INDEX('Attendance Dump'!$E$2:$AI$400,
MATCH($A267,'Attendance Dump'!$B$2:$B$400,0),
MATCH(AO$2,'Attendance Dump'!$E$1:$AI$1,0)
),
INDEX('Active Hour''s Dump'!$D$3:$AH$337,
MATCH($C267,'Active Hour''s Dump'!$A$3:$A$337,0),
MATCH(AO$2,'Active Hour''s Dump'!$D$2:$AH$2,0)
))),"")</f>
        <v>449.05700000000002</v>
      </c>
      <c r="AP267" s="13" t="str">
        <f>_xlfn.IFNA(IF(AP$3="Productivity",
INDEX('Productivity Dump'!$E$4:$AJ$500,
MATCH($A267,'Productivity Dump'!$A$4:$A$500,0),
MATCH(AP$2,'Productivity Dump'!$E$3:$AJ$3,0)
),
IF(AP$3="Attendance",
INDEX('Attendance Dump'!$E$2:$AI$400,
MATCH($A267,'Attendance Dump'!$B$2:$B$400,0),
MATCH(AP$2,'Attendance Dump'!$E$1:$AI$1,0)
),
INDEX('Active Hour''s Dump'!$D$3:$AH$337,
MATCH($C267,'Active Hour''s Dump'!$A$3:$A$337,0),
MATCH(AP$2,'Active Hour''s Dump'!$D$2:$AH$2,0)
))),"")</f>
        <v>P</v>
      </c>
      <c r="AQ267" s="54">
        <f>_xlfn.IFNA(IF(AQ$3="Productivity",
INDEX('Productivity Dump'!$E$4:$AJ$500,
MATCH($A267,'Productivity Dump'!$A$4:$A$500,0),
MATCH(AQ$2,'Productivity Dump'!$E$3:$AJ$3,0)
),
IF(AQ$3="Attendance",
INDEX('Attendance Dump'!$E$2:$AI$400,
MATCH($A267,'Attendance Dump'!$B$2:$B$400,0),
MATCH(AQ$2,'Attendance Dump'!$E$1:$AI$1,0)
),
INDEX('Active Hour''s Dump'!$D$3:$AH$337,
MATCH($C267,'Active Hour''s Dump'!$A$3:$A$337,0),
MATCH(AQ$2,'Active Hour''s Dump'!$D$2:$AH$2,0)
))),"")</f>
        <v>5.1666666666666696</v>
      </c>
      <c r="AR267" s="13">
        <f>_xlfn.IFNA(IF(AR$3="Productivity",
INDEX('Productivity Dump'!$E$4:$AJ$500,
MATCH($A267,'Productivity Dump'!$A$4:$A$500,0),
MATCH(AR$2,'Productivity Dump'!$E$3:$AJ$3,0)
),
IF(AR$3="Attendance",
INDEX('Attendance Dump'!$E$2:$AI$400,
MATCH($A267,'Attendance Dump'!$B$2:$B$400,0),
MATCH(AR$2,'Attendance Dump'!$E$1:$AI$1,0)
),
INDEX('Active Hour''s Dump'!$D$3:$AH$337,
MATCH($C267,'Active Hour''s Dump'!$A$3:$A$337,0),
MATCH(AR$2,'Active Hour''s Dump'!$D$2:$AH$2,0)
))),"")</f>
        <v>886.9340000000002</v>
      </c>
      <c r="AS267" s="13" t="str">
        <f>_xlfn.IFNA(IF(AS$3="Productivity",
INDEX('Productivity Dump'!$E$4:$AJ$500,
MATCH($A267,'Productivity Dump'!$A$4:$A$500,0),
MATCH(AS$2,'Productivity Dump'!$E$3:$AJ$3,0)
),
IF(AS$3="Attendance",
INDEX('Attendance Dump'!$E$2:$AI$400,
MATCH($A267,'Attendance Dump'!$B$2:$B$400,0),
MATCH(AS$2,'Attendance Dump'!$E$1:$AI$1,0)
),
INDEX('Active Hour''s Dump'!$D$3:$AH$337,
MATCH($C267,'Active Hour''s Dump'!$A$3:$A$337,0),
MATCH(AS$2,'Active Hour''s Dump'!$D$2:$AH$2,0)
))),"")</f>
        <v>P</v>
      </c>
      <c r="AT267" s="54">
        <f>_xlfn.IFNA(IF(AT$3="Productivity",
INDEX('Productivity Dump'!$E$4:$AJ$500,
MATCH($A267,'Productivity Dump'!$A$4:$A$500,0),
MATCH(AT$2,'Productivity Dump'!$E$3:$AJ$3,0)
),
IF(AT$3="Attendance",
INDEX('Attendance Dump'!$E$2:$AI$400,
MATCH($A267,'Attendance Dump'!$B$2:$B$400,0),
MATCH(AT$2,'Attendance Dump'!$E$1:$AI$1,0)
),
INDEX('Active Hour''s Dump'!$D$3:$AH$337,
MATCH($C267,'Active Hour''s Dump'!$A$3:$A$337,0),
MATCH(AT$2,'Active Hour''s Dump'!$D$2:$AH$2,0)
))),"")</f>
        <v>10.75</v>
      </c>
      <c r="AU267" s="13">
        <f>_xlfn.IFNA(IF(AU$3="Productivity",
INDEX('Productivity Dump'!$E$4:$AJ$500,
MATCH($A267,'Productivity Dump'!$A$4:$A$500,0),
MATCH(AU$2,'Productivity Dump'!$E$3:$AJ$3,0)
),
IF(AU$3="Attendance",
INDEX('Attendance Dump'!$E$2:$AI$400,
MATCH($A267,'Attendance Dump'!$B$2:$B$400,0),
MATCH(AU$2,'Attendance Dump'!$E$1:$AI$1,0)
),
INDEX('Active Hour''s Dump'!$D$3:$AH$337,
MATCH($C267,'Active Hour''s Dump'!$A$3:$A$337,0),
MATCH(AU$2,'Active Hour''s Dump'!$D$2:$AH$2,0)
))),"")</f>
        <v>945.97300000000018</v>
      </c>
      <c r="AV267" s="13" t="str">
        <f>_xlfn.IFNA(IF(AV$3="Productivity",
INDEX('Productivity Dump'!$E$4:$AJ$500,
MATCH($A267,'Productivity Dump'!$A$4:$A$500,0),
MATCH(AV$2,'Productivity Dump'!$E$3:$AJ$3,0)
),
IF(AV$3="Attendance",
INDEX('Attendance Dump'!$E$2:$AI$400,
MATCH($A267,'Attendance Dump'!$B$2:$B$400,0),
MATCH(AV$2,'Attendance Dump'!$E$1:$AI$1,0)
),
INDEX('Active Hour''s Dump'!$D$3:$AH$337,
MATCH($C267,'Active Hour''s Dump'!$A$3:$A$337,0),
MATCH(AV$2,'Active Hour''s Dump'!$D$2:$AH$2,0)
))),"")</f>
        <v>P</v>
      </c>
      <c r="AW267" s="54">
        <f>_xlfn.IFNA(IF(AW$3="Productivity",
INDEX('Productivity Dump'!$E$4:$AJ$500,
MATCH($A267,'Productivity Dump'!$A$4:$A$500,0),
MATCH(AW$2,'Productivity Dump'!$E$3:$AJ$3,0)
),
IF(AW$3="Attendance",
INDEX('Attendance Dump'!$E$2:$AI$400,
MATCH($A267,'Attendance Dump'!$B$2:$B$400,0),
MATCH(AW$2,'Attendance Dump'!$E$1:$AI$1,0)
),
INDEX('Active Hour''s Dump'!$D$3:$AH$337,
MATCH($C267,'Active Hour''s Dump'!$A$3:$A$337,0),
MATCH(AW$2,'Active Hour''s Dump'!$D$2:$AH$2,0)
))),"")</f>
        <v>10.4166666666667</v>
      </c>
      <c r="AX267" s="13">
        <f>_xlfn.IFNA(IF(AX$3="Productivity",
INDEX('Productivity Dump'!$E$4:$AJ$500,
MATCH($A267,'Productivity Dump'!$A$4:$A$500,0),
MATCH(AX$2,'Productivity Dump'!$E$3:$AJ$3,0)
),
IF(AX$3="Attendance",
INDEX('Attendance Dump'!$E$2:$AI$400,
MATCH($A267,'Attendance Dump'!$B$2:$B$400,0),
MATCH(AX$2,'Attendance Dump'!$E$1:$AI$1,0)
),
INDEX('Active Hour''s Dump'!$D$3:$AH$337,
MATCH($C267,'Active Hour''s Dump'!$A$3:$A$337,0),
MATCH(AX$2,'Active Hour''s Dump'!$D$2:$AH$2,0)
))),"")</f>
        <v>912.86900000000003</v>
      </c>
      <c r="AY267" s="13" t="str">
        <f>_xlfn.IFNA(IF(AY$3="Productivity",
INDEX('Productivity Dump'!$E$4:$AJ$500,
MATCH($A267,'Productivity Dump'!$A$4:$A$500,0),
MATCH(AY$2,'Productivity Dump'!$E$3:$AJ$3,0)
),
IF(AY$3="Attendance",
INDEX('Attendance Dump'!$E$2:$AI$400,
MATCH($A267,'Attendance Dump'!$B$2:$B$400,0),
MATCH(AY$2,'Attendance Dump'!$E$1:$AI$1,0)
),
INDEX('Active Hour''s Dump'!$D$3:$AH$337,
MATCH($C267,'Active Hour''s Dump'!$A$3:$A$337,0),
MATCH(AY$2,'Active Hour''s Dump'!$D$2:$AH$2,0)
))),"")</f>
        <v>P</v>
      </c>
      <c r="AZ267" s="54">
        <f>_xlfn.IFNA(IF(AZ$3="Productivity",
INDEX('Productivity Dump'!$E$4:$AJ$500,
MATCH($A267,'Productivity Dump'!$A$4:$A$500,0),
MATCH(AZ$2,'Productivity Dump'!$E$3:$AJ$3,0)
),
IF(AZ$3="Attendance",
INDEX('Attendance Dump'!$E$2:$AI$400,
MATCH($A267,'Attendance Dump'!$B$2:$B$400,0),
MATCH(AZ$2,'Attendance Dump'!$E$1:$AI$1,0)
),
INDEX('Active Hour''s Dump'!$D$3:$AH$337,
MATCH($C267,'Active Hour''s Dump'!$A$3:$A$337,0),
MATCH(AZ$2,'Active Hour''s Dump'!$D$2:$AH$2,0)
))),"")</f>
        <v>9.9166666666666696</v>
      </c>
      <c r="BA267" s="13">
        <f>_xlfn.IFNA(IF(BA$3="Productivity",
INDEX('Productivity Dump'!$E$4:$AJ$500,
MATCH($A267,'Productivity Dump'!$A$4:$A$500,0),
MATCH(BA$2,'Productivity Dump'!$E$3:$AJ$3,0)
),
IF(BA$3="Attendance",
INDEX('Attendance Dump'!$E$2:$AI$400,
MATCH($A267,'Attendance Dump'!$B$2:$B$400,0),
MATCH(BA$2,'Attendance Dump'!$E$1:$AI$1,0)
),
INDEX('Active Hour''s Dump'!$D$3:$AH$337,
MATCH($C267,'Active Hour''s Dump'!$A$3:$A$337,0),
MATCH(BA$2,'Active Hour''s Dump'!$D$2:$AH$2,0)
))),"")</f>
        <v>942.3280000000002</v>
      </c>
      <c r="BB267" s="13" t="str">
        <f>_xlfn.IFNA(IF(BB$3="Productivity",
INDEX('Productivity Dump'!$E$4:$AJ$500,
MATCH($A267,'Productivity Dump'!$A$4:$A$500,0),
MATCH(BB$2,'Productivity Dump'!$E$3:$AJ$3,0)
),
IF(BB$3="Attendance",
INDEX('Attendance Dump'!$E$2:$AI$400,
MATCH($A267,'Attendance Dump'!$B$2:$B$400,0),
MATCH(BB$2,'Attendance Dump'!$E$1:$AI$1,0)
),
INDEX('Active Hour''s Dump'!$D$3:$AH$337,
MATCH($C267,'Active Hour''s Dump'!$A$3:$A$337,0),
MATCH(BB$2,'Active Hour''s Dump'!$D$2:$AH$2,0)
))),"")</f>
        <v>P</v>
      </c>
      <c r="BC267" s="54">
        <f>_xlfn.IFNA(IF(BC$3="Productivity",
INDEX('Productivity Dump'!$E$4:$AJ$500,
MATCH($A267,'Productivity Dump'!$A$4:$A$500,0),
MATCH(BC$2,'Productivity Dump'!$E$3:$AJ$3,0)
),
IF(BC$3="Attendance",
INDEX('Attendance Dump'!$E$2:$AI$400,
MATCH($A267,'Attendance Dump'!$B$2:$B$400,0),
MATCH(BC$2,'Attendance Dump'!$E$1:$AI$1,0)
),
INDEX('Active Hour''s Dump'!$D$3:$AH$337,
MATCH($C267,'Active Hour''s Dump'!$A$3:$A$337,0),
MATCH(BC$2,'Active Hour''s Dump'!$D$2:$AH$2,0)
))),"")</f>
        <v>9.9166666666666696</v>
      </c>
      <c r="BD267" s="13">
        <f>_xlfn.IFNA(IF(BD$3="Productivity",
INDEX('Productivity Dump'!$E$4:$AJ$500,
MATCH($A267,'Productivity Dump'!$A$4:$A$500,0),
MATCH(BD$2,'Productivity Dump'!$E$3:$AJ$3,0)
),
IF(BD$3="Attendance",
INDEX('Attendance Dump'!$E$2:$AI$400,
MATCH($A267,'Attendance Dump'!$B$2:$B$400,0),
MATCH(BD$2,'Attendance Dump'!$E$1:$AI$1,0)
),
INDEX('Active Hour''s Dump'!$D$3:$AH$337,
MATCH($C267,'Active Hour''s Dump'!$A$3:$A$337,0),
MATCH(BD$2,'Active Hour''s Dump'!$D$2:$AH$2,0)
))),"")</f>
        <v>792.42799999999988</v>
      </c>
      <c r="BE267" s="13" t="str">
        <f>_xlfn.IFNA(IF(BE$3="Productivity",
INDEX('Productivity Dump'!$E$4:$AJ$500,
MATCH($A267,'Productivity Dump'!$A$4:$A$500,0),
MATCH(BE$2,'Productivity Dump'!$E$3:$AJ$3,0)
),
IF(BE$3="Attendance",
INDEX('Attendance Dump'!$E$2:$AI$400,
MATCH($A267,'Attendance Dump'!$B$2:$B$400,0),
MATCH(BE$2,'Attendance Dump'!$E$1:$AI$1,0)
),
INDEX('Active Hour''s Dump'!$D$3:$AH$337,
MATCH($C267,'Active Hour''s Dump'!$A$3:$A$337,0),
MATCH(BE$2,'Active Hour''s Dump'!$D$2:$AH$2,0)
))),"")</f>
        <v>P</v>
      </c>
      <c r="BF267" s="54">
        <f>_xlfn.IFNA(IF(BF$3="Productivity",
INDEX('Productivity Dump'!$E$4:$AJ$500,
MATCH($A267,'Productivity Dump'!$A$4:$A$500,0),
MATCH(BF$2,'Productivity Dump'!$E$3:$AJ$3,0)
),
IF(BF$3="Attendance",
INDEX('Attendance Dump'!$E$2:$AI$400,
MATCH($A267,'Attendance Dump'!$B$2:$B$400,0),
MATCH(BF$2,'Attendance Dump'!$E$1:$AI$1,0)
),
INDEX('Active Hour''s Dump'!$D$3:$AH$337,
MATCH($C267,'Active Hour''s Dump'!$A$3:$A$337,0),
MATCH(BF$2,'Active Hour''s Dump'!$D$2:$AH$2,0)
))),"")</f>
        <v>8.5</v>
      </c>
      <c r="BG267" s="13">
        <f>_xlfn.IFNA(IF(BG$3="Productivity",
INDEX('Productivity Dump'!$E$4:$AJ$500,
MATCH($A267,'Productivity Dump'!$A$4:$A$500,0),
MATCH(BG$2,'Productivity Dump'!$E$3:$AJ$3,0)
),
IF(BG$3="Attendance",
INDEX('Attendance Dump'!$E$2:$AI$400,
MATCH($A267,'Attendance Dump'!$B$2:$B$400,0),
MATCH(BG$2,'Attendance Dump'!$E$1:$AI$1,0)
),
INDEX('Active Hour''s Dump'!$D$3:$AH$337,
MATCH($C267,'Active Hour''s Dump'!$A$3:$A$337,0),
MATCH(BG$2,'Active Hour''s Dump'!$D$2:$AH$2,0)
))),"")</f>
        <v>0</v>
      </c>
      <c r="BH267" s="13" t="str">
        <f>_xlfn.IFNA(IF(BH$3="Productivity",
INDEX('Productivity Dump'!$E$4:$AJ$500,
MATCH($A267,'Productivity Dump'!$A$4:$A$500,0),
MATCH(BH$2,'Productivity Dump'!$E$3:$AJ$3,0)
),
IF(BH$3="Attendance",
INDEX('Attendance Dump'!$E$2:$AI$400,
MATCH($A267,'Attendance Dump'!$B$2:$B$400,0),
MATCH(BH$2,'Attendance Dump'!$E$1:$AI$1,0)
),
INDEX('Active Hour''s Dump'!$D$3:$AH$337,
MATCH($C267,'Active Hour''s Dump'!$A$3:$A$337,0),
MATCH(BH$2,'Active Hour''s Dump'!$D$2:$AH$2,0)
))),"")</f>
        <v>WO</v>
      </c>
      <c r="BI267" s="54">
        <f>_xlfn.IFNA(IF(BI$3="Productivity",
INDEX('Productivity Dump'!$E$4:$AJ$500,
MATCH($A267,'Productivity Dump'!$A$4:$A$500,0),
MATCH(BI$2,'Productivity Dump'!$E$3:$AJ$3,0)
),
IF(BI$3="Attendance",
INDEX('Attendance Dump'!$E$2:$AI$400,
MATCH($A267,'Attendance Dump'!$B$2:$B$400,0),
MATCH(BI$2,'Attendance Dump'!$E$1:$AI$1,0)
),
INDEX('Active Hour''s Dump'!$D$3:$AH$337,
MATCH($C267,'Active Hour''s Dump'!$A$3:$A$337,0),
MATCH(BI$2,'Active Hour''s Dump'!$D$2:$AH$2,0)
))),"")</f>
        <v>0</v>
      </c>
      <c r="BJ267" s="13">
        <f>_xlfn.IFNA(IF(BJ$3="Productivity",
INDEX('Productivity Dump'!$E$4:$AJ$500,
MATCH($A267,'Productivity Dump'!$A$4:$A$500,0),
MATCH(BJ$2,'Productivity Dump'!$E$3:$AJ$3,0)
),
IF(BJ$3="Attendance",
INDEX('Attendance Dump'!$E$2:$AI$400,
MATCH($A267,'Attendance Dump'!$B$2:$B$400,0),
MATCH(BJ$2,'Attendance Dump'!$E$1:$AI$1,0)
),
INDEX('Active Hour''s Dump'!$D$3:$AH$337,
MATCH($C267,'Active Hour''s Dump'!$A$3:$A$337,0),
MATCH(BJ$2,'Active Hour''s Dump'!$D$2:$AH$2,0)
))),"")</f>
        <v>0</v>
      </c>
      <c r="BK267" s="13" t="str">
        <f>_xlfn.IFNA(IF(BK$3="Productivity",
INDEX('Productivity Dump'!$E$4:$AJ$500,
MATCH($A267,'Productivity Dump'!$A$4:$A$500,0),
MATCH(BK$2,'Productivity Dump'!$E$3:$AJ$3,0)
),
IF(BK$3="Attendance",
INDEX('Attendance Dump'!$E$2:$AI$400,
MATCH($A267,'Attendance Dump'!$B$2:$B$400,0),
MATCH(BK$2,'Attendance Dump'!$E$1:$AI$1,0)
),
INDEX('Active Hour''s Dump'!$D$3:$AH$337,
MATCH($C267,'Active Hour''s Dump'!$A$3:$A$337,0),
MATCH(BK$2,'Active Hour''s Dump'!$D$2:$AH$2,0)
))),"")</f>
        <v>PL</v>
      </c>
      <c r="BL267" s="54">
        <f>_xlfn.IFNA(IF(BL$3="Productivity",
INDEX('Productivity Dump'!$E$4:$AJ$500,
MATCH($A267,'Productivity Dump'!$A$4:$A$500,0),
MATCH(BL$2,'Productivity Dump'!$E$3:$AJ$3,0)
),
IF(BL$3="Attendance",
INDEX('Attendance Dump'!$E$2:$AI$400,
MATCH($A267,'Attendance Dump'!$B$2:$B$400,0),
MATCH(BL$2,'Attendance Dump'!$E$1:$AI$1,0)
),
INDEX('Active Hour''s Dump'!$D$3:$AH$337,
MATCH($C267,'Active Hour''s Dump'!$A$3:$A$337,0),
MATCH(BL$2,'Active Hour''s Dump'!$D$2:$AH$2,0)
))),"")</f>
        <v>0</v>
      </c>
      <c r="BM267" s="13">
        <f>_xlfn.IFNA(IF(BM$3="Productivity",
INDEX('Productivity Dump'!$E$4:$AJ$500,
MATCH($A267,'Productivity Dump'!$A$4:$A$500,0),
MATCH(BM$2,'Productivity Dump'!$E$3:$AJ$3,0)
),
IF(BM$3="Attendance",
INDEX('Attendance Dump'!$E$2:$AI$400,
MATCH($A267,'Attendance Dump'!$B$2:$B$400,0),
MATCH(BM$2,'Attendance Dump'!$E$1:$AI$1,0)
),
INDEX('Active Hour''s Dump'!$D$3:$AH$337,
MATCH($C267,'Active Hour''s Dump'!$A$3:$A$337,0),
MATCH(BM$2,'Active Hour''s Dump'!$D$2:$AH$2,0)
))),"")</f>
        <v>921.02699999999993</v>
      </c>
      <c r="BN267" s="13" t="str">
        <f>_xlfn.IFNA(IF(BN$3="Productivity",
INDEX('Productivity Dump'!$E$4:$AJ$500,
MATCH($A267,'Productivity Dump'!$A$4:$A$500,0),
MATCH(BN$2,'Productivity Dump'!$E$3:$AJ$3,0)
),
IF(BN$3="Attendance",
INDEX('Attendance Dump'!$E$2:$AI$400,
MATCH($A267,'Attendance Dump'!$B$2:$B$400,0),
MATCH(BN$2,'Attendance Dump'!$E$1:$AI$1,0)
),
INDEX('Active Hour''s Dump'!$D$3:$AH$337,
MATCH($C267,'Active Hour''s Dump'!$A$3:$A$337,0),
MATCH(BN$2,'Active Hour''s Dump'!$D$2:$AH$2,0)
))),"")</f>
        <v>P</v>
      </c>
      <c r="BO267" s="54">
        <f>_xlfn.IFNA(IF(BO$3="Productivity",
INDEX('Productivity Dump'!$E$4:$AJ$500,
MATCH($A267,'Productivity Dump'!$A$4:$A$500,0),
MATCH(BO$2,'Productivity Dump'!$E$3:$AJ$3,0)
),
IF(BO$3="Attendance",
INDEX('Attendance Dump'!$E$2:$AI$400,
MATCH($A267,'Attendance Dump'!$B$2:$B$400,0),
MATCH(BO$2,'Attendance Dump'!$E$1:$AI$1,0)
),
INDEX('Active Hour''s Dump'!$D$3:$AH$337,
MATCH($C267,'Active Hour''s Dump'!$A$3:$A$337,0),
MATCH(BO$2,'Active Hour''s Dump'!$D$2:$AH$2,0)
))),"")</f>
        <v>11.0833333333333</v>
      </c>
      <c r="BP267" s="13">
        <f>_xlfn.IFNA(IF(BP$3="Productivity",
INDEX('Productivity Dump'!$E$4:$AJ$500,
MATCH($A267,'Productivity Dump'!$A$4:$A$500,0),
MATCH(BP$2,'Productivity Dump'!$E$3:$AJ$3,0)
),
IF(BP$3="Attendance",
INDEX('Attendance Dump'!$E$2:$AI$400,
MATCH($A267,'Attendance Dump'!$B$2:$B$400,0),
MATCH(BP$2,'Attendance Dump'!$E$1:$AI$1,0)
),
INDEX('Active Hour''s Dump'!$D$3:$AH$337,
MATCH($C267,'Active Hour''s Dump'!$A$3:$A$337,0),
MATCH(BP$2,'Active Hour''s Dump'!$D$2:$AH$2,0)
))),"")</f>
        <v>938.78199999999993</v>
      </c>
      <c r="BQ267" s="13" t="str">
        <f>_xlfn.IFNA(IF(BQ$3="Productivity",
INDEX('Productivity Dump'!$E$4:$AJ$500,
MATCH($A267,'Productivity Dump'!$A$4:$A$500,0),
MATCH(BQ$2,'Productivity Dump'!$E$3:$AJ$3,0)
),
IF(BQ$3="Attendance",
INDEX('Attendance Dump'!$E$2:$AI$400,
MATCH($A267,'Attendance Dump'!$B$2:$B$400,0),
MATCH(BQ$2,'Attendance Dump'!$E$1:$AI$1,0)
),
INDEX('Active Hour''s Dump'!$D$3:$AH$337,
MATCH($C267,'Active Hour''s Dump'!$A$3:$A$337,0),
MATCH(BQ$2,'Active Hour''s Dump'!$D$2:$AH$2,0)
))),"")</f>
        <v>P</v>
      </c>
      <c r="BR267" s="54">
        <f>_xlfn.IFNA(IF(BR$3="Productivity",
INDEX('Productivity Dump'!$E$4:$AJ$500,
MATCH($A267,'Productivity Dump'!$A$4:$A$500,0),
MATCH(BR$2,'Productivity Dump'!$E$3:$AJ$3,0)
),
IF(BR$3="Attendance",
INDEX('Attendance Dump'!$E$2:$AI$400,
MATCH($A267,'Attendance Dump'!$B$2:$B$400,0),
MATCH(BR$2,'Attendance Dump'!$E$1:$AI$1,0)
),
INDEX('Active Hour''s Dump'!$D$3:$AH$337,
MATCH($C267,'Active Hour''s Dump'!$A$3:$A$337,0),
MATCH(BR$2,'Active Hour''s Dump'!$D$2:$AH$2,0)
))),"")</f>
        <v>10.3333333333333</v>
      </c>
      <c r="BS267" s="13">
        <f>_xlfn.IFNA(IF(BS$3="Productivity",
INDEX('Productivity Dump'!$E$4:$AJ$500,
MATCH($A267,'Productivity Dump'!$A$4:$A$500,0),
MATCH(BS$2,'Productivity Dump'!$E$3:$AJ$3,0)
),
IF(BS$3="Attendance",
INDEX('Attendance Dump'!$E$2:$AI$400,
MATCH($A267,'Attendance Dump'!$B$2:$B$400,0),
MATCH(BS$2,'Attendance Dump'!$E$1:$AI$1,0)
),
INDEX('Active Hour''s Dump'!$D$3:$AH$337,
MATCH($C267,'Active Hour''s Dump'!$A$3:$A$337,0),
MATCH(BS$2,'Active Hour''s Dump'!$D$2:$AH$2,0)
))),"")</f>
        <v>942.04900000000021</v>
      </c>
      <c r="BT267" s="13" t="str">
        <f>_xlfn.IFNA(IF(BT$3="Productivity",
INDEX('Productivity Dump'!$E$4:$AJ$500,
MATCH($A267,'Productivity Dump'!$A$4:$A$500,0),
MATCH(BT$2,'Productivity Dump'!$E$3:$AJ$3,0)
),
IF(BT$3="Attendance",
INDEX('Attendance Dump'!$E$2:$AI$400,
MATCH($A267,'Attendance Dump'!$B$2:$B$400,0),
MATCH(BT$2,'Attendance Dump'!$E$1:$AI$1,0)
),
INDEX('Active Hour''s Dump'!$D$3:$AH$337,
MATCH($C267,'Active Hour''s Dump'!$A$3:$A$337,0),
MATCH(BT$2,'Active Hour''s Dump'!$D$2:$AH$2,0)
))),"")</f>
        <v>H(P)</v>
      </c>
      <c r="BU267" s="54">
        <f>_xlfn.IFNA(IF(BU$3="Productivity",
INDEX('Productivity Dump'!$E$4:$AJ$500,
MATCH($A267,'Productivity Dump'!$A$4:$A$500,0),
MATCH(BU$2,'Productivity Dump'!$E$3:$AJ$3,0)
),
IF(BU$3="Attendance",
INDEX('Attendance Dump'!$E$2:$AI$400,
MATCH($A267,'Attendance Dump'!$B$2:$B$400,0),
MATCH(BU$2,'Attendance Dump'!$E$1:$AI$1,0)
),
INDEX('Active Hour''s Dump'!$D$3:$AH$337,
MATCH($C267,'Active Hour''s Dump'!$A$3:$A$337,0),
MATCH(BU$2,'Active Hour''s Dump'!$D$2:$AH$2,0)
))),"")</f>
        <v>10.25</v>
      </c>
      <c r="BV267" s="13">
        <f>_xlfn.IFNA(IF(BV$3="Productivity",
INDEX('Productivity Dump'!$E$4:$AJ$500,
MATCH($A267,'Productivity Dump'!$A$4:$A$500,0),
MATCH(BV$2,'Productivity Dump'!$E$3:$AJ$3,0)
),
IF(BV$3="Attendance",
INDEX('Attendance Dump'!$E$2:$AI$400,
MATCH($A267,'Attendance Dump'!$B$2:$B$400,0),
MATCH(BV$2,'Attendance Dump'!$E$1:$AI$1,0)
),
INDEX('Active Hour''s Dump'!$D$3:$AH$337,
MATCH($C267,'Active Hour''s Dump'!$A$3:$A$337,0),
MATCH(BV$2,'Active Hour''s Dump'!$D$2:$AH$2,0)
))),"")</f>
        <v>922.48599999999999</v>
      </c>
      <c r="BW267" s="13" t="str">
        <f>_xlfn.IFNA(IF(BW$3="Productivity",
INDEX('Productivity Dump'!$E$4:$AJ$500,
MATCH($A267,'Productivity Dump'!$A$4:$A$500,0),
MATCH(BW$2,'Productivity Dump'!$E$3:$AJ$3,0)
),
IF(BW$3="Attendance",
INDEX('Attendance Dump'!$E$2:$AI$400,
MATCH($A267,'Attendance Dump'!$B$2:$B$400,0),
MATCH(BW$2,'Attendance Dump'!$E$1:$AI$1,0)
),
INDEX('Active Hour''s Dump'!$D$3:$AH$337,
MATCH($C267,'Active Hour''s Dump'!$A$3:$A$337,0),
MATCH(BW$2,'Active Hour''s Dump'!$D$2:$AH$2,0)
))),"")</f>
        <v>P</v>
      </c>
      <c r="BX267" s="54">
        <f>_xlfn.IFNA(IF(BX$3="Productivity",
INDEX('Productivity Dump'!$E$4:$AJ$500,
MATCH($A267,'Productivity Dump'!$A$4:$A$500,0),
MATCH(BX$2,'Productivity Dump'!$E$3:$AJ$3,0)
),
IF(BX$3="Attendance",
INDEX('Attendance Dump'!$E$2:$AI$400,
MATCH($A267,'Attendance Dump'!$B$2:$B$400,0),
MATCH(BX$2,'Attendance Dump'!$E$1:$AI$1,0)
),
INDEX('Active Hour''s Dump'!$D$3:$AH$337,
MATCH($C267,'Active Hour''s Dump'!$A$3:$A$337,0),
MATCH(BX$2,'Active Hour''s Dump'!$D$2:$AH$2,0)
))),"")</f>
        <v>9.9166666666666696</v>
      </c>
      <c r="BY267" s="13">
        <f>_xlfn.IFNA(IF(BY$3="Productivity",
INDEX('Productivity Dump'!$E$4:$AJ$500,
MATCH($A267,'Productivity Dump'!$A$4:$A$500,0),
MATCH(BY$2,'Productivity Dump'!$E$3:$AJ$3,0)
),
IF(BY$3="Attendance",
INDEX('Attendance Dump'!$E$2:$AI$400,
MATCH($A267,'Attendance Dump'!$B$2:$B$400,0),
MATCH(BY$2,'Attendance Dump'!$E$1:$AI$1,0)
),
INDEX('Active Hour''s Dump'!$D$3:$AH$337,
MATCH($C267,'Active Hour''s Dump'!$A$3:$A$337,0),
MATCH(BY$2,'Active Hour''s Dump'!$D$2:$AH$2,0)
))),"")</f>
        <v>489.61100000000005</v>
      </c>
      <c r="BZ267" s="13" t="str">
        <f>_xlfn.IFNA(IF(BZ$3="Productivity",
INDEX('Productivity Dump'!$E$4:$AJ$500,
MATCH($A267,'Productivity Dump'!$A$4:$A$500,0),
MATCH(BZ$2,'Productivity Dump'!$E$3:$AJ$3,0)
),
IF(BZ$3="Attendance",
INDEX('Attendance Dump'!$E$2:$AI$400,
MATCH($A267,'Attendance Dump'!$B$2:$B$400,0),
MATCH(BZ$2,'Attendance Dump'!$E$1:$AI$1,0)
),
INDEX('Active Hour''s Dump'!$D$3:$AH$337,
MATCH($C267,'Active Hour''s Dump'!$A$3:$A$337,0),
MATCH(BZ$2,'Active Hour''s Dump'!$D$2:$AH$2,0)
))),"")</f>
        <v>P</v>
      </c>
      <c r="CA267" s="54">
        <f>_xlfn.IFNA(IF(CA$3="Productivity",
INDEX('Productivity Dump'!$E$4:$AJ$500,
MATCH($A267,'Productivity Dump'!$A$4:$A$500,0),
MATCH(CA$2,'Productivity Dump'!$E$3:$AJ$3,0)
),
IF(CA$3="Attendance",
INDEX('Attendance Dump'!$E$2:$AI$400,
MATCH($A267,'Attendance Dump'!$B$2:$B$400,0),
MATCH(CA$2,'Attendance Dump'!$E$1:$AI$1,0)
),
INDEX('Active Hour''s Dump'!$D$3:$AH$337,
MATCH($C267,'Active Hour''s Dump'!$A$3:$A$337,0),
MATCH(CA$2,'Active Hour''s Dump'!$D$2:$AH$2,0)
))),"")</f>
        <v>5.4166666666666696</v>
      </c>
      <c r="CB267" s="13">
        <f>_xlfn.IFNA(IF(CB$3="Productivity",
INDEX('Productivity Dump'!$E$4:$AJ$500,
MATCH($A267,'Productivity Dump'!$A$4:$A$500,0),
MATCH(CB$2,'Productivity Dump'!$E$3:$AJ$3,0)
),
IF(CB$3="Attendance",
INDEX('Attendance Dump'!$E$2:$AI$400,
MATCH($A267,'Attendance Dump'!$B$2:$B$400,0),
MATCH(CB$2,'Attendance Dump'!$E$1:$AI$1,0)
),
INDEX('Active Hour''s Dump'!$D$3:$AH$337,
MATCH($C267,'Active Hour''s Dump'!$A$3:$A$337,0),
MATCH(CB$2,'Active Hour''s Dump'!$D$2:$AH$2,0)
))),"")</f>
        <v>0</v>
      </c>
      <c r="CC267" s="13" t="str">
        <f>_xlfn.IFNA(IF(CC$3="Productivity",
INDEX('Productivity Dump'!$E$4:$AJ$500,
MATCH($A267,'Productivity Dump'!$A$4:$A$500,0),
MATCH(CC$2,'Productivity Dump'!$E$3:$AJ$3,0)
),
IF(CC$3="Attendance",
INDEX('Attendance Dump'!$E$2:$AI$400,
MATCH($A267,'Attendance Dump'!$B$2:$B$400,0),
MATCH(CC$2,'Attendance Dump'!$E$1:$AI$1,0)
),
INDEX('Active Hour''s Dump'!$D$3:$AH$337,
MATCH($C267,'Active Hour''s Dump'!$A$3:$A$337,0),
MATCH(CC$2,'Active Hour''s Dump'!$D$2:$AH$2,0)
))),"")</f>
        <v>WO</v>
      </c>
      <c r="CD267" s="54">
        <f>_xlfn.IFNA(IF(CD$3="Productivity",
INDEX('Productivity Dump'!$E$4:$AJ$500,
MATCH($A267,'Productivity Dump'!$A$4:$A$500,0),
MATCH(CD$2,'Productivity Dump'!$E$3:$AJ$3,0)
),
IF(CD$3="Attendance",
INDEX('Attendance Dump'!$E$2:$AI$400,
MATCH($A267,'Attendance Dump'!$B$2:$B$400,0),
MATCH(CD$2,'Attendance Dump'!$E$1:$AI$1,0)
),
INDEX('Active Hour''s Dump'!$D$3:$AH$337,
MATCH($C267,'Active Hour''s Dump'!$A$3:$A$337,0),
MATCH(CD$2,'Active Hour''s Dump'!$D$2:$AH$2,0)
))),"")</f>
        <v>0</v>
      </c>
      <c r="CE267" s="13">
        <f>_xlfn.IFNA(IF(CE$3="Productivity",
INDEX('Productivity Dump'!$E$4:$AJ$500,
MATCH($A267,'Productivity Dump'!$A$4:$A$500,0),
MATCH(CE$2,'Productivity Dump'!$E$3:$AJ$3,0)
),
IF(CE$3="Attendance",
INDEX('Attendance Dump'!$E$2:$AI$400,
MATCH($A267,'Attendance Dump'!$B$2:$B$400,0),
MATCH(CE$2,'Attendance Dump'!$E$1:$AI$1,0)
),
INDEX('Active Hour''s Dump'!$D$3:$AH$337,
MATCH($C267,'Active Hour''s Dump'!$A$3:$A$337,0),
MATCH(CE$2,'Active Hour''s Dump'!$D$2:$AH$2,0)
))),"")</f>
        <v>626.41300000000001</v>
      </c>
      <c r="CF267" s="13" t="str">
        <f>_xlfn.IFNA(IF(CF$3="Productivity",
INDEX('Productivity Dump'!$E$4:$AJ$500,
MATCH($A267,'Productivity Dump'!$A$4:$A$500,0),
MATCH(CF$2,'Productivity Dump'!$E$3:$AJ$3,0)
),
IF(CF$3="Attendance",
INDEX('Attendance Dump'!$E$2:$AI$400,
MATCH($A267,'Attendance Dump'!$B$2:$B$400,0),
MATCH(CF$2,'Attendance Dump'!$E$1:$AI$1,0)
),
INDEX('Active Hour''s Dump'!$D$3:$AH$337,
MATCH($C267,'Active Hour''s Dump'!$A$3:$A$337,0),
MATCH(CF$2,'Active Hour''s Dump'!$D$2:$AH$2,0)
))),"")</f>
        <v>P</v>
      </c>
      <c r="CG267" s="54">
        <f>_xlfn.IFNA(IF(CG$3="Productivity",
INDEX('Productivity Dump'!$E$4:$AJ$500,
MATCH($A267,'Productivity Dump'!$A$4:$A$500,0),
MATCH(CG$2,'Productivity Dump'!$E$3:$AJ$3,0)
),
IF(CG$3="Attendance",
INDEX('Attendance Dump'!$E$2:$AI$400,
MATCH($A267,'Attendance Dump'!$B$2:$B$400,0),
MATCH(CG$2,'Attendance Dump'!$E$1:$AI$1,0)
),
INDEX('Active Hour''s Dump'!$D$3:$AH$337,
MATCH($C267,'Active Hour''s Dump'!$A$3:$A$337,0),
MATCH(CG$2,'Active Hour''s Dump'!$D$2:$AH$2,0)
))),"")</f>
        <v>7.5</v>
      </c>
      <c r="CH267" s="13">
        <f>_xlfn.IFNA(IF(CH$3="Productivity",
INDEX('Productivity Dump'!$E$4:$AJ$500,
MATCH($A267,'Productivity Dump'!$A$4:$A$500,0),
MATCH(CH$2,'Productivity Dump'!$E$3:$AJ$3,0)
),
IF(CH$3="Attendance",
INDEX('Attendance Dump'!$E$2:$AI$400,
MATCH($A267,'Attendance Dump'!$B$2:$B$400,0),
MATCH(CH$2,'Attendance Dump'!$E$1:$AI$1,0)
),
INDEX('Active Hour''s Dump'!$D$3:$AH$337,
MATCH($C267,'Active Hour''s Dump'!$A$3:$A$337,0),
MATCH(CH$2,'Active Hour''s Dump'!$D$2:$AH$2,0)
))),"")</f>
        <v>953.5150000000001</v>
      </c>
      <c r="CI267" s="13" t="str">
        <f>_xlfn.IFNA(IF(CI$3="Productivity",
INDEX('Productivity Dump'!$E$4:$AJ$500,
MATCH($A267,'Productivity Dump'!$A$4:$A$500,0),
MATCH(CI$2,'Productivity Dump'!$E$3:$AJ$3,0)
),
IF(CI$3="Attendance",
INDEX('Attendance Dump'!$E$2:$AI$400,
MATCH($A267,'Attendance Dump'!$B$2:$B$400,0),
MATCH(CI$2,'Attendance Dump'!$E$1:$AI$1,0)
),
INDEX('Active Hour''s Dump'!$D$3:$AH$337,
MATCH($C267,'Active Hour''s Dump'!$A$3:$A$337,0),
MATCH(CI$2,'Active Hour''s Dump'!$D$2:$AH$2,0)
))),"")</f>
        <v>P</v>
      </c>
      <c r="CJ267" s="54">
        <f>_xlfn.IFNA(IF(CJ$3="Productivity",
INDEX('Productivity Dump'!$E$4:$AJ$500,
MATCH($A267,'Productivity Dump'!$A$4:$A$500,0),
MATCH(CJ$2,'Productivity Dump'!$E$3:$AJ$3,0)
),
IF(CJ$3="Attendance",
INDEX('Attendance Dump'!$E$2:$AI$400,
MATCH($A267,'Attendance Dump'!$B$2:$B$400,0),
MATCH(CJ$2,'Attendance Dump'!$E$1:$AI$1,0)
),
INDEX('Active Hour''s Dump'!$D$3:$AH$337,
MATCH($C267,'Active Hour''s Dump'!$A$3:$A$337,0),
MATCH(CJ$2,'Active Hour''s Dump'!$D$2:$AH$2,0)
))),"")</f>
        <v>11</v>
      </c>
      <c r="CK267" s="13">
        <f>_xlfn.IFNA(IF(CK$3="Productivity",
INDEX('Productivity Dump'!$E$4:$AJ$500,
MATCH($A267,'Productivity Dump'!$A$4:$A$500,0),
MATCH(CK$2,'Productivity Dump'!$E$3:$AJ$3,0)
),
IF(CK$3="Attendance",
INDEX('Attendance Dump'!$E$2:$AI$400,
MATCH($A267,'Attendance Dump'!$B$2:$B$400,0),
MATCH(CK$2,'Attendance Dump'!$E$1:$AI$1,0)
),
INDEX('Active Hour''s Dump'!$D$3:$AH$337,
MATCH($C267,'Active Hour''s Dump'!$A$3:$A$337,0),
MATCH(CK$2,'Active Hour''s Dump'!$D$2:$AH$2,0)
))),"")</f>
        <v>972.26800000000014</v>
      </c>
      <c r="CL267" s="13" t="str">
        <f>_xlfn.IFNA(IF(CL$3="Productivity",
INDEX('Productivity Dump'!$E$4:$AJ$500,
MATCH($A267,'Productivity Dump'!$A$4:$A$500,0),
MATCH(CL$2,'Productivity Dump'!$E$3:$AJ$3,0)
),
IF(CL$3="Attendance",
INDEX('Attendance Dump'!$E$2:$AI$400,
MATCH($A267,'Attendance Dump'!$B$2:$B$400,0),
MATCH(CL$2,'Attendance Dump'!$E$1:$AI$1,0)
),
INDEX('Active Hour''s Dump'!$D$3:$AH$337,
MATCH($C267,'Active Hour''s Dump'!$A$3:$A$337,0),
MATCH(CL$2,'Active Hour''s Dump'!$D$2:$AH$2,0)
))),"")</f>
        <v>P</v>
      </c>
      <c r="CM267" s="54">
        <f>_xlfn.IFNA(IF(CM$3="Productivity",
INDEX('Productivity Dump'!$E$4:$AJ$500,
MATCH($A267,'Productivity Dump'!$A$4:$A$500,0),
MATCH(CM$2,'Productivity Dump'!$E$3:$AJ$3,0)
),
IF(CM$3="Attendance",
INDEX('Attendance Dump'!$E$2:$AI$400,
MATCH($A267,'Attendance Dump'!$B$2:$B$400,0),
MATCH(CM$2,'Attendance Dump'!$E$1:$AI$1,0)
),
INDEX('Active Hour''s Dump'!$D$3:$AH$337,
MATCH($C267,'Active Hour''s Dump'!$A$3:$A$337,0),
MATCH(CM$2,'Active Hour''s Dump'!$D$2:$AH$2,0)
))),"")</f>
        <v>11.6666666666667</v>
      </c>
      <c r="CN267" s="13">
        <f>_xlfn.IFNA(IF(CN$3="Productivity",
INDEX('Productivity Dump'!$E$4:$AJ$500,
MATCH($A267,'Productivity Dump'!$A$4:$A$500,0),
MATCH(CN$2,'Productivity Dump'!$E$3:$AJ$3,0)
),
IF(CN$3="Attendance",
INDEX('Attendance Dump'!$E$2:$AI$400,
MATCH($A267,'Attendance Dump'!$B$2:$B$400,0),
MATCH(CN$2,'Attendance Dump'!$E$1:$AI$1,0)
),
INDEX('Active Hour''s Dump'!$D$3:$AH$337,
MATCH($C267,'Active Hour''s Dump'!$A$3:$A$337,0),
MATCH(CN$2,'Active Hour''s Dump'!$D$2:$AH$2,0)
))),"")</f>
        <v>0</v>
      </c>
      <c r="CO267" s="13">
        <f>_xlfn.IFNA(IF(CO$3="Productivity",
INDEX('Productivity Dump'!$E$4:$AJ$500,
MATCH($A267,'Productivity Dump'!$A$4:$A$500,0),
MATCH(CO$2,'Productivity Dump'!$E$3:$AJ$3,0)
),
IF(CO$3="Attendance",
INDEX('Attendance Dump'!$E$2:$AI$400,
MATCH($A267,'Attendance Dump'!$B$2:$B$400,0),
MATCH(CO$2,'Attendance Dump'!$E$1:$AI$1,0)
),
INDEX('Active Hour''s Dump'!$D$3:$AH$337,
MATCH($C267,'Active Hour''s Dump'!$A$3:$A$337,0),
MATCH(CO$2,'Active Hour''s Dump'!$D$2:$AH$2,0)
))),"")</f>
        <v>0</v>
      </c>
      <c r="CP267" s="54">
        <f>_xlfn.IFNA(IF(CP$3="Productivity",
INDEX('Productivity Dump'!$E$4:$AJ$500,
MATCH($A267,'Productivity Dump'!$A$4:$A$500,0),
MATCH(CP$2,'Productivity Dump'!$E$3:$AJ$3,0)
),
IF(CP$3="Attendance",
INDEX('Attendance Dump'!$E$2:$AI$400,
MATCH($A267,'Attendance Dump'!$B$2:$B$400,0),
MATCH(CP$2,'Attendance Dump'!$E$1:$AI$1,0)
),
INDEX('Active Hour''s Dump'!$D$3:$AH$337,
MATCH($C267,'Active Hour''s Dump'!$A$3:$A$337,0),
MATCH(CP$2,'Active Hour''s Dump'!$D$2:$AH$2,0)
))),"")</f>
        <v>0</v>
      </c>
      <c r="CQ267" s="13">
        <f>_xlfn.IFNA(IF(CQ$3="Productivity",
INDEX('Productivity Dump'!$E$4:$AJ$500,
MATCH($A267,'Productivity Dump'!$A$4:$A$500,0),
MATCH(CQ$2,'Productivity Dump'!$E$3:$AJ$3,0)
),
IF(CQ$3="Attendance",
INDEX('Attendance Dump'!$E$2:$AI$400,
MATCH($A267,'Attendance Dump'!$B$2:$B$400,0),
MATCH(CQ$2,'Attendance Dump'!$E$1:$AI$1,0)
),
INDEX('Active Hour''s Dump'!$D$3:$AH$337,
MATCH($C267,'Active Hour''s Dump'!$A$3:$A$337,0),
MATCH(CQ$2,'Active Hour''s Dump'!$D$2:$AH$2,0)
))),"")</f>
        <v>0</v>
      </c>
      <c r="CR267" s="13">
        <f>_xlfn.IFNA(IF(CR$3="Productivity",
INDEX('Productivity Dump'!$E$4:$AJ$500,
MATCH($A267,'Productivity Dump'!$A$4:$A$500,0),
MATCH(CR$2,'Productivity Dump'!$E$3:$AJ$3,0)
),
IF(CR$3="Attendance",
INDEX('Attendance Dump'!$E$2:$AI$400,
MATCH($A267,'Attendance Dump'!$B$2:$B$400,0),
MATCH(CR$2,'Attendance Dump'!$E$1:$AI$1,0)
),
INDEX('Active Hour''s Dump'!$D$3:$AH$337,
MATCH($C267,'Active Hour''s Dump'!$A$3:$A$337,0),
MATCH(CR$2,'Active Hour''s Dump'!$D$2:$AH$2,0)
))),"")</f>
        <v>0</v>
      </c>
      <c r="CS267" s="54">
        <f>_xlfn.IFNA(IF(CS$3="Productivity",
INDEX('Productivity Dump'!$E$4:$AJ$500,
MATCH($A267,'Productivity Dump'!$A$4:$A$500,0),
MATCH(CS$2,'Productivity Dump'!$E$3:$AJ$3,0)
),
IF(CS$3="Attendance",
INDEX('Attendance Dump'!$E$2:$AI$400,
MATCH($A267,'Attendance Dump'!$B$2:$B$400,0),
MATCH(CS$2,'Attendance Dump'!$E$1:$AI$1,0)
),
INDEX('Active Hour''s Dump'!$D$3:$AH$337,
MATCH($C267,'Active Hour''s Dump'!$A$3:$A$337,0),
MATCH(CS$2,'Active Hour''s Dump'!$D$2:$AH$2,0)
))),"")</f>
        <v>0</v>
      </c>
      <c r="CT267" s="13">
        <f>_xlfn.IFNA(IF(CT$3="Productivity",
INDEX('Productivity Dump'!$E$4:$AJ$500,
MATCH($A267,'Productivity Dump'!$A$4:$A$500,0),
MATCH(CT$2,'Productivity Dump'!$E$3:$AJ$3,0)
),
IF(CT$3="Attendance",
INDEX('Attendance Dump'!$E$2:$AI$400,
MATCH($A267,'Attendance Dump'!$B$2:$B$400,0),
MATCH(CT$2,'Attendance Dump'!$E$1:$AI$1,0)
),
INDEX('Active Hour''s Dump'!$D$3:$AH$337,
MATCH($C267,'Active Hour''s Dump'!$A$3:$A$337,0),
MATCH(CT$2,'Active Hour''s Dump'!$D$2:$AH$2,0)
))),"")</f>
        <v>0</v>
      </c>
      <c r="CU267" s="13">
        <f>_xlfn.IFNA(IF(CU$3="Productivity",
INDEX('Productivity Dump'!$E$4:$AJ$500,
MATCH($A267,'Productivity Dump'!$A$4:$A$500,0),
MATCH(CU$2,'Productivity Dump'!$E$3:$AJ$3,0)
),
IF(CU$3="Attendance",
INDEX('Attendance Dump'!$E$2:$AI$400,
MATCH($A267,'Attendance Dump'!$B$2:$B$400,0),
MATCH(CU$2,'Attendance Dump'!$E$1:$AI$1,0)
),
INDEX('Active Hour''s Dump'!$D$3:$AH$337,
MATCH($C267,'Active Hour''s Dump'!$A$3:$A$337,0),
MATCH(CU$2,'Active Hour''s Dump'!$D$2:$AH$2,0)
))),"")</f>
        <v>0</v>
      </c>
      <c r="CV267" s="54">
        <f>_xlfn.IFNA(IF(CV$3="Productivity",
INDEX('Productivity Dump'!$E$4:$AJ$500,
MATCH($A267,'Productivity Dump'!$A$4:$A$500,0),
MATCH(CV$2,'Productivity Dump'!$E$3:$AJ$3,0)
),
IF(CV$3="Attendance",
INDEX('Attendance Dump'!$E$2:$AI$400,
MATCH($A267,'Attendance Dump'!$B$2:$B$400,0),
MATCH(CV$2,'Attendance Dump'!$E$1:$AI$1,0)
),
INDEX('Active Hour''s Dump'!$D$3:$AH$337,
MATCH($C267,'Active Hour''s Dump'!$A$3:$A$337,0),
MATCH(CV$2,'Active Hour''s Dump'!$D$2:$AH$2,0)
))),"")</f>
        <v>0</v>
      </c>
      <c r="CW267" s="13"/>
      <c r="CX267" s="13"/>
      <c r="CY267" s="54"/>
      <c r="DA267" s="57">
        <f t="shared" si="87"/>
        <v>205.49999999999994</v>
      </c>
      <c r="DB267" s="35">
        <f t="shared" si="88"/>
        <v>18629.401000000002</v>
      </c>
      <c r="DC267" s="35">
        <f t="shared" ref="DC267:DC278" si="91">MAX(0,E267-DB267)</f>
        <v>0</v>
      </c>
      <c r="DD267" s="35">
        <f t="shared" ref="DD267:DD278" ca="1" si="92">IFERROR(MAX(0,DC267/$DC$2),DC267)</f>
        <v>0</v>
      </c>
      <c r="DF267" s="32" cm="1">
        <f t="array" ref="DF267">SUMPRODUCT(
    (MOD(COLUMN(H267:CV267) - COLUMN(H267), 3) = 0) *
    (H267:CV267 = 0) *
    (I267:CW267 = "P") *
    (COUNTIF(UKHoliday, H$2:CV$2) = 0)
)</f>
        <v>0</v>
      </c>
      <c r="DG267" s="33" cm="1">
        <f t="array" ref="DG267">SUMPRODUCT(
  (MOD(COLUMN(H267:CV267) - COLUMN(H267), 3) = 0) *
  (H267:CV267 &gt; 0) *
  (H267:CV267 &lt; 0.5 * IF(((WEEKDAY(H$2:CV$2, 2) = 1) + (WEEKDAY(H$2:CV$2, 2) = 6)), G267, F267)) *
  (I267:CW267 = "P") *
  (COUNTIF(UKHoliday, H$2:CV$2) = 0)
)</f>
        <v>0</v>
      </c>
      <c r="DH267" s="33" cm="1">
        <f t="array" ref="DH267">SUMPRODUCT(
  (MOD(COLUMN(H267:CV267) - COLUMN(H267), 3) = 0) *
  (H267:CV267 &gt; 0.5 * IF(((WEEKDAY(H$2:CV$2, 2) = 1) + (WEEKDAY(H$2:CV$2, 2) = 6)), $G267, $F267)) *
  (H267:CV267 &lt; 0.8 * IF(((WEEKDAY(H$2:CV$2, 2) = 1) + (WEEKDAY(H$2:CV$2, 2) = 6)), $G267, $F267)) *
  (I267:CW267 = "P") *
  (COUNTIF(UKHoliday, H$2:CV$2) = 0)
)</f>
        <v>0</v>
      </c>
      <c r="DI267" s="33" cm="1">
        <f t="array" ref="DI267">SUMPRODUCT(
  (MOD(COLUMN(H267:CV267) - COLUMN(H267), 3) = 0) *
  (H267:CV267 &gt; 0.8 * IF(((WEEKDAY(H$2:CV$2, 2) = 1) + (WEEKDAY(H$2:CV$2, 2) = 6)), $G267, $F267)) *
  (H267:CV267 &lt; 1 * IF(((WEEKDAY(H$2:CV$2, 2) = 1) + (WEEKDAY(H$2:CV$2, 2) = 6)), $G267, $F267)) *
  (I267:CW267 = "P") *
  (COUNTIF(UKHoliday, H$2:CV$2) = 0)
)</f>
        <v>10</v>
      </c>
    </row>
    <row r="268" spans="1:113" x14ac:dyDescent="0.3">
      <c r="A268" s="8" t="s">
        <v>354</v>
      </c>
      <c r="B268" s="36" t="s">
        <v>939</v>
      </c>
      <c r="C268" s="9" t="s">
        <v>851</v>
      </c>
      <c r="D268" s="62" t="s">
        <v>450</v>
      </c>
      <c r="E268" s="35">
        <v>18600</v>
      </c>
      <c r="F268" s="35">
        <f t="shared" si="89"/>
        <v>930</v>
      </c>
      <c r="G268" s="35">
        <f t="shared" si="90"/>
        <v>465</v>
      </c>
      <c r="H268" s="13">
        <f>_xlfn.IFNA(IF(H$3="Productivity",
INDEX('Productivity Dump'!$E$4:$AJ$500,
MATCH($A268,'Productivity Dump'!$A$4:$A$500,0),
MATCH(H$2,'Productivity Dump'!$E$3:$AJ$3,0)
),
IF(H$3="Attendance",
INDEX('Attendance Dump'!$E$2:$AI$400,
MATCH($A268,'Attendance Dump'!$B$2:$B$400,0),
MATCH(H$2,'Attendance Dump'!$E$1:$AI$1,0)
),
INDEX('Active Hour''s Dump'!$D$3:$AH$337,
MATCH($C268,'Active Hour''s Dump'!$A$3:$A$337,0),
MATCH(H$2,'Active Hour''s Dump'!$D$2:$AH$2,0)
))),"")</f>
        <v>0</v>
      </c>
      <c r="I268" s="13" t="str">
        <f>_xlfn.IFNA(IF(I$3="Productivity",
INDEX('Productivity Dump'!$E$4:$AJ$500,
MATCH($A268,'Productivity Dump'!$A$4:$A$500,0),
MATCH(I$2,'Productivity Dump'!$E$3:$AJ$3,0)
),
IF(I$3="Attendance",
INDEX('Attendance Dump'!$E$2:$AI$400,
MATCH($A268,'Attendance Dump'!$B$2:$B$400,0),
MATCH(I$2,'Attendance Dump'!$E$1:$AI$1,0)
),
INDEX('Active Hour''s Dump'!$D$3:$AH$337,
MATCH($C268,'Active Hour''s Dump'!$A$3:$A$337,0),
MATCH(I$2,'Active Hour''s Dump'!$D$2:$AH$2,0)
))),"")</f>
        <v>PL</v>
      </c>
      <c r="J268" s="54">
        <f>_xlfn.IFNA(IF(J$3="Productivity",
INDEX('Productivity Dump'!$E$4:$AJ$500,
MATCH($A268,'Productivity Dump'!$A$4:$A$500,0),
MATCH(J$2,'Productivity Dump'!$E$3:$AJ$3,0)
),
IF(J$3="Attendance",
INDEX('Attendance Dump'!$E$2:$AI$400,
MATCH($A268,'Attendance Dump'!$B$2:$B$400,0),
MATCH(J$2,'Attendance Dump'!$E$1:$AI$1,0)
),
INDEX('Active Hour''s Dump'!$D$3:$AH$337,
MATCH($C268,'Active Hour''s Dump'!$A$3:$A$337,0),
MATCH(J$2,'Active Hour''s Dump'!$D$2:$AH$2,0)
))),"")</f>
        <v>0</v>
      </c>
      <c r="K268" s="13">
        <f>_xlfn.IFNA(IF(K$3="Productivity",
INDEX('Productivity Dump'!$E$4:$AJ$500,
MATCH($A268,'Productivity Dump'!$A$4:$A$500,0),
MATCH(K$2,'Productivity Dump'!$E$3:$AJ$3,0)
),
IF(K$3="Attendance",
INDEX('Attendance Dump'!$E$2:$AI$400,
MATCH($A268,'Attendance Dump'!$B$2:$B$400,0),
MATCH(K$2,'Attendance Dump'!$E$1:$AI$1,0)
),
INDEX('Active Hour''s Dump'!$D$3:$AH$337,
MATCH($C268,'Active Hour''s Dump'!$A$3:$A$337,0),
MATCH(K$2,'Active Hour''s Dump'!$D$2:$AH$2,0)
))),"")</f>
        <v>951.68499999999995</v>
      </c>
      <c r="L268" s="13" t="str">
        <f>_xlfn.IFNA(IF(L$3="Productivity",
INDEX('Productivity Dump'!$E$4:$AJ$500,
MATCH($A268,'Productivity Dump'!$A$4:$A$500,0),
MATCH(L$2,'Productivity Dump'!$E$3:$AJ$3,0)
),
IF(L$3="Attendance",
INDEX('Attendance Dump'!$E$2:$AI$400,
MATCH($A268,'Attendance Dump'!$B$2:$B$400,0),
MATCH(L$2,'Attendance Dump'!$E$1:$AI$1,0)
),
INDEX('Active Hour''s Dump'!$D$3:$AH$337,
MATCH($C268,'Active Hour''s Dump'!$A$3:$A$337,0),
MATCH(L$2,'Active Hour''s Dump'!$D$2:$AH$2,0)
))),"")</f>
        <v>P</v>
      </c>
      <c r="M268" s="54">
        <f>_xlfn.IFNA(IF(M$3="Productivity",
INDEX('Productivity Dump'!$E$4:$AJ$500,
MATCH($A268,'Productivity Dump'!$A$4:$A$500,0),
MATCH(M$2,'Productivity Dump'!$E$3:$AJ$3,0)
),
IF(M$3="Attendance",
INDEX('Attendance Dump'!$E$2:$AI$400,
MATCH($A268,'Attendance Dump'!$B$2:$B$400,0),
MATCH(M$2,'Attendance Dump'!$E$1:$AI$1,0)
),
INDEX('Active Hour''s Dump'!$D$3:$AH$337,
MATCH($C268,'Active Hour''s Dump'!$A$3:$A$337,0),
MATCH(M$2,'Active Hour''s Dump'!$D$2:$AH$2,0)
))),"")</f>
        <v>10</v>
      </c>
      <c r="N268" s="13">
        <f>_xlfn.IFNA(IF(N$3="Productivity",
INDEX('Productivity Dump'!$E$4:$AJ$500,
MATCH($A268,'Productivity Dump'!$A$4:$A$500,0),
MATCH(N$2,'Productivity Dump'!$E$3:$AJ$3,0)
),
IF(N$3="Attendance",
INDEX('Attendance Dump'!$E$2:$AI$400,
MATCH($A268,'Attendance Dump'!$B$2:$B$400,0),
MATCH(N$2,'Attendance Dump'!$E$1:$AI$1,0)
),
INDEX('Active Hour''s Dump'!$D$3:$AH$337,
MATCH($C268,'Active Hour''s Dump'!$A$3:$A$337,0),
MATCH(N$2,'Active Hour''s Dump'!$D$2:$AH$2,0)
))),"")</f>
        <v>491.21100000000013</v>
      </c>
      <c r="O268" s="13" t="str">
        <f>_xlfn.IFNA(IF(O$3="Productivity",
INDEX('Productivity Dump'!$E$4:$AJ$500,
MATCH($A268,'Productivity Dump'!$A$4:$A$500,0),
MATCH(O$2,'Productivity Dump'!$E$3:$AJ$3,0)
),
IF(O$3="Attendance",
INDEX('Attendance Dump'!$E$2:$AI$400,
MATCH($A268,'Attendance Dump'!$B$2:$B$400,0),
MATCH(O$2,'Attendance Dump'!$E$1:$AI$1,0)
),
INDEX('Active Hour''s Dump'!$D$3:$AH$337,
MATCH($C268,'Active Hour''s Dump'!$A$3:$A$337,0),
MATCH(O$2,'Active Hour''s Dump'!$D$2:$AH$2,0)
))),"")</f>
        <v>P</v>
      </c>
      <c r="P268" s="54">
        <f>_xlfn.IFNA(IF(P$3="Productivity",
INDEX('Productivity Dump'!$E$4:$AJ$500,
MATCH($A268,'Productivity Dump'!$A$4:$A$500,0),
MATCH(P$2,'Productivity Dump'!$E$3:$AJ$3,0)
),
IF(P$3="Attendance",
INDEX('Attendance Dump'!$E$2:$AI$400,
MATCH($A268,'Attendance Dump'!$B$2:$B$400,0),
MATCH(P$2,'Attendance Dump'!$E$1:$AI$1,0)
),
INDEX('Active Hour''s Dump'!$D$3:$AH$337,
MATCH($C268,'Active Hour''s Dump'!$A$3:$A$337,0),
MATCH(P$2,'Active Hour''s Dump'!$D$2:$AH$2,0)
))),"")</f>
        <v>5.5</v>
      </c>
      <c r="Q268" s="13">
        <f>_xlfn.IFNA(IF(Q$3="Productivity",
INDEX('Productivity Dump'!$E$4:$AJ$500,
MATCH($A268,'Productivity Dump'!$A$4:$A$500,0),
MATCH(Q$2,'Productivity Dump'!$E$3:$AJ$3,0)
),
IF(Q$3="Attendance",
INDEX('Attendance Dump'!$E$2:$AI$400,
MATCH($A268,'Attendance Dump'!$B$2:$B$400,0),
MATCH(Q$2,'Attendance Dump'!$E$1:$AI$1,0)
),
INDEX('Active Hour''s Dump'!$D$3:$AH$337,
MATCH($C268,'Active Hour''s Dump'!$A$3:$A$337,0),
MATCH(Q$2,'Active Hour''s Dump'!$D$2:$AH$2,0)
))),"")</f>
        <v>122.167</v>
      </c>
      <c r="R268" s="13" t="str">
        <f>_xlfn.IFNA(IF(R$3="Productivity",
INDEX('Productivity Dump'!$E$4:$AJ$500,
MATCH($A268,'Productivity Dump'!$A$4:$A$500,0),
MATCH(R$2,'Productivity Dump'!$E$3:$AJ$3,0)
),
IF(R$3="Attendance",
INDEX('Attendance Dump'!$E$2:$AI$400,
MATCH($A268,'Attendance Dump'!$B$2:$B$400,0),
MATCH(R$2,'Attendance Dump'!$E$1:$AI$1,0)
),
INDEX('Active Hour''s Dump'!$D$3:$AH$337,
MATCH($C268,'Active Hour''s Dump'!$A$3:$A$337,0),
MATCH(R$2,'Active Hour''s Dump'!$D$2:$AH$2,0)
))),"")</f>
        <v>WO</v>
      </c>
      <c r="S268" s="54">
        <f>_xlfn.IFNA(IF(S$3="Productivity",
INDEX('Productivity Dump'!$E$4:$AJ$500,
MATCH($A268,'Productivity Dump'!$A$4:$A$500,0),
MATCH(S$2,'Productivity Dump'!$E$3:$AJ$3,0)
),
IF(S$3="Attendance",
INDEX('Attendance Dump'!$E$2:$AI$400,
MATCH($A268,'Attendance Dump'!$B$2:$B$400,0),
MATCH(S$2,'Attendance Dump'!$E$1:$AI$1,0)
),
INDEX('Active Hour''s Dump'!$D$3:$AH$337,
MATCH($C268,'Active Hour''s Dump'!$A$3:$A$337,0),
MATCH(S$2,'Active Hour''s Dump'!$D$2:$AH$2,0)
))),"")</f>
        <v>1.8333333333333299</v>
      </c>
      <c r="T268" s="13">
        <f>_xlfn.IFNA(IF(T$3="Productivity",
INDEX('Productivity Dump'!$E$4:$AJ$500,
MATCH($A268,'Productivity Dump'!$A$4:$A$500,0),
MATCH(T$2,'Productivity Dump'!$E$3:$AJ$3,0)
),
IF(T$3="Attendance",
INDEX('Attendance Dump'!$E$2:$AI$400,
MATCH($A268,'Attendance Dump'!$B$2:$B$400,0),
MATCH(T$2,'Attendance Dump'!$E$1:$AI$1,0)
),
INDEX('Active Hour''s Dump'!$D$3:$AH$337,
MATCH($C268,'Active Hour''s Dump'!$A$3:$A$337,0),
MATCH(T$2,'Active Hour''s Dump'!$D$2:$AH$2,0)
))),"")</f>
        <v>518.63</v>
      </c>
      <c r="U268" s="13" t="str">
        <f>_xlfn.IFNA(IF(U$3="Productivity",
INDEX('Productivity Dump'!$E$4:$AJ$500,
MATCH($A268,'Productivity Dump'!$A$4:$A$500,0),
MATCH(U$2,'Productivity Dump'!$E$3:$AJ$3,0)
),
IF(U$3="Attendance",
INDEX('Attendance Dump'!$E$2:$AI$400,
MATCH($A268,'Attendance Dump'!$B$2:$B$400,0),
MATCH(U$2,'Attendance Dump'!$E$1:$AI$1,0)
),
INDEX('Active Hour''s Dump'!$D$3:$AH$337,
MATCH($C268,'Active Hour''s Dump'!$A$3:$A$337,0),
MATCH(U$2,'Active Hour''s Dump'!$D$2:$AH$2,0)
))),"")</f>
        <v>P</v>
      </c>
      <c r="V268" s="54">
        <f>_xlfn.IFNA(IF(V$3="Productivity",
INDEX('Productivity Dump'!$E$4:$AJ$500,
MATCH($A268,'Productivity Dump'!$A$4:$A$500,0),
MATCH(V$2,'Productivity Dump'!$E$3:$AJ$3,0)
),
IF(V$3="Attendance",
INDEX('Attendance Dump'!$E$2:$AI$400,
MATCH($A268,'Attendance Dump'!$B$2:$B$400,0),
MATCH(V$2,'Attendance Dump'!$E$1:$AI$1,0)
),
INDEX('Active Hour''s Dump'!$D$3:$AH$337,
MATCH($C268,'Active Hour''s Dump'!$A$3:$A$337,0),
MATCH(V$2,'Active Hour''s Dump'!$D$2:$AH$2,0)
))),"")</f>
        <v>7</v>
      </c>
      <c r="W268" s="13">
        <f>_xlfn.IFNA(IF(W$3="Productivity",
INDEX('Productivity Dump'!$E$4:$AJ$500,
MATCH($A268,'Productivity Dump'!$A$4:$A$500,0),
MATCH(W$2,'Productivity Dump'!$E$3:$AJ$3,0)
),
IF(W$3="Attendance",
INDEX('Attendance Dump'!$E$2:$AI$400,
MATCH($A268,'Attendance Dump'!$B$2:$B$400,0),
MATCH(W$2,'Attendance Dump'!$E$1:$AI$1,0)
),
INDEX('Active Hour''s Dump'!$D$3:$AH$337,
MATCH($C268,'Active Hour''s Dump'!$A$3:$A$337,0),
MATCH(W$2,'Active Hour''s Dump'!$D$2:$AH$2,0)
))),"")</f>
        <v>997.29900000000009</v>
      </c>
      <c r="X268" s="13" t="str">
        <f>_xlfn.IFNA(IF(X$3="Productivity",
INDEX('Productivity Dump'!$E$4:$AJ$500,
MATCH($A268,'Productivity Dump'!$A$4:$A$500,0),
MATCH(X$2,'Productivity Dump'!$E$3:$AJ$3,0)
),
IF(X$3="Attendance",
INDEX('Attendance Dump'!$E$2:$AI$400,
MATCH($A268,'Attendance Dump'!$B$2:$B$400,0),
MATCH(X$2,'Attendance Dump'!$E$1:$AI$1,0)
),
INDEX('Active Hour''s Dump'!$D$3:$AH$337,
MATCH($C268,'Active Hour''s Dump'!$A$3:$A$337,0),
MATCH(X$2,'Active Hour''s Dump'!$D$2:$AH$2,0)
))),"")</f>
        <v>P</v>
      </c>
      <c r="Y268" s="54">
        <f>_xlfn.IFNA(IF(Y$3="Productivity",
INDEX('Productivity Dump'!$E$4:$AJ$500,
MATCH($A268,'Productivity Dump'!$A$4:$A$500,0),
MATCH(Y$2,'Productivity Dump'!$E$3:$AJ$3,0)
),
IF(Y$3="Attendance",
INDEX('Attendance Dump'!$E$2:$AI$400,
MATCH($A268,'Attendance Dump'!$B$2:$B$400,0),
MATCH(Y$2,'Attendance Dump'!$E$1:$AI$1,0)
),
INDEX('Active Hour''s Dump'!$D$3:$AH$337,
MATCH($C268,'Active Hour''s Dump'!$A$3:$A$337,0),
MATCH(Y$2,'Active Hour''s Dump'!$D$2:$AH$2,0)
))),"")</f>
        <v>10.75</v>
      </c>
      <c r="Z268" s="13">
        <f>_xlfn.IFNA(IF(Z$3="Productivity",
INDEX('Productivity Dump'!$E$4:$AJ$500,
MATCH($A268,'Productivity Dump'!$A$4:$A$500,0),
MATCH(Z$2,'Productivity Dump'!$E$3:$AJ$3,0)
),
IF(Z$3="Attendance",
INDEX('Attendance Dump'!$E$2:$AI$400,
MATCH($A268,'Attendance Dump'!$B$2:$B$400,0),
MATCH(Z$2,'Attendance Dump'!$E$1:$AI$1,0)
),
INDEX('Active Hour''s Dump'!$D$3:$AH$337,
MATCH($C268,'Active Hour''s Dump'!$A$3:$A$337,0),
MATCH(Z$2,'Active Hour''s Dump'!$D$2:$AH$2,0)
))),"")</f>
        <v>999.74499999999966</v>
      </c>
      <c r="AA268" s="13" t="str">
        <f>_xlfn.IFNA(IF(AA$3="Productivity",
INDEX('Productivity Dump'!$E$4:$AJ$500,
MATCH($A268,'Productivity Dump'!$A$4:$A$500,0),
MATCH(AA$2,'Productivity Dump'!$E$3:$AJ$3,0)
),
IF(AA$3="Attendance",
INDEX('Attendance Dump'!$E$2:$AI$400,
MATCH($A268,'Attendance Dump'!$B$2:$B$400,0),
MATCH(AA$2,'Attendance Dump'!$E$1:$AI$1,0)
),
INDEX('Active Hour''s Dump'!$D$3:$AH$337,
MATCH($C268,'Active Hour''s Dump'!$A$3:$A$337,0),
MATCH(AA$2,'Active Hour''s Dump'!$D$2:$AH$2,0)
))),"")</f>
        <v>P</v>
      </c>
      <c r="AB268" s="54">
        <f>_xlfn.IFNA(IF(AB$3="Productivity",
INDEX('Productivity Dump'!$E$4:$AJ$500,
MATCH($A268,'Productivity Dump'!$A$4:$A$500,0),
MATCH(AB$2,'Productivity Dump'!$E$3:$AJ$3,0)
),
IF(AB$3="Attendance",
INDEX('Attendance Dump'!$E$2:$AI$400,
MATCH($A268,'Attendance Dump'!$B$2:$B$400,0),
MATCH(AB$2,'Attendance Dump'!$E$1:$AI$1,0)
),
INDEX('Active Hour''s Dump'!$D$3:$AH$337,
MATCH($C268,'Active Hour''s Dump'!$A$3:$A$337,0),
MATCH(AB$2,'Active Hour''s Dump'!$D$2:$AH$2,0)
))),"")</f>
        <v>8.75</v>
      </c>
      <c r="AC268" s="13">
        <f>_xlfn.IFNA(IF(AC$3="Productivity",
INDEX('Productivity Dump'!$E$4:$AJ$500,
MATCH($A268,'Productivity Dump'!$A$4:$A$500,0),
MATCH(AC$2,'Productivity Dump'!$E$3:$AJ$3,0)
),
IF(AC$3="Attendance",
INDEX('Attendance Dump'!$E$2:$AI$400,
MATCH($A268,'Attendance Dump'!$B$2:$B$400,0),
MATCH(AC$2,'Attendance Dump'!$E$1:$AI$1,0)
),
INDEX('Active Hour''s Dump'!$D$3:$AH$337,
MATCH($C268,'Active Hour''s Dump'!$A$3:$A$337,0),
MATCH(AC$2,'Active Hour''s Dump'!$D$2:$AH$2,0)
))),"")</f>
        <v>926.17399999999986</v>
      </c>
      <c r="AD268" s="13" t="str">
        <f>_xlfn.IFNA(IF(AD$3="Productivity",
INDEX('Productivity Dump'!$E$4:$AJ$500,
MATCH($A268,'Productivity Dump'!$A$4:$A$500,0),
MATCH(AD$2,'Productivity Dump'!$E$3:$AJ$3,0)
),
IF(AD$3="Attendance",
INDEX('Attendance Dump'!$E$2:$AI$400,
MATCH($A268,'Attendance Dump'!$B$2:$B$400,0),
MATCH(AD$2,'Attendance Dump'!$E$1:$AI$1,0)
),
INDEX('Active Hour''s Dump'!$D$3:$AH$337,
MATCH($C268,'Active Hour''s Dump'!$A$3:$A$337,0),
MATCH(AD$2,'Active Hour''s Dump'!$D$2:$AH$2,0)
))),"")</f>
        <v>P</v>
      </c>
      <c r="AE268" s="54">
        <f>_xlfn.IFNA(IF(AE$3="Productivity",
INDEX('Productivity Dump'!$E$4:$AJ$500,
MATCH($A268,'Productivity Dump'!$A$4:$A$500,0),
MATCH(AE$2,'Productivity Dump'!$E$3:$AJ$3,0)
),
IF(AE$3="Attendance",
INDEX('Attendance Dump'!$E$2:$AI$400,
MATCH($A268,'Attendance Dump'!$B$2:$B$400,0),
MATCH(AE$2,'Attendance Dump'!$E$1:$AI$1,0)
),
INDEX('Active Hour''s Dump'!$D$3:$AH$337,
MATCH($C268,'Active Hour''s Dump'!$A$3:$A$337,0),
MATCH(AE$2,'Active Hour''s Dump'!$D$2:$AH$2,0)
))),"")</f>
        <v>9.4166666666666696</v>
      </c>
      <c r="AF268" s="13">
        <f>_xlfn.IFNA(IF(AF$3="Productivity",
INDEX('Productivity Dump'!$E$4:$AJ$500,
MATCH($A268,'Productivity Dump'!$A$4:$A$500,0),
MATCH(AF$2,'Productivity Dump'!$E$3:$AJ$3,0)
),
IF(AF$3="Attendance",
INDEX('Attendance Dump'!$E$2:$AI$400,
MATCH($A268,'Attendance Dump'!$B$2:$B$400,0),
MATCH(AF$2,'Attendance Dump'!$E$1:$AI$1,0)
),
INDEX('Active Hour''s Dump'!$D$3:$AH$337,
MATCH($C268,'Active Hour''s Dump'!$A$3:$A$337,0),
MATCH(AF$2,'Active Hour''s Dump'!$D$2:$AH$2,0)
))),"")</f>
        <v>1009.8319999999999</v>
      </c>
      <c r="AG268" s="13" t="str">
        <f>_xlfn.IFNA(IF(AG$3="Productivity",
INDEX('Productivity Dump'!$E$4:$AJ$500,
MATCH($A268,'Productivity Dump'!$A$4:$A$500,0),
MATCH(AG$2,'Productivity Dump'!$E$3:$AJ$3,0)
),
IF(AG$3="Attendance",
INDEX('Attendance Dump'!$E$2:$AI$400,
MATCH($A268,'Attendance Dump'!$B$2:$B$400,0),
MATCH(AG$2,'Attendance Dump'!$E$1:$AI$1,0)
),
INDEX('Active Hour''s Dump'!$D$3:$AH$337,
MATCH($C268,'Active Hour''s Dump'!$A$3:$A$337,0),
MATCH(AG$2,'Active Hour''s Dump'!$D$2:$AH$2,0)
))),"")</f>
        <v>P</v>
      </c>
      <c r="AH268" s="54">
        <f>_xlfn.IFNA(IF(AH$3="Productivity",
INDEX('Productivity Dump'!$E$4:$AJ$500,
MATCH($A268,'Productivity Dump'!$A$4:$A$500,0),
MATCH(AH$2,'Productivity Dump'!$E$3:$AJ$3,0)
),
IF(AH$3="Attendance",
INDEX('Attendance Dump'!$E$2:$AI$400,
MATCH($A268,'Attendance Dump'!$B$2:$B$400,0),
MATCH(AH$2,'Attendance Dump'!$E$1:$AI$1,0)
),
INDEX('Active Hour''s Dump'!$D$3:$AH$337,
MATCH($C268,'Active Hour''s Dump'!$A$3:$A$337,0),
MATCH(AH$2,'Active Hour''s Dump'!$D$2:$AH$2,0)
))),"")</f>
        <v>10.25</v>
      </c>
      <c r="AI268" s="13">
        <f>_xlfn.IFNA(IF(AI$3="Productivity",
INDEX('Productivity Dump'!$E$4:$AJ$500,
MATCH($A268,'Productivity Dump'!$A$4:$A$500,0),
MATCH(AI$2,'Productivity Dump'!$E$3:$AJ$3,0)
),
IF(AI$3="Attendance",
INDEX('Attendance Dump'!$E$2:$AI$400,
MATCH($A268,'Attendance Dump'!$B$2:$B$400,0),
MATCH(AI$2,'Attendance Dump'!$E$1:$AI$1,0)
),
INDEX('Active Hour''s Dump'!$D$3:$AH$337,
MATCH($C268,'Active Hour''s Dump'!$A$3:$A$337,0),
MATCH(AI$2,'Active Hour''s Dump'!$D$2:$AH$2,0)
))),"")</f>
        <v>1000.884</v>
      </c>
      <c r="AJ268" s="13" t="str">
        <f>_xlfn.IFNA(IF(AJ$3="Productivity",
INDEX('Productivity Dump'!$E$4:$AJ$500,
MATCH($A268,'Productivity Dump'!$A$4:$A$500,0),
MATCH(AJ$2,'Productivity Dump'!$E$3:$AJ$3,0)
),
IF(AJ$3="Attendance",
INDEX('Attendance Dump'!$E$2:$AI$400,
MATCH($A268,'Attendance Dump'!$B$2:$B$400,0),
MATCH(AJ$2,'Attendance Dump'!$E$1:$AI$1,0)
),
INDEX('Active Hour''s Dump'!$D$3:$AH$337,
MATCH($C268,'Active Hour''s Dump'!$A$3:$A$337,0),
MATCH(AJ$2,'Active Hour''s Dump'!$D$2:$AH$2,0)
))),"")</f>
        <v>P</v>
      </c>
      <c r="AK268" s="54">
        <f>_xlfn.IFNA(IF(AK$3="Productivity",
INDEX('Productivity Dump'!$E$4:$AJ$500,
MATCH($A268,'Productivity Dump'!$A$4:$A$500,0),
MATCH(AK$2,'Productivity Dump'!$E$3:$AJ$3,0)
),
IF(AK$3="Attendance",
INDEX('Attendance Dump'!$E$2:$AI$400,
MATCH($A268,'Attendance Dump'!$B$2:$B$400,0),
MATCH(AK$2,'Attendance Dump'!$E$1:$AI$1,0)
),
INDEX('Active Hour''s Dump'!$D$3:$AH$337,
MATCH($C268,'Active Hour''s Dump'!$A$3:$A$337,0),
MATCH(AK$2,'Active Hour''s Dump'!$D$2:$AH$2,0)
))),"")</f>
        <v>10.8333333333333</v>
      </c>
      <c r="AL268" s="13">
        <f>_xlfn.IFNA(IF(AL$3="Productivity",
INDEX('Productivity Dump'!$E$4:$AJ$500,
MATCH($A268,'Productivity Dump'!$A$4:$A$500,0),
MATCH(AL$2,'Productivity Dump'!$E$3:$AJ$3,0)
),
IF(AL$3="Attendance",
INDEX('Attendance Dump'!$E$2:$AI$400,
MATCH($A268,'Attendance Dump'!$B$2:$B$400,0),
MATCH(AL$2,'Attendance Dump'!$E$1:$AI$1,0)
),
INDEX('Active Hour''s Dump'!$D$3:$AH$337,
MATCH($C268,'Active Hour''s Dump'!$A$3:$A$337,0),
MATCH(AL$2,'Active Hour''s Dump'!$D$2:$AH$2,0)
))),"")</f>
        <v>0</v>
      </c>
      <c r="AM268" s="13" t="str">
        <f>_xlfn.IFNA(IF(AM$3="Productivity",
INDEX('Productivity Dump'!$E$4:$AJ$500,
MATCH($A268,'Productivity Dump'!$A$4:$A$500,0),
MATCH(AM$2,'Productivity Dump'!$E$3:$AJ$3,0)
),
IF(AM$3="Attendance",
INDEX('Attendance Dump'!$E$2:$AI$400,
MATCH($A268,'Attendance Dump'!$B$2:$B$400,0),
MATCH(AM$2,'Attendance Dump'!$E$1:$AI$1,0)
),
INDEX('Active Hour''s Dump'!$D$3:$AH$337,
MATCH($C268,'Active Hour''s Dump'!$A$3:$A$337,0),
MATCH(AM$2,'Active Hour''s Dump'!$D$2:$AH$2,0)
))),"")</f>
        <v>WO</v>
      </c>
      <c r="AN268" s="54">
        <f>_xlfn.IFNA(IF(AN$3="Productivity",
INDEX('Productivity Dump'!$E$4:$AJ$500,
MATCH($A268,'Productivity Dump'!$A$4:$A$500,0),
MATCH(AN$2,'Productivity Dump'!$E$3:$AJ$3,0)
),
IF(AN$3="Attendance",
INDEX('Attendance Dump'!$E$2:$AI$400,
MATCH($A268,'Attendance Dump'!$B$2:$B$400,0),
MATCH(AN$2,'Attendance Dump'!$E$1:$AI$1,0)
),
INDEX('Active Hour''s Dump'!$D$3:$AH$337,
MATCH($C268,'Active Hour''s Dump'!$A$3:$A$337,0),
MATCH(AN$2,'Active Hour''s Dump'!$D$2:$AH$2,0)
))),"")</f>
        <v>0</v>
      </c>
      <c r="AO268" s="13">
        <f>_xlfn.IFNA(IF(AO$3="Productivity",
INDEX('Productivity Dump'!$E$4:$AJ$500,
MATCH($A268,'Productivity Dump'!$A$4:$A$500,0),
MATCH(AO$2,'Productivity Dump'!$E$3:$AJ$3,0)
),
IF(AO$3="Attendance",
INDEX('Attendance Dump'!$E$2:$AI$400,
MATCH($A268,'Attendance Dump'!$B$2:$B$400,0),
MATCH(AO$2,'Attendance Dump'!$E$1:$AI$1,0)
),
INDEX('Active Hour''s Dump'!$D$3:$AH$337,
MATCH($C268,'Active Hour''s Dump'!$A$3:$A$337,0),
MATCH(AO$2,'Active Hour''s Dump'!$D$2:$AH$2,0)
))),"")</f>
        <v>663.28899999999999</v>
      </c>
      <c r="AP268" s="13" t="str">
        <f>_xlfn.IFNA(IF(AP$3="Productivity",
INDEX('Productivity Dump'!$E$4:$AJ$500,
MATCH($A268,'Productivity Dump'!$A$4:$A$500,0),
MATCH(AP$2,'Productivity Dump'!$E$3:$AJ$3,0)
),
IF(AP$3="Attendance",
INDEX('Attendance Dump'!$E$2:$AI$400,
MATCH($A268,'Attendance Dump'!$B$2:$B$400,0),
MATCH(AP$2,'Attendance Dump'!$E$1:$AI$1,0)
),
INDEX('Active Hour''s Dump'!$D$3:$AH$337,
MATCH($C268,'Active Hour''s Dump'!$A$3:$A$337,0),
MATCH(AP$2,'Active Hour''s Dump'!$D$2:$AH$2,0)
))),"")</f>
        <v>P</v>
      </c>
      <c r="AQ268" s="54">
        <f>_xlfn.IFNA(IF(AQ$3="Productivity",
INDEX('Productivity Dump'!$E$4:$AJ$500,
MATCH($A268,'Productivity Dump'!$A$4:$A$500,0),
MATCH(AQ$2,'Productivity Dump'!$E$3:$AJ$3,0)
),
IF(AQ$3="Attendance",
INDEX('Attendance Dump'!$E$2:$AI$400,
MATCH($A268,'Attendance Dump'!$B$2:$B$400,0),
MATCH(AQ$2,'Attendance Dump'!$E$1:$AI$1,0)
),
INDEX('Active Hour''s Dump'!$D$3:$AH$337,
MATCH($C268,'Active Hour''s Dump'!$A$3:$A$337,0),
MATCH(AQ$2,'Active Hour''s Dump'!$D$2:$AH$2,0)
))),"")</f>
        <v>8.3333333333333304</v>
      </c>
      <c r="AR268" s="13">
        <f>_xlfn.IFNA(IF(AR$3="Productivity",
INDEX('Productivity Dump'!$E$4:$AJ$500,
MATCH($A268,'Productivity Dump'!$A$4:$A$500,0),
MATCH(AR$2,'Productivity Dump'!$E$3:$AJ$3,0)
),
IF(AR$3="Attendance",
INDEX('Attendance Dump'!$E$2:$AI$400,
MATCH($A268,'Attendance Dump'!$B$2:$B$400,0),
MATCH(AR$2,'Attendance Dump'!$E$1:$AI$1,0)
),
INDEX('Active Hour''s Dump'!$D$3:$AH$337,
MATCH($C268,'Active Hour''s Dump'!$A$3:$A$337,0),
MATCH(AR$2,'Active Hour''s Dump'!$D$2:$AH$2,0)
))),"")</f>
        <v>1052.7579999999998</v>
      </c>
      <c r="AS268" s="13" t="str">
        <f>_xlfn.IFNA(IF(AS$3="Productivity",
INDEX('Productivity Dump'!$E$4:$AJ$500,
MATCH($A268,'Productivity Dump'!$A$4:$A$500,0),
MATCH(AS$2,'Productivity Dump'!$E$3:$AJ$3,0)
),
IF(AS$3="Attendance",
INDEX('Attendance Dump'!$E$2:$AI$400,
MATCH($A268,'Attendance Dump'!$B$2:$B$400,0),
MATCH(AS$2,'Attendance Dump'!$E$1:$AI$1,0)
),
INDEX('Active Hour''s Dump'!$D$3:$AH$337,
MATCH($C268,'Active Hour''s Dump'!$A$3:$A$337,0),
MATCH(AS$2,'Active Hour''s Dump'!$D$2:$AH$2,0)
))),"")</f>
        <v>P</v>
      </c>
      <c r="AT268" s="54">
        <f>_xlfn.IFNA(IF(AT$3="Productivity",
INDEX('Productivity Dump'!$E$4:$AJ$500,
MATCH($A268,'Productivity Dump'!$A$4:$A$500,0),
MATCH(AT$2,'Productivity Dump'!$E$3:$AJ$3,0)
),
IF(AT$3="Attendance",
INDEX('Attendance Dump'!$E$2:$AI$400,
MATCH($A268,'Attendance Dump'!$B$2:$B$400,0),
MATCH(AT$2,'Attendance Dump'!$E$1:$AI$1,0)
),
INDEX('Active Hour''s Dump'!$D$3:$AH$337,
MATCH($C268,'Active Hour''s Dump'!$A$3:$A$337,0),
MATCH(AT$2,'Active Hour''s Dump'!$D$2:$AH$2,0)
))),"")</f>
        <v>9.75</v>
      </c>
      <c r="AU268" s="13">
        <f>_xlfn.IFNA(IF(AU$3="Productivity",
INDEX('Productivity Dump'!$E$4:$AJ$500,
MATCH($A268,'Productivity Dump'!$A$4:$A$500,0),
MATCH(AU$2,'Productivity Dump'!$E$3:$AJ$3,0)
),
IF(AU$3="Attendance",
INDEX('Attendance Dump'!$E$2:$AI$400,
MATCH($A268,'Attendance Dump'!$B$2:$B$400,0),
MATCH(AU$2,'Attendance Dump'!$E$1:$AI$1,0)
),
INDEX('Active Hour''s Dump'!$D$3:$AH$337,
MATCH($C268,'Active Hour''s Dump'!$A$3:$A$337,0),
MATCH(AU$2,'Active Hour''s Dump'!$D$2:$AH$2,0)
))),"")</f>
        <v>1061.1600000000001</v>
      </c>
      <c r="AV268" s="13" t="str">
        <f>_xlfn.IFNA(IF(AV$3="Productivity",
INDEX('Productivity Dump'!$E$4:$AJ$500,
MATCH($A268,'Productivity Dump'!$A$4:$A$500,0),
MATCH(AV$2,'Productivity Dump'!$E$3:$AJ$3,0)
),
IF(AV$3="Attendance",
INDEX('Attendance Dump'!$E$2:$AI$400,
MATCH($A268,'Attendance Dump'!$B$2:$B$400,0),
MATCH(AV$2,'Attendance Dump'!$E$1:$AI$1,0)
),
INDEX('Active Hour''s Dump'!$D$3:$AH$337,
MATCH($C268,'Active Hour''s Dump'!$A$3:$A$337,0),
MATCH(AV$2,'Active Hour''s Dump'!$D$2:$AH$2,0)
))),"")</f>
        <v>P</v>
      </c>
      <c r="AW268" s="54">
        <f>_xlfn.IFNA(IF(AW$3="Productivity",
INDEX('Productivity Dump'!$E$4:$AJ$500,
MATCH($A268,'Productivity Dump'!$A$4:$A$500,0),
MATCH(AW$2,'Productivity Dump'!$E$3:$AJ$3,0)
),
IF(AW$3="Attendance",
INDEX('Attendance Dump'!$E$2:$AI$400,
MATCH($A268,'Attendance Dump'!$B$2:$B$400,0),
MATCH(AW$2,'Attendance Dump'!$E$1:$AI$1,0)
),
INDEX('Active Hour''s Dump'!$D$3:$AH$337,
MATCH($C268,'Active Hour''s Dump'!$A$3:$A$337,0),
MATCH(AW$2,'Active Hour''s Dump'!$D$2:$AH$2,0)
))),"")</f>
        <v>9.4166666666666696</v>
      </c>
      <c r="AX268" s="13">
        <f>_xlfn.IFNA(IF(AX$3="Productivity",
INDEX('Productivity Dump'!$E$4:$AJ$500,
MATCH($A268,'Productivity Dump'!$A$4:$A$500,0),
MATCH(AX$2,'Productivity Dump'!$E$3:$AJ$3,0)
),
IF(AX$3="Attendance",
INDEX('Attendance Dump'!$E$2:$AI$400,
MATCH($A268,'Attendance Dump'!$B$2:$B$400,0),
MATCH(AX$2,'Attendance Dump'!$E$1:$AI$1,0)
),
INDEX('Active Hour''s Dump'!$D$3:$AH$337,
MATCH($C268,'Active Hour''s Dump'!$A$3:$A$337,0),
MATCH(AX$2,'Active Hour''s Dump'!$D$2:$AH$2,0)
))),"")</f>
        <v>1074.7449999999999</v>
      </c>
      <c r="AY268" s="13" t="str">
        <f>_xlfn.IFNA(IF(AY$3="Productivity",
INDEX('Productivity Dump'!$E$4:$AJ$500,
MATCH($A268,'Productivity Dump'!$A$4:$A$500,0),
MATCH(AY$2,'Productivity Dump'!$E$3:$AJ$3,0)
),
IF(AY$3="Attendance",
INDEX('Attendance Dump'!$E$2:$AI$400,
MATCH($A268,'Attendance Dump'!$B$2:$B$400,0),
MATCH(AY$2,'Attendance Dump'!$E$1:$AI$1,0)
),
INDEX('Active Hour''s Dump'!$D$3:$AH$337,
MATCH($C268,'Active Hour''s Dump'!$A$3:$A$337,0),
MATCH(AY$2,'Active Hour''s Dump'!$D$2:$AH$2,0)
))),"")</f>
        <v>P</v>
      </c>
      <c r="AZ268" s="54">
        <f>_xlfn.IFNA(IF(AZ$3="Productivity",
INDEX('Productivity Dump'!$E$4:$AJ$500,
MATCH($A268,'Productivity Dump'!$A$4:$A$500,0),
MATCH(AZ$2,'Productivity Dump'!$E$3:$AJ$3,0)
),
IF(AZ$3="Attendance",
INDEX('Attendance Dump'!$E$2:$AI$400,
MATCH($A268,'Attendance Dump'!$B$2:$B$400,0),
MATCH(AZ$2,'Attendance Dump'!$E$1:$AI$1,0)
),
INDEX('Active Hour''s Dump'!$D$3:$AH$337,
MATCH($C268,'Active Hour''s Dump'!$A$3:$A$337,0),
MATCH(AZ$2,'Active Hour''s Dump'!$D$2:$AH$2,0)
))),"")</f>
        <v>9.5</v>
      </c>
      <c r="BA268" s="13">
        <f>_xlfn.IFNA(IF(BA$3="Productivity",
INDEX('Productivity Dump'!$E$4:$AJ$500,
MATCH($A268,'Productivity Dump'!$A$4:$A$500,0),
MATCH(BA$2,'Productivity Dump'!$E$3:$AJ$3,0)
),
IF(BA$3="Attendance",
INDEX('Attendance Dump'!$E$2:$AI$400,
MATCH($A268,'Attendance Dump'!$B$2:$B$400,0),
MATCH(BA$2,'Attendance Dump'!$E$1:$AI$1,0)
),
INDEX('Active Hour''s Dump'!$D$3:$AH$337,
MATCH($C268,'Active Hour''s Dump'!$A$3:$A$337,0),
MATCH(BA$2,'Active Hour''s Dump'!$D$2:$AH$2,0)
))),"")</f>
        <v>980.57600000000014</v>
      </c>
      <c r="BB268" s="13" t="str">
        <f>_xlfn.IFNA(IF(BB$3="Productivity",
INDEX('Productivity Dump'!$E$4:$AJ$500,
MATCH($A268,'Productivity Dump'!$A$4:$A$500,0),
MATCH(BB$2,'Productivity Dump'!$E$3:$AJ$3,0)
),
IF(BB$3="Attendance",
INDEX('Attendance Dump'!$E$2:$AI$400,
MATCH($A268,'Attendance Dump'!$B$2:$B$400,0),
MATCH(BB$2,'Attendance Dump'!$E$1:$AI$1,0)
),
INDEX('Active Hour''s Dump'!$D$3:$AH$337,
MATCH($C268,'Active Hour''s Dump'!$A$3:$A$337,0),
MATCH(BB$2,'Active Hour''s Dump'!$D$2:$AH$2,0)
))),"")</f>
        <v>P</v>
      </c>
      <c r="BC268" s="54">
        <f>_xlfn.IFNA(IF(BC$3="Productivity",
INDEX('Productivity Dump'!$E$4:$AJ$500,
MATCH($A268,'Productivity Dump'!$A$4:$A$500,0),
MATCH(BC$2,'Productivity Dump'!$E$3:$AJ$3,0)
),
IF(BC$3="Attendance",
INDEX('Attendance Dump'!$E$2:$AI$400,
MATCH($A268,'Attendance Dump'!$B$2:$B$400,0),
MATCH(BC$2,'Attendance Dump'!$E$1:$AI$1,0)
),
INDEX('Active Hour''s Dump'!$D$3:$AH$337,
MATCH($C268,'Active Hour''s Dump'!$A$3:$A$337,0),
MATCH(BC$2,'Active Hour''s Dump'!$D$2:$AH$2,0)
))),"")</f>
        <v>8.8333333333333304</v>
      </c>
      <c r="BD268" s="13">
        <f>_xlfn.IFNA(IF(BD$3="Productivity",
INDEX('Productivity Dump'!$E$4:$AJ$500,
MATCH($A268,'Productivity Dump'!$A$4:$A$500,0),
MATCH(BD$2,'Productivity Dump'!$E$3:$AJ$3,0)
),
IF(BD$3="Attendance",
INDEX('Attendance Dump'!$E$2:$AI$400,
MATCH($A268,'Attendance Dump'!$B$2:$B$400,0),
MATCH(BD$2,'Attendance Dump'!$E$1:$AI$1,0)
),
INDEX('Active Hour''s Dump'!$D$3:$AH$337,
MATCH($C268,'Active Hour''s Dump'!$A$3:$A$337,0),
MATCH(BD$2,'Active Hour''s Dump'!$D$2:$AH$2,0)
))),"")</f>
        <v>700.13300000000004</v>
      </c>
      <c r="BE268" s="13" t="str">
        <f>_xlfn.IFNA(IF(BE$3="Productivity",
INDEX('Productivity Dump'!$E$4:$AJ$500,
MATCH($A268,'Productivity Dump'!$A$4:$A$500,0),
MATCH(BE$2,'Productivity Dump'!$E$3:$AJ$3,0)
),
IF(BE$3="Attendance",
INDEX('Attendance Dump'!$E$2:$AI$400,
MATCH($A268,'Attendance Dump'!$B$2:$B$400,0),
MATCH(BE$2,'Attendance Dump'!$E$1:$AI$1,0)
),
INDEX('Active Hour''s Dump'!$D$3:$AH$337,
MATCH($C268,'Active Hour''s Dump'!$A$3:$A$337,0),
MATCH(BE$2,'Active Hour''s Dump'!$D$2:$AH$2,0)
))),"")</f>
        <v>P</v>
      </c>
      <c r="BF268" s="54">
        <f>_xlfn.IFNA(IF(BF$3="Productivity",
INDEX('Productivity Dump'!$E$4:$AJ$500,
MATCH($A268,'Productivity Dump'!$A$4:$A$500,0),
MATCH(BF$2,'Productivity Dump'!$E$3:$AJ$3,0)
),
IF(BF$3="Attendance",
INDEX('Attendance Dump'!$E$2:$AI$400,
MATCH($A268,'Attendance Dump'!$B$2:$B$400,0),
MATCH(BF$2,'Attendance Dump'!$E$1:$AI$1,0)
),
INDEX('Active Hour''s Dump'!$D$3:$AH$337,
MATCH($C268,'Active Hour''s Dump'!$A$3:$A$337,0),
MATCH(BF$2,'Active Hour''s Dump'!$D$2:$AH$2,0)
))),"")</f>
        <v>7.0833333333333304</v>
      </c>
      <c r="BG268" s="13">
        <f>_xlfn.IFNA(IF(BG$3="Productivity",
INDEX('Productivity Dump'!$E$4:$AJ$500,
MATCH($A268,'Productivity Dump'!$A$4:$A$500,0),
MATCH(BG$2,'Productivity Dump'!$E$3:$AJ$3,0)
),
IF(BG$3="Attendance",
INDEX('Attendance Dump'!$E$2:$AI$400,
MATCH($A268,'Attendance Dump'!$B$2:$B$400,0),
MATCH(BG$2,'Attendance Dump'!$E$1:$AI$1,0)
),
INDEX('Active Hour''s Dump'!$D$3:$AH$337,
MATCH($C268,'Active Hour''s Dump'!$A$3:$A$337,0),
MATCH(BG$2,'Active Hour''s Dump'!$D$2:$AH$2,0)
))),"")</f>
        <v>105.85999999999999</v>
      </c>
      <c r="BH268" s="13" t="str">
        <f>_xlfn.IFNA(IF(BH$3="Productivity",
INDEX('Productivity Dump'!$E$4:$AJ$500,
MATCH($A268,'Productivity Dump'!$A$4:$A$500,0),
MATCH(BH$2,'Productivity Dump'!$E$3:$AJ$3,0)
),
IF(BH$3="Attendance",
INDEX('Attendance Dump'!$E$2:$AI$400,
MATCH($A268,'Attendance Dump'!$B$2:$B$400,0),
MATCH(BH$2,'Attendance Dump'!$E$1:$AI$1,0)
),
INDEX('Active Hour''s Dump'!$D$3:$AH$337,
MATCH($C268,'Active Hour''s Dump'!$A$3:$A$337,0),
MATCH(BH$2,'Active Hour''s Dump'!$D$2:$AH$2,0)
))),"")</f>
        <v>WO</v>
      </c>
      <c r="BI268" s="54">
        <f>_xlfn.IFNA(IF(BI$3="Productivity",
INDEX('Productivity Dump'!$E$4:$AJ$500,
MATCH($A268,'Productivity Dump'!$A$4:$A$500,0),
MATCH(BI$2,'Productivity Dump'!$E$3:$AJ$3,0)
),
IF(BI$3="Attendance",
INDEX('Attendance Dump'!$E$2:$AI$400,
MATCH($A268,'Attendance Dump'!$B$2:$B$400,0),
MATCH(BI$2,'Attendance Dump'!$E$1:$AI$1,0)
),
INDEX('Active Hour''s Dump'!$D$3:$AH$337,
MATCH($C268,'Active Hour''s Dump'!$A$3:$A$337,0),
MATCH(BI$2,'Active Hour''s Dump'!$D$2:$AH$2,0)
))),"")</f>
        <v>1.4166666666666701</v>
      </c>
      <c r="BJ268" s="13">
        <f>_xlfn.IFNA(IF(BJ$3="Productivity",
INDEX('Productivity Dump'!$E$4:$AJ$500,
MATCH($A268,'Productivity Dump'!$A$4:$A$500,0),
MATCH(BJ$2,'Productivity Dump'!$E$3:$AJ$3,0)
),
IF(BJ$3="Attendance",
INDEX('Attendance Dump'!$E$2:$AI$400,
MATCH($A268,'Attendance Dump'!$B$2:$B$400,0),
MATCH(BJ$2,'Attendance Dump'!$E$1:$AI$1,0)
),
INDEX('Active Hour''s Dump'!$D$3:$AH$337,
MATCH($C268,'Active Hour''s Dump'!$A$3:$A$337,0),
MATCH(BJ$2,'Active Hour''s Dump'!$D$2:$AH$2,0)
))),"")</f>
        <v>608.98200000000008</v>
      </c>
      <c r="BK268" s="13" t="str">
        <f>_xlfn.IFNA(IF(BK$3="Productivity",
INDEX('Productivity Dump'!$E$4:$AJ$500,
MATCH($A268,'Productivity Dump'!$A$4:$A$500,0),
MATCH(BK$2,'Productivity Dump'!$E$3:$AJ$3,0)
),
IF(BK$3="Attendance",
INDEX('Attendance Dump'!$E$2:$AI$400,
MATCH($A268,'Attendance Dump'!$B$2:$B$400,0),
MATCH(BK$2,'Attendance Dump'!$E$1:$AI$1,0)
),
INDEX('Active Hour''s Dump'!$D$3:$AH$337,
MATCH($C268,'Active Hour''s Dump'!$A$3:$A$337,0),
MATCH(BK$2,'Active Hour''s Dump'!$D$2:$AH$2,0)
))),"")</f>
        <v>P</v>
      </c>
      <c r="BL268" s="54">
        <f>_xlfn.IFNA(IF(BL$3="Productivity",
INDEX('Productivity Dump'!$E$4:$AJ$500,
MATCH($A268,'Productivity Dump'!$A$4:$A$500,0),
MATCH(BL$2,'Productivity Dump'!$E$3:$AJ$3,0)
),
IF(BL$3="Attendance",
INDEX('Attendance Dump'!$E$2:$AI$400,
MATCH($A268,'Attendance Dump'!$B$2:$B$400,0),
MATCH(BL$2,'Attendance Dump'!$E$1:$AI$1,0)
),
INDEX('Active Hour''s Dump'!$D$3:$AH$337,
MATCH($C268,'Active Hour''s Dump'!$A$3:$A$337,0),
MATCH(BL$2,'Active Hour''s Dump'!$D$2:$AH$2,0)
))),"")</f>
        <v>5.4166666666666696</v>
      </c>
      <c r="BM268" s="13">
        <f>_xlfn.IFNA(IF(BM$3="Productivity",
INDEX('Productivity Dump'!$E$4:$AJ$500,
MATCH($A268,'Productivity Dump'!$A$4:$A$500,0),
MATCH(BM$2,'Productivity Dump'!$E$3:$AJ$3,0)
),
IF(BM$3="Attendance",
INDEX('Attendance Dump'!$E$2:$AI$400,
MATCH($A268,'Attendance Dump'!$B$2:$B$400,0),
MATCH(BM$2,'Attendance Dump'!$E$1:$AI$1,0)
),
INDEX('Active Hour''s Dump'!$D$3:$AH$337,
MATCH($C268,'Active Hour''s Dump'!$A$3:$A$337,0),
MATCH(BM$2,'Active Hour''s Dump'!$D$2:$AH$2,0)
))),"")</f>
        <v>873.75799999999992</v>
      </c>
      <c r="BN268" s="13" t="str">
        <f>_xlfn.IFNA(IF(BN$3="Productivity",
INDEX('Productivity Dump'!$E$4:$AJ$500,
MATCH($A268,'Productivity Dump'!$A$4:$A$500,0),
MATCH(BN$2,'Productivity Dump'!$E$3:$AJ$3,0)
),
IF(BN$3="Attendance",
INDEX('Attendance Dump'!$E$2:$AI$400,
MATCH($A268,'Attendance Dump'!$B$2:$B$400,0),
MATCH(BN$2,'Attendance Dump'!$E$1:$AI$1,0)
),
INDEX('Active Hour''s Dump'!$D$3:$AH$337,
MATCH($C268,'Active Hour''s Dump'!$A$3:$A$337,0),
MATCH(BN$2,'Active Hour''s Dump'!$D$2:$AH$2,0)
))),"")</f>
        <v>P</v>
      </c>
      <c r="BO268" s="54">
        <f>_xlfn.IFNA(IF(BO$3="Productivity",
INDEX('Productivity Dump'!$E$4:$AJ$500,
MATCH($A268,'Productivity Dump'!$A$4:$A$500,0),
MATCH(BO$2,'Productivity Dump'!$E$3:$AJ$3,0)
),
IF(BO$3="Attendance",
INDEX('Attendance Dump'!$E$2:$AI$400,
MATCH($A268,'Attendance Dump'!$B$2:$B$400,0),
MATCH(BO$2,'Attendance Dump'!$E$1:$AI$1,0)
),
INDEX('Active Hour''s Dump'!$D$3:$AH$337,
MATCH($C268,'Active Hour''s Dump'!$A$3:$A$337,0),
MATCH(BO$2,'Active Hour''s Dump'!$D$2:$AH$2,0)
))),"")</f>
        <v>8.8333333333333304</v>
      </c>
      <c r="BP268" s="13">
        <f>_xlfn.IFNA(IF(BP$3="Productivity",
INDEX('Productivity Dump'!$E$4:$AJ$500,
MATCH($A268,'Productivity Dump'!$A$4:$A$500,0),
MATCH(BP$2,'Productivity Dump'!$E$3:$AJ$3,0)
),
IF(BP$3="Attendance",
INDEX('Attendance Dump'!$E$2:$AI$400,
MATCH($A268,'Attendance Dump'!$B$2:$B$400,0),
MATCH(BP$2,'Attendance Dump'!$E$1:$AI$1,0)
),
INDEX('Active Hour''s Dump'!$D$3:$AH$337,
MATCH($C268,'Active Hour''s Dump'!$A$3:$A$337,0),
MATCH(BP$2,'Active Hour''s Dump'!$D$2:$AH$2,0)
))),"")</f>
        <v>796.91300000000001</v>
      </c>
      <c r="BQ268" s="13" t="str">
        <f>_xlfn.IFNA(IF(BQ$3="Productivity",
INDEX('Productivity Dump'!$E$4:$AJ$500,
MATCH($A268,'Productivity Dump'!$A$4:$A$500,0),
MATCH(BQ$2,'Productivity Dump'!$E$3:$AJ$3,0)
),
IF(BQ$3="Attendance",
INDEX('Attendance Dump'!$E$2:$AI$400,
MATCH($A268,'Attendance Dump'!$B$2:$B$400,0),
MATCH(BQ$2,'Attendance Dump'!$E$1:$AI$1,0)
),
INDEX('Active Hour''s Dump'!$D$3:$AH$337,
MATCH($C268,'Active Hour''s Dump'!$A$3:$A$337,0),
MATCH(BQ$2,'Active Hour''s Dump'!$D$2:$AH$2,0)
))),"")</f>
        <v>P</v>
      </c>
      <c r="BR268" s="54">
        <f>_xlfn.IFNA(IF(BR$3="Productivity",
INDEX('Productivity Dump'!$E$4:$AJ$500,
MATCH($A268,'Productivity Dump'!$A$4:$A$500,0),
MATCH(BR$2,'Productivity Dump'!$E$3:$AJ$3,0)
),
IF(BR$3="Attendance",
INDEX('Attendance Dump'!$E$2:$AI$400,
MATCH($A268,'Attendance Dump'!$B$2:$B$400,0),
MATCH(BR$2,'Attendance Dump'!$E$1:$AI$1,0)
),
INDEX('Active Hour''s Dump'!$D$3:$AH$337,
MATCH($C268,'Active Hour''s Dump'!$A$3:$A$337,0),
MATCH(BR$2,'Active Hour''s Dump'!$D$2:$AH$2,0)
))),"")</f>
        <v>8.5833333333333304</v>
      </c>
      <c r="BS268" s="13">
        <f>_xlfn.IFNA(IF(BS$3="Productivity",
INDEX('Productivity Dump'!$E$4:$AJ$500,
MATCH($A268,'Productivity Dump'!$A$4:$A$500,0),
MATCH(BS$2,'Productivity Dump'!$E$3:$AJ$3,0)
),
IF(BS$3="Attendance",
INDEX('Attendance Dump'!$E$2:$AI$400,
MATCH($A268,'Attendance Dump'!$B$2:$B$400,0),
MATCH(BS$2,'Attendance Dump'!$E$1:$AI$1,0)
),
INDEX('Active Hour''s Dump'!$D$3:$AH$337,
MATCH($C268,'Active Hour''s Dump'!$A$3:$A$337,0),
MATCH(BS$2,'Active Hour''s Dump'!$D$2:$AH$2,0)
))),"")</f>
        <v>1075.808</v>
      </c>
      <c r="BT268" s="13" t="str">
        <f>_xlfn.IFNA(IF(BT$3="Productivity",
INDEX('Productivity Dump'!$E$4:$AJ$500,
MATCH($A268,'Productivity Dump'!$A$4:$A$500,0),
MATCH(BT$2,'Productivity Dump'!$E$3:$AJ$3,0)
),
IF(BT$3="Attendance",
INDEX('Attendance Dump'!$E$2:$AI$400,
MATCH($A268,'Attendance Dump'!$B$2:$B$400,0),
MATCH(BT$2,'Attendance Dump'!$E$1:$AI$1,0)
),
INDEX('Active Hour''s Dump'!$D$3:$AH$337,
MATCH($C268,'Active Hour''s Dump'!$A$3:$A$337,0),
MATCH(BT$2,'Active Hour''s Dump'!$D$2:$AH$2,0)
))),"")</f>
        <v>H(P)</v>
      </c>
      <c r="BU268" s="54">
        <f>_xlfn.IFNA(IF(BU$3="Productivity",
INDEX('Productivity Dump'!$E$4:$AJ$500,
MATCH($A268,'Productivity Dump'!$A$4:$A$500,0),
MATCH(BU$2,'Productivity Dump'!$E$3:$AJ$3,0)
),
IF(BU$3="Attendance",
INDEX('Attendance Dump'!$E$2:$AI$400,
MATCH($A268,'Attendance Dump'!$B$2:$B$400,0),
MATCH(BU$2,'Attendance Dump'!$E$1:$AI$1,0)
),
INDEX('Active Hour''s Dump'!$D$3:$AH$337,
MATCH($C268,'Active Hour''s Dump'!$A$3:$A$337,0),
MATCH(BU$2,'Active Hour''s Dump'!$D$2:$AH$2,0)
))),"")</f>
        <v>9.8333333333333304</v>
      </c>
      <c r="BV268" s="13">
        <f>_xlfn.IFNA(IF(BV$3="Productivity",
INDEX('Productivity Dump'!$E$4:$AJ$500,
MATCH($A268,'Productivity Dump'!$A$4:$A$500,0),
MATCH(BV$2,'Productivity Dump'!$E$3:$AJ$3,0)
),
IF(BV$3="Attendance",
INDEX('Attendance Dump'!$E$2:$AI$400,
MATCH($A268,'Attendance Dump'!$B$2:$B$400,0),
MATCH(BV$2,'Attendance Dump'!$E$1:$AI$1,0)
),
INDEX('Active Hour''s Dump'!$D$3:$AH$337,
MATCH($C268,'Active Hour''s Dump'!$A$3:$A$337,0),
MATCH(BV$2,'Active Hour''s Dump'!$D$2:$AH$2,0)
))),"")</f>
        <v>1060.239</v>
      </c>
      <c r="BW268" s="13" t="str">
        <f>_xlfn.IFNA(IF(BW$3="Productivity",
INDEX('Productivity Dump'!$E$4:$AJ$500,
MATCH($A268,'Productivity Dump'!$A$4:$A$500,0),
MATCH(BW$2,'Productivity Dump'!$E$3:$AJ$3,0)
),
IF(BW$3="Attendance",
INDEX('Attendance Dump'!$E$2:$AI$400,
MATCH($A268,'Attendance Dump'!$B$2:$B$400,0),
MATCH(BW$2,'Attendance Dump'!$E$1:$AI$1,0)
),
INDEX('Active Hour''s Dump'!$D$3:$AH$337,
MATCH($C268,'Active Hour''s Dump'!$A$3:$A$337,0),
MATCH(BW$2,'Active Hour''s Dump'!$D$2:$AH$2,0)
))),"")</f>
        <v>PL</v>
      </c>
      <c r="BX268" s="54">
        <f>_xlfn.IFNA(IF(BX$3="Productivity",
INDEX('Productivity Dump'!$E$4:$AJ$500,
MATCH($A268,'Productivity Dump'!$A$4:$A$500,0),
MATCH(BX$2,'Productivity Dump'!$E$3:$AJ$3,0)
),
IF(BX$3="Attendance",
INDEX('Attendance Dump'!$E$2:$AI$400,
MATCH($A268,'Attendance Dump'!$B$2:$B$400,0),
MATCH(BX$2,'Attendance Dump'!$E$1:$AI$1,0)
),
INDEX('Active Hour''s Dump'!$D$3:$AH$337,
MATCH($C268,'Active Hour''s Dump'!$A$3:$A$337,0),
MATCH(BX$2,'Active Hour''s Dump'!$D$2:$AH$2,0)
))),"")</f>
        <v>10.1666666666667</v>
      </c>
      <c r="BY268" s="13">
        <f>_xlfn.IFNA(IF(BY$3="Productivity",
INDEX('Productivity Dump'!$E$4:$AJ$500,
MATCH($A268,'Productivity Dump'!$A$4:$A$500,0),
MATCH(BY$2,'Productivity Dump'!$E$3:$AJ$3,0)
),
IF(BY$3="Attendance",
INDEX('Attendance Dump'!$E$2:$AI$400,
MATCH($A268,'Attendance Dump'!$B$2:$B$400,0),
MATCH(BY$2,'Attendance Dump'!$E$1:$AI$1,0)
),
INDEX('Active Hour''s Dump'!$D$3:$AH$337,
MATCH($C268,'Active Hour''s Dump'!$A$3:$A$337,0),
MATCH(BY$2,'Active Hour''s Dump'!$D$2:$AH$2,0)
))),"")</f>
        <v>89.26</v>
      </c>
      <c r="BZ268" s="13" t="str">
        <f>_xlfn.IFNA(IF(BZ$3="Productivity",
INDEX('Productivity Dump'!$E$4:$AJ$500,
MATCH($A268,'Productivity Dump'!$A$4:$A$500,0),
MATCH(BZ$2,'Productivity Dump'!$E$3:$AJ$3,0)
),
IF(BZ$3="Attendance",
INDEX('Attendance Dump'!$E$2:$AI$400,
MATCH($A268,'Attendance Dump'!$B$2:$B$400,0),
MATCH(BZ$2,'Attendance Dump'!$E$1:$AI$1,0)
),
INDEX('Active Hour''s Dump'!$D$3:$AH$337,
MATCH($C268,'Active Hour''s Dump'!$A$3:$A$337,0),
MATCH(BZ$2,'Active Hour''s Dump'!$D$2:$AH$2,0)
))),"")</f>
        <v>P</v>
      </c>
      <c r="CA268" s="54">
        <f>_xlfn.IFNA(IF(CA$3="Productivity",
INDEX('Productivity Dump'!$E$4:$AJ$500,
MATCH($A268,'Productivity Dump'!$A$4:$A$500,0),
MATCH(CA$2,'Productivity Dump'!$E$3:$AJ$3,0)
),
IF(CA$3="Attendance",
INDEX('Attendance Dump'!$E$2:$AI$400,
MATCH($A268,'Attendance Dump'!$B$2:$B$400,0),
MATCH(CA$2,'Attendance Dump'!$E$1:$AI$1,0)
),
INDEX('Active Hour''s Dump'!$D$3:$AH$337,
MATCH($C268,'Active Hour''s Dump'!$A$3:$A$337,0),
MATCH(CA$2,'Active Hour''s Dump'!$D$2:$AH$2,0)
))),"")</f>
        <v>1</v>
      </c>
      <c r="CB268" s="13">
        <f>_xlfn.IFNA(IF(CB$3="Productivity",
INDEX('Productivity Dump'!$E$4:$AJ$500,
MATCH($A268,'Productivity Dump'!$A$4:$A$500,0),
MATCH(CB$2,'Productivity Dump'!$E$3:$AJ$3,0)
),
IF(CB$3="Attendance",
INDEX('Attendance Dump'!$E$2:$AI$400,
MATCH($A268,'Attendance Dump'!$B$2:$B$400,0),
MATCH(CB$2,'Attendance Dump'!$E$1:$AI$1,0)
),
INDEX('Active Hour''s Dump'!$D$3:$AH$337,
MATCH($C268,'Active Hour''s Dump'!$A$3:$A$337,0),
MATCH(CB$2,'Active Hour''s Dump'!$D$2:$AH$2,0)
))),"")</f>
        <v>97.245999999999995</v>
      </c>
      <c r="CC268" s="13" t="str">
        <f>_xlfn.IFNA(IF(CC$3="Productivity",
INDEX('Productivity Dump'!$E$4:$AJ$500,
MATCH($A268,'Productivity Dump'!$A$4:$A$500,0),
MATCH(CC$2,'Productivity Dump'!$E$3:$AJ$3,0)
),
IF(CC$3="Attendance",
INDEX('Attendance Dump'!$E$2:$AI$400,
MATCH($A268,'Attendance Dump'!$B$2:$B$400,0),
MATCH(CC$2,'Attendance Dump'!$E$1:$AI$1,0)
),
INDEX('Active Hour''s Dump'!$D$3:$AH$337,
MATCH($C268,'Active Hour''s Dump'!$A$3:$A$337,0),
MATCH(CC$2,'Active Hour''s Dump'!$D$2:$AH$2,0)
))),"")</f>
        <v>WO</v>
      </c>
      <c r="CD268" s="54">
        <f>_xlfn.IFNA(IF(CD$3="Productivity",
INDEX('Productivity Dump'!$E$4:$AJ$500,
MATCH($A268,'Productivity Dump'!$A$4:$A$500,0),
MATCH(CD$2,'Productivity Dump'!$E$3:$AJ$3,0)
),
IF(CD$3="Attendance",
INDEX('Attendance Dump'!$E$2:$AI$400,
MATCH($A268,'Attendance Dump'!$B$2:$B$400,0),
MATCH(CD$2,'Attendance Dump'!$E$1:$AI$1,0)
),
INDEX('Active Hour''s Dump'!$D$3:$AH$337,
MATCH($C268,'Active Hour''s Dump'!$A$3:$A$337,0),
MATCH(CD$2,'Active Hour''s Dump'!$D$2:$AH$2,0)
))),"")</f>
        <v>1.3333333333333299</v>
      </c>
      <c r="CE268" s="13">
        <f>_xlfn.IFNA(IF(CE$3="Productivity",
INDEX('Productivity Dump'!$E$4:$AJ$500,
MATCH($A268,'Productivity Dump'!$A$4:$A$500,0),
MATCH(CE$2,'Productivity Dump'!$E$3:$AJ$3,0)
),
IF(CE$3="Attendance",
INDEX('Attendance Dump'!$E$2:$AI$400,
MATCH($A268,'Attendance Dump'!$B$2:$B$400,0),
MATCH(CE$2,'Attendance Dump'!$E$1:$AI$1,0)
),
INDEX('Active Hour''s Dump'!$D$3:$AH$337,
MATCH($C268,'Active Hour''s Dump'!$A$3:$A$337,0),
MATCH(CE$2,'Active Hour''s Dump'!$D$2:$AH$2,0)
))),"")</f>
        <v>635.74699999999984</v>
      </c>
      <c r="CF268" s="13" t="str">
        <f>_xlfn.IFNA(IF(CF$3="Productivity",
INDEX('Productivity Dump'!$E$4:$AJ$500,
MATCH($A268,'Productivity Dump'!$A$4:$A$500,0),
MATCH(CF$2,'Productivity Dump'!$E$3:$AJ$3,0)
),
IF(CF$3="Attendance",
INDEX('Attendance Dump'!$E$2:$AI$400,
MATCH($A268,'Attendance Dump'!$B$2:$B$400,0),
MATCH(CF$2,'Attendance Dump'!$E$1:$AI$1,0)
),
INDEX('Active Hour''s Dump'!$D$3:$AH$337,
MATCH($C268,'Active Hour''s Dump'!$A$3:$A$337,0),
MATCH(CF$2,'Active Hour''s Dump'!$D$2:$AH$2,0)
))),"")</f>
        <v>P</v>
      </c>
      <c r="CG268" s="54">
        <f>_xlfn.IFNA(IF(CG$3="Productivity",
INDEX('Productivity Dump'!$E$4:$AJ$500,
MATCH($A268,'Productivity Dump'!$A$4:$A$500,0),
MATCH(CG$2,'Productivity Dump'!$E$3:$AJ$3,0)
),
IF(CG$3="Attendance",
INDEX('Attendance Dump'!$E$2:$AI$400,
MATCH($A268,'Attendance Dump'!$B$2:$B$400,0),
MATCH(CG$2,'Attendance Dump'!$E$1:$AI$1,0)
),
INDEX('Active Hour''s Dump'!$D$3:$AH$337,
MATCH($C268,'Active Hour''s Dump'!$A$3:$A$337,0),
MATCH(CG$2,'Active Hour''s Dump'!$D$2:$AH$2,0)
))),"")</f>
        <v>6.0833333333333304</v>
      </c>
      <c r="CH268" s="13">
        <f>_xlfn.IFNA(IF(CH$3="Productivity",
INDEX('Productivity Dump'!$E$4:$AJ$500,
MATCH($A268,'Productivity Dump'!$A$4:$A$500,0),
MATCH(CH$2,'Productivity Dump'!$E$3:$AJ$3,0)
),
IF(CH$3="Attendance",
INDEX('Attendance Dump'!$E$2:$AI$400,
MATCH($A268,'Attendance Dump'!$B$2:$B$400,0),
MATCH(CH$2,'Attendance Dump'!$E$1:$AI$1,0)
),
INDEX('Active Hour''s Dump'!$D$3:$AH$337,
MATCH($C268,'Active Hour''s Dump'!$A$3:$A$337,0),
MATCH(CH$2,'Active Hour''s Dump'!$D$2:$AH$2,0)
))),"")</f>
        <v>879.74400000000014</v>
      </c>
      <c r="CI268" s="13" t="str">
        <f>_xlfn.IFNA(IF(CI$3="Productivity",
INDEX('Productivity Dump'!$E$4:$AJ$500,
MATCH($A268,'Productivity Dump'!$A$4:$A$500,0),
MATCH(CI$2,'Productivity Dump'!$E$3:$AJ$3,0)
),
IF(CI$3="Attendance",
INDEX('Attendance Dump'!$E$2:$AI$400,
MATCH($A268,'Attendance Dump'!$B$2:$B$400,0),
MATCH(CI$2,'Attendance Dump'!$E$1:$AI$1,0)
),
INDEX('Active Hour''s Dump'!$D$3:$AH$337,
MATCH($C268,'Active Hour''s Dump'!$A$3:$A$337,0),
MATCH(CI$2,'Active Hour''s Dump'!$D$2:$AH$2,0)
))),"")</f>
        <v>P</v>
      </c>
      <c r="CJ268" s="54">
        <f>_xlfn.IFNA(IF(CJ$3="Productivity",
INDEX('Productivity Dump'!$E$4:$AJ$500,
MATCH($A268,'Productivity Dump'!$A$4:$A$500,0),
MATCH(CJ$2,'Productivity Dump'!$E$3:$AJ$3,0)
),
IF(CJ$3="Attendance",
INDEX('Attendance Dump'!$E$2:$AI$400,
MATCH($A268,'Attendance Dump'!$B$2:$B$400,0),
MATCH(CJ$2,'Attendance Dump'!$E$1:$AI$1,0)
),
INDEX('Active Hour''s Dump'!$D$3:$AH$337,
MATCH($C268,'Active Hour''s Dump'!$A$3:$A$337,0),
MATCH(CJ$2,'Active Hour''s Dump'!$D$2:$AH$2,0)
))),"")</f>
        <v>8</v>
      </c>
      <c r="CK268" s="13">
        <f>_xlfn.IFNA(IF(CK$3="Productivity",
INDEX('Productivity Dump'!$E$4:$AJ$500,
MATCH($A268,'Productivity Dump'!$A$4:$A$500,0),
MATCH(CK$2,'Productivity Dump'!$E$3:$AJ$3,0)
),
IF(CK$3="Attendance",
INDEX('Attendance Dump'!$E$2:$AI$400,
MATCH($A268,'Attendance Dump'!$B$2:$B$400,0),
MATCH(CK$2,'Attendance Dump'!$E$1:$AI$1,0)
),
INDEX('Active Hour''s Dump'!$D$3:$AH$337,
MATCH($C268,'Active Hour''s Dump'!$A$3:$A$337,0),
MATCH(CK$2,'Active Hour''s Dump'!$D$2:$AH$2,0)
))),"")</f>
        <v>1044.1399999999996</v>
      </c>
      <c r="CL268" s="13" t="str">
        <f>_xlfn.IFNA(IF(CL$3="Productivity",
INDEX('Productivity Dump'!$E$4:$AJ$500,
MATCH($A268,'Productivity Dump'!$A$4:$A$500,0),
MATCH(CL$2,'Productivity Dump'!$E$3:$AJ$3,0)
),
IF(CL$3="Attendance",
INDEX('Attendance Dump'!$E$2:$AI$400,
MATCH($A268,'Attendance Dump'!$B$2:$B$400,0),
MATCH(CL$2,'Attendance Dump'!$E$1:$AI$1,0)
),
INDEX('Active Hour''s Dump'!$D$3:$AH$337,
MATCH($C268,'Active Hour''s Dump'!$A$3:$A$337,0),
MATCH(CL$2,'Active Hour''s Dump'!$D$2:$AH$2,0)
))),"")</f>
        <v>P</v>
      </c>
      <c r="CM268" s="54">
        <f>_xlfn.IFNA(IF(CM$3="Productivity",
INDEX('Productivity Dump'!$E$4:$AJ$500,
MATCH($A268,'Productivity Dump'!$A$4:$A$500,0),
MATCH(CM$2,'Productivity Dump'!$E$3:$AJ$3,0)
),
IF(CM$3="Attendance",
INDEX('Attendance Dump'!$E$2:$AI$400,
MATCH($A268,'Attendance Dump'!$B$2:$B$400,0),
MATCH(CM$2,'Attendance Dump'!$E$1:$AI$1,0)
),
INDEX('Active Hour''s Dump'!$D$3:$AH$337,
MATCH($C268,'Active Hour''s Dump'!$A$3:$A$337,0),
MATCH(CM$2,'Active Hour''s Dump'!$D$2:$AH$2,0)
))),"")</f>
        <v>9.3333333333333304</v>
      </c>
      <c r="CN268" s="13">
        <f>_xlfn.IFNA(IF(CN$3="Productivity",
INDEX('Productivity Dump'!$E$4:$AJ$500,
MATCH($A268,'Productivity Dump'!$A$4:$A$500,0),
MATCH(CN$2,'Productivity Dump'!$E$3:$AJ$3,0)
),
IF(CN$3="Attendance",
INDEX('Attendance Dump'!$E$2:$AI$400,
MATCH($A268,'Attendance Dump'!$B$2:$B$400,0),
MATCH(CN$2,'Attendance Dump'!$E$1:$AI$1,0)
),
INDEX('Active Hour''s Dump'!$D$3:$AH$337,
MATCH($C268,'Active Hour''s Dump'!$A$3:$A$337,0),
MATCH(CN$2,'Active Hour''s Dump'!$D$2:$AH$2,0)
))),"")</f>
        <v>0</v>
      </c>
      <c r="CO268" s="13">
        <f>_xlfn.IFNA(IF(CO$3="Productivity",
INDEX('Productivity Dump'!$E$4:$AJ$500,
MATCH($A268,'Productivity Dump'!$A$4:$A$500,0),
MATCH(CO$2,'Productivity Dump'!$E$3:$AJ$3,0)
),
IF(CO$3="Attendance",
INDEX('Attendance Dump'!$E$2:$AI$400,
MATCH($A268,'Attendance Dump'!$B$2:$B$400,0),
MATCH(CO$2,'Attendance Dump'!$E$1:$AI$1,0)
),
INDEX('Active Hour''s Dump'!$D$3:$AH$337,
MATCH($C268,'Active Hour''s Dump'!$A$3:$A$337,0),
MATCH(CO$2,'Active Hour''s Dump'!$D$2:$AH$2,0)
))),"")</f>
        <v>0</v>
      </c>
      <c r="CP268" s="54">
        <f>_xlfn.IFNA(IF(CP$3="Productivity",
INDEX('Productivity Dump'!$E$4:$AJ$500,
MATCH($A268,'Productivity Dump'!$A$4:$A$500,0),
MATCH(CP$2,'Productivity Dump'!$E$3:$AJ$3,0)
),
IF(CP$3="Attendance",
INDEX('Attendance Dump'!$E$2:$AI$400,
MATCH($A268,'Attendance Dump'!$B$2:$B$400,0),
MATCH(CP$2,'Attendance Dump'!$E$1:$AI$1,0)
),
INDEX('Active Hour''s Dump'!$D$3:$AH$337,
MATCH($C268,'Active Hour''s Dump'!$A$3:$A$337,0),
MATCH(CP$2,'Active Hour''s Dump'!$D$2:$AH$2,0)
))),"")</f>
        <v>0</v>
      </c>
      <c r="CQ268" s="13">
        <f>_xlfn.IFNA(IF(CQ$3="Productivity",
INDEX('Productivity Dump'!$E$4:$AJ$500,
MATCH($A268,'Productivity Dump'!$A$4:$A$500,0),
MATCH(CQ$2,'Productivity Dump'!$E$3:$AJ$3,0)
),
IF(CQ$3="Attendance",
INDEX('Attendance Dump'!$E$2:$AI$400,
MATCH($A268,'Attendance Dump'!$B$2:$B$400,0),
MATCH(CQ$2,'Attendance Dump'!$E$1:$AI$1,0)
),
INDEX('Active Hour''s Dump'!$D$3:$AH$337,
MATCH($C268,'Active Hour''s Dump'!$A$3:$A$337,0),
MATCH(CQ$2,'Active Hour''s Dump'!$D$2:$AH$2,0)
))),"")</f>
        <v>0</v>
      </c>
      <c r="CR268" s="13">
        <f>_xlfn.IFNA(IF(CR$3="Productivity",
INDEX('Productivity Dump'!$E$4:$AJ$500,
MATCH($A268,'Productivity Dump'!$A$4:$A$500,0),
MATCH(CR$2,'Productivity Dump'!$E$3:$AJ$3,0)
),
IF(CR$3="Attendance",
INDEX('Attendance Dump'!$E$2:$AI$400,
MATCH($A268,'Attendance Dump'!$B$2:$B$400,0),
MATCH(CR$2,'Attendance Dump'!$E$1:$AI$1,0)
),
INDEX('Active Hour''s Dump'!$D$3:$AH$337,
MATCH($C268,'Active Hour''s Dump'!$A$3:$A$337,0),
MATCH(CR$2,'Active Hour''s Dump'!$D$2:$AH$2,0)
))),"")</f>
        <v>0</v>
      </c>
      <c r="CS268" s="54">
        <f>_xlfn.IFNA(IF(CS$3="Productivity",
INDEX('Productivity Dump'!$E$4:$AJ$500,
MATCH($A268,'Productivity Dump'!$A$4:$A$500,0),
MATCH(CS$2,'Productivity Dump'!$E$3:$AJ$3,0)
),
IF(CS$3="Attendance",
INDEX('Attendance Dump'!$E$2:$AI$400,
MATCH($A268,'Attendance Dump'!$B$2:$B$400,0),
MATCH(CS$2,'Attendance Dump'!$E$1:$AI$1,0)
),
INDEX('Active Hour''s Dump'!$D$3:$AH$337,
MATCH($C268,'Active Hour''s Dump'!$A$3:$A$337,0),
MATCH(CS$2,'Active Hour''s Dump'!$D$2:$AH$2,0)
))),"")</f>
        <v>0</v>
      </c>
      <c r="CT268" s="13">
        <f>_xlfn.IFNA(IF(CT$3="Productivity",
INDEX('Productivity Dump'!$E$4:$AJ$500,
MATCH($A268,'Productivity Dump'!$A$4:$A$500,0),
MATCH(CT$2,'Productivity Dump'!$E$3:$AJ$3,0)
),
IF(CT$3="Attendance",
INDEX('Attendance Dump'!$E$2:$AI$400,
MATCH($A268,'Attendance Dump'!$B$2:$B$400,0),
MATCH(CT$2,'Attendance Dump'!$E$1:$AI$1,0)
),
INDEX('Active Hour''s Dump'!$D$3:$AH$337,
MATCH($C268,'Active Hour''s Dump'!$A$3:$A$337,0),
MATCH(CT$2,'Active Hour''s Dump'!$D$2:$AH$2,0)
))),"")</f>
        <v>0</v>
      </c>
      <c r="CU268" s="13">
        <f>_xlfn.IFNA(IF(CU$3="Productivity",
INDEX('Productivity Dump'!$E$4:$AJ$500,
MATCH($A268,'Productivity Dump'!$A$4:$A$500,0),
MATCH(CU$2,'Productivity Dump'!$E$3:$AJ$3,0)
),
IF(CU$3="Attendance",
INDEX('Attendance Dump'!$E$2:$AI$400,
MATCH($A268,'Attendance Dump'!$B$2:$B$400,0),
MATCH(CU$2,'Attendance Dump'!$E$1:$AI$1,0)
),
INDEX('Active Hour''s Dump'!$D$3:$AH$337,
MATCH($C268,'Active Hour''s Dump'!$A$3:$A$337,0),
MATCH(CU$2,'Active Hour''s Dump'!$D$2:$AH$2,0)
))),"")</f>
        <v>0</v>
      </c>
      <c r="CV268" s="54">
        <f>_xlfn.IFNA(IF(CV$3="Productivity",
INDEX('Productivity Dump'!$E$4:$AJ$500,
MATCH($A268,'Productivity Dump'!$A$4:$A$500,0),
MATCH(CV$2,'Productivity Dump'!$E$3:$AJ$3,0)
),
IF(CV$3="Attendance",
INDEX('Attendance Dump'!$E$2:$AI$400,
MATCH($A268,'Attendance Dump'!$B$2:$B$400,0),
MATCH(CV$2,'Attendance Dump'!$E$1:$AI$1,0)
),
INDEX('Active Hour''s Dump'!$D$3:$AH$337,
MATCH($C268,'Active Hour''s Dump'!$A$3:$A$337,0),
MATCH(CV$2,'Active Hour''s Dump'!$D$2:$AH$2,0)
))),"")</f>
        <v>0</v>
      </c>
      <c r="CW268" s="13"/>
      <c r="CX268" s="13"/>
      <c r="CY268" s="54"/>
      <c r="DA268" s="57">
        <f t="shared" si="87"/>
        <v>197.25000000000003</v>
      </c>
      <c r="DB268" s="35">
        <f t="shared" si="88"/>
        <v>19817.984999999997</v>
      </c>
      <c r="DC268" s="35">
        <f t="shared" si="91"/>
        <v>0</v>
      </c>
      <c r="DD268" s="35">
        <f t="shared" ca="1" si="92"/>
        <v>0</v>
      </c>
      <c r="DF268" s="32" cm="1">
        <f t="array" ref="DF268">SUMPRODUCT(
    (MOD(COLUMN(H268:CV268) - COLUMN(H268), 3) = 0) *
    (H268:CV268 = 0) *
    (I268:CW268 = "P") *
    (COUNTIF(UKHoliday, H$2:CV$2) = 0)
)</f>
        <v>0</v>
      </c>
      <c r="DG268" s="33" cm="1">
        <f t="array" ref="DG268">SUMPRODUCT(
  (MOD(COLUMN(H268:CV268) - COLUMN(H268), 3) = 0) *
  (H268:CV268 &gt; 0) *
  (H268:CV268 &lt; 0.5 * IF(((WEEKDAY(H$2:CV$2, 2) = 1) + (WEEKDAY(H$2:CV$2, 2) = 6)), G268, F268)) *
  (I268:CW268 = "P") *
  (COUNTIF(UKHoliday, H$2:CV$2) = 0)
)</f>
        <v>1</v>
      </c>
      <c r="DH268" s="33" cm="1">
        <f t="array" ref="DH268">SUMPRODUCT(
  (MOD(COLUMN(H268:CV268) - COLUMN(H268), 3) = 0) *
  (H268:CV268 &gt; 0.5 * IF(((WEEKDAY(H$2:CV$2, 2) = 1) + (WEEKDAY(H$2:CV$2, 2) = 6)), $G268, $F268)) *
  (H268:CV268 &lt; 0.8 * IF(((WEEKDAY(H$2:CV$2, 2) = 1) + (WEEKDAY(H$2:CV$2, 2) = 6)), $G268, $F268)) *
  (I268:CW268 = "P") *
  (COUNTIF(UKHoliday, H$2:CV$2) = 0)
)</f>
        <v>0</v>
      </c>
      <c r="DI268" s="33" cm="1">
        <f t="array" ref="DI268">SUMPRODUCT(
  (MOD(COLUMN(H268:CV268) - COLUMN(H268), 3) = 0) *
  (H268:CV268 &gt; 0.8 * IF(((WEEKDAY(H$2:CV$2, 2) = 1) + (WEEKDAY(H$2:CV$2, 2) = 6)), $G268, $F268)) *
  (H268:CV268 &lt; 1 * IF(((WEEKDAY(H$2:CV$2, 2) = 1) + (WEEKDAY(H$2:CV$2, 2) = 6)), $G268, $F268)) *
  (I268:CW268 = "P") *
  (COUNTIF(UKHoliday, H$2:CV$2) = 0)
)</f>
        <v>4</v>
      </c>
    </row>
    <row r="269" spans="1:113" x14ac:dyDescent="0.3">
      <c r="A269" s="8" t="s">
        <v>502</v>
      </c>
      <c r="B269" s="36" t="s">
        <v>501</v>
      </c>
      <c r="C269" s="9" t="s">
        <v>852</v>
      </c>
      <c r="D269" s="62" t="s">
        <v>1058</v>
      </c>
      <c r="E269" s="35">
        <v>18600</v>
      </c>
      <c r="F269" s="35">
        <f t="shared" si="89"/>
        <v>930</v>
      </c>
      <c r="G269" s="35">
        <f t="shared" si="90"/>
        <v>465</v>
      </c>
      <c r="H269" s="13">
        <f>_xlfn.IFNA(IF(H$3="Productivity",
INDEX('Productivity Dump'!$E$4:$AJ$500,
MATCH($A269,'Productivity Dump'!$A$4:$A$500,0),
MATCH(H$2,'Productivity Dump'!$E$3:$AJ$3,0)
),
IF(H$3="Attendance",
INDEX('Attendance Dump'!$E$2:$AI$400,
MATCH($A269,'Attendance Dump'!$B$2:$B$400,0),
MATCH(H$2,'Attendance Dump'!$E$1:$AI$1,0)
),
INDEX('Active Hour''s Dump'!$D$3:$AH$337,
MATCH($C269,'Active Hour''s Dump'!$A$3:$A$337,0),
MATCH(H$2,'Active Hour''s Dump'!$D$2:$AH$2,0)
))),"")</f>
        <v>1011.17</v>
      </c>
      <c r="I269" s="13" t="str">
        <f>_xlfn.IFNA(IF(I$3="Productivity",
INDEX('Productivity Dump'!$E$4:$AJ$500,
MATCH($A269,'Productivity Dump'!$A$4:$A$500,0),
MATCH(I$2,'Productivity Dump'!$E$3:$AJ$3,0)
),
IF(I$3="Attendance",
INDEX('Attendance Dump'!$E$2:$AI$400,
MATCH($A269,'Attendance Dump'!$B$2:$B$400,0),
MATCH(I$2,'Attendance Dump'!$E$1:$AI$1,0)
),
INDEX('Active Hour''s Dump'!$D$3:$AH$337,
MATCH($C269,'Active Hour''s Dump'!$A$3:$A$337,0),
MATCH(I$2,'Active Hour''s Dump'!$D$2:$AH$2,0)
))),"")</f>
        <v>P</v>
      </c>
      <c r="J269" s="54">
        <f>_xlfn.IFNA(IF(J$3="Productivity",
INDEX('Productivity Dump'!$E$4:$AJ$500,
MATCH($A269,'Productivity Dump'!$A$4:$A$500,0),
MATCH(J$2,'Productivity Dump'!$E$3:$AJ$3,0)
),
IF(J$3="Attendance",
INDEX('Attendance Dump'!$E$2:$AI$400,
MATCH($A269,'Attendance Dump'!$B$2:$B$400,0),
MATCH(J$2,'Attendance Dump'!$E$1:$AI$1,0)
),
INDEX('Active Hour''s Dump'!$D$3:$AH$337,
MATCH($C269,'Active Hour''s Dump'!$A$3:$A$337,0),
MATCH(J$2,'Active Hour''s Dump'!$D$2:$AH$2,0)
))),"")</f>
        <v>7.75</v>
      </c>
      <c r="K269" s="13">
        <f>_xlfn.IFNA(IF(K$3="Productivity",
INDEX('Productivity Dump'!$E$4:$AJ$500,
MATCH($A269,'Productivity Dump'!$A$4:$A$500,0),
MATCH(K$2,'Productivity Dump'!$E$3:$AJ$3,0)
),
IF(K$3="Attendance",
INDEX('Attendance Dump'!$E$2:$AI$400,
MATCH($A269,'Attendance Dump'!$B$2:$B$400,0),
MATCH(K$2,'Attendance Dump'!$E$1:$AI$1,0)
),
INDEX('Active Hour''s Dump'!$D$3:$AH$337,
MATCH($C269,'Active Hour''s Dump'!$A$3:$A$337,0),
MATCH(K$2,'Active Hour''s Dump'!$D$2:$AH$2,0)
))),"")</f>
        <v>1013.5839999999999</v>
      </c>
      <c r="L269" s="13" t="str">
        <f>_xlfn.IFNA(IF(L$3="Productivity",
INDEX('Productivity Dump'!$E$4:$AJ$500,
MATCH($A269,'Productivity Dump'!$A$4:$A$500,0),
MATCH(L$2,'Productivity Dump'!$E$3:$AJ$3,0)
),
IF(L$3="Attendance",
INDEX('Attendance Dump'!$E$2:$AI$400,
MATCH($A269,'Attendance Dump'!$B$2:$B$400,0),
MATCH(L$2,'Attendance Dump'!$E$1:$AI$1,0)
),
INDEX('Active Hour''s Dump'!$D$3:$AH$337,
MATCH($C269,'Active Hour''s Dump'!$A$3:$A$337,0),
MATCH(L$2,'Active Hour''s Dump'!$D$2:$AH$2,0)
))),"")</f>
        <v>P</v>
      </c>
      <c r="M269" s="54">
        <f>_xlfn.IFNA(IF(M$3="Productivity",
INDEX('Productivity Dump'!$E$4:$AJ$500,
MATCH($A269,'Productivity Dump'!$A$4:$A$500,0),
MATCH(M$2,'Productivity Dump'!$E$3:$AJ$3,0)
),
IF(M$3="Attendance",
INDEX('Attendance Dump'!$E$2:$AI$400,
MATCH($A269,'Attendance Dump'!$B$2:$B$400,0),
MATCH(M$2,'Attendance Dump'!$E$1:$AI$1,0)
),
INDEX('Active Hour''s Dump'!$D$3:$AH$337,
MATCH($C269,'Active Hour''s Dump'!$A$3:$A$337,0),
MATCH(M$2,'Active Hour''s Dump'!$D$2:$AH$2,0)
))),"")</f>
        <v>8.25</v>
      </c>
      <c r="N269" s="13">
        <f>_xlfn.IFNA(IF(N$3="Productivity",
INDEX('Productivity Dump'!$E$4:$AJ$500,
MATCH($A269,'Productivity Dump'!$A$4:$A$500,0),
MATCH(N$2,'Productivity Dump'!$E$3:$AJ$3,0)
),
IF(N$3="Attendance",
INDEX('Attendance Dump'!$E$2:$AI$400,
MATCH($A269,'Attendance Dump'!$B$2:$B$400,0),
MATCH(N$2,'Attendance Dump'!$E$1:$AI$1,0)
),
INDEX('Active Hour''s Dump'!$D$3:$AH$337,
MATCH($C269,'Active Hour''s Dump'!$A$3:$A$337,0),
MATCH(N$2,'Active Hour''s Dump'!$D$2:$AH$2,0)
))),"")</f>
        <v>469.18599999999998</v>
      </c>
      <c r="O269" s="13" t="str">
        <f>_xlfn.IFNA(IF(O$3="Productivity",
INDEX('Productivity Dump'!$E$4:$AJ$500,
MATCH($A269,'Productivity Dump'!$A$4:$A$500,0),
MATCH(O$2,'Productivity Dump'!$E$3:$AJ$3,0)
),
IF(O$3="Attendance",
INDEX('Attendance Dump'!$E$2:$AI$400,
MATCH($A269,'Attendance Dump'!$B$2:$B$400,0),
MATCH(O$2,'Attendance Dump'!$E$1:$AI$1,0)
),
INDEX('Active Hour''s Dump'!$D$3:$AH$337,
MATCH($C269,'Active Hour''s Dump'!$A$3:$A$337,0),
MATCH(O$2,'Active Hour''s Dump'!$D$2:$AH$2,0)
))),"")</f>
        <v>P</v>
      </c>
      <c r="P269" s="54">
        <f>_xlfn.IFNA(IF(P$3="Productivity",
INDEX('Productivity Dump'!$E$4:$AJ$500,
MATCH($A269,'Productivity Dump'!$A$4:$A$500,0),
MATCH(P$2,'Productivity Dump'!$E$3:$AJ$3,0)
),
IF(P$3="Attendance",
INDEX('Attendance Dump'!$E$2:$AI$400,
MATCH($A269,'Attendance Dump'!$B$2:$B$400,0),
MATCH(P$2,'Attendance Dump'!$E$1:$AI$1,0)
),
INDEX('Active Hour''s Dump'!$D$3:$AH$337,
MATCH($C269,'Active Hour''s Dump'!$A$3:$A$337,0),
MATCH(P$2,'Active Hour''s Dump'!$D$2:$AH$2,0)
))),"")</f>
        <v>4.0833333333333304</v>
      </c>
      <c r="Q269" s="13">
        <f>_xlfn.IFNA(IF(Q$3="Productivity",
INDEX('Productivity Dump'!$E$4:$AJ$500,
MATCH($A269,'Productivity Dump'!$A$4:$A$500,0),
MATCH(Q$2,'Productivity Dump'!$E$3:$AJ$3,0)
),
IF(Q$3="Attendance",
INDEX('Attendance Dump'!$E$2:$AI$400,
MATCH($A269,'Attendance Dump'!$B$2:$B$400,0),
MATCH(Q$2,'Attendance Dump'!$E$1:$AI$1,0)
),
INDEX('Active Hour''s Dump'!$D$3:$AH$337,
MATCH($C269,'Active Hour''s Dump'!$A$3:$A$337,0),
MATCH(Q$2,'Active Hour''s Dump'!$D$2:$AH$2,0)
))),"")</f>
        <v>0</v>
      </c>
      <c r="R269" s="13" t="str">
        <f>_xlfn.IFNA(IF(R$3="Productivity",
INDEX('Productivity Dump'!$E$4:$AJ$500,
MATCH($A269,'Productivity Dump'!$A$4:$A$500,0),
MATCH(R$2,'Productivity Dump'!$E$3:$AJ$3,0)
),
IF(R$3="Attendance",
INDEX('Attendance Dump'!$E$2:$AI$400,
MATCH($A269,'Attendance Dump'!$B$2:$B$400,0),
MATCH(R$2,'Attendance Dump'!$E$1:$AI$1,0)
),
INDEX('Active Hour''s Dump'!$D$3:$AH$337,
MATCH($C269,'Active Hour''s Dump'!$A$3:$A$337,0),
MATCH(R$2,'Active Hour''s Dump'!$D$2:$AH$2,0)
))),"")</f>
        <v>WO</v>
      </c>
      <c r="S269" s="54">
        <f>_xlfn.IFNA(IF(S$3="Productivity",
INDEX('Productivity Dump'!$E$4:$AJ$500,
MATCH($A269,'Productivity Dump'!$A$4:$A$500,0),
MATCH(S$2,'Productivity Dump'!$E$3:$AJ$3,0)
),
IF(S$3="Attendance",
INDEX('Attendance Dump'!$E$2:$AI$400,
MATCH($A269,'Attendance Dump'!$B$2:$B$400,0),
MATCH(S$2,'Attendance Dump'!$E$1:$AI$1,0)
),
INDEX('Active Hour''s Dump'!$D$3:$AH$337,
MATCH($C269,'Active Hour''s Dump'!$A$3:$A$337,0),
MATCH(S$2,'Active Hour''s Dump'!$D$2:$AH$2,0)
))),"")</f>
        <v>0</v>
      </c>
      <c r="T269" s="13">
        <f>_xlfn.IFNA(IF(T$3="Productivity",
INDEX('Productivity Dump'!$E$4:$AJ$500,
MATCH($A269,'Productivity Dump'!$A$4:$A$500,0),
MATCH(T$2,'Productivity Dump'!$E$3:$AJ$3,0)
),
IF(T$3="Attendance",
INDEX('Attendance Dump'!$E$2:$AI$400,
MATCH($A269,'Attendance Dump'!$B$2:$B$400,0),
MATCH(T$2,'Attendance Dump'!$E$1:$AI$1,0)
),
INDEX('Active Hour''s Dump'!$D$3:$AH$337,
MATCH($C269,'Active Hour''s Dump'!$A$3:$A$337,0),
MATCH(T$2,'Active Hour''s Dump'!$D$2:$AH$2,0)
))),"")</f>
        <v>0</v>
      </c>
      <c r="U269" s="13" t="str">
        <f>_xlfn.IFNA(IF(U$3="Productivity",
INDEX('Productivity Dump'!$E$4:$AJ$500,
MATCH($A269,'Productivity Dump'!$A$4:$A$500,0),
MATCH(U$2,'Productivity Dump'!$E$3:$AJ$3,0)
),
IF(U$3="Attendance",
INDEX('Attendance Dump'!$E$2:$AI$400,
MATCH($A269,'Attendance Dump'!$B$2:$B$400,0),
MATCH(U$2,'Attendance Dump'!$E$1:$AI$1,0)
),
INDEX('Active Hour''s Dump'!$D$3:$AH$337,
MATCH($C269,'Active Hour''s Dump'!$A$3:$A$337,0),
MATCH(U$2,'Active Hour''s Dump'!$D$2:$AH$2,0)
))),"")</f>
        <v>SL</v>
      </c>
      <c r="V269" s="54">
        <f>_xlfn.IFNA(IF(V$3="Productivity",
INDEX('Productivity Dump'!$E$4:$AJ$500,
MATCH($A269,'Productivity Dump'!$A$4:$A$500,0),
MATCH(V$2,'Productivity Dump'!$E$3:$AJ$3,0)
),
IF(V$3="Attendance",
INDEX('Attendance Dump'!$E$2:$AI$400,
MATCH($A269,'Attendance Dump'!$B$2:$B$400,0),
MATCH(V$2,'Attendance Dump'!$E$1:$AI$1,0)
),
INDEX('Active Hour''s Dump'!$D$3:$AH$337,
MATCH($C269,'Active Hour''s Dump'!$A$3:$A$337,0),
MATCH(V$2,'Active Hour''s Dump'!$D$2:$AH$2,0)
))),"")</f>
        <v>0</v>
      </c>
      <c r="W269" s="13">
        <f>_xlfn.IFNA(IF(W$3="Productivity",
INDEX('Productivity Dump'!$E$4:$AJ$500,
MATCH($A269,'Productivity Dump'!$A$4:$A$500,0),
MATCH(W$2,'Productivity Dump'!$E$3:$AJ$3,0)
),
IF(W$3="Attendance",
INDEX('Attendance Dump'!$E$2:$AI$400,
MATCH($A269,'Attendance Dump'!$B$2:$B$400,0),
MATCH(W$2,'Attendance Dump'!$E$1:$AI$1,0)
),
INDEX('Active Hour''s Dump'!$D$3:$AH$337,
MATCH($C269,'Active Hour''s Dump'!$A$3:$A$337,0),
MATCH(W$2,'Active Hour''s Dump'!$D$2:$AH$2,0)
))),"")</f>
        <v>1048.1079999999999</v>
      </c>
      <c r="X269" s="13" t="str">
        <f>_xlfn.IFNA(IF(X$3="Productivity",
INDEX('Productivity Dump'!$E$4:$AJ$500,
MATCH($A269,'Productivity Dump'!$A$4:$A$500,0),
MATCH(X$2,'Productivity Dump'!$E$3:$AJ$3,0)
),
IF(X$3="Attendance",
INDEX('Attendance Dump'!$E$2:$AI$400,
MATCH($A269,'Attendance Dump'!$B$2:$B$400,0),
MATCH(X$2,'Attendance Dump'!$E$1:$AI$1,0)
),
INDEX('Active Hour''s Dump'!$D$3:$AH$337,
MATCH($C269,'Active Hour''s Dump'!$A$3:$A$337,0),
MATCH(X$2,'Active Hour''s Dump'!$D$2:$AH$2,0)
))),"")</f>
        <v>P</v>
      </c>
      <c r="Y269" s="54">
        <f>_xlfn.IFNA(IF(Y$3="Productivity",
INDEX('Productivity Dump'!$E$4:$AJ$500,
MATCH($A269,'Productivity Dump'!$A$4:$A$500,0),
MATCH(Y$2,'Productivity Dump'!$E$3:$AJ$3,0)
),
IF(Y$3="Attendance",
INDEX('Attendance Dump'!$E$2:$AI$400,
MATCH($A269,'Attendance Dump'!$B$2:$B$400,0),
MATCH(Y$2,'Attendance Dump'!$E$1:$AI$1,0)
),
INDEX('Active Hour''s Dump'!$D$3:$AH$337,
MATCH($C269,'Active Hour''s Dump'!$A$3:$A$337,0),
MATCH(Y$2,'Active Hour''s Dump'!$D$2:$AH$2,0)
))),"")</f>
        <v>7.0833333333333304</v>
      </c>
      <c r="Z269" s="13">
        <f>_xlfn.IFNA(IF(Z$3="Productivity",
INDEX('Productivity Dump'!$E$4:$AJ$500,
MATCH($A269,'Productivity Dump'!$A$4:$A$500,0),
MATCH(Z$2,'Productivity Dump'!$E$3:$AJ$3,0)
),
IF(Z$3="Attendance",
INDEX('Attendance Dump'!$E$2:$AI$400,
MATCH($A269,'Attendance Dump'!$B$2:$B$400,0),
MATCH(Z$2,'Attendance Dump'!$E$1:$AI$1,0)
),
INDEX('Active Hour''s Dump'!$D$3:$AH$337,
MATCH($C269,'Active Hour''s Dump'!$A$3:$A$337,0),
MATCH(Z$2,'Active Hour''s Dump'!$D$2:$AH$2,0)
))),"")</f>
        <v>1010.1569999999999</v>
      </c>
      <c r="AA269" s="13" t="str">
        <f>_xlfn.IFNA(IF(AA$3="Productivity",
INDEX('Productivity Dump'!$E$4:$AJ$500,
MATCH($A269,'Productivity Dump'!$A$4:$A$500,0),
MATCH(AA$2,'Productivity Dump'!$E$3:$AJ$3,0)
),
IF(AA$3="Attendance",
INDEX('Attendance Dump'!$E$2:$AI$400,
MATCH($A269,'Attendance Dump'!$B$2:$B$400,0),
MATCH(AA$2,'Attendance Dump'!$E$1:$AI$1,0)
),
INDEX('Active Hour''s Dump'!$D$3:$AH$337,
MATCH($C269,'Active Hour''s Dump'!$A$3:$A$337,0),
MATCH(AA$2,'Active Hour''s Dump'!$D$2:$AH$2,0)
))),"")</f>
        <v>P</v>
      </c>
      <c r="AB269" s="54">
        <f>_xlfn.IFNA(IF(AB$3="Productivity",
INDEX('Productivity Dump'!$E$4:$AJ$500,
MATCH($A269,'Productivity Dump'!$A$4:$A$500,0),
MATCH(AB$2,'Productivity Dump'!$E$3:$AJ$3,0)
),
IF(AB$3="Attendance",
INDEX('Attendance Dump'!$E$2:$AI$400,
MATCH($A269,'Attendance Dump'!$B$2:$B$400,0),
MATCH(AB$2,'Attendance Dump'!$E$1:$AI$1,0)
),
INDEX('Active Hour''s Dump'!$D$3:$AH$337,
MATCH($C269,'Active Hour''s Dump'!$A$3:$A$337,0),
MATCH(AB$2,'Active Hour''s Dump'!$D$2:$AH$2,0)
))),"")</f>
        <v>8</v>
      </c>
      <c r="AC269" s="13">
        <f>_xlfn.IFNA(IF(AC$3="Productivity",
INDEX('Productivity Dump'!$E$4:$AJ$500,
MATCH($A269,'Productivity Dump'!$A$4:$A$500,0),
MATCH(AC$2,'Productivity Dump'!$E$3:$AJ$3,0)
),
IF(AC$3="Attendance",
INDEX('Attendance Dump'!$E$2:$AI$400,
MATCH($A269,'Attendance Dump'!$B$2:$B$400,0),
MATCH(AC$2,'Attendance Dump'!$E$1:$AI$1,0)
),
INDEX('Active Hour''s Dump'!$D$3:$AH$337,
MATCH($C269,'Active Hour''s Dump'!$A$3:$A$337,0),
MATCH(AC$2,'Active Hour''s Dump'!$D$2:$AH$2,0)
))),"")</f>
        <v>1025.0810000000001</v>
      </c>
      <c r="AD269" s="13" t="str">
        <f>_xlfn.IFNA(IF(AD$3="Productivity",
INDEX('Productivity Dump'!$E$4:$AJ$500,
MATCH($A269,'Productivity Dump'!$A$4:$A$500,0),
MATCH(AD$2,'Productivity Dump'!$E$3:$AJ$3,0)
),
IF(AD$3="Attendance",
INDEX('Attendance Dump'!$E$2:$AI$400,
MATCH($A269,'Attendance Dump'!$B$2:$B$400,0),
MATCH(AD$2,'Attendance Dump'!$E$1:$AI$1,0)
),
INDEX('Active Hour''s Dump'!$D$3:$AH$337,
MATCH($C269,'Active Hour''s Dump'!$A$3:$A$337,0),
MATCH(AD$2,'Active Hour''s Dump'!$D$2:$AH$2,0)
))),"")</f>
        <v>P</v>
      </c>
      <c r="AE269" s="54">
        <f>_xlfn.IFNA(IF(AE$3="Productivity",
INDEX('Productivity Dump'!$E$4:$AJ$500,
MATCH($A269,'Productivity Dump'!$A$4:$A$500,0),
MATCH(AE$2,'Productivity Dump'!$E$3:$AJ$3,0)
),
IF(AE$3="Attendance",
INDEX('Attendance Dump'!$E$2:$AI$400,
MATCH($A269,'Attendance Dump'!$B$2:$B$400,0),
MATCH(AE$2,'Attendance Dump'!$E$1:$AI$1,0)
),
INDEX('Active Hour''s Dump'!$D$3:$AH$337,
MATCH($C269,'Active Hour''s Dump'!$A$3:$A$337,0),
MATCH(AE$2,'Active Hour''s Dump'!$D$2:$AH$2,0)
))),"")</f>
        <v>7.75</v>
      </c>
      <c r="AF269" s="13">
        <f>_xlfn.IFNA(IF(AF$3="Productivity",
INDEX('Productivity Dump'!$E$4:$AJ$500,
MATCH($A269,'Productivity Dump'!$A$4:$A$500,0),
MATCH(AF$2,'Productivity Dump'!$E$3:$AJ$3,0)
),
IF(AF$3="Attendance",
INDEX('Attendance Dump'!$E$2:$AI$400,
MATCH($A269,'Attendance Dump'!$B$2:$B$400,0),
MATCH(AF$2,'Attendance Dump'!$E$1:$AI$1,0)
),
INDEX('Active Hour''s Dump'!$D$3:$AH$337,
MATCH($C269,'Active Hour''s Dump'!$A$3:$A$337,0),
MATCH(AF$2,'Active Hour''s Dump'!$D$2:$AH$2,0)
))),"")</f>
        <v>1010.3710000000003</v>
      </c>
      <c r="AG269" s="13" t="str">
        <f>_xlfn.IFNA(IF(AG$3="Productivity",
INDEX('Productivity Dump'!$E$4:$AJ$500,
MATCH($A269,'Productivity Dump'!$A$4:$A$500,0),
MATCH(AG$2,'Productivity Dump'!$E$3:$AJ$3,0)
),
IF(AG$3="Attendance",
INDEX('Attendance Dump'!$E$2:$AI$400,
MATCH($A269,'Attendance Dump'!$B$2:$B$400,0),
MATCH(AG$2,'Attendance Dump'!$E$1:$AI$1,0)
),
INDEX('Active Hour''s Dump'!$D$3:$AH$337,
MATCH($C269,'Active Hour''s Dump'!$A$3:$A$337,0),
MATCH(AG$2,'Active Hour''s Dump'!$D$2:$AH$2,0)
))),"")</f>
        <v>P</v>
      </c>
      <c r="AH269" s="54">
        <f>_xlfn.IFNA(IF(AH$3="Productivity",
INDEX('Productivity Dump'!$E$4:$AJ$500,
MATCH($A269,'Productivity Dump'!$A$4:$A$500,0),
MATCH(AH$2,'Productivity Dump'!$E$3:$AJ$3,0)
),
IF(AH$3="Attendance",
INDEX('Attendance Dump'!$E$2:$AI$400,
MATCH($A269,'Attendance Dump'!$B$2:$B$400,0),
MATCH(AH$2,'Attendance Dump'!$E$1:$AI$1,0)
),
INDEX('Active Hour''s Dump'!$D$3:$AH$337,
MATCH($C269,'Active Hour''s Dump'!$A$3:$A$337,0),
MATCH(AH$2,'Active Hour''s Dump'!$D$2:$AH$2,0)
))),"")</f>
        <v>7.25</v>
      </c>
      <c r="AI269" s="13">
        <f>_xlfn.IFNA(IF(AI$3="Productivity",
INDEX('Productivity Dump'!$E$4:$AJ$500,
MATCH($A269,'Productivity Dump'!$A$4:$A$500,0),
MATCH(AI$2,'Productivity Dump'!$E$3:$AJ$3,0)
),
IF(AI$3="Attendance",
INDEX('Attendance Dump'!$E$2:$AI$400,
MATCH($A269,'Attendance Dump'!$B$2:$B$400,0),
MATCH(AI$2,'Attendance Dump'!$E$1:$AI$1,0)
),
INDEX('Active Hour''s Dump'!$D$3:$AH$337,
MATCH($C269,'Active Hour''s Dump'!$A$3:$A$337,0),
MATCH(AI$2,'Active Hour''s Dump'!$D$2:$AH$2,0)
))),"")</f>
        <v>953.73899999999992</v>
      </c>
      <c r="AJ269" s="13" t="str">
        <f>_xlfn.IFNA(IF(AJ$3="Productivity",
INDEX('Productivity Dump'!$E$4:$AJ$500,
MATCH($A269,'Productivity Dump'!$A$4:$A$500,0),
MATCH(AJ$2,'Productivity Dump'!$E$3:$AJ$3,0)
),
IF(AJ$3="Attendance",
INDEX('Attendance Dump'!$E$2:$AI$400,
MATCH($A269,'Attendance Dump'!$B$2:$B$400,0),
MATCH(AJ$2,'Attendance Dump'!$E$1:$AI$1,0)
),
INDEX('Active Hour''s Dump'!$D$3:$AH$337,
MATCH($C269,'Active Hour''s Dump'!$A$3:$A$337,0),
MATCH(AJ$2,'Active Hour''s Dump'!$D$2:$AH$2,0)
))),"")</f>
        <v>P</v>
      </c>
      <c r="AK269" s="54">
        <f>_xlfn.IFNA(IF(AK$3="Productivity",
INDEX('Productivity Dump'!$E$4:$AJ$500,
MATCH($A269,'Productivity Dump'!$A$4:$A$500,0),
MATCH(AK$2,'Productivity Dump'!$E$3:$AJ$3,0)
),
IF(AK$3="Attendance",
INDEX('Attendance Dump'!$E$2:$AI$400,
MATCH($A269,'Attendance Dump'!$B$2:$B$400,0),
MATCH(AK$2,'Attendance Dump'!$E$1:$AI$1,0)
),
INDEX('Active Hour''s Dump'!$D$3:$AH$337,
MATCH($C269,'Active Hour''s Dump'!$A$3:$A$337,0),
MATCH(AK$2,'Active Hour''s Dump'!$D$2:$AH$2,0)
))),"")</f>
        <v>5.75</v>
      </c>
      <c r="AL269" s="13">
        <f>_xlfn.IFNA(IF(AL$3="Productivity",
INDEX('Productivity Dump'!$E$4:$AJ$500,
MATCH($A269,'Productivity Dump'!$A$4:$A$500,0),
MATCH(AL$2,'Productivity Dump'!$E$3:$AJ$3,0)
),
IF(AL$3="Attendance",
INDEX('Attendance Dump'!$E$2:$AI$400,
MATCH($A269,'Attendance Dump'!$B$2:$B$400,0),
MATCH(AL$2,'Attendance Dump'!$E$1:$AI$1,0)
),
INDEX('Active Hour''s Dump'!$D$3:$AH$337,
MATCH($C269,'Active Hour''s Dump'!$A$3:$A$337,0),
MATCH(AL$2,'Active Hour''s Dump'!$D$2:$AH$2,0)
))),"")</f>
        <v>0</v>
      </c>
      <c r="AM269" s="13" t="str">
        <f>_xlfn.IFNA(IF(AM$3="Productivity",
INDEX('Productivity Dump'!$E$4:$AJ$500,
MATCH($A269,'Productivity Dump'!$A$4:$A$500,0),
MATCH(AM$2,'Productivity Dump'!$E$3:$AJ$3,0)
),
IF(AM$3="Attendance",
INDEX('Attendance Dump'!$E$2:$AI$400,
MATCH($A269,'Attendance Dump'!$B$2:$B$400,0),
MATCH(AM$2,'Attendance Dump'!$E$1:$AI$1,0)
),
INDEX('Active Hour''s Dump'!$D$3:$AH$337,
MATCH($C269,'Active Hour''s Dump'!$A$3:$A$337,0),
MATCH(AM$2,'Active Hour''s Dump'!$D$2:$AH$2,0)
))),"")</f>
        <v>WO</v>
      </c>
      <c r="AN269" s="54">
        <f>_xlfn.IFNA(IF(AN$3="Productivity",
INDEX('Productivity Dump'!$E$4:$AJ$500,
MATCH($A269,'Productivity Dump'!$A$4:$A$500,0),
MATCH(AN$2,'Productivity Dump'!$E$3:$AJ$3,0)
),
IF(AN$3="Attendance",
INDEX('Attendance Dump'!$E$2:$AI$400,
MATCH($A269,'Attendance Dump'!$B$2:$B$400,0),
MATCH(AN$2,'Attendance Dump'!$E$1:$AI$1,0)
),
INDEX('Active Hour''s Dump'!$D$3:$AH$337,
MATCH($C269,'Active Hour''s Dump'!$A$3:$A$337,0),
MATCH(AN$2,'Active Hour''s Dump'!$D$2:$AH$2,0)
))),"")</f>
        <v>0</v>
      </c>
      <c r="AO269" s="13">
        <f>_xlfn.IFNA(IF(AO$3="Productivity",
INDEX('Productivity Dump'!$E$4:$AJ$500,
MATCH($A269,'Productivity Dump'!$A$4:$A$500,0),
MATCH(AO$2,'Productivity Dump'!$E$3:$AJ$3,0)
),
IF(AO$3="Attendance",
INDEX('Attendance Dump'!$E$2:$AI$400,
MATCH($A269,'Attendance Dump'!$B$2:$B$400,0),
MATCH(AO$2,'Attendance Dump'!$E$1:$AI$1,0)
),
INDEX('Active Hour''s Dump'!$D$3:$AH$337,
MATCH($C269,'Active Hour''s Dump'!$A$3:$A$337,0),
MATCH(AO$2,'Active Hour''s Dump'!$D$2:$AH$2,0)
))),"")</f>
        <v>597.10800000000006</v>
      </c>
      <c r="AP269" s="13" t="str">
        <f>_xlfn.IFNA(IF(AP$3="Productivity",
INDEX('Productivity Dump'!$E$4:$AJ$500,
MATCH($A269,'Productivity Dump'!$A$4:$A$500,0),
MATCH(AP$2,'Productivity Dump'!$E$3:$AJ$3,0)
),
IF(AP$3="Attendance",
INDEX('Attendance Dump'!$E$2:$AI$400,
MATCH($A269,'Attendance Dump'!$B$2:$B$400,0),
MATCH(AP$2,'Attendance Dump'!$E$1:$AI$1,0)
),
INDEX('Active Hour''s Dump'!$D$3:$AH$337,
MATCH($C269,'Active Hour''s Dump'!$A$3:$A$337,0),
MATCH(AP$2,'Active Hour''s Dump'!$D$2:$AH$2,0)
))),"")</f>
        <v>P</v>
      </c>
      <c r="AQ269" s="54">
        <f>_xlfn.IFNA(IF(AQ$3="Productivity",
INDEX('Productivity Dump'!$E$4:$AJ$500,
MATCH($A269,'Productivity Dump'!$A$4:$A$500,0),
MATCH(AQ$2,'Productivity Dump'!$E$3:$AJ$3,0)
),
IF(AQ$3="Attendance",
INDEX('Attendance Dump'!$E$2:$AI$400,
MATCH($A269,'Attendance Dump'!$B$2:$B$400,0),
MATCH(AQ$2,'Attendance Dump'!$E$1:$AI$1,0)
),
INDEX('Active Hour''s Dump'!$D$3:$AH$337,
MATCH($C269,'Active Hour''s Dump'!$A$3:$A$337,0),
MATCH(AQ$2,'Active Hour''s Dump'!$D$2:$AH$2,0)
))),"")</f>
        <v>4.25</v>
      </c>
      <c r="AR269" s="13">
        <f>_xlfn.IFNA(IF(AR$3="Productivity",
INDEX('Productivity Dump'!$E$4:$AJ$500,
MATCH($A269,'Productivity Dump'!$A$4:$A$500,0),
MATCH(AR$2,'Productivity Dump'!$E$3:$AJ$3,0)
),
IF(AR$3="Attendance",
INDEX('Attendance Dump'!$E$2:$AI$400,
MATCH($A269,'Attendance Dump'!$B$2:$B$400,0),
MATCH(AR$2,'Attendance Dump'!$E$1:$AI$1,0)
),
INDEX('Active Hour''s Dump'!$D$3:$AH$337,
MATCH($C269,'Active Hour''s Dump'!$A$3:$A$337,0),
MATCH(AR$2,'Active Hour''s Dump'!$D$2:$AH$2,0)
))),"")</f>
        <v>1057.296</v>
      </c>
      <c r="AS269" s="13" t="str">
        <f>_xlfn.IFNA(IF(AS$3="Productivity",
INDEX('Productivity Dump'!$E$4:$AJ$500,
MATCH($A269,'Productivity Dump'!$A$4:$A$500,0),
MATCH(AS$2,'Productivity Dump'!$E$3:$AJ$3,0)
),
IF(AS$3="Attendance",
INDEX('Attendance Dump'!$E$2:$AI$400,
MATCH($A269,'Attendance Dump'!$B$2:$B$400,0),
MATCH(AS$2,'Attendance Dump'!$E$1:$AI$1,0)
),
INDEX('Active Hour''s Dump'!$D$3:$AH$337,
MATCH($C269,'Active Hour''s Dump'!$A$3:$A$337,0),
MATCH(AS$2,'Active Hour''s Dump'!$D$2:$AH$2,0)
))),"")</f>
        <v>P</v>
      </c>
      <c r="AT269" s="54">
        <f>_xlfn.IFNA(IF(AT$3="Productivity",
INDEX('Productivity Dump'!$E$4:$AJ$500,
MATCH($A269,'Productivity Dump'!$A$4:$A$500,0),
MATCH(AT$2,'Productivity Dump'!$E$3:$AJ$3,0)
),
IF(AT$3="Attendance",
INDEX('Attendance Dump'!$E$2:$AI$400,
MATCH($A269,'Attendance Dump'!$B$2:$B$400,0),
MATCH(AT$2,'Attendance Dump'!$E$1:$AI$1,0)
),
INDEX('Active Hour''s Dump'!$D$3:$AH$337,
MATCH($C269,'Active Hour''s Dump'!$A$3:$A$337,0),
MATCH(AT$2,'Active Hour''s Dump'!$D$2:$AH$2,0)
))),"")</f>
        <v>6.8333333333333304</v>
      </c>
      <c r="AU269" s="13">
        <f>_xlfn.IFNA(IF(AU$3="Productivity",
INDEX('Productivity Dump'!$E$4:$AJ$500,
MATCH($A269,'Productivity Dump'!$A$4:$A$500,0),
MATCH(AU$2,'Productivity Dump'!$E$3:$AJ$3,0)
),
IF(AU$3="Attendance",
INDEX('Attendance Dump'!$E$2:$AI$400,
MATCH($A269,'Attendance Dump'!$B$2:$B$400,0),
MATCH(AU$2,'Attendance Dump'!$E$1:$AI$1,0)
),
INDEX('Active Hour''s Dump'!$D$3:$AH$337,
MATCH($C269,'Active Hour''s Dump'!$A$3:$A$337,0),
MATCH(AU$2,'Active Hour''s Dump'!$D$2:$AH$2,0)
))),"")</f>
        <v>1026.6689999999996</v>
      </c>
      <c r="AV269" s="13" t="str">
        <f>_xlfn.IFNA(IF(AV$3="Productivity",
INDEX('Productivity Dump'!$E$4:$AJ$500,
MATCH($A269,'Productivity Dump'!$A$4:$A$500,0),
MATCH(AV$2,'Productivity Dump'!$E$3:$AJ$3,0)
),
IF(AV$3="Attendance",
INDEX('Attendance Dump'!$E$2:$AI$400,
MATCH($A269,'Attendance Dump'!$B$2:$B$400,0),
MATCH(AV$2,'Attendance Dump'!$E$1:$AI$1,0)
),
INDEX('Active Hour''s Dump'!$D$3:$AH$337,
MATCH($C269,'Active Hour''s Dump'!$A$3:$A$337,0),
MATCH(AV$2,'Active Hour''s Dump'!$D$2:$AH$2,0)
))),"")</f>
        <v>P</v>
      </c>
      <c r="AW269" s="54">
        <f>_xlfn.IFNA(IF(AW$3="Productivity",
INDEX('Productivity Dump'!$E$4:$AJ$500,
MATCH($A269,'Productivity Dump'!$A$4:$A$500,0),
MATCH(AW$2,'Productivity Dump'!$E$3:$AJ$3,0)
),
IF(AW$3="Attendance",
INDEX('Attendance Dump'!$E$2:$AI$400,
MATCH($A269,'Attendance Dump'!$B$2:$B$400,0),
MATCH(AW$2,'Attendance Dump'!$E$1:$AI$1,0)
),
INDEX('Active Hour''s Dump'!$D$3:$AH$337,
MATCH($C269,'Active Hour''s Dump'!$A$3:$A$337,0),
MATCH(AW$2,'Active Hour''s Dump'!$D$2:$AH$2,0)
))),"")</f>
        <v>7.5833333333333304</v>
      </c>
      <c r="AX269" s="13">
        <f>_xlfn.IFNA(IF(AX$3="Productivity",
INDEX('Productivity Dump'!$E$4:$AJ$500,
MATCH($A269,'Productivity Dump'!$A$4:$A$500,0),
MATCH(AX$2,'Productivity Dump'!$E$3:$AJ$3,0)
),
IF(AX$3="Attendance",
INDEX('Attendance Dump'!$E$2:$AI$400,
MATCH($A269,'Attendance Dump'!$B$2:$B$400,0),
MATCH(AX$2,'Attendance Dump'!$E$1:$AI$1,0)
),
INDEX('Active Hour''s Dump'!$D$3:$AH$337,
MATCH($C269,'Active Hour''s Dump'!$A$3:$A$337,0),
MATCH(AX$2,'Active Hour''s Dump'!$D$2:$AH$2,0)
))),"")</f>
        <v>1035.7220000000002</v>
      </c>
      <c r="AY269" s="13" t="str">
        <f>_xlfn.IFNA(IF(AY$3="Productivity",
INDEX('Productivity Dump'!$E$4:$AJ$500,
MATCH($A269,'Productivity Dump'!$A$4:$A$500,0),
MATCH(AY$2,'Productivity Dump'!$E$3:$AJ$3,0)
),
IF(AY$3="Attendance",
INDEX('Attendance Dump'!$E$2:$AI$400,
MATCH($A269,'Attendance Dump'!$B$2:$B$400,0),
MATCH(AY$2,'Attendance Dump'!$E$1:$AI$1,0)
),
INDEX('Active Hour''s Dump'!$D$3:$AH$337,
MATCH($C269,'Active Hour''s Dump'!$A$3:$A$337,0),
MATCH(AY$2,'Active Hour''s Dump'!$D$2:$AH$2,0)
))),"")</f>
        <v>P</v>
      </c>
      <c r="AZ269" s="54">
        <f>_xlfn.IFNA(IF(AZ$3="Productivity",
INDEX('Productivity Dump'!$E$4:$AJ$500,
MATCH($A269,'Productivity Dump'!$A$4:$A$500,0),
MATCH(AZ$2,'Productivity Dump'!$E$3:$AJ$3,0)
),
IF(AZ$3="Attendance",
INDEX('Attendance Dump'!$E$2:$AI$400,
MATCH($A269,'Attendance Dump'!$B$2:$B$400,0),
MATCH(AZ$2,'Attendance Dump'!$E$1:$AI$1,0)
),
INDEX('Active Hour''s Dump'!$D$3:$AH$337,
MATCH($C269,'Active Hour''s Dump'!$A$3:$A$337,0),
MATCH(AZ$2,'Active Hour''s Dump'!$D$2:$AH$2,0)
))),"")</f>
        <v>7.5833333333333304</v>
      </c>
      <c r="BA269" s="13">
        <f>_xlfn.IFNA(IF(BA$3="Productivity",
INDEX('Productivity Dump'!$E$4:$AJ$500,
MATCH($A269,'Productivity Dump'!$A$4:$A$500,0),
MATCH(BA$2,'Productivity Dump'!$E$3:$AJ$3,0)
),
IF(BA$3="Attendance",
INDEX('Attendance Dump'!$E$2:$AI$400,
MATCH($A269,'Attendance Dump'!$B$2:$B$400,0),
MATCH(BA$2,'Attendance Dump'!$E$1:$AI$1,0)
),
INDEX('Active Hour''s Dump'!$D$3:$AH$337,
MATCH($C269,'Active Hour''s Dump'!$A$3:$A$337,0),
MATCH(BA$2,'Active Hour''s Dump'!$D$2:$AH$2,0)
))),"")</f>
        <v>1028.9079999999999</v>
      </c>
      <c r="BB269" s="13" t="str">
        <f>_xlfn.IFNA(IF(BB$3="Productivity",
INDEX('Productivity Dump'!$E$4:$AJ$500,
MATCH($A269,'Productivity Dump'!$A$4:$A$500,0),
MATCH(BB$2,'Productivity Dump'!$E$3:$AJ$3,0)
),
IF(BB$3="Attendance",
INDEX('Attendance Dump'!$E$2:$AI$400,
MATCH($A269,'Attendance Dump'!$B$2:$B$400,0),
MATCH(BB$2,'Attendance Dump'!$E$1:$AI$1,0)
),
INDEX('Active Hour''s Dump'!$D$3:$AH$337,
MATCH($C269,'Active Hour''s Dump'!$A$3:$A$337,0),
MATCH(BB$2,'Active Hour''s Dump'!$D$2:$AH$2,0)
))),"")</f>
        <v>P</v>
      </c>
      <c r="BC269" s="54">
        <f>_xlfn.IFNA(IF(BC$3="Productivity",
INDEX('Productivity Dump'!$E$4:$AJ$500,
MATCH($A269,'Productivity Dump'!$A$4:$A$500,0),
MATCH(BC$2,'Productivity Dump'!$E$3:$AJ$3,0)
),
IF(BC$3="Attendance",
INDEX('Attendance Dump'!$E$2:$AI$400,
MATCH($A269,'Attendance Dump'!$B$2:$B$400,0),
MATCH(BC$2,'Attendance Dump'!$E$1:$AI$1,0)
),
INDEX('Active Hour''s Dump'!$D$3:$AH$337,
MATCH($C269,'Active Hour''s Dump'!$A$3:$A$337,0),
MATCH(BC$2,'Active Hour''s Dump'!$D$2:$AH$2,0)
))),"")</f>
        <v>6.9166666666666696</v>
      </c>
      <c r="BD269" s="13">
        <f>_xlfn.IFNA(IF(BD$3="Productivity",
INDEX('Productivity Dump'!$E$4:$AJ$500,
MATCH($A269,'Productivity Dump'!$A$4:$A$500,0),
MATCH(BD$2,'Productivity Dump'!$E$3:$AJ$3,0)
),
IF(BD$3="Attendance",
INDEX('Attendance Dump'!$E$2:$AI$400,
MATCH($A269,'Attendance Dump'!$B$2:$B$400,0),
MATCH(BD$2,'Attendance Dump'!$E$1:$AI$1,0)
),
INDEX('Active Hour''s Dump'!$D$3:$AH$337,
MATCH($C269,'Active Hour''s Dump'!$A$3:$A$337,0),
MATCH(BD$2,'Active Hour''s Dump'!$D$2:$AH$2,0)
))),"")</f>
        <v>501.17</v>
      </c>
      <c r="BE269" s="13" t="str">
        <f>_xlfn.IFNA(IF(BE$3="Productivity",
INDEX('Productivity Dump'!$E$4:$AJ$500,
MATCH($A269,'Productivity Dump'!$A$4:$A$500,0),
MATCH(BE$2,'Productivity Dump'!$E$3:$AJ$3,0)
),
IF(BE$3="Attendance",
INDEX('Attendance Dump'!$E$2:$AI$400,
MATCH($A269,'Attendance Dump'!$B$2:$B$400,0),
MATCH(BE$2,'Attendance Dump'!$E$1:$AI$1,0)
),
INDEX('Active Hour''s Dump'!$D$3:$AH$337,
MATCH($C269,'Active Hour''s Dump'!$A$3:$A$337,0),
MATCH(BE$2,'Active Hour''s Dump'!$D$2:$AH$2,0)
))),"")</f>
        <v>P</v>
      </c>
      <c r="BF269" s="54">
        <f>_xlfn.IFNA(IF(BF$3="Productivity",
INDEX('Productivity Dump'!$E$4:$AJ$500,
MATCH($A269,'Productivity Dump'!$A$4:$A$500,0),
MATCH(BF$2,'Productivity Dump'!$E$3:$AJ$3,0)
),
IF(BF$3="Attendance",
INDEX('Attendance Dump'!$E$2:$AI$400,
MATCH($A269,'Attendance Dump'!$B$2:$B$400,0),
MATCH(BF$2,'Attendance Dump'!$E$1:$AI$1,0)
),
INDEX('Active Hour''s Dump'!$D$3:$AH$337,
MATCH($C269,'Active Hour''s Dump'!$A$3:$A$337,0),
MATCH(BF$2,'Active Hour''s Dump'!$D$2:$AH$2,0)
))),"")</f>
        <v>3.25</v>
      </c>
      <c r="BG269" s="13">
        <f>_xlfn.IFNA(IF(BG$3="Productivity",
INDEX('Productivity Dump'!$E$4:$AJ$500,
MATCH($A269,'Productivity Dump'!$A$4:$A$500,0),
MATCH(BG$2,'Productivity Dump'!$E$3:$AJ$3,0)
),
IF(BG$3="Attendance",
INDEX('Attendance Dump'!$E$2:$AI$400,
MATCH($A269,'Attendance Dump'!$B$2:$B$400,0),
MATCH(BG$2,'Attendance Dump'!$E$1:$AI$1,0)
),
INDEX('Active Hour''s Dump'!$D$3:$AH$337,
MATCH($C269,'Active Hour''s Dump'!$A$3:$A$337,0),
MATCH(BG$2,'Active Hour''s Dump'!$D$2:$AH$2,0)
))),"")</f>
        <v>0</v>
      </c>
      <c r="BH269" s="13" t="str">
        <f>_xlfn.IFNA(IF(BH$3="Productivity",
INDEX('Productivity Dump'!$E$4:$AJ$500,
MATCH($A269,'Productivity Dump'!$A$4:$A$500,0),
MATCH(BH$2,'Productivity Dump'!$E$3:$AJ$3,0)
),
IF(BH$3="Attendance",
INDEX('Attendance Dump'!$E$2:$AI$400,
MATCH($A269,'Attendance Dump'!$B$2:$B$400,0),
MATCH(BH$2,'Attendance Dump'!$E$1:$AI$1,0)
),
INDEX('Active Hour''s Dump'!$D$3:$AH$337,
MATCH($C269,'Active Hour''s Dump'!$A$3:$A$337,0),
MATCH(BH$2,'Active Hour''s Dump'!$D$2:$AH$2,0)
))),"")</f>
        <v>WO</v>
      </c>
      <c r="BI269" s="54">
        <f>_xlfn.IFNA(IF(BI$3="Productivity",
INDEX('Productivity Dump'!$E$4:$AJ$500,
MATCH($A269,'Productivity Dump'!$A$4:$A$500,0),
MATCH(BI$2,'Productivity Dump'!$E$3:$AJ$3,0)
),
IF(BI$3="Attendance",
INDEX('Attendance Dump'!$E$2:$AI$400,
MATCH($A269,'Attendance Dump'!$B$2:$B$400,0),
MATCH(BI$2,'Attendance Dump'!$E$1:$AI$1,0)
),
INDEX('Active Hour''s Dump'!$D$3:$AH$337,
MATCH($C269,'Active Hour''s Dump'!$A$3:$A$337,0),
MATCH(BI$2,'Active Hour''s Dump'!$D$2:$AH$2,0)
))),"")</f>
        <v>0</v>
      </c>
      <c r="BJ269" s="13">
        <f>_xlfn.IFNA(IF(BJ$3="Productivity",
INDEX('Productivity Dump'!$E$4:$AJ$500,
MATCH($A269,'Productivity Dump'!$A$4:$A$500,0),
MATCH(BJ$2,'Productivity Dump'!$E$3:$AJ$3,0)
),
IF(BJ$3="Attendance",
INDEX('Attendance Dump'!$E$2:$AI$400,
MATCH($A269,'Attendance Dump'!$B$2:$B$400,0),
MATCH(BJ$2,'Attendance Dump'!$E$1:$AI$1,0)
),
INDEX('Active Hour''s Dump'!$D$3:$AH$337,
MATCH($C269,'Active Hour''s Dump'!$A$3:$A$337,0),
MATCH(BJ$2,'Active Hour''s Dump'!$D$2:$AH$2,0)
))),"")</f>
        <v>0</v>
      </c>
      <c r="BK269" s="13" t="str">
        <f>_xlfn.IFNA(IF(BK$3="Productivity",
INDEX('Productivity Dump'!$E$4:$AJ$500,
MATCH($A269,'Productivity Dump'!$A$4:$A$500,0),
MATCH(BK$2,'Productivity Dump'!$E$3:$AJ$3,0)
),
IF(BK$3="Attendance",
INDEX('Attendance Dump'!$E$2:$AI$400,
MATCH($A269,'Attendance Dump'!$B$2:$B$400,0),
MATCH(BK$2,'Attendance Dump'!$E$1:$AI$1,0)
),
INDEX('Active Hour''s Dump'!$D$3:$AH$337,
MATCH($C269,'Active Hour''s Dump'!$A$3:$A$337,0),
MATCH(BK$2,'Active Hour''s Dump'!$D$2:$AH$2,0)
))),"")</f>
        <v>PL</v>
      </c>
      <c r="BL269" s="54">
        <f>_xlfn.IFNA(IF(BL$3="Productivity",
INDEX('Productivity Dump'!$E$4:$AJ$500,
MATCH($A269,'Productivity Dump'!$A$4:$A$500,0),
MATCH(BL$2,'Productivity Dump'!$E$3:$AJ$3,0)
),
IF(BL$3="Attendance",
INDEX('Attendance Dump'!$E$2:$AI$400,
MATCH($A269,'Attendance Dump'!$B$2:$B$400,0),
MATCH(BL$2,'Attendance Dump'!$E$1:$AI$1,0)
),
INDEX('Active Hour''s Dump'!$D$3:$AH$337,
MATCH($C269,'Active Hour''s Dump'!$A$3:$A$337,0),
MATCH(BL$2,'Active Hour''s Dump'!$D$2:$AH$2,0)
))),"")</f>
        <v>0</v>
      </c>
      <c r="BM269" s="13">
        <f>_xlfn.IFNA(IF(BM$3="Productivity",
INDEX('Productivity Dump'!$E$4:$AJ$500,
MATCH($A269,'Productivity Dump'!$A$4:$A$500,0),
MATCH(BM$2,'Productivity Dump'!$E$3:$AJ$3,0)
),
IF(BM$3="Attendance",
INDEX('Attendance Dump'!$E$2:$AI$400,
MATCH($A269,'Attendance Dump'!$B$2:$B$400,0),
MATCH(BM$2,'Attendance Dump'!$E$1:$AI$1,0)
),
INDEX('Active Hour''s Dump'!$D$3:$AH$337,
MATCH($C269,'Active Hour''s Dump'!$A$3:$A$337,0),
MATCH(BM$2,'Active Hour''s Dump'!$D$2:$AH$2,0)
))),"")</f>
        <v>0</v>
      </c>
      <c r="BN269" s="13" t="str">
        <f>_xlfn.IFNA(IF(BN$3="Productivity",
INDEX('Productivity Dump'!$E$4:$AJ$500,
MATCH($A269,'Productivity Dump'!$A$4:$A$500,0),
MATCH(BN$2,'Productivity Dump'!$E$3:$AJ$3,0)
),
IF(BN$3="Attendance",
INDEX('Attendance Dump'!$E$2:$AI$400,
MATCH($A269,'Attendance Dump'!$B$2:$B$400,0),
MATCH(BN$2,'Attendance Dump'!$E$1:$AI$1,0)
),
INDEX('Active Hour''s Dump'!$D$3:$AH$337,
MATCH($C269,'Active Hour''s Dump'!$A$3:$A$337,0),
MATCH(BN$2,'Active Hour''s Dump'!$D$2:$AH$2,0)
))),"")</f>
        <v>PL</v>
      </c>
      <c r="BO269" s="54">
        <f>_xlfn.IFNA(IF(BO$3="Productivity",
INDEX('Productivity Dump'!$E$4:$AJ$500,
MATCH($A269,'Productivity Dump'!$A$4:$A$500,0),
MATCH(BO$2,'Productivity Dump'!$E$3:$AJ$3,0)
),
IF(BO$3="Attendance",
INDEX('Attendance Dump'!$E$2:$AI$400,
MATCH($A269,'Attendance Dump'!$B$2:$B$400,0),
MATCH(BO$2,'Attendance Dump'!$E$1:$AI$1,0)
),
INDEX('Active Hour''s Dump'!$D$3:$AH$337,
MATCH($C269,'Active Hour''s Dump'!$A$3:$A$337,0),
MATCH(BO$2,'Active Hour''s Dump'!$D$2:$AH$2,0)
))),"")</f>
        <v>0</v>
      </c>
      <c r="BP269" s="13">
        <f>_xlfn.IFNA(IF(BP$3="Productivity",
INDEX('Productivity Dump'!$E$4:$AJ$500,
MATCH($A269,'Productivity Dump'!$A$4:$A$500,0),
MATCH(BP$2,'Productivity Dump'!$E$3:$AJ$3,0)
),
IF(BP$3="Attendance",
INDEX('Attendance Dump'!$E$2:$AI$400,
MATCH($A269,'Attendance Dump'!$B$2:$B$400,0),
MATCH(BP$2,'Attendance Dump'!$E$1:$AI$1,0)
),
INDEX('Active Hour''s Dump'!$D$3:$AH$337,
MATCH($C269,'Active Hour''s Dump'!$A$3:$A$337,0),
MATCH(BP$2,'Active Hour''s Dump'!$D$2:$AH$2,0)
))),"")</f>
        <v>0</v>
      </c>
      <c r="BQ269" s="13" t="str">
        <f>_xlfn.IFNA(IF(BQ$3="Productivity",
INDEX('Productivity Dump'!$E$4:$AJ$500,
MATCH($A269,'Productivity Dump'!$A$4:$A$500,0),
MATCH(BQ$2,'Productivity Dump'!$E$3:$AJ$3,0)
),
IF(BQ$3="Attendance",
INDEX('Attendance Dump'!$E$2:$AI$400,
MATCH($A269,'Attendance Dump'!$B$2:$B$400,0),
MATCH(BQ$2,'Attendance Dump'!$E$1:$AI$1,0)
),
INDEX('Active Hour''s Dump'!$D$3:$AH$337,
MATCH($C269,'Active Hour''s Dump'!$A$3:$A$337,0),
MATCH(BQ$2,'Active Hour''s Dump'!$D$2:$AH$2,0)
))),"")</f>
        <v>PL</v>
      </c>
      <c r="BR269" s="54">
        <f>_xlfn.IFNA(IF(BR$3="Productivity",
INDEX('Productivity Dump'!$E$4:$AJ$500,
MATCH($A269,'Productivity Dump'!$A$4:$A$500,0),
MATCH(BR$2,'Productivity Dump'!$E$3:$AJ$3,0)
),
IF(BR$3="Attendance",
INDEX('Attendance Dump'!$E$2:$AI$400,
MATCH($A269,'Attendance Dump'!$B$2:$B$400,0),
MATCH(BR$2,'Attendance Dump'!$E$1:$AI$1,0)
),
INDEX('Active Hour''s Dump'!$D$3:$AH$337,
MATCH($C269,'Active Hour''s Dump'!$A$3:$A$337,0),
MATCH(BR$2,'Active Hour''s Dump'!$D$2:$AH$2,0)
))),"")</f>
        <v>0</v>
      </c>
      <c r="BS269" s="13">
        <f>_xlfn.IFNA(IF(BS$3="Productivity",
INDEX('Productivity Dump'!$E$4:$AJ$500,
MATCH($A269,'Productivity Dump'!$A$4:$A$500,0),
MATCH(BS$2,'Productivity Dump'!$E$3:$AJ$3,0)
),
IF(BS$3="Attendance",
INDEX('Attendance Dump'!$E$2:$AI$400,
MATCH($A269,'Attendance Dump'!$B$2:$B$400,0),
MATCH(BS$2,'Attendance Dump'!$E$1:$AI$1,0)
),
INDEX('Active Hour''s Dump'!$D$3:$AH$337,
MATCH($C269,'Active Hour''s Dump'!$A$3:$A$337,0),
MATCH(BS$2,'Active Hour''s Dump'!$D$2:$AH$2,0)
))),"")</f>
        <v>1038.923</v>
      </c>
      <c r="BT269" s="13" t="str">
        <f>_xlfn.IFNA(IF(BT$3="Productivity",
INDEX('Productivity Dump'!$E$4:$AJ$500,
MATCH($A269,'Productivity Dump'!$A$4:$A$500,0),
MATCH(BT$2,'Productivity Dump'!$E$3:$AJ$3,0)
),
IF(BT$3="Attendance",
INDEX('Attendance Dump'!$E$2:$AI$400,
MATCH($A269,'Attendance Dump'!$B$2:$B$400,0),
MATCH(BT$2,'Attendance Dump'!$E$1:$AI$1,0)
),
INDEX('Active Hour''s Dump'!$D$3:$AH$337,
MATCH($C269,'Active Hour''s Dump'!$A$3:$A$337,0),
MATCH(BT$2,'Active Hour''s Dump'!$D$2:$AH$2,0)
))),"")</f>
        <v>H(P)</v>
      </c>
      <c r="BU269" s="54">
        <f>_xlfn.IFNA(IF(BU$3="Productivity",
INDEX('Productivity Dump'!$E$4:$AJ$500,
MATCH($A269,'Productivity Dump'!$A$4:$A$500,0),
MATCH(BU$2,'Productivity Dump'!$E$3:$AJ$3,0)
),
IF(BU$3="Attendance",
INDEX('Attendance Dump'!$E$2:$AI$400,
MATCH($A269,'Attendance Dump'!$B$2:$B$400,0),
MATCH(BU$2,'Attendance Dump'!$E$1:$AI$1,0)
),
INDEX('Active Hour''s Dump'!$D$3:$AH$337,
MATCH($C269,'Active Hour''s Dump'!$A$3:$A$337,0),
MATCH(BU$2,'Active Hour''s Dump'!$D$2:$AH$2,0)
))),"")</f>
        <v>7.0833333333333304</v>
      </c>
      <c r="BV269" s="13">
        <f>_xlfn.IFNA(IF(BV$3="Productivity",
INDEX('Productivity Dump'!$E$4:$AJ$500,
MATCH($A269,'Productivity Dump'!$A$4:$A$500,0),
MATCH(BV$2,'Productivity Dump'!$E$3:$AJ$3,0)
),
IF(BV$3="Attendance",
INDEX('Attendance Dump'!$E$2:$AI$400,
MATCH($A269,'Attendance Dump'!$B$2:$B$400,0),
MATCH(BV$2,'Attendance Dump'!$E$1:$AI$1,0)
),
INDEX('Active Hour''s Dump'!$D$3:$AH$337,
MATCH($C269,'Active Hour''s Dump'!$A$3:$A$337,0),
MATCH(BV$2,'Active Hour''s Dump'!$D$2:$AH$2,0)
))),"")</f>
        <v>1175.9129999999993</v>
      </c>
      <c r="BW269" s="13" t="str">
        <f>_xlfn.IFNA(IF(BW$3="Productivity",
INDEX('Productivity Dump'!$E$4:$AJ$500,
MATCH($A269,'Productivity Dump'!$A$4:$A$500,0),
MATCH(BW$2,'Productivity Dump'!$E$3:$AJ$3,0)
),
IF(BW$3="Attendance",
INDEX('Attendance Dump'!$E$2:$AI$400,
MATCH($A269,'Attendance Dump'!$B$2:$B$400,0),
MATCH(BW$2,'Attendance Dump'!$E$1:$AI$1,0)
),
INDEX('Active Hour''s Dump'!$D$3:$AH$337,
MATCH($C269,'Active Hour''s Dump'!$A$3:$A$337,0),
MATCH(BW$2,'Active Hour''s Dump'!$D$2:$AH$2,0)
))),"")</f>
        <v>P</v>
      </c>
      <c r="BX269" s="54">
        <f>_xlfn.IFNA(IF(BX$3="Productivity",
INDEX('Productivity Dump'!$E$4:$AJ$500,
MATCH($A269,'Productivity Dump'!$A$4:$A$500,0),
MATCH(BX$2,'Productivity Dump'!$E$3:$AJ$3,0)
),
IF(BX$3="Attendance",
INDEX('Attendance Dump'!$E$2:$AI$400,
MATCH($A269,'Attendance Dump'!$B$2:$B$400,0),
MATCH(BX$2,'Attendance Dump'!$E$1:$AI$1,0)
),
INDEX('Active Hour''s Dump'!$D$3:$AH$337,
MATCH($C269,'Active Hour''s Dump'!$A$3:$A$337,0),
MATCH(BX$2,'Active Hour''s Dump'!$D$2:$AH$2,0)
))),"")</f>
        <v>7.5</v>
      </c>
      <c r="BY269" s="13">
        <f>_xlfn.IFNA(IF(BY$3="Productivity",
INDEX('Productivity Dump'!$E$4:$AJ$500,
MATCH($A269,'Productivity Dump'!$A$4:$A$500,0),
MATCH(BY$2,'Productivity Dump'!$E$3:$AJ$3,0)
),
IF(BY$3="Attendance",
INDEX('Attendance Dump'!$E$2:$AI$400,
MATCH($A269,'Attendance Dump'!$B$2:$B$400,0),
MATCH(BY$2,'Attendance Dump'!$E$1:$AI$1,0)
),
INDEX('Active Hour''s Dump'!$D$3:$AH$337,
MATCH($C269,'Active Hour''s Dump'!$A$3:$A$337,0),
MATCH(BY$2,'Active Hour''s Dump'!$D$2:$AH$2,0)
))),"")</f>
        <v>743.60599999999999</v>
      </c>
      <c r="BZ269" s="13" t="str">
        <f>_xlfn.IFNA(IF(BZ$3="Productivity",
INDEX('Productivity Dump'!$E$4:$AJ$500,
MATCH($A269,'Productivity Dump'!$A$4:$A$500,0),
MATCH(BZ$2,'Productivity Dump'!$E$3:$AJ$3,0)
),
IF(BZ$3="Attendance",
INDEX('Attendance Dump'!$E$2:$AI$400,
MATCH($A269,'Attendance Dump'!$B$2:$B$400,0),
MATCH(BZ$2,'Attendance Dump'!$E$1:$AI$1,0)
),
INDEX('Active Hour''s Dump'!$D$3:$AH$337,
MATCH($C269,'Active Hour''s Dump'!$A$3:$A$337,0),
MATCH(BZ$2,'Active Hour''s Dump'!$D$2:$AH$2,0)
))),"")</f>
        <v>P</v>
      </c>
      <c r="CA269" s="54">
        <f>_xlfn.IFNA(IF(CA$3="Productivity",
INDEX('Productivity Dump'!$E$4:$AJ$500,
MATCH($A269,'Productivity Dump'!$A$4:$A$500,0),
MATCH(CA$2,'Productivity Dump'!$E$3:$AJ$3,0)
),
IF(CA$3="Attendance",
INDEX('Attendance Dump'!$E$2:$AI$400,
MATCH($A269,'Attendance Dump'!$B$2:$B$400,0),
MATCH(CA$2,'Attendance Dump'!$E$1:$AI$1,0)
),
INDEX('Active Hour''s Dump'!$D$3:$AH$337,
MATCH($C269,'Active Hour''s Dump'!$A$3:$A$337,0),
MATCH(CA$2,'Active Hour''s Dump'!$D$2:$AH$2,0)
))),"")</f>
        <v>5.8333333333333304</v>
      </c>
      <c r="CB269" s="13">
        <f>_xlfn.IFNA(IF(CB$3="Productivity",
INDEX('Productivity Dump'!$E$4:$AJ$500,
MATCH($A269,'Productivity Dump'!$A$4:$A$500,0),
MATCH(CB$2,'Productivity Dump'!$E$3:$AJ$3,0)
),
IF(CB$3="Attendance",
INDEX('Attendance Dump'!$E$2:$AI$400,
MATCH($A269,'Attendance Dump'!$B$2:$B$400,0),
MATCH(CB$2,'Attendance Dump'!$E$1:$AI$1,0)
),
INDEX('Active Hour''s Dump'!$D$3:$AH$337,
MATCH($C269,'Active Hour''s Dump'!$A$3:$A$337,0),
MATCH(CB$2,'Active Hour''s Dump'!$D$2:$AH$2,0)
))),"")</f>
        <v>0</v>
      </c>
      <c r="CC269" s="13" t="str">
        <f>_xlfn.IFNA(IF(CC$3="Productivity",
INDEX('Productivity Dump'!$E$4:$AJ$500,
MATCH($A269,'Productivity Dump'!$A$4:$A$500,0),
MATCH(CC$2,'Productivity Dump'!$E$3:$AJ$3,0)
),
IF(CC$3="Attendance",
INDEX('Attendance Dump'!$E$2:$AI$400,
MATCH($A269,'Attendance Dump'!$B$2:$B$400,0),
MATCH(CC$2,'Attendance Dump'!$E$1:$AI$1,0)
),
INDEX('Active Hour''s Dump'!$D$3:$AH$337,
MATCH($C269,'Active Hour''s Dump'!$A$3:$A$337,0),
MATCH(CC$2,'Active Hour''s Dump'!$D$2:$AH$2,0)
))),"")</f>
        <v>WO</v>
      </c>
      <c r="CD269" s="54">
        <f>_xlfn.IFNA(IF(CD$3="Productivity",
INDEX('Productivity Dump'!$E$4:$AJ$500,
MATCH($A269,'Productivity Dump'!$A$4:$A$500,0),
MATCH(CD$2,'Productivity Dump'!$E$3:$AJ$3,0)
),
IF(CD$3="Attendance",
INDEX('Attendance Dump'!$E$2:$AI$400,
MATCH($A269,'Attendance Dump'!$B$2:$B$400,0),
MATCH(CD$2,'Attendance Dump'!$E$1:$AI$1,0)
),
INDEX('Active Hour''s Dump'!$D$3:$AH$337,
MATCH($C269,'Active Hour''s Dump'!$A$3:$A$337,0),
MATCH(CD$2,'Active Hour''s Dump'!$D$2:$AH$2,0)
))),"")</f>
        <v>0</v>
      </c>
      <c r="CE269" s="13">
        <f>_xlfn.IFNA(IF(CE$3="Productivity",
INDEX('Productivity Dump'!$E$4:$AJ$500,
MATCH($A269,'Productivity Dump'!$A$4:$A$500,0),
MATCH(CE$2,'Productivity Dump'!$E$3:$AJ$3,0)
),
IF(CE$3="Attendance",
INDEX('Attendance Dump'!$E$2:$AI$400,
MATCH($A269,'Attendance Dump'!$B$2:$B$400,0),
MATCH(CE$2,'Attendance Dump'!$E$1:$AI$1,0)
),
INDEX('Active Hour''s Dump'!$D$3:$AH$337,
MATCH($C269,'Active Hour''s Dump'!$A$3:$A$337,0),
MATCH(CE$2,'Active Hour''s Dump'!$D$2:$AH$2,0)
))),"")</f>
        <v>887.33699999999999</v>
      </c>
      <c r="CF269" s="13" t="str">
        <f>_xlfn.IFNA(IF(CF$3="Productivity",
INDEX('Productivity Dump'!$E$4:$AJ$500,
MATCH($A269,'Productivity Dump'!$A$4:$A$500,0),
MATCH(CF$2,'Productivity Dump'!$E$3:$AJ$3,0)
),
IF(CF$3="Attendance",
INDEX('Attendance Dump'!$E$2:$AI$400,
MATCH($A269,'Attendance Dump'!$B$2:$B$400,0),
MATCH(CF$2,'Attendance Dump'!$E$1:$AI$1,0)
),
INDEX('Active Hour''s Dump'!$D$3:$AH$337,
MATCH($C269,'Active Hour''s Dump'!$A$3:$A$337,0),
MATCH(CF$2,'Active Hour''s Dump'!$D$2:$AH$2,0)
))),"")</f>
        <v>P</v>
      </c>
      <c r="CG269" s="54">
        <f>_xlfn.IFNA(IF(CG$3="Productivity",
INDEX('Productivity Dump'!$E$4:$AJ$500,
MATCH($A269,'Productivity Dump'!$A$4:$A$500,0),
MATCH(CG$2,'Productivity Dump'!$E$3:$AJ$3,0)
),
IF(CG$3="Attendance",
INDEX('Attendance Dump'!$E$2:$AI$400,
MATCH($A269,'Attendance Dump'!$B$2:$B$400,0),
MATCH(CG$2,'Attendance Dump'!$E$1:$AI$1,0)
),
INDEX('Active Hour''s Dump'!$D$3:$AH$337,
MATCH($C269,'Active Hour''s Dump'!$A$3:$A$337,0),
MATCH(CG$2,'Active Hour''s Dump'!$D$2:$AH$2,0)
))),"")</f>
        <v>6.5</v>
      </c>
      <c r="CH269" s="13">
        <f>_xlfn.IFNA(IF(CH$3="Productivity",
INDEX('Productivity Dump'!$E$4:$AJ$500,
MATCH($A269,'Productivity Dump'!$A$4:$A$500,0),
MATCH(CH$2,'Productivity Dump'!$E$3:$AJ$3,0)
),
IF(CH$3="Attendance",
INDEX('Attendance Dump'!$E$2:$AI$400,
MATCH($A269,'Attendance Dump'!$B$2:$B$400,0),
MATCH(CH$2,'Attendance Dump'!$E$1:$AI$1,0)
),
INDEX('Active Hour''s Dump'!$D$3:$AH$337,
MATCH($C269,'Active Hour''s Dump'!$A$3:$A$337,0),
MATCH(CH$2,'Active Hour''s Dump'!$D$2:$AH$2,0)
))),"")</f>
        <v>1009.3210000000004</v>
      </c>
      <c r="CI269" s="13" t="str">
        <f>_xlfn.IFNA(IF(CI$3="Productivity",
INDEX('Productivity Dump'!$E$4:$AJ$500,
MATCH($A269,'Productivity Dump'!$A$4:$A$500,0),
MATCH(CI$2,'Productivity Dump'!$E$3:$AJ$3,0)
),
IF(CI$3="Attendance",
INDEX('Attendance Dump'!$E$2:$AI$400,
MATCH($A269,'Attendance Dump'!$B$2:$B$400,0),
MATCH(CI$2,'Attendance Dump'!$E$1:$AI$1,0)
),
INDEX('Active Hour''s Dump'!$D$3:$AH$337,
MATCH($C269,'Active Hour''s Dump'!$A$3:$A$337,0),
MATCH(CI$2,'Active Hour''s Dump'!$D$2:$AH$2,0)
))),"")</f>
        <v>P</v>
      </c>
      <c r="CJ269" s="54">
        <f>_xlfn.IFNA(IF(CJ$3="Productivity",
INDEX('Productivity Dump'!$E$4:$AJ$500,
MATCH($A269,'Productivity Dump'!$A$4:$A$500,0),
MATCH(CJ$2,'Productivity Dump'!$E$3:$AJ$3,0)
),
IF(CJ$3="Attendance",
INDEX('Attendance Dump'!$E$2:$AI$400,
MATCH($A269,'Attendance Dump'!$B$2:$B$400,0),
MATCH(CJ$2,'Attendance Dump'!$E$1:$AI$1,0)
),
INDEX('Active Hour''s Dump'!$D$3:$AH$337,
MATCH($C269,'Active Hour''s Dump'!$A$3:$A$337,0),
MATCH(CJ$2,'Active Hour''s Dump'!$D$2:$AH$2,0)
))),"")</f>
        <v>8.1666666666666696</v>
      </c>
      <c r="CK269" s="13">
        <f>_xlfn.IFNA(IF(CK$3="Productivity",
INDEX('Productivity Dump'!$E$4:$AJ$500,
MATCH($A269,'Productivity Dump'!$A$4:$A$500,0),
MATCH(CK$2,'Productivity Dump'!$E$3:$AJ$3,0)
),
IF(CK$3="Attendance",
INDEX('Attendance Dump'!$E$2:$AI$400,
MATCH($A269,'Attendance Dump'!$B$2:$B$400,0),
MATCH(CK$2,'Attendance Dump'!$E$1:$AI$1,0)
),
INDEX('Active Hour''s Dump'!$D$3:$AH$337,
MATCH($C269,'Active Hour''s Dump'!$A$3:$A$337,0),
MATCH(CK$2,'Active Hour''s Dump'!$D$2:$AH$2,0)
))),"")</f>
        <v>1087.7379999999998</v>
      </c>
      <c r="CL269" s="13" t="str">
        <f>_xlfn.IFNA(IF(CL$3="Productivity",
INDEX('Productivity Dump'!$E$4:$AJ$500,
MATCH($A269,'Productivity Dump'!$A$4:$A$500,0),
MATCH(CL$2,'Productivity Dump'!$E$3:$AJ$3,0)
),
IF(CL$3="Attendance",
INDEX('Attendance Dump'!$E$2:$AI$400,
MATCH($A269,'Attendance Dump'!$B$2:$B$400,0),
MATCH(CL$2,'Attendance Dump'!$E$1:$AI$1,0)
),
INDEX('Active Hour''s Dump'!$D$3:$AH$337,
MATCH($C269,'Active Hour''s Dump'!$A$3:$A$337,0),
MATCH(CL$2,'Active Hour''s Dump'!$D$2:$AH$2,0)
))),"")</f>
        <v>P</v>
      </c>
      <c r="CM269" s="54">
        <f>_xlfn.IFNA(IF(CM$3="Productivity",
INDEX('Productivity Dump'!$E$4:$AJ$500,
MATCH($A269,'Productivity Dump'!$A$4:$A$500,0),
MATCH(CM$2,'Productivity Dump'!$E$3:$AJ$3,0)
),
IF(CM$3="Attendance",
INDEX('Attendance Dump'!$E$2:$AI$400,
MATCH($A269,'Attendance Dump'!$B$2:$B$400,0),
MATCH(CM$2,'Attendance Dump'!$E$1:$AI$1,0)
),
INDEX('Active Hour''s Dump'!$D$3:$AH$337,
MATCH($C269,'Active Hour''s Dump'!$A$3:$A$337,0),
MATCH(CM$2,'Active Hour''s Dump'!$D$2:$AH$2,0)
))),"")</f>
        <v>6.4166666666666696</v>
      </c>
      <c r="CN269" s="13">
        <f>_xlfn.IFNA(IF(CN$3="Productivity",
INDEX('Productivity Dump'!$E$4:$AJ$500,
MATCH($A269,'Productivity Dump'!$A$4:$A$500,0),
MATCH(CN$2,'Productivity Dump'!$E$3:$AJ$3,0)
),
IF(CN$3="Attendance",
INDEX('Attendance Dump'!$E$2:$AI$400,
MATCH($A269,'Attendance Dump'!$B$2:$B$400,0),
MATCH(CN$2,'Attendance Dump'!$E$1:$AI$1,0)
),
INDEX('Active Hour''s Dump'!$D$3:$AH$337,
MATCH($C269,'Active Hour''s Dump'!$A$3:$A$337,0),
MATCH(CN$2,'Active Hour''s Dump'!$D$2:$AH$2,0)
))),"")</f>
        <v>0</v>
      </c>
      <c r="CO269" s="13">
        <f>_xlfn.IFNA(IF(CO$3="Productivity",
INDEX('Productivity Dump'!$E$4:$AJ$500,
MATCH($A269,'Productivity Dump'!$A$4:$A$500,0),
MATCH(CO$2,'Productivity Dump'!$E$3:$AJ$3,0)
),
IF(CO$3="Attendance",
INDEX('Attendance Dump'!$E$2:$AI$400,
MATCH($A269,'Attendance Dump'!$B$2:$B$400,0),
MATCH(CO$2,'Attendance Dump'!$E$1:$AI$1,0)
),
INDEX('Active Hour''s Dump'!$D$3:$AH$337,
MATCH($C269,'Active Hour''s Dump'!$A$3:$A$337,0),
MATCH(CO$2,'Active Hour''s Dump'!$D$2:$AH$2,0)
))),"")</f>
        <v>0</v>
      </c>
      <c r="CP269" s="54">
        <f>_xlfn.IFNA(IF(CP$3="Productivity",
INDEX('Productivity Dump'!$E$4:$AJ$500,
MATCH($A269,'Productivity Dump'!$A$4:$A$500,0),
MATCH(CP$2,'Productivity Dump'!$E$3:$AJ$3,0)
),
IF(CP$3="Attendance",
INDEX('Attendance Dump'!$E$2:$AI$400,
MATCH($A269,'Attendance Dump'!$B$2:$B$400,0),
MATCH(CP$2,'Attendance Dump'!$E$1:$AI$1,0)
),
INDEX('Active Hour''s Dump'!$D$3:$AH$337,
MATCH($C269,'Active Hour''s Dump'!$A$3:$A$337,0),
MATCH(CP$2,'Active Hour''s Dump'!$D$2:$AH$2,0)
))),"")</f>
        <v>0</v>
      </c>
      <c r="CQ269" s="13">
        <f>_xlfn.IFNA(IF(CQ$3="Productivity",
INDEX('Productivity Dump'!$E$4:$AJ$500,
MATCH($A269,'Productivity Dump'!$A$4:$A$500,0),
MATCH(CQ$2,'Productivity Dump'!$E$3:$AJ$3,0)
),
IF(CQ$3="Attendance",
INDEX('Attendance Dump'!$E$2:$AI$400,
MATCH($A269,'Attendance Dump'!$B$2:$B$400,0),
MATCH(CQ$2,'Attendance Dump'!$E$1:$AI$1,0)
),
INDEX('Active Hour''s Dump'!$D$3:$AH$337,
MATCH($C269,'Active Hour''s Dump'!$A$3:$A$337,0),
MATCH(CQ$2,'Active Hour''s Dump'!$D$2:$AH$2,0)
))),"")</f>
        <v>0</v>
      </c>
      <c r="CR269" s="13">
        <f>_xlfn.IFNA(IF(CR$3="Productivity",
INDEX('Productivity Dump'!$E$4:$AJ$500,
MATCH($A269,'Productivity Dump'!$A$4:$A$500,0),
MATCH(CR$2,'Productivity Dump'!$E$3:$AJ$3,0)
),
IF(CR$3="Attendance",
INDEX('Attendance Dump'!$E$2:$AI$400,
MATCH($A269,'Attendance Dump'!$B$2:$B$400,0),
MATCH(CR$2,'Attendance Dump'!$E$1:$AI$1,0)
),
INDEX('Active Hour''s Dump'!$D$3:$AH$337,
MATCH($C269,'Active Hour''s Dump'!$A$3:$A$337,0),
MATCH(CR$2,'Active Hour''s Dump'!$D$2:$AH$2,0)
))),"")</f>
        <v>0</v>
      </c>
      <c r="CS269" s="54">
        <f>_xlfn.IFNA(IF(CS$3="Productivity",
INDEX('Productivity Dump'!$E$4:$AJ$500,
MATCH($A269,'Productivity Dump'!$A$4:$A$500,0),
MATCH(CS$2,'Productivity Dump'!$E$3:$AJ$3,0)
),
IF(CS$3="Attendance",
INDEX('Attendance Dump'!$E$2:$AI$400,
MATCH($A269,'Attendance Dump'!$B$2:$B$400,0),
MATCH(CS$2,'Attendance Dump'!$E$1:$AI$1,0)
),
INDEX('Active Hour''s Dump'!$D$3:$AH$337,
MATCH($C269,'Active Hour''s Dump'!$A$3:$A$337,0),
MATCH(CS$2,'Active Hour''s Dump'!$D$2:$AH$2,0)
))),"")</f>
        <v>0</v>
      </c>
      <c r="CT269" s="13">
        <f>_xlfn.IFNA(IF(CT$3="Productivity",
INDEX('Productivity Dump'!$E$4:$AJ$500,
MATCH($A269,'Productivity Dump'!$A$4:$A$500,0),
MATCH(CT$2,'Productivity Dump'!$E$3:$AJ$3,0)
),
IF(CT$3="Attendance",
INDEX('Attendance Dump'!$E$2:$AI$400,
MATCH($A269,'Attendance Dump'!$B$2:$B$400,0),
MATCH(CT$2,'Attendance Dump'!$E$1:$AI$1,0)
),
INDEX('Active Hour''s Dump'!$D$3:$AH$337,
MATCH($C269,'Active Hour''s Dump'!$A$3:$A$337,0),
MATCH(CT$2,'Active Hour''s Dump'!$D$2:$AH$2,0)
))),"")</f>
        <v>0</v>
      </c>
      <c r="CU269" s="13">
        <f>_xlfn.IFNA(IF(CU$3="Productivity",
INDEX('Productivity Dump'!$E$4:$AJ$500,
MATCH($A269,'Productivity Dump'!$A$4:$A$500,0),
MATCH(CU$2,'Productivity Dump'!$E$3:$AJ$3,0)
),
IF(CU$3="Attendance",
INDEX('Attendance Dump'!$E$2:$AI$400,
MATCH($A269,'Attendance Dump'!$B$2:$B$400,0),
MATCH(CU$2,'Attendance Dump'!$E$1:$AI$1,0)
),
INDEX('Active Hour''s Dump'!$D$3:$AH$337,
MATCH($C269,'Active Hour''s Dump'!$A$3:$A$337,0),
MATCH(CU$2,'Active Hour''s Dump'!$D$2:$AH$2,0)
))),"")</f>
        <v>0</v>
      </c>
      <c r="CV269" s="54">
        <f>_xlfn.IFNA(IF(CV$3="Productivity",
INDEX('Productivity Dump'!$E$4:$AJ$500,
MATCH($A269,'Productivity Dump'!$A$4:$A$500,0),
MATCH(CV$2,'Productivity Dump'!$E$3:$AJ$3,0)
),
IF(CV$3="Attendance",
INDEX('Attendance Dump'!$E$2:$AI$400,
MATCH($A269,'Attendance Dump'!$B$2:$B$400,0),
MATCH(CV$2,'Attendance Dump'!$E$1:$AI$1,0)
),
INDEX('Active Hour''s Dump'!$D$3:$AH$337,
MATCH($C269,'Active Hour''s Dump'!$A$3:$A$337,0),
MATCH(CV$2,'Active Hour''s Dump'!$D$2:$AH$2,0)
))),"")</f>
        <v>0</v>
      </c>
      <c r="CW269" s="13"/>
      <c r="CX269" s="13"/>
      <c r="CY269" s="54"/>
      <c r="DA269" s="57">
        <f t="shared" si="87"/>
        <v>133.83333333333331</v>
      </c>
      <c r="DB269" s="35">
        <f t="shared" si="88"/>
        <v>18731.107</v>
      </c>
      <c r="DC269" s="35">
        <f t="shared" si="91"/>
        <v>0</v>
      </c>
      <c r="DD269" s="35">
        <f t="shared" ca="1" si="92"/>
        <v>0</v>
      </c>
      <c r="DF269" s="32" cm="1">
        <f t="array" ref="DF269">SUMPRODUCT(
    (MOD(COLUMN(H269:CV269) - COLUMN(H269), 3) = 0) *
    (H269:CV269 = 0) *
    (I269:CW269 = "P") *
    (COUNTIF(UKHoliday, H$2:CV$2) = 0)
)</f>
        <v>0</v>
      </c>
      <c r="DG269" s="33" cm="1">
        <f t="array" ref="DG269">SUMPRODUCT(
  (MOD(COLUMN(H269:CV269) - COLUMN(H269), 3) = 0) *
  (H269:CV269 &gt; 0) *
  (H269:CV269 &lt; 0.5 * IF(((WEEKDAY(H$2:CV$2, 2) = 1) + (WEEKDAY(H$2:CV$2, 2) = 6)), G269, F269)) *
  (I269:CW269 = "P") *
  (COUNTIF(UKHoliday, H$2:CV$2) = 0)
)</f>
        <v>0</v>
      </c>
      <c r="DH269" s="33" cm="1">
        <f t="array" ref="DH269">SUMPRODUCT(
  (MOD(COLUMN(H269:CV269) - COLUMN(H269), 3) = 0) *
  (H269:CV269 &gt; 0.5 * IF(((WEEKDAY(H$2:CV$2, 2) = 1) + (WEEKDAY(H$2:CV$2, 2) = 6)), $G269, $F269)) *
  (H269:CV269 &lt; 0.8 * IF(((WEEKDAY(H$2:CV$2, 2) = 1) + (WEEKDAY(H$2:CV$2, 2) = 6)), $G269, $F269)) *
  (I269:CW269 = "P") *
  (COUNTIF(UKHoliday, H$2:CV$2) = 0)
)</f>
        <v>0</v>
      </c>
      <c r="DI269" s="33" cm="1">
        <f t="array" ref="DI269">SUMPRODUCT(
  (MOD(COLUMN(H269:CV269) - COLUMN(H269), 3) = 0) *
  (H269:CV269 &gt; 0.8 * IF(((WEEKDAY(H$2:CV$2, 2) = 1) + (WEEKDAY(H$2:CV$2, 2) = 6)), $G269, $F269)) *
  (H269:CV269 &lt; 1 * IF(((WEEKDAY(H$2:CV$2, 2) = 1) + (WEEKDAY(H$2:CV$2, 2) = 6)), $G269, $F269)) *
  (I269:CW269 = "P") *
  (COUNTIF(UKHoliday, H$2:CV$2) = 0)
)</f>
        <v>0</v>
      </c>
    </row>
    <row r="270" spans="1:113" x14ac:dyDescent="0.3">
      <c r="A270" s="8" t="s">
        <v>236</v>
      </c>
      <c r="B270" s="36" t="s">
        <v>940</v>
      </c>
      <c r="C270" s="9" t="s">
        <v>853</v>
      </c>
      <c r="D270" s="62" t="s">
        <v>945</v>
      </c>
      <c r="E270" s="35">
        <v>18600</v>
      </c>
      <c r="F270" s="35">
        <f t="shared" si="89"/>
        <v>930</v>
      </c>
      <c r="G270" s="35">
        <f t="shared" si="90"/>
        <v>465</v>
      </c>
      <c r="H270" s="13">
        <f>_xlfn.IFNA(IF(H$3="Productivity",
INDEX('Productivity Dump'!$E$4:$AJ$500,
MATCH($A270,'Productivity Dump'!$A$4:$A$500,0),
MATCH(H$2,'Productivity Dump'!$E$3:$AJ$3,0)
),
IF(H$3="Attendance",
INDEX('Attendance Dump'!$E$2:$AI$400,
MATCH($A270,'Attendance Dump'!$B$2:$B$400,0),
MATCH(H$2,'Attendance Dump'!$E$1:$AI$1,0)
),
INDEX('Active Hour''s Dump'!$D$3:$AH$337,
MATCH($C270,'Active Hour''s Dump'!$A$3:$A$337,0),
MATCH(H$2,'Active Hour''s Dump'!$D$2:$AH$2,0)
))),"")</f>
        <v>905.3549999999999</v>
      </c>
      <c r="I270" s="13" t="str">
        <f>_xlfn.IFNA(IF(I$3="Productivity",
INDEX('Productivity Dump'!$E$4:$AJ$500,
MATCH($A270,'Productivity Dump'!$A$4:$A$500,0),
MATCH(I$2,'Productivity Dump'!$E$3:$AJ$3,0)
),
IF(I$3="Attendance",
INDEX('Attendance Dump'!$E$2:$AI$400,
MATCH($A270,'Attendance Dump'!$B$2:$B$400,0),
MATCH(I$2,'Attendance Dump'!$E$1:$AI$1,0)
),
INDEX('Active Hour''s Dump'!$D$3:$AH$337,
MATCH($C270,'Active Hour''s Dump'!$A$3:$A$337,0),
MATCH(I$2,'Active Hour''s Dump'!$D$2:$AH$2,0)
))),"")</f>
        <v>P</v>
      </c>
      <c r="J270" s="54">
        <f>_xlfn.IFNA(IF(J$3="Productivity",
INDEX('Productivity Dump'!$E$4:$AJ$500,
MATCH($A270,'Productivity Dump'!$A$4:$A$500,0),
MATCH(J$2,'Productivity Dump'!$E$3:$AJ$3,0)
),
IF(J$3="Attendance",
INDEX('Attendance Dump'!$E$2:$AI$400,
MATCH($A270,'Attendance Dump'!$B$2:$B$400,0),
MATCH(J$2,'Attendance Dump'!$E$1:$AI$1,0)
),
INDEX('Active Hour''s Dump'!$D$3:$AH$337,
MATCH($C270,'Active Hour''s Dump'!$A$3:$A$337,0),
MATCH(J$2,'Active Hour''s Dump'!$D$2:$AH$2,0)
))),"")</f>
        <v>9.1666666666666696</v>
      </c>
      <c r="K270" s="13">
        <f>_xlfn.IFNA(IF(K$3="Productivity",
INDEX('Productivity Dump'!$E$4:$AJ$500,
MATCH($A270,'Productivity Dump'!$A$4:$A$500,0),
MATCH(K$2,'Productivity Dump'!$E$3:$AJ$3,0)
),
IF(K$3="Attendance",
INDEX('Attendance Dump'!$E$2:$AI$400,
MATCH($A270,'Attendance Dump'!$B$2:$B$400,0),
MATCH(K$2,'Attendance Dump'!$E$1:$AI$1,0)
),
INDEX('Active Hour''s Dump'!$D$3:$AH$337,
MATCH($C270,'Active Hour''s Dump'!$A$3:$A$337,0),
MATCH(K$2,'Active Hour''s Dump'!$D$2:$AH$2,0)
))),"")</f>
        <v>899.82900000000018</v>
      </c>
      <c r="L270" s="13" t="str">
        <f>_xlfn.IFNA(IF(L$3="Productivity",
INDEX('Productivity Dump'!$E$4:$AJ$500,
MATCH($A270,'Productivity Dump'!$A$4:$A$500,0),
MATCH(L$2,'Productivity Dump'!$E$3:$AJ$3,0)
),
IF(L$3="Attendance",
INDEX('Attendance Dump'!$E$2:$AI$400,
MATCH($A270,'Attendance Dump'!$B$2:$B$400,0),
MATCH(L$2,'Attendance Dump'!$E$1:$AI$1,0)
),
INDEX('Active Hour''s Dump'!$D$3:$AH$337,
MATCH($C270,'Active Hour''s Dump'!$A$3:$A$337,0),
MATCH(L$2,'Active Hour''s Dump'!$D$2:$AH$2,0)
))),"")</f>
        <v>P</v>
      </c>
      <c r="M270" s="54">
        <f>_xlfn.IFNA(IF(M$3="Productivity",
INDEX('Productivity Dump'!$E$4:$AJ$500,
MATCH($A270,'Productivity Dump'!$A$4:$A$500,0),
MATCH(M$2,'Productivity Dump'!$E$3:$AJ$3,0)
),
IF(M$3="Attendance",
INDEX('Attendance Dump'!$E$2:$AI$400,
MATCH($A270,'Attendance Dump'!$B$2:$B$400,0),
MATCH(M$2,'Attendance Dump'!$E$1:$AI$1,0)
),
INDEX('Active Hour''s Dump'!$D$3:$AH$337,
MATCH($C270,'Active Hour''s Dump'!$A$3:$A$337,0),
MATCH(M$2,'Active Hour''s Dump'!$D$2:$AH$2,0)
))),"")</f>
        <v>8.1666666666666696</v>
      </c>
      <c r="N270" s="13">
        <f>_xlfn.IFNA(IF(N$3="Productivity",
INDEX('Productivity Dump'!$E$4:$AJ$500,
MATCH($A270,'Productivity Dump'!$A$4:$A$500,0),
MATCH(N$2,'Productivity Dump'!$E$3:$AJ$3,0)
),
IF(N$3="Attendance",
INDEX('Attendance Dump'!$E$2:$AI$400,
MATCH($A270,'Attendance Dump'!$B$2:$B$400,0),
MATCH(N$2,'Attendance Dump'!$E$1:$AI$1,0)
),
INDEX('Active Hour''s Dump'!$D$3:$AH$337,
MATCH($C270,'Active Hour''s Dump'!$A$3:$A$337,0),
MATCH(N$2,'Active Hour''s Dump'!$D$2:$AH$2,0)
))),"")</f>
        <v>836.99199999999985</v>
      </c>
      <c r="O270" s="13" t="str">
        <f>_xlfn.IFNA(IF(O$3="Productivity",
INDEX('Productivity Dump'!$E$4:$AJ$500,
MATCH($A270,'Productivity Dump'!$A$4:$A$500,0),
MATCH(O$2,'Productivity Dump'!$E$3:$AJ$3,0)
),
IF(O$3="Attendance",
INDEX('Attendance Dump'!$E$2:$AI$400,
MATCH($A270,'Attendance Dump'!$B$2:$B$400,0),
MATCH(O$2,'Attendance Dump'!$E$1:$AI$1,0)
),
INDEX('Active Hour''s Dump'!$D$3:$AH$337,
MATCH($C270,'Active Hour''s Dump'!$A$3:$A$337,0),
MATCH(O$2,'Active Hour''s Dump'!$D$2:$AH$2,0)
))),"")</f>
        <v>P</v>
      </c>
      <c r="P270" s="54">
        <f>_xlfn.IFNA(IF(P$3="Productivity",
INDEX('Productivity Dump'!$E$4:$AJ$500,
MATCH($A270,'Productivity Dump'!$A$4:$A$500,0),
MATCH(P$2,'Productivity Dump'!$E$3:$AJ$3,0)
),
IF(P$3="Attendance",
INDEX('Attendance Dump'!$E$2:$AI$400,
MATCH($A270,'Attendance Dump'!$B$2:$B$400,0),
MATCH(P$2,'Attendance Dump'!$E$1:$AI$1,0)
),
INDEX('Active Hour''s Dump'!$D$3:$AH$337,
MATCH($C270,'Active Hour''s Dump'!$A$3:$A$337,0),
MATCH(P$2,'Active Hour''s Dump'!$D$2:$AH$2,0)
))),"")</f>
        <v>7.6666666666666696</v>
      </c>
      <c r="Q270" s="13">
        <f>_xlfn.IFNA(IF(Q$3="Productivity",
INDEX('Productivity Dump'!$E$4:$AJ$500,
MATCH($A270,'Productivity Dump'!$A$4:$A$500,0),
MATCH(Q$2,'Productivity Dump'!$E$3:$AJ$3,0)
),
IF(Q$3="Attendance",
INDEX('Attendance Dump'!$E$2:$AI$400,
MATCH($A270,'Attendance Dump'!$B$2:$B$400,0),
MATCH(Q$2,'Attendance Dump'!$E$1:$AI$1,0)
),
INDEX('Active Hour''s Dump'!$D$3:$AH$337,
MATCH($C270,'Active Hour''s Dump'!$A$3:$A$337,0),
MATCH(Q$2,'Active Hour''s Dump'!$D$2:$AH$2,0)
))),"")</f>
        <v>0</v>
      </c>
      <c r="R270" s="13" t="str">
        <f>_xlfn.IFNA(IF(R$3="Productivity",
INDEX('Productivity Dump'!$E$4:$AJ$500,
MATCH($A270,'Productivity Dump'!$A$4:$A$500,0),
MATCH(R$2,'Productivity Dump'!$E$3:$AJ$3,0)
),
IF(R$3="Attendance",
INDEX('Attendance Dump'!$E$2:$AI$400,
MATCH($A270,'Attendance Dump'!$B$2:$B$400,0),
MATCH(R$2,'Attendance Dump'!$E$1:$AI$1,0)
),
INDEX('Active Hour''s Dump'!$D$3:$AH$337,
MATCH($C270,'Active Hour''s Dump'!$A$3:$A$337,0),
MATCH(R$2,'Active Hour''s Dump'!$D$2:$AH$2,0)
))),"")</f>
        <v>WO</v>
      </c>
      <c r="S270" s="54">
        <f>_xlfn.IFNA(IF(S$3="Productivity",
INDEX('Productivity Dump'!$E$4:$AJ$500,
MATCH($A270,'Productivity Dump'!$A$4:$A$500,0),
MATCH(S$2,'Productivity Dump'!$E$3:$AJ$3,0)
),
IF(S$3="Attendance",
INDEX('Attendance Dump'!$E$2:$AI$400,
MATCH($A270,'Attendance Dump'!$B$2:$B$400,0),
MATCH(S$2,'Attendance Dump'!$E$1:$AI$1,0)
),
INDEX('Active Hour''s Dump'!$D$3:$AH$337,
MATCH($C270,'Active Hour''s Dump'!$A$3:$A$337,0),
MATCH(S$2,'Active Hour''s Dump'!$D$2:$AH$2,0)
))),"")</f>
        <v>0</v>
      </c>
      <c r="T270" s="13">
        <f>_xlfn.IFNA(IF(T$3="Productivity",
INDEX('Productivity Dump'!$E$4:$AJ$500,
MATCH($A270,'Productivity Dump'!$A$4:$A$500,0),
MATCH(T$2,'Productivity Dump'!$E$3:$AJ$3,0)
),
IF(T$3="Attendance",
INDEX('Attendance Dump'!$E$2:$AI$400,
MATCH($A270,'Attendance Dump'!$B$2:$B$400,0),
MATCH(T$2,'Attendance Dump'!$E$1:$AI$1,0)
),
INDEX('Active Hour''s Dump'!$D$3:$AH$337,
MATCH($C270,'Active Hour''s Dump'!$A$3:$A$337,0),
MATCH(T$2,'Active Hour''s Dump'!$D$2:$AH$2,0)
))),"")</f>
        <v>431.43000000000006</v>
      </c>
      <c r="U270" s="13" t="str">
        <f>_xlfn.IFNA(IF(U$3="Productivity",
INDEX('Productivity Dump'!$E$4:$AJ$500,
MATCH($A270,'Productivity Dump'!$A$4:$A$500,0),
MATCH(U$2,'Productivity Dump'!$E$3:$AJ$3,0)
),
IF(U$3="Attendance",
INDEX('Attendance Dump'!$E$2:$AI$400,
MATCH($A270,'Attendance Dump'!$B$2:$B$400,0),
MATCH(U$2,'Attendance Dump'!$E$1:$AI$1,0)
),
INDEX('Active Hour''s Dump'!$D$3:$AH$337,
MATCH($C270,'Active Hour''s Dump'!$A$3:$A$337,0),
MATCH(U$2,'Active Hour''s Dump'!$D$2:$AH$2,0)
))),"")</f>
        <v>P</v>
      </c>
      <c r="V270" s="54">
        <f>_xlfn.IFNA(IF(V$3="Productivity",
INDEX('Productivity Dump'!$E$4:$AJ$500,
MATCH($A270,'Productivity Dump'!$A$4:$A$500,0),
MATCH(V$2,'Productivity Dump'!$E$3:$AJ$3,0)
),
IF(V$3="Attendance",
INDEX('Attendance Dump'!$E$2:$AI$400,
MATCH($A270,'Attendance Dump'!$B$2:$B$400,0),
MATCH(V$2,'Attendance Dump'!$E$1:$AI$1,0)
),
INDEX('Active Hour''s Dump'!$D$3:$AH$337,
MATCH($C270,'Active Hour''s Dump'!$A$3:$A$337,0),
MATCH(V$2,'Active Hour''s Dump'!$D$2:$AH$2,0)
))),"")</f>
        <v>3.9166666666666701</v>
      </c>
      <c r="W270" s="13">
        <f>_xlfn.IFNA(IF(W$3="Productivity",
INDEX('Productivity Dump'!$E$4:$AJ$500,
MATCH($A270,'Productivity Dump'!$A$4:$A$500,0),
MATCH(W$2,'Productivity Dump'!$E$3:$AJ$3,0)
),
IF(W$3="Attendance",
INDEX('Attendance Dump'!$E$2:$AI$400,
MATCH($A270,'Attendance Dump'!$B$2:$B$400,0),
MATCH(W$2,'Attendance Dump'!$E$1:$AI$1,0)
),
INDEX('Active Hour''s Dump'!$D$3:$AH$337,
MATCH($C270,'Active Hour''s Dump'!$A$3:$A$337,0),
MATCH(W$2,'Active Hour''s Dump'!$D$2:$AH$2,0)
))),"")</f>
        <v>909.15099999999995</v>
      </c>
      <c r="X270" s="13" t="str">
        <f>_xlfn.IFNA(IF(X$3="Productivity",
INDEX('Productivity Dump'!$E$4:$AJ$500,
MATCH($A270,'Productivity Dump'!$A$4:$A$500,0),
MATCH(X$2,'Productivity Dump'!$E$3:$AJ$3,0)
),
IF(X$3="Attendance",
INDEX('Attendance Dump'!$E$2:$AI$400,
MATCH($A270,'Attendance Dump'!$B$2:$B$400,0),
MATCH(X$2,'Attendance Dump'!$E$1:$AI$1,0)
),
INDEX('Active Hour''s Dump'!$D$3:$AH$337,
MATCH($C270,'Active Hour''s Dump'!$A$3:$A$337,0),
MATCH(X$2,'Active Hour''s Dump'!$D$2:$AH$2,0)
))),"")</f>
        <v>P</v>
      </c>
      <c r="Y270" s="54">
        <f>_xlfn.IFNA(IF(Y$3="Productivity",
INDEX('Productivity Dump'!$E$4:$AJ$500,
MATCH($A270,'Productivity Dump'!$A$4:$A$500,0),
MATCH(Y$2,'Productivity Dump'!$E$3:$AJ$3,0)
),
IF(Y$3="Attendance",
INDEX('Attendance Dump'!$E$2:$AI$400,
MATCH($A270,'Attendance Dump'!$B$2:$B$400,0),
MATCH(Y$2,'Attendance Dump'!$E$1:$AI$1,0)
),
INDEX('Active Hour''s Dump'!$D$3:$AH$337,
MATCH($C270,'Active Hour''s Dump'!$A$3:$A$337,0),
MATCH(Y$2,'Active Hour''s Dump'!$D$2:$AH$2,0)
))),"")</f>
        <v>7.6666666666666696</v>
      </c>
      <c r="Z270" s="13">
        <f>_xlfn.IFNA(IF(Z$3="Productivity",
INDEX('Productivity Dump'!$E$4:$AJ$500,
MATCH($A270,'Productivity Dump'!$A$4:$A$500,0),
MATCH(Z$2,'Productivity Dump'!$E$3:$AJ$3,0)
),
IF(Z$3="Attendance",
INDEX('Attendance Dump'!$E$2:$AI$400,
MATCH($A270,'Attendance Dump'!$B$2:$B$400,0),
MATCH(Z$2,'Attendance Dump'!$E$1:$AI$1,0)
),
INDEX('Active Hour''s Dump'!$D$3:$AH$337,
MATCH($C270,'Active Hour''s Dump'!$A$3:$A$337,0),
MATCH(Z$2,'Active Hour''s Dump'!$D$2:$AH$2,0)
))),"")</f>
        <v>921.06099999999992</v>
      </c>
      <c r="AA270" s="13" t="str">
        <f>_xlfn.IFNA(IF(AA$3="Productivity",
INDEX('Productivity Dump'!$E$4:$AJ$500,
MATCH($A270,'Productivity Dump'!$A$4:$A$500,0),
MATCH(AA$2,'Productivity Dump'!$E$3:$AJ$3,0)
),
IF(AA$3="Attendance",
INDEX('Attendance Dump'!$E$2:$AI$400,
MATCH($A270,'Attendance Dump'!$B$2:$B$400,0),
MATCH(AA$2,'Attendance Dump'!$E$1:$AI$1,0)
),
INDEX('Active Hour''s Dump'!$D$3:$AH$337,
MATCH($C270,'Active Hour''s Dump'!$A$3:$A$337,0),
MATCH(AA$2,'Active Hour''s Dump'!$D$2:$AH$2,0)
))),"")</f>
        <v>P</v>
      </c>
      <c r="AB270" s="54">
        <f>_xlfn.IFNA(IF(AB$3="Productivity",
INDEX('Productivity Dump'!$E$4:$AJ$500,
MATCH($A270,'Productivity Dump'!$A$4:$A$500,0),
MATCH(AB$2,'Productivity Dump'!$E$3:$AJ$3,0)
),
IF(AB$3="Attendance",
INDEX('Attendance Dump'!$E$2:$AI$400,
MATCH($A270,'Attendance Dump'!$B$2:$B$400,0),
MATCH(AB$2,'Attendance Dump'!$E$1:$AI$1,0)
),
INDEX('Active Hour''s Dump'!$D$3:$AH$337,
MATCH($C270,'Active Hour''s Dump'!$A$3:$A$337,0),
MATCH(AB$2,'Active Hour''s Dump'!$D$2:$AH$2,0)
))),"")</f>
        <v>9</v>
      </c>
      <c r="AC270" s="13">
        <f>_xlfn.IFNA(IF(AC$3="Productivity",
INDEX('Productivity Dump'!$E$4:$AJ$500,
MATCH($A270,'Productivity Dump'!$A$4:$A$500,0),
MATCH(AC$2,'Productivity Dump'!$E$3:$AJ$3,0)
),
IF(AC$3="Attendance",
INDEX('Attendance Dump'!$E$2:$AI$400,
MATCH($A270,'Attendance Dump'!$B$2:$B$400,0),
MATCH(AC$2,'Attendance Dump'!$E$1:$AI$1,0)
),
INDEX('Active Hour''s Dump'!$D$3:$AH$337,
MATCH($C270,'Active Hour''s Dump'!$A$3:$A$337,0),
MATCH(AC$2,'Active Hour''s Dump'!$D$2:$AH$2,0)
))),"")</f>
        <v>896.34500000000014</v>
      </c>
      <c r="AD270" s="13" t="str">
        <f>_xlfn.IFNA(IF(AD$3="Productivity",
INDEX('Productivity Dump'!$E$4:$AJ$500,
MATCH($A270,'Productivity Dump'!$A$4:$A$500,0),
MATCH(AD$2,'Productivity Dump'!$E$3:$AJ$3,0)
),
IF(AD$3="Attendance",
INDEX('Attendance Dump'!$E$2:$AI$400,
MATCH($A270,'Attendance Dump'!$B$2:$B$400,0),
MATCH(AD$2,'Attendance Dump'!$E$1:$AI$1,0)
),
INDEX('Active Hour''s Dump'!$D$3:$AH$337,
MATCH($C270,'Active Hour''s Dump'!$A$3:$A$337,0),
MATCH(AD$2,'Active Hour''s Dump'!$D$2:$AH$2,0)
))),"")</f>
        <v>P</v>
      </c>
      <c r="AE270" s="54">
        <f>_xlfn.IFNA(IF(AE$3="Productivity",
INDEX('Productivity Dump'!$E$4:$AJ$500,
MATCH($A270,'Productivity Dump'!$A$4:$A$500,0),
MATCH(AE$2,'Productivity Dump'!$E$3:$AJ$3,0)
),
IF(AE$3="Attendance",
INDEX('Attendance Dump'!$E$2:$AI$400,
MATCH($A270,'Attendance Dump'!$B$2:$B$400,0),
MATCH(AE$2,'Attendance Dump'!$E$1:$AI$1,0)
),
INDEX('Active Hour''s Dump'!$D$3:$AH$337,
MATCH($C270,'Active Hour''s Dump'!$A$3:$A$337,0),
MATCH(AE$2,'Active Hour''s Dump'!$D$2:$AH$2,0)
))),"")</f>
        <v>8.0833333333333304</v>
      </c>
      <c r="AF270" s="13">
        <f>_xlfn.IFNA(IF(AF$3="Productivity",
INDEX('Productivity Dump'!$E$4:$AJ$500,
MATCH($A270,'Productivity Dump'!$A$4:$A$500,0),
MATCH(AF$2,'Productivity Dump'!$E$3:$AJ$3,0)
),
IF(AF$3="Attendance",
INDEX('Attendance Dump'!$E$2:$AI$400,
MATCH($A270,'Attendance Dump'!$B$2:$B$400,0),
MATCH(AF$2,'Attendance Dump'!$E$1:$AI$1,0)
),
INDEX('Active Hour''s Dump'!$D$3:$AH$337,
MATCH($C270,'Active Hour''s Dump'!$A$3:$A$337,0),
MATCH(AF$2,'Active Hour''s Dump'!$D$2:$AH$2,0)
))),"")</f>
        <v>902.33799999999974</v>
      </c>
      <c r="AG270" s="13" t="str">
        <f>_xlfn.IFNA(IF(AG$3="Productivity",
INDEX('Productivity Dump'!$E$4:$AJ$500,
MATCH($A270,'Productivity Dump'!$A$4:$A$500,0),
MATCH(AG$2,'Productivity Dump'!$E$3:$AJ$3,0)
),
IF(AG$3="Attendance",
INDEX('Attendance Dump'!$E$2:$AI$400,
MATCH($A270,'Attendance Dump'!$B$2:$B$400,0),
MATCH(AG$2,'Attendance Dump'!$E$1:$AI$1,0)
),
INDEX('Active Hour''s Dump'!$D$3:$AH$337,
MATCH($C270,'Active Hour''s Dump'!$A$3:$A$337,0),
MATCH(AG$2,'Active Hour''s Dump'!$D$2:$AH$2,0)
))),"")</f>
        <v>P</v>
      </c>
      <c r="AH270" s="54">
        <f>_xlfn.IFNA(IF(AH$3="Productivity",
INDEX('Productivity Dump'!$E$4:$AJ$500,
MATCH($A270,'Productivity Dump'!$A$4:$A$500,0),
MATCH(AH$2,'Productivity Dump'!$E$3:$AJ$3,0)
),
IF(AH$3="Attendance",
INDEX('Attendance Dump'!$E$2:$AI$400,
MATCH($A270,'Attendance Dump'!$B$2:$B$400,0),
MATCH(AH$2,'Attendance Dump'!$E$1:$AI$1,0)
),
INDEX('Active Hour''s Dump'!$D$3:$AH$337,
MATCH($C270,'Active Hour''s Dump'!$A$3:$A$337,0),
MATCH(AH$2,'Active Hour''s Dump'!$D$2:$AH$2,0)
))),"")</f>
        <v>8</v>
      </c>
      <c r="AI270" s="13">
        <f>_xlfn.IFNA(IF(AI$3="Productivity",
INDEX('Productivity Dump'!$E$4:$AJ$500,
MATCH($A270,'Productivity Dump'!$A$4:$A$500,0),
MATCH(AI$2,'Productivity Dump'!$E$3:$AJ$3,0)
),
IF(AI$3="Attendance",
INDEX('Attendance Dump'!$E$2:$AI$400,
MATCH($A270,'Attendance Dump'!$B$2:$B$400,0),
MATCH(AI$2,'Attendance Dump'!$E$1:$AI$1,0)
),
INDEX('Active Hour''s Dump'!$D$3:$AH$337,
MATCH($C270,'Active Hour''s Dump'!$A$3:$A$337,0),
MATCH(AI$2,'Active Hour''s Dump'!$D$2:$AH$2,0)
))),"")</f>
        <v>911.18500000000006</v>
      </c>
      <c r="AJ270" s="13" t="str">
        <f>_xlfn.IFNA(IF(AJ$3="Productivity",
INDEX('Productivity Dump'!$E$4:$AJ$500,
MATCH($A270,'Productivity Dump'!$A$4:$A$500,0),
MATCH(AJ$2,'Productivity Dump'!$E$3:$AJ$3,0)
),
IF(AJ$3="Attendance",
INDEX('Attendance Dump'!$E$2:$AI$400,
MATCH($A270,'Attendance Dump'!$B$2:$B$400,0),
MATCH(AJ$2,'Attendance Dump'!$E$1:$AI$1,0)
),
INDEX('Active Hour''s Dump'!$D$3:$AH$337,
MATCH($C270,'Active Hour''s Dump'!$A$3:$A$337,0),
MATCH(AJ$2,'Active Hour''s Dump'!$D$2:$AH$2,0)
))),"")</f>
        <v>P</v>
      </c>
      <c r="AK270" s="54">
        <f>_xlfn.IFNA(IF(AK$3="Productivity",
INDEX('Productivity Dump'!$E$4:$AJ$500,
MATCH($A270,'Productivity Dump'!$A$4:$A$500,0),
MATCH(AK$2,'Productivity Dump'!$E$3:$AJ$3,0)
),
IF(AK$3="Attendance",
INDEX('Attendance Dump'!$E$2:$AI$400,
MATCH($A270,'Attendance Dump'!$B$2:$B$400,0),
MATCH(AK$2,'Attendance Dump'!$E$1:$AI$1,0)
),
INDEX('Active Hour''s Dump'!$D$3:$AH$337,
MATCH($C270,'Active Hour''s Dump'!$A$3:$A$337,0),
MATCH(AK$2,'Active Hour''s Dump'!$D$2:$AH$2,0)
))),"")</f>
        <v>6</v>
      </c>
      <c r="AL270" s="13">
        <f>_xlfn.IFNA(IF(AL$3="Productivity",
INDEX('Productivity Dump'!$E$4:$AJ$500,
MATCH($A270,'Productivity Dump'!$A$4:$A$500,0),
MATCH(AL$2,'Productivity Dump'!$E$3:$AJ$3,0)
),
IF(AL$3="Attendance",
INDEX('Attendance Dump'!$E$2:$AI$400,
MATCH($A270,'Attendance Dump'!$B$2:$B$400,0),
MATCH(AL$2,'Attendance Dump'!$E$1:$AI$1,0)
),
INDEX('Active Hour''s Dump'!$D$3:$AH$337,
MATCH($C270,'Active Hour''s Dump'!$A$3:$A$337,0),
MATCH(AL$2,'Active Hour''s Dump'!$D$2:$AH$2,0)
))),"")</f>
        <v>0</v>
      </c>
      <c r="AM270" s="13" t="str">
        <f>_xlfn.IFNA(IF(AM$3="Productivity",
INDEX('Productivity Dump'!$E$4:$AJ$500,
MATCH($A270,'Productivity Dump'!$A$4:$A$500,0),
MATCH(AM$2,'Productivity Dump'!$E$3:$AJ$3,0)
),
IF(AM$3="Attendance",
INDEX('Attendance Dump'!$E$2:$AI$400,
MATCH($A270,'Attendance Dump'!$B$2:$B$400,0),
MATCH(AM$2,'Attendance Dump'!$E$1:$AI$1,0)
),
INDEX('Active Hour''s Dump'!$D$3:$AH$337,
MATCH($C270,'Active Hour''s Dump'!$A$3:$A$337,0),
MATCH(AM$2,'Active Hour''s Dump'!$D$2:$AH$2,0)
))),"")</f>
        <v>WO</v>
      </c>
      <c r="AN270" s="54">
        <f>_xlfn.IFNA(IF(AN$3="Productivity",
INDEX('Productivity Dump'!$E$4:$AJ$500,
MATCH($A270,'Productivity Dump'!$A$4:$A$500,0),
MATCH(AN$2,'Productivity Dump'!$E$3:$AJ$3,0)
),
IF(AN$3="Attendance",
INDEX('Attendance Dump'!$E$2:$AI$400,
MATCH($A270,'Attendance Dump'!$B$2:$B$400,0),
MATCH(AN$2,'Attendance Dump'!$E$1:$AI$1,0)
),
INDEX('Active Hour''s Dump'!$D$3:$AH$337,
MATCH($C270,'Active Hour''s Dump'!$A$3:$A$337,0),
MATCH(AN$2,'Active Hour''s Dump'!$D$2:$AH$2,0)
))),"")</f>
        <v>0</v>
      </c>
      <c r="AO270" s="13">
        <f>_xlfn.IFNA(IF(AO$3="Productivity",
INDEX('Productivity Dump'!$E$4:$AJ$500,
MATCH($A270,'Productivity Dump'!$A$4:$A$500,0),
MATCH(AO$2,'Productivity Dump'!$E$3:$AJ$3,0)
),
IF(AO$3="Attendance",
INDEX('Attendance Dump'!$E$2:$AI$400,
MATCH($A270,'Attendance Dump'!$B$2:$B$400,0),
MATCH(AO$2,'Attendance Dump'!$E$1:$AI$1,0)
),
INDEX('Active Hour''s Dump'!$D$3:$AH$337,
MATCH($C270,'Active Hour''s Dump'!$A$3:$A$337,0),
MATCH(AO$2,'Active Hour''s Dump'!$D$2:$AH$2,0)
))),"")</f>
        <v>462.13800000000003</v>
      </c>
      <c r="AP270" s="13" t="str">
        <f>_xlfn.IFNA(IF(AP$3="Productivity",
INDEX('Productivity Dump'!$E$4:$AJ$500,
MATCH($A270,'Productivity Dump'!$A$4:$A$500,0),
MATCH(AP$2,'Productivity Dump'!$E$3:$AJ$3,0)
),
IF(AP$3="Attendance",
INDEX('Attendance Dump'!$E$2:$AI$400,
MATCH($A270,'Attendance Dump'!$B$2:$B$400,0),
MATCH(AP$2,'Attendance Dump'!$E$1:$AI$1,0)
),
INDEX('Active Hour''s Dump'!$D$3:$AH$337,
MATCH($C270,'Active Hour''s Dump'!$A$3:$A$337,0),
MATCH(AP$2,'Active Hour''s Dump'!$D$2:$AH$2,0)
))),"")</f>
        <v>P</v>
      </c>
      <c r="AQ270" s="54">
        <f>_xlfn.IFNA(IF(AQ$3="Productivity",
INDEX('Productivity Dump'!$E$4:$AJ$500,
MATCH($A270,'Productivity Dump'!$A$4:$A$500,0),
MATCH(AQ$2,'Productivity Dump'!$E$3:$AJ$3,0)
),
IF(AQ$3="Attendance",
INDEX('Attendance Dump'!$E$2:$AI$400,
MATCH($A270,'Attendance Dump'!$B$2:$B$400,0),
MATCH(AQ$2,'Attendance Dump'!$E$1:$AI$1,0)
),
INDEX('Active Hour''s Dump'!$D$3:$AH$337,
MATCH($C270,'Active Hour''s Dump'!$A$3:$A$337,0),
MATCH(AQ$2,'Active Hour''s Dump'!$D$2:$AH$2,0)
))),"")</f>
        <v>4.3333333333333304</v>
      </c>
      <c r="AR270" s="13">
        <f>_xlfn.IFNA(IF(AR$3="Productivity",
INDEX('Productivity Dump'!$E$4:$AJ$500,
MATCH($A270,'Productivity Dump'!$A$4:$A$500,0),
MATCH(AR$2,'Productivity Dump'!$E$3:$AJ$3,0)
),
IF(AR$3="Attendance",
INDEX('Attendance Dump'!$E$2:$AI$400,
MATCH($A270,'Attendance Dump'!$B$2:$B$400,0),
MATCH(AR$2,'Attendance Dump'!$E$1:$AI$1,0)
),
INDEX('Active Hour''s Dump'!$D$3:$AH$337,
MATCH($C270,'Active Hour''s Dump'!$A$3:$A$337,0),
MATCH(AR$2,'Active Hour''s Dump'!$D$2:$AH$2,0)
))),"")</f>
        <v>891.38699999999983</v>
      </c>
      <c r="AS270" s="13" t="str">
        <f>_xlfn.IFNA(IF(AS$3="Productivity",
INDEX('Productivity Dump'!$E$4:$AJ$500,
MATCH($A270,'Productivity Dump'!$A$4:$A$500,0),
MATCH(AS$2,'Productivity Dump'!$E$3:$AJ$3,0)
),
IF(AS$3="Attendance",
INDEX('Attendance Dump'!$E$2:$AI$400,
MATCH($A270,'Attendance Dump'!$B$2:$B$400,0),
MATCH(AS$2,'Attendance Dump'!$E$1:$AI$1,0)
),
INDEX('Active Hour''s Dump'!$D$3:$AH$337,
MATCH($C270,'Active Hour''s Dump'!$A$3:$A$337,0),
MATCH(AS$2,'Active Hour''s Dump'!$D$2:$AH$2,0)
))),"")</f>
        <v>P</v>
      </c>
      <c r="AT270" s="54">
        <f>_xlfn.IFNA(IF(AT$3="Productivity",
INDEX('Productivity Dump'!$E$4:$AJ$500,
MATCH($A270,'Productivity Dump'!$A$4:$A$500,0),
MATCH(AT$2,'Productivity Dump'!$E$3:$AJ$3,0)
),
IF(AT$3="Attendance",
INDEX('Attendance Dump'!$E$2:$AI$400,
MATCH($A270,'Attendance Dump'!$B$2:$B$400,0),
MATCH(AT$2,'Attendance Dump'!$E$1:$AI$1,0)
),
INDEX('Active Hour''s Dump'!$D$3:$AH$337,
MATCH($C270,'Active Hour''s Dump'!$A$3:$A$337,0),
MATCH(AT$2,'Active Hour''s Dump'!$D$2:$AH$2,0)
))),"")</f>
        <v>8.5</v>
      </c>
      <c r="AU270" s="13">
        <f>_xlfn.IFNA(IF(AU$3="Productivity",
INDEX('Productivity Dump'!$E$4:$AJ$500,
MATCH($A270,'Productivity Dump'!$A$4:$A$500,0),
MATCH(AU$2,'Productivity Dump'!$E$3:$AJ$3,0)
),
IF(AU$3="Attendance",
INDEX('Attendance Dump'!$E$2:$AI$400,
MATCH($A270,'Attendance Dump'!$B$2:$B$400,0),
MATCH(AU$2,'Attendance Dump'!$E$1:$AI$1,0)
),
INDEX('Active Hour''s Dump'!$D$3:$AH$337,
MATCH($C270,'Active Hour''s Dump'!$A$3:$A$337,0),
MATCH(AU$2,'Active Hour''s Dump'!$D$2:$AH$2,0)
))),"")</f>
        <v>926.76600000000008</v>
      </c>
      <c r="AV270" s="13" t="str">
        <f>_xlfn.IFNA(IF(AV$3="Productivity",
INDEX('Productivity Dump'!$E$4:$AJ$500,
MATCH($A270,'Productivity Dump'!$A$4:$A$500,0),
MATCH(AV$2,'Productivity Dump'!$E$3:$AJ$3,0)
),
IF(AV$3="Attendance",
INDEX('Attendance Dump'!$E$2:$AI$400,
MATCH($A270,'Attendance Dump'!$B$2:$B$400,0),
MATCH(AV$2,'Attendance Dump'!$E$1:$AI$1,0)
),
INDEX('Active Hour''s Dump'!$D$3:$AH$337,
MATCH($C270,'Active Hour''s Dump'!$A$3:$A$337,0),
MATCH(AV$2,'Active Hour''s Dump'!$D$2:$AH$2,0)
))),"")</f>
        <v>P</v>
      </c>
      <c r="AW270" s="54">
        <f>_xlfn.IFNA(IF(AW$3="Productivity",
INDEX('Productivity Dump'!$E$4:$AJ$500,
MATCH($A270,'Productivity Dump'!$A$4:$A$500,0),
MATCH(AW$2,'Productivity Dump'!$E$3:$AJ$3,0)
),
IF(AW$3="Attendance",
INDEX('Attendance Dump'!$E$2:$AI$400,
MATCH($A270,'Attendance Dump'!$B$2:$B$400,0),
MATCH(AW$2,'Attendance Dump'!$E$1:$AI$1,0)
),
INDEX('Active Hour''s Dump'!$D$3:$AH$337,
MATCH($C270,'Active Hour''s Dump'!$A$3:$A$337,0),
MATCH(AW$2,'Active Hour''s Dump'!$D$2:$AH$2,0)
))),"")</f>
        <v>8.6666666666666696</v>
      </c>
      <c r="AX270" s="13">
        <f>_xlfn.IFNA(IF(AX$3="Productivity",
INDEX('Productivity Dump'!$E$4:$AJ$500,
MATCH($A270,'Productivity Dump'!$A$4:$A$500,0),
MATCH(AX$2,'Productivity Dump'!$E$3:$AJ$3,0)
),
IF(AX$3="Attendance",
INDEX('Attendance Dump'!$E$2:$AI$400,
MATCH($A270,'Attendance Dump'!$B$2:$B$400,0),
MATCH(AX$2,'Attendance Dump'!$E$1:$AI$1,0)
),
INDEX('Active Hour''s Dump'!$D$3:$AH$337,
MATCH($C270,'Active Hour''s Dump'!$A$3:$A$337,0),
MATCH(AX$2,'Active Hour''s Dump'!$D$2:$AH$2,0)
))),"")</f>
        <v>891.54700000000003</v>
      </c>
      <c r="AY270" s="13" t="str">
        <f>_xlfn.IFNA(IF(AY$3="Productivity",
INDEX('Productivity Dump'!$E$4:$AJ$500,
MATCH($A270,'Productivity Dump'!$A$4:$A$500,0),
MATCH(AY$2,'Productivity Dump'!$E$3:$AJ$3,0)
),
IF(AY$3="Attendance",
INDEX('Attendance Dump'!$E$2:$AI$400,
MATCH($A270,'Attendance Dump'!$B$2:$B$400,0),
MATCH(AY$2,'Attendance Dump'!$E$1:$AI$1,0)
),
INDEX('Active Hour''s Dump'!$D$3:$AH$337,
MATCH($C270,'Active Hour''s Dump'!$A$3:$A$337,0),
MATCH(AY$2,'Active Hour''s Dump'!$D$2:$AH$2,0)
))),"")</f>
        <v>P</v>
      </c>
      <c r="AZ270" s="54">
        <f>_xlfn.IFNA(IF(AZ$3="Productivity",
INDEX('Productivity Dump'!$E$4:$AJ$500,
MATCH($A270,'Productivity Dump'!$A$4:$A$500,0),
MATCH(AZ$2,'Productivity Dump'!$E$3:$AJ$3,0)
),
IF(AZ$3="Attendance",
INDEX('Attendance Dump'!$E$2:$AI$400,
MATCH($A270,'Attendance Dump'!$B$2:$B$400,0),
MATCH(AZ$2,'Attendance Dump'!$E$1:$AI$1,0)
),
INDEX('Active Hour''s Dump'!$D$3:$AH$337,
MATCH($C270,'Active Hour''s Dump'!$A$3:$A$337,0),
MATCH(AZ$2,'Active Hour''s Dump'!$D$2:$AH$2,0)
))),"")</f>
        <v>8.8333333333333304</v>
      </c>
      <c r="BA270" s="13">
        <f>_xlfn.IFNA(IF(BA$3="Productivity",
INDEX('Productivity Dump'!$E$4:$AJ$500,
MATCH($A270,'Productivity Dump'!$A$4:$A$500,0),
MATCH(BA$2,'Productivity Dump'!$E$3:$AJ$3,0)
),
IF(BA$3="Attendance",
INDEX('Attendance Dump'!$E$2:$AI$400,
MATCH($A270,'Attendance Dump'!$B$2:$B$400,0),
MATCH(BA$2,'Attendance Dump'!$E$1:$AI$1,0)
),
INDEX('Active Hour''s Dump'!$D$3:$AH$337,
MATCH($C270,'Active Hour''s Dump'!$A$3:$A$337,0),
MATCH(BA$2,'Active Hour''s Dump'!$D$2:$AH$2,0)
))),"")</f>
        <v>918.22799999999984</v>
      </c>
      <c r="BB270" s="13" t="str">
        <f>_xlfn.IFNA(IF(BB$3="Productivity",
INDEX('Productivity Dump'!$E$4:$AJ$500,
MATCH($A270,'Productivity Dump'!$A$4:$A$500,0),
MATCH(BB$2,'Productivity Dump'!$E$3:$AJ$3,0)
),
IF(BB$3="Attendance",
INDEX('Attendance Dump'!$E$2:$AI$400,
MATCH($A270,'Attendance Dump'!$B$2:$B$400,0),
MATCH(BB$2,'Attendance Dump'!$E$1:$AI$1,0)
),
INDEX('Active Hour''s Dump'!$D$3:$AH$337,
MATCH($C270,'Active Hour''s Dump'!$A$3:$A$337,0),
MATCH(BB$2,'Active Hour''s Dump'!$D$2:$AH$2,0)
))),"")</f>
        <v>P</v>
      </c>
      <c r="BC270" s="54">
        <f>_xlfn.IFNA(IF(BC$3="Productivity",
INDEX('Productivity Dump'!$E$4:$AJ$500,
MATCH($A270,'Productivity Dump'!$A$4:$A$500,0),
MATCH(BC$2,'Productivity Dump'!$E$3:$AJ$3,0)
),
IF(BC$3="Attendance",
INDEX('Attendance Dump'!$E$2:$AI$400,
MATCH($A270,'Attendance Dump'!$B$2:$B$400,0),
MATCH(BC$2,'Attendance Dump'!$E$1:$AI$1,0)
),
INDEX('Active Hour''s Dump'!$D$3:$AH$337,
MATCH($C270,'Active Hour''s Dump'!$A$3:$A$337,0),
MATCH(BC$2,'Active Hour''s Dump'!$D$2:$AH$2,0)
))),"")</f>
        <v>7</v>
      </c>
      <c r="BD270" s="13">
        <f>_xlfn.IFNA(IF(BD$3="Productivity",
INDEX('Productivity Dump'!$E$4:$AJ$500,
MATCH($A270,'Productivity Dump'!$A$4:$A$500,0),
MATCH(BD$2,'Productivity Dump'!$E$3:$AJ$3,0)
),
IF(BD$3="Attendance",
INDEX('Attendance Dump'!$E$2:$AI$400,
MATCH($A270,'Attendance Dump'!$B$2:$B$400,0),
MATCH(BD$2,'Attendance Dump'!$E$1:$AI$1,0)
),
INDEX('Active Hour''s Dump'!$D$3:$AH$337,
MATCH($C270,'Active Hour''s Dump'!$A$3:$A$337,0),
MATCH(BD$2,'Active Hour''s Dump'!$D$2:$AH$2,0)
))),"")</f>
        <v>874.09299999999973</v>
      </c>
      <c r="BE270" s="13" t="str">
        <f>_xlfn.IFNA(IF(BE$3="Productivity",
INDEX('Productivity Dump'!$E$4:$AJ$500,
MATCH($A270,'Productivity Dump'!$A$4:$A$500,0),
MATCH(BE$2,'Productivity Dump'!$E$3:$AJ$3,0)
),
IF(BE$3="Attendance",
INDEX('Attendance Dump'!$E$2:$AI$400,
MATCH($A270,'Attendance Dump'!$B$2:$B$400,0),
MATCH(BE$2,'Attendance Dump'!$E$1:$AI$1,0)
),
INDEX('Active Hour''s Dump'!$D$3:$AH$337,
MATCH($C270,'Active Hour''s Dump'!$A$3:$A$337,0),
MATCH(BE$2,'Active Hour''s Dump'!$D$2:$AH$2,0)
))),"")</f>
        <v>P</v>
      </c>
      <c r="BF270" s="54">
        <f>_xlfn.IFNA(IF(BF$3="Productivity",
INDEX('Productivity Dump'!$E$4:$AJ$500,
MATCH($A270,'Productivity Dump'!$A$4:$A$500,0),
MATCH(BF$2,'Productivity Dump'!$E$3:$AJ$3,0)
),
IF(BF$3="Attendance",
INDEX('Attendance Dump'!$E$2:$AI$400,
MATCH($A270,'Attendance Dump'!$B$2:$B$400,0),
MATCH(BF$2,'Attendance Dump'!$E$1:$AI$1,0)
),
INDEX('Active Hour''s Dump'!$D$3:$AH$337,
MATCH($C270,'Active Hour''s Dump'!$A$3:$A$337,0),
MATCH(BF$2,'Active Hour''s Dump'!$D$2:$AH$2,0)
))),"")</f>
        <v>6.1666666666666696</v>
      </c>
      <c r="BG270" s="13">
        <f>_xlfn.IFNA(IF(BG$3="Productivity",
INDEX('Productivity Dump'!$E$4:$AJ$500,
MATCH($A270,'Productivity Dump'!$A$4:$A$500,0),
MATCH(BG$2,'Productivity Dump'!$E$3:$AJ$3,0)
),
IF(BG$3="Attendance",
INDEX('Attendance Dump'!$E$2:$AI$400,
MATCH($A270,'Attendance Dump'!$B$2:$B$400,0),
MATCH(BG$2,'Attendance Dump'!$E$1:$AI$1,0)
),
INDEX('Active Hour''s Dump'!$D$3:$AH$337,
MATCH($C270,'Active Hour''s Dump'!$A$3:$A$337,0),
MATCH(BG$2,'Active Hour''s Dump'!$D$2:$AH$2,0)
))),"")</f>
        <v>0</v>
      </c>
      <c r="BH270" s="13" t="str">
        <f>_xlfn.IFNA(IF(BH$3="Productivity",
INDEX('Productivity Dump'!$E$4:$AJ$500,
MATCH($A270,'Productivity Dump'!$A$4:$A$500,0),
MATCH(BH$2,'Productivity Dump'!$E$3:$AJ$3,0)
),
IF(BH$3="Attendance",
INDEX('Attendance Dump'!$E$2:$AI$400,
MATCH($A270,'Attendance Dump'!$B$2:$B$400,0),
MATCH(BH$2,'Attendance Dump'!$E$1:$AI$1,0)
),
INDEX('Active Hour''s Dump'!$D$3:$AH$337,
MATCH($C270,'Active Hour''s Dump'!$A$3:$A$337,0),
MATCH(BH$2,'Active Hour''s Dump'!$D$2:$AH$2,0)
))),"")</f>
        <v>WO</v>
      </c>
      <c r="BI270" s="54">
        <f>_xlfn.IFNA(IF(BI$3="Productivity",
INDEX('Productivity Dump'!$E$4:$AJ$500,
MATCH($A270,'Productivity Dump'!$A$4:$A$500,0),
MATCH(BI$2,'Productivity Dump'!$E$3:$AJ$3,0)
),
IF(BI$3="Attendance",
INDEX('Attendance Dump'!$E$2:$AI$400,
MATCH($A270,'Attendance Dump'!$B$2:$B$400,0),
MATCH(BI$2,'Attendance Dump'!$E$1:$AI$1,0)
),
INDEX('Active Hour''s Dump'!$D$3:$AH$337,
MATCH($C270,'Active Hour''s Dump'!$A$3:$A$337,0),
MATCH(BI$2,'Active Hour''s Dump'!$D$2:$AH$2,0)
))),"")</f>
        <v>0</v>
      </c>
      <c r="BJ270" s="13">
        <f>_xlfn.IFNA(IF(BJ$3="Productivity",
INDEX('Productivity Dump'!$E$4:$AJ$500,
MATCH($A270,'Productivity Dump'!$A$4:$A$500,0),
MATCH(BJ$2,'Productivity Dump'!$E$3:$AJ$3,0)
),
IF(BJ$3="Attendance",
INDEX('Attendance Dump'!$E$2:$AI$400,
MATCH($A270,'Attendance Dump'!$B$2:$B$400,0),
MATCH(BJ$2,'Attendance Dump'!$E$1:$AI$1,0)
),
INDEX('Active Hour''s Dump'!$D$3:$AH$337,
MATCH($C270,'Active Hour''s Dump'!$A$3:$A$337,0),
MATCH(BJ$2,'Active Hour''s Dump'!$D$2:$AH$2,0)
))),"")</f>
        <v>469.16800000000001</v>
      </c>
      <c r="BK270" s="13" t="str">
        <f>_xlfn.IFNA(IF(BK$3="Productivity",
INDEX('Productivity Dump'!$E$4:$AJ$500,
MATCH($A270,'Productivity Dump'!$A$4:$A$500,0),
MATCH(BK$2,'Productivity Dump'!$E$3:$AJ$3,0)
),
IF(BK$3="Attendance",
INDEX('Attendance Dump'!$E$2:$AI$400,
MATCH($A270,'Attendance Dump'!$B$2:$B$400,0),
MATCH(BK$2,'Attendance Dump'!$E$1:$AI$1,0)
),
INDEX('Active Hour''s Dump'!$D$3:$AH$337,
MATCH($C270,'Active Hour''s Dump'!$A$3:$A$337,0),
MATCH(BK$2,'Active Hour''s Dump'!$D$2:$AH$2,0)
))),"")</f>
        <v>P</v>
      </c>
      <c r="BL270" s="54">
        <f>_xlfn.IFNA(IF(BL$3="Productivity",
INDEX('Productivity Dump'!$E$4:$AJ$500,
MATCH($A270,'Productivity Dump'!$A$4:$A$500,0),
MATCH(BL$2,'Productivity Dump'!$E$3:$AJ$3,0)
),
IF(BL$3="Attendance",
INDEX('Attendance Dump'!$E$2:$AI$400,
MATCH($A270,'Attendance Dump'!$B$2:$B$400,0),
MATCH(BL$2,'Attendance Dump'!$E$1:$AI$1,0)
),
INDEX('Active Hour''s Dump'!$D$3:$AH$337,
MATCH($C270,'Active Hour''s Dump'!$A$3:$A$337,0),
MATCH(BL$2,'Active Hour''s Dump'!$D$2:$AH$2,0)
))),"")</f>
        <v>4.4166666666666696</v>
      </c>
      <c r="BM270" s="13">
        <f>_xlfn.IFNA(IF(BM$3="Productivity",
INDEX('Productivity Dump'!$E$4:$AJ$500,
MATCH($A270,'Productivity Dump'!$A$4:$A$500,0),
MATCH(BM$2,'Productivity Dump'!$E$3:$AJ$3,0)
),
IF(BM$3="Attendance",
INDEX('Attendance Dump'!$E$2:$AI$400,
MATCH($A270,'Attendance Dump'!$B$2:$B$400,0),
MATCH(BM$2,'Attendance Dump'!$E$1:$AI$1,0)
),
INDEX('Active Hour''s Dump'!$D$3:$AH$337,
MATCH($C270,'Active Hour''s Dump'!$A$3:$A$337,0),
MATCH(BM$2,'Active Hour''s Dump'!$D$2:$AH$2,0)
))),"")</f>
        <v>902.75500000000011</v>
      </c>
      <c r="BN270" s="13" t="str">
        <f>_xlfn.IFNA(IF(BN$3="Productivity",
INDEX('Productivity Dump'!$E$4:$AJ$500,
MATCH($A270,'Productivity Dump'!$A$4:$A$500,0),
MATCH(BN$2,'Productivity Dump'!$E$3:$AJ$3,0)
),
IF(BN$3="Attendance",
INDEX('Attendance Dump'!$E$2:$AI$400,
MATCH($A270,'Attendance Dump'!$B$2:$B$400,0),
MATCH(BN$2,'Attendance Dump'!$E$1:$AI$1,0)
),
INDEX('Active Hour''s Dump'!$D$3:$AH$337,
MATCH($C270,'Active Hour''s Dump'!$A$3:$A$337,0),
MATCH(BN$2,'Active Hour''s Dump'!$D$2:$AH$2,0)
))),"")</f>
        <v>P</v>
      </c>
      <c r="BO270" s="54">
        <f>_xlfn.IFNA(IF(BO$3="Productivity",
INDEX('Productivity Dump'!$E$4:$AJ$500,
MATCH($A270,'Productivity Dump'!$A$4:$A$500,0),
MATCH(BO$2,'Productivity Dump'!$E$3:$AJ$3,0)
),
IF(BO$3="Attendance",
INDEX('Attendance Dump'!$E$2:$AI$400,
MATCH($A270,'Attendance Dump'!$B$2:$B$400,0),
MATCH(BO$2,'Attendance Dump'!$E$1:$AI$1,0)
),
INDEX('Active Hour''s Dump'!$D$3:$AH$337,
MATCH($C270,'Active Hour''s Dump'!$A$3:$A$337,0),
MATCH(BO$2,'Active Hour''s Dump'!$D$2:$AH$2,0)
))),"")</f>
        <v>7.1666666666666696</v>
      </c>
      <c r="BP270" s="13">
        <f>_xlfn.IFNA(IF(BP$3="Productivity",
INDEX('Productivity Dump'!$E$4:$AJ$500,
MATCH($A270,'Productivity Dump'!$A$4:$A$500,0),
MATCH(BP$2,'Productivity Dump'!$E$3:$AJ$3,0)
),
IF(BP$3="Attendance",
INDEX('Attendance Dump'!$E$2:$AI$400,
MATCH($A270,'Attendance Dump'!$B$2:$B$400,0),
MATCH(BP$2,'Attendance Dump'!$E$1:$AI$1,0)
),
INDEX('Active Hour''s Dump'!$D$3:$AH$337,
MATCH($C270,'Active Hour''s Dump'!$A$3:$A$337,0),
MATCH(BP$2,'Active Hour''s Dump'!$D$2:$AH$2,0)
))),"")</f>
        <v>893.495</v>
      </c>
      <c r="BQ270" s="13" t="str">
        <f>_xlfn.IFNA(IF(BQ$3="Productivity",
INDEX('Productivity Dump'!$E$4:$AJ$500,
MATCH($A270,'Productivity Dump'!$A$4:$A$500,0),
MATCH(BQ$2,'Productivity Dump'!$E$3:$AJ$3,0)
),
IF(BQ$3="Attendance",
INDEX('Attendance Dump'!$E$2:$AI$400,
MATCH($A270,'Attendance Dump'!$B$2:$B$400,0),
MATCH(BQ$2,'Attendance Dump'!$E$1:$AI$1,0)
),
INDEX('Active Hour''s Dump'!$D$3:$AH$337,
MATCH($C270,'Active Hour''s Dump'!$A$3:$A$337,0),
MATCH(BQ$2,'Active Hour''s Dump'!$D$2:$AH$2,0)
))),"")</f>
        <v>P</v>
      </c>
      <c r="BR270" s="54">
        <f>_xlfn.IFNA(IF(BR$3="Productivity",
INDEX('Productivity Dump'!$E$4:$AJ$500,
MATCH($A270,'Productivity Dump'!$A$4:$A$500,0),
MATCH(BR$2,'Productivity Dump'!$E$3:$AJ$3,0)
),
IF(BR$3="Attendance",
INDEX('Attendance Dump'!$E$2:$AI$400,
MATCH($A270,'Attendance Dump'!$B$2:$B$400,0),
MATCH(BR$2,'Attendance Dump'!$E$1:$AI$1,0)
),
INDEX('Active Hour''s Dump'!$D$3:$AH$337,
MATCH($C270,'Active Hour''s Dump'!$A$3:$A$337,0),
MATCH(BR$2,'Active Hour''s Dump'!$D$2:$AH$2,0)
))),"")</f>
        <v>7.75</v>
      </c>
      <c r="BS270" s="13">
        <f>_xlfn.IFNA(IF(BS$3="Productivity",
INDEX('Productivity Dump'!$E$4:$AJ$500,
MATCH($A270,'Productivity Dump'!$A$4:$A$500,0),
MATCH(BS$2,'Productivity Dump'!$E$3:$AJ$3,0)
),
IF(BS$3="Attendance",
INDEX('Attendance Dump'!$E$2:$AI$400,
MATCH($A270,'Attendance Dump'!$B$2:$B$400,0),
MATCH(BS$2,'Attendance Dump'!$E$1:$AI$1,0)
),
INDEX('Active Hour''s Dump'!$D$3:$AH$337,
MATCH($C270,'Active Hour''s Dump'!$A$3:$A$337,0),
MATCH(BS$2,'Active Hour''s Dump'!$D$2:$AH$2,0)
))),"")</f>
        <v>943.79700000000014</v>
      </c>
      <c r="BT270" s="13" t="str">
        <f>_xlfn.IFNA(IF(BT$3="Productivity",
INDEX('Productivity Dump'!$E$4:$AJ$500,
MATCH($A270,'Productivity Dump'!$A$4:$A$500,0),
MATCH(BT$2,'Productivity Dump'!$E$3:$AJ$3,0)
),
IF(BT$3="Attendance",
INDEX('Attendance Dump'!$E$2:$AI$400,
MATCH($A270,'Attendance Dump'!$B$2:$B$400,0),
MATCH(BT$2,'Attendance Dump'!$E$1:$AI$1,0)
),
INDEX('Active Hour''s Dump'!$D$3:$AH$337,
MATCH($C270,'Active Hour''s Dump'!$A$3:$A$337,0),
MATCH(BT$2,'Active Hour''s Dump'!$D$2:$AH$2,0)
))),"")</f>
        <v>H(P)</v>
      </c>
      <c r="BU270" s="54">
        <f>_xlfn.IFNA(IF(BU$3="Productivity",
INDEX('Productivity Dump'!$E$4:$AJ$500,
MATCH($A270,'Productivity Dump'!$A$4:$A$500,0),
MATCH(BU$2,'Productivity Dump'!$E$3:$AJ$3,0)
),
IF(BU$3="Attendance",
INDEX('Attendance Dump'!$E$2:$AI$400,
MATCH($A270,'Attendance Dump'!$B$2:$B$400,0),
MATCH(BU$2,'Attendance Dump'!$E$1:$AI$1,0)
),
INDEX('Active Hour''s Dump'!$D$3:$AH$337,
MATCH($C270,'Active Hour''s Dump'!$A$3:$A$337,0),
MATCH(BU$2,'Active Hour''s Dump'!$D$2:$AH$2,0)
))),"")</f>
        <v>8</v>
      </c>
      <c r="BV270" s="13">
        <f>_xlfn.IFNA(IF(BV$3="Productivity",
INDEX('Productivity Dump'!$E$4:$AJ$500,
MATCH($A270,'Productivity Dump'!$A$4:$A$500,0),
MATCH(BV$2,'Productivity Dump'!$E$3:$AJ$3,0)
),
IF(BV$3="Attendance",
INDEX('Attendance Dump'!$E$2:$AI$400,
MATCH($A270,'Attendance Dump'!$B$2:$B$400,0),
MATCH(BV$2,'Attendance Dump'!$E$1:$AI$1,0)
),
INDEX('Active Hour''s Dump'!$D$3:$AH$337,
MATCH($C270,'Active Hour''s Dump'!$A$3:$A$337,0),
MATCH(BV$2,'Active Hour''s Dump'!$D$2:$AH$2,0)
))),"")</f>
        <v>908.84499999999969</v>
      </c>
      <c r="BW270" s="13" t="str">
        <f>_xlfn.IFNA(IF(BW$3="Productivity",
INDEX('Productivity Dump'!$E$4:$AJ$500,
MATCH($A270,'Productivity Dump'!$A$4:$A$500,0),
MATCH(BW$2,'Productivity Dump'!$E$3:$AJ$3,0)
),
IF(BW$3="Attendance",
INDEX('Attendance Dump'!$E$2:$AI$400,
MATCH($A270,'Attendance Dump'!$B$2:$B$400,0),
MATCH(BW$2,'Attendance Dump'!$E$1:$AI$1,0)
),
INDEX('Active Hour''s Dump'!$D$3:$AH$337,
MATCH($C270,'Active Hour''s Dump'!$A$3:$A$337,0),
MATCH(BW$2,'Active Hour''s Dump'!$D$2:$AH$2,0)
))),"")</f>
        <v>P</v>
      </c>
      <c r="BX270" s="54">
        <f>_xlfn.IFNA(IF(BX$3="Productivity",
INDEX('Productivity Dump'!$E$4:$AJ$500,
MATCH($A270,'Productivity Dump'!$A$4:$A$500,0),
MATCH(BX$2,'Productivity Dump'!$E$3:$AJ$3,0)
),
IF(BX$3="Attendance",
INDEX('Attendance Dump'!$E$2:$AI$400,
MATCH($A270,'Attendance Dump'!$B$2:$B$400,0),
MATCH(BX$2,'Attendance Dump'!$E$1:$AI$1,0)
),
INDEX('Active Hour''s Dump'!$D$3:$AH$337,
MATCH($C270,'Active Hour''s Dump'!$A$3:$A$337,0),
MATCH(BX$2,'Active Hour''s Dump'!$D$2:$AH$2,0)
))),"")</f>
        <v>7.25</v>
      </c>
      <c r="BY270" s="13">
        <f>_xlfn.IFNA(IF(BY$3="Productivity",
INDEX('Productivity Dump'!$E$4:$AJ$500,
MATCH($A270,'Productivity Dump'!$A$4:$A$500,0),
MATCH(BY$2,'Productivity Dump'!$E$3:$AJ$3,0)
),
IF(BY$3="Attendance",
INDEX('Attendance Dump'!$E$2:$AI$400,
MATCH($A270,'Attendance Dump'!$B$2:$B$400,0),
MATCH(BY$2,'Attendance Dump'!$E$1:$AI$1,0)
),
INDEX('Active Hour''s Dump'!$D$3:$AH$337,
MATCH($C270,'Active Hour''s Dump'!$A$3:$A$337,0),
MATCH(BY$2,'Active Hour''s Dump'!$D$2:$AH$2,0)
))),"")</f>
        <v>0</v>
      </c>
      <c r="BZ270" s="13" t="str">
        <f>_xlfn.IFNA(IF(BZ$3="Productivity",
INDEX('Productivity Dump'!$E$4:$AJ$500,
MATCH($A270,'Productivity Dump'!$A$4:$A$500,0),
MATCH(BZ$2,'Productivity Dump'!$E$3:$AJ$3,0)
),
IF(BZ$3="Attendance",
INDEX('Attendance Dump'!$E$2:$AI$400,
MATCH($A270,'Attendance Dump'!$B$2:$B$400,0),
MATCH(BZ$2,'Attendance Dump'!$E$1:$AI$1,0)
),
INDEX('Active Hour''s Dump'!$D$3:$AH$337,
MATCH($C270,'Active Hour''s Dump'!$A$3:$A$337,0),
MATCH(BZ$2,'Active Hour''s Dump'!$D$2:$AH$2,0)
))),"")</f>
        <v>PL</v>
      </c>
      <c r="CA270" s="54">
        <f>_xlfn.IFNA(IF(CA$3="Productivity",
INDEX('Productivity Dump'!$E$4:$AJ$500,
MATCH($A270,'Productivity Dump'!$A$4:$A$500,0),
MATCH(CA$2,'Productivity Dump'!$E$3:$AJ$3,0)
),
IF(CA$3="Attendance",
INDEX('Attendance Dump'!$E$2:$AI$400,
MATCH($A270,'Attendance Dump'!$B$2:$B$400,0),
MATCH(CA$2,'Attendance Dump'!$E$1:$AI$1,0)
),
INDEX('Active Hour''s Dump'!$D$3:$AH$337,
MATCH($C270,'Active Hour''s Dump'!$A$3:$A$337,0),
MATCH(CA$2,'Active Hour''s Dump'!$D$2:$AH$2,0)
))),"")</f>
        <v>0</v>
      </c>
      <c r="CB270" s="13">
        <f>_xlfn.IFNA(IF(CB$3="Productivity",
INDEX('Productivity Dump'!$E$4:$AJ$500,
MATCH($A270,'Productivity Dump'!$A$4:$A$500,0),
MATCH(CB$2,'Productivity Dump'!$E$3:$AJ$3,0)
),
IF(CB$3="Attendance",
INDEX('Attendance Dump'!$E$2:$AI$400,
MATCH($A270,'Attendance Dump'!$B$2:$B$400,0),
MATCH(CB$2,'Attendance Dump'!$E$1:$AI$1,0)
),
INDEX('Active Hour''s Dump'!$D$3:$AH$337,
MATCH($C270,'Active Hour''s Dump'!$A$3:$A$337,0),
MATCH(CB$2,'Active Hour''s Dump'!$D$2:$AH$2,0)
))),"")</f>
        <v>0</v>
      </c>
      <c r="CC270" s="13" t="str">
        <f>_xlfn.IFNA(IF(CC$3="Productivity",
INDEX('Productivity Dump'!$E$4:$AJ$500,
MATCH($A270,'Productivity Dump'!$A$4:$A$500,0),
MATCH(CC$2,'Productivity Dump'!$E$3:$AJ$3,0)
),
IF(CC$3="Attendance",
INDEX('Attendance Dump'!$E$2:$AI$400,
MATCH($A270,'Attendance Dump'!$B$2:$B$400,0),
MATCH(CC$2,'Attendance Dump'!$E$1:$AI$1,0)
),
INDEX('Active Hour''s Dump'!$D$3:$AH$337,
MATCH($C270,'Active Hour''s Dump'!$A$3:$A$337,0),
MATCH(CC$2,'Active Hour''s Dump'!$D$2:$AH$2,0)
))),"")</f>
        <v>WO</v>
      </c>
      <c r="CD270" s="54">
        <f>_xlfn.IFNA(IF(CD$3="Productivity",
INDEX('Productivity Dump'!$E$4:$AJ$500,
MATCH($A270,'Productivity Dump'!$A$4:$A$500,0),
MATCH(CD$2,'Productivity Dump'!$E$3:$AJ$3,0)
),
IF(CD$3="Attendance",
INDEX('Attendance Dump'!$E$2:$AI$400,
MATCH($A270,'Attendance Dump'!$B$2:$B$400,0),
MATCH(CD$2,'Attendance Dump'!$E$1:$AI$1,0)
),
INDEX('Active Hour''s Dump'!$D$3:$AH$337,
MATCH($C270,'Active Hour''s Dump'!$A$3:$A$337,0),
MATCH(CD$2,'Active Hour''s Dump'!$D$2:$AH$2,0)
))),"")</f>
        <v>0</v>
      </c>
      <c r="CE270" s="13">
        <f>_xlfn.IFNA(IF(CE$3="Productivity",
INDEX('Productivity Dump'!$E$4:$AJ$500,
MATCH($A270,'Productivity Dump'!$A$4:$A$500,0),
MATCH(CE$2,'Productivity Dump'!$E$3:$AJ$3,0)
),
IF(CE$3="Attendance",
INDEX('Attendance Dump'!$E$2:$AI$400,
MATCH($A270,'Attendance Dump'!$B$2:$B$400,0),
MATCH(CE$2,'Attendance Dump'!$E$1:$AI$1,0)
),
INDEX('Active Hour''s Dump'!$D$3:$AH$337,
MATCH($C270,'Active Hour''s Dump'!$A$3:$A$337,0),
MATCH(CE$2,'Active Hour''s Dump'!$D$2:$AH$2,0)
))),"")</f>
        <v>446.70600000000002</v>
      </c>
      <c r="CF270" s="13" t="str">
        <f>_xlfn.IFNA(IF(CF$3="Productivity",
INDEX('Productivity Dump'!$E$4:$AJ$500,
MATCH($A270,'Productivity Dump'!$A$4:$A$500,0),
MATCH(CF$2,'Productivity Dump'!$E$3:$AJ$3,0)
),
IF(CF$3="Attendance",
INDEX('Attendance Dump'!$E$2:$AI$400,
MATCH($A270,'Attendance Dump'!$B$2:$B$400,0),
MATCH(CF$2,'Attendance Dump'!$E$1:$AI$1,0)
),
INDEX('Active Hour''s Dump'!$D$3:$AH$337,
MATCH($C270,'Active Hour''s Dump'!$A$3:$A$337,0),
MATCH(CF$2,'Active Hour''s Dump'!$D$2:$AH$2,0)
))),"")</f>
        <v>P</v>
      </c>
      <c r="CG270" s="54">
        <f>_xlfn.IFNA(IF(CG$3="Productivity",
INDEX('Productivity Dump'!$E$4:$AJ$500,
MATCH($A270,'Productivity Dump'!$A$4:$A$500,0),
MATCH(CG$2,'Productivity Dump'!$E$3:$AJ$3,0)
),
IF(CG$3="Attendance",
INDEX('Attendance Dump'!$E$2:$AI$400,
MATCH($A270,'Attendance Dump'!$B$2:$B$400,0),
MATCH(CG$2,'Attendance Dump'!$E$1:$AI$1,0)
),
INDEX('Active Hour''s Dump'!$D$3:$AH$337,
MATCH($C270,'Active Hour''s Dump'!$A$3:$A$337,0),
MATCH(CG$2,'Active Hour''s Dump'!$D$2:$AH$2,0)
))),"")</f>
        <v>4.5833333333333304</v>
      </c>
      <c r="CH270" s="13">
        <f>_xlfn.IFNA(IF(CH$3="Productivity",
INDEX('Productivity Dump'!$E$4:$AJ$500,
MATCH($A270,'Productivity Dump'!$A$4:$A$500,0),
MATCH(CH$2,'Productivity Dump'!$E$3:$AJ$3,0)
),
IF(CH$3="Attendance",
INDEX('Attendance Dump'!$E$2:$AI$400,
MATCH($A270,'Attendance Dump'!$B$2:$B$400,0),
MATCH(CH$2,'Attendance Dump'!$E$1:$AI$1,0)
),
INDEX('Active Hour''s Dump'!$D$3:$AH$337,
MATCH($C270,'Active Hour''s Dump'!$A$3:$A$337,0),
MATCH(CH$2,'Active Hour''s Dump'!$D$2:$AH$2,0)
))),"")</f>
        <v>916.10300000000007</v>
      </c>
      <c r="CI270" s="13" t="str">
        <f>_xlfn.IFNA(IF(CI$3="Productivity",
INDEX('Productivity Dump'!$E$4:$AJ$500,
MATCH($A270,'Productivity Dump'!$A$4:$A$500,0),
MATCH(CI$2,'Productivity Dump'!$E$3:$AJ$3,0)
),
IF(CI$3="Attendance",
INDEX('Attendance Dump'!$E$2:$AI$400,
MATCH($A270,'Attendance Dump'!$B$2:$B$400,0),
MATCH(CI$2,'Attendance Dump'!$E$1:$AI$1,0)
),
INDEX('Active Hour''s Dump'!$D$3:$AH$337,
MATCH($C270,'Active Hour''s Dump'!$A$3:$A$337,0),
MATCH(CI$2,'Active Hour''s Dump'!$D$2:$AH$2,0)
))),"")</f>
        <v>P</v>
      </c>
      <c r="CJ270" s="54">
        <f>_xlfn.IFNA(IF(CJ$3="Productivity",
INDEX('Productivity Dump'!$E$4:$AJ$500,
MATCH($A270,'Productivity Dump'!$A$4:$A$500,0),
MATCH(CJ$2,'Productivity Dump'!$E$3:$AJ$3,0)
),
IF(CJ$3="Attendance",
INDEX('Attendance Dump'!$E$2:$AI$400,
MATCH($A270,'Attendance Dump'!$B$2:$B$400,0),
MATCH(CJ$2,'Attendance Dump'!$E$1:$AI$1,0)
),
INDEX('Active Hour''s Dump'!$D$3:$AH$337,
MATCH($C270,'Active Hour''s Dump'!$A$3:$A$337,0),
MATCH(CJ$2,'Active Hour''s Dump'!$D$2:$AH$2,0)
))),"")</f>
        <v>9.3333333333333304</v>
      </c>
      <c r="CK270" s="13">
        <f>_xlfn.IFNA(IF(CK$3="Productivity",
INDEX('Productivity Dump'!$E$4:$AJ$500,
MATCH($A270,'Productivity Dump'!$A$4:$A$500,0),
MATCH(CK$2,'Productivity Dump'!$E$3:$AJ$3,0)
),
IF(CK$3="Attendance",
INDEX('Attendance Dump'!$E$2:$AI$400,
MATCH($A270,'Attendance Dump'!$B$2:$B$400,0),
MATCH(CK$2,'Attendance Dump'!$E$1:$AI$1,0)
),
INDEX('Active Hour''s Dump'!$D$3:$AH$337,
MATCH($C270,'Active Hour''s Dump'!$A$3:$A$337,0),
MATCH(CK$2,'Active Hour''s Dump'!$D$2:$AH$2,0)
))),"")</f>
        <v>891.8889999999999</v>
      </c>
      <c r="CL270" s="13" t="str">
        <f>_xlfn.IFNA(IF(CL$3="Productivity",
INDEX('Productivity Dump'!$E$4:$AJ$500,
MATCH($A270,'Productivity Dump'!$A$4:$A$500,0),
MATCH(CL$2,'Productivity Dump'!$E$3:$AJ$3,0)
),
IF(CL$3="Attendance",
INDEX('Attendance Dump'!$E$2:$AI$400,
MATCH($A270,'Attendance Dump'!$B$2:$B$400,0),
MATCH(CL$2,'Attendance Dump'!$E$1:$AI$1,0)
),
INDEX('Active Hour''s Dump'!$D$3:$AH$337,
MATCH($C270,'Active Hour''s Dump'!$A$3:$A$337,0),
MATCH(CL$2,'Active Hour''s Dump'!$D$2:$AH$2,0)
))),"")</f>
        <v>P</v>
      </c>
      <c r="CM270" s="54">
        <f>_xlfn.IFNA(IF(CM$3="Productivity",
INDEX('Productivity Dump'!$E$4:$AJ$500,
MATCH($A270,'Productivity Dump'!$A$4:$A$500,0),
MATCH(CM$2,'Productivity Dump'!$E$3:$AJ$3,0)
),
IF(CM$3="Attendance",
INDEX('Attendance Dump'!$E$2:$AI$400,
MATCH($A270,'Attendance Dump'!$B$2:$B$400,0),
MATCH(CM$2,'Attendance Dump'!$E$1:$AI$1,0)
),
INDEX('Active Hour''s Dump'!$D$3:$AH$337,
MATCH($C270,'Active Hour''s Dump'!$A$3:$A$337,0),
MATCH(CM$2,'Active Hour''s Dump'!$D$2:$AH$2,0)
))),"")</f>
        <v>8.0833333333333304</v>
      </c>
      <c r="CN270" s="13">
        <f>_xlfn.IFNA(IF(CN$3="Productivity",
INDEX('Productivity Dump'!$E$4:$AJ$500,
MATCH($A270,'Productivity Dump'!$A$4:$A$500,0),
MATCH(CN$2,'Productivity Dump'!$E$3:$AJ$3,0)
),
IF(CN$3="Attendance",
INDEX('Attendance Dump'!$E$2:$AI$400,
MATCH($A270,'Attendance Dump'!$B$2:$B$400,0),
MATCH(CN$2,'Attendance Dump'!$E$1:$AI$1,0)
),
INDEX('Active Hour''s Dump'!$D$3:$AH$337,
MATCH($C270,'Active Hour''s Dump'!$A$3:$A$337,0),
MATCH(CN$2,'Active Hour''s Dump'!$D$2:$AH$2,0)
))),"")</f>
        <v>0</v>
      </c>
      <c r="CO270" s="13">
        <f>_xlfn.IFNA(IF(CO$3="Productivity",
INDEX('Productivity Dump'!$E$4:$AJ$500,
MATCH($A270,'Productivity Dump'!$A$4:$A$500,0),
MATCH(CO$2,'Productivity Dump'!$E$3:$AJ$3,0)
),
IF(CO$3="Attendance",
INDEX('Attendance Dump'!$E$2:$AI$400,
MATCH($A270,'Attendance Dump'!$B$2:$B$400,0),
MATCH(CO$2,'Attendance Dump'!$E$1:$AI$1,0)
),
INDEX('Active Hour''s Dump'!$D$3:$AH$337,
MATCH($C270,'Active Hour''s Dump'!$A$3:$A$337,0),
MATCH(CO$2,'Active Hour''s Dump'!$D$2:$AH$2,0)
))),"")</f>
        <v>0</v>
      </c>
      <c r="CP270" s="54">
        <f>_xlfn.IFNA(IF(CP$3="Productivity",
INDEX('Productivity Dump'!$E$4:$AJ$500,
MATCH($A270,'Productivity Dump'!$A$4:$A$500,0),
MATCH(CP$2,'Productivity Dump'!$E$3:$AJ$3,0)
),
IF(CP$3="Attendance",
INDEX('Attendance Dump'!$E$2:$AI$400,
MATCH($A270,'Attendance Dump'!$B$2:$B$400,0),
MATCH(CP$2,'Attendance Dump'!$E$1:$AI$1,0)
),
INDEX('Active Hour''s Dump'!$D$3:$AH$337,
MATCH($C270,'Active Hour''s Dump'!$A$3:$A$337,0),
MATCH(CP$2,'Active Hour''s Dump'!$D$2:$AH$2,0)
))),"")</f>
        <v>0</v>
      </c>
      <c r="CQ270" s="13">
        <f>_xlfn.IFNA(IF(CQ$3="Productivity",
INDEX('Productivity Dump'!$E$4:$AJ$500,
MATCH($A270,'Productivity Dump'!$A$4:$A$500,0),
MATCH(CQ$2,'Productivity Dump'!$E$3:$AJ$3,0)
),
IF(CQ$3="Attendance",
INDEX('Attendance Dump'!$E$2:$AI$400,
MATCH($A270,'Attendance Dump'!$B$2:$B$400,0),
MATCH(CQ$2,'Attendance Dump'!$E$1:$AI$1,0)
),
INDEX('Active Hour''s Dump'!$D$3:$AH$337,
MATCH($C270,'Active Hour''s Dump'!$A$3:$A$337,0),
MATCH(CQ$2,'Active Hour''s Dump'!$D$2:$AH$2,0)
))),"")</f>
        <v>0</v>
      </c>
      <c r="CR270" s="13">
        <f>_xlfn.IFNA(IF(CR$3="Productivity",
INDEX('Productivity Dump'!$E$4:$AJ$500,
MATCH($A270,'Productivity Dump'!$A$4:$A$500,0),
MATCH(CR$2,'Productivity Dump'!$E$3:$AJ$3,0)
),
IF(CR$3="Attendance",
INDEX('Attendance Dump'!$E$2:$AI$400,
MATCH($A270,'Attendance Dump'!$B$2:$B$400,0),
MATCH(CR$2,'Attendance Dump'!$E$1:$AI$1,0)
),
INDEX('Active Hour''s Dump'!$D$3:$AH$337,
MATCH($C270,'Active Hour''s Dump'!$A$3:$A$337,0),
MATCH(CR$2,'Active Hour''s Dump'!$D$2:$AH$2,0)
))),"")</f>
        <v>0</v>
      </c>
      <c r="CS270" s="54">
        <f>_xlfn.IFNA(IF(CS$3="Productivity",
INDEX('Productivity Dump'!$E$4:$AJ$500,
MATCH($A270,'Productivity Dump'!$A$4:$A$500,0),
MATCH(CS$2,'Productivity Dump'!$E$3:$AJ$3,0)
),
IF(CS$3="Attendance",
INDEX('Attendance Dump'!$E$2:$AI$400,
MATCH($A270,'Attendance Dump'!$B$2:$B$400,0),
MATCH(CS$2,'Attendance Dump'!$E$1:$AI$1,0)
),
INDEX('Active Hour''s Dump'!$D$3:$AH$337,
MATCH($C270,'Active Hour''s Dump'!$A$3:$A$337,0),
MATCH(CS$2,'Active Hour''s Dump'!$D$2:$AH$2,0)
))),"")</f>
        <v>0</v>
      </c>
      <c r="CT270" s="13">
        <f>_xlfn.IFNA(IF(CT$3="Productivity",
INDEX('Productivity Dump'!$E$4:$AJ$500,
MATCH($A270,'Productivity Dump'!$A$4:$A$500,0),
MATCH(CT$2,'Productivity Dump'!$E$3:$AJ$3,0)
),
IF(CT$3="Attendance",
INDEX('Attendance Dump'!$E$2:$AI$400,
MATCH($A270,'Attendance Dump'!$B$2:$B$400,0),
MATCH(CT$2,'Attendance Dump'!$E$1:$AI$1,0)
),
INDEX('Active Hour''s Dump'!$D$3:$AH$337,
MATCH($C270,'Active Hour''s Dump'!$A$3:$A$337,0),
MATCH(CT$2,'Active Hour''s Dump'!$D$2:$AH$2,0)
))),"")</f>
        <v>0</v>
      </c>
      <c r="CU270" s="13">
        <f>_xlfn.IFNA(IF(CU$3="Productivity",
INDEX('Productivity Dump'!$E$4:$AJ$500,
MATCH($A270,'Productivity Dump'!$A$4:$A$500,0),
MATCH(CU$2,'Productivity Dump'!$E$3:$AJ$3,0)
),
IF(CU$3="Attendance",
INDEX('Attendance Dump'!$E$2:$AI$400,
MATCH($A270,'Attendance Dump'!$B$2:$B$400,0),
MATCH(CU$2,'Attendance Dump'!$E$1:$AI$1,0)
),
INDEX('Active Hour''s Dump'!$D$3:$AH$337,
MATCH($C270,'Active Hour''s Dump'!$A$3:$A$337,0),
MATCH(CU$2,'Active Hour''s Dump'!$D$2:$AH$2,0)
))),"")</f>
        <v>0</v>
      </c>
      <c r="CV270" s="54">
        <f>_xlfn.IFNA(IF(CV$3="Productivity",
INDEX('Productivity Dump'!$E$4:$AJ$500,
MATCH($A270,'Productivity Dump'!$A$4:$A$500,0),
MATCH(CV$2,'Productivity Dump'!$E$3:$AJ$3,0)
),
IF(CV$3="Attendance",
INDEX('Attendance Dump'!$E$2:$AI$400,
MATCH($A270,'Attendance Dump'!$B$2:$B$400,0),
MATCH(CV$2,'Attendance Dump'!$E$1:$AI$1,0)
),
INDEX('Active Hour''s Dump'!$D$3:$AH$337,
MATCH($C270,'Active Hour''s Dump'!$A$3:$A$337,0),
MATCH(CV$2,'Active Hour''s Dump'!$D$2:$AH$2,0)
))),"")</f>
        <v>0</v>
      </c>
      <c r="CW270" s="13"/>
      <c r="CX270" s="13"/>
      <c r="CY270" s="54"/>
      <c r="DA270" s="57">
        <f t="shared" si="87"/>
        <v>167.75000000000006</v>
      </c>
      <c r="DB270" s="35">
        <f t="shared" si="88"/>
        <v>18950.602999999996</v>
      </c>
      <c r="DC270" s="35">
        <f t="shared" si="91"/>
        <v>0</v>
      </c>
      <c r="DD270" s="35">
        <f t="shared" ca="1" si="92"/>
        <v>0</v>
      </c>
      <c r="DF270" s="32" cm="1">
        <f t="array" ref="DF270">SUMPRODUCT(
    (MOD(COLUMN(H270:CV270) - COLUMN(H270), 3) = 0) *
    (H270:CV270 = 0) *
    (I270:CW270 = "P") *
    (COUNTIF(UKHoliday, H$2:CV$2) = 0)
)</f>
        <v>0</v>
      </c>
      <c r="DG270" s="33" cm="1">
        <f t="array" ref="DG270">SUMPRODUCT(
  (MOD(COLUMN(H270:CV270) - COLUMN(H270), 3) = 0) *
  (H270:CV270 &gt; 0) *
  (H270:CV270 &lt; 0.5 * IF(((WEEKDAY(H$2:CV$2, 2) = 1) + (WEEKDAY(H$2:CV$2, 2) = 6)), G270, F270)) *
  (I270:CW270 = "P") *
  (COUNTIF(UKHoliday, H$2:CV$2) = 0)
)</f>
        <v>0</v>
      </c>
      <c r="DH270" s="33" cm="1">
        <f t="array" ref="DH270">SUMPRODUCT(
  (MOD(COLUMN(H270:CV270) - COLUMN(H270), 3) = 0) *
  (H270:CV270 &gt; 0.5 * IF(((WEEKDAY(H$2:CV$2, 2) = 1) + (WEEKDAY(H$2:CV$2, 2) = 6)), $G270, $F270)) *
  (H270:CV270 &lt; 0.8 * IF(((WEEKDAY(H$2:CV$2, 2) = 1) + (WEEKDAY(H$2:CV$2, 2) = 6)), $G270, $F270)) *
  (I270:CW270 = "P") *
  (COUNTIF(UKHoliday, H$2:CV$2) = 0)
)</f>
        <v>0</v>
      </c>
      <c r="DI270" s="33" cm="1">
        <f t="array" ref="DI270">SUMPRODUCT(
  (MOD(COLUMN(H270:CV270) - COLUMN(H270), 3) = 0) *
  (H270:CV270 &gt; 0.8 * IF(((WEEKDAY(H$2:CV$2, 2) = 1) + (WEEKDAY(H$2:CV$2, 2) = 6)), $G270, $F270)) *
  (H270:CV270 &lt; 1 * IF(((WEEKDAY(H$2:CV$2, 2) = 1) + (WEEKDAY(H$2:CV$2, 2) = 6)), $G270, $F270)) *
  (I270:CW270 = "P") *
  (COUNTIF(UKHoliday, H$2:CV$2) = 0)
)</f>
        <v>18</v>
      </c>
    </row>
    <row r="271" spans="1:113" x14ac:dyDescent="0.3">
      <c r="A271" s="8" t="s">
        <v>419</v>
      </c>
      <c r="B271" s="36" t="s">
        <v>418</v>
      </c>
      <c r="C271" s="9" t="s">
        <v>854</v>
      </c>
      <c r="D271" s="62" t="s">
        <v>555</v>
      </c>
      <c r="E271" s="35">
        <v>18600</v>
      </c>
      <c r="F271" s="35">
        <f t="shared" si="89"/>
        <v>930</v>
      </c>
      <c r="G271" s="35">
        <f t="shared" si="90"/>
        <v>465</v>
      </c>
      <c r="H271" s="13">
        <f>_xlfn.IFNA(IF(H$3="Productivity",
INDEX('Productivity Dump'!$E$4:$AJ$500,
MATCH($A271,'Productivity Dump'!$A$4:$A$500,0),
MATCH(H$2,'Productivity Dump'!$E$3:$AJ$3,0)
),
IF(H$3="Attendance",
INDEX('Attendance Dump'!$E$2:$AI$400,
MATCH($A271,'Attendance Dump'!$B$2:$B$400,0),
MATCH(H$2,'Attendance Dump'!$E$1:$AI$1,0)
),
INDEX('Active Hour''s Dump'!$D$3:$AH$337,
MATCH($C271,'Active Hour''s Dump'!$A$3:$A$337,0),
MATCH(H$2,'Active Hour''s Dump'!$D$2:$AH$2,0)
))),"")</f>
        <v>944.31700000000001</v>
      </c>
      <c r="I271" s="13" t="str">
        <f>_xlfn.IFNA(IF(I$3="Productivity",
INDEX('Productivity Dump'!$E$4:$AJ$500,
MATCH($A271,'Productivity Dump'!$A$4:$A$500,0),
MATCH(I$2,'Productivity Dump'!$E$3:$AJ$3,0)
),
IF(I$3="Attendance",
INDEX('Attendance Dump'!$E$2:$AI$400,
MATCH($A271,'Attendance Dump'!$B$2:$B$400,0),
MATCH(I$2,'Attendance Dump'!$E$1:$AI$1,0)
),
INDEX('Active Hour''s Dump'!$D$3:$AH$337,
MATCH($C271,'Active Hour''s Dump'!$A$3:$A$337,0),
MATCH(I$2,'Active Hour''s Dump'!$D$2:$AH$2,0)
))),"")</f>
        <v>P</v>
      </c>
      <c r="J271" s="54">
        <f>_xlfn.IFNA(IF(J$3="Productivity",
INDEX('Productivity Dump'!$E$4:$AJ$500,
MATCH($A271,'Productivity Dump'!$A$4:$A$500,0),
MATCH(J$2,'Productivity Dump'!$E$3:$AJ$3,0)
),
IF(J$3="Attendance",
INDEX('Attendance Dump'!$E$2:$AI$400,
MATCH($A271,'Attendance Dump'!$B$2:$B$400,0),
MATCH(J$2,'Attendance Dump'!$E$1:$AI$1,0)
),
INDEX('Active Hour''s Dump'!$D$3:$AH$337,
MATCH($C271,'Active Hour''s Dump'!$A$3:$A$337,0),
MATCH(J$2,'Active Hour''s Dump'!$D$2:$AH$2,0)
))),"")</f>
        <v>6.0833333333333304</v>
      </c>
      <c r="K271" s="13">
        <f>_xlfn.IFNA(IF(K$3="Productivity",
INDEX('Productivity Dump'!$E$4:$AJ$500,
MATCH($A271,'Productivity Dump'!$A$4:$A$500,0),
MATCH(K$2,'Productivity Dump'!$E$3:$AJ$3,0)
),
IF(K$3="Attendance",
INDEX('Attendance Dump'!$E$2:$AI$400,
MATCH($A271,'Attendance Dump'!$B$2:$B$400,0),
MATCH(K$2,'Attendance Dump'!$E$1:$AI$1,0)
),
INDEX('Active Hour''s Dump'!$D$3:$AH$337,
MATCH($C271,'Active Hour''s Dump'!$A$3:$A$337,0),
MATCH(K$2,'Active Hour''s Dump'!$D$2:$AH$2,0)
))),"")</f>
        <v>836.32000000000016</v>
      </c>
      <c r="L271" s="13" t="str">
        <f>_xlfn.IFNA(IF(L$3="Productivity",
INDEX('Productivity Dump'!$E$4:$AJ$500,
MATCH($A271,'Productivity Dump'!$A$4:$A$500,0),
MATCH(L$2,'Productivity Dump'!$E$3:$AJ$3,0)
),
IF(L$3="Attendance",
INDEX('Attendance Dump'!$E$2:$AI$400,
MATCH($A271,'Attendance Dump'!$B$2:$B$400,0),
MATCH(L$2,'Attendance Dump'!$E$1:$AI$1,0)
),
INDEX('Active Hour''s Dump'!$D$3:$AH$337,
MATCH($C271,'Active Hour''s Dump'!$A$3:$A$337,0),
MATCH(L$2,'Active Hour''s Dump'!$D$2:$AH$2,0)
))),"")</f>
        <v>P</v>
      </c>
      <c r="M271" s="54">
        <f>_xlfn.IFNA(IF(M$3="Productivity",
INDEX('Productivity Dump'!$E$4:$AJ$500,
MATCH($A271,'Productivity Dump'!$A$4:$A$500,0),
MATCH(M$2,'Productivity Dump'!$E$3:$AJ$3,0)
),
IF(M$3="Attendance",
INDEX('Attendance Dump'!$E$2:$AI$400,
MATCH($A271,'Attendance Dump'!$B$2:$B$400,0),
MATCH(M$2,'Attendance Dump'!$E$1:$AI$1,0)
),
INDEX('Active Hour''s Dump'!$D$3:$AH$337,
MATCH($C271,'Active Hour''s Dump'!$A$3:$A$337,0),
MATCH(M$2,'Active Hour''s Dump'!$D$2:$AH$2,0)
))),"")</f>
        <v>6.4166666666666696</v>
      </c>
      <c r="N271" s="13">
        <f>_xlfn.IFNA(IF(N$3="Productivity",
INDEX('Productivity Dump'!$E$4:$AJ$500,
MATCH($A271,'Productivity Dump'!$A$4:$A$500,0),
MATCH(N$2,'Productivity Dump'!$E$3:$AJ$3,0)
),
IF(N$3="Attendance",
INDEX('Attendance Dump'!$E$2:$AI$400,
MATCH($A271,'Attendance Dump'!$B$2:$B$400,0),
MATCH(N$2,'Attendance Dump'!$E$1:$AI$1,0)
),
INDEX('Active Hour''s Dump'!$D$3:$AH$337,
MATCH($C271,'Active Hour''s Dump'!$A$3:$A$337,0),
MATCH(N$2,'Active Hour''s Dump'!$D$2:$AH$2,0)
))),"")</f>
        <v>402.02299999999991</v>
      </c>
      <c r="O271" s="13" t="str">
        <f>_xlfn.IFNA(IF(O$3="Productivity",
INDEX('Productivity Dump'!$E$4:$AJ$500,
MATCH($A271,'Productivity Dump'!$A$4:$A$500,0),
MATCH(O$2,'Productivity Dump'!$E$3:$AJ$3,0)
),
IF(O$3="Attendance",
INDEX('Attendance Dump'!$E$2:$AI$400,
MATCH($A271,'Attendance Dump'!$B$2:$B$400,0),
MATCH(O$2,'Attendance Dump'!$E$1:$AI$1,0)
),
INDEX('Active Hour''s Dump'!$D$3:$AH$337,
MATCH($C271,'Active Hour''s Dump'!$A$3:$A$337,0),
MATCH(O$2,'Active Hour''s Dump'!$D$2:$AH$2,0)
))),"")</f>
        <v>P</v>
      </c>
      <c r="P271" s="54">
        <f>_xlfn.IFNA(IF(P$3="Productivity",
INDEX('Productivity Dump'!$E$4:$AJ$500,
MATCH($A271,'Productivity Dump'!$A$4:$A$500,0),
MATCH(P$2,'Productivity Dump'!$E$3:$AJ$3,0)
),
IF(P$3="Attendance",
INDEX('Attendance Dump'!$E$2:$AI$400,
MATCH($A271,'Attendance Dump'!$B$2:$B$400,0),
MATCH(P$2,'Attendance Dump'!$E$1:$AI$1,0)
),
INDEX('Active Hour''s Dump'!$D$3:$AH$337,
MATCH($C271,'Active Hour''s Dump'!$A$3:$A$337,0),
MATCH(P$2,'Active Hour''s Dump'!$D$2:$AH$2,0)
))),"")</f>
        <v>2.9166666666666701</v>
      </c>
      <c r="Q271" s="13">
        <f>_xlfn.IFNA(IF(Q$3="Productivity",
INDEX('Productivity Dump'!$E$4:$AJ$500,
MATCH($A271,'Productivity Dump'!$A$4:$A$500,0),
MATCH(Q$2,'Productivity Dump'!$E$3:$AJ$3,0)
),
IF(Q$3="Attendance",
INDEX('Attendance Dump'!$E$2:$AI$400,
MATCH($A271,'Attendance Dump'!$B$2:$B$400,0),
MATCH(Q$2,'Attendance Dump'!$E$1:$AI$1,0)
),
INDEX('Active Hour''s Dump'!$D$3:$AH$337,
MATCH($C271,'Active Hour''s Dump'!$A$3:$A$337,0),
MATCH(Q$2,'Active Hour''s Dump'!$D$2:$AH$2,0)
))),"")</f>
        <v>0</v>
      </c>
      <c r="R271" s="13" t="str">
        <f>_xlfn.IFNA(IF(R$3="Productivity",
INDEX('Productivity Dump'!$E$4:$AJ$500,
MATCH($A271,'Productivity Dump'!$A$4:$A$500,0),
MATCH(R$2,'Productivity Dump'!$E$3:$AJ$3,0)
),
IF(R$3="Attendance",
INDEX('Attendance Dump'!$E$2:$AI$400,
MATCH($A271,'Attendance Dump'!$B$2:$B$400,0),
MATCH(R$2,'Attendance Dump'!$E$1:$AI$1,0)
),
INDEX('Active Hour''s Dump'!$D$3:$AH$337,
MATCH($C271,'Active Hour''s Dump'!$A$3:$A$337,0),
MATCH(R$2,'Active Hour''s Dump'!$D$2:$AH$2,0)
))),"")</f>
        <v>WO</v>
      </c>
      <c r="S271" s="54">
        <f>_xlfn.IFNA(IF(S$3="Productivity",
INDEX('Productivity Dump'!$E$4:$AJ$500,
MATCH($A271,'Productivity Dump'!$A$4:$A$500,0),
MATCH(S$2,'Productivity Dump'!$E$3:$AJ$3,0)
),
IF(S$3="Attendance",
INDEX('Attendance Dump'!$E$2:$AI$400,
MATCH($A271,'Attendance Dump'!$B$2:$B$400,0),
MATCH(S$2,'Attendance Dump'!$E$1:$AI$1,0)
),
INDEX('Active Hour''s Dump'!$D$3:$AH$337,
MATCH($C271,'Active Hour''s Dump'!$A$3:$A$337,0),
MATCH(S$2,'Active Hour''s Dump'!$D$2:$AH$2,0)
))),"")</f>
        <v>0</v>
      </c>
      <c r="T271" s="13">
        <f>_xlfn.IFNA(IF(T$3="Productivity",
INDEX('Productivity Dump'!$E$4:$AJ$500,
MATCH($A271,'Productivity Dump'!$A$4:$A$500,0),
MATCH(T$2,'Productivity Dump'!$E$3:$AJ$3,0)
),
IF(T$3="Attendance",
INDEX('Attendance Dump'!$E$2:$AI$400,
MATCH($A271,'Attendance Dump'!$B$2:$B$400,0),
MATCH(T$2,'Attendance Dump'!$E$1:$AI$1,0)
),
INDEX('Active Hour''s Dump'!$D$3:$AH$337,
MATCH($C271,'Active Hour''s Dump'!$A$3:$A$337,0),
MATCH(T$2,'Active Hour''s Dump'!$D$2:$AH$2,0)
))),"")</f>
        <v>418.02000000000004</v>
      </c>
      <c r="U271" s="13" t="str">
        <f>_xlfn.IFNA(IF(U$3="Productivity",
INDEX('Productivity Dump'!$E$4:$AJ$500,
MATCH($A271,'Productivity Dump'!$A$4:$A$500,0),
MATCH(U$2,'Productivity Dump'!$E$3:$AJ$3,0)
),
IF(U$3="Attendance",
INDEX('Attendance Dump'!$E$2:$AI$400,
MATCH($A271,'Attendance Dump'!$B$2:$B$400,0),
MATCH(U$2,'Attendance Dump'!$E$1:$AI$1,0)
),
INDEX('Active Hour''s Dump'!$D$3:$AH$337,
MATCH($C271,'Active Hour''s Dump'!$A$3:$A$337,0),
MATCH(U$2,'Active Hour''s Dump'!$D$2:$AH$2,0)
))),"")</f>
        <v>P</v>
      </c>
      <c r="V271" s="54">
        <f>_xlfn.IFNA(IF(V$3="Productivity",
INDEX('Productivity Dump'!$E$4:$AJ$500,
MATCH($A271,'Productivity Dump'!$A$4:$A$500,0),
MATCH(V$2,'Productivity Dump'!$E$3:$AJ$3,0)
),
IF(V$3="Attendance",
INDEX('Attendance Dump'!$E$2:$AI$400,
MATCH($A271,'Attendance Dump'!$B$2:$B$400,0),
MATCH(V$2,'Attendance Dump'!$E$1:$AI$1,0)
),
INDEX('Active Hour''s Dump'!$D$3:$AH$337,
MATCH($C271,'Active Hour''s Dump'!$A$3:$A$337,0),
MATCH(V$2,'Active Hour''s Dump'!$D$2:$AH$2,0)
))),"")</f>
        <v>3.5</v>
      </c>
      <c r="W271" s="13">
        <f>_xlfn.IFNA(IF(W$3="Productivity",
INDEX('Productivity Dump'!$E$4:$AJ$500,
MATCH($A271,'Productivity Dump'!$A$4:$A$500,0),
MATCH(W$2,'Productivity Dump'!$E$3:$AJ$3,0)
),
IF(W$3="Attendance",
INDEX('Attendance Dump'!$E$2:$AI$400,
MATCH($A271,'Attendance Dump'!$B$2:$B$400,0),
MATCH(W$2,'Attendance Dump'!$E$1:$AI$1,0)
),
INDEX('Active Hour''s Dump'!$D$3:$AH$337,
MATCH($C271,'Active Hour''s Dump'!$A$3:$A$337,0),
MATCH(W$2,'Active Hour''s Dump'!$D$2:$AH$2,0)
))),"")</f>
        <v>1036.8079999999998</v>
      </c>
      <c r="X271" s="13" t="str">
        <f>_xlfn.IFNA(IF(X$3="Productivity",
INDEX('Productivity Dump'!$E$4:$AJ$500,
MATCH($A271,'Productivity Dump'!$A$4:$A$500,0),
MATCH(X$2,'Productivity Dump'!$E$3:$AJ$3,0)
),
IF(X$3="Attendance",
INDEX('Attendance Dump'!$E$2:$AI$400,
MATCH($A271,'Attendance Dump'!$B$2:$B$400,0),
MATCH(X$2,'Attendance Dump'!$E$1:$AI$1,0)
),
INDEX('Active Hour''s Dump'!$D$3:$AH$337,
MATCH($C271,'Active Hour''s Dump'!$A$3:$A$337,0),
MATCH(X$2,'Active Hour''s Dump'!$D$2:$AH$2,0)
))),"")</f>
        <v>P</v>
      </c>
      <c r="Y271" s="54">
        <f>_xlfn.IFNA(IF(Y$3="Productivity",
INDEX('Productivity Dump'!$E$4:$AJ$500,
MATCH($A271,'Productivity Dump'!$A$4:$A$500,0),
MATCH(Y$2,'Productivity Dump'!$E$3:$AJ$3,0)
),
IF(Y$3="Attendance",
INDEX('Attendance Dump'!$E$2:$AI$400,
MATCH($A271,'Attendance Dump'!$B$2:$B$400,0),
MATCH(Y$2,'Attendance Dump'!$E$1:$AI$1,0)
),
INDEX('Active Hour''s Dump'!$D$3:$AH$337,
MATCH($C271,'Active Hour''s Dump'!$A$3:$A$337,0),
MATCH(Y$2,'Active Hour''s Dump'!$D$2:$AH$2,0)
))),"")</f>
        <v>6.75</v>
      </c>
      <c r="Z271" s="13">
        <f>_xlfn.IFNA(IF(Z$3="Productivity",
INDEX('Productivity Dump'!$E$4:$AJ$500,
MATCH($A271,'Productivity Dump'!$A$4:$A$500,0),
MATCH(Z$2,'Productivity Dump'!$E$3:$AJ$3,0)
),
IF(Z$3="Attendance",
INDEX('Attendance Dump'!$E$2:$AI$400,
MATCH($A271,'Attendance Dump'!$B$2:$B$400,0),
MATCH(Z$2,'Attendance Dump'!$E$1:$AI$1,0)
),
INDEX('Active Hour''s Dump'!$D$3:$AH$337,
MATCH($C271,'Active Hour''s Dump'!$A$3:$A$337,0),
MATCH(Z$2,'Active Hour''s Dump'!$D$2:$AH$2,0)
))),"")</f>
        <v>934.1350000000001</v>
      </c>
      <c r="AA271" s="13" t="str">
        <f>_xlfn.IFNA(IF(AA$3="Productivity",
INDEX('Productivity Dump'!$E$4:$AJ$500,
MATCH($A271,'Productivity Dump'!$A$4:$A$500,0),
MATCH(AA$2,'Productivity Dump'!$E$3:$AJ$3,0)
),
IF(AA$3="Attendance",
INDEX('Attendance Dump'!$E$2:$AI$400,
MATCH($A271,'Attendance Dump'!$B$2:$B$400,0),
MATCH(AA$2,'Attendance Dump'!$E$1:$AI$1,0)
),
INDEX('Active Hour''s Dump'!$D$3:$AH$337,
MATCH($C271,'Active Hour''s Dump'!$A$3:$A$337,0),
MATCH(AA$2,'Active Hour''s Dump'!$D$2:$AH$2,0)
))),"")</f>
        <v>P</v>
      </c>
      <c r="AB271" s="54">
        <f>_xlfn.IFNA(IF(AB$3="Productivity",
INDEX('Productivity Dump'!$E$4:$AJ$500,
MATCH($A271,'Productivity Dump'!$A$4:$A$500,0),
MATCH(AB$2,'Productivity Dump'!$E$3:$AJ$3,0)
),
IF(AB$3="Attendance",
INDEX('Attendance Dump'!$E$2:$AI$400,
MATCH($A271,'Attendance Dump'!$B$2:$B$400,0),
MATCH(AB$2,'Attendance Dump'!$E$1:$AI$1,0)
),
INDEX('Active Hour''s Dump'!$D$3:$AH$337,
MATCH($C271,'Active Hour''s Dump'!$A$3:$A$337,0),
MATCH(AB$2,'Active Hour''s Dump'!$D$2:$AH$2,0)
))),"")</f>
        <v>6.9166666666666696</v>
      </c>
      <c r="AC271" s="13">
        <f>_xlfn.IFNA(IF(AC$3="Productivity",
INDEX('Productivity Dump'!$E$4:$AJ$500,
MATCH($A271,'Productivity Dump'!$A$4:$A$500,0),
MATCH(AC$2,'Productivity Dump'!$E$3:$AJ$3,0)
),
IF(AC$3="Attendance",
INDEX('Attendance Dump'!$E$2:$AI$400,
MATCH($A271,'Attendance Dump'!$B$2:$B$400,0),
MATCH(AC$2,'Attendance Dump'!$E$1:$AI$1,0)
),
INDEX('Active Hour''s Dump'!$D$3:$AH$337,
MATCH($C271,'Active Hour''s Dump'!$A$3:$A$337,0),
MATCH(AC$2,'Active Hour''s Dump'!$D$2:$AH$2,0)
))),"")</f>
        <v>1034.9660000000001</v>
      </c>
      <c r="AD271" s="13" t="str">
        <f>_xlfn.IFNA(IF(AD$3="Productivity",
INDEX('Productivity Dump'!$E$4:$AJ$500,
MATCH($A271,'Productivity Dump'!$A$4:$A$500,0),
MATCH(AD$2,'Productivity Dump'!$E$3:$AJ$3,0)
),
IF(AD$3="Attendance",
INDEX('Attendance Dump'!$E$2:$AI$400,
MATCH($A271,'Attendance Dump'!$B$2:$B$400,0),
MATCH(AD$2,'Attendance Dump'!$E$1:$AI$1,0)
),
INDEX('Active Hour''s Dump'!$D$3:$AH$337,
MATCH($C271,'Active Hour''s Dump'!$A$3:$A$337,0),
MATCH(AD$2,'Active Hour''s Dump'!$D$2:$AH$2,0)
))),"")</f>
        <v>P</v>
      </c>
      <c r="AE271" s="54">
        <f>_xlfn.IFNA(IF(AE$3="Productivity",
INDEX('Productivity Dump'!$E$4:$AJ$500,
MATCH($A271,'Productivity Dump'!$A$4:$A$500,0),
MATCH(AE$2,'Productivity Dump'!$E$3:$AJ$3,0)
),
IF(AE$3="Attendance",
INDEX('Attendance Dump'!$E$2:$AI$400,
MATCH($A271,'Attendance Dump'!$B$2:$B$400,0),
MATCH(AE$2,'Attendance Dump'!$E$1:$AI$1,0)
),
INDEX('Active Hour''s Dump'!$D$3:$AH$337,
MATCH($C271,'Active Hour''s Dump'!$A$3:$A$337,0),
MATCH(AE$2,'Active Hour''s Dump'!$D$2:$AH$2,0)
))),"")</f>
        <v>7.5833333333333304</v>
      </c>
      <c r="AF271" s="13">
        <f>_xlfn.IFNA(IF(AF$3="Productivity",
INDEX('Productivity Dump'!$E$4:$AJ$500,
MATCH($A271,'Productivity Dump'!$A$4:$A$500,0),
MATCH(AF$2,'Productivity Dump'!$E$3:$AJ$3,0)
),
IF(AF$3="Attendance",
INDEX('Attendance Dump'!$E$2:$AI$400,
MATCH($A271,'Attendance Dump'!$B$2:$B$400,0),
MATCH(AF$2,'Attendance Dump'!$E$1:$AI$1,0)
),
INDEX('Active Hour''s Dump'!$D$3:$AH$337,
MATCH($C271,'Active Hour''s Dump'!$A$3:$A$337,0),
MATCH(AF$2,'Active Hour''s Dump'!$D$2:$AH$2,0)
))),"")</f>
        <v>912.25999999999976</v>
      </c>
      <c r="AG271" s="13" t="str">
        <f>_xlfn.IFNA(IF(AG$3="Productivity",
INDEX('Productivity Dump'!$E$4:$AJ$500,
MATCH($A271,'Productivity Dump'!$A$4:$A$500,0),
MATCH(AG$2,'Productivity Dump'!$E$3:$AJ$3,0)
),
IF(AG$3="Attendance",
INDEX('Attendance Dump'!$E$2:$AI$400,
MATCH($A271,'Attendance Dump'!$B$2:$B$400,0),
MATCH(AG$2,'Attendance Dump'!$E$1:$AI$1,0)
),
INDEX('Active Hour''s Dump'!$D$3:$AH$337,
MATCH($C271,'Active Hour''s Dump'!$A$3:$A$337,0),
MATCH(AG$2,'Active Hour''s Dump'!$D$2:$AH$2,0)
))),"")</f>
        <v>P</v>
      </c>
      <c r="AH271" s="54">
        <f>_xlfn.IFNA(IF(AH$3="Productivity",
INDEX('Productivity Dump'!$E$4:$AJ$500,
MATCH($A271,'Productivity Dump'!$A$4:$A$500,0),
MATCH(AH$2,'Productivity Dump'!$E$3:$AJ$3,0)
),
IF(AH$3="Attendance",
INDEX('Attendance Dump'!$E$2:$AI$400,
MATCH($A271,'Attendance Dump'!$B$2:$B$400,0),
MATCH(AH$2,'Attendance Dump'!$E$1:$AI$1,0)
),
INDEX('Active Hour''s Dump'!$D$3:$AH$337,
MATCH($C271,'Active Hour''s Dump'!$A$3:$A$337,0),
MATCH(AH$2,'Active Hour''s Dump'!$D$2:$AH$2,0)
))),"")</f>
        <v>7.0833333333333304</v>
      </c>
      <c r="AI271" s="13">
        <f>_xlfn.IFNA(IF(AI$3="Productivity",
INDEX('Productivity Dump'!$E$4:$AJ$500,
MATCH($A271,'Productivity Dump'!$A$4:$A$500,0),
MATCH(AI$2,'Productivity Dump'!$E$3:$AJ$3,0)
),
IF(AI$3="Attendance",
INDEX('Attendance Dump'!$E$2:$AI$400,
MATCH($A271,'Attendance Dump'!$B$2:$B$400,0),
MATCH(AI$2,'Attendance Dump'!$E$1:$AI$1,0)
),
INDEX('Active Hour''s Dump'!$D$3:$AH$337,
MATCH($C271,'Active Hour''s Dump'!$A$3:$A$337,0),
MATCH(AI$2,'Active Hour''s Dump'!$D$2:$AH$2,0)
))),"")</f>
        <v>398.95699999999999</v>
      </c>
      <c r="AJ271" s="13" t="str">
        <f>_xlfn.IFNA(IF(AJ$3="Productivity",
INDEX('Productivity Dump'!$E$4:$AJ$500,
MATCH($A271,'Productivity Dump'!$A$4:$A$500,0),
MATCH(AJ$2,'Productivity Dump'!$E$3:$AJ$3,0)
),
IF(AJ$3="Attendance",
INDEX('Attendance Dump'!$E$2:$AI$400,
MATCH($A271,'Attendance Dump'!$B$2:$B$400,0),
MATCH(AJ$2,'Attendance Dump'!$E$1:$AI$1,0)
),
INDEX('Active Hour''s Dump'!$D$3:$AH$337,
MATCH($C271,'Active Hour''s Dump'!$A$3:$A$337,0),
MATCH(AJ$2,'Active Hour''s Dump'!$D$2:$AH$2,0)
))),"")</f>
        <v>P</v>
      </c>
      <c r="AK271" s="54">
        <f>_xlfn.IFNA(IF(AK$3="Productivity",
INDEX('Productivity Dump'!$E$4:$AJ$500,
MATCH($A271,'Productivity Dump'!$A$4:$A$500,0),
MATCH(AK$2,'Productivity Dump'!$E$3:$AJ$3,0)
),
IF(AK$3="Attendance",
INDEX('Attendance Dump'!$E$2:$AI$400,
MATCH($A271,'Attendance Dump'!$B$2:$B$400,0),
MATCH(AK$2,'Attendance Dump'!$E$1:$AI$1,0)
),
INDEX('Active Hour''s Dump'!$D$3:$AH$337,
MATCH($C271,'Active Hour''s Dump'!$A$3:$A$337,0),
MATCH(AK$2,'Active Hour''s Dump'!$D$2:$AH$2,0)
))),"")</f>
        <v>3.1666666666666701</v>
      </c>
      <c r="AL271" s="13">
        <f>_xlfn.IFNA(IF(AL$3="Productivity",
INDEX('Productivity Dump'!$E$4:$AJ$500,
MATCH($A271,'Productivity Dump'!$A$4:$A$500,0),
MATCH(AL$2,'Productivity Dump'!$E$3:$AJ$3,0)
),
IF(AL$3="Attendance",
INDEX('Attendance Dump'!$E$2:$AI$400,
MATCH($A271,'Attendance Dump'!$B$2:$B$400,0),
MATCH(AL$2,'Attendance Dump'!$E$1:$AI$1,0)
),
INDEX('Active Hour''s Dump'!$D$3:$AH$337,
MATCH($C271,'Active Hour''s Dump'!$A$3:$A$337,0),
MATCH(AL$2,'Active Hour''s Dump'!$D$2:$AH$2,0)
))),"")</f>
        <v>0</v>
      </c>
      <c r="AM271" s="13" t="str">
        <f>_xlfn.IFNA(IF(AM$3="Productivity",
INDEX('Productivity Dump'!$E$4:$AJ$500,
MATCH($A271,'Productivity Dump'!$A$4:$A$500,0),
MATCH(AM$2,'Productivity Dump'!$E$3:$AJ$3,0)
),
IF(AM$3="Attendance",
INDEX('Attendance Dump'!$E$2:$AI$400,
MATCH($A271,'Attendance Dump'!$B$2:$B$400,0),
MATCH(AM$2,'Attendance Dump'!$E$1:$AI$1,0)
),
INDEX('Active Hour''s Dump'!$D$3:$AH$337,
MATCH($C271,'Active Hour''s Dump'!$A$3:$A$337,0),
MATCH(AM$2,'Active Hour''s Dump'!$D$2:$AH$2,0)
))),"")</f>
        <v>WO</v>
      </c>
      <c r="AN271" s="54">
        <f>_xlfn.IFNA(IF(AN$3="Productivity",
INDEX('Productivity Dump'!$E$4:$AJ$500,
MATCH($A271,'Productivity Dump'!$A$4:$A$500,0),
MATCH(AN$2,'Productivity Dump'!$E$3:$AJ$3,0)
),
IF(AN$3="Attendance",
INDEX('Attendance Dump'!$E$2:$AI$400,
MATCH($A271,'Attendance Dump'!$B$2:$B$400,0),
MATCH(AN$2,'Attendance Dump'!$E$1:$AI$1,0)
),
INDEX('Active Hour''s Dump'!$D$3:$AH$337,
MATCH($C271,'Active Hour''s Dump'!$A$3:$A$337,0),
MATCH(AN$2,'Active Hour''s Dump'!$D$2:$AH$2,0)
))),"")</f>
        <v>0</v>
      </c>
      <c r="AO271" s="13">
        <f>_xlfn.IFNA(IF(AO$3="Productivity",
INDEX('Productivity Dump'!$E$4:$AJ$500,
MATCH($A271,'Productivity Dump'!$A$4:$A$500,0),
MATCH(AO$2,'Productivity Dump'!$E$3:$AJ$3,0)
),
IF(AO$3="Attendance",
INDEX('Attendance Dump'!$E$2:$AI$400,
MATCH($A271,'Attendance Dump'!$B$2:$B$400,0),
MATCH(AO$2,'Attendance Dump'!$E$1:$AI$1,0)
),
INDEX('Active Hour''s Dump'!$D$3:$AH$337,
MATCH($C271,'Active Hour''s Dump'!$A$3:$A$337,0),
MATCH(AO$2,'Active Hour''s Dump'!$D$2:$AH$2,0)
))),"")</f>
        <v>443.27200000000005</v>
      </c>
      <c r="AP271" s="13" t="str">
        <f>_xlfn.IFNA(IF(AP$3="Productivity",
INDEX('Productivity Dump'!$E$4:$AJ$500,
MATCH($A271,'Productivity Dump'!$A$4:$A$500,0),
MATCH(AP$2,'Productivity Dump'!$E$3:$AJ$3,0)
),
IF(AP$3="Attendance",
INDEX('Attendance Dump'!$E$2:$AI$400,
MATCH($A271,'Attendance Dump'!$B$2:$B$400,0),
MATCH(AP$2,'Attendance Dump'!$E$1:$AI$1,0)
),
INDEX('Active Hour''s Dump'!$D$3:$AH$337,
MATCH($C271,'Active Hour''s Dump'!$A$3:$A$337,0),
MATCH(AP$2,'Active Hour''s Dump'!$D$2:$AH$2,0)
))),"")</f>
        <v>P</v>
      </c>
      <c r="AQ271" s="54">
        <f>_xlfn.IFNA(IF(AQ$3="Productivity",
INDEX('Productivity Dump'!$E$4:$AJ$500,
MATCH($A271,'Productivity Dump'!$A$4:$A$500,0),
MATCH(AQ$2,'Productivity Dump'!$E$3:$AJ$3,0)
),
IF(AQ$3="Attendance",
INDEX('Attendance Dump'!$E$2:$AI$400,
MATCH($A271,'Attendance Dump'!$B$2:$B$400,0),
MATCH(AQ$2,'Attendance Dump'!$E$1:$AI$1,0)
),
INDEX('Active Hour''s Dump'!$D$3:$AH$337,
MATCH($C271,'Active Hour''s Dump'!$A$3:$A$337,0),
MATCH(AQ$2,'Active Hour''s Dump'!$D$2:$AH$2,0)
))),"")</f>
        <v>3.5</v>
      </c>
      <c r="AR271" s="13">
        <f>_xlfn.IFNA(IF(AR$3="Productivity",
INDEX('Productivity Dump'!$E$4:$AJ$500,
MATCH($A271,'Productivity Dump'!$A$4:$A$500,0),
MATCH(AR$2,'Productivity Dump'!$E$3:$AJ$3,0)
),
IF(AR$3="Attendance",
INDEX('Attendance Dump'!$E$2:$AI$400,
MATCH($A271,'Attendance Dump'!$B$2:$B$400,0),
MATCH(AR$2,'Attendance Dump'!$E$1:$AI$1,0)
),
INDEX('Active Hour''s Dump'!$D$3:$AH$337,
MATCH($C271,'Active Hour''s Dump'!$A$3:$A$337,0),
MATCH(AR$2,'Active Hour''s Dump'!$D$2:$AH$2,0)
))),"")</f>
        <v>831.40500000000009</v>
      </c>
      <c r="AS271" s="13" t="str">
        <f>_xlfn.IFNA(IF(AS$3="Productivity",
INDEX('Productivity Dump'!$E$4:$AJ$500,
MATCH($A271,'Productivity Dump'!$A$4:$A$500,0),
MATCH(AS$2,'Productivity Dump'!$E$3:$AJ$3,0)
),
IF(AS$3="Attendance",
INDEX('Attendance Dump'!$E$2:$AI$400,
MATCH($A271,'Attendance Dump'!$B$2:$B$400,0),
MATCH(AS$2,'Attendance Dump'!$E$1:$AI$1,0)
),
INDEX('Active Hour''s Dump'!$D$3:$AH$337,
MATCH($C271,'Active Hour''s Dump'!$A$3:$A$337,0),
MATCH(AS$2,'Active Hour''s Dump'!$D$2:$AH$2,0)
))),"")</f>
        <v>P</v>
      </c>
      <c r="AT271" s="54">
        <f>_xlfn.IFNA(IF(AT$3="Productivity",
INDEX('Productivity Dump'!$E$4:$AJ$500,
MATCH($A271,'Productivity Dump'!$A$4:$A$500,0),
MATCH(AT$2,'Productivity Dump'!$E$3:$AJ$3,0)
),
IF(AT$3="Attendance",
INDEX('Attendance Dump'!$E$2:$AI$400,
MATCH($A271,'Attendance Dump'!$B$2:$B$400,0),
MATCH(AT$2,'Attendance Dump'!$E$1:$AI$1,0)
),
INDEX('Active Hour''s Dump'!$D$3:$AH$337,
MATCH($C271,'Active Hour''s Dump'!$A$3:$A$337,0),
MATCH(AT$2,'Active Hour''s Dump'!$D$2:$AH$2,0)
))),"")</f>
        <v>6.0833333333333304</v>
      </c>
      <c r="AU271" s="13">
        <f>_xlfn.IFNA(IF(AU$3="Productivity",
INDEX('Productivity Dump'!$E$4:$AJ$500,
MATCH($A271,'Productivity Dump'!$A$4:$A$500,0),
MATCH(AU$2,'Productivity Dump'!$E$3:$AJ$3,0)
),
IF(AU$3="Attendance",
INDEX('Attendance Dump'!$E$2:$AI$400,
MATCH($A271,'Attendance Dump'!$B$2:$B$400,0),
MATCH(AU$2,'Attendance Dump'!$E$1:$AI$1,0)
),
INDEX('Active Hour''s Dump'!$D$3:$AH$337,
MATCH($C271,'Active Hour''s Dump'!$A$3:$A$337,0),
MATCH(AU$2,'Active Hour''s Dump'!$D$2:$AH$2,0)
))),"")</f>
        <v>913.27800000000013</v>
      </c>
      <c r="AV271" s="13" t="str">
        <f>_xlfn.IFNA(IF(AV$3="Productivity",
INDEX('Productivity Dump'!$E$4:$AJ$500,
MATCH($A271,'Productivity Dump'!$A$4:$A$500,0),
MATCH(AV$2,'Productivity Dump'!$E$3:$AJ$3,0)
),
IF(AV$3="Attendance",
INDEX('Attendance Dump'!$E$2:$AI$400,
MATCH($A271,'Attendance Dump'!$B$2:$B$400,0),
MATCH(AV$2,'Attendance Dump'!$E$1:$AI$1,0)
),
INDEX('Active Hour''s Dump'!$D$3:$AH$337,
MATCH($C271,'Active Hour''s Dump'!$A$3:$A$337,0),
MATCH(AV$2,'Active Hour''s Dump'!$D$2:$AH$2,0)
))),"")</f>
        <v>P</v>
      </c>
      <c r="AW271" s="54">
        <f>_xlfn.IFNA(IF(AW$3="Productivity",
INDEX('Productivity Dump'!$E$4:$AJ$500,
MATCH($A271,'Productivity Dump'!$A$4:$A$500,0),
MATCH(AW$2,'Productivity Dump'!$E$3:$AJ$3,0)
),
IF(AW$3="Attendance",
INDEX('Attendance Dump'!$E$2:$AI$400,
MATCH($A271,'Attendance Dump'!$B$2:$B$400,0),
MATCH(AW$2,'Attendance Dump'!$E$1:$AI$1,0)
),
INDEX('Active Hour''s Dump'!$D$3:$AH$337,
MATCH($C271,'Active Hour''s Dump'!$A$3:$A$337,0),
MATCH(AW$2,'Active Hour''s Dump'!$D$2:$AH$2,0)
))),"")</f>
        <v>5.75</v>
      </c>
      <c r="AX271" s="13">
        <f>_xlfn.IFNA(IF(AX$3="Productivity",
INDEX('Productivity Dump'!$E$4:$AJ$500,
MATCH($A271,'Productivity Dump'!$A$4:$A$500,0),
MATCH(AX$2,'Productivity Dump'!$E$3:$AJ$3,0)
),
IF(AX$3="Attendance",
INDEX('Attendance Dump'!$E$2:$AI$400,
MATCH($A271,'Attendance Dump'!$B$2:$B$400,0),
MATCH(AX$2,'Attendance Dump'!$E$1:$AI$1,0)
),
INDEX('Active Hour''s Dump'!$D$3:$AH$337,
MATCH($C271,'Active Hour''s Dump'!$A$3:$A$337,0),
MATCH(AX$2,'Active Hour''s Dump'!$D$2:$AH$2,0)
))),"")</f>
        <v>871.2810000000004</v>
      </c>
      <c r="AY271" s="13" t="str">
        <f>_xlfn.IFNA(IF(AY$3="Productivity",
INDEX('Productivity Dump'!$E$4:$AJ$500,
MATCH($A271,'Productivity Dump'!$A$4:$A$500,0),
MATCH(AY$2,'Productivity Dump'!$E$3:$AJ$3,0)
),
IF(AY$3="Attendance",
INDEX('Attendance Dump'!$E$2:$AI$400,
MATCH($A271,'Attendance Dump'!$B$2:$B$400,0),
MATCH(AY$2,'Attendance Dump'!$E$1:$AI$1,0)
),
INDEX('Active Hour''s Dump'!$D$3:$AH$337,
MATCH($C271,'Active Hour''s Dump'!$A$3:$A$337,0),
MATCH(AY$2,'Active Hour''s Dump'!$D$2:$AH$2,0)
))),"")</f>
        <v>P</v>
      </c>
      <c r="AZ271" s="54">
        <f>_xlfn.IFNA(IF(AZ$3="Productivity",
INDEX('Productivity Dump'!$E$4:$AJ$500,
MATCH($A271,'Productivity Dump'!$A$4:$A$500,0),
MATCH(AZ$2,'Productivity Dump'!$E$3:$AJ$3,0)
),
IF(AZ$3="Attendance",
INDEX('Attendance Dump'!$E$2:$AI$400,
MATCH($A271,'Attendance Dump'!$B$2:$B$400,0),
MATCH(AZ$2,'Attendance Dump'!$E$1:$AI$1,0)
),
INDEX('Active Hour''s Dump'!$D$3:$AH$337,
MATCH($C271,'Active Hour''s Dump'!$A$3:$A$337,0),
MATCH(AZ$2,'Active Hour''s Dump'!$D$2:$AH$2,0)
))),"")</f>
        <v>7.25</v>
      </c>
      <c r="BA271" s="13">
        <f>_xlfn.IFNA(IF(BA$3="Productivity",
INDEX('Productivity Dump'!$E$4:$AJ$500,
MATCH($A271,'Productivity Dump'!$A$4:$A$500,0),
MATCH(BA$2,'Productivity Dump'!$E$3:$AJ$3,0)
),
IF(BA$3="Attendance",
INDEX('Attendance Dump'!$E$2:$AI$400,
MATCH($A271,'Attendance Dump'!$B$2:$B$400,0),
MATCH(BA$2,'Attendance Dump'!$E$1:$AI$1,0)
),
INDEX('Active Hour''s Dump'!$D$3:$AH$337,
MATCH($C271,'Active Hour''s Dump'!$A$3:$A$337,0),
MATCH(BA$2,'Active Hour''s Dump'!$D$2:$AH$2,0)
))),"")</f>
        <v>865.41200000000026</v>
      </c>
      <c r="BB271" s="13" t="str">
        <f>_xlfn.IFNA(IF(BB$3="Productivity",
INDEX('Productivity Dump'!$E$4:$AJ$500,
MATCH($A271,'Productivity Dump'!$A$4:$A$500,0),
MATCH(BB$2,'Productivity Dump'!$E$3:$AJ$3,0)
),
IF(BB$3="Attendance",
INDEX('Attendance Dump'!$E$2:$AI$400,
MATCH($A271,'Attendance Dump'!$B$2:$B$400,0),
MATCH(BB$2,'Attendance Dump'!$E$1:$AI$1,0)
),
INDEX('Active Hour''s Dump'!$D$3:$AH$337,
MATCH($C271,'Active Hour''s Dump'!$A$3:$A$337,0),
MATCH(BB$2,'Active Hour''s Dump'!$D$2:$AH$2,0)
))),"")</f>
        <v>P</v>
      </c>
      <c r="BC271" s="54">
        <f>_xlfn.IFNA(IF(BC$3="Productivity",
INDEX('Productivity Dump'!$E$4:$AJ$500,
MATCH($A271,'Productivity Dump'!$A$4:$A$500,0),
MATCH(BC$2,'Productivity Dump'!$E$3:$AJ$3,0)
),
IF(BC$3="Attendance",
INDEX('Attendance Dump'!$E$2:$AI$400,
MATCH($A271,'Attendance Dump'!$B$2:$B$400,0),
MATCH(BC$2,'Attendance Dump'!$E$1:$AI$1,0)
),
INDEX('Active Hour''s Dump'!$D$3:$AH$337,
MATCH($C271,'Active Hour''s Dump'!$A$3:$A$337,0),
MATCH(BC$2,'Active Hour''s Dump'!$D$2:$AH$2,0)
))),"")</f>
        <v>4.9166666666666696</v>
      </c>
      <c r="BD271" s="13">
        <f>_xlfn.IFNA(IF(BD$3="Productivity",
INDEX('Productivity Dump'!$E$4:$AJ$500,
MATCH($A271,'Productivity Dump'!$A$4:$A$500,0),
MATCH(BD$2,'Productivity Dump'!$E$3:$AJ$3,0)
),
IF(BD$3="Attendance",
INDEX('Attendance Dump'!$E$2:$AI$400,
MATCH($A271,'Attendance Dump'!$B$2:$B$400,0),
MATCH(BD$2,'Attendance Dump'!$E$1:$AI$1,0)
),
INDEX('Active Hour''s Dump'!$D$3:$AH$337,
MATCH($C271,'Active Hour''s Dump'!$A$3:$A$337,0),
MATCH(BD$2,'Active Hour''s Dump'!$D$2:$AH$2,0)
))),"")</f>
        <v>247.06300000000005</v>
      </c>
      <c r="BE271" s="13" t="str">
        <f>_xlfn.IFNA(IF(BE$3="Productivity",
INDEX('Productivity Dump'!$E$4:$AJ$500,
MATCH($A271,'Productivity Dump'!$A$4:$A$500,0),
MATCH(BE$2,'Productivity Dump'!$E$3:$AJ$3,0)
),
IF(BE$3="Attendance",
INDEX('Attendance Dump'!$E$2:$AI$400,
MATCH($A271,'Attendance Dump'!$B$2:$B$400,0),
MATCH(BE$2,'Attendance Dump'!$E$1:$AI$1,0)
),
INDEX('Active Hour''s Dump'!$D$3:$AH$337,
MATCH($C271,'Active Hour''s Dump'!$A$3:$A$337,0),
MATCH(BE$2,'Active Hour''s Dump'!$D$2:$AH$2,0)
))),"")</f>
        <v>P</v>
      </c>
      <c r="BF271" s="54">
        <f>_xlfn.IFNA(IF(BF$3="Productivity",
INDEX('Productivity Dump'!$E$4:$AJ$500,
MATCH($A271,'Productivity Dump'!$A$4:$A$500,0),
MATCH(BF$2,'Productivity Dump'!$E$3:$AJ$3,0)
),
IF(BF$3="Attendance",
INDEX('Attendance Dump'!$E$2:$AI$400,
MATCH($A271,'Attendance Dump'!$B$2:$B$400,0),
MATCH(BF$2,'Attendance Dump'!$E$1:$AI$1,0)
),
INDEX('Active Hour''s Dump'!$D$3:$AH$337,
MATCH($C271,'Active Hour''s Dump'!$A$3:$A$337,0),
MATCH(BF$2,'Active Hour''s Dump'!$D$2:$AH$2,0)
))),"")</f>
        <v>2.5</v>
      </c>
      <c r="BG271" s="13">
        <f>_xlfn.IFNA(IF(BG$3="Productivity",
INDEX('Productivity Dump'!$E$4:$AJ$500,
MATCH($A271,'Productivity Dump'!$A$4:$A$500,0),
MATCH(BG$2,'Productivity Dump'!$E$3:$AJ$3,0)
),
IF(BG$3="Attendance",
INDEX('Attendance Dump'!$E$2:$AI$400,
MATCH($A271,'Attendance Dump'!$B$2:$B$400,0),
MATCH(BG$2,'Attendance Dump'!$E$1:$AI$1,0)
),
INDEX('Active Hour''s Dump'!$D$3:$AH$337,
MATCH($C271,'Active Hour''s Dump'!$A$3:$A$337,0),
MATCH(BG$2,'Active Hour''s Dump'!$D$2:$AH$2,0)
))),"")</f>
        <v>0</v>
      </c>
      <c r="BH271" s="13" t="str">
        <f>_xlfn.IFNA(IF(BH$3="Productivity",
INDEX('Productivity Dump'!$E$4:$AJ$500,
MATCH($A271,'Productivity Dump'!$A$4:$A$500,0),
MATCH(BH$2,'Productivity Dump'!$E$3:$AJ$3,0)
),
IF(BH$3="Attendance",
INDEX('Attendance Dump'!$E$2:$AI$400,
MATCH($A271,'Attendance Dump'!$B$2:$B$400,0),
MATCH(BH$2,'Attendance Dump'!$E$1:$AI$1,0)
),
INDEX('Active Hour''s Dump'!$D$3:$AH$337,
MATCH($C271,'Active Hour''s Dump'!$A$3:$A$337,0),
MATCH(BH$2,'Active Hour''s Dump'!$D$2:$AH$2,0)
))),"")</f>
        <v>WO</v>
      </c>
      <c r="BI271" s="54">
        <f>_xlfn.IFNA(IF(BI$3="Productivity",
INDEX('Productivity Dump'!$E$4:$AJ$500,
MATCH($A271,'Productivity Dump'!$A$4:$A$500,0),
MATCH(BI$2,'Productivity Dump'!$E$3:$AJ$3,0)
),
IF(BI$3="Attendance",
INDEX('Attendance Dump'!$E$2:$AI$400,
MATCH($A271,'Attendance Dump'!$B$2:$B$400,0),
MATCH(BI$2,'Attendance Dump'!$E$1:$AI$1,0)
),
INDEX('Active Hour''s Dump'!$D$3:$AH$337,
MATCH($C271,'Active Hour''s Dump'!$A$3:$A$337,0),
MATCH(BI$2,'Active Hour''s Dump'!$D$2:$AH$2,0)
))),"")</f>
        <v>0</v>
      </c>
      <c r="BJ271" s="13">
        <f>_xlfn.IFNA(IF(BJ$3="Productivity",
INDEX('Productivity Dump'!$E$4:$AJ$500,
MATCH($A271,'Productivity Dump'!$A$4:$A$500,0),
MATCH(BJ$2,'Productivity Dump'!$E$3:$AJ$3,0)
),
IF(BJ$3="Attendance",
INDEX('Attendance Dump'!$E$2:$AI$400,
MATCH($A271,'Attendance Dump'!$B$2:$B$400,0),
MATCH(BJ$2,'Attendance Dump'!$E$1:$AI$1,0)
),
INDEX('Active Hour''s Dump'!$D$3:$AH$337,
MATCH($C271,'Active Hour''s Dump'!$A$3:$A$337,0),
MATCH(BJ$2,'Active Hour''s Dump'!$D$2:$AH$2,0)
))),"")</f>
        <v>452.83399999999995</v>
      </c>
      <c r="BK271" s="13" t="str">
        <f>_xlfn.IFNA(IF(BK$3="Productivity",
INDEX('Productivity Dump'!$E$4:$AJ$500,
MATCH($A271,'Productivity Dump'!$A$4:$A$500,0),
MATCH(BK$2,'Productivity Dump'!$E$3:$AJ$3,0)
),
IF(BK$3="Attendance",
INDEX('Attendance Dump'!$E$2:$AI$400,
MATCH($A271,'Attendance Dump'!$B$2:$B$400,0),
MATCH(BK$2,'Attendance Dump'!$E$1:$AI$1,0)
),
INDEX('Active Hour''s Dump'!$D$3:$AH$337,
MATCH($C271,'Active Hour''s Dump'!$A$3:$A$337,0),
MATCH(BK$2,'Active Hour''s Dump'!$D$2:$AH$2,0)
))),"")</f>
        <v>P</v>
      </c>
      <c r="BL271" s="54">
        <f>_xlfn.IFNA(IF(BL$3="Productivity",
INDEX('Productivity Dump'!$E$4:$AJ$500,
MATCH($A271,'Productivity Dump'!$A$4:$A$500,0),
MATCH(BL$2,'Productivity Dump'!$E$3:$AJ$3,0)
),
IF(BL$3="Attendance",
INDEX('Attendance Dump'!$E$2:$AI$400,
MATCH($A271,'Attendance Dump'!$B$2:$B$400,0),
MATCH(BL$2,'Attendance Dump'!$E$1:$AI$1,0)
),
INDEX('Active Hour''s Dump'!$D$3:$AH$337,
MATCH($C271,'Active Hour''s Dump'!$A$3:$A$337,0),
MATCH(BL$2,'Active Hour''s Dump'!$D$2:$AH$2,0)
))),"")</f>
        <v>3.6666666666666701</v>
      </c>
      <c r="BM271" s="13">
        <f>_xlfn.IFNA(IF(BM$3="Productivity",
INDEX('Productivity Dump'!$E$4:$AJ$500,
MATCH($A271,'Productivity Dump'!$A$4:$A$500,0),
MATCH(BM$2,'Productivity Dump'!$E$3:$AJ$3,0)
),
IF(BM$3="Attendance",
INDEX('Attendance Dump'!$E$2:$AI$400,
MATCH($A271,'Attendance Dump'!$B$2:$B$400,0),
MATCH(BM$2,'Attendance Dump'!$E$1:$AI$1,0)
),
INDEX('Active Hour''s Dump'!$D$3:$AH$337,
MATCH($C271,'Active Hour''s Dump'!$A$3:$A$337,0),
MATCH(BM$2,'Active Hour''s Dump'!$D$2:$AH$2,0)
))),"")</f>
        <v>1009.8579999999997</v>
      </c>
      <c r="BN271" s="13" t="str">
        <f>_xlfn.IFNA(IF(BN$3="Productivity",
INDEX('Productivity Dump'!$E$4:$AJ$500,
MATCH($A271,'Productivity Dump'!$A$4:$A$500,0),
MATCH(BN$2,'Productivity Dump'!$E$3:$AJ$3,0)
),
IF(BN$3="Attendance",
INDEX('Attendance Dump'!$E$2:$AI$400,
MATCH($A271,'Attendance Dump'!$B$2:$B$400,0),
MATCH(BN$2,'Attendance Dump'!$E$1:$AI$1,0)
),
INDEX('Active Hour''s Dump'!$D$3:$AH$337,
MATCH($C271,'Active Hour''s Dump'!$A$3:$A$337,0),
MATCH(BN$2,'Active Hour''s Dump'!$D$2:$AH$2,0)
))),"")</f>
        <v>P</v>
      </c>
      <c r="BO271" s="54">
        <f>_xlfn.IFNA(IF(BO$3="Productivity",
INDEX('Productivity Dump'!$E$4:$AJ$500,
MATCH($A271,'Productivity Dump'!$A$4:$A$500,0),
MATCH(BO$2,'Productivity Dump'!$E$3:$AJ$3,0)
),
IF(BO$3="Attendance",
INDEX('Attendance Dump'!$E$2:$AI$400,
MATCH($A271,'Attendance Dump'!$B$2:$B$400,0),
MATCH(BO$2,'Attendance Dump'!$E$1:$AI$1,0)
),
INDEX('Active Hour''s Dump'!$D$3:$AH$337,
MATCH($C271,'Active Hour''s Dump'!$A$3:$A$337,0),
MATCH(BO$2,'Active Hour''s Dump'!$D$2:$AH$2,0)
))),"")</f>
        <v>6.6666666666666696</v>
      </c>
      <c r="BP271" s="13">
        <f>_xlfn.IFNA(IF(BP$3="Productivity",
INDEX('Productivity Dump'!$E$4:$AJ$500,
MATCH($A271,'Productivity Dump'!$A$4:$A$500,0),
MATCH(BP$2,'Productivity Dump'!$E$3:$AJ$3,0)
),
IF(BP$3="Attendance",
INDEX('Attendance Dump'!$E$2:$AI$400,
MATCH($A271,'Attendance Dump'!$B$2:$B$400,0),
MATCH(BP$2,'Attendance Dump'!$E$1:$AI$1,0)
),
INDEX('Active Hour''s Dump'!$D$3:$AH$337,
MATCH($C271,'Active Hour''s Dump'!$A$3:$A$337,0),
MATCH(BP$2,'Active Hour''s Dump'!$D$2:$AH$2,0)
))),"")</f>
        <v>971.40599999999972</v>
      </c>
      <c r="BQ271" s="13" t="str">
        <f>_xlfn.IFNA(IF(BQ$3="Productivity",
INDEX('Productivity Dump'!$E$4:$AJ$500,
MATCH($A271,'Productivity Dump'!$A$4:$A$500,0),
MATCH(BQ$2,'Productivity Dump'!$E$3:$AJ$3,0)
),
IF(BQ$3="Attendance",
INDEX('Attendance Dump'!$E$2:$AI$400,
MATCH($A271,'Attendance Dump'!$B$2:$B$400,0),
MATCH(BQ$2,'Attendance Dump'!$E$1:$AI$1,0)
),
INDEX('Active Hour''s Dump'!$D$3:$AH$337,
MATCH($C271,'Active Hour''s Dump'!$A$3:$A$337,0),
MATCH(BQ$2,'Active Hour''s Dump'!$D$2:$AH$2,0)
))),"")</f>
        <v>P</v>
      </c>
      <c r="BR271" s="54">
        <f>_xlfn.IFNA(IF(BR$3="Productivity",
INDEX('Productivity Dump'!$E$4:$AJ$500,
MATCH($A271,'Productivity Dump'!$A$4:$A$500,0),
MATCH(BR$2,'Productivity Dump'!$E$3:$AJ$3,0)
),
IF(BR$3="Attendance",
INDEX('Attendance Dump'!$E$2:$AI$400,
MATCH($A271,'Attendance Dump'!$B$2:$B$400,0),
MATCH(BR$2,'Attendance Dump'!$E$1:$AI$1,0)
),
INDEX('Active Hour''s Dump'!$D$3:$AH$337,
MATCH($C271,'Active Hour''s Dump'!$A$3:$A$337,0),
MATCH(BR$2,'Active Hour''s Dump'!$D$2:$AH$2,0)
))),"")</f>
        <v>7</v>
      </c>
      <c r="BS271" s="13">
        <f>_xlfn.IFNA(IF(BS$3="Productivity",
INDEX('Productivity Dump'!$E$4:$AJ$500,
MATCH($A271,'Productivity Dump'!$A$4:$A$500,0),
MATCH(BS$2,'Productivity Dump'!$E$3:$AJ$3,0)
),
IF(BS$3="Attendance",
INDEX('Attendance Dump'!$E$2:$AI$400,
MATCH($A271,'Attendance Dump'!$B$2:$B$400,0),
MATCH(BS$2,'Attendance Dump'!$E$1:$AI$1,0)
),
INDEX('Active Hour''s Dump'!$D$3:$AH$337,
MATCH($C271,'Active Hour''s Dump'!$A$3:$A$337,0),
MATCH(BS$2,'Active Hour''s Dump'!$D$2:$AH$2,0)
))),"")</f>
        <v>0</v>
      </c>
      <c r="BT271" s="13" t="str">
        <f>_xlfn.IFNA(IF(BT$3="Productivity",
INDEX('Productivity Dump'!$E$4:$AJ$500,
MATCH($A271,'Productivity Dump'!$A$4:$A$500,0),
MATCH(BT$2,'Productivity Dump'!$E$3:$AJ$3,0)
),
IF(BT$3="Attendance",
INDEX('Attendance Dump'!$E$2:$AI$400,
MATCH($A271,'Attendance Dump'!$B$2:$B$400,0),
MATCH(BT$2,'Attendance Dump'!$E$1:$AI$1,0)
),
INDEX('Active Hour''s Dump'!$D$3:$AH$337,
MATCH($C271,'Active Hour''s Dump'!$A$3:$A$337,0),
MATCH(BT$2,'Active Hour''s Dump'!$D$2:$AH$2,0)
))),"")</f>
        <v>H</v>
      </c>
      <c r="BU271" s="54">
        <f>_xlfn.IFNA(IF(BU$3="Productivity",
INDEX('Productivity Dump'!$E$4:$AJ$500,
MATCH($A271,'Productivity Dump'!$A$4:$A$500,0),
MATCH(BU$2,'Productivity Dump'!$E$3:$AJ$3,0)
),
IF(BU$3="Attendance",
INDEX('Attendance Dump'!$E$2:$AI$400,
MATCH($A271,'Attendance Dump'!$B$2:$B$400,0),
MATCH(BU$2,'Attendance Dump'!$E$1:$AI$1,0)
),
INDEX('Active Hour''s Dump'!$D$3:$AH$337,
MATCH($C271,'Active Hour''s Dump'!$A$3:$A$337,0),
MATCH(BU$2,'Active Hour''s Dump'!$D$2:$AH$2,0)
))),"")</f>
        <v>0</v>
      </c>
      <c r="BV271" s="13">
        <f>_xlfn.IFNA(IF(BV$3="Productivity",
INDEX('Productivity Dump'!$E$4:$AJ$500,
MATCH($A271,'Productivity Dump'!$A$4:$A$500,0),
MATCH(BV$2,'Productivity Dump'!$E$3:$AJ$3,0)
),
IF(BV$3="Attendance",
INDEX('Attendance Dump'!$E$2:$AI$400,
MATCH($A271,'Attendance Dump'!$B$2:$B$400,0),
MATCH(BV$2,'Attendance Dump'!$E$1:$AI$1,0)
),
INDEX('Active Hour''s Dump'!$D$3:$AH$337,
MATCH($C271,'Active Hour''s Dump'!$A$3:$A$337,0),
MATCH(BV$2,'Active Hour''s Dump'!$D$2:$AH$2,0)
))),"")</f>
        <v>573.09000000000015</v>
      </c>
      <c r="BW271" s="13" t="str">
        <f>_xlfn.IFNA(IF(BW$3="Productivity",
INDEX('Productivity Dump'!$E$4:$AJ$500,
MATCH($A271,'Productivity Dump'!$A$4:$A$500,0),
MATCH(BW$2,'Productivity Dump'!$E$3:$AJ$3,0)
),
IF(BW$3="Attendance",
INDEX('Attendance Dump'!$E$2:$AI$400,
MATCH($A271,'Attendance Dump'!$B$2:$B$400,0),
MATCH(BW$2,'Attendance Dump'!$E$1:$AI$1,0)
),
INDEX('Active Hour''s Dump'!$D$3:$AH$337,
MATCH($C271,'Active Hour''s Dump'!$A$3:$A$337,0),
MATCH(BW$2,'Active Hour''s Dump'!$D$2:$AH$2,0)
))),"")</f>
        <v>P</v>
      </c>
      <c r="BX271" s="54">
        <f>_xlfn.IFNA(IF(BX$3="Productivity",
INDEX('Productivity Dump'!$E$4:$AJ$500,
MATCH($A271,'Productivity Dump'!$A$4:$A$500,0),
MATCH(BX$2,'Productivity Dump'!$E$3:$AJ$3,0)
),
IF(BX$3="Attendance",
INDEX('Attendance Dump'!$E$2:$AI$400,
MATCH($A271,'Attendance Dump'!$B$2:$B$400,0),
MATCH(BX$2,'Attendance Dump'!$E$1:$AI$1,0)
),
INDEX('Active Hour''s Dump'!$D$3:$AH$337,
MATCH($C271,'Active Hour''s Dump'!$A$3:$A$337,0),
MATCH(BX$2,'Active Hour''s Dump'!$D$2:$AH$2,0)
))),"")</f>
        <v>3.8333333333333299</v>
      </c>
      <c r="BY271" s="13">
        <f>_xlfn.IFNA(IF(BY$3="Productivity",
INDEX('Productivity Dump'!$E$4:$AJ$500,
MATCH($A271,'Productivity Dump'!$A$4:$A$500,0),
MATCH(BY$2,'Productivity Dump'!$E$3:$AJ$3,0)
),
IF(BY$3="Attendance",
INDEX('Attendance Dump'!$E$2:$AI$400,
MATCH($A271,'Attendance Dump'!$B$2:$B$400,0),
MATCH(BY$2,'Attendance Dump'!$E$1:$AI$1,0)
),
INDEX('Active Hour''s Dump'!$D$3:$AH$337,
MATCH($C271,'Active Hour''s Dump'!$A$3:$A$337,0),
MATCH(BY$2,'Active Hour''s Dump'!$D$2:$AH$2,0)
))),"")</f>
        <v>0</v>
      </c>
      <c r="BZ271" s="13" t="str">
        <f>_xlfn.IFNA(IF(BZ$3="Productivity",
INDEX('Productivity Dump'!$E$4:$AJ$500,
MATCH($A271,'Productivity Dump'!$A$4:$A$500,0),
MATCH(BZ$2,'Productivity Dump'!$E$3:$AJ$3,0)
),
IF(BZ$3="Attendance",
INDEX('Attendance Dump'!$E$2:$AI$400,
MATCH($A271,'Attendance Dump'!$B$2:$B$400,0),
MATCH(BZ$2,'Attendance Dump'!$E$1:$AI$1,0)
),
INDEX('Active Hour''s Dump'!$D$3:$AH$337,
MATCH($C271,'Active Hour''s Dump'!$A$3:$A$337,0),
MATCH(BZ$2,'Active Hour''s Dump'!$D$2:$AH$2,0)
))),"")</f>
        <v>P</v>
      </c>
      <c r="CA271" s="54">
        <f>_xlfn.IFNA(IF(CA$3="Productivity",
INDEX('Productivity Dump'!$E$4:$AJ$500,
MATCH($A271,'Productivity Dump'!$A$4:$A$500,0),
MATCH(CA$2,'Productivity Dump'!$E$3:$AJ$3,0)
),
IF(CA$3="Attendance",
INDEX('Attendance Dump'!$E$2:$AI$400,
MATCH($A271,'Attendance Dump'!$B$2:$B$400,0),
MATCH(CA$2,'Attendance Dump'!$E$1:$AI$1,0)
),
INDEX('Active Hour''s Dump'!$D$3:$AH$337,
MATCH($C271,'Active Hour''s Dump'!$A$3:$A$337,0),
MATCH(CA$2,'Active Hour''s Dump'!$D$2:$AH$2,0)
))),"")</f>
        <v>0</v>
      </c>
      <c r="CB271" s="13">
        <f>_xlfn.IFNA(IF(CB$3="Productivity",
INDEX('Productivity Dump'!$E$4:$AJ$500,
MATCH($A271,'Productivity Dump'!$A$4:$A$500,0),
MATCH(CB$2,'Productivity Dump'!$E$3:$AJ$3,0)
),
IF(CB$3="Attendance",
INDEX('Attendance Dump'!$E$2:$AI$400,
MATCH($A271,'Attendance Dump'!$B$2:$B$400,0),
MATCH(CB$2,'Attendance Dump'!$E$1:$AI$1,0)
),
INDEX('Active Hour''s Dump'!$D$3:$AH$337,
MATCH($C271,'Active Hour''s Dump'!$A$3:$A$337,0),
MATCH(CB$2,'Active Hour''s Dump'!$D$2:$AH$2,0)
))),"")</f>
        <v>0</v>
      </c>
      <c r="CC271" s="13" t="str">
        <f>_xlfn.IFNA(IF(CC$3="Productivity",
INDEX('Productivity Dump'!$E$4:$AJ$500,
MATCH($A271,'Productivity Dump'!$A$4:$A$500,0),
MATCH(CC$2,'Productivity Dump'!$E$3:$AJ$3,0)
),
IF(CC$3="Attendance",
INDEX('Attendance Dump'!$E$2:$AI$400,
MATCH($A271,'Attendance Dump'!$B$2:$B$400,0),
MATCH(CC$2,'Attendance Dump'!$E$1:$AI$1,0)
),
INDEX('Active Hour''s Dump'!$D$3:$AH$337,
MATCH($C271,'Active Hour''s Dump'!$A$3:$A$337,0),
MATCH(CC$2,'Active Hour''s Dump'!$D$2:$AH$2,0)
))),"")</f>
        <v>WO</v>
      </c>
      <c r="CD271" s="54">
        <f>_xlfn.IFNA(IF(CD$3="Productivity",
INDEX('Productivity Dump'!$E$4:$AJ$500,
MATCH($A271,'Productivity Dump'!$A$4:$A$500,0),
MATCH(CD$2,'Productivity Dump'!$E$3:$AJ$3,0)
),
IF(CD$3="Attendance",
INDEX('Attendance Dump'!$E$2:$AI$400,
MATCH($A271,'Attendance Dump'!$B$2:$B$400,0),
MATCH(CD$2,'Attendance Dump'!$E$1:$AI$1,0)
),
INDEX('Active Hour''s Dump'!$D$3:$AH$337,
MATCH($C271,'Active Hour''s Dump'!$A$3:$A$337,0),
MATCH(CD$2,'Active Hour''s Dump'!$D$2:$AH$2,0)
))),"")</f>
        <v>0</v>
      </c>
      <c r="CE271" s="13">
        <f>_xlfn.IFNA(IF(CE$3="Productivity",
INDEX('Productivity Dump'!$E$4:$AJ$500,
MATCH($A271,'Productivity Dump'!$A$4:$A$500,0),
MATCH(CE$2,'Productivity Dump'!$E$3:$AJ$3,0)
),
IF(CE$3="Attendance",
INDEX('Attendance Dump'!$E$2:$AI$400,
MATCH($A271,'Attendance Dump'!$B$2:$B$400,0),
MATCH(CE$2,'Attendance Dump'!$E$1:$AI$1,0)
),
INDEX('Active Hour''s Dump'!$D$3:$AH$337,
MATCH($C271,'Active Hour''s Dump'!$A$3:$A$337,0),
MATCH(CE$2,'Active Hour''s Dump'!$D$2:$AH$2,0)
))),"")</f>
        <v>443.80000000000007</v>
      </c>
      <c r="CF271" s="13" t="str">
        <f>_xlfn.IFNA(IF(CF$3="Productivity",
INDEX('Productivity Dump'!$E$4:$AJ$500,
MATCH($A271,'Productivity Dump'!$A$4:$A$500,0),
MATCH(CF$2,'Productivity Dump'!$E$3:$AJ$3,0)
),
IF(CF$3="Attendance",
INDEX('Attendance Dump'!$E$2:$AI$400,
MATCH($A271,'Attendance Dump'!$B$2:$B$400,0),
MATCH(CF$2,'Attendance Dump'!$E$1:$AI$1,0)
),
INDEX('Active Hour''s Dump'!$D$3:$AH$337,
MATCH($C271,'Active Hour''s Dump'!$A$3:$A$337,0),
MATCH(CF$2,'Active Hour''s Dump'!$D$2:$AH$2,0)
))),"")</f>
        <v>P</v>
      </c>
      <c r="CG271" s="54">
        <f>_xlfn.IFNA(IF(CG$3="Productivity",
INDEX('Productivity Dump'!$E$4:$AJ$500,
MATCH($A271,'Productivity Dump'!$A$4:$A$500,0),
MATCH(CG$2,'Productivity Dump'!$E$3:$AJ$3,0)
),
IF(CG$3="Attendance",
INDEX('Attendance Dump'!$E$2:$AI$400,
MATCH($A271,'Attendance Dump'!$B$2:$B$400,0),
MATCH(CG$2,'Attendance Dump'!$E$1:$AI$1,0)
),
INDEX('Active Hour''s Dump'!$D$3:$AH$337,
MATCH($C271,'Active Hour''s Dump'!$A$3:$A$337,0),
MATCH(CG$2,'Active Hour''s Dump'!$D$2:$AH$2,0)
))),"")</f>
        <v>4.0833333333333304</v>
      </c>
      <c r="CH271" s="13">
        <f>_xlfn.IFNA(IF(CH$3="Productivity",
INDEX('Productivity Dump'!$E$4:$AJ$500,
MATCH($A271,'Productivity Dump'!$A$4:$A$500,0),
MATCH(CH$2,'Productivity Dump'!$E$3:$AJ$3,0)
),
IF(CH$3="Attendance",
INDEX('Attendance Dump'!$E$2:$AI$400,
MATCH($A271,'Attendance Dump'!$B$2:$B$400,0),
MATCH(CH$2,'Attendance Dump'!$E$1:$AI$1,0)
),
INDEX('Active Hour''s Dump'!$D$3:$AH$337,
MATCH($C271,'Active Hour''s Dump'!$A$3:$A$337,0),
MATCH(CH$2,'Active Hour''s Dump'!$D$2:$AH$2,0)
))),"")</f>
        <v>902.96699999999987</v>
      </c>
      <c r="CI271" s="13" t="str">
        <f>_xlfn.IFNA(IF(CI$3="Productivity",
INDEX('Productivity Dump'!$E$4:$AJ$500,
MATCH($A271,'Productivity Dump'!$A$4:$A$500,0),
MATCH(CI$2,'Productivity Dump'!$E$3:$AJ$3,0)
),
IF(CI$3="Attendance",
INDEX('Attendance Dump'!$E$2:$AI$400,
MATCH($A271,'Attendance Dump'!$B$2:$B$400,0),
MATCH(CI$2,'Attendance Dump'!$E$1:$AI$1,0)
),
INDEX('Active Hour''s Dump'!$D$3:$AH$337,
MATCH($C271,'Active Hour''s Dump'!$A$3:$A$337,0),
MATCH(CI$2,'Active Hour''s Dump'!$D$2:$AH$2,0)
))),"")</f>
        <v>P</v>
      </c>
      <c r="CJ271" s="54">
        <f>_xlfn.IFNA(IF(CJ$3="Productivity",
INDEX('Productivity Dump'!$E$4:$AJ$500,
MATCH($A271,'Productivity Dump'!$A$4:$A$500,0),
MATCH(CJ$2,'Productivity Dump'!$E$3:$AJ$3,0)
),
IF(CJ$3="Attendance",
INDEX('Attendance Dump'!$E$2:$AI$400,
MATCH($A271,'Attendance Dump'!$B$2:$B$400,0),
MATCH(CJ$2,'Attendance Dump'!$E$1:$AI$1,0)
),
INDEX('Active Hour''s Dump'!$D$3:$AH$337,
MATCH($C271,'Active Hour''s Dump'!$A$3:$A$337,0),
MATCH(CJ$2,'Active Hour''s Dump'!$D$2:$AH$2,0)
))),"")</f>
        <v>7.1666666666666696</v>
      </c>
      <c r="CK271" s="13">
        <f>_xlfn.IFNA(IF(CK$3="Productivity",
INDEX('Productivity Dump'!$E$4:$AJ$500,
MATCH($A271,'Productivity Dump'!$A$4:$A$500,0),
MATCH(CK$2,'Productivity Dump'!$E$3:$AJ$3,0)
),
IF(CK$3="Attendance",
INDEX('Attendance Dump'!$E$2:$AI$400,
MATCH($A271,'Attendance Dump'!$B$2:$B$400,0),
MATCH(CK$2,'Attendance Dump'!$E$1:$AI$1,0)
),
INDEX('Active Hour''s Dump'!$D$3:$AH$337,
MATCH($C271,'Active Hour''s Dump'!$A$3:$A$337,0),
MATCH(CK$2,'Active Hour''s Dump'!$D$2:$AH$2,0)
))),"")</f>
        <v>0</v>
      </c>
      <c r="CL271" s="13" t="str">
        <f>_xlfn.IFNA(IF(CL$3="Productivity",
INDEX('Productivity Dump'!$E$4:$AJ$500,
MATCH($A271,'Productivity Dump'!$A$4:$A$500,0),
MATCH(CL$2,'Productivity Dump'!$E$3:$AJ$3,0)
),
IF(CL$3="Attendance",
INDEX('Attendance Dump'!$E$2:$AI$400,
MATCH($A271,'Attendance Dump'!$B$2:$B$400,0),
MATCH(CL$2,'Attendance Dump'!$E$1:$AI$1,0)
),
INDEX('Active Hour''s Dump'!$D$3:$AH$337,
MATCH($C271,'Active Hour''s Dump'!$A$3:$A$337,0),
MATCH(CL$2,'Active Hour''s Dump'!$D$2:$AH$2,0)
))),"")</f>
        <v>PL</v>
      </c>
      <c r="CM271" s="54">
        <f>_xlfn.IFNA(IF(CM$3="Productivity",
INDEX('Productivity Dump'!$E$4:$AJ$500,
MATCH($A271,'Productivity Dump'!$A$4:$A$500,0),
MATCH(CM$2,'Productivity Dump'!$E$3:$AJ$3,0)
),
IF(CM$3="Attendance",
INDEX('Attendance Dump'!$E$2:$AI$400,
MATCH($A271,'Attendance Dump'!$B$2:$B$400,0),
MATCH(CM$2,'Attendance Dump'!$E$1:$AI$1,0)
),
INDEX('Active Hour''s Dump'!$D$3:$AH$337,
MATCH($C271,'Active Hour''s Dump'!$A$3:$A$337,0),
MATCH(CM$2,'Active Hour''s Dump'!$D$2:$AH$2,0)
))),"")</f>
        <v>0</v>
      </c>
      <c r="CN271" s="13">
        <f>_xlfn.IFNA(IF(CN$3="Productivity",
INDEX('Productivity Dump'!$E$4:$AJ$500,
MATCH($A271,'Productivity Dump'!$A$4:$A$500,0),
MATCH(CN$2,'Productivity Dump'!$E$3:$AJ$3,0)
),
IF(CN$3="Attendance",
INDEX('Attendance Dump'!$E$2:$AI$400,
MATCH($A271,'Attendance Dump'!$B$2:$B$400,0),
MATCH(CN$2,'Attendance Dump'!$E$1:$AI$1,0)
),
INDEX('Active Hour''s Dump'!$D$3:$AH$337,
MATCH($C271,'Active Hour''s Dump'!$A$3:$A$337,0),
MATCH(CN$2,'Active Hour''s Dump'!$D$2:$AH$2,0)
))),"")</f>
        <v>0</v>
      </c>
      <c r="CO271" s="13">
        <f>_xlfn.IFNA(IF(CO$3="Productivity",
INDEX('Productivity Dump'!$E$4:$AJ$500,
MATCH($A271,'Productivity Dump'!$A$4:$A$500,0),
MATCH(CO$2,'Productivity Dump'!$E$3:$AJ$3,0)
),
IF(CO$3="Attendance",
INDEX('Attendance Dump'!$E$2:$AI$400,
MATCH($A271,'Attendance Dump'!$B$2:$B$400,0),
MATCH(CO$2,'Attendance Dump'!$E$1:$AI$1,0)
),
INDEX('Active Hour''s Dump'!$D$3:$AH$337,
MATCH($C271,'Active Hour''s Dump'!$A$3:$A$337,0),
MATCH(CO$2,'Active Hour''s Dump'!$D$2:$AH$2,0)
))),"")</f>
        <v>0</v>
      </c>
      <c r="CP271" s="54">
        <f>_xlfn.IFNA(IF(CP$3="Productivity",
INDEX('Productivity Dump'!$E$4:$AJ$500,
MATCH($A271,'Productivity Dump'!$A$4:$A$500,0),
MATCH(CP$2,'Productivity Dump'!$E$3:$AJ$3,0)
),
IF(CP$3="Attendance",
INDEX('Attendance Dump'!$E$2:$AI$400,
MATCH($A271,'Attendance Dump'!$B$2:$B$400,0),
MATCH(CP$2,'Attendance Dump'!$E$1:$AI$1,0)
),
INDEX('Active Hour''s Dump'!$D$3:$AH$337,
MATCH($C271,'Active Hour''s Dump'!$A$3:$A$337,0),
MATCH(CP$2,'Active Hour''s Dump'!$D$2:$AH$2,0)
))),"")</f>
        <v>0</v>
      </c>
      <c r="CQ271" s="13">
        <f>_xlfn.IFNA(IF(CQ$3="Productivity",
INDEX('Productivity Dump'!$E$4:$AJ$500,
MATCH($A271,'Productivity Dump'!$A$4:$A$500,0),
MATCH(CQ$2,'Productivity Dump'!$E$3:$AJ$3,0)
),
IF(CQ$3="Attendance",
INDEX('Attendance Dump'!$E$2:$AI$400,
MATCH($A271,'Attendance Dump'!$B$2:$B$400,0),
MATCH(CQ$2,'Attendance Dump'!$E$1:$AI$1,0)
),
INDEX('Active Hour''s Dump'!$D$3:$AH$337,
MATCH($C271,'Active Hour''s Dump'!$A$3:$A$337,0),
MATCH(CQ$2,'Active Hour''s Dump'!$D$2:$AH$2,0)
))),"")</f>
        <v>0</v>
      </c>
      <c r="CR271" s="13">
        <f>_xlfn.IFNA(IF(CR$3="Productivity",
INDEX('Productivity Dump'!$E$4:$AJ$500,
MATCH($A271,'Productivity Dump'!$A$4:$A$500,0),
MATCH(CR$2,'Productivity Dump'!$E$3:$AJ$3,0)
),
IF(CR$3="Attendance",
INDEX('Attendance Dump'!$E$2:$AI$400,
MATCH($A271,'Attendance Dump'!$B$2:$B$400,0),
MATCH(CR$2,'Attendance Dump'!$E$1:$AI$1,0)
),
INDEX('Active Hour''s Dump'!$D$3:$AH$337,
MATCH($C271,'Active Hour''s Dump'!$A$3:$A$337,0),
MATCH(CR$2,'Active Hour''s Dump'!$D$2:$AH$2,0)
))),"")</f>
        <v>0</v>
      </c>
      <c r="CS271" s="54">
        <f>_xlfn.IFNA(IF(CS$3="Productivity",
INDEX('Productivity Dump'!$E$4:$AJ$500,
MATCH($A271,'Productivity Dump'!$A$4:$A$500,0),
MATCH(CS$2,'Productivity Dump'!$E$3:$AJ$3,0)
),
IF(CS$3="Attendance",
INDEX('Attendance Dump'!$E$2:$AI$400,
MATCH($A271,'Attendance Dump'!$B$2:$B$400,0),
MATCH(CS$2,'Attendance Dump'!$E$1:$AI$1,0)
),
INDEX('Active Hour''s Dump'!$D$3:$AH$337,
MATCH($C271,'Active Hour''s Dump'!$A$3:$A$337,0),
MATCH(CS$2,'Active Hour''s Dump'!$D$2:$AH$2,0)
))),"")</f>
        <v>0</v>
      </c>
      <c r="CT271" s="13">
        <f>_xlfn.IFNA(IF(CT$3="Productivity",
INDEX('Productivity Dump'!$E$4:$AJ$500,
MATCH($A271,'Productivity Dump'!$A$4:$A$500,0),
MATCH(CT$2,'Productivity Dump'!$E$3:$AJ$3,0)
),
IF(CT$3="Attendance",
INDEX('Attendance Dump'!$E$2:$AI$400,
MATCH($A271,'Attendance Dump'!$B$2:$B$400,0),
MATCH(CT$2,'Attendance Dump'!$E$1:$AI$1,0)
),
INDEX('Active Hour''s Dump'!$D$3:$AH$337,
MATCH($C271,'Active Hour''s Dump'!$A$3:$A$337,0),
MATCH(CT$2,'Active Hour''s Dump'!$D$2:$AH$2,0)
))),"")</f>
        <v>0</v>
      </c>
      <c r="CU271" s="13">
        <f>_xlfn.IFNA(IF(CU$3="Productivity",
INDEX('Productivity Dump'!$E$4:$AJ$500,
MATCH($A271,'Productivity Dump'!$A$4:$A$500,0),
MATCH(CU$2,'Productivity Dump'!$E$3:$AJ$3,0)
),
IF(CU$3="Attendance",
INDEX('Attendance Dump'!$E$2:$AI$400,
MATCH($A271,'Attendance Dump'!$B$2:$B$400,0),
MATCH(CU$2,'Attendance Dump'!$E$1:$AI$1,0)
),
INDEX('Active Hour''s Dump'!$D$3:$AH$337,
MATCH($C271,'Active Hour''s Dump'!$A$3:$A$337,0),
MATCH(CU$2,'Active Hour''s Dump'!$D$2:$AH$2,0)
))),"")</f>
        <v>0</v>
      </c>
      <c r="CV271" s="54">
        <f>_xlfn.IFNA(IF(CV$3="Productivity",
INDEX('Productivity Dump'!$E$4:$AJ$500,
MATCH($A271,'Productivity Dump'!$A$4:$A$500,0),
MATCH(CV$2,'Productivity Dump'!$E$3:$AJ$3,0)
),
IF(CV$3="Attendance",
INDEX('Attendance Dump'!$E$2:$AI$400,
MATCH($A271,'Attendance Dump'!$B$2:$B$400,0),
MATCH(CV$2,'Attendance Dump'!$E$1:$AI$1,0)
),
INDEX('Active Hour''s Dump'!$D$3:$AH$337,
MATCH($C271,'Active Hour''s Dump'!$A$3:$A$337,0),
MATCH(CV$2,'Active Hour''s Dump'!$D$2:$AH$2,0)
))),"")</f>
        <v>0</v>
      </c>
      <c r="CW271" s="13"/>
      <c r="CX271" s="13"/>
      <c r="CY271" s="54"/>
      <c r="DA271" s="57">
        <f t="shared" si="87"/>
        <v>112.83333333333334</v>
      </c>
      <c r="DB271" s="35">
        <f t="shared" si="88"/>
        <v>15443.472000000002</v>
      </c>
      <c r="DC271" s="35">
        <f t="shared" si="91"/>
        <v>3156.5279999999984</v>
      </c>
      <c r="DD271" s="35">
        <f t="shared" ca="1" si="92"/>
        <v>0</v>
      </c>
      <c r="DF271" s="32" cm="1">
        <f t="array" ref="DF271">SUMPRODUCT(
    (MOD(COLUMN(H271:CV271) - COLUMN(H271), 3) = 0) *
    (H271:CV271 = 0) *
    (I271:CW271 = "P") *
    (COUNTIF(UKHoliday, H$2:CV$2) = 0)
)</f>
        <v>1</v>
      </c>
      <c r="DG271" s="33" cm="1">
        <f t="array" ref="DG271">SUMPRODUCT(
  (MOD(COLUMN(H271:CV271) - COLUMN(H271), 3) = 0) *
  (H271:CV271 &gt; 0) *
  (H271:CV271 &lt; 0.5 * IF(((WEEKDAY(H$2:CV$2, 2) = 1) + (WEEKDAY(H$2:CV$2, 2) = 6)), G271, F271)) *
  (I271:CW271 = "P") *
  (COUNTIF(UKHoliday, H$2:CV$2) = 0)
)</f>
        <v>0</v>
      </c>
      <c r="DH271" s="33" cm="1">
        <f t="array" ref="DH271">SUMPRODUCT(
  (MOD(COLUMN(H271:CV271) - COLUMN(H271), 3) = 0) *
  (H271:CV271 &gt; 0.5 * IF(((WEEKDAY(H$2:CV$2, 2) = 1) + (WEEKDAY(H$2:CV$2, 2) = 6)), $G271, $F271)) *
  (H271:CV271 &lt; 0.8 * IF(((WEEKDAY(H$2:CV$2, 2) = 1) + (WEEKDAY(H$2:CV$2, 2) = 6)), $G271, $F271)) *
  (I271:CW271 = "P") *
  (COUNTIF(UKHoliday, H$2:CV$2) = 0)
)</f>
        <v>2</v>
      </c>
      <c r="DI271" s="33" cm="1">
        <f t="array" ref="DI271">SUMPRODUCT(
  (MOD(COLUMN(H271:CV271) - COLUMN(H271), 3) = 0) *
  (H271:CV271 &gt; 0.8 * IF(((WEEKDAY(H$2:CV$2, 2) = 1) + (WEEKDAY(H$2:CV$2, 2) = 6)), $G271, $F271)) *
  (H271:CV271 &lt; 1 * IF(((WEEKDAY(H$2:CV$2, 2) = 1) + (WEEKDAY(H$2:CV$2, 2) = 6)), $G271, $F271)) *
  (I271:CW271 = "P") *
  (COUNTIF(UKHoliday, H$2:CV$2) = 0)
)</f>
        <v>13</v>
      </c>
    </row>
    <row r="272" spans="1:113" x14ac:dyDescent="0.3">
      <c r="A272" s="8" t="s">
        <v>358</v>
      </c>
      <c r="B272" s="36" t="s">
        <v>357</v>
      </c>
      <c r="C272" s="9" t="s">
        <v>855</v>
      </c>
      <c r="D272" s="62" t="s">
        <v>555</v>
      </c>
      <c r="E272" s="35">
        <v>18600</v>
      </c>
      <c r="F272" s="35">
        <f t="shared" si="89"/>
        <v>930</v>
      </c>
      <c r="G272" s="35">
        <f t="shared" si="90"/>
        <v>465</v>
      </c>
      <c r="H272" s="13">
        <f>_xlfn.IFNA(IF(H$3="Productivity",
INDEX('Productivity Dump'!$E$4:$AJ$500,
MATCH($A272,'Productivity Dump'!$A$4:$A$500,0),
MATCH(H$2,'Productivity Dump'!$E$3:$AJ$3,0)
),
IF(H$3="Attendance",
INDEX('Attendance Dump'!$E$2:$AI$400,
MATCH($A272,'Attendance Dump'!$B$2:$B$400,0),
MATCH(H$2,'Attendance Dump'!$E$1:$AI$1,0)
),
INDEX('Active Hour''s Dump'!$D$3:$AH$337,
MATCH($C272,'Active Hour''s Dump'!$A$3:$A$337,0),
MATCH(H$2,'Active Hour''s Dump'!$D$2:$AH$2,0)
))),"")</f>
        <v>1369.2669999999991</v>
      </c>
      <c r="I272" s="13" t="str">
        <f>_xlfn.IFNA(IF(I$3="Productivity",
INDEX('Productivity Dump'!$E$4:$AJ$500,
MATCH($A272,'Productivity Dump'!$A$4:$A$500,0),
MATCH(I$2,'Productivity Dump'!$E$3:$AJ$3,0)
),
IF(I$3="Attendance",
INDEX('Attendance Dump'!$E$2:$AI$400,
MATCH($A272,'Attendance Dump'!$B$2:$B$400,0),
MATCH(I$2,'Attendance Dump'!$E$1:$AI$1,0)
),
INDEX('Active Hour''s Dump'!$D$3:$AH$337,
MATCH($C272,'Active Hour''s Dump'!$A$3:$A$337,0),
MATCH(I$2,'Active Hour''s Dump'!$D$2:$AH$2,0)
))),"")</f>
        <v>P</v>
      </c>
      <c r="J272" s="54">
        <f>_xlfn.IFNA(IF(J$3="Productivity",
INDEX('Productivity Dump'!$E$4:$AJ$500,
MATCH($A272,'Productivity Dump'!$A$4:$A$500,0),
MATCH(J$2,'Productivity Dump'!$E$3:$AJ$3,0)
),
IF(J$3="Attendance",
INDEX('Attendance Dump'!$E$2:$AI$400,
MATCH($A272,'Attendance Dump'!$B$2:$B$400,0),
MATCH(J$2,'Attendance Dump'!$E$1:$AI$1,0)
),
INDEX('Active Hour''s Dump'!$D$3:$AH$337,
MATCH($C272,'Active Hour''s Dump'!$A$3:$A$337,0),
MATCH(J$2,'Active Hour''s Dump'!$D$2:$AH$2,0)
))),"")</f>
        <v>7</v>
      </c>
      <c r="K272" s="13">
        <f>_xlfn.IFNA(IF(K$3="Productivity",
INDEX('Productivity Dump'!$E$4:$AJ$500,
MATCH($A272,'Productivity Dump'!$A$4:$A$500,0),
MATCH(K$2,'Productivity Dump'!$E$3:$AJ$3,0)
),
IF(K$3="Attendance",
INDEX('Attendance Dump'!$E$2:$AI$400,
MATCH($A272,'Attendance Dump'!$B$2:$B$400,0),
MATCH(K$2,'Attendance Dump'!$E$1:$AI$1,0)
),
INDEX('Active Hour''s Dump'!$D$3:$AH$337,
MATCH($C272,'Active Hour''s Dump'!$A$3:$A$337,0),
MATCH(K$2,'Active Hour''s Dump'!$D$2:$AH$2,0)
))),"")</f>
        <v>1053.1010000000001</v>
      </c>
      <c r="L272" s="13" t="str">
        <f>_xlfn.IFNA(IF(L$3="Productivity",
INDEX('Productivity Dump'!$E$4:$AJ$500,
MATCH($A272,'Productivity Dump'!$A$4:$A$500,0),
MATCH(L$2,'Productivity Dump'!$E$3:$AJ$3,0)
),
IF(L$3="Attendance",
INDEX('Attendance Dump'!$E$2:$AI$400,
MATCH($A272,'Attendance Dump'!$B$2:$B$400,0),
MATCH(L$2,'Attendance Dump'!$E$1:$AI$1,0)
),
INDEX('Active Hour''s Dump'!$D$3:$AH$337,
MATCH($C272,'Active Hour''s Dump'!$A$3:$A$337,0),
MATCH(L$2,'Active Hour''s Dump'!$D$2:$AH$2,0)
))),"")</f>
        <v>P</v>
      </c>
      <c r="M272" s="54">
        <f>_xlfn.IFNA(IF(M$3="Productivity",
INDEX('Productivity Dump'!$E$4:$AJ$500,
MATCH($A272,'Productivity Dump'!$A$4:$A$500,0),
MATCH(M$2,'Productivity Dump'!$E$3:$AJ$3,0)
),
IF(M$3="Attendance",
INDEX('Attendance Dump'!$E$2:$AI$400,
MATCH($A272,'Attendance Dump'!$B$2:$B$400,0),
MATCH(M$2,'Attendance Dump'!$E$1:$AI$1,0)
),
INDEX('Active Hour''s Dump'!$D$3:$AH$337,
MATCH($C272,'Active Hour''s Dump'!$A$3:$A$337,0),
MATCH(M$2,'Active Hour''s Dump'!$D$2:$AH$2,0)
))),"")</f>
        <v>4.6666666666666696</v>
      </c>
      <c r="N272" s="13">
        <f>_xlfn.IFNA(IF(N$3="Productivity",
INDEX('Productivity Dump'!$E$4:$AJ$500,
MATCH($A272,'Productivity Dump'!$A$4:$A$500,0),
MATCH(N$2,'Productivity Dump'!$E$3:$AJ$3,0)
),
IF(N$3="Attendance",
INDEX('Attendance Dump'!$E$2:$AI$400,
MATCH($A272,'Attendance Dump'!$B$2:$B$400,0),
MATCH(N$2,'Attendance Dump'!$E$1:$AI$1,0)
),
INDEX('Active Hour''s Dump'!$D$3:$AH$337,
MATCH($C272,'Active Hour''s Dump'!$A$3:$A$337,0),
MATCH(N$2,'Active Hour''s Dump'!$D$2:$AH$2,0)
))),"")</f>
        <v>481.52000000000004</v>
      </c>
      <c r="O272" s="13" t="str">
        <f>_xlfn.IFNA(IF(O$3="Productivity",
INDEX('Productivity Dump'!$E$4:$AJ$500,
MATCH($A272,'Productivity Dump'!$A$4:$A$500,0),
MATCH(O$2,'Productivity Dump'!$E$3:$AJ$3,0)
),
IF(O$3="Attendance",
INDEX('Attendance Dump'!$E$2:$AI$400,
MATCH($A272,'Attendance Dump'!$B$2:$B$400,0),
MATCH(O$2,'Attendance Dump'!$E$1:$AI$1,0)
),
INDEX('Active Hour''s Dump'!$D$3:$AH$337,
MATCH($C272,'Active Hour''s Dump'!$A$3:$A$337,0),
MATCH(O$2,'Active Hour''s Dump'!$D$2:$AH$2,0)
))),"")</f>
        <v>P</v>
      </c>
      <c r="P272" s="54">
        <f>_xlfn.IFNA(IF(P$3="Productivity",
INDEX('Productivity Dump'!$E$4:$AJ$500,
MATCH($A272,'Productivity Dump'!$A$4:$A$500,0),
MATCH(P$2,'Productivity Dump'!$E$3:$AJ$3,0)
),
IF(P$3="Attendance",
INDEX('Attendance Dump'!$E$2:$AI$400,
MATCH($A272,'Attendance Dump'!$B$2:$B$400,0),
MATCH(P$2,'Attendance Dump'!$E$1:$AI$1,0)
),
INDEX('Active Hour''s Dump'!$D$3:$AH$337,
MATCH($C272,'Active Hour''s Dump'!$A$3:$A$337,0),
MATCH(P$2,'Active Hour''s Dump'!$D$2:$AH$2,0)
))),"")</f>
        <v>4.0833333333333304</v>
      </c>
      <c r="Q272" s="13">
        <f>_xlfn.IFNA(IF(Q$3="Productivity",
INDEX('Productivity Dump'!$E$4:$AJ$500,
MATCH($A272,'Productivity Dump'!$A$4:$A$500,0),
MATCH(Q$2,'Productivity Dump'!$E$3:$AJ$3,0)
),
IF(Q$3="Attendance",
INDEX('Attendance Dump'!$E$2:$AI$400,
MATCH($A272,'Attendance Dump'!$B$2:$B$400,0),
MATCH(Q$2,'Attendance Dump'!$E$1:$AI$1,0)
),
INDEX('Active Hour''s Dump'!$D$3:$AH$337,
MATCH($C272,'Active Hour''s Dump'!$A$3:$A$337,0),
MATCH(Q$2,'Active Hour''s Dump'!$D$2:$AH$2,0)
))),"")</f>
        <v>151.95000000000002</v>
      </c>
      <c r="R272" s="13" t="str">
        <f>_xlfn.IFNA(IF(R$3="Productivity",
INDEX('Productivity Dump'!$E$4:$AJ$500,
MATCH($A272,'Productivity Dump'!$A$4:$A$500,0),
MATCH(R$2,'Productivity Dump'!$E$3:$AJ$3,0)
),
IF(R$3="Attendance",
INDEX('Attendance Dump'!$E$2:$AI$400,
MATCH($A272,'Attendance Dump'!$B$2:$B$400,0),
MATCH(R$2,'Attendance Dump'!$E$1:$AI$1,0)
),
INDEX('Active Hour''s Dump'!$D$3:$AH$337,
MATCH($C272,'Active Hour''s Dump'!$A$3:$A$337,0),
MATCH(R$2,'Active Hour''s Dump'!$D$2:$AH$2,0)
))),"")</f>
        <v>WO</v>
      </c>
      <c r="S272" s="54">
        <f>_xlfn.IFNA(IF(S$3="Productivity",
INDEX('Productivity Dump'!$E$4:$AJ$500,
MATCH($A272,'Productivity Dump'!$A$4:$A$500,0),
MATCH(S$2,'Productivity Dump'!$E$3:$AJ$3,0)
),
IF(S$3="Attendance",
INDEX('Attendance Dump'!$E$2:$AI$400,
MATCH($A272,'Attendance Dump'!$B$2:$B$400,0),
MATCH(S$2,'Attendance Dump'!$E$1:$AI$1,0)
),
INDEX('Active Hour''s Dump'!$D$3:$AH$337,
MATCH($C272,'Active Hour''s Dump'!$A$3:$A$337,0),
MATCH(S$2,'Active Hour''s Dump'!$D$2:$AH$2,0)
))),"")</f>
        <v>1.5</v>
      </c>
      <c r="T272" s="13">
        <f>_xlfn.IFNA(IF(T$3="Productivity",
INDEX('Productivity Dump'!$E$4:$AJ$500,
MATCH($A272,'Productivity Dump'!$A$4:$A$500,0),
MATCH(T$2,'Productivity Dump'!$E$3:$AJ$3,0)
),
IF(T$3="Attendance",
INDEX('Attendance Dump'!$E$2:$AI$400,
MATCH($A272,'Attendance Dump'!$B$2:$B$400,0),
MATCH(T$2,'Attendance Dump'!$E$1:$AI$1,0)
),
INDEX('Active Hour''s Dump'!$D$3:$AH$337,
MATCH($C272,'Active Hour''s Dump'!$A$3:$A$337,0),
MATCH(T$2,'Active Hour''s Dump'!$D$2:$AH$2,0)
))),"")</f>
        <v>537.15499999999997</v>
      </c>
      <c r="U272" s="13" t="str">
        <f>_xlfn.IFNA(IF(U$3="Productivity",
INDEX('Productivity Dump'!$E$4:$AJ$500,
MATCH($A272,'Productivity Dump'!$A$4:$A$500,0),
MATCH(U$2,'Productivity Dump'!$E$3:$AJ$3,0)
),
IF(U$3="Attendance",
INDEX('Attendance Dump'!$E$2:$AI$400,
MATCH($A272,'Attendance Dump'!$B$2:$B$400,0),
MATCH(U$2,'Attendance Dump'!$E$1:$AI$1,0)
),
INDEX('Active Hour''s Dump'!$D$3:$AH$337,
MATCH($C272,'Active Hour''s Dump'!$A$3:$A$337,0),
MATCH(U$2,'Active Hour''s Dump'!$D$2:$AH$2,0)
))),"")</f>
        <v>P</v>
      </c>
      <c r="V272" s="54">
        <f>_xlfn.IFNA(IF(V$3="Productivity",
INDEX('Productivity Dump'!$E$4:$AJ$500,
MATCH($A272,'Productivity Dump'!$A$4:$A$500,0),
MATCH(V$2,'Productivity Dump'!$E$3:$AJ$3,0)
),
IF(V$3="Attendance",
INDEX('Attendance Dump'!$E$2:$AI$400,
MATCH($A272,'Attendance Dump'!$B$2:$B$400,0),
MATCH(V$2,'Attendance Dump'!$E$1:$AI$1,0)
),
INDEX('Active Hour''s Dump'!$D$3:$AH$337,
MATCH($C272,'Active Hour''s Dump'!$A$3:$A$337,0),
MATCH(V$2,'Active Hour''s Dump'!$D$2:$AH$2,0)
))),"")</f>
        <v>3.25</v>
      </c>
      <c r="W272" s="13">
        <f>_xlfn.IFNA(IF(W$3="Productivity",
INDEX('Productivity Dump'!$E$4:$AJ$500,
MATCH($A272,'Productivity Dump'!$A$4:$A$500,0),
MATCH(W$2,'Productivity Dump'!$E$3:$AJ$3,0)
),
IF(W$3="Attendance",
INDEX('Attendance Dump'!$E$2:$AI$400,
MATCH($A272,'Attendance Dump'!$B$2:$B$400,0),
MATCH(W$2,'Attendance Dump'!$E$1:$AI$1,0)
),
INDEX('Active Hour''s Dump'!$D$3:$AH$337,
MATCH($C272,'Active Hour''s Dump'!$A$3:$A$337,0),
MATCH(W$2,'Active Hour''s Dump'!$D$2:$AH$2,0)
))),"")</f>
        <v>833.827</v>
      </c>
      <c r="X272" s="13" t="str">
        <f>_xlfn.IFNA(IF(X$3="Productivity",
INDEX('Productivity Dump'!$E$4:$AJ$500,
MATCH($A272,'Productivity Dump'!$A$4:$A$500,0),
MATCH(X$2,'Productivity Dump'!$E$3:$AJ$3,0)
),
IF(X$3="Attendance",
INDEX('Attendance Dump'!$E$2:$AI$400,
MATCH($A272,'Attendance Dump'!$B$2:$B$400,0),
MATCH(X$2,'Attendance Dump'!$E$1:$AI$1,0)
),
INDEX('Active Hour''s Dump'!$D$3:$AH$337,
MATCH($C272,'Active Hour''s Dump'!$A$3:$A$337,0),
MATCH(X$2,'Active Hour''s Dump'!$D$2:$AH$2,0)
))),"")</f>
        <v>P</v>
      </c>
      <c r="Y272" s="54">
        <f>_xlfn.IFNA(IF(Y$3="Productivity",
INDEX('Productivity Dump'!$E$4:$AJ$500,
MATCH($A272,'Productivity Dump'!$A$4:$A$500,0),
MATCH(Y$2,'Productivity Dump'!$E$3:$AJ$3,0)
),
IF(Y$3="Attendance",
INDEX('Attendance Dump'!$E$2:$AI$400,
MATCH($A272,'Attendance Dump'!$B$2:$B$400,0),
MATCH(Y$2,'Attendance Dump'!$E$1:$AI$1,0)
),
INDEX('Active Hour''s Dump'!$D$3:$AH$337,
MATCH($C272,'Active Hour''s Dump'!$A$3:$A$337,0),
MATCH(Y$2,'Active Hour''s Dump'!$D$2:$AH$2,0)
))),"")</f>
        <v>5.8333333333333304</v>
      </c>
      <c r="Z272" s="13">
        <f>_xlfn.IFNA(IF(Z$3="Productivity",
INDEX('Productivity Dump'!$E$4:$AJ$500,
MATCH($A272,'Productivity Dump'!$A$4:$A$500,0),
MATCH(Z$2,'Productivity Dump'!$E$3:$AJ$3,0)
),
IF(Z$3="Attendance",
INDEX('Attendance Dump'!$E$2:$AI$400,
MATCH($A272,'Attendance Dump'!$B$2:$B$400,0),
MATCH(Z$2,'Attendance Dump'!$E$1:$AI$1,0)
),
INDEX('Active Hour''s Dump'!$D$3:$AH$337,
MATCH($C272,'Active Hour''s Dump'!$A$3:$A$337,0),
MATCH(Z$2,'Active Hour''s Dump'!$D$2:$AH$2,0)
))),"")</f>
        <v>1015.4099999999999</v>
      </c>
      <c r="AA272" s="13" t="str">
        <f>_xlfn.IFNA(IF(AA$3="Productivity",
INDEX('Productivity Dump'!$E$4:$AJ$500,
MATCH($A272,'Productivity Dump'!$A$4:$A$500,0),
MATCH(AA$2,'Productivity Dump'!$E$3:$AJ$3,0)
),
IF(AA$3="Attendance",
INDEX('Attendance Dump'!$E$2:$AI$400,
MATCH($A272,'Attendance Dump'!$B$2:$B$400,0),
MATCH(AA$2,'Attendance Dump'!$E$1:$AI$1,0)
),
INDEX('Active Hour''s Dump'!$D$3:$AH$337,
MATCH($C272,'Active Hour''s Dump'!$A$3:$A$337,0),
MATCH(AA$2,'Active Hour''s Dump'!$D$2:$AH$2,0)
))),"")</f>
        <v>DL</v>
      </c>
      <c r="AB272" s="54">
        <f>_xlfn.IFNA(IF(AB$3="Productivity",
INDEX('Productivity Dump'!$E$4:$AJ$500,
MATCH($A272,'Productivity Dump'!$A$4:$A$500,0),
MATCH(AB$2,'Productivity Dump'!$E$3:$AJ$3,0)
),
IF(AB$3="Attendance",
INDEX('Attendance Dump'!$E$2:$AI$400,
MATCH($A272,'Attendance Dump'!$B$2:$B$400,0),
MATCH(AB$2,'Attendance Dump'!$E$1:$AI$1,0)
),
INDEX('Active Hour''s Dump'!$D$3:$AH$337,
MATCH($C272,'Active Hour''s Dump'!$A$3:$A$337,0),
MATCH(AB$2,'Active Hour''s Dump'!$D$2:$AH$2,0)
))),"")</f>
        <v>7.75</v>
      </c>
      <c r="AC272" s="13">
        <f>_xlfn.IFNA(IF(AC$3="Productivity",
INDEX('Productivity Dump'!$E$4:$AJ$500,
MATCH($A272,'Productivity Dump'!$A$4:$A$500,0),
MATCH(AC$2,'Productivity Dump'!$E$3:$AJ$3,0)
),
IF(AC$3="Attendance",
INDEX('Attendance Dump'!$E$2:$AI$400,
MATCH($A272,'Attendance Dump'!$B$2:$B$400,0),
MATCH(AC$2,'Attendance Dump'!$E$1:$AI$1,0)
),
INDEX('Active Hour''s Dump'!$D$3:$AH$337,
MATCH($C272,'Active Hour''s Dump'!$A$3:$A$337,0),
MATCH(AC$2,'Active Hour''s Dump'!$D$2:$AH$2,0)
))),"")</f>
        <v>924.72200000000009</v>
      </c>
      <c r="AD272" s="13" t="str">
        <f>_xlfn.IFNA(IF(AD$3="Productivity",
INDEX('Productivity Dump'!$E$4:$AJ$500,
MATCH($A272,'Productivity Dump'!$A$4:$A$500,0),
MATCH(AD$2,'Productivity Dump'!$E$3:$AJ$3,0)
),
IF(AD$3="Attendance",
INDEX('Attendance Dump'!$E$2:$AI$400,
MATCH($A272,'Attendance Dump'!$B$2:$B$400,0),
MATCH(AD$2,'Attendance Dump'!$E$1:$AI$1,0)
),
INDEX('Active Hour''s Dump'!$D$3:$AH$337,
MATCH($C272,'Active Hour''s Dump'!$A$3:$A$337,0),
MATCH(AD$2,'Active Hour''s Dump'!$D$2:$AH$2,0)
))),"")</f>
        <v>P</v>
      </c>
      <c r="AE272" s="54">
        <f>_xlfn.IFNA(IF(AE$3="Productivity",
INDEX('Productivity Dump'!$E$4:$AJ$500,
MATCH($A272,'Productivity Dump'!$A$4:$A$500,0),
MATCH(AE$2,'Productivity Dump'!$E$3:$AJ$3,0)
),
IF(AE$3="Attendance",
INDEX('Attendance Dump'!$E$2:$AI$400,
MATCH($A272,'Attendance Dump'!$B$2:$B$400,0),
MATCH(AE$2,'Attendance Dump'!$E$1:$AI$1,0)
),
INDEX('Active Hour''s Dump'!$D$3:$AH$337,
MATCH($C272,'Active Hour''s Dump'!$A$3:$A$337,0),
MATCH(AE$2,'Active Hour''s Dump'!$D$2:$AH$2,0)
))),"")</f>
        <v>7.4166666666666696</v>
      </c>
      <c r="AF272" s="13">
        <f>_xlfn.IFNA(IF(AF$3="Productivity",
INDEX('Productivity Dump'!$E$4:$AJ$500,
MATCH($A272,'Productivity Dump'!$A$4:$A$500,0),
MATCH(AF$2,'Productivity Dump'!$E$3:$AJ$3,0)
),
IF(AF$3="Attendance",
INDEX('Attendance Dump'!$E$2:$AI$400,
MATCH($A272,'Attendance Dump'!$B$2:$B$400,0),
MATCH(AF$2,'Attendance Dump'!$E$1:$AI$1,0)
),
INDEX('Active Hour''s Dump'!$D$3:$AH$337,
MATCH($C272,'Active Hour''s Dump'!$A$3:$A$337,0),
MATCH(AF$2,'Active Hour''s Dump'!$D$2:$AH$2,0)
))),"")</f>
        <v>205.09700000000001</v>
      </c>
      <c r="AG272" s="13" t="str">
        <f>_xlfn.IFNA(IF(AG$3="Productivity",
INDEX('Productivity Dump'!$E$4:$AJ$500,
MATCH($A272,'Productivity Dump'!$A$4:$A$500,0),
MATCH(AG$2,'Productivity Dump'!$E$3:$AJ$3,0)
),
IF(AG$3="Attendance",
INDEX('Attendance Dump'!$E$2:$AI$400,
MATCH($A272,'Attendance Dump'!$B$2:$B$400,0),
MATCH(AG$2,'Attendance Dump'!$E$1:$AI$1,0)
),
INDEX('Active Hour''s Dump'!$D$3:$AH$337,
MATCH($C272,'Active Hour''s Dump'!$A$3:$A$337,0),
MATCH(AG$2,'Active Hour''s Dump'!$D$2:$AH$2,0)
))),"")</f>
        <v>SL</v>
      </c>
      <c r="AH272" s="54">
        <f>_xlfn.IFNA(IF(AH$3="Productivity",
INDEX('Productivity Dump'!$E$4:$AJ$500,
MATCH($A272,'Productivity Dump'!$A$4:$A$500,0),
MATCH(AH$2,'Productivity Dump'!$E$3:$AJ$3,0)
),
IF(AH$3="Attendance",
INDEX('Attendance Dump'!$E$2:$AI$400,
MATCH($A272,'Attendance Dump'!$B$2:$B$400,0),
MATCH(AH$2,'Attendance Dump'!$E$1:$AI$1,0)
),
INDEX('Active Hour''s Dump'!$D$3:$AH$337,
MATCH($C272,'Active Hour''s Dump'!$A$3:$A$337,0),
MATCH(AH$2,'Active Hour''s Dump'!$D$2:$AH$2,0)
))),"")</f>
        <v>4.0833333333333304</v>
      </c>
      <c r="AI272" s="13">
        <f>_xlfn.IFNA(IF(AI$3="Productivity",
INDEX('Productivity Dump'!$E$4:$AJ$500,
MATCH($A272,'Productivity Dump'!$A$4:$A$500,0),
MATCH(AI$2,'Productivity Dump'!$E$3:$AJ$3,0)
),
IF(AI$3="Attendance",
INDEX('Attendance Dump'!$E$2:$AI$400,
MATCH($A272,'Attendance Dump'!$B$2:$B$400,0),
MATCH(AI$2,'Attendance Dump'!$E$1:$AI$1,0)
),
INDEX('Active Hour''s Dump'!$D$3:$AH$337,
MATCH($C272,'Active Hour''s Dump'!$A$3:$A$337,0),
MATCH(AI$2,'Active Hour''s Dump'!$D$2:$AH$2,0)
))),"")</f>
        <v>911.89200000000017</v>
      </c>
      <c r="AJ272" s="13" t="str">
        <f>_xlfn.IFNA(IF(AJ$3="Productivity",
INDEX('Productivity Dump'!$E$4:$AJ$500,
MATCH($A272,'Productivity Dump'!$A$4:$A$500,0),
MATCH(AJ$2,'Productivity Dump'!$E$3:$AJ$3,0)
),
IF(AJ$3="Attendance",
INDEX('Attendance Dump'!$E$2:$AI$400,
MATCH($A272,'Attendance Dump'!$B$2:$B$400,0),
MATCH(AJ$2,'Attendance Dump'!$E$1:$AI$1,0)
),
INDEX('Active Hour''s Dump'!$D$3:$AH$337,
MATCH($C272,'Active Hour''s Dump'!$A$3:$A$337,0),
MATCH(AJ$2,'Active Hour''s Dump'!$D$2:$AH$2,0)
))),"")</f>
        <v>P</v>
      </c>
      <c r="AK272" s="54">
        <f>_xlfn.IFNA(IF(AK$3="Productivity",
INDEX('Productivity Dump'!$E$4:$AJ$500,
MATCH($A272,'Productivity Dump'!$A$4:$A$500,0),
MATCH(AK$2,'Productivity Dump'!$E$3:$AJ$3,0)
),
IF(AK$3="Attendance",
INDEX('Attendance Dump'!$E$2:$AI$400,
MATCH($A272,'Attendance Dump'!$B$2:$B$400,0),
MATCH(AK$2,'Attendance Dump'!$E$1:$AI$1,0)
),
INDEX('Active Hour''s Dump'!$D$3:$AH$337,
MATCH($C272,'Active Hour''s Dump'!$A$3:$A$337,0),
MATCH(AK$2,'Active Hour''s Dump'!$D$2:$AH$2,0)
))),"")</f>
        <v>8.9166666666666696</v>
      </c>
      <c r="AL272" s="13">
        <f>_xlfn.IFNA(IF(AL$3="Productivity",
INDEX('Productivity Dump'!$E$4:$AJ$500,
MATCH($A272,'Productivity Dump'!$A$4:$A$500,0),
MATCH(AL$2,'Productivity Dump'!$E$3:$AJ$3,0)
),
IF(AL$3="Attendance",
INDEX('Attendance Dump'!$E$2:$AI$400,
MATCH($A272,'Attendance Dump'!$B$2:$B$400,0),
MATCH(AL$2,'Attendance Dump'!$E$1:$AI$1,0)
),
INDEX('Active Hour''s Dump'!$D$3:$AH$337,
MATCH($C272,'Active Hour''s Dump'!$A$3:$A$337,0),
MATCH(AL$2,'Active Hour''s Dump'!$D$2:$AH$2,0)
))),"")</f>
        <v>0</v>
      </c>
      <c r="AM272" s="13" t="str">
        <f>_xlfn.IFNA(IF(AM$3="Productivity",
INDEX('Productivity Dump'!$E$4:$AJ$500,
MATCH($A272,'Productivity Dump'!$A$4:$A$500,0),
MATCH(AM$2,'Productivity Dump'!$E$3:$AJ$3,0)
),
IF(AM$3="Attendance",
INDEX('Attendance Dump'!$E$2:$AI$400,
MATCH($A272,'Attendance Dump'!$B$2:$B$400,0),
MATCH(AM$2,'Attendance Dump'!$E$1:$AI$1,0)
),
INDEX('Active Hour''s Dump'!$D$3:$AH$337,
MATCH($C272,'Active Hour''s Dump'!$A$3:$A$337,0),
MATCH(AM$2,'Active Hour''s Dump'!$D$2:$AH$2,0)
))),"")</f>
        <v>WO</v>
      </c>
      <c r="AN272" s="54">
        <f>_xlfn.IFNA(IF(AN$3="Productivity",
INDEX('Productivity Dump'!$E$4:$AJ$500,
MATCH($A272,'Productivity Dump'!$A$4:$A$500,0),
MATCH(AN$2,'Productivity Dump'!$E$3:$AJ$3,0)
),
IF(AN$3="Attendance",
INDEX('Attendance Dump'!$E$2:$AI$400,
MATCH($A272,'Attendance Dump'!$B$2:$B$400,0),
MATCH(AN$2,'Attendance Dump'!$E$1:$AI$1,0)
),
INDEX('Active Hour''s Dump'!$D$3:$AH$337,
MATCH($C272,'Active Hour''s Dump'!$A$3:$A$337,0),
MATCH(AN$2,'Active Hour''s Dump'!$D$2:$AH$2,0)
))),"")</f>
        <v>0</v>
      </c>
      <c r="AO272" s="13">
        <f>_xlfn.IFNA(IF(AO$3="Productivity",
INDEX('Productivity Dump'!$E$4:$AJ$500,
MATCH($A272,'Productivity Dump'!$A$4:$A$500,0),
MATCH(AO$2,'Productivity Dump'!$E$3:$AJ$3,0)
),
IF(AO$3="Attendance",
INDEX('Attendance Dump'!$E$2:$AI$400,
MATCH($A272,'Attendance Dump'!$B$2:$B$400,0),
MATCH(AO$2,'Attendance Dump'!$E$1:$AI$1,0)
),
INDEX('Active Hour''s Dump'!$D$3:$AH$337,
MATCH($C272,'Active Hour''s Dump'!$A$3:$A$337,0),
MATCH(AO$2,'Active Hour''s Dump'!$D$2:$AH$2,0)
))),"")</f>
        <v>534.73299999999995</v>
      </c>
      <c r="AP272" s="13" t="str">
        <f>_xlfn.IFNA(IF(AP$3="Productivity",
INDEX('Productivity Dump'!$E$4:$AJ$500,
MATCH($A272,'Productivity Dump'!$A$4:$A$500,0),
MATCH(AP$2,'Productivity Dump'!$E$3:$AJ$3,0)
),
IF(AP$3="Attendance",
INDEX('Attendance Dump'!$E$2:$AI$400,
MATCH($A272,'Attendance Dump'!$B$2:$B$400,0),
MATCH(AP$2,'Attendance Dump'!$E$1:$AI$1,0)
),
INDEX('Active Hour''s Dump'!$D$3:$AH$337,
MATCH($C272,'Active Hour''s Dump'!$A$3:$A$337,0),
MATCH(AP$2,'Active Hour''s Dump'!$D$2:$AH$2,0)
))),"")</f>
        <v>P</v>
      </c>
      <c r="AQ272" s="54">
        <f>_xlfn.IFNA(IF(AQ$3="Productivity",
INDEX('Productivity Dump'!$E$4:$AJ$500,
MATCH($A272,'Productivity Dump'!$A$4:$A$500,0),
MATCH(AQ$2,'Productivity Dump'!$E$3:$AJ$3,0)
),
IF(AQ$3="Attendance",
INDEX('Attendance Dump'!$E$2:$AI$400,
MATCH($A272,'Attendance Dump'!$B$2:$B$400,0),
MATCH(AQ$2,'Attendance Dump'!$E$1:$AI$1,0)
),
INDEX('Active Hour''s Dump'!$D$3:$AH$337,
MATCH($C272,'Active Hour''s Dump'!$A$3:$A$337,0),
MATCH(AQ$2,'Active Hour''s Dump'!$D$2:$AH$2,0)
))),"")</f>
        <v>5.6666666666666696</v>
      </c>
      <c r="AR272" s="13">
        <f>_xlfn.IFNA(IF(AR$3="Productivity",
INDEX('Productivity Dump'!$E$4:$AJ$500,
MATCH($A272,'Productivity Dump'!$A$4:$A$500,0),
MATCH(AR$2,'Productivity Dump'!$E$3:$AJ$3,0)
),
IF(AR$3="Attendance",
INDEX('Attendance Dump'!$E$2:$AI$400,
MATCH($A272,'Attendance Dump'!$B$2:$B$400,0),
MATCH(AR$2,'Attendance Dump'!$E$1:$AI$1,0)
),
INDEX('Active Hour''s Dump'!$D$3:$AH$337,
MATCH($C272,'Active Hour''s Dump'!$A$3:$A$337,0),
MATCH(AR$2,'Active Hour''s Dump'!$D$2:$AH$2,0)
))),"")</f>
        <v>955.10200000000009</v>
      </c>
      <c r="AS272" s="13" t="str">
        <f>_xlfn.IFNA(IF(AS$3="Productivity",
INDEX('Productivity Dump'!$E$4:$AJ$500,
MATCH($A272,'Productivity Dump'!$A$4:$A$500,0),
MATCH(AS$2,'Productivity Dump'!$E$3:$AJ$3,0)
),
IF(AS$3="Attendance",
INDEX('Attendance Dump'!$E$2:$AI$400,
MATCH($A272,'Attendance Dump'!$B$2:$B$400,0),
MATCH(AS$2,'Attendance Dump'!$E$1:$AI$1,0)
),
INDEX('Active Hour''s Dump'!$D$3:$AH$337,
MATCH($C272,'Active Hour''s Dump'!$A$3:$A$337,0),
MATCH(AS$2,'Active Hour''s Dump'!$D$2:$AH$2,0)
))),"")</f>
        <v>P</v>
      </c>
      <c r="AT272" s="54">
        <f>_xlfn.IFNA(IF(AT$3="Productivity",
INDEX('Productivity Dump'!$E$4:$AJ$500,
MATCH($A272,'Productivity Dump'!$A$4:$A$500,0),
MATCH(AT$2,'Productivity Dump'!$E$3:$AJ$3,0)
),
IF(AT$3="Attendance",
INDEX('Attendance Dump'!$E$2:$AI$400,
MATCH($A272,'Attendance Dump'!$B$2:$B$400,0),
MATCH(AT$2,'Attendance Dump'!$E$1:$AI$1,0)
),
INDEX('Active Hour''s Dump'!$D$3:$AH$337,
MATCH($C272,'Active Hour''s Dump'!$A$3:$A$337,0),
MATCH(AT$2,'Active Hour''s Dump'!$D$2:$AH$2,0)
))),"")</f>
        <v>9</v>
      </c>
      <c r="AU272" s="13">
        <f>_xlfn.IFNA(IF(AU$3="Productivity",
INDEX('Productivity Dump'!$E$4:$AJ$500,
MATCH($A272,'Productivity Dump'!$A$4:$A$500,0),
MATCH(AU$2,'Productivity Dump'!$E$3:$AJ$3,0)
),
IF(AU$3="Attendance",
INDEX('Attendance Dump'!$E$2:$AI$400,
MATCH($A272,'Attendance Dump'!$B$2:$B$400,0),
MATCH(AU$2,'Attendance Dump'!$E$1:$AI$1,0)
),
INDEX('Active Hour''s Dump'!$D$3:$AH$337,
MATCH($C272,'Active Hour''s Dump'!$A$3:$A$337,0),
MATCH(AU$2,'Active Hour''s Dump'!$D$2:$AH$2,0)
))),"")</f>
        <v>952.68700000000001</v>
      </c>
      <c r="AV272" s="13" t="str">
        <f>_xlfn.IFNA(IF(AV$3="Productivity",
INDEX('Productivity Dump'!$E$4:$AJ$500,
MATCH($A272,'Productivity Dump'!$A$4:$A$500,0),
MATCH(AV$2,'Productivity Dump'!$E$3:$AJ$3,0)
),
IF(AV$3="Attendance",
INDEX('Attendance Dump'!$E$2:$AI$400,
MATCH($A272,'Attendance Dump'!$B$2:$B$400,0),
MATCH(AV$2,'Attendance Dump'!$E$1:$AI$1,0)
),
INDEX('Active Hour''s Dump'!$D$3:$AH$337,
MATCH($C272,'Active Hour''s Dump'!$A$3:$A$337,0),
MATCH(AV$2,'Active Hour''s Dump'!$D$2:$AH$2,0)
))),"")</f>
        <v>P</v>
      </c>
      <c r="AW272" s="54">
        <f>_xlfn.IFNA(IF(AW$3="Productivity",
INDEX('Productivity Dump'!$E$4:$AJ$500,
MATCH($A272,'Productivity Dump'!$A$4:$A$500,0),
MATCH(AW$2,'Productivity Dump'!$E$3:$AJ$3,0)
),
IF(AW$3="Attendance",
INDEX('Attendance Dump'!$E$2:$AI$400,
MATCH($A272,'Attendance Dump'!$B$2:$B$400,0),
MATCH(AW$2,'Attendance Dump'!$E$1:$AI$1,0)
),
INDEX('Active Hour''s Dump'!$D$3:$AH$337,
MATCH($C272,'Active Hour''s Dump'!$A$3:$A$337,0),
MATCH(AW$2,'Active Hour''s Dump'!$D$2:$AH$2,0)
))),"")</f>
        <v>9.0833333333333304</v>
      </c>
      <c r="AX272" s="13">
        <f>_xlfn.IFNA(IF(AX$3="Productivity",
INDEX('Productivity Dump'!$E$4:$AJ$500,
MATCH($A272,'Productivity Dump'!$A$4:$A$500,0),
MATCH(AX$2,'Productivity Dump'!$E$3:$AJ$3,0)
),
IF(AX$3="Attendance",
INDEX('Attendance Dump'!$E$2:$AI$400,
MATCH($A272,'Attendance Dump'!$B$2:$B$400,0),
MATCH(AX$2,'Attendance Dump'!$E$1:$AI$1,0)
),
INDEX('Active Hour''s Dump'!$D$3:$AH$337,
MATCH($C272,'Active Hour''s Dump'!$A$3:$A$337,0),
MATCH(AX$2,'Active Hour''s Dump'!$D$2:$AH$2,0)
))),"")</f>
        <v>900.65000000000009</v>
      </c>
      <c r="AY272" s="13" t="str">
        <f>_xlfn.IFNA(IF(AY$3="Productivity",
INDEX('Productivity Dump'!$E$4:$AJ$500,
MATCH($A272,'Productivity Dump'!$A$4:$A$500,0),
MATCH(AY$2,'Productivity Dump'!$E$3:$AJ$3,0)
),
IF(AY$3="Attendance",
INDEX('Attendance Dump'!$E$2:$AI$400,
MATCH($A272,'Attendance Dump'!$B$2:$B$400,0),
MATCH(AY$2,'Attendance Dump'!$E$1:$AI$1,0)
),
INDEX('Active Hour''s Dump'!$D$3:$AH$337,
MATCH($C272,'Active Hour''s Dump'!$A$3:$A$337,0),
MATCH(AY$2,'Active Hour''s Dump'!$D$2:$AH$2,0)
))),"")</f>
        <v>P</v>
      </c>
      <c r="AZ272" s="54">
        <f>_xlfn.IFNA(IF(AZ$3="Productivity",
INDEX('Productivity Dump'!$E$4:$AJ$500,
MATCH($A272,'Productivity Dump'!$A$4:$A$500,0),
MATCH(AZ$2,'Productivity Dump'!$E$3:$AJ$3,0)
),
IF(AZ$3="Attendance",
INDEX('Attendance Dump'!$E$2:$AI$400,
MATCH($A272,'Attendance Dump'!$B$2:$B$400,0),
MATCH(AZ$2,'Attendance Dump'!$E$1:$AI$1,0)
),
INDEX('Active Hour''s Dump'!$D$3:$AH$337,
MATCH($C272,'Active Hour''s Dump'!$A$3:$A$337,0),
MATCH(AZ$2,'Active Hour''s Dump'!$D$2:$AH$2,0)
))),"")</f>
        <v>8</v>
      </c>
      <c r="BA272" s="13">
        <f>_xlfn.IFNA(IF(BA$3="Productivity",
INDEX('Productivity Dump'!$E$4:$AJ$500,
MATCH($A272,'Productivity Dump'!$A$4:$A$500,0),
MATCH(BA$2,'Productivity Dump'!$E$3:$AJ$3,0)
),
IF(BA$3="Attendance",
INDEX('Attendance Dump'!$E$2:$AI$400,
MATCH($A272,'Attendance Dump'!$B$2:$B$400,0),
MATCH(BA$2,'Attendance Dump'!$E$1:$AI$1,0)
),
INDEX('Active Hour''s Dump'!$D$3:$AH$337,
MATCH($C272,'Active Hour''s Dump'!$A$3:$A$337,0),
MATCH(BA$2,'Active Hour''s Dump'!$D$2:$AH$2,0)
))),"")</f>
        <v>543.92200000000003</v>
      </c>
      <c r="BB272" s="13" t="str">
        <f>_xlfn.IFNA(IF(BB$3="Productivity",
INDEX('Productivity Dump'!$E$4:$AJ$500,
MATCH($A272,'Productivity Dump'!$A$4:$A$500,0),
MATCH(BB$2,'Productivity Dump'!$E$3:$AJ$3,0)
),
IF(BB$3="Attendance",
INDEX('Attendance Dump'!$E$2:$AI$400,
MATCH($A272,'Attendance Dump'!$B$2:$B$400,0),
MATCH(BB$2,'Attendance Dump'!$E$1:$AI$1,0)
),
INDEX('Active Hour''s Dump'!$D$3:$AH$337,
MATCH($C272,'Active Hour''s Dump'!$A$3:$A$337,0),
MATCH(BB$2,'Active Hour''s Dump'!$D$2:$AH$2,0)
))),"")</f>
        <v>SL-HL</v>
      </c>
      <c r="BC272" s="54">
        <f>_xlfn.IFNA(IF(BC$3="Productivity",
INDEX('Productivity Dump'!$E$4:$AJ$500,
MATCH($A272,'Productivity Dump'!$A$4:$A$500,0),
MATCH(BC$2,'Productivity Dump'!$E$3:$AJ$3,0)
),
IF(BC$3="Attendance",
INDEX('Attendance Dump'!$E$2:$AI$400,
MATCH($A272,'Attendance Dump'!$B$2:$B$400,0),
MATCH(BC$2,'Attendance Dump'!$E$1:$AI$1,0)
),
INDEX('Active Hour''s Dump'!$D$3:$AH$337,
MATCH($C272,'Active Hour''s Dump'!$A$3:$A$337,0),
MATCH(BC$2,'Active Hour''s Dump'!$D$2:$AH$2,0)
))),"")</f>
        <v>7.4166666666666696</v>
      </c>
      <c r="BD272" s="13">
        <f>_xlfn.IFNA(IF(BD$3="Productivity",
INDEX('Productivity Dump'!$E$4:$AJ$500,
MATCH($A272,'Productivity Dump'!$A$4:$A$500,0),
MATCH(BD$2,'Productivity Dump'!$E$3:$AJ$3,0)
),
IF(BD$3="Attendance",
INDEX('Attendance Dump'!$E$2:$AI$400,
MATCH($A272,'Attendance Dump'!$B$2:$B$400,0),
MATCH(BD$2,'Attendance Dump'!$E$1:$AI$1,0)
),
INDEX('Active Hour''s Dump'!$D$3:$AH$337,
MATCH($C272,'Active Hour''s Dump'!$A$3:$A$337,0),
MATCH(BD$2,'Active Hour''s Dump'!$D$2:$AH$2,0)
))),"")</f>
        <v>247.125</v>
      </c>
      <c r="BE272" s="13" t="str">
        <f>_xlfn.IFNA(IF(BE$3="Productivity",
INDEX('Productivity Dump'!$E$4:$AJ$500,
MATCH($A272,'Productivity Dump'!$A$4:$A$500,0),
MATCH(BE$2,'Productivity Dump'!$E$3:$AJ$3,0)
),
IF(BE$3="Attendance",
INDEX('Attendance Dump'!$E$2:$AI$400,
MATCH($A272,'Attendance Dump'!$B$2:$B$400,0),
MATCH(BE$2,'Attendance Dump'!$E$1:$AI$1,0)
),
INDEX('Active Hour''s Dump'!$D$3:$AH$337,
MATCH($C272,'Active Hour''s Dump'!$A$3:$A$337,0),
MATCH(BE$2,'Active Hour''s Dump'!$D$2:$AH$2,0)
))),"")</f>
        <v>P</v>
      </c>
      <c r="BF272" s="54">
        <f>_xlfn.IFNA(IF(BF$3="Productivity",
INDEX('Productivity Dump'!$E$4:$AJ$500,
MATCH($A272,'Productivity Dump'!$A$4:$A$500,0),
MATCH(BF$2,'Productivity Dump'!$E$3:$AJ$3,0)
),
IF(BF$3="Attendance",
INDEX('Attendance Dump'!$E$2:$AI$400,
MATCH($A272,'Attendance Dump'!$B$2:$B$400,0),
MATCH(BF$2,'Attendance Dump'!$E$1:$AI$1,0)
),
INDEX('Active Hour''s Dump'!$D$3:$AH$337,
MATCH($C272,'Active Hour''s Dump'!$A$3:$A$337,0),
MATCH(BF$2,'Active Hour''s Dump'!$D$2:$AH$2,0)
))),"")</f>
        <v>4.9166666666666696</v>
      </c>
      <c r="BG272" s="13">
        <f>_xlfn.IFNA(IF(BG$3="Productivity",
INDEX('Productivity Dump'!$E$4:$AJ$500,
MATCH($A272,'Productivity Dump'!$A$4:$A$500,0),
MATCH(BG$2,'Productivity Dump'!$E$3:$AJ$3,0)
),
IF(BG$3="Attendance",
INDEX('Attendance Dump'!$E$2:$AI$400,
MATCH($A272,'Attendance Dump'!$B$2:$B$400,0),
MATCH(BG$2,'Attendance Dump'!$E$1:$AI$1,0)
),
INDEX('Active Hour''s Dump'!$D$3:$AH$337,
MATCH($C272,'Active Hour''s Dump'!$A$3:$A$337,0),
MATCH(BG$2,'Active Hour''s Dump'!$D$2:$AH$2,0)
))),"")</f>
        <v>0</v>
      </c>
      <c r="BH272" s="13" t="str">
        <f>_xlfn.IFNA(IF(BH$3="Productivity",
INDEX('Productivity Dump'!$E$4:$AJ$500,
MATCH($A272,'Productivity Dump'!$A$4:$A$500,0),
MATCH(BH$2,'Productivity Dump'!$E$3:$AJ$3,0)
),
IF(BH$3="Attendance",
INDEX('Attendance Dump'!$E$2:$AI$400,
MATCH($A272,'Attendance Dump'!$B$2:$B$400,0),
MATCH(BH$2,'Attendance Dump'!$E$1:$AI$1,0)
),
INDEX('Active Hour''s Dump'!$D$3:$AH$337,
MATCH($C272,'Active Hour''s Dump'!$A$3:$A$337,0),
MATCH(BH$2,'Active Hour''s Dump'!$D$2:$AH$2,0)
))),"")</f>
        <v>WO</v>
      </c>
      <c r="BI272" s="54">
        <f>_xlfn.IFNA(IF(BI$3="Productivity",
INDEX('Productivity Dump'!$E$4:$AJ$500,
MATCH($A272,'Productivity Dump'!$A$4:$A$500,0),
MATCH(BI$2,'Productivity Dump'!$E$3:$AJ$3,0)
),
IF(BI$3="Attendance",
INDEX('Attendance Dump'!$E$2:$AI$400,
MATCH($A272,'Attendance Dump'!$B$2:$B$400,0),
MATCH(BI$2,'Attendance Dump'!$E$1:$AI$1,0)
),
INDEX('Active Hour''s Dump'!$D$3:$AH$337,
MATCH($C272,'Active Hour''s Dump'!$A$3:$A$337,0),
MATCH(BI$2,'Active Hour''s Dump'!$D$2:$AH$2,0)
))),"")</f>
        <v>0</v>
      </c>
      <c r="BJ272" s="13">
        <f>_xlfn.IFNA(IF(BJ$3="Productivity",
INDEX('Productivity Dump'!$E$4:$AJ$500,
MATCH($A272,'Productivity Dump'!$A$4:$A$500,0),
MATCH(BJ$2,'Productivity Dump'!$E$3:$AJ$3,0)
),
IF(BJ$3="Attendance",
INDEX('Attendance Dump'!$E$2:$AI$400,
MATCH($A272,'Attendance Dump'!$B$2:$B$400,0),
MATCH(BJ$2,'Attendance Dump'!$E$1:$AI$1,0)
),
INDEX('Active Hour''s Dump'!$D$3:$AH$337,
MATCH($C272,'Active Hour''s Dump'!$A$3:$A$337,0),
MATCH(BJ$2,'Active Hour''s Dump'!$D$2:$AH$2,0)
))),"")</f>
        <v>343.05200000000002</v>
      </c>
      <c r="BK272" s="13" t="str">
        <f>_xlfn.IFNA(IF(BK$3="Productivity",
INDEX('Productivity Dump'!$E$4:$AJ$500,
MATCH($A272,'Productivity Dump'!$A$4:$A$500,0),
MATCH(BK$2,'Productivity Dump'!$E$3:$AJ$3,0)
),
IF(BK$3="Attendance",
INDEX('Attendance Dump'!$E$2:$AI$400,
MATCH($A272,'Attendance Dump'!$B$2:$B$400,0),
MATCH(BK$2,'Attendance Dump'!$E$1:$AI$1,0)
),
INDEX('Active Hour''s Dump'!$D$3:$AH$337,
MATCH($C272,'Active Hour''s Dump'!$A$3:$A$337,0),
MATCH(BK$2,'Active Hour''s Dump'!$D$2:$AH$2,0)
))),"")</f>
        <v>PL-HL</v>
      </c>
      <c r="BL272" s="54">
        <f>_xlfn.IFNA(IF(BL$3="Productivity",
INDEX('Productivity Dump'!$E$4:$AJ$500,
MATCH($A272,'Productivity Dump'!$A$4:$A$500,0),
MATCH(BL$2,'Productivity Dump'!$E$3:$AJ$3,0)
),
IF(BL$3="Attendance",
INDEX('Attendance Dump'!$E$2:$AI$400,
MATCH($A272,'Attendance Dump'!$B$2:$B$400,0),
MATCH(BL$2,'Attendance Dump'!$E$1:$AI$1,0)
),
INDEX('Active Hour''s Dump'!$D$3:$AH$337,
MATCH($C272,'Active Hour''s Dump'!$A$3:$A$337,0),
MATCH(BL$2,'Active Hour''s Dump'!$D$2:$AH$2,0)
))),"")</f>
        <v>5.9166666666666696</v>
      </c>
      <c r="BM272" s="13">
        <f>_xlfn.IFNA(IF(BM$3="Productivity",
INDEX('Productivity Dump'!$E$4:$AJ$500,
MATCH($A272,'Productivity Dump'!$A$4:$A$500,0),
MATCH(BM$2,'Productivity Dump'!$E$3:$AJ$3,0)
),
IF(BM$3="Attendance",
INDEX('Attendance Dump'!$E$2:$AI$400,
MATCH($A272,'Attendance Dump'!$B$2:$B$400,0),
MATCH(BM$2,'Attendance Dump'!$E$1:$AI$1,0)
),
INDEX('Active Hour''s Dump'!$D$3:$AH$337,
MATCH($C272,'Active Hour''s Dump'!$A$3:$A$337,0),
MATCH(BM$2,'Active Hour''s Dump'!$D$2:$AH$2,0)
))),"")</f>
        <v>214.01400000000001</v>
      </c>
      <c r="BN272" s="13" t="str">
        <f>_xlfn.IFNA(IF(BN$3="Productivity",
INDEX('Productivity Dump'!$E$4:$AJ$500,
MATCH($A272,'Productivity Dump'!$A$4:$A$500,0),
MATCH(BN$2,'Productivity Dump'!$E$3:$AJ$3,0)
),
IF(BN$3="Attendance",
INDEX('Attendance Dump'!$E$2:$AI$400,
MATCH($A272,'Attendance Dump'!$B$2:$B$400,0),
MATCH(BN$2,'Attendance Dump'!$E$1:$AI$1,0)
),
INDEX('Active Hour''s Dump'!$D$3:$AH$337,
MATCH($C272,'Active Hour''s Dump'!$A$3:$A$337,0),
MATCH(BN$2,'Active Hour''s Dump'!$D$2:$AH$2,0)
))),"")</f>
        <v>P</v>
      </c>
      <c r="BO272" s="54">
        <f>_xlfn.IFNA(IF(BO$3="Productivity",
INDEX('Productivity Dump'!$E$4:$AJ$500,
MATCH($A272,'Productivity Dump'!$A$4:$A$500,0),
MATCH(BO$2,'Productivity Dump'!$E$3:$AJ$3,0)
),
IF(BO$3="Attendance",
INDEX('Attendance Dump'!$E$2:$AI$400,
MATCH($A272,'Attendance Dump'!$B$2:$B$400,0),
MATCH(BO$2,'Attendance Dump'!$E$1:$AI$1,0)
),
INDEX('Active Hour''s Dump'!$D$3:$AH$337,
MATCH($C272,'Active Hour''s Dump'!$A$3:$A$337,0),
MATCH(BO$2,'Active Hour''s Dump'!$D$2:$AH$2,0)
))),"")</f>
        <v>4.4166666666666696</v>
      </c>
      <c r="BP272" s="13">
        <f>_xlfn.IFNA(IF(BP$3="Productivity",
INDEX('Productivity Dump'!$E$4:$AJ$500,
MATCH($A272,'Productivity Dump'!$A$4:$A$500,0),
MATCH(BP$2,'Productivity Dump'!$E$3:$AJ$3,0)
),
IF(BP$3="Attendance",
INDEX('Attendance Dump'!$E$2:$AI$400,
MATCH($A272,'Attendance Dump'!$B$2:$B$400,0),
MATCH(BP$2,'Attendance Dump'!$E$1:$AI$1,0)
),
INDEX('Active Hour''s Dump'!$D$3:$AH$337,
MATCH($C272,'Active Hour''s Dump'!$A$3:$A$337,0),
MATCH(BP$2,'Active Hour''s Dump'!$D$2:$AH$2,0)
))),"")</f>
        <v>699.1</v>
      </c>
      <c r="BQ272" s="13" t="str">
        <f>_xlfn.IFNA(IF(BQ$3="Productivity",
INDEX('Productivity Dump'!$E$4:$AJ$500,
MATCH($A272,'Productivity Dump'!$A$4:$A$500,0),
MATCH(BQ$2,'Productivity Dump'!$E$3:$AJ$3,0)
),
IF(BQ$3="Attendance",
INDEX('Attendance Dump'!$E$2:$AI$400,
MATCH($A272,'Attendance Dump'!$B$2:$B$400,0),
MATCH(BQ$2,'Attendance Dump'!$E$1:$AI$1,0)
),
INDEX('Active Hour''s Dump'!$D$3:$AH$337,
MATCH($C272,'Active Hour''s Dump'!$A$3:$A$337,0),
MATCH(BQ$2,'Active Hour''s Dump'!$D$2:$AH$2,0)
))),"")</f>
        <v>P</v>
      </c>
      <c r="BR272" s="54">
        <f>_xlfn.IFNA(IF(BR$3="Productivity",
INDEX('Productivity Dump'!$E$4:$AJ$500,
MATCH($A272,'Productivity Dump'!$A$4:$A$500,0),
MATCH(BR$2,'Productivity Dump'!$E$3:$AJ$3,0)
),
IF(BR$3="Attendance",
INDEX('Attendance Dump'!$E$2:$AI$400,
MATCH($A272,'Attendance Dump'!$B$2:$B$400,0),
MATCH(BR$2,'Attendance Dump'!$E$1:$AI$1,0)
),
INDEX('Active Hour''s Dump'!$D$3:$AH$337,
MATCH($C272,'Active Hour''s Dump'!$A$3:$A$337,0),
MATCH(BR$2,'Active Hour''s Dump'!$D$2:$AH$2,0)
))),"")</f>
        <v>10.5</v>
      </c>
      <c r="BS272" s="13">
        <f>_xlfn.IFNA(IF(BS$3="Productivity",
INDEX('Productivity Dump'!$E$4:$AJ$500,
MATCH($A272,'Productivity Dump'!$A$4:$A$500,0),
MATCH(BS$2,'Productivity Dump'!$E$3:$AJ$3,0)
),
IF(BS$3="Attendance",
INDEX('Attendance Dump'!$E$2:$AI$400,
MATCH($A272,'Attendance Dump'!$B$2:$B$400,0),
MATCH(BS$2,'Attendance Dump'!$E$1:$AI$1,0)
),
INDEX('Active Hour''s Dump'!$D$3:$AH$337,
MATCH($C272,'Active Hour''s Dump'!$A$3:$A$337,0),
MATCH(BS$2,'Active Hour''s Dump'!$D$2:$AH$2,0)
))),"")</f>
        <v>587.34399999999994</v>
      </c>
      <c r="BT272" s="13" t="str">
        <f>_xlfn.IFNA(IF(BT$3="Productivity",
INDEX('Productivity Dump'!$E$4:$AJ$500,
MATCH($A272,'Productivity Dump'!$A$4:$A$500,0),
MATCH(BT$2,'Productivity Dump'!$E$3:$AJ$3,0)
),
IF(BT$3="Attendance",
INDEX('Attendance Dump'!$E$2:$AI$400,
MATCH($A272,'Attendance Dump'!$B$2:$B$400,0),
MATCH(BT$2,'Attendance Dump'!$E$1:$AI$1,0)
),
INDEX('Active Hour''s Dump'!$D$3:$AH$337,
MATCH($C272,'Active Hour''s Dump'!$A$3:$A$337,0),
MATCH(BT$2,'Active Hour''s Dump'!$D$2:$AH$2,0)
))),"")</f>
        <v>H(P)</v>
      </c>
      <c r="BU272" s="54">
        <f>_xlfn.IFNA(IF(BU$3="Productivity",
INDEX('Productivity Dump'!$E$4:$AJ$500,
MATCH($A272,'Productivity Dump'!$A$4:$A$500,0),
MATCH(BU$2,'Productivity Dump'!$E$3:$AJ$3,0)
),
IF(BU$3="Attendance",
INDEX('Attendance Dump'!$E$2:$AI$400,
MATCH($A272,'Attendance Dump'!$B$2:$B$400,0),
MATCH(BU$2,'Attendance Dump'!$E$1:$AI$1,0)
),
INDEX('Active Hour''s Dump'!$D$3:$AH$337,
MATCH($C272,'Active Hour''s Dump'!$A$3:$A$337,0),
MATCH(BU$2,'Active Hour''s Dump'!$D$2:$AH$2,0)
))),"")</f>
        <v>8</v>
      </c>
      <c r="BV272" s="13">
        <f>_xlfn.IFNA(IF(BV$3="Productivity",
INDEX('Productivity Dump'!$E$4:$AJ$500,
MATCH($A272,'Productivity Dump'!$A$4:$A$500,0),
MATCH(BV$2,'Productivity Dump'!$E$3:$AJ$3,0)
),
IF(BV$3="Attendance",
INDEX('Attendance Dump'!$E$2:$AI$400,
MATCH($A272,'Attendance Dump'!$B$2:$B$400,0),
MATCH(BV$2,'Attendance Dump'!$E$1:$AI$1,0)
),
INDEX('Active Hour''s Dump'!$D$3:$AH$337,
MATCH($C272,'Active Hour''s Dump'!$A$3:$A$337,0),
MATCH(BV$2,'Active Hour''s Dump'!$D$2:$AH$2,0)
))),"")</f>
        <v>883.54199999999992</v>
      </c>
      <c r="BW272" s="13" t="str">
        <f>_xlfn.IFNA(IF(BW$3="Productivity",
INDEX('Productivity Dump'!$E$4:$AJ$500,
MATCH($A272,'Productivity Dump'!$A$4:$A$500,0),
MATCH(BW$2,'Productivity Dump'!$E$3:$AJ$3,0)
),
IF(BW$3="Attendance",
INDEX('Attendance Dump'!$E$2:$AI$400,
MATCH($A272,'Attendance Dump'!$B$2:$B$400,0),
MATCH(BW$2,'Attendance Dump'!$E$1:$AI$1,0)
),
INDEX('Active Hour''s Dump'!$D$3:$AH$337,
MATCH($C272,'Active Hour''s Dump'!$A$3:$A$337,0),
MATCH(BW$2,'Active Hour''s Dump'!$D$2:$AH$2,0)
))),"")</f>
        <v>P</v>
      </c>
      <c r="BX272" s="54">
        <f>_xlfn.IFNA(IF(BX$3="Productivity",
INDEX('Productivity Dump'!$E$4:$AJ$500,
MATCH($A272,'Productivity Dump'!$A$4:$A$500,0),
MATCH(BX$2,'Productivity Dump'!$E$3:$AJ$3,0)
),
IF(BX$3="Attendance",
INDEX('Attendance Dump'!$E$2:$AI$400,
MATCH($A272,'Attendance Dump'!$B$2:$B$400,0),
MATCH(BX$2,'Attendance Dump'!$E$1:$AI$1,0)
),
INDEX('Active Hour''s Dump'!$D$3:$AH$337,
MATCH($C272,'Active Hour''s Dump'!$A$3:$A$337,0),
MATCH(BX$2,'Active Hour''s Dump'!$D$2:$AH$2,0)
))),"")</f>
        <v>9</v>
      </c>
      <c r="BY272" s="13">
        <f>_xlfn.IFNA(IF(BY$3="Productivity",
INDEX('Productivity Dump'!$E$4:$AJ$500,
MATCH($A272,'Productivity Dump'!$A$4:$A$500,0),
MATCH(BY$2,'Productivity Dump'!$E$3:$AJ$3,0)
),
IF(BY$3="Attendance",
INDEX('Attendance Dump'!$E$2:$AI$400,
MATCH($A272,'Attendance Dump'!$B$2:$B$400,0),
MATCH(BY$2,'Attendance Dump'!$E$1:$AI$1,0)
),
INDEX('Active Hour''s Dump'!$D$3:$AH$337,
MATCH($C272,'Active Hour''s Dump'!$A$3:$A$337,0),
MATCH(BY$2,'Active Hour''s Dump'!$D$2:$AH$2,0)
))),"")</f>
        <v>0</v>
      </c>
      <c r="BZ272" s="13" t="str">
        <f>_xlfn.IFNA(IF(BZ$3="Productivity",
INDEX('Productivity Dump'!$E$4:$AJ$500,
MATCH($A272,'Productivity Dump'!$A$4:$A$500,0),
MATCH(BZ$2,'Productivity Dump'!$E$3:$AJ$3,0)
),
IF(BZ$3="Attendance",
INDEX('Attendance Dump'!$E$2:$AI$400,
MATCH($A272,'Attendance Dump'!$B$2:$B$400,0),
MATCH(BZ$2,'Attendance Dump'!$E$1:$AI$1,0)
),
INDEX('Active Hour''s Dump'!$D$3:$AH$337,
MATCH($C272,'Active Hour''s Dump'!$A$3:$A$337,0),
MATCH(BZ$2,'Active Hour''s Dump'!$D$2:$AH$2,0)
))),"")</f>
        <v>P</v>
      </c>
      <c r="CA272" s="54">
        <f>_xlfn.IFNA(IF(CA$3="Productivity",
INDEX('Productivity Dump'!$E$4:$AJ$500,
MATCH($A272,'Productivity Dump'!$A$4:$A$500,0),
MATCH(CA$2,'Productivity Dump'!$E$3:$AJ$3,0)
),
IF(CA$3="Attendance",
INDEX('Attendance Dump'!$E$2:$AI$400,
MATCH($A272,'Attendance Dump'!$B$2:$B$400,0),
MATCH(CA$2,'Attendance Dump'!$E$1:$AI$1,0)
),
INDEX('Active Hour''s Dump'!$D$3:$AH$337,
MATCH($C272,'Active Hour''s Dump'!$A$3:$A$337,0),
MATCH(CA$2,'Active Hour''s Dump'!$D$2:$AH$2,0)
))),"")</f>
        <v>0</v>
      </c>
      <c r="CB272" s="13">
        <f>_xlfn.IFNA(IF(CB$3="Productivity",
INDEX('Productivity Dump'!$E$4:$AJ$500,
MATCH($A272,'Productivity Dump'!$A$4:$A$500,0),
MATCH(CB$2,'Productivity Dump'!$E$3:$AJ$3,0)
),
IF(CB$3="Attendance",
INDEX('Attendance Dump'!$E$2:$AI$400,
MATCH($A272,'Attendance Dump'!$B$2:$B$400,0),
MATCH(CB$2,'Attendance Dump'!$E$1:$AI$1,0)
),
INDEX('Active Hour''s Dump'!$D$3:$AH$337,
MATCH($C272,'Active Hour''s Dump'!$A$3:$A$337,0),
MATCH(CB$2,'Active Hour''s Dump'!$D$2:$AH$2,0)
))),"")</f>
        <v>0</v>
      </c>
      <c r="CC272" s="13" t="str">
        <f>_xlfn.IFNA(IF(CC$3="Productivity",
INDEX('Productivity Dump'!$E$4:$AJ$500,
MATCH($A272,'Productivity Dump'!$A$4:$A$500,0),
MATCH(CC$2,'Productivity Dump'!$E$3:$AJ$3,0)
),
IF(CC$3="Attendance",
INDEX('Attendance Dump'!$E$2:$AI$400,
MATCH($A272,'Attendance Dump'!$B$2:$B$400,0),
MATCH(CC$2,'Attendance Dump'!$E$1:$AI$1,0)
),
INDEX('Active Hour''s Dump'!$D$3:$AH$337,
MATCH($C272,'Active Hour''s Dump'!$A$3:$A$337,0),
MATCH(CC$2,'Active Hour''s Dump'!$D$2:$AH$2,0)
))),"")</f>
        <v>WO</v>
      </c>
      <c r="CD272" s="54">
        <f>_xlfn.IFNA(IF(CD$3="Productivity",
INDEX('Productivity Dump'!$E$4:$AJ$500,
MATCH($A272,'Productivity Dump'!$A$4:$A$500,0),
MATCH(CD$2,'Productivity Dump'!$E$3:$AJ$3,0)
),
IF(CD$3="Attendance",
INDEX('Attendance Dump'!$E$2:$AI$400,
MATCH($A272,'Attendance Dump'!$B$2:$B$400,0),
MATCH(CD$2,'Attendance Dump'!$E$1:$AI$1,0)
),
INDEX('Active Hour''s Dump'!$D$3:$AH$337,
MATCH($C272,'Active Hour''s Dump'!$A$3:$A$337,0),
MATCH(CD$2,'Active Hour''s Dump'!$D$2:$AH$2,0)
))),"")</f>
        <v>0</v>
      </c>
      <c r="CE272" s="13">
        <f>_xlfn.IFNA(IF(CE$3="Productivity",
INDEX('Productivity Dump'!$E$4:$AJ$500,
MATCH($A272,'Productivity Dump'!$A$4:$A$500,0),
MATCH(CE$2,'Productivity Dump'!$E$3:$AJ$3,0)
),
IF(CE$3="Attendance",
INDEX('Attendance Dump'!$E$2:$AI$400,
MATCH($A272,'Attendance Dump'!$B$2:$B$400,0),
MATCH(CE$2,'Attendance Dump'!$E$1:$AI$1,0)
),
INDEX('Active Hour''s Dump'!$D$3:$AH$337,
MATCH($C272,'Active Hour''s Dump'!$A$3:$A$337,0),
MATCH(CE$2,'Active Hour''s Dump'!$D$2:$AH$2,0)
))),"")</f>
        <v>436.4849999999999</v>
      </c>
      <c r="CF272" s="13" t="str">
        <f>_xlfn.IFNA(IF(CF$3="Productivity",
INDEX('Productivity Dump'!$E$4:$AJ$500,
MATCH($A272,'Productivity Dump'!$A$4:$A$500,0),
MATCH(CF$2,'Productivity Dump'!$E$3:$AJ$3,0)
),
IF(CF$3="Attendance",
INDEX('Attendance Dump'!$E$2:$AI$400,
MATCH($A272,'Attendance Dump'!$B$2:$B$400,0),
MATCH(CF$2,'Attendance Dump'!$E$1:$AI$1,0)
),
INDEX('Active Hour''s Dump'!$D$3:$AH$337,
MATCH($C272,'Active Hour''s Dump'!$A$3:$A$337,0),
MATCH(CF$2,'Active Hour''s Dump'!$D$2:$AH$2,0)
))),"")</f>
        <v>P</v>
      </c>
      <c r="CG272" s="54">
        <f>_xlfn.IFNA(IF(CG$3="Productivity",
INDEX('Productivity Dump'!$E$4:$AJ$500,
MATCH($A272,'Productivity Dump'!$A$4:$A$500,0),
MATCH(CG$2,'Productivity Dump'!$E$3:$AJ$3,0)
),
IF(CG$3="Attendance",
INDEX('Attendance Dump'!$E$2:$AI$400,
MATCH($A272,'Attendance Dump'!$B$2:$B$400,0),
MATCH(CG$2,'Attendance Dump'!$E$1:$AI$1,0)
),
INDEX('Active Hour''s Dump'!$D$3:$AH$337,
MATCH($C272,'Active Hour''s Dump'!$A$3:$A$337,0),
MATCH(CG$2,'Active Hour''s Dump'!$D$2:$AH$2,0)
))),"")</f>
        <v>7.6666666666666696</v>
      </c>
      <c r="CH272" s="13">
        <f>_xlfn.IFNA(IF(CH$3="Productivity",
INDEX('Productivity Dump'!$E$4:$AJ$500,
MATCH($A272,'Productivity Dump'!$A$4:$A$500,0),
MATCH(CH$2,'Productivity Dump'!$E$3:$AJ$3,0)
),
IF(CH$3="Attendance",
INDEX('Attendance Dump'!$E$2:$AI$400,
MATCH($A272,'Attendance Dump'!$B$2:$B$400,0),
MATCH(CH$2,'Attendance Dump'!$E$1:$AI$1,0)
),
INDEX('Active Hour''s Dump'!$D$3:$AH$337,
MATCH($C272,'Active Hour''s Dump'!$A$3:$A$337,0),
MATCH(CH$2,'Active Hour''s Dump'!$D$2:$AH$2,0)
))),"")</f>
        <v>662.64999999999986</v>
      </c>
      <c r="CI272" s="13" t="str">
        <f>_xlfn.IFNA(IF(CI$3="Productivity",
INDEX('Productivity Dump'!$E$4:$AJ$500,
MATCH($A272,'Productivity Dump'!$A$4:$A$500,0),
MATCH(CI$2,'Productivity Dump'!$E$3:$AJ$3,0)
),
IF(CI$3="Attendance",
INDEX('Attendance Dump'!$E$2:$AI$400,
MATCH($A272,'Attendance Dump'!$B$2:$B$400,0),
MATCH(CI$2,'Attendance Dump'!$E$1:$AI$1,0)
),
INDEX('Active Hour''s Dump'!$D$3:$AH$337,
MATCH($C272,'Active Hour''s Dump'!$A$3:$A$337,0),
MATCH(CI$2,'Active Hour''s Dump'!$D$2:$AH$2,0)
))),"")</f>
        <v>P</v>
      </c>
      <c r="CJ272" s="54">
        <f>_xlfn.IFNA(IF(CJ$3="Productivity",
INDEX('Productivity Dump'!$E$4:$AJ$500,
MATCH($A272,'Productivity Dump'!$A$4:$A$500,0),
MATCH(CJ$2,'Productivity Dump'!$E$3:$AJ$3,0)
),
IF(CJ$3="Attendance",
INDEX('Attendance Dump'!$E$2:$AI$400,
MATCH($A272,'Attendance Dump'!$B$2:$B$400,0),
MATCH(CJ$2,'Attendance Dump'!$E$1:$AI$1,0)
),
INDEX('Active Hour''s Dump'!$D$3:$AH$337,
MATCH($C272,'Active Hour''s Dump'!$A$3:$A$337,0),
MATCH(CJ$2,'Active Hour''s Dump'!$D$2:$AH$2,0)
))),"")</f>
        <v>9.5</v>
      </c>
      <c r="CK272" s="13">
        <f>_xlfn.IFNA(IF(CK$3="Productivity",
INDEX('Productivity Dump'!$E$4:$AJ$500,
MATCH($A272,'Productivity Dump'!$A$4:$A$500,0),
MATCH(CK$2,'Productivity Dump'!$E$3:$AJ$3,0)
),
IF(CK$3="Attendance",
INDEX('Attendance Dump'!$E$2:$AI$400,
MATCH($A272,'Attendance Dump'!$B$2:$B$400,0),
MATCH(CK$2,'Attendance Dump'!$E$1:$AI$1,0)
),
INDEX('Active Hour''s Dump'!$D$3:$AH$337,
MATCH($C272,'Active Hour''s Dump'!$A$3:$A$337,0),
MATCH(CK$2,'Active Hour''s Dump'!$D$2:$AH$2,0)
))),"")</f>
        <v>583.96899999999994</v>
      </c>
      <c r="CL272" s="13" t="str">
        <f>_xlfn.IFNA(IF(CL$3="Productivity",
INDEX('Productivity Dump'!$E$4:$AJ$500,
MATCH($A272,'Productivity Dump'!$A$4:$A$500,0),
MATCH(CL$2,'Productivity Dump'!$E$3:$AJ$3,0)
),
IF(CL$3="Attendance",
INDEX('Attendance Dump'!$E$2:$AI$400,
MATCH($A272,'Attendance Dump'!$B$2:$B$400,0),
MATCH(CL$2,'Attendance Dump'!$E$1:$AI$1,0)
),
INDEX('Active Hour''s Dump'!$D$3:$AH$337,
MATCH($C272,'Active Hour''s Dump'!$A$3:$A$337,0),
MATCH(CL$2,'Active Hour''s Dump'!$D$2:$AH$2,0)
))),"")</f>
        <v>P</v>
      </c>
      <c r="CM272" s="54">
        <f>_xlfn.IFNA(IF(CM$3="Productivity",
INDEX('Productivity Dump'!$E$4:$AJ$500,
MATCH($A272,'Productivity Dump'!$A$4:$A$500,0),
MATCH(CM$2,'Productivity Dump'!$E$3:$AJ$3,0)
),
IF(CM$3="Attendance",
INDEX('Attendance Dump'!$E$2:$AI$400,
MATCH($A272,'Attendance Dump'!$B$2:$B$400,0),
MATCH(CM$2,'Attendance Dump'!$E$1:$AI$1,0)
),
INDEX('Active Hour''s Dump'!$D$3:$AH$337,
MATCH($C272,'Active Hour''s Dump'!$A$3:$A$337,0),
MATCH(CM$2,'Active Hour''s Dump'!$D$2:$AH$2,0)
))),"")</f>
        <v>8.75</v>
      </c>
      <c r="CN272" s="13">
        <f>_xlfn.IFNA(IF(CN$3="Productivity",
INDEX('Productivity Dump'!$E$4:$AJ$500,
MATCH($A272,'Productivity Dump'!$A$4:$A$500,0),
MATCH(CN$2,'Productivity Dump'!$E$3:$AJ$3,0)
),
IF(CN$3="Attendance",
INDEX('Attendance Dump'!$E$2:$AI$400,
MATCH($A272,'Attendance Dump'!$B$2:$B$400,0),
MATCH(CN$2,'Attendance Dump'!$E$1:$AI$1,0)
),
INDEX('Active Hour''s Dump'!$D$3:$AH$337,
MATCH($C272,'Active Hour''s Dump'!$A$3:$A$337,0),
MATCH(CN$2,'Active Hour''s Dump'!$D$2:$AH$2,0)
))),"")</f>
        <v>0</v>
      </c>
      <c r="CO272" s="13">
        <f>_xlfn.IFNA(IF(CO$3="Productivity",
INDEX('Productivity Dump'!$E$4:$AJ$500,
MATCH($A272,'Productivity Dump'!$A$4:$A$500,0),
MATCH(CO$2,'Productivity Dump'!$E$3:$AJ$3,0)
),
IF(CO$3="Attendance",
INDEX('Attendance Dump'!$E$2:$AI$400,
MATCH($A272,'Attendance Dump'!$B$2:$B$400,0),
MATCH(CO$2,'Attendance Dump'!$E$1:$AI$1,0)
),
INDEX('Active Hour''s Dump'!$D$3:$AH$337,
MATCH($C272,'Active Hour''s Dump'!$A$3:$A$337,0),
MATCH(CO$2,'Active Hour''s Dump'!$D$2:$AH$2,0)
))),"")</f>
        <v>0</v>
      </c>
      <c r="CP272" s="54">
        <f>_xlfn.IFNA(IF(CP$3="Productivity",
INDEX('Productivity Dump'!$E$4:$AJ$500,
MATCH($A272,'Productivity Dump'!$A$4:$A$500,0),
MATCH(CP$2,'Productivity Dump'!$E$3:$AJ$3,0)
),
IF(CP$3="Attendance",
INDEX('Attendance Dump'!$E$2:$AI$400,
MATCH($A272,'Attendance Dump'!$B$2:$B$400,0),
MATCH(CP$2,'Attendance Dump'!$E$1:$AI$1,0)
),
INDEX('Active Hour''s Dump'!$D$3:$AH$337,
MATCH($C272,'Active Hour''s Dump'!$A$3:$A$337,0),
MATCH(CP$2,'Active Hour''s Dump'!$D$2:$AH$2,0)
))),"")</f>
        <v>0</v>
      </c>
      <c r="CQ272" s="13">
        <f>_xlfn.IFNA(IF(CQ$3="Productivity",
INDEX('Productivity Dump'!$E$4:$AJ$500,
MATCH($A272,'Productivity Dump'!$A$4:$A$500,0),
MATCH(CQ$2,'Productivity Dump'!$E$3:$AJ$3,0)
),
IF(CQ$3="Attendance",
INDEX('Attendance Dump'!$E$2:$AI$400,
MATCH($A272,'Attendance Dump'!$B$2:$B$400,0),
MATCH(CQ$2,'Attendance Dump'!$E$1:$AI$1,0)
),
INDEX('Active Hour''s Dump'!$D$3:$AH$337,
MATCH($C272,'Active Hour''s Dump'!$A$3:$A$337,0),
MATCH(CQ$2,'Active Hour''s Dump'!$D$2:$AH$2,0)
))),"")</f>
        <v>0</v>
      </c>
      <c r="CR272" s="13">
        <f>_xlfn.IFNA(IF(CR$3="Productivity",
INDEX('Productivity Dump'!$E$4:$AJ$500,
MATCH($A272,'Productivity Dump'!$A$4:$A$500,0),
MATCH(CR$2,'Productivity Dump'!$E$3:$AJ$3,0)
),
IF(CR$3="Attendance",
INDEX('Attendance Dump'!$E$2:$AI$400,
MATCH($A272,'Attendance Dump'!$B$2:$B$400,0),
MATCH(CR$2,'Attendance Dump'!$E$1:$AI$1,0)
),
INDEX('Active Hour''s Dump'!$D$3:$AH$337,
MATCH($C272,'Active Hour''s Dump'!$A$3:$A$337,0),
MATCH(CR$2,'Active Hour''s Dump'!$D$2:$AH$2,0)
))),"")</f>
        <v>0</v>
      </c>
      <c r="CS272" s="54">
        <f>_xlfn.IFNA(IF(CS$3="Productivity",
INDEX('Productivity Dump'!$E$4:$AJ$500,
MATCH($A272,'Productivity Dump'!$A$4:$A$500,0),
MATCH(CS$2,'Productivity Dump'!$E$3:$AJ$3,0)
),
IF(CS$3="Attendance",
INDEX('Attendance Dump'!$E$2:$AI$400,
MATCH($A272,'Attendance Dump'!$B$2:$B$400,0),
MATCH(CS$2,'Attendance Dump'!$E$1:$AI$1,0)
),
INDEX('Active Hour''s Dump'!$D$3:$AH$337,
MATCH($C272,'Active Hour''s Dump'!$A$3:$A$337,0),
MATCH(CS$2,'Active Hour''s Dump'!$D$2:$AH$2,0)
))),"")</f>
        <v>0</v>
      </c>
      <c r="CT272" s="13">
        <f>_xlfn.IFNA(IF(CT$3="Productivity",
INDEX('Productivity Dump'!$E$4:$AJ$500,
MATCH($A272,'Productivity Dump'!$A$4:$A$500,0),
MATCH(CT$2,'Productivity Dump'!$E$3:$AJ$3,0)
),
IF(CT$3="Attendance",
INDEX('Attendance Dump'!$E$2:$AI$400,
MATCH($A272,'Attendance Dump'!$B$2:$B$400,0),
MATCH(CT$2,'Attendance Dump'!$E$1:$AI$1,0)
),
INDEX('Active Hour''s Dump'!$D$3:$AH$337,
MATCH($C272,'Active Hour''s Dump'!$A$3:$A$337,0),
MATCH(CT$2,'Active Hour''s Dump'!$D$2:$AH$2,0)
))),"")</f>
        <v>0</v>
      </c>
      <c r="CU272" s="13">
        <f>_xlfn.IFNA(IF(CU$3="Productivity",
INDEX('Productivity Dump'!$E$4:$AJ$500,
MATCH($A272,'Productivity Dump'!$A$4:$A$500,0),
MATCH(CU$2,'Productivity Dump'!$E$3:$AJ$3,0)
),
IF(CU$3="Attendance",
INDEX('Attendance Dump'!$E$2:$AI$400,
MATCH($A272,'Attendance Dump'!$B$2:$B$400,0),
MATCH(CU$2,'Attendance Dump'!$E$1:$AI$1,0)
),
INDEX('Active Hour''s Dump'!$D$3:$AH$337,
MATCH($C272,'Active Hour''s Dump'!$A$3:$A$337,0),
MATCH(CU$2,'Active Hour''s Dump'!$D$2:$AH$2,0)
))),"")</f>
        <v>0</v>
      </c>
      <c r="CV272" s="54">
        <f>_xlfn.IFNA(IF(CV$3="Productivity",
INDEX('Productivity Dump'!$E$4:$AJ$500,
MATCH($A272,'Productivity Dump'!$A$4:$A$500,0),
MATCH(CV$2,'Productivity Dump'!$E$3:$AJ$3,0)
),
IF(CV$3="Attendance",
INDEX('Attendance Dump'!$E$2:$AI$400,
MATCH($A272,'Attendance Dump'!$B$2:$B$400,0),
MATCH(CV$2,'Attendance Dump'!$E$1:$AI$1,0)
),
INDEX('Active Hour''s Dump'!$D$3:$AH$337,
MATCH($C272,'Active Hour''s Dump'!$A$3:$A$337,0),
MATCH(CV$2,'Active Hour''s Dump'!$D$2:$AH$2,0)
))),"")</f>
        <v>0</v>
      </c>
      <c r="CW272" s="13"/>
      <c r="CX272" s="13"/>
      <c r="CY272" s="54"/>
      <c r="DA272" s="57">
        <f t="shared" si="87"/>
        <v>162.33333333333334</v>
      </c>
      <c r="DB272" s="35">
        <f t="shared" si="88"/>
        <v>16028.315999999997</v>
      </c>
      <c r="DC272" s="35">
        <f t="shared" si="91"/>
        <v>2571.6840000000029</v>
      </c>
      <c r="DD272" s="35">
        <f t="shared" ca="1" si="92"/>
        <v>0</v>
      </c>
      <c r="DF272" s="32" cm="1">
        <f t="array" ref="DF272">SUMPRODUCT(
    (MOD(COLUMN(H272:CV272) - COLUMN(H272), 3) = 0) *
    (H272:CV272 = 0) *
    (I272:CW272 = "P") *
    (COUNTIF(UKHoliday, H$2:CV$2) = 0)
)</f>
        <v>1</v>
      </c>
      <c r="DG272" s="33" cm="1">
        <f t="array" ref="DG272">SUMPRODUCT(
  (MOD(COLUMN(H272:CV272) - COLUMN(H272), 3) = 0) *
  (H272:CV272 &gt; 0) *
  (H272:CV272 &lt; 0.5 * IF(((WEEKDAY(H$2:CV$2, 2) = 1) + (WEEKDAY(H$2:CV$2, 2) = 6)), G272, F272)) *
  (I272:CW272 = "P") *
  (COUNTIF(UKHoliday, H$2:CV$2) = 0)
)</f>
        <v>1</v>
      </c>
      <c r="DH272" s="33" cm="1">
        <f t="array" ref="DH272">SUMPRODUCT(
  (MOD(COLUMN(H272:CV272) - COLUMN(H272), 3) = 0) *
  (H272:CV272 &gt; 0.5 * IF(((WEEKDAY(H$2:CV$2, 2) = 1) + (WEEKDAY(H$2:CV$2, 2) = 6)), $G272, $F272)) *
  (H272:CV272 &lt; 0.8 * IF(((WEEKDAY(H$2:CV$2, 2) = 1) + (WEEKDAY(H$2:CV$2, 2) = 6)), $G272, $F272)) *
  (I272:CW272 = "P") *
  (COUNTIF(UKHoliday, H$2:CV$2) = 0)
)</f>
        <v>4</v>
      </c>
      <c r="DI272" s="33" cm="1">
        <f t="array" ref="DI272">SUMPRODUCT(
  (MOD(COLUMN(H272:CV272) - COLUMN(H272), 3) = 0) *
  (H272:CV272 &gt; 0.8 * IF(((WEEKDAY(H$2:CV$2, 2) = 1) + (WEEKDAY(H$2:CV$2, 2) = 6)), $G272, $F272)) *
  (H272:CV272 &lt; 1 * IF(((WEEKDAY(H$2:CV$2, 2) = 1) + (WEEKDAY(H$2:CV$2, 2) = 6)), $G272, $F272)) *
  (I272:CW272 = "P") *
  (COUNTIF(UKHoliday, H$2:CV$2) = 0)
)</f>
        <v>5</v>
      </c>
    </row>
    <row r="273" spans="1:113" x14ac:dyDescent="0.3">
      <c r="A273" s="8" t="s">
        <v>334</v>
      </c>
      <c r="B273" s="36" t="s">
        <v>333</v>
      </c>
      <c r="C273" s="9" t="s">
        <v>856</v>
      </c>
      <c r="D273" s="62" t="s">
        <v>945</v>
      </c>
      <c r="E273" s="35">
        <v>27000</v>
      </c>
      <c r="F273" s="35">
        <f t="shared" si="89"/>
        <v>1350</v>
      </c>
      <c r="G273" s="35">
        <f t="shared" si="90"/>
        <v>675</v>
      </c>
      <c r="H273" s="13">
        <f>_xlfn.IFNA(IF(H$3="Productivity",
INDEX('Productivity Dump'!$E$4:$AJ$500,
MATCH($A273,'Productivity Dump'!$A$4:$A$500,0),
MATCH(H$2,'Productivity Dump'!$E$3:$AJ$3,0)
),
IF(H$3="Attendance",
INDEX('Attendance Dump'!$E$2:$AI$400,
MATCH($A273,'Attendance Dump'!$B$2:$B$400,0),
MATCH(H$2,'Attendance Dump'!$E$1:$AI$1,0)
),
INDEX('Active Hour''s Dump'!$D$3:$AH$337,
MATCH($C273,'Active Hour''s Dump'!$A$3:$A$337,0),
MATCH(H$2,'Active Hour''s Dump'!$D$2:$AH$2,0)
))),"")</f>
        <v>1363.3779999999997</v>
      </c>
      <c r="I273" s="13" t="str">
        <f>_xlfn.IFNA(IF(I$3="Productivity",
INDEX('Productivity Dump'!$E$4:$AJ$500,
MATCH($A273,'Productivity Dump'!$A$4:$A$500,0),
MATCH(I$2,'Productivity Dump'!$E$3:$AJ$3,0)
),
IF(I$3="Attendance",
INDEX('Attendance Dump'!$E$2:$AI$400,
MATCH($A273,'Attendance Dump'!$B$2:$B$400,0),
MATCH(I$2,'Attendance Dump'!$E$1:$AI$1,0)
),
INDEX('Active Hour''s Dump'!$D$3:$AH$337,
MATCH($C273,'Active Hour''s Dump'!$A$3:$A$337,0),
MATCH(I$2,'Active Hour''s Dump'!$D$2:$AH$2,0)
))),"")</f>
        <v>P</v>
      </c>
      <c r="J273" s="54">
        <f>_xlfn.IFNA(IF(J$3="Productivity",
INDEX('Productivity Dump'!$E$4:$AJ$500,
MATCH($A273,'Productivity Dump'!$A$4:$A$500,0),
MATCH(J$2,'Productivity Dump'!$E$3:$AJ$3,0)
),
IF(J$3="Attendance",
INDEX('Attendance Dump'!$E$2:$AI$400,
MATCH($A273,'Attendance Dump'!$B$2:$B$400,0),
MATCH(J$2,'Attendance Dump'!$E$1:$AI$1,0)
),
INDEX('Active Hour''s Dump'!$D$3:$AH$337,
MATCH($C273,'Active Hour''s Dump'!$A$3:$A$337,0),
MATCH(J$2,'Active Hour''s Dump'!$D$2:$AH$2,0)
))),"")</f>
        <v>6.6666666666666696</v>
      </c>
      <c r="K273" s="13">
        <f>_xlfn.IFNA(IF(K$3="Productivity",
INDEX('Productivity Dump'!$E$4:$AJ$500,
MATCH($A273,'Productivity Dump'!$A$4:$A$500,0),
MATCH(K$2,'Productivity Dump'!$E$3:$AJ$3,0)
),
IF(K$3="Attendance",
INDEX('Attendance Dump'!$E$2:$AI$400,
MATCH($A273,'Attendance Dump'!$B$2:$B$400,0),
MATCH(K$2,'Attendance Dump'!$E$1:$AI$1,0)
),
INDEX('Active Hour''s Dump'!$D$3:$AH$337,
MATCH($C273,'Active Hour''s Dump'!$A$3:$A$337,0),
MATCH(K$2,'Active Hour''s Dump'!$D$2:$AH$2,0)
))),"")</f>
        <v>1090.4539999999997</v>
      </c>
      <c r="L273" s="13" t="str">
        <f>_xlfn.IFNA(IF(L$3="Productivity",
INDEX('Productivity Dump'!$E$4:$AJ$500,
MATCH($A273,'Productivity Dump'!$A$4:$A$500,0),
MATCH(L$2,'Productivity Dump'!$E$3:$AJ$3,0)
),
IF(L$3="Attendance",
INDEX('Attendance Dump'!$E$2:$AI$400,
MATCH($A273,'Attendance Dump'!$B$2:$B$400,0),
MATCH(L$2,'Attendance Dump'!$E$1:$AI$1,0)
),
INDEX('Active Hour''s Dump'!$D$3:$AH$337,
MATCH($C273,'Active Hour''s Dump'!$A$3:$A$337,0),
MATCH(L$2,'Active Hour''s Dump'!$D$2:$AH$2,0)
))),"")</f>
        <v>P</v>
      </c>
      <c r="M273" s="54">
        <f>_xlfn.IFNA(IF(M$3="Productivity",
INDEX('Productivity Dump'!$E$4:$AJ$500,
MATCH($A273,'Productivity Dump'!$A$4:$A$500,0),
MATCH(M$2,'Productivity Dump'!$E$3:$AJ$3,0)
),
IF(M$3="Attendance",
INDEX('Attendance Dump'!$E$2:$AI$400,
MATCH($A273,'Attendance Dump'!$B$2:$B$400,0),
MATCH(M$2,'Attendance Dump'!$E$1:$AI$1,0)
),
INDEX('Active Hour''s Dump'!$D$3:$AH$337,
MATCH($C273,'Active Hour''s Dump'!$A$3:$A$337,0),
MATCH(M$2,'Active Hour''s Dump'!$D$2:$AH$2,0)
))),"")</f>
        <v>5.9166666666666696</v>
      </c>
      <c r="N273" s="13">
        <f>_xlfn.IFNA(IF(N$3="Productivity",
INDEX('Productivity Dump'!$E$4:$AJ$500,
MATCH($A273,'Productivity Dump'!$A$4:$A$500,0),
MATCH(N$2,'Productivity Dump'!$E$3:$AJ$3,0)
),
IF(N$3="Attendance",
INDEX('Attendance Dump'!$E$2:$AI$400,
MATCH($A273,'Attendance Dump'!$B$2:$B$400,0),
MATCH(N$2,'Attendance Dump'!$E$1:$AI$1,0)
),
INDEX('Active Hour''s Dump'!$D$3:$AH$337,
MATCH($C273,'Active Hour''s Dump'!$A$3:$A$337,0),
MATCH(N$2,'Active Hour''s Dump'!$D$2:$AH$2,0)
))),"")</f>
        <v>0</v>
      </c>
      <c r="O273" s="13" t="str">
        <f>_xlfn.IFNA(IF(O$3="Productivity",
INDEX('Productivity Dump'!$E$4:$AJ$500,
MATCH($A273,'Productivity Dump'!$A$4:$A$500,0),
MATCH(O$2,'Productivity Dump'!$E$3:$AJ$3,0)
),
IF(O$3="Attendance",
INDEX('Attendance Dump'!$E$2:$AI$400,
MATCH($A273,'Attendance Dump'!$B$2:$B$400,0),
MATCH(O$2,'Attendance Dump'!$E$1:$AI$1,0)
),
INDEX('Active Hour''s Dump'!$D$3:$AH$337,
MATCH($C273,'Active Hour''s Dump'!$A$3:$A$337,0),
MATCH(O$2,'Active Hour''s Dump'!$D$2:$AH$2,0)
))),"")</f>
        <v>PL</v>
      </c>
      <c r="P273" s="54">
        <f>_xlfn.IFNA(IF(P$3="Productivity",
INDEX('Productivity Dump'!$E$4:$AJ$500,
MATCH($A273,'Productivity Dump'!$A$4:$A$500,0),
MATCH(P$2,'Productivity Dump'!$E$3:$AJ$3,0)
),
IF(P$3="Attendance",
INDEX('Attendance Dump'!$E$2:$AI$400,
MATCH($A273,'Attendance Dump'!$B$2:$B$400,0),
MATCH(P$2,'Attendance Dump'!$E$1:$AI$1,0)
),
INDEX('Active Hour''s Dump'!$D$3:$AH$337,
MATCH($C273,'Active Hour''s Dump'!$A$3:$A$337,0),
MATCH(P$2,'Active Hour''s Dump'!$D$2:$AH$2,0)
))),"")</f>
        <v>0</v>
      </c>
      <c r="Q273" s="13">
        <f>_xlfn.IFNA(IF(Q$3="Productivity",
INDEX('Productivity Dump'!$E$4:$AJ$500,
MATCH($A273,'Productivity Dump'!$A$4:$A$500,0),
MATCH(Q$2,'Productivity Dump'!$E$3:$AJ$3,0)
),
IF(Q$3="Attendance",
INDEX('Attendance Dump'!$E$2:$AI$400,
MATCH($A273,'Attendance Dump'!$B$2:$B$400,0),
MATCH(Q$2,'Attendance Dump'!$E$1:$AI$1,0)
),
INDEX('Active Hour''s Dump'!$D$3:$AH$337,
MATCH($C273,'Active Hour''s Dump'!$A$3:$A$337,0),
MATCH(Q$2,'Active Hour''s Dump'!$D$2:$AH$2,0)
))),"")</f>
        <v>0</v>
      </c>
      <c r="R273" s="13" t="str">
        <f>_xlfn.IFNA(IF(R$3="Productivity",
INDEX('Productivity Dump'!$E$4:$AJ$500,
MATCH($A273,'Productivity Dump'!$A$4:$A$500,0),
MATCH(R$2,'Productivity Dump'!$E$3:$AJ$3,0)
),
IF(R$3="Attendance",
INDEX('Attendance Dump'!$E$2:$AI$400,
MATCH($A273,'Attendance Dump'!$B$2:$B$400,0),
MATCH(R$2,'Attendance Dump'!$E$1:$AI$1,0)
),
INDEX('Active Hour''s Dump'!$D$3:$AH$337,
MATCH($C273,'Active Hour''s Dump'!$A$3:$A$337,0),
MATCH(R$2,'Active Hour''s Dump'!$D$2:$AH$2,0)
))),"")</f>
        <v>PL</v>
      </c>
      <c r="S273" s="54">
        <f>_xlfn.IFNA(IF(S$3="Productivity",
INDEX('Productivity Dump'!$E$4:$AJ$500,
MATCH($A273,'Productivity Dump'!$A$4:$A$500,0),
MATCH(S$2,'Productivity Dump'!$E$3:$AJ$3,0)
),
IF(S$3="Attendance",
INDEX('Attendance Dump'!$E$2:$AI$400,
MATCH($A273,'Attendance Dump'!$B$2:$B$400,0),
MATCH(S$2,'Attendance Dump'!$E$1:$AI$1,0)
),
INDEX('Active Hour''s Dump'!$D$3:$AH$337,
MATCH($C273,'Active Hour''s Dump'!$A$3:$A$337,0),
MATCH(S$2,'Active Hour''s Dump'!$D$2:$AH$2,0)
))),"")</f>
        <v>0</v>
      </c>
      <c r="T273" s="13">
        <f>_xlfn.IFNA(IF(T$3="Productivity",
INDEX('Productivity Dump'!$E$4:$AJ$500,
MATCH($A273,'Productivity Dump'!$A$4:$A$500,0),
MATCH(T$2,'Productivity Dump'!$E$3:$AJ$3,0)
),
IF(T$3="Attendance",
INDEX('Attendance Dump'!$E$2:$AI$400,
MATCH($A273,'Attendance Dump'!$B$2:$B$400,0),
MATCH(T$2,'Attendance Dump'!$E$1:$AI$1,0)
),
INDEX('Active Hour''s Dump'!$D$3:$AH$337,
MATCH($C273,'Active Hour''s Dump'!$A$3:$A$337,0),
MATCH(T$2,'Active Hour''s Dump'!$D$2:$AH$2,0)
))),"")</f>
        <v>0</v>
      </c>
      <c r="U273" s="13" t="str">
        <f>_xlfn.IFNA(IF(U$3="Productivity",
INDEX('Productivity Dump'!$E$4:$AJ$500,
MATCH($A273,'Productivity Dump'!$A$4:$A$500,0),
MATCH(U$2,'Productivity Dump'!$E$3:$AJ$3,0)
),
IF(U$3="Attendance",
INDEX('Attendance Dump'!$E$2:$AI$400,
MATCH($A273,'Attendance Dump'!$B$2:$B$400,0),
MATCH(U$2,'Attendance Dump'!$E$1:$AI$1,0)
),
INDEX('Active Hour''s Dump'!$D$3:$AH$337,
MATCH($C273,'Active Hour''s Dump'!$A$3:$A$337,0),
MATCH(U$2,'Active Hour''s Dump'!$D$2:$AH$2,0)
))),"")</f>
        <v>PL</v>
      </c>
      <c r="V273" s="54">
        <f>_xlfn.IFNA(IF(V$3="Productivity",
INDEX('Productivity Dump'!$E$4:$AJ$500,
MATCH($A273,'Productivity Dump'!$A$4:$A$500,0),
MATCH(V$2,'Productivity Dump'!$E$3:$AJ$3,0)
),
IF(V$3="Attendance",
INDEX('Attendance Dump'!$E$2:$AI$400,
MATCH($A273,'Attendance Dump'!$B$2:$B$400,0),
MATCH(V$2,'Attendance Dump'!$E$1:$AI$1,0)
),
INDEX('Active Hour''s Dump'!$D$3:$AH$337,
MATCH($C273,'Active Hour''s Dump'!$A$3:$A$337,0),
MATCH(V$2,'Active Hour''s Dump'!$D$2:$AH$2,0)
))),"")</f>
        <v>0</v>
      </c>
      <c r="W273" s="13">
        <f>_xlfn.IFNA(IF(W$3="Productivity",
INDEX('Productivity Dump'!$E$4:$AJ$500,
MATCH($A273,'Productivity Dump'!$A$4:$A$500,0),
MATCH(W$2,'Productivity Dump'!$E$3:$AJ$3,0)
),
IF(W$3="Attendance",
INDEX('Attendance Dump'!$E$2:$AI$400,
MATCH($A273,'Attendance Dump'!$B$2:$B$400,0),
MATCH(W$2,'Attendance Dump'!$E$1:$AI$1,0)
),
INDEX('Active Hour''s Dump'!$D$3:$AH$337,
MATCH($C273,'Active Hour''s Dump'!$A$3:$A$337,0),
MATCH(W$2,'Active Hour''s Dump'!$D$2:$AH$2,0)
))),"")</f>
        <v>843.41600000000005</v>
      </c>
      <c r="X273" s="13" t="str">
        <f>_xlfn.IFNA(IF(X$3="Productivity",
INDEX('Productivity Dump'!$E$4:$AJ$500,
MATCH($A273,'Productivity Dump'!$A$4:$A$500,0),
MATCH(X$2,'Productivity Dump'!$E$3:$AJ$3,0)
),
IF(X$3="Attendance",
INDEX('Attendance Dump'!$E$2:$AI$400,
MATCH($A273,'Attendance Dump'!$B$2:$B$400,0),
MATCH(X$2,'Attendance Dump'!$E$1:$AI$1,0)
),
INDEX('Active Hour''s Dump'!$D$3:$AH$337,
MATCH($C273,'Active Hour''s Dump'!$A$3:$A$337,0),
MATCH(X$2,'Active Hour''s Dump'!$D$2:$AH$2,0)
))),"")</f>
        <v>P</v>
      </c>
      <c r="Y273" s="54">
        <f>_xlfn.IFNA(IF(Y$3="Productivity",
INDEX('Productivity Dump'!$E$4:$AJ$500,
MATCH($A273,'Productivity Dump'!$A$4:$A$500,0),
MATCH(Y$2,'Productivity Dump'!$E$3:$AJ$3,0)
),
IF(Y$3="Attendance",
INDEX('Attendance Dump'!$E$2:$AI$400,
MATCH($A273,'Attendance Dump'!$B$2:$B$400,0),
MATCH(Y$2,'Attendance Dump'!$E$1:$AI$1,0)
),
INDEX('Active Hour''s Dump'!$D$3:$AH$337,
MATCH($C273,'Active Hour''s Dump'!$A$3:$A$337,0),
MATCH(Y$2,'Active Hour''s Dump'!$D$2:$AH$2,0)
))),"")</f>
        <v>6.25</v>
      </c>
      <c r="Z273" s="13">
        <f>_xlfn.IFNA(IF(Z$3="Productivity",
INDEX('Productivity Dump'!$E$4:$AJ$500,
MATCH($A273,'Productivity Dump'!$A$4:$A$500,0),
MATCH(Z$2,'Productivity Dump'!$E$3:$AJ$3,0)
),
IF(Z$3="Attendance",
INDEX('Attendance Dump'!$E$2:$AI$400,
MATCH($A273,'Attendance Dump'!$B$2:$B$400,0),
MATCH(Z$2,'Attendance Dump'!$E$1:$AI$1,0)
),
INDEX('Active Hour''s Dump'!$D$3:$AH$337,
MATCH($C273,'Active Hour''s Dump'!$A$3:$A$337,0),
MATCH(Z$2,'Active Hour''s Dump'!$D$2:$AH$2,0)
))),"")</f>
        <v>1174.4709999999998</v>
      </c>
      <c r="AA273" s="13" t="str">
        <f>_xlfn.IFNA(IF(AA$3="Productivity",
INDEX('Productivity Dump'!$E$4:$AJ$500,
MATCH($A273,'Productivity Dump'!$A$4:$A$500,0),
MATCH(AA$2,'Productivity Dump'!$E$3:$AJ$3,0)
),
IF(AA$3="Attendance",
INDEX('Attendance Dump'!$E$2:$AI$400,
MATCH($A273,'Attendance Dump'!$B$2:$B$400,0),
MATCH(AA$2,'Attendance Dump'!$E$1:$AI$1,0)
),
INDEX('Active Hour''s Dump'!$D$3:$AH$337,
MATCH($C273,'Active Hour''s Dump'!$A$3:$A$337,0),
MATCH(AA$2,'Active Hour''s Dump'!$D$2:$AH$2,0)
))),"")</f>
        <v>P</v>
      </c>
      <c r="AB273" s="54">
        <f>_xlfn.IFNA(IF(AB$3="Productivity",
INDEX('Productivity Dump'!$E$4:$AJ$500,
MATCH($A273,'Productivity Dump'!$A$4:$A$500,0),
MATCH(AB$2,'Productivity Dump'!$E$3:$AJ$3,0)
),
IF(AB$3="Attendance",
INDEX('Attendance Dump'!$E$2:$AI$400,
MATCH($A273,'Attendance Dump'!$B$2:$B$400,0),
MATCH(AB$2,'Attendance Dump'!$E$1:$AI$1,0)
),
INDEX('Active Hour''s Dump'!$D$3:$AH$337,
MATCH($C273,'Active Hour''s Dump'!$A$3:$A$337,0),
MATCH(AB$2,'Active Hour''s Dump'!$D$2:$AH$2,0)
))),"")</f>
        <v>7.75</v>
      </c>
      <c r="AC273" s="13">
        <f>_xlfn.IFNA(IF(AC$3="Productivity",
INDEX('Productivity Dump'!$E$4:$AJ$500,
MATCH($A273,'Productivity Dump'!$A$4:$A$500,0),
MATCH(AC$2,'Productivity Dump'!$E$3:$AJ$3,0)
),
IF(AC$3="Attendance",
INDEX('Attendance Dump'!$E$2:$AI$400,
MATCH($A273,'Attendance Dump'!$B$2:$B$400,0),
MATCH(AC$2,'Attendance Dump'!$E$1:$AI$1,0)
),
INDEX('Active Hour''s Dump'!$D$3:$AH$337,
MATCH($C273,'Active Hour''s Dump'!$A$3:$A$337,0),
MATCH(AC$2,'Active Hour''s Dump'!$D$2:$AH$2,0)
))),"")</f>
        <v>1119.375</v>
      </c>
      <c r="AD273" s="13" t="str">
        <f>_xlfn.IFNA(IF(AD$3="Productivity",
INDEX('Productivity Dump'!$E$4:$AJ$500,
MATCH($A273,'Productivity Dump'!$A$4:$A$500,0),
MATCH(AD$2,'Productivity Dump'!$E$3:$AJ$3,0)
),
IF(AD$3="Attendance",
INDEX('Attendance Dump'!$E$2:$AI$400,
MATCH($A273,'Attendance Dump'!$B$2:$B$400,0),
MATCH(AD$2,'Attendance Dump'!$E$1:$AI$1,0)
),
INDEX('Active Hour''s Dump'!$D$3:$AH$337,
MATCH($C273,'Active Hour''s Dump'!$A$3:$A$337,0),
MATCH(AD$2,'Active Hour''s Dump'!$D$2:$AH$2,0)
))),"")</f>
        <v>P</v>
      </c>
      <c r="AE273" s="54">
        <f>_xlfn.IFNA(IF(AE$3="Productivity",
INDEX('Productivity Dump'!$E$4:$AJ$500,
MATCH($A273,'Productivity Dump'!$A$4:$A$500,0),
MATCH(AE$2,'Productivity Dump'!$E$3:$AJ$3,0)
),
IF(AE$3="Attendance",
INDEX('Attendance Dump'!$E$2:$AI$400,
MATCH($A273,'Attendance Dump'!$B$2:$B$400,0),
MATCH(AE$2,'Attendance Dump'!$E$1:$AI$1,0)
),
INDEX('Active Hour''s Dump'!$D$3:$AH$337,
MATCH($C273,'Active Hour''s Dump'!$A$3:$A$337,0),
MATCH(AE$2,'Active Hour''s Dump'!$D$2:$AH$2,0)
))),"")</f>
        <v>7.8333333333333304</v>
      </c>
      <c r="AF273" s="13">
        <f>_xlfn.IFNA(IF(AF$3="Productivity",
INDEX('Productivity Dump'!$E$4:$AJ$500,
MATCH($A273,'Productivity Dump'!$A$4:$A$500,0),
MATCH(AF$2,'Productivity Dump'!$E$3:$AJ$3,0)
),
IF(AF$3="Attendance",
INDEX('Attendance Dump'!$E$2:$AI$400,
MATCH($A273,'Attendance Dump'!$B$2:$B$400,0),
MATCH(AF$2,'Attendance Dump'!$E$1:$AI$1,0)
),
INDEX('Active Hour''s Dump'!$D$3:$AH$337,
MATCH($C273,'Active Hour''s Dump'!$A$3:$A$337,0),
MATCH(AF$2,'Active Hour''s Dump'!$D$2:$AH$2,0)
))),"")</f>
        <v>1279.4559999999999</v>
      </c>
      <c r="AG273" s="13" t="str">
        <f>_xlfn.IFNA(IF(AG$3="Productivity",
INDEX('Productivity Dump'!$E$4:$AJ$500,
MATCH($A273,'Productivity Dump'!$A$4:$A$500,0),
MATCH(AG$2,'Productivity Dump'!$E$3:$AJ$3,0)
),
IF(AG$3="Attendance",
INDEX('Attendance Dump'!$E$2:$AI$400,
MATCH($A273,'Attendance Dump'!$B$2:$B$400,0),
MATCH(AG$2,'Attendance Dump'!$E$1:$AI$1,0)
),
INDEX('Active Hour''s Dump'!$D$3:$AH$337,
MATCH($C273,'Active Hour''s Dump'!$A$3:$A$337,0),
MATCH(AG$2,'Active Hour''s Dump'!$D$2:$AH$2,0)
))),"")</f>
        <v>P</v>
      </c>
      <c r="AH273" s="54">
        <f>_xlfn.IFNA(IF(AH$3="Productivity",
INDEX('Productivity Dump'!$E$4:$AJ$500,
MATCH($A273,'Productivity Dump'!$A$4:$A$500,0),
MATCH(AH$2,'Productivity Dump'!$E$3:$AJ$3,0)
),
IF(AH$3="Attendance",
INDEX('Attendance Dump'!$E$2:$AI$400,
MATCH($A273,'Attendance Dump'!$B$2:$B$400,0),
MATCH(AH$2,'Attendance Dump'!$E$1:$AI$1,0)
),
INDEX('Active Hour''s Dump'!$D$3:$AH$337,
MATCH($C273,'Active Hour''s Dump'!$A$3:$A$337,0),
MATCH(AH$2,'Active Hour''s Dump'!$D$2:$AH$2,0)
))),"")</f>
        <v>8.5</v>
      </c>
      <c r="AI273" s="13">
        <f>_xlfn.IFNA(IF(AI$3="Productivity",
INDEX('Productivity Dump'!$E$4:$AJ$500,
MATCH($A273,'Productivity Dump'!$A$4:$A$500,0),
MATCH(AI$2,'Productivity Dump'!$E$3:$AJ$3,0)
),
IF(AI$3="Attendance",
INDEX('Attendance Dump'!$E$2:$AI$400,
MATCH($A273,'Attendance Dump'!$B$2:$B$400,0),
MATCH(AI$2,'Attendance Dump'!$E$1:$AI$1,0)
),
INDEX('Active Hour''s Dump'!$D$3:$AH$337,
MATCH($C273,'Active Hour''s Dump'!$A$3:$A$337,0),
MATCH(AI$2,'Active Hour''s Dump'!$D$2:$AH$2,0)
))),"")</f>
        <v>1240.5839999999998</v>
      </c>
      <c r="AJ273" s="13" t="str">
        <f>_xlfn.IFNA(IF(AJ$3="Productivity",
INDEX('Productivity Dump'!$E$4:$AJ$500,
MATCH($A273,'Productivity Dump'!$A$4:$A$500,0),
MATCH(AJ$2,'Productivity Dump'!$E$3:$AJ$3,0)
),
IF(AJ$3="Attendance",
INDEX('Attendance Dump'!$E$2:$AI$400,
MATCH($A273,'Attendance Dump'!$B$2:$B$400,0),
MATCH(AJ$2,'Attendance Dump'!$E$1:$AI$1,0)
),
INDEX('Active Hour''s Dump'!$D$3:$AH$337,
MATCH($C273,'Active Hour''s Dump'!$A$3:$A$337,0),
MATCH(AJ$2,'Active Hour''s Dump'!$D$2:$AH$2,0)
))),"")</f>
        <v>P</v>
      </c>
      <c r="AK273" s="54">
        <f>_xlfn.IFNA(IF(AK$3="Productivity",
INDEX('Productivity Dump'!$E$4:$AJ$500,
MATCH($A273,'Productivity Dump'!$A$4:$A$500,0),
MATCH(AK$2,'Productivity Dump'!$E$3:$AJ$3,0)
),
IF(AK$3="Attendance",
INDEX('Attendance Dump'!$E$2:$AI$400,
MATCH($A273,'Attendance Dump'!$B$2:$B$400,0),
MATCH(AK$2,'Attendance Dump'!$E$1:$AI$1,0)
),
INDEX('Active Hour''s Dump'!$D$3:$AH$337,
MATCH($C273,'Active Hour''s Dump'!$A$3:$A$337,0),
MATCH(AK$2,'Active Hour''s Dump'!$D$2:$AH$2,0)
))),"")</f>
        <v>7.75</v>
      </c>
      <c r="AL273" s="13">
        <f>_xlfn.IFNA(IF(AL$3="Productivity",
INDEX('Productivity Dump'!$E$4:$AJ$500,
MATCH($A273,'Productivity Dump'!$A$4:$A$500,0),
MATCH(AL$2,'Productivity Dump'!$E$3:$AJ$3,0)
),
IF(AL$3="Attendance",
INDEX('Attendance Dump'!$E$2:$AI$400,
MATCH($A273,'Attendance Dump'!$B$2:$B$400,0),
MATCH(AL$2,'Attendance Dump'!$E$1:$AI$1,0)
),
INDEX('Active Hour''s Dump'!$D$3:$AH$337,
MATCH($C273,'Active Hour''s Dump'!$A$3:$A$337,0),
MATCH(AL$2,'Active Hour''s Dump'!$D$2:$AH$2,0)
))),"")</f>
        <v>0</v>
      </c>
      <c r="AM273" s="13" t="str">
        <f>_xlfn.IFNA(IF(AM$3="Productivity",
INDEX('Productivity Dump'!$E$4:$AJ$500,
MATCH($A273,'Productivity Dump'!$A$4:$A$500,0),
MATCH(AM$2,'Productivity Dump'!$E$3:$AJ$3,0)
),
IF(AM$3="Attendance",
INDEX('Attendance Dump'!$E$2:$AI$400,
MATCH($A273,'Attendance Dump'!$B$2:$B$400,0),
MATCH(AM$2,'Attendance Dump'!$E$1:$AI$1,0)
),
INDEX('Active Hour''s Dump'!$D$3:$AH$337,
MATCH($C273,'Active Hour''s Dump'!$A$3:$A$337,0),
MATCH(AM$2,'Active Hour''s Dump'!$D$2:$AH$2,0)
))),"")</f>
        <v>WO</v>
      </c>
      <c r="AN273" s="54">
        <f>_xlfn.IFNA(IF(AN$3="Productivity",
INDEX('Productivity Dump'!$E$4:$AJ$500,
MATCH($A273,'Productivity Dump'!$A$4:$A$500,0),
MATCH(AN$2,'Productivity Dump'!$E$3:$AJ$3,0)
),
IF(AN$3="Attendance",
INDEX('Attendance Dump'!$E$2:$AI$400,
MATCH($A273,'Attendance Dump'!$B$2:$B$400,0),
MATCH(AN$2,'Attendance Dump'!$E$1:$AI$1,0)
),
INDEX('Active Hour''s Dump'!$D$3:$AH$337,
MATCH($C273,'Active Hour''s Dump'!$A$3:$A$337,0),
MATCH(AN$2,'Active Hour''s Dump'!$D$2:$AH$2,0)
))),"")</f>
        <v>0</v>
      </c>
      <c r="AO273" s="13">
        <f>_xlfn.IFNA(IF(AO$3="Productivity",
INDEX('Productivity Dump'!$E$4:$AJ$500,
MATCH($A273,'Productivity Dump'!$A$4:$A$500,0),
MATCH(AO$2,'Productivity Dump'!$E$3:$AJ$3,0)
),
IF(AO$3="Attendance",
INDEX('Attendance Dump'!$E$2:$AI$400,
MATCH($A273,'Attendance Dump'!$B$2:$B$400,0),
MATCH(AO$2,'Attendance Dump'!$E$1:$AI$1,0)
),
INDEX('Active Hour''s Dump'!$D$3:$AH$337,
MATCH($C273,'Active Hour''s Dump'!$A$3:$A$337,0),
MATCH(AO$2,'Active Hour''s Dump'!$D$2:$AH$2,0)
))),"")</f>
        <v>608.63100000000009</v>
      </c>
      <c r="AP273" s="13" t="str">
        <f>_xlfn.IFNA(IF(AP$3="Productivity",
INDEX('Productivity Dump'!$E$4:$AJ$500,
MATCH($A273,'Productivity Dump'!$A$4:$A$500,0),
MATCH(AP$2,'Productivity Dump'!$E$3:$AJ$3,0)
),
IF(AP$3="Attendance",
INDEX('Attendance Dump'!$E$2:$AI$400,
MATCH($A273,'Attendance Dump'!$B$2:$B$400,0),
MATCH(AP$2,'Attendance Dump'!$E$1:$AI$1,0)
),
INDEX('Active Hour''s Dump'!$D$3:$AH$337,
MATCH($C273,'Active Hour''s Dump'!$A$3:$A$337,0),
MATCH(AP$2,'Active Hour''s Dump'!$D$2:$AH$2,0)
))),"")</f>
        <v>P</v>
      </c>
      <c r="AQ273" s="54">
        <f>_xlfn.IFNA(IF(AQ$3="Productivity",
INDEX('Productivity Dump'!$E$4:$AJ$500,
MATCH($A273,'Productivity Dump'!$A$4:$A$500,0),
MATCH(AQ$2,'Productivity Dump'!$E$3:$AJ$3,0)
),
IF(AQ$3="Attendance",
INDEX('Attendance Dump'!$E$2:$AI$400,
MATCH($A273,'Attendance Dump'!$B$2:$B$400,0),
MATCH(AQ$2,'Attendance Dump'!$E$1:$AI$1,0)
),
INDEX('Active Hour''s Dump'!$D$3:$AH$337,
MATCH($C273,'Active Hour''s Dump'!$A$3:$A$337,0),
MATCH(AQ$2,'Active Hour''s Dump'!$D$2:$AH$2,0)
))),"")</f>
        <v>4.9166666666666696</v>
      </c>
      <c r="AR273" s="13">
        <f>_xlfn.IFNA(IF(AR$3="Productivity",
INDEX('Productivity Dump'!$E$4:$AJ$500,
MATCH($A273,'Productivity Dump'!$A$4:$A$500,0),
MATCH(AR$2,'Productivity Dump'!$E$3:$AJ$3,0)
),
IF(AR$3="Attendance",
INDEX('Attendance Dump'!$E$2:$AI$400,
MATCH($A273,'Attendance Dump'!$B$2:$B$400,0),
MATCH(AR$2,'Attendance Dump'!$E$1:$AI$1,0)
),
INDEX('Active Hour''s Dump'!$D$3:$AH$337,
MATCH($C273,'Active Hour''s Dump'!$A$3:$A$337,0),
MATCH(AR$2,'Active Hour''s Dump'!$D$2:$AH$2,0)
))),"")</f>
        <v>1107.4579999999999</v>
      </c>
      <c r="AS273" s="13" t="str">
        <f>_xlfn.IFNA(IF(AS$3="Productivity",
INDEX('Productivity Dump'!$E$4:$AJ$500,
MATCH($A273,'Productivity Dump'!$A$4:$A$500,0),
MATCH(AS$2,'Productivity Dump'!$E$3:$AJ$3,0)
),
IF(AS$3="Attendance",
INDEX('Attendance Dump'!$E$2:$AI$400,
MATCH($A273,'Attendance Dump'!$B$2:$B$400,0),
MATCH(AS$2,'Attendance Dump'!$E$1:$AI$1,0)
),
INDEX('Active Hour''s Dump'!$D$3:$AH$337,
MATCH($C273,'Active Hour''s Dump'!$A$3:$A$337,0),
MATCH(AS$2,'Active Hour''s Dump'!$D$2:$AH$2,0)
))),"")</f>
        <v>P</v>
      </c>
      <c r="AT273" s="54">
        <f>_xlfn.IFNA(IF(AT$3="Productivity",
INDEX('Productivity Dump'!$E$4:$AJ$500,
MATCH($A273,'Productivity Dump'!$A$4:$A$500,0),
MATCH(AT$2,'Productivity Dump'!$E$3:$AJ$3,0)
),
IF(AT$3="Attendance",
INDEX('Attendance Dump'!$E$2:$AI$400,
MATCH($A273,'Attendance Dump'!$B$2:$B$400,0),
MATCH(AT$2,'Attendance Dump'!$E$1:$AI$1,0)
),
INDEX('Active Hour''s Dump'!$D$3:$AH$337,
MATCH($C273,'Active Hour''s Dump'!$A$3:$A$337,0),
MATCH(AT$2,'Active Hour''s Dump'!$D$2:$AH$2,0)
))),"")</f>
        <v>7.5</v>
      </c>
      <c r="AU273" s="13">
        <f>_xlfn.IFNA(IF(AU$3="Productivity",
INDEX('Productivity Dump'!$E$4:$AJ$500,
MATCH($A273,'Productivity Dump'!$A$4:$A$500,0),
MATCH(AU$2,'Productivity Dump'!$E$3:$AJ$3,0)
),
IF(AU$3="Attendance",
INDEX('Attendance Dump'!$E$2:$AI$400,
MATCH($A273,'Attendance Dump'!$B$2:$B$400,0),
MATCH(AU$2,'Attendance Dump'!$E$1:$AI$1,0)
),
INDEX('Active Hour''s Dump'!$D$3:$AH$337,
MATCH($C273,'Active Hour''s Dump'!$A$3:$A$337,0),
MATCH(AU$2,'Active Hour''s Dump'!$D$2:$AH$2,0)
))),"")</f>
        <v>1183.4580000000001</v>
      </c>
      <c r="AV273" s="13" t="str">
        <f>_xlfn.IFNA(IF(AV$3="Productivity",
INDEX('Productivity Dump'!$E$4:$AJ$500,
MATCH($A273,'Productivity Dump'!$A$4:$A$500,0),
MATCH(AV$2,'Productivity Dump'!$E$3:$AJ$3,0)
),
IF(AV$3="Attendance",
INDEX('Attendance Dump'!$E$2:$AI$400,
MATCH($A273,'Attendance Dump'!$B$2:$B$400,0),
MATCH(AV$2,'Attendance Dump'!$E$1:$AI$1,0)
),
INDEX('Active Hour''s Dump'!$D$3:$AH$337,
MATCH($C273,'Active Hour''s Dump'!$A$3:$A$337,0),
MATCH(AV$2,'Active Hour''s Dump'!$D$2:$AH$2,0)
))),"")</f>
        <v>P</v>
      </c>
      <c r="AW273" s="54">
        <f>_xlfn.IFNA(IF(AW$3="Productivity",
INDEX('Productivity Dump'!$E$4:$AJ$500,
MATCH($A273,'Productivity Dump'!$A$4:$A$500,0),
MATCH(AW$2,'Productivity Dump'!$E$3:$AJ$3,0)
),
IF(AW$3="Attendance",
INDEX('Attendance Dump'!$E$2:$AI$400,
MATCH($A273,'Attendance Dump'!$B$2:$B$400,0),
MATCH(AW$2,'Attendance Dump'!$E$1:$AI$1,0)
),
INDEX('Active Hour''s Dump'!$D$3:$AH$337,
MATCH($C273,'Active Hour''s Dump'!$A$3:$A$337,0),
MATCH(AW$2,'Active Hour''s Dump'!$D$2:$AH$2,0)
))),"")</f>
        <v>7.5833333333333304</v>
      </c>
      <c r="AX273" s="13">
        <f>_xlfn.IFNA(IF(AX$3="Productivity",
INDEX('Productivity Dump'!$E$4:$AJ$500,
MATCH($A273,'Productivity Dump'!$A$4:$A$500,0),
MATCH(AX$2,'Productivity Dump'!$E$3:$AJ$3,0)
),
IF(AX$3="Attendance",
INDEX('Attendance Dump'!$E$2:$AI$400,
MATCH($A273,'Attendance Dump'!$B$2:$B$400,0),
MATCH(AX$2,'Attendance Dump'!$E$1:$AI$1,0)
),
INDEX('Active Hour''s Dump'!$D$3:$AH$337,
MATCH($C273,'Active Hour''s Dump'!$A$3:$A$337,0),
MATCH(AX$2,'Active Hour''s Dump'!$D$2:$AH$2,0)
))),"")</f>
        <v>1217.4699999999998</v>
      </c>
      <c r="AY273" s="13" t="str">
        <f>_xlfn.IFNA(IF(AY$3="Productivity",
INDEX('Productivity Dump'!$E$4:$AJ$500,
MATCH($A273,'Productivity Dump'!$A$4:$A$500,0),
MATCH(AY$2,'Productivity Dump'!$E$3:$AJ$3,0)
),
IF(AY$3="Attendance",
INDEX('Attendance Dump'!$E$2:$AI$400,
MATCH($A273,'Attendance Dump'!$B$2:$B$400,0),
MATCH(AY$2,'Attendance Dump'!$E$1:$AI$1,0)
),
INDEX('Active Hour''s Dump'!$D$3:$AH$337,
MATCH($C273,'Active Hour''s Dump'!$A$3:$A$337,0),
MATCH(AY$2,'Active Hour''s Dump'!$D$2:$AH$2,0)
))),"")</f>
        <v>P</v>
      </c>
      <c r="AZ273" s="54">
        <f>_xlfn.IFNA(IF(AZ$3="Productivity",
INDEX('Productivity Dump'!$E$4:$AJ$500,
MATCH($A273,'Productivity Dump'!$A$4:$A$500,0),
MATCH(AZ$2,'Productivity Dump'!$E$3:$AJ$3,0)
),
IF(AZ$3="Attendance",
INDEX('Attendance Dump'!$E$2:$AI$400,
MATCH($A273,'Attendance Dump'!$B$2:$B$400,0),
MATCH(AZ$2,'Attendance Dump'!$E$1:$AI$1,0)
),
INDEX('Active Hour''s Dump'!$D$3:$AH$337,
MATCH($C273,'Active Hour''s Dump'!$A$3:$A$337,0),
MATCH(AZ$2,'Active Hour''s Dump'!$D$2:$AH$2,0)
))),"")</f>
        <v>7.4166666666666696</v>
      </c>
      <c r="BA273" s="13">
        <f>_xlfn.IFNA(IF(BA$3="Productivity",
INDEX('Productivity Dump'!$E$4:$AJ$500,
MATCH($A273,'Productivity Dump'!$A$4:$A$500,0),
MATCH(BA$2,'Productivity Dump'!$E$3:$AJ$3,0)
),
IF(BA$3="Attendance",
INDEX('Attendance Dump'!$E$2:$AI$400,
MATCH($A273,'Attendance Dump'!$B$2:$B$400,0),
MATCH(BA$2,'Attendance Dump'!$E$1:$AI$1,0)
),
INDEX('Active Hour''s Dump'!$D$3:$AH$337,
MATCH($C273,'Active Hour''s Dump'!$A$3:$A$337,0),
MATCH(BA$2,'Active Hour''s Dump'!$D$2:$AH$2,0)
))),"")</f>
        <v>1093.0619999999999</v>
      </c>
      <c r="BB273" s="13" t="str">
        <f>_xlfn.IFNA(IF(BB$3="Productivity",
INDEX('Productivity Dump'!$E$4:$AJ$500,
MATCH($A273,'Productivity Dump'!$A$4:$A$500,0),
MATCH(BB$2,'Productivity Dump'!$E$3:$AJ$3,0)
),
IF(BB$3="Attendance",
INDEX('Attendance Dump'!$E$2:$AI$400,
MATCH($A273,'Attendance Dump'!$B$2:$B$400,0),
MATCH(BB$2,'Attendance Dump'!$E$1:$AI$1,0)
),
INDEX('Active Hour''s Dump'!$D$3:$AH$337,
MATCH($C273,'Active Hour''s Dump'!$A$3:$A$337,0),
MATCH(BB$2,'Active Hour''s Dump'!$D$2:$AH$2,0)
))),"")</f>
        <v>P</v>
      </c>
      <c r="BC273" s="54">
        <f>_xlfn.IFNA(IF(BC$3="Productivity",
INDEX('Productivity Dump'!$E$4:$AJ$500,
MATCH($A273,'Productivity Dump'!$A$4:$A$500,0),
MATCH(BC$2,'Productivity Dump'!$E$3:$AJ$3,0)
),
IF(BC$3="Attendance",
INDEX('Attendance Dump'!$E$2:$AI$400,
MATCH($A273,'Attendance Dump'!$B$2:$B$400,0),
MATCH(BC$2,'Attendance Dump'!$E$1:$AI$1,0)
),
INDEX('Active Hour''s Dump'!$D$3:$AH$337,
MATCH($C273,'Active Hour''s Dump'!$A$3:$A$337,0),
MATCH(BC$2,'Active Hour''s Dump'!$D$2:$AH$2,0)
))),"")</f>
        <v>8.5833333333333304</v>
      </c>
      <c r="BD273" s="13">
        <f>_xlfn.IFNA(IF(BD$3="Productivity",
INDEX('Productivity Dump'!$E$4:$AJ$500,
MATCH($A273,'Productivity Dump'!$A$4:$A$500,0),
MATCH(BD$2,'Productivity Dump'!$E$3:$AJ$3,0)
),
IF(BD$3="Attendance",
INDEX('Attendance Dump'!$E$2:$AI$400,
MATCH($A273,'Attendance Dump'!$B$2:$B$400,0),
MATCH(BD$2,'Attendance Dump'!$E$1:$AI$1,0)
),
INDEX('Active Hour''s Dump'!$D$3:$AH$337,
MATCH($C273,'Active Hour''s Dump'!$A$3:$A$337,0),
MATCH(BD$2,'Active Hour''s Dump'!$D$2:$AH$2,0)
))),"")</f>
        <v>852.62599999999986</v>
      </c>
      <c r="BE273" s="13" t="str">
        <f>_xlfn.IFNA(IF(BE$3="Productivity",
INDEX('Productivity Dump'!$E$4:$AJ$500,
MATCH($A273,'Productivity Dump'!$A$4:$A$500,0),
MATCH(BE$2,'Productivity Dump'!$E$3:$AJ$3,0)
),
IF(BE$3="Attendance",
INDEX('Attendance Dump'!$E$2:$AI$400,
MATCH($A273,'Attendance Dump'!$B$2:$B$400,0),
MATCH(BE$2,'Attendance Dump'!$E$1:$AI$1,0)
),
INDEX('Active Hour''s Dump'!$D$3:$AH$337,
MATCH($C273,'Active Hour''s Dump'!$A$3:$A$337,0),
MATCH(BE$2,'Active Hour''s Dump'!$D$2:$AH$2,0)
))),"")</f>
        <v>P</v>
      </c>
      <c r="BF273" s="54">
        <f>_xlfn.IFNA(IF(BF$3="Productivity",
INDEX('Productivity Dump'!$E$4:$AJ$500,
MATCH($A273,'Productivity Dump'!$A$4:$A$500,0),
MATCH(BF$2,'Productivity Dump'!$E$3:$AJ$3,0)
),
IF(BF$3="Attendance",
INDEX('Attendance Dump'!$E$2:$AI$400,
MATCH($A273,'Attendance Dump'!$B$2:$B$400,0),
MATCH(BF$2,'Attendance Dump'!$E$1:$AI$1,0)
),
INDEX('Active Hour''s Dump'!$D$3:$AH$337,
MATCH($C273,'Active Hour''s Dump'!$A$3:$A$337,0),
MATCH(BF$2,'Active Hour''s Dump'!$D$2:$AH$2,0)
))),"")</f>
        <v>4.75</v>
      </c>
      <c r="BG273" s="13">
        <f>_xlfn.IFNA(IF(BG$3="Productivity",
INDEX('Productivity Dump'!$E$4:$AJ$500,
MATCH($A273,'Productivity Dump'!$A$4:$A$500,0),
MATCH(BG$2,'Productivity Dump'!$E$3:$AJ$3,0)
),
IF(BG$3="Attendance",
INDEX('Attendance Dump'!$E$2:$AI$400,
MATCH($A273,'Attendance Dump'!$B$2:$B$400,0),
MATCH(BG$2,'Attendance Dump'!$E$1:$AI$1,0)
),
INDEX('Active Hour''s Dump'!$D$3:$AH$337,
MATCH($C273,'Active Hour''s Dump'!$A$3:$A$337,0),
MATCH(BG$2,'Active Hour''s Dump'!$D$2:$AH$2,0)
))),"")</f>
        <v>0</v>
      </c>
      <c r="BH273" s="13" t="str">
        <f>_xlfn.IFNA(IF(BH$3="Productivity",
INDEX('Productivity Dump'!$E$4:$AJ$500,
MATCH($A273,'Productivity Dump'!$A$4:$A$500,0),
MATCH(BH$2,'Productivity Dump'!$E$3:$AJ$3,0)
),
IF(BH$3="Attendance",
INDEX('Attendance Dump'!$E$2:$AI$400,
MATCH($A273,'Attendance Dump'!$B$2:$B$400,0),
MATCH(BH$2,'Attendance Dump'!$E$1:$AI$1,0)
),
INDEX('Active Hour''s Dump'!$D$3:$AH$337,
MATCH($C273,'Active Hour''s Dump'!$A$3:$A$337,0),
MATCH(BH$2,'Active Hour''s Dump'!$D$2:$AH$2,0)
))),"")</f>
        <v>WO</v>
      </c>
      <c r="BI273" s="54">
        <f>_xlfn.IFNA(IF(BI$3="Productivity",
INDEX('Productivity Dump'!$E$4:$AJ$500,
MATCH($A273,'Productivity Dump'!$A$4:$A$500,0),
MATCH(BI$2,'Productivity Dump'!$E$3:$AJ$3,0)
),
IF(BI$3="Attendance",
INDEX('Attendance Dump'!$E$2:$AI$400,
MATCH($A273,'Attendance Dump'!$B$2:$B$400,0),
MATCH(BI$2,'Attendance Dump'!$E$1:$AI$1,0)
),
INDEX('Active Hour''s Dump'!$D$3:$AH$337,
MATCH($C273,'Active Hour''s Dump'!$A$3:$A$337,0),
MATCH(BI$2,'Active Hour''s Dump'!$D$2:$AH$2,0)
))),"")</f>
        <v>0</v>
      </c>
      <c r="BJ273" s="13">
        <f>_xlfn.IFNA(IF(BJ$3="Productivity",
INDEX('Productivity Dump'!$E$4:$AJ$500,
MATCH($A273,'Productivity Dump'!$A$4:$A$500,0),
MATCH(BJ$2,'Productivity Dump'!$E$3:$AJ$3,0)
),
IF(BJ$3="Attendance",
INDEX('Attendance Dump'!$E$2:$AI$400,
MATCH($A273,'Attendance Dump'!$B$2:$B$400,0),
MATCH(BJ$2,'Attendance Dump'!$E$1:$AI$1,0)
),
INDEX('Active Hour''s Dump'!$D$3:$AH$337,
MATCH($C273,'Active Hour''s Dump'!$A$3:$A$337,0),
MATCH(BJ$2,'Active Hour''s Dump'!$D$2:$AH$2,0)
))),"")</f>
        <v>654.32099999999991</v>
      </c>
      <c r="BK273" s="13" t="str">
        <f>_xlfn.IFNA(IF(BK$3="Productivity",
INDEX('Productivity Dump'!$E$4:$AJ$500,
MATCH($A273,'Productivity Dump'!$A$4:$A$500,0),
MATCH(BK$2,'Productivity Dump'!$E$3:$AJ$3,0)
),
IF(BK$3="Attendance",
INDEX('Attendance Dump'!$E$2:$AI$400,
MATCH($A273,'Attendance Dump'!$B$2:$B$400,0),
MATCH(BK$2,'Attendance Dump'!$E$1:$AI$1,0)
),
INDEX('Active Hour''s Dump'!$D$3:$AH$337,
MATCH($C273,'Active Hour''s Dump'!$A$3:$A$337,0),
MATCH(BK$2,'Active Hour''s Dump'!$D$2:$AH$2,0)
))),"")</f>
        <v>P</v>
      </c>
      <c r="BL273" s="54">
        <f>_xlfn.IFNA(IF(BL$3="Productivity",
INDEX('Productivity Dump'!$E$4:$AJ$500,
MATCH($A273,'Productivity Dump'!$A$4:$A$500,0),
MATCH(BL$2,'Productivity Dump'!$E$3:$AJ$3,0)
),
IF(BL$3="Attendance",
INDEX('Attendance Dump'!$E$2:$AI$400,
MATCH($A273,'Attendance Dump'!$B$2:$B$400,0),
MATCH(BL$2,'Attendance Dump'!$E$1:$AI$1,0)
),
INDEX('Active Hour''s Dump'!$D$3:$AH$337,
MATCH($C273,'Active Hour''s Dump'!$A$3:$A$337,0),
MATCH(BL$2,'Active Hour''s Dump'!$D$2:$AH$2,0)
))),"")</f>
        <v>4.75</v>
      </c>
      <c r="BM273" s="13">
        <f>_xlfn.IFNA(IF(BM$3="Productivity",
INDEX('Productivity Dump'!$E$4:$AJ$500,
MATCH($A273,'Productivity Dump'!$A$4:$A$500,0),
MATCH(BM$2,'Productivity Dump'!$E$3:$AJ$3,0)
),
IF(BM$3="Attendance",
INDEX('Attendance Dump'!$E$2:$AI$400,
MATCH($A273,'Attendance Dump'!$B$2:$B$400,0),
MATCH(BM$2,'Attendance Dump'!$E$1:$AI$1,0)
),
INDEX('Active Hour''s Dump'!$D$3:$AH$337,
MATCH($C273,'Active Hour''s Dump'!$A$3:$A$337,0),
MATCH(BM$2,'Active Hour''s Dump'!$D$2:$AH$2,0)
))),"")</f>
        <v>1178.047</v>
      </c>
      <c r="BN273" s="13" t="str">
        <f>_xlfn.IFNA(IF(BN$3="Productivity",
INDEX('Productivity Dump'!$E$4:$AJ$500,
MATCH($A273,'Productivity Dump'!$A$4:$A$500,0),
MATCH(BN$2,'Productivity Dump'!$E$3:$AJ$3,0)
),
IF(BN$3="Attendance",
INDEX('Attendance Dump'!$E$2:$AI$400,
MATCH($A273,'Attendance Dump'!$B$2:$B$400,0),
MATCH(BN$2,'Attendance Dump'!$E$1:$AI$1,0)
),
INDEX('Active Hour''s Dump'!$D$3:$AH$337,
MATCH($C273,'Active Hour''s Dump'!$A$3:$A$337,0),
MATCH(BN$2,'Active Hour''s Dump'!$D$2:$AH$2,0)
))),"")</f>
        <v>P</v>
      </c>
      <c r="BO273" s="54">
        <f>_xlfn.IFNA(IF(BO$3="Productivity",
INDEX('Productivity Dump'!$E$4:$AJ$500,
MATCH($A273,'Productivity Dump'!$A$4:$A$500,0),
MATCH(BO$2,'Productivity Dump'!$E$3:$AJ$3,0)
),
IF(BO$3="Attendance",
INDEX('Attendance Dump'!$E$2:$AI$400,
MATCH($A273,'Attendance Dump'!$B$2:$B$400,0),
MATCH(BO$2,'Attendance Dump'!$E$1:$AI$1,0)
),
INDEX('Active Hour''s Dump'!$D$3:$AH$337,
MATCH($C273,'Active Hour''s Dump'!$A$3:$A$337,0),
MATCH(BO$2,'Active Hour''s Dump'!$D$2:$AH$2,0)
))),"")</f>
        <v>8.75</v>
      </c>
      <c r="BP273" s="13">
        <f>_xlfn.IFNA(IF(BP$3="Productivity",
INDEX('Productivity Dump'!$E$4:$AJ$500,
MATCH($A273,'Productivity Dump'!$A$4:$A$500,0),
MATCH(BP$2,'Productivity Dump'!$E$3:$AJ$3,0)
),
IF(BP$3="Attendance",
INDEX('Attendance Dump'!$E$2:$AI$400,
MATCH($A273,'Attendance Dump'!$B$2:$B$400,0),
MATCH(BP$2,'Attendance Dump'!$E$1:$AI$1,0)
),
INDEX('Active Hour''s Dump'!$D$3:$AH$337,
MATCH($C273,'Active Hour''s Dump'!$A$3:$A$337,0),
MATCH(BP$2,'Active Hour''s Dump'!$D$2:$AH$2,0)
))),"")</f>
        <v>1289.3390000000002</v>
      </c>
      <c r="BQ273" s="13" t="str">
        <f>_xlfn.IFNA(IF(BQ$3="Productivity",
INDEX('Productivity Dump'!$E$4:$AJ$500,
MATCH($A273,'Productivity Dump'!$A$4:$A$500,0),
MATCH(BQ$2,'Productivity Dump'!$E$3:$AJ$3,0)
),
IF(BQ$3="Attendance",
INDEX('Attendance Dump'!$E$2:$AI$400,
MATCH($A273,'Attendance Dump'!$B$2:$B$400,0),
MATCH(BQ$2,'Attendance Dump'!$E$1:$AI$1,0)
),
INDEX('Active Hour''s Dump'!$D$3:$AH$337,
MATCH($C273,'Active Hour''s Dump'!$A$3:$A$337,0),
MATCH(BQ$2,'Active Hour''s Dump'!$D$2:$AH$2,0)
))),"")</f>
        <v>P</v>
      </c>
      <c r="BR273" s="54">
        <f>_xlfn.IFNA(IF(BR$3="Productivity",
INDEX('Productivity Dump'!$E$4:$AJ$500,
MATCH($A273,'Productivity Dump'!$A$4:$A$500,0),
MATCH(BR$2,'Productivity Dump'!$E$3:$AJ$3,0)
),
IF(BR$3="Attendance",
INDEX('Attendance Dump'!$E$2:$AI$400,
MATCH($A273,'Attendance Dump'!$B$2:$B$400,0),
MATCH(BR$2,'Attendance Dump'!$E$1:$AI$1,0)
),
INDEX('Active Hour''s Dump'!$D$3:$AH$337,
MATCH($C273,'Active Hour''s Dump'!$A$3:$A$337,0),
MATCH(BR$2,'Active Hour''s Dump'!$D$2:$AH$2,0)
))),"")</f>
        <v>8</v>
      </c>
      <c r="BS273" s="13">
        <f>_xlfn.IFNA(IF(BS$3="Productivity",
INDEX('Productivity Dump'!$E$4:$AJ$500,
MATCH($A273,'Productivity Dump'!$A$4:$A$500,0),
MATCH(BS$2,'Productivity Dump'!$E$3:$AJ$3,0)
),
IF(BS$3="Attendance",
INDEX('Attendance Dump'!$E$2:$AI$400,
MATCH($A273,'Attendance Dump'!$B$2:$B$400,0),
MATCH(BS$2,'Attendance Dump'!$E$1:$AI$1,0)
),
INDEX('Active Hour''s Dump'!$D$3:$AH$337,
MATCH($C273,'Active Hour''s Dump'!$A$3:$A$337,0),
MATCH(BS$2,'Active Hour''s Dump'!$D$2:$AH$2,0)
))),"")</f>
        <v>1182.6100000000001</v>
      </c>
      <c r="BT273" s="13" t="str">
        <f>_xlfn.IFNA(IF(BT$3="Productivity",
INDEX('Productivity Dump'!$E$4:$AJ$500,
MATCH($A273,'Productivity Dump'!$A$4:$A$500,0),
MATCH(BT$2,'Productivity Dump'!$E$3:$AJ$3,0)
),
IF(BT$3="Attendance",
INDEX('Attendance Dump'!$E$2:$AI$400,
MATCH($A273,'Attendance Dump'!$B$2:$B$400,0),
MATCH(BT$2,'Attendance Dump'!$E$1:$AI$1,0)
),
INDEX('Active Hour''s Dump'!$D$3:$AH$337,
MATCH($C273,'Active Hour''s Dump'!$A$3:$A$337,0),
MATCH(BT$2,'Active Hour''s Dump'!$D$2:$AH$2,0)
))),"")</f>
        <v>H(P)</v>
      </c>
      <c r="BU273" s="54">
        <f>_xlfn.IFNA(IF(BU$3="Productivity",
INDEX('Productivity Dump'!$E$4:$AJ$500,
MATCH($A273,'Productivity Dump'!$A$4:$A$500,0),
MATCH(BU$2,'Productivity Dump'!$E$3:$AJ$3,0)
),
IF(BU$3="Attendance",
INDEX('Attendance Dump'!$E$2:$AI$400,
MATCH($A273,'Attendance Dump'!$B$2:$B$400,0),
MATCH(BU$2,'Attendance Dump'!$E$1:$AI$1,0)
),
INDEX('Active Hour''s Dump'!$D$3:$AH$337,
MATCH($C273,'Active Hour''s Dump'!$A$3:$A$337,0),
MATCH(BU$2,'Active Hour''s Dump'!$D$2:$AH$2,0)
))),"")</f>
        <v>6.8333333333333304</v>
      </c>
      <c r="BV273" s="13">
        <f>_xlfn.IFNA(IF(BV$3="Productivity",
INDEX('Productivity Dump'!$E$4:$AJ$500,
MATCH($A273,'Productivity Dump'!$A$4:$A$500,0),
MATCH(BV$2,'Productivity Dump'!$E$3:$AJ$3,0)
),
IF(BV$3="Attendance",
INDEX('Attendance Dump'!$E$2:$AI$400,
MATCH($A273,'Attendance Dump'!$B$2:$B$400,0),
MATCH(BV$2,'Attendance Dump'!$E$1:$AI$1,0)
),
INDEX('Active Hour''s Dump'!$D$3:$AH$337,
MATCH($C273,'Active Hour''s Dump'!$A$3:$A$337,0),
MATCH(BV$2,'Active Hour''s Dump'!$D$2:$AH$2,0)
))),"")</f>
        <v>955.58399999999995</v>
      </c>
      <c r="BW273" s="13" t="str">
        <f>_xlfn.IFNA(IF(BW$3="Productivity",
INDEX('Productivity Dump'!$E$4:$AJ$500,
MATCH($A273,'Productivity Dump'!$A$4:$A$500,0),
MATCH(BW$2,'Productivity Dump'!$E$3:$AJ$3,0)
),
IF(BW$3="Attendance",
INDEX('Attendance Dump'!$E$2:$AI$400,
MATCH($A273,'Attendance Dump'!$B$2:$B$400,0),
MATCH(BW$2,'Attendance Dump'!$E$1:$AI$1,0)
),
INDEX('Active Hour''s Dump'!$D$3:$AH$337,
MATCH($C273,'Active Hour''s Dump'!$A$3:$A$337,0),
MATCH(BW$2,'Active Hour''s Dump'!$D$2:$AH$2,0)
))),"")</f>
        <v>P</v>
      </c>
      <c r="BX273" s="54">
        <f>_xlfn.IFNA(IF(BX$3="Productivity",
INDEX('Productivity Dump'!$E$4:$AJ$500,
MATCH($A273,'Productivity Dump'!$A$4:$A$500,0),
MATCH(BX$2,'Productivity Dump'!$E$3:$AJ$3,0)
),
IF(BX$3="Attendance",
INDEX('Attendance Dump'!$E$2:$AI$400,
MATCH($A273,'Attendance Dump'!$B$2:$B$400,0),
MATCH(BX$2,'Attendance Dump'!$E$1:$AI$1,0)
),
INDEX('Active Hour''s Dump'!$D$3:$AH$337,
MATCH($C273,'Active Hour''s Dump'!$A$3:$A$337,0),
MATCH(BX$2,'Active Hour''s Dump'!$D$2:$AH$2,0)
))),"")</f>
        <v>7.9166666666666696</v>
      </c>
      <c r="BY273" s="13">
        <f>_xlfn.IFNA(IF(BY$3="Productivity",
INDEX('Productivity Dump'!$E$4:$AJ$500,
MATCH($A273,'Productivity Dump'!$A$4:$A$500,0),
MATCH(BY$2,'Productivity Dump'!$E$3:$AJ$3,0)
),
IF(BY$3="Attendance",
INDEX('Attendance Dump'!$E$2:$AI$400,
MATCH($A273,'Attendance Dump'!$B$2:$B$400,0),
MATCH(BY$2,'Attendance Dump'!$E$1:$AI$1,0)
),
INDEX('Active Hour''s Dump'!$D$3:$AH$337,
MATCH($C273,'Active Hour''s Dump'!$A$3:$A$337,0),
MATCH(BY$2,'Active Hour''s Dump'!$D$2:$AH$2,0)
))),"")</f>
        <v>484.01199999999994</v>
      </c>
      <c r="BZ273" s="13" t="str">
        <f>_xlfn.IFNA(IF(BZ$3="Productivity",
INDEX('Productivity Dump'!$E$4:$AJ$500,
MATCH($A273,'Productivity Dump'!$A$4:$A$500,0),
MATCH(BZ$2,'Productivity Dump'!$E$3:$AJ$3,0)
),
IF(BZ$3="Attendance",
INDEX('Attendance Dump'!$E$2:$AI$400,
MATCH($A273,'Attendance Dump'!$B$2:$B$400,0),
MATCH(BZ$2,'Attendance Dump'!$E$1:$AI$1,0)
),
INDEX('Active Hour''s Dump'!$D$3:$AH$337,
MATCH($C273,'Active Hour''s Dump'!$A$3:$A$337,0),
MATCH(BZ$2,'Active Hour''s Dump'!$D$2:$AH$2,0)
))),"")</f>
        <v>P</v>
      </c>
      <c r="CA273" s="54">
        <f>_xlfn.IFNA(IF(CA$3="Productivity",
INDEX('Productivity Dump'!$E$4:$AJ$500,
MATCH($A273,'Productivity Dump'!$A$4:$A$500,0),
MATCH(CA$2,'Productivity Dump'!$E$3:$AJ$3,0)
),
IF(CA$3="Attendance",
INDEX('Attendance Dump'!$E$2:$AI$400,
MATCH($A273,'Attendance Dump'!$B$2:$B$400,0),
MATCH(CA$2,'Attendance Dump'!$E$1:$AI$1,0)
),
INDEX('Active Hour''s Dump'!$D$3:$AH$337,
MATCH($C273,'Active Hour''s Dump'!$A$3:$A$337,0),
MATCH(CA$2,'Active Hour''s Dump'!$D$2:$AH$2,0)
))),"")</f>
        <v>2.6666666666666701</v>
      </c>
      <c r="CB273" s="13">
        <f>_xlfn.IFNA(IF(CB$3="Productivity",
INDEX('Productivity Dump'!$E$4:$AJ$500,
MATCH($A273,'Productivity Dump'!$A$4:$A$500,0),
MATCH(CB$2,'Productivity Dump'!$E$3:$AJ$3,0)
),
IF(CB$3="Attendance",
INDEX('Attendance Dump'!$E$2:$AI$400,
MATCH($A273,'Attendance Dump'!$B$2:$B$400,0),
MATCH(CB$2,'Attendance Dump'!$E$1:$AI$1,0)
),
INDEX('Active Hour''s Dump'!$D$3:$AH$337,
MATCH($C273,'Active Hour''s Dump'!$A$3:$A$337,0),
MATCH(CB$2,'Active Hour''s Dump'!$D$2:$AH$2,0)
))),"")</f>
        <v>0</v>
      </c>
      <c r="CC273" s="13" t="str">
        <f>_xlfn.IFNA(IF(CC$3="Productivity",
INDEX('Productivity Dump'!$E$4:$AJ$500,
MATCH($A273,'Productivity Dump'!$A$4:$A$500,0),
MATCH(CC$2,'Productivity Dump'!$E$3:$AJ$3,0)
),
IF(CC$3="Attendance",
INDEX('Attendance Dump'!$E$2:$AI$400,
MATCH($A273,'Attendance Dump'!$B$2:$B$400,0),
MATCH(CC$2,'Attendance Dump'!$E$1:$AI$1,0)
),
INDEX('Active Hour''s Dump'!$D$3:$AH$337,
MATCH($C273,'Active Hour''s Dump'!$A$3:$A$337,0),
MATCH(CC$2,'Active Hour''s Dump'!$D$2:$AH$2,0)
))),"")</f>
        <v>WO</v>
      </c>
      <c r="CD273" s="54">
        <f>_xlfn.IFNA(IF(CD$3="Productivity",
INDEX('Productivity Dump'!$E$4:$AJ$500,
MATCH($A273,'Productivity Dump'!$A$4:$A$500,0),
MATCH(CD$2,'Productivity Dump'!$E$3:$AJ$3,0)
),
IF(CD$3="Attendance",
INDEX('Attendance Dump'!$E$2:$AI$400,
MATCH($A273,'Attendance Dump'!$B$2:$B$400,0),
MATCH(CD$2,'Attendance Dump'!$E$1:$AI$1,0)
),
INDEX('Active Hour''s Dump'!$D$3:$AH$337,
MATCH($C273,'Active Hour''s Dump'!$A$3:$A$337,0),
MATCH(CD$2,'Active Hour''s Dump'!$D$2:$AH$2,0)
))),"")</f>
        <v>0</v>
      </c>
      <c r="CE273" s="13">
        <f>_xlfn.IFNA(IF(CE$3="Productivity",
INDEX('Productivity Dump'!$E$4:$AJ$500,
MATCH($A273,'Productivity Dump'!$A$4:$A$500,0),
MATCH(CE$2,'Productivity Dump'!$E$3:$AJ$3,0)
),
IF(CE$3="Attendance",
INDEX('Attendance Dump'!$E$2:$AI$400,
MATCH($A273,'Attendance Dump'!$B$2:$B$400,0),
MATCH(CE$2,'Attendance Dump'!$E$1:$AI$1,0)
),
INDEX('Active Hour''s Dump'!$D$3:$AH$337,
MATCH($C273,'Active Hour''s Dump'!$A$3:$A$337,0),
MATCH(CE$2,'Active Hour''s Dump'!$D$2:$AH$2,0)
))),"")</f>
        <v>373.90499999999997</v>
      </c>
      <c r="CF273" s="13" t="str">
        <f>_xlfn.IFNA(IF(CF$3="Productivity",
INDEX('Productivity Dump'!$E$4:$AJ$500,
MATCH($A273,'Productivity Dump'!$A$4:$A$500,0),
MATCH(CF$2,'Productivity Dump'!$E$3:$AJ$3,0)
),
IF(CF$3="Attendance",
INDEX('Attendance Dump'!$E$2:$AI$400,
MATCH($A273,'Attendance Dump'!$B$2:$B$400,0),
MATCH(CF$2,'Attendance Dump'!$E$1:$AI$1,0)
),
INDEX('Active Hour''s Dump'!$D$3:$AH$337,
MATCH($C273,'Active Hour''s Dump'!$A$3:$A$337,0),
MATCH(CF$2,'Active Hour''s Dump'!$D$2:$AH$2,0)
))),"")</f>
        <v>P</v>
      </c>
      <c r="CG273" s="54">
        <f>_xlfn.IFNA(IF(CG$3="Productivity",
INDEX('Productivity Dump'!$E$4:$AJ$500,
MATCH($A273,'Productivity Dump'!$A$4:$A$500,0),
MATCH(CG$2,'Productivity Dump'!$E$3:$AJ$3,0)
),
IF(CG$3="Attendance",
INDEX('Attendance Dump'!$E$2:$AI$400,
MATCH($A273,'Attendance Dump'!$B$2:$B$400,0),
MATCH(CG$2,'Attendance Dump'!$E$1:$AI$1,0)
),
INDEX('Active Hour''s Dump'!$D$3:$AH$337,
MATCH($C273,'Active Hour''s Dump'!$A$3:$A$337,0),
MATCH(CG$2,'Active Hour''s Dump'!$D$2:$AH$2,0)
))),"")</f>
        <v>4.9166666666666696</v>
      </c>
      <c r="CH273" s="13">
        <f>_xlfn.IFNA(IF(CH$3="Productivity",
INDEX('Productivity Dump'!$E$4:$AJ$500,
MATCH($A273,'Productivity Dump'!$A$4:$A$500,0),
MATCH(CH$2,'Productivity Dump'!$E$3:$AJ$3,0)
),
IF(CH$3="Attendance",
INDEX('Attendance Dump'!$E$2:$AI$400,
MATCH($A273,'Attendance Dump'!$B$2:$B$400,0),
MATCH(CH$2,'Attendance Dump'!$E$1:$AI$1,0)
),
INDEX('Active Hour''s Dump'!$D$3:$AH$337,
MATCH($C273,'Active Hour''s Dump'!$A$3:$A$337,0),
MATCH(CH$2,'Active Hour''s Dump'!$D$2:$AH$2,0)
))),"")</f>
        <v>577.79599999999982</v>
      </c>
      <c r="CI273" s="13" t="str">
        <f>_xlfn.IFNA(IF(CI$3="Productivity",
INDEX('Productivity Dump'!$E$4:$AJ$500,
MATCH($A273,'Productivity Dump'!$A$4:$A$500,0),
MATCH(CI$2,'Productivity Dump'!$E$3:$AJ$3,0)
),
IF(CI$3="Attendance",
INDEX('Attendance Dump'!$E$2:$AI$400,
MATCH($A273,'Attendance Dump'!$B$2:$B$400,0),
MATCH(CI$2,'Attendance Dump'!$E$1:$AI$1,0)
),
INDEX('Active Hour''s Dump'!$D$3:$AH$337,
MATCH($C273,'Active Hour''s Dump'!$A$3:$A$337,0),
MATCH(CI$2,'Active Hour''s Dump'!$D$2:$AH$2,0)
))),"")</f>
        <v>SL-HL</v>
      </c>
      <c r="CJ273" s="54">
        <f>_xlfn.IFNA(IF(CJ$3="Productivity",
INDEX('Productivity Dump'!$E$4:$AJ$500,
MATCH($A273,'Productivity Dump'!$A$4:$A$500,0),
MATCH(CJ$2,'Productivity Dump'!$E$3:$AJ$3,0)
),
IF(CJ$3="Attendance",
INDEX('Attendance Dump'!$E$2:$AI$400,
MATCH($A273,'Attendance Dump'!$B$2:$B$400,0),
MATCH(CJ$2,'Attendance Dump'!$E$1:$AI$1,0)
),
INDEX('Active Hour''s Dump'!$D$3:$AH$337,
MATCH($C273,'Active Hour''s Dump'!$A$3:$A$337,0),
MATCH(CJ$2,'Active Hour''s Dump'!$D$2:$AH$2,0)
))),"")</f>
        <v>7.8333333333333304</v>
      </c>
      <c r="CK273" s="13">
        <f>_xlfn.IFNA(IF(CK$3="Productivity",
INDEX('Productivity Dump'!$E$4:$AJ$500,
MATCH($A273,'Productivity Dump'!$A$4:$A$500,0),
MATCH(CK$2,'Productivity Dump'!$E$3:$AJ$3,0)
),
IF(CK$3="Attendance",
INDEX('Attendance Dump'!$E$2:$AI$400,
MATCH($A273,'Attendance Dump'!$B$2:$B$400,0),
MATCH(CK$2,'Attendance Dump'!$E$1:$AI$1,0)
),
INDEX('Active Hour''s Dump'!$D$3:$AH$337,
MATCH($C273,'Active Hour''s Dump'!$A$3:$A$337,0),
MATCH(CK$2,'Active Hour''s Dump'!$D$2:$AH$2,0)
))),"")</f>
        <v>508.75500000000011</v>
      </c>
      <c r="CL273" s="13" t="str">
        <f>_xlfn.IFNA(IF(CL$3="Productivity",
INDEX('Productivity Dump'!$E$4:$AJ$500,
MATCH($A273,'Productivity Dump'!$A$4:$A$500,0),
MATCH(CL$2,'Productivity Dump'!$E$3:$AJ$3,0)
),
IF(CL$3="Attendance",
INDEX('Attendance Dump'!$E$2:$AI$400,
MATCH($A273,'Attendance Dump'!$B$2:$B$400,0),
MATCH(CL$2,'Attendance Dump'!$E$1:$AI$1,0)
),
INDEX('Active Hour''s Dump'!$D$3:$AH$337,
MATCH($C273,'Active Hour''s Dump'!$A$3:$A$337,0),
MATCH(CL$2,'Active Hour''s Dump'!$D$2:$AH$2,0)
))),"")</f>
        <v>SL-HL</v>
      </c>
      <c r="CM273" s="54">
        <f>_xlfn.IFNA(IF(CM$3="Productivity",
INDEX('Productivity Dump'!$E$4:$AJ$500,
MATCH($A273,'Productivity Dump'!$A$4:$A$500,0),
MATCH(CM$2,'Productivity Dump'!$E$3:$AJ$3,0)
),
IF(CM$3="Attendance",
INDEX('Attendance Dump'!$E$2:$AI$400,
MATCH($A273,'Attendance Dump'!$B$2:$B$400,0),
MATCH(CM$2,'Attendance Dump'!$E$1:$AI$1,0)
),
INDEX('Active Hour''s Dump'!$D$3:$AH$337,
MATCH($C273,'Active Hour''s Dump'!$A$3:$A$337,0),
MATCH(CM$2,'Active Hour''s Dump'!$D$2:$AH$2,0)
))),"")</f>
        <v>5.4166666666666696</v>
      </c>
      <c r="CN273" s="13">
        <f>_xlfn.IFNA(IF(CN$3="Productivity",
INDEX('Productivity Dump'!$E$4:$AJ$500,
MATCH($A273,'Productivity Dump'!$A$4:$A$500,0),
MATCH(CN$2,'Productivity Dump'!$E$3:$AJ$3,0)
),
IF(CN$3="Attendance",
INDEX('Attendance Dump'!$E$2:$AI$400,
MATCH($A273,'Attendance Dump'!$B$2:$B$400,0),
MATCH(CN$2,'Attendance Dump'!$E$1:$AI$1,0)
),
INDEX('Active Hour''s Dump'!$D$3:$AH$337,
MATCH($C273,'Active Hour''s Dump'!$A$3:$A$337,0),
MATCH(CN$2,'Active Hour''s Dump'!$D$2:$AH$2,0)
))),"")</f>
        <v>0</v>
      </c>
      <c r="CO273" s="13">
        <f>_xlfn.IFNA(IF(CO$3="Productivity",
INDEX('Productivity Dump'!$E$4:$AJ$500,
MATCH($A273,'Productivity Dump'!$A$4:$A$500,0),
MATCH(CO$2,'Productivity Dump'!$E$3:$AJ$3,0)
),
IF(CO$3="Attendance",
INDEX('Attendance Dump'!$E$2:$AI$400,
MATCH($A273,'Attendance Dump'!$B$2:$B$400,0),
MATCH(CO$2,'Attendance Dump'!$E$1:$AI$1,0)
),
INDEX('Active Hour''s Dump'!$D$3:$AH$337,
MATCH($C273,'Active Hour''s Dump'!$A$3:$A$337,0),
MATCH(CO$2,'Active Hour''s Dump'!$D$2:$AH$2,0)
))),"")</f>
        <v>0</v>
      </c>
      <c r="CP273" s="54">
        <f>_xlfn.IFNA(IF(CP$3="Productivity",
INDEX('Productivity Dump'!$E$4:$AJ$500,
MATCH($A273,'Productivity Dump'!$A$4:$A$500,0),
MATCH(CP$2,'Productivity Dump'!$E$3:$AJ$3,0)
),
IF(CP$3="Attendance",
INDEX('Attendance Dump'!$E$2:$AI$400,
MATCH($A273,'Attendance Dump'!$B$2:$B$400,0),
MATCH(CP$2,'Attendance Dump'!$E$1:$AI$1,0)
),
INDEX('Active Hour''s Dump'!$D$3:$AH$337,
MATCH($C273,'Active Hour''s Dump'!$A$3:$A$337,0),
MATCH(CP$2,'Active Hour''s Dump'!$D$2:$AH$2,0)
))),"")</f>
        <v>0</v>
      </c>
      <c r="CQ273" s="13">
        <f>_xlfn.IFNA(IF(CQ$3="Productivity",
INDEX('Productivity Dump'!$E$4:$AJ$500,
MATCH($A273,'Productivity Dump'!$A$4:$A$500,0),
MATCH(CQ$2,'Productivity Dump'!$E$3:$AJ$3,0)
),
IF(CQ$3="Attendance",
INDEX('Attendance Dump'!$E$2:$AI$400,
MATCH($A273,'Attendance Dump'!$B$2:$B$400,0),
MATCH(CQ$2,'Attendance Dump'!$E$1:$AI$1,0)
),
INDEX('Active Hour''s Dump'!$D$3:$AH$337,
MATCH($C273,'Active Hour''s Dump'!$A$3:$A$337,0),
MATCH(CQ$2,'Active Hour''s Dump'!$D$2:$AH$2,0)
))),"")</f>
        <v>0</v>
      </c>
      <c r="CR273" s="13">
        <f>_xlfn.IFNA(IF(CR$3="Productivity",
INDEX('Productivity Dump'!$E$4:$AJ$500,
MATCH($A273,'Productivity Dump'!$A$4:$A$500,0),
MATCH(CR$2,'Productivity Dump'!$E$3:$AJ$3,0)
),
IF(CR$3="Attendance",
INDEX('Attendance Dump'!$E$2:$AI$400,
MATCH($A273,'Attendance Dump'!$B$2:$B$400,0),
MATCH(CR$2,'Attendance Dump'!$E$1:$AI$1,0)
),
INDEX('Active Hour''s Dump'!$D$3:$AH$337,
MATCH($C273,'Active Hour''s Dump'!$A$3:$A$337,0),
MATCH(CR$2,'Active Hour''s Dump'!$D$2:$AH$2,0)
))),"")</f>
        <v>0</v>
      </c>
      <c r="CS273" s="54">
        <f>_xlfn.IFNA(IF(CS$3="Productivity",
INDEX('Productivity Dump'!$E$4:$AJ$500,
MATCH($A273,'Productivity Dump'!$A$4:$A$500,0),
MATCH(CS$2,'Productivity Dump'!$E$3:$AJ$3,0)
),
IF(CS$3="Attendance",
INDEX('Attendance Dump'!$E$2:$AI$400,
MATCH($A273,'Attendance Dump'!$B$2:$B$400,0),
MATCH(CS$2,'Attendance Dump'!$E$1:$AI$1,0)
),
INDEX('Active Hour''s Dump'!$D$3:$AH$337,
MATCH($C273,'Active Hour''s Dump'!$A$3:$A$337,0),
MATCH(CS$2,'Active Hour''s Dump'!$D$2:$AH$2,0)
))),"")</f>
        <v>0</v>
      </c>
      <c r="CT273" s="13">
        <f>_xlfn.IFNA(IF(CT$3="Productivity",
INDEX('Productivity Dump'!$E$4:$AJ$500,
MATCH($A273,'Productivity Dump'!$A$4:$A$500,0),
MATCH(CT$2,'Productivity Dump'!$E$3:$AJ$3,0)
),
IF(CT$3="Attendance",
INDEX('Attendance Dump'!$E$2:$AI$400,
MATCH($A273,'Attendance Dump'!$B$2:$B$400,0),
MATCH(CT$2,'Attendance Dump'!$E$1:$AI$1,0)
),
INDEX('Active Hour''s Dump'!$D$3:$AH$337,
MATCH($C273,'Active Hour''s Dump'!$A$3:$A$337,0),
MATCH(CT$2,'Active Hour''s Dump'!$D$2:$AH$2,0)
))),"")</f>
        <v>0</v>
      </c>
      <c r="CU273" s="13">
        <f>_xlfn.IFNA(IF(CU$3="Productivity",
INDEX('Productivity Dump'!$E$4:$AJ$500,
MATCH($A273,'Productivity Dump'!$A$4:$A$500,0),
MATCH(CU$2,'Productivity Dump'!$E$3:$AJ$3,0)
),
IF(CU$3="Attendance",
INDEX('Attendance Dump'!$E$2:$AI$400,
MATCH($A273,'Attendance Dump'!$B$2:$B$400,0),
MATCH(CU$2,'Attendance Dump'!$E$1:$AI$1,0)
),
INDEX('Active Hour''s Dump'!$D$3:$AH$337,
MATCH($C273,'Active Hour''s Dump'!$A$3:$A$337,0),
MATCH(CU$2,'Active Hour''s Dump'!$D$2:$AH$2,0)
))),"")</f>
        <v>0</v>
      </c>
      <c r="CV273" s="54">
        <f>_xlfn.IFNA(IF(CV$3="Productivity",
INDEX('Productivity Dump'!$E$4:$AJ$500,
MATCH($A273,'Productivity Dump'!$A$4:$A$500,0),
MATCH(CV$2,'Productivity Dump'!$E$3:$AJ$3,0)
),
IF(CV$3="Attendance",
INDEX('Attendance Dump'!$E$2:$AI$400,
MATCH($A273,'Attendance Dump'!$B$2:$B$400,0),
MATCH(CV$2,'Attendance Dump'!$E$1:$AI$1,0)
),
INDEX('Active Hour''s Dump'!$D$3:$AH$337,
MATCH($C273,'Active Hour''s Dump'!$A$3:$A$337,0),
MATCH(CV$2,'Active Hour''s Dump'!$D$2:$AH$2,0)
))),"")</f>
        <v>0</v>
      </c>
      <c r="CW273" s="13"/>
      <c r="CX273" s="13"/>
      <c r="CY273" s="54"/>
      <c r="DA273" s="57">
        <f t="shared" si="87"/>
        <v>148.5</v>
      </c>
      <c r="DB273" s="35">
        <f t="shared" si="88"/>
        <v>21378.207999999999</v>
      </c>
      <c r="DC273" s="35">
        <f t="shared" si="91"/>
        <v>5621.7920000000013</v>
      </c>
      <c r="DD273" s="35">
        <f t="shared" ca="1" si="92"/>
        <v>0</v>
      </c>
      <c r="DF273" s="32" cm="1">
        <f t="array" ref="DF273">SUMPRODUCT(
    (MOD(COLUMN(H273:CV273) - COLUMN(H273), 3) = 0) *
    (H273:CV273 = 0) *
    (I273:CW273 = "P") *
    (COUNTIF(UKHoliday, H$2:CV$2) = 0)
)</f>
        <v>0</v>
      </c>
      <c r="DG273" s="33" cm="1">
        <f t="array" ref="DG273">SUMPRODUCT(
  (MOD(COLUMN(H273:CV273) - COLUMN(H273), 3) = 0) *
  (H273:CV273 &gt; 0) *
  (H273:CV273 &lt; 0.5 * IF(((WEEKDAY(H$2:CV$2, 2) = 1) + (WEEKDAY(H$2:CV$2, 2) = 6)), G273, F273)) *
  (I273:CW273 = "P") *
  (COUNTIF(UKHoliday, H$2:CV$2) = 0)
)</f>
        <v>0</v>
      </c>
      <c r="DH273" s="33" cm="1">
        <f t="array" ref="DH273">SUMPRODUCT(
  (MOD(COLUMN(H273:CV273) - COLUMN(H273), 3) = 0) *
  (H273:CV273 &gt; 0.5 * IF(((WEEKDAY(H$2:CV$2, 2) = 1) + (WEEKDAY(H$2:CV$2, 2) = 6)), $G273, $F273)) *
  (H273:CV273 &lt; 0.8 * IF(((WEEKDAY(H$2:CV$2, 2) = 1) + (WEEKDAY(H$2:CV$2, 2) = 6)), $G273, $F273)) *
  (I273:CW273 = "P") *
  (COUNTIF(UKHoliday, H$2:CV$2) = 0)
)</f>
        <v>4</v>
      </c>
      <c r="DI273" s="33" cm="1">
        <f t="array" ref="DI273">SUMPRODUCT(
  (MOD(COLUMN(H273:CV273) - COLUMN(H273), 3) = 0) *
  (H273:CV273 &gt; 0.8 * IF(((WEEKDAY(H$2:CV$2, 2) = 1) + (WEEKDAY(H$2:CV$2, 2) = 6)), $G273, $F273)) *
  (H273:CV273 &lt; 1 * IF(((WEEKDAY(H$2:CV$2, 2) = 1) + (WEEKDAY(H$2:CV$2, 2) = 6)), $G273, $F273)) *
  (I273:CW273 = "P") *
  (COUNTIF(UKHoliday, H$2:CV$2) = 0)
)</f>
        <v>12</v>
      </c>
    </row>
    <row r="274" spans="1:113" x14ac:dyDescent="0.3">
      <c r="A274" s="8" t="s">
        <v>206</v>
      </c>
      <c r="B274" s="36" t="s">
        <v>205</v>
      </c>
      <c r="C274" s="9" t="s">
        <v>857</v>
      </c>
      <c r="D274" s="62" t="s">
        <v>945</v>
      </c>
      <c r="E274" s="35">
        <v>18600</v>
      </c>
      <c r="F274" s="35">
        <f t="shared" si="89"/>
        <v>930</v>
      </c>
      <c r="G274" s="35">
        <f t="shared" si="90"/>
        <v>465</v>
      </c>
      <c r="H274" s="13">
        <f>_xlfn.IFNA(IF(H$3="Productivity",
INDEX('Productivity Dump'!$E$4:$AJ$500,
MATCH($A274,'Productivity Dump'!$A$4:$A$500,0),
MATCH(H$2,'Productivity Dump'!$E$3:$AJ$3,0)
),
IF(H$3="Attendance",
INDEX('Attendance Dump'!$E$2:$AI$400,
MATCH($A274,'Attendance Dump'!$B$2:$B$400,0),
MATCH(H$2,'Attendance Dump'!$E$1:$AI$1,0)
),
INDEX('Active Hour''s Dump'!$D$3:$AH$337,
MATCH($C274,'Active Hour''s Dump'!$A$3:$A$337,0),
MATCH(H$2,'Active Hour''s Dump'!$D$2:$AH$2,0)
))),"")</f>
        <v>1014.3329999999999</v>
      </c>
      <c r="I274" s="13" t="str">
        <f>_xlfn.IFNA(IF(I$3="Productivity",
INDEX('Productivity Dump'!$E$4:$AJ$500,
MATCH($A274,'Productivity Dump'!$A$4:$A$500,0),
MATCH(I$2,'Productivity Dump'!$E$3:$AJ$3,0)
),
IF(I$3="Attendance",
INDEX('Attendance Dump'!$E$2:$AI$400,
MATCH($A274,'Attendance Dump'!$B$2:$B$400,0),
MATCH(I$2,'Attendance Dump'!$E$1:$AI$1,0)
),
INDEX('Active Hour''s Dump'!$D$3:$AH$337,
MATCH($C274,'Active Hour''s Dump'!$A$3:$A$337,0),
MATCH(I$2,'Active Hour''s Dump'!$D$2:$AH$2,0)
))),"")</f>
        <v>P</v>
      </c>
      <c r="J274" s="54">
        <f>_xlfn.IFNA(IF(J$3="Productivity",
INDEX('Productivity Dump'!$E$4:$AJ$500,
MATCH($A274,'Productivity Dump'!$A$4:$A$500,0),
MATCH(J$2,'Productivity Dump'!$E$3:$AJ$3,0)
),
IF(J$3="Attendance",
INDEX('Attendance Dump'!$E$2:$AI$400,
MATCH($A274,'Attendance Dump'!$B$2:$B$400,0),
MATCH(J$2,'Attendance Dump'!$E$1:$AI$1,0)
),
INDEX('Active Hour''s Dump'!$D$3:$AH$337,
MATCH($C274,'Active Hour''s Dump'!$A$3:$A$337,0),
MATCH(J$2,'Active Hour''s Dump'!$D$2:$AH$2,0)
))),"")</f>
        <v>10.4166666666667</v>
      </c>
      <c r="K274" s="13">
        <f>_xlfn.IFNA(IF(K$3="Productivity",
INDEX('Productivity Dump'!$E$4:$AJ$500,
MATCH($A274,'Productivity Dump'!$A$4:$A$500,0),
MATCH(K$2,'Productivity Dump'!$E$3:$AJ$3,0)
),
IF(K$3="Attendance",
INDEX('Attendance Dump'!$E$2:$AI$400,
MATCH($A274,'Attendance Dump'!$B$2:$B$400,0),
MATCH(K$2,'Attendance Dump'!$E$1:$AI$1,0)
),
INDEX('Active Hour''s Dump'!$D$3:$AH$337,
MATCH($C274,'Active Hour''s Dump'!$A$3:$A$337,0),
MATCH(K$2,'Active Hour''s Dump'!$D$2:$AH$2,0)
))),"")</f>
        <v>1024.2130000000002</v>
      </c>
      <c r="L274" s="13" t="str">
        <f>_xlfn.IFNA(IF(L$3="Productivity",
INDEX('Productivity Dump'!$E$4:$AJ$500,
MATCH($A274,'Productivity Dump'!$A$4:$A$500,0),
MATCH(L$2,'Productivity Dump'!$E$3:$AJ$3,0)
),
IF(L$3="Attendance",
INDEX('Attendance Dump'!$E$2:$AI$400,
MATCH($A274,'Attendance Dump'!$B$2:$B$400,0),
MATCH(L$2,'Attendance Dump'!$E$1:$AI$1,0)
),
INDEX('Active Hour''s Dump'!$D$3:$AH$337,
MATCH($C274,'Active Hour''s Dump'!$A$3:$A$337,0),
MATCH(L$2,'Active Hour''s Dump'!$D$2:$AH$2,0)
))),"")</f>
        <v>P</v>
      </c>
      <c r="M274" s="54">
        <f>_xlfn.IFNA(IF(M$3="Productivity",
INDEX('Productivity Dump'!$E$4:$AJ$500,
MATCH($A274,'Productivity Dump'!$A$4:$A$500,0),
MATCH(M$2,'Productivity Dump'!$E$3:$AJ$3,0)
),
IF(M$3="Attendance",
INDEX('Attendance Dump'!$E$2:$AI$400,
MATCH($A274,'Attendance Dump'!$B$2:$B$400,0),
MATCH(M$2,'Attendance Dump'!$E$1:$AI$1,0)
),
INDEX('Active Hour''s Dump'!$D$3:$AH$337,
MATCH($C274,'Active Hour''s Dump'!$A$3:$A$337,0),
MATCH(M$2,'Active Hour''s Dump'!$D$2:$AH$2,0)
))),"")</f>
        <v>9.9166666666666696</v>
      </c>
      <c r="N274" s="13">
        <f>_xlfn.IFNA(IF(N$3="Productivity",
INDEX('Productivity Dump'!$E$4:$AJ$500,
MATCH($A274,'Productivity Dump'!$A$4:$A$500,0),
MATCH(N$2,'Productivity Dump'!$E$3:$AJ$3,0)
),
IF(N$3="Attendance",
INDEX('Attendance Dump'!$E$2:$AI$400,
MATCH($A274,'Attendance Dump'!$B$2:$B$400,0),
MATCH(N$2,'Attendance Dump'!$E$1:$AI$1,0)
),
INDEX('Active Hour''s Dump'!$D$3:$AH$337,
MATCH($C274,'Active Hour''s Dump'!$A$3:$A$337,0),
MATCH(N$2,'Active Hour''s Dump'!$D$2:$AH$2,0)
))),"")</f>
        <v>1009.5980000000003</v>
      </c>
      <c r="O274" s="13" t="str">
        <f>_xlfn.IFNA(IF(O$3="Productivity",
INDEX('Productivity Dump'!$E$4:$AJ$500,
MATCH($A274,'Productivity Dump'!$A$4:$A$500,0),
MATCH(O$2,'Productivity Dump'!$E$3:$AJ$3,0)
),
IF(O$3="Attendance",
INDEX('Attendance Dump'!$E$2:$AI$400,
MATCH($A274,'Attendance Dump'!$B$2:$B$400,0),
MATCH(O$2,'Attendance Dump'!$E$1:$AI$1,0)
),
INDEX('Active Hour''s Dump'!$D$3:$AH$337,
MATCH($C274,'Active Hour''s Dump'!$A$3:$A$337,0),
MATCH(O$2,'Active Hour''s Dump'!$D$2:$AH$2,0)
))),"")</f>
        <v>P</v>
      </c>
      <c r="P274" s="54">
        <f>_xlfn.IFNA(IF(P$3="Productivity",
INDEX('Productivity Dump'!$E$4:$AJ$500,
MATCH($A274,'Productivity Dump'!$A$4:$A$500,0),
MATCH(P$2,'Productivity Dump'!$E$3:$AJ$3,0)
),
IF(P$3="Attendance",
INDEX('Attendance Dump'!$E$2:$AI$400,
MATCH($A274,'Attendance Dump'!$B$2:$B$400,0),
MATCH(P$2,'Attendance Dump'!$E$1:$AI$1,0)
),
INDEX('Active Hour''s Dump'!$D$3:$AH$337,
MATCH($C274,'Active Hour''s Dump'!$A$3:$A$337,0),
MATCH(P$2,'Active Hour''s Dump'!$D$2:$AH$2,0)
))),"")</f>
        <v>10.1666666666667</v>
      </c>
      <c r="Q274" s="13">
        <f>_xlfn.IFNA(IF(Q$3="Productivity",
INDEX('Productivity Dump'!$E$4:$AJ$500,
MATCH($A274,'Productivity Dump'!$A$4:$A$500,0),
MATCH(Q$2,'Productivity Dump'!$E$3:$AJ$3,0)
),
IF(Q$3="Attendance",
INDEX('Attendance Dump'!$E$2:$AI$400,
MATCH($A274,'Attendance Dump'!$B$2:$B$400,0),
MATCH(Q$2,'Attendance Dump'!$E$1:$AI$1,0)
),
INDEX('Active Hour''s Dump'!$D$3:$AH$337,
MATCH($C274,'Active Hour''s Dump'!$A$3:$A$337,0),
MATCH(Q$2,'Active Hour''s Dump'!$D$2:$AH$2,0)
))),"")</f>
        <v>0</v>
      </c>
      <c r="R274" s="13" t="str">
        <f>_xlfn.IFNA(IF(R$3="Productivity",
INDEX('Productivity Dump'!$E$4:$AJ$500,
MATCH($A274,'Productivity Dump'!$A$4:$A$500,0),
MATCH(R$2,'Productivity Dump'!$E$3:$AJ$3,0)
),
IF(R$3="Attendance",
INDEX('Attendance Dump'!$E$2:$AI$400,
MATCH($A274,'Attendance Dump'!$B$2:$B$400,0),
MATCH(R$2,'Attendance Dump'!$E$1:$AI$1,0)
),
INDEX('Active Hour''s Dump'!$D$3:$AH$337,
MATCH($C274,'Active Hour''s Dump'!$A$3:$A$337,0),
MATCH(R$2,'Active Hour''s Dump'!$D$2:$AH$2,0)
))),"")</f>
        <v>WO</v>
      </c>
      <c r="S274" s="54">
        <f>_xlfn.IFNA(IF(S$3="Productivity",
INDEX('Productivity Dump'!$E$4:$AJ$500,
MATCH($A274,'Productivity Dump'!$A$4:$A$500,0),
MATCH(S$2,'Productivity Dump'!$E$3:$AJ$3,0)
),
IF(S$3="Attendance",
INDEX('Attendance Dump'!$E$2:$AI$400,
MATCH($A274,'Attendance Dump'!$B$2:$B$400,0),
MATCH(S$2,'Attendance Dump'!$E$1:$AI$1,0)
),
INDEX('Active Hour''s Dump'!$D$3:$AH$337,
MATCH($C274,'Active Hour''s Dump'!$A$3:$A$337,0),
MATCH(S$2,'Active Hour''s Dump'!$D$2:$AH$2,0)
))),"")</f>
        <v>0</v>
      </c>
      <c r="T274" s="13">
        <f>_xlfn.IFNA(IF(T$3="Productivity",
INDEX('Productivity Dump'!$E$4:$AJ$500,
MATCH($A274,'Productivity Dump'!$A$4:$A$500,0),
MATCH(T$2,'Productivity Dump'!$E$3:$AJ$3,0)
),
IF(T$3="Attendance",
INDEX('Attendance Dump'!$E$2:$AI$400,
MATCH($A274,'Attendance Dump'!$B$2:$B$400,0),
MATCH(T$2,'Attendance Dump'!$E$1:$AI$1,0)
),
INDEX('Active Hour''s Dump'!$D$3:$AH$337,
MATCH($C274,'Active Hour''s Dump'!$A$3:$A$337,0),
MATCH(T$2,'Active Hour''s Dump'!$D$2:$AH$2,0)
))),"")</f>
        <v>527.67899999999997</v>
      </c>
      <c r="U274" s="13" t="str">
        <f>_xlfn.IFNA(IF(U$3="Productivity",
INDEX('Productivity Dump'!$E$4:$AJ$500,
MATCH($A274,'Productivity Dump'!$A$4:$A$500,0),
MATCH(U$2,'Productivity Dump'!$E$3:$AJ$3,0)
),
IF(U$3="Attendance",
INDEX('Attendance Dump'!$E$2:$AI$400,
MATCH($A274,'Attendance Dump'!$B$2:$B$400,0),
MATCH(U$2,'Attendance Dump'!$E$1:$AI$1,0)
),
INDEX('Active Hour''s Dump'!$D$3:$AH$337,
MATCH($C274,'Active Hour''s Dump'!$A$3:$A$337,0),
MATCH(U$2,'Active Hour''s Dump'!$D$2:$AH$2,0)
))),"")</f>
        <v>P</v>
      </c>
      <c r="V274" s="54">
        <f>_xlfn.IFNA(IF(V$3="Productivity",
INDEX('Productivity Dump'!$E$4:$AJ$500,
MATCH($A274,'Productivity Dump'!$A$4:$A$500,0),
MATCH(V$2,'Productivity Dump'!$E$3:$AJ$3,0)
),
IF(V$3="Attendance",
INDEX('Attendance Dump'!$E$2:$AI$400,
MATCH($A274,'Attendance Dump'!$B$2:$B$400,0),
MATCH(V$2,'Attendance Dump'!$E$1:$AI$1,0)
),
INDEX('Active Hour''s Dump'!$D$3:$AH$337,
MATCH($C274,'Active Hour''s Dump'!$A$3:$A$337,0),
MATCH(V$2,'Active Hour''s Dump'!$D$2:$AH$2,0)
))),"")</f>
        <v>5.6666666666666696</v>
      </c>
      <c r="W274" s="13">
        <f>_xlfn.IFNA(IF(W$3="Productivity",
INDEX('Productivity Dump'!$E$4:$AJ$500,
MATCH($A274,'Productivity Dump'!$A$4:$A$500,0),
MATCH(W$2,'Productivity Dump'!$E$3:$AJ$3,0)
),
IF(W$3="Attendance",
INDEX('Attendance Dump'!$E$2:$AI$400,
MATCH($A274,'Attendance Dump'!$B$2:$B$400,0),
MATCH(W$2,'Attendance Dump'!$E$1:$AI$1,0)
),
INDEX('Active Hour''s Dump'!$D$3:$AH$337,
MATCH($C274,'Active Hour''s Dump'!$A$3:$A$337,0),
MATCH(W$2,'Active Hour''s Dump'!$D$2:$AH$2,0)
))),"")</f>
        <v>1047.027</v>
      </c>
      <c r="X274" s="13" t="str">
        <f>_xlfn.IFNA(IF(X$3="Productivity",
INDEX('Productivity Dump'!$E$4:$AJ$500,
MATCH($A274,'Productivity Dump'!$A$4:$A$500,0),
MATCH(X$2,'Productivity Dump'!$E$3:$AJ$3,0)
),
IF(X$3="Attendance",
INDEX('Attendance Dump'!$E$2:$AI$400,
MATCH($A274,'Attendance Dump'!$B$2:$B$400,0),
MATCH(X$2,'Attendance Dump'!$E$1:$AI$1,0)
),
INDEX('Active Hour''s Dump'!$D$3:$AH$337,
MATCH($C274,'Active Hour''s Dump'!$A$3:$A$337,0),
MATCH(X$2,'Active Hour''s Dump'!$D$2:$AH$2,0)
))),"")</f>
        <v>P</v>
      </c>
      <c r="Y274" s="54">
        <f>_xlfn.IFNA(IF(Y$3="Productivity",
INDEX('Productivity Dump'!$E$4:$AJ$500,
MATCH($A274,'Productivity Dump'!$A$4:$A$500,0),
MATCH(Y$2,'Productivity Dump'!$E$3:$AJ$3,0)
),
IF(Y$3="Attendance",
INDEX('Attendance Dump'!$E$2:$AI$400,
MATCH($A274,'Attendance Dump'!$B$2:$B$400,0),
MATCH(Y$2,'Attendance Dump'!$E$1:$AI$1,0)
),
INDEX('Active Hour''s Dump'!$D$3:$AH$337,
MATCH($C274,'Active Hour''s Dump'!$A$3:$A$337,0),
MATCH(Y$2,'Active Hour''s Dump'!$D$2:$AH$2,0)
))),"")</f>
        <v>10.75</v>
      </c>
      <c r="Z274" s="13">
        <f>_xlfn.IFNA(IF(Z$3="Productivity",
INDEX('Productivity Dump'!$E$4:$AJ$500,
MATCH($A274,'Productivity Dump'!$A$4:$A$500,0),
MATCH(Z$2,'Productivity Dump'!$E$3:$AJ$3,0)
),
IF(Z$3="Attendance",
INDEX('Attendance Dump'!$E$2:$AI$400,
MATCH($A274,'Attendance Dump'!$B$2:$B$400,0),
MATCH(Z$2,'Attendance Dump'!$E$1:$AI$1,0)
),
INDEX('Active Hour''s Dump'!$D$3:$AH$337,
MATCH($C274,'Active Hour''s Dump'!$A$3:$A$337,0),
MATCH(Z$2,'Active Hour''s Dump'!$D$2:$AH$2,0)
))),"")</f>
        <v>1055.7779999999996</v>
      </c>
      <c r="AA274" s="13" t="str">
        <f>_xlfn.IFNA(IF(AA$3="Productivity",
INDEX('Productivity Dump'!$E$4:$AJ$500,
MATCH($A274,'Productivity Dump'!$A$4:$A$500,0),
MATCH(AA$2,'Productivity Dump'!$E$3:$AJ$3,0)
),
IF(AA$3="Attendance",
INDEX('Attendance Dump'!$E$2:$AI$400,
MATCH($A274,'Attendance Dump'!$B$2:$B$400,0),
MATCH(AA$2,'Attendance Dump'!$E$1:$AI$1,0)
),
INDEX('Active Hour''s Dump'!$D$3:$AH$337,
MATCH($C274,'Active Hour''s Dump'!$A$3:$A$337,0),
MATCH(AA$2,'Active Hour''s Dump'!$D$2:$AH$2,0)
))),"")</f>
        <v>P</v>
      </c>
      <c r="AB274" s="54">
        <f>_xlfn.IFNA(IF(AB$3="Productivity",
INDEX('Productivity Dump'!$E$4:$AJ$500,
MATCH($A274,'Productivity Dump'!$A$4:$A$500,0),
MATCH(AB$2,'Productivity Dump'!$E$3:$AJ$3,0)
),
IF(AB$3="Attendance",
INDEX('Attendance Dump'!$E$2:$AI$400,
MATCH($A274,'Attendance Dump'!$B$2:$B$400,0),
MATCH(AB$2,'Attendance Dump'!$E$1:$AI$1,0)
),
INDEX('Active Hour''s Dump'!$D$3:$AH$337,
MATCH($C274,'Active Hour''s Dump'!$A$3:$A$337,0),
MATCH(AB$2,'Active Hour''s Dump'!$D$2:$AH$2,0)
))),"")</f>
        <v>11.25</v>
      </c>
      <c r="AC274" s="13">
        <f>_xlfn.IFNA(IF(AC$3="Productivity",
INDEX('Productivity Dump'!$E$4:$AJ$500,
MATCH($A274,'Productivity Dump'!$A$4:$A$500,0),
MATCH(AC$2,'Productivity Dump'!$E$3:$AJ$3,0)
),
IF(AC$3="Attendance",
INDEX('Attendance Dump'!$E$2:$AI$400,
MATCH($A274,'Attendance Dump'!$B$2:$B$400,0),
MATCH(AC$2,'Attendance Dump'!$E$1:$AI$1,0)
),
INDEX('Active Hour''s Dump'!$D$3:$AH$337,
MATCH($C274,'Active Hour''s Dump'!$A$3:$A$337,0),
MATCH(AC$2,'Active Hour''s Dump'!$D$2:$AH$2,0)
))),"")</f>
        <v>1010.6439999999999</v>
      </c>
      <c r="AD274" s="13" t="str">
        <f>_xlfn.IFNA(IF(AD$3="Productivity",
INDEX('Productivity Dump'!$E$4:$AJ$500,
MATCH($A274,'Productivity Dump'!$A$4:$A$500,0),
MATCH(AD$2,'Productivity Dump'!$E$3:$AJ$3,0)
),
IF(AD$3="Attendance",
INDEX('Attendance Dump'!$E$2:$AI$400,
MATCH($A274,'Attendance Dump'!$B$2:$B$400,0),
MATCH(AD$2,'Attendance Dump'!$E$1:$AI$1,0)
),
INDEX('Active Hour''s Dump'!$D$3:$AH$337,
MATCH($C274,'Active Hour''s Dump'!$A$3:$A$337,0),
MATCH(AD$2,'Active Hour''s Dump'!$D$2:$AH$2,0)
))),"")</f>
        <v>P</v>
      </c>
      <c r="AE274" s="54">
        <f>_xlfn.IFNA(IF(AE$3="Productivity",
INDEX('Productivity Dump'!$E$4:$AJ$500,
MATCH($A274,'Productivity Dump'!$A$4:$A$500,0),
MATCH(AE$2,'Productivity Dump'!$E$3:$AJ$3,0)
),
IF(AE$3="Attendance",
INDEX('Attendance Dump'!$E$2:$AI$400,
MATCH($A274,'Attendance Dump'!$B$2:$B$400,0),
MATCH(AE$2,'Attendance Dump'!$E$1:$AI$1,0)
),
INDEX('Active Hour''s Dump'!$D$3:$AH$337,
MATCH($C274,'Active Hour''s Dump'!$A$3:$A$337,0),
MATCH(AE$2,'Active Hour''s Dump'!$D$2:$AH$2,0)
))),"")</f>
        <v>10.25</v>
      </c>
      <c r="AF274" s="13">
        <f>_xlfn.IFNA(IF(AF$3="Productivity",
INDEX('Productivity Dump'!$E$4:$AJ$500,
MATCH($A274,'Productivity Dump'!$A$4:$A$500,0),
MATCH(AF$2,'Productivity Dump'!$E$3:$AJ$3,0)
),
IF(AF$3="Attendance",
INDEX('Attendance Dump'!$E$2:$AI$400,
MATCH($A274,'Attendance Dump'!$B$2:$B$400,0),
MATCH(AF$2,'Attendance Dump'!$E$1:$AI$1,0)
),
INDEX('Active Hour''s Dump'!$D$3:$AH$337,
MATCH($C274,'Active Hour''s Dump'!$A$3:$A$337,0),
MATCH(AF$2,'Active Hour''s Dump'!$D$2:$AH$2,0)
))),"")</f>
        <v>1029.1360000000002</v>
      </c>
      <c r="AG274" s="13" t="str">
        <f>_xlfn.IFNA(IF(AG$3="Productivity",
INDEX('Productivity Dump'!$E$4:$AJ$500,
MATCH($A274,'Productivity Dump'!$A$4:$A$500,0),
MATCH(AG$2,'Productivity Dump'!$E$3:$AJ$3,0)
),
IF(AG$3="Attendance",
INDEX('Attendance Dump'!$E$2:$AI$400,
MATCH($A274,'Attendance Dump'!$B$2:$B$400,0),
MATCH(AG$2,'Attendance Dump'!$E$1:$AI$1,0)
),
INDEX('Active Hour''s Dump'!$D$3:$AH$337,
MATCH($C274,'Active Hour''s Dump'!$A$3:$A$337,0),
MATCH(AG$2,'Active Hour''s Dump'!$D$2:$AH$2,0)
))),"")</f>
        <v>P</v>
      </c>
      <c r="AH274" s="54">
        <f>_xlfn.IFNA(IF(AH$3="Productivity",
INDEX('Productivity Dump'!$E$4:$AJ$500,
MATCH($A274,'Productivity Dump'!$A$4:$A$500,0),
MATCH(AH$2,'Productivity Dump'!$E$3:$AJ$3,0)
),
IF(AH$3="Attendance",
INDEX('Attendance Dump'!$E$2:$AI$400,
MATCH($A274,'Attendance Dump'!$B$2:$B$400,0),
MATCH(AH$2,'Attendance Dump'!$E$1:$AI$1,0)
),
INDEX('Active Hour''s Dump'!$D$3:$AH$337,
MATCH($C274,'Active Hour''s Dump'!$A$3:$A$337,0),
MATCH(AH$2,'Active Hour''s Dump'!$D$2:$AH$2,0)
))),"")</f>
        <v>9.1666666666666696</v>
      </c>
      <c r="AI274" s="13">
        <f>_xlfn.IFNA(IF(AI$3="Productivity",
INDEX('Productivity Dump'!$E$4:$AJ$500,
MATCH($A274,'Productivity Dump'!$A$4:$A$500,0),
MATCH(AI$2,'Productivity Dump'!$E$3:$AJ$3,0)
),
IF(AI$3="Attendance",
INDEX('Attendance Dump'!$E$2:$AI$400,
MATCH($A274,'Attendance Dump'!$B$2:$B$400,0),
MATCH(AI$2,'Attendance Dump'!$E$1:$AI$1,0)
),
INDEX('Active Hour''s Dump'!$D$3:$AH$337,
MATCH($C274,'Active Hour''s Dump'!$A$3:$A$337,0),
MATCH(AI$2,'Active Hour''s Dump'!$D$2:$AH$2,0)
))),"")</f>
        <v>1034.3850000000002</v>
      </c>
      <c r="AJ274" s="13" t="str">
        <f>_xlfn.IFNA(IF(AJ$3="Productivity",
INDEX('Productivity Dump'!$E$4:$AJ$500,
MATCH($A274,'Productivity Dump'!$A$4:$A$500,0),
MATCH(AJ$2,'Productivity Dump'!$E$3:$AJ$3,0)
),
IF(AJ$3="Attendance",
INDEX('Attendance Dump'!$E$2:$AI$400,
MATCH($A274,'Attendance Dump'!$B$2:$B$400,0),
MATCH(AJ$2,'Attendance Dump'!$E$1:$AI$1,0)
),
INDEX('Active Hour''s Dump'!$D$3:$AH$337,
MATCH($C274,'Active Hour''s Dump'!$A$3:$A$337,0),
MATCH(AJ$2,'Active Hour''s Dump'!$D$2:$AH$2,0)
))),"")</f>
        <v>P</v>
      </c>
      <c r="AK274" s="54">
        <f>_xlfn.IFNA(IF(AK$3="Productivity",
INDEX('Productivity Dump'!$E$4:$AJ$500,
MATCH($A274,'Productivity Dump'!$A$4:$A$500,0),
MATCH(AK$2,'Productivity Dump'!$E$3:$AJ$3,0)
),
IF(AK$3="Attendance",
INDEX('Attendance Dump'!$E$2:$AI$400,
MATCH($A274,'Attendance Dump'!$B$2:$B$400,0),
MATCH(AK$2,'Attendance Dump'!$E$1:$AI$1,0)
),
INDEX('Active Hour''s Dump'!$D$3:$AH$337,
MATCH($C274,'Active Hour''s Dump'!$A$3:$A$337,0),
MATCH(AK$2,'Active Hour''s Dump'!$D$2:$AH$2,0)
))),"")</f>
        <v>9</v>
      </c>
      <c r="AL274" s="13">
        <f>_xlfn.IFNA(IF(AL$3="Productivity",
INDEX('Productivity Dump'!$E$4:$AJ$500,
MATCH($A274,'Productivity Dump'!$A$4:$A$500,0),
MATCH(AL$2,'Productivity Dump'!$E$3:$AJ$3,0)
),
IF(AL$3="Attendance",
INDEX('Attendance Dump'!$E$2:$AI$400,
MATCH($A274,'Attendance Dump'!$B$2:$B$400,0),
MATCH(AL$2,'Attendance Dump'!$E$1:$AI$1,0)
),
INDEX('Active Hour''s Dump'!$D$3:$AH$337,
MATCH($C274,'Active Hour''s Dump'!$A$3:$A$337,0),
MATCH(AL$2,'Active Hour''s Dump'!$D$2:$AH$2,0)
))),"")</f>
        <v>0</v>
      </c>
      <c r="AM274" s="13" t="str">
        <f>_xlfn.IFNA(IF(AM$3="Productivity",
INDEX('Productivity Dump'!$E$4:$AJ$500,
MATCH($A274,'Productivity Dump'!$A$4:$A$500,0),
MATCH(AM$2,'Productivity Dump'!$E$3:$AJ$3,0)
),
IF(AM$3="Attendance",
INDEX('Attendance Dump'!$E$2:$AI$400,
MATCH($A274,'Attendance Dump'!$B$2:$B$400,0),
MATCH(AM$2,'Attendance Dump'!$E$1:$AI$1,0)
),
INDEX('Active Hour''s Dump'!$D$3:$AH$337,
MATCH($C274,'Active Hour''s Dump'!$A$3:$A$337,0),
MATCH(AM$2,'Active Hour''s Dump'!$D$2:$AH$2,0)
))),"")</f>
        <v>WO</v>
      </c>
      <c r="AN274" s="54">
        <f>_xlfn.IFNA(IF(AN$3="Productivity",
INDEX('Productivity Dump'!$E$4:$AJ$500,
MATCH($A274,'Productivity Dump'!$A$4:$A$500,0),
MATCH(AN$2,'Productivity Dump'!$E$3:$AJ$3,0)
),
IF(AN$3="Attendance",
INDEX('Attendance Dump'!$E$2:$AI$400,
MATCH($A274,'Attendance Dump'!$B$2:$B$400,0),
MATCH(AN$2,'Attendance Dump'!$E$1:$AI$1,0)
),
INDEX('Active Hour''s Dump'!$D$3:$AH$337,
MATCH($C274,'Active Hour''s Dump'!$A$3:$A$337,0),
MATCH(AN$2,'Active Hour''s Dump'!$D$2:$AH$2,0)
))),"")</f>
        <v>0</v>
      </c>
      <c r="AO274" s="13">
        <f>_xlfn.IFNA(IF(AO$3="Productivity",
INDEX('Productivity Dump'!$E$4:$AJ$500,
MATCH($A274,'Productivity Dump'!$A$4:$A$500,0),
MATCH(AO$2,'Productivity Dump'!$E$3:$AJ$3,0)
),
IF(AO$3="Attendance",
INDEX('Attendance Dump'!$E$2:$AI$400,
MATCH($A274,'Attendance Dump'!$B$2:$B$400,0),
MATCH(AO$2,'Attendance Dump'!$E$1:$AI$1,0)
),
INDEX('Active Hour''s Dump'!$D$3:$AH$337,
MATCH($C274,'Active Hour''s Dump'!$A$3:$A$337,0),
MATCH(AO$2,'Active Hour''s Dump'!$D$2:$AH$2,0)
))),"")</f>
        <v>527.48699999999997</v>
      </c>
      <c r="AP274" s="13" t="str">
        <f>_xlfn.IFNA(IF(AP$3="Productivity",
INDEX('Productivity Dump'!$E$4:$AJ$500,
MATCH($A274,'Productivity Dump'!$A$4:$A$500,0),
MATCH(AP$2,'Productivity Dump'!$E$3:$AJ$3,0)
),
IF(AP$3="Attendance",
INDEX('Attendance Dump'!$E$2:$AI$400,
MATCH($A274,'Attendance Dump'!$B$2:$B$400,0),
MATCH(AP$2,'Attendance Dump'!$E$1:$AI$1,0)
),
INDEX('Active Hour''s Dump'!$D$3:$AH$337,
MATCH($C274,'Active Hour''s Dump'!$A$3:$A$337,0),
MATCH(AP$2,'Active Hour''s Dump'!$D$2:$AH$2,0)
))),"")</f>
        <v>P</v>
      </c>
      <c r="AQ274" s="54">
        <f>_xlfn.IFNA(IF(AQ$3="Productivity",
INDEX('Productivity Dump'!$E$4:$AJ$500,
MATCH($A274,'Productivity Dump'!$A$4:$A$500,0),
MATCH(AQ$2,'Productivity Dump'!$E$3:$AJ$3,0)
),
IF(AQ$3="Attendance",
INDEX('Attendance Dump'!$E$2:$AI$400,
MATCH($A274,'Attendance Dump'!$B$2:$B$400,0),
MATCH(AQ$2,'Attendance Dump'!$E$1:$AI$1,0)
),
INDEX('Active Hour''s Dump'!$D$3:$AH$337,
MATCH($C274,'Active Hour''s Dump'!$A$3:$A$337,0),
MATCH(AQ$2,'Active Hour''s Dump'!$D$2:$AH$2,0)
))),"")</f>
        <v>5.6666666666666696</v>
      </c>
      <c r="AR274" s="13">
        <f>_xlfn.IFNA(IF(AR$3="Productivity",
INDEX('Productivity Dump'!$E$4:$AJ$500,
MATCH($A274,'Productivity Dump'!$A$4:$A$500,0),
MATCH(AR$2,'Productivity Dump'!$E$3:$AJ$3,0)
),
IF(AR$3="Attendance",
INDEX('Attendance Dump'!$E$2:$AI$400,
MATCH($A274,'Attendance Dump'!$B$2:$B$400,0),
MATCH(AR$2,'Attendance Dump'!$E$1:$AI$1,0)
),
INDEX('Active Hour''s Dump'!$D$3:$AH$337,
MATCH($C274,'Active Hour''s Dump'!$A$3:$A$337,0),
MATCH(AR$2,'Active Hour''s Dump'!$D$2:$AH$2,0)
))),"")</f>
        <v>910.6450000000001</v>
      </c>
      <c r="AS274" s="13" t="str">
        <f>_xlfn.IFNA(IF(AS$3="Productivity",
INDEX('Productivity Dump'!$E$4:$AJ$500,
MATCH($A274,'Productivity Dump'!$A$4:$A$500,0),
MATCH(AS$2,'Productivity Dump'!$E$3:$AJ$3,0)
),
IF(AS$3="Attendance",
INDEX('Attendance Dump'!$E$2:$AI$400,
MATCH($A274,'Attendance Dump'!$B$2:$B$400,0),
MATCH(AS$2,'Attendance Dump'!$E$1:$AI$1,0)
),
INDEX('Active Hour''s Dump'!$D$3:$AH$337,
MATCH($C274,'Active Hour''s Dump'!$A$3:$A$337,0),
MATCH(AS$2,'Active Hour''s Dump'!$D$2:$AH$2,0)
))),"")</f>
        <v>P</v>
      </c>
      <c r="AT274" s="54">
        <f>_xlfn.IFNA(IF(AT$3="Productivity",
INDEX('Productivity Dump'!$E$4:$AJ$500,
MATCH($A274,'Productivity Dump'!$A$4:$A$500,0),
MATCH(AT$2,'Productivity Dump'!$E$3:$AJ$3,0)
),
IF(AT$3="Attendance",
INDEX('Attendance Dump'!$E$2:$AI$400,
MATCH($A274,'Attendance Dump'!$B$2:$B$400,0),
MATCH(AT$2,'Attendance Dump'!$E$1:$AI$1,0)
),
INDEX('Active Hour''s Dump'!$D$3:$AH$337,
MATCH($C274,'Active Hour''s Dump'!$A$3:$A$337,0),
MATCH(AT$2,'Active Hour''s Dump'!$D$2:$AH$2,0)
))),"")</f>
        <v>9</v>
      </c>
      <c r="AU274" s="13">
        <f>_xlfn.IFNA(IF(AU$3="Productivity",
INDEX('Productivity Dump'!$E$4:$AJ$500,
MATCH($A274,'Productivity Dump'!$A$4:$A$500,0),
MATCH(AU$2,'Productivity Dump'!$E$3:$AJ$3,0)
),
IF(AU$3="Attendance",
INDEX('Attendance Dump'!$E$2:$AI$400,
MATCH($A274,'Attendance Dump'!$B$2:$B$400,0),
MATCH(AU$2,'Attendance Dump'!$E$1:$AI$1,0)
),
INDEX('Active Hour''s Dump'!$D$3:$AH$337,
MATCH($C274,'Active Hour''s Dump'!$A$3:$A$337,0),
MATCH(AU$2,'Active Hour''s Dump'!$D$2:$AH$2,0)
))),"")</f>
        <v>972.63400000000013</v>
      </c>
      <c r="AV274" s="13" t="str">
        <f>_xlfn.IFNA(IF(AV$3="Productivity",
INDEX('Productivity Dump'!$E$4:$AJ$500,
MATCH($A274,'Productivity Dump'!$A$4:$A$500,0),
MATCH(AV$2,'Productivity Dump'!$E$3:$AJ$3,0)
),
IF(AV$3="Attendance",
INDEX('Attendance Dump'!$E$2:$AI$400,
MATCH($A274,'Attendance Dump'!$B$2:$B$400,0),
MATCH(AV$2,'Attendance Dump'!$E$1:$AI$1,0)
),
INDEX('Active Hour''s Dump'!$D$3:$AH$337,
MATCH($C274,'Active Hour''s Dump'!$A$3:$A$337,0),
MATCH(AV$2,'Active Hour''s Dump'!$D$2:$AH$2,0)
))),"")</f>
        <v>P</v>
      </c>
      <c r="AW274" s="54">
        <f>_xlfn.IFNA(IF(AW$3="Productivity",
INDEX('Productivity Dump'!$E$4:$AJ$500,
MATCH($A274,'Productivity Dump'!$A$4:$A$500,0),
MATCH(AW$2,'Productivity Dump'!$E$3:$AJ$3,0)
),
IF(AW$3="Attendance",
INDEX('Attendance Dump'!$E$2:$AI$400,
MATCH($A274,'Attendance Dump'!$B$2:$B$400,0),
MATCH(AW$2,'Attendance Dump'!$E$1:$AI$1,0)
),
INDEX('Active Hour''s Dump'!$D$3:$AH$337,
MATCH($C274,'Active Hour''s Dump'!$A$3:$A$337,0),
MATCH(AW$2,'Active Hour''s Dump'!$D$2:$AH$2,0)
))),"")</f>
        <v>8.0833333333333304</v>
      </c>
      <c r="AX274" s="13">
        <f>_xlfn.IFNA(IF(AX$3="Productivity",
INDEX('Productivity Dump'!$E$4:$AJ$500,
MATCH($A274,'Productivity Dump'!$A$4:$A$500,0),
MATCH(AX$2,'Productivity Dump'!$E$3:$AJ$3,0)
),
IF(AX$3="Attendance",
INDEX('Attendance Dump'!$E$2:$AI$400,
MATCH($A274,'Attendance Dump'!$B$2:$B$400,0),
MATCH(AX$2,'Attendance Dump'!$E$1:$AI$1,0)
),
INDEX('Active Hour''s Dump'!$D$3:$AH$337,
MATCH($C274,'Active Hour''s Dump'!$A$3:$A$337,0),
MATCH(AX$2,'Active Hour''s Dump'!$D$2:$AH$2,0)
))),"")</f>
        <v>1078.9590000000003</v>
      </c>
      <c r="AY274" s="13" t="str">
        <f>_xlfn.IFNA(IF(AY$3="Productivity",
INDEX('Productivity Dump'!$E$4:$AJ$500,
MATCH($A274,'Productivity Dump'!$A$4:$A$500,0),
MATCH(AY$2,'Productivity Dump'!$E$3:$AJ$3,0)
),
IF(AY$3="Attendance",
INDEX('Attendance Dump'!$E$2:$AI$400,
MATCH($A274,'Attendance Dump'!$B$2:$B$400,0),
MATCH(AY$2,'Attendance Dump'!$E$1:$AI$1,0)
),
INDEX('Active Hour''s Dump'!$D$3:$AH$337,
MATCH($C274,'Active Hour''s Dump'!$A$3:$A$337,0),
MATCH(AY$2,'Active Hour''s Dump'!$D$2:$AH$2,0)
))),"")</f>
        <v>P</v>
      </c>
      <c r="AZ274" s="54">
        <f>_xlfn.IFNA(IF(AZ$3="Productivity",
INDEX('Productivity Dump'!$E$4:$AJ$500,
MATCH($A274,'Productivity Dump'!$A$4:$A$500,0),
MATCH(AZ$2,'Productivity Dump'!$E$3:$AJ$3,0)
),
IF(AZ$3="Attendance",
INDEX('Attendance Dump'!$E$2:$AI$400,
MATCH($A274,'Attendance Dump'!$B$2:$B$400,0),
MATCH(AZ$2,'Attendance Dump'!$E$1:$AI$1,0)
),
INDEX('Active Hour''s Dump'!$D$3:$AH$337,
MATCH($C274,'Active Hour''s Dump'!$A$3:$A$337,0),
MATCH(AZ$2,'Active Hour''s Dump'!$D$2:$AH$2,0)
))),"")</f>
        <v>10.4166666666667</v>
      </c>
      <c r="BA274" s="13">
        <f>_xlfn.IFNA(IF(BA$3="Productivity",
INDEX('Productivity Dump'!$E$4:$AJ$500,
MATCH($A274,'Productivity Dump'!$A$4:$A$500,0),
MATCH(BA$2,'Productivity Dump'!$E$3:$AJ$3,0)
),
IF(BA$3="Attendance",
INDEX('Attendance Dump'!$E$2:$AI$400,
MATCH($A274,'Attendance Dump'!$B$2:$B$400,0),
MATCH(BA$2,'Attendance Dump'!$E$1:$AI$1,0)
),
INDEX('Active Hour''s Dump'!$D$3:$AH$337,
MATCH($C274,'Active Hour''s Dump'!$A$3:$A$337,0),
MATCH(BA$2,'Active Hour''s Dump'!$D$2:$AH$2,0)
))),"")</f>
        <v>1006.0129999999999</v>
      </c>
      <c r="BB274" s="13" t="str">
        <f>_xlfn.IFNA(IF(BB$3="Productivity",
INDEX('Productivity Dump'!$E$4:$AJ$500,
MATCH($A274,'Productivity Dump'!$A$4:$A$500,0),
MATCH(BB$2,'Productivity Dump'!$E$3:$AJ$3,0)
),
IF(BB$3="Attendance",
INDEX('Attendance Dump'!$E$2:$AI$400,
MATCH($A274,'Attendance Dump'!$B$2:$B$400,0),
MATCH(BB$2,'Attendance Dump'!$E$1:$AI$1,0)
),
INDEX('Active Hour''s Dump'!$D$3:$AH$337,
MATCH($C274,'Active Hour''s Dump'!$A$3:$A$337,0),
MATCH(BB$2,'Active Hour''s Dump'!$D$2:$AH$2,0)
))),"")</f>
        <v>P</v>
      </c>
      <c r="BC274" s="54">
        <f>_xlfn.IFNA(IF(BC$3="Productivity",
INDEX('Productivity Dump'!$E$4:$AJ$500,
MATCH($A274,'Productivity Dump'!$A$4:$A$500,0),
MATCH(BC$2,'Productivity Dump'!$E$3:$AJ$3,0)
),
IF(BC$3="Attendance",
INDEX('Attendance Dump'!$E$2:$AI$400,
MATCH($A274,'Attendance Dump'!$B$2:$B$400,0),
MATCH(BC$2,'Attendance Dump'!$E$1:$AI$1,0)
),
INDEX('Active Hour''s Dump'!$D$3:$AH$337,
MATCH($C274,'Active Hour''s Dump'!$A$3:$A$337,0),
MATCH(BC$2,'Active Hour''s Dump'!$D$2:$AH$2,0)
))),"")</f>
        <v>9.0833333333333304</v>
      </c>
      <c r="BD274" s="13">
        <f>_xlfn.IFNA(IF(BD$3="Productivity",
INDEX('Productivity Dump'!$E$4:$AJ$500,
MATCH($A274,'Productivity Dump'!$A$4:$A$500,0),
MATCH(BD$2,'Productivity Dump'!$E$3:$AJ$3,0)
),
IF(BD$3="Attendance",
INDEX('Attendance Dump'!$E$2:$AI$400,
MATCH($A274,'Attendance Dump'!$B$2:$B$400,0),
MATCH(BD$2,'Attendance Dump'!$E$1:$AI$1,0)
),
INDEX('Active Hour''s Dump'!$D$3:$AH$337,
MATCH($C274,'Active Hour''s Dump'!$A$3:$A$337,0),
MATCH(BD$2,'Active Hour''s Dump'!$D$2:$AH$2,0)
))),"")</f>
        <v>929.904</v>
      </c>
      <c r="BE274" s="13" t="str">
        <f>_xlfn.IFNA(IF(BE$3="Productivity",
INDEX('Productivity Dump'!$E$4:$AJ$500,
MATCH($A274,'Productivity Dump'!$A$4:$A$500,0),
MATCH(BE$2,'Productivity Dump'!$E$3:$AJ$3,0)
),
IF(BE$3="Attendance",
INDEX('Attendance Dump'!$E$2:$AI$400,
MATCH($A274,'Attendance Dump'!$B$2:$B$400,0),
MATCH(BE$2,'Attendance Dump'!$E$1:$AI$1,0)
),
INDEX('Active Hour''s Dump'!$D$3:$AH$337,
MATCH($C274,'Active Hour''s Dump'!$A$3:$A$337,0),
MATCH(BE$2,'Active Hour''s Dump'!$D$2:$AH$2,0)
))),"")</f>
        <v>P</v>
      </c>
      <c r="BF274" s="54">
        <f>_xlfn.IFNA(IF(BF$3="Productivity",
INDEX('Productivity Dump'!$E$4:$AJ$500,
MATCH($A274,'Productivity Dump'!$A$4:$A$500,0),
MATCH(BF$2,'Productivity Dump'!$E$3:$AJ$3,0)
),
IF(BF$3="Attendance",
INDEX('Attendance Dump'!$E$2:$AI$400,
MATCH($A274,'Attendance Dump'!$B$2:$B$400,0),
MATCH(BF$2,'Attendance Dump'!$E$1:$AI$1,0)
),
INDEX('Active Hour''s Dump'!$D$3:$AH$337,
MATCH($C274,'Active Hour''s Dump'!$A$3:$A$337,0),
MATCH(BF$2,'Active Hour''s Dump'!$D$2:$AH$2,0)
))),"")</f>
        <v>8.5</v>
      </c>
      <c r="BG274" s="13">
        <f>_xlfn.IFNA(IF(BG$3="Productivity",
INDEX('Productivity Dump'!$E$4:$AJ$500,
MATCH($A274,'Productivity Dump'!$A$4:$A$500,0),
MATCH(BG$2,'Productivity Dump'!$E$3:$AJ$3,0)
),
IF(BG$3="Attendance",
INDEX('Attendance Dump'!$E$2:$AI$400,
MATCH($A274,'Attendance Dump'!$B$2:$B$400,0),
MATCH(BG$2,'Attendance Dump'!$E$1:$AI$1,0)
),
INDEX('Active Hour''s Dump'!$D$3:$AH$337,
MATCH($C274,'Active Hour''s Dump'!$A$3:$A$337,0),
MATCH(BG$2,'Active Hour''s Dump'!$D$2:$AH$2,0)
))),"")</f>
        <v>0</v>
      </c>
      <c r="BH274" s="13" t="str">
        <f>_xlfn.IFNA(IF(BH$3="Productivity",
INDEX('Productivity Dump'!$E$4:$AJ$500,
MATCH($A274,'Productivity Dump'!$A$4:$A$500,0),
MATCH(BH$2,'Productivity Dump'!$E$3:$AJ$3,0)
),
IF(BH$3="Attendance",
INDEX('Attendance Dump'!$E$2:$AI$400,
MATCH($A274,'Attendance Dump'!$B$2:$B$400,0),
MATCH(BH$2,'Attendance Dump'!$E$1:$AI$1,0)
),
INDEX('Active Hour''s Dump'!$D$3:$AH$337,
MATCH($C274,'Active Hour''s Dump'!$A$3:$A$337,0),
MATCH(BH$2,'Active Hour''s Dump'!$D$2:$AH$2,0)
))),"")</f>
        <v>WO</v>
      </c>
      <c r="BI274" s="54">
        <f>_xlfn.IFNA(IF(BI$3="Productivity",
INDEX('Productivity Dump'!$E$4:$AJ$500,
MATCH($A274,'Productivity Dump'!$A$4:$A$500,0),
MATCH(BI$2,'Productivity Dump'!$E$3:$AJ$3,0)
),
IF(BI$3="Attendance",
INDEX('Attendance Dump'!$E$2:$AI$400,
MATCH($A274,'Attendance Dump'!$B$2:$B$400,0),
MATCH(BI$2,'Attendance Dump'!$E$1:$AI$1,0)
),
INDEX('Active Hour''s Dump'!$D$3:$AH$337,
MATCH($C274,'Active Hour''s Dump'!$A$3:$A$337,0),
MATCH(BI$2,'Active Hour''s Dump'!$D$2:$AH$2,0)
))),"")</f>
        <v>0</v>
      </c>
      <c r="BJ274" s="13">
        <f>_xlfn.IFNA(IF(BJ$3="Productivity",
INDEX('Productivity Dump'!$E$4:$AJ$500,
MATCH($A274,'Productivity Dump'!$A$4:$A$500,0),
MATCH(BJ$2,'Productivity Dump'!$E$3:$AJ$3,0)
),
IF(BJ$3="Attendance",
INDEX('Attendance Dump'!$E$2:$AI$400,
MATCH($A274,'Attendance Dump'!$B$2:$B$400,0),
MATCH(BJ$2,'Attendance Dump'!$E$1:$AI$1,0)
),
INDEX('Active Hour''s Dump'!$D$3:$AH$337,
MATCH($C274,'Active Hour''s Dump'!$A$3:$A$337,0),
MATCH(BJ$2,'Active Hour''s Dump'!$D$2:$AH$2,0)
))),"")</f>
        <v>505.65899999999993</v>
      </c>
      <c r="BK274" s="13" t="str">
        <f>_xlfn.IFNA(IF(BK$3="Productivity",
INDEX('Productivity Dump'!$E$4:$AJ$500,
MATCH($A274,'Productivity Dump'!$A$4:$A$500,0),
MATCH(BK$2,'Productivity Dump'!$E$3:$AJ$3,0)
),
IF(BK$3="Attendance",
INDEX('Attendance Dump'!$E$2:$AI$400,
MATCH($A274,'Attendance Dump'!$B$2:$B$400,0),
MATCH(BK$2,'Attendance Dump'!$E$1:$AI$1,0)
),
INDEX('Active Hour''s Dump'!$D$3:$AH$337,
MATCH($C274,'Active Hour''s Dump'!$A$3:$A$337,0),
MATCH(BK$2,'Active Hour''s Dump'!$D$2:$AH$2,0)
))),"")</f>
        <v>P</v>
      </c>
      <c r="BL274" s="54">
        <f>_xlfn.IFNA(IF(BL$3="Productivity",
INDEX('Productivity Dump'!$E$4:$AJ$500,
MATCH($A274,'Productivity Dump'!$A$4:$A$500,0),
MATCH(BL$2,'Productivity Dump'!$E$3:$AJ$3,0)
),
IF(BL$3="Attendance",
INDEX('Attendance Dump'!$E$2:$AI$400,
MATCH($A274,'Attendance Dump'!$B$2:$B$400,0),
MATCH(BL$2,'Attendance Dump'!$E$1:$AI$1,0)
),
INDEX('Active Hour''s Dump'!$D$3:$AH$337,
MATCH($C274,'Active Hour''s Dump'!$A$3:$A$337,0),
MATCH(BL$2,'Active Hour''s Dump'!$D$2:$AH$2,0)
))),"")</f>
        <v>4.25</v>
      </c>
      <c r="BM274" s="13">
        <f>_xlfn.IFNA(IF(BM$3="Productivity",
INDEX('Productivity Dump'!$E$4:$AJ$500,
MATCH($A274,'Productivity Dump'!$A$4:$A$500,0),
MATCH(BM$2,'Productivity Dump'!$E$3:$AJ$3,0)
),
IF(BM$3="Attendance",
INDEX('Attendance Dump'!$E$2:$AI$400,
MATCH($A274,'Attendance Dump'!$B$2:$B$400,0),
MATCH(BM$2,'Attendance Dump'!$E$1:$AI$1,0)
),
INDEX('Active Hour''s Dump'!$D$3:$AH$337,
MATCH($C274,'Active Hour''s Dump'!$A$3:$A$337,0),
MATCH(BM$2,'Active Hour''s Dump'!$D$2:$AH$2,0)
))),"")</f>
        <v>1121.3189999999997</v>
      </c>
      <c r="BN274" s="13" t="str">
        <f>_xlfn.IFNA(IF(BN$3="Productivity",
INDEX('Productivity Dump'!$E$4:$AJ$500,
MATCH($A274,'Productivity Dump'!$A$4:$A$500,0),
MATCH(BN$2,'Productivity Dump'!$E$3:$AJ$3,0)
),
IF(BN$3="Attendance",
INDEX('Attendance Dump'!$E$2:$AI$400,
MATCH($A274,'Attendance Dump'!$B$2:$B$400,0),
MATCH(BN$2,'Attendance Dump'!$E$1:$AI$1,0)
),
INDEX('Active Hour''s Dump'!$D$3:$AH$337,
MATCH($C274,'Active Hour''s Dump'!$A$3:$A$337,0),
MATCH(BN$2,'Active Hour''s Dump'!$D$2:$AH$2,0)
))),"")</f>
        <v>P</v>
      </c>
      <c r="BO274" s="54">
        <f>_xlfn.IFNA(IF(BO$3="Productivity",
INDEX('Productivity Dump'!$E$4:$AJ$500,
MATCH($A274,'Productivity Dump'!$A$4:$A$500,0),
MATCH(BO$2,'Productivity Dump'!$E$3:$AJ$3,0)
),
IF(BO$3="Attendance",
INDEX('Attendance Dump'!$E$2:$AI$400,
MATCH($A274,'Attendance Dump'!$B$2:$B$400,0),
MATCH(BO$2,'Attendance Dump'!$E$1:$AI$1,0)
),
INDEX('Active Hour''s Dump'!$D$3:$AH$337,
MATCH($C274,'Active Hour''s Dump'!$A$3:$A$337,0),
MATCH(BO$2,'Active Hour''s Dump'!$D$2:$AH$2,0)
))),"")</f>
        <v>10.1666666666667</v>
      </c>
      <c r="BP274" s="13">
        <f>_xlfn.IFNA(IF(BP$3="Productivity",
INDEX('Productivity Dump'!$E$4:$AJ$500,
MATCH($A274,'Productivity Dump'!$A$4:$A$500,0),
MATCH(BP$2,'Productivity Dump'!$E$3:$AJ$3,0)
),
IF(BP$3="Attendance",
INDEX('Attendance Dump'!$E$2:$AI$400,
MATCH($A274,'Attendance Dump'!$B$2:$B$400,0),
MATCH(BP$2,'Attendance Dump'!$E$1:$AI$1,0)
),
INDEX('Active Hour''s Dump'!$D$3:$AH$337,
MATCH($C274,'Active Hour''s Dump'!$A$3:$A$337,0),
MATCH(BP$2,'Active Hour''s Dump'!$D$2:$AH$2,0)
))),"")</f>
        <v>1039.9659999999997</v>
      </c>
      <c r="BQ274" s="13" t="str">
        <f>_xlfn.IFNA(IF(BQ$3="Productivity",
INDEX('Productivity Dump'!$E$4:$AJ$500,
MATCH($A274,'Productivity Dump'!$A$4:$A$500,0),
MATCH(BQ$2,'Productivity Dump'!$E$3:$AJ$3,0)
),
IF(BQ$3="Attendance",
INDEX('Attendance Dump'!$E$2:$AI$400,
MATCH($A274,'Attendance Dump'!$B$2:$B$400,0),
MATCH(BQ$2,'Attendance Dump'!$E$1:$AI$1,0)
),
INDEX('Active Hour''s Dump'!$D$3:$AH$337,
MATCH($C274,'Active Hour''s Dump'!$A$3:$A$337,0),
MATCH(BQ$2,'Active Hour''s Dump'!$D$2:$AH$2,0)
))),"")</f>
        <v>P</v>
      </c>
      <c r="BR274" s="54">
        <f>_xlfn.IFNA(IF(BR$3="Productivity",
INDEX('Productivity Dump'!$E$4:$AJ$500,
MATCH($A274,'Productivity Dump'!$A$4:$A$500,0),
MATCH(BR$2,'Productivity Dump'!$E$3:$AJ$3,0)
),
IF(BR$3="Attendance",
INDEX('Attendance Dump'!$E$2:$AI$400,
MATCH($A274,'Attendance Dump'!$B$2:$B$400,0),
MATCH(BR$2,'Attendance Dump'!$E$1:$AI$1,0)
),
INDEX('Active Hour''s Dump'!$D$3:$AH$337,
MATCH($C274,'Active Hour''s Dump'!$A$3:$A$337,0),
MATCH(BR$2,'Active Hour''s Dump'!$D$2:$AH$2,0)
))),"")</f>
        <v>9.1666666666666696</v>
      </c>
      <c r="BS274" s="13">
        <f>_xlfn.IFNA(IF(BS$3="Productivity",
INDEX('Productivity Dump'!$E$4:$AJ$500,
MATCH($A274,'Productivity Dump'!$A$4:$A$500,0),
MATCH(BS$2,'Productivity Dump'!$E$3:$AJ$3,0)
),
IF(BS$3="Attendance",
INDEX('Attendance Dump'!$E$2:$AI$400,
MATCH($A274,'Attendance Dump'!$B$2:$B$400,0),
MATCH(BS$2,'Attendance Dump'!$E$1:$AI$1,0)
),
INDEX('Active Hour''s Dump'!$D$3:$AH$337,
MATCH($C274,'Active Hour''s Dump'!$A$3:$A$337,0),
MATCH(BS$2,'Active Hour''s Dump'!$D$2:$AH$2,0)
))),"")</f>
        <v>1003.4570000000001</v>
      </c>
      <c r="BT274" s="13" t="str">
        <f>_xlfn.IFNA(IF(BT$3="Productivity",
INDEX('Productivity Dump'!$E$4:$AJ$500,
MATCH($A274,'Productivity Dump'!$A$4:$A$500,0),
MATCH(BT$2,'Productivity Dump'!$E$3:$AJ$3,0)
),
IF(BT$3="Attendance",
INDEX('Attendance Dump'!$E$2:$AI$400,
MATCH($A274,'Attendance Dump'!$B$2:$B$400,0),
MATCH(BT$2,'Attendance Dump'!$E$1:$AI$1,0)
),
INDEX('Active Hour''s Dump'!$D$3:$AH$337,
MATCH($C274,'Active Hour''s Dump'!$A$3:$A$337,0),
MATCH(BT$2,'Active Hour''s Dump'!$D$2:$AH$2,0)
))),"")</f>
        <v>H(P)</v>
      </c>
      <c r="BU274" s="54">
        <f>_xlfn.IFNA(IF(BU$3="Productivity",
INDEX('Productivity Dump'!$E$4:$AJ$500,
MATCH($A274,'Productivity Dump'!$A$4:$A$500,0),
MATCH(BU$2,'Productivity Dump'!$E$3:$AJ$3,0)
),
IF(BU$3="Attendance",
INDEX('Attendance Dump'!$E$2:$AI$400,
MATCH($A274,'Attendance Dump'!$B$2:$B$400,0),
MATCH(BU$2,'Attendance Dump'!$E$1:$AI$1,0)
),
INDEX('Active Hour''s Dump'!$D$3:$AH$337,
MATCH($C274,'Active Hour''s Dump'!$A$3:$A$337,0),
MATCH(BU$2,'Active Hour''s Dump'!$D$2:$AH$2,0)
))),"")</f>
        <v>9.0833333333333304</v>
      </c>
      <c r="BV274" s="13">
        <f>_xlfn.IFNA(IF(BV$3="Productivity",
INDEX('Productivity Dump'!$E$4:$AJ$500,
MATCH($A274,'Productivity Dump'!$A$4:$A$500,0),
MATCH(BV$2,'Productivity Dump'!$E$3:$AJ$3,0)
),
IF(BV$3="Attendance",
INDEX('Attendance Dump'!$E$2:$AI$400,
MATCH($A274,'Attendance Dump'!$B$2:$B$400,0),
MATCH(BV$2,'Attendance Dump'!$E$1:$AI$1,0)
),
INDEX('Active Hour''s Dump'!$D$3:$AH$337,
MATCH($C274,'Active Hour''s Dump'!$A$3:$A$337,0),
MATCH(BV$2,'Active Hour''s Dump'!$D$2:$AH$2,0)
))),"")</f>
        <v>1001.6020000000001</v>
      </c>
      <c r="BW274" s="13" t="str">
        <f>_xlfn.IFNA(IF(BW$3="Productivity",
INDEX('Productivity Dump'!$E$4:$AJ$500,
MATCH($A274,'Productivity Dump'!$A$4:$A$500,0),
MATCH(BW$2,'Productivity Dump'!$E$3:$AJ$3,0)
),
IF(BW$3="Attendance",
INDEX('Attendance Dump'!$E$2:$AI$400,
MATCH($A274,'Attendance Dump'!$B$2:$B$400,0),
MATCH(BW$2,'Attendance Dump'!$E$1:$AI$1,0)
),
INDEX('Active Hour''s Dump'!$D$3:$AH$337,
MATCH($C274,'Active Hour''s Dump'!$A$3:$A$337,0),
MATCH(BW$2,'Active Hour''s Dump'!$D$2:$AH$2,0)
))),"")</f>
        <v>P</v>
      </c>
      <c r="BX274" s="54">
        <f>_xlfn.IFNA(IF(BX$3="Productivity",
INDEX('Productivity Dump'!$E$4:$AJ$500,
MATCH($A274,'Productivity Dump'!$A$4:$A$500,0),
MATCH(BX$2,'Productivity Dump'!$E$3:$AJ$3,0)
),
IF(BX$3="Attendance",
INDEX('Attendance Dump'!$E$2:$AI$400,
MATCH($A274,'Attendance Dump'!$B$2:$B$400,0),
MATCH(BX$2,'Attendance Dump'!$E$1:$AI$1,0)
),
INDEX('Active Hour''s Dump'!$D$3:$AH$337,
MATCH($C274,'Active Hour''s Dump'!$A$3:$A$337,0),
MATCH(BX$2,'Active Hour''s Dump'!$D$2:$AH$2,0)
))),"")</f>
        <v>8.5833333333333304</v>
      </c>
      <c r="BY274" s="13">
        <f>_xlfn.IFNA(IF(BY$3="Productivity",
INDEX('Productivity Dump'!$E$4:$AJ$500,
MATCH($A274,'Productivity Dump'!$A$4:$A$500,0),
MATCH(BY$2,'Productivity Dump'!$E$3:$AJ$3,0)
),
IF(BY$3="Attendance",
INDEX('Attendance Dump'!$E$2:$AI$400,
MATCH($A274,'Attendance Dump'!$B$2:$B$400,0),
MATCH(BY$2,'Attendance Dump'!$E$1:$AI$1,0)
),
INDEX('Active Hour''s Dump'!$D$3:$AH$337,
MATCH($C274,'Active Hour''s Dump'!$A$3:$A$337,0),
MATCH(BY$2,'Active Hour''s Dump'!$D$2:$AH$2,0)
))),"")</f>
        <v>415.14999999999992</v>
      </c>
      <c r="BZ274" s="13" t="str">
        <f>_xlfn.IFNA(IF(BZ$3="Productivity",
INDEX('Productivity Dump'!$E$4:$AJ$500,
MATCH($A274,'Productivity Dump'!$A$4:$A$500,0),
MATCH(BZ$2,'Productivity Dump'!$E$3:$AJ$3,0)
),
IF(BZ$3="Attendance",
INDEX('Attendance Dump'!$E$2:$AI$400,
MATCH($A274,'Attendance Dump'!$B$2:$B$400,0),
MATCH(BZ$2,'Attendance Dump'!$E$1:$AI$1,0)
),
INDEX('Active Hour''s Dump'!$D$3:$AH$337,
MATCH($C274,'Active Hour''s Dump'!$A$3:$A$337,0),
MATCH(BZ$2,'Active Hour''s Dump'!$D$2:$AH$2,0)
))),"")</f>
        <v>P</v>
      </c>
      <c r="CA274" s="54">
        <f>_xlfn.IFNA(IF(CA$3="Productivity",
INDEX('Productivity Dump'!$E$4:$AJ$500,
MATCH($A274,'Productivity Dump'!$A$4:$A$500,0),
MATCH(CA$2,'Productivity Dump'!$E$3:$AJ$3,0)
),
IF(CA$3="Attendance",
INDEX('Attendance Dump'!$E$2:$AI$400,
MATCH($A274,'Attendance Dump'!$B$2:$B$400,0),
MATCH(CA$2,'Attendance Dump'!$E$1:$AI$1,0)
),
INDEX('Active Hour''s Dump'!$D$3:$AH$337,
MATCH($C274,'Active Hour''s Dump'!$A$3:$A$337,0),
MATCH(CA$2,'Active Hour''s Dump'!$D$2:$AH$2,0)
))),"")</f>
        <v>4.8333333333333304</v>
      </c>
      <c r="CB274" s="13">
        <f>_xlfn.IFNA(IF(CB$3="Productivity",
INDEX('Productivity Dump'!$E$4:$AJ$500,
MATCH($A274,'Productivity Dump'!$A$4:$A$500,0),
MATCH(CB$2,'Productivity Dump'!$E$3:$AJ$3,0)
),
IF(CB$3="Attendance",
INDEX('Attendance Dump'!$E$2:$AI$400,
MATCH($A274,'Attendance Dump'!$B$2:$B$400,0),
MATCH(CB$2,'Attendance Dump'!$E$1:$AI$1,0)
),
INDEX('Active Hour''s Dump'!$D$3:$AH$337,
MATCH($C274,'Active Hour''s Dump'!$A$3:$A$337,0),
MATCH(CB$2,'Active Hour''s Dump'!$D$2:$AH$2,0)
))),"")</f>
        <v>0</v>
      </c>
      <c r="CC274" s="13" t="str">
        <f>_xlfn.IFNA(IF(CC$3="Productivity",
INDEX('Productivity Dump'!$E$4:$AJ$500,
MATCH($A274,'Productivity Dump'!$A$4:$A$500,0),
MATCH(CC$2,'Productivity Dump'!$E$3:$AJ$3,0)
),
IF(CC$3="Attendance",
INDEX('Attendance Dump'!$E$2:$AI$400,
MATCH($A274,'Attendance Dump'!$B$2:$B$400,0),
MATCH(CC$2,'Attendance Dump'!$E$1:$AI$1,0)
),
INDEX('Active Hour''s Dump'!$D$3:$AH$337,
MATCH($C274,'Active Hour''s Dump'!$A$3:$A$337,0),
MATCH(CC$2,'Active Hour''s Dump'!$D$2:$AH$2,0)
))),"")</f>
        <v>WO</v>
      </c>
      <c r="CD274" s="54">
        <f>_xlfn.IFNA(IF(CD$3="Productivity",
INDEX('Productivity Dump'!$E$4:$AJ$500,
MATCH($A274,'Productivity Dump'!$A$4:$A$500,0),
MATCH(CD$2,'Productivity Dump'!$E$3:$AJ$3,0)
),
IF(CD$3="Attendance",
INDEX('Attendance Dump'!$E$2:$AI$400,
MATCH($A274,'Attendance Dump'!$B$2:$B$400,0),
MATCH(CD$2,'Attendance Dump'!$E$1:$AI$1,0)
),
INDEX('Active Hour''s Dump'!$D$3:$AH$337,
MATCH($C274,'Active Hour''s Dump'!$A$3:$A$337,0),
MATCH(CD$2,'Active Hour''s Dump'!$D$2:$AH$2,0)
))),"")</f>
        <v>0</v>
      </c>
      <c r="CE274" s="13">
        <f>_xlfn.IFNA(IF(CE$3="Productivity",
INDEX('Productivity Dump'!$E$4:$AJ$500,
MATCH($A274,'Productivity Dump'!$A$4:$A$500,0),
MATCH(CE$2,'Productivity Dump'!$E$3:$AJ$3,0)
),
IF(CE$3="Attendance",
INDEX('Attendance Dump'!$E$2:$AI$400,
MATCH($A274,'Attendance Dump'!$B$2:$B$400,0),
MATCH(CE$2,'Attendance Dump'!$E$1:$AI$1,0)
),
INDEX('Active Hour''s Dump'!$D$3:$AH$337,
MATCH($C274,'Active Hour''s Dump'!$A$3:$A$337,0),
MATCH(CE$2,'Active Hour''s Dump'!$D$2:$AH$2,0)
))),"")</f>
        <v>424.62900000000002</v>
      </c>
      <c r="CF274" s="13" t="str">
        <f>_xlfn.IFNA(IF(CF$3="Productivity",
INDEX('Productivity Dump'!$E$4:$AJ$500,
MATCH($A274,'Productivity Dump'!$A$4:$A$500,0),
MATCH(CF$2,'Productivity Dump'!$E$3:$AJ$3,0)
),
IF(CF$3="Attendance",
INDEX('Attendance Dump'!$E$2:$AI$400,
MATCH($A274,'Attendance Dump'!$B$2:$B$400,0),
MATCH(CF$2,'Attendance Dump'!$E$1:$AI$1,0)
),
INDEX('Active Hour''s Dump'!$D$3:$AH$337,
MATCH($C274,'Active Hour''s Dump'!$A$3:$A$337,0),
MATCH(CF$2,'Active Hour''s Dump'!$D$2:$AH$2,0)
))),"")</f>
        <v>P</v>
      </c>
      <c r="CG274" s="54">
        <f>_xlfn.IFNA(IF(CG$3="Productivity",
INDEX('Productivity Dump'!$E$4:$AJ$500,
MATCH($A274,'Productivity Dump'!$A$4:$A$500,0),
MATCH(CG$2,'Productivity Dump'!$E$3:$AJ$3,0)
),
IF(CG$3="Attendance",
INDEX('Attendance Dump'!$E$2:$AI$400,
MATCH($A274,'Attendance Dump'!$B$2:$B$400,0),
MATCH(CG$2,'Attendance Dump'!$E$1:$AI$1,0)
),
INDEX('Active Hour''s Dump'!$D$3:$AH$337,
MATCH($C274,'Active Hour''s Dump'!$A$3:$A$337,0),
MATCH(CG$2,'Active Hour''s Dump'!$D$2:$AH$2,0)
))),"")</f>
        <v>5.5</v>
      </c>
      <c r="CH274" s="13">
        <f>_xlfn.IFNA(IF(CH$3="Productivity",
INDEX('Productivity Dump'!$E$4:$AJ$500,
MATCH($A274,'Productivity Dump'!$A$4:$A$500,0),
MATCH(CH$2,'Productivity Dump'!$E$3:$AJ$3,0)
),
IF(CH$3="Attendance",
INDEX('Attendance Dump'!$E$2:$AI$400,
MATCH($A274,'Attendance Dump'!$B$2:$B$400,0),
MATCH(CH$2,'Attendance Dump'!$E$1:$AI$1,0)
),
INDEX('Active Hour''s Dump'!$D$3:$AH$337,
MATCH($C274,'Active Hour''s Dump'!$A$3:$A$337,0),
MATCH(CH$2,'Active Hour''s Dump'!$D$2:$AH$2,0)
))),"")</f>
        <v>1007.7040000000001</v>
      </c>
      <c r="CI274" s="13" t="str">
        <f>_xlfn.IFNA(IF(CI$3="Productivity",
INDEX('Productivity Dump'!$E$4:$AJ$500,
MATCH($A274,'Productivity Dump'!$A$4:$A$500,0),
MATCH(CI$2,'Productivity Dump'!$E$3:$AJ$3,0)
),
IF(CI$3="Attendance",
INDEX('Attendance Dump'!$E$2:$AI$400,
MATCH($A274,'Attendance Dump'!$B$2:$B$400,0),
MATCH(CI$2,'Attendance Dump'!$E$1:$AI$1,0)
),
INDEX('Active Hour''s Dump'!$D$3:$AH$337,
MATCH($C274,'Active Hour''s Dump'!$A$3:$A$337,0),
MATCH(CI$2,'Active Hour''s Dump'!$D$2:$AH$2,0)
))),"")</f>
        <v>P</v>
      </c>
      <c r="CJ274" s="54">
        <f>_xlfn.IFNA(IF(CJ$3="Productivity",
INDEX('Productivity Dump'!$E$4:$AJ$500,
MATCH($A274,'Productivity Dump'!$A$4:$A$500,0),
MATCH(CJ$2,'Productivity Dump'!$E$3:$AJ$3,0)
),
IF(CJ$3="Attendance",
INDEX('Attendance Dump'!$E$2:$AI$400,
MATCH($A274,'Attendance Dump'!$B$2:$B$400,0),
MATCH(CJ$2,'Attendance Dump'!$E$1:$AI$1,0)
),
INDEX('Active Hour''s Dump'!$D$3:$AH$337,
MATCH($C274,'Active Hour''s Dump'!$A$3:$A$337,0),
MATCH(CJ$2,'Active Hour''s Dump'!$D$2:$AH$2,0)
))),"")</f>
        <v>10.1666666666667</v>
      </c>
      <c r="CK274" s="13">
        <f>_xlfn.IFNA(IF(CK$3="Productivity",
INDEX('Productivity Dump'!$E$4:$AJ$500,
MATCH($A274,'Productivity Dump'!$A$4:$A$500,0),
MATCH(CK$2,'Productivity Dump'!$E$3:$AJ$3,0)
),
IF(CK$3="Attendance",
INDEX('Attendance Dump'!$E$2:$AI$400,
MATCH($A274,'Attendance Dump'!$B$2:$B$400,0),
MATCH(CK$2,'Attendance Dump'!$E$1:$AI$1,0)
),
INDEX('Active Hour''s Dump'!$D$3:$AH$337,
MATCH($C274,'Active Hour''s Dump'!$A$3:$A$337,0),
MATCH(CK$2,'Active Hour''s Dump'!$D$2:$AH$2,0)
))),"")</f>
        <v>967.71000000000015</v>
      </c>
      <c r="CL274" s="13" t="str">
        <f>_xlfn.IFNA(IF(CL$3="Productivity",
INDEX('Productivity Dump'!$E$4:$AJ$500,
MATCH($A274,'Productivity Dump'!$A$4:$A$500,0),
MATCH(CL$2,'Productivity Dump'!$E$3:$AJ$3,0)
),
IF(CL$3="Attendance",
INDEX('Attendance Dump'!$E$2:$AI$400,
MATCH($A274,'Attendance Dump'!$B$2:$B$400,0),
MATCH(CL$2,'Attendance Dump'!$E$1:$AI$1,0)
),
INDEX('Active Hour''s Dump'!$D$3:$AH$337,
MATCH($C274,'Active Hour''s Dump'!$A$3:$A$337,0),
MATCH(CL$2,'Active Hour''s Dump'!$D$2:$AH$2,0)
))),"")</f>
        <v>P</v>
      </c>
      <c r="CM274" s="54">
        <f>_xlfn.IFNA(IF(CM$3="Productivity",
INDEX('Productivity Dump'!$E$4:$AJ$500,
MATCH($A274,'Productivity Dump'!$A$4:$A$500,0),
MATCH(CM$2,'Productivity Dump'!$E$3:$AJ$3,0)
),
IF(CM$3="Attendance",
INDEX('Attendance Dump'!$E$2:$AI$400,
MATCH($A274,'Attendance Dump'!$B$2:$B$400,0),
MATCH(CM$2,'Attendance Dump'!$E$1:$AI$1,0)
),
INDEX('Active Hour''s Dump'!$D$3:$AH$337,
MATCH($C274,'Active Hour''s Dump'!$A$3:$A$337,0),
MATCH(CM$2,'Active Hour''s Dump'!$D$2:$AH$2,0)
))),"")</f>
        <v>9.5</v>
      </c>
      <c r="CN274" s="13">
        <f>_xlfn.IFNA(IF(CN$3="Productivity",
INDEX('Productivity Dump'!$E$4:$AJ$500,
MATCH($A274,'Productivity Dump'!$A$4:$A$500,0),
MATCH(CN$2,'Productivity Dump'!$E$3:$AJ$3,0)
),
IF(CN$3="Attendance",
INDEX('Attendance Dump'!$E$2:$AI$400,
MATCH($A274,'Attendance Dump'!$B$2:$B$400,0),
MATCH(CN$2,'Attendance Dump'!$E$1:$AI$1,0)
),
INDEX('Active Hour''s Dump'!$D$3:$AH$337,
MATCH($C274,'Active Hour''s Dump'!$A$3:$A$337,0),
MATCH(CN$2,'Active Hour''s Dump'!$D$2:$AH$2,0)
))),"")</f>
        <v>0</v>
      </c>
      <c r="CO274" s="13">
        <f>_xlfn.IFNA(IF(CO$3="Productivity",
INDEX('Productivity Dump'!$E$4:$AJ$500,
MATCH($A274,'Productivity Dump'!$A$4:$A$500,0),
MATCH(CO$2,'Productivity Dump'!$E$3:$AJ$3,0)
),
IF(CO$3="Attendance",
INDEX('Attendance Dump'!$E$2:$AI$400,
MATCH($A274,'Attendance Dump'!$B$2:$B$400,0),
MATCH(CO$2,'Attendance Dump'!$E$1:$AI$1,0)
),
INDEX('Active Hour''s Dump'!$D$3:$AH$337,
MATCH($C274,'Active Hour''s Dump'!$A$3:$A$337,0),
MATCH(CO$2,'Active Hour''s Dump'!$D$2:$AH$2,0)
))),"")</f>
        <v>0</v>
      </c>
      <c r="CP274" s="54">
        <f>_xlfn.IFNA(IF(CP$3="Productivity",
INDEX('Productivity Dump'!$E$4:$AJ$500,
MATCH($A274,'Productivity Dump'!$A$4:$A$500,0),
MATCH(CP$2,'Productivity Dump'!$E$3:$AJ$3,0)
),
IF(CP$3="Attendance",
INDEX('Attendance Dump'!$E$2:$AI$400,
MATCH($A274,'Attendance Dump'!$B$2:$B$400,0),
MATCH(CP$2,'Attendance Dump'!$E$1:$AI$1,0)
),
INDEX('Active Hour''s Dump'!$D$3:$AH$337,
MATCH($C274,'Active Hour''s Dump'!$A$3:$A$337,0),
MATCH(CP$2,'Active Hour''s Dump'!$D$2:$AH$2,0)
))),"")</f>
        <v>0</v>
      </c>
      <c r="CQ274" s="13">
        <f>_xlfn.IFNA(IF(CQ$3="Productivity",
INDEX('Productivity Dump'!$E$4:$AJ$500,
MATCH($A274,'Productivity Dump'!$A$4:$A$500,0),
MATCH(CQ$2,'Productivity Dump'!$E$3:$AJ$3,0)
),
IF(CQ$3="Attendance",
INDEX('Attendance Dump'!$E$2:$AI$400,
MATCH($A274,'Attendance Dump'!$B$2:$B$400,0),
MATCH(CQ$2,'Attendance Dump'!$E$1:$AI$1,0)
),
INDEX('Active Hour''s Dump'!$D$3:$AH$337,
MATCH($C274,'Active Hour''s Dump'!$A$3:$A$337,0),
MATCH(CQ$2,'Active Hour''s Dump'!$D$2:$AH$2,0)
))),"")</f>
        <v>0</v>
      </c>
      <c r="CR274" s="13">
        <f>_xlfn.IFNA(IF(CR$3="Productivity",
INDEX('Productivity Dump'!$E$4:$AJ$500,
MATCH($A274,'Productivity Dump'!$A$4:$A$500,0),
MATCH(CR$2,'Productivity Dump'!$E$3:$AJ$3,0)
),
IF(CR$3="Attendance",
INDEX('Attendance Dump'!$E$2:$AI$400,
MATCH($A274,'Attendance Dump'!$B$2:$B$400,0),
MATCH(CR$2,'Attendance Dump'!$E$1:$AI$1,0)
),
INDEX('Active Hour''s Dump'!$D$3:$AH$337,
MATCH($C274,'Active Hour''s Dump'!$A$3:$A$337,0),
MATCH(CR$2,'Active Hour''s Dump'!$D$2:$AH$2,0)
))),"")</f>
        <v>0</v>
      </c>
      <c r="CS274" s="54">
        <f>_xlfn.IFNA(IF(CS$3="Productivity",
INDEX('Productivity Dump'!$E$4:$AJ$500,
MATCH($A274,'Productivity Dump'!$A$4:$A$500,0),
MATCH(CS$2,'Productivity Dump'!$E$3:$AJ$3,0)
),
IF(CS$3="Attendance",
INDEX('Attendance Dump'!$E$2:$AI$400,
MATCH($A274,'Attendance Dump'!$B$2:$B$400,0),
MATCH(CS$2,'Attendance Dump'!$E$1:$AI$1,0)
),
INDEX('Active Hour''s Dump'!$D$3:$AH$337,
MATCH($C274,'Active Hour''s Dump'!$A$3:$A$337,0),
MATCH(CS$2,'Active Hour''s Dump'!$D$2:$AH$2,0)
))),"")</f>
        <v>0</v>
      </c>
      <c r="CT274" s="13">
        <f>_xlfn.IFNA(IF(CT$3="Productivity",
INDEX('Productivity Dump'!$E$4:$AJ$500,
MATCH($A274,'Productivity Dump'!$A$4:$A$500,0),
MATCH(CT$2,'Productivity Dump'!$E$3:$AJ$3,0)
),
IF(CT$3="Attendance",
INDEX('Attendance Dump'!$E$2:$AI$400,
MATCH($A274,'Attendance Dump'!$B$2:$B$400,0),
MATCH(CT$2,'Attendance Dump'!$E$1:$AI$1,0)
),
INDEX('Active Hour''s Dump'!$D$3:$AH$337,
MATCH($C274,'Active Hour''s Dump'!$A$3:$A$337,0),
MATCH(CT$2,'Active Hour''s Dump'!$D$2:$AH$2,0)
))),"")</f>
        <v>0</v>
      </c>
      <c r="CU274" s="13">
        <f>_xlfn.IFNA(IF(CU$3="Productivity",
INDEX('Productivity Dump'!$E$4:$AJ$500,
MATCH($A274,'Productivity Dump'!$A$4:$A$500,0),
MATCH(CU$2,'Productivity Dump'!$E$3:$AJ$3,0)
),
IF(CU$3="Attendance",
INDEX('Attendance Dump'!$E$2:$AI$400,
MATCH($A274,'Attendance Dump'!$B$2:$B$400,0),
MATCH(CU$2,'Attendance Dump'!$E$1:$AI$1,0)
),
INDEX('Active Hour''s Dump'!$D$3:$AH$337,
MATCH($C274,'Active Hour''s Dump'!$A$3:$A$337,0),
MATCH(CU$2,'Active Hour''s Dump'!$D$2:$AH$2,0)
))),"")</f>
        <v>0</v>
      </c>
      <c r="CV274" s="54">
        <f>_xlfn.IFNA(IF(CV$3="Productivity",
INDEX('Productivity Dump'!$E$4:$AJ$500,
MATCH($A274,'Productivity Dump'!$A$4:$A$500,0),
MATCH(CV$2,'Productivity Dump'!$E$3:$AJ$3,0)
),
IF(CV$3="Attendance",
INDEX('Attendance Dump'!$E$2:$AI$400,
MATCH($A274,'Attendance Dump'!$B$2:$B$400,0),
MATCH(CV$2,'Attendance Dump'!$E$1:$AI$1,0)
),
INDEX('Active Hour''s Dump'!$D$3:$AH$337,
MATCH($C274,'Active Hour''s Dump'!$A$3:$A$337,0),
MATCH(CV$2,'Active Hour''s Dump'!$D$2:$AH$2,0)
))),"")</f>
        <v>0</v>
      </c>
      <c r="CW274" s="13"/>
      <c r="CX274" s="13"/>
      <c r="CY274" s="54"/>
      <c r="DA274" s="57">
        <f t="shared" si="87"/>
        <v>208.58333333333354</v>
      </c>
      <c r="DB274" s="35">
        <f t="shared" si="88"/>
        <v>21665.631000000001</v>
      </c>
      <c r="DC274" s="35">
        <f t="shared" si="91"/>
        <v>0</v>
      </c>
      <c r="DD274" s="35">
        <f t="shared" ca="1" si="92"/>
        <v>0</v>
      </c>
      <c r="DF274" s="32" cm="1">
        <f t="array" ref="DF274">SUMPRODUCT(
    (MOD(COLUMN(H274:CV274) - COLUMN(H274), 3) = 0) *
    (H274:CV274 = 0) *
    (I274:CW274 = "P") *
    (COUNTIF(UKHoliday, H$2:CV$2) = 0)
)</f>
        <v>0</v>
      </c>
      <c r="DG274" s="33" cm="1">
        <f t="array" ref="DG274">SUMPRODUCT(
  (MOD(COLUMN(H274:CV274) - COLUMN(H274), 3) = 0) *
  (H274:CV274 &gt; 0) *
  (H274:CV274 &lt; 0.5 * IF(((WEEKDAY(H$2:CV$2, 2) = 1) + (WEEKDAY(H$2:CV$2, 2) = 6)), G274, F274)) *
  (I274:CW274 = "P") *
  (COUNTIF(UKHoliday, H$2:CV$2) = 0)
)</f>
        <v>0</v>
      </c>
      <c r="DH274" s="33" cm="1">
        <f t="array" ref="DH274">SUMPRODUCT(
  (MOD(COLUMN(H274:CV274) - COLUMN(H274), 3) = 0) *
  (H274:CV274 &gt; 0.5 * IF(((WEEKDAY(H$2:CV$2, 2) = 1) + (WEEKDAY(H$2:CV$2, 2) = 6)), $G274, $F274)) *
  (H274:CV274 &lt; 0.8 * IF(((WEEKDAY(H$2:CV$2, 2) = 1) + (WEEKDAY(H$2:CV$2, 2) = 6)), $G274, $F274)) *
  (I274:CW274 = "P") *
  (COUNTIF(UKHoliday, H$2:CV$2) = 0)
)</f>
        <v>0</v>
      </c>
      <c r="DI274" s="33" cm="1">
        <f t="array" ref="DI274">SUMPRODUCT(
  (MOD(COLUMN(H274:CV274) - COLUMN(H274), 3) = 0) *
  (H274:CV274 &gt; 0.8 * IF(((WEEKDAY(H$2:CV$2, 2) = 1) + (WEEKDAY(H$2:CV$2, 2) = 6)), $G274, $F274)) *
  (H274:CV274 &lt; 1 * IF(((WEEKDAY(H$2:CV$2, 2) = 1) + (WEEKDAY(H$2:CV$2, 2) = 6)), $G274, $F274)) *
  (I274:CW274 = "P") *
  (COUNTIF(UKHoliday, H$2:CV$2) = 0)
)</f>
        <v>3</v>
      </c>
    </row>
    <row r="275" spans="1:113" x14ac:dyDescent="0.3">
      <c r="A275" s="8" t="s">
        <v>216</v>
      </c>
      <c r="B275" s="36" t="s">
        <v>215</v>
      </c>
      <c r="C275" s="9" t="s">
        <v>858</v>
      </c>
      <c r="D275" s="62" t="s">
        <v>945</v>
      </c>
      <c r="E275" s="35">
        <v>18600</v>
      </c>
      <c r="F275" s="35">
        <f t="shared" si="89"/>
        <v>930</v>
      </c>
      <c r="G275" s="35">
        <f t="shared" si="90"/>
        <v>465</v>
      </c>
      <c r="H275" s="13">
        <f>_xlfn.IFNA(IF(H$3="Productivity",
INDEX('Productivity Dump'!$E$4:$AJ$500,
MATCH($A275,'Productivity Dump'!$A$4:$A$500,0),
MATCH(H$2,'Productivity Dump'!$E$3:$AJ$3,0)
),
IF(H$3="Attendance",
INDEX('Attendance Dump'!$E$2:$AI$400,
MATCH($A275,'Attendance Dump'!$B$2:$B$400,0),
MATCH(H$2,'Attendance Dump'!$E$1:$AI$1,0)
),
INDEX('Active Hour''s Dump'!$D$3:$AH$337,
MATCH($C275,'Active Hour''s Dump'!$A$3:$A$337,0),
MATCH(H$2,'Active Hour''s Dump'!$D$2:$AH$2,0)
))),"")</f>
        <v>913.56799999999998</v>
      </c>
      <c r="I275" s="13" t="str">
        <f>_xlfn.IFNA(IF(I$3="Productivity",
INDEX('Productivity Dump'!$E$4:$AJ$500,
MATCH($A275,'Productivity Dump'!$A$4:$A$500,0),
MATCH(I$2,'Productivity Dump'!$E$3:$AJ$3,0)
),
IF(I$3="Attendance",
INDEX('Attendance Dump'!$E$2:$AI$400,
MATCH($A275,'Attendance Dump'!$B$2:$B$400,0),
MATCH(I$2,'Attendance Dump'!$E$1:$AI$1,0)
),
INDEX('Active Hour''s Dump'!$D$3:$AH$337,
MATCH($C275,'Active Hour''s Dump'!$A$3:$A$337,0),
MATCH(I$2,'Active Hour''s Dump'!$D$2:$AH$2,0)
))),"")</f>
        <v>P</v>
      </c>
      <c r="J275" s="54">
        <f>_xlfn.IFNA(IF(J$3="Productivity",
INDEX('Productivity Dump'!$E$4:$AJ$500,
MATCH($A275,'Productivity Dump'!$A$4:$A$500,0),
MATCH(J$2,'Productivity Dump'!$E$3:$AJ$3,0)
),
IF(J$3="Attendance",
INDEX('Attendance Dump'!$E$2:$AI$400,
MATCH($A275,'Attendance Dump'!$B$2:$B$400,0),
MATCH(J$2,'Attendance Dump'!$E$1:$AI$1,0)
),
INDEX('Active Hour''s Dump'!$D$3:$AH$337,
MATCH($C275,'Active Hour''s Dump'!$A$3:$A$337,0),
MATCH(J$2,'Active Hour''s Dump'!$D$2:$AH$2,0)
))),"")</f>
        <v>8.75</v>
      </c>
      <c r="K275" s="13">
        <f>_xlfn.IFNA(IF(K$3="Productivity",
INDEX('Productivity Dump'!$E$4:$AJ$500,
MATCH($A275,'Productivity Dump'!$A$4:$A$500,0),
MATCH(K$2,'Productivity Dump'!$E$3:$AJ$3,0)
),
IF(K$3="Attendance",
INDEX('Attendance Dump'!$E$2:$AI$400,
MATCH($A275,'Attendance Dump'!$B$2:$B$400,0),
MATCH(K$2,'Attendance Dump'!$E$1:$AI$1,0)
),
INDEX('Active Hour''s Dump'!$D$3:$AH$337,
MATCH($C275,'Active Hour''s Dump'!$A$3:$A$337,0),
MATCH(K$2,'Active Hour''s Dump'!$D$2:$AH$2,0)
))),"")</f>
        <v>914.53900000000021</v>
      </c>
      <c r="L275" s="13" t="str">
        <f>_xlfn.IFNA(IF(L$3="Productivity",
INDEX('Productivity Dump'!$E$4:$AJ$500,
MATCH($A275,'Productivity Dump'!$A$4:$A$500,0),
MATCH(L$2,'Productivity Dump'!$E$3:$AJ$3,0)
),
IF(L$3="Attendance",
INDEX('Attendance Dump'!$E$2:$AI$400,
MATCH($A275,'Attendance Dump'!$B$2:$B$400,0),
MATCH(L$2,'Attendance Dump'!$E$1:$AI$1,0)
),
INDEX('Active Hour''s Dump'!$D$3:$AH$337,
MATCH($C275,'Active Hour''s Dump'!$A$3:$A$337,0),
MATCH(L$2,'Active Hour''s Dump'!$D$2:$AH$2,0)
))),"")</f>
        <v>P</v>
      </c>
      <c r="M275" s="54">
        <f>_xlfn.IFNA(IF(M$3="Productivity",
INDEX('Productivity Dump'!$E$4:$AJ$500,
MATCH($A275,'Productivity Dump'!$A$4:$A$500,0),
MATCH(M$2,'Productivity Dump'!$E$3:$AJ$3,0)
),
IF(M$3="Attendance",
INDEX('Attendance Dump'!$E$2:$AI$400,
MATCH($A275,'Attendance Dump'!$B$2:$B$400,0),
MATCH(M$2,'Attendance Dump'!$E$1:$AI$1,0)
),
INDEX('Active Hour''s Dump'!$D$3:$AH$337,
MATCH($C275,'Active Hour''s Dump'!$A$3:$A$337,0),
MATCH(M$2,'Active Hour''s Dump'!$D$2:$AH$2,0)
))),"")</f>
        <v>8.5</v>
      </c>
      <c r="N275" s="13">
        <f>_xlfn.IFNA(IF(N$3="Productivity",
INDEX('Productivity Dump'!$E$4:$AJ$500,
MATCH($A275,'Productivity Dump'!$A$4:$A$500,0),
MATCH(N$2,'Productivity Dump'!$E$3:$AJ$3,0)
),
IF(N$3="Attendance",
INDEX('Attendance Dump'!$E$2:$AI$400,
MATCH($A275,'Attendance Dump'!$B$2:$B$400,0),
MATCH(N$2,'Attendance Dump'!$E$1:$AI$1,0)
),
INDEX('Active Hour''s Dump'!$D$3:$AH$337,
MATCH($C275,'Active Hour''s Dump'!$A$3:$A$337,0),
MATCH(N$2,'Active Hour''s Dump'!$D$2:$AH$2,0)
))),"")</f>
        <v>903.7349999999999</v>
      </c>
      <c r="O275" s="13" t="str">
        <f>_xlfn.IFNA(IF(O$3="Productivity",
INDEX('Productivity Dump'!$E$4:$AJ$500,
MATCH($A275,'Productivity Dump'!$A$4:$A$500,0),
MATCH(O$2,'Productivity Dump'!$E$3:$AJ$3,0)
),
IF(O$3="Attendance",
INDEX('Attendance Dump'!$E$2:$AI$400,
MATCH($A275,'Attendance Dump'!$B$2:$B$400,0),
MATCH(O$2,'Attendance Dump'!$E$1:$AI$1,0)
),
INDEX('Active Hour''s Dump'!$D$3:$AH$337,
MATCH($C275,'Active Hour''s Dump'!$A$3:$A$337,0),
MATCH(O$2,'Active Hour''s Dump'!$D$2:$AH$2,0)
))),"")</f>
        <v>P</v>
      </c>
      <c r="P275" s="54">
        <f>_xlfn.IFNA(IF(P$3="Productivity",
INDEX('Productivity Dump'!$E$4:$AJ$500,
MATCH($A275,'Productivity Dump'!$A$4:$A$500,0),
MATCH(P$2,'Productivity Dump'!$E$3:$AJ$3,0)
),
IF(P$3="Attendance",
INDEX('Attendance Dump'!$E$2:$AI$400,
MATCH($A275,'Attendance Dump'!$B$2:$B$400,0),
MATCH(P$2,'Attendance Dump'!$E$1:$AI$1,0)
),
INDEX('Active Hour''s Dump'!$D$3:$AH$337,
MATCH($C275,'Active Hour''s Dump'!$A$3:$A$337,0),
MATCH(P$2,'Active Hour''s Dump'!$D$2:$AH$2,0)
))),"")</f>
        <v>7.25</v>
      </c>
      <c r="Q275" s="13">
        <f>_xlfn.IFNA(IF(Q$3="Productivity",
INDEX('Productivity Dump'!$E$4:$AJ$500,
MATCH($A275,'Productivity Dump'!$A$4:$A$500,0),
MATCH(Q$2,'Productivity Dump'!$E$3:$AJ$3,0)
),
IF(Q$3="Attendance",
INDEX('Attendance Dump'!$E$2:$AI$400,
MATCH($A275,'Attendance Dump'!$B$2:$B$400,0),
MATCH(Q$2,'Attendance Dump'!$E$1:$AI$1,0)
),
INDEX('Active Hour''s Dump'!$D$3:$AH$337,
MATCH($C275,'Active Hour''s Dump'!$A$3:$A$337,0),
MATCH(Q$2,'Active Hour''s Dump'!$D$2:$AH$2,0)
))),"")</f>
        <v>0</v>
      </c>
      <c r="R275" s="13" t="str">
        <f>_xlfn.IFNA(IF(R$3="Productivity",
INDEX('Productivity Dump'!$E$4:$AJ$500,
MATCH($A275,'Productivity Dump'!$A$4:$A$500,0),
MATCH(R$2,'Productivity Dump'!$E$3:$AJ$3,0)
),
IF(R$3="Attendance",
INDEX('Attendance Dump'!$E$2:$AI$400,
MATCH($A275,'Attendance Dump'!$B$2:$B$400,0),
MATCH(R$2,'Attendance Dump'!$E$1:$AI$1,0)
),
INDEX('Active Hour''s Dump'!$D$3:$AH$337,
MATCH($C275,'Active Hour''s Dump'!$A$3:$A$337,0),
MATCH(R$2,'Active Hour''s Dump'!$D$2:$AH$2,0)
))),"")</f>
        <v>WO</v>
      </c>
      <c r="S275" s="54">
        <f>_xlfn.IFNA(IF(S$3="Productivity",
INDEX('Productivity Dump'!$E$4:$AJ$500,
MATCH($A275,'Productivity Dump'!$A$4:$A$500,0),
MATCH(S$2,'Productivity Dump'!$E$3:$AJ$3,0)
),
IF(S$3="Attendance",
INDEX('Attendance Dump'!$E$2:$AI$400,
MATCH($A275,'Attendance Dump'!$B$2:$B$400,0),
MATCH(S$2,'Attendance Dump'!$E$1:$AI$1,0)
),
INDEX('Active Hour''s Dump'!$D$3:$AH$337,
MATCH($C275,'Active Hour''s Dump'!$A$3:$A$337,0),
MATCH(S$2,'Active Hour''s Dump'!$D$2:$AH$2,0)
))),"")</f>
        <v>0</v>
      </c>
      <c r="T275" s="13">
        <f>_xlfn.IFNA(IF(T$3="Productivity",
INDEX('Productivity Dump'!$E$4:$AJ$500,
MATCH($A275,'Productivity Dump'!$A$4:$A$500,0),
MATCH(T$2,'Productivity Dump'!$E$3:$AJ$3,0)
),
IF(T$3="Attendance",
INDEX('Attendance Dump'!$E$2:$AI$400,
MATCH($A275,'Attendance Dump'!$B$2:$B$400,0),
MATCH(T$2,'Attendance Dump'!$E$1:$AI$1,0)
),
INDEX('Active Hour''s Dump'!$D$3:$AH$337,
MATCH($C275,'Active Hour''s Dump'!$A$3:$A$337,0),
MATCH(T$2,'Active Hour''s Dump'!$D$2:$AH$2,0)
))),"")</f>
        <v>451.05999999999995</v>
      </c>
      <c r="U275" s="13" t="str">
        <f>_xlfn.IFNA(IF(U$3="Productivity",
INDEX('Productivity Dump'!$E$4:$AJ$500,
MATCH($A275,'Productivity Dump'!$A$4:$A$500,0),
MATCH(U$2,'Productivity Dump'!$E$3:$AJ$3,0)
),
IF(U$3="Attendance",
INDEX('Attendance Dump'!$E$2:$AI$400,
MATCH($A275,'Attendance Dump'!$B$2:$B$400,0),
MATCH(U$2,'Attendance Dump'!$E$1:$AI$1,0)
),
INDEX('Active Hour''s Dump'!$D$3:$AH$337,
MATCH($C275,'Active Hour''s Dump'!$A$3:$A$337,0),
MATCH(U$2,'Active Hour''s Dump'!$D$2:$AH$2,0)
))),"")</f>
        <v>P</v>
      </c>
      <c r="V275" s="54">
        <f>_xlfn.IFNA(IF(V$3="Productivity",
INDEX('Productivity Dump'!$E$4:$AJ$500,
MATCH($A275,'Productivity Dump'!$A$4:$A$500,0),
MATCH(V$2,'Productivity Dump'!$E$3:$AJ$3,0)
),
IF(V$3="Attendance",
INDEX('Attendance Dump'!$E$2:$AI$400,
MATCH($A275,'Attendance Dump'!$B$2:$B$400,0),
MATCH(V$2,'Attendance Dump'!$E$1:$AI$1,0)
),
INDEX('Active Hour''s Dump'!$D$3:$AH$337,
MATCH($C275,'Active Hour''s Dump'!$A$3:$A$337,0),
MATCH(V$2,'Active Hour''s Dump'!$D$2:$AH$2,0)
))),"")</f>
        <v>3.6666666666666701</v>
      </c>
      <c r="W275" s="13">
        <f>_xlfn.IFNA(IF(W$3="Productivity",
INDEX('Productivity Dump'!$E$4:$AJ$500,
MATCH($A275,'Productivity Dump'!$A$4:$A$500,0),
MATCH(W$2,'Productivity Dump'!$E$3:$AJ$3,0)
),
IF(W$3="Attendance",
INDEX('Attendance Dump'!$E$2:$AI$400,
MATCH($A275,'Attendance Dump'!$B$2:$B$400,0),
MATCH(W$2,'Attendance Dump'!$E$1:$AI$1,0)
),
INDEX('Active Hour''s Dump'!$D$3:$AH$337,
MATCH($C275,'Active Hour''s Dump'!$A$3:$A$337,0),
MATCH(W$2,'Active Hour''s Dump'!$D$2:$AH$2,0)
))),"")</f>
        <v>0</v>
      </c>
      <c r="X275" s="13" t="str">
        <f>_xlfn.IFNA(IF(X$3="Productivity",
INDEX('Productivity Dump'!$E$4:$AJ$500,
MATCH($A275,'Productivity Dump'!$A$4:$A$500,0),
MATCH(X$2,'Productivity Dump'!$E$3:$AJ$3,0)
),
IF(X$3="Attendance",
INDEX('Attendance Dump'!$E$2:$AI$400,
MATCH($A275,'Attendance Dump'!$B$2:$B$400,0),
MATCH(X$2,'Attendance Dump'!$E$1:$AI$1,0)
),
INDEX('Active Hour''s Dump'!$D$3:$AH$337,
MATCH($C275,'Active Hour''s Dump'!$A$3:$A$337,0),
MATCH(X$2,'Active Hour''s Dump'!$D$2:$AH$2,0)
))),"")</f>
        <v>SL</v>
      </c>
      <c r="Y275" s="54">
        <f>_xlfn.IFNA(IF(Y$3="Productivity",
INDEX('Productivity Dump'!$E$4:$AJ$500,
MATCH($A275,'Productivity Dump'!$A$4:$A$500,0),
MATCH(Y$2,'Productivity Dump'!$E$3:$AJ$3,0)
),
IF(Y$3="Attendance",
INDEX('Attendance Dump'!$E$2:$AI$400,
MATCH($A275,'Attendance Dump'!$B$2:$B$400,0),
MATCH(Y$2,'Attendance Dump'!$E$1:$AI$1,0)
),
INDEX('Active Hour''s Dump'!$D$3:$AH$337,
MATCH($C275,'Active Hour''s Dump'!$A$3:$A$337,0),
MATCH(Y$2,'Active Hour''s Dump'!$D$2:$AH$2,0)
))),"")</f>
        <v>0</v>
      </c>
      <c r="Z275" s="13">
        <f>_xlfn.IFNA(IF(Z$3="Productivity",
INDEX('Productivity Dump'!$E$4:$AJ$500,
MATCH($A275,'Productivity Dump'!$A$4:$A$500,0),
MATCH(Z$2,'Productivity Dump'!$E$3:$AJ$3,0)
),
IF(Z$3="Attendance",
INDEX('Attendance Dump'!$E$2:$AI$400,
MATCH($A275,'Attendance Dump'!$B$2:$B$400,0),
MATCH(Z$2,'Attendance Dump'!$E$1:$AI$1,0)
),
INDEX('Active Hour''s Dump'!$D$3:$AH$337,
MATCH($C275,'Active Hour''s Dump'!$A$3:$A$337,0),
MATCH(Z$2,'Active Hour''s Dump'!$D$2:$AH$2,0)
))),"")</f>
        <v>911.428</v>
      </c>
      <c r="AA275" s="13" t="str">
        <f>_xlfn.IFNA(IF(AA$3="Productivity",
INDEX('Productivity Dump'!$E$4:$AJ$500,
MATCH($A275,'Productivity Dump'!$A$4:$A$500,0),
MATCH(AA$2,'Productivity Dump'!$E$3:$AJ$3,0)
),
IF(AA$3="Attendance",
INDEX('Attendance Dump'!$E$2:$AI$400,
MATCH($A275,'Attendance Dump'!$B$2:$B$400,0),
MATCH(AA$2,'Attendance Dump'!$E$1:$AI$1,0)
),
INDEX('Active Hour''s Dump'!$D$3:$AH$337,
MATCH($C275,'Active Hour''s Dump'!$A$3:$A$337,0),
MATCH(AA$2,'Active Hour''s Dump'!$D$2:$AH$2,0)
))),"")</f>
        <v>P</v>
      </c>
      <c r="AB275" s="54">
        <f>_xlfn.IFNA(IF(AB$3="Productivity",
INDEX('Productivity Dump'!$E$4:$AJ$500,
MATCH($A275,'Productivity Dump'!$A$4:$A$500,0),
MATCH(AB$2,'Productivity Dump'!$E$3:$AJ$3,0)
),
IF(AB$3="Attendance",
INDEX('Attendance Dump'!$E$2:$AI$400,
MATCH($A275,'Attendance Dump'!$B$2:$B$400,0),
MATCH(AB$2,'Attendance Dump'!$E$1:$AI$1,0)
),
INDEX('Active Hour''s Dump'!$D$3:$AH$337,
MATCH($C275,'Active Hour''s Dump'!$A$3:$A$337,0),
MATCH(AB$2,'Active Hour''s Dump'!$D$2:$AH$2,0)
))),"")</f>
        <v>8.1666666666666696</v>
      </c>
      <c r="AC275" s="13">
        <f>_xlfn.IFNA(IF(AC$3="Productivity",
INDEX('Productivity Dump'!$E$4:$AJ$500,
MATCH($A275,'Productivity Dump'!$A$4:$A$500,0),
MATCH(AC$2,'Productivity Dump'!$E$3:$AJ$3,0)
),
IF(AC$3="Attendance",
INDEX('Attendance Dump'!$E$2:$AI$400,
MATCH($A275,'Attendance Dump'!$B$2:$B$400,0),
MATCH(AC$2,'Attendance Dump'!$E$1:$AI$1,0)
),
INDEX('Active Hour''s Dump'!$D$3:$AH$337,
MATCH($C275,'Active Hour''s Dump'!$A$3:$A$337,0),
MATCH(AC$2,'Active Hour''s Dump'!$D$2:$AH$2,0)
))),"")</f>
        <v>904.37</v>
      </c>
      <c r="AD275" s="13" t="str">
        <f>_xlfn.IFNA(IF(AD$3="Productivity",
INDEX('Productivity Dump'!$E$4:$AJ$500,
MATCH($A275,'Productivity Dump'!$A$4:$A$500,0),
MATCH(AD$2,'Productivity Dump'!$E$3:$AJ$3,0)
),
IF(AD$3="Attendance",
INDEX('Attendance Dump'!$E$2:$AI$400,
MATCH($A275,'Attendance Dump'!$B$2:$B$400,0),
MATCH(AD$2,'Attendance Dump'!$E$1:$AI$1,0)
),
INDEX('Active Hour''s Dump'!$D$3:$AH$337,
MATCH($C275,'Active Hour''s Dump'!$A$3:$A$337,0),
MATCH(AD$2,'Active Hour''s Dump'!$D$2:$AH$2,0)
))),"")</f>
        <v>P</v>
      </c>
      <c r="AE275" s="54">
        <f>_xlfn.IFNA(IF(AE$3="Productivity",
INDEX('Productivity Dump'!$E$4:$AJ$500,
MATCH($A275,'Productivity Dump'!$A$4:$A$500,0),
MATCH(AE$2,'Productivity Dump'!$E$3:$AJ$3,0)
),
IF(AE$3="Attendance",
INDEX('Attendance Dump'!$E$2:$AI$400,
MATCH($A275,'Attendance Dump'!$B$2:$B$400,0),
MATCH(AE$2,'Attendance Dump'!$E$1:$AI$1,0)
),
INDEX('Active Hour''s Dump'!$D$3:$AH$337,
MATCH($C275,'Active Hour''s Dump'!$A$3:$A$337,0),
MATCH(AE$2,'Active Hour''s Dump'!$D$2:$AH$2,0)
))),"")</f>
        <v>8.8333333333333304</v>
      </c>
      <c r="AF275" s="13">
        <f>_xlfn.IFNA(IF(AF$3="Productivity",
INDEX('Productivity Dump'!$E$4:$AJ$500,
MATCH($A275,'Productivity Dump'!$A$4:$A$500,0),
MATCH(AF$2,'Productivity Dump'!$E$3:$AJ$3,0)
),
IF(AF$3="Attendance",
INDEX('Attendance Dump'!$E$2:$AI$400,
MATCH($A275,'Attendance Dump'!$B$2:$B$400,0),
MATCH(AF$2,'Attendance Dump'!$E$1:$AI$1,0)
),
INDEX('Active Hour''s Dump'!$D$3:$AH$337,
MATCH($C275,'Active Hour''s Dump'!$A$3:$A$337,0),
MATCH(AF$2,'Active Hour''s Dump'!$D$2:$AH$2,0)
))),"")</f>
        <v>953.89599999999984</v>
      </c>
      <c r="AG275" s="13" t="str">
        <f>_xlfn.IFNA(IF(AG$3="Productivity",
INDEX('Productivity Dump'!$E$4:$AJ$500,
MATCH($A275,'Productivity Dump'!$A$4:$A$500,0),
MATCH(AG$2,'Productivity Dump'!$E$3:$AJ$3,0)
),
IF(AG$3="Attendance",
INDEX('Attendance Dump'!$E$2:$AI$400,
MATCH($A275,'Attendance Dump'!$B$2:$B$400,0),
MATCH(AG$2,'Attendance Dump'!$E$1:$AI$1,0)
),
INDEX('Active Hour''s Dump'!$D$3:$AH$337,
MATCH($C275,'Active Hour''s Dump'!$A$3:$A$337,0),
MATCH(AG$2,'Active Hour''s Dump'!$D$2:$AH$2,0)
))),"")</f>
        <v>P</v>
      </c>
      <c r="AH275" s="54">
        <f>_xlfn.IFNA(IF(AH$3="Productivity",
INDEX('Productivity Dump'!$E$4:$AJ$500,
MATCH($A275,'Productivity Dump'!$A$4:$A$500,0),
MATCH(AH$2,'Productivity Dump'!$E$3:$AJ$3,0)
),
IF(AH$3="Attendance",
INDEX('Attendance Dump'!$E$2:$AI$400,
MATCH($A275,'Attendance Dump'!$B$2:$B$400,0),
MATCH(AH$2,'Attendance Dump'!$E$1:$AI$1,0)
),
INDEX('Active Hour''s Dump'!$D$3:$AH$337,
MATCH($C275,'Active Hour''s Dump'!$A$3:$A$337,0),
MATCH(AH$2,'Active Hour''s Dump'!$D$2:$AH$2,0)
))),"")</f>
        <v>8.3333333333333304</v>
      </c>
      <c r="AI275" s="13">
        <f>_xlfn.IFNA(IF(AI$3="Productivity",
INDEX('Productivity Dump'!$E$4:$AJ$500,
MATCH($A275,'Productivity Dump'!$A$4:$A$500,0),
MATCH(AI$2,'Productivity Dump'!$E$3:$AJ$3,0)
),
IF(AI$3="Attendance",
INDEX('Attendance Dump'!$E$2:$AI$400,
MATCH($A275,'Attendance Dump'!$B$2:$B$400,0),
MATCH(AI$2,'Attendance Dump'!$E$1:$AI$1,0)
),
INDEX('Active Hour''s Dump'!$D$3:$AH$337,
MATCH($C275,'Active Hour''s Dump'!$A$3:$A$337,0),
MATCH(AI$2,'Active Hour''s Dump'!$D$2:$AH$2,0)
))),"")</f>
        <v>992.22900000000027</v>
      </c>
      <c r="AJ275" s="13" t="str">
        <f>_xlfn.IFNA(IF(AJ$3="Productivity",
INDEX('Productivity Dump'!$E$4:$AJ$500,
MATCH($A275,'Productivity Dump'!$A$4:$A$500,0),
MATCH(AJ$2,'Productivity Dump'!$E$3:$AJ$3,0)
),
IF(AJ$3="Attendance",
INDEX('Attendance Dump'!$E$2:$AI$400,
MATCH($A275,'Attendance Dump'!$B$2:$B$400,0),
MATCH(AJ$2,'Attendance Dump'!$E$1:$AI$1,0)
),
INDEX('Active Hour''s Dump'!$D$3:$AH$337,
MATCH($C275,'Active Hour''s Dump'!$A$3:$A$337,0),
MATCH(AJ$2,'Active Hour''s Dump'!$D$2:$AH$2,0)
))),"")</f>
        <v>P</v>
      </c>
      <c r="AK275" s="54">
        <f>_xlfn.IFNA(IF(AK$3="Productivity",
INDEX('Productivity Dump'!$E$4:$AJ$500,
MATCH($A275,'Productivity Dump'!$A$4:$A$500,0),
MATCH(AK$2,'Productivity Dump'!$E$3:$AJ$3,0)
),
IF(AK$3="Attendance",
INDEX('Attendance Dump'!$E$2:$AI$400,
MATCH($A275,'Attendance Dump'!$B$2:$B$400,0),
MATCH(AK$2,'Attendance Dump'!$E$1:$AI$1,0)
),
INDEX('Active Hour''s Dump'!$D$3:$AH$337,
MATCH($C275,'Active Hour''s Dump'!$A$3:$A$337,0),
MATCH(AK$2,'Active Hour''s Dump'!$D$2:$AH$2,0)
))),"")</f>
        <v>8.8333333333333304</v>
      </c>
      <c r="AL275" s="13">
        <f>_xlfn.IFNA(IF(AL$3="Productivity",
INDEX('Productivity Dump'!$E$4:$AJ$500,
MATCH($A275,'Productivity Dump'!$A$4:$A$500,0),
MATCH(AL$2,'Productivity Dump'!$E$3:$AJ$3,0)
),
IF(AL$3="Attendance",
INDEX('Attendance Dump'!$E$2:$AI$400,
MATCH($A275,'Attendance Dump'!$B$2:$B$400,0),
MATCH(AL$2,'Attendance Dump'!$E$1:$AI$1,0)
),
INDEX('Active Hour''s Dump'!$D$3:$AH$337,
MATCH($C275,'Active Hour''s Dump'!$A$3:$A$337,0),
MATCH(AL$2,'Active Hour''s Dump'!$D$2:$AH$2,0)
))),"")</f>
        <v>0</v>
      </c>
      <c r="AM275" s="13" t="str">
        <f>_xlfn.IFNA(IF(AM$3="Productivity",
INDEX('Productivity Dump'!$E$4:$AJ$500,
MATCH($A275,'Productivity Dump'!$A$4:$A$500,0),
MATCH(AM$2,'Productivity Dump'!$E$3:$AJ$3,0)
),
IF(AM$3="Attendance",
INDEX('Attendance Dump'!$E$2:$AI$400,
MATCH($A275,'Attendance Dump'!$B$2:$B$400,0),
MATCH(AM$2,'Attendance Dump'!$E$1:$AI$1,0)
),
INDEX('Active Hour''s Dump'!$D$3:$AH$337,
MATCH($C275,'Active Hour''s Dump'!$A$3:$A$337,0),
MATCH(AM$2,'Active Hour''s Dump'!$D$2:$AH$2,0)
))),"")</f>
        <v>WO</v>
      </c>
      <c r="AN275" s="54">
        <f>_xlfn.IFNA(IF(AN$3="Productivity",
INDEX('Productivity Dump'!$E$4:$AJ$500,
MATCH($A275,'Productivity Dump'!$A$4:$A$500,0),
MATCH(AN$2,'Productivity Dump'!$E$3:$AJ$3,0)
),
IF(AN$3="Attendance",
INDEX('Attendance Dump'!$E$2:$AI$400,
MATCH($A275,'Attendance Dump'!$B$2:$B$400,0),
MATCH(AN$2,'Attendance Dump'!$E$1:$AI$1,0)
),
INDEX('Active Hour''s Dump'!$D$3:$AH$337,
MATCH($C275,'Active Hour''s Dump'!$A$3:$A$337,0),
MATCH(AN$2,'Active Hour''s Dump'!$D$2:$AH$2,0)
))),"")</f>
        <v>0</v>
      </c>
      <c r="AO275" s="13">
        <f>_xlfn.IFNA(IF(AO$3="Productivity",
INDEX('Productivity Dump'!$E$4:$AJ$500,
MATCH($A275,'Productivity Dump'!$A$4:$A$500,0),
MATCH(AO$2,'Productivity Dump'!$E$3:$AJ$3,0)
),
IF(AO$3="Attendance",
INDEX('Attendance Dump'!$E$2:$AI$400,
MATCH($A275,'Attendance Dump'!$B$2:$B$400,0),
MATCH(AO$2,'Attendance Dump'!$E$1:$AI$1,0)
),
INDEX('Active Hour''s Dump'!$D$3:$AH$337,
MATCH($C275,'Active Hour''s Dump'!$A$3:$A$337,0),
MATCH(AO$2,'Active Hour''s Dump'!$D$2:$AH$2,0)
))),"")</f>
        <v>467.78100000000001</v>
      </c>
      <c r="AP275" s="13" t="str">
        <f>_xlfn.IFNA(IF(AP$3="Productivity",
INDEX('Productivity Dump'!$E$4:$AJ$500,
MATCH($A275,'Productivity Dump'!$A$4:$A$500,0),
MATCH(AP$2,'Productivity Dump'!$E$3:$AJ$3,0)
),
IF(AP$3="Attendance",
INDEX('Attendance Dump'!$E$2:$AI$400,
MATCH($A275,'Attendance Dump'!$B$2:$B$400,0),
MATCH(AP$2,'Attendance Dump'!$E$1:$AI$1,0)
),
INDEX('Active Hour''s Dump'!$D$3:$AH$337,
MATCH($C275,'Active Hour''s Dump'!$A$3:$A$337,0),
MATCH(AP$2,'Active Hour''s Dump'!$D$2:$AH$2,0)
))),"")</f>
        <v>P</v>
      </c>
      <c r="AQ275" s="54">
        <f>_xlfn.IFNA(IF(AQ$3="Productivity",
INDEX('Productivity Dump'!$E$4:$AJ$500,
MATCH($A275,'Productivity Dump'!$A$4:$A$500,0),
MATCH(AQ$2,'Productivity Dump'!$E$3:$AJ$3,0)
),
IF(AQ$3="Attendance",
INDEX('Attendance Dump'!$E$2:$AI$400,
MATCH($A275,'Attendance Dump'!$B$2:$B$400,0),
MATCH(AQ$2,'Attendance Dump'!$E$1:$AI$1,0)
),
INDEX('Active Hour''s Dump'!$D$3:$AH$337,
MATCH($C275,'Active Hour''s Dump'!$A$3:$A$337,0),
MATCH(AQ$2,'Active Hour''s Dump'!$D$2:$AH$2,0)
))),"")</f>
        <v>4.3333333333333304</v>
      </c>
      <c r="AR275" s="13">
        <f>_xlfn.IFNA(IF(AR$3="Productivity",
INDEX('Productivity Dump'!$E$4:$AJ$500,
MATCH($A275,'Productivity Dump'!$A$4:$A$500,0),
MATCH(AR$2,'Productivity Dump'!$E$3:$AJ$3,0)
),
IF(AR$3="Attendance",
INDEX('Attendance Dump'!$E$2:$AI$400,
MATCH($A275,'Attendance Dump'!$B$2:$B$400,0),
MATCH(AR$2,'Attendance Dump'!$E$1:$AI$1,0)
),
INDEX('Active Hour''s Dump'!$D$3:$AH$337,
MATCH($C275,'Active Hour''s Dump'!$A$3:$A$337,0),
MATCH(AR$2,'Active Hour''s Dump'!$D$2:$AH$2,0)
))),"")</f>
        <v>927.03099999999984</v>
      </c>
      <c r="AS275" s="13" t="str">
        <f>_xlfn.IFNA(IF(AS$3="Productivity",
INDEX('Productivity Dump'!$E$4:$AJ$500,
MATCH($A275,'Productivity Dump'!$A$4:$A$500,0),
MATCH(AS$2,'Productivity Dump'!$E$3:$AJ$3,0)
),
IF(AS$3="Attendance",
INDEX('Attendance Dump'!$E$2:$AI$400,
MATCH($A275,'Attendance Dump'!$B$2:$B$400,0),
MATCH(AS$2,'Attendance Dump'!$E$1:$AI$1,0)
),
INDEX('Active Hour''s Dump'!$D$3:$AH$337,
MATCH($C275,'Active Hour''s Dump'!$A$3:$A$337,0),
MATCH(AS$2,'Active Hour''s Dump'!$D$2:$AH$2,0)
))),"")</f>
        <v>P</v>
      </c>
      <c r="AT275" s="54">
        <f>_xlfn.IFNA(IF(AT$3="Productivity",
INDEX('Productivity Dump'!$E$4:$AJ$500,
MATCH($A275,'Productivity Dump'!$A$4:$A$500,0),
MATCH(AT$2,'Productivity Dump'!$E$3:$AJ$3,0)
),
IF(AT$3="Attendance",
INDEX('Attendance Dump'!$E$2:$AI$400,
MATCH($A275,'Attendance Dump'!$B$2:$B$400,0),
MATCH(AT$2,'Attendance Dump'!$E$1:$AI$1,0)
),
INDEX('Active Hour''s Dump'!$D$3:$AH$337,
MATCH($C275,'Active Hour''s Dump'!$A$3:$A$337,0),
MATCH(AT$2,'Active Hour''s Dump'!$D$2:$AH$2,0)
))),"")</f>
        <v>5.9166666666666696</v>
      </c>
      <c r="AU275" s="13">
        <f>_xlfn.IFNA(IF(AU$3="Productivity",
INDEX('Productivity Dump'!$E$4:$AJ$500,
MATCH($A275,'Productivity Dump'!$A$4:$A$500,0),
MATCH(AU$2,'Productivity Dump'!$E$3:$AJ$3,0)
),
IF(AU$3="Attendance",
INDEX('Attendance Dump'!$E$2:$AI$400,
MATCH($A275,'Attendance Dump'!$B$2:$B$400,0),
MATCH(AU$2,'Attendance Dump'!$E$1:$AI$1,0)
),
INDEX('Active Hour''s Dump'!$D$3:$AH$337,
MATCH($C275,'Active Hour''s Dump'!$A$3:$A$337,0),
MATCH(AU$2,'Active Hour''s Dump'!$D$2:$AH$2,0)
))),"")</f>
        <v>901.53600000000029</v>
      </c>
      <c r="AV275" s="13" t="str">
        <f>_xlfn.IFNA(IF(AV$3="Productivity",
INDEX('Productivity Dump'!$E$4:$AJ$500,
MATCH($A275,'Productivity Dump'!$A$4:$A$500,0),
MATCH(AV$2,'Productivity Dump'!$E$3:$AJ$3,0)
),
IF(AV$3="Attendance",
INDEX('Attendance Dump'!$E$2:$AI$400,
MATCH($A275,'Attendance Dump'!$B$2:$B$400,0),
MATCH(AV$2,'Attendance Dump'!$E$1:$AI$1,0)
),
INDEX('Active Hour''s Dump'!$D$3:$AH$337,
MATCH($C275,'Active Hour''s Dump'!$A$3:$A$337,0),
MATCH(AV$2,'Active Hour''s Dump'!$D$2:$AH$2,0)
))),"")</f>
        <v>P</v>
      </c>
      <c r="AW275" s="54">
        <f>_xlfn.IFNA(IF(AW$3="Productivity",
INDEX('Productivity Dump'!$E$4:$AJ$500,
MATCH($A275,'Productivity Dump'!$A$4:$A$500,0),
MATCH(AW$2,'Productivity Dump'!$E$3:$AJ$3,0)
),
IF(AW$3="Attendance",
INDEX('Attendance Dump'!$E$2:$AI$400,
MATCH($A275,'Attendance Dump'!$B$2:$B$400,0),
MATCH(AW$2,'Attendance Dump'!$E$1:$AI$1,0)
),
INDEX('Active Hour''s Dump'!$D$3:$AH$337,
MATCH($C275,'Active Hour''s Dump'!$A$3:$A$337,0),
MATCH(AW$2,'Active Hour''s Dump'!$D$2:$AH$2,0)
))),"")</f>
        <v>7.0833333333333304</v>
      </c>
      <c r="AX275" s="13">
        <f>_xlfn.IFNA(IF(AX$3="Productivity",
INDEX('Productivity Dump'!$E$4:$AJ$500,
MATCH($A275,'Productivity Dump'!$A$4:$A$500,0),
MATCH(AX$2,'Productivity Dump'!$E$3:$AJ$3,0)
),
IF(AX$3="Attendance",
INDEX('Attendance Dump'!$E$2:$AI$400,
MATCH($A275,'Attendance Dump'!$B$2:$B$400,0),
MATCH(AX$2,'Attendance Dump'!$E$1:$AI$1,0)
),
INDEX('Active Hour''s Dump'!$D$3:$AH$337,
MATCH($C275,'Active Hour''s Dump'!$A$3:$A$337,0),
MATCH(AX$2,'Active Hour''s Dump'!$D$2:$AH$2,0)
))),"")</f>
        <v>912.53800000000012</v>
      </c>
      <c r="AY275" s="13" t="str">
        <f>_xlfn.IFNA(IF(AY$3="Productivity",
INDEX('Productivity Dump'!$E$4:$AJ$500,
MATCH($A275,'Productivity Dump'!$A$4:$A$500,0),
MATCH(AY$2,'Productivity Dump'!$E$3:$AJ$3,0)
),
IF(AY$3="Attendance",
INDEX('Attendance Dump'!$E$2:$AI$400,
MATCH($A275,'Attendance Dump'!$B$2:$B$400,0),
MATCH(AY$2,'Attendance Dump'!$E$1:$AI$1,0)
),
INDEX('Active Hour''s Dump'!$D$3:$AH$337,
MATCH($C275,'Active Hour''s Dump'!$A$3:$A$337,0),
MATCH(AY$2,'Active Hour''s Dump'!$D$2:$AH$2,0)
))),"")</f>
        <v>P</v>
      </c>
      <c r="AZ275" s="54">
        <f>_xlfn.IFNA(IF(AZ$3="Productivity",
INDEX('Productivity Dump'!$E$4:$AJ$500,
MATCH($A275,'Productivity Dump'!$A$4:$A$500,0),
MATCH(AZ$2,'Productivity Dump'!$E$3:$AJ$3,0)
),
IF(AZ$3="Attendance",
INDEX('Attendance Dump'!$E$2:$AI$400,
MATCH($A275,'Attendance Dump'!$B$2:$B$400,0),
MATCH(AZ$2,'Attendance Dump'!$E$1:$AI$1,0)
),
INDEX('Active Hour''s Dump'!$D$3:$AH$337,
MATCH($C275,'Active Hour''s Dump'!$A$3:$A$337,0),
MATCH(AZ$2,'Active Hour''s Dump'!$D$2:$AH$2,0)
))),"")</f>
        <v>8.5833333333333304</v>
      </c>
      <c r="BA275" s="13">
        <f>_xlfn.IFNA(IF(BA$3="Productivity",
INDEX('Productivity Dump'!$E$4:$AJ$500,
MATCH($A275,'Productivity Dump'!$A$4:$A$500,0),
MATCH(BA$2,'Productivity Dump'!$E$3:$AJ$3,0)
),
IF(BA$3="Attendance",
INDEX('Attendance Dump'!$E$2:$AI$400,
MATCH($A275,'Attendance Dump'!$B$2:$B$400,0),
MATCH(BA$2,'Attendance Dump'!$E$1:$AI$1,0)
),
INDEX('Active Hour''s Dump'!$D$3:$AH$337,
MATCH($C275,'Active Hour''s Dump'!$A$3:$A$337,0),
MATCH(BA$2,'Active Hour''s Dump'!$D$2:$AH$2,0)
))),"")</f>
        <v>904.67700000000025</v>
      </c>
      <c r="BB275" s="13" t="str">
        <f>_xlfn.IFNA(IF(BB$3="Productivity",
INDEX('Productivity Dump'!$E$4:$AJ$500,
MATCH($A275,'Productivity Dump'!$A$4:$A$500,0),
MATCH(BB$2,'Productivity Dump'!$E$3:$AJ$3,0)
),
IF(BB$3="Attendance",
INDEX('Attendance Dump'!$E$2:$AI$400,
MATCH($A275,'Attendance Dump'!$B$2:$B$400,0),
MATCH(BB$2,'Attendance Dump'!$E$1:$AI$1,0)
),
INDEX('Active Hour''s Dump'!$D$3:$AH$337,
MATCH($C275,'Active Hour''s Dump'!$A$3:$A$337,0),
MATCH(BB$2,'Active Hour''s Dump'!$D$2:$AH$2,0)
))),"")</f>
        <v>P</v>
      </c>
      <c r="BC275" s="54">
        <f>_xlfn.IFNA(IF(BC$3="Productivity",
INDEX('Productivity Dump'!$E$4:$AJ$500,
MATCH($A275,'Productivity Dump'!$A$4:$A$500,0),
MATCH(BC$2,'Productivity Dump'!$E$3:$AJ$3,0)
),
IF(BC$3="Attendance",
INDEX('Attendance Dump'!$E$2:$AI$400,
MATCH($A275,'Attendance Dump'!$B$2:$B$400,0),
MATCH(BC$2,'Attendance Dump'!$E$1:$AI$1,0)
),
INDEX('Active Hour''s Dump'!$D$3:$AH$337,
MATCH($C275,'Active Hour''s Dump'!$A$3:$A$337,0),
MATCH(BC$2,'Active Hour''s Dump'!$D$2:$AH$2,0)
))),"")</f>
        <v>7.8333333333333304</v>
      </c>
      <c r="BD275" s="13">
        <f>_xlfn.IFNA(IF(BD$3="Productivity",
INDEX('Productivity Dump'!$E$4:$AJ$500,
MATCH($A275,'Productivity Dump'!$A$4:$A$500,0),
MATCH(BD$2,'Productivity Dump'!$E$3:$AJ$3,0)
),
IF(BD$3="Attendance",
INDEX('Attendance Dump'!$E$2:$AI$400,
MATCH($A275,'Attendance Dump'!$B$2:$B$400,0),
MATCH(BD$2,'Attendance Dump'!$E$1:$AI$1,0)
),
INDEX('Active Hour''s Dump'!$D$3:$AH$337,
MATCH($C275,'Active Hour''s Dump'!$A$3:$A$337,0),
MATCH(BD$2,'Active Hour''s Dump'!$D$2:$AH$2,0)
))),"")</f>
        <v>1008</v>
      </c>
      <c r="BE275" s="13" t="str">
        <f>_xlfn.IFNA(IF(BE$3="Productivity",
INDEX('Productivity Dump'!$E$4:$AJ$500,
MATCH($A275,'Productivity Dump'!$A$4:$A$500,0),
MATCH(BE$2,'Productivity Dump'!$E$3:$AJ$3,0)
),
IF(BE$3="Attendance",
INDEX('Attendance Dump'!$E$2:$AI$400,
MATCH($A275,'Attendance Dump'!$B$2:$B$400,0),
MATCH(BE$2,'Attendance Dump'!$E$1:$AI$1,0)
),
INDEX('Active Hour''s Dump'!$D$3:$AH$337,
MATCH($C275,'Active Hour''s Dump'!$A$3:$A$337,0),
MATCH(BE$2,'Active Hour''s Dump'!$D$2:$AH$2,0)
))),"")</f>
        <v>P</v>
      </c>
      <c r="BF275" s="54">
        <f>_xlfn.IFNA(IF(BF$3="Productivity",
INDEX('Productivity Dump'!$E$4:$AJ$500,
MATCH($A275,'Productivity Dump'!$A$4:$A$500,0),
MATCH(BF$2,'Productivity Dump'!$E$3:$AJ$3,0)
),
IF(BF$3="Attendance",
INDEX('Attendance Dump'!$E$2:$AI$400,
MATCH($A275,'Attendance Dump'!$B$2:$B$400,0),
MATCH(BF$2,'Attendance Dump'!$E$1:$AI$1,0)
),
INDEX('Active Hour''s Dump'!$D$3:$AH$337,
MATCH($C275,'Active Hour''s Dump'!$A$3:$A$337,0),
MATCH(BF$2,'Active Hour''s Dump'!$D$2:$AH$2,0)
))),"")</f>
        <v>8.3333333333333304</v>
      </c>
      <c r="BG275" s="13">
        <f>_xlfn.IFNA(IF(BG$3="Productivity",
INDEX('Productivity Dump'!$E$4:$AJ$500,
MATCH($A275,'Productivity Dump'!$A$4:$A$500,0),
MATCH(BG$2,'Productivity Dump'!$E$3:$AJ$3,0)
),
IF(BG$3="Attendance",
INDEX('Attendance Dump'!$E$2:$AI$400,
MATCH($A275,'Attendance Dump'!$B$2:$B$400,0),
MATCH(BG$2,'Attendance Dump'!$E$1:$AI$1,0)
),
INDEX('Active Hour''s Dump'!$D$3:$AH$337,
MATCH($C275,'Active Hour''s Dump'!$A$3:$A$337,0),
MATCH(BG$2,'Active Hour''s Dump'!$D$2:$AH$2,0)
))),"")</f>
        <v>0</v>
      </c>
      <c r="BH275" s="13" t="str">
        <f>_xlfn.IFNA(IF(BH$3="Productivity",
INDEX('Productivity Dump'!$E$4:$AJ$500,
MATCH($A275,'Productivity Dump'!$A$4:$A$500,0),
MATCH(BH$2,'Productivity Dump'!$E$3:$AJ$3,0)
),
IF(BH$3="Attendance",
INDEX('Attendance Dump'!$E$2:$AI$400,
MATCH($A275,'Attendance Dump'!$B$2:$B$400,0),
MATCH(BH$2,'Attendance Dump'!$E$1:$AI$1,0)
),
INDEX('Active Hour''s Dump'!$D$3:$AH$337,
MATCH($C275,'Active Hour''s Dump'!$A$3:$A$337,0),
MATCH(BH$2,'Active Hour''s Dump'!$D$2:$AH$2,0)
))),"")</f>
        <v>WO</v>
      </c>
      <c r="BI275" s="54">
        <f>_xlfn.IFNA(IF(BI$3="Productivity",
INDEX('Productivity Dump'!$E$4:$AJ$500,
MATCH($A275,'Productivity Dump'!$A$4:$A$500,0),
MATCH(BI$2,'Productivity Dump'!$E$3:$AJ$3,0)
),
IF(BI$3="Attendance",
INDEX('Attendance Dump'!$E$2:$AI$400,
MATCH($A275,'Attendance Dump'!$B$2:$B$400,0),
MATCH(BI$2,'Attendance Dump'!$E$1:$AI$1,0)
),
INDEX('Active Hour''s Dump'!$D$3:$AH$337,
MATCH($C275,'Active Hour''s Dump'!$A$3:$A$337,0),
MATCH(BI$2,'Active Hour''s Dump'!$D$2:$AH$2,0)
))),"")</f>
        <v>0</v>
      </c>
      <c r="BJ275" s="13">
        <f>_xlfn.IFNA(IF(BJ$3="Productivity",
INDEX('Productivity Dump'!$E$4:$AJ$500,
MATCH($A275,'Productivity Dump'!$A$4:$A$500,0),
MATCH(BJ$2,'Productivity Dump'!$E$3:$AJ$3,0)
),
IF(BJ$3="Attendance",
INDEX('Attendance Dump'!$E$2:$AI$400,
MATCH($A275,'Attendance Dump'!$B$2:$B$400,0),
MATCH(BJ$2,'Attendance Dump'!$E$1:$AI$1,0)
),
INDEX('Active Hour''s Dump'!$D$3:$AH$337,
MATCH($C275,'Active Hour''s Dump'!$A$3:$A$337,0),
MATCH(BJ$2,'Active Hour''s Dump'!$D$2:$AH$2,0)
))),"")</f>
        <v>476.70800000000003</v>
      </c>
      <c r="BK275" s="13" t="str">
        <f>_xlfn.IFNA(IF(BK$3="Productivity",
INDEX('Productivity Dump'!$E$4:$AJ$500,
MATCH($A275,'Productivity Dump'!$A$4:$A$500,0),
MATCH(BK$2,'Productivity Dump'!$E$3:$AJ$3,0)
),
IF(BK$3="Attendance",
INDEX('Attendance Dump'!$E$2:$AI$400,
MATCH($A275,'Attendance Dump'!$B$2:$B$400,0),
MATCH(BK$2,'Attendance Dump'!$E$1:$AI$1,0)
),
INDEX('Active Hour''s Dump'!$D$3:$AH$337,
MATCH($C275,'Active Hour''s Dump'!$A$3:$A$337,0),
MATCH(BK$2,'Active Hour''s Dump'!$D$2:$AH$2,0)
))),"")</f>
        <v>P</v>
      </c>
      <c r="BL275" s="54">
        <f>_xlfn.IFNA(IF(BL$3="Productivity",
INDEX('Productivity Dump'!$E$4:$AJ$500,
MATCH($A275,'Productivity Dump'!$A$4:$A$500,0),
MATCH(BL$2,'Productivity Dump'!$E$3:$AJ$3,0)
),
IF(BL$3="Attendance",
INDEX('Attendance Dump'!$E$2:$AI$400,
MATCH($A275,'Attendance Dump'!$B$2:$B$400,0),
MATCH(BL$2,'Attendance Dump'!$E$1:$AI$1,0)
),
INDEX('Active Hour''s Dump'!$D$3:$AH$337,
MATCH($C275,'Active Hour''s Dump'!$A$3:$A$337,0),
MATCH(BL$2,'Active Hour''s Dump'!$D$2:$AH$2,0)
))),"")</f>
        <v>4</v>
      </c>
      <c r="BM275" s="13">
        <f>_xlfn.IFNA(IF(BM$3="Productivity",
INDEX('Productivity Dump'!$E$4:$AJ$500,
MATCH($A275,'Productivity Dump'!$A$4:$A$500,0),
MATCH(BM$2,'Productivity Dump'!$E$3:$AJ$3,0)
),
IF(BM$3="Attendance",
INDEX('Attendance Dump'!$E$2:$AI$400,
MATCH($A275,'Attendance Dump'!$B$2:$B$400,0),
MATCH(BM$2,'Attendance Dump'!$E$1:$AI$1,0)
),
INDEX('Active Hour''s Dump'!$D$3:$AH$337,
MATCH($C275,'Active Hour''s Dump'!$A$3:$A$337,0),
MATCH(BM$2,'Active Hour''s Dump'!$D$2:$AH$2,0)
))),"")</f>
        <v>905.73799999999983</v>
      </c>
      <c r="BN275" s="13" t="str">
        <f>_xlfn.IFNA(IF(BN$3="Productivity",
INDEX('Productivity Dump'!$E$4:$AJ$500,
MATCH($A275,'Productivity Dump'!$A$4:$A$500,0),
MATCH(BN$2,'Productivity Dump'!$E$3:$AJ$3,0)
),
IF(BN$3="Attendance",
INDEX('Attendance Dump'!$E$2:$AI$400,
MATCH($A275,'Attendance Dump'!$B$2:$B$400,0),
MATCH(BN$2,'Attendance Dump'!$E$1:$AI$1,0)
),
INDEX('Active Hour''s Dump'!$D$3:$AH$337,
MATCH($C275,'Active Hour''s Dump'!$A$3:$A$337,0),
MATCH(BN$2,'Active Hour''s Dump'!$D$2:$AH$2,0)
))),"")</f>
        <v>P</v>
      </c>
      <c r="BO275" s="54">
        <f>_xlfn.IFNA(IF(BO$3="Productivity",
INDEX('Productivity Dump'!$E$4:$AJ$500,
MATCH($A275,'Productivity Dump'!$A$4:$A$500,0),
MATCH(BO$2,'Productivity Dump'!$E$3:$AJ$3,0)
),
IF(BO$3="Attendance",
INDEX('Attendance Dump'!$E$2:$AI$400,
MATCH($A275,'Attendance Dump'!$B$2:$B$400,0),
MATCH(BO$2,'Attendance Dump'!$E$1:$AI$1,0)
),
INDEX('Active Hour''s Dump'!$D$3:$AH$337,
MATCH($C275,'Active Hour''s Dump'!$A$3:$A$337,0),
MATCH(BO$2,'Active Hour''s Dump'!$D$2:$AH$2,0)
))),"")</f>
        <v>9.3333333333333304</v>
      </c>
      <c r="BP275" s="13">
        <f>_xlfn.IFNA(IF(BP$3="Productivity",
INDEX('Productivity Dump'!$E$4:$AJ$500,
MATCH($A275,'Productivity Dump'!$A$4:$A$500,0),
MATCH(BP$2,'Productivity Dump'!$E$3:$AJ$3,0)
),
IF(BP$3="Attendance",
INDEX('Attendance Dump'!$E$2:$AI$400,
MATCH($A275,'Attendance Dump'!$B$2:$B$400,0),
MATCH(BP$2,'Attendance Dump'!$E$1:$AI$1,0)
),
INDEX('Active Hour''s Dump'!$D$3:$AH$337,
MATCH($C275,'Active Hour''s Dump'!$A$3:$A$337,0),
MATCH(BP$2,'Active Hour''s Dump'!$D$2:$AH$2,0)
))),"")</f>
        <v>918.67900000000009</v>
      </c>
      <c r="BQ275" s="13" t="str">
        <f>_xlfn.IFNA(IF(BQ$3="Productivity",
INDEX('Productivity Dump'!$E$4:$AJ$500,
MATCH($A275,'Productivity Dump'!$A$4:$A$500,0),
MATCH(BQ$2,'Productivity Dump'!$E$3:$AJ$3,0)
),
IF(BQ$3="Attendance",
INDEX('Attendance Dump'!$E$2:$AI$400,
MATCH($A275,'Attendance Dump'!$B$2:$B$400,0),
MATCH(BQ$2,'Attendance Dump'!$E$1:$AI$1,0)
),
INDEX('Active Hour''s Dump'!$D$3:$AH$337,
MATCH($C275,'Active Hour''s Dump'!$A$3:$A$337,0),
MATCH(BQ$2,'Active Hour''s Dump'!$D$2:$AH$2,0)
))),"")</f>
        <v>P</v>
      </c>
      <c r="BR275" s="54">
        <f>_xlfn.IFNA(IF(BR$3="Productivity",
INDEX('Productivity Dump'!$E$4:$AJ$500,
MATCH($A275,'Productivity Dump'!$A$4:$A$500,0),
MATCH(BR$2,'Productivity Dump'!$E$3:$AJ$3,0)
),
IF(BR$3="Attendance",
INDEX('Attendance Dump'!$E$2:$AI$400,
MATCH($A275,'Attendance Dump'!$B$2:$B$400,0),
MATCH(BR$2,'Attendance Dump'!$E$1:$AI$1,0)
),
INDEX('Active Hour''s Dump'!$D$3:$AH$337,
MATCH($C275,'Active Hour''s Dump'!$A$3:$A$337,0),
MATCH(BR$2,'Active Hour''s Dump'!$D$2:$AH$2,0)
))),"")</f>
        <v>7.75</v>
      </c>
      <c r="BS275" s="13">
        <f>_xlfn.IFNA(IF(BS$3="Productivity",
INDEX('Productivity Dump'!$E$4:$AJ$500,
MATCH($A275,'Productivity Dump'!$A$4:$A$500,0),
MATCH(BS$2,'Productivity Dump'!$E$3:$AJ$3,0)
),
IF(BS$3="Attendance",
INDEX('Attendance Dump'!$E$2:$AI$400,
MATCH($A275,'Attendance Dump'!$B$2:$B$400,0),
MATCH(BS$2,'Attendance Dump'!$E$1:$AI$1,0)
),
INDEX('Active Hour''s Dump'!$D$3:$AH$337,
MATCH($C275,'Active Hour''s Dump'!$A$3:$A$337,0),
MATCH(BS$2,'Active Hour''s Dump'!$D$2:$AH$2,0)
))),"")</f>
        <v>910.89300000000003</v>
      </c>
      <c r="BT275" s="13" t="str">
        <f>_xlfn.IFNA(IF(BT$3="Productivity",
INDEX('Productivity Dump'!$E$4:$AJ$500,
MATCH($A275,'Productivity Dump'!$A$4:$A$500,0),
MATCH(BT$2,'Productivity Dump'!$E$3:$AJ$3,0)
),
IF(BT$3="Attendance",
INDEX('Attendance Dump'!$E$2:$AI$400,
MATCH($A275,'Attendance Dump'!$B$2:$B$400,0),
MATCH(BT$2,'Attendance Dump'!$E$1:$AI$1,0)
),
INDEX('Active Hour''s Dump'!$D$3:$AH$337,
MATCH($C275,'Active Hour''s Dump'!$A$3:$A$337,0),
MATCH(BT$2,'Active Hour''s Dump'!$D$2:$AH$2,0)
))),"")</f>
        <v>H(P)</v>
      </c>
      <c r="BU275" s="54">
        <f>_xlfn.IFNA(IF(BU$3="Productivity",
INDEX('Productivity Dump'!$E$4:$AJ$500,
MATCH($A275,'Productivity Dump'!$A$4:$A$500,0),
MATCH(BU$2,'Productivity Dump'!$E$3:$AJ$3,0)
),
IF(BU$3="Attendance",
INDEX('Attendance Dump'!$E$2:$AI$400,
MATCH($A275,'Attendance Dump'!$B$2:$B$400,0),
MATCH(BU$2,'Attendance Dump'!$E$1:$AI$1,0)
),
INDEX('Active Hour''s Dump'!$D$3:$AH$337,
MATCH($C275,'Active Hour''s Dump'!$A$3:$A$337,0),
MATCH(BU$2,'Active Hour''s Dump'!$D$2:$AH$2,0)
))),"")</f>
        <v>8.3333333333333304</v>
      </c>
      <c r="BV275" s="13">
        <f>_xlfn.IFNA(IF(BV$3="Productivity",
INDEX('Productivity Dump'!$E$4:$AJ$500,
MATCH($A275,'Productivity Dump'!$A$4:$A$500,0),
MATCH(BV$2,'Productivity Dump'!$E$3:$AJ$3,0)
),
IF(BV$3="Attendance",
INDEX('Attendance Dump'!$E$2:$AI$400,
MATCH($A275,'Attendance Dump'!$B$2:$B$400,0),
MATCH(BV$2,'Attendance Dump'!$E$1:$AI$1,0)
),
INDEX('Active Hour''s Dump'!$D$3:$AH$337,
MATCH($C275,'Active Hour''s Dump'!$A$3:$A$337,0),
MATCH(BV$2,'Active Hour''s Dump'!$D$2:$AH$2,0)
))),"")</f>
        <v>899.73900000000003</v>
      </c>
      <c r="BW275" s="13" t="str">
        <f>_xlfn.IFNA(IF(BW$3="Productivity",
INDEX('Productivity Dump'!$E$4:$AJ$500,
MATCH($A275,'Productivity Dump'!$A$4:$A$500,0),
MATCH(BW$2,'Productivity Dump'!$E$3:$AJ$3,0)
),
IF(BW$3="Attendance",
INDEX('Attendance Dump'!$E$2:$AI$400,
MATCH($A275,'Attendance Dump'!$B$2:$B$400,0),
MATCH(BW$2,'Attendance Dump'!$E$1:$AI$1,0)
),
INDEX('Active Hour''s Dump'!$D$3:$AH$337,
MATCH($C275,'Active Hour''s Dump'!$A$3:$A$337,0),
MATCH(BW$2,'Active Hour''s Dump'!$D$2:$AH$2,0)
))),"")</f>
        <v>P</v>
      </c>
      <c r="BX275" s="54">
        <f>_xlfn.IFNA(IF(BX$3="Productivity",
INDEX('Productivity Dump'!$E$4:$AJ$500,
MATCH($A275,'Productivity Dump'!$A$4:$A$500,0),
MATCH(BX$2,'Productivity Dump'!$E$3:$AJ$3,0)
),
IF(BX$3="Attendance",
INDEX('Attendance Dump'!$E$2:$AI$400,
MATCH($A275,'Attendance Dump'!$B$2:$B$400,0),
MATCH(BX$2,'Attendance Dump'!$E$1:$AI$1,0)
),
INDEX('Active Hour''s Dump'!$D$3:$AH$337,
MATCH($C275,'Active Hour''s Dump'!$A$3:$A$337,0),
MATCH(BX$2,'Active Hour''s Dump'!$D$2:$AH$2,0)
))),"")</f>
        <v>7.6666666666666696</v>
      </c>
      <c r="BY275" s="13">
        <f>_xlfn.IFNA(IF(BY$3="Productivity",
INDEX('Productivity Dump'!$E$4:$AJ$500,
MATCH($A275,'Productivity Dump'!$A$4:$A$500,0),
MATCH(BY$2,'Productivity Dump'!$E$3:$AJ$3,0)
),
IF(BY$3="Attendance",
INDEX('Attendance Dump'!$E$2:$AI$400,
MATCH($A275,'Attendance Dump'!$B$2:$B$400,0),
MATCH(BY$2,'Attendance Dump'!$E$1:$AI$1,0)
),
INDEX('Active Hour''s Dump'!$D$3:$AH$337,
MATCH($C275,'Active Hour''s Dump'!$A$3:$A$337,0),
MATCH(BY$2,'Active Hour''s Dump'!$D$2:$AH$2,0)
))),"")</f>
        <v>374.09399999999994</v>
      </c>
      <c r="BZ275" s="13" t="str">
        <f>_xlfn.IFNA(IF(BZ$3="Productivity",
INDEX('Productivity Dump'!$E$4:$AJ$500,
MATCH($A275,'Productivity Dump'!$A$4:$A$500,0),
MATCH(BZ$2,'Productivity Dump'!$E$3:$AJ$3,0)
),
IF(BZ$3="Attendance",
INDEX('Attendance Dump'!$E$2:$AI$400,
MATCH($A275,'Attendance Dump'!$B$2:$B$400,0),
MATCH(BZ$2,'Attendance Dump'!$E$1:$AI$1,0)
),
INDEX('Active Hour''s Dump'!$D$3:$AH$337,
MATCH($C275,'Active Hour''s Dump'!$A$3:$A$337,0),
MATCH(BZ$2,'Active Hour''s Dump'!$D$2:$AH$2,0)
))),"")</f>
        <v>P</v>
      </c>
      <c r="CA275" s="54">
        <f>_xlfn.IFNA(IF(CA$3="Productivity",
INDEX('Productivity Dump'!$E$4:$AJ$500,
MATCH($A275,'Productivity Dump'!$A$4:$A$500,0),
MATCH(CA$2,'Productivity Dump'!$E$3:$AJ$3,0)
),
IF(CA$3="Attendance",
INDEX('Attendance Dump'!$E$2:$AI$400,
MATCH($A275,'Attendance Dump'!$B$2:$B$400,0),
MATCH(CA$2,'Attendance Dump'!$E$1:$AI$1,0)
),
INDEX('Active Hour''s Dump'!$D$3:$AH$337,
MATCH($C275,'Active Hour''s Dump'!$A$3:$A$337,0),
MATCH(CA$2,'Active Hour''s Dump'!$D$2:$AH$2,0)
))),"")</f>
        <v>3.1666666666666701</v>
      </c>
      <c r="CB275" s="13">
        <f>_xlfn.IFNA(IF(CB$3="Productivity",
INDEX('Productivity Dump'!$E$4:$AJ$500,
MATCH($A275,'Productivity Dump'!$A$4:$A$500,0),
MATCH(CB$2,'Productivity Dump'!$E$3:$AJ$3,0)
),
IF(CB$3="Attendance",
INDEX('Attendance Dump'!$E$2:$AI$400,
MATCH($A275,'Attendance Dump'!$B$2:$B$400,0),
MATCH(CB$2,'Attendance Dump'!$E$1:$AI$1,0)
),
INDEX('Active Hour''s Dump'!$D$3:$AH$337,
MATCH($C275,'Active Hour''s Dump'!$A$3:$A$337,0),
MATCH(CB$2,'Active Hour''s Dump'!$D$2:$AH$2,0)
))),"")</f>
        <v>0</v>
      </c>
      <c r="CC275" s="13" t="str">
        <f>_xlfn.IFNA(IF(CC$3="Productivity",
INDEX('Productivity Dump'!$E$4:$AJ$500,
MATCH($A275,'Productivity Dump'!$A$4:$A$500,0),
MATCH(CC$2,'Productivity Dump'!$E$3:$AJ$3,0)
),
IF(CC$3="Attendance",
INDEX('Attendance Dump'!$E$2:$AI$400,
MATCH($A275,'Attendance Dump'!$B$2:$B$400,0),
MATCH(CC$2,'Attendance Dump'!$E$1:$AI$1,0)
),
INDEX('Active Hour''s Dump'!$D$3:$AH$337,
MATCH($C275,'Active Hour''s Dump'!$A$3:$A$337,0),
MATCH(CC$2,'Active Hour''s Dump'!$D$2:$AH$2,0)
))),"")</f>
        <v>WO</v>
      </c>
      <c r="CD275" s="54">
        <f>_xlfn.IFNA(IF(CD$3="Productivity",
INDEX('Productivity Dump'!$E$4:$AJ$500,
MATCH($A275,'Productivity Dump'!$A$4:$A$500,0),
MATCH(CD$2,'Productivity Dump'!$E$3:$AJ$3,0)
),
IF(CD$3="Attendance",
INDEX('Attendance Dump'!$E$2:$AI$400,
MATCH($A275,'Attendance Dump'!$B$2:$B$400,0),
MATCH(CD$2,'Attendance Dump'!$E$1:$AI$1,0)
),
INDEX('Active Hour''s Dump'!$D$3:$AH$337,
MATCH($C275,'Active Hour''s Dump'!$A$3:$A$337,0),
MATCH(CD$2,'Active Hour''s Dump'!$D$2:$AH$2,0)
))),"")</f>
        <v>0</v>
      </c>
      <c r="CE275" s="13">
        <f>_xlfn.IFNA(IF(CE$3="Productivity",
INDEX('Productivity Dump'!$E$4:$AJ$500,
MATCH($A275,'Productivity Dump'!$A$4:$A$500,0),
MATCH(CE$2,'Productivity Dump'!$E$3:$AJ$3,0)
),
IF(CE$3="Attendance",
INDEX('Attendance Dump'!$E$2:$AI$400,
MATCH($A275,'Attendance Dump'!$B$2:$B$400,0),
MATCH(CE$2,'Attendance Dump'!$E$1:$AI$1,0)
),
INDEX('Active Hour''s Dump'!$D$3:$AH$337,
MATCH($C275,'Active Hour''s Dump'!$A$3:$A$337,0),
MATCH(CE$2,'Active Hour''s Dump'!$D$2:$AH$2,0)
))),"")</f>
        <v>450.24299999999999</v>
      </c>
      <c r="CF275" s="13" t="str">
        <f>_xlfn.IFNA(IF(CF$3="Productivity",
INDEX('Productivity Dump'!$E$4:$AJ$500,
MATCH($A275,'Productivity Dump'!$A$4:$A$500,0),
MATCH(CF$2,'Productivity Dump'!$E$3:$AJ$3,0)
),
IF(CF$3="Attendance",
INDEX('Attendance Dump'!$E$2:$AI$400,
MATCH($A275,'Attendance Dump'!$B$2:$B$400,0),
MATCH(CF$2,'Attendance Dump'!$E$1:$AI$1,0)
),
INDEX('Active Hour''s Dump'!$D$3:$AH$337,
MATCH($C275,'Active Hour''s Dump'!$A$3:$A$337,0),
MATCH(CF$2,'Active Hour''s Dump'!$D$2:$AH$2,0)
))),"")</f>
        <v>P</v>
      </c>
      <c r="CG275" s="54">
        <f>_xlfn.IFNA(IF(CG$3="Productivity",
INDEX('Productivity Dump'!$E$4:$AJ$500,
MATCH($A275,'Productivity Dump'!$A$4:$A$500,0),
MATCH(CG$2,'Productivity Dump'!$E$3:$AJ$3,0)
),
IF(CG$3="Attendance",
INDEX('Attendance Dump'!$E$2:$AI$400,
MATCH($A275,'Attendance Dump'!$B$2:$B$400,0),
MATCH(CG$2,'Attendance Dump'!$E$1:$AI$1,0)
),
INDEX('Active Hour''s Dump'!$D$3:$AH$337,
MATCH($C275,'Active Hour''s Dump'!$A$3:$A$337,0),
MATCH(CG$2,'Active Hour''s Dump'!$D$2:$AH$2,0)
))),"")</f>
        <v>4.8333333333333304</v>
      </c>
      <c r="CH275" s="13">
        <f>_xlfn.IFNA(IF(CH$3="Productivity",
INDEX('Productivity Dump'!$E$4:$AJ$500,
MATCH($A275,'Productivity Dump'!$A$4:$A$500,0),
MATCH(CH$2,'Productivity Dump'!$E$3:$AJ$3,0)
),
IF(CH$3="Attendance",
INDEX('Attendance Dump'!$E$2:$AI$400,
MATCH($A275,'Attendance Dump'!$B$2:$B$400,0),
MATCH(CH$2,'Attendance Dump'!$E$1:$AI$1,0)
),
INDEX('Active Hour''s Dump'!$D$3:$AH$337,
MATCH($C275,'Active Hour''s Dump'!$A$3:$A$337,0),
MATCH(CH$2,'Active Hour''s Dump'!$D$2:$AH$2,0)
))),"")</f>
        <v>1036.7550000000001</v>
      </c>
      <c r="CI275" s="13" t="str">
        <f>_xlfn.IFNA(IF(CI$3="Productivity",
INDEX('Productivity Dump'!$E$4:$AJ$500,
MATCH($A275,'Productivity Dump'!$A$4:$A$500,0),
MATCH(CI$2,'Productivity Dump'!$E$3:$AJ$3,0)
),
IF(CI$3="Attendance",
INDEX('Attendance Dump'!$E$2:$AI$400,
MATCH($A275,'Attendance Dump'!$B$2:$B$400,0),
MATCH(CI$2,'Attendance Dump'!$E$1:$AI$1,0)
),
INDEX('Active Hour''s Dump'!$D$3:$AH$337,
MATCH($C275,'Active Hour''s Dump'!$A$3:$A$337,0),
MATCH(CI$2,'Active Hour''s Dump'!$D$2:$AH$2,0)
))),"")</f>
        <v>P</v>
      </c>
      <c r="CJ275" s="54">
        <f>_xlfn.IFNA(IF(CJ$3="Productivity",
INDEX('Productivity Dump'!$E$4:$AJ$500,
MATCH($A275,'Productivity Dump'!$A$4:$A$500,0),
MATCH(CJ$2,'Productivity Dump'!$E$3:$AJ$3,0)
),
IF(CJ$3="Attendance",
INDEX('Attendance Dump'!$E$2:$AI$400,
MATCH($A275,'Attendance Dump'!$B$2:$B$400,0),
MATCH(CJ$2,'Attendance Dump'!$E$1:$AI$1,0)
),
INDEX('Active Hour''s Dump'!$D$3:$AH$337,
MATCH($C275,'Active Hour''s Dump'!$A$3:$A$337,0),
MATCH(CJ$2,'Active Hour''s Dump'!$D$2:$AH$2,0)
))),"")</f>
        <v>8.6666666666666696</v>
      </c>
      <c r="CK275" s="13">
        <f>_xlfn.IFNA(IF(CK$3="Productivity",
INDEX('Productivity Dump'!$E$4:$AJ$500,
MATCH($A275,'Productivity Dump'!$A$4:$A$500,0),
MATCH(CK$2,'Productivity Dump'!$E$3:$AJ$3,0)
),
IF(CK$3="Attendance",
INDEX('Attendance Dump'!$E$2:$AI$400,
MATCH($A275,'Attendance Dump'!$B$2:$B$400,0),
MATCH(CK$2,'Attendance Dump'!$E$1:$AI$1,0)
),
INDEX('Active Hour''s Dump'!$D$3:$AH$337,
MATCH($C275,'Active Hour''s Dump'!$A$3:$A$337,0),
MATCH(CK$2,'Active Hour''s Dump'!$D$2:$AH$2,0)
))),"")</f>
        <v>896.81200000000013</v>
      </c>
      <c r="CL275" s="13" t="str">
        <f>_xlfn.IFNA(IF(CL$3="Productivity",
INDEX('Productivity Dump'!$E$4:$AJ$500,
MATCH($A275,'Productivity Dump'!$A$4:$A$500,0),
MATCH(CL$2,'Productivity Dump'!$E$3:$AJ$3,0)
),
IF(CL$3="Attendance",
INDEX('Attendance Dump'!$E$2:$AI$400,
MATCH($A275,'Attendance Dump'!$B$2:$B$400,0),
MATCH(CL$2,'Attendance Dump'!$E$1:$AI$1,0)
),
INDEX('Active Hour''s Dump'!$D$3:$AH$337,
MATCH($C275,'Active Hour''s Dump'!$A$3:$A$337,0),
MATCH(CL$2,'Active Hour''s Dump'!$D$2:$AH$2,0)
))),"")</f>
        <v>P</v>
      </c>
      <c r="CM275" s="54">
        <f>_xlfn.IFNA(IF(CM$3="Productivity",
INDEX('Productivity Dump'!$E$4:$AJ$500,
MATCH($A275,'Productivity Dump'!$A$4:$A$500,0),
MATCH(CM$2,'Productivity Dump'!$E$3:$AJ$3,0)
),
IF(CM$3="Attendance",
INDEX('Attendance Dump'!$E$2:$AI$400,
MATCH($A275,'Attendance Dump'!$B$2:$B$400,0),
MATCH(CM$2,'Attendance Dump'!$E$1:$AI$1,0)
),
INDEX('Active Hour''s Dump'!$D$3:$AH$337,
MATCH($C275,'Active Hour''s Dump'!$A$3:$A$337,0),
MATCH(CM$2,'Active Hour''s Dump'!$D$2:$AH$2,0)
))),"")</f>
        <v>8.6666666666666696</v>
      </c>
      <c r="CN275" s="13">
        <f>_xlfn.IFNA(IF(CN$3="Productivity",
INDEX('Productivity Dump'!$E$4:$AJ$500,
MATCH($A275,'Productivity Dump'!$A$4:$A$500,0),
MATCH(CN$2,'Productivity Dump'!$E$3:$AJ$3,0)
),
IF(CN$3="Attendance",
INDEX('Attendance Dump'!$E$2:$AI$400,
MATCH($A275,'Attendance Dump'!$B$2:$B$400,0),
MATCH(CN$2,'Attendance Dump'!$E$1:$AI$1,0)
),
INDEX('Active Hour''s Dump'!$D$3:$AH$337,
MATCH($C275,'Active Hour''s Dump'!$A$3:$A$337,0),
MATCH(CN$2,'Active Hour''s Dump'!$D$2:$AH$2,0)
))),"")</f>
        <v>0</v>
      </c>
      <c r="CO275" s="13">
        <f>_xlfn.IFNA(IF(CO$3="Productivity",
INDEX('Productivity Dump'!$E$4:$AJ$500,
MATCH($A275,'Productivity Dump'!$A$4:$A$500,0),
MATCH(CO$2,'Productivity Dump'!$E$3:$AJ$3,0)
),
IF(CO$3="Attendance",
INDEX('Attendance Dump'!$E$2:$AI$400,
MATCH($A275,'Attendance Dump'!$B$2:$B$400,0),
MATCH(CO$2,'Attendance Dump'!$E$1:$AI$1,0)
),
INDEX('Active Hour''s Dump'!$D$3:$AH$337,
MATCH($C275,'Active Hour''s Dump'!$A$3:$A$337,0),
MATCH(CO$2,'Active Hour''s Dump'!$D$2:$AH$2,0)
))),"")</f>
        <v>0</v>
      </c>
      <c r="CP275" s="54">
        <f>_xlfn.IFNA(IF(CP$3="Productivity",
INDEX('Productivity Dump'!$E$4:$AJ$500,
MATCH($A275,'Productivity Dump'!$A$4:$A$500,0),
MATCH(CP$2,'Productivity Dump'!$E$3:$AJ$3,0)
),
IF(CP$3="Attendance",
INDEX('Attendance Dump'!$E$2:$AI$400,
MATCH($A275,'Attendance Dump'!$B$2:$B$400,0),
MATCH(CP$2,'Attendance Dump'!$E$1:$AI$1,0)
),
INDEX('Active Hour''s Dump'!$D$3:$AH$337,
MATCH($C275,'Active Hour''s Dump'!$A$3:$A$337,0),
MATCH(CP$2,'Active Hour''s Dump'!$D$2:$AH$2,0)
))),"")</f>
        <v>0</v>
      </c>
      <c r="CQ275" s="13">
        <f>_xlfn.IFNA(IF(CQ$3="Productivity",
INDEX('Productivity Dump'!$E$4:$AJ$500,
MATCH($A275,'Productivity Dump'!$A$4:$A$500,0),
MATCH(CQ$2,'Productivity Dump'!$E$3:$AJ$3,0)
),
IF(CQ$3="Attendance",
INDEX('Attendance Dump'!$E$2:$AI$400,
MATCH($A275,'Attendance Dump'!$B$2:$B$400,0),
MATCH(CQ$2,'Attendance Dump'!$E$1:$AI$1,0)
),
INDEX('Active Hour''s Dump'!$D$3:$AH$337,
MATCH($C275,'Active Hour''s Dump'!$A$3:$A$337,0),
MATCH(CQ$2,'Active Hour''s Dump'!$D$2:$AH$2,0)
))),"")</f>
        <v>0</v>
      </c>
      <c r="CR275" s="13">
        <f>_xlfn.IFNA(IF(CR$3="Productivity",
INDEX('Productivity Dump'!$E$4:$AJ$500,
MATCH($A275,'Productivity Dump'!$A$4:$A$500,0),
MATCH(CR$2,'Productivity Dump'!$E$3:$AJ$3,0)
),
IF(CR$3="Attendance",
INDEX('Attendance Dump'!$E$2:$AI$400,
MATCH($A275,'Attendance Dump'!$B$2:$B$400,0),
MATCH(CR$2,'Attendance Dump'!$E$1:$AI$1,0)
),
INDEX('Active Hour''s Dump'!$D$3:$AH$337,
MATCH($C275,'Active Hour''s Dump'!$A$3:$A$337,0),
MATCH(CR$2,'Active Hour''s Dump'!$D$2:$AH$2,0)
))),"")</f>
        <v>0</v>
      </c>
      <c r="CS275" s="54">
        <f>_xlfn.IFNA(IF(CS$3="Productivity",
INDEX('Productivity Dump'!$E$4:$AJ$500,
MATCH($A275,'Productivity Dump'!$A$4:$A$500,0),
MATCH(CS$2,'Productivity Dump'!$E$3:$AJ$3,0)
),
IF(CS$3="Attendance",
INDEX('Attendance Dump'!$E$2:$AI$400,
MATCH($A275,'Attendance Dump'!$B$2:$B$400,0),
MATCH(CS$2,'Attendance Dump'!$E$1:$AI$1,0)
),
INDEX('Active Hour''s Dump'!$D$3:$AH$337,
MATCH($C275,'Active Hour''s Dump'!$A$3:$A$337,0),
MATCH(CS$2,'Active Hour''s Dump'!$D$2:$AH$2,0)
))),"")</f>
        <v>0</v>
      </c>
      <c r="CT275" s="13">
        <f>_xlfn.IFNA(IF(CT$3="Productivity",
INDEX('Productivity Dump'!$E$4:$AJ$500,
MATCH($A275,'Productivity Dump'!$A$4:$A$500,0),
MATCH(CT$2,'Productivity Dump'!$E$3:$AJ$3,0)
),
IF(CT$3="Attendance",
INDEX('Attendance Dump'!$E$2:$AI$400,
MATCH($A275,'Attendance Dump'!$B$2:$B$400,0),
MATCH(CT$2,'Attendance Dump'!$E$1:$AI$1,0)
),
INDEX('Active Hour''s Dump'!$D$3:$AH$337,
MATCH($C275,'Active Hour''s Dump'!$A$3:$A$337,0),
MATCH(CT$2,'Active Hour''s Dump'!$D$2:$AH$2,0)
))),"")</f>
        <v>0</v>
      </c>
      <c r="CU275" s="13">
        <f>_xlfn.IFNA(IF(CU$3="Productivity",
INDEX('Productivity Dump'!$E$4:$AJ$500,
MATCH($A275,'Productivity Dump'!$A$4:$A$500,0),
MATCH(CU$2,'Productivity Dump'!$E$3:$AJ$3,0)
),
IF(CU$3="Attendance",
INDEX('Attendance Dump'!$E$2:$AI$400,
MATCH($A275,'Attendance Dump'!$B$2:$B$400,0),
MATCH(CU$2,'Attendance Dump'!$E$1:$AI$1,0)
),
INDEX('Active Hour''s Dump'!$D$3:$AH$337,
MATCH($C275,'Active Hour''s Dump'!$A$3:$A$337,0),
MATCH(CU$2,'Active Hour''s Dump'!$D$2:$AH$2,0)
))),"")</f>
        <v>0</v>
      </c>
      <c r="CV275" s="54">
        <f>_xlfn.IFNA(IF(CV$3="Productivity",
INDEX('Productivity Dump'!$E$4:$AJ$500,
MATCH($A275,'Productivity Dump'!$A$4:$A$500,0),
MATCH(CV$2,'Productivity Dump'!$E$3:$AJ$3,0)
),
IF(CV$3="Attendance",
INDEX('Attendance Dump'!$E$2:$AI$400,
MATCH($A275,'Attendance Dump'!$B$2:$B$400,0),
MATCH(CV$2,'Attendance Dump'!$E$1:$AI$1,0)
),
INDEX('Active Hour''s Dump'!$D$3:$AH$337,
MATCH($C275,'Active Hour''s Dump'!$A$3:$A$337,0),
MATCH(CV$2,'Active Hour''s Dump'!$D$2:$AH$2,0)
))),"")</f>
        <v>0</v>
      </c>
      <c r="CW275" s="13"/>
      <c r="CX275" s="13"/>
      <c r="CY275" s="54"/>
      <c r="DA275" s="57">
        <f t="shared" si="87"/>
        <v>166.83333333333329</v>
      </c>
      <c r="DB275" s="35">
        <f t="shared" si="88"/>
        <v>18936.048999999999</v>
      </c>
      <c r="DC275" s="35">
        <f t="shared" si="91"/>
        <v>0</v>
      </c>
      <c r="DD275" s="35">
        <f t="shared" ca="1" si="92"/>
        <v>0</v>
      </c>
      <c r="DF275" s="32" cm="1">
        <f t="array" ref="DF275">SUMPRODUCT(
    (MOD(COLUMN(H275:CV275) - COLUMN(H275), 3) = 0) *
    (H275:CV275 = 0) *
    (I275:CW275 = "P") *
    (COUNTIF(UKHoliday, H$2:CV$2) = 0)
)</f>
        <v>0</v>
      </c>
      <c r="DG275" s="33" cm="1">
        <f t="array" ref="DG275">SUMPRODUCT(
  (MOD(COLUMN(H275:CV275) - COLUMN(H275), 3) = 0) *
  (H275:CV275 &gt; 0) *
  (H275:CV275 &lt; 0.5 * IF(((WEEKDAY(H$2:CV$2, 2) = 1) + (WEEKDAY(H$2:CV$2, 2) = 6)), G275, F275)) *
  (I275:CW275 = "P") *
  (COUNTIF(UKHoliday, H$2:CV$2) = 0)
)</f>
        <v>0</v>
      </c>
      <c r="DH275" s="33" cm="1">
        <f t="array" ref="DH275">SUMPRODUCT(
  (MOD(COLUMN(H275:CV275) - COLUMN(H275), 3) = 0) *
  (H275:CV275 &gt; 0.5 * IF(((WEEKDAY(H$2:CV$2, 2) = 1) + (WEEKDAY(H$2:CV$2, 2) = 6)), $G275, $F275)) *
  (H275:CV275 &lt; 0.8 * IF(((WEEKDAY(H$2:CV$2, 2) = 1) + (WEEKDAY(H$2:CV$2, 2) = 6)), $G275, $F275)) *
  (I275:CW275 = "P") *
  (COUNTIF(UKHoliday, H$2:CV$2) = 0)
)</f>
        <v>0</v>
      </c>
      <c r="DI275" s="33" cm="1">
        <f t="array" ref="DI275">SUMPRODUCT(
  (MOD(COLUMN(H275:CV275) - COLUMN(H275), 3) = 0) *
  (H275:CV275 &gt; 0.8 * IF(((WEEKDAY(H$2:CV$2, 2) = 1) + (WEEKDAY(H$2:CV$2, 2) = 6)), $G275, $F275)) *
  (H275:CV275 &lt; 1 * IF(((WEEKDAY(H$2:CV$2, 2) = 1) + (WEEKDAY(H$2:CV$2, 2) = 6)), $G275, $F275)) *
  (I275:CW275 = "P") *
  (COUNTIF(UKHoliday, H$2:CV$2) = 0)
)</f>
        <v>15</v>
      </c>
    </row>
    <row r="276" spans="1:113" x14ac:dyDescent="0.3">
      <c r="A276" s="8" t="s">
        <v>513</v>
      </c>
      <c r="B276" s="36" t="s">
        <v>512</v>
      </c>
      <c r="C276" s="9" t="s">
        <v>860</v>
      </c>
      <c r="D276" s="62" t="s">
        <v>944</v>
      </c>
      <c r="E276" s="35">
        <v>20500</v>
      </c>
      <c r="F276" s="35">
        <f t="shared" si="89"/>
        <v>1025</v>
      </c>
      <c r="G276" s="35">
        <f t="shared" si="90"/>
        <v>512.5</v>
      </c>
      <c r="H276" s="13">
        <f>_xlfn.IFNA(IF(H$3="Productivity",
INDEX('Productivity Dump'!$E$4:$AJ$500,
MATCH($A276,'Productivity Dump'!$A$4:$A$500,0),
MATCH(H$2,'Productivity Dump'!$E$3:$AJ$3,0)
),
IF(H$3="Attendance",
INDEX('Attendance Dump'!$E$2:$AI$400,
MATCH($A276,'Attendance Dump'!$B$2:$B$400,0),
MATCH(H$2,'Attendance Dump'!$E$1:$AI$1,0)
),
INDEX('Active Hour''s Dump'!$D$3:$AH$337,
MATCH($C276,'Active Hour''s Dump'!$A$3:$A$337,0),
MATCH(H$2,'Active Hour''s Dump'!$D$2:$AH$2,0)
))),"")</f>
        <v>1178.3230000000003</v>
      </c>
      <c r="I276" s="13" t="str">
        <f>_xlfn.IFNA(IF(I$3="Productivity",
INDEX('Productivity Dump'!$E$4:$AJ$500,
MATCH($A276,'Productivity Dump'!$A$4:$A$500,0),
MATCH(I$2,'Productivity Dump'!$E$3:$AJ$3,0)
),
IF(I$3="Attendance",
INDEX('Attendance Dump'!$E$2:$AI$400,
MATCH($A276,'Attendance Dump'!$B$2:$B$400,0),
MATCH(I$2,'Attendance Dump'!$E$1:$AI$1,0)
),
INDEX('Active Hour''s Dump'!$D$3:$AH$337,
MATCH($C276,'Active Hour''s Dump'!$A$3:$A$337,0),
MATCH(I$2,'Active Hour''s Dump'!$D$2:$AH$2,0)
))),"")</f>
        <v>P</v>
      </c>
      <c r="J276" s="54">
        <f>_xlfn.IFNA(IF(J$3="Productivity",
INDEX('Productivity Dump'!$E$4:$AJ$500,
MATCH($A276,'Productivity Dump'!$A$4:$A$500,0),
MATCH(J$2,'Productivity Dump'!$E$3:$AJ$3,0)
),
IF(J$3="Attendance",
INDEX('Attendance Dump'!$E$2:$AI$400,
MATCH($A276,'Attendance Dump'!$B$2:$B$400,0),
MATCH(J$2,'Attendance Dump'!$E$1:$AI$1,0)
),
INDEX('Active Hour''s Dump'!$D$3:$AH$337,
MATCH($C276,'Active Hour''s Dump'!$A$3:$A$337,0),
MATCH(J$2,'Active Hour''s Dump'!$D$2:$AH$2,0)
))),"")</f>
        <v>4.6666666666666696</v>
      </c>
      <c r="K276" s="13">
        <f>_xlfn.IFNA(IF(K$3="Productivity",
INDEX('Productivity Dump'!$E$4:$AJ$500,
MATCH($A276,'Productivity Dump'!$A$4:$A$500,0),
MATCH(K$2,'Productivity Dump'!$E$3:$AJ$3,0)
),
IF(K$3="Attendance",
INDEX('Attendance Dump'!$E$2:$AI$400,
MATCH($A276,'Attendance Dump'!$B$2:$B$400,0),
MATCH(K$2,'Attendance Dump'!$E$1:$AI$1,0)
),
INDEX('Active Hour''s Dump'!$D$3:$AH$337,
MATCH($C276,'Active Hour''s Dump'!$A$3:$A$337,0),
MATCH(K$2,'Active Hour''s Dump'!$D$2:$AH$2,0)
))),"")</f>
        <v>1187.7150000000001</v>
      </c>
      <c r="L276" s="13" t="str">
        <f>_xlfn.IFNA(IF(L$3="Productivity",
INDEX('Productivity Dump'!$E$4:$AJ$500,
MATCH($A276,'Productivity Dump'!$A$4:$A$500,0),
MATCH(L$2,'Productivity Dump'!$E$3:$AJ$3,0)
),
IF(L$3="Attendance",
INDEX('Attendance Dump'!$E$2:$AI$400,
MATCH($A276,'Attendance Dump'!$B$2:$B$400,0),
MATCH(L$2,'Attendance Dump'!$E$1:$AI$1,0)
),
INDEX('Active Hour''s Dump'!$D$3:$AH$337,
MATCH($C276,'Active Hour''s Dump'!$A$3:$A$337,0),
MATCH(L$2,'Active Hour''s Dump'!$D$2:$AH$2,0)
))),"")</f>
        <v>P</v>
      </c>
      <c r="M276" s="54">
        <f>_xlfn.IFNA(IF(M$3="Productivity",
INDEX('Productivity Dump'!$E$4:$AJ$500,
MATCH($A276,'Productivity Dump'!$A$4:$A$500,0),
MATCH(M$2,'Productivity Dump'!$E$3:$AJ$3,0)
),
IF(M$3="Attendance",
INDEX('Attendance Dump'!$E$2:$AI$400,
MATCH($A276,'Attendance Dump'!$B$2:$B$400,0),
MATCH(M$2,'Attendance Dump'!$E$1:$AI$1,0)
),
INDEX('Active Hour''s Dump'!$D$3:$AH$337,
MATCH($C276,'Active Hour''s Dump'!$A$3:$A$337,0),
MATCH(M$2,'Active Hour''s Dump'!$D$2:$AH$2,0)
))),"")</f>
        <v>5.1666666666666696</v>
      </c>
      <c r="N276" s="13">
        <f>_xlfn.IFNA(IF(N$3="Productivity",
INDEX('Productivity Dump'!$E$4:$AJ$500,
MATCH($A276,'Productivity Dump'!$A$4:$A$500,0),
MATCH(N$2,'Productivity Dump'!$E$3:$AJ$3,0)
),
IF(N$3="Attendance",
INDEX('Attendance Dump'!$E$2:$AI$400,
MATCH($A276,'Attendance Dump'!$B$2:$B$400,0),
MATCH(N$2,'Attendance Dump'!$E$1:$AI$1,0)
),
INDEX('Active Hour''s Dump'!$D$3:$AH$337,
MATCH($C276,'Active Hour''s Dump'!$A$3:$A$337,0),
MATCH(N$2,'Active Hour''s Dump'!$D$2:$AH$2,0)
))),"")</f>
        <v>531.93799999999999</v>
      </c>
      <c r="O276" s="13" t="str">
        <f>_xlfn.IFNA(IF(O$3="Productivity",
INDEX('Productivity Dump'!$E$4:$AJ$500,
MATCH($A276,'Productivity Dump'!$A$4:$A$500,0),
MATCH(O$2,'Productivity Dump'!$E$3:$AJ$3,0)
),
IF(O$3="Attendance",
INDEX('Attendance Dump'!$E$2:$AI$400,
MATCH($A276,'Attendance Dump'!$B$2:$B$400,0),
MATCH(O$2,'Attendance Dump'!$E$1:$AI$1,0)
),
INDEX('Active Hour''s Dump'!$D$3:$AH$337,
MATCH($C276,'Active Hour''s Dump'!$A$3:$A$337,0),
MATCH(O$2,'Active Hour''s Dump'!$D$2:$AH$2,0)
))),"")</f>
        <v>P</v>
      </c>
      <c r="P276" s="54">
        <f>_xlfn.IFNA(IF(P$3="Productivity",
INDEX('Productivity Dump'!$E$4:$AJ$500,
MATCH($A276,'Productivity Dump'!$A$4:$A$500,0),
MATCH(P$2,'Productivity Dump'!$E$3:$AJ$3,0)
),
IF(P$3="Attendance",
INDEX('Attendance Dump'!$E$2:$AI$400,
MATCH($A276,'Attendance Dump'!$B$2:$B$400,0),
MATCH(P$2,'Attendance Dump'!$E$1:$AI$1,0)
),
INDEX('Active Hour''s Dump'!$D$3:$AH$337,
MATCH($C276,'Active Hour''s Dump'!$A$3:$A$337,0),
MATCH(P$2,'Active Hour''s Dump'!$D$2:$AH$2,0)
))),"")</f>
        <v>2.4166666666666701</v>
      </c>
      <c r="Q276" s="13">
        <f>_xlfn.IFNA(IF(Q$3="Productivity",
INDEX('Productivity Dump'!$E$4:$AJ$500,
MATCH($A276,'Productivity Dump'!$A$4:$A$500,0),
MATCH(Q$2,'Productivity Dump'!$E$3:$AJ$3,0)
),
IF(Q$3="Attendance",
INDEX('Attendance Dump'!$E$2:$AI$400,
MATCH($A276,'Attendance Dump'!$B$2:$B$400,0),
MATCH(Q$2,'Attendance Dump'!$E$1:$AI$1,0)
),
INDEX('Active Hour''s Dump'!$D$3:$AH$337,
MATCH($C276,'Active Hour''s Dump'!$A$3:$A$337,0),
MATCH(Q$2,'Active Hour''s Dump'!$D$2:$AH$2,0)
))),"")</f>
        <v>0</v>
      </c>
      <c r="R276" s="13" t="str">
        <f>_xlfn.IFNA(IF(R$3="Productivity",
INDEX('Productivity Dump'!$E$4:$AJ$500,
MATCH($A276,'Productivity Dump'!$A$4:$A$500,0),
MATCH(R$2,'Productivity Dump'!$E$3:$AJ$3,0)
),
IF(R$3="Attendance",
INDEX('Attendance Dump'!$E$2:$AI$400,
MATCH($A276,'Attendance Dump'!$B$2:$B$400,0),
MATCH(R$2,'Attendance Dump'!$E$1:$AI$1,0)
),
INDEX('Active Hour''s Dump'!$D$3:$AH$337,
MATCH($C276,'Active Hour''s Dump'!$A$3:$A$337,0),
MATCH(R$2,'Active Hour''s Dump'!$D$2:$AH$2,0)
))),"")</f>
        <v>WO</v>
      </c>
      <c r="S276" s="54">
        <f>_xlfn.IFNA(IF(S$3="Productivity",
INDEX('Productivity Dump'!$E$4:$AJ$500,
MATCH($A276,'Productivity Dump'!$A$4:$A$500,0),
MATCH(S$2,'Productivity Dump'!$E$3:$AJ$3,0)
),
IF(S$3="Attendance",
INDEX('Attendance Dump'!$E$2:$AI$400,
MATCH($A276,'Attendance Dump'!$B$2:$B$400,0),
MATCH(S$2,'Attendance Dump'!$E$1:$AI$1,0)
),
INDEX('Active Hour''s Dump'!$D$3:$AH$337,
MATCH($C276,'Active Hour''s Dump'!$A$3:$A$337,0),
MATCH(S$2,'Active Hour''s Dump'!$D$2:$AH$2,0)
))),"")</f>
        <v>0</v>
      </c>
      <c r="T276" s="13">
        <f>_xlfn.IFNA(IF(T$3="Productivity",
INDEX('Productivity Dump'!$E$4:$AJ$500,
MATCH($A276,'Productivity Dump'!$A$4:$A$500,0),
MATCH(T$2,'Productivity Dump'!$E$3:$AJ$3,0)
),
IF(T$3="Attendance",
INDEX('Attendance Dump'!$E$2:$AI$400,
MATCH($A276,'Attendance Dump'!$B$2:$B$400,0),
MATCH(T$2,'Attendance Dump'!$E$1:$AI$1,0)
),
INDEX('Active Hour''s Dump'!$D$3:$AH$337,
MATCH($C276,'Active Hour''s Dump'!$A$3:$A$337,0),
MATCH(T$2,'Active Hour''s Dump'!$D$2:$AH$2,0)
))),"")</f>
        <v>1152.5599999999997</v>
      </c>
      <c r="U276" s="13" t="str">
        <f>_xlfn.IFNA(IF(U$3="Productivity",
INDEX('Productivity Dump'!$E$4:$AJ$500,
MATCH($A276,'Productivity Dump'!$A$4:$A$500,0),
MATCH(U$2,'Productivity Dump'!$E$3:$AJ$3,0)
),
IF(U$3="Attendance",
INDEX('Attendance Dump'!$E$2:$AI$400,
MATCH($A276,'Attendance Dump'!$B$2:$B$400,0),
MATCH(U$2,'Attendance Dump'!$E$1:$AI$1,0)
),
INDEX('Active Hour''s Dump'!$D$3:$AH$337,
MATCH($C276,'Active Hour''s Dump'!$A$3:$A$337,0),
MATCH(U$2,'Active Hour''s Dump'!$D$2:$AH$2,0)
))),"")</f>
        <v>P</v>
      </c>
      <c r="V276" s="54">
        <f>_xlfn.IFNA(IF(V$3="Productivity",
INDEX('Productivity Dump'!$E$4:$AJ$500,
MATCH($A276,'Productivity Dump'!$A$4:$A$500,0),
MATCH(V$2,'Productivity Dump'!$E$3:$AJ$3,0)
),
IF(V$3="Attendance",
INDEX('Attendance Dump'!$E$2:$AI$400,
MATCH($A276,'Attendance Dump'!$B$2:$B$400,0),
MATCH(V$2,'Attendance Dump'!$E$1:$AI$1,0)
),
INDEX('Active Hour''s Dump'!$D$3:$AH$337,
MATCH($C276,'Active Hour''s Dump'!$A$3:$A$337,0),
MATCH(V$2,'Active Hour''s Dump'!$D$2:$AH$2,0)
))),"")</f>
        <v>5.4166666666666696</v>
      </c>
      <c r="W276" s="13">
        <f>_xlfn.IFNA(IF(W$3="Productivity",
INDEX('Productivity Dump'!$E$4:$AJ$500,
MATCH($A276,'Productivity Dump'!$A$4:$A$500,0),
MATCH(W$2,'Productivity Dump'!$E$3:$AJ$3,0)
),
IF(W$3="Attendance",
INDEX('Attendance Dump'!$E$2:$AI$400,
MATCH($A276,'Attendance Dump'!$B$2:$B$400,0),
MATCH(W$2,'Attendance Dump'!$E$1:$AI$1,0)
),
INDEX('Active Hour''s Dump'!$D$3:$AH$337,
MATCH($C276,'Active Hour''s Dump'!$A$3:$A$337,0),
MATCH(W$2,'Active Hour''s Dump'!$D$2:$AH$2,0)
))),"")</f>
        <v>1205.8330000000001</v>
      </c>
      <c r="X276" s="13" t="str">
        <f>_xlfn.IFNA(IF(X$3="Productivity",
INDEX('Productivity Dump'!$E$4:$AJ$500,
MATCH($A276,'Productivity Dump'!$A$4:$A$500,0),
MATCH(X$2,'Productivity Dump'!$E$3:$AJ$3,0)
),
IF(X$3="Attendance",
INDEX('Attendance Dump'!$E$2:$AI$400,
MATCH($A276,'Attendance Dump'!$B$2:$B$400,0),
MATCH(X$2,'Attendance Dump'!$E$1:$AI$1,0)
),
INDEX('Active Hour''s Dump'!$D$3:$AH$337,
MATCH($C276,'Active Hour''s Dump'!$A$3:$A$337,0),
MATCH(X$2,'Active Hour''s Dump'!$D$2:$AH$2,0)
))),"")</f>
        <v>P</v>
      </c>
      <c r="Y276" s="54">
        <f>_xlfn.IFNA(IF(Y$3="Productivity",
INDEX('Productivity Dump'!$E$4:$AJ$500,
MATCH($A276,'Productivity Dump'!$A$4:$A$500,0),
MATCH(Y$2,'Productivity Dump'!$E$3:$AJ$3,0)
),
IF(Y$3="Attendance",
INDEX('Attendance Dump'!$E$2:$AI$400,
MATCH($A276,'Attendance Dump'!$B$2:$B$400,0),
MATCH(Y$2,'Attendance Dump'!$E$1:$AI$1,0)
),
INDEX('Active Hour''s Dump'!$D$3:$AH$337,
MATCH($C276,'Active Hour''s Dump'!$A$3:$A$337,0),
MATCH(Y$2,'Active Hour''s Dump'!$D$2:$AH$2,0)
))),"")</f>
        <v>5.25</v>
      </c>
      <c r="Z276" s="13">
        <f>_xlfn.IFNA(IF(Z$3="Productivity",
INDEX('Productivity Dump'!$E$4:$AJ$500,
MATCH($A276,'Productivity Dump'!$A$4:$A$500,0),
MATCH(Z$2,'Productivity Dump'!$E$3:$AJ$3,0)
),
IF(Z$3="Attendance",
INDEX('Attendance Dump'!$E$2:$AI$400,
MATCH($A276,'Attendance Dump'!$B$2:$B$400,0),
MATCH(Z$2,'Attendance Dump'!$E$1:$AI$1,0)
),
INDEX('Active Hour''s Dump'!$D$3:$AH$337,
MATCH($C276,'Active Hour''s Dump'!$A$3:$A$337,0),
MATCH(Z$2,'Active Hour''s Dump'!$D$2:$AH$2,0)
))),"")</f>
        <v>1135.6000000000001</v>
      </c>
      <c r="AA276" s="13" t="str">
        <f>_xlfn.IFNA(IF(AA$3="Productivity",
INDEX('Productivity Dump'!$E$4:$AJ$500,
MATCH($A276,'Productivity Dump'!$A$4:$A$500,0),
MATCH(AA$2,'Productivity Dump'!$E$3:$AJ$3,0)
),
IF(AA$3="Attendance",
INDEX('Attendance Dump'!$E$2:$AI$400,
MATCH($A276,'Attendance Dump'!$B$2:$B$400,0),
MATCH(AA$2,'Attendance Dump'!$E$1:$AI$1,0)
),
INDEX('Active Hour''s Dump'!$D$3:$AH$337,
MATCH($C276,'Active Hour''s Dump'!$A$3:$A$337,0),
MATCH(AA$2,'Active Hour''s Dump'!$D$2:$AH$2,0)
))),"")</f>
        <v>P</v>
      </c>
      <c r="AB276" s="54">
        <f>_xlfn.IFNA(IF(AB$3="Productivity",
INDEX('Productivity Dump'!$E$4:$AJ$500,
MATCH($A276,'Productivity Dump'!$A$4:$A$500,0),
MATCH(AB$2,'Productivity Dump'!$E$3:$AJ$3,0)
),
IF(AB$3="Attendance",
INDEX('Attendance Dump'!$E$2:$AI$400,
MATCH($A276,'Attendance Dump'!$B$2:$B$400,0),
MATCH(AB$2,'Attendance Dump'!$E$1:$AI$1,0)
),
INDEX('Active Hour''s Dump'!$D$3:$AH$337,
MATCH($C276,'Active Hour''s Dump'!$A$3:$A$337,0),
MATCH(AB$2,'Active Hour''s Dump'!$D$2:$AH$2,0)
))),"")</f>
        <v>4.5</v>
      </c>
      <c r="AC276" s="13">
        <f>_xlfn.IFNA(IF(AC$3="Productivity",
INDEX('Productivity Dump'!$E$4:$AJ$500,
MATCH($A276,'Productivity Dump'!$A$4:$A$500,0),
MATCH(AC$2,'Productivity Dump'!$E$3:$AJ$3,0)
),
IF(AC$3="Attendance",
INDEX('Attendance Dump'!$E$2:$AI$400,
MATCH($A276,'Attendance Dump'!$B$2:$B$400,0),
MATCH(AC$2,'Attendance Dump'!$E$1:$AI$1,0)
),
INDEX('Active Hour''s Dump'!$D$3:$AH$337,
MATCH($C276,'Active Hour''s Dump'!$A$3:$A$337,0),
MATCH(AC$2,'Active Hour''s Dump'!$D$2:$AH$2,0)
))),"")</f>
        <v>789.23199999999986</v>
      </c>
      <c r="AD276" s="13" t="str">
        <f>_xlfn.IFNA(IF(AD$3="Productivity",
INDEX('Productivity Dump'!$E$4:$AJ$500,
MATCH($A276,'Productivity Dump'!$A$4:$A$500,0),
MATCH(AD$2,'Productivity Dump'!$E$3:$AJ$3,0)
),
IF(AD$3="Attendance",
INDEX('Attendance Dump'!$E$2:$AI$400,
MATCH($A276,'Attendance Dump'!$B$2:$B$400,0),
MATCH(AD$2,'Attendance Dump'!$E$1:$AI$1,0)
),
INDEX('Active Hour''s Dump'!$D$3:$AH$337,
MATCH($C276,'Active Hour''s Dump'!$A$3:$A$337,0),
MATCH(AD$2,'Active Hour''s Dump'!$D$2:$AH$2,0)
))),"")</f>
        <v>P</v>
      </c>
      <c r="AE276" s="54">
        <f>_xlfn.IFNA(IF(AE$3="Productivity",
INDEX('Productivity Dump'!$E$4:$AJ$500,
MATCH($A276,'Productivity Dump'!$A$4:$A$500,0),
MATCH(AE$2,'Productivity Dump'!$E$3:$AJ$3,0)
),
IF(AE$3="Attendance",
INDEX('Attendance Dump'!$E$2:$AI$400,
MATCH($A276,'Attendance Dump'!$B$2:$B$400,0),
MATCH(AE$2,'Attendance Dump'!$E$1:$AI$1,0)
),
INDEX('Active Hour''s Dump'!$D$3:$AH$337,
MATCH($C276,'Active Hour''s Dump'!$A$3:$A$337,0),
MATCH(AE$2,'Active Hour''s Dump'!$D$2:$AH$2,0)
))),"")</f>
        <v>3.75</v>
      </c>
      <c r="AF276" s="13">
        <f>_xlfn.IFNA(IF(AF$3="Productivity",
INDEX('Productivity Dump'!$E$4:$AJ$500,
MATCH($A276,'Productivity Dump'!$A$4:$A$500,0),
MATCH(AF$2,'Productivity Dump'!$E$3:$AJ$3,0)
),
IF(AF$3="Attendance",
INDEX('Attendance Dump'!$E$2:$AI$400,
MATCH($A276,'Attendance Dump'!$B$2:$B$400,0),
MATCH(AF$2,'Attendance Dump'!$E$1:$AI$1,0)
),
INDEX('Active Hour''s Dump'!$D$3:$AH$337,
MATCH($C276,'Active Hour''s Dump'!$A$3:$A$337,0),
MATCH(AF$2,'Active Hour''s Dump'!$D$2:$AH$2,0)
))),"")</f>
        <v>802.24599999999998</v>
      </c>
      <c r="AG276" s="13" t="str">
        <f>_xlfn.IFNA(IF(AG$3="Productivity",
INDEX('Productivity Dump'!$E$4:$AJ$500,
MATCH($A276,'Productivity Dump'!$A$4:$A$500,0),
MATCH(AG$2,'Productivity Dump'!$E$3:$AJ$3,0)
),
IF(AG$3="Attendance",
INDEX('Attendance Dump'!$E$2:$AI$400,
MATCH($A276,'Attendance Dump'!$B$2:$B$400,0),
MATCH(AG$2,'Attendance Dump'!$E$1:$AI$1,0)
),
INDEX('Active Hour''s Dump'!$D$3:$AH$337,
MATCH($C276,'Active Hour''s Dump'!$A$3:$A$337,0),
MATCH(AG$2,'Active Hour''s Dump'!$D$2:$AH$2,0)
))),"")</f>
        <v>P</v>
      </c>
      <c r="AH276" s="54">
        <f>_xlfn.IFNA(IF(AH$3="Productivity",
INDEX('Productivity Dump'!$E$4:$AJ$500,
MATCH($A276,'Productivity Dump'!$A$4:$A$500,0),
MATCH(AH$2,'Productivity Dump'!$E$3:$AJ$3,0)
),
IF(AH$3="Attendance",
INDEX('Attendance Dump'!$E$2:$AI$400,
MATCH($A276,'Attendance Dump'!$B$2:$B$400,0),
MATCH(AH$2,'Attendance Dump'!$E$1:$AI$1,0)
),
INDEX('Active Hour''s Dump'!$D$3:$AH$337,
MATCH($C276,'Active Hour''s Dump'!$A$3:$A$337,0),
MATCH(AH$2,'Active Hour''s Dump'!$D$2:$AH$2,0)
))),"")</f>
        <v>4.1666666666666696</v>
      </c>
      <c r="AI276" s="13">
        <f>_xlfn.IFNA(IF(AI$3="Productivity",
INDEX('Productivity Dump'!$E$4:$AJ$500,
MATCH($A276,'Productivity Dump'!$A$4:$A$500,0),
MATCH(AI$2,'Productivity Dump'!$E$3:$AJ$3,0)
),
IF(AI$3="Attendance",
INDEX('Attendance Dump'!$E$2:$AI$400,
MATCH($A276,'Attendance Dump'!$B$2:$B$400,0),
MATCH(AI$2,'Attendance Dump'!$E$1:$AI$1,0)
),
INDEX('Active Hour''s Dump'!$D$3:$AH$337,
MATCH($C276,'Active Hour''s Dump'!$A$3:$A$337,0),
MATCH(AI$2,'Active Hour''s Dump'!$D$2:$AH$2,0)
))),"")</f>
        <v>0</v>
      </c>
      <c r="AJ276" s="13" t="str">
        <f>_xlfn.IFNA(IF(AJ$3="Productivity",
INDEX('Productivity Dump'!$E$4:$AJ$500,
MATCH($A276,'Productivity Dump'!$A$4:$A$500,0),
MATCH(AJ$2,'Productivity Dump'!$E$3:$AJ$3,0)
),
IF(AJ$3="Attendance",
INDEX('Attendance Dump'!$E$2:$AI$400,
MATCH($A276,'Attendance Dump'!$B$2:$B$400,0),
MATCH(AJ$2,'Attendance Dump'!$E$1:$AI$1,0)
),
INDEX('Active Hour''s Dump'!$D$3:$AH$337,
MATCH($C276,'Active Hour''s Dump'!$A$3:$A$337,0),
MATCH(AJ$2,'Active Hour''s Dump'!$D$2:$AH$2,0)
))),"")</f>
        <v>PL</v>
      </c>
      <c r="AK276" s="54">
        <f>_xlfn.IFNA(IF(AK$3="Productivity",
INDEX('Productivity Dump'!$E$4:$AJ$500,
MATCH($A276,'Productivity Dump'!$A$4:$A$500,0),
MATCH(AK$2,'Productivity Dump'!$E$3:$AJ$3,0)
),
IF(AK$3="Attendance",
INDEX('Attendance Dump'!$E$2:$AI$400,
MATCH($A276,'Attendance Dump'!$B$2:$B$400,0),
MATCH(AK$2,'Attendance Dump'!$E$1:$AI$1,0)
),
INDEX('Active Hour''s Dump'!$D$3:$AH$337,
MATCH($C276,'Active Hour''s Dump'!$A$3:$A$337,0),
MATCH(AK$2,'Active Hour''s Dump'!$D$2:$AH$2,0)
))),"")</f>
        <v>0</v>
      </c>
      <c r="AL276" s="13">
        <f>_xlfn.IFNA(IF(AL$3="Productivity",
INDEX('Productivity Dump'!$E$4:$AJ$500,
MATCH($A276,'Productivity Dump'!$A$4:$A$500,0),
MATCH(AL$2,'Productivity Dump'!$E$3:$AJ$3,0)
),
IF(AL$3="Attendance",
INDEX('Attendance Dump'!$E$2:$AI$400,
MATCH($A276,'Attendance Dump'!$B$2:$B$400,0),
MATCH(AL$2,'Attendance Dump'!$E$1:$AI$1,0)
),
INDEX('Active Hour''s Dump'!$D$3:$AH$337,
MATCH($C276,'Active Hour''s Dump'!$A$3:$A$337,0),
MATCH(AL$2,'Active Hour''s Dump'!$D$2:$AH$2,0)
))),"")</f>
        <v>0</v>
      </c>
      <c r="AM276" s="13" t="str">
        <f>_xlfn.IFNA(IF(AM$3="Productivity",
INDEX('Productivity Dump'!$E$4:$AJ$500,
MATCH($A276,'Productivity Dump'!$A$4:$A$500,0),
MATCH(AM$2,'Productivity Dump'!$E$3:$AJ$3,0)
),
IF(AM$3="Attendance",
INDEX('Attendance Dump'!$E$2:$AI$400,
MATCH($A276,'Attendance Dump'!$B$2:$B$400,0),
MATCH(AM$2,'Attendance Dump'!$E$1:$AI$1,0)
),
INDEX('Active Hour''s Dump'!$D$3:$AH$337,
MATCH($C276,'Active Hour''s Dump'!$A$3:$A$337,0),
MATCH(AM$2,'Active Hour''s Dump'!$D$2:$AH$2,0)
))),"")</f>
        <v>PL</v>
      </c>
      <c r="AN276" s="54">
        <f>_xlfn.IFNA(IF(AN$3="Productivity",
INDEX('Productivity Dump'!$E$4:$AJ$500,
MATCH($A276,'Productivity Dump'!$A$4:$A$500,0),
MATCH(AN$2,'Productivity Dump'!$E$3:$AJ$3,0)
),
IF(AN$3="Attendance",
INDEX('Attendance Dump'!$E$2:$AI$400,
MATCH($A276,'Attendance Dump'!$B$2:$B$400,0),
MATCH(AN$2,'Attendance Dump'!$E$1:$AI$1,0)
),
INDEX('Active Hour''s Dump'!$D$3:$AH$337,
MATCH($C276,'Active Hour''s Dump'!$A$3:$A$337,0),
MATCH(AN$2,'Active Hour''s Dump'!$D$2:$AH$2,0)
))),"")</f>
        <v>0</v>
      </c>
      <c r="AO276" s="13">
        <f>_xlfn.IFNA(IF(AO$3="Productivity",
INDEX('Productivity Dump'!$E$4:$AJ$500,
MATCH($A276,'Productivity Dump'!$A$4:$A$500,0),
MATCH(AO$2,'Productivity Dump'!$E$3:$AJ$3,0)
),
IF(AO$3="Attendance",
INDEX('Attendance Dump'!$E$2:$AI$400,
MATCH($A276,'Attendance Dump'!$B$2:$B$400,0),
MATCH(AO$2,'Attendance Dump'!$E$1:$AI$1,0)
),
INDEX('Active Hour''s Dump'!$D$3:$AH$337,
MATCH($C276,'Active Hour''s Dump'!$A$3:$A$337,0),
MATCH(AO$2,'Active Hour''s Dump'!$D$2:$AH$2,0)
))),"")</f>
        <v>0</v>
      </c>
      <c r="AP276" s="13" t="str">
        <f>_xlfn.IFNA(IF(AP$3="Productivity",
INDEX('Productivity Dump'!$E$4:$AJ$500,
MATCH($A276,'Productivity Dump'!$A$4:$A$500,0),
MATCH(AP$2,'Productivity Dump'!$E$3:$AJ$3,0)
),
IF(AP$3="Attendance",
INDEX('Attendance Dump'!$E$2:$AI$400,
MATCH($A276,'Attendance Dump'!$B$2:$B$400,0),
MATCH(AP$2,'Attendance Dump'!$E$1:$AI$1,0)
),
INDEX('Active Hour''s Dump'!$D$3:$AH$337,
MATCH($C276,'Active Hour''s Dump'!$A$3:$A$337,0),
MATCH(AP$2,'Active Hour''s Dump'!$D$2:$AH$2,0)
))),"")</f>
        <v>PL</v>
      </c>
      <c r="AQ276" s="54">
        <f>_xlfn.IFNA(IF(AQ$3="Productivity",
INDEX('Productivity Dump'!$E$4:$AJ$500,
MATCH($A276,'Productivity Dump'!$A$4:$A$500,0),
MATCH(AQ$2,'Productivity Dump'!$E$3:$AJ$3,0)
),
IF(AQ$3="Attendance",
INDEX('Attendance Dump'!$E$2:$AI$400,
MATCH($A276,'Attendance Dump'!$B$2:$B$400,0),
MATCH(AQ$2,'Attendance Dump'!$E$1:$AI$1,0)
),
INDEX('Active Hour''s Dump'!$D$3:$AH$337,
MATCH($C276,'Active Hour''s Dump'!$A$3:$A$337,0),
MATCH(AQ$2,'Active Hour''s Dump'!$D$2:$AH$2,0)
))),"")</f>
        <v>0</v>
      </c>
      <c r="AR276" s="13">
        <f>_xlfn.IFNA(IF(AR$3="Productivity",
INDEX('Productivity Dump'!$E$4:$AJ$500,
MATCH($A276,'Productivity Dump'!$A$4:$A$500,0),
MATCH(AR$2,'Productivity Dump'!$E$3:$AJ$3,0)
),
IF(AR$3="Attendance",
INDEX('Attendance Dump'!$E$2:$AI$400,
MATCH($A276,'Attendance Dump'!$B$2:$B$400,0),
MATCH(AR$2,'Attendance Dump'!$E$1:$AI$1,0)
),
INDEX('Active Hour''s Dump'!$D$3:$AH$337,
MATCH($C276,'Active Hour''s Dump'!$A$3:$A$337,0),
MATCH(AR$2,'Active Hour''s Dump'!$D$2:$AH$2,0)
))),"")</f>
        <v>0</v>
      </c>
      <c r="AS276" s="13" t="str">
        <f>_xlfn.IFNA(IF(AS$3="Productivity",
INDEX('Productivity Dump'!$E$4:$AJ$500,
MATCH($A276,'Productivity Dump'!$A$4:$A$500,0),
MATCH(AS$2,'Productivity Dump'!$E$3:$AJ$3,0)
),
IF(AS$3="Attendance",
INDEX('Attendance Dump'!$E$2:$AI$400,
MATCH($A276,'Attendance Dump'!$B$2:$B$400,0),
MATCH(AS$2,'Attendance Dump'!$E$1:$AI$1,0)
),
INDEX('Active Hour''s Dump'!$D$3:$AH$337,
MATCH($C276,'Active Hour''s Dump'!$A$3:$A$337,0),
MATCH(AS$2,'Active Hour''s Dump'!$D$2:$AH$2,0)
))),"")</f>
        <v>PL</v>
      </c>
      <c r="AT276" s="54">
        <f>_xlfn.IFNA(IF(AT$3="Productivity",
INDEX('Productivity Dump'!$E$4:$AJ$500,
MATCH($A276,'Productivity Dump'!$A$4:$A$500,0),
MATCH(AT$2,'Productivity Dump'!$E$3:$AJ$3,0)
),
IF(AT$3="Attendance",
INDEX('Attendance Dump'!$E$2:$AI$400,
MATCH($A276,'Attendance Dump'!$B$2:$B$400,0),
MATCH(AT$2,'Attendance Dump'!$E$1:$AI$1,0)
),
INDEX('Active Hour''s Dump'!$D$3:$AH$337,
MATCH($C276,'Active Hour''s Dump'!$A$3:$A$337,0),
MATCH(AT$2,'Active Hour''s Dump'!$D$2:$AH$2,0)
))),"")</f>
        <v>0</v>
      </c>
      <c r="AU276" s="13">
        <f>_xlfn.IFNA(IF(AU$3="Productivity",
INDEX('Productivity Dump'!$E$4:$AJ$500,
MATCH($A276,'Productivity Dump'!$A$4:$A$500,0),
MATCH(AU$2,'Productivity Dump'!$E$3:$AJ$3,0)
),
IF(AU$3="Attendance",
INDEX('Attendance Dump'!$E$2:$AI$400,
MATCH($A276,'Attendance Dump'!$B$2:$B$400,0),
MATCH(AU$2,'Attendance Dump'!$E$1:$AI$1,0)
),
INDEX('Active Hour''s Dump'!$D$3:$AH$337,
MATCH($C276,'Active Hour''s Dump'!$A$3:$A$337,0),
MATCH(AU$2,'Active Hour''s Dump'!$D$2:$AH$2,0)
))),"")</f>
        <v>0</v>
      </c>
      <c r="AV276" s="13" t="str">
        <f>_xlfn.IFNA(IF(AV$3="Productivity",
INDEX('Productivity Dump'!$E$4:$AJ$500,
MATCH($A276,'Productivity Dump'!$A$4:$A$500,0),
MATCH(AV$2,'Productivity Dump'!$E$3:$AJ$3,0)
),
IF(AV$3="Attendance",
INDEX('Attendance Dump'!$E$2:$AI$400,
MATCH($A276,'Attendance Dump'!$B$2:$B$400,0),
MATCH(AV$2,'Attendance Dump'!$E$1:$AI$1,0)
),
INDEX('Active Hour''s Dump'!$D$3:$AH$337,
MATCH($C276,'Active Hour''s Dump'!$A$3:$A$337,0),
MATCH(AV$2,'Active Hour''s Dump'!$D$2:$AH$2,0)
))),"")</f>
        <v>BL</v>
      </c>
      <c r="AW276" s="54">
        <f>_xlfn.IFNA(IF(AW$3="Productivity",
INDEX('Productivity Dump'!$E$4:$AJ$500,
MATCH($A276,'Productivity Dump'!$A$4:$A$500,0),
MATCH(AW$2,'Productivity Dump'!$E$3:$AJ$3,0)
),
IF(AW$3="Attendance",
INDEX('Attendance Dump'!$E$2:$AI$400,
MATCH($A276,'Attendance Dump'!$B$2:$B$400,0),
MATCH(AW$2,'Attendance Dump'!$E$1:$AI$1,0)
),
INDEX('Active Hour''s Dump'!$D$3:$AH$337,
MATCH($C276,'Active Hour''s Dump'!$A$3:$A$337,0),
MATCH(AW$2,'Active Hour''s Dump'!$D$2:$AH$2,0)
))),"")</f>
        <v>0</v>
      </c>
      <c r="AX276" s="13">
        <f>_xlfn.IFNA(IF(AX$3="Productivity",
INDEX('Productivity Dump'!$E$4:$AJ$500,
MATCH($A276,'Productivity Dump'!$A$4:$A$500,0),
MATCH(AX$2,'Productivity Dump'!$E$3:$AJ$3,0)
),
IF(AX$3="Attendance",
INDEX('Attendance Dump'!$E$2:$AI$400,
MATCH($A276,'Attendance Dump'!$B$2:$B$400,0),
MATCH(AX$2,'Attendance Dump'!$E$1:$AI$1,0)
),
INDEX('Active Hour''s Dump'!$D$3:$AH$337,
MATCH($C276,'Active Hour''s Dump'!$A$3:$A$337,0),
MATCH(AX$2,'Active Hour''s Dump'!$D$2:$AH$2,0)
))),"")</f>
        <v>0</v>
      </c>
      <c r="AY276" s="13" t="str">
        <f>_xlfn.IFNA(IF(AY$3="Productivity",
INDEX('Productivity Dump'!$E$4:$AJ$500,
MATCH($A276,'Productivity Dump'!$A$4:$A$500,0),
MATCH(AY$2,'Productivity Dump'!$E$3:$AJ$3,0)
),
IF(AY$3="Attendance",
INDEX('Attendance Dump'!$E$2:$AI$400,
MATCH($A276,'Attendance Dump'!$B$2:$B$400,0),
MATCH(AY$2,'Attendance Dump'!$E$1:$AI$1,0)
),
INDEX('Active Hour''s Dump'!$D$3:$AH$337,
MATCH($C276,'Active Hour''s Dump'!$A$3:$A$337,0),
MATCH(AY$2,'Active Hour''s Dump'!$D$2:$AH$2,0)
))),"")</f>
        <v>BL</v>
      </c>
      <c r="AZ276" s="54">
        <f>_xlfn.IFNA(IF(AZ$3="Productivity",
INDEX('Productivity Dump'!$E$4:$AJ$500,
MATCH($A276,'Productivity Dump'!$A$4:$A$500,0),
MATCH(AZ$2,'Productivity Dump'!$E$3:$AJ$3,0)
),
IF(AZ$3="Attendance",
INDEX('Attendance Dump'!$E$2:$AI$400,
MATCH($A276,'Attendance Dump'!$B$2:$B$400,0),
MATCH(AZ$2,'Attendance Dump'!$E$1:$AI$1,0)
),
INDEX('Active Hour''s Dump'!$D$3:$AH$337,
MATCH($C276,'Active Hour''s Dump'!$A$3:$A$337,0),
MATCH(AZ$2,'Active Hour''s Dump'!$D$2:$AH$2,0)
))),"")</f>
        <v>0</v>
      </c>
      <c r="BA276" s="13">
        <f>_xlfn.IFNA(IF(BA$3="Productivity",
INDEX('Productivity Dump'!$E$4:$AJ$500,
MATCH($A276,'Productivity Dump'!$A$4:$A$500,0),
MATCH(BA$2,'Productivity Dump'!$E$3:$AJ$3,0)
),
IF(BA$3="Attendance",
INDEX('Attendance Dump'!$E$2:$AI$400,
MATCH($A276,'Attendance Dump'!$B$2:$B$400,0),
MATCH(BA$2,'Attendance Dump'!$E$1:$AI$1,0)
),
INDEX('Active Hour''s Dump'!$D$3:$AH$337,
MATCH($C276,'Active Hour''s Dump'!$A$3:$A$337,0),
MATCH(BA$2,'Active Hour''s Dump'!$D$2:$AH$2,0)
))),"")</f>
        <v>0</v>
      </c>
      <c r="BB276" s="13" t="str">
        <f>_xlfn.IFNA(IF(BB$3="Productivity",
INDEX('Productivity Dump'!$E$4:$AJ$500,
MATCH($A276,'Productivity Dump'!$A$4:$A$500,0),
MATCH(BB$2,'Productivity Dump'!$E$3:$AJ$3,0)
),
IF(BB$3="Attendance",
INDEX('Attendance Dump'!$E$2:$AI$400,
MATCH($A276,'Attendance Dump'!$B$2:$B$400,0),
MATCH(BB$2,'Attendance Dump'!$E$1:$AI$1,0)
),
INDEX('Active Hour''s Dump'!$D$3:$AH$337,
MATCH($C276,'Active Hour''s Dump'!$A$3:$A$337,0),
MATCH(BB$2,'Active Hour''s Dump'!$D$2:$AH$2,0)
))),"")</f>
        <v>BL</v>
      </c>
      <c r="BC276" s="54">
        <f>_xlfn.IFNA(IF(BC$3="Productivity",
INDEX('Productivity Dump'!$E$4:$AJ$500,
MATCH($A276,'Productivity Dump'!$A$4:$A$500,0),
MATCH(BC$2,'Productivity Dump'!$E$3:$AJ$3,0)
),
IF(BC$3="Attendance",
INDEX('Attendance Dump'!$E$2:$AI$400,
MATCH($A276,'Attendance Dump'!$B$2:$B$400,0),
MATCH(BC$2,'Attendance Dump'!$E$1:$AI$1,0)
),
INDEX('Active Hour''s Dump'!$D$3:$AH$337,
MATCH($C276,'Active Hour''s Dump'!$A$3:$A$337,0),
MATCH(BC$2,'Active Hour''s Dump'!$D$2:$AH$2,0)
))),"")</f>
        <v>0</v>
      </c>
      <c r="BD276" s="13">
        <f>_xlfn.IFNA(IF(BD$3="Productivity",
INDEX('Productivity Dump'!$E$4:$AJ$500,
MATCH($A276,'Productivity Dump'!$A$4:$A$500,0),
MATCH(BD$2,'Productivity Dump'!$E$3:$AJ$3,0)
),
IF(BD$3="Attendance",
INDEX('Attendance Dump'!$E$2:$AI$400,
MATCH($A276,'Attendance Dump'!$B$2:$B$400,0),
MATCH(BD$2,'Attendance Dump'!$E$1:$AI$1,0)
),
INDEX('Active Hour''s Dump'!$D$3:$AH$337,
MATCH($C276,'Active Hour''s Dump'!$A$3:$A$337,0),
MATCH(BD$2,'Active Hour''s Dump'!$D$2:$AH$2,0)
))),"")</f>
        <v>0</v>
      </c>
      <c r="BE276" s="13" t="str">
        <f>_xlfn.IFNA(IF(BE$3="Productivity",
INDEX('Productivity Dump'!$E$4:$AJ$500,
MATCH($A276,'Productivity Dump'!$A$4:$A$500,0),
MATCH(BE$2,'Productivity Dump'!$E$3:$AJ$3,0)
),
IF(BE$3="Attendance",
INDEX('Attendance Dump'!$E$2:$AI$400,
MATCH($A276,'Attendance Dump'!$B$2:$B$400,0),
MATCH(BE$2,'Attendance Dump'!$E$1:$AI$1,0)
),
INDEX('Active Hour''s Dump'!$D$3:$AH$337,
MATCH($C276,'Active Hour''s Dump'!$A$3:$A$337,0),
MATCH(BE$2,'Active Hour''s Dump'!$D$2:$AH$2,0)
))),"")</f>
        <v>BL</v>
      </c>
      <c r="BF276" s="54">
        <f>_xlfn.IFNA(IF(BF$3="Productivity",
INDEX('Productivity Dump'!$E$4:$AJ$500,
MATCH($A276,'Productivity Dump'!$A$4:$A$500,0),
MATCH(BF$2,'Productivity Dump'!$E$3:$AJ$3,0)
),
IF(BF$3="Attendance",
INDEX('Attendance Dump'!$E$2:$AI$400,
MATCH($A276,'Attendance Dump'!$B$2:$B$400,0),
MATCH(BF$2,'Attendance Dump'!$E$1:$AI$1,0)
),
INDEX('Active Hour''s Dump'!$D$3:$AH$337,
MATCH($C276,'Active Hour''s Dump'!$A$3:$A$337,0),
MATCH(BF$2,'Active Hour''s Dump'!$D$2:$AH$2,0)
))),"")</f>
        <v>0</v>
      </c>
      <c r="BG276" s="13">
        <f>_xlfn.IFNA(IF(BG$3="Productivity",
INDEX('Productivity Dump'!$E$4:$AJ$500,
MATCH($A276,'Productivity Dump'!$A$4:$A$500,0),
MATCH(BG$2,'Productivity Dump'!$E$3:$AJ$3,0)
),
IF(BG$3="Attendance",
INDEX('Attendance Dump'!$E$2:$AI$400,
MATCH($A276,'Attendance Dump'!$B$2:$B$400,0),
MATCH(BG$2,'Attendance Dump'!$E$1:$AI$1,0)
),
INDEX('Active Hour''s Dump'!$D$3:$AH$337,
MATCH($C276,'Active Hour''s Dump'!$A$3:$A$337,0),
MATCH(BG$2,'Active Hour''s Dump'!$D$2:$AH$2,0)
))),"")</f>
        <v>0</v>
      </c>
      <c r="BH276" s="13" t="str">
        <f>_xlfn.IFNA(IF(BH$3="Productivity",
INDEX('Productivity Dump'!$E$4:$AJ$500,
MATCH($A276,'Productivity Dump'!$A$4:$A$500,0),
MATCH(BH$2,'Productivity Dump'!$E$3:$AJ$3,0)
),
IF(BH$3="Attendance",
INDEX('Attendance Dump'!$E$2:$AI$400,
MATCH($A276,'Attendance Dump'!$B$2:$B$400,0),
MATCH(BH$2,'Attendance Dump'!$E$1:$AI$1,0)
),
INDEX('Active Hour''s Dump'!$D$3:$AH$337,
MATCH($C276,'Active Hour''s Dump'!$A$3:$A$337,0),
MATCH(BH$2,'Active Hour''s Dump'!$D$2:$AH$2,0)
))),"")</f>
        <v>WO</v>
      </c>
      <c r="BI276" s="54">
        <f>_xlfn.IFNA(IF(BI$3="Productivity",
INDEX('Productivity Dump'!$E$4:$AJ$500,
MATCH($A276,'Productivity Dump'!$A$4:$A$500,0),
MATCH(BI$2,'Productivity Dump'!$E$3:$AJ$3,0)
),
IF(BI$3="Attendance",
INDEX('Attendance Dump'!$E$2:$AI$400,
MATCH($A276,'Attendance Dump'!$B$2:$B$400,0),
MATCH(BI$2,'Attendance Dump'!$E$1:$AI$1,0)
),
INDEX('Active Hour''s Dump'!$D$3:$AH$337,
MATCH($C276,'Active Hour''s Dump'!$A$3:$A$337,0),
MATCH(BI$2,'Active Hour''s Dump'!$D$2:$AH$2,0)
))),"")</f>
        <v>0</v>
      </c>
      <c r="BJ276" s="13">
        <f>_xlfn.IFNA(IF(BJ$3="Productivity",
INDEX('Productivity Dump'!$E$4:$AJ$500,
MATCH($A276,'Productivity Dump'!$A$4:$A$500,0),
MATCH(BJ$2,'Productivity Dump'!$E$3:$AJ$3,0)
),
IF(BJ$3="Attendance",
INDEX('Attendance Dump'!$E$2:$AI$400,
MATCH($A276,'Attendance Dump'!$B$2:$B$400,0),
MATCH(BJ$2,'Attendance Dump'!$E$1:$AI$1,0)
),
INDEX('Active Hour''s Dump'!$D$3:$AH$337,
MATCH($C276,'Active Hour''s Dump'!$A$3:$A$337,0),
MATCH(BJ$2,'Active Hour''s Dump'!$D$2:$AH$2,0)
))),"")</f>
        <v>646.35800000000017</v>
      </c>
      <c r="BK276" s="13" t="str">
        <f>_xlfn.IFNA(IF(BK$3="Productivity",
INDEX('Productivity Dump'!$E$4:$AJ$500,
MATCH($A276,'Productivity Dump'!$A$4:$A$500,0),
MATCH(BK$2,'Productivity Dump'!$E$3:$AJ$3,0)
),
IF(BK$3="Attendance",
INDEX('Attendance Dump'!$E$2:$AI$400,
MATCH($A276,'Attendance Dump'!$B$2:$B$400,0),
MATCH(BK$2,'Attendance Dump'!$E$1:$AI$1,0)
),
INDEX('Active Hour''s Dump'!$D$3:$AH$337,
MATCH($C276,'Active Hour''s Dump'!$A$3:$A$337,0),
MATCH(BK$2,'Active Hour''s Dump'!$D$2:$AH$2,0)
))),"")</f>
        <v>P</v>
      </c>
      <c r="BL276" s="54">
        <f>_xlfn.IFNA(IF(BL$3="Productivity",
INDEX('Productivity Dump'!$E$4:$AJ$500,
MATCH($A276,'Productivity Dump'!$A$4:$A$500,0),
MATCH(BL$2,'Productivity Dump'!$E$3:$AJ$3,0)
),
IF(BL$3="Attendance",
INDEX('Attendance Dump'!$E$2:$AI$400,
MATCH($A276,'Attendance Dump'!$B$2:$B$400,0),
MATCH(BL$2,'Attendance Dump'!$E$1:$AI$1,0)
),
INDEX('Active Hour''s Dump'!$D$3:$AH$337,
MATCH($C276,'Active Hour''s Dump'!$A$3:$A$337,0),
MATCH(BL$2,'Active Hour''s Dump'!$D$2:$AH$2,0)
))),"")</f>
        <v>3.25</v>
      </c>
      <c r="BM276" s="13">
        <f>_xlfn.IFNA(IF(BM$3="Productivity",
INDEX('Productivity Dump'!$E$4:$AJ$500,
MATCH($A276,'Productivity Dump'!$A$4:$A$500,0),
MATCH(BM$2,'Productivity Dump'!$E$3:$AJ$3,0)
),
IF(BM$3="Attendance",
INDEX('Attendance Dump'!$E$2:$AI$400,
MATCH($A276,'Attendance Dump'!$B$2:$B$400,0),
MATCH(BM$2,'Attendance Dump'!$E$1:$AI$1,0)
),
INDEX('Active Hour''s Dump'!$D$3:$AH$337,
MATCH($C276,'Active Hour''s Dump'!$A$3:$A$337,0),
MATCH(BM$2,'Active Hour''s Dump'!$D$2:$AH$2,0)
))),"")</f>
        <v>1129.7980000000005</v>
      </c>
      <c r="BN276" s="13" t="str">
        <f>_xlfn.IFNA(IF(BN$3="Productivity",
INDEX('Productivity Dump'!$E$4:$AJ$500,
MATCH($A276,'Productivity Dump'!$A$4:$A$500,0),
MATCH(BN$2,'Productivity Dump'!$E$3:$AJ$3,0)
),
IF(BN$3="Attendance",
INDEX('Attendance Dump'!$E$2:$AI$400,
MATCH($A276,'Attendance Dump'!$B$2:$B$400,0),
MATCH(BN$2,'Attendance Dump'!$E$1:$AI$1,0)
),
INDEX('Active Hour''s Dump'!$D$3:$AH$337,
MATCH($C276,'Active Hour''s Dump'!$A$3:$A$337,0),
MATCH(BN$2,'Active Hour''s Dump'!$D$2:$AH$2,0)
))),"")</f>
        <v>P</v>
      </c>
      <c r="BO276" s="54">
        <f>_xlfn.IFNA(IF(BO$3="Productivity",
INDEX('Productivity Dump'!$E$4:$AJ$500,
MATCH($A276,'Productivity Dump'!$A$4:$A$500,0),
MATCH(BO$2,'Productivity Dump'!$E$3:$AJ$3,0)
),
IF(BO$3="Attendance",
INDEX('Attendance Dump'!$E$2:$AI$400,
MATCH($A276,'Attendance Dump'!$B$2:$B$400,0),
MATCH(BO$2,'Attendance Dump'!$E$1:$AI$1,0)
),
INDEX('Active Hour''s Dump'!$D$3:$AH$337,
MATCH($C276,'Active Hour''s Dump'!$A$3:$A$337,0),
MATCH(BO$2,'Active Hour''s Dump'!$D$2:$AH$2,0)
))),"")</f>
        <v>4.4166666666666696</v>
      </c>
      <c r="BP276" s="13">
        <f>_xlfn.IFNA(IF(BP$3="Productivity",
INDEX('Productivity Dump'!$E$4:$AJ$500,
MATCH($A276,'Productivity Dump'!$A$4:$A$500,0),
MATCH(BP$2,'Productivity Dump'!$E$3:$AJ$3,0)
),
IF(BP$3="Attendance",
INDEX('Attendance Dump'!$E$2:$AI$400,
MATCH($A276,'Attendance Dump'!$B$2:$B$400,0),
MATCH(BP$2,'Attendance Dump'!$E$1:$AI$1,0)
),
INDEX('Active Hour''s Dump'!$D$3:$AH$337,
MATCH($C276,'Active Hour''s Dump'!$A$3:$A$337,0),
MATCH(BP$2,'Active Hour''s Dump'!$D$2:$AH$2,0)
))),"")</f>
        <v>1088.0550000000001</v>
      </c>
      <c r="BQ276" s="13" t="str">
        <f>_xlfn.IFNA(IF(BQ$3="Productivity",
INDEX('Productivity Dump'!$E$4:$AJ$500,
MATCH($A276,'Productivity Dump'!$A$4:$A$500,0),
MATCH(BQ$2,'Productivity Dump'!$E$3:$AJ$3,0)
),
IF(BQ$3="Attendance",
INDEX('Attendance Dump'!$E$2:$AI$400,
MATCH($A276,'Attendance Dump'!$B$2:$B$400,0),
MATCH(BQ$2,'Attendance Dump'!$E$1:$AI$1,0)
),
INDEX('Active Hour''s Dump'!$D$3:$AH$337,
MATCH($C276,'Active Hour''s Dump'!$A$3:$A$337,0),
MATCH(BQ$2,'Active Hour''s Dump'!$D$2:$AH$2,0)
))),"")</f>
        <v>P</v>
      </c>
      <c r="BR276" s="54">
        <f>_xlfn.IFNA(IF(BR$3="Productivity",
INDEX('Productivity Dump'!$E$4:$AJ$500,
MATCH($A276,'Productivity Dump'!$A$4:$A$500,0),
MATCH(BR$2,'Productivity Dump'!$E$3:$AJ$3,0)
),
IF(BR$3="Attendance",
INDEX('Attendance Dump'!$E$2:$AI$400,
MATCH($A276,'Attendance Dump'!$B$2:$B$400,0),
MATCH(BR$2,'Attendance Dump'!$E$1:$AI$1,0)
),
INDEX('Active Hour''s Dump'!$D$3:$AH$337,
MATCH($C276,'Active Hour''s Dump'!$A$3:$A$337,0),
MATCH(BR$2,'Active Hour''s Dump'!$D$2:$AH$2,0)
))),"")</f>
        <v>4.6666666666666696</v>
      </c>
      <c r="BS276" s="13">
        <f>_xlfn.IFNA(IF(BS$3="Productivity",
INDEX('Productivity Dump'!$E$4:$AJ$500,
MATCH($A276,'Productivity Dump'!$A$4:$A$500,0),
MATCH(BS$2,'Productivity Dump'!$E$3:$AJ$3,0)
),
IF(BS$3="Attendance",
INDEX('Attendance Dump'!$E$2:$AI$400,
MATCH($A276,'Attendance Dump'!$B$2:$B$400,0),
MATCH(BS$2,'Attendance Dump'!$E$1:$AI$1,0)
),
INDEX('Active Hour''s Dump'!$D$3:$AH$337,
MATCH($C276,'Active Hour''s Dump'!$A$3:$A$337,0),
MATCH(BS$2,'Active Hour''s Dump'!$D$2:$AH$2,0)
))),"")</f>
        <v>1001.02</v>
      </c>
      <c r="BT276" s="13" t="str">
        <f>_xlfn.IFNA(IF(BT$3="Productivity",
INDEX('Productivity Dump'!$E$4:$AJ$500,
MATCH($A276,'Productivity Dump'!$A$4:$A$500,0),
MATCH(BT$2,'Productivity Dump'!$E$3:$AJ$3,0)
),
IF(BT$3="Attendance",
INDEX('Attendance Dump'!$E$2:$AI$400,
MATCH($A276,'Attendance Dump'!$B$2:$B$400,0),
MATCH(BT$2,'Attendance Dump'!$E$1:$AI$1,0)
),
INDEX('Active Hour''s Dump'!$D$3:$AH$337,
MATCH($C276,'Active Hour''s Dump'!$A$3:$A$337,0),
MATCH(BT$2,'Active Hour''s Dump'!$D$2:$AH$2,0)
))),"")</f>
        <v>H(P)</v>
      </c>
      <c r="BU276" s="54">
        <f>_xlfn.IFNA(IF(BU$3="Productivity",
INDEX('Productivity Dump'!$E$4:$AJ$500,
MATCH($A276,'Productivity Dump'!$A$4:$A$500,0),
MATCH(BU$2,'Productivity Dump'!$E$3:$AJ$3,0)
),
IF(BU$3="Attendance",
INDEX('Attendance Dump'!$E$2:$AI$400,
MATCH($A276,'Attendance Dump'!$B$2:$B$400,0),
MATCH(BU$2,'Attendance Dump'!$E$1:$AI$1,0)
),
INDEX('Active Hour''s Dump'!$D$3:$AH$337,
MATCH($C276,'Active Hour''s Dump'!$A$3:$A$337,0),
MATCH(BU$2,'Active Hour''s Dump'!$D$2:$AH$2,0)
))),"")</f>
        <v>4.0833333333333304</v>
      </c>
      <c r="BV276" s="13">
        <f>_xlfn.IFNA(IF(BV$3="Productivity",
INDEX('Productivity Dump'!$E$4:$AJ$500,
MATCH($A276,'Productivity Dump'!$A$4:$A$500,0),
MATCH(BV$2,'Productivity Dump'!$E$3:$AJ$3,0)
),
IF(BV$3="Attendance",
INDEX('Attendance Dump'!$E$2:$AI$400,
MATCH($A276,'Attendance Dump'!$B$2:$B$400,0),
MATCH(BV$2,'Attendance Dump'!$E$1:$AI$1,0)
),
INDEX('Active Hour''s Dump'!$D$3:$AH$337,
MATCH($C276,'Active Hour''s Dump'!$A$3:$A$337,0),
MATCH(BV$2,'Active Hour''s Dump'!$D$2:$AH$2,0)
))),"")</f>
        <v>0</v>
      </c>
      <c r="BW276" s="13" t="str">
        <f>_xlfn.IFNA(IF(BW$3="Productivity",
INDEX('Productivity Dump'!$E$4:$AJ$500,
MATCH($A276,'Productivity Dump'!$A$4:$A$500,0),
MATCH(BW$2,'Productivity Dump'!$E$3:$AJ$3,0)
),
IF(BW$3="Attendance",
INDEX('Attendance Dump'!$E$2:$AI$400,
MATCH($A276,'Attendance Dump'!$B$2:$B$400,0),
MATCH(BW$2,'Attendance Dump'!$E$1:$AI$1,0)
),
INDEX('Active Hour''s Dump'!$D$3:$AH$337,
MATCH($C276,'Active Hour''s Dump'!$A$3:$A$337,0),
MATCH(BW$2,'Active Hour''s Dump'!$D$2:$AH$2,0)
))),"")</f>
        <v>PL</v>
      </c>
      <c r="BX276" s="54">
        <f>_xlfn.IFNA(IF(BX$3="Productivity",
INDEX('Productivity Dump'!$E$4:$AJ$500,
MATCH($A276,'Productivity Dump'!$A$4:$A$500,0),
MATCH(BX$2,'Productivity Dump'!$E$3:$AJ$3,0)
),
IF(BX$3="Attendance",
INDEX('Attendance Dump'!$E$2:$AI$400,
MATCH($A276,'Attendance Dump'!$B$2:$B$400,0),
MATCH(BX$2,'Attendance Dump'!$E$1:$AI$1,0)
),
INDEX('Active Hour''s Dump'!$D$3:$AH$337,
MATCH($C276,'Active Hour''s Dump'!$A$3:$A$337,0),
MATCH(BX$2,'Active Hour''s Dump'!$D$2:$AH$2,0)
))),"")</f>
        <v>0</v>
      </c>
      <c r="BY276" s="13">
        <f>_xlfn.IFNA(IF(BY$3="Productivity",
INDEX('Productivity Dump'!$E$4:$AJ$500,
MATCH($A276,'Productivity Dump'!$A$4:$A$500,0),
MATCH(BY$2,'Productivity Dump'!$E$3:$AJ$3,0)
),
IF(BY$3="Attendance",
INDEX('Attendance Dump'!$E$2:$AI$400,
MATCH($A276,'Attendance Dump'!$B$2:$B$400,0),
MATCH(BY$2,'Attendance Dump'!$E$1:$AI$1,0)
),
INDEX('Active Hour''s Dump'!$D$3:$AH$337,
MATCH($C276,'Active Hour''s Dump'!$A$3:$A$337,0),
MATCH(BY$2,'Active Hour''s Dump'!$D$2:$AH$2,0)
))),"")</f>
        <v>0</v>
      </c>
      <c r="BZ276" s="13" t="str">
        <f>_xlfn.IFNA(IF(BZ$3="Productivity",
INDEX('Productivity Dump'!$E$4:$AJ$500,
MATCH($A276,'Productivity Dump'!$A$4:$A$500,0),
MATCH(BZ$2,'Productivity Dump'!$E$3:$AJ$3,0)
),
IF(BZ$3="Attendance",
INDEX('Attendance Dump'!$E$2:$AI$400,
MATCH($A276,'Attendance Dump'!$B$2:$B$400,0),
MATCH(BZ$2,'Attendance Dump'!$E$1:$AI$1,0)
),
INDEX('Active Hour''s Dump'!$D$3:$AH$337,
MATCH($C276,'Active Hour''s Dump'!$A$3:$A$337,0),
MATCH(BZ$2,'Active Hour''s Dump'!$D$2:$AH$2,0)
))),"")</f>
        <v>DL</v>
      </c>
      <c r="CA276" s="54">
        <f>_xlfn.IFNA(IF(CA$3="Productivity",
INDEX('Productivity Dump'!$E$4:$AJ$500,
MATCH($A276,'Productivity Dump'!$A$4:$A$500,0),
MATCH(CA$2,'Productivity Dump'!$E$3:$AJ$3,0)
),
IF(CA$3="Attendance",
INDEX('Attendance Dump'!$E$2:$AI$400,
MATCH($A276,'Attendance Dump'!$B$2:$B$400,0),
MATCH(CA$2,'Attendance Dump'!$E$1:$AI$1,0)
),
INDEX('Active Hour''s Dump'!$D$3:$AH$337,
MATCH($C276,'Active Hour''s Dump'!$A$3:$A$337,0),
MATCH(CA$2,'Active Hour''s Dump'!$D$2:$AH$2,0)
))),"")</f>
        <v>0</v>
      </c>
      <c r="CB276" s="13">
        <f>_xlfn.IFNA(IF(CB$3="Productivity",
INDEX('Productivity Dump'!$E$4:$AJ$500,
MATCH($A276,'Productivity Dump'!$A$4:$A$500,0),
MATCH(CB$2,'Productivity Dump'!$E$3:$AJ$3,0)
),
IF(CB$3="Attendance",
INDEX('Attendance Dump'!$E$2:$AI$400,
MATCH($A276,'Attendance Dump'!$B$2:$B$400,0),
MATCH(CB$2,'Attendance Dump'!$E$1:$AI$1,0)
),
INDEX('Active Hour''s Dump'!$D$3:$AH$337,
MATCH($C276,'Active Hour''s Dump'!$A$3:$A$337,0),
MATCH(CB$2,'Active Hour''s Dump'!$D$2:$AH$2,0)
))),"")</f>
        <v>0</v>
      </c>
      <c r="CC276" s="13" t="str">
        <f>_xlfn.IFNA(IF(CC$3="Productivity",
INDEX('Productivity Dump'!$E$4:$AJ$500,
MATCH($A276,'Productivity Dump'!$A$4:$A$500,0),
MATCH(CC$2,'Productivity Dump'!$E$3:$AJ$3,0)
),
IF(CC$3="Attendance",
INDEX('Attendance Dump'!$E$2:$AI$400,
MATCH($A276,'Attendance Dump'!$B$2:$B$400,0),
MATCH(CC$2,'Attendance Dump'!$E$1:$AI$1,0)
),
INDEX('Active Hour''s Dump'!$D$3:$AH$337,
MATCH($C276,'Active Hour''s Dump'!$A$3:$A$337,0),
MATCH(CC$2,'Active Hour''s Dump'!$D$2:$AH$2,0)
))),"")</f>
        <v>WO</v>
      </c>
      <c r="CD276" s="54">
        <f>_xlfn.IFNA(IF(CD$3="Productivity",
INDEX('Productivity Dump'!$E$4:$AJ$500,
MATCH($A276,'Productivity Dump'!$A$4:$A$500,0),
MATCH(CD$2,'Productivity Dump'!$E$3:$AJ$3,0)
),
IF(CD$3="Attendance",
INDEX('Attendance Dump'!$E$2:$AI$400,
MATCH($A276,'Attendance Dump'!$B$2:$B$400,0),
MATCH(CD$2,'Attendance Dump'!$E$1:$AI$1,0)
),
INDEX('Active Hour''s Dump'!$D$3:$AH$337,
MATCH($C276,'Active Hour''s Dump'!$A$3:$A$337,0),
MATCH(CD$2,'Active Hour''s Dump'!$D$2:$AH$2,0)
))),"")</f>
        <v>0</v>
      </c>
      <c r="CE276" s="13">
        <f>_xlfn.IFNA(IF(CE$3="Productivity",
INDEX('Productivity Dump'!$E$4:$AJ$500,
MATCH($A276,'Productivity Dump'!$A$4:$A$500,0),
MATCH(CE$2,'Productivity Dump'!$E$3:$AJ$3,0)
),
IF(CE$3="Attendance",
INDEX('Attendance Dump'!$E$2:$AI$400,
MATCH($A276,'Attendance Dump'!$B$2:$B$400,0),
MATCH(CE$2,'Attendance Dump'!$E$1:$AI$1,0)
),
INDEX('Active Hour''s Dump'!$D$3:$AH$337,
MATCH($C276,'Active Hour''s Dump'!$A$3:$A$337,0),
MATCH(CE$2,'Active Hour''s Dump'!$D$2:$AH$2,0)
))),"")</f>
        <v>0</v>
      </c>
      <c r="CF276" s="13" t="str">
        <f>_xlfn.IFNA(IF(CF$3="Productivity",
INDEX('Productivity Dump'!$E$4:$AJ$500,
MATCH($A276,'Productivity Dump'!$A$4:$A$500,0),
MATCH(CF$2,'Productivity Dump'!$E$3:$AJ$3,0)
),
IF(CF$3="Attendance",
INDEX('Attendance Dump'!$E$2:$AI$400,
MATCH($A276,'Attendance Dump'!$B$2:$B$400,0),
MATCH(CF$2,'Attendance Dump'!$E$1:$AI$1,0)
),
INDEX('Active Hour''s Dump'!$D$3:$AH$337,
MATCH($C276,'Active Hour''s Dump'!$A$3:$A$337,0),
MATCH(CF$2,'Active Hour''s Dump'!$D$2:$AH$2,0)
))),"")</f>
        <v>PL</v>
      </c>
      <c r="CG276" s="54">
        <f>_xlfn.IFNA(IF(CG$3="Productivity",
INDEX('Productivity Dump'!$E$4:$AJ$500,
MATCH($A276,'Productivity Dump'!$A$4:$A$500,0),
MATCH(CG$2,'Productivity Dump'!$E$3:$AJ$3,0)
),
IF(CG$3="Attendance",
INDEX('Attendance Dump'!$E$2:$AI$400,
MATCH($A276,'Attendance Dump'!$B$2:$B$400,0),
MATCH(CG$2,'Attendance Dump'!$E$1:$AI$1,0)
),
INDEX('Active Hour''s Dump'!$D$3:$AH$337,
MATCH($C276,'Active Hour''s Dump'!$A$3:$A$337,0),
MATCH(CG$2,'Active Hour''s Dump'!$D$2:$AH$2,0)
))),"")</f>
        <v>0</v>
      </c>
      <c r="CH276" s="13">
        <f>_xlfn.IFNA(IF(CH$3="Productivity",
INDEX('Productivity Dump'!$E$4:$AJ$500,
MATCH($A276,'Productivity Dump'!$A$4:$A$500,0),
MATCH(CH$2,'Productivity Dump'!$E$3:$AJ$3,0)
),
IF(CH$3="Attendance",
INDEX('Attendance Dump'!$E$2:$AI$400,
MATCH($A276,'Attendance Dump'!$B$2:$B$400,0),
MATCH(CH$2,'Attendance Dump'!$E$1:$AI$1,0)
),
INDEX('Active Hour''s Dump'!$D$3:$AH$337,
MATCH($C276,'Active Hour''s Dump'!$A$3:$A$337,0),
MATCH(CH$2,'Active Hour''s Dump'!$D$2:$AH$2,0)
))),"")</f>
        <v>1108.498</v>
      </c>
      <c r="CI276" s="13" t="str">
        <f>_xlfn.IFNA(IF(CI$3="Productivity",
INDEX('Productivity Dump'!$E$4:$AJ$500,
MATCH($A276,'Productivity Dump'!$A$4:$A$500,0),
MATCH(CI$2,'Productivity Dump'!$E$3:$AJ$3,0)
),
IF(CI$3="Attendance",
INDEX('Attendance Dump'!$E$2:$AI$400,
MATCH($A276,'Attendance Dump'!$B$2:$B$400,0),
MATCH(CI$2,'Attendance Dump'!$E$1:$AI$1,0)
),
INDEX('Active Hour''s Dump'!$D$3:$AH$337,
MATCH($C276,'Active Hour''s Dump'!$A$3:$A$337,0),
MATCH(CI$2,'Active Hour''s Dump'!$D$2:$AH$2,0)
))),"")</f>
        <v>P</v>
      </c>
      <c r="CJ276" s="54">
        <f>_xlfn.IFNA(IF(CJ$3="Productivity",
INDEX('Productivity Dump'!$E$4:$AJ$500,
MATCH($A276,'Productivity Dump'!$A$4:$A$500,0),
MATCH(CJ$2,'Productivity Dump'!$E$3:$AJ$3,0)
),
IF(CJ$3="Attendance",
INDEX('Attendance Dump'!$E$2:$AI$400,
MATCH($A276,'Attendance Dump'!$B$2:$B$400,0),
MATCH(CJ$2,'Attendance Dump'!$E$1:$AI$1,0)
),
INDEX('Active Hour''s Dump'!$D$3:$AH$337,
MATCH($C276,'Active Hour''s Dump'!$A$3:$A$337,0),
MATCH(CJ$2,'Active Hour''s Dump'!$D$2:$AH$2,0)
))),"")</f>
        <v>5.1666666666666696</v>
      </c>
      <c r="CK276" s="13">
        <f>_xlfn.IFNA(IF(CK$3="Productivity",
INDEX('Productivity Dump'!$E$4:$AJ$500,
MATCH($A276,'Productivity Dump'!$A$4:$A$500,0),
MATCH(CK$2,'Productivity Dump'!$E$3:$AJ$3,0)
),
IF(CK$3="Attendance",
INDEX('Attendance Dump'!$E$2:$AI$400,
MATCH($A276,'Attendance Dump'!$B$2:$B$400,0),
MATCH(CK$2,'Attendance Dump'!$E$1:$AI$1,0)
),
INDEX('Active Hour''s Dump'!$D$3:$AH$337,
MATCH($C276,'Active Hour''s Dump'!$A$3:$A$337,0),
MATCH(CK$2,'Active Hour''s Dump'!$D$2:$AH$2,0)
))),"")</f>
        <v>1094.7559999999994</v>
      </c>
      <c r="CL276" s="13" t="str">
        <f>_xlfn.IFNA(IF(CL$3="Productivity",
INDEX('Productivity Dump'!$E$4:$AJ$500,
MATCH($A276,'Productivity Dump'!$A$4:$A$500,0),
MATCH(CL$2,'Productivity Dump'!$E$3:$AJ$3,0)
),
IF(CL$3="Attendance",
INDEX('Attendance Dump'!$E$2:$AI$400,
MATCH($A276,'Attendance Dump'!$B$2:$B$400,0),
MATCH(CL$2,'Attendance Dump'!$E$1:$AI$1,0)
),
INDEX('Active Hour''s Dump'!$D$3:$AH$337,
MATCH($C276,'Active Hour''s Dump'!$A$3:$A$337,0),
MATCH(CL$2,'Active Hour''s Dump'!$D$2:$AH$2,0)
))),"")</f>
        <v>P</v>
      </c>
      <c r="CM276" s="54">
        <f>_xlfn.IFNA(IF(CM$3="Productivity",
INDEX('Productivity Dump'!$E$4:$AJ$500,
MATCH($A276,'Productivity Dump'!$A$4:$A$500,0),
MATCH(CM$2,'Productivity Dump'!$E$3:$AJ$3,0)
),
IF(CM$3="Attendance",
INDEX('Attendance Dump'!$E$2:$AI$400,
MATCH($A276,'Attendance Dump'!$B$2:$B$400,0),
MATCH(CM$2,'Attendance Dump'!$E$1:$AI$1,0)
),
INDEX('Active Hour''s Dump'!$D$3:$AH$337,
MATCH($C276,'Active Hour''s Dump'!$A$3:$A$337,0),
MATCH(CM$2,'Active Hour''s Dump'!$D$2:$AH$2,0)
))),"")</f>
        <v>5.4166666666666696</v>
      </c>
      <c r="CN276" s="13">
        <f>_xlfn.IFNA(IF(CN$3="Productivity",
INDEX('Productivity Dump'!$E$4:$AJ$500,
MATCH($A276,'Productivity Dump'!$A$4:$A$500,0),
MATCH(CN$2,'Productivity Dump'!$E$3:$AJ$3,0)
),
IF(CN$3="Attendance",
INDEX('Attendance Dump'!$E$2:$AI$400,
MATCH($A276,'Attendance Dump'!$B$2:$B$400,0),
MATCH(CN$2,'Attendance Dump'!$E$1:$AI$1,0)
),
INDEX('Active Hour''s Dump'!$D$3:$AH$337,
MATCH($C276,'Active Hour''s Dump'!$A$3:$A$337,0),
MATCH(CN$2,'Active Hour''s Dump'!$D$2:$AH$2,0)
))),"")</f>
        <v>0</v>
      </c>
      <c r="CO276" s="13">
        <f>_xlfn.IFNA(IF(CO$3="Productivity",
INDEX('Productivity Dump'!$E$4:$AJ$500,
MATCH($A276,'Productivity Dump'!$A$4:$A$500,0),
MATCH(CO$2,'Productivity Dump'!$E$3:$AJ$3,0)
),
IF(CO$3="Attendance",
INDEX('Attendance Dump'!$E$2:$AI$400,
MATCH($A276,'Attendance Dump'!$B$2:$B$400,0),
MATCH(CO$2,'Attendance Dump'!$E$1:$AI$1,0)
),
INDEX('Active Hour''s Dump'!$D$3:$AH$337,
MATCH($C276,'Active Hour''s Dump'!$A$3:$A$337,0),
MATCH(CO$2,'Active Hour''s Dump'!$D$2:$AH$2,0)
))),"")</f>
        <v>0</v>
      </c>
      <c r="CP276" s="54">
        <f>_xlfn.IFNA(IF(CP$3="Productivity",
INDEX('Productivity Dump'!$E$4:$AJ$500,
MATCH($A276,'Productivity Dump'!$A$4:$A$500,0),
MATCH(CP$2,'Productivity Dump'!$E$3:$AJ$3,0)
),
IF(CP$3="Attendance",
INDEX('Attendance Dump'!$E$2:$AI$400,
MATCH($A276,'Attendance Dump'!$B$2:$B$400,0),
MATCH(CP$2,'Attendance Dump'!$E$1:$AI$1,0)
),
INDEX('Active Hour''s Dump'!$D$3:$AH$337,
MATCH($C276,'Active Hour''s Dump'!$A$3:$A$337,0),
MATCH(CP$2,'Active Hour''s Dump'!$D$2:$AH$2,0)
))),"")</f>
        <v>0</v>
      </c>
      <c r="CQ276" s="13">
        <f>_xlfn.IFNA(IF(CQ$3="Productivity",
INDEX('Productivity Dump'!$E$4:$AJ$500,
MATCH($A276,'Productivity Dump'!$A$4:$A$500,0),
MATCH(CQ$2,'Productivity Dump'!$E$3:$AJ$3,0)
),
IF(CQ$3="Attendance",
INDEX('Attendance Dump'!$E$2:$AI$400,
MATCH($A276,'Attendance Dump'!$B$2:$B$400,0),
MATCH(CQ$2,'Attendance Dump'!$E$1:$AI$1,0)
),
INDEX('Active Hour''s Dump'!$D$3:$AH$337,
MATCH($C276,'Active Hour''s Dump'!$A$3:$A$337,0),
MATCH(CQ$2,'Active Hour''s Dump'!$D$2:$AH$2,0)
))),"")</f>
        <v>0</v>
      </c>
      <c r="CR276" s="13">
        <f>_xlfn.IFNA(IF(CR$3="Productivity",
INDEX('Productivity Dump'!$E$4:$AJ$500,
MATCH($A276,'Productivity Dump'!$A$4:$A$500,0),
MATCH(CR$2,'Productivity Dump'!$E$3:$AJ$3,0)
),
IF(CR$3="Attendance",
INDEX('Attendance Dump'!$E$2:$AI$400,
MATCH($A276,'Attendance Dump'!$B$2:$B$400,0),
MATCH(CR$2,'Attendance Dump'!$E$1:$AI$1,0)
),
INDEX('Active Hour''s Dump'!$D$3:$AH$337,
MATCH($C276,'Active Hour''s Dump'!$A$3:$A$337,0),
MATCH(CR$2,'Active Hour''s Dump'!$D$2:$AH$2,0)
))),"")</f>
        <v>0</v>
      </c>
      <c r="CS276" s="54">
        <f>_xlfn.IFNA(IF(CS$3="Productivity",
INDEX('Productivity Dump'!$E$4:$AJ$500,
MATCH($A276,'Productivity Dump'!$A$4:$A$500,0),
MATCH(CS$2,'Productivity Dump'!$E$3:$AJ$3,0)
),
IF(CS$3="Attendance",
INDEX('Attendance Dump'!$E$2:$AI$400,
MATCH($A276,'Attendance Dump'!$B$2:$B$400,0),
MATCH(CS$2,'Attendance Dump'!$E$1:$AI$1,0)
),
INDEX('Active Hour''s Dump'!$D$3:$AH$337,
MATCH($C276,'Active Hour''s Dump'!$A$3:$A$337,0),
MATCH(CS$2,'Active Hour''s Dump'!$D$2:$AH$2,0)
))),"")</f>
        <v>0</v>
      </c>
      <c r="CT276" s="13">
        <f>_xlfn.IFNA(IF(CT$3="Productivity",
INDEX('Productivity Dump'!$E$4:$AJ$500,
MATCH($A276,'Productivity Dump'!$A$4:$A$500,0),
MATCH(CT$2,'Productivity Dump'!$E$3:$AJ$3,0)
),
IF(CT$3="Attendance",
INDEX('Attendance Dump'!$E$2:$AI$400,
MATCH($A276,'Attendance Dump'!$B$2:$B$400,0),
MATCH(CT$2,'Attendance Dump'!$E$1:$AI$1,0)
),
INDEX('Active Hour''s Dump'!$D$3:$AH$337,
MATCH($C276,'Active Hour''s Dump'!$A$3:$A$337,0),
MATCH(CT$2,'Active Hour''s Dump'!$D$2:$AH$2,0)
))),"")</f>
        <v>0</v>
      </c>
      <c r="CU276" s="13">
        <f>_xlfn.IFNA(IF(CU$3="Productivity",
INDEX('Productivity Dump'!$E$4:$AJ$500,
MATCH($A276,'Productivity Dump'!$A$4:$A$500,0),
MATCH(CU$2,'Productivity Dump'!$E$3:$AJ$3,0)
),
IF(CU$3="Attendance",
INDEX('Attendance Dump'!$E$2:$AI$400,
MATCH($A276,'Attendance Dump'!$B$2:$B$400,0),
MATCH(CU$2,'Attendance Dump'!$E$1:$AI$1,0)
),
INDEX('Active Hour''s Dump'!$D$3:$AH$337,
MATCH($C276,'Active Hour''s Dump'!$A$3:$A$337,0),
MATCH(CU$2,'Active Hour''s Dump'!$D$2:$AH$2,0)
))),"")</f>
        <v>0</v>
      </c>
      <c r="CV276" s="54">
        <f>_xlfn.IFNA(IF(CV$3="Productivity",
INDEX('Productivity Dump'!$E$4:$AJ$500,
MATCH($A276,'Productivity Dump'!$A$4:$A$500,0),
MATCH(CV$2,'Productivity Dump'!$E$3:$AJ$3,0)
),
IF(CV$3="Attendance",
INDEX('Attendance Dump'!$E$2:$AI$400,
MATCH($A276,'Attendance Dump'!$B$2:$B$400,0),
MATCH(CV$2,'Attendance Dump'!$E$1:$AI$1,0)
),
INDEX('Active Hour''s Dump'!$D$3:$AH$337,
MATCH($C276,'Active Hour''s Dump'!$A$3:$A$337,0),
MATCH(CV$2,'Active Hour''s Dump'!$D$2:$AH$2,0)
))),"")</f>
        <v>0</v>
      </c>
      <c r="CW276" s="13"/>
      <c r="CX276" s="13"/>
      <c r="CY276" s="54"/>
      <c r="DA276" s="57">
        <f t="shared" si="87"/>
        <v>62.333333333333364</v>
      </c>
      <c r="DB276" s="35">
        <f t="shared" si="88"/>
        <v>14051.932000000001</v>
      </c>
      <c r="DC276" s="35">
        <f t="shared" si="91"/>
        <v>6448.0679999999993</v>
      </c>
      <c r="DD276" s="35">
        <f t="shared" ca="1" si="92"/>
        <v>0</v>
      </c>
      <c r="DF276" s="32" cm="1">
        <f t="array" ref="DF276">SUMPRODUCT(
    (MOD(COLUMN(H276:CV276) - COLUMN(H276), 3) = 0) *
    (H276:CV276 = 0) *
    (I276:CW276 = "P") *
    (COUNTIF(UKHoliday, H$2:CV$2) = 0)
)</f>
        <v>0</v>
      </c>
      <c r="DG276" s="33" cm="1">
        <f t="array" ref="DG276">SUMPRODUCT(
  (MOD(COLUMN(H276:CV276) - COLUMN(H276), 3) = 0) *
  (H276:CV276 &gt; 0) *
  (H276:CV276 &lt; 0.5 * IF(((WEEKDAY(H$2:CV$2, 2) = 1) + (WEEKDAY(H$2:CV$2, 2) = 6)), G276, F276)) *
  (I276:CW276 = "P") *
  (COUNTIF(UKHoliday, H$2:CV$2) = 0)
)</f>
        <v>0</v>
      </c>
      <c r="DH276" s="33" cm="1">
        <f t="array" ref="DH276">SUMPRODUCT(
  (MOD(COLUMN(H276:CV276) - COLUMN(H276), 3) = 0) *
  (H276:CV276 &gt; 0.5 * IF(((WEEKDAY(H$2:CV$2, 2) = 1) + (WEEKDAY(H$2:CV$2, 2) = 6)), $G276, $F276)) *
  (H276:CV276 &lt; 0.8 * IF(((WEEKDAY(H$2:CV$2, 2) = 1) + (WEEKDAY(H$2:CV$2, 2) = 6)), $G276, $F276)) *
  (I276:CW276 = "P") *
  (COUNTIF(UKHoliday, H$2:CV$2) = 0)
)</f>
        <v>2</v>
      </c>
      <c r="DI276" s="33" cm="1">
        <f t="array" ref="DI276">SUMPRODUCT(
  (MOD(COLUMN(H276:CV276) - COLUMN(H276), 3) = 0) *
  (H276:CV276 &gt; 0.8 * IF(((WEEKDAY(H$2:CV$2, 2) = 1) + (WEEKDAY(H$2:CV$2, 2) = 6)), $G276, $F276)) *
  (H276:CV276 &lt; 1 * IF(((WEEKDAY(H$2:CV$2, 2) = 1) + (WEEKDAY(H$2:CV$2, 2) = 6)), $G276, $F276)) *
  (I276:CW276 = "P") *
  (COUNTIF(UKHoliday, H$2:CV$2) = 0)
)</f>
        <v>0</v>
      </c>
    </row>
    <row r="277" spans="1:113" x14ac:dyDescent="0.3">
      <c r="A277" s="8" t="s">
        <v>350</v>
      </c>
      <c r="B277" s="36" t="s">
        <v>349</v>
      </c>
      <c r="C277" s="9" t="s">
        <v>859</v>
      </c>
      <c r="D277" s="62" t="s">
        <v>945</v>
      </c>
      <c r="E277" s="35">
        <v>18600</v>
      </c>
      <c r="F277" s="35">
        <f t="shared" ref="F277:F283" si="93">E277/$C$1</f>
        <v>930</v>
      </c>
      <c r="G277" s="35">
        <f t="shared" ref="G277:G283" si="94">F277*0.5</f>
        <v>465</v>
      </c>
      <c r="H277" s="13">
        <f>_xlfn.IFNA(IF(H$3="Productivity",
INDEX('Productivity Dump'!$E$4:$AJ$500,
MATCH($A277,'Productivity Dump'!$A$4:$A$500,0),
MATCH(H$2,'Productivity Dump'!$E$3:$AJ$3,0)
),
IF(H$3="Attendance",
INDEX('Attendance Dump'!$E$2:$AI$400,
MATCH($A277,'Attendance Dump'!$B$2:$B$400,0),
MATCH(H$2,'Attendance Dump'!$E$1:$AI$1,0)
),
INDEX('Active Hour''s Dump'!$D$3:$AH$337,
MATCH($C277,'Active Hour''s Dump'!$A$3:$A$337,0),
MATCH(H$2,'Active Hour''s Dump'!$D$2:$AH$2,0)
))),"")</f>
        <v>1008.4780000000002</v>
      </c>
      <c r="I277" s="13" t="str">
        <f>_xlfn.IFNA(IF(I$3="Productivity",
INDEX('Productivity Dump'!$E$4:$AJ$500,
MATCH($A277,'Productivity Dump'!$A$4:$A$500,0),
MATCH(I$2,'Productivity Dump'!$E$3:$AJ$3,0)
),
IF(I$3="Attendance",
INDEX('Attendance Dump'!$E$2:$AI$400,
MATCH($A277,'Attendance Dump'!$B$2:$B$400,0),
MATCH(I$2,'Attendance Dump'!$E$1:$AI$1,0)
),
INDEX('Active Hour''s Dump'!$D$3:$AH$337,
MATCH($C277,'Active Hour''s Dump'!$A$3:$A$337,0),
MATCH(I$2,'Active Hour''s Dump'!$D$2:$AH$2,0)
))),"")</f>
        <v>P</v>
      </c>
      <c r="J277" s="54">
        <f>_xlfn.IFNA(IF(J$3="Productivity",
INDEX('Productivity Dump'!$E$4:$AJ$500,
MATCH($A277,'Productivity Dump'!$A$4:$A$500,0),
MATCH(J$2,'Productivity Dump'!$E$3:$AJ$3,0)
),
IF(J$3="Attendance",
INDEX('Attendance Dump'!$E$2:$AI$400,
MATCH($A277,'Attendance Dump'!$B$2:$B$400,0),
MATCH(J$2,'Attendance Dump'!$E$1:$AI$1,0)
),
INDEX('Active Hour''s Dump'!$D$3:$AH$337,
MATCH($C277,'Active Hour''s Dump'!$A$3:$A$337,0),
MATCH(J$2,'Active Hour''s Dump'!$D$2:$AH$2,0)
))),"")</f>
        <v>6.0833333333333304</v>
      </c>
      <c r="K277" s="13">
        <f>_xlfn.IFNA(IF(K$3="Productivity",
INDEX('Productivity Dump'!$E$4:$AJ$500,
MATCH($A277,'Productivity Dump'!$A$4:$A$500,0),
MATCH(K$2,'Productivity Dump'!$E$3:$AJ$3,0)
),
IF(K$3="Attendance",
INDEX('Attendance Dump'!$E$2:$AI$400,
MATCH($A277,'Attendance Dump'!$B$2:$B$400,0),
MATCH(K$2,'Attendance Dump'!$E$1:$AI$1,0)
),
INDEX('Active Hour''s Dump'!$D$3:$AH$337,
MATCH($C277,'Active Hour''s Dump'!$A$3:$A$337,0),
MATCH(K$2,'Active Hour''s Dump'!$D$2:$AH$2,0)
))),"")</f>
        <v>1119.9990000000003</v>
      </c>
      <c r="L277" s="13" t="str">
        <f>_xlfn.IFNA(IF(L$3="Productivity",
INDEX('Productivity Dump'!$E$4:$AJ$500,
MATCH($A277,'Productivity Dump'!$A$4:$A$500,0),
MATCH(L$2,'Productivity Dump'!$E$3:$AJ$3,0)
),
IF(L$3="Attendance",
INDEX('Attendance Dump'!$E$2:$AI$400,
MATCH($A277,'Attendance Dump'!$B$2:$B$400,0),
MATCH(L$2,'Attendance Dump'!$E$1:$AI$1,0)
),
INDEX('Active Hour''s Dump'!$D$3:$AH$337,
MATCH($C277,'Active Hour''s Dump'!$A$3:$A$337,0),
MATCH(L$2,'Active Hour''s Dump'!$D$2:$AH$2,0)
))),"")</f>
        <v>P</v>
      </c>
      <c r="M277" s="54">
        <f>_xlfn.IFNA(IF(M$3="Productivity",
INDEX('Productivity Dump'!$E$4:$AJ$500,
MATCH($A277,'Productivity Dump'!$A$4:$A$500,0),
MATCH(M$2,'Productivity Dump'!$E$3:$AJ$3,0)
),
IF(M$3="Attendance",
INDEX('Attendance Dump'!$E$2:$AI$400,
MATCH($A277,'Attendance Dump'!$B$2:$B$400,0),
MATCH(M$2,'Attendance Dump'!$E$1:$AI$1,0)
),
INDEX('Active Hour''s Dump'!$D$3:$AH$337,
MATCH($C277,'Active Hour''s Dump'!$A$3:$A$337,0),
MATCH(M$2,'Active Hour''s Dump'!$D$2:$AH$2,0)
))),"")</f>
        <v>5.0833333333333304</v>
      </c>
      <c r="N277" s="13">
        <f>_xlfn.IFNA(IF(N$3="Productivity",
INDEX('Productivity Dump'!$E$4:$AJ$500,
MATCH($A277,'Productivity Dump'!$A$4:$A$500,0),
MATCH(N$2,'Productivity Dump'!$E$3:$AJ$3,0)
),
IF(N$3="Attendance",
INDEX('Attendance Dump'!$E$2:$AI$400,
MATCH($A277,'Attendance Dump'!$B$2:$B$400,0),
MATCH(N$2,'Attendance Dump'!$E$1:$AI$1,0)
),
INDEX('Active Hour''s Dump'!$D$3:$AH$337,
MATCH($C277,'Active Hour''s Dump'!$A$3:$A$337,0),
MATCH(N$2,'Active Hour''s Dump'!$D$2:$AH$2,0)
))),"")</f>
        <v>1049.1100000000001</v>
      </c>
      <c r="O277" s="13" t="str">
        <f>_xlfn.IFNA(IF(O$3="Productivity",
INDEX('Productivity Dump'!$E$4:$AJ$500,
MATCH($A277,'Productivity Dump'!$A$4:$A$500,0),
MATCH(O$2,'Productivity Dump'!$E$3:$AJ$3,0)
),
IF(O$3="Attendance",
INDEX('Attendance Dump'!$E$2:$AI$400,
MATCH($A277,'Attendance Dump'!$B$2:$B$400,0),
MATCH(O$2,'Attendance Dump'!$E$1:$AI$1,0)
),
INDEX('Active Hour''s Dump'!$D$3:$AH$337,
MATCH($C277,'Active Hour''s Dump'!$A$3:$A$337,0),
MATCH(O$2,'Active Hour''s Dump'!$D$2:$AH$2,0)
))),"")</f>
        <v>P</v>
      </c>
      <c r="P277" s="54">
        <f>_xlfn.IFNA(IF(P$3="Productivity",
INDEX('Productivity Dump'!$E$4:$AJ$500,
MATCH($A277,'Productivity Dump'!$A$4:$A$500,0),
MATCH(P$2,'Productivity Dump'!$E$3:$AJ$3,0)
),
IF(P$3="Attendance",
INDEX('Attendance Dump'!$E$2:$AI$400,
MATCH($A277,'Attendance Dump'!$B$2:$B$400,0),
MATCH(P$2,'Attendance Dump'!$E$1:$AI$1,0)
),
INDEX('Active Hour''s Dump'!$D$3:$AH$337,
MATCH($C277,'Active Hour''s Dump'!$A$3:$A$337,0),
MATCH(P$2,'Active Hour''s Dump'!$D$2:$AH$2,0)
))),"")</f>
        <v>4.6666666666666696</v>
      </c>
      <c r="Q277" s="13">
        <f>_xlfn.IFNA(IF(Q$3="Productivity",
INDEX('Productivity Dump'!$E$4:$AJ$500,
MATCH($A277,'Productivity Dump'!$A$4:$A$500,0),
MATCH(Q$2,'Productivity Dump'!$E$3:$AJ$3,0)
),
IF(Q$3="Attendance",
INDEX('Attendance Dump'!$E$2:$AI$400,
MATCH($A277,'Attendance Dump'!$B$2:$B$400,0),
MATCH(Q$2,'Attendance Dump'!$E$1:$AI$1,0)
),
INDEX('Active Hour''s Dump'!$D$3:$AH$337,
MATCH($C277,'Active Hour''s Dump'!$A$3:$A$337,0),
MATCH(Q$2,'Active Hour''s Dump'!$D$2:$AH$2,0)
))),"")</f>
        <v>0</v>
      </c>
      <c r="R277" s="13" t="str">
        <f>_xlfn.IFNA(IF(R$3="Productivity",
INDEX('Productivity Dump'!$E$4:$AJ$500,
MATCH($A277,'Productivity Dump'!$A$4:$A$500,0),
MATCH(R$2,'Productivity Dump'!$E$3:$AJ$3,0)
),
IF(R$3="Attendance",
INDEX('Attendance Dump'!$E$2:$AI$400,
MATCH($A277,'Attendance Dump'!$B$2:$B$400,0),
MATCH(R$2,'Attendance Dump'!$E$1:$AI$1,0)
),
INDEX('Active Hour''s Dump'!$D$3:$AH$337,
MATCH($C277,'Active Hour''s Dump'!$A$3:$A$337,0),
MATCH(R$2,'Active Hour''s Dump'!$D$2:$AH$2,0)
))),"")</f>
        <v>WO</v>
      </c>
      <c r="S277" s="54">
        <f>_xlfn.IFNA(IF(S$3="Productivity",
INDEX('Productivity Dump'!$E$4:$AJ$500,
MATCH($A277,'Productivity Dump'!$A$4:$A$500,0),
MATCH(S$2,'Productivity Dump'!$E$3:$AJ$3,0)
),
IF(S$3="Attendance",
INDEX('Attendance Dump'!$E$2:$AI$400,
MATCH($A277,'Attendance Dump'!$B$2:$B$400,0),
MATCH(S$2,'Attendance Dump'!$E$1:$AI$1,0)
),
INDEX('Active Hour''s Dump'!$D$3:$AH$337,
MATCH($C277,'Active Hour''s Dump'!$A$3:$A$337,0),
MATCH(S$2,'Active Hour''s Dump'!$D$2:$AH$2,0)
))),"")</f>
        <v>0</v>
      </c>
      <c r="T277" s="13">
        <f>_xlfn.IFNA(IF(T$3="Productivity",
INDEX('Productivity Dump'!$E$4:$AJ$500,
MATCH($A277,'Productivity Dump'!$A$4:$A$500,0),
MATCH(T$2,'Productivity Dump'!$E$3:$AJ$3,0)
),
IF(T$3="Attendance",
INDEX('Attendance Dump'!$E$2:$AI$400,
MATCH($A277,'Attendance Dump'!$B$2:$B$400,0),
MATCH(T$2,'Attendance Dump'!$E$1:$AI$1,0)
),
INDEX('Active Hour''s Dump'!$D$3:$AH$337,
MATCH($C277,'Active Hour''s Dump'!$A$3:$A$337,0),
MATCH(T$2,'Active Hour''s Dump'!$D$2:$AH$2,0)
))),"")</f>
        <v>598.39799999999991</v>
      </c>
      <c r="U277" s="13" t="str">
        <f>_xlfn.IFNA(IF(U$3="Productivity",
INDEX('Productivity Dump'!$E$4:$AJ$500,
MATCH($A277,'Productivity Dump'!$A$4:$A$500,0),
MATCH(U$2,'Productivity Dump'!$E$3:$AJ$3,0)
),
IF(U$3="Attendance",
INDEX('Attendance Dump'!$E$2:$AI$400,
MATCH($A277,'Attendance Dump'!$B$2:$B$400,0),
MATCH(U$2,'Attendance Dump'!$E$1:$AI$1,0)
),
INDEX('Active Hour''s Dump'!$D$3:$AH$337,
MATCH($C277,'Active Hour''s Dump'!$A$3:$A$337,0),
MATCH(U$2,'Active Hour''s Dump'!$D$2:$AH$2,0)
))),"")</f>
        <v>P</v>
      </c>
      <c r="V277" s="54">
        <f>_xlfn.IFNA(IF(V$3="Productivity",
INDEX('Productivity Dump'!$E$4:$AJ$500,
MATCH($A277,'Productivity Dump'!$A$4:$A$500,0),
MATCH(V$2,'Productivity Dump'!$E$3:$AJ$3,0)
),
IF(V$3="Attendance",
INDEX('Attendance Dump'!$E$2:$AI$400,
MATCH($A277,'Attendance Dump'!$B$2:$B$400,0),
MATCH(V$2,'Attendance Dump'!$E$1:$AI$1,0)
),
INDEX('Active Hour''s Dump'!$D$3:$AH$337,
MATCH($C277,'Active Hour''s Dump'!$A$3:$A$337,0),
MATCH(V$2,'Active Hour''s Dump'!$D$2:$AH$2,0)
))),"")</f>
        <v>2.4166666666666701</v>
      </c>
      <c r="W277" s="13">
        <f>_xlfn.IFNA(IF(W$3="Productivity",
INDEX('Productivity Dump'!$E$4:$AJ$500,
MATCH($A277,'Productivity Dump'!$A$4:$A$500,0),
MATCH(W$2,'Productivity Dump'!$E$3:$AJ$3,0)
),
IF(W$3="Attendance",
INDEX('Attendance Dump'!$E$2:$AI$400,
MATCH($A277,'Attendance Dump'!$B$2:$B$400,0),
MATCH(W$2,'Attendance Dump'!$E$1:$AI$1,0)
),
INDEX('Active Hour''s Dump'!$D$3:$AH$337,
MATCH($C277,'Active Hour''s Dump'!$A$3:$A$337,0),
MATCH(W$2,'Active Hour''s Dump'!$D$2:$AH$2,0)
))),"")</f>
        <v>941.18</v>
      </c>
      <c r="X277" s="13" t="str">
        <f>_xlfn.IFNA(IF(X$3="Productivity",
INDEX('Productivity Dump'!$E$4:$AJ$500,
MATCH($A277,'Productivity Dump'!$A$4:$A$500,0),
MATCH(X$2,'Productivity Dump'!$E$3:$AJ$3,0)
),
IF(X$3="Attendance",
INDEX('Attendance Dump'!$E$2:$AI$400,
MATCH($A277,'Attendance Dump'!$B$2:$B$400,0),
MATCH(X$2,'Attendance Dump'!$E$1:$AI$1,0)
),
INDEX('Active Hour''s Dump'!$D$3:$AH$337,
MATCH($C277,'Active Hour''s Dump'!$A$3:$A$337,0),
MATCH(X$2,'Active Hour''s Dump'!$D$2:$AH$2,0)
))),"")</f>
        <v>P</v>
      </c>
      <c r="Y277" s="54">
        <f>_xlfn.IFNA(IF(Y$3="Productivity",
INDEX('Productivity Dump'!$E$4:$AJ$500,
MATCH($A277,'Productivity Dump'!$A$4:$A$500,0),
MATCH(Y$2,'Productivity Dump'!$E$3:$AJ$3,0)
),
IF(Y$3="Attendance",
INDEX('Attendance Dump'!$E$2:$AI$400,
MATCH($A277,'Attendance Dump'!$B$2:$B$400,0),
MATCH(Y$2,'Attendance Dump'!$E$1:$AI$1,0)
),
INDEX('Active Hour''s Dump'!$D$3:$AH$337,
MATCH($C277,'Active Hour''s Dump'!$A$3:$A$337,0),
MATCH(Y$2,'Active Hour''s Dump'!$D$2:$AH$2,0)
))),"")</f>
        <v>6.25</v>
      </c>
      <c r="Z277" s="13">
        <f>_xlfn.IFNA(IF(Z$3="Productivity",
INDEX('Productivity Dump'!$E$4:$AJ$500,
MATCH($A277,'Productivity Dump'!$A$4:$A$500,0),
MATCH(Z$2,'Productivity Dump'!$E$3:$AJ$3,0)
),
IF(Z$3="Attendance",
INDEX('Attendance Dump'!$E$2:$AI$400,
MATCH($A277,'Attendance Dump'!$B$2:$B$400,0),
MATCH(Z$2,'Attendance Dump'!$E$1:$AI$1,0)
),
INDEX('Active Hour''s Dump'!$D$3:$AH$337,
MATCH($C277,'Active Hour''s Dump'!$A$3:$A$337,0),
MATCH(Z$2,'Active Hour''s Dump'!$D$2:$AH$2,0)
))),"")</f>
        <v>1003.0329999999999</v>
      </c>
      <c r="AA277" s="13" t="str">
        <f>_xlfn.IFNA(IF(AA$3="Productivity",
INDEX('Productivity Dump'!$E$4:$AJ$500,
MATCH($A277,'Productivity Dump'!$A$4:$A$500,0),
MATCH(AA$2,'Productivity Dump'!$E$3:$AJ$3,0)
),
IF(AA$3="Attendance",
INDEX('Attendance Dump'!$E$2:$AI$400,
MATCH($A277,'Attendance Dump'!$B$2:$B$400,0),
MATCH(AA$2,'Attendance Dump'!$E$1:$AI$1,0)
),
INDEX('Active Hour''s Dump'!$D$3:$AH$337,
MATCH($C277,'Active Hour''s Dump'!$A$3:$A$337,0),
MATCH(AA$2,'Active Hour''s Dump'!$D$2:$AH$2,0)
))),"")</f>
        <v>P</v>
      </c>
      <c r="AB277" s="54">
        <f>_xlfn.IFNA(IF(AB$3="Productivity",
INDEX('Productivity Dump'!$E$4:$AJ$500,
MATCH($A277,'Productivity Dump'!$A$4:$A$500,0),
MATCH(AB$2,'Productivity Dump'!$E$3:$AJ$3,0)
),
IF(AB$3="Attendance",
INDEX('Attendance Dump'!$E$2:$AI$400,
MATCH($A277,'Attendance Dump'!$B$2:$B$400,0),
MATCH(AB$2,'Attendance Dump'!$E$1:$AI$1,0)
),
INDEX('Active Hour''s Dump'!$D$3:$AH$337,
MATCH($C277,'Active Hour''s Dump'!$A$3:$A$337,0),
MATCH(AB$2,'Active Hour''s Dump'!$D$2:$AH$2,0)
))),"")</f>
        <v>5.75</v>
      </c>
      <c r="AC277" s="13">
        <f>_xlfn.IFNA(IF(AC$3="Productivity",
INDEX('Productivity Dump'!$E$4:$AJ$500,
MATCH($A277,'Productivity Dump'!$A$4:$A$500,0),
MATCH(AC$2,'Productivity Dump'!$E$3:$AJ$3,0)
),
IF(AC$3="Attendance",
INDEX('Attendance Dump'!$E$2:$AI$400,
MATCH($A277,'Attendance Dump'!$B$2:$B$400,0),
MATCH(AC$2,'Attendance Dump'!$E$1:$AI$1,0)
),
INDEX('Active Hour''s Dump'!$D$3:$AH$337,
MATCH($C277,'Active Hour''s Dump'!$A$3:$A$337,0),
MATCH(AC$2,'Active Hour''s Dump'!$D$2:$AH$2,0)
))),"")</f>
        <v>1010.8179999999999</v>
      </c>
      <c r="AD277" s="13" t="str">
        <f>_xlfn.IFNA(IF(AD$3="Productivity",
INDEX('Productivity Dump'!$E$4:$AJ$500,
MATCH($A277,'Productivity Dump'!$A$4:$A$500,0),
MATCH(AD$2,'Productivity Dump'!$E$3:$AJ$3,0)
),
IF(AD$3="Attendance",
INDEX('Attendance Dump'!$E$2:$AI$400,
MATCH($A277,'Attendance Dump'!$B$2:$B$400,0),
MATCH(AD$2,'Attendance Dump'!$E$1:$AI$1,0)
),
INDEX('Active Hour''s Dump'!$D$3:$AH$337,
MATCH($C277,'Active Hour''s Dump'!$A$3:$A$337,0),
MATCH(AD$2,'Active Hour''s Dump'!$D$2:$AH$2,0)
))),"")</f>
        <v>P</v>
      </c>
      <c r="AE277" s="54">
        <f>_xlfn.IFNA(IF(AE$3="Productivity",
INDEX('Productivity Dump'!$E$4:$AJ$500,
MATCH($A277,'Productivity Dump'!$A$4:$A$500,0),
MATCH(AE$2,'Productivity Dump'!$E$3:$AJ$3,0)
),
IF(AE$3="Attendance",
INDEX('Attendance Dump'!$E$2:$AI$400,
MATCH($A277,'Attendance Dump'!$B$2:$B$400,0),
MATCH(AE$2,'Attendance Dump'!$E$1:$AI$1,0)
),
INDEX('Active Hour''s Dump'!$D$3:$AH$337,
MATCH($C277,'Active Hour''s Dump'!$A$3:$A$337,0),
MATCH(AE$2,'Active Hour''s Dump'!$D$2:$AH$2,0)
))),"")</f>
        <v>5.5</v>
      </c>
      <c r="AF277" s="13">
        <f>_xlfn.IFNA(IF(AF$3="Productivity",
INDEX('Productivity Dump'!$E$4:$AJ$500,
MATCH($A277,'Productivity Dump'!$A$4:$A$500,0),
MATCH(AF$2,'Productivity Dump'!$E$3:$AJ$3,0)
),
IF(AF$3="Attendance",
INDEX('Attendance Dump'!$E$2:$AI$400,
MATCH($A277,'Attendance Dump'!$B$2:$B$400,0),
MATCH(AF$2,'Attendance Dump'!$E$1:$AI$1,0)
),
INDEX('Active Hour''s Dump'!$D$3:$AH$337,
MATCH($C277,'Active Hour''s Dump'!$A$3:$A$337,0),
MATCH(AF$2,'Active Hour''s Dump'!$D$2:$AH$2,0)
))),"")</f>
        <v>950.40199999999993</v>
      </c>
      <c r="AG277" s="13" t="str">
        <f>_xlfn.IFNA(IF(AG$3="Productivity",
INDEX('Productivity Dump'!$E$4:$AJ$500,
MATCH($A277,'Productivity Dump'!$A$4:$A$500,0),
MATCH(AG$2,'Productivity Dump'!$E$3:$AJ$3,0)
),
IF(AG$3="Attendance",
INDEX('Attendance Dump'!$E$2:$AI$400,
MATCH($A277,'Attendance Dump'!$B$2:$B$400,0),
MATCH(AG$2,'Attendance Dump'!$E$1:$AI$1,0)
),
INDEX('Active Hour''s Dump'!$D$3:$AH$337,
MATCH($C277,'Active Hour''s Dump'!$A$3:$A$337,0),
MATCH(AG$2,'Active Hour''s Dump'!$D$2:$AH$2,0)
))),"")</f>
        <v>P</v>
      </c>
      <c r="AH277" s="54">
        <f>_xlfn.IFNA(IF(AH$3="Productivity",
INDEX('Productivity Dump'!$E$4:$AJ$500,
MATCH($A277,'Productivity Dump'!$A$4:$A$500,0),
MATCH(AH$2,'Productivity Dump'!$E$3:$AJ$3,0)
),
IF(AH$3="Attendance",
INDEX('Attendance Dump'!$E$2:$AI$400,
MATCH($A277,'Attendance Dump'!$B$2:$B$400,0),
MATCH(AH$2,'Attendance Dump'!$E$1:$AI$1,0)
),
INDEX('Active Hour''s Dump'!$D$3:$AH$337,
MATCH($C277,'Active Hour''s Dump'!$A$3:$A$337,0),
MATCH(AH$2,'Active Hour''s Dump'!$D$2:$AH$2,0)
))),"")</f>
        <v>5.5833333333333304</v>
      </c>
      <c r="AI277" s="13">
        <f>_xlfn.IFNA(IF(AI$3="Productivity",
INDEX('Productivity Dump'!$E$4:$AJ$500,
MATCH($A277,'Productivity Dump'!$A$4:$A$500,0),
MATCH(AI$2,'Productivity Dump'!$E$3:$AJ$3,0)
),
IF(AI$3="Attendance",
INDEX('Attendance Dump'!$E$2:$AI$400,
MATCH($A277,'Attendance Dump'!$B$2:$B$400,0),
MATCH(AI$2,'Attendance Dump'!$E$1:$AI$1,0)
),
INDEX('Active Hour''s Dump'!$D$3:$AH$337,
MATCH($C277,'Active Hour''s Dump'!$A$3:$A$337,0),
MATCH(AI$2,'Active Hour''s Dump'!$D$2:$AH$2,0)
))),"")</f>
        <v>946.13999999999976</v>
      </c>
      <c r="AJ277" s="13" t="str">
        <f>_xlfn.IFNA(IF(AJ$3="Productivity",
INDEX('Productivity Dump'!$E$4:$AJ$500,
MATCH($A277,'Productivity Dump'!$A$4:$A$500,0),
MATCH(AJ$2,'Productivity Dump'!$E$3:$AJ$3,0)
),
IF(AJ$3="Attendance",
INDEX('Attendance Dump'!$E$2:$AI$400,
MATCH($A277,'Attendance Dump'!$B$2:$B$400,0),
MATCH(AJ$2,'Attendance Dump'!$E$1:$AI$1,0)
),
INDEX('Active Hour''s Dump'!$D$3:$AH$337,
MATCH($C277,'Active Hour''s Dump'!$A$3:$A$337,0),
MATCH(AJ$2,'Active Hour''s Dump'!$D$2:$AH$2,0)
))),"")</f>
        <v>P</v>
      </c>
      <c r="AK277" s="54">
        <f>_xlfn.IFNA(IF(AK$3="Productivity",
INDEX('Productivity Dump'!$E$4:$AJ$500,
MATCH($A277,'Productivity Dump'!$A$4:$A$500,0),
MATCH(AK$2,'Productivity Dump'!$E$3:$AJ$3,0)
),
IF(AK$3="Attendance",
INDEX('Attendance Dump'!$E$2:$AI$400,
MATCH($A277,'Attendance Dump'!$B$2:$B$400,0),
MATCH(AK$2,'Attendance Dump'!$E$1:$AI$1,0)
),
INDEX('Active Hour''s Dump'!$D$3:$AH$337,
MATCH($C277,'Active Hour''s Dump'!$A$3:$A$337,0),
MATCH(AK$2,'Active Hour''s Dump'!$D$2:$AH$2,0)
))),"")</f>
        <v>5.4166666666666696</v>
      </c>
      <c r="AL277" s="13">
        <f>_xlfn.IFNA(IF(AL$3="Productivity",
INDEX('Productivity Dump'!$E$4:$AJ$500,
MATCH($A277,'Productivity Dump'!$A$4:$A$500,0),
MATCH(AL$2,'Productivity Dump'!$E$3:$AJ$3,0)
),
IF(AL$3="Attendance",
INDEX('Attendance Dump'!$E$2:$AI$400,
MATCH($A277,'Attendance Dump'!$B$2:$B$400,0),
MATCH(AL$2,'Attendance Dump'!$E$1:$AI$1,0)
),
INDEX('Active Hour''s Dump'!$D$3:$AH$337,
MATCH($C277,'Active Hour''s Dump'!$A$3:$A$337,0),
MATCH(AL$2,'Active Hour''s Dump'!$D$2:$AH$2,0)
))),"")</f>
        <v>0</v>
      </c>
      <c r="AM277" s="13" t="str">
        <f>_xlfn.IFNA(IF(AM$3="Productivity",
INDEX('Productivity Dump'!$E$4:$AJ$500,
MATCH($A277,'Productivity Dump'!$A$4:$A$500,0),
MATCH(AM$2,'Productivity Dump'!$E$3:$AJ$3,0)
),
IF(AM$3="Attendance",
INDEX('Attendance Dump'!$E$2:$AI$400,
MATCH($A277,'Attendance Dump'!$B$2:$B$400,0),
MATCH(AM$2,'Attendance Dump'!$E$1:$AI$1,0)
),
INDEX('Active Hour''s Dump'!$D$3:$AH$337,
MATCH($C277,'Active Hour''s Dump'!$A$3:$A$337,0),
MATCH(AM$2,'Active Hour''s Dump'!$D$2:$AH$2,0)
))),"")</f>
        <v>WO</v>
      </c>
      <c r="AN277" s="54">
        <f>_xlfn.IFNA(IF(AN$3="Productivity",
INDEX('Productivity Dump'!$E$4:$AJ$500,
MATCH($A277,'Productivity Dump'!$A$4:$A$500,0),
MATCH(AN$2,'Productivity Dump'!$E$3:$AJ$3,0)
),
IF(AN$3="Attendance",
INDEX('Attendance Dump'!$E$2:$AI$400,
MATCH($A277,'Attendance Dump'!$B$2:$B$400,0),
MATCH(AN$2,'Attendance Dump'!$E$1:$AI$1,0)
),
INDEX('Active Hour''s Dump'!$D$3:$AH$337,
MATCH($C277,'Active Hour''s Dump'!$A$3:$A$337,0),
MATCH(AN$2,'Active Hour''s Dump'!$D$2:$AH$2,0)
))),"")</f>
        <v>0</v>
      </c>
      <c r="AO277" s="13">
        <f>_xlfn.IFNA(IF(AO$3="Productivity",
INDEX('Productivity Dump'!$E$4:$AJ$500,
MATCH($A277,'Productivity Dump'!$A$4:$A$500,0),
MATCH(AO$2,'Productivity Dump'!$E$3:$AJ$3,0)
),
IF(AO$3="Attendance",
INDEX('Attendance Dump'!$E$2:$AI$400,
MATCH($A277,'Attendance Dump'!$B$2:$B$400,0),
MATCH(AO$2,'Attendance Dump'!$E$1:$AI$1,0)
),
INDEX('Active Hour''s Dump'!$D$3:$AH$337,
MATCH($C277,'Active Hour''s Dump'!$A$3:$A$337,0),
MATCH(AO$2,'Active Hour''s Dump'!$D$2:$AH$2,0)
))),"")</f>
        <v>588.32000000000016</v>
      </c>
      <c r="AP277" s="13" t="str">
        <f>_xlfn.IFNA(IF(AP$3="Productivity",
INDEX('Productivity Dump'!$E$4:$AJ$500,
MATCH($A277,'Productivity Dump'!$A$4:$A$500,0),
MATCH(AP$2,'Productivity Dump'!$E$3:$AJ$3,0)
),
IF(AP$3="Attendance",
INDEX('Attendance Dump'!$E$2:$AI$400,
MATCH($A277,'Attendance Dump'!$B$2:$B$400,0),
MATCH(AP$2,'Attendance Dump'!$E$1:$AI$1,0)
),
INDEX('Active Hour''s Dump'!$D$3:$AH$337,
MATCH($C277,'Active Hour''s Dump'!$A$3:$A$337,0),
MATCH(AP$2,'Active Hour''s Dump'!$D$2:$AH$2,0)
))),"")</f>
        <v>P</v>
      </c>
      <c r="AQ277" s="54">
        <f>_xlfn.IFNA(IF(AQ$3="Productivity",
INDEX('Productivity Dump'!$E$4:$AJ$500,
MATCH($A277,'Productivity Dump'!$A$4:$A$500,0),
MATCH(AQ$2,'Productivity Dump'!$E$3:$AJ$3,0)
),
IF(AQ$3="Attendance",
INDEX('Attendance Dump'!$E$2:$AI$400,
MATCH($A277,'Attendance Dump'!$B$2:$B$400,0),
MATCH(AQ$2,'Attendance Dump'!$E$1:$AI$1,0)
),
INDEX('Active Hour''s Dump'!$D$3:$AH$337,
MATCH($C277,'Active Hour''s Dump'!$A$3:$A$337,0),
MATCH(AQ$2,'Active Hour''s Dump'!$D$2:$AH$2,0)
))),"")</f>
        <v>3.1666666666666701</v>
      </c>
      <c r="AR277" s="13">
        <f>_xlfn.IFNA(IF(AR$3="Productivity",
INDEX('Productivity Dump'!$E$4:$AJ$500,
MATCH($A277,'Productivity Dump'!$A$4:$A$500,0),
MATCH(AR$2,'Productivity Dump'!$E$3:$AJ$3,0)
),
IF(AR$3="Attendance",
INDEX('Attendance Dump'!$E$2:$AI$400,
MATCH($A277,'Attendance Dump'!$B$2:$B$400,0),
MATCH(AR$2,'Attendance Dump'!$E$1:$AI$1,0)
),
INDEX('Active Hour''s Dump'!$D$3:$AH$337,
MATCH($C277,'Active Hour''s Dump'!$A$3:$A$337,0),
MATCH(AR$2,'Active Hour''s Dump'!$D$2:$AH$2,0)
))),"")</f>
        <v>958.32400000000007</v>
      </c>
      <c r="AS277" s="13" t="str">
        <f>_xlfn.IFNA(IF(AS$3="Productivity",
INDEX('Productivity Dump'!$E$4:$AJ$500,
MATCH($A277,'Productivity Dump'!$A$4:$A$500,0),
MATCH(AS$2,'Productivity Dump'!$E$3:$AJ$3,0)
),
IF(AS$3="Attendance",
INDEX('Attendance Dump'!$E$2:$AI$400,
MATCH($A277,'Attendance Dump'!$B$2:$B$400,0),
MATCH(AS$2,'Attendance Dump'!$E$1:$AI$1,0)
),
INDEX('Active Hour''s Dump'!$D$3:$AH$337,
MATCH($C277,'Active Hour''s Dump'!$A$3:$A$337,0),
MATCH(AS$2,'Active Hour''s Dump'!$D$2:$AH$2,0)
))),"")</f>
        <v>P</v>
      </c>
      <c r="AT277" s="54">
        <f>_xlfn.IFNA(IF(AT$3="Productivity",
INDEX('Productivity Dump'!$E$4:$AJ$500,
MATCH($A277,'Productivity Dump'!$A$4:$A$500,0),
MATCH(AT$2,'Productivity Dump'!$E$3:$AJ$3,0)
),
IF(AT$3="Attendance",
INDEX('Attendance Dump'!$E$2:$AI$400,
MATCH($A277,'Attendance Dump'!$B$2:$B$400,0),
MATCH(AT$2,'Attendance Dump'!$E$1:$AI$1,0)
),
INDEX('Active Hour''s Dump'!$D$3:$AH$337,
MATCH($C277,'Active Hour''s Dump'!$A$3:$A$337,0),
MATCH(AT$2,'Active Hour''s Dump'!$D$2:$AH$2,0)
))),"")</f>
        <v>5.1666666666666696</v>
      </c>
      <c r="AU277" s="13">
        <f>_xlfn.IFNA(IF(AU$3="Productivity",
INDEX('Productivity Dump'!$E$4:$AJ$500,
MATCH($A277,'Productivity Dump'!$A$4:$A$500,0),
MATCH(AU$2,'Productivity Dump'!$E$3:$AJ$3,0)
),
IF(AU$3="Attendance",
INDEX('Attendance Dump'!$E$2:$AI$400,
MATCH($A277,'Attendance Dump'!$B$2:$B$400,0),
MATCH(AU$2,'Attendance Dump'!$E$1:$AI$1,0)
),
INDEX('Active Hour''s Dump'!$D$3:$AH$337,
MATCH($C277,'Active Hour''s Dump'!$A$3:$A$337,0),
MATCH(AU$2,'Active Hour''s Dump'!$D$2:$AH$2,0)
))),"")</f>
        <v>1093.5549999999998</v>
      </c>
      <c r="AV277" s="13" t="str">
        <f>_xlfn.IFNA(IF(AV$3="Productivity",
INDEX('Productivity Dump'!$E$4:$AJ$500,
MATCH($A277,'Productivity Dump'!$A$4:$A$500,0),
MATCH(AV$2,'Productivity Dump'!$E$3:$AJ$3,0)
),
IF(AV$3="Attendance",
INDEX('Attendance Dump'!$E$2:$AI$400,
MATCH($A277,'Attendance Dump'!$B$2:$B$400,0),
MATCH(AV$2,'Attendance Dump'!$E$1:$AI$1,0)
),
INDEX('Active Hour''s Dump'!$D$3:$AH$337,
MATCH($C277,'Active Hour''s Dump'!$A$3:$A$337,0),
MATCH(AV$2,'Active Hour''s Dump'!$D$2:$AH$2,0)
))),"")</f>
        <v>P</v>
      </c>
      <c r="AW277" s="54">
        <f>_xlfn.IFNA(IF(AW$3="Productivity",
INDEX('Productivity Dump'!$E$4:$AJ$500,
MATCH($A277,'Productivity Dump'!$A$4:$A$500,0),
MATCH(AW$2,'Productivity Dump'!$E$3:$AJ$3,0)
),
IF(AW$3="Attendance",
INDEX('Attendance Dump'!$E$2:$AI$400,
MATCH($A277,'Attendance Dump'!$B$2:$B$400,0),
MATCH(AW$2,'Attendance Dump'!$E$1:$AI$1,0)
),
INDEX('Active Hour''s Dump'!$D$3:$AH$337,
MATCH($C277,'Active Hour''s Dump'!$A$3:$A$337,0),
MATCH(AW$2,'Active Hour''s Dump'!$D$2:$AH$2,0)
))),"")</f>
        <v>5.8333333333333304</v>
      </c>
      <c r="AX277" s="13">
        <f>_xlfn.IFNA(IF(AX$3="Productivity",
INDEX('Productivity Dump'!$E$4:$AJ$500,
MATCH($A277,'Productivity Dump'!$A$4:$A$500,0),
MATCH(AX$2,'Productivity Dump'!$E$3:$AJ$3,0)
),
IF(AX$3="Attendance",
INDEX('Attendance Dump'!$E$2:$AI$400,
MATCH($A277,'Attendance Dump'!$B$2:$B$400,0),
MATCH(AX$2,'Attendance Dump'!$E$1:$AI$1,0)
),
INDEX('Active Hour''s Dump'!$D$3:$AH$337,
MATCH($C277,'Active Hour''s Dump'!$A$3:$A$337,0),
MATCH(AX$2,'Active Hour''s Dump'!$D$2:$AH$2,0)
))),"")</f>
        <v>1051.2460000000001</v>
      </c>
      <c r="AY277" s="13" t="str">
        <f>_xlfn.IFNA(IF(AY$3="Productivity",
INDEX('Productivity Dump'!$E$4:$AJ$500,
MATCH($A277,'Productivity Dump'!$A$4:$A$500,0),
MATCH(AY$2,'Productivity Dump'!$E$3:$AJ$3,0)
),
IF(AY$3="Attendance",
INDEX('Attendance Dump'!$E$2:$AI$400,
MATCH($A277,'Attendance Dump'!$B$2:$B$400,0),
MATCH(AY$2,'Attendance Dump'!$E$1:$AI$1,0)
),
INDEX('Active Hour''s Dump'!$D$3:$AH$337,
MATCH($C277,'Active Hour''s Dump'!$A$3:$A$337,0),
MATCH(AY$2,'Active Hour''s Dump'!$D$2:$AH$2,0)
))),"")</f>
        <v>P</v>
      </c>
      <c r="AZ277" s="54">
        <f>_xlfn.IFNA(IF(AZ$3="Productivity",
INDEX('Productivity Dump'!$E$4:$AJ$500,
MATCH($A277,'Productivity Dump'!$A$4:$A$500,0),
MATCH(AZ$2,'Productivity Dump'!$E$3:$AJ$3,0)
),
IF(AZ$3="Attendance",
INDEX('Attendance Dump'!$E$2:$AI$400,
MATCH($A277,'Attendance Dump'!$B$2:$B$400,0),
MATCH(AZ$2,'Attendance Dump'!$E$1:$AI$1,0)
),
INDEX('Active Hour''s Dump'!$D$3:$AH$337,
MATCH($C277,'Active Hour''s Dump'!$A$3:$A$337,0),
MATCH(AZ$2,'Active Hour''s Dump'!$D$2:$AH$2,0)
))),"")</f>
        <v>4.5833333333333304</v>
      </c>
      <c r="BA277" s="13">
        <f>_xlfn.IFNA(IF(BA$3="Productivity",
INDEX('Productivity Dump'!$E$4:$AJ$500,
MATCH($A277,'Productivity Dump'!$A$4:$A$500,0),
MATCH(BA$2,'Productivity Dump'!$E$3:$AJ$3,0)
),
IF(BA$3="Attendance",
INDEX('Attendance Dump'!$E$2:$AI$400,
MATCH($A277,'Attendance Dump'!$B$2:$B$400,0),
MATCH(BA$2,'Attendance Dump'!$E$1:$AI$1,0)
),
INDEX('Active Hour''s Dump'!$D$3:$AH$337,
MATCH($C277,'Active Hour''s Dump'!$A$3:$A$337,0),
MATCH(BA$2,'Active Hour''s Dump'!$D$2:$AH$2,0)
))),"")</f>
        <v>1004.1580000000004</v>
      </c>
      <c r="BB277" s="13" t="str">
        <f>_xlfn.IFNA(IF(BB$3="Productivity",
INDEX('Productivity Dump'!$E$4:$AJ$500,
MATCH($A277,'Productivity Dump'!$A$4:$A$500,0),
MATCH(BB$2,'Productivity Dump'!$E$3:$AJ$3,0)
),
IF(BB$3="Attendance",
INDEX('Attendance Dump'!$E$2:$AI$400,
MATCH($A277,'Attendance Dump'!$B$2:$B$400,0),
MATCH(BB$2,'Attendance Dump'!$E$1:$AI$1,0)
),
INDEX('Active Hour''s Dump'!$D$3:$AH$337,
MATCH($C277,'Active Hour''s Dump'!$A$3:$A$337,0),
MATCH(BB$2,'Active Hour''s Dump'!$D$2:$AH$2,0)
))),"")</f>
        <v>P</v>
      </c>
      <c r="BC277" s="54">
        <f>_xlfn.IFNA(IF(BC$3="Productivity",
INDEX('Productivity Dump'!$E$4:$AJ$500,
MATCH($A277,'Productivity Dump'!$A$4:$A$500,0),
MATCH(BC$2,'Productivity Dump'!$E$3:$AJ$3,0)
),
IF(BC$3="Attendance",
INDEX('Attendance Dump'!$E$2:$AI$400,
MATCH($A277,'Attendance Dump'!$B$2:$B$400,0),
MATCH(BC$2,'Attendance Dump'!$E$1:$AI$1,0)
),
INDEX('Active Hour''s Dump'!$D$3:$AH$337,
MATCH($C277,'Active Hour''s Dump'!$A$3:$A$337,0),
MATCH(BC$2,'Active Hour''s Dump'!$D$2:$AH$2,0)
))),"")</f>
        <v>4.25</v>
      </c>
      <c r="BD277" s="13">
        <f>_xlfn.IFNA(IF(BD$3="Productivity",
INDEX('Productivity Dump'!$E$4:$AJ$500,
MATCH($A277,'Productivity Dump'!$A$4:$A$500,0),
MATCH(BD$2,'Productivity Dump'!$E$3:$AJ$3,0)
),
IF(BD$3="Attendance",
INDEX('Attendance Dump'!$E$2:$AI$400,
MATCH($A277,'Attendance Dump'!$B$2:$B$400,0),
MATCH(BD$2,'Attendance Dump'!$E$1:$AI$1,0)
),
INDEX('Active Hour''s Dump'!$D$3:$AH$337,
MATCH($C277,'Active Hour''s Dump'!$A$3:$A$337,0),
MATCH(BD$2,'Active Hour''s Dump'!$D$2:$AH$2,0)
))),"")</f>
        <v>605.77000000000021</v>
      </c>
      <c r="BE277" s="13" t="str">
        <f>_xlfn.IFNA(IF(BE$3="Productivity",
INDEX('Productivity Dump'!$E$4:$AJ$500,
MATCH($A277,'Productivity Dump'!$A$4:$A$500,0),
MATCH(BE$2,'Productivity Dump'!$E$3:$AJ$3,0)
),
IF(BE$3="Attendance",
INDEX('Attendance Dump'!$E$2:$AI$400,
MATCH($A277,'Attendance Dump'!$B$2:$B$400,0),
MATCH(BE$2,'Attendance Dump'!$E$1:$AI$1,0)
),
INDEX('Active Hour''s Dump'!$D$3:$AH$337,
MATCH($C277,'Active Hour''s Dump'!$A$3:$A$337,0),
MATCH(BE$2,'Active Hour''s Dump'!$D$2:$AH$2,0)
))),"")</f>
        <v>P</v>
      </c>
      <c r="BF277" s="54">
        <f>_xlfn.IFNA(IF(BF$3="Productivity",
INDEX('Productivity Dump'!$E$4:$AJ$500,
MATCH($A277,'Productivity Dump'!$A$4:$A$500,0),
MATCH(BF$2,'Productivity Dump'!$E$3:$AJ$3,0)
),
IF(BF$3="Attendance",
INDEX('Attendance Dump'!$E$2:$AI$400,
MATCH($A277,'Attendance Dump'!$B$2:$B$400,0),
MATCH(BF$2,'Attendance Dump'!$E$1:$AI$1,0)
),
INDEX('Active Hour''s Dump'!$D$3:$AH$337,
MATCH($C277,'Active Hour''s Dump'!$A$3:$A$337,0),
MATCH(BF$2,'Active Hour''s Dump'!$D$2:$AH$2,0)
))),"")</f>
        <v>3.3333333333333299</v>
      </c>
      <c r="BG277" s="13">
        <f>_xlfn.IFNA(IF(BG$3="Productivity",
INDEX('Productivity Dump'!$E$4:$AJ$500,
MATCH($A277,'Productivity Dump'!$A$4:$A$500,0),
MATCH(BG$2,'Productivity Dump'!$E$3:$AJ$3,0)
),
IF(BG$3="Attendance",
INDEX('Attendance Dump'!$E$2:$AI$400,
MATCH($A277,'Attendance Dump'!$B$2:$B$400,0),
MATCH(BG$2,'Attendance Dump'!$E$1:$AI$1,0)
),
INDEX('Active Hour''s Dump'!$D$3:$AH$337,
MATCH($C277,'Active Hour''s Dump'!$A$3:$A$337,0),
MATCH(BG$2,'Active Hour''s Dump'!$D$2:$AH$2,0)
))),"")</f>
        <v>0</v>
      </c>
      <c r="BH277" s="13" t="str">
        <f>_xlfn.IFNA(IF(BH$3="Productivity",
INDEX('Productivity Dump'!$E$4:$AJ$500,
MATCH($A277,'Productivity Dump'!$A$4:$A$500,0),
MATCH(BH$2,'Productivity Dump'!$E$3:$AJ$3,0)
),
IF(BH$3="Attendance",
INDEX('Attendance Dump'!$E$2:$AI$400,
MATCH($A277,'Attendance Dump'!$B$2:$B$400,0),
MATCH(BH$2,'Attendance Dump'!$E$1:$AI$1,0)
),
INDEX('Active Hour''s Dump'!$D$3:$AH$337,
MATCH($C277,'Active Hour''s Dump'!$A$3:$A$337,0),
MATCH(BH$2,'Active Hour''s Dump'!$D$2:$AH$2,0)
))),"")</f>
        <v>WO</v>
      </c>
      <c r="BI277" s="54">
        <f>_xlfn.IFNA(IF(BI$3="Productivity",
INDEX('Productivity Dump'!$E$4:$AJ$500,
MATCH($A277,'Productivity Dump'!$A$4:$A$500,0),
MATCH(BI$2,'Productivity Dump'!$E$3:$AJ$3,0)
),
IF(BI$3="Attendance",
INDEX('Attendance Dump'!$E$2:$AI$400,
MATCH($A277,'Attendance Dump'!$B$2:$B$400,0),
MATCH(BI$2,'Attendance Dump'!$E$1:$AI$1,0)
),
INDEX('Active Hour''s Dump'!$D$3:$AH$337,
MATCH($C277,'Active Hour''s Dump'!$A$3:$A$337,0),
MATCH(BI$2,'Active Hour''s Dump'!$D$2:$AH$2,0)
))),"")</f>
        <v>0</v>
      </c>
      <c r="BJ277" s="13">
        <f>_xlfn.IFNA(IF(BJ$3="Productivity",
INDEX('Productivity Dump'!$E$4:$AJ$500,
MATCH($A277,'Productivity Dump'!$A$4:$A$500,0),
MATCH(BJ$2,'Productivity Dump'!$E$3:$AJ$3,0)
),
IF(BJ$3="Attendance",
INDEX('Attendance Dump'!$E$2:$AI$400,
MATCH($A277,'Attendance Dump'!$B$2:$B$400,0),
MATCH(BJ$2,'Attendance Dump'!$E$1:$AI$1,0)
),
INDEX('Active Hour''s Dump'!$D$3:$AH$337,
MATCH($C277,'Active Hour''s Dump'!$A$3:$A$337,0),
MATCH(BJ$2,'Active Hour''s Dump'!$D$2:$AH$2,0)
))),"")</f>
        <v>519.24599999999998</v>
      </c>
      <c r="BK277" s="13" t="str">
        <f>_xlfn.IFNA(IF(BK$3="Productivity",
INDEX('Productivity Dump'!$E$4:$AJ$500,
MATCH($A277,'Productivity Dump'!$A$4:$A$500,0),
MATCH(BK$2,'Productivity Dump'!$E$3:$AJ$3,0)
),
IF(BK$3="Attendance",
INDEX('Attendance Dump'!$E$2:$AI$400,
MATCH($A277,'Attendance Dump'!$B$2:$B$400,0),
MATCH(BK$2,'Attendance Dump'!$E$1:$AI$1,0)
),
INDEX('Active Hour''s Dump'!$D$3:$AH$337,
MATCH($C277,'Active Hour''s Dump'!$A$3:$A$337,0),
MATCH(BK$2,'Active Hour''s Dump'!$D$2:$AH$2,0)
))),"")</f>
        <v>P</v>
      </c>
      <c r="BL277" s="54">
        <f>_xlfn.IFNA(IF(BL$3="Productivity",
INDEX('Productivity Dump'!$E$4:$AJ$500,
MATCH($A277,'Productivity Dump'!$A$4:$A$500,0),
MATCH(BL$2,'Productivity Dump'!$E$3:$AJ$3,0)
),
IF(BL$3="Attendance",
INDEX('Attendance Dump'!$E$2:$AI$400,
MATCH($A277,'Attendance Dump'!$B$2:$B$400,0),
MATCH(BL$2,'Attendance Dump'!$E$1:$AI$1,0)
),
INDEX('Active Hour''s Dump'!$D$3:$AH$337,
MATCH($C277,'Active Hour''s Dump'!$A$3:$A$337,0),
MATCH(BL$2,'Active Hour''s Dump'!$D$2:$AH$2,0)
))),"")</f>
        <v>2.8333333333333299</v>
      </c>
      <c r="BM277" s="13">
        <f>_xlfn.IFNA(IF(BM$3="Productivity",
INDEX('Productivity Dump'!$E$4:$AJ$500,
MATCH($A277,'Productivity Dump'!$A$4:$A$500,0),
MATCH(BM$2,'Productivity Dump'!$E$3:$AJ$3,0)
),
IF(BM$3="Attendance",
INDEX('Attendance Dump'!$E$2:$AI$400,
MATCH($A277,'Attendance Dump'!$B$2:$B$400,0),
MATCH(BM$2,'Attendance Dump'!$E$1:$AI$1,0)
),
INDEX('Active Hour''s Dump'!$D$3:$AH$337,
MATCH($C277,'Active Hour''s Dump'!$A$3:$A$337,0),
MATCH(BM$2,'Active Hour''s Dump'!$D$2:$AH$2,0)
))),"")</f>
        <v>1086.941</v>
      </c>
      <c r="BN277" s="13" t="str">
        <f>_xlfn.IFNA(IF(BN$3="Productivity",
INDEX('Productivity Dump'!$E$4:$AJ$500,
MATCH($A277,'Productivity Dump'!$A$4:$A$500,0),
MATCH(BN$2,'Productivity Dump'!$E$3:$AJ$3,0)
),
IF(BN$3="Attendance",
INDEX('Attendance Dump'!$E$2:$AI$400,
MATCH($A277,'Attendance Dump'!$B$2:$B$400,0),
MATCH(BN$2,'Attendance Dump'!$E$1:$AI$1,0)
),
INDEX('Active Hour''s Dump'!$D$3:$AH$337,
MATCH($C277,'Active Hour''s Dump'!$A$3:$A$337,0),
MATCH(BN$2,'Active Hour''s Dump'!$D$2:$AH$2,0)
))),"")</f>
        <v>P</v>
      </c>
      <c r="BO277" s="54">
        <f>_xlfn.IFNA(IF(BO$3="Productivity",
INDEX('Productivity Dump'!$E$4:$AJ$500,
MATCH($A277,'Productivity Dump'!$A$4:$A$500,0),
MATCH(BO$2,'Productivity Dump'!$E$3:$AJ$3,0)
),
IF(BO$3="Attendance",
INDEX('Attendance Dump'!$E$2:$AI$400,
MATCH($A277,'Attendance Dump'!$B$2:$B$400,0),
MATCH(BO$2,'Attendance Dump'!$E$1:$AI$1,0)
),
INDEX('Active Hour''s Dump'!$D$3:$AH$337,
MATCH($C277,'Active Hour''s Dump'!$A$3:$A$337,0),
MATCH(BO$2,'Active Hour''s Dump'!$D$2:$AH$2,0)
))),"")</f>
        <v>5.6666666666666696</v>
      </c>
      <c r="BP277" s="13">
        <f>_xlfn.IFNA(IF(BP$3="Productivity",
INDEX('Productivity Dump'!$E$4:$AJ$500,
MATCH($A277,'Productivity Dump'!$A$4:$A$500,0),
MATCH(BP$2,'Productivity Dump'!$E$3:$AJ$3,0)
),
IF(BP$3="Attendance",
INDEX('Attendance Dump'!$E$2:$AI$400,
MATCH($A277,'Attendance Dump'!$B$2:$B$400,0),
MATCH(BP$2,'Attendance Dump'!$E$1:$AI$1,0)
),
INDEX('Active Hour''s Dump'!$D$3:$AH$337,
MATCH($C277,'Active Hour''s Dump'!$A$3:$A$337,0),
MATCH(BP$2,'Active Hour''s Dump'!$D$2:$AH$2,0)
))),"")</f>
        <v>1049.6680000000001</v>
      </c>
      <c r="BQ277" s="13" t="str">
        <f>_xlfn.IFNA(IF(BQ$3="Productivity",
INDEX('Productivity Dump'!$E$4:$AJ$500,
MATCH($A277,'Productivity Dump'!$A$4:$A$500,0),
MATCH(BQ$2,'Productivity Dump'!$E$3:$AJ$3,0)
),
IF(BQ$3="Attendance",
INDEX('Attendance Dump'!$E$2:$AI$400,
MATCH($A277,'Attendance Dump'!$B$2:$B$400,0),
MATCH(BQ$2,'Attendance Dump'!$E$1:$AI$1,0)
),
INDEX('Active Hour''s Dump'!$D$3:$AH$337,
MATCH($C277,'Active Hour''s Dump'!$A$3:$A$337,0),
MATCH(BQ$2,'Active Hour''s Dump'!$D$2:$AH$2,0)
))),"")</f>
        <v>P</v>
      </c>
      <c r="BR277" s="54">
        <f>_xlfn.IFNA(IF(BR$3="Productivity",
INDEX('Productivity Dump'!$E$4:$AJ$500,
MATCH($A277,'Productivity Dump'!$A$4:$A$500,0),
MATCH(BR$2,'Productivity Dump'!$E$3:$AJ$3,0)
),
IF(BR$3="Attendance",
INDEX('Attendance Dump'!$E$2:$AI$400,
MATCH($A277,'Attendance Dump'!$B$2:$B$400,0),
MATCH(BR$2,'Attendance Dump'!$E$1:$AI$1,0)
),
INDEX('Active Hour''s Dump'!$D$3:$AH$337,
MATCH($C277,'Active Hour''s Dump'!$A$3:$A$337,0),
MATCH(BR$2,'Active Hour''s Dump'!$D$2:$AH$2,0)
))),"")</f>
        <v>6.25</v>
      </c>
      <c r="BS277" s="13">
        <f>_xlfn.IFNA(IF(BS$3="Productivity",
INDEX('Productivity Dump'!$E$4:$AJ$500,
MATCH($A277,'Productivity Dump'!$A$4:$A$500,0),
MATCH(BS$2,'Productivity Dump'!$E$3:$AJ$3,0)
),
IF(BS$3="Attendance",
INDEX('Attendance Dump'!$E$2:$AI$400,
MATCH($A277,'Attendance Dump'!$B$2:$B$400,0),
MATCH(BS$2,'Attendance Dump'!$E$1:$AI$1,0)
),
INDEX('Active Hour''s Dump'!$D$3:$AH$337,
MATCH($C277,'Active Hour''s Dump'!$A$3:$A$337,0),
MATCH(BS$2,'Active Hour''s Dump'!$D$2:$AH$2,0)
))),"")</f>
        <v>1161.5530000000001</v>
      </c>
      <c r="BT277" s="13" t="str">
        <f>_xlfn.IFNA(IF(BT$3="Productivity",
INDEX('Productivity Dump'!$E$4:$AJ$500,
MATCH($A277,'Productivity Dump'!$A$4:$A$500,0),
MATCH(BT$2,'Productivity Dump'!$E$3:$AJ$3,0)
),
IF(BT$3="Attendance",
INDEX('Attendance Dump'!$E$2:$AI$400,
MATCH($A277,'Attendance Dump'!$B$2:$B$400,0),
MATCH(BT$2,'Attendance Dump'!$E$1:$AI$1,0)
),
INDEX('Active Hour''s Dump'!$D$3:$AH$337,
MATCH($C277,'Active Hour''s Dump'!$A$3:$A$337,0),
MATCH(BT$2,'Active Hour''s Dump'!$D$2:$AH$2,0)
))),"")</f>
        <v>H(P)</v>
      </c>
      <c r="BU277" s="54">
        <f>_xlfn.IFNA(IF(BU$3="Productivity",
INDEX('Productivity Dump'!$E$4:$AJ$500,
MATCH($A277,'Productivity Dump'!$A$4:$A$500,0),
MATCH(BU$2,'Productivity Dump'!$E$3:$AJ$3,0)
),
IF(BU$3="Attendance",
INDEX('Attendance Dump'!$E$2:$AI$400,
MATCH($A277,'Attendance Dump'!$B$2:$B$400,0),
MATCH(BU$2,'Attendance Dump'!$E$1:$AI$1,0)
),
INDEX('Active Hour''s Dump'!$D$3:$AH$337,
MATCH($C277,'Active Hour''s Dump'!$A$3:$A$337,0),
MATCH(BU$2,'Active Hour''s Dump'!$D$2:$AH$2,0)
))),"")</f>
        <v>5.6666666666666696</v>
      </c>
      <c r="BV277" s="13">
        <f>_xlfn.IFNA(IF(BV$3="Productivity",
INDEX('Productivity Dump'!$E$4:$AJ$500,
MATCH($A277,'Productivity Dump'!$A$4:$A$500,0),
MATCH(BV$2,'Productivity Dump'!$E$3:$AJ$3,0)
),
IF(BV$3="Attendance",
INDEX('Attendance Dump'!$E$2:$AI$400,
MATCH($A277,'Attendance Dump'!$B$2:$B$400,0),
MATCH(BV$2,'Attendance Dump'!$E$1:$AI$1,0)
),
INDEX('Active Hour''s Dump'!$D$3:$AH$337,
MATCH($C277,'Active Hour''s Dump'!$A$3:$A$337,0),
MATCH(BV$2,'Active Hour''s Dump'!$D$2:$AH$2,0)
))),"")</f>
        <v>0</v>
      </c>
      <c r="BW277" s="13" t="str">
        <f>_xlfn.IFNA(IF(BW$3="Productivity",
INDEX('Productivity Dump'!$E$4:$AJ$500,
MATCH($A277,'Productivity Dump'!$A$4:$A$500,0),
MATCH(BW$2,'Productivity Dump'!$E$3:$AJ$3,0)
),
IF(BW$3="Attendance",
INDEX('Attendance Dump'!$E$2:$AI$400,
MATCH($A277,'Attendance Dump'!$B$2:$B$400,0),
MATCH(BW$2,'Attendance Dump'!$E$1:$AI$1,0)
),
INDEX('Active Hour''s Dump'!$D$3:$AH$337,
MATCH($C277,'Active Hour''s Dump'!$A$3:$A$337,0),
MATCH(BW$2,'Active Hour''s Dump'!$D$2:$AH$2,0)
))),"")</f>
        <v>CO</v>
      </c>
      <c r="BX277" s="54">
        <f>_xlfn.IFNA(IF(BX$3="Productivity",
INDEX('Productivity Dump'!$E$4:$AJ$500,
MATCH($A277,'Productivity Dump'!$A$4:$A$500,0),
MATCH(BX$2,'Productivity Dump'!$E$3:$AJ$3,0)
),
IF(BX$3="Attendance",
INDEX('Attendance Dump'!$E$2:$AI$400,
MATCH($A277,'Attendance Dump'!$B$2:$B$400,0),
MATCH(BX$2,'Attendance Dump'!$E$1:$AI$1,0)
),
INDEX('Active Hour''s Dump'!$D$3:$AH$337,
MATCH($C277,'Active Hour''s Dump'!$A$3:$A$337,0),
MATCH(BX$2,'Active Hour''s Dump'!$D$2:$AH$2,0)
))),"")</f>
        <v>0</v>
      </c>
      <c r="BY277" s="13">
        <f>_xlfn.IFNA(IF(BY$3="Productivity",
INDEX('Productivity Dump'!$E$4:$AJ$500,
MATCH($A277,'Productivity Dump'!$A$4:$A$500,0),
MATCH(BY$2,'Productivity Dump'!$E$3:$AJ$3,0)
),
IF(BY$3="Attendance",
INDEX('Attendance Dump'!$E$2:$AI$400,
MATCH($A277,'Attendance Dump'!$B$2:$B$400,0),
MATCH(BY$2,'Attendance Dump'!$E$1:$AI$1,0)
),
INDEX('Active Hour''s Dump'!$D$3:$AH$337,
MATCH($C277,'Active Hour''s Dump'!$A$3:$A$337,0),
MATCH(BY$2,'Active Hour''s Dump'!$D$2:$AH$2,0)
))),"")</f>
        <v>0</v>
      </c>
      <c r="BZ277" s="13" t="str">
        <f>_xlfn.IFNA(IF(BZ$3="Productivity",
INDEX('Productivity Dump'!$E$4:$AJ$500,
MATCH($A277,'Productivity Dump'!$A$4:$A$500,0),
MATCH(BZ$2,'Productivity Dump'!$E$3:$AJ$3,0)
),
IF(BZ$3="Attendance",
INDEX('Attendance Dump'!$E$2:$AI$400,
MATCH($A277,'Attendance Dump'!$B$2:$B$400,0),
MATCH(BZ$2,'Attendance Dump'!$E$1:$AI$1,0)
),
INDEX('Active Hour''s Dump'!$D$3:$AH$337,
MATCH($C277,'Active Hour''s Dump'!$A$3:$A$337,0),
MATCH(BZ$2,'Active Hour''s Dump'!$D$2:$AH$2,0)
))),"")</f>
        <v>DL</v>
      </c>
      <c r="CA277" s="54">
        <f>_xlfn.IFNA(IF(CA$3="Productivity",
INDEX('Productivity Dump'!$E$4:$AJ$500,
MATCH($A277,'Productivity Dump'!$A$4:$A$500,0),
MATCH(CA$2,'Productivity Dump'!$E$3:$AJ$3,0)
),
IF(CA$3="Attendance",
INDEX('Attendance Dump'!$E$2:$AI$400,
MATCH($A277,'Attendance Dump'!$B$2:$B$400,0),
MATCH(CA$2,'Attendance Dump'!$E$1:$AI$1,0)
),
INDEX('Active Hour''s Dump'!$D$3:$AH$337,
MATCH($C277,'Active Hour''s Dump'!$A$3:$A$337,0),
MATCH(CA$2,'Active Hour''s Dump'!$D$2:$AH$2,0)
))),"")</f>
        <v>0</v>
      </c>
      <c r="CB277" s="13">
        <f>_xlfn.IFNA(IF(CB$3="Productivity",
INDEX('Productivity Dump'!$E$4:$AJ$500,
MATCH($A277,'Productivity Dump'!$A$4:$A$500,0),
MATCH(CB$2,'Productivity Dump'!$E$3:$AJ$3,0)
),
IF(CB$3="Attendance",
INDEX('Attendance Dump'!$E$2:$AI$400,
MATCH($A277,'Attendance Dump'!$B$2:$B$400,0),
MATCH(CB$2,'Attendance Dump'!$E$1:$AI$1,0)
),
INDEX('Active Hour''s Dump'!$D$3:$AH$337,
MATCH($C277,'Active Hour''s Dump'!$A$3:$A$337,0),
MATCH(CB$2,'Active Hour''s Dump'!$D$2:$AH$2,0)
))),"")</f>
        <v>0</v>
      </c>
      <c r="CC277" s="13" t="str">
        <f>_xlfn.IFNA(IF(CC$3="Productivity",
INDEX('Productivity Dump'!$E$4:$AJ$500,
MATCH($A277,'Productivity Dump'!$A$4:$A$500,0),
MATCH(CC$2,'Productivity Dump'!$E$3:$AJ$3,0)
),
IF(CC$3="Attendance",
INDEX('Attendance Dump'!$E$2:$AI$400,
MATCH($A277,'Attendance Dump'!$B$2:$B$400,0),
MATCH(CC$2,'Attendance Dump'!$E$1:$AI$1,0)
),
INDEX('Active Hour''s Dump'!$D$3:$AH$337,
MATCH($C277,'Active Hour''s Dump'!$A$3:$A$337,0),
MATCH(CC$2,'Active Hour''s Dump'!$D$2:$AH$2,0)
))),"")</f>
        <v>WO</v>
      </c>
      <c r="CD277" s="54">
        <f>_xlfn.IFNA(IF(CD$3="Productivity",
INDEX('Productivity Dump'!$E$4:$AJ$500,
MATCH($A277,'Productivity Dump'!$A$4:$A$500,0),
MATCH(CD$2,'Productivity Dump'!$E$3:$AJ$3,0)
),
IF(CD$3="Attendance",
INDEX('Attendance Dump'!$E$2:$AI$400,
MATCH($A277,'Attendance Dump'!$B$2:$B$400,0),
MATCH(CD$2,'Attendance Dump'!$E$1:$AI$1,0)
),
INDEX('Active Hour''s Dump'!$D$3:$AH$337,
MATCH($C277,'Active Hour''s Dump'!$A$3:$A$337,0),
MATCH(CD$2,'Active Hour''s Dump'!$D$2:$AH$2,0)
))),"")</f>
        <v>0</v>
      </c>
      <c r="CE277" s="13">
        <f>_xlfn.IFNA(IF(CE$3="Productivity",
INDEX('Productivity Dump'!$E$4:$AJ$500,
MATCH($A277,'Productivity Dump'!$A$4:$A$500,0),
MATCH(CE$2,'Productivity Dump'!$E$3:$AJ$3,0)
),
IF(CE$3="Attendance",
INDEX('Attendance Dump'!$E$2:$AI$400,
MATCH($A277,'Attendance Dump'!$B$2:$B$400,0),
MATCH(CE$2,'Attendance Dump'!$E$1:$AI$1,0)
),
INDEX('Active Hour''s Dump'!$D$3:$AH$337,
MATCH($C277,'Active Hour''s Dump'!$A$3:$A$337,0),
MATCH(CE$2,'Active Hour''s Dump'!$D$2:$AH$2,0)
))),"")</f>
        <v>583.07399999999996</v>
      </c>
      <c r="CF277" s="13" t="str">
        <f>_xlfn.IFNA(IF(CF$3="Productivity",
INDEX('Productivity Dump'!$E$4:$AJ$500,
MATCH($A277,'Productivity Dump'!$A$4:$A$500,0),
MATCH(CF$2,'Productivity Dump'!$E$3:$AJ$3,0)
),
IF(CF$3="Attendance",
INDEX('Attendance Dump'!$E$2:$AI$400,
MATCH($A277,'Attendance Dump'!$B$2:$B$400,0),
MATCH(CF$2,'Attendance Dump'!$E$1:$AI$1,0)
),
INDEX('Active Hour''s Dump'!$D$3:$AH$337,
MATCH($C277,'Active Hour''s Dump'!$A$3:$A$337,0),
MATCH(CF$2,'Active Hour''s Dump'!$D$2:$AH$2,0)
))),"")</f>
        <v>P</v>
      </c>
      <c r="CG277" s="54">
        <f>_xlfn.IFNA(IF(CG$3="Productivity",
INDEX('Productivity Dump'!$E$4:$AJ$500,
MATCH($A277,'Productivity Dump'!$A$4:$A$500,0),
MATCH(CG$2,'Productivity Dump'!$E$3:$AJ$3,0)
),
IF(CG$3="Attendance",
INDEX('Attendance Dump'!$E$2:$AI$400,
MATCH($A277,'Attendance Dump'!$B$2:$B$400,0),
MATCH(CG$2,'Attendance Dump'!$E$1:$AI$1,0)
),
INDEX('Active Hour''s Dump'!$D$3:$AH$337,
MATCH($C277,'Active Hour''s Dump'!$A$3:$A$337,0),
MATCH(CG$2,'Active Hour''s Dump'!$D$2:$AH$2,0)
))),"")</f>
        <v>2.9166666666666701</v>
      </c>
      <c r="CH277" s="13">
        <f>_xlfn.IFNA(IF(CH$3="Productivity",
INDEX('Productivity Dump'!$E$4:$AJ$500,
MATCH($A277,'Productivity Dump'!$A$4:$A$500,0),
MATCH(CH$2,'Productivity Dump'!$E$3:$AJ$3,0)
),
IF(CH$3="Attendance",
INDEX('Attendance Dump'!$E$2:$AI$400,
MATCH($A277,'Attendance Dump'!$B$2:$B$400,0),
MATCH(CH$2,'Attendance Dump'!$E$1:$AI$1,0)
),
INDEX('Active Hour''s Dump'!$D$3:$AH$337,
MATCH($C277,'Active Hour''s Dump'!$A$3:$A$337,0),
MATCH(CH$2,'Active Hour''s Dump'!$D$2:$AH$2,0)
))),"")</f>
        <v>1017.236</v>
      </c>
      <c r="CI277" s="13" t="str">
        <f>_xlfn.IFNA(IF(CI$3="Productivity",
INDEX('Productivity Dump'!$E$4:$AJ$500,
MATCH($A277,'Productivity Dump'!$A$4:$A$500,0),
MATCH(CI$2,'Productivity Dump'!$E$3:$AJ$3,0)
),
IF(CI$3="Attendance",
INDEX('Attendance Dump'!$E$2:$AI$400,
MATCH($A277,'Attendance Dump'!$B$2:$B$400,0),
MATCH(CI$2,'Attendance Dump'!$E$1:$AI$1,0)
),
INDEX('Active Hour''s Dump'!$D$3:$AH$337,
MATCH($C277,'Active Hour''s Dump'!$A$3:$A$337,0),
MATCH(CI$2,'Active Hour''s Dump'!$D$2:$AH$2,0)
))),"")</f>
        <v>P</v>
      </c>
      <c r="CJ277" s="54">
        <f>_xlfn.IFNA(IF(CJ$3="Productivity",
INDEX('Productivity Dump'!$E$4:$AJ$500,
MATCH($A277,'Productivity Dump'!$A$4:$A$500,0),
MATCH(CJ$2,'Productivity Dump'!$E$3:$AJ$3,0)
),
IF(CJ$3="Attendance",
INDEX('Attendance Dump'!$E$2:$AI$400,
MATCH($A277,'Attendance Dump'!$B$2:$B$400,0),
MATCH(CJ$2,'Attendance Dump'!$E$1:$AI$1,0)
),
INDEX('Active Hour''s Dump'!$D$3:$AH$337,
MATCH($C277,'Active Hour''s Dump'!$A$3:$A$337,0),
MATCH(CJ$2,'Active Hour''s Dump'!$D$2:$AH$2,0)
))),"")</f>
        <v>4.3333333333333304</v>
      </c>
      <c r="CK277" s="13">
        <f>_xlfn.IFNA(IF(CK$3="Productivity",
INDEX('Productivity Dump'!$E$4:$AJ$500,
MATCH($A277,'Productivity Dump'!$A$4:$A$500,0),
MATCH(CK$2,'Productivity Dump'!$E$3:$AJ$3,0)
),
IF(CK$3="Attendance",
INDEX('Attendance Dump'!$E$2:$AI$400,
MATCH($A277,'Attendance Dump'!$B$2:$B$400,0),
MATCH(CK$2,'Attendance Dump'!$E$1:$AI$1,0)
),
INDEX('Active Hour''s Dump'!$D$3:$AH$337,
MATCH($C277,'Active Hour''s Dump'!$A$3:$A$337,0),
MATCH(CK$2,'Active Hour''s Dump'!$D$2:$AH$2,0)
))),"")</f>
        <v>956.5780000000002</v>
      </c>
      <c r="CL277" s="13" t="str">
        <f>_xlfn.IFNA(IF(CL$3="Productivity",
INDEX('Productivity Dump'!$E$4:$AJ$500,
MATCH($A277,'Productivity Dump'!$A$4:$A$500,0),
MATCH(CL$2,'Productivity Dump'!$E$3:$AJ$3,0)
),
IF(CL$3="Attendance",
INDEX('Attendance Dump'!$E$2:$AI$400,
MATCH($A277,'Attendance Dump'!$B$2:$B$400,0),
MATCH(CL$2,'Attendance Dump'!$E$1:$AI$1,0)
),
INDEX('Active Hour''s Dump'!$D$3:$AH$337,
MATCH($C277,'Active Hour''s Dump'!$A$3:$A$337,0),
MATCH(CL$2,'Active Hour''s Dump'!$D$2:$AH$2,0)
))),"")</f>
        <v>P</v>
      </c>
      <c r="CM277" s="54">
        <f>_xlfn.IFNA(IF(CM$3="Productivity",
INDEX('Productivity Dump'!$E$4:$AJ$500,
MATCH($A277,'Productivity Dump'!$A$4:$A$500,0),
MATCH(CM$2,'Productivity Dump'!$E$3:$AJ$3,0)
),
IF(CM$3="Attendance",
INDEX('Attendance Dump'!$E$2:$AI$400,
MATCH($A277,'Attendance Dump'!$B$2:$B$400,0),
MATCH(CM$2,'Attendance Dump'!$E$1:$AI$1,0)
),
INDEX('Active Hour''s Dump'!$D$3:$AH$337,
MATCH($C277,'Active Hour''s Dump'!$A$3:$A$337,0),
MATCH(CM$2,'Active Hour''s Dump'!$D$2:$AH$2,0)
))),"")</f>
        <v>4.9166666666666696</v>
      </c>
      <c r="CN277" s="13">
        <f>_xlfn.IFNA(IF(CN$3="Productivity",
INDEX('Productivity Dump'!$E$4:$AJ$500,
MATCH($A277,'Productivity Dump'!$A$4:$A$500,0),
MATCH(CN$2,'Productivity Dump'!$E$3:$AJ$3,0)
),
IF(CN$3="Attendance",
INDEX('Attendance Dump'!$E$2:$AI$400,
MATCH($A277,'Attendance Dump'!$B$2:$B$400,0),
MATCH(CN$2,'Attendance Dump'!$E$1:$AI$1,0)
),
INDEX('Active Hour''s Dump'!$D$3:$AH$337,
MATCH($C277,'Active Hour''s Dump'!$A$3:$A$337,0),
MATCH(CN$2,'Active Hour''s Dump'!$D$2:$AH$2,0)
))),"")</f>
        <v>0</v>
      </c>
      <c r="CO277" s="13">
        <f>_xlfn.IFNA(IF(CO$3="Productivity",
INDEX('Productivity Dump'!$E$4:$AJ$500,
MATCH($A277,'Productivity Dump'!$A$4:$A$500,0),
MATCH(CO$2,'Productivity Dump'!$E$3:$AJ$3,0)
),
IF(CO$3="Attendance",
INDEX('Attendance Dump'!$E$2:$AI$400,
MATCH($A277,'Attendance Dump'!$B$2:$B$400,0),
MATCH(CO$2,'Attendance Dump'!$E$1:$AI$1,0)
),
INDEX('Active Hour''s Dump'!$D$3:$AH$337,
MATCH($C277,'Active Hour''s Dump'!$A$3:$A$337,0),
MATCH(CO$2,'Active Hour''s Dump'!$D$2:$AH$2,0)
))),"")</f>
        <v>0</v>
      </c>
      <c r="CP277" s="54">
        <f>_xlfn.IFNA(IF(CP$3="Productivity",
INDEX('Productivity Dump'!$E$4:$AJ$500,
MATCH($A277,'Productivity Dump'!$A$4:$A$500,0),
MATCH(CP$2,'Productivity Dump'!$E$3:$AJ$3,0)
),
IF(CP$3="Attendance",
INDEX('Attendance Dump'!$E$2:$AI$400,
MATCH($A277,'Attendance Dump'!$B$2:$B$400,0),
MATCH(CP$2,'Attendance Dump'!$E$1:$AI$1,0)
),
INDEX('Active Hour''s Dump'!$D$3:$AH$337,
MATCH($C277,'Active Hour''s Dump'!$A$3:$A$337,0),
MATCH(CP$2,'Active Hour''s Dump'!$D$2:$AH$2,0)
))),"")</f>
        <v>0</v>
      </c>
      <c r="CQ277" s="13">
        <f>_xlfn.IFNA(IF(CQ$3="Productivity",
INDEX('Productivity Dump'!$E$4:$AJ$500,
MATCH($A277,'Productivity Dump'!$A$4:$A$500,0),
MATCH(CQ$2,'Productivity Dump'!$E$3:$AJ$3,0)
),
IF(CQ$3="Attendance",
INDEX('Attendance Dump'!$E$2:$AI$400,
MATCH($A277,'Attendance Dump'!$B$2:$B$400,0),
MATCH(CQ$2,'Attendance Dump'!$E$1:$AI$1,0)
),
INDEX('Active Hour''s Dump'!$D$3:$AH$337,
MATCH($C277,'Active Hour''s Dump'!$A$3:$A$337,0),
MATCH(CQ$2,'Active Hour''s Dump'!$D$2:$AH$2,0)
))),"")</f>
        <v>0</v>
      </c>
      <c r="CR277" s="13">
        <f>_xlfn.IFNA(IF(CR$3="Productivity",
INDEX('Productivity Dump'!$E$4:$AJ$500,
MATCH($A277,'Productivity Dump'!$A$4:$A$500,0),
MATCH(CR$2,'Productivity Dump'!$E$3:$AJ$3,0)
),
IF(CR$3="Attendance",
INDEX('Attendance Dump'!$E$2:$AI$400,
MATCH($A277,'Attendance Dump'!$B$2:$B$400,0),
MATCH(CR$2,'Attendance Dump'!$E$1:$AI$1,0)
),
INDEX('Active Hour''s Dump'!$D$3:$AH$337,
MATCH($C277,'Active Hour''s Dump'!$A$3:$A$337,0),
MATCH(CR$2,'Active Hour''s Dump'!$D$2:$AH$2,0)
))),"")</f>
        <v>0</v>
      </c>
      <c r="CS277" s="54">
        <f>_xlfn.IFNA(IF(CS$3="Productivity",
INDEX('Productivity Dump'!$E$4:$AJ$500,
MATCH($A277,'Productivity Dump'!$A$4:$A$500,0),
MATCH(CS$2,'Productivity Dump'!$E$3:$AJ$3,0)
),
IF(CS$3="Attendance",
INDEX('Attendance Dump'!$E$2:$AI$400,
MATCH($A277,'Attendance Dump'!$B$2:$B$400,0),
MATCH(CS$2,'Attendance Dump'!$E$1:$AI$1,0)
),
INDEX('Active Hour''s Dump'!$D$3:$AH$337,
MATCH($C277,'Active Hour''s Dump'!$A$3:$A$337,0),
MATCH(CS$2,'Active Hour''s Dump'!$D$2:$AH$2,0)
))),"")</f>
        <v>0</v>
      </c>
      <c r="CT277" s="13">
        <f>_xlfn.IFNA(IF(CT$3="Productivity",
INDEX('Productivity Dump'!$E$4:$AJ$500,
MATCH($A277,'Productivity Dump'!$A$4:$A$500,0),
MATCH(CT$2,'Productivity Dump'!$E$3:$AJ$3,0)
),
IF(CT$3="Attendance",
INDEX('Attendance Dump'!$E$2:$AI$400,
MATCH($A277,'Attendance Dump'!$B$2:$B$400,0),
MATCH(CT$2,'Attendance Dump'!$E$1:$AI$1,0)
),
INDEX('Active Hour''s Dump'!$D$3:$AH$337,
MATCH($C277,'Active Hour''s Dump'!$A$3:$A$337,0),
MATCH(CT$2,'Active Hour''s Dump'!$D$2:$AH$2,0)
))),"")</f>
        <v>0</v>
      </c>
      <c r="CU277" s="13">
        <f>_xlfn.IFNA(IF(CU$3="Productivity",
INDEX('Productivity Dump'!$E$4:$AJ$500,
MATCH($A277,'Productivity Dump'!$A$4:$A$500,0),
MATCH(CU$2,'Productivity Dump'!$E$3:$AJ$3,0)
),
IF(CU$3="Attendance",
INDEX('Attendance Dump'!$E$2:$AI$400,
MATCH($A277,'Attendance Dump'!$B$2:$B$400,0),
MATCH(CU$2,'Attendance Dump'!$E$1:$AI$1,0)
),
INDEX('Active Hour''s Dump'!$D$3:$AH$337,
MATCH($C277,'Active Hour''s Dump'!$A$3:$A$337,0),
MATCH(CU$2,'Active Hour''s Dump'!$D$2:$AH$2,0)
))),"")</f>
        <v>0</v>
      </c>
      <c r="CV277" s="54">
        <f>_xlfn.IFNA(IF(CV$3="Productivity",
INDEX('Productivity Dump'!$E$4:$AJ$500,
MATCH($A277,'Productivity Dump'!$A$4:$A$500,0),
MATCH(CV$2,'Productivity Dump'!$E$3:$AJ$3,0)
),
IF(CV$3="Attendance",
INDEX('Attendance Dump'!$E$2:$AI$400,
MATCH($A277,'Attendance Dump'!$B$2:$B$400,0),
MATCH(CV$2,'Attendance Dump'!$E$1:$AI$1,0)
),
INDEX('Active Hour''s Dump'!$D$3:$AH$337,
MATCH($C277,'Active Hour''s Dump'!$A$3:$A$337,0),
MATCH(CV$2,'Active Hour''s Dump'!$D$2:$AH$2,0)
))),"")</f>
        <v>0</v>
      </c>
      <c r="CW277" s="13"/>
      <c r="CX277" s="13"/>
      <c r="CY277" s="54"/>
      <c r="DA277" s="57">
        <f t="shared" si="87"/>
        <v>105.66666666666667</v>
      </c>
      <c r="DB277" s="35">
        <f t="shared" si="88"/>
        <v>20303.227000000003</v>
      </c>
      <c r="DC277" s="35">
        <f t="shared" si="91"/>
        <v>0</v>
      </c>
      <c r="DD277" s="35">
        <f t="shared" ca="1" si="92"/>
        <v>0</v>
      </c>
      <c r="DF277" s="32" cm="1">
        <f t="array" ref="DF277">SUMPRODUCT(
    (MOD(COLUMN(H277:CV277) - COLUMN(H277), 3) = 0) *
    (H277:CV277 = 0) *
    (I277:CW277 = "P") *
    (COUNTIF(UKHoliday, H$2:CV$2) = 0)
)</f>
        <v>0</v>
      </c>
      <c r="DG277" s="33" cm="1">
        <f t="array" ref="DG277">SUMPRODUCT(
  (MOD(COLUMN(H277:CV277) - COLUMN(H277), 3) = 0) *
  (H277:CV277 &gt; 0) *
  (H277:CV277 &lt; 0.5 * IF(((WEEKDAY(H$2:CV$2, 2) = 1) + (WEEKDAY(H$2:CV$2, 2) = 6)), G277, F277)) *
  (I277:CW277 = "P") *
  (COUNTIF(UKHoliday, H$2:CV$2) = 0)
)</f>
        <v>0</v>
      </c>
      <c r="DH277" s="33" cm="1">
        <f t="array" ref="DH277">SUMPRODUCT(
  (MOD(COLUMN(H277:CV277) - COLUMN(H277), 3) = 0) *
  (H277:CV277 &gt; 0.5 * IF(((WEEKDAY(H$2:CV$2, 2) = 1) + (WEEKDAY(H$2:CV$2, 2) = 6)), $G277, $F277)) *
  (H277:CV277 &lt; 0.8 * IF(((WEEKDAY(H$2:CV$2, 2) = 1) + (WEEKDAY(H$2:CV$2, 2) = 6)), $G277, $F277)) *
  (I277:CW277 = "P") *
  (COUNTIF(UKHoliday, H$2:CV$2) = 0)
)</f>
        <v>0</v>
      </c>
      <c r="DI277" s="33" cm="1">
        <f t="array" ref="DI277">SUMPRODUCT(
  (MOD(COLUMN(H277:CV277) - COLUMN(H277), 3) = 0) *
  (H277:CV277 &gt; 0.8 * IF(((WEEKDAY(H$2:CV$2, 2) = 1) + (WEEKDAY(H$2:CV$2, 2) = 6)), $G277, $F277)) *
  (H277:CV277 &lt; 1 * IF(((WEEKDAY(H$2:CV$2, 2) = 1) + (WEEKDAY(H$2:CV$2, 2) = 6)), $G277, $F277)) *
  (I277:CW277 = "P") *
  (COUNTIF(UKHoliday, H$2:CV$2) = 0)
)</f>
        <v>0</v>
      </c>
    </row>
    <row r="278" spans="1:113" x14ac:dyDescent="0.3">
      <c r="A278" s="8" t="s">
        <v>382</v>
      </c>
      <c r="B278" s="36" t="s">
        <v>381</v>
      </c>
      <c r="C278" s="9" t="s">
        <v>861</v>
      </c>
      <c r="D278" s="62" t="s">
        <v>450</v>
      </c>
      <c r="E278" s="35">
        <v>18600</v>
      </c>
      <c r="F278" s="35">
        <f t="shared" si="93"/>
        <v>930</v>
      </c>
      <c r="G278" s="35">
        <f t="shared" si="94"/>
        <v>465</v>
      </c>
      <c r="H278" s="13">
        <f>_xlfn.IFNA(IF(H$3="Productivity",
INDEX('Productivity Dump'!$E$4:$AJ$500,
MATCH($A278,'Productivity Dump'!$A$4:$A$500,0),
MATCH(H$2,'Productivity Dump'!$E$3:$AJ$3,0)
),
IF(H$3="Attendance",
INDEX('Attendance Dump'!$E$2:$AI$400,
MATCH($A278,'Attendance Dump'!$B$2:$B$400,0),
MATCH(H$2,'Attendance Dump'!$E$1:$AI$1,0)
),
INDEX('Active Hour''s Dump'!$D$3:$AH$337,
MATCH($C278,'Active Hour''s Dump'!$A$3:$A$337,0),
MATCH(H$2,'Active Hour''s Dump'!$D$2:$AH$2,0)
))),"")</f>
        <v>1003.936</v>
      </c>
      <c r="I278" s="13" t="str">
        <f>_xlfn.IFNA(IF(I$3="Productivity",
INDEX('Productivity Dump'!$E$4:$AJ$500,
MATCH($A278,'Productivity Dump'!$A$4:$A$500,0),
MATCH(I$2,'Productivity Dump'!$E$3:$AJ$3,0)
),
IF(I$3="Attendance",
INDEX('Attendance Dump'!$E$2:$AI$400,
MATCH($A278,'Attendance Dump'!$B$2:$B$400,0),
MATCH(I$2,'Attendance Dump'!$E$1:$AI$1,0)
),
INDEX('Active Hour''s Dump'!$D$3:$AH$337,
MATCH($C278,'Active Hour''s Dump'!$A$3:$A$337,0),
MATCH(I$2,'Active Hour''s Dump'!$D$2:$AH$2,0)
))),"")</f>
        <v>P</v>
      </c>
      <c r="J278" s="54">
        <f>_xlfn.IFNA(IF(J$3="Productivity",
INDEX('Productivity Dump'!$E$4:$AJ$500,
MATCH($A278,'Productivity Dump'!$A$4:$A$500,0),
MATCH(J$2,'Productivity Dump'!$E$3:$AJ$3,0)
),
IF(J$3="Attendance",
INDEX('Attendance Dump'!$E$2:$AI$400,
MATCH($A278,'Attendance Dump'!$B$2:$B$400,0),
MATCH(J$2,'Attendance Dump'!$E$1:$AI$1,0)
),
INDEX('Active Hour''s Dump'!$D$3:$AH$337,
MATCH($C278,'Active Hour''s Dump'!$A$3:$A$337,0),
MATCH(J$2,'Active Hour''s Dump'!$D$2:$AH$2,0)
))),"")</f>
        <v>7.0833333333333304</v>
      </c>
      <c r="K278" s="13">
        <f>_xlfn.IFNA(IF(K$3="Productivity",
INDEX('Productivity Dump'!$E$4:$AJ$500,
MATCH($A278,'Productivity Dump'!$A$4:$A$500,0),
MATCH(K$2,'Productivity Dump'!$E$3:$AJ$3,0)
),
IF(K$3="Attendance",
INDEX('Attendance Dump'!$E$2:$AI$400,
MATCH($A278,'Attendance Dump'!$B$2:$B$400,0),
MATCH(K$2,'Attendance Dump'!$E$1:$AI$1,0)
),
INDEX('Active Hour''s Dump'!$D$3:$AH$337,
MATCH($C278,'Active Hour''s Dump'!$A$3:$A$337,0),
MATCH(K$2,'Active Hour''s Dump'!$D$2:$AH$2,0)
))),"")</f>
        <v>1012.417</v>
      </c>
      <c r="L278" s="13" t="str">
        <f>_xlfn.IFNA(IF(L$3="Productivity",
INDEX('Productivity Dump'!$E$4:$AJ$500,
MATCH($A278,'Productivity Dump'!$A$4:$A$500,0),
MATCH(L$2,'Productivity Dump'!$E$3:$AJ$3,0)
),
IF(L$3="Attendance",
INDEX('Attendance Dump'!$E$2:$AI$400,
MATCH($A278,'Attendance Dump'!$B$2:$B$400,0),
MATCH(L$2,'Attendance Dump'!$E$1:$AI$1,0)
),
INDEX('Active Hour''s Dump'!$D$3:$AH$337,
MATCH($C278,'Active Hour''s Dump'!$A$3:$A$337,0),
MATCH(L$2,'Active Hour''s Dump'!$D$2:$AH$2,0)
))),"")</f>
        <v>P</v>
      </c>
      <c r="M278" s="54">
        <f>_xlfn.IFNA(IF(M$3="Productivity",
INDEX('Productivity Dump'!$E$4:$AJ$500,
MATCH($A278,'Productivity Dump'!$A$4:$A$500,0),
MATCH(M$2,'Productivity Dump'!$E$3:$AJ$3,0)
),
IF(M$3="Attendance",
INDEX('Attendance Dump'!$E$2:$AI$400,
MATCH($A278,'Attendance Dump'!$B$2:$B$400,0),
MATCH(M$2,'Attendance Dump'!$E$1:$AI$1,0)
),
INDEX('Active Hour''s Dump'!$D$3:$AH$337,
MATCH($C278,'Active Hour''s Dump'!$A$3:$A$337,0),
MATCH(M$2,'Active Hour''s Dump'!$D$2:$AH$2,0)
))),"")</f>
        <v>7.25</v>
      </c>
      <c r="N278" s="13">
        <f>_xlfn.IFNA(IF(N$3="Productivity",
INDEX('Productivity Dump'!$E$4:$AJ$500,
MATCH($A278,'Productivity Dump'!$A$4:$A$500,0),
MATCH(N$2,'Productivity Dump'!$E$3:$AJ$3,0)
),
IF(N$3="Attendance",
INDEX('Attendance Dump'!$E$2:$AI$400,
MATCH($A278,'Attendance Dump'!$B$2:$B$400,0),
MATCH(N$2,'Attendance Dump'!$E$1:$AI$1,0)
),
INDEX('Active Hour''s Dump'!$D$3:$AH$337,
MATCH($C278,'Active Hour''s Dump'!$A$3:$A$337,0),
MATCH(N$2,'Active Hour''s Dump'!$D$2:$AH$2,0)
))),"")</f>
        <v>604.43999999999994</v>
      </c>
      <c r="O278" s="13" t="str">
        <f>_xlfn.IFNA(IF(O$3="Productivity",
INDEX('Productivity Dump'!$E$4:$AJ$500,
MATCH($A278,'Productivity Dump'!$A$4:$A$500,0),
MATCH(O$2,'Productivity Dump'!$E$3:$AJ$3,0)
),
IF(O$3="Attendance",
INDEX('Attendance Dump'!$E$2:$AI$400,
MATCH($A278,'Attendance Dump'!$B$2:$B$400,0),
MATCH(O$2,'Attendance Dump'!$E$1:$AI$1,0)
),
INDEX('Active Hour''s Dump'!$D$3:$AH$337,
MATCH($C278,'Active Hour''s Dump'!$A$3:$A$337,0),
MATCH(O$2,'Active Hour''s Dump'!$D$2:$AH$2,0)
))),"")</f>
        <v>P</v>
      </c>
      <c r="P278" s="54">
        <f>_xlfn.IFNA(IF(P$3="Productivity",
INDEX('Productivity Dump'!$E$4:$AJ$500,
MATCH($A278,'Productivity Dump'!$A$4:$A$500,0),
MATCH(P$2,'Productivity Dump'!$E$3:$AJ$3,0)
),
IF(P$3="Attendance",
INDEX('Attendance Dump'!$E$2:$AI$400,
MATCH($A278,'Attendance Dump'!$B$2:$B$400,0),
MATCH(P$2,'Attendance Dump'!$E$1:$AI$1,0)
),
INDEX('Active Hour''s Dump'!$D$3:$AH$337,
MATCH($C278,'Active Hour''s Dump'!$A$3:$A$337,0),
MATCH(P$2,'Active Hour''s Dump'!$D$2:$AH$2,0)
))),"")</f>
        <v>5.25</v>
      </c>
      <c r="Q278" s="13">
        <f>_xlfn.IFNA(IF(Q$3="Productivity",
INDEX('Productivity Dump'!$E$4:$AJ$500,
MATCH($A278,'Productivity Dump'!$A$4:$A$500,0),
MATCH(Q$2,'Productivity Dump'!$E$3:$AJ$3,0)
),
IF(Q$3="Attendance",
INDEX('Attendance Dump'!$E$2:$AI$400,
MATCH($A278,'Attendance Dump'!$B$2:$B$400,0),
MATCH(Q$2,'Attendance Dump'!$E$1:$AI$1,0)
),
INDEX('Active Hour''s Dump'!$D$3:$AH$337,
MATCH($C278,'Active Hour''s Dump'!$A$3:$A$337,0),
MATCH(Q$2,'Active Hour''s Dump'!$D$2:$AH$2,0)
))),"")</f>
        <v>0</v>
      </c>
      <c r="R278" s="13" t="str">
        <f>_xlfn.IFNA(IF(R$3="Productivity",
INDEX('Productivity Dump'!$E$4:$AJ$500,
MATCH($A278,'Productivity Dump'!$A$4:$A$500,0),
MATCH(R$2,'Productivity Dump'!$E$3:$AJ$3,0)
),
IF(R$3="Attendance",
INDEX('Attendance Dump'!$E$2:$AI$400,
MATCH($A278,'Attendance Dump'!$B$2:$B$400,0),
MATCH(R$2,'Attendance Dump'!$E$1:$AI$1,0)
),
INDEX('Active Hour''s Dump'!$D$3:$AH$337,
MATCH($C278,'Active Hour''s Dump'!$A$3:$A$337,0),
MATCH(R$2,'Active Hour''s Dump'!$D$2:$AH$2,0)
))),"")</f>
        <v>WO</v>
      </c>
      <c r="S278" s="54">
        <f>_xlfn.IFNA(IF(S$3="Productivity",
INDEX('Productivity Dump'!$E$4:$AJ$500,
MATCH($A278,'Productivity Dump'!$A$4:$A$500,0),
MATCH(S$2,'Productivity Dump'!$E$3:$AJ$3,0)
),
IF(S$3="Attendance",
INDEX('Attendance Dump'!$E$2:$AI$400,
MATCH($A278,'Attendance Dump'!$B$2:$B$400,0),
MATCH(S$2,'Attendance Dump'!$E$1:$AI$1,0)
),
INDEX('Active Hour''s Dump'!$D$3:$AH$337,
MATCH($C278,'Active Hour''s Dump'!$A$3:$A$337,0),
MATCH(S$2,'Active Hour''s Dump'!$D$2:$AH$2,0)
))),"")</f>
        <v>0</v>
      </c>
      <c r="T278" s="13">
        <f>_xlfn.IFNA(IF(T$3="Productivity",
INDEX('Productivity Dump'!$E$4:$AJ$500,
MATCH($A278,'Productivity Dump'!$A$4:$A$500,0),
MATCH(T$2,'Productivity Dump'!$E$3:$AJ$3,0)
),
IF(T$3="Attendance",
INDEX('Attendance Dump'!$E$2:$AI$400,
MATCH($A278,'Attendance Dump'!$B$2:$B$400,0),
MATCH(T$2,'Attendance Dump'!$E$1:$AI$1,0)
),
INDEX('Active Hour''s Dump'!$D$3:$AH$337,
MATCH($C278,'Active Hour''s Dump'!$A$3:$A$337,0),
MATCH(T$2,'Active Hour''s Dump'!$D$2:$AH$2,0)
))),"")</f>
        <v>501.81600000000003</v>
      </c>
      <c r="U278" s="13" t="str">
        <f>_xlfn.IFNA(IF(U$3="Productivity",
INDEX('Productivity Dump'!$E$4:$AJ$500,
MATCH($A278,'Productivity Dump'!$A$4:$A$500,0),
MATCH(U$2,'Productivity Dump'!$E$3:$AJ$3,0)
),
IF(U$3="Attendance",
INDEX('Attendance Dump'!$E$2:$AI$400,
MATCH($A278,'Attendance Dump'!$B$2:$B$400,0),
MATCH(U$2,'Attendance Dump'!$E$1:$AI$1,0)
),
INDEX('Active Hour''s Dump'!$D$3:$AH$337,
MATCH($C278,'Active Hour''s Dump'!$A$3:$A$337,0),
MATCH(U$2,'Active Hour''s Dump'!$D$2:$AH$2,0)
))),"")</f>
        <v>P</v>
      </c>
      <c r="V278" s="54">
        <f>_xlfn.IFNA(IF(V$3="Productivity",
INDEX('Productivity Dump'!$E$4:$AJ$500,
MATCH($A278,'Productivity Dump'!$A$4:$A$500,0),
MATCH(V$2,'Productivity Dump'!$E$3:$AJ$3,0)
),
IF(V$3="Attendance",
INDEX('Attendance Dump'!$E$2:$AI$400,
MATCH($A278,'Attendance Dump'!$B$2:$B$400,0),
MATCH(V$2,'Attendance Dump'!$E$1:$AI$1,0)
),
INDEX('Active Hour''s Dump'!$D$3:$AH$337,
MATCH($C278,'Active Hour''s Dump'!$A$3:$A$337,0),
MATCH(V$2,'Active Hour''s Dump'!$D$2:$AH$2,0)
))),"")</f>
        <v>3.75</v>
      </c>
      <c r="W278" s="13">
        <f>_xlfn.IFNA(IF(W$3="Productivity",
INDEX('Productivity Dump'!$E$4:$AJ$500,
MATCH($A278,'Productivity Dump'!$A$4:$A$500,0),
MATCH(W$2,'Productivity Dump'!$E$3:$AJ$3,0)
),
IF(W$3="Attendance",
INDEX('Attendance Dump'!$E$2:$AI$400,
MATCH($A278,'Attendance Dump'!$B$2:$B$400,0),
MATCH(W$2,'Attendance Dump'!$E$1:$AI$1,0)
),
INDEX('Active Hour''s Dump'!$D$3:$AH$337,
MATCH($C278,'Active Hour''s Dump'!$A$3:$A$337,0),
MATCH(W$2,'Active Hour''s Dump'!$D$2:$AH$2,0)
))),"")</f>
        <v>0</v>
      </c>
      <c r="X278" s="13" t="str">
        <f>_xlfn.IFNA(IF(X$3="Productivity",
INDEX('Productivity Dump'!$E$4:$AJ$500,
MATCH($A278,'Productivity Dump'!$A$4:$A$500,0),
MATCH(X$2,'Productivity Dump'!$E$3:$AJ$3,0)
),
IF(X$3="Attendance",
INDEX('Attendance Dump'!$E$2:$AI$400,
MATCH($A278,'Attendance Dump'!$B$2:$B$400,0),
MATCH(X$2,'Attendance Dump'!$E$1:$AI$1,0)
),
INDEX('Active Hour''s Dump'!$D$3:$AH$337,
MATCH($C278,'Active Hour''s Dump'!$A$3:$A$337,0),
MATCH(X$2,'Active Hour''s Dump'!$D$2:$AH$2,0)
))),"")</f>
        <v>PL</v>
      </c>
      <c r="Y278" s="54">
        <f>_xlfn.IFNA(IF(Y$3="Productivity",
INDEX('Productivity Dump'!$E$4:$AJ$500,
MATCH($A278,'Productivity Dump'!$A$4:$A$500,0),
MATCH(Y$2,'Productivity Dump'!$E$3:$AJ$3,0)
),
IF(Y$3="Attendance",
INDEX('Attendance Dump'!$E$2:$AI$400,
MATCH($A278,'Attendance Dump'!$B$2:$B$400,0),
MATCH(Y$2,'Attendance Dump'!$E$1:$AI$1,0)
),
INDEX('Active Hour''s Dump'!$D$3:$AH$337,
MATCH($C278,'Active Hour''s Dump'!$A$3:$A$337,0),
MATCH(Y$2,'Active Hour''s Dump'!$D$2:$AH$2,0)
))),"")</f>
        <v>0</v>
      </c>
      <c r="Z278" s="13">
        <f>_xlfn.IFNA(IF(Z$3="Productivity",
INDEX('Productivity Dump'!$E$4:$AJ$500,
MATCH($A278,'Productivity Dump'!$A$4:$A$500,0),
MATCH(Z$2,'Productivity Dump'!$E$3:$AJ$3,0)
),
IF(Z$3="Attendance",
INDEX('Attendance Dump'!$E$2:$AI$400,
MATCH($A278,'Attendance Dump'!$B$2:$B$400,0),
MATCH(Z$2,'Attendance Dump'!$E$1:$AI$1,0)
),
INDEX('Active Hour''s Dump'!$D$3:$AH$337,
MATCH($C278,'Active Hour''s Dump'!$A$3:$A$337,0),
MATCH(Z$2,'Active Hour''s Dump'!$D$2:$AH$2,0)
))),"")</f>
        <v>1037.8100000000004</v>
      </c>
      <c r="AA278" s="13" t="str">
        <f>_xlfn.IFNA(IF(AA$3="Productivity",
INDEX('Productivity Dump'!$E$4:$AJ$500,
MATCH($A278,'Productivity Dump'!$A$4:$A$500,0),
MATCH(AA$2,'Productivity Dump'!$E$3:$AJ$3,0)
),
IF(AA$3="Attendance",
INDEX('Attendance Dump'!$E$2:$AI$400,
MATCH($A278,'Attendance Dump'!$B$2:$B$400,0),
MATCH(AA$2,'Attendance Dump'!$E$1:$AI$1,0)
),
INDEX('Active Hour''s Dump'!$D$3:$AH$337,
MATCH($C278,'Active Hour''s Dump'!$A$3:$A$337,0),
MATCH(AA$2,'Active Hour''s Dump'!$D$2:$AH$2,0)
))),"")</f>
        <v>P</v>
      </c>
      <c r="AB278" s="54">
        <f>_xlfn.IFNA(IF(AB$3="Productivity",
INDEX('Productivity Dump'!$E$4:$AJ$500,
MATCH($A278,'Productivity Dump'!$A$4:$A$500,0),
MATCH(AB$2,'Productivity Dump'!$E$3:$AJ$3,0)
),
IF(AB$3="Attendance",
INDEX('Attendance Dump'!$E$2:$AI$400,
MATCH($A278,'Attendance Dump'!$B$2:$B$400,0),
MATCH(AB$2,'Attendance Dump'!$E$1:$AI$1,0)
),
INDEX('Active Hour''s Dump'!$D$3:$AH$337,
MATCH($C278,'Active Hour''s Dump'!$A$3:$A$337,0),
MATCH(AB$2,'Active Hour''s Dump'!$D$2:$AH$2,0)
))),"")</f>
        <v>6.9166666666666696</v>
      </c>
      <c r="AC278" s="13">
        <f>_xlfn.IFNA(IF(AC$3="Productivity",
INDEX('Productivity Dump'!$E$4:$AJ$500,
MATCH($A278,'Productivity Dump'!$A$4:$A$500,0),
MATCH(AC$2,'Productivity Dump'!$E$3:$AJ$3,0)
),
IF(AC$3="Attendance",
INDEX('Attendance Dump'!$E$2:$AI$400,
MATCH($A278,'Attendance Dump'!$B$2:$B$400,0),
MATCH(AC$2,'Attendance Dump'!$E$1:$AI$1,0)
),
INDEX('Active Hour''s Dump'!$D$3:$AH$337,
MATCH($C278,'Active Hour''s Dump'!$A$3:$A$337,0),
MATCH(AC$2,'Active Hour''s Dump'!$D$2:$AH$2,0)
))),"")</f>
        <v>1043.2439999999999</v>
      </c>
      <c r="AD278" s="13" t="str">
        <f>_xlfn.IFNA(IF(AD$3="Productivity",
INDEX('Productivity Dump'!$E$4:$AJ$500,
MATCH($A278,'Productivity Dump'!$A$4:$A$500,0),
MATCH(AD$2,'Productivity Dump'!$E$3:$AJ$3,0)
),
IF(AD$3="Attendance",
INDEX('Attendance Dump'!$E$2:$AI$400,
MATCH($A278,'Attendance Dump'!$B$2:$B$400,0),
MATCH(AD$2,'Attendance Dump'!$E$1:$AI$1,0)
),
INDEX('Active Hour''s Dump'!$D$3:$AH$337,
MATCH($C278,'Active Hour''s Dump'!$A$3:$A$337,0),
MATCH(AD$2,'Active Hour''s Dump'!$D$2:$AH$2,0)
))),"")</f>
        <v>P</v>
      </c>
      <c r="AE278" s="54">
        <f>_xlfn.IFNA(IF(AE$3="Productivity",
INDEX('Productivity Dump'!$E$4:$AJ$500,
MATCH($A278,'Productivity Dump'!$A$4:$A$500,0),
MATCH(AE$2,'Productivity Dump'!$E$3:$AJ$3,0)
),
IF(AE$3="Attendance",
INDEX('Attendance Dump'!$E$2:$AI$400,
MATCH($A278,'Attendance Dump'!$B$2:$B$400,0),
MATCH(AE$2,'Attendance Dump'!$E$1:$AI$1,0)
),
INDEX('Active Hour''s Dump'!$D$3:$AH$337,
MATCH($C278,'Active Hour''s Dump'!$A$3:$A$337,0),
MATCH(AE$2,'Active Hour''s Dump'!$D$2:$AH$2,0)
))),"")</f>
        <v>7.1666666666666696</v>
      </c>
      <c r="AF278" s="13">
        <f>_xlfn.IFNA(IF(AF$3="Productivity",
INDEX('Productivity Dump'!$E$4:$AJ$500,
MATCH($A278,'Productivity Dump'!$A$4:$A$500,0),
MATCH(AF$2,'Productivity Dump'!$E$3:$AJ$3,0)
),
IF(AF$3="Attendance",
INDEX('Attendance Dump'!$E$2:$AI$400,
MATCH($A278,'Attendance Dump'!$B$2:$B$400,0),
MATCH(AF$2,'Attendance Dump'!$E$1:$AI$1,0)
),
INDEX('Active Hour''s Dump'!$D$3:$AH$337,
MATCH($C278,'Active Hour''s Dump'!$A$3:$A$337,0),
MATCH(AF$2,'Active Hour''s Dump'!$D$2:$AH$2,0)
))),"")</f>
        <v>1045.4460000000001</v>
      </c>
      <c r="AG278" s="13" t="str">
        <f>_xlfn.IFNA(IF(AG$3="Productivity",
INDEX('Productivity Dump'!$E$4:$AJ$500,
MATCH($A278,'Productivity Dump'!$A$4:$A$500,0),
MATCH(AG$2,'Productivity Dump'!$E$3:$AJ$3,0)
),
IF(AG$3="Attendance",
INDEX('Attendance Dump'!$E$2:$AI$400,
MATCH($A278,'Attendance Dump'!$B$2:$B$400,0),
MATCH(AG$2,'Attendance Dump'!$E$1:$AI$1,0)
),
INDEX('Active Hour''s Dump'!$D$3:$AH$337,
MATCH($C278,'Active Hour''s Dump'!$A$3:$A$337,0),
MATCH(AG$2,'Active Hour''s Dump'!$D$2:$AH$2,0)
))),"")</f>
        <v>P</v>
      </c>
      <c r="AH278" s="54">
        <f>_xlfn.IFNA(IF(AH$3="Productivity",
INDEX('Productivity Dump'!$E$4:$AJ$500,
MATCH($A278,'Productivity Dump'!$A$4:$A$500,0),
MATCH(AH$2,'Productivity Dump'!$E$3:$AJ$3,0)
),
IF(AH$3="Attendance",
INDEX('Attendance Dump'!$E$2:$AI$400,
MATCH($A278,'Attendance Dump'!$B$2:$B$400,0),
MATCH(AH$2,'Attendance Dump'!$E$1:$AI$1,0)
),
INDEX('Active Hour''s Dump'!$D$3:$AH$337,
MATCH($C278,'Active Hour''s Dump'!$A$3:$A$337,0),
MATCH(AH$2,'Active Hour''s Dump'!$D$2:$AH$2,0)
))),"")</f>
        <v>7.25</v>
      </c>
      <c r="AI278" s="13">
        <f>_xlfn.IFNA(IF(AI$3="Productivity",
INDEX('Productivity Dump'!$E$4:$AJ$500,
MATCH($A278,'Productivity Dump'!$A$4:$A$500,0),
MATCH(AI$2,'Productivity Dump'!$E$3:$AJ$3,0)
),
IF(AI$3="Attendance",
INDEX('Attendance Dump'!$E$2:$AI$400,
MATCH($A278,'Attendance Dump'!$B$2:$B$400,0),
MATCH(AI$2,'Attendance Dump'!$E$1:$AI$1,0)
),
INDEX('Active Hour''s Dump'!$D$3:$AH$337,
MATCH($C278,'Active Hour''s Dump'!$A$3:$A$337,0),
MATCH(AI$2,'Active Hour''s Dump'!$D$2:$AH$2,0)
))),"")</f>
        <v>1012.229</v>
      </c>
      <c r="AJ278" s="13" t="str">
        <f>_xlfn.IFNA(IF(AJ$3="Productivity",
INDEX('Productivity Dump'!$E$4:$AJ$500,
MATCH($A278,'Productivity Dump'!$A$4:$A$500,0),
MATCH(AJ$2,'Productivity Dump'!$E$3:$AJ$3,0)
),
IF(AJ$3="Attendance",
INDEX('Attendance Dump'!$E$2:$AI$400,
MATCH($A278,'Attendance Dump'!$B$2:$B$400,0),
MATCH(AJ$2,'Attendance Dump'!$E$1:$AI$1,0)
),
INDEX('Active Hour''s Dump'!$D$3:$AH$337,
MATCH($C278,'Active Hour''s Dump'!$A$3:$A$337,0),
MATCH(AJ$2,'Active Hour''s Dump'!$D$2:$AH$2,0)
))),"")</f>
        <v>P</v>
      </c>
      <c r="AK278" s="54">
        <f>_xlfn.IFNA(IF(AK$3="Productivity",
INDEX('Productivity Dump'!$E$4:$AJ$500,
MATCH($A278,'Productivity Dump'!$A$4:$A$500,0),
MATCH(AK$2,'Productivity Dump'!$E$3:$AJ$3,0)
),
IF(AK$3="Attendance",
INDEX('Attendance Dump'!$E$2:$AI$400,
MATCH($A278,'Attendance Dump'!$B$2:$B$400,0),
MATCH(AK$2,'Attendance Dump'!$E$1:$AI$1,0)
),
INDEX('Active Hour''s Dump'!$D$3:$AH$337,
MATCH($C278,'Active Hour''s Dump'!$A$3:$A$337,0),
MATCH(AK$2,'Active Hour''s Dump'!$D$2:$AH$2,0)
))),"")</f>
        <v>7.5</v>
      </c>
      <c r="AL278" s="13">
        <f>_xlfn.IFNA(IF(AL$3="Productivity",
INDEX('Productivity Dump'!$E$4:$AJ$500,
MATCH($A278,'Productivity Dump'!$A$4:$A$500,0),
MATCH(AL$2,'Productivity Dump'!$E$3:$AJ$3,0)
),
IF(AL$3="Attendance",
INDEX('Attendance Dump'!$E$2:$AI$400,
MATCH($A278,'Attendance Dump'!$B$2:$B$400,0),
MATCH(AL$2,'Attendance Dump'!$E$1:$AI$1,0)
),
INDEX('Active Hour''s Dump'!$D$3:$AH$337,
MATCH($C278,'Active Hour''s Dump'!$A$3:$A$337,0),
MATCH(AL$2,'Active Hour''s Dump'!$D$2:$AH$2,0)
))),"")</f>
        <v>0</v>
      </c>
      <c r="AM278" s="13" t="str">
        <f>_xlfn.IFNA(IF(AM$3="Productivity",
INDEX('Productivity Dump'!$E$4:$AJ$500,
MATCH($A278,'Productivity Dump'!$A$4:$A$500,0),
MATCH(AM$2,'Productivity Dump'!$E$3:$AJ$3,0)
),
IF(AM$3="Attendance",
INDEX('Attendance Dump'!$E$2:$AI$400,
MATCH($A278,'Attendance Dump'!$B$2:$B$400,0),
MATCH(AM$2,'Attendance Dump'!$E$1:$AI$1,0)
),
INDEX('Active Hour''s Dump'!$D$3:$AH$337,
MATCH($C278,'Active Hour''s Dump'!$A$3:$A$337,0),
MATCH(AM$2,'Active Hour''s Dump'!$D$2:$AH$2,0)
))),"")</f>
        <v>WO</v>
      </c>
      <c r="AN278" s="54">
        <f>_xlfn.IFNA(IF(AN$3="Productivity",
INDEX('Productivity Dump'!$E$4:$AJ$500,
MATCH($A278,'Productivity Dump'!$A$4:$A$500,0),
MATCH(AN$2,'Productivity Dump'!$E$3:$AJ$3,0)
),
IF(AN$3="Attendance",
INDEX('Attendance Dump'!$E$2:$AI$400,
MATCH($A278,'Attendance Dump'!$B$2:$B$400,0),
MATCH(AN$2,'Attendance Dump'!$E$1:$AI$1,0)
),
INDEX('Active Hour''s Dump'!$D$3:$AH$337,
MATCH($C278,'Active Hour''s Dump'!$A$3:$A$337,0),
MATCH(AN$2,'Active Hour''s Dump'!$D$2:$AH$2,0)
))),"")</f>
        <v>0</v>
      </c>
      <c r="AO278" s="13">
        <f>_xlfn.IFNA(IF(AO$3="Productivity",
INDEX('Productivity Dump'!$E$4:$AJ$500,
MATCH($A278,'Productivity Dump'!$A$4:$A$500,0),
MATCH(AO$2,'Productivity Dump'!$E$3:$AJ$3,0)
),
IF(AO$3="Attendance",
INDEX('Attendance Dump'!$E$2:$AI$400,
MATCH($A278,'Attendance Dump'!$B$2:$B$400,0),
MATCH(AO$2,'Attendance Dump'!$E$1:$AI$1,0)
),
INDEX('Active Hour''s Dump'!$D$3:$AH$337,
MATCH($C278,'Active Hour''s Dump'!$A$3:$A$337,0),
MATCH(AO$2,'Active Hour''s Dump'!$D$2:$AH$2,0)
))),"")</f>
        <v>647.07999999999993</v>
      </c>
      <c r="AP278" s="13" t="str">
        <f>_xlfn.IFNA(IF(AP$3="Productivity",
INDEX('Productivity Dump'!$E$4:$AJ$500,
MATCH($A278,'Productivity Dump'!$A$4:$A$500,0),
MATCH(AP$2,'Productivity Dump'!$E$3:$AJ$3,0)
),
IF(AP$3="Attendance",
INDEX('Attendance Dump'!$E$2:$AI$400,
MATCH($A278,'Attendance Dump'!$B$2:$B$400,0),
MATCH(AP$2,'Attendance Dump'!$E$1:$AI$1,0)
),
INDEX('Active Hour''s Dump'!$D$3:$AH$337,
MATCH($C278,'Active Hour''s Dump'!$A$3:$A$337,0),
MATCH(AP$2,'Active Hour''s Dump'!$D$2:$AH$2,0)
))),"")</f>
        <v>P</v>
      </c>
      <c r="AQ278" s="54">
        <f>_xlfn.IFNA(IF(AQ$3="Productivity",
INDEX('Productivity Dump'!$E$4:$AJ$500,
MATCH($A278,'Productivity Dump'!$A$4:$A$500,0),
MATCH(AQ$2,'Productivity Dump'!$E$3:$AJ$3,0)
),
IF(AQ$3="Attendance",
INDEX('Attendance Dump'!$E$2:$AI$400,
MATCH($A278,'Attendance Dump'!$B$2:$B$400,0),
MATCH(AQ$2,'Attendance Dump'!$E$1:$AI$1,0)
),
INDEX('Active Hour''s Dump'!$D$3:$AH$337,
MATCH($C278,'Active Hour''s Dump'!$A$3:$A$337,0),
MATCH(AQ$2,'Active Hour''s Dump'!$D$2:$AH$2,0)
))),"")</f>
        <v>5</v>
      </c>
      <c r="AR278" s="13">
        <f>_xlfn.IFNA(IF(AR$3="Productivity",
INDEX('Productivity Dump'!$E$4:$AJ$500,
MATCH($A278,'Productivity Dump'!$A$4:$A$500,0),
MATCH(AR$2,'Productivity Dump'!$E$3:$AJ$3,0)
),
IF(AR$3="Attendance",
INDEX('Attendance Dump'!$E$2:$AI$400,
MATCH($A278,'Attendance Dump'!$B$2:$B$400,0),
MATCH(AR$2,'Attendance Dump'!$E$1:$AI$1,0)
),
INDEX('Active Hour''s Dump'!$D$3:$AH$337,
MATCH($C278,'Active Hour''s Dump'!$A$3:$A$337,0),
MATCH(AR$2,'Active Hour''s Dump'!$D$2:$AH$2,0)
))),"")</f>
        <v>255.72100000000003</v>
      </c>
      <c r="AS278" s="13" t="str">
        <f>_xlfn.IFNA(IF(AS$3="Productivity",
INDEX('Productivity Dump'!$E$4:$AJ$500,
MATCH($A278,'Productivity Dump'!$A$4:$A$500,0),
MATCH(AS$2,'Productivity Dump'!$E$3:$AJ$3,0)
),
IF(AS$3="Attendance",
INDEX('Attendance Dump'!$E$2:$AI$400,
MATCH($A278,'Attendance Dump'!$B$2:$B$400,0),
MATCH(AS$2,'Attendance Dump'!$E$1:$AI$1,0)
),
INDEX('Active Hour''s Dump'!$D$3:$AH$337,
MATCH($C278,'Active Hour''s Dump'!$A$3:$A$337,0),
MATCH(AS$2,'Active Hour''s Dump'!$D$2:$AH$2,0)
))),"")</f>
        <v>PL</v>
      </c>
      <c r="AT278" s="54">
        <f>_xlfn.IFNA(IF(AT$3="Productivity",
INDEX('Productivity Dump'!$E$4:$AJ$500,
MATCH($A278,'Productivity Dump'!$A$4:$A$500,0),
MATCH(AT$2,'Productivity Dump'!$E$3:$AJ$3,0)
),
IF(AT$3="Attendance",
INDEX('Attendance Dump'!$E$2:$AI$400,
MATCH($A278,'Attendance Dump'!$B$2:$B$400,0),
MATCH(AT$2,'Attendance Dump'!$E$1:$AI$1,0)
),
INDEX('Active Hour''s Dump'!$D$3:$AH$337,
MATCH($C278,'Active Hour''s Dump'!$A$3:$A$337,0),
MATCH(AT$2,'Active Hour''s Dump'!$D$2:$AH$2,0)
))),"")</f>
        <v>1.6666666666666701</v>
      </c>
      <c r="AU278" s="13">
        <f>_xlfn.IFNA(IF(AU$3="Productivity",
INDEX('Productivity Dump'!$E$4:$AJ$500,
MATCH($A278,'Productivity Dump'!$A$4:$A$500,0),
MATCH(AU$2,'Productivity Dump'!$E$3:$AJ$3,0)
),
IF(AU$3="Attendance",
INDEX('Attendance Dump'!$E$2:$AI$400,
MATCH($A278,'Attendance Dump'!$B$2:$B$400,0),
MATCH(AU$2,'Attendance Dump'!$E$1:$AI$1,0)
),
INDEX('Active Hour''s Dump'!$D$3:$AH$337,
MATCH($C278,'Active Hour''s Dump'!$A$3:$A$337,0),
MATCH(AU$2,'Active Hour''s Dump'!$D$2:$AH$2,0)
))),"")</f>
        <v>1017.772</v>
      </c>
      <c r="AV278" s="13" t="str">
        <f>_xlfn.IFNA(IF(AV$3="Productivity",
INDEX('Productivity Dump'!$E$4:$AJ$500,
MATCH($A278,'Productivity Dump'!$A$4:$A$500,0),
MATCH(AV$2,'Productivity Dump'!$E$3:$AJ$3,0)
),
IF(AV$3="Attendance",
INDEX('Attendance Dump'!$E$2:$AI$400,
MATCH($A278,'Attendance Dump'!$B$2:$B$400,0),
MATCH(AV$2,'Attendance Dump'!$E$1:$AI$1,0)
),
INDEX('Active Hour''s Dump'!$D$3:$AH$337,
MATCH($C278,'Active Hour''s Dump'!$A$3:$A$337,0),
MATCH(AV$2,'Active Hour''s Dump'!$D$2:$AH$2,0)
))),"")</f>
        <v>P</v>
      </c>
      <c r="AW278" s="54">
        <f>_xlfn.IFNA(IF(AW$3="Productivity",
INDEX('Productivity Dump'!$E$4:$AJ$500,
MATCH($A278,'Productivity Dump'!$A$4:$A$500,0),
MATCH(AW$2,'Productivity Dump'!$E$3:$AJ$3,0)
),
IF(AW$3="Attendance",
INDEX('Attendance Dump'!$E$2:$AI$400,
MATCH($A278,'Attendance Dump'!$B$2:$B$400,0),
MATCH(AW$2,'Attendance Dump'!$E$1:$AI$1,0)
),
INDEX('Active Hour''s Dump'!$D$3:$AH$337,
MATCH($C278,'Active Hour''s Dump'!$A$3:$A$337,0),
MATCH(AW$2,'Active Hour''s Dump'!$D$2:$AH$2,0)
))),"")</f>
        <v>6.4166666666666696</v>
      </c>
      <c r="AX278" s="13">
        <f>_xlfn.IFNA(IF(AX$3="Productivity",
INDEX('Productivity Dump'!$E$4:$AJ$500,
MATCH($A278,'Productivity Dump'!$A$4:$A$500,0),
MATCH(AX$2,'Productivity Dump'!$E$3:$AJ$3,0)
),
IF(AX$3="Attendance",
INDEX('Attendance Dump'!$E$2:$AI$400,
MATCH($A278,'Attendance Dump'!$B$2:$B$400,0),
MATCH(AX$2,'Attendance Dump'!$E$1:$AI$1,0)
),
INDEX('Active Hour''s Dump'!$D$3:$AH$337,
MATCH($C278,'Active Hour''s Dump'!$A$3:$A$337,0),
MATCH(AX$2,'Active Hour''s Dump'!$D$2:$AH$2,0)
))),"")</f>
        <v>1011.6790000000001</v>
      </c>
      <c r="AY278" s="13" t="str">
        <f>_xlfn.IFNA(IF(AY$3="Productivity",
INDEX('Productivity Dump'!$E$4:$AJ$500,
MATCH($A278,'Productivity Dump'!$A$4:$A$500,0),
MATCH(AY$2,'Productivity Dump'!$E$3:$AJ$3,0)
),
IF(AY$3="Attendance",
INDEX('Attendance Dump'!$E$2:$AI$400,
MATCH($A278,'Attendance Dump'!$B$2:$B$400,0),
MATCH(AY$2,'Attendance Dump'!$E$1:$AI$1,0)
),
INDEX('Active Hour''s Dump'!$D$3:$AH$337,
MATCH($C278,'Active Hour''s Dump'!$A$3:$A$337,0),
MATCH(AY$2,'Active Hour''s Dump'!$D$2:$AH$2,0)
))),"")</f>
        <v>P</v>
      </c>
      <c r="AZ278" s="54">
        <f>_xlfn.IFNA(IF(AZ$3="Productivity",
INDEX('Productivity Dump'!$E$4:$AJ$500,
MATCH($A278,'Productivity Dump'!$A$4:$A$500,0),
MATCH(AZ$2,'Productivity Dump'!$E$3:$AJ$3,0)
),
IF(AZ$3="Attendance",
INDEX('Attendance Dump'!$E$2:$AI$400,
MATCH($A278,'Attendance Dump'!$B$2:$B$400,0),
MATCH(AZ$2,'Attendance Dump'!$E$1:$AI$1,0)
),
INDEX('Active Hour''s Dump'!$D$3:$AH$337,
MATCH($C278,'Active Hour''s Dump'!$A$3:$A$337,0),
MATCH(AZ$2,'Active Hour''s Dump'!$D$2:$AH$2,0)
))),"")</f>
        <v>6.5</v>
      </c>
      <c r="BA278" s="13">
        <f>_xlfn.IFNA(IF(BA$3="Productivity",
INDEX('Productivity Dump'!$E$4:$AJ$500,
MATCH($A278,'Productivity Dump'!$A$4:$A$500,0),
MATCH(BA$2,'Productivity Dump'!$E$3:$AJ$3,0)
),
IF(BA$3="Attendance",
INDEX('Attendance Dump'!$E$2:$AI$400,
MATCH($A278,'Attendance Dump'!$B$2:$B$400,0),
MATCH(BA$2,'Attendance Dump'!$E$1:$AI$1,0)
),
INDEX('Active Hour''s Dump'!$D$3:$AH$337,
MATCH($C278,'Active Hour''s Dump'!$A$3:$A$337,0),
MATCH(BA$2,'Active Hour''s Dump'!$D$2:$AH$2,0)
))),"")</f>
        <v>857.98199999999974</v>
      </c>
      <c r="BB278" s="13" t="str">
        <f>_xlfn.IFNA(IF(BB$3="Productivity",
INDEX('Productivity Dump'!$E$4:$AJ$500,
MATCH($A278,'Productivity Dump'!$A$4:$A$500,0),
MATCH(BB$2,'Productivity Dump'!$E$3:$AJ$3,0)
),
IF(BB$3="Attendance",
INDEX('Attendance Dump'!$E$2:$AI$400,
MATCH($A278,'Attendance Dump'!$B$2:$B$400,0),
MATCH(BB$2,'Attendance Dump'!$E$1:$AI$1,0)
),
INDEX('Active Hour''s Dump'!$D$3:$AH$337,
MATCH($C278,'Active Hour''s Dump'!$A$3:$A$337,0),
MATCH(BB$2,'Active Hour''s Dump'!$D$2:$AH$2,0)
))),"")</f>
        <v>P</v>
      </c>
      <c r="BC278" s="54">
        <f>_xlfn.IFNA(IF(BC$3="Productivity",
INDEX('Productivity Dump'!$E$4:$AJ$500,
MATCH($A278,'Productivity Dump'!$A$4:$A$500,0),
MATCH(BC$2,'Productivity Dump'!$E$3:$AJ$3,0)
),
IF(BC$3="Attendance",
INDEX('Attendance Dump'!$E$2:$AI$400,
MATCH($A278,'Attendance Dump'!$B$2:$B$400,0),
MATCH(BC$2,'Attendance Dump'!$E$1:$AI$1,0)
),
INDEX('Active Hour''s Dump'!$D$3:$AH$337,
MATCH($C278,'Active Hour''s Dump'!$A$3:$A$337,0),
MATCH(BC$2,'Active Hour''s Dump'!$D$2:$AH$2,0)
))),"")</f>
        <v>6.8333333333333304</v>
      </c>
      <c r="BD278" s="13">
        <f>_xlfn.IFNA(IF(BD$3="Productivity",
INDEX('Productivity Dump'!$E$4:$AJ$500,
MATCH($A278,'Productivity Dump'!$A$4:$A$500,0),
MATCH(BD$2,'Productivity Dump'!$E$3:$AJ$3,0)
),
IF(BD$3="Attendance",
INDEX('Attendance Dump'!$E$2:$AI$400,
MATCH($A278,'Attendance Dump'!$B$2:$B$400,0),
MATCH(BD$2,'Attendance Dump'!$E$1:$AI$1,0)
),
INDEX('Active Hour''s Dump'!$D$3:$AH$337,
MATCH($C278,'Active Hour''s Dump'!$A$3:$A$337,0),
MATCH(BD$2,'Active Hour''s Dump'!$D$2:$AH$2,0)
))),"")</f>
        <v>798.08600000000001</v>
      </c>
      <c r="BE278" s="13" t="str">
        <f>_xlfn.IFNA(IF(BE$3="Productivity",
INDEX('Productivity Dump'!$E$4:$AJ$500,
MATCH($A278,'Productivity Dump'!$A$4:$A$500,0),
MATCH(BE$2,'Productivity Dump'!$E$3:$AJ$3,0)
),
IF(BE$3="Attendance",
INDEX('Attendance Dump'!$E$2:$AI$400,
MATCH($A278,'Attendance Dump'!$B$2:$B$400,0),
MATCH(BE$2,'Attendance Dump'!$E$1:$AI$1,0)
),
INDEX('Active Hour''s Dump'!$D$3:$AH$337,
MATCH($C278,'Active Hour''s Dump'!$A$3:$A$337,0),
MATCH(BE$2,'Active Hour''s Dump'!$D$2:$AH$2,0)
))),"")</f>
        <v>P</v>
      </c>
      <c r="BF278" s="54">
        <f>_xlfn.IFNA(IF(BF$3="Productivity",
INDEX('Productivity Dump'!$E$4:$AJ$500,
MATCH($A278,'Productivity Dump'!$A$4:$A$500,0),
MATCH(BF$2,'Productivity Dump'!$E$3:$AJ$3,0)
),
IF(BF$3="Attendance",
INDEX('Attendance Dump'!$E$2:$AI$400,
MATCH($A278,'Attendance Dump'!$B$2:$B$400,0),
MATCH(BF$2,'Attendance Dump'!$E$1:$AI$1,0)
),
INDEX('Active Hour''s Dump'!$D$3:$AH$337,
MATCH($C278,'Active Hour''s Dump'!$A$3:$A$337,0),
MATCH(BF$2,'Active Hour''s Dump'!$D$2:$AH$2,0)
))),"")</f>
        <v>5.1666666666666696</v>
      </c>
      <c r="BG278" s="13">
        <f>_xlfn.IFNA(IF(BG$3="Productivity",
INDEX('Productivity Dump'!$E$4:$AJ$500,
MATCH($A278,'Productivity Dump'!$A$4:$A$500,0),
MATCH(BG$2,'Productivity Dump'!$E$3:$AJ$3,0)
),
IF(BG$3="Attendance",
INDEX('Attendance Dump'!$E$2:$AI$400,
MATCH($A278,'Attendance Dump'!$B$2:$B$400,0),
MATCH(BG$2,'Attendance Dump'!$E$1:$AI$1,0)
),
INDEX('Active Hour''s Dump'!$D$3:$AH$337,
MATCH($C278,'Active Hour''s Dump'!$A$3:$A$337,0),
MATCH(BG$2,'Active Hour''s Dump'!$D$2:$AH$2,0)
))),"")</f>
        <v>0</v>
      </c>
      <c r="BH278" s="13" t="str">
        <f>_xlfn.IFNA(IF(BH$3="Productivity",
INDEX('Productivity Dump'!$E$4:$AJ$500,
MATCH($A278,'Productivity Dump'!$A$4:$A$500,0),
MATCH(BH$2,'Productivity Dump'!$E$3:$AJ$3,0)
),
IF(BH$3="Attendance",
INDEX('Attendance Dump'!$E$2:$AI$400,
MATCH($A278,'Attendance Dump'!$B$2:$B$400,0),
MATCH(BH$2,'Attendance Dump'!$E$1:$AI$1,0)
),
INDEX('Active Hour''s Dump'!$D$3:$AH$337,
MATCH($C278,'Active Hour''s Dump'!$A$3:$A$337,0),
MATCH(BH$2,'Active Hour''s Dump'!$D$2:$AH$2,0)
))),"")</f>
        <v>WO</v>
      </c>
      <c r="BI278" s="54">
        <f>_xlfn.IFNA(IF(BI$3="Productivity",
INDEX('Productivity Dump'!$E$4:$AJ$500,
MATCH($A278,'Productivity Dump'!$A$4:$A$500,0),
MATCH(BI$2,'Productivity Dump'!$E$3:$AJ$3,0)
),
IF(BI$3="Attendance",
INDEX('Attendance Dump'!$E$2:$AI$400,
MATCH($A278,'Attendance Dump'!$B$2:$B$400,0),
MATCH(BI$2,'Attendance Dump'!$E$1:$AI$1,0)
),
INDEX('Active Hour''s Dump'!$D$3:$AH$337,
MATCH($C278,'Active Hour''s Dump'!$A$3:$A$337,0),
MATCH(BI$2,'Active Hour''s Dump'!$D$2:$AH$2,0)
))),"")</f>
        <v>0</v>
      </c>
      <c r="BJ278" s="13">
        <f>_xlfn.IFNA(IF(BJ$3="Productivity",
INDEX('Productivity Dump'!$E$4:$AJ$500,
MATCH($A278,'Productivity Dump'!$A$4:$A$500,0),
MATCH(BJ$2,'Productivity Dump'!$E$3:$AJ$3,0)
),
IF(BJ$3="Attendance",
INDEX('Attendance Dump'!$E$2:$AI$400,
MATCH($A278,'Attendance Dump'!$B$2:$B$400,0),
MATCH(BJ$2,'Attendance Dump'!$E$1:$AI$1,0)
),
INDEX('Active Hour''s Dump'!$D$3:$AH$337,
MATCH($C278,'Active Hour''s Dump'!$A$3:$A$337,0),
MATCH(BJ$2,'Active Hour''s Dump'!$D$2:$AH$2,0)
))),"")</f>
        <v>716.55000000000007</v>
      </c>
      <c r="BK278" s="13" t="str">
        <f>_xlfn.IFNA(IF(BK$3="Productivity",
INDEX('Productivity Dump'!$E$4:$AJ$500,
MATCH($A278,'Productivity Dump'!$A$4:$A$500,0),
MATCH(BK$2,'Productivity Dump'!$E$3:$AJ$3,0)
),
IF(BK$3="Attendance",
INDEX('Attendance Dump'!$E$2:$AI$400,
MATCH($A278,'Attendance Dump'!$B$2:$B$400,0),
MATCH(BK$2,'Attendance Dump'!$E$1:$AI$1,0)
),
INDEX('Active Hour''s Dump'!$D$3:$AH$337,
MATCH($C278,'Active Hour''s Dump'!$A$3:$A$337,0),
MATCH(BK$2,'Active Hour''s Dump'!$D$2:$AH$2,0)
))),"")</f>
        <v>P</v>
      </c>
      <c r="BL278" s="54">
        <f>_xlfn.IFNA(IF(BL$3="Productivity",
INDEX('Productivity Dump'!$E$4:$AJ$500,
MATCH($A278,'Productivity Dump'!$A$4:$A$500,0),
MATCH(BL$2,'Productivity Dump'!$E$3:$AJ$3,0)
),
IF(BL$3="Attendance",
INDEX('Attendance Dump'!$E$2:$AI$400,
MATCH($A278,'Attendance Dump'!$B$2:$B$400,0),
MATCH(BL$2,'Attendance Dump'!$E$1:$AI$1,0)
),
INDEX('Active Hour''s Dump'!$D$3:$AH$337,
MATCH($C278,'Active Hour''s Dump'!$A$3:$A$337,0),
MATCH(BL$2,'Active Hour''s Dump'!$D$2:$AH$2,0)
))),"")</f>
        <v>4.4166666666666696</v>
      </c>
      <c r="BM278" s="13">
        <f>_xlfn.IFNA(IF(BM$3="Productivity",
INDEX('Productivity Dump'!$E$4:$AJ$500,
MATCH($A278,'Productivity Dump'!$A$4:$A$500,0),
MATCH(BM$2,'Productivity Dump'!$E$3:$AJ$3,0)
),
IF(BM$3="Attendance",
INDEX('Attendance Dump'!$E$2:$AI$400,
MATCH($A278,'Attendance Dump'!$B$2:$B$400,0),
MATCH(BM$2,'Attendance Dump'!$E$1:$AI$1,0)
),
INDEX('Active Hour''s Dump'!$D$3:$AH$337,
MATCH($C278,'Active Hour''s Dump'!$A$3:$A$337,0),
MATCH(BM$2,'Active Hour''s Dump'!$D$2:$AH$2,0)
))),"")</f>
        <v>1036.58</v>
      </c>
      <c r="BN278" s="13" t="str">
        <f>_xlfn.IFNA(IF(BN$3="Productivity",
INDEX('Productivity Dump'!$E$4:$AJ$500,
MATCH($A278,'Productivity Dump'!$A$4:$A$500,0),
MATCH(BN$2,'Productivity Dump'!$E$3:$AJ$3,0)
),
IF(BN$3="Attendance",
INDEX('Attendance Dump'!$E$2:$AI$400,
MATCH($A278,'Attendance Dump'!$B$2:$B$400,0),
MATCH(BN$2,'Attendance Dump'!$E$1:$AI$1,0)
),
INDEX('Active Hour''s Dump'!$D$3:$AH$337,
MATCH($C278,'Active Hour''s Dump'!$A$3:$A$337,0),
MATCH(BN$2,'Active Hour''s Dump'!$D$2:$AH$2,0)
))),"")</f>
        <v>P</v>
      </c>
      <c r="BO278" s="54">
        <f>_xlfn.IFNA(IF(BO$3="Productivity",
INDEX('Productivity Dump'!$E$4:$AJ$500,
MATCH($A278,'Productivity Dump'!$A$4:$A$500,0),
MATCH(BO$2,'Productivity Dump'!$E$3:$AJ$3,0)
),
IF(BO$3="Attendance",
INDEX('Attendance Dump'!$E$2:$AI$400,
MATCH($A278,'Attendance Dump'!$B$2:$B$400,0),
MATCH(BO$2,'Attendance Dump'!$E$1:$AI$1,0)
),
INDEX('Active Hour''s Dump'!$D$3:$AH$337,
MATCH($C278,'Active Hour''s Dump'!$A$3:$A$337,0),
MATCH(BO$2,'Active Hour''s Dump'!$D$2:$AH$2,0)
))),"")</f>
        <v>6</v>
      </c>
      <c r="BP278" s="13">
        <f>_xlfn.IFNA(IF(BP$3="Productivity",
INDEX('Productivity Dump'!$E$4:$AJ$500,
MATCH($A278,'Productivity Dump'!$A$4:$A$500,0),
MATCH(BP$2,'Productivity Dump'!$E$3:$AJ$3,0)
),
IF(BP$3="Attendance",
INDEX('Attendance Dump'!$E$2:$AI$400,
MATCH($A278,'Attendance Dump'!$B$2:$B$400,0),
MATCH(BP$2,'Attendance Dump'!$E$1:$AI$1,0)
),
INDEX('Active Hour''s Dump'!$D$3:$AH$337,
MATCH($C278,'Active Hour''s Dump'!$A$3:$A$337,0),
MATCH(BP$2,'Active Hour''s Dump'!$D$2:$AH$2,0)
))),"")</f>
        <v>197.524</v>
      </c>
      <c r="BQ278" s="13" t="str">
        <f>_xlfn.IFNA(IF(BQ$3="Productivity",
INDEX('Productivity Dump'!$E$4:$AJ$500,
MATCH($A278,'Productivity Dump'!$A$4:$A$500,0),
MATCH(BQ$2,'Productivity Dump'!$E$3:$AJ$3,0)
),
IF(BQ$3="Attendance",
INDEX('Attendance Dump'!$E$2:$AI$400,
MATCH($A278,'Attendance Dump'!$B$2:$B$400,0),
MATCH(BQ$2,'Attendance Dump'!$E$1:$AI$1,0)
),
INDEX('Active Hour''s Dump'!$D$3:$AH$337,
MATCH($C278,'Active Hour''s Dump'!$A$3:$A$337,0),
MATCH(BQ$2,'Active Hour''s Dump'!$D$2:$AH$2,0)
))),"")</f>
        <v>SL</v>
      </c>
      <c r="BR278" s="54">
        <f>_xlfn.IFNA(IF(BR$3="Productivity",
INDEX('Productivity Dump'!$E$4:$AJ$500,
MATCH($A278,'Productivity Dump'!$A$4:$A$500,0),
MATCH(BR$2,'Productivity Dump'!$E$3:$AJ$3,0)
),
IF(BR$3="Attendance",
INDEX('Attendance Dump'!$E$2:$AI$400,
MATCH($A278,'Attendance Dump'!$B$2:$B$400,0),
MATCH(BR$2,'Attendance Dump'!$E$1:$AI$1,0)
),
INDEX('Active Hour''s Dump'!$D$3:$AH$337,
MATCH($C278,'Active Hour''s Dump'!$A$3:$A$337,0),
MATCH(BR$2,'Active Hour''s Dump'!$D$2:$AH$2,0)
))),"")</f>
        <v>1.5833333333333299</v>
      </c>
      <c r="BS278" s="13">
        <f>_xlfn.IFNA(IF(BS$3="Productivity",
INDEX('Productivity Dump'!$E$4:$AJ$500,
MATCH($A278,'Productivity Dump'!$A$4:$A$500,0),
MATCH(BS$2,'Productivity Dump'!$E$3:$AJ$3,0)
),
IF(BS$3="Attendance",
INDEX('Attendance Dump'!$E$2:$AI$400,
MATCH($A278,'Attendance Dump'!$B$2:$B$400,0),
MATCH(BS$2,'Attendance Dump'!$E$1:$AI$1,0)
),
INDEX('Active Hour''s Dump'!$D$3:$AH$337,
MATCH($C278,'Active Hour''s Dump'!$A$3:$A$337,0),
MATCH(BS$2,'Active Hour''s Dump'!$D$2:$AH$2,0)
))),"")</f>
        <v>1078.5040000000001</v>
      </c>
      <c r="BT278" s="13" t="str">
        <f>_xlfn.IFNA(IF(BT$3="Productivity",
INDEX('Productivity Dump'!$E$4:$AJ$500,
MATCH($A278,'Productivity Dump'!$A$4:$A$500,0),
MATCH(BT$2,'Productivity Dump'!$E$3:$AJ$3,0)
),
IF(BT$3="Attendance",
INDEX('Attendance Dump'!$E$2:$AI$400,
MATCH($A278,'Attendance Dump'!$B$2:$B$400,0),
MATCH(BT$2,'Attendance Dump'!$E$1:$AI$1,0)
),
INDEX('Active Hour''s Dump'!$D$3:$AH$337,
MATCH($C278,'Active Hour''s Dump'!$A$3:$A$337,0),
MATCH(BT$2,'Active Hour''s Dump'!$D$2:$AH$2,0)
))),"")</f>
        <v>H(P)</v>
      </c>
      <c r="BU278" s="54">
        <f>_xlfn.IFNA(IF(BU$3="Productivity",
INDEX('Productivity Dump'!$E$4:$AJ$500,
MATCH($A278,'Productivity Dump'!$A$4:$A$500,0),
MATCH(BU$2,'Productivity Dump'!$E$3:$AJ$3,0)
),
IF(BU$3="Attendance",
INDEX('Attendance Dump'!$E$2:$AI$400,
MATCH($A278,'Attendance Dump'!$B$2:$B$400,0),
MATCH(BU$2,'Attendance Dump'!$E$1:$AI$1,0)
),
INDEX('Active Hour''s Dump'!$D$3:$AH$337,
MATCH($C278,'Active Hour''s Dump'!$A$3:$A$337,0),
MATCH(BU$2,'Active Hour''s Dump'!$D$2:$AH$2,0)
))),"")</f>
        <v>7.3333333333333304</v>
      </c>
      <c r="BV278" s="13">
        <f>_xlfn.IFNA(IF(BV$3="Productivity",
INDEX('Productivity Dump'!$E$4:$AJ$500,
MATCH($A278,'Productivity Dump'!$A$4:$A$500,0),
MATCH(BV$2,'Productivity Dump'!$E$3:$AJ$3,0)
),
IF(BV$3="Attendance",
INDEX('Attendance Dump'!$E$2:$AI$400,
MATCH($A278,'Attendance Dump'!$B$2:$B$400,0),
MATCH(BV$2,'Attendance Dump'!$E$1:$AI$1,0)
),
INDEX('Active Hour''s Dump'!$D$3:$AH$337,
MATCH($C278,'Active Hour''s Dump'!$A$3:$A$337,0),
MATCH(BV$2,'Active Hour''s Dump'!$D$2:$AH$2,0)
))),"")</f>
        <v>1028.7540000000001</v>
      </c>
      <c r="BW278" s="13" t="str">
        <f>_xlfn.IFNA(IF(BW$3="Productivity",
INDEX('Productivity Dump'!$E$4:$AJ$500,
MATCH($A278,'Productivity Dump'!$A$4:$A$500,0),
MATCH(BW$2,'Productivity Dump'!$E$3:$AJ$3,0)
),
IF(BW$3="Attendance",
INDEX('Attendance Dump'!$E$2:$AI$400,
MATCH($A278,'Attendance Dump'!$B$2:$B$400,0),
MATCH(BW$2,'Attendance Dump'!$E$1:$AI$1,0)
),
INDEX('Active Hour''s Dump'!$D$3:$AH$337,
MATCH($C278,'Active Hour''s Dump'!$A$3:$A$337,0),
MATCH(BW$2,'Active Hour''s Dump'!$D$2:$AH$2,0)
))),"")</f>
        <v>P</v>
      </c>
      <c r="BX278" s="54">
        <f>_xlfn.IFNA(IF(BX$3="Productivity",
INDEX('Productivity Dump'!$E$4:$AJ$500,
MATCH($A278,'Productivity Dump'!$A$4:$A$500,0),
MATCH(BX$2,'Productivity Dump'!$E$3:$AJ$3,0)
),
IF(BX$3="Attendance",
INDEX('Attendance Dump'!$E$2:$AI$400,
MATCH($A278,'Attendance Dump'!$B$2:$B$400,0),
MATCH(BX$2,'Attendance Dump'!$E$1:$AI$1,0)
),
INDEX('Active Hour''s Dump'!$D$3:$AH$337,
MATCH($C278,'Active Hour''s Dump'!$A$3:$A$337,0),
MATCH(BX$2,'Active Hour''s Dump'!$D$2:$AH$2,0)
))),"")</f>
        <v>7.1666666666666696</v>
      </c>
      <c r="BY278" s="13">
        <f>_xlfn.IFNA(IF(BY$3="Productivity",
INDEX('Productivity Dump'!$E$4:$AJ$500,
MATCH($A278,'Productivity Dump'!$A$4:$A$500,0),
MATCH(BY$2,'Productivity Dump'!$E$3:$AJ$3,0)
),
IF(BY$3="Attendance",
INDEX('Attendance Dump'!$E$2:$AI$400,
MATCH($A278,'Attendance Dump'!$B$2:$B$400,0),
MATCH(BY$2,'Attendance Dump'!$E$1:$AI$1,0)
),
INDEX('Active Hour''s Dump'!$D$3:$AH$337,
MATCH($C278,'Active Hour''s Dump'!$A$3:$A$337,0),
MATCH(BY$2,'Active Hour''s Dump'!$D$2:$AH$2,0)
))),"")</f>
        <v>524.13800000000003</v>
      </c>
      <c r="BZ278" s="13" t="str">
        <f>_xlfn.IFNA(IF(BZ$3="Productivity",
INDEX('Productivity Dump'!$E$4:$AJ$500,
MATCH($A278,'Productivity Dump'!$A$4:$A$500,0),
MATCH(BZ$2,'Productivity Dump'!$E$3:$AJ$3,0)
),
IF(BZ$3="Attendance",
INDEX('Attendance Dump'!$E$2:$AI$400,
MATCH($A278,'Attendance Dump'!$B$2:$B$400,0),
MATCH(BZ$2,'Attendance Dump'!$E$1:$AI$1,0)
),
INDEX('Active Hour''s Dump'!$D$3:$AH$337,
MATCH($C278,'Active Hour''s Dump'!$A$3:$A$337,0),
MATCH(BZ$2,'Active Hour''s Dump'!$D$2:$AH$2,0)
))),"")</f>
        <v>P</v>
      </c>
      <c r="CA278" s="54">
        <f>_xlfn.IFNA(IF(CA$3="Productivity",
INDEX('Productivity Dump'!$E$4:$AJ$500,
MATCH($A278,'Productivity Dump'!$A$4:$A$500,0),
MATCH(CA$2,'Productivity Dump'!$E$3:$AJ$3,0)
),
IF(CA$3="Attendance",
INDEX('Attendance Dump'!$E$2:$AI$400,
MATCH($A278,'Attendance Dump'!$B$2:$B$400,0),
MATCH(CA$2,'Attendance Dump'!$E$1:$AI$1,0)
),
INDEX('Active Hour''s Dump'!$D$3:$AH$337,
MATCH($C278,'Active Hour''s Dump'!$A$3:$A$337,0),
MATCH(CA$2,'Active Hour''s Dump'!$D$2:$AH$2,0)
))),"")</f>
        <v>3</v>
      </c>
      <c r="CB278" s="13">
        <f>_xlfn.IFNA(IF(CB$3="Productivity",
INDEX('Productivity Dump'!$E$4:$AJ$500,
MATCH($A278,'Productivity Dump'!$A$4:$A$500,0),
MATCH(CB$2,'Productivity Dump'!$E$3:$AJ$3,0)
),
IF(CB$3="Attendance",
INDEX('Attendance Dump'!$E$2:$AI$400,
MATCH($A278,'Attendance Dump'!$B$2:$B$400,0),
MATCH(CB$2,'Attendance Dump'!$E$1:$AI$1,0)
),
INDEX('Active Hour''s Dump'!$D$3:$AH$337,
MATCH($C278,'Active Hour''s Dump'!$A$3:$A$337,0),
MATCH(CB$2,'Active Hour''s Dump'!$D$2:$AH$2,0)
))),"")</f>
        <v>0</v>
      </c>
      <c r="CC278" s="13" t="str">
        <f>_xlfn.IFNA(IF(CC$3="Productivity",
INDEX('Productivity Dump'!$E$4:$AJ$500,
MATCH($A278,'Productivity Dump'!$A$4:$A$500,0),
MATCH(CC$2,'Productivity Dump'!$E$3:$AJ$3,0)
),
IF(CC$3="Attendance",
INDEX('Attendance Dump'!$E$2:$AI$400,
MATCH($A278,'Attendance Dump'!$B$2:$B$400,0),
MATCH(CC$2,'Attendance Dump'!$E$1:$AI$1,0)
),
INDEX('Active Hour''s Dump'!$D$3:$AH$337,
MATCH($C278,'Active Hour''s Dump'!$A$3:$A$337,0),
MATCH(CC$2,'Active Hour''s Dump'!$D$2:$AH$2,0)
))),"")</f>
        <v>WO</v>
      </c>
      <c r="CD278" s="54">
        <f>_xlfn.IFNA(IF(CD$3="Productivity",
INDEX('Productivity Dump'!$E$4:$AJ$500,
MATCH($A278,'Productivity Dump'!$A$4:$A$500,0),
MATCH(CD$2,'Productivity Dump'!$E$3:$AJ$3,0)
),
IF(CD$3="Attendance",
INDEX('Attendance Dump'!$E$2:$AI$400,
MATCH($A278,'Attendance Dump'!$B$2:$B$400,0),
MATCH(CD$2,'Attendance Dump'!$E$1:$AI$1,0)
),
INDEX('Active Hour''s Dump'!$D$3:$AH$337,
MATCH($C278,'Active Hour''s Dump'!$A$3:$A$337,0),
MATCH(CD$2,'Active Hour''s Dump'!$D$2:$AH$2,0)
))),"")</f>
        <v>0</v>
      </c>
      <c r="CE278" s="13">
        <f>_xlfn.IFNA(IF(CE$3="Productivity",
INDEX('Productivity Dump'!$E$4:$AJ$500,
MATCH($A278,'Productivity Dump'!$A$4:$A$500,0),
MATCH(CE$2,'Productivity Dump'!$E$3:$AJ$3,0)
),
IF(CE$3="Attendance",
INDEX('Attendance Dump'!$E$2:$AI$400,
MATCH($A278,'Attendance Dump'!$B$2:$B$400,0),
MATCH(CE$2,'Attendance Dump'!$E$1:$AI$1,0)
),
INDEX('Active Hour''s Dump'!$D$3:$AH$337,
MATCH($C278,'Active Hour''s Dump'!$A$3:$A$337,0),
MATCH(CE$2,'Active Hour''s Dump'!$D$2:$AH$2,0)
))),"")</f>
        <v>672.93799999999999</v>
      </c>
      <c r="CF278" s="13" t="str">
        <f>_xlfn.IFNA(IF(CF$3="Productivity",
INDEX('Productivity Dump'!$E$4:$AJ$500,
MATCH($A278,'Productivity Dump'!$A$4:$A$500,0),
MATCH(CF$2,'Productivity Dump'!$E$3:$AJ$3,0)
),
IF(CF$3="Attendance",
INDEX('Attendance Dump'!$E$2:$AI$400,
MATCH($A278,'Attendance Dump'!$B$2:$B$400,0),
MATCH(CF$2,'Attendance Dump'!$E$1:$AI$1,0)
),
INDEX('Active Hour''s Dump'!$D$3:$AH$337,
MATCH($C278,'Active Hour''s Dump'!$A$3:$A$337,0),
MATCH(CF$2,'Active Hour''s Dump'!$D$2:$AH$2,0)
))),"")</f>
        <v>P</v>
      </c>
      <c r="CG278" s="54">
        <f>_xlfn.IFNA(IF(CG$3="Productivity",
INDEX('Productivity Dump'!$E$4:$AJ$500,
MATCH($A278,'Productivity Dump'!$A$4:$A$500,0),
MATCH(CG$2,'Productivity Dump'!$E$3:$AJ$3,0)
),
IF(CG$3="Attendance",
INDEX('Attendance Dump'!$E$2:$AI$400,
MATCH($A278,'Attendance Dump'!$B$2:$B$400,0),
MATCH(CG$2,'Attendance Dump'!$E$1:$AI$1,0)
),
INDEX('Active Hour''s Dump'!$D$3:$AH$337,
MATCH($C278,'Active Hour''s Dump'!$A$3:$A$337,0),
MATCH(CG$2,'Active Hour''s Dump'!$D$2:$AH$2,0)
))),"")</f>
        <v>4.8333333333333304</v>
      </c>
      <c r="CH278" s="13">
        <f>_xlfn.IFNA(IF(CH$3="Productivity",
INDEX('Productivity Dump'!$E$4:$AJ$500,
MATCH($A278,'Productivity Dump'!$A$4:$A$500,0),
MATCH(CH$2,'Productivity Dump'!$E$3:$AJ$3,0)
),
IF(CH$3="Attendance",
INDEX('Attendance Dump'!$E$2:$AI$400,
MATCH($A278,'Attendance Dump'!$B$2:$B$400,0),
MATCH(CH$2,'Attendance Dump'!$E$1:$AI$1,0)
),
INDEX('Active Hour''s Dump'!$D$3:$AH$337,
MATCH($C278,'Active Hour''s Dump'!$A$3:$A$337,0),
MATCH(CH$2,'Active Hour''s Dump'!$D$2:$AH$2,0)
))),"")</f>
        <v>1051.5829999999999</v>
      </c>
      <c r="CI278" s="13" t="str">
        <f>_xlfn.IFNA(IF(CI$3="Productivity",
INDEX('Productivity Dump'!$E$4:$AJ$500,
MATCH($A278,'Productivity Dump'!$A$4:$A$500,0),
MATCH(CI$2,'Productivity Dump'!$E$3:$AJ$3,0)
),
IF(CI$3="Attendance",
INDEX('Attendance Dump'!$E$2:$AI$400,
MATCH($A278,'Attendance Dump'!$B$2:$B$400,0),
MATCH(CI$2,'Attendance Dump'!$E$1:$AI$1,0)
),
INDEX('Active Hour''s Dump'!$D$3:$AH$337,
MATCH($C278,'Active Hour''s Dump'!$A$3:$A$337,0),
MATCH(CI$2,'Active Hour''s Dump'!$D$2:$AH$2,0)
))),"")</f>
        <v>P</v>
      </c>
      <c r="CJ278" s="54">
        <f>_xlfn.IFNA(IF(CJ$3="Productivity",
INDEX('Productivity Dump'!$E$4:$AJ$500,
MATCH($A278,'Productivity Dump'!$A$4:$A$500,0),
MATCH(CJ$2,'Productivity Dump'!$E$3:$AJ$3,0)
),
IF(CJ$3="Attendance",
INDEX('Attendance Dump'!$E$2:$AI$400,
MATCH($A278,'Attendance Dump'!$B$2:$B$400,0),
MATCH(CJ$2,'Attendance Dump'!$E$1:$AI$1,0)
),
INDEX('Active Hour''s Dump'!$D$3:$AH$337,
MATCH($C278,'Active Hour''s Dump'!$A$3:$A$337,0),
MATCH(CJ$2,'Active Hour''s Dump'!$D$2:$AH$2,0)
))),"")</f>
        <v>7.3333333333333304</v>
      </c>
      <c r="CK278" s="13">
        <f>_xlfn.IFNA(IF(CK$3="Productivity",
INDEX('Productivity Dump'!$E$4:$AJ$500,
MATCH($A278,'Productivity Dump'!$A$4:$A$500,0),
MATCH(CK$2,'Productivity Dump'!$E$3:$AJ$3,0)
),
IF(CK$3="Attendance",
INDEX('Attendance Dump'!$E$2:$AI$400,
MATCH($A278,'Attendance Dump'!$B$2:$B$400,0),
MATCH(CK$2,'Attendance Dump'!$E$1:$AI$1,0)
),
INDEX('Active Hour''s Dump'!$D$3:$AH$337,
MATCH($C278,'Active Hour''s Dump'!$A$3:$A$337,0),
MATCH(CK$2,'Active Hour''s Dump'!$D$2:$AH$2,0)
))),"")</f>
        <v>876.88999999999987</v>
      </c>
      <c r="CL278" s="13" t="str">
        <f>_xlfn.IFNA(IF(CL$3="Productivity",
INDEX('Productivity Dump'!$E$4:$AJ$500,
MATCH($A278,'Productivity Dump'!$A$4:$A$500,0),
MATCH(CL$2,'Productivity Dump'!$E$3:$AJ$3,0)
),
IF(CL$3="Attendance",
INDEX('Attendance Dump'!$E$2:$AI$400,
MATCH($A278,'Attendance Dump'!$B$2:$B$400,0),
MATCH(CL$2,'Attendance Dump'!$E$1:$AI$1,0)
),
INDEX('Active Hour''s Dump'!$D$3:$AH$337,
MATCH($C278,'Active Hour''s Dump'!$A$3:$A$337,0),
MATCH(CL$2,'Active Hour''s Dump'!$D$2:$AH$2,0)
))),"")</f>
        <v>P</v>
      </c>
      <c r="CM278" s="54">
        <f>_xlfn.IFNA(IF(CM$3="Productivity",
INDEX('Productivity Dump'!$E$4:$AJ$500,
MATCH($A278,'Productivity Dump'!$A$4:$A$500,0),
MATCH(CM$2,'Productivity Dump'!$E$3:$AJ$3,0)
),
IF(CM$3="Attendance",
INDEX('Attendance Dump'!$E$2:$AI$400,
MATCH($A278,'Attendance Dump'!$B$2:$B$400,0),
MATCH(CM$2,'Attendance Dump'!$E$1:$AI$1,0)
),
INDEX('Active Hour''s Dump'!$D$3:$AH$337,
MATCH($C278,'Active Hour''s Dump'!$A$3:$A$337,0),
MATCH(CM$2,'Active Hour''s Dump'!$D$2:$AH$2,0)
))),"")</f>
        <v>6.4166666666666696</v>
      </c>
      <c r="CN278" s="13">
        <f>_xlfn.IFNA(IF(CN$3="Productivity",
INDEX('Productivity Dump'!$E$4:$AJ$500,
MATCH($A278,'Productivity Dump'!$A$4:$A$500,0),
MATCH(CN$2,'Productivity Dump'!$E$3:$AJ$3,0)
),
IF(CN$3="Attendance",
INDEX('Attendance Dump'!$E$2:$AI$400,
MATCH($A278,'Attendance Dump'!$B$2:$B$400,0),
MATCH(CN$2,'Attendance Dump'!$E$1:$AI$1,0)
),
INDEX('Active Hour''s Dump'!$D$3:$AH$337,
MATCH($C278,'Active Hour''s Dump'!$A$3:$A$337,0),
MATCH(CN$2,'Active Hour''s Dump'!$D$2:$AH$2,0)
))),"")</f>
        <v>0</v>
      </c>
      <c r="CO278" s="13">
        <f>_xlfn.IFNA(IF(CO$3="Productivity",
INDEX('Productivity Dump'!$E$4:$AJ$500,
MATCH($A278,'Productivity Dump'!$A$4:$A$500,0),
MATCH(CO$2,'Productivity Dump'!$E$3:$AJ$3,0)
),
IF(CO$3="Attendance",
INDEX('Attendance Dump'!$E$2:$AI$400,
MATCH($A278,'Attendance Dump'!$B$2:$B$400,0),
MATCH(CO$2,'Attendance Dump'!$E$1:$AI$1,0)
),
INDEX('Active Hour''s Dump'!$D$3:$AH$337,
MATCH($C278,'Active Hour''s Dump'!$A$3:$A$337,0),
MATCH(CO$2,'Active Hour''s Dump'!$D$2:$AH$2,0)
))),"")</f>
        <v>0</v>
      </c>
      <c r="CP278" s="54">
        <f>_xlfn.IFNA(IF(CP$3="Productivity",
INDEX('Productivity Dump'!$E$4:$AJ$500,
MATCH($A278,'Productivity Dump'!$A$4:$A$500,0),
MATCH(CP$2,'Productivity Dump'!$E$3:$AJ$3,0)
),
IF(CP$3="Attendance",
INDEX('Attendance Dump'!$E$2:$AI$400,
MATCH($A278,'Attendance Dump'!$B$2:$B$400,0),
MATCH(CP$2,'Attendance Dump'!$E$1:$AI$1,0)
),
INDEX('Active Hour''s Dump'!$D$3:$AH$337,
MATCH($C278,'Active Hour''s Dump'!$A$3:$A$337,0),
MATCH(CP$2,'Active Hour''s Dump'!$D$2:$AH$2,0)
))),"")</f>
        <v>0</v>
      </c>
      <c r="CQ278" s="13">
        <f>_xlfn.IFNA(IF(CQ$3="Productivity",
INDEX('Productivity Dump'!$E$4:$AJ$500,
MATCH($A278,'Productivity Dump'!$A$4:$A$500,0),
MATCH(CQ$2,'Productivity Dump'!$E$3:$AJ$3,0)
),
IF(CQ$3="Attendance",
INDEX('Attendance Dump'!$E$2:$AI$400,
MATCH($A278,'Attendance Dump'!$B$2:$B$400,0),
MATCH(CQ$2,'Attendance Dump'!$E$1:$AI$1,0)
),
INDEX('Active Hour''s Dump'!$D$3:$AH$337,
MATCH($C278,'Active Hour''s Dump'!$A$3:$A$337,0),
MATCH(CQ$2,'Active Hour''s Dump'!$D$2:$AH$2,0)
))),"")</f>
        <v>0</v>
      </c>
      <c r="CR278" s="13">
        <f>_xlfn.IFNA(IF(CR$3="Productivity",
INDEX('Productivity Dump'!$E$4:$AJ$500,
MATCH($A278,'Productivity Dump'!$A$4:$A$500,0),
MATCH(CR$2,'Productivity Dump'!$E$3:$AJ$3,0)
),
IF(CR$3="Attendance",
INDEX('Attendance Dump'!$E$2:$AI$400,
MATCH($A278,'Attendance Dump'!$B$2:$B$400,0),
MATCH(CR$2,'Attendance Dump'!$E$1:$AI$1,0)
),
INDEX('Active Hour''s Dump'!$D$3:$AH$337,
MATCH($C278,'Active Hour''s Dump'!$A$3:$A$337,0),
MATCH(CR$2,'Active Hour''s Dump'!$D$2:$AH$2,0)
))),"")</f>
        <v>0</v>
      </c>
      <c r="CS278" s="54">
        <f>_xlfn.IFNA(IF(CS$3="Productivity",
INDEX('Productivity Dump'!$E$4:$AJ$500,
MATCH($A278,'Productivity Dump'!$A$4:$A$500,0),
MATCH(CS$2,'Productivity Dump'!$E$3:$AJ$3,0)
),
IF(CS$3="Attendance",
INDEX('Attendance Dump'!$E$2:$AI$400,
MATCH($A278,'Attendance Dump'!$B$2:$B$400,0),
MATCH(CS$2,'Attendance Dump'!$E$1:$AI$1,0)
),
INDEX('Active Hour''s Dump'!$D$3:$AH$337,
MATCH($C278,'Active Hour''s Dump'!$A$3:$A$337,0),
MATCH(CS$2,'Active Hour''s Dump'!$D$2:$AH$2,0)
))),"")</f>
        <v>0</v>
      </c>
      <c r="CT278" s="13">
        <f>_xlfn.IFNA(IF(CT$3="Productivity",
INDEX('Productivity Dump'!$E$4:$AJ$500,
MATCH($A278,'Productivity Dump'!$A$4:$A$500,0),
MATCH(CT$2,'Productivity Dump'!$E$3:$AJ$3,0)
),
IF(CT$3="Attendance",
INDEX('Attendance Dump'!$E$2:$AI$400,
MATCH($A278,'Attendance Dump'!$B$2:$B$400,0),
MATCH(CT$2,'Attendance Dump'!$E$1:$AI$1,0)
),
INDEX('Active Hour''s Dump'!$D$3:$AH$337,
MATCH($C278,'Active Hour''s Dump'!$A$3:$A$337,0),
MATCH(CT$2,'Active Hour''s Dump'!$D$2:$AH$2,0)
))),"")</f>
        <v>0</v>
      </c>
      <c r="CU278" s="13">
        <f>_xlfn.IFNA(IF(CU$3="Productivity",
INDEX('Productivity Dump'!$E$4:$AJ$500,
MATCH($A278,'Productivity Dump'!$A$4:$A$500,0),
MATCH(CU$2,'Productivity Dump'!$E$3:$AJ$3,0)
),
IF(CU$3="Attendance",
INDEX('Attendance Dump'!$E$2:$AI$400,
MATCH($A278,'Attendance Dump'!$B$2:$B$400,0),
MATCH(CU$2,'Attendance Dump'!$E$1:$AI$1,0)
),
INDEX('Active Hour''s Dump'!$D$3:$AH$337,
MATCH($C278,'Active Hour''s Dump'!$A$3:$A$337,0),
MATCH(CU$2,'Active Hour''s Dump'!$D$2:$AH$2,0)
))),"")</f>
        <v>0</v>
      </c>
      <c r="CV278" s="54">
        <f>_xlfn.IFNA(IF(CV$3="Productivity",
INDEX('Productivity Dump'!$E$4:$AJ$500,
MATCH($A278,'Productivity Dump'!$A$4:$A$500,0),
MATCH(CV$2,'Productivity Dump'!$E$3:$AJ$3,0)
),
IF(CV$3="Attendance",
INDEX('Attendance Dump'!$E$2:$AI$400,
MATCH($A278,'Attendance Dump'!$B$2:$B$400,0),
MATCH(CV$2,'Attendance Dump'!$E$1:$AI$1,0)
),
INDEX('Active Hour''s Dump'!$D$3:$AH$337,
MATCH($C278,'Active Hour''s Dump'!$A$3:$A$337,0),
MATCH(CV$2,'Active Hour''s Dump'!$D$2:$AH$2,0)
))),"")</f>
        <v>0</v>
      </c>
      <c r="CW278" s="13"/>
      <c r="CX278" s="13"/>
      <c r="CY278" s="54"/>
      <c r="DA278" s="57">
        <f t="shared" si="87"/>
        <v>131.83333333333334</v>
      </c>
      <c r="DB278" s="35">
        <f t="shared" si="88"/>
        <v>19033.118999999999</v>
      </c>
      <c r="DC278" s="35">
        <f t="shared" si="91"/>
        <v>0</v>
      </c>
      <c r="DD278" s="35">
        <f t="shared" ca="1" si="92"/>
        <v>0</v>
      </c>
      <c r="DF278" s="32" cm="1">
        <f t="array" ref="DF278">SUMPRODUCT(
    (MOD(COLUMN(H278:CV278) - COLUMN(H278), 3) = 0) *
    (H278:CV278 = 0) *
    (I278:CW278 = "P") *
    (COUNTIF(UKHoliday, H$2:CV$2) = 0)
)</f>
        <v>0</v>
      </c>
      <c r="DG278" s="33" cm="1">
        <f t="array" ref="DG278">SUMPRODUCT(
  (MOD(COLUMN(H278:CV278) - COLUMN(H278), 3) = 0) *
  (H278:CV278 &gt; 0) *
  (H278:CV278 &lt; 0.5 * IF(((WEEKDAY(H$2:CV$2, 2) = 1) + (WEEKDAY(H$2:CV$2, 2) = 6)), G278, F278)) *
  (I278:CW278 = "P") *
  (COUNTIF(UKHoliday, H$2:CV$2) = 0)
)</f>
        <v>0</v>
      </c>
      <c r="DH278" s="33" cm="1">
        <f t="array" ref="DH278">SUMPRODUCT(
  (MOD(COLUMN(H278:CV278) - COLUMN(H278), 3) = 0) *
  (H278:CV278 &gt; 0.5 * IF(((WEEKDAY(H$2:CV$2, 2) = 1) + (WEEKDAY(H$2:CV$2, 2) = 6)), $G278, $F278)) *
  (H278:CV278 &lt; 0.8 * IF(((WEEKDAY(H$2:CV$2, 2) = 1) + (WEEKDAY(H$2:CV$2, 2) = 6)), $G278, $F278)) *
  (I278:CW278 = "P") *
  (COUNTIF(UKHoliday, H$2:CV$2) = 0)
)</f>
        <v>0</v>
      </c>
      <c r="DI278" s="33" cm="1">
        <f t="array" ref="DI278">SUMPRODUCT(
  (MOD(COLUMN(H278:CV278) - COLUMN(H278), 3) = 0) *
  (H278:CV278 &gt; 0.8 * IF(((WEEKDAY(H$2:CV$2, 2) = 1) + (WEEKDAY(H$2:CV$2, 2) = 6)), $G278, $F278)) *
  (H278:CV278 &lt; 1 * IF(((WEEKDAY(H$2:CV$2, 2) = 1) + (WEEKDAY(H$2:CV$2, 2) = 6)), $G278, $F278)) *
  (I278:CW278 = "P") *
  (COUNTIF(UKHoliday, H$2:CV$2) = 0)
)</f>
        <v>2</v>
      </c>
    </row>
    <row r="279" spans="1:113" x14ac:dyDescent="0.3">
      <c r="A279" s="8" t="s">
        <v>955</v>
      </c>
      <c r="B279" s="36" t="s">
        <v>954</v>
      </c>
      <c r="C279" s="9" t="s">
        <v>946</v>
      </c>
      <c r="D279" s="62" t="s">
        <v>945</v>
      </c>
      <c r="E279" s="35">
        <v>18600</v>
      </c>
      <c r="F279" s="35">
        <f t="shared" si="93"/>
        <v>930</v>
      </c>
      <c r="G279" s="35">
        <f t="shared" si="94"/>
        <v>465</v>
      </c>
      <c r="H279" s="13">
        <f>_xlfn.IFNA(IF(H$3="Productivity",
INDEX('Productivity Dump'!$E$4:$AJ$500,
MATCH($A279,'Productivity Dump'!$A$4:$A$500,0),
MATCH(H$2,'Productivity Dump'!$E$3:$AJ$3,0)
),
IF(H$3="Attendance",
INDEX('Attendance Dump'!$E$2:$AI$400,
MATCH($A279,'Attendance Dump'!$B$2:$B$400,0),
MATCH(H$2,'Attendance Dump'!$E$1:$AI$1,0)
),
INDEX('Active Hour''s Dump'!$D$3:$AH$337,
MATCH($C279,'Active Hour''s Dump'!$A$3:$A$337,0),
MATCH(H$2,'Active Hour''s Dump'!$D$2:$AH$2,0)
))),"")</f>
        <v>1021.9609999999999</v>
      </c>
      <c r="I279" s="13" t="str">
        <f>_xlfn.IFNA(IF(I$3="Productivity",
INDEX('Productivity Dump'!$E$4:$AJ$500,
MATCH($A279,'Productivity Dump'!$A$4:$A$500,0),
MATCH(I$2,'Productivity Dump'!$E$3:$AJ$3,0)
),
IF(I$3="Attendance",
INDEX('Attendance Dump'!$E$2:$AI$400,
MATCH($A279,'Attendance Dump'!$B$2:$B$400,0),
MATCH(I$2,'Attendance Dump'!$E$1:$AI$1,0)
),
INDEX('Active Hour''s Dump'!$D$3:$AH$337,
MATCH($C279,'Active Hour''s Dump'!$A$3:$A$337,0),
MATCH(I$2,'Active Hour''s Dump'!$D$2:$AH$2,0)
))),"")</f>
        <v>P</v>
      </c>
      <c r="J279" s="54">
        <f>_xlfn.IFNA(IF(J$3="Productivity",
INDEX('Productivity Dump'!$E$4:$AJ$500,
MATCH($A279,'Productivity Dump'!$A$4:$A$500,0),
MATCH(J$2,'Productivity Dump'!$E$3:$AJ$3,0)
),
IF(J$3="Attendance",
INDEX('Attendance Dump'!$E$2:$AI$400,
MATCH($A279,'Attendance Dump'!$B$2:$B$400,0),
MATCH(J$2,'Attendance Dump'!$E$1:$AI$1,0)
),
INDEX('Active Hour''s Dump'!$D$3:$AH$337,
MATCH($C279,'Active Hour''s Dump'!$A$3:$A$337,0),
MATCH(J$2,'Active Hour''s Dump'!$D$2:$AH$2,0)
))),"")</f>
        <v>11.3333333333333</v>
      </c>
      <c r="K279" s="13">
        <f>_xlfn.IFNA(IF(K$3="Productivity",
INDEX('Productivity Dump'!$E$4:$AJ$500,
MATCH($A279,'Productivity Dump'!$A$4:$A$500,0),
MATCH(K$2,'Productivity Dump'!$E$3:$AJ$3,0)
),
IF(K$3="Attendance",
INDEX('Attendance Dump'!$E$2:$AI$400,
MATCH($A279,'Attendance Dump'!$B$2:$B$400,0),
MATCH(K$2,'Attendance Dump'!$E$1:$AI$1,0)
),
INDEX('Active Hour''s Dump'!$D$3:$AH$337,
MATCH($C279,'Active Hour''s Dump'!$A$3:$A$337,0),
MATCH(K$2,'Active Hour''s Dump'!$D$2:$AH$2,0)
))),"")</f>
        <v>1041.9249999999997</v>
      </c>
      <c r="L279" s="13" t="str">
        <f>_xlfn.IFNA(IF(L$3="Productivity",
INDEX('Productivity Dump'!$E$4:$AJ$500,
MATCH($A279,'Productivity Dump'!$A$4:$A$500,0),
MATCH(L$2,'Productivity Dump'!$E$3:$AJ$3,0)
),
IF(L$3="Attendance",
INDEX('Attendance Dump'!$E$2:$AI$400,
MATCH($A279,'Attendance Dump'!$B$2:$B$400,0),
MATCH(L$2,'Attendance Dump'!$E$1:$AI$1,0)
),
INDEX('Active Hour''s Dump'!$D$3:$AH$337,
MATCH($C279,'Active Hour''s Dump'!$A$3:$A$337,0),
MATCH(L$2,'Active Hour''s Dump'!$D$2:$AH$2,0)
))),"")</f>
        <v>P</v>
      </c>
      <c r="M279" s="54">
        <f>_xlfn.IFNA(IF(M$3="Productivity",
INDEX('Productivity Dump'!$E$4:$AJ$500,
MATCH($A279,'Productivity Dump'!$A$4:$A$500,0),
MATCH(M$2,'Productivity Dump'!$E$3:$AJ$3,0)
),
IF(M$3="Attendance",
INDEX('Attendance Dump'!$E$2:$AI$400,
MATCH($A279,'Attendance Dump'!$B$2:$B$400,0),
MATCH(M$2,'Attendance Dump'!$E$1:$AI$1,0)
),
INDEX('Active Hour''s Dump'!$D$3:$AH$337,
MATCH($C279,'Active Hour''s Dump'!$A$3:$A$337,0),
MATCH(M$2,'Active Hour''s Dump'!$D$2:$AH$2,0)
))),"")</f>
        <v>10.3333333333333</v>
      </c>
      <c r="N279" s="13">
        <f>_xlfn.IFNA(IF(N$3="Productivity",
INDEX('Productivity Dump'!$E$4:$AJ$500,
MATCH($A279,'Productivity Dump'!$A$4:$A$500,0),
MATCH(N$2,'Productivity Dump'!$E$3:$AJ$3,0)
),
IF(N$3="Attendance",
INDEX('Attendance Dump'!$E$2:$AI$400,
MATCH($A279,'Attendance Dump'!$B$2:$B$400,0),
MATCH(N$2,'Attendance Dump'!$E$1:$AI$1,0)
),
INDEX('Active Hour''s Dump'!$D$3:$AH$337,
MATCH($C279,'Active Hour''s Dump'!$A$3:$A$337,0),
MATCH(N$2,'Active Hour''s Dump'!$D$2:$AH$2,0)
))),"")</f>
        <v>1003.0960000000001</v>
      </c>
      <c r="O279" s="13" t="str">
        <f>_xlfn.IFNA(IF(O$3="Productivity",
INDEX('Productivity Dump'!$E$4:$AJ$500,
MATCH($A279,'Productivity Dump'!$A$4:$A$500,0),
MATCH(O$2,'Productivity Dump'!$E$3:$AJ$3,0)
),
IF(O$3="Attendance",
INDEX('Attendance Dump'!$E$2:$AI$400,
MATCH($A279,'Attendance Dump'!$B$2:$B$400,0),
MATCH(O$2,'Attendance Dump'!$E$1:$AI$1,0)
),
INDEX('Active Hour''s Dump'!$D$3:$AH$337,
MATCH($C279,'Active Hour''s Dump'!$A$3:$A$337,0),
MATCH(O$2,'Active Hour''s Dump'!$D$2:$AH$2,0)
))),"")</f>
        <v>P</v>
      </c>
      <c r="P279" s="54">
        <f>_xlfn.IFNA(IF(P$3="Productivity",
INDEX('Productivity Dump'!$E$4:$AJ$500,
MATCH($A279,'Productivity Dump'!$A$4:$A$500,0),
MATCH(P$2,'Productivity Dump'!$E$3:$AJ$3,0)
),
IF(P$3="Attendance",
INDEX('Attendance Dump'!$E$2:$AI$400,
MATCH($A279,'Attendance Dump'!$B$2:$B$400,0),
MATCH(P$2,'Attendance Dump'!$E$1:$AI$1,0)
),
INDEX('Active Hour''s Dump'!$D$3:$AH$337,
MATCH($C279,'Active Hour''s Dump'!$A$3:$A$337,0),
MATCH(P$2,'Active Hour''s Dump'!$D$2:$AH$2,0)
))),"")</f>
        <v>9.0833333333333304</v>
      </c>
      <c r="Q279" s="13">
        <f>_xlfn.IFNA(IF(Q$3="Productivity",
INDEX('Productivity Dump'!$E$4:$AJ$500,
MATCH($A279,'Productivity Dump'!$A$4:$A$500,0),
MATCH(Q$2,'Productivity Dump'!$E$3:$AJ$3,0)
),
IF(Q$3="Attendance",
INDEX('Attendance Dump'!$E$2:$AI$400,
MATCH($A279,'Attendance Dump'!$B$2:$B$400,0),
MATCH(Q$2,'Attendance Dump'!$E$1:$AI$1,0)
),
INDEX('Active Hour''s Dump'!$D$3:$AH$337,
MATCH($C279,'Active Hour''s Dump'!$A$3:$A$337,0),
MATCH(Q$2,'Active Hour''s Dump'!$D$2:$AH$2,0)
))),"")</f>
        <v>13.907</v>
      </c>
      <c r="R279" s="13" t="str">
        <f>_xlfn.IFNA(IF(R$3="Productivity",
INDEX('Productivity Dump'!$E$4:$AJ$500,
MATCH($A279,'Productivity Dump'!$A$4:$A$500,0),
MATCH(R$2,'Productivity Dump'!$E$3:$AJ$3,0)
),
IF(R$3="Attendance",
INDEX('Attendance Dump'!$E$2:$AI$400,
MATCH($A279,'Attendance Dump'!$B$2:$B$400,0),
MATCH(R$2,'Attendance Dump'!$E$1:$AI$1,0)
),
INDEX('Active Hour''s Dump'!$D$3:$AH$337,
MATCH($C279,'Active Hour''s Dump'!$A$3:$A$337,0),
MATCH(R$2,'Active Hour''s Dump'!$D$2:$AH$2,0)
))),"")</f>
        <v>WO</v>
      </c>
      <c r="S279" s="54">
        <f>_xlfn.IFNA(IF(S$3="Productivity",
INDEX('Productivity Dump'!$E$4:$AJ$500,
MATCH($A279,'Productivity Dump'!$A$4:$A$500,0),
MATCH(S$2,'Productivity Dump'!$E$3:$AJ$3,0)
),
IF(S$3="Attendance",
INDEX('Attendance Dump'!$E$2:$AI$400,
MATCH($A279,'Attendance Dump'!$B$2:$B$400,0),
MATCH(S$2,'Attendance Dump'!$E$1:$AI$1,0)
),
INDEX('Active Hour''s Dump'!$D$3:$AH$337,
MATCH($C279,'Active Hour''s Dump'!$A$3:$A$337,0),
MATCH(S$2,'Active Hour''s Dump'!$D$2:$AH$2,0)
))),"")</f>
        <v>0</v>
      </c>
      <c r="T279" s="13">
        <f>_xlfn.IFNA(IF(T$3="Productivity",
INDEX('Productivity Dump'!$E$4:$AJ$500,
MATCH($A279,'Productivity Dump'!$A$4:$A$500,0),
MATCH(T$2,'Productivity Dump'!$E$3:$AJ$3,0)
),
IF(T$3="Attendance",
INDEX('Attendance Dump'!$E$2:$AI$400,
MATCH($A279,'Attendance Dump'!$B$2:$B$400,0),
MATCH(T$2,'Attendance Dump'!$E$1:$AI$1,0)
),
INDEX('Active Hour''s Dump'!$D$3:$AH$337,
MATCH($C279,'Active Hour''s Dump'!$A$3:$A$337,0),
MATCH(T$2,'Active Hour''s Dump'!$D$2:$AH$2,0)
))),"")</f>
        <v>766.95799999999997</v>
      </c>
      <c r="U279" s="13" t="str">
        <f>_xlfn.IFNA(IF(U$3="Productivity",
INDEX('Productivity Dump'!$E$4:$AJ$500,
MATCH($A279,'Productivity Dump'!$A$4:$A$500,0),
MATCH(U$2,'Productivity Dump'!$E$3:$AJ$3,0)
),
IF(U$3="Attendance",
INDEX('Attendance Dump'!$E$2:$AI$400,
MATCH($A279,'Attendance Dump'!$B$2:$B$400,0),
MATCH(U$2,'Attendance Dump'!$E$1:$AI$1,0)
),
INDEX('Active Hour''s Dump'!$D$3:$AH$337,
MATCH($C279,'Active Hour''s Dump'!$A$3:$A$337,0),
MATCH(U$2,'Active Hour''s Dump'!$D$2:$AH$2,0)
))),"")</f>
        <v>P</v>
      </c>
      <c r="V279" s="54">
        <f>_xlfn.IFNA(IF(V$3="Productivity",
INDEX('Productivity Dump'!$E$4:$AJ$500,
MATCH($A279,'Productivity Dump'!$A$4:$A$500,0),
MATCH(V$2,'Productivity Dump'!$E$3:$AJ$3,0)
),
IF(V$3="Attendance",
INDEX('Attendance Dump'!$E$2:$AI$400,
MATCH($A279,'Attendance Dump'!$B$2:$B$400,0),
MATCH(V$2,'Attendance Dump'!$E$1:$AI$1,0)
),
INDEX('Active Hour''s Dump'!$D$3:$AH$337,
MATCH($C279,'Active Hour''s Dump'!$A$3:$A$337,0),
MATCH(V$2,'Active Hour''s Dump'!$D$2:$AH$2,0)
))),"")</f>
        <v>6.5833333333333304</v>
      </c>
      <c r="W279" s="13">
        <f>_xlfn.IFNA(IF(W$3="Productivity",
INDEX('Productivity Dump'!$E$4:$AJ$500,
MATCH($A279,'Productivity Dump'!$A$4:$A$500,0),
MATCH(W$2,'Productivity Dump'!$E$3:$AJ$3,0)
),
IF(W$3="Attendance",
INDEX('Attendance Dump'!$E$2:$AI$400,
MATCH($A279,'Attendance Dump'!$B$2:$B$400,0),
MATCH(W$2,'Attendance Dump'!$E$1:$AI$1,0)
),
INDEX('Active Hour''s Dump'!$D$3:$AH$337,
MATCH($C279,'Active Hour''s Dump'!$A$3:$A$337,0),
MATCH(W$2,'Active Hour''s Dump'!$D$2:$AH$2,0)
))),"")</f>
        <v>1073.9719999999998</v>
      </c>
      <c r="X279" s="13" t="str">
        <f>_xlfn.IFNA(IF(X$3="Productivity",
INDEX('Productivity Dump'!$E$4:$AJ$500,
MATCH($A279,'Productivity Dump'!$A$4:$A$500,0),
MATCH(X$2,'Productivity Dump'!$E$3:$AJ$3,0)
),
IF(X$3="Attendance",
INDEX('Attendance Dump'!$E$2:$AI$400,
MATCH($A279,'Attendance Dump'!$B$2:$B$400,0),
MATCH(X$2,'Attendance Dump'!$E$1:$AI$1,0)
),
INDEX('Active Hour''s Dump'!$D$3:$AH$337,
MATCH($C279,'Active Hour''s Dump'!$A$3:$A$337,0),
MATCH(X$2,'Active Hour''s Dump'!$D$2:$AH$2,0)
))),"")</f>
        <v>P</v>
      </c>
      <c r="Y279" s="54">
        <f>_xlfn.IFNA(IF(Y$3="Productivity",
INDEX('Productivity Dump'!$E$4:$AJ$500,
MATCH($A279,'Productivity Dump'!$A$4:$A$500,0),
MATCH(Y$2,'Productivity Dump'!$E$3:$AJ$3,0)
),
IF(Y$3="Attendance",
INDEX('Attendance Dump'!$E$2:$AI$400,
MATCH($A279,'Attendance Dump'!$B$2:$B$400,0),
MATCH(Y$2,'Attendance Dump'!$E$1:$AI$1,0)
),
INDEX('Active Hour''s Dump'!$D$3:$AH$337,
MATCH($C279,'Active Hour''s Dump'!$A$3:$A$337,0),
MATCH(Y$2,'Active Hour''s Dump'!$D$2:$AH$2,0)
))),"")</f>
        <v>10</v>
      </c>
      <c r="Z279" s="13">
        <f>_xlfn.IFNA(IF(Z$3="Productivity",
INDEX('Productivity Dump'!$E$4:$AJ$500,
MATCH($A279,'Productivity Dump'!$A$4:$A$500,0),
MATCH(Z$2,'Productivity Dump'!$E$3:$AJ$3,0)
),
IF(Z$3="Attendance",
INDEX('Attendance Dump'!$E$2:$AI$400,
MATCH($A279,'Attendance Dump'!$B$2:$B$400,0),
MATCH(Z$2,'Attendance Dump'!$E$1:$AI$1,0)
),
INDEX('Active Hour''s Dump'!$D$3:$AH$337,
MATCH($C279,'Active Hour''s Dump'!$A$3:$A$337,0),
MATCH(Z$2,'Active Hour''s Dump'!$D$2:$AH$2,0)
))),"")</f>
        <v>1032.713</v>
      </c>
      <c r="AA279" s="13" t="str">
        <f>_xlfn.IFNA(IF(AA$3="Productivity",
INDEX('Productivity Dump'!$E$4:$AJ$500,
MATCH($A279,'Productivity Dump'!$A$4:$A$500,0),
MATCH(AA$2,'Productivity Dump'!$E$3:$AJ$3,0)
),
IF(AA$3="Attendance",
INDEX('Attendance Dump'!$E$2:$AI$400,
MATCH($A279,'Attendance Dump'!$B$2:$B$400,0),
MATCH(AA$2,'Attendance Dump'!$E$1:$AI$1,0)
),
INDEX('Active Hour''s Dump'!$D$3:$AH$337,
MATCH($C279,'Active Hour''s Dump'!$A$3:$A$337,0),
MATCH(AA$2,'Active Hour''s Dump'!$D$2:$AH$2,0)
))),"")</f>
        <v>P</v>
      </c>
      <c r="AB279" s="54">
        <f>_xlfn.IFNA(IF(AB$3="Productivity",
INDEX('Productivity Dump'!$E$4:$AJ$500,
MATCH($A279,'Productivity Dump'!$A$4:$A$500,0),
MATCH(AB$2,'Productivity Dump'!$E$3:$AJ$3,0)
),
IF(AB$3="Attendance",
INDEX('Attendance Dump'!$E$2:$AI$400,
MATCH($A279,'Attendance Dump'!$B$2:$B$400,0),
MATCH(AB$2,'Attendance Dump'!$E$1:$AI$1,0)
),
INDEX('Active Hour''s Dump'!$D$3:$AH$337,
MATCH($C279,'Active Hour''s Dump'!$A$3:$A$337,0),
MATCH(AB$2,'Active Hour''s Dump'!$D$2:$AH$2,0)
))),"")</f>
        <v>9.75</v>
      </c>
      <c r="AC279" s="13">
        <f>_xlfn.IFNA(IF(AC$3="Productivity",
INDEX('Productivity Dump'!$E$4:$AJ$500,
MATCH($A279,'Productivity Dump'!$A$4:$A$500,0),
MATCH(AC$2,'Productivity Dump'!$E$3:$AJ$3,0)
),
IF(AC$3="Attendance",
INDEX('Attendance Dump'!$E$2:$AI$400,
MATCH($A279,'Attendance Dump'!$B$2:$B$400,0),
MATCH(AC$2,'Attendance Dump'!$E$1:$AI$1,0)
),
INDEX('Active Hour''s Dump'!$D$3:$AH$337,
MATCH($C279,'Active Hour''s Dump'!$A$3:$A$337,0),
MATCH(AC$2,'Active Hour''s Dump'!$D$2:$AH$2,0)
))),"")</f>
        <v>1063.229</v>
      </c>
      <c r="AD279" s="13" t="str">
        <f>_xlfn.IFNA(IF(AD$3="Productivity",
INDEX('Productivity Dump'!$E$4:$AJ$500,
MATCH($A279,'Productivity Dump'!$A$4:$A$500,0),
MATCH(AD$2,'Productivity Dump'!$E$3:$AJ$3,0)
),
IF(AD$3="Attendance",
INDEX('Attendance Dump'!$E$2:$AI$400,
MATCH($A279,'Attendance Dump'!$B$2:$B$400,0),
MATCH(AD$2,'Attendance Dump'!$E$1:$AI$1,0)
),
INDEX('Active Hour''s Dump'!$D$3:$AH$337,
MATCH($C279,'Active Hour''s Dump'!$A$3:$A$337,0),
MATCH(AD$2,'Active Hour''s Dump'!$D$2:$AH$2,0)
))),"")</f>
        <v>P</v>
      </c>
      <c r="AE279" s="54">
        <f>_xlfn.IFNA(IF(AE$3="Productivity",
INDEX('Productivity Dump'!$E$4:$AJ$500,
MATCH($A279,'Productivity Dump'!$A$4:$A$500,0),
MATCH(AE$2,'Productivity Dump'!$E$3:$AJ$3,0)
),
IF(AE$3="Attendance",
INDEX('Attendance Dump'!$E$2:$AI$400,
MATCH($A279,'Attendance Dump'!$B$2:$B$400,0),
MATCH(AE$2,'Attendance Dump'!$E$1:$AI$1,0)
),
INDEX('Active Hour''s Dump'!$D$3:$AH$337,
MATCH($C279,'Active Hour''s Dump'!$A$3:$A$337,0),
MATCH(AE$2,'Active Hour''s Dump'!$D$2:$AH$2,0)
))),"")</f>
        <v>10.1666666666667</v>
      </c>
      <c r="AF279" s="13">
        <f>_xlfn.IFNA(IF(AF$3="Productivity",
INDEX('Productivity Dump'!$E$4:$AJ$500,
MATCH($A279,'Productivity Dump'!$A$4:$A$500,0),
MATCH(AF$2,'Productivity Dump'!$E$3:$AJ$3,0)
),
IF(AF$3="Attendance",
INDEX('Attendance Dump'!$E$2:$AI$400,
MATCH($A279,'Attendance Dump'!$B$2:$B$400,0),
MATCH(AF$2,'Attendance Dump'!$E$1:$AI$1,0)
),
INDEX('Active Hour''s Dump'!$D$3:$AH$337,
MATCH($C279,'Active Hour''s Dump'!$A$3:$A$337,0),
MATCH(AF$2,'Active Hour''s Dump'!$D$2:$AH$2,0)
))),"")</f>
        <v>1057.8520000000003</v>
      </c>
      <c r="AG279" s="13" t="str">
        <f>_xlfn.IFNA(IF(AG$3="Productivity",
INDEX('Productivity Dump'!$E$4:$AJ$500,
MATCH($A279,'Productivity Dump'!$A$4:$A$500,0),
MATCH(AG$2,'Productivity Dump'!$E$3:$AJ$3,0)
),
IF(AG$3="Attendance",
INDEX('Attendance Dump'!$E$2:$AI$400,
MATCH($A279,'Attendance Dump'!$B$2:$B$400,0),
MATCH(AG$2,'Attendance Dump'!$E$1:$AI$1,0)
),
INDEX('Active Hour''s Dump'!$D$3:$AH$337,
MATCH($C279,'Active Hour''s Dump'!$A$3:$A$337,0),
MATCH(AG$2,'Active Hour''s Dump'!$D$2:$AH$2,0)
))),"")</f>
        <v>P</v>
      </c>
      <c r="AH279" s="54">
        <f>_xlfn.IFNA(IF(AH$3="Productivity",
INDEX('Productivity Dump'!$E$4:$AJ$500,
MATCH($A279,'Productivity Dump'!$A$4:$A$500,0),
MATCH(AH$2,'Productivity Dump'!$E$3:$AJ$3,0)
),
IF(AH$3="Attendance",
INDEX('Attendance Dump'!$E$2:$AI$400,
MATCH($A279,'Attendance Dump'!$B$2:$B$400,0),
MATCH(AH$2,'Attendance Dump'!$E$1:$AI$1,0)
),
INDEX('Active Hour''s Dump'!$D$3:$AH$337,
MATCH($C279,'Active Hour''s Dump'!$A$3:$A$337,0),
MATCH(AH$2,'Active Hour''s Dump'!$D$2:$AH$2,0)
))),"")</f>
        <v>8.25</v>
      </c>
      <c r="AI279" s="13">
        <f>_xlfn.IFNA(IF(AI$3="Productivity",
INDEX('Productivity Dump'!$E$4:$AJ$500,
MATCH($A279,'Productivity Dump'!$A$4:$A$500,0),
MATCH(AI$2,'Productivity Dump'!$E$3:$AJ$3,0)
),
IF(AI$3="Attendance",
INDEX('Attendance Dump'!$E$2:$AI$400,
MATCH($A279,'Attendance Dump'!$B$2:$B$400,0),
MATCH(AI$2,'Attendance Dump'!$E$1:$AI$1,0)
),
INDEX('Active Hour''s Dump'!$D$3:$AH$337,
MATCH($C279,'Active Hour''s Dump'!$A$3:$A$337,0),
MATCH(AI$2,'Active Hour''s Dump'!$D$2:$AH$2,0)
))),"")</f>
        <v>941.69700000000023</v>
      </c>
      <c r="AJ279" s="13" t="str">
        <f>_xlfn.IFNA(IF(AJ$3="Productivity",
INDEX('Productivity Dump'!$E$4:$AJ$500,
MATCH($A279,'Productivity Dump'!$A$4:$A$500,0),
MATCH(AJ$2,'Productivity Dump'!$E$3:$AJ$3,0)
),
IF(AJ$3="Attendance",
INDEX('Attendance Dump'!$E$2:$AI$400,
MATCH($A279,'Attendance Dump'!$B$2:$B$400,0),
MATCH(AJ$2,'Attendance Dump'!$E$1:$AI$1,0)
),
INDEX('Active Hour''s Dump'!$D$3:$AH$337,
MATCH($C279,'Active Hour''s Dump'!$A$3:$A$337,0),
MATCH(AJ$2,'Active Hour''s Dump'!$D$2:$AH$2,0)
))),"")</f>
        <v>P</v>
      </c>
      <c r="AK279" s="54">
        <f>_xlfn.IFNA(IF(AK$3="Productivity",
INDEX('Productivity Dump'!$E$4:$AJ$500,
MATCH($A279,'Productivity Dump'!$A$4:$A$500,0),
MATCH(AK$2,'Productivity Dump'!$E$3:$AJ$3,0)
),
IF(AK$3="Attendance",
INDEX('Attendance Dump'!$E$2:$AI$400,
MATCH($A279,'Attendance Dump'!$B$2:$B$400,0),
MATCH(AK$2,'Attendance Dump'!$E$1:$AI$1,0)
),
INDEX('Active Hour''s Dump'!$D$3:$AH$337,
MATCH($C279,'Active Hour''s Dump'!$A$3:$A$337,0),
MATCH(AK$2,'Active Hour''s Dump'!$D$2:$AH$2,0)
))),"")</f>
        <v>9.4166666666666696</v>
      </c>
      <c r="AL279" s="13">
        <f>_xlfn.IFNA(IF(AL$3="Productivity",
INDEX('Productivity Dump'!$E$4:$AJ$500,
MATCH($A279,'Productivity Dump'!$A$4:$A$500,0),
MATCH(AL$2,'Productivity Dump'!$E$3:$AJ$3,0)
),
IF(AL$3="Attendance",
INDEX('Attendance Dump'!$E$2:$AI$400,
MATCH($A279,'Attendance Dump'!$B$2:$B$400,0),
MATCH(AL$2,'Attendance Dump'!$E$1:$AI$1,0)
),
INDEX('Active Hour''s Dump'!$D$3:$AH$337,
MATCH($C279,'Active Hour''s Dump'!$A$3:$A$337,0),
MATCH(AL$2,'Active Hour''s Dump'!$D$2:$AH$2,0)
))),"")</f>
        <v>21.538</v>
      </c>
      <c r="AM279" s="13" t="str">
        <f>_xlfn.IFNA(IF(AM$3="Productivity",
INDEX('Productivity Dump'!$E$4:$AJ$500,
MATCH($A279,'Productivity Dump'!$A$4:$A$500,0),
MATCH(AM$2,'Productivity Dump'!$E$3:$AJ$3,0)
),
IF(AM$3="Attendance",
INDEX('Attendance Dump'!$E$2:$AI$400,
MATCH($A279,'Attendance Dump'!$B$2:$B$400,0),
MATCH(AM$2,'Attendance Dump'!$E$1:$AI$1,0)
),
INDEX('Active Hour''s Dump'!$D$3:$AH$337,
MATCH($C279,'Active Hour''s Dump'!$A$3:$A$337,0),
MATCH(AM$2,'Active Hour''s Dump'!$D$2:$AH$2,0)
))),"")</f>
        <v>WO</v>
      </c>
      <c r="AN279" s="54">
        <f>_xlfn.IFNA(IF(AN$3="Productivity",
INDEX('Productivity Dump'!$E$4:$AJ$500,
MATCH($A279,'Productivity Dump'!$A$4:$A$500,0),
MATCH(AN$2,'Productivity Dump'!$E$3:$AJ$3,0)
),
IF(AN$3="Attendance",
INDEX('Attendance Dump'!$E$2:$AI$400,
MATCH($A279,'Attendance Dump'!$B$2:$B$400,0),
MATCH(AN$2,'Attendance Dump'!$E$1:$AI$1,0)
),
INDEX('Active Hour''s Dump'!$D$3:$AH$337,
MATCH($C279,'Active Hour''s Dump'!$A$3:$A$337,0),
MATCH(AN$2,'Active Hour''s Dump'!$D$2:$AH$2,0)
))),"")</f>
        <v>0</v>
      </c>
      <c r="AO279" s="13">
        <f>_xlfn.IFNA(IF(AO$3="Productivity",
INDEX('Productivity Dump'!$E$4:$AJ$500,
MATCH($A279,'Productivity Dump'!$A$4:$A$500,0),
MATCH(AO$2,'Productivity Dump'!$E$3:$AJ$3,0)
),
IF(AO$3="Attendance",
INDEX('Attendance Dump'!$E$2:$AI$400,
MATCH($A279,'Attendance Dump'!$B$2:$B$400,0),
MATCH(AO$2,'Attendance Dump'!$E$1:$AI$1,0)
),
INDEX('Active Hour''s Dump'!$D$3:$AH$337,
MATCH($C279,'Active Hour''s Dump'!$A$3:$A$337,0),
MATCH(AO$2,'Active Hour''s Dump'!$D$2:$AH$2,0)
))),"")</f>
        <v>913.23799999999972</v>
      </c>
      <c r="AP279" s="13" t="str">
        <f>_xlfn.IFNA(IF(AP$3="Productivity",
INDEX('Productivity Dump'!$E$4:$AJ$500,
MATCH($A279,'Productivity Dump'!$A$4:$A$500,0),
MATCH(AP$2,'Productivity Dump'!$E$3:$AJ$3,0)
),
IF(AP$3="Attendance",
INDEX('Attendance Dump'!$E$2:$AI$400,
MATCH($A279,'Attendance Dump'!$B$2:$B$400,0),
MATCH(AP$2,'Attendance Dump'!$E$1:$AI$1,0)
),
INDEX('Active Hour''s Dump'!$D$3:$AH$337,
MATCH($C279,'Active Hour''s Dump'!$A$3:$A$337,0),
MATCH(AP$2,'Active Hour''s Dump'!$D$2:$AH$2,0)
))),"")</f>
        <v>P</v>
      </c>
      <c r="AQ279" s="54">
        <f>_xlfn.IFNA(IF(AQ$3="Productivity",
INDEX('Productivity Dump'!$E$4:$AJ$500,
MATCH($A279,'Productivity Dump'!$A$4:$A$500,0),
MATCH(AQ$2,'Productivity Dump'!$E$3:$AJ$3,0)
),
IF(AQ$3="Attendance",
INDEX('Attendance Dump'!$E$2:$AI$400,
MATCH($A279,'Attendance Dump'!$B$2:$B$400,0),
MATCH(AQ$2,'Attendance Dump'!$E$1:$AI$1,0)
),
INDEX('Active Hour''s Dump'!$D$3:$AH$337,
MATCH($C279,'Active Hour''s Dump'!$A$3:$A$337,0),
MATCH(AQ$2,'Active Hour''s Dump'!$D$2:$AH$2,0)
))),"")</f>
        <v>6.5833333333333304</v>
      </c>
      <c r="AR279" s="13">
        <f>_xlfn.IFNA(IF(AR$3="Productivity",
INDEX('Productivity Dump'!$E$4:$AJ$500,
MATCH($A279,'Productivity Dump'!$A$4:$A$500,0),
MATCH(AR$2,'Productivity Dump'!$E$3:$AJ$3,0)
),
IF(AR$3="Attendance",
INDEX('Attendance Dump'!$E$2:$AI$400,
MATCH($A279,'Attendance Dump'!$B$2:$B$400,0),
MATCH(AR$2,'Attendance Dump'!$E$1:$AI$1,0)
),
INDEX('Active Hour''s Dump'!$D$3:$AH$337,
MATCH($C279,'Active Hour''s Dump'!$A$3:$A$337,0),
MATCH(AR$2,'Active Hour''s Dump'!$D$2:$AH$2,0)
))),"")</f>
        <v>1027.3849999999995</v>
      </c>
      <c r="AS279" s="13" t="str">
        <f>_xlfn.IFNA(IF(AS$3="Productivity",
INDEX('Productivity Dump'!$E$4:$AJ$500,
MATCH($A279,'Productivity Dump'!$A$4:$A$500,0),
MATCH(AS$2,'Productivity Dump'!$E$3:$AJ$3,0)
),
IF(AS$3="Attendance",
INDEX('Attendance Dump'!$E$2:$AI$400,
MATCH($A279,'Attendance Dump'!$B$2:$B$400,0),
MATCH(AS$2,'Attendance Dump'!$E$1:$AI$1,0)
),
INDEX('Active Hour''s Dump'!$D$3:$AH$337,
MATCH($C279,'Active Hour''s Dump'!$A$3:$A$337,0),
MATCH(AS$2,'Active Hour''s Dump'!$D$2:$AH$2,0)
))),"")</f>
        <v>P</v>
      </c>
      <c r="AT279" s="54">
        <f>_xlfn.IFNA(IF(AT$3="Productivity",
INDEX('Productivity Dump'!$E$4:$AJ$500,
MATCH($A279,'Productivity Dump'!$A$4:$A$500,0),
MATCH(AT$2,'Productivity Dump'!$E$3:$AJ$3,0)
),
IF(AT$3="Attendance",
INDEX('Attendance Dump'!$E$2:$AI$400,
MATCH($A279,'Attendance Dump'!$B$2:$B$400,0),
MATCH(AT$2,'Attendance Dump'!$E$1:$AI$1,0)
),
INDEX('Active Hour''s Dump'!$D$3:$AH$337,
MATCH($C279,'Active Hour''s Dump'!$A$3:$A$337,0),
MATCH(AT$2,'Active Hour''s Dump'!$D$2:$AH$2,0)
))),"")</f>
        <v>9.25</v>
      </c>
      <c r="AU279" s="13">
        <f>_xlfn.IFNA(IF(AU$3="Productivity",
INDEX('Productivity Dump'!$E$4:$AJ$500,
MATCH($A279,'Productivity Dump'!$A$4:$A$500,0),
MATCH(AU$2,'Productivity Dump'!$E$3:$AJ$3,0)
),
IF(AU$3="Attendance",
INDEX('Attendance Dump'!$E$2:$AI$400,
MATCH($A279,'Attendance Dump'!$B$2:$B$400,0),
MATCH(AU$2,'Attendance Dump'!$E$1:$AI$1,0)
),
INDEX('Active Hour''s Dump'!$D$3:$AH$337,
MATCH($C279,'Active Hour''s Dump'!$A$3:$A$337,0),
MATCH(AU$2,'Active Hour''s Dump'!$D$2:$AH$2,0)
))),"")</f>
        <v>1029.8209999999999</v>
      </c>
      <c r="AV279" s="13" t="str">
        <f>_xlfn.IFNA(IF(AV$3="Productivity",
INDEX('Productivity Dump'!$E$4:$AJ$500,
MATCH($A279,'Productivity Dump'!$A$4:$A$500,0),
MATCH(AV$2,'Productivity Dump'!$E$3:$AJ$3,0)
),
IF(AV$3="Attendance",
INDEX('Attendance Dump'!$E$2:$AI$400,
MATCH($A279,'Attendance Dump'!$B$2:$B$400,0),
MATCH(AV$2,'Attendance Dump'!$E$1:$AI$1,0)
),
INDEX('Active Hour''s Dump'!$D$3:$AH$337,
MATCH($C279,'Active Hour''s Dump'!$A$3:$A$337,0),
MATCH(AV$2,'Active Hour''s Dump'!$D$2:$AH$2,0)
))),"")</f>
        <v>P</v>
      </c>
      <c r="AW279" s="54">
        <f>_xlfn.IFNA(IF(AW$3="Productivity",
INDEX('Productivity Dump'!$E$4:$AJ$500,
MATCH($A279,'Productivity Dump'!$A$4:$A$500,0),
MATCH(AW$2,'Productivity Dump'!$E$3:$AJ$3,0)
),
IF(AW$3="Attendance",
INDEX('Attendance Dump'!$E$2:$AI$400,
MATCH($A279,'Attendance Dump'!$B$2:$B$400,0),
MATCH(AW$2,'Attendance Dump'!$E$1:$AI$1,0)
),
INDEX('Active Hour''s Dump'!$D$3:$AH$337,
MATCH($C279,'Active Hour''s Dump'!$A$3:$A$337,0),
MATCH(AW$2,'Active Hour''s Dump'!$D$2:$AH$2,0)
))),"")</f>
        <v>8.6666666666666696</v>
      </c>
      <c r="AX279" s="13">
        <f>_xlfn.IFNA(IF(AX$3="Productivity",
INDEX('Productivity Dump'!$E$4:$AJ$500,
MATCH($A279,'Productivity Dump'!$A$4:$A$500,0),
MATCH(AX$2,'Productivity Dump'!$E$3:$AJ$3,0)
),
IF(AX$3="Attendance",
INDEX('Attendance Dump'!$E$2:$AI$400,
MATCH($A279,'Attendance Dump'!$B$2:$B$400,0),
MATCH(AX$2,'Attendance Dump'!$E$1:$AI$1,0)
),
INDEX('Active Hour''s Dump'!$D$3:$AH$337,
MATCH($C279,'Active Hour''s Dump'!$A$3:$A$337,0),
MATCH(AX$2,'Active Hour''s Dump'!$D$2:$AH$2,0)
))),"")</f>
        <v>958.09699999999987</v>
      </c>
      <c r="AY279" s="13" t="str">
        <f>_xlfn.IFNA(IF(AY$3="Productivity",
INDEX('Productivity Dump'!$E$4:$AJ$500,
MATCH($A279,'Productivity Dump'!$A$4:$A$500,0),
MATCH(AY$2,'Productivity Dump'!$E$3:$AJ$3,0)
),
IF(AY$3="Attendance",
INDEX('Attendance Dump'!$E$2:$AI$400,
MATCH($A279,'Attendance Dump'!$B$2:$B$400,0),
MATCH(AY$2,'Attendance Dump'!$E$1:$AI$1,0)
),
INDEX('Active Hour''s Dump'!$D$3:$AH$337,
MATCH($C279,'Active Hour''s Dump'!$A$3:$A$337,0),
MATCH(AY$2,'Active Hour''s Dump'!$D$2:$AH$2,0)
))),"")</f>
        <v>P</v>
      </c>
      <c r="AZ279" s="54">
        <f>_xlfn.IFNA(IF(AZ$3="Productivity",
INDEX('Productivity Dump'!$E$4:$AJ$500,
MATCH($A279,'Productivity Dump'!$A$4:$A$500,0),
MATCH(AZ$2,'Productivity Dump'!$E$3:$AJ$3,0)
),
IF(AZ$3="Attendance",
INDEX('Attendance Dump'!$E$2:$AI$400,
MATCH($A279,'Attendance Dump'!$B$2:$B$400,0),
MATCH(AZ$2,'Attendance Dump'!$E$1:$AI$1,0)
),
INDEX('Active Hour''s Dump'!$D$3:$AH$337,
MATCH($C279,'Active Hour''s Dump'!$A$3:$A$337,0),
MATCH(AZ$2,'Active Hour''s Dump'!$D$2:$AH$2,0)
))),"")</f>
        <v>7.8333333333333304</v>
      </c>
      <c r="BA279" s="13">
        <f>_xlfn.IFNA(IF(BA$3="Productivity",
INDEX('Productivity Dump'!$E$4:$AJ$500,
MATCH($A279,'Productivity Dump'!$A$4:$A$500,0),
MATCH(BA$2,'Productivity Dump'!$E$3:$AJ$3,0)
),
IF(BA$3="Attendance",
INDEX('Attendance Dump'!$E$2:$AI$400,
MATCH($A279,'Attendance Dump'!$B$2:$B$400,0),
MATCH(BA$2,'Attendance Dump'!$E$1:$AI$1,0)
),
INDEX('Active Hour''s Dump'!$D$3:$AH$337,
MATCH($C279,'Active Hour''s Dump'!$A$3:$A$337,0),
MATCH(BA$2,'Active Hour''s Dump'!$D$2:$AH$2,0)
))),"")</f>
        <v>1038.5750000000003</v>
      </c>
      <c r="BB279" s="13" t="str">
        <f>_xlfn.IFNA(IF(BB$3="Productivity",
INDEX('Productivity Dump'!$E$4:$AJ$500,
MATCH($A279,'Productivity Dump'!$A$4:$A$500,0),
MATCH(BB$2,'Productivity Dump'!$E$3:$AJ$3,0)
),
IF(BB$3="Attendance",
INDEX('Attendance Dump'!$E$2:$AI$400,
MATCH($A279,'Attendance Dump'!$B$2:$B$400,0),
MATCH(BB$2,'Attendance Dump'!$E$1:$AI$1,0)
),
INDEX('Active Hour''s Dump'!$D$3:$AH$337,
MATCH($C279,'Active Hour''s Dump'!$A$3:$A$337,0),
MATCH(BB$2,'Active Hour''s Dump'!$D$2:$AH$2,0)
))),"")</f>
        <v>P</v>
      </c>
      <c r="BC279" s="54">
        <f>_xlfn.IFNA(IF(BC$3="Productivity",
INDEX('Productivity Dump'!$E$4:$AJ$500,
MATCH($A279,'Productivity Dump'!$A$4:$A$500,0),
MATCH(BC$2,'Productivity Dump'!$E$3:$AJ$3,0)
),
IF(BC$3="Attendance",
INDEX('Attendance Dump'!$E$2:$AI$400,
MATCH($A279,'Attendance Dump'!$B$2:$B$400,0),
MATCH(BC$2,'Attendance Dump'!$E$1:$AI$1,0)
),
INDEX('Active Hour''s Dump'!$D$3:$AH$337,
MATCH($C279,'Active Hour''s Dump'!$A$3:$A$337,0),
MATCH(BC$2,'Active Hour''s Dump'!$D$2:$AH$2,0)
))),"")</f>
        <v>9.3333333333333304</v>
      </c>
      <c r="BD279" s="13">
        <f>_xlfn.IFNA(IF(BD$3="Productivity",
INDEX('Productivity Dump'!$E$4:$AJ$500,
MATCH($A279,'Productivity Dump'!$A$4:$A$500,0),
MATCH(BD$2,'Productivity Dump'!$E$3:$AJ$3,0)
),
IF(BD$3="Attendance",
INDEX('Attendance Dump'!$E$2:$AI$400,
MATCH($A279,'Attendance Dump'!$B$2:$B$400,0),
MATCH(BD$2,'Attendance Dump'!$E$1:$AI$1,0)
),
INDEX('Active Hour''s Dump'!$D$3:$AH$337,
MATCH($C279,'Active Hour''s Dump'!$A$3:$A$337,0),
MATCH(BD$2,'Active Hour''s Dump'!$D$2:$AH$2,0)
))),"")</f>
        <v>699.01500000000021</v>
      </c>
      <c r="BE279" s="13" t="str">
        <f>_xlfn.IFNA(IF(BE$3="Productivity",
INDEX('Productivity Dump'!$E$4:$AJ$500,
MATCH($A279,'Productivity Dump'!$A$4:$A$500,0),
MATCH(BE$2,'Productivity Dump'!$E$3:$AJ$3,0)
),
IF(BE$3="Attendance",
INDEX('Attendance Dump'!$E$2:$AI$400,
MATCH($A279,'Attendance Dump'!$B$2:$B$400,0),
MATCH(BE$2,'Attendance Dump'!$E$1:$AI$1,0)
),
INDEX('Active Hour''s Dump'!$D$3:$AH$337,
MATCH($C279,'Active Hour''s Dump'!$A$3:$A$337,0),
MATCH(BE$2,'Active Hour''s Dump'!$D$2:$AH$2,0)
))),"")</f>
        <v>P</v>
      </c>
      <c r="BF279" s="54">
        <f>_xlfn.IFNA(IF(BF$3="Productivity",
INDEX('Productivity Dump'!$E$4:$AJ$500,
MATCH($A279,'Productivity Dump'!$A$4:$A$500,0),
MATCH(BF$2,'Productivity Dump'!$E$3:$AJ$3,0)
),
IF(BF$3="Attendance",
INDEX('Attendance Dump'!$E$2:$AI$400,
MATCH($A279,'Attendance Dump'!$B$2:$B$400,0),
MATCH(BF$2,'Attendance Dump'!$E$1:$AI$1,0)
),
INDEX('Active Hour''s Dump'!$D$3:$AH$337,
MATCH($C279,'Active Hour''s Dump'!$A$3:$A$337,0),
MATCH(BF$2,'Active Hour''s Dump'!$D$2:$AH$2,0)
))),"")</f>
        <v>7.9166666666666696</v>
      </c>
      <c r="BG279" s="13">
        <f>_xlfn.IFNA(IF(BG$3="Productivity",
INDEX('Productivity Dump'!$E$4:$AJ$500,
MATCH($A279,'Productivity Dump'!$A$4:$A$500,0),
MATCH(BG$2,'Productivity Dump'!$E$3:$AJ$3,0)
),
IF(BG$3="Attendance",
INDEX('Attendance Dump'!$E$2:$AI$400,
MATCH($A279,'Attendance Dump'!$B$2:$B$400,0),
MATCH(BG$2,'Attendance Dump'!$E$1:$AI$1,0)
),
INDEX('Active Hour''s Dump'!$D$3:$AH$337,
MATCH($C279,'Active Hour''s Dump'!$A$3:$A$337,0),
MATCH(BG$2,'Active Hour''s Dump'!$D$2:$AH$2,0)
))),"")</f>
        <v>0</v>
      </c>
      <c r="BH279" s="13" t="str">
        <f>_xlfn.IFNA(IF(BH$3="Productivity",
INDEX('Productivity Dump'!$E$4:$AJ$500,
MATCH($A279,'Productivity Dump'!$A$4:$A$500,0),
MATCH(BH$2,'Productivity Dump'!$E$3:$AJ$3,0)
),
IF(BH$3="Attendance",
INDEX('Attendance Dump'!$E$2:$AI$400,
MATCH($A279,'Attendance Dump'!$B$2:$B$400,0),
MATCH(BH$2,'Attendance Dump'!$E$1:$AI$1,0)
),
INDEX('Active Hour''s Dump'!$D$3:$AH$337,
MATCH($C279,'Active Hour''s Dump'!$A$3:$A$337,0),
MATCH(BH$2,'Active Hour''s Dump'!$D$2:$AH$2,0)
))),"")</f>
        <v>WO</v>
      </c>
      <c r="BI279" s="54">
        <f>_xlfn.IFNA(IF(BI$3="Productivity",
INDEX('Productivity Dump'!$E$4:$AJ$500,
MATCH($A279,'Productivity Dump'!$A$4:$A$500,0),
MATCH(BI$2,'Productivity Dump'!$E$3:$AJ$3,0)
),
IF(BI$3="Attendance",
INDEX('Attendance Dump'!$E$2:$AI$400,
MATCH($A279,'Attendance Dump'!$B$2:$B$400,0),
MATCH(BI$2,'Attendance Dump'!$E$1:$AI$1,0)
),
INDEX('Active Hour''s Dump'!$D$3:$AH$337,
MATCH($C279,'Active Hour''s Dump'!$A$3:$A$337,0),
MATCH(BI$2,'Active Hour''s Dump'!$D$2:$AH$2,0)
))),"")</f>
        <v>0</v>
      </c>
      <c r="BJ279" s="13">
        <f>_xlfn.IFNA(IF(BJ$3="Productivity",
INDEX('Productivity Dump'!$E$4:$AJ$500,
MATCH($A279,'Productivity Dump'!$A$4:$A$500,0),
MATCH(BJ$2,'Productivity Dump'!$E$3:$AJ$3,0)
),
IF(BJ$3="Attendance",
INDEX('Attendance Dump'!$E$2:$AI$400,
MATCH($A279,'Attendance Dump'!$B$2:$B$400,0),
MATCH(BJ$2,'Attendance Dump'!$E$1:$AI$1,0)
),
INDEX('Active Hour''s Dump'!$D$3:$AH$337,
MATCH($C279,'Active Hour''s Dump'!$A$3:$A$337,0),
MATCH(BJ$2,'Active Hour''s Dump'!$D$2:$AH$2,0)
))),"")</f>
        <v>931.01800000000014</v>
      </c>
      <c r="BK279" s="13" t="str">
        <f>_xlfn.IFNA(IF(BK$3="Productivity",
INDEX('Productivity Dump'!$E$4:$AJ$500,
MATCH($A279,'Productivity Dump'!$A$4:$A$500,0),
MATCH(BK$2,'Productivity Dump'!$E$3:$AJ$3,0)
),
IF(BK$3="Attendance",
INDEX('Attendance Dump'!$E$2:$AI$400,
MATCH($A279,'Attendance Dump'!$B$2:$B$400,0),
MATCH(BK$2,'Attendance Dump'!$E$1:$AI$1,0)
),
INDEX('Active Hour''s Dump'!$D$3:$AH$337,
MATCH($C279,'Active Hour''s Dump'!$A$3:$A$337,0),
MATCH(BK$2,'Active Hour''s Dump'!$D$2:$AH$2,0)
))),"")</f>
        <v>P</v>
      </c>
      <c r="BL279" s="54">
        <f>_xlfn.IFNA(IF(BL$3="Productivity",
INDEX('Productivity Dump'!$E$4:$AJ$500,
MATCH($A279,'Productivity Dump'!$A$4:$A$500,0),
MATCH(BL$2,'Productivity Dump'!$E$3:$AJ$3,0)
),
IF(BL$3="Attendance",
INDEX('Attendance Dump'!$E$2:$AI$400,
MATCH($A279,'Attendance Dump'!$B$2:$B$400,0),
MATCH(BL$2,'Attendance Dump'!$E$1:$AI$1,0)
),
INDEX('Active Hour''s Dump'!$D$3:$AH$337,
MATCH($C279,'Active Hour''s Dump'!$A$3:$A$337,0),
MATCH(BL$2,'Active Hour''s Dump'!$D$2:$AH$2,0)
))),"")</f>
        <v>6.9166666666666696</v>
      </c>
      <c r="BM279" s="13">
        <f>_xlfn.IFNA(IF(BM$3="Productivity",
INDEX('Productivity Dump'!$E$4:$AJ$500,
MATCH($A279,'Productivity Dump'!$A$4:$A$500,0),
MATCH(BM$2,'Productivity Dump'!$E$3:$AJ$3,0)
),
IF(BM$3="Attendance",
INDEX('Attendance Dump'!$E$2:$AI$400,
MATCH($A279,'Attendance Dump'!$B$2:$B$400,0),
MATCH(BM$2,'Attendance Dump'!$E$1:$AI$1,0)
),
INDEX('Active Hour''s Dump'!$D$3:$AH$337,
MATCH($C279,'Active Hour''s Dump'!$A$3:$A$337,0),
MATCH(BM$2,'Active Hour''s Dump'!$D$2:$AH$2,0)
))),"")</f>
        <v>932.91399999999987</v>
      </c>
      <c r="BN279" s="13" t="str">
        <f>_xlfn.IFNA(IF(BN$3="Productivity",
INDEX('Productivity Dump'!$E$4:$AJ$500,
MATCH($A279,'Productivity Dump'!$A$4:$A$500,0),
MATCH(BN$2,'Productivity Dump'!$E$3:$AJ$3,0)
),
IF(BN$3="Attendance",
INDEX('Attendance Dump'!$E$2:$AI$400,
MATCH($A279,'Attendance Dump'!$B$2:$B$400,0),
MATCH(BN$2,'Attendance Dump'!$E$1:$AI$1,0)
),
INDEX('Active Hour''s Dump'!$D$3:$AH$337,
MATCH($C279,'Active Hour''s Dump'!$A$3:$A$337,0),
MATCH(BN$2,'Active Hour''s Dump'!$D$2:$AH$2,0)
))),"")</f>
        <v>P</v>
      </c>
      <c r="BO279" s="54">
        <f>_xlfn.IFNA(IF(BO$3="Productivity",
INDEX('Productivity Dump'!$E$4:$AJ$500,
MATCH($A279,'Productivity Dump'!$A$4:$A$500,0),
MATCH(BO$2,'Productivity Dump'!$E$3:$AJ$3,0)
),
IF(BO$3="Attendance",
INDEX('Attendance Dump'!$E$2:$AI$400,
MATCH($A279,'Attendance Dump'!$B$2:$B$400,0),
MATCH(BO$2,'Attendance Dump'!$E$1:$AI$1,0)
),
INDEX('Active Hour''s Dump'!$D$3:$AH$337,
MATCH($C279,'Active Hour''s Dump'!$A$3:$A$337,0),
MATCH(BO$2,'Active Hour''s Dump'!$D$2:$AH$2,0)
))),"")</f>
        <v>9.3333333333333304</v>
      </c>
      <c r="BP279" s="13">
        <f>_xlfn.IFNA(IF(BP$3="Productivity",
INDEX('Productivity Dump'!$E$4:$AJ$500,
MATCH($A279,'Productivity Dump'!$A$4:$A$500,0),
MATCH(BP$2,'Productivity Dump'!$E$3:$AJ$3,0)
),
IF(BP$3="Attendance",
INDEX('Attendance Dump'!$E$2:$AI$400,
MATCH($A279,'Attendance Dump'!$B$2:$B$400,0),
MATCH(BP$2,'Attendance Dump'!$E$1:$AI$1,0)
),
INDEX('Active Hour''s Dump'!$D$3:$AH$337,
MATCH($C279,'Active Hour''s Dump'!$A$3:$A$337,0),
MATCH(BP$2,'Active Hour''s Dump'!$D$2:$AH$2,0)
))),"")</f>
        <v>995.01600000000019</v>
      </c>
      <c r="BQ279" s="13" t="str">
        <f>_xlfn.IFNA(IF(BQ$3="Productivity",
INDEX('Productivity Dump'!$E$4:$AJ$500,
MATCH($A279,'Productivity Dump'!$A$4:$A$500,0),
MATCH(BQ$2,'Productivity Dump'!$E$3:$AJ$3,0)
),
IF(BQ$3="Attendance",
INDEX('Attendance Dump'!$E$2:$AI$400,
MATCH($A279,'Attendance Dump'!$B$2:$B$400,0),
MATCH(BQ$2,'Attendance Dump'!$E$1:$AI$1,0)
),
INDEX('Active Hour''s Dump'!$D$3:$AH$337,
MATCH($C279,'Active Hour''s Dump'!$A$3:$A$337,0),
MATCH(BQ$2,'Active Hour''s Dump'!$D$2:$AH$2,0)
))),"")</f>
        <v>P</v>
      </c>
      <c r="BR279" s="54">
        <f>_xlfn.IFNA(IF(BR$3="Productivity",
INDEX('Productivity Dump'!$E$4:$AJ$500,
MATCH($A279,'Productivity Dump'!$A$4:$A$500,0),
MATCH(BR$2,'Productivity Dump'!$E$3:$AJ$3,0)
),
IF(BR$3="Attendance",
INDEX('Attendance Dump'!$E$2:$AI$400,
MATCH($A279,'Attendance Dump'!$B$2:$B$400,0),
MATCH(BR$2,'Attendance Dump'!$E$1:$AI$1,0)
),
INDEX('Active Hour''s Dump'!$D$3:$AH$337,
MATCH($C279,'Active Hour''s Dump'!$A$3:$A$337,0),
MATCH(BR$2,'Active Hour''s Dump'!$D$2:$AH$2,0)
))),"")</f>
        <v>9</v>
      </c>
      <c r="BS279" s="13">
        <f>_xlfn.IFNA(IF(BS$3="Productivity",
INDEX('Productivity Dump'!$E$4:$AJ$500,
MATCH($A279,'Productivity Dump'!$A$4:$A$500,0),
MATCH(BS$2,'Productivity Dump'!$E$3:$AJ$3,0)
),
IF(BS$3="Attendance",
INDEX('Attendance Dump'!$E$2:$AI$400,
MATCH($A279,'Attendance Dump'!$B$2:$B$400,0),
MATCH(BS$2,'Attendance Dump'!$E$1:$AI$1,0)
),
INDEX('Active Hour''s Dump'!$D$3:$AH$337,
MATCH($C279,'Active Hour''s Dump'!$A$3:$A$337,0),
MATCH(BS$2,'Active Hour''s Dump'!$D$2:$AH$2,0)
))),"")</f>
        <v>1190.1239999999998</v>
      </c>
      <c r="BT279" s="13" t="str">
        <f>_xlfn.IFNA(IF(BT$3="Productivity",
INDEX('Productivity Dump'!$E$4:$AJ$500,
MATCH($A279,'Productivity Dump'!$A$4:$A$500,0),
MATCH(BT$2,'Productivity Dump'!$E$3:$AJ$3,0)
),
IF(BT$3="Attendance",
INDEX('Attendance Dump'!$E$2:$AI$400,
MATCH($A279,'Attendance Dump'!$B$2:$B$400,0),
MATCH(BT$2,'Attendance Dump'!$E$1:$AI$1,0)
),
INDEX('Active Hour''s Dump'!$D$3:$AH$337,
MATCH($C279,'Active Hour''s Dump'!$A$3:$A$337,0),
MATCH(BT$2,'Active Hour''s Dump'!$D$2:$AH$2,0)
))),"")</f>
        <v>H(P)</v>
      </c>
      <c r="BU279" s="54">
        <f>_xlfn.IFNA(IF(BU$3="Productivity",
INDEX('Productivity Dump'!$E$4:$AJ$500,
MATCH($A279,'Productivity Dump'!$A$4:$A$500,0),
MATCH(BU$2,'Productivity Dump'!$E$3:$AJ$3,0)
),
IF(BU$3="Attendance",
INDEX('Attendance Dump'!$E$2:$AI$400,
MATCH($A279,'Attendance Dump'!$B$2:$B$400,0),
MATCH(BU$2,'Attendance Dump'!$E$1:$AI$1,0)
),
INDEX('Active Hour''s Dump'!$D$3:$AH$337,
MATCH($C279,'Active Hour''s Dump'!$A$3:$A$337,0),
MATCH(BU$2,'Active Hour''s Dump'!$D$2:$AH$2,0)
))),"")</f>
        <v>10.3333333333333</v>
      </c>
      <c r="BV279" s="13">
        <f>_xlfn.IFNA(IF(BV$3="Productivity",
INDEX('Productivity Dump'!$E$4:$AJ$500,
MATCH($A279,'Productivity Dump'!$A$4:$A$500,0),
MATCH(BV$2,'Productivity Dump'!$E$3:$AJ$3,0)
),
IF(BV$3="Attendance",
INDEX('Attendance Dump'!$E$2:$AI$400,
MATCH($A279,'Attendance Dump'!$B$2:$B$400,0),
MATCH(BV$2,'Attendance Dump'!$E$1:$AI$1,0)
),
INDEX('Active Hour''s Dump'!$D$3:$AH$337,
MATCH($C279,'Active Hour''s Dump'!$A$3:$A$337,0),
MATCH(BV$2,'Active Hour''s Dump'!$D$2:$AH$2,0)
))),"")</f>
        <v>1014.9760000000001</v>
      </c>
      <c r="BW279" s="13" t="str">
        <f>_xlfn.IFNA(IF(BW$3="Productivity",
INDEX('Productivity Dump'!$E$4:$AJ$500,
MATCH($A279,'Productivity Dump'!$A$4:$A$500,0),
MATCH(BW$2,'Productivity Dump'!$E$3:$AJ$3,0)
),
IF(BW$3="Attendance",
INDEX('Attendance Dump'!$E$2:$AI$400,
MATCH($A279,'Attendance Dump'!$B$2:$B$400,0),
MATCH(BW$2,'Attendance Dump'!$E$1:$AI$1,0)
),
INDEX('Active Hour''s Dump'!$D$3:$AH$337,
MATCH($C279,'Active Hour''s Dump'!$A$3:$A$337,0),
MATCH(BW$2,'Active Hour''s Dump'!$D$2:$AH$2,0)
))),"")</f>
        <v>P</v>
      </c>
      <c r="BX279" s="54">
        <f>_xlfn.IFNA(IF(BX$3="Productivity",
INDEX('Productivity Dump'!$E$4:$AJ$500,
MATCH($A279,'Productivity Dump'!$A$4:$A$500,0),
MATCH(BX$2,'Productivity Dump'!$E$3:$AJ$3,0)
),
IF(BX$3="Attendance",
INDEX('Attendance Dump'!$E$2:$AI$400,
MATCH($A279,'Attendance Dump'!$B$2:$B$400,0),
MATCH(BX$2,'Attendance Dump'!$E$1:$AI$1,0)
),
INDEX('Active Hour''s Dump'!$D$3:$AH$337,
MATCH($C279,'Active Hour''s Dump'!$A$3:$A$337,0),
MATCH(BX$2,'Active Hour''s Dump'!$D$2:$AH$2,0)
))),"")</f>
        <v>9.25</v>
      </c>
      <c r="BY279" s="13">
        <f>_xlfn.IFNA(IF(BY$3="Productivity",
INDEX('Productivity Dump'!$E$4:$AJ$500,
MATCH($A279,'Productivity Dump'!$A$4:$A$500,0),
MATCH(BY$2,'Productivity Dump'!$E$3:$AJ$3,0)
),
IF(BY$3="Attendance",
INDEX('Attendance Dump'!$E$2:$AI$400,
MATCH($A279,'Attendance Dump'!$B$2:$B$400,0),
MATCH(BY$2,'Attendance Dump'!$E$1:$AI$1,0)
),
INDEX('Active Hour''s Dump'!$D$3:$AH$337,
MATCH($C279,'Active Hour''s Dump'!$A$3:$A$337,0),
MATCH(BY$2,'Active Hour''s Dump'!$D$2:$AH$2,0)
))),"")</f>
        <v>899.79900000000021</v>
      </c>
      <c r="BZ279" s="13" t="str">
        <f>_xlfn.IFNA(IF(BZ$3="Productivity",
INDEX('Productivity Dump'!$E$4:$AJ$500,
MATCH($A279,'Productivity Dump'!$A$4:$A$500,0),
MATCH(BZ$2,'Productivity Dump'!$E$3:$AJ$3,0)
),
IF(BZ$3="Attendance",
INDEX('Attendance Dump'!$E$2:$AI$400,
MATCH($A279,'Attendance Dump'!$B$2:$B$400,0),
MATCH(BZ$2,'Attendance Dump'!$E$1:$AI$1,0)
),
INDEX('Active Hour''s Dump'!$D$3:$AH$337,
MATCH($C279,'Active Hour''s Dump'!$A$3:$A$337,0),
MATCH(BZ$2,'Active Hour''s Dump'!$D$2:$AH$2,0)
))),"")</f>
        <v>P</v>
      </c>
      <c r="CA279" s="54">
        <f>_xlfn.IFNA(IF(CA$3="Productivity",
INDEX('Productivity Dump'!$E$4:$AJ$500,
MATCH($A279,'Productivity Dump'!$A$4:$A$500,0),
MATCH(CA$2,'Productivity Dump'!$E$3:$AJ$3,0)
),
IF(CA$3="Attendance",
INDEX('Attendance Dump'!$E$2:$AI$400,
MATCH($A279,'Attendance Dump'!$B$2:$B$400,0),
MATCH(CA$2,'Attendance Dump'!$E$1:$AI$1,0)
),
INDEX('Active Hour''s Dump'!$D$3:$AH$337,
MATCH($C279,'Active Hour''s Dump'!$A$3:$A$337,0),
MATCH(CA$2,'Active Hour''s Dump'!$D$2:$AH$2,0)
))),"")</f>
        <v>9.5833333333333304</v>
      </c>
      <c r="CB279" s="13">
        <f>_xlfn.IFNA(IF(CB$3="Productivity",
INDEX('Productivity Dump'!$E$4:$AJ$500,
MATCH($A279,'Productivity Dump'!$A$4:$A$500,0),
MATCH(CB$2,'Productivity Dump'!$E$3:$AJ$3,0)
),
IF(CB$3="Attendance",
INDEX('Attendance Dump'!$E$2:$AI$400,
MATCH($A279,'Attendance Dump'!$B$2:$B$400,0),
MATCH(CB$2,'Attendance Dump'!$E$1:$AI$1,0)
),
INDEX('Active Hour''s Dump'!$D$3:$AH$337,
MATCH($C279,'Active Hour''s Dump'!$A$3:$A$337,0),
MATCH(CB$2,'Active Hour''s Dump'!$D$2:$AH$2,0)
))),"")</f>
        <v>37.987000000000009</v>
      </c>
      <c r="CC279" s="13" t="str">
        <f>_xlfn.IFNA(IF(CC$3="Productivity",
INDEX('Productivity Dump'!$E$4:$AJ$500,
MATCH($A279,'Productivity Dump'!$A$4:$A$500,0),
MATCH(CC$2,'Productivity Dump'!$E$3:$AJ$3,0)
),
IF(CC$3="Attendance",
INDEX('Attendance Dump'!$E$2:$AI$400,
MATCH($A279,'Attendance Dump'!$B$2:$B$400,0),
MATCH(CC$2,'Attendance Dump'!$E$1:$AI$1,0)
),
INDEX('Active Hour''s Dump'!$D$3:$AH$337,
MATCH($C279,'Active Hour''s Dump'!$A$3:$A$337,0),
MATCH(CC$2,'Active Hour''s Dump'!$D$2:$AH$2,0)
))),"")</f>
        <v>WO</v>
      </c>
      <c r="CD279" s="54">
        <f>_xlfn.IFNA(IF(CD$3="Productivity",
INDEX('Productivity Dump'!$E$4:$AJ$500,
MATCH($A279,'Productivity Dump'!$A$4:$A$500,0),
MATCH(CD$2,'Productivity Dump'!$E$3:$AJ$3,0)
),
IF(CD$3="Attendance",
INDEX('Attendance Dump'!$E$2:$AI$400,
MATCH($A279,'Attendance Dump'!$B$2:$B$400,0),
MATCH(CD$2,'Attendance Dump'!$E$1:$AI$1,0)
),
INDEX('Active Hour''s Dump'!$D$3:$AH$337,
MATCH($C279,'Active Hour''s Dump'!$A$3:$A$337,0),
MATCH(CD$2,'Active Hour''s Dump'!$D$2:$AH$2,0)
))),"")</f>
        <v>0.16666666666666699</v>
      </c>
      <c r="CE279" s="13">
        <f>_xlfn.IFNA(IF(CE$3="Productivity",
INDEX('Productivity Dump'!$E$4:$AJ$500,
MATCH($A279,'Productivity Dump'!$A$4:$A$500,0),
MATCH(CE$2,'Productivity Dump'!$E$3:$AJ$3,0)
),
IF(CE$3="Attendance",
INDEX('Attendance Dump'!$E$2:$AI$400,
MATCH($A279,'Attendance Dump'!$B$2:$B$400,0),
MATCH(CE$2,'Attendance Dump'!$E$1:$AI$1,0)
),
INDEX('Active Hour''s Dump'!$D$3:$AH$337,
MATCH($C279,'Active Hour''s Dump'!$A$3:$A$337,0),
MATCH(CE$2,'Active Hour''s Dump'!$D$2:$AH$2,0)
))),"")</f>
        <v>747.96699999999998</v>
      </c>
      <c r="CF279" s="13" t="str">
        <f>_xlfn.IFNA(IF(CF$3="Productivity",
INDEX('Productivity Dump'!$E$4:$AJ$500,
MATCH($A279,'Productivity Dump'!$A$4:$A$500,0),
MATCH(CF$2,'Productivity Dump'!$E$3:$AJ$3,0)
),
IF(CF$3="Attendance",
INDEX('Attendance Dump'!$E$2:$AI$400,
MATCH($A279,'Attendance Dump'!$B$2:$B$400,0),
MATCH(CF$2,'Attendance Dump'!$E$1:$AI$1,0)
),
INDEX('Active Hour''s Dump'!$D$3:$AH$337,
MATCH($C279,'Active Hour''s Dump'!$A$3:$A$337,0),
MATCH(CF$2,'Active Hour''s Dump'!$D$2:$AH$2,0)
))),"")</f>
        <v>P</v>
      </c>
      <c r="CG279" s="54">
        <f>_xlfn.IFNA(IF(CG$3="Productivity",
INDEX('Productivity Dump'!$E$4:$AJ$500,
MATCH($A279,'Productivity Dump'!$A$4:$A$500,0),
MATCH(CG$2,'Productivity Dump'!$E$3:$AJ$3,0)
),
IF(CG$3="Attendance",
INDEX('Attendance Dump'!$E$2:$AI$400,
MATCH($A279,'Attendance Dump'!$B$2:$B$400,0),
MATCH(CG$2,'Attendance Dump'!$E$1:$AI$1,0)
),
INDEX('Active Hour''s Dump'!$D$3:$AH$337,
MATCH($C279,'Active Hour''s Dump'!$A$3:$A$337,0),
MATCH(CG$2,'Active Hour''s Dump'!$D$2:$AH$2,0)
))),"")</f>
        <v>7.4166666666666696</v>
      </c>
      <c r="CH279" s="13">
        <f>_xlfn.IFNA(IF(CH$3="Productivity",
INDEX('Productivity Dump'!$E$4:$AJ$500,
MATCH($A279,'Productivity Dump'!$A$4:$A$500,0),
MATCH(CH$2,'Productivity Dump'!$E$3:$AJ$3,0)
),
IF(CH$3="Attendance",
INDEX('Attendance Dump'!$E$2:$AI$400,
MATCH($A279,'Attendance Dump'!$B$2:$B$400,0),
MATCH(CH$2,'Attendance Dump'!$E$1:$AI$1,0)
),
INDEX('Active Hour''s Dump'!$D$3:$AH$337,
MATCH($C279,'Active Hour''s Dump'!$A$3:$A$337,0),
MATCH(CH$2,'Active Hour''s Dump'!$D$2:$AH$2,0)
))),"")</f>
        <v>1092.54</v>
      </c>
      <c r="CI279" s="13" t="str">
        <f>_xlfn.IFNA(IF(CI$3="Productivity",
INDEX('Productivity Dump'!$E$4:$AJ$500,
MATCH($A279,'Productivity Dump'!$A$4:$A$500,0),
MATCH(CI$2,'Productivity Dump'!$E$3:$AJ$3,0)
),
IF(CI$3="Attendance",
INDEX('Attendance Dump'!$E$2:$AI$400,
MATCH($A279,'Attendance Dump'!$B$2:$B$400,0),
MATCH(CI$2,'Attendance Dump'!$E$1:$AI$1,0)
),
INDEX('Active Hour''s Dump'!$D$3:$AH$337,
MATCH($C279,'Active Hour''s Dump'!$A$3:$A$337,0),
MATCH(CI$2,'Active Hour''s Dump'!$D$2:$AH$2,0)
))),"")</f>
        <v>P</v>
      </c>
      <c r="CJ279" s="54">
        <f>_xlfn.IFNA(IF(CJ$3="Productivity",
INDEX('Productivity Dump'!$E$4:$AJ$500,
MATCH($A279,'Productivity Dump'!$A$4:$A$500,0),
MATCH(CJ$2,'Productivity Dump'!$E$3:$AJ$3,0)
),
IF(CJ$3="Attendance",
INDEX('Attendance Dump'!$E$2:$AI$400,
MATCH($A279,'Attendance Dump'!$B$2:$B$400,0),
MATCH(CJ$2,'Attendance Dump'!$E$1:$AI$1,0)
),
INDEX('Active Hour''s Dump'!$D$3:$AH$337,
MATCH($C279,'Active Hour''s Dump'!$A$3:$A$337,0),
MATCH(CJ$2,'Active Hour''s Dump'!$D$2:$AH$2,0)
))),"")</f>
        <v>11.5</v>
      </c>
      <c r="CK279" s="13">
        <f>_xlfn.IFNA(IF(CK$3="Productivity",
INDEX('Productivity Dump'!$E$4:$AJ$500,
MATCH($A279,'Productivity Dump'!$A$4:$A$500,0),
MATCH(CK$2,'Productivity Dump'!$E$3:$AJ$3,0)
),
IF(CK$3="Attendance",
INDEX('Attendance Dump'!$E$2:$AI$400,
MATCH($A279,'Attendance Dump'!$B$2:$B$400,0),
MATCH(CK$2,'Attendance Dump'!$E$1:$AI$1,0)
),
INDEX('Active Hour''s Dump'!$D$3:$AH$337,
MATCH($C279,'Active Hour''s Dump'!$A$3:$A$337,0),
MATCH(CK$2,'Active Hour''s Dump'!$D$2:$AH$2,0)
))),"")</f>
        <v>888.12099999999975</v>
      </c>
      <c r="CL279" s="13" t="str">
        <f>_xlfn.IFNA(IF(CL$3="Productivity",
INDEX('Productivity Dump'!$E$4:$AJ$500,
MATCH($A279,'Productivity Dump'!$A$4:$A$500,0),
MATCH(CL$2,'Productivity Dump'!$E$3:$AJ$3,0)
),
IF(CL$3="Attendance",
INDEX('Attendance Dump'!$E$2:$AI$400,
MATCH($A279,'Attendance Dump'!$B$2:$B$400,0),
MATCH(CL$2,'Attendance Dump'!$E$1:$AI$1,0)
),
INDEX('Active Hour''s Dump'!$D$3:$AH$337,
MATCH($C279,'Active Hour''s Dump'!$A$3:$A$337,0),
MATCH(CL$2,'Active Hour''s Dump'!$D$2:$AH$2,0)
))),"")</f>
        <v>P</v>
      </c>
      <c r="CM279" s="54">
        <f>_xlfn.IFNA(IF(CM$3="Productivity",
INDEX('Productivity Dump'!$E$4:$AJ$500,
MATCH($A279,'Productivity Dump'!$A$4:$A$500,0),
MATCH(CM$2,'Productivity Dump'!$E$3:$AJ$3,0)
),
IF(CM$3="Attendance",
INDEX('Attendance Dump'!$E$2:$AI$400,
MATCH($A279,'Attendance Dump'!$B$2:$B$400,0),
MATCH(CM$2,'Attendance Dump'!$E$1:$AI$1,0)
),
INDEX('Active Hour''s Dump'!$D$3:$AH$337,
MATCH($C279,'Active Hour''s Dump'!$A$3:$A$337,0),
MATCH(CM$2,'Active Hour''s Dump'!$D$2:$AH$2,0)
))),"")</f>
        <v>8.75</v>
      </c>
      <c r="CN279" s="13">
        <f>_xlfn.IFNA(IF(CN$3="Productivity",
INDEX('Productivity Dump'!$E$4:$AJ$500,
MATCH($A279,'Productivity Dump'!$A$4:$A$500,0),
MATCH(CN$2,'Productivity Dump'!$E$3:$AJ$3,0)
),
IF(CN$3="Attendance",
INDEX('Attendance Dump'!$E$2:$AI$400,
MATCH($A279,'Attendance Dump'!$B$2:$B$400,0),
MATCH(CN$2,'Attendance Dump'!$E$1:$AI$1,0)
),
INDEX('Active Hour''s Dump'!$D$3:$AH$337,
MATCH($C279,'Active Hour''s Dump'!$A$3:$A$337,0),
MATCH(CN$2,'Active Hour''s Dump'!$D$2:$AH$2,0)
))),"")</f>
        <v>0</v>
      </c>
      <c r="CO279" s="13">
        <f>_xlfn.IFNA(IF(CO$3="Productivity",
INDEX('Productivity Dump'!$E$4:$AJ$500,
MATCH($A279,'Productivity Dump'!$A$4:$A$500,0),
MATCH(CO$2,'Productivity Dump'!$E$3:$AJ$3,0)
),
IF(CO$3="Attendance",
INDEX('Attendance Dump'!$E$2:$AI$400,
MATCH($A279,'Attendance Dump'!$B$2:$B$400,0),
MATCH(CO$2,'Attendance Dump'!$E$1:$AI$1,0)
),
INDEX('Active Hour''s Dump'!$D$3:$AH$337,
MATCH($C279,'Active Hour''s Dump'!$A$3:$A$337,0),
MATCH(CO$2,'Active Hour''s Dump'!$D$2:$AH$2,0)
))),"")</f>
        <v>0</v>
      </c>
      <c r="CP279" s="54">
        <f>_xlfn.IFNA(IF(CP$3="Productivity",
INDEX('Productivity Dump'!$E$4:$AJ$500,
MATCH($A279,'Productivity Dump'!$A$4:$A$500,0),
MATCH(CP$2,'Productivity Dump'!$E$3:$AJ$3,0)
),
IF(CP$3="Attendance",
INDEX('Attendance Dump'!$E$2:$AI$400,
MATCH($A279,'Attendance Dump'!$B$2:$B$400,0),
MATCH(CP$2,'Attendance Dump'!$E$1:$AI$1,0)
),
INDEX('Active Hour''s Dump'!$D$3:$AH$337,
MATCH($C279,'Active Hour''s Dump'!$A$3:$A$337,0),
MATCH(CP$2,'Active Hour''s Dump'!$D$2:$AH$2,0)
))),"")</f>
        <v>0</v>
      </c>
      <c r="CQ279" s="13">
        <f>_xlfn.IFNA(IF(CQ$3="Productivity",
INDEX('Productivity Dump'!$E$4:$AJ$500,
MATCH($A279,'Productivity Dump'!$A$4:$A$500,0),
MATCH(CQ$2,'Productivity Dump'!$E$3:$AJ$3,0)
),
IF(CQ$3="Attendance",
INDEX('Attendance Dump'!$E$2:$AI$400,
MATCH($A279,'Attendance Dump'!$B$2:$B$400,0),
MATCH(CQ$2,'Attendance Dump'!$E$1:$AI$1,0)
),
INDEX('Active Hour''s Dump'!$D$3:$AH$337,
MATCH($C279,'Active Hour''s Dump'!$A$3:$A$337,0),
MATCH(CQ$2,'Active Hour''s Dump'!$D$2:$AH$2,0)
))),"")</f>
        <v>0</v>
      </c>
      <c r="CR279" s="13">
        <f>_xlfn.IFNA(IF(CR$3="Productivity",
INDEX('Productivity Dump'!$E$4:$AJ$500,
MATCH($A279,'Productivity Dump'!$A$4:$A$500,0),
MATCH(CR$2,'Productivity Dump'!$E$3:$AJ$3,0)
),
IF(CR$3="Attendance",
INDEX('Attendance Dump'!$E$2:$AI$400,
MATCH($A279,'Attendance Dump'!$B$2:$B$400,0),
MATCH(CR$2,'Attendance Dump'!$E$1:$AI$1,0)
),
INDEX('Active Hour''s Dump'!$D$3:$AH$337,
MATCH($C279,'Active Hour''s Dump'!$A$3:$A$337,0),
MATCH(CR$2,'Active Hour''s Dump'!$D$2:$AH$2,0)
))),"")</f>
        <v>0</v>
      </c>
      <c r="CS279" s="54">
        <f>_xlfn.IFNA(IF(CS$3="Productivity",
INDEX('Productivity Dump'!$E$4:$AJ$500,
MATCH($A279,'Productivity Dump'!$A$4:$A$500,0),
MATCH(CS$2,'Productivity Dump'!$E$3:$AJ$3,0)
),
IF(CS$3="Attendance",
INDEX('Attendance Dump'!$E$2:$AI$400,
MATCH($A279,'Attendance Dump'!$B$2:$B$400,0),
MATCH(CS$2,'Attendance Dump'!$E$1:$AI$1,0)
),
INDEX('Active Hour''s Dump'!$D$3:$AH$337,
MATCH($C279,'Active Hour''s Dump'!$A$3:$A$337,0),
MATCH(CS$2,'Active Hour''s Dump'!$D$2:$AH$2,0)
))),"")</f>
        <v>0</v>
      </c>
      <c r="CT279" s="13">
        <f>_xlfn.IFNA(IF(CT$3="Productivity",
INDEX('Productivity Dump'!$E$4:$AJ$500,
MATCH($A279,'Productivity Dump'!$A$4:$A$500,0),
MATCH(CT$2,'Productivity Dump'!$E$3:$AJ$3,0)
),
IF(CT$3="Attendance",
INDEX('Attendance Dump'!$E$2:$AI$400,
MATCH($A279,'Attendance Dump'!$B$2:$B$400,0),
MATCH(CT$2,'Attendance Dump'!$E$1:$AI$1,0)
),
INDEX('Active Hour''s Dump'!$D$3:$AH$337,
MATCH($C279,'Active Hour''s Dump'!$A$3:$A$337,0),
MATCH(CT$2,'Active Hour''s Dump'!$D$2:$AH$2,0)
))),"")</f>
        <v>0</v>
      </c>
      <c r="CU279" s="13">
        <f>_xlfn.IFNA(IF(CU$3="Productivity",
INDEX('Productivity Dump'!$E$4:$AJ$500,
MATCH($A279,'Productivity Dump'!$A$4:$A$500,0),
MATCH(CU$2,'Productivity Dump'!$E$3:$AJ$3,0)
),
IF(CU$3="Attendance",
INDEX('Attendance Dump'!$E$2:$AI$400,
MATCH($A279,'Attendance Dump'!$B$2:$B$400,0),
MATCH(CU$2,'Attendance Dump'!$E$1:$AI$1,0)
),
INDEX('Active Hour''s Dump'!$D$3:$AH$337,
MATCH($C279,'Active Hour''s Dump'!$A$3:$A$337,0),
MATCH(CU$2,'Active Hour''s Dump'!$D$2:$AH$2,0)
))),"")</f>
        <v>0</v>
      </c>
      <c r="CV279" s="54">
        <f>_xlfn.IFNA(IF(CV$3="Productivity",
INDEX('Productivity Dump'!$E$4:$AJ$500,
MATCH($A279,'Productivity Dump'!$A$4:$A$500,0),
MATCH(CV$2,'Productivity Dump'!$E$3:$AJ$3,0)
),
IF(CV$3="Attendance",
INDEX('Attendance Dump'!$E$2:$AI$400,
MATCH($A279,'Attendance Dump'!$B$2:$B$400,0),
MATCH(CV$2,'Attendance Dump'!$E$1:$AI$1,0)
),
INDEX('Active Hour''s Dump'!$D$3:$AH$337,
MATCH($C279,'Active Hour''s Dump'!$A$3:$A$337,0),
MATCH(CV$2,'Active Hour''s Dump'!$D$2:$AH$2,0)
))),"")</f>
        <v>0</v>
      </c>
      <c r="CW279" s="13"/>
      <c r="CX279" s="13"/>
      <c r="CY279" s="54"/>
      <c r="DA279" s="57">
        <f t="shared" si="87"/>
        <v>216.74999999999991</v>
      </c>
      <c r="DB279" s="35">
        <f t="shared" si="88"/>
        <v>23435.440999999999</v>
      </c>
      <c r="DC279" s="35">
        <f t="shared" ref="DC279:DC286" si="95">MAX(0,E279-DB279)</f>
        <v>0</v>
      </c>
      <c r="DD279" s="35">
        <f t="shared" ref="DD279:DD286" ca="1" si="96">IFERROR(MAX(0,DC279/$DC$2),DC279)</f>
        <v>0</v>
      </c>
      <c r="DF279" s="32" cm="1">
        <f t="array" ref="DF279">SUMPRODUCT(
    (MOD(COLUMN(H279:CV279) - COLUMN(H279), 3) = 0) *
    (H279:CV279 = 0) *
    (I279:CW279 = "P") *
    (COUNTIF(UKHoliday, H$2:CV$2) = 0)
)</f>
        <v>0</v>
      </c>
      <c r="DG279" s="33" cm="1">
        <f t="array" ref="DG279">SUMPRODUCT(
  (MOD(COLUMN(H279:CV279) - COLUMN(H279), 3) = 0) *
  (H279:CV279 &gt; 0) *
  (H279:CV279 &lt; 0.5 * IF(((WEEKDAY(H$2:CV$2, 2) = 1) + (WEEKDAY(H$2:CV$2, 2) = 6)), G279, F279)) *
  (I279:CW279 = "P") *
  (COUNTIF(UKHoliday, H$2:CV$2) = 0)
)</f>
        <v>0</v>
      </c>
      <c r="DH279" s="33" cm="1">
        <f t="array" ref="DH279">SUMPRODUCT(
  (MOD(COLUMN(H279:CV279) - COLUMN(H279), 3) = 0) *
  (H279:CV279 &gt; 0.5 * IF(((WEEKDAY(H$2:CV$2, 2) = 1) + (WEEKDAY(H$2:CV$2, 2) = 6)), $G279, $F279)) *
  (H279:CV279 &lt; 0.8 * IF(((WEEKDAY(H$2:CV$2, 2) = 1) + (WEEKDAY(H$2:CV$2, 2) = 6)), $G279, $F279)) *
  (I279:CW279 = "P") *
  (COUNTIF(UKHoliday, H$2:CV$2) = 0)
)</f>
        <v>0</v>
      </c>
      <c r="DI279" s="33" cm="1">
        <f t="array" ref="DI279">SUMPRODUCT(
  (MOD(COLUMN(H279:CV279) - COLUMN(H279), 3) = 0) *
  (H279:CV279 &gt; 0.8 * IF(((WEEKDAY(H$2:CV$2, 2) = 1) + (WEEKDAY(H$2:CV$2, 2) = 6)), $G279, $F279)) *
  (H279:CV279 &lt; 1 * IF(((WEEKDAY(H$2:CV$2, 2) = 1) + (WEEKDAY(H$2:CV$2, 2) = 6)), $G279, $F279)) *
  (I279:CW279 = "P") *
  (COUNTIF(UKHoliday, H$2:CV$2) = 0)
)</f>
        <v>1</v>
      </c>
    </row>
    <row r="280" spans="1:113" x14ac:dyDescent="0.3">
      <c r="A280" s="8" t="s">
        <v>972</v>
      </c>
      <c r="B280" s="36" t="s">
        <v>1002</v>
      </c>
      <c r="C280" s="9" t="s">
        <v>947</v>
      </c>
      <c r="D280" s="62" t="s">
        <v>945</v>
      </c>
      <c r="E280" s="35">
        <v>18600</v>
      </c>
      <c r="F280" s="35">
        <f t="shared" si="93"/>
        <v>930</v>
      </c>
      <c r="G280" s="35">
        <f t="shared" si="94"/>
        <v>465</v>
      </c>
      <c r="H280" s="13">
        <f>_xlfn.IFNA(IF(H$3="Productivity",
INDEX('Productivity Dump'!$E$4:$AJ$500,
MATCH($A280,'Productivity Dump'!$A$4:$A$500,0),
MATCH(H$2,'Productivity Dump'!$E$3:$AJ$3,0)
),
IF(H$3="Attendance",
INDEX('Attendance Dump'!$E$2:$AI$400,
MATCH($A280,'Attendance Dump'!$B$2:$B$400,0),
MATCH(H$2,'Attendance Dump'!$E$1:$AI$1,0)
),
INDEX('Active Hour''s Dump'!$D$3:$AH$337,
MATCH($C280,'Active Hour''s Dump'!$A$3:$A$337,0),
MATCH(H$2,'Active Hour''s Dump'!$D$2:$AH$2,0)
))),"")</f>
        <v>843.23199999999997</v>
      </c>
      <c r="I280" s="13" t="str">
        <f>_xlfn.IFNA(IF(I$3="Productivity",
INDEX('Productivity Dump'!$E$4:$AJ$500,
MATCH($A280,'Productivity Dump'!$A$4:$A$500,0),
MATCH(I$2,'Productivity Dump'!$E$3:$AJ$3,0)
),
IF(I$3="Attendance",
INDEX('Attendance Dump'!$E$2:$AI$400,
MATCH($A280,'Attendance Dump'!$B$2:$B$400,0),
MATCH(I$2,'Attendance Dump'!$E$1:$AI$1,0)
),
INDEX('Active Hour''s Dump'!$D$3:$AH$337,
MATCH($C280,'Active Hour''s Dump'!$A$3:$A$337,0),
MATCH(I$2,'Active Hour''s Dump'!$D$2:$AH$2,0)
))),"")</f>
        <v>P</v>
      </c>
      <c r="J280" s="54">
        <f>_xlfn.IFNA(IF(J$3="Productivity",
INDEX('Productivity Dump'!$E$4:$AJ$500,
MATCH($A280,'Productivity Dump'!$A$4:$A$500,0),
MATCH(J$2,'Productivity Dump'!$E$3:$AJ$3,0)
),
IF(J$3="Attendance",
INDEX('Attendance Dump'!$E$2:$AI$400,
MATCH($A280,'Attendance Dump'!$B$2:$B$400,0),
MATCH(J$2,'Attendance Dump'!$E$1:$AI$1,0)
),
INDEX('Active Hour''s Dump'!$D$3:$AH$337,
MATCH($C280,'Active Hour''s Dump'!$A$3:$A$337,0),
MATCH(J$2,'Active Hour''s Dump'!$D$2:$AH$2,0)
))),"")</f>
        <v>9.25</v>
      </c>
      <c r="K280" s="13">
        <f>_xlfn.IFNA(IF(K$3="Productivity",
INDEX('Productivity Dump'!$E$4:$AJ$500,
MATCH($A280,'Productivity Dump'!$A$4:$A$500,0),
MATCH(K$2,'Productivity Dump'!$E$3:$AJ$3,0)
),
IF(K$3="Attendance",
INDEX('Attendance Dump'!$E$2:$AI$400,
MATCH($A280,'Attendance Dump'!$B$2:$B$400,0),
MATCH(K$2,'Attendance Dump'!$E$1:$AI$1,0)
),
INDEX('Active Hour''s Dump'!$D$3:$AH$337,
MATCH($C280,'Active Hour''s Dump'!$A$3:$A$337,0),
MATCH(K$2,'Active Hour''s Dump'!$D$2:$AH$2,0)
))),"")</f>
        <v>914.91000000000008</v>
      </c>
      <c r="L280" s="13" t="str">
        <f>_xlfn.IFNA(IF(L$3="Productivity",
INDEX('Productivity Dump'!$E$4:$AJ$500,
MATCH($A280,'Productivity Dump'!$A$4:$A$500,0),
MATCH(L$2,'Productivity Dump'!$E$3:$AJ$3,0)
),
IF(L$3="Attendance",
INDEX('Attendance Dump'!$E$2:$AI$400,
MATCH($A280,'Attendance Dump'!$B$2:$B$400,0),
MATCH(L$2,'Attendance Dump'!$E$1:$AI$1,0)
),
INDEX('Active Hour''s Dump'!$D$3:$AH$337,
MATCH($C280,'Active Hour''s Dump'!$A$3:$A$337,0),
MATCH(L$2,'Active Hour''s Dump'!$D$2:$AH$2,0)
))),"")</f>
        <v>P</v>
      </c>
      <c r="M280" s="54">
        <f>_xlfn.IFNA(IF(M$3="Productivity",
INDEX('Productivity Dump'!$E$4:$AJ$500,
MATCH($A280,'Productivity Dump'!$A$4:$A$500,0),
MATCH(M$2,'Productivity Dump'!$E$3:$AJ$3,0)
),
IF(M$3="Attendance",
INDEX('Attendance Dump'!$E$2:$AI$400,
MATCH($A280,'Attendance Dump'!$B$2:$B$400,0),
MATCH(M$2,'Attendance Dump'!$E$1:$AI$1,0)
),
INDEX('Active Hour''s Dump'!$D$3:$AH$337,
MATCH($C280,'Active Hour''s Dump'!$A$3:$A$337,0),
MATCH(M$2,'Active Hour''s Dump'!$D$2:$AH$2,0)
))),"")</f>
        <v>10.3333333333333</v>
      </c>
      <c r="N280" s="13">
        <f>_xlfn.IFNA(IF(N$3="Productivity",
INDEX('Productivity Dump'!$E$4:$AJ$500,
MATCH($A280,'Productivity Dump'!$A$4:$A$500,0),
MATCH(N$2,'Productivity Dump'!$E$3:$AJ$3,0)
),
IF(N$3="Attendance",
INDEX('Attendance Dump'!$E$2:$AI$400,
MATCH($A280,'Attendance Dump'!$B$2:$B$400,0),
MATCH(N$2,'Attendance Dump'!$E$1:$AI$1,0)
),
INDEX('Active Hour''s Dump'!$D$3:$AH$337,
MATCH($C280,'Active Hour''s Dump'!$A$3:$A$337,0),
MATCH(N$2,'Active Hour''s Dump'!$D$2:$AH$2,0)
))),"")</f>
        <v>768.31000000000017</v>
      </c>
      <c r="O280" s="13" t="str">
        <f>_xlfn.IFNA(IF(O$3="Productivity",
INDEX('Productivity Dump'!$E$4:$AJ$500,
MATCH($A280,'Productivity Dump'!$A$4:$A$500,0),
MATCH(O$2,'Productivity Dump'!$E$3:$AJ$3,0)
),
IF(O$3="Attendance",
INDEX('Attendance Dump'!$E$2:$AI$400,
MATCH($A280,'Attendance Dump'!$B$2:$B$400,0),
MATCH(O$2,'Attendance Dump'!$E$1:$AI$1,0)
),
INDEX('Active Hour''s Dump'!$D$3:$AH$337,
MATCH($C280,'Active Hour''s Dump'!$A$3:$A$337,0),
MATCH(O$2,'Active Hour''s Dump'!$D$2:$AH$2,0)
))),"")</f>
        <v>P</v>
      </c>
      <c r="P280" s="54">
        <f>_xlfn.IFNA(IF(P$3="Productivity",
INDEX('Productivity Dump'!$E$4:$AJ$500,
MATCH($A280,'Productivity Dump'!$A$4:$A$500,0),
MATCH(P$2,'Productivity Dump'!$E$3:$AJ$3,0)
),
IF(P$3="Attendance",
INDEX('Attendance Dump'!$E$2:$AI$400,
MATCH($A280,'Attendance Dump'!$B$2:$B$400,0),
MATCH(P$2,'Attendance Dump'!$E$1:$AI$1,0)
),
INDEX('Active Hour''s Dump'!$D$3:$AH$337,
MATCH($C280,'Active Hour''s Dump'!$A$3:$A$337,0),
MATCH(P$2,'Active Hour''s Dump'!$D$2:$AH$2,0)
))),"")</f>
        <v>8.4166666666666696</v>
      </c>
      <c r="Q280" s="13">
        <f>_xlfn.IFNA(IF(Q$3="Productivity",
INDEX('Productivity Dump'!$E$4:$AJ$500,
MATCH($A280,'Productivity Dump'!$A$4:$A$500,0),
MATCH(Q$2,'Productivity Dump'!$E$3:$AJ$3,0)
),
IF(Q$3="Attendance",
INDEX('Attendance Dump'!$E$2:$AI$400,
MATCH($A280,'Attendance Dump'!$B$2:$B$400,0),
MATCH(Q$2,'Attendance Dump'!$E$1:$AI$1,0)
),
INDEX('Active Hour''s Dump'!$D$3:$AH$337,
MATCH($C280,'Active Hour''s Dump'!$A$3:$A$337,0),
MATCH(Q$2,'Active Hour''s Dump'!$D$2:$AH$2,0)
))),"")</f>
        <v>0</v>
      </c>
      <c r="R280" s="13" t="str">
        <f>_xlfn.IFNA(IF(R$3="Productivity",
INDEX('Productivity Dump'!$E$4:$AJ$500,
MATCH($A280,'Productivity Dump'!$A$4:$A$500,0),
MATCH(R$2,'Productivity Dump'!$E$3:$AJ$3,0)
),
IF(R$3="Attendance",
INDEX('Attendance Dump'!$E$2:$AI$400,
MATCH($A280,'Attendance Dump'!$B$2:$B$400,0),
MATCH(R$2,'Attendance Dump'!$E$1:$AI$1,0)
),
INDEX('Active Hour''s Dump'!$D$3:$AH$337,
MATCH($C280,'Active Hour''s Dump'!$A$3:$A$337,0),
MATCH(R$2,'Active Hour''s Dump'!$D$2:$AH$2,0)
))),"")</f>
        <v>WO</v>
      </c>
      <c r="S280" s="54">
        <f>_xlfn.IFNA(IF(S$3="Productivity",
INDEX('Productivity Dump'!$E$4:$AJ$500,
MATCH($A280,'Productivity Dump'!$A$4:$A$500,0),
MATCH(S$2,'Productivity Dump'!$E$3:$AJ$3,0)
),
IF(S$3="Attendance",
INDEX('Attendance Dump'!$E$2:$AI$400,
MATCH($A280,'Attendance Dump'!$B$2:$B$400,0),
MATCH(S$2,'Attendance Dump'!$E$1:$AI$1,0)
),
INDEX('Active Hour''s Dump'!$D$3:$AH$337,
MATCH($C280,'Active Hour''s Dump'!$A$3:$A$337,0),
MATCH(S$2,'Active Hour''s Dump'!$D$2:$AH$2,0)
))),"")</f>
        <v>0</v>
      </c>
      <c r="T280" s="13">
        <f>_xlfn.IFNA(IF(T$3="Productivity",
INDEX('Productivity Dump'!$E$4:$AJ$500,
MATCH($A280,'Productivity Dump'!$A$4:$A$500,0),
MATCH(T$2,'Productivity Dump'!$E$3:$AJ$3,0)
),
IF(T$3="Attendance",
INDEX('Attendance Dump'!$E$2:$AI$400,
MATCH($A280,'Attendance Dump'!$B$2:$B$400,0),
MATCH(T$2,'Attendance Dump'!$E$1:$AI$1,0)
),
INDEX('Active Hour''s Dump'!$D$3:$AH$337,
MATCH($C280,'Active Hour''s Dump'!$A$3:$A$337,0),
MATCH(T$2,'Active Hour''s Dump'!$D$2:$AH$2,0)
))),"")</f>
        <v>618.21499999999992</v>
      </c>
      <c r="U280" s="13" t="str">
        <f>_xlfn.IFNA(IF(U$3="Productivity",
INDEX('Productivity Dump'!$E$4:$AJ$500,
MATCH($A280,'Productivity Dump'!$A$4:$A$500,0),
MATCH(U$2,'Productivity Dump'!$E$3:$AJ$3,0)
),
IF(U$3="Attendance",
INDEX('Attendance Dump'!$E$2:$AI$400,
MATCH($A280,'Attendance Dump'!$B$2:$B$400,0),
MATCH(U$2,'Attendance Dump'!$E$1:$AI$1,0)
),
INDEX('Active Hour''s Dump'!$D$3:$AH$337,
MATCH($C280,'Active Hour''s Dump'!$A$3:$A$337,0),
MATCH(U$2,'Active Hour''s Dump'!$D$2:$AH$2,0)
))),"")</f>
        <v>P</v>
      </c>
      <c r="V280" s="54">
        <f>_xlfn.IFNA(IF(V$3="Productivity",
INDEX('Productivity Dump'!$E$4:$AJ$500,
MATCH($A280,'Productivity Dump'!$A$4:$A$500,0),
MATCH(V$2,'Productivity Dump'!$E$3:$AJ$3,0)
),
IF(V$3="Attendance",
INDEX('Attendance Dump'!$E$2:$AI$400,
MATCH($A280,'Attendance Dump'!$B$2:$B$400,0),
MATCH(V$2,'Attendance Dump'!$E$1:$AI$1,0)
),
INDEX('Active Hour''s Dump'!$D$3:$AH$337,
MATCH($C280,'Active Hour''s Dump'!$A$3:$A$337,0),
MATCH(V$2,'Active Hour''s Dump'!$D$2:$AH$2,0)
))),"")</f>
        <v>6.0833333333333304</v>
      </c>
      <c r="W280" s="13">
        <f>_xlfn.IFNA(IF(W$3="Productivity",
INDEX('Productivity Dump'!$E$4:$AJ$500,
MATCH($A280,'Productivity Dump'!$A$4:$A$500,0),
MATCH(W$2,'Productivity Dump'!$E$3:$AJ$3,0)
),
IF(W$3="Attendance",
INDEX('Attendance Dump'!$E$2:$AI$400,
MATCH($A280,'Attendance Dump'!$B$2:$B$400,0),
MATCH(W$2,'Attendance Dump'!$E$1:$AI$1,0)
),
INDEX('Active Hour''s Dump'!$D$3:$AH$337,
MATCH($C280,'Active Hour''s Dump'!$A$3:$A$337,0),
MATCH(W$2,'Active Hour''s Dump'!$D$2:$AH$2,0)
))),"")</f>
        <v>922.952</v>
      </c>
      <c r="X280" s="13" t="str">
        <f>_xlfn.IFNA(IF(X$3="Productivity",
INDEX('Productivity Dump'!$E$4:$AJ$500,
MATCH($A280,'Productivity Dump'!$A$4:$A$500,0),
MATCH(X$2,'Productivity Dump'!$E$3:$AJ$3,0)
),
IF(X$3="Attendance",
INDEX('Attendance Dump'!$E$2:$AI$400,
MATCH($A280,'Attendance Dump'!$B$2:$B$400,0),
MATCH(X$2,'Attendance Dump'!$E$1:$AI$1,0)
),
INDEX('Active Hour''s Dump'!$D$3:$AH$337,
MATCH($C280,'Active Hour''s Dump'!$A$3:$A$337,0),
MATCH(X$2,'Active Hour''s Dump'!$D$2:$AH$2,0)
))),"")</f>
        <v>P</v>
      </c>
      <c r="Y280" s="54">
        <f>_xlfn.IFNA(IF(Y$3="Productivity",
INDEX('Productivity Dump'!$E$4:$AJ$500,
MATCH($A280,'Productivity Dump'!$A$4:$A$500,0),
MATCH(Y$2,'Productivity Dump'!$E$3:$AJ$3,0)
),
IF(Y$3="Attendance",
INDEX('Attendance Dump'!$E$2:$AI$400,
MATCH($A280,'Attendance Dump'!$B$2:$B$400,0),
MATCH(Y$2,'Attendance Dump'!$E$1:$AI$1,0)
),
INDEX('Active Hour''s Dump'!$D$3:$AH$337,
MATCH($C280,'Active Hour''s Dump'!$A$3:$A$337,0),
MATCH(Y$2,'Active Hour''s Dump'!$D$2:$AH$2,0)
))),"")</f>
        <v>10</v>
      </c>
      <c r="Z280" s="13">
        <f>_xlfn.IFNA(IF(Z$3="Productivity",
INDEX('Productivity Dump'!$E$4:$AJ$500,
MATCH($A280,'Productivity Dump'!$A$4:$A$500,0),
MATCH(Z$2,'Productivity Dump'!$E$3:$AJ$3,0)
),
IF(Z$3="Attendance",
INDEX('Attendance Dump'!$E$2:$AI$400,
MATCH($A280,'Attendance Dump'!$B$2:$B$400,0),
MATCH(Z$2,'Attendance Dump'!$E$1:$AI$1,0)
),
INDEX('Active Hour''s Dump'!$D$3:$AH$337,
MATCH($C280,'Active Hour''s Dump'!$A$3:$A$337,0),
MATCH(Z$2,'Active Hour''s Dump'!$D$2:$AH$2,0)
))),"")</f>
        <v>910.65700000000015</v>
      </c>
      <c r="AA280" s="13" t="str">
        <f>_xlfn.IFNA(IF(AA$3="Productivity",
INDEX('Productivity Dump'!$E$4:$AJ$500,
MATCH($A280,'Productivity Dump'!$A$4:$A$500,0),
MATCH(AA$2,'Productivity Dump'!$E$3:$AJ$3,0)
),
IF(AA$3="Attendance",
INDEX('Attendance Dump'!$E$2:$AI$400,
MATCH($A280,'Attendance Dump'!$B$2:$B$400,0),
MATCH(AA$2,'Attendance Dump'!$E$1:$AI$1,0)
),
INDEX('Active Hour''s Dump'!$D$3:$AH$337,
MATCH($C280,'Active Hour''s Dump'!$A$3:$A$337,0),
MATCH(AA$2,'Active Hour''s Dump'!$D$2:$AH$2,0)
))),"")</f>
        <v>P</v>
      </c>
      <c r="AB280" s="54">
        <f>_xlfn.IFNA(IF(AB$3="Productivity",
INDEX('Productivity Dump'!$E$4:$AJ$500,
MATCH($A280,'Productivity Dump'!$A$4:$A$500,0),
MATCH(AB$2,'Productivity Dump'!$E$3:$AJ$3,0)
),
IF(AB$3="Attendance",
INDEX('Attendance Dump'!$E$2:$AI$400,
MATCH($A280,'Attendance Dump'!$B$2:$B$400,0),
MATCH(AB$2,'Attendance Dump'!$E$1:$AI$1,0)
),
INDEX('Active Hour''s Dump'!$D$3:$AH$337,
MATCH($C280,'Active Hour''s Dump'!$A$3:$A$337,0),
MATCH(AB$2,'Active Hour''s Dump'!$D$2:$AH$2,0)
))),"")</f>
        <v>9.8333333333333304</v>
      </c>
      <c r="AC280" s="13">
        <f>_xlfn.IFNA(IF(AC$3="Productivity",
INDEX('Productivity Dump'!$E$4:$AJ$500,
MATCH($A280,'Productivity Dump'!$A$4:$A$500,0),
MATCH(AC$2,'Productivity Dump'!$E$3:$AJ$3,0)
),
IF(AC$3="Attendance",
INDEX('Attendance Dump'!$E$2:$AI$400,
MATCH($A280,'Attendance Dump'!$B$2:$B$400,0),
MATCH(AC$2,'Attendance Dump'!$E$1:$AI$1,0)
),
INDEX('Active Hour''s Dump'!$D$3:$AH$337,
MATCH($C280,'Active Hour''s Dump'!$A$3:$A$337,0),
MATCH(AC$2,'Active Hour''s Dump'!$D$2:$AH$2,0)
))),"")</f>
        <v>929.39</v>
      </c>
      <c r="AD280" s="13" t="str">
        <f>_xlfn.IFNA(IF(AD$3="Productivity",
INDEX('Productivity Dump'!$E$4:$AJ$500,
MATCH($A280,'Productivity Dump'!$A$4:$A$500,0),
MATCH(AD$2,'Productivity Dump'!$E$3:$AJ$3,0)
),
IF(AD$3="Attendance",
INDEX('Attendance Dump'!$E$2:$AI$400,
MATCH($A280,'Attendance Dump'!$B$2:$B$400,0),
MATCH(AD$2,'Attendance Dump'!$E$1:$AI$1,0)
),
INDEX('Active Hour''s Dump'!$D$3:$AH$337,
MATCH($C280,'Active Hour''s Dump'!$A$3:$A$337,0),
MATCH(AD$2,'Active Hour''s Dump'!$D$2:$AH$2,0)
))),"")</f>
        <v>P</v>
      </c>
      <c r="AE280" s="54">
        <f>_xlfn.IFNA(IF(AE$3="Productivity",
INDEX('Productivity Dump'!$E$4:$AJ$500,
MATCH($A280,'Productivity Dump'!$A$4:$A$500,0),
MATCH(AE$2,'Productivity Dump'!$E$3:$AJ$3,0)
),
IF(AE$3="Attendance",
INDEX('Attendance Dump'!$E$2:$AI$400,
MATCH($A280,'Attendance Dump'!$B$2:$B$400,0),
MATCH(AE$2,'Attendance Dump'!$E$1:$AI$1,0)
),
INDEX('Active Hour''s Dump'!$D$3:$AH$337,
MATCH($C280,'Active Hour''s Dump'!$A$3:$A$337,0),
MATCH(AE$2,'Active Hour''s Dump'!$D$2:$AH$2,0)
))),"")</f>
        <v>10.75</v>
      </c>
      <c r="AF280" s="13">
        <f>_xlfn.IFNA(IF(AF$3="Productivity",
INDEX('Productivity Dump'!$E$4:$AJ$500,
MATCH($A280,'Productivity Dump'!$A$4:$A$500,0),
MATCH(AF$2,'Productivity Dump'!$E$3:$AJ$3,0)
),
IF(AF$3="Attendance",
INDEX('Attendance Dump'!$E$2:$AI$400,
MATCH($A280,'Attendance Dump'!$B$2:$B$400,0),
MATCH(AF$2,'Attendance Dump'!$E$1:$AI$1,0)
),
INDEX('Active Hour''s Dump'!$D$3:$AH$337,
MATCH($C280,'Active Hour''s Dump'!$A$3:$A$337,0),
MATCH(AF$2,'Active Hour''s Dump'!$D$2:$AH$2,0)
))),"")</f>
        <v>863.07399999999996</v>
      </c>
      <c r="AG280" s="13" t="str">
        <f>_xlfn.IFNA(IF(AG$3="Productivity",
INDEX('Productivity Dump'!$E$4:$AJ$500,
MATCH($A280,'Productivity Dump'!$A$4:$A$500,0),
MATCH(AG$2,'Productivity Dump'!$E$3:$AJ$3,0)
),
IF(AG$3="Attendance",
INDEX('Attendance Dump'!$E$2:$AI$400,
MATCH($A280,'Attendance Dump'!$B$2:$B$400,0),
MATCH(AG$2,'Attendance Dump'!$E$1:$AI$1,0)
),
INDEX('Active Hour''s Dump'!$D$3:$AH$337,
MATCH($C280,'Active Hour''s Dump'!$A$3:$A$337,0),
MATCH(AG$2,'Active Hour''s Dump'!$D$2:$AH$2,0)
))),"")</f>
        <v>P</v>
      </c>
      <c r="AH280" s="54">
        <f>_xlfn.IFNA(IF(AH$3="Productivity",
INDEX('Productivity Dump'!$E$4:$AJ$500,
MATCH($A280,'Productivity Dump'!$A$4:$A$500,0),
MATCH(AH$2,'Productivity Dump'!$E$3:$AJ$3,0)
),
IF(AH$3="Attendance",
INDEX('Attendance Dump'!$E$2:$AI$400,
MATCH($A280,'Attendance Dump'!$B$2:$B$400,0),
MATCH(AH$2,'Attendance Dump'!$E$1:$AI$1,0)
),
INDEX('Active Hour''s Dump'!$D$3:$AH$337,
MATCH($C280,'Active Hour''s Dump'!$A$3:$A$337,0),
MATCH(AH$2,'Active Hour''s Dump'!$D$2:$AH$2,0)
))),"")</f>
        <v>8.75</v>
      </c>
      <c r="AI280" s="13">
        <f>_xlfn.IFNA(IF(AI$3="Productivity",
INDEX('Productivity Dump'!$E$4:$AJ$500,
MATCH($A280,'Productivity Dump'!$A$4:$A$500,0),
MATCH(AI$2,'Productivity Dump'!$E$3:$AJ$3,0)
),
IF(AI$3="Attendance",
INDEX('Attendance Dump'!$E$2:$AI$400,
MATCH($A280,'Attendance Dump'!$B$2:$B$400,0),
MATCH(AI$2,'Attendance Dump'!$E$1:$AI$1,0)
),
INDEX('Active Hour''s Dump'!$D$3:$AH$337,
MATCH($C280,'Active Hour''s Dump'!$A$3:$A$337,0),
MATCH(AI$2,'Active Hour''s Dump'!$D$2:$AH$2,0)
))),"")</f>
        <v>741.22400000000005</v>
      </c>
      <c r="AJ280" s="13" t="str">
        <f>_xlfn.IFNA(IF(AJ$3="Productivity",
INDEX('Productivity Dump'!$E$4:$AJ$500,
MATCH($A280,'Productivity Dump'!$A$4:$A$500,0),
MATCH(AJ$2,'Productivity Dump'!$E$3:$AJ$3,0)
),
IF(AJ$3="Attendance",
INDEX('Attendance Dump'!$E$2:$AI$400,
MATCH($A280,'Attendance Dump'!$B$2:$B$400,0),
MATCH(AJ$2,'Attendance Dump'!$E$1:$AI$1,0)
),
INDEX('Active Hour''s Dump'!$D$3:$AH$337,
MATCH($C280,'Active Hour''s Dump'!$A$3:$A$337,0),
MATCH(AJ$2,'Active Hour''s Dump'!$D$2:$AH$2,0)
))),"")</f>
        <v>P</v>
      </c>
      <c r="AK280" s="54">
        <f>_xlfn.IFNA(IF(AK$3="Productivity",
INDEX('Productivity Dump'!$E$4:$AJ$500,
MATCH($A280,'Productivity Dump'!$A$4:$A$500,0),
MATCH(AK$2,'Productivity Dump'!$E$3:$AJ$3,0)
),
IF(AK$3="Attendance",
INDEX('Attendance Dump'!$E$2:$AI$400,
MATCH($A280,'Attendance Dump'!$B$2:$B$400,0),
MATCH(AK$2,'Attendance Dump'!$E$1:$AI$1,0)
),
INDEX('Active Hour''s Dump'!$D$3:$AH$337,
MATCH($C280,'Active Hour''s Dump'!$A$3:$A$337,0),
MATCH(AK$2,'Active Hour''s Dump'!$D$2:$AH$2,0)
))),"")</f>
        <v>9</v>
      </c>
      <c r="AL280" s="13">
        <f>_xlfn.IFNA(IF(AL$3="Productivity",
INDEX('Productivity Dump'!$E$4:$AJ$500,
MATCH($A280,'Productivity Dump'!$A$4:$A$500,0),
MATCH(AL$2,'Productivity Dump'!$E$3:$AJ$3,0)
),
IF(AL$3="Attendance",
INDEX('Attendance Dump'!$E$2:$AI$400,
MATCH($A280,'Attendance Dump'!$B$2:$B$400,0),
MATCH(AL$2,'Attendance Dump'!$E$1:$AI$1,0)
),
INDEX('Active Hour''s Dump'!$D$3:$AH$337,
MATCH($C280,'Active Hour''s Dump'!$A$3:$A$337,0),
MATCH(AL$2,'Active Hour''s Dump'!$D$2:$AH$2,0)
))),"")</f>
        <v>0</v>
      </c>
      <c r="AM280" s="13" t="str">
        <f>_xlfn.IFNA(IF(AM$3="Productivity",
INDEX('Productivity Dump'!$E$4:$AJ$500,
MATCH($A280,'Productivity Dump'!$A$4:$A$500,0),
MATCH(AM$2,'Productivity Dump'!$E$3:$AJ$3,0)
),
IF(AM$3="Attendance",
INDEX('Attendance Dump'!$E$2:$AI$400,
MATCH($A280,'Attendance Dump'!$B$2:$B$400,0),
MATCH(AM$2,'Attendance Dump'!$E$1:$AI$1,0)
),
INDEX('Active Hour''s Dump'!$D$3:$AH$337,
MATCH($C280,'Active Hour''s Dump'!$A$3:$A$337,0),
MATCH(AM$2,'Active Hour''s Dump'!$D$2:$AH$2,0)
))),"")</f>
        <v>WO</v>
      </c>
      <c r="AN280" s="54">
        <f>_xlfn.IFNA(IF(AN$3="Productivity",
INDEX('Productivity Dump'!$E$4:$AJ$500,
MATCH($A280,'Productivity Dump'!$A$4:$A$500,0),
MATCH(AN$2,'Productivity Dump'!$E$3:$AJ$3,0)
),
IF(AN$3="Attendance",
INDEX('Attendance Dump'!$E$2:$AI$400,
MATCH($A280,'Attendance Dump'!$B$2:$B$400,0),
MATCH(AN$2,'Attendance Dump'!$E$1:$AI$1,0)
),
INDEX('Active Hour''s Dump'!$D$3:$AH$337,
MATCH($C280,'Active Hour''s Dump'!$A$3:$A$337,0),
MATCH(AN$2,'Active Hour''s Dump'!$D$2:$AH$2,0)
))),"")</f>
        <v>0</v>
      </c>
      <c r="AO280" s="13">
        <f>_xlfn.IFNA(IF(AO$3="Productivity",
INDEX('Productivity Dump'!$E$4:$AJ$500,
MATCH($A280,'Productivity Dump'!$A$4:$A$500,0),
MATCH(AO$2,'Productivity Dump'!$E$3:$AJ$3,0)
),
IF(AO$3="Attendance",
INDEX('Attendance Dump'!$E$2:$AI$400,
MATCH($A280,'Attendance Dump'!$B$2:$B$400,0),
MATCH(AO$2,'Attendance Dump'!$E$1:$AI$1,0)
),
INDEX('Active Hour''s Dump'!$D$3:$AH$337,
MATCH($C280,'Active Hour''s Dump'!$A$3:$A$337,0),
MATCH(AO$2,'Active Hour''s Dump'!$D$2:$AH$2,0)
))),"")</f>
        <v>425.84399999999999</v>
      </c>
      <c r="AP280" s="13" t="str">
        <f>_xlfn.IFNA(IF(AP$3="Productivity",
INDEX('Productivity Dump'!$E$4:$AJ$500,
MATCH($A280,'Productivity Dump'!$A$4:$A$500,0),
MATCH(AP$2,'Productivity Dump'!$E$3:$AJ$3,0)
),
IF(AP$3="Attendance",
INDEX('Attendance Dump'!$E$2:$AI$400,
MATCH($A280,'Attendance Dump'!$B$2:$B$400,0),
MATCH(AP$2,'Attendance Dump'!$E$1:$AI$1,0)
),
INDEX('Active Hour''s Dump'!$D$3:$AH$337,
MATCH($C280,'Active Hour''s Dump'!$A$3:$A$337,0),
MATCH(AP$2,'Active Hour''s Dump'!$D$2:$AH$2,0)
))),"")</f>
        <v>P</v>
      </c>
      <c r="AQ280" s="54">
        <f>_xlfn.IFNA(IF(AQ$3="Productivity",
INDEX('Productivity Dump'!$E$4:$AJ$500,
MATCH($A280,'Productivity Dump'!$A$4:$A$500,0),
MATCH(AQ$2,'Productivity Dump'!$E$3:$AJ$3,0)
),
IF(AQ$3="Attendance",
INDEX('Attendance Dump'!$E$2:$AI$400,
MATCH($A280,'Attendance Dump'!$B$2:$B$400,0),
MATCH(AQ$2,'Attendance Dump'!$E$1:$AI$1,0)
),
INDEX('Active Hour''s Dump'!$D$3:$AH$337,
MATCH($C280,'Active Hour''s Dump'!$A$3:$A$337,0),
MATCH(AQ$2,'Active Hour''s Dump'!$D$2:$AH$2,0)
))),"")</f>
        <v>5.4166666666666696</v>
      </c>
      <c r="AR280" s="13">
        <f>_xlfn.IFNA(IF(AR$3="Productivity",
INDEX('Productivity Dump'!$E$4:$AJ$500,
MATCH($A280,'Productivity Dump'!$A$4:$A$500,0),
MATCH(AR$2,'Productivity Dump'!$E$3:$AJ$3,0)
),
IF(AR$3="Attendance",
INDEX('Attendance Dump'!$E$2:$AI$400,
MATCH($A280,'Attendance Dump'!$B$2:$B$400,0),
MATCH(AR$2,'Attendance Dump'!$E$1:$AI$1,0)
),
INDEX('Active Hour''s Dump'!$D$3:$AH$337,
MATCH($C280,'Active Hour''s Dump'!$A$3:$A$337,0),
MATCH(AR$2,'Active Hour''s Dump'!$D$2:$AH$2,0)
))),"")</f>
        <v>901.51900000000001</v>
      </c>
      <c r="AS280" s="13" t="str">
        <f>_xlfn.IFNA(IF(AS$3="Productivity",
INDEX('Productivity Dump'!$E$4:$AJ$500,
MATCH($A280,'Productivity Dump'!$A$4:$A$500,0),
MATCH(AS$2,'Productivity Dump'!$E$3:$AJ$3,0)
),
IF(AS$3="Attendance",
INDEX('Attendance Dump'!$E$2:$AI$400,
MATCH($A280,'Attendance Dump'!$B$2:$B$400,0),
MATCH(AS$2,'Attendance Dump'!$E$1:$AI$1,0)
),
INDEX('Active Hour''s Dump'!$D$3:$AH$337,
MATCH($C280,'Active Hour''s Dump'!$A$3:$A$337,0),
MATCH(AS$2,'Active Hour''s Dump'!$D$2:$AH$2,0)
))),"")</f>
        <v>P</v>
      </c>
      <c r="AT280" s="54">
        <f>_xlfn.IFNA(IF(AT$3="Productivity",
INDEX('Productivity Dump'!$E$4:$AJ$500,
MATCH($A280,'Productivity Dump'!$A$4:$A$500,0),
MATCH(AT$2,'Productivity Dump'!$E$3:$AJ$3,0)
),
IF(AT$3="Attendance",
INDEX('Attendance Dump'!$E$2:$AI$400,
MATCH($A280,'Attendance Dump'!$B$2:$B$400,0),
MATCH(AT$2,'Attendance Dump'!$E$1:$AI$1,0)
),
INDEX('Active Hour''s Dump'!$D$3:$AH$337,
MATCH($C280,'Active Hour''s Dump'!$A$3:$A$337,0),
MATCH(AT$2,'Active Hour''s Dump'!$D$2:$AH$2,0)
))),"")</f>
        <v>8.5833333333333304</v>
      </c>
      <c r="AU280" s="13">
        <f>_xlfn.IFNA(IF(AU$3="Productivity",
INDEX('Productivity Dump'!$E$4:$AJ$500,
MATCH($A280,'Productivity Dump'!$A$4:$A$500,0),
MATCH(AU$2,'Productivity Dump'!$E$3:$AJ$3,0)
),
IF(AU$3="Attendance",
INDEX('Attendance Dump'!$E$2:$AI$400,
MATCH($A280,'Attendance Dump'!$B$2:$B$400,0),
MATCH(AU$2,'Attendance Dump'!$E$1:$AI$1,0)
),
INDEX('Active Hour''s Dump'!$D$3:$AH$337,
MATCH($C280,'Active Hour''s Dump'!$A$3:$A$337,0),
MATCH(AU$2,'Active Hour''s Dump'!$D$2:$AH$2,0)
))),"")</f>
        <v>904.53899999999999</v>
      </c>
      <c r="AV280" s="13" t="str">
        <f>_xlfn.IFNA(IF(AV$3="Productivity",
INDEX('Productivity Dump'!$E$4:$AJ$500,
MATCH($A280,'Productivity Dump'!$A$4:$A$500,0),
MATCH(AV$2,'Productivity Dump'!$E$3:$AJ$3,0)
),
IF(AV$3="Attendance",
INDEX('Attendance Dump'!$E$2:$AI$400,
MATCH($A280,'Attendance Dump'!$B$2:$B$400,0),
MATCH(AV$2,'Attendance Dump'!$E$1:$AI$1,0)
),
INDEX('Active Hour''s Dump'!$D$3:$AH$337,
MATCH($C280,'Active Hour''s Dump'!$A$3:$A$337,0),
MATCH(AV$2,'Active Hour''s Dump'!$D$2:$AH$2,0)
))),"")</f>
        <v>P</v>
      </c>
      <c r="AW280" s="54">
        <f>_xlfn.IFNA(IF(AW$3="Productivity",
INDEX('Productivity Dump'!$E$4:$AJ$500,
MATCH($A280,'Productivity Dump'!$A$4:$A$500,0),
MATCH(AW$2,'Productivity Dump'!$E$3:$AJ$3,0)
),
IF(AW$3="Attendance",
INDEX('Attendance Dump'!$E$2:$AI$400,
MATCH($A280,'Attendance Dump'!$B$2:$B$400,0),
MATCH(AW$2,'Attendance Dump'!$E$1:$AI$1,0)
),
INDEX('Active Hour''s Dump'!$D$3:$AH$337,
MATCH($C280,'Active Hour''s Dump'!$A$3:$A$337,0),
MATCH(AW$2,'Active Hour''s Dump'!$D$2:$AH$2,0)
))),"")</f>
        <v>8.1666666666666696</v>
      </c>
      <c r="AX280" s="13">
        <f>_xlfn.IFNA(IF(AX$3="Productivity",
INDEX('Productivity Dump'!$E$4:$AJ$500,
MATCH($A280,'Productivity Dump'!$A$4:$A$500,0),
MATCH(AX$2,'Productivity Dump'!$E$3:$AJ$3,0)
),
IF(AX$3="Attendance",
INDEX('Attendance Dump'!$E$2:$AI$400,
MATCH($A280,'Attendance Dump'!$B$2:$B$400,0),
MATCH(AX$2,'Attendance Dump'!$E$1:$AI$1,0)
),
INDEX('Active Hour''s Dump'!$D$3:$AH$337,
MATCH($C280,'Active Hour''s Dump'!$A$3:$A$337,0),
MATCH(AX$2,'Active Hour''s Dump'!$D$2:$AH$2,0)
))),"")</f>
        <v>813.79499999999985</v>
      </c>
      <c r="AY280" s="13" t="str">
        <f>_xlfn.IFNA(IF(AY$3="Productivity",
INDEX('Productivity Dump'!$E$4:$AJ$500,
MATCH($A280,'Productivity Dump'!$A$4:$A$500,0),
MATCH(AY$2,'Productivity Dump'!$E$3:$AJ$3,0)
),
IF(AY$3="Attendance",
INDEX('Attendance Dump'!$E$2:$AI$400,
MATCH($A280,'Attendance Dump'!$B$2:$B$400,0),
MATCH(AY$2,'Attendance Dump'!$E$1:$AI$1,0)
),
INDEX('Active Hour''s Dump'!$D$3:$AH$337,
MATCH($C280,'Active Hour''s Dump'!$A$3:$A$337,0),
MATCH(AY$2,'Active Hour''s Dump'!$D$2:$AH$2,0)
))),"")</f>
        <v>P</v>
      </c>
      <c r="AZ280" s="54">
        <f>_xlfn.IFNA(IF(AZ$3="Productivity",
INDEX('Productivity Dump'!$E$4:$AJ$500,
MATCH($A280,'Productivity Dump'!$A$4:$A$500,0),
MATCH(AZ$2,'Productivity Dump'!$E$3:$AJ$3,0)
),
IF(AZ$3="Attendance",
INDEX('Attendance Dump'!$E$2:$AI$400,
MATCH($A280,'Attendance Dump'!$B$2:$B$400,0),
MATCH(AZ$2,'Attendance Dump'!$E$1:$AI$1,0)
),
INDEX('Active Hour''s Dump'!$D$3:$AH$337,
MATCH($C280,'Active Hour''s Dump'!$A$3:$A$337,0),
MATCH(AZ$2,'Active Hour''s Dump'!$D$2:$AH$2,0)
))),"")</f>
        <v>8.6666666666666696</v>
      </c>
      <c r="BA280" s="13">
        <f>_xlfn.IFNA(IF(BA$3="Productivity",
INDEX('Productivity Dump'!$E$4:$AJ$500,
MATCH($A280,'Productivity Dump'!$A$4:$A$500,0),
MATCH(BA$2,'Productivity Dump'!$E$3:$AJ$3,0)
),
IF(BA$3="Attendance",
INDEX('Attendance Dump'!$E$2:$AI$400,
MATCH($A280,'Attendance Dump'!$B$2:$B$400,0),
MATCH(BA$2,'Attendance Dump'!$E$1:$AI$1,0)
),
INDEX('Active Hour''s Dump'!$D$3:$AH$337,
MATCH($C280,'Active Hour''s Dump'!$A$3:$A$337,0),
MATCH(BA$2,'Active Hour''s Dump'!$D$2:$AH$2,0)
))),"")</f>
        <v>958.98000000000013</v>
      </c>
      <c r="BB280" s="13" t="str">
        <f>_xlfn.IFNA(IF(BB$3="Productivity",
INDEX('Productivity Dump'!$E$4:$AJ$500,
MATCH($A280,'Productivity Dump'!$A$4:$A$500,0),
MATCH(BB$2,'Productivity Dump'!$E$3:$AJ$3,0)
),
IF(BB$3="Attendance",
INDEX('Attendance Dump'!$E$2:$AI$400,
MATCH($A280,'Attendance Dump'!$B$2:$B$400,0),
MATCH(BB$2,'Attendance Dump'!$E$1:$AI$1,0)
),
INDEX('Active Hour''s Dump'!$D$3:$AH$337,
MATCH($C280,'Active Hour''s Dump'!$A$3:$A$337,0),
MATCH(BB$2,'Active Hour''s Dump'!$D$2:$AH$2,0)
))),"")</f>
        <v>P</v>
      </c>
      <c r="BC280" s="54">
        <f>_xlfn.IFNA(IF(BC$3="Productivity",
INDEX('Productivity Dump'!$E$4:$AJ$500,
MATCH($A280,'Productivity Dump'!$A$4:$A$500,0),
MATCH(BC$2,'Productivity Dump'!$E$3:$AJ$3,0)
),
IF(BC$3="Attendance",
INDEX('Attendance Dump'!$E$2:$AI$400,
MATCH($A280,'Attendance Dump'!$B$2:$B$400,0),
MATCH(BC$2,'Attendance Dump'!$E$1:$AI$1,0)
),
INDEX('Active Hour''s Dump'!$D$3:$AH$337,
MATCH($C280,'Active Hour''s Dump'!$A$3:$A$337,0),
MATCH(BC$2,'Active Hour''s Dump'!$D$2:$AH$2,0)
))),"")</f>
        <v>9.3333333333333304</v>
      </c>
      <c r="BD280" s="13">
        <f>_xlfn.IFNA(IF(BD$3="Productivity",
INDEX('Productivity Dump'!$E$4:$AJ$500,
MATCH($A280,'Productivity Dump'!$A$4:$A$500,0),
MATCH(BD$2,'Productivity Dump'!$E$3:$AJ$3,0)
),
IF(BD$3="Attendance",
INDEX('Attendance Dump'!$E$2:$AI$400,
MATCH($A280,'Attendance Dump'!$B$2:$B$400,0),
MATCH(BD$2,'Attendance Dump'!$E$1:$AI$1,0)
),
INDEX('Active Hour''s Dump'!$D$3:$AH$337,
MATCH($C280,'Active Hour''s Dump'!$A$3:$A$337,0),
MATCH(BD$2,'Active Hour''s Dump'!$D$2:$AH$2,0)
))),"")</f>
        <v>732.30700000000002</v>
      </c>
      <c r="BE280" s="13" t="str">
        <f>_xlfn.IFNA(IF(BE$3="Productivity",
INDEX('Productivity Dump'!$E$4:$AJ$500,
MATCH($A280,'Productivity Dump'!$A$4:$A$500,0),
MATCH(BE$2,'Productivity Dump'!$E$3:$AJ$3,0)
),
IF(BE$3="Attendance",
INDEX('Attendance Dump'!$E$2:$AI$400,
MATCH($A280,'Attendance Dump'!$B$2:$B$400,0),
MATCH(BE$2,'Attendance Dump'!$E$1:$AI$1,0)
),
INDEX('Active Hour''s Dump'!$D$3:$AH$337,
MATCH($C280,'Active Hour''s Dump'!$A$3:$A$337,0),
MATCH(BE$2,'Active Hour''s Dump'!$D$2:$AH$2,0)
))),"")</f>
        <v>P</v>
      </c>
      <c r="BF280" s="54">
        <f>_xlfn.IFNA(IF(BF$3="Productivity",
INDEX('Productivity Dump'!$E$4:$AJ$500,
MATCH($A280,'Productivity Dump'!$A$4:$A$500,0),
MATCH(BF$2,'Productivity Dump'!$E$3:$AJ$3,0)
),
IF(BF$3="Attendance",
INDEX('Attendance Dump'!$E$2:$AI$400,
MATCH($A280,'Attendance Dump'!$B$2:$B$400,0),
MATCH(BF$2,'Attendance Dump'!$E$1:$AI$1,0)
),
INDEX('Active Hour''s Dump'!$D$3:$AH$337,
MATCH($C280,'Active Hour''s Dump'!$A$3:$A$337,0),
MATCH(BF$2,'Active Hour''s Dump'!$D$2:$AH$2,0)
))),"")</f>
        <v>6.1666666666666696</v>
      </c>
      <c r="BG280" s="13">
        <f>_xlfn.IFNA(IF(BG$3="Productivity",
INDEX('Productivity Dump'!$E$4:$AJ$500,
MATCH($A280,'Productivity Dump'!$A$4:$A$500,0),
MATCH(BG$2,'Productivity Dump'!$E$3:$AJ$3,0)
),
IF(BG$3="Attendance",
INDEX('Attendance Dump'!$E$2:$AI$400,
MATCH($A280,'Attendance Dump'!$B$2:$B$400,0),
MATCH(BG$2,'Attendance Dump'!$E$1:$AI$1,0)
),
INDEX('Active Hour''s Dump'!$D$3:$AH$337,
MATCH($C280,'Active Hour''s Dump'!$A$3:$A$337,0),
MATCH(BG$2,'Active Hour''s Dump'!$D$2:$AH$2,0)
))),"")</f>
        <v>0</v>
      </c>
      <c r="BH280" s="13" t="str">
        <f>_xlfn.IFNA(IF(BH$3="Productivity",
INDEX('Productivity Dump'!$E$4:$AJ$500,
MATCH($A280,'Productivity Dump'!$A$4:$A$500,0),
MATCH(BH$2,'Productivity Dump'!$E$3:$AJ$3,0)
),
IF(BH$3="Attendance",
INDEX('Attendance Dump'!$E$2:$AI$400,
MATCH($A280,'Attendance Dump'!$B$2:$B$400,0),
MATCH(BH$2,'Attendance Dump'!$E$1:$AI$1,0)
),
INDEX('Active Hour''s Dump'!$D$3:$AH$337,
MATCH($C280,'Active Hour''s Dump'!$A$3:$A$337,0),
MATCH(BH$2,'Active Hour''s Dump'!$D$2:$AH$2,0)
))),"")</f>
        <v>WO</v>
      </c>
      <c r="BI280" s="54">
        <f>_xlfn.IFNA(IF(BI$3="Productivity",
INDEX('Productivity Dump'!$E$4:$AJ$500,
MATCH($A280,'Productivity Dump'!$A$4:$A$500,0),
MATCH(BI$2,'Productivity Dump'!$E$3:$AJ$3,0)
),
IF(BI$3="Attendance",
INDEX('Attendance Dump'!$E$2:$AI$400,
MATCH($A280,'Attendance Dump'!$B$2:$B$400,0),
MATCH(BI$2,'Attendance Dump'!$E$1:$AI$1,0)
),
INDEX('Active Hour''s Dump'!$D$3:$AH$337,
MATCH($C280,'Active Hour''s Dump'!$A$3:$A$337,0),
MATCH(BI$2,'Active Hour''s Dump'!$D$2:$AH$2,0)
))),"")</f>
        <v>0</v>
      </c>
      <c r="BJ280" s="13">
        <f>_xlfn.IFNA(IF(BJ$3="Productivity",
INDEX('Productivity Dump'!$E$4:$AJ$500,
MATCH($A280,'Productivity Dump'!$A$4:$A$500,0),
MATCH(BJ$2,'Productivity Dump'!$E$3:$AJ$3,0)
),
IF(BJ$3="Attendance",
INDEX('Attendance Dump'!$E$2:$AI$400,
MATCH($A280,'Attendance Dump'!$B$2:$B$400,0),
MATCH(BJ$2,'Attendance Dump'!$E$1:$AI$1,0)
),
INDEX('Active Hour''s Dump'!$D$3:$AH$337,
MATCH($C280,'Active Hour''s Dump'!$A$3:$A$337,0),
MATCH(BJ$2,'Active Hour''s Dump'!$D$2:$AH$2,0)
))),"")</f>
        <v>556.04600000000005</v>
      </c>
      <c r="BK280" s="13" t="str">
        <f>_xlfn.IFNA(IF(BK$3="Productivity",
INDEX('Productivity Dump'!$E$4:$AJ$500,
MATCH($A280,'Productivity Dump'!$A$4:$A$500,0),
MATCH(BK$2,'Productivity Dump'!$E$3:$AJ$3,0)
),
IF(BK$3="Attendance",
INDEX('Attendance Dump'!$E$2:$AI$400,
MATCH($A280,'Attendance Dump'!$B$2:$B$400,0),
MATCH(BK$2,'Attendance Dump'!$E$1:$AI$1,0)
),
INDEX('Active Hour''s Dump'!$D$3:$AH$337,
MATCH($C280,'Active Hour''s Dump'!$A$3:$A$337,0),
MATCH(BK$2,'Active Hour''s Dump'!$D$2:$AH$2,0)
))),"")</f>
        <v>P</v>
      </c>
      <c r="BL280" s="54">
        <f>_xlfn.IFNA(IF(BL$3="Productivity",
INDEX('Productivity Dump'!$E$4:$AJ$500,
MATCH($A280,'Productivity Dump'!$A$4:$A$500,0),
MATCH(BL$2,'Productivity Dump'!$E$3:$AJ$3,0)
),
IF(BL$3="Attendance",
INDEX('Attendance Dump'!$E$2:$AI$400,
MATCH($A280,'Attendance Dump'!$B$2:$B$400,0),
MATCH(BL$2,'Attendance Dump'!$E$1:$AI$1,0)
),
INDEX('Active Hour''s Dump'!$D$3:$AH$337,
MATCH($C280,'Active Hour''s Dump'!$A$3:$A$337,0),
MATCH(BL$2,'Active Hour''s Dump'!$D$2:$AH$2,0)
))),"")</f>
        <v>4.9166666666666696</v>
      </c>
      <c r="BM280" s="13">
        <f>_xlfn.IFNA(IF(BM$3="Productivity",
INDEX('Productivity Dump'!$E$4:$AJ$500,
MATCH($A280,'Productivity Dump'!$A$4:$A$500,0),
MATCH(BM$2,'Productivity Dump'!$E$3:$AJ$3,0)
),
IF(BM$3="Attendance",
INDEX('Attendance Dump'!$E$2:$AI$400,
MATCH($A280,'Attendance Dump'!$B$2:$B$400,0),
MATCH(BM$2,'Attendance Dump'!$E$1:$AI$1,0)
),
INDEX('Active Hour''s Dump'!$D$3:$AH$337,
MATCH($C280,'Active Hour''s Dump'!$A$3:$A$337,0),
MATCH(BM$2,'Active Hour''s Dump'!$D$2:$AH$2,0)
))),"")</f>
        <v>851.904</v>
      </c>
      <c r="BN280" s="13" t="str">
        <f>_xlfn.IFNA(IF(BN$3="Productivity",
INDEX('Productivity Dump'!$E$4:$AJ$500,
MATCH($A280,'Productivity Dump'!$A$4:$A$500,0),
MATCH(BN$2,'Productivity Dump'!$E$3:$AJ$3,0)
),
IF(BN$3="Attendance",
INDEX('Attendance Dump'!$E$2:$AI$400,
MATCH($A280,'Attendance Dump'!$B$2:$B$400,0),
MATCH(BN$2,'Attendance Dump'!$E$1:$AI$1,0)
),
INDEX('Active Hour''s Dump'!$D$3:$AH$337,
MATCH($C280,'Active Hour''s Dump'!$A$3:$A$337,0),
MATCH(BN$2,'Active Hour''s Dump'!$D$2:$AH$2,0)
))),"")</f>
        <v>P</v>
      </c>
      <c r="BO280" s="54">
        <f>_xlfn.IFNA(IF(BO$3="Productivity",
INDEX('Productivity Dump'!$E$4:$AJ$500,
MATCH($A280,'Productivity Dump'!$A$4:$A$500,0),
MATCH(BO$2,'Productivity Dump'!$E$3:$AJ$3,0)
),
IF(BO$3="Attendance",
INDEX('Attendance Dump'!$E$2:$AI$400,
MATCH($A280,'Attendance Dump'!$B$2:$B$400,0),
MATCH(BO$2,'Attendance Dump'!$E$1:$AI$1,0)
),
INDEX('Active Hour''s Dump'!$D$3:$AH$337,
MATCH($C280,'Active Hour''s Dump'!$A$3:$A$337,0),
MATCH(BO$2,'Active Hour''s Dump'!$D$2:$AH$2,0)
))),"")</f>
        <v>8.4166666666666696</v>
      </c>
      <c r="BP280" s="13">
        <f>_xlfn.IFNA(IF(BP$3="Productivity",
INDEX('Productivity Dump'!$E$4:$AJ$500,
MATCH($A280,'Productivity Dump'!$A$4:$A$500,0),
MATCH(BP$2,'Productivity Dump'!$E$3:$AJ$3,0)
),
IF(BP$3="Attendance",
INDEX('Attendance Dump'!$E$2:$AI$400,
MATCH($A280,'Attendance Dump'!$B$2:$B$400,0),
MATCH(BP$2,'Attendance Dump'!$E$1:$AI$1,0)
),
INDEX('Active Hour''s Dump'!$D$3:$AH$337,
MATCH($C280,'Active Hour''s Dump'!$A$3:$A$337,0),
MATCH(BP$2,'Active Hour''s Dump'!$D$2:$AH$2,0)
))),"")</f>
        <v>945.14300000000003</v>
      </c>
      <c r="BQ280" s="13" t="str">
        <f>_xlfn.IFNA(IF(BQ$3="Productivity",
INDEX('Productivity Dump'!$E$4:$AJ$500,
MATCH($A280,'Productivity Dump'!$A$4:$A$500,0),
MATCH(BQ$2,'Productivity Dump'!$E$3:$AJ$3,0)
),
IF(BQ$3="Attendance",
INDEX('Attendance Dump'!$E$2:$AI$400,
MATCH($A280,'Attendance Dump'!$B$2:$B$400,0),
MATCH(BQ$2,'Attendance Dump'!$E$1:$AI$1,0)
),
INDEX('Active Hour''s Dump'!$D$3:$AH$337,
MATCH($C280,'Active Hour''s Dump'!$A$3:$A$337,0),
MATCH(BQ$2,'Active Hour''s Dump'!$D$2:$AH$2,0)
))),"")</f>
        <v>P</v>
      </c>
      <c r="BR280" s="54">
        <f>_xlfn.IFNA(IF(BR$3="Productivity",
INDEX('Productivity Dump'!$E$4:$AJ$500,
MATCH($A280,'Productivity Dump'!$A$4:$A$500,0),
MATCH(BR$2,'Productivity Dump'!$E$3:$AJ$3,0)
),
IF(BR$3="Attendance",
INDEX('Attendance Dump'!$E$2:$AI$400,
MATCH($A280,'Attendance Dump'!$B$2:$B$400,0),
MATCH(BR$2,'Attendance Dump'!$E$1:$AI$1,0)
),
INDEX('Active Hour''s Dump'!$D$3:$AH$337,
MATCH($C280,'Active Hour''s Dump'!$A$3:$A$337,0),
MATCH(BR$2,'Active Hour''s Dump'!$D$2:$AH$2,0)
))),"")</f>
        <v>8.5</v>
      </c>
      <c r="BS280" s="13">
        <f>_xlfn.IFNA(IF(BS$3="Productivity",
INDEX('Productivity Dump'!$E$4:$AJ$500,
MATCH($A280,'Productivity Dump'!$A$4:$A$500,0),
MATCH(BS$2,'Productivity Dump'!$E$3:$AJ$3,0)
),
IF(BS$3="Attendance",
INDEX('Attendance Dump'!$E$2:$AI$400,
MATCH($A280,'Attendance Dump'!$B$2:$B$400,0),
MATCH(BS$2,'Attendance Dump'!$E$1:$AI$1,0)
),
INDEX('Active Hour''s Dump'!$D$3:$AH$337,
MATCH($C280,'Active Hour''s Dump'!$A$3:$A$337,0),
MATCH(BS$2,'Active Hour''s Dump'!$D$2:$AH$2,0)
))),"")</f>
        <v>854.8309999999999</v>
      </c>
      <c r="BT280" s="13" t="str">
        <f>_xlfn.IFNA(IF(BT$3="Productivity",
INDEX('Productivity Dump'!$E$4:$AJ$500,
MATCH($A280,'Productivity Dump'!$A$4:$A$500,0),
MATCH(BT$2,'Productivity Dump'!$E$3:$AJ$3,0)
),
IF(BT$3="Attendance",
INDEX('Attendance Dump'!$E$2:$AI$400,
MATCH($A280,'Attendance Dump'!$B$2:$B$400,0),
MATCH(BT$2,'Attendance Dump'!$E$1:$AI$1,0)
),
INDEX('Active Hour''s Dump'!$D$3:$AH$337,
MATCH($C280,'Active Hour''s Dump'!$A$3:$A$337,0),
MATCH(BT$2,'Active Hour''s Dump'!$D$2:$AH$2,0)
))),"")</f>
        <v>H(P)</v>
      </c>
      <c r="BU280" s="54">
        <f>_xlfn.IFNA(IF(BU$3="Productivity",
INDEX('Productivity Dump'!$E$4:$AJ$500,
MATCH($A280,'Productivity Dump'!$A$4:$A$500,0),
MATCH(BU$2,'Productivity Dump'!$E$3:$AJ$3,0)
),
IF(BU$3="Attendance",
INDEX('Attendance Dump'!$E$2:$AI$400,
MATCH($A280,'Attendance Dump'!$B$2:$B$400,0),
MATCH(BU$2,'Attendance Dump'!$E$1:$AI$1,0)
),
INDEX('Active Hour''s Dump'!$D$3:$AH$337,
MATCH($C280,'Active Hour''s Dump'!$A$3:$A$337,0),
MATCH(BU$2,'Active Hour''s Dump'!$D$2:$AH$2,0)
))),"")</f>
        <v>8.0833333333333304</v>
      </c>
      <c r="BV280" s="13">
        <f>_xlfn.IFNA(IF(BV$3="Productivity",
INDEX('Productivity Dump'!$E$4:$AJ$500,
MATCH($A280,'Productivity Dump'!$A$4:$A$500,0),
MATCH(BV$2,'Productivity Dump'!$E$3:$AJ$3,0)
),
IF(BV$3="Attendance",
INDEX('Attendance Dump'!$E$2:$AI$400,
MATCH($A280,'Attendance Dump'!$B$2:$B$400,0),
MATCH(BV$2,'Attendance Dump'!$E$1:$AI$1,0)
),
INDEX('Active Hour''s Dump'!$D$3:$AH$337,
MATCH($C280,'Active Hour''s Dump'!$A$3:$A$337,0),
MATCH(BV$2,'Active Hour''s Dump'!$D$2:$AH$2,0)
))),"")</f>
        <v>904.3520000000002</v>
      </c>
      <c r="BW280" s="13" t="str">
        <f>_xlfn.IFNA(IF(BW$3="Productivity",
INDEX('Productivity Dump'!$E$4:$AJ$500,
MATCH($A280,'Productivity Dump'!$A$4:$A$500,0),
MATCH(BW$2,'Productivity Dump'!$E$3:$AJ$3,0)
),
IF(BW$3="Attendance",
INDEX('Attendance Dump'!$E$2:$AI$400,
MATCH($A280,'Attendance Dump'!$B$2:$B$400,0),
MATCH(BW$2,'Attendance Dump'!$E$1:$AI$1,0)
),
INDEX('Active Hour''s Dump'!$D$3:$AH$337,
MATCH($C280,'Active Hour''s Dump'!$A$3:$A$337,0),
MATCH(BW$2,'Active Hour''s Dump'!$D$2:$AH$2,0)
))),"")</f>
        <v>P</v>
      </c>
      <c r="BX280" s="54">
        <f>_xlfn.IFNA(IF(BX$3="Productivity",
INDEX('Productivity Dump'!$E$4:$AJ$500,
MATCH($A280,'Productivity Dump'!$A$4:$A$500,0),
MATCH(BX$2,'Productivity Dump'!$E$3:$AJ$3,0)
),
IF(BX$3="Attendance",
INDEX('Attendance Dump'!$E$2:$AI$400,
MATCH($A280,'Attendance Dump'!$B$2:$B$400,0),
MATCH(BX$2,'Attendance Dump'!$E$1:$AI$1,0)
),
INDEX('Active Hour''s Dump'!$D$3:$AH$337,
MATCH($C280,'Active Hour''s Dump'!$A$3:$A$337,0),
MATCH(BX$2,'Active Hour''s Dump'!$D$2:$AH$2,0)
))),"")</f>
        <v>9.25</v>
      </c>
      <c r="BY280" s="13">
        <f>_xlfn.IFNA(IF(BY$3="Productivity",
INDEX('Productivity Dump'!$E$4:$AJ$500,
MATCH($A280,'Productivity Dump'!$A$4:$A$500,0),
MATCH(BY$2,'Productivity Dump'!$E$3:$AJ$3,0)
),
IF(BY$3="Attendance",
INDEX('Attendance Dump'!$E$2:$AI$400,
MATCH($A280,'Attendance Dump'!$B$2:$B$400,0),
MATCH(BY$2,'Attendance Dump'!$E$1:$AI$1,0)
),
INDEX('Active Hour''s Dump'!$D$3:$AH$337,
MATCH($C280,'Active Hour''s Dump'!$A$3:$A$337,0),
MATCH(BY$2,'Active Hour''s Dump'!$D$2:$AH$2,0)
))),"")</f>
        <v>495.71899999999994</v>
      </c>
      <c r="BZ280" s="13" t="str">
        <f>_xlfn.IFNA(IF(BZ$3="Productivity",
INDEX('Productivity Dump'!$E$4:$AJ$500,
MATCH($A280,'Productivity Dump'!$A$4:$A$500,0),
MATCH(BZ$2,'Productivity Dump'!$E$3:$AJ$3,0)
),
IF(BZ$3="Attendance",
INDEX('Attendance Dump'!$E$2:$AI$400,
MATCH($A280,'Attendance Dump'!$B$2:$B$400,0),
MATCH(BZ$2,'Attendance Dump'!$E$1:$AI$1,0)
),
INDEX('Active Hour''s Dump'!$D$3:$AH$337,
MATCH($C280,'Active Hour''s Dump'!$A$3:$A$337,0),
MATCH(BZ$2,'Active Hour''s Dump'!$D$2:$AH$2,0)
))),"")</f>
        <v>P</v>
      </c>
      <c r="CA280" s="54">
        <f>_xlfn.IFNA(IF(CA$3="Productivity",
INDEX('Productivity Dump'!$E$4:$AJ$500,
MATCH($A280,'Productivity Dump'!$A$4:$A$500,0),
MATCH(CA$2,'Productivity Dump'!$E$3:$AJ$3,0)
),
IF(CA$3="Attendance",
INDEX('Attendance Dump'!$E$2:$AI$400,
MATCH($A280,'Attendance Dump'!$B$2:$B$400,0),
MATCH(CA$2,'Attendance Dump'!$E$1:$AI$1,0)
),
INDEX('Active Hour''s Dump'!$D$3:$AH$337,
MATCH($C280,'Active Hour''s Dump'!$A$3:$A$337,0),
MATCH(CA$2,'Active Hour''s Dump'!$D$2:$AH$2,0)
))),"")</f>
        <v>5</v>
      </c>
      <c r="CB280" s="13">
        <f>_xlfn.IFNA(IF(CB$3="Productivity",
INDEX('Productivity Dump'!$E$4:$AJ$500,
MATCH($A280,'Productivity Dump'!$A$4:$A$500,0),
MATCH(CB$2,'Productivity Dump'!$E$3:$AJ$3,0)
),
IF(CB$3="Attendance",
INDEX('Attendance Dump'!$E$2:$AI$400,
MATCH($A280,'Attendance Dump'!$B$2:$B$400,0),
MATCH(CB$2,'Attendance Dump'!$E$1:$AI$1,0)
),
INDEX('Active Hour''s Dump'!$D$3:$AH$337,
MATCH($C280,'Active Hour''s Dump'!$A$3:$A$337,0),
MATCH(CB$2,'Active Hour''s Dump'!$D$2:$AH$2,0)
))),"")</f>
        <v>0</v>
      </c>
      <c r="CC280" s="13" t="str">
        <f>_xlfn.IFNA(IF(CC$3="Productivity",
INDEX('Productivity Dump'!$E$4:$AJ$500,
MATCH($A280,'Productivity Dump'!$A$4:$A$500,0),
MATCH(CC$2,'Productivity Dump'!$E$3:$AJ$3,0)
),
IF(CC$3="Attendance",
INDEX('Attendance Dump'!$E$2:$AI$400,
MATCH($A280,'Attendance Dump'!$B$2:$B$400,0),
MATCH(CC$2,'Attendance Dump'!$E$1:$AI$1,0)
),
INDEX('Active Hour''s Dump'!$D$3:$AH$337,
MATCH($C280,'Active Hour''s Dump'!$A$3:$A$337,0),
MATCH(CC$2,'Active Hour''s Dump'!$D$2:$AH$2,0)
))),"")</f>
        <v>WO</v>
      </c>
      <c r="CD280" s="54">
        <f>_xlfn.IFNA(IF(CD$3="Productivity",
INDEX('Productivity Dump'!$E$4:$AJ$500,
MATCH($A280,'Productivity Dump'!$A$4:$A$500,0),
MATCH(CD$2,'Productivity Dump'!$E$3:$AJ$3,0)
),
IF(CD$3="Attendance",
INDEX('Attendance Dump'!$E$2:$AI$400,
MATCH($A280,'Attendance Dump'!$B$2:$B$400,0),
MATCH(CD$2,'Attendance Dump'!$E$1:$AI$1,0)
),
INDEX('Active Hour''s Dump'!$D$3:$AH$337,
MATCH($C280,'Active Hour''s Dump'!$A$3:$A$337,0),
MATCH(CD$2,'Active Hour''s Dump'!$D$2:$AH$2,0)
))),"")</f>
        <v>0</v>
      </c>
      <c r="CE280" s="13">
        <f>_xlfn.IFNA(IF(CE$3="Productivity",
INDEX('Productivity Dump'!$E$4:$AJ$500,
MATCH($A280,'Productivity Dump'!$A$4:$A$500,0),
MATCH(CE$2,'Productivity Dump'!$E$3:$AJ$3,0)
),
IF(CE$3="Attendance",
INDEX('Attendance Dump'!$E$2:$AI$400,
MATCH($A280,'Attendance Dump'!$B$2:$B$400,0),
MATCH(CE$2,'Attendance Dump'!$E$1:$AI$1,0)
),
INDEX('Active Hour''s Dump'!$D$3:$AH$337,
MATCH($C280,'Active Hour''s Dump'!$A$3:$A$337,0),
MATCH(CE$2,'Active Hour''s Dump'!$D$2:$AH$2,0)
))),"")</f>
        <v>224.60300000000001</v>
      </c>
      <c r="CF280" s="13" t="str">
        <f>_xlfn.IFNA(IF(CF$3="Productivity",
INDEX('Productivity Dump'!$E$4:$AJ$500,
MATCH($A280,'Productivity Dump'!$A$4:$A$500,0),
MATCH(CF$2,'Productivity Dump'!$E$3:$AJ$3,0)
),
IF(CF$3="Attendance",
INDEX('Attendance Dump'!$E$2:$AI$400,
MATCH($A280,'Attendance Dump'!$B$2:$B$400,0),
MATCH(CF$2,'Attendance Dump'!$E$1:$AI$1,0)
),
INDEX('Active Hour''s Dump'!$D$3:$AH$337,
MATCH($C280,'Active Hour''s Dump'!$A$3:$A$337,0),
MATCH(CF$2,'Active Hour''s Dump'!$D$2:$AH$2,0)
))),"")</f>
        <v>P</v>
      </c>
      <c r="CG280" s="54">
        <f>_xlfn.IFNA(IF(CG$3="Productivity",
INDEX('Productivity Dump'!$E$4:$AJ$500,
MATCH($A280,'Productivity Dump'!$A$4:$A$500,0),
MATCH(CG$2,'Productivity Dump'!$E$3:$AJ$3,0)
),
IF(CG$3="Attendance",
INDEX('Attendance Dump'!$E$2:$AI$400,
MATCH($A280,'Attendance Dump'!$B$2:$B$400,0),
MATCH(CG$2,'Attendance Dump'!$E$1:$AI$1,0)
),
INDEX('Active Hour''s Dump'!$D$3:$AH$337,
MATCH($C280,'Active Hour''s Dump'!$A$3:$A$337,0),
MATCH(CG$2,'Active Hour''s Dump'!$D$2:$AH$2,0)
))),"")</f>
        <v>3.5833333333333299</v>
      </c>
      <c r="CH280" s="13">
        <f>_xlfn.IFNA(IF(CH$3="Productivity",
INDEX('Productivity Dump'!$E$4:$AJ$500,
MATCH($A280,'Productivity Dump'!$A$4:$A$500,0),
MATCH(CH$2,'Productivity Dump'!$E$3:$AJ$3,0)
),
IF(CH$3="Attendance",
INDEX('Attendance Dump'!$E$2:$AI$400,
MATCH($A280,'Attendance Dump'!$B$2:$B$400,0),
MATCH(CH$2,'Attendance Dump'!$E$1:$AI$1,0)
),
INDEX('Active Hour''s Dump'!$D$3:$AH$337,
MATCH($C280,'Active Hour''s Dump'!$A$3:$A$337,0),
MATCH(CH$2,'Active Hour''s Dump'!$D$2:$AH$2,0)
))),"")</f>
        <v>995.02600000000018</v>
      </c>
      <c r="CI280" s="13" t="str">
        <f>_xlfn.IFNA(IF(CI$3="Productivity",
INDEX('Productivity Dump'!$E$4:$AJ$500,
MATCH($A280,'Productivity Dump'!$A$4:$A$500,0),
MATCH(CI$2,'Productivity Dump'!$E$3:$AJ$3,0)
),
IF(CI$3="Attendance",
INDEX('Attendance Dump'!$E$2:$AI$400,
MATCH($A280,'Attendance Dump'!$B$2:$B$400,0),
MATCH(CI$2,'Attendance Dump'!$E$1:$AI$1,0)
),
INDEX('Active Hour''s Dump'!$D$3:$AH$337,
MATCH($C280,'Active Hour''s Dump'!$A$3:$A$337,0),
MATCH(CI$2,'Active Hour''s Dump'!$D$2:$AH$2,0)
))),"")</f>
        <v>P</v>
      </c>
      <c r="CJ280" s="54">
        <f>_xlfn.IFNA(IF(CJ$3="Productivity",
INDEX('Productivity Dump'!$E$4:$AJ$500,
MATCH($A280,'Productivity Dump'!$A$4:$A$500,0),
MATCH(CJ$2,'Productivity Dump'!$E$3:$AJ$3,0)
),
IF(CJ$3="Attendance",
INDEX('Attendance Dump'!$E$2:$AI$400,
MATCH($A280,'Attendance Dump'!$B$2:$B$400,0),
MATCH(CJ$2,'Attendance Dump'!$E$1:$AI$1,0)
),
INDEX('Active Hour''s Dump'!$D$3:$AH$337,
MATCH($C280,'Active Hour''s Dump'!$A$3:$A$337,0),
MATCH(CJ$2,'Active Hour''s Dump'!$D$2:$AH$2,0)
))),"")</f>
        <v>8.4166666666666696</v>
      </c>
      <c r="CK280" s="13">
        <f>_xlfn.IFNA(IF(CK$3="Productivity",
INDEX('Productivity Dump'!$E$4:$AJ$500,
MATCH($A280,'Productivity Dump'!$A$4:$A$500,0),
MATCH(CK$2,'Productivity Dump'!$E$3:$AJ$3,0)
),
IF(CK$3="Attendance",
INDEX('Attendance Dump'!$E$2:$AI$400,
MATCH($A280,'Attendance Dump'!$B$2:$B$400,0),
MATCH(CK$2,'Attendance Dump'!$E$1:$AI$1,0)
),
INDEX('Active Hour''s Dump'!$D$3:$AH$337,
MATCH($C280,'Active Hour''s Dump'!$A$3:$A$337,0),
MATCH(CK$2,'Active Hour''s Dump'!$D$2:$AH$2,0)
))),"")</f>
        <v>846.72100000000012</v>
      </c>
      <c r="CL280" s="13" t="str">
        <f>_xlfn.IFNA(IF(CL$3="Productivity",
INDEX('Productivity Dump'!$E$4:$AJ$500,
MATCH($A280,'Productivity Dump'!$A$4:$A$500,0),
MATCH(CL$2,'Productivity Dump'!$E$3:$AJ$3,0)
),
IF(CL$3="Attendance",
INDEX('Attendance Dump'!$E$2:$AI$400,
MATCH($A280,'Attendance Dump'!$B$2:$B$400,0),
MATCH(CL$2,'Attendance Dump'!$E$1:$AI$1,0)
),
INDEX('Active Hour''s Dump'!$D$3:$AH$337,
MATCH($C280,'Active Hour''s Dump'!$A$3:$A$337,0),
MATCH(CL$2,'Active Hour''s Dump'!$D$2:$AH$2,0)
))),"")</f>
        <v>P</v>
      </c>
      <c r="CM280" s="54">
        <f>_xlfn.IFNA(IF(CM$3="Productivity",
INDEX('Productivity Dump'!$E$4:$AJ$500,
MATCH($A280,'Productivity Dump'!$A$4:$A$500,0),
MATCH(CM$2,'Productivity Dump'!$E$3:$AJ$3,0)
),
IF(CM$3="Attendance",
INDEX('Attendance Dump'!$E$2:$AI$400,
MATCH($A280,'Attendance Dump'!$B$2:$B$400,0),
MATCH(CM$2,'Attendance Dump'!$E$1:$AI$1,0)
),
INDEX('Active Hour''s Dump'!$D$3:$AH$337,
MATCH($C280,'Active Hour''s Dump'!$A$3:$A$337,0),
MATCH(CM$2,'Active Hour''s Dump'!$D$2:$AH$2,0)
))),"")</f>
        <v>8.1666666666666696</v>
      </c>
      <c r="CN280" s="13">
        <f>_xlfn.IFNA(IF(CN$3="Productivity",
INDEX('Productivity Dump'!$E$4:$AJ$500,
MATCH($A280,'Productivity Dump'!$A$4:$A$500,0),
MATCH(CN$2,'Productivity Dump'!$E$3:$AJ$3,0)
),
IF(CN$3="Attendance",
INDEX('Attendance Dump'!$E$2:$AI$400,
MATCH($A280,'Attendance Dump'!$B$2:$B$400,0),
MATCH(CN$2,'Attendance Dump'!$E$1:$AI$1,0)
),
INDEX('Active Hour''s Dump'!$D$3:$AH$337,
MATCH($C280,'Active Hour''s Dump'!$A$3:$A$337,0),
MATCH(CN$2,'Active Hour''s Dump'!$D$2:$AH$2,0)
))),"")</f>
        <v>0</v>
      </c>
      <c r="CO280" s="13">
        <f>_xlfn.IFNA(IF(CO$3="Productivity",
INDEX('Productivity Dump'!$E$4:$AJ$500,
MATCH($A280,'Productivity Dump'!$A$4:$A$500,0),
MATCH(CO$2,'Productivity Dump'!$E$3:$AJ$3,0)
),
IF(CO$3="Attendance",
INDEX('Attendance Dump'!$E$2:$AI$400,
MATCH($A280,'Attendance Dump'!$B$2:$B$400,0),
MATCH(CO$2,'Attendance Dump'!$E$1:$AI$1,0)
),
INDEX('Active Hour''s Dump'!$D$3:$AH$337,
MATCH($C280,'Active Hour''s Dump'!$A$3:$A$337,0),
MATCH(CO$2,'Active Hour''s Dump'!$D$2:$AH$2,0)
))),"")</f>
        <v>0</v>
      </c>
      <c r="CP280" s="54">
        <f>_xlfn.IFNA(IF(CP$3="Productivity",
INDEX('Productivity Dump'!$E$4:$AJ$500,
MATCH($A280,'Productivity Dump'!$A$4:$A$500,0),
MATCH(CP$2,'Productivity Dump'!$E$3:$AJ$3,0)
),
IF(CP$3="Attendance",
INDEX('Attendance Dump'!$E$2:$AI$400,
MATCH($A280,'Attendance Dump'!$B$2:$B$400,0),
MATCH(CP$2,'Attendance Dump'!$E$1:$AI$1,0)
),
INDEX('Active Hour''s Dump'!$D$3:$AH$337,
MATCH($C280,'Active Hour''s Dump'!$A$3:$A$337,0),
MATCH(CP$2,'Active Hour''s Dump'!$D$2:$AH$2,0)
))),"")</f>
        <v>0</v>
      </c>
      <c r="CQ280" s="13">
        <f>_xlfn.IFNA(IF(CQ$3="Productivity",
INDEX('Productivity Dump'!$E$4:$AJ$500,
MATCH($A280,'Productivity Dump'!$A$4:$A$500,0),
MATCH(CQ$2,'Productivity Dump'!$E$3:$AJ$3,0)
),
IF(CQ$3="Attendance",
INDEX('Attendance Dump'!$E$2:$AI$400,
MATCH($A280,'Attendance Dump'!$B$2:$B$400,0),
MATCH(CQ$2,'Attendance Dump'!$E$1:$AI$1,0)
),
INDEX('Active Hour''s Dump'!$D$3:$AH$337,
MATCH($C280,'Active Hour''s Dump'!$A$3:$A$337,0),
MATCH(CQ$2,'Active Hour''s Dump'!$D$2:$AH$2,0)
))),"")</f>
        <v>0</v>
      </c>
      <c r="CR280" s="13">
        <f>_xlfn.IFNA(IF(CR$3="Productivity",
INDEX('Productivity Dump'!$E$4:$AJ$500,
MATCH($A280,'Productivity Dump'!$A$4:$A$500,0),
MATCH(CR$2,'Productivity Dump'!$E$3:$AJ$3,0)
),
IF(CR$3="Attendance",
INDEX('Attendance Dump'!$E$2:$AI$400,
MATCH($A280,'Attendance Dump'!$B$2:$B$400,0),
MATCH(CR$2,'Attendance Dump'!$E$1:$AI$1,0)
),
INDEX('Active Hour''s Dump'!$D$3:$AH$337,
MATCH($C280,'Active Hour''s Dump'!$A$3:$A$337,0),
MATCH(CR$2,'Active Hour''s Dump'!$D$2:$AH$2,0)
))),"")</f>
        <v>0</v>
      </c>
      <c r="CS280" s="54">
        <f>_xlfn.IFNA(IF(CS$3="Productivity",
INDEX('Productivity Dump'!$E$4:$AJ$500,
MATCH($A280,'Productivity Dump'!$A$4:$A$500,0),
MATCH(CS$2,'Productivity Dump'!$E$3:$AJ$3,0)
),
IF(CS$3="Attendance",
INDEX('Attendance Dump'!$E$2:$AI$400,
MATCH($A280,'Attendance Dump'!$B$2:$B$400,0),
MATCH(CS$2,'Attendance Dump'!$E$1:$AI$1,0)
),
INDEX('Active Hour''s Dump'!$D$3:$AH$337,
MATCH($C280,'Active Hour''s Dump'!$A$3:$A$337,0),
MATCH(CS$2,'Active Hour''s Dump'!$D$2:$AH$2,0)
))),"")</f>
        <v>0</v>
      </c>
      <c r="CT280" s="13">
        <f>_xlfn.IFNA(IF(CT$3="Productivity",
INDEX('Productivity Dump'!$E$4:$AJ$500,
MATCH($A280,'Productivity Dump'!$A$4:$A$500,0),
MATCH(CT$2,'Productivity Dump'!$E$3:$AJ$3,0)
),
IF(CT$3="Attendance",
INDEX('Attendance Dump'!$E$2:$AI$400,
MATCH($A280,'Attendance Dump'!$B$2:$B$400,0),
MATCH(CT$2,'Attendance Dump'!$E$1:$AI$1,0)
),
INDEX('Active Hour''s Dump'!$D$3:$AH$337,
MATCH($C280,'Active Hour''s Dump'!$A$3:$A$337,0),
MATCH(CT$2,'Active Hour''s Dump'!$D$2:$AH$2,0)
))),"")</f>
        <v>0</v>
      </c>
      <c r="CU280" s="13">
        <f>_xlfn.IFNA(IF(CU$3="Productivity",
INDEX('Productivity Dump'!$E$4:$AJ$500,
MATCH($A280,'Productivity Dump'!$A$4:$A$500,0),
MATCH(CU$2,'Productivity Dump'!$E$3:$AJ$3,0)
),
IF(CU$3="Attendance",
INDEX('Attendance Dump'!$E$2:$AI$400,
MATCH($A280,'Attendance Dump'!$B$2:$B$400,0),
MATCH(CU$2,'Attendance Dump'!$E$1:$AI$1,0)
),
INDEX('Active Hour''s Dump'!$D$3:$AH$337,
MATCH($C280,'Active Hour''s Dump'!$A$3:$A$337,0),
MATCH(CU$2,'Active Hour''s Dump'!$D$2:$AH$2,0)
))),"")</f>
        <v>0</v>
      </c>
      <c r="CV280" s="54">
        <f>_xlfn.IFNA(IF(CV$3="Productivity",
INDEX('Productivity Dump'!$E$4:$AJ$500,
MATCH($A280,'Productivity Dump'!$A$4:$A$500,0),
MATCH(CV$2,'Productivity Dump'!$E$3:$AJ$3,0)
),
IF(CV$3="Attendance",
INDEX('Attendance Dump'!$E$2:$AI$400,
MATCH($A280,'Attendance Dump'!$B$2:$B$400,0),
MATCH(CV$2,'Attendance Dump'!$E$1:$AI$1,0)
),
INDEX('Active Hour''s Dump'!$D$3:$AH$337,
MATCH($C280,'Active Hour''s Dump'!$A$3:$A$337,0),
MATCH(CV$2,'Active Hour''s Dump'!$D$2:$AH$2,0)
))),"")</f>
        <v>0</v>
      </c>
      <c r="CW280" s="13"/>
      <c r="CX280" s="13"/>
      <c r="CY280" s="54"/>
      <c r="DA280" s="57">
        <f t="shared" si="87"/>
        <v>193.08333333333329</v>
      </c>
      <c r="DB280" s="35">
        <f t="shared" si="88"/>
        <v>18923.293000000005</v>
      </c>
      <c r="DC280" s="35">
        <f t="shared" si="95"/>
        <v>0</v>
      </c>
      <c r="DD280" s="35">
        <f t="shared" ca="1" si="96"/>
        <v>0</v>
      </c>
      <c r="DF280" s="32" cm="1">
        <f t="array" ref="DF280">SUMPRODUCT(
    (MOD(COLUMN(H280:CV280) - COLUMN(H280), 3) = 0) *
    (H280:CV280 = 0) *
    (I280:CW280 = "P") *
    (COUNTIF(UKHoliday, H$2:CV$2) = 0)
)</f>
        <v>0</v>
      </c>
      <c r="DG280" s="33" cm="1">
        <f t="array" ref="DG280">SUMPRODUCT(
  (MOD(COLUMN(H280:CV280) - COLUMN(H280), 3) = 0) *
  (H280:CV280 &gt; 0) *
  (H280:CV280 &lt; 0.5 * IF(((WEEKDAY(H$2:CV$2, 2) = 1) + (WEEKDAY(H$2:CV$2, 2) = 6)), G280, F280)) *
  (I280:CW280 = "P") *
  (COUNTIF(UKHoliday, H$2:CV$2) = 0)
)</f>
        <v>1</v>
      </c>
      <c r="DH280" s="33" cm="1">
        <f t="array" ref="DH280">SUMPRODUCT(
  (MOD(COLUMN(H280:CV280) - COLUMN(H280), 3) = 0) *
  (H280:CV280 &gt; 0.5 * IF(((WEEKDAY(H$2:CV$2, 2) = 1) + (WEEKDAY(H$2:CV$2, 2) = 6)), $G280, $F280)) *
  (H280:CV280 &lt; 0.8 * IF(((WEEKDAY(H$2:CV$2, 2) = 1) + (WEEKDAY(H$2:CV$2, 2) = 6)), $G280, $F280)) *
  (I280:CW280 = "P") *
  (COUNTIF(UKHoliday, H$2:CV$2) = 0)
)</f>
        <v>0</v>
      </c>
      <c r="DI280" s="33" cm="1">
        <f t="array" ref="DI280">SUMPRODUCT(
  (MOD(COLUMN(H280:CV280) - COLUMN(H280), 3) = 0) *
  (H280:CV280 &gt; 0.8 * IF(((WEEKDAY(H$2:CV$2, 2) = 1) + (WEEKDAY(H$2:CV$2, 2) = 6)), $G280, $F280)) *
  (H280:CV280 &lt; 1 * IF(((WEEKDAY(H$2:CV$2, 2) = 1) + (WEEKDAY(H$2:CV$2, 2) = 6)), $G280, $F280)) *
  (I280:CW280 = "P") *
  (COUNTIF(UKHoliday, H$2:CV$2) = 0)
)</f>
        <v>13</v>
      </c>
    </row>
    <row r="281" spans="1:113" x14ac:dyDescent="0.3">
      <c r="A281" s="8" t="s">
        <v>996</v>
      </c>
      <c r="B281" s="36" t="s">
        <v>995</v>
      </c>
      <c r="C281" s="9" t="s">
        <v>948</v>
      </c>
      <c r="D281" s="62" t="s">
        <v>1058</v>
      </c>
      <c r="E281" s="35">
        <v>18600</v>
      </c>
      <c r="F281" s="35">
        <f t="shared" si="93"/>
        <v>930</v>
      </c>
      <c r="G281" s="35">
        <f t="shared" si="94"/>
        <v>465</v>
      </c>
      <c r="H281" s="13">
        <f>_xlfn.IFNA(IF(H$3="Productivity",
INDEX('Productivity Dump'!$E$4:$AJ$500,
MATCH($A281,'Productivity Dump'!$A$4:$A$500,0),
MATCH(H$2,'Productivity Dump'!$E$3:$AJ$3,0)
),
IF(H$3="Attendance",
INDEX('Attendance Dump'!$E$2:$AI$400,
MATCH($A281,'Attendance Dump'!$B$2:$B$400,0),
MATCH(H$2,'Attendance Dump'!$E$1:$AI$1,0)
),
INDEX('Active Hour''s Dump'!$D$3:$AH$337,
MATCH($C281,'Active Hour''s Dump'!$A$3:$A$337,0),
MATCH(H$2,'Active Hour''s Dump'!$D$2:$AH$2,0)
))),"")</f>
        <v>844.55799999999977</v>
      </c>
      <c r="I281" s="13" t="str">
        <f>_xlfn.IFNA(IF(I$3="Productivity",
INDEX('Productivity Dump'!$E$4:$AJ$500,
MATCH($A281,'Productivity Dump'!$A$4:$A$500,0),
MATCH(I$2,'Productivity Dump'!$E$3:$AJ$3,0)
),
IF(I$3="Attendance",
INDEX('Attendance Dump'!$E$2:$AI$400,
MATCH($A281,'Attendance Dump'!$B$2:$B$400,0),
MATCH(I$2,'Attendance Dump'!$E$1:$AI$1,0)
),
INDEX('Active Hour''s Dump'!$D$3:$AH$337,
MATCH($C281,'Active Hour''s Dump'!$A$3:$A$337,0),
MATCH(I$2,'Active Hour''s Dump'!$D$2:$AH$2,0)
))),"")</f>
        <v>P</v>
      </c>
      <c r="J281" s="54">
        <f>_xlfn.IFNA(IF(J$3="Productivity",
INDEX('Productivity Dump'!$E$4:$AJ$500,
MATCH($A281,'Productivity Dump'!$A$4:$A$500,0),
MATCH(J$2,'Productivity Dump'!$E$3:$AJ$3,0)
),
IF(J$3="Attendance",
INDEX('Attendance Dump'!$E$2:$AI$400,
MATCH($A281,'Attendance Dump'!$B$2:$B$400,0),
MATCH(J$2,'Attendance Dump'!$E$1:$AI$1,0)
),
INDEX('Active Hour''s Dump'!$D$3:$AH$337,
MATCH($C281,'Active Hour''s Dump'!$A$3:$A$337,0),
MATCH(J$2,'Active Hour''s Dump'!$D$2:$AH$2,0)
))),"")</f>
        <v>6.1666666666666696</v>
      </c>
      <c r="K281" s="13">
        <f>_xlfn.IFNA(IF(K$3="Productivity",
INDEX('Productivity Dump'!$E$4:$AJ$500,
MATCH($A281,'Productivity Dump'!$A$4:$A$500,0),
MATCH(K$2,'Productivity Dump'!$E$3:$AJ$3,0)
),
IF(K$3="Attendance",
INDEX('Attendance Dump'!$E$2:$AI$400,
MATCH($A281,'Attendance Dump'!$B$2:$B$400,0),
MATCH(K$2,'Attendance Dump'!$E$1:$AI$1,0)
),
INDEX('Active Hour''s Dump'!$D$3:$AH$337,
MATCH($C281,'Active Hour''s Dump'!$A$3:$A$337,0),
MATCH(K$2,'Active Hour''s Dump'!$D$2:$AH$2,0)
))),"")</f>
        <v>805.8069999999999</v>
      </c>
      <c r="L281" s="13" t="str">
        <f>_xlfn.IFNA(IF(L$3="Productivity",
INDEX('Productivity Dump'!$E$4:$AJ$500,
MATCH($A281,'Productivity Dump'!$A$4:$A$500,0),
MATCH(L$2,'Productivity Dump'!$E$3:$AJ$3,0)
),
IF(L$3="Attendance",
INDEX('Attendance Dump'!$E$2:$AI$400,
MATCH($A281,'Attendance Dump'!$B$2:$B$400,0),
MATCH(L$2,'Attendance Dump'!$E$1:$AI$1,0)
),
INDEX('Active Hour''s Dump'!$D$3:$AH$337,
MATCH($C281,'Active Hour''s Dump'!$A$3:$A$337,0),
MATCH(L$2,'Active Hour''s Dump'!$D$2:$AH$2,0)
))),"")</f>
        <v>P</v>
      </c>
      <c r="M281" s="54">
        <f>_xlfn.IFNA(IF(M$3="Productivity",
INDEX('Productivity Dump'!$E$4:$AJ$500,
MATCH($A281,'Productivity Dump'!$A$4:$A$500,0),
MATCH(M$2,'Productivity Dump'!$E$3:$AJ$3,0)
),
IF(M$3="Attendance",
INDEX('Attendance Dump'!$E$2:$AI$400,
MATCH($A281,'Attendance Dump'!$B$2:$B$400,0),
MATCH(M$2,'Attendance Dump'!$E$1:$AI$1,0)
),
INDEX('Active Hour''s Dump'!$D$3:$AH$337,
MATCH($C281,'Active Hour''s Dump'!$A$3:$A$337,0),
MATCH(M$2,'Active Hour''s Dump'!$D$2:$AH$2,0)
))),"")</f>
        <v>6.8333333333333304</v>
      </c>
      <c r="N281" s="13">
        <f>_xlfn.IFNA(IF(N$3="Productivity",
INDEX('Productivity Dump'!$E$4:$AJ$500,
MATCH($A281,'Productivity Dump'!$A$4:$A$500,0),
MATCH(N$2,'Productivity Dump'!$E$3:$AJ$3,0)
),
IF(N$3="Attendance",
INDEX('Attendance Dump'!$E$2:$AI$400,
MATCH($A281,'Attendance Dump'!$B$2:$B$400,0),
MATCH(N$2,'Attendance Dump'!$E$1:$AI$1,0)
),
INDEX('Active Hour''s Dump'!$D$3:$AH$337,
MATCH($C281,'Active Hour''s Dump'!$A$3:$A$337,0),
MATCH(N$2,'Active Hour''s Dump'!$D$2:$AH$2,0)
))),"")</f>
        <v>0</v>
      </c>
      <c r="O281" s="13" t="str">
        <f>_xlfn.IFNA(IF(O$3="Productivity",
INDEX('Productivity Dump'!$E$4:$AJ$500,
MATCH($A281,'Productivity Dump'!$A$4:$A$500,0),
MATCH(O$2,'Productivity Dump'!$E$3:$AJ$3,0)
),
IF(O$3="Attendance",
INDEX('Attendance Dump'!$E$2:$AI$400,
MATCH($A281,'Attendance Dump'!$B$2:$B$400,0),
MATCH(O$2,'Attendance Dump'!$E$1:$AI$1,0)
),
INDEX('Active Hour''s Dump'!$D$3:$AH$337,
MATCH($C281,'Active Hour''s Dump'!$A$3:$A$337,0),
MATCH(O$2,'Active Hour''s Dump'!$D$2:$AH$2,0)
))),"")</f>
        <v>PL</v>
      </c>
      <c r="P281" s="54">
        <f>_xlfn.IFNA(IF(P$3="Productivity",
INDEX('Productivity Dump'!$E$4:$AJ$500,
MATCH($A281,'Productivity Dump'!$A$4:$A$500,0),
MATCH(P$2,'Productivity Dump'!$E$3:$AJ$3,0)
),
IF(P$3="Attendance",
INDEX('Attendance Dump'!$E$2:$AI$400,
MATCH($A281,'Attendance Dump'!$B$2:$B$400,0),
MATCH(P$2,'Attendance Dump'!$E$1:$AI$1,0)
),
INDEX('Active Hour''s Dump'!$D$3:$AH$337,
MATCH($C281,'Active Hour''s Dump'!$A$3:$A$337,0),
MATCH(P$2,'Active Hour''s Dump'!$D$2:$AH$2,0)
))),"")</f>
        <v>0</v>
      </c>
      <c r="Q281" s="13">
        <f>_xlfn.IFNA(IF(Q$3="Productivity",
INDEX('Productivity Dump'!$E$4:$AJ$500,
MATCH($A281,'Productivity Dump'!$A$4:$A$500,0),
MATCH(Q$2,'Productivity Dump'!$E$3:$AJ$3,0)
),
IF(Q$3="Attendance",
INDEX('Attendance Dump'!$E$2:$AI$400,
MATCH($A281,'Attendance Dump'!$B$2:$B$400,0),
MATCH(Q$2,'Attendance Dump'!$E$1:$AI$1,0)
),
INDEX('Active Hour''s Dump'!$D$3:$AH$337,
MATCH($C281,'Active Hour''s Dump'!$A$3:$A$337,0),
MATCH(Q$2,'Active Hour''s Dump'!$D$2:$AH$2,0)
))),"")</f>
        <v>0</v>
      </c>
      <c r="R281" s="13" t="str">
        <f>_xlfn.IFNA(IF(R$3="Productivity",
INDEX('Productivity Dump'!$E$4:$AJ$500,
MATCH($A281,'Productivity Dump'!$A$4:$A$500,0),
MATCH(R$2,'Productivity Dump'!$E$3:$AJ$3,0)
),
IF(R$3="Attendance",
INDEX('Attendance Dump'!$E$2:$AI$400,
MATCH($A281,'Attendance Dump'!$B$2:$B$400,0),
MATCH(R$2,'Attendance Dump'!$E$1:$AI$1,0)
),
INDEX('Active Hour''s Dump'!$D$3:$AH$337,
MATCH($C281,'Active Hour''s Dump'!$A$3:$A$337,0),
MATCH(R$2,'Active Hour''s Dump'!$D$2:$AH$2,0)
))),"")</f>
        <v>WO</v>
      </c>
      <c r="S281" s="54">
        <f>_xlfn.IFNA(IF(S$3="Productivity",
INDEX('Productivity Dump'!$E$4:$AJ$500,
MATCH($A281,'Productivity Dump'!$A$4:$A$500,0),
MATCH(S$2,'Productivity Dump'!$E$3:$AJ$3,0)
),
IF(S$3="Attendance",
INDEX('Attendance Dump'!$E$2:$AI$400,
MATCH($A281,'Attendance Dump'!$B$2:$B$400,0),
MATCH(S$2,'Attendance Dump'!$E$1:$AI$1,0)
),
INDEX('Active Hour''s Dump'!$D$3:$AH$337,
MATCH($C281,'Active Hour''s Dump'!$A$3:$A$337,0),
MATCH(S$2,'Active Hour''s Dump'!$D$2:$AH$2,0)
))),"")</f>
        <v>0</v>
      </c>
      <c r="T281" s="13">
        <f>_xlfn.IFNA(IF(T$3="Productivity",
INDEX('Productivity Dump'!$E$4:$AJ$500,
MATCH($A281,'Productivity Dump'!$A$4:$A$500,0),
MATCH(T$2,'Productivity Dump'!$E$3:$AJ$3,0)
),
IF(T$3="Attendance",
INDEX('Attendance Dump'!$E$2:$AI$400,
MATCH($A281,'Attendance Dump'!$B$2:$B$400,0),
MATCH(T$2,'Attendance Dump'!$E$1:$AI$1,0)
),
INDEX('Active Hour''s Dump'!$D$3:$AH$337,
MATCH($C281,'Active Hour''s Dump'!$A$3:$A$337,0),
MATCH(T$2,'Active Hour''s Dump'!$D$2:$AH$2,0)
))),"")</f>
        <v>407.08499999999992</v>
      </c>
      <c r="U281" s="13" t="str">
        <f>_xlfn.IFNA(IF(U$3="Productivity",
INDEX('Productivity Dump'!$E$4:$AJ$500,
MATCH($A281,'Productivity Dump'!$A$4:$A$500,0),
MATCH(U$2,'Productivity Dump'!$E$3:$AJ$3,0)
),
IF(U$3="Attendance",
INDEX('Attendance Dump'!$E$2:$AI$400,
MATCH($A281,'Attendance Dump'!$B$2:$B$400,0),
MATCH(U$2,'Attendance Dump'!$E$1:$AI$1,0)
),
INDEX('Active Hour''s Dump'!$D$3:$AH$337,
MATCH($C281,'Active Hour''s Dump'!$A$3:$A$337,0),
MATCH(U$2,'Active Hour''s Dump'!$D$2:$AH$2,0)
))),"")</f>
        <v>P</v>
      </c>
      <c r="V281" s="54">
        <f>_xlfn.IFNA(IF(V$3="Productivity",
INDEX('Productivity Dump'!$E$4:$AJ$500,
MATCH($A281,'Productivity Dump'!$A$4:$A$500,0),
MATCH(V$2,'Productivity Dump'!$E$3:$AJ$3,0)
),
IF(V$3="Attendance",
INDEX('Attendance Dump'!$E$2:$AI$400,
MATCH($A281,'Attendance Dump'!$B$2:$B$400,0),
MATCH(V$2,'Attendance Dump'!$E$1:$AI$1,0)
),
INDEX('Active Hour''s Dump'!$D$3:$AH$337,
MATCH($C281,'Active Hour''s Dump'!$A$3:$A$337,0),
MATCH(V$2,'Active Hour''s Dump'!$D$2:$AH$2,0)
))),"")</f>
        <v>3.8333333333333299</v>
      </c>
      <c r="W281" s="13">
        <f>_xlfn.IFNA(IF(W$3="Productivity",
INDEX('Productivity Dump'!$E$4:$AJ$500,
MATCH($A281,'Productivity Dump'!$A$4:$A$500,0),
MATCH(W$2,'Productivity Dump'!$E$3:$AJ$3,0)
),
IF(W$3="Attendance",
INDEX('Attendance Dump'!$E$2:$AI$400,
MATCH($A281,'Attendance Dump'!$B$2:$B$400,0),
MATCH(W$2,'Attendance Dump'!$E$1:$AI$1,0)
),
INDEX('Active Hour''s Dump'!$D$3:$AH$337,
MATCH($C281,'Active Hour''s Dump'!$A$3:$A$337,0),
MATCH(W$2,'Active Hour''s Dump'!$D$2:$AH$2,0)
))),"")</f>
        <v>803.09499999999991</v>
      </c>
      <c r="X281" s="13" t="str">
        <f>_xlfn.IFNA(IF(X$3="Productivity",
INDEX('Productivity Dump'!$E$4:$AJ$500,
MATCH($A281,'Productivity Dump'!$A$4:$A$500,0),
MATCH(X$2,'Productivity Dump'!$E$3:$AJ$3,0)
),
IF(X$3="Attendance",
INDEX('Attendance Dump'!$E$2:$AI$400,
MATCH($A281,'Attendance Dump'!$B$2:$B$400,0),
MATCH(X$2,'Attendance Dump'!$E$1:$AI$1,0)
),
INDEX('Active Hour''s Dump'!$D$3:$AH$337,
MATCH($C281,'Active Hour''s Dump'!$A$3:$A$337,0),
MATCH(X$2,'Active Hour''s Dump'!$D$2:$AH$2,0)
))),"")</f>
        <v>P</v>
      </c>
      <c r="Y281" s="54">
        <f>_xlfn.IFNA(IF(Y$3="Productivity",
INDEX('Productivity Dump'!$E$4:$AJ$500,
MATCH($A281,'Productivity Dump'!$A$4:$A$500,0),
MATCH(Y$2,'Productivity Dump'!$E$3:$AJ$3,0)
),
IF(Y$3="Attendance",
INDEX('Attendance Dump'!$E$2:$AI$400,
MATCH($A281,'Attendance Dump'!$B$2:$B$400,0),
MATCH(Y$2,'Attendance Dump'!$E$1:$AI$1,0)
),
INDEX('Active Hour''s Dump'!$D$3:$AH$337,
MATCH($C281,'Active Hour''s Dump'!$A$3:$A$337,0),
MATCH(Y$2,'Active Hour''s Dump'!$D$2:$AH$2,0)
))),"")</f>
        <v>5.5</v>
      </c>
      <c r="Z281" s="13">
        <f>_xlfn.IFNA(IF(Z$3="Productivity",
INDEX('Productivity Dump'!$E$4:$AJ$500,
MATCH($A281,'Productivity Dump'!$A$4:$A$500,0),
MATCH(Z$2,'Productivity Dump'!$E$3:$AJ$3,0)
),
IF(Z$3="Attendance",
INDEX('Attendance Dump'!$E$2:$AI$400,
MATCH($A281,'Attendance Dump'!$B$2:$B$400,0),
MATCH(Z$2,'Attendance Dump'!$E$1:$AI$1,0)
),
INDEX('Active Hour''s Dump'!$D$3:$AH$337,
MATCH($C281,'Active Hour''s Dump'!$A$3:$A$337,0),
MATCH(Z$2,'Active Hour''s Dump'!$D$2:$AH$2,0)
))),"")</f>
        <v>427.96899999999999</v>
      </c>
      <c r="AA281" s="13" t="str">
        <f>_xlfn.IFNA(IF(AA$3="Productivity",
INDEX('Productivity Dump'!$E$4:$AJ$500,
MATCH($A281,'Productivity Dump'!$A$4:$A$500,0),
MATCH(AA$2,'Productivity Dump'!$E$3:$AJ$3,0)
),
IF(AA$3="Attendance",
INDEX('Attendance Dump'!$E$2:$AI$400,
MATCH($A281,'Attendance Dump'!$B$2:$B$400,0),
MATCH(AA$2,'Attendance Dump'!$E$1:$AI$1,0)
),
INDEX('Active Hour''s Dump'!$D$3:$AH$337,
MATCH($C281,'Active Hour''s Dump'!$A$3:$A$337,0),
MATCH(AA$2,'Active Hour''s Dump'!$D$2:$AH$2,0)
))),"")</f>
        <v>PL-HL</v>
      </c>
      <c r="AB281" s="54">
        <f>_xlfn.IFNA(IF(AB$3="Productivity",
INDEX('Productivity Dump'!$E$4:$AJ$500,
MATCH($A281,'Productivity Dump'!$A$4:$A$500,0),
MATCH(AB$2,'Productivity Dump'!$E$3:$AJ$3,0)
),
IF(AB$3="Attendance",
INDEX('Attendance Dump'!$E$2:$AI$400,
MATCH($A281,'Attendance Dump'!$B$2:$B$400,0),
MATCH(AB$2,'Attendance Dump'!$E$1:$AI$1,0)
),
INDEX('Active Hour''s Dump'!$D$3:$AH$337,
MATCH($C281,'Active Hour''s Dump'!$A$3:$A$337,0),
MATCH(AB$2,'Active Hour''s Dump'!$D$2:$AH$2,0)
))),"")</f>
        <v>2.75</v>
      </c>
      <c r="AC281" s="13">
        <f>_xlfn.IFNA(IF(AC$3="Productivity",
INDEX('Productivity Dump'!$E$4:$AJ$500,
MATCH($A281,'Productivity Dump'!$A$4:$A$500,0),
MATCH(AC$2,'Productivity Dump'!$E$3:$AJ$3,0)
),
IF(AC$3="Attendance",
INDEX('Attendance Dump'!$E$2:$AI$400,
MATCH($A281,'Attendance Dump'!$B$2:$B$400,0),
MATCH(AC$2,'Attendance Dump'!$E$1:$AI$1,0)
),
INDEX('Active Hour''s Dump'!$D$3:$AH$337,
MATCH($C281,'Active Hour''s Dump'!$A$3:$A$337,0),
MATCH(AC$2,'Active Hour''s Dump'!$D$2:$AH$2,0)
))),"")</f>
        <v>825.86099999999988</v>
      </c>
      <c r="AD281" s="13" t="str">
        <f>_xlfn.IFNA(IF(AD$3="Productivity",
INDEX('Productivity Dump'!$E$4:$AJ$500,
MATCH($A281,'Productivity Dump'!$A$4:$A$500,0),
MATCH(AD$2,'Productivity Dump'!$E$3:$AJ$3,0)
),
IF(AD$3="Attendance",
INDEX('Attendance Dump'!$E$2:$AI$400,
MATCH($A281,'Attendance Dump'!$B$2:$B$400,0),
MATCH(AD$2,'Attendance Dump'!$E$1:$AI$1,0)
),
INDEX('Active Hour''s Dump'!$D$3:$AH$337,
MATCH($C281,'Active Hour''s Dump'!$A$3:$A$337,0),
MATCH(AD$2,'Active Hour''s Dump'!$D$2:$AH$2,0)
))),"")</f>
        <v>P</v>
      </c>
      <c r="AE281" s="54">
        <f>_xlfn.IFNA(IF(AE$3="Productivity",
INDEX('Productivity Dump'!$E$4:$AJ$500,
MATCH($A281,'Productivity Dump'!$A$4:$A$500,0),
MATCH(AE$2,'Productivity Dump'!$E$3:$AJ$3,0)
),
IF(AE$3="Attendance",
INDEX('Attendance Dump'!$E$2:$AI$400,
MATCH($A281,'Attendance Dump'!$B$2:$B$400,0),
MATCH(AE$2,'Attendance Dump'!$E$1:$AI$1,0)
),
INDEX('Active Hour''s Dump'!$D$3:$AH$337,
MATCH($C281,'Active Hour''s Dump'!$A$3:$A$337,0),
MATCH(AE$2,'Active Hour''s Dump'!$D$2:$AH$2,0)
))),"")</f>
        <v>5.75</v>
      </c>
      <c r="AF281" s="13">
        <f>_xlfn.IFNA(IF(AF$3="Productivity",
INDEX('Productivity Dump'!$E$4:$AJ$500,
MATCH($A281,'Productivity Dump'!$A$4:$A$500,0),
MATCH(AF$2,'Productivity Dump'!$E$3:$AJ$3,0)
),
IF(AF$3="Attendance",
INDEX('Attendance Dump'!$E$2:$AI$400,
MATCH($A281,'Attendance Dump'!$B$2:$B$400,0),
MATCH(AF$2,'Attendance Dump'!$E$1:$AI$1,0)
),
INDEX('Active Hour''s Dump'!$D$3:$AH$337,
MATCH($C281,'Active Hour''s Dump'!$A$3:$A$337,0),
MATCH(AF$2,'Active Hour''s Dump'!$D$2:$AH$2,0)
))),"")</f>
        <v>838.04799999999989</v>
      </c>
      <c r="AG281" s="13" t="str">
        <f>_xlfn.IFNA(IF(AG$3="Productivity",
INDEX('Productivity Dump'!$E$4:$AJ$500,
MATCH($A281,'Productivity Dump'!$A$4:$A$500,0),
MATCH(AG$2,'Productivity Dump'!$E$3:$AJ$3,0)
),
IF(AG$3="Attendance",
INDEX('Attendance Dump'!$E$2:$AI$400,
MATCH($A281,'Attendance Dump'!$B$2:$B$400,0),
MATCH(AG$2,'Attendance Dump'!$E$1:$AI$1,0)
),
INDEX('Active Hour''s Dump'!$D$3:$AH$337,
MATCH($C281,'Active Hour''s Dump'!$A$3:$A$337,0),
MATCH(AG$2,'Active Hour''s Dump'!$D$2:$AH$2,0)
))),"")</f>
        <v>P</v>
      </c>
      <c r="AH281" s="54">
        <f>_xlfn.IFNA(IF(AH$3="Productivity",
INDEX('Productivity Dump'!$E$4:$AJ$500,
MATCH($A281,'Productivity Dump'!$A$4:$A$500,0),
MATCH(AH$2,'Productivity Dump'!$E$3:$AJ$3,0)
),
IF(AH$3="Attendance",
INDEX('Attendance Dump'!$E$2:$AI$400,
MATCH($A281,'Attendance Dump'!$B$2:$B$400,0),
MATCH(AH$2,'Attendance Dump'!$E$1:$AI$1,0)
),
INDEX('Active Hour''s Dump'!$D$3:$AH$337,
MATCH($C281,'Active Hour''s Dump'!$A$3:$A$337,0),
MATCH(AH$2,'Active Hour''s Dump'!$D$2:$AH$2,0)
))),"")</f>
        <v>6.4166666666666696</v>
      </c>
      <c r="AI281" s="13">
        <f>_xlfn.IFNA(IF(AI$3="Productivity",
INDEX('Productivity Dump'!$E$4:$AJ$500,
MATCH($A281,'Productivity Dump'!$A$4:$A$500,0),
MATCH(AI$2,'Productivity Dump'!$E$3:$AJ$3,0)
),
IF(AI$3="Attendance",
INDEX('Attendance Dump'!$E$2:$AI$400,
MATCH($A281,'Attendance Dump'!$B$2:$B$400,0),
MATCH(AI$2,'Attendance Dump'!$E$1:$AI$1,0)
),
INDEX('Active Hour''s Dump'!$D$3:$AH$337,
MATCH($C281,'Active Hour''s Dump'!$A$3:$A$337,0),
MATCH(AI$2,'Active Hour''s Dump'!$D$2:$AH$2,0)
))),"")</f>
        <v>824.92500000000007</v>
      </c>
      <c r="AJ281" s="13" t="str">
        <f>_xlfn.IFNA(IF(AJ$3="Productivity",
INDEX('Productivity Dump'!$E$4:$AJ$500,
MATCH($A281,'Productivity Dump'!$A$4:$A$500,0),
MATCH(AJ$2,'Productivity Dump'!$E$3:$AJ$3,0)
),
IF(AJ$3="Attendance",
INDEX('Attendance Dump'!$E$2:$AI$400,
MATCH($A281,'Attendance Dump'!$B$2:$B$400,0),
MATCH(AJ$2,'Attendance Dump'!$E$1:$AI$1,0)
),
INDEX('Active Hour''s Dump'!$D$3:$AH$337,
MATCH($C281,'Active Hour''s Dump'!$A$3:$A$337,0),
MATCH(AJ$2,'Active Hour''s Dump'!$D$2:$AH$2,0)
))),"")</f>
        <v>P</v>
      </c>
      <c r="AK281" s="54">
        <f>_xlfn.IFNA(IF(AK$3="Productivity",
INDEX('Productivity Dump'!$E$4:$AJ$500,
MATCH($A281,'Productivity Dump'!$A$4:$A$500,0),
MATCH(AK$2,'Productivity Dump'!$E$3:$AJ$3,0)
),
IF(AK$3="Attendance",
INDEX('Attendance Dump'!$E$2:$AI$400,
MATCH($A281,'Attendance Dump'!$B$2:$B$400,0),
MATCH(AK$2,'Attendance Dump'!$E$1:$AI$1,0)
),
INDEX('Active Hour''s Dump'!$D$3:$AH$337,
MATCH($C281,'Active Hour''s Dump'!$A$3:$A$337,0),
MATCH(AK$2,'Active Hour''s Dump'!$D$2:$AH$2,0)
))),"")</f>
        <v>6.5</v>
      </c>
      <c r="AL281" s="13">
        <f>_xlfn.IFNA(IF(AL$3="Productivity",
INDEX('Productivity Dump'!$E$4:$AJ$500,
MATCH($A281,'Productivity Dump'!$A$4:$A$500,0),
MATCH(AL$2,'Productivity Dump'!$E$3:$AJ$3,0)
),
IF(AL$3="Attendance",
INDEX('Attendance Dump'!$E$2:$AI$400,
MATCH($A281,'Attendance Dump'!$B$2:$B$400,0),
MATCH(AL$2,'Attendance Dump'!$E$1:$AI$1,0)
),
INDEX('Active Hour''s Dump'!$D$3:$AH$337,
MATCH($C281,'Active Hour''s Dump'!$A$3:$A$337,0),
MATCH(AL$2,'Active Hour''s Dump'!$D$2:$AH$2,0)
))),"")</f>
        <v>0</v>
      </c>
      <c r="AM281" s="13" t="str">
        <f>_xlfn.IFNA(IF(AM$3="Productivity",
INDEX('Productivity Dump'!$E$4:$AJ$500,
MATCH($A281,'Productivity Dump'!$A$4:$A$500,0),
MATCH(AM$2,'Productivity Dump'!$E$3:$AJ$3,0)
),
IF(AM$3="Attendance",
INDEX('Attendance Dump'!$E$2:$AI$400,
MATCH($A281,'Attendance Dump'!$B$2:$B$400,0),
MATCH(AM$2,'Attendance Dump'!$E$1:$AI$1,0)
),
INDEX('Active Hour''s Dump'!$D$3:$AH$337,
MATCH($C281,'Active Hour''s Dump'!$A$3:$A$337,0),
MATCH(AM$2,'Active Hour''s Dump'!$D$2:$AH$2,0)
))),"")</f>
        <v>WO</v>
      </c>
      <c r="AN281" s="54">
        <f>_xlfn.IFNA(IF(AN$3="Productivity",
INDEX('Productivity Dump'!$E$4:$AJ$500,
MATCH($A281,'Productivity Dump'!$A$4:$A$500,0),
MATCH(AN$2,'Productivity Dump'!$E$3:$AJ$3,0)
),
IF(AN$3="Attendance",
INDEX('Attendance Dump'!$E$2:$AI$400,
MATCH($A281,'Attendance Dump'!$B$2:$B$400,0),
MATCH(AN$2,'Attendance Dump'!$E$1:$AI$1,0)
),
INDEX('Active Hour''s Dump'!$D$3:$AH$337,
MATCH($C281,'Active Hour''s Dump'!$A$3:$A$337,0),
MATCH(AN$2,'Active Hour''s Dump'!$D$2:$AH$2,0)
))),"")</f>
        <v>0</v>
      </c>
      <c r="AO281" s="13">
        <f>_xlfn.IFNA(IF(AO$3="Productivity",
INDEX('Productivity Dump'!$E$4:$AJ$500,
MATCH($A281,'Productivity Dump'!$A$4:$A$500,0),
MATCH(AO$2,'Productivity Dump'!$E$3:$AJ$3,0)
),
IF(AO$3="Attendance",
INDEX('Attendance Dump'!$E$2:$AI$400,
MATCH($A281,'Attendance Dump'!$B$2:$B$400,0),
MATCH(AO$2,'Attendance Dump'!$E$1:$AI$1,0)
),
INDEX('Active Hour''s Dump'!$D$3:$AH$337,
MATCH($C281,'Active Hour''s Dump'!$A$3:$A$337,0),
MATCH(AO$2,'Active Hour''s Dump'!$D$2:$AH$2,0)
))),"")</f>
        <v>422.34399999999994</v>
      </c>
      <c r="AP281" s="13" t="str">
        <f>_xlfn.IFNA(IF(AP$3="Productivity",
INDEX('Productivity Dump'!$E$4:$AJ$500,
MATCH($A281,'Productivity Dump'!$A$4:$A$500,0),
MATCH(AP$2,'Productivity Dump'!$E$3:$AJ$3,0)
),
IF(AP$3="Attendance",
INDEX('Attendance Dump'!$E$2:$AI$400,
MATCH($A281,'Attendance Dump'!$B$2:$B$400,0),
MATCH(AP$2,'Attendance Dump'!$E$1:$AI$1,0)
),
INDEX('Active Hour''s Dump'!$D$3:$AH$337,
MATCH($C281,'Active Hour''s Dump'!$A$3:$A$337,0),
MATCH(AP$2,'Active Hour''s Dump'!$D$2:$AH$2,0)
))),"")</f>
        <v>P</v>
      </c>
      <c r="AQ281" s="54">
        <f>_xlfn.IFNA(IF(AQ$3="Productivity",
INDEX('Productivity Dump'!$E$4:$AJ$500,
MATCH($A281,'Productivity Dump'!$A$4:$A$500,0),
MATCH(AQ$2,'Productivity Dump'!$E$3:$AJ$3,0)
),
IF(AQ$3="Attendance",
INDEX('Attendance Dump'!$E$2:$AI$400,
MATCH($A281,'Attendance Dump'!$B$2:$B$400,0),
MATCH(AQ$2,'Attendance Dump'!$E$1:$AI$1,0)
),
INDEX('Active Hour''s Dump'!$D$3:$AH$337,
MATCH($C281,'Active Hour''s Dump'!$A$3:$A$337,0),
MATCH(AQ$2,'Active Hour''s Dump'!$D$2:$AH$2,0)
))),"")</f>
        <v>3.6666666666666701</v>
      </c>
      <c r="AR281" s="13">
        <f>_xlfn.IFNA(IF(AR$3="Productivity",
INDEX('Productivity Dump'!$E$4:$AJ$500,
MATCH($A281,'Productivity Dump'!$A$4:$A$500,0),
MATCH(AR$2,'Productivity Dump'!$E$3:$AJ$3,0)
),
IF(AR$3="Attendance",
INDEX('Attendance Dump'!$E$2:$AI$400,
MATCH($A281,'Attendance Dump'!$B$2:$B$400,0),
MATCH(AR$2,'Attendance Dump'!$E$1:$AI$1,0)
),
INDEX('Active Hour''s Dump'!$D$3:$AH$337,
MATCH($C281,'Active Hour''s Dump'!$A$3:$A$337,0),
MATCH(AR$2,'Active Hour''s Dump'!$D$2:$AH$2,0)
))),"")</f>
        <v>830.60599999999999</v>
      </c>
      <c r="AS281" s="13" t="str">
        <f>_xlfn.IFNA(IF(AS$3="Productivity",
INDEX('Productivity Dump'!$E$4:$AJ$500,
MATCH($A281,'Productivity Dump'!$A$4:$A$500,0),
MATCH(AS$2,'Productivity Dump'!$E$3:$AJ$3,0)
),
IF(AS$3="Attendance",
INDEX('Attendance Dump'!$E$2:$AI$400,
MATCH($A281,'Attendance Dump'!$B$2:$B$400,0),
MATCH(AS$2,'Attendance Dump'!$E$1:$AI$1,0)
),
INDEX('Active Hour''s Dump'!$D$3:$AH$337,
MATCH($C281,'Active Hour''s Dump'!$A$3:$A$337,0),
MATCH(AS$2,'Active Hour''s Dump'!$D$2:$AH$2,0)
))),"")</f>
        <v>P</v>
      </c>
      <c r="AT281" s="54">
        <f>_xlfn.IFNA(IF(AT$3="Productivity",
INDEX('Productivity Dump'!$E$4:$AJ$500,
MATCH($A281,'Productivity Dump'!$A$4:$A$500,0),
MATCH(AT$2,'Productivity Dump'!$E$3:$AJ$3,0)
),
IF(AT$3="Attendance",
INDEX('Attendance Dump'!$E$2:$AI$400,
MATCH($A281,'Attendance Dump'!$B$2:$B$400,0),
MATCH(AT$2,'Attendance Dump'!$E$1:$AI$1,0)
),
INDEX('Active Hour''s Dump'!$D$3:$AH$337,
MATCH($C281,'Active Hour''s Dump'!$A$3:$A$337,0),
MATCH(AT$2,'Active Hour''s Dump'!$D$2:$AH$2,0)
))),"")</f>
        <v>5.1666666666666696</v>
      </c>
      <c r="AU281" s="13">
        <f>_xlfn.IFNA(IF(AU$3="Productivity",
INDEX('Productivity Dump'!$E$4:$AJ$500,
MATCH($A281,'Productivity Dump'!$A$4:$A$500,0),
MATCH(AU$2,'Productivity Dump'!$E$3:$AJ$3,0)
),
IF(AU$3="Attendance",
INDEX('Attendance Dump'!$E$2:$AI$400,
MATCH($A281,'Attendance Dump'!$B$2:$B$400,0),
MATCH(AU$2,'Attendance Dump'!$E$1:$AI$1,0)
),
INDEX('Active Hour''s Dump'!$D$3:$AH$337,
MATCH($C281,'Active Hour''s Dump'!$A$3:$A$337,0),
MATCH(AU$2,'Active Hour''s Dump'!$D$2:$AH$2,0)
))),"")</f>
        <v>805.30900000000008</v>
      </c>
      <c r="AV281" s="13" t="str">
        <f>_xlfn.IFNA(IF(AV$3="Productivity",
INDEX('Productivity Dump'!$E$4:$AJ$500,
MATCH($A281,'Productivity Dump'!$A$4:$A$500,0),
MATCH(AV$2,'Productivity Dump'!$E$3:$AJ$3,0)
),
IF(AV$3="Attendance",
INDEX('Attendance Dump'!$E$2:$AI$400,
MATCH($A281,'Attendance Dump'!$B$2:$B$400,0),
MATCH(AV$2,'Attendance Dump'!$E$1:$AI$1,0)
),
INDEX('Active Hour''s Dump'!$D$3:$AH$337,
MATCH($C281,'Active Hour''s Dump'!$A$3:$A$337,0),
MATCH(AV$2,'Active Hour''s Dump'!$D$2:$AH$2,0)
))),"")</f>
        <v>P</v>
      </c>
      <c r="AW281" s="54">
        <f>_xlfn.IFNA(IF(AW$3="Productivity",
INDEX('Productivity Dump'!$E$4:$AJ$500,
MATCH($A281,'Productivity Dump'!$A$4:$A$500,0),
MATCH(AW$2,'Productivity Dump'!$E$3:$AJ$3,0)
),
IF(AW$3="Attendance",
INDEX('Attendance Dump'!$E$2:$AI$400,
MATCH($A281,'Attendance Dump'!$B$2:$B$400,0),
MATCH(AW$2,'Attendance Dump'!$E$1:$AI$1,0)
),
INDEX('Active Hour''s Dump'!$D$3:$AH$337,
MATCH($C281,'Active Hour''s Dump'!$A$3:$A$337,0),
MATCH(AW$2,'Active Hour''s Dump'!$D$2:$AH$2,0)
))),"")</f>
        <v>5.5833333333333304</v>
      </c>
      <c r="AX281" s="13">
        <f>_xlfn.IFNA(IF(AX$3="Productivity",
INDEX('Productivity Dump'!$E$4:$AJ$500,
MATCH($A281,'Productivity Dump'!$A$4:$A$500,0),
MATCH(AX$2,'Productivity Dump'!$E$3:$AJ$3,0)
),
IF(AX$3="Attendance",
INDEX('Attendance Dump'!$E$2:$AI$400,
MATCH($A281,'Attendance Dump'!$B$2:$B$400,0),
MATCH(AX$2,'Attendance Dump'!$E$1:$AI$1,0)
),
INDEX('Active Hour''s Dump'!$D$3:$AH$337,
MATCH($C281,'Active Hour''s Dump'!$A$3:$A$337,0),
MATCH(AX$2,'Active Hour''s Dump'!$D$2:$AH$2,0)
))),"")</f>
        <v>804.32999999999993</v>
      </c>
      <c r="AY281" s="13" t="str">
        <f>_xlfn.IFNA(IF(AY$3="Productivity",
INDEX('Productivity Dump'!$E$4:$AJ$500,
MATCH($A281,'Productivity Dump'!$A$4:$A$500,0),
MATCH(AY$2,'Productivity Dump'!$E$3:$AJ$3,0)
),
IF(AY$3="Attendance",
INDEX('Attendance Dump'!$E$2:$AI$400,
MATCH($A281,'Attendance Dump'!$B$2:$B$400,0),
MATCH(AY$2,'Attendance Dump'!$E$1:$AI$1,0)
),
INDEX('Active Hour''s Dump'!$D$3:$AH$337,
MATCH($C281,'Active Hour''s Dump'!$A$3:$A$337,0),
MATCH(AY$2,'Active Hour''s Dump'!$D$2:$AH$2,0)
))),"")</f>
        <v>P</v>
      </c>
      <c r="AZ281" s="54">
        <f>_xlfn.IFNA(IF(AZ$3="Productivity",
INDEX('Productivity Dump'!$E$4:$AJ$500,
MATCH($A281,'Productivity Dump'!$A$4:$A$500,0),
MATCH(AZ$2,'Productivity Dump'!$E$3:$AJ$3,0)
),
IF(AZ$3="Attendance",
INDEX('Attendance Dump'!$E$2:$AI$400,
MATCH($A281,'Attendance Dump'!$B$2:$B$400,0),
MATCH(AZ$2,'Attendance Dump'!$E$1:$AI$1,0)
),
INDEX('Active Hour''s Dump'!$D$3:$AH$337,
MATCH($C281,'Active Hour''s Dump'!$A$3:$A$337,0),
MATCH(AZ$2,'Active Hour''s Dump'!$D$2:$AH$2,0)
))),"")</f>
        <v>5.8333333333333304</v>
      </c>
      <c r="BA281" s="13">
        <f>_xlfn.IFNA(IF(BA$3="Productivity",
INDEX('Productivity Dump'!$E$4:$AJ$500,
MATCH($A281,'Productivity Dump'!$A$4:$A$500,0),
MATCH(BA$2,'Productivity Dump'!$E$3:$AJ$3,0)
),
IF(BA$3="Attendance",
INDEX('Attendance Dump'!$E$2:$AI$400,
MATCH($A281,'Attendance Dump'!$B$2:$B$400,0),
MATCH(BA$2,'Attendance Dump'!$E$1:$AI$1,0)
),
INDEX('Active Hour''s Dump'!$D$3:$AH$337,
MATCH($C281,'Active Hour''s Dump'!$A$3:$A$337,0),
MATCH(BA$2,'Active Hour''s Dump'!$D$2:$AH$2,0)
))),"")</f>
        <v>801.81699999999989</v>
      </c>
      <c r="BB281" s="13" t="str">
        <f>_xlfn.IFNA(IF(BB$3="Productivity",
INDEX('Productivity Dump'!$E$4:$AJ$500,
MATCH($A281,'Productivity Dump'!$A$4:$A$500,0),
MATCH(BB$2,'Productivity Dump'!$E$3:$AJ$3,0)
),
IF(BB$3="Attendance",
INDEX('Attendance Dump'!$E$2:$AI$400,
MATCH($A281,'Attendance Dump'!$B$2:$B$400,0),
MATCH(BB$2,'Attendance Dump'!$E$1:$AI$1,0)
),
INDEX('Active Hour''s Dump'!$D$3:$AH$337,
MATCH($C281,'Active Hour''s Dump'!$A$3:$A$337,0),
MATCH(BB$2,'Active Hour''s Dump'!$D$2:$AH$2,0)
))),"")</f>
        <v>P</v>
      </c>
      <c r="BC281" s="54">
        <f>_xlfn.IFNA(IF(BC$3="Productivity",
INDEX('Productivity Dump'!$E$4:$AJ$500,
MATCH($A281,'Productivity Dump'!$A$4:$A$500,0),
MATCH(BC$2,'Productivity Dump'!$E$3:$AJ$3,0)
),
IF(BC$3="Attendance",
INDEX('Attendance Dump'!$E$2:$AI$400,
MATCH($A281,'Attendance Dump'!$B$2:$B$400,0),
MATCH(BC$2,'Attendance Dump'!$E$1:$AI$1,0)
),
INDEX('Active Hour''s Dump'!$D$3:$AH$337,
MATCH($C281,'Active Hour''s Dump'!$A$3:$A$337,0),
MATCH(BC$2,'Active Hour''s Dump'!$D$2:$AH$2,0)
))),"")</f>
        <v>5.1666666666666696</v>
      </c>
      <c r="BD281" s="13">
        <f>_xlfn.IFNA(IF(BD$3="Productivity",
INDEX('Productivity Dump'!$E$4:$AJ$500,
MATCH($A281,'Productivity Dump'!$A$4:$A$500,0),
MATCH(BD$2,'Productivity Dump'!$E$3:$AJ$3,0)
),
IF(BD$3="Attendance",
INDEX('Attendance Dump'!$E$2:$AI$400,
MATCH($A281,'Attendance Dump'!$B$2:$B$400,0),
MATCH(BD$2,'Attendance Dump'!$E$1:$AI$1,0)
),
INDEX('Active Hour''s Dump'!$D$3:$AH$337,
MATCH($C281,'Active Hour''s Dump'!$A$3:$A$337,0),
MATCH(BD$2,'Active Hour''s Dump'!$D$2:$AH$2,0)
))),"")</f>
        <v>800.50800000000027</v>
      </c>
      <c r="BE281" s="13" t="str">
        <f>_xlfn.IFNA(IF(BE$3="Productivity",
INDEX('Productivity Dump'!$E$4:$AJ$500,
MATCH($A281,'Productivity Dump'!$A$4:$A$500,0),
MATCH(BE$2,'Productivity Dump'!$E$3:$AJ$3,0)
),
IF(BE$3="Attendance",
INDEX('Attendance Dump'!$E$2:$AI$400,
MATCH($A281,'Attendance Dump'!$B$2:$B$400,0),
MATCH(BE$2,'Attendance Dump'!$E$1:$AI$1,0)
),
INDEX('Active Hour''s Dump'!$D$3:$AH$337,
MATCH($C281,'Active Hour''s Dump'!$A$3:$A$337,0),
MATCH(BE$2,'Active Hour''s Dump'!$D$2:$AH$2,0)
))),"")</f>
        <v>P</v>
      </c>
      <c r="BF281" s="54">
        <f>_xlfn.IFNA(IF(BF$3="Productivity",
INDEX('Productivity Dump'!$E$4:$AJ$500,
MATCH($A281,'Productivity Dump'!$A$4:$A$500,0),
MATCH(BF$2,'Productivity Dump'!$E$3:$AJ$3,0)
),
IF(BF$3="Attendance",
INDEX('Attendance Dump'!$E$2:$AI$400,
MATCH($A281,'Attendance Dump'!$B$2:$B$400,0),
MATCH(BF$2,'Attendance Dump'!$E$1:$AI$1,0)
),
INDEX('Active Hour''s Dump'!$D$3:$AH$337,
MATCH($C281,'Active Hour''s Dump'!$A$3:$A$337,0),
MATCH(BF$2,'Active Hour''s Dump'!$D$2:$AH$2,0)
))),"")</f>
        <v>6.25</v>
      </c>
      <c r="BG281" s="13">
        <f>_xlfn.IFNA(IF(BG$3="Productivity",
INDEX('Productivity Dump'!$E$4:$AJ$500,
MATCH($A281,'Productivity Dump'!$A$4:$A$500,0),
MATCH(BG$2,'Productivity Dump'!$E$3:$AJ$3,0)
),
IF(BG$3="Attendance",
INDEX('Attendance Dump'!$E$2:$AI$400,
MATCH($A281,'Attendance Dump'!$B$2:$B$400,0),
MATCH(BG$2,'Attendance Dump'!$E$1:$AI$1,0)
),
INDEX('Active Hour''s Dump'!$D$3:$AH$337,
MATCH($C281,'Active Hour''s Dump'!$A$3:$A$337,0),
MATCH(BG$2,'Active Hour''s Dump'!$D$2:$AH$2,0)
))),"")</f>
        <v>0</v>
      </c>
      <c r="BH281" s="13" t="str">
        <f>_xlfn.IFNA(IF(BH$3="Productivity",
INDEX('Productivity Dump'!$E$4:$AJ$500,
MATCH($A281,'Productivity Dump'!$A$4:$A$500,0),
MATCH(BH$2,'Productivity Dump'!$E$3:$AJ$3,0)
),
IF(BH$3="Attendance",
INDEX('Attendance Dump'!$E$2:$AI$400,
MATCH($A281,'Attendance Dump'!$B$2:$B$400,0),
MATCH(BH$2,'Attendance Dump'!$E$1:$AI$1,0)
),
INDEX('Active Hour''s Dump'!$D$3:$AH$337,
MATCH($C281,'Active Hour''s Dump'!$A$3:$A$337,0),
MATCH(BH$2,'Active Hour''s Dump'!$D$2:$AH$2,0)
))),"")</f>
        <v>WO</v>
      </c>
      <c r="BI281" s="54">
        <f>_xlfn.IFNA(IF(BI$3="Productivity",
INDEX('Productivity Dump'!$E$4:$AJ$500,
MATCH($A281,'Productivity Dump'!$A$4:$A$500,0),
MATCH(BI$2,'Productivity Dump'!$E$3:$AJ$3,0)
),
IF(BI$3="Attendance",
INDEX('Attendance Dump'!$E$2:$AI$400,
MATCH($A281,'Attendance Dump'!$B$2:$B$400,0),
MATCH(BI$2,'Attendance Dump'!$E$1:$AI$1,0)
),
INDEX('Active Hour''s Dump'!$D$3:$AH$337,
MATCH($C281,'Active Hour''s Dump'!$A$3:$A$337,0),
MATCH(BI$2,'Active Hour''s Dump'!$D$2:$AH$2,0)
))),"")</f>
        <v>0</v>
      </c>
      <c r="BJ281" s="13">
        <f>_xlfn.IFNA(IF(BJ$3="Productivity",
INDEX('Productivity Dump'!$E$4:$AJ$500,
MATCH($A281,'Productivity Dump'!$A$4:$A$500,0),
MATCH(BJ$2,'Productivity Dump'!$E$3:$AJ$3,0)
),
IF(BJ$3="Attendance",
INDEX('Attendance Dump'!$E$2:$AI$400,
MATCH($A281,'Attendance Dump'!$B$2:$B$400,0),
MATCH(BJ$2,'Attendance Dump'!$E$1:$AI$1,0)
),
INDEX('Active Hour''s Dump'!$D$3:$AH$337,
MATCH($C281,'Active Hour''s Dump'!$A$3:$A$337,0),
MATCH(BJ$2,'Active Hour''s Dump'!$D$2:$AH$2,0)
))),"")</f>
        <v>488.71200000000005</v>
      </c>
      <c r="BK281" s="13" t="str">
        <f>_xlfn.IFNA(IF(BK$3="Productivity",
INDEX('Productivity Dump'!$E$4:$AJ$500,
MATCH($A281,'Productivity Dump'!$A$4:$A$500,0),
MATCH(BK$2,'Productivity Dump'!$E$3:$AJ$3,0)
),
IF(BK$3="Attendance",
INDEX('Attendance Dump'!$E$2:$AI$400,
MATCH($A281,'Attendance Dump'!$B$2:$B$400,0),
MATCH(BK$2,'Attendance Dump'!$E$1:$AI$1,0)
),
INDEX('Active Hour''s Dump'!$D$3:$AH$337,
MATCH($C281,'Active Hour''s Dump'!$A$3:$A$337,0),
MATCH(BK$2,'Active Hour''s Dump'!$D$2:$AH$2,0)
))),"")</f>
        <v>P</v>
      </c>
      <c r="BL281" s="54">
        <f>_xlfn.IFNA(IF(BL$3="Productivity",
INDEX('Productivity Dump'!$E$4:$AJ$500,
MATCH($A281,'Productivity Dump'!$A$4:$A$500,0),
MATCH(BL$2,'Productivity Dump'!$E$3:$AJ$3,0)
),
IF(BL$3="Attendance",
INDEX('Attendance Dump'!$E$2:$AI$400,
MATCH($A281,'Attendance Dump'!$B$2:$B$400,0),
MATCH(BL$2,'Attendance Dump'!$E$1:$AI$1,0)
),
INDEX('Active Hour''s Dump'!$D$3:$AH$337,
MATCH($C281,'Active Hour''s Dump'!$A$3:$A$337,0),
MATCH(BL$2,'Active Hour''s Dump'!$D$2:$AH$2,0)
))),"")</f>
        <v>3.5</v>
      </c>
      <c r="BM281" s="13">
        <f>_xlfn.IFNA(IF(BM$3="Productivity",
INDEX('Productivity Dump'!$E$4:$AJ$500,
MATCH($A281,'Productivity Dump'!$A$4:$A$500,0),
MATCH(BM$2,'Productivity Dump'!$E$3:$AJ$3,0)
),
IF(BM$3="Attendance",
INDEX('Attendance Dump'!$E$2:$AI$400,
MATCH($A281,'Attendance Dump'!$B$2:$B$400,0),
MATCH(BM$2,'Attendance Dump'!$E$1:$AI$1,0)
),
INDEX('Active Hour''s Dump'!$D$3:$AH$337,
MATCH($C281,'Active Hour''s Dump'!$A$3:$A$337,0),
MATCH(BM$2,'Active Hour''s Dump'!$D$2:$AH$2,0)
))),"")</f>
        <v>1074.8520000000001</v>
      </c>
      <c r="BN281" s="13" t="str">
        <f>_xlfn.IFNA(IF(BN$3="Productivity",
INDEX('Productivity Dump'!$E$4:$AJ$500,
MATCH($A281,'Productivity Dump'!$A$4:$A$500,0),
MATCH(BN$2,'Productivity Dump'!$E$3:$AJ$3,0)
),
IF(BN$3="Attendance",
INDEX('Attendance Dump'!$E$2:$AI$400,
MATCH($A281,'Attendance Dump'!$B$2:$B$400,0),
MATCH(BN$2,'Attendance Dump'!$E$1:$AI$1,0)
),
INDEX('Active Hour''s Dump'!$D$3:$AH$337,
MATCH($C281,'Active Hour''s Dump'!$A$3:$A$337,0),
MATCH(BN$2,'Active Hour''s Dump'!$D$2:$AH$2,0)
))),"")</f>
        <v>P</v>
      </c>
      <c r="BO281" s="54">
        <f>_xlfn.IFNA(IF(BO$3="Productivity",
INDEX('Productivity Dump'!$E$4:$AJ$500,
MATCH($A281,'Productivity Dump'!$A$4:$A$500,0),
MATCH(BO$2,'Productivity Dump'!$E$3:$AJ$3,0)
),
IF(BO$3="Attendance",
INDEX('Attendance Dump'!$E$2:$AI$400,
MATCH($A281,'Attendance Dump'!$B$2:$B$400,0),
MATCH(BO$2,'Attendance Dump'!$E$1:$AI$1,0)
),
INDEX('Active Hour''s Dump'!$D$3:$AH$337,
MATCH($C281,'Active Hour''s Dump'!$A$3:$A$337,0),
MATCH(BO$2,'Active Hour''s Dump'!$D$2:$AH$2,0)
))),"")</f>
        <v>8.25</v>
      </c>
      <c r="BP281" s="13">
        <f>_xlfn.IFNA(IF(BP$3="Productivity",
INDEX('Productivity Dump'!$E$4:$AJ$500,
MATCH($A281,'Productivity Dump'!$A$4:$A$500,0),
MATCH(BP$2,'Productivity Dump'!$E$3:$AJ$3,0)
),
IF(BP$3="Attendance",
INDEX('Attendance Dump'!$E$2:$AI$400,
MATCH($A281,'Attendance Dump'!$B$2:$B$400,0),
MATCH(BP$2,'Attendance Dump'!$E$1:$AI$1,0)
),
INDEX('Active Hour''s Dump'!$D$3:$AH$337,
MATCH($C281,'Active Hour''s Dump'!$A$3:$A$337,0),
MATCH(BP$2,'Active Hour''s Dump'!$D$2:$AH$2,0)
))),"")</f>
        <v>805.62299999999982</v>
      </c>
      <c r="BQ281" s="13" t="str">
        <f>_xlfn.IFNA(IF(BQ$3="Productivity",
INDEX('Productivity Dump'!$E$4:$AJ$500,
MATCH($A281,'Productivity Dump'!$A$4:$A$500,0),
MATCH(BQ$2,'Productivity Dump'!$E$3:$AJ$3,0)
),
IF(BQ$3="Attendance",
INDEX('Attendance Dump'!$E$2:$AI$400,
MATCH($A281,'Attendance Dump'!$B$2:$B$400,0),
MATCH(BQ$2,'Attendance Dump'!$E$1:$AI$1,0)
),
INDEX('Active Hour''s Dump'!$D$3:$AH$337,
MATCH($C281,'Active Hour''s Dump'!$A$3:$A$337,0),
MATCH(BQ$2,'Active Hour''s Dump'!$D$2:$AH$2,0)
))),"")</f>
        <v>P</v>
      </c>
      <c r="BR281" s="54">
        <f>_xlfn.IFNA(IF(BR$3="Productivity",
INDEX('Productivity Dump'!$E$4:$AJ$500,
MATCH($A281,'Productivity Dump'!$A$4:$A$500,0),
MATCH(BR$2,'Productivity Dump'!$E$3:$AJ$3,0)
),
IF(BR$3="Attendance",
INDEX('Attendance Dump'!$E$2:$AI$400,
MATCH($A281,'Attendance Dump'!$B$2:$B$400,0),
MATCH(BR$2,'Attendance Dump'!$E$1:$AI$1,0)
),
INDEX('Active Hour''s Dump'!$D$3:$AH$337,
MATCH($C281,'Active Hour''s Dump'!$A$3:$A$337,0),
MATCH(BR$2,'Active Hour''s Dump'!$D$2:$AH$2,0)
))),"")</f>
        <v>6.1666666666666696</v>
      </c>
      <c r="BS281" s="13">
        <f>_xlfn.IFNA(IF(BS$3="Productivity",
INDEX('Productivity Dump'!$E$4:$AJ$500,
MATCH($A281,'Productivity Dump'!$A$4:$A$500,0),
MATCH(BS$2,'Productivity Dump'!$E$3:$AJ$3,0)
),
IF(BS$3="Attendance",
INDEX('Attendance Dump'!$E$2:$AI$400,
MATCH($A281,'Attendance Dump'!$B$2:$B$400,0),
MATCH(BS$2,'Attendance Dump'!$E$1:$AI$1,0)
),
INDEX('Active Hour''s Dump'!$D$3:$AH$337,
MATCH($C281,'Active Hour''s Dump'!$A$3:$A$337,0),
MATCH(BS$2,'Active Hour''s Dump'!$D$2:$AH$2,0)
))),"")</f>
        <v>1007.2850000000001</v>
      </c>
      <c r="BT281" s="13" t="str">
        <f>_xlfn.IFNA(IF(BT$3="Productivity",
INDEX('Productivity Dump'!$E$4:$AJ$500,
MATCH($A281,'Productivity Dump'!$A$4:$A$500,0),
MATCH(BT$2,'Productivity Dump'!$E$3:$AJ$3,0)
),
IF(BT$3="Attendance",
INDEX('Attendance Dump'!$E$2:$AI$400,
MATCH($A281,'Attendance Dump'!$B$2:$B$400,0),
MATCH(BT$2,'Attendance Dump'!$E$1:$AI$1,0)
),
INDEX('Active Hour''s Dump'!$D$3:$AH$337,
MATCH($C281,'Active Hour''s Dump'!$A$3:$A$337,0),
MATCH(BT$2,'Active Hour''s Dump'!$D$2:$AH$2,0)
))),"")</f>
        <v>H(P)</v>
      </c>
      <c r="BU281" s="54">
        <f>_xlfn.IFNA(IF(BU$3="Productivity",
INDEX('Productivity Dump'!$E$4:$AJ$500,
MATCH($A281,'Productivity Dump'!$A$4:$A$500,0),
MATCH(BU$2,'Productivity Dump'!$E$3:$AJ$3,0)
),
IF(BU$3="Attendance",
INDEX('Attendance Dump'!$E$2:$AI$400,
MATCH($A281,'Attendance Dump'!$B$2:$B$400,0),
MATCH(BU$2,'Attendance Dump'!$E$1:$AI$1,0)
),
INDEX('Active Hour''s Dump'!$D$3:$AH$337,
MATCH($C281,'Active Hour''s Dump'!$A$3:$A$337,0),
MATCH(BU$2,'Active Hour''s Dump'!$D$2:$AH$2,0)
))),"")</f>
        <v>6.8333333333333304</v>
      </c>
      <c r="BV281" s="13">
        <f>_xlfn.IFNA(IF(BV$3="Productivity",
INDEX('Productivity Dump'!$E$4:$AJ$500,
MATCH($A281,'Productivity Dump'!$A$4:$A$500,0),
MATCH(BV$2,'Productivity Dump'!$E$3:$AJ$3,0)
),
IF(BV$3="Attendance",
INDEX('Attendance Dump'!$E$2:$AI$400,
MATCH($A281,'Attendance Dump'!$B$2:$B$400,0),
MATCH(BV$2,'Attendance Dump'!$E$1:$AI$1,0)
),
INDEX('Active Hour''s Dump'!$D$3:$AH$337,
MATCH($C281,'Active Hour''s Dump'!$A$3:$A$337,0),
MATCH(BV$2,'Active Hour''s Dump'!$D$2:$AH$2,0)
))),"")</f>
        <v>989.11099999999988</v>
      </c>
      <c r="BW281" s="13" t="str">
        <f>_xlfn.IFNA(IF(BW$3="Productivity",
INDEX('Productivity Dump'!$E$4:$AJ$500,
MATCH($A281,'Productivity Dump'!$A$4:$A$500,0),
MATCH(BW$2,'Productivity Dump'!$E$3:$AJ$3,0)
),
IF(BW$3="Attendance",
INDEX('Attendance Dump'!$E$2:$AI$400,
MATCH($A281,'Attendance Dump'!$B$2:$B$400,0),
MATCH(BW$2,'Attendance Dump'!$E$1:$AI$1,0)
),
INDEX('Active Hour''s Dump'!$D$3:$AH$337,
MATCH($C281,'Active Hour''s Dump'!$A$3:$A$337,0),
MATCH(BW$2,'Active Hour''s Dump'!$D$2:$AH$2,0)
))),"")</f>
        <v>P</v>
      </c>
      <c r="BX281" s="54">
        <f>_xlfn.IFNA(IF(BX$3="Productivity",
INDEX('Productivity Dump'!$E$4:$AJ$500,
MATCH($A281,'Productivity Dump'!$A$4:$A$500,0),
MATCH(BX$2,'Productivity Dump'!$E$3:$AJ$3,0)
),
IF(BX$3="Attendance",
INDEX('Attendance Dump'!$E$2:$AI$400,
MATCH($A281,'Attendance Dump'!$B$2:$B$400,0),
MATCH(BX$2,'Attendance Dump'!$E$1:$AI$1,0)
),
INDEX('Active Hour''s Dump'!$D$3:$AH$337,
MATCH($C281,'Active Hour''s Dump'!$A$3:$A$337,0),
MATCH(BX$2,'Active Hour''s Dump'!$D$2:$AH$2,0)
))),"")</f>
        <v>7.4166666666666696</v>
      </c>
      <c r="BY281" s="13">
        <f>_xlfn.IFNA(IF(BY$3="Productivity",
INDEX('Productivity Dump'!$E$4:$AJ$500,
MATCH($A281,'Productivity Dump'!$A$4:$A$500,0),
MATCH(BY$2,'Productivity Dump'!$E$3:$AJ$3,0)
),
IF(BY$3="Attendance",
INDEX('Attendance Dump'!$E$2:$AI$400,
MATCH($A281,'Attendance Dump'!$B$2:$B$400,0),
MATCH(BY$2,'Attendance Dump'!$E$1:$AI$1,0)
),
INDEX('Active Hour''s Dump'!$D$3:$AH$337,
MATCH($C281,'Active Hour''s Dump'!$A$3:$A$337,0),
MATCH(BY$2,'Active Hour''s Dump'!$D$2:$AH$2,0)
))),"")</f>
        <v>996.64699999999971</v>
      </c>
      <c r="BZ281" s="13" t="str">
        <f>_xlfn.IFNA(IF(BZ$3="Productivity",
INDEX('Productivity Dump'!$E$4:$AJ$500,
MATCH($A281,'Productivity Dump'!$A$4:$A$500,0),
MATCH(BZ$2,'Productivity Dump'!$E$3:$AJ$3,0)
),
IF(BZ$3="Attendance",
INDEX('Attendance Dump'!$E$2:$AI$400,
MATCH($A281,'Attendance Dump'!$B$2:$B$400,0),
MATCH(BZ$2,'Attendance Dump'!$E$1:$AI$1,0)
),
INDEX('Active Hour''s Dump'!$D$3:$AH$337,
MATCH($C281,'Active Hour''s Dump'!$A$3:$A$337,0),
MATCH(BZ$2,'Active Hour''s Dump'!$D$2:$AH$2,0)
))),"")</f>
        <v>P</v>
      </c>
      <c r="CA281" s="54">
        <f>_xlfn.IFNA(IF(CA$3="Productivity",
INDEX('Productivity Dump'!$E$4:$AJ$500,
MATCH($A281,'Productivity Dump'!$A$4:$A$500,0),
MATCH(CA$2,'Productivity Dump'!$E$3:$AJ$3,0)
),
IF(CA$3="Attendance",
INDEX('Attendance Dump'!$E$2:$AI$400,
MATCH($A281,'Attendance Dump'!$B$2:$B$400,0),
MATCH(CA$2,'Attendance Dump'!$E$1:$AI$1,0)
),
INDEX('Active Hour''s Dump'!$D$3:$AH$337,
MATCH($C281,'Active Hour''s Dump'!$A$3:$A$337,0),
MATCH(CA$2,'Active Hour''s Dump'!$D$2:$AH$2,0)
))),"")</f>
        <v>6.9166666666666696</v>
      </c>
      <c r="CB281" s="13">
        <f>_xlfn.IFNA(IF(CB$3="Productivity",
INDEX('Productivity Dump'!$E$4:$AJ$500,
MATCH($A281,'Productivity Dump'!$A$4:$A$500,0),
MATCH(CB$2,'Productivity Dump'!$E$3:$AJ$3,0)
),
IF(CB$3="Attendance",
INDEX('Attendance Dump'!$E$2:$AI$400,
MATCH($A281,'Attendance Dump'!$B$2:$B$400,0),
MATCH(CB$2,'Attendance Dump'!$E$1:$AI$1,0)
),
INDEX('Active Hour''s Dump'!$D$3:$AH$337,
MATCH($C281,'Active Hour''s Dump'!$A$3:$A$337,0),
MATCH(CB$2,'Active Hour''s Dump'!$D$2:$AH$2,0)
))),"")</f>
        <v>504.53099999999995</v>
      </c>
      <c r="CC281" s="13" t="str">
        <f>_xlfn.IFNA(IF(CC$3="Productivity",
INDEX('Productivity Dump'!$E$4:$AJ$500,
MATCH($A281,'Productivity Dump'!$A$4:$A$500,0),
MATCH(CC$2,'Productivity Dump'!$E$3:$AJ$3,0)
),
IF(CC$3="Attendance",
INDEX('Attendance Dump'!$E$2:$AI$400,
MATCH($A281,'Attendance Dump'!$B$2:$B$400,0),
MATCH(CC$2,'Attendance Dump'!$E$1:$AI$1,0)
),
INDEX('Active Hour''s Dump'!$D$3:$AH$337,
MATCH($C281,'Active Hour''s Dump'!$A$3:$A$337,0),
MATCH(CC$2,'Active Hour''s Dump'!$D$2:$AH$2,0)
))),"")</f>
        <v>WO</v>
      </c>
      <c r="CD281" s="54">
        <f>_xlfn.IFNA(IF(CD$3="Productivity",
INDEX('Productivity Dump'!$E$4:$AJ$500,
MATCH($A281,'Productivity Dump'!$A$4:$A$500,0),
MATCH(CD$2,'Productivity Dump'!$E$3:$AJ$3,0)
),
IF(CD$3="Attendance",
INDEX('Attendance Dump'!$E$2:$AI$400,
MATCH($A281,'Attendance Dump'!$B$2:$B$400,0),
MATCH(CD$2,'Attendance Dump'!$E$1:$AI$1,0)
),
INDEX('Active Hour''s Dump'!$D$3:$AH$337,
MATCH($C281,'Active Hour''s Dump'!$A$3:$A$337,0),
MATCH(CD$2,'Active Hour''s Dump'!$D$2:$AH$2,0)
))),"")</f>
        <v>4.75</v>
      </c>
      <c r="CE281" s="13">
        <f>_xlfn.IFNA(IF(CE$3="Productivity",
INDEX('Productivity Dump'!$E$4:$AJ$500,
MATCH($A281,'Productivity Dump'!$A$4:$A$500,0),
MATCH(CE$2,'Productivity Dump'!$E$3:$AJ$3,0)
),
IF(CE$3="Attendance",
INDEX('Attendance Dump'!$E$2:$AI$400,
MATCH($A281,'Attendance Dump'!$B$2:$B$400,0),
MATCH(CE$2,'Attendance Dump'!$E$1:$AI$1,0)
),
INDEX('Active Hour''s Dump'!$D$3:$AH$337,
MATCH($C281,'Active Hour''s Dump'!$A$3:$A$337,0),
MATCH(CE$2,'Active Hour''s Dump'!$D$2:$AH$2,0)
))),"")</f>
        <v>488.90600000000001</v>
      </c>
      <c r="CF281" s="13" t="str">
        <f>_xlfn.IFNA(IF(CF$3="Productivity",
INDEX('Productivity Dump'!$E$4:$AJ$500,
MATCH($A281,'Productivity Dump'!$A$4:$A$500,0),
MATCH(CF$2,'Productivity Dump'!$E$3:$AJ$3,0)
),
IF(CF$3="Attendance",
INDEX('Attendance Dump'!$E$2:$AI$400,
MATCH($A281,'Attendance Dump'!$B$2:$B$400,0),
MATCH(CF$2,'Attendance Dump'!$E$1:$AI$1,0)
),
INDEX('Active Hour''s Dump'!$D$3:$AH$337,
MATCH($C281,'Active Hour''s Dump'!$A$3:$A$337,0),
MATCH(CF$2,'Active Hour''s Dump'!$D$2:$AH$2,0)
))),"")</f>
        <v>P</v>
      </c>
      <c r="CG281" s="54">
        <f>_xlfn.IFNA(IF(CG$3="Productivity",
INDEX('Productivity Dump'!$E$4:$AJ$500,
MATCH($A281,'Productivity Dump'!$A$4:$A$500,0),
MATCH(CG$2,'Productivity Dump'!$E$3:$AJ$3,0)
),
IF(CG$3="Attendance",
INDEX('Attendance Dump'!$E$2:$AI$400,
MATCH($A281,'Attendance Dump'!$B$2:$B$400,0),
MATCH(CG$2,'Attendance Dump'!$E$1:$AI$1,0)
),
INDEX('Active Hour''s Dump'!$D$3:$AH$337,
MATCH($C281,'Active Hour''s Dump'!$A$3:$A$337,0),
MATCH(CG$2,'Active Hour''s Dump'!$D$2:$AH$2,0)
))),"")</f>
        <v>4.1666666666666696</v>
      </c>
      <c r="CH281" s="13">
        <f>_xlfn.IFNA(IF(CH$3="Productivity",
INDEX('Productivity Dump'!$E$4:$AJ$500,
MATCH($A281,'Productivity Dump'!$A$4:$A$500,0),
MATCH(CH$2,'Productivity Dump'!$E$3:$AJ$3,0)
),
IF(CH$3="Attendance",
INDEX('Attendance Dump'!$E$2:$AI$400,
MATCH($A281,'Attendance Dump'!$B$2:$B$400,0),
MATCH(CH$2,'Attendance Dump'!$E$1:$AI$1,0)
),
INDEX('Active Hour''s Dump'!$D$3:$AH$337,
MATCH($C281,'Active Hour''s Dump'!$A$3:$A$337,0),
MATCH(CH$2,'Active Hour''s Dump'!$D$2:$AH$2,0)
))),"")</f>
        <v>1019.5899999999999</v>
      </c>
      <c r="CI281" s="13" t="str">
        <f>_xlfn.IFNA(IF(CI$3="Productivity",
INDEX('Productivity Dump'!$E$4:$AJ$500,
MATCH($A281,'Productivity Dump'!$A$4:$A$500,0),
MATCH(CI$2,'Productivity Dump'!$E$3:$AJ$3,0)
),
IF(CI$3="Attendance",
INDEX('Attendance Dump'!$E$2:$AI$400,
MATCH($A281,'Attendance Dump'!$B$2:$B$400,0),
MATCH(CI$2,'Attendance Dump'!$E$1:$AI$1,0)
),
INDEX('Active Hour''s Dump'!$D$3:$AH$337,
MATCH($C281,'Active Hour''s Dump'!$A$3:$A$337,0),
MATCH(CI$2,'Active Hour''s Dump'!$D$2:$AH$2,0)
))),"")</f>
        <v>P</v>
      </c>
      <c r="CJ281" s="54">
        <f>_xlfn.IFNA(IF(CJ$3="Productivity",
INDEX('Productivity Dump'!$E$4:$AJ$500,
MATCH($A281,'Productivity Dump'!$A$4:$A$500,0),
MATCH(CJ$2,'Productivity Dump'!$E$3:$AJ$3,0)
),
IF(CJ$3="Attendance",
INDEX('Attendance Dump'!$E$2:$AI$400,
MATCH($A281,'Attendance Dump'!$B$2:$B$400,0),
MATCH(CJ$2,'Attendance Dump'!$E$1:$AI$1,0)
),
INDEX('Active Hour''s Dump'!$D$3:$AH$337,
MATCH($C281,'Active Hour''s Dump'!$A$3:$A$337,0),
MATCH(CJ$2,'Active Hour''s Dump'!$D$2:$AH$2,0)
))),"")</f>
        <v>8</v>
      </c>
      <c r="CK281" s="13">
        <f>_xlfn.IFNA(IF(CK$3="Productivity",
INDEX('Productivity Dump'!$E$4:$AJ$500,
MATCH($A281,'Productivity Dump'!$A$4:$A$500,0),
MATCH(CK$2,'Productivity Dump'!$E$3:$AJ$3,0)
),
IF(CK$3="Attendance",
INDEX('Attendance Dump'!$E$2:$AI$400,
MATCH($A281,'Attendance Dump'!$B$2:$B$400,0),
MATCH(CK$2,'Attendance Dump'!$E$1:$AI$1,0)
),
INDEX('Active Hour''s Dump'!$D$3:$AH$337,
MATCH($C281,'Active Hour''s Dump'!$A$3:$A$337,0),
MATCH(CK$2,'Active Hour''s Dump'!$D$2:$AH$2,0)
))),"")</f>
        <v>993.93900000000008</v>
      </c>
      <c r="CL281" s="13" t="str">
        <f>_xlfn.IFNA(IF(CL$3="Productivity",
INDEX('Productivity Dump'!$E$4:$AJ$500,
MATCH($A281,'Productivity Dump'!$A$4:$A$500,0),
MATCH(CL$2,'Productivity Dump'!$E$3:$AJ$3,0)
),
IF(CL$3="Attendance",
INDEX('Attendance Dump'!$E$2:$AI$400,
MATCH($A281,'Attendance Dump'!$B$2:$B$400,0),
MATCH(CL$2,'Attendance Dump'!$E$1:$AI$1,0)
),
INDEX('Active Hour''s Dump'!$D$3:$AH$337,
MATCH($C281,'Active Hour''s Dump'!$A$3:$A$337,0),
MATCH(CL$2,'Active Hour''s Dump'!$D$2:$AH$2,0)
))),"")</f>
        <v>P</v>
      </c>
      <c r="CM281" s="54">
        <f>_xlfn.IFNA(IF(CM$3="Productivity",
INDEX('Productivity Dump'!$E$4:$AJ$500,
MATCH($A281,'Productivity Dump'!$A$4:$A$500,0),
MATCH(CM$2,'Productivity Dump'!$E$3:$AJ$3,0)
),
IF(CM$3="Attendance",
INDEX('Attendance Dump'!$E$2:$AI$400,
MATCH($A281,'Attendance Dump'!$B$2:$B$400,0),
MATCH(CM$2,'Attendance Dump'!$E$1:$AI$1,0)
),
INDEX('Active Hour''s Dump'!$D$3:$AH$337,
MATCH($C281,'Active Hour''s Dump'!$A$3:$A$337,0),
MATCH(CM$2,'Active Hour''s Dump'!$D$2:$AH$2,0)
))),"")</f>
        <v>7.1666666666666696</v>
      </c>
      <c r="CN281" s="13">
        <f>_xlfn.IFNA(IF(CN$3="Productivity",
INDEX('Productivity Dump'!$E$4:$AJ$500,
MATCH($A281,'Productivity Dump'!$A$4:$A$500,0),
MATCH(CN$2,'Productivity Dump'!$E$3:$AJ$3,0)
),
IF(CN$3="Attendance",
INDEX('Attendance Dump'!$E$2:$AI$400,
MATCH($A281,'Attendance Dump'!$B$2:$B$400,0),
MATCH(CN$2,'Attendance Dump'!$E$1:$AI$1,0)
),
INDEX('Active Hour''s Dump'!$D$3:$AH$337,
MATCH($C281,'Active Hour''s Dump'!$A$3:$A$337,0),
MATCH(CN$2,'Active Hour''s Dump'!$D$2:$AH$2,0)
))),"")</f>
        <v>0</v>
      </c>
      <c r="CO281" s="13">
        <f>_xlfn.IFNA(IF(CO$3="Productivity",
INDEX('Productivity Dump'!$E$4:$AJ$500,
MATCH($A281,'Productivity Dump'!$A$4:$A$500,0),
MATCH(CO$2,'Productivity Dump'!$E$3:$AJ$3,0)
),
IF(CO$3="Attendance",
INDEX('Attendance Dump'!$E$2:$AI$400,
MATCH($A281,'Attendance Dump'!$B$2:$B$400,0),
MATCH(CO$2,'Attendance Dump'!$E$1:$AI$1,0)
),
INDEX('Active Hour''s Dump'!$D$3:$AH$337,
MATCH($C281,'Active Hour''s Dump'!$A$3:$A$337,0),
MATCH(CO$2,'Active Hour''s Dump'!$D$2:$AH$2,0)
))),"")</f>
        <v>0</v>
      </c>
      <c r="CP281" s="54">
        <f>_xlfn.IFNA(IF(CP$3="Productivity",
INDEX('Productivity Dump'!$E$4:$AJ$500,
MATCH($A281,'Productivity Dump'!$A$4:$A$500,0),
MATCH(CP$2,'Productivity Dump'!$E$3:$AJ$3,0)
),
IF(CP$3="Attendance",
INDEX('Attendance Dump'!$E$2:$AI$400,
MATCH($A281,'Attendance Dump'!$B$2:$B$400,0),
MATCH(CP$2,'Attendance Dump'!$E$1:$AI$1,0)
),
INDEX('Active Hour''s Dump'!$D$3:$AH$337,
MATCH($C281,'Active Hour''s Dump'!$A$3:$A$337,0),
MATCH(CP$2,'Active Hour''s Dump'!$D$2:$AH$2,0)
))),"")</f>
        <v>0</v>
      </c>
      <c r="CQ281" s="13">
        <f>_xlfn.IFNA(IF(CQ$3="Productivity",
INDEX('Productivity Dump'!$E$4:$AJ$500,
MATCH($A281,'Productivity Dump'!$A$4:$A$500,0),
MATCH(CQ$2,'Productivity Dump'!$E$3:$AJ$3,0)
),
IF(CQ$3="Attendance",
INDEX('Attendance Dump'!$E$2:$AI$400,
MATCH($A281,'Attendance Dump'!$B$2:$B$400,0),
MATCH(CQ$2,'Attendance Dump'!$E$1:$AI$1,0)
),
INDEX('Active Hour''s Dump'!$D$3:$AH$337,
MATCH($C281,'Active Hour''s Dump'!$A$3:$A$337,0),
MATCH(CQ$2,'Active Hour''s Dump'!$D$2:$AH$2,0)
))),"")</f>
        <v>0</v>
      </c>
      <c r="CR281" s="13">
        <f>_xlfn.IFNA(IF(CR$3="Productivity",
INDEX('Productivity Dump'!$E$4:$AJ$500,
MATCH($A281,'Productivity Dump'!$A$4:$A$500,0),
MATCH(CR$2,'Productivity Dump'!$E$3:$AJ$3,0)
),
IF(CR$3="Attendance",
INDEX('Attendance Dump'!$E$2:$AI$400,
MATCH($A281,'Attendance Dump'!$B$2:$B$400,0),
MATCH(CR$2,'Attendance Dump'!$E$1:$AI$1,0)
),
INDEX('Active Hour''s Dump'!$D$3:$AH$337,
MATCH($C281,'Active Hour''s Dump'!$A$3:$A$337,0),
MATCH(CR$2,'Active Hour''s Dump'!$D$2:$AH$2,0)
))),"")</f>
        <v>0</v>
      </c>
      <c r="CS281" s="54">
        <f>_xlfn.IFNA(IF(CS$3="Productivity",
INDEX('Productivity Dump'!$E$4:$AJ$500,
MATCH($A281,'Productivity Dump'!$A$4:$A$500,0),
MATCH(CS$2,'Productivity Dump'!$E$3:$AJ$3,0)
),
IF(CS$3="Attendance",
INDEX('Attendance Dump'!$E$2:$AI$400,
MATCH($A281,'Attendance Dump'!$B$2:$B$400,0),
MATCH(CS$2,'Attendance Dump'!$E$1:$AI$1,0)
),
INDEX('Active Hour''s Dump'!$D$3:$AH$337,
MATCH($C281,'Active Hour''s Dump'!$A$3:$A$337,0),
MATCH(CS$2,'Active Hour''s Dump'!$D$2:$AH$2,0)
))),"")</f>
        <v>0</v>
      </c>
      <c r="CT281" s="13">
        <f>_xlfn.IFNA(IF(CT$3="Productivity",
INDEX('Productivity Dump'!$E$4:$AJ$500,
MATCH($A281,'Productivity Dump'!$A$4:$A$500,0),
MATCH(CT$2,'Productivity Dump'!$E$3:$AJ$3,0)
),
IF(CT$3="Attendance",
INDEX('Attendance Dump'!$E$2:$AI$400,
MATCH($A281,'Attendance Dump'!$B$2:$B$400,0),
MATCH(CT$2,'Attendance Dump'!$E$1:$AI$1,0)
),
INDEX('Active Hour''s Dump'!$D$3:$AH$337,
MATCH($C281,'Active Hour''s Dump'!$A$3:$A$337,0),
MATCH(CT$2,'Active Hour''s Dump'!$D$2:$AH$2,0)
))),"")</f>
        <v>0</v>
      </c>
      <c r="CU281" s="13">
        <f>_xlfn.IFNA(IF(CU$3="Productivity",
INDEX('Productivity Dump'!$E$4:$AJ$500,
MATCH($A281,'Productivity Dump'!$A$4:$A$500,0),
MATCH(CU$2,'Productivity Dump'!$E$3:$AJ$3,0)
),
IF(CU$3="Attendance",
INDEX('Attendance Dump'!$E$2:$AI$400,
MATCH($A281,'Attendance Dump'!$B$2:$B$400,0),
MATCH(CU$2,'Attendance Dump'!$E$1:$AI$1,0)
),
INDEX('Active Hour''s Dump'!$D$3:$AH$337,
MATCH($C281,'Active Hour''s Dump'!$A$3:$A$337,0),
MATCH(CU$2,'Active Hour''s Dump'!$D$2:$AH$2,0)
))),"")</f>
        <v>0</v>
      </c>
      <c r="CV281" s="54">
        <f>_xlfn.IFNA(IF(CV$3="Productivity",
INDEX('Productivity Dump'!$E$4:$AJ$500,
MATCH($A281,'Productivity Dump'!$A$4:$A$500,0),
MATCH(CV$2,'Productivity Dump'!$E$3:$AJ$3,0)
),
IF(CV$3="Attendance",
INDEX('Attendance Dump'!$E$2:$AI$400,
MATCH($A281,'Attendance Dump'!$B$2:$B$400,0),
MATCH(CV$2,'Attendance Dump'!$E$1:$AI$1,0)
),
INDEX('Active Hour''s Dump'!$D$3:$AH$337,
MATCH($C281,'Active Hour''s Dump'!$A$3:$A$337,0),
MATCH(CV$2,'Active Hour''s Dump'!$D$2:$AH$2,0)
))),"")</f>
        <v>0</v>
      </c>
      <c r="CW281" s="13"/>
      <c r="CX281" s="13"/>
      <c r="CY281" s="54"/>
      <c r="DA281" s="57">
        <f t="shared" si="87"/>
        <v>138.58333333333334</v>
      </c>
      <c r="DB281" s="35">
        <f t="shared" si="88"/>
        <v>18611.457999999995</v>
      </c>
      <c r="DC281" s="35">
        <f t="shared" si="95"/>
        <v>0</v>
      </c>
      <c r="DD281" s="35">
        <f t="shared" ca="1" si="96"/>
        <v>0</v>
      </c>
      <c r="DF281" s="32" cm="1">
        <f t="array" ref="DF281">SUMPRODUCT(
    (MOD(COLUMN(H281:CV281) - COLUMN(H281), 3) = 0) *
    (H281:CV281 = 0) *
    (I281:CW281 = "P") *
    (COUNTIF(UKHoliday, H$2:CV$2) = 0)
)</f>
        <v>0</v>
      </c>
      <c r="DG281" s="33" cm="1">
        <f t="array" ref="DG281">SUMPRODUCT(
  (MOD(COLUMN(H281:CV281) - COLUMN(H281), 3) = 0) *
  (H281:CV281 &gt; 0) *
  (H281:CV281 &lt; 0.5 * IF(((WEEKDAY(H$2:CV$2, 2) = 1) + (WEEKDAY(H$2:CV$2, 2) = 6)), G281, F281)) *
  (I281:CW281 = "P") *
  (COUNTIF(UKHoliday, H$2:CV$2) = 0)
)</f>
        <v>0</v>
      </c>
      <c r="DH281" s="33" cm="1">
        <f t="array" ref="DH281">SUMPRODUCT(
  (MOD(COLUMN(H281:CV281) - COLUMN(H281), 3) = 0) *
  (H281:CV281 &gt; 0.5 * IF(((WEEKDAY(H$2:CV$2, 2) = 1) + (WEEKDAY(H$2:CV$2, 2) = 6)), $G281, $F281)) *
  (H281:CV281 &lt; 0.8 * IF(((WEEKDAY(H$2:CV$2, 2) = 1) + (WEEKDAY(H$2:CV$2, 2) = 6)), $G281, $F281)) *
  (I281:CW281 = "P") *
  (COUNTIF(UKHoliday, H$2:CV$2) = 0)
)</f>
        <v>0</v>
      </c>
      <c r="DI281" s="33" cm="1">
        <f t="array" ref="DI281">SUMPRODUCT(
  (MOD(COLUMN(H281:CV281) - COLUMN(H281), 3) = 0) *
  (H281:CV281 &gt; 0.8 * IF(((WEEKDAY(H$2:CV$2, 2) = 1) + (WEEKDAY(H$2:CV$2, 2) = 6)), $G281, $F281)) *
  (H281:CV281 &lt; 1 * IF(((WEEKDAY(H$2:CV$2, 2) = 1) + (WEEKDAY(H$2:CV$2, 2) = 6)), $G281, $F281)) *
  (I281:CW281 = "P") *
  (COUNTIF(UKHoliday, H$2:CV$2) = 0)
)</f>
        <v>12</v>
      </c>
    </row>
    <row r="282" spans="1:113" x14ac:dyDescent="0.3">
      <c r="A282" s="8" t="s">
        <v>964</v>
      </c>
      <c r="B282" s="36" t="s">
        <v>1003</v>
      </c>
      <c r="C282" s="9" t="s">
        <v>1004</v>
      </c>
      <c r="D282" s="62" t="s">
        <v>450</v>
      </c>
      <c r="E282" s="35">
        <v>18600</v>
      </c>
      <c r="F282" s="35">
        <f t="shared" si="93"/>
        <v>930</v>
      </c>
      <c r="G282" s="35">
        <f t="shared" si="94"/>
        <v>465</v>
      </c>
      <c r="H282" s="13">
        <f>_xlfn.IFNA(IF(H$3="Productivity",
INDEX('Productivity Dump'!$E$4:$AJ$500,
MATCH($A282,'Productivity Dump'!$A$4:$A$500,0),
MATCH(H$2,'Productivity Dump'!$E$3:$AJ$3,0)
),
IF(H$3="Attendance",
INDEX('Attendance Dump'!$E$2:$AI$400,
MATCH($A282,'Attendance Dump'!$B$2:$B$400,0),
MATCH(H$2,'Attendance Dump'!$E$1:$AI$1,0)
),
INDEX('Active Hour''s Dump'!$D$3:$AH$337,
MATCH($C282,'Active Hour''s Dump'!$A$3:$A$337,0),
MATCH(H$2,'Active Hour''s Dump'!$D$2:$AH$2,0)
))),"")</f>
        <v>988.62000000000012</v>
      </c>
      <c r="I282" s="13" t="str">
        <f>_xlfn.IFNA(IF(I$3="Productivity",
INDEX('Productivity Dump'!$E$4:$AJ$500,
MATCH($A282,'Productivity Dump'!$A$4:$A$500,0),
MATCH(I$2,'Productivity Dump'!$E$3:$AJ$3,0)
),
IF(I$3="Attendance",
INDEX('Attendance Dump'!$E$2:$AI$400,
MATCH($A282,'Attendance Dump'!$B$2:$B$400,0),
MATCH(I$2,'Attendance Dump'!$E$1:$AI$1,0)
),
INDEX('Active Hour''s Dump'!$D$3:$AH$337,
MATCH($C282,'Active Hour''s Dump'!$A$3:$A$337,0),
MATCH(I$2,'Active Hour''s Dump'!$D$2:$AH$2,0)
))),"")</f>
        <v>P</v>
      </c>
      <c r="J282" s="54">
        <f>_xlfn.IFNA(IF(J$3="Productivity",
INDEX('Productivity Dump'!$E$4:$AJ$500,
MATCH($A282,'Productivity Dump'!$A$4:$A$500,0),
MATCH(J$2,'Productivity Dump'!$E$3:$AJ$3,0)
),
IF(J$3="Attendance",
INDEX('Attendance Dump'!$E$2:$AI$400,
MATCH($A282,'Attendance Dump'!$B$2:$B$400,0),
MATCH(J$2,'Attendance Dump'!$E$1:$AI$1,0)
),
INDEX('Active Hour''s Dump'!$D$3:$AH$337,
MATCH($C282,'Active Hour''s Dump'!$A$3:$A$337,0),
MATCH(J$2,'Active Hour''s Dump'!$D$2:$AH$2,0)
))),"")</f>
        <v>10.4166666666667</v>
      </c>
      <c r="K282" s="13">
        <f>_xlfn.IFNA(IF(K$3="Productivity",
INDEX('Productivity Dump'!$E$4:$AJ$500,
MATCH($A282,'Productivity Dump'!$A$4:$A$500,0),
MATCH(K$2,'Productivity Dump'!$E$3:$AJ$3,0)
),
IF(K$3="Attendance",
INDEX('Attendance Dump'!$E$2:$AI$400,
MATCH($A282,'Attendance Dump'!$B$2:$B$400,0),
MATCH(K$2,'Attendance Dump'!$E$1:$AI$1,0)
),
INDEX('Active Hour''s Dump'!$D$3:$AH$337,
MATCH($C282,'Active Hour''s Dump'!$A$3:$A$337,0),
MATCH(K$2,'Active Hour''s Dump'!$D$2:$AH$2,0)
))),"")</f>
        <v>927.55199999999991</v>
      </c>
      <c r="L282" s="13" t="str">
        <f>_xlfn.IFNA(IF(L$3="Productivity",
INDEX('Productivity Dump'!$E$4:$AJ$500,
MATCH($A282,'Productivity Dump'!$A$4:$A$500,0),
MATCH(L$2,'Productivity Dump'!$E$3:$AJ$3,0)
),
IF(L$3="Attendance",
INDEX('Attendance Dump'!$E$2:$AI$400,
MATCH($A282,'Attendance Dump'!$B$2:$B$400,0),
MATCH(L$2,'Attendance Dump'!$E$1:$AI$1,0)
),
INDEX('Active Hour''s Dump'!$D$3:$AH$337,
MATCH($C282,'Active Hour''s Dump'!$A$3:$A$337,0),
MATCH(L$2,'Active Hour''s Dump'!$D$2:$AH$2,0)
))),"")</f>
        <v>P</v>
      </c>
      <c r="M282" s="54">
        <f>_xlfn.IFNA(IF(M$3="Productivity",
INDEX('Productivity Dump'!$E$4:$AJ$500,
MATCH($A282,'Productivity Dump'!$A$4:$A$500,0),
MATCH(M$2,'Productivity Dump'!$E$3:$AJ$3,0)
),
IF(M$3="Attendance",
INDEX('Attendance Dump'!$E$2:$AI$400,
MATCH($A282,'Attendance Dump'!$B$2:$B$400,0),
MATCH(M$2,'Attendance Dump'!$E$1:$AI$1,0)
),
INDEX('Active Hour''s Dump'!$D$3:$AH$337,
MATCH($C282,'Active Hour''s Dump'!$A$3:$A$337,0),
MATCH(M$2,'Active Hour''s Dump'!$D$2:$AH$2,0)
))),"")</f>
        <v>9.5833333333333304</v>
      </c>
      <c r="N282" s="13">
        <f>_xlfn.IFNA(IF(N$3="Productivity",
INDEX('Productivity Dump'!$E$4:$AJ$500,
MATCH($A282,'Productivity Dump'!$A$4:$A$500,0),
MATCH(N$2,'Productivity Dump'!$E$3:$AJ$3,0)
),
IF(N$3="Attendance",
INDEX('Attendance Dump'!$E$2:$AI$400,
MATCH($A282,'Attendance Dump'!$B$2:$B$400,0),
MATCH(N$2,'Attendance Dump'!$E$1:$AI$1,0)
),
INDEX('Active Hour''s Dump'!$D$3:$AH$337,
MATCH($C282,'Active Hour''s Dump'!$A$3:$A$337,0),
MATCH(N$2,'Active Hour''s Dump'!$D$2:$AH$2,0)
))),"")</f>
        <v>438.79699999999991</v>
      </c>
      <c r="O282" s="13" t="str">
        <f>_xlfn.IFNA(IF(O$3="Productivity",
INDEX('Productivity Dump'!$E$4:$AJ$500,
MATCH($A282,'Productivity Dump'!$A$4:$A$500,0),
MATCH(O$2,'Productivity Dump'!$E$3:$AJ$3,0)
),
IF(O$3="Attendance",
INDEX('Attendance Dump'!$E$2:$AI$400,
MATCH($A282,'Attendance Dump'!$B$2:$B$400,0),
MATCH(O$2,'Attendance Dump'!$E$1:$AI$1,0)
),
INDEX('Active Hour''s Dump'!$D$3:$AH$337,
MATCH($C282,'Active Hour''s Dump'!$A$3:$A$337,0),
MATCH(O$2,'Active Hour''s Dump'!$D$2:$AH$2,0)
))),"")</f>
        <v>P</v>
      </c>
      <c r="P282" s="54">
        <f>_xlfn.IFNA(IF(P$3="Productivity",
INDEX('Productivity Dump'!$E$4:$AJ$500,
MATCH($A282,'Productivity Dump'!$A$4:$A$500,0),
MATCH(P$2,'Productivity Dump'!$E$3:$AJ$3,0)
),
IF(P$3="Attendance",
INDEX('Attendance Dump'!$E$2:$AI$400,
MATCH($A282,'Attendance Dump'!$B$2:$B$400,0),
MATCH(P$2,'Attendance Dump'!$E$1:$AI$1,0)
),
INDEX('Active Hour''s Dump'!$D$3:$AH$337,
MATCH($C282,'Active Hour''s Dump'!$A$3:$A$337,0),
MATCH(P$2,'Active Hour''s Dump'!$D$2:$AH$2,0)
))),"")</f>
        <v>5.1666666666666696</v>
      </c>
      <c r="Q282" s="13">
        <f>_xlfn.IFNA(IF(Q$3="Productivity",
INDEX('Productivity Dump'!$E$4:$AJ$500,
MATCH($A282,'Productivity Dump'!$A$4:$A$500,0),
MATCH(Q$2,'Productivity Dump'!$E$3:$AJ$3,0)
),
IF(Q$3="Attendance",
INDEX('Attendance Dump'!$E$2:$AI$400,
MATCH($A282,'Attendance Dump'!$B$2:$B$400,0),
MATCH(Q$2,'Attendance Dump'!$E$1:$AI$1,0)
),
INDEX('Active Hour''s Dump'!$D$3:$AH$337,
MATCH($C282,'Active Hour''s Dump'!$A$3:$A$337,0),
MATCH(Q$2,'Active Hour''s Dump'!$D$2:$AH$2,0)
))),"")</f>
        <v>0</v>
      </c>
      <c r="R282" s="13" t="str">
        <f>_xlfn.IFNA(IF(R$3="Productivity",
INDEX('Productivity Dump'!$E$4:$AJ$500,
MATCH($A282,'Productivity Dump'!$A$4:$A$500,0),
MATCH(R$2,'Productivity Dump'!$E$3:$AJ$3,0)
),
IF(R$3="Attendance",
INDEX('Attendance Dump'!$E$2:$AI$400,
MATCH($A282,'Attendance Dump'!$B$2:$B$400,0),
MATCH(R$2,'Attendance Dump'!$E$1:$AI$1,0)
),
INDEX('Active Hour''s Dump'!$D$3:$AH$337,
MATCH($C282,'Active Hour''s Dump'!$A$3:$A$337,0),
MATCH(R$2,'Active Hour''s Dump'!$D$2:$AH$2,0)
))),"")</f>
        <v>WO</v>
      </c>
      <c r="S282" s="54">
        <f>_xlfn.IFNA(IF(S$3="Productivity",
INDEX('Productivity Dump'!$E$4:$AJ$500,
MATCH($A282,'Productivity Dump'!$A$4:$A$500,0),
MATCH(S$2,'Productivity Dump'!$E$3:$AJ$3,0)
),
IF(S$3="Attendance",
INDEX('Attendance Dump'!$E$2:$AI$400,
MATCH($A282,'Attendance Dump'!$B$2:$B$400,0),
MATCH(S$2,'Attendance Dump'!$E$1:$AI$1,0)
),
INDEX('Active Hour''s Dump'!$D$3:$AH$337,
MATCH($C282,'Active Hour''s Dump'!$A$3:$A$337,0),
MATCH(S$2,'Active Hour''s Dump'!$D$2:$AH$2,0)
))),"")</f>
        <v>0</v>
      </c>
      <c r="T282" s="13">
        <f>_xlfn.IFNA(IF(T$3="Productivity",
INDEX('Productivity Dump'!$E$4:$AJ$500,
MATCH($A282,'Productivity Dump'!$A$4:$A$500,0),
MATCH(T$2,'Productivity Dump'!$E$3:$AJ$3,0)
),
IF(T$3="Attendance",
INDEX('Attendance Dump'!$E$2:$AI$400,
MATCH($A282,'Attendance Dump'!$B$2:$B$400,0),
MATCH(T$2,'Attendance Dump'!$E$1:$AI$1,0)
),
INDEX('Active Hour''s Dump'!$D$3:$AH$337,
MATCH($C282,'Active Hour''s Dump'!$A$3:$A$337,0),
MATCH(T$2,'Active Hour''s Dump'!$D$2:$AH$2,0)
))),"")</f>
        <v>651.32300000000009</v>
      </c>
      <c r="U282" s="13" t="str">
        <f>_xlfn.IFNA(IF(U$3="Productivity",
INDEX('Productivity Dump'!$E$4:$AJ$500,
MATCH($A282,'Productivity Dump'!$A$4:$A$500,0),
MATCH(U$2,'Productivity Dump'!$E$3:$AJ$3,0)
),
IF(U$3="Attendance",
INDEX('Attendance Dump'!$E$2:$AI$400,
MATCH($A282,'Attendance Dump'!$B$2:$B$400,0),
MATCH(U$2,'Attendance Dump'!$E$1:$AI$1,0)
),
INDEX('Active Hour''s Dump'!$D$3:$AH$337,
MATCH($C282,'Active Hour''s Dump'!$A$3:$A$337,0),
MATCH(U$2,'Active Hour''s Dump'!$D$2:$AH$2,0)
))),"")</f>
        <v>P</v>
      </c>
      <c r="V282" s="54">
        <f>_xlfn.IFNA(IF(V$3="Productivity",
INDEX('Productivity Dump'!$E$4:$AJ$500,
MATCH($A282,'Productivity Dump'!$A$4:$A$500,0),
MATCH(V$2,'Productivity Dump'!$E$3:$AJ$3,0)
),
IF(V$3="Attendance",
INDEX('Attendance Dump'!$E$2:$AI$400,
MATCH($A282,'Attendance Dump'!$B$2:$B$400,0),
MATCH(V$2,'Attendance Dump'!$E$1:$AI$1,0)
),
INDEX('Active Hour''s Dump'!$D$3:$AH$337,
MATCH($C282,'Active Hour''s Dump'!$A$3:$A$337,0),
MATCH(V$2,'Active Hour''s Dump'!$D$2:$AH$2,0)
))),"")</f>
        <v>8.6666666666666696</v>
      </c>
      <c r="W282" s="13">
        <f>_xlfn.IFNA(IF(W$3="Productivity",
INDEX('Productivity Dump'!$E$4:$AJ$500,
MATCH($A282,'Productivity Dump'!$A$4:$A$500,0),
MATCH(W$2,'Productivity Dump'!$E$3:$AJ$3,0)
),
IF(W$3="Attendance",
INDEX('Attendance Dump'!$E$2:$AI$400,
MATCH($A282,'Attendance Dump'!$B$2:$B$400,0),
MATCH(W$2,'Attendance Dump'!$E$1:$AI$1,0)
),
INDEX('Active Hour''s Dump'!$D$3:$AH$337,
MATCH($C282,'Active Hour''s Dump'!$A$3:$A$337,0),
MATCH(W$2,'Active Hour''s Dump'!$D$2:$AH$2,0)
))),"")</f>
        <v>1021.276</v>
      </c>
      <c r="X282" s="13" t="str">
        <f>_xlfn.IFNA(IF(X$3="Productivity",
INDEX('Productivity Dump'!$E$4:$AJ$500,
MATCH($A282,'Productivity Dump'!$A$4:$A$500,0),
MATCH(X$2,'Productivity Dump'!$E$3:$AJ$3,0)
),
IF(X$3="Attendance",
INDEX('Attendance Dump'!$E$2:$AI$400,
MATCH($A282,'Attendance Dump'!$B$2:$B$400,0),
MATCH(X$2,'Attendance Dump'!$E$1:$AI$1,0)
),
INDEX('Active Hour''s Dump'!$D$3:$AH$337,
MATCH($C282,'Active Hour''s Dump'!$A$3:$A$337,0),
MATCH(X$2,'Active Hour''s Dump'!$D$2:$AH$2,0)
))),"")</f>
        <v>P</v>
      </c>
      <c r="Y282" s="54">
        <f>_xlfn.IFNA(IF(Y$3="Productivity",
INDEX('Productivity Dump'!$E$4:$AJ$500,
MATCH($A282,'Productivity Dump'!$A$4:$A$500,0),
MATCH(Y$2,'Productivity Dump'!$E$3:$AJ$3,0)
),
IF(Y$3="Attendance",
INDEX('Attendance Dump'!$E$2:$AI$400,
MATCH($A282,'Attendance Dump'!$B$2:$B$400,0),
MATCH(Y$2,'Attendance Dump'!$E$1:$AI$1,0)
),
INDEX('Active Hour''s Dump'!$D$3:$AH$337,
MATCH($C282,'Active Hour''s Dump'!$A$3:$A$337,0),
MATCH(Y$2,'Active Hour''s Dump'!$D$2:$AH$2,0)
))),"")</f>
        <v>11.5833333333333</v>
      </c>
      <c r="Z282" s="13">
        <f>_xlfn.IFNA(IF(Z$3="Productivity",
INDEX('Productivity Dump'!$E$4:$AJ$500,
MATCH($A282,'Productivity Dump'!$A$4:$A$500,0),
MATCH(Z$2,'Productivity Dump'!$E$3:$AJ$3,0)
),
IF(Z$3="Attendance",
INDEX('Attendance Dump'!$E$2:$AI$400,
MATCH($A282,'Attendance Dump'!$B$2:$B$400,0),
MATCH(Z$2,'Attendance Dump'!$E$1:$AI$1,0)
),
INDEX('Active Hour''s Dump'!$D$3:$AH$337,
MATCH($C282,'Active Hour''s Dump'!$A$3:$A$337,0),
MATCH(Z$2,'Active Hour''s Dump'!$D$2:$AH$2,0)
))),"")</f>
        <v>906.8610000000001</v>
      </c>
      <c r="AA282" s="13" t="str">
        <f>_xlfn.IFNA(IF(AA$3="Productivity",
INDEX('Productivity Dump'!$E$4:$AJ$500,
MATCH($A282,'Productivity Dump'!$A$4:$A$500,0),
MATCH(AA$2,'Productivity Dump'!$E$3:$AJ$3,0)
),
IF(AA$3="Attendance",
INDEX('Attendance Dump'!$E$2:$AI$400,
MATCH($A282,'Attendance Dump'!$B$2:$B$400,0),
MATCH(AA$2,'Attendance Dump'!$E$1:$AI$1,0)
),
INDEX('Active Hour''s Dump'!$D$3:$AH$337,
MATCH($C282,'Active Hour''s Dump'!$A$3:$A$337,0),
MATCH(AA$2,'Active Hour''s Dump'!$D$2:$AH$2,0)
))),"")</f>
        <v>P</v>
      </c>
      <c r="AB282" s="54">
        <f>_xlfn.IFNA(IF(AB$3="Productivity",
INDEX('Productivity Dump'!$E$4:$AJ$500,
MATCH($A282,'Productivity Dump'!$A$4:$A$500,0),
MATCH(AB$2,'Productivity Dump'!$E$3:$AJ$3,0)
),
IF(AB$3="Attendance",
INDEX('Attendance Dump'!$E$2:$AI$400,
MATCH($A282,'Attendance Dump'!$B$2:$B$400,0),
MATCH(AB$2,'Attendance Dump'!$E$1:$AI$1,0)
),
INDEX('Active Hour''s Dump'!$D$3:$AH$337,
MATCH($C282,'Active Hour''s Dump'!$A$3:$A$337,0),
MATCH(AB$2,'Active Hour''s Dump'!$D$2:$AH$2,0)
))),"")</f>
        <v>11.25</v>
      </c>
      <c r="AC282" s="13">
        <f>_xlfn.IFNA(IF(AC$3="Productivity",
INDEX('Productivity Dump'!$E$4:$AJ$500,
MATCH($A282,'Productivity Dump'!$A$4:$A$500,0),
MATCH(AC$2,'Productivity Dump'!$E$3:$AJ$3,0)
),
IF(AC$3="Attendance",
INDEX('Attendance Dump'!$E$2:$AI$400,
MATCH($A282,'Attendance Dump'!$B$2:$B$400,0),
MATCH(AC$2,'Attendance Dump'!$E$1:$AI$1,0)
),
INDEX('Active Hour''s Dump'!$D$3:$AH$337,
MATCH($C282,'Active Hour''s Dump'!$A$3:$A$337,0),
MATCH(AC$2,'Active Hour''s Dump'!$D$2:$AH$2,0)
))),"")</f>
        <v>990.29299999999978</v>
      </c>
      <c r="AD282" s="13" t="str">
        <f>_xlfn.IFNA(IF(AD$3="Productivity",
INDEX('Productivity Dump'!$E$4:$AJ$500,
MATCH($A282,'Productivity Dump'!$A$4:$A$500,0),
MATCH(AD$2,'Productivity Dump'!$E$3:$AJ$3,0)
),
IF(AD$3="Attendance",
INDEX('Attendance Dump'!$E$2:$AI$400,
MATCH($A282,'Attendance Dump'!$B$2:$B$400,0),
MATCH(AD$2,'Attendance Dump'!$E$1:$AI$1,0)
),
INDEX('Active Hour''s Dump'!$D$3:$AH$337,
MATCH($C282,'Active Hour''s Dump'!$A$3:$A$337,0),
MATCH(AD$2,'Active Hour''s Dump'!$D$2:$AH$2,0)
))),"")</f>
        <v>P</v>
      </c>
      <c r="AE282" s="54">
        <f>_xlfn.IFNA(IF(AE$3="Productivity",
INDEX('Productivity Dump'!$E$4:$AJ$500,
MATCH($A282,'Productivity Dump'!$A$4:$A$500,0),
MATCH(AE$2,'Productivity Dump'!$E$3:$AJ$3,0)
),
IF(AE$3="Attendance",
INDEX('Attendance Dump'!$E$2:$AI$400,
MATCH($A282,'Attendance Dump'!$B$2:$B$400,0),
MATCH(AE$2,'Attendance Dump'!$E$1:$AI$1,0)
),
INDEX('Active Hour''s Dump'!$D$3:$AH$337,
MATCH($C282,'Active Hour''s Dump'!$A$3:$A$337,0),
MATCH(AE$2,'Active Hour''s Dump'!$D$2:$AH$2,0)
))),"")</f>
        <v>11</v>
      </c>
      <c r="AF282" s="13">
        <f>_xlfn.IFNA(IF(AF$3="Productivity",
INDEX('Productivity Dump'!$E$4:$AJ$500,
MATCH($A282,'Productivity Dump'!$A$4:$A$500,0),
MATCH(AF$2,'Productivity Dump'!$E$3:$AJ$3,0)
),
IF(AF$3="Attendance",
INDEX('Attendance Dump'!$E$2:$AI$400,
MATCH($A282,'Attendance Dump'!$B$2:$B$400,0),
MATCH(AF$2,'Attendance Dump'!$E$1:$AI$1,0)
),
INDEX('Active Hour''s Dump'!$D$3:$AH$337,
MATCH($C282,'Active Hour''s Dump'!$A$3:$A$337,0),
MATCH(AF$2,'Active Hour''s Dump'!$D$2:$AH$2,0)
))),"")</f>
        <v>920.87600000000009</v>
      </c>
      <c r="AG282" s="13" t="str">
        <f>_xlfn.IFNA(IF(AG$3="Productivity",
INDEX('Productivity Dump'!$E$4:$AJ$500,
MATCH($A282,'Productivity Dump'!$A$4:$A$500,0),
MATCH(AG$2,'Productivity Dump'!$E$3:$AJ$3,0)
),
IF(AG$3="Attendance",
INDEX('Attendance Dump'!$E$2:$AI$400,
MATCH($A282,'Attendance Dump'!$B$2:$B$400,0),
MATCH(AG$2,'Attendance Dump'!$E$1:$AI$1,0)
),
INDEX('Active Hour''s Dump'!$D$3:$AH$337,
MATCH($C282,'Active Hour''s Dump'!$A$3:$A$337,0),
MATCH(AG$2,'Active Hour''s Dump'!$D$2:$AH$2,0)
))),"")</f>
        <v>P</v>
      </c>
      <c r="AH282" s="54">
        <f>_xlfn.IFNA(IF(AH$3="Productivity",
INDEX('Productivity Dump'!$E$4:$AJ$500,
MATCH($A282,'Productivity Dump'!$A$4:$A$500,0),
MATCH(AH$2,'Productivity Dump'!$E$3:$AJ$3,0)
),
IF(AH$3="Attendance",
INDEX('Attendance Dump'!$E$2:$AI$400,
MATCH($A282,'Attendance Dump'!$B$2:$B$400,0),
MATCH(AH$2,'Attendance Dump'!$E$1:$AI$1,0)
),
INDEX('Active Hour''s Dump'!$D$3:$AH$337,
MATCH($C282,'Active Hour''s Dump'!$A$3:$A$337,0),
MATCH(AH$2,'Active Hour''s Dump'!$D$2:$AH$2,0)
))),"")</f>
        <v>10.6666666666667</v>
      </c>
      <c r="AI282" s="13">
        <f>_xlfn.IFNA(IF(AI$3="Productivity",
INDEX('Productivity Dump'!$E$4:$AJ$500,
MATCH($A282,'Productivity Dump'!$A$4:$A$500,0),
MATCH(AI$2,'Productivity Dump'!$E$3:$AJ$3,0)
),
IF(AI$3="Attendance",
INDEX('Attendance Dump'!$E$2:$AI$400,
MATCH($A282,'Attendance Dump'!$B$2:$B$400,0),
MATCH(AI$2,'Attendance Dump'!$E$1:$AI$1,0)
),
INDEX('Active Hour''s Dump'!$D$3:$AH$337,
MATCH($C282,'Active Hour''s Dump'!$A$3:$A$337,0),
MATCH(AI$2,'Active Hour''s Dump'!$D$2:$AH$2,0)
))),"")</f>
        <v>922.47500000000002</v>
      </c>
      <c r="AJ282" s="13" t="str">
        <f>_xlfn.IFNA(IF(AJ$3="Productivity",
INDEX('Productivity Dump'!$E$4:$AJ$500,
MATCH($A282,'Productivity Dump'!$A$4:$A$500,0),
MATCH(AJ$2,'Productivity Dump'!$E$3:$AJ$3,0)
),
IF(AJ$3="Attendance",
INDEX('Attendance Dump'!$E$2:$AI$400,
MATCH($A282,'Attendance Dump'!$B$2:$B$400,0),
MATCH(AJ$2,'Attendance Dump'!$E$1:$AI$1,0)
),
INDEX('Active Hour''s Dump'!$D$3:$AH$337,
MATCH($C282,'Active Hour''s Dump'!$A$3:$A$337,0),
MATCH(AJ$2,'Active Hour''s Dump'!$D$2:$AH$2,0)
))),"")</f>
        <v>P</v>
      </c>
      <c r="AK282" s="54">
        <f>_xlfn.IFNA(IF(AK$3="Productivity",
INDEX('Productivity Dump'!$E$4:$AJ$500,
MATCH($A282,'Productivity Dump'!$A$4:$A$500,0),
MATCH(AK$2,'Productivity Dump'!$E$3:$AJ$3,0)
),
IF(AK$3="Attendance",
INDEX('Attendance Dump'!$E$2:$AI$400,
MATCH($A282,'Attendance Dump'!$B$2:$B$400,0),
MATCH(AK$2,'Attendance Dump'!$E$1:$AI$1,0)
),
INDEX('Active Hour''s Dump'!$D$3:$AH$337,
MATCH($C282,'Active Hour''s Dump'!$A$3:$A$337,0),
MATCH(AK$2,'Active Hour''s Dump'!$D$2:$AH$2,0)
))),"")</f>
        <v>9.3333333333333304</v>
      </c>
      <c r="AL282" s="13">
        <f>_xlfn.IFNA(IF(AL$3="Productivity",
INDEX('Productivity Dump'!$E$4:$AJ$500,
MATCH($A282,'Productivity Dump'!$A$4:$A$500,0),
MATCH(AL$2,'Productivity Dump'!$E$3:$AJ$3,0)
),
IF(AL$3="Attendance",
INDEX('Attendance Dump'!$E$2:$AI$400,
MATCH($A282,'Attendance Dump'!$B$2:$B$400,0),
MATCH(AL$2,'Attendance Dump'!$E$1:$AI$1,0)
),
INDEX('Active Hour''s Dump'!$D$3:$AH$337,
MATCH($C282,'Active Hour''s Dump'!$A$3:$A$337,0),
MATCH(AL$2,'Active Hour''s Dump'!$D$2:$AH$2,0)
))),"")</f>
        <v>0</v>
      </c>
      <c r="AM282" s="13" t="str">
        <f>_xlfn.IFNA(IF(AM$3="Productivity",
INDEX('Productivity Dump'!$E$4:$AJ$500,
MATCH($A282,'Productivity Dump'!$A$4:$A$500,0),
MATCH(AM$2,'Productivity Dump'!$E$3:$AJ$3,0)
),
IF(AM$3="Attendance",
INDEX('Attendance Dump'!$E$2:$AI$400,
MATCH($A282,'Attendance Dump'!$B$2:$B$400,0),
MATCH(AM$2,'Attendance Dump'!$E$1:$AI$1,0)
),
INDEX('Active Hour''s Dump'!$D$3:$AH$337,
MATCH($C282,'Active Hour''s Dump'!$A$3:$A$337,0),
MATCH(AM$2,'Active Hour''s Dump'!$D$2:$AH$2,0)
))),"")</f>
        <v>WO</v>
      </c>
      <c r="AN282" s="54">
        <f>_xlfn.IFNA(IF(AN$3="Productivity",
INDEX('Productivity Dump'!$E$4:$AJ$500,
MATCH($A282,'Productivity Dump'!$A$4:$A$500,0),
MATCH(AN$2,'Productivity Dump'!$E$3:$AJ$3,0)
),
IF(AN$3="Attendance",
INDEX('Attendance Dump'!$E$2:$AI$400,
MATCH($A282,'Attendance Dump'!$B$2:$B$400,0),
MATCH(AN$2,'Attendance Dump'!$E$1:$AI$1,0)
),
INDEX('Active Hour''s Dump'!$D$3:$AH$337,
MATCH($C282,'Active Hour''s Dump'!$A$3:$A$337,0),
MATCH(AN$2,'Active Hour''s Dump'!$D$2:$AH$2,0)
))),"")</f>
        <v>0</v>
      </c>
      <c r="AO282" s="13">
        <f>_xlfn.IFNA(IF(AO$3="Productivity",
INDEX('Productivity Dump'!$E$4:$AJ$500,
MATCH($A282,'Productivity Dump'!$A$4:$A$500,0),
MATCH(AO$2,'Productivity Dump'!$E$3:$AJ$3,0)
),
IF(AO$3="Attendance",
INDEX('Attendance Dump'!$E$2:$AI$400,
MATCH($A282,'Attendance Dump'!$B$2:$B$400,0),
MATCH(AO$2,'Attendance Dump'!$E$1:$AI$1,0)
),
INDEX('Active Hour''s Dump'!$D$3:$AH$337,
MATCH($C282,'Active Hour''s Dump'!$A$3:$A$337,0),
MATCH(AO$2,'Active Hour''s Dump'!$D$2:$AH$2,0)
))),"")</f>
        <v>647.80000000000007</v>
      </c>
      <c r="AP282" s="13" t="str">
        <f>_xlfn.IFNA(IF(AP$3="Productivity",
INDEX('Productivity Dump'!$E$4:$AJ$500,
MATCH($A282,'Productivity Dump'!$A$4:$A$500,0),
MATCH(AP$2,'Productivity Dump'!$E$3:$AJ$3,0)
),
IF(AP$3="Attendance",
INDEX('Attendance Dump'!$E$2:$AI$400,
MATCH($A282,'Attendance Dump'!$B$2:$B$400,0),
MATCH(AP$2,'Attendance Dump'!$E$1:$AI$1,0)
),
INDEX('Active Hour''s Dump'!$D$3:$AH$337,
MATCH($C282,'Active Hour''s Dump'!$A$3:$A$337,0),
MATCH(AP$2,'Active Hour''s Dump'!$D$2:$AH$2,0)
))),"")</f>
        <v>P</v>
      </c>
      <c r="AQ282" s="54">
        <f>_xlfn.IFNA(IF(AQ$3="Productivity",
INDEX('Productivity Dump'!$E$4:$AJ$500,
MATCH($A282,'Productivity Dump'!$A$4:$A$500,0),
MATCH(AQ$2,'Productivity Dump'!$E$3:$AJ$3,0)
),
IF(AQ$3="Attendance",
INDEX('Attendance Dump'!$E$2:$AI$400,
MATCH($A282,'Attendance Dump'!$B$2:$B$400,0),
MATCH(AQ$2,'Attendance Dump'!$E$1:$AI$1,0)
),
INDEX('Active Hour''s Dump'!$D$3:$AH$337,
MATCH($C282,'Active Hour''s Dump'!$A$3:$A$337,0),
MATCH(AQ$2,'Active Hour''s Dump'!$D$2:$AH$2,0)
))),"")</f>
        <v>8.75</v>
      </c>
      <c r="AR282" s="13">
        <f>_xlfn.IFNA(IF(AR$3="Productivity",
INDEX('Productivity Dump'!$E$4:$AJ$500,
MATCH($A282,'Productivity Dump'!$A$4:$A$500,0),
MATCH(AR$2,'Productivity Dump'!$E$3:$AJ$3,0)
),
IF(AR$3="Attendance",
INDEX('Attendance Dump'!$E$2:$AI$400,
MATCH($A282,'Attendance Dump'!$B$2:$B$400,0),
MATCH(AR$2,'Attendance Dump'!$E$1:$AI$1,0)
),
INDEX('Active Hour''s Dump'!$D$3:$AH$337,
MATCH($C282,'Active Hour''s Dump'!$A$3:$A$337,0),
MATCH(AR$2,'Active Hour''s Dump'!$D$2:$AH$2,0)
))),"")</f>
        <v>955.61799999999994</v>
      </c>
      <c r="AS282" s="13" t="str">
        <f>_xlfn.IFNA(IF(AS$3="Productivity",
INDEX('Productivity Dump'!$E$4:$AJ$500,
MATCH($A282,'Productivity Dump'!$A$4:$A$500,0),
MATCH(AS$2,'Productivity Dump'!$E$3:$AJ$3,0)
),
IF(AS$3="Attendance",
INDEX('Attendance Dump'!$E$2:$AI$400,
MATCH($A282,'Attendance Dump'!$B$2:$B$400,0),
MATCH(AS$2,'Attendance Dump'!$E$1:$AI$1,0)
),
INDEX('Active Hour''s Dump'!$D$3:$AH$337,
MATCH($C282,'Active Hour''s Dump'!$A$3:$A$337,0),
MATCH(AS$2,'Active Hour''s Dump'!$D$2:$AH$2,0)
))),"")</f>
        <v>P</v>
      </c>
      <c r="AT282" s="54">
        <f>_xlfn.IFNA(IF(AT$3="Productivity",
INDEX('Productivity Dump'!$E$4:$AJ$500,
MATCH($A282,'Productivity Dump'!$A$4:$A$500,0),
MATCH(AT$2,'Productivity Dump'!$E$3:$AJ$3,0)
),
IF(AT$3="Attendance",
INDEX('Attendance Dump'!$E$2:$AI$400,
MATCH($A282,'Attendance Dump'!$B$2:$B$400,0),
MATCH(AT$2,'Attendance Dump'!$E$1:$AI$1,0)
),
INDEX('Active Hour''s Dump'!$D$3:$AH$337,
MATCH($C282,'Active Hour''s Dump'!$A$3:$A$337,0),
MATCH(AT$2,'Active Hour''s Dump'!$D$2:$AH$2,0)
))),"")</f>
        <v>11.6666666666667</v>
      </c>
      <c r="AU282" s="13">
        <f>_xlfn.IFNA(IF(AU$3="Productivity",
INDEX('Productivity Dump'!$E$4:$AJ$500,
MATCH($A282,'Productivity Dump'!$A$4:$A$500,0),
MATCH(AU$2,'Productivity Dump'!$E$3:$AJ$3,0)
),
IF(AU$3="Attendance",
INDEX('Attendance Dump'!$E$2:$AI$400,
MATCH($A282,'Attendance Dump'!$B$2:$B$400,0),
MATCH(AU$2,'Attendance Dump'!$E$1:$AI$1,0)
),
INDEX('Active Hour''s Dump'!$D$3:$AH$337,
MATCH($C282,'Active Hour''s Dump'!$A$3:$A$337,0),
MATCH(AU$2,'Active Hour''s Dump'!$D$2:$AH$2,0)
))),"")</f>
        <v>950.75499999999988</v>
      </c>
      <c r="AV282" s="13" t="str">
        <f>_xlfn.IFNA(IF(AV$3="Productivity",
INDEX('Productivity Dump'!$E$4:$AJ$500,
MATCH($A282,'Productivity Dump'!$A$4:$A$500,0),
MATCH(AV$2,'Productivity Dump'!$E$3:$AJ$3,0)
),
IF(AV$3="Attendance",
INDEX('Attendance Dump'!$E$2:$AI$400,
MATCH($A282,'Attendance Dump'!$B$2:$B$400,0),
MATCH(AV$2,'Attendance Dump'!$E$1:$AI$1,0)
),
INDEX('Active Hour''s Dump'!$D$3:$AH$337,
MATCH($C282,'Active Hour''s Dump'!$A$3:$A$337,0),
MATCH(AV$2,'Active Hour''s Dump'!$D$2:$AH$2,0)
))),"")</f>
        <v>P</v>
      </c>
      <c r="AW282" s="54">
        <f>_xlfn.IFNA(IF(AW$3="Productivity",
INDEX('Productivity Dump'!$E$4:$AJ$500,
MATCH($A282,'Productivity Dump'!$A$4:$A$500,0),
MATCH(AW$2,'Productivity Dump'!$E$3:$AJ$3,0)
),
IF(AW$3="Attendance",
INDEX('Attendance Dump'!$E$2:$AI$400,
MATCH($A282,'Attendance Dump'!$B$2:$B$400,0),
MATCH(AW$2,'Attendance Dump'!$E$1:$AI$1,0)
),
INDEX('Active Hour''s Dump'!$D$3:$AH$337,
MATCH($C282,'Active Hour''s Dump'!$A$3:$A$337,0),
MATCH(AW$2,'Active Hour''s Dump'!$D$2:$AH$2,0)
))),"")</f>
        <v>11.5833333333333</v>
      </c>
      <c r="AX282" s="13">
        <f>_xlfn.IFNA(IF(AX$3="Productivity",
INDEX('Productivity Dump'!$E$4:$AJ$500,
MATCH($A282,'Productivity Dump'!$A$4:$A$500,0),
MATCH(AX$2,'Productivity Dump'!$E$3:$AJ$3,0)
),
IF(AX$3="Attendance",
INDEX('Attendance Dump'!$E$2:$AI$400,
MATCH($A282,'Attendance Dump'!$B$2:$B$400,0),
MATCH(AX$2,'Attendance Dump'!$E$1:$AI$1,0)
),
INDEX('Active Hour''s Dump'!$D$3:$AH$337,
MATCH($C282,'Active Hour''s Dump'!$A$3:$A$337,0),
MATCH(AX$2,'Active Hour''s Dump'!$D$2:$AH$2,0)
))),"")</f>
        <v>900.72500000000002</v>
      </c>
      <c r="AY282" s="13" t="str">
        <f>_xlfn.IFNA(IF(AY$3="Productivity",
INDEX('Productivity Dump'!$E$4:$AJ$500,
MATCH($A282,'Productivity Dump'!$A$4:$A$500,0),
MATCH(AY$2,'Productivity Dump'!$E$3:$AJ$3,0)
),
IF(AY$3="Attendance",
INDEX('Attendance Dump'!$E$2:$AI$400,
MATCH($A282,'Attendance Dump'!$B$2:$B$400,0),
MATCH(AY$2,'Attendance Dump'!$E$1:$AI$1,0)
),
INDEX('Active Hour''s Dump'!$D$3:$AH$337,
MATCH($C282,'Active Hour''s Dump'!$A$3:$A$337,0),
MATCH(AY$2,'Active Hour''s Dump'!$D$2:$AH$2,0)
))),"")</f>
        <v>P</v>
      </c>
      <c r="AZ282" s="54">
        <f>_xlfn.IFNA(IF(AZ$3="Productivity",
INDEX('Productivity Dump'!$E$4:$AJ$500,
MATCH($A282,'Productivity Dump'!$A$4:$A$500,0),
MATCH(AZ$2,'Productivity Dump'!$E$3:$AJ$3,0)
),
IF(AZ$3="Attendance",
INDEX('Attendance Dump'!$E$2:$AI$400,
MATCH($A282,'Attendance Dump'!$B$2:$B$400,0),
MATCH(AZ$2,'Attendance Dump'!$E$1:$AI$1,0)
),
INDEX('Active Hour''s Dump'!$D$3:$AH$337,
MATCH($C282,'Active Hour''s Dump'!$A$3:$A$337,0),
MATCH(AZ$2,'Active Hour''s Dump'!$D$2:$AH$2,0)
))),"")</f>
        <v>10.9166666666667</v>
      </c>
      <c r="BA282" s="13">
        <f>_xlfn.IFNA(IF(BA$3="Productivity",
INDEX('Productivity Dump'!$E$4:$AJ$500,
MATCH($A282,'Productivity Dump'!$A$4:$A$500,0),
MATCH(BA$2,'Productivity Dump'!$E$3:$AJ$3,0)
),
IF(BA$3="Attendance",
INDEX('Attendance Dump'!$E$2:$AI$400,
MATCH($A282,'Attendance Dump'!$B$2:$B$400,0),
MATCH(BA$2,'Attendance Dump'!$E$1:$AI$1,0)
),
INDEX('Active Hour''s Dump'!$D$3:$AH$337,
MATCH($C282,'Active Hour''s Dump'!$A$3:$A$337,0),
MATCH(BA$2,'Active Hour''s Dump'!$D$2:$AH$2,0)
))),"")</f>
        <v>905.00999999999988</v>
      </c>
      <c r="BB282" s="13" t="str">
        <f>_xlfn.IFNA(IF(BB$3="Productivity",
INDEX('Productivity Dump'!$E$4:$AJ$500,
MATCH($A282,'Productivity Dump'!$A$4:$A$500,0),
MATCH(BB$2,'Productivity Dump'!$E$3:$AJ$3,0)
),
IF(BB$3="Attendance",
INDEX('Attendance Dump'!$E$2:$AI$400,
MATCH($A282,'Attendance Dump'!$B$2:$B$400,0),
MATCH(BB$2,'Attendance Dump'!$E$1:$AI$1,0)
),
INDEX('Active Hour''s Dump'!$D$3:$AH$337,
MATCH($C282,'Active Hour''s Dump'!$A$3:$A$337,0),
MATCH(BB$2,'Active Hour''s Dump'!$D$2:$AH$2,0)
))),"")</f>
        <v>P</v>
      </c>
      <c r="BC282" s="54">
        <f>_xlfn.IFNA(IF(BC$3="Productivity",
INDEX('Productivity Dump'!$E$4:$AJ$500,
MATCH($A282,'Productivity Dump'!$A$4:$A$500,0),
MATCH(BC$2,'Productivity Dump'!$E$3:$AJ$3,0)
),
IF(BC$3="Attendance",
INDEX('Attendance Dump'!$E$2:$AI$400,
MATCH($A282,'Attendance Dump'!$B$2:$B$400,0),
MATCH(BC$2,'Attendance Dump'!$E$1:$AI$1,0)
),
INDEX('Active Hour''s Dump'!$D$3:$AH$337,
MATCH($C282,'Active Hour''s Dump'!$A$3:$A$337,0),
MATCH(BC$2,'Active Hour''s Dump'!$D$2:$AH$2,0)
))),"")</f>
        <v>11.3333333333333</v>
      </c>
      <c r="BD282" s="13">
        <f>_xlfn.IFNA(IF(BD$3="Productivity",
INDEX('Productivity Dump'!$E$4:$AJ$500,
MATCH($A282,'Productivity Dump'!$A$4:$A$500,0),
MATCH(BD$2,'Productivity Dump'!$E$3:$AJ$3,0)
),
IF(BD$3="Attendance",
INDEX('Attendance Dump'!$E$2:$AI$400,
MATCH($A282,'Attendance Dump'!$B$2:$B$400,0),
MATCH(BD$2,'Attendance Dump'!$E$1:$AI$1,0)
),
INDEX('Active Hour''s Dump'!$D$3:$AH$337,
MATCH($C282,'Active Hour''s Dump'!$A$3:$A$337,0),
MATCH(BD$2,'Active Hour''s Dump'!$D$2:$AH$2,0)
))),"")</f>
        <v>498.077</v>
      </c>
      <c r="BE282" s="13" t="str">
        <f>_xlfn.IFNA(IF(BE$3="Productivity",
INDEX('Productivity Dump'!$E$4:$AJ$500,
MATCH($A282,'Productivity Dump'!$A$4:$A$500,0),
MATCH(BE$2,'Productivity Dump'!$E$3:$AJ$3,0)
),
IF(BE$3="Attendance",
INDEX('Attendance Dump'!$E$2:$AI$400,
MATCH($A282,'Attendance Dump'!$B$2:$B$400,0),
MATCH(BE$2,'Attendance Dump'!$E$1:$AI$1,0)
),
INDEX('Active Hour''s Dump'!$D$3:$AH$337,
MATCH($C282,'Active Hour''s Dump'!$A$3:$A$337,0),
MATCH(BE$2,'Active Hour''s Dump'!$D$2:$AH$2,0)
))),"")</f>
        <v>P</v>
      </c>
      <c r="BF282" s="54">
        <f>_xlfn.IFNA(IF(BF$3="Productivity",
INDEX('Productivity Dump'!$E$4:$AJ$500,
MATCH($A282,'Productivity Dump'!$A$4:$A$500,0),
MATCH(BF$2,'Productivity Dump'!$E$3:$AJ$3,0)
),
IF(BF$3="Attendance",
INDEX('Attendance Dump'!$E$2:$AI$400,
MATCH($A282,'Attendance Dump'!$B$2:$B$400,0),
MATCH(BF$2,'Attendance Dump'!$E$1:$AI$1,0)
),
INDEX('Active Hour''s Dump'!$D$3:$AH$337,
MATCH($C282,'Active Hour''s Dump'!$A$3:$A$337,0),
MATCH(BF$2,'Active Hour''s Dump'!$D$2:$AH$2,0)
))),"")</f>
        <v>7.0833333333333304</v>
      </c>
      <c r="BG282" s="13">
        <f>_xlfn.IFNA(IF(BG$3="Productivity",
INDEX('Productivity Dump'!$E$4:$AJ$500,
MATCH($A282,'Productivity Dump'!$A$4:$A$500,0),
MATCH(BG$2,'Productivity Dump'!$E$3:$AJ$3,0)
),
IF(BG$3="Attendance",
INDEX('Attendance Dump'!$E$2:$AI$400,
MATCH($A282,'Attendance Dump'!$B$2:$B$400,0),
MATCH(BG$2,'Attendance Dump'!$E$1:$AI$1,0)
),
INDEX('Active Hour''s Dump'!$D$3:$AH$337,
MATCH($C282,'Active Hour''s Dump'!$A$3:$A$337,0),
MATCH(BG$2,'Active Hour''s Dump'!$D$2:$AH$2,0)
))),"")</f>
        <v>0</v>
      </c>
      <c r="BH282" s="13" t="str">
        <f>_xlfn.IFNA(IF(BH$3="Productivity",
INDEX('Productivity Dump'!$E$4:$AJ$500,
MATCH($A282,'Productivity Dump'!$A$4:$A$500,0),
MATCH(BH$2,'Productivity Dump'!$E$3:$AJ$3,0)
),
IF(BH$3="Attendance",
INDEX('Attendance Dump'!$E$2:$AI$400,
MATCH($A282,'Attendance Dump'!$B$2:$B$400,0),
MATCH(BH$2,'Attendance Dump'!$E$1:$AI$1,0)
),
INDEX('Active Hour''s Dump'!$D$3:$AH$337,
MATCH($C282,'Active Hour''s Dump'!$A$3:$A$337,0),
MATCH(BH$2,'Active Hour''s Dump'!$D$2:$AH$2,0)
))),"")</f>
        <v>WO</v>
      </c>
      <c r="BI282" s="54">
        <f>_xlfn.IFNA(IF(BI$3="Productivity",
INDEX('Productivity Dump'!$E$4:$AJ$500,
MATCH($A282,'Productivity Dump'!$A$4:$A$500,0),
MATCH(BI$2,'Productivity Dump'!$E$3:$AJ$3,0)
),
IF(BI$3="Attendance",
INDEX('Attendance Dump'!$E$2:$AI$400,
MATCH($A282,'Attendance Dump'!$B$2:$B$400,0),
MATCH(BI$2,'Attendance Dump'!$E$1:$AI$1,0)
),
INDEX('Active Hour''s Dump'!$D$3:$AH$337,
MATCH($C282,'Active Hour''s Dump'!$A$3:$A$337,0),
MATCH(BI$2,'Active Hour''s Dump'!$D$2:$AH$2,0)
))),"")</f>
        <v>0</v>
      </c>
      <c r="BJ282" s="13">
        <f>_xlfn.IFNA(IF(BJ$3="Productivity",
INDEX('Productivity Dump'!$E$4:$AJ$500,
MATCH($A282,'Productivity Dump'!$A$4:$A$500,0),
MATCH(BJ$2,'Productivity Dump'!$E$3:$AJ$3,0)
),
IF(BJ$3="Attendance",
INDEX('Attendance Dump'!$E$2:$AI$400,
MATCH($A282,'Attendance Dump'!$B$2:$B$400,0),
MATCH(BJ$2,'Attendance Dump'!$E$1:$AI$1,0)
),
INDEX('Active Hour''s Dump'!$D$3:$AH$337,
MATCH($C282,'Active Hour''s Dump'!$A$3:$A$337,0),
MATCH(BJ$2,'Active Hour''s Dump'!$D$2:$AH$2,0)
))),"")</f>
        <v>633.29499999999973</v>
      </c>
      <c r="BK282" s="13" t="str">
        <f>_xlfn.IFNA(IF(BK$3="Productivity",
INDEX('Productivity Dump'!$E$4:$AJ$500,
MATCH($A282,'Productivity Dump'!$A$4:$A$500,0),
MATCH(BK$2,'Productivity Dump'!$E$3:$AJ$3,0)
),
IF(BK$3="Attendance",
INDEX('Attendance Dump'!$E$2:$AI$400,
MATCH($A282,'Attendance Dump'!$B$2:$B$400,0),
MATCH(BK$2,'Attendance Dump'!$E$1:$AI$1,0)
),
INDEX('Active Hour''s Dump'!$D$3:$AH$337,
MATCH($C282,'Active Hour''s Dump'!$A$3:$A$337,0),
MATCH(BK$2,'Active Hour''s Dump'!$D$2:$AH$2,0)
))),"")</f>
        <v>P</v>
      </c>
      <c r="BL282" s="54">
        <f>_xlfn.IFNA(IF(BL$3="Productivity",
INDEX('Productivity Dump'!$E$4:$AJ$500,
MATCH($A282,'Productivity Dump'!$A$4:$A$500,0),
MATCH(BL$2,'Productivity Dump'!$E$3:$AJ$3,0)
),
IF(BL$3="Attendance",
INDEX('Attendance Dump'!$E$2:$AI$400,
MATCH($A282,'Attendance Dump'!$B$2:$B$400,0),
MATCH(BL$2,'Attendance Dump'!$E$1:$AI$1,0)
),
INDEX('Active Hour''s Dump'!$D$3:$AH$337,
MATCH($C282,'Active Hour''s Dump'!$A$3:$A$337,0),
MATCH(BL$2,'Active Hour''s Dump'!$D$2:$AH$2,0)
))),"")</f>
        <v>7.25</v>
      </c>
      <c r="BM282" s="13">
        <f>_xlfn.IFNA(IF(BM$3="Productivity",
INDEX('Productivity Dump'!$E$4:$AJ$500,
MATCH($A282,'Productivity Dump'!$A$4:$A$500,0),
MATCH(BM$2,'Productivity Dump'!$E$3:$AJ$3,0)
),
IF(BM$3="Attendance",
INDEX('Attendance Dump'!$E$2:$AI$400,
MATCH($A282,'Attendance Dump'!$B$2:$B$400,0),
MATCH(BM$2,'Attendance Dump'!$E$1:$AI$1,0)
),
INDEX('Active Hour''s Dump'!$D$3:$AH$337,
MATCH($C282,'Active Hour''s Dump'!$A$3:$A$337,0),
MATCH(BM$2,'Active Hour''s Dump'!$D$2:$AH$2,0)
))),"")</f>
        <v>923.76700000000017</v>
      </c>
      <c r="BN282" s="13" t="str">
        <f>_xlfn.IFNA(IF(BN$3="Productivity",
INDEX('Productivity Dump'!$E$4:$AJ$500,
MATCH($A282,'Productivity Dump'!$A$4:$A$500,0),
MATCH(BN$2,'Productivity Dump'!$E$3:$AJ$3,0)
),
IF(BN$3="Attendance",
INDEX('Attendance Dump'!$E$2:$AI$400,
MATCH($A282,'Attendance Dump'!$B$2:$B$400,0),
MATCH(BN$2,'Attendance Dump'!$E$1:$AI$1,0)
),
INDEX('Active Hour''s Dump'!$D$3:$AH$337,
MATCH($C282,'Active Hour''s Dump'!$A$3:$A$337,0),
MATCH(BN$2,'Active Hour''s Dump'!$D$2:$AH$2,0)
))),"")</f>
        <v>P</v>
      </c>
      <c r="BO282" s="54">
        <f>_xlfn.IFNA(IF(BO$3="Productivity",
INDEX('Productivity Dump'!$E$4:$AJ$500,
MATCH($A282,'Productivity Dump'!$A$4:$A$500,0),
MATCH(BO$2,'Productivity Dump'!$E$3:$AJ$3,0)
),
IF(BO$3="Attendance",
INDEX('Attendance Dump'!$E$2:$AI$400,
MATCH($A282,'Attendance Dump'!$B$2:$B$400,0),
MATCH(BO$2,'Attendance Dump'!$E$1:$AI$1,0)
),
INDEX('Active Hour''s Dump'!$D$3:$AH$337,
MATCH($C282,'Active Hour''s Dump'!$A$3:$A$337,0),
MATCH(BO$2,'Active Hour''s Dump'!$D$2:$AH$2,0)
))),"")</f>
        <v>10.6666666666667</v>
      </c>
      <c r="BP282" s="13">
        <f>_xlfn.IFNA(IF(BP$3="Productivity",
INDEX('Productivity Dump'!$E$4:$AJ$500,
MATCH($A282,'Productivity Dump'!$A$4:$A$500,0),
MATCH(BP$2,'Productivity Dump'!$E$3:$AJ$3,0)
),
IF(BP$3="Attendance",
INDEX('Attendance Dump'!$E$2:$AI$400,
MATCH($A282,'Attendance Dump'!$B$2:$B$400,0),
MATCH(BP$2,'Attendance Dump'!$E$1:$AI$1,0)
),
INDEX('Active Hour''s Dump'!$D$3:$AH$337,
MATCH($C282,'Active Hour''s Dump'!$A$3:$A$337,0),
MATCH(BP$2,'Active Hour''s Dump'!$D$2:$AH$2,0)
))),"")</f>
        <v>913.56700000000001</v>
      </c>
      <c r="BQ282" s="13" t="str">
        <f>_xlfn.IFNA(IF(BQ$3="Productivity",
INDEX('Productivity Dump'!$E$4:$AJ$500,
MATCH($A282,'Productivity Dump'!$A$4:$A$500,0),
MATCH(BQ$2,'Productivity Dump'!$E$3:$AJ$3,0)
),
IF(BQ$3="Attendance",
INDEX('Attendance Dump'!$E$2:$AI$400,
MATCH($A282,'Attendance Dump'!$B$2:$B$400,0),
MATCH(BQ$2,'Attendance Dump'!$E$1:$AI$1,0)
),
INDEX('Active Hour''s Dump'!$D$3:$AH$337,
MATCH($C282,'Active Hour''s Dump'!$A$3:$A$337,0),
MATCH(BQ$2,'Active Hour''s Dump'!$D$2:$AH$2,0)
))),"")</f>
        <v>P</v>
      </c>
      <c r="BR282" s="54">
        <f>_xlfn.IFNA(IF(BR$3="Productivity",
INDEX('Productivity Dump'!$E$4:$AJ$500,
MATCH($A282,'Productivity Dump'!$A$4:$A$500,0),
MATCH(BR$2,'Productivity Dump'!$E$3:$AJ$3,0)
),
IF(BR$3="Attendance",
INDEX('Attendance Dump'!$E$2:$AI$400,
MATCH($A282,'Attendance Dump'!$B$2:$B$400,0),
MATCH(BR$2,'Attendance Dump'!$E$1:$AI$1,0)
),
INDEX('Active Hour''s Dump'!$D$3:$AH$337,
MATCH($C282,'Active Hour''s Dump'!$A$3:$A$337,0),
MATCH(BR$2,'Active Hour''s Dump'!$D$2:$AH$2,0)
))),"")</f>
        <v>9.9166666666666696</v>
      </c>
      <c r="BS282" s="13">
        <f>_xlfn.IFNA(IF(BS$3="Productivity",
INDEX('Productivity Dump'!$E$4:$AJ$500,
MATCH($A282,'Productivity Dump'!$A$4:$A$500,0),
MATCH(BS$2,'Productivity Dump'!$E$3:$AJ$3,0)
),
IF(BS$3="Attendance",
INDEX('Attendance Dump'!$E$2:$AI$400,
MATCH($A282,'Attendance Dump'!$B$2:$B$400,0),
MATCH(BS$2,'Attendance Dump'!$E$1:$AI$1,0)
),
INDEX('Active Hour''s Dump'!$D$3:$AH$337,
MATCH($C282,'Active Hour''s Dump'!$A$3:$A$337,0),
MATCH(BS$2,'Active Hour''s Dump'!$D$2:$AH$2,0)
))),"")</f>
        <v>913.73500000000013</v>
      </c>
      <c r="BT282" s="13" t="str">
        <f>_xlfn.IFNA(IF(BT$3="Productivity",
INDEX('Productivity Dump'!$E$4:$AJ$500,
MATCH($A282,'Productivity Dump'!$A$4:$A$500,0),
MATCH(BT$2,'Productivity Dump'!$E$3:$AJ$3,0)
),
IF(BT$3="Attendance",
INDEX('Attendance Dump'!$E$2:$AI$400,
MATCH($A282,'Attendance Dump'!$B$2:$B$400,0),
MATCH(BT$2,'Attendance Dump'!$E$1:$AI$1,0)
),
INDEX('Active Hour''s Dump'!$D$3:$AH$337,
MATCH($C282,'Active Hour''s Dump'!$A$3:$A$337,0),
MATCH(BT$2,'Active Hour''s Dump'!$D$2:$AH$2,0)
))),"")</f>
        <v>H(P)</v>
      </c>
      <c r="BU282" s="54">
        <f>_xlfn.IFNA(IF(BU$3="Productivity",
INDEX('Productivity Dump'!$E$4:$AJ$500,
MATCH($A282,'Productivity Dump'!$A$4:$A$500,0),
MATCH(BU$2,'Productivity Dump'!$E$3:$AJ$3,0)
),
IF(BU$3="Attendance",
INDEX('Attendance Dump'!$E$2:$AI$400,
MATCH($A282,'Attendance Dump'!$B$2:$B$400,0),
MATCH(BU$2,'Attendance Dump'!$E$1:$AI$1,0)
),
INDEX('Active Hour''s Dump'!$D$3:$AH$337,
MATCH($C282,'Active Hour''s Dump'!$A$3:$A$337,0),
MATCH(BU$2,'Active Hour''s Dump'!$D$2:$AH$2,0)
))),"")</f>
        <v>9.8333333333333304</v>
      </c>
      <c r="BV282" s="13">
        <f>_xlfn.IFNA(IF(BV$3="Productivity",
INDEX('Productivity Dump'!$E$4:$AJ$500,
MATCH($A282,'Productivity Dump'!$A$4:$A$500,0),
MATCH(BV$2,'Productivity Dump'!$E$3:$AJ$3,0)
),
IF(BV$3="Attendance",
INDEX('Attendance Dump'!$E$2:$AI$400,
MATCH($A282,'Attendance Dump'!$B$2:$B$400,0),
MATCH(BV$2,'Attendance Dump'!$E$1:$AI$1,0)
),
INDEX('Active Hour''s Dump'!$D$3:$AH$337,
MATCH($C282,'Active Hour''s Dump'!$A$3:$A$337,0),
MATCH(BV$2,'Active Hour''s Dump'!$D$2:$AH$2,0)
))),"")</f>
        <v>904.59900000000005</v>
      </c>
      <c r="BW282" s="13" t="str">
        <f>_xlfn.IFNA(IF(BW$3="Productivity",
INDEX('Productivity Dump'!$E$4:$AJ$500,
MATCH($A282,'Productivity Dump'!$A$4:$A$500,0),
MATCH(BW$2,'Productivity Dump'!$E$3:$AJ$3,0)
),
IF(BW$3="Attendance",
INDEX('Attendance Dump'!$E$2:$AI$400,
MATCH($A282,'Attendance Dump'!$B$2:$B$400,0),
MATCH(BW$2,'Attendance Dump'!$E$1:$AI$1,0)
),
INDEX('Active Hour''s Dump'!$D$3:$AH$337,
MATCH($C282,'Active Hour''s Dump'!$A$3:$A$337,0),
MATCH(BW$2,'Active Hour''s Dump'!$D$2:$AH$2,0)
))),"")</f>
        <v>P</v>
      </c>
      <c r="BX282" s="54">
        <f>_xlfn.IFNA(IF(BX$3="Productivity",
INDEX('Productivity Dump'!$E$4:$AJ$500,
MATCH($A282,'Productivity Dump'!$A$4:$A$500,0),
MATCH(BX$2,'Productivity Dump'!$E$3:$AJ$3,0)
),
IF(BX$3="Attendance",
INDEX('Attendance Dump'!$E$2:$AI$400,
MATCH($A282,'Attendance Dump'!$B$2:$B$400,0),
MATCH(BX$2,'Attendance Dump'!$E$1:$AI$1,0)
),
INDEX('Active Hour''s Dump'!$D$3:$AH$337,
MATCH($C282,'Active Hour''s Dump'!$A$3:$A$337,0),
MATCH(BX$2,'Active Hour''s Dump'!$D$2:$AH$2,0)
))),"")</f>
        <v>10</v>
      </c>
      <c r="BY282" s="13">
        <f>_xlfn.IFNA(IF(BY$3="Productivity",
INDEX('Productivity Dump'!$E$4:$AJ$500,
MATCH($A282,'Productivity Dump'!$A$4:$A$500,0),
MATCH(BY$2,'Productivity Dump'!$E$3:$AJ$3,0)
),
IF(BY$3="Attendance",
INDEX('Attendance Dump'!$E$2:$AI$400,
MATCH($A282,'Attendance Dump'!$B$2:$B$400,0),
MATCH(BY$2,'Attendance Dump'!$E$1:$AI$1,0)
),
INDEX('Active Hour''s Dump'!$D$3:$AH$337,
MATCH($C282,'Active Hour''s Dump'!$A$3:$A$337,0),
MATCH(BY$2,'Active Hour''s Dump'!$D$2:$AH$2,0)
))),"")</f>
        <v>0</v>
      </c>
      <c r="BZ282" s="13" t="str">
        <f>_xlfn.IFNA(IF(BZ$3="Productivity",
INDEX('Productivity Dump'!$E$4:$AJ$500,
MATCH($A282,'Productivity Dump'!$A$4:$A$500,0),
MATCH(BZ$2,'Productivity Dump'!$E$3:$AJ$3,0)
),
IF(BZ$3="Attendance",
INDEX('Attendance Dump'!$E$2:$AI$400,
MATCH($A282,'Attendance Dump'!$B$2:$B$400,0),
MATCH(BZ$2,'Attendance Dump'!$E$1:$AI$1,0)
),
INDEX('Active Hour''s Dump'!$D$3:$AH$337,
MATCH($C282,'Active Hour''s Dump'!$A$3:$A$337,0),
MATCH(BZ$2,'Active Hour''s Dump'!$D$2:$AH$2,0)
))),"")</f>
        <v>P</v>
      </c>
      <c r="CA282" s="54">
        <f>_xlfn.IFNA(IF(CA$3="Productivity",
INDEX('Productivity Dump'!$E$4:$AJ$500,
MATCH($A282,'Productivity Dump'!$A$4:$A$500,0),
MATCH(CA$2,'Productivity Dump'!$E$3:$AJ$3,0)
),
IF(CA$3="Attendance",
INDEX('Attendance Dump'!$E$2:$AI$400,
MATCH($A282,'Attendance Dump'!$B$2:$B$400,0),
MATCH(CA$2,'Attendance Dump'!$E$1:$AI$1,0)
),
INDEX('Active Hour''s Dump'!$D$3:$AH$337,
MATCH($C282,'Active Hour''s Dump'!$A$3:$A$337,0),
MATCH(CA$2,'Active Hour''s Dump'!$D$2:$AH$2,0)
))),"")</f>
        <v>0</v>
      </c>
      <c r="CB282" s="13">
        <f>_xlfn.IFNA(IF(CB$3="Productivity",
INDEX('Productivity Dump'!$E$4:$AJ$500,
MATCH($A282,'Productivity Dump'!$A$4:$A$500,0),
MATCH(CB$2,'Productivity Dump'!$E$3:$AJ$3,0)
),
IF(CB$3="Attendance",
INDEX('Attendance Dump'!$E$2:$AI$400,
MATCH($A282,'Attendance Dump'!$B$2:$B$400,0),
MATCH(CB$2,'Attendance Dump'!$E$1:$AI$1,0)
),
INDEX('Active Hour''s Dump'!$D$3:$AH$337,
MATCH($C282,'Active Hour''s Dump'!$A$3:$A$337,0),
MATCH(CB$2,'Active Hour''s Dump'!$D$2:$AH$2,0)
))),"")</f>
        <v>0</v>
      </c>
      <c r="CC282" s="13" t="str">
        <f>_xlfn.IFNA(IF(CC$3="Productivity",
INDEX('Productivity Dump'!$E$4:$AJ$500,
MATCH($A282,'Productivity Dump'!$A$4:$A$500,0),
MATCH(CC$2,'Productivity Dump'!$E$3:$AJ$3,0)
),
IF(CC$3="Attendance",
INDEX('Attendance Dump'!$E$2:$AI$400,
MATCH($A282,'Attendance Dump'!$B$2:$B$400,0),
MATCH(CC$2,'Attendance Dump'!$E$1:$AI$1,0)
),
INDEX('Active Hour''s Dump'!$D$3:$AH$337,
MATCH($C282,'Active Hour''s Dump'!$A$3:$A$337,0),
MATCH(CC$2,'Active Hour''s Dump'!$D$2:$AH$2,0)
))),"")</f>
        <v>WO</v>
      </c>
      <c r="CD282" s="54">
        <f>_xlfn.IFNA(IF(CD$3="Productivity",
INDEX('Productivity Dump'!$E$4:$AJ$500,
MATCH($A282,'Productivity Dump'!$A$4:$A$500,0),
MATCH(CD$2,'Productivity Dump'!$E$3:$AJ$3,0)
),
IF(CD$3="Attendance",
INDEX('Attendance Dump'!$E$2:$AI$400,
MATCH($A282,'Attendance Dump'!$B$2:$B$400,0),
MATCH(CD$2,'Attendance Dump'!$E$1:$AI$1,0)
),
INDEX('Active Hour''s Dump'!$D$3:$AH$337,
MATCH($C282,'Active Hour''s Dump'!$A$3:$A$337,0),
MATCH(CD$2,'Active Hour''s Dump'!$D$2:$AH$2,0)
))),"")</f>
        <v>0</v>
      </c>
      <c r="CE282" s="13">
        <f>_xlfn.IFNA(IF(CE$3="Productivity",
INDEX('Productivity Dump'!$E$4:$AJ$500,
MATCH($A282,'Productivity Dump'!$A$4:$A$500,0),
MATCH(CE$2,'Productivity Dump'!$E$3:$AJ$3,0)
),
IF(CE$3="Attendance",
INDEX('Attendance Dump'!$E$2:$AI$400,
MATCH($A282,'Attendance Dump'!$B$2:$B$400,0),
MATCH(CE$2,'Attendance Dump'!$E$1:$AI$1,0)
),
INDEX('Active Hour''s Dump'!$D$3:$AH$337,
MATCH($C282,'Active Hour''s Dump'!$A$3:$A$337,0),
MATCH(CE$2,'Active Hour''s Dump'!$D$2:$AH$2,0)
))),"")</f>
        <v>652.47500000000002</v>
      </c>
      <c r="CF282" s="13" t="str">
        <f>_xlfn.IFNA(IF(CF$3="Productivity",
INDEX('Productivity Dump'!$E$4:$AJ$500,
MATCH($A282,'Productivity Dump'!$A$4:$A$500,0),
MATCH(CF$2,'Productivity Dump'!$E$3:$AJ$3,0)
),
IF(CF$3="Attendance",
INDEX('Attendance Dump'!$E$2:$AI$400,
MATCH($A282,'Attendance Dump'!$B$2:$B$400,0),
MATCH(CF$2,'Attendance Dump'!$E$1:$AI$1,0)
),
INDEX('Active Hour''s Dump'!$D$3:$AH$337,
MATCH($C282,'Active Hour''s Dump'!$A$3:$A$337,0),
MATCH(CF$2,'Active Hour''s Dump'!$D$2:$AH$2,0)
))),"")</f>
        <v>P</v>
      </c>
      <c r="CG282" s="54">
        <f>_xlfn.IFNA(IF(CG$3="Productivity",
INDEX('Productivity Dump'!$E$4:$AJ$500,
MATCH($A282,'Productivity Dump'!$A$4:$A$500,0),
MATCH(CG$2,'Productivity Dump'!$E$3:$AJ$3,0)
),
IF(CG$3="Attendance",
INDEX('Attendance Dump'!$E$2:$AI$400,
MATCH($A282,'Attendance Dump'!$B$2:$B$400,0),
MATCH(CG$2,'Attendance Dump'!$E$1:$AI$1,0)
),
INDEX('Active Hour''s Dump'!$D$3:$AH$337,
MATCH($C282,'Active Hour''s Dump'!$A$3:$A$337,0),
MATCH(CG$2,'Active Hour''s Dump'!$D$2:$AH$2,0)
))),"")</f>
        <v>6.4166666666666696</v>
      </c>
      <c r="CH282" s="13">
        <f>_xlfn.IFNA(IF(CH$3="Productivity",
INDEX('Productivity Dump'!$E$4:$AJ$500,
MATCH($A282,'Productivity Dump'!$A$4:$A$500,0),
MATCH(CH$2,'Productivity Dump'!$E$3:$AJ$3,0)
),
IF(CH$3="Attendance",
INDEX('Attendance Dump'!$E$2:$AI$400,
MATCH($A282,'Attendance Dump'!$B$2:$B$400,0),
MATCH(CH$2,'Attendance Dump'!$E$1:$AI$1,0)
),
INDEX('Active Hour''s Dump'!$D$3:$AH$337,
MATCH($C282,'Active Hour''s Dump'!$A$3:$A$337,0),
MATCH(CH$2,'Active Hour''s Dump'!$D$2:$AH$2,0)
))),"")</f>
        <v>903.5200000000001</v>
      </c>
      <c r="CI282" s="13" t="str">
        <f>_xlfn.IFNA(IF(CI$3="Productivity",
INDEX('Productivity Dump'!$E$4:$AJ$500,
MATCH($A282,'Productivity Dump'!$A$4:$A$500,0),
MATCH(CI$2,'Productivity Dump'!$E$3:$AJ$3,0)
),
IF(CI$3="Attendance",
INDEX('Attendance Dump'!$E$2:$AI$400,
MATCH($A282,'Attendance Dump'!$B$2:$B$400,0),
MATCH(CI$2,'Attendance Dump'!$E$1:$AI$1,0)
),
INDEX('Active Hour''s Dump'!$D$3:$AH$337,
MATCH($C282,'Active Hour''s Dump'!$A$3:$A$337,0),
MATCH(CI$2,'Active Hour''s Dump'!$D$2:$AH$2,0)
))),"")</f>
        <v>P</v>
      </c>
      <c r="CJ282" s="54">
        <f>_xlfn.IFNA(IF(CJ$3="Productivity",
INDEX('Productivity Dump'!$E$4:$AJ$500,
MATCH($A282,'Productivity Dump'!$A$4:$A$500,0),
MATCH(CJ$2,'Productivity Dump'!$E$3:$AJ$3,0)
),
IF(CJ$3="Attendance",
INDEX('Attendance Dump'!$E$2:$AI$400,
MATCH($A282,'Attendance Dump'!$B$2:$B$400,0),
MATCH(CJ$2,'Attendance Dump'!$E$1:$AI$1,0)
),
INDEX('Active Hour''s Dump'!$D$3:$AH$337,
MATCH($C282,'Active Hour''s Dump'!$A$3:$A$337,0),
MATCH(CJ$2,'Active Hour''s Dump'!$D$2:$AH$2,0)
))),"")</f>
        <v>9.5</v>
      </c>
      <c r="CK282" s="13">
        <f>_xlfn.IFNA(IF(CK$3="Productivity",
INDEX('Productivity Dump'!$E$4:$AJ$500,
MATCH($A282,'Productivity Dump'!$A$4:$A$500,0),
MATCH(CK$2,'Productivity Dump'!$E$3:$AJ$3,0)
),
IF(CK$3="Attendance",
INDEX('Attendance Dump'!$E$2:$AI$400,
MATCH($A282,'Attendance Dump'!$B$2:$B$400,0),
MATCH(CK$2,'Attendance Dump'!$E$1:$AI$1,0)
),
INDEX('Active Hour''s Dump'!$D$3:$AH$337,
MATCH($C282,'Active Hour''s Dump'!$A$3:$A$337,0),
MATCH(CK$2,'Active Hour''s Dump'!$D$2:$AH$2,0)
))),"")</f>
        <v>903.33900000000006</v>
      </c>
      <c r="CL282" s="13" t="str">
        <f>_xlfn.IFNA(IF(CL$3="Productivity",
INDEX('Productivity Dump'!$E$4:$AJ$500,
MATCH($A282,'Productivity Dump'!$A$4:$A$500,0),
MATCH(CL$2,'Productivity Dump'!$E$3:$AJ$3,0)
),
IF(CL$3="Attendance",
INDEX('Attendance Dump'!$E$2:$AI$400,
MATCH($A282,'Attendance Dump'!$B$2:$B$400,0),
MATCH(CL$2,'Attendance Dump'!$E$1:$AI$1,0)
),
INDEX('Active Hour''s Dump'!$D$3:$AH$337,
MATCH($C282,'Active Hour''s Dump'!$A$3:$A$337,0),
MATCH(CL$2,'Active Hour''s Dump'!$D$2:$AH$2,0)
))),"")</f>
        <v>P</v>
      </c>
      <c r="CM282" s="54">
        <f>_xlfn.IFNA(IF(CM$3="Productivity",
INDEX('Productivity Dump'!$E$4:$AJ$500,
MATCH($A282,'Productivity Dump'!$A$4:$A$500,0),
MATCH(CM$2,'Productivity Dump'!$E$3:$AJ$3,0)
),
IF(CM$3="Attendance",
INDEX('Attendance Dump'!$E$2:$AI$400,
MATCH($A282,'Attendance Dump'!$B$2:$B$400,0),
MATCH(CM$2,'Attendance Dump'!$E$1:$AI$1,0)
),
INDEX('Active Hour''s Dump'!$D$3:$AH$337,
MATCH($C282,'Active Hour''s Dump'!$A$3:$A$337,0),
MATCH(CM$2,'Active Hour''s Dump'!$D$2:$AH$2,0)
))),"")</f>
        <v>9.8333333333333304</v>
      </c>
      <c r="CN282" s="13">
        <f>_xlfn.IFNA(IF(CN$3="Productivity",
INDEX('Productivity Dump'!$E$4:$AJ$500,
MATCH($A282,'Productivity Dump'!$A$4:$A$500,0),
MATCH(CN$2,'Productivity Dump'!$E$3:$AJ$3,0)
),
IF(CN$3="Attendance",
INDEX('Attendance Dump'!$E$2:$AI$400,
MATCH($A282,'Attendance Dump'!$B$2:$B$400,0),
MATCH(CN$2,'Attendance Dump'!$E$1:$AI$1,0)
),
INDEX('Active Hour''s Dump'!$D$3:$AH$337,
MATCH($C282,'Active Hour''s Dump'!$A$3:$A$337,0),
MATCH(CN$2,'Active Hour''s Dump'!$D$2:$AH$2,0)
))),"")</f>
        <v>0</v>
      </c>
      <c r="CO282" s="13">
        <f>_xlfn.IFNA(IF(CO$3="Productivity",
INDEX('Productivity Dump'!$E$4:$AJ$500,
MATCH($A282,'Productivity Dump'!$A$4:$A$500,0),
MATCH(CO$2,'Productivity Dump'!$E$3:$AJ$3,0)
),
IF(CO$3="Attendance",
INDEX('Attendance Dump'!$E$2:$AI$400,
MATCH($A282,'Attendance Dump'!$B$2:$B$400,0),
MATCH(CO$2,'Attendance Dump'!$E$1:$AI$1,0)
),
INDEX('Active Hour''s Dump'!$D$3:$AH$337,
MATCH($C282,'Active Hour''s Dump'!$A$3:$A$337,0),
MATCH(CO$2,'Active Hour''s Dump'!$D$2:$AH$2,0)
))),"")</f>
        <v>0</v>
      </c>
      <c r="CP282" s="54">
        <f>_xlfn.IFNA(IF(CP$3="Productivity",
INDEX('Productivity Dump'!$E$4:$AJ$500,
MATCH($A282,'Productivity Dump'!$A$4:$A$500,0),
MATCH(CP$2,'Productivity Dump'!$E$3:$AJ$3,0)
),
IF(CP$3="Attendance",
INDEX('Attendance Dump'!$E$2:$AI$400,
MATCH($A282,'Attendance Dump'!$B$2:$B$400,0),
MATCH(CP$2,'Attendance Dump'!$E$1:$AI$1,0)
),
INDEX('Active Hour''s Dump'!$D$3:$AH$337,
MATCH($C282,'Active Hour''s Dump'!$A$3:$A$337,0),
MATCH(CP$2,'Active Hour''s Dump'!$D$2:$AH$2,0)
))),"")</f>
        <v>0</v>
      </c>
      <c r="CQ282" s="13">
        <f>_xlfn.IFNA(IF(CQ$3="Productivity",
INDEX('Productivity Dump'!$E$4:$AJ$500,
MATCH($A282,'Productivity Dump'!$A$4:$A$500,0),
MATCH(CQ$2,'Productivity Dump'!$E$3:$AJ$3,0)
),
IF(CQ$3="Attendance",
INDEX('Attendance Dump'!$E$2:$AI$400,
MATCH($A282,'Attendance Dump'!$B$2:$B$400,0),
MATCH(CQ$2,'Attendance Dump'!$E$1:$AI$1,0)
),
INDEX('Active Hour''s Dump'!$D$3:$AH$337,
MATCH($C282,'Active Hour''s Dump'!$A$3:$A$337,0),
MATCH(CQ$2,'Active Hour''s Dump'!$D$2:$AH$2,0)
))),"")</f>
        <v>0</v>
      </c>
      <c r="CR282" s="13">
        <f>_xlfn.IFNA(IF(CR$3="Productivity",
INDEX('Productivity Dump'!$E$4:$AJ$500,
MATCH($A282,'Productivity Dump'!$A$4:$A$500,0),
MATCH(CR$2,'Productivity Dump'!$E$3:$AJ$3,0)
),
IF(CR$3="Attendance",
INDEX('Attendance Dump'!$E$2:$AI$400,
MATCH($A282,'Attendance Dump'!$B$2:$B$400,0),
MATCH(CR$2,'Attendance Dump'!$E$1:$AI$1,0)
),
INDEX('Active Hour''s Dump'!$D$3:$AH$337,
MATCH($C282,'Active Hour''s Dump'!$A$3:$A$337,0),
MATCH(CR$2,'Active Hour''s Dump'!$D$2:$AH$2,0)
))),"")</f>
        <v>0</v>
      </c>
      <c r="CS282" s="54">
        <f>_xlfn.IFNA(IF(CS$3="Productivity",
INDEX('Productivity Dump'!$E$4:$AJ$500,
MATCH($A282,'Productivity Dump'!$A$4:$A$500,0),
MATCH(CS$2,'Productivity Dump'!$E$3:$AJ$3,0)
),
IF(CS$3="Attendance",
INDEX('Attendance Dump'!$E$2:$AI$400,
MATCH($A282,'Attendance Dump'!$B$2:$B$400,0),
MATCH(CS$2,'Attendance Dump'!$E$1:$AI$1,0)
),
INDEX('Active Hour''s Dump'!$D$3:$AH$337,
MATCH($C282,'Active Hour''s Dump'!$A$3:$A$337,0),
MATCH(CS$2,'Active Hour''s Dump'!$D$2:$AH$2,0)
))),"")</f>
        <v>0</v>
      </c>
      <c r="CT282" s="13">
        <f>_xlfn.IFNA(IF(CT$3="Productivity",
INDEX('Productivity Dump'!$E$4:$AJ$500,
MATCH($A282,'Productivity Dump'!$A$4:$A$500,0),
MATCH(CT$2,'Productivity Dump'!$E$3:$AJ$3,0)
),
IF(CT$3="Attendance",
INDEX('Attendance Dump'!$E$2:$AI$400,
MATCH($A282,'Attendance Dump'!$B$2:$B$400,0),
MATCH(CT$2,'Attendance Dump'!$E$1:$AI$1,0)
),
INDEX('Active Hour''s Dump'!$D$3:$AH$337,
MATCH($C282,'Active Hour''s Dump'!$A$3:$A$337,0),
MATCH(CT$2,'Active Hour''s Dump'!$D$2:$AH$2,0)
))),"")</f>
        <v>0</v>
      </c>
      <c r="CU282" s="13">
        <f>_xlfn.IFNA(IF(CU$3="Productivity",
INDEX('Productivity Dump'!$E$4:$AJ$500,
MATCH($A282,'Productivity Dump'!$A$4:$A$500,0),
MATCH(CU$2,'Productivity Dump'!$E$3:$AJ$3,0)
),
IF(CU$3="Attendance",
INDEX('Attendance Dump'!$E$2:$AI$400,
MATCH($A282,'Attendance Dump'!$B$2:$B$400,0),
MATCH(CU$2,'Attendance Dump'!$E$1:$AI$1,0)
),
INDEX('Active Hour''s Dump'!$D$3:$AH$337,
MATCH($C282,'Active Hour''s Dump'!$A$3:$A$337,0),
MATCH(CU$2,'Active Hour''s Dump'!$D$2:$AH$2,0)
))),"")</f>
        <v>0</v>
      </c>
      <c r="CV282" s="54">
        <f>_xlfn.IFNA(IF(CV$3="Productivity",
INDEX('Productivity Dump'!$E$4:$AJ$500,
MATCH($A282,'Productivity Dump'!$A$4:$A$500,0),
MATCH(CV$2,'Productivity Dump'!$E$3:$AJ$3,0)
),
IF(CV$3="Attendance",
INDEX('Attendance Dump'!$E$2:$AI$400,
MATCH($A282,'Attendance Dump'!$B$2:$B$400,0),
MATCH(CV$2,'Attendance Dump'!$E$1:$AI$1,0)
),
INDEX('Active Hour''s Dump'!$D$3:$AH$337,
MATCH($C282,'Active Hour''s Dump'!$A$3:$A$337,0),
MATCH(CV$2,'Active Hour''s Dump'!$D$2:$AH$2,0)
))),"")</f>
        <v>0</v>
      </c>
      <c r="CW282" s="13"/>
      <c r="CX282" s="13"/>
      <c r="CY282" s="54"/>
      <c r="DA282" s="57">
        <f t="shared" si="87"/>
        <v>222.41666666666674</v>
      </c>
      <c r="DB282" s="35">
        <f t="shared" si="88"/>
        <v>19374.354999999996</v>
      </c>
      <c r="DC282" s="35">
        <f t="shared" si="95"/>
        <v>0</v>
      </c>
      <c r="DD282" s="35">
        <f t="shared" ca="1" si="96"/>
        <v>0</v>
      </c>
      <c r="DF282" s="32" cm="1">
        <f t="array" ref="DF282">SUMPRODUCT(
    (MOD(COLUMN(H282:CV282) - COLUMN(H282), 3) = 0) *
    (H282:CV282 = 0) *
    (I282:CW282 = "P") *
    (COUNTIF(UKHoliday, H$2:CV$2) = 0)
)</f>
        <v>1</v>
      </c>
      <c r="DG282" s="33" cm="1">
        <f t="array" ref="DG282">SUMPRODUCT(
  (MOD(COLUMN(H282:CV282) - COLUMN(H282), 3) = 0) *
  (H282:CV282 &gt; 0) *
  (H282:CV282 &lt; 0.5 * IF(((WEEKDAY(H$2:CV$2, 2) = 1) + (WEEKDAY(H$2:CV$2, 2) = 6)), G282, F282)) *
  (I282:CW282 = "P") *
  (COUNTIF(UKHoliday, H$2:CV$2) = 0)
)</f>
        <v>0</v>
      </c>
      <c r="DH282" s="33" cm="1">
        <f t="array" ref="DH282">SUMPRODUCT(
  (MOD(COLUMN(H282:CV282) - COLUMN(H282), 3) = 0) *
  (H282:CV282 &gt; 0.5 * IF(((WEEKDAY(H$2:CV$2, 2) = 1) + (WEEKDAY(H$2:CV$2, 2) = 6)), $G282, $F282)) *
  (H282:CV282 &lt; 0.8 * IF(((WEEKDAY(H$2:CV$2, 2) = 1) + (WEEKDAY(H$2:CV$2, 2) = 6)), $G282, $F282)) *
  (I282:CW282 = "P") *
  (COUNTIF(UKHoliday, H$2:CV$2) = 0)
)</f>
        <v>0</v>
      </c>
      <c r="DI282" s="33" cm="1">
        <f t="array" ref="DI282">SUMPRODUCT(
  (MOD(COLUMN(H282:CV282) - COLUMN(H282), 3) = 0) *
  (H282:CV282 &gt; 0.8 * IF(((WEEKDAY(H$2:CV$2, 2) = 1) + (WEEKDAY(H$2:CV$2, 2) = 6)), $G282, $F282)) *
  (H282:CV282 &lt; 1 * IF(((WEEKDAY(H$2:CV$2, 2) = 1) + (WEEKDAY(H$2:CV$2, 2) = 6)), $G282, $F282)) *
  (I282:CW282 = "P") *
  (COUNTIF(UKHoliday, H$2:CV$2) = 0)
)</f>
        <v>11</v>
      </c>
    </row>
    <row r="283" spans="1:113" x14ac:dyDescent="0.3">
      <c r="A283" s="8" t="s">
        <v>993</v>
      </c>
      <c r="B283" s="36" t="s">
        <v>1005</v>
      </c>
      <c r="C283" s="9" t="s">
        <v>1006</v>
      </c>
      <c r="D283" s="62" t="s">
        <v>945</v>
      </c>
      <c r="E283" s="35">
        <v>18600</v>
      </c>
      <c r="F283" s="35">
        <f t="shared" si="93"/>
        <v>930</v>
      </c>
      <c r="G283" s="35">
        <f t="shared" si="94"/>
        <v>465</v>
      </c>
      <c r="H283" s="13">
        <f>_xlfn.IFNA(IF(H$3="Productivity",
INDEX('Productivity Dump'!$E$4:$AJ$500,
MATCH($A283,'Productivity Dump'!$A$4:$A$500,0),
MATCH(H$2,'Productivity Dump'!$E$3:$AJ$3,0)
),
IF(H$3="Attendance",
INDEX('Attendance Dump'!$E$2:$AI$400,
MATCH($A283,'Attendance Dump'!$B$2:$B$400,0),
MATCH(H$2,'Attendance Dump'!$E$1:$AI$1,0)
),
INDEX('Active Hour''s Dump'!$D$3:$AH$337,
MATCH($C283,'Active Hour''s Dump'!$A$3:$A$337,0),
MATCH(H$2,'Active Hour''s Dump'!$D$2:$AH$2,0)
))),"")</f>
        <v>806.74199999999996</v>
      </c>
      <c r="I283" s="13" t="str">
        <f>_xlfn.IFNA(IF(I$3="Productivity",
INDEX('Productivity Dump'!$E$4:$AJ$500,
MATCH($A283,'Productivity Dump'!$A$4:$A$500,0),
MATCH(I$2,'Productivity Dump'!$E$3:$AJ$3,0)
),
IF(I$3="Attendance",
INDEX('Attendance Dump'!$E$2:$AI$400,
MATCH($A283,'Attendance Dump'!$B$2:$B$400,0),
MATCH(I$2,'Attendance Dump'!$E$1:$AI$1,0)
),
INDEX('Active Hour''s Dump'!$D$3:$AH$337,
MATCH($C283,'Active Hour''s Dump'!$A$3:$A$337,0),
MATCH(I$2,'Active Hour''s Dump'!$D$2:$AH$2,0)
))),"")</f>
        <v>P</v>
      </c>
      <c r="J283" s="54">
        <f>_xlfn.IFNA(IF(J$3="Productivity",
INDEX('Productivity Dump'!$E$4:$AJ$500,
MATCH($A283,'Productivity Dump'!$A$4:$A$500,0),
MATCH(J$2,'Productivity Dump'!$E$3:$AJ$3,0)
),
IF(J$3="Attendance",
INDEX('Attendance Dump'!$E$2:$AI$400,
MATCH($A283,'Attendance Dump'!$B$2:$B$400,0),
MATCH(J$2,'Attendance Dump'!$E$1:$AI$1,0)
),
INDEX('Active Hour''s Dump'!$D$3:$AH$337,
MATCH($C283,'Active Hour''s Dump'!$A$3:$A$337,0),
MATCH(J$2,'Active Hour''s Dump'!$D$2:$AH$2,0)
))),"")</f>
        <v>9.8333333333333304</v>
      </c>
      <c r="K283" s="13">
        <f>_xlfn.IFNA(IF(K$3="Productivity",
INDEX('Productivity Dump'!$E$4:$AJ$500,
MATCH($A283,'Productivity Dump'!$A$4:$A$500,0),
MATCH(K$2,'Productivity Dump'!$E$3:$AJ$3,0)
),
IF(K$3="Attendance",
INDEX('Attendance Dump'!$E$2:$AI$400,
MATCH($A283,'Attendance Dump'!$B$2:$B$400,0),
MATCH(K$2,'Attendance Dump'!$E$1:$AI$1,0)
),
INDEX('Active Hour''s Dump'!$D$3:$AH$337,
MATCH($C283,'Active Hour''s Dump'!$A$3:$A$337,0),
MATCH(K$2,'Active Hour''s Dump'!$D$2:$AH$2,0)
))),"")</f>
        <v>1166.1269999999995</v>
      </c>
      <c r="L283" s="13" t="str">
        <f>_xlfn.IFNA(IF(L$3="Productivity",
INDEX('Productivity Dump'!$E$4:$AJ$500,
MATCH($A283,'Productivity Dump'!$A$4:$A$500,0),
MATCH(L$2,'Productivity Dump'!$E$3:$AJ$3,0)
),
IF(L$3="Attendance",
INDEX('Attendance Dump'!$E$2:$AI$400,
MATCH($A283,'Attendance Dump'!$B$2:$B$400,0),
MATCH(L$2,'Attendance Dump'!$E$1:$AI$1,0)
),
INDEX('Active Hour''s Dump'!$D$3:$AH$337,
MATCH($C283,'Active Hour''s Dump'!$A$3:$A$337,0),
MATCH(L$2,'Active Hour''s Dump'!$D$2:$AH$2,0)
))),"")</f>
        <v>P</v>
      </c>
      <c r="M283" s="54">
        <f>_xlfn.IFNA(IF(M$3="Productivity",
INDEX('Productivity Dump'!$E$4:$AJ$500,
MATCH($A283,'Productivity Dump'!$A$4:$A$500,0),
MATCH(M$2,'Productivity Dump'!$E$3:$AJ$3,0)
),
IF(M$3="Attendance",
INDEX('Attendance Dump'!$E$2:$AI$400,
MATCH($A283,'Attendance Dump'!$B$2:$B$400,0),
MATCH(M$2,'Attendance Dump'!$E$1:$AI$1,0)
),
INDEX('Active Hour''s Dump'!$D$3:$AH$337,
MATCH($C283,'Active Hour''s Dump'!$A$3:$A$337,0),
MATCH(M$2,'Active Hour''s Dump'!$D$2:$AH$2,0)
))),"")</f>
        <v>10.25</v>
      </c>
      <c r="N283" s="13">
        <f>_xlfn.IFNA(IF(N$3="Productivity",
INDEX('Productivity Dump'!$E$4:$AJ$500,
MATCH($A283,'Productivity Dump'!$A$4:$A$500,0),
MATCH(N$2,'Productivity Dump'!$E$3:$AJ$3,0)
),
IF(N$3="Attendance",
INDEX('Attendance Dump'!$E$2:$AI$400,
MATCH($A283,'Attendance Dump'!$B$2:$B$400,0),
MATCH(N$2,'Attendance Dump'!$E$1:$AI$1,0)
),
INDEX('Active Hour''s Dump'!$D$3:$AH$337,
MATCH($C283,'Active Hour''s Dump'!$A$3:$A$337,0),
MATCH(N$2,'Active Hour''s Dump'!$D$2:$AH$2,0)
))),"")</f>
        <v>913.66499999999974</v>
      </c>
      <c r="O283" s="13" t="str">
        <f>_xlfn.IFNA(IF(O$3="Productivity",
INDEX('Productivity Dump'!$E$4:$AJ$500,
MATCH($A283,'Productivity Dump'!$A$4:$A$500,0),
MATCH(O$2,'Productivity Dump'!$E$3:$AJ$3,0)
),
IF(O$3="Attendance",
INDEX('Attendance Dump'!$E$2:$AI$400,
MATCH($A283,'Attendance Dump'!$B$2:$B$400,0),
MATCH(O$2,'Attendance Dump'!$E$1:$AI$1,0)
),
INDEX('Active Hour''s Dump'!$D$3:$AH$337,
MATCH($C283,'Active Hour''s Dump'!$A$3:$A$337,0),
MATCH(O$2,'Active Hour''s Dump'!$D$2:$AH$2,0)
))),"")</f>
        <v>P</v>
      </c>
      <c r="P283" s="54">
        <f>_xlfn.IFNA(IF(P$3="Productivity",
INDEX('Productivity Dump'!$E$4:$AJ$500,
MATCH($A283,'Productivity Dump'!$A$4:$A$500,0),
MATCH(P$2,'Productivity Dump'!$E$3:$AJ$3,0)
),
IF(P$3="Attendance",
INDEX('Attendance Dump'!$E$2:$AI$400,
MATCH($A283,'Attendance Dump'!$B$2:$B$400,0),
MATCH(P$2,'Attendance Dump'!$E$1:$AI$1,0)
),
INDEX('Active Hour''s Dump'!$D$3:$AH$337,
MATCH($C283,'Active Hour''s Dump'!$A$3:$A$337,0),
MATCH(P$2,'Active Hour''s Dump'!$D$2:$AH$2,0)
))),"")</f>
        <v>7.9166666666666696</v>
      </c>
      <c r="Q283" s="13">
        <f>_xlfn.IFNA(IF(Q$3="Productivity",
INDEX('Productivity Dump'!$E$4:$AJ$500,
MATCH($A283,'Productivity Dump'!$A$4:$A$500,0),
MATCH(Q$2,'Productivity Dump'!$E$3:$AJ$3,0)
),
IF(Q$3="Attendance",
INDEX('Attendance Dump'!$E$2:$AI$400,
MATCH($A283,'Attendance Dump'!$B$2:$B$400,0),
MATCH(Q$2,'Attendance Dump'!$E$1:$AI$1,0)
),
INDEX('Active Hour''s Dump'!$D$3:$AH$337,
MATCH($C283,'Active Hour''s Dump'!$A$3:$A$337,0),
MATCH(Q$2,'Active Hour''s Dump'!$D$2:$AH$2,0)
))),"")</f>
        <v>477.55599999999993</v>
      </c>
      <c r="R283" s="13" t="str">
        <f>_xlfn.IFNA(IF(R$3="Productivity",
INDEX('Productivity Dump'!$E$4:$AJ$500,
MATCH($A283,'Productivity Dump'!$A$4:$A$500,0),
MATCH(R$2,'Productivity Dump'!$E$3:$AJ$3,0)
),
IF(R$3="Attendance",
INDEX('Attendance Dump'!$E$2:$AI$400,
MATCH($A283,'Attendance Dump'!$B$2:$B$400,0),
MATCH(R$2,'Attendance Dump'!$E$1:$AI$1,0)
),
INDEX('Active Hour''s Dump'!$D$3:$AH$337,
MATCH($C283,'Active Hour''s Dump'!$A$3:$A$337,0),
MATCH(R$2,'Active Hour''s Dump'!$D$2:$AH$2,0)
))),"")</f>
        <v>WO</v>
      </c>
      <c r="S283" s="54">
        <f>_xlfn.IFNA(IF(S$3="Productivity",
INDEX('Productivity Dump'!$E$4:$AJ$500,
MATCH($A283,'Productivity Dump'!$A$4:$A$500,0),
MATCH(S$2,'Productivity Dump'!$E$3:$AJ$3,0)
),
IF(S$3="Attendance",
INDEX('Attendance Dump'!$E$2:$AI$400,
MATCH($A283,'Attendance Dump'!$B$2:$B$400,0),
MATCH(S$2,'Attendance Dump'!$E$1:$AI$1,0)
),
INDEX('Active Hour''s Dump'!$D$3:$AH$337,
MATCH($C283,'Active Hour''s Dump'!$A$3:$A$337,0),
MATCH(S$2,'Active Hour''s Dump'!$D$2:$AH$2,0)
))),"")</f>
        <v>5.25</v>
      </c>
      <c r="T283" s="13">
        <f>_xlfn.IFNA(IF(T$3="Productivity",
INDEX('Productivity Dump'!$E$4:$AJ$500,
MATCH($A283,'Productivity Dump'!$A$4:$A$500,0),
MATCH(T$2,'Productivity Dump'!$E$3:$AJ$3,0)
),
IF(T$3="Attendance",
INDEX('Attendance Dump'!$E$2:$AI$400,
MATCH($A283,'Attendance Dump'!$B$2:$B$400,0),
MATCH(T$2,'Attendance Dump'!$E$1:$AI$1,0)
),
INDEX('Active Hour''s Dump'!$D$3:$AH$337,
MATCH($C283,'Active Hour''s Dump'!$A$3:$A$337,0),
MATCH(T$2,'Active Hour''s Dump'!$D$2:$AH$2,0)
))),"")</f>
        <v>537.84799999999996</v>
      </c>
      <c r="U283" s="13" t="str">
        <f>_xlfn.IFNA(IF(U$3="Productivity",
INDEX('Productivity Dump'!$E$4:$AJ$500,
MATCH($A283,'Productivity Dump'!$A$4:$A$500,0),
MATCH(U$2,'Productivity Dump'!$E$3:$AJ$3,0)
),
IF(U$3="Attendance",
INDEX('Attendance Dump'!$E$2:$AI$400,
MATCH($A283,'Attendance Dump'!$B$2:$B$400,0),
MATCH(U$2,'Attendance Dump'!$E$1:$AI$1,0)
),
INDEX('Active Hour''s Dump'!$D$3:$AH$337,
MATCH($C283,'Active Hour''s Dump'!$A$3:$A$337,0),
MATCH(U$2,'Active Hour''s Dump'!$D$2:$AH$2,0)
))),"")</f>
        <v>P</v>
      </c>
      <c r="V283" s="54">
        <f>_xlfn.IFNA(IF(V$3="Productivity",
INDEX('Productivity Dump'!$E$4:$AJ$500,
MATCH($A283,'Productivity Dump'!$A$4:$A$500,0),
MATCH(V$2,'Productivity Dump'!$E$3:$AJ$3,0)
),
IF(V$3="Attendance",
INDEX('Attendance Dump'!$E$2:$AI$400,
MATCH($A283,'Attendance Dump'!$B$2:$B$400,0),
MATCH(V$2,'Attendance Dump'!$E$1:$AI$1,0)
),
INDEX('Active Hour''s Dump'!$D$3:$AH$337,
MATCH($C283,'Active Hour''s Dump'!$A$3:$A$337,0),
MATCH(V$2,'Active Hour''s Dump'!$D$2:$AH$2,0)
))),"")</f>
        <v>5.5</v>
      </c>
      <c r="W283" s="13">
        <f>_xlfn.IFNA(IF(W$3="Productivity",
INDEX('Productivity Dump'!$E$4:$AJ$500,
MATCH($A283,'Productivity Dump'!$A$4:$A$500,0),
MATCH(W$2,'Productivity Dump'!$E$3:$AJ$3,0)
),
IF(W$3="Attendance",
INDEX('Attendance Dump'!$E$2:$AI$400,
MATCH($A283,'Attendance Dump'!$B$2:$B$400,0),
MATCH(W$2,'Attendance Dump'!$E$1:$AI$1,0)
),
INDEX('Active Hour''s Dump'!$D$3:$AH$337,
MATCH($C283,'Active Hour''s Dump'!$A$3:$A$337,0),
MATCH(W$2,'Active Hour''s Dump'!$D$2:$AH$2,0)
))),"")</f>
        <v>1097.048</v>
      </c>
      <c r="X283" s="13" t="str">
        <f>_xlfn.IFNA(IF(X$3="Productivity",
INDEX('Productivity Dump'!$E$4:$AJ$500,
MATCH($A283,'Productivity Dump'!$A$4:$A$500,0),
MATCH(X$2,'Productivity Dump'!$E$3:$AJ$3,0)
),
IF(X$3="Attendance",
INDEX('Attendance Dump'!$E$2:$AI$400,
MATCH($A283,'Attendance Dump'!$B$2:$B$400,0),
MATCH(X$2,'Attendance Dump'!$E$1:$AI$1,0)
),
INDEX('Active Hour''s Dump'!$D$3:$AH$337,
MATCH($C283,'Active Hour''s Dump'!$A$3:$A$337,0),
MATCH(X$2,'Active Hour''s Dump'!$D$2:$AH$2,0)
))),"")</f>
        <v>P</v>
      </c>
      <c r="Y283" s="54">
        <f>_xlfn.IFNA(IF(Y$3="Productivity",
INDEX('Productivity Dump'!$E$4:$AJ$500,
MATCH($A283,'Productivity Dump'!$A$4:$A$500,0),
MATCH(Y$2,'Productivity Dump'!$E$3:$AJ$3,0)
),
IF(Y$3="Attendance",
INDEX('Attendance Dump'!$E$2:$AI$400,
MATCH($A283,'Attendance Dump'!$B$2:$B$400,0),
MATCH(Y$2,'Attendance Dump'!$E$1:$AI$1,0)
),
INDEX('Active Hour''s Dump'!$D$3:$AH$337,
MATCH($C283,'Active Hour''s Dump'!$A$3:$A$337,0),
MATCH(Y$2,'Active Hour''s Dump'!$D$2:$AH$2,0)
))),"")</f>
        <v>9.75</v>
      </c>
      <c r="Z283" s="13">
        <f>_xlfn.IFNA(IF(Z$3="Productivity",
INDEX('Productivity Dump'!$E$4:$AJ$500,
MATCH($A283,'Productivity Dump'!$A$4:$A$500,0),
MATCH(Z$2,'Productivity Dump'!$E$3:$AJ$3,0)
),
IF(Z$3="Attendance",
INDEX('Attendance Dump'!$E$2:$AI$400,
MATCH($A283,'Attendance Dump'!$B$2:$B$400,0),
MATCH(Z$2,'Attendance Dump'!$E$1:$AI$1,0)
),
INDEX('Active Hour''s Dump'!$D$3:$AH$337,
MATCH($C283,'Active Hour''s Dump'!$A$3:$A$337,0),
MATCH(Z$2,'Active Hour''s Dump'!$D$2:$AH$2,0)
))),"")</f>
        <v>64.50800000000001</v>
      </c>
      <c r="AA283" s="13" t="str">
        <f>_xlfn.IFNA(IF(AA$3="Productivity",
INDEX('Productivity Dump'!$E$4:$AJ$500,
MATCH($A283,'Productivity Dump'!$A$4:$A$500,0),
MATCH(AA$2,'Productivity Dump'!$E$3:$AJ$3,0)
),
IF(AA$3="Attendance",
INDEX('Attendance Dump'!$E$2:$AI$400,
MATCH($A283,'Attendance Dump'!$B$2:$B$400,0),
MATCH(AA$2,'Attendance Dump'!$E$1:$AI$1,0)
),
INDEX('Active Hour''s Dump'!$D$3:$AH$337,
MATCH($C283,'Active Hour''s Dump'!$A$3:$A$337,0),
MATCH(AA$2,'Active Hour''s Dump'!$D$2:$AH$2,0)
))),"")</f>
        <v>PL</v>
      </c>
      <c r="AB283" s="54">
        <f>_xlfn.IFNA(IF(AB$3="Productivity",
INDEX('Productivity Dump'!$E$4:$AJ$500,
MATCH($A283,'Productivity Dump'!$A$4:$A$500,0),
MATCH(AB$2,'Productivity Dump'!$E$3:$AJ$3,0)
),
IF(AB$3="Attendance",
INDEX('Attendance Dump'!$E$2:$AI$400,
MATCH($A283,'Attendance Dump'!$B$2:$B$400,0),
MATCH(AB$2,'Attendance Dump'!$E$1:$AI$1,0)
),
INDEX('Active Hour''s Dump'!$D$3:$AH$337,
MATCH($C283,'Active Hour''s Dump'!$A$3:$A$337,0),
MATCH(AB$2,'Active Hour''s Dump'!$D$2:$AH$2,0)
))),"")</f>
        <v>0.75</v>
      </c>
      <c r="AC283" s="13">
        <f>_xlfn.IFNA(IF(AC$3="Productivity",
INDEX('Productivity Dump'!$E$4:$AJ$500,
MATCH($A283,'Productivity Dump'!$A$4:$A$500,0),
MATCH(AC$2,'Productivity Dump'!$E$3:$AJ$3,0)
),
IF(AC$3="Attendance",
INDEX('Attendance Dump'!$E$2:$AI$400,
MATCH($A283,'Attendance Dump'!$B$2:$B$400,0),
MATCH(AC$2,'Attendance Dump'!$E$1:$AI$1,0)
),
INDEX('Active Hour''s Dump'!$D$3:$AH$337,
MATCH($C283,'Active Hour''s Dump'!$A$3:$A$337,0),
MATCH(AC$2,'Active Hour''s Dump'!$D$2:$AH$2,0)
))),"")</f>
        <v>1097.8090000000002</v>
      </c>
      <c r="AD283" s="13" t="str">
        <f>_xlfn.IFNA(IF(AD$3="Productivity",
INDEX('Productivity Dump'!$E$4:$AJ$500,
MATCH($A283,'Productivity Dump'!$A$4:$A$500,0),
MATCH(AD$2,'Productivity Dump'!$E$3:$AJ$3,0)
),
IF(AD$3="Attendance",
INDEX('Attendance Dump'!$E$2:$AI$400,
MATCH($A283,'Attendance Dump'!$B$2:$B$400,0),
MATCH(AD$2,'Attendance Dump'!$E$1:$AI$1,0)
),
INDEX('Active Hour''s Dump'!$D$3:$AH$337,
MATCH($C283,'Active Hour''s Dump'!$A$3:$A$337,0),
MATCH(AD$2,'Active Hour''s Dump'!$D$2:$AH$2,0)
))),"")</f>
        <v>P</v>
      </c>
      <c r="AE283" s="54">
        <f>_xlfn.IFNA(IF(AE$3="Productivity",
INDEX('Productivity Dump'!$E$4:$AJ$500,
MATCH($A283,'Productivity Dump'!$A$4:$A$500,0),
MATCH(AE$2,'Productivity Dump'!$E$3:$AJ$3,0)
),
IF(AE$3="Attendance",
INDEX('Attendance Dump'!$E$2:$AI$400,
MATCH($A283,'Attendance Dump'!$B$2:$B$400,0),
MATCH(AE$2,'Attendance Dump'!$E$1:$AI$1,0)
),
INDEX('Active Hour''s Dump'!$D$3:$AH$337,
MATCH($C283,'Active Hour''s Dump'!$A$3:$A$337,0),
MATCH(AE$2,'Active Hour''s Dump'!$D$2:$AH$2,0)
))),"")</f>
        <v>8.9166666666666696</v>
      </c>
      <c r="AF283" s="13">
        <f>_xlfn.IFNA(IF(AF$3="Productivity",
INDEX('Productivity Dump'!$E$4:$AJ$500,
MATCH($A283,'Productivity Dump'!$A$4:$A$500,0),
MATCH(AF$2,'Productivity Dump'!$E$3:$AJ$3,0)
),
IF(AF$3="Attendance",
INDEX('Attendance Dump'!$E$2:$AI$400,
MATCH($A283,'Attendance Dump'!$B$2:$B$400,0),
MATCH(AF$2,'Attendance Dump'!$E$1:$AI$1,0)
),
INDEX('Active Hour''s Dump'!$D$3:$AH$337,
MATCH($C283,'Active Hour''s Dump'!$A$3:$A$337,0),
MATCH(AF$2,'Active Hour''s Dump'!$D$2:$AH$2,0)
))),"")</f>
        <v>1049.6950000000002</v>
      </c>
      <c r="AG283" s="13" t="str">
        <f>_xlfn.IFNA(IF(AG$3="Productivity",
INDEX('Productivity Dump'!$E$4:$AJ$500,
MATCH($A283,'Productivity Dump'!$A$4:$A$500,0),
MATCH(AG$2,'Productivity Dump'!$E$3:$AJ$3,0)
),
IF(AG$3="Attendance",
INDEX('Attendance Dump'!$E$2:$AI$400,
MATCH($A283,'Attendance Dump'!$B$2:$B$400,0),
MATCH(AG$2,'Attendance Dump'!$E$1:$AI$1,0)
),
INDEX('Active Hour''s Dump'!$D$3:$AH$337,
MATCH($C283,'Active Hour''s Dump'!$A$3:$A$337,0),
MATCH(AG$2,'Active Hour''s Dump'!$D$2:$AH$2,0)
))),"")</f>
        <v>P</v>
      </c>
      <c r="AH283" s="54">
        <f>_xlfn.IFNA(IF(AH$3="Productivity",
INDEX('Productivity Dump'!$E$4:$AJ$500,
MATCH($A283,'Productivity Dump'!$A$4:$A$500,0),
MATCH(AH$2,'Productivity Dump'!$E$3:$AJ$3,0)
),
IF(AH$3="Attendance",
INDEX('Attendance Dump'!$E$2:$AI$400,
MATCH($A283,'Attendance Dump'!$B$2:$B$400,0),
MATCH(AH$2,'Attendance Dump'!$E$1:$AI$1,0)
),
INDEX('Active Hour''s Dump'!$D$3:$AH$337,
MATCH($C283,'Active Hour''s Dump'!$A$3:$A$337,0),
MATCH(AH$2,'Active Hour''s Dump'!$D$2:$AH$2,0)
))),"")</f>
        <v>8.5</v>
      </c>
      <c r="AI283" s="13">
        <f>_xlfn.IFNA(IF(AI$3="Productivity",
INDEX('Productivity Dump'!$E$4:$AJ$500,
MATCH($A283,'Productivity Dump'!$A$4:$A$500,0),
MATCH(AI$2,'Productivity Dump'!$E$3:$AJ$3,0)
),
IF(AI$3="Attendance",
INDEX('Attendance Dump'!$E$2:$AI$400,
MATCH($A283,'Attendance Dump'!$B$2:$B$400,0),
MATCH(AI$2,'Attendance Dump'!$E$1:$AI$1,0)
),
INDEX('Active Hour''s Dump'!$D$3:$AH$337,
MATCH($C283,'Active Hour''s Dump'!$A$3:$A$337,0),
MATCH(AI$2,'Active Hour''s Dump'!$D$2:$AH$2,0)
))),"")</f>
        <v>988.93900000000031</v>
      </c>
      <c r="AJ283" s="13" t="str">
        <f>_xlfn.IFNA(IF(AJ$3="Productivity",
INDEX('Productivity Dump'!$E$4:$AJ$500,
MATCH($A283,'Productivity Dump'!$A$4:$A$500,0),
MATCH(AJ$2,'Productivity Dump'!$E$3:$AJ$3,0)
),
IF(AJ$3="Attendance",
INDEX('Attendance Dump'!$E$2:$AI$400,
MATCH($A283,'Attendance Dump'!$B$2:$B$400,0),
MATCH(AJ$2,'Attendance Dump'!$E$1:$AI$1,0)
),
INDEX('Active Hour''s Dump'!$D$3:$AH$337,
MATCH($C283,'Active Hour''s Dump'!$A$3:$A$337,0),
MATCH(AJ$2,'Active Hour''s Dump'!$D$2:$AH$2,0)
))),"")</f>
        <v>P</v>
      </c>
      <c r="AK283" s="54">
        <f>_xlfn.IFNA(IF(AK$3="Productivity",
INDEX('Productivity Dump'!$E$4:$AJ$500,
MATCH($A283,'Productivity Dump'!$A$4:$A$500,0),
MATCH(AK$2,'Productivity Dump'!$E$3:$AJ$3,0)
),
IF(AK$3="Attendance",
INDEX('Attendance Dump'!$E$2:$AI$400,
MATCH($A283,'Attendance Dump'!$B$2:$B$400,0),
MATCH(AK$2,'Attendance Dump'!$E$1:$AI$1,0)
),
INDEX('Active Hour''s Dump'!$D$3:$AH$337,
MATCH($C283,'Active Hour''s Dump'!$A$3:$A$337,0),
MATCH(AK$2,'Active Hour''s Dump'!$D$2:$AH$2,0)
))),"")</f>
        <v>9</v>
      </c>
      <c r="AL283" s="13">
        <f>_xlfn.IFNA(IF(AL$3="Productivity",
INDEX('Productivity Dump'!$E$4:$AJ$500,
MATCH($A283,'Productivity Dump'!$A$4:$A$500,0),
MATCH(AL$2,'Productivity Dump'!$E$3:$AJ$3,0)
),
IF(AL$3="Attendance",
INDEX('Attendance Dump'!$E$2:$AI$400,
MATCH($A283,'Attendance Dump'!$B$2:$B$400,0),
MATCH(AL$2,'Attendance Dump'!$E$1:$AI$1,0)
),
INDEX('Active Hour''s Dump'!$D$3:$AH$337,
MATCH($C283,'Active Hour''s Dump'!$A$3:$A$337,0),
MATCH(AL$2,'Active Hour''s Dump'!$D$2:$AH$2,0)
))),"")</f>
        <v>413.89200000000005</v>
      </c>
      <c r="AM283" s="13" t="str">
        <f>_xlfn.IFNA(IF(AM$3="Productivity",
INDEX('Productivity Dump'!$E$4:$AJ$500,
MATCH($A283,'Productivity Dump'!$A$4:$A$500,0),
MATCH(AM$2,'Productivity Dump'!$E$3:$AJ$3,0)
),
IF(AM$3="Attendance",
INDEX('Attendance Dump'!$E$2:$AI$400,
MATCH($A283,'Attendance Dump'!$B$2:$B$400,0),
MATCH(AM$2,'Attendance Dump'!$E$1:$AI$1,0)
),
INDEX('Active Hour''s Dump'!$D$3:$AH$337,
MATCH($C283,'Active Hour''s Dump'!$A$3:$A$337,0),
MATCH(AM$2,'Active Hour''s Dump'!$D$2:$AH$2,0)
))),"")</f>
        <v>WO</v>
      </c>
      <c r="AN283" s="54">
        <f>_xlfn.IFNA(IF(AN$3="Productivity",
INDEX('Productivity Dump'!$E$4:$AJ$500,
MATCH($A283,'Productivity Dump'!$A$4:$A$500,0),
MATCH(AN$2,'Productivity Dump'!$E$3:$AJ$3,0)
),
IF(AN$3="Attendance",
INDEX('Attendance Dump'!$E$2:$AI$400,
MATCH($A283,'Attendance Dump'!$B$2:$B$400,0),
MATCH(AN$2,'Attendance Dump'!$E$1:$AI$1,0)
),
INDEX('Active Hour''s Dump'!$D$3:$AH$337,
MATCH($C283,'Active Hour''s Dump'!$A$3:$A$337,0),
MATCH(AN$2,'Active Hour''s Dump'!$D$2:$AH$2,0)
))),"")</f>
        <v>4.3333333333333304</v>
      </c>
      <c r="AO283" s="13">
        <f>_xlfn.IFNA(IF(AO$3="Productivity",
INDEX('Productivity Dump'!$E$4:$AJ$500,
MATCH($A283,'Productivity Dump'!$A$4:$A$500,0),
MATCH(AO$2,'Productivity Dump'!$E$3:$AJ$3,0)
),
IF(AO$3="Attendance",
INDEX('Attendance Dump'!$E$2:$AI$400,
MATCH($A283,'Attendance Dump'!$B$2:$B$400,0),
MATCH(AO$2,'Attendance Dump'!$E$1:$AI$1,0)
),
INDEX('Active Hour''s Dump'!$D$3:$AH$337,
MATCH($C283,'Active Hour''s Dump'!$A$3:$A$337,0),
MATCH(AO$2,'Active Hour''s Dump'!$D$2:$AH$2,0)
))),"")</f>
        <v>623.2879999999999</v>
      </c>
      <c r="AP283" s="13" t="str">
        <f>_xlfn.IFNA(IF(AP$3="Productivity",
INDEX('Productivity Dump'!$E$4:$AJ$500,
MATCH($A283,'Productivity Dump'!$A$4:$A$500,0),
MATCH(AP$2,'Productivity Dump'!$E$3:$AJ$3,0)
),
IF(AP$3="Attendance",
INDEX('Attendance Dump'!$E$2:$AI$400,
MATCH($A283,'Attendance Dump'!$B$2:$B$400,0),
MATCH(AP$2,'Attendance Dump'!$E$1:$AI$1,0)
),
INDEX('Active Hour''s Dump'!$D$3:$AH$337,
MATCH($C283,'Active Hour''s Dump'!$A$3:$A$337,0),
MATCH(AP$2,'Active Hour''s Dump'!$D$2:$AH$2,0)
))),"")</f>
        <v>P</v>
      </c>
      <c r="AQ283" s="54">
        <f>_xlfn.IFNA(IF(AQ$3="Productivity",
INDEX('Productivity Dump'!$E$4:$AJ$500,
MATCH($A283,'Productivity Dump'!$A$4:$A$500,0),
MATCH(AQ$2,'Productivity Dump'!$E$3:$AJ$3,0)
),
IF(AQ$3="Attendance",
INDEX('Attendance Dump'!$E$2:$AI$400,
MATCH($A283,'Attendance Dump'!$B$2:$B$400,0),
MATCH(AQ$2,'Attendance Dump'!$E$1:$AI$1,0)
),
INDEX('Active Hour''s Dump'!$D$3:$AH$337,
MATCH($C283,'Active Hour''s Dump'!$A$3:$A$337,0),
MATCH(AQ$2,'Active Hour''s Dump'!$D$2:$AH$2,0)
))),"")</f>
        <v>5.4166666666666696</v>
      </c>
      <c r="AR283" s="13">
        <f>_xlfn.IFNA(IF(AR$3="Productivity",
INDEX('Productivity Dump'!$E$4:$AJ$500,
MATCH($A283,'Productivity Dump'!$A$4:$A$500,0),
MATCH(AR$2,'Productivity Dump'!$E$3:$AJ$3,0)
),
IF(AR$3="Attendance",
INDEX('Attendance Dump'!$E$2:$AI$400,
MATCH($A283,'Attendance Dump'!$B$2:$B$400,0),
MATCH(AR$2,'Attendance Dump'!$E$1:$AI$1,0)
),
INDEX('Active Hour''s Dump'!$D$3:$AH$337,
MATCH($C283,'Active Hour''s Dump'!$A$3:$A$337,0),
MATCH(AR$2,'Active Hour''s Dump'!$D$2:$AH$2,0)
))),"")</f>
        <v>904.83399999999995</v>
      </c>
      <c r="AS283" s="13" t="str">
        <f>_xlfn.IFNA(IF(AS$3="Productivity",
INDEX('Productivity Dump'!$E$4:$AJ$500,
MATCH($A283,'Productivity Dump'!$A$4:$A$500,0),
MATCH(AS$2,'Productivity Dump'!$E$3:$AJ$3,0)
),
IF(AS$3="Attendance",
INDEX('Attendance Dump'!$E$2:$AI$400,
MATCH($A283,'Attendance Dump'!$B$2:$B$400,0),
MATCH(AS$2,'Attendance Dump'!$E$1:$AI$1,0)
),
INDEX('Active Hour''s Dump'!$D$3:$AH$337,
MATCH($C283,'Active Hour''s Dump'!$A$3:$A$337,0),
MATCH(AS$2,'Active Hour''s Dump'!$D$2:$AH$2,0)
))),"")</f>
        <v>P</v>
      </c>
      <c r="AT283" s="54">
        <f>_xlfn.IFNA(IF(AT$3="Productivity",
INDEX('Productivity Dump'!$E$4:$AJ$500,
MATCH($A283,'Productivity Dump'!$A$4:$A$500,0),
MATCH(AT$2,'Productivity Dump'!$E$3:$AJ$3,0)
),
IF(AT$3="Attendance",
INDEX('Attendance Dump'!$E$2:$AI$400,
MATCH($A283,'Attendance Dump'!$B$2:$B$400,0),
MATCH(AT$2,'Attendance Dump'!$E$1:$AI$1,0)
),
INDEX('Active Hour''s Dump'!$D$3:$AH$337,
MATCH($C283,'Active Hour''s Dump'!$A$3:$A$337,0),
MATCH(AT$2,'Active Hour''s Dump'!$D$2:$AH$2,0)
))),"")</f>
        <v>9.3333333333333304</v>
      </c>
      <c r="AU283" s="13">
        <f>_xlfn.IFNA(IF(AU$3="Productivity",
INDEX('Productivity Dump'!$E$4:$AJ$500,
MATCH($A283,'Productivity Dump'!$A$4:$A$500,0),
MATCH(AU$2,'Productivity Dump'!$E$3:$AJ$3,0)
),
IF(AU$3="Attendance",
INDEX('Attendance Dump'!$E$2:$AI$400,
MATCH($A283,'Attendance Dump'!$B$2:$B$400,0),
MATCH(AU$2,'Attendance Dump'!$E$1:$AI$1,0)
),
INDEX('Active Hour''s Dump'!$D$3:$AH$337,
MATCH($C283,'Active Hour''s Dump'!$A$3:$A$337,0),
MATCH(AU$2,'Active Hour''s Dump'!$D$2:$AH$2,0)
))),"")</f>
        <v>923.55700000000002</v>
      </c>
      <c r="AV283" s="13" t="str">
        <f>_xlfn.IFNA(IF(AV$3="Productivity",
INDEX('Productivity Dump'!$E$4:$AJ$500,
MATCH($A283,'Productivity Dump'!$A$4:$A$500,0),
MATCH(AV$2,'Productivity Dump'!$E$3:$AJ$3,0)
),
IF(AV$3="Attendance",
INDEX('Attendance Dump'!$E$2:$AI$400,
MATCH($A283,'Attendance Dump'!$B$2:$B$400,0),
MATCH(AV$2,'Attendance Dump'!$E$1:$AI$1,0)
),
INDEX('Active Hour''s Dump'!$D$3:$AH$337,
MATCH($C283,'Active Hour''s Dump'!$A$3:$A$337,0),
MATCH(AV$2,'Active Hour''s Dump'!$D$2:$AH$2,0)
))),"")</f>
        <v>P</v>
      </c>
      <c r="AW283" s="54">
        <f>_xlfn.IFNA(IF(AW$3="Productivity",
INDEX('Productivity Dump'!$E$4:$AJ$500,
MATCH($A283,'Productivity Dump'!$A$4:$A$500,0),
MATCH(AW$2,'Productivity Dump'!$E$3:$AJ$3,0)
),
IF(AW$3="Attendance",
INDEX('Attendance Dump'!$E$2:$AI$400,
MATCH($A283,'Attendance Dump'!$B$2:$B$400,0),
MATCH(AW$2,'Attendance Dump'!$E$1:$AI$1,0)
),
INDEX('Active Hour''s Dump'!$D$3:$AH$337,
MATCH($C283,'Active Hour''s Dump'!$A$3:$A$337,0),
MATCH(AW$2,'Active Hour''s Dump'!$D$2:$AH$2,0)
))),"")</f>
        <v>9.75</v>
      </c>
      <c r="AX283" s="13">
        <f>_xlfn.IFNA(IF(AX$3="Productivity",
INDEX('Productivity Dump'!$E$4:$AJ$500,
MATCH($A283,'Productivity Dump'!$A$4:$A$500,0),
MATCH(AX$2,'Productivity Dump'!$E$3:$AJ$3,0)
),
IF(AX$3="Attendance",
INDEX('Attendance Dump'!$E$2:$AI$400,
MATCH($A283,'Attendance Dump'!$B$2:$B$400,0),
MATCH(AX$2,'Attendance Dump'!$E$1:$AI$1,0)
),
INDEX('Active Hour''s Dump'!$D$3:$AH$337,
MATCH($C283,'Active Hour''s Dump'!$A$3:$A$337,0),
MATCH(AX$2,'Active Hour''s Dump'!$D$2:$AH$2,0)
))),"")</f>
        <v>949.69800000000009</v>
      </c>
      <c r="AY283" s="13" t="str">
        <f>_xlfn.IFNA(IF(AY$3="Productivity",
INDEX('Productivity Dump'!$E$4:$AJ$500,
MATCH($A283,'Productivity Dump'!$A$4:$A$500,0),
MATCH(AY$2,'Productivity Dump'!$E$3:$AJ$3,0)
),
IF(AY$3="Attendance",
INDEX('Attendance Dump'!$E$2:$AI$400,
MATCH($A283,'Attendance Dump'!$B$2:$B$400,0),
MATCH(AY$2,'Attendance Dump'!$E$1:$AI$1,0)
),
INDEX('Active Hour''s Dump'!$D$3:$AH$337,
MATCH($C283,'Active Hour''s Dump'!$A$3:$A$337,0),
MATCH(AY$2,'Active Hour''s Dump'!$D$2:$AH$2,0)
))),"")</f>
        <v>P</v>
      </c>
      <c r="AZ283" s="54">
        <f>_xlfn.IFNA(IF(AZ$3="Productivity",
INDEX('Productivity Dump'!$E$4:$AJ$500,
MATCH($A283,'Productivity Dump'!$A$4:$A$500,0),
MATCH(AZ$2,'Productivity Dump'!$E$3:$AJ$3,0)
),
IF(AZ$3="Attendance",
INDEX('Attendance Dump'!$E$2:$AI$400,
MATCH($A283,'Attendance Dump'!$B$2:$B$400,0),
MATCH(AZ$2,'Attendance Dump'!$E$1:$AI$1,0)
),
INDEX('Active Hour''s Dump'!$D$3:$AH$337,
MATCH($C283,'Active Hour''s Dump'!$A$3:$A$337,0),
MATCH(AZ$2,'Active Hour''s Dump'!$D$2:$AH$2,0)
))),"")</f>
        <v>10</v>
      </c>
      <c r="BA283" s="13">
        <f>_xlfn.IFNA(IF(BA$3="Productivity",
INDEX('Productivity Dump'!$E$4:$AJ$500,
MATCH($A283,'Productivity Dump'!$A$4:$A$500,0),
MATCH(BA$2,'Productivity Dump'!$E$3:$AJ$3,0)
),
IF(BA$3="Attendance",
INDEX('Attendance Dump'!$E$2:$AI$400,
MATCH($A283,'Attendance Dump'!$B$2:$B$400,0),
MATCH(BA$2,'Attendance Dump'!$E$1:$AI$1,0)
),
INDEX('Active Hour''s Dump'!$D$3:$AH$337,
MATCH($C283,'Active Hour''s Dump'!$A$3:$A$337,0),
MATCH(BA$2,'Active Hour''s Dump'!$D$2:$AH$2,0)
))),"")</f>
        <v>1027.761</v>
      </c>
      <c r="BB283" s="13" t="str">
        <f>_xlfn.IFNA(IF(BB$3="Productivity",
INDEX('Productivity Dump'!$E$4:$AJ$500,
MATCH($A283,'Productivity Dump'!$A$4:$A$500,0),
MATCH(BB$2,'Productivity Dump'!$E$3:$AJ$3,0)
),
IF(BB$3="Attendance",
INDEX('Attendance Dump'!$E$2:$AI$400,
MATCH($A283,'Attendance Dump'!$B$2:$B$400,0),
MATCH(BB$2,'Attendance Dump'!$E$1:$AI$1,0)
),
INDEX('Active Hour''s Dump'!$D$3:$AH$337,
MATCH($C283,'Active Hour''s Dump'!$A$3:$A$337,0),
MATCH(BB$2,'Active Hour''s Dump'!$D$2:$AH$2,0)
))),"")</f>
        <v>P</v>
      </c>
      <c r="BC283" s="54">
        <f>_xlfn.IFNA(IF(BC$3="Productivity",
INDEX('Productivity Dump'!$E$4:$AJ$500,
MATCH($A283,'Productivity Dump'!$A$4:$A$500,0),
MATCH(BC$2,'Productivity Dump'!$E$3:$AJ$3,0)
),
IF(BC$3="Attendance",
INDEX('Attendance Dump'!$E$2:$AI$400,
MATCH($A283,'Attendance Dump'!$B$2:$B$400,0),
MATCH(BC$2,'Attendance Dump'!$E$1:$AI$1,0)
),
INDEX('Active Hour''s Dump'!$D$3:$AH$337,
MATCH($C283,'Active Hour''s Dump'!$A$3:$A$337,0),
MATCH(BC$2,'Active Hour''s Dump'!$D$2:$AH$2,0)
))),"")</f>
        <v>9.5</v>
      </c>
      <c r="BD283" s="13">
        <f>_xlfn.IFNA(IF(BD$3="Productivity",
INDEX('Productivity Dump'!$E$4:$AJ$500,
MATCH($A283,'Productivity Dump'!$A$4:$A$500,0),
MATCH(BD$2,'Productivity Dump'!$E$3:$AJ$3,0)
),
IF(BD$3="Attendance",
INDEX('Attendance Dump'!$E$2:$AI$400,
MATCH($A283,'Attendance Dump'!$B$2:$B$400,0),
MATCH(BD$2,'Attendance Dump'!$E$1:$AI$1,0)
),
INDEX('Active Hour''s Dump'!$D$3:$AH$337,
MATCH($C283,'Active Hour''s Dump'!$A$3:$A$337,0),
MATCH(BD$2,'Active Hour''s Dump'!$D$2:$AH$2,0)
))),"")</f>
        <v>615.779</v>
      </c>
      <c r="BE283" s="13" t="str">
        <f>_xlfn.IFNA(IF(BE$3="Productivity",
INDEX('Productivity Dump'!$E$4:$AJ$500,
MATCH($A283,'Productivity Dump'!$A$4:$A$500,0),
MATCH(BE$2,'Productivity Dump'!$E$3:$AJ$3,0)
),
IF(BE$3="Attendance",
INDEX('Attendance Dump'!$E$2:$AI$400,
MATCH($A283,'Attendance Dump'!$B$2:$B$400,0),
MATCH(BE$2,'Attendance Dump'!$E$1:$AI$1,0)
),
INDEX('Active Hour''s Dump'!$D$3:$AH$337,
MATCH($C283,'Active Hour''s Dump'!$A$3:$A$337,0),
MATCH(BE$2,'Active Hour''s Dump'!$D$2:$AH$2,0)
))),"")</f>
        <v>P</v>
      </c>
      <c r="BF283" s="54">
        <f>_xlfn.IFNA(IF(BF$3="Productivity",
INDEX('Productivity Dump'!$E$4:$AJ$500,
MATCH($A283,'Productivity Dump'!$A$4:$A$500,0),
MATCH(BF$2,'Productivity Dump'!$E$3:$AJ$3,0)
),
IF(BF$3="Attendance",
INDEX('Attendance Dump'!$E$2:$AI$400,
MATCH($A283,'Attendance Dump'!$B$2:$B$400,0),
MATCH(BF$2,'Attendance Dump'!$E$1:$AI$1,0)
),
INDEX('Active Hour''s Dump'!$D$3:$AH$337,
MATCH($C283,'Active Hour''s Dump'!$A$3:$A$337,0),
MATCH(BF$2,'Active Hour''s Dump'!$D$2:$AH$2,0)
))),"")</f>
        <v>8</v>
      </c>
      <c r="BG283" s="13">
        <f>_xlfn.IFNA(IF(BG$3="Productivity",
INDEX('Productivity Dump'!$E$4:$AJ$500,
MATCH($A283,'Productivity Dump'!$A$4:$A$500,0),
MATCH(BG$2,'Productivity Dump'!$E$3:$AJ$3,0)
),
IF(BG$3="Attendance",
INDEX('Attendance Dump'!$E$2:$AI$400,
MATCH($A283,'Attendance Dump'!$B$2:$B$400,0),
MATCH(BG$2,'Attendance Dump'!$E$1:$AI$1,0)
),
INDEX('Active Hour''s Dump'!$D$3:$AH$337,
MATCH($C283,'Active Hour''s Dump'!$A$3:$A$337,0),
MATCH(BG$2,'Active Hour''s Dump'!$D$2:$AH$2,0)
))),"")</f>
        <v>0</v>
      </c>
      <c r="BH283" s="13" t="str">
        <f>_xlfn.IFNA(IF(BH$3="Productivity",
INDEX('Productivity Dump'!$E$4:$AJ$500,
MATCH($A283,'Productivity Dump'!$A$4:$A$500,0),
MATCH(BH$2,'Productivity Dump'!$E$3:$AJ$3,0)
),
IF(BH$3="Attendance",
INDEX('Attendance Dump'!$E$2:$AI$400,
MATCH($A283,'Attendance Dump'!$B$2:$B$400,0),
MATCH(BH$2,'Attendance Dump'!$E$1:$AI$1,0)
),
INDEX('Active Hour''s Dump'!$D$3:$AH$337,
MATCH($C283,'Active Hour''s Dump'!$A$3:$A$337,0),
MATCH(BH$2,'Active Hour''s Dump'!$D$2:$AH$2,0)
))),"")</f>
        <v>WO</v>
      </c>
      <c r="BI283" s="54">
        <f>_xlfn.IFNA(IF(BI$3="Productivity",
INDEX('Productivity Dump'!$E$4:$AJ$500,
MATCH($A283,'Productivity Dump'!$A$4:$A$500,0),
MATCH(BI$2,'Productivity Dump'!$E$3:$AJ$3,0)
),
IF(BI$3="Attendance",
INDEX('Attendance Dump'!$E$2:$AI$400,
MATCH($A283,'Attendance Dump'!$B$2:$B$400,0),
MATCH(BI$2,'Attendance Dump'!$E$1:$AI$1,0)
),
INDEX('Active Hour''s Dump'!$D$3:$AH$337,
MATCH($C283,'Active Hour''s Dump'!$A$3:$A$337,0),
MATCH(BI$2,'Active Hour''s Dump'!$D$2:$AH$2,0)
))),"")</f>
        <v>0</v>
      </c>
      <c r="BJ283" s="13">
        <f>_xlfn.IFNA(IF(BJ$3="Productivity",
INDEX('Productivity Dump'!$E$4:$AJ$500,
MATCH($A283,'Productivity Dump'!$A$4:$A$500,0),
MATCH(BJ$2,'Productivity Dump'!$E$3:$AJ$3,0)
),
IF(BJ$3="Attendance",
INDEX('Attendance Dump'!$E$2:$AI$400,
MATCH($A283,'Attendance Dump'!$B$2:$B$400,0),
MATCH(BJ$2,'Attendance Dump'!$E$1:$AI$1,0)
),
INDEX('Active Hour''s Dump'!$D$3:$AH$337,
MATCH($C283,'Active Hour''s Dump'!$A$3:$A$337,0),
MATCH(BJ$2,'Active Hour''s Dump'!$D$2:$AH$2,0)
))),"")</f>
        <v>560.95600000000002</v>
      </c>
      <c r="BK283" s="13" t="str">
        <f>_xlfn.IFNA(IF(BK$3="Productivity",
INDEX('Productivity Dump'!$E$4:$AJ$500,
MATCH($A283,'Productivity Dump'!$A$4:$A$500,0),
MATCH(BK$2,'Productivity Dump'!$E$3:$AJ$3,0)
),
IF(BK$3="Attendance",
INDEX('Attendance Dump'!$E$2:$AI$400,
MATCH($A283,'Attendance Dump'!$B$2:$B$400,0),
MATCH(BK$2,'Attendance Dump'!$E$1:$AI$1,0)
),
INDEX('Active Hour''s Dump'!$D$3:$AH$337,
MATCH($C283,'Active Hour''s Dump'!$A$3:$A$337,0),
MATCH(BK$2,'Active Hour''s Dump'!$D$2:$AH$2,0)
))),"")</f>
        <v>P</v>
      </c>
      <c r="BL283" s="54">
        <f>_xlfn.IFNA(IF(BL$3="Productivity",
INDEX('Productivity Dump'!$E$4:$AJ$500,
MATCH($A283,'Productivity Dump'!$A$4:$A$500,0),
MATCH(BL$2,'Productivity Dump'!$E$3:$AJ$3,0)
),
IF(BL$3="Attendance",
INDEX('Attendance Dump'!$E$2:$AI$400,
MATCH($A283,'Attendance Dump'!$B$2:$B$400,0),
MATCH(BL$2,'Attendance Dump'!$E$1:$AI$1,0)
),
INDEX('Active Hour''s Dump'!$D$3:$AH$337,
MATCH($C283,'Active Hour''s Dump'!$A$3:$A$337,0),
MATCH(BL$2,'Active Hour''s Dump'!$D$2:$AH$2,0)
))),"")</f>
        <v>6.4166666666666696</v>
      </c>
      <c r="BM283" s="13">
        <f>_xlfn.IFNA(IF(BM$3="Productivity",
INDEX('Productivity Dump'!$E$4:$AJ$500,
MATCH($A283,'Productivity Dump'!$A$4:$A$500,0),
MATCH(BM$2,'Productivity Dump'!$E$3:$AJ$3,0)
),
IF(BM$3="Attendance",
INDEX('Attendance Dump'!$E$2:$AI$400,
MATCH($A283,'Attendance Dump'!$B$2:$B$400,0),
MATCH(BM$2,'Attendance Dump'!$E$1:$AI$1,0)
),
INDEX('Active Hour''s Dump'!$D$3:$AH$337,
MATCH($C283,'Active Hour''s Dump'!$A$3:$A$337,0),
MATCH(BM$2,'Active Hour''s Dump'!$D$2:$AH$2,0)
))),"")</f>
        <v>904.82900000000018</v>
      </c>
      <c r="BN283" s="13" t="str">
        <f>_xlfn.IFNA(IF(BN$3="Productivity",
INDEX('Productivity Dump'!$E$4:$AJ$500,
MATCH($A283,'Productivity Dump'!$A$4:$A$500,0),
MATCH(BN$2,'Productivity Dump'!$E$3:$AJ$3,0)
),
IF(BN$3="Attendance",
INDEX('Attendance Dump'!$E$2:$AI$400,
MATCH($A283,'Attendance Dump'!$B$2:$B$400,0),
MATCH(BN$2,'Attendance Dump'!$E$1:$AI$1,0)
),
INDEX('Active Hour''s Dump'!$D$3:$AH$337,
MATCH($C283,'Active Hour''s Dump'!$A$3:$A$337,0),
MATCH(BN$2,'Active Hour''s Dump'!$D$2:$AH$2,0)
))),"")</f>
        <v>P</v>
      </c>
      <c r="BO283" s="54">
        <f>_xlfn.IFNA(IF(BO$3="Productivity",
INDEX('Productivity Dump'!$E$4:$AJ$500,
MATCH($A283,'Productivity Dump'!$A$4:$A$500,0),
MATCH(BO$2,'Productivity Dump'!$E$3:$AJ$3,0)
),
IF(BO$3="Attendance",
INDEX('Attendance Dump'!$E$2:$AI$400,
MATCH($A283,'Attendance Dump'!$B$2:$B$400,0),
MATCH(BO$2,'Attendance Dump'!$E$1:$AI$1,0)
),
INDEX('Active Hour''s Dump'!$D$3:$AH$337,
MATCH($C283,'Active Hour''s Dump'!$A$3:$A$337,0),
MATCH(BO$2,'Active Hour''s Dump'!$D$2:$AH$2,0)
))),"")</f>
        <v>8.9166666666666696</v>
      </c>
      <c r="BP283" s="13">
        <f>_xlfn.IFNA(IF(BP$3="Productivity",
INDEX('Productivity Dump'!$E$4:$AJ$500,
MATCH($A283,'Productivity Dump'!$A$4:$A$500,0),
MATCH(BP$2,'Productivity Dump'!$E$3:$AJ$3,0)
),
IF(BP$3="Attendance",
INDEX('Attendance Dump'!$E$2:$AI$400,
MATCH($A283,'Attendance Dump'!$B$2:$B$400,0),
MATCH(BP$2,'Attendance Dump'!$E$1:$AI$1,0)
),
INDEX('Active Hour''s Dump'!$D$3:$AH$337,
MATCH($C283,'Active Hour''s Dump'!$A$3:$A$337,0),
MATCH(BP$2,'Active Hour''s Dump'!$D$2:$AH$2,0)
))),"")</f>
        <v>970.18400000000008</v>
      </c>
      <c r="BQ283" s="13" t="str">
        <f>_xlfn.IFNA(IF(BQ$3="Productivity",
INDEX('Productivity Dump'!$E$4:$AJ$500,
MATCH($A283,'Productivity Dump'!$A$4:$A$500,0),
MATCH(BQ$2,'Productivity Dump'!$E$3:$AJ$3,0)
),
IF(BQ$3="Attendance",
INDEX('Attendance Dump'!$E$2:$AI$400,
MATCH($A283,'Attendance Dump'!$B$2:$B$400,0),
MATCH(BQ$2,'Attendance Dump'!$E$1:$AI$1,0)
),
INDEX('Active Hour''s Dump'!$D$3:$AH$337,
MATCH($C283,'Active Hour''s Dump'!$A$3:$A$337,0),
MATCH(BQ$2,'Active Hour''s Dump'!$D$2:$AH$2,0)
))),"")</f>
        <v>P</v>
      </c>
      <c r="BR283" s="54">
        <f>_xlfn.IFNA(IF(BR$3="Productivity",
INDEX('Productivity Dump'!$E$4:$AJ$500,
MATCH($A283,'Productivity Dump'!$A$4:$A$500,0),
MATCH(BR$2,'Productivity Dump'!$E$3:$AJ$3,0)
),
IF(BR$3="Attendance",
INDEX('Attendance Dump'!$E$2:$AI$400,
MATCH($A283,'Attendance Dump'!$B$2:$B$400,0),
MATCH(BR$2,'Attendance Dump'!$E$1:$AI$1,0)
),
INDEX('Active Hour''s Dump'!$D$3:$AH$337,
MATCH($C283,'Active Hour''s Dump'!$A$3:$A$337,0),
MATCH(BR$2,'Active Hour''s Dump'!$D$2:$AH$2,0)
))),"")</f>
        <v>9.75</v>
      </c>
      <c r="BS283" s="13">
        <f>_xlfn.IFNA(IF(BS$3="Productivity",
INDEX('Productivity Dump'!$E$4:$AJ$500,
MATCH($A283,'Productivity Dump'!$A$4:$A$500,0),
MATCH(BS$2,'Productivity Dump'!$E$3:$AJ$3,0)
),
IF(BS$3="Attendance",
INDEX('Attendance Dump'!$E$2:$AI$400,
MATCH($A283,'Attendance Dump'!$B$2:$B$400,0),
MATCH(BS$2,'Attendance Dump'!$E$1:$AI$1,0)
),
INDEX('Active Hour''s Dump'!$D$3:$AH$337,
MATCH($C283,'Active Hour''s Dump'!$A$3:$A$337,0),
MATCH(BS$2,'Active Hour''s Dump'!$D$2:$AH$2,0)
))),"")</f>
        <v>936.03600000000006</v>
      </c>
      <c r="BT283" s="13" t="str">
        <f>_xlfn.IFNA(IF(BT$3="Productivity",
INDEX('Productivity Dump'!$E$4:$AJ$500,
MATCH($A283,'Productivity Dump'!$A$4:$A$500,0),
MATCH(BT$2,'Productivity Dump'!$E$3:$AJ$3,0)
),
IF(BT$3="Attendance",
INDEX('Attendance Dump'!$E$2:$AI$400,
MATCH($A283,'Attendance Dump'!$B$2:$B$400,0),
MATCH(BT$2,'Attendance Dump'!$E$1:$AI$1,0)
),
INDEX('Active Hour''s Dump'!$D$3:$AH$337,
MATCH($C283,'Active Hour''s Dump'!$A$3:$A$337,0),
MATCH(BT$2,'Active Hour''s Dump'!$D$2:$AH$2,0)
))),"")</f>
        <v>H(P)</v>
      </c>
      <c r="BU283" s="54">
        <f>_xlfn.IFNA(IF(BU$3="Productivity",
INDEX('Productivity Dump'!$E$4:$AJ$500,
MATCH($A283,'Productivity Dump'!$A$4:$A$500,0),
MATCH(BU$2,'Productivity Dump'!$E$3:$AJ$3,0)
),
IF(BU$3="Attendance",
INDEX('Attendance Dump'!$E$2:$AI$400,
MATCH($A283,'Attendance Dump'!$B$2:$B$400,0),
MATCH(BU$2,'Attendance Dump'!$E$1:$AI$1,0)
),
INDEX('Active Hour''s Dump'!$D$3:$AH$337,
MATCH($C283,'Active Hour''s Dump'!$A$3:$A$337,0),
MATCH(BU$2,'Active Hour''s Dump'!$D$2:$AH$2,0)
))),"")</f>
        <v>9.5</v>
      </c>
      <c r="BV283" s="13">
        <f>_xlfn.IFNA(IF(BV$3="Productivity",
INDEX('Productivity Dump'!$E$4:$AJ$500,
MATCH($A283,'Productivity Dump'!$A$4:$A$500,0),
MATCH(BV$2,'Productivity Dump'!$E$3:$AJ$3,0)
),
IF(BV$3="Attendance",
INDEX('Attendance Dump'!$E$2:$AI$400,
MATCH($A283,'Attendance Dump'!$B$2:$B$400,0),
MATCH(BV$2,'Attendance Dump'!$E$1:$AI$1,0)
),
INDEX('Active Hour''s Dump'!$D$3:$AH$337,
MATCH($C283,'Active Hour''s Dump'!$A$3:$A$337,0),
MATCH(BV$2,'Active Hour''s Dump'!$D$2:$AH$2,0)
))),"")</f>
        <v>1033.2039999999997</v>
      </c>
      <c r="BW283" s="13" t="str">
        <f>_xlfn.IFNA(IF(BW$3="Productivity",
INDEX('Productivity Dump'!$E$4:$AJ$500,
MATCH($A283,'Productivity Dump'!$A$4:$A$500,0),
MATCH(BW$2,'Productivity Dump'!$E$3:$AJ$3,0)
),
IF(BW$3="Attendance",
INDEX('Attendance Dump'!$E$2:$AI$400,
MATCH($A283,'Attendance Dump'!$B$2:$B$400,0),
MATCH(BW$2,'Attendance Dump'!$E$1:$AI$1,0)
),
INDEX('Active Hour''s Dump'!$D$3:$AH$337,
MATCH($C283,'Active Hour''s Dump'!$A$3:$A$337,0),
MATCH(BW$2,'Active Hour''s Dump'!$D$2:$AH$2,0)
))),"")</f>
        <v>P</v>
      </c>
      <c r="BX283" s="54">
        <f>_xlfn.IFNA(IF(BX$3="Productivity",
INDEX('Productivity Dump'!$E$4:$AJ$500,
MATCH($A283,'Productivity Dump'!$A$4:$A$500,0),
MATCH(BX$2,'Productivity Dump'!$E$3:$AJ$3,0)
),
IF(BX$3="Attendance",
INDEX('Attendance Dump'!$E$2:$AI$400,
MATCH($A283,'Attendance Dump'!$B$2:$B$400,0),
MATCH(BX$2,'Attendance Dump'!$E$1:$AI$1,0)
),
INDEX('Active Hour''s Dump'!$D$3:$AH$337,
MATCH($C283,'Active Hour''s Dump'!$A$3:$A$337,0),
MATCH(BX$2,'Active Hour''s Dump'!$D$2:$AH$2,0)
))),"")</f>
        <v>8.8333333333333304</v>
      </c>
      <c r="BY283" s="13">
        <f>_xlfn.IFNA(IF(BY$3="Productivity",
INDEX('Productivity Dump'!$E$4:$AJ$500,
MATCH($A283,'Productivity Dump'!$A$4:$A$500,0),
MATCH(BY$2,'Productivity Dump'!$E$3:$AJ$3,0)
),
IF(BY$3="Attendance",
INDEX('Attendance Dump'!$E$2:$AI$400,
MATCH($A283,'Attendance Dump'!$B$2:$B$400,0),
MATCH(BY$2,'Attendance Dump'!$E$1:$AI$1,0)
),
INDEX('Active Hour''s Dump'!$D$3:$AH$337,
MATCH($C283,'Active Hour''s Dump'!$A$3:$A$337,0),
MATCH(BY$2,'Active Hour''s Dump'!$D$2:$AH$2,0)
))),"")</f>
        <v>467.33199999999999</v>
      </c>
      <c r="BZ283" s="13" t="str">
        <f>_xlfn.IFNA(IF(BZ$3="Productivity",
INDEX('Productivity Dump'!$E$4:$AJ$500,
MATCH($A283,'Productivity Dump'!$A$4:$A$500,0),
MATCH(BZ$2,'Productivity Dump'!$E$3:$AJ$3,0)
),
IF(BZ$3="Attendance",
INDEX('Attendance Dump'!$E$2:$AI$400,
MATCH($A283,'Attendance Dump'!$B$2:$B$400,0),
MATCH(BZ$2,'Attendance Dump'!$E$1:$AI$1,0)
),
INDEX('Active Hour''s Dump'!$D$3:$AH$337,
MATCH($C283,'Active Hour''s Dump'!$A$3:$A$337,0),
MATCH(BZ$2,'Active Hour''s Dump'!$D$2:$AH$2,0)
))),"")</f>
        <v>P</v>
      </c>
      <c r="CA283" s="54">
        <f>_xlfn.IFNA(IF(CA$3="Productivity",
INDEX('Productivity Dump'!$E$4:$AJ$500,
MATCH($A283,'Productivity Dump'!$A$4:$A$500,0),
MATCH(CA$2,'Productivity Dump'!$E$3:$AJ$3,0)
),
IF(CA$3="Attendance",
INDEX('Attendance Dump'!$E$2:$AI$400,
MATCH($A283,'Attendance Dump'!$B$2:$B$400,0),
MATCH(CA$2,'Attendance Dump'!$E$1:$AI$1,0)
),
INDEX('Active Hour''s Dump'!$D$3:$AH$337,
MATCH($C283,'Active Hour''s Dump'!$A$3:$A$337,0),
MATCH(CA$2,'Active Hour''s Dump'!$D$2:$AH$2,0)
))),"")</f>
        <v>4.1666666666666696</v>
      </c>
      <c r="CB283" s="13">
        <f>_xlfn.IFNA(IF(CB$3="Productivity",
INDEX('Productivity Dump'!$E$4:$AJ$500,
MATCH($A283,'Productivity Dump'!$A$4:$A$500,0),
MATCH(CB$2,'Productivity Dump'!$E$3:$AJ$3,0)
),
IF(CB$3="Attendance",
INDEX('Attendance Dump'!$E$2:$AI$400,
MATCH($A283,'Attendance Dump'!$B$2:$B$400,0),
MATCH(CB$2,'Attendance Dump'!$E$1:$AI$1,0)
),
INDEX('Active Hour''s Dump'!$D$3:$AH$337,
MATCH($C283,'Active Hour''s Dump'!$A$3:$A$337,0),
MATCH(CB$2,'Active Hour''s Dump'!$D$2:$AH$2,0)
))),"")</f>
        <v>219.28899999999996</v>
      </c>
      <c r="CC283" s="13" t="str">
        <f>_xlfn.IFNA(IF(CC$3="Productivity",
INDEX('Productivity Dump'!$E$4:$AJ$500,
MATCH($A283,'Productivity Dump'!$A$4:$A$500,0),
MATCH(CC$2,'Productivity Dump'!$E$3:$AJ$3,0)
),
IF(CC$3="Attendance",
INDEX('Attendance Dump'!$E$2:$AI$400,
MATCH($A283,'Attendance Dump'!$B$2:$B$400,0),
MATCH(CC$2,'Attendance Dump'!$E$1:$AI$1,0)
),
INDEX('Active Hour''s Dump'!$D$3:$AH$337,
MATCH($C283,'Active Hour''s Dump'!$A$3:$A$337,0),
MATCH(CC$2,'Active Hour''s Dump'!$D$2:$AH$2,0)
))),"")</f>
        <v>WO</v>
      </c>
      <c r="CD283" s="54">
        <f>_xlfn.IFNA(IF(CD$3="Productivity",
INDEX('Productivity Dump'!$E$4:$AJ$500,
MATCH($A283,'Productivity Dump'!$A$4:$A$500,0),
MATCH(CD$2,'Productivity Dump'!$E$3:$AJ$3,0)
),
IF(CD$3="Attendance",
INDEX('Attendance Dump'!$E$2:$AI$400,
MATCH($A283,'Attendance Dump'!$B$2:$B$400,0),
MATCH(CD$2,'Attendance Dump'!$E$1:$AI$1,0)
),
INDEX('Active Hour''s Dump'!$D$3:$AH$337,
MATCH($C283,'Active Hour''s Dump'!$A$3:$A$337,0),
MATCH(CD$2,'Active Hour''s Dump'!$D$2:$AH$2,0)
))),"")</f>
        <v>2</v>
      </c>
      <c r="CE283" s="13">
        <f>_xlfn.IFNA(IF(CE$3="Productivity",
INDEX('Productivity Dump'!$E$4:$AJ$500,
MATCH($A283,'Productivity Dump'!$A$4:$A$500,0),
MATCH(CE$2,'Productivity Dump'!$E$3:$AJ$3,0)
),
IF(CE$3="Attendance",
INDEX('Attendance Dump'!$E$2:$AI$400,
MATCH($A283,'Attendance Dump'!$B$2:$B$400,0),
MATCH(CE$2,'Attendance Dump'!$E$1:$AI$1,0)
),
INDEX('Active Hour''s Dump'!$D$3:$AH$337,
MATCH($C283,'Active Hour''s Dump'!$A$3:$A$337,0),
MATCH(CE$2,'Active Hour''s Dump'!$D$2:$AH$2,0)
))),"")</f>
        <v>515.601</v>
      </c>
      <c r="CF283" s="13" t="str">
        <f>_xlfn.IFNA(IF(CF$3="Productivity",
INDEX('Productivity Dump'!$E$4:$AJ$500,
MATCH($A283,'Productivity Dump'!$A$4:$A$500,0),
MATCH(CF$2,'Productivity Dump'!$E$3:$AJ$3,0)
),
IF(CF$3="Attendance",
INDEX('Attendance Dump'!$E$2:$AI$400,
MATCH($A283,'Attendance Dump'!$B$2:$B$400,0),
MATCH(CF$2,'Attendance Dump'!$E$1:$AI$1,0)
),
INDEX('Active Hour''s Dump'!$D$3:$AH$337,
MATCH($C283,'Active Hour''s Dump'!$A$3:$A$337,0),
MATCH(CF$2,'Active Hour''s Dump'!$D$2:$AH$2,0)
))),"")</f>
        <v>P</v>
      </c>
      <c r="CG283" s="54">
        <f>_xlfn.IFNA(IF(CG$3="Productivity",
INDEX('Productivity Dump'!$E$4:$AJ$500,
MATCH($A283,'Productivity Dump'!$A$4:$A$500,0),
MATCH(CG$2,'Productivity Dump'!$E$3:$AJ$3,0)
),
IF(CG$3="Attendance",
INDEX('Attendance Dump'!$E$2:$AI$400,
MATCH($A283,'Attendance Dump'!$B$2:$B$400,0),
MATCH(CG$2,'Attendance Dump'!$E$1:$AI$1,0)
),
INDEX('Active Hour''s Dump'!$D$3:$AH$337,
MATCH($C283,'Active Hour''s Dump'!$A$3:$A$337,0),
MATCH(CG$2,'Active Hour''s Dump'!$D$2:$AH$2,0)
))),"")</f>
        <v>4.5833333333333304</v>
      </c>
      <c r="CH283" s="13">
        <f>_xlfn.IFNA(IF(CH$3="Productivity",
INDEX('Productivity Dump'!$E$4:$AJ$500,
MATCH($A283,'Productivity Dump'!$A$4:$A$500,0),
MATCH(CH$2,'Productivity Dump'!$E$3:$AJ$3,0)
),
IF(CH$3="Attendance",
INDEX('Attendance Dump'!$E$2:$AI$400,
MATCH($A283,'Attendance Dump'!$B$2:$B$400,0),
MATCH(CH$2,'Attendance Dump'!$E$1:$AI$1,0)
),
INDEX('Active Hour''s Dump'!$D$3:$AH$337,
MATCH($C283,'Active Hour''s Dump'!$A$3:$A$337,0),
MATCH(CH$2,'Active Hour''s Dump'!$D$2:$AH$2,0)
))),"")</f>
        <v>1028.8450000000003</v>
      </c>
      <c r="CI283" s="13" t="str">
        <f>_xlfn.IFNA(IF(CI$3="Productivity",
INDEX('Productivity Dump'!$E$4:$AJ$500,
MATCH($A283,'Productivity Dump'!$A$4:$A$500,0),
MATCH(CI$2,'Productivity Dump'!$E$3:$AJ$3,0)
),
IF(CI$3="Attendance",
INDEX('Attendance Dump'!$E$2:$AI$400,
MATCH($A283,'Attendance Dump'!$B$2:$B$400,0),
MATCH(CI$2,'Attendance Dump'!$E$1:$AI$1,0)
),
INDEX('Active Hour''s Dump'!$D$3:$AH$337,
MATCH($C283,'Active Hour''s Dump'!$A$3:$A$337,0),
MATCH(CI$2,'Active Hour''s Dump'!$D$2:$AH$2,0)
))),"")</f>
        <v>P</v>
      </c>
      <c r="CJ283" s="54">
        <f>_xlfn.IFNA(IF(CJ$3="Productivity",
INDEX('Productivity Dump'!$E$4:$AJ$500,
MATCH($A283,'Productivity Dump'!$A$4:$A$500,0),
MATCH(CJ$2,'Productivity Dump'!$E$3:$AJ$3,0)
),
IF(CJ$3="Attendance",
INDEX('Attendance Dump'!$E$2:$AI$400,
MATCH($A283,'Attendance Dump'!$B$2:$B$400,0),
MATCH(CJ$2,'Attendance Dump'!$E$1:$AI$1,0)
),
INDEX('Active Hour''s Dump'!$D$3:$AH$337,
MATCH($C283,'Active Hour''s Dump'!$A$3:$A$337,0),
MATCH(CJ$2,'Active Hour''s Dump'!$D$2:$AH$2,0)
))),"")</f>
        <v>8.1666666666666696</v>
      </c>
      <c r="CK283" s="13">
        <f>_xlfn.IFNA(IF(CK$3="Productivity",
INDEX('Productivity Dump'!$E$4:$AJ$500,
MATCH($A283,'Productivity Dump'!$A$4:$A$500,0),
MATCH(CK$2,'Productivity Dump'!$E$3:$AJ$3,0)
),
IF(CK$3="Attendance",
INDEX('Attendance Dump'!$E$2:$AI$400,
MATCH($A283,'Attendance Dump'!$B$2:$B$400,0),
MATCH(CK$2,'Attendance Dump'!$E$1:$AI$1,0)
),
INDEX('Active Hour''s Dump'!$D$3:$AH$337,
MATCH($C283,'Active Hour''s Dump'!$A$3:$A$337,0),
MATCH(CK$2,'Active Hour''s Dump'!$D$2:$AH$2,0)
))),"")</f>
        <v>1054.7679999999998</v>
      </c>
      <c r="CL283" s="13" t="str">
        <f>_xlfn.IFNA(IF(CL$3="Productivity",
INDEX('Productivity Dump'!$E$4:$AJ$500,
MATCH($A283,'Productivity Dump'!$A$4:$A$500,0),
MATCH(CL$2,'Productivity Dump'!$E$3:$AJ$3,0)
),
IF(CL$3="Attendance",
INDEX('Attendance Dump'!$E$2:$AI$400,
MATCH($A283,'Attendance Dump'!$B$2:$B$400,0),
MATCH(CL$2,'Attendance Dump'!$E$1:$AI$1,0)
),
INDEX('Active Hour''s Dump'!$D$3:$AH$337,
MATCH($C283,'Active Hour''s Dump'!$A$3:$A$337,0),
MATCH(CL$2,'Active Hour''s Dump'!$D$2:$AH$2,0)
))),"")</f>
        <v>P</v>
      </c>
      <c r="CM283" s="54">
        <f>_xlfn.IFNA(IF(CM$3="Productivity",
INDEX('Productivity Dump'!$E$4:$AJ$500,
MATCH($A283,'Productivity Dump'!$A$4:$A$500,0),
MATCH(CM$2,'Productivity Dump'!$E$3:$AJ$3,0)
),
IF(CM$3="Attendance",
INDEX('Attendance Dump'!$E$2:$AI$400,
MATCH($A283,'Attendance Dump'!$B$2:$B$400,0),
MATCH(CM$2,'Attendance Dump'!$E$1:$AI$1,0)
),
INDEX('Active Hour''s Dump'!$D$3:$AH$337,
MATCH($C283,'Active Hour''s Dump'!$A$3:$A$337,0),
MATCH(CM$2,'Active Hour''s Dump'!$D$2:$AH$2,0)
))),"")</f>
        <v>9.0833333333333304</v>
      </c>
      <c r="CN283" s="13">
        <f>_xlfn.IFNA(IF(CN$3="Productivity",
INDEX('Productivity Dump'!$E$4:$AJ$500,
MATCH($A283,'Productivity Dump'!$A$4:$A$500,0),
MATCH(CN$2,'Productivity Dump'!$E$3:$AJ$3,0)
),
IF(CN$3="Attendance",
INDEX('Attendance Dump'!$E$2:$AI$400,
MATCH($A283,'Attendance Dump'!$B$2:$B$400,0),
MATCH(CN$2,'Attendance Dump'!$E$1:$AI$1,0)
),
INDEX('Active Hour''s Dump'!$D$3:$AH$337,
MATCH($C283,'Active Hour''s Dump'!$A$3:$A$337,0),
MATCH(CN$2,'Active Hour''s Dump'!$D$2:$AH$2,0)
))),"")</f>
        <v>0</v>
      </c>
      <c r="CO283" s="13">
        <f>_xlfn.IFNA(IF(CO$3="Productivity",
INDEX('Productivity Dump'!$E$4:$AJ$500,
MATCH($A283,'Productivity Dump'!$A$4:$A$500,0),
MATCH(CO$2,'Productivity Dump'!$E$3:$AJ$3,0)
),
IF(CO$3="Attendance",
INDEX('Attendance Dump'!$E$2:$AI$400,
MATCH($A283,'Attendance Dump'!$B$2:$B$400,0),
MATCH(CO$2,'Attendance Dump'!$E$1:$AI$1,0)
),
INDEX('Active Hour''s Dump'!$D$3:$AH$337,
MATCH($C283,'Active Hour''s Dump'!$A$3:$A$337,0),
MATCH(CO$2,'Active Hour''s Dump'!$D$2:$AH$2,0)
))),"")</f>
        <v>0</v>
      </c>
      <c r="CP283" s="54">
        <f>_xlfn.IFNA(IF(CP$3="Productivity",
INDEX('Productivity Dump'!$E$4:$AJ$500,
MATCH($A283,'Productivity Dump'!$A$4:$A$500,0),
MATCH(CP$2,'Productivity Dump'!$E$3:$AJ$3,0)
),
IF(CP$3="Attendance",
INDEX('Attendance Dump'!$E$2:$AI$400,
MATCH($A283,'Attendance Dump'!$B$2:$B$400,0),
MATCH(CP$2,'Attendance Dump'!$E$1:$AI$1,0)
),
INDEX('Active Hour''s Dump'!$D$3:$AH$337,
MATCH($C283,'Active Hour''s Dump'!$A$3:$A$337,0),
MATCH(CP$2,'Active Hour''s Dump'!$D$2:$AH$2,0)
))),"")</f>
        <v>0</v>
      </c>
      <c r="CQ283" s="13">
        <f>_xlfn.IFNA(IF(CQ$3="Productivity",
INDEX('Productivity Dump'!$E$4:$AJ$500,
MATCH($A283,'Productivity Dump'!$A$4:$A$500,0),
MATCH(CQ$2,'Productivity Dump'!$E$3:$AJ$3,0)
),
IF(CQ$3="Attendance",
INDEX('Attendance Dump'!$E$2:$AI$400,
MATCH($A283,'Attendance Dump'!$B$2:$B$400,0),
MATCH(CQ$2,'Attendance Dump'!$E$1:$AI$1,0)
),
INDEX('Active Hour''s Dump'!$D$3:$AH$337,
MATCH($C283,'Active Hour''s Dump'!$A$3:$A$337,0),
MATCH(CQ$2,'Active Hour''s Dump'!$D$2:$AH$2,0)
))),"")</f>
        <v>0</v>
      </c>
      <c r="CR283" s="13">
        <f>_xlfn.IFNA(IF(CR$3="Productivity",
INDEX('Productivity Dump'!$E$4:$AJ$500,
MATCH($A283,'Productivity Dump'!$A$4:$A$500,0),
MATCH(CR$2,'Productivity Dump'!$E$3:$AJ$3,0)
),
IF(CR$3="Attendance",
INDEX('Attendance Dump'!$E$2:$AI$400,
MATCH($A283,'Attendance Dump'!$B$2:$B$400,0),
MATCH(CR$2,'Attendance Dump'!$E$1:$AI$1,0)
),
INDEX('Active Hour''s Dump'!$D$3:$AH$337,
MATCH($C283,'Active Hour''s Dump'!$A$3:$A$337,0),
MATCH(CR$2,'Active Hour''s Dump'!$D$2:$AH$2,0)
))),"")</f>
        <v>0</v>
      </c>
      <c r="CS283" s="54">
        <f>_xlfn.IFNA(IF(CS$3="Productivity",
INDEX('Productivity Dump'!$E$4:$AJ$500,
MATCH($A283,'Productivity Dump'!$A$4:$A$500,0),
MATCH(CS$2,'Productivity Dump'!$E$3:$AJ$3,0)
),
IF(CS$3="Attendance",
INDEX('Attendance Dump'!$E$2:$AI$400,
MATCH($A283,'Attendance Dump'!$B$2:$B$400,0),
MATCH(CS$2,'Attendance Dump'!$E$1:$AI$1,0)
),
INDEX('Active Hour''s Dump'!$D$3:$AH$337,
MATCH($C283,'Active Hour''s Dump'!$A$3:$A$337,0),
MATCH(CS$2,'Active Hour''s Dump'!$D$2:$AH$2,0)
))),"")</f>
        <v>0</v>
      </c>
      <c r="CT283" s="13">
        <f>_xlfn.IFNA(IF(CT$3="Productivity",
INDEX('Productivity Dump'!$E$4:$AJ$500,
MATCH($A283,'Productivity Dump'!$A$4:$A$500,0),
MATCH(CT$2,'Productivity Dump'!$E$3:$AJ$3,0)
),
IF(CT$3="Attendance",
INDEX('Attendance Dump'!$E$2:$AI$400,
MATCH($A283,'Attendance Dump'!$B$2:$B$400,0),
MATCH(CT$2,'Attendance Dump'!$E$1:$AI$1,0)
),
INDEX('Active Hour''s Dump'!$D$3:$AH$337,
MATCH($C283,'Active Hour''s Dump'!$A$3:$A$337,0),
MATCH(CT$2,'Active Hour''s Dump'!$D$2:$AH$2,0)
))),"")</f>
        <v>0</v>
      </c>
      <c r="CU283" s="13">
        <f>_xlfn.IFNA(IF(CU$3="Productivity",
INDEX('Productivity Dump'!$E$4:$AJ$500,
MATCH($A283,'Productivity Dump'!$A$4:$A$500,0),
MATCH(CU$2,'Productivity Dump'!$E$3:$AJ$3,0)
),
IF(CU$3="Attendance",
INDEX('Attendance Dump'!$E$2:$AI$400,
MATCH($A283,'Attendance Dump'!$B$2:$B$400,0),
MATCH(CU$2,'Attendance Dump'!$E$1:$AI$1,0)
),
INDEX('Active Hour''s Dump'!$D$3:$AH$337,
MATCH($C283,'Active Hour''s Dump'!$A$3:$A$337,0),
MATCH(CU$2,'Active Hour''s Dump'!$D$2:$AH$2,0)
))),"")</f>
        <v>0</v>
      </c>
      <c r="CV283" s="54">
        <f>_xlfn.IFNA(IF(CV$3="Productivity",
INDEX('Productivity Dump'!$E$4:$AJ$500,
MATCH($A283,'Productivity Dump'!$A$4:$A$500,0),
MATCH(CV$2,'Productivity Dump'!$E$3:$AJ$3,0)
),
IF(CV$3="Attendance",
INDEX('Attendance Dump'!$E$2:$AI$400,
MATCH($A283,'Attendance Dump'!$B$2:$B$400,0),
MATCH(CV$2,'Attendance Dump'!$E$1:$AI$1,0)
),
INDEX('Active Hour''s Dump'!$D$3:$AH$337,
MATCH($C283,'Active Hour''s Dump'!$A$3:$A$337,0),
MATCH(CV$2,'Active Hour''s Dump'!$D$2:$AH$2,0)
))),"")</f>
        <v>0</v>
      </c>
      <c r="CW283" s="13"/>
      <c r="CX283" s="13"/>
      <c r="CY283" s="54"/>
      <c r="DA283" s="57">
        <f t="shared" ref="DA283:DA286" si="97">SUMIFS($H283:$CY283,$H$3:$CY$3,"Active Hours")</f>
        <v>203.41666666666666</v>
      </c>
      <c r="DB283" s="35">
        <f t="shared" si="88"/>
        <v>21349.79</v>
      </c>
      <c r="DC283" s="35">
        <f t="shared" si="95"/>
        <v>0</v>
      </c>
      <c r="DD283" s="35">
        <f t="shared" ca="1" si="96"/>
        <v>0</v>
      </c>
      <c r="DF283" s="32" cm="1">
        <f t="array" ref="DF283">SUMPRODUCT(
    (MOD(COLUMN(H283:CV283) - COLUMN(H283), 3) = 0) *
    (H283:CV283 = 0) *
    (I283:CW283 = "P") *
    (COUNTIF(UKHoliday, H$2:CV$2) = 0)
)</f>
        <v>0</v>
      </c>
      <c r="DG283" s="33" cm="1">
        <f t="array" ref="DG283">SUMPRODUCT(
  (MOD(COLUMN(H283:CV283) - COLUMN(H283), 3) = 0) *
  (H283:CV283 &gt; 0) *
  (H283:CV283 &lt; 0.5 * IF(((WEEKDAY(H$2:CV$2, 2) = 1) + (WEEKDAY(H$2:CV$2, 2) = 6)), G283, F283)) *
  (I283:CW283 = "P") *
  (COUNTIF(UKHoliday, H$2:CV$2) = 0)
)</f>
        <v>0</v>
      </c>
      <c r="DH283" s="33" cm="1">
        <f t="array" ref="DH283">SUMPRODUCT(
  (MOD(COLUMN(H283:CV283) - COLUMN(H283), 3) = 0) *
  (H283:CV283 &gt; 0.5 * IF(((WEEKDAY(H$2:CV$2, 2) = 1) + (WEEKDAY(H$2:CV$2, 2) = 6)), $G283, $F283)) *
  (H283:CV283 &lt; 0.8 * IF(((WEEKDAY(H$2:CV$2, 2) = 1) + (WEEKDAY(H$2:CV$2, 2) = 6)), $G283, $F283)) *
  (I283:CW283 = "P") *
  (COUNTIF(UKHoliday, H$2:CV$2) = 0)
)</f>
        <v>0</v>
      </c>
      <c r="DI283" s="33" cm="1">
        <f t="array" ref="DI283">SUMPRODUCT(
  (MOD(COLUMN(H283:CV283) - COLUMN(H283), 3) = 0) *
  (H283:CV283 &gt; 0.8 * IF(((WEEKDAY(H$2:CV$2, 2) = 1) + (WEEKDAY(H$2:CV$2, 2) = 6)), $G283, $F283)) *
  (H283:CV283 &lt; 1 * IF(((WEEKDAY(H$2:CV$2, 2) = 1) + (WEEKDAY(H$2:CV$2, 2) = 6)), $G283, $F283)) *
  (I283:CW283 = "P") *
  (COUNTIF(UKHoliday, H$2:CV$2) = 0)
)</f>
        <v>4</v>
      </c>
    </row>
    <row r="284" spans="1:113" x14ac:dyDescent="0.3">
      <c r="A284" s="8" t="s">
        <v>980</v>
      </c>
      <c r="B284" s="36" t="s">
        <v>979</v>
      </c>
      <c r="C284" s="9" t="s">
        <v>1008</v>
      </c>
      <c r="D284" s="62" t="s">
        <v>944</v>
      </c>
      <c r="E284" s="35">
        <v>18600</v>
      </c>
      <c r="F284" s="35">
        <f t="shared" ref="F284:F287" si="98">E284/$C$1</f>
        <v>930</v>
      </c>
      <c r="G284" s="35">
        <f t="shared" ref="G284:G287" si="99">F284*0.5</f>
        <v>465</v>
      </c>
      <c r="H284" s="13">
        <f>_xlfn.IFNA(IF(H$3="Productivity",
INDEX('Productivity Dump'!$E$4:$AJ$500,
MATCH($A284,'Productivity Dump'!$A$4:$A$500,0),
MATCH(H$2,'Productivity Dump'!$E$3:$AJ$3,0)
),
IF(H$3="Attendance",
INDEX('Attendance Dump'!$E$2:$AI$400,
MATCH($A284,'Attendance Dump'!$B$2:$B$400,0),
MATCH(H$2,'Attendance Dump'!$E$1:$AI$1,0)
),
INDEX('Active Hour''s Dump'!$D$3:$AH$337,
MATCH($C284,'Active Hour''s Dump'!$A$3:$A$337,0),
MATCH(H$2,'Active Hour''s Dump'!$D$2:$AH$2,0)
))),"")</f>
        <v>862.34400000000005</v>
      </c>
      <c r="I284" s="13" t="str">
        <f>_xlfn.IFNA(IF(I$3="Productivity",
INDEX('Productivity Dump'!$E$4:$AJ$500,
MATCH($A284,'Productivity Dump'!$A$4:$A$500,0),
MATCH(I$2,'Productivity Dump'!$E$3:$AJ$3,0)
),
IF(I$3="Attendance",
INDEX('Attendance Dump'!$E$2:$AI$400,
MATCH($A284,'Attendance Dump'!$B$2:$B$400,0),
MATCH(I$2,'Attendance Dump'!$E$1:$AI$1,0)
),
INDEX('Active Hour''s Dump'!$D$3:$AH$337,
MATCH($C284,'Active Hour''s Dump'!$A$3:$A$337,0),
MATCH(I$2,'Active Hour''s Dump'!$D$2:$AH$2,0)
))),"")</f>
        <v>P</v>
      </c>
      <c r="J284" s="54">
        <f>_xlfn.IFNA(IF(J$3="Productivity",
INDEX('Productivity Dump'!$E$4:$AJ$500,
MATCH($A284,'Productivity Dump'!$A$4:$A$500,0),
MATCH(J$2,'Productivity Dump'!$E$3:$AJ$3,0)
),
IF(J$3="Attendance",
INDEX('Attendance Dump'!$E$2:$AI$400,
MATCH($A284,'Attendance Dump'!$B$2:$B$400,0),
MATCH(J$2,'Attendance Dump'!$E$1:$AI$1,0)
),
INDEX('Active Hour''s Dump'!$D$3:$AH$337,
MATCH($C284,'Active Hour''s Dump'!$A$3:$A$337,0),
MATCH(J$2,'Active Hour''s Dump'!$D$2:$AH$2,0)
))),"")</f>
        <v>9.3333333333333304</v>
      </c>
      <c r="K284" s="13">
        <f>_xlfn.IFNA(IF(K$3="Productivity",
INDEX('Productivity Dump'!$E$4:$AJ$500,
MATCH($A284,'Productivity Dump'!$A$4:$A$500,0),
MATCH(K$2,'Productivity Dump'!$E$3:$AJ$3,0)
),
IF(K$3="Attendance",
INDEX('Attendance Dump'!$E$2:$AI$400,
MATCH($A284,'Attendance Dump'!$B$2:$B$400,0),
MATCH(K$2,'Attendance Dump'!$E$1:$AI$1,0)
),
INDEX('Active Hour''s Dump'!$D$3:$AH$337,
MATCH($C284,'Active Hour''s Dump'!$A$3:$A$337,0),
MATCH(K$2,'Active Hour''s Dump'!$D$2:$AH$2,0)
))),"")</f>
        <v>992.65299999999979</v>
      </c>
      <c r="L284" s="13" t="str">
        <f>_xlfn.IFNA(IF(L$3="Productivity",
INDEX('Productivity Dump'!$E$4:$AJ$500,
MATCH($A284,'Productivity Dump'!$A$4:$A$500,0),
MATCH(L$2,'Productivity Dump'!$E$3:$AJ$3,0)
),
IF(L$3="Attendance",
INDEX('Attendance Dump'!$E$2:$AI$400,
MATCH($A284,'Attendance Dump'!$B$2:$B$400,0),
MATCH(L$2,'Attendance Dump'!$E$1:$AI$1,0)
),
INDEX('Active Hour''s Dump'!$D$3:$AH$337,
MATCH($C284,'Active Hour''s Dump'!$A$3:$A$337,0),
MATCH(L$2,'Active Hour''s Dump'!$D$2:$AH$2,0)
))),"")</f>
        <v>P</v>
      </c>
      <c r="M284" s="54">
        <f>_xlfn.IFNA(IF(M$3="Productivity",
INDEX('Productivity Dump'!$E$4:$AJ$500,
MATCH($A284,'Productivity Dump'!$A$4:$A$500,0),
MATCH(M$2,'Productivity Dump'!$E$3:$AJ$3,0)
),
IF(M$3="Attendance",
INDEX('Attendance Dump'!$E$2:$AI$400,
MATCH($A284,'Attendance Dump'!$B$2:$B$400,0),
MATCH(M$2,'Attendance Dump'!$E$1:$AI$1,0)
),
INDEX('Active Hour''s Dump'!$D$3:$AH$337,
MATCH($C284,'Active Hour''s Dump'!$A$3:$A$337,0),
MATCH(M$2,'Active Hour''s Dump'!$D$2:$AH$2,0)
))),"")</f>
        <v>8.75</v>
      </c>
      <c r="N284" s="13">
        <f>_xlfn.IFNA(IF(N$3="Productivity",
INDEX('Productivity Dump'!$E$4:$AJ$500,
MATCH($A284,'Productivity Dump'!$A$4:$A$500,0),
MATCH(N$2,'Productivity Dump'!$E$3:$AJ$3,0)
),
IF(N$3="Attendance",
INDEX('Attendance Dump'!$E$2:$AI$400,
MATCH($A284,'Attendance Dump'!$B$2:$B$400,0),
MATCH(N$2,'Attendance Dump'!$E$1:$AI$1,0)
),
INDEX('Active Hour''s Dump'!$D$3:$AH$337,
MATCH($C284,'Active Hour''s Dump'!$A$3:$A$337,0),
MATCH(N$2,'Active Hour''s Dump'!$D$2:$AH$2,0)
))),"")</f>
        <v>555.24099999999987</v>
      </c>
      <c r="O284" s="13" t="str">
        <f>_xlfn.IFNA(IF(O$3="Productivity",
INDEX('Productivity Dump'!$E$4:$AJ$500,
MATCH($A284,'Productivity Dump'!$A$4:$A$500,0),
MATCH(O$2,'Productivity Dump'!$E$3:$AJ$3,0)
),
IF(O$3="Attendance",
INDEX('Attendance Dump'!$E$2:$AI$400,
MATCH($A284,'Attendance Dump'!$B$2:$B$400,0),
MATCH(O$2,'Attendance Dump'!$E$1:$AI$1,0)
),
INDEX('Active Hour''s Dump'!$D$3:$AH$337,
MATCH($C284,'Active Hour''s Dump'!$A$3:$A$337,0),
MATCH(O$2,'Active Hour''s Dump'!$D$2:$AH$2,0)
))),"")</f>
        <v>P</v>
      </c>
      <c r="P284" s="54">
        <f>_xlfn.IFNA(IF(P$3="Productivity",
INDEX('Productivity Dump'!$E$4:$AJ$500,
MATCH($A284,'Productivity Dump'!$A$4:$A$500,0),
MATCH(P$2,'Productivity Dump'!$E$3:$AJ$3,0)
),
IF(P$3="Attendance",
INDEX('Attendance Dump'!$E$2:$AI$400,
MATCH($A284,'Attendance Dump'!$B$2:$B$400,0),
MATCH(P$2,'Attendance Dump'!$E$1:$AI$1,0)
),
INDEX('Active Hour''s Dump'!$D$3:$AH$337,
MATCH($C284,'Active Hour''s Dump'!$A$3:$A$337,0),
MATCH(P$2,'Active Hour''s Dump'!$D$2:$AH$2,0)
))),"")</f>
        <v>4</v>
      </c>
      <c r="Q284" s="13">
        <f>_xlfn.IFNA(IF(Q$3="Productivity",
INDEX('Productivity Dump'!$E$4:$AJ$500,
MATCH($A284,'Productivity Dump'!$A$4:$A$500,0),
MATCH(Q$2,'Productivity Dump'!$E$3:$AJ$3,0)
),
IF(Q$3="Attendance",
INDEX('Attendance Dump'!$E$2:$AI$400,
MATCH($A284,'Attendance Dump'!$B$2:$B$400,0),
MATCH(Q$2,'Attendance Dump'!$E$1:$AI$1,0)
),
INDEX('Active Hour''s Dump'!$D$3:$AH$337,
MATCH($C284,'Active Hour''s Dump'!$A$3:$A$337,0),
MATCH(Q$2,'Active Hour''s Dump'!$D$2:$AH$2,0)
))),"")</f>
        <v>0</v>
      </c>
      <c r="R284" s="13" t="str">
        <f>_xlfn.IFNA(IF(R$3="Productivity",
INDEX('Productivity Dump'!$E$4:$AJ$500,
MATCH($A284,'Productivity Dump'!$A$4:$A$500,0),
MATCH(R$2,'Productivity Dump'!$E$3:$AJ$3,0)
),
IF(R$3="Attendance",
INDEX('Attendance Dump'!$E$2:$AI$400,
MATCH($A284,'Attendance Dump'!$B$2:$B$400,0),
MATCH(R$2,'Attendance Dump'!$E$1:$AI$1,0)
),
INDEX('Active Hour''s Dump'!$D$3:$AH$337,
MATCH($C284,'Active Hour''s Dump'!$A$3:$A$337,0),
MATCH(R$2,'Active Hour''s Dump'!$D$2:$AH$2,0)
))),"")</f>
        <v>WO</v>
      </c>
      <c r="S284" s="54">
        <f>_xlfn.IFNA(IF(S$3="Productivity",
INDEX('Productivity Dump'!$E$4:$AJ$500,
MATCH($A284,'Productivity Dump'!$A$4:$A$500,0),
MATCH(S$2,'Productivity Dump'!$E$3:$AJ$3,0)
),
IF(S$3="Attendance",
INDEX('Attendance Dump'!$E$2:$AI$400,
MATCH($A284,'Attendance Dump'!$B$2:$B$400,0),
MATCH(S$2,'Attendance Dump'!$E$1:$AI$1,0)
),
INDEX('Active Hour''s Dump'!$D$3:$AH$337,
MATCH($C284,'Active Hour''s Dump'!$A$3:$A$337,0),
MATCH(S$2,'Active Hour''s Dump'!$D$2:$AH$2,0)
))),"")</f>
        <v>0</v>
      </c>
      <c r="T284" s="13">
        <f>_xlfn.IFNA(IF(T$3="Productivity",
INDEX('Productivity Dump'!$E$4:$AJ$500,
MATCH($A284,'Productivity Dump'!$A$4:$A$500,0),
MATCH(T$2,'Productivity Dump'!$E$3:$AJ$3,0)
),
IF(T$3="Attendance",
INDEX('Attendance Dump'!$E$2:$AI$400,
MATCH($A284,'Attendance Dump'!$B$2:$B$400,0),
MATCH(T$2,'Attendance Dump'!$E$1:$AI$1,0)
),
INDEX('Active Hour''s Dump'!$D$3:$AH$337,
MATCH($C284,'Active Hour''s Dump'!$A$3:$A$337,0),
MATCH(T$2,'Active Hour''s Dump'!$D$2:$AH$2,0)
))),"")</f>
        <v>271.04300000000001</v>
      </c>
      <c r="U284" s="13" t="str">
        <f>_xlfn.IFNA(IF(U$3="Productivity",
INDEX('Productivity Dump'!$E$4:$AJ$500,
MATCH($A284,'Productivity Dump'!$A$4:$A$500,0),
MATCH(U$2,'Productivity Dump'!$E$3:$AJ$3,0)
),
IF(U$3="Attendance",
INDEX('Attendance Dump'!$E$2:$AI$400,
MATCH($A284,'Attendance Dump'!$B$2:$B$400,0),
MATCH(U$2,'Attendance Dump'!$E$1:$AI$1,0)
),
INDEX('Active Hour''s Dump'!$D$3:$AH$337,
MATCH($C284,'Active Hour''s Dump'!$A$3:$A$337,0),
MATCH(U$2,'Active Hour''s Dump'!$D$2:$AH$2,0)
))),"")</f>
        <v>PL-HL</v>
      </c>
      <c r="V284" s="54">
        <f>_xlfn.IFNA(IF(V$3="Productivity",
INDEX('Productivity Dump'!$E$4:$AJ$500,
MATCH($A284,'Productivity Dump'!$A$4:$A$500,0),
MATCH(V$2,'Productivity Dump'!$E$3:$AJ$3,0)
),
IF(V$3="Attendance",
INDEX('Attendance Dump'!$E$2:$AI$400,
MATCH($A284,'Attendance Dump'!$B$2:$B$400,0),
MATCH(V$2,'Attendance Dump'!$E$1:$AI$1,0)
),
INDEX('Active Hour''s Dump'!$D$3:$AH$337,
MATCH($C284,'Active Hour''s Dump'!$A$3:$A$337,0),
MATCH(V$2,'Active Hour''s Dump'!$D$2:$AH$2,0)
))),"")</f>
        <v>4.8333333333333304</v>
      </c>
      <c r="W284" s="13">
        <f>_xlfn.IFNA(IF(W$3="Productivity",
INDEX('Productivity Dump'!$E$4:$AJ$500,
MATCH($A284,'Productivity Dump'!$A$4:$A$500,0),
MATCH(W$2,'Productivity Dump'!$E$3:$AJ$3,0)
),
IF(W$3="Attendance",
INDEX('Attendance Dump'!$E$2:$AI$400,
MATCH($A284,'Attendance Dump'!$B$2:$B$400,0),
MATCH(W$2,'Attendance Dump'!$E$1:$AI$1,0)
),
INDEX('Active Hour''s Dump'!$D$3:$AH$337,
MATCH($C284,'Active Hour''s Dump'!$A$3:$A$337,0),
MATCH(W$2,'Active Hour''s Dump'!$D$2:$AH$2,0)
))),"")</f>
        <v>945.15800000000013</v>
      </c>
      <c r="X284" s="13" t="str">
        <f>_xlfn.IFNA(IF(X$3="Productivity",
INDEX('Productivity Dump'!$E$4:$AJ$500,
MATCH($A284,'Productivity Dump'!$A$4:$A$500,0),
MATCH(X$2,'Productivity Dump'!$E$3:$AJ$3,0)
),
IF(X$3="Attendance",
INDEX('Attendance Dump'!$E$2:$AI$400,
MATCH($A284,'Attendance Dump'!$B$2:$B$400,0),
MATCH(X$2,'Attendance Dump'!$E$1:$AI$1,0)
),
INDEX('Active Hour''s Dump'!$D$3:$AH$337,
MATCH($C284,'Active Hour''s Dump'!$A$3:$A$337,0),
MATCH(X$2,'Active Hour''s Dump'!$D$2:$AH$2,0)
))),"")</f>
        <v>P</v>
      </c>
      <c r="Y284" s="54">
        <f>_xlfn.IFNA(IF(Y$3="Productivity",
INDEX('Productivity Dump'!$E$4:$AJ$500,
MATCH($A284,'Productivity Dump'!$A$4:$A$500,0),
MATCH(Y$2,'Productivity Dump'!$E$3:$AJ$3,0)
),
IF(Y$3="Attendance",
INDEX('Attendance Dump'!$E$2:$AI$400,
MATCH($A284,'Attendance Dump'!$B$2:$B$400,0),
MATCH(Y$2,'Attendance Dump'!$E$1:$AI$1,0)
),
INDEX('Active Hour''s Dump'!$D$3:$AH$337,
MATCH($C284,'Active Hour''s Dump'!$A$3:$A$337,0),
MATCH(Y$2,'Active Hour''s Dump'!$D$2:$AH$2,0)
))),"")</f>
        <v>9.9166666666666696</v>
      </c>
      <c r="Z284" s="13">
        <f>_xlfn.IFNA(IF(Z$3="Productivity",
INDEX('Productivity Dump'!$E$4:$AJ$500,
MATCH($A284,'Productivity Dump'!$A$4:$A$500,0),
MATCH(Z$2,'Productivity Dump'!$E$3:$AJ$3,0)
),
IF(Z$3="Attendance",
INDEX('Attendance Dump'!$E$2:$AI$400,
MATCH($A284,'Attendance Dump'!$B$2:$B$400,0),
MATCH(Z$2,'Attendance Dump'!$E$1:$AI$1,0)
),
INDEX('Active Hour''s Dump'!$D$3:$AH$337,
MATCH($C284,'Active Hour''s Dump'!$A$3:$A$337,0),
MATCH(Z$2,'Active Hour''s Dump'!$D$2:$AH$2,0)
))),"")</f>
        <v>962.2829999999999</v>
      </c>
      <c r="AA284" s="13" t="str">
        <f>_xlfn.IFNA(IF(AA$3="Productivity",
INDEX('Productivity Dump'!$E$4:$AJ$500,
MATCH($A284,'Productivity Dump'!$A$4:$A$500,0),
MATCH(AA$2,'Productivity Dump'!$E$3:$AJ$3,0)
),
IF(AA$3="Attendance",
INDEX('Attendance Dump'!$E$2:$AI$400,
MATCH($A284,'Attendance Dump'!$B$2:$B$400,0),
MATCH(AA$2,'Attendance Dump'!$E$1:$AI$1,0)
),
INDEX('Active Hour''s Dump'!$D$3:$AH$337,
MATCH($C284,'Active Hour''s Dump'!$A$3:$A$337,0),
MATCH(AA$2,'Active Hour''s Dump'!$D$2:$AH$2,0)
))),"")</f>
        <v>P</v>
      </c>
      <c r="AB284" s="54">
        <f>_xlfn.IFNA(IF(AB$3="Productivity",
INDEX('Productivity Dump'!$E$4:$AJ$500,
MATCH($A284,'Productivity Dump'!$A$4:$A$500,0),
MATCH(AB$2,'Productivity Dump'!$E$3:$AJ$3,0)
),
IF(AB$3="Attendance",
INDEX('Attendance Dump'!$E$2:$AI$400,
MATCH($A284,'Attendance Dump'!$B$2:$B$400,0),
MATCH(AB$2,'Attendance Dump'!$E$1:$AI$1,0)
),
INDEX('Active Hour''s Dump'!$D$3:$AH$337,
MATCH($C284,'Active Hour''s Dump'!$A$3:$A$337,0),
MATCH(AB$2,'Active Hour''s Dump'!$D$2:$AH$2,0)
))),"")</f>
        <v>8.0833333333333304</v>
      </c>
      <c r="AC284" s="13">
        <f>_xlfn.IFNA(IF(AC$3="Productivity",
INDEX('Productivity Dump'!$E$4:$AJ$500,
MATCH($A284,'Productivity Dump'!$A$4:$A$500,0),
MATCH(AC$2,'Productivity Dump'!$E$3:$AJ$3,0)
),
IF(AC$3="Attendance",
INDEX('Attendance Dump'!$E$2:$AI$400,
MATCH($A284,'Attendance Dump'!$B$2:$B$400,0),
MATCH(AC$2,'Attendance Dump'!$E$1:$AI$1,0)
),
INDEX('Active Hour''s Dump'!$D$3:$AH$337,
MATCH($C284,'Active Hour''s Dump'!$A$3:$A$337,0),
MATCH(AC$2,'Active Hour''s Dump'!$D$2:$AH$2,0)
))),"")</f>
        <v>828.03499999999985</v>
      </c>
      <c r="AD284" s="13" t="str">
        <f>_xlfn.IFNA(IF(AD$3="Productivity",
INDEX('Productivity Dump'!$E$4:$AJ$500,
MATCH($A284,'Productivity Dump'!$A$4:$A$500,0),
MATCH(AD$2,'Productivity Dump'!$E$3:$AJ$3,0)
),
IF(AD$3="Attendance",
INDEX('Attendance Dump'!$E$2:$AI$400,
MATCH($A284,'Attendance Dump'!$B$2:$B$400,0),
MATCH(AD$2,'Attendance Dump'!$E$1:$AI$1,0)
),
INDEX('Active Hour''s Dump'!$D$3:$AH$337,
MATCH($C284,'Active Hour''s Dump'!$A$3:$A$337,0),
MATCH(AD$2,'Active Hour''s Dump'!$D$2:$AH$2,0)
))),"")</f>
        <v>P</v>
      </c>
      <c r="AE284" s="54">
        <f>_xlfn.IFNA(IF(AE$3="Productivity",
INDEX('Productivity Dump'!$E$4:$AJ$500,
MATCH($A284,'Productivity Dump'!$A$4:$A$500,0),
MATCH(AE$2,'Productivity Dump'!$E$3:$AJ$3,0)
),
IF(AE$3="Attendance",
INDEX('Attendance Dump'!$E$2:$AI$400,
MATCH($A284,'Attendance Dump'!$B$2:$B$400,0),
MATCH(AE$2,'Attendance Dump'!$E$1:$AI$1,0)
),
INDEX('Active Hour''s Dump'!$D$3:$AH$337,
MATCH($C284,'Active Hour''s Dump'!$A$3:$A$337,0),
MATCH(AE$2,'Active Hour''s Dump'!$D$2:$AH$2,0)
))),"")</f>
        <v>8.0833333333333304</v>
      </c>
      <c r="AF284" s="13">
        <f>_xlfn.IFNA(IF(AF$3="Productivity",
INDEX('Productivity Dump'!$E$4:$AJ$500,
MATCH($A284,'Productivity Dump'!$A$4:$A$500,0),
MATCH(AF$2,'Productivity Dump'!$E$3:$AJ$3,0)
),
IF(AF$3="Attendance",
INDEX('Attendance Dump'!$E$2:$AI$400,
MATCH($A284,'Attendance Dump'!$B$2:$B$400,0),
MATCH(AF$2,'Attendance Dump'!$E$1:$AI$1,0)
),
INDEX('Active Hour''s Dump'!$D$3:$AH$337,
MATCH($C284,'Active Hour''s Dump'!$A$3:$A$337,0),
MATCH(AF$2,'Active Hour''s Dump'!$D$2:$AH$2,0)
))),"")</f>
        <v>857.63499999999988</v>
      </c>
      <c r="AG284" s="13" t="str">
        <f>_xlfn.IFNA(IF(AG$3="Productivity",
INDEX('Productivity Dump'!$E$4:$AJ$500,
MATCH($A284,'Productivity Dump'!$A$4:$A$500,0),
MATCH(AG$2,'Productivity Dump'!$E$3:$AJ$3,0)
),
IF(AG$3="Attendance",
INDEX('Attendance Dump'!$E$2:$AI$400,
MATCH($A284,'Attendance Dump'!$B$2:$B$400,0),
MATCH(AG$2,'Attendance Dump'!$E$1:$AI$1,0)
),
INDEX('Active Hour''s Dump'!$D$3:$AH$337,
MATCH($C284,'Active Hour''s Dump'!$A$3:$A$337,0),
MATCH(AG$2,'Active Hour''s Dump'!$D$2:$AH$2,0)
))),"")</f>
        <v>P</v>
      </c>
      <c r="AH284" s="54">
        <f>_xlfn.IFNA(IF(AH$3="Productivity",
INDEX('Productivity Dump'!$E$4:$AJ$500,
MATCH($A284,'Productivity Dump'!$A$4:$A$500,0),
MATCH(AH$2,'Productivity Dump'!$E$3:$AJ$3,0)
),
IF(AH$3="Attendance",
INDEX('Attendance Dump'!$E$2:$AI$400,
MATCH($A284,'Attendance Dump'!$B$2:$B$400,0),
MATCH(AH$2,'Attendance Dump'!$E$1:$AI$1,0)
),
INDEX('Active Hour''s Dump'!$D$3:$AH$337,
MATCH($C284,'Active Hour''s Dump'!$A$3:$A$337,0),
MATCH(AH$2,'Active Hour''s Dump'!$D$2:$AH$2,0)
))),"")</f>
        <v>9.0833333333333304</v>
      </c>
      <c r="AI284" s="13">
        <f>_xlfn.IFNA(IF(AI$3="Productivity",
INDEX('Productivity Dump'!$E$4:$AJ$500,
MATCH($A284,'Productivity Dump'!$A$4:$A$500,0),
MATCH(AI$2,'Productivity Dump'!$E$3:$AJ$3,0)
),
IF(AI$3="Attendance",
INDEX('Attendance Dump'!$E$2:$AI$400,
MATCH($A284,'Attendance Dump'!$B$2:$B$400,0),
MATCH(AI$2,'Attendance Dump'!$E$1:$AI$1,0)
),
INDEX('Active Hour''s Dump'!$D$3:$AH$337,
MATCH($C284,'Active Hour''s Dump'!$A$3:$A$337,0),
MATCH(AI$2,'Active Hour''s Dump'!$D$2:$AH$2,0)
))),"")</f>
        <v>693.69800000000021</v>
      </c>
      <c r="AJ284" s="13" t="str">
        <f>_xlfn.IFNA(IF(AJ$3="Productivity",
INDEX('Productivity Dump'!$E$4:$AJ$500,
MATCH($A284,'Productivity Dump'!$A$4:$A$500,0),
MATCH(AJ$2,'Productivity Dump'!$E$3:$AJ$3,0)
),
IF(AJ$3="Attendance",
INDEX('Attendance Dump'!$E$2:$AI$400,
MATCH($A284,'Attendance Dump'!$B$2:$B$400,0),
MATCH(AJ$2,'Attendance Dump'!$E$1:$AI$1,0)
),
INDEX('Active Hour''s Dump'!$D$3:$AH$337,
MATCH($C284,'Active Hour''s Dump'!$A$3:$A$337,0),
MATCH(AJ$2,'Active Hour''s Dump'!$D$2:$AH$2,0)
))),"")</f>
        <v>P</v>
      </c>
      <c r="AK284" s="54">
        <f>_xlfn.IFNA(IF(AK$3="Productivity",
INDEX('Productivity Dump'!$E$4:$AJ$500,
MATCH($A284,'Productivity Dump'!$A$4:$A$500,0),
MATCH(AK$2,'Productivity Dump'!$E$3:$AJ$3,0)
),
IF(AK$3="Attendance",
INDEX('Attendance Dump'!$E$2:$AI$400,
MATCH($A284,'Attendance Dump'!$B$2:$B$400,0),
MATCH(AK$2,'Attendance Dump'!$E$1:$AI$1,0)
),
INDEX('Active Hour''s Dump'!$D$3:$AH$337,
MATCH($C284,'Active Hour''s Dump'!$A$3:$A$337,0),
MATCH(AK$2,'Active Hour''s Dump'!$D$2:$AH$2,0)
))),"")</f>
        <v>6.75</v>
      </c>
      <c r="AL284" s="13">
        <f>_xlfn.IFNA(IF(AL$3="Productivity",
INDEX('Productivity Dump'!$E$4:$AJ$500,
MATCH($A284,'Productivity Dump'!$A$4:$A$500,0),
MATCH(AL$2,'Productivity Dump'!$E$3:$AJ$3,0)
),
IF(AL$3="Attendance",
INDEX('Attendance Dump'!$E$2:$AI$400,
MATCH($A284,'Attendance Dump'!$B$2:$B$400,0),
MATCH(AL$2,'Attendance Dump'!$E$1:$AI$1,0)
),
INDEX('Active Hour''s Dump'!$D$3:$AH$337,
MATCH($C284,'Active Hour''s Dump'!$A$3:$A$337,0),
MATCH(AL$2,'Active Hour''s Dump'!$D$2:$AH$2,0)
))),"")</f>
        <v>0</v>
      </c>
      <c r="AM284" s="13" t="str">
        <f>_xlfn.IFNA(IF(AM$3="Productivity",
INDEX('Productivity Dump'!$E$4:$AJ$500,
MATCH($A284,'Productivity Dump'!$A$4:$A$500,0),
MATCH(AM$2,'Productivity Dump'!$E$3:$AJ$3,0)
),
IF(AM$3="Attendance",
INDEX('Attendance Dump'!$E$2:$AI$400,
MATCH($A284,'Attendance Dump'!$B$2:$B$400,0),
MATCH(AM$2,'Attendance Dump'!$E$1:$AI$1,0)
),
INDEX('Active Hour''s Dump'!$D$3:$AH$337,
MATCH($C284,'Active Hour''s Dump'!$A$3:$A$337,0),
MATCH(AM$2,'Active Hour''s Dump'!$D$2:$AH$2,0)
))),"")</f>
        <v>WO</v>
      </c>
      <c r="AN284" s="54">
        <f>_xlfn.IFNA(IF(AN$3="Productivity",
INDEX('Productivity Dump'!$E$4:$AJ$500,
MATCH($A284,'Productivity Dump'!$A$4:$A$500,0),
MATCH(AN$2,'Productivity Dump'!$E$3:$AJ$3,0)
),
IF(AN$3="Attendance",
INDEX('Attendance Dump'!$E$2:$AI$400,
MATCH($A284,'Attendance Dump'!$B$2:$B$400,0),
MATCH(AN$2,'Attendance Dump'!$E$1:$AI$1,0)
),
INDEX('Active Hour''s Dump'!$D$3:$AH$337,
MATCH($C284,'Active Hour''s Dump'!$A$3:$A$337,0),
MATCH(AN$2,'Active Hour''s Dump'!$D$2:$AH$2,0)
))),"")</f>
        <v>0</v>
      </c>
      <c r="AO284" s="13">
        <f>_xlfn.IFNA(IF(AO$3="Productivity",
INDEX('Productivity Dump'!$E$4:$AJ$500,
MATCH($A284,'Productivity Dump'!$A$4:$A$500,0),
MATCH(AO$2,'Productivity Dump'!$E$3:$AJ$3,0)
),
IF(AO$3="Attendance",
INDEX('Attendance Dump'!$E$2:$AI$400,
MATCH($A284,'Attendance Dump'!$B$2:$B$400,0),
MATCH(AO$2,'Attendance Dump'!$E$1:$AI$1,0)
),
INDEX('Active Hour''s Dump'!$D$3:$AH$337,
MATCH($C284,'Active Hour''s Dump'!$A$3:$A$337,0),
MATCH(AO$2,'Active Hour''s Dump'!$D$2:$AH$2,0)
))),"")</f>
        <v>375.90000000000003</v>
      </c>
      <c r="AP284" s="13" t="str">
        <f>_xlfn.IFNA(IF(AP$3="Productivity",
INDEX('Productivity Dump'!$E$4:$AJ$500,
MATCH($A284,'Productivity Dump'!$A$4:$A$500,0),
MATCH(AP$2,'Productivity Dump'!$E$3:$AJ$3,0)
),
IF(AP$3="Attendance",
INDEX('Attendance Dump'!$E$2:$AI$400,
MATCH($A284,'Attendance Dump'!$B$2:$B$400,0),
MATCH(AP$2,'Attendance Dump'!$E$1:$AI$1,0)
),
INDEX('Active Hour''s Dump'!$D$3:$AH$337,
MATCH($C284,'Active Hour''s Dump'!$A$3:$A$337,0),
MATCH(AP$2,'Active Hour''s Dump'!$D$2:$AH$2,0)
))),"")</f>
        <v>P</v>
      </c>
      <c r="AQ284" s="54">
        <f>_xlfn.IFNA(IF(AQ$3="Productivity",
INDEX('Productivity Dump'!$E$4:$AJ$500,
MATCH($A284,'Productivity Dump'!$A$4:$A$500,0),
MATCH(AQ$2,'Productivity Dump'!$E$3:$AJ$3,0)
),
IF(AQ$3="Attendance",
INDEX('Attendance Dump'!$E$2:$AI$400,
MATCH($A284,'Attendance Dump'!$B$2:$B$400,0),
MATCH(AQ$2,'Attendance Dump'!$E$1:$AI$1,0)
),
INDEX('Active Hour''s Dump'!$D$3:$AH$337,
MATCH($C284,'Active Hour''s Dump'!$A$3:$A$337,0),
MATCH(AQ$2,'Active Hour''s Dump'!$D$2:$AH$2,0)
))),"")</f>
        <v>5.0833333333333304</v>
      </c>
      <c r="AR284" s="13">
        <f>_xlfn.IFNA(IF(AR$3="Productivity",
INDEX('Productivity Dump'!$E$4:$AJ$500,
MATCH($A284,'Productivity Dump'!$A$4:$A$500,0),
MATCH(AR$2,'Productivity Dump'!$E$3:$AJ$3,0)
),
IF(AR$3="Attendance",
INDEX('Attendance Dump'!$E$2:$AI$400,
MATCH($A284,'Attendance Dump'!$B$2:$B$400,0),
MATCH(AR$2,'Attendance Dump'!$E$1:$AI$1,0)
),
INDEX('Active Hour''s Dump'!$D$3:$AH$337,
MATCH($C284,'Active Hour''s Dump'!$A$3:$A$337,0),
MATCH(AR$2,'Active Hour''s Dump'!$D$2:$AH$2,0)
))),"")</f>
        <v>900.43100000000015</v>
      </c>
      <c r="AS284" s="13" t="str">
        <f>_xlfn.IFNA(IF(AS$3="Productivity",
INDEX('Productivity Dump'!$E$4:$AJ$500,
MATCH($A284,'Productivity Dump'!$A$4:$A$500,0),
MATCH(AS$2,'Productivity Dump'!$E$3:$AJ$3,0)
),
IF(AS$3="Attendance",
INDEX('Attendance Dump'!$E$2:$AI$400,
MATCH($A284,'Attendance Dump'!$B$2:$B$400,0),
MATCH(AS$2,'Attendance Dump'!$E$1:$AI$1,0)
),
INDEX('Active Hour''s Dump'!$D$3:$AH$337,
MATCH($C284,'Active Hour''s Dump'!$A$3:$A$337,0),
MATCH(AS$2,'Active Hour''s Dump'!$D$2:$AH$2,0)
))),"")</f>
        <v>P</v>
      </c>
      <c r="AT284" s="54">
        <f>_xlfn.IFNA(IF(AT$3="Productivity",
INDEX('Productivity Dump'!$E$4:$AJ$500,
MATCH($A284,'Productivity Dump'!$A$4:$A$500,0),
MATCH(AT$2,'Productivity Dump'!$E$3:$AJ$3,0)
),
IF(AT$3="Attendance",
INDEX('Attendance Dump'!$E$2:$AI$400,
MATCH($A284,'Attendance Dump'!$B$2:$B$400,0),
MATCH(AT$2,'Attendance Dump'!$E$1:$AI$1,0)
),
INDEX('Active Hour''s Dump'!$D$3:$AH$337,
MATCH($C284,'Active Hour''s Dump'!$A$3:$A$337,0),
MATCH(AT$2,'Active Hour''s Dump'!$D$2:$AH$2,0)
))),"")</f>
        <v>7.8333333333333304</v>
      </c>
      <c r="AU284" s="13">
        <f>_xlfn.IFNA(IF(AU$3="Productivity",
INDEX('Productivity Dump'!$E$4:$AJ$500,
MATCH($A284,'Productivity Dump'!$A$4:$A$500,0),
MATCH(AU$2,'Productivity Dump'!$E$3:$AJ$3,0)
),
IF(AU$3="Attendance",
INDEX('Attendance Dump'!$E$2:$AI$400,
MATCH($A284,'Attendance Dump'!$B$2:$B$400,0),
MATCH(AU$2,'Attendance Dump'!$E$1:$AI$1,0)
),
INDEX('Active Hour''s Dump'!$D$3:$AH$337,
MATCH($C284,'Active Hour''s Dump'!$A$3:$A$337,0),
MATCH(AU$2,'Active Hour''s Dump'!$D$2:$AH$2,0)
))),"")</f>
        <v>850.17700000000025</v>
      </c>
      <c r="AV284" s="13" t="str">
        <f>_xlfn.IFNA(IF(AV$3="Productivity",
INDEX('Productivity Dump'!$E$4:$AJ$500,
MATCH($A284,'Productivity Dump'!$A$4:$A$500,0),
MATCH(AV$2,'Productivity Dump'!$E$3:$AJ$3,0)
),
IF(AV$3="Attendance",
INDEX('Attendance Dump'!$E$2:$AI$400,
MATCH($A284,'Attendance Dump'!$B$2:$B$400,0),
MATCH(AV$2,'Attendance Dump'!$E$1:$AI$1,0)
),
INDEX('Active Hour''s Dump'!$D$3:$AH$337,
MATCH($C284,'Active Hour''s Dump'!$A$3:$A$337,0),
MATCH(AV$2,'Active Hour''s Dump'!$D$2:$AH$2,0)
))),"")</f>
        <v>P</v>
      </c>
      <c r="AW284" s="54">
        <f>_xlfn.IFNA(IF(AW$3="Productivity",
INDEX('Productivity Dump'!$E$4:$AJ$500,
MATCH($A284,'Productivity Dump'!$A$4:$A$500,0),
MATCH(AW$2,'Productivity Dump'!$E$3:$AJ$3,0)
),
IF(AW$3="Attendance",
INDEX('Attendance Dump'!$E$2:$AI$400,
MATCH($A284,'Attendance Dump'!$B$2:$B$400,0),
MATCH(AW$2,'Attendance Dump'!$E$1:$AI$1,0)
),
INDEX('Active Hour''s Dump'!$D$3:$AH$337,
MATCH($C284,'Active Hour''s Dump'!$A$3:$A$337,0),
MATCH(AW$2,'Active Hour''s Dump'!$D$2:$AH$2,0)
))),"")</f>
        <v>8.3333333333333304</v>
      </c>
      <c r="AX284" s="13">
        <f>_xlfn.IFNA(IF(AX$3="Productivity",
INDEX('Productivity Dump'!$E$4:$AJ$500,
MATCH($A284,'Productivity Dump'!$A$4:$A$500,0),
MATCH(AX$2,'Productivity Dump'!$E$3:$AJ$3,0)
),
IF(AX$3="Attendance",
INDEX('Attendance Dump'!$E$2:$AI$400,
MATCH($A284,'Attendance Dump'!$B$2:$B$400,0),
MATCH(AX$2,'Attendance Dump'!$E$1:$AI$1,0)
),
INDEX('Active Hour''s Dump'!$D$3:$AH$337,
MATCH($C284,'Active Hour''s Dump'!$A$3:$A$337,0),
MATCH(AX$2,'Active Hour''s Dump'!$D$2:$AH$2,0)
))),"")</f>
        <v>820.66499999999996</v>
      </c>
      <c r="AY284" s="13" t="str">
        <f>_xlfn.IFNA(IF(AY$3="Productivity",
INDEX('Productivity Dump'!$E$4:$AJ$500,
MATCH($A284,'Productivity Dump'!$A$4:$A$500,0),
MATCH(AY$2,'Productivity Dump'!$E$3:$AJ$3,0)
),
IF(AY$3="Attendance",
INDEX('Attendance Dump'!$E$2:$AI$400,
MATCH($A284,'Attendance Dump'!$B$2:$B$400,0),
MATCH(AY$2,'Attendance Dump'!$E$1:$AI$1,0)
),
INDEX('Active Hour''s Dump'!$D$3:$AH$337,
MATCH($C284,'Active Hour''s Dump'!$A$3:$A$337,0),
MATCH(AY$2,'Active Hour''s Dump'!$D$2:$AH$2,0)
))),"")</f>
        <v>P</v>
      </c>
      <c r="AZ284" s="54">
        <f>_xlfn.IFNA(IF(AZ$3="Productivity",
INDEX('Productivity Dump'!$E$4:$AJ$500,
MATCH($A284,'Productivity Dump'!$A$4:$A$500,0),
MATCH(AZ$2,'Productivity Dump'!$E$3:$AJ$3,0)
),
IF(AZ$3="Attendance",
INDEX('Attendance Dump'!$E$2:$AI$400,
MATCH($A284,'Attendance Dump'!$B$2:$B$400,0),
MATCH(AZ$2,'Attendance Dump'!$E$1:$AI$1,0)
),
INDEX('Active Hour''s Dump'!$D$3:$AH$337,
MATCH($C284,'Active Hour''s Dump'!$A$3:$A$337,0),
MATCH(AZ$2,'Active Hour''s Dump'!$D$2:$AH$2,0)
))),"")</f>
        <v>8.0833333333333304</v>
      </c>
      <c r="BA284" s="13">
        <f>_xlfn.IFNA(IF(BA$3="Productivity",
INDEX('Productivity Dump'!$E$4:$AJ$500,
MATCH($A284,'Productivity Dump'!$A$4:$A$500,0),
MATCH(BA$2,'Productivity Dump'!$E$3:$AJ$3,0)
),
IF(BA$3="Attendance",
INDEX('Attendance Dump'!$E$2:$AI$400,
MATCH($A284,'Attendance Dump'!$B$2:$B$400,0),
MATCH(BA$2,'Attendance Dump'!$E$1:$AI$1,0)
),
INDEX('Active Hour''s Dump'!$D$3:$AH$337,
MATCH($C284,'Active Hour''s Dump'!$A$3:$A$337,0),
MATCH(BA$2,'Active Hour''s Dump'!$D$2:$AH$2,0)
))),"")</f>
        <v>652.09399999999994</v>
      </c>
      <c r="BB284" s="13" t="str">
        <f>_xlfn.IFNA(IF(BB$3="Productivity",
INDEX('Productivity Dump'!$E$4:$AJ$500,
MATCH($A284,'Productivity Dump'!$A$4:$A$500,0),
MATCH(BB$2,'Productivity Dump'!$E$3:$AJ$3,0)
),
IF(BB$3="Attendance",
INDEX('Attendance Dump'!$E$2:$AI$400,
MATCH($A284,'Attendance Dump'!$B$2:$B$400,0),
MATCH(BB$2,'Attendance Dump'!$E$1:$AI$1,0)
),
INDEX('Active Hour''s Dump'!$D$3:$AH$337,
MATCH($C284,'Active Hour''s Dump'!$A$3:$A$337,0),
MATCH(BB$2,'Active Hour''s Dump'!$D$2:$AH$2,0)
))),"")</f>
        <v>P</v>
      </c>
      <c r="BC284" s="54">
        <f>_xlfn.IFNA(IF(BC$3="Productivity",
INDEX('Productivity Dump'!$E$4:$AJ$500,
MATCH($A284,'Productivity Dump'!$A$4:$A$500,0),
MATCH(BC$2,'Productivity Dump'!$E$3:$AJ$3,0)
),
IF(BC$3="Attendance",
INDEX('Attendance Dump'!$E$2:$AI$400,
MATCH($A284,'Attendance Dump'!$B$2:$B$400,0),
MATCH(BC$2,'Attendance Dump'!$E$1:$AI$1,0)
),
INDEX('Active Hour''s Dump'!$D$3:$AH$337,
MATCH($C284,'Active Hour''s Dump'!$A$3:$A$337,0),
MATCH(BC$2,'Active Hour''s Dump'!$D$2:$AH$2,0)
))),"")</f>
        <v>7.1666666666666696</v>
      </c>
      <c r="BD284" s="13">
        <f>_xlfn.IFNA(IF(BD$3="Productivity",
INDEX('Productivity Dump'!$E$4:$AJ$500,
MATCH($A284,'Productivity Dump'!$A$4:$A$500,0),
MATCH(BD$2,'Productivity Dump'!$E$3:$AJ$3,0)
),
IF(BD$3="Attendance",
INDEX('Attendance Dump'!$E$2:$AI$400,
MATCH($A284,'Attendance Dump'!$B$2:$B$400,0),
MATCH(BD$2,'Attendance Dump'!$E$1:$AI$1,0)
),
INDEX('Active Hour''s Dump'!$D$3:$AH$337,
MATCH($C284,'Active Hour''s Dump'!$A$3:$A$337,0),
MATCH(BD$2,'Active Hour''s Dump'!$D$2:$AH$2,0)
))),"")</f>
        <v>485.17400000000009</v>
      </c>
      <c r="BE284" s="13" t="str">
        <f>_xlfn.IFNA(IF(BE$3="Productivity",
INDEX('Productivity Dump'!$E$4:$AJ$500,
MATCH($A284,'Productivity Dump'!$A$4:$A$500,0),
MATCH(BE$2,'Productivity Dump'!$E$3:$AJ$3,0)
),
IF(BE$3="Attendance",
INDEX('Attendance Dump'!$E$2:$AI$400,
MATCH($A284,'Attendance Dump'!$B$2:$B$400,0),
MATCH(BE$2,'Attendance Dump'!$E$1:$AI$1,0)
),
INDEX('Active Hour''s Dump'!$D$3:$AH$337,
MATCH($C284,'Active Hour''s Dump'!$A$3:$A$337,0),
MATCH(BE$2,'Active Hour''s Dump'!$D$2:$AH$2,0)
))),"")</f>
        <v>P</v>
      </c>
      <c r="BF284" s="54">
        <f>_xlfn.IFNA(IF(BF$3="Productivity",
INDEX('Productivity Dump'!$E$4:$AJ$500,
MATCH($A284,'Productivity Dump'!$A$4:$A$500,0),
MATCH(BF$2,'Productivity Dump'!$E$3:$AJ$3,0)
),
IF(BF$3="Attendance",
INDEX('Attendance Dump'!$E$2:$AI$400,
MATCH($A284,'Attendance Dump'!$B$2:$B$400,0),
MATCH(BF$2,'Attendance Dump'!$E$1:$AI$1,0)
),
INDEX('Active Hour''s Dump'!$D$3:$AH$337,
MATCH($C284,'Active Hour''s Dump'!$A$3:$A$337,0),
MATCH(BF$2,'Active Hour''s Dump'!$D$2:$AH$2,0)
))),"")</f>
        <v>1.8333333333333299</v>
      </c>
      <c r="BG284" s="13">
        <f>_xlfn.IFNA(IF(BG$3="Productivity",
INDEX('Productivity Dump'!$E$4:$AJ$500,
MATCH($A284,'Productivity Dump'!$A$4:$A$500,0),
MATCH(BG$2,'Productivity Dump'!$E$3:$AJ$3,0)
),
IF(BG$3="Attendance",
INDEX('Attendance Dump'!$E$2:$AI$400,
MATCH($A284,'Attendance Dump'!$B$2:$B$400,0),
MATCH(BG$2,'Attendance Dump'!$E$1:$AI$1,0)
),
INDEX('Active Hour''s Dump'!$D$3:$AH$337,
MATCH($C284,'Active Hour''s Dump'!$A$3:$A$337,0),
MATCH(BG$2,'Active Hour''s Dump'!$D$2:$AH$2,0)
))),"")</f>
        <v>0</v>
      </c>
      <c r="BH284" s="13" t="str">
        <f>_xlfn.IFNA(IF(BH$3="Productivity",
INDEX('Productivity Dump'!$E$4:$AJ$500,
MATCH($A284,'Productivity Dump'!$A$4:$A$500,0),
MATCH(BH$2,'Productivity Dump'!$E$3:$AJ$3,0)
),
IF(BH$3="Attendance",
INDEX('Attendance Dump'!$E$2:$AI$400,
MATCH($A284,'Attendance Dump'!$B$2:$B$400,0),
MATCH(BH$2,'Attendance Dump'!$E$1:$AI$1,0)
),
INDEX('Active Hour''s Dump'!$D$3:$AH$337,
MATCH($C284,'Active Hour''s Dump'!$A$3:$A$337,0),
MATCH(BH$2,'Active Hour''s Dump'!$D$2:$AH$2,0)
))),"")</f>
        <v>WO</v>
      </c>
      <c r="BI284" s="54">
        <f>_xlfn.IFNA(IF(BI$3="Productivity",
INDEX('Productivity Dump'!$E$4:$AJ$500,
MATCH($A284,'Productivity Dump'!$A$4:$A$500,0),
MATCH(BI$2,'Productivity Dump'!$E$3:$AJ$3,0)
),
IF(BI$3="Attendance",
INDEX('Attendance Dump'!$E$2:$AI$400,
MATCH($A284,'Attendance Dump'!$B$2:$B$400,0),
MATCH(BI$2,'Attendance Dump'!$E$1:$AI$1,0)
),
INDEX('Active Hour''s Dump'!$D$3:$AH$337,
MATCH($C284,'Active Hour''s Dump'!$A$3:$A$337,0),
MATCH(BI$2,'Active Hour''s Dump'!$D$2:$AH$2,0)
))),"")</f>
        <v>0</v>
      </c>
      <c r="BJ284" s="13">
        <f>_xlfn.IFNA(IF(BJ$3="Productivity",
INDEX('Productivity Dump'!$E$4:$AJ$500,
MATCH($A284,'Productivity Dump'!$A$4:$A$500,0),
MATCH(BJ$2,'Productivity Dump'!$E$3:$AJ$3,0)
),
IF(BJ$3="Attendance",
INDEX('Attendance Dump'!$E$2:$AI$400,
MATCH($A284,'Attendance Dump'!$B$2:$B$400,0),
MATCH(BJ$2,'Attendance Dump'!$E$1:$AI$1,0)
),
INDEX('Active Hour''s Dump'!$D$3:$AH$337,
MATCH($C284,'Active Hour''s Dump'!$A$3:$A$337,0),
MATCH(BJ$2,'Active Hour''s Dump'!$D$2:$AH$2,0)
))),"")</f>
        <v>594.29899999999986</v>
      </c>
      <c r="BK284" s="13" t="str">
        <f>_xlfn.IFNA(IF(BK$3="Productivity",
INDEX('Productivity Dump'!$E$4:$AJ$500,
MATCH($A284,'Productivity Dump'!$A$4:$A$500,0),
MATCH(BK$2,'Productivity Dump'!$E$3:$AJ$3,0)
),
IF(BK$3="Attendance",
INDEX('Attendance Dump'!$E$2:$AI$400,
MATCH($A284,'Attendance Dump'!$B$2:$B$400,0),
MATCH(BK$2,'Attendance Dump'!$E$1:$AI$1,0)
),
INDEX('Active Hour''s Dump'!$D$3:$AH$337,
MATCH($C284,'Active Hour''s Dump'!$A$3:$A$337,0),
MATCH(BK$2,'Active Hour''s Dump'!$D$2:$AH$2,0)
))),"")</f>
        <v>P</v>
      </c>
      <c r="BL284" s="54">
        <f>_xlfn.IFNA(IF(BL$3="Productivity",
INDEX('Productivity Dump'!$E$4:$AJ$500,
MATCH($A284,'Productivity Dump'!$A$4:$A$500,0),
MATCH(BL$2,'Productivity Dump'!$E$3:$AJ$3,0)
),
IF(BL$3="Attendance",
INDEX('Attendance Dump'!$E$2:$AI$400,
MATCH($A284,'Attendance Dump'!$B$2:$B$400,0),
MATCH(BL$2,'Attendance Dump'!$E$1:$AI$1,0)
),
INDEX('Active Hour''s Dump'!$D$3:$AH$337,
MATCH($C284,'Active Hour''s Dump'!$A$3:$A$337,0),
MATCH(BL$2,'Active Hour''s Dump'!$D$2:$AH$2,0)
))),"")</f>
        <v>6.8333333333333304</v>
      </c>
      <c r="BM284" s="13">
        <f>_xlfn.IFNA(IF(BM$3="Productivity",
INDEX('Productivity Dump'!$E$4:$AJ$500,
MATCH($A284,'Productivity Dump'!$A$4:$A$500,0),
MATCH(BM$2,'Productivity Dump'!$E$3:$AJ$3,0)
),
IF(BM$3="Attendance",
INDEX('Attendance Dump'!$E$2:$AI$400,
MATCH($A284,'Attendance Dump'!$B$2:$B$400,0),
MATCH(BM$2,'Attendance Dump'!$E$1:$AI$1,0)
),
INDEX('Active Hour''s Dump'!$D$3:$AH$337,
MATCH($C284,'Active Hour''s Dump'!$A$3:$A$337,0),
MATCH(BM$2,'Active Hour''s Dump'!$D$2:$AH$2,0)
))),"")</f>
        <v>1053.7720000000002</v>
      </c>
      <c r="BN284" s="13" t="str">
        <f>_xlfn.IFNA(IF(BN$3="Productivity",
INDEX('Productivity Dump'!$E$4:$AJ$500,
MATCH($A284,'Productivity Dump'!$A$4:$A$500,0),
MATCH(BN$2,'Productivity Dump'!$E$3:$AJ$3,0)
),
IF(BN$3="Attendance",
INDEX('Attendance Dump'!$E$2:$AI$400,
MATCH($A284,'Attendance Dump'!$B$2:$B$400,0),
MATCH(BN$2,'Attendance Dump'!$E$1:$AI$1,0)
),
INDEX('Active Hour''s Dump'!$D$3:$AH$337,
MATCH($C284,'Active Hour''s Dump'!$A$3:$A$337,0),
MATCH(BN$2,'Active Hour''s Dump'!$D$2:$AH$2,0)
))),"")</f>
        <v>P</v>
      </c>
      <c r="BO284" s="54">
        <f>_xlfn.IFNA(IF(BO$3="Productivity",
INDEX('Productivity Dump'!$E$4:$AJ$500,
MATCH($A284,'Productivity Dump'!$A$4:$A$500,0),
MATCH(BO$2,'Productivity Dump'!$E$3:$AJ$3,0)
),
IF(BO$3="Attendance",
INDEX('Attendance Dump'!$E$2:$AI$400,
MATCH($A284,'Attendance Dump'!$B$2:$B$400,0),
MATCH(BO$2,'Attendance Dump'!$E$1:$AI$1,0)
),
INDEX('Active Hour''s Dump'!$D$3:$AH$337,
MATCH($C284,'Active Hour''s Dump'!$A$3:$A$337,0),
MATCH(BO$2,'Active Hour''s Dump'!$D$2:$AH$2,0)
))),"")</f>
        <v>8.3333333333333304</v>
      </c>
      <c r="BP284" s="13">
        <f>_xlfn.IFNA(IF(BP$3="Productivity",
INDEX('Productivity Dump'!$E$4:$AJ$500,
MATCH($A284,'Productivity Dump'!$A$4:$A$500,0),
MATCH(BP$2,'Productivity Dump'!$E$3:$AJ$3,0)
),
IF(BP$3="Attendance",
INDEX('Attendance Dump'!$E$2:$AI$400,
MATCH($A284,'Attendance Dump'!$B$2:$B$400,0),
MATCH(BP$2,'Attendance Dump'!$E$1:$AI$1,0)
),
INDEX('Active Hour''s Dump'!$D$3:$AH$337,
MATCH($C284,'Active Hour''s Dump'!$A$3:$A$337,0),
MATCH(BP$2,'Active Hour''s Dump'!$D$2:$AH$2,0)
))),"")</f>
        <v>962.13000000000011</v>
      </c>
      <c r="BQ284" s="13" t="str">
        <f>_xlfn.IFNA(IF(BQ$3="Productivity",
INDEX('Productivity Dump'!$E$4:$AJ$500,
MATCH($A284,'Productivity Dump'!$A$4:$A$500,0),
MATCH(BQ$2,'Productivity Dump'!$E$3:$AJ$3,0)
),
IF(BQ$3="Attendance",
INDEX('Attendance Dump'!$E$2:$AI$400,
MATCH($A284,'Attendance Dump'!$B$2:$B$400,0),
MATCH(BQ$2,'Attendance Dump'!$E$1:$AI$1,0)
),
INDEX('Active Hour''s Dump'!$D$3:$AH$337,
MATCH($C284,'Active Hour''s Dump'!$A$3:$A$337,0),
MATCH(BQ$2,'Active Hour''s Dump'!$D$2:$AH$2,0)
))),"")</f>
        <v>P</v>
      </c>
      <c r="BR284" s="54">
        <f>_xlfn.IFNA(IF(BR$3="Productivity",
INDEX('Productivity Dump'!$E$4:$AJ$500,
MATCH($A284,'Productivity Dump'!$A$4:$A$500,0),
MATCH(BR$2,'Productivity Dump'!$E$3:$AJ$3,0)
),
IF(BR$3="Attendance",
INDEX('Attendance Dump'!$E$2:$AI$400,
MATCH($A284,'Attendance Dump'!$B$2:$B$400,0),
MATCH(BR$2,'Attendance Dump'!$E$1:$AI$1,0)
),
INDEX('Active Hour''s Dump'!$D$3:$AH$337,
MATCH($C284,'Active Hour''s Dump'!$A$3:$A$337,0),
MATCH(BR$2,'Active Hour''s Dump'!$D$2:$AH$2,0)
))),"")</f>
        <v>8.3333333333333304</v>
      </c>
      <c r="BS284" s="13">
        <f>_xlfn.IFNA(IF(BS$3="Productivity",
INDEX('Productivity Dump'!$E$4:$AJ$500,
MATCH($A284,'Productivity Dump'!$A$4:$A$500,0),
MATCH(BS$2,'Productivity Dump'!$E$3:$AJ$3,0)
),
IF(BS$3="Attendance",
INDEX('Attendance Dump'!$E$2:$AI$400,
MATCH($A284,'Attendance Dump'!$B$2:$B$400,0),
MATCH(BS$2,'Attendance Dump'!$E$1:$AI$1,0)
),
INDEX('Active Hour''s Dump'!$D$3:$AH$337,
MATCH($C284,'Active Hour''s Dump'!$A$3:$A$337,0),
MATCH(BS$2,'Active Hour''s Dump'!$D$2:$AH$2,0)
))),"")</f>
        <v>634.33500000000004</v>
      </c>
      <c r="BT284" s="13" t="str">
        <f>_xlfn.IFNA(IF(BT$3="Productivity",
INDEX('Productivity Dump'!$E$4:$AJ$500,
MATCH($A284,'Productivity Dump'!$A$4:$A$500,0),
MATCH(BT$2,'Productivity Dump'!$E$3:$AJ$3,0)
),
IF(BT$3="Attendance",
INDEX('Attendance Dump'!$E$2:$AI$400,
MATCH($A284,'Attendance Dump'!$B$2:$B$400,0),
MATCH(BT$2,'Attendance Dump'!$E$1:$AI$1,0)
),
INDEX('Active Hour''s Dump'!$D$3:$AH$337,
MATCH($C284,'Active Hour''s Dump'!$A$3:$A$337,0),
MATCH(BT$2,'Active Hour''s Dump'!$D$2:$AH$2,0)
))),"")</f>
        <v>H(P)</v>
      </c>
      <c r="BU284" s="54">
        <f>_xlfn.IFNA(IF(BU$3="Productivity",
INDEX('Productivity Dump'!$E$4:$AJ$500,
MATCH($A284,'Productivity Dump'!$A$4:$A$500,0),
MATCH(BU$2,'Productivity Dump'!$E$3:$AJ$3,0)
),
IF(BU$3="Attendance",
INDEX('Attendance Dump'!$E$2:$AI$400,
MATCH($A284,'Attendance Dump'!$B$2:$B$400,0),
MATCH(BU$2,'Attendance Dump'!$E$1:$AI$1,0)
),
INDEX('Active Hour''s Dump'!$D$3:$AH$337,
MATCH($C284,'Active Hour''s Dump'!$A$3:$A$337,0),
MATCH(BU$2,'Active Hour''s Dump'!$D$2:$AH$2,0)
))),"")</f>
        <v>5.25</v>
      </c>
      <c r="BV284" s="13">
        <f>_xlfn.IFNA(IF(BV$3="Productivity",
INDEX('Productivity Dump'!$E$4:$AJ$500,
MATCH($A284,'Productivity Dump'!$A$4:$A$500,0),
MATCH(BV$2,'Productivity Dump'!$E$3:$AJ$3,0)
),
IF(BV$3="Attendance",
INDEX('Attendance Dump'!$E$2:$AI$400,
MATCH($A284,'Attendance Dump'!$B$2:$B$400,0),
MATCH(BV$2,'Attendance Dump'!$E$1:$AI$1,0)
),
INDEX('Active Hour''s Dump'!$D$3:$AH$337,
MATCH($C284,'Active Hour''s Dump'!$A$3:$A$337,0),
MATCH(BV$2,'Active Hour''s Dump'!$D$2:$AH$2,0)
))),"")</f>
        <v>778.64499999999987</v>
      </c>
      <c r="BW284" s="13" t="str">
        <f>_xlfn.IFNA(IF(BW$3="Productivity",
INDEX('Productivity Dump'!$E$4:$AJ$500,
MATCH($A284,'Productivity Dump'!$A$4:$A$500,0),
MATCH(BW$2,'Productivity Dump'!$E$3:$AJ$3,0)
),
IF(BW$3="Attendance",
INDEX('Attendance Dump'!$E$2:$AI$400,
MATCH($A284,'Attendance Dump'!$B$2:$B$400,0),
MATCH(BW$2,'Attendance Dump'!$E$1:$AI$1,0)
),
INDEX('Active Hour''s Dump'!$D$3:$AH$337,
MATCH($C284,'Active Hour''s Dump'!$A$3:$A$337,0),
MATCH(BW$2,'Active Hour''s Dump'!$D$2:$AH$2,0)
))),"")</f>
        <v>P</v>
      </c>
      <c r="BX284" s="54">
        <f>_xlfn.IFNA(IF(BX$3="Productivity",
INDEX('Productivity Dump'!$E$4:$AJ$500,
MATCH($A284,'Productivity Dump'!$A$4:$A$500,0),
MATCH(BX$2,'Productivity Dump'!$E$3:$AJ$3,0)
),
IF(BX$3="Attendance",
INDEX('Attendance Dump'!$E$2:$AI$400,
MATCH($A284,'Attendance Dump'!$B$2:$B$400,0),
MATCH(BX$2,'Attendance Dump'!$E$1:$AI$1,0)
),
INDEX('Active Hour''s Dump'!$D$3:$AH$337,
MATCH($C284,'Active Hour''s Dump'!$A$3:$A$337,0),
MATCH(BX$2,'Active Hour''s Dump'!$D$2:$AH$2,0)
))),"")</f>
        <v>5.25</v>
      </c>
      <c r="BY284" s="13">
        <f>_xlfn.IFNA(IF(BY$3="Productivity",
INDEX('Productivity Dump'!$E$4:$AJ$500,
MATCH($A284,'Productivity Dump'!$A$4:$A$500,0),
MATCH(BY$2,'Productivity Dump'!$E$3:$AJ$3,0)
),
IF(BY$3="Attendance",
INDEX('Attendance Dump'!$E$2:$AI$400,
MATCH($A284,'Attendance Dump'!$B$2:$B$400,0),
MATCH(BY$2,'Attendance Dump'!$E$1:$AI$1,0)
),
INDEX('Active Hour''s Dump'!$D$3:$AH$337,
MATCH($C284,'Active Hour''s Dump'!$A$3:$A$337,0),
MATCH(BY$2,'Active Hour''s Dump'!$D$2:$AH$2,0)
))),"")</f>
        <v>408.53400000000005</v>
      </c>
      <c r="BZ284" s="13" t="str">
        <f>_xlfn.IFNA(IF(BZ$3="Productivity",
INDEX('Productivity Dump'!$E$4:$AJ$500,
MATCH($A284,'Productivity Dump'!$A$4:$A$500,0),
MATCH(BZ$2,'Productivity Dump'!$E$3:$AJ$3,0)
),
IF(BZ$3="Attendance",
INDEX('Attendance Dump'!$E$2:$AI$400,
MATCH($A284,'Attendance Dump'!$B$2:$B$400,0),
MATCH(BZ$2,'Attendance Dump'!$E$1:$AI$1,0)
),
INDEX('Active Hour''s Dump'!$D$3:$AH$337,
MATCH($C284,'Active Hour''s Dump'!$A$3:$A$337,0),
MATCH(BZ$2,'Active Hour''s Dump'!$D$2:$AH$2,0)
))),"")</f>
        <v>P</v>
      </c>
      <c r="CA284" s="54">
        <f>_xlfn.IFNA(IF(CA$3="Productivity",
INDEX('Productivity Dump'!$E$4:$AJ$500,
MATCH($A284,'Productivity Dump'!$A$4:$A$500,0),
MATCH(CA$2,'Productivity Dump'!$E$3:$AJ$3,0)
),
IF(CA$3="Attendance",
INDEX('Attendance Dump'!$E$2:$AI$400,
MATCH($A284,'Attendance Dump'!$B$2:$B$400,0),
MATCH(CA$2,'Attendance Dump'!$E$1:$AI$1,0)
),
INDEX('Active Hour''s Dump'!$D$3:$AH$337,
MATCH($C284,'Active Hour''s Dump'!$A$3:$A$337,0),
MATCH(CA$2,'Active Hour''s Dump'!$D$2:$AH$2,0)
))),"")</f>
        <v>2</v>
      </c>
      <c r="CB284" s="13">
        <f>_xlfn.IFNA(IF(CB$3="Productivity",
INDEX('Productivity Dump'!$E$4:$AJ$500,
MATCH($A284,'Productivity Dump'!$A$4:$A$500,0),
MATCH(CB$2,'Productivity Dump'!$E$3:$AJ$3,0)
),
IF(CB$3="Attendance",
INDEX('Attendance Dump'!$E$2:$AI$400,
MATCH($A284,'Attendance Dump'!$B$2:$B$400,0),
MATCH(CB$2,'Attendance Dump'!$E$1:$AI$1,0)
),
INDEX('Active Hour''s Dump'!$D$3:$AH$337,
MATCH($C284,'Active Hour''s Dump'!$A$3:$A$337,0),
MATCH(CB$2,'Active Hour''s Dump'!$D$2:$AH$2,0)
))),"")</f>
        <v>0</v>
      </c>
      <c r="CC284" s="13" t="str">
        <f>_xlfn.IFNA(IF(CC$3="Productivity",
INDEX('Productivity Dump'!$E$4:$AJ$500,
MATCH($A284,'Productivity Dump'!$A$4:$A$500,0),
MATCH(CC$2,'Productivity Dump'!$E$3:$AJ$3,0)
),
IF(CC$3="Attendance",
INDEX('Attendance Dump'!$E$2:$AI$400,
MATCH($A284,'Attendance Dump'!$B$2:$B$400,0),
MATCH(CC$2,'Attendance Dump'!$E$1:$AI$1,0)
),
INDEX('Active Hour''s Dump'!$D$3:$AH$337,
MATCH($C284,'Active Hour''s Dump'!$A$3:$A$337,0),
MATCH(CC$2,'Active Hour''s Dump'!$D$2:$AH$2,0)
))),"")</f>
        <v>WO</v>
      </c>
      <c r="CD284" s="54">
        <f>_xlfn.IFNA(IF(CD$3="Productivity",
INDEX('Productivity Dump'!$E$4:$AJ$500,
MATCH($A284,'Productivity Dump'!$A$4:$A$500,0),
MATCH(CD$2,'Productivity Dump'!$E$3:$AJ$3,0)
),
IF(CD$3="Attendance",
INDEX('Attendance Dump'!$E$2:$AI$400,
MATCH($A284,'Attendance Dump'!$B$2:$B$400,0),
MATCH(CD$2,'Attendance Dump'!$E$1:$AI$1,0)
),
INDEX('Active Hour''s Dump'!$D$3:$AH$337,
MATCH($C284,'Active Hour''s Dump'!$A$3:$A$337,0),
MATCH(CD$2,'Active Hour''s Dump'!$D$2:$AH$2,0)
))),"")</f>
        <v>0</v>
      </c>
      <c r="CE284" s="13">
        <f>_xlfn.IFNA(IF(CE$3="Productivity",
INDEX('Productivity Dump'!$E$4:$AJ$500,
MATCH($A284,'Productivity Dump'!$A$4:$A$500,0),
MATCH(CE$2,'Productivity Dump'!$E$3:$AJ$3,0)
),
IF(CE$3="Attendance",
INDEX('Attendance Dump'!$E$2:$AI$400,
MATCH($A284,'Attendance Dump'!$B$2:$B$400,0),
MATCH(CE$2,'Attendance Dump'!$E$1:$AI$1,0)
),
INDEX('Active Hour''s Dump'!$D$3:$AH$337,
MATCH($C284,'Active Hour''s Dump'!$A$3:$A$337,0),
MATCH(CE$2,'Active Hour''s Dump'!$D$2:$AH$2,0)
))),"")</f>
        <v>422.70399999999995</v>
      </c>
      <c r="CF284" s="13" t="str">
        <f>_xlfn.IFNA(IF(CF$3="Productivity",
INDEX('Productivity Dump'!$E$4:$AJ$500,
MATCH($A284,'Productivity Dump'!$A$4:$A$500,0),
MATCH(CF$2,'Productivity Dump'!$E$3:$AJ$3,0)
),
IF(CF$3="Attendance",
INDEX('Attendance Dump'!$E$2:$AI$400,
MATCH($A284,'Attendance Dump'!$B$2:$B$400,0),
MATCH(CF$2,'Attendance Dump'!$E$1:$AI$1,0)
),
INDEX('Active Hour''s Dump'!$D$3:$AH$337,
MATCH($C284,'Active Hour''s Dump'!$A$3:$A$337,0),
MATCH(CF$2,'Active Hour''s Dump'!$D$2:$AH$2,0)
))),"")</f>
        <v>P</v>
      </c>
      <c r="CG284" s="54">
        <f>_xlfn.IFNA(IF(CG$3="Productivity",
INDEX('Productivity Dump'!$E$4:$AJ$500,
MATCH($A284,'Productivity Dump'!$A$4:$A$500,0),
MATCH(CG$2,'Productivity Dump'!$E$3:$AJ$3,0)
),
IF(CG$3="Attendance",
INDEX('Attendance Dump'!$E$2:$AI$400,
MATCH($A284,'Attendance Dump'!$B$2:$B$400,0),
MATCH(CG$2,'Attendance Dump'!$E$1:$AI$1,0)
),
INDEX('Active Hour''s Dump'!$D$3:$AH$337,
MATCH($C284,'Active Hour''s Dump'!$A$3:$A$337,0),
MATCH(CG$2,'Active Hour''s Dump'!$D$2:$AH$2,0)
))),"")</f>
        <v>3.5833333333333299</v>
      </c>
      <c r="CH284" s="13">
        <f>_xlfn.IFNA(IF(CH$3="Productivity",
INDEX('Productivity Dump'!$E$4:$AJ$500,
MATCH($A284,'Productivity Dump'!$A$4:$A$500,0),
MATCH(CH$2,'Productivity Dump'!$E$3:$AJ$3,0)
),
IF(CH$3="Attendance",
INDEX('Attendance Dump'!$E$2:$AI$400,
MATCH($A284,'Attendance Dump'!$B$2:$B$400,0),
MATCH(CH$2,'Attendance Dump'!$E$1:$AI$1,0)
),
INDEX('Active Hour''s Dump'!$D$3:$AH$337,
MATCH($C284,'Active Hour''s Dump'!$A$3:$A$337,0),
MATCH(CH$2,'Active Hour''s Dump'!$D$2:$AH$2,0)
))),"")</f>
        <v>426.99600000000004</v>
      </c>
      <c r="CI284" s="13" t="str">
        <f>_xlfn.IFNA(IF(CI$3="Productivity",
INDEX('Productivity Dump'!$E$4:$AJ$500,
MATCH($A284,'Productivity Dump'!$A$4:$A$500,0),
MATCH(CI$2,'Productivity Dump'!$E$3:$AJ$3,0)
),
IF(CI$3="Attendance",
INDEX('Attendance Dump'!$E$2:$AI$400,
MATCH($A284,'Attendance Dump'!$B$2:$B$400,0),
MATCH(CI$2,'Attendance Dump'!$E$1:$AI$1,0)
),
INDEX('Active Hour''s Dump'!$D$3:$AH$337,
MATCH($C284,'Active Hour''s Dump'!$A$3:$A$337,0),
MATCH(CI$2,'Active Hour''s Dump'!$D$2:$AH$2,0)
))),"")</f>
        <v>PL-HL</v>
      </c>
      <c r="CJ284" s="54">
        <f>_xlfn.IFNA(IF(CJ$3="Productivity",
INDEX('Productivity Dump'!$E$4:$AJ$500,
MATCH($A284,'Productivity Dump'!$A$4:$A$500,0),
MATCH(CJ$2,'Productivity Dump'!$E$3:$AJ$3,0)
),
IF(CJ$3="Attendance",
INDEX('Attendance Dump'!$E$2:$AI$400,
MATCH($A284,'Attendance Dump'!$B$2:$B$400,0),
MATCH(CJ$2,'Attendance Dump'!$E$1:$AI$1,0)
),
INDEX('Active Hour''s Dump'!$D$3:$AH$337,
MATCH($C284,'Active Hour''s Dump'!$A$3:$A$337,0),
MATCH(CJ$2,'Active Hour''s Dump'!$D$2:$AH$2,0)
))),"")</f>
        <v>3.3333333333333299</v>
      </c>
      <c r="CK284" s="13">
        <f>_xlfn.IFNA(IF(CK$3="Productivity",
INDEX('Productivity Dump'!$E$4:$AJ$500,
MATCH($A284,'Productivity Dump'!$A$4:$A$500,0),
MATCH(CK$2,'Productivity Dump'!$E$3:$AJ$3,0)
),
IF(CK$3="Attendance",
INDEX('Attendance Dump'!$E$2:$AI$400,
MATCH($A284,'Attendance Dump'!$B$2:$B$400,0),
MATCH(CK$2,'Attendance Dump'!$E$1:$AI$1,0)
),
INDEX('Active Hour''s Dump'!$D$3:$AH$337,
MATCH($C284,'Active Hour''s Dump'!$A$3:$A$337,0),
MATCH(CK$2,'Active Hour''s Dump'!$D$2:$AH$2,0)
))),"")</f>
        <v>685.48800000000017</v>
      </c>
      <c r="CL284" s="13" t="str">
        <f>_xlfn.IFNA(IF(CL$3="Productivity",
INDEX('Productivity Dump'!$E$4:$AJ$500,
MATCH($A284,'Productivity Dump'!$A$4:$A$500,0),
MATCH(CL$2,'Productivity Dump'!$E$3:$AJ$3,0)
),
IF(CL$3="Attendance",
INDEX('Attendance Dump'!$E$2:$AI$400,
MATCH($A284,'Attendance Dump'!$B$2:$B$400,0),
MATCH(CL$2,'Attendance Dump'!$E$1:$AI$1,0)
),
INDEX('Active Hour''s Dump'!$D$3:$AH$337,
MATCH($C284,'Active Hour''s Dump'!$A$3:$A$337,0),
MATCH(CL$2,'Active Hour''s Dump'!$D$2:$AH$2,0)
))),"")</f>
        <v>P</v>
      </c>
      <c r="CM284" s="54">
        <f>_xlfn.IFNA(IF(CM$3="Productivity",
INDEX('Productivity Dump'!$E$4:$AJ$500,
MATCH($A284,'Productivity Dump'!$A$4:$A$500,0),
MATCH(CM$2,'Productivity Dump'!$E$3:$AJ$3,0)
),
IF(CM$3="Attendance",
INDEX('Attendance Dump'!$E$2:$AI$400,
MATCH($A284,'Attendance Dump'!$B$2:$B$400,0),
MATCH(CM$2,'Attendance Dump'!$E$1:$AI$1,0)
),
INDEX('Active Hour''s Dump'!$D$3:$AH$337,
MATCH($C284,'Active Hour''s Dump'!$A$3:$A$337,0),
MATCH(CM$2,'Active Hour''s Dump'!$D$2:$AH$2,0)
))),"")</f>
        <v>6.5833333333333304</v>
      </c>
      <c r="CN284" s="13">
        <f>_xlfn.IFNA(IF(CN$3="Productivity",
INDEX('Productivity Dump'!$E$4:$AJ$500,
MATCH($A284,'Productivity Dump'!$A$4:$A$500,0),
MATCH(CN$2,'Productivity Dump'!$E$3:$AJ$3,0)
),
IF(CN$3="Attendance",
INDEX('Attendance Dump'!$E$2:$AI$400,
MATCH($A284,'Attendance Dump'!$B$2:$B$400,0),
MATCH(CN$2,'Attendance Dump'!$E$1:$AI$1,0)
),
INDEX('Active Hour''s Dump'!$D$3:$AH$337,
MATCH($C284,'Active Hour''s Dump'!$A$3:$A$337,0),
MATCH(CN$2,'Active Hour''s Dump'!$D$2:$AH$2,0)
))),"")</f>
        <v>0</v>
      </c>
      <c r="CO284" s="13">
        <f>_xlfn.IFNA(IF(CO$3="Productivity",
INDEX('Productivity Dump'!$E$4:$AJ$500,
MATCH($A284,'Productivity Dump'!$A$4:$A$500,0),
MATCH(CO$2,'Productivity Dump'!$E$3:$AJ$3,0)
),
IF(CO$3="Attendance",
INDEX('Attendance Dump'!$E$2:$AI$400,
MATCH($A284,'Attendance Dump'!$B$2:$B$400,0),
MATCH(CO$2,'Attendance Dump'!$E$1:$AI$1,0)
),
INDEX('Active Hour''s Dump'!$D$3:$AH$337,
MATCH($C284,'Active Hour''s Dump'!$A$3:$A$337,0),
MATCH(CO$2,'Active Hour''s Dump'!$D$2:$AH$2,0)
))),"")</f>
        <v>0</v>
      </c>
      <c r="CP284" s="54">
        <f>_xlfn.IFNA(IF(CP$3="Productivity",
INDEX('Productivity Dump'!$E$4:$AJ$500,
MATCH($A284,'Productivity Dump'!$A$4:$A$500,0),
MATCH(CP$2,'Productivity Dump'!$E$3:$AJ$3,0)
),
IF(CP$3="Attendance",
INDEX('Attendance Dump'!$E$2:$AI$400,
MATCH($A284,'Attendance Dump'!$B$2:$B$400,0),
MATCH(CP$2,'Attendance Dump'!$E$1:$AI$1,0)
),
INDEX('Active Hour''s Dump'!$D$3:$AH$337,
MATCH($C284,'Active Hour''s Dump'!$A$3:$A$337,0),
MATCH(CP$2,'Active Hour''s Dump'!$D$2:$AH$2,0)
))),"")</f>
        <v>0</v>
      </c>
      <c r="CQ284" s="13">
        <f>_xlfn.IFNA(IF(CQ$3="Productivity",
INDEX('Productivity Dump'!$E$4:$AJ$500,
MATCH($A284,'Productivity Dump'!$A$4:$A$500,0),
MATCH(CQ$2,'Productivity Dump'!$E$3:$AJ$3,0)
),
IF(CQ$3="Attendance",
INDEX('Attendance Dump'!$E$2:$AI$400,
MATCH($A284,'Attendance Dump'!$B$2:$B$400,0),
MATCH(CQ$2,'Attendance Dump'!$E$1:$AI$1,0)
),
INDEX('Active Hour''s Dump'!$D$3:$AH$337,
MATCH($C284,'Active Hour''s Dump'!$A$3:$A$337,0),
MATCH(CQ$2,'Active Hour''s Dump'!$D$2:$AH$2,0)
))),"")</f>
        <v>0</v>
      </c>
      <c r="CR284" s="13">
        <f>_xlfn.IFNA(IF(CR$3="Productivity",
INDEX('Productivity Dump'!$E$4:$AJ$500,
MATCH($A284,'Productivity Dump'!$A$4:$A$500,0),
MATCH(CR$2,'Productivity Dump'!$E$3:$AJ$3,0)
),
IF(CR$3="Attendance",
INDEX('Attendance Dump'!$E$2:$AI$400,
MATCH($A284,'Attendance Dump'!$B$2:$B$400,0),
MATCH(CR$2,'Attendance Dump'!$E$1:$AI$1,0)
),
INDEX('Active Hour''s Dump'!$D$3:$AH$337,
MATCH($C284,'Active Hour''s Dump'!$A$3:$A$337,0),
MATCH(CR$2,'Active Hour''s Dump'!$D$2:$AH$2,0)
))),"")</f>
        <v>0</v>
      </c>
      <c r="CS284" s="54">
        <f>_xlfn.IFNA(IF(CS$3="Productivity",
INDEX('Productivity Dump'!$E$4:$AJ$500,
MATCH($A284,'Productivity Dump'!$A$4:$A$500,0),
MATCH(CS$2,'Productivity Dump'!$E$3:$AJ$3,0)
),
IF(CS$3="Attendance",
INDEX('Attendance Dump'!$E$2:$AI$400,
MATCH($A284,'Attendance Dump'!$B$2:$B$400,0),
MATCH(CS$2,'Attendance Dump'!$E$1:$AI$1,0)
),
INDEX('Active Hour''s Dump'!$D$3:$AH$337,
MATCH($C284,'Active Hour''s Dump'!$A$3:$A$337,0),
MATCH(CS$2,'Active Hour''s Dump'!$D$2:$AH$2,0)
))),"")</f>
        <v>0</v>
      </c>
      <c r="CT284" s="13">
        <f>_xlfn.IFNA(IF(CT$3="Productivity",
INDEX('Productivity Dump'!$E$4:$AJ$500,
MATCH($A284,'Productivity Dump'!$A$4:$A$500,0),
MATCH(CT$2,'Productivity Dump'!$E$3:$AJ$3,0)
),
IF(CT$3="Attendance",
INDEX('Attendance Dump'!$E$2:$AI$400,
MATCH($A284,'Attendance Dump'!$B$2:$B$400,0),
MATCH(CT$2,'Attendance Dump'!$E$1:$AI$1,0)
),
INDEX('Active Hour''s Dump'!$D$3:$AH$337,
MATCH($C284,'Active Hour''s Dump'!$A$3:$A$337,0),
MATCH(CT$2,'Active Hour''s Dump'!$D$2:$AH$2,0)
))),"")</f>
        <v>0</v>
      </c>
      <c r="CU284" s="13">
        <f>_xlfn.IFNA(IF(CU$3="Productivity",
INDEX('Productivity Dump'!$E$4:$AJ$500,
MATCH($A284,'Productivity Dump'!$A$4:$A$500,0),
MATCH(CU$2,'Productivity Dump'!$E$3:$AJ$3,0)
),
IF(CU$3="Attendance",
INDEX('Attendance Dump'!$E$2:$AI$400,
MATCH($A284,'Attendance Dump'!$B$2:$B$400,0),
MATCH(CU$2,'Attendance Dump'!$E$1:$AI$1,0)
),
INDEX('Active Hour''s Dump'!$D$3:$AH$337,
MATCH($C284,'Active Hour''s Dump'!$A$3:$A$337,0),
MATCH(CU$2,'Active Hour''s Dump'!$D$2:$AH$2,0)
))),"")</f>
        <v>0</v>
      </c>
      <c r="CV284" s="54">
        <f>_xlfn.IFNA(IF(CV$3="Productivity",
INDEX('Productivity Dump'!$E$4:$AJ$500,
MATCH($A284,'Productivity Dump'!$A$4:$A$500,0),
MATCH(CV$2,'Productivity Dump'!$E$3:$AJ$3,0)
),
IF(CV$3="Attendance",
INDEX('Attendance Dump'!$E$2:$AI$400,
MATCH($A284,'Attendance Dump'!$B$2:$B$400,0),
MATCH(CV$2,'Attendance Dump'!$E$1:$AI$1,0)
),
INDEX('Active Hour''s Dump'!$D$3:$AH$337,
MATCH($C284,'Active Hour''s Dump'!$A$3:$A$337,0),
MATCH(CV$2,'Active Hour''s Dump'!$D$2:$AH$2,0)
))),"")</f>
        <v>0</v>
      </c>
      <c r="CW284" s="13"/>
      <c r="CX284" s="13"/>
      <c r="CY284" s="54"/>
      <c r="DA284" s="57">
        <f t="shared" si="97"/>
        <v>156.66666666666666</v>
      </c>
      <c r="DB284" s="35">
        <f t="shared" ref="DB284:DB301" si="100">SUMIFS($H284:$CY284,$H$3:$CY$3,"Productivity")</f>
        <v>17019.433999999997</v>
      </c>
      <c r="DC284" s="35">
        <f t="shared" si="95"/>
        <v>1580.5660000000025</v>
      </c>
      <c r="DD284" s="35">
        <f t="shared" ca="1" si="96"/>
        <v>0</v>
      </c>
      <c r="DF284" s="32" cm="1">
        <f t="array" ref="DF284">SUMPRODUCT(
    (MOD(COLUMN(H284:CV284) - COLUMN(H284), 3) = 0) *
    (H284:CV284 = 0) *
    (I284:CW284 = "P") *
    (COUNTIF(UKHoliday, H$2:CV$2) = 0)
)</f>
        <v>0</v>
      </c>
      <c r="DG284" s="33" cm="1">
        <f t="array" ref="DG284">SUMPRODUCT(
  (MOD(COLUMN(H284:CV284) - COLUMN(H284), 3) = 0) *
  (H284:CV284 &gt; 0) *
  (H284:CV284 &lt; 0.5 * IF(((WEEKDAY(H$2:CV$2, 2) = 1) + (WEEKDAY(H$2:CV$2, 2) = 6)), G284, F284)) *
  (I284:CW284 = "P") *
  (COUNTIF(UKHoliday, H$2:CV$2) = 0)
)</f>
        <v>0</v>
      </c>
      <c r="DH284" s="33" cm="1">
        <f t="array" ref="DH284">SUMPRODUCT(
  (MOD(COLUMN(H284:CV284) - COLUMN(H284), 3) = 0) *
  (H284:CV284 &gt; 0.5 * IF(((WEEKDAY(H$2:CV$2, 2) = 1) + (WEEKDAY(H$2:CV$2, 2) = 6)), $G284, $F284)) *
  (H284:CV284 &lt; 0.8 * IF(((WEEKDAY(H$2:CV$2, 2) = 1) + (WEEKDAY(H$2:CV$2, 2) = 6)), $G284, $F284)) *
  (I284:CW284 = "P") *
  (COUNTIF(UKHoliday, H$2:CV$2) = 0)
)</f>
        <v>2</v>
      </c>
      <c r="DI284" s="33" cm="1">
        <f t="array" ref="DI284">SUMPRODUCT(
  (MOD(COLUMN(H284:CV284) - COLUMN(H284), 3) = 0) *
  (H284:CV284 &gt; 0.8 * IF(((WEEKDAY(H$2:CV$2, 2) = 1) + (WEEKDAY(H$2:CV$2, 2) = 6)), $G284, $F284)) *
  (H284:CV284 &lt; 1 * IF(((WEEKDAY(H$2:CV$2, 2) = 1) + (WEEKDAY(H$2:CV$2, 2) = 6)), $G284, $F284)) *
  (I284:CW284 = "P") *
  (COUNTIF(UKHoliday, H$2:CV$2) = 0)
)</f>
        <v>10</v>
      </c>
    </row>
    <row r="285" spans="1:113" x14ac:dyDescent="0.3">
      <c r="A285" s="8" t="s">
        <v>990</v>
      </c>
      <c r="B285" s="36" t="s">
        <v>1010</v>
      </c>
      <c r="C285" s="9" t="s">
        <v>1009</v>
      </c>
      <c r="D285" s="62" t="s">
        <v>450</v>
      </c>
      <c r="E285" s="35">
        <v>18600</v>
      </c>
      <c r="F285" s="35">
        <f t="shared" si="98"/>
        <v>930</v>
      </c>
      <c r="G285" s="35">
        <f t="shared" si="99"/>
        <v>465</v>
      </c>
      <c r="H285" s="13">
        <f>_xlfn.IFNA(IF(H$3="Productivity",
INDEX('Productivity Dump'!$E$4:$AJ$500,
MATCH($A285,'Productivity Dump'!$A$4:$A$500,0),
MATCH(H$2,'Productivity Dump'!$E$3:$AJ$3,0)
),
IF(H$3="Attendance",
INDEX('Attendance Dump'!$E$2:$AI$400,
MATCH($A285,'Attendance Dump'!$B$2:$B$400,0),
MATCH(H$2,'Attendance Dump'!$E$1:$AI$1,0)
),
INDEX('Active Hour''s Dump'!$D$3:$AH$337,
MATCH($C285,'Active Hour''s Dump'!$A$3:$A$337,0),
MATCH(H$2,'Active Hour''s Dump'!$D$2:$AH$2,0)
))),"")</f>
        <v>921.93000000000006</v>
      </c>
      <c r="I285" s="13" t="str">
        <f>_xlfn.IFNA(IF(I$3="Productivity",
INDEX('Productivity Dump'!$E$4:$AJ$500,
MATCH($A285,'Productivity Dump'!$A$4:$A$500,0),
MATCH(I$2,'Productivity Dump'!$E$3:$AJ$3,0)
),
IF(I$3="Attendance",
INDEX('Attendance Dump'!$E$2:$AI$400,
MATCH($A285,'Attendance Dump'!$B$2:$B$400,0),
MATCH(I$2,'Attendance Dump'!$E$1:$AI$1,0)
),
INDEX('Active Hour''s Dump'!$D$3:$AH$337,
MATCH($C285,'Active Hour''s Dump'!$A$3:$A$337,0),
MATCH(I$2,'Active Hour''s Dump'!$D$2:$AH$2,0)
))),"")</f>
        <v>P</v>
      </c>
      <c r="J285" s="54">
        <f>_xlfn.IFNA(IF(J$3="Productivity",
INDEX('Productivity Dump'!$E$4:$AJ$500,
MATCH($A285,'Productivity Dump'!$A$4:$A$500,0),
MATCH(J$2,'Productivity Dump'!$E$3:$AJ$3,0)
),
IF(J$3="Attendance",
INDEX('Attendance Dump'!$E$2:$AI$400,
MATCH($A285,'Attendance Dump'!$B$2:$B$400,0),
MATCH(J$2,'Attendance Dump'!$E$1:$AI$1,0)
),
INDEX('Active Hour''s Dump'!$D$3:$AH$337,
MATCH($C285,'Active Hour''s Dump'!$A$3:$A$337,0),
MATCH(J$2,'Active Hour''s Dump'!$D$2:$AH$2,0)
))),"")</f>
        <v>7.25</v>
      </c>
      <c r="K285" s="13">
        <f>_xlfn.IFNA(IF(K$3="Productivity",
INDEX('Productivity Dump'!$E$4:$AJ$500,
MATCH($A285,'Productivity Dump'!$A$4:$A$500,0),
MATCH(K$2,'Productivity Dump'!$E$3:$AJ$3,0)
),
IF(K$3="Attendance",
INDEX('Attendance Dump'!$E$2:$AI$400,
MATCH($A285,'Attendance Dump'!$B$2:$B$400,0),
MATCH(K$2,'Attendance Dump'!$E$1:$AI$1,0)
),
INDEX('Active Hour''s Dump'!$D$3:$AH$337,
MATCH($C285,'Active Hour''s Dump'!$A$3:$A$337,0),
MATCH(K$2,'Active Hour''s Dump'!$D$2:$AH$2,0)
))),"")</f>
        <v>880.44199999999978</v>
      </c>
      <c r="L285" s="13" t="str">
        <f>_xlfn.IFNA(IF(L$3="Productivity",
INDEX('Productivity Dump'!$E$4:$AJ$500,
MATCH($A285,'Productivity Dump'!$A$4:$A$500,0),
MATCH(L$2,'Productivity Dump'!$E$3:$AJ$3,0)
),
IF(L$3="Attendance",
INDEX('Attendance Dump'!$E$2:$AI$400,
MATCH($A285,'Attendance Dump'!$B$2:$B$400,0),
MATCH(L$2,'Attendance Dump'!$E$1:$AI$1,0)
),
INDEX('Active Hour''s Dump'!$D$3:$AH$337,
MATCH($C285,'Active Hour''s Dump'!$A$3:$A$337,0),
MATCH(L$2,'Active Hour''s Dump'!$D$2:$AH$2,0)
))),"")</f>
        <v>P</v>
      </c>
      <c r="M285" s="54">
        <f>_xlfn.IFNA(IF(M$3="Productivity",
INDEX('Productivity Dump'!$E$4:$AJ$500,
MATCH($A285,'Productivity Dump'!$A$4:$A$500,0),
MATCH(M$2,'Productivity Dump'!$E$3:$AJ$3,0)
),
IF(M$3="Attendance",
INDEX('Attendance Dump'!$E$2:$AI$400,
MATCH($A285,'Attendance Dump'!$B$2:$B$400,0),
MATCH(M$2,'Attendance Dump'!$E$1:$AI$1,0)
),
INDEX('Active Hour''s Dump'!$D$3:$AH$337,
MATCH($C285,'Active Hour''s Dump'!$A$3:$A$337,0),
MATCH(M$2,'Active Hour''s Dump'!$D$2:$AH$2,0)
))),"")</f>
        <v>6.3333333333333304</v>
      </c>
      <c r="N285" s="13">
        <f>_xlfn.IFNA(IF(N$3="Productivity",
INDEX('Productivity Dump'!$E$4:$AJ$500,
MATCH($A285,'Productivity Dump'!$A$4:$A$500,0),
MATCH(N$2,'Productivity Dump'!$E$3:$AJ$3,0)
),
IF(N$3="Attendance",
INDEX('Attendance Dump'!$E$2:$AI$400,
MATCH($A285,'Attendance Dump'!$B$2:$B$400,0),
MATCH(N$2,'Attendance Dump'!$E$1:$AI$1,0)
),
INDEX('Active Hour''s Dump'!$D$3:$AH$337,
MATCH($C285,'Active Hour''s Dump'!$A$3:$A$337,0),
MATCH(N$2,'Active Hour''s Dump'!$D$2:$AH$2,0)
))),"")</f>
        <v>535.70100000000002</v>
      </c>
      <c r="O285" s="13" t="str">
        <f>_xlfn.IFNA(IF(O$3="Productivity",
INDEX('Productivity Dump'!$E$4:$AJ$500,
MATCH($A285,'Productivity Dump'!$A$4:$A$500,0),
MATCH(O$2,'Productivity Dump'!$E$3:$AJ$3,0)
),
IF(O$3="Attendance",
INDEX('Attendance Dump'!$E$2:$AI$400,
MATCH($A285,'Attendance Dump'!$B$2:$B$400,0),
MATCH(O$2,'Attendance Dump'!$E$1:$AI$1,0)
),
INDEX('Active Hour''s Dump'!$D$3:$AH$337,
MATCH($C285,'Active Hour''s Dump'!$A$3:$A$337,0),
MATCH(O$2,'Active Hour''s Dump'!$D$2:$AH$2,0)
))),"")</f>
        <v>P</v>
      </c>
      <c r="P285" s="54">
        <f>_xlfn.IFNA(IF(P$3="Productivity",
INDEX('Productivity Dump'!$E$4:$AJ$500,
MATCH($A285,'Productivity Dump'!$A$4:$A$500,0),
MATCH(P$2,'Productivity Dump'!$E$3:$AJ$3,0)
),
IF(P$3="Attendance",
INDEX('Attendance Dump'!$E$2:$AI$400,
MATCH($A285,'Attendance Dump'!$B$2:$B$400,0),
MATCH(P$2,'Attendance Dump'!$E$1:$AI$1,0)
),
INDEX('Active Hour''s Dump'!$D$3:$AH$337,
MATCH($C285,'Active Hour''s Dump'!$A$3:$A$337,0),
MATCH(P$2,'Active Hour''s Dump'!$D$2:$AH$2,0)
))),"")</f>
        <v>3.9166666666666701</v>
      </c>
      <c r="Q285" s="13">
        <f>_xlfn.IFNA(IF(Q$3="Productivity",
INDEX('Productivity Dump'!$E$4:$AJ$500,
MATCH($A285,'Productivity Dump'!$A$4:$A$500,0),
MATCH(Q$2,'Productivity Dump'!$E$3:$AJ$3,0)
),
IF(Q$3="Attendance",
INDEX('Attendance Dump'!$E$2:$AI$400,
MATCH($A285,'Attendance Dump'!$B$2:$B$400,0),
MATCH(Q$2,'Attendance Dump'!$E$1:$AI$1,0)
),
INDEX('Active Hour''s Dump'!$D$3:$AH$337,
MATCH($C285,'Active Hour''s Dump'!$A$3:$A$337,0),
MATCH(Q$2,'Active Hour''s Dump'!$D$2:$AH$2,0)
))),"")</f>
        <v>0</v>
      </c>
      <c r="R285" s="13" t="str">
        <f>_xlfn.IFNA(IF(R$3="Productivity",
INDEX('Productivity Dump'!$E$4:$AJ$500,
MATCH($A285,'Productivity Dump'!$A$4:$A$500,0),
MATCH(R$2,'Productivity Dump'!$E$3:$AJ$3,0)
),
IF(R$3="Attendance",
INDEX('Attendance Dump'!$E$2:$AI$400,
MATCH($A285,'Attendance Dump'!$B$2:$B$400,0),
MATCH(R$2,'Attendance Dump'!$E$1:$AI$1,0)
),
INDEX('Active Hour''s Dump'!$D$3:$AH$337,
MATCH($C285,'Active Hour''s Dump'!$A$3:$A$337,0),
MATCH(R$2,'Active Hour''s Dump'!$D$2:$AH$2,0)
))),"")</f>
        <v>WO</v>
      </c>
      <c r="S285" s="54">
        <f>_xlfn.IFNA(IF(S$3="Productivity",
INDEX('Productivity Dump'!$E$4:$AJ$500,
MATCH($A285,'Productivity Dump'!$A$4:$A$500,0),
MATCH(S$2,'Productivity Dump'!$E$3:$AJ$3,0)
),
IF(S$3="Attendance",
INDEX('Attendance Dump'!$E$2:$AI$400,
MATCH($A285,'Attendance Dump'!$B$2:$B$400,0),
MATCH(S$2,'Attendance Dump'!$E$1:$AI$1,0)
),
INDEX('Active Hour''s Dump'!$D$3:$AH$337,
MATCH($C285,'Active Hour''s Dump'!$A$3:$A$337,0),
MATCH(S$2,'Active Hour''s Dump'!$D$2:$AH$2,0)
))),"")</f>
        <v>0</v>
      </c>
      <c r="T285" s="13">
        <f>_xlfn.IFNA(IF(T$3="Productivity",
INDEX('Productivity Dump'!$E$4:$AJ$500,
MATCH($A285,'Productivity Dump'!$A$4:$A$500,0),
MATCH(T$2,'Productivity Dump'!$E$3:$AJ$3,0)
),
IF(T$3="Attendance",
INDEX('Attendance Dump'!$E$2:$AI$400,
MATCH($A285,'Attendance Dump'!$B$2:$B$400,0),
MATCH(T$2,'Attendance Dump'!$E$1:$AI$1,0)
),
INDEX('Active Hour''s Dump'!$D$3:$AH$337,
MATCH($C285,'Active Hour''s Dump'!$A$3:$A$337,0),
MATCH(T$2,'Active Hour''s Dump'!$D$2:$AH$2,0)
))),"")</f>
        <v>455.59900000000005</v>
      </c>
      <c r="U285" s="13" t="str">
        <f>_xlfn.IFNA(IF(U$3="Productivity",
INDEX('Productivity Dump'!$E$4:$AJ$500,
MATCH($A285,'Productivity Dump'!$A$4:$A$500,0),
MATCH(U$2,'Productivity Dump'!$E$3:$AJ$3,0)
),
IF(U$3="Attendance",
INDEX('Attendance Dump'!$E$2:$AI$400,
MATCH($A285,'Attendance Dump'!$B$2:$B$400,0),
MATCH(U$2,'Attendance Dump'!$E$1:$AI$1,0)
),
INDEX('Active Hour''s Dump'!$D$3:$AH$337,
MATCH($C285,'Active Hour''s Dump'!$A$3:$A$337,0),
MATCH(U$2,'Active Hour''s Dump'!$D$2:$AH$2,0)
))),"")</f>
        <v>P</v>
      </c>
      <c r="V285" s="54">
        <f>_xlfn.IFNA(IF(V$3="Productivity",
INDEX('Productivity Dump'!$E$4:$AJ$500,
MATCH($A285,'Productivity Dump'!$A$4:$A$500,0),
MATCH(V$2,'Productivity Dump'!$E$3:$AJ$3,0)
),
IF(V$3="Attendance",
INDEX('Attendance Dump'!$E$2:$AI$400,
MATCH($A285,'Attendance Dump'!$B$2:$B$400,0),
MATCH(V$2,'Attendance Dump'!$E$1:$AI$1,0)
),
INDEX('Active Hour''s Dump'!$D$3:$AH$337,
MATCH($C285,'Active Hour''s Dump'!$A$3:$A$337,0),
MATCH(V$2,'Active Hour''s Dump'!$D$2:$AH$2,0)
))),"")</f>
        <v>5.3333333333333304</v>
      </c>
      <c r="W285" s="13">
        <f>_xlfn.IFNA(IF(W$3="Productivity",
INDEX('Productivity Dump'!$E$4:$AJ$500,
MATCH($A285,'Productivity Dump'!$A$4:$A$500,0),
MATCH(W$2,'Productivity Dump'!$E$3:$AJ$3,0)
),
IF(W$3="Attendance",
INDEX('Attendance Dump'!$E$2:$AI$400,
MATCH($A285,'Attendance Dump'!$B$2:$B$400,0),
MATCH(W$2,'Attendance Dump'!$E$1:$AI$1,0)
),
INDEX('Active Hour''s Dump'!$D$3:$AH$337,
MATCH($C285,'Active Hour''s Dump'!$A$3:$A$337,0),
MATCH(W$2,'Active Hour''s Dump'!$D$2:$AH$2,0)
))),"")</f>
        <v>924.21300000000031</v>
      </c>
      <c r="X285" s="13" t="str">
        <f>_xlfn.IFNA(IF(X$3="Productivity",
INDEX('Productivity Dump'!$E$4:$AJ$500,
MATCH($A285,'Productivity Dump'!$A$4:$A$500,0),
MATCH(X$2,'Productivity Dump'!$E$3:$AJ$3,0)
),
IF(X$3="Attendance",
INDEX('Attendance Dump'!$E$2:$AI$400,
MATCH($A285,'Attendance Dump'!$B$2:$B$400,0),
MATCH(X$2,'Attendance Dump'!$E$1:$AI$1,0)
),
INDEX('Active Hour''s Dump'!$D$3:$AH$337,
MATCH($C285,'Active Hour''s Dump'!$A$3:$A$337,0),
MATCH(X$2,'Active Hour''s Dump'!$D$2:$AH$2,0)
))),"")</f>
        <v>P</v>
      </c>
      <c r="Y285" s="54">
        <f>_xlfn.IFNA(IF(Y$3="Productivity",
INDEX('Productivity Dump'!$E$4:$AJ$500,
MATCH($A285,'Productivity Dump'!$A$4:$A$500,0),
MATCH(Y$2,'Productivity Dump'!$E$3:$AJ$3,0)
),
IF(Y$3="Attendance",
INDEX('Attendance Dump'!$E$2:$AI$400,
MATCH($A285,'Attendance Dump'!$B$2:$B$400,0),
MATCH(Y$2,'Attendance Dump'!$E$1:$AI$1,0)
),
INDEX('Active Hour''s Dump'!$D$3:$AH$337,
MATCH($C285,'Active Hour''s Dump'!$A$3:$A$337,0),
MATCH(Y$2,'Active Hour''s Dump'!$D$2:$AH$2,0)
))),"")</f>
        <v>7.5833333333333304</v>
      </c>
      <c r="Z285" s="13">
        <f>_xlfn.IFNA(IF(Z$3="Productivity",
INDEX('Productivity Dump'!$E$4:$AJ$500,
MATCH($A285,'Productivity Dump'!$A$4:$A$500,0),
MATCH(Z$2,'Productivity Dump'!$E$3:$AJ$3,0)
),
IF(Z$3="Attendance",
INDEX('Attendance Dump'!$E$2:$AI$400,
MATCH($A285,'Attendance Dump'!$B$2:$B$400,0),
MATCH(Z$2,'Attendance Dump'!$E$1:$AI$1,0)
),
INDEX('Active Hour''s Dump'!$D$3:$AH$337,
MATCH($C285,'Active Hour''s Dump'!$A$3:$A$337,0),
MATCH(Z$2,'Active Hour''s Dump'!$D$2:$AH$2,0)
))),"")</f>
        <v>882.26</v>
      </c>
      <c r="AA285" s="13" t="str">
        <f>_xlfn.IFNA(IF(AA$3="Productivity",
INDEX('Productivity Dump'!$E$4:$AJ$500,
MATCH($A285,'Productivity Dump'!$A$4:$A$500,0),
MATCH(AA$2,'Productivity Dump'!$E$3:$AJ$3,0)
),
IF(AA$3="Attendance",
INDEX('Attendance Dump'!$E$2:$AI$400,
MATCH($A285,'Attendance Dump'!$B$2:$B$400,0),
MATCH(AA$2,'Attendance Dump'!$E$1:$AI$1,0)
),
INDEX('Active Hour''s Dump'!$D$3:$AH$337,
MATCH($C285,'Active Hour''s Dump'!$A$3:$A$337,0),
MATCH(AA$2,'Active Hour''s Dump'!$D$2:$AH$2,0)
))),"")</f>
        <v>P</v>
      </c>
      <c r="AB285" s="54">
        <f>_xlfn.IFNA(IF(AB$3="Productivity",
INDEX('Productivity Dump'!$E$4:$AJ$500,
MATCH($A285,'Productivity Dump'!$A$4:$A$500,0),
MATCH(AB$2,'Productivity Dump'!$E$3:$AJ$3,0)
),
IF(AB$3="Attendance",
INDEX('Attendance Dump'!$E$2:$AI$400,
MATCH($A285,'Attendance Dump'!$B$2:$B$400,0),
MATCH(AB$2,'Attendance Dump'!$E$1:$AI$1,0)
),
INDEX('Active Hour''s Dump'!$D$3:$AH$337,
MATCH($C285,'Active Hour''s Dump'!$A$3:$A$337,0),
MATCH(AB$2,'Active Hour''s Dump'!$D$2:$AH$2,0)
))),"")</f>
        <v>7.1666666666666696</v>
      </c>
      <c r="AC285" s="13">
        <f>_xlfn.IFNA(IF(AC$3="Productivity",
INDEX('Productivity Dump'!$E$4:$AJ$500,
MATCH($A285,'Productivity Dump'!$A$4:$A$500,0),
MATCH(AC$2,'Productivity Dump'!$E$3:$AJ$3,0)
),
IF(AC$3="Attendance",
INDEX('Attendance Dump'!$E$2:$AI$400,
MATCH($A285,'Attendance Dump'!$B$2:$B$400,0),
MATCH(AC$2,'Attendance Dump'!$E$1:$AI$1,0)
),
INDEX('Active Hour''s Dump'!$D$3:$AH$337,
MATCH($C285,'Active Hour''s Dump'!$A$3:$A$337,0),
MATCH(AC$2,'Active Hour''s Dump'!$D$2:$AH$2,0)
))),"")</f>
        <v>869.02600000000018</v>
      </c>
      <c r="AD285" s="13" t="str">
        <f>_xlfn.IFNA(IF(AD$3="Productivity",
INDEX('Productivity Dump'!$E$4:$AJ$500,
MATCH($A285,'Productivity Dump'!$A$4:$A$500,0),
MATCH(AD$2,'Productivity Dump'!$E$3:$AJ$3,0)
),
IF(AD$3="Attendance",
INDEX('Attendance Dump'!$E$2:$AI$400,
MATCH($A285,'Attendance Dump'!$B$2:$B$400,0),
MATCH(AD$2,'Attendance Dump'!$E$1:$AI$1,0)
),
INDEX('Active Hour''s Dump'!$D$3:$AH$337,
MATCH($C285,'Active Hour''s Dump'!$A$3:$A$337,0),
MATCH(AD$2,'Active Hour''s Dump'!$D$2:$AH$2,0)
))),"")</f>
        <v>P</v>
      </c>
      <c r="AE285" s="54">
        <f>_xlfn.IFNA(IF(AE$3="Productivity",
INDEX('Productivity Dump'!$E$4:$AJ$500,
MATCH($A285,'Productivity Dump'!$A$4:$A$500,0),
MATCH(AE$2,'Productivity Dump'!$E$3:$AJ$3,0)
),
IF(AE$3="Attendance",
INDEX('Attendance Dump'!$E$2:$AI$400,
MATCH($A285,'Attendance Dump'!$B$2:$B$400,0),
MATCH(AE$2,'Attendance Dump'!$E$1:$AI$1,0)
),
INDEX('Active Hour''s Dump'!$D$3:$AH$337,
MATCH($C285,'Active Hour''s Dump'!$A$3:$A$337,0),
MATCH(AE$2,'Active Hour''s Dump'!$D$2:$AH$2,0)
))),"")</f>
        <v>7.1666666666666696</v>
      </c>
      <c r="AF285" s="13">
        <f>_xlfn.IFNA(IF(AF$3="Productivity",
INDEX('Productivity Dump'!$E$4:$AJ$500,
MATCH($A285,'Productivity Dump'!$A$4:$A$500,0),
MATCH(AF$2,'Productivity Dump'!$E$3:$AJ$3,0)
),
IF(AF$3="Attendance",
INDEX('Attendance Dump'!$E$2:$AI$400,
MATCH($A285,'Attendance Dump'!$B$2:$B$400,0),
MATCH(AF$2,'Attendance Dump'!$E$1:$AI$1,0)
),
INDEX('Active Hour''s Dump'!$D$3:$AH$337,
MATCH($C285,'Active Hour''s Dump'!$A$3:$A$337,0),
MATCH(AF$2,'Active Hour''s Dump'!$D$2:$AH$2,0)
))),"")</f>
        <v>859.27900000000034</v>
      </c>
      <c r="AG285" s="13" t="str">
        <f>_xlfn.IFNA(IF(AG$3="Productivity",
INDEX('Productivity Dump'!$E$4:$AJ$500,
MATCH($A285,'Productivity Dump'!$A$4:$A$500,0),
MATCH(AG$2,'Productivity Dump'!$E$3:$AJ$3,0)
),
IF(AG$3="Attendance",
INDEX('Attendance Dump'!$E$2:$AI$400,
MATCH($A285,'Attendance Dump'!$B$2:$B$400,0),
MATCH(AG$2,'Attendance Dump'!$E$1:$AI$1,0)
),
INDEX('Active Hour''s Dump'!$D$3:$AH$337,
MATCH($C285,'Active Hour''s Dump'!$A$3:$A$337,0),
MATCH(AG$2,'Active Hour''s Dump'!$D$2:$AH$2,0)
))),"")</f>
        <v>P</v>
      </c>
      <c r="AH285" s="54">
        <f>_xlfn.IFNA(IF(AH$3="Productivity",
INDEX('Productivity Dump'!$E$4:$AJ$500,
MATCH($A285,'Productivity Dump'!$A$4:$A$500,0),
MATCH(AH$2,'Productivity Dump'!$E$3:$AJ$3,0)
),
IF(AH$3="Attendance",
INDEX('Attendance Dump'!$E$2:$AI$400,
MATCH($A285,'Attendance Dump'!$B$2:$B$400,0),
MATCH(AH$2,'Attendance Dump'!$E$1:$AI$1,0)
),
INDEX('Active Hour''s Dump'!$D$3:$AH$337,
MATCH($C285,'Active Hour''s Dump'!$A$3:$A$337,0),
MATCH(AH$2,'Active Hour''s Dump'!$D$2:$AH$2,0)
))),"")</f>
        <v>6.5</v>
      </c>
      <c r="AI285" s="13">
        <f>_xlfn.IFNA(IF(AI$3="Productivity",
INDEX('Productivity Dump'!$E$4:$AJ$500,
MATCH($A285,'Productivity Dump'!$A$4:$A$500,0),
MATCH(AI$2,'Productivity Dump'!$E$3:$AJ$3,0)
),
IF(AI$3="Attendance",
INDEX('Attendance Dump'!$E$2:$AI$400,
MATCH($A285,'Attendance Dump'!$B$2:$B$400,0),
MATCH(AI$2,'Attendance Dump'!$E$1:$AI$1,0)
),
INDEX('Active Hour''s Dump'!$D$3:$AH$337,
MATCH($C285,'Active Hour''s Dump'!$A$3:$A$337,0),
MATCH(AI$2,'Active Hour''s Dump'!$D$2:$AH$2,0)
))),"")</f>
        <v>903.73800000000028</v>
      </c>
      <c r="AJ285" s="13" t="str">
        <f>_xlfn.IFNA(IF(AJ$3="Productivity",
INDEX('Productivity Dump'!$E$4:$AJ$500,
MATCH($A285,'Productivity Dump'!$A$4:$A$500,0),
MATCH(AJ$2,'Productivity Dump'!$E$3:$AJ$3,0)
),
IF(AJ$3="Attendance",
INDEX('Attendance Dump'!$E$2:$AI$400,
MATCH($A285,'Attendance Dump'!$B$2:$B$400,0),
MATCH(AJ$2,'Attendance Dump'!$E$1:$AI$1,0)
),
INDEX('Active Hour''s Dump'!$D$3:$AH$337,
MATCH($C285,'Active Hour''s Dump'!$A$3:$A$337,0),
MATCH(AJ$2,'Active Hour''s Dump'!$D$2:$AH$2,0)
))),"")</f>
        <v>P</v>
      </c>
      <c r="AK285" s="54">
        <f>_xlfn.IFNA(IF(AK$3="Productivity",
INDEX('Productivity Dump'!$E$4:$AJ$500,
MATCH($A285,'Productivity Dump'!$A$4:$A$500,0),
MATCH(AK$2,'Productivity Dump'!$E$3:$AJ$3,0)
),
IF(AK$3="Attendance",
INDEX('Attendance Dump'!$E$2:$AI$400,
MATCH($A285,'Attendance Dump'!$B$2:$B$400,0),
MATCH(AK$2,'Attendance Dump'!$E$1:$AI$1,0)
),
INDEX('Active Hour''s Dump'!$D$3:$AH$337,
MATCH($C285,'Active Hour''s Dump'!$A$3:$A$337,0),
MATCH(AK$2,'Active Hour''s Dump'!$D$2:$AH$2,0)
))),"")</f>
        <v>5.75</v>
      </c>
      <c r="AL285" s="13">
        <f>_xlfn.IFNA(IF(AL$3="Productivity",
INDEX('Productivity Dump'!$E$4:$AJ$500,
MATCH($A285,'Productivity Dump'!$A$4:$A$500,0),
MATCH(AL$2,'Productivity Dump'!$E$3:$AJ$3,0)
),
IF(AL$3="Attendance",
INDEX('Attendance Dump'!$E$2:$AI$400,
MATCH($A285,'Attendance Dump'!$B$2:$B$400,0),
MATCH(AL$2,'Attendance Dump'!$E$1:$AI$1,0)
),
INDEX('Active Hour''s Dump'!$D$3:$AH$337,
MATCH($C285,'Active Hour''s Dump'!$A$3:$A$337,0),
MATCH(AL$2,'Active Hour''s Dump'!$D$2:$AH$2,0)
))),"")</f>
        <v>0</v>
      </c>
      <c r="AM285" s="13" t="str">
        <f>_xlfn.IFNA(IF(AM$3="Productivity",
INDEX('Productivity Dump'!$E$4:$AJ$500,
MATCH($A285,'Productivity Dump'!$A$4:$A$500,0),
MATCH(AM$2,'Productivity Dump'!$E$3:$AJ$3,0)
),
IF(AM$3="Attendance",
INDEX('Attendance Dump'!$E$2:$AI$400,
MATCH($A285,'Attendance Dump'!$B$2:$B$400,0),
MATCH(AM$2,'Attendance Dump'!$E$1:$AI$1,0)
),
INDEX('Active Hour''s Dump'!$D$3:$AH$337,
MATCH($C285,'Active Hour''s Dump'!$A$3:$A$337,0),
MATCH(AM$2,'Active Hour''s Dump'!$D$2:$AH$2,0)
))),"")</f>
        <v>WO</v>
      </c>
      <c r="AN285" s="54">
        <f>_xlfn.IFNA(IF(AN$3="Productivity",
INDEX('Productivity Dump'!$E$4:$AJ$500,
MATCH($A285,'Productivity Dump'!$A$4:$A$500,0),
MATCH(AN$2,'Productivity Dump'!$E$3:$AJ$3,0)
),
IF(AN$3="Attendance",
INDEX('Attendance Dump'!$E$2:$AI$400,
MATCH($A285,'Attendance Dump'!$B$2:$B$400,0),
MATCH(AN$2,'Attendance Dump'!$E$1:$AI$1,0)
),
INDEX('Active Hour''s Dump'!$D$3:$AH$337,
MATCH($C285,'Active Hour''s Dump'!$A$3:$A$337,0),
MATCH(AN$2,'Active Hour''s Dump'!$D$2:$AH$2,0)
))),"")</f>
        <v>0</v>
      </c>
      <c r="AO285" s="13">
        <f>_xlfn.IFNA(IF(AO$3="Productivity",
INDEX('Productivity Dump'!$E$4:$AJ$500,
MATCH($A285,'Productivity Dump'!$A$4:$A$500,0),
MATCH(AO$2,'Productivity Dump'!$E$3:$AJ$3,0)
),
IF(AO$3="Attendance",
INDEX('Attendance Dump'!$E$2:$AI$400,
MATCH($A285,'Attendance Dump'!$B$2:$B$400,0),
MATCH(AO$2,'Attendance Dump'!$E$1:$AI$1,0)
),
INDEX('Active Hour''s Dump'!$D$3:$AH$337,
MATCH($C285,'Active Hour''s Dump'!$A$3:$A$337,0),
MATCH(AO$2,'Active Hour''s Dump'!$D$2:$AH$2,0)
))),"")</f>
        <v>857.78100000000006</v>
      </c>
      <c r="AP285" s="13" t="str">
        <f>_xlfn.IFNA(IF(AP$3="Productivity",
INDEX('Productivity Dump'!$E$4:$AJ$500,
MATCH($A285,'Productivity Dump'!$A$4:$A$500,0),
MATCH(AP$2,'Productivity Dump'!$E$3:$AJ$3,0)
),
IF(AP$3="Attendance",
INDEX('Attendance Dump'!$E$2:$AI$400,
MATCH($A285,'Attendance Dump'!$B$2:$B$400,0),
MATCH(AP$2,'Attendance Dump'!$E$1:$AI$1,0)
),
INDEX('Active Hour''s Dump'!$D$3:$AH$337,
MATCH($C285,'Active Hour''s Dump'!$A$3:$A$337,0),
MATCH(AP$2,'Active Hour''s Dump'!$D$2:$AH$2,0)
))),"")</f>
        <v>P</v>
      </c>
      <c r="AQ285" s="54">
        <f>_xlfn.IFNA(IF(AQ$3="Productivity",
INDEX('Productivity Dump'!$E$4:$AJ$500,
MATCH($A285,'Productivity Dump'!$A$4:$A$500,0),
MATCH(AQ$2,'Productivity Dump'!$E$3:$AJ$3,0)
),
IF(AQ$3="Attendance",
INDEX('Attendance Dump'!$E$2:$AI$400,
MATCH($A285,'Attendance Dump'!$B$2:$B$400,0),
MATCH(AQ$2,'Attendance Dump'!$E$1:$AI$1,0)
),
INDEX('Active Hour''s Dump'!$D$3:$AH$337,
MATCH($C285,'Active Hour''s Dump'!$A$3:$A$337,0),
MATCH(AQ$2,'Active Hour''s Dump'!$D$2:$AH$2,0)
))),"")</f>
        <v>5.9166666666666696</v>
      </c>
      <c r="AR285" s="13">
        <f>_xlfn.IFNA(IF(AR$3="Productivity",
INDEX('Productivity Dump'!$E$4:$AJ$500,
MATCH($A285,'Productivity Dump'!$A$4:$A$500,0),
MATCH(AR$2,'Productivity Dump'!$E$3:$AJ$3,0)
),
IF(AR$3="Attendance",
INDEX('Attendance Dump'!$E$2:$AI$400,
MATCH($A285,'Attendance Dump'!$B$2:$B$400,0),
MATCH(AR$2,'Attendance Dump'!$E$1:$AI$1,0)
),
INDEX('Active Hour''s Dump'!$D$3:$AH$337,
MATCH($C285,'Active Hour''s Dump'!$A$3:$A$337,0),
MATCH(AR$2,'Active Hour''s Dump'!$D$2:$AH$2,0)
))),"")</f>
        <v>882.71899999999982</v>
      </c>
      <c r="AS285" s="13" t="str">
        <f>_xlfn.IFNA(IF(AS$3="Productivity",
INDEX('Productivity Dump'!$E$4:$AJ$500,
MATCH($A285,'Productivity Dump'!$A$4:$A$500,0),
MATCH(AS$2,'Productivity Dump'!$E$3:$AJ$3,0)
),
IF(AS$3="Attendance",
INDEX('Attendance Dump'!$E$2:$AI$400,
MATCH($A285,'Attendance Dump'!$B$2:$B$400,0),
MATCH(AS$2,'Attendance Dump'!$E$1:$AI$1,0)
),
INDEX('Active Hour''s Dump'!$D$3:$AH$337,
MATCH($C285,'Active Hour''s Dump'!$A$3:$A$337,0),
MATCH(AS$2,'Active Hour''s Dump'!$D$2:$AH$2,0)
))),"")</f>
        <v>P</v>
      </c>
      <c r="AT285" s="54">
        <f>_xlfn.IFNA(IF(AT$3="Productivity",
INDEX('Productivity Dump'!$E$4:$AJ$500,
MATCH($A285,'Productivity Dump'!$A$4:$A$500,0),
MATCH(AT$2,'Productivity Dump'!$E$3:$AJ$3,0)
),
IF(AT$3="Attendance",
INDEX('Attendance Dump'!$E$2:$AI$400,
MATCH($A285,'Attendance Dump'!$B$2:$B$400,0),
MATCH(AT$2,'Attendance Dump'!$E$1:$AI$1,0)
),
INDEX('Active Hour''s Dump'!$D$3:$AH$337,
MATCH($C285,'Active Hour''s Dump'!$A$3:$A$337,0),
MATCH(AT$2,'Active Hour''s Dump'!$D$2:$AH$2,0)
))),"")</f>
        <v>5.8333333333333304</v>
      </c>
      <c r="AU285" s="13">
        <f>_xlfn.IFNA(IF(AU$3="Productivity",
INDEX('Productivity Dump'!$E$4:$AJ$500,
MATCH($A285,'Productivity Dump'!$A$4:$A$500,0),
MATCH(AU$2,'Productivity Dump'!$E$3:$AJ$3,0)
),
IF(AU$3="Attendance",
INDEX('Attendance Dump'!$E$2:$AI$400,
MATCH($A285,'Attendance Dump'!$B$2:$B$400,0),
MATCH(AU$2,'Attendance Dump'!$E$1:$AI$1,0)
),
INDEX('Active Hour''s Dump'!$D$3:$AH$337,
MATCH($C285,'Active Hour''s Dump'!$A$3:$A$337,0),
MATCH(AU$2,'Active Hour''s Dump'!$D$2:$AH$2,0)
))),"")</f>
        <v>879.64199999999983</v>
      </c>
      <c r="AV285" s="13" t="str">
        <f>_xlfn.IFNA(IF(AV$3="Productivity",
INDEX('Productivity Dump'!$E$4:$AJ$500,
MATCH($A285,'Productivity Dump'!$A$4:$A$500,0),
MATCH(AV$2,'Productivity Dump'!$E$3:$AJ$3,0)
),
IF(AV$3="Attendance",
INDEX('Attendance Dump'!$E$2:$AI$400,
MATCH($A285,'Attendance Dump'!$B$2:$B$400,0),
MATCH(AV$2,'Attendance Dump'!$E$1:$AI$1,0)
),
INDEX('Active Hour''s Dump'!$D$3:$AH$337,
MATCH($C285,'Active Hour''s Dump'!$A$3:$A$337,0),
MATCH(AV$2,'Active Hour''s Dump'!$D$2:$AH$2,0)
))),"")</f>
        <v>P</v>
      </c>
      <c r="AW285" s="54">
        <f>_xlfn.IFNA(IF(AW$3="Productivity",
INDEX('Productivity Dump'!$E$4:$AJ$500,
MATCH($A285,'Productivity Dump'!$A$4:$A$500,0),
MATCH(AW$2,'Productivity Dump'!$E$3:$AJ$3,0)
),
IF(AW$3="Attendance",
INDEX('Attendance Dump'!$E$2:$AI$400,
MATCH($A285,'Attendance Dump'!$B$2:$B$400,0),
MATCH(AW$2,'Attendance Dump'!$E$1:$AI$1,0)
),
INDEX('Active Hour''s Dump'!$D$3:$AH$337,
MATCH($C285,'Active Hour''s Dump'!$A$3:$A$337,0),
MATCH(AW$2,'Active Hour''s Dump'!$D$2:$AH$2,0)
))),"")</f>
        <v>6.8333333333333304</v>
      </c>
      <c r="AX285" s="13">
        <f>_xlfn.IFNA(IF(AX$3="Productivity",
INDEX('Productivity Dump'!$E$4:$AJ$500,
MATCH($A285,'Productivity Dump'!$A$4:$A$500,0),
MATCH(AX$2,'Productivity Dump'!$E$3:$AJ$3,0)
),
IF(AX$3="Attendance",
INDEX('Attendance Dump'!$E$2:$AI$400,
MATCH($A285,'Attendance Dump'!$B$2:$B$400,0),
MATCH(AX$2,'Attendance Dump'!$E$1:$AI$1,0)
),
INDEX('Active Hour''s Dump'!$D$3:$AH$337,
MATCH($C285,'Active Hour''s Dump'!$A$3:$A$337,0),
MATCH(AX$2,'Active Hour''s Dump'!$D$2:$AH$2,0)
))),"")</f>
        <v>885.23399999999992</v>
      </c>
      <c r="AY285" s="13" t="str">
        <f>_xlfn.IFNA(IF(AY$3="Productivity",
INDEX('Productivity Dump'!$E$4:$AJ$500,
MATCH($A285,'Productivity Dump'!$A$4:$A$500,0),
MATCH(AY$2,'Productivity Dump'!$E$3:$AJ$3,0)
),
IF(AY$3="Attendance",
INDEX('Attendance Dump'!$E$2:$AI$400,
MATCH($A285,'Attendance Dump'!$B$2:$B$400,0),
MATCH(AY$2,'Attendance Dump'!$E$1:$AI$1,0)
),
INDEX('Active Hour''s Dump'!$D$3:$AH$337,
MATCH($C285,'Active Hour''s Dump'!$A$3:$A$337,0),
MATCH(AY$2,'Active Hour''s Dump'!$D$2:$AH$2,0)
))),"")</f>
        <v>P</v>
      </c>
      <c r="AZ285" s="54">
        <f>_xlfn.IFNA(IF(AZ$3="Productivity",
INDEX('Productivity Dump'!$E$4:$AJ$500,
MATCH($A285,'Productivity Dump'!$A$4:$A$500,0),
MATCH(AZ$2,'Productivity Dump'!$E$3:$AJ$3,0)
),
IF(AZ$3="Attendance",
INDEX('Attendance Dump'!$E$2:$AI$400,
MATCH($A285,'Attendance Dump'!$B$2:$B$400,0),
MATCH(AZ$2,'Attendance Dump'!$E$1:$AI$1,0)
),
INDEX('Active Hour''s Dump'!$D$3:$AH$337,
MATCH($C285,'Active Hour''s Dump'!$A$3:$A$337,0),
MATCH(AZ$2,'Active Hour''s Dump'!$D$2:$AH$2,0)
))),"")</f>
        <v>6.4166666666666696</v>
      </c>
      <c r="BA285" s="13">
        <f>_xlfn.IFNA(IF(BA$3="Productivity",
INDEX('Productivity Dump'!$E$4:$AJ$500,
MATCH($A285,'Productivity Dump'!$A$4:$A$500,0),
MATCH(BA$2,'Productivity Dump'!$E$3:$AJ$3,0)
),
IF(BA$3="Attendance",
INDEX('Attendance Dump'!$E$2:$AI$400,
MATCH($A285,'Attendance Dump'!$B$2:$B$400,0),
MATCH(BA$2,'Attendance Dump'!$E$1:$AI$1,0)
),
INDEX('Active Hour''s Dump'!$D$3:$AH$337,
MATCH($C285,'Active Hour''s Dump'!$A$3:$A$337,0),
MATCH(BA$2,'Active Hour''s Dump'!$D$2:$AH$2,0)
))),"")</f>
        <v>56.691000000000003</v>
      </c>
      <c r="BB285" s="13" t="str">
        <f>_xlfn.IFNA(IF(BB$3="Productivity",
INDEX('Productivity Dump'!$E$4:$AJ$500,
MATCH($A285,'Productivity Dump'!$A$4:$A$500,0),
MATCH(BB$2,'Productivity Dump'!$E$3:$AJ$3,0)
),
IF(BB$3="Attendance",
INDEX('Attendance Dump'!$E$2:$AI$400,
MATCH($A285,'Attendance Dump'!$B$2:$B$400,0),
MATCH(BB$2,'Attendance Dump'!$E$1:$AI$1,0)
),
INDEX('Active Hour''s Dump'!$D$3:$AH$337,
MATCH($C285,'Active Hour''s Dump'!$A$3:$A$337,0),
MATCH(BB$2,'Active Hour''s Dump'!$D$2:$AH$2,0)
))),"")</f>
        <v>LWP-LWP</v>
      </c>
      <c r="BC285" s="54">
        <f>_xlfn.IFNA(IF(BC$3="Productivity",
INDEX('Productivity Dump'!$E$4:$AJ$500,
MATCH($A285,'Productivity Dump'!$A$4:$A$500,0),
MATCH(BC$2,'Productivity Dump'!$E$3:$AJ$3,0)
),
IF(BC$3="Attendance",
INDEX('Attendance Dump'!$E$2:$AI$400,
MATCH($A285,'Attendance Dump'!$B$2:$B$400,0),
MATCH(BC$2,'Attendance Dump'!$E$1:$AI$1,0)
),
INDEX('Active Hour''s Dump'!$D$3:$AH$337,
MATCH($C285,'Active Hour''s Dump'!$A$3:$A$337,0),
MATCH(BC$2,'Active Hour''s Dump'!$D$2:$AH$2,0)
))),"")</f>
        <v>0.5</v>
      </c>
      <c r="BD285" s="13">
        <f>_xlfn.IFNA(IF(BD$3="Productivity",
INDEX('Productivity Dump'!$E$4:$AJ$500,
MATCH($A285,'Productivity Dump'!$A$4:$A$500,0),
MATCH(BD$2,'Productivity Dump'!$E$3:$AJ$3,0)
),
IF(BD$3="Attendance",
INDEX('Attendance Dump'!$E$2:$AI$400,
MATCH($A285,'Attendance Dump'!$B$2:$B$400,0),
MATCH(BD$2,'Attendance Dump'!$E$1:$AI$1,0)
),
INDEX('Active Hour''s Dump'!$D$3:$AH$337,
MATCH($C285,'Active Hour''s Dump'!$A$3:$A$337,0),
MATCH(BD$2,'Active Hour''s Dump'!$D$2:$AH$2,0)
))),"")</f>
        <v>820.67099999999982</v>
      </c>
      <c r="BE285" s="13" t="str">
        <f>_xlfn.IFNA(IF(BE$3="Productivity",
INDEX('Productivity Dump'!$E$4:$AJ$500,
MATCH($A285,'Productivity Dump'!$A$4:$A$500,0),
MATCH(BE$2,'Productivity Dump'!$E$3:$AJ$3,0)
),
IF(BE$3="Attendance",
INDEX('Attendance Dump'!$E$2:$AI$400,
MATCH($A285,'Attendance Dump'!$B$2:$B$400,0),
MATCH(BE$2,'Attendance Dump'!$E$1:$AI$1,0)
),
INDEX('Active Hour''s Dump'!$D$3:$AH$337,
MATCH($C285,'Active Hour''s Dump'!$A$3:$A$337,0),
MATCH(BE$2,'Active Hour''s Dump'!$D$2:$AH$2,0)
))),"")</f>
        <v>P</v>
      </c>
      <c r="BF285" s="54">
        <f>_xlfn.IFNA(IF(BF$3="Productivity",
INDEX('Productivity Dump'!$E$4:$AJ$500,
MATCH($A285,'Productivity Dump'!$A$4:$A$500,0),
MATCH(BF$2,'Productivity Dump'!$E$3:$AJ$3,0)
),
IF(BF$3="Attendance",
INDEX('Attendance Dump'!$E$2:$AI$400,
MATCH($A285,'Attendance Dump'!$B$2:$B$400,0),
MATCH(BF$2,'Attendance Dump'!$E$1:$AI$1,0)
),
INDEX('Active Hour''s Dump'!$D$3:$AH$337,
MATCH($C285,'Active Hour''s Dump'!$A$3:$A$337,0),
MATCH(BF$2,'Active Hour''s Dump'!$D$2:$AH$2,0)
))),"")</f>
        <v>6.1666666666666696</v>
      </c>
      <c r="BG285" s="13">
        <f>_xlfn.IFNA(IF(BG$3="Productivity",
INDEX('Productivity Dump'!$E$4:$AJ$500,
MATCH($A285,'Productivity Dump'!$A$4:$A$500,0),
MATCH(BG$2,'Productivity Dump'!$E$3:$AJ$3,0)
),
IF(BG$3="Attendance",
INDEX('Attendance Dump'!$E$2:$AI$400,
MATCH($A285,'Attendance Dump'!$B$2:$B$400,0),
MATCH(BG$2,'Attendance Dump'!$E$1:$AI$1,0)
),
INDEX('Active Hour''s Dump'!$D$3:$AH$337,
MATCH($C285,'Active Hour''s Dump'!$A$3:$A$337,0),
MATCH(BG$2,'Active Hour''s Dump'!$D$2:$AH$2,0)
))),"")</f>
        <v>0</v>
      </c>
      <c r="BH285" s="13" t="str">
        <f>_xlfn.IFNA(IF(BH$3="Productivity",
INDEX('Productivity Dump'!$E$4:$AJ$500,
MATCH($A285,'Productivity Dump'!$A$4:$A$500,0),
MATCH(BH$2,'Productivity Dump'!$E$3:$AJ$3,0)
),
IF(BH$3="Attendance",
INDEX('Attendance Dump'!$E$2:$AI$400,
MATCH($A285,'Attendance Dump'!$B$2:$B$400,0),
MATCH(BH$2,'Attendance Dump'!$E$1:$AI$1,0)
),
INDEX('Active Hour''s Dump'!$D$3:$AH$337,
MATCH($C285,'Active Hour''s Dump'!$A$3:$A$337,0),
MATCH(BH$2,'Active Hour''s Dump'!$D$2:$AH$2,0)
))),"")</f>
        <v>WO</v>
      </c>
      <c r="BI285" s="54">
        <f>_xlfn.IFNA(IF(BI$3="Productivity",
INDEX('Productivity Dump'!$E$4:$AJ$500,
MATCH($A285,'Productivity Dump'!$A$4:$A$500,0),
MATCH(BI$2,'Productivity Dump'!$E$3:$AJ$3,0)
),
IF(BI$3="Attendance",
INDEX('Attendance Dump'!$E$2:$AI$400,
MATCH($A285,'Attendance Dump'!$B$2:$B$400,0),
MATCH(BI$2,'Attendance Dump'!$E$1:$AI$1,0)
),
INDEX('Active Hour''s Dump'!$D$3:$AH$337,
MATCH($C285,'Active Hour''s Dump'!$A$3:$A$337,0),
MATCH(BI$2,'Active Hour''s Dump'!$D$2:$AH$2,0)
))),"")</f>
        <v>0</v>
      </c>
      <c r="BJ285" s="13">
        <f>_xlfn.IFNA(IF(BJ$3="Productivity",
INDEX('Productivity Dump'!$E$4:$AJ$500,
MATCH($A285,'Productivity Dump'!$A$4:$A$500,0),
MATCH(BJ$2,'Productivity Dump'!$E$3:$AJ$3,0)
),
IF(BJ$3="Attendance",
INDEX('Attendance Dump'!$E$2:$AI$400,
MATCH($A285,'Attendance Dump'!$B$2:$B$400,0),
MATCH(BJ$2,'Attendance Dump'!$E$1:$AI$1,0)
),
INDEX('Active Hour''s Dump'!$D$3:$AH$337,
MATCH($C285,'Active Hour''s Dump'!$A$3:$A$337,0),
MATCH(BJ$2,'Active Hour''s Dump'!$D$2:$AH$2,0)
))),"")</f>
        <v>558.75299999999993</v>
      </c>
      <c r="BK285" s="13" t="str">
        <f>_xlfn.IFNA(IF(BK$3="Productivity",
INDEX('Productivity Dump'!$E$4:$AJ$500,
MATCH($A285,'Productivity Dump'!$A$4:$A$500,0),
MATCH(BK$2,'Productivity Dump'!$E$3:$AJ$3,0)
),
IF(BK$3="Attendance",
INDEX('Attendance Dump'!$E$2:$AI$400,
MATCH($A285,'Attendance Dump'!$B$2:$B$400,0),
MATCH(BK$2,'Attendance Dump'!$E$1:$AI$1,0)
),
INDEX('Active Hour''s Dump'!$D$3:$AH$337,
MATCH($C285,'Active Hour''s Dump'!$A$3:$A$337,0),
MATCH(BK$2,'Active Hour''s Dump'!$D$2:$AH$2,0)
))),"")</f>
        <v>P</v>
      </c>
      <c r="BL285" s="54">
        <f>_xlfn.IFNA(IF(BL$3="Productivity",
INDEX('Productivity Dump'!$E$4:$AJ$500,
MATCH($A285,'Productivity Dump'!$A$4:$A$500,0),
MATCH(BL$2,'Productivity Dump'!$E$3:$AJ$3,0)
),
IF(BL$3="Attendance",
INDEX('Attendance Dump'!$E$2:$AI$400,
MATCH($A285,'Attendance Dump'!$B$2:$B$400,0),
MATCH(BL$2,'Attendance Dump'!$E$1:$AI$1,0)
),
INDEX('Active Hour''s Dump'!$D$3:$AH$337,
MATCH($C285,'Active Hour''s Dump'!$A$3:$A$337,0),
MATCH(BL$2,'Active Hour''s Dump'!$D$2:$AH$2,0)
))),"")</f>
        <v>5.25</v>
      </c>
      <c r="BM285" s="13">
        <f>_xlfn.IFNA(IF(BM$3="Productivity",
INDEX('Productivity Dump'!$E$4:$AJ$500,
MATCH($A285,'Productivity Dump'!$A$4:$A$500,0),
MATCH(BM$2,'Productivity Dump'!$E$3:$AJ$3,0)
),
IF(BM$3="Attendance",
INDEX('Attendance Dump'!$E$2:$AI$400,
MATCH($A285,'Attendance Dump'!$B$2:$B$400,0),
MATCH(BM$2,'Attendance Dump'!$E$1:$AI$1,0)
),
INDEX('Active Hour''s Dump'!$D$3:$AH$337,
MATCH($C285,'Active Hour''s Dump'!$A$3:$A$337,0),
MATCH(BM$2,'Active Hour''s Dump'!$D$2:$AH$2,0)
))),"")</f>
        <v>40.799999999999997</v>
      </c>
      <c r="BN285" s="13" t="str">
        <f>_xlfn.IFNA(IF(BN$3="Productivity",
INDEX('Productivity Dump'!$E$4:$AJ$500,
MATCH($A285,'Productivity Dump'!$A$4:$A$500,0),
MATCH(BN$2,'Productivity Dump'!$E$3:$AJ$3,0)
),
IF(BN$3="Attendance",
INDEX('Attendance Dump'!$E$2:$AI$400,
MATCH($A285,'Attendance Dump'!$B$2:$B$400,0),
MATCH(BN$2,'Attendance Dump'!$E$1:$AI$1,0)
),
INDEX('Active Hour''s Dump'!$D$3:$AH$337,
MATCH($C285,'Active Hour''s Dump'!$A$3:$A$337,0),
MATCH(BN$2,'Active Hour''s Dump'!$D$2:$AH$2,0)
))),"")</f>
        <v>PL</v>
      </c>
      <c r="BO285" s="54">
        <f>_xlfn.IFNA(IF(BO$3="Productivity",
INDEX('Productivity Dump'!$E$4:$AJ$500,
MATCH($A285,'Productivity Dump'!$A$4:$A$500,0),
MATCH(BO$2,'Productivity Dump'!$E$3:$AJ$3,0)
),
IF(BO$3="Attendance",
INDEX('Attendance Dump'!$E$2:$AI$400,
MATCH($A285,'Attendance Dump'!$B$2:$B$400,0),
MATCH(BO$2,'Attendance Dump'!$E$1:$AI$1,0)
),
INDEX('Active Hour''s Dump'!$D$3:$AH$337,
MATCH($C285,'Active Hour''s Dump'!$A$3:$A$337,0),
MATCH(BO$2,'Active Hour''s Dump'!$D$2:$AH$2,0)
))),"")</f>
        <v>0</v>
      </c>
      <c r="BP285" s="13">
        <f>_xlfn.IFNA(IF(BP$3="Productivity",
INDEX('Productivity Dump'!$E$4:$AJ$500,
MATCH($A285,'Productivity Dump'!$A$4:$A$500,0),
MATCH(BP$2,'Productivity Dump'!$E$3:$AJ$3,0)
),
IF(BP$3="Attendance",
INDEX('Attendance Dump'!$E$2:$AI$400,
MATCH($A285,'Attendance Dump'!$B$2:$B$400,0),
MATCH(BP$2,'Attendance Dump'!$E$1:$AI$1,0)
),
INDEX('Active Hour''s Dump'!$D$3:$AH$337,
MATCH($C285,'Active Hour''s Dump'!$A$3:$A$337,0),
MATCH(BP$2,'Active Hour''s Dump'!$D$2:$AH$2,0)
))),"")</f>
        <v>337.46200000000005</v>
      </c>
      <c r="BQ285" s="13" t="str">
        <f>_xlfn.IFNA(IF(BQ$3="Productivity",
INDEX('Productivity Dump'!$E$4:$AJ$500,
MATCH($A285,'Productivity Dump'!$A$4:$A$500,0),
MATCH(BQ$2,'Productivity Dump'!$E$3:$AJ$3,0)
),
IF(BQ$3="Attendance",
INDEX('Attendance Dump'!$E$2:$AI$400,
MATCH($A285,'Attendance Dump'!$B$2:$B$400,0),
MATCH(BQ$2,'Attendance Dump'!$E$1:$AI$1,0)
),
INDEX('Active Hour''s Dump'!$D$3:$AH$337,
MATCH($C285,'Active Hour''s Dump'!$A$3:$A$337,0),
MATCH(BQ$2,'Active Hour''s Dump'!$D$2:$AH$2,0)
))),"")</f>
        <v>A2</v>
      </c>
      <c r="BR285" s="54">
        <f>_xlfn.IFNA(IF(BR$3="Productivity",
INDEX('Productivity Dump'!$E$4:$AJ$500,
MATCH($A285,'Productivity Dump'!$A$4:$A$500,0),
MATCH(BR$2,'Productivity Dump'!$E$3:$AJ$3,0)
),
IF(BR$3="Attendance",
INDEX('Attendance Dump'!$E$2:$AI$400,
MATCH($A285,'Attendance Dump'!$B$2:$B$400,0),
MATCH(BR$2,'Attendance Dump'!$E$1:$AI$1,0)
),
INDEX('Active Hour''s Dump'!$D$3:$AH$337,
MATCH($C285,'Active Hour''s Dump'!$A$3:$A$337,0),
MATCH(BR$2,'Active Hour''s Dump'!$D$2:$AH$2,0)
))),"")</f>
        <v>4.4166666666666696</v>
      </c>
      <c r="BS285" s="13">
        <f>_xlfn.IFNA(IF(BS$3="Productivity",
INDEX('Productivity Dump'!$E$4:$AJ$500,
MATCH($A285,'Productivity Dump'!$A$4:$A$500,0),
MATCH(BS$2,'Productivity Dump'!$E$3:$AJ$3,0)
),
IF(BS$3="Attendance",
INDEX('Attendance Dump'!$E$2:$AI$400,
MATCH($A285,'Attendance Dump'!$B$2:$B$400,0),
MATCH(BS$2,'Attendance Dump'!$E$1:$AI$1,0)
),
INDEX('Active Hour''s Dump'!$D$3:$AH$337,
MATCH($C285,'Active Hour''s Dump'!$A$3:$A$337,0),
MATCH(BS$2,'Active Hour''s Dump'!$D$2:$AH$2,0)
))),"")</f>
        <v>874.91099999999983</v>
      </c>
      <c r="BT285" s="13" t="str">
        <f>_xlfn.IFNA(IF(BT$3="Productivity",
INDEX('Productivity Dump'!$E$4:$AJ$500,
MATCH($A285,'Productivity Dump'!$A$4:$A$500,0),
MATCH(BT$2,'Productivity Dump'!$E$3:$AJ$3,0)
),
IF(BT$3="Attendance",
INDEX('Attendance Dump'!$E$2:$AI$400,
MATCH($A285,'Attendance Dump'!$B$2:$B$400,0),
MATCH(BT$2,'Attendance Dump'!$E$1:$AI$1,0)
),
INDEX('Active Hour''s Dump'!$D$3:$AH$337,
MATCH($C285,'Active Hour''s Dump'!$A$3:$A$337,0),
MATCH(BT$2,'Active Hour''s Dump'!$D$2:$AH$2,0)
))),"")</f>
        <v>H(P)</v>
      </c>
      <c r="BU285" s="54">
        <f>_xlfn.IFNA(IF(BU$3="Productivity",
INDEX('Productivity Dump'!$E$4:$AJ$500,
MATCH($A285,'Productivity Dump'!$A$4:$A$500,0),
MATCH(BU$2,'Productivity Dump'!$E$3:$AJ$3,0)
),
IF(BU$3="Attendance",
INDEX('Attendance Dump'!$E$2:$AI$400,
MATCH($A285,'Attendance Dump'!$B$2:$B$400,0),
MATCH(BU$2,'Attendance Dump'!$E$1:$AI$1,0)
),
INDEX('Active Hour''s Dump'!$D$3:$AH$337,
MATCH($C285,'Active Hour''s Dump'!$A$3:$A$337,0),
MATCH(BU$2,'Active Hour''s Dump'!$D$2:$AH$2,0)
))),"")</f>
        <v>6.6666666666666696</v>
      </c>
      <c r="BV285" s="13">
        <f>_xlfn.IFNA(IF(BV$3="Productivity",
INDEX('Productivity Dump'!$E$4:$AJ$500,
MATCH($A285,'Productivity Dump'!$A$4:$A$500,0),
MATCH(BV$2,'Productivity Dump'!$E$3:$AJ$3,0)
),
IF(BV$3="Attendance",
INDEX('Attendance Dump'!$E$2:$AI$400,
MATCH($A285,'Attendance Dump'!$B$2:$B$400,0),
MATCH(BV$2,'Attendance Dump'!$E$1:$AI$1,0)
),
INDEX('Active Hour''s Dump'!$D$3:$AH$337,
MATCH($C285,'Active Hour''s Dump'!$A$3:$A$337,0),
MATCH(BV$2,'Active Hour''s Dump'!$D$2:$AH$2,0)
))),"")</f>
        <v>0</v>
      </c>
      <c r="BW285" s="13" t="str">
        <f>_xlfn.IFNA(IF(BW$3="Productivity",
INDEX('Productivity Dump'!$E$4:$AJ$500,
MATCH($A285,'Productivity Dump'!$A$4:$A$500,0),
MATCH(BW$2,'Productivity Dump'!$E$3:$AJ$3,0)
),
IF(BW$3="Attendance",
INDEX('Attendance Dump'!$E$2:$AI$400,
MATCH($A285,'Attendance Dump'!$B$2:$B$400,0),
MATCH(BW$2,'Attendance Dump'!$E$1:$AI$1,0)
),
INDEX('Active Hour''s Dump'!$D$3:$AH$337,
MATCH($C285,'Active Hour''s Dump'!$A$3:$A$337,0),
MATCH(BW$2,'Active Hour''s Dump'!$D$2:$AH$2,0)
))),"")</f>
        <v>PL</v>
      </c>
      <c r="BX285" s="54">
        <f>_xlfn.IFNA(IF(BX$3="Productivity",
INDEX('Productivity Dump'!$E$4:$AJ$500,
MATCH($A285,'Productivity Dump'!$A$4:$A$500,0),
MATCH(BX$2,'Productivity Dump'!$E$3:$AJ$3,0)
),
IF(BX$3="Attendance",
INDEX('Attendance Dump'!$E$2:$AI$400,
MATCH($A285,'Attendance Dump'!$B$2:$B$400,0),
MATCH(BX$2,'Attendance Dump'!$E$1:$AI$1,0)
),
INDEX('Active Hour''s Dump'!$D$3:$AH$337,
MATCH($C285,'Active Hour''s Dump'!$A$3:$A$337,0),
MATCH(BX$2,'Active Hour''s Dump'!$D$2:$AH$2,0)
))),"")</f>
        <v>0</v>
      </c>
      <c r="BY285" s="13">
        <f>_xlfn.IFNA(IF(BY$3="Productivity",
INDEX('Productivity Dump'!$E$4:$AJ$500,
MATCH($A285,'Productivity Dump'!$A$4:$A$500,0),
MATCH(BY$2,'Productivity Dump'!$E$3:$AJ$3,0)
),
IF(BY$3="Attendance",
INDEX('Attendance Dump'!$E$2:$AI$400,
MATCH($A285,'Attendance Dump'!$B$2:$B$400,0),
MATCH(BY$2,'Attendance Dump'!$E$1:$AI$1,0)
),
INDEX('Active Hour''s Dump'!$D$3:$AH$337,
MATCH($C285,'Active Hour''s Dump'!$A$3:$A$337,0),
MATCH(BY$2,'Active Hour''s Dump'!$D$2:$AH$2,0)
))),"")</f>
        <v>0</v>
      </c>
      <c r="BZ285" s="13" t="str">
        <f>_xlfn.IFNA(IF(BZ$3="Productivity",
INDEX('Productivity Dump'!$E$4:$AJ$500,
MATCH($A285,'Productivity Dump'!$A$4:$A$500,0),
MATCH(BZ$2,'Productivity Dump'!$E$3:$AJ$3,0)
),
IF(BZ$3="Attendance",
INDEX('Attendance Dump'!$E$2:$AI$400,
MATCH($A285,'Attendance Dump'!$B$2:$B$400,0),
MATCH(BZ$2,'Attendance Dump'!$E$1:$AI$1,0)
),
INDEX('Active Hour''s Dump'!$D$3:$AH$337,
MATCH($C285,'Active Hour''s Dump'!$A$3:$A$337,0),
MATCH(BZ$2,'Active Hour''s Dump'!$D$2:$AH$2,0)
))),"")</f>
        <v>PL</v>
      </c>
      <c r="CA285" s="54">
        <f>_xlfn.IFNA(IF(CA$3="Productivity",
INDEX('Productivity Dump'!$E$4:$AJ$500,
MATCH($A285,'Productivity Dump'!$A$4:$A$500,0),
MATCH(CA$2,'Productivity Dump'!$E$3:$AJ$3,0)
),
IF(CA$3="Attendance",
INDEX('Attendance Dump'!$E$2:$AI$400,
MATCH($A285,'Attendance Dump'!$B$2:$B$400,0),
MATCH(CA$2,'Attendance Dump'!$E$1:$AI$1,0)
),
INDEX('Active Hour''s Dump'!$D$3:$AH$337,
MATCH($C285,'Active Hour''s Dump'!$A$3:$A$337,0),
MATCH(CA$2,'Active Hour''s Dump'!$D$2:$AH$2,0)
))),"")</f>
        <v>0</v>
      </c>
      <c r="CB285" s="13">
        <f>_xlfn.IFNA(IF(CB$3="Productivity",
INDEX('Productivity Dump'!$E$4:$AJ$500,
MATCH($A285,'Productivity Dump'!$A$4:$A$500,0),
MATCH(CB$2,'Productivity Dump'!$E$3:$AJ$3,0)
),
IF(CB$3="Attendance",
INDEX('Attendance Dump'!$E$2:$AI$400,
MATCH($A285,'Attendance Dump'!$B$2:$B$400,0),
MATCH(CB$2,'Attendance Dump'!$E$1:$AI$1,0)
),
INDEX('Active Hour''s Dump'!$D$3:$AH$337,
MATCH($C285,'Active Hour''s Dump'!$A$3:$A$337,0),
MATCH(CB$2,'Active Hour''s Dump'!$D$2:$AH$2,0)
))),"")</f>
        <v>0</v>
      </c>
      <c r="CC285" s="13" t="str">
        <f>_xlfn.IFNA(IF(CC$3="Productivity",
INDEX('Productivity Dump'!$E$4:$AJ$500,
MATCH($A285,'Productivity Dump'!$A$4:$A$500,0),
MATCH(CC$2,'Productivity Dump'!$E$3:$AJ$3,0)
),
IF(CC$3="Attendance",
INDEX('Attendance Dump'!$E$2:$AI$400,
MATCH($A285,'Attendance Dump'!$B$2:$B$400,0),
MATCH(CC$2,'Attendance Dump'!$E$1:$AI$1,0)
),
INDEX('Active Hour''s Dump'!$D$3:$AH$337,
MATCH($C285,'Active Hour''s Dump'!$A$3:$A$337,0),
MATCH(CC$2,'Active Hour''s Dump'!$D$2:$AH$2,0)
))),"")</f>
        <v>WO</v>
      </c>
      <c r="CD285" s="54">
        <f>_xlfn.IFNA(IF(CD$3="Productivity",
INDEX('Productivity Dump'!$E$4:$AJ$500,
MATCH($A285,'Productivity Dump'!$A$4:$A$500,0),
MATCH(CD$2,'Productivity Dump'!$E$3:$AJ$3,0)
),
IF(CD$3="Attendance",
INDEX('Attendance Dump'!$E$2:$AI$400,
MATCH($A285,'Attendance Dump'!$B$2:$B$400,0),
MATCH(CD$2,'Attendance Dump'!$E$1:$AI$1,0)
),
INDEX('Active Hour''s Dump'!$D$3:$AH$337,
MATCH($C285,'Active Hour''s Dump'!$A$3:$A$337,0),
MATCH(CD$2,'Active Hour''s Dump'!$D$2:$AH$2,0)
))),"")</f>
        <v>0</v>
      </c>
      <c r="CE285" s="13">
        <f>_xlfn.IFNA(IF(CE$3="Productivity",
INDEX('Productivity Dump'!$E$4:$AJ$500,
MATCH($A285,'Productivity Dump'!$A$4:$A$500,0),
MATCH(CE$2,'Productivity Dump'!$E$3:$AJ$3,0)
),
IF(CE$3="Attendance",
INDEX('Attendance Dump'!$E$2:$AI$400,
MATCH($A285,'Attendance Dump'!$B$2:$B$400,0),
MATCH(CE$2,'Attendance Dump'!$E$1:$AI$1,0)
),
INDEX('Active Hour''s Dump'!$D$3:$AH$337,
MATCH($C285,'Active Hour''s Dump'!$A$3:$A$337,0),
MATCH(CE$2,'Active Hour''s Dump'!$D$2:$AH$2,0)
))),"")</f>
        <v>600.846</v>
      </c>
      <c r="CF285" s="13" t="str">
        <f>_xlfn.IFNA(IF(CF$3="Productivity",
INDEX('Productivity Dump'!$E$4:$AJ$500,
MATCH($A285,'Productivity Dump'!$A$4:$A$500,0),
MATCH(CF$2,'Productivity Dump'!$E$3:$AJ$3,0)
),
IF(CF$3="Attendance",
INDEX('Attendance Dump'!$E$2:$AI$400,
MATCH($A285,'Attendance Dump'!$B$2:$B$400,0),
MATCH(CF$2,'Attendance Dump'!$E$1:$AI$1,0)
),
INDEX('Active Hour''s Dump'!$D$3:$AH$337,
MATCH($C285,'Active Hour''s Dump'!$A$3:$A$337,0),
MATCH(CF$2,'Active Hour''s Dump'!$D$2:$AH$2,0)
))),"")</f>
        <v>P</v>
      </c>
      <c r="CG285" s="54">
        <f>_xlfn.IFNA(IF(CG$3="Productivity",
INDEX('Productivity Dump'!$E$4:$AJ$500,
MATCH($A285,'Productivity Dump'!$A$4:$A$500,0),
MATCH(CG$2,'Productivity Dump'!$E$3:$AJ$3,0)
),
IF(CG$3="Attendance",
INDEX('Attendance Dump'!$E$2:$AI$400,
MATCH($A285,'Attendance Dump'!$B$2:$B$400,0),
MATCH(CG$2,'Attendance Dump'!$E$1:$AI$1,0)
),
INDEX('Active Hour''s Dump'!$D$3:$AH$337,
MATCH($C285,'Active Hour''s Dump'!$A$3:$A$337,0),
MATCH(CG$2,'Active Hour''s Dump'!$D$2:$AH$2,0)
))),"")</f>
        <v>3.9166666666666701</v>
      </c>
      <c r="CH285" s="13">
        <f>_xlfn.IFNA(IF(CH$3="Productivity",
INDEX('Productivity Dump'!$E$4:$AJ$500,
MATCH($A285,'Productivity Dump'!$A$4:$A$500,0),
MATCH(CH$2,'Productivity Dump'!$E$3:$AJ$3,0)
),
IF(CH$3="Attendance",
INDEX('Attendance Dump'!$E$2:$AI$400,
MATCH($A285,'Attendance Dump'!$B$2:$B$400,0),
MATCH(CH$2,'Attendance Dump'!$E$1:$AI$1,0)
),
INDEX('Active Hour''s Dump'!$D$3:$AH$337,
MATCH($C285,'Active Hour''s Dump'!$A$3:$A$337,0),
MATCH(CH$2,'Active Hour''s Dump'!$D$2:$AH$2,0)
))),"")</f>
        <v>809.76799999999992</v>
      </c>
      <c r="CI285" s="13" t="str">
        <f>_xlfn.IFNA(IF(CI$3="Productivity",
INDEX('Productivity Dump'!$E$4:$AJ$500,
MATCH($A285,'Productivity Dump'!$A$4:$A$500,0),
MATCH(CI$2,'Productivity Dump'!$E$3:$AJ$3,0)
),
IF(CI$3="Attendance",
INDEX('Attendance Dump'!$E$2:$AI$400,
MATCH($A285,'Attendance Dump'!$B$2:$B$400,0),
MATCH(CI$2,'Attendance Dump'!$E$1:$AI$1,0)
),
INDEX('Active Hour''s Dump'!$D$3:$AH$337,
MATCH($C285,'Active Hour''s Dump'!$A$3:$A$337,0),
MATCH(CI$2,'Active Hour''s Dump'!$D$2:$AH$2,0)
))),"")</f>
        <v>P</v>
      </c>
      <c r="CJ285" s="54">
        <f>_xlfn.IFNA(IF(CJ$3="Productivity",
INDEX('Productivity Dump'!$E$4:$AJ$500,
MATCH($A285,'Productivity Dump'!$A$4:$A$500,0),
MATCH(CJ$2,'Productivity Dump'!$E$3:$AJ$3,0)
),
IF(CJ$3="Attendance",
INDEX('Attendance Dump'!$E$2:$AI$400,
MATCH($A285,'Attendance Dump'!$B$2:$B$400,0),
MATCH(CJ$2,'Attendance Dump'!$E$1:$AI$1,0)
),
INDEX('Active Hour''s Dump'!$D$3:$AH$337,
MATCH($C285,'Active Hour''s Dump'!$A$3:$A$337,0),
MATCH(CJ$2,'Active Hour''s Dump'!$D$2:$AH$2,0)
))),"")</f>
        <v>7.5833333333333304</v>
      </c>
      <c r="CK285" s="13">
        <f>_xlfn.IFNA(IF(CK$3="Productivity",
INDEX('Productivity Dump'!$E$4:$AJ$500,
MATCH($A285,'Productivity Dump'!$A$4:$A$500,0),
MATCH(CK$2,'Productivity Dump'!$E$3:$AJ$3,0)
),
IF(CK$3="Attendance",
INDEX('Attendance Dump'!$E$2:$AI$400,
MATCH($A285,'Attendance Dump'!$B$2:$B$400,0),
MATCH(CK$2,'Attendance Dump'!$E$1:$AI$1,0)
),
INDEX('Active Hour''s Dump'!$D$3:$AH$337,
MATCH($C285,'Active Hour''s Dump'!$A$3:$A$337,0),
MATCH(CK$2,'Active Hour''s Dump'!$D$2:$AH$2,0)
))),"")</f>
        <v>855.721</v>
      </c>
      <c r="CL285" s="13" t="str">
        <f>_xlfn.IFNA(IF(CL$3="Productivity",
INDEX('Productivity Dump'!$E$4:$AJ$500,
MATCH($A285,'Productivity Dump'!$A$4:$A$500,0),
MATCH(CL$2,'Productivity Dump'!$E$3:$AJ$3,0)
),
IF(CL$3="Attendance",
INDEX('Attendance Dump'!$E$2:$AI$400,
MATCH($A285,'Attendance Dump'!$B$2:$B$400,0),
MATCH(CL$2,'Attendance Dump'!$E$1:$AI$1,0)
),
INDEX('Active Hour''s Dump'!$D$3:$AH$337,
MATCH($C285,'Active Hour''s Dump'!$A$3:$A$337,0),
MATCH(CL$2,'Active Hour''s Dump'!$D$2:$AH$2,0)
))),"")</f>
        <v>P</v>
      </c>
      <c r="CM285" s="54">
        <f>_xlfn.IFNA(IF(CM$3="Productivity",
INDEX('Productivity Dump'!$E$4:$AJ$500,
MATCH($A285,'Productivity Dump'!$A$4:$A$500,0),
MATCH(CM$2,'Productivity Dump'!$E$3:$AJ$3,0)
),
IF(CM$3="Attendance",
INDEX('Attendance Dump'!$E$2:$AI$400,
MATCH($A285,'Attendance Dump'!$B$2:$B$400,0),
MATCH(CM$2,'Attendance Dump'!$E$1:$AI$1,0)
),
INDEX('Active Hour''s Dump'!$D$3:$AH$337,
MATCH($C285,'Active Hour''s Dump'!$A$3:$A$337,0),
MATCH(CM$2,'Active Hour''s Dump'!$D$2:$AH$2,0)
))),"")</f>
        <v>6.25</v>
      </c>
      <c r="CN285" s="13">
        <f>_xlfn.IFNA(IF(CN$3="Productivity",
INDEX('Productivity Dump'!$E$4:$AJ$500,
MATCH($A285,'Productivity Dump'!$A$4:$A$500,0),
MATCH(CN$2,'Productivity Dump'!$E$3:$AJ$3,0)
),
IF(CN$3="Attendance",
INDEX('Attendance Dump'!$E$2:$AI$400,
MATCH($A285,'Attendance Dump'!$B$2:$B$400,0),
MATCH(CN$2,'Attendance Dump'!$E$1:$AI$1,0)
),
INDEX('Active Hour''s Dump'!$D$3:$AH$337,
MATCH($C285,'Active Hour''s Dump'!$A$3:$A$337,0),
MATCH(CN$2,'Active Hour''s Dump'!$D$2:$AH$2,0)
))),"")</f>
        <v>0</v>
      </c>
      <c r="CO285" s="13">
        <f>_xlfn.IFNA(IF(CO$3="Productivity",
INDEX('Productivity Dump'!$E$4:$AJ$500,
MATCH($A285,'Productivity Dump'!$A$4:$A$500,0),
MATCH(CO$2,'Productivity Dump'!$E$3:$AJ$3,0)
),
IF(CO$3="Attendance",
INDEX('Attendance Dump'!$E$2:$AI$400,
MATCH($A285,'Attendance Dump'!$B$2:$B$400,0),
MATCH(CO$2,'Attendance Dump'!$E$1:$AI$1,0)
),
INDEX('Active Hour''s Dump'!$D$3:$AH$337,
MATCH($C285,'Active Hour''s Dump'!$A$3:$A$337,0),
MATCH(CO$2,'Active Hour''s Dump'!$D$2:$AH$2,0)
))),"")</f>
        <v>0</v>
      </c>
      <c r="CP285" s="54">
        <f>_xlfn.IFNA(IF(CP$3="Productivity",
INDEX('Productivity Dump'!$E$4:$AJ$500,
MATCH($A285,'Productivity Dump'!$A$4:$A$500,0),
MATCH(CP$2,'Productivity Dump'!$E$3:$AJ$3,0)
),
IF(CP$3="Attendance",
INDEX('Attendance Dump'!$E$2:$AI$400,
MATCH($A285,'Attendance Dump'!$B$2:$B$400,0),
MATCH(CP$2,'Attendance Dump'!$E$1:$AI$1,0)
),
INDEX('Active Hour''s Dump'!$D$3:$AH$337,
MATCH($C285,'Active Hour''s Dump'!$A$3:$A$337,0),
MATCH(CP$2,'Active Hour''s Dump'!$D$2:$AH$2,0)
))),"")</f>
        <v>0</v>
      </c>
      <c r="CQ285" s="13">
        <f>_xlfn.IFNA(IF(CQ$3="Productivity",
INDEX('Productivity Dump'!$E$4:$AJ$500,
MATCH($A285,'Productivity Dump'!$A$4:$A$500,0),
MATCH(CQ$2,'Productivity Dump'!$E$3:$AJ$3,0)
),
IF(CQ$3="Attendance",
INDEX('Attendance Dump'!$E$2:$AI$400,
MATCH($A285,'Attendance Dump'!$B$2:$B$400,0),
MATCH(CQ$2,'Attendance Dump'!$E$1:$AI$1,0)
),
INDEX('Active Hour''s Dump'!$D$3:$AH$337,
MATCH($C285,'Active Hour''s Dump'!$A$3:$A$337,0),
MATCH(CQ$2,'Active Hour''s Dump'!$D$2:$AH$2,0)
))),"")</f>
        <v>0</v>
      </c>
      <c r="CR285" s="13">
        <f>_xlfn.IFNA(IF(CR$3="Productivity",
INDEX('Productivity Dump'!$E$4:$AJ$500,
MATCH($A285,'Productivity Dump'!$A$4:$A$500,0),
MATCH(CR$2,'Productivity Dump'!$E$3:$AJ$3,0)
),
IF(CR$3="Attendance",
INDEX('Attendance Dump'!$E$2:$AI$400,
MATCH($A285,'Attendance Dump'!$B$2:$B$400,0),
MATCH(CR$2,'Attendance Dump'!$E$1:$AI$1,0)
),
INDEX('Active Hour''s Dump'!$D$3:$AH$337,
MATCH($C285,'Active Hour''s Dump'!$A$3:$A$337,0),
MATCH(CR$2,'Active Hour''s Dump'!$D$2:$AH$2,0)
))),"")</f>
        <v>0</v>
      </c>
      <c r="CS285" s="54">
        <f>_xlfn.IFNA(IF(CS$3="Productivity",
INDEX('Productivity Dump'!$E$4:$AJ$500,
MATCH($A285,'Productivity Dump'!$A$4:$A$500,0),
MATCH(CS$2,'Productivity Dump'!$E$3:$AJ$3,0)
),
IF(CS$3="Attendance",
INDEX('Attendance Dump'!$E$2:$AI$400,
MATCH($A285,'Attendance Dump'!$B$2:$B$400,0),
MATCH(CS$2,'Attendance Dump'!$E$1:$AI$1,0)
),
INDEX('Active Hour''s Dump'!$D$3:$AH$337,
MATCH($C285,'Active Hour''s Dump'!$A$3:$A$337,0),
MATCH(CS$2,'Active Hour''s Dump'!$D$2:$AH$2,0)
))),"")</f>
        <v>0</v>
      </c>
      <c r="CT285" s="13">
        <f>_xlfn.IFNA(IF(CT$3="Productivity",
INDEX('Productivity Dump'!$E$4:$AJ$500,
MATCH($A285,'Productivity Dump'!$A$4:$A$500,0),
MATCH(CT$2,'Productivity Dump'!$E$3:$AJ$3,0)
),
IF(CT$3="Attendance",
INDEX('Attendance Dump'!$E$2:$AI$400,
MATCH($A285,'Attendance Dump'!$B$2:$B$400,0),
MATCH(CT$2,'Attendance Dump'!$E$1:$AI$1,0)
),
INDEX('Active Hour''s Dump'!$D$3:$AH$337,
MATCH($C285,'Active Hour''s Dump'!$A$3:$A$337,0),
MATCH(CT$2,'Active Hour''s Dump'!$D$2:$AH$2,0)
))),"")</f>
        <v>0</v>
      </c>
      <c r="CU285" s="13">
        <f>_xlfn.IFNA(IF(CU$3="Productivity",
INDEX('Productivity Dump'!$E$4:$AJ$500,
MATCH($A285,'Productivity Dump'!$A$4:$A$500,0),
MATCH(CU$2,'Productivity Dump'!$E$3:$AJ$3,0)
),
IF(CU$3="Attendance",
INDEX('Attendance Dump'!$E$2:$AI$400,
MATCH($A285,'Attendance Dump'!$B$2:$B$400,0),
MATCH(CU$2,'Attendance Dump'!$E$1:$AI$1,0)
),
INDEX('Active Hour''s Dump'!$D$3:$AH$337,
MATCH($C285,'Active Hour''s Dump'!$A$3:$A$337,0),
MATCH(CU$2,'Active Hour''s Dump'!$D$2:$AH$2,0)
))),"")</f>
        <v>0</v>
      </c>
      <c r="CV285" s="54">
        <f>_xlfn.IFNA(IF(CV$3="Productivity",
INDEX('Productivity Dump'!$E$4:$AJ$500,
MATCH($A285,'Productivity Dump'!$A$4:$A$500,0),
MATCH(CV$2,'Productivity Dump'!$E$3:$AJ$3,0)
),
IF(CV$3="Attendance",
INDEX('Attendance Dump'!$E$2:$AI$400,
MATCH($A285,'Attendance Dump'!$B$2:$B$400,0),
MATCH(CV$2,'Attendance Dump'!$E$1:$AI$1,0)
),
INDEX('Active Hour''s Dump'!$D$3:$AH$337,
MATCH($C285,'Active Hour''s Dump'!$A$3:$A$337,0),
MATCH(CV$2,'Active Hour''s Dump'!$D$2:$AH$2,0)
))),"")</f>
        <v>0</v>
      </c>
      <c r="CW285" s="13"/>
      <c r="CX285" s="13"/>
      <c r="CY285" s="54"/>
      <c r="DA285" s="57">
        <f t="shared" si="97"/>
        <v>122.75000000000001</v>
      </c>
      <c r="DB285" s="35">
        <f t="shared" si="100"/>
        <v>15693.187</v>
      </c>
      <c r="DC285" s="35">
        <f t="shared" si="95"/>
        <v>2906.8130000000001</v>
      </c>
      <c r="DD285" s="35">
        <f t="shared" ca="1" si="96"/>
        <v>0</v>
      </c>
      <c r="DF285" s="32" cm="1">
        <f t="array" ref="DF285">SUMPRODUCT(
    (MOD(COLUMN(H285:CV285) - COLUMN(H285), 3) = 0) *
    (H285:CV285 = 0) *
    (I285:CW285 = "P") *
    (COUNTIF(UKHoliday, H$2:CV$2) = 0)
)</f>
        <v>0</v>
      </c>
      <c r="DG285" s="33" cm="1">
        <f t="array" ref="DG285">SUMPRODUCT(
  (MOD(COLUMN(H285:CV285) - COLUMN(H285), 3) = 0) *
  (H285:CV285 &gt; 0) *
  (H285:CV285 &lt; 0.5 * IF(((WEEKDAY(H$2:CV$2, 2) = 1) + (WEEKDAY(H$2:CV$2, 2) = 6)), G285, F285)) *
  (I285:CW285 = "P") *
  (COUNTIF(UKHoliday, H$2:CV$2) = 0)
)</f>
        <v>0</v>
      </c>
      <c r="DH285" s="33" cm="1">
        <f t="array" ref="DH285">SUMPRODUCT(
  (MOD(COLUMN(H285:CV285) - COLUMN(H285), 3) = 0) *
  (H285:CV285 &gt; 0.5 * IF(((WEEKDAY(H$2:CV$2, 2) = 1) + (WEEKDAY(H$2:CV$2, 2) = 6)), $G285, $F285)) *
  (H285:CV285 &lt; 0.8 * IF(((WEEKDAY(H$2:CV$2, 2) = 1) + (WEEKDAY(H$2:CV$2, 2) = 6)), $G285, $F285)) *
  (I285:CW285 = "P") *
  (COUNTIF(UKHoliday, H$2:CV$2) = 0)
)</f>
        <v>0</v>
      </c>
      <c r="DI285" s="33" cm="1">
        <f t="array" ref="DI285">SUMPRODUCT(
  (MOD(COLUMN(H285:CV285) - COLUMN(H285), 3) = 0) *
  (H285:CV285 &gt; 0.8 * IF(((WEEKDAY(H$2:CV$2, 2) = 1) + (WEEKDAY(H$2:CV$2, 2) = 6)), $G285, $F285)) *
  (H285:CV285 &lt; 1 * IF(((WEEKDAY(H$2:CV$2, 2) = 1) + (WEEKDAY(H$2:CV$2, 2) = 6)), $G285, $F285)) *
  (I285:CW285 = "P") *
  (COUNTIF(UKHoliday, H$2:CV$2) = 0)
)</f>
        <v>12</v>
      </c>
    </row>
    <row r="286" spans="1:113" x14ac:dyDescent="0.3">
      <c r="A286" s="8" t="s">
        <v>958</v>
      </c>
      <c r="B286" s="36" t="s">
        <v>957</v>
      </c>
      <c r="C286" s="9" t="s">
        <v>1007</v>
      </c>
      <c r="D286" s="62" t="s">
        <v>944</v>
      </c>
      <c r="E286" s="35">
        <v>18600</v>
      </c>
      <c r="F286" s="35">
        <f t="shared" si="98"/>
        <v>930</v>
      </c>
      <c r="G286" s="35">
        <f t="shared" si="99"/>
        <v>465</v>
      </c>
      <c r="H286" s="13">
        <f>_xlfn.IFNA(IF(H$3="Productivity",
INDEX('Productivity Dump'!$E$4:$AJ$500,
MATCH($A286,'Productivity Dump'!$A$4:$A$500,0),
MATCH(H$2,'Productivity Dump'!$E$3:$AJ$3,0)
),
IF(H$3="Attendance",
INDEX('Attendance Dump'!$E$2:$AI$400,
MATCH($A286,'Attendance Dump'!$B$2:$B$400,0),
MATCH(H$2,'Attendance Dump'!$E$1:$AI$1,0)
),
INDEX('Active Hour''s Dump'!$D$3:$AH$337,
MATCH($C286,'Active Hour''s Dump'!$A$3:$A$337,0),
MATCH(H$2,'Active Hour''s Dump'!$D$2:$AH$2,0)
))),"")</f>
        <v>861.76</v>
      </c>
      <c r="I286" s="13" t="str">
        <f>_xlfn.IFNA(IF(I$3="Productivity",
INDEX('Productivity Dump'!$E$4:$AJ$500,
MATCH($A286,'Productivity Dump'!$A$4:$A$500,0),
MATCH(I$2,'Productivity Dump'!$E$3:$AJ$3,0)
),
IF(I$3="Attendance",
INDEX('Attendance Dump'!$E$2:$AI$400,
MATCH($A286,'Attendance Dump'!$B$2:$B$400,0),
MATCH(I$2,'Attendance Dump'!$E$1:$AI$1,0)
),
INDEX('Active Hour''s Dump'!$D$3:$AH$337,
MATCH($C286,'Active Hour''s Dump'!$A$3:$A$337,0),
MATCH(I$2,'Active Hour''s Dump'!$D$2:$AH$2,0)
))),"")</f>
        <v>P</v>
      </c>
      <c r="J286" s="54">
        <f>_xlfn.IFNA(IF(J$3="Productivity",
INDEX('Productivity Dump'!$E$4:$AJ$500,
MATCH($A286,'Productivity Dump'!$A$4:$A$500,0),
MATCH(J$2,'Productivity Dump'!$E$3:$AJ$3,0)
),
IF(J$3="Attendance",
INDEX('Attendance Dump'!$E$2:$AI$400,
MATCH($A286,'Attendance Dump'!$B$2:$B$400,0),
MATCH(J$2,'Attendance Dump'!$E$1:$AI$1,0)
),
INDEX('Active Hour''s Dump'!$D$3:$AH$337,
MATCH($C286,'Active Hour''s Dump'!$A$3:$A$337,0),
MATCH(J$2,'Active Hour''s Dump'!$D$2:$AH$2,0)
))),"")</f>
        <v>9.5</v>
      </c>
      <c r="K286" s="13">
        <f>_xlfn.IFNA(IF(K$3="Productivity",
INDEX('Productivity Dump'!$E$4:$AJ$500,
MATCH($A286,'Productivity Dump'!$A$4:$A$500,0),
MATCH(K$2,'Productivity Dump'!$E$3:$AJ$3,0)
),
IF(K$3="Attendance",
INDEX('Attendance Dump'!$E$2:$AI$400,
MATCH($A286,'Attendance Dump'!$B$2:$B$400,0),
MATCH(K$2,'Attendance Dump'!$E$1:$AI$1,0)
),
INDEX('Active Hour''s Dump'!$D$3:$AH$337,
MATCH($C286,'Active Hour''s Dump'!$A$3:$A$337,0),
MATCH(K$2,'Active Hour''s Dump'!$D$2:$AH$2,0)
))),"")</f>
        <v>925.52799999999979</v>
      </c>
      <c r="L286" s="13" t="str">
        <f>_xlfn.IFNA(IF(L$3="Productivity",
INDEX('Productivity Dump'!$E$4:$AJ$500,
MATCH($A286,'Productivity Dump'!$A$4:$A$500,0),
MATCH(L$2,'Productivity Dump'!$E$3:$AJ$3,0)
),
IF(L$3="Attendance",
INDEX('Attendance Dump'!$E$2:$AI$400,
MATCH($A286,'Attendance Dump'!$B$2:$B$400,0),
MATCH(L$2,'Attendance Dump'!$E$1:$AI$1,0)
),
INDEX('Active Hour''s Dump'!$D$3:$AH$337,
MATCH($C286,'Active Hour''s Dump'!$A$3:$A$337,0),
MATCH(L$2,'Active Hour''s Dump'!$D$2:$AH$2,0)
))),"")</f>
        <v>P</v>
      </c>
      <c r="M286" s="54">
        <f>_xlfn.IFNA(IF(M$3="Productivity",
INDEX('Productivity Dump'!$E$4:$AJ$500,
MATCH($A286,'Productivity Dump'!$A$4:$A$500,0),
MATCH(M$2,'Productivity Dump'!$E$3:$AJ$3,0)
),
IF(M$3="Attendance",
INDEX('Attendance Dump'!$E$2:$AI$400,
MATCH($A286,'Attendance Dump'!$B$2:$B$400,0),
MATCH(M$2,'Attendance Dump'!$E$1:$AI$1,0)
),
INDEX('Active Hour''s Dump'!$D$3:$AH$337,
MATCH($C286,'Active Hour''s Dump'!$A$3:$A$337,0),
MATCH(M$2,'Active Hour''s Dump'!$D$2:$AH$2,0)
))),"")</f>
        <v>9.8333333333333304</v>
      </c>
      <c r="N286" s="13">
        <f>_xlfn.IFNA(IF(N$3="Productivity",
INDEX('Productivity Dump'!$E$4:$AJ$500,
MATCH($A286,'Productivity Dump'!$A$4:$A$500,0),
MATCH(N$2,'Productivity Dump'!$E$3:$AJ$3,0)
),
IF(N$3="Attendance",
INDEX('Attendance Dump'!$E$2:$AI$400,
MATCH($A286,'Attendance Dump'!$B$2:$B$400,0),
MATCH(N$2,'Attendance Dump'!$E$1:$AI$1,0)
),
INDEX('Active Hour''s Dump'!$D$3:$AH$337,
MATCH($C286,'Active Hour''s Dump'!$A$3:$A$337,0),
MATCH(N$2,'Active Hour''s Dump'!$D$2:$AH$2,0)
))),"")</f>
        <v>443.089</v>
      </c>
      <c r="O286" s="13" t="str">
        <f>_xlfn.IFNA(IF(O$3="Productivity",
INDEX('Productivity Dump'!$E$4:$AJ$500,
MATCH($A286,'Productivity Dump'!$A$4:$A$500,0),
MATCH(O$2,'Productivity Dump'!$E$3:$AJ$3,0)
),
IF(O$3="Attendance",
INDEX('Attendance Dump'!$E$2:$AI$400,
MATCH($A286,'Attendance Dump'!$B$2:$B$400,0),
MATCH(O$2,'Attendance Dump'!$E$1:$AI$1,0)
),
INDEX('Active Hour''s Dump'!$D$3:$AH$337,
MATCH($C286,'Active Hour''s Dump'!$A$3:$A$337,0),
MATCH(O$2,'Active Hour''s Dump'!$D$2:$AH$2,0)
))),"")</f>
        <v>P</v>
      </c>
      <c r="P286" s="54">
        <f>_xlfn.IFNA(IF(P$3="Productivity",
INDEX('Productivity Dump'!$E$4:$AJ$500,
MATCH($A286,'Productivity Dump'!$A$4:$A$500,0),
MATCH(P$2,'Productivity Dump'!$E$3:$AJ$3,0)
),
IF(P$3="Attendance",
INDEX('Attendance Dump'!$E$2:$AI$400,
MATCH($A286,'Attendance Dump'!$B$2:$B$400,0),
MATCH(P$2,'Attendance Dump'!$E$1:$AI$1,0)
),
INDEX('Active Hour''s Dump'!$D$3:$AH$337,
MATCH($C286,'Active Hour''s Dump'!$A$3:$A$337,0),
MATCH(P$2,'Active Hour''s Dump'!$D$2:$AH$2,0)
))),"")</f>
        <v>5.0833333333333304</v>
      </c>
      <c r="Q286" s="13">
        <f>_xlfn.IFNA(IF(Q$3="Productivity",
INDEX('Productivity Dump'!$E$4:$AJ$500,
MATCH($A286,'Productivity Dump'!$A$4:$A$500,0),
MATCH(Q$2,'Productivity Dump'!$E$3:$AJ$3,0)
),
IF(Q$3="Attendance",
INDEX('Attendance Dump'!$E$2:$AI$400,
MATCH($A286,'Attendance Dump'!$B$2:$B$400,0),
MATCH(Q$2,'Attendance Dump'!$E$1:$AI$1,0)
),
INDEX('Active Hour''s Dump'!$D$3:$AH$337,
MATCH($C286,'Active Hour''s Dump'!$A$3:$A$337,0),
MATCH(Q$2,'Active Hour''s Dump'!$D$2:$AH$2,0)
))),"")</f>
        <v>0</v>
      </c>
      <c r="R286" s="13" t="str">
        <f>_xlfn.IFNA(IF(R$3="Productivity",
INDEX('Productivity Dump'!$E$4:$AJ$500,
MATCH($A286,'Productivity Dump'!$A$4:$A$500,0),
MATCH(R$2,'Productivity Dump'!$E$3:$AJ$3,0)
),
IF(R$3="Attendance",
INDEX('Attendance Dump'!$E$2:$AI$400,
MATCH($A286,'Attendance Dump'!$B$2:$B$400,0),
MATCH(R$2,'Attendance Dump'!$E$1:$AI$1,0)
),
INDEX('Active Hour''s Dump'!$D$3:$AH$337,
MATCH($C286,'Active Hour''s Dump'!$A$3:$A$337,0),
MATCH(R$2,'Active Hour''s Dump'!$D$2:$AH$2,0)
))),"")</f>
        <v>WO</v>
      </c>
      <c r="S286" s="54">
        <f>_xlfn.IFNA(IF(S$3="Productivity",
INDEX('Productivity Dump'!$E$4:$AJ$500,
MATCH($A286,'Productivity Dump'!$A$4:$A$500,0),
MATCH(S$2,'Productivity Dump'!$E$3:$AJ$3,0)
),
IF(S$3="Attendance",
INDEX('Attendance Dump'!$E$2:$AI$400,
MATCH($A286,'Attendance Dump'!$B$2:$B$400,0),
MATCH(S$2,'Attendance Dump'!$E$1:$AI$1,0)
),
INDEX('Active Hour''s Dump'!$D$3:$AH$337,
MATCH($C286,'Active Hour''s Dump'!$A$3:$A$337,0),
MATCH(S$2,'Active Hour''s Dump'!$D$2:$AH$2,0)
))),"")</f>
        <v>0</v>
      </c>
      <c r="T286" s="13">
        <f>_xlfn.IFNA(IF(T$3="Productivity",
INDEX('Productivity Dump'!$E$4:$AJ$500,
MATCH($A286,'Productivity Dump'!$A$4:$A$500,0),
MATCH(T$2,'Productivity Dump'!$E$3:$AJ$3,0)
),
IF(T$3="Attendance",
INDEX('Attendance Dump'!$E$2:$AI$400,
MATCH($A286,'Attendance Dump'!$B$2:$B$400,0),
MATCH(T$2,'Attendance Dump'!$E$1:$AI$1,0)
),
INDEX('Active Hour''s Dump'!$D$3:$AH$337,
MATCH($C286,'Active Hour''s Dump'!$A$3:$A$337,0),
MATCH(T$2,'Active Hour''s Dump'!$D$2:$AH$2,0)
))),"")</f>
        <v>478.59399999999988</v>
      </c>
      <c r="U286" s="13" t="str">
        <f>_xlfn.IFNA(IF(U$3="Productivity",
INDEX('Productivity Dump'!$E$4:$AJ$500,
MATCH($A286,'Productivity Dump'!$A$4:$A$500,0),
MATCH(U$2,'Productivity Dump'!$E$3:$AJ$3,0)
),
IF(U$3="Attendance",
INDEX('Attendance Dump'!$E$2:$AI$400,
MATCH($A286,'Attendance Dump'!$B$2:$B$400,0),
MATCH(U$2,'Attendance Dump'!$E$1:$AI$1,0)
),
INDEX('Active Hour''s Dump'!$D$3:$AH$337,
MATCH($C286,'Active Hour''s Dump'!$A$3:$A$337,0),
MATCH(U$2,'Active Hour''s Dump'!$D$2:$AH$2,0)
))),"")</f>
        <v>P</v>
      </c>
      <c r="V286" s="54">
        <f>_xlfn.IFNA(IF(V$3="Productivity",
INDEX('Productivity Dump'!$E$4:$AJ$500,
MATCH($A286,'Productivity Dump'!$A$4:$A$500,0),
MATCH(V$2,'Productivity Dump'!$E$3:$AJ$3,0)
),
IF(V$3="Attendance",
INDEX('Attendance Dump'!$E$2:$AI$400,
MATCH($A286,'Attendance Dump'!$B$2:$B$400,0),
MATCH(V$2,'Attendance Dump'!$E$1:$AI$1,0)
),
INDEX('Active Hour''s Dump'!$D$3:$AH$337,
MATCH($C286,'Active Hour''s Dump'!$A$3:$A$337,0),
MATCH(V$2,'Active Hour''s Dump'!$D$2:$AH$2,0)
))),"")</f>
        <v>5.25</v>
      </c>
      <c r="W286" s="13">
        <f>_xlfn.IFNA(IF(W$3="Productivity",
INDEX('Productivity Dump'!$E$4:$AJ$500,
MATCH($A286,'Productivity Dump'!$A$4:$A$500,0),
MATCH(W$2,'Productivity Dump'!$E$3:$AJ$3,0)
),
IF(W$3="Attendance",
INDEX('Attendance Dump'!$E$2:$AI$400,
MATCH($A286,'Attendance Dump'!$B$2:$B$400,0),
MATCH(W$2,'Attendance Dump'!$E$1:$AI$1,0)
),
INDEX('Active Hour''s Dump'!$D$3:$AH$337,
MATCH($C286,'Active Hour''s Dump'!$A$3:$A$337,0),
MATCH(W$2,'Active Hour''s Dump'!$D$2:$AH$2,0)
))),"")</f>
        <v>850.72900000000004</v>
      </c>
      <c r="X286" s="13" t="str">
        <f>_xlfn.IFNA(IF(X$3="Productivity",
INDEX('Productivity Dump'!$E$4:$AJ$500,
MATCH($A286,'Productivity Dump'!$A$4:$A$500,0),
MATCH(X$2,'Productivity Dump'!$E$3:$AJ$3,0)
),
IF(X$3="Attendance",
INDEX('Attendance Dump'!$E$2:$AI$400,
MATCH($A286,'Attendance Dump'!$B$2:$B$400,0),
MATCH(X$2,'Attendance Dump'!$E$1:$AI$1,0)
),
INDEX('Active Hour''s Dump'!$D$3:$AH$337,
MATCH($C286,'Active Hour''s Dump'!$A$3:$A$337,0),
MATCH(X$2,'Active Hour''s Dump'!$D$2:$AH$2,0)
))),"")</f>
        <v>P</v>
      </c>
      <c r="Y286" s="54">
        <f>_xlfn.IFNA(IF(Y$3="Productivity",
INDEX('Productivity Dump'!$E$4:$AJ$500,
MATCH($A286,'Productivity Dump'!$A$4:$A$500,0),
MATCH(Y$2,'Productivity Dump'!$E$3:$AJ$3,0)
),
IF(Y$3="Attendance",
INDEX('Attendance Dump'!$E$2:$AI$400,
MATCH($A286,'Attendance Dump'!$B$2:$B$400,0),
MATCH(Y$2,'Attendance Dump'!$E$1:$AI$1,0)
),
INDEX('Active Hour''s Dump'!$D$3:$AH$337,
MATCH($C286,'Active Hour''s Dump'!$A$3:$A$337,0),
MATCH(Y$2,'Active Hour''s Dump'!$D$2:$AH$2,0)
))),"")</f>
        <v>9.6666666666666696</v>
      </c>
      <c r="Z286" s="13">
        <f>_xlfn.IFNA(IF(Z$3="Productivity",
INDEX('Productivity Dump'!$E$4:$AJ$500,
MATCH($A286,'Productivity Dump'!$A$4:$A$500,0),
MATCH(Z$2,'Productivity Dump'!$E$3:$AJ$3,0)
),
IF(Z$3="Attendance",
INDEX('Attendance Dump'!$E$2:$AI$400,
MATCH($A286,'Attendance Dump'!$B$2:$B$400,0),
MATCH(Z$2,'Attendance Dump'!$E$1:$AI$1,0)
),
INDEX('Active Hour''s Dump'!$D$3:$AH$337,
MATCH($C286,'Active Hour''s Dump'!$A$3:$A$337,0),
MATCH(Z$2,'Active Hour''s Dump'!$D$2:$AH$2,0)
))),"")</f>
        <v>919.55999999999983</v>
      </c>
      <c r="AA286" s="13" t="str">
        <f>_xlfn.IFNA(IF(AA$3="Productivity",
INDEX('Productivity Dump'!$E$4:$AJ$500,
MATCH($A286,'Productivity Dump'!$A$4:$A$500,0),
MATCH(AA$2,'Productivity Dump'!$E$3:$AJ$3,0)
),
IF(AA$3="Attendance",
INDEX('Attendance Dump'!$E$2:$AI$400,
MATCH($A286,'Attendance Dump'!$B$2:$B$400,0),
MATCH(AA$2,'Attendance Dump'!$E$1:$AI$1,0)
),
INDEX('Active Hour''s Dump'!$D$3:$AH$337,
MATCH($C286,'Active Hour''s Dump'!$A$3:$A$337,0),
MATCH(AA$2,'Active Hour''s Dump'!$D$2:$AH$2,0)
))),"")</f>
        <v>P</v>
      </c>
      <c r="AB286" s="54">
        <f>_xlfn.IFNA(IF(AB$3="Productivity",
INDEX('Productivity Dump'!$E$4:$AJ$500,
MATCH($A286,'Productivity Dump'!$A$4:$A$500,0),
MATCH(AB$2,'Productivity Dump'!$E$3:$AJ$3,0)
),
IF(AB$3="Attendance",
INDEX('Attendance Dump'!$E$2:$AI$400,
MATCH($A286,'Attendance Dump'!$B$2:$B$400,0),
MATCH(AB$2,'Attendance Dump'!$E$1:$AI$1,0)
),
INDEX('Active Hour''s Dump'!$D$3:$AH$337,
MATCH($C286,'Active Hour''s Dump'!$A$3:$A$337,0),
MATCH(AB$2,'Active Hour''s Dump'!$D$2:$AH$2,0)
))),"")</f>
        <v>10.1666666666667</v>
      </c>
      <c r="AC286" s="13">
        <f>_xlfn.IFNA(IF(AC$3="Productivity",
INDEX('Productivity Dump'!$E$4:$AJ$500,
MATCH($A286,'Productivity Dump'!$A$4:$A$500,0),
MATCH(AC$2,'Productivity Dump'!$E$3:$AJ$3,0)
),
IF(AC$3="Attendance",
INDEX('Attendance Dump'!$E$2:$AI$400,
MATCH($A286,'Attendance Dump'!$B$2:$B$400,0),
MATCH(AC$2,'Attendance Dump'!$E$1:$AI$1,0)
),
INDEX('Active Hour''s Dump'!$D$3:$AH$337,
MATCH($C286,'Active Hour''s Dump'!$A$3:$A$337,0),
MATCH(AC$2,'Active Hour''s Dump'!$D$2:$AH$2,0)
))),"")</f>
        <v>848.09799999999996</v>
      </c>
      <c r="AD286" s="13" t="str">
        <f>_xlfn.IFNA(IF(AD$3="Productivity",
INDEX('Productivity Dump'!$E$4:$AJ$500,
MATCH($A286,'Productivity Dump'!$A$4:$A$500,0),
MATCH(AD$2,'Productivity Dump'!$E$3:$AJ$3,0)
),
IF(AD$3="Attendance",
INDEX('Attendance Dump'!$E$2:$AI$400,
MATCH($A286,'Attendance Dump'!$B$2:$B$400,0),
MATCH(AD$2,'Attendance Dump'!$E$1:$AI$1,0)
),
INDEX('Active Hour''s Dump'!$D$3:$AH$337,
MATCH($C286,'Active Hour''s Dump'!$A$3:$A$337,0),
MATCH(AD$2,'Active Hour''s Dump'!$D$2:$AH$2,0)
))),"")</f>
        <v>P</v>
      </c>
      <c r="AE286" s="54">
        <f>_xlfn.IFNA(IF(AE$3="Productivity",
INDEX('Productivity Dump'!$E$4:$AJ$500,
MATCH($A286,'Productivity Dump'!$A$4:$A$500,0),
MATCH(AE$2,'Productivity Dump'!$E$3:$AJ$3,0)
),
IF(AE$3="Attendance",
INDEX('Attendance Dump'!$E$2:$AI$400,
MATCH($A286,'Attendance Dump'!$B$2:$B$400,0),
MATCH(AE$2,'Attendance Dump'!$E$1:$AI$1,0)
),
INDEX('Active Hour''s Dump'!$D$3:$AH$337,
MATCH($C286,'Active Hour''s Dump'!$A$3:$A$337,0),
MATCH(AE$2,'Active Hour''s Dump'!$D$2:$AH$2,0)
))),"")</f>
        <v>9.4166666666666696</v>
      </c>
      <c r="AF286" s="13">
        <f>_xlfn.IFNA(IF(AF$3="Productivity",
INDEX('Productivity Dump'!$E$4:$AJ$500,
MATCH($A286,'Productivity Dump'!$A$4:$A$500,0),
MATCH(AF$2,'Productivity Dump'!$E$3:$AJ$3,0)
),
IF(AF$3="Attendance",
INDEX('Attendance Dump'!$E$2:$AI$400,
MATCH($A286,'Attendance Dump'!$B$2:$B$400,0),
MATCH(AF$2,'Attendance Dump'!$E$1:$AI$1,0)
),
INDEX('Active Hour''s Dump'!$D$3:$AH$337,
MATCH($C286,'Active Hour''s Dump'!$A$3:$A$337,0),
MATCH(AF$2,'Active Hour''s Dump'!$D$2:$AH$2,0)
))),"")</f>
        <v>826.96299999999997</v>
      </c>
      <c r="AG286" s="13" t="str">
        <f>_xlfn.IFNA(IF(AG$3="Productivity",
INDEX('Productivity Dump'!$E$4:$AJ$500,
MATCH($A286,'Productivity Dump'!$A$4:$A$500,0),
MATCH(AG$2,'Productivity Dump'!$E$3:$AJ$3,0)
),
IF(AG$3="Attendance",
INDEX('Attendance Dump'!$E$2:$AI$400,
MATCH($A286,'Attendance Dump'!$B$2:$B$400,0),
MATCH(AG$2,'Attendance Dump'!$E$1:$AI$1,0)
),
INDEX('Active Hour''s Dump'!$D$3:$AH$337,
MATCH($C286,'Active Hour''s Dump'!$A$3:$A$337,0),
MATCH(AG$2,'Active Hour''s Dump'!$D$2:$AH$2,0)
))),"")</f>
        <v>P</v>
      </c>
      <c r="AH286" s="54">
        <f>_xlfn.IFNA(IF(AH$3="Productivity",
INDEX('Productivity Dump'!$E$4:$AJ$500,
MATCH($A286,'Productivity Dump'!$A$4:$A$500,0),
MATCH(AH$2,'Productivity Dump'!$E$3:$AJ$3,0)
),
IF(AH$3="Attendance",
INDEX('Attendance Dump'!$E$2:$AI$400,
MATCH($A286,'Attendance Dump'!$B$2:$B$400,0),
MATCH(AH$2,'Attendance Dump'!$E$1:$AI$1,0)
),
INDEX('Active Hour''s Dump'!$D$3:$AH$337,
MATCH($C286,'Active Hour''s Dump'!$A$3:$A$337,0),
MATCH(AH$2,'Active Hour''s Dump'!$D$2:$AH$2,0)
))),"")</f>
        <v>9.4166666666666696</v>
      </c>
      <c r="AI286" s="13">
        <f>_xlfn.IFNA(IF(AI$3="Productivity",
INDEX('Productivity Dump'!$E$4:$AJ$500,
MATCH($A286,'Productivity Dump'!$A$4:$A$500,0),
MATCH(AI$2,'Productivity Dump'!$E$3:$AJ$3,0)
),
IF(AI$3="Attendance",
INDEX('Attendance Dump'!$E$2:$AI$400,
MATCH($A286,'Attendance Dump'!$B$2:$B$400,0),
MATCH(AI$2,'Attendance Dump'!$E$1:$AI$1,0)
),
INDEX('Active Hour''s Dump'!$D$3:$AH$337,
MATCH($C286,'Active Hour''s Dump'!$A$3:$A$337,0),
MATCH(AI$2,'Active Hour''s Dump'!$D$2:$AH$2,0)
))),"")</f>
        <v>666.76499999999999</v>
      </c>
      <c r="AJ286" s="13" t="str">
        <f>_xlfn.IFNA(IF(AJ$3="Productivity",
INDEX('Productivity Dump'!$E$4:$AJ$500,
MATCH($A286,'Productivity Dump'!$A$4:$A$500,0),
MATCH(AJ$2,'Productivity Dump'!$E$3:$AJ$3,0)
),
IF(AJ$3="Attendance",
INDEX('Attendance Dump'!$E$2:$AI$400,
MATCH($A286,'Attendance Dump'!$B$2:$B$400,0),
MATCH(AJ$2,'Attendance Dump'!$E$1:$AI$1,0)
),
INDEX('Active Hour''s Dump'!$D$3:$AH$337,
MATCH($C286,'Active Hour''s Dump'!$A$3:$A$337,0),
MATCH(AJ$2,'Active Hour''s Dump'!$D$2:$AH$2,0)
))),"")</f>
        <v>P</v>
      </c>
      <c r="AK286" s="54">
        <f>_xlfn.IFNA(IF(AK$3="Productivity",
INDEX('Productivity Dump'!$E$4:$AJ$500,
MATCH($A286,'Productivity Dump'!$A$4:$A$500,0),
MATCH(AK$2,'Productivity Dump'!$E$3:$AJ$3,0)
),
IF(AK$3="Attendance",
INDEX('Attendance Dump'!$E$2:$AI$400,
MATCH($A286,'Attendance Dump'!$B$2:$B$400,0),
MATCH(AK$2,'Attendance Dump'!$E$1:$AI$1,0)
),
INDEX('Active Hour''s Dump'!$D$3:$AH$337,
MATCH($C286,'Active Hour''s Dump'!$A$3:$A$337,0),
MATCH(AK$2,'Active Hour''s Dump'!$D$2:$AH$2,0)
))),"")</f>
        <v>7.75</v>
      </c>
      <c r="AL286" s="13">
        <f>_xlfn.IFNA(IF(AL$3="Productivity",
INDEX('Productivity Dump'!$E$4:$AJ$500,
MATCH($A286,'Productivity Dump'!$A$4:$A$500,0),
MATCH(AL$2,'Productivity Dump'!$E$3:$AJ$3,0)
),
IF(AL$3="Attendance",
INDEX('Attendance Dump'!$E$2:$AI$400,
MATCH($A286,'Attendance Dump'!$B$2:$B$400,0),
MATCH(AL$2,'Attendance Dump'!$E$1:$AI$1,0)
),
INDEX('Active Hour''s Dump'!$D$3:$AH$337,
MATCH($C286,'Active Hour''s Dump'!$A$3:$A$337,0),
MATCH(AL$2,'Active Hour''s Dump'!$D$2:$AH$2,0)
))),"")</f>
        <v>0</v>
      </c>
      <c r="AM286" s="13" t="str">
        <f>_xlfn.IFNA(IF(AM$3="Productivity",
INDEX('Productivity Dump'!$E$4:$AJ$500,
MATCH($A286,'Productivity Dump'!$A$4:$A$500,0),
MATCH(AM$2,'Productivity Dump'!$E$3:$AJ$3,0)
),
IF(AM$3="Attendance",
INDEX('Attendance Dump'!$E$2:$AI$400,
MATCH($A286,'Attendance Dump'!$B$2:$B$400,0),
MATCH(AM$2,'Attendance Dump'!$E$1:$AI$1,0)
),
INDEX('Active Hour''s Dump'!$D$3:$AH$337,
MATCH($C286,'Active Hour''s Dump'!$A$3:$A$337,0),
MATCH(AM$2,'Active Hour''s Dump'!$D$2:$AH$2,0)
))),"")</f>
        <v>WO</v>
      </c>
      <c r="AN286" s="54">
        <f>_xlfn.IFNA(IF(AN$3="Productivity",
INDEX('Productivity Dump'!$E$4:$AJ$500,
MATCH($A286,'Productivity Dump'!$A$4:$A$500,0),
MATCH(AN$2,'Productivity Dump'!$E$3:$AJ$3,0)
),
IF(AN$3="Attendance",
INDEX('Attendance Dump'!$E$2:$AI$400,
MATCH($A286,'Attendance Dump'!$B$2:$B$400,0),
MATCH(AN$2,'Attendance Dump'!$E$1:$AI$1,0)
),
INDEX('Active Hour''s Dump'!$D$3:$AH$337,
MATCH($C286,'Active Hour''s Dump'!$A$3:$A$337,0),
MATCH(AN$2,'Active Hour''s Dump'!$D$2:$AH$2,0)
))),"")</f>
        <v>0</v>
      </c>
      <c r="AO286" s="13">
        <f>_xlfn.IFNA(IF(AO$3="Productivity",
INDEX('Productivity Dump'!$E$4:$AJ$500,
MATCH($A286,'Productivity Dump'!$A$4:$A$500,0),
MATCH(AO$2,'Productivity Dump'!$E$3:$AJ$3,0)
),
IF(AO$3="Attendance",
INDEX('Attendance Dump'!$E$2:$AI$400,
MATCH($A286,'Attendance Dump'!$B$2:$B$400,0),
MATCH(AO$2,'Attendance Dump'!$E$1:$AI$1,0)
),
INDEX('Active Hour''s Dump'!$D$3:$AH$337,
MATCH($C286,'Active Hour''s Dump'!$A$3:$A$337,0),
MATCH(AO$2,'Active Hour''s Dump'!$D$2:$AH$2,0)
))),"")</f>
        <v>326.79400000000004</v>
      </c>
      <c r="AP286" s="13" t="str">
        <f>_xlfn.IFNA(IF(AP$3="Productivity",
INDEX('Productivity Dump'!$E$4:$AJ$500,
MATCH($A286,'Productivity Dump'!$A$4:$A$500,0),
MATCH(AP$2,'Productivity Dump'!$E$3:$AJ$3,0)
),
IF(AP$3="Attendance",
INDEX('Attendance Dump'!$E$2:$AI$400,
MATCH($A286,'Attendance Dump'!$B$2:$B$400,0),
MATCH(AP$2,'Attendance Dump'!$E$1:$AI$1,0)
),
INDEX('Active Hour''s Dump'!$D$3:$AH$337,
MATCH($C286,'Active Hour''s Dump'!$A$3:$A$337,0),
MATCH(AP$2,'Active Hour''s Dump'!$D$2:$AH$2,0)
))),"")</f>
        <v>P</v>
      </c>
      <c r="AQ286" s="54">
        <f>_xlfn.IFNA(IF(AQ$3="Productivity",
INDEX('Productivity Dump'!$E$4:$AJ$500,
MATCH($A286,'Productivity Dump'!$A$4:$A$500,0),
MATCH(AQ$2,'Productivity Dump'!$E$3:$AJ$3,0)
),
IF(AQ$3="Attendance",
INDEX('Attendance Dump'!$E$2:$AI$400,
MATCH($A286,'Attendance Dump'!$B$2:$B$400,0),
MATCH(AQ$2,'Attendance Dump'!$E$1:$AI$1,0)
),
INDEX('Active Hour''s Dump'!$D$3:$AH$337,
MATCH($C286,'Active Hour''s Dump'!$A$3:$A$337,0),
MATCH(AQ$2,'Active Hour''s Dump'!$D$2:$AH$2,0)
))),"")</f>
        <v>5.25</v>
      </c>
      <c r="AR286" s="13">
        <f>_xlfn.IFNA(IF(AR$3="Productivity",
INDEX('Productivity Dump'!$E$4:$AJ$500,
MATCH($A286,'Productivity Dump'!$A$4:$A$500,0),
MATCH(AR$2,'Productivity Dump'!$E$3:$AJ$3,0)
),
IF(AR$3="Attendance",
INDEX('Attendance Dump'!$E$2:$AI$400,
MATCH($A286,'Attendance Dump'!$B$2:$B$400,0),
MATCH(AR$2,'Attendance Dump'!$E$1:$AI$1,0)
),
INDEX('Active Hour''s Dump'!$D$3:$AH$337,
MATCH($C286,'Active Hour''s Dump'!$A$3:$A$337,0),
MATCH(AR$2,'Active Hour''s Dump'!$D$2:$AH$2,0)
))),"")</f>
        <v>917.54700000000025</v>
      </c>
      <c r="AS286" s="13" t="str">
        <f>_xlfn.IFNA(IF(AS$3="Productivity",
INDEX('Productivity Dump'!$E$4:$AJ$500,
MATCH($A286,'Productivity Dump'!$A$4:$A$500,0),
MATCH(AS$2,'Productivity Dump'!$E$3:$AJ$3,0)
),
IF(AS$3="Attendance",
INDEX('Attendance Dump'!$E$2:$AI$400,
MATCH($A286,'Attendance Dump'!$B$2:$B$400,0),
MATCH(AS$2,'Attendance Dump'!$E$1:$AI$1,0)
),
INDEX('Active Hour''s Dump'!$D$3:$AH$337,
MATCH($C286,'Active Hour''s Dump'!$A$3:$A$337,0),
MATCH(AS$2,'Active Hour''s Dump'!$D$2:$AH$2,0)
))),"")</f>
        <v>P</v>
      </c>
      <c r="AT286" s="54">
        <f>_xlfn.IFNA(IF(AT$3="Productivity",
INDEX('Productivity Dump'!$E$4:$AJ$500,
MATCH($A286,'Productivity Dump'!$A$4:$A$500,0),
MATCH(AT$2,'Productivity Dump'!$E$3:$AJ$3,0)
),
IF(AT$3="Attendance",
INDEX('Attendance Dump'!$E$2:$AI$400,
MATCH($A286,'Attendance Dump'!$B$2:$B$400,0),
MATCH(AT$2,'Attendance Dump'!$E$1:$AI$1,0)
),
INDEX('Active Hour''s Dump'!$D$3:$AH$337,
MATCH($C286,'Active Hour''s Dump'!$A$3:$A$337,0),
MATCH(AT$2,'Active Hour''s Dump'!$D$2:$AH$2,0)
))),"")</f>
        <v>9.1666666666666696</v>
      </c>
      <c r="AU286" s="13">
        <f>_xlfn.IFNA(IF(AU$3="Productivity",
INDEX('Productivity Dump'!$E$4:$AJ$500,
MATCH($A286,'Productivity Dump'!$A$4:$A$500,0),
MATCH(AU$2,'Productivity Dump'!$E$3:$AJ$3,0)
),
IF(AU$3="Attendance",
INDEX('Attendance Dump'!$E$2:$AI$400,
MATCH($A286,'Attendance Dump'!$B$2:$B$400,0),
MATCH(AU$2,'Attendance Dump'!$E$1:$AI$1,0)
),
INDEX('Active Hour''s Dump'!$D$3:$AH$337,
MATCH($C286,'Active Hour''s Dump'!$A$3:$A$337,0),
MATCH(AU$2,'Active Hour''s Dump'!$D$2:$AH$2,0)
))),"")</f>
        <v>887.32999999999993</v>
      </c>
      <c r="AV286" s="13" t="str">
        <f>_xlfn.IFNA(IF(AV$3="Productivity",
INDEX('Productivity Dump'!$E$4:$AJ$500,
MATCH($A286,'Productivity Dump'!$A$4:$A$500,0),
MATCH(AV$2,'Productivity Dump'!$E$3:$AJ$3,0)
),
IF(AV$3="Attendance",
INDEX('Attendance Dump'!$E$2:$AI$400,
MATCH($A286,'Attendance Dump'!$B$2:$B$400,0),
MATCH(AV$2,'Attendance Dump'!$E$1:$AI$1,0)
),
INDEX('Active Hour''s Dump'!$D$3:$AH$337,
MATCH($C286,'Active Hour''s Dump'!$A$3:$A$337,0),
MATCH(AV$2,'Active Hour''s Dump'!$D$2:$AH$2,0)
))),"")</f>
        <v>P</v>
      </c>
      <c r="AW286" s="54">
        <f>_xlfn.IFNA(IF(AW$3="Productivity",
INDEX('Productivity Dump'!$E$4:$AJ$500,
MATCH($A286,'Productivity Dump'!$A$4:$A$500,0),
MATCH(AW$2,'Productivity Dump'!$E$3:$AJ$3,0)
),
IF(AW$3="Attendance",
INDEX('Attendance Dump'!$E$2:$AI$400,
MATCH($A286,'Attendance Dump'!$B$2:$B$400,0),
MATCH(AW$2,'Attendance Dump'!$E$1:$AI$1,0)
),
INDEX('Active Hour''s Dump'!$D$3:$AH$337,
MATCH($C286,'Active Hour''s Dump'!$A$3:$A$337,0),
MATCH(AW$2,'Active Hour''s Dump'!$D$2:$AH$2,0)
))),"")</f>
        <v>10.4166666666667</v>
      </c>
      <c r="AX286" s="13">
        <f>_xlfn.IFNA(IF(AX$3="Productivity",
INDEX('Productivity Dump'!$E$4:$AJ$500,
MATCH($A286,'Productivity Dump'!$A$4:$A$500,0),
MATCH(AX$2,'Productivity Dump'!$E$3:$AJ$3,0)
),
IF(AX$3="Attendance",
INDEX('Attendance Dump'!$E$2:$AI$400,
MATCH($A286,'Attendance Dump'!$B$2:$B$400,0),
MATCH(AX$2,'Attendance Dump'!$E$1:$AI$1,0)
),
INDEX('Active Hour''s Dump'!$D$3:$AH$337,
MATCH($C286,'Active Hour''s Dump'!$A$3:$A$337,0),
MATCH(AX$2,'Active Hour''s Dump'!$D$2:$AH$2,0)
))),"")</f>
        <v>830.66700000000014</v>
      </c>
      <c r="AY286" s="13" t="str">
        <f>_xlfn.IFNA(IF(AY$3="Productivity",
INDEX('Productivity Dump'!$E$4:$AJ$500,
MATCH($A286,'Productivity Dump'!$A$4:$A$500,0),
MATCH(AY$2,'Productivity Dump'!$E$3:$AJ$3,0)
),
IF(AY$3="Attendance",
INDEX('Attendance Dump'!$E$2:$AI$400,
MATCH($A286,'Attendance Dump'!$B$2:$B$400,0),
MATCH(AY$2,'Attendance Dump'!$E$1:$AI$1,0)
),
INDEX('Active Hour''s Dump'!$D$3:$AH$337,
MATCH($C286,'Active Hour''s Dump'!$A$3:$A$337,0),
MATCH(AY$2,'Active Hour''s Dump'!$D$2:$AH$2,0)
))),"")</f>
        <v>P</v>
      </c>
      <c r="AZ286" s="54">
        <f>_xlfn.IFNA(IF(AZ$3="Productivity",
INDEX('Productivity Dump'!$E$4:$AJ$500,
MATCH($A286,'Productivity Dump'!$A$4:$A$500,0),
MATCH(AZ$2,'Productivity Dump'!$E$3:$AJ$3,0)
),
IF(AZ$3="Attendance",
INDEX('Attendance Dump'!$E$2:$AI$400,
MATCH($A286,'Attendance Dump'!$B$2:$B$400,0),
MATCH(AZ$2,'Attendance Dump'!$E$1:$AI$1,0)
),
INDEX('Active Hour''s Dump'!$D$3:$AH$337,
MATCH($C286,'Active Hour''s Dump'!$A$3:$A$337,0),
MATCH(AZ$2,'Active Hour''s Dump'!$D$2:$AH$2,0)
))),"")</f>
        <v>9.9166666666666696</v>
      </c>
      <c r="BA286" s="13">
        <f>_xlfn.IFNA(IF(BA$3="Productivity",
INDEX('Productivity Dump'!$E$4:$AJ$500,
MATCH($A286,'Productivity Dump'!$A$4:$A$500,0),
MATCH(BA$2,'Productivity Dump'!$E$3:$AJ$3,0)
),
IF(BA$3="Attendance",
INDEX('Attendance Dump'!$E$2:$AI$400,
MATCH($A286,'Attendance Dump'!$B$2:$B$400,0),
MATCH(BA$2,'Attendance Dump'!$E$1:$AI$1,0)
),
INDEX('Active Hour''s Dump'!$D$3:$AH$337,
MATCH($C286,'Active Hour''s Dump'!$A$3:$A$337,0),
MATCH(BA$2,'Active Hour''s Dump'!$D$2:$AH$2,0)
))),"")</f>
        <v>872.03700000000026</v>
      </c>
      <c r="BB286" s="13" t="str">
        <f>_xlfn.IFNA(IF(BB$3="Productivity",
INDEX('Productivity Dump'!$E$4:$AJ$500,
MATCH($A286,'Productivity Dump'!$A$4:$A$500,0),
MATCH(BB$2,'Productivity Dump'!$E$3:$AJ$3,0)
),
IF(BB$3="Attendance",
INDEX('Attendance Dump'!$E$2:$AI$400,
MATCH($A286,'Attendance Dump'!$B$2:$B$400,0),
MATCH(BB$2,'Attendance Dump'!$E$1:$AI$1,0)
),
INDEX('Active Hour''s Dump'!$D$3:$AH$337,
MATCH($C286,'Active Hour''s Dump'!$A$3:$A$337,0),
MATCH(BB$2,'Active Hour''s Dump'!$D$2:$AH$2,0)
))),"")</f>
        <v>P</v>
      </c>
      <c r="BC286" s="54">
        <f>_xlfn.IFNA(IF(BC$3="Productivity",
INDEX('Productivity Dump'!$E$4:$AJ$500,
MATCH($A286,'Productivity Dump'!$A$4:$A$500,0),
MATCH(BC$2,'Productivity Dump'!$E$3:$AJ$3,0)
),
IF(BC$3="Attendance",
INDEX('Attendance Dump'!$E$2:$AI$400,
MATCH($A286,'Attendance Dump'!$B$2:$B$400,0),
MATCH(BC$2,'Attendance Dump'!$E$1:$AI$1,0)
),
INDEX('Active Hour''s Dump'!$D$3:$AH$337,
MATCH($C286,'Active Hour''s Dump'!$A$3:$A$337,0),
MATCH(BC$2,'Active Hour''s Dump'!$D$2:$AH$2,0)
))),"")</f>
        <v>9.5</v>
      </c>
      <c r="BD286" s="13">
        <f>_xlfn.IFNA(IF(BD$3="Productivity",
INDEX('Productivity Dump'!$E$4:$AJ$500,
MATCH($A286,'Productivity Dump'!$A$4:$A$500,0),
MATCH(BD$2,'Productivity Dump'!$E$3:$AJ$3,0)
),
IF(BD$3="Attendance",
INDEX('Attendance Dump'!$E$2:$AI$400,
MATCH($A286,'Attendance Dump'!$B$2:$B$400,0),
MATCH(BD$2,'Attendance Dump'!$E$1:$AI$1,0)
),
INDEX('Active Hour''s Dump'!$D$3:$AH$337,
MATCH($C286,'Active Hour''s Dump'!$A$3:$A$337,0),
MATCH(BD$2,'Active Hour''s Dump'!$D$2:$AH$2,0)
))),"")</f>
        <v>359.10100000000006</v>
      </c>
      <c r="BE286" s="13" t="str">
        <f>_xlfn.IFNA(IF(BE$3="Productivity",
INDEX('Productivity Dump'!$E$4:$AJ$500,
MATCH($A286,'Productivity Dump'!$A$4:$A$500,0),
MATCH(BE$2,'Productivity Dump'!$E$3:$AJ$3,0)
),
IF(BE$3="Attendance",
INDEX('Attendance Dump'!$E$2:$AI$400,
MATCH($A286,'Attendance Dump'!$B$2:$B$400,0),
MATCH(BE$2,'Attendance Dump'!$E$1:$AI$1,0)
),
INDEX('Active Hour''s Dump'!$D$3:$AH$337,
MATCH($C286,'Active Hour''s Dump'!$A$3:$A$337,0),
MATCH(BE$2,'Active Hour''s Dump'!$D$2:$AH$2,0)
))),"")</f>
        <v>P</v>
      </c>
      <c r="BF286" s="54">
        <f>_xlfn.IFNA(IF(BF$3="Productivity",
INDEX('Productivity Dump'!$E$4:$AJ$500,
MATCH($A286,'Productivity Dump'!$A$4:$A$500,0),
MATCH(BF$2,'Productivity Dump'!$E$3:$AJ$3,0)
),
IF(BF$3="Attendance",
INDEX('Attendance Dump'!$E$2:$AI$400,
MATCH($A286,'Attendance Dump'!$B$2:$B$400,0),
MATCH(BF$2,'Attendance Dump'!$E$1:$AI$1,0)
),
INDEX('Active Hour''s Dump'!$D$3:$AH$337,
MATCH($C286,'Active Hour''s Dump'!$A$3:$A$337,0),
MATCH(BF$2,'Active Hour''s Dump'!$D$2:$AH$2,0)
))),"")</f>
        <v>4.6666666666666696</v>
      </c>
      <c r="BG286" s="13">
        <f>_xlfn.IFNA(IF(BG$3="Productivity",
INDEX('Productivity Dump'!$E$4:$AJ$500,
MATCH($A286,'Productivity Dump'!$A$4:$A$500,0),
MATCH(BG$2,'Productivity Dump'!$E$3:$AJ$3,0)
),
IF(BG$3="Attendance",
INDEX('Attendance Dump'!$E$2:$AI$400,
MATCH($A286,'Attendance Dump'!$B$2:$B$400,0),
MATCH(BG$2,'Attendance Dump'!$E$1:$AI$1,0)
),
INDEX('Active Hour''s Dump'!$D$3:$AH$337,
MATCH($C286,'Active Hour''s Dump'!$A$3:$A$337,0),
MATCH(BG$2,'Active Hour''s Dump'!$D$2:$AH$2,0)
))),"")</f>
        <v>0</v>
      </c>
      <c r="BH286" s="13" t="str">
        <f>_xlfn.IFNA(IF(BH$3="Productivity",
INDEX('Productivity Dump'!$E$4:$AJ$500,
MATCH($A286,'Productivity Dump'!$A$4:$A$500,0),
MATCH(BH$2,'Productivity Dump'!$E$3:$AJ$3,0)
),
IF(BH$3="Attendance",
INDEX('Attendance Dump'!$E$2:$AI$400,
MATCH($A286,'Attendance Dump'!$B$2:$B$400,0),
MATCH(BH$2,'Attendance Dump'!$E$1:$AI$1,0)
),
INDEX('Active Hour''s Dump'!$D$3:$AH$337,
MATCH($C286,'Active Hour''s Dump'!$A$3:$A$337,0),
MATCH(BH$2,'Active Hour''s Dump'!$D$2:$AH$2,0)
))),"")</f>
        <v>WO</v>
      </c>
      <c r="BI286" s="54">
        <f>_xlfn.IFNA(IF(BI$3="Productivity",
INDEX('Productivity Dump'!$E$4:$AJ$500,
MATCH($A286,'Productivity Dump'!$A$4:$A$500,0),
MATCH(BI$2,'Productivity Dump'!$E$3:$AJ$3,0)
),
IF(BI$3="Attendance",
INDEX('Attendance Dump'!$E$2:$AI$400,
MATCH($A286,'Attendance Dump'!$B$2:$B$400,0),
MATCH(BI$2,'Attendance Dump'!$E$1:$AI$1,0)
),
INDEX('Active Hour''s Dump'!$D$3:$AH$337,
MATCH($C286,'Active Hour''s Dump'!$A$3:$A$337,0),
MATCH(BI$2,'Active Hour''s Dump'!$D$2:$AH$2,0)
))),"")</f>
        <v>0</v>
      </c>
      <c r="BJ286" s="13">
        <f>_xlfn.IFNA(IF(BJ$3="Productivity",
INDEX('Productivity Dump'!$E$4:$AJ$500,
MATCH($A286,'Productivity Dump'!$A$4:$A$500,0),
MATCH(BJ$2,'Productivity Dump'!$E$3:$AJ$3,0)
),
IF(BJ$3="Attendance",
INDEX('Attendance Dump'!$E$2:$AI$400,
MATCH($A286,'Attendance Dump'!$B$2:$B$400,0),
MATCH(BJ$2,'Attendance Dump'!$E$1:$AI$1,0)
),
INDEX('Active Hour''s Dump'!$D$3:$AH$337,
MATCH($C286,'Active Hour''s Dump'!$A$3:$A$337,0),
MATCH(BJ$2,'Active Hour''s Dump'!$D$2:$AH$2,0)
))),"")</f>
        <v>413.26999999999992</v>
      </c>
      <c r="BK286" s="13" t="str">
        <f>_xlfn.IFNA(IF(BK$3="Productivity",
INDEX('Productivity Dump'!$E$4:$AJ$500,
MATCH($A286,'Productivity Dump'!$A$4:$A$500,0),
MATCH(BK$2,'Productivity Dump'!$E$3:$AJ$3,0)
),
IF(BK$3="Attendance",
INDEX('Attendance Dump'!$E$2:$AI$400,
MATCH($A286,'Attendance Dump'!$B$2:$B$400,0),
MATCH(BK$2,'Attendance Dump'!$E$1:$AI$1,0)
),
INDEX('Active Hour''s Dump'!$D$3:$AH$337,
MATCH($C286,'Active Hour''s Dump'!$A$3:$A$337,0),
MATCH(BK$2,'Active Hour''s Dump'!$D$2:$AH$2,0)
))),"")</f>
        <v>P</v>
      </c>
      <c r="BL286" s="54">
        <f>_xlfn.IFNA(IF(BL$3="Productivity",
INDEX('Productivity Dump'!$E$4:$AJ$500,
MATCH($A286,'Productivity Dump'!$A$4:$A$500,0),
MATCH(BL$2,'Productivity Dump'!$E$3:$AJ$3,0)
),
IF(BL$3="Attendance",
INDEX('Attendance Dump'!$E$2:$AI$400,
MATCH($A286,'Attendance Dump'!$B$2:$B$400,0),
MATCH(BL$2,'Attendance Dump'!$E$1:$AI$1,0)
),
INDEX('Active Hour''s Dump'!$D$3:$AH$337,
MATCH($C286,'Active Hour''s Dump'!$A$3:$A$337,0),
MATCH(BL$2,'Active Hour''s Dump'!$D$2:$AH$2,0)
))),"")</f>
        <v>5.3333333333333304</v>
      </c>
      <c r="BM286" s="13">
        <f>_xlfn.IFNA(IF(BM$3="Productivity",
INDEX('Productivity Dump'!$E$4:$AJ$500,
MATCH($A286,'Productivity Dump'!$A$4:$A$500,0),
MATCH(BM$2,'Productivity Dump'!$E$3:$AJ$3,0)
),
IF(BM$3="Attendance",
INDEX('Attendance Dump'!$E$2:$AI$400,
MATCH($A286,'Attendance Dump'!$B$2:$B$400,0),
MATCH(BM$2,'Attendance Dump'!$E$1:$AI$1,0)
),
INDEX('Active Hour''s Dump'!$D$3:$AH$337,
MATCH($C286,'Active Hour''s Dump'!$A$3:$A$337,0),
MATCH(BM$2,'Active Hour''s Dump'!$D$2:$AH$2,0)
))),"")</f>
        <v>580.16499999999996</v>
      </c>
      <c r="BN286" s="13" t="str">
        <f>_xlfn.IFNA(IF(BN$3="Productivity",
INDEX('Productivity Dump'!$E$4:$AJ$500,
MATCH($A286,'Productivity Dump'!$A$4:$A$500,0),
MATCH(BN$2,'Productivity Dump'!$E$3:$AJ$3,0)
),
IF(BN$3="Attendance",
INDEX('Attendance Dump'!$E$2:$AI$400,
MATCH($A286,'Attendance Dump'!$B$2:$B$400,0),
MATCH(BN$2,'Attendance Dump'!$E$1:$AI$1,0)
),
INDEX('Active Hour''s Dump'!$D$3:$AH$337,
MATCH($C286,'Active Hour''s Dump'!$A$3:$A$337,0),
MATCH(BN$2,'Active Hour''s Dump'!$D$2:$AH$2,0)
))),"")</f>
        <v>PL-HL</v>
      </c>
      <c r="BO286" s="54">
        <f>_xlfn.IFNA(IF(BO$3="Productivity",
INDEX('Productivity Dump'!$E$4:$AJ$500,
MATCH($A286,'Productivity Dump'!$A$4:$A$500,0),
MATCH(BO$2,'Productivity Dump'!$E$3:$AJ$3,0)
),
IF(BO$3="Attendance",
INDEX('Attendance Dump'!$E$2:$AI$400,
MATCH($A286,'Attendance Dump'!$B$2:$B$400,0),
MATCH(BO$2,'Attendance Dump'!$E$1:$AI$1,0)
),
INDEX('Active Hour''s Dump'!$D$3:$AH$337,
MATCH($C286,'Active Hour''s Dump'!$A$3:$A$337,0),
MATCH(BO$2,'Active Hour''s Dump'!$D$2:$AH$2,0)
))),"")</f>
        <v>6.25</v>
      </c>
      <c r="BP286" s="13">
        <f>_xlfn.IFNA(IF(BP$3="Productivity",
INDEX('Productivity Dump'!$E$4:$AJ$500,
MATCH($A286,'Productivity Dump'!$A$4:$A$500,0),
MATCH(BP$2,'Productivity Dump'!$E$3:$AJ$3,0)
),
IF(BP$3="Attendance",
INDEX('Attendance Dump'!$E$2:$AI$400,
MATCH($A286,'Attendance Dump'!$B$2:$B$400,0),
MATCH(BP$2,'Attendance Dump'!$E$1:$AI$1,0)
),
INDEX('Active Hour''s Dump'!$D$3:$AH$337,
MATCH($C286,'Active Hour''s Dump'!$A$3:$A$337,0),
MATCH(BP$2,'Active Hour''s Dump'!$D$2:$AH$2,0)
))),"")</f>
        <v>853.70400000000006</v>
      </c>
      <c r="BQ286" s="13" t="str">
        <f>_xlfn.IFNA(IF(BQ$3="Productivity",
INDEX('Productivity Dump'!$E$4:$AJ$500,
MATCH($A286,'Productivity Dump'!$A$4:$A$500,0),
MATCH(BQ$2,'Productivity Dump'!$E$3:$AJ$3,0)
),
IF(BQ$3="Attendance",
INDEX('Attendance Dump'!$E$2:$AI$400,
MATCH($A286,'Attendance Dump'!$B$2:$B$400,0),
MATCH(BQ$2,'Attendance Dump'!$E$1:$AI$1,0)
),
INDEX('Active Hour''s Dump'!$D$3:$AH$337,
MATCH($C286,'Active Hour''s Dump'!$A$3:$A$337,0),
MATCH(BQ$2,'Active Hour''s Dump'!$D$2:$AH$2,0)
))),"")</f>
        <v>P</v>
      </c>
      <c r="BR286" s="54">
        <f>_xlfn.IFNA(IF(BR$3="Productivity",
INDEX('Productivity Dump'!$E$4:$AJ$500,
MATCH($A286,'Productivity Dump'!$A$4:$A$500,0),
MATCH(BR$2,'Productivity Dump'!$E$3:$AJ$3,0)
),
IF(BR$3="Attendance",
INDEX('Attendance Dump'!$E$2:$AI$400,
MATCH($A286,'Attendance Dump'!$B$2:$B$400,0),
MATCH(BR$2,'Attendance Dump'!$E$1:$AI$1,0)
),
INDEX('Active Hour''s Dump'!$D$3:$AH$337,
MATCH($C286,'Active Hour''s Dump'!$A$3:$A$337,0),
MATCH(BR$2,'Active Hour''s Dump'!$D$2:$AH$2,0)
))),"")</f>
        <v>10.3333333333333</v>
      </c>
      <c r="BS286" s="13">
        <f>_xlfn.IFNA(IF(BS$3="Productivity",
INDEX('Productivity Dump'!$E$4:$AJ$500,
MATCH($A286,'Productivity Dump'!$A$4:$A$500,0),
MATCH(BS$2,'Productivity Dump'!$E$3:$AJ$3,0)
),
IF(BS$3="Attendance",
INDEX('Attendance Dump'!$E$2:$AI$400,
MATCH($A286,'Attendance Dump'!$B$2:$B$400,0),
MATCH(BS$2,'Attendance Dump'!$E$1:$AI$1,0)
),
INDEX('Active Hour''s Dump'!$D$3:$AH$337,
MATCH($C286,'Active Hour''s Dump'!$A$3:$A$337,0),
MATCH(BS$2,'Active Hour''s Dump'!$D$2:$AH$2,0)
))),"")</f>
        <v>358.78400000000005</v>
      </c>
      <c r="BT286" s="13" t="str">
        <f>_xlfn.IFNA(IF(BT$3="Productivity",
INDEX('Productivity Dump'!$E$4:$AJ$500,
MATCH($A286,'Productivity Dump'!$A$4:$A$500,0),
MATCH(BT$2,'Productivity Dump'!$E$3:$AJ$3,0)
),
IF(BT$3="Attendance",
INDEX('Attendance Dump'!$E$2:$AI$400,
MATCH($A286,'Attendance Dump'!$B$2:$B$400,0),
MATCH(BT$2,'Attendance Dump'!$E$1:$AI$1,0)
),
INDEX('Active Hour''s Dump'!$D$3:$AH$337,
MATCH($C286,'Active Hour''s Dump'!$A$3:$A$337,0),
MATCH(BT$2,'Active Hour''s Dump'!$D$2:$AH$2,0)
))),"")</f>
        <v>H(P)</v>
      </c>
      <c r="BU286" s="54">
        <f>_xlfn.IFNA(IF(BU$3="Productivity",
INDEX('Productivity Dump'!$E$4:$AJ$500,
MATCH($A286,'Productivity Dump'!$A$4:$A$500,0),
MATCH(BU$2,'Productivity Dump'!$E$3:$AJ$3,0)
),
IF(BU$3="Attendance",
INDEX('Attendance Dump'!$E$2:$AI$400,
MATCH($A286,'Attendance Dump'!$B$2:$B$400,0),
MATCH(BU$2,'Attendance Dump'!$E$1:$AI$1,0)
),
INDEX('Active Hour''s Dump'!$D$3:$AH$337,
MATCH($C286,'Active Hour''s Dump'!$A$3:$A$337,0),
MATCH(BU$2,'Active Hour''s Dump'!$D$2:$AH$2,0)
))),"")</f>
        <v>3.75</v>
      </c>
      <c r="BV286" s="13">
        <f>_xlfn.IFNA(IF(BV$3="Productivity",
INDEX('Productivity Dump'!$E$4:$AJ$500,
MATCH($A286,'Productivity Dump'!$A$4:$A$500,0),
MATCH(BV$2,'Productivity Dump'!$E$3:$AJ$3,0)
),
IF(BV$3="Attendance",
INDEX('Attendance Dump'!$E$2:$AI$400,
MATCH($A286,'Attendance Dump'!$B$2:$B$400,0),
MATCH(BV$2,'Attendance Dump'!$E$1:$AI$1,0)
),
INDEX('Active Hour''s Dump'!$D$3:$AH$337,
MATCH($C286,'Active Hour''s Dump'!$A$3:$A$337,0),
MATCH(BV$2,'Active Hour''s Dump'!$D$2:$AH$2,0)
))),"")</f>
        <v>563.84100000000001</v>
      </c>
      <c r="BW286" s="13" t="str">
        <f>_xlfn.IFNA(IF(BW$3="Productivity",
INDEX('Productivity Dump'!$E$4:$AJ$500,
MATCH($A286,'Productivity Dump'!$A$4:$A$500,0),
MATCH(BW$2,'Productivity Dump'!$E$3:$AJ$3,0)
),
IF(BW$3="Attendance",
INDEX('Attendance Dump'!$E$2:$AI$400,
MATCH($A286,'Attendance Dump'!$B$2:$B$400,0),
MATCH(BW$2,'Attendance Dump'!$E$1:$AI$1,0)
),
INDEX('Active Hour''s Dump'!$D$3:$AH$337,
MATCH($C286,'Active Hour''s Dump'!$A$3:$A$337,0),
MATCH(BW$2,'Active Hour''s Dump'!$D$2:$AH$2,0)
))),"")</f>
        <v>PL-HL</v>
      </c>
      <c r="BX286" s="54">
        <f>_xlfn.IFNA(IF(BX$3="Productivity",
INDEX('Productivity Dump'!$E$4:$AJ$500,
MATCH($A286,'Productivity Dump'!$A$4:$A$500,0),
MATCH(BX$2,'Productivity Dump'!$E$3:$AJ$3,0)
),
IF(BX$3="Attendance",
INDEX('Attendance Dump'!$E$2:$AI$400,
MATCH($A286,'Attendance Dump'!$B$2:$B$400,0),
MATCH(BX$2,'Attendance Dump'!$E$1:$AI$1,0)
),
INDEX('Active Hour''s Dump'!$D$3:$AH$337,
MATCH($C286,'Active Hour''s Dump'!$A$3:$A$337,0),
MATCH(BX$2,'Active Hour''s Dump'!$D$2:$AH$2,0)
))),"")</f>
        <v>7.6666666666666696</v>
      </c>
      <c r="BY286" s="13">
        <f>_xlfn.IFNA(IF(BY$3="Productivity",
INDEX('Productivity Dump'!$E$4:$AJ$500,
MATCH($A286,'Productivity Dump'!$A$4:$A$500,0),
MATCH(BY$2,'Productivity Dump'!$E$3:$AJ$3,0)
),
IF(BY$3="Attendance",
INDEX('Attendance Dump'!$E$2:$AI$400,
MATCH($A286,'Attendance Dump'!$B$2:$B$400,0),
MATCH(BY$2,'Attendance Dump'!$E$1:$AI$1,0)
),
INDEX('Active Hour''s Dump'!$D$3:$AH$337,
MATCH($C286,'Active Hour''s Dump'!$A$3:$A$337,0),
MATCH(BY$2,'Active Hour''s Dump'!$D$2:$AH$2,0)
))),"")</f>
        <v>151.53900000000002</v>
      </c>
      <c r="BZ286" s="13" t="str">
        <f>_xlfn.IFNA(IF(BZ$3="Productivity",
INDEX('Productivity Dump'!$E$4:$AJ$500,
MATCH($A286,'Productivity Dump'!$A$4:$A$500,0),
MATCH(BZ$2,'Productivity Dump'!$E$3:$AJ$3,0)
),
IF(BZ$3="Attendance",
INDEX('Attendance Dump'!$E$2:$AI$400,
MATCH($A286,'Attendance Dump'!$B$2:$B$400,0),
MATCH(BZ$2,'Attendance Dump'!$E$1:$AI$1,0)
),
INDEX('Active Hour''s Dump'!$D$3:$AH$337,
MATCH($C286,'Active Hour''s Dump'!$A$3:$A$337,0),
MATCH(BZ$2,'Active Hour''s Dump'!$D$2:$AH$2,0)
))),"")</f>
        <v>PM</v>
      </c>
      <c r="CA286" s="54">
        <f>_xlfn.IFNA(IF(CA$3="Productivity",
INDEX('Productivity Dump'!$E$4:$AJ$500,
MATCH($A286,'Productivity Dump'!$A$4:$A$500,0),
MATCH(CA$2,'Productivity Dump'!$E$3:$AJ$3,0)
),
IF(CA$3="Attendance",
INDEX('Attendance Dump'!$E$2:$AI$400,
MATCH($A286,'Attendance Dump'!$B$2:$B$400,0),
MATCH(CA$2,'Attendance Dump'!$E$1:$AI$1,0)
),
INDEX('Active Hour''s Dump'!$D$3:$AH$337,
MATCH($C286,'Active Hour''s Dump'!$A$3:$A$337,0),
MATCH(CA$2,'Active Hour''s Dump'!$D$2:$AH$2,0)
))),"")</f>
        <v>2.0833333333333299</v>
      </c>
      <c r="CB286" s="13">
        <f>_xlfn.IFNA(IF(CB$3="Productivity",
INDEX('Productivity Dump'!$E$4:$AJ$500,
MATCH($A286,'Productivity Dump'!$A$4:$A$500,0),
MATCH(CB$2,'Productivity Dump'!$E$3:$AJ$3,0)
),
IF(CB$3="Attendance",
INDEX('Attendance Dump'!$E$2:$AI$400,
MATCH($A286,'Attendance Dump'!$B$2:$B$400,0),
MATCH(CB$2,'Attendance Dump'!$E$1:$AI$1,0)
),
INDEX('Active Hour''s Dump'!$D$3:$AH$337,
MATCH($C286,'Active Hour''s Dump'!$A$3:$A$337,0),
MATCH(CB$2,'Active Hour''s Dump'!$D$2:$AH$2,0)
))),"")</f>
        <v>0</v>
      </c>
      <c r="CC286" s="13" t="str">
        <f>_xlfn.IFNA(IF(CC$3="Productivity",
INDEX('Productivity Dump'!$E$4:$AJ$500,
MATCH($A286,'Productivity Dump'!$A$4:$A$500,0),
MATCH(CC$2,'Productivity Dump'!$E$3:$AJ$3,0)
),
IF(CC$3="Attendance",
INDEX('Attendance Dump'!$E$2:$AI$400,
MATCH($A286,'Attendance Dump'!$B$2:$B$400,0),
MATCH(CC$2,'Attendance Dump'!$E$1:$AI$1,0)
),
INDEX('Active Hour''s Dump'!$D$3:$AH$337,
MATCH($C286,'Active Hour''s Dump'!$A$3:$A$337,0),
MATCH(CC$2,'Active Hour''s Dump'!$D$2:$AH$2,0)
))),"")</f>
        <v>WO</v>
      </c>
      <c r="CD286" s="54">
        <f>_xlfn.IFNA(IF(CD$3="Productivity",
INDEX('Productivity Dump'!$E$4:$AJ$500,
MATCH($A286,'Productivity Dump'!$A$4:$A$500,0),
MATCH(CD$2,'Productivity Dump'!$E$3:$AJ$3,0)
),
IF(CD$3="Attendance",
INDEX('Attendance Dump'!$E$2:$AI$400,
MATCH($A286,'Attendance Dump'!$B$2:$B$400,0),
MATCH(CD$2,'Attendance Dump'!$E$1:$AI$1,0)
),
INDEX('Active Hour''s Dump'!$D$3:$AH$337,
MATCH($C286,'Active Hour''s Dump'!$A$3:$A$337,0),
MATCH(CD$2,'Active Hour''s Dump'!$D$2:$AH$2,0)
))),"")</f>
        <v>0</v>
      </c>
      <c r="CE286" s="13">
        <f>_xlfn.IFNA(IF(CE$3="Productivity",
INDEX('Productivity Dump'!$E$4:$AJ$500,
MATCH($A286,'Productivity Dump'!$A$4:$A$500,0),
MATCH(CE$2,'Productivity Dump'!$E$3:$AJ$3,0)
),
IF(CE$3="Attendance",
INDEX('Attendance Dump'!$E$2:$AI$400,
MATCH($A286,'Attendance Dump'!$B$2:$B$400,0),
MATCH(CE$2,'Attendance Dump'!$E$1:$AI$1,0)
),
INDEX('Active Hour''s Dump'!$D$3:$AH$337,
MATCH($C286,'Active Hour''s Dump'!$A$3:$A$337,0),
MATCH(CE$2,'Active Hour''s Dump'!$D$2:$AH$2,0)
))),"")</f>
        <v>415.60899999999998</v>
      </c>
      <c r="CF286" s="13" t="str">
        <f>_xlfn.IFNA(IF(CF$3="Productivity",
INDEX('Productivity Dump'!$E$4:$AJ$500,
MATCH($A286,'Productivity Dump'!$A$4:$A$500,0),
MATCH(CF$2,'Productivity Dump'!$E$3:$AJ$3,0)
),
IF(CF$3="Attendance",
INDEX('Attendance Dump'!$E$2:$AI$400,
MATCH($A286,'Attendance Dump'!$B$2:$B$400,0),
MATCH(CF$2,'Attendance Dump'!$E$1:$AI$1,0)
),
INDEX('Active Hour''s Dump'!$D$3:$AH$337,
MATCH($C286,'Active Hour''s Dump'!$A$3:$A$337,0),
MATCH(CF$2,'Active Hour''s Dump'!$D$2:$AH$2,0)
))),"")</f>
        <v>P</v>
      </c>
      <c r="CG286" s="54">
        <f>_xlfn.IFNA(IF(CG$3="Productivity",
INDEX('Productivity Dump'!$E$4:$AJ$500,
MATCH($A286,'Productivity Dump'!$A$4:$A$500,0),
MATCH(CG$2,'Productivity Dump'!$E$3:$AJ$3,0)
),
IF(CG$3="Attendance",
INDEX('Attendance Dump'!$E$2:$AI$400,
MATCH($A286,'Attendance Dump'!$B$2:$B$400,0),
MATCH(CG$2,'Attendance Dump'!$E$1:$AI$1,0)
),
INDEX('Active Hour''s Dump'!$D$3:$AH$337,
MATCH($C286,'Active Hour''s Dump'!$A$3:$A$337,0),
MATCH(CG$2,'Active Hour''s Dump'!$D$2:$AH$2,0)
))),"")</f>
        <v>4.5</v>
      </c>
      <c r="CH286" s="13">
        <f>_xlfn.IFNA(IF(CH$3="Productivity",
INDEX('Productivity Dump'!$E$4:$AJ$500,
MATCH($A286,'Productivity Dump'!$A$4:$A$500,0),
MATCH(CH$2,'Productivity Dump'!$E$3:$AJ$3,0)
),
IF(CH$3="Attendance",
INDEX('Attendance Dump'!$E$2:$AI$400,
MATCH($A286,'Attendance Dump'!$B$2:$B$400,0),
MATCH(CH$2,'Attendance Dump'!$E$1:$AI$1,0)
),
INDEX('Active Hour''s Dump'!$D$3:$AH$337,
MATCH($C286,'Active Hour''s Dump'!$A$3:$A$337,0),
MATCH(CH$2,'Active Hour''s Dump'!$D$2:$AH$2,0)
))),"")</f>
        <v>0</v>
      </c>
      <c r="CI286" s="13" t="str">
        <f>_xlfn.IFNA(IF(CI$3="Productivity",
INDEX('Productivity Dump'!$E$4:$AJ$500,
MATCH($A286,'Productivity Dump'!$A$4:$A$500,0),
MATCH(CI$2,'Productivity Dump'!$E$3:$AJ$3,0)
),
IF(CI$3="Attendance",
INDEX('Attendance Dump'!$E$2:$AI$400,
MATCH($A286,'Attendance Dump'!$B$2:$B$400,0),
MATCH(CI$2,'Attendance Dump'!$E$1:$AI$1,0)
),
INDEX('Active Hour''s Dump'!$D$3:$AH$337,
MATCH($C286,'Active Hour''s Dump'!$A$3:$A$337,0),
MATCH(CI$2,'Active Hour''s Dump'!$D$2:$AH$2,0)
))),"")</f>
        <v>BL</v>
      </c>
      <c r="CJ286" s="54">
        <f>_xlfn.IFNA(IF(CJ$3="Productivity",
INDEX('Productivity Dump'!$E$4:$AJ$500,
MATCH($A286,'Productivity Dump'!$A$4:$A$500,0),
MATCH(CJ$2,'Productivity Dump'!$E$3:$AJ$3,0)
),
IF(CJ$3="Attendance",
INDEX('Attendance Dump'!$E$2:$AI$400,
MATCH($A286,'Attendance Dump'!$B$2:$B$400,0),
MATCH(CJ$2,'Attendance Dump'!$E$1:$AI$1,0)
),
INDEX('Active Hour''s Dump'!$D$3:$AH$337,
MATCH($C286,'Active Hour''s Dump'!$A$3:$A$337,0),
MATCH(CJ$2,'Active Hour''s Dump'!$D$2:$AH$2,0)
))),"")</f>
        <v>0</v>
      </c>
      <c r="CK286" s="13">
        <f>_xlfn.IFNA(IF(CK$3="Productivity",
INDEX('Productivity Dump'!$E$4:$AJ$500,
MATCH($A286,'Productivity Dump'!$A$4:$A$500,0),
MATCH(CK$2,'Productivity Dump'!$E$3:$AJ$3,0)
),
IF(CK$3="Attendance",
INDEX('Attendance Dump'!$E$2:$AI$400,
MATCH($A286,'Attendance Dump'!$B$2:$B$400,0),
MATCH(CK$2,'Attendance Dump'!$E$1:$AI$1,0)
),
INDEX('Active Hour''s Dump'!$D$3:$AH$337,
MATCH($C286,'Active Hour''s Dump'!$A$3:$A$337,0),
MATCH(CK$2,'Active Hour''s Dump'!$D$2:$AH$2,0)
))),"")</f>
        <v>714.44299999999998</v>
      </c>
      <c r="CL286" s="13" t="str">
        <f>_xlfn.IFNA(IF(CL$3="Productivity",
INDEX('Productivity Dump'!$E$4:$AJ$500,
MATCH($A286,'Productivity Dump'!$A$4:$A$500,0),
MATCH(CL$2,'Productivity Dump'!$E$3:$AJ$3,0)
),
IF(CL$3="Attendance",
INDEX('Attendance Dump'!$E$2:$AI$400,
MATCH($A286,'Attendance Dump'!$B$2:$B$400,0),
MATCH(CL$2,'Attendance Dump'!$E$1:$AI$1,0)
),
INDEX('Active Hour''s Dump'!$D$3:$AH$337,
MATCH($C286,'Active Hour''s Dump'!$A$3:$A$337,0),
MATCH(CL$2,'Active Hour''s Dump'!$D$2:$AH$2,0)
))),"")</f>
        <v>P</v>
      </c>
      <c r="CM286" s="54">
        <f>_xlfn.IFNA(IF(CM$3="Productivity",
INDEX('Productivity Dump'!$E$4:$AJ$500,
MATCH($A286,'Productivity Dump'!$A$4:$A$500,0),
MATCH(CM$2,'Productivity Dump'!$E$3:$AJ$3,0)
),
IF(CM$3="Attendance",
INDEX('Attendance Dump'!$E$2:$AI$400,
MATCH($A286,'Attendance Dump'!$B$2:$B$400,0),
MATCH(CM$2,'Attendance Dump'!$E$1:$AI$1,0)
),
INDEX('Active Hour''s Dump'!$D$3:$AH$337,
MATCH($C286,'Active Hour''s Dump'!$A$3:$A$337,0),
MATCH(CM$2,'Active Hour''s Dump'!$D$2:$AH$2,0)
))),"")</f>
        <v>8.9166666666666696</v>
      </c>
      <c r="CN286" s="13">
        <f>_xlfn.IFNA(IF(CN$3="Productivity",
INDEX('Productivity Dump'!$E$4:$AJ$500,
MATCH($A286,'Productivity Dump'!$A$4:$A$500,0),
MATCH(CN$2,'Productivity Dump'!$E$3:$AJ$3,0)
),
IF(CN$3="Attendance",
INDEX('Attendance Dump'!$E$2:$AI$400,
MATCH($A286,'Attendance Dump'!$B$2:$B$400,0),
MATCH(CN$2,'Attendance Dump'!$E$1:$AI$1,0)
),
INDEX('Active Hour''s Dump'!$D$3:$AH$337,
MATCH($C286,'Active Hour''s Dump'!$A$3:$A$337,0),
MATCH(CN$2,'Active Hour''s Dump'!$D$2:$AH$2,0)
))),"")</f>
        <v>0</v>
      </c>
      <c r="CO286" s="13">
        <f>_xlfn.IFNA(IF(CO$3="Productivity",
INDEX('Productivity Dump'!$E$4:$AJ$500,
MATCH($A286,'Productivity Dump'!$A$4:$A$500,0),
MATCH(CO$2,'Productivity Dump'!$E$3:$AJ$3,0)
),
IF(CO$3="Attendance",
INDEX('Attendance Dump'!$E$2:$AI$400,
MATCH($A286,'Attendance Dump'!$B$2:$B$400,0),
MATCH(CO$2,'Attendance Dump'!$E$1:$AI$1,0)
),
INDEX('Active Hour''s Dump'!$D$3:$AH$337,
MATCH($C286,'Active Hour''s Dump'!$A$3:$A$337,0),
MATCH(CO$2,'Active Hour''s Dump'!$D$2:$AH$2,0)
))),"")</f>
        <v>0</v>
      </c>
      <c r="CP286" s="54">
        <f>_xlfn.IFNA(IF(CP$3="Productivity",
INDEX('Productivity Dump'!$E$4:$AJ$500,
MATCH($A286,'Productivity Dump'!$A$4:$A$500,0),
MATCH(CP$2,'Productivity Dump'!$E$3:$AJ$3,0)
),
IF(CP$3="Attendance",
INDEX('Attendance Dump'!$E$2:$AI$400,
MATCH($A286,'Attendance Dump'!$B$2:$B$400,0),
MATCH(CP$2,'Attendance Dump'!$E$1:$AI$1,0)
),
INDEX('Active Hour''s Dump'!$D$3:$AH$337,
MATCH($C286,'Active Hour''s Dump'!$A$3:$A$337,0),
MATCH(CP$2,'Active Hour''s Dump'!$D$2:$AH$2,0)
))),"")</f>
        <v>0</v>
      </c>
      <c r="CQ286" s="13">
        <f>_xlfn.IFNA(IF(CQ$3="Productivity",
INDEX('Productivity Dump'!$E$4:$AJ$500,
MATCH($A286,'Productivity Dump'!$A$4:$A$500,0),
MATCH(CQ$2,'Productivity Dump'!$E$3:$AJ$3,0)
),
IF(CQ$3="Attendance",
INDEX('Attendance Dump'!$E$2:$AI$400,
MATCH($A286,'Attendance Dump'!$B$2:$B$400,0),
MATCH(CQ$2,'Attendance Dump'!$E$1:$AI$1,0)
),
INDEX('Active Hour''s Dump'!$D$3:$AH$337,
MATCH($C286,'Active Hour''s Dump'!$A$3:$A$337,0),
MATCH(CQ$2,'Active Hour''s Dump'!$D$2:$AH$2,0)
))),"")</f>
        <v>0</v>
      </c>
      <c r="CR286" s="13">
        <f>_xlfn.IFNA(IF(CR$3="Productivity",
INDEX('Productivity Dump'!$E$4:$AJ$500,
MATCH($A286,'Productivity Dump'!$A$4:$A$500,0),
MATCH(CR$2,'Productivity Dump'!$E$3:$AJ$3,0)
),
IF(CR$3="Attendance",
INDEX('Attendance Dump'!$E$2:$AI$400,
MATCH($A286,'Attendance Dump'!$B$2:$B$400,0),
MATCH(CR$2,'Attendance Dump'!$E$1:$AI$1,0)
),
INDEX('Active Hour''s Dump'!$D$3:$AH$337,
MATCH($C286,'Active Hour''s Dump'!$A$3:$A$337,0),
MATCH(CR$2,'Active Hour''s Dump'!$D$2:$AH$2,0)
))),"")</f>
        <v>0</v>
      </c>
      <c r="CS286" s="54">
        <f>_xlfn.IFNA(IF(CS$3="Productivity",
INDEX('Productivity Dump'!$E$4:$AJ$500,
MATCH($A286,'Productivity Dump'!$A$4:$A$500,0),
MATCH(CS$2,'Productivity Dump'!$E$3:$AJ$3,0)
),
IF(CS$3="Attendance",
INDEX('Attendance Dump'!$E$2:$AI$400,
MATCH($A286,'Attendance Dump'!$B$2:$B$400,0),
MATCH(CS$2,'Attendance Dump'!$E$1:$AI$1,0)
),
INDEX('Active Hour''s Dump'!$D$3:$AH$337,
MATCH($C286,'Active Hour''s Dump'!$A$3:$A$337,0),
MATCH(CS$2,'Active Hour''s Dump'!$D$2:$AH$2,0)
))),"")</f>
        <v>0</v>
      </c>
      <c r="CT286" s="13">
        <f>_xlfn.IFNA(IF(CT$3="Productivity",
INDEX('Productivity Dump'!$E$4:$AJ$500,
MATCH($A286,'Productivity Dump'!$A$4:$A$500,0),
MATCH(CT$2,'Productivity Dump'!$E$3:$AJ$3,0)
),
IF(CT$3="Attendance",
INDEX('Attendance Dump'!$E$2:$AI$400,
MATCH($A286,'Attendance Dump'!$B$2:$B$400,0),
MATCH(CT$2,'Attendance Dump'!$E$1:$AI$1,0)
),
INDEX('Active Hour''s Dump'!$D$3:$AH$337,
MATCH($C286,'Active Hour''s Dump'!$A$3:$A$337,0),
MATCH(CT$2,'Active Hour''s Dump'!$D$2:$AH$2,0)
))),"")</f>
        <v>0</v>
      </c>
      <c r="CU286" s="13">
        <f>_xlfn.IFNA(IF(CU$3="Productivity",
INDEX('Productivity Dump'!$E$4:$AJ$500,
MATCH($A286,'Productivity Dump'!$A$4:$A$500,0),
MATCH(CU$2,'Productivity Dump'!$E$3:$AJ$3,0)
),
IF(CU$3="Attendance",
INDEX('Attendance Dump'!$E$2:$AI$400,
MATCH($A286,'Attendance Dump'!$B$2:$B$400,0),
MATCH(CU$2,'Attendance Dump'!$E$1:$AI$1,0)
),
INDEX('Active Hour''s Dump'!$D$3:$AH$337,
MATCH($C286,'Active Hour''s Dump'!$A$3:$A$337,0),
MATCH(CU$2,'Active Hour''s Dump'!$D$2:$AH$2,0)
))),"")</f>
        <v>0</v>
      </c>
      <c r="CV286" s="54">
        <f>_xlfn.IFNA(IF(CV$3="Productivity",
INDEX('Productivity Dump'!$E$4:$AJ$500,
MATCH($A286,'Productivity Dump'!$A$4:$A$500,0),
MATCH(CV$2,'Productivity Dump'!$E$3:$AJ$3,0)
),
IF(CV$3="Attendance",
INDEX('Attendance Dump'!$E$2:$AI$400,
MATCH($A286,'Attendance Dump'!$B$2:$B$400,0),
MATCH(CV$2,'Attendance Dump'!$E$1:$AI$1,0)
),
INDEX('Active Hour''s Dump'!$D$3:$AH$337,
MATCH($C286,'Active Hour''s Dump'!$A$3:$A$337,0),
MATCH(CV$2,'Active Hour''s Dump'!$D$2:$AH$2,0)
))),"")</f>
        <v>0</v>
      </c>
      <c r="CW286" s="13"/>
      <c r="CX286" s="13"/>
      <c r="CY286" s="54"/>
      <c r="DA286" s="57">
        <f t="shared" si="97"/>
        <v>173.8333333333334</v>
      </c>
      <c r="DB286" s="35">
        <f t="shared" si="100"/>
        <v>15065.916999999999</v>
      </c>
      <c r="DC286" s="35">
        <f t="shared" si="95"/>
        <v>3534.0830000000005</v>
      </c>
      <c r="DD286" s="35">
        <f t="shared" ca="1" si="96"/>
        <v>0</v>
      </c>
      <c r="DF286" s="32" cm="1">
        <f t="array" ref="DF286">SUMPRODUCT(
    (MOD(COLUMN(H286:CV286) - COLUMN(H286), 3) = 0) *
    (H286:CV286 = 0) *
    (I286:CW286 = "P") *
    (COUNTIF(UKHoliday, H$2:CV$2) = 0)
)</f>
        <v>0</v>
      </c>
      <c r="DG286" s="33" cm="1">
        <f t="array" ref="DG286">SUMPRODUCT(
  (MOD(COLUMN(H286:CV286) - COLUMN(H286), 3) = 0) *
  (H286:CV286 &gt; 0) *
  (H286:CV286 &lt; 0.5 * IF(((WEEKDAY(H$2:CV$2, 2) = 1) + (WEEKDAY(H$2:CV$2, 2) = 6)), G286, F286)) *
  (I286:CW286 = "P") *
  (COUNTIF(UKHoliday, H$2:CV$2) = 0)
)</f>
        <v>0</v>
      </c>
      <c r="DH286" s="33" cm="1">
        <f t="array" ref="DH286">SUMPRODUCT(
  (MOD(COLUMN(H286:CV286) - COLUMN(H286), 3) = 0) *
  (H286:CV286 &gt; 0.5 * IF(((WEEKDAY(H$2:CV$2, 2) = 1) + (WEEKDAY(H$2:CV$2, 2) = 6)), $G286, $F286)) *
  (H286:CV286 &lt; 0.8 * IF(((WEEKDAY(H$2:CV$2, 2) = 1) + (WEEKDAY(H$2:CV$2, 2) = 6)), $G286, $F286)) *
  (I286:CW286 = "P") *
  (COUNTIF(UKHoliday, H$2:CV$2) = 0)
)</f>
        <v>3</v>
      </c>
      <c r="DI286" s="33" cm="1">
        <f t="array" ref="DI286">SUMPRODUCT(
  (MOD(COLUMN(H286:CV286) - COLUMN(H286), 3) = 0) *
  (H286:CV286 &gt; 0.8 * IF(((WEEKDAY(H$2:CV$2, 2) = 1) + (WEEKDAY(H$2:CV$2, 2) = 6)), $G286, $F286)) *
  (H286:CV286 &lt; 1 * IF(((WEEKDAY(H$2:CV$2, 2) = 1) + (WEEKDAY(H$2:CV$2, 2) = 6)), $G286, $F286)) *
  (I286:CW286 = "P") *
  (COUNTIF(UKHoliday, H$2:CV$2) = 0)
)</f>
        <v>14</v>
      </c>
    </row>
    <row r="287" spans="1:113" x14ac:dyDescent="0.3">
      <c r="A287" s="8" t="s">
        <v>1012</v>
      </c>
      <c r="B287" s="36" t="s">
        <v>1011</v>
      </c>
      <c r="C287" s="9" t="s">
        <v>1013</v>
      </c>
      <c r="D287" s="62" t="s">
        <v>945</v>
      </c>
      <c r="E287" s="35">
        <v>18600</v>
      </c>
      <c r="F287" s="35">
        <f t="shared" si="98"/>
        <v>930</v>
      </c>
      <c r="G287" s="35">
        <f t="shared" si="99"/>
        <v>465</v>
      </c>
      <c r="H287" s="13">
        <f>_xlfn.IFNA(IF(H$3="Productivity",
INDEX('Productivity Dump'!$E$4:$AJ$500,
MATCH($A287,'Productivity Dump'!$A$4:$A$500,0),
MATCH(H$2,'Productivity Dump'!$E$3:$AJ$3,0)
),
IF(H$3="Attendance",
INDEX('Attendance Dump'!$E$2:$AI$400,
MATCH($A287,'Attendance Dump'!$B$2:$B$400,0),
MATCH(H$2,'Attendance Dump'!$E$1:$AI$1,0)
),
INDEX('Active Hour''s Dump'!$D$3:$AH$337,
MATCH($C287,'Active Hour''s Dump'!$A$3:$A$337,0),
MATCH(H$2,'Active Hour''s Dump'!$D$2:$AH$2,0)
))),"")</f>
        <v>939.50199999999995</v>
      </c>
      <c r="I287" s="13" t="str">
        <f>_xlfn.IFNA(IF(I$3="Productivity",
INDEX('Productivity Dump'!$E$4:$AJ$500,
MATCH($A287,'Productivity Dump'!$A$4:$A$500,0),
MATCH(I$2,'Productivity Dump'!$E$3:$AJ$3,0)
),
IF(I$3="Attendance",
INDEX('Attendance Dump'!$E$2:$AI$400,
MATCH($A287,'Attendance Dump'!$B$2:$B$400,0),
MATCH(I$2,'Attendance Dump'!$E$1:$AI$1,0)
),
INDEX('Active Hour''s Dump'!$D$3:$AH$337,
MATCH($C287,'Active Hour''s Dump'!$A$3:$A$337,0),
MATCH(I$2,'Active Hour''s Dump'!$D$2:$AH$2,0)
))),"")</f>
        <v>P</v>
      </c>
      <c r="J287" s="54">
        <f>_xlfn.IFNA(IF(J$3="Productivity",
INDEX('Productivity Dump'!$E$4:$AJ$500,
MATCH($A287,'Productivity Dump'!$A$4:$A$500,0),
MATCH(J$2,'Productivity Dump'!$E$3:$AJ$3,0)
),
IF(J$3="Attendance",
INDEX('Attendance Dump'!$E$2:$AI$400,
MATCH($A287,'Attendance Dump'!$B$2:$B$400,0),
MATCH(J$2,'Attendance Dump'!$E$1:$AI$1,0)
),
INDEX('Active Hour''s Dump'!$D$3:$AH$337,
MATCH($C287,'Active Hour''s Dump'!$A$3:$A$337,0),
MATCH(J$2,'Active Hour''s Dump'!$D$2:$AH$2,0)
))),"")</f>
        <v>7.9166666666666696</v>
      </c>
      <c r="K287" s="13">
        <f>_xlfn.IFNA(IF(K$3="Productivity",
INDEX('Productivity Dump'!$E$4:$AJ$500,
MATCH($A287,'Productivity Dump'!$A$4:$A$500,0),
MATCH(K$2,'Productivity Dump'!$E$3:$AJ$3,0)
),
IF(K$3="Attendance",
INDEX('Attendance Dump'!$E$2:$AI$400,
MATCH($A287,'Attendance Dump'!$B$2:$B$400,0),
MATCH(K$2,'Attendance Dump'!$E$1:$AI$1,0)
),
INDEX('Active Hour''s Dump'!$D$3:$AH$337,
MATCH($C287,'Active Hour''s Dump'!$A$3:$A$337,0),
MATCH(K$2,'Active Hour''s Dump'!$D$2:$AH$2,0)
))),"")</f>
        <v>919.78400000000022</v>
      </c>
      <c r="L287" s="13" t="str">
        <f>_xlfn.IFNA(IF(L$3="Productivity",
INDEX('Productivity Dump'!$E$4:$AJ$500,
MATCH($A287,'Productivity Dump'!$A$4:$A$500,0),
MATCH(L$2,'Productivity Dump'!$E$3:$AJ$3,0)
),
IF(L$3="Attendance",
INDEX('Attendance Dump'!$E$2:$AI$400,
MATCH($A287,'Attendance Dump'!$B$2:$B$400,0),
MATCH(L$2,'Attendance Dump'!$E$1:$AI$1,0)
),
INDEX('Active Hour''s Dump'!$D$3:$AH$337,
MATCH($C287,'Active Hour''s Dump'!$A$3:$A$337,0),
MATCH(L$2,'Active Hour''s Dump'!$D$2:$AH$2,0)
))),"")</f>
        <v>P</v>
      </c>
      <c r="M287" s="54">
        <f>_xlfn.IFNA(IF(M$3="Productivity",
INDEX('Productivity Dump'!$E$4:$AJ$500,
MATCH($A287,'Productivity Dump'!$A$4:$A$500,0),
MATCH(M$2,'Productivity Dump'!$E$3:$AJ$3,0)
),
IF(M$3="Attendance",
INDEX('Attendance Dump'!$E$2:$AI$400,
MATCH($A287,'Attendance Dump'!$B$2:$B$400,0),
MATCH(M$2,'Attendance Dump'!$E$1:$AI$1,0)
),
INDEX('Active Hour''s Dump'!$D$3:$AH$337,
MATCH($C287,'Active Hour''s Dump'!$A$3:$A$337,0),
MATCH(M$2,'Active Hour''s Dump'!$D$2:$AH$2,0)
))),"")</f>
        <v>7.9166666666666696</v>
      </c>
      <c r="N287" s="13">
        <f>_xlfn.IFNA(IF(N$3="Productivity",
INDEX('Productivity Dump'!$E$4:$AJ$500,
MATCH($A287,'Productivity Dump'!$A$4:$A$500,0),
MATCH(N$2,'Productivity Dump'!$E$3:$AJ$3,0)
),
IF(N$3="Attendance",
INDEX('Attendance Dump'!$E$2:$AI$400,
MATCH($A287,'Attendance Dump'!$B$2:$B$400,0),
MATCH(N$2,'Attendance Dump'!$E$1:$AI$1,0)
),
INDEX('Active Hour''s Dump'!$D$3:$AH$337,
MATCH($C287,'Active Hour''s Dump'!$A$3:$A$337,0),
MATCH(N$2,'Active Hour''s Dump'!$D$2:$AH$2,0)
))),"")</f>
        <v>960.39199999999971</v>
      </c>
      <c r="O287" s="13" t="str">
        <f>_xlfn.IFNA(IF(O$3="Productivity",
INDEX('Productivity Dump'!$E$4:$AJ$500,
MATCH($A287,'Productivity Dump'!$A$4:$A$500,0),
MATCH(O$2,'Productivity Dump'!$E$3:$AJ$3,0)
),
IF(O$3="Attendance",
INDEX('Attendance Dump'!$E$2:$AI$400,
MATCH($A287,'Attendance Dump'!$B$2:$B$400,0),
MATCH(O$2,'Attendance Dump'!$E$1:$AI$1,0)
),
INDEX('Active Hour''s Dump'!$D$3:$AH$337,
MATCH($C287,'Active Hour''s Dump'!$A$3:$A$337,0),
MATCH(O$2,'Active Hour''s Dump'!$D$2:$AH$2,0)
))),"")</f>
        <v>P</v>
      </c>
      <c r="P287" s="54">
        <f>_xlfn.IFNA(IF(P$3="Productivity",
INDEX('Productivity Dump'!$E$4:$AJ$500,
MATCH($A287,'Productivity Dump'!$A$4:$A$500,0),
MATCH(P$2,'Productivity Dump'!$E$3:$AJ$3,0)
),
IF(P$3="Attendance",
INDEX('Attendance Dump'!$E$2:$AI$400,
MATCH($A287,'Attendance Dump'!$B$2:$B$400,0),
MATCH(P$2,'Attendance Dump'!$E$1:$AI$1,0)
),
INDEX('Active Hour''s Dump'!$D$3:$AH$337,
MATCH($C287,'Active Hour''s Dump'!$A$3:$A$337,0),
MATCH(P$2,'Active Hour''s Dump'!$D$2:$AH$2,0)
))),"")</f>
        <v>6.8333333333333304</v>
      </c>
      <c r="Q287" s="13">
        <f>_xlfn.IFNA(IF(Q$3="Productivity",
INDEX('Productivity Dump'!$E$4:$AJ$500,
MATCH($A287,'Productivity Dump'!$A$4:$A$500,0),
MATCH(Q$2,'Productivity Dump'!$E$3:$AJ$3,0)
),
IF(Q$3="Attendance",
INDEX('Attendance Dump'!$E$2:$AI$400,
MATCH($A287,'Attendance Dump'!$B$2:$B$400,0),
MATCH(Q$2,'Attendance Dump'!$E$1:$AI$1,0)
),
INDEX('Active Hour''s Dump'!$D$3:$AH$337,
MATCH($C287,'Active Hour''s Dump'!$A$3:$A$337,0),
MATCH(Q$2,'Active Hour''s Dump'!$D$2:$AH$2,0)
))),"")</f>
        <v>0</v>
      </c>
      <c r="R287" s="13" t="str">
        <f>_xlfn.IFNA(IF(R$3="Productivity",
INDEX('Productivity Dump'!$E$4:$AJ$500,
MATCH($A287,'Productivity Dump'!$A$4:$A$500,0),
MATCH(R$2,'Productivity Dump'!$E$3:$AJ$3,0)
),
IF(R$3="Attendance",
INDEX('Attendance Dump'!$E$2:$AI$400,
MATCH($A287,'Attendance Dump'!$B$2:$B$400,0),
MATCH(R$2,'Attendance Dump'!$E$1:$AI$1,0)
),
INDEX('Active Hour''s Dump'!$D$3:$AH$337,
MATCH($C287,'Active Hour''s Dump'!$A$3:$A$337,0),
MATCH(R$2,'Active Hour''s Dump'!$D$2:$AH$2,0)
))),"")</f>
        <v>WO</v>
      </c>
      <c r="S287" s="54">
        <f>_xlfn.IFNA(IF(S$3="Productivity",
INDEX('Productivity Dump'!$E$4:$AJ$500,
MATCH($A287,'Productivity Dump'!$A$4:$A$500,0),
MATCH(S$2,'Productivity Dump'!$E$3:$AJ$3,0)
),
IF(S$3="Attendance",
INDEX('Attendance Dump'!$E$2:$AI$400,
MATCH($A287,'Attendance Dump'!$B$2:$B$400,0),
MATCH(S$2,'Attendance Dump'!$E$1:$AI$1,0)
),
INDEX('Active Hour''s Dump'!$D$3:$AH$337,
MATCH($C287,'Active Hour''s Dump'!$A$3:$A$337,0),
MATCH(S$2,'Active Hour''s Dump'!$D$2:$AH$2,0)
))),"")</f>
        <v>0</v>
      </c>
      <c r="T287" s="13">
        <f>_xlfn.IFNA(IF(T$3="Productivity",
INDEX('Productivity Dump'!$E$4:$AJ$500,
MATCH($A287,'Productivity Dump'!$A$4:$A$500,0),
MATCH(T$2,'Productivity Dump'!$E$3:$AJ$3,0)
),
IF(T$3="Attendance",
INDEX('Attendance Dump'!$E$2:$AI$400,
MATCH($A287,'Attendance Dump'!$B$2:$B$400,0),
MATCH(T$2,'Attendance Dump'!$E$1:$AI$1,0)
),
INDEX('Active Hour''s Dump'!$D$3:$AH$337,
MATCH($C287,'Active Hour''s Dump'!$A$3:$A$337,0),
MATCH(T$2,'Active Hour''s Dump'!$D$2:$AH$2,0)
))),"")</f>
        <v>0</v>
      </c>
      <c r="U287" s="13" t="str">
        <f>_xlfn.IFNA(IF(U$3="Productivity",
INDEX('Productivity Dump'!$E$4:$AJ$500,
MATCH($A287,'Productivity Dump'!$A$4:$A$500,0),
MATCH(U$2,'Productivity Dump'!$E$3:$AJ$3,0)
),
IF(U$3="Attendance",
INDEX('Attendance Dump'!$E$2:$AI$400,
MATCH($A287,'Attendance Dump'!$B$2:$B$400,0),
MATCH(U$2,'Attendance Dump'!$E$1:$AI$1,0)
),
INDEX('Active Hour''s Dump'!$D$3:$AH$337,
MATCH($C287,'Active Hour''s Dump'!$A$3:$A$337,0),
MATCH(U$2,'Active Hour''s Dump'!$D$2:$AH$2,0)
))),"")</f>
        <v>PL</v>
      </c>
      <c r="V287" s="54">
        <f>_xlfn.IFNA(IF(V$3="Productivity",
INDEX('Productivity Dump'!$E$4:$AJ$500,
MATCH($A287,'Productivity Dump'!$A$4:$A$500,0),
MATCH(V$2,'Productivity Dump'!$E$3:$AJ$3,0)
),
IF(V$3="Attendance",
INDEX('Attendance Dump'!$E$2:$AI$400,
MATCH($A287,'Attendance Dump'!$B$2:$B$400,0),
MATCH(V$2,'Attendance Dump'!$E$1:$AI$1,0)
),
INDEX('Active Hour''s Dump'!$D$3:$AH$337,
MATCH($C287,'Active Hour''s Dump'!$A$3:$A$337,0),
MATCH(V$2,'Active Hour''s Dump'!$D$2:$AH$2,0)
))),"")</f>
        <v>0</v>
      </c>
      <c r="W287" s="13">
        <f>_xlfn.IFNA(IF(W$3="Productivity",
INDEX('Productivity Dump'!$E$4:$AJ$500,
MATCH($A287,'Productivity Dump'!$A$4:$A$500,0),
MATCH(W$2,'Productivity Dump'!$E$3:$AJ$3,0)
),
IF(W$3="Attendance",
INDEX('Attendance Dump'!$E$2:$AI$400,
MATCH($A287,'Attendance Dump'!$B$2:$B$400,0),
MATCH(W$2,'Attendance Dump'!$E$1:$AI$1,0)
),
INDEX('Active Hour''s Dump'!$D$3:$AH$337,
MATCH($C287,'Active Hour''s Dump'!$A$3:$A$337,0),
MATCH(W$2,'Active Hour''s Dump'!$D$2:$AH$2,0)
))),"")</f>
        <v>962.91200000000015</v>
      </c>
      <c r="X287" s="13" t="str">
        <f>_xlfn.IFNA(IF(X$3="Productivity",
INDEX('Productivity Dump'!$E$4:$AJ$500,
MATCH($A287,'Productivity Dump'!$A$4:$A$500,0),
MATCH(X$2,'Productivity Dump'!$E$3:$AJ$3,0)
),
IF(X$3="Attendance",
INDEX('Attendance Dump'!$E$2:$AI$400,
MATCH($A287,'Attendance Dump'!$B$2:$B$400,0),
MATCH(X$2,'Attendance Dump'!$E$1:$AI$1,0)
),
INDEX('Active Hour''s Dump'!$D$3:$AH$337,
MATCH($C287,'Active Hour''s Dump'!$A$3:$A$337,0),
MATCH(X$2,'Active Hour''s Dump'!$D$2:$AH$2,0)
))),"")</f>
        <v>P</v>
      </c>
      <c r="Y287" s="54">
        <f>_xlfn.IFNA(IF(Y$3="Productivity",
INDEX('Productivity Dump'!$E$4:$AJ$500,
MATCH($A287,'Productivity Dump'!$A$4:$A$500,0),
MATCH(Y$2,'Productivity Dump'!$E$3:$AJ$3,0)
),
IF(Y$3="Attendance",
INDEX('Attendance Dump'!$E$2:$AI$400,
MATCH($A287,'Attendance Dump'!$B$2:$B$400,0),
MATCH(Y$2,'Attendance Dump'!$E$1:$AI$1,0)
),
INDEX('Active Hour''s Dump'!$D$3:$AH$337,
MATCH($C287,'Active Hour''s Dump'!$A$3:$A$337,0),
MATCH(Y$2,'Active Hour''s Dump'!$D$2:$AH$2,0)
))),"")</f>
        <v>6.75</v>
      </c>
      <c r="Z287" s="13">
        <f>_xlfn.IFNA(IF(Z$3="Productivity",
INDEX('Productivity Dump'!$E$4:$AJ$500,
MATCH($A287,'Productivity Dump'!$A$4:$A$500,0),
MATCH(Z$2,'Productivity Dump'!$E$3:$AJ$3,0)
),
IF(Z$3="Attendance",
INDEX('Attendance Dump'!$E$2:$AI$400,
MATCH($A287,'Attendance Dump'!$B$2:$B$400,0),
MATCH(Z$2,'Attendance Dump'!$E$1:$AI$1,0)
),
INDEX('Active Hour''s Dump'!$D$3:$AH$337,
MATCH($C287,'Active Hour''s Dump'!$A$3:$A$337,0),
MATCH(Z$2,'Active Hour''s Dump'!$D$2:$AH$2,0)
))),"")</f>
        <v>945.19199999999978</v>
      </c>
      <c r="AA287" s="13" t="str">
        <f>_xlfn.IFNA(IF(AA$3="Productivity",
INDEX('Productivity Dump'!$E$4:$AJ$500,
MATCH($A287,'Productivity Dump'!$A$4:$A$500,0),
MATCH(AA$2,'Productivity Dump'!$E$3:$AJ$3,0)
),
IF(AA$3="Attendance",
INDEX('Attendance Dump'!$E$2:$AI$400,
MATCH($A287,'Attendance Dump'!$B$2:$B$400,0),
MATCH(AA$2,'Attendance Dump'!$E$1:$AI$1,0)
),
INDEX('Active Hour''s Dump'!$D$3:$AH$337,
MATCH($C287,'Active Hour''s Dump'!$A$3:$A$337,0),
MATCH(AA$2,'Active Hour''s Dump'!$D$2:$AH$2,0)
))),"")</f>
        <v>P</v>
      </c>
      <c r="AB287" s="54">
        <f>_xlfn.IFNA(IF(AB$3="Productivity",
INDEX('Productivity Dump'!$E$4:$AJ$500,
MATCH($A287,'Productivity Dump'!$A$4:$A$500,0),
MATCH(AB$2,'Productivity Dump'!$E$3:$AJ$3,0)
),
IF(AB$3="Attendance",
INDEX('Attendance Dump'!$E$2:$AI$400,
MATCH($A287,'Attendance Dump'!$B$2:$B$400,0),
MATCH(AB$2,'Attendance Dump'!$E$1:$AI$1,0)
),
INDEX('Active Hour''s Dump'!$D$3:$AH$337,
MATCH($C287,'Active Hour''s Dump'!$A$3:$A$337,0),
MATCH(AB$2,'Active Hour''s Dump'!$D$2:$AH$2,0)
))),"")</f>
        <v>7.8333333333333304</v>
      </c>
      <c r="AC287" s="13">
        <f>_xlfn.IFNA(IF(AC$3="Productivity",
INDEX('Productivity Dump'!$E$4:$AJ$500,
MATCH($A287,'Productivity Dump'!$A$4:$A$500,0),
MATCH(AC$2,'Productivity Dump'!$E$3:$AJ$3,0)
),
IF(AC$3="Attendance",
INDEX('Attendance Dump'!$E$2:$AI$400,
MATCH($A287,'Attendance Dump'!$B$2:$B$400,0),
MATCH(AC$2,'Attendance Dump'!$E$1:$AI$1,0)
),
INDEX('Active Hour''s Dump'!$D$3:$AH$337,
MATCH($C287,'Active Hour''s Dump'!$A$3:$A$337,0),
MATCH(AC$2,'Active Hour''s Dump'!$D$2:$AH$2,0)
))),"")</f>
        <v>951.51199999999994</v>
      </c>
      <c r="AD287" s="13" t="str">
        <f>_xlfn.IFNA(IF(AD$3="Productivity",
INDEX('Productivity Dump'!$E$4:$AJ$500,
MATCH($A287,'Productivity Dump'!$A$4:$A$500,0),
MATCH(AD$2,'Productivity Dump'!$E$3:$AJ$3,0)
),
IF(AD$3="Attendance",
INDEX('Attendance Dump'!$E$2:$AI$400,
MATCH($A287,'Attendance Dump'!$B$2:$B$400,0),
MATCH(AD$2,'Attendance Dump'!$E$1:$AI$1,0)
),
INDEX('Active Hour''s Dump'!$D$3:$AH$337,
MATCH($C287,'Active Hour''s Dump'!$A$3:$A$337,0),
MATCH(AD$2,'Active Hour''s Dump'!$D$2:$AH$2,0)
))),"")</f>
        <v>P</v>
      </c>
      <c r="AE287" s="54">
        <f>_xlfn.IFNA(IF(AE$3="Productivity",
INDEX('Productivity Dump'!$E$4:$AJ$500,
MATCH($A287,'Productivity Dump'!$A$4:$A$500,0),
MATCH(AE$2,'Productivity Dump'!$E$3:$AJ$3,0)
),
IF(AE$3="Attendance",
INDEX('Attendance Dump'!$E$2:$AI$400,
MATCH($A287,'Attendance Dump'!$B$2:$B$400,0),
MATCH(AE$2,'Attendance Dump'!$E$1:$AI$1,0)
),
INDEX('Active Hour''s Dump'!$D$3:$AH$337,
MATCH($C287,'Active Hour''s Dump'!$A$3:$A$337,0),
MATCH(AE$2,'Active Hour''s Dump'!$D$2:$AH$2,0)
))),"")</f>
        <v>8</v>
      </c>
      <c r="AF287" s="13">
        <f>_xlfn.IFNA(IF(AF$3="Productivity",
INDEX('Productivity Dump'!$E$4:$AJ$500,
MATCH($A287,'Productivity Dump'!$A$4:$A$500,0),
MATCH(AF$2,'Productivity Dump'!$E$3:$AJ$3,0)
),
IF(AF$3="Attendance",
INDEX('Attendance Dump'!$E$2:$AI$400,
MATCH($A287,'Attendance Dump'!$B$2:$B$400,0),
MATCH(AF$2,'Attendance Dump'!$E$1:$AI$1,0)
),
INDEX('Active Hour''s Dump'!$D$3:$AH$337,
MATCH($C287,'Active Hour''s Dump'!$A$3:$A$337,0),
MATCH(AF$2,'Active Hour''s Dump'!$D$2:$AH$2,0)
))),"")</f>
        <v>928.32199999999989</v>
      </c>
      <c r="AG287" s="13" t="str">
        <f>_xlfn.IFNA(IF(AG$3="Productivity",
INDEX('Productivity Dump'!$E$4:$AJ$500,
MATCH($A287,'Productivity Dump'!$A$4:$A$500,0),
MATCH(AG$2,'Productivity Dump'!$E$3:$AJ$3,0)
),
IF(AG$3="Attendance",
INDEX('Attendance Dump'!$E$2:$AI$400,
MATCH($A287,'Attendance Dump'!$B$2:$B$400,0),
MATCH(AG$2,'Attendance Dump'!$E$1:$AI$1,0)
),
INDEX('Active Hour''s Dump'!$D$3:$AH$337,
MATCH($C287,'Active Hour''s Dump'!$A$3:$A$337,0),
MATCH(AG$2,'Active Hour''s Dump'!$D$2:$AH$2,0)
))),"")</f>
        <v>P</v>
      </c>
      <c r="AH287" s="54">
        <f>_xlfn.IFNA(IF(AH$3="Productivity",
INDEX('Productivity Dump'!$E$4:$AJ$500,
MATCH($A287,'Productivity Dump'!$A$4:$A$500,0),
MATCH(AH$2,'Productivity Dump'!$E$3:$AJ$3,0)
),
IF(AH$3="Attendance",
INDEX('Attendance Dump'!$E$2:$AI$400,
MATCH($A287,'Attendance Dump'!$B$2:$B$400,0),
MATCH(AH$2,'Attendance Dump'!$E$1:$AI$1,0)
),
INDEX('Active Hour''s Dump'!$D$3:$AH$337,
MATCH($C287,'Active Hour''s Dump'!$A$3:$A$337,0),
MATCH(AH$2,'Active Hour''s Dump'!$D$2:$AH$2,0)
))),"")</f>
        <v>7.6666666666666696</v>
      </c>
      <c r="AI287" s="13">
        <f>_xlfn.IFNA(IF(AI$3="Productivity",
INDEX('Productivity Dump'!$E$4:$AJ$500,
MATCH($A287,'Productivity Dump'!$A$4:$A$500,0),
MATCH(AI$2,'Productivity Dump'!$E$3:$AJ$3,0)
),
IF(AI$3="Attendance",
INDEX('Attendance Dump'!$E$2:$AI$400,
MATCH($A287,'Attendance Dump'!$B$2:$B$400,0),
MATCH(AI$2,'Attendance Dump'!$E$1:$AI$1,0)
),
INDEX('Active Hour''s Dump'!$D$3:$AH$337,
MATCH($C287,'Active Hour''s Dump'!$A$3:$A$337,0),
MATCH(AI$2,'Active Hour''s Dump'!$D$2:$AH$2,0)
))),"")</f>
        <v>942.20800000000008</v>
      </c>
      <c r="AJ287" s="13" t="str">
        <f>_xlfn.IFNA(IF(AJ$3="Productivity",
INDEX('Productivity Dump'!$E$4:$AJ$500,
MATCH($A287,'Productivity Dump'!$A$4:$A$500,0),
MATCH(AJ$2,'Productivity Dump'!$E$3:$AJ$3,0)
),
IF(AJ$3="Attendance",
INDEX('Attendance Dump'!$E$2:$AI$400,
MATCH($A287,'Attendance Dump'!$B$2:$B$400,0),
MATCH(AJ$2,'Attendance Dump'!$E$1:$AI$1,0)
),
INDEX('Active Hour''s Dump'!$D$3:$AH$337,
MATCH($C287,'Active Hour''s Dump'!$A$3:$A$337,0),
MATCH(AJ$2,'Active Hour''s Dump'!$D$2:$AH$2,0)
))),"")</f>
        <v>P</v>
      </c>
      <c r="AK287" s="54">
        <f>_xlfn.IFNA(IF(AK$3="Productivity",
INDEX('Productivity Dump'!$E$4:$AJ$500,
MATCH($A287,'Productivity Dump'!$A$4:$A$500,0),
MATCH(AK$2,'Productivity Dump'!$E$3:$AJ$3,0)
),
IF(AK$3="Attendance",
INDEX('Attendance Dump'!$E$2:$AI$400,
MATCH($A287,'Attendance Dump'!$B$2:$B$400,0),
MATCH(AK$2,'Attendance Dump'!$E$1:$AI$1,0)
),
INDEX('Active Hour''s Dump'!$D$3:$AH$337,
MATCH($C287,'Active Hour''s Dump'!$A$3:$A$337,0),
MATCH(AK$2,'Active Hour''s Dump'!$D$2:$AH$2,0)
))),"")</f>
        <v>7.5833333333333304</v>
      </c>
      <c r="AL287" s="13">
        <f>_xlfn.IFNA(IF(AL$3="Productivity",
INDEX('Productivity Dump'!$E$4:$AJ$500,
MATCH($A287,'Productivity Dump'!$A$4:$A$500,0),
MATCH(AL$2,'Productivity Dump'!$E$3:$AJ$3,0)
),
IF(AL$3="Attendance",
INDEX('Attendance Dump'!$E$2:$AI$400,
MATCH($A287,'Attendance Dump'!$B$2:$B$400,0),
MATCH(AL$2,'Attendance Dump'!$E$1:$AI$1,0)
),
INDEX('Active Hour''s Dump'!$D$3:$AH$337,
MATCH($C287,'Active Hour''s Dump'!$A$3:$A$337,0),
MATCH(AL$2,'Active Hour''s Dump'!$D$2:$AH$2,0)
))),"")</f>
        <v>0</v>
      </c>
      <c r="AM287" s="13" t="str">
        <f>_xlfn.IFNA(IF(AM$3="Productivity",
INDEX('Productivity Dump'!$E$4:$AJ$500,
MATCH($A287,'Productivity Dump'!$A$4:$A$500,0),
MATCH(AM$2,'Productivity Dump'!$E$3:$AJ$3,0)
),
IF(AM$3="Attendance",
INDEX('Attendance Dump'!$E$2:$AI$400,
MATCH($A287,'Attendance Dump'!$B$2:$B$400,0),
MATCH(AM$2,'Attendance Dump'!$E$1:$AI$1,0)
),
INDEX('Active Hour''s Dump'!$D$3:$AH$337,
MATCH($C287,'Active Hour''s Dump'!$A$3:$A$337,0),
MATCH(AM$2,'Active Hour''s Dump'!$D$2:$AH$2,0)
))),"")</f>
        <v>WO</v>
      </c>
      <c r="AN287" s="54">
        <f>_xlfn.IFNA(IF(AN$3="Productivity",
INDEX('Productivity Dump'!$E$4:$AJ$500,
MATCH($A287,'Productivity Dump'!$A$4:$A$500,0),
MATCH(AN$2,'Productivity Dump'!$E$3:$AJ$3,0)
),
IF(AN$3="Attendance",
INDEX('Attendance Dump'!$E$2:$AI$400,
MATCH($A287,'Attendance Dump'!$B$2:$B$400,0),
MATCH(AN$2,'Attendance Dump'!$E$1:$AI$1,0)
),
INDEX('Active Hour''s Dump'!$D$3:$AH$337,
MATCH($C287,'Active Hour''s Dump'!$A$3:$A$337,0),
MATCH(AN$2,'Active Hour''s Dump'!$D$2:$AH$2,0)
))),"")</f>
        <v>0</v>
      </c>
      <c r="AO287" s="13">
        <f>_xlfn.IFNA(IF(AO$3="Productivity",
INDEX('Productivity Dump'!$E$4:$AJ$500,
MATCH($A287,'Productivity Dump'!$A$4:$A$500,0),
MATCH(AO$2,'Productivity Dump'!$E$3:$AJ$3,0)
),
IF(AO$3="Attendance",
INDEX('Attendance Dump'!$E$2:$AI$400,
MATCH($A287,'Attendance Dump'!$B$2:$B$400,0),
MATCH(AO$2,'Attendance Dump'!$E$1:$AI$1,0)
),
INDEX('Active Hour''s Dump'!$D$3:$AH$337,
MATCH($C287,'Active Hour''s Dump'!$A$3:$A$337,0),
MATCH(AO$2,'Active Hour''s Dump'!$D$2:$AH$2,0)
))),"")</f>
        <v>570.86699999999985</v>
      </c>
      <c r="AP287" s="13" t="str">
        <f>_xlfn.IFNA(IF(AP$3="Productivity",
INDEX('Productivity Dump'!$E$4:$AJ$500,
MATCH($A287,'Productivity Dump'!$A$4:$A$500,0),
MATCH(AP$2,'Productivity Dump'!$E$3:$AJ$3,0)
),
IF(AP$3="Attendance",
INDEX('Attendance Dump'!$E$2:$AI$400,
MATCH($A287,'Attendance Dump'!$B$2:$B$400,0),
MATCH(AP$2,'Attendance Dump'!$E$1:$AI$1,0)
),
INDEX('Active Hour''s Dump'!$D$3:$AH$337,
MATCH($C287,'Active Hour''s Dump'!$A$3:$A$337,0),
MATCH(AP$2,'Active Hour''s Dump'!$D$2:$AH$2,0)
))),"")</f>
        <v>P</v>
      </c>
      <c r="AQ287" s="54">
        <f>_xlfn.IFNA(IF(AQ$3="Productivity",
INDEX('Productivity Dump'!$E$4:$AJ$500,
MATCH($A287,'Productivity Dump'!$A$4:$A$500,0),
MATCH(AQ$2,'Productivity Dump'!$E$3:$AJ$3,0)
),
IF(AQ$3="Attendance",
INDEX('Attendance Dump'!$E$2:$AI$400,
MATCH($A287,'Attendance Dump'!$B$2:$B$400,0),
MATCH(AQ$2,'Attendance Dump'!$E$1:$AI$1,0)
),
INDEX('Active Hour''s Dump'!$D$3:$AH$337,
MATCH($C287,'Active Hour''s Dump'!$A$3:$A$337,0),
MATCH(AQ$2,'Active Hour''s Dump'!$D$2:$AH$2,0)
))),"")</f>
        <v>5.3333333333333304</v>
      </c>
      <c r="AR287" s="13">
        <f>_xlfn.IFNA(IF(AR$3="Productivity",
INDEX('Productivity Dump'!$E$4:$AJ$500,
MATCH($A287,'Productivity Dump'!$A$4:$A$500,0),
MATCH(AR$2,'Productivity Dump'!$E$3:$AJ$3,0)
),
IF(AR$3="Attendance",
INDEX('Attendance Dump'!$E$2:$AI$400,
MATCH($A287,'Attendance Dump'!$B$2:$B$400,0),
MATCH(AR$2,'Attendance Dump'!$E$1:$AI$1,0)
),
INDEX('Active Hour''s Dump'!$D$3:$AH$337,
MATCH($C287,'Active Hour''s Dump'!$A$3:$A$337,0),
MATCH(AR$2,'Active Hour''s Dump'!$D$2:$AH$2,0)
))),"")</f>
        <v>931.89400000000001</v>
      </c>
      <c r="AS287" s="13" t="str">
        <f>_xlfn.IFNA(IF(AS$3="Productivity",
INDEX('Productivity Dump'!$E$4:$AJ$500,
MATCH($A287,'Productivity Dump'!$A$4:$A$500,0),
MATCH(AS$2,'Productivity Dump'!$E$3:$AJ$3,0)
),
IF(AS$3="Attendance",
INDEX('Attendance Dump'!$E$2:$AI$400,
MATCH($A287,'Attendance Dump'!$B$2:$B$400,0),
MATCH(AS$2,'Attendance Dump'!$E$1:$AI$1,0)
),
INDEX('Active Hour''s Dump'!$D$3:$AH$337,
MATCH($C287,'Active Hour''s Dump'!$A$3:$A$337,0),
MATCH(AS$2,'Active Hour''s Dump'!$D$2:$AH$2,0)
))),"")</f>
        <v>P</v>
      </c>
      <c r="AT287" s="54">
        <f>_xlfn.IFNA(IF(AT$3="Productivity",
INDEX('Productivity Dump'!$E$4:$AJ$500,
MATCH($A287,'Productivity Dump'!$A$4:$A$500,0),
MATCH(AT$2,'Productivity Dump'!$E$3:$AJ$3,0)
),
IF(AT$3="Attendance",
INDEX('Attendance Dump'!$E$2:$AI$400,
MATCH($A287,'Attendance Dump'!$B$2:$B$400,0),
MATCH(AT$2,'Attendance Dump'!$E$1:$AI$1,0)
),
INDEX('Active Hour''s Dump'!$D$3:$AH$337,
MATCH($C287,'Active Hour''s Dump'!$A$3:$A$337,0),
MATCH(AT$2,'Active Hour''s Dump'!$D$2:$AH$2,0)
))),"")</f>
        <v>7.75</v>
      </c>
      <c r="AU287" s="13">
        <f>_xlfn.IFNA(IF(AU$3="Productivity",
INDEX('Productivity Dump'!$E$4:$AJ$500,
MATCH($A287,'Productivity Dump'!$A$4:$A$500,0),
MATCH(AU$2,'Productivity Dump'!$E$3:$AJ$3,0)
),
IF(AU$3="Attendance",
INDEX('Attendance Dump'!$E$2:$AI$400,
MATCH($A287,'Attendance Dump'!$B$2:$B$400,0),
MATCH(AU$2,'Attendance Dump'!$E$1:$AI$1,0)
),
INDEX('Active Hour''s Dump'!$D$3:$AH$337,
MATCH($C287,'Active Hour''s Dump'!$A$3:$A$337,0),
MATCH(AU$2,'Active Hour''s Dump'!$D$2:$AH$2,0)
))),"")</f>
        <v>975.20900000000006</v>
      </c>
      <c r="AV287" s="13" t="str">
        <f>_xlfn.IFNA(IF(AV$3="Productivity",
INDEX('Productivity Dump'!$E$4:$AJ$500,
MATCH($A287,'Productivity Dump'!$A$4:$A$500,0),
MATCH(AV$2,'Productivity Dump'!$E$3:$AJ$3,0)
),
IF(AV$3="Attendance",
INDEX('Attendance Dump'!$E$2:$AI$400,
MATCH($A287,'Attendance Dump'!$B$2:$B$400,0),
MATCH(AV$2,'Attendance Dump'!$E$1:$AI$1,0)
),
INDEX('Active Hour''s Dump'!$D$3:$AH$337,
MATCH($C287,'Active Hour''s Dump'!$A$3:$A$337,0),
MATCH(AV$2,'Active Hour''s Dump'!$D$2:$AH$2,0)
))),"")</f>
        <v>P</v>
      </c>
      <c r="AW287" s="54">
        <f>_xlfn.IFNA(IF(AW$3="Productivity",
INDEX('Productivity Dump'!$E$4:$AJ$500,
MATCH($A287,'Productivity Dump'!$A$4:$A$500,0),
MATCH(AW$2,'Productivity Dump'!$E$3:$AJ$3,0)
),
IF(AW$3="Attendance",
INDEX('Attendance Dump'!$E$2:$AI$400,
MATCH($A287,'Attendance Dump'!$B$2:$B$400,0),
MATCH(AW$2,'Attendance Dump'!$E$1:$AI$1,0)
),
INDEX('Active Hour''s Dump'!$D$3:$AH$337,
MATCH($C287,'Active Hour''s Dump'!$A$3:$A$337,0),
MATCH(AW$2,'Active Hour''s Dump'!$D$2:$AH$2,0)
))),"")</f>
        <v>8.1666666666666696</v>
      </c>
      <c r="AX287" s="13">
        <f>_xlfn.IFNA(IF(AX$3="Productivity",
INDEX('Productivity Dump'!$E$4:$AJ$500,
MATCH($A287,'Productivity Dump'!$A$4:$A$500,0),
MATCH(AX$2,'Productivity Dump'!$E$3:$AJ$3,0)
),
IF(AX$3="Attendance",
INDEX('Attendance Dump'!$E$2:$AI$400,
MATCH($A287,'Attendance Dump'!$B$2:$B$400,0),
MATCH(AX$2,'Attendance Dump'!$E$1:$AI$1,0)
),
INDEX('Active Hour''s Dump'!$D$3:$AH$337,
MATCH($C287,'Active Hour''s Dump'!$A$3:$A$337,0),
MATCH(AX$2,'Active Hour''s Dump'!$D$2:$AH$2,0)
))),"")</f>
        <v>930.7589999999999</v>
      </c>
      <c r="AY287" s="13" t="str">
        <f>_xlfn.IFNA(IF(AY$3="Productivity",
INDEX('Productivity Dump'!$E$4:$AJ$500,
MATCH($A287,'Productivity Dump'!$A$4:$A$500,0),
MATCH(AY$2,'Productivity Dump'!$E$3:$AJ$3,0)
),
IF(AY$3="Attendance",
INDEX('Attendance Dump'!$E$2:$AI$400,
MATCH($A287,'Attendance Dump'!$B$2:$B$400,0),
MATCH(AY$2,'Attendance Dump'!$E$1:$AI$1,0)
),
INDEX('Active Hour''s Dump'!$D$3:$AH$337,
MATCH($C287,'Active Hour''s Dump'!$A$3:$A$337,0),
MATCH(AY$2,'Active Hour''s Dump'!$D$2:$AH$2,0)
))),"")</f>
        <v>P</v>
      </c>
      <c r="AZ287" s="54">
        <f>_xlfn.IFNA(IF(AZ$3="Productivity",
INDEX('Productivity Dump'!$E$4:$AJ$500,
MATCH($A287,'Productivity Dump'!$A$4:$A$500,0),
MATCH(AZ$2,'Productivity Dump'!$E$3:$AJ$3,0)
),
IF(AZ$3="Attendance",
INDEX('Attendance Dump'!$E$2:$AI$400,
MATCH($A287,'Attendance Dump'!$B$2:$B$400,0),
MATCH(AZ$2,'Attendance Dump'!$E$1:$AI$1,0)
),
INDEX('Active Hour''s Dump'!$D$3:$AH$337,
MATCH($C287,'Active Hour''s Dump'!$A$3:$A$337,0),
MATCH(AZ$2,'Active Hour''s Dump'!$D$2:$AH$2,0)
))),"")</f>
        <v>7.9166666666666696</v>
      </c>
      <c r="BA287" s="13">
        <f>_xlfn.IFNA(IF(BA$3="Productivity",
INDEX('Productivity Dump'!$E$4:$AJ$500,
MATCH($A287,'Productivity Dump'!$A$4:$A$500,0),
MATCH(BA$2,'Productivity Dump'!$E$3:$AJ$3,0)
),
IF(BA$3="Attendance",
INDEX('Attendance Dump'!$E$2:$AI$400,
MATCH($A287,'Attendance Dump'!$B$2:$B$400,0),
MATCH(BA$2,'Attendance Dump'!$E$1:$AI$1,0)
),
INDEX('Active Hour''s Dump'!$D$3:$AH$337,
MATCH($C287,'Active Hour''s Dump'!$A$3:$A$337,0),
MATCH(BA$2,'Active Hour''s Dump'!$D$2:$AH$2,0)
))),"")</f>
        <v>873.44800000000021</v>
      </c>
      <c r="BB287" s="13" t="str">
        <f>_xlfn.IFNA(IF(BB$3="Productivity",
INDEX('Productivity Dump'!$E$4:$AJ$500,
MATCH($A287,'Productivity Dump'!$A$4:$A$500,0),
MATCH(BB$2,'Productivity Dump'!$E$3:$AJ$3,0)
),
IF(BB$3="Attendance",
INDEX('Attendance Dump'!$E$2:$AI$400,
MATCH($A287,'Attendance Dump'!$B$2:$B$400,0),
MATCH(BB$2,'Attendance Dump'!$E$1:$AI$1,0)
),
INDEX('Active Hour''s Dump'!$D$3:$AH$337,
MATCH($C287,'Active Hour''s Dump'!$A$3:$A$337,0),
MATCH(BB$2,'Active Hour''s Dump'!$D$2:$AH$2,0)
))),"")</f>
        <v>P</v>
      </c>
      <c r="BC287" s="54">
        <f>_xlfn.IFNA(IF(BC$3="Productivity",
INDEX('Productivity Dump'!$E$4:$AJ$500,
MATCH($A287,'Productivity Dump'!$A$4:$A$500,0),
MATCH(BC$2,'Productivity Dump'!$E$3:$AJ$3,0)
),
IF(BC$3="Attendance",
INDEX('Attendance Dump'!$E$2:$AI$400,
MATCH($A287,'Attendance Dump'!$B$2:$B$400,0),
MATCH(BC$2,'Attendance Dump'!$E$1:$AI$1,0)
),
INDEX('Active Hour''s Dump'!$D$3:$AH$337,
MATCH($C287,'Active Hour''s Dump'!$A$3:$A$337,0),
MATCH(BC$2,'Active Hour''s Dump'!$D$2:$AH$2,0)
))),"")</f>
        <v>7.8333333333333304</v>
      </c>
      <c r="BD287" s="13">
        <f>_xlfn.IFNA(IF(BD$3="Productivity",
INDEX('Productivity Dump'!$E$4:$AJ$500,
MATCH($A287,'Productivity Dump'!$A$4:$A$500,0),
MATCH(BD$2,'Productivity Dump'!$E$3:$AJ$3,0)
),
IF(BD$3="Attendance",
INDEX('Attendance Dump'!$E$2:$AI$400,
MATCH($A287,'Attendance Dump'!$B$2:$B$400,0),
MATCH(BD$2,'Attendance Dump'!$E$1:$AI$1,0)
),
INDEX('Active Hour''s Dump'!$D$3:$AH$337,
MATCH($C287,'Active Hour''s Dump'!$A$3:$A$337,0),
MATCH(BD$2,'Active Hour''s Dump'!$D$2:$AH$2,0)
))),"")</f>
        <v>964.25</v>
      </c>
      <c r="BE287" s="13" t="str">
        <f>_xlfn.IFNA(IF(BE$3="Productivity",
INDEX('Productivity Dump'!$E$4:$AJ$500,
MATCH($A287,'Productivity Dump'!$A$4:$A$500,0),
MATCH(BE$2,'Productivity Dump'!$E$3:$AJ$3,0)
),
IF(BE$3="Attendance",
INDEX('Attendance Dump'!$E$2:$AI$400,
MATCH($A287,'Attendance Dump'!$B$2:$B$400,0),
MATCH(BE$2,'Attendance Dump'!$E$1:$AI$1,0)
),
INDEX('Active Hour''s Dump'!$D$3:$AH$337,
MATCH($C287,'Active Hour''s Dump'!$A$3:$A$337,0),
MATCH(BE$2,'Active Hour''s Dump'!$D$2:$AH$2,0)
))),"")</f>
        <v>P</v>
      </c>
      <c r="BF287" s="54">
        <f>_xlfn.IFNA(IF(BF$3="Productivity",
INDEX('Productivity Dump'!$E$4:$AJ$500,
MATCH($A287,'Productivity Dump'!$A$4:$A$500,0),
MATCH(BF$2,'Productivity Dump'!$E$3:$AJ$3,0)
),
IF(BF$3="Attendance",
INDEX('Attendance Dump'!$E$2:$AI$400,
MATCH($A287,'Attendance Dump'!$B$2:$B$400,0),
MATCH(BF$2,'Attendance Dump'!$E$1:$AI$1,0)
),
INDEX('Active Hour''s Dump'!$D$3:$AH$337,
MATCH($C287,'Active Hour''s Dump'!$A$3:$A$337,0),
MATCH(BF$2,'Active Hour''s Dump'!$D$2:$AH$2,0)
))),"")</f>
        <v>7.75</v>
      </c>
      <c r="BG287" s="13">
        <f>_xlfn.IFNA(IF(BG$3="Productivity",
INDEX('Productivity Dump'!$E$4:$AJ$500,
MATCH($A287,'Productivity Dump'!$A$4:$A$500,0),
MATCH(BG$2,'Productivity Dump'!$E$3:$AJ$3,0)
),
IF(BG$3="Attendance",
INDEX('Attendance Dump'!$E$2:$AI$400,
MATCH($A287,'Attendance Dump'!$B$2:$B$400,0),
MATCH(BG$2,'Attendance Dump'!$E$1:$AI$1,0)
),
INDEX('Active Hour''s Dump'!$D$3:$AH$337,
MATCH($C287,'Active Hour''s Dump'!$A$3:$A$337,0),
MATCH(BG$2,'Active Hour''s Dump'!$D$2:$AH$2,0)
))),"")</f>
        <v>0</v>
      </c>
      <c r="BH287" s="13" t="str">
        <f>_xlfn.IFNA(IF(BH$3="Productivity",
INDEX('Productivity Dump'!$E$4:$AJ$500,
MATCH($A287,'Productivity Dump'!$A$4:$A$500,0),
MATCH(BH$2,'Productivity Dump'!$E$3:$AJ$3,0)
),
IF(BH$3="Attendance",
INDEX('Attendance Dump'!$E$2:$AI$400,
MATCH($A287,'Attendance Dump'!$B$2:$B$400,0),
MATCH(BH$2,'Attendance Dump'!$E$1:$AI$1,0)
),
INDEX('Active Hour''s Dump'!$D$3:$AH$337,
MATCH($C287,'Active Hour''s Dump'!$A$3:$A$337,0),
MATCH(BH$2,'Active Hour''s Dump'!$D$2:$AH$2,0)
))),"")</f>
        <v>WO</v>
      </c>
      <c r="BI287" s="54">
        <f>_xlfn.IFNA(IF(BI$3="Productivity",
INDEX('Productivity Dump'!$E$4:$AJ$500,
MATCH($A287,'Productivity Dump'!$A$4:$A$500,0),
MATCH(BI$2,'Productivity Dump'!$E$3:$AJ$3,0)
),
IF(BI$3="Attendance",
INDEX('Attendance Dump'!$E$2:$AI$400,
MATCH($A287,'Attendance Dump'!$B$2:$B$400,0),
MATCH(BI$2,'Attendance Dump'!$E$1:$AI$1,0)
),
INDEX('Active Hour''s Dump'!$D$3:$AH$337,
MATCH($C287,'Active Hour''s Dump'!$A$3:$A$337,0),
MATCH(BI$2,'Active Hour''s Dump'!$D$2:$AH$2,0)
))),"")</f>
        <v>0</v>
      </c>
      <c r="BJ287" s="13">
        <f>_xlfn.IFNA(IF(BJ$3="Productivity",
INDEX('Productivity Dump'!$E$4:$AJ$500,
MATCH($A287,'Productivity Dump'!$A$4:$A$500,0),
MATCH(BJ$2,'Productivity Dump'!$E$3:$AJ$3,0)
),
IF(BJ$3="Attendance",
INDEX('Attendance Dump'!$E$2:$AI$400,
MATCH($A287,'Attendance Dump'!$B$2:$B$400,0),
MATCH(BJ$2,'Attendance Dump'!$E$1:$AI$1,0)
),
INDEX('Active Hour''s Dump'!$D$3:$AH$337,
MATCH($C287,'Active Hour''s Dump'!$A$3:$A$337,0),
MATCH(BJ$2,'Active Hour''s Dump'!$D$2:$AH$2,0)
))),"")</f>
        <v>536.77399999999989</v>
      </c>
      <c r="BK287" s="13" t="str">
        <f>_xlfn.IFNA(IF(BK$3="Productivity",
INDEX('Productivity Dump'!$E$4:$AJ$500,
MATCH($A287,'Productivity Dump'!$A$4:$A$500,0),
MATCH(BK$2,'Productivity Dump'!$E$3:$AJ$3,0)
),
IF(BK$3="Attendance",
INDEX('Attendance Dump'!$E$2:$AI$400,
MATCH($A287,'Attendance Dump'!$B$2:$B$400,0),
MATCH(BK$2,'Attendance Dump'!$E$1:$AI$1,0)
),
INDEX('Active Hour''s Dump'!$D$3:$AH$337,
MATCH($C287,'Active Hour''s Dump'!$A$3:$A$337,0),
MATCH(BK$2,'Active Hour''s Dump'!$D$2:$AH$2,0)
))),"")</f>
        <v>P</v>
      </c>
      <c r="BL287" s="54">
        <f>_xlfn.IFNA(IF(BL$3="Productivity",
INDEX('Productivity Dump'!$E$4:$AJ$500,
MATCH($A287,'Productivity Dump'!$A$4:$A$500,0),
MATCH(BL$2,'Productivity Dump'!$E$3:$AJ$3,0)
),
IF(BL$3="Attendance",
INDEX('Attendance Dump'!$E$2:$AI$400,
MATCH($A287,'Attendance Dump'!$B$2:$B$400,0),
MATCH(BL$2,'Attendance Dump'!$E$1:$AI$1,0)
),
INDEX('Active Hour''s Dump'!$D$3:$AH$337,
MATCH($C287,'Active Hour''s Dump'!$A$3:$A$337,0),
MATCH(BL$2,'Active Hour''s Dump'!$D$2:$AH$2,0)
))),"")</f>
        <v>4.75</v>
      </c>
      <c r="BM287" s="13">
        <f>_xlfn.IFNA(IF(BM$3="Productivity",
INDEX('Productivity Dump'!$E$4:$AJ$500,
MATCH($A287,'Productivity Dump'!$A$4:$A$500,0),
MATCH(BM$2,'Productivity Dump'!$E$3:$AJ$3,0)
),
IF(BM$3="Attendance",
INDEX('Attendance Dump'!$E$2:$AI$400,
MATCH($A287,'Attendance Dump'!$B$2:$B$400,0),
MATCH(BM$2,'Attendance Dump'!$E$1:$AI$1,0)
),
INDEX('Active Hour''s Dump'!$D$3:$AH$337,
MATCH($C287,'Active Hour''s Dump'!$A$3:$A$337,0),
MATCH(BM$2,'Active Hour''s Dump'!$D$2:$AH$2,0)
))),"")</f>
        <v>903.29299999999989</v>
      </c>
      <c r="BN287" s="13" t="str">
        <f>_xlfn.IFNA(IF(BN$3="Productivity",
INDEX('Productivity Dump'!$E$4:$AJ$500,
MATCH($A287,'Productivity Dump'!$A$4:$A$500,0),
MATCH(BN$2,'Productivity Dump'!$E$3:$AJ$3,0)
),
IF(BN$3="Attendance",
INDEX('Attendance Dump'!$E$2:$AI$400,
MATCH($A287,'Attendance Dump'!$B$2:$B$400,0),
MATCH(BN$2,'Attendance Dump'!$E$1:$AI$1,0)
),
INDEX('Active Hour''s Dump'!$D$3:$AH$337,
MATCH($C287,'Active Hour''s Dump'!$A$3:$A$337,0),
MATCH(BN$2,'Active Hour''s Dump'!$D$2:$AH$2,0)
))),"")</f>
        <v>P</v>
      </c>
      <c r="BO287" s="54">
        <f>_xlfn.IFNA(IF(BO$3="Productivity",
INDEX('Productivity Dump'!$E$4:$AJ$500,
MATCH($A287,'Productivity Dump'!$A$4:$A$500,0),
MATCH(BO$2,'Productivity Dump'!$E$3:$AJ$3,0)
),
IF(BO$3="Attendance",
INDEX('Attendance Dump'!$E$2:$AI$400,
MATCH($A287,'Attendance Dump'!$B$2:$B$400,0),
MATCH(BO$2,'Attendance Dump'!$E$1:$AI$1,0)
),
INDEX('Active Hour''s Dump'!$D$3:$AH$337,
MATCH($C287,'Active Hour''s Dump'!$A$3:$A$337,0),
MATCH(BO$2,'Active Hour''s Dump'!$D$2:$AH$2,0)
))),"")</f>
        <v>6.5</v>
      </c>
      <c r="BP287" s="13">
        <f>_xlfn.IFNA(IF(BP$3="Productivity",
INDEX('Productivity Dump'!$E$4:$AJ$500,
MATCH($A287,'Productivity Dump'!$A$4:$A$500,0),
MATCH(BP$2,'Productivity Dump'!$E$3:$AJ$3,0)
),
IF(BP$3="Attendance",
INDEX('Attendance Dump'!$E$2:$AI$400,
MATCH($A287,'Attendance Dump'!$B$2:$B$400,0),
MATCH(BP$2,'Attendance Dump'!$E$1:$AI$1,0)
),
INDEX('Active Hour''s Dump'!$D$3:$AH$337,
MATCH($C287,'Active Hour''s Dump'!$A$3:$A$337,0),
MATCH(BP$2,'Active Hour''s Dump'!$D$2:$AH$2,0)
))),"")</f>
        <v>931.0379999999999</v>
      </c>
      <c r="BQ287" s="13" t="str">
        <f>_xlfn.IFNA(IF(BQ$3="Productivity",
INDEX('Productivity Dump'!$E$4:$AJ$500,
MATCH($A287,'Productivity Dump'!$A$4:$A$500,0),
MATCH(BQ$2,'Productivity Dump'!$E$3:$AJ$3,0)
),
IF(BQ$3="Attendance",
INDEX('Attendance Dump'!$E$2:$AI$400,
MATCH($A287,'Attendance Dump'!$B$2:$B$400,0),
MATCH(BQ$2,'Attendance Dump'!$E$1:$AI$1,0)
),
INDEX('Active Hour''s Dump'!$D$3:$AH$337,
MATCH($C287,'Active Hour''s Dump'!$A$3:$A$337,0),
MATCH(BQ$2,'Active Hour''s Dump'!$D$2:$AH$2,0)
))),"")</f>
        <v>P</v>
      </c>
      <c r="BR287" s="54">
        <f>_xlfn.IFNA(IF(BR$3="Productivity",
INDEX('Productivity Dump'!$E$4:$AJ$500,
MATCH($A287,'Productivity Dump'!$A$4:$A$500,0),
MATCH(BR$2,'Productivity Dump'!$E$3:$AJ$3,0)
),
IF(BR$3="Attendance",
INDEX('Attendance Dump'!$E$2:$AI$400,
MATCH($A287,'Attendance Dump'!$B$2:$B$400,0),
MATCH(BR$2,'Attendance Dump'!$E$1:$AI$1,0)
),
INDEX('Active Hour''s Dump'!$D$3:$AH$337,
MATCH($C287,'Active Hour''s Dump'!$A$3:$A$337,0),
MATCH(BR$2,'Active Hour''s Dump'!$D$2:$AH$2,0)
))),"")</f>
        <v>7</v>
      </c>
      <c r="BS287" s="13">
        <f>_xlfn.IFNA(IF(BS$3="Productivity",
INDEX('Productivity Dump'!$E$4:$AJ$500,
MATCH($A287,'Productivity Dump'!$A$4:$A$500,0),
MATCH(BS$2,'Productivity Dump'!$E$3:$AJ$3,0)
),
IF(BS$3="Attendance",
INDEX('Attendance Dump'!$E$2:$AI$400,
MATCH($A287,'Attendance Dump'!$B$2:$B$400,0),
MATCH(BS$2,'Attendance Dump'!$E$1:$AI$1,0)
),
INDEX('Active Hour''s Dump'!$D$3:$AH$337,
MATCH($C287,'Active Hour''s Dump'!$A$3:$A$337,0),
MATCH(BS$2,'Active Hour''s Dump'!$D$2:$AH$2,0)
))),"")</f>
        <v>938.45200000000034</v>
      </c>
      <c r="BT287" s="13" t="str">
        <f>_xlfn.IFNA(IF(BT$3="Productivity",
INDEX('Productivity Dump'!$E$4:$AJ$500,
MATCH($A287,'Productivity Dump'!$A$4:$A$500,0),
MATCH(BT$2,'Productivity Dump'!$E$3:$AJ$3,0)
),
IF(BT$3="Attendance",
INDEX('Attendance Dump'!$E$2:$AI$400,
MATCH($A287,'Attendance Dump'!$B$2:$B$400,0),
MATCH(BT$2,'Attendance Dump'!$E$1:$AI$1,0)
),
INDEX('Active Hour''s Dump'!$D$3:$AH$337,
MATCH($C287,'Active Hour''s Dump'!$A$3:$A$337,0),
MATCH(BT$2,'Active Hour''s Dump'!$D$2:$AH$2,0)
))),"")</f>
        <v>H(P)</v>
      </c>
      <c r="BU287" s="54">
        <f>_xlfn.IFNA(IF(BU$3="Productivity",
INDEX('Productivity Dump'!$E$4:$AJ$500,
MATCH($A287,'Productivity Dump'!$A$4:$A$500,0),
MATCH(BU$2,'Productivity Dump'!$E$3:$AJ$3,0)
),
IF(BU$3="Attendance",
INDEX('Attendance Dump'!$E$2:$AI$400,
MATCH($A287,'Attendance Dump'!$B$2:$B$400,0),
MATCH(BU$2,'Attendance Dump'!$E$1:$AI$1,0)
),
INDEX('Active Hour''s Dump'!$D$3:$AH$337,
MATCH($C287,'Active Hour''s Dump'!$A$3:$A$337,0),
MATCH(BU$2,'Active Hour''s Dump'!$D$2:$AH$2,0)
))),"")</f>
        <v>6.6666666666666696</v>
      </c>
      <c r="BV287" s="13">
        <f>_xlfn.IFNA(IF(BV$3="Productivity",
INDEX('Productivity Dump'!$E$4:$AJ$500,
MATCH($A287,'Productivity Dump'!$A$4:$A$500,0),
MATCH(BV$2,'Productivity Dump'!$E$3:$AJ$3,0)
),
IF(BV$3="Attendance",
INDEX('Attendance Dump'!$E$2:$AI$400,
MATCH($A287,'Attendance Dump'!$B$2:$B$400,0),
MATCH(BV$2,'Attendance Dump'!$E$1:$AI$1,0)
),
INDEX('Active Hour''s Dump'!$D$3:$AH$337,
MATCH($C287,'Active Hour''s Dump'!$A$3:$A$337,0),
MATCH(BV$2,'Active Hour''s Dump'!$D$2:$AH$2,0)
))),"")</f>
        <v>938.97600000000011</v>
      </c>
      <c r="BW287" s="13" t="str">
        <f>_xlfn.IFNA(IF(BW$3="Productivity",
INDEX('Productivity Dump'!$E$4:$AJ$500,
MATCH($A287,'Productivity Dump'!$A$4:$A$500,0),
MATCH(BW$2,'Productivity Dump'!$E$3:$AJ$3,0)
),
IF(BW$3="Attendance",
INDEX('Attendance Dump'!$E$2:$AI$400,
MATCH($A287,'Attendance Dump'!$B$2:$B$400,0),
MATCH(BW$2,'Attendance Dump'!$E$1:$AI$1,0)
),
INDEX('Active Hour''s Dump'!$D$3:$AH$337,
MATCH($C287,'Active Hour''s Dump'!$A$3:$A$337,0),
MATCH(BW$2,'Active Hour''s Dump'!$D$2:$AH$2,0)
))),"")</f>
        <v>P</v>
      </c>
      <c r="BX287" s="54">
        <f>_xlfn.IFNA(IF(BX$3="Productivity",
INDEX('Productivity Dump'!$E$4:$AJ$500,
MATCH($A287,'Productivity Dump'!$A$4:$A$500,0),
MATCH(BX$2,'Productivity Dump'!$E$3:$AJ$3,0)
),
IF(BX$3="Attendance",
INDEX('Attendance Dump'!$E$2:$AI$400,
MATCH($A287,'Attendance Dump'!$B$2:$B$400,0),
MATCH(BX$2,'Attendance Dump'!$E$1:$AI$1,0)
),
INDEX('Active Hour''s Dump'!$D$3:$AH$337,
MATCH($C287,'Active Hour''s Dump'!$A$3:$A$337,0),
MATCH(BX$2,'Active Hour''s Dump'!$D$2:$AH$2,0)
))),"")</f>
        <v>7.1666666666666696</v>
      </c>
      <c r="BY287" s="13">
        <f>_xlfn.IFNA(IF(BY$3="Productivity",
INDEX('Productivity Dump'!$E$4:$AJ$500,
MATCH($A287,'Productivity Dump'!$A$4:$A$500,0),
MATCH(BY$2,'Productivity Dump'!$E$3:$AJ$3,0)
),
IF(BY$3="Attendance",
INDEX('Attendance Dump'!$E$2:$AI$400,
MATCH($A287,'Attendance Dump'!$B$2:$B$400,0),
MATCH(BY$2,'Attendance Dump'!$E$1:$AI$1,0)
),
INDEX('Active Hour''s Dump'!$D$3:$AH$337,
MATCH($C287,'Active Hour''s Dump'!$A$3:$A$337,0),
MATCH(BY$2,'Active Hour''s Dump'!$D$2:$AH$2,0)
))),"")</f>
        <v>891.73100000000011</v>
      </c>
      <c r="BZ287" s="13" t="str">
        <f>_xlfn.IFNA(IF(BZ$3="Productivity",
INDEX('Productivity Dump'!$E$4:$AJ$500,
MATCH($A287,'Productivity Dump'!$A$4:$A$500,0),
MATCH(BZ$2,'Productivity Dump'!$E$3:$AJ$3,0)
),
IF(BZ$3="Attendance",
INDEX('Attendance Dump'!$E$2:$AI$400,
MATCH($A287,'Attendance Dump'!$B$2:$B$400,0),
MATCH(BZ$2,'Attendance Dump'!$E$1:$AI$1,0)
),
INDEX('Active Hour''s Dump'!$D$3:$AH$337,
MATCH($C287,'Active Hour''s Dump'!$A$3:$A$337,0),
MATCH(BZ$2,'Active Hour''s Dump'!$D$2:$AH$2,0)
))),"")</f>
        <v>P</v>
      </c>
      <c r="CA287" s="54">
        <f>_xlfn.IFNA(IF(CA$3="Productivity",
INDEX('Productivity Dump'!$E$4:$AJ$500,
MATCH($A287,'Productivity Dump'!$A$4:$A$500,0),
MATCH(CA$2,'Productivity Dump'!$E$3:$AJ$3,0)
),
IF(CA$3="Attendance",
INDEX('Attendance Dump'!$E$2:$AI$400,
MATCH($A287,'Attendance Dump'!$B$2:$B$400,0),
MATCH(CA$2,'Attendance Dump'!$E$1:$AI$1,0)
),
INDEX('Active Hour''s Dump'!$D$3:$AH$337,
MATCH($C287,'Active Hour''s Dump'!$A$3:$A$337,0),
MATCH(CA$2,'Active Hour''s Dump'!$D$2:$AH$2,0)
))),"")</f>
        <v>5.4166666666666696</v>
      </c>
      <c r="CB287" s="13">
        <f>_xlfn.IFNA(IF(CB$3="Productivity",
INDEX('Productivity Dump'!$E$4:$AJ$500,
MATCH($A287,'Productivity Dump'!$A$4:$A$500,0),
MATCH(CB$2,'Productivity Dump'!$E$3:$AJ$3,0)
),
IF(CB$3="Attendance",
INDEX('Attendance Dump'!$E$2:$AI$400,
MATCH($A287,'Attendance Dump'!$B$2:$B$400,0),
MATCH(CB$2,'Attendance Dump'!$E$1:$AI$1,0)
),
INDEX('Active Hour''s Dump'!$D$3:$AH$337,
MATCH($C287,'Active Hour''s Dump'!$A$3:$A$337,0),
MATCH(CB$2,'Active Hour''s Dump'!$D$2:$AH$2,0)
))),"")</f>
        <v>0</v>
      </c>
      <c r="CC287" s="13" t="str">
        <f>_xlfn.IFNA(IF(CC$3="Productivity",
INDEX('Productivity Dump'!$E$4:$AJ$500,
MATCH($A287,'Productivity Dump'!$A$4:$A$500,0),
MATCH(CC$2,'Productivity Dump'!$E$3:$AJ$3,0)
),
IF(CC$3="Attendance",
INDEX('Attendance Dump'!$E$2:$AI$400,
MATCH($A287,'Attendance Dump'!$B$2:$B$400,0),
MATCH(CC$2,'Attendance Dump'!$E$1:$AI$1,0)
),
INDEX('Active Hour''s Dump'!$D$3:$AH$337,
MATCH($C287,'Active Hour''s Dump'!$A$3:$A$337,0),
MATCH(CC$2,'Active Hour''s Dump'!$D$2:$AH$2,0)
))),"")</f>
        <v>WO</v>
      </c>
      <c r="CD287" s="54">
        <f>_xlfn.IFNA(IF(CD$3="Productivity",
INDEX('Productivity Dump'!$E$4:$AJ$500,
MATCH($A287,'Productivity Dump'!$A$4:$A$500,0),
MATCH(CD$2,'Productivity Dump'!$E$3:$AJ$3,0)
),
IF(CD$3="Attendance",
INDEX('Attendance Dump'!$E$2:$AI$400,
MATCH($A287,'Attendance Dump'!$B$2:$B$400,0),
MATCH(CD$2,'Attendance Dump'!$E$1:$AI$1,0)
),
INDEX('Active Hour''s Dump'!$D$3:$AH$337,
MATCH($C287,'Active Hour''s Dump'!$A$3:$A$337,0),
MATCH(CD$2,'Active Hour''s Dump'!$D$2:$AH$2,0)
))),"")</f>
        <v>0</v>
      </c>
      <c r="CE287" s="13">
        <f>_xlfn.IFNA(IF(CE$3="Productivity",
INDEX('Productivity Dump'!$E$4:$AJ$500,
MATCH($A287,'Productivity Dump'!$A$4:$A$500,0),
MATCH(CE$2,'Productivity Dump'!$E$3:$AJ$3,0)
),
IF(CE$3="Attendance",
INDEX('Attendance Dump'!$E$2:$AI$400,
MATCH($A287,'Attendance Dump'!$B$2:$B$400,0),
MATCH(CE$2,'Attendance Dump'!$E$1:$AI$1,0)
),
INDEX('Active Hour''s Dump'!$D$3:$AH$337,
MATCH($C287,'Active Hour''s Dump'!$A$3:$A$337,0),
MATCH(CE$2,'Active Hour''s Dump'!$D$2:$AH$2,0)
))),"")</f>
        <v>495.63599999999985</v>
      </c>
      <c r="CF287" s="13" t="str">
        <f>_xlfn.IFNA(IF(CF$3="Productivity",
INDEX('Productivity Dump'!$E$4:$AJ$500,
MATCH($A287,'Productivity Dump'!$A$4:$A$500,0),
MATCH(CF$2,'Productivity Dump'!$E$3:$AJ$3,0)
),
IF(CF$3="Attendance",
INDEX('Attendance Dump'!$E$2:$AI$400,
MATCH($A287,'Attendance Dump'!$B$2:$B$400,0),
MATCH(CF$2,'Attendance Dump'!$E$1:$AI$1,0)
),
INDEX('Active Hour''s Dump'!$D$3:$AH$337,
MATCH($C287,'Active Hour''s Dump'!$A$3:$A$337,0),
MATCH(CF$2,'Active Hour''s Dump'!$D$2:$AH$2,0)
))),"")</f>
        <v>P</v>
      </c>
      <c r="CG287" s="54">
        <f>_xlfn.IFNA(IF(CG$3="Productivity",
INDEX('Productivity Dump'!$E$4:$AJ$500,
MATCH($A287,'Productivity Dump'!$A$4:$A$500,0),
MATCH(CG$2,'Productivity Dump'!$E$3:$AJ$3,0)
),
IF(CG$3="Attendance",
INDEX('Attendance Dump'!$E$2:$AI$400,
MATCH($A287,'Attendance Dump'!$B$2:$B$400,0),
MATCH(CG$2,'Attendance Dump'!$E$1:$AI$1,0)
),
INDEX('Active Hour''s Dump'!$D$3:$AH$337,
MATCH($C287,'Active Hour''s Dump'!$A$3:$A$337,0),
MATCH(CG$2,'Active Hour''s Dump'!$D$2:$AH$2,0)
))),"")</f>
        <v>4.6666666666666696</v>
      </c>
      <c r="CH287" s="13">
        <f>_xlfn.IFNA(IF(CH$3="Productivity",
INDEX('Productivity Dump'!$E$4:$AJ$500,
MATCH($A287,'Productivity Dump'!$A$4:$A$500,0),
MATCH(CH$2,'Productivity Dump'!$E$3:$AJ$3,0)
),
IF(CH$3="Attendance",
INDEX('Attendance Dump'!$E$2:$AI$400,
MATCH($A287,'Attendance Dump'!$B$2:$B$400,0),
MATCH(CH$2,'Attendance Dump'!$E$1:$AI$1,0)
),
INDEX('Active Hour''s Dump'!$D$3:$AH$337,
MATCH($C287,'Active Hour''s Dump'!$A$3:$A$337,0),
MATCH(CH$2,'Active Hour''s Dump'!$D$2:$AH$2,0)
))),"")</f>
        <v>1023.0970000000002</v>
      </c>
      <c r="CI287" s="13" t="str">
        <f>_xlfn.IFNA(IF(CI$3="Productivity",
INDEX('Productivity Dump'!$E$4:$AJ$500,
MATCH($A287,'Productivity Dump'!$A$4:$A$500,0),
MATCH(CI$2,'Productivity Dump'!$E$3:$AJ$3,0)
),
IF(CI$3="Attendance",
INDEX('Attendance Dump'!$E$2:$AI$400,
MATCH($A287,'Attendance Dump'!$B$2:$B$400,0),
MATCH(CI$2,'Attendance Dump'!$E$1:$AI$1,0)
),
INDEX('Active Hour''s Dump'!$D$3:$AH$337,
MATCH($C287,'Active Hour''s Dump'!$A$3:$A$337,0),
MATCH(CI$2,'Active Hour''s Dump'!$D$2:$AH$2,0)
))),"")</f>
        <v>P</v>
      </c>
      <c r="CJ287" s="54">
        <f>_xlfn.IFNA(IF(CJ$3="Productivity",
INDEX('Productivity Dump'!$E$4:$AJ$500,
MATCH($A287,'Productivity Dump'!$A$4:$A$500,0),
MATCH(CJ$2,'Productivity Dump'!$E$3:$AJ$3,0)
),
IF(CJ$3="Attendance",
INDEX('Attendance Dump'!$E$2:$AI$400,
MATCH($A287,'Attendance Dump'!$B$2:$B$400,0),
MATCH(CJ$2,'Attendance Dump'!$E$1:$AI$1,0)
),
INDEX('Active Hour''s Dump'!$D$3:$AH$337,
MATCH($C287,'Active Hour''s Dump'!$A$3:$A$337,0),
MATCH(CJ$2,'Active Hour''s Dump'!$D$2:$AH$2,0)
))),"")</f>
        <v>7</v>
      </c>
      <c r="CK287" s="13">
        <f>_xlfn.IFNA(IF(CK$3="Productivity",
INDEX('Productivity Dump'!$E$4:$AJ$500,
MATCH($A287,'Productivity Dump'!$A$4:$A$500,0),
MATCH(CK$2,'Productivity Dump'!$E$3:$AJ$3,0)
),
IF(CK$3="Attendance",
INDEX('Attendance Dump'!$E$2:$AI$400,
MATCH($A287,'Attendance Dump'!$B$2:$B$400,0),
MATCH(CK$2,'Attendance Dump'!$E$1:$AI$1,0)
),
INDEX('Active Hour''s Dump'!$D$3:$AH$337,
MATCH($C287,'Active Hour''s Dump'!$A$3:$A$337,0),
MATCH(CK$2,'Active Hour''s Dump'!$D$2:$AH$2,0)
))),"")</f>
        <v>999.46600000000012</v>
      </c>
      <c r="CL287" s="13" t="str">
        <f>_xlfn.IFNA(IF(CL$3="Productivity",
INDEX('Productivity Dump'!$E$4:$AJ$500,
MATCH($A287,'Productivity Dump'!$A$4:$A$500,0),
MATCH(CL$2,'Productivity Dump'!$E$3:$AJ$3,0)
),
IF(CL$3="Attendance",
INDEX('Attendance Dump'!$E$2:$AI$400,
MATCH($A287,'Attendance Dump'!$B$2:$B$400,0),
MATCH(CL$2,'Attendance Dump'!$E$1:$AI$1,0)
),
INDEX('Active Hour''s Dump'!$D$3:$AH$337,
MATCH($C287,'Active Hour''s Dump'!$A$3:$A$337,0),
MATCH(CL$2,'Active Hour''s Dump'!$D$2:$AH$2,0)
))),"")</f>
        <v>P</v>
      </c>
      <c r="CM287" s="54">
        <f>_xlfn.IFNA(IF(CM$3="Productivity",
INDEX('Productivity Dump'!$E$4:$AJ$500,
MATCH($A287,'Productivity Dump'!$A$4:$A$500,0),
MATCH(CM$2,'Productivity Dump'!$E$3:$AJ$3,0)
),
IF(CM$3="Attendance",
INDEX('Attendance Dump'!$E$2:$AI$400,
MATCH($A287,'Attendance Dump'!$B$2:$B$400,0),
MATCH(CM$2,'Attendance Dump'!$E$1:$AI$1,0)
),
INDEX('Active Hour''s Dump'!$D$3:$AH$337,
MATCH($C287,'Active Hour''s Dump'!$A$3:$A$337,0),
MATCH(CM$2,'Active Hour''s Dump'!$D$2:$AH$2,0)
))),"")</f>
        <v>6.5833333333333304</v>
      </c>
      <c r="CN287" s="13">
        <f>_xlfn.IFNA(IF(CN$3="Productivity",
INDEX('Productivity Dump'!$E$4:$AJ$500,
MATCH($A287,'Productivity Dump'!$A$4:$A$500,0),
MATCH(CN$2,'Productivity Dump'!$E$3:$AJ$3,0)
),
IF(CN$3="Attendance",
INDEX('Attendance Dump'!$E$2:$AI$400,
MATCH($A287,'Attendance Dump'!$B$2:$B$400,0),
MATCH(CN$2,'Attendance Dump'!$E$1:$AI$1,0)
),
INDEX('Active Hour''s Dump'!$D$3:$AH$337,
MATCH($C287,'Active Hour''s Dump'!$A$3:$A$337,0),
MATCH(CN$2,'Active Hour''s Dump'!$D$2:$AH$2,0)
))),"")</f>
        <v>0</v>
      </c>
      <c r="CO287" s="13">
        <f>_xlfn.IFNA(IF(CO$3="Productivity",
INDEX('Productivity Dump'!$E$4:$AJ$500,
MATCH($A287,'Productivity Dump'!$A$4:$A$500,0),
MATCH(CO$2,'Productivity Dump'!$E$3:$AJ$3,0)
),
IF(CO$3="Attendance",
INDEX('Attendance Dump'!$E$2:$AI$400,
MATCH($A287,'Attendance Dump'!$B$2:$B$400,0),
MATCH(CO$2,'Attendance Dump'!$E$1:$AI$1,0)
),
INDEX('Active Hour''s Dump'!$D$3:$AH$337,
MATCH($C287,'Active Hour''s Dump'!$A$3:$A$337,0),
MATCH(CO$2,'Active Hour''s Dump'!$D$2:$AH$2,0)
))),"")</f>
        <v>0</v>
      </c>
      <c r="CP287" s="54">
        <f>_xlfn.IFNA(IF(CP$3="Productivity",
INDEX('Productivity Dump'!$E$4:$AJ$500,
MATCH($A287,'Productivity Dump'!$A$4:$A$500,0),
MATCH(CP$2,'Productivity Dump'!$E$3:$AJ$3,0)
),
IF(CP$3="Attendance",
INDEX('Attendance Dump'!$E$2:$AI$400,
MATCH($A287,'Attendance Dump'!$B$2:$B$400,0),
MATCH(CP$2,'Attendance Dump'!$E$1:$AI$1,0)
),
INDEX('Active Hour''s Dump'!$D$3:$AH$337,
MATCH($C287,'Active Hour''s Dump'!$A$3:$A$337,0),
MATCH(CP$2,'Active Hour''s Dump'!$D$2:$AH$2,0)
))),"")</f>
        <v>0</v>
      </c>
      <c r="CQ287" s="13">
        <f>_xlfn.IFNA(IF(CQ$3="Productivity",
INDEX('Productivity Dump'!$E$4:$AJ$500,
MATCH($A287,'Productivity Dump'!$A$4:$A$500,0),
MATCH(CQ$2,'Productivity Dump'!$E$3:$AJ$3,0)
),
IF(CQ$3="Attendance",
INDEX('Attendance Dump'!$E$2:$AI$400,
MATCH($A287,'Attendance Dump'!$B$2:$B$400,0),
MATCH(CQ$2,'Attendance Dump'!$E$1:$AI$1,0)
),
INDEX('Active Hour''s Dump'!$D$3:$AH$337,
MATCH($C287,'Active Hour''s Dump'!$A$3:$A$337,0),
MATCH(CQ$2,'Active Hour''s Dump'!$D$2:$AH$2,0)
))),"")</f>
        <v>0</v>
      </c>
      <c r="CR287" s="13">
        <f>_xlfn.IFNA(IF(CR$3="Productivity",
INDEX('Productivity Dump'!$E$4:$AJ$500,
MATCH($A287,'Productivity Dump'!$A$4:$A$500,0),
MATCH(CR$2,'Productivity Dump'!$E$3:$AJ$3,0)
),
IF(CR$3="Attendance",
INDEX('Attendance Dump'!$E$2:$AI$400,
MATCH($A287,'Attendance Dump'!$B$2:$B$400,0),
MATCH(CR$2,'Attendance Dump'!$E$1:$AI$1,0)
),
INDEX('Active Hour''s Dump'!$D$3:$AH$337,
MATCH($C287,'Active Hour''s Dump'!$A$3:$A$337,0),
MATCH(CR$2,'Active Hour''s Dump'!$D$2:$AH$2,0)
))),"")</f>
        <v>0</v>
      </c>
      <c r="CS287" s="54">
        <f>_xlfn.IFNA(IF(CS$3="Productivity",
INDEX('Productivity Dump'!$E$4:$AJ$500,
MATCH($A287,'Productivity Dump'!$A$4:$A$500,0),
MATCH(CS$2,'Productivity Dump'!$E$3:$AJ$3,0)
),
IF(CS$3="Attendance",
INDEX('Attendance Dump'!$E$2:$AI$400,
MATCH($A287,'Attendance Dump'!$B$2:$B$400,0),
MATCH(CS$2,'Attendance Dump'!$E$1:$AI$1,0)
),
INDEX('Active Hour''s Dump'!$D$3:$AH$337,
MATCH($C287,'Active Hour''s Dump'!$A$3:$A$337,0),
MATCH(CS$2,'Active Hour''s Dump'!$D$2:$AH$2,0)
))),"")</f>
        <v>0</v>
      </c>
      <c r="CT287" s="13">
        <f>_xlfn.IFNA(IF(CT$3="Productivity",
INDEX('Productivity Dump'!$E$4:$AJ$500,
MATCH($A287,'Productivity Dump'!$A$4:$A$500,0),
MATCH(CT$2,'Productivity Dump'!$E$3:$AJ$3,0)
),
IF(CT$3="Attendance",
INDEX('Attendance Dump'!$E$2:$AI$400,
MATCH($A287,'Attendance Dump'!$B$2:$B$400,0),
MATCH(CT$2,'Attendance Dump'!$E$1:$AI$1,0)
),
INDEX('Active Hour''s Dump'!$D$3:$AH$337,
MATCH($C287,'Active Hour''s Dump'!$A$3:$A$337,0),
MATCH(CT$2,'Active Hour''s Dump'!$D$2:$AH$2,0)
))),"")</f>
        <v>0</v>
      </c>
      <c r="CU287" s="13">
        <f>_xlfn.IFNA(IF(CU$3="Productivity",
INDEX('Productivity Dump'!$E$4:$AJ$500,
MATCH($A287,'Productivity Dump'!$A$4:$A$500,0),
MATCH(CU$2,'Productivity Dump'!$E$3:$AJ$3,0)
),
IF(CU$3="Attendance",
INDEX('Attendance Dump'!$E$2:$AI$400,
MATCH($A287,'Attendance Dump'!$B$2:$B$400,0),
MATCH(CU$2,'Attendance Dump'!$E$1:$AI$1,0)
),
INDEX('Active Hour''s Dump'!$D$3:$AH$337,
MATCH($C287,'Active Hour''s Dump'!$A$3:$A$337,0),
MATCH(CU$2,'Active Hour''s Dump'!$D$2:$AH$2,0)
))),"")</f>
        <v>0</v>
      </c>
      <c r="CV287" s="54">
        <f>_xlfn.IFNA(IF(CV$3="Productivity",
INDEX('Productivity Dump'!$E$4:$AJ$500,
MATCH($A287,'Productivity Dump'!$A$4:$A$500,0),
MATCH(CV$2,'Productivity Dump'!$E$3:$AJ$3,0)
),
IF(CV$3="Attendance",
INDEX('Attendance Dump'!$E$2:$AI$400,
MATCH($A287,'Attendance Dump'!$B$2:$B$400,0),
MATCH(CV$2,'Attendance Dump'!$E$1:$AI$1,0)
),
INDEX('Active Hour''s Dump'!$D$3:$AH$337,
MATCH($C287,'Active Hour''s Dump'!$A$3:$A$337,0),
MATCH(CV$2,'Active Hour''s Dump'!$D$2:$AH$2,0)
))),"")</f>
        <v>0</v>
      </c>
      <c r="CW287" s="13"/>
      <c r="CX287" s="13"/>
      <c r="CY287" s="54"/>
      <c r="DA287" s="57">
        <f>SUMIFS($H287:$CY287,$H$3:$CY$3,"Active Hours")</f>
        <v>160.99999999999997</v>
      </c>
      <c r="DB287" s="35">
        <f t="shared" si="100"/>
        <v>20454.714000000004</v>
      </c>
      <c r="DC287" s="35">
        <f t="shared" ref="DC287" si="101">MAX(0,E287-DB287)</f>
        <v>0</v>
      </c>
      <c r="DD287" s="35">
        <f t="shared" ref="DD287" ca="1" si="102">IFERROR(MAX(0,DC287/$DC$2),DC287)</f>
        <v>0</v>
      </c>
      <c r="DF287" s="32" cm="1">
        <f t="array" ref="DF287">SUMPRODUCT(
    (MOD(COLUMN(H287:CV287) - COLUMN(H287), 3) = 0) *
    (H287:CV287 = 0) *
    (I287:CW287 = "P") *
    (COUNTIF(UKHoliday, H$2:CV$2) = 0)
)</f>
        <v>0</v>
      </c>
      <c r="DG287" s="33" cm="1">
        <f t="array" ref="DG287">SUMPRODUCT(
  (MOD(COLUMN(H287:CV287) - COLUMN(H287), 3) = 0) *
  (H287:CV287 &gt; 0) *
  (H287:CV287 &lt; 0.5 * IF(((WEEKDAY(H$2:CV$2, 2) = 1) + (WEEKDAY(H$2:CV$2, 2) = 6)), G287, F287)) *
  (I287:CW287 = "P") *
  (COUNTIF(UKHoliday, H$2:CV$2) = 0)
)</f>
        <v>0</v>
      </c>
      <c r="DH287" s="33" cm="1">
        <f t="array" ref="DH287">SUMPRODUCT(
  (MOD(COLUMN(H287:CV287) - COLUMN(H287), 3) = 0) *
  (H287:CV287 &gt; 0.5 * IF(((WEEKDAY(H$2:CV$2, 2) = 1) + (WEEKDAY(H$2:CV$2, 2) = 6)), $G287, $F287)) *
  (H287:CV287 &lt; 0.8 * IF(((WEEKDAY(H$2:CV$2, 2) = 1) + (WEEKDAY(H$2:CV$2, 2) = 6)), $G287, $F287)) *
  (I287:CW287 = "P") *
  (COUNTIF(UKHoliday, H$2:CV$2) = 0)
)</f>
        <v>0</v>
      </c>
      <c r="DI287" s="33" cm="1">
        <f t="array" ref="DI287">SUMPRODUCT(
  (MOD(COLUMN(H287:CV287) - COLUMN(H287), 3) = 0) *
  (H287:CV287 &gt; 0.8 * IF(((WEEKDAY(H$2:CV$2, 2) = 1) + (WEEKDAY(H$2:CV$2, 2) = 6)), $G287, $F287)) *
  (H287:CV287 &lt; 1 * IF(((WEEKDAY(H$2:CV$2, 2) = 1) + (WEEKDAY(H$2:CV$2, 2) = 6)), $G287, $F287)) *
  (I287:CW287 = "P") *
  (COUNTIF(UKHoliday, H$2:CV$2) = 0)
)</f>
        <v>4</v>
      </c>
    </row>
    <row r="288" spans="1:113" x14ac:dyDescent="0.3">
      <c r="A288" s="8" t="str">
        <f t="array" ref="A288:B288">VLOOKUP(C288,'[1]Dec''25'!$A:$D,{3,4},0)</f>
        <v>BOI11179</v>
      </c>
      <c r="B288" s="36" t="str">
        <v>Nethra S</v>
      </c>
      <c r="C288" s="9" t="s">
        <v>1023</v>
      </c>
      <c r="D288" s="62" t="s">
        <v>1058</v>
      </c>
      <c r="E288" s="35">
        <v>18600</v>
      </c>
      <c r="F288" s="35">
        <f t="shared" ref="F288:F289" si="103">E288/$C$1</f>
        <v>930</v>
      </c>
      <c r="G288" s="35">
        <f t="shared" ref="G288:G289" si="104">F288*0.5</f>
        <v>465</v>
      </c>
      <c r="H288" s="13">
        <f>_xlfn.IFNA(IF(H$3="Productivity",
INDEX('Productivity Dump'!$E$4:$AJ$500,
MATCH($A288,'Productivity Dump'!$A$4:$A$500,0),
MATCH(H$2,'Productivity Dump'!$E$3:$AJ$3,0)
),
IF(H$3="Attendance",
INDEX('Attendance Dump'!$E$2:$AI$400,
MATCH($A288,'Attendance Dump'!$B$2:$B$400,0),
MATCH(H$2,'Attendance Dump'!$E$1:$AI$1,0)
),
INDEX('Active Hour''s Dump'!$D$3:$AH$337,
MATCH($C288,'Active Hour''s Dump'!$A$3:$A$337,0),
MATCH(H$2,'Active Hour''s Dump'!$D$2:$AH$2,0)
))),"")</f>
        <v>964.56600000000003</v>
      </c>
      <c r="I288" s="13" t="str">
        <f>_xlfn.IFNA(IF(I$3="Productivity",
INDEX('Productivity Dump'!$E$4:$AJ$500,
MATCH($A288,'Productivity Dump'!$A$4:$A$500,0),
MATCH(I$2,'Productivity Dump'!$E$3:$AJ$3,0)
),
IF(I$3="Attendance",
INDEX('Attendance Dump'!$E$2:$AI$400,
MATCH($A288,'Attendance Dump'!$B$2:$B$400,0),
MATCH(I$2,'Attendance Dump'!$E$1:$AI$1,0)
),
INDEX('Active Hour''s Dump'!$D$3:$AH$337,
MATCH($C288,'Active Hour''s Dump'!$A$3:$A$337,0),
MATCH(I$2,'Active Hour''s Dump'!$D$2:$AH$2,0)
))),"")</f>
        <v>P</v>
      </c>
      <c r="J288" s="54">
        <f>_xlfn.IFNA(IF(J$3="Productivity",
INDEX('Productivity Dump'!$E$4:$AJ$500,
MATCH($A288,'Productivity Dump'!$A$4:$A$500,0),
MATCH(J$2,'Productivity Dump'!$E$3:$AJ$3,0)
),
IF(J$3="Attendance",
INDEX('Attendance Dump'!$E$2:$AI$400,
MATCH($A288,'Attendance Dump'!$B$2:$B$400,0),
MATCH(J$2,'Attendance Dump'!$E$1:$AI$1,0)
),
INDEX('Active Hour''s Dump'!$D$3:$AH$337,
MATCH($C288,'Active Hour''s Dump'!$A$3:$A$337,0),
MATCH(J$2,'Active Hour''s Dump'!$D$2:$AH$2,0)
))),"")</f>
        <v>7.5</v>
      </c>
      <c r="K288" s="13">
        <f>_xlfn.IFNA(IF(K$3="Productivity",
INDEX('Productivity Dump'!$E$4:$AJ$500,
MATCH($A288,'Productivity Dump'!$A$4:$A$500,0),
MATCH(K$2,'Productivity Dump'!$E$3:$AJ$3,0)
),
IF(K$3="Attendance",
INDEX('Attendance Dump'!$E$2:$AI$400,
MATCH($A288,'Attendance Dump'!$B$2:$B$400,0),
MATCH(K$2,'Attendance Dump'!$E$1:$AI$1,0)
),
INDEX('Active Hour''s Dump'!$D$3:$AH$337,
MATCH($C288,'Active Hour''s Dump'!$A$3:$A$337,0),
MATCH(K$2,'Active Hour''s Dump'!$D$2:$AH$2,0)
))),"")</f>
        <v>1039.163</v>
      </c>
      <c r="L288" s="13" t="str">
        <f>_xlfn.IFNA(IF(L$3="Productivity",
INDEX('Productivity Dump'!$E$4:$AJ$500,
MATCH($A288,'Productivity Dump'!$A$4:$A$500,0),
MATCH(L$2,'Productivity Dump'!$E$3:$AJ$3,0)
),
IF(L$3="Attendance",
INDEX('Attendance Dump'!$E$2:$AI$400,
MATCH($A288,'Attendance Dump'!$B$2:$B$400,0),
MATCH(L$2,'Attendance Dump'!$E$1:$AI$1,0)
),
INDEX('Active Hour''s Dump'!$D$3:$AH$337,
MATCH($C288,'Active Hour''s Dump'!$A$3:$A$337,0),
MATCH(L$2,'Active Hour''s Dump'!$D$2:$AH$2,0)
))),"")</f>
        <v>P</v>
      </c>
      <c r="M288" s="54">
        <f>_xlfn.IFNA(IF(M$3="Productivity",
INDEX('Productivity Dump'!$E$4:$AJ$500,
MATCH($A288,'Productivity Dump'!$A$4:$A$500,0),
MATCH(M$2,'Productivity Dump'!$E$3:$AJ$3,0)
),
IF(M$3="Attendance",
INDEX('Attendance Dump'!$E$2:$AI$400,
MATCH($A288,'Attendance Dump'!$B$2:$B$400,0),
MATCH(M$2,'Attendance Dump'!$E$1:$AI$1,0)
),
INDEX('Active Hour''s Dump'!$D$3:$AH$337,
MATCH($C288,'Active Hour''s Dump'!$A$3:$A$337,0),
MATCH(M$2,'Active Hour''s Dump'!$D$2:$AH$2,0)
))),"")</f>
        <v>7.75</v>
      </c>
      <c r="N288" s="13">
        <f>_xlfn.IFNA(IF(N$3="Productivity",
INDEX('Productivity Dump'!$E$4:$AJ$500,
MATCH($A288,'Productivity Dump'!$A$4:$A$500,0),
MATCH(N$2,'Productivity Dump'!$E$3:$AJ$3,0)
),
IF(N$3="Attendance",
INDEX('Attendance Dump'!$E$2:$AI$400,
MATCH($A288,'Attendance Dump'!$B$2:$B$400,0),
MATCH(N$2,'Attendance Dump'!$E$1:$AI$1,0)
),
INDEX('Active Hour''s Dump'!$D$3:$AH$337,
MATCH($C288,'Active Hour''s Dump'!$A$3:$A$337,0),
MATCH(N$2,'Active Hour''s Dump'!$D$2:$AH$2,0)
))),"")</f>
        <v>535.01</v>
      </c>
      <c r="O288" s="13" t="str">
        <f>_xlfn.IFNA(IF(O$3="Productivity",
INDEX('Productivity Dump'!$E$4:$AJ$500,
MATCH($A288,'Productivity Dump'!$A$4:$A$500,0),
MATCH(O$2,'Productivity Dump'!$E$3:$AJ$3,0)
),
IF(O$3="Attendance",
INDEX('Attendance Dump'!$E$2:$AI$400,
MATCH($A288,'Attendance Dump'!$B$2:$B$400,0),
MATCH(O$2,'Attendance Dump'!$E$1:$AI$1,0)
),
INDEX('Active Hour''s Dump'!$D$3:$AH$337,
MATCH($C288,'Active Hour''s Dump'!$A$3:$A$337,0),
MATCH(O$2,'Active Hour''s Dump'!$D$2:$AH$2,0)
))),"")</f>
        <v>P</v>
      </c>
      <c r="P288" s="54">
        <f>_xlfn.IFNA(IF(P$3="Productivity",
INDEX('Productivity Dump'!$E$4:$AJ$500,
MATCH($A288,'Productivity Dump'!$A$4:$A$500,0),
MATCH(P$2,'Productivity Dump'!$E$3:$AJ$3,0)
),
IF(P$3="Attendance",
INDEX('Attendance Dump'!$E$2:$AI$400,
MATCH($A288,'Attendance Dump'!$B$2:$B$400,0),
MATCH(P$2,'Attendance Dump'!$E$1:$AI$1,0)
),
INDEX('Active Hour''s Dump'!$D$3:$AH$337,
MATCH($C288,'Active Hour''s Dump'!$A$3:$A$337,0),
MATCH(P$2,'Active Hour''s Dump'!$D$2:$AH$2,0)
))),"")</f>
        <v>6.0833333333333304</v>
      </c>
      <c r="Q288" s="13">
        <f>_xlfn.IFNA(IF(Q$3="Productivity",
INDEX('Productivity Dump'!$E$4:$AJ$500,
MATCH($A288,'Productivity Dump'!$A$4:$A$500,0),
MATCH(Q$2,'Productivity Dump'!$E$3:$AJ$3,0)
),
IF(Q$3="Attendance",
INDEX('Attendance Dump'!$E$2:$AI$400,
MATCH($A288,'Attendance Dump'!$B$2:$B$400,0),
MATCH(Q$2,'Attendance Dump'!$E$1:$AI$1,0)
),
INDEX('Active Hour''s Dump'!$D$3:$AH$337,
MATCH($C288,'Active Hour''s Dump'!$A$3:$A$337,0),
MATCH(Q$2,'Active Hour''s Dump'!$D$2:$AH$2,0)
))),"")</f>
        <v>0</v>
      </c>
      <c r="R288" s="13" t="str">
        <f>_xlfn.IFNA(IF(R$3="Productivity",
INDEX('Productivity Dump'!$E$4:$AJ$500,
MATCH($A288,'Productivity Dump'!$A$4:$A$500,0),
MATCH(R$2,'Productivity Dump'!$E$3:$AJ$3,0)
),
IF(R$3="Attendance",
INDEX('Attendance Dump'!$E$2:$AI$400,
MATCH($A288,'Attendance Dump'!$B$2:$B$400,0),
MATCH(R$2,'Attendance Dump'!$E$1:$AI$1,0)
),
INDEX('Active Hour''s Dump'!$D$3:$AH$337,
MATCH($C288,'Active Hour''s Dump'!$A$3:$A$337,0),
MATCH(R$2,'Active Hour''s Dump'!$D$2:$AH$2,0)
))),"")</f>
        <v>WO</v>
      </c>
      <c r="S288" s="54">
        <f>_xlfn.IFNA(IF(S$3="Productivity",
INDEX('Productivity Dump'!$E$4:$AJ$500,
MATCH($A288,'Productivity Dump'!$A$4:$A$500,0),
MATCH(S$2,'Productivity Dump'!$E$3:$AJ$3,0)
),
IF(S$3="Attendance",
INDEX('Attendance Dump'!$E$2:$AI$400,
MATCH($A288,'Attendance Dump'!$B$2:$B$400,0),
MATCH(S$2,'Attendance Dump'!$E$1:$AI$1,0)
),
INDEX('Active Hour''s Dump'!$D$3:$AH$337,
MATCH($C288,'Active Hour''s Dump'!$A$3:$A$337,0),
MATCH(S$2,'Active Hour''s Dump'!$D$2:$AH$2,0)
))),"")</f>
        <v>0</v>
      </c>
      <c r="T288" s="13">
        <f>_xlfn.IFNA(IF(T$3="Productivity",
INDEX('Productivity Dump'!$E$4:$AJ$500,
MATCH($A288,'Productivity Dump'!$A$4:$A$500,0),
MATCH(T$2,'Productivity Dump'!$E$3:$AJ$3,0)
),
IF(T$3="Attendance",
INDEX('Attendance Dump'!$E$2:$AI$400,
MATCH($A288,'Attendance Dump'!$B$2:$B$400,0),
MATCH(T$2,'Attendance Dump'!$E$1:$AI$1,0)
),
INDEX('Active Hour''s Dump'!$D$3:$AH$337,
MATCH($C288,'Active Hour''s Dump'!$A$3:$A$337,0),
MATCH(T$2,'Active Hour''s Dump'!$D$2:$AH$2,0)
))),"")</f>
        <v>161.648</v>
      </c>
      <c r="U288" s="13" t="str">
        <f>_xlfn.IFNA(IF(U$3="Productivity",
INDEX('Productivity Dump'!$E$4:$AJ$500,
MATCH($A288,'Productivity Dump'!$A$4:$A$500,0),
MATCH(U$2,'Productivity Dump'!$E$3:$AJ$3,0)
),
IF(U$3="Attendance",
INDEX('Attendance Dump'!$E$2:$AI$400,
MATCH($A288,'Attendance Dump'!$B$2:$B$400,0),
MATCH(U$2,'Attendance Dump'!$E$1:$AI$1,0)
),
INDEX('Active Hour''s Dump'!$D$3:$AH$337,
MATCH($C288,'Active Hour''s Dump'!$A$3:$A$337,0),
MATCH(U$2,'Active Hour''s Dump'!$D$2:$AH$2,0)
))),"")</f>
        <v>PL</v>
      </c>
      <c r="V288" s="54">
        <f>_xlfn.IFNA(IF(V$3="Productivity",
INDEX('Productivity Dump'!$E$4:$AJ$500,
MATCH($A288,'Productivity Dump'!$A$4:$A$500,0),
MATCH(V$2,'Productivity Dump'!$E$3:$AJ$3,0)
),
IF(V$3="Attendance",
INDEX('Attendance Dump'!$E$2:$AI$400,
MATCH($A288,'Attendance Dump'!$B$2:$B$400,0),
MATCH(V$2,'Attendance Dump'!$E$1:$AI$1,0)
),
INDEX('Active Hour''s Dump'!$D$3:$AH$337,
MATCH($C288,'Active Hour''s Dump'!$A$3:$A$337,0),
MATCH(V$2,'Active Hour''s Dump'!$D$2:$AH$2,0)
))),"")</f>
        <v>1.8333333333333299</v>
      </c>
      <c r="W288" s="13">
        <f>_xlfn.IFNA(IF(W$3="Productivity",
INDEX('Productivity Dump'!$E$4:$AJ$500,
MATCH($A288,'Productivity Dump'!$A$4:$A$500,0),
MATCH(W$2,'Productivity Dump'!$E$3:$AJ$3,0)
),
IF(W$3="Attendance",
INDEX('Attendance Dump'!$E$2:$AI$400,
MATCH($A288,'Attendance Dump'!$B$2:$B$400,0),
MATCH(W$2,'Attendance Dump'!$E$1:$AI$1,0)
),
INDEX('Active Hour''s Dump'!$D$3:$AH$337,
MATCH($C288,'Active Hour''s Dump'!$A$3:$A$337,0),
MATCH(W$2,'Active Hour''s Dump'!$D$2:$AH$2,0)
))),"")</f>
        <v>1301.4880000000003</v>
      </c>
      <c r="X288" s="13" t="str">
        <f>_xlfn.IFNA(IF(X$3="Productivity",
INDEX('Productivity Dump'!$E$4:$AJ$500,
MATCH($A288,'Productivity Dump'!$A$4:$A$500,0),
MATCH(X$2,'Productivity Dump'!$E$3:$AJ$3,0)
),
IF(X$3="Attendance",
INDEX('Attendance Dump'!$E$2:$AI$400,
MATCH($A288,'Attendance Dump'!$B$2:$B$400,0),
MATCH(X$2,'Attendance Dump'!$E$1:$AI$1,0)
),
INDEX('Active Hour''s Dump'!$D$3:$AH$337,
MATCH($C288,'Active Hour''s Dump'!$A$3:$A$337,0),
MATCH(X$2,'Active Hour''s Dump'!$D$2:$AH$2,0)
))),"")</f>
        <v>P</v>
      </c>
      <c r="Y288" s="54">
        <f>_xlfn.IFNA(IF(Y$3="Productivity",
INDEX('Productivity Dump'!$E$4:$AJ$500,
MATCH($A288,'Productivity Dump'!$A$4:$A$500,0),
MATCH(Y$2,'Productivity Dump'!$E$3:$AJ$3,0)
),
IF(Y$3="Attendance",
INDEX('Attendance Dump'!$E$2:$AI$400,
MATCH($A288,'Attendance Dump'!$B$2:$B$400,0),
MATCH(Y$2,'Attendance Dump'!$E$1:$AI$1,0)
),
INDEX('Active Hour''s Dump'!$D$3:$AH$337,
MATCH($C288,'Active Hour''s Dump'!$A$3:$A$337,0),
MATCH(Y$2,'Active Hour''s Dump'!$D$2:$AH$2,0)
))),"")</f>
        <v>8.5833333333333304</v>
      </c>
      <c r="Z288" s="13">
        <f>_xlfn.IFNA(IF(Z$3="Productivity",
INDEX('Productivity Dump'!$E$4:$AJ$500,
MATCH($A288,'Productivity Dump'!$A$4:$A$500,0),
MATCH(Z$2,'Productivity Dump'!$E$3:$AJ$3,0)
),
IF(Z$3="Attendance",
INDEX('Attendance Dump'!$E$2:$AI$400,
MATCH($A288,'Attendance Dump'!$B$2:$B$400,0),
MATCH(Z$2,'Attendance Dump'!$E$1:$AI$1,0)
),
INDEX('Active Hour''s Dump'!$D$3:$AH$337,
MATCH($C288,'Active Hour''s Dump'!$A$3:$A$337,0),
MATCH(Z$2,'Active Hour''s Dump'!$D$2:$AH$2,0)
))),"")</f>
        <v>1035.4260000000002</v>
      </c>
      <c r="AA288" s="13" t="str">
        <f>_xlfn.IFNA(IF(AA$3="Productivity",
INDEX('Productivity Dump'!$E$4:$AJ$500,
MATCH($A288,'Productivity Dump'!$A$4:$A$500,0),
MATCH(AA$2,'Productivity Dump'!$E$3:$AJ$3,0)
),
IF(AA$3="Attendance",
INDEX('Attendance Dump'!$E$2:$AI$400,
MATCH($A288,'Attendance Dump'!$B$2:$B$400,0),
MATCH(AA$2,'Attendance Dump'!$E$1:$AI$1,0)
),
INDEX('Active Hour''s Dump'!$D$3:$AH$337,
MATCH($C288,'Active Hour''s Dump'!$A$3:$A$337,0),
MATCH(AA$2,'Active Hour''s Dump'!$D$2:$AH$2,0)
))),"")</f>
        <v>P</v>
      </c>
      <c r="AB288" s="54">
        <f>_xlfn.IFNA(IF(AB$3="Productivity",
INDEX('Productivity Dump'!$E$4:$AJ$500,
MATCH($A288,'Productivity Dump'!$A$4:$A$500,0),
MATCH(AB$2,'Productivity Dump'!$E$3:$AJ$3,0)
),
IF(AB$3="Attendance",
INDEX('Attendance Dump'!$E$2:$AI$400,
MATCH($A288,'Attendance Dump'!$B$2:$B$400,0),
MATCH(AB$2,'Attendance Dump'!$E$1:$AI$1,0)
),
INDEX('Active Hour''s Dump'!$D$3:$AH$337,
MATCH($C288,'Active Hour''s Dump'!$A$3:$A$337,0),
MATCH(AB$2,'Active Hour''s Dump'!$D$2:$AH$2,0)
))),"")</f>
        <v>7.1666666666666696</v>
      </c>
      <c r="AC288" s="13">
        <f>_xlfn.IFNA(IF(AC$3="Productivity",
INDEX('Productivity Dump'!$E$4:$AJ$500,
MATCH($A288,'Productivity Dump'!$A$4:$A$500,0),
MATCH(AC$2,'Productivity Dump'!$E$3:$AJ$3,0)
),
IF(AC$3="Attendance",
INDEX('Attendance Dump'!$E$2:$AI$400,
MATCH($A288,'Attendance Dump'!$B$2:$B$400,0),
MATCH(AC$2,'Attendance Dump'!$E$1:$AI$1,0)
),
INDEX('Active Hour''s Dump'!$D$3:$AH$337,
MATCH($C288,'Active Hour''s Dump'!$A$3:$A$337,0),
MATCH(AC$2,'Active Hour''s Dump'!$D$2:$AH$2,0)
))),"")</f>
        <v>954.351</v>
      </c>
      <c r="AD288" s="13" t="str">
        <f>_xlfn.IFNA(IF(AD$3="Productivity",
INDEX('Productivity Dump'!$E$4:$AJ$500,
MATCH($A288,'Productivity Dump'!$A$4:$A$500,0),
MATCH(AD$2,'Productivity Dump'!$E$3:$AJ$3,0)
),
IF(AD$3="Attendance",
INDEX('Attendance Dump'!$E$2:$AI$400,
MATCH($A288,'Attendance Dump'!$B$2:$B$400,0),
MATCH(AD$2,'Attendance Dump'!$E$1:$AI$1,0)
),
INDEX('Active Hour''s Dump'!$D$3:$AH$337,
MATCH($C288,'Active Hour''s Dump'!$A$3:$A$337,0),
MATCH(AD$2,'Active Hour''s Dump'!$D$2:$AH$2,0)
))),"")</f>
        <v>P</v>
      </c>
      <c r="AE288" s="54">
        <f>_xlfn.IFNA(IF(AE$3="Productivity",
INDEX('Productivity Dump'!$E$4:$AJ$500,
MATCH($A288,'Productivity Dump'!$A$4:$A$500,0),
MATCH(AE$2,'Productivity Dump'!$E$3:$AJ$3,0)
),
IF(AE$3="Attendance",
INDEX('Attendance Dump'!$E$2:$AI$400,
MATCH($A288,'Attendance Dump'!$B$2:$B$400,0),
MATCH(AE$2,'Attendance Dump'!$E$1:$AI$1,0)
),
INDEX('Active Hour''s Dump'!$D$3:$AH$337,
MATCH($C288,'Active Hour''s Dump'!$A$3:$A$337,0),
MATCH(AE$2,'Active Hour''s Dump'!$D$2:$AH$2,0)
))),"")</f>
        <v>7.5</v>
      </c>
      <c r="AF288" s="13">
        <f>_xlfn.IFNA(IF(AF$3="Productivity",
INDEX('Productivity Dump'!$E$4:$AJ$500,
MATCH($A288,'Productivity Dump'!$A$4:$A$500,0),
MATCH(AF$2,'Productivity Dump'!$E$3:$AJ$3,0)
),
IF(AF$3="Attendance",
INDEX('Attendance Dump'!$E$2:$AI$400,
MATCH($A288,'Attendance Dump'!$B$2:$B$400,0),
MATCH(AF$2,'Attendance Dump'!$E$1:$AI$1,0)
),
INDEX('Active Hour''s Dump'!$D$3:$AH$337,
MATCH($C288,'Active Hour''s Dump'!$A$3:$A$337,0),
MATCH(AF$2,'Active Hour''s Dump'!$D$2:$AH$2,0)
))),"")</f>
        <v>1079.4019999999998</v>
      </c>
      <c r="AG288" s="13" t="str">
        <f>_xlfn.IFNA(IF(AG$3="Productivity",
INDEX('Productivity Dump'!$E$4:$AJ$500,
MATCH($A288,'Productivity Dump'!$A$4:$A$500,0),
MATCH(AG$2,'Productivity Dump'!$E$3:$AJ$3,0)
),
IF(AG$3="Attendance",
INDEX('Attendance Dump'!$E$2:$AI$400,
MATCH($A288,'Attendance Dump'!$B$2:$B$400,0),
MATCH(AG$2,'Attendance Dump'!$E$1:$AI$1,0)
),
INDEX('Active Hour''s Dump'!$D$3:$AH$337,
MATCH($C288,'Active Hour''s Dump'!$A$3:$A$337,0),
MATCH(AG$2,'Active Hour''s Dump'!$D$2:$AH$2,0)
))),"")</f>
        <v>P</v>
      </c>
      <c r="AH288" s="54">
        <f>_xlfn.IFNA(IF(AH$3="Productivity",
INDEX('Productivity Dump'!$E$4:$AJ$500,
MATCH($A288,'Productivity Dump'!$A$4:$A$500,0),
MATCH(AH$2,'Productivity Dump'!$E$3:$AJ$3,0)
),
IF(AH$3="Attendance",
INDEX('Attendance Dump'!$E$2:$AI$400,
MATCH($A288,'Attendance Dump'!$B$2:$B$400,0),
MATCH(AH$2,'Attendance Dump'!$E$1:$AI$1,0)
),
INDEX('Active Hour''s Dump'!$D$3:$AH$337,
MATCH($C288,'Active Hour''s Dump'!$A$3:$A$337,0),
MATCH(AH$2,'Active Hour''s Dump'!$D$2:$AH$2,0)
))),"")</f>
        <v>8</v>
      </c>
      <c r="AI288" s="13">
        <f>_xlfn.IFNA(IF(AI$3="Productivity",
INDEX('Productivity Dump'!$E$4:$AJ$500,
MATCH($A288,'Productivity Dump'!$A$4:$A$500,0),
MATCH(AI$2,'Productivity Dump'!$E$3:$AJ$3,0)
),
IF(AI$3="Attendance",
INDEX('Attendance Dump'!$E$2:$AI$400,
MATCH($A288,'Attendance Dump'!$B$2:$B$400,0),
MATCH(AI$2,'Attendance Dump'!$E$1:$AI$1,0)
),
INDEX('Active Hour''s Dump'!$D$3:$AH$337,
MATCH($C288,'Active Hour''s Dump'!$A$3:$A$337,0),
MATCH(AI$2,'Active Hour''s Dump'!$D$2:$AH$2,0)
))),"")</f>
        <v>964.44000000000017</v>
      </c>
      <c r="AJ288" s="13" t="str">
        <f>_xlfn.IFNA(IF(AJ$3="Productivity",
INDEX('Productivity Dump'!$E$4:$AJ$500,
MATCH($A288,'Productivity Dump'!$A$4:$A$500,0),
MATCH(AJ$2,'Productivity Dump'!$E$3:$AJ$3,0)
),
IF(AJ$3="Attendance",
INDEX('Attendance Dump'!$E$2:$AI$400,
MATCH($A288,'Attendance Dump'!$B$2:$B$400,0),
MATCH(AJ$2,'Attendance Dump'!$E$1:$AI$1,0)
),
INDEX('Active Hour''s Dump'!$D$3:$AH$337,
MATCH($C288,'Active Hour''s Dump'!$A$3:$A$337,0),
MATCH(AJ$2,'Active Hour''s Dump'!$D$2:$AH$2,0)
))),"")</f>
        <v>P</v>
      </c>
      <c r="AK288" s="54">
        <f>_xlfn.IFNA(IF(AK$3="Productivity",
INDEX('Productivity Dump'!$E$4:$AJ$500,
MATCH($A288,'Productivity Dump'!$A$4:$A$500,0),
MATCH(AK$2,'Productivity Dump'!$E$3:$AJ$3,0)
),
IF(AK$3="Attendance",
INDEX('Attendance Dump'!$E$2:$AI$400,
MATCH($A288,'Attendance Dump'!$B$2:$B$400,0),
MATCH(AK$2,'Attendance Dump'!$E$1:$AI$1,0)
),
INDEX('Active Hour''s Dump'!$D$3:$AH$337,
MATCH($C288,'Active Hour''s Dump'!$A$3:$A$337,0),
MATCH(AK$2,'Active Hour''s Dump'!$D$2:$AH$2,0)
))),"")</f>
        <v>7.1666666666666696</v>
      </c>
      <c r="AL288" s="13">
        <f>_xlfn.IFNA(IF(AL$3="Productivity",
INDEX('Productivity Dump'!$E$4:$AJ$500,
MATCH($A288,'Productivity Dump'!$A$4:$A$500,0),
MATCH(AL$2,'Productivity Dump'!$E$3:$AJ$3,0)
),
IF(AL$3="Attendance",
INDEX('Attendance Dump'!$E$2:$AI$400,
MATCH($A288,'Attendance Dump'!$B$2:$B$400,0),
MATCH(AL$2,'Attendance Dump'!$E$1:$AI$1,0)
),
INDEX('Active Hour''s Dump'!$D$3:$AH$337,
MATCH($C288,'Active Hour''s Dump'!$A$3:$A$337,0),
MATCH(AL$2,'Active Hour''s Dump'!$D$2:$AH$2,0)
))),"")</f>
        <v>0</v>
      </c>
      <c r="AM288" s="13" t="str">
        <f>_xlfn.IFNA(IF(AM$3="Productivity",
INDEX('Productivity Dump'!$E$4:$AJ$500,
MATCH($A288,'Productivity Dump'!$A$4:$A$500,0),
MATCH(AM$2,'Productivity Dump'!$E$3:$AJ$3,0)
),
IF(AM$3="Attendance",
INDEX('Attendance Dump'!$E$2:$AI$400,
MATCH($A288,'Attendance Dump'!$B$2:$B$400,0),
MATCH(AM$2,'Attendance Dump'!$E$1:$AI$1,0)
),
INDEX('Active Hour''s Dump'!$D$3:$AH$337,
MATCH($C288,'Active Hour''s Dump'!$A$3:$A$337,0),
MATCH(AM$2,'Active Hour''s Dump'!$D$2:$AH$2,0)
))),"")</f>
        <v>WO</v>
      </c>
      <c r="AN288" s="54">
        <f>_xlfn.IFNA(IF(AN$3="Productivity",
INDEX('Productivity Dump'!$E$4:$AJ$500,
MATCH($A288,'Productivity Dump'!$A$4:$A$500,0),
MATCH(AN$2,'Productivity Dump'!$E$3:$AJ$3,0)
),
IF(AN$3="Attendance",
INDEX('Attendance Dump'!$E$2:$AI$400,
MATCH($A288,'Attendance Dump'!$B$2:$B$400,0),
MATCH(AN$2,'Attendance Dump'!$E$1:$AI$1,0)
),
INDEX('Active Hour''s Dump'!$D$3:$AH$337,
MATCH($C288,'Active Hour''s Dump'!$A$3:$A$337,0),
MATCH(AN$2,'Active Hour''s Dump'!$D$2:$AH$2,0)
))),"")</f>
        <v>0</v>
      </c>
      <c r="AO288" s="13">
        <f>_xlfn.IFNA(IF(AO$3="Productivity",
INDEX('Productivity Dump'!$E$4:$AJ$500,
MATCH($A288,'Productivity Dump'!$A$4:$A$500,0),
MATCH(AO$2,'Productivity Dump'!$E$3:$AJ$3,0)
),
IF(AO$3="Attendance",
INDEX('Attendance Dump'!$E$2:$AI$400,
MATCH($A288,'Attendance Dump'!$B$2:$B$400,0),
MATCH(AO$2,'Attendance Dump'!$E$1:$AI$1,0)
),
INDEX('Active Hour''s Dump'!$D$3:$AH$337,
MATCH($C288,'Active Hour''s Dump'!$A$3:$A$337,0),
MATCH(AO$2,'Active Hour''s Dump'!$D$2:$AH$2,0)
))),"")</f>
        <v>573.82400000000007</v>
      </c>
      <c r="AP288" s="13" t="str">
        <f>_xlfn.IFNA(IF(AP$3="Productivity",
INDEX('Productivity Dump'!$E$4:$AJ$500,
MATCH($A288,'Productivity Dump'!$A$4:$A$500,0),
MATCH(AP$2,'Productivity Dump'!$E$3:$AJ$3,0)
),
IF(AP$3="Attendance",
INDEX('Attendance Dump'!$E$2:$AI$400,
MATCH($A288,'Attendance Dump'!$B$2:$B$400,0),
MATCH(AP$2,'Attendance Dump'!$E$1:$AI$1,0)
),
INDEX('Active Hour''s Dump'!$D$3:$AH$337,
MATCH($C288,'Active Hour''s Dump'!$A$3:$A$337,0),
MATCH(AP$2,'Active Hour''s Dump'!$D$2:$AH$2,0)
))),"")</f>
        <v>P</v>
      </c>
      <c r="AQ288" s="54">
        <f>_xlfn.IFNA(IF(AQ$3="Productivity",
INDEX('Productivity Dump'!$E$4:$AJ$500,
MATCH($A288,'Productivity Dump'!$A$4:$A$500,0),
MATCH(AQ$2,'Productivity Dump'!$E$3:$AJ$3,0)
),
IF(AQ$3="Attendance",
INDEX('Attendance Dump'!$E$2:$AI$400,
MATCH($A288,'Attendance Dump'!$B$2:$B$400,0),
MATCH(AQ$2,'Attendance Dump'!$E$1:$AI$1,0)
),
INDEX('Active Hour''s Dump'!$D$3:$AH$337,
MATCH($C288,'Active Hour''s Dump'!$A$3:$A$337,0),
MATCH(AQ$2,'Active Hour''s Dump'!$D$2:$AH$2,0)
))),"")</f>
        <v>4.0833333333333304</v>
      </c>
      <c r="AR288" s="13">
        <f>_xlfn.IFNA(IF(AR$3="Productivity",
INDEX('Productivity Dump'!$E$4:$AJ$500,
MATCH($A288,'Productivity Dump'!$A$4:$A$500,0),
MATCH(AR$2,'Productivity Dump'!$E$3:$AJ$3,0)
),
IF(AR$3="Attendance",
INDEX('Attendance Dump'!$E$2:$AI$400,
MATCH($A288,'Attendance Dump'!$B$2:$B$400,0),
MATCH(AR$2,'Attendance Dump'!$E$1:$AI$1,0)
),
INDEX('Active Hour''s Dump'!$D$3:$AH$337,
MATCH($C288,'Active Hour''s Dump'!$A$3:$A$337,0),
MATCH(AR$2,'Active Hour''s Dump'!$D$2:$AH$2,0)
))),"")</f>
        <v>827.13400000000013</v>
      </c>
      <c r="AS288" s="13" t="str">
        <f>_xlfn.IFNA(IF(AS$3="Productivity",
INDEX('Productivity Dump'!$E$4:$AJ$500,
MATCH($A288,'Productivity Dump'!$A$4:$A$500,0),
MATCH(AS$2,'Productivity Dump'!$E$3:$AJ$3,0)
),
IF(AS$3="Attendance",
INDEX('Attendance Dump'!$E$2:$AI$400,
MATCH($A288,'Attendance Dump'!$B$2:$B$400,0),
MATCH(AS$2,'Attendance Dump'!$E$1:$AI$1,0)
),
INDEX('Active Hour''s Dump'!$D$3:$AH$337,
MATCH($C288,'Active Hour''s Dump'!$A$3:$A$337,0),
MATCH(AS$2,'Active Hour''s Dump'!$D$2:$AH$2,0)
))),"")</f>
        <v>P</v>
      </c>
      <c r="AT288" s="54">
        <f>_xlfn.IFNA(IF(AT$3="Productivity",
INDEX('Productivity Dump'!$E$4:$AJ$500,
MATCH($A288,'Productivity Dump'!$A$4:$A$500,0),
MATCH(AT$2,'Productivity Dump'!$E$3:$AJ$3,0)
),
IF(AT$3="Attendance",
INDEX('Attendance Dump'!$E$2:$AI$400,
MATCH($A288,'Attendance Dump'!$B$2:$B$400,0),
MATCH(AT$2,'Attendance Dump'!$E$1:$AI$1,0)
),
INDEX('Active Hour''s Dump'!$D$3:$AH$337,
MATCH($C288,'Active Hour''s Dump'!$A$3:$A$337,0),
MATCH(AT$2,'Active Hour''s Dump'!$D$2:$AH$2,0)
))),"")</f>
        <v>7.3333333333333304</v>
      </c>
      <c r="AU288" s="13">
        <f>_xlfn.IFNA(IF(AU$3="Productivity",
INDEX('Productivity Dump'!$E$4:$AJ$500,
MATCH($A288,'Productivity Dump'!$A$4:$A$500,0),
MATCH(AU$2,'Productivity Dump'!$E$3:$AJ$3,0)
),
IF(AU$3="Attendance",
INDEX('Attendance Dump'!$E$2:$AI$400,
MATCH($A288,'Attendance Dump'!$B$2:$B$400,0),
MATCH(AU$2,'Attendance Dump'!$E$1:$AI$1,0)
),
INDEX('Active Hour''s Dump'!$D$3:$AH$337,
MATCH($C288,'Active Hour''s Dump'!$A$3:$A$337,0),
MATCH(AU$2,'Active Hour''s Dump'!$D$2:$AH$2,0)
))),"")</f>
        <v>0</v>
      </c>
      <c r="AV288" s="13" t="str">
        <f>_xlfn.IFNA(IF(AV$3="Productivity",
INDEX('Productivity Dump'!$E$4:$AJ$500,
MATCH($A288,'Productivity Dump'!$A$4:$A$500,0),
MATCH(AV$2,'Productivity Dump'!$E$3:$AJ$3,0)
),
IF(AV$3="Attendance",
INDEX('Attendance Dump'!$E$2:$AI$400,
MATCH($A288,'Attendance Dump'!$B$2:$B$400,0),
MATCH(AV$2,'Attendance Dump'!$E$1:$AI$1,0)
),
INDEX('Active Hour''s Dump'!$D$3:$AH$337,
MATCH($C288,'Active Hour''s Dump'!$A$3:$A$337,0),
MATCH(AV$2,'Active Hour''s Dump'!$D$2:$AH$2,0)
))),"")</f>
        <v>PM</v>
      </c>
      <c r="AW288" s="54">
        <f>_xlfn.IFNA(IF(AW$3="Productivity",
INDEX('Productivity Dump'!$E$4:$AJ$500,
MATCH($A288,'Productivity Dump'!$A$4:$A$500,0),
MATCH(AW$2,'Productivity Dump'!$E$3:$AJ$3,0)
),
IF(AW$3="Attendance",
INDEX('Attendance Dump'!$E$2:$AI$400,
MATCH($A288,'Attendance Dump'!$B$2:$B$400,0),
MATCH(AW$2,'Attendance Dump'!$E$1:$AI$1,0)
),
INDEX('Active Hour''s Dump'!$D$3:$AH$337,
MATCH($C288,'Active Hour''s Dump'!$A$3:$A$337,0),
MATCH(AW$2,'Active Hour''s Dump'!$D$2:$AH$2,0)
))),"")</f>
        <v>0</v>
      </c>
      <c r="AX288" s="13">
        <f>_xlfn.IFNA(IF(AX$3="Productivity",
INDEX('Productivity Dump'!$E$4:$AJ$500,
MATCH($A288,'Productivity Dump'!$A$4:$A$500,0),
MATCH(AX$2,'Productivity Dump'!$E$3:$AJ$3,0)
),
IF(AX$3="Attendance",
INDEX('Attendance Dump'!$E$2:$AI$400,
MATCH($A288,'Attendance Dump'!$B$2:$B$400,0),
MATCH(AX$2,'Attendance Dump'!$E$1:$AI$1,0)
),
INDEX('Active Hour''s Dump'!$D$3:$AH$337,
MATCH($C288,'Active Hour''s Dump'!$A$3:$A$337,0),
MATCH(AX$2,'Active Hour''s Dump'!$D$2:$AH$2,0)
))),"")</f>
        <v>1063.75</v>
      </c>
      <c r="AY288" s="13" t="str">
        <f>_xlfn.IFNA(IF(AY$3="Productivity",
INDEX('Productivity Dump'!$E$4:$AJ$500,
MATCH($A288,'Productivity Dump'!$A$4:$A$500,0),
MATCH(AY$2,'Productivity Dump'!$E$3:$AJ$3,0)
),
IF(AY$3="Attendance",
INDEX('Attendance Dump'!$E$2:$AI$400,
MATCH($A288,'Attendance Dump'!$B$2:$B$400,0),
MATCH(AY$2,'Attendance Dump'!$E$1:$AI$1,0)
),
INDEX('Active Hour''s Dump'!$D$3:$AH$337,
MATCH($C288,'Active Hour''s Dump'!$A$3:$A$337,0),
MATCH(AY$2,'Active Hour''s Dump'!$D$2:$AH$2,0)
))),"")</f>
        <v>P</v>
      </c>
      <c r="AZ288" s="54">
        <f>_xlfn.IFNA(IF(AZ$3="Productivity",
INDEX('Productivity Dump'!$E$4:$AJ$500,
MATCH($A288,'Productivity Dump'!$A$4:$A$500,0),
MATCH(AZ$2,'Productivity Dump'!$E$3:$AJ$3,0)
),
IF(AZ$3="Attendance",
INDEX('Attendance Dump'!$E$2:$AI$400,
MATCH($A288,'Attendance Dump'!$B$2:$B$400,0),
MATCH(AZ$2,'Attendance Dump'!$E$1:$AI$1,0)
),
INDEX('Active Hour''s Dump'!$D$3:$AH$337,
MATCH($C288,'Active Hour''s Dump'!$A$3:$A$337,0),
MATCH(AZ$2,'Active Hour''s Dump'!$D$2:$AH$2,0)
))),"")</f>
        <v>8</v>
      </c>
      <c r="BA288" s="13">
        <f>_xlfn.IFNA(IF(BA$3="Productivity",
INDEX('Productivity Dump'!$E$4:$AJ$500,
MATCH($A288,'Productivity Dump'!$A$4:$A$500,0),
MATCH(BA$2,'Productivity Dump'!$E$3:$AJ$3,0)
),
IF(BA$3="Attendance",
INDEX('Attendance Dump'!$E$2:$AI$400,
MATCH($A288,'Attendance Dump'!$B$2:$B$400,0),
MATCH(BA$2,'Attendance Dump'!$E$1:$AI$1,0)
),
INDEX('Active Hour''s Dump'!$D$3:$AH$337,
MATCH($C288,'Active Hour''s Dump'!$A$3:$A$337,0),
MATCH(BA$2,'Active Hour''s Dump'!$D$2:$AH$2,0)
))),"")</f>
        <v>1043.7230000000002</v>
      </c>
      <c r="BB288" s="13" t="str">
        <f>_xlfn.IFNA(IF(BB$3="Productivity",
INDEX('Productivity Dump'!$E$4:$AJ$500,
MATCH($A288,'Productivity Dump'!$A$4:$A$500,0),
MATCH(BB$2,'Productivity Dump'!$E$3:$AJ$3,0)
),
IF(BB$3="Attendance",
INDEX('Attendance Dump'!$E$2:$AI$400,
MATCH($A288,'Attendance Dump'!$B$2:$B$400,0),
MATCH(BB$2,'Attendance Dump'!$E$1:$AI$1,0)
),
INDEX('Active Hour''s Dump'!$D$3:$AH$337,
MATCH($C288,'Active Hour''s Dump'!$A$3:$A$337,0),
MATCH(BB$2,'Active Hour''s Dump'!$D$2:$AH$2,0)
))),"")</f>
        <v>P</v>
      </c>
      <c r="BC288" s="54">
        <f>_xlfn.IFNA(IF(BC$3="Productivity",
INDEX('Productivity Dump'!$E$4:$AJ$500,
MATCH($A288,'Productivity Dump'!$A$4:$A$500,0),
MATCH(BC$2,'Productivity Dump'!$E$3:$AJ$3,0)
),
IF(BC$3="Attendance",
INDEX('Attendance Dump'!$E$2:$AI$400,
MATCH($A288,'Attendance Dump'!$B$2:$B$400,0),
MATCH(BC$2,'Attendance Dump'!$E$1:$AI$1,0)
),
INDEX('Active Hour''s Dump'!$D$3:$AH$337,
MATCH($C288,'Active Hour''s Dump'!$A$3:$A$337,0),
MATCH(BC$2,'Active Hour''s Dump'!$D$2:$AH$2,0)
))),"")</f>
        <v>7.5833333333333304</v>
      </c>
      <c r="BD288" s="13">
        <f>_xlfn.IFNA(IF(BD$3="Productivity",
INDEX('Productivity Dump'!$E$4:$AJ$500,
MATCH($A288,'Productivity Dump'!$A$4:$A$500,0),
MATCH(BD$2,'Productivity Dump'!$E$3:$AJ$3,0)
),
IF(BD$3="Attendance",
INDEX('Attendance Dump'!$E$2:$AI$400,
MATCH($A288,'Attendance Dump'!$B$2:$B$400,0),
MATCH(BD$2,'Attendance Dump'!$E$1:$AI$1,0)
),
INDEX('Active Hour''s Dump'!$D$3:$AH$337,
MATCH($C288,'Active Hour''s Dump'!$A$3:$A$337,0),
MATCH(BD$2,'Active Hour''s Dump'!$D$2:$AH$2,0)
))),"")</f>
        <v>806.25800000000004</v>
      </c>
      <c r="BE288" s="13" t="str">
        <f>_xlfn.IFNA(IF(BE$3="Productivity",
INDEX('Productivity Dump'!$E$4:$AJ$500,
MATCH($A288,'Productivity Dump'!$A$4:$A$500,0),
MATCH(BE$2,'Productivity Dump'!$E$3:$AJ$3,0)
),
IF(BE$3="Attendance",
INDEX('Attendance Dump'!$E$2:$AI$400,
MATCH($A288,'Attendance Dump'!$B$2:$B$400,0),
MATCH(BE$2,'Attendance Dump'!$E$1:$AI$1,0)
),
INDEX('Active Hour''s Dump'!$D$3:$AH$337,
MATCH($C288,'Active Hour''s Dump'!$A$3:$A$337,0),
MATCH(BE$2,'Active Hour''s Dump'!$D$2:$AH$2,0)
))),"")</f>
        <v>P</v>
      </c>
      <c r="BF288" s="54">
        <f>_xlfn.IFNA(IF(BF$3="Productivity",
INDEX('Productivity Dump'!$E$4:$AJ$500,
MATCH($A288,'Productivity Dump'!$A$4:$A$500,0),
MATCH(BF$2,'Productivity Dump'!$E$3:$AJ$3,0)
),
IF(BF$3="Attendance",
INDEX('Attendance Dump'!$E$2:$AI$400,
MATCH($A288,'Attendance Dump'!$B$2:$B$400,0),
MATCH(BF$2,'Attendance Dump'!$E$1:$AI$1,0)
),
INDEX('Active Hour''s Dump'!$D$3:$AH$337,
MATCH($C288,'Active Hour''s Dump'!$A$3:$A$337,0),
MATCH(BF$2,'Active Hour''s Dump'!$D$2:$AH$2,0)
))),"")</f>
        <v>6.0833333333333304</v>
      </c>
      <c r="BG288" s="13">
        <f>_xlfn.IFNA(IF(BG$3="Productivity",
INDEX('Productivity Dump'!$E$4:$AJ$500,
MATCH($A288,'Productivity Dump'!$A$4:$A$500,0),
MATCH(BG$2,'Productivity Dump'!$E$3:$AJ$3,0)
),
IF(BG$3="Attendance",
INDEX('Attendance Dump'!$E$2:$AI$400,
MATCH($A288,'Attendance Dump'!$B$2:$B$400,0),
MATCH(BG$2,'Attendance Dump'!$E$1:$AI$1,0)
),
INDEX('Active Hour''s Dump'!$D$3:$AH$337,
MATCH($C288,'Active Hour''s Dump'!$A$3:$A$337,0),
MATCH(BG$2,'Active Hour''s Dump'!$D$2:$AH$2,0)
))),"")</f>
        <v>0</v>
      </c>
      <c r="BH288" s="13" t="str">
        <f>_xlfn.IFNA(IF(BH$3="Productivity",
INDEX('Productivity Dump'!$E$4:$AJ$500,
MATCH($A288,'Productivity Dump'!$A$4:$A$500,0),
MATCH(BH$2,'Productivity Dump'!$E$3:$AJ$3,0)
),
IF(BH$3="Attendance",
INDEX('Attendance Dump'!$E$2:$AI$400,
MATCH($A288,'Attendance Dump'!$B$2:$B$400,0),
MATCH(BH$2,'Attendance Dump'!$E$1:$AI$1,0)
),
INDEX('Active Hour''s Dump'!$D$3:$AH$337,
MATCH($C288,'Active Hour''s Dump'!$A$3:$A$337,0),
MATCH(BH$2,'Active Hour''s Dump'!$D$2:$AH$2,0)
))),"")</f>
        <v>WO</v>
      </c>
      <c r="BI288" s="54">
        <f>_xlfn.IFNA(IF(BI$3="Productivity",
INDEX('Productivity Dump'!$E$4:$AJ$500,
MATCH($A288,'Productivity Dump'!$A$4:$A$500,0),
MATCH(BI$2,'Productivity Dump'!$E$3:$AJ$3,0)
),
IF(BI$3="Attendance",
INDEX('Attendance Dump'!$E$2:$AI$400,
MATCH($A288,'Attendance Dump'!$B$2:$B$400,0),
MATCH(BI$2,'Attendance Dump'!$E$1:$AI$1,0)
),
INDEX('Active Hour''s Dump'!$D$3:$AH$337,
MATCH($C288,'Active Hour''s Dump'!$A$3:$A$337,0),
MATCH(BI$2,'Active Hour''s Dump'!$D$2:$AH$2,0)
))),"")</f>
        <v>0</v>
      </c>
      <c r="BJ288" s="13">
        <f>_xlfn.IFNA(IF(BJ$3="Productivity",
INDEX('Productivity Dump'!$E$4:$AJ$500,
MATCH($A288,'Productivity Dump'!$A$4:$A$500,0),
MATCH(BJ$2,'Productivity Dump'!$E$3:$AJ$3,0)
),
IF(BJ$3="Attendance",
INDEX('Attendance Dump'!$E$2:$AI$400,
MATCH($A288,'Attendance Dump'!$B$2:$B$400,0),
MATCH(BJ$2,'Attendance Dump'!$E$1:$AI$1,0)
),
INDEX('Active Hour''s Dump'!$D$3:$AH$337,
MATCH($C288,'Active Hour''s Dump'!$A$3:$A$337,0),
MATCH(BJ$2,'Active Hour''s Dump'!$D$2:$AH$2,0)
))),"")</f>
        <v>329.99800000000005</v>
      </c>
      <c r="BK288" s="13" t="str">
        <f>_xlfn.IFNA(IF(BK$3="Productivity",
INDEX('Productivity Dump'!$E$4:$AJ$500,
MATCH($A288,'Productivity Dump'!$A$4:$A$500,0),
MATCH(BK$2,'Productivity Dump'!$E$3:$AJ$3,0)
),
IF(BK$3="Attendance",
INDEX('Attendance Dump'!$E$2:$AI$400,
MATCH($A288,'Attendance Dump'!$B$2:$B$400,0),
MATCH(BK$2,'Attendance Dump'!$E$1:$AI$1,0)
),
INDEX('Active Hour''s Dump'!$D$3:$AH$337,
MATCH($C288,'Active Hour''s Dump'!$A$3:$A$337,0),
MATCH(BK$2,'Active Hour''s Dump'!$D$2:$AH$2,0)
))),"")</f>
        <v>P</v>
      </c>
      <c r="BL288" s="54">
        <f>_xlfn.IFNA(IF(BL$3="Productivity",
INDEX('Productivity Dump'!$E$4:$AJ$500,
MATCH($A288,'Productivity Dump'!$A$4:$A$500,0),
MATCH(BL$2,'Productivity Dump'!$E$3:$AJ$3,0)
),
IF(BL$3="Attendance",
INDEX('Attendance Dump'!$E$2:$AI$400,
MATCH($A288,'Attendance Dump'!$B$2:$B$400,0),
MATCH(BL$2,'Attendance Dump'!$E$1:$AI$1,0)
),
INDEX('Active Hour''s Dump'!$D$3:$AH$337,
MATCH($C288,'Active Hour''s Dump'!$A$3:$A$337,0),
MATCH(BL$2,'Active Hour''s Dump'!$D$2:$AH$2,0)
))),"")</f>
        <v>4.25</v>
      </c>
      <c r="BM288" s="13">
        <f>_xlfn.IFNA(IF(BM$3="Productivity",
INDEX('Productivity Dump'!$E$4:$AJ$500,
MATCH($A288,'Productivity Dump'!$A$4:$A$500,0),
MATCH(BM$2,'Productivity Dump'!$E$3:$AJ$3,0)
),
IF(BM$3="Attendance",
INDEX('Attendance Dump'!$E$2:$AI$400,
MATCH($A288,'Attendance Dump'!$B$2:$B$400,0),
MATCH(BM$2,'Attendance Dump'!$E$1:$AI$1,0)
),
INDEX('Active Hour''s Dump'!$D$3:$AH$337,
MATCH($C288,'Active Hour''s Dump'!$A$3:$A$337,0),
MATCH(BM$2,'Active Hour''s Dump'!$D$2:$AH$2,0)
))),"")</f>
        <v>1109.8590000000004</v>
      </c>
      <c r="BN288" s="13" t="str">
        <f>_xlfn.IFNA(IF(BN$3="Productivity",
INDEX('Productivity Dump'!$E$4:$AJ$500,
MATCH($A288,'Productivity Dump'!$A$4:$A$500,0),
MATCH(BN$2,'Productivity Dump'!$E$3:$AJ$3,0)
),
IF(BN$3="Attendance",
INDEX('Attendance Dump'!$E$2:$AI$400,
MATCH($A288,'Attendance Dump'!$B$2:$B$400,0),
MATCH(BN$2,'Attendance Dump'!$E$1:$AI$1,0)
),
INDEX('Active Hour''s Dump'!$D$3:$AH$337,
MATCH($C288,'Active Hour''s Dump'!$A$3:$A$337,0),
MATCH(BN$2,'Active Hour''s Dump'!$D$2:$AH$2,0)
))),"")</f>
        <v>P</v>
      </c>
      <c r="BO288" s="54">
        <f>_xlfn.IFNA(IF(BO$3="Productivity",
INDEX('Productivity Dump'!$E$4:$AJ$500,
MATCH($A288,'Productivity Dump'!$A$4:$A$500,0),
MATCH(BO$2,'Productivity Dump'!$E$3:$AJ$3,0)
),
IF(BO$3="Attendance",
INDEX('Attendance Dump'!$E$2:$AI$400,
MATCH($A288,'Attendance Dump'!$B$2:$B$400,0),
MATCH(BO$2,'Attendance Dump'!$E$1:$AI$1,0)
),
INDEX('Active Hour''s Dump'!$D$3:$AH$337,
MATCH($C288,'Active Hour''s Dump'!$A$3:$A$337,0),
MATCH(BO$2,'Active Hour''s Dump'!$D$2:$AH$2,0)
))),"")</f>
        <v>6.75</v>
      </c>
      <c r="BP288" s="13">
        <f>_xlfn.IFNA(IF(BP$3="Productivity",
INDEX('Productivity Dump'!$E$4:$AJ$500,
MATCH($A288,'Productivity Dump'!$A$4:$A$500,0),
MATCH(BP$2,'Productivity Dump'!$E$3:$AJ$3,0)
),
IF(BP$3="Attendance",
INDEX('Attendance Dump'!$E$2:$AI$400,
MATCH($A288,'Attendance Dump'!$B$2:$B$400,0),
MATCH(BP$2,'Attendance Dump'!$E$1:$AI$1,0)
),
INDEX('Active Hour''s Dump'!$D$3:$AH$337,
MATCH($C288,'Active Hour''s Dump'!$A$3:$A$337,0),
MATCH(BP$2,'Active Hour''s Dump'!$D$2:$AH$2,0)
))),"")</f>
        <v>1083.5970000000002</v>
      </c>
      <c r="BQ288" s="13" t="str">
        <f>_xlfn.IFNA(IF(BQ$3="Productivity",
INDEX('Productivity Dump'!$E$4:$AJ$500,
MATCH($A288,'Productivity Dump'!$A$4:$A$500,0),
MATCH(BQ$2,'Productivity Dump'!$E$3:$AJ$3,0)
),
IF(BQ$3="Attendance",
INDEX('Attendance Dump'!$E$2:$AI$400,
MATCH($A288,'Attendance Dump'!$B$2:$B$400,0),
MATCH(BQ$2,'Attendance Dump'!$E$1:$AI$1,0)
),
INDEX('Active Hour''s Dump'!$D$3:$AH$337,
MATCH($C288,'Active Hour''s Dump'!$A$3:$A$337,0),
MATCH(BQ$2,'Active Hour''s Dump'!$D$2:$AH$2,0)
))),"")</f>
        <v>P</v>
      </c>
      <c r="BR288" s="54">
        <f>_xlfn.IFNA(IF(BR$3="Productivity",
INDEX('Productivity Dump'!$E$4:$AJ$500,
MATCH($A288,'Productivity Dump'!$A$4:$A$500,0),
MATCH(BR$2,'Productivity Dump'!$E$3:$AJ$3,0)
),
IF(BR$3="Attendance",
INDEX('Attendance Dump'!$E$2:$AI$400,
MATCH($A288,'Attendance Dump'!$B$2:$B$400,0),
MATCH(BR$2,'Attendance Dump'!$E$1:$AI$1,0)
),
INDEX('Active Hour''s Dump'!$D$3:$AH$337,
MATCH($C288,'Active Hour''s Dump'!$A$3:$A$337,0),
MATCH(BR$2,'Active Hour''s Dump'!$D$2:$AH$2,0)
))),"")</f>
        <v>7.5</v>
      </c>
      <c r="BS288" s="13">
        <f>_xlfn.IFNA(IF(BS$3="Productivity",
INDEX('Productivity Dump'!$E$4:$AJ$500,
MATCH($A288,'Productivity Dump'!$A$4:$A$500,0),
MATCH(BS$2,'Productivity Dump'!$E$3:$AJ$3,0)
),
IF(BS$3="Attendance",
INDEX('Attendance Dump'!$E$2:$AI$400,
MATCH($A288,'Attendance Dump'!$B$2:$B$400,0),
MATCH(BS$2,'Attendance Dump'!$E$1:$AI$1,0)
),
INDEX('Active Hour''s Dump'!$D$3:$AH$337,
MATCH($C288,'Active Hour''s Dump'!$A$3:$A$337,0),
MATCH(BS$2,'Active Hour''s Dump'!$D$2:$AH$2,0)
))),"")</f>
        <v>0</v>
      </c>
      <c r="BT288" s="13" t="str">
        <f>_xlfn.IFNA(IF(BT$3="Productivity",
INDEX('Productivity Dump'!$E$4:$AJ$500,
MATCH($A288,'Productivity Dump'!$A$4:$A$500,0),
MATCH(BT$2,'Productivity Dump'!$E$3:$AJ$3,0)
),
IF(BT$3="Attendance",
INDEX('Attendance Dump'!$E$2:$AI$400,
MATCH($A288,'Attendance Dump'!$B$2:$B$400,0),
MATCH(BT$2,'Attendance Dump'!$E$1:$AI$1,0)
),
INDEX('Active Hour''s Dump'!$D$3:$AH$337,
MATCH($C288,'Active Hour''s Dump'!$A$3:$A$337,0),
MATCH(BT$2,'Active Hour''s Dump'!$D$2:$AH$2,0)
))),"")</f>
        <v>H</v>
      </c>
      <c r="BU288" s="54">
        <f>_xlfn.IFNA(IF(BU$3="Productivity",
INDEX('Productivity Dump'!$E$4:$AJ$500,
MATCH($A288,'Productivity Dump'!$A$4:$A$500,0),
MATCH(BU$2,'Productivity Dump'!$E$3:$AJ$3,0)
),
IF(BU$3="Attendance",
INDEX('Attendance Dump'!$E$2:$AI$400,
MATCH($A288,'Attendance Dump'!$B$2:$B$400,0),
MATCH(BU$2,'Attendance Dump'!$E$1:$AI$1,0)
),
INDEX('Active Hour''s Dump'!$D$3:$AH$337,
MATCH($C288,'Active Hour''s Dump'!$A$3:$A$337,0),
MATCH(BU$2,'Active Hour''s Dump'!$D$2:$AH$2,0)
))),"")</f>
        <v>0</v>
      </c>
      <c r="BV288" s="13">
        <f>_xlfn.IFNA(IF(BV$3="Productivity",
INDEX('Productivity Dump'!$E$4:$AJ$500,
MATCH($A288,'Productivity Dump'!$A$4:$A$500,0),
MATCH(BV$2,'Productivity Dump'!$E$3:$AJ$3,0)
),
IF(BV$3="Attendance",
INDEX('Attendance Dump'!$E$2:$AI$400,
MATCH($A288,'Attendance Dump'!$B$2:$B$400,0),
MATCH(BV$2,'Attendance Dump'!$E$1:$AI$1,0)
),
INDEX('Active Hour''s Dump'!$D$3:$AH$337,
MATCH($C288,'Active Hour''s Dump'!$A$3:$A$337,0),
MATCH(BV$2,'Active Hour''s Dump'!$D$2:$AH$2,0)
))),"")</f>
        <v>1007.3980000000001</v>
      </c>
      <c r="BW288" s="13" t="str">
        <f>_xlfn.IFNA(IF(BW$3="Productivity",
INDEX('Productivity Dump'!$E$4:$AJ$500,
MATCH($A288,'Productivity Dump'!$A$4:$A$500,0),
MATCH(BW$2,'Productivity Dump'!$E$3:$AJ$3,0)
),
IF(BW$3="Attendance",
INDEX('Attendance Dump'!$E$2:$AI$400,
MATCH($A288,'Attendance Dump'!$B$2:$B$400,0),
MATCH(BW$2,'Attendance Dump'!$E$1:$AI$1,0)
),
INDEX('Active Hour''s Dump'!$D$3:$AH$337,
MATCH($C288,'Active Hour''s Dump'!$A$3:$A$337,0),
MATCH(BW$2,'Active Hour''s Dump'!$D$2:$AH$2,0)
))),"")</f>
        <v>P</v>
      </c>
      <c r="BX288" s="54">
        <f>_xlfn.IFNA(IF(BX$3="Productivity",
INDEX('Productivity Dump'!$E$4:$AJ$500,
MATCH($A288,'Productivity Dump'!$A$4:$A$500,0),
MATCH(BX$2,'Productivity Dump'!$E$3:$AJ$3,0)
),
IF(BX$3="Attendance",
INDEX('Attendance Dump'!$E$2:$AI$400,
MATCH($A288,'Attendance Dump'!$B$2:$B$400,0),
MATCH(BX$2,'Attendance Dump'!$E$1:$AI$1,0)
),
INDEX('Active Hour''s Dump'!$D$3:$AH$337,
MATCH($C288,'Active Hour''s Dump'!$A$3:$A$337,0),
MATCH(BX$2,'Active Hour''s Dump'!$D$2:$AH$2,0)
))),"")</f>
        <v>8.3333333333333304</v>
      </c>
      <c r="BY288" s="13">
        <f>_xlfn.IFNA(IF(BY$3="Productivity",
INDEX('Productivity Dump'!$E$4:$AJ$500,
MATCH($A288,'Productivity Dump'!$A$4:$A$500,0),
MATCH(BY$2,'Productivity Dump'!$E$3:$AJ$3,0)
),
IF(BY$3="Attendance",
INDEX('Attendance Dump'!$E$2:$AI$400,
MATCH($A288,'Attendance Dump'!$B$2:$B$400,0),
MATCH(BY$2,'Attendance Dump'!$E$1:$AI$1,0)
),
INDEX('Active Hour''s Dump'!$D$3:$AH$337,
MATCH($C288,'Active Hour''s Dump'!$A$3:$A$337,0),
MATCH(BY$2,'Active Hour''s Dump'!$D$2:$AH$2,0)
))),"")</f>
        <v>666.57000000000016</v>
      </c>
      <c r="BZ288" s="13" t="str">
        <f>_xlfn.IFNA(IF(BZ$3="Productivity",
INDEX('Productivity Dump'!$E$4:$AJ$500,
MATCH($A288,'Productivity Dump'!$A$4:$A$500,0),
MATCH(BZ$2,'Productivity Dump'!$E$3:$AJ$3,0)
),
IF(BZ$3="Attendance",
INDEX('Attendance Dump'!$E$2:$AI$400,
MATCH($A288,'Attendance Dump'!$B$2:$B$400,0),
MATCH(BZ$2,'Attendance Dump'!$E$1:$AI$1,0)
),
INDEX('Active Hour''s Dump'!$D$3:$AH$337,
MATCH($C288,'Active Hour''s Dump'!$A$3:$A$337,0),
MATCH(BZ$2,'Active Hour''s Dump'!$D$2:$AH$2,0)
))),"")</f>
        <v>P</v>
      </c>
      <c r="CA288" s="54">
        <f>_xlfn.IFNA(IF(CA$3="Productivity",
INDEX('Productivity Dump'!$E$4:$AJ$500,
MATCH($A288,'Productivity Dump'!$A$4:$A$500,0),
MATCH(CA$2,'Productivity Dump'!$E$3:$AJ$3,0)
),
IF(CA$3="Attendance",
INDEX('Attendance Dump'!$E$2:$AI$400,
MATCH($A288,'Attendance Dump'!$B$2:$B$400,0),
MATCH(CA$2,'Attendance Dump'!$E$1:$AI$1,0)
),
INDEX('Active Hour''s Dump'!$D$3:$AH$337,
MATCH($C288,'Active Hour''s Dump'!$A$3:$A$337,0),
MATCH(CA$2,'Active Hour''s Dump'!$D$2:$AH$2,0)
))),"")</f>
        <v>5.0833333333333304</v>
      </c>
      <c r="CB288" s="13">
        <f>_xlfn.IFNA(IF(CB$3="Productivity",
INDEX('Productivity Dump'!$E$4:$AJ$500,
MATCH($A288,'Productivity Dump'!$A$4:$A$500,0),
MATCH(CB$2,'Productivity Dump'!$E$3:$AJ$3,0)
),
IF(CB$3="Attendance",
INDEX('Attendance Dump'!$E$2:$AI$400,
MATCH($A288,'Attendance Dump'!$B$2:$B$400,0),
MATCH(CB$2,'Attendance Dump'!$E$1:$AI$1,0)
),
INDEX('Active Hour''s Dump'!$D$3:$AH$337,
MATCH($C288,'Active Hour''s Dump'!$A$3:$A$337,0),
MATCH(CB$2,'Active Hour''s Dump'!$D$2:$AH$2,0)
))),"")</f>
        <v>0</v>
      </c>
      <c r="CC288" s="13" t="str">
        <f>_xlfn.IFNA(IF(CC$3="Productivity",
INDEX('Productivity Dump'!$E$4:$AJ$500,
MATCH($A288,'Productivity Dump'!$A$4:$A$500,0),
MATCH(CC$2,'Productivity Dump'!$E$3:$AJ$3,0)
),
IF(CC$3="Attendance",
INDEX('Attendance Dump'!$E$2:$AI$400,
MATCH($A288,'Attendance Dump'!$B$2:$B$400,0),
MATCH(CC$2,'Attendance Dump'!$E$1:$AI$1,0)
),
INDEX('Active Hour''s Dump'!$D$3:$AH$337,
MATCH($C288,'Active Hour''s Dump'!$A$3:$A$337,0),
MATCH(CC$2,'Active Hour''s Dump'!$D$2:$AH$2,0)
))),"")</f>
        <v>WO</v>
      </c>
      <c r="CD288" s="54">
        <f>_xlfn.IFNA(IF(CD$3="Productivity",
INDEX('Productivity Dump'!$E$4:$AJ$500,
MATCH($A288,'Productivity Dump'!$A$4:$A$500,0),
MATCH(CD$2,'Productivity Dump'!$E$3:$AJ$3,0)
),
IF(CD$3="Attendance",
INDEX('Attendance Dump'!$E$2:$AI$400,
MATCH($A288,'Attendance Dump'!$B$2:$B$400,0),
MATCH(CD$2,'Attendance Dump'!$E$1:$AI$1,0)
),
INDEX('Active Hour''s Dump'!$D$3:$AH$337,
MATCH($C288,'Active Hour''s Dump'!$A$3:$A$337,0),
MATCH(CD$2,'Active Hour''s Dump'!$D$2:$AH$2,0)
))),"")</f>
        <v>0</v>
      </c>
      <c r="CE288" s="13">
        <f>_xlfn.IFNA(IF(CE$3="Productivity",
INDEX('Productivity Dump'!$E$4:$AJ$500,
MATCH($A288,'Productivity Dump'!$A$4:$A$500,0),
MATCH(CE$2,'Productivity Dump'!$E$3:$AJ$3,0)
),
IF(CE$3="Attendance",
INDEX('Attendance Dump'!$E$2:$AI$400,
MATCH($A288,'Attendance Dump'!$B$2:$B$400,0),
MATCH(CE$2,'Attendance Dump'!$E$1:$AI$1,0)
),
INDEX('Active Hour''s Dump'!$D$3:$AH$337,
MATCH($C288,'Active Hour''s Dump'!$A$3:$A$337,0),
MATCH(CE$2,'Active Hour''s Dump'!$D$2:$AH$2,0)
))),"")</f>
        <v>535.56500000000005</v>
      </c>
      <c r="CF288" s="13" t="str">
        <f>_xlfn.IFNA(IF(CF$3="Productivity",
INDEX('Productivity Dump'!$E$4:$AJ$500,
MATCH($A288,'Productivity Dump'!$A$4:$A$500,0),
MATCH(CF$2,'Productivity Dump'!$E$3:$AJ$3,0)
),
IF(CF$3="Attendance",
INDEX('Attendance Dump'!$E$2:$AI$400,
MATCH($A288,'Attendance Dump'!$B$2:$B$400,0),
MATCH(CF$2,'Attendance Dump'!$E$1:$AI$1,0)
),
INDEX('Active Hour''s Dump'!$D$3:$AH$337,
MATCH($C288,'Active Hour''s Dump'!$A$3:$A$337,0),
MATCH(CF$2,'Active Hour''s Dump'!$D$2:$AH$2,0)
))),"")</f>
        <v>P</v>
      </c>
      <c r="CG288" s="54">
        <f>_xlfn.IFNA(IF(CG$3="Productivity",
INDEX('Productivity Dump'!$E$4:$AJ$500,
MATCH($A288,'Productivity Dump'!$A$4:$A$500,0),
MATCH(CG$2,'Productivity Dump'!$E$3:$AJ$3,0)
),
IF(CG$3="Attendance",
INDEX('Attendance Dump'!$E$2:$AI$400,
MATCH($A288,'Attendance Dump'!$B$2:$B$400,0),
MATCH(CG$2,'Attendance Dump'!$E$1:$AI$1,0)
),
INDEX('Active Hour''s Dump'!$D$3:$AH$337,
MATCH($C288,'Active Hour''s Dump'!$A$3:$A$337,0),
MATCH(CG$2,'Active Hour''s Dump'!$D$2:$AH$2,0)
))),"")</f>
        <v>4.75</v>
      </c>
      <c r="CH288" s="13">
        <f>_xlfn.IFNA(IF(CH$3="Productivity",
INDEX('Productivity Dump'!$E$4:$AJ$500,
MATCH($A288,'Productivity Dump'!$A$4:$A$500,0),
MATCH(CH$2,'Productivity Dump'!$E$3:$AJ$3,0)
),
IF(CH$3="Attendance",
INDEX('Attendance Dump'!$E$2:$AI$400,
MATCH($A288,'Attendance Dump'!$B$2:$B$400,0),
MATCH(CH$2,'Attendance Dump'!$E$1:$AI$1,0)
),
INDEX('Active Hour''s Dump'!$D$3:$AH$337,
MATCH($C288,'Active Hour''s Dump'!$A$3:$A$337,0),
MATCH(CH$2,'Active Hour''s Dump'!$D$2:$AH$2,0)
))),"")</f>
        <v>760.33399999999995</v>
      </c>
      <c r="CI288" s="13" t="str">
        <f>_xlfn.IFNA(IF(CI$3="Productivity",
INDEX('Productivity Dump'!$E$4:$AJ$500,
MATCH($A288,'Productivity Dump'!$A$4:$A$500,0),
MATCH(CI$2,'Productivity Dump'!$E$3:$AJ$3,0)
),
IF(CI$3="Attendance",
INDEX('Attendance Dump'!$E$2:$AI$400,
MATCH($A288,'Attendance Dump'!$B$2:$B$400,0),
MATCH(CI$2,'Attendance Dump'!$E$1:$AI$1,0)
),
INDEX('Active Hour''s Dump'!$D$3:$AH$337,
MATCH($C288,'Active Hour''s Dump'!$A$3:$A$337,0),
MATCH(CI$2,'Active Hour''s Dump'!$D$2:$AH$2,0)
))),"")</f>
        <v>P</v>
      </c>
      <c r="CJ288" s="54">
        <f>_xlfn.IFNA(IF(CJ$3="Productivity",
INDEX('Productivity Dump'!$E$4:$AJ$500,
MATCH($A288,'Productivity Dump'!$A$4:$A$500,0),
MATCH(CJ$2,'Productivity Dump'!$E$3:$AJ$3,0)
),
IF(CJ$3="Attendance",
INDEX('Attendance Dump'!$E$2:$AI$400,
MATCH($A288,'Attendance Dump'!$B$2:$B$400,0),
MATCH(CJ$2,'Attendance Dump'!$E$1:$AI$1,0)
),
INDEX('Active Hour''s Dump'!$D$3:$AH$337,
MATCH($C288,'Active Hour''s Dump'!$A$3:$A$337,0),
MATCH(CJ$2,'Active Hour''s Dump'!$D$2:$AH$2,0)
))),"")</f>
        <v>5.25</v>
      </c>
      <c r="CK288" s="13">
        <f>_xlfn.IFNA(IF(CK$3="Productivity",
INDEX('Productivity Dump'!$E$4:$AJ$500,
MATCH($A288,'Productivity Dump'!$A$4:$A$500,0),
MATCH(CK$2,'Productivity Dump'!$E$3:$AJ$3,0)
),
IF(CK$3="Attendance",
INDEX('Attendance Dump'!$E$2:$AI$400,
MATCH($A288,'Attendance Dump'!$B$2:$B$400,0),
MATCH(CK$2,'Attendance Dump'!$E$1:$AI$1,0)
),
INDEX('Active Hour''s Dump'!$D$3:$AH$337,
MATCH($C288,'Active Hour''s Dump'!$A$3:$A$337,0),
MATCH(CK$2,'Active Hour''s Dump'!$D$2:$AH$2,0)
))),"")</f>
        <v>837.98</v>
      </c>
      <c r="CL288" s="13" t="str">
        <f>_xlfn.IFNA(IF(CL$3="Productivity",
INDEX('Productivity Dump'!$E$4:$AJ$500,
MATCH($A288,'Productivity Dump'!$A$4:$A$500,0),
MATCH(CL$2,'Productivity Dump'!$E$3:$AJ$3,0)
),
IF(CL$3="Attendance",
INDEX('Attendance Dump'!$E$2:$AI$400,
MATCH($A288,'Attendance Dump'!$B$2:$B$400,0),
MATCH(CL$2,'Attendance Dump'!$E$1:$AI$1,0)
),
INDEX('Active Hour''s Dump'!$D$3:$AH$337,
MATCH($C288,'Active Hour''s Dump'!$A$3:$A$337,0),
MATCH(CL$2,'Active Hour''s Dump'!$D$2:$AH$2,0)
))),"")</f>
        <v>P</v>
      </c>
      <c r="CM288" s="54">
        <f>_xlfn.IFNA(IF(CM$3="Productivity",
INDEX('Productivity Dump'!$E$4:$AJ$500,
MATCH($A288,'Productivity Dump'!$A$4:$A$500,0),
MATCH(CM$2,'Productivity Dump'!$E$3:$AJ$3,0)
),
IF(CM$3="Attendance",
INDEX('Attendance Dump'!$E$2:$AI$400,
MATCH($A288,'Attendance Dump'!$B$2:$B$400,0),
MATCH(CM$2,'Attendance Dump'!$E$1:$AI$1,0)
),
INDEX('Active Hour''s Dump'!$D$3:$AH$337,
MATCH($C288,'Active Hour''s Dump'!$A$3:$A$337,0),
MATCH(CM$2,'Active Hour''s Dump'!$D$2:$AH$2,0)
))),"")</f>
        <v>6.5833333333333304</v>
      </c>
      <c r="CN288" s="13">
        <f>_xlfn.IFNA(IF(CN$3="Productivity",
INDEX('Productivity Dump'!$E$4:$AJ$500,
MATCH($A288,'Productivity Dump'!$A$4:$A$500,0),
MATCH(CN$2,'Productivity Dump'!$E$3:$AJ$3,0)
),
IF(CN$3="Attendance",
INDEX('Attendance Dump'!$E$2:$AI$400,
MATCH($A288,'Attendance Dump'!$B$2:$B$400,0),
MATCH(CN$2,'Attendance Dump'!$E$1:$AI$1,0)
),
INDEX('Active Hour''s Dump'!$D$3:$AH$337,
MATCH($C288,'Active Hour''s Dump'!$A$3:$A$337,0),
MATCH(CN$2,'Active Hour''s Dump'!$D$2:$AH$2,0)
))),"")</f>
        <v>0</v>
      </c>
      <c r="CO288" s="13">
        <f>_xlfn.IFNA(IF(CO$3="Productivity",
INDEX('Productivity Dump'!$E$4:$AJ$500,
MATCH($A288,'Productivity Dump'!$A$4:$A$500,0),
MATCH(CO$2,'Productivity Dump'!$E$3:$AJ$3,0)
),
IF(CO$3="Attendance",
INDEX('Attendance Dump'!$E$2:$AI$400,
MATCH($A288,'Attendance Dump'!$B$2:$B$400,0),
MATCH(CO$2,'Attendance Dump'!$E$1:$AI$1,0)
),
INDEX('Active Hour''s Dump'!$D$3:$AH$337,
MATCH($C288,'Active Hour''s Dump'!$A$3:$A$337,0),
MATCH(CO$2,'Active Hour''s Dump'!$D$2:$AH$2,0)
))),"")</f>
        <v>0</v>
      </c>
      <c r="CP288" s="54">
        <f>_xlfn.IFNA(IF(CP$3="Productivity",
INDEX('Productivity Dump'!$E$4:$AJ$500,
MATCH($A288,'Productivity Dump'!$A$4:$A$500,0),
MATCH(CP$2,'Productivity Dump'!$E$3:$AJ$3,0)
),
IF(CP$3="Attendance",
INDEX('Attendance Dump'!$E$2:$AI$400,
MATCH($A288,'Attendance Dump'!$B$2:$B$400,0),
MATCH(CP$2,'Attendance Dump'!$E$1:$AI$1,0)
),
INDEX('Active Hour''s Dump'!$D$3:$AH$337,
MATCH($C288,'Active Hour''s Dump'!$A$3:$A$337,0),
MATCH(CP$2,'Active Hour''s Dump'!$D$2:$AH$2,0)
))),"")</f>
        <v>0</v>
      </c>
      <c r="CQ288" s="13">
        <f>_xlfn.IFNA(IF(CQ$3="Productivity",
INDEX('Productivity Dump'!$E$4:$AJ$500,
MATCH($A288,'Productivity Dump'!$A$4:$A$500,0),
MATCH(CQ$2,'Productivity Dump'!$E$3:$AJ$3,0)
),
IF(CQ$3="Attendance",
INDEX('Attendance Dump'!$E$2:$AI$400,
MATCH($A288,'Attendance Dump'!$B$2:$B$400,0),
MATCH(CQ$2,'Attendance Dump'!$E$1:$AI$1,0)
),
INDEX('Active Hour''s Dump'!$D$3:$AH$337,
MATCH($C288,'Active Hour''s Dump'!$A$3:$A$337,0),
MATCH(CQ$2,'Active Hour''s Dump'!$D$2:$AH$2,0)
))),"")</f>
        <v>0</v>
      </c>
      <c r="CR288" s="13">
        <f>_xlfn.IFNA(IF(CR$3="Productivity",
INDEX('Productivity Dump'!$E$4:$AJ$500,
MATCH($A288,'Productivity Dump'!$A$4:$A$500,0),
MATCH(CR$2,'Productivity Dump'!$E$3:$AJ$3,0)
),
IF(CR$3="Attendance",
INDEX('Attendance Dump'!$E$2:$AI$400,
MATCH($A288,'Attendance Dump'!$B$2:$B$400,0),
MATCH(CR$2,'Attendance Dump'!$E$1:$AI$1,0)
),
INDEX('Active Hour''s Dump'!$D$3:$AH$337,
MATCH($C288,'Active Hour''s Dump'!$A$3:$A$337,0),
MATCH(CR$2,'Active Hour''s Dump'!$D$2:$AH$2,0)
))),"")</f>
        <v>0</v>
      </c>
      <c r="CS288" s="54">
        <f>_xlfn.IFNA(IF(CS$3="Productivity",
INDEX('Productivity Dump'!$E$4:$AJ$500,
MATCH($A288,'Productivity Dump'!$A$4:$A$500,0),
MATCH(CS$2,'Productivity Dump'!$E$3:$AJ$3,0)
),
IF(CS$3="Attendance",
INDEX('Attendance Dump'!$E$2:$AI$400,
MATCH($A288,'Attendance Dump'!$B$2:$B$400,0),
MATCH(CS$2,'Attendance Dump'!$E$1:$AI$1,0)
),
INDEX('Active Hour''s Dump'!$D$3:$AH$337,
MATCH($C288,'Active Hour''s Dump'!$A$3:$A$337,0),
MATCH(CS$2,'Active Hour''s Dump'!$D$2:$AH$2,0)
))),"")</f>
        <v>0</v>
      </c>
      <c r="CT288" s="13">
        <f>_xlfn.IFNA(IF(CT$3="Productivity",
INDEX('Productivity Dump'!$E$4:$AJ$500,
MATCH($A288,'Productivity Dump'!$A$4:$A$500,0),
MATCH(CT$2,'Productivity Dump'!$E$3:$AJ$3,0)
),
IF(CT$3="Attendance",
INDEX('Attendance Dump'!$E$2:$AI$400,
MATCH($A288,'Attendance Dump'!$B$2:$B$400,0),
MATCH(CT$2,'Attendance Dump'!$E$1:$AI$1,0)
),
INDEX('Active Hour''s Dump'!$D$3:$AH$337,
MATCH($C288,'Active Hour''s Dump'!$A$3:$A$337,0),
MATCH(CT$2,'Active Hour''s Dump'!$D$2:$AH$2,0)
))),"")</f>
        <v>0</v>
      </c>
      <c r="CU288" s="13">
        <f>_xlfn.IFNA(IF(CU$3="Productivity",
INDEX('Productivity Dump'!$E$4:$AJ$500,
MATCH($A288,'Productivity Dump'!$A$4:$A$500,0),
MATCH(CU$2,'Productivity Dump'!$E$3:$AJ$3,0)
),
IF(CU$3="Attendance",
INDEX('Attendance Dump'!$E$2:$AI$400,
MATCH($A288,'Attendance Dump'!$B$2:$B$400,0),
MATCH(CU$2,'Attendance Dump'!$E$1:$AI$1,0)
),
INDEX('Active Hour''s Dump'!$D$3:$AH$337,
MATCH($C288,'Active Hour''s Dump'!$A$3:$A$337,0),
MATCH(CU$2,'Active Hour''s Dump'!$D$2:$AH$2,0)
))),"")</f>
        <v>0</v>
      </c>
      <c r="CV288" s="54">
        <f>_xlfn.IFNA(IF(CV$3="Productivity",
INDEX('Productivity Dump'!$E$4:$AJ$500,
MATCH($A288,'Productivity Dump'!$A$4:$A$500,0),
MATCH(CV$2,'Productivity Dump'!$E$3:$AJ$3,0)
),
IF(CV$3="Attendance",
INDEX('Attendance Dump'!$E$2:$AI$400,
MATCH($A288,'Attendance Dump'!$B$2:$B$400,0),
MATCH(CV$2,'Attendance Dump'!$E$1:$AI$1,0)
),
INDEX('Active Hour''s Dump'!$D$3:$AH$337,
MATCH($C288,'Active Hour''s Dump'!$A$3:$A$337,0),
MATCH(CV$2,'Active Hour''s Dump'!$D$2:$AH$2,0)
))),"")</f>
        <v>0</v>
      </c>
      <c r="CW288" s="13"/>
      <c r="CX288" s="13"/>
      <c r="CY288" s="54"/>
      <c r="DA288" s="57">
        <f t="shared" ref="DA288:DA301" si="105">SUMIFS($H288:$CY288,$H$3:$CY$3,"Active Hours")</f>
        <v>143.16666666666666</v>
      </c>
      <c r="DB288" s="35">
        <f>SUMIFS($H288:$CY288,$H$3:$CY$3,"Productivity")</f>
        <v>18681.483999999997</v>
      </c>
      <c r="DC288" s="35">
        <f>MAX(0,E288-DB288)</f>
        <v>0</v>
      </c>
      <c r="DD288" s="35">
        <f t="shared" ref="DD288:DD291" ca="1" si="106">IFERROR(MAX(0,DC288/$DC$2),DC288)</f>
        <v>0</v>
      </c>
      <c r="DF288" s="32" cm="1">
        <f t="array" ref="DF288">SUMPRODUCT(
    (MOD(COLUMN(H288:CV288) - COLUMN(H288), 3) = 0) *
    (H288:CV288 = 0) *
    (I288:CW288 = "P") *
    (COUNTIF(UKHoliday, H$2:CV$2) = 0)
)</f>
        <v>0</v>
      </c>
      <c r="DG288" s="33" cm="1">
        <f t="array" ref="DG288">SUMPRODUCT(
  (MOD(COLUMN(H288:CV288) - COLUMN(H288), 3) = 0) *
  (H288:CV288 &gt; 0) *
  (H288:CV288 &lt; 0.5 * IF(((WEEKDAY(H$2:CV$2, 2) = 1) + (WEEKDAY(H$2:CV$2, 2) = 6)), G288, F288)) *
  (I288:CW288 = "P") *
  (COUNTIF(UKHoliday, H$2:CV$2) = 0)
)</f>
        <v>0</v>
      </c>
      <c r="DH288" s="33" cm="1">
        <f t="array" ref="DH288">SUMPRODUCT(
  (MOD(COLUMN(H288:CV288) - COLUMN(H288), 3) = 0) *
  (H288:CV288 &gt; 0.5 * IF(((WEEKDAY(H$2:CV$2, 2) = 1) + (WEEKDAY(H$2:CV$2, 2) = 6)), $G288, $F288)) *
  (H288:CV288 &lt; 0.8 * IF(((WEEKDAY(H$2:CV$2, 2) = 1) + (WEEKDAY(H$2:CV$2, 2) = 6)), $G288, $F288)) *
  (I288:CW288 = "P") *
  (COUNTIF(UKHoliday, H$2:CV$2) = 0)
)</f>
        <v>1</v>
      </c>
      <c r="DI288" s="33" cm="1">
        <f t="array" ref="DI288">SUMPRODUCT(
  (MOD(COLUMN(H288:CV288) - COLUMN(H288), 3) = 0) *
  (H288:CV288 &gt; 0.8 * IF(((WEEKDAY(H$2:CV$2, 2) = 1) + (WEEKDAY(H$2:CV$2, 2) = 6)), $G288, $F288)) *
  (H288:CV288 &lt; 1 * IF(((WEEKDAY(H$2:CV$2, 2) = 1) + (WEEKDAY(H$2:CV$2, 2) = 6)), $G288, $F288)) *
  (I288:CW288 = "P") *
  (COUNTIF(UKHoliday, H$2:CV$2) = 0)
)</f>
        <v>3</v>
      </c>
    </row>
    <row r="289" spans="1:113" x14ac:dyDescent="0.3">
      <c r="A289" s="8" t="str">
        <f t="array" ref="A289:B289">VLOOKUP(C289,'[1]Dec''25'!$A:$D,{3,4},0)</f>
        <v>BOI11178</v>
      </c>
      <c r="B289" s="36" t="str">
        <v>Jyothi Aravindan</v>
      </c>
      <c r="C289" s="9" t="s">
        <v>1024</v>
      </c>
      <c r="D289" s="62" t="s">
        <v>450</v>
      </c>
      <c r="E289" s="35">
        <v>18600</v>
      </c>
      <c r="F289" s="35">
        <f t="shared" si="103"/>
        <v>930</v>
      </c>
      <c r="G289" s="35">
        <f t="shared" si="104"/>
        <v>465</v>
      </c>
      <c r="H289" s="13">
        <f>_xlfn.IFNA(IF(H$3="Productivity",
INDEX('Productivity Dump'!$E$4:$AJ$500,
MATCH($A289,'Productivity Dump'!$A$4:$A$500,0),
MATCH(H$2,'Productivity Dump'!$E$3:$AJ$3,0)
),
IF(H$3="Attendance",
INDEX('Attendance Dump'!$E$2:$AI$400,
MATCH($A289,'Attendance Dump'!$B$2:$B$400,0),
MATCH(H$2,'Attendance Dump'!$E$1:$AI$1,0)
),
INDEX('Active Hour''s Dump'!$D$3:$AH$337,
MATCH($C289,'Active Hour''s Dump'!$A$3:$A$337,0),
MATCH(H$2,'Active Hour''s Dump'!$D$2:$AH$2,0)
))),"")</f>
        <v>939.56200000000013</v>
      </c>
      <c r="I289" s="13" t="str">
        <f>_xlfn.IFNA(IF(I$3="Productivity",
INDEX('Productivity Dump'!$E$4:$AJ$500,
MATCH($A289,'Productivity Dump'!$A$4:$A$500,0),
MATCH(I$2,'Productivity Dump'!$E$3:$AJ$3,0)
),
IF(I$3="Attendance",
INDEX('Attendance Dump'!$E$2:$AI$400,
MATCH($A289,'Attendance Dump'!$B$2:$B$400,0),
MATCH(I$2,'Attendance Dump'!$E$1:$AI$1,0)
),
INDEX('Active Hour''s Dump'!$D$3:$AH$337,
MATCH($C289,'Active Hour''s Dump'!$A$3:$A$337,0),
MATCH(I$2,'Active Hour''s Dump'!$D$2:$AH$2,0)
))),"")</f>
        <v>P</v>
      </c>
      <c r="J289" s="54">
        <f>_xlfn.IFNA(IF(J$3="Productivity",
INDEX('Productivity Dump'!$E$4:$AJ$500,
MATCH($A289,'Productivity Dump'!$A$4:$A$500,0),
MATCH(J$2,'Productivity Dump'!$E$3:$AJ$3,0)
),
IF(J$3="Attendance",
INDEX('Attendance Dump'!$E$2:$AI$400,
MATCH($A289,'Attendance Dump'!$B$2:$B$400,0),
MATCH(J$2,'Attendance Dump'!$E$1:$AI$1,0)
),
INDEX('Active Hour''s Dump'!$D$3:$AH$337,
MATCH($C289,'Active Hour''s Dump'!$A$3:$A$337,0),
MATCH(J$2,'Active Hour''s Dump'!$D$2:$AH$2,0)
))),"")</f>
        <v>7.3333333333333304</v>
      </c>
      <c r="K289" s="13">
        <f>_xlfn.IFNA(IF(K$3="Productivity",
INDEX('Productivity Dump'!$E$4:$AJ$500,
MATCH($A289,'Productivity Dump'!$A$4:$A$500,0),
MATCH(K$2,'Productivity Dump'!$E$3:$AJ$3,0)
),
IF(K$3="Attendance",
INDEX('Attendance Dump'!$E$2:$AI$400,
MATCH($A289,'Attendance Dump'!$B$2:$B$400,0),
MATCH(K$2,'Attendance Dump'!$E$1:$AI$1,0)
),
INDEX('Active Hour''s Dump'!$D$3:$AH$337,
MATCH($C289,'Active Hour''s Dump'!$A$3:$A$337,0),
MATCH(K$2,'Active Hour''s Dump'!$D$2:$AH$2,0)
))),"")</f>
        <v>924.52699999999993</v>
      </c>
      <c r="L289" s="13" t="str">
        <f>_xlfn.IFNA(IF(L$3="Productivity",
INDEX('Productivity Dump'!$E$4:$AJ$500,
MATCH($A289,'Productivity Dump'!$A$4:$A$500,0),
MATCH(L$2,'Productivity Dump'!$E$3:$AJ$3,0)
),
IF(L$3="Attendance",
INDEX('Attendance Dump'!$E$2:$AI$400,
MATCH($A289,'Attendance Dump'!$B$2:$B$400,0),
MATCH(L$2,'Attendance Dump'!$E$1:$AI$1,0)
),
INDEX('Active Hour''s Dump'!$D$3:$AH$337,
MATCH($C289,'Active Hour''s Dump'!$A$3:$A$337,0),
MATCH(L$2,'Active Hour''s Dump'!$D$2:$AH$2,0)
))),"")</f>
        <v>P</v>
      </c>
      <c r="M289" s="54">
        <f>_xlfn.IFNA(IF(M$3="Productivity",
INDEX('Productivity Dump'!$E$4:$AJ$500,
MATCH($A289,'Productivity Dump'!$A$4:$A$500,0),
MATCH(M$2,'Productivity Dump'!$E$3:$AJ$3,0)
),
IF(M$3="Attendance",
INDEX('Attendance Dump'!$E$2:$AI$400,
MATCH($A289,'Attendance Dump'!$B$2:$B$400,0),
MATCH(M$2,'Attendance Dump'!$E$1:$AI$1,0)
),
INDEX('Active Hour''s Dump'!$D$3:$AH$337,
MATCH($C289,'Active Hour''s Dump'!$A$3:$A$337,0),
MATCH(M$2,'Active Hour''s Dump'!$D$2:$AH$2,0)
))),"")</f>
        <v>7</v>
      </c>
      <c r="N289" s="13">
        <f>_xlfn.IFNA(IF(N$3="Productivity",
INDEX('Productivity Dump'!$E$4:$AJ$500,
MATCH($A289,'Productivity Dump'!$A$4:$A$500,0),
MATCH(N$2,'Productivity Dump'!$E$3:$AJ$3,0)
),
IF(N$3="Attendance",
INDEX('Attendance Dump'!$E$2:$AI$400,
MATCH($A289,'Attendance Dump'!$B$2:$B$400,0),
MATCH(N$2,'Attendance Dump'!$E$1:$AI$1,0)
),
INDEX('Active Hour''s Dump'!$D$3:$AH$337,
MATCH($C289,'Active Hour''s Dump'!$A$3:$A$337,0),
MATCH(N$2,'Active Hour''s Dump'!$D$2:$AH$2,0)
))),"")</f>
        <v>642.72699999999998</v>
      </c>
      <c r="O289" s="13" t="str">
        <f>_xlfn.IFNA(IF(O$3="Productivity",
INDEX('Productivity Dump'!$E$4:$AJ$500,
MATCH($A289,'Productivity Dump'!$A$4:$A$500,0),
MATCH(O$2,'Productivity Dump'!$E$3:$AJ$3,0)
),
IF(O$3="Attendance",
INDEX('Attendance Dump'!$E$2:$AI$400,
MATCH($A289,'Attendance Dump'!$B$2:$B$400,0),
MATCH(O$2,'Attendance Dump'!$E$1:$AI$1,0)
),
INDEX('Active Hour''s Dump'!$D$3:$AH$337,
MATCH($C289,'Active Hour''s Dump'!$A$3:$A$337,0),
MATCH(O$2,'Active Hour''s Dump'!$D$2:$AH$2,0)
))),"")</f>
        <v>P</v>
      </c>
      <c r="P289" s="54">
        <f>_xlfn.IFNA(IF(P$3="Productivity",
INDEX('Productivity Dump'!$E$4:$AJ$500,
MATCH($A289,'Productivity Dump'!$A$4:$A$500,0),
MATCH(P$2,'Productivity Dump'!$E$3:$AJ$3,0)
),
IF(P$3="Attendance",
INDEX('Attendance Dump'!$E$2:$AI$400,
MATCH($A289,'Attendance Dump'!$B$2:$B$400,0),
MATCH(P$2,'Attendance Dump'!$E$1:$AI$1,0)
),
INDEX('Active Hour''s Dump'!$D$3:$AH$337,
MATCH($C289,'Active Hour''s Dump'!$A$3:$A$337,0),
MATCH(P$2,'Active Hour''s Dump'!$D$2:$AH$2,0)
))),"")</f>
        <v>5.5833333333333304</v>
      </c>
      <c r="Q289" s="13">
        <f>_xlfn.IFNA(IF(Q$3="Productivity",
INDEX('Productivity Dump'!$E$4:$AJ$500,
MATCH($A289,'Productivity Dump'!$A$4:$A$500,0),
MATCH(Q$2,'Productivity Dump'!$E$3:$AJ$3,0)
),
IF(Q$3="Attendance",
INDEX('Attendance Dump'!$E$2:$AI$400,
MATCH($A289,'Attendance Dump'!$B$2:$B$400,0),
MATCH(Q$2,'Attendance Dump'!$E$1:$AI$1,0)
),
INDEX('Active Hour''s Dump'!$D$3:$AH$337,
MATCH($C289,'Active Hour''s Dump'!$A$3:$A$337,0),
MATCH(Q$2,'Active Hour''s Dump'!$D$2:$AH$2,0)
))),"")</f>
        <v>0</v>
      </c>
      <c r="R289" s="13" t="str">
        <f>_xlfn.IFNA(IF(R$3="Productivity",
INDEX('Productivity Dump'!$E$4:$AJ$500,
MATCH($A289,'Productivity Dump'!$A$4:$A$500,0),
MATCH(R$2,'Productivity Dump'!$E$3:$AJ$3,0)
),
IF(R$3="Attendance",
INDEX('Attendance Dump'!$E$2:$AI$400,
MATCH($A289,'Attendance Dump'!$B$2:$B$400,0),
MATCH(R$2,'Attendance Dump'!$E$1:$AI$1,0)
),
INDEX('Active Hour''s Dump'!$D$3:$AH$337,
MATCH($C289,'Active Hour''s Dump'!$A$3:$A$337,0),
MATCH(R$2,'Active Hour''s Dump'!$D$2:$AH$2,0)
))),"")</f>
        <v>WO(P)</v>
      </c>
      <c r="S289" s="54">
        <f>_xlfn.IFNA(IF(S$3="Productivity",
INDEX('Productivity Dump'!$E$4:$AJ$500,
MATCH($A289,'Productivity Dump'!$A$4:$A$500,0),
MATCH(S$2,'Productivity Dump'!$E$3:$AJ$3,0)
),
IF(S$3="Attendance",
INDEX('Attendance Dump'!$E$2:$AI$400,
MATCH($A289,'Attendance Dump'!$B$2:$B$400,0),
MATCH(S$2,'Attendance Dump'!$E$1:$AI$1,0)
),
INDEX('Active Hour''s Dump'!$D$3:$AH$337,
MATCH($C289,'Active Hour''s Dump'!$A$3:$A$337,0),
MATCH(S$2,'Active Hour''s Dump'!$D$2:$AH$2,0)
))),"")</f>
        <v>0</v>
      </c>
      <c r="T289" s="13">
        <f>_xlfn.IFNA(IF(T$3="Productivity",
INDEX('Productivity Dump'!$E$4:$AJ$500,
MATCH($A289,'Productivity Dump'!$A$4:$A$500,0),
MATCH(T$2,'Productivity Dump'!$E$3:$AJ$3,0)
),
IF(T$3="Attendance",
INDEX('Attendance Dump'!$E$2:$AI$400,
MATCH($A289,'Attendance Dump'!$B$2:$B$400,0),
MATCH(T$2,'Attendance Dump'!$E$1:$AI$1,0)
),
INDEX('Active Hour''s Dump'!$D$3:$AH$337,
MATCH($C289,'Active Hour''s Dump'!$A$3:$A$337,0),
MATCH(T$2,'Active Hour''s Dump'!$D$2:$AH$2,0)
))),"")</f>
        <v>640.55200000000002</v>
      </c>
      <c r="U289" s="13" t="str">
        <f>_xlfn.IFNA(IF(U$3="Productivity",
INDEX('Productivity Dump'!$E$4:$AJ$500,
MATCH($A289,'Productivity Dump'!$A$4:$A$500,0),
MATCH(U$2,'Productivity Dump'!$E$3:$AJ$3,0)
),
IF(U$3="Attendance",
INDEX('Attendance Dump'!$E$2:$AI$400,
MATCH($A289,'Attendance Dump'!$B$2:$B$400,0),
MATCH(U$2,'Attendance Dump'!$E$1:$AI$1,0)
),
INDEX('Active Hour''s Dump'!$D$3:$AH$337,
MATCH($C289,'Active Hour''s Dump'!$A$3:$A$337,0),
MATCH(U$2,'Active Hour''s Dump'!$D$2:$AH$2,0)
))),"")</f>
        <v>P</v>
      </c>
      <c r="V289" s="54">
        <f>_xlfn.IFNA(IF(V$3="Productivity",
INDEX('Productivity Dump'!$E$4:$AJ$500,
MATCH($A289,'Productivity Dump'!$A$4:$A$500,0),
MATCH(V$2,'Productivity Dump'!$E$3:$AJ$3,0)
),
IF(V$3="Attendance",
INDEX('Attendance Dump'!$E$2:$AI$400,
MATCH($A289,'Attendance Dump'!$B$2:$B$400,0),
MATCH(V$2,'Attendance Dump'!$E$1:$AI$1,0)
),
INDEX('Active Hour''s Dump'!$D$3:$AH$337,
MATCH($C289,'Active Hour''s Dump'!$A$3:$A$337,0),
MATCH(V$2,'Active Hour''s Dump'!$D$2:$AH$2,0)
))),"")</f>
        <v>5.25</v>
      </c>
      <c r="W289" s="13">
        <f>_xlfn.IFNA(IF(W$3="Productivity",
INDEX('Productivity Dump'!$E$4:$AJ$500,
MATCH($A289,'Productivity Dump'!$A$4:$A$500,0),
MATCH(W$2,'Productivity Dump'!$E$3:$AJ$3,0)
),
IF(W$3="Attendance",
INDEX('Attendance Dump'!$E$2:$AI$400,
MATCH($A289,'Attendance Dump'!$B$2:$B$400,0),
MATCH(W$2,'Attendance Dump'!$E$1:$AI$1,0)
),
INDEX('Active Hour''s Dump'!$D$3:$AH$337,
MATCH($C289,'Active Hour''s Dump'!$A$3:$A$337,0),
MATCH(W$2,'Active Hour''s Dump'!$D$2:$AH$2,0)
))),"")</f>
        <v>928.0139999999999</v>
      </c>
      <c r="X289" s="13" t="str">
        <f>_xlfn.IFNA(IF(X$3="Productivity",
INDEX('Productivity Dump'!$E$4:$AJ$500,
MATCH($A289,'Productivity Dump'!$A$4:$A$500,0),
MATCH(X$2,'Productivity Dump'!$E$3:$AJ$3,0)
),
IF(X$3="Attendance",
INDEX('Attendance Dump'!$E$2:$AI$400,
MATCH($A289,'Attendance Dump'!$B$2:$B$400,0),
MATCH(X$2,'Attendance Dump'!$E$1:$AI$1,0)
),
INDEX('Active Hour''s Dump'!$D$3:$AH$337,
MATCH($C289,'Active Hour''s Dump'!$A$3:$A$337,0),
MATCH(X$2,'Active Hour''s Dump'!$D$2:$AH$2,0)
))),"")</f>
        <v>P</v>
      </c>
      <c r="Y289" s="54">
        <f>_xlfn.IFNA(IF(Y$3="Productivity",
INDEX('Productivity Dump'!$E$4:$AJ$500,
MATCH($A289,'Productivity Dump'!$A$4:$A$500,0),
MATCH(Y$2,'Productivity Dump'!$E$3:$AJ$3,0)
),
IF(Y$3="Attendance",
INDEX('Attendance Dump'!$E$2:$AI$400,
MATCH($A289,'Attendance Dump'!$B$2:$B$400,0),
MATCH(Y$2,'Attendance Dump'!$E$1:$AI$1,0)
),
INDEX('Active Hour''s Dump'!$D$3:$AH$337,
MATCH($C289,'Active Hour''s Dump'!$A$3:$A$337,0),
MATCH(Y$2,'Active Hour''s Dump'!$D$2:$AH$2,0)
))),"")</f>
        <v>6.5833333333333304</v>
      </c>
      <c r="Z289" s="13">
        <f>_xlfn.IFNA(IF(Z$3="Productivity",
INDEX('Productivity Dump'!$E$4:$AJ$500,
MATCH($A289,'Productivity Dump'!$A$4:$A$500,0),
MATCH(Z$2,'Productivity Dump'!$E$3:$AJ$3,0)
),
IF(Z$3="Attendance",
INDEX('Attendance Dump'!$E$2:$AI$400,
MATCH($A289,'Attendance Dump'!$B$2:$B$400,0),
MATCH(Z$2,'Attendance Dump'!$E$1:$AI$1,0)
),
INDEX('Active Hour''s Dump'!$D$3:$AH$337,
MATCH($C289,'Active Hour''s Dump'!$A$3:$A$337,0),
MATCH(Z$2,'Active Hour''s Dump'!$D$2:$AH$2,0)
))),"")</f>
        <v>930.62799999999993</v>
      </c>
      <c r="AA289" s="13" t="str">
        <f>_xlfn.IFNA(IF(AA$3="Productivity",
INDEX('Productivity Dump'!$E$4:$AJ$500,
MATCH($A289,'Productivity Dump'!$A$4:$A$500,0),
MATCH(AA$2,'Productivity Dump'!$E$3:$AJ$3,0)
),
IF(AA$3="Attendance",
INDEX('Attendance Dump'!$E$2:$AI$400,
MATCH($A289,'Attendance Dump'!$B$2:$B$400,0),
MATCH(AA$2,'Attendance Dump'!$E$1:$AI$1,0)
),
INDEX('Active Hour''s Dump'!$D$3:$AH$337,
MATCH($C289,'Active Hour''s Dump'!$A$3:$A$337,0),
MATCH(AA$2,'Active Hour''s Dump'!$D$2:$AH$2,0)
))),"")</f>
        <v>P</v>
      </c>
      <c r="AB289" s="54">
        <f>_xlfn.IFNA(IF(AB$3="Productivity",
INDEX('Productivity Dump'!$E$4:$AJ$500,
MATCH($A289,'Productivity Dump'!$A$4:$A$500,0),
MATCH(AB$2,'Productivity Dump'!$E$3:$AJ$3,0)
),
IF(AB$3="Attendance",
INDEX('Attendance Dump'!$E$2:$AI$400,
MATCH($A289,'Attendance Dump'!$B$2:$B$400,0),
MATCH(AB$2,'Attendance Dump'!$E$1:$AI$1,0)
),
INDEX('Active Hour''s Dump'!$D$3:$AH$337,
MATCH($C289,'Active Hour''s Dump'!$A$3:$A$337,0),
MATCH(AB$2,'Active Hour''s Dump'!$D$2:$AH$2,0)
))),"")</f>
        <v>6.9166666666666696</v>
      </c>
      <c r="AC289" s="13">
        <f>_xlfn.IFNA(IF(AC$3="Productivity",
INDEX('Productivity Dump'!$E$4:$AJ$500,
MATCH($A289,'Productivity Dump'!$A$4:$A$500,0),
MATCH(AC$2,'Productivity Dump'!$E$3:$AJ$3,0)
),
IF(AC$3="Attendance",
INDEX('Attendance Dump'!$E$2:$AI$400,
MATCH($A289,'Attendance Dump'!$B$2:$B$400,0),
MATCH(AC$2,'Attendance Dump'!$E$1:$AI$1,0)
),
INDEX('Active Hour''s Dump'!$D$3:$AH$337,
MATCH($C289,'Active Hour''s Dump'!$A$3:$A$337,0),
MATCH(AC$2,'Active Hour''s Dump'!$D$2:$AH$2,0)
))),"")</f>
        <v>920.77200000000039</v>
      </c>
      <c r="AD289" s="13" t="str">
        <f>_xlfn.IFNA(IF(AD$3="Productivity",
INDEX('Productivity Dump'!$E$4:$AJ$500,
MATCH($A289,'Productivity Dump'!$A$4:$A$500,0),
MATCH(AD$2,'Productivity Dump'!$E$3:$AJ$3,0)
),
IF(AD$3="Attendance",
INDEX('Attendance Dump'!$E$2:$AI$400,
MATCH($A289,'Attendance Dump'!$B$2:$B$400,0),
MATCH(AD$2,'Attendance Dump'!$E$1:$AI$1,0)
),
INDEX('Active Hour''s Dump'!$D$3:$AH$337,
MATCH($C289,'Active Hour''s Dump'!$A$3:$A$337,0),
MATCH(AD$2,'Active Hour''s Dump'!$D$2:$AH$2,0)
))),"")</f>
        <v>P</v>
      </c>
      <c r="AE289" s="54">
        <f>_xlfn.IFNA(IF(AE$3="Productivity",
INDEX('Productivity Dump'!$E$4:$AJ$500,
MATCH($A289,'Productivity Dump'!$A$4:$A$500,0),
MATCH(AE$2,'Productivity Dump'!$E$3:$AJ$3,0)
),
IF(AE$3="Attendance",
INDEX('Attendance Dump'!$E$2:$AI$400,
MATCH($A289,'Attendance Dump'!$B$2:$B$400,0),
MATCH(AE$2,'Attendance Dump'!$E$1:$AI$1,0)
),
INDEX('Active Hour''s Dump'!$D$3:$AH$337,
MATCH($C289,'Active Hour''s Dump'!$A$3:$A$337,0),
MATCH(AE$2,'Active Hour''s Dump'!$D$2:$AH$2,0)
))),"")</f>
        <v>6.4166666666666696</v>
      </c>
      <c r="AF289" s="13">
        <f>_xlfn.IFNA(IF(AF$3="Productivity",
INDEX('Productivity Dump'!$E$4:$AJ$500,
MATCH($A289,'Productivity Dump'!$A$4:$A$500,0),
MATCH(AF$2,'Productivity Dump'!$E$3:$AJ$3,0)
),
IF(AF$3="Attendance",
INDEX('Attendance Dump'!$E$2:$AI$400,
MATCH($A289,'Attendance Dump'!$B$2:$B$400,0),
MATCH(AF$2,'Attendance Dump'!$E$1:$AI$1,0)
),
INDEX('Active Hour''s Dump'!$D$3:$AH$337,
MATCH($C289,'Active Hour''s Dump'!$A$3:$A$337,0),
MATCH(AF$2,'Active Hour''s Dump'!$D$2:$AH$2,0)
))),"")</f>
        <v>918.78399999999999</v>
      </c>
      <c r="AG289" s="13" t="str">
        <f>_xlfn.IFNA(IF(AG$3="Productivity",
INDEX('Productivity Dump'!$E$4:$AJ$500,
MATCH($A289,'Productivity Dump'!$A$4:$A$500,0),
MATCH(AG$2,'Productivity Dump'!$E$3:$AJ$3,0)
),
IF(AG$3="Attendance",
INDEX('Attendance Dump'!$E$2:$AI$400,
MATCH($A289,'Attendance Dump'!$B$2:$B$400,0),
MATCH(AG$2,'Attendance Dump'!$E$1:$AI$1,0)
),
INDEX('Active Hour''s Dump'!$D$3:$AH$337,
MATCH($C289,'Active Hour''s Dump'!$A$3:$A$337,0),
MATCH(AG$2,'Active Hour''s Dump'!$D$2:$AH$2,0)
))),"")</f>
        <v>P</v>
      </c>
      <c r="AH289" s="54">
        <f>_xlfn.IFNA(IF(AH$3="Productivity",
INDEX('Productivity Dump'!$E$4:$AJ$500,
MATCH($A289,'Productivity Dump'!$A$4:$A$500,0),
MATCH(AH$2,'Productivity Dump'!$E$3:$AJ$3,0)
),
IF(AH$3="Attendance",
INDEX('Attendance Dump'!$E$2:$AI$400,
MATCH($A289,'Attendance Dump'!$B$2:$B$400,0),
MATCH(AH$2,'Attendance Dump'!$E$1:$AI$1,0)
),
INDEX('Active Hour''s Dump'!$D$3:$AH$337,
MATCH($C289,'Active Hour''s Dump'!$A$3:$A$337,0),
MATCH(AH$2,'Active Hour''s Dump'!$D$2:$AH$2,0)
))),"")</f>
        <v>5.5833333333333304</v>
      </c>
      <c r="AI289" s="13">
        <f>_xlfn.IFNA(IF(AI$3="Productivity",
INDEX('Productivity Dump'!$E$4:$AJ$500,
MATCH($A289,'Productivity Dump'!$A$4:$A$500,0),
MATCH(AI$2,'Productivity Dump'!$E$3:$AJ$3,0)
),
IF(AI$3="Attendance",
INDEX('Attendance Dump'!$E$2:$AI$400,
MATCH($A289,'Attendance Dump'!$B$2:$B$400,0),
MATCH(AI$2,'Attendance Dump'!$E$1:$AI$1,0)
),
INDEX('Active Hour''s Dump'!$D$3:$AH$337,
MATCH($C289,'Active Hour''s Dump'!$A$3:$A$337,0),
MATCH(AI$2,'Active Hour''s Dump'!$D$2:$AH$2,0)
))),"")</f>
        <v>903.33199999999999</v>
      </c>
      <c r="AJ289" s="13" t="str">
        <f>_xlfn.IFNA(IF(AJ$3="Productivity",
INDEX('Productivity Dump'!$E$4:$AJ$500,
MATCH($A289,'Productivity Dump'!$A$4:$A$500,0),
MATCH(AJ$2,'Productivity Dump'!$E$3:$AJ$3,0)
),
IF(AJ$3="Attendance",
INDEX('Attendance Dump'!$E$2:$AI$400,
MATCH($A289,'Attendance Dump'!$B$2:$B$400,0),
MATCH(AJ$2,'Attendance Dump'!$E$1:$AI$1,0)
),
INDEX('Active Hour''s Dump'!$D$3:$AH$337,
MATCH($C289,'Active Hour''s Dump'!$A$3:$A$337,0),
MATCH(AJ$2,'Active Hour''s Dump'!$D$2:$AH$2,0)
))),"")</f>
        <v>P</v>
      </c>
      <c r="AK289" s="54">
        <f>_xlfn.IFNA(IF(AK$3="Productivity",
INDEX('Productivity Dump'!$E$4:$AJ$500,
MATCH($A289,'Productivity Dump'!$A$4:$A$500,0),
MATCH(AK$2,'Productivity Dump'!$E$3:$AJ$3,0)
),
IF(AK$3="Attendance",
INDEX('Attendance Dump'!$E$2:$AI$400,
MATCH($A289,'Attendance Dump'!$B$2:$B$400,0),
MATCH(AK$2,'Attendance Dump'!$E$1:$AI$1,0)
),
INDEX('Active Hour''s Dump'!$D$3:$AH$337,
MATCH($C289,'Active Hour''s Dump'!$A$3:$A$337,0),
MATCH(AK$2,'Active Hour''s Dump'!$D$2:$AH$2,0)
))),"")</f>
        <v>5.4166666666666696</v>
      </c>
      <c r="AL289" s="13">
        <f>_xlfn.IFNA(IF(AL$3="Productivity",
INDEX('Productivity Dump'!$E$4:$AJ$500,
MATCH($A289,'Productivity Dump'!$A$4:$A$500,0),
MATCH(AL$2,'Productivity Dump'!$E$3:$AJ$3,0)
),
IF(AL$3="Attendance",
INDEX('Attendance Dump'!$E$2:$AI$400,
MATCH($A289,'Attendance Dump'!$B$2:$B$400,0),
MATCH(AL$2,'Attendance Dump'!$E$1:$AI$1,0)
),
INDEX('Active Hour''s Dump'!$D$3:$AH$337,
MATCH($C289,'Active Hour''s Dump'!$A$3:$A$337,0),
MATCH(AL$2,'Active Hour''s Dump'!$D$2:$AH$2,0)
))),"")</f>
        <v>0</v>
      </c>
      <c r="AM289" s="13" t="str">
        <f>_xlfn.IFNA(IF(AM$3="Productivity",
INDEX('Productivity Dump'!$E$4:$AJ$500,
MATCH($A289,'Productivity Dump'!$A$4:$A$500,0),
MATCH(AM$2,'Productivity Dump'!$E$3:$AJ$3,0)
),
IF(AM$3="Attendance",
INDEX('Attendance Dump'!$E$2:$AI$400,
MATCH($A289,'Attendance Dump'!$B$2:$B$400,0),
MATCH(AM$2,'Attendance Dump'!$E$1:$AI$1,0)
),
INDEX('Active Hour''s Dump'!$D$3:$AH$337,
MATCH($C289,'Active Hour''s Dump'!$A$3:$A$337,0),
MATCH(AM$2,'Active Hour''s Dump'!$D$2:$AH$2,0)
))),"")</f>
        <v>WO</v>
      </c>
      <c r="AN289" s="54">
        <f>_xlfn.IFNA(IF(AN$3="Productivity",
INDEX('Productivity Dump'!$E$4:$AJ$500,
MATCH($A289,'Productivity Dump'!$A$4:$A$500,0),
MATCH(AN$2,'Productivity Dump'!$E$3:$AJ$3,0)
),
IF(AN$3="Attendance",
INDEX('Attendance Dump'!$E$2:$AI$400,
MATCH($A289,'Attendance Dump'!$B$2:$B$400,0),
MATCH(AN$2,'Attendance Dump'!$E$1:$AI$1,0)
),
INDEX('Active Hour''s Dump'!$D$3:$AH$337,
MATCH($C289,'Active Hour''s Dump'!$A$3:$A$337,0),
MATCH(AN$2,'Active Hour''s Dump'!$D$2:$AH$2,0)
))),"")</f>
        <v>0</v>
      </c>
      <c r="AO289" s="13">
        <f>_xlfn.IFNA(IF(AO$3="Productivity",
INDEX('Productivity Dump'!$E$4:$AJ$500,
MATCH($A289,'Productivity Dump'!$A$4:$A$500,0),
MATCH(AO$2,'Productivity Dump'!$E$3:$AJ$3,0)
),
IF(AO$3="Attendance",
INDEX('Attendance Dump'!$E$2:$AI$400,
MATCH($A289,'Attendance Dump'!$B$2:$B$400,0),
MATCH(AO$2,'Attendance Dump'!$E$1:$AI$1,0)
),
INDEX('Active Hour''s Dump'!$D$3:$AH$337,
MATCH($C289,'Active Hour''s Dump'!$A$3:$A$337,0),
MATCH(AO$2,'Active Hour''s Dump'!$D$2:$AH$2,0)
))),"")</f>
        <v>649.33500000000015</v>
      </c>
      <c r="AP289" s="13" t="str">
        <f>_xlfn.IFNA(IF(AP$3="Productivity",
INDEX('Productivity Dump'!$E$4:$AJ$500,
MATCH($A289,'Productivity Dump'!$A$4:$A$500,0),
MATCH(AP$2,'Productivity Dump'!$E$3:$AJ$3,0)
),
IF(AP$3="Attendance",
INDEX('Attendance Dump'!$E$2:$AI$400,
MATCH($A289,'Attendance Dump'!$B$2:$B$400,0),
MATCH(AP$2,'Attendance Dump'!$E$1:$AI$1,0)
),
INDEX('Active Hour''s Dump'!$D$3:$AH$337,
MATCH($C289,'Active Hour''s Dump'!$A$3:$A$337,0),
MATCH(AP$2,'Active Hour''s Dump'!$D$2:$AH$2,0)
))),"")</f>
        <v>P</v>
      </c>
      <c r="AQ289" s="54">
        <f>_xlfn.IFNA(IF(AQ$3="Productivity",
INDEX('Productivity Dump'!$E$4:$AJ$500,
MATCH($A289,'Productivity Dump'!$A$4:$A$500,0),
MATCH(AQ$2,'Productivity Dump'!$E$3:$AJ$3,0)
),
IF(AQ$3="Attendance",
INDEX('Attendance Dump'!$E$2:$AI$400,
MATCH($A289,'Attendance Dump'!$B$2:$B$400,0),
MATCH(AQ$2,'Attendance Dump'!$E$1:$AI$1,0)
),
INDEX('Active Hour''s Dump'!$D$3:$AH$337,
MATCH($C289,'Active Hour''s Dump'!$A$3:$A$337,0),
MATCH(AQ$2,'Active Hour''s Dump'!$D$2:$AH$2,0)
))),"")</f>
        <v>5.6666666666666696</v>
      </c>
      <c r="AR289" s="13">
        <f>_xlfn.IFNA(IF(AR$3="Productivity",
INDEX('Productivity Dump'!$E$4:$AJ$500,
MATCH($A289,'Productivity Dump'!$A$4:$A$500,0),
MATCH(AR$2,'Productivity Dump'!$E$3:$AJ$3,0)
),
IF(AR$3="Attendance",
INDEX('Attendance Dump'!$E$2:$AI$400,
MATCH($A289,'Attendance Dump'!$B$2:$B$400,0),
MATCH(AR$2,'Attendance Dump'!$E$1:$AI$1,0)
),
INDEX('Active Hour''s Dump'!$D$3:$AH$337,
MATCH($C289,'Active Hour''s Dump'!$A$3:$A$337,0),
MATCH(AR$2,'Active Hour''s Dump'!$D$2:$AH$2,0)
))),"")</f>
        <v>1020.7100000000002</v>
      </c>
      <c r="AS289" s="13" t="str">
        <f>_xlfn.IFNA(IF(AS$3="Productivity",
INDEX('Productivity Dump'!$E$4:$AJ$500,
MATCH($A289,'Productivity Dump'!$A$4:$A$500,0),
MATCH(AS$2,'Productivity Dump'!$E$3:$AJ$3,0)
),
IF(AS$3="Attendance",
INDEX('Attendance Dump'!$E$2:$AI$400,
MATCH($A289,'Attendance Dump'!$B$2:$B$400,0),
MATCH(AS$2,'Attendance Dump'!$E$1:$AI$1,0)
),
INDEX('Active Hour''s Dump'!$D$3:$AH$337,
MATCH($C289,'Active Hour''s Dump'!$A$3:$A$337,0),
MATCH(AS$2,'Active Hour''s Dump'!$D$2:$AH$2,0)
))),"")</f>
        <v>P</v>
      </c>
      <c r="AT289" s="54">
        <f>_xlfn.IFNA(IF(AT$3="Productivity",
INDEX('Productivity Dump'!$E$4:$AJ$500,
MATCH($A289,'Productivity Dump'!$A$4:$A$500,0),
MATCH(AT$2,'Productivity Dump'!$E$3:$AJ$3,0)
),
IF(AT$3="Attendance",
INDEX('Attendance Dump'!$E$2:$AI$400,
MATCH($A289,'Attendance Dump'!$B$2:$B$400,0),
MATCH(AT$2,'Attendance Dump'!$E$1:$AI$1,0)
),
INDEX('Active Hour''s Dump'!$D$3:$AH$337,
MATCH($C289,'Active Hour''s Dump'!$A$3:$A$337,0),
MATCH(AT$2,'Active Hour''s Dump'!$D$2:$AH$2,0)
))),"")</f>
        <v>8.25</v>
      </c>
      <c r="AU289" s="13">
        <f>_xlfn.IFNA(IF(AU$3="Productivity",
INDEX('Productivity Dump'!$E$4:$AJ$500,
MATCH($A289,'Productivity Dump'!$A$4:$A$500,0),
MATCH(AU$2,'Productivity Dump'!$E$3:$AJ$3,0)
),
IF(AU$3="Attendance",
INDEX('Attendance Dump'!$E$2:$AI$400,
MATCH($A289,'Attendance Dump'!$B$2:$B$400,0),
MATCH(AU$2,'Attendance Dump'!$E$1:$AI$1,0)
),
INDEX('Active Hour''s Dump'!$D$3:$AH$337,
MATCH($C289,'Active Hour''s Dump'!$A$3:$A$337,0),
MATCH(AU$2,'Active Hour''s Dump'!$D$2:$AH$2,0)
))),"")</f>
        <v>967.60799999999995</v>
      </c>
      <c r="AV289" s="13" t="str">
        <f>_xlfn.IFNA(IF(AV$3="Productivity",
INDEX('Productivity Dump'!$E$4:$AJ$500,
MATCH($A289,'Productivity Dump'!$A$4:$A$500,0),
MATCH(AV$2,'Productivity Dump'!$E$3:$AJ$3,0)
),
IF(AV$3="Attendance",
INDEX('Attendance Dump'!$E$2:$AI$400,
MATCH($A289,'Attendance Dump'!$B$2:$B$400,0),
MATCH(AV$2,'Attendance Dump'!$E$1:$AI$1,0)
),
INDEX('Active Hour''s Dump'!$D$3:$AH$337,
MATCH($C289,'Active Hour''s Dump'!$A$3:$A$337,0),
MATCH(AV$2,'Active Hour''s Dump'!$D$2:$AH$2,0)
))),"")</f>
        <v>P</v>
      </c>
      <c r="AW289" s="54">
        <f>_xlfn.IFNA(IF(AW$3="Productivity",
INDEX('Productivity Dump'!$E$4:$AJ$500,
MATCH($A289,'Productivity Dump'!$A$4:$A$500,0),
MATCH(AW$2,'Productivity Dump'!$E$3:$AJ$3,0)
),
IF(AW$3="Attendance",
INDEX('Attendance Dump'!$E$2:$AI$400,
MATCH($A289,'Attendance Dump'!$B$2:$B$400,0),
MATCH(AW$2,'Attendance Dump'!$E$1:$AI$1,0)
),
INDEX('Active Hour''s Dump'!$D$3:$AH$337,
MATCH($C289,'Active Hour''s Dump'!$A$3:$A$337,0),
MATCH(AW$2,'Active Hour''s Dump'!$D$2:$AH$2,0)
))),"")</f>
        <v>8.0833333333333304</v>
      </c>
      <c r="AX289" s="13">
        <f>_xlfn.IFNA(IF(AX$3="Productivity",
INDEX('Productivity Dump'!$E$4:$AJ$500,
MATCH($A289,'Productivity Dump'!$A$4:$A$500,0),
MATCH(AX$2,'Productivity Dump'!$E$3:$AJ$3,0)
),
IF(AX$3="Attendance",
INDEX('Attendance Dump'!$E$2:$AI$400,
MATCH($A289,'Attendance Dump'!$B$2:$B$400,0),
MATCH(AX$2,'Attendance Dump'!$E$1:$AI$1,0)
),
INDEX('Active Hour''s Dump'!$D$3:$AH$337,
MATCH($C289,'Active Hour''s Dump'!$A$3:$A$337,0),
MATCH(AX$2,'Active Hour''s Dump'!$D$2:$AH$2,0)
))),"")</f>
        <v>945.05999999999983</v>
      </c>
      <c r="AY289" s="13" t="str">
        <f>_xlfn.IFNA(IF(AY$3="Productivity",
INDEX('Productivity Dump'!$E$4:$AJ$500,
MATCH($A289,'Productivity Dump'!$A$4:$A$500,0),
MATCH(AY$2,'Productivity Dump'!$E$3:$AJ$3,0)
),
IF(AY$3="Attendance",
INDEX('Attendance Dump'!$E$2:$AI$400,
MATCH($A289,'Attendance Dump'!$B$2:$B$400,0),
MATCH(AY$2,'Attendance Dump'!$E$1:$AI$1,0)
),
INDEX('Active Hour''s Dump'!$D$3:$AH$337,
MATCH($C289,'Active Hour''s Dump'!$A$3:$A$337,0),
MATCH(AY$2,'Active Hour''s Dump'!$D$2:$AH$2,0)
))),"")</f>
        <v>P</v>
      </c>
      <c r="AZ289" s="54">
        <f>_xlfn.IFNA(IF(AZ$3="Productivity",
INDEX('Productivity Dump'!$E$4:$AJ$500,
MATCH($A289,'Productivity Dump'!$A$4:$A$500,0),
MATCH(AZ$2,'Productivity Dump'!$E$3:$AJ$3,0)
),
IF(AZ$3="Attendance",
INDEX('Attendance Dump'!$E$2:$AI$400,
MATCH($A289,'Attendance Dump'!$B$2:$B$400,0),
MATCH(AZ$2,'Attendance Dump'!$E$1:$AI$1,0)
),
INDEX('Active Hour''s Dump'!$D$3:$AH$337,
MATCH($C289,'Active Hour''s Dump'!$A$3:$A$337,0),
MATCH(AZ$2,'Active Hour''s Dump'!$D$2:$AH$2,0)
))),"")</f>
        <v>7.6666666666666696</v>
      </c>
      <c r="BA289" s="13">
        <f>_xlfn.IFNA(IF(BA$3="Productivity",
INDEX('Productivity Dump'!$E$4:$AJ$500,
MATCH($A289,'Productivity Dump'!$A$4:$A$500,0),
MATCH(BA$2,'Productivity Dump'!$E$3:$AJ$3,0)
),
IF(BA$3="Attendance",
INDEX('Attendance Dump'!$E$2:$AI$400,
MATCH($A289,'Attendance Dump'!$B$2:$B$400,0),
MATCH(BA$2,'Attendance Dump'!$E$1:$AI$1,0)
),
INDEX('Active Hour''s Dump'!$D$3:$AH$337,
MATCH($C289,'Active Hour''s Dump'!$A$3:$A$337,0),
MATCH(BA$2,'Active Hour''s Dump'!$D$2:$AH$2,0)
))),"")</f>
        <v>923.47400000000016</v>
      </c>
      <c r="BB289" s="13" t="str">
        <f>_xlfn.IFNA(IF(BB$3="Productivity",
INDEX('Productivity Dump'!$E$4:$AJ$500,
MATCH($A289,'Productivity Dump'!$A$4:$A$500,0),
MATCH(BB$2,'Productivity Dump'!$E$3:$AJ$3,0)
),
IF(BB$3="Attendance",
INDEX('Attendance Dump'!$E$2:$AI$400,
MATCH($A289,'Attendance Dump'!$B$2:$B$400,0),
MATCH(BB$2,'Attendance Dump'!$E$1:$AI$1,0)
),
INDEX('Active Hour''s Dump'!$D$3:$AH$337,
MATCH($C289,'Active Hour''s Dump'!$A$3:$A$337,0),
MATCH(BB$2,'Active Hour''s Dump'!$D$2:$AH$2,0)
))),"")</f>
        <v>P</v>
      </c>
      <c r="BC289" s="54">
        <f>_xlfn.IFNA(IF(BC$3="Productivity",
INDEX('Productivity Dump'!$E$4:$AJ$500,
MATCH($A289,'Productivity Dump'!$A$4:$A$500,0),
MATCH(BC$2,'Productivity Dump'!$E$3:$AJ$3,0)
),
IF(BC$3="Attendance",
INDEX('Attendance Dump'!$E$2:$AI$400,
MATCH($A289,'Attendance Dump'!$B$2:$B$400,0),
MATCH(BC$2,'Attendance Dump'!$E$1:$AI$1,0)
),
INDEX('Active Hour''s Dump'!$D$3:$AH$337,
MATCH($C289,'Active Hour''s Dump'!$A$3:$A$337,0),
MATCH(BC$2,'Active Hour''s Dump'!$D$2:$AH$2,0)
))),"")</f>
        <v>7.3333333333333304</v>
      </c>
      <c r="BD289" s="13">
        <f>_xlfn.IFNA(IF(BD$3="Productivity",
INDEX('Productivity Dump'!$E$4:$AJ$500,
MATCH($A289,'Productivity Dump'!$A$4:$A$500,0),
MATCH(BD$2,'Productivity Dump'!$E$3:$AJ$3,0)
),
IF(BD$3="Attendance",
INDEX('Attendance Dump'!$E$2:$AI$400,
MATCH($A289,'Attendance Dump'!$B$2:$B$400,0),
MATCH(BD$2,'Attendance Dump'!$E$1:$AI$1,0)
),
INDEX('Active Hour''s Dump'!$D$3:$AH$337,
MATCH($C289,'Active Hour''s Dump'!$A$3:$A$337,0),
MATCH(BD$2,'Active Hour''s Dump'!$D$2:$AH$2,0)
))),"")</f>
        <v>743.76200000000006</v>
      </c>
      <c r="BE289" s="13" t="str">
        <f>_xlfn.IFNA(IF(BE$3="Productivity",
INDEX('Productivity Dump'!$E$4:$AJ$500,
MATCH($A289,'Productivity Dump'!$A$4:$A$500,0),
MATCH(BE$2,'Productivity Dump'!$E$3:$AJ$3,0)
),
IF(BE$3="Attendance",
INDEX('Attendance Dump'!$E$2:$AI$400,
MATCH($A289,'Attendance Dump'!$B$2:$B$400,0),
MATCH(BE$2,'Attendance Dump'!$E$1:$AI$1,0)
),
INDEX('Active Hour''s Dump'!$D$3:$AH$337,
MATCH($C289,'Active Hour''s Dump'!$A$3:$A$337,0),
MATCH(BE$2,'Active Hour''s Dump'!$D$2:$AH$2,0)
))),"")</f>
        <v>P</v>
      </c>
      <c r="BF289" s="54">
        <f>_xlfn.IFNA(IF(BF$3="Productivity",
INDEX('Productivity Dump'!$E$4:$AJ$500,
MATCH($A289,'Productivity Dump'!$A$4:$A$500,0),
MATCH(BF$2,'Productivity Dump'!$E$3:$AJ$3,0)
),
IF(BF$3="Attendance",
INDEX('Attendance Dump'!$E$2:$AI$400,
MATCH($A289,'Attendance Dump'!$B$2:$B$400,0),
MATCH(BF$2,'Attendance Dump'!$E$1:$AI$1,0)
),
INDEX('Active Hour''s Dump'!$D$3:$AH$337,
MATCH($C289,'Active Hour''s Dump'!$A$3:$A$337,0),
MATCH(BF$2,'Active Hour''s Dump'!$D$2:$AH$2,0)
))),"")</f>
        <v>5.9166666666666696</v>
      </c>
      <c r="BG289" s="13">
        <f>_xlfn.IFNA(IF(BG$3="Productivity",
INDEX('Productivity Dump'!$E$4:$AJ$500,
MATCH($A289,'Productivity Dump'!$A$4:$A$500,0),
MATCH(BG$2,'Productivity Dump'!$E$3:$AJ$3,0)
),
IF(BG$3="Attendance",
INDEX('Attendance Dump'!$E$2:$AI$400,
MATCH($A289,'Attendance Dump'!$B$2:$B$400,0),
MATCH(BG$2,'Attendance Dump'!$E$1:$AI$1,0)
),
INDEX('Active Hour''s Dump'!$D$3:$AH$337,
MATCH($C289,'Active Hour''s Dump'!$A$3:$A$337,0),
MATCH(BG$2,'Active Hour''s Dump'!$D$2:$AH$2,0)
))),"")</f>
        <v>0</v>
      </c>
      <c r="BH289" s="13" t="str">
        <f>_xlfn.IFNA(IF(BH$3="Productivity",
INDEX('Productivity Dump'!$E$4:$AJ$500,
MATCH($A289,'Productivity Dump'!$A$4:$A$500,0),
MATCH(BH$2,'Productivity Dump'!$E$3:$AJ$3,0)
),
IF(BH$3="Attendance",
INDEX('Attendance Dump'!$E$2:$AI$400,
MATCH($A289,'Attendance Dump'!$B$2:$B$400,0),
MATCH(BH$2,'Attendance Dump'!$E$1:$AI$1,0)
),
INDEX('Active Hour''s Dump'!$D$3:$AH$337,
MATCH($C289,'Active Hour''s Dump'!$A$3:$A$337,0),
MATCH(BH$2,'Active Hour''s Dump'!$D$2:$AH$2,0)
))),"")</f>
        <v>WO</v>
      </c>
      <c r="BI289" s="54">
        <f>_xlfn.IFNA(IF(BI$3="Productivity",
INDEX('Productivity Dump'!$E$4:$AJ$500,
MATCH($A289,'Productivity Dump'!$A$4:$A$500,0),
MATCH(BI$2,'Productivity Dump'!$E$3:$AJ$3,0)
),
IF(BI$3="Attendance",
INDEX('Attendance Dump'!$E$2:$AI$400,
MATCH($A289,'Attendance Dump'!$B$2:$B$400,0),
MATCH(BI$2,'Attendance Dump'!$E$1:$AI$1,0)
),
INDEX('Active Hour''s Dump'!$D$3:$AH$337,
MATCH($C289,'Active Hour''s Dump'!$A$3:$A$337,0),
MATCH(BI$2,'Active Hour''s Dump'!$D$2:$AH$2,0)
))),"")</f>
        <v>0</v>
      </c>
      <c r="BJ289" s="13">
        <f>_xlfn.IFNA(IF(BJ$3="Productivity",
INDEX('Productivity Dump'!$E$4:$AJ$500,
MATCH($A289,'Productivity Dump'!$A$4:$A$500,0),
MATCH(BJ$2,'Productivity Dump'!$E$3:$AJ$3,0)
),
IF(BJ$3="Attendance",
INDEX('Attendance Dump'!$E$2:$AI$400,
MATCH($A289,'Attendance Dump'!$B$2:$B$400,0),
MATCH(BJ$2,'Attendance Dump'!$E$1:$AI$1,0)
),
INDEX('Active Hour''s Dump'!$D$3:$AH$337,
MATCH($C289,'Active Hour''s Dump'!$A$3:$A$337,0),
MATCH(BJ$2,'Active Hour''s Dump'!$D$2:$AH$2,0)
))),"")</f>
        <v>672.8580000000004</v>
      </c>
      <c r="BK289" s="13" t="str">
        <f>_xlfn.IFNA(IF(BK$3="Productivity",
INDEX('Productivity Dump'!$E$4:$AJ$500,
MATCH($A289,'Productivity Dump'!$A$4:$A$500,0),
MATCH(BK$2,'Productivity Dump'!$E$3:$AJ$3,0)
),
IF(BK$3="Attendance",
INDEX('Attendance Dump'!$E$2:$AI$400,
MATCH($A289,'Attendance Dump'!$B$2:$B$400,0),
MATCH(BK$2,'Attendance Dump'!$E$1:$AI$1,0)
),
INDEX('Active Hour''s Dump'!$D$3:$AH$337,
MATCH($C289,'Active Hour''s Dump'!$A$3:$A$337,0),
MATCH(BK$2,'Active Hour''s Dump'!$D$2:$AH$2,0)
))),"")</f>
        <v>P</v>
      </c>
      <c r="BL289" s="54">
        <f>_xlfn.IFNA(IF(BL$3="Productivity",
INDEX('Productivity Dump'!$E$4:$AJ$500,
MATCH($A289,'Productivity Dump'!$A$4:$A$500,0),
MATCH(BL$2,'Productivity Dump'!$E$3:$AJ$3,0)
),
IF(BL$3="Attendance",
INDEX('Attendance Dump'!$E$2:$AI$400,
MATCH($A289,'Attendance Dump'!$B$2:$B$400,0),
MATCH(BL$2,'Attendance Dump'!$E$1:$AI$1,0)
),
INDEX('Active Hour''s Dump'!$D$3:$AH$337,
MATCH($C289,'Active Hour''s Dump'!$A$3:$A$337,0),
MATCH(BL$2,'Active Hour''s Dump'!$D$2:$AH$2,0)
))),"")</f>
        <v>5.4166666666666696</v>
      </c>
      <c r="BM289" s="13">
        <f>_xlfn.IFNA(IF(BM$3="Productivity",
INDEX('Productivity Dump'!$E$4:$AJ$500,
MATCH($A289,'Productivity Dump'!$A$4:$A$500,0),
MATCH(BM$2,'Productivity Dump'!$E$3:$AJ$3,0)
),
IF(BM$3="Attendance",
INDEX('Attendance Dump'!$E$2:$AI$400,
MATCH($A289,'Attendance Dump'!$B$2:$B$400,0),
MATCH(BM$2,'Attendance Dump'!$E$1:$AI$1,0)
),
INDEX('Active Hour''s Dump'!$D$3:$AH$337,
MATCH($C289,'Active Hour''s Dump'!$A$3:$A$337,0),
MATCH(BM$2,'Active Hour''s Dump'!$D$2:$AH$2,0)
))),"")</f>
        <v>929.78700000000003</v>
      </c>
      <c r="BN289" s="13" t="str">
        <f>_xlfn.IFNA(IF(BN$3="Productivity",
INDEX('Productivity Dump'!$E$4:$AJ$500,
MATCH($A289,'Productivity Dump'!$A$4:$A$500,0),
MATCH(BN$2,'Productivity Dump'!$E$3:$AJ$3,0)
),
IF(BN$3="Attendance",
INDEX('Attendance Dump'!$E$2:$AI$400,
MATCH($A289,'Attendance Dump'!$B$2:$B$400,0),
MATCH(BN$2,'Attendance Dump'!$E$1:$AI$1,0)
),
INDEX('Active Hour''s Dump'!$D$3:$AH$337,
MATCH($C289,'Active Hour''s Dump'!$A$3:$A$337,0),
MATCH(BN$2,'Active Hour''s Dump'!$D$2:$AH$2,0)
))),"")</f>
        <v>P</v>
      </c>
      <c r="BO289" s="54">
        <f>_xlfn.IFNA(IF(BO$3="Productivity",
INDEX('Productivity Dump'!$E$4:$AJ$500,
MATCH($A289,'Productivity Dump'!$A$4:$A$500,0),
MATCH(BO$2,'Productivity Dump'!$E$3:$AJ$3,0)
),
IF(BO$3="Attendance",
INDEX('Attendance Dump'!$E$2:$AI$400,
MATCH($A289,'Attendance Dump'!$B$2:$B$400,0),
MATCH(BO$2,'Attendance Dump'!$E$1:$AI$1,0)
),
INDEX('Active Hour''s Dump'!$D$3:$AH$337,
MATCH($C289,'Active Hour''s Dump'!$A$3:$A$337,0),
MATCH(BO$2,'Active Hour''s Dump'!$D$2:$AH$2,0)
))),"")</f>
        <v>6.8333333333333304</v>
      </c>
      <c r="BP289" s="13">
        <f>_xlfn.IFNA(IF(BP$3="Productivity",
INDEX('Productivity Dump'!$E$4:$AJ$500,
MATCH($A289,'Productivity Dump'!$A$4:$A$500,0),
MATCH(BP$2,'Productivity Dump'!$E$3:$AJ$3,0)
),
IF(BP$3="Attendance",
INDEX('Attendance Dump'!$E$2:$AI$400,
MATCH($A289,'Attendance Dump'!$B$2:$B$400,0),
MATCH(BP$2,'Attendance Dump'!$E$1:$AI$1,0)
),
INDEX('Active Hour''s Dump'!$D$3:$AH$337,
MATCH($C289,'Active Hour''s Dump'!$A$3:$A$337,0),
MATCH(BP$2,'Active Hour''s Dump'!$D$2:$AH$2,0)
))),"")</f>
        <v>897.94900000000018</v>
      </c>
      <c r="BQ289" s="13" t="str">
        <f>_xlfn.IFNA(IF(BQ$3="Productivity",
INDEX('Productivity Dump'!$E$4:$AJ$500,
MATCH($A289,'Productivity Dump'!$A$4:$A$500,0),
MATCH(BQ$2,'Productivity Dump'!$E$3:$AJ$3,0)
),
IF(BQ$3="Attendance",
INDEX('Attendance Dump'!$E$2:$AI$400,
MATCH($A289,'Attendance Dump'!$B$2:$B$400,0),
MATCH(BQ$2,'Attendance Dump'!$E$1:$AI$1,0)
),
INDEX('Active Hour''s Dump'!$D$3:$AH$337,
MATCH($C289,'Active Hour''s Dump'!$A$3:$A$337,0),
MATCH(BQ$2,'Active Hour''s Dump'!$D$2:$AH$2,0)
))),"")</f>
        <v>P</v>
      </c>
      <c r="BR289" s="54">
        <f>_xlfn.IFNA(IF(BR$3="Productivity",
INDEX('Productivity Dump'!$E$4:$AJ$500,
MATCH($A289,'Productivity Dump'!$A$4:$A$500,0),
MATCH(BR$2,'Productivity Dump'!$E$3:$AJ$3,0)
),
IF(BR$3="Attendance",
INDEX('Attendance Dump'!$E$2:$AI$400,
MATCH($A289,'Attendance Dump'!$B$2:$B$400,0),
MATCH(BR$2,'Attendance Dump'!$E$1:$AI$1,0)
),
INDEX('Active Hour''s Dump'!$D$3:$AH$337,
MATCH($C289,'Active Hour''s Dump'!$A$3:$A$337,0),
MATCH(BR$2,'Active Hour''s Dump'!$D$2:$AH$2,0)
))),"")</f>
        <v>5.6666666666666696</v>
      </c>
      <c r="BS289" s="13">
        <f>_xlfn.IFNA(IF(BS$3="Productivity",
INDEX('Productivity Dump'!$E$4:$AJ$500,
MATCH($A289,'Productivity Dump'!$A$4:$A$500,0),
MATCH(BS$2,'Productivity Dump'!$E$3:$AJ$3,0)
),
IF(BS$3="Attendance",
INDEX('Attendance Dump'!$E$2:$AI$400,
MATCH($A289,'Attendance Dump'!$B$2:$B$400,0),
MATCH(BS$2,'Attendance Dump'!$E$1:$AI$1,0)
),
INDEX('Active Hour''s Dump'!$D$3:$AH$337,
MATCH($C289,'Active Hour''s Dump'!$A$3:$A$337,0),
MATCH(BS$2,'Active Hour''s Dump'!$D$2:$AH$2,0)
))),"")</f>
        <v>3.8620000000000001</v>
      </c>
      <c r="BT289" s="13" t="str">
        <f>_xlfn.IFNA(IF(BT$3="Productivity",
INDEX('Productivity Dump'!$E$4:$AJ$500,
MATCH($A289,'Productivity Dump'!$A$4:$A$500,0),
MATCH(BT$2,'Productivity Dump'!$E$3:$AJ$3,0)
),
IF(BT$3="Attendance",
INDEX('Attendance Dump'!$E$2:$AI$400,
MATCH($A289,'Attendance Dump'!$B$2:$B$400,0),
MATCH(BT$2,'Attendance Dump'!$E$1:$AI$1,0)
),
INDEX('Active Hour''s Dump'!$D$3:$AH$337,
MATCH($C289,'Active Hour''s Dump'!$A$3:$A$337,0),
MATCH(BT$2,'Active Hour''s Dump'!$D$2:$AH$2,0)
))),"")</f>
        <v>H</v>
      </c>
      <c r="BU289" s="54">
        <f>_xlfn.IFNA(IF(BU$3="Productivity",
INDEX('Productivity Dump'!$E$4:$AJ$500,
MATCH($A289,'Productivity Dump'!$A$4:$A$500,0),
MATCH(BU$2,'Productivity Dump'!$E$3:$AJ$3,0)
),
IF(BU$3="Attendance",
INDEX('Attendance Dump'!$E$2:$AI$400,
MATCH($A289,'Attendance Dump'!$B$2:$B$400,0),
MATCH(BU$2,'Attendance Dump'!$E$1:$AI$1,0)
),
INDEX('Active Hour''s Dump'!$D$3:$AH$337,
MATCH($C289,'Active Hour''s Dump'!$A$3:$A$337,0),
MATCH(BU$2,'Active Hour''s Dump'!$D$2:$AH$2,0)
))),"")</f>
        <v>0</v>
      </c>
      <c r="BV289" s="13">
        <f>_xlfn.IFNA(IF(BV$3="Productivity",
INDEX('Productivity Dump'!$E$4:$AJ$500,
MATCH($A289,'Productivity Dump'!$A$4:$A$500,0),
MATCH(BV$2,'Productivity Dump'!$E$3:$AJ$3,0)
),
IF(BV$3="Attendance",
INDEX('Attendance Dump'!$E$2:$AI$400,
MATCH($A289,'Attendance Dump'!$B$2:$B$400,0),
MATCH(BV$2,'Attendance Dump'!$E$1:$AI$1,0)
),
INDEX('Active Hour''s Dump'!$D$3:$AH$337,
MATCH($C289,'Active Hour''s Dump'!$A$3:$A$337,0),
MATCH(BV$2,'Active Hour''s Dump'!$D$2:$AH$2,0)
))),"")</f>
        <v>931.10600000000022</v>
      </c>
      <c r="BW289" s="13" t="str">
        <f>_xlfn.IFNA(IF(BW$3="Productivity",
INDEX('Productivity Dump'!$E$4:$AJ$500,
MATCH($A289,'Productivity Dump'!$A$4:$A$500,0),
MATCH(BW$2,'Productivity Dump'!$E$3:$AJ$3,0)
),
IF(BW$3="Attendance",
INDEX('Attendance Dump'!$E$2:$AI$400,
MATCH($A289,'Attendance Dump'!$B$2:$B$400,0),
MATCH(BW$2,'Attendance Dump'!$E$1:$AI$1,0)
),
INDEX('Active Hour''s Dump'!$D$3:$AH$337,
MATCH($C289,'Active Hour''s Dump'!$A$3:$A$337,0),
MATCH(BW$2,'Active Hour''s Dump'!$D$2:$AH$2,0)
))),"")</f>
        <v>P</v>
      </c>
      <c r="BX289" s="54">
        <f>_xlfn.IFNA(IF(BX$3="Productivity",
INDEX('Productivity Dump'!$E$4:$AJ$500,
MATCH($A289,'Productivity Dump'!$A$4:$A$500,0),
MATCH(BX$2,'Productivity Dump'!$E$3:$AJ$3,0)
),
IF(BX$3="Attendance",
INDEX('Attendance Dump'!$E$2:$AI$400,
MATCH($A289,'Attendance Dump'!$B$2:$B$400,0),
MATCH(BX$2,'Attendance Dump'!$E$1:$AI$1,0)
),
INDEX('Active Hour''s Dump'!$D$3:$AH$337,
MATCH($C289,'Active Hour''s Dump'!$A$3:$A$337,0),
MATCH(BX$2,'Active Hour''s Dump'!$D$2:$AH$2,0)
))),"")</f>
        <v>7.5833333333333304</v>
      </c>
      <c r="BY289" s="13">
        <f>_xlfn.IFNA(IF(BY$3="Productivity",
INDEX('Productivity Dump'!$E$4:$AJ$500,
MATCH($A289,'Productivity Dump'!$A$4:$A$500,0),
MATCH(BY$2,'Productivity Dump'!$E$3:$AJ$3,0)
),
IF(BY$3="Attendance",
INDEX('Attendance Dump'!$E$2:$AI$400,
MATCH($A289,'Attendance Dump'!$B$2:$B$400,0),
MATCH(BY$2,'Attendance Dump'!$E$1:$AI$1,0)
),
INDEX('Active Hour''s Dump'!$D$3:$AH$337,
MATCH($C289,'Active Hour''s Dump'!$A$3:$A$337,0),
MATCH(BY$2,'Active Hour''s Dump'!$D$2:$AH$2,0)
))),"")</f>
        <v>354.62400000000002</v>
      </c>
      <c r="BZ289" s="13" t="str">
        <f>_xlfn.IFNA(IF(BZ$3="Productivity",
INDEX('Productivity Dump'!$E$4:$AJ$500,
MATCH($A289,'Productivity Dump'!$A$4:$A$500,0),
MATCH(BZ$2,'Productivity Dump'!$E$3:$AJ$3,0)
),
IF(BZ$3="Attendance",
INDEX('Attendance Dump'!$E$2:$AI$400,
MATCH($A289,'Attendance Dump'!$B$2:$B$400,0),
MATCH(BZ$2,'Attendance Dump'!$E$1:$AI$1,0)
),
INDEX('Active Hour''s Dump'!$D$3:$AH$337,
MATCH($C289,'Active Hour''s Dump'!$A$3:$A$337,0),
MATCH(BZ$2,'Active Hour''s Dump'!$D$2:$AH$2,0)
))),"")</f>
        <v>P</v>
      </c>
      <c r="CA289" s="54">
        <f>_xlfn.IFNA(IF(CA$3="Productivity",
INDEX('Productivity Dump'!$E$4:$AJ$500,
MATCH($A289,'Productivity Dump'!$A$4:$A$500,0),
MATCH(CA$2,'Productivity Dump'!$E$3:$AJ$3,0)
),
IF(CA$3="Attendance",
INDEX('Attendance Dump'!$E$2:$AI$400,
MATCH($A289,'Attendance Dump'!$B$2:$B$400,0),
MATCH(CA$2,'Attendance Dump'!$E$1:$AI$1,0)
),
INDEX('Active Hour''s Dump'!$D$3:$AH$337,
MATCH($C289,'Active Hour''s Dump'!$A$3:$A$337,0),
MATCH(CA$2,'Active Hour''s Dump'!$D$2:$AH$2,0)
))),"")</f>
        <v>3.4166666666666701</v>
      </c>
      <c r="CB289" s="13">
        <f>_xlfn.IFNA(IF(CB$3="Productivity",
INDEX('Productivity Dump'!$E$4:$AJ$500,
MATCH($A289,'Productivity Dump'!$A$4:$A$500,0),
MATCH(CB$2,'Productivity Dump'!$E$3:$AJ$3,0)
),
IF(CB$3="Attendance",
INDEX('Attendance Dump'!$E$2:$AI$400,
MATCH($A289,'Attendance Dump'!$B$2:$B$400,0),
MATCH(CB$2,'Attendance Dump'!$E$1:$AI$1,0)
),
INDEX('Active Hour''s Dump'!$D$3:$AH$337,
MATCH($C289,'Active Hour''s Dump'!$A$3:$A$337,0),
MATCH(CB$2,'Active Hour''s Dump'!$D$2:$AH$2,0)
))),"")</f>
        <v>7.6319999999999997</v>
      </c>
      <c r="CC289" s="13" t="str">
        <f>_xlfn.IFNA(IF(CC$3="Productivity",
INDEX('Productivity Dump'!$E$4:$AJ$500,
MATCH($A289,'Productivity Dump'!$A$4:$A$500,0),
MATCH(CC$2,'Productivity Dump'!$E$3:$AJ$3,0)
),
IF(CC$3="Attendance",
INDEX('Attendance Dump'!$E$2:$AI$400,
MATCH($A289,'Attendance Dump'!$B$2:$B$400,0),
MATCH(CC$2,'Attendance Dump'!$E$1:$AI$1,0)
),
INDEX('Active Hour''s Dump'!$D$3:$AH$337,
MATCH($C289,'Active Hour''s Dump'!$A$3:$A$337,0),
MATCH(CC$2,'Active Hour''s Dump'!$D$2:$AH$2,0)
))),"")</f>
        <v>WO</v>
      </c>
      <c r="CD289" s="54">
        <f>_xlfn.IFNA(IF(CD$3="Productivity",
INDEX('Productivity Dump'!$E$4:$AJ$500,
MATCH($A289,'Productivity Dump'!$A$4:$A$500,0),
MATCH(CD$2,'Productivity Dump'!$E$3:$AJ$3,0)
),
IF(CD$3="Attendance",
INDEX('Attendance Dump'!$E$2:$AI$400,
MATCH($A289,'Attendance Dump'!$B$2:$B$400,0),
MATCH(CD$2,'Attendance Dump'!$E$1:$AI$1,0)
),
INDEX('Active Hour''s Dump'!$D$3:$AH$337,
MATCH($C289,'Active Hour''s Dump'!$A$3:$A$337,0),
MATCH(CD$2,'Active Hour''s Dump'!$D$2:$AH$2,0)
))),"")</f>
        <v>0.25</v>
      </c>
      <c r="CE289" s="13">
        <f>_xlfn.IFNA(IF(CE$3="Productivity",
INDEX('Productivity Dump'!$E$4:$AJ$500,
MATCH($A289,'Productivity Dump'!$A$4:$A$500,0),
MATCH(CE$2,'Productivity Dump'!$E$3:$AJ$3,0)
),
IF(CE$3="Attendance",
INDEX('Attendance Dump'!$E$2:$AI$400,
MATCH($A289,'Attendance Dump'!$B$2:$B$400,0),
MATCH(CE$2,'Attendance Dump'!$E$1:$AI$1,0)
),
INDEX('Active Hour''s Dump'!$D$3:$AH$337,
MATCH($C289,'Active Hour''s Dump'!$A$3:$A$337,0),
MATCH(CE$2,'Active Hour''s Dump'!$D$2:$AH$2,0)
))),"")</f>
        <v>658.202</v>
      </c>
      <c r="CF289" s="13" t="str">
        <f>_xlfn.IFNA(IF(CF$3="Productivity",
INDEX('Productivity Dump'!$E$4:$AJ$500,
MATCH($A289,'Productivity Dump'!$A$4:$A$500,0),
MATCH(CF$2,'Productivity Dump'!$E$3:$AJ$3,0)
),
IF(CF$3="Attendance",
INDEX('Attendance Dump'!$E$2:$AI$400,
MATCH($A289,'Attendance Dump'!$B$2:$B$400,0),
MATCH(CF$2,'Attendance Dump'!$E$1:$AI$1,0)
),
INDEX('Active Hour''s Dump'!$D$3:$AH$337,
MATCH($C289,'Active Hour''s Dump'!$A$3:$A$337,0),
MATCH(CF$2,'Active Hour''s Dump'!$D$2:$AH$2,0)
))),"")</f>
        <v>P</v>
      </c>
      <c r="CG289" s="54">
        <f>_xlfn.IFNA(IF(CG$3="Productivity",
INDEX('Productivity Dump'!$E$4:$AJ$500,
MATCH($A289,'Productivity Dump'!$A$4:$A$500,0),
MATCH(CG$2,'Productivity Dump'!$E$3:$AJ$3,0)
),
IF(CG$3="Attendance",
INDEX('Attendance Dump'!$E$2:$AI$400,
MATCH($A289,'Attendance Dump'!$B$2:$B$400,0),
MATCH(CG$2,'Attendance Dump'!$E$1:$AI$1,0)
),
INDEX('Active Hour''s Dump'!$D$3:$AH$337,
MATCH($C289,'Active Hour''s Dump'!$A$3:$A$337,0),
MATCH(CG$2,'Active Hour''s Dump'!$D$2:$AH$2,0)
))),"")</f>
        <v>5.5</v>
      </c>
      <c r="CH289" s="13">
        <f>_xlfn.IFNA(IF(CH$3="Productivity",
INDEX('Productivity Dump'!$E$4:$AJ$500,
MATCH($A289,'Productivity Dump'!$A$4:$A$500,0),
MATCH(CH$2,'Productivity Dump'!$E$3:$AJ$3,0)
),
IF(CH$3="Attendance",
INDEX('Attendance Dump'!$E$2:$AI$400,
MATCH($A289,'Attendance Dump'!$B$2:$B$400,0),
MATCH(CH$2,'Attendance Dump'!$E$1:$AI$1,0)
),
INDEX('Active Hour''s Dump'!$D$3:$AH$337,
MATCH($C289,'Active Hour''s Dump'!$A$3:$A$337,0),
MATCH(CH$2,'Active Hour''s Dump'!$D$2:$AH$2,0)
))),"")</f>
        <v>918.51100000000065</v>
      </c>
      <c r="CI289" s="13" t="str">
        <f>_xlfn.IFNA(IF(CI$3="Productivity",
INDEX('Productivity Dump'!$E$4:$AJ$500,
MATCH($A289,'Productivity Dump'!$A$4:$A$500,0),
MATCH(CI$2,'Productivity Dump'!$E$3:$AJ$3,0)
),
IF(CI$3="Attendance",
INDEX('Attendance Dump'!$E$2:$AI$400,
MATCH($A289,'Attendance Dump'!$B$2:$B$400,0),
MATCH(CI$2,'Attendance Dump'!$E$1:$AI$1,0)
),
INDEX('Active Hour''s Dump'!$D$3:$AH$337,
MATCH($C289,'Active Hour''s Dump'!$A$3:$A$337,0),
MATCH(CI$2,'Active Hour''s Dump'!$D$2:$AH$2,0)
))),"")</f>
        <v>P</v>
      </c>
      <c r="CJ289" s="54">
        <f>_xlfn.IFNA(IF(CJ$3="Productivity",
INDEX('Productivity Dump'!$E$4:$AJ$500,
MATCH($A289,'Productivity Dump'!$A$4:$A$500,0),
MATCH(CJ$2,'Productivity Dump'!$E$3:$AJ$3,0)
),
IF(CJ$3="Attendance",
INDEX('Attendance Dump'!$E$2:$AI$400,
MATCH($A289,'Attendance Dump'!$B$2:$B$400,0),
MATCH(CJ$2,'Attendance Dump'!$E$1:$AI$1,0)
),
INDEX('Active Hour''s Dump'!$D$3:$AH$337,
MATCH($C289,'Active Hour''s Dump'!$A$3:$A$337,0),
MATCH(CJ$2,'Active Hour''s Dump'!$D$2:$AH$2,0)
))),"")</f>
        <v>7.3333333333333304</v>
      </c>
      <c r="CK289" s="13">
        <f>_xlfn.IFNA(IF(CK$3="Productivity",
INDEX('Productivity Dump'!$E$4:$AJ$500,
MATCH($A289,'Productivity Dump'!$A$4:$A$500,0),
MATCH(CK$2,'Productivity Dump'!$E$3:$AJ$3,0)
),
IF(CK$3="Attendance",
INDEX('Attendance Dump'!$E$2:$AI$400,
MATCH($A289,'Attendance Dump'!$B$2:$B$400,0),
MATCH(CK$2,'Attendance Dump'!$E$1:$AI$1,0)
),
INDEX('Active Hour''s Dump'!$D$3:$AH$337,
MATCH($C289,'Active Hour''s Dump'!$A$3:$A$337,0),
MATCH(CK$2,'Active Hour''s Dump'!$D$2:$AH$2,0)
))),"")</f>
        <v>953.76900000000023</v>
      </c>
      <c r="CL289" s="13" t="str">
        <f>_xlfn.IFNA(IF(CL$3="Productivity",
INDEX('Productivity Dump'!$E$4:$AJ$500,
MATCH($A289,'Productivity Dump'!$A$4:$A$500,0),
MATCH(CL$2,'Productivity Dump'!$E$3:$AJ$3,0)
),
IF(CL$3="Attendance",
INDEX('Attendance Dump'!$E$2:$AI$400,
MATCH($A289,'Attendance Dump'!$B$2:$B$400,0),
MATCH(CL$2,'Attendance Dump'!$E$1:$AI$1,0)
),
INDEX('Active Hour''s Dump'!$D$3:$AH$337,
MATCH($C289,'Active Hour''s Dump'!$A$3:$A$337,0),
MATCH(CL$2,'Active Hour''s Dump'!$D$2:$AH$2,0)
))),"")</f>
        <v>P</v>
      </c>
      <c r="CM289" s="54">
        <f>_xlfn.IFNA(IF(CM$3="Productivity",
INDEX('Productivity Dump'!$E$4:$AJ$500,
MATCH($A289,'Productivity Dump'!$A$4:$A$500,0),
MATCH(CM$2,'Productivity Dump'!$E$3:$AJ$3,0)
),
IF(CM$3="Attendance",
INDEX('Attendance Dump'!$E$2:$AI$400,
MATCH($A289,'Attendance Dump'!$B$2:$B$400,0),
MATCH(CM$2,'Attendance Dump'!$E$1:$AI$1,0)
),
INDEX('Active Hour''s Dump'!$D$3:$AH$337,
MATCH($C289,'Active Hour''s Dump'!$A$3:$A$337,0),
MATCH(CM$2,'Active Hour''s Dump'!$D$2:$AH$2,0)
))),"")</f>
        <v>8.0833333333333304</v>
      </c>
      <c r="CN289" s="13">
        <f>_xlfn.IFNA(IF(CN$3="Productivity",
INDEX('Productivity Dump'!$E$4:$AJ$500,
MATCH($A289,'Productivity Dump'!$A$4:$A$500,0),
MATCH(CN$2,'Productivity Dump'!$E$3:$AJ$3,0)
),
IF(CN$3="Attendance",
INDEX('Attendance Dump'!$E$2:$AI$400,
MATCH($A289,'Attendance Dump'!$B$2:$B$400,0),
MATCH(CN$2,'Attendance Dump'!$E$1:$AI$1,0)
),
INDEX('Active Hour''s Dump'!$D$3:$AH$337,
MATCH($C289,'Active Hour''s Dump'!$A$3:$A$337,0),
MATCH(CN$2,'Active Hour''s Dump'!$D$2:$AH$2,0)
))),"")</f>
        <v>0</v>
      </c>
      <c r="CO289" s="13">
        <f>_xlfn.IFNA(IF(CO$3="Productivity",
INDEX('Productivity Dump'!$E$4:$AJ$500,
MATCH($A289,'Productivity Dump'!$A$4:$A$500,0),
MATCH(CO$2,'Productivity Dump'!$E$3:$AJ$3,0)
),
IF(CO$3="Attendance",
INDEX('Attendance Dump'!$E$2:$AI$400,
MATCH($A289,'Attendance Dump'!$B$2:$B$400,0),
MATCH(CO$2,'Attendance Dump'!$E$1:$AI$1,0)
),
INDEX('Active Hour''s Dump'!$D$3:$AH$337,
MATCH($C289,'Active Hour''s Dump'!$A$3:$A$337,0),
MATCH(CO$2,'Active Hour''s Dump'!$D$2:$AH$2,0)
))),"")</f>
        <v>0</v>
      </c>
      <c r="CP289" s="54">
        <f>_xlfn.IFNA(IF(CP$3="Productivity",
INDEX('Productivity Dump'!$E$4:$AJ$500,
MATCH($A289,'Productivity Dump'!$A$4:$A$500,0),
MATCH(CP$2,'Productivity Dump'!$E$3:$AJ$3,0)
),
IF(CP$3="Attendance",
INDEX('Attendance Dump'!$E$2:$AI$400,
MATCH($A289,'Attendance Dump'!$B$2:$B$400,0),
MATCH(CP$2,'Attendance Dump'!$E$1:$AI$1,0)
),
INDEX('Active Hour''s Dump'!$D$3:$AH$337,
MATCH($C289,'Active Hour''s Dump'!$A$3:$A$337,0),
MATCH(CP$2,'Active Hour''s Dump'!$D$2:$AH$2,0)
))),"")</f>
        <v>0</v>
      </c>
      <c r="CQ289" s="13">
        <f>_xlfn.IFNA(IF(CQ$3="Productivity",
INDEX('Productivity Dump'!$E$4:$AJ$500,
MATCH($A289,'Productivity Dump'!$A$4:$A$500,0),
MATCH(CQ$2,'Productivity Dump'!$E$3:$AJ$3,0)
),
IF(CQ$3="Attendance",
INDEX('Attendance Dump'!$E$2:$AI$400,
MATCH($A289,'Attendance Dump'!$B$2:$B$400,0),
MATCH(CQ$2,'Attendance Dump'!$E$1:$AI$1,0)
),
INDEX('Active Hour''s Dump'!$D$3:$AH$337,
MATCH($C289,'Active Hour''s Dump'!$A$3:$A$337,0),
MATCH(CQ$2,'Active Hour''s Dump'!$D$2:$AH$2,0)
))),"")</f>
        <v>0</v>
      </c>
      <c r="CR289" s="13">
        <f>_xlfn.IFNA(IF(CR$3="Productivity",
INDEX('Productivity Dump'!$E$4:$AJ$500,
MATCH($A289,'Productivity Dump'!$A$4:$A$500,0),
MATCH(CR$2,'Productivity Dump'!$E$3:$AJ$3,0)
),
IF(CR$3="Attendance",
INDEX('Attendance Dump'!$E$2:$AI$400,
MATCH($A289,'Attendance Dump'!$B$2:$B$400,0),
MATCH(CR$2,'Attendance Dump'!$E$1:$AI$1,0)
),
INDEX('Active Hour''s Dump'!$D$3:$AH$337,
MATCH($C289,'Active Hour''s Dump'!$A$3:$A$337,0),
MATCH(CR$2,'Active Hour''s Dump'!$D$2:$AH$2,0)
))),"")</f>
        <v>0</v>
      </c>
      <c r="CS289" s="54">
        <f>_xlfn.IFNA(IF(CS$3="Productivity",
INDEX('Productivity Dump'!$E$4:$AJ$500,
MATCH($A289,'Productivity Dump'!$A$4:$A$500,0),
MATCH(CS$2,'Productivity Dump'!$E$3:$AJ$3,0)
),
IF(CS$3="Attendance",
INDEX('Attendance Dump'!$E$2:$AI$400,
MATCH($A289,'Attendance Dump'!$B$2:$B$400,0),
MATCH(CS$2,'Attendance Dump'!$E$1:$AI$1,0)
),
INDEX('Active Hour''s Dump'!$D$3:$AH$337,
MATCH($C289,'Active Hour''s Dump'!$A$3:$A$337,0),
MATCH(CS$2,'Active Hour''s Dump'!$D$2:$AH$2,0)
))),"")</f>
        <v>0</v>
      </c>
      <c r="CT289" s="13">
        <f>_xlfn.IFNA(IF(CT$3="Productivity",
INDEX('Productivity Dump'!$E$4:$AJ$500,
MATCH($A289,'Productivity Dump'!$A$4:$A$500,0),
MATCH(CT$2,'Productivity Dump'!$E$3:$AJ$3,0)
),
IF(CT$3="Attendance",
INDEX('Attendance Dump'!$E$2:$AI$400,
MATCH($A289,'Attendance Dump'!$B$2:$B$400,0),
MATCH(CT$2,'Attendance Dump'!$E$1:$AI$1,0)
),
INDEX('Active Hour''s Dump'!$D$3:$AH$337,
MATCH($C289,'Active Hour''s Dump'!$A$3:$A$337,0),
MATCH(CT$2,'Active Hour''s Dump'!$D$2:$AH$2,0)
))),"")</f>
        <v>0</v>
      </c>
      <c r="CU289" s="13">
        <f>_xlfn.IFNA(IF(CU$3="Productivity",
INDEX('Productivity Dump'!$E$4:$AJ$500,
MATCH($A289,'Productivity Dump'!$A$4:$A$500,0),
MATCH(CU$2,'Productivity Dump'!$E$3:$AJ$3,0)
),
IF(CU$3="Attendance",
INDEX('Attendance Dump'!$E$2:$AI$400,
MATCH($A289,'Attendance Dump'!$B$2:$B$400,0),
MATCH(CU$2,'Attendance Dump'!$E$1:$AI$1,0)
),
INDEX('Active Hour''s Dump'!$D$3:$AH$337,
MATCH($C289,'Active Hour''s Dump'!$A$3:$A$337,0),
MATCH(CU$2,'Active Hour''s Dump'!$D$2:$AH$2,0)
))),"")</f>
        <v>0</v>
      </c>
      <c r="CV289" s="54">
        <f>_xlfn.IFNA(IF(CV$3="Productivity",
INDEX('Productivity Dump'!$E$4:$AJ$500,
MATCH($A289,'Productivity Dump'!$A$4:$A$500,0),
MATCH(CV$2,'Productivity Dump'!$E$3:$AJ$3,0)
),
IF(CV$3="Attendance",
INDEX('Attendance Dump'!$E$2:$AI$400,
MATCH($A289,'Attendance Dump'!$B$2:$B$400,0),
MATCH(CV$2,'Attendance Dump'!$E$1:$AI$1,0)
),
INDEX('Active Hour''s Dump'!$D$3:$AH$337,
MATCH($C289,'Active Hour''s Dump'!$A$3:$A$337,0),
MATCH(CV$2,'Active Hour''s Dump'!$D$2:$AH$2,0)
))),"")</f>
        <v>0</v>
      </c>
      <c r="CW289" s="13"/>
      <c r="CX289" s="13"/>
      <c r="CY289" s="54"/>
      <c r="DA289" s="57">
        <f t="shared" si="105"/>
        <v>149.08333333333337</v>
      </c>
      <c r="DB289" s="35">
        <f t="shared" si="100"/>
        <v>19327.147000000008</v>
      </c>
      <c r="DC289" s="35">
        <f t="shared" ref="DC289:DC291" si="107">MAX(0,E289-DB289)</f>
        <v>0</v>
      </c>
      <c r="DD289" s="35">
        <f t="shared" ca="1" si="106"/>
        <v>0</v>
      </c>
      <c r="DF289" s="32" cm="1">
        <f t="array" ref="DF289">SUMPRODUCT(
    (MOD(COLUMN(H289:CV289) - COLUMN(H289), 3) = 0) *
    (H289:CV289 = 0) *
    (I289:CW289 = "P") *
    (COUNTIF(UKHoliday, H$2:CV$2) = 0)
)</f>
        <v>0</v>
      </c>
      <c r="DG289" s="33" cm="1">
        <f t="array" ref="DG289">SUMPRODUCT(
  (MOD(COLUMN(H289:CV289) - COLUMN(H289), 3) = 0) *
  (H289:CV289 &gt; 0) *
  (H289:CV289 &lt; 0.5 * IF(((WEEKDAY(H$2:CV$2, 2) = 1) + (WEEKDAY(H$2:CV$2, 2) = 6)), G289, F289)) *
  (I289:CW289 = "P") *
  (COUNTIF(UKHoliday, H$2:CV$2) = 0)
)</f>
        <v>0</v>
      </c>
      <c r="DH289" s="33" cm="1">
        <f t="array" ref="DH289">SUMPRODUCT(
  (MOD(COLUMN(H289:CV289) - COLUMN(H289), 3) = 0) *
  (H289:CV289 &gt; 0.5 * IF(((WEEKDAY(H$2:CV$2, 2) = 1) + (WEEKDAY(H$2:CV$2, 2) = 6)), $G289, $F289)) *
  (H289:CV289 &lt; 0.8 * IF(((WEEKDAY(H$2:CV$2, 2) = 1) + (WEEKDAY(H$2:CV$2, 2) = 6)), $G289, $F289)) *
  (I289:CW289 = "P") *
  (COUNTIF(UKHoliday, H$2:CV$2) = 0)
)</f>
        <v>1</v>
      </c>
      <c r="DI289" s="33" cm="1">
        <f t="array" ref="DI289">SUMPRODUCT(
  (MOD(COLUMN(H289:CV289) - COLUMN(H289), 3) = 0) *
  (H289:CV289 &gt; 0.8 * IF(((WEEKDAY(H$2:CV$2, 2) = 1) + (WEEKDAY(H$2:CV$2, 2) = 6)), $G289, $F289)) *
  (H289:CV289 &lt; 1 * IF(((WEEKDAY(H$2:CV$2, 2) = 1) + (WEEKDAY(H$2:CV$2, 2) = 6)), $G289, $F289)) *
  (I289:CW289 = "P") *
  (COUNTIF(UKHoliday, H$2:CV$2) = 0)
)</f>
        <v>8</v>
      </c>
    </row>
    <row r="290" spans="1:113" x14ac:dyDescent="0.3">
      <c r="A290" s="8" t="s">
        <v>1021</v>
      </c>
      <c r="B290" s="36" t="s">
        <v>1027</v>
      </c>
      <c r="C290" s="9" t="s">
        <v>1025</v>
      </c>
      <c r="D290" s="62" t="s">
        <v>450</v>
      </c>
      <c r="E290" s="35">
        <v>18600</v>
      </c>
      <c r="F290" s="35">
        <f t="shared" ref="F290:F291" si="108">E290/$C$1</f>
        <v>930</v>
      </c>
      <c r="G290" s="35">
        <f t="shared" ref="G290:G291" si="109">F290*0.5</f>
        <v>465</v>
      </c>
      <c r="H290" s="13">
        <f>_xlfn.IFNA(IF(H$3="Productivity",
INDEX('Productivity Dump'!$E$4:$AJ$500,
MATCH($A290,'Productivity Dump'!$A$4:$A$500,0),
MATCH(H$2,'Productivity Dump'!$E$3:$AJ$3,0)
),
IF(H$3="Attendance",
INDEX('Attendance Dump'!$E$2:$AI$400,
MATCH($A290,'Attendance Dump'!$B$2:$B$400,0),
MATCH(H$2,'Attendance Dump'!$E$1:$AI$1,0)
),
INDEX('Active Hour''s Dump'!$D$3:$AH$337,
MATCH($C290,'Active Hour''s Dump'!$A$3:$A$337,0),
MATCH(H$2,'Active Hour''s Dump'!$D$2:$AH$2,0)
))),"")</f>
        <v>981.0590000000002</v>
      </c>
      <c r="I290" s="13" t="str">
        <f>_xlfn.IFNA(IF(I$3="Productivity",
INDEX('Productivity Dump'!$E$4:$AJ$500,
MATCH($A290,'Productivity Dump'!$A$4:$A$500,0),
MATCH(I$2,'Productivity Dump'!$E$3:$AJ$3,0)
),
IF(I$3="Attendance",
INDEX('Attendance Dump'!$E$2:$AI$400,
MATCH($A290,'Attendance Dump'!$B$2:$B$400,0),
MATCH(I$2,'Attendance Dump'!$E$1:$AI$1,0)
),
INDEX('Active Hour''s Dump'!$D$3:$AH$337,
MATCH($C290,'Active Hour''s Dump'!$A$3:$A$337,0),
MATCH(I$2,'Active Hour''s Dump'!$D$2:$AH$2,0)
))),"")</f>
        <v>P</v>
      </c>
      <c r="J290" s="54">
        <f>_xlfn.IFNA(IF(J$3="Productivity",
INDEX('Productivity Dump'!$E$4:$AJ$500,
MATCH($A290,'Productivity Dump'!$A$4:$A$500,0),
MATCH(J$2,'Productivity Dump'!$E$3:$AJ$3,0)
),
IF(J$3="Attendance",
INDEX('Attendance Dump'!$E$2:$AI$400,
MATCH($A290,'Attendance Dump'!$B$2:$B$400,0),
MATCH(J$2,'Attendance Dump'!$E$1:$AI$1,0)
),
INDEX('Active Hour''s Dump'!$D$3:$AH$337,
MATCH($C290,'Active Hour''s Dump'!$A$3:$A$337,0),
MATCH(J$2,'Active Hour''s Dump'!$D$2:$AH$2,0)
))),"")</f>
        <v>11</v>
      </c>
      <c r="K290" s="13">
        <f>_xlfn.IFNA(IF(K$3="Productivity",
INDEX('Productivity Dump'!$E$4:$AJ$500,
MATCH($A290,'Productivity Dump'!$A$4:$A$500,0),
MATCH(K$2,'Productivity Dump'!$E$3:$AJ$3,0)
),
IF(K$3="Attendance",
INDEX('Attendance Dump'!$E$2:$AI$400,
MATCH($A290,'Attendance Dump'!$B$2:$B$400,0),
MATCH(K$2,'Attendance Dump'!$E$1:$AI$1,0)
),
INDEX('Active Hour''s Dump'!$D$3:$AH$337,
MATCH($C290,'Active Hour''s Dump'!$A$3:$A$337,0),
MATCH(K$2,'Active Hour''s Dump'!$D$2:$AH$2,0)
))),"")</f>
        <v>1006.8129999999999</v>
      </c>
      <c r="L290" s="13" t="str">
        <f>_xlfn.IFNA(IF(L$3="Productivity",
INDEX('Productivity Dump'!$E$4:$AJ$500,
MATCH($A290,'Productivity Dump'!$A$4:$A$500,0),
MATCH(L$2,'Productivity Dump'!$E$3:$AJ$3,0)
),
IF(L$3="Attendance",
INDEX('Attendance Dump'!$E$2:$AI$400,
MATCH($A290,'Attendance Dump'!$B$2:$B$400,0),
MATCH(L$2,'Attendance Dump'!$E$1:$AI$1,0)
),
INDEX('Active Hour''s Dump'!$D$3:$AH$337,
MATCH($C290,'Active Hour''s Dump'!$A$3:$A$337,0),
MATCH(L$2,'Active Hour''s Dump'!$D$2:$AH$2,0)
))),"")</f>
        <v>P</v>
      </c>
      <c r="M290" s="54">
        <f>_xlfn.IFNA(IF(M$3="Productivity",
INDEX('Productivity Dump'!$E$4:$AJ$500,
MATCH($A290,'Productivity Dump'!$A$4:$A$500,0),
MATCH(M$2,'Productivity Dump'!$E$3:$AJ$3,0)
),
IF(M$3="Attendance",
INDEX('Attendance Dump'!$E$2:$AI$400,
MATCH($A290,'Attendance Dump'!$B$2:$B$400,0),
MATCH(M$2,'Attendance Dump'!$E$1:$AI$1,0)
),
INDEX('Active Hour''s Dump'!$D$3:$AH$337,
MATCH($C290,'Active Hour''s Dump'!$A$3:$A$337,0),
MATCH(M$2,'Active Hour''s Dump'!$D$2:$AH$2,0)
))),"")</f>
        <v>9.25</v>
      </c>
      <c r="N290" s="13">
        <f>_xlfn.IFNA(IF(N$3="Productivity",
INDEX('Productivity Dump'!$E$4:$AJ$500,
MATCH($A290,'Productivity Dump'!$A$4:$A$500,0),
MATCH(N$2,'Productivity Dump'!$E$3:$AJ$3,0)
),
IF(N$3="Attendance",
INDEX('Attendance Dump'!$E$2:$AI$400,
MATCH($A290,'Attendance Dump'!$B$2:$B$400,0),
MATCH(N$2,'Attendance Dump'!$E$1:$AI$1,0)
),
INDEX('Active Hour''s Dump'!$D$3:$AH$337,
MATCH($C290,'Active Hour''s Dump'!$A$3:$A$337,0),
MATCH(N$2,'Active Hour''s Dump'!$D$2:$AH$2,0)
))),"")</f>
        <v>679.54199999999992</v>
      </c>
      <c r="O290" s="13" t="str">
        <f>_xlfn.IFNA(IF(O$3="Productivity",
INDEX('Productivity Dump'!$E$4:$AJ$500,
MATCH($A290,'Productivity Dump'!$A$4:$A$500,0),
MATCH(O$2,'Productivity Dump'!$E$3:$AJ$3,0)
),
IF(O$3="Attendance",
INDEX('Attendance Dump'!$E$2:$AI$400,
MATCH($A290,'Attendance Dump'!$B$2:$B$400,0),
MATCH(O$2,'Attendance Dump'!$E$1:$AI$1,0)
),
INDEX('Active Hour''s Dump'!$D$3:$AH$337,
MATCH($C290,'Active Hour''s Dump'!$A$3:$A$337,0),
MATCH(O$2,'Active Hour''s Dump'!$D$2:$AH$2,0)
))),"")</f>
        <v>P</v>
      </c>
      <c r="P290" s="54">
        <f>_xlfn.IFNA(IF(P$3="Productivity",
INDEX('Productivity Dump'!$E$4:$AJ$500,
MATCH($A290,'Productivity Dump'!$A$4:$A$500,0),
MATCH(P$2,'Productivity Dump'!$E$3:$AJ$3,0)
),
IF(P$3="Attendance",
INDEX('Attendance Dump'!$E$2:$AI$400,
MATCH($A290,'Attendance Dump'!$B$2:$B$400,0),
MATCH(P$2,'Attendance Dump'!$E$1:$AI$1,0)
),
INDEX('Active Hour''s Dump'!$D$3:$AH$337,
MATCH($C290,'Active Hour''s Dump'!$A$3:$A$337,0),
MATCH(P$2,'Active Hour''s Dump'!$D$2:$AH$2,0)
))),"")</f>
        <v>6.5833333333333304</v>
      </c>
      <c r="Q290" s="13">
        <f>_xlfn.IFNA(IF(Q$3="Productivity",
INDEX('Productivity Dump'!$E$4:$AJ$500,
MATCH($A290,'Productivity Dump'!$A$4:$A$500,0),
MATCH(Q$2,'Productivity Dump'!$E$3:$AJ$3,0)
),
IF(Q$3="Attendance",
INDEX('Attendance Dump'!$E$2:$AI$400,
MATCH($A290,'Attendance Dump'!$B$2:$B$400,0),
MATCH(Q$2,'Attendance Dump'!$E$1:$AI$1,0)
),
INDEX('Active Hour''s Dump'!$D$3:$AH$337,
MATCH($C290,'Active Hour''s Dump'!$A$3:$A$337,0),
MATCH(Q$2,'Active Hour''s Dump'!$D$2:$AH$2,0)
))),"")</f>
        <v>0</v>
      </c>
      <c r="R290" s="13" t="str">
        <f>_xlfn.IFNA(IF(R$3="Productivity",
INDEX('Productivity Dump'!$E$4:$AJ$500,
MATCH($A290,'Productivity Dump'!$A$4:$A$500,0),
MATCH(R$2,'Productivity Dump'!$E$3:$AJ$3,0)
),
IF(R$3="Attendance",
INDEX('Attendance Dump'!$E$2:$AI$400,
MATCH($A290,'Attendance Dump'!$B$2:$B$400,0),
MATCH(R$2,'Attendance Dump'!$E$1:$AI$1,0)
),
INDEX('Active Hour''s Dump'!$D$3:$AH$337,
MATCH($C290,'Active Hour''s Dump'!$A$3:$A$337,0),
MATCH(R$2,'Active Hour''s Dump'!$D$2:$AH$2,0)
))),"")</f>
        <v>WO</v>
      </c>
      <c r="S290" s="54">
        <f>_xlfn.IFNA(IF(S$3="Productivity",
INDEX('Productivity Dump'!$E$4:$AJ$500,
MATCH($A290,'Productivity Dump'!$A$4:$A$500,0),
MATCH(S$2,'Productivity Dump'!$E$3:$AJ$3,0)
),
IF(S$3="Attendance",
INDEX('Attendance Dump'!$E$2:$AI$400,
MATCH($A290,'Attendance Dump'!$B$2:$B$400,0),
MATCH(S$2,'Attendance Dump'!$E$1:$AI$1,0)
),
INDEX('Active Hour''s Dump'!$D$3:$AH$337,
MATCH($C290,'Active Hour''s Dump'!$A$3:$A$337,0),
MATCH(S$2,'Active Hour''s Dump'!$D$2:$AH$2,0)
))),"")</f>
        <v>0</v>
      </c>
      <c r="T290" s="13">
        <f>_xlfn.IFNA(IF(T$3="Productivity",
INDEX('Productivity Dump'!$E$4:$AJ$500,
MATCH($A290,'Productivity Dump'!$A$4:$A$500,0),
MATCH(T$2,'Productivity Dump'!$E$3:$AJ$3,0)
),
IF(T$3="Attendance",
INDEX('Attendance Dump'!$E$2:$AI$400,
MATCH($A290,'Attendance Dump'!$B$2:$B$400,0),
MATCH(T$2,'Attendance Dump'!$E$1:$AI$1,0)
),
INDEX('Active Hour''s Dump'!$D$3:$AH$337,
MATCH($C290,'Active Hour''s Dump'!$A$3:$A$337,0),
MATCH(T$2,'Active Hour''s Dump'!$D$2:$AH$2,0)
))),"")</f>
        <v>0</v>
      </c>
      <c r="U290" s="13" t="str">
        <f>_xlfn.IFNA(IF(U$3="Productivity",
INDEX('Productivity Dump'!$E$4:$AJ$500,
MATCH($A290,'Productivity Dump'!$A$4:$A$500,0),
MATCH(U$2,'Productivity Dump'!$E$3:$AJ$3,0)
),
IF(U$3="Attendance",
INDEX('Attendance Dump'!$E$2:$AI$400,
MATCH($A290,'Attendance Dump'!$B$2:$B$400,0),
MATCH(U$2,'Attendance Dump'!$E$1:$AI$1,0)
),
INDEX('Active Hour''s Dump'!$D$3:$AH$337,
MATCH($C290,'Active Hour''s Dump'!$A$3:$A$337,0),
MATCH(U$2,'Active Hour''s Dump'!$D$2:$AH$2,0)
))),"")</f>
        <v>PL</v>
      </c>
      <c r="V290" s="54">
        <f>_xlfn.IFNA(IF(V$3="Productivity",
INDEX('Productivity Dump'!$E$4:$AJ$500,
MATCH($A290,'Productivity Dump'!$A$4:$A$500,0),
MATCH(V$2,'Productivity Dump'!$E$3:$AJ$3,0)
),
IF(V$3="Attendance",
INDEX('Attendance Dump'!$E$2:$AI$400,
MATCH($A290,'Attendance Dump'!$B$2:$B$400,0),
MATCH(V$2,'Attendance Dump'!$E$1:$AI$1,0)
),
INDEX('Active Hour''s Dump'!$D$3:$AH$337,
MATCH($C290,'Active Hour''s Dump'!$A$3:$A$337,0),
MATCH(V$2,'Active Hour''s Dump'!$D$2:$AH$2,0)
))),"")</f>
        <v>0</v>
      </c>
      <c r="W290" s="13">
        <f>_xlfn.IFNA(IF(W$3="Productivity",
INDEX('Productivity Dump'!$E$4:$AJ$500,
MATCH($A290,'Productivity Dump'!$A$4:$A$500,0),
MATCH(W$2,'Productivity Dump'!$E$3:$AJ$3,0)
),
IF(W$3="Attendance",
INDEX('Attendance Dump'!$E$2:$AI$400,
MATCH($A290,'Attendance Dump'!$B$2:$B$400,0),
MATCH(W$2,'Attendance Dump'!$E$1:$AI$1,0)
),
INDEX('Active Hour''s Dump'!$D$3:$AH$337,
MATCH($C290,'Active Hour''s Dump'!$A$3:$A$337,0),
MATCH(W$2,'Active Hour''s Dump'!$D$2:$AH$2,0)
))),"")</f>
        <v>1113.5180000000003</v>
      </c>
      <c r="X290" s="13" t="str">
        <f>_xlfn.IFNA(IF(X$3="Productivity",
INDEX('Productivity Dump'!$E$4:$AJ$500,
MATCH($A290,'Productivity Dump'!$A$4:$A$500,0),
MATCH(X$2,'Productivity Dump'!$E$3:$AJ$3,0)
),
IF(X$3="Attendance",
INDEX('Attendance Dump'!$E$2:$AI$400,
MATCH($A290,'Attendance Dump'!$B$2:$B$400,0),
MATCH(X$2,'Attendance Dump'!$E$1:$AI$1,0)
),
INDEX('Active Hour''s Dump'!$D$3:$AH$337,
MATCH($C290,'Active Hour''s Dump'!$A$3:$A$337,0),
MATCH(X$2,'Active Hour''s Dump'!$D$2:$AH$2,0)
))),"")</f>
        <v>P</v>
      </c>
      <c r="Y290" s="54">
        <f>_xlfn.IFNA(IF(Y$3="Productivity",
INDEX('Productivity Dump'!$E$4:$AJ$500,
MATCH($A290,'Productivity Dump'!$A$4:$A$500,0),
MATCH(Y$2,'Productivity Dump'!$E$3:$AJ$3,0)
),
IF(Y$3="Attendance",
INDEX('Attendance Dump'!$E$2:$AI$400,
MATCH($A290,'Attendance Dump'!$B$2:$B$400,0),
MATCH(Y$2,'Attendance Dump'!$E$1:$AI$1,0)
),
INDEX('Active Hour''s Dump'!$D$3:$AH$337,
MATCH($C290,'Active Hour''s Dump'!$A$3:$A$337,0),
MATCH(Y$2,'Active Hour''s Dump'!$D$2:$AH$2,0)
))),"")</f>
        <v>8.8333333333333304</v>
      </c>
      <c r="Z290" s="13">
        <f>_xlfn.IFNA(IF(Z$3="Productivity",
INDEX('Productivity Dump'!$E$4:$AJ$500,
MATCH($A290,'Productivity Dump'!$A$4:$A$500,0),
MATCH(Z$2,'Productivity Dump'!$E$3:$AJ$3,0)
),
IF(Z$3="Attendance",
INDEX('Attendance Dump'!$E$2:$AI$400,
MATCH($A290,'Attendance Dump'!$B$2:$B$400,0),
MATCH(Z$2,'Attendance Dump'!$E$1:$AI$1,0)
),
INDEX('Active Hour''s Dump'!$D$3:$AH$337,
MATCH($C290,'Active Hour''s Dump'!$A$3:$A$337,0),
MATCH(Z$2,'Active Hour''s Dump'!$D$2:$AH$2,0)
))),"")</f>
        <v>1014.8550000000001</v>
      </c>
      <c r="AA290" s="13" t="str">
        <f>_xlfn.IFNA(IF(AA$3="Productivity",
INDEX('Productivity Dump'!$E$4:$AJ$500,
MATCH($A290,'Productivity Dump'!$A$4:$A$500,0),
MATCH(AA$2,'Productivity Dump'!$E$3:$AJ$3,0)
),
IF(AA$3="Attendance",
INDEX('Attendance Dump'!$E$2:$AI$400,
MATCH($A290,'Attendance Dump'!$B$2:$B$400,0),
MATCH(AA$2,'Attendance Dump'!$E$1:$AI$1,0)
),
INDEX('Active Hour''s Dump'!$D$3:$AH$337,
MATCH($C290,'Active Hour''s Dump'!$A$3:$A$337,0),
MATCH(AA$2,'Active Hour''s Dump'!$D$2:$AH$2,0)
))),"")</f>
        <v>P</v>
      </c>
      <c r="AB290" s="54">
        <f>_xlfn.IFNA(IF(AB$3="Productivity",
INDEX('Productivity Dump'!$E$4:$AJ$500,
MATCH($A290,'Productivity Dump'!$A$4:$A$500,0),
MATCH(AB$2,'Productivity Dump'!$E$3:$AJ$3,0)
),
IF(AB$3="Attendance",
INDEX('Attendance Dump'!$E$2:$AI$400,
MATCH($A290,'Attendance Dump'!$B$2:$B$400,0),
MATCH(AB$2,'Attendance Dump'!$E$1:$AI$1,0)
),
INDEX('Active Hour''s Dump'!$D$3:$AH$337,
MATCH($C290,'Active Hour''s Dump'!$A$3:$A$337,0),
MATCH(AB$2,'Active Hour''s Dump'!$D$2:$AH$2,0)
))),"")</f>
        <v>9.75</v>
      </c>
      <c r="AC290" s="13">
        <f>_xlfn.IFNA(IF(AC$3="Productivity",
INDEX('Productivity Dump'!$E$4:$AJ$500,
MATCH($A290,'Productivity Dump'!$A$4:$A$500,0),
MATCH(AC$2,'Productivity Dump'!$E$3:$AJ$3,0)
),
IF(AC$3="Attendance",
INDEX('Attendance Dump'!$E$2:$AI$400,
MATCH($A290,'Attendance Dump'!$B$2:$B$400,0),
MATCH(AC$2,'Attendance Dump'!$E$1:$AI$1,0)
),
INDEX('Active Hour''s Dump'!$D$3:$AH$337,
MATCH($C290,'Active Hour''s Dump'!$A$3:$A$337,0),
MATCH(AC$2,'Active Hour''s Dump'!$D$2:$AH$2,0)
))),"")</f>
        <v>1004.5799999999998</v>
      </c>
      <c r="AD290" s="13" t="str">
        <f>_xlfn.IFNA(IF(AD$3="Productivity",
INDEX('Productivity Dump'!$E$4:$AJ$500,
MATCH($A290,'Productivity Dump'!$A$4:$A$500,0),
MATCH(AD$2,'Productivity Dump'!$E$3:$AJ$3,0)
),
IF(AD$3="Attendance",
INDEX('Attendance Dump'!$E$2:$AI$400,
MATCH($A290,'Attendance Dump'!$B$2:$B$400,0),
MATCH(AD$2,'Attendance Dump'!$E$1:$AI$1,0)
),
INDEX('Active Hour''s Dump'!$D$3:$AH$337,
MATCH($C290,'Active Hour''s Dump'!$A$3:$A$337,0),
MATCH(AD$2,'Active Hour''s Dump'!$D$2:$AH$2,0)
))),"")</f>
        <v>P</v>
      </c>
      <c r="AE290" s="54">
        <f>_xlfn.IFNA(IF(AE$3="Productivity",
INDEX('Productivity Dump'!$E$4:$AJ$500,
MATCH($A290,'Productivity Dump'!$A$4:$A$500,0),
MATCH(AE$2,'Productivity Dump'!$E$3:$AJ$3,0)
),
IF(AE$3="Attendance",
INDEX('Attendance Dump'!$E$2:$AI$400,
MATCH($A290,'Attendance Dump'!$B$2:$B$400,0),
MATCH(AE$2,'Attendance Dump'!$E$1:$AI$1,0)
),
INDEX('Active Hour''s Dump'!$D$3:$AH$337,
MATCH($C290,'Active Hour''s Dump'!$A$3:$A$337,0),
MATCH(AE$2,'Active Hour''s Dump'!$D$2:$AH$2,0)
))),"")</f>
        <v>8.9166666666666696</v>
      </c>
      <c r="AF290" s="13">
        <f>_xlfn.IFNA(IF(AF$3="Productivity",
INDEX('Productivity Dump'!$E$4:$AJ$500,
MATCH($A290,'Productivity Dump'!$A$4:$A$500,0),
MATCH(AF$2,'Productivity Dump'!$E$3:$AJ$3,0)
),
IF(AF$3="Attendance",
INDEX('Attendance Dump'!$E$2:$AI$400,
MATCH($A290,'Attendance Dump'!$B$2:$B$400,0),
MATCH(AF$2,'Attendance Dump'!$E$1:$AI$1,0)
),
INDEX('Active Hour''s Dump'!$D$3:$AH$337,
MATCH($C290,'Active Hour''s Dump'!$A$3:$A$337,0),
MATCH(AF$2,'Active Hour''s Dump'!$D$2:$AH$2,0)
))),"")</f>
        <v>1051.8700000000001</v>
      </c>
      <c r="AG290" s="13" t="str">
        <f>_xlfn.IFNA(IF(AG$3="Productivity",
INDEX('Productivity Dump'!$E$4:$AJ$500,
MATCH($A290,'Productivity Dump'!$A$4:$A$500,0),
MATCH(AG$2,'Productivity Dump'!$E$3:$AJ$3,0)
),
IF(AG$3="Attendance",
INDEX('Attendance Dump'!$E$2:$AI$400,
MATCH($A290,'Attendance Dump'!$B$2:$B$400,0),
MATCH(AG$2,'Attendance Dump'!$E$1:$AI$1,0)
),
INDEX('Active Hour''s Dump'!$D$3:$AH$337,
MATCH($C290,'Active Hour''s Dump'!$A$3:$A$337,0),
MATCH(AG$2,'Active Hour''s Dump'!$D$2:$AH$2,0)
))),"")</f>
        <v>P</v>
      </c>
      <c r="AH290" s="54">
        <f>_xlfn.IFNA(IF(AH$3="Productivity",
INDEX('Productivity Dump'!$E$4:$AJ$500,
MATCH($A290,'Productivity Dump'!$A$4:$A$500,0),
MATCH(AH$2,'Productivity Dump'!$E$3:$AJ$3,0)
),
IF(AH$3="Attendance",
INDEX('Attendance Dump'!$E$2:$AI$400,
MATCH($A290,'Attendance Dump'!$B$2:$B$400,0),
MATCH(AH$2,'Attendance Dump'!$E$1:$AI$1,0)
),
INDEX('Active Hour''s Dump'!$D$3:$AH$337,
MATCH($C290,'Active Hour''s Dump'!$A$3:$A$337,0),
MATCH(AH$2,'Active Hour''s Dump'!$D$2:$AH$2,0)
))),"")</f>
        <v>8.9166666666666696</v>
      </c>
      <c r="AI290" s="13">
        <f>_xlfn.IFNA(IF(AI$3="Productivity",
INDEX('Productivity Dump'!$E$4:$AJ$500,
MATCH($A290,'Productivity Dump'!$A$4:$A$500,0),
MATCH(AI$2,'Productivity Dump'!$E$3:$AJ$3,0)
),
IF(AI$3="Attendance",
INDEX('Attendance Dump'!$E$2:$AI$400,
MATCH($A290,'Attendance Dump'!$B$2:$B$400,0),
MATCH(AI$2,'Attendance Dump'!$E$1:$AI$1,0)
),
INDEX('Active Hour''s Dump'!$D$3:$AH$337,
MATCH($C290,'Active Hour''s Dump'!$A$3:$A$337,0),
MATCH(AI$2,'Active Hour''s Dump'!$D$2:$AH$2,0)
))),"")</f>
        <v>921.24600000000009</v>
      </c>
      <c r="AJ290" s="13" t="str">
        <f>_xlfn.IFNA(IF(AJ$3="Productivity",
INDEX('Productivity Dump'!$E$4:$AJ$500,
MATCH($A290,'Productivity Dump'!$A$4:$A$500,0),
MATCH(AJ$2,'Productivity Dump'!$E$3:$AJ$3,0)
),
IF(AJ$3="Attendance",
INDEX('Attendance Dump'!$E$2:$AI$400,
MATCH($A290,'Attendance Dump'!$B$2:$B$400,0),
MATCH(AJ$2,'Attendance Dump'!$E$1:$AI$1,0)
),
INDEX('Active Hour''s Dump'!$D$3:$AH$337,
MATCH($C290,'Active Hour''s Dump'!$A$3:$A$337,0),
MATCH(AJ$2,'Active Hour''s Dump'!$D$2:$AH$2,0)
))),"")</f>
        <v>P</v>
      </c>
      <c r="AK290" s="54">
        <f>_xlfn.IFNA(IF(AK$3="Productivity",
INDEX('Productivity Dump'!$E$4:$AJ$500,
MATCH($A290,'Productivity Dump'!$A$4:$A$500,0),
MATCH(AK$2,'Productivity Dump'!$E$3:$AJ$3,0)
),
IF(AK$3="Attendance",
INDEX('Attendance Dump'!$E$2:$AI$400,
MATCH($A290,'Attendance Dump'!$B$2:$B$400,0),
MATCH(AK$2,'Attendance Dump'!$E$1:$AI$1,0)
),
INDEX('Active Hour''s Dump'!$D$3:$AH$337,
MATCH($C290,'Active Hour''s Dump'!$A$3:$A$337,0),
MATCH(AK$2,'Active Hour''s Dump'!$D$2:$AH$2,0)
))),"")</f>
        <v>8.5</v>
      </c>
      <c r="AL290" s="13">
        <f>_xlfn.IFNA(IF(AL$3="Productivity",
INDEX('Productivity Dump'!$E$4:$AJ$500,
MATCH($A290,'Productivity Dump'!$A$4:$A$500,0),
MATCH(AL$2,'Productivity Dump'!$E$3:$AJ$3,0)
),
IF(AL$3="Attendance",
INDEX('Attendance Dump'!$E$2:$AI$400,
MATCH($A290,'Attendance Dump'!$B$2:$B$400,0),
MATCH(AL$2,'Attendance Dump'!$E$1:$AI$1,0)
),
INDEX('Active Hour''s Dump'!$D$3:$AH$337,
MATCH($C290,'Active Hour''s Dump'!$A$3:$A$337,0),
MATCH(AL$2,'Active Hour''s Dump'!$D$2:$AH$2,0)
))),"")</f>
        <v>0</v>
      </c>
      <c r="AM290" s="13" t="str">
        <f>_xlfn.IFNA(IF(AM$3="Productivity",
INDEX('Productivity Dump'!$E$4:$AJ$500,
MATCH($A290,'Productivity Dump'!$A$4:$A$500,0),
MATCH(AM$2,'Productivity Dump'!$E$3:$AJ$3,0)
),
IF(AM$3="Attendance",
INDEX('Attendance Dump'!$E$2:$AI$400,
MATCH($A290,'Attendance Dump'!$B$2:$B$400,0),
MATCH(AM$2,'Attendance Dump'!$E$1:$AI$1,0)
),
INDEX('Active Hour''s Dump'!$D$3:$AH$337,
MATCH($C290,'Active Hour''s Dump'!$A$3:$A$337,0),
MATCH(AM$2,'Active Hour''s Dump'!$D$2:$AH$2,0)
))),"")</f>
        <v>WO</v>
      </c>
      <c r="AN290" s="54">
        <f>_xlfn.IFNA(IF(AN$3="Productivity",
INDEX('Productivity Dump'!$E$4:$AJ$500,
MATCH($A290,'Productivity Dump'!$A$4:$A$500,0),
MATCH(AN$2,'Productivity Dump'!$E$3:$AJ$3,0)
),
IF(AN$3="Attendance",
INDEX('Attendance Dump'!$E$2:$AI$400,
MATCH($A290,'Attendance Dump'!$B$2:$B$400,0),
MATCH(AN$2,'Attendance Dump'!$E$1:$AI$1,0)
),
INDEX('Active Hour''s Dump'!$D$3:$AH$337,
MATCH($C290,'Active Hour''s Dump'!$A$3:$A$337,0),
MATCH(AN$2,'Active Hour''s Dump'!$D$2:$AH$2,0)
))),"")</f>
        <v>0</v>
      </c>
      <c r="AO290" s="13">
        <f>_xlfn.IFNA(IF(AO$3="Productivity",
INDEX('Productivity Dump'!$E$4:$AJ$500,
MATCH($A290,'Productivity Dump'!$A$4:$A$500,0),
MATCH(AO$2,'Productivity Dump'!$E$3:$AJ$3,0)
),
IF(AO$3="Attendance",
INDEX('Attendance Dump'!$E$2:$AI$400,
MATCH($A290,'Attendance Dump'!$B$2:$B$400,0),
MATCH(AO$2,'Attendance Dump'!$E$1:$AI$1,0)
),
INDEX('Active Hour''s Dump'!$D$3:$AH$337,
MATCH($C290,'Active Hour''s Dump'!$A$3:$A$337,0),
MATCH(AO$2,'Active Hour''s Dump'!$D$2:$AH$2,0)
))),"")</f>
        <v>872.62800000000016</v>
      </c>
      <c r="AP290" s="13" t="str">
        <f>_xlfn.IFNA(IF(AP$3="Productivity",
INDEX('Productivity Dump'!$E$4:$AJ$500,
MATCH($A290,'Productivity Dump'!$A$4:$A$500,0),
MATCH(AP$2,'Productivity Dump'!$E$3:$AJ$3,0)
),
IF(AP$3="Attendance",
INDEX('Attendance Dump'!$E$2:$AI$400,
MATCH($A290,'Attendance Dump'!$B$2:$B$400,0),
MATCH(AP$2,'Attendance Dump'!$E$1:$AI$1,0)
),
INDEX('Active Hour''s Dump'!$D$3:$AH$337,
MATCH($C290,'Active Hour''s Dump'!$A$3:$A$337,0),
MATCH(AP$2,'Active Hour''s Dump'!$D$2:$AH$2,0)
))),"")</f>
        <v>P</v>
      </c>
      <c r="AQ290" s="54">
        <f>_xlfn.IFNA(IF(AQ$3="Productivity",
INDEX('Productivity Dump'!$E$4:$AJ$500,
MATCH($A290,'Productivity Dump'!$A$4:$A$500,0),
MATCH(AQ$2,'Productivity Dump'!$E$3:$AJ$3,0)
),
IF(AQ$3="Attendance",
INDEX('Attendance Dump'!$E$2:$AI$400,
MATCH($A290,'Attendance Dump'!$B$2:$B$400,0),
MATCH(AQ$2,'Attendance Dump'!$E$1:$AI$1,0)
),
INDEX('Active Hour''s Dump'!$D$3:$AH$337,
MATCH($C290,'Active Hour''s Dump'!$A$3:$A$337,0),
MATCH(AQ$2,'Active Hour''s Dump'!$D$2:$AH$2,0)
))),"")</f>
        <v>7</v>
      </c>
      <c r="AR290" s="13">
        <f>_xlfn.IFNA(IF(AR$3="Productivity",
INDEX('Productivity Dump'!$E$4:$AJ$500,
MATCH($A290,'Productivity Dump'!$A$4:$A$500,0),
MATCH(AR$2,'Productivity Dump'!$E$3:$AJ$3,0)
),
IF(AR$3="Attendance",
INDEX('Attendance Dump'!$E$2:$AI$400,
MATCH($A290,'Attendance Dump'!$B$2:$B$400,0),
MATCH(AR$2,'Attendance Dump'!$E$1:$AI$1,0)
),
INDEX('Active Hour''s Dump'!$D$3:$AH$337,
MATCH($C290,'Active Hour''s Dump'!$A$3:$A$337,0),
MATCH(AR$2,'Active Hour''s Dump'!$D$2:$AH$2,0)
))),"")</f>
        <v>1167.7090000000003</v>
      </c>
      <c r="AS290" s="13" t="str">
        <f>_xlfn.IFNA(IF(AS$3="Productivity",
INDEX('Productivity Dump'!$E$4:$AJ$500,
MATCH($A290,'Productivity Dump'!$A$4:$A$500,0),
MATCH(AS$2,'Productivity Dump'!$E$3:$AJ$3,0)
),
IF(AS$3="Attendance",
INDEX('Attendance Dump'!$E$2:$AI$400,
MATCH($A290,'Attendance Dump'!$B$2:$B$400,0),
MATCH(AS$2,'Attendance Dump'!$E$1:$AI$1,0)
),
INDEX('Active Hour''s Dump'!$D$3:$AH$337,
MATCH($C290,'Active Hour''s Dump'!$A$3:$A$337,0),
MATCH(AS$2,'Active Hour''s Dump'!$D$2:$AH$2,0)
))),"")</f>
        <v>P</v>
      </c>
      <c r="AT290" s="54">
        <f>_xlfn.IFNA(IF(AT$3="Productivity",
INDEX('Productivity Dump'!$E$4:$AJ$500,
MATCH($A290,'Productivity Dump'!$A$4:$A$500,0),
MATCH(AT$2,'Productivity Dump'!$E$3:$AJ$3,0)
),
IF(AT$3="Attendance",
INDEX('Attendance Dump'!$E$2:$AI$400,
MATCH($A290,'Attendance Dump'!$B$2:$B$400,0),
MATCH(AT$2,'Attendance Dump'!$E$1:$AI$1,0)
),
INDEX('Active Hour''s Dump'!$D$3:$AH$337,
MATCH($C290,'Active Hour''s Dump'!$A$3:$A$337,0),
MATCH(AT$2,'Active Hour''s Dump'!$D$2:$AH$2,0)
))),"")</f>
        <v>9.5</v>
      </c>
      <c r="AU290" s="13">
        <f>_xlfn.IFNA(IF(AU$3="Productivity",
INDEX('Productivity Dump'!$E$4:$AJ$500,
MATCH($A290,'Productivity Dump'!$A$4:$A$500,0),
MATCH(AU$2,'Productivity Dump'!$E$3:$AJ$3,0)
),
IF(AU$3="Attendance",
INDEX('Attendance Dump'!$E$2:$AI$400,
MATCH($A290,'Attendance Dump'!$B$2:$B$400,0),
MATCH(AU$2,'Attendance Dump'!$E$1:$AI$1,0)
),
INDEX('Active Hour''s Dump'!$D$3:$AH$337,
MATCH($C290,'Active Hour''s Dump'!$A$3:$A$337,0),
MATCH(AU$2,'Active Hour''s Dump'!$D$2:$AH$2,0)
))),"")</f>
        <v>1114.3670000000006</v>
      </c>
      <c r="AV290" s="13" t="str">
        <f>_xlfn.IFNA(IF(AV$3="Productivity",
INDEX('Productivity Dump'!$E$4:$AJ$500,
MATCH($A290,'Productivity Dump'!$A$4:$A$500,0),
MATCH(AV$2,'Productivity Dump'!$E$3:$AJ$3,0)
),
IF(AV$3="Attendance",
INDEX('Attendance Dump'!$E$2:$AI$400,
MATCH($A290,'Attendance Dump'!$B$2:$B$400,0),
MATCH(AV$2,'Attendance Dump'!$E$1:$AI$1,0)
),
INDEX('Active Hour''s Dump'!$D$3:$AH$337,
MATCH($C290,'Active Hour''s Dump'!$A$3:$A$337,0),
MATCH(AV$2,'Active Hour''s Dump'!$D$2:$AH$2,0)
))),"")</f>
        <v>P</v>
      </c>
      <c r="AW290" s="54">
        <f>_xlfn.IFNA(IF(AW$3="Productivity",
INDEX('Productivity Dump'!$E$4:$AJ$500,
MATCH($A290,'Productivity Dump'!$A$4:$A$500,0),
MATCH(AW$2,'Productivity Dump'!$E$3:$AJ$3,0)
),
IF(AW$3="Attendance",
INDEX('Attendance Dump'!$E$2:$AI$400,
MATCH($A290,'Attendance Dump'!$B$2:$B$400,0),
MATCH(AW$2,'Attendance Dump'!$E$1:$AI$1,0)
),
INDEX('Active Hour''s Dump'!$D$3:$AH$337,
MATCH($C290,'Active Hour''s Dump'!$A$3:$A$337,0),
MATCH(AW$2,'Active Hour''s Dump'!$D$2:$AH$2,0)
))),"")</f>
        <v>10.0833333333333</v>
      </c>
      <c r="AX290" s="13">
        <f>_xlfn.IFNA(IF(AX$3="Productivity",
INDEX('Productivity Dump'!$E$4:$AJ$500,
MATCH($A290,'Productivity Dump'!$A$4:$A$500,0),
MATCH(AX$2,'Productivity Dump'!$E$3:$AJ$3,0)
),
IF(AX$3="Attendance",
INDEX('Attendance Dump'!$E$2:$AI$400,
MATCH($A290,'Attendance Dump'!$B$2:$B$400,0),
MATCH(AX$2,'Attendance Dump'!$E$1:$AI$1,0)
),
INDEX('Active Hour''s Dump'!$D$3:$AH$337,
MATCH($C290,'Active Hour''s Dump'!$A$3:$A$337,0),
MATCH(AX$2,'Active Hour''s Dump'!$D$2:$AH$2,0)
))),"")</f>
        <v>1154.0580000000002</v>
      </c>
      <c r="AY290" s="13" t="str">
        <f>_xlfn.IFNA(IF(AY$3="Productivity",
INDEX('Productivity Dump'!$E$4:$AJ$500,
MATCH($A290,'Productivity Dump'!$A$4:$A$500,0),
MATCH(AY$2,'Productivity Dump'!$E$3:$AJ$3,0)
),
IF(AY$3="Attendance",
INDEX('Attendance Dump'!$E$2:$AI$400,
MATCH($A290,'Attendance Dump'!$B$2:$B$400,0),
MATCH(AY$2,'Attendance Dump'!$E$1:$AI$1,0)
),
INDEX('Active Hour''s Dump'!$D$3:$AH$337,
MATCH($C290,'Active Hour''s Dump'!$A$3:$A$337,0),
MATCH(AY$2,'Active Hour''s Dump'!$D$2:$AH$2,0)
))),"")</f>
        <v>P</v>
      </c>
      <c r="AZ290" s="54">
        <f>_xlfn.IFNA(IF(AZ$3="Productivity",
INDEX('Productivity Dump'!$E$4:$AJ$500,
MATCH($A290,'Productivity Dump'!$A$4:$A$500,0),
MATCH(AZ$2,'Productivity Dump'!$E$3:$AJ$3,0)
),
IF(AZ$3="Attendance",
INDEX('Attendance Dump'!$E$2:$AI$400,
MATCH($A290,'Attendance Dump'!$B$2:$B$400,0),
MATCH(AZ$2,'Attendance Dump'!$E$1:$AI$1,0)
),
INDEX('Active Hour''s Dump'!$D$3:$AH$337,
MATCH($C290,'Active Hour''s Dump'!$A$3:$A$337,0),
MATCH(AZ$2,'Active Hour''s Dump'!$D$2:$AH$2,0)
))),"")</f>
        <v>9.8333333333333304</v>
      </c>
      <c r="BA290" s="13">
        <f>_xlfn.IFNA(IF(BA$3="Productivity",
INDEX('Productivity Dump'!$E$4:$AJ$500,
MATCH($A290,'Productivity Dump'!$A$4:$A$500,0),
MATCH(BA$2,'Productivity Dump'!$E$3:$AJ$3,0)
),
IF(BA$3="Attendance",
INDEX('Attendance Dump'!$E$2:$AI$400,
MATCH($A290,'Attendance Dump'!$B$2:$B$400,0),
MATCH(BA$2,'Attendance Dump'!$E$1:$AI$1,0)
),
INDEX('Active Hour''s Dump'!$D$3:$AH$337,
MATCH($C290,'Active Hour''s Dump'!$A$3:$A$337,0),
MATCH(BA$2,'Active Hour''s Dump'!$D$2:$AH$2,0)
))),"")</f>
        <v>1145.0989999999999</v>
      </c>
      <c r="BB290" s="13" t="str">
        <f>_xlfn.IFNA(IF(BB$3="Productivity",
INDEX('Productivity Dump'!$E$4:$AJ$500,
MATCH($A290,'Productivity Dump'!$A$4:$A$500,0),
MATCH(BB$2,'Productivity Dump'!$E$3:$AJ$3,0)
),
IF(BB$3="Attendance",
INDEX('Attendance Dump'!$E$2:$AI$400,
MATCH($A290,'Attendance Dump'!$B$2:$B$400,0),
MATCH(BB$2,'Attendance Dump'!$E$1:$AI$1,0)
),
INDEX('Active Hour''s Dump'!$D$3:$AH$337,
MATCH($C290,'Active Hour''s Dump'!$A$3:$A$337,0),
MATCH(BB$2,'Active Hour''s Dump'!$D$2:$AH$2,0)
))),"")</f>
        <v>P</v>
      </c>
      <c r="BC290" s="54">
        <f>_xlfn.IFNA(IF(BC$3="Productivity",
INDEX('Productivity Dump'!$E$4:$AJ$500,
MATCH($A290,'Productivity Dump'!$A$4:$A$500,0),
MATCH(BC$2,'Productivity Dump'!$E$3:$AJ$3,0)
),
IF(BC$3="Attendance",
INDEX('Attendance Dump'!$E$2:$AI$400,
MATCH($A290,'Attendance Dump'!$B$2:$B$400,0),
MATCH(BC$2,'Attendance Dump'!$E$1:$AI$1,0)
),
INDEX('Active Hour''s Dump'!$D$3:$AH$337,
MATCH($C290,'Active Hour''s Dump'!$A$3:$A$337,0),
MATCH(BC$2,'Active Hour''s Dump'!$D$2:$AH$2,0)
))),"")</f>
        <v>9.75</v>
      </c>
      <c r="BD290" s="13">
        <f>_xlfn.IFNA(IF(BD$3="Productivity",
INDEX('Productivity Dump'!$E$4:$AJ$500,
MATCH($A290,'Productivity Dump'!$A$4:$A$500,0),
MATCH(BD$2,'Productivity Dump'!$E$3:$AJ$3,0)
),
IF(BD$3="Attendance",
INDEX('Attendance Dump'!$E$2:$AI$400,
MATCH($A290,'Attendance Dump'!$B$2:$B$400,0),
MATCH(BD$2,'Attendance Dump'!$E$1:$AI$1,0)
),
INDEX('Active Hour''s Dump'!$D$3:$AH$337,
MATCH($C290,'Active Hour''s Dump'!$A$3:$A$337,0),
MATCH(BD$2,'Active Hour''s Dump'!$D$2:$AH$2,0)
))),"")</f>
        <v>990.90699999999993</v>
      </c>
      <c r="BE290" s="13" t="str">
        <f>_xlfn.IFNA(IF(BE$3="Productivity",
INDEX('Productivity Dump'!$E$4:$AJ$500,
MATCH($A290,'Productivity Dump'!$A$4:$A$500,0),
MATCH(BE$2,'Productivity Dump'!$E$3:$AJ$3,0)
),
IF(BE$3="Attendance",
INDEX('Attendance Dump'!$E$2:$AI$400,
MATCH($A290,'Attendance Dump'!$B$2:$B$400,0),
MATCH(BE$2,'Attendance Dump'!$E$1:$AI$1,0)
),
INDEX('Active Hour''s Dump'!$D$3:$AH$337,
MATCH($C290,'Active Hour''s Dump'!$A$3:$A$337,0),
MATCH(BE$2,'Active Hour''s Dump'!$D$2:$AH$2,0)
))),"")</f>
        <v>P</v>
      </c>
      <c r="BF290" s="54">
        <f>_xlfn.IFNA(IF(BF$3="Productivity",
INDEX('Productivity Dump'!$E$4:$AJ$500,
MATCH($A290,'Productivity Dump'!$A$4:$A$500,0),
MATCH(BF$2,'Productivity Dump'!$E$3:$AJ$3,0)
),
IF(BF$3="Attendance",
INDEX('Attendance Dump'!$E$2:$AI$400,
MATCH($A290,'Attendance Dump'!$B$2:$B$400,0),
MATCH(BF$2,'Attendance Dump'!$E$1:$AI$1,0)
),
INDEX('Active Hour''s Dump'!$D$3:$AH$337,
MATCH($C290,'Active Hour''s Dump'!$A$3:$A$337,0),
MATCH(BF$2,'Active Hour''s Dump'!$D$2:$AH$2,0)
))),"")</f>
        <v>7.8333333333333304</v>
      </c>
      <c r="BG290" s="13">
        <f>_xlfn.IFNA(IF(BG$3="Productivity",
INDEX('Productivity Dump'!$E$4:$AJ$500,
MATCH($A290,'Productivity Dump'!$A$4:$A$500,0),
MATCH(BG$2,'Productivity Dump'!$E$3:$AJ$3,0)
),
IF(BG$3="Attendance",
INDEX('Attendance Dump'!$E$2:$AI$400,
MATCH($A290,'Attendance Dump'!$B$2:$B$400,0),
MATCH(BG$2,'Attendance Dump'!$E$1:$AI$1,0)
),
INDEX('Active Hour''s Dump'!$D$3:$AH$337,
MATCH($C290,'Active Hour''s Dump'!$A$3:$A$337,0),
MATCH(BG$2,'Active Hour''s Dump'!$D$2:$AH$2,0)
))),"")</f>
        <v>0</v>
      </c>
      <c r="BH290" s="13" t="str">
        <f>_xlfn.IFNA(IF(BH$3="Productivity",
INDEX('Productivity Dump'!$E$4:$AJ$500,
MATCH($A290,'Productivity Dump'!$A$4:$A$500,0),
MATCH(BH$2,'Productivity Dump'!$E$3:$AJ$3,0)
),
IF(BH$3="Attendance",
INDEX('Attendance Dump'!$E$2:$AI$400,
MATCH($A290,'Attendance Dump'!$B$2:$B$400,0),
MATCH(BH$2,'Attendance Dump'!$E$1:$AI$1,0)
),
INDEX('Active Hour''s Dump'!$D$3:$AH$337,
MATCH($C290,'Active Hour''s Dump'!$A$3:$A$337,0),
MATCH(BH$2,'Active Hour''s Dump'!$D$2:$AH$2,0)
))),"")</f>
        <v>WO</v>
      </c>
      <c r="BI290" s="54">
        <f>_xlfn.IFNA(IF(BI$3="Productivity",
INDEX('Productivity Dump'!$E$4:$AJ$500,
MATCH($A290,'Productivity Dump'!$A$4:$A$500,0),
MATCH(BI$2,'Productivity Dump'!$E$3:$AJ$3,0)
),
IF(BI$3="Attendance",
INDEX('Attendance Dump'!$E$2:$AI$400,
MATCH($A290,'Attendance Dump'!$B$2:$B$400,0),
MATCH(BI$2,'Attendance Dump'!$E$1:$AI$1,0)
),
INDEX('Active Hour''s Dump'!$D$3:$AH$337,
MATCH($C290,'Active Hour''s Dump'!$A$3:$A$337,0),
MATCH(BI$2,'Active Hour''s Dump'!$D$2:$AH$2,0)
))),"")</f>
        <v>0</v>
      </c>
      <c r="BJ290" s="13">
        <f>_xlfn.IFNA(IF(BJ$3="Productivity",
INDEX('Productivity Dump'!$E$4:$AJ$500,
MATCH($A290,'Productivity Dump'!$A$4:$A$500,0),
MATCH(BJ$2,'Productivity Dump'!$E$3:$AJ$3,0)
),
IF(BJ$3="Attendance",
INDEX('Attendance Dump'!$E$2:$AI$400,
MATCH($A290,'Attendance Dump'!$B$2:$B$400,0),
MATCH(BJ$2,'Attendance Dump'!$E$1:$AI$1,0)
),
INDEX('Active Hour''s Dump'!$D$3:$AH$337,
MATCH($C290,'Active Hour''s Dump'!$A$3:$A$337,0),
MATCH(BJ$2,'Active Hour''s Dump'!$D$2:$AH$2,0)
))),"")</f>
        <v>758.57600000000014</v>
      </c>
      <c r="BK290" s="13" t="str">
        <f>_xlfn.IFNA(IF(BK$3="Productivity",
INDEX('Productivity Dump'!$E$4:$AJ$500,
MATCH($A290,'Productivity Dump'!$A$4:$A$500,0),
MATCH(BK$2,'Productivity Dump'!$E$3:$AJ$3,0)
),
IF(BK$3="Attendance",
INDEX('Attendance Dump'!$E$2:$AI$400,
MATCH($A290,'Attendance Dump'!$B$2:$B$400,0),
MATCH(BK$2,'Attendance Dump'!$E$1:$AI$1,0)
),
INDEX('Active Hour''s Dump'!$D$3:$AH$337,
MATCH($C290,'Active Hour''s Dump'!$A$3:$A$337,0),
MATCH(BK$2,'Active Hour''s Dump'!$D$2:$AH$2,0)
))),"")</f>
        <v>P</v>
      </c>
      <c r="BL290" s="54">
        <f>_xlfn.IFNA(IF(BL$3="Productivity",
INDEX('Productivity Dump'!$E$4:$AJ$500,
MATCH($A290,'Productivity Dump'!$A$4:$A$500,0),
MATCH(BL$2,'Productivity Dump'!$E$3:$AJ$3,0)
),
IF(BL$3="Attendance",
INDEX('Attendance Dump'!$E$2:$AI$400,
MATCH($A290,'Attendance Dump'!$B$2:$B$400,0),
MATCH(BL$2,'Attendance Dump'!$E$1:$AI$1,0)
),
INDEX('Active Hour''s Dump'!$D$3:$AH$337,
MATCH($C290,'Active Hour''s Dump'!$A$3:$A$337,0),
MATCH(BL$2,'Active Hour''s Dump'!$D$2:$AH$2,0)
))),"")</f>
        <v>7.4166666666666696</v>
      </c>
      <c r="BM290" s="13">
        <f>_xlfn.IFNA(IF(BM$3="Productivity",
INDEX('Productivity Dump'!$E$4:$AJ$500,
MATCH($A290,'Productivity Dump'!$A$4:$A$500,0),
MATCH(BM$2,'Productivity Dump'!$E$3:$AJ$3,0)
),
IF(BM$3="Attendance",
INDEX('Attendance Dump'!$E$2:$AI$400,
MATCH($A290,'Attendance Dump'!$B$2:$B$400,0),
MATCH(BM$2,'Attendance Dump'!$E$1:$AI$1,0)
),
INDEX('Active Hour''s Dump'!$D$3:$AH$337,
MATCH($C290,'Active Hour''s Dump'!$A$3:$A$337,0),
MATCH(BM$2,'Active Hour''s Dump'!$D$2:$AH$2,0)
))),"")</f>
        <v>929.12900000000002</v>
      </c>
      <c r="BN290" s="13" t="str">
        <f>_xlfn.IFNA(IF(BN$3="Productivity",
INDEX('Productivity Dump'!$E$4:$AJ$500,
MATCH($A290,'Productivity Dump'!$A$4:$A$500,0),
MATCH(BN$2,'Productivity Dump'!$E$3:$AJ$3,0)
),
IF(BN$3="Attendance",
INDEX('Attendance Dump'!$E$2:$AI$400,
MATCH($A290,'Attendance Dump'!$B$2:$B$400,0),
MATCH(BN$2,'Attendance Dump'!$E$1:$AI$1,0)
),
INDEX('Active Hour''s Dump'!$D$3:$AH$337,
MATCH($C290,'Active Hour''s Dump'!$A$3:$A$337,0),
MATCH(BN$2,'Active Hour''s Dump'!$D$2:$AH$2,0)
))),"")</f>
        <v>P</v>
      </c>
      <c r="BO290" s="54">
        <f>_xlfn.IFNA(IF(BO$3="Productivity",
INDEX('Productivity Dump'!$E$4:$AJ$500,
MATCH($A290,'Productivity Dump'!$A$4:$A$500,0),
MATCH(BO$2,'Productivity Dump'!$E$3:$AJ$3,0)
),
IF(BO$3="Attendance",
INDEX('Attendance Dump'!$E$2:$AI$400,
MATCH($A290,'Attendance Dump'!$B$2:$B$400,0),
MATCH(BO$2,'Attendance Dump'!$E$1:$AI$1,0)
),
INDEX('Active Hour''s Dump'!$D$3:$AH$337,
MATCH($C290,'Active Hour''s Dump'!$A$3:$A$337,0),
MATCH(BO$2,'Active Hour''s Dump'!$D$2:$AH$2,0)
))),"")</f>
        <v>9.1666666666666696</v>
      </c>
      <c r="BP290" s="13">
        <f>_xlfn.IFNA(IF(BP$3="Productivity",
INDEX('Productivity Dump'!$E$4:$AJ$500,
MATCH($A290,'Productivity Dump'!$A$4:$A$500,0),
MATCH(BP$2,'Productivity Dump'!$E$3:$AJ$3,0)
),
IF(BP$3="Attendance",
INDEX('Attendance Dump'!$E$2:$AI$400,
MATCH($A290,'Attendance Dump'!$B$2:$B$400,0),
MATCH(BP$2,'Attendance Dump'!$E$1:$AI$1,0)
),
INDEX('Active Hour''s Dump'!$D$3:$AH$337,
MATCH($C290,'Active Hour''s Dump'!$A$3:$A$337,0),
MATCH(BP$2,'Active Hour''s Dump'!$D$2:$AH$2,0)
))),"")</f>
        <v>1159.3660000000002</v>
      </c>
      <c r="BQ290" s="13" t="str">
        <f>_xlfn.IFNA(IF(BQ$3="Productivity",
INDEX('Productivity Dump'!$E$4:$AJ$500,
MATCH($A290,'Productivity Dump'!$A$4:$A$500,0),
MATCH(BQ$2,'Productivity Dump'!$E$3:$AJ$3,0)
),
IF(BQ$3="Attendance",
INDEX('Attendance Dump'!$E$2:$AI$400,
MATCH($A290,'Attendance Dump'!$B$2:$B$400,0),
MATCH(BQ$2,'Attendance Dump'!$E$1:$AI$1,0)
),
INDEX('Active Hour''s Dump'!$D$3:$AH$337,
MATCH($C290,'Active Hour''s Dump'!$A$3:$A$337,0),
MATCH(BQ$2,'Active Hour''s Dump'!$D$2:$AH$2,0)
))),"")</f>
        <v>P</v>
      </c>
      <c r="BR290" s="54">
        <f>_xlfn.IFNA(IF(BR$3="Productivity",
INDEX('Productivity Dump'!$E$4:$AJ$500,
MATCH($A290,'Productivity Dump'!$A$4:$A$500,0),
MATCH(BR$2,'Productivity Dump'!$E$3:$AJ$3,0)
),
IF(BR$3="Attendance",
INDEX('Attendance Dump'!$E$2:$AI$400,
MATCH($A290,'Attendance Dump'!$B$2:$B$400,0),
MATCH(BR$2,'Attendance Dump'!$E$1:$AI$1,0)
),
INDEX('Active Hour''s Dump'!$D$3:$AH$337,
MATCH($C290,'Active Hour''s Dump'!$A$3:$A$337,0),
MATCH(BR$2,'Active Hour''s Dump'!$D$2:$AH$2,0)
))),"")</f>
        <v>9</v>
      </c>
      <c r="BS290" s="13">
        <f>_xlfn.IFNA(IF(BS$3="Productivity",
INDEX('Productivity Dump'!$E$4:$AJ$500,
MATCH($A290,'Productivity Dump'!$A$4:$A$500,0),
MATCH(BS$2,'Productivity Dump'!$E$3:$AJ$3,0)
),
IF(BS$3="Attendance",
INDEX('Attendance Dump'!$E$2:$AI$400,
MATCH($A290,'Attendance Dump'!$B$2:$B$400,0),
MATCH(BS$2,'Attendance Dump'!$E$1:$AI$1,0)
),
INDEX('Active Hour''s Dump'!$D$3:$AH$337,
MATCH($C290,'Active Hour''s Dump'!$A$3:$A$337,0),
MATCH(BS$2,'Active Hour''s Dump'!$D$2:$AH$2,0)
))),"")</f>
        <v>1129.4500000000003</v>
      </c>
      <c r="BT290" s="13" t="str">
        <f>_xlfn.IFNA(IF(BT$3="Productivity",
INDEX('Productivity Dump'!$E$4:$AJ$500,
MATCH($A290,'Productivity Dump'!$A$4:$A$500,0),
MATCH(BT$2,'Productivity Dump'!$E$3:$AJ$3,0)
),
IF(BT$3="Attendance",
INDEX('Attendance Dump'!$E$2:$AI$400,
MATCH($A290,'Attendance Dump'!$B$2:$B$400,0),
MATCH(BT$2,'Attendance Dump'!$E$1:$AI$1,0)
),
INDEX('Active Hour''s Dump'!$D$3:$AH$337,
MATCH($C290,'Active Hour''s Dump'!$A$3:$A$337,0),
MATCH(BT$2,'Active Hour''s Dump'!$D$2:$AH$2,0)
))),"")</f>
        <v>H(P)</v>
      </c>
      <c r="BU290" s="54">
        <f>_xlfn.IFNA(IF(BU$3="Productivity",
INDEX('Productivity Dump'!$E$4:$AJ$500,
MATCH($A290,'Productivity Dump'!$A$4:$A$500,0),
MATCH(BU$2,'Productivity Dump'!$E$3:$AJ$3,0)
),
IF(BU$3="Attendance",
INDEX('Attendance Dump'!$E$2:$AI$400,
MATCH($A290,'Attendance Dump'!$B$2:$B$400,0),
MATCH(BU$2,'Attendance Dump'!$E$1:$AI$1,0)
),
INDEX('Active Hour''s Dump'!$D$3:$AH$337,
MATCH($C290,'Active Hour''s Dump'!$A$3:$A$337,0),
MATCH(BU$2,'Active Hour''s Dump'!$D$2:$AH$2,0)
))),"")</f>
        <v>9.5833333333333304</v>
      </c>
      <c r="BV290" s="13">
        <f>_xlfn.IFNA(IF(BV$3="Productivity",
INDEX('Productivity Dump'!$E$4:$AJ$500,
MATCH($A290,'Productivity Dump'!$A$4:$A$500,0),
MATCH(BV$2,'Productivity Dump'!$E$3:$AJ$3,0)
),
IF(BV$3="Attendance",
INDEX('Attendance Dump'!$E$2:$AI$400,
MATCH($A290,'Attendance Dump'!$B$2:$B$400,0),
MATCH(BV$2,'Attendance Dump'!$E$1:$AI$1,0)
),
INDEX('Active Hour''s Dump'!$D$3:$AH$337,
MATCH($C290,'Active Hour''s Dump'!$A$3:$A$337,0),
MATCH(BV$2,'Active Hour''s Dump'!$D$2:$AH$2,0)
))),"")</f>
        <v>1025.4079999999999</v>
      </c>
      <c r="BW290" s="13" t="str">
        <f>_xlfn.IFNA(IF(BW$3="Productivity",
INDEX('Productivity Dump'!$E$4:$AJ$500,
MATCH($A290,'Productivity Dump'!$A$4:$A$500,0),
MATCH(BW$2,'Productivity Dump'!$E$3:$AJ$3,0)
),
IF(BW$3="Attendance",
INDEX('Attendance Dump'!$E$2:$AI$400,
MATCH($A290,'Attendance Dump'!$B$2:$B$400,0),
MATCH(BW$2,'Attendance Dump'!$E$1:$AI$1,0)
),
INDEX('Active Hour''s Dump'!$D$3:$AH$337,
MATCH($C290,'Active Hour''s Dump'!$A$3:$A$337,0),
MATCH(BW$2,'Active Hour''s Dump'!$D$2:$AH$2,0)
))),"")</f>
        <v>P</v>
      </c>
      <c r="BX290" s="54">
        <f>_xlfn.IFNA(IF(BX$3="Productivity",
INDEX('Productivity Dump'!$E$4:$AJ$500,
MATCH($A290,'Productivity Dump'!$A$4:$A$500,0),
MATCH(BX$2,'Productivity Dump'!$E$3:$AJ$3,0)
),
IF(BX$3="Attendance",
INDEX('Attendance Dump'!$E$2:$AI$400,
MATCH($A290,'Attendance Dump'!$B$2:$B$400,0),
MATCH(BX$2,'Attendance Dump'!$E$1:$AI$1,0)
),
INDEX('Active Hour''s Dump'!$D$3:$AH$337,
MATCH($C290,'Active Hour''s Dump'!$A$3:$A$337,0),
MATCH(BX$2,'Active Hour''s Dump'!$D$2:$AH$2,0)
))),"")</f>
        <v>8.9166666666666696</v>
      </c>
      <c r="BY290" s="13">
        <f>_xlfn.IFNA(IF(BY$3="Productivity",
INDEX('Productivity Dump'!$E$4:$AJ$500,
MATCH($A290,'Productivity Dump'!$A$4:$A$500,0),
MATCH(BY$2,'Productivity Dump'!$E$3:$AJ$3,0)
),
IF(BY$3="Attendance",
INDEX('Attendance Dump'!$E$2:$AI$400,
MATCH($A290,'Attendance Dump'!$B$2:$B$400,0),
MATCH(BY$2,'Attendance Dump'!$E$1:$AI$1,0)
),
INDEX('Active Hour''s Dump'!$D$3:$AH$337,
MATCH($C290,'Active Hour''s Dump'!$A$3:$A$337,0),
MATCH(BY$2,'Active Hour''s Dump'!$D$2:$AH$2,0)
))),"")</f>
        <v>631.64</v>
      </c>
      <c r="BZ290" s="13" t="str">
        <f>_xlfn.IFNA(IF(BZ$3="Productivity",
INDEX('Productivity Dump'!$E$4:$AJ$500,
MATCH($A290,'Productivity Dump'!$A$4:$A$500,0),
MATCH(BZ$2,'Productivity Dump'!$E$3:$AJ$3,0)
),
IF(BZ$3="Attendance",
INDEX('Attendance Dump'!$E$2:$AI$400,
MATCH($A290,'Attendance Dump'!$B$2:$B$400,0),
MATCH(BZ$2,'Attendance Dump'!$E$1:$AI$1,0)
),
INDEX('Active Hour''s Dump'!$D$3:$AH$337,
MATCH($C290,'Active Hour''s Dump'!$A$3:$A$337,0),
MATCH(BZ$2,'Active Hour''s Dump'!$D$2:$AH$2,0)
))),"")</f>
        <v>P</v>
      </c>
      <c r="CA290" s="54">
        <f>_xlfn.IFNA(IF(CA$3="Productivity",
INDEX('Productivity Dump'!$E$4:$AJ$500,
MATCH($A290,'Productivity Dump'!$A$4:$A$500,0),
MATCH(CA$2,'Productivity Dump'!$E$3:$AJ$3,0)
),
IF(CA$3="Attendance",
INDEX('Attendance Dump'!$E$2:$AI$400,
MATCH($A290,'Attendance Dump'!$B$2:$B$400,0),
MATCH(CA$2,'Attendance Dump'!$E$1:$AI$1,0)
),
INDEX('Active Hour''s Dump'!$D$3:$AH$337,
MATCH($C290,'Active Hour''s Dump'!$A$3:$A$337,0),
MATCH(CA$2,'Active Hour''s Dump'!$D$2:$AH$2,0)
))),"")</f>
        <v>5.5</v>
      </c>
      <c r="CB290" s="13">
        <f>_xlfn.IFNA(IF(CB$3="Productivity",
INDEX('Productivity Dump'!$E$4:$AJ$500,
MATCH($A290,'Productivity Dump'!$A$4:$A$500,0),
MATCH(CB$2,'Productivity Dump'!$E$3:$AJ$3,0)
),
IF(CB$3="Attendance",
INDEX('Attendance Dump'!$E$2:$AI$400,
MATCH($A290,'Attendance Dump'!$B$2:$B$400,0),
MATCH(CB$2,'Attendance Dump'!$E$1:$AI$1,0)
),
INDEX('Active Hour''s Dump'!$D$3:$AH$337,
MATCH($C290,'Active Hour''s Dump'!$A$3:$A$337,0),
MATCH(CB$2,'Active Hour''s Dump'!$D$2:$AH$2,0)
))),"")</f>
        <v>0</v>
      </c>
      <c r="CC290" s="13" t="str">
        <f>_xlfn.IFNA(IF(CC$3="Productivity",
INDEX('Productivity Dump'!$E$4:$AJ$500,
MATCH($A290,'Productivity Dump'!$A$4:$A$500,0),
MATCH(CC$2,'Productivity Dump'!$E$3:$AJ$3,0)
),
IF(CC$3="Attendance",
INDEX('Attendance Dump'!$E$2:$AI$400,
MATCH($A290,'Attendance Dump'!$B$2:$B$400,0),
MATCH(CC$2,'Attendance Dump'!$E$1:$AI$1,0)
),
INDEX('Active Hour''s Dump'!$D$3:$AH$337,
MATCH($C290,'Active Hour''s Dump'!$A$3:$A$337,0),
MATCH(CC$2,'Active Hour''s Dump'!$D$2:$AH$2,0)
))),"")</f>
        <v>WO</v>
      </c>
      <c r="CD290" s="54">
        <f>_xlfn.IFNA(IF(CD$3="Productivity",
INDEX('Productivity Dump'!$E$4:$AJ$500,
MATCH($A290,'Productivity Dump'!$A$4:$A$500,0),
MATCH(CD$2,'Productivity Dump'!$E$3:$AJ$3,0)
),
IF(CD$3="Attendance",
INDEX('Attendance Dump'!$E$2:$AI$400,
MATCH($A290,'Attendance Dump'!$B$2:$B$400,0),
MATCH(CD$2,'Attendance Dump'!$E$1:$AI$1,0)
),
INDEX('Active Hour''s Dump'!$D$3:$AH$337,
MATCH($C290,'Active Hour''s Dump'!$A$3:$A$337,0),
MATCH(CD$2,'Active Hour''s Dump'!$D$2:$AH$2,0)
))),"")</f>
        <v>0</v>
      </c>
      <c r="CE290" s="13">
        <f>_xlfn.IFNA(IF(CE$3="Productivity",
INDEX('Productivity Dump'!$E$4:$AJ$500,
MATCH($A290,'Productivity Dump'!$A$4:$A$500,0),
MATCH(CE$2,'Productivity Dump'!$E$3:$AJ$3,0)
),
IF(CE$3="Attendance",
INDEX('Attendance Dump'!$E$2:$AI$400,
MATCH($A290,'Attendance Dump'!$B$2:$B$400,0),
MATCH(CE$2,'Attendance Dump'!$E$1:$AI$1,0)
),
INDEX('Active Hour''s Dump'!$D$3:$AH$337,
MATCH($C290,'Active Hour''s Dump'!$A$3:$A$337,0),
MATCH(CE$2,'Active Hour''s Dump'!$D$2:$AH$2,0)
))),"")</f>
        <v>641.2829999999999</v>
      </c>
      <c r="CF290" s="13" t="str">
        <f>_xlfn.IFNA(IF(CF$3="Productivity",
INDEX('Productivity Dump'!$E$4:$AJ$500,
MATCH($A290,'Productivity Dump'!$A$4:$A$500,0),
MATCH(CF$2,'Productivity Dump'!$E$3:$AJ$3,0)
),
IF(CF$3="Attendance",
INDEX('Attendance Dump'!$E$2:$AI$400,
MATCH($A290,'Attendance Dump'!$B$2:$B$400,0),
MATCH(CF$2,'Attendance Dump'!$E$1:$AI$1,0)
),
INDEX('Active Hour''s Dump'!$D$3:$AH$337,
MATCH($C290,'Active Hour''s Dump'!$A$3:$A$337,0),
MATCH(CF$2,'Active Hour''s Dump'!$D$2:$AH$2,0)
))),"")</f>
        <v>P</v>
      </c>
      <c r="CG290" s="54">
        <f>_xlfn.IFNA(IF(CG$3="Productivity",
INDEX('Productivity Dump'!$E$4:$AJ$500,
MATCH($A290,'Productivity Dump'!$A$4:$A$500,0),
MATCH(CG$2,'Productivity Dump'!$E$3:$AJ$3,0)
),
IF(CG$3="Attendance",
INDEX('Attendance Dump'!$E$2:$AI$400,
MATCH($A290,'Attendance Dump'!$B$2:$B$400,0),
MATCH(CG$2,'Attendance Dump'!$E$1:$AI$1,0)
),
INDEX('Active Hour''s Dump'!$D$3:$AH$337,
MATCH($C290,'Active Hour''s Dump'!$A$3:$A$337,0),
MATCH(CG$2,'Active Hour''s Dump'!$D$2:$AH$2,0)
))),"")</f>
        <v>5.3333333333333304</v>
      </c>
      <c r="CH290" s="13">
        <f>_xlfn.IFNA(IF(CH$3="Productivity",
INDEX('Productivity Dump'!$E$4:$AJ$500,
MATCH($A290,'Productivity Dump'!$A$4:$A$500,0),
MATCH(CH$2,'Productivity Dump'!$E$3:$AJ$3,0)
),
IF(CH$3="Attendance",
INDEX('Attendance Dump'!$E$2:$AI$400,
MATCH($A290,'Attendance Dump'!$B$2:$B$400,0),
MATCH(CH$2,'Attendance Dump'!$E$1:$AI$1,0)
),
INDEX('Active Hour''s Dump'!$D$3:$AH$337,
MATCH($C290,'Active Hour''s Dump'!$A$3:$A$337,0),
MATCH(CH$2,'Active Hour''s Dump'!$D$2:$AH$2,0)
))),"")</f>
        <v>919.06799999999998</v>
      </c>
      <c r="CI290" s="13" t="str">
        <f>_xlfn.IFNA(IF(CI$3="Productivity",
INDEX('Productivity Dump'!$E$4:$AJ$500,
MATCH($A290,'Productivity Dump'!$A$4:$A$500,0),
MATCH(CI$2,'Productivity Dump'!$E$3:$AJ$3,0)
),
IF(CI$3="Attendance",
INDEX('Attendance Dump'!$E$2:$AI$400,
MATCH($A290,'Attendance Dump'!$B$2:$B$400,0),
MATCH(CI$2,'Attendance Dump'!$E$1:$AI$1,0)
),
INDEX('Active Hour''s Dump'!$D$3:$AH$337,
MATCH($C290,'Active Hour''s Dump'!$A$3:$A$337,0),
MATCH(CI$2,'Active Hour''s Dump'!$D$2:$AH$2,0)
))),"")</f>
        <v>P</v>
      </c>
      <c r="CJ290" s="54">
        <f>_xlfn.IFNA(IF(CJ$3="Productivity",
INDEX('Productivity Dump'!$E$4:$AJ$500,
MATCH($A290,'Productivity Dump'!$A$4:$A$500,0),
MATCH(CJ$2,'Productivity Dump'!$E$3:$AJ$3,0)
),
IF(CJ$3="Attendance",
INDEX('Attendance Dump'!$E$2:$AI$400,
MATCH($A290,'Attendance Dump'!$B$2:$B$400,0),
MATCH(CJ$2,'Attendance Dump'!$E$1:$AI$1,0)
),
INDEX('Active Hour''s Dump'!$D$3:$AH$337,
MATCH($C290,'Active Hour''s Dump'!$A$3:$A$337,0),
MATCH(CJ$2,'Active Hour''s Dump'!$D$2:$AH$2,0)
))),"")</f>
        <v>8.5833333333333304</v>
      </c>
      <c r="CK290" s="13">
        <f>_xlfn.IFNA(IF(CK$3="Productivity",
INDEX('Productivity Dump'!$E$4:$AJ$500,
MATCH($A290,'Productivity Dump'!$A$4:$A$500,0),
MATCH(CK$2,'Productivity Dump'!$E$3:$AJ$3,0)
),
IF(CK$3="Attendance",
INDEX('Attendance Dump'!$E$2:$AI$400,
MATCH($A290,'Attendance Dump'!$B$2:$B$400,0),
MATCH(CK$2,'Attendance Dump'!$E$1:$AI$1,0)
),
INDEX('Active Hour''s Dump'!$D$3:$AH$337,
MATCH($C290,'Active Hour''s Dump'!$A$3:$A$337,0),
MATCH(CK$2,'Active Hour''s Dump'!$D$2:$AH$2,0)
))),"")</f>
        <v>911.99599999999987</v>
      </c>
      <c r="CL290" s="13" t="str">
        <f>_xlfn.IFNA(IF(CL$3="Productivity",
INDEX('Productivity Dump'!$E$4:$AJ$500,
MATCH($A290,'Productivity Dump'!$A$4:$A$500,0),
MATCH(CL$2,'Productivity Dump'!$E$3:$AJ$3,0)
),
IF(CL$3="Attendance",
INDEX('Attendance Dump'!$E$2:$AI$400,
MATCH($A290,'Attendance Dump'!$B$2:$B$400,0),
MATCH(CL$2,'Attendance Dump'!$E$1:$AI$1,0)
),
INDEX('Active Hour''s Dump'!$D$3:$AH$337,
MATCH($C290,'Active Hour''s Dump'!$A$3:$A$337,0),
MATCH(CL$2,'Active Hour''s Dump'!$D$2:$AH$2,0)
))),"")</f>
        <v>P</v>
      </c>
      <c r="CM290" s="54">
        <f>_xlfn.IFNA(IF(CM$3="Productivity",
INDEX('Productivity Dump'!$E$4:$AJ$500,
MATCH($A290,'Productivity Dump'!$A$4:$A$500,0),
MATCH(CM$2,'Productivity Dump'!$E$3:$AJ$3,0)
),
IF(CM$3="Attendance",
INDEX('Attendance Dump'!$E$2:$AI$400,
MATCH($A290,'Attendance Dump'!$B$2:$B$400,0),
MATCH(CM$2,'Attendance Dump'!$E$1:$AI$1,0)
),
INDEX('Active Hour''s Dump'!$D$3:$AH$337,
MATCH($C290,'Active Hour''s Dump'!$A$3:$A$337,0),
MATCH(CM$2,'Active Hour''s Dump'!$D$2:$AH$2,0)
))),"")</f>
        <v>7.25</v>
      </c>
      <c r="CN290" s="13">
        <f>_xlfn.IFNA(IF(CN$3="Productivity",
INDEX('Productivity Dump'!$E$4:$AJ$500,
MATCH($A290,'Productivity Dump'!$A$4:$A$500,0),
MATCH(CN$2,'Productivity Dump'!$E$3:$AJ$3,0)
),
IF(CN$3="Attendance",
INDEX('Attendance Dump'!$E$2:$AI$400,
MATCH($A290,'Attendance Dump'!$B$2:$B$400,0),
MATCH(CN$2,'Attendance Dump'!$E$1:$AI$1,0)
),
INDEX('Active Hour''s Dump'!$D$3:$AH$337,
MATCH($C290,'Active Hour''s Dump'!$A$3:$A$337,0),
MATCH(CN$2,'Active Hour''s Dump'!$D$2:$AH$2,0)
))),"")</f>
        <v>0</v>
      </c>
      <c r="CO290" s="13">
        <f>_xlfn.IFNA(IF(CO$3="Productivity",
INDEX('Productivity Dump'!$E$4:$AJ$500,
MATCH($A290,'Productivity Dump'!$A$4:$A$500,0),
MATCH(CO$2,'Productivity Dump'!$E$3:$AJ$3,0)
),
IF(CO$3="Attendance",
INDEX('Attendance Dump'!$E$2:$AI$400,
MATCH($A290,'Attendance Dump'!$B$2:$B$400,0),
MATCH(CO$2,'Attendance Dump'!$E$1:$AI$1,0)
),
INDEX('Active Hour''s Dump'!$D$3:$AH$337,
MATCH($C290,'Active Hour''s Dump'!$A$3:$A$337,0),
MATCH(CO$2,'Active Hour''s Dump'!$D$2:$AH$2,0)
))),"")</f>
        <v>0</v>
      </c>
      <c r="CP290" s="54">
        <f>_xlfn.IFNA(IF(CP$3="Productivity",
INDEX('Productivity Dump'!$E$4:$AJ$500,
MATCH($A290,'Productivity Dump'!$A$4:$A$500,0),
MATCH(CP$2,'Productivity Dump'!$E$3:$AJ$3,0)
),
IF(CP$3="Attendance",
INDEX('Attendance Dump'!$E$2:$AI$400,
MATCH($A290,'Attendance Dump'!$B$2:$B$400,0),
MATCH(CP$2,'Attendance Dump'!$E$1:$AI$1,0)
),
INDEX('Active Hour''s Dump'!$D$3:$AH$337,
MATCH($C290,'Active Hour''s Dump'!$A$3:$A$337,0),
MATCH(CP$2,'Active Hour''s Dump'!$D$2:$AH$2,0)
))),"")</f>
        <v>0</v>
      </c>
      <c r="CQ290" s="13">
        <f>_xlfn.IFNA(IF(CQ$3="Productivity",
INDEX('Productivity Dump'!$E$4:$AJ$500,
MATCH($A290,'Productivity Dump'!$A$4:$A$500,0),
MATCH(CQ$2,'Productivity Dump'!$E$3:$AJ$3,0)
),
IF(CQ$3="Attendance",
INDEX('Attendance Dump'!$E$2:$AI$400,
MATCH($A290,'Attendance Dump'!$B$2:$B$400,0),
MATCH(CQ$2,'Attendance Dump'!$E$1:$AI$1,0)
),
INDEX('Active Hour''s Dump'!$D$3:$AH$337,
MATCH($C290,'Active Hour''s Dump'!$A$3:$A$337,0),
MATCH(CQ$2,'Active Hour''s Dump'!$D$2:$AH$2,0)
))),"")</f>
        <v>0</v>
      </c>
      <c r="CR290" s="13">
        <f>_xlfn.IFNA(IF(CR$3="Productivity",
INDEX('Productivity Dump'!$E$4:$AJ$500,
MATCH($A290,'Productivity Dump'!$A$4:$A$500,0),
MATCH(CR$2,'Productivity Dump'!$E$3:$AJ$3,0)
),
IF(CR$3="Attendance",
INDEX('Attendance Dump'!$E$2:$AI$400,
MATCH($A290,'Attendance Dump'!$B$2:$B$400,0),
MATCH(CR$2,'Attendance Dump'!$E$1:$AI$1,0)
),
INDEX('Active Hour''s Dump'!$D$3:$AH$337,
MATCH($C290,'Active Hour''s Dump'!$A$3:$A$337,0),
MATCH(CR$2,'Active Hour''s Dump'!$D$2:$AH$2,0)
))),"")</f>
        <v>0</v>
      </c>
      <c r="CS290" s="54">
        <f>_xlfn.IFNA(IF(CS$3="Productivity",
INDEX('Productivity Dump'!$E$4:$AJ$500,
MATCH($A290,'Productivity Dump'!$A$4:$A$500,0),
MATCH(CS$2,'Productivity Dump'!$E$3:$AJ$3,0)
),
IF(CS$3="Attendance",
INDEX('Attendance Dump'!$E$2:$AI$400,
MATCH($A290,'Attendance Dump'!$B$2:$B$400,0),
MATCH(CS$2,'Attendance Dump'!$E$1:$AI$1,0)
),
INDEX('Active Hour''s Dump'!$D$3:$AH$337,
MATCH($C290,'Active Hour''s Dump'!$A$3:$A$337,0),
MATCH(CS$2,'Active Hour''s Dump'!$D$2:$AH$2,0)
))),"")</f>
        <v>0</v>
      </c>
      <c r="CT290" s="13">
        <f>_xlfn.IFNA(IF(CT$3="Productivity",
INDEX('Productivity Dump'!$E$4:$AJ$500,
MATCH($A290,'Productivity Dump'!$A$4:$A$500,0),
MATCH(CT$2,'Productivity Dump'!$E$3:$AJ$3,0)
),
IF(CT$3="Attendance",
INDEX('Attendance Dump'!$E$2:$AI$400,
MATCH($A290,'Attendance Dump'!$B$2:$B$400,0),
MATCH(CT$2,'Attendance Dump'!$E$1:$AI$1,0)
),
INDEX('Active Hour''s Dump'!$D$3:$AH$337,
MATCH($C290,'Active Hour''s Dump'!$A$3:$A$337,0),
MATCH(CT$2,'Active Hour''s Dump'!$D$2:$AH$2,0)
))),"")</f>
        <v>0</v>
      </c>
      <c r="CU290" s="13">
        <f>_xlfn.IFNA(IF(CU$3="Productivity",
INDEX('Productivity Dump'!$E$4:$AJ$500,
MATCH($A290,'Productivity Dump'!$A$4:$A$500,0),
MATCH(CU$2,'Productivity Dump'!$E$3:$AJ$3,0)
),
IF(CU$3="Attendance",
INDEX('Attendance Dump'!$E$2:$AI$400,
MATCH($A290,'Attendance Dump'!$B$2:$B$400,0),
MATCH(CU$2,'Attendance Dump'!$E$1:$AI$1,0)
),
INDEX('Active Hour''s Dump'!$D$3:$AH$337,
MATCH($C290,'Active Hour''s Dump'!$A$3:$A$337,0),
MATCH(CU$2,'Active Hour''s Dump'!$D$2:$AH$2,0)
))),"")</f>
        <v>0</v>
      </c>
      <c r="CV290" s="54">
        <f>_xlfn.IFNA(IF(CV$3="Productivity",
INDEX('Productivity Dump'!$E$4:$AJ$500,
MATCH($A290,'Productivity Dump'!$A$4:$A$500,0),
MATCH(CV$2,'Productivity Dump'!$E$3:$AJ$3,0)
),
IF(CV$3="Attendance",
INDEX('Attendance Dump'!$E$2:$AI$400,
MATCH($A290,'Attendance Dump'!$B$2:$B$400,0),
MATCH(CV$2,'Attendance Dump'!$E$1:$AI$1,0)
),
INDEX('Active Hour''s Dump'!$D$3:$AH$337,
MATCH($C290,'Active Hour''s Dump'!$A$3:$A$337,0),
MATCH(CV$2,'Active Hour''s Dump'!$D$2:$AH$2,0)
))),"")</f>
        <v>0</v>
      </c>
      <c r="CW290" s="13"/>
      <c r="CX290" s="13"/>
      <c r="CY290" s="54"/>
      <c r="DA290" s="57">
        <f>SUMIFS($H290:$CY290,$H$3:$CY$3,"Active Hours")</f>
        <v>196.49999999999997</v>
      </c>
      <c r="DB290" s="35">
        <f>SUMIFS($H290:$CY290,$H$3:$CY$3,"Productivity")</f>
        <v>22324.167000000001</v>
      </c>
      <c r="DC290" s="35">
        <f t="shared" si="107"/>
        <v>0</v>
      </c>
      <c r="DD290" s="35">
        <f t="shared" ca="1" si="106"/>
        <v>0</v>
      </c>
      <c r="DF290" s="32" cm="1">
        <f t="array" ref="DF290">SUMPRODUCT(
    (MOD(COLUMN(H290:CV290) - COLUMN(H290), 3) = 0) *
    (H290:CV290 = 0) *
    (I290:CW290 = "P") *
    (COUNTIF(UKHoliday, H$2:CV$2) = 0)
)</f>
        <v>0</v>
      </c>
      <c r="DG290" s="33" cm="1">
        <f t="array" ref="DG290">SUMPRODUCT(
  (MOD(COLUMN(H290:CV290) - COLUMN(H290), 3) = 0) *
  (H290:CV290 &gt; 0) *
  (H290:CV290 &lt; 0.5 * IF(((WEEKDAY(H$2:CV$2, 2) = 1) + (WEEKDAY(H$2:CV$2, 2) = 6)), G290, F290)) *
  (I290:CW290 = "P") *
  (COUNTIF(UKHoliday, H$2:CV$2) = 0)
)</f>
        <v>0</v>
      </c>
      <c r="DH290" s="33" cm="1">
        <f t="array" ref="DH290">SUMPRODUCT(
  (MOD(COLUMN(H290:CV290) - COLUMN(H290), 3) = 0) *
  (H290:CV290 &gt; 0.5 * IF(((WEEKDAY(H$2:CV$2, 2) = 1) + (WEEKDAY(H$2:CV$2, 2) = 6)), $G290, $F290)) *
  (H290:CV290 &lt; 0.8 * IF(((WEEKDAY(H$2:CV$2, 2) = 1) + (WEEKDAY(H$2:CV$2, 2) = 6)), $G290, $F290)) *
  (I290:CW290 = "P") *
  (COUNTIF(UKHoliday, H$2:CV$2) = 0)
)</f>
        <v>0</v>
      </c>
      <c r="DI290" s="33" cm="1">
        <f t="array" ref="DI290">SUMPRODUCT(
  (MOD(COLUMN(H290:CV290) - COLUMN(H290), 3) = 0) *
  (H290:CV290 &gt; 0.8 * IF(((WEEKDAY(H$2:CV$2, 2) = 1) + (WEEKDAY(H$2:CV$2, 2) = 6)), $G290, $F290)) *
  (H290:CV290 &lt; 1 * IF(((WEEKDAY(H$2:CV$2, 2) = 1) + (WEEKDAY(H$2:CV$2, 2) = 6)), $G290, $F290)) *
  (I290:CW290 = "P") *
  (COUNTIF(UKHoliday, H$2:CV$2) = 0)
)</f>
        <v>3</v>
      </c>
    </row>
    <row r="291" spans="1:113" ht="17.55" customHeight="1" x14ac:dyDescent="0.3">
      <c r="A291" s="8" t="s">
        <v>1028</v>
      </c>
      <c r="B291" s="36" t="s">
        <v>1029</v>
      </c>
      <c r="C291" s="9" t="s">
        <v>1026</v>
      </c>
      <c r="D291" s="62" t="s">
        <v>555</v>
      </c>
      <c r="E291" s="35">
        <v>18600</v>
      </c>
      <c r="F291" s="35">
        <f t="shared" si="108"/>
        <v>930</v>
      </c>
      <c r="G291" s="35">
        <f t="shared" si="109"/>
        <v>465</v>
      </c>
      <c r="H291" s="13">
        <f>_xlfn.IFNA(IF(H$3="Productivity",
INDEX('Productivity Dump'!$E$4:$AJ$500,
MATCH($A291,'Productivity Dump'!$A$4:$A$500,0),
MATCH(H$2,'Productivity Dump'!$E$3:$AJ$3,0)
),
IF(H$3="Attendance",
INDEX('Attendance Dump'!$E$2:$AI$400,
MATCH($A291,'Attendance Dump'!$B$2:$B$400,0),
MATCH(H$2,'Attendance Dump'!$E$1:$AI$1,0)
),
INDEX('Active Hour''s Dump'!$D$3:$AH$337,
MATCH($C291,'Active Hour''s Dump'!$A$3:$A$337,0),
MATCH(H$2,'Active Hour''s Dump'!$D$2:$AH$2,0)
))),"")</f>
        <v>820.00300000000016</v>
      </c>
      <c r="I291" s="13" t="str">
        <f>_xlfn.IFNA(IF(I$3="Productivity",
INDEX('Productivity Dump'!$E$4:$AJ$500,
MATCH($A291,'Productivity Dump'!$A$4:$A$500,0),
MATCH(I$2,'Productivity Dump'!$E$3:$AJ$3,0)
),
IF(I$3="Attendance",
INDEX('Attendance Dump'!$E$2:$AI$400,
MATCH($A291,'Attendance Dump'!$B$2:$B$400,0),
MATCH(I$2,'Attendance Dump'!$E$1:$AI$1,0)
),
INDEX('Active Hour''s Dump'!$D$3:$AH$337,
MATCH($C291,'Active Hour''s Dump'!$A$3:$A$337,0),
MATCH(I$2,'Active Hour''s Dump'!$D$2:$AH$2,0)
))),"")</f>
        <v>P</v>
      </c>
      <c r="J291" s="54">
        <f>_xlfn.IFNA(IF(J$3="Productivity",
INDEX('Productivity Dump'!$E$4:$AJ$500,
MATCH($A291,'Productivity Dump'!$A$4:$A$500,0),
MATCH(J$2,'Productivity Dump'!$E$3:$AJ$3,0)
),
IF(J$3="Attendance",
INDEX('Attendance Dump'!$E$2:$AI$400,
MATCH($A291,'Attendance Dump'!$B$2:$B$400,0),
MATCH(J$2,'Attendance Dump'!$E$1:$AI$1,0)
),
INDEX('Active Hour''s Dump'!$D$3:$AH$337,
MATCH($C291,'Active Hour''s Dump'!$A$3:$A$337,0),
MATCH(J$2,'Active Hour''s Dump'!$D$2:$AH$2,0)
))),"")</f>
        <v>4.75</v>
      </c>
      <c r="K291" s="13">
        <f>_xlfn.IFNA(IF(K$3="Productivity",
INDEX('Productivity Dump'!$E$4:$AJ$500,
MATCH($A291,'Productivity Dump'!$A$4:$A$500,0),
MATCH(K$2,'Productivity Dump'!$E$3:$AJ$3,0)
),
IF(K$3="Attendance",
INDEX('Attendance Dump'!$E$2:$AI$400,
MATCH($A291,'Attendance Dump'!$B$2:$B$400,0),
MATCH(K$2,'Attendance Dump'!$E$1:$AI$1,0)
),
INDEX('Active Hour''s Dump'!$D$3:$AH$337,
MATCH($C291,'Active Hour''s Dump'!$A$3:$A$337,0),
MATCH(K$2,'Active Hour''s Dump'!$D$2:$AH$2,0)
))),"")</f>
        <v>816.97200000000009</v>
      </c>
      <c r="L291" s="13" t="str">
        <f>_xlfn.IFNA(IF(L$3="Productivity",
INDEX('Productivity Dump'!$E$4:$AJ$500,
MATCH($A291,'Productivity Dump'!$A$4:$A$500,0),
MATCH(L$2,'Productivity Dump'!$E$3:$AJ$3,0)
),
IF(L$3="Attendance",
INDEX('Attendance Dump'!$E$2:$AI$400,
MATCH($A291,'Attendance Dump'!$B$2:$B$400,0),
MATCH(L$2,'Attendance Dump'!$E$1:$AI$1,0)
),
INDEX('Active Hour''s Dump'!$D$3:$AH$337,
MATCH($C291,'Active Hour''s Dump'!$A$3:$A$337,0),
MATCH(L$2,'Active Hour''s Dump'!$D$2:$AH$2,0)
))),"")</f>
        <v>P</v>
      </c>
      <c r="M291" s="54">
        <f>_xlfn.IFNA(IF(M$3="Productivity",
INDEX('Productivity Dump'!$E$4:$AJ$500,
MATCH($A291,'Productivity Dump'!$A$4:$A$500,0),
MATCH(M$2,'Productivity Dump'!$E$3:$AJ$3,0)
),
IF(M$3="Attendance",
INDEX('Attendance Dump'!$E$2:$AI$400,
MATCH($A291,'Attendance Dump'!$B$2:$B$400,0),
MATCH(M$2,'Attendance Dump'!$E$1:$AI$1,0)
),
INDEX('Active Hour''s Dump'!$D$3:$AH$337,
MATCH($C291,'Active Hour''s Dump'!$A$3:$A$337,0),
MATCH(M$2,'Active Hour''s Dump'!$D$2:$AH$2,0)
))),"")</f>
        <v>4.9166666666666696</v>
      </c>
      <c r="N291" s="13">
        <f>_xlfn.IFNA(IF(N$3="Productivity",
INDEX('Productivity Dump'!$E$4:$AJ$500,
MATCH($A291,'Productivity Dump'!$A$4:$A$500,0),
MATCH(N$2,'Productivity Dump'!$E$3:$AJ$3,0)
),
IF(N$3="Attendance",
INDEX('Attendance Dump'!$E$2:$AI$400,
MATCH($A291,'Attendance Dump'!$B$2:$B$400,0),
MATCH(N$2,'Attendance Dump'!$E$1:$AI$1,0)
),
INDEX('Active Hour''s Dump'!$D$3:$AH$337,
MATCH($C291,'Active Hour''s Dump'!$A$3:$A$337,0),
MATCH(N$2,'Active Hour''s Dump'!$D$2:$AH$2,0)
))),"")</f>
        <v>802.67300000000034</v>
      </c>
      <c r="O291" s="13" t="str">
        <f>_xlfn.IFNA(IF(O$3="Productivity",
INDEX('Productivity Dump'!$E$4:$AJ$500,
MATCH($A291,'Productivity Dump'!$A$4:$A$500,0),
MATCH(O$2,'Productivity Dump'!$E$3:$AJ$3,0)
),
IF(O$3="Attendance",
INDEX('Attendance Dump'!$E$2:$AI$400,
MATCH($A291,'Attendance Dump'!$B$2:$B$400,0),
MATCH(O$2,'Attendance Dump'!$E$1:$AI$1,0)
),
INDEX('Active Hour''s Dump'!$D$3:$AH$337,
MATCH($C291,'Active Hour''s Dump'!$A$3:$A$337,0),
MATCH(O$2,'Active Hour''s Dump'!$D$2:$AH$2,0)
))),"")</f>
        <v>P</v>
      </c>
      <c r="P291" s="54">
        <f>_xlfn.IFNA(IF(P$3="Productivity",
INDEX('Productivity Dump'!$E$4:$AJ$500,
MATCH($A291,'Productivity Dump'!$A$4:$A$500,0),
MATCH(P$2,'Productivity Dump'!$E$3:$AJ$3,0)
),
IF(P$3="Attendance",
INDEX('Attendance Dump'!$E$2:$AI$400,
MATCH($A291,'Attendance Dump'!$B$2:$B$400,0),
MATCH(P$2,'Attendance Dump'!$E$1:$AI$1,0)
),
INDEX('Active Hour''s Dump'!$D$3:$AH$337,
MATCH($C291,'Active Hour''s Dump'!$A$3:$A$337,0),
MATCH(P$2,'Active Hour''s Dump'!$D$2:$AH$2,0)
))),"")</f>
        <v>4.0833333333333304</v>
      </c>
      <c r="Q291" s="13">
        <f>_xlfn.IFNA(IF(Q$3="Productivity",
INDEX('Productivity Dump'!$E$4:$AJ$500,
MATCH($A291,'Productivity Dump'!$A$4:$A$500,0),
MATCH(Q$2,'Productivity Dump'!$E$3:$AJ$3,0)
),
IF(Q$3="Attendance",
INDEX('Attendance Dump'!$E$2:$AI$400,
MATCH($A291,'Attendance Dump'!$B$2:$B$400,0),
MATCH(Q$2,'Attendance Dump'!$E$1:$AI$1,0)
),
INDEX('Active Hour''s Dump'!$D$3:$AH$337,
MATCH($C291,'Active Hour''s Dump'!$A$3:$A$337,0),
MATCH(Q$2,'Active Hour''s Dump'!$D$2:$AH$2,0)
))),"")</f>
        <v>0</v>
      </c>
      <c r="R291" s="13" t="str">
        <f>_xlfn.IFNA(IF(R$3="Productivity",
INDEX('Productivity Dump'!$E$4:$AJ$500,
MATCH($A291,'Productivity Dump'!$A$4:$A$500,0),
MATCH(R$2,'Productivity Dump'!$E$3:$AJ$3,0)
),
IF(R$3="Attendance",
INDEX('Attendance Dump'!$E$2:$AI$400,
MATCH($A291,'Attendance Dump'!$B$2:$B$400,0),
MATCH(R$2,'Attendance Dump'!$E$1:$AI$1,0)
),
INDEX('Active Hour''s Dump'!$D$3:$AH$337,
MATCH($C291,'Active Hour''s Dump'!$A$3:$A$337,0),
MATCH(R$2,'Active Hour''s Dump'!$D$2:$AH$2,0)
))),"")</f>
        <v>WO</v>
      </c>
      <c r="S291" s="54">
        <f>_xlfn.IFNA(IF(S$3="Productivity",
INDEX('Productivity Dump'!$E$4:$AJ$500,
MATCH($A291,'Productivity Dump'!$A$4:$A$500,0),
MATCH(S$2,'Productivity Dump'!$E$3:$AJ$3,0)
),
IF(S$3="Attendance",
INDEX('Attendance Dump'!$E$2:$AI$400,
MATCH($A291,'Attendance Dump'!$B$2:$B$400,0),
MATCH(S$2,'Attendance Dump'!$E$1:$AI$1,0)
),
INDEX('Active Hour''s Dump'!$D$3:$AH$337,
MATCH($C291,'Active Hour''s Dump'!$A$3:$A$337,0),
MATCH(S$2,'Active Hour''s Dump'!$D$2:$AH$2,0)
))),"")</f>
        <v>0</v>
      </c>
      <c r="T291" s="13">
        <f>_xlfn.IFNA(IF(T$3="Productivity",
INDEX('Productivity Dump'!$E$4:$AJ$500,
MATCH($A291,'Productivity Dump'!$A$4:$A$500,0),
MATCH(T$2,'Productivity Dump'!$E$3:$AJ$3,0)
),
IF(T$3="Attendance",
INDEX('Attendance Dump'!$E$2:$AI$400,
MATCH($A291,'Attendance Dump'!$B$2:$B$400,0),
MATCH(T$2,'Attendance Dump'!$E$1:$AI$1,0)
),
INDEX('Active Hour''s Dump'!$D$3:$AH$337,
MATCH($C291,'Active Hour''s Dump'!$A$3:$A$337,0),
MATCH(T$2,'Active Hour''s Dump'!$D$2:$AH$2,0)
))),"")</f>
        <v>959.82799999999997</v>
      </c>
      <c r="U291" s="13" t="str">
        <f>_xlfn.IFNA(IF(U$3="Productivity",
INDEX('Productivity Dump'!$E$4:$AJ$500,
MATCH($A291,'Productivity Dump'!$A$4:$A$500,0),
MATCH(U$2,'Productivity Dump'!$E$3:$AJ$3,0)
),
IF(U$3="Attendance",
INDEX('Attendance Dump'!$E$2:$AI$400,
MATCH($A291,'Attendance Dump'!$B$2:$B$400,0),
MATCH(U$2,'Attendance Dump'!$E$1:$AI$1,0)
),
INDEX('Active Hour''s Dump'!$D$3:$AH$337,
MATCH($C291,'Active Hour''s Dump'!$A$3:$A$337,0),
MATCH(U$2,'Active Hour''s Dump'!$D$2:$AH$2,0)
))),"")</f>
        <v>P</v>
      </c>
      <c r="V291" s="54">
        <f>_xlfn.IFNA(IF(V$3="Productivity",
INDEX('Productivity Dump'!$E$4:$AJ$500,
MATCH($A291,'Productivity Dump'!$A$4:$A$500,0),
MATCH(V$2,'Productivity Dump'!$E$3:$AJ$3,0)
),
IF(V$3="Attendance",
INDEX('Attendance Dump'!$E$2:$AI$400,
MATCH($A291,'Attendance Dump'!$B$2:$B$400,0),
MATCH(V$2,'Attendance Dump'!$E$1:$AI$1,0)
),
INDEX('Active Hour''s Dump'!$D$3:$AH$337,
MATCH($C291,'Active Hour''s Dump'!$A$3:$A$337,0),
MATCH(V$2,'Active Hour''s Dump'!$D$2:$AH$2,0)
))),"")</f>
        <v>5.8333333333333304</v>
      </c>
      <c r="W291" s="13">
        <f>_xlfn.IFNA(IF(W$3="Productivity",
INDEX('Productivity Dump'!$E$4:$AJ$500,
MATCH($A291,'Productivity Dump'!$A$4:$A$500,0),
MATCH(W$2,'Productivity Dump'!$E$3:$AJ$3,0)
),
IF(W$3="Attendance",
INDEX('Attendance Dump'!$E$2:$AI$400,
MATCH($A291,'Attendance Dump'!$B$2:$B$400,0),
MATCH(W$2,'Attendance Dump'!$E$1:$AI$1,0)
),
INDEX('Active Hour''s Dump'!$D$3:$AH$337,
MATCH($C291,'Active Hour''s Dump'!$A$3:$A$337,0),
MATCH(W$2,'Active Hour''s Dump'!$D$2:$AH$2,0)
))),"")</f>
        <v>831.28799999999967</v>
      </c>
      <c r="X291" s="13" t="str">
        <f>_xlfn.IFNA(IF(X$3="Productivity",
INDEX('Productivity Dump'!$E$4:$AJ$500,
MATCH($A291,'Productivity Dump'!$A$4:$A$500,0),
MATCH(X$2,'Productivity Dump'!$E$3:$AJ$3,0)
),
IF(X$3="Attendance",
INDEX('Attendance Dump'!$E$2:$AI$400,
MATCH($A291,'Attendance Dump'!$B$2:$B$400,0),
MATCH(X$2,'Attendance Dump'!$E$1:$AI$1,0)
),
INDEX('Active Hour''s Dump'!$D$3:$AH$337,
MATCH($C291,'Active Hour''s Dump'!$A$3:$A$337,0),
MATCH(X$2,'Active Hour''s Dump'!$D$2:$AH$2,0)
))),"")</f>
        <v>P</v>
      </c>
      <c r="Y291" s="54">
        <f>_xlfn.IFNA(IF(Y$3="Productivity",
INDEX('Productivity Dump'!$E$4:$AJ$500,
MATCH($A291,'Productivity Dump'!$A$4:$A$500,0),
MATCH(Y$2,'Productivity Dump'!$E$3:$AJ$3,0)
),
IF(Y$3="Attendance",
INDEX('Attendance Dump'!$E$2:$AI$400,
MATCH($A291,'Attendance Dump'!$B$2:$B$400,0),
MATCH(Y$2,'Attendance Dump'!$E$1:$AI$1,0)
),
INDEX('Active Hour''s Dump'!$D$3:$AH$337,
MATCH($C291,'Active Hour''s Dump'!$A$3:$A$337,0),
MATCH(Y$2,'Active Hour''s Dump'!$D$2:$AH$2,0)
))),"")</f>
        <v>5.0833333333333304</v>
      </c>
      <c r="Z291" s="13">
        <f>_xlfn.IFNA(IF(Z$3="Productivity",
INDEX('Productivity Dump'!$E$4:$AJ$500,
MATCH($A291,'Productivity Dump'!$A$4:$A$500,0),
MATCH(Z$2,'Productivity Dump'!$E$3:$AJ$3,0)
),
IF(Z$3="Attendance",
INDEX('Attendance Dump'!$E$2:$AI$400,
MATCH($A291,'Attendance Dump'!$B$2:$B$400,0),
MATCH(Z$2,'Attendance Dump'!$E$1:$AI$1,0)
),
INDEX('Active Hour''s Dump'!$D$3:$AH$337,
MATCH($C291,'Active Hour''s Dump'!$A$3:$A$337,0),
MATCH(Z$2,'Active Hour''s Dump'!$D$2:$AH$2,0)
))),"")</f>
        <v>521.548</v>
      </c>
      <c r="AA291" s="13" t="str">
        <f>_xlfn.IFNA(IF(AA$3="Productivity",
INDEX('Productivity Dump'!$E$4:$AJ$500,
MATCH($A291,'Productivity Dump'!$A$4:$A$500,0),
MATCH(AA$2,'Productivity Dump'!$E$3:$AJ$3,0)
),
IF(AA$3="Attendance",
INDEX('Attendance Dump'!$E$2:$AI$400,
MATCH($A291,'Attendance Dump'!$B$2:$B$400,0),
MATCH(AA$2,'Attendance Dump'!$E$1:$AI$1,0)
),
INDEX('Active Hour''s Dump'!$D$3:$AH$337,
MATCH($C291,'Active Hour''s Dump'!$A$3:$A$337,0),
MATCH(AA$2,'Active Hour''s Dump'!$D$2:$AH$2,0)
))),"")</f>
        <v>PL</v>
      </c>
      <c r="AB291" s="54">
        <f>_xlfn.IFNA(IF(AB$3="Productivity",
INDEX('Productivity Dump'!$E$4:$AJ$500,
MATCH($A291,'Productivity Dump'!$A$4:$A$500,0),
MATCH(AB$2,'Productivity Dump'!$E$3:$AJ$3,0)
),
IF(AB$3="Attendance",
INDEX('Attendance Dump'!$E$2:$AI$400,
MATCH($A291,'Attendance Dump'!$B$2:$B$400,0),
MATCH(AB$2,'Attendance Dump'!$E$1:$AI$1,0)
),
INDEX('Active Hour''s Dump'!$D$3:$AH$337,
MATCH($C291,'Active Hour''s Dump'!$A$3:$A$337,0),
MATCH(AB$2,'Active Hour''s Dump'!$D$2:$AH$2,0)
))),"")</f>
        <v>2.6666666666666701</v>
      </c>
      <c r="AC291" s="13">
        <f>_xlfn.IFNA(IF(AC$3="Productivity",
INDEX('Productivity Dump'!$E$4:$AJ$500,
MATCH($A291,'Productivity Dump'!$A$4:$A$500,0),
MATCH(AC$2,'Productivity Dump'!$E$3:$AJ$3,0)
),
IF(AC$3="Attendance",
INDEX('Attendance Dump'!$E$2:$AI$400,
MATCH($A291,'Attendance Dump'!$B$2:$B$400,0),
MATCH(AC$2,'Attendance Dump'!$E$1:$AI$1,0)
),
INDEX('Active Hour''s Dump'!$D$3:$AH$337,
MATCH($C291,'Active Hour''s Dump'!$A$3:$A$337,0),
MATCH(AC$2,'Active Hour''s Dump'!$D$2:$AH$2,0)
))),"")</f>
        <v>1250.1069999999995</v>
      </c>
      <c r="AD291" s="13" t="str">
        <f>_xlfn.IFNA(IF(AD$3="Productivity",
INDEX('Productivity Dump'!$E$4:$AJ$500,
MATCH($A291,'Productivity Dump'!$A$4:$A$500,0),
MATCH(AD$2,'Productivity Dump'!$E$3:$AJ$3,0)
),
IF(AD$3="Attendance",
INDEX('Attendance Dump'!$E$2:$AI$400,
MATCH($A291,'Attendance Dump'!$B$2:$B$400,0),
MATCH(AD$2,'Attendance Dump'!$E$1:$AI$1,0)
),
INDEX('Active Hour''s Dump'!$D$3:$AH$337,
MATCH($C291,'Active Hour''s Dump'!$A$3:$A$337,0),
MATCH(AD$2,'Active Hour''s Dump'!$D$2:$AH$2,0)
))),"")</f>
        <v>P</v>
      </c>
      <c r="AE291" s="54">
        <f>_xlfn.IFNA(IF(AE$3="Productivity",
INDEX('Productivity Dump'!$E$4:$AJ$500,
MATCH($A291,'Productivity Dump'!$A$4:$A$500,0),
MATCH(AE$2,'Productivity Dump'!$E$3:$AJ$3,0)
),
IF(AE$3="Attendance",
INDEX('Attendance Dump'!$E$2:$AI$400,
MATCH($A291,'Attendance Dump'!$B$2:$B$400,0),
MATCH(AE$2,'Attendance Dump'!$E$1:$AI$1,0)
),
INDEX('Active Hour''s Dump'!$D$3:$AH$337,
MATCH($C291,'Active Hour''s Dump'!$A$3:$A$337,0),
MATCH(AE$2,'Active Hour''s Dump'!$D$2:$AH$2,0)
))),"")</f>
        <v>7.6666666666666696</v>
      </c>
      <c r="AF291" s="13">
        <f>_xlfn.IFNA(IF(AF$3="Productivity",
INDEX('Productivity Dump'!$E$4:$AJ$500,
MATCH($A291,'Productivity Dump'!$A$4:$A$500,0),
MATCH(AF$2,'Productivity Dump'!$E$3:$AJ$3,0)
),
IF(AF$3="Attendance",
INDEX('Attendance Dump'!$E$2:$AI$400,
MATCH($A291,'Attendance Dump'!$B$2:$B$400,0),
MATCH(AF$2,'Attendance Dump'!$E$1:$AI$1,0)
),
INDEX('Active Hour''s Dump'!$D$3:$AH$337,
MATCH($C291,'Active Hour''s Dump'!$A$3:$A$337,0),
MATCH(AF$2,'Active Hour''s Dump'!$D$2:$AH$2,0)
))),"")</f>
        <v>1183.7050000000004</v>
      </c>
      <c r="AG291" s="13" t="str">
        <f>_xlfn.IFNA(IF(AG$3="Productivity",
INDEX('Productivity Dump'!$E$4:$AJ$500,
MATCH($A291,'Productivity Dump'!$A$4:$A$500,0),
MATCH(AG$2,'Productivity Dump'!$E$3:$AJ$3,0)
),
IF(AG$3="Attendance",
INDEX('Attendance Dump'!$E$2:$AI$400,
MATCH($A291,'Attendance Dump'!$B$2:$B$400,0),
MATCH(AG$2,'Attendance Dump'!$E$1:$AI$1,0)
),
INDEX('Active Hour''s Dump'!$D$3:$AH$337,
MATCH($C291,'Active Hour''s Dump'!$A$3:$A$337,0),
MATCH(AG$2,'Active Hour''s Dump'!$D$2:$AH$2,0)
))),"")</f>
        <v>P</v>
      </c>
      <c r="AH291" s="54">
        <f>_xlfn.IFNA(IF(AH$3="Productivity",
INDEX('Productivity Dump'!$E$4:$AJ$500,
MATCH($A291,'Productivity Dump'!$A$4:$A$500,0),
MATCH(AH$2,'Productivity Dump'!$E$3:$AJ$3,0)
),
IF(AH$3="Attendance",
INDEX('Attendance Dump'!$E$2:$AI$400,
MATCH($A291,'Attendance Dump'!$B$2:$B$400,0),
MATCH(AH$2,'Attendance Dump'!$E$1:$AI$1,0)
),
INDEX('Active Hour''s Dump'!$D$3:$AH$337,
MATCH($C291,'Active Hour''s Dump'!$A$3:$A$337,0),
MATCH(AH$2,'Active Hour''s Dump'!$D$2:$AH$2,0)
))),"")</f>
        <v>6.25</v>
      </c>
      <c r="AI291" s="13">
        <f>_xlfn.IFNA(IF(AI$3="Productivity",
INDEX('Productivity Dump'!$E$4:$AJ$500,
MATCH($A291,'Productivity Dump'!$A$4:$A$500,0),
MATCH(AI$2,'Productivity Dump'!$E$3:$AJ$3,0)
),
IF(AI$3="Attendance",
INDEX('Attendance Dump'!$E$2:$AI$400,
MATCH($A291,'Attendance Dump'!$B$2:$B$400,0),
MATCH(AI$2,'Attendance Dump'!$E$1:$AI$1,0)
),
INDEX('Active Hour''s Dump'!$D$3:$AH$337,
MATCH($C291,'Active Hour''s Dump'!$A$3:$A$337,0),
MATCH(AI$2,'Active Hour''s Dump'!$D$2:$AH$2,0)
))),"")</f>
        <v>0</v>
      </c>
      <c r="AJ291" s="13" t="str">
        <f>_xlfn.IFNA(IF(AJ$3="Productivity",
INDEX('Productivity Dump'!$E$4:$AJ$500,
MATCH($A291,'Productivity Dump'!$A$4:$A$500,0),
MATCH(AJ$2,'Productivity Dump'!$E$3:$AJ$3,0)
),
IF(AJ$3="Attendance",
INDEX('Attendance Dump'!$E$2:$AI$400,
MATCH($A291,'Attendance Dump'!$B$2:$B$400,0),
MATCH(AJ$2,'Attendance Dump'!$E$1:$AI$1,0)
),
INDEX('Active Hour''s Dump'!$D$3:$AH$337,
MATCH($C291,'Active Hour''s Dump'!$A$3:$A$337,0),
MATCH(AJ$2,'Active Hour''s Dump'!$D$2:$AH$2,0)
))),"")</f>
        <v>PL</v>
      </c>
      <c r="AK291" s="54">
        <f>_xlfn.IFNA(IF(AK$3="Productivity",
INDEX('Productivity Dump'!$E$4:$AJ$500,
MATCH($A291,'Productivity Dump'!$A$4:$A$500,0),
MATCH(AK$2,'Productivity Dump'!$E$3:$AJ$3,0)
),
IF(AK$3="Attendance",
INDEX('Attendance Dump'!$E$2:$AI$400,
MATCH($A291,'Attendance Dump'!$B$2:$B$400,0),
MATCH(AK$2,'Attendance Dump'!$E$1:$AI$1,0)
),
INDEX('Active Hour''s Dump'!$D$3:$AH$337,
MATCH($C291,'Active Hour''s Dump'!$A$3:$A$337,0),
MATCH(AK$2,'Active Hour''s Dump'!$D$2:$AH$2,0)
))),"")</f>
        <v>0</v>
      </c>
      <c r="AL291" s="13">
        <f>_xlfn.IFNA(IF(AL$3="Productivity",
INDEX('Productivity Dump'!$E$4:$AJ$500,
MATCH($A291,'Productivity Dump'!$A$4:$A$500,0),
MATCH(AL$2,'Productivity Dump'!$E$3:$AJ$3,0)
),
IF(AL$3="Attendance",
INDEX('Attendance Dump'!$E$2:$AI$400,
MATCH($A291,'Attendance Dump'!$B$2:$B$400,0),
MATCH(AL$2,'Attendance Dump'!$E$1:$AI$1,0)
),
INDEX('Active Hour''s Dump'!$D$3:$AH$337,
MATCH($C291,'Active Hour''s Dump'!$A$3:$A$337,0),
MATCH(AL$2,'Active Hour''s Dump'!$D$2:$AH$2,0)
))),"")</f>
        <v>0</v>
      </c>
      <c r="AM291" s="13" t="str">
        <f>_xlfn.IFNA(IF(AM$3="Productivity",
INDEX('Productivity Dump'!$E$4:$AJ$500,
MATCH($A291,'Productivity Dump'!$A$4:$A$500,0),
MATCH(AM$2,'Productivity Dump'!$E$3:$AJ$3,0)
),
IF(AM$3="Attendance",
INDEX('Attendance Dump'!$E$2:$AI$400,
MATCH($A291,'Attendance Dump'!$B$2:$B$400,0),
MATCH(AM$2,'Attendance Dump'!$E$1:$AI$1,0)
),
INDEX('Active Hour''s Dump'!$D$3:$AH$337,
MATCH($C291,'Active Hour''s Dump'!$A$3:$A$337,0),
MATCH(AM$2,'Active Hour''s Dump'!$D$2:$AH$2,0)
))),"")</f>
        <v>WO</v>
      </c>
      <c r="AN291" s="54">
        <f>_xlfn.IFNA(IF(AN$3="Productivity",
INDEX('Productivity Dump'!$E$4:$AJ$500,
MATCH($A291,'Productivity Dump'!$A$4:$A$500,0),
MATCH(AN$2,'Productivity Dump'!$E$3:$AJ$3,0)
),
IF(AN$3="Attendance",
INDEX('Attendance Dump'!$E$2:$AI$400,
MATCH($A291,'Attendance Dump'!$B$2:$B$400,0),
MATCH(AN$2,'Attendance Dump'!$E$1:$AI$1,0)
),
INDEX('Active Hour''s Dump'!$D$3:$AH$337,
MATCH($C291,'Active Hour''s Dump'!$A$3:$A$337,0),
MATCH(AN$2,'Active Hour''s Dump'!$D$2:$AH$2,0)
))),"")</f>
        <v>0</v>
      </c>
      <c r="AO291" s="13">
        <f>_xlfn.IFNA(IF(AO$3="Productivity",
INDEX('Productivity Dump'!$E$4:$AJ$500,
MATCH($A291,'Productivity Dump'!$A$4:$A$500,0),
MATCH(AO$2,'Productivity Dump'!$E$3:$AJ$3,0)
),
IF(AO$3="Attendance",
INDEX('Attendance Dump'!$E$2:$AI$400,
MATCH($A291,'Attendance Dump'!$B$2:$B$400,0),
MATCH(AO$2,'Attendance Dump'!$E$1:$AI$1,0)
),
INDEX('Active Hour''s Dump'!$D$3:$AH$337,
MATCH($C291,'Active Hour''s Dump'!$A$3:$A$337,0),
MATCH(AO$2,'Active Hour''s Dump'!$D$2:$AH$2,0)
))),"")</f>
        <v>567.07600000000002</v>
      </c>
      <c r="AP291" s="13" t="str">
        <f>_xlfn.IFNA(IF(AP$3="Productivity",
INDEX('Productivity Dump'!$E$4:$AJ$500,
MATCH($A291,'Productivity Dump'!$A$4:$A$500,0),
MATCH(AP$2,'Productivity Dump'!$E$3:$AJ$3,0)
),
IF(AP$3="Attendance",
INDEX('Attendance Dump'!$E$2:$AI$400,
MATCH($A291,'Attendance Dump'!$B$2:$B$400,0),
MATCH(AP$2,'Attendance Dump'!$E$1:$AI$1,0)
),
INDEX('Active Hour''s Dump'!$D$3:$AH$337,
MATCH($C291,'Active Hour''s Dump'!$A$3:$A$337,0),
MATCH(AP$2,'Active Hour''s Dump'!$D$2:$AH$2,0)
))),"")</f>
        <v>P</v>
      </c>
      <c r="AQ291" s="54">
        <f>_xlfn.IFNA(IF(AQ$3="Productivity",
INDEX('Productivity Dump'!$E$4:$AJ$500,
MATCH($A291,'Productivity Dump'!$A$4:$A$500,0),
MATCH(AQ$2,'Productivity Dump'!$E$3:$AJ$3,0)
),
IF(AQ$3="Attendance",
INDEX('Attendance Dump'!$E$2:$AI$400,
MATCH($A291,'Attendance Dump'!$B$2:$B$400,0),
MATCH(AQ$2,'Attendance Dump'!$E$1:$AI$1,0)
),
INDEX('Active Hour''s Dump'!$D$3:$AH$337,
MATCH($C291,'Active Hour''s Dump'!$A$3:$A$337,0),
MATCH(AQ$2,'Active Hour''s Dump'!$D$2:$AH$2,0)
))),"")</f>
        <v>3.9166666666666701</v>
      </c>
      <c r="AR291" s="13">
        <f>_xlfn.IFNA(IF(AR$3="Productivity",
INDEX('Productivity Dump'!$E$4:$AJ$500,
MATCH($A291,'Productivity Dump'!$A$4:$A$500,0),
MATCH(AR$2,'Productivity Dump'!$E$3:$AJ$3,0)
),
IF(AR$3="Attendance",
INDEX('Attendance Dump'!$E$2:$AI$400,
MATCH($A291,'Attendance Dump'!$B$2:$B$400,0),
MATCH(AR$2,'Attendance Dump'!$E$1:$AI$1,0)
),
INDEX('Active Hour''s Dump'!$D$3:$AH$337,
MATCH($C291,'Active Hour''s Dump'!$A$3:$A$337,0),
MATCH(AR$2,'Active Hour''s Dump'!$D$2:$AH$2,0)
))),"")</f>
        <v>1204.5159999999994</v>
      </c>
      <c r="AS291" s="13" t="str">
        <f>_xlfn.IFNA(IF(AS$3="Productivity",
INDEX('Productivity Dump'!$E$4:$AJ$500,
MATCH($A291,'Productivity Dump'!$A$4:$A$500,0),
MATCH(AS$2,'Productivity Dump'!$E$3:$AJ$3,0)
),
IF(AS$3="Attendance",
INDEX('Attendance Dump'!$E$2:$AI$400,
MATCH($A291,'Attendance Dump'!$B$2:$B$400,0),
MATCH(AS$2,'Attendance Dump'!$E$1:$AI$1,0)
),
INDEX('Active Hour''s Dump'!$D$3:$AH$337,
MATCH($C291,'Active Hour''s Dump'!$A$3:$A$337,0),
MATCH(AS$2,'Active Hour''s Dump'!$D$2:$AH$2,0)
))),"")</f>
        <v>P</v>
      </c>
      <c r="AT291" s="54">
        <f>_xlfn.IFNA(IF(AT$3="Productivity",
INDEX('Productivity Dump'!$E$4:$AJ$500,
MATCH($A291,'Productivity Dump'!$A$4:$A$500,0),
MATCH(AT$2,'Productivity Dump'!$E$3:$AJ$3,0)
),
IF(AT$3="Attendance",
INDEX('Attendance Dump'!$E$2:$AI$400,
MATCH($A291,'Attendance Dump'!$B$2:$B$400,0),
MATCH(AT$2,'Attendance Dump'!$E$1:$AI$1,0)
),
INDEX('Active Hour''s Dump'!$D$3:$AH$337,
MATCH($C291,'Active Hour''s Dump'!$A$3:$A$337,0),
MATCH(AT$2,'Active Hour''s Dump'!$D$2:$AH$2,0)
))),"")</f>
        <v>6.4166666666666696</v>
      </c>
      <c r="AU291" s="13">
        <f>_xlfn.IFNA(IF(AU$3="Productivity",
INDEX('Productivity Dump'!$E$4:$AJ$500,
MATCH($A291,'Productivity Dump'!$A$4:$A$500,0),
MATCH(AU$2,'Productivity Dump'!$E$3:$AJ$3,0)
),
IF(AU$3="Attendance",
INDEX('Attendance Dump'!$E$2:$AI$400,
MATCH($A291,'Attendance Dump'!$B$2:$B$400,0),
MATCH(AU$2,'Attendance Dump'!$E$1:$AI$1,0)
),
INDEX('Active Hour''s Dump'!$D$3:$AH$337,
MATCH($C291,'Active Hour''s Dump'!$A$3:$A$337,0),
MATCH(AU$2,'Active Hour''s Dump'!$D$2:$AH$2,0)
))),"")</f>
        <v>1194.5419999999997</v>
      </c>
      <c r="AV291" s="13" t="str">
        <f>_xlfn.IFNA(IF(AV$3="Productivity",
INDEX('Productivity Dump'!$E$4:$AJ$500,
MATCH($A291,'Productivity Dump'!$A$4:$A$500,0),
MATCH(AV$2,'Productivity Dump'!$E$3:$AJ$3,0)
),
IF(AV$3="Attendance",
INDEX('Attendance Dump'!$E$2:$AI$400,
MATCH($A291,'Attendance Dump'!$B$2:$B$400,0),
MATCH(AV$2,'Attendance Dump'!$E$1:$AI$1,0)
),
INDEX('Active Hour''s Dump'!$D$3:$AH$337,
MATCH($C291,'Active Hour''s Dump'!$A$3:$A$337,0),
MATCH(AV$2,'Active Hour''s Dump'!$D$2:$AH$2,0)
))),"")</f>
        <v>P</v>
      </c>
      <c r="AW291" s="54">
        <f>_xlfn.IFNA(IF(AW$3="Productivity",
INDEX('Productivity Dump'!$E$4:$AJ$500,
MATCH($A291,'Productivity Dump'!$A$4:$A$500,0),
MATCH(AW$2,'Productivity Dump'!$E$3:$AJ$3,0)
),
IF(AW$3="Attendance",
INDEX('Attendance Dump'!$E$2:$AI$400,
MATCH($A291,'Attendance Dump'!$B$2:$B$400,0),
MATCH(AW$2,'Attendance Dump'!$E$1:$AI$1,0)
),
INDEX('Active Hour''s Dump'!$D$3:$AH$337,
MATCH($C291,'Active Hour''s Dump'!$A$3:$A$337,0),
MATCH(AW$2,'Active Hour''s Dump'!$D$2:$AH$2,0)
))),"")</f>
        <v>7</v>
      </c>
      <c r="AX291" s="13">
        <f>_xlfn.IFNA(IF(AX$3="Productivity",
INDEX('Productivity Dump'!$E$4:$AJ$500,
MATCH($A291,'Productivity Dump'!$A$4:$A$500,0),
MATCH(AX$2,'Productivity Dump'!$E$3:$AJ$3,0)
),
IF(AX$3="Attendance",
INDEX('Attendance Dump'!$E$2:$AI$400,
MATCH($A291,'Attendance Dump'!$B$2:$B$400,0),
MATCH(AX$2,'Attendance Dump'!$E$1:$AI$1,0)
),
INDEX('Active Hour''s Dump'!$D$3:$AH$337,
MATCH($C291,'Active Hour''s Dump'!$A$3:$A$337,0),
MATCH(AX$2,'Active Hour''s Dump'!$D$2:$AH$2,0)
))),"")</f>
        <v>1220.0659999999998</v>
      </c>
      <c r="AY291" s="13" t="str">
        <f>_xlfn.IFNA(IF(AY$3="Productivity",
INDEX('Productivity Dump'!$E$4:$AJ$500,
MATCH($A291,'Productivity Dump'!$A$4:$A$500,0),
MATCH(AY$2,'Productivity Dump'!$E$3:$AJ$3,0)
),
IF(AY$3="Attendance",
INDEX('Attendance Dump'!$E$2:$AI$400,
MATCH($A291,'Attendance Dump'!$B$2:$B$400,0),
MATCH(AY$2,'Attendance Dump'!$E$1:$AI$1,0)
),
INDEX('Active Hour''s Dump'!$D$3:$AH$337,
MATCH($C291,'Active Hour''s Dump'!$A$3:$A$337,0),
MATCH(AY$2,'Active Hour''s Dump'!$D$2:$AH$2,0)
))),"")</f>
        <v>P</v>
      </c>
      <c r="AZ291" s="54">
        <f>_xlfn.IFNA(IF(AZ$3="Productivity",
INDEX('Productivity Dump'!$E$4:$AJ$500,
MATCH($A291,'Productivity Dump'!$A$4:$A$500,0),
MATCH(AZ$2,'Productivity Dump'!$E$3:$AJ$3,0)
),
IF(AZ$3="Attendance",
INDEX('Attendance Dump'!$E$2:$AI$400,
MATCH($A291,'Attendance Dump'!$B$2:$B$400,0),
MATCH(AZ$2,'Attendance Dump'!$E$1:$AI$1,0)
),
INDEX('Active Hour''s Dump'!$D$3:$AH$337,
MATCH($C291,'Active Hour''s Dump'!$A$3:$A$337,0),
MATCH(AZ$2,'Active Hour''s Dump'!$D$2:$AH$2,0)
))),"")</f>
        <v>7.0833333333333304</v>
      </c>
      <c r="BA291" s="13">
        <f>_xlfn.IFNA(IF(BA$3="Productivity",
INDEX('Productivity Dump'!$E$4:$AJ$500,
MATCH($A291,'Productivity Dump'!$A$4:$A$500,0),
MATCH(BA$2,'Productivity Dump'!$E$3:$AJ$3,0)
),
IF(BA$3="Attendance",
INDEX('Attendance Dump'!$E$2:$AI$400,
MATCH($A291,'Attendance Dump'!$B$2:$B$400,0),
MATCH(BA$2,'Attendance Dump'!$E$1:$AI$1,0)
),
INDEX('Active Hour''s Dump'!$D$3:$AH$337,
MATCH($C291,'Active Hour''s Dump'!$A$3:$A$337,0),
MATCH(BA$2,'Active Hour''s Dump'!$D$2:$AH$2,0)
))),"")</f>
        <v>1203.1230000000003</v>
      </c>
      <c r="BB291" s="13" t="str">
        <f>_xlfn.IFNA(IF(BB$3="Productivity",
INDEX('Productivity Dump'!$E$4:$AJ$500,
MATCH($A291,'Productivity Dump'!$A$4:$A$500,0),
MATCH(BB$2,'Productivity Dump'!$E$3:$AJ$3,0)
),
IF(BB$3="Attendance",
INDEX('Attendance Dump'!$E$2:$AI$400,
MATCH($A291,'Attendance Dump'!$B$2:$B$400,0),
MATCH(BB$2,'Attendance Dump'!$E$1:$AI$1,0)
),
INDEX('Active Hour''s Dump'!$D$3:$AH$337,
MATCH($C291,'Active Hour''s Dump'!$A$3:$A$337,0),
MATCH(BB$2,'Active Hour''s Dump'!$D$2:$AH$2,0)
))),"")</f>
        <v>P</v>
      </c>
      <c r="BC291" s="54">
        <f>_xlfn.IFNA(IF(BC$3="Productivity",
INDEX('Productivity Dump'!$E$4:$AJ$500,
MATCH($A291,'Productivity Dump'!$A$4:$A$500,0),
MATCH(BC$2,'Productivity Dump'!$E$3:$AJ$3,0)
),
IF(BC$3="Attendance",
INDEX('Attendance Dump'!$E$2:$AI$400,
MATCH($A291,'Attendance Dump'!$B$2:$B$400,0),
MATCH(BC$2,'Attendance Dump'!$E$1:$AI$1,0)
),
INDEX('Active Hour''s Dump'!$D$3:$AH$337,
MATCH($C291,'Active Hour''s Dump'!$A$3:$A$337,0),
MATCH(BC$2,'Active Hour''s Dump'!$D$2:$AH$2,0)
))),"")</f>
        <v>7</v>
      </c>
      <c r="BD291" s="13">
        <f>_xlfn.IFNA(IF(BD$3="Productivity",
INDEX('Productivity Dump'!$E$4:$AJ$500,
MATCH($A291,'Productivity Dump'!$A$4:$A$500,0),
MATCH(BD$2,'Productivity Dump'!$E$3:$AJ$3,0)
),
IF(BD$3="Attendance",
INDEX('Attendance Dump'!$E$2:$AI$400,
MATCH($A291,'Attendance Dump'!$B$2:$B$400,0),
MATCH(BD$2,'Attendance Dump'!$E$1:$AI$1,0)
),
INDEX('Active Hour''s Dump'!$D$3:$AH$337,
MATCH($C291,'Active Hour''s Dump'!$A$3:$A$337,0),
MATCH(BD$2,'Active Hour''s Dump'!$D$2:$AH$2,0)
))),"")</f>
        <v>810.7270000000002</v>
      </c>
      <c r="BE291" s="13" t="str">
        <f>_xlfn.IFNA(IF(BE$3="Productivity",
INDEX('Productivity Dump'!$E$4:$AJ$500,
MATCH($A291,'Productivity Dump'!$A$4:$A$500,0),
MATCH(BE$2,'Productivity Dump'!$E$3:$AJ$3,0)
),
IF(BE$3="Attendance",
INDEX('Attendance Dump'!$E$2:$AI$400,
MATCH($A291,'Attendance Dump'!$B$2:$B$400,0),
MATCH(BE$2,'Attendance Dump'!$E$1:$AI$1,0)
),
INDEX('Active Hour''s Dump'!$D$3:$AH$337,
MATCH($C291,'Active Hour''s Dump'!$A$3:$A$337,0),
MATCH(BE$2,'Active Hour''s Dump'!$D$2:$AH$2,0)
))),"")</f>
        <v>P</v>
      </c>
      <c r="BF291" s="54">
        <f>_xlfn.IFNA(IF(BF$3="Productivity",
INDEX('Productivity Dump'!$E$4:$AJ$500,
MATCH($A291,'Productivity Dump'!$A$4:$A$500,0),
MATCH(BF$2,'Productivity Dump'!$E$3:$AJ$3,0)
),
IF(BF$3="Attendance",
INDEX('Attendance Dump'!$E$2:$AI$400,
MATCH($A291,'Attendance Dump'!$B$2:$B$400,0),
MATCH(BF$2,'Attendance Dump'!$E$1:$AI$1,0)
),
INDEX('Active Hour''s Dump'!$D$3:$AH$337,
MATCH($C291,'Active Hour''s Dump'!$A$3:$A$337,0),
MATCH(BF$2,'Active Hour''s Dump'!$D$2:$AH$2,0)
))),"")</f>
        <v>4.75</v>
      </c>
      <c r="BG291" s="13">
        <f>_xlfn.IFNA(IF(BG$3="Productivity",
INDEX('Productivity Dump'!$E$4:$AJ$500,
MATCH($A291,'Productivity Dump'!$A$4:$A$500,0),
MATCH(BG$2,'Productivity Dump'!$E$3:$AJ$3,0)
),
IF(BG$3="Attendance",
INDEX('Attendance Dump'!$E$2:$AI$400,
MATCH($A291,'Attendance Dump'!$B$2:$B$400,0),
MATCH(BG$2,'Attendance Dump'!$E$1:$AI$1,0)
),
INDEX('Active Hour''s Dump'!$D$3:$AH$337,
MATCH($C291,'Active Hour''s Dump'!$A$3:$A$337,0),
MATCH(BG$2,'Active Hour''s Dump'!$D$2:$AH$2,0)
))),"")</f>
        <v>0</v>
      </c>
      <c r="BH291" s="13" t="str">
        <f>_xlfn.IFNA(IF(BH$3="Productivity",
INDEX('Productivity Dump'!$E$4:$AJ$500,
MATCH($A291,'Productivity Dump'!$A$4:$A$500,0),
MATCH(BH$2,'Productivity Dump'!$E$3:$AJ$3,0)
),
IF(BH$3="Attendance",
INDEX('Attendance Dump'!$E$2:$AI$400,
MATCH($A291,'Attendance Dump'!$B$2:$B$400,0),
MATCH(BH$2,'Attendance Dump'!$E$1:$AI$1,0)
),
INDEX('Active Hour''s Dump'!$D$3:$AH$337,
MATCH($C291,'Active Hour''s Dump'!$A$3:$A$337,0),
MATCH(BH$2,'Active Hour''s Dump'!$D$2:$AH$2,0)
))),"")</f>
        <v>WO</v>
      </c>
      <c r="BI291" s="54">
        <f>_xlfn.IFNA(IF(BI$3="Productivity",
INDEX('Productivity Dump'!$E$4:$AJ$500,
MATCH($A291,'Productivity Dump'!$A$4:$A$500,0),
MATCH(BI$2,'Productivity Dump'!$E$3:$AJ$3,0)
),
IF(BI$3="Attendance",
INDEX('Attendance Dump'!$E$2:$AI$400,
MATCH($A291,'Attendance Dump'!$B$2:$B$400,0),
MATCH(BI$2,'Attendance Dump'!$E$1:$AI$1,0)
),
INDEX('Active Hour''s Dump'!$D$3:$AH$337,
MATCH($C291,'Active Hour''s Dump'!$A$3:$A$337,0),
MATCH(BI$2,'Active Hour''s Dump'!$D$2:$AH$2,0)
))),"")</f>
        <v>0</v>
      </c>
      <c r="BJ291" s="13">
        <f>_xlfn.IFNA(IF(BJ$3="Productivity",
INDEX('Productivity Dump'!$E$4:$AJ$500,
MATCH($A291,'Productivity Dump'!$A$4:$A$500,0),
MATCH(BJ$2,'Productivity Dump'!$E$3:$AJ$3,0)
),
IF(BJ$3="Attendance",
INDEX('Attendance Dump'!$E$2:$AI$400,
MATCH($A291,'Attendance Dump'!$B$2:$B$400,0),
MATCH(BJ$2,'Attendance Dump'!$E$1:$AI$1,0)
),
INDEX('Active Hour''s Dump'!$D$3:$AH$337,
MATCH($C291,'Active Hour''s Dump'!$A$3:$A$337,0),
MATCH(BJ$2,'Active Hour''s Dump'!$D$2:$AH$2,0)
))),"")</f>
        <v>918.37</v>
      </c>
      <c r="BK291" s="13" t="str">
        <f>_xlfn.IFNA(IF(BK$3="Productivity",
INDEX('Productivity Dump'!$E$4:$AJ$500,
MATCH($A291,'Productivity Dump'!$A$4:$A$500,0),
MATCH(BK$2,'Productivity Dump'!$E$3:$AJ$3,0)
),
IF(BK$3="Attendance",
INDEX('Attendance Dump'!$E$2:$AI$400,
MATCH($A291,'Attendance Dump'!$B$2:$B$400,0),
MATCH(BK$2,'Attendance Dump'!$E$1:$AI$1,0)
),
INDEX('Active Hour''s Dump'!$D$3:$AH$337,
MATCH($C291,'Active Hour''s Dump'!$A$3:$A$337,0),
MATCH(BK$2,'Active Hour''s Dump'!$D$2:$AH$2,0)
))),"")</f>
        <v>P</v>
      </c>
      <c r="BL291" s="54">
        <f>_xlfn.IFNA(IF(BL$3="Productivity",
INDEX('Productivity Dump'!$E$4:$AJ$500,
MATCH($A291,'Productivity Dump'!$A$4:$A$500,0),
MATCH(BL$2,'Productivity Dump'!$E$3:$AJ$3,0)
),
IF(BL$3="Attendance",
INDEX('Attendance Dump'!$E$2:$AI$400,
MATCH($A291,'Attendance Dump'!$B$2:$B$400,0),
MATCH(BL$2,'Attendance Dump'!$E$1:$AI$1,0)
),
INDEX('Active Hour''s Dump'!$D$3:$AH$337,
MATCH($C291,'Active Hour''s Dump'!$A$3:$A$337,0),
MATCH(BL$2,'Active Hour''s Dump'!$D$2:$AH$2,0)
))),"")</f>
        <v>5.3333333333333304</v>
      </c>
      <c r="BM291" s="13">
        <f>_xlfn.IFNA(IF(BM$3="Productivity",
INDEX('Productivity Dump'!$E$4:$AJ$500,
MATCH($A291,'Productivity Dump'!$A$4:$A$500,0),
MATCH(BM$2,'Productivity Dump'!$E$3:$AJ$3,0)
),
IF(BM$3="Attendance",
INDEX('Attendance Dump'!$E$2:$AI$400,
MATCH($A291,'Attendance Dump'!$B$2:$B$400,0),
MATCH(BM$2,'Attendance Dump'!$E$1:$AI$1,0)
),
INDEX('Active Hour''s Dump'!$D$3:$AH$337,
MATCH($C291,'Active Hour''s Dump'!$A$3:$A$337,0),
MATCH(BM$2,'Active Hour''s Dump'!$D$2:$AH$2,0)
))),"")</f>
        <v>1295.2950000000001</v>
      </c>
      <c r="BN291" s="13" t="str">
        <f>_xlfn.IFNA(IF(BN$3="Productivity",
INDEX('Productivity Dump'!$E$4:$AJ$500,
MATCH($A291,'Productivity Dump'!$A$4:$A$500,0),
MATCH(BN$2,'Productivity Dump'!$E$3:$AJ$3,0)
),
IF(BN$3="Attendance",
INDEX('Attendance Dump'!$E$2:$AI$400,
MATCH($A291,'Attendance Dump'!$B$2:$B$400,0),
MATCH(BN$2,'Attendance Dump'!$E$1:$AI$1,0)
),
INDEX('Active Hour''s Dump'!$D$3:$AH$337,
MATCH($C291,'Active Hour''s Dump'!$A$3:$A$337,0),
MATCH(BN$2,'Active Hour''s Dump'!$D$2:$AH$2,0)
))),"")</f>
        <v>P</v>
      </c>
      <c r="BO291" s="54">
        <f>_xlfn.IFNA(IF(BO$3="Productivity",
INDEX('Productivity Dump'!$E$4:$AJ$500,
MATCH($A291,'Productivity Dump'!$A$4:$A$500,0),
MATCH(BO$2,'Productivity Dump'!$E$3:$AJ$3,0)
),
IF(BO$3="Attendance",
INDEX('Attendance Dump'!$E$2:$AI$400,
MATCH($A291,'Attendance Dump'!$B$2:$B$400,0),
MATCH(BO$2,'Attendance Dump'!$E$1:$AI$1,0)
),
INDEX('Active Hour''s Dump'!$D$3:$AH$337,
MATCH($C291,'Active Hour''s Dump'!$A$3:$A$337,0),
MATCH(BO$2,'Active Hour''s Dump'!$D$2:$AH$2,0)
))),"")</f>
        <v>8</v>
      </c>
      <c r="BP291" s="13">
        <f>_xlfn.IFNA(IF(BP$3="Productivity",
INDEX('Productivity Dump'!$E$4:$AJ$500,
MATCH($A291,'Productivity Dump'!$A$4:$A$500,0),
MATCH(BP$2,'Productivity Dump'!$E$3:$AJ$3,0)
),
IF(BP$3="Attendance",
INDEX('Attendance Dump'!$E$2:$AI$400,
MATCH($A291,'Attendance Dump'!$B$2:$B$400,0),
MATCH(BP$2,'Attendance Dump'!$E$1:$AI$1,0)
),
INDEX('Active Hour''s Dump'!$D$3:$AH$337,
MATCH($C291,'Active Hour''s Dump'!$A$3:$A$337,0),
MATCH(BP$2,'Active Hour''s Dump'!$D$2:$AH$2,0)
))),"")</f>
        <v>1124.028</v>
      </c>
      <c r="BQ291" s="13" t="str">
        <f>_xlfn.IFNA(IF(BQ$3="Productivity",
INDEX('Productivity Dump'!$E$4:$AJ$500,
MATCH($A291,'Productivity Dump'!$A$4:$A$500,0),
MATCH(BQ$2,'Productivity Dump'!$E$3:$AJ$3,0)
),
IF(BQ$3="Attendance",
INDEX('Attendance Dump'!$E$2:$AI$400,
MATCH($A291,'Attendance Dump'!$B$2:$B$400,0),
MATCH(BQ$2,'Attendance Dump'!$E$1:$AI$1,0)
),
INDEX('Active Hour''s Dump'!$D$3:$AH$337,
MATCH($C291,'Active Hour''s Dump'!$A$3:$A$337,0),
MATCH(BQ$2,'Active Hour''s Dump'!$D$2:$AH$2,0)
))),"")</f>
        <v>P</v>
      </c>
      <c r="BR291" s="54">
        <f>_xlfn.IFNA(IF(BR$3="Productivity",
INDEX('Productivity Dump'!$E$4:$AJ$500,
MATCH($A291,'Productivity Dump'!$A$4:$A$500,0),
MATCH(BR$2,'Productivity Dump'!$E$3:$AJ$3,0)
),
IF(BR$3="Attendance",
INDEX('Attendance Dump'!$E$2:$AI$400,
MATCH($A291,'Attendance Dump'!$B$2:$B$400,0),
MATCH(BR$2,'Attendance Dump'!$E$1:$AI$1,0)
),
INDEX('Active Hour''s Dump'!$D$3:$AH$337,
MATCH($C291,'Active Hour''s Dump'!$A$3:$A$337,0),
MATCH(BR$2,'Active Hour''s Dump'!$D$2:$AH$2,0)
))),"")</f>
        <v>6.5833333333333304</v>
      </c>
      <c r="BS291" s="13">
        <f>_xlfn.IFNA(IF(BS$3="Productivity",
INDEX('Productivity Dump'!$E$4:$AJ$500,
MATCH($A291,'Productivity Dump'!$A$4:$A$500,0),
MATCH(BS$2,'Productivity Dump'!$E$3:$AJ$3,0)
),
IF(BS$3="Attendance",
INDEX('Attendance Dump'!$E$2:$AI$400,
MATCH($A291,'Attendance Dump'!$B$2:$B$400,0),
MATCH(BS$2,'Attendance Dump'!$E$1:$AI$1,0)
),
INDEX('Active Hour''s Dump'!$D$3:$AH$337,
MATCH($C291,'Active Hour''s Dump'!$A$3:$A$337,0),
MATCH(BS$2,'Active Hour''s Dump'!$D$2:$AH$2,0)
))),"")</f>
        <v>1221.162</v>
      </c>
      <c r="BT291" s="13" t="str">
        <f>_xlfn.IFNA(IF(BT$3="Productivity",
INDEX('Productivity Dump'!$E$4:$AJ$500,
MATCH($A291,'Productivity Dump'!$A$4:$A$500,0),
MATCH(BT$2,'Productivity Dump'!$E$3:$AJ$3,0)
),
IF(BT$3="Attendance",
INDEX('Attendance Dump'!$E$2:$AI$400,
MATCH($A291,'Attendance Dump'!$B$2:$B$400,0),
MATCH(BT$2,'Attendance Dump'!$E$1:$AI$1,0)
),
INDEX('Active Hour''s Dump'!$D$3:$AH$337,
MATCH($C291,'Active Hour''s Dump'!$A$3:$A$337,0),
MATCH(BT$2,'Active Hour''s Dump'!$D$2:$AH$2,0)
))),"")</f>
        <v>H(P)</v>
      </c>
      <c r="BU291" s="54">
        <f>_xlfn.IFNA(IF(BU$3="Productivity",
INDEX('Productivity Dump'!$E$4:$AJ$500,
MATCH($A291,'Productivity Dump'!$A$4:$A$500,0),
MATCH(BU$2,'Productivity Dump'!$E$3:$AJ$3,0)
),
IF(BU$3="Attendance",
INDEX('Attendance Dump'!$E$2:$AI$400,
MATCH($A291,'Attendance Dump'!$B$2:$B$400,0),
MATCH(BU$2,'Attendance Dump'!$E$1:$AI$1,0)
),
INDEX('Active Hour''s Dump'!$D$3:$AH$337,
MATCH($C291,'Active Hour''s Dump'!$A$3:$A$337,0),
MATCH(BU$2,'Active Hour''s Dump'!$D$2:$AH$2,0)
))),"")</f>
        <v>7.5</v>
      </c>
      <c r="BV291" s="13">
        <f>_xlfn.IFNA(IF(BV$3="Productivity",
INDEX('Productivity Dump'!$E$4:$AJ$500,
MATCH($A291,'Productivity Dump'!$A$4:$A$500,0),
MATCH(BV$2,'Productivity Dump'!$E$3:$AJ$3,0)
),
IF(BV$3="Attendance",
INDEX('Attendance Dump'!$E$2:$AI$400,
MATCH($A291,'Attendance Dump'!$B$2:$B$400,0),
MATCH(BV$2,'Attendance Dump'!$E$1:$AI$1,0)
),
INDEX('Active Hour''s Dump'!$D$3:$AH$337,
MATCH($C291,'Active Hour''s Dump'!$A$3:$A$337,0),
MATCH(BV$2,'Active Hour''s Dump'!$D$2:$AH$2,0)
))),"")</f>
        <v>1234.6130000000003</v>
      </c>
      <c r="BW291" s="13" t="str">
        <f>_xlfn.IFNA(IF(BW$3="Productivity",
INDEX('Productivity Dump'!$E$4:$AJ$500,
MATCH($A291,'Productivity Dump'!$A$4:$A$500,0),
MATCH(BW$2,'Productivity Dump'!$E$3:$AJ$3,0)
),
IF(BW$3="Attendance",
INDEX('Attendance Dump'!$E$2:$AI$400,
MATCH($A291,'Attendance Dump'!$B$2:$B$400,0),
MATCH(BW$2,'Attendance Dump'!$E$1:$AI$1,0)
),
INDEX('Active Hour''s Dump'!$D$3:$AH$337,
MATCH($C291,'Active Hour''s Dump'!$A$3:$A$337,0),
MATCH(BW$2,'Active Hour''s Dump'!$D$2:$AH$2,0)
))),"")</f>
        <v>P</v>
      </c>
      <c r="BX291" s="54">
        <f>_xlfn.IFNA(IF(BX$3="Productivity",
INDEX('Productivity Dump'!$E$4:$AJ$500,
MATCH($A291,'Productivity Dump'!$A$4:$A$500,0),
MATCH(BX$2,'Productivity Dump'!$E$3:$AJ$3,0)
),
IF(BX$3="Attendance",
INDEX('Attendance Dump'!$E$2:$AI$400,
MATCH($A291,'Attendance Dump'!$B$2:$B$400,0),
MATCH(BX$2,'Attendance Dump'!$E$1:$AI$1,0)
),
INDEX('Active Hour''s Dump'!$D$3:$AH$337,
MATCH($C291,'Active Hour''s Dump'!$A$3:$A$337,0),
MATCH(BX$2,'Active Hour''s Dump'!$D$2:$AH$2,0)
))),"")</f>
        <v>6.4166666666666696</v>
      </c>
      <c r="BY291" s="13">
        <f>_xlfn.IFNA(IF(BY$3="Productivity",
INDEX('Productivity Dump'!$E$4:$AJ$500,
MATCH($A291,'Productivity Dump'!$A$4:$A$500,0),
MATCH(BY$2,'Productivity Dump'!$E$3:$AJ$3,0)
),
IF(BY$3="Attendance",
INDEX('Attendance Dump'!$E$2:$AI$400,
MATCH($A291,'Attendance Dump'!$B$2:$B$400,0),
MATCH(BY$2,'Attendance Dump'!$E$1:$AI$1,0)
),
INDEX('Active Hour''s Dump'!$D$3:$AH$337,
MATCH($C291,'Active Hour''s Dump'!$A$3:$A$337,0),
MATCH(BY$2,'Active Hour''s Dump'!$D$2:$AH$2,0)
))),"")</f>
        <v>728.69200000000001</v>
      </c>
      <c r="BZ291" s="13" t="str">
        <f>_xlfn.IFNA(IF(BZ$3="Productivity",
INDEX('Productivity Dump'!$E$4:$AJ$500,
MATCH($A291,'Productivity Dump'!$A$4:$A$500,0),
MATCH(BZ$2,'Productivity Dump'!$E$3:$AJ$3,0)
),
IF(BZ$3="Attendance",
INDEX('Attendance Dump'!$E$2:$AI$400,
MATCH($A291,'Attendance Dump'!$B$2:$B$400,0),
MATCH(BZ$2,'Attendance Dump'!$E$1:$AI$1,0)
),
INDEX('Active Hour''s Dump'!$D$3:$AH$337,
MATCH($C291,'Active Hour''s Dump'!$A$3:$A$337,0),
MATCH(BZ$2,'Active Hour''s Dump'!$D$2:$AH$2,0)
))),"")</f>
        <v>P</v>
      </c>
      <c r="CA291" s="54">
        <f>_xlfn.IFNA(IF(CA$3="Productivity",
INDEX('Productivity Dump'!$E$4:$AJ$500,
MATCH($A291,'Productivity Dump'!$A$4:$A$500,0),
MATCH(CA$2,'Productivity Dump'!$E$3:$AJ$3,0)
),
IF(CA$3="Attendance",
INDEX('Attendance Dump'!$E$2:$AI$400,
MATCH($A291,'Attendance Dump'!$B$2:$B$400,0),
MATCH(CA$2,'Attendance Dump'!$E$1:$AI$1,0)
),
INDEX('Active Hour''s Dump'!$D$3:$AH$337,
MATCH($C291,'Active Hour''s Dump'!$A$3:$A$337,0),
MATCH(CA$2,'Active Hour''s Dump'!$D$2:$AH$2,0)
))),"")</f>
        <v>4</v>
      </c>
      <c r="CB291" s="13">
        <f>_xlfn.IFNA(IF(CB$3="Productivity",
INDEX('Productivity Dump'!$E$4:$AJ$500,
MATCH($A291,'Productivity Dump'!$A$4:$A$500,0),
MATCH(CB$2,'Productivity Dump'!$E$3:$AJ$3,0)
),
IF(CB$3="Attendance",
INDEX('Attendance Dump'!$E$2:$AI$400,
MATCH($A291,'Attendance Dump'!$B$2:$B$400,0),
MATCH(CB$2,'Attendance Dump'!$E$1:$AI$1,0)
),
INDEX('Active Hour''s Dump'!$D$3:$AH$337,
MATCH($C291,'Active Hour''s Dump'!$A$3:$A$337,0),
MATCH(CB$2,'Active Hour''s Dump'!$D$2:$AH$2,0)
))),"")</f>
        <v>0</v>
      </c>
      <c r="CC291" s="13" t="str">
        <f>_xlfn.IFNA(IF(CC$3="Productivity",
INDEX('Productivity Dump'!$E$4:$AJ$500,
MATCH($A291,'Productivity Dump'!$A$4:$A$500,0),
MATCH(CC$2,'Productivity Dump'!$E$3:$AJ$3,0)
),
IF(CC$3="Attendance",
INDEX('Attendance Dump'!$E$2:$AI$400,
MATCH($A291,'Attendance Dump'!$B$2:$B$400,0),
MATCH(CC$2,'Attendance Dump'!$E$1:$AI$1,0)
),
INDEX('Active Hour''s Dump'!$D$3:$AH$337,
MATCH($C291,'Active Hour''s Dump'!$A$3:$A$337,0),
MATCH(CC$2,'Active Hour''s Dump'!$D$2:$AH$2,0)
))),"")</f>
        <v>WO</v>
      </c>
      <c r="CD291" s="54">
        <f>_xlfn.IFNA(IF(CD$3="Productivity",
INDEX('Productivity Dump'!$E$4:$AJ$500,
MATCH($A291,'Productivity Dump'!$A$4:$A$500,0),
MATCH(CD$2,'Productivity Dump'!$E$3:$AJ$3,0)
),
IF(CD$3="Attendance",
INDEX('Attendance Dump'!$E$2:$AI$400,
MATCH($A291,'Attendance Dump'!$B$2:$B$400,0),
MATCH(CD$2,'Attendance Dump'!$E$1:$AI$1,0)
),
INDEX('Active Hour''s Dump'!$D$3:$AH$337,
MATCH($C291,'Active Hour''s Dump'!$A$3:$A$337,0),
MATCH(CD$2,'Active Hour''s Dump'!$D$2:$AH$2,0)
))),"")</f>
        <v>0</v>
      </c>
      <c r="CE291" s="13">
        <f>_xlfn.IFNA(IF(CE$3="Productivity",
INDEX('Productivity Dump'!$E$4:$AJ$500,
MATCH($A291,'Productivity Dump'!$A$4:$A$500,0),
MATCH(CE$2,'Productivity Dump'!$E$3:$AJ$3,0)
),
IF(CE$3="Attendance",
INDEX('Attendance Dump'!$E$2:$AI$400,
MATCH($A291,'Attendance Dump'!$B$2:$B$400,0),
MATCH(CE$2,'Attendance Dump'!$E$1:$AI$1,0)
),
INDEX('Active Hour''s Dump'!$D$3:$AH$337,
MATCH($C291,'Active Hour''s Dump'!$A$3:$A$337,0),
MATCH(CE$2,'Active Hour''s Dump'!$D$2:$AH$2,0)
))),"")</f>
        <v>1153.7209999999995</v>
      </c>
      <c r="CF291" s="13" t="str">
        <f>_xlfn.IFNA(IF(CF$3="Productivity",
INDEX('Productivity Dump'!$E$4:$AJ$500,
MATCH($A291,'Productivity Dump'!$A$4:$A$500,0),
MATCH(CF$2,'Productivity Dump'!$E$3:$AJ$3,0)
),
IF(CF$3="Attendance",
INDEX('Attendance Dump'!$E$2:$AI$400,
MATCH($A291,'Attendance Dump'!$B$2:$B$400,0),
MATCH(CF$2,'Attendance Dump'!$E$1:$AI$1,0)
),
INDEX('Active Hour''s Dump'!$D$3:$AH$337,
MATCH($C291,'Active Hour''s Dump'!$A$3:$A$337,0),
MATCH(CF$2,'Active Hour''s Dump'!$D$2:$AH$2,0)
))),"")</f>
        <v>P</v>
      </c>
      <c r="CG291" s="54">
        <f>_xlfn.IFNA(IF(CG$3="Productivity",
INDEX('Productivity Dump'!$E$4:$AJ$500,
MATCH($A291,'Productivity Dump'!$A$4:$A$500,0),
MATCH(CG$2,'Productivity Dump'!$E$3:$AJ$3,0)
),
IF(CG$3="Attendance",
INDEX('Attendance Dump'!$E$2:$AI$400,
MATCH($A291,'Attendance Dump'!$B$2:$B$400,0),
MATCH(CG$2,'Attendance Dump'!$E$1:$AI$1,0)
),
INDEX('Active Hour''s Dump'!$D$3:$AH$337,
MATCH($C291,'Active Hour''s Dump'!$A$3:$A$337,0),
MATCH(CG$2,'Active Hour''s Dump'!$D$2:$AH$2,0)
))),"")</f>
        <v>6.4166666666666696</v>
      </c>
      <c r="CH291" s="13">
        <f>_xlfn.IFNA(IF(CH$3="Productivity",
INDEX('Productivity Dump'!$E$4:$AJ$500,
MATCH($A291,'Productivity Dump'!$A$4:$A$500,0),
MATCH(CH$2,'Productivity Dump'!$E$3:$AJ$3,0)
),
IF(CH$3="Attendance",
INDEX('Attendance Dump'!$E$2:$AI$400,
MATCH($A291,'Attendance Dump'!$B$2:$B$400,0),
MATCH(CH$2,'Attendance Dump'!$E$1:$AI$1,0)
),
INDEX('Active Hour''s Dump'!$D$3:$AH$337,
MATCH($C291,'Active Hour''s Dump'!$A$3:$A$337,0),
MATCH(CH$2,'Active Hour''s Dump'!$D$2:$AH$2,0)
))),"")</f>
        <v>1593.1519999999989</v>
      </c>
      <c r="CI291" s="13" t="str">
        <f>_xlfn.IFNA(IF(CI$3="Productivity",
INDEX('Productivity Dump'!$E$4:$AJ$500,
MATCH($A291,'Productivity Dump'!$A$4:$A$500,0),
MATCH(CI$2,'Productivity Dump'!$E$3:$AJ$3,0)
),
IF(CI$3="Attendance",
INDEX('Attendance Dump'!$E$2:$AI$400,
MATCH($A291,'Attendance Dump'!$B$2:$B$400,0),
MATCH(CI$2,'Attendance Dump'!$E$1:$AI$1,0)
),
INDEX('Active Hour''s Dump'!$D$3:$AH$337,
MATCH($C291,'Active Hour''s Dump'!$A$3:$A$337,0),
MATCH(CI$2,'Active Hour''s Dump'!$D$2:$AH$2,0)
))),"")</f>
        <v>P</v>
      </c>
      <c r="CJ291" s="54">
        <f>_xlfn.IFNA(IF(CJ$3="Productivity",
INDEX('Productivity Dump'!$E$4:$AJ$500,
MATCH($A291,'Productivity Dump'!$A$4:$A$500,0),
MATCH(CJ$2,'Productivity Dump'!$E$3:$AJ$3,0)
),
IF(CJ$3="Attendance",
INDEX('Attendance Dump'!$E$2:$AI$400,
MATCH($A291,'Attendance Dump'!$B$2:$B$400,0),
MATCH(CJ$2,'Attendance Dump'!$E$1:$AI$1,0)
),
INDEX('Active Hour''s Dump'!$D$3:$AH$337,
MATCH($C291,'Active Hour''s Dump'!$A$3:$A$337,0),
MATCH(CJ$2,'Active Hour''s Dump'!$D$2:$AH$2,0)
))),"")</f>
        <v>8.25</v>
      </c>
      <c r="CK291" s="13">
        <f>_xlfn.IFNA(IF(CK$3="Productivity",
INDEX('Productivity Dump'!$E$4:$AJ$500,
MATCH($A291,'Productivity Dump'!$A$4:$A$500,0),
MATCH(CK$2,'Productivity Dump'!$E$3:$AJ$3,0)
),
IF(CK$3="Attendance",
INDEX('Attendance Dump'!$E$2:$AI$400,
MATCH($A291,'Attendance Dump'!$B$2:$B$400,0),
MATCH(CK$2,'Attendance Dump'!$E$1:$AI$1,0)
),
INDEX('Active Hour''s Dump'!$D$3:$AH$337,
MATCH($C291,'Active Hour''s Dump'!$A$3:$A$337,0),
MATCH(CK$2,'Active Hour''s Dump'!$D$2:$AH$2,0)
))),"")</f>
        <v>1390.6860000000001</v>
      </c>
      <c r="CL291" s="13" t="str">
        <f>_xlfn.IFNA(IF(CL$3="Productivity",
INDEX('Productivity Dump'!$E$4:$AJ$500,
MATCH($A291,'Productivity Dump'!$A$4:$A$500,0),
MATCH(CL$2,'Productivity Dump'!$E$3:$AJ$3,0)
),
IF(CL$3="Attendance",
INDEX('Attendance Dump'!$E$2:$AI$400,
MATCH($A291,'Attendance Dump'!$B$2:$B$400,0),
MATCH(CL$2,'Attendance Dump'!$E$1:$AI$1,0)
),
INDEX('Active Hour''s Dump'!$D$3:$AH$337,
MATCH($C291,'Active Hour''s Dump'!$A$3:$A$337,0),
MATCH(CL$2,'Active Hour''s Dump'!$D$2:$AH$2,0)
))),"")</f>
        <v>P</v>
      </c>
      <c r="CM291" s="54">
        <f>_xlfn.IFNA(IF(CM$3="Productivity",
INDEX('Productivity Dump'!$E$4:$AJ$500,
MATCH($A291,'Productivity Dump'!$A$4:$A$500,0),
MATCH(CM$2,'Productivity Dump'!$E$3:$AJ$3,0)
),
IF(CM$3="Attendance",
INDEX('Attendance Dump'!$E$2:$AI$400,
MATCH($A291,'Attendance Dump'!$B$2:$B$400,0),
MATCH(CM$2,'Attendance Dump'!$E$1:$AI$1,0)
),
INDEX('Active Hour''s Dump'!$D$3:$AH$337,
MATCH($C291,'Active Hour''s Dump'!$A$3:$A$337,0),
MATCH(CM$2,'Active Hour''s Dump'!$D$2:$AH$2,0)
))),"")</f>
        <v>8.6666666666666696</v>
      </c>
      <c r="CN291" s="13">
        <f>_xlfn.IFNA(IF(CN$3="Productivity",
INDEX('Productivity Dump'!$E$4:$AJ$500,
MATCH($A291,'Productivity Dump'!$A$4:$A$500,0),
MATCH(CN$2,'Productivity Dump'!$E$3:$AJ$3,0)
),
IF(CN$3="Attendance",
INDEX('Attendance Dump'!$E$2:$AI$400,
MATCH($A291,'Attendance Dump'!$B$2:$B$400,0),
MATCH(CN$2,'Attendance Dump'!$E$1:$AI$1,0)
),
INDEX('Active Hour''s Dump'!$D$3:$AH$337,
MATCH($C291,'Active Hour''s Dump'!$A$3:$A$337,0),
MATCH(CN$2,'Active Hour''s Dump'!$D$2:$AH$2,0)
))),"")</f>
        <v>0</v>
      </c>
      <c r="CO291" s="13">
        <f>_xlfn.IFNA(IF(CO$3="Productivity",
INDEX('Productivity Dump'!$E$4:$AJ$500,
MATCH($A291,'Productivity Dump'!$A$4:$A$500,0),
MATCH(CO$2,'Productivity Dump'!$E$3:$AJ$3,0)
),
IF(CO$3="Attendance",
INDEX('Attendance Dump'!$E$2:$AI$400,
MATCH($A291,'Attendance Dump'!$B$2:$B$400,0),
MATCH(CO$2,'Attendance Dump'!$E$1:$AI$1,0)
),
INDEX('Active Hour''s Dump'!$D$3:$AH$337,
MATCH($C291,'Active Hour''s Dump'!$A$3:$A$337,0),
MATCH(CO$2,'Active Hour''s Dump'!$D$2:$AH$2,0)
))),"")</f>
        <v>0</v>
      </c>
      <c r="CP291" s="54">
        <f>_xlfn.IFNA(IF(CP$3="Productivity",
INDEX('Productivity Dump'!$E$4:$AJ$500,
MATCH($A291,'Productivity Dump'!$A$4:$A$500,0),
MATCH(CP$2,'Productivity Dump'!$E$3:$AJ$3,0)
),
IF(CP$3="Attendance",
INDEX('Attendance Dump'!$E$2:$AI$400,
MATCH($A291,'Attendance Dump'!$B$2:$B$400,0),
MATCH(CP$2,'Attendance Dump'!$E$1:$AI$1,0)
),
INDEX('Active Hour''s Dump'!$D$3:$AH$337,
MATCH($C291,'Active Hour''s Dump'!$A$3:$A$337,0),
MATCH(CP$2,'Active Hour''s Dump'!$D$2:$AH$2,0)
))),"")</f>
        <v>0</v>
      </c>
      <c r="CQ291" s="13">
        <f>_xlfn.IFNA(IF(CQ$3="Productivity",
INDEX('Productivity Dump'!$E$4:$AJ$500,
MATCH($A291,'Productivity Dump'!$A$4:$A$500,0),
MATCH(CQ$2,'Productivity Dump'!$E$3:$AJ$3,0)
),
IF(CQ$3="Attendance",
INDEX('Attendance Dump'!$E$2:$AI$400,
MATCH($A291,'Attendance Dump'!$B$2:$B$400,0),
MATCH(CQ$2,'Attendance Dump'!$E$1:$AI$1,0)
),
INDEX('Active Hour''s Dump'!$D$3:$AH$337,
MATCH($C291,'Active Hour''s Dump'!$A$3:$A$337,0),
MATCH(CQ$2,'Active Hour''s Dump'!$D$2:$AH$2,0)
))),"")</f>
        <v>0</v>
      </c>
      <c r="CR291" s="13">
        <f>_xlfn.IFNA(IF(CR$3="Productivity",
INDEX('Productivity Dump'!$E$4:$AJ$500,
MATCH($A291,'Productivity Dump'!$A$4:$A$500,0),
MATCH(CR$2,'Productivity Dump'!$E$3:$AJ$3,0)
),
IF(CR$3="Attendance",
INDEX('Attendance Dump'!$E$2:$AI$400,
MATCH($A291,'Attendance Dump'!$B$2:$B$400,0),
MATCH(CR$2,'Attendance Dump'!$E$1:$AI$1,0)
),
INDEX('Active Hour''s Dump'!$D$3:$AH$337,
MATCH($C291,'Active Hour''s Dump'!$A$3:$A$337,0),
MATCH(CR$2,'Active Hour''s Dump'!$D$2:$AH$2,0)
))),"")</f>
        <v>0</v>
      </c>
      <c r="CS291" s="54">
        <f>_xlfn.IFNA(IF(CS$3="Productivity",
INDEX('Productivity Dump'!$E$4:$AJ$500,
MATCH($A291,'Productivity Dump'!$A$4:$A$500,0),
MATCH(CS$2,'Productivity Dump'!$E$3:$AJ$3,0)
),
IF(CS$3="Attendance",
INDEX('Attendance Dump'!$E$2:$AI$400,
MATCH($A291,'Attendance Dump'!$B$2:$B$400,0),
MATCH(CS$2,'Attendance Dump'!$E$1:$AI$1,0)
),
INDEX('Active Hour''s Dump'!$D$3:$AH$337,
MATCH($C291,'Active Hour''s Dump'!$A$3:$A$337,0),
MATCH(CS$2,'Active Hour''s Dump'!$D$2:$AH$2,0)
))),"")</f>
        <v>0</v>
      </c>
      <c r="CT291" s="13">
        <f>_xlfn.IFNA(IF(CT$3="Productivity",
INDEX('Productivity Dump'!$E$4:$AJ$500,
MATCH($A291,'Productivity Dump'!$A$4:$A$500,0),
MATCH(CT$2,'Productivity Dump'!$E$3:$AJ$3,0)
),
IF(CT$3="Attendance",
INDEX('Attendance Dump'!$E$2:$AI$400,
MATCH($A291,'Attendance Dump'!$B$2:$B$400,0),
MATCH(CT$2,'Attendance Dump'!$E$1:$AI$1,0)
),
INDEX('Active Hour''s Dump'!$D$3:$AH$337,
MATCH($C291,'Active Hour''s Dump'!$A$3:$A$337,0),
MATCH(CT$2,'Active Hour''s Dump'!$D$2:$AH$2,0)
))),"")</f>
        <v>0</v>
      </c>
      <c r="CU291" s="13">
        <f>_xlfn.IFNA(IF(CU$3="Productivity",
INDEX('Productivity Dump'!$E$4:$AJ$500,
MATCH($A291,'Productivity Dump'!$A$4:$A$500,0),
MATCH(CU$2,'Productivity Dump'!$E$3:$AJ$3,0)
),
IF(CU$3="Attendance",
INDEX('Attendance Dump'!$E$2:$AI$400,
MATCH($A291,'Attendance Dump'!$B$2:$B$400,0),
MATCH(CU$2,'Attendance Dump'!$E$1:$AI$1,0)
),
INDEX('Active Hour''s Dump'!$D$3:$AH$337,
MATCH($C291,'Active Hour''s Dump'!$A$3:$A$337,0),
MATCH(CU$2,'Active Hour''s Dump'!$D$2:$AH$2,0)
))),"")</f>
        <v>0</v>
      </c>
      <c r="CV291" s="54">
        <f>_xlfn.IFNA(IF(CV$3="Productivity",
INDEX('Productivity Dump'!$E$4:$AJ$500,
MATCH($A291,'Productivity Dump'!$A$4:$A$500,0),
MATCH(CV$2,'Productivity Dump'!$E$3:$AJ$3,0)
),
IF(CV$3="Attendance",
INDEX('Attendance Dump'!$E$2:$AI$400,
MATCH($A291,'Attendance Dump'!$B$2:$B$400,0),
MATCH(CV$2,'Attendance Dump'!$E$1:$AI$1,0)
),
INDEX('Active Hour''s Dump'!$D$3:$AH$337,
MATCH($C291,'Active Hour''s Dump'!$A$3:$A$337,0),
MATCH(CV$2,'Active Hour''s Dump'!$D$2:$AH$2,0)
))),"")</f>
        <v>0</v>
      </c>
      <c r="CW291" s="13"/>
      <c r="CX291" s="13"/>
      <c r="CY291" s="54"/>
      <c r="DA291" s="57">
        <f t="shared" si="105"/>
        <v>138.58333333333334</v>
      </c>
      <c r="DB291" s="35">
        <f t="shared" si="100"/>
        <v>24045.893</v>
      </c>
      <c r="DC291" s="35">
        <f t="shared" si="107"/>
        <v>0</v>
      </c>
      <c r="DD291" s="35">
        <f t="shared" ca="1" si="106"/>
        <v>0</v>
      </c>
      <c r="DF291" s="32" cm="1">
        <f t="array" ref="DF291">SUMPRODUCT(
    (MOD(COLUMN(H291:CV291) - COLUMN(H291), 3) = 0) *
    (H291:CV291 = 0) *
    (I291:CW291 = "P") *
    (COUNTIF(UKHoliday, H$2:CV$2) = 0)
)</f>
        <v>0</v>
      </c>
      <c r="DG291" s="33" cm="1">
        <f t="array" ref="DG291">SUMPRODUCT(
  (MOD(COLUMN(H291:CV291) - COLUMN(H291), 3) = 0) *
  (H291:CV291 &gt; 0) *
  (H291:CV291 &lt; 0.5 * IF(((WEEKDAY(H$2:CV$2, 2) = 1) + (WEEKDAY(H$2:CV$2, 2) = 6)), G291, F291)) *
  (I291:CW291 = "P") *
  (COUNTIF(UKHoliday, H$2:CV$2) = 0)
)</f>
        <v>0</v>
      </c>
      <c r="DH291" s="33" cm="1">
        <f t="array" ref="DH291">SUMPRODUCT(
  (MOD(COLUMN(H291:CV291) - COLUMN(H291), 3) = 0) *
  (H291:CV291 &gt; 0.5 * IF(((WEEKDAY(H$2:CV$2, 2) = 1) + (WEEKDAY(H$2:CV$2, 2) = 6)), $G291, $F291)) *
  (H291:CV291 &lt; 0.8 * IF(((WEEKDAY(H$2:CV$2, 2) = 1) + (WEEKDAY(H$2:CV$2, 2) = 6)), $G291, $F291)) *
  (I291:CW291 = "P") *
  (COUNTIF(UKHoliday, H$2:CV$2) = 0)
)</f>
        <v>0</v>
      </c>
      <c r="DI291" s="33" cm="1">
        <f t="array" ref="DI291">SUMPRODUCT(
  (MOD(COLUMN(H291:CV291) - COLUMN(H291), 3) = 0) *
  (H291:CV291 &gt; 0.8 * IF(((WEEKDAY(H$2:CV$2, 2) = 1) + (WEEKDAY(H$2:CV$2, 2) = 6)), $G291, $F291)) *
  (H291:CV291 &lt; 1 * IF(((WEEKDAY(H$2:CV$2, 2) = 1) + (WEEKDAY(H$2:CV$2, 2) = 6)), $G291, $F291)) *
  (I291:CW291 = "P") *
  (COUNTIF(UKHoliday, H$2:CV$2) = 0)
)</f>
        <v>3</v>
      </c>
    </row>
    <row r="292" spans="1:113" ht="17.55" customHeight="1" x14ac:dyDescent="0.3">
      <c r="A292" s="8" t="s">
        <v>1031</v>
      </c>
      <c r="B292" s="36" t="s">
        <v>309</v>
      </c>
      <c r="C292" s="9" t="s">
        <v>1031</v>
      </c>
      <c r="D292" s="62" t="s">
        <v>1058</v>
      </c>
      <c r="E292" s="35">
        <v>18600</v>
      </c>
      <c r="F292" s="35">
        <f t="shared" ref="F292" si="110">E292/$C$1</f>
        <v>930</v>
      </c>
      <c r="G292" s="35">
        <f t="shared" ref="G292" si="111">F292*0.5</f>
        <v>465</v>
      </c>
      <c r="H292" s="13">
        <f>_xlfn.IFNA(IF(H$3="Productivity",
INDEX('Productivity Dump'!$E$4:$AJ$500,
MATCH($A292,'Productivity Dump'!$A$4:$A$500,0),
MATCH(H$2,'Productivity Dump'!$E$3:$AJ$3,0)
),
IF(H$3="Attendance",
INDEX('Attendance Dump'!$E$2:$AI$400,
MATCH($A292,'Attendance Dump'!$B$2:$B$400,0),
MATCH(H$2,'Attendance Dump'!$E$1:$AI$1,0)
),
INDEX('Active Hour''s Dump'!$D$3:$AH$337,
MATCH($C292,'Active Hour''s Dump'!$A$3:$A$337,0),
MATCH(H$2,'Active Hour''s Dump'!$D$2:$AH$2,0)
))),"")</f>
        <v>906.15100000000007</v>
      </c>
      <c r="I292" s="13" t="str">
        <f>_xlfn.IFNA(IF(I$3="Productivity",
INDEX('Productivity Dump'!$E$4:$AJ$500,
MATCH($A292,'Productivity Dump'!$A$4:$A$500,0),
MATCH(I$2,'Productivity Dump'!$E$3:$AJ$3,0)
),
IF(I$3="Attendance",
INDEX('Attendance Dump'!$E$2:$AI$400,
MATCH($A292,'Attendance Dump'!$B$2:$B$400,0),
MATCH(I$2,'Attendance Dump'!$E$1:$AI$1,0)
),
INDEX('Active Hour''s Dump'!$D$3:$AH$337,
MATCH($C292,'Active Hour''s Dump'!$A$3:$A$337,0),
MATCH(I$2,'Active Hour''s Dump'!$D$2:$AH$2,0)
))),"")</f>
        <v>P</v>
      </c>
      <c r="J292" s="54">
        <f>_xlfn.IFNA(IF(J$3="Productivity",
INDEX('Productivity Dump'!$E$4:$AJ$500,
MATCH($A292,'Productivity Dump'!$A$4:$A$500,0),
MATCH(J$2,'Productivity Dump'!$E$3:$AJ$3,0)
),
IF(J$3="Attendance",
INDEX('Attendance Dump'!$E$2:$AI$400,
MATCH($A292,'Attendance Dump'!$B$2:$B$400,0),
MATCH(J$2,'Attendance Dump'!$E$1:$AI$1,0)
),
INDEX('Active Hour''s Dump'!$D$3:$AH$337,
MATCH($C292,'Active Hour''s Dump'!$A$3:$A$337,0),
MATCH(J$2,'Active Hour''s Dump'!$D$2:$AH$2,0)
))),"")</f>
        <v>8.8333333333333304</v>
      </c>
      <c r="K292" s="13">
        <f>_xlfn.IFNA(IF(K$3="Productivity",
INDEX('Productivity Dump'!$E$4:$AJ$500,
MATCH($A292,'Productivity Dump'!$A$4:$A$500,0),
MATCH(K$2,'Productivity Dump'!$E$3:$AJ$3,0)
),
IF(K$3="Attendance",
INDEX('Attendance Dump'!$E$2:$AI$400,
MATCH($A292,'Attendance Dump'!$B$2:$B$400,0),
MATCH(K$2,'Attendance Dump'!$E$1:$AI$1,0)
),
INDEX('Active Hour''s Dump'!$D$3:$AH$337,
MATCH($C292,'Active Hour''s Dump'!$A$3:$A$337,0),
MATCH(K$2,'Active Hour''s Dump'!$D$2:$AH$2,0)
))),"")</f>
        <v>1007.4629999999997</v>
      </c>
      <c r="L292" s="13" t="str">
        <f>_xlfn.IFNA(IF(L$3="Productivity",
INDEX('Productivity Dump'!$E$4:$AJ$500,
MATCH($A292,'Productivity Dump'!$A$4:$A$500,0),
MATCH(L$2,'Productivity Dump'!$E$3:$AJ$3,0)
),
IF(L$3="Attendance",
INDEX('Attendance Dump'!$E$2:$AI$400,
MATCH($A292,'Attendance Dump'!$B$2:$B$400,0),
MATCH(L$2,'Attendance Dump'!$E$1:$AI$1,0)
),
INDEX('Active Hour''s Dump'!$D$3:$AH$337,
MATCH($C292,'Active Hour''s Dump'!$A$3:$A$337,0),
MATCH(L$2,'Active Hour''s Dump'!$D$2:$AH$2,0)
))),"")</f>
        <v>P</v>
      </c>
      <c r="M292" s="54">
        <f>_xlfn.IFNA(IF(M$3="Productivity",
INDEX('Productivity Dump'!$E$4:$AJ$500,
MATCH($A292,'Productivity Dump'!$A$4:$A$500,0),
MATCH(M$2,'Productivity Dump'!$E$3:$AJ$3,0)
),
IF(M$3="Attendance",
INDEX('Attendance Dump'!$E$2:$AI$400,
MATCH($A292,'Attendance Dump'!$B$2:$B$400,0),
MATCH(M$2,'Attendance Dump'!$E$1:$AI$1,0)
),
INDEX('Active Hour''s Dump'!$D$3:$AH$337,
MATCH($C292,'Active Hour''s Dump'!$A$3:$A$337,0),
MATCH(M$2,'Active Hour''s Dump'!$D$2:$AH$2,0)
))),"")</f>
        <v>9.5</v>
      </c>
      <c r="N292" s="13">
        <f>_xlfn.IFNA(IF(N$3="Productivity",
INDEX('Productivity Dump'!$E$4:$AJ$500,
MATCH($A292,'Productivity Dump'!$A$4:$A$500,0),
MATCH(N$2,'Productivity Dump'!$E$3:$AJ$3,0)
),
IF(N$3="Attendance",
INDEX('Attendance Dump'!$E$2:$AI$400,
MATCH($A292,'Attendance Dump'!$B$2:$B$400,0),
MATCH(N$2,'Attendance Dump'!$E$1:$AI$1,0)
),
INDEX('Active Hour''s Dump'!$D$3:$AH$337,
MATCH($C292,'Active Hour''s Dump'!$A$3:$A$337,0),
MATCH(N$2,'Active Hour''s Dump'!$D$2:$AH$2,0)
))),"")</f>
        <v>652.37800000000004</v>
      </c>
      <c r="O292" s="13" t="str">
        <f>_xlfn.IFNA(IF(O$3="Productivity",
INDEX('Productivity Dump'!$E$4:$AJ$500,
MATCH($A292,'Productivity Dump'!$A$4:$A$500,0),
MATCH(O$2,'Productivity Dump'!$E$3:$AJ$3,0)
),
IF(O$3="Attendance",
INDEX('Attendance Dump'!$E$2:$AI$400,
MATCH($A292,'Attendance Dump'!$B$2:$B$400,0),
MATCH(O$2,'Attendance Dump'!$E$1:$AI$1,0)
),
INDEX('Active Hour''s Dump'!$D$3:$AH$337,
MATCH($C292,'Active Hour''s Dump'!$A$3:$A$337,0),
MATCH(O$2,'Active Hour''s Dump'!$D$2:$AH$2,0)
))),"")</f>
        <v>P</v>
      </c>
      <c r="P292" s="54">
        <f>_xlfn.IFNA(IF(P$3="Productivity",
INDEX('Productivity Dump'!$E$4:$AJ$500,
MATCH($A292,'Productivity Dump'!$A$4:$A$500,0),
MATCH(P$2,'Productivity Dump'!$E$3:$AJ$3,0)
),
IF(P$3="Attendance",
INDEX('Attendance Dump'!$E$2:$AI$400,
MATCH($A292,'Attendance Dump'!$B$2:$B$400,0),
MATCH(P$2,'Attendance Dump'!$E$1:$AI$1,0)
),
INDEX('Active Hour''s Dump'!$D$3:$AH$337,
MATCH($C292,'Active Hour''s Dump'!$A$3:$A$337,0),
MATCH(P$2,'Active Hour''s Dump'!$D$2:$AH$2,0)
))),"")</f>
        <v>6.25</v>
      </c>
      <c r="Q292" s="13">
        <f>_xlfn.IFNA(IF(Q$3="Productivity",
INDEX('Productivity Dump'!$E$4:$AJ$500,
MATCH($A292,'Productivity Dump'!$A$4:$A$500,0),
MATCH(Q$2,'Productivity Dump'!$E$3:$AJ$3,0)
),
IF(Q$3="Attendance",
INDEX('Attendance Dump'!$E$2:$AI$400,
MATCH($A292,'Attendance Dump'!$B$2:$B$400,0),
MATCH(Q$2,'Attendance Dump'!$E$1:$AI$1,0)
),
INDEX('Active Hour''s Dump'!$D$3:$AH$337,
MATCH($C292,'Active Hour''s Dump'!$A$3:$A$337,0),
MATCH(Q$2,'Active Hour''s Dump'!$D$2:$AH$2,0)
))),"")</f>
        <v>0</v>
      </c>
      <c r="R292" s="13" t="str">
        <f>_xlfn.IFNA(IF(R$3="Productivity",
INDEX('Productivity Dump'!$E$4:$AJ$500,
MATCH($A292,'Productivity Dump'!$A$4:$A$500,0),
MATCH(R$2,'Productivity Dump'!$E$3:$AJ$3,0)
),
IF(R$3="Attendance",
INDEX('Attendance Dump'!$E$2:$AI$400,
MATCH($A292,'Attendance Dump'!$B$2:$B$400,0),
MATCH(R$2,'Attendance Dump'!$E$1:$AI$1,0)
),
INDEX('Active Hour''s Dump'!$D$3:$AH$337,
MATCH($C292,'Active Hour''s Dump'!$A$3:$A$337,0),
MATCH(R$2,'Active Hour''s Dump'!$D$2:$AH$2,0)
))),"")</f>
        <v>WO</v>
      </c>
      <c r="S292" s="54">
        <f>_xlfn.IFNA(IF(S$3="Productivity",
INDEX('Productivity Dump'!$E$4:$AJ$500,
MATCH($A292,'Productivity Dump'!$A$4:$A$500,0),
MATCH(S$2,'Productivity Dump'!$E$3:$AJ$3,0)
),
IF(S$3="Attendance",
INDEX('Attendance Dump'!$E$2:$AI$400,
MATCH($A292,'Attendance Dump'!$B$2:$B$400,0),
MATCH(S$2,'Attendance Dump'!$E$1:$AI$1,0)
),
INDEX('Active Hour''s Dump'!$D$3:$AH$337,
MATCH($C292,'Active Hour''s Dump'!$A$3:$A$337,0),
MATCH(S$2,'Active Hour''s Dump'!$D$2:$AH$2,0)
))),"")</f>
        <v>0</v>
      </c>
      <c r="T292" s="13">
        <f>_xlfn.IFNA(IF(T$3="Productivity",
INDEX('Productivity Dump'!$E$4:$AJ$500,
MATCH($A292,'Productivity Dump'!$A$4:$A$500,0),
MATCH(T$2,'Productivity Dump'!$E$3:$AJ$3,0)
),
IF(T$3="Attendance",
INDEX('Attendance Dump'!$E$2:$AI$400,
MATCH($A292,'Attendance Dump'!$B$2:$B$400,0),
MATCH(T$2,'Attendance Dump'!$E$1:$AI$1,0)
),
INDEX('Active Hour''s Dump'!$D$3:$AH$337,
MATCH($C292,'Active Hour''s Dump'!$A$3:$A$337,0),
MATCH(T$2,'Active Hour''s Dump'!$D$2:$AH$2,0)
))),"")</f>
        <v>409.32099999999991</v>
      </c>
      <c r="U292" s="13" t="str">
        <f>_xlfn.IFNA(IF(U$3="Productivity",
INDEX('Productivity Dump'!$E$4:$AJ$500,
MATCH($A292,'Productivity Dump'!$A$4:$A$500,0),
MATCH(U$2,'Productivity Dump'!$E$3:$AJ$3,0)
),
IF(U$3="Attendance",
INDEX('Attendance Dump'!$E$2:$AI$400,
MATCH($A292,'Attendance Dump'!$B$2:$B$400,0),
MATCH(U$2,'Attendance Dump'!$E$1:$AI$1,0)
),
INDEX('Active Hour''s Dump'!$D$3:$AH$337,
MATCH($C292,'Active Hour''s Dump'!$A$3:$A$337,0),
MATCH(U$2,'Active Hour''s Dump'!$D$2:$AH$2,0)
))),"")</f>
        <v>P</v>
      </c>
      <c r="V292" s="54">
        <f>_xlfn.IFNA(IF(V$3="Productivity",
INDEX('Productivity Dump'!$E$4:$AJ$500,
MATCH($A292,'Productivity Dump'!$A$4:$A$500,0),
MATCH(V$2,'Productivity Dump'!$E$3:$AJ$3,0)
),
IF(V$3="Attendance",
INDEX('Attendance Dump'!$E$2:$AI$400,
MATCH($A292,'Attendance Dump'!$B$2:$B$400,0),
MATCH(V$2,'Attendance Dump'!$E$1:$AI$1,0)
),
INDEX('Active Hour''s Dump'!$D$3:$AH$337,
MATCH($C292,'Active Hour''s Dump'!$A$3:$A$337,0),
MATCH(V$2,'Active Hour''s Dump'!$D$2:$AH$2,0)
))),"")</f>
        <v>4.4166666666666696</v>
      </c>
      <c r="W292" s="13">
        <f>_xlfn.IFNA(IF(W$3="Productivity",
INDEX('Productivity Dump'!$E$4:$AJ$500,
MATCH($A292,'Productivity Dump'!$A$4:$A$500,0),
MATCH(W$2,'Productivity Dump'!$E$3:$AJ$3,0)
),
IF(W$3="Attendance",
INDEX('Attendance Dump'!$E$2:$AI$400,
MATCH($A292,'Attendance Dump'!$B$2:$B$400,0),
MATCH(W$2,'Attendance Dump'!$E$1:$AI$1,0)
),
INDEX('Active Hour''s Dump'!$D$3:$AH$337,
MATCH($C292,'Active Hour''s Dump'!$A$3:$A$337,0),
MATCH(W$2,'Active Hour''s Dump'!$D$2:$AH$2,0)
))),"")</f>
        <v>1003.426</v>
      </c>
      <c r="X292" s="13" t="str">
        <f>_xlfn.IFNA(IF(X$3="Productivity",
INDEX('Productivity Dump'!$E$4:$AJ$500,
MATCH($A292,'Productivity Dump'!$A$4:$A$500,0),
MATCH(X$2,'Productivity Dump'!$E$3:$AJ$3,0)
),
IF(X$3="Attendance",
INDEX('Attendance Dump'!$E$2:$AI$400,
MATCH($A292,'Attendance Dump'!$B$2:$B$400,0),
MATCH(X$2,'Attendance Dump'!$E$1:$AI$1,0)
),
INDEX('Active Hour''s Dump'!$D$3:$AH$337,
MATCH($C292,'Active Hour''s Dump'!$A$3:$A$337,0),
MATCH(X$2,'Active Hour''s Dump'!$D$2:$AH$2,0)
))),"")</f>
        <v>P</v>
      </c>
      <c r="Y292" s="54">
        <f>_xlfn.IFNA(IF(Y$3="Productivity",
INDEX('Productivity Dump'!$E$4:$AJ$500,
MATCH($A292,'Productivity Dump'!$A$4:$A$500,0),
MATCH(Y$2,'Productivity Dump'!$E$3:$AJ$3,0)
),
IF(Y$3="Attendance",
INDEX('Attendance Dump'!$E$2:$AI$400,
MATCH($A292,'Attendance Dump'!$B$2:$B$400,0),
MATCH(Y$2,'Attendance Dump'!$E$1:$AI$1,0)
),
INDEX('Active Hour''s Dump'!$D$3:$AH$337,
MATCH($C292,'Active Hour''s Dump'!$A$3:$A$337,0),
MATCH(Y$2,'Active Hour''s Dump'!$D$2:$AH$2,0)
))),"")</f>
        <v>9.0833333333333304</v>
      </c>
      <c r="Z292" s="13">
        <f>_xlfn.IFNA(IF(Z$3="Productivity",
INDEX('Productivity Dump'!$E$4:$AJ$500,
MATCH($A292,'Productivity Dump'!$A$4:$A$500,0),
MATCH(Z$2,'Productivity Dump'!$E$3:$AJ$3,0)
),
IF(Z$3="Attendance",
INDEX('Attendance Dump'!$E$2:$AI$400,
MATCH($A292,'Attendance Dump'!$B$2:$B$400,0),
MATCH(Z$2,'Attendance Dump'!$E$1:$AI$1,0)
),
INDEX('Active Hour''s Dump'!$D$3:$AH$337,
MATCH($C292,'Active Hour''s Dump'!$A$3:$A$337,0),
MATCH(Z$2,'Active Hour''s Dump'!$D$2:$AH$2,0)
))),"")</f>
        <v>1007.9020000000002</v>
      </c>
      <c r="AA292" s="13" t="str">
        <f>_xlfn.IFNA(IF(AA$3="Productivity",
INDEX('Productivity Dump'!$E$4:$AJ$500,
MATCH($A292,'Productivity Dump'!$A$4:$A$500,0),
MATCH(AA$2,'Productivity Dump'!$E$3:$AJ$3,0)
),
IF(AA$3="Attendance",
INDEX('Attendance Dump'!$E$2:$AI$400,
MATCH($A292,'Attendance Dump'!$B$2:$B$400,0),
MATCH(AA$2,'Attendance Dump'!$E$1:$AI$1,0)
),
INDEX('Active Hour''s Dump'!$D$3:$AH$337,
MATCH($C292,'Active Hour''s Dump'!$A$3:$A$337,0),
MATCH(AA$2,'Active Hour''s Dump'!$D$2:$AH$2,0)
))),"")</f>
        <v>P</v>
      </c>
      <c r="AB292" s="54">
        <f>_xlfn.IFNA(IF(AB$3="Productivity",
INDEX('Productivity Dump'!$E$4:$AJ$500,
MATCH($A292,'Productivity Dump'!$A$4:$A$500,0),
MATCH(AB$2,'Productivity Dump'!$E$3:$AJ$3,0)
),
IF(AB$3="Attendance",
INDEX('Attendance Dump'!$E$2:$AI$400,
MATCH($A292,'Attendance Dump'!$B$2:$B$400,0),
MATCH(AB$2,'Attendance Dump'!$E$1:$AI$1,0)
),
INDEX('Active Hour''s Dump'!$D$3:$AH$337,
MATCH($C292,'Active Hour''s Dump'!$A$3:$A$337,0),
MATCH(AB$2,'Active Hour''s Dump'!$D$2:$AH$2,0)
))),"")</f>
        <v>9.25</v>
      </c>
      <c r="AC292" s="13">
        <f>_xlfn.IFNA(IF(AC$3="Productivity",
INDEX('Productivity Dump'!$E$4:$AJ$500,
MATCH($A292,'Productivity Dump'!$A$4:$A$500,0),
MATCH(AC$2,'Productivity Dump'!$E$3:$AJ$3,0)
),
IF(AC$3="Attendance",
INDEX('Attendance Dump'!$E$2:$AI$400,
MATCH($A292,'Attendance Dump'!$B$2:$B$400,0),
MATCH(AC$2,'Attendance Dump'!$E$1:$AI$1,0)
),
INDEX('Active Hour''s Dump'!$D$3:$AH$337,
MATCH($C292,'Active Hour''s Dump'!$A$3:$A$337,0),
MATCH(AC$2,'Active Hour''s Dump'!$D$2:$AH$2,0)
))),"")</f>
        <v>1011.9190000000001</v>
      </c>
      <c r="AD292" s="13" t="str">
        <f>_xlfn.IFNA(IF(AD$3="Productivity",
INDEX('Productivity Dump'!$E$4:$AJ$500,
MATCH($A292,'Productivity Dump'!$A$4:$A$500,0),
MATCH(AD$2,'Productivity Dump'!$E$3:$AJ$3,0)
),
IF(AD$3="Attendance",
INDEX('Attendance Dump'!$E$2:$AI$400,
MATCH($A292,'Attendance Dump'!$B$2:$B$400,0),
MATCH(AD$2,'Attendance Dump'!$E$1:$AI$1,0)
),
INDEX('Active Hour''s Dump'!$D$3:$AH$337,
MATCH($C292,'Active Hour''s Dump'!$A$3:$A$337,0),
MATCH(AD$2,'Active Hour''s Dump'!$D$2:$AH$2,0)
))),"")</f>
        <v>P</v>
      </c>
      <c r="AE292" s="54">
        <f>_xlfn.IFNA(IF(AE$3="Productivity",
INDEX('Productivity Dump'!$E$4:$AJ$500,
MATCH($A292,'Productivity Dump'!$A$4:$A$500,0),
MATCH(AE$2,'Productivity Dump'!$E$3:$AJ$3,0)
),
IF(AE$3="Attendance",
INDEX('Attendance Dump'!$E$2:$AI$400,
MATCH($A292,'Attendance Dump'!$B$2:$B$400,0),
MATCH(AE$2,'Attendance Dump'!$E$1:$AI$1,0)
),
INDEX('Active Hour''s Dump'!$D$3:$AH$337,
MATCH($C292,'Active Hour''s Dump'!$A$3:$A$337,0),
MATCH(AE$2,'Active Hour''s Dump'!$D$2:$AH$2,0)
))),"")</f>
        <v>9.5</v>
      </c>
      <c r="AF292" s="13">
        <f>_xlfn.IFNA(IF(AF$3="Productivity",
INDEX('Productivity Dump'!$E$4:$AJ$500,
MATCH($A292,'Productivity Dump'!$A$4:$A$500,0),
MATCH(AF$2,'Productivity Dump'!$E$3:$AJ$3,0)
),
IF(AF$3="Attendance",
INDEX('Attendance Dump'!$E$2:$AI$400,
MATCH($A292,'Attendance Dump'!$B$2:$B$400,0),
MATCH(AF$2,'Attendance Dump'!$E$1:$AI$1,0)
),
INDEX('Active Hour''s Dump'!$D$3:$AH$337,
MATCH($C292,'Active Hour''s Dump'!$A$3:$A$337,0),
MATCH(AF$2,'Active Hour''s Dump'!$D$2:$AH$2,0)
))),"")</f>
        <v>1023.2640000000001</v>
      </c>
      <c r="AG292" s="13" t="str">
        <f>_xlfn.IFNA(IF(AG$3="Productivity",
INDEX('Productivity Dump'!$E$4:$AJ$500,
MATCH($A292,'Productivity Dump'!$A$4:$A$500,0),
MATCH(AG$2,'Productivity Dump'!$E$3:$AJ$3,0)
),
IF(AG$3="Attendance",
INDEX('Attendance Dump'!$E$2:$AI$400,
MATCH($A292,'Attendance Dump'!$B$2:$B$400,0),
MATCH(AG$2,'Attendance Dump'!$E$1:$AI$1,0)
),
INDEX('Active Hour''s Dump'!$D$3:$AH$337,
MATCH($C292,'Active Hour''s Dump'!$A$3:$A$337,0),
MATCH(AG$2,'Active Hour''s Dump'!$D$2:$AH$2,0)
))),"")</f>
        <v>P</v>
      </c>
      <c r="AH292" s="54">
        <f>_xlfn.IFNA(IF(AH$3="Productivity",
INDEX('Productivity Dump'!$E$4:$AJ$500,
MATCH($A292,'Productivity Dump'!$A$4:$A$500,0),
MATCH(AH$2,'Productivity Dump'!$E$3:$AJ$3,0)
),
IF(AH$3="Attendance",
INDEX('Attendance Dump'!$E$2:$AI$400,
MATCH($A292,'Attendance Dump'!$B$2:$B$400,0),
MATCH(AH$2,'Attendance Dump'!$E$1:$AI$1,0)
),
INDEX('Active Hour''s Dump'!$D$3:$AH$337,
MATCH($C292,'Active Hour''s Dump'!$A$3:$A$337,0),
MATCH(AH$2,'Active Hour''s Dump'!$D$2:$AH$2,0)
))),"")</f>
        <v>8.6666666666666696</v>
      </c>
      <c r="AI292" s="13">
        <f>_xlfn.IFNA(IF(AI$3="Productivity",
INDEX('Productivity Dump'!$E$4:$AJ$500,
MATCH($A292,'Productivity Dump'!$A$4:$A$500,0),
MATCH(AI$2,'Productivity Dump'!$E$3:$AJ$3,0)
),
IF(AI$3="Attendance",
INDEX('Attendance Dump'!$E$2:$AI$400,
MATCH($A292,'Attendance Dump'!$B$2:$B$400,0),
MATCH(AI$2,'Attendance Dump'!$E$1:$AI$1,0)
),
INDEX('Active Hour''s Dump'!$D$3:$AH$337,
MATCH($C292,'Active Hour''s Dump'!$A$3:$A$337,0),
MATCH(AI$2,'Active Hour''s Dump'!$D$2:$AH$2,0)
))),"")</f>
        <v>79.016000000000005</v>
      </c>
      <c r="AJ292" s="13" t="str">
        <f>_xlfn.IFNA(IF(AJ$3="Productivity",
INDEX('Productivity Dump'!$E$4:$AJ$500,
MATCH($A292,'Productivity Dump'!$A$4:$A$500,0),
MATCH(AJ$2,'Productivity Dump'!$E$3:$AJ$3,0)
),
IF(AJ$3="Attendance",
INDEX('Attendance Dump'!$E$2:$AI$400,
MATCH($A292,'Attendance Dump'!$B$2:$B$400,0),
MATCH(AJ$2,'Attendance Dump'!$E$1:$AI$1,0)
),
INDEX('Active Hour''s Dump'!$D$3:$AH$337,
MATCH($C292,'Active Hour''s Dump'!$A$3:$A$337,0),
MATCH(AJ$2,'Active Hour''s Dump'!$D$2:$AH$2,0)
))),"")</f>
        <v>SL</v>
      </c>
      <c r="AK292" s="54">
        <f>_xlfn.IFNA(IF(AK$3="Productivity",
INDEX('Productivity Dump'!$E$4:$AJ$500,
MATCH($A292,'Productivity Dump'!$A$4:$A$500,0),
MATCH(AK$2,'Productivity Dump'!$E$3:$AJ$3,0)
),
IF(AK$3="Attendance",
INDEX('Attendance Dump'!$E$2:$AI$400,
MATCH($A292,'Attendance Dump'!$B$2:$B$400,0),
MATCH(AK$2,'Attendance Dump'!$E$1:$AI$1,0)
),
INDEX('Active Hour''s Dump'!$D$3:$AH$337,
MATCH($C292,'Active Hour''s Dump'!$A$3:$A$337,0),
MATCH(AK$2,'Active Hour''s Dump'!$D$2:$AH$2,0)
))),"")</f>
        <v>1.0833333333333299</v>
      </c>
      <c r="AL292" s="13">
        <f>_xlfn.IFNA(IF(AL$3="Productivity",
INDEX('Productivity Dump'!$E$4:$AJ$500,
MATCH($A292,'Productivity Dump'!$A$4:$A$500,0),
MATCH(AL$2,'Productivity Dump'!$E$3:$AJ$3,0)
),
IF(AL$3="Attendance",
INDEX('Attendance Dump'!$E$2:$AI$400,
MATCH($A292,'Attendance Dump'!$B$2:$B$400,0),
MATCH(AL$2,'Attendance Dump'!$E$1:$AI$1,0)
),
INDEX('Active Hour''s Dump'!$D$3:$AH$337,
MATCH($C292,'Active Hour''s Dump'!$A$3:$A$337,0),
MATCH(AL$2,'Active Hour''s Dump'!$D$2:$AH$2,0)
))),"")</f>
        <v>0</v>
      </c>
      <c r="AM292" s="13" t="str">
        <f>_xlfn.IFNA(IF(AM$3="Productivity",
INDEX('Productivity Dump'!$E$4:$AJ$500,
MATCH($A292,'Productivity Dump'!$A$4:$A$500,0),
MATCH(AM$2,'Productivity Dump'!$E$3:$AJ$3,0)
),
IF(AM$3="Attendance",
INDEX('Attendance Dump'!$E$2:$AI$400,
MATCH($A292,'Attendance Dump'!$B$2:$B$400,0),
MATCH(AM$2,'Attendance Dump'!$E$1:$AI$1,0)
),
INDEX('Active Hour''s Dump'!$D$3:$AH$337,
MATCH($C292,'Active Hour''s Dump'!$A$3:$A$337,0),
MATCH(AM$2,'Active Hour''s Dump'!$D$2:$AH$2,0)
))),"")</f>
        <v>SL</v>
      </c>
      <c r="AN292" s="54">
        <f>_xlfn.IFNA(IF(AN$3="Productivity",
INDEX('Productivity Dump'!$E$4:$AJ$500,
MATCH($A292,'Productivity Dump'!$A$4:$A$500,0),
MATCH(AN$2,'Productivity Dump'!$E$3:$AJ$3,0)
),
IF(AN$3="Attendance",
INDEX('Attendance Dump'!$E$2:$AI$400,
MATCH($A292,'Attendance Dump'!$B$2:$B$400,0),
MATCH(AN$2,'Attendance Dump'!$E$1:$AI$1,0)
),
INDEX('Active Hour''s Dump'!$D$3:$AH$337,
MATCH($C292,'Active Hour''s Dump'!$A$3:$A$337,0),
MATCH(AN$2,'Active Hour''s Dump'!$D$2:$AH$2,0)
))),"")</f>
        <v>0</v>
      </c>
      <c r="AO292" s="13">
        <f>_xlfn.IFNA(IF(AO$3="Productivity",
INDEX('Productivity Dump'!$E$4:$AJ$500,
MATCH($A292,'Productivity Dump'!$A$4:$A$500,0),
MATCH(AO$2,'Productivity Dump'!$E$3:$AJ$3,0)
),
IF(AO$3="Attendance",
INDEX('Attendance Dump'!$E$2:$AI$400,
MATCH($A292,'Attendance Dump'!$B$2:$B$400,0),
MATCH(AO$2,'Attendance Dump'!$E$1:$AI$1,0)
),
INDEX('Active Hour''s Dump'!$D$3:$AH$337,
MATCH($C292,'Active Hour''s Dump'!$A$3:$A$337,0),
MATCH(AO$2,'Active Hour''s Dump'!$D$2:$AH$2,0)
))),"")</f>
        <v>0</v>
      </c>
      <c r="AP292" s="13" t="str">
        <f>_xlfn.IFNA(IF(AP$3="Productivity",
INDEX('Productivity Dump'!$E$4:$AJ$500,
MATCH($A292,'Productivity Dump'!$A$4:$A$500,0),
MATCH(AP$2,'Productivity Dump'!$E$3:$AJ$3,0)
),
IF(AP$3="Attendance",
INDEX('Attendance Dump'!$E$2:$AI$400,
MATCH($A292,'Attendance Dump'!$B$2:$B$400,0),
MATCH(AP$2,'Attendance Dump'!$E$1:$AI$1,0)
),
INDEX('Active Hour''s Dump'!$D$3:$AH$337,
MATCH($C292,'Active Hour''s Dump'!$A$3:$A$337,0),
MATCH(AP$2,'Active Hour''s Dump'!$D$2:$AH$2,0)
))),"")</f>
        <v>SL</v>
      </c>
      <c r="AQ292" s="54">
        <f>_xlfn.IFNA(IF(AQ$3="Productivity",
INDEX('Productivity Dump'!$E$4:$AJ$500,
MATCH($A292,'Productivity Dump'!$A$4:$A$500,0),
MATCH(AQ$2,'Productivity Dump'!$E$3:$AJ$3,0)
),
IF(AQ$3="Attendance",
INDEX('Attendance Dump'!$E$2:$AI$400,
MATCH($A292,'Attendance Dump'!$B$2:$B$400,0),
MATCH(AQ$2,'Attendance Dump'!$E$1:$AI$1,0)
),
INDEX('Active Hour''s Dump'!$D$3:$AH$337,
MATCH($C292,'Active Hour''s Dump'!$A$3:$A$337,0),
MATCH(AQ$2,'Active Hour''s Dump'!$D$2:$AH$2,0)
))),"")</f>
        <v>0</v>
      </c>
      <c r="AR292" s="13">
        <f>_xlfn.IFNA(IF(AR$3="Productivity",
INDEX('Productivity Dump'!$E$4:$AJ$500,
MATCH($A292,'Productivity Dump'!$A$4:$A$500,0),
MATCH(AR$2,'Productivity Dump'!$E$3:$AJ$3,0)
),
IF(AR$3="Attendance",
INDEX('Attendance Dump'!$E$2:$AI$400,
MATCH($A292,'Attendance Dump'!$B$2:$B$400,0),
MATCH(AR$2,'Attendance Dump'!$E$1:$AI$1,0)
),
INDEX('Active Hour''s Dump'!$D$3:$AH$337,
MATCH($C292,'Active Hour''s Dump'!$A$3:$A$337,0),
MATCH(AR$2,'Active Hour''s Dump'!$D$2:$AH$2,0)
))),"")</f>
        <v>1009.7619999999999</v>
      </c>
      <c r="AS292" s="13" t="str">
        <f>_xlfn.IFNA(IF(AS$3="Productivity",
INDEX('Productivity Dump'!$E$4:$AJ$500,
MATCH($A292,'Productivity Dump'!$A$4:$A$500,0),
MATCH(AS$2,'Productivity Dump'!$E$3:$AJ$3,0)
),
IF(AS$3="Attendance",
INDEX('Attendance Dump'!$E$2:$AI$400,
MATCH($A292,'Attendance Dump'!$B$2:$B$400,0),
MATCH(AS$2,'Attendance Dump'!$E$1:$AI$1,0)
),
INDEX('Active Hour''s Dump'!$D$3:$AH$337,
MATCH($C292,'Active Hour''s Dump'!$A$3:$A$337,0),
MATCH(AS$2,'Active Hour''s Dump'!$D$2:$AH$2,0)
))),"")</f>
        <v>P</v>
      </c>
      <c r="AT292" s="54">
        <f>_xlfn.IFNA(IF(AT$3="Productivity",
INDEX('Productivity Dump'!$E$4:$AJ$500,
MATCH($A292,'Productivity Dump'!$A$4:$A$500,0),
MATCH(AT$2,'Productivity Dump'!$E$3:$AJ$3,0)
),
IF(AT$3="Attendance",
INDEX('Attendance Dump'!$E$2:$AI$400,
MATCH($A292,'Attendance Dump'!$B$2:$B$400,0),
MATCH(AT$2,'Attendance Dump'!$E$1:$AI$1,0)
),
INDEX('Active Hour''s Dump'!$D$3:$AH$337,
MATCH($C292,'Active Hour''s Dump'!$A$3:$A$337,0),
MATCH(AT$2,'Active Hour''s Dump'!$D$2:$AH$2,0)
))),"")</f>
        <v>8.25</v>
      </c>
      <c r="AU292" s="13">
        <f>_xlfn.IFNA(IF(AU$3="Productivity",
INDEX('Productivity Dump'!$E$4:$AJ$500,
MATCH($A292,'Productivity Dump'!$A$4:$A$500,0),
MATCH(AU$2,'Productivity Dump'!$E$3:$AJ$3,0)
),
IF(AU$3="Attendance",
INDEX('Attendance Dump'!$E$2:$AI$400,
MATCH($A292,'Attendance Dump'!$B$2:$B$400,0),
MATCH(AU$2,'Attendance Dump'!$E$1:$AI$1,0)
),
INDEX('Active Hour''s Dump'!$D$3:$AH$337,
MATCH($C292,'Active Hour''s Dump'!$A$3:$A$337,0),
MATCH(AU$2,'Active Hour''s Dump'!$D$2:$AH$2,0)
))),"")</f>
        <v>1010.7489999999998</v>
      </c>
      <c r="AV292" s="13" t="str">
        <f>_xlfn.IFNA(IF(AV$3="Productivity",
INDEX('Productivity Dump'!$E$4:$AJ$500,
MATCH($A292,'Productivity Dump'!$A$4:$A$500,0),
MATCH(AV$2,'Productivity Dump'!$E$3:$AJ$3,0)
),
IF(AV$3="Attendance",
INDEX('Attendance Dump'!$E$2:$AI$400,
MATCH($A292,'Attendance Dump'!$B$2:$B$400,0),
MATCH(AV$2,'Attendance Dump'!$E$1:$AI$1,0)
),
INDEX('Active Hour''s Dump'!$D$3:$AH$337,
MATCH($C292,'Active Hour''s Dump'!$A$3:$A$337,0),
MATCH(AV$2,'Active Hour''s Dump'!$D$2:$AH$2,0)
))),"")</f>
        <v>P</v>
      </c>
      <c r="AW292" s="54">
        <f>_xlfn.IFNA(IF(AW$3="Productivity",
INDEX('Productivity Dump'!$E$4:$AJ$500,
MATCH($A292,'Productivity Dump'!$A$4:$A$500,0),
MATCH(AW$2,'Productivity Dump'!$E$3:$AJ$3,0)
),
IF(AW$3="Attendance",
INDEX('Attendance Dump'!$E$2:$AI$400,
MATCH($A292,'Attendance Dump'!$B$2:$B$400,0),
MATCH(AW$2,'Attendance Dump'!$E$1:$AI$1,0)
),
INDEX('Active Hour''s Dump'!$D$3:$AH$337,
MATCH($C292,'Active Hour''s Dump'!$A$3:$A$337,0),
MATCH(AW$2,'Active Hour''s Dump'!$D$2:$AH$2,0)
))),"")</f>
        <v>8.3333333333333304</v>
      </c>
      <c r="AX292" s="13">
        <f>_xlfn.IFNA(IF(AX$3="Productivity",
INDEX('Productivity Dump'!$E$4:$AJ$500,
MATCH($A292,'Productivity Dump'!$A$4:$A$500,0),
MATCH(AX$2,'Productivity Dump'!$E$3:$AJ$3,0)
),
IF(AX$3="Attendance",
INDEX('Attendance Dump'!$E$2:$AI$400,
MATCH($A292,'Attendance Dump'!$B$2:$B$400,0),
MATCH(AX$2,'Attendance Dump'!$E$1:$AI$1,0)
),
INDEX('Active Hour''s Dump'!$D$3:$AH$337,
MATCH($C292,'Active Hour''s Dump'!$A$3:$A$337,0),
MATCH(AX$2,'Active Hour''s Dump'!$D$2:$AH$2,0)
))),"")</f>
        <v>1013.0869999999998</v>
      </c>
      <c r="AY292" s="13" t="str">
        <f>_xlfn.IFNA(IF(AY$3="Productivity",
INDEX('Productivity Dump'!$E$4:$AJ$500,
MATCH($A292,'Productivity Dump'!$A$4:$A$500,0),
MATCH(AY$2,'Productivity Dump'!$E$3:$AJ$3,0)
),
IF(AY$3="Attendance",
INDEX('Attendance Dump'!$E$2:$AI$400,
MATCH($A292,'Attendance Dump'!$B$2:$B$400,0),
MATCH(AY$2,'Attendance Dump'!$E$1:$AI$1,0)
),
INDEX('Active Hour''s Dump'!$D$3:$AH$337,
MATCH($C292,'Active Hour''s Dump'!$A$3:$A$337,0),
MATCH(AY$2,'Active Hour''s Dump'!$D$2:$AH$2,0)
))),"")</f>
        <v>P</v>
      </c>
      <c r="AZ292" s="54">
        <f>_xlfn.IFNA(IF(AZ$3="Productivity",
INDEX('Productivity Dump'!$E$4:$AJ$500,
MATCH($A292,'Productivity Dump'!$A$4:$A$500,0),
MATCH(AZ$2,'Productivity Dump'!$E$3:$AJ$3,0)
),
IF(AZ$3="Attendance",
INDEX('Attendance Dump'!$E$2:$AI$400,
MATCH($A292,'Attendance Dump'!$B$2:$B$400,0),
MATCH(AZ$2,'Attendance Dump'!$E$1:$AI$1,0)
),
INDEX('Active Hour''s Dump'!$D$3:$AH$337,
MATCH($C292,'Active Hour''s Dump'!$A$3:$A$337,0),
MATCH(AZ$2,'Active Hour''s Dump'!$D$2:$AH$2,0)
))),"")</f>
        <v>9.5</v>
      </c>
      <c r="BA292" s="13">
        <f>_xlfn.IFNA(IF(BA$3="Productivity",
INDEX('Productivity Dump'!$E$4:$AJ$500,
MATCH($A292,'Productivity Dump'!$A$4:$A$500,0),
MATCH(BA$2,'Productivity Dump'!$E$3:$AJ$3,0)
),
IF(BA$3="Attendance",
INDEX('Attendance Dump'!$E$2:$AI$400,
MATCH($A292,'Attendance Dump'!$B$2:$B$400,0),
MATCH(BA$2,'Attendance Dump'!$E$1:$AI$1,0)
),
INDEX('Active Hour''s Dump'!$D$3:$AH$337,
MATCH($C292,'Active Hour''s Dump'!$A$3:$A$337,0),
MATCH(BA$2,'Active Hour''s Dump'!$D$2:$AH$2,0)
))),"")</f>
        <v>1002.086</v>
      </c>
      <c r="BB292" s="13" t="str">
        <f>_xlfn.IFNA(IF(BB$3="Productivity",
INDEX('Productivity Dump'!$E$4:$AJ$500,
MATCH($A292,'Productivity Dump'!$A$4:$A$500,0),
MATCH(BB$2,'Productivity Dump'!$E$3:$AJ$3,0)
),
IF(BB$3="Attendance",
INDEX('Attendance Dump'!$E$2:$AI$400,
MATCH($A292,'Attendance Dump'!$B$2:$B$400,0),
MATCH(BB$2,'Attendance Dump'!$E$1:$AI$1,0)
),
INDEX('Active Hour''s Dump'!$D$3:$AH$337,
MATCH($C292,'Active Hour''s Dump'!$A$3:$A$337,0),
MATCH(BB$2,'Active Hour''s Dump'!$D$2:$AH$2,0)
))),"")</f>
        <v>P</v>
      </c>
      <c r="BC292" s="54">
        <f>_xlfn.IFNA(IF(BC$3="Productivity",
INDEX('Productivity Dump'!$E$4:$AJ$500,
MATCH($A292,'Productivity Dump'!$A$4:$A$500,0),
MATCH(BC$2,'Productivity Dump'!$E$3:$AJ$3,0)
),
IF(BC$3="Attendance",
INDEX('Attendance Dump'!$E$2:$AI$400,
MATCH($A292,'Attendance Dump'!$B$2:$B$400,0),
MATCH(BC$2,'Attendance Dump'!$E$1:$AI$1,0)
),
INDEX('Active Hour''s Dump'!$D$3:$AH$337,
MATCH($C292,'Active Hour''s Dump'!$A$3:$A$337,0),
MATCH(BC$2,'Active Hour''s Dump'!$D$2:$AH$2,0)
))),"")</f>
        <v>8.9166666666666696</v>
      </c>
      <c r="BD292" s="13">
        <f>_xlfn.IFNA(IF(BD$3="Productivity",
INDEX('Productivity Dump'!$E$4:$AJ$500,
MATCH($A292,'Productivity Dump'!$A$4:$A$500,0),
MATCH(BD$2,'Productivity Dump'!$E$3:$AJ$3,0)
),
IF(BD$3="Attendance",
INDEX('Attendance Dump'!$E$2:$AI$400,
MATCH($A292,'Attendance Dump'!$B$2:$B$400,0),
MATCH(BD$2,'Attendance Dump'!$E$1:$AI$1,0)
),
INDEX('Active Hour''s Dump'!$D$3:$AH$337,
MATCH($C292,'Active Hour''s Dump'!$A$3:$A$337,0),
MATCH(BD$2,'Active Hour''s Dump'!$D$2:$AH$2,0)
))),"")</f>
        <v>630.75300000000016</v>
      </c>
      <c r="BE292" s="13" t="str">
        <f>_xlfn.IFNA(IF(BE$3="Productivity",
INDEX('Productivity Dump'!$E$4:$AJ$500,
MATCH($A292,'Productivity Dump'!$A$4:$A$500,0),
MATCH(BE$2,'Productivity Dump'!$E$3:$AJ$3,0)
),
IF(BE$3="Attendance",
INDEX('Attendance Dump'!$E$2:$AI$400,
MATCH($A292,'Attendance Dump'!$B$2:$B$400,0),
MATCH(BE$2,'Attendance Dump'!$E$1:$AI$1,0)
),
INDEX('Active Hour''s Dump'!$D$3:$AH$337,
MATCH($C292,'Active Hour''s Dump'!$A$3:$A$337,0),
MATCH(BE$2,'Active Hour''s Dump'!$D$2:$AH$2,0)
))),"")</f>
        <v>P</v>
      </c>
      <c r="BF292" s="54">
        <f>_xlfn.IFNA(IF(BF$3="Productivity",
INDEX('Productivity Dump'!$E$4:$AJ$500,
MATCH($A292,'Productivity Dump'!$A$4:$A$500,0),
MATCH(BF$2,'Productivity Dump'!$E$3:$AJ$3,0)
),
IF(BF$3="Attendance",
INDEX('Attendance Dump'!$E$2:$AI$400,
MATCH($A292,'Attendance Dump'!$B$2:$B$400,0),
MATCH(BF$2,'Attendance Dump'!$E$1:$AI$1,0)
),
INDEX('Active Hour''s Dump'!$D$3:$AH$337,
MATCH($C292,'Active Hour''s Dump'!$A$3:$A$337,0),
MATCH(BF$2,'Active Hour''s Dump'!$D$2:$AH$2,0)
))),"")</f>
        <v>5.8333333333333304</v>
      </c>
      <c r="BG292" s="13">
        <f>_xlfn.IFNA(IF(BG$3="Productivity",
INDEX('Productivity Dump'!$E$4:$AJ$500,
MATCH($A292,'Productivity Dump'!$A$4:$A$500,0),
MATCH(BG$2,'Productivity Dump'!$E$3:$AJ$3,0)
),
IF(BG$3="Attendance",
INDEX('Attendance Dump'!$E$2:$AI$400,
MATCH($A292,'Attendance Dump'!$B$2:$B$400,0),
MATCH(BG$2,'Attendance Dump'!$E$1:$AI$1,0)
),
INDEX('Active Hour''s Dump'!$D$3:$AH$337,
MATCH($C292,'Active Hour''s Dump'!$A$3:$A$337,0),
MATCH(BG$2,'Active Hour''s Dump'!$D$2:$AH$2,0)
))),"")</f>
        <v>0</v>
      </c>
      <c r="BH292" s="13" t="str">
        <f>_xlfn.IFNA(IF(BH$3="Productivity",
INDEX('Productivity Dump'!$E$4:$AJ$500,
MATCH($A292,'Productivity Dump'!$A$4:$A$500,0),
MATCH(BH$2,'Productivity Dump'!$E$3:$AJ$3,0)
),
IF(BH$3="Attendance",
INDEX('Attendance Dump'!$E$2:$AI$400,
MATCH($A292,'Attendance Dump'!$B$2:$B$400,0),
MATCH(BH$2,'Attendance Dump'!$E$1:$AI$1,0)
),
INDEX('Active Hour''s Dump'!$D$3:$AH$337,
MATCH($C292,'Active Hour''s Dump'!$A$3:$A$337,0),
MATCH(BH$2,'Active Hour''s Dump'!$D$2:$AH$2,0)
))),"")</f>
        <v>WO</v>
      </c>
      <c r="BI292" s="54">
        <f>_xlfn.IFNA(IF(BI$3="Productivity",
INDEX('Productivity Dump'!$E$4:$AJ$500,
MATCH($A292,'Productivity Dump'!$A$4:$A$500,0),
MATCH(BI$2,'Productivity Dump'!$E$3:$AJ$3,0)
),
IF(BI$3="Attendance",
INDEX('Attendance Dump'!$E$2:$AI$400,
MATCH($A292,'Attendance Dump'!$B$2:$B$400,0),
MATCH(BI$2,'Attendance Dump'!$E$1:$AI$1,0)
),
INDEX('Active Hour''s Dump'!$D$3:$AH$337,
MATCH($C292,'Active Hour''s Dump'!$A$3:$A$337,0),
MATCH(BI$2,'Active Hour''s Dump'!$D$2:$AH$2,0)
))),"")</f>
        <v>0</v>
      </c>
      <c r="BJ292" s="13">
        <f>_xlfn.IFNA(IF(BJ$3="Productivity",
INDEX('Productivity Dump'!$E$4:$AJ$500,
MATCH($A292,'Productivity Dump'!$A$4:$A$500,0),
MATCH(BJ$2,'Productivity Dump'!$E$3:$AJ$3,0)
),
IF(BJ$3="Attendance",
INDEX('Attendance Dump'!$E$2:$AI$400,
MATCH($A292,'Attendance Dump'!$B$2:$B$400,0),
MATCH(BJ$2,'Attendance Dump'!$E$1:$AI$1,0)
),
INDEX('Active Hour''s Dump'!$D$3:$AH$337,
MATCH($C292,'Active Hour''s Dump'!$A$3:$A$337,0),
MATCH(BJ$2,'Active Hour''s Dump'!$D$2:$AH$2,0)
))),"")</f>
        <v>432.36200000000008</v>
      </c>
      <c r="BK292" s="13" t="str">
        <f>_xlfn.IFNA(IF(BK$3="Productivity",
INDEX('Productivity Dump'!$E$4:$AJ$500,
MATCH($A292,'Productivity Dump'!$A$4:$A$500,0),
MATCH(BK$2,'Productivity Dump'!$E$3:$AJ$3,0)
),
IF(BK$3="Attendance",
INDEX('Attendance Dump'!$E$2:$AI$400,
MATCH($A292,'Attendance Dump'!$B$2:$B$400,0),
MATCH(BK$2,'Attendance Dump'!$E$1:$AI$1,0)
),
INDEX('Active Hour''s Dump'!$D$3:$AH$337,
MATCH($C292,'Active Hour''s Dump'!$A$3:$A$337,0),
MATCH(BK$2,'Active Hour''s Dump'!$D$2:$AH$2,0)
))),"")</f>
        <v>P</v>
      </c>
      <c r="BL292" s="54">
        <f>_xlfn.IFNA(IF(BL$3="Productivity",
INDEX('Productivity Dump'!$E$4:$AJ$500,
MATCH($A292,'Productivity Dump'!$A$4:$A$500,0),
MATCH(BL$2,'Productivity Dump'!$E$3:$AJ$3,0)
),
IF(BL$3="Attendance",
INDEX('Attendance Dump'!$E$2:$AI$400,
MATCH($A292,'Attendance Dump'!$B$2:$B$400,0),
MATCH(BL$2,'Attendance Dump'!$E$1:$AI$1,0)
),
INDEX('Active Hour''s Dump'!$D$3:$AH$337,
MATCH($C292,'Active Hour''s Dump'!$A$3:$A$337,0),
MATCH(BL$2,'Active Hour''s Dump'!$D$2:$AH$2,0)
))),"")</f>
        <v>4.25</v>
      </c>
      <c r="BM292" s="13">
        <f>_xlfn.IFNA(IF(BM$3="Productivity",
INDEX('Productivity Dump'!$E$4:$AJ$500,
MATCH($A292,'Productivity Dump'!$A$4:$A$500,0),
MATCH(BM$2,'Productivity Dump'!$E$3:$AJ$3,0)
),
IF(BM$3="Attendance",
INDEX('Attendance Dump'!$E$2:$AI$400,
MATCH($A292,'Attendance Dump'!$B$2:$B$400,0),
MATCH(BM$2,'Attendance Dump'!$E$1:$AI$1,0)
),
INDEX('Active Hour''s Dump'!$D$3:$AH$337,
MATCH($C292,'Active Hour''s Dump'!$A$3:$A$337,0),
MATCH(BM$2,'Active Hour''s Dump'!$D$2:$AH$2,0)
))),"")</f>
        <v>1062.4580000000001</v>
      </c>
      <c r="BN292" s="13" t="str">
        <f>_xlfn.IFNA(IF(BN$3="Productivity",
INDEX('Productivity Dump'!$E$4:$AJ$500,
MATCH($A292,'Productivity Dump'!$A$4:$A$500,0),
MATCH(BN$2,'Productivity Dump'!$E$3:$AJ$3,0)
),
IF(BN$3="Attendance",
INDEX('Attendance Dump'!$E$2:$AI$400,
MATCH($A292,'Attendance Dump'!$B$2:$B$400,0),
MATCH(BN$2,'Attendance Dump'!$E$1:$AI$1,0)
),
INDEX('Active Hour''s Dump'!$D$3:$AH$337,
MATCH($C292,'Active Hour''s Dump'!$A$3:$A$337,0),
MATCH(BN$2,'Active Hour''s Dump'!$D$2:$AH$2,0)
))),"")</f>
        <v>P</v>
      </c>
      <c r="BO292" s="54">
        <f>_xlfn.IFNA(IF(BO$3="Productivity",
INDEX('Productivity Dump'!$E$4:$AJ$500,
MATCH($A292,'Productivity Dump'!$A$4:$A$500,0),
MATCH(BO$2,'Productivity Dump'!$E$3:$AJ$3,0)
),
IF(BO$3="Attendance",
INDEX('Attendance Dump'!$E$2:$AI$400,
MATCH($A292,'Attendance Dump'!$B$2:$B$400,0),
MATCH(BO$2,'Attendance Dump'!$E$1:$AI$1,0)
),
INDEX('Active Hour''s Dump'!$D$3:$AH$337,
MATCH($C292,'Active Hour''s Dump'!$A$3:$A$337,0),
MATCH(BO$2,'Active Hour''s Dump'!$D$2:$AH$2,0)
))),"")</f>
        <v>9.6666666666666696</v>
      </c>
      <c r="BP292" s="13">
        <f>_xlfn.IFNA(IF(BP$3="Productivity",
INDEX('Productivity Dump'!$E$4:$AJ$500,
MATCH($A292,'Productivity Dump'!$A$4:$A$500,0),
MATCH(BP$2,'Productivity Dump'!$E$3:$AJ$3,0)
),
IF(BP$3="Attendance",
INDEX('Attendance Dump'!$E$2:$AI$400,
MATCH($A292,'Attendance Dump'!$B$2:$B$400,0),
MATCH(BP$2,'Attendance Dump'!$E$1:$AI$1,0)
),
INDEX('Active Hour''s Dump'!$D$3:$AH$337,
MATCH($C292,'Active Hour''s Dump'!$A$3:$A$337,0),
MATCH(BP$2,'Active Hour''s Dump'!$D$2:$AH$2,0)
))),"")</f>
        <v>1043.2160000000001</v>
      </c>
      <c r="BQ292" s="13" t="str">
        <f>_xlfn.IFNA(IF(BQ$3="Productivity",
INDEX('Productivity Dump'!$E$4:$AJ$500,
MATCH($A292,'Productivity Dump'!$A$4:$A$500,0),
MATCH(BQ$2,'Productivity Dump'!$E$3:$AJ$3,0)
),
IF(BQ$3="Attendance",
INDEX('Attendance Dump'!$E$2:$AI$400,
MATCH($A292,'Attendance Dump'!$B$2:$B$400,0),
MATCH(BQ$2,'Attendance Dump'!$E$1:$AI$1,0)
),
INDEX('Active Hour''s Dump'!$D$3:$AH$337,
MATCH($C292,'Active Hour''s Dump'!$A$3:$A$337,0),
MATCH(BQ$2,'Active Hour''s Dump'!$D$2:$AH$2,0)
))),"")</f>
        <v>P</v>
      </c>
      <c r="BR292" s="54">
        <f>_xlfn.IFNA(IF(BR$3="Productivity",
INDEX('Productivity Dump'!$E$4:$AJ$500,
MATCH($A292,'Productivity Dump'!$A$4:$A$500,0),
MATCH(BR$2,'Productivity Dump'!$E$3:$AJ$3,0)
),
IF(BR$3="Attendance",
INDEX('Attendance Dump'!$E$2:$AI$400,
MATCH($A292,'Attendance Dump'!$B$2:$B$400,0),
MATCH(BR$2,'Attendance Dump'!$E$1:$AI$1,0)
),
INDEX('Active Hour''s Dump'!$D$3:$AH$337,
MATCH($C292,'Active Hour''s Dump'!$A$3:$A$337,0),
MATCH(BR$2,'Active Hour''s Dump'!$D$2:$AH$2,0)
))),"")</f>
        <v>8.75</v>
      </c>
      <c r="BS292" s="13">
        <f>_xlfn.IFNA(IF(BS$3="Productivity",
INDEX('Productivity Dump'!$E$4:$AJ$500,
MATCH($A292,'Productivity Dump'!$A$4:$A$500,0),
MATCH(BS$2,'Productivity Dump'!$E$3:$AJ$3,0)
),
IF(BS$3="Attendance",
INDEX('Attendance Dump'!$E$2:$AI$400,
MATCH($A292,'Attendance Dump'!$B$2:$B$400,0),
MATCH(BS$2,'Attendance Dump'!$E$1:$AI$1,0)
),
INDEX('Active Hour''s Dump'!$D$3:$AH$337,
MATCH($C292,'Active Hour''s Dump'!$A$3:$A$337,0),
MATCH(BS$2,'Active Hour''s Dump'!$D$2:$AH$2,0)
))),"")</f>
        <v>1052.125</v>
      </c>
      <c r="BT292" s="13" t="str">
        <f>_xlfn.IFNA(IF(BT$3="Productivity",
INDEX('Productivity Dump'!$E$4:$AJ$500,
MATCH($A292,'Productivity Dump'!$A$4:$A$500,0),
MATCH(BT$2,'Productivity Dump'!$E$3:$AJ$3,0)
),
IF(BT$3="Attendance",
INDEX('Attendance Dump'!$E$2:$AI$400,
MATCH($A292,'Attendance Dump'!$B$2:$B$400,0),
MATCH(BT$2,'Attendance Dump'!$E$1:$AI$1,0)
),
INDEX('Active Hour''s Dump'!$D$3:$AH$337,
MATCH($C292,'Active Hour''s Dump'!$A$3:$A$337,0),
MATCH(BT$2,'Active Hour''s Dump'!$D$2:$AH$2,0)
))),"")</f>
        <v>H(P)</v>
      </c>
      <c r="BU292" s="54">
        <f>_xlfn.IFNA(IF(BU$3="Productivity",
INDEX('Productivity Dump'!$E$4:$AJ$500,
MATCH($A292,'Productivity Dump'!$A$4:$A$500,0),
MATCH(BU$2,'Productivity Dump'!$E$3:$AJ$3,0)
),
IF(BU$3="Attendance",
INDEX('Attendance Dump'!$E$2:$AI$400,
MATCH($A292,'Attendance Dump'!$B$2:$B$400,0),
MATCH(BU$2,'Attendance Dump'!$E$1:$AI$1,0)
),
INDEX('Active Hour''s Dump'!$D$3:$AH$337,
MATCH($C292,'Active Hour''s Dump'!$A$3:$A$337,0),
MATCH(BU$2,'Active Hour''s Dump'!$D$2:$AH$2,0)
))),"")</f>
        <v>9.3333333333333304</v>
      </c>
      <c r="BV292" s="13">
        <f>_xlfn.IFNA(IF(BV$3="Productivity",
INDEX('Productivity Dump'!$E$4:$AJ$500,
MATCH($A292,'Productivity Dump'!$A$4:$A$500,0),
MATCH(BV$2,'Productivity Dump'!$E$3:$AJ$3,0)
),
IF(BV$3="Attendance",
INDEX('Attendance Dump'!$E$2:$AI$400,
MATCH($A292,'Attendance Dump'!$B$2:$B$400,0),
MATCH(BV$2,'Attendance Dump'!$E$1:$AI$1,0)
),
INDEX('Active Hour''s Dump'!$D$3:$AH$337,
MATCH($C292,'Active Hour''s Dump'!$A$3:$A$337,0),
MATCH(BV$2,'Active Hour''s Dump'!$D$2:$AH$2,0)
))),"")</f>
        <v>1000.6380000000001</v>
      </c>
      <c r="BW292" s="13" t="str">
        <f>_xlfn.IFNA(IF(BW$3="Productivity",
INDEX('Productivity Dump'!$E$4:$AJ$500,
MATCH($A292,'Productivity Dump'!$A$4:$A$500,0),
MATCH(BW$2,'Productivity Dump'!$E$3:$AJ$3,0)
),
IF(BW$3="Attendance",
INDEX('Attendance Dump'!$E$2:$AI$400,
MATCH($A292,'Attendance Dump'!$B$2:$B$400,0),
MATCH(BW$2,'Attendance Dump'!$E$1:$AI$1,0)
),
INDEX('Active Hour''s Dump'!$D$3:$AH$337,
MATCH($C292,'Active Hour''s Dump'!$A$3:$A$337,0),
MATCH(BW$2,'Active Hour''s Dump'!$D$2:$AH$2,0)
))),"")</f>
        <v>P</v>
      </c>
      <c r="BX292" s="54">
        <f>_xlfn.IFNA(IF(BX$3="Productivity",
INDEX('Productivity Dump'!$E$4:$AJ$500,
MATCH($A292,'Productivity Dump'!$A$4:$A$500,0),
MATCH(BX$2,'Productivity Dump'!$E$3:$AJ$3,0)
),
IF(BX$3="Attendance",
INDEX('Attendance Dump'!$E$2:$AI$400,
MATCH($A292,'Attendance Dump'!$B$2:$B$400,0),
MATCH(BX$2,'Attendance Dump'!$E$1:$AI$1,0)
),
INDEX('Active Hour''s Dump'!$D$3:$AH$337,
MATCH($C292,'Active Hour''s Dump'!$A$3:$A$337,0),
MATCH(BX$2,'Active Hour''s Dump'!$D$2:$AH$2,0)
))),"")</f>
        <v>8.9166666666666696</v>
      </c>
      <c r="BY292" s="13">
        <f>_xlfn.IFNA(IF(BY$3="Productivity",
INDEX('Productivity Dump'!$E$4:$AJ$500,
MATCH($A292,'Productivity Dump'!$A$4:$A$500,0),
MATCH(BY$2,'Productivity Dump'!$E$3:$AJ$3,0)
),
IF(BY$3="Attendance",
INDEX('Attendance Dump'!$E$2:$AI$400,
MATCH($A292,'Attendance Dump'!$B$2:$B$400,0),
MATCH(BY$2,'Attendance Dump'!$E$1:$AI$1,0)
),
INDEX('Active Hour''s Dump'!$D$3:$AH$337,
MATCH($C292,'Active Hour''s Dump'!$A$3:$A$337,0),
MATCH(BY$2,'Active Hour''s Dump'!$D$2:$AH$2,0)
))),"")</f>
        <v>547.53200000000015</v>
      </c>
      <c r="BZ292" s="13" t="str">
        <f>_xlfn.IFNA(IF(BZ$3="Productivity",
INDEX('Productivity Dump'!$E$4:$AJ$500,
MATCH($A292,'Productivity Dump'!$A$4:$A$500,0),
MATCH(BZ$2,'Productivity Dump'!$E$3:$AJ$3,0)
),
IF(BZ$3="Attendance",
INDEX('Attendance Dump'!$E$2:$AI$400,
MATCH($A292,'Attendance Dump'!$B$2:$B$400,0),
MATCH(BZ$2,'Attendance Dump'!$E$1:$AI$1,0)
),
INDEX('Active Hour''s Dump'!$D$3:$AH$337,
MATCH($C292,'Active Hour''s Dump'!$A$3:$A$337,0),
MATCH(BZ$2,'Active Hour''s Dump'!$D$2:$AH$2,0)
))),"")</f>
        <v>P</v>
      </c>
      <c r="CA292" s="54">
        <f>_xlfn.IFNA(IF(CA$3="Productivity",
INDEX('Productivity Dump'!$E$4:$AJ$500,
MATCH($A292,'Productivity Dump'!$A$4:$A$500,0),
MATCH(CA$2,'Productivity Dump'!$E$3:$AJ$3,0)
),
IF(CA$3="Attendance",
INDEX('Attendance Dump'!$E$2:$AI$400,
MATCH($A292,'Attendance Dump'!$B$2:$B$400,0),
MATCH(CA$2,'Attendance Dump'!$E$1:$AI$1,0)
),
INDEX('Active Hour''s Dump'!$D$3:$AH$337,
MATCH($C292,'Active Hour''s Dump'!$A$3:$A$337,0),
MATCH(CA$2,'Active Hour''s Dump'!$D$2:$AH$2,0)
))),"")</f>
        <v>5.75</v>
      </c>
      <c r="CB292" s="13">
        <f>_xlfn.IFNA(IF(CB$3="Productivity",
INDEX('Productivity Dump'!$E$4:$AJ$500,
MATCH($A292,'Productivity Dump'!$A$4:$A$500,0),
MATCH(CB$2,'Productivity Dump'!$E$3:$AJ$3,0)
),
IF(CB$3="Attendance",
INDEX('Attendance Dump'!$E$2:$AI$400,
MATCH($A292,'Attendance Dump'!$B$2:$B$400,0),
MATCH(CB$2,'Attendance Dump'!$E$1:$AI$1,0)
),
INDEX('Active Hour''s Dump'!$D$3:$AH$337,
MATCH($C292,'Active Hour''s Dump'!$A$3:$A$337,0),
MATCH(CB$2,'Active Hour''s Dump'!$D$2:$AH$2,0)
))),"")</f>
        <v>0</v>
      </c>
      <c r="CC292" s="13" t="str">
        <f>_xlfn.IFNA(IF(CC$3="Productivity",
INDEX('Productivity Dump'!$E$4:$AJ$500,
MATCH($A292,'Productivity Dump'!$A$4:$A$500,0),
MATCH(CC$2,'Productivity Dump'!$E$3:$AJ$3,0)
),
IF(CC$3="Attendance",
INDEX('Attendance Dump'!$E$2:$AI$400,
MATCH($A292,'Attendance Dump'!$B$2:$B$400,0),
MATCH(CC$2,'Attendance Dump'!$E$1:$AI$1,0)
),
INDEX('Active Hour''s Dump'!$D$3:$AH$337,
MATCH($C292,'Active Hour''s Dump'!$A$3:$A$337,0),
MATCH(CC$2,'Active Hour''s Dump'!$D$2:$AH$2,0)
))),"")</f>
        <v>WO</v>
      </c>
      <c r="CD292" s="54">
        <f>_xlfn.IFNA(IF(CD$3="Productivity",
INDEX('Productivity Dump'!$E$4:$AJ$500,
MATCH($A292,'Productivity Dump'!$A$4:$A$500,0),
MATCH(CD$2,'Productivity Dump'!$E$3:$AJ$3,0)
),
IF(CD$3="Attendance",
INDEX('Attendance Dump'!$E$2:$AI$400,
MATCH($A292,'Attendance Dump'!$B$2:$B$400,0),
MATCH(CD$2,'Attendance Dump'!$E$1:$AI$1,0)
),
INDEX('Active Hour''s Dump'!$D$3:$AH$337,
MATCH($C292,'Active Hour''s Dump'!$A$3:$A$337,0),
MATCH(CD$2,'Active Hour''s Dump'!$D$2:$AH$2,0)
))),"")</f>
        <v>0</v>
      </c>
      <c r="CE292" s="13">
        <f>_xlfn.IFNA(IF(CE$3="Productivity",
INDEX('Productivity Dump'!$E$4:$AJ$500,
MATCH($A292,'Productivity Dump'!$A$4:$A$500,0),
MATCH(CE$2,'Productivity Dump'!$E$3:$AJ$3,0)
),
IF(CE$3="Attendance",
INDEX('Attendance Dump'!$E$2:$AI$400,
MATCH($A292,'Attendance Dump'!$B$2:$B$400,0),
MATCH(CE$2,'Attendance Dump'!$E$1:$AI$1,0)
),
INDEX('Active Hour''s Dump'!$D$3:$AH$337,
MATCH($C292,'Active Hour''s Dump'!$A$3:$A$337,0),
MATCH(CE$2,'Active Hour''s Dump'!$D$2:$AH$2,0)
))),"")</f>
        <v>409.59799999999996</v>
      </c>
      <c r="CF292" s="13" t="str">
        <f>_xlfn.IFNA(IF(CF$3="Productivity",
INDEX('Productivity Dump'!$E$4:$AJ$500,
MATCH($A292,'Productivity Dump'!$A$4:$A$500,0),
MATCH(CF$2,'Productivity Dump'!$E$3:$AJ$3,0)
),
IF(CF$3="Attendance",
INDEX('Attendance Dump'!$E$2:$AI$400,
MATCH($A292,'Attendance Dump'!$B$2:$B$400,0),
MATCH(CF$2,'Attendance Dump'!$E$1:$AI$1,0)
),
INDEX('Active Hour''s Dump'!$D$3:$AH$337,
MATCH($C292,'Active Hour''s Dump'!$A$3:$A$337,0),
MATCH(CF$2,'Active Hour''s Dump'!$D$2:$AH$2,0)
))),"")</f>
        <v>P</v>
      </c>
      <c r="CG292" s="54">
        <f>_xlfn.IFNA(IF(CG$3="Productivity",
INDEX('Productivity Dump'!$E$4:$AJ$500,
MATCH($A292,'Productivity Dump'!$A$4:$A$500,0),
MATCH(CG$2,'Productivity Dump'!$E$3:$AJ$3,0)
),
IF(CG$3="Attendance",
INDEX('Attendance Dump'!$E$2:$AI$400,
MATCH($A292,'Attendance Dump'!$B$2:$B$400,0),
MATCH(CG$2,'Attendance Dump'!$E$1:$AI$1,0)
),
INDEX('Active Hour''s Dump'!$D$3:$AH$337,
MATCH($C292,'Active Hour''s Dump'!$A$3:$A$337,0),
MATCH(CG$2,'Active Hour''s Dump'!$D$2:$AH$2,0)
))),"")</f>
        <v>4.8333333333333304</v>
      </c>
      <c r="CH292" s="13">
        <f>_xlfn.IFNA(IF(CH$3="Productivity",
INDEX('Productivity Dump'!$E$4:$AJ$500,
MATCH($A292,'Productivity Dump'!$A$4:$A$500,0),
MATCH(CH$2,'Productivity Dump'!$E$3:$AJ$3,0)
),
IF(CH$3="Attendance",
INDEX('Attendance Dump'!$E$2:$AI$400,
MATCH($A292,'Attendance Dump'!$B$2:$B$400,0),
MATCH(CH$2,'Attendance Dump'!$E$1:$AI$1,0)
),
INDEX('Active Hour''s Dump'!$D$3:$AH$337,
MATCH($C292,'Active Hour''s Dump'!$A$3:$A$337,0),
MATCH(CH$2,'Active Hour''s Dump'!$D$2:$AH$2,0)
))),"")</f>
        <v>957.30099999999993</v>
      </c>
      <c r="CI292" s="13" t="str">
        <f>_xlfn.IFNA(IF(CI$3="Productivity",
INDEX('Productivity Dump'!$E$4:$AJ$500,
MATCH($A292,'Productivity Dump'!$A$4:$A$500,0),
MATCH(CI$2,'Productivity Dump'!$E$3:$AJ$3,0)
),
IF(CI$3="Attendance",
INDEX('Attendance Dump'!$E$2:$AI$400,
MATCH($A292,'Attendance Dump'!$B$2:$B$400,0),
MATCH(CI$2,'Attendance Dump'!$E$1:$AI$1,0)
),
INDEX('Active Hour''s Dump'!$D$3:$AH$337,
MATCH($C292,'Active Hour''s Dump'!$A$3:$A$337,0),
MATCH(CI$2,'Active Hour''s Dump'!$D$2:$AH$2,0)
))),"")</f>
        <v>P</v>
      </c>
      <c r="CJ292" s="54">
        <f>_xlfn.IFNA(IF(CJ$3="Productivity",
INDEX('Productivity Dump'!$E$4:$AJ$500,
MATCH($A292,'Productivity Dump'!$A$4:$A$500,0),
MATCH(CJ$2,'Productivity Dump'!$E$3:$AJ$3,0)
),
IF(CJ$3="Attendance",
INDEX('Attendance Dump'!$E$2:$AI$400,
MATCH($A292,'Attendance Dump'!$B$2:$B$400,0),
MATCH(CJ$2,'Attendance Dump'!$E$1:$AI$1,0)
),
INDEX('Active Hour''s Dump'!$D$3:$AH$337,
MATCH($C292,'Active Hour''s Dump'!$A$3:$A$337,0),
MATCH(CJ$2,'Active Hour''s Dump'!$D$2:$AH$2,0)
))),"")</f>
        <v>9.4166666666666696</v>
      </c>
      <c r="CK292" s="13">
        <f>_xlfn.IFNA(IF(CK$3="Productivity",
INDEX('Productivity Dump'!$E$4:$AJ$500,
MATCH($A292,'Productivity Dump'!$A$4:$A$500,0),
MATCH(CK$2,'Productivity Dump'!$E$3:$AJ$3,0)
),
IF(CK$3="Attendance",
INDEX('Attendance Dump'!$E$2:$AI$400,
MATCH($A292,'Attendance Dump'!$B$2:$B$400,0),
MATCH(CK$2,'Attendance Dump'!$E$1:$AI$1,0)
),
INDEX('Active Hour''s Dump'!$D$3:$AH$337,
MATCH($C292,'Active Hour''s Dump'!$A$3:$A$337,0),
MATCH(CK$2,'Active Hour''s Dump'!$D$2:$AH$2,0)
))),"")</f>
        <v>909.56100000000004</v>
      </c>
      <c r="CL292" s="13" t="str">
        <f>_xlfn.IFNA(IF(CL$3="Productivity",
INDEX('Productivity Dump'!$E$4:$AJ$500,
MATCH($A292,'Productivity Dump'!$A$4:$A$500,0),
MATCH(CL$2,'Productivity Dump'!$E$3:$AJ$3,0)
),
IF(CL$3="Attendance",
INDEX('Attendance Dump'!$E$2:$AI$400,
MATCH($A292,'Attendance Dump'!$B$2:$B$400,0),
MATCH(CL$2,'Attendance Dump'!$E$1:$AI$1,0)
),
INDEX('Active Hour''s Dump'!$D$3:$AH$337,
MATCH($C292,'Active Hour''s Dump'!$A$3:$A$337,0),
MATCH(CL$2,'Active Hour''s Dump'!$D$2:$AH$2,0)
))),"")</f>
        <v>P</v>
      </c>
      <c r="CM292" s="54">
        <f>_xlfn.IFNA(IF(CM$3="Productivity",
INDEX('Productivity Dump'!$E$4:$AJ$500,
MATCH($A292,'Productivity Dump'!$A$4:$A$500,0),
MATCH(CM$2,'Productivity Dump'!$E$3:$AJ$3,0)
),
IF(CM$3="Attendance",
INDEX('Attendance Dump'!$E$2:$AI$400,
MATCH($A292,'Attendance Dump'!$B$2:$B$400,0),
MATCH(CM$2,'Attendance Dump'!$E$1:$AI$1,0)
),
INDEX('Active Hour''s Dump'!$D$3:$AH$337,
MATCH($C292,'Active Hour''s Dump'!$A$3:$A$337,0),
MATCH(CM$2,'Active Hour''s Dump'!$D$2:$AH$2,0)
))),"")</f>
        <v>7.9166666666666696</v>
      </c>
      <c r="CN292" s="13">
        <f>_xlfn.IFNA(IF(CN$3="Productivity",
INDEX('Productivity Dump'!$E$4:$AJ$500,
MATCH($A292,'Productivity Dump'!$A$4:$A$500,0),
MATCH(CN$2,'Productivity Dump'!$E$3:$AJ$3,0)
),
IF(CN$3="Attendance",
INDEX('Attendance Dump'!$E$2:$AI$400,
MATCH($A292,'Attendance Dump'!$B$2:$B$400,0),
MATCH(CN$2,'Attendance Dump'!$E$1:$AI$1,0)
),
INDEX('Active Hour''s Dump'!$D$3:$AH$337,
MATCH($C292,'Active Hour''s Dump'!$A$3:$A$337,0),
MATCH(CN$2,'Active Hour''s Dump'!$D$2:$AH$2,0)
))),"")</f>
        <v>0</v>
      </c>
      <c r="CO292" s="13">
        <f>_xlfn.IFNA(IF(CO$3="Productivity",
INDEX('Productivity Dump'!$E$4:$AJ$500,
MATCH($A292,'Productivity Dump'!$A$4:$A$500,0),
MATCH(CO$2,'Productivity Dump'!$E$3:$AJ$3,0)
),
IF(CO$3="Attendance",
INDEX('Attendance Dump'!$E$2:$AI$400,
MATCH($A292,'Attendance Dump'!$B$2:$B$400,0),
MATCH(CO$2,'Attendance Dump'!$E$1:$AI$1,0)
),
INDEX('Active Hour''s Dump'!$D$3:$AH$337,
MATCH($C292,'Active Hour''s Dump'!$A$3:$A$337,0),
MATCH(CO$2,'Active Hour''s Dump'!$D$2:$AH$2,0)
))),"")</f>
        <v>0</v>
      </c>
      <c r="CP292" s="54">
        <f>_xlfn.IFNA(IF(CP$3="Productivity",
INDEX('Productivity Dump'!$E$4:$AJ$500,
MATCH($A292,'Productivity Dump'!$A$4:$A$500,0),
MATCH(CP$2,'Productivity Dump'!$E$3:$AJ$3,0)
),
IF(CP$3="Attendance",
INDEX('Attendance Dump'!$E$2:$AI$400,
MATCH($A292,'Attendance Dump'!$B$2:$B$400,0),
MATCH(CP$2,'Attendance Dump'!$E$1:$AI$1,0)
),
INDEX('Active Hour''s Dump'!$D$3:$AH$337,
MATCH($C292,'Active Hour''s Dump'!$A$3:$A$337,0),
MATCH(CP$2,'Active Hour''s Dump'!$D$2:$AH$2,0)
))),"")</f>
        <v>0</v>
      </c>
      <c r="CQ292" s="13">
        <f>_xlfn.IFNA(IF(CQ$3="Productivity",
INDEX('Productivity Dump'!$E$4:$AJ$500,
MATCH($A292,'Productivity Dump'!$A$4:$A$500,0),
MATCH(CQ$2,'Productivity Dump'!$E$3:$AJ$3,0)
),
IF(CQ$3="Attendance",
INDEX('Attendance Dump'!$E$2:$AI$400,
MATCH($A292,'Attendance Dump'!$B$2:$B$400,0),
MATCH(CQ$2,'Attendance Dump'!$E$1:$AI$1,0)
),
INDEX('Active Hour''s Dump'!$D$3:$AH$337,
MATCH($C292,'Active Hour''s Dump'!$A$3:$A$337,0),
MATCH(CQ$2,'Active Hour''s Dump'!$D$2:$AH$2,0)
))),"")</f>
        <v>0</v>
      </c>
      <c r="CR292" s="13">
        <f>_xlfn.IFNA(IF(CR$3="Productivity",
INDEX('Productivity Dump'!$E$4:$AJ$500,
MATCH($A292,'Productivity Dump'!$A$4:$A$500,0),
MATCH(CR$2,'Productivity Dump'!$E$3:$AJ$3,0)
),
IF(CR$3="Attendance",
INDEX('Attendance Dump'!$E$2:$AI$400,
MATCH($A292,'Attendance Dump'!$B$2:$B$400,0),
MATCH(CR$2,'Attendance Dump'!$E$1:$AI$1,0)
),
INDEX('Active Hour''s Dump'!$D$3:$AH$337,
MATCH($C292,'Active Hour''s Dump'!$A$3:$A$337,0),
MATCH(CR$2,'Active Hour''s Dump'!$D$2:$AH$2,0)
))),"")</f>
        <v>0</v>
      </c>
      <c r="CS292" s="54">
        <f>_xlfn.IFNA(IF(CS$3="Productivity",
INDEX('Productivity Dump'!$E$4:$AJ$500,
MATCH($A292,'Productivity Dump'!$A$4:$A$500,0),
MATCH(CS$2,'Productivity Dump'!$E$3:$AJ$3,0)
),
IF(CS$3="Attendance",
INDEX('Attendance Dump'!$E$2:$AI$400,
MATCH($A292,'Attendance Dump'!$B$2:$B$400,0),
MATCH(CS$2,'Attendance Dump'!$E$1:$AI$1,0)
),
INDEX('Active Hour''s Dump'!$D$3:$AH$337,
MATCH($C292,'Active Hour''s Dump'!$A$3:$A$337,0),
MATCH(CS$2,'Active Hour''s Dump'!$D$2:$AH$2,0)
))),"")</f>
        <v>0</v>
      </c>
      <c r="CT292" s="13">
        <f>_xlfn.IFNA(IF(CT$3="Productivity",
INDEX('Productivity Dump'!$E$4:$AJ$500,
MATCH($A292,'Productivity Dump'!$A$4:$A$500,0),
MATCH(CT$2,'Productivity Dump'!$E$3:$AJ$3,0)
),
IF(CT$3="Attendance",
INDEX('Attendance Dump'!$E$2:$AI$400,
MATCH($A292,'Attendance Dump'!$B$2:$B$400,0),
MATCH(CT$2,'Attendance Dump'!$E$1:$AI$1,0)
),
INDEX('Active Hour''s Dump'!$D$3:$AH$337,
MATCH($C292,'Active Hour''s Dump'!$A$3:$A$337,0),
MATCH(CT$2,'Active Hour''s Dump'!$D$2:$AH$2,0)
))),"")</f>
        <v>0</v>
      </c>
      <c r="CU292" s="13">
        <f>_xlfn.IFNA(IF(CU$3="Productivity",
INDEX('Productivity Dump'!$E$4:$AJ$500,
MATCH($A292,'Productivity Dump'!$A$4:$A$500,0),
MATCH(CU$2,'Productivity Dump'!$E$3:$AJ$3,0)
),
IF(CU$3="Attendance",
INDEX('Attendance Dump'!$E$2:$AI$400,
MATCH($A292,'Attendance Dump'!$B$2:$B$400,0),
MATCH(CU$2,'Attendance Dump'!$E$1:$AI$1,0)
),
INDEX('Active Hour''s Dump'!$D$3:$AH$337,
MATCH($C292,'Active Hour''s Dump'!$A$3:$A$337,0),
MATCH(CU$2,'Active Hour''s Dump'!$D$2:$AH$2,0)
))),"")</f>
        <v>0</v>
      </c>
      <c r="CV292" s="54">
        <f>_xlfn.IFNA(IF(CV$3="Productivity",
INDEX('Productivity Dump'!$E$4:$AJ$500,
MATCH($A292,'Productivity Dump'!$A$4:$A$500,0),
MATCH(CV$2,'Productivity Dump'!$E$3:$AJ$3,0)
),
IF(CV$3="Attendance",
INDEX('Attendance Dump'!$E$2:$AI$400,
MATCH($A292,'Attendance Dump'!$B$2:$B$400,0),
MATCH(CV$2,'Attendance Dump'!$E$1:$AI$1,0)
),
INDEX('Active Hour''s Dump'!$D$3:$AH$337,
MATCH($C292,'Active Hour''s Dump'!$A$3:$A$337,0),
MATCH(CV$2,'Active Hour''s Dump'!$D$2:$AH$2,0)
))),"")</f>
        <v>0</v>
      </c>
      <c r="CW292" s="13"/>
      <c r="CX292" s="13"/>
      <c r="CY292" s="54"/>
      <c r="DA292" s="57">
        <f t="shared" si="105"/>
        <v>176.24999999999997</v>
      </c>
      <c r="DB292" s="35">
        <f t="shared" si="100"/>
        <v>19182.067999999999</v>
      </c>
      <c r="DC292" s="35">
        <f t="shared" ref="DC292:DC293" si="112">MAX(0,E292-DB292)</f>
        <v>0</v>
      </c>
      <c r="DD292" s="35">
        <f t="shared" ref="DD292:DD293" ca="1" si="113">IFERROR(MAX(0,DC292/$DC$2),DC292)</f>
        <v>0</v>
      </c>
      <c r="DF292" s="32" cm="1">
        <f t="array" ref="DF292">SUMPRODUCT(
    (MOD(COLUMN(H292:CV292) - COLUMN(H292), 3) = 0) *
    (H292:CV292 = 0) *
    (I292:CW292 = "P") *
    (COUNTIF(UKHoliday, H$2:CV$2) = 0)
)</f>
        <v>0</v>
      </c>
      <c r="DG292" s="33" cm="1">
        <f t="array" ref="DG292">SUMPRODUCT(
  (MOD(COLUMN(H292:CV292) - COLUMN(H292), 3) = 0) *
  (H292:CV292 &gt; 0) *
  (H292:CV292 &lt; 0.5 * IF(((WEEKDAY(H$2:CV$2, 2) = 1) + (WEEKDAY(H$2:CV$2, 2) = 6)), G292, F292)) *
  (I292:CW292 = "P") *
  (COUNTIF(UKHoliday, H$2:CV$2) = 0)
)</f>
        <v>0</v>
      </c>
      <c r="DH292" s="33" cm="1">
        <f t="array" ref="DH292">SUMPRODUCT(
  (MOD(COLUMN(H292:CV292) - COLUMN(H292), 3) = 0) *
  (H292:CV292 &gt; 0.5 * IF(((WEEKDAY(H$2:CV$2, 2) = 1) + (WEEKDAY(H$2:CV$2, 2) = 6)), $G292, $F292)) *
  (H292:CV292 &lt; 0.8 * IF(((WEEKDAY(H$2:CV$2, 2) = 1) + (WEEKDAY(H$2:CV$2, 2) = 6)), $G292, $F292)) *
  (I292:CW292 = "P") *
  (COUNTIF(UKHoliday, H$2:CV$2) = 0)
)</f>
        <v>0</v>
      </c>
      <c r="DI292" s="33" cm="1">
        <f t="array" ref="DI292">SUMPRODUCT(
  (MOD(COLUMN(H292:CV292) - COLUMN(H292), 3) = 0) *
  (H292:CV292 &gt; 0.8 * IF(((WEEKDAY(H$2:CV$2, 2) = 1) + (WEEKDAY(H$2:CV$2, 2) = 6)), $G292, $F292)) *
  (H292:CV292 &lt; 1 * IF(((WEEKDAY(H$2:CV$2, 2) = 1) + (WEEKDAY(H$2:CV$2, 2) = 6)), $G292, $F292)) *
  (I292:CW292 = "P") *
  (COUNTIF(UKHoliday, H$2:CV$2) = 0)
)</f>
        <v>5</v>
      </c>
    </row>
    <row r="293" spans="1:113" ht="17.55" customHeight="1" x14ac:dyDescent="0.3">
      <c r="A293" s="8" t="s">
        <v>1033</v>
      </c>
      <c r="B293" s="36" t="s">
        <v>1034</v>
      </c>
      <c r="C293" s="9" t="s">
        <v>1035</v>
      </c>
      <c r="D293" s="62" t="s">
        <v>945</v>
      </c>
      <c r="E293" s="35">
        <v>18600</v>
      </c>
      <c r="F293" s="35">
        <f t="shared" ref="F293" si="114">E293/$C$1</f>
        <v>930</v>
      </c>
      <c r="G293" s="35">
        <f t="shared" ref="G293" si="115">F293*0.5</f>
        <v>465</v>
      </c>
      <c r="H293" s="13">
        <f>_xlfn.IFNA(IF(H$3="Productivity",
INDEX('Productivity Dump'!$E$4:$AJ$500,
MATCH($A293,'Productivity Dump'!$A$4:$A$500,0),
MATCH(H$2,'Productivity Dump'!$E$3:$AJ$3,0)
),
IF(H$3="Attendance",
INDEX('Attendance Dump'!$E$2:$AI$400,
MATCH($A293,'Attendance Dump'!$B$2:$B$400,0),
MATCH(H$2,'Attendance Dump'!$E$1:$AI$1,0)
),
INDEX('Active Hour''s Dump'!$D$3:$AH$337,
MATCH($C293,'Active Hour''s Dump'!$A$3:$A$337,0),
MATCH(H$2,'Active Hour''s Dump'!$D$2:$AH$2,0)
))),"")</f>
        <v>529.04899999999998</v>
      </c>
      <c r="I293" s="13" t="str">
        <f>_xlfn.IFNA(IF(I$3="Productivity",
INDEX('Productivity Dump'!$E$4:$AJ$500,
MATCH($A293,'Productivity Dump'!$A$4:$A$500,0),
MATCH(I$2,'Productivity Dump'!$E$3:$AJ$3,0)
),
IF(I$3="Attendance",
INDEX('Attendance Dump'!$E$2:$AI$400,
MATCH($A293,'Attendance Dump'!$B$2:$B$400,0),
MATCH(I$2,'Attendance Dump'!$E$1:$AI$1,0)
),
INDEX('Active Hour''s Dump'!$D$3:$AH$337,
MATCH($C293,'Active Hour''s Dump'!$A$3:$A$337,0),
MATCH(I$2,'Active Hour''s Dump'!$D$2:$AH$2,0)
))),"")</f>
        <v>P</v>
      </c>
      <c r="J293" s="54">
        <f>_xlfn.IFNA(IF(J$3="Productivity",
INDEX('Productivity Dump'!$E$4:$AJ$500,
MATCH($A293,'Productivity Dump'!$A$4:$A$500,0),
MATCH(J$2,'Productivity Dump'!$E$3:$AJ$3,0)
),
IF(J$3="Attendance",
INDEX('Attendance Dump'!$E$2:$AI$400,
MATCH($A293,'Attendance Dump'!$B$2:$B$400,0),
MATCH(J$2,'Attendance Dump'!$E$1:$AI$1,0)
),
INDEX('Active Hour''s Dump'!$D$3:$AH$337,
MATCH($C293,'Active Hour''s Dump'!$A$3:$A$337,0),
MATCH(J$2,'Active Hour''s Dump'!$D$2:$AH$2,0)
))),"")</f>
        <v>8.75</v>
      </c>
      <c r="K293" s="13">
        <f>_xlfn.IFNA(IF(K$3="Productivity",
INDEX('Productivity Dump'!$E$4:$AJ$500,
MATCH($A293,'Productivity Dump'!$A$4:$A$500,0),
MATCH(K$2,'Productivity Dump'!$E$3:$AJ$3,0)
),
IF(K$3="Attendance",
INDEX('Attendance Dump'!$E$2:$AI$400,
MATCH($A293,'Attendance Dump'!$B$2:$B$400,0),
MATCH(K$2,'Attendance Dump'!$E$1:$AI$1,0)
),
INDEX('Active Hour''s Dump'!$D$3:$AH$337,
MATCH($C293,'Active Hour''s Dump'!$A$3:$A$337,0),
MATCH(K$2,'Active Hour''s Dump'!$D$2:$AH$2,0)
))),"")</f>
        <v>984.23500000000024</v>
      </c>
      <c r="L293" s="13" t="str">
        <f>_xlfn.IFNA(IF(L$3="Productivity",
INDEX('Productivity Dump'!$E$4:$AJ$500,
MATCH($A293,'Productivity Dump'!$A$4:$A$500,0),
MATCH(L$2,'Productivity Dump'!$E$3:$AJ$3,0)
),
IF(L$3="Attendance",
INDEX('Attendance Dump'!$E$2:$AI$400,
MATCH($A293,'Attendance Dump'!$B$2:$B$400,0),
MATCH(L$2,'Attendance Dump'!$E$1:$AI$1,0)
),
INDEX('Active Hour''s Dump'!$D$3:$AH$337,
MATCH($C293,'Active Hour''s Dump'!$A$3:$A$337,0),
MATCH(L$2,'Active Hour''s Dump'!$D$2:$AH$2,0)
))),"")</f>
        <v>P</v>
      </c>
      <c r="M293" s="54">
        <f>_xlfn.IFNA(IF(M$3="Productivity",
INDEX('Productivity Dump'!$E$4:$AJ$500,
MATCH($A293,'Productivity Dump'!$A$4:$A$500,0),
MATCH(M$2,'Productivity Dump'!$E$3:$AJ$3,0)
),
IF(M$3="Attendance",
INDEX('Attendance Dump'!$E$2:$AI$400,
MATCH($A293,'Attendance Dump'!$B$2:$B$400,0),
MATCH(M$2,'Attendance Dump'!$E$1:$AI$1,0)
),
INDEX('Active Hour''s Dump'!$D$3:$AH$337,
MATCH($C293,'Active Hour''s Dump'!$A$3:$A$337,0),
MATCH(M$2,'Active Hour''s Dump'!$D$2:$AH$2,0)
))),"")</f>
        <v>11.6666666666667</v>
      </c>
      <c r="N293" s="13">
        <f>_xlfn.IFNA(IF(N$3="Productivity",
INDEX('Productivity Dump'!$E$4:$AJ$500,
MATCH($A293,'Productivity Dump'!$A$4:$A$500,0),
MATCH(N$2,'Productivity Dump'!$E$3:$AJ$3,0)
),
IF(N$3="Attendance",
INDEX('Attendance Dump'!$E$2:$AI$400,
MATCH($A293,'Attendance Dump'!$B$2:$B$400,0),
MATCH(N$2,'Attendance Dump'!$E$1:$AI$1,0)
),
INDEX('Active Hour''s Dump'!$D$3:$AH$337,
MATCH($C293,'Active Hour''s Dump'!$A$3:$A$337,0),
MATCH(N$2,'Active Hour''s Dump'!$D$2:$AH$2,0)
))),"")</f>
        <v>872.31099999999981</v>
      </c>
      <c r="O293" s="13" t="str">
        <f>_xlfn.IFNA(IF(O$3="Productivity",
INDEX('Productivity Dump'!$E$4:$AJ$500,
MATCH($A293,'Productivity Dump'!$A$4:$A$500,0),
MATCH(O$2,'Productivity Dump'!$E$3:$AJ$3,0)
),
IF(O$3="Attendance",
INDEX('Attendance Dump'!$E$2:$AI$400,
MATCH($A293,'Attendance Dump'!$B$2:$B$400,0),
MATCH(O$2,'Attendance Dump'!$E$1:$AI$1,0)
),
INDEX('Active Hour''s Dump'!$D$3:$AH$337,
MATCH($C293,'Active Hour''s Dump'!$A$3:$A$337,0),
MATCH(O$2,'Active Hour''s Dump'!$D$2:$AH$2,0)
))),"")</f>
        <v>P</v>
      </c>
      <c r="P293" s="54">
        <f>_xlfn.IFNA(IF(P$3="Productivity",
INDEX('Productivity Dump'!$E$4:$AJ$500,
MATCH($A293,'Productivity Dump'!$A$4:$A$500,0),
MATCH(P$2,'Productivity Dump'!$E$3:$AJ$3,0)
),
IF(P$3="Attendance",
INDEX('Attendance Dump'!$E$2:$AI$400,
MATCH($A293,'Attendance Dump'!$B$2:$B$400,0),
MATCH(P$2,'Attendance Dump'!$E$1:$AI$1,0)
),
INDEX('Active Hour''s Dump'!$D$3:$AH$337,
MATCH($C293,'Active Hour''s Dump'!$A$3:$A$337,0),
MATCH(P$2,'Active Hour''s Dump'!$D$2:$AH$2,0)
))),"")</f>
        <v>12</v>
      </c>
      <c r="Q293" s="13">
        <f>_xlfn.IFNA(IF(Q$3="Productivity",
INDEX('Productivity Dump'!$E$4:$AJ$500,
MATCH($A293,'Productivity Dump'!$A$4:$A$500,0),
MATCH(Q$2,'Productivity Dump'!$E$3:$AJ$3,0)
),
IF(Q$3="Attendance",
INDEX('Attendance Dump'!$E$2:$AI$400,
MATCH($A293,'Attendance Dump'!$B$2:$B$400,0),
MATCH(Q$2,'Attendance Dump'!$E$1:$AI$1,0)
),
INDEX('Active Hour''s Dump'!$D$3:$AH$337,
MATCH($C293,'Active Hour''s Dump'!$A$3:$A$337,0),
MATCH(Q$2,'Active Hour''s Dump'!$D$2:$AH$2,0)
))),"")</f>
        <v>155.078</v>
      </c>
      <c r="R293" s="13" t="str">
        <f>_xlfn.IFNA(IF(R$3="Productivity",
INDEX('Productivity Dump'!$E$4:$AJ$500,
MATCH($A293,'Productivity Dump'!$A$4:$A$500,0),
MATCH(R$2,'Productivity Dump'!$E$3:$AJ$3,0)
),
IF(R$3="Attendance",
INDEX('Attendance Dump'!$E$2:$AI$400,
MATCH($A293,'Attendance Dump'!$B$2:$B$400,0),
MATCH(R$2,'Attendance Dump'!$E$1:$AI$1,0)
),
INDEX('Active Hour''s Dump'!$D$3:$AH$337,
MATCH($C293,'Active Hour''s Dump'!$A$3:$A$337,0),
MATCH(R$2,'Active Hour''s Dump'!$D$2:$AH$2,0)
))),"")</f>
        <v>WO</v>
      </c>
      <c r="S293" s="54">
        <f>_xlfn.IFNA(IF(S$3="Productivity",
INDEX('Productivity Dump'!$E$4:$AJ$500,
MATCH($A293,'Productivity Dump'!$A$4:$A$500,0),
MATCH(S$2,'Productivity Dump'!$E$3:$AJ$3,0)
),
IF(S$3="Attendance",
INDEX('Attendance Dump'!$E$2:$AI$400,
MATCH($A293,'Attendance Dump'!$B$2:$B$400,0),
MATCH(S$2,'Attendance Dump'!$E$1:$AI$1,0)
),
INDEX('Active Hour''s Dump'!$D$3:$AH$337,
MATCH($C293,'Active Hour''s Dump'!$A$3:$A$337,0),
MATCH(S$2,'Active Hour''s Dump'!$D$2:$AH$2,0)
))),"")</f>
        <v>2.75</v>
      </c>
      <c r="T293" s="13">
        <f>_xlfn.IFNA(IF(T$3="Productivity",
INDEX('Productivity Dump'!$E$4:$AJ$500,
MATCH($A293,'Productivity Dump'!$A$4:$A$500,0),
MATCH(T$2,'Productivity Dump'!$E$3:$AJ$3,0)
),
IF(T$3="Attendance",
INDEX('Attendance Dump'!$E$2:$AI$400,
MATCH($A293,'Attendance Dump'!$B$2:$B$400,0),
MATCH(T$2,'Attendance Dump'!$E$1:$AI$1,0)
),
INDEX('Active Hour''s Dump'!$D$3:$AH$337,
MATCH($C293,'Active Hour''s Dump'!$A$3:$A$337,0),
MATCH(T$2,'Active Hour''s Dump'!$D$2:$AH$2,0)
))),"")</f>
        <v>722.15099999999995</v>
      </c>
      <c r="U293" s="13" t="str">
        <f>_xlfn.IFNA(IF(U$3="Productivity",
INDEX('Productivity Dump'!$E$4:$AJ$500,
MATCH($A293,'Productivity Dump'!$A$4:$A$500,0),
MATCH(U$2,'Productivity Dump'!$E$3:$AJ$3,0)
),
IF(U$3="Attendance",
INDEX('Attendance Dump'!$E$2:$AI$400,
MATCH($A293,'Attendance Dump'!$B$2:$B$400,0),
MATCH(U$2,'Attendance Dump'!$E$1:$AI$1,0)
),
INDEX('Active Hour''s Dump'!$D$3:$AH$337,
MATCH($C293,'Active Hour''s Dump'!$A$3:$A$337,0),
MATCH(U$2,'Active Hour''s Dump'!$D$2:$AH$2,0)
))),"")</f>
        <v>P</v>
      </c>
      <c r="V293" s="54">
        <f>_xlfn.IFNA(IF(V$3="Productivity",
INDEX('Productivity Dump'!$E$4:$AJ$500,
MATCH($A293,'Productivity Dump'!$A$4:$A$500,0),
MATCH(V$2,'Productivity Dump'!$E$3:$AJ$3,0)
),
IF(V$3="Attendance",
INDEX('Attendance Dump'!$E$2:$AI$400,
MATCH($A293,'Attendance Dump'!$B$2:$B$400,0),
MATCH(V$2,'Attendance Dump'!$E$1:$AI$1,0)
),
INDEX('Active Hour''s Dump'!$D$3:$AH$337,
MATCH($C293,'Active Hour''s Dump'!$A$3:$A$337,0),
MATCH(V$2,'Active Hour''s Dump'!$D$2:$AH$2,0)
))),"")</f>
        <v>9.5833333333333304</v>
      </c>
      <c r="W293" s="13">
        <f>_xlfn.IFNA(IF(W$3="Productivity",
INDEX('Productivity Dump'!$E$4:$AJ$500,
MATCH($A293,'Productivity Dump'!$A$4:$A$500,0),
MATCH(W$2,'Productivity Dump'!$E$3:$AJ$3,0)
),
IF(W$3="Attendance",
INDEX('Attendance Dump'!$E$2:$AI$400,
MATCH($A293,'Attendance Dump'!$B$2:$B$400,0),
MATCH(W$2,'Attendance Dump'!$E$1:$AI$1,0)
),
INDEX('Active Hour''s Dump'!$D$3:$AH$337,
MATCH($C293,'Active Hour''s Dump'!$A$3:$A$337,0),
MATCH(W$2,'Active Hour''s Dump'!$D$2:$AH$2,0)
))),"")</f>
        <v>937.23700000000008</v>
      </c>
      <c r="X293" s="13" t="str">
        <f>_xlfn.IFNA(IF(X$3="Productivity",
INDEX('Productivity Dump'!$E$4:$AJ$500,
MATCH($A293,'Productivity Dump'!$A$4:$A$500,0),
MATCH(X$2,'Productivity Dump'!$E$3:$AJ$3,0)
),
IF(X$3="Attendance",
INDEX('Attendance Dump'!$E$2:$AI$400,
MATCH($A293,'Attendance Dump'!$B$2:$B$400,0),
MATCH(X$2,'Attendance Dump'!$E$1:$AI$1,0)
),
INDEX('Active Hour''s Dump'!$D$3:$AH$337,
MATCH($C293,'Active Hour''s Dump'!$A$3:$A$337,0),
MATCH(X$2,'Active Hour''s Dump'!$D$2:$AH$2,0)
))),"")</f>
        <v>P</v>
      </c>
      <c r="Y293" s="54">
        <f>_xlfn.IFNA(IF(Y$3="Productivity",
INDEX('Productivity Dump'!$E$4:$AJ$500,
MATCH($A293,'Productivity Dump'!$A$4:$A$500,0),
MATCH(Y$2,'Productivity Dump'!$E$3:$AJ$3,0)
),
IF(Y$3="Attendance",
INDEX('Attendance Dump'!$E$2:$AI$400,
MATCH($A293,'Attendance Dump'!$B$2:$B$400,0),
MATCH(Y$2,'Attendance Dump'!$E$1:$AI$1,0)
),
INDEX('Active Hour''s Dump'!$D$3:$AH$337,
MATCH($C293,'Active Hour''s Dump'!$A$3:$A$337,0),
MATCH(Y$2,'Active Hour''s Dump'!$D$2:$AH$2,0)
))),"")</f>
        <v>12.5833333333333</v>
      </c>
      <c r="Z293" s="13">
        <f>_xlfn.IFNA(IF(Z$3="Productivity",
INDEX('Productivity Dump'!$E$4:$AJ$500,
MATCH($A293,'Productivity Dump'!$A$4:$A$500,0),
MATCH(Z$2,'Productivity Dump'!$E$3:$AJ$3,0)
),
IF(Z$3="Attendance",
INDEX('Attendance Dump'!$E$2:$AI$400,
MATCH($A293,'Attendance Dump'!$B$2:$B$400,0),
MATCH(Z$2,'Attendance Dump'!$E$1:$AI$1,0)
),
INDEX('Active Hour''s Dump'!$D$3:$AH$337,
MATCH($C293,'Active Hour''s Dump'!$A$3:$A$337,0),
MATCH(Z$2,'Active Hour''s Dump'!$D$2:$AH$2,0)
))),"")</f>
        <v>941.81600000000014</v>
      </c>
      <c r="AA293" s="13" t="str">
        <f>_xlfn.IFNA(IF(AA$3="Productivity",
INDEX('Productivity Dump'!$E$4:$AJ$500,
MATCH($A293,'Productivity Dump'!$A$4:$A$500,0),
MATCH(AA$2,'Productivity Dump'!$E$3:$AJ$3,0)
),
IF(AA$3="Attendance",
INDEX('Attendance Dump'!$E$2:$AI$400,
MATCH($A293,'Attendance Dump'!$B$2:$B$400,0),
MATCH(AA$2,'Attendance Dump'!$E$1:$AI$1,0)
),
INDEX('Active Hour''s Dump'!$D$3:$AH$337,
MATCH($C293,'Active Hour''s Dump'!$A$3:$A$337,0),
MATCH(AA$2,'Active Hour''s Dump'!$D$2:$AH$2,0)
))),"")</f>
        <v>P</v>
      </c>
      <c r="AB293" s="54">
        <f>_xlfn.IFNA(IF(AB$3="Productivity",
INDEX('Productivity Dump'!$E$4:$AJ$500,
MATCH($A293,'Productivity Dump'!$A$4:$A$500,0),
MATCH(AB$2,'Productivity Dump'!$E$3:$AJ$3,0)
),
IF(AB$3="Attendance",
INDEX('Attendance Dump'!$E$2:$AI$400,
MATCH($A293,'Attendance Dump'!$B$2:$B$400,0),
MATCH(AB$2,'Attendance Dump'!$E$1:$AI$1,0)
),
INDEX('Active Hour''s Dump'!$D$3:$AH$337,
MATCH($C293,'Active Hour''s Dump'!$A$3:$A$337,0),
MATCH(AB$2,'Active Hour''s Dump'!$D$2:$AH$2,0)
))),"")</f>
        <v>11</v>
      </c>
      <c r="AC293" s="13">
        <f>_xlfn.IFNA(IF(AC$3="Productivity",
INDEX('Productivity Dump'!$E$4:$AJ$500,
MATCH($A293,'Productivity Dump'!$A$4:$A$500,0),
MATCH(AC$2,'Productivity Dump'!$E$3:$AJ$3,0)
),
IF(AC$3="Attendance",
INDEX('Attendance Dump'!$E$2:$AI$400,
MATCH($A293,'Attendance Dump'!$B$2:$B$400,0),
MATCH(AC$2,'Attendance Dump'!$E$1:$AI$1,0)
),
INDEX('Active Hour''s Dump'!$D$3:$AH$337,
MATCH($C293,'Active Hour''s Dump'!$A$3:$A$337,0),
MATCH(AC$2,'Active Hour''s Dump'!$D$2:$AH$2,0)
))),"")</f>
        <v>998.47900000000016</v>
      </c>
      <c r="AD293" s="13" t="str">
        <f>_xlfn.IFNA(IF(AD$3="Productivity",
INDEX('Productivity Dump'!$E$4:$AJ$500,
MATCH($A293,'Productivity Dump'!$A$4:$A$500,0),
MATCH(AD$2,'Productivity Dump'!$E$3:$AJ$3,0)
),
IF(AD$3="Attendance",
INDEX('Attendance Dump'!$E$2:$AI$400,
MATCH($A293,'Attendance Dump'!$B$2:$B$400,0),
MATCH(AD$2,'Attendance Dump'!$E$1:$AI$1,0)
),
INDEX('Active Hour''s Dump'!$D$3:$AH$337,
MATCH($C293,'Active Hour''s Dump'!$A$3:$A$337,0),
MATCH(AD$2,'Active Hour''s Dump'!$D$2:$AH$2,0)
))),"")</f>
        <v>P</v>
      </c>
      <c r="AE293" s="54">
        <f>_xlfn.IFNA(IF(AE$3="Productivity",
INDEX('Productivity Dump'!$E$4:$AJ$500,
MATCH($A293,'Productivity Dump'!$A$4:$A$500,0),
MATCH(AE$2,'Productivity Dump'!$E$3:$AJ$3,0)
),
IF(AE$3="Attendance",
INDEX('Attendance Dump'!$E$2:$AI$400,
MATCH($A293,'Attendance Dump'!$B$2:$B$400,0),
MATCH(AE$2,'Attendance Dump'!$E$1:$AI$1,0)
),
INDEX('Active Hour''s Dump'!$D$3:$AH$337,
MATCH($C293,'Active Hour''s Dump'!$A$3:$A$337,0),
MATCH(AE$2,'Active Hour''s Dump'!$D$2:$AH$2,0)
))),"")</f>
        <v>12.1666666666667</v>
      </c>
      <c r="AF293" s="13">
        <f>_xlfn.IFNA(IF(AF$3="Productivity",
INDEX('Productivity Dump'!$E$4:$AJ$500,
MATCH($A293,'Productivity Dump'!$A$4:$A$500,0),
MATCH(AF$2,'Productivity Dump'!$E$3:$AJ$3,0)
),
IF(AF$3="Attendance",
INDEX('Attendance Dump'!$E$2:$AI$400,
MATCH($A293,'Attendance Dump'!$B$2:$B$400,0),
MATCH(AF$2,'Attendance Dump'!$E$1:$AI$1,0)
),
INDEX('Active Hour''s Dump'!$D$3:$AH$337,
MATCH($C293,'Active Hour''s Dump'!$A$3:$A$337,0),
MATCH(AF$2,'Active Hour''s Dump'!$D$2:$AH$2,0)
))),"")</f>
        <v>1047.8490000000002</v>
      </c>
      <c r="AG293" s="13" t="str">
        <f>_xlfn.IFNA(IF(AG$3="Productivity",
INDEX('Productivity Dump'!$E$4:$AJ$500,
MATCH($A293,'Productivity Dump'!$A$4:$A$500,0),
MATCH(AG$2,'Productivity Dump'!$E$3:$AJ$3,0)
),
IF(AG$3="Attendance",
INDEX('Attendance Dump'!$E$2:$AI$400,
MATCH($A293,'Attendance Dump'!$B$2:$B$400,0),
MATCH(AG$2,'Attendance Dump'!$E$1:$AI$1,0)
),
INDEX('Active Hour''s Dump'!$D$3:$AH$337,
MATCH($C293,'Active Hour''s Dump'!$A$3:$A$337,0),
MATCH(AG$2,'Active Hour''s Dump'!$D$2:$AH$2,0)
))),"")</f>
        <v>P</v>
      </c>
      <c r="AH293" s="54">
        <f>_xlfn.IFNA(IF(AH$3="Productivity",
INDEX('Productivity Dump'!$E$4:$AJ$500,
MATCH($A293,'Productivity Dump'!$A$4:$A$500,0),
MATCH(AH$2,'Productivity Dump'!$E$3:$AJ$3,0)
),
IF(AH$3="Attendance",
INDEX('Attendance Dump'!$E$2:$AI$400,
MATCH($A293,'Attendance Dump'!$B$2:$B$400,0),
MATCH(AH$2,'Attendance Dump'!$E$1:$AI$1,0)
),
INDEX('Active Hour''s Dump'!$D$3:$AH$337,
MATCH($C293,'Active Hour''s Dump'!$A$3:$A$337,0),
MATCH(AH$2,'Active Hour''s Dump'!$D$2:$AH$2,0)
))),"")</f>
        <v>10.25</v>
      </c>
      <c r="AI293" s="13">
        <f>_xlfn.IFNA(IF(AI$3="Productivity",
INDEX('Productivity Dump'!$E$4:$AJ$500,
MATCH($A293,'Productivity Dump'!$A$4:$A$500,0),
MATCH(AI$2,'Productivity Dump'!$E$3:$AJ$3,0)
),
IF(AI$3="Attendance",
INDEX('Attendance Dump'!$E$2:$AI$400,
MATCH($A293,'Attendance Dump'!$B$2:$B$400,0),
MATCH(AI$2,'Attendance Dump'!$E$1:$AI$1,0)
),
INDEX('Active Hour''s Dump'!$D$3:$AH$337,
MATCH($C293,'Active Hour''s Dump'!$A$3:$A$337,0),
MATCH(AI$2,'Active Hour''s Dump'!$D$2:$AH$2,0)
))),"")</f>
        <v>759.13</v>
      </c>
      <c r="AJ293" s="13" t="str">
        <f>_xlfn.IFNA(IF(AJ$3="Productivity",
INDEX('Productivity Dump'!$E$4:$AJ$500,
MATCH($A293,'Productivity Dump'!$A$4:$A$500,0),
MATCH(AJ$2,'Productivity Dump'!$E$3:$AJ$3,0)
),
IF(AJ$3="Attendance",
INDEX('Attendance Dump'!$E$2:$AI$400,
MATCH($A293,'Attendance Dump'!$B$2:$B$400,0),
MATCH(AJ$2,'Attendance Dump'!$E$1:$AI$1,0)
),
INDEX('Active Hour''s Dump'!$D$3:$AH$337,
MATCH($C293,'Active Hour''s Dump'!$A$3:$A$337,0),
MATCH(AJ$2,'Active Hour''s Dump'!$D$2:$AH$2,0)
))),"")</f>
        <v>P</v>
      </c>
      <c r="AK293" s="54">
        <f>_xlfn.IFNA(IF(AK$3="Productivity",
INDEX('Productivity Dump'!$E$4:$AJ$500,
MATCH($A293,'Productivity Dump'!$A$4:$A$500,0),
MATCH(AK$2,'Productivity Dump'!$E$3:$AJ$3,0)
),
IF(AK$3="Attendance",
INDEX('Attendance Dump'!$E$2:$AI$400,
MATCH($A293,'Attendance Dump'!$B$2:$B$400,0),
MATCH(AK$2,'Attendance Dump'!$E$1:$AI$1,0)
),
INDEX('Active Hour''s Dump'!$D$3:$AH$337,
MATCH($C293,'Active Hour''s Dump'!$A$3:$A$337,0),
MATCH(AK$2,'Active Hour''s Dump'!$D$2:$AH$2,0)
))),"")</f>
        <v>11.4166666666667</v>
      </c>
      <c r="AL293" s="13">
        <f>_xlfn.IFNA(IF(AL$3="Productivity",
INDEX('Productivity Dump'!$E$4:$AJ$500,
MATCH($A293,'Productivity Dump'!$A$4:$A$500,0),
MATCH(AL$2,'Productivity Dump'!$E$3:$AJ$3,0)
),
IF(AL$3="Attendance",
INDEX('Attendance Dump'!$E$2:$AI$400,
MATCH($A293,'Attendance Dump'!$B$2:$B$400,0),
MATCH(AL$2,'Attendance Dump'!$E$1:$AI$1,0)
),
INDEX('Active Hour''s Dump'!$D$3:$AH$337,
MATCH($C293,'Active Hour''s Dump'!$A$3:$A$337,0),
MATCH(AL$2,'Active Hour''s Dump'!$D$2:$AH$2,0)
))),"")</f>
        <v>112.771</v>
      </c>
      <c r="AM293" s="13" t="str">
        <f>_xlfn.IFNA(IF(AM$3="Productivity",
INDEX('Productivity Dump'!$E$4:$AJ$500,
MATCH($A293,'Productivity Dump'!$A$4:$A$500,0),
MATCH(AM$2,'Productivity Dump'!$E$3:$AJ$3,0)
),
IF(AM$3="Attendance",
INDEX('Attendance Dump'!$E$2:$AI$400,
MATCH($A293,'Attendance Dump'!$B$2:$B$400,0),
MATCH(AM$2,'Attendance Dump'!$E$1:$AI$1,0)
),
INDEX('Active Hour''s Dump'!$D$3:$AH$337,
MATCH($C293,'Active Hour''s Dump'!$A$3:$A$337,0),
MATCH(AM$2,'Active Hour''s Dump'!$D$2:$AH$2,0)
))),"")</f>
        <v>WO</v>
      </c>
      <c r="AN293" s="54">
        <f>_xlfn.IFNA(IF(AN$3="Productivity",
INDEX('Productivity Dump'!$E$4:$AJ$500,
MATCH($A293,'Productivity Dump'!$A$4:$A$500,0),
MATCH(AN$2,'Productivity Dump'!$E$3:$AJ$3,0)
),
IF(AN$3="Attendance",
INDEX('Attendance Dump'!$E$2:$AI$400,
MATCH($A293,'Attendance Dump'!$B$2:$B$400,0),
MATCH(AN$2,'Attendance Dump'!$E$1:$AI$1,0)
),
INDEX('Active Hour''s Dump'!$D$3:$AH$337,
MATCH($C293,'Active Hour''s Dump'!$A$3:$A$337,0),
MATCH(AN$2,'Active Hour''s Dump'!$D$2:$AH$2,0)
))),"")</f>
        <v>1.4166666666666701</v>
      </c>
      <c r="AO293" s="13">
        <f>_xlfn.IFNA(IF(AO$3="Productivity",
INDEX('Productivity Dump'!$E$4:$AJ$500,
MATCH($A293,'Productivity Dump'!$A$4:$A$500,0),
MATCH(AO$2,'Productivity Dump'!$E$3:$AJ$3,0)
),
IF(AO$3="Attendance",
INDEX('Attendance Dump'!$E$2:$AI$400,
MATCH($A293,'Attendance Dump'!$B$2:$B$400,0),
MATCH(AO$2,'Attendance Dump'!$E$1:$AI$1,0)
),
INDEX('Active Hour''s Dump'!$D$3:$AH$337,
MATCH($C293,'Active Hour''s Dump'!$A$3:$A$337,0),
MATCH(AO$2,'Active Hour''s Dump'!$D$2:$AH$2,0)
))),"")</f>
        <v>671.54100000000005</v>
      </c>
      <c r="AP293" s="13" t="str">
        <f>_xlfn.IFNA(IF(AP$3="Productivity",
INDEX('Productivity Dump'!$E$4:$AJ$500,
MATCH($A293,'Productivity Dump'!$A$4:$A$500,0),
MATCH(AP$2,'Productivity Dump'!$E$3:$AJ$3,0)
),
IF(AP$3="Attendance",
INDEX('Attendance Dump'!$E$2:$AI$400,
MATCH($A293,'Attendance Dump'!$B$2:$B$400,0),
MATCH(AP$2,'Attendance Dump'!$E$1:$AI$1,0)
),
INDEX('Active Hour''s Dump'!$D$3:$AH$337,
MATCH($C293,'Active Hour''s Dump'!$A$3:$A$337,0),
MATCH(AP$2,'Active Hour''s Dump'!$D$2:$AH$2,0)
))),"")</f>
        <v>P</v>
      </c>
      <c r="AQ293" s="54">
        <f>_xlfn.IFNA(IF(AQ$3="Productivity",
INDEX('Productivity Dump'!$E$4:$AJ$500,
MATCH($A293,'Productivity Dump'!$A$4:$A$500,0),
MATCH(AQ$2,'Productivity Dump'!$E$3:$AJ$3,0)
),
IF(AQ$3="Attendance",
INDEX('Attendance Dump'!$E$2:$AI$400,
MATCH($A293,'Attendance Dump'!$B$2:$B$400,0),
MATCH(AQ$2,'Attendance Dump'!$E$1:$AI$1,0)
),
INDEX('Active Hour''s Dump'!$D$3:$AH$337,
MATCH($C293,'Active Hour''s Dump'!$A$3:$A$337,0),
MATCH(AQ$2,'Active Hour''s Dump'!$D$2:$AH$2,0)
))),"")</f>
        <v>9.8333333333333304</v>
      </c>
      <c r="AR293" s="13">
        <f>_xlfn.IFNA(IF(AR$3="Productivity",
INDEX('Productivity Dump'!$E$4:$AJ$500,
MATCH($A293,'Productivity Dump'!$A$4:$A$500,0),
MATCH(AR$2,'Productivity Dump'!$E$3:$AJ$3,0)
),
IF(AR$3="Attendance",
INDEX('Attendance Dump'!$E$2:$AI$400,
MATCH($A293,'Attendance Dump'!$B$2:$B$400,0),
MATCH(AR$2,'Attendance Dump'!$E$1:$AI$1,0)
),
INDEX('Active Hour''s Dump'!$D$3:$AH$337,
MATCH($C293,'Active Hour''s Dump'!$A$3:$A$337,0),
MATCH(AR$2,'Active Hour''s Dump'!$D$2:$AH$2,0)
))),"")</f>
        <v>1046.7380000000003</v>
      </c>
      <c r="AS293" s="13" t="str">
        <f>_xlfn.IFNA(IF(AS$3="Productivity",
INDEX('Productivity Dump'!$E$4:$AJ$500,
MATCH($A293,'Productivity Dump'!$A$4:$A$500,0),
MATCH(AS$2,'Productivity Dump'!$E$3:$AJ$3,0)
),
IF(AS$3="Attendance",
INDEX('Attendance Dump'!$E$2:$AI$400,
MATCH($A293,'Attendance Dump'!$B$2:$B$400,0),
MATCH(AS$2,'Attendance Dump'!$E$1:$AI$1,0)
),
INDEX('Active Hour''s Dump'!$D$3:$AH$337,
MATCH($C293,'Active Hour''s Dump'!$A$3:$A$337,0),
MATCH(AS$2,'Active Hour''s Dump'!$D$2:$AH$2,0)
))),"")</f>
        <v>P</v>
      </c>
      <c r="AT293" s="54">
        <f>_xlfn.IFNA(IF(AT$3="Productivity",
INDEX('Productivity Dump'!$E$4:$AJ$500,
MATCH($A293,'Productivity Dump'!$A$4:$A$500,0),
MATCH(AT$2,'Productivity Dump'!$E$3:$AJ$3,0)
),
IF(AT$3="Attendance",
INDEX('Attendance Dump'!$E$2:$AI$400,
MATCH($A293,'Attendance Dump'!$B$2:$B$400,0),
MATCH(AT$2,'Attendance Dump'!$E$1:$AI$1,0)
),
INDEX('Active Hour''s Dump'!$D$3:$AH$337,
MATCH($C293,'Active Hour''s Dump'!$A$3:$A$337,0),
MATCH(AT$2,'Active Hour''s Dump'!$D$2:$AH$2,0)
))),"")</f>
        <v>14.1666666666667</v>
      </c>
      <c r="AU293" s="13">
        <f>_xlfn.IFNA(IF(AU$3="Productivity",
INDEX('Productivity Dump'!$E$4:$AJ$500,
MATCH($A293,'Productivity Dump'!$A$4:$A$500,0),
MATCH(AU$2,'Productivity Dump'!$E$3:$AJ$3,0)
),
IF(AU$3="Attendance",
INDEX('Attendance Dump'!$E$2:$AI$400,
MATCH($A293,'Attendance Dump'!$B$2:$B$400,0),
MATCH(AU$2,'Attendance Dump'!$E$1:$AI$1,0)
),
INDEX('Active Hour''s Dump'!$D$3:$AH$337,
MATCH($C293,'Active Hour''s Dump'!$A$3:$A$337,0),
MATCH(AU$2,'Active Hour''s Dump'!$D$2:$AH$2,0)
))),"")</f>
        <v>1052.0980000000002</v>
      </c>
      <c r="AV293" s="13" t="str">
        <f>_xlfn.IFNA(IF(AV$3="Productivity",
INDEX('Productivity Dump'!$E$4:$AJ$500,
MATCH($A293,'Productivity Dump'!$A$4:$A$500,0),
MATCH(AV$2,'Productivity Dump'!$E$3:$AJ$3,0)
),
IF(AV$3="Attendance",
INDEX('Attendance Dump'!$E$2:$AI$400,
MATCH($A293,'Attendance Dump'!$B$2:$B$400,0),
MATCH(AV$2,'Attendance Dump'!$E$1:$AI$1,0)
),
INDEX('Active Hour''s Dump'!$D$3:$AH$337,
MATCH($C293,'Active Hour''s Dump'!$A$3:$A$337,0),
MATCH(AV$2,'Active Hour''s Dump'!$D$2:$AH$2,0)
))),"")</f>
        <v>P</v>
      </c>
      <c r="AW293" s="54">
        <f>_xlfn.IFNA(IF(AW$3="Productivity",
INDEX('Productivity Dump'!$E$4:$AJ$500,
MATCH($A293,'Productivity Dump'!$A$4:$A$500,0),
MATCH(AW$2,'Productivity Dump'!$E$3:$AJ$3,0)
),
IF(AW$3="Attendance",
INDEX('Attendance Dump'!$E$2:$AI$400,
MATCH($A293,'Attendance Dump'!$B$2:$B$400,0),
MATCH(AW$2,'Attendance Dump'!$E$1:$AI$1,0)
),
INDEX('Active Hour''s Dump'!$D$3:$AH$337,
MATCH($C293,'Active Hour''s Dump'!$A$3:$A$337,0),
MATCH(AW$2,'Active Hour''s Dump'!$D$2:$AH$2,0)
))),"")</f>
        <v>9.9166666666666696</v>
      </c>
      <c r="AX293" s="13">
        <f>_xlfn.IFNA(IF(AX$3="Productivity",
INDEX('Productivity Dump'!$E$4:$AJ$500,
MATCH($A293,'Productivity Dump'!$A$4:$A$500,0),
MATCH(AX$2,'Productivity Dump'!$E$3:$AJ$3,0)
),
IF(AX$3="Attendance",
INDEX('Attendance Dump'!$E$2:$AI$400,
MATCH($A293,'Attendance Dump'!$B$2:$B$400,0),
MATCH(AX$2,'Attendance Dump'!$E$1:$AI$1,0)
),
INDEX('Active Hour''s Dump'!$D$3:$AH$337,
MATCH($C293,'Active Hour''s Dump'!$A$3:$A$337,0),
MATCH(AX$2,'Active Hour''s Dump'!$D$2:$AH$2,0)
))),"")</f>
        <v>1032.4059999999999</v>
      </c>
      <c r="AY293" s="13" t="str">
        <f>_xlfn.IFNA(IF(AY$3="Productivity",
INDEX('Productivity Dump'!$E$4:$AJ$500,
MATCH($A293,'Productivity Dump'!$A$4:$A$500,0),
MATCH(AY$2,'Productivity Dump'!$E$3:$AJ$3,0)
),
IF(AY$3="Attendance",
INDEX('Attendance Dump'!$E$2:$AI$400,
MATCH($A293,'Attendance Dump'!$B$2:$B$400,0),
MATCH(AY$2,'Attendance Dump'!$E$1:$AI$1,0)
),
INDEX('Active Hour''s Dump'!$D$3:$AH$337,
MATCH($C293,'Active Hour''s Dump'!$A$3:$A$337,0),
MATCH(AY$2,'Active Hour''s Dump'!$D$2:$AH$2,0)
))),"")</f>
        <v>P</v>
      </c>
      <c r="AZ293" s="54">
        <f>_xlfn.IFNA(IF(AZ$3="Productivity",
INDEX('Productivity Dump'!$E$4:$AJ$500,
MATCH($A293,'Productivity Dump'!$A$4:$A$500,0),
MATCH(AZ$2,'Productivity Dump'!$E$3:$AJ$3,0)
),
IF(AZ$3="Attendance",
INDEX('Attendance Dump'!$E$2:$AI$400,
MATCH($A293,'Attendance Dump'!$B$2:$B$400,0),
MATCH(AZ$2,'Attendance Dump'!$E$1:$AI$1,0)
),
INDEX('Active Hour''s Dump'!$D$3:$AH$337,
MATCH($C293,'Active Hour''s Dump'!$A$3:$A$337,0),
MATCH(AZ$2,'Active Hour''s Dump'!$D$2:$AH$2,0)
))),"")</f>
        <v>8.5833333333333304</v>
      </c>
      <c r="BA293" s="13">
        <f>_xlfn.IFNA(IF(BA$3="Productivity",
INDEX('Productivity Dump'!$E$4:$AJ$500,
MATCH($A293,'Productivity Dump'!$A$4:$A$500,0),
MATCH(BA$2,'Productivity Dump'!$E$3:$AJ$3,0)
),
IF(BA$3="Attendance",
INDEX('Attendance Dump'!$E$2:$AI$400,
MATCH($A293,'Attendance Dump'!$B$2:$B$400,0),
MATCH(BA$2,'Attendance Dump'!$E$1:$AI$1,0)
),
INDEX('Active Hour''s Dump'!$D$3:$AH$337,
MATCH($C293,'Active Hour''s Dump'!$A$3:$A$337,0),
MATCH(BA$2,'Active Hour''s Dump'!$D$2:$AH$2,0)
))),"")</f>
        <v>1017.9490000000002</v>
      </c>
      <c r="BB293" s="13" t="str">
        <f>_xlfn.IFNA(IF(BB$3="Productivity",
INDEX('Productivity Dump'!$E$4:$AJ$500,
MATCH($A293,'Productivity Dump'!$A$4:$A$500,0),
MATCH(BB$2,'Productivity Dump'!$E$3:$AJ$3,0)
),
IF(BB$3="Attendance",
INDEX('Attendance Dump'!$E$2:$AI$400,
MATCH($A293,'Attendance Dump'!$B$2:$B$400,0),
MATCH(BB$2,'Attendance Dump'!$E$1:$AI$1,0)
),
INDEX('Active Hour''s Dump'!$D$3:$AH$337,
MATCH($C293,'Active Hour''s Dump'!$A$3:$A$337,0),
MATCH(BB$2,'Active Hour''s Dump'!$D$2:$AH$2,0)
))),"")</f>
        <v>P</v>
      </c>
      <c r="BC293" s="54">
        <f>_xlfn.IFNA(IF(BC$3="Productivity",
INDEX('Productivity Dump'!$E$4:$AJ$500,
MATCH($A293,'Productivity Dump'!$A$4:$A$500,0),
MATCH(BC$2,'Productivity Dump'!$E$3:$AJ$3,0)
),
IF(BC$3="Attendance",
INDEX('Attendance Dump'!$E$2:$AI$400,
MATCH($A293,'Attendance Dump'!$B$2:$B$400,0),
MATCH(BC$2,'Attendance Dump'!$E$1:$AI$1,0)
),
INDEX('Active Hour''s Dump'!$D$3:$AH$337,
MATCH($C293,'Active Hour''s Dump'!$A$3:$A$337,0),
MATCH(BC$2,'Active Hour''s Dump'!$D$2:$AH$2,0)
))),"")</f>
        <v>10.5</v>
      </c>
      <c r="BD293" s="13">
        <f>_xlfn.IFNA(IF(BD$3="Productivity",
INDEX('Productivity Dump'!$E$4:$AJ$500,
MATCH($A293,'Productivity Dump'!$A$4:$A$500,0),
MATCH(BD$2,'Productivity Dump'!$E$3:$AJ$3,0)
),
IF(BD$3="Attendance",
INDEX('Attendance Dump'!$E$2:$AI$400,
MATCH($A293,'Attendance Dump'!$B$2:$B$400,0),
MATCH(BD$2,'Attendance Dump'!$E$1:$AI$1,0)
),
INDEX('Active Hour''s Dump'!$D$3:$AH$337,
MATCH($C293,'Active Hour''s Dump'!$A$3:$A$337,0),
MATCH(BD$2,'Active Hour''s Dump'!$D$2:$AH$2,0)
))),"")</f>
        <v>589.95499999999981</v>
      </c>
      <c r="BE293" s="13" t="str">
        <f>_xlfn.IFNA(IF(BE$3="Productivity",
INDEX('Productivity Dump'!$E$4:$AJ$500,
MATCH($A293,'Productivity Dump'!$A$4:$A$500,0),
MATCH(BE$2,'Productivity Dump'!$E$3:$AJ$3,0)
),
IF(BE$3="Attendance",
INDEX('Attendance Dump'!$E$2:$AI$400,
MATCH($A293,'Attendance Dump'!$B$2:$B$400,0),
MATCH(BE$2,'Attendance Dump'!$E$1:$AI$1,0)
),
INDEX('Active Hour''s Dump'!$D$3:$AH$337,
MATCH($C293,'Active Hour''s Dump'!$A$3:$A$337,0),
MATCH(BE$2,'Active Hour''s Dump'!$D$2:$AH$2,0)
))),"")</f>
        <v>P</v>
      </c>
      <c r="BF293" s="54">
        <f>_xlfn.IFNA(IF(BF$3="Productivity",
INDEX('Productivity Dump'!$E$4:$AJ$500,
MATCH($A293,'Productivity Dump'!$A$4:$A$500,0),
MATCH(BF$2,'Productivity Dump'!$E$3:$AJ$3,0)
),
IF(BF$3="Attendance",
INDEX('Attendance Dump'!$E$2:$AI$400,
MATCH($A293,'Attendance Dump'!$B$2:$B$400,0),
MATCH(BF$2,'Attendance Dump'!$E$1:$AI$1,0)
),
INDEX('Active Hour''s Dump'!$D$3:$AH$337,
MATCH($C293,'Active Hour''s Dump'!$A$3:$A$337,0),
MATCH(BF$2,'Active Hour''s Dump'!$D$2:$AH$2,0)
))),"")</f>
        <v>8.9166666666666696</v>
      </c>
      <c r="BG293" s="13">
        <f>_xlfn.IFNA(IF(BG$3="Productivity",
INDEX('Productivity Dump'!$E$4:$AJ$500,
MATCH($A293,'Productivity Dump'!$A$4:$A$500,0),
MATCH(BG$2,'Productivity Dump'!$E$3:$AJ$3,0)
),
IF(BG$3="Attendance",
INDEX('Attendance Dump'!$E$2:$AI$400,
MATCH($A293,'Attendance Dump'!$B$2:$B$400,0),
MATCH(BG$2,'Attendance Dump'!$E$1:$AI$1,0)
),
INDEX('Active Hour''s Dump'!$D$3:$AH$337,
MATCH($C293,'Active Hour''s Dump'!$A$3:$A$337,0),
MATCH(BG$2,'Active Hour''s Dump'!$D$2:$AH$2,0)
))),"")</f>
        <v>0</v>
      </c>
      <c r="BH293" s="13" t="str">
        <f>_xlfn.IFNA(IF(BH$3="Productivity",
INDEX('Productivity Dump'!$E$4:$AJ$500,
MATCH($A293,'Productivity Dump'!$A$4:$A$500,0),
MATCH(BH$2,'Productivity Dump'!$E$3:$AJ$3,0)
),
IF(BH$3="Attendance",
INDEX('Attendance Dump'!$E$2:$AI$400,
MATCH($A293,'Attendance Dump'!$B$2:$B$400,0),
MATCH(BH$2,'Attendance Dump'!$E$1:$AI$1,0)
),
INDEX('Active Hour''s Dump'!$D$3:$AH$337,
MATCH($C293,'Active Hour''s Dump'!$A$3:$A$337,0),
MATCH(BH$2,'Active Hour''s Dump'!$D$2:$AH$2,0)
))),"")</f>
        <v>WO</v>
      </c>
      <c r="BI293" s="54">
        <f>_xlfn.IFNA(IF(BI$3="Productivity",
INDEX('Productivity Dump'!$E$4:$AJ$500,
MATCH($A293,'Productivity Dump'!$A$4:$A$500,0),
MATCH(BI$2,'Productivity Dump'!$E$3:$AJ$3,0)
),
IF(BI$3="Attendance",
INDEX('Attendance Dump'!$E$2:$AI$400,
MATCH($A293,'Attendance Dump'!$B$2:$B$400,0),
MATCH(BI$2,'Attendance Dump'!$E$1:$AI$1,0)
),
INDEX('Active Hour''s Dump'!$D$3:$AH$337,
MATCH($C293,'Active Hour''s Dump'!$A$3:$A$337,0),
MATCH(BI$2,'Active Hour''s Dump'!$D$2:$AH$2,0)
))),"")</f>
        <v>0</v>
      </c>
      <c r="BJ293" s="13">
        <f>_xlfn.IFNA(IF(BJ$3="Productivity",
INDEX('Productivity Dump'!$E$4:$AJ$500,
MATCH($A293,'Productivity Dump'!$A$4:$A$500,0),
MATCH(BJ$2,'Productivity Dump'!$E$3:$AJ$3,0)
),
IF(BJ$3="Attendance",
INDEX('Attendance Dump'!$E$2:$AI$400,
MATCH($A293,'Attendance Dump'!$B$2:$B$400,0),
MATCH(BJ$2,'Attendance Dump'!$E$1:$AI$1,0)
),
INDEX('Active Hour''s Dump'!$D$3:$AH$337,
MATCH($C293,'Active Hour''s Dump'!$A$3:$A$337,0),
MATCH(BJ$2,'Active Hour''s Dump'!$D$2:$AH$2,0)
))),"")</f>
        <v>498.83099999999996</v>
      </c>
      <c r="BK293" s="13" t="str">
        <f>_xlfn.IFNA(IF(BK$3="Productivity",
INDEX('Productivity Dump'!$E$4:$AJ$500,
MATCH($A293,'Productivity Dump'!$A$4:$A$500,0),
MATCH(BK$2,'Productivity Dump'!$E$3:$AJ$3,0)
),
IF(BK$3="Attendance",
INDEX('Attendance Dump'!$E$2:$AI$400,
MATCH($A293,'Attendance Dump'!$B$2:$B$400,0),
MATCH(BK$2,'Attendance Dump'!$E$1:$AI$1,0)
),
INDEX('Active Hour''s Dump'!$D$3:$AH$337,
MATCH($C293,'Active Hour''s Dump'!$A$3:$A$337,0),
MATCH(BK$2,'Active Hour''s Dump'!$D$2:$AH$2,0)
))),"")</f>
        <v>P</v>
      </c>
      <c r="BL293" s="54">
        <f>_xlfn.IFNA(IF(BL$3="Productivity",
INDEX('Productivity Dump'!$E$4:$AJ$500,
MATCH($A293,'Productivity Dump'!$A$4:$A$500,0),
MATCH(BL$2,'Productivity Dump'!$E$3:$AJ$3,0)
),
IF(BL$3="Attendance",
INDEX('Attendance Dump'!$E$2:$AI$400,
MATCH($A293,'Attendance Dump'!$B$2:$B$400,0),
MATCH(BL$2,'Attendance Dump'!$E$1:$AI$1,0)
),
INDEX('Active Hour''s Dump'!$D$3:$AH$337,
MATCH($C293,'Active Hour''s Dump'!$A$3:$A$337,0),
MATCH(BL$2,'Active Hour''s Dump'!$D$2:$AH$2,0)
))),"")</f>
        <v>6</v>
      </c>
      <c r="BM293" s="13">
        <f>_xlfn.IFNA(IF(BM$3="Productivity",
INDEX('Productivity Dump'!$E$4:$AJ$500,
MATCH($A293,'Productivity Dump'!$A$4:$A$500,0),
MATCH(BM$2,'Productivity Dump'!$E$3:$AJ$3,0)
),
IF(BM$3="Attendance",
INDEX('Attendance Dump'!$E$2:$AI$400,
MATCH($A293,'Attendance Dump'!$B$2:$B$400,0),
MATCH(BM$2,'Attendance Dump'!$E$1:$AI$1,0)
),
INDEX('Active Hour''s Dump'!$D$3:$AH$337,
MATCH($C293,'Active Hour''s Dump'!$A$3:$A$337,0),
MATCH(BM$2,'Active Hour''s Dump'!$D$2:$AH$2,0)
))),"")</f>
        <v>1044.046</v>
      </c>
      <c r="BN293" s="13" t="str">
        <f>_xlfn.IFNA(IF(BN$3="Productivity",
INDEX('Productivity Dump'!$E$4:$AJ$500,
MATCH($A293,'Productivity Dump'!$A$4:$A$500,0),
MATCH(BN$2,'Productivity Dump'!$E$3:$AJ$3,0)
),
IF(BN$3="Attendance",
INDEX('Attendance Dump'!$E$2:$AI$400,
MATCH($A293,'Attendance Dump'!$B$2:$B$400,0),
MATCH(BN$2,'Attendance Dump'!$E$1:$AI$1,0)
),
INDEX('Active Hour''s Dump'!$D$3:$AH$337,
MATCH($C293,'Active Hour''s Dump'!$A$3:$A$337,0),
MATCH(BN$2,'Active Hour''s Dump'!$D$2:$AH$2,0)
))),"")</f>
        <v>P</v>
      </c>
      <c r="BO293" s="54">
        <f>_xlfn.IFNA(IF(BO$3="Productivity",
INDEX('Productivity Dump'!$E$4:$AJ$500,
MATCH($A293,'Productivity Dump'!$A$4:$A$500,0),
MATCH(BO$2,'Productivity Dump'!$E$3:$AJ$3,0)
),
IF(BO$3="Attendance",
INDEX('Attendance Dump'!$E$2:$AI$400,
MATCH($A293,'Attendance Dump'!$B$2:$B$400,0),
MATCH(BO$2,'Attendance Dump'!$E$1:$AI$1,0)
),
INDEX('Active Hour''s Dump'!$D$3:$AH$337,
MATCH($C293,'Active Hour''s Dump'!$A$3:$A$337,0),
MATCH(BO$2,'Active Hour''s Dump'!$D$2:$AH$2,0)
))),"")</f>
        <v>9.5</v>
      </c>
      <c r="BP293" s="13">
        <f>_xlfn.IFNA(IF(BP$3="Productivity",
INDEX('Productivity Dump'!$E$4:$AJ$500,
MATCH($A293,'Productivity Dump'!$A$4:$A$500,0),
MATCH(BP$2,'Productivity Dump'!$E$3:$AJ$3,0)
),
IF(BP$3="Attendance",
INDEX('Attendance Dump'!$E$2:$AI$400,
MATCH($A293,'Attendance Dump'!$B$2:$B$400,0),
MATCH(BP$2,'Attendance Dump'!$E$1:$AI$1,0)
),
INDEX('Active Hour''s Dump'!$D$3:$AH$337,
MATCH($C293,'Active Hour''s Dump'!$A$3:$A$337,0),
MATCH(BP$2,'Active Hour''s Dump'!$D$2:$AH$2,0)
))),"")</f>
        <v>1034.877</v>
      </c>
      <c r="BQ293" s="13" t="str">
        <f>_xlfn.IFNA(IF(BQ$3="Productivity",
INDEX('Productivity Dump'!$E$4:$AJ$500,
MATCH($A293,'Productivity Dump'!$A$4:$A$500,0),
MATCH(BQ$2,'Productivity Dump'!$E$3:$AJ$3,0)
),
IF(BQ$3="Attendance",
INDEX('Attendance Dump'!$E$2:$AI$400,
MATCH($A293,'Attendance Dump'!$B$2:$B$400,0),
MATCH(BQ$2,'Attendance Dump'!$E$1:$AI$1,0)
),
INDEX('Active Hour''s Dump'!$D$3:$AH$337,
MATCH($C293,'Active Hour''s Dump'!$A$3:$A$337,0),
MATCH(BQ$2,'Active Hour''s Dump'!$D$2:$AH$2,0)
))),"")</f>
        <v>P</v>
      </c>
      <c r="BR293" s="54">
        <f>_xlfn.IFNA(IF(BR$3="Productivity",
INDEX('Productivity Dump'!$E$4:$AJ$500,
MATCH($A293,'Productivity Dump'!$A$4:$A$500,0),
MATCH(BR$2,'Productivity Dump'!$E$3:$AJ$3,0)
),
IF(BR$3="Attendance",
INDEX('Attendance Dump'!$E$2:$AI$400,
MATCH($A293,'Attendance Dump'!$B$2:$B$400,0),
MATCH(BR$2,'Attendance Dump'!$E$1:$AI$1,0)
),
INDEX('Active Hour''s Dump'!$D$3:$AH$337,
MATCH($C293,'Active Hour''s Dump'!$A$3:$A$337,0),
MATCH(BR$2,'Active Hour''s Dump'!$D$2:$AH$2,0)
))),"")</f>
        <v>10.75</v>
      </c>
      <c r="BS293" s="13">
        <f>_xlfn.IFNA(IF(BS$3="Productivity",
INDEX('Productivity Dump'!$E$4:$AJ$500,
MATCH($A293,'Productivity Dump'!$A$4:$A$500,0),
MATCH(BS$2,'Productivity Dump'!$E$3:$AJ$3,0)
),
IF(BS$3="Attendance",
INDEX('Attendance Dump'!$E$2:$AI$400,
MATCH($A293,'Attendance Dump'!$B$2:$B$400,0),
MATCH(BS$2,'Attendance Dump'!$E$1:$AI$1,0)
),
INDEX('Active Hour''s Dump'!$D$3:$AH$337,
MATCH($C293,'Active Hour''s Dump'!$A$3:$A$337,0),
MATCH(BS$2,'Active Hour''s Dump'!$D$2:$AH$2,0)
))),"")</f>
        <v>875.13799999999992</v>
      </c>
      <c r="BT293" s="13" t="str">
        <f>_xlfn.IFNA(IF(BT$3="Productivity",
INDEX('Productivity Dump'!$E$4:$AJ$500,
MATCH($A293,'Productivity Dump'!$A$4:$A$500,0),
MATCH(BT$2,'Productivity Dump'!$E$3:$AJ$3,0)
),
IF(BT$3="Attendance",
INDEX('Attendance Dump'!$E$2:$AI$400,
MATCH($A293,'Attendance Dump'!$B$2:$B$400,0),
MATCH(BT$2,'Attendance Dump'!$E$1:$AI$1,0)
),
INDEX('Active Hour''s Dump'!$D$3:$AH$337,
MATCH($C293,'Active Hour''s Dump'!$A$3:$A$337,0),
MATCH(BT$2,'Active Hour''s Dump'!$D$2:$AH$2,0)
))),"")</f>
        <v>H(P)</v>
      </c>
      <c r="BU293" s="54">
        <f>_xlfn.IFNA(IF(BU$3="Productivity",
INDEX('Productivity Dump'!$E$4:$AJ$500,
MATCH($A293,'Productivity Dump'!$A$4:$A$500,0),
MATCH(BU$2,'Productivity Dump'!$E$3:$AJ$3,0)
),
IF(BU$3="Attendance",
INDEX('Attendance Dump'!$E$2:$AI$400,
MATCH($A293,'Attendance Dump'!$B$2:$B$400,0),
MATCH(BU$2,'Attendance Dump'!$E$1:$AI$1,0)
),
INDEX('Active Hour''s Dump'!$D$3:$AH$337,
MATCH($C293,'Active Hour''s Dump'!$A$3:$A$337,0),
MATCH(BU$2,'Active Hour''s Dump'!$D$2:$AH$2,0)
))),"")</f>
        <v>7.75</v>
      </c>
      <c r="BV293" s="13">
        <f>_xlfn.IFNA(IF(BV$3="Productivity",
INDEX('Productivity Dump'!$E$4:$AJ$500,
MATCH($A293,'Productivity Dump'!$A$4:$A$500,0),
MATCH(BV$2,'Productivity Dump'!$E$3:$AJ$3,0)
),
IF(BV$3="Attendance",
INDEX('Attendance Dump'!$E$2:$AI$400,
MATCH($A293,'Attendance Dump'!$B$2:$B$400,0),
MATCH(BV$2,'Attendance Dump'!$E$1:$AI$1,0)
),
INDEX('Active Hour''s Dump'!$D$3:$AH$337,
MATCH($C293,'Active Hour''s Dump'!$A$3:$A$337,0),
MATCH(BV$2,'Active Hour''s Dump'!$D$2:$AH$2,0)
))),"")</f>
        <v>561.12400000000002</v>
      </c>
      <c r="BW293" s="13" t="str">
        <f>_xlfn.IFNA(IF(BW$3="Productivity",
INDEX('Productivity Dump'!$E$4:$AJ$500,
MATCH($A293,'Productivity Dump'!$A$4:$A$500,0),
MATCH(BW$2,'Productivity Dump'!$E$3:$AJ$3,0)
),
IF(BW$3="Attendance",
INDEX('Attendance Dump'!$E$2:$AI$400,
MATCH($A293,'Attendance Dump'!$B$2:$B$400,0),
MATCH(BW$2,'Attendance Dump'!$E$1:$AI$1,0)
),
INDEX('Active Hour''s Dump'!$D$3:$AH$337,
MATCH($C293,'Active Hour''s Dump'!$A$3:$A$337,0),
MATCH(BW$2,'Active Hour''s Dump'!$D$2:$AH$2,0)
))),"")</f>
        <v>P</v>
      </c>
      <c r="BX293" s="54">
        <f>_xlfn.IFNA(IF(BX$3="Productivity",
INDEX('Productivity Dump'!$E$4:$AJ$500,
MATCH($A293,'Productivity Dump'!$A$4:$A$500,0),
MATCH(BX$2,'Productivity Dump'!$E$3:$AJ$3,0)
),
IF(BX$3="Attendance",
INDEX('Attendance Dump'!$E$2:$AI$400,
MATCH($A293,'Attendance Dump'!$B$2:$B$400,0),
MATCH(BX$2,'Attendance Dump'!$E$1:$AI$1,0)
),
INDEX('Active Hour''s Dump'!$D$3:$AH$337,
MATCH($C293,'Active Hour''s Dump'!$A$3:$A$337,0),
MATCH(BX$2,'Active Hour''s Dump'!$D$2:$AH$2,0)
))),"")</f>
        <v>9.8333333333333304</v>
      </c>
      <c r="BY293" s="13">
        <f>_xlfn.IFNA(IF(BY$3="Productivity",
INDEX('Productivity Dump'!$E$4:$AJ$500,
MATCH($A293,'Productivity Dump'!$A$4:$A$500,0),
MATCH(BY$2,'Productivity Dump'!$E$3:$AJ$3,0)
),
IF(BY$3="Attendance",
INDEX('Attendance Dump'!$E$2:$AI$400,
MATCH($A293,'Attendance Dump'!$B$2:$B$400,0),
MATCH(BY$2,'Attendance Dump'!$E$1:$AI$1,0)
),
INDEX('Active Hour''s Dump'!$D$3:$AH$337,
MATCH($C293,'Active Hour''s Dump'!$A$3:$A$337,0),
MATCH(BY$2,'Active Hour''s Dump'!$D$2:$AH$2,0)
))),"")</f>
        <v>688.93999999999983</v>
      </c>
      <c r="BZ293" s="13" t="str">
        <f>_xlfn.IFNA(IF(BZ$3="Productivity",
INDEX('Productivity Dump'!$E$4:$AJ$500,
MATCH($A293,'Productivity Dump'!$A$4:$A$500,0),
MATCH(BZ$2,'Productivity Dump'!$E$3:$AJ$3,0)
),
IF(BZ$3="Attendance",
INDEX('Attendance Dump'!$E$2:$AI$400,
MATCH($A293,'Attendance Dump'!$B$2:$B$400,0),
MATCH(BZ$2,'Attendance Dump'!$E$1:$AI$1,0)
),
INDEX('Active Hour''s Dump'!$D$3:$AH$337,
MATCH($C293,'Active Hour''s Dump'!$A$3:$A$337,0),
MATCH(BZ$2,'Active Hour''s Dump'!$D$2:$AH$2,0)
))),"")</f>
        <v>P</v>
      </c>
      <c r="CA293" s="54">
        <f>_xlfn.IFNA(IF(CA$3="Productivity",
INDEX('Productivity Dump'!$E$4:$AJ$500,
MATCH($A293,'Productivity Dump'!$A$4:$A$500,0),
MATCH(CA$2,'Productivity Dump'!$E$3:$AJ$3,0)
),
IF(CA$3="Attendance",
INDEX('Attendance Dump'!$E$2:$AI$400,
MATCH($A293,'Attendance Dump'!$B$2:$B$400,0),
MATCH(CA$2,'Attendance Dump'!$E$1:$AI$1,0)
),
INDEX('Active Hour''s Dump'!$D$3:$AH$337,
MATCH($C293,'Active Hour''s Dump'!$A$3:$A$337,0),
MATCH(CA$2,'Active Hour''s Dump'!$D$2:$AH$2,0)
))),"")</f>
        <v>11.6666666666667</v>
      </c>
      <c r="CB293" s="13">
        <f>_xlfn.IFNA(IF(CB$3="Productivity",
INDEX('Productivity Dump'!$E$4:$AJ$500,
MATCH($A293,'Productivity Dump'!$A$4:$A$500,0),
MATCH(CB$2,'Productivity Dump'!$E$3:$AJ$3,0)
),
IF(CB$3="Attendance",
INDEX('Attendance Dump'!$E$2:$AI$400,
MATCH($A293,'Attendance Dump'!$B$2:$B$400,0),
MATCH(CB$2,'Attendance Dump'!$E$1:$AI$1,0)
),
INDEX('Active Hour''s Dump'!$D$3:$AH$337,
MATCH($C293,'Active Hour''s Dump'!$A$3:$A$337,0),
MATCH(CB$2,'Active Hour''s Dump'!$D$2:$AH$2,0)
))),"")</f>
        <v>131.125</v>
      </c>
      <c r="CC293" s="13" t="str">
        <f>_xlfn.IFNA(IF(CC$3="Productivity",
INDEX('Productivity Dump'!$E$4:$AJ$500,
MATCH($A293,'Productivity Dump'!$A$4:$A$500,0),
MATCH(CC$2,'Productivity Dump'!$E$3:$AJ$3,0)
),
IF(CC$3="Attendance",
INDEX('Attendance Dump'!$E$2:$AI$400,
MATCH($A293,'Attendance Dump'!$B$2:$B$400,0),
MATCH(CC$2,'Attendance Dump'!$E$1:$AI$1,0)
),
INDEX('Active Hour''s Dump'!$D$3:$AH$337,
MATCH($C293,'Active Hour''s Dump'!$A$3:$A$337,0),
MATCH(CC$2,'Active Hour''s Dump'!$D$2:$AH$2,0)
))),"")</f>
        <v>WO</v>
      </c>
      <c r="CD293" s="54">
        <f>_xlfn.IFNA(IF(CD$3="Productivity",
INDEX('Productivity Dump'!$E$4:$AJ$500,
MATCH($A293,'Productivity Dump'!$A$4:$A$500,0),
MATCH(CD$2,'Productivity Dump'!$E$3:$AJ$3,0)
),
IF(CD$3="Attendance",
INDEX('Attendance Dump'!$E$2:$AI$400,
MATCH($A293,'Attendance Dump'!$B$2:$B$400,0),
MATCH(CD$2,'Attendance Dump'!$E$1:$AI$1,0)
),
INDEX('Active Hour''s Dump'!$D$3:$AH$337,
MATCH($C293,'Active Hour''s Dump'!$A$3:$A$337,0),
MATCH(CD$2,'Active Hour''s Dump'!$D$2:$AH$2,0)
))),"")</f>
        <v>4.5833333333333304</v>
      </c>
      <c r="CE293" s="13">
        <f>_xlfn.IFNA(IF(CE$3="Productivity",
INDEX('Productivity Dump'!$E$4:$AJ$500,
MATCH($A293,'Productivity Dump'!$A$4:$A$500,0),
MATCH(CE$2,'Productivity Dump'!$E$3:$AJ$3,0)
),
IF(CE$3="Attendance",
INDEX('Attendance Dump'!$E$2:$AI$400,
MATCH($A293,'Attendance Dump'!$B$2:$B$400,0),
MATCH(CE$2,'Attendance Dump'!$E$1:$AI$1,0)
),
INDEX('Active Hour''s Dump'!$D$3:$AH$337,
MATCH($C293,'Active Hour''s Dump'!$A$3:$A$337,0),
MATCH(CE$2,'Active Hour''s Dump'!$D$2:$AH$2,0)
))),"")</f>
        <v>574.56900000000007</v>
      </c>
      <c r="CF293" s="13" t="str">
        <f>_xlfn.IFNA(IF(CF$3="Productivity",
INDEX('Productivity Dump'!$E$4:$AJ$500,
MATCH($A293,'Productivity Dump'!$A$4:$A$500,0),
MATCH(CF$2,'Productivity Dump'!$E$3:$AJ$3,0)
),
IF(CF$3="Attendance",
INDEX('Attendance Dump'!$E$2:$AI$400,
MATCH($A293,'Attendance Dump'!$B$2:$B$400,0),
MATCH(CF$2,'Attendance Dump'!$E$1:$AI$1,0)
),
INDEX('Active Hour''s Dump'!$D$3:$AH$337,
MATCH($C293,'Active Hour''s Dump'!$A$3:$A$337,0),
MATCH(CF$2,'Active Hour''s Dump'!$D$2:$AH$2,0)
))),"")</f>
        <v>P</v>
      </c>
      <c r="CG293" s="54">
        <f>_xlfn.IFNA(IF(CG$3="Productivity",
INDEX('Productivity Dump'!$E$4:$AJ$500,
MATCH($A293,'Productivity Dump'!$A$4:$A$500,0),
MATCH(CG$2,'Productivity Dump'!$E$3:$AJ$3,0)
),
IF(CG$3="Attendance",
INDEX('Attendance Dump'!$E$2:$AI$400,
MATCH($A293,'Attendance Dump'!$B$2:$B$400,0),
MATCH(CG$2,'Attendance Dump'!$E$1:$AI$1,0)
),
INDEX('Active Hour''s Dump'!$D$3:$AH$337,
MATCH($C293,'Active Hour''s Dump'!$A$3:$A$337,0),
MATCH(CG$2,'Active Hour''s Dump'!$D$2:$AH$2,0)
))),"")</f>
        <v>3.3333333333333299</v>
      </c>
      <c r="CH293" s="13">
        <f>_xlfn.IFNA(IF(CH$3="Productivity",
INDEX('Productivity Dump'!$E$4:$AJ$500,
MATCH($A293,'Productivity Dump'!$A$4:$A$500,0),
MATCH(CH$2,'Productivity Dump'!$E$3:$AJ$3,0)
),
IF(CH$3="Attendance",
INDEX('Attendance Dump'!$E$2:$AI$400,
MATCH($A293,'Attendance Dump'!$B$2:$B$400,0),
MATCH(CH$2,'Attendance Dump'!$E$1:$AI$1,0)
),
INDEX('Active Hour''s Dump'!$D$3:$AH$337,
MATCH($C293,'Active Hour''s Dump'!$A$3:$A$337,0),
MATCH(CH$2,'Active Hour''s Dump'!$D$2:$AH$2,0)
))),"")</f>
        <v>724.35099999999977</v>
      </c>
      <c r="CI293" s="13" t="str">
        <f>_xlfn.IFNA(IF(CI$3="Productivity",
INDEX('Productivity Dump'!$E$4:$AJ$500,
MATCH($A293,'Productivity Dump'!$A$4:$A$500,0),
MATCH(CI$2,'Productivity Dump'!$E$3:$AJ$3,0)
),
IF(CI$3="Attendance",
INDEX('Attendance Dump'!$E$2:$AI$400,
MATCH($A293,'Attendance Dump'!$B$2:$B$400,0),
MATCH(CI$2,'Attendance Dump'!$E$1:$AI$1,0)
),
INDEX('Active Hour''s Dump'!$D$3:$AH$337,
MATCH($C293,'Active Hour''s Dump'!$A$3:$A$337,0),
MATCH(CI$2,'Active Hour''s Dump'!$D$2:$AH$2,0)
))),"")</f>
        <v>P</v>
      </c>
      <c r="CJ293" s="54">
        <f>_xlfn.IFNA(IF(CJ$3="Productivity",
INDEX('Productivity Dump'!$E$4:$AJ$500,
MATCH($A293,'Productivity Dump'!$A$4:$A$500,0),
MATCH(CJ$2,'Productivity Dump'!$E$3:$AJ$3,0)
),
IF(CJ$3="Attendance",
INDEX('Attendance Dump'!$E$2:$AI$400,
MATCH($A293,'Attendance Dump'!$B$2:$B$400,0),
MATCH(CJ$2,'Attendance Dump'!$E$1:$AI$1,0)
),
INDEX('Active Hour''s Dump'!$D$3:$AH$337,
MATCH($C293,'Active Hour''s Dump'!$A$3:$A$337,0),
MATCH(CJ$2,'Active Hour''s Dump'!$D$2:$AH$2,0)
))),"")</f>
        <v>8.5833333333333304</v>
      </c>
      <c r="CK293" s="13">
        <f>_xlfn.IFNA(IF(CK$3="Productivity",
INDEX('Productivity Dump'!$E$4:$AJ$500,
MATCH($A293,'Productivity Dump'!$A$4:$A$500,0),
MATCH(CK$2,'Productivity Dump'!$E$3:$AJ$3,0)
),
IF(CK$3="Attendance",
INDEX('Attendance Dump'!$E$2:$AI$400,
MATCH($A293,'Attendance Dump'!$B$2:$B$400,0),
MATCH(CK$2,'Attendance Dump'!$E$1:$AI$1,0)
),
INDEX('Active Hour''s Dump'!$D$3:$AH$337,
MATCH($C293,'Active Hour''s Dump'!$A$3:$A$337,0),
MATCH(CK$2,'Active Hour''s Dump'!$D$2:$AH$2,0)
))),"")</f>
        <v>436.19999999999993</v>
      </c>
      <c r="CL293" s="13" t="str">
        <f>_xlfn.IFNA(IF(CL$3="Productivity",
INDEX('Productivity Dump'!$E$4:$AJ$500,
MATCH($A293,'Productivity Dump'!$A$4:$A$500,0),
MATCH(CL$2,'Productivity Dump'!$E$3:$AJ$3,0)
),
IF(CL$3="Attendance",
INDEX('Attendance Dump'!$E$2:$AI$400,
MATCH($A293,'Attendance Dump'!$B$2:$B$400,0),
MATCH(CL$2,'Attendance Dump'!$E$1:$AI$1,0)
),
INDEX('Active Hour''s Dump'!$D$3:$AH$337,
MATCH($C293,'Active Hour''s Dump'!$A$3:$A$337,0),
MATCH(CL$2,'Active Hour''s Dump'!$D$2:$AH$2,0)
))),"")</f>
        <v>P</v>
      </c>
      <c r="CM293" s="54">
        <f>_xlfn.IFNA(IF(CM$3="Productivity",
INDEX('Productivity Dump'!$E$4:$AJ$500,
MATCH($A293,'Productivity Dump'!$A$4:$A$500,0),
MATCH(CM$2,'Productivity Dump'!$E$3:$AJ$3,0)
),
IF(CM$3="Attendance",
INDEX('Attendance Dump'!$E$2:$AI$400,
MATCH($A293,'Attendance Dump'!$B$2:$B$400,0),
MATCH(CM$2,'Attendance Dump'!$E$1:$AI$1,0)
),
INDEX('Active Hour''s Dump'!$D$3:$AH$337,
MATCH($C293,'Active Hour''s Dump'!$A$3:$A$337,0),
MATCH(CM$2,'Active Hour''s Dump'!$D$2:$AH$2,0)
))),"")</f>
        <v>9.6666666666666696</v>
      </c>
      <c r="CN293" s="13">
        <f>_xlfn.IFNA(IF(CN$3="Productivity",
INDEX('Productivity Dump'!$E$4:$AJ$500,
MATCH($A293,'Productivity Dump'!$A$4:$A$500,0),
MATCH(CN$2,'Productivity Dump'!$E$3:$AJ$3,0)
),
IF(CN$3="Attendance",
INDEX('Attendance Dump'!$E$2:$AI$400,
MATCH($A293,'Attendance Dump'!$B$2:$B$400,0),
MATCH(CN$2,'Attendance Dump'!$E$1:$AI$1,0)
),
INDEX('Active Hour''s Dump'!$D$3:$AH$337,
MATCH($C293,'Active Hour''s Dump'!$A$3:$A$337,0),
MATCH(CN$2,'Active Hour''s Dump'!$D$2:$AH$2,0)
))),"")</f>
        <v>0</v>
      </c>
      <c r="CO293" s="13">
        <f>_xlfn.IFNA(IF(CO$3="Productivity",
INDEX('Productivity Dump'!$E$4:$AJ$500,
MATCH($A293,'Productivity Dump'!$A$4:$A$500,0),
MATCH(CO$2,'Productivity Dump'!$E$3:$AJ$3,0)
),
IF(CO$3="Attendance",
INDEX('Attendance Dump'!$E$2:$AI$400,
MATCH($A293,'Attendance Dump'!$B$2:$B$400,0),
MATCH(CO$2,'Attendance Dump'!$E$1:$AI$1,0)
),
INDEX('Active Hour''s Dump'!$D$3:$AH$337,
MATCH($C293,'Active Hour''s Dump'!$A$3:$A$337,0),
MATCH(CO$2,'Active Hour''s Dump'!$D$2:$AH$2,0)
))),"")</f>
        <v>0</v>
      </c>
      <c r="CP293" s="54">
        <f>_xlfn.IFNA(IF(CP$3="Productivity",
INDEX('Productivity Dump'!$E$4:$AJ$500,
MATCH($A293,'Productivity Dump'!$A$4:$A$500,0),
MATCH(CP$2,'Productivity Dump'!$E$3:$AJ$3,0)
),
IF(CP$3="Attendance",
INDEX('Attendance Dump'!$E$2:$AI$400,
MATCH($A293,'Attendance Dump'!$B$2:$B$400,0),
MATCH(CP$2,'Attendance Dump'!$E$1:$AI$1,0)
),
INDEX('Active Hour''s Dump'!$D$3:$AH$337,
MATCH($C293,'Active Hour''s Dump'!$A$3:$A$337,0),
MATCH(CP$2,'Active Hour''s Dump'!$D$2:$AH$2,0)
))),"")</f>
        <v>0</v>
      </c>
      <c r="CQ293" s="13">
        <f>_xlfn.IFNA(IF(CQ$3="Productivity",
INDEX('Productivity Dump'!$E$4:$AJ$500,
MATCH($A293,'Productivity Dump'!$A$4:$A$500,0),
MATCH(CQ$2,'Productivity Dump'!$E$3:$AJ$3,0)
),
IF(CQ$3="Attendance",
INDEX('Attendance Dump'!$E$2:$AI$400,
MATCH($A293,'Attendance Dump'!$B$2:$B$400,0),
MATCH(CQ$2,'Attendance Dump'!$E$1:$AI$1,0)
),
INDEX('Active Hour''s Dump'!$D$3:$AH$337,
MATCH($C293,'Active Hour''s Dump'!$A$3:$A$337,0),
MATCH(CQ$2,'Active Hour''s Dump'!$D$2:$AH$2,0)
))),"")</f>
        <v>0</v>
      </c>
      <c r="CR293" s="13">
        <f>_xlfn.IFNA(IF(CR$3="Productivity",
INDEX('Productivity Dump'!$E$4:$AJ$500,
MATCH($A293,'Productivity Dump'!$A$4:$A$500,0),
MATCH(CR$2,'Productivity Dump'!$E$3:$AJ$3,0)
),
IF(CR$3="Attendance",
INDEX('Attendance Dump'!$E$2:$AI$400,
MATCH($A293,'Attendance Dump'!$B$2:$B$400,0),
MATCH(CR$2,'Attendance Dump'!$E$1:$AI$1,0)
),
INDEX('Active Hour''s Dump'!$D$3:$AH$337,
MATCH($C293,'Active Hour''s Dump'!$A$3:$A$337,0),
MATCH(CR$2,'Active Hour''s Dump'!$D$2:$AH$2,0)
))),"")</f>
        <v>0</v>
      </c>
      <c r="CS293" s="54">
        <f>_xlfn.IFNA(IF(CS$3="Productivity",
INDEX('Productivity Dump'!$E$4:$AJ$500,
MATCH($A293,'Productivity Dump'!$A$4:$A$500,0),
MATCH(CS$2,'Productivity Dump'!$E$3:$AJ$3,0)
),
IF(CS$3="Attendance",
INDEX('Attendance Dump'!$E$2:$AI$400,
MATCH($A293,'Attendance Dump'!$B$2:$B$400,0),
MATCH(CS$2,'Attendance Dump'!$E$1:$AI$1,0)
),
INDEX('Active Hour''s Dump'!$D$3:$AH$337,
MATCH($C293,'Active Hour''s Dump'!$A$3:$A$337,0),
MATCH(CS$2,'Active Hour''s Dump'!$D$2:$AH$2,0)
))),"")</f>
        <v>0</v>
      </c>
      <c r="CT293" s="13">
        <f>_xlfn.IFNA(IF(CT$3="Productivity",
INDEX('Productivity Dump'!$E$4:$AJ$500,
MATCH($A293,'Productivity Dump'!$A$4:$A$500,0),
MATCH(CT$2,'Productivity Dump'!$E$3:$AJ$3,0)
),
IF(CT$3="Attendance",
INDEX('Attendance Dump'!$E$2:$AI$400,
MATCH($A293,'Attendance Dump'!$B$2:$B$400,0),
MATCH(CT$2,'Attendance Dump'!$E$1:$AI$1,0)
),
INDEX('Active Hour''s Dump'!$D$3:$AH$337,
MATCH($C293,'Active Hour''s Dump'!$A$3:$A$337,0),
MATCH(CT$2,'Active Hour''s Dump'!$D$2:$AH$2,0)
))),"")</f>
        <v>0</v>
      </c>
      <c r="CU293" s="13">
        <f>_xlfn.IFNA(IF(CU$3="Productivity",
INDEX('Productivity Dump'!$E$4:$AJ$500,
MATCH($A293,'Productivity Dump'!$A$4:$A$500,0),
MATCH(CU$2,'Productivity Dump'!$E$3:$AJ$3,0)
),
IF(CU$3="Attendance",
INDEX('Attendance Dump'!$E$2:$AI$400,
MATCH($A293,'Attendance Dump'!$B$2:$B$400,0),
MATCH(CU$2,'Attendance Dump'!$E$1:$AI$1,0)
),
INDEX('Active Hour''s Dump'!$D$3:$AH$337,
MATCH($C293,'Active Hour''s Dump'!$A$3:$A$337,0),
MATCH(CU$2,'Active Hour''s Dump'!$D$2:$AH$2,0)
))),"")</f>
        <v>0</v>
      </c>
      <c r="CV293" s="54">
        <f>_xlfn.IFNA(IF(CV$3="Productivity",
INDEX('Productivity Dump'!$E$4:$AJ$500,
MATCH($A293,'Productivity Dump'!$A$4:$A$500,0),
MATCH(CV$2,'Productivity Dump'!$E$3:$AJ$3,0)
),
IF(CV$3="Attendance",
INDEX('Attendance Dump'!$E$2:$AI$400,
MATCH($A293,'Attendance Dump'!$B$2:$B$400,0),
MATCH(CV$2,'Attendance Dump'!$E$1:$AI$1,0)
),
INDEX('Active Hour''s Dump'!$D$3:$AH$337,
MATCH($C293,'Active Hour''s Dump'!$A$3:$A$337,0),
MATCH(CV$2,'Active Hour''s Dump'!$D$2:$AH$2,0)
))),"")</f>
        <v>0</v>
      </c>
      <c r="CW293" s="13"/>
      <c r="CX293" s="13"/>
      <c r="CY293" s="54"/>
      <c r="DA293" s="57">
        <f t="shared" si="105"/>
        <v>247.1666666666668</v>
      </c>
      <c r="DB293" s="35">
        <f>SUMIFS($H293:$CY293,$H$3:$CY$3,"Productivity")</f>
        <v>20039.993999999999</v>
      </c>
      <c r="DC293" s="35">
        <f t="shared" si="112"/>
        <v>0</v>
      </c>
      <c r="DD293" s="35">
        <f t="shared" ca="1" si="113"/>
        <v>0</v>
      </c>
      <c r="DF293" s="32" cm="1">
        <f t="array" ref="DF293">SUMPRODUCT(
    (MOD(COLUMN(H293:CV293) - COLUMN(H293), 3) = 0) *
    (H293:CV293 = 0) *
    (I293:CW293 = "P") *
    (COUNTIF(UKHoliday, H$2:CV$2) = 0)
)</f>
        <v>0</v>
      </c>
      <c r="DG293" s="33" cm="1">
        <f t="array" ref="DG293">SUMPRODUCT(
  (MOD(COLUMN(H293:CV293) - COLUMN(H293), 3) = 0) *
  (H293:CV293 &gt; 0) *
  (H293:CV293 &lt; 0.5 * IF(((WEEKDAY(H$2:CV$2, 2) = 1) + (WEEKDAY(H$2:CV$2, 2) = 6)), G293, F293)) *
  (I293:CW293 = "P") *
  (COUNTIF(UKHoliday, H$2:CV$2) = 0)
)</f>
        <v>1</v>
      </c>
      <c r="DH293" s="33" cm="1">
        <f t="array" ref="DH293">SUMPRODUCT(
  (MOD(COLUMN(H293:CV293) - COLUMN(H293), 3) = 0) *
  (H293:CV293 &gt; 0.5 * IF(((WEEKDAY(H$2:CV$2, 2) = 1) + (WEEKDAY(H$2:CV$2, 2) = 6)), $G293, $F293)) *
  (H293:CV293 &lt; 0.8 * IF(((WEEKDAY(H$2:CV$2, 2) = 1) + (WEEKDAY(H$2:CV$2, 2) = 6)), $G293, $F293)) *
  (I293:CW293 = "P") *
  (COUNTIF(UKHoliday, H$2:CV$2) = 0)
)</f>
        <v>3</v>
      </c>
      <c r="DI293" s="33" cm="1">
        <f t="array" ref="DI293">SUMPRODUCT(
  (MOD(COLUMN(H293:CV293) - COLUMN(H293), 3) = 0) *
  (H293:CV293 &gt; 0.8 * IF(((WEEKDAY(H$2:CV$2, 2) = 1) + (WEEKDAY(H$2:CV$2, 2) = 6)), $G293, $F293)) *
  (H293:CV293 &lt; 1 * IF(((WEEKDAY(H$2:CV$2, 2) = 1) + (WEEKDAY(H$2:CV$2, 2) = 6)), $G293, $F293)) *
  (I293:CW293 = "P") *
  (COUNTIF(UKHoliday, H$2:CV$2) = 0)
)</f>
        <v>0</v>
      </c>
    </row>
    <row r="294" spans="1:113" ht="17.55" customHeight="1" x14ac:dyDescent="0.3">
      <c r="A294" s="8" t="s">
        <v>1041</v>
      </c>
      <c r="B294" s="36" t="s">
        <v>1048</v>
      </c>
      <c r="C294" s="9" t="s">
        <v>1046</v>
      </c>
      <c r="D294" s="62" t="s">
        <v>945</v>
      </c>
      <c r="E294" s="35">
        <v>18600</v>
      </c>
      <c r="F294" s="35">
        <f t="shared" ref="F294" si="116">E294/$C$1</f>
        <v>930</v>
      </c>
      <c r="G294" s="35">
        <f t="shared" ref="G294" si="117">F294*0.5</f>
        <v>465</v>
      </c>
      <c r="H294" s="13">
        <f>_xlfn.IFNA(IF(H$3="Productivity",
INDEX('Productivity Dump'!$E$4:$AJ$500,
MATCH($A294,'Productivity Dump'!$A$4:$A$500,0),
MATCH(H$2,'Productivity Dump'!$E$3:$AJ$3,0)
),
IF(H$3="Attendance",
INDEX('Attendance Dump'!$E$2:$AI$400,
MATCH($A294,'Attendance Dump'!$B$2:$B$400,0),
MATCH(H$2,'Attendance Dump'!$E$1:$AI$1,0)
),
INDEX('Active Hour''s Dump'!$D$3:$AH$337,
MATCH($C294,'Active Hour''s Dump'!$A$3:$A$337,0),
MATCH(H$2,'Active Hour''s Dump'!$D$2:$AH$2,0)
))),"")</f>
        <v>504.12399999999997</v>
      </c>
      <c r="I294" s="13" t="str">
        <f>_xlfn.IFNA(IF(I$3="Productivity",
INDEX('Productivity Dump'!$E$4:$AJ$500,
MATCH($A294,'Productivity Dump'!$A$4:$A$500,0),
MATCH(I$2,'Productivity Dump'!$E$3:$AJ$3,0)
),
IF(I$3="Attendance",
INDEX('Attendance Dump'!$E$2:$AI$400,
MATCH($A294,'Attendance Dump'!$B$2:$B$400,0),
MATCH(I$2,'Attendance Dump'!$E$1:$AI$1,0)
),
INDEX('Active Hour''s Dump'!$D$3:$AH$337,
MATCH($C294,'Active Hour''s Dump'!$A$3:$A$337,0),
MATCH(I$2,'Active Hour''s Dump'!$D$2:$AH$2,0)
))),"")</f>
        <v>P</v>
      </c>
      <c r="J294" s="54">
        <f>_xlfn.IFNA(IF(J$3="Productivity",
INDEX('Productivity Dump'!$E$4:$AJ$500,
MATCH($A294,'Productivity Dump'!$A$4:$A$500,0),
MATCH(J$2,'Productivity Dump'!$E$3:$AJ$3,0)
),
IF(J$3="Attendance",
INDEX('Attendance Dump'!$E$2:$AI$400,
MATCH($A294,'Attendance Dump'!$B$2:$B$400,0),
MATCH(J$2,'Attendance Dump'!$E$1:$AI$1,0)
),
INDEX('Active Hour''s Dump'!$D$3:$AH$337,
MATCH($C294,'Active Hour''s Dump'!$A$3:$A$337,0),
MATCH(J$2,'Active Hour''s Dump'!$D$2:$AH$2,0)
))),"")</f>
        <v>7.75</v>
      </c>
      <c r="K294" s="13">
        <f>_xlfn.IFNA(IF(K$3="Productivity",
INDEX('Productivity Dump'!$E$4:$AJ$500,
MATCH($A294,'Productivity Dump'!$A$4:$A$500,0),
MATCH(K$2,'Productivity Dump'!$E$3:$AJ$3,0)
),
IF(K$3="Attendance",
INDEX('Attendance Dump'!$E$2:$AI$400,
MATCH($A294,'Attendance Dump'!$B$2:$B$400,0),
MATCH(K$2,'Attendance Dump'!$E$1:$AI$1,0)
),
INDEX('Active Hour''s Dump'!$D$3:$AH$337,
MATCH($C294,'Active Hour''s Dump'!$A$3:$A$337,0),
MATCH(K$2,'Active Hour''s Dump'!$D$2:$AH$2,0)
))),"")</f>
        <v>575.22900000000004</v>
      </c>
      <c r="L294" s="13" t="str">
        <f>_xlfn.IFNA(IF(L$3="Productivity",
INDEX('Productivity Dump'!$E$4:$AJ$500,
MATCH($A294,'Productivity Dump'!$A$4:$A$500,0),
MATCH(L$2,'Productivity Dump'!$E$3:$AJ$3,0)
),
IF(L$3="Attendance",
INDEX('Attendance Dump'!$E$2:$AI$400,
MATCH($A294,'Attendance Dump'!$B$2:$B$400,0),
MATCH(L$2,'Attendance Dump'!$E$1:$AI$1,0)
),
INDEX('Active Hour''s Dump'!$D$3:$AH$337,
MATCH($C294,'Active Hour''s Dump'!$A$3:$A$337,0),
MATCH(L$2,'Active Hour''s Dump'!$D$2:$AH$2,0)
))),"")</f>
        <v>P</v>
      </c>
      <c r="M294" s="54">
        <f>_xlfn.IFNA(IF(M$3="Productivity",
INDEX('Productivity Dump'!$E$4:$AJ$500,
MATCH($A294,'Productivity Dump'!$A$4:$A$500,0),
MATCH(M$2,'Productivity Dump'!$E$3:$AJ$3,0)
),
IF(M$3="Attendance",
INDEX('Attendance Dump'!$E$2:$AI$400,
MATCH($A294,'Attendance Dump'!$B$2:$B$400,0),
MATCH(M$2,'Attendance Dump'!$E$1:$AI$1,0)
),
INDEX('Active Hour''s Dump'!$D$3:$AH$337,
MATCH($C294,'Active Hour''s Dump'!$A$3:$A$337,0),
MATCH(M$2,'Active Hour''s Dump'!$D$2:$AH$2,0)
))),"")</f>
        <v>8</v>
      </c>
      <c r="N294" s="13">
        <f>_xlfn.IFNA(IF(N$3="Productivity",
INDEX('Productivity Dump'!$E$4:$AJ$500,
MATCH($A294,'Productivity Dump'!$A$4:$A$500,0),
MATCH(N$2,'Productivity Dump'!$E$3:$AJ$3,0)
),
IF(N$3="Attendance",
INDEX('Attendance Dump'!$E$2:$AI$400,
MATCH($A294,'Attendance Dump'!$B$2:$B$400,0),
MATCH(N$2,'Attendance Dump'!$E$1:$AI$1,0)
),
INDEX('Active Hour''s Dump'!$D$3:$AH$337,
MATCH($C294,'Active Hour''s Dump'!$A$3:$A$337,0),
MATCH(N$2,'Active Hour''s Dump'!$D$2:$AH$2,0)
))),"")</f>
        <v>421.18400000000008</v>
      </c>
      <c r="O294" s="13" t="str">
        <f>_xlfn.IFNA(IF(O$3="Productivity",
INDEX('Productivity Dump'!$E$4:$AJ$500,
MATCH($A294,'Productivity Dump'!$A$4:$A$500,0),
MATCH(O$2,'Productivity Dump'!$E$3:$AJ$3,0)
),
IF(O$3="Attendance",
INDEX('Attendance Dump'!$E$2:$AI$400,
MATCH($A294,'Attendance Dump'!$B$2:$B$400,0),
MATCH(O$2,'Attendance Dump'!$E$1:$AI$1,0)
),
INDEX('Active Hour''s Dump'!$D$3:$AH$337,
MATCH($C294,'Active Hour''s Dump'!$A$3:$A$337,0),
MATCH(O$2,'Active Hour''s Dump'!$D$2:$AH$2,0)
))),"")</f>
        <v>P</v>
      </c>
      <c r="P294" s="54">
        <f>_xlfn.IFNA(IF(P$3="Productivity",
INDEX('Productivity Dump'!$E$4:$AJ$500,
MATCH($A294,'Productivity Dump'!$A$4:$A$500,0),
MATCH(P$2,'Productivity Dump'!$E$3:$AJ$3,0)
),
IF(P$3="Attendance",
INDEX('Attendance Dump'!$E$2:$AI$400,
MATCH($A294,'Attendance Dump'!$B$2:$B$400,0),
MATCH(P$2,'Attendance Dump'!$E$1:$AI$1,0)
),
INDEX('Active Hour''s Dump'!$D$3:$AH$337,
MATCH($C294,'Active Hour''s Dump'!$A$3:$A$337,0),
MATCH(P$2,'Active Hour''s Dump'!$D$2:$AH$2,0)
))),"")</f>
        <v>6.75</v>
      </c>
      <c r="Q294" s="13">
        <f>_xlfn.IFNA(IF(Q$3="Productivity",
INDEX('Productivity Dump'!$E$4:$AJ$500,
MATCH($A294,'Productivity Dump'!$A$4:$A$500,0),
MATCH(Q$2,'Productivity Dump'!$E$3:$AJ$3,0)
),
IF(Q$3="Attendance",
INDEX('Attendance Dump'!$E$2:$AI$400,
MATCH($A294,'Attendance Dump'!$B$2:$B$400,0),
MATCH(Q$2,'Attendance Dump'!$E$1:$AI$1,0)
),
INDEX('Active Hour''s Dump'!$D$3:$AH$337,
MATCH($C294,'Active Hour''s Dump'!$A$3:$A$337,0),
MATCH(Q$2,'Active Hour''s Dump'!$D$2:$AH$2,0)
))),"")</f>
        <v>0</v>
      </c>
      <c r="R294" s="13" t="str">
        <f>_xlfn.IFNA(IF(R$3="Productivity",
INDEX('Productivity Dump'!$E$4:$AJ$500,
MATCH($A294,'Productivity Dump'!$A$4:$A$500,0),
MATCH(R$2,'Productivity Dump'!$E$3:$AJ$3,0)
),
IF(R$3="Attendance",
INDEX('Attendance Dump'!$E$2:$AI$400,
MATCH($A294,'Attendance Dump'!$B$2:$B$400,0),
MATCH(R$2,'Attendance Dump'!$E$1:$AI$1,0)
),
INDEX('Active Hour''s Dump'!$D$3:$AH$337,
MATCH($C294,'Active Hour''s Dump'!$A$3:$A$337,0),
MATCH(R$2,'Active Hour''s Dump'!$D$2:$AH$2,0)
))),"")</f>
        <v>WO</v>
      </c>
      <c r="S294" s="54">
        <f>_xlfn.IFNA(IF(S$3="Productivity",
INDEX('Productivity Dump'!$E$4:$AJ$500,
MATCH($A294,'Productivity Dump'!$A$4:$A$500,0),
MATCH(S$2,'Productivity Dump'!$E$3:$AJ$3,0)
),
IF(S$3="Attendance",
INDEX('Attendance Dump'!$E$2:$AI$400,
MATCH($A294,'Attendance Dump'!$B$2:$B$400,0),
MATCH(S$2,'Attendance Dump'!$E$1:$AI$1,0)
),
INDEX('Active Hour''s Dump'!$D$3:$AH$337,
MATCH($C294,'Active Hour''s Dump'!$A$3:$A$337,0),
MATCH(S$2,'Active Hour''s Dump'!$D$2:$AH$2,0)
))),"")</f>
        <v>0</v>
      </c>
      <c r="T294" s="13">
        <f>_xlfn.IFNA(IF(T$3="Productivity",
INDEX('Productivity Dump'!$E$4:$AJ$500,
MATCH($A294,'Productivity Dump'!$A$4:$A$500,0),
MATCH(T$2,'Productivity Dump'!$E$3:$AJ$3,0)
),
IF(T$3="Attendance",
INDEX('Attendance Dump'!$E$2:$AI$400,
MATCH($A294,'Attendance Dump'!$B$2:$B$400,0),
MATCH(T$2,'Attendance Dump'!$E$1:$AI$1,0)
),
INDEX('Active Hour''s Dump'!$D$3:$AH$337,
MATCH($C294,'Active Hour''s Dump'!$A$3:$A$337,0),
MATCH(T$2,'Active Hour''s Dump'!$D$2:$AH$2,0)
))),"")</f>
        <v>271.505</v>
      </c>
      <c r="U294" s="13" t="str">
        <f>_xlfn.IFNA(IF(U$3="Productivity",
INDEX('Productivity Dump'!$E$4:$AJ$500,
MATCH($A294,'Productivity Dump'!$A$4:$A$500,0),
MATCH(U$2,'Productivity Dump'!$E$3:$AJ$3,0)
),
IF(U$3="Attendance",
INDEX('Attendance Dump'!$E$2:$AI$400,
MATCH($A294,'Attendance Dump'!$B$2:$B$400,0),
MATCH(U$2,'Attendance Dump'!$E$1:$AI$1,0)
),
INDEX('Active Hour''s Dump'!$D$3:$AH$337,
MATCH($C294,'Active Hour''s Dump'!$A$3:$A$337,0),
MATCH(U$2,'Active Hour''s Dump'!$D$2:$AH$2,0)
))),"")</f>
        <v>P</v>
      </c>
      <c r="V294" s="54">
        <f>_xlfn.IFNA(IF(V$3="Productivity",
INDEX('Productivity Dump'!$E$4:$AJ$500,
MATCH($A294,'Productivity Dump'!$A$4:$A$500,0),
MATCH(V$2,'Productivity Dump'!$E$3:$AJ$3,0)
),
IF(V$3="Attendance",
INDEX('Attendance Dump'!$E$2:$AI$400,
MATCH($A294,'Attendance Dump'!$B$2:$B$400,0),
MATCH(V$2,'Attendance Dump'!$E$1:$AI$1,0)
),
INDEX('Active Hour''s Dump'!$D$3:$AH$337,
MATCH($C294,'Active Hour''s Dump'!$A$3:$A$337,0),
MATCH(V$2,'Active Hour''s Dump'!$D$2:$AH$2,0)
))),"")</f>
        <v>4.8333333333333304</v>
      </c>
      <c r="W294" s="13">
        <f>_xlfn.IFNA(IF(W$3="Productivity",
INDEX('Productivity Dump'!$E$4:$AJ$500,
MATCH($A294,'Productivity Dump'!$A$4:$A$500,0),
MATCH(W$2,'Productivity Dump'!$E$3:$AJ$3,0)
),
IF(W$3="Attendance",
INDEX('Attendance Dump'!$E$2:$AI$400,
MATCH($A294,'Attendance Dump'!$B$2:$B$400,0),
MATCH(W$2,'Attendance Dump'!$E$1:$AI$1,0)
),
INDEX('Active Hour''s Dump'!$D$3:$AH$337,
MATCH($C294,'Active Hour''s Dump'!$A$3:$A$337,0),
MATCH(W$2,'Active Hour''s Dump'!$D$2:$AH$2,0)
))),"")</f>
        <v>496.23399999999998</v>
      </c>
      <c r="X294" s="13" t="str">
        <f>_xlfn.IFNA(IF(X$3="Productivity",
INDEX('Productivity Dump'!$E$4:$AJ$500,
MATCH($A294,'Productivity Dump'!$A$4:$A$500,0),
MATCH(X$2,'Productivity Dump'!$E$3:$AJ$3,0)
),
IF(X$3="Attendance",
INDEX('Attendance Dump'!$E$2:$AI$400,
MATCH($A294,'Attendance Dump'!$B$2:$B$400,0),
MATCH(X$2,'Attendance Dump'!$E$1:$AI$1,0)
),
INDEX('Active Hour''s Dump'!$D$3:$AH$337,
MATCH($C294,'Active Hour''s Dump'!$A$3:$A$337,0),
MATCH(X$2,'Active Hour''s Dump'!$D$2:$AH$2,0)
))),"")</f>
        <v>P</v>
      </c>
      <c r="Y294" s="54">
        <f>_xlfn.IFNA(IF(Y$3="Productivity",
INDEX('Productivity Dump'!$E$4:$AJ$500,
MATCH($A294,'Productivity Dump'!$A$4:$A$500,0),
MATCH(Y$2,'Productivity Dump'!$E$3:$AJ$3,0)
),
IF(Y$3="Attendance",
INDEX('Attendance Dump'!$E$2:$AI$400,
MATCH($A294,'Attendance Dump'!$B$2:$B$400,0),
MATCH(Y$2,'Attendance Dump'!$E$1:$AI$1,0)
),
INDEX('Active Hour''s Dump'!$D$3:$AH$337,
MATCH($C294,'Active Hour''s Dump'!$A$3:$A$337,0),
MATCH(Y$2,'Active Hour''s Dump'!$D$2:$AH$2,0)
))),"")</f>
        <v>8.0833333333333304</v>
      </c>
      <c r="Z294" s="13">
        <f>_xlfn.IFNA(IF(Z$3="Productivity",
INDEX('Productivity Dump'!$E$4:$AJ$500,
MATCH($A294,'Productivity Dump'!$A$4:$A$500,0),
MATCH(Z$2,'Productivity Dump'!$E$3:$AJ$3,0)
),
IF(Z$3="Attendance",
INDEX('Attendance Dump'!$E$2:$AI$400,
MATCH($A294,'Attendance Dump'!$B$2:$B$400,0),
MATCH(Z$2,'Attendance Dump'!$E$1:$AI$1,0)
),
INDEX('Active Hour''s Dump'!$D$3:$AH$337,
MATCH($C294,'Active Hour''s Dump'!$A$3:$A$337,0),
MATCH(Z$2,'Active Hour''s Dump'!$D$2:$AH$2,0)
))),"")</f>
        <v>517.65700000000004</v>
      </c>
      <c r="AA294" s="13" t="str">
        <f>_xlfn.IFNA(IF(AA$3="Productivity",
INDEX('Productivity Dump'!$E$4:$AJ$500,
MATCH($A294,'Productivity Dump'!$A$4:$A$500,0),
MATCH(AA$2,'Productivity Dump'!$E$3:$AJ$3,0)
),
IF(AA$3="Attendance",
INDEX('Attendance Dump'!$E$2:$AI$400,
MATCH($A294,'Attendance Dump'!$B$2:$B$400,0),
MATCH(AA$2,'Attendance Dump'!$E$1:$AI$1,0)
),
INDEX('Active Hour''s Dump'!$D$3:$AH$337,
MATCH($C294,'Active Hour''s Dump'!$A$3:$A$337,0),
MATCH(AA$2,'Active Hour''s Dump'!$D$2:$AH$2,0)
))),"")</f>
        <v>P</v>
      </c>
      <c r="AB294" s="54">
        <f>_xlfn.IFNA(IF(AB$3="Productivity",
INDEX('Productivity Dump'!$E$4:$AJ$500,
MATCH($A294,'Productivity Dump'!$A$4:$A$500,0),
MATCH(AB$2,'Productivity Dump'!$E$3:$AJ$3,0)
),
IF(AB$3="Attendance",
INDEX('Attendance Dump'!$E$2:$AI$400,
MATCH($A294,'Attendance Dump'!$B$2:$B$400,0),
MATCH(AB$2,'Attendance Dump'!$E$1:$AI$1,0)
),
INDEX('Active Hour''s Dump'!$D$3:$AH$337,
MATCH($C294,'Active Hour''s Dump'!$A$3:$A$337,0),
MATCH(AB$2,'Active Hour''s Dump'!$D$2:$AH$2,0)
))),"")</f>
        <v>7.75</v>
      </c>
      <c r="AC294" s="13">
        <f>_xlfn.IFNA(IF(AC$3="Productivity",
INDEX('Productivity Dump'!$E$4:$AJ$500,
MATCH($A294,'Productivity Dump'!$A$4:$A$500,0),
MATCH(AC$2,'Productivity Dump'!$E$3:$AJ$3,0)
),
IF(AC$3="Attendance",
INDEX('Attendance Dump'!$E$2:$AI$400,
MATCH($A294,'Attendance Dump'!$B$2:$B$400,0),
MATCH(AC$2,'Attendance Dump'!$E$1:$AI$1,0)
),
INDEX('Active Hour''s Dump'!$D$3:$AH$337,
MATCH($C294,'Active Hour''s Dump'!$A$3:$A$337,0),
MATCH(AC$2,'Active Hour''s Dump'!$D$2:$AH$2,0)
))),"")</f>
        <v>466.87800000000004</v>
      </c>
      <c r="AD294" s="13" t="str">
        <f>_xlfn.IFNA(IF(AD$3="Productivity",
INDEX('Productivity Dump'!$E$4:$AJ$500,
MATCH($A294,'Productivity Dump'!$A$4:$A$500,0),
MATCH(AD$2,'Productivity Dump'!$E$3:$AJ$3,0)
),
IF(AD$3="Attendance",
INDEX('Attendance Dump'!$E$2:$AI$400,
MATCH($A294,'Attendance Dump'!$B$2:$B$400,0),
MATCH(AD$2,'Attendance Dump'!$E$1:$AI$1,0)
),
INDEX('Active Hour''s Dump'!$D$3:$AH$337,
MATCH($C294,'Active Hour''s Dump'!$A$3:$A$337,0),
MATCH(AD$2,'Active Hour''s Dump'!$D$2:$AH$2,0)
))),"")</f>
        <v>P</v>
      </c>
      <c r="AE294" s="54">
        <f>_xlfn.IFNA(IF(AE$3="Productivity",
INDEX('Productivity Dump'!$E$4:$AJ$500,
MATCH($A294,'Productivity Dump'!$A$4:$A$500,0),
MATCH(AE$2,'Productivity Dump'!$E$3:$AJ$3,0)
),
IF(AE$3="Attendance",
INDEX('Attendance Dump'!$E$2:$AI$400,
MATCH($A294,'Attendance Dump'!$B$2:$B$400,0),
MATCH(AE$2,'Attendance Dump'!$E$1:$AI$1,0)
),
INDEX('Active Hour''s Dump'!$D$3:$AH$337,
MATCH($C294,'Active Hour''s Dump'!$A$3:$A$337,0),
MATCH(AE$2,'Active Hour''s Dump'!$D$2:$AH$2,0)
))),"")</f>
        <v>8.1666666666666696</v>
      </c>
      <c r="AF294" s="13">
        <f>_xlfn.IFNA(IF(AF$3="Productivity",
INDEX('Productivity Dump'!$E$4:$AJ$500,
MATCH($A294,'Productivity Dump'!$A$4:$A$500,0),
MATCH(AF$2,'Productivity Dump'!$E$3:$AJ$3,0)
),
IF(AF$3="Attendance",
INDEX('Attendance Dump'!$E$2:$AI$400,
MATCH($A294,'Attendance Dump'!$B$2:$B$400,0),
MATCH(AF$2,'Attendance Dump'!$E$1:$AI$1,0)
),
INDEX('Active Hour''s Dump'!$D$3:$AH$337,
MATCH($C294,'Active Hour''s Dump'!$A$3:$A$337,0),
MATCH(AF$2,'Active Hour''s Dump'!$D$2:$AH$2,0)
))),"")</f>
        <v>615.78200000000004</v>
      </c>
      <c r="AG294" s="13" t="str">
        <f>_xlfn.IFNA(IF(AG$3="Productivity",
INDEX('Productivity Dump'!$E$4:$AJ$500,
MATCH($A294,'Productivity Dump'!$A$4:$A$500,0),
MATCH(AG$2,'Productivity Dump'!$E$3:$AJ$3,0)
),
IF(AG$3="Attendance",
INDEX('Attendance Dump'!$E$2:$AI$400,
MATCH($A294,'Attendance Dump'!$B$2:$B$400,0),
MATCH(AG$2,'Attendance Dump'!$E$1:$AI$1,0)
),
INDEX('Active Hour''s Dump'!$D$3:$AH$337,
MATCH($C294,'Active Hour''s Dump'!$A$3:$A$337,0),
MATCH(AG$2,'Active Hour''s Dump'!$D$2:$AH$2,0)
))),"")</f>
        <v>P</v>
      </c>
      <c r="AH294" s="54">
        <f>_xlfn.IFNA(IF(AH$3="Productivity",
INDEX('Productivity Dump'!$E$4:$AJ$500,
MATCH($A294,'Productivity Dump'!$A$4:$A$500,0),
MATCH(AH$2,'Productivity Dump'!$E$3:$AJ$3,0)
),
IF(AH$3="Attendance",
INDEX('Attendance Dump'!$E$2:$AI$400,
MATCH($A294,'Attendance Dump'!$B$2:$B$400,0),
MATCH(AH$2,'Attendance Dump'!$E$1:$AI$1,0)
),
INDEX('Active Hour''s Dump'!$D$3:$AH$337,
MATCH($C294,'Active Hour''s Dump'!$A$3:$A$337,0),
MATCH(AH$2,'Active Hour''s Dump'!$D$2:$AH$2,0)
))),"")</f>
        <v>7.9166666666666696</v>
      </c>
      <c r="AI294" s="13">
        <f>_xlfn.IFNA(IF(AI$3="Productivity",
INDEX('Productivity Dump'!$E$4:$AJ$500,
MATCH($A294,'Productivity Dump'!$A$4:$A$500,0),
MATCH(AI$2,'Productivity Dump'!$E$3:$AJ$3,0)
),
IF(AI$3="Attendance",
INDEX('Attendance Dump'!$E$2:$AI$400,
MATCH($A294,'Attendance Dump'!$B$2:$B$400,0),
MATCH(AI$2,'Attendance Dump'!$E$1:$AI$1,0)
),
INDEX('Active Hour''s Dump'!$D$3:$AH$337,
MATCH($C294,'Active Hour''s Dump'!$A$3:$A$337,0),
MATCH(AI$2,'Active Hour''s Dump'!$D$2:$AH$2,0)
))),"")</f>
        <v>614.61500000000001</v>
      </c>
      <c r="AJ294" s="13" t="str">
        <f>_xlfn.IFNA(IF(AJ$3="Productivity",
INDEX('Productivity Dump'!$E$4:$AJ$500,
MATCH($A294,'Productivity Dump'!$A$4:$A$500,0),
MATCH(AJ$2,'Productivity Dump'!$E$3:$AJ$3,0)
),
IF(AJ$3="Attendance",
INDEX('Attendance Dump'!$E$2:$AI$400,
MATCH($A294,'Attendance Dump'!$B$2:$B$400,0),
MATCH(AJ$2,'Attendance Dump'!$E$1:$AI$1,0)
),
INDEX('Active Hour''s Dump'!$D$3:$AH$337,
MATCH($C294,'Active Hour''s Dump'!$A$3:$A$337,0),
MATCH(AJ$2,'Active Hour''s Dump'!$D$2:$AH$2,0)
))),"")</f>
        <v>P</v>
      </c>
      <c r="AK294" s="54">
        <f>_xlfn.IFNA(IF(AK$3="Productivity",
INDEX('Productivity Dump'!$E$4:$AJ$500,
MATCH($A294,'Productivity Dump'!$A$4:$A$500,0),
MATCH(AK$2,'Productivity Dump'!$E$3:$AJ$3,0)
),
IF(AK$3="Attendance",
INDEX('Attendance Dump'!$E$2:$AI$400,
MATCH($A294,'Attendance Dump'!$B$2:$B$400,0),
MATCH(AK$2,'Attendance Dump'!$E$1:$AI$1,0)
),
INDEX('Active Hour''s Dump'!$D$3:$AH$337,
MATCH($C294,'Active Hour''s Dump'!$A$3:$A$337,0),
MATCH(AK$2,'Active Hour''s Dump'!$D$2:$AH$2,0)
))),"")</f>
        <v>9.6666666666666696</v>
      </c>
      <c r="AL294" s="13">
        <f>_xlfn.IFNA(IF(AL$3="Productivity",
INDEX('Productivity Dump'!$E$4:$AJ$500,
MATCH($A294,'Productivity Dump'!$A$4:$A$500,0),
MATCH(AL$2,'Productivity Dump'!$E$3:$AJ$3,0)
),
IF(AL$3="Attendance",
INDEX('Attendance Dump'!$E$2:$AI$400,
MATCH($A294,'Attendance Dump'!$B$2:$B$400,0),
MATCH(AL$2,'Attendance Dump'!$E$1:$AI$1,0)
),
INDEX('Active Hour''s Dump'!$D$3:$AH$337,
MATCH($C294,'Active Hour''s Dump'!$A$3:$A$337,0),
MATCH(AL$2,'Active Hour''s Dump'!$D$2:$AH$2,0)
))),"")</f>
        <v>0</v>
      </c>
      <c r="AM294" s="13" t="str">
        <f>_xlfn.IFNA(IF(AM$3="Productivity",
INDEX('Productivity Dump'!$E$4:$AJ$500,
MATCH($A294,'Productivity Dump'!$A$4:$A$500,0),
MATCH(AM$2,'Productivity Dump'!$E$3:$AJ$3,0)
),
IF(AM$3="Attendance",
INDEX('Attendance Dump'!$E$2:$AI$400,
MATCH($A294,'Attendance Dump'!$B$2:$B$400,0),
MATCH(AM$2,'Attendance Dump'!$E$1:$AI$1,0)
),
INDEX('Active Hour''s Dump'!$D$3:$AH$337,
MATCH($C294,'Active Hour''s Dump'!$A$3:$A$337,0),
MATCH(AM$2,'Active Hour''s Dump'!$D$2:$AH$2,0)
))),"")</f>
        <v>WO</v>
      </c>
      <c r="AN294" s="54">
        <f>_xlfn.IFNA(IF(AN$3="Productivity",
INDEX('Productivity Dump'!$E$4:$AJ$500,
MATCH($A294,'Productivity Dump'!$A$4:$A$500,0),
MATCH(AN$2,'Productivity Dump'!$E$3:$AJ$3,0)
),
IF(AN$3="Attendance",
INDEX('Attendance Dump'!$E$2:$AI$400,
MATCH($A294,'Attendance Dump'!$B$2:$B$400,0),
MATCH(AN$2,'Attendance Dump'!$E$1:$AI$1,0)
),
INDEX('Active Hour''s Dump'!$D$3:$AH$337,
MATCH($C294,'Active Hour''s Dump'!$A$3:$A$337,0),
MATCH(AN$2,'Active Hour''s Dump'!$D$2:$AH$2,0)
))),"")</f>
        <v>0</v>
      </c>
      <c r="AO294" s="13">
        <f>_xlfn.IFNA(IF(AO$3="Productivity",
INDEX('Productivity Dump'!$E$4:$AJ$500,
MATCH($A294,'Productivity Dump'!$A$4:$A$500,0),
MATCH(AO$2,'Productivity Dump'!$E$3:$AJ$3,0)
),
IF(AO$3="Attendance",
INDEX('Attendance Dump'!$E$2:$AI$400,
MATCH($A294,'Attendance Dump'!$B$2:$B$400,0),
MATCH(AO$2,'Attendance Dump'!$E$1:$AI$1,0)
),
INDEX('Active Hour''s Dump'!$D$3:$AH$337,
MATCH($C294,'Active Hour''s Dump'!$A$3:$A$337,0),
MATCH(AO$2,'Active Hour''s Dump'!$D$2:$AH$2,0)
))),"")</f>
        <v>151.292</v>
      </c>
      <c r="AP294" s="13" t="str">
        <f>_xlfn.IFNA(IF(AP$3="Productivity",
INDEX('Productivity Dump'!$E$4:$AJ$500,
MATCH($A294,'Productivity Dump'!$A$4:$A$500,0),
MATCH(AP$2,'Productivity Dump'!$E$3:$AJ$3,0)
),
IF(AP$3="Attendance",
INDEX('Attendance Dump'!$E$2:$AI$400,
MATCH($A294,'Attendance Dump'!$B$2:$B$400,0),
MATCH(AP$2,'Attendance Dump'!$E$1:$AI$1,0)
),
INDEX('Active Hour''s Dump'!$D$3:$AH$337,
MATCH($C294,'Active Hour''s Dump'!$A$3:$A$337,0),
MATCH(AP$2,'Active Hour''s Dump'!$D$2:$AH$2,0)
))),"")</f>
        <v>P</v>
      </c>
      <c r="AQ294" s="54">
        <f>_xlfn.IFNA(IF(AQ$3="Productivity",
INDEX('Productivity Dump'!$E$4:$AJ$500,
MATCH($A294,'Productivity Dump'!$A$4:$A$500,0),
MATCH(AQ$2,'Productivity Dump'!$E$3:$AJ$3,0)
),
IF(AQ$3="Attendance",
INDEX('Attendance Dump'!$E$2:$AI$400,
MATCH($A294,'Attendance Dump'!$B$2:$B$400,0),
MATCH(AQ$2,'Attendance Dump'!$E$1:$AI$1,0)
),
INDEX('Active Hour''s Dump'!$D$3:$AH$337,
MATCH($C294,'Active Hour''s Dump'!$A$3:$A$337,0),
MATCH(AQ$2,'Active Hour''s Dump'!$D$2:$AH$2,0)
))),"")</f>
        <v>3.6666666666666701</v>
      </c>
      <c r="AR294" s="13">
        <f>_xlfn.IFNA(IF(AR$3="Productivity",
INDEX('Productivity Dump'!$E$4:$AJ$500,
MATCH($A294,'Productivity Dump'!$A$4:$A$500,0),
MATCH(AR$2,'Productivity Dump'!$E$3:$AJ$3,0)
),
IF(AR$3="Attendance",
INDEX('Attendance Dump'!$E$2:$AI$400,
MATCH($A294,'Attendance Dump'!$B$2:$B$400,0),
MATCH(AR$2,'Attendance Dump'!$E$1:$AI$1,0)
),
INDEX('Active Hour''s Dump'!$D$3:$AH$337,
MATCH($C294,'Active Hour''s Dump'!$A$3:$A$337,0),
MATCH(AR$2,'Active Hour''s Dump'!$D$2:$AH$2,0)
))),"")</f>
        <v>464.69099999999992</v>
      </c>
      <c r="AS294" s="13" t="str">
        <f>_xlfn.IFNA(IF(AS$3="Productivity",
INDEX('Productivity Dump'!$E$4:$AJ$500,
MATCH($A294,'Productivity Dump'!$A$4:$A$500,0),
MATCH(AS$2,'Productivity Dump'!$E$3:$AJ$3,0)
),
IF(AS$3="Attendance",
INDEX('Attendance Dump'!$E$2:$AI$400,
MATCH($A294,'Attendance Dump'!$B$2:$B$400,0),
MATCH(AS$2,'Attendance Dump'!$E$1:$AI$1,0)
),
INDEX('Active Hour''s Dump'!$D$3:$AH$337,
MATCH($C294,'Active Hour''s Dump'!$A$3:$A$337,0),
MATCH(AS$2,'Active Hour''s Dump'!$D$2:$AH$2,0)
))),"")</f>
        <v>P</v>
      </c>
      <c r="AT294" s="54">
        <f>_xlfn.IFNA(IF(AT$3="Productivity",
INDEX('Productivity Dump'!$E$4:$AJ$500,
MATCH($A294,'Productivity Dump'!$A$4:$A$500,0),
MATCH(AT$2,'Productivity Dump'!$E$3:$AJ$3,0)
),
IF(AT$3="Attendance",
INDEX('Attendance Dump'!$E$2:$AI$400,
MATCH($A294,'Attendance Dump'!$B$2:$B$400,0),
MATCH(AT$2,'Attendance Dump'!$E$1:$AI$1,0)
),
INDEX('Active Hour''s Dump'!$D$3:$AH$337,
MATCH($C294,'Active Hour''s Dump'!$A$3:$A$337,0),
MATCH(AT$2,'Active Hour''s Dump'!$D$2:$AH$2,0)
))),"")</f>
        <v>7.4166666666666696</v>
      </c>
      <c r="AU294" s="13">
        <f>_xlfn.IFNA(IF(AU$3="Productivity",
INDEX('Productivity Dump'!$E$4:$AJ$500,
MATCH($A294,'Productivity Dump'!$A$4:$A$500,0),
MATCH(AU$2,'Productivity Dump'!$E$3:$AJ$3,0)
),
IF(AU$3="Attendance",
INDEX('Attendance Dump'!$E$2:$AI$400,
MATCH($A294,'Attendance Dump'!$B$2:$B$400,0),
MATCH(AU$2,'Attendance Dump'!$E$1:$AI$1,0)
),
INDEX('Active Hour''s Dump'!$D$3:$AH$337,
MATCH($C294,'Active Hour''s Dump'!$A$3:$A$337,0),
MATCH(AU$2,'Active Hour''s Dump'!$D$2:$AH$2,0)
))),"")</f>
        <v>321.92200000000003</v>
      </c>
      <c r="AV294" s="13" t="str">
        <f>_xlfn.IFNA(IF(AV$3="Productivity",
INDEX('Productivity Dump'!$E$4:$AJ$500,
MATCH($A294,'Productivity Dump'!$A$4:$A$500,0),
MATCH(AV$2,'Productivity Dump'!$E$3:$AJ$3,0)
),
IF(AV$3="Attendance",
INDEX('Attendance Dump'!$E$2:$AI$400,
MATCH($A294,'Attendance Dump'!$B$2:$B$400,0),
MATCH(AV$2,'Attendance Dump'!$E$1:$AI$1,0)
),
INDEX('Active Hour''s Dump'!$D$3:$AH$337,
MATCH($C294,'Active Hour''s Dump'!$A$3:$A$337,0),
MATCH(AV$2,'Active Hour''s Dump'!$D$2:$AH$2,0)
))),"")</f>
        <v>P</v>
      </c>
      <c r="AW294" s="54">
        <f>_xlfn.IFNA(IF(AW$3="Productivity",
INDEX('Productivity Dump'!$E$4:$AJ$500,
MATCH($A294,'Productivity Dump'!$A$4:$A$500,0),
MATCH(AW$2,'Productivity Dump'!$E$3:$AJ$3,0)
),
IF(AW$3="Attendance",
INDEX('Attendance Dump'!$E$2:$AI$400,
MATCH($A294,'Attendance Dump'!$B$2:$B$400,0),
MATCH(AW$2,'Attendance Dump'!$E$1:$AI$1,0)
),
INDEX('Active Hour''s Dump'!$D$3:$AH$337,
MATCH($C294,'Active Hour''s Dump'!$A$3:$A$337,0),
MATCH(AW$2,'Active Hour''s Dump'!$D$2:$AH$2,0)
))),"")</f>
        <v>5.6666666666666696</v>
      </c>
      <c r="AX294" s="13">
        <f>_xlfn.IFNA(IF(AX$3="Productivity",
INDEX('Productivity Dump'!$E$4:$AJ$500,
MATCH($A294,'Productivity Dump'!$A$4:$A$500,0),
MATCH(AX$2,'Productivity Dump'!$E$3:$AJ$3,0)
),
IF(AX$3="Attendance",
INDEX('Attendance Dump'!$E$2:$AI$400,
MATCH($A294,'Attendance Dump'!$B$2:$B$400,0),
MATCH(AX$2,'Attendance Dump'!$E$1:$AI$1,0)
),
INDEX('Active Hour''s Dump'!$D$3:$AH$337,
MATCH($C294,'Active Hour''s Dump'!$A$3:$A$337,0),
MATCH(AX$2,'Active Hour''s Dump'!$D$2:$AH$2,0)
))),"")</f>
        <v>275.52299999999997</v>
      </c>
      <c r="AY294" s="13" t="str">
        <f>_xlfn.IFNA(IF(AY$3="Productivity",
INDEX('Productivity Dump'!$E$4:$AJ$500,
MATCH($A294,'Productivity Dump'!$A$4:$A$500,0),
MATCH(AY$2,'Productivity Dump'!$E$3:$AJ$3,0)
),
IF(AY$3="Attendance",
INDEX('Attendance Dump'!$E$2:$AI$400,
MATCH($A294,'Attendance Dump'!$B$2:$B$400,0),
MATCH(AY$2,'Attendance Dump'!$E$1:$AI$1,0)
),
INDEX('Active Hour''s Dump'!$D$3:$AH$337,
MATCH($C294,'Active Hour''s Dump'!$A$3:$A$337,0),
MATCH(AY$2,'Active Hour''s Dump'!$D$2:$AH$2,0)
))),"")</f>
        <v>P</v>
      </c>
      <c r="AZ294" s="54">
        <f>_xlfn.IFNA(IF(AZ$3="Productivity",
INDEX('Productivity Dump'!$E$4:$AJ$500,
MATCH($A294,'Productivity Dump'!$A$4:$A$500,0),
MATCH(AZ$2,'Productivity Dump'!$E$3:$AJ$3,0)
),
IF(AZ$3="Attendance",
INDEX('Attendance Dump'!$E$2:$AI$400,
MATCH($A294,'Attendance Dump'!$B$2:$B$400,0),
MATCH(AZ$2,'Attendance Dump'!$E$1:$AI$1,0)
),
INDEX('Active Hour''s Dump'!$D$3:$AH$337,
MATCH($C294,'Active Hour''s Dump'!$A$3:$A$337,0),
MATCH(AZ$2,'Active Hour''s Dump'!$D$2:$AH$2,0)
))),"")</f>
        <v>6.5</v>
      </c>
      <c r="BA294" s="13">
        <f>_xlfn.IFNA(IF(BA$3="Productivity",
INDEX('Productivity Dump'!$E$4:$AJ$500,
MATCH($A294,'Productivity Dump'!$A$4:$A$500,0),
MATCH(BA$2,'Productivity Dump'!$E$3:$AJ$3,0)
),
IF(BA$3="Attendance",
INDEX('Attendance Dump'!$E$2:$AI$400,
MATCH($A294,'Attendance Dump'!$B$2:$B$400,0),
MATCH(BA$2,'Attendance Dump'!$E$1:$AI$1,0)
),
INDEX('Active Hour''s Dump'!$D$3:$AH$337,
MATCH($C294,'Active Hour''s Dump'!$A$3:$A$337,0),
MATCH(BA$2,'Active Hour''s Dump'!$D$2:$AH$2,0)
))),"")</f>
        <v>476.17399999999998</v>
      </c>
      <c r="BB294" s="13" t="str">
        <f>_xlfn.IFNA(IF(BB$3="Productivity",
INDEX('Productivity Dump'!$E$4:$AJ$500,
MATCH($A294,'Productivity Dump'!$A$4:$A$500,0),
MATCH(BB$2,'Productivity Dump'!$E$3:$AJ$3,0)
),
IF(BB$3="Attendance",
INDEX('Attendance Dump'!$E$2:$AI$400,
MATCH($A294,'Attendance Dump'!$B$2:$B$400,0),
MATCH(BB$2,'Attendance Dump'!$E$1:$AI$1,0)
),
INDEX('Active Hour''s Dump'!$D$3:$AH$337,
MATCH($C294,'Active Hour''s Dump'!$A$3:$A$337,0),
MATCH(BB$2,'Active Hour''s Dump'!$D$2:$AH$2,0)
))),"")</f>
        <v>P</v>
      </c>
      <c r="BC294" s="54">
        <f>_xlfn.IFNA(IF(BC$3="Productivity",
INDEX('Productivity Dump'!$E$4:$AJ$500,
MATCH($A294,'Productivity Dump'!$A$4:$A$500,0),
MATCH(BC$2,'Productivity Dump'!$E$3:$AJ$3,0)
),
IF(BC$3="Attendance",
INDEX('Attendance Dump'!$E$2:$AI$400,
MATCH($A294,'Attendance Dump'!$B$2:$B$400,0),
MATCH(BC$2,'Attendance Dump'!$E$1:$AI$1,0)
),
INDEX('Active Hour''s Dump'!$D$3:$AH$337,
MATCH($C294,'Active Hour''s Dump'!$A$3:$A$337,0),
MATCH(BC$2,'Active Hour''s Dump'!$D$2:$AH$2,0)
))),"")</f>
        <v>6.6666666666666696</v>
      </c>
      <c r="BD294" s="13">
        <f>_xlfn.IFNA(IF(BD$3="Productivity",
INDEX('Productivity Dump'!$E$4:$AJ$500,
MATCH($A294,'Productivity Dump'!$A$4:$A$500,0),
MATCH(BD$2,'Productivity Dump'!$E$3:$AJ$3,0)
),
IF(BD$3="Attendance",
INDEX('Attendance Dump'!$E$2:$AI$400,
MATCH($A294,'Attendance Dump'!$B$2:$B$400,0),
MATCH(BD$2,'Attendance Dump'!$E$1:$AI$1,0)
),
INDEX('Active Hour''s Dump'!$D$3:$AH$337,
MATCH($C294,'Active Hour''s Dump'!$A$3:$A$337,0),
MATCH(BD$2,'Active Hour''s Dump'!$D$2:$AH$2,0)
))),"")</f>
        <v>505.60000000000008</v>
      </c>
      <c r="BE294" s="13" t="str">
        <f>_xlfn.IFNA(IF(BE$3="Productivity",
INDEX('Productivity Dump'!$E$4:$AJ$500,
MATCH($A294,'Productivity Dump'!$A$4:$A$500,0),
MATCH(BE$2,'Productivity Dump'!$E$3:$AJ$3,0)
),
IF(BE$3="Attendance",
INDEX('Attendance Dump'!$E$2:$AI$400,
MATCH($A294,'Attendance Dump'!$B$2:$B$400,0),
MATCH(BE$2,'Attendance Dump'!$E$1:$AI$1,0)
),
INDEX('Active Hour''s Dump'!$D$3:$AH$337,
MATCH($C294,'Active Hour''s Dump'!$A$3:$A$337,0),
MATCH(BE$2,'Active Hour''s Dump'!$D$2:$AH$2,0)
))),"")</f>
        <v>P</v>
      </c>
      <c r="BF294" s="54">
        <f>_xlfn.IFNA(IF(BF$3="Productivity",
INDEX('Productivity Dump'!$E$4:$AJ$500,
MATCH($A294,'Productivity Dump'!$A$4:$A$500,0),
MATCH(BF$2,'Productivity Dump'!$E$3:$AJ$3,0)
),
IF(BF$3="Attendance",
INDEX('Attendance Dump'!$E$2:$AI$400,
MATCH($A294,'Attendance Dump'!$B$2:$B$400,0),
MATCH(BF$2,'Attendance Dump'!$E$1:$AI$1,0)
),
INDEX('Active Hour''s Dump'!$D$3:$AH$337,
MATCH($C294,'Active Hour''s Dump'!$A$3:$A$337,0),
MATCH(BF$2,'Active Hour''s Dump'!$D$2:$AH$2,0)
))),"")</f>
        <v>9.1666666666666696</v>
      </c>
      <c r="BG294" s="13">
        <f>_xlfn.IFNA(IF(BG$3="Productivity",
INDEX('Productivity Dump'!$E$4:$AJ$500,
MATCH($A294,'Productivity Dump'!$A$4:$A$500,0),
MATCH(BG$2,'Productivity Dump'!$E$3:$AJ$3,0)
),
IF(BG$3="Attendance",
INDEX('Attendance Dump'!$E$2:$AI$400,
MATCH($A294,'Attendance Dump'!$B$2:$B$400,0),
MATCH(BG$2,'Attendance Dump'!$E$1:$AI$1,0)
),
INDEX('Active Hour''s Dump'!$D$3:$AH$337,
MATCH($C294,'Active Hour''s Dump'!$A$3:$A$337,0),
MATCH(BG$2,'Active Hour''s Dump'!$D$2:$AH$2,0)
))),"")</f>
        <v>0</v>
      </c>
      <c r="BH294" s="13" t="str">
        <f>_xlfn.IFNA(IF(BH$3="Productivity",
INDEX('Productivity Dump'!$E$4:$AJ$500,
MATCH($A294,'Productivity Dump'!$A$4:$A$500,0),
MATCH(BH$2,'Productivity Dump'!$E$3:$AJ$3,0)
),
IF(BH$3="Attendance",
INDEX('Attendance Dump'!$E$2:$AI$400,
MATCH($A294,'Attendance Dump'!$B$2:$B$400,0),
MATCH(BH$2,'Attendance Dump'!$E$1:$AI$1,0)
),
INDEX('Active Hour''s Dump'!$D$3:$AH$337,
MATCH($C294,'Active Hour''s Dump'!$A$3:$A$337,0),
MATCH(BH$2,'Active Hour''s Dump'!$D$2:$AH$2,0)
))),"")</f>
        <v>WO</v>
      </c>
      <c r="BI294" s="54">
        <f>_xlfn.IFNA(IF(BI$3="Productivity",
INDEX('Productivity Dump'!$E$4:$AJ$500,
MATCH($A294,'Productivity Dump'!$A$4:$A$500,0),
MATCH(BI$2,'Productivity Dump'!$E$3:$AJ$3,0)
),
IF(BI$3="Attendance",
INDEX('Attendance Dump'!$E$2:$AI$400,
MATCH($A294,'Attendance Dump'!$B$2:$B$400,0),
MATCH(BI$2,'Attendance Dump'!$E$1:$AI$1,0)
),
INDEX('Active Hour''s Dump'!$D$3:$AH$337,
MATCH($C294,'Active Hour''s Dump'!$A$3:$A$337,0),
MATCH(BI$2,'Active Hour''s Dump'!$D$2:$AH$2,0)
))),"")</f>
        <v>0</v>
      </c>
      <c r="BJ294" s="13">
        <f>_xlfn.IFNA(IF(BJ$3="Productivity",
INDEX('Productivity Dump'!$E$4:$AJ$500,
MATCH($A294,'Productivity Dump'!$A$4:$A$500,0),
MATCH(BJ$2,'Productivity Dump'!$E$3:$AJ$3,0)
),
IF(BJ$3="Attendance",
INDEX('Attendance Dump'!$E$2:$AI$400,
MATCH($A294,'Attendance Dump'!$B$2:$B$400,0),
MATCH(BJ$2,'Attendance Dump'!$E$1:$AI$1,0)
),
INDEX('Active Hour''s Dump'!$D$3:$AH$337,
MATCH($C294,'Active Hour''s Dump'!$A$3:$A$337,0),
MATCH(BJ$2,'Active Hour''s Dump'!$D$2:$AH$2,0)
))),"")</f>
        <v>415.09399999999999</v>
      </c>
      <c r="BK294" s="13" t="str">
        <f>_xlfn.IFNA(IF(BK$3="Productivity",
INDEX('Productivity Dump'!$E$4:$AJ$500,
MATCH($A294,'Productivity Dump'!$A$4:$A$500,0),
MATCH(BK$2,'Productivity Dump'!$E$3:$AJ$3,0)
),
IF(BK$3="Attendance",
INDEX('Attendance Dump'!$E$2:$AI$400,
MATCH($A294,'Attendance Dump'!$B$2:$B$400,0),
MATCH(BK$2,'Attendance Dump'!$E$1:$AI$1,0)
),
INDEX('Active Hour''s Dump'!$D$3:$AH$337,
MATCH($C294,'Active Hour''s Dump'!$A$3:$A$337,0),
MATCH(BK$2,'Active Hour''s Dump'!$D$2:$AH$2,0)
))),"")</f>
        <v>P</v>
      </c>
      <c r="BL294" s="54">
        <f>_xlfn.IFNA(IF(BL$3="Productivity",
INDEX('Productivity Dump'!$E$4:$AJ$500,
MATCH($A294,'Productivity Dump'!$A$4:$A$500,0),
MATCH(BL$2,'Productivity Dump'!$E$3:$AJ$3,0)
),
IF(BL$3="Attendance",
INDEX('Attendance Dump'!$E$2:$AI$400,
MATCH($A294,'Attendance Dump'!$B$2:$B$400,0),
MATCH(BL$2,'Attendance Dump'!$E$1:$AI$1,0)
),
INDEX('Active Hour''s Dump'!$D$3:$AH$337,
MATCH($C294,'Active Hour''s Dump'!$A$3:$A$337,0),
MATCH(BL$2,'Active Hour''s Dump'!$D$2:$AH$2,0)
))),"")</f>
        <v>4</v>
      </c>
      <c r="BM294" s="13">
        <f>_xlfn.IFNA(IF(BM$3="Productivity",
INDEX('Productivity Dump'!$E$4:$AJ$500,
MATCH($A294,'Productivity Dump'!$A$4:$A$500,0),
MATCH(BM$2,'Productivity Dump'!$E$3:$AJ$3,0)
),
IF(BM$3="Attendance",
INDEX('Attendance Dump'!$E$2:$AI$400,
MATCH($A294,'Attendance Dump'!$B$2:$B$400,0),
MATCH(BM$2,'Attendance Dump'!$E$1:$AI$1,0)
),
INDEX('Active Hour''s Dump'!$D$3:$AH$337,
MATCH($C294,'Active Hour''s Dump'!$A$3:$A$337,0),
MATCH(BM$2,'Active Hour''s Dump'!$D$2:$AH$2,0)
))),"")</f>
        <v>624.7410000000001</v>
      </c>
      <c r="BN294" s="13" t="str">
        <f>_xlfn.IFNA(IF(BN$3="Productivity",
INDEX('Productivity Dump'!$E$4:$AJ$500,
MATCH($A294,'Productivity Dump'!$A$4:$A$500,0),
MATCH(BN$2,'Productivity Dump'!$E$3:$AJ$3,0)
),
IF(BN$3="Attendance",
INDEX('Attendance Dump'!$E$2:$AI$400,
MATCH($A294,'Attendance Dump'!$B$2:$B$400,0),
MATCH(BN$2,'Attendance Dump'!$E$1:$AI$1,0)
),
INDEX('Active Hour''s Dump'!$D$3:$AH$337,
MATCH($C294,'Active Hour''s Dump'!$A$3:$A$337,0),
MATCH(BN$2,'Active Hour''s Dump'!$D$2:$AH$2,0)
))),"")</f>
        <v>P</v>
      </c>
      <c r="BO294" s="54">
        <f>_xlfn.IFNA(IF(BO$3="Productivity",
INDEX('Productivity Dump'!$E$4:$AJ$500,
MATCH($A294,'Productivity Dump'!$A$4:$A$500,0),
MATCH(BO$2,'Productivity Dump'!$E$3:$AJ$3,0)
),
IF(BO$3="Attendance",
INDEX('Attendance Dump'!$E$2:$AI$400,
MATCH($A294,'Attendance Dump'!$B$2:$B$400,0),
MATCH(BO$2,'Attendance Dump'!$E$1:$AI$1,0)
),
INDEX('Active Hour''s Dump'!$D$3:$AH$337,
MATCH($C294,'Active Hour''s Dump'!$A$3:$A$337,0),
MATCH(BO$2,'Active Hour''s Dump'!$D$2:$AH$2,0)
))),"")</f>
        <v>9.25</v>
      </c>
      <c r="BP294" s="13">
        <f>_xlfn.IFNA(IF(BP$3="Productivity",
INDEX('Productivity Dump'!$E$4:$AJ$500,
MATCH($A294,'Productivity Dump'!$A$4:$A$500,0),
MATCH(BP$2,'Productivity Dump'!$E$3:$AJ$3,0)
),
IF(BP$3="Attendance",
INDEX('Attendance Dump'!$E$2:$AI$400,
MATCH($A294,'Attendance Dump'!$B$2:$B$400,0),
MATCH(BP$2,'Attendance Dump'!$E$1:$AI$1,0)
),
INDEX('Active Hour''s Dump'!$D$3:$AH$337,
MATCH($C294,'Active Hour''s Dump'!$A$3:$A$337,0),
MATCH(BP$2,'Active Hour''s Dump'!$D$2:$AH$2,0)
))),"")</f>
        <v>513.37100000000009</v>
      </c>
      <c r="BQ294" s="13" t="str">
        <f>_xlfn.IFNA(IF(BQ$3="Productivity",
INDEX('Productivity Dump'!$E$4:$AJ$500,
MATCH($A294,'Productivity Dump'!$A$4:$A$500,0),
MATCH(BQ$2,'Productivity Dump'!$E$3:$AJ$3,0)
),
IF(BQ$3="Attendance",
INDEX('Attendance Dump'!$E$2:$AI$400,
MATCH($A294,'Attendance Dump'!$B$2:$B$400,0),
MATCH(BQ$2,'Attendance Dump'!$E$1:$AI$1,0)
),
INDEX('Active Hour''s Dump'!$D$3:$AH$337,
MATCH($C294,'Active Hour''s Dump'!$A$3:$A$337,0),
MATCH(BQ$2,'Active Hour''s Dump'!$D$2:$AH$2,0)
))),"")</f>
        <v>P</v>
      </c>
      <c r="BR294" s="54">
        <f>_xlfn.IFNA(IF(BR$3="Productivity",
INDEX('Productivity Dump'!$E$4:$AJ$500,
MATCH($A294,'Productivity Dump'!$A$4:$A$500,0),
MATCH(BR$2,'Productivity Dump'!$E$3:$AJ$3,0)
),
IF(BR$3="Attendance",
INDEX('Attendance Dump'!$E$2:$AI$400,
MATCH($A294,'Attendance Dump'!$B$2:$B$400,0),
MATCH(BR$2,'Attendance Dump'!$E$1:$AI$1,0)
),
INDEX('Active Hour''s Dump'!$D$3:$AH$337,
MATCH($C294,'Active Hour''s Dump'!$A$3:$A$337,0),
MATCH(BR$2,'Active Hour''s Dump'!$D$2:$AH$2,0)
))),"")</f>
        <v>7.5</v>
      </c>
      <c r="BS294" s="13">
        <f>_xlfn.IFNA(IF(BS$3="Productivity",
INDEX('Productivity Dump'!$E$4:$AJ$500,
MATCH($A294,'Productivity Dump'!$A$4:$A$500,0),
MATCH(BS$2,'Productivity Dump'!$E$3:$AJ$3,0)
),
IF(BS$3="Attendance",
INDEX('Attendance Dump'!$E$2:$AI$400,
MATCH($A294,'Attendance Dump'!$B$2:$B$400,0),
MATCH(BS$2,'Attendance Dump'!$E$1:$AI$1,0)
),
INDEX('Active Hour''s Dump'!$D$3:$AH$337,
MATCH($C294,'Active Hour''s Dump'!$A$3:$A$337,0),
MATCH(BS$2,'Active Hour''s Dump'!$D$2:$AH$2,0)
))),"")</f>
        <v>661.03000000000043</v>
      </c>
      <c r="BT294" s="13" t="str">
        <f>_xlfn.IFNA(IF(BT$3="Productivity",
INDEX('Productivity Dump'!$E$4:$AJ$500,
MATCH($A294,'Productivity Dump'!$A$4:$A$500,0),
MATCH(BT$2,'Productivity Dump'!$E$3:$AJ$3,0)
),
IF(BT$3="Attendance",
INDEX('Attendance Dump'!$E$2:$AI$400,
MATCH($A294,'Attendance Dump'!$B$2:$B$400,0),
MATCH(BT$2,'Attendance Dump'!$E$1:$AI$1,0)
),
INDEX('Active Hour''s Dump'!$D$3:$AH$337,
MATCH($C294,'Active Hour''s Dump'!$A$3:$A$337,0),
MATCH(BT$2,'Active Hour''s Dump'!$D$2:$AH$2,0)
))),"")</f>
        <v>H(P)</v>
      </c>
      <c r="BU294" s="54">
        <f>_xlfn.IFNA(IF(BU$3="Productivity",
INDEX('Productivity Dump'!$E$4:$AJ$500,
MATCH($A294,'Productivity Dump'!$A$4:$A$500,0),
MATCH(BU$2,'Productivity Dump'!$E$3:$AJ$3,0)
),
IF(BU$3="Attendance",
INDEX('Attendance Dump'!$E$2:$AI$400,
MATCH($A294,'Attendance Dump'!$B$2:$B$400,0),
MATCH(BU$2,'Attendance Dump'!$E$1:$AI$1,0)
),
INDEX('Active Hour''s Dump'!$D$3:$AH$337,
MATCH($C294,'Active Hour''s Dump'!$A$3:$A$337,0),
MATCH(BU$2,'Active Hour''s Dump'!$D$2:$AH$2,0)
))),"")</f>
        <v>10.1666666666667</v>
      </c>
      <c r="BV294" s="13">
        <f>_xlfn.IFNA(IF(BV$3="Productivity",
INDEX('Productivity Dump'!$E$4:$AJ$500,
MATCH($A294,'Productivity Dump'!$A$4:$A$500,0),
MATCH(BV$2,'Productivity Dump'!$E$3:$AJ$3,0)
),
IF(BV$3="Attendance",
INDEX('Attendance Dump'!$E$2:$AI$400,
MATCH($A294,'Attendance Dump'!$B$2:$B$400,0),
MATCH(BV$2,'Attendance Dump'!$E$1:$AI$1,0)
),
INDEX('Active Hour''s Dump'!$D$3:$AH$337,
MATCH($C294,'Active Hour''s Dump'!$A$3:$A$337,0),
MATCH(BV$2,'Active Hour''s Dump'!$D$2:$AH$2,0)
))),"")</f>
        <v>644.73800000000006</v>
      </c>
      <c r="BW294" s="13" t="str">
        <f>_xlfn.IFNA(IF(BW$3="Productivity",
INDEX('Productivity Dump'!$E$4:$AJ$500,
MATCH($A294,'Productivity Dump'!$A$4:$A$500,0),
MATCH(BW$2,'Productivity Dump'!$E$3:$AJ$3,0)
),
IF(BW$3="Attendance",
INDEX('Attendance Dump'!$E$2:$AI$400,
MATCH($A294,'Attendance Dump'!$B$2:$B$400,0),
MATCH(BW$2,'Attendance Dump'!$E$1:$AI$1,0)
),
INDEX('Active Hour''s Dump'!$D$3:$AH$337,
MATCH($C294,'Active Hour''s Dump'!$A$3:$A$337,0),
MATCH(BW$2,'Active Hour''s Dump'!$D$2:$AH$2,0)
))),"")</f>
        <v>P</v>
      </c>
      <c r="BX294" s="54">
        <f>_xlfn.IFNA(IF(BX$3="Productivity",
INDEX('Productivity Dump'!$E$4:$AJ$500,
MATCH($A294,'Productivity Dump'!$A$4:$A$500,0),
MATCH(BX$2,'Productivity Dump'!$E$3:$AJ$3,0)
),
IF(BX$3="Attendance",
INDEX('Attendance Dump'!$E$2:$AI$400,
MATCH($A294,'Attendance Dump'!$B$2:$B$400,0),
MATCH(BX$2,'Attendance Dump'!$E$1:$AI$1,0)
),
INDEX('Active Hour''s Dump'!$D$3:$AH$337,
MATCH($C294,'Active Hour''s Dump'!$A$3:$A$337,0),
MATCH(BX$2,'Active Hour''s Dump'!$D$2:$AH$2,0)
))),"")</f>
        <v>8.75</v>
      </c>
      <c r="BY294" s="13">
        <f>_xlfn.IFNA(IF(BY$3="Productivity",
INDEX('Productivity Dump'!$E$4:$AJ$500,
MATCH($A294,'Productivity Dump'!$A$4:$A$500,0),
MATCH(BY$2,'Productivity Dump'!$E$3:$AJ$3,0)
),
IF(BY$3="Attendance",
INDEX('Attendance Dump'!$E$2:$AI$400,
MATCH($A294,'Attendance Dump'!$B$2:$B$400,0),
MATCH(BY$2,'Attendance Dump'!$E$1:$AI$1,0)
),
INDEX('Active Hour''s Dump'!$D$3:$AH$337,
MATCH($C294,'Active Hour''s Dump'!$A$3:$A$337,0),
MATCH(BY$2,'Active Hour''s Dump'!$D$2:$AH$2,0)
))),"")</f>
        <v>0</v>
      </c>
      <c r="BZ294" s="13" t="str">
        <f>_xlfn.IFNA(IF(BZ$3="Productivity",
INDEX('Productivity Dump'!$E$4:$AJ$500,
MATCH($A294,'Productivity Dump'!$A$4:$A$500,0),
MATCH(BZ$2,'Productivity Dump'!$E$3:$AJ$3,0)
),
IF(BZ$3="Attendance",
INDEX('Attendance Dump'!$E$2:$AI$400,
MATCH($A294,'Attendance Dump'!$B$2:$B$400,0),
MATCH(BZ$2,'Attendance Dump'!$E$1:$AI$1,0)
),
INDEX('Active Hour''s Dump'!$D$3:$AH$337,
MATCH($C294,'Active Hour''s Dump'!$A$3:$A$337,0),
MATCH(BZ$2,'Active Hour''s Dump'!$D$2:$AH$2,0)
))),"")</f>
        <v>CO</v>
      </c>
      <c r="CA294" s="54">
        <f>_xlfn.IFNA(IF(CA$3="Productivity",
INDEX('Productivity Dump'!$E$4:$AJ$500,
MATCH($A294,'Productivity Dump'!$A$4:$A$500,0),
MATCH(CA$2,'Productivity Dump'!$E$3:$AJ$3,0)
),
IF(CA$3="Attendance",
INDEX('Attendance Dump'!$E$2:$AI$400,
MATCH($A294,'Attendance Dump'!$B$2:$B$400,0),
MATCH(CA$2,'Attendance Dump'!$E$1:$AI$1,0)
),
INDEX('Active Hour''s Dump'!$D$3:$AH$337,
MATCH($C294,'Active Hour''s Dump'!$A$3:$A$337,0),
MATCH(CA$2,'Active Hour''s Dump'!$D$2:$AH$2,0)
))),"")</f>
        <v>0</v>
      </c>
      <c r="CB294" s="13">
        <f>_xlfn.IFNA(IF(CB$3="Productivity",
INDEX('Productivity Dump'!$E$4:$AJ$500,
MATCH($A294,'Productivity Dump'!$A$4:$A$500,0),
MATCH(CB$2,'Productivity Dump'!$E$3:$AJ$3,0)
),
IF(CB$3="Attendance",
INDEX('Attendance Dump'!$E$2:$AI$400,
MATCH($A294,'Attendance Dump'!$B$2:$B$400,0),
MATCH(CB$2,'Attendance Dump'!$E$1:$AI$1,0)
),
INDEX('Active Hour''s Dump'!$D$3:$AH$337,
MATCH($C294,'Active Hour''s Dump'!$A$3:$A$337,0),
MATCH(CB$2,'Active Hour''s Dump'!$D$2:$AH$2,0)
))),"")</f>
        <v>0</v>
      </c>
      <c r="CC294" s="13" t="str">
        <f>_xlfn.IFNA(IF(CC$3="Productivity",
INDEX('Productivity Dump'!$E$4:$AJ$500,
MATCH($A294,'Productivity Dump'!$A$4:$A$500,0),
MATCH(CC$2,'Productivity Dump'!$E$3:$AJ$3,0)
),
IF(CC$3="Attendance",
INDEX('Attendance Dump'!$E$2:$AI$400,
MATCH($A294,'Attendance Dump'!$B$2:$B$400,0),
MATCH(CC$2,'Attendance Dump'!$E$1:$AI$1,0)
),
INDEX('Active Hour''s Dump'!$D$3:$AH$337,
MATCH($C294,'Active Hour''s Dump'!$A$3:$A$337,0),
MATCH(CC$2,'Active Hour''s Dump'!$D$2:$AH$2,0)
))),"")</f>
        <v>WO</v>
      </c>
      <c r="CD294" s="54">
        <f>_xlfn.IFNA(IF(CD$3="Productivity",
INDEX('Productivity Dump'!$E$4:$AJ$500,
MATCH($A294,'Productivity Dump'!$A$4:$A$500,0),
MATCH(CD$2,'Productivity Dump'!$E$3:$AJ$3,0)
),
IF(CD$3="Attendance",
INDEX('Attendance Dump'!$E$2:$AI$400,
MATCH($A294,'Attendance Dump'!$B$2:$B$400,0),
MATCH(CD$2,'Attendance Dump'!$E$1:$AI$1,0)
),
INDEX('Active Hour''s Dump'!$D$3:$AH$337,
MATCH($C294,'Active Hour''s Dump'!$A$3:$A$337,0),
MATCH(CD$2,'Active Hour''s Dump'!$D$2:$AH$2,0)
))),"")</f>
        <v>0</v>
      </c>
      <c r="CE294" s="13">
        <f>_xlfn.IFNA(IF(CE$3="Productivity",
INDEX('Productivity Dump'!$E$4:$AJ$500,
MATCH($A294,'Productivity Dump'!$A$4:$A$500,0),
MATCH(CE$2,'Productivity Dump'!$E$3:$AJ$3,0)
),
IF(CE$3="Attendance",
INDEX('Attendance Dump'!$E$2:$AI$400,
MATCH($A294,'Attendance Dump'!$B$2:$B$400,0),
MATCH(CE$2,'Attendance Dump'!$E$1:$AI$1,0)
),
INDEX('Active Hour''s Dump'!$D$3:$AH$337,
MATCH($C294,'Active Hour''s Dump'!$A$3:$A$337,0),
MATCH(CE$2,'Active Hour''s Dump'!$D$2:$AH$2,0)
))),"")</f>
        <v>441.02899999999988</v>
      </c>
      <c r="CF294" s="13" t="str">
        <f>_xlfn.IFNA(IF(CF$3="Productivity",
INDEX('Productivity Dump'!$E$4:$AJ$500,
MATCH($A294,'Productivity Dump'!$A$4:$A$500,0),
MATCH(CF$2,'Productivity Dump'!$E$3:$AJ$3,0)
),
IF(CF$3="Attendance",
INDEX('Attendance Dump'!$E$2:$AI$400,
MATCH($A294,'Attendance Dump'!$B$2:$B$400,0),
MATCH(CF$2,'Attendance Dump'!$E$1:$AI$1,0)
),
INDEX('Active Hour''s Dump'!$D$3:$AH$337,
MATCH($C294,'Active Hour''s Dump'!$A$3:$A$337,0),
MATCH(CF$2,'Active Hour''s Dump'!$D$2:$AH$2,0)
))),"")</f>
        <v>P</v>
      </c>
      <c r="CG294" s="54">
        <f>_xlfn.IFNA(IF(CG$3="Productivity",
INDEX('Productivity Dump'!$E$4:$AJ$500,
MATCH($A294,'Productivity Dump'!$A$4:$A$500,0),
MATCH(CG$2,'Productivity Dump'!$E$3:$AJ$3,0)
),
IF(CG$3="Attendance",
INDEX('Attendance Dump'!$E$2:$AI$400,
MATCH($A294,'Attendance Dump'!$B$2:$B$400,0),
MATCH(CG$2,'Attendance Dump'!$E$1:$AI$1,0)
),
INDEX('Active Hour''s Dump'!$D$3:$AH$337,
MATCH($C294,'Active Hour''s Dump'!$A$3:$A$337,0),
MATCH(CG$2,'Active Hour''s Dump'!$D$2:$AH$2,0)
))),"")</f>
        <v>7.1666666666666696</v>
      </c>
      <c r="CH294" s="13">
        <f>_xlfn.IFNA(IF(CH$3="Productivity",
INDEX('Productivity Dump'!$E$4:$AJ$500,
MATCH($A294,'Productivity Dump'!$A$4:$A$500,0),
MATCH(CH$2,'Productivity Dump'!$E$3:$AJ$3,0)
),
IF(CH$3="Attendance",
INDEX('Attendance Dump'!$E$2:$AI$400,
MATCH($A294,'Attendance Dump'!$B$2:$B$400,0),
MATCH(CH$2,'Attendance Dump'!$E$1:$AI$1,0)
),
INDEX('Active Hour''s Dump'!$D$3:$AH$337,
MATCH($C294,'Active Hour''s Dump'!$A$3:$A$337,0),
MATCH(CH$2,'Active Hour''s Dump'!$D$2:$AH$2,0)
))),"")</f>
        <v>567.053</v>
      </c>
      <c r="CI294" s="13" t="str">
        <f>_xlfn.IFNA(IF(CI$3="Productivity",
INDEX('Productivity Dump'!$E$4:$AJ$500,
MATCH($A294,'Productivity Dump'!$A$4:$A$500,0),
MATCH(CI$2,'Productivity Dump'!$E$3:$AJ$3,0)
),
IF(CI$3="Attendance",
INDEX('Attendance Dump'!$E$2:$AI$400,
MATCH($A294,'Attendance Dump'!$B$2:$B$400,0),
MATCH(CI$2,'Attendance Dump'!$E$1:$AI$1,0)
),
INDEX('Active Hour''s Dump'!$D$3:$AH$337,
MATCH($C294,'Active Hour''s Dump'!$A$3:$A$337,0),
MATCH(CI$2,'Active Hour''s Dump'!$D$2:$AH$2,0)
))),"")</f>
        <v>P</v>
      </c>
      <c r="CJ294" s="54">
        <f>_xlfn.IFNA(IF(CJ$3="Productivity",
INDEX('Productivity Dump'!$E$4:$AJ$500,
MATCH($A294,'Productivity Dump'!$A$4:$A$500,0),
MATCH(CJ$2,'Productivity Dump'!$E$3:$AJ$3,0)
),
IF(CJ$3="Attendance",
INDEX('Attendance Dump'!$E$2:$AI$400,
MATCH($A294,'Attendance Dump'!$B$2:$B$400,0),
MATCH(CJ$2,'Attendance Dump'!$E$1:$AI$1,0)
),
INDEX('Active Hour''s Dump'!$D$3:$AH$337,
MATCH($C294,'Active Hour''s Dump'!$A$3:$A$337,0),
MATCH(CJ$2,'Active Hour''s Dump'!$D$2:$AH$2,0)
))),"")</f>
        <v>10.25</v>
      </c>
      <c r="CK294" s="13">
        <f>_xlfn.IFNA(IF(CK$3="Productivity",
INDEX('Productivity Dump'!$E$4:$AJ$500,
MATCH($A294,'Productivity Dump'!$A$4:$A$500,0),
MATCH(CK$2,'Productivity Dump'!$E$3:$AJ$3,0)
),
IF(CK$3="Attendance",
INDEX('Attendance Dump'!$E$2:$AI$400,
MATCH($A294,'Attendance Dump'!$B$2:$B$400,0),
MATCH(CK$2,'Attendance Dump'!$E$1:$AI$1,0)
),
INDEX('Active Hour''s Dump'!$D$3:$AH$337,
MATCH($C294,'Active Hour''s Dump'!$A$3:$A$337,0),
MATCH(CK$2,'Active Hour''s Dump'!$D$2:$AH$2,0)
))),"")</f>
        <v>768.00199999999984</v>
      </c>
      <c r="CL294" s="13" t="str">
        <f>_xlfn.IFNA(IF(CL$3="Productivity",
INDEX('Productivity Dump'!$E$4:$AJ$500,
MATCH($A294,'Productivity Dump'!$A$4:$A$500,0),
MATCH(CL$2,'Productivity Dump'!$E$3:$AJ$3,0)
),
IF(CL$3="Attendance",
INDEX('Attendance Dump'!$E$2:$AI$400,
MATCH($A294,'Attendance Dump'!$B$2:$B$400,0),
MATCH(CL$2,'Attendance Dump'!$E$1:$AI$1,0)
),
INDEX('Active Hour''s Dump'!$D$3:$AH$337,
MATCH($C294,'Active Hour''s Dump'!$A$3:$A$337,0),
MATCH(CL$2,'Active Hour''s Dump'!$D$2:$AH$2,0)
))),"")</f>
        <v>P</v>
      </c>
      <c r="CM294" s="54">
        <f>_xlfn.IFNA(IF(CM$3="Productivity",
INDEX('Productivity Dump'!$E$4:$AJ$500,
MATCH($A294,'Productivity Dump'!$A$4:$A$500,0),
MATCH(CM$2,'Productivity Dump'!$E$3:$AJ$3,0)
),
IF(CM$3="Attendance",
INDEX('Attendance Dump'!$E$2:$AI$400,
MATCH($A294,'Attendance Dump'!$B$2:$B$400,0),
MATCH(CM$2,'Attendance Dump'!$E$1:$AI$1,0)
),
INDEX('Active Hour''s Dump'!$D$3:$AH$337,
MATCH($C294,'Active Hour''s Dump'!$A$3:$A$337,0),
MATCH(CM$2,'Active Hour''s Dump'!$D$2:$AH$2,0)
))),"")</f>
        <v>8.9166666666666696</v>
      </c>
      <c r="CN294" s="13">
        <f>_xlfn.IFNA(IF(CN$3="Productivity",
INDEX('Productivity Dump'!$E$4:$AJ$500,
MATCH($A294,'Productivity Dump'!$A$4:$A$500,0),
MATCH(CN$2,'Productivity Dump'!$E$3:$AJ$3,0)
),
IF(CN$3="Attendance",
INDEX('Attendance Dump'!$E$2:$AI$400,
MATCH($A294,'Attendance Dump'!$B$2:$B$400,0),
MATCH(CN$2,'Attendance Dump'!$E$1:$AI$1,0)
),
INDEX('Active Hour''s Dump'!$D$3:$AH$337,
MATCH($C294,'Active Hour''s Dump'!$A$3:$A$337,0),
MATCH(CN$2,'Active Hour''s Dump'!$D$2:$AH$2,0)
))),"")</f>
        <v>0</v>
      </c>
      <c r="CO294" s="13">
        <f>_xlfn.IFNA(IF(CO$3="Productivity",
INDEX('Productivity Dump'!$E$4:$AJ$500,
MATCH($A294,'Productivity Dump'!$A$4:$A$500,0),
MATCH(CO$2,'Productivity Dump'!$E$3:$AJ$3,0)
),
IF(CO$3="Attendance",
INDEX('Attendance Dump'!$E$2:$AI$400,
MATCH($A294,'Attendance Dump'!$B$2:$B$400,0),
MATCH(CO$2,'Attendance Dump'!$E$1:$AI$1,0)
),
INDEX('Active Hour''s Dump'!$D$3:$AH$337,
MATCH($C294,'Active Hour''s Dump'!$A$3:$A$337,0),
MATCH(CO$2,'Active Hour''s Dump'!$D$2:$AH$2,0)
))),"")</f>
        <v>0</v>
      </c>
      <c r="CP294" s="54">
        <f>_xlfn.IFNA(IF(CP$3="Productivity",
INDEX('Productivity Dump'!$E$4:$AJ$500,
MATCH($A294,'Productivity Dump'!$A$4:$A$500,0),
MATCH(CP$2,'Productivity Dump'!$E$3:$AJ$3,0)
),
IF(CP$3="Attendance",
INDEX('Attendance Dump'!$E$2:$AI$400,
MATCH($A294,'Attendance Dump'!$B$2:$B$400,0),
MATCH(CP$2,'Attendance Dump'!$E$1:$AI$1,0)
),
INDEX('Active Hour''s Dump'!$D$3:$AH$337,
MATCH($C294,'Active Hour''s Dump'!$A$3:$A$337,0),
MATCH(CP$2,'Active Hour''s Dump'!$D$2:$AH$2,0)
))),"")</f>
        <v>0</v>
      </c>
      <c r="CQ294" s="13">
        <f>_xlfn.IFNA(IF(CQ$3="Productivity",
INDEX('Productivity Dump'!$E$4:$AJ$500,
MATCH($A294,'Productivity Dump'!$A$4:$A$500,0),
MATCH(CQ$2,'Productivity Dump'!$E$3:$AJ$3,0)
),
IF(CQ$3="Attendance",
INDEX('Attendance Dump'!$E$2:$AI$400,
MATCH($A294,'Attendance Dump'!$B$2:$B$400,0),
MATCH(CQ$2,'Attendance Dump'!$E$1:$AI$1,0)
),
INDEX('Active Hour''s Dump'!$D$3:$AH$337,
MATCH($C294,'Active Hour''s Dump'!$A$3:$A$337,0),
MATCH(CQ$2,'Active Hour''s Dump'!$D$2:$AH$2,0)
))),"")</f>
        <v>0</v>
      </c>
      <c r="CR294" s="13">
        <f>_xlfn.IFNA(IF(CR$3="Productivity",
INDEX('Productivity Dump'!$E$4:$AJ$500,
MATCH($A294,'Productivity Dump'!$A$4:$A$500,0),
MATCH(CR$2,'Productivity Dump'!$E$3:$AJ$3,0)
),
IF(CR$3="Attendance",
INDEX('Attendance Dump'!$E$2:$AI$400,
MATCH($A294,'Attendance Dump'!$B$2:$B$400,0),
MATCH(CR$2,'Attendance Dump'!$E$1:$AI$1,0)
),
INDEX('Active Hour''s Dump'!$D$3:$AH$337,
MATCH($C294,'Active Hour''s Dump'!$A$3:$A$337,0),
MATCH(CR$2,'Active Hour''s Dump'!$D$2:$AH$2,0)
))),"")</f>
        <v>0</v>
      </c>
      <c r="CS294" s="54">
        <f>_xlfn.IFNA(IF(CS$3="Productivity",
INDEX('Productivity Dump'!$E$4:$AJ$500,
MATCH($A294,'Productivity Dump'!$A$4:$A$500,0),
MATCH(CS$2,'Productivity Dump'!$E$3:$AJ$3,0)
),
IF(CS$3="Attendance",
INDEX('Attendance Dump'!$E$2:$AI$400,
MATCH($A294,'Attendance Dump'!$B$2:$B$400,0),
MATCH(CS$2,'Attendance Dump'!$E$1:$AI$1,0)
),
INDEX('Active Hour''s Dump'!$D$3:$AH$337,
MATCH($C294,'Active Hour''s Dump'!$A$3:$A$337,0),
MATCH(CS$2,'Active Hour''s Dump'!$D$2:$AH$2,0)
))),"")</f>
        <v>0</v>
      </c>
      <c r="CT294" s="13">
        <f>_xlfn.IFNA(IF(CT$3="Productivity",
INDEX('Productivity Dump'!$E$4:$AJ$500,
MATCH($A294,'Productivity Dump'!$A$4:$A$500,0),
MATCH(CT$2,'Productivity Dump'!$E$3:$AJ$3,0)
),
IF(CT$3="Attendance",
INDEX('Attendance Dump'!$E$2:$AI$400,
MATCH($A294,'Attendance Dump'!$B$2:$B$400,0),
MATCH(CT$2,'Attendance Dump'!$E$1:$AI$1,0)
),
INDEX('Active Hour''s Dump'!$D$3:$AH$337,
MATCH($C294,'Active Hour''s Dump'!$A$3:$A$337,0),
MATCH(CT$2,'Active Hour''s Dump'!$D$2:$AH$2,0)
))),"")</f>
        <v>0</v>
      </c>
      <c r="CU294" s="13">
        <f>_xlfn.IFNA(IF(CU$3="Productivity",
INDEX('Productivity Dump'!$E$4:$AJ$500,
MATCH($A294,'Productivity Dump'!$A$4:$A$500,0),
MATCH(CU$2,'Productivity Dump'!$E$3:$AJ$3,0)
),
IF(CU$3="Attendance",
INDEX('Attendance Dump'!$E$2:$AI$400,
MATCH($A294,'Attendance Dump'!$B$2:$B$400,0),
MATCH(CU$2,'Attendance Dump'!$E$1:$AI$1,0)
),
INDEX('Active Hour''s Dump'!$D$3:$AH$337,
MATCH($C294,'Active Hour''s Dump'!$A$3:$A$337,0),
MATCH(CU$2,'Active Hour''s Dump'!$D$2:$AH$2,0)
))),"")</f>
        <v>0</v>
      </c>
      <c r="CV294" s="54">
        <f>_xlfn.IFNA(IF(CV$3="Productivity",
INDEX('Productivity Dump'!$E$4:$AJ$500,
MATCH($A294,'Productivity Dump'!$A$4:$A$500,0),
MATCH(CV$2,'Productivity Dump'!$E$3:$AJ$3,0)
),
IF(CV$3="Attendance",
INDEX('Attendance Dump'!$E$2:$AI$400,
MATCH($A294,'Attendance Dump'!$B$2:$B$400,0),
MATCH(CV$2,'Attendance Dump'!$E$1:$AI$1,0)
),
INDEX('Active Hour''s Dump'!$D$3:$AH$337,
MATCH($C294,'Active Hour''s Dump'!$A$3:$A$337,0),
MATCH(CV$2,'Active Hour''s Dump'!$D$2:$AH$2,0)
))),"")</f>
        <v>0</v>
      </c>
      <c r="CW294" s="13"/>
      <c r="CX294" s="13"/>
      <c r="CY294" s="54"/>
      <c r="DA294" s="57">
        <f t="shared" si="105"/>
        <v>174.00000000000006</v>
      </c>
      <c r="DB294" s="35">
        <f t="shared" si="100"/>
        <v>11313.468000000003</v>
      </c>
      <c r="DC294" s="35">
        <f t="shared" ref="DC294:DC295" si="118">MAX(0,E294-DB294)</f>
        <v>7286.5319999999974</v>
      </c>
      <c r="DD294" s="35">
        <f t="shared" ref="DD294:DD295" ca="1" si="119">IFERROR(MAX(0,DC294/$DC$2),DC294)</f>
        <v>0</v>
      </c>
      <c r="DF294" s="32" cm="1">
        <f t="array" ref="DF294">SUMPRODUCT(
    (MOD(COLUMN(H294:CV294) - COLUMN(H294), 3) = 0) *
    (H294:CV294 = 0) *
    (I294:CW294 = "P") *
    (COUNTIF(UKHoliday, H$2:CV$2) = 0)
)</f>
        <v>0</v>
      </c>
      <c r="DG294" s="33" cm="1">
        <f t="array" ref="DG294">SUMPRODUCT(
  (MOD(COLUMN(H294:CV294) - COLUMN(H294), 3) = 0) *
  (H294:CV294 &gt; 0) *
  (H294:CV294 &lt; 0.5 * IF(((WEEKDAY(H$2:CV$2, 2) = 1) + (WEEKDAY(H$2:CV$2, 2) = 6)), G294, F294)) *
  (I294:CW294 = "P") *
  (COUNTIF(UKHoliday, H$2:CV$2) = 0)
)</f>
        <v>4</v>
      </c>
      <c r="DH294" s="33" cm="1">
        <f t="array" ref="DH294">SUMPRODUCT(
  (MOD(COLUMN(H294:CV294) - COLUMN(H294), 3) = 0) *
  (H294:CV294 &gt; 0.5 * IF(((WEEKDAY(H$2:CV$2, 2) = 1) + (WEEKDAY(H$2:CV$2, 2) = 6)), $G294, $F294)) *
  (H294:CV294 &lt; 0.8 * IF(((WEEKDAY(H$2:CV$2, 2) = 1) + (WEEKDAY(H$2:CV$2, 2) = 6)), $G294, $F294)) *
  (I294:CW294 = "P") *
  (COUNTIF(UKHoliday, H$2:CV$2) = 0)
)</f>
        <v>12</v>
      </c>
      <c r="DI294" s="33" cm="1">
        <f t="array" ref="DI294">SUMPRODUCT(
  (MOD(COLUMN(H294:CV294) - COLUMN(H294), 3) = 0) *
  (H294:CV294 &gt; 0.8 * IF(((WEEKDAY(H$2:CV$2, 2) = 1) + (WEEKDAY(H$2:CV$2, 2) = 6)), $G294, $F294)) *
  (H294:CV294 &lt; 1 * IF(((WEEKDAY(H$2:CV$2, 2) = 1) + (WEEKDAY(H$2:CV$2, 2) = 6)), $G294, $F294)) *
  (I294:CW294 = "P") *
  (COUNTIF(UKHoliday, H$2:CV$2) = 0)
)</f>
        <v>4</v>
      </c>
    </row>
    <row r="295" spans="1:113" ht="17.55" customHeight="1" x14ac:dyDescent="0.3">
      <c r="A295" s="8" t="s">
        <v>1045</v>
      </c>
      <c r="B295" s="36" t="s">
        <v>1044</v>
      </c>
      <c r="C295" s="9" t="s">
        <v>1047</v>
      </c>
      <c r="D295" s="62" t="s">
        <v>1058</v>
      </c>
      <c r="E295" s="35">
        <v>18600</v>
      </c>
      <c r="F295" s="35">
        <f>E295/$C$1</f>
        <v>930</v>
      </c>
      <c r="G295" s="35">
        <f>F295*0.5</f>
        <v>465</v>
      </c>
      <c r="H295" s="13">
        <f>_xlfn.IFNA(IF(H$3="Productivity",
INDEX('Productivity Dump'!$E$4:$AJ$500,
MATCH($A295,'Productivity Dump'!$A$4:$A$500,0),
MATCH(H$2,'Productivity Dump'!$E$3:$AJ$3,0)
),
IF(H$3="Attendance",
INDEX('Attendance Dump'!$E$2:$AI$400,
MATCH($A295,'Attendance Dump'!$B$2:$B$400,0),
MATCH(H$2,'Attendance Dump'!$E$1:$AI$1,0)
),
INDEX('Active Hour''s Dump'!$D$3:$AH$337,
MATCH($C295,'Active Hour''s Dump'!$A$3:$A$337,0),
MATCH(H$2,'Active Hour''s Dump'!$D$2:$AH$2,0)
))),"")</f>
        <v>566.21600000000001</v>
      </c>
      <c r="I295" s="13" t="str">
        <f>_xlfn.IFNA(IF(I$3="Productivity",
INDEX('Productivity Dump'!$E$4:$AJ$500,
MATCH($A295,'Productivity Dump'!$A$4:$A$500,0),
MATCH(I$2,'Productivity Dump'!$E$3:$AJ$3,0)
),
IF(I$3="Attendance",
INDEX('Attendance Dump'!$E$2:$AI$400,
MATCH($A295,'Attendance Dump'!$B$2:$B$400,0),
MATCH(I$2,'Attendance Dump'!$E$1:$AI$1,0)
),
INDEX('Active Hour''s Dump'!$D$3:$AH$337,
MATCH($C295,'Active Hour''s Dump'!$A$3:$A$337,0),
MATCH(I$2,'Active Hour''s Dump'!$D$2:$AH$2,0)
))),"")</f>
        <v>P</v>
      </c>
      <c r="J295" s="54">
        <f>_xlfn.IFNA(IF(J$3="Productivity",
INDEX('Productivity Dump'!$E$4:$AJ$500,
MATCH($A295,'Productivity Dump'!$A$4:$A$500,0),
MATCH(J$2,'Productivity Dump'!$E$3:$AJ$3,0)
),
IF(J$3="Attendance",
INDEX('Attendance Dump'!$E$2:$AI$400,
MATCH($A295,'Attendance Dump'!$B$2:$B$400,0),
MATCH(J$2,'Attendance Dump'!$E$1:$AI$1,0)
),
INDEX('Active Hour''s Dump'!$D$3:$AH$337,
MATCH($C295,'Active Hour''s Dump'!$A$3:$A$337,0),
MATCH(J$2,'Active Hour''s Dump'!$D$2:$AH$2,0)
))),"")</f>
        <v>8.3333333333333304</v>
      </c>
      <c r="K295" s="13">
        <f>_xlfn.IFNA(IF(K$3="Productivity",
INDEX('Productivity Dump'!$E$4:$AJ$500,
MATCH($A295,'Productivity Dump'!$A$4:$A$500,0),
MATCH(K$2,'Productivity Dump'!$E$3:$AJ$3,0)
),
IF(K$3="Attendance",
INDEX('Attendance Dump'!$E$2:$AI$400,
MATCH($A295,'Attendance Dump'!$B$2:$B$400,0),
MATCH(K$2,'Attendance Dump'!$E$1:$AI$1,0)
),
INDEX('Active Hour''s Dump'!$D$3:$AH$337,
MATCH($C295,'Active Hour''s Dump'!$A$3:$A$337,0),
MATCH(K$2,'Active Hour''s Dump'!$D$2:$AH$2,0)
))),"")</f>
        <v>562.27500000000009</v>
      </c>
      <c r="L295" s="13" t="str">
        <f>_xlfn.IFNA(IF(L$3="Productivity",
INDEX('Productivity Dump'!$E$4:$AJ$500,
MATCH($A295,'Productivity Dump'!$A$4:$A$500,0),
MATCH(L$2,'Productivity Dump'!$E$3:$AJ$3,0)
),
IF(L$3="Attendance",
INDEX('Attendance Dump'!$E$2:$AI$400,
MATCH($A295,'Attendance Dump'!$B$2:$B$400,0),
MATCH(L$2,'Attendance Dump'!$E$1:$AI$1,0)
),
INDEX('Active Hour''s Dump'!$D$3:$AH$337,
MATCH($C295,'Active Hour''s Dump'!$A$3:$A$337,0),
MATCH(L$2,'Active Hour''s Dump'!$D$2:$AH$2,0)
))),"")</f>
        <v>P</v>
      </c>
      <c r="M295" s="54">
        <f>_xlfn.IFNA(IF(M$3="Productivity",
INDEX('Productivity Dump'!$E$4:$AJ$500,
MATCH($A295,'Productivity Dump'!$A$4:$A$500,0),
MATCH(M$2,'Productivity Dump'!$E$3:$AJ$3,0)
),
IF(M$3="Attendance",
INDEX('Attendance Dump'!$E$2:$AI$400,
MATCH($A295,'Attendance Dump'!$B$2:$B$400,0),
MATCH(M$2,'Attendance Dump'!$E$1:$AI$1,0)
),
INDEX('Active Hour''s Dump'!$D$3:$AH$337,
MATCH($C295,'Active Hour''s Dump'!$A$3:$A$337,0),
MATCH(M$2,'Active Hour''s Dump'!$D$2:$AH$2,0)
))),"")</f>
        <v>7.9166666666666696</v>
      </c>
      <c r="N295" s="13">
        <f>_xlfn.IFNA(IF(N$3="Productivity",
INDEX('Productivity Dump'!$E$4:$AJ$500,
MATCH($A295,'Productivity Dump'!$A$4:$A$500,0),
MATCH(N$2,'Productivity Dump'!$E$3:$AJ$3,0)
),
IF(N$3="Attendance",
INDEX('Attendance Dump'!$E$2:$AI$400,
MATCH($A295,'Attendance Dump'!$B$2:$B$400,0),
MATCH(N$2,'Attendance Dump'!$E$1:$AI$1,0)
),
INDEX('Active Hour''s Dump'!$D$3:$AH$337,
MATCH($C295,'Active Hour''s Dump'!$A$3:$A$337,0),
MATCH(N$2,'Active Hour''s Dump'!$D$2:$AH$2,0)
))),"")</f>
        <v>319.36799999999999</v>
      </c>
      <c r="O295" s="13" t="str">
        <f>_xlfn.IFNA(IF(O$3="Productivity",
INDEX('Productivity Dump'!$E$4:$AJ$500,
MATCH($A295,'Productivity Dump'!$A$4:$A$500,0),
MATCH(O$2,'Productivity Dump'!$E$3:$AJ$3,0)
),
IF(O$3="Attendance",
INDEX('Attendance Dump'!$E$2:$AI$400,
MATCH($A295,'Attendance Dump'!$B$2:$B$400,0),
MATCH(O$2,'Attendance Dump'!$E$1:$AI$1,0)
),
INDEX('Active Hour''s Dump'!$D$3:$AH$337,
MATCH($C295,'Active Hour''s Dump'!$A$3:$A$337,0),
MATCH(O$2,'Active Hour''s Dump'!$D$2:$AH$2,0)
))),"")</f>
        <v>P</v>
      </c>
      <c r="P295" s="54">
        <f>_xlfn.IFNA(IF(P$3="Productivity",
INDEX('Productivity Dump'!$E$4:$AJ$500,
MATCH($A295,'Productivity Dump'!$A$4:$A$500,0),
MATCH(P$2,'Productivity Dump'!$E$3:$AJ$3,0)
),
IF(P$3="Attendance",
INDEX('Attendance Dump'!$E$2:$AI$400,
MATCH($A295,'Attendance Dump'!$B$2:$B$400,0),
MATCH(P$2,'Attendance Dump'!$E$1:$AI$1,0)
),
INDEX('Active Hour''s Dump'!$D$3:$AH$337,
MATCH($C295,'Active Hour''s Dump'!$A$3:$A$337,0),
MATCH(P$2,'Active Hour''s Dump'!$D$2:$AH$2,0)
))),"")</f>
        <v>5</v>
      </c>
      <c r="Q295" s="13">
        <f>_xlfn.IFNA(IF(Q$3="Productivity",
INDEX('Productivity Dump'!$E$4:$AJ$500,
MATCH($A295,'Productivity Dump'!$A$4:$A$500,0),
MATCH(Q$2,'Productivity Dump'!$E$3:$AJ$3,0)
),
IF(Q$3="Attendance",
INDEX('Attendance Dump'!$E$2:$AI$400,
MATCH($A295,'Attendance Dump'!$B$2:$B$400,0),
MATCH(Q$2,'Attendance Dump'!$E$1:$AI$1,0)
),
INDEX('Active Hour''s Dump'!$D$3:$AH$337,
MATCH($C295,'Active Hour''s Dump'!$A$3:$A$337,0),
MATCH(Q$2,'Active Hour''s Dump'!$D$2:$AH$2,0)
))),"")</f>
        <v>0</v>
      </c>
      <c r="R295" s="13" t="str">
        <f>_xlfn.IFNA(IF(R$3="Productivity",
INDEX('Productivity Dump'!$E$4:$AJ$500,
MATCH($A295,'Productivity Dump'!$A$4:$A$500,0),
MATCH(R$2,'Productivity Dump'!$E$3:$AJ$3,0)
),
IF(R$3="Attendance",
INDEX('Attendance Dump'!$E$2:$AI$400,
MATCH($A295,'Attendance Dump'!$B$2:$B$400,0),
MATCH(R$2,'Attendance Dump'!$E$1:$AI$1,0)
),
INDEX('Active Hour''s Dump'!$D$3:$AH$337,
MATCH($C295,'Active Hour''s Dump'!$A$3:$A$337,0),
MATCH(R$2,'Active Hour''s Dump'!$D$2:$AH$2,0)
))),"")</f>
        <v>WO</v>
      </c>
      <c r="S295" s="54">
        <f>_xlfn.IFNA(IF(S$3="Productivity",
INDEX('Productivity Dump'!$E$4:$AJ$500,
MATCH($A295,'Productivity Dump'!$A$4:$A$500,0),
MATCH(S$2,'Productivity Dump'!$E$3:$AJ$3,0)
),
IF(S$3="Attendance",
INDEX('Attendance Dump'!$E$2:$AI$400,
MATCH($A295,'Attendance Dump'!$B$2:$B$400,0),
MATCH(S$2,'Attendance Dump'!$E$1:$AI$1,0)
),
INDEX('Active Hour''s Dump'!$D$3:$AH$337,
MATCH($C295,'Active Hour''s Dump'!$A$3:$A$337,0),
MATCH(S$2,'Active Hour''s Dump'!$D$2:$AH$2,0)
))),"")</f>
        <v>0</v>
      </c>
      <c r="T295" s="13">
        <f>_xlfn.IFNA(IF(T$3="Productivity",
INDEX('Productivity Dump'!$E$4:$AJ$500,
MATCH($A295,'Productivity Dump'!$A$4:$A$500,0),
MATCH(T$2,'Productivity Dump'!$E$3:$AJ$3,0)
),
IF(T$3="Attendance",
INDEX('Attendance Dump'!$E$2:$AI$400,
MATCH($A295,'Attendance Dump'!$B$2:$B$400,0),
MATCH(T$2,'Attendance Dump'!$E$1:$AI$1,0)
),
INDEX('Active Hour''s Dump'!$D$3:$AH$337,
MATCH($C295,'Active Hour''s Dump'!$A$3:$A$337,0),
MATCH(T$2,'Active Hour''s Dump'!$D$2:$AH$2,0)
))),"")</f>
        <v>133.86099999999999</v>
      </c>
      <c r="U295" s="13" t="str">
        <f>_xlfn.IFNA(IF(U$3="Productivity",
INDEX('Productivity Dump'!$E$4:$AJ$500,
MATCH($A295,'Productivity Dump'!$A$4:$A$500,0),
MATCH(U$2,'Productivity Dump'!$E$3:$AJ$3,0)
),
IF(U$3="Attendance",
INDEX('Attendance Dump'!$E$2:$AI$400,
MATCH($A295,'Attendance Dump'!$B$2:$B$400,0),
MATCH(U$2,'Attendance Dump'!$E$1:$AI$1,0)
),
INDEX('Active Hour''s Dump'!$D$3:$AH$337,
MATCH($C295,'Active Hour''s Dump'!$A$3:$A$337,0),
MATCH(U$2,'Active Hour''s Dump'!$D$2:$AH$2,0)
))),"")</f>
        <v>P</v>
      </c>
      <c r="V295" s="54">
        <f>_xlfn.IFNA(IF(V$3="Productivity",
INDEX('Productivity Dump'!$E$4:$AJ$500,
MATCH($A295,'Productivity Dump'!$A$4:$A$500,0),
MATCH(V$2,'Productivity Dump'!$E$3:$AJ$3,0)
),
IF(V$3="Attendance",
INDEX('Attendance Dump'!$E$2:$AI$400,
MATCH($A295,'Attendance Dump'!$B$2:$B$400,0),
MATCH(V$2,'Attendance Dump'!$E$1:$AI$1,0)
),
INDEX('Active Hour''s Dump'!$D$3:$AH$337,
MATCH($C295,'Active Hour''s Dump'!$A$3:$A$337,0),
MATCH(V$2,'Active Hour''s Dump'!$D$2:$AH$2,0)
))),"")</f>
        <v>2.6666666666666701</v>
      </c>
      <c r="W295" s="13">
        <f>_xlfn.IFNA(IF(W$3="Productivity",
INDEX('Productivity Dump'!$E$4:$AJ$500,
MATCH($A295,'Productivity Dump'!$A$4:$A$500,0),
MATCH(W$2,'Productivity Dump'!$E$3:$AJ$3,0)
),
IF(W$3="Attendance",
INDEX('Attendance Dump'!$E$2:$AI$400,
MATCH($A295,'Attendance Dump'!$B$2:$B$400,0),
MATCH(W$2,'Attendance Dump'!$E$1:$AI$1,0)
),
INDEX('Active Hour''s Dump'!$D$3:$AH$337,
MATCH($C295,'Active Hour''s Dump'!$A$3:$A$337,0),
MATCH(W$2,'Active Hour''s Dump'!$D$2:$AH$2,0)
))),"")</f>
        <v>514.41700000000003</v>
      </c>
      <c r="X295" s="13" t="str">
        <f>_xlfn.IFNA(IF(X$3="Productivity",
INDEX('Productivity Dump'!$E$4:$AJ$500,
MATCH($A295,'Productivity Dump'!$A$4:$A$500,0),
MATCH(X$2,'Productivity Dump'!$E$3:$AJ$3,0)
),
IF(X$3="Attendance",
INDEX('Attendance Dump'!$E$2:$AI$400,
MATCH($A295,'Attendance Dump'!$B$2:$B$400,0),
MATCH(X$2,'Attendance Dump'!$E$1:$AI$1,0)
),
INDEX('Active Hour''s Dump'!$D$3:$AH$337,
MATCH($C295,'Active Hour''s Dump'!$A$3:$A$337,0),
MATCH(X$2,'Active Hour''s Dump'!$D$2:$AH$2,0)
))),"")</f>
        <v>P</v>
      </c>
      <c r="Y295" s="54">
        <f>_xlfn.IFNA(IF(Y$3="Productivity",
INDEX('Productivity Dump'!$E$4:$AJ$500,
MATCH($A295,'Productivity Dump'!$A$4:$A$500,0),
MATCH(Y$2,'Productivity Dump'!$E$3:$AJ$3,0)
),
IF(Y$3="Attendance",
INDEX('Attendance Dump'!$E$2:$AI$400,
MATCH($A295,'Attendance Dump'!$B$2:$B$400,0),
MATCH(Y$2,'Attendance Dump'!$E$1:$AI$1,0)
),
INDEX('Active Hour''s Dump'!$D$3:$AH$337,
MATCH($C295,'Active Hour''s Dump'!$A$3:$A$337,0),
MATCH(Y$2,'Active Hour''s Dump'!$D$2:$AH$2,0)
))),"")</f>
        <v>7.9166666666666696</v>
      </c>
      <c r="Z295" s="13">
        <f>_xlfn.IFNA(IF(Z$3="Productivity",
INDEX('Productivity Dump'!$E$4:$AJ$500,
MATCH($A295,'Productivity Dump'!$A$4:$A$500,0),
MATCH(Z$2,'Productivity Dump'!$E$3:$AJ$3,0)
),
IF(Z$3="Attendance",
INDEX('Attendance Dump'!$E$2:$AI$400,
MATCH($A295,'Attendance Dump'!$B$2:$B$400,0),
MATCH(Z$2,'Attendance Dump'!$E$1:$AI$1,0)
),
INDEX('Active Hour''s Dump'!$D$3:$AH$337,
MATCH($C295,'Active Hour''s Dump'!$A$3:$A$337,0),
MATCH(Z$2,'Active Hour''s Dump'!$D$2:$AH$2,0)
))),"")</f>
        <v>305.98399999999998</v>
      </c>
      <c r="AA295" s="13" t="str">
        <f>_xlfn.IFNA(IF(AA$3="Productivity",
INDEX('Productivity Dump'!$E$4:$AJ$500,
MATCH($A295,'Productivity Dump'!$A$4:$A$500,0),
MATCH(AA$2,'Productivity Dump'!$E$3:$AJ$3,0)
),
IF(AA$3="Attendance",
INDEX('Attendance Dump'!$E$2:$AI$400,
MATCH($A295,'Attendance Dump'!$B$2:$B$400,0),
MATCH(AA$2,'Attendance Dump'!$E$1:$AI$1,0)
),
INDEX('Active Hour''s Dump'!$D$3:$AH$337,
MATCH($C295,'Active Hour''s Dump'!$A$3:$A$337,0),
MATCH(AA$2,'Active Hour''s Dump'!$D$2:$AH$2,0)
))),"")</f>
        <v>LWP-LWP</v>
      </c>
      <c r="AB295" s="54">
        <f>_xlfn.IFNA(IF(AB$3="Productivity",
INDEX('Productivity Dump'!$E$4:$AJ$500,
MATCH($A295,'Productivity Dump'!$A$4:$A$500,0),
MATCH(AB$2,'Productivity Dump'!$E$3:$AJ$3,0)
),
IF(AB$3="Attendance",
INDEX('Attendance Dump'!$E$2:$AI$400,
MATCH($A295,'Attendance Dump'!$B$2:$B$400,0),
MATCH(AB$2,'Attendance Dump'!$E$1:$AI$1,0)
),
INDEX('Active Hour''s Dump'!$D$3:$AH$337,
MATCH($C295,'Active Hour''s Dump'!$A$3:$A$337,0),
MATCH(AB$2,'Active Hour''s Dump'!$D$2:$AH$2,0)
))),"")</f>
        <v>2.4166666666666701</v>
      </c>
      <c r="AC295" s="13">
        <f>_xlfn.IFNA(IF(AC$3="Productivity",
INDEX('Productivity Dump'!$E$4:$AJ$500,
MATCH($A295,'Productivity Dump'!$A$4:$A$500,0),
MATCH(AC$2,'Productivity Dump'!$E$3:$AJ$3,0)
),
IF(AC$3="Attendance",
INDEX('Attendance Dump'!$E$2:$AI$400,
MATCH($A295,'Attendance Dump'!$B$2:$B$400,0),
MATCH(AC$2,'Attendance Dump'!$E$1:$AI$1,0)
),
INDEX('Active Hour''s Dump'!$D$3:$AH$337,
MATCH($C295,'Active Hour''s Dump'!$A$3:$A$337,0),
MATCH(AC$2,'Active Hour''s Dump'!$D$2:$AH$2,0)
))),"")</f>
        <v>0</v>
      </c>
      <c r="AD295" s="13" t="str">
        <f>_xlfn.IFNA(IF(AD$3="Productivity",
INDEX('Productivity Dump'!$E$4:$AJ$500,
MATCH($A295,'Productivity Dump'!$A$4:$A$500,0),
MATCH(AD$2,'Productivity Dump'!$E$3:$AJ$3,0)
),
IF(AD$3="Attendance",
INDEX('Attendance Dump'!$E$2:$AI$400,
MATCH($A295,'Attendance Dump'!$B$2:$B$400,0),
MATCH(AD$2,'Attendance Dump'!$E$1:$AI$1,0)
),
INDEX('Active Hour''s Dump'!$D$3:$AH$337,
MATCH($C295,'Active Hour''s Dump'!$A$3:$A$337,0),
MATCH(AD$2,'Active Hour''s Dump'!$D$2:$AH$2,0)
))),"")</f>
        <v>LWP-LWP</v>
      </c>
      <c r="AE295" s="54">
        <f>_xlfn.IFNA(IF(AE$3="Productivity",
INDEX('Productivity Dump'!$E$4:$AJ$500,
MATCH($A295,'Productivity Dump'!$A$4:$A$500,0),
MATCH(AE$2,'Productivity Dump'!$E$3:$AJ$3,0)
),
IF(AE$3="Attendance",
INDEX('Attendance Dump'!$E$2:$AI$400,
MATCH($A295,'Attendance Dump'!$B$2:$B$400,0),
MATCH(AE$2,'Attendance Dump'!$E$1:$AI$1,0)
),
INDEX('Active Hour''s Dump'!$D$3:$AH$337,
MATCH($C295,'Active Hour''s Dump'!$A$3:$A$337,0),
MATCH(AE$2,'Active Hour''s Dump'!$D$2:$AH$2,0)
))),"")</f>
        <v>0</v>
      </c>
      <c r="AF295" s="13">
        <f>_xlfn.IFNA(IF(AF$3="Productivity",
INDEX('Productivity Dump'!$E$4:$AJ$500,
MATCH($A295,'Productivity Dump'!$A$4:$A$500,0),
MATCH(AF$2,'Productivity Dump'!$E$3:$AJ$3,0)
),
IF(AF$3="Attendance",
INDEX('Attendance Dump'!$E$2:$AI$400,
MATCH($A295,'Attendance Dump'!$B$2:$B$400,0),
MATCH(AF$2,'Attendance Dump'!$E$1:$AI$1,0)
),
INDEX('Active Hour''s Dump'!$D$3:$AH$337,
MATCH($C295,'Active Hour''s Dump'!$A$3:$A$337,0),
MATCH(AF$2,'Active Hour''s Dump'!$D$2:$AH$2,0)
))),"")</f>
        <v>16.416</v>
      </c>
      <c r="AG295" s="13" t="str">
        <f>_xlfn.IFNA(IF(AG$3="Productivity",
INDEX('Productivity Dump'!$E$4:$AJ$500,
MATCH($A295,'Productivity Dump'!$A$4:$A$500,0),
MATCH(AG$2,'Productivity Dump'!$E$3:$AJ$3,0)
),
IF(AG$3="Attendance",
INDEX('Attendance Dump'!$E$2:$AI$400,
MATCH($A295,'Attendance Dump'!$B$2:$B$400,0),
MATCH(AG$2,'Attendance Dump'!$E$1:$AI$1,0)
),
INDEX('Active Hour''s Dump'!$D$3:$AH$337,
MATCH($C295,'Active Hour''s Dump'!$A$3:$A$337,0),
MATCH(AG$2,'Active Hour''s Dump'!$D$2:$AH$2,0)
))),"")</f>
        <v>LWP-LWP</v>
      </c>
      <c r="AH295" s="54">
        <f>_xlfn.IFNA(IF(AH$3="Productivity",
INDEX('Productivity Dump'!$E$4:$AJ$500,
MATCH($A295,'Productivity Dump'!$A$4:$A$500,0),
MATCH(AH$2,'Productivity Dump'!$E$3:$AJ$3,0)
),
IF(AH$3="Attendance",
INDEX('Attendance Dump'!$E$2:$AI$400,
MATCH($A295,'Attendance Dump'!$B$2:$B$400,0),
MATCH(AH$2,'Attendance Dump'!$E$1:$AI$1,0)
),
INDEX('Active Hour''s Dump'!$D$3:$AH$337,
MATCH($C295,'Active Hour''s Dump'!$A$3:$A$337,0),
MATCH(AH$2,'Active Hour''s Dump'!$D$2:$AH$2,0)
))),"")</f>
        <v>0.33333333333333298</v>
      </c>
      <c r="AI295" s="13">
        <f>_xlfn.IFNA(IF(AI$3="Productivity",
INDEX('Productivity Dump'!$E$4:$AJ$500,
MATCH($A295,'Productivity Dump'!$A$4:$A$500,0),
MATCH(AI$2,'Productivity Dump'!$E$3:$AJ$3,0)
),
IF(AI$3="Attendance",
INDEX('Attendance Dump'!$E$2:$AI$400,
MATCH($A295,'Attendance Dump'!$B$2:$B$400,0),
MATCH(AI$2,'Attendance Dump'!$E$1:$AI$1,0)
),
INDEX('Active Hour''s Dump'!$D$3:$AH$337,
MATCH($C295,'Active Hour''s Dump'!$A$3:$A$337,0),
MATCH(AI$2,'Active Hour''s Dump'!$D$2:$AH$2,0)
))),"")</f>
        <v>453.52099999999996</v>
      </c>
      <c r="AJ295" s="13" t="str">
        <f>_xlfn.IFNA(IF(AJ$3="Productivity",
INDEX('Productivity Dump'!$E$4:$AJ$500,
MATCH($A295,'Productivity Dump'!$A$4:$A$500,0),
MATCH(AJ$2,'Productivity Dump'!$E$3:$AJ$3,0)
),
IF(AJ$3="Attendance",
INDEX('Attendance Dump'!$E$2:$AI$400,
MATCH($A295,'Attendance Dump'!$B$2:$B$400,0),
MATCH(AJ$2,'Attendance Dump'!$E$1:$AI$1,0)
),
INDEX('Active Hour''s Dump'!$D$3:$AH$337,
MATCH($C295,'Active Hour''s Dump'!$A$3:$A$337,0),
MATCH(AJ$2,'Active Hour''s Dump'!$D$2:$AH$2,0)
))),"")</f>
        <v>P</v>
      </c>
      <c r="AK295" s="54">
        <f>_xlfn.IFNA(IF(AK$3="Productivity",
INDEX('Productivity Dump'!$E$4:$AJ$500,
MATCH($A295,'Productivity Dump'!$A$4:$A$500,0),
MATCH(AK$2,'Productivity Dump'!$E$3:$AJ$3,0)
),
IF(AK$3="Attendance",
INDEX('Attendance Dump'!$E$2:$AI$400,
MATCH($A295,'Attendance Dump'!$B$2:$B$400,0),
MATCH(AK$2,'Attendance Dump'!$E$1:$AI$1,0)
),
INDEX('Active Hour''s Dump'!$D$3:$AH$337,
MATCH($C295,'Active Hour''s Dump'!$A$3:$A$337,0),
MATCH(AK$2,'Active Hour''s Dump'!$D$2:$AH$2,0)
))),"")</f>
        <v>6.6666666666666696</v>
      </c>
      <c r="AL295" s="13">
        <f>_xlfn.IFNA(IF(AL$3="Productivity",
INDEX('Productivity Dump'!$E$4:$AJ$500,
MATCH($A295,'Productivity Dump'!$A$4:$A$500,0),
MATCH(AL$2,'Productivity Dump'!$E$3:$AJ$3,0)
),
IF(AL$3="Attendance",
INDEX('Attendance Dump'!$E$2:$AI$400,
MATCH($A295,'Attendance Dump'!$B$2:$B$400,0),
MATCH(AL$2,'Attendance Dump'!$E$1:$AI$1,0)
),
INDEX('Active Hour''s Dump'!$D$3:$AH$337,
MATCH($C295,'Active Hour''s Dump'!$A$3:$A$337,0),
MATCH(AL$2,'Active Hour''s Dump'!$D$2:$AH$2,0)
))),"")</f>
        <v>0</v>
      </c>
      <c r="AM295" s="13" t="str">
        <f>_xlfn.IFNA(IF(AM$3="Productivity",
INDEX('Productivity Dump'!$E$4:$AJ$500,
MATCH($A295,'Productivity Dump'!$A$4:$A$500,0),
MATCH(AM$2,'Productivity Dump'!$E$3:$AJ$3,0)
),
IF(AM$3="Attendance",
INDEX('Attendance Dump'!$E$2:$AI$400,
MATCH($A295,'Attendance Dump'!$B$2:$B$400,0),
MATCH(AM$2,'Attendance Dump'!$E$1:$AI$1,0)
),
INDEX('Active Hour''s Dump'!$D$3:$AH$337,
MATCH($C295,'Active Hour''s Dump'!$A$3:$A$337,0),
MATCH(AM$2,'Active Hour''s Dump'!$D$2:$AH$2,0)
))),"")</f>
        <v>WO</v>
      </c>
      <c r="AN295" s="54">
        <f>_xlfn.IFNA(IF(AN$3="Productivity",
INDEX('Productivity Dump'!$E$4:$AJ$500,
MATCH($A295,'Productivity Dump'!$A$4:$A$500,0),
MATCH(AN$2,'Productivity Dump'!$E$3:$AJ$3,0)
),
IF(AN$3="Attendance",
INDEX('Attendance Dump'!$E$2:$AI$400,
MATCH($A295,'Attendance Dump'!$B$2:$B$400,0),
MATCH(AN$2,'Attendance Dump'!$E$1:$AI$1,0)
),
INDEX('Active Hour''s Dump'!$D$3:$AH$337,
MATCH($C295,'Active Hour''s Dump'!$A$3:$A$337,0),
MATCH(AN$2,'Active Hour''s Dump'!$D$2:$AH$2,0)
))),"")</f>
        <v>0</v>
      </c>
      <c r="AO295" s="13">
        <f>_xlfn.IFNA(IF(AO$3="Productivity",
INDEX('Productivity Dump'!$E$4:$AJ$500,
MATCH($A295,'Productivity Dump'!$A$4:$A$500,0),
MATCH(AO$2,'Productivity Dump'!$E$3:$AJ$3,0)
),
IF(AO$3="Attendance",
INDEX('Attendance Dump'!$E$2:$AI$400,
MATCH($A295,'Attendance Dump'!$B$2:$B$400,0),
MATCH(AO$2,'Attendance Dump'!$E$1:$AI$1,0)
),
INDEX('Active Hour''s Dump'!$D$3:$AH$337,
MATCH($C295,'Active Hour''s Dump'!$A$3:$A$337,0),
MATCH(AO$2,'Active Hour''s Dump'!$D$2:$AH$2,0)
))),"")</f>
        <v>232.661</v>
      </c>
      <c r="AP295" s="13" t="str">
        <f>_xlfn.IFNA(IF(AP$3="Productivity",
INDEX('Productivity Dump'!$E$4:$AJ$500,
MATCH($A295,'Productivity Dump'!$A$4:$A$500,0),
MATCH(AP$2,'Productivity Dump'!$E$3:$AJ$3,0)
),
IF(AP$3="Attendance",
INDEX('Attendance Dump'!$E$2:$AI$400,
MATCH($A295,'Attendance Dump'!$B$2:$B$400,0),
MATCH(AP$2,'Attendance Dump'!$E$1:$AI$1,0)
),
INDEX('Active Hour''s Dump'!$D$3:$AH$337,
MATCH($C295,'Active Hour''s Dump'!$A$3:$A$337,0),
MATCH(AP$2,'Active Hour''s Dump'!$D$2:$AH$2,0)
))),"")</f>
        <v>P</v>
      </c>
      <c r="AQ295" s="54">
        <f>_xlfn.IFNA(IF(AQ$3="Productivity",
INDEX('Productivity Dump'!$E$4:$AJ$500,
MATCH($A295,'Productivity Dump'!$A$4:$A$500,0),
MATCH(AQ$2,'Productivity Dump'!$E$3:$AJ$3,0)
),
IF(AQ$3="Attendance",
INDEX('Attendance Dump'!$E$2:$AI$400,
MATCH($A295,'Attendance Dump'!$B$2:$B$400,0),
MATCH(AQ$2,'Attendance Dump'!$E$1:$AI$1,0)
),
INDEX('Active Hour''s Dump'!$D$3:$AH$337,
MATCH($C295,'Active Hour''s Dump'!$A$3:$A$337,0),
MATCH(AQ$2,'Active Hour''s Dump'!$D$2:$AH$2,0)
))),"")</f>
        <v>4.9166666666666696</v>
      </c>
      <c r="AR295" s="13">
        <f>_xlfn.IFNA(IF(AR$3="Productivity",
INDEX('Productivity Dump'!$E$4:$AJ$500,
MATCH($A295,'Productivity Dump'!$A$4:$A$500,0),
MATCH(AR$2,'Productivity Dump'!$E$3:$AJ$3,0)
),
IF(AR$3="Attendance",
INDEX('Attendance Dump'!$E$2:$AI$400,
MATCH($A295,'Attendance Dump'!$B$2:$B$400,0),
MATCH(AR$2,'Attendance Dump'!$E$1:$AI$1,0)
),
INDEX('Active Hour''s Dump'!$D$3:$AH$337,
MATCH($C295,'Active Hour''s Dump'!$A$3:$A$337,0),
MATCH(AR$2,'Active Hour''s Dump'!$D$2:$AH$2,0)
))),"")</f>
        <v>616.14200000000017</v>
      </c>
      <c r="AS295" s="13" t="str">
        <f>_xlfn.IFNA(IF(AS$3="Productivity",
INDEX('Productivity Dump'!$E$4:$AJ$500,
MATCH($A295,'Productivity Dump'!$A$4:$A$500,0),
MATCH(AS$2,'Productivity Dump'!$E$3:$AJ$3,0)
),
IF(AS$3="Attendance",
INDEX('Attendance Dump'!$E$2:$AI$400,
MATCH($A295,'Attendance Dump'!$B$2:$B$400,0),
MATCH(AS$2,'Attendance Dump'!$E$1:$AI$1,0)
),
INDEX('Active Hour''s Dump'!$D$3:$AH$337,
MATCH($C295,'Active Hour''s Dump'!$A$3:$A$337,0),
MATCH(AS$2,'Active Hour''s Dump'!$D$2:$AH$2,0)
))),"")</f>
        <v>P</v>
      </c>
      <c r="AT295" s="54">
        <f>_xlfn.IFNA(IF(AT$3="Productivity",
INDEX('Productivity Dump'!$E$4:$AJ$500,
MATCH($A295,'Productivity Dump'!$A$4:$A$500,0),
MATCH(AT$2,'Productivity Dump'!$E$3:$AJ$3,0)
),
IF(AT$3="Attendance",
INDEX('Attendance Dump'!$E$2:$AI$400,
MATCH($A295,'Attendance Dump'!$B$2:$B$400,0),
MATCH(AT$2,'Attendance Dump'!$E$1:$AI$1,0)
),
INDEX('Active Hour''s Dump'!$D$3:$AH$337,
MATCH($C295,'Active Hour''s Dump'!$A$3:$A$337,0),
MATCH(AT$2,'Active Hour''s Dump'!$D$2:$AH$2,0)
))),"")</f>
        <v>7.5</v>
      </c>
      <c r="AU295" s="13">
        <f>_xlfn.IFNA(IF(AU$3="Productivity",
INDEX('Productivity Dump'!$E$4:$AJ$500,
MATCH($A295,'Productivity Dump'!$A$4:$A$500,0),
MATCH(AU$2,'Productivity Dump'!$E$3:$AJ$3,0)
),
IF(AU$3="Attendance",
INDEX('Attendance Dump'!$E$2:$AI$400,
MATCH($A295,'Attendance Dump'!$B$2:$B$400,0),
MATCH(AU$2,'Attendance Dump'!$E$1:$AI$1,0)
),
INDEX('Active Hour''s Dump'!$D$3:$AH$337,
MATCH($C295,'Active Hour''s Dump'!$A$3:$A$337,0),
MATCH(AU$2,'Active Hour''s Dump'!$D$2:$AH$2,0)
))),"")</f>
        <v>630.01700000000005</v>
      </c>
      <c r="AV295" s="13" t="str">
        <f>_xlfn.IFNA(IF(AV$3="Productivity",
INDEX('Productivity Dump'!$E$4:$AJ$500,
MATCH($A295,'Productivity Dump'!$A$4:$A$500,0),
MATCH(AV$2,'Productivity Dump'!$E$3:$AJ$3,0)
),
IF(AV$3="Attendance",
INDEX('Attendance Dump'!$E$2:$AI$400,
MATCH($A295,'Attendance Dump'!$B$2:$B$400,0),
MATCH(AV$2,'Attendance Dump'!$E$1:$AI$1,0)
),
INDEX('Active Hour''s Dump'!$D$3:$AH$337,
MATCH($C295,'Active Hour''s Dump'!$A$3:$A$337,0),
MATCH(AV$2,'Active Hour''s Dump'!$D$2:$AH$2,0)
))),"")</f>
        <v>P</v>
      </c>
      <c r="AW295" s="54">
        <f>_xlfn.IFNA(IF(AW$3="Productivity",
INDEX('Productivity Dump'!$E$4:$AJ$500,
MATCH($A295,'Productivity Dump'!$A$4:$A$500,0),
MATCH(AW$2,'Productivity Dump'!$E$3:$AJ$3,0)
),
IF(AW$3="Attendance",
INDEX('Attendance Dump'!$E$2:$AI$400,
MATCH($A295,'Attendance Dump'!$B$2:$B$400,0),
MATCH(AW$2,'Attendance Dump'!$E$1:$AI$1,0)
),
INDEX('Active Hour''s Dump'!$D$3:$AH$337,
MATCH($C295,'Active Hour''s Dump'!$A$3:$A$337,0),
MATCH(AW$2,'Active Hour''s Dump'!$D$2:$AH$2,0)
))),"")</f>
        <v>7.5833333333333304</v>
      </c>
      <c r="AX295" s="13">
        <f>_xlfn.IFNA(IF(AX$3="Productivity",
INDEX('Productivity Dump'!$E$4:$AJ$500,
MATCH($A295,'Productivity Dump'!$A$4:$A$500,0),
MATCH(AX$2,'Productivity Dump'!$E$3:$AJ$3,0)
),
IF(AX$3="Attendance",
INDEX('Attendance Dump'!$E$2:$AI$400,
MATCH($A295,'Attendance Dump'!$B$2:$B$400,0),
MATCH(AX$2,'Attendance Dump'!$E$1:$AI$1,0)
),
INDEX('Active Hour''s Dump'!$D$3:$AH$337,
MATCH($C295,'Active Hour''s Dump'!$A$3:$A$337,0),
MATCH(AX$2,'Active Hour''s Dump'!$D$2:$AH$2,0)
))),"")</f>
        <v>651.65699999999993</v>
      </c>
      <c r="AY295" s="13" t="str">
        <f>_xlfn.IFNA(IF(AY$3="Productivity",
INDEX('Productivity Dump'!$E$4:$AJ$500,
MATCH($A295,'Productivity Dump'!$A$4:$A$500,0),
MATCH(AY$2,'Productivity Dump'!$E$3:$AJ$3,0)
),
IF(AY$3="Attendance",
INDEX('Attendance Dump'!$E$2:$AI$400,
MATCH($A295,'Attendance Dump'!$B$2:$B$400,0),
MATCH(AY$2,'Attendance Dump'!$E$1:$AI$1,0)
),
INDEX('Active Hour''s Dump'!$D$3:$AH$337,
MATCH($C295,'Active Hour''s Dump'!$A$3:$A$337,0),
MATCH(AY$2,'Active Hour''s Dump'!$D$2:$AH$2,0)
))),"")</f>
        <v>P</v>
      </c>
      <c r="AZ295" s="54">
        <f>_xlfn.IFNA(IF(AZ$3="Productivity",
INDEX('Productivity Dump'!$E$4:$AJ$500,
MATCH($A295,'Productivity Dump'!$A$4:$A$500,0),
MATCH(AZ$2,'Productivity Dump'!$E$3:$AJ$3,0)
),
IF(AZ$3="Attendance",
INDEX('Attendance Dump'!$E$2:$AI$400,
MATCH($A295,'Attendance Dump'!$B$2:$B$400,0),
MATCH(AZ$2,'Attendance Dump'!$E$1:$AI$1,0)
),
INDEX('Active Hour''s Dump'!$D$3:$AH$337,
MATCH($C295,'Active Hour''s Dump'!$A$3:$A$337,0),
MATCH(AZ$2,'Active Hour''s Dump'!$D$2:$AH$2,0)
))),"")</f>
        <v>7.6666666666666696</v>
      </c>
      <c r="BA295" s="13">
        <f>_xlfn.IFNA(IF(BA$3="Productivity",
INDEX('Productivity Dump'!$E$4:$AJ$500,
MATCH($A295,'Productivity Dump'!$A$4:$A$500,0),
MATCH(BA$2,'Productivity Dump'!$E$3:$AJ$3,0)
),
IF(BA$3="Attendance",
INDEX('Attendance Dump'!$E$2:$AI$400,
MATCH($A295,'Attendance Dump'!$B$2:$B$400,0),
MATCH(BA$2,'Attendance Dump'!$E$1:$AI$1,0)
),
INDEX('Active Hour''s Dump'!$D$3:$AH$337,
MATCH($C295,'Active Hour''s Dump'!$A$3:$A$337,0),
MATCH(BA$2,'Active Hour''s Dump'!$D$2:$AH$2,0)
))),"")</f>
        <v>707.27700000000004</v>
      </c>
      <c r="BB295" s="13" t="str">
        <f>_xlfn.IFNA(IF(BB$3="Productivity",
INDEX('Productivity Dump'!$E$4:$AJ$500,
MATCH($A295,'Productivity Dump'!$A$4:$A$500,0),
MATCH(BB$2,'Productivity Dump'!$E$3:$AJ$3,0)
),
IF(BB$3="Attendance",
INDEX('Attendance Dump'!$E$2:$AI$400,
MATCH($A295,'Attendance Dump'!$B$2:$B$400,0),
MATCH(BB$2,'Attendance Dump'!$E$1:$AI$1,0)
),
INDEX('Active Hour''s Dump'!$D$3:$AH$337,
MATCH($C295,'Active Hour''s Dump'!$A$3:$A$337,0),
MATCH(BB$2,'Active Hour''s Dump'!$D$2:$AH$2,0)
))),"")</f>
        <v>P</v>
      </c>
      <c r="BC295" s="54">
        <f>_xlfn.IFNA(IF(BC$3="Productivity",
INDEX('Productivity Dump'!$E$4:$AJ$500,
MATCH($A295,'Productivity Dump'!$A$4:$A$500,0),
MATCH(BC$2,'Productivity Dump'!$E$3:$AJ$3,0)
),
IF(BC$3="Attendance",
INDEX('Attendance Dump'!$E$2:$AI$400,
MATCH($A295,'Attendance Dump'!$B$2:$B$400,0),
MATCH(BC$2,'Attendance Dump'!$E$1:$AI$1,0)
),
INDEX('Active Hour''s Dump'!$D$3:$AH$337,
MATCH($C295,'Active Hour''s Dump'!$A$3:$A$337,0),
MATCH(BC$2,'Active Hour''s Dump'!$D$2:$AH$2,0)
))),"")</f>
        <v>9.1666666666666696</v>
      </c>
      <c r="BD295" s="13">
        <f>_xlfn.IFNA(IF(BD$3="Productivity",
INDEX('Productivity Dump'!$E$4:$AJ$500,
MATCH($A295,'Productivity Dump'!$A$4:$A$500,0),
MATCH(BD$2,'Productivity Dump'!$E$3:$AJ$3,0)
),
IF(BD$3="Attendance",
INDEX('Attendance Dump'!$E$2:$AI$400,
MATCH($A295,'Attendance Dump'!$B$2:$B$400,0),
MATCH(BD$2,'Attendance Dump'!$E$1:$AI$1,0)
),
INDEX('Active Hour''s Dump'!$D$3:$AH$337,
MATCH($C295,'Active Hour''s Dump'!$A$3:$A$337,0),
MATCH(BD$2,'Active Hour''s Dump'!$D$2:$AH$2,0)
))),"")</f>
        <v>348.32299999999998</v>
      </c>
      <c r="BE295" s="13" t="str">
        <f>_xlfn.IFNA(IF(BE$3="Productivity",
INDEX('Productivity Dump'!$E$4:$AJ$500,
MATCH($A295,'Productivity Dump'!$A$4:$A$500,0),
MATCH(BE$2,'Productivity Dump'!$E$3:$AJ$3,0)
),
IF(BE$3="Attendance",
INDEX('Attendance Dump'!$E$2:$AI$400,
MATCH($A295,'Attendance Dump'!$B$2:$B$400,0),
MATCH(BE$2,'Attendance Dump'!$E$1:$AI$1,0)
),
INDEX('Active Hour''s Dump'!$D$3:$AH$337,
MATCH($C295,'Active Hour''s Dump'!$A$3:$A$337,0),
MATCH(BE$2,'Active Hour''s Dump'!$D$2:$AH$2,0)
))),"")</f>
        <v>P</v>
      </c>
      <c r="BF295" s="54">
        <f>_xlfn.IFNA(IF(BF$3="Productivity",
INDEX('Productivity Dump'!$E$4:$AJ$500,
MATCH($A295,'Productivity Dump'!$A$4:$A$500,0),
MATCH(BF$2,'Productivity Dump'!$E$3:$AJ$3,0)
),
IF(BF$3="Attendance",
INDEX('Attendance Dump'!$E$2:$AI$400,
MATCH($A295,'Attendance Dump'!$B$2:$B$400,0),
MATCH(BF$2,'Attendance Dump'!$E$1:$AI$1,0)
),
INDEX('Active Hour''s Dump'!$D$3:$AH$337,
MATCH($C295,'Active Hour''s Dump'!$A$3:$A$337,0),
MATCH(BF$2,'Active Hour''s Dump'!$D$2:$AH$2,0)
))),"")</f>
        <v>3.75</v>
      </c>
      <c r="BG295" s="13">
        <f>_xlfn.IFNA(IF(BG$3="Productivity",
INDEX('Productivity Dump'!$E$4:$AJ$500,
MATCH($A295,'Productivity Dump'!$A$4:$A$500,0),
MATCH(BG$2,'Productivity Dump'!$E$3:$AJ$3,0)
),
IF(BG$3="Attendance",
INDEX('Attendance Dump'!$E$2:$AI$400,
MATCH($A295,'Attendance Dump'!$B$2:$B$400,0),
MATCH(BG$2,'Attendance Dump'!$E$1:$AI$1,0)
),
INDEX('Active Hour''s Dump'!$D$3:$AH$337,
MATCH($C295,'Active Hour''s Dump'!$A$3:$A$337,0),
MATCH(BG$2,'Active Hour''s Dump'!$D$2:$AH$2,0)
))),"")</f>
        <v>0</v>
      </c>
      <c r="BH295" s="13" t="str">
        <f>_xlfn.IFNA(IF(BH$3="Productivity",
INDEX('Productivity Dump'!$E$4:$AJ$500,
MATCH($A295,'Productivity Dump'!$A$4:$A$500,0),
MATCH(BH$2,'Productivity Dump'!$E$3:$AJ$3,0)
),
IF(BH$3="Attendance",
INDEX('Attendance Dump'!$E$2:$AI$400,
MATCH($A295,'Attendance Dump'!$B$2:$B$400,0),
MATCH(BH$2,'Attendance Dump'!$E$1:$AI$1,0)
),
INDEX('Active Hour''s Dump'!$D$3:$AH$337,
MATCH($C295,'Active Hour''s Dump'!$A$3:$A$337,0),
MATCH(BH$2,'Active Hour''s Dump'!$D$2:$AH$2,0)
))),"")</f>
        <v>WO</v>
      </c>
      <c r="BI295" s="54">
        <f>_xlfn.IFNA(IF(BI$3="Productivity",
INDEX('Productivity Dump'!$E$4:$AJ$500,
MATCH($A295,'Productivity Dump'!$A$4:$A$500,0),
MATCH(BI$2,'Productivity Dump'!$E$3:$AJ$3,0)
),
IF(BI$3="Attendance",
INDEX('Attendance Dump'!$E$2:$AI$400,
MATCH($A295,'Attendance Dump'!$B$2:$B$400,0),
MATCH(BI$2,'Attendance Dump'!$E$1:$AI$1,0)
),
INDEX('Active Hour''s Dump'!$D$3:$AH$337,
MATCH($C295,'Active Hour''s Dump'!$A$3:$A$337,0),
MATCH(BI$2,'Active Hour''s Dump'!$D$2:$AH$2,0)
))),"")</f>
        <v>0</v>
      </c>
      <c r="BJ295" s="13">
        <f>_xlfn.IFNA(IF(BJ$3="Productivity",
INDEX('Productivity Dump'!$E$4:$AJ$500,
MATCH($A295,'Productivity Dump'!$A$4:$A$500,0),
MATCH(BJ$2,'Productivity Dump'!$E$3:$AJ$3,0)
),
IF(BJ$3="Attendance",
INDEX('Attendance Dump'!$E$2:$AI$400,
MATCH($A295,'Attendance Dump'!$B$2:$B$400,0),
MATCH(BJ$2,'Attendance Dump'!$E$1:$AI$1,0)
),
INDEX('Active Hour''s Dump'!$D$3:$AH$337,
MATCH($C295,'Active Hour''s Dump'!$A$3:$A$337,0),
MATCH(BJ$2,'Active Hour''s Dump'!$D$2:$AH$2,0)
))),"")</f>
        <v>313.524</v>
      </c>
      <c r="BK295" s="13" t="str">
        <f>_xlfn.IFNA(IF(BK$3="Productivity",
INDEX('Productivity Dump'!$E$4:$AJ$500,
MATCH($A295,'Productivity Dump'!$A$4:$A$500,0),
MATCH(BK$2,'Productivity Dump'!$E$3:$AJ$3,0)
),
IF(BK$3="Attendance",
INDEX('Attendance Dump'!$E$2:$AI$400,
MATCH($A295,'Attendance Dump'!$B$2:$B$400,0),
MATCH(BK$2,'Attendance Dump'!$E$1:$AI$1,0)
),
INDEX('Active Hour''s Dump'!$D$3:$AH$337,
MATCH($C295,'Active Hour''s Dump'!$A$3:$A$337,0),
MATCH(BK$2,'Active Hour''s Dump'!$D$2:$AH$2,0)
))),"")</f>
        <v>P</v>
      </c>
      <c r="BL295" s="54">
        <f>_xlfn.IFNA(IF(BL$3="Productivity",
INDEX('Productivity Dump'!$E$4:$AJ$500,
MATCH($A295,'Productivity Dump'!$A$4:$A$500,0),
MATCH(BL$2,'Productivity Dump'!$E$3:$AJ$3,0)
),
IF(BL$3="Attendance",
INDEX('Attendance Dump'!$E$2:$AI$400,
MATCH($A295,'Attendance Dump'!$B$2:$B$400,0),
MATCH(BL$2,'Attendance Dump'!$E$1:$AI$1,0)
),
INDEX('Active Hour''s Dump'!$D$3:$AH$337,
MATCH($C295,'Active Hour''s Dump'!$A$3:$A$337,0),
MATCH(BL$2,'Active Hour''s Dump'!$D$2:$AH$2,0)
))),"")</f>
        <v>3.5833333333333299</v>
      </c>
      <c r="BM295" s="13">
        <f>_xlfn.IFNA(IF(BM$3="Productivity",
INDEX('Productivity Dump'!$E$4:$AJ$500,
MATCH($A295,'Productivity Dump'!$A$4:$A$500,0),
MATCH(BM$2,'Productivity Dump'!$E$3:$AJ$3,0)
),
IF(BM$3="Attendance",
INDEX('Attendance Dump'!$E$2:$AI$400,
MATCH($A295,'Attendance Dump'!$B$2:$B$400,0),
MATCH(BM$2,'Attendance Dump'!$E$1:$AI$1,0)
),
INDEX('Active Hour''s Dump'!$D$3:$AH$337,
MATCH($C295,'Active Hour''s Dump'!$A$3:$A$337,0),
MATCH(BM$2,'Active Hour''s Dump'!$D$2:$AH$2,0)
))),"")</f>
        <v>777.15300000000013</v>
      </c>
      <c r="BN295" s="13" t="str">
        <f>_xlfn.IFNA(IF(BN$3="Productivity",
INDEX('Productivity Dump'!$E$4:$AJ$500,
MATCH($A295,'Productivity Dump'!$A$4:$A$500,0),
MATCH(BN$2,'Productivity Dump'!$E$3:$AJ$3,0)
),
IF(BN$3="Attendance",
INDEX('Attendance Dump'!$E$2:$AI$400,
MATCH($A295,'Attendance Dump'!$B$2:$B$400,0),
MATCH(BN$2,'Attendance Dump'!$E$1:$AI$1,0)
),
INDEX('Active Hour''s Dump'!$D$3:$AH$337,
MATCH($C295,'Active Hour''s Dump'!$A$3:$A$337,0),
MATCH(BN$2,'Active Hour''s Dump'!$D$2:$AH$2,0)
))),"")</f>
        <v>P</v>
      </c>
      <c r="BO295" s="54">
        <f>_xlfn.IFNA(IF(BO$3="Productivity",
INDEX('Productivity Dump'!$E$4:$AJ$500,
MATCH($A295,'Productivity Dump'!$A$4:$A$500,0),
MATCH(BO$2,'Productivity Dump'!$E$3:$AJ$3,0)
),
IF(BO$3="Attendance",
INDEX('Attendance Dump'!$E$2:$AI$400,
MATCH($A295,'Attendance Dump'!$B$2:$B$400,0),
MATCH(BO$2,'Attendance Dump'!$E$1:$AI$1,0)
),
INDEX('Active Hour''s Dump'!$D$3:$AH$337,
MATCH($C295,'Active Hour''s Dump'!$A$3:$A$337,0),
MATCH(BO$2,'Active Hour''s Dump'!$D$2:$AH$2,0)
))),"")</f>
        <v>9.8333333333333304</v>
      </c>
      <c r="BP295" s="13">
        <f>_xlfn.IFNA(IF(BP$3="Productivity",
INDEX('Productivity Dump'!$E$4:$AJ$500,
MATCH($A295,'Productivity Dump'!$A$4:$A$500,0),
MATCH(BP$2,'Productivity Dump'!$E$3:$AJ$3,0)
),
IF(BP$3="Attendance",
INDEX('Attendance Dump'!$E$2:$AI$400,
MATCH($A295,'Attendance Dump'!$B$2:$B$400,0),
MATCH(BP$2,'Attendance Dump'!$E$1:$AI$1,0)
),
INDEX('Active Hour''s Dump'!$D$3:$AH$337,
MATCH($C295,'Active Hour''s Dump'!$A$3:$A$337,0),
MATCH(BP$2,'Active Hour''s Dump'!$D$2:$AH$2,0)
))),"")</f>
        <v>952.96400000000006</v>
      </c>
      <c r="BQ295" s="13" t="str">
        <f>_xlfn.IFNA(IF(BQ$3="Productivity",
INDEX('Productivity Dump'!$E$4:$AJ$500,
MATCH($A295,'Productivity Dump'!$A$4:$A$500,0),
MATCH(BQ$2,'Productivity Dump'!$E$3:$AJ$3,0)
),
IF(BQ$3="Attendance",
INDEX('Attendance Dump'!$E$2:$AI$400,
MATCH($A295,'Attendance Dump'!$B$2:$B$400,0),
MATCH(BQ$2,'Attendance Dump'!$E$1:$AI$1,0)
),
INDEX('Active Hour''s Dump'!$D$3:$AH$337,
MATCH($C295,'Active Hour''s Dump'!$A$3:$A$337,0),
MATCH(BQ$2,'Active Hour''s Dump'!$D$2:$AH$2,0)
))),"")</f>
        <v>P</v>
      </c>
      <c r="BR295" s="54">
        <f>_xlfn.IFNA(IF(BR$3="Productivity",
INDEX('Productivity Dump'!$E$4:$AJ$500,
MATCH($A295,'Productivity Dump'!$A$4:$A$500,0),
MATCH(BR$2,'Productivity Dump'!$E$3:$AJ$3,0)
),
IF(BR$3="Attendance",
INDEX('Attendance Dump'!$E$2:$AI$400,
MATCH($A295,'Attendance Dump'!$B$2:$B$400,0),
MATCH(BR$2,'Attendance Dump'!$E$1:$AI$1,0)
),
INDEX('Active Hour''s Dump'!$D$3:$AH$337,
MATCH($C295,'Active Hour''s Dump'!$A$3:$A$337,0),
MATCH(BR$2,'Active Hour''s Dump'!$D$2:$AH$2,0)
))),"")</f>
        <v>9.8333333333333304</v>
      </c>
      <c r="BS295" s="13">
        <f>_xlfn.IFNA(IF(BS$3="Productivity",
INDEX('Productivity Dump'!$E$4:$AJ$500,
MATCH($A295,'Productivity Dump'!$A$4:$A$500,0),
MATCH(BS$2,'Productivity Dump'!$E$3:$AJ$3,0)
),
IF(BS$3="Attendance",
INDEX('Attendance Dump'!$E$2:$AI$400,
MATCH($A295,'Attendance Dump'!$B$2:$B$400,0),
MATCH(BS$2,'Attendance Dump'!$E$1:$AI$1,0)
),
INDEX('Active Hour''s Dump'!$D$3:$AH$337,
MATCH($C295,'Active Hour''s Dump'!$A$3:$A$337,0),
MATCH(BS$2,'Active Hour''s Dump'!$D$2:$AH$2,0)
))),"")</f>
        <v>752.44800000000009</v>
      </c>
      <c r="BT295" s="13" t="str">
        <f>_xlfn.IFNA(IF(BT$3="Productivity",
INDEX('Productivity Dump'!$E$4:$AJ$500,
MATCH($A295,'Productivity Dump'!$A$4:$A$500,0),
MATCH(BT$2,'Productivity Dump'!$E$3:$AJ$3,0)
),
IF(BT$3="Attendance",
INDEX('Attendance Dump'!$E$2:$AI$400,
MATCH($A295,'Attendance Dump'!$B$2:$B$400,0),
MATCH(BT$2,'Attendance Dump'!$E$1:$AI$1,0)
),
INDEX('Active Hour''s Dump'!$D$3:$AH$337,
MATCH($C295,'Active Hour''s Dump'!$A$3:$A$337,0),
MATCH(BT$2,'Active Hour''s Dump'!$D$2:$AH$2,0)
))),"")</f>
        <v>H(P)</v>
      </c>
      <c r="BU295" s="54">
        <f>_xlfn.IFNA(IF(BU$3="Productivity",
INDEX('Productivity Dump'!$E$4:$AJ$500,
MATCH($A295,'Productivity Dump'!$A$4:$A$500,0),
MATCH(BU$2,'Productivity Dump'!$E$3:$AJ$3,0)
),
IF(BU$3="Attendance",
INDEX('Attendance Dump'!$E$2:$AI$400,
MATCH($A295,'Attendance Dump'!$B$2:$B$400,0),
MATCH(BU$2,'Attendance Dump'!$E$1:$AI$1,0)
),
INDEX('Active Hour''s Dump'!$D$3:$AH$337,
MATCH($C295,'Active Hour''s Dump'!$A$3:$A$337,0),
MATCH(BU$2,'Active Hour''s Dump'!$D$2:$AH$2,0)
))),"")</f>
        <v>9</v>
      </c>
      <c r="BV295" s="13">
        <f>_xlfn.IFNA(IF(BV$3="Productivity",
INDEX('Productivity Dump'!$E$4:$AJ$500,
MATCH($A295,'Productivity Dump'!$A$4:$A$500,0),
MATCH(BV$2,'Productivity Dump'!$E$3:$AJ$3,0)
),
IF(BV$3="Attendance",
INDEX('Attendance Dump'!$E$2:$AI$400,
MATCH($A295,'Attendance Dump'!$B$2:$B$400,0),
MATCH(BV$2,'Attendance Dump'!$E$1:$AI$1,0)
),
INDEX('Active Hour''s Dump'!$D$3:$AH$337,
MATCH($C295,'Active Hour''s Dump'!$A$3:$A$337,0),
MATCH(BV$2,'Active Hour''s Dump'!$D$2:$AH$2,0)
))),"")</f>
        <v>1073.6319999999998</v>
      </c>
      <c r="BW295" s="13" t="str">
        <f>_xlfn.IFNA(IF(BW$3="Productivity",
INDEX('Productivity Dump'!$E$4:$AJ$500,
MATCH($A295,'Productivity Dump'!$A$4:$A$500,0),
MATCH(BW$2,'Productivity Dump'!$E$3:$AJ$3,0)
),
IF(BW$3="Attendance",
INDEX('Attendance Dump'!$E$2:$AI$400,
MATCH($A295,'Attendance Dump'!$B$2:$B$400,0),
MATCH(BW$2,'Attendance Dump'!$E$1:$AI$1,0)
),
INDEX('Active Hour''s Dump'!$D$3:$AH$337,
MATCH($C295,'Active Hour''s Dump'!$A$3:$A$337,0),
MATCH(BW$2,'Active Hour''s Dump'!$D$2:$AH$2,0)
))),"")</f>
        <v>P</v>
      </c>
      <c r="BX295" s="54">
        <f>_xlfn.IFNA(IF(BX$3="Productivity",
INDEX('Productivity Dump'!$E$4:$AJ$500,
MATCH($A295,'Productivity Dump'!$A$4:$A$500,0),
MATCH(BX$2,'Productivity Dump'!$E$3:$AJ$3,0)
),
IF(BX$3="Attendance",
INDEX('Attendance Dump'!$E$2:$AI$400,
MATCH($A295,'Attendance Dump'!$B$2:$B$400,0),
MATCH(BX$2,'Attendance Dump'!$E$1:$AI$1,0)
),
INDEX('Active Hour''s Dump'!$D$3:$AH$337,
MATCH($C295,'Active Hour''s Dump'!$A$3:$A$337,0),
MATCH(BX$2,'Active Hour''s Dump'!$D$2:$AH$2,0)
))),"")</f>
        <v>9.6666666666666696</v>
      </c>
      <c r="BY295" s="13">
        <f>_xlfn.IFNA(IF(BY$3="Productivity",
INDEX('Productivity Dump'!$E$4:$AJ$500,
MATCH($A295,'Productivity Dump'!$A$4:$A$500,0),
MATCH(BY$2,'Productivity Dump'!$E$3:$AJ$3,0)
),
IF(BY$3="Attendance",
INDEX('Attendance Dump'!$E$2:$AI$400,
MATCH($A295,'Attendance Dump'!$B$2:$B$400,0),
MATCH(BY$2,'Attendance Dump'!$E$1:$AI$1,0)
),
INDEX('Active Hour''s Dump'!$D$3:$AH$337,
MATCH($C295,'Active Hour''s Dump'!$A$3:$A$337,0),
MATCH(BY$2,'Active Hour''s Dump'!$D$2:$AH$2,0)
))),"")</f>
        <v>306.09199999999998</v>
      </c>
      <c r="BZ295" s="13" t="str">
        <f>_xlfn.IFNA(IF(BZ$3="Productivity",
INDEX('Productivity Dump'!$E$4:$AJ$500,
MATCH($A295,'Productivity Dump'!$A$4:$A$500,0),
MATCH(BZ$2,'Productivity Dump'!$E$3:$AJ$3,0)
),
IF(BZ$3="Attendance",
INDEX('Attendance Dump'!$E$2:$AI$400,
MATCH($A295,'Attendance Dump'!$B$2:$B$400,0),
MATCH(BZ$2,'Attendance Dump'!$E$1:$AI$1,0)
),
INDEX('Active Hour''s Dump'!$D$3:$AH$337,
MATCH($C295,'Active Hour''s Dump'!$A$3:$A$337,0),
MATCH(BZ$2,'Active Hour''s Dump'!$D$2:$AH$2,0)
))),"")</f>
        <v>P</v>
      </c>
      <c r="CA295" s="54">
        <f>_xlfn.IFNA(IF(CA$3="Productivity",
INDEX('Productivity Dump'!$E$4:$AJ$500,
MATCH($A295,'Productivity Dump'!$A$4:$A$500,0),
MATCH(CA$2,'Productivity Dump'!$E$3:$AJ$3,0)
),
IF(CA$3="Attendance",
INDEX('Attendance Dump'!$E$2:$AI$400,
MATCH($A295,'Attendance Dump'!$B$2:$B$400,0),
MATCH(CA$2,'Attendance Dump'!$E$1:$AI$1,0)
),
INDEX('Active Hour''s Dump'!$D$3:$AH$337,
MATCH($C295,'Active Hour''s Dump'!$A$3:$A$337,0),
MATCH(CA$2,'Active Hour''s Dump'!$D$2:$AH$2,0)
))),"")</f>
        <v>4</v>
      </c>
      <c r="CB295" s="13">
        <f>_xlfn.IFNA(IF(CB$3="Productivity",
INDEX('Productivity Dump'!$E$4:$AJ$500,
MATCH($A295,'Productivity Dump'!$A$4:$A$500,0),
MATCH(CB$2,'Productivity Dump'!$E$3:$AJ$3,0)
),
IF(CB$3="Attendance",
INDEX('Attendance Dump'!$E$2:$AI$400,
MATCH($A295,'Attendance Dump'!$B$2:$B$400,0),
MATCH(CB$2,'Attendance Dump'!$E$1:$AI$1,0)
),
INDEX('Active Hour''s Dump'!$D$3:$AH$337,
MATCH($C295,'Active Hour''s Dump'!$A$3:$A$337,0),
MATCH(CB$2,'Active Hour''s Dump'!$D$2:$AH$2,0)
))),"")</f>
        <v>0</v>
      </c>
      <c r="CC295" s="13" t="str">
        <f>_xlfn.IFNA(IF(CC$3="Productivity",
INDEX('Productivity Dump'!$E$4:$AJ$500,
MATCH($A295,'Productivity Dump'!$A$4:$A$500,0),
MATCH(CC$2,'Productivity Dump'!$E$3:$AJ$3,0)
),
IF(CC$3="Attendance",
INDEX('Attendance Dump'!$E$2:$AI$400,
MATCH($A295,'Attendance Dump'!$B$2:$B$400,0),
MATCH(CC$2,'Attendance Dump'!$E$1:$AI$1,0)
),
INDEX('Active Hour''s Dump'!$D$3:$AH$337,
MATCH($C295,'Active Hour''s Dump'!$A$3:$A$337,0),
MATCH(CC$2,'Active Hour''s Dump'!$D$2:$AH$2,0)
))),"")</f>
        <v>WO</v>
      </c>
      <c r="CD295" s="54">
        <f>_xlfn.IFNA(IF(CD$3="Productivity",
INDEX('Productivity Dump'!$E$4:$AJ$500,
MATCH($A295,'Productivity Dump'!$A$4:$A$500,0),
MATCH(CD$2,'Productivity Dump'!$E$3:$AJ$3,0)
),
IF(CD$3="Attendance",
INDEX('Attendance Dump'!$E$2:$AI$400,
MATCH($A295,'Attendance Dump'!$B$2:$B$400,0),
MATCH(CD$2,'Attendance Dump'!$E$1:$AI$1,0)
),
INDEX('Active Hour''s Dump'!$D$3:$AH$337,
MATCH($C295,'Active Hour''s Dump'!$A$3:$A$337,0),
MATCH(CD$2,'Active Hour''s Dump'!$D$2:$AH$2,0)
))),"")</f>
        <v>0</v>
      </c>
      <c r="CE295" s="13">
        <f>_xlfn.IFNA(IF(CE$3="Productivity",
INDEX('Productivity Dump'!$E$4:$AJ$500,
MATCH($A295,'Productivity Dump'!$A$4:$A$500,0),
MATCH(CE$2,'Productivity Dump'!$E$3:$AJ$3,0)
),
IF(CE$3="Attendance",
INDEX('Attendance Dump'!$E$2:$AI$400,
MATCH($A295,'Attendance Dump'!$B$2:$B$400,0),
MATCH(CE$2,'Attendance Dump'!$E$1:$AI$1,0)
),
INDEX('Active Hour''s Dump'!$D$3:$AH$337,
MATCH($C295,'Active Hour''s Dump'!$A$3:$A$337,0),
MATCH(CE$2,'Active Hour''s Dump'!$D$2:$AH$2,0)
))),"")</f>
        <v>339.09499999999997</v>
      </c>
      <c r="CF295" s="13" t="str">
        <f>_xlfn.IFNA(IF(CF$3="Productivity",
INDEX('Productivity Dump'!$E$4:$AJ$500,
MATCH($A295,'Productivity Dump'!$A$4:$A$500,0),
MATCH(CF$2,'Productivity Dump'!$E$3:$AJ$3,0)
),
IF(CF$3="Attendance",
INDEX('Attendance Dump'!$E$2:$AI$400,
MATCH($A295,'Attendance Dump'!$B$2:$B$400,0),
MATCH(CF$2,'Attendance Dump'!$E$1:$AI$1,0)
),
INDEX('Active Hour''s Dump'!$D$3:$AH$337,
MATCH($C295,'Active Hour''s Dump'!$A$3:$A$337,0),
MATCH(CF$2,'Active Hour''s Dump'!$D$2:$AH$2,0)
))),"")</f>
        <v>P</v>
      </c>
      <c r="CG295" s="54">
        <f>_xlfn.IFNA(IF(CG$3="Productivity",
INDEX('Productivity Dump'!$E$4:$AJ$500,
MATCH($A295,'Productivity Dump'!$A$4:$A$500,0),
MATCH(CG$2,'Productivity Dump'!$E$3:$AJ$3,0)
),
IF(CG$3="Attendance",
INDEX('Attendance Dump'!$E$2:$AI$400,
MATCH($A295,'Attendance Dump'!$B$2:$B$400,0),
MATCH(CG$2,'Attendance Dump'!$E$1:$AI$1,0)
),
INDEX('Active Hour''s Dump'!$D$3:$AH$337,
MATCH($C295,'Active Hour''s Dump'!$A$3:$A$337,0),
MATCH(CG$2,'Active Hour''s Dump'!$D$2:$AH$2,0)
))),"")</f>
        <v>4</v>
      </c>
      <c r="CH295" s="13">
        <f>_xlfn.IFNA(IF(CH$3="Productivity",
INDEX('Productivity Dump'!$E$4:$AJ$500,
MATCH($A295,'Productivity Dump'!$A$4:$A$500,0),
MATCH(CH$2,'Productivity Dump'!$E$3:$AJ$3,0)
),
IF(CH$3="Attendance",
INDEX('Attendance Dump'!$E$2:$AI$400,
MATCH($A295,'Attendance Dump'!$B$2:$B$400,0),
MATCH(CH$2,'Attendance Dump'!$E$1:$AI$1,0)
),
INDEX('Active Hour''s Dump'!$D$3:$AH$337,
MATCH($C295,'Active Hour''s Dump'!$A$3:$A$337,0),
MATCH(CH$2,'Active Hour''s Dump'!$D$2:$AH$2,0)
))),"")</f>
        <v>657.19699999999989</v>
      </c>
      <c r="CI295" s="13" t="str">
        <f>_xlfn.IFNA(IF(CI$3="Productivity",
INDEX('Productivity Dump'!$E$4:$AJ$500,
MATCH($A295,'Productivity Dump'!$A$4:$A$500,0),
MATCH(CI$2,'Productivity Dump'!$E$3:$AJ$3,0)
),
IF(CI$3="Attendance",
INDEX('Attendance Dump'!$E$2:$AI$400,
MATCH($A295,'Attendance Dump'!$B$2:$B$400,0),
MATCH(CI$2,'Attendance Dump'!$E$1:$AI$1,0)
),
INDEX('Active Hour''s Dump'!$D$3:$AH$337,
MATCH($C295,'Active Hour''s Dump'!$A$3:$A$337,0),
MATCH(CI$2,'Active Hour''s Dump'!$D$2:$AH$2,0)
))),"")</f>
        <v>P</v>
      </c>
      <c r="CJ295" s="54">
        <f>_xlfn.IFNA(IF(CJ$3="Productivity",
INDEX('Productivity Dump'!$E$4:$AJ$500,
MATCH($A295,'Productivity Dump'!$A$4:$A$500,0),
MATCH(CJ$2,'Productivity Dump'!$E$3:$AJ$3,0)
),
IF(CJ$3="Attendance",
INDEX('Attendance Dump'!$E$2:$AI$400,
MATCH($A295,'Attendance Dump'!$B$2:$B$400,0),
MATCH(CJ$2,'Attendance Dump'!$E$1:$AI$1,0)
),
INDEX('Active Hour''s Dump'!$D$3:$AH$337,
MATCH($C295,'Active Hour''s Dump'!$A$3:$A$337,0),
MATCH(CJ$2,'Active Hour''s Dump'!$D$2:$AH$2,0)
))),"")</f>
        <v>8.5</v>
      </c>
      <c r="CK295" s="13">
        <f>_xlfn.IFNA(IF(CK$3="Productivity",
INDEX('Productivity Dump'!$E$4:$AJ$500,
MATCH($A295,'Productivity Dump'!$A$4:$A$500,0),
MATCH(CK$2,'Productivity Dump'!$E$3:$AJ$3,0)
),
IF(CK$3="Attendance",
INDEX('Attendance Dump'!$E$2:$AI$400,
MATCH($A295,'Attendance Dump'!$B$2:$B$400,0),
MATCH(CK$2,'Attendance Dump'!$E$1:$AI$1,0)
),
INDEX('Active Hour''s Dump'!$D$3:$AH$337,
MATCH($C295,'Active Hour''s Dump'!$A$3:$A$337,0),
MATCH(CK$2,'Active Hour''s Dump'!$D$2:$AH$2,0)
))),"")</f>
        <v>942.81800000000021</v>
      </c>
      <c r="CL295" s="13" t="str">
        <f>_xlfn.IFNA(IF(CL$3="Productivity",
INDEX('Productivity Dump'!$E$4:$AJ$500,
MATCH($A295,'Productivity Dump'!$A$4:$A$500,0),
MATCH(CL$2,'Productivity Dump'!$E$3:$AJ$3,0)
),
IF(CL$3="Attendance",
INDEX('Attendance Dump'!$E$2:$AI$400,
MATCH($A295,'Attendance Dump'!$B$2:$B$400,0),
MATCH(CL$2,'Attendance Dump'!$E$1:$AI$1,0)
),
INDEX('Active Hour''s Dump'!$D$3:$AH$337,
MATCH($C295,'Active Hour''s Dump'!$A$3:$A$337,0),
MATCH(CL$2,'Active Hour''s Dump'!$D$2:$AH$2,0)
))),"")</f>
        <v>A</v>
      </c>
      <c r="CM295" s="54">
        <f>_xlfn.IFNA(IF(CM$3="Productivity",
INDEX('Productivity Dump'!$E$4:$AJ$500,
MATCH($A295,'Productivity Dump'!$A$4:$A$500,0),
MATCH(CM$2,'Productivity Dump'!$E$3:$AJ$3,0)
),
IF(CM$3="Attendance",
INDEX('Attendance Dump'!$E$2:$AI$400,
MATCH($A295,'Attendance Dump'!$B$2:$B$400,0),
MATCH(CM$2,'Attendance Dump'!$E$1:$AI$1,0)
),
INDEX('Active Hour''s Dump'!$D$3:$AH$337,
MATCH($C295,'Active Hour''s Dump'!$A$3:$A$337,0),
MATCH(CM$2,'Active Hour''s Dump'!$D$2:$AH$2,0)
))),"")</f>
        <v>9.1666666666666696</v>
      </c>
      <c r="CN295" s="13">
        <f>_xlfn.IFNA(IF(CN$3="Productivity",
INDEX('Productivity Dump'!$E$4:$AJ$500,
MATCH($A295,'Productivity Dump'!$A$4:$A$500,0),
MATCH(CN$2,'Productivity Dump'!$E$3:$AJ$3,0)
),
IF(CN$3="Attendance",
INDEX('Attendance Dump'!$E$2:$AI$400,
MATCH($A295,'Attendance Dump'!$B$2:$B$400,0),
MATCH(CN$2,'Attendance Dump'!$E$1:$AI$1,0)
),
INDEX('Active Hour''s Dump'!$D$3:$AH$337,
MATCH($C295,'Active Hour''s Dump'!$A$3:$A$337,0),
MATCH(CN$2,'Active Hour''s Dump'!$D$2:$AH$2,0)
))),"")</f>
        <v>0</v>
      </c>
      <c r="CO295" s="13">
        <f>_xlfn.IFNA(IF(CO$3="Productivity",
INDEX('Productivity Dump'!$E$4:$AJ$500,
MATCH($A295,'Productivity Dump'!$A$4:$A$500,0),
MATCH(CO$2,'Productivity Dump'!$E$3:$AJ$3,0)
),
IF(CO$3="Attendance",
INDEX('Attendance Dump'!$E$2:$AI$400,
MATCH($A295,'Attendance Dump'!$B$2:$B$400,0),
MATCH(CO$2,'Attendance Dump'!$E$1:$AI$1,0)
),
INDEX('Active Hour''s Dump'!$D$3:$AH$337,
MATCH($C295,'Active Hour''s Dump'!$A$3:$A$337,0),
MATCH(CO$2,'Active Hour''s Dump'!$D$2:$AH$2,0)
))),"")</f>
        <v>0</v>
      </c>
      <c r="CP295" s="54">
        <f>_xlfn.IFNA(IF(CP$3="Productivity",
INDEX('Productivity Dump'!$E$4:$AJ$500,
MATCH($A295,'Productivity Dump'!$A$4:$A$500,0),
MATCH(CP$2,'Productivity Dump'!$E$3:$AJ$3,0)
),
IF(CP$3="Attendance",
INDEX('Attendance Dump'!$E$2:$AI$400,
MATCH($A295,'Attendance Dump'!$B$2:$B$400,0),
MATCH(CP$2,'Attendance Dump'!$E$1:$AI$1,0)
),
INDEX('Active Hour''s Dump'!$D$3:$AH$337,
MATCH($C295,'Active Hour''s Dump'!$A$3:$A$337,0),
MATCH(CP$2,'Active Hour''s Dump'!$D$2:$AH$2,0)
))),"")</f>
        <v>0</v>
      </c>
      <c r="CQ295" s="13">
        <f>_xlfn.IFNA(IF(CQ$3="Productivity",
INDEX('Productivity Dump'!$E$4:$AJ$500,
MATCH($A295,'Productivity Dump'!$A$4:$A$500,0),
MATCH(CQ$2,'Productivity Dump'!$E$3:$AJ$3,0)
),
IF(CQ$3="Attendance",
INDEX('Attendance Dump'!$E$2:$AI$400,
MATCH($A295,'Attendance Dump'!$B$2:$B$400,0),
MATCH(CQ$2,'Attendance Dump'!$E$1:$AI$1,0)
),
INDEX('Active Hour''s Dump'!$D$3:$AH$337,
MATCH($C295,'Active Hour''s Dump'!$A$3:$A$337,0),
MATCH(CQ$2,'Active Hour''s Dump'!$D$2:$AH$2,0)
))),"")</f>
        <v>0</v>
      </c>
      <c r="CR295" s="13">
        <f>_xlfn.IFNA(IF(CR$3="Productivity",
INDEX('Productivity Dump'!$E$4:$AJ$500,
MATCH($A295,'Productivity Dump'!$A$4:$A$500,0),
MATCH(CR$2,'Productivity Dump'!$E$3:$AJ$3,0)
),
IF(CR$3="Attendance",
INDEX('Attendance Dump'!$E$2:$AI$400,
MATCH($A295,'Attendance Dump'!$B$2:$B$400,0),
MATCH(CR$2,'Attendance Dump'!$E$1:$AI$1,0)
),
INDEX('Active Hour''s Dump'!$D$3:$AH$337,
MATCH($C295,'Active Hour''s Dump'!$A$3:$A$337,0),
MATCH(CR$2,'Active Hour''s Dump'!$D$2:$AH$2,0)
))),"")</f>
        <v>0</v>
      </c>
      <c r="CS295" s="54">
        <f>_xlfn.IFNA(IF(CS$3="Productivity",
INDEX('Productivity Dump'!$E$4:$AJ$500,
MATCH($A295,'Productivity Dump'!$A$4:$A$500,0),
MATCH(CS$2,'Productivity Dump'!$E$3:$AJ$3,0)
),
IF(CS$3="Attendance",
INDEX('Attendance Dump'!$E$2:$AI$400,
MATCH($A295,'Attendance Dump'!$B$2:$B$400,0),
MATCH(CS$2,'Attendance Dump'!$E$1:$AI$1,0)
),
INDEX('Active Hour''s Dump'!$D$3:$AH$337,
MATCH($C295,'Active Hour''s Dump'!$A$3:$A$337,0),
MATCH(CS$2,'Active Hour''s Dump'!$D$2:$AH$2,0)
))),"")</f>
        <v>0</v>
      </c>
      <c r="CT295" s="13">
        <f>_xlfn.IFNA(IF(CT$3="Productivity",
INDEX('Productivity Dump'!$E$4:$AJ$500,
MATCH($A295,'Productivity Dump'!$A$4:$A$500,0),
MATCH(CT$2,'Productivity Dump'!$E$3:$AJ$3,0)
),
IF(CT$3="Attendance",
INDEX('Attendance Dump'!$E$2:$AI$400,
MATCH($A295,'Attendance Dump'!$B$2:$B$400,0),
MATCH(CT$2,'Attendance Dump'!$E$1:$AI$1,0)
),
INDEX('Active Hour''s Dump'!$D$3:$AH$337,
MATCH($C295,'Active Hour''s Dump'!$A$3:$A$337,0),
MATCH(CT$2,'Active Hour''s Dump'!$D$2:$AH$2,0)
))),"")</f>
        <v>0</v>
      </c>
      <c r="CU295" s="13">
        <f>_xlfn.IFNA(IF(CU$3="Productivity",
INDEX('Productivity Dump'!$E$4:$AJ$500,
MATCH($A295,'Productivity Dump'!$A$4:$A$500,0),
MATCH(CU$2,'Productivity Dump'!$E$3:$AJ$3,0)
),
IF(CU$3="Attendance",
INDEX('Attendance Dump'!$E$2:$AI$400,
MATCH($A295,'Attendance Dump'!$B$2:$B$400,0),
MATCH(CU$2,'Attendance Dump'!$E$1:$AI$1,0)
),
INDEX('Active Hour''s Dump'!$D$3:$AH$337,
MATCH($C295,'Active Hour''s Dump'!$A$3:$A$337,0),
MATCH(CU$2,'Active Hour''s Dump'!$D$2:$AH$2,0)
))),"")</f>
        <v>0</v>
      </c>
      <c r="CV295" s="54">
        <f>_xlfn.IFNA(IF(CV$3="Productivity",
INDEX('Productivity Dump'!$E$4:$AJ$500,
MATCH($A295,'Productivity Dump'!$A$4:$A$500,0),
MATCH(CV$2,'Productivity Dump'!$E$3:$AJ$3,0)
),
IF(CV$3="Attendance",
INDEX('Attendance Dump'!$E$2:$AI$400,
MATCH($A295,'Attendance Dump'!$B$2:$B$400,0),
MATCH(CV$2,'Attendance Dump'!$E$1:$AI$1,0)
),
INDEX('Active Hour''s Dump'!$D$3:$AH$337,
MATCH($C295,'Active Hour''s Dump'!$A$3:$A$337,0),
MATCH(CV$2,'Active Hour''s Dump'!$D$2:$AH$2,0)
))),"")</f>
        <v>0</v>
      </c>
      <c r="CW295" s="13"/>
      <c r="CX295" s="13"/>
      <c r="CY295" s="54"/>
      <c r="DA295" s="57">
        <f t="shared" si="105"/>
        <v>149.41666666666666</v>
      </c>
      <c r="DB295" s="35">
        <f t="shared" si="100"/>
        <v>12173.058000000001</v>
      </c>
      <c r="DC295" s="35">
        <f t="shared" si="118"/>
        <v>6426.9419999999991</v>
      </c>
      <c r="DD295" s="35">
        <f t="shared" ca="1" si="119"/>
        <v>0</v>
      </c>
      <c r="DF295" s="32" cm="1">
        <f t="array" ref="DF295">SUMPRODUCT(
    (MOD(COLUMN(H295:CV295) - COLUMN(H295), 3) = 0) *
    (H295:CV295 = 0) *
    (I295:CW295 = "P") *
    (COUNTIF(UKHoliday, H$2:CV$2) = 0)
)</f>
        <v>0</v>
      </c>
      <c r="DG295" s="33" cm="1">
        <f t="array" ref="DG295">SUMPRODUCT(
  (MOD(COLUMN(H295:CV295) - COLUMN(H295), 3) = 0) *
  (H295:CV295 &gt; 0) *
  (H295:CV295 &lt; 0.5 * IF(((WEEKDAY(H$2:CV$2, 2) = 1) + (WEEKDAY(H$2:CV$2, 2) = 6)), G295, F295)) *
  (I295:CW295 = "P") *
  (COUNTIF(UKHoliday, H$2:CV$2) = 0)
)</f>
        <v>1</v>
      </c>
      <c r="DH295" s="33" cm="1">
        <f t="array" ref="DH295">SUMPRODUCT(
  (MOD(COLUMN(H295:CV295) - COLUMN(H295), 3) = 0) *
  (H295:CV295 &gt; 0.5 * IF(((WEEKDAY(H$2:CV$2, 2) = 1) + (WEEKDAY(H$2:CV$2, 2) = 6)), $G295, $F295)) *
  (H295:CV295 &lt; 0.8 * IF(((WEEKDAY(H$2:CV$2, 2) = 1) + (WEEKDAY(H$2:CV$2, 2) = 6)), $G295, $F295)) *
  (I295:CW295 = "P") *
  (COUNTIF(UKHoliday, H$2:CV$2) = 0)
)</f>
        <v>14</v>
      </c>
      <c r="DI295" s="33" cm="1">
        <f t="array" ref="DI295">SUMPRODUCT(
  (MOD(COLUMN(H295:CV295) - COLUMN(H295), 3) = 0) *
  (H295:CV295 &gt; 0.8 * IF(((WEEKDAY(H$2:CV$2, 2) = 1) + (WEEKDAY(H$2:CV$2, 2) = 6)), $G295, $F295)) *
  (H295:CV295 &lt; 1 * IF(((WEEKDAY(H$2:CV$2, 2) = 1) + (WEEKDAY(H$2:CV$2, 2) = 6)), $G295, $F295)) *
  (I295:CW295 = "P") *
  (COUNTIF(UKHoliday, H$2:CV$2) = 0)
)</f>
        <v>2</v>
      </c>
    </row>
    <row r="296" spans="1:113" ht="17.55" customHeight="1" x14ac:dyDescent="0.3">
      <c r="A296" s="8" t="s">
        <v>1039</v>
      </c>
      <c r="B296" s="36" t="s">
        <v>1038</v>
      </c>
      <c r="C296" s="9" t="s">
        <v>1055</v>
      </c>
      <c r="D296" s="62" t="s">
        <v>944</v>
      </c>
      <c r="E296" s="35">
        <v>18600</v>
      </c>
      <c r="F296" s="35">
        <f t="shared" ref="F296:F298" si="120">E296/$C$1</f>
        <v>930</v>
      </c>
      <c r="G296" s="35">
        <f t="shared" ref="G296:G298" si="121">F296*0.5</f>
        <v>465</v>
      </c>
      <c r="H296" s="13">
        <f>_xlfn.IFNA(IF(H$3="Productivity",
INDEX('Productivity Dump'!$E$4:$AJ$500,
MATCH($A296,'Productivity Dump'!$A$4:$A$500,0),
MATCH(H$2,'Productivity Dump'!$E$3:$AJ$3,0)
),
IF(H$3="Attendance",
INDEX('Attendance Dump'!$E$2:$AI$400,
MATCH($A296,'Attendance Dump'!$B$2:$B$400,0),
MATCH(H$2,'Attendance Dump'!$E$1:$AI$1,0)
),
INDEX('Active Hour''s Dump'!$D$3:$AH$337,
MATCH($C296,'Active Hour''s Dump'!$A$3:$A$337,0),
MATCH(H$2,'Active Hour''s Dump'!$D$2:$AH$2,0)
))),"")</f>
        <v>643.19600000000003</v>
      </c>
      <c r="I296" s="13" t="str">
        <f>_xlfn.IFNA(IF(I$3="Productivity",
INDEX('Productivity Dump'!$E$4:$AJ$500,
MATCH($A296,'Productivity Dump'!$A$4:$A$500,0),
MATCH(I$2,'Productivity Dump'!$E$3:$AJ$3,0)
),
IF(I$3="Attendance",
INDEX('Attendance Dump'!$E$2:$AI$400,
MATCH($A296,'Attendance Dump'!$B$2:$B$400,0),
MATCH(I$2,'Attendance Dump'!$E$1:$AI$1,0)
),
INDEX('Active Hour''s Dump'!$D$3:$AH$337,
MATCH($C296,'Active Hour''s Dump'!$A$3:$A$337,0),
MATCH(I$2,'Active Hour''s Dump'!$D$2:$AH$2,0)
))),"")</f>
        <v>P</v>
      </c>
      <c r="J296" s="54">
        <f>_xlfn.IFNA(IF(J$3="Productivity",
INDEX('Productivity Dump'!$E$4:$AJ$500,
MATCH($A296,'Productivity Dump'!$A$4:$A$500,0),
MATCH(J$2,'Productivity Dump'!$E$3:$AJ$3,0)
),
IF(J$3="Attendance",
INDEX('Attendance Dump'!$E$2:$AI$400,
MATCH($A296,'Attendance Dump'!$B$2:$B$400,0),
MATCH(J$2,'Attendance Dump'!$E$1:$AI$1,0)
),
INDEX('Active Hour''s Dump'!$D$3:$AH$337,
MATCH($C296,'Active Hour''s Dump'!$A$3:$A$337,0),
MATCH(J$2,'Active Hour''s Dump'!$D$2:$AH$2,0)
))),"")</f>
        <v>6.5</v>
      </c>
      <c r="K296" s="13">
        <f>_xlfn.IFNA(IF(K$3="Productivity",
INDEX('Productivity Dump'!$E$4:$AJ$500,
MATCH($A296,'Productivity Dump'!$A$4:$A$500,0),
MATCH(K$2,'Productivity Dump'!$E$3:$AJ$3,0)
),
IF(K$3="Attendance",
INDEX('Attendance Dump'!$E$2:$AI$400,
MATCH($A296,'Attendance Dump'!$B$2:$B$400,0),
MATCH(K$2,'Attendance Dump'!$E$1:$AI$1,0)
),
INDEX('Active Hour''s Dump'!$D$3:$AH$337,
MATCH($C296,'Active Hour''s Dump'!$A$3:$A$337,0),
MATCH(K$2,'Active Hour''s Dump'!$D$2:$AH$2,0)
))),"")</f>
        <v>578.92000000000007</v>
      </c>
      <c r="L296" s="13" t="str">
        <f>_xlfn.IFNA(IF(L$3="Productivity",
INDEX('Productivity Dump'!$E$4:$AJ$500,
MATCH($A296,'Productivity Dump'!$A$4:$A$500,0),
MATCH(L$2,'Productivity Dump'!$E$3:$AJ$3,0)
),
IF(L$3="Attendance",
INDEX('Attendance Dump'!$E$2:$AI$400,
MATCH($A296,'Attendance Dump'!$B$2:$B$400,0),
MATCH(L$2,'Attendance Dump'!$E$1:$AI$1,0)
),
INDEX('Active Hour''s Dump'!$D$3:$AH$337,
MATCH($C296,'Active Hour''s Dump'!$A$3:$A$337,0),
MATCH(L$2,'Active Hour''s Dump'!$D$2:$AH$2,0)
))),"")</f>
        <v>P</v>
      </c>
      <c r="M296" s="54">
        <f>_xlfn.IFNA(IF(M$3="Productivity",
INDEX('Productivity Dump'!$E$4:$AJ$500,
MATCH($A296,'Productivity Dump'!$A$4:$A$500,0),
MATCH(M$2,'Productivity Dump'!$E$3:$AJ$3,0)
),
IF(M$3="Attendance",
INDEX('Attendance Dump'!$E$2:$AI$400,
MATCH($A296,'Attendance Dump'!$B$2:$B$400,0),
MATCH(M$2,'Attendance Dump'!$E$1:$AI$1,0)
),
INDEX('Active Hour''s Dump'!$D$3:$AH$337,
MATCH($C296,'Active Hour''s Dump'!$A$3:$A$337,0),
MATCH(M$2,'Active Hour''s Dump'!$D$2:$AH$2,0)
))),"")</f>
        <v>6.8333333333333304</v>
      </c>
      <c r="N296" s="13">
        <f>_xlfn.IFNA(IF(N$3="Productivity",
INDEX('Productivity Dump'!$E$4:$AJ$500,
MATCH($A296,'Productivity Dump'!$A$4:$A$500,0),
MATCH(N$2,'Productivity Dump'!$E$3:$AJ$3,0)
),
IF(N$3="Attendance",
INDEX('Attendance Dump'!$E$2:$AI$400,
MATCH($A296,'Attendance Dump'!$B$2:$B$400,0),
MATCH(N$2,'Attendance Dump'!$E$1:$AI$1,0)
),
INDEX('Active Hour''s Dump'!$D$3:$AH$337,
MATCH($C296,'Active Hour''s Dump'!$A$3:$A$337,0),
MATCH(N$2,'Active Hour''s Dump'!$D$2:$AH$2,0)
))),"")</f>
        <v>527.995</v>
      </c>
      <c r="O296" s="13" t="str">
        <f>_xlfn.IFNA(IF(O$3="Productivity",
INDEX('Productivity Dump'!$E$4:$AJ$500,
MATCH($A296,'Productivity Dump'!$A$4:$A$500,0),
MATCH(O$2,'Productivity Dump'!$E$3:$AJ$3,0)
),
IF(O$3="Attendance",
INDEX('Attendance Dump'!$E$2:$AI$400,
MATCH($A296,'Attendance Dump'!$B$2:$B$400,0),
MATCH(O$2,'Attendance Dump'!$E$1:$AI$1,0)
),
INDEX('Active Hour''s Dump'!$D$3:$AH$337,
MATCH($C296,'Active Hour''s Dump'!$A$3:$A$337,0),
MATCH(O$2,'Active Hour''s Dump'!$D$2:$AH$2,0)
))),"")</f>
        <v>P</v>
      </c>
      <c r="P296" s="54">
        <f>_xlfn.IFNA(IF(P$3="Productivity",
INDEX('Productivity Dump'!$E$4:$AJ$500,
MATCH($A296,'Productivity Dump'!$A$4:$A$500,0),
MATCH(P$2,'Productivity Dump'!$E$3:$AJ$3,0)
),
IF(P$3="Attendance",
INDEX('Attendance Dump'!$E$2:$AI$400,
MATCH($A296,'Attendance Dump'!$B$2:$B$400,0),
MATCH(P$2,'Attendance Dump'!$E$1:$AI$1,0)
),
INDEX('Active Hour''s Dump'!$D$3:$AH$337,
MATCH($C296,'Active Hour''s Dump'!$A$3:$A$337,0),
MATCH(P$2,'Active Hour''s Dump'!$D$2:$AH$2,0)
))),"")</f>
        <v>5.9166666666666696</v>
      </c>
      <c r="Q296" s="13">
        <f>_xlfn.IFNA(IF(Q$3="Productivity",
INDEX('Productivity Dump'!$E$4:$AJ$500,
MATCH($A296,'Productivity Dump'!$A$4:$A$500,0),
MATCH(Q$2,'Productivity Dump'!$E$3:$AJ$3,0)
),
IF(Q$3="Attendance",
INDEX('Attendance Dump'!$E$2:$AI$400,
MATCH($A296,'Attendance Dump'!$B$2:$B$400,0),
MATCH(Q$2,'Attendance Dump'!$E$1:$AI$1,0)
),
INDEX('Active Hour''s Dump'!$D$3:$AH$337,
MATCH($C296,'Active Hour''s Dump'!$A$3:$A$337,0),
MATCH(Q$2,'Active Hour''s Dump'!$D$2:$AH$2,0)
))),"")</f>
        <v>0</v>
      </c>
      <c r="R296" s="13" t="str">
        <f>_xlfn.IFNA(IF(R$3="Productivity",
INDEX('Productivity Dump'!$E$4:$AJ$500,
MATCH($A296,'Productivity Dump'!$A$4:$A$500,0),
MATCH(R$2,'Productivity Dump'!$E$3:$AJ$3,0)
),
IF(R$3="Attendance",
INDEX('Attendance Dump'!$E$2:$AI$400,
MATCH($A296,'Attendance Dump'!$B$2:$B$400,0),
MATCH(R$2,'Attendance Dump'!$E$1:$AI$1,0)
),
INDEX('Active Hour''s Dump'!$D$3:$AH$337,
MATCH($C296,'Active Hour''s Dump'!$A$3:$A$337,0),
MATCH(R$2,'Active Hour''s Dump'!$D$2:$AH$2,0)
))),"")</f>
        <v>WO</v>
      </c>
      <c r="S296" s="54">
        <f>_xlfn.IFNA(IF(S$3="Productivity",
INDEX('Productivity Dump'!$E$4:$AJ$500,
MATCH($A296,'Productivity Dump'!$A$4:$A$500,0),
MATCH(S$2,'Productivity Dump'!$E$3:$AJ$3,0)
),
IF(S$3="Attendance",
INDEX('Attendance Dump'!$E$2:$AI$400,
MATCH($A296,'Attendance Dump'!$B$2:$B$400,0),
MATCH(S$2,'Attendance Dump'!$E$1:$AI$1,0)
),
INDEX('Active Hour''s Dump'!$D$3:$AH$337,
MATCH($C296,'Active Hour''s Dump'!$A$3:$A$337,0),
MATCH(S$2,'Active Hour''s Dump'!$D$2:$AH$2,0)
))),"")</f>
        <v>0</v>
      </c>
      <c r="T296" s="13">
        <f>_xlfn.IFNA(IF(T$3="Productivity",
INDEX('Productivity Dump'!$E$4:$AJ$500,
MATCH($A296,'Productivity Dump'!$A$4:$A$500,0),
MATCH(T$2,'Productivity Dump'!$E$3:$AJ$3,0)
),
IF(T$3="Attendance",
INDEX('Attendance Dump'!$E$2:$AI$400,
MATCH($A296,'Attendance Dump'!$B$2:$B$400,0),
MATCH(T$2,'Attendance Dump'!$E$1:$AI$1,0)
),
INDEX('Active Hour''s Dump'!$D$3:$AH$337,
MATCH($C296,'Active Hour''s Dump'!$A$3:$A$337,0),
MATCH(T$2,'Active Hour''s Dump'!$D$2:$AH$2,0)
))),"")</f>
        <v>282.53500000000003</v>
      </c>
      <c r="U296" s="13" t="str">
        <f>_xlfn.IFNA(IF(U$3="Productivity",
INDEX('Productivity Dump'!$E$4:$AJ$500,
MATCH($A296,'Productivity Dump'!$A$4:$A$500,0),
MATCH(U$2,'Productivity Dump'!$E$3:$AJ$3,0)
),
IF(U$3="Attendance",
INDEX('Attendance Dump'!$E$2:$AI$400,
MATCH($A296,'Attendance Dump'!$B$2:$B$400,0),
MATCH(U$2,'Attendance Dump'!$E$1:$AI$1,0)
),
INDEX('Active Hour''s Dump'!$D$3:$AH$337,
MATCH($C296,'Active Hour''s Dump'!$A$3:$A$337,0),
MATCH(U$2,'Active Hour''s Dump'!$D$2:$AH$2,0)
))),"")</f>
        <v>P</v>
      </c>
      <c r="V296" s="54">
        <f>_xlfn.IFNA(IF(V$3="Productivity",
INDEX('Productivity Dump'!$E$4:$AJ$500,
MATCH($A296,'Productivity Dump'!$A$4:$A$500,0),
MATCH(V$2,'Productivity Dump'!$E$3:$AJ$3,0)
),
IF(V$3="Attendance",
INDEX('Attendance Dump'!$E$2:$AI$400,
MATCH($A296,'Attendance Dump'!$B$2:$B$400,0),
MATCH(V$2,'Attendance Dump'!$E$1:$AI$1,0)
),
INDEX('Active Hour''s Dump'!$D$3:$AH$337,
MATCH($C296,'Active Hour''s Dump'!$A$3:$A$337,0),
MATCH(V$2,'Active Hour''s Dump'!$D$2:$AH$2,0)
))),"")</f>
        <v>2.1666666666666701</v>
      </c>
      <c r="W296" s="13">
        <f>_xlfn.IFNA(IF(W$3="Productivity",
INDEX('Productivity Dump'!$E$4:$AJ$500,
MATCH($A296,'Productivity Dump'!$A$4:$A$500,0),
MATCH(W$2,'Productivity Dump'!$E$3:$AJ$3,0)
),
IF(W$3="Attendance",
INDEX('Attendance Dump'!$E$2:$AI$400,
MATCH($A296,'Attendance Dump'!$B$2:$B$400,0),
MATCH(W$2,'Attendance Dump'!$E$1:$AI$1,0)
),
INDEX('Active Hour''s Dump'!$D$3:$AH$337,
MATCH($C296,'Active Hour''s Dump'!$A$3:$A$337,0),
MATCH(W$2,'Active Hour''s Dump'!$D$2:$AH$2,0)
))),"")</f>
        <v>598.64100000000008</v>
      </c>
      <c r="X296" s="13" t="str">
        <f>_xlfn.IFNA(IF(X$3="Productivity",
INDEX('Productivity Dump'!$E$4:$AJ$500,
MATCH($A296,'Productivity Dump'!$A$4:$A$500,0),
MATCH(X$2,'Productivity Dump'!$E$3:$AJ$3,0)
),
IF(X$3="Attendance",
INDEX('Attendance Dump'!$E$2:$AI$400,
MATCH($A296,'Attendance Dump'!$B$2:$B$400,0),
MATCH(X$2,'Attendance Dump'!$E$1:$AI$1,0)
),
INDEX('Active Hour''s Dump'!$D$3:$AH$337,
MATCH($C296,'Active Hour''s Dump'!$A$3:$A$337,0),
MATCH(X$2,'Active Hour''s Dump'!$D$2:$AH$2,0)
))),"")</f>
        <v>P</v>
      </c>
      <c r="Y296" s="54">
        <f>_xlfn.IFNA(IF(Y$3="Productivity",
INDEX('Productivity Dump'!$E$4:$AJ$500,
MATCH($A296,'Productivity Dump'!$A$4:$A$500,0),
MATCH(Y$2,'Productivity Dump'!$E$3:$AJ$3,0)
),
IF(Y$3="Attendance",
INDEX('Attendance Dump'!$E$2:$AI$400,
MATCH($A296,'Attendance Dump'!$B$2:$B$400,0),
MATCH(Y$2,'Attendance Dump'!$E$1:$AI$1,0)
),
INDEX('Active Hour''s Dump'!$D$3:$AH$337,
MATCH($C296,'Active Hour''s Dump'!$A$3:$A$337,0),
MATCH(Y$2,'Active Hour''s Dump'!$D$2:$AH$2,0)
))),"")</f>
        <v>6.5833333333333304</v>
      </c>
      <c r="Z296" s="13">
        <f>_xlfn.IFNA(IF(Z$3="Productivity",
INDEX('Productivity Dump'!$E$4:$AJ$500,
MATCH($A296,'Productivity Dump'!$A$4:$A$500,0),
MATCH(Z$2,'Productivity Dump'!$E$3:$AJ$3,0)
),
IF(Z$3="Attendance",
INDEX('Attendance Dump'!$E$2:$AI$400,
MATCH($A296,'Attendance Dump'!$B$2:$B$400,0),
MATCH(Z$2,'Attendance Dump'!$E$1:$AI$1,0)
),
INDEX('Active Hour''s Dump'!$D$3:$AH$337,
MATCH($C296,'Active Hour''s Dump'!$A$3:$A$337,0),
MATCH(Z$2,'Active Hour''s Dump'!$D$2:$AH$2,0)
))),"")</f>
        <v>584.61</v>
      </c>
      <c r="AA296" s="13" t="str">
        <f>_xlfn.IFNA(IF(AA$3="Productivity",
INDEX('Productivity Dump'!$E$4:$AJ$500,
MATCH($A296,'Productivity Dump'!$A$4:$A$500,0),
MATCH(AA$2,'Productivity Dump'!$E$3:$AJ$3,0)
),
IF(AA$3="Attendance",
INDEX('Attendance Dump'!$E$2:$AI$400,
MATCH($A296,'Attendance Dump'!$B$2:$B$400,0),
MATCH(AA$2,'Attendance Dump'!$E$1:$AI$1,0)
),
INDEX('Active Hour''s Dump'!$D$3:$AH$337,
MATCH($C296,'Active Hour''s Dump'!$A$3:$A$337,0),
MATCH(AA$2,'Active Hour''s Dump'!$D$2:$AH$2,0)
))),"")</f>
        <v>DL</v>
      </c>
      <c r="AB296" s="54">
        <f>_xlfn.IFNA(IF(AB$3="Productivity",
INDEX('Productivity Dump'!$E$4:$AJ$500,
MATCH($A296,'Productivity Dump'!$A$4:$A$500,0),
MATCH(AB$2,'Productivity Dump'!$E$3:$AJ$3,0)
),
IF(AB$3="Attendance",
INDEX('Attendance Dump'!$E$2:$AI$400,
MATCH($A296,'Attendance Dump'!$B$2:$B$400,0),
MATCH(AB$2,'Attendance Dump'!$E$1:$AI$1,0)
),
INDEX('Active Hour''s Dump'!$D$3:$AH$337,
MATCH($C296,'Active Hour''s Dump'!$A$3:$A$337,0),
MATCH(AB$2,'Active Hour''s Dump'!$D$2:$AH$2,0)
))),"")</f>
        <v>6.5833333333333304</v>
      </c>
      <c r="AC296" s="13">
        <f>_xlfn.IFNA(IF(AC$3="Productivity",
INDEX('Productivity Dump'!$E$4:$AJ$500,
MATCH($A296,'Productivity Dump'!$A$4:$A$500,0),
MATCH(AC$2,'Productivity Dump'!$E$3:$AJ$3,0)
),
IF(AC$3="Attendance",
INDEX('Attendance Dump'!$E$2:$AI$400,
MATCH($A296,'Attendance Dump'!$B$2:$B$400,0),
MATCH(AC$2,'Attendance Dump'!$E$1:$AI$1,0)
),
INDEX('Active Hour''s Dump'!$D$3:$AH$337,
MATCH($C296,'Active Hour''s Dump'!$A$3:$A$337,0),
MATCH(AC$2,'Active Hour''s Dump'!$D$2:$AH$2,0)
))),"")</f>
        <v>532.37999999999988</v>
      </c>
      <c r="AD296" s="13" t="str">
        <f>_xlfn.IFNA(IF(AD$3="Productivity",
INDEX('Productivity Dump'!$E$4:$AJ$500,
MATCH($A296,'Productivity Dump'!$A$4:$A$500,0),
MATCH(AD$2,'Productivity Dump'!$E$3:$AJ$3,0)
),
IF(AD$3="Attendance",
INDEX('Attendance Dump'!$E$2:$AI$400,
MATCH($A296,'Attendance Dump'!$B$2:$B$400,0),
MATCH(AD$2,'Attendance Dump'!$E$1:$AI$1,0)
),
INDEX('Active Hour''s Dump'!$D$3:$AH$337,
MATCH($C296,'Active Hour''s Dump'!$A$3:$A$337,0),
MATCH(AD$2,'Active Hour''s Dump'!$D$2:$AH$2,0)
))),"")</f>
        <v>P</v>
      </c>
      <c r="AE296" s="54">
        <f>_xlfn.IFNA(IF(AE$3="Productivity",
INDEX('Productivity Dump'!$E$4:$AJ$500,
MATCH($A296,'Productivity Dump'!$A$4:$A$500,0),
MATCH(AE$2,'Productivity Dump'!$E$3:$AJ$3,0)
),
IF(AE$3="Attendance",
INDEX('Attendance Dump'!$E$2:$AI$400,
MATCH($A296,'Attendance Dump'!$B$2:$B$400,0),
MATCH(AE$2,'Attendance Dump'!$E$1:$AI$1,0)
),
INDEX('Active Hour''s Dump'!$D$3:$AH$337,
MATCH($C296,'Active Hour''s Dump'!$A$3:$A$337,0),
MATCH(AE$2,'Active Hour''s Dump'!$D$2:$AH$2,0)
))),"")</f>
        <v>5.1666666666666696</v>
      </c>
      <c r="AF296" s="13">
        <f>_xlfn.IFNA(IF(AF$3="Productivity",
INDEX('Productivity Dump'!$E$4:$AJ$500,
MATCH($A296,'Productivity Dump'!$A$4:$A$500,0),
MATCH(AF$2,'Productivity Dump'!$E$3:$AJ$3,0)
),
IF(AF$3="Attendance",
INDEX('Attendance Dump'!$E$2:$AI$400,
MATCH($A296,'Attendance Dump'!$B$2:$B$400,0),
MATCH(AF$2,'Attendance Dump'!$E$1:$AI$1,0)
),
INDEX('Active Hour''s Dump'!$D$3:$AH$337,
MATCH($C296,'Active Hour''s Dump'!$A$3:$A$337,0),
MATCH(AF$2,'Active Hour''s Dump'!$D$2:$AH$2,0)
))),"")</f>
        <v>574.15100000000007</v>
      </c>
      <c r="AG296" s="13" t="str">
        <f>_xlfn.IFNA(IF(AG$3="Productivity",
INDEX('Productivity Dump'!$E$4:$AJ$500,
MATCH($A296,'Productivity Dump'!$A$4:$A$500,0),
MATCH(AG$2,'Productivity Dump'!$E$3:$AJ$3,0)
),
IF(AG$3="Attendance",
INDEX('Attendance Dump'!$E$2:$AI$400,
MATCH($A296,'Attendance Dump'!$B$2:$B$400,0),
MATCH(AG$2,'Attendance Dump'!$E$1:$AI$1,0)
),
INDEX('Active Hour''s Dump'!$D$3:$AH$337,
MATCH($C296,'Active Hour''s Dump'!$A$3:$A$337,0),
MATCH(AG$2,'Active Hour''s Dump'!$D$2:$AH$2,0)
))),"")</f>
        <v>P</v>
      </c>
      <c r="AH296" s="54">
        <f>_xlfn.IFNA(IF(AH$3="Productivity",
INDEX('Productivity Dump'!$E$4:$AJ$500,
MATCH($A296,'Productivity Dump'!$A$4:$A$500,0),
MATCH(AH$2,'Productivity Dump'!$E$3:$AJ$3,0)
),
IF(AH$3="Attendance",
INDEX('Attendance Dump'!$E$2:$AI$400,
MATCH($A296,'Attendance Dump'!$B$2:$B$400,0),
MATCH(AH$2,'Attendance Dump'!$E$1:$AI$1,0)
),
INDEX('Active Hour''s Dump'!$D$3:$AH$337,
MATCH($C296,'Active Hour''s Dump'!$A$3:$A$337,0),
MATCH(AH$2,'Active Hour''s Dump'!$D$2:$AH$2,0)
))),"")</f>
        <v>4.8333333333333304</v>
      </c>
      <c r="AI296" s="13">
        <f>_xlfn.IFNA(IF(AI$3="Productivity",
INDEX('Productivity Dump'!$E$4:$AJ$500,
MATCH($A296,'Productivity Dump'!$A$4:$A$500,0),
MATCH(AI$2,'Productivity Dump'!$E$3:$AJ$3,0)
),
IF(AI$3="Attendance",
INDEX('Attendance Dump'!$E$2:$AI$400,
MATCH($A296,'Attendance Dump'!$B$2:$B$400,0),
MATCH(AI$2,'Attendance Dump'!$E$1:$AI$1,0)
),
INDEX('Active Hour''s Dump'!$D$3:$AH$337,
MATCH($C296,'Active Hour''s Dump'!$A$3:$A$337,0),
MATCH(AI$2,'Active Hour''s Dump'!$D$2:$AH$2,0)
))),"")</f>
        <v>523.81200000000013</v>
      </c>
      <c r="AJ296" s="13" t="str">
        <f>_xlfn.IFNA(IF(AJ$3="Productivity",
INDEX('Productivity Dump'!$E$4:$AJ$500,
MATCH($A296,'Productivity Dump'!$A$4:$A$500,0),
MATCH(AJ$2,'Productivity Dump'!$E$3:$AJ$3,0)
),
IF(AJ$3="Attendance",
INDEX('Attendance Dump'!$E$2:$AI$400,
MATCH($A296,'Attendance Dump'!$B$2:$B$400,0),
MATCH(AJ$2,'Attendance Dump'!$E$1:$AI$1,0)
),
INDEX('Active Hour''s Dump'!$D$3:$AH$337,
MATCH($C296,'Active Hour''s Dump'!$A$3:$A$337,0),
MATCH(AJ$2,'Active Hour''s Dump'!$D$2:$AH$2,0)
))),"")</f>
        <v>P</v>
      </c>
      <c r="AK296" s="54">
        <f>_xlfn.IFNA(IF(AK$3="Productivity",
INDEX('Productivity Dump'!$E$4:$AJ$500,
MATCH($A296,'Productivity Dump'!$A$4:$A$500,0),
MATCH(AK$2,'Productivity Dump'!$E$3:$AJ$3,0)
),
IF(AK$3="Attendance",
INDEX('Attendance Dump'!$E$2:$AI$400,
MATCH($A296,'Attendance Dump'!$B$2:$B$400,0),
MATCH(AK$2,'Attendance Dump'!$E$1:$AI$1,0)
),
INDEX('Active Hour''s Dump'!$D$3:$AH$337,
MATCH($C296,'Active Hour''s Dump'!$A$3:$A$337,0),
MATCH(AK$2,'Active Hour''s Dump'!$D$2:$AH$2,0)
))),"")</f>
        <v>7.3333333333333304</v>
      </c>
      <c r="AL296" s="13">
        <f>_xlfn.IFNA(IF(AL$3="Productivity",
INDEX('Productivity Dump'!$E$4:$AJ$500,
MATCH($A296,'Productivity Dump'!$A$4:$A$500,0),
MATCH(AL$2,'Productivity Dump'!$E$3:$AJ$3,0)
),
IF(AL$3="Attendance",
INDEX('Attendance Dump'!$E$2:$AI$400,
MATCH($A296,'Attendance Dump'!$B$2:$B$400,0),
MATCH(AL$2,'Attendance Dump'!$E$1:$AI$1,0)
),
INDEX('Active Hour''s Dump'!$D$3:$AH$337,
MATCH($C296,'Active Hour''s Dump'!$A$3:$A$337,0),
MATCH(AL$2,'Active Hour''s Dump'!$D$2:$AH$2,0)
))),"")</f>
        <v>12.877000000000001</v>
      </c>
      <c r="AM296" s="13" t="str">
        <f>_xlfn.IFNA(IF(AM$3="Productivity",
INDEX('Productivity Dump'!$E$4:$AJ$500,
MATCH($A296,'Productivity Dump'!$A$4:$A$500,0),
MATCH(AM$2,'Productivity Dump'!$E$3:$AJ$3,0)
),
IF(AM$3="Attendance",
INDEX('Attendance Dump'!$E$2:$AI$400,
MATCH($A296,'Attendance Dump'!$B$2:$B$400,0),
MATCH(AM$2,'Attendance Dump'!$E$1:$AI$1,0)
),
INDEX('Active Hour''s Dump'!$D$3:$AH$337,
MATCH($C296,'Active Hour''s Dump'!$A$3:$A$337,0),
MATCH(AM$2,'Active Hour''s Dump'!$D$2:$AH$2,0)
))),"")</f>
        <v>WO</v>
      </c>
      <c r="AN296" s="54">
        <f>_xlfn.IFNA(IF(AN$3="Productivity",
INDEX('Productivity Dump'!$E$4:$AJ$500,
MATCH($A296,'Productivity Dump'!$A$4:$A$500,0),
MATCH(AN$2,'Productivity Dump'!$E$3:$AJ$3,0)
),
IF(AN$3="Attendance",
INDEX('Attendance Dump'!$E$2:$AI$400,
MATCH($A296,'Attendance Dump'!$B$2:$B$400,0),
MATCH(AN$2,'Attendance Dump'!$E$1:$AI$1,0)
),
INDEX('Active Hour''s Dump'!$D$3:$AH$337,
MATCH($C296,'Active Hour''s Dump'!$A$3:$A$337,0),
MATCH(AN$2,'Active Hour''s Dump'!$D$2:$AH$2,0)
))),"")</f>
        <v>0.25</v>
      </c>
      <c r="AO296" s="13">
        <f>_xlfn.IFNA(IF(AO$3="Productivity",
INDEX('Productivity Dump'!$E$4:$AJ$500,
MATCH($A296,'Productivity Dump'!$A$4:$A$500,0),
MATCH(AO$2,'Productivity Dump'!$E$3:$AJ$3,0)
),
IF(AO$3="Attendance",
INDEX('Attendance Dump'!$E$2:$AI$400,
MATCH($A296,'Attendance Dump'!$B$2:$B$400,0),
MATCH(AO$2,'Attendance Dump'!$E$1:$AI$1,0)
),
INDEX('Active Hour''s Dump'!$D$3:$AH$337,
MATCH($C296,'Active Hour''s Dump'!$A$3:$A$337,0),
MATCH(AO$2,'Active Hour''s Dump'!$D$2:$AH$2,0)
))),"")</f>
        <v>284.45999999999998</v>
      </c>
      <c r="AP296" s="13" t="str">
        <f>_xlfn.IFNA(IF(AP$3="Productivity",
INDEX('Productivity Dump'!$E$4:$AJ$500,
MATCH($A296,'Productivity Dump'!$A$4:$A$500,0),
MATCH(AP$2,'Productivity Dump'!$E$3:$AJ$3,0)
),
IF(AP$3="Attendance",
INDEX('Attendance Dump'!$E$2:$AI$400,
MATCH($A296,'Attendance Dump'!$B$2:$B$400,0),
MATCH(AP$2,'Attendance Dump'!$E$1:$AI$1,0)
),
INDEX('Active Hour''s Dump'!$D$3:$AH$337,
MATCH($C296,'Active Hour''s Dump'!$A$3:$A$337,0),
MATCH(AP$2,'Active Hour''s Dump'!$D$2:$AH$2,0)
))),"")</f>
        <v>P</v>
      </c>
      <c r="AQ296" s="54">
        <f>_xlfn.IFNA(IF(AQ$3="Productivity",
INDEX('Productivity Dump'!$E$4:$AJ$500,
MATCH($A296,'Productivity Dump'!$A$4:$A$500,0),
MATCH(AQ$2,'Productivity Dump'!$E$3:$AJ$3,0)
),
IF(AQ$3="Attendance",
INDEX('Attendance Dump'!$E$2:$AI$400,
MATCH($A296,'Attendance Dump'!$B$2:$B$400,0),
MATCH(AQ$2,'Attendance Dump'!$E$1:$AI$1,0)
),
INDEX('Active Hour''s Dump'!$D$3:$AH$337,
MATCH($C296,'Active Hour''s Dump'!$A$3:$A$337,0),
MATCH(AQ$2,'Active Hour''s Dump'!$D$2:$AH$2,0)
))),"")</f>
        <v>4.6666666666666696</v>
      </c>
      <c r="AR296" s="13">
        <f>_xlfn.IFNA(IF(AR$3="Productivity",
INDEX('Productivity Dump'!$E$4:$AJ$500,
MATCH($A296,'Productivity Dump'!$A$4:$A$500,0),
MATCH(AR$2,'Productivity Dump'!$E$3:$AJ$3,0)
),
IF(AR$3="Attendance",
INDEX('Attendance Dump'!$E$2:$AI$400,
MATCH($A296,'Attendance Dump'!$B$2:$B$400,0),
MATCH(AR$2,'Attendance Dump'!$E$1:$AI$1,0)
),
INDEX('Active Hour''s Dump'!$D$3:$AH$337,
MATCH($C296,'Active Hour''s Dump'!$A$3:$A$337,0),
MATCH(AR$2,'Active Hour''s Dump'!$D$2:$AH$2,0)
))),"")</f>
        <v>932.73900000000015</v>
      </c>
      <c r="AS296" s="13" t="str">
        <f>_xlfn.IFNA(IF(AS$3="Productivity",
INDEX('Productivity Dump'!$E$4:$AJ$500,
MATCH($A296,'Productivity Dump'!$A$4:$A$500,0),
MATCH(AS$2,'Productivity Dump'!$E$3:$AJ$3,0)
),
IF(AS$3="Attendance",
INDEX('Attendance Dump'!$E$2:$AI$400,
MATCH($A296,'Attendance Dump'!$B$2:$B$400,0),
MATCH(AS$2,'Attendance Dump'!$E$1:$AI$1,0)
),
INDEX('Active Hour''s Dump'!$D$3:$AH$337,
MATCH($C296,'Active Hour''s Dump'!$A$3:$A$337,0),
MATCH(AS$2,'Active Hour''s Dump'!$D$2:$AH$2,0)
))),"")</f>
        <v>P</v>
      </c>
      <c r="AT296" s="54">
        <f>_xlfn.IFNA(IF(AT$3="Productivity",
INDEX('Productivity Dump'!$E$4:$AJ$500,
MATCH($A296,'Productivity Dump'!$A$4:$A$500,0),
MATCH(AT$2,'Productivity Dump'!$E$3:$AJ$3,0)
),
IF(AT$3="Attendance",
INDEX('Attendance Dump'!$E$2:$AI$400,
MATCH($A296,'Attendance Dump'!$B$2:$B$400,0),
MATCH(AT$2,'Attendance Dump'!$E$1:$AI$1,0)
),
INDEX('Active Hour''s Dump'!$D$3:$AH$337,
MATCH($C296,'Active Hour''s Dump'!$A$3:$A$337,0),
MATCH(AT$2,'Active Hour''s Dump'!$D$2:$AH$2,0)
))),"")</f>
        <v>8.5833333333333304</v>
      </c>
      <c r="AU296" s="13">
        <f>_xlfn.IFNA(IF(AU$3="Productivity",
INDEX('Productivity Dump'!$E$4:$AJ$500,
MATCH($A296,'Productivity Dump'!$A$4:$A$500,0),
MATCH(AU$2,'Productivity Dump'!$E$3:$AJ$3,0)
),
IF(AU$3="Attendance",
INDEX('Attendance Dump'!$E$2:$AI$400,
MATCH($A296,'Attendance Dump'!$B$2:$B$400,0),
MATCH(AU$2,'Attendance Dump'!$E$1:$AI$1,0)
),
INDEX('Active Hour''s Dump'!$D$3:$AH$337,
MATCH($C296,'Active Hour''s Dump'!$A$3:$A$337,0),
MATCH(AU$2,'Active Hour''s Dump'!$D$2:$AH$2,0)
))),"")</f>
        <v>630.24099999999999</v>
      </c>
      <c r="AV296" s="13" t="str">
        <f>_xlfn.IFNA(IF(AV$3="Productivity",
INDEX('Productivity Dump'!$E$4:$AJ$500,
MATCH($A296,'Productivity Dump'!$A$4:$A$500,0),
MATCH(AV$2,'Productivity Dump'!$E$3:$AJ$3,0)
),
IF(AV$3="Attendance",
INDEX('Attendance Dump'!$E$2:$AI$400,
MATCH($A296,'Attendance Dump'!$B$2:$B$400,0),
MATCH(AV$2,'Attendance Dump'!$E$1:$AI$1,0)
),
INDEX('Active Hour''s Dump'!$D$3:$AH$337,
MATCH($C296,'Active Hour''s Dump'!$A$3:$A$337,0),
MATCH(AV$2,'Active Hour''s Dump'!$D$2:$AH$2,0)
))),"")</f>
        <v>P</v>
      </c>
      <c r="AW296" s="54">
        <f>_xlfn.IFNA(IF(AW$3="Productivity",
INDEX('Productivity Dump'!$E$4:$AJ$500,
MATCH($A296,'Productivity Dump'!$A$4:$A$500,0),
MATCH(AW$2,'Productivity Dump'!$E$3:$AJ$3,0)
),
IF(AW$3="Attendance",
INDEX('Attendance Dump'!$E$2:$AI$400,
MATCH($A296,'Attendance Dump'!$B$2:$B$400,0),
MATCH(AW$2,'Attendance Dump'!$E$1:$AI$1,0)
),
INDEX('Active Hour''s Dump'!$D$3:$AH$337,
MATCH($C296,'Active Hour''s Dump'!$A$3:$A$337,0),
MATCH(AW$2,'Active Hour''s Dump'!$D$2:$AH$2,0)
))),"")</f>
        <v>7.0833333333333304</v>
      </c>
      <c r="AX296" s="13">
        <f>_xlfn.IFNA(IF(AX$3="Productivity",
INDEX('Productivity Dump'!$E$4:$AJ$500,
MATCH($A296,'Productivity Dump'!$A$4:$A$500,0),
MATCH(AX$2,'Productivity Dump'!$E$3:$AJ$3,0)
),
IF(AX$3="Attendance",
INDEX('Attendance Dump'!$E$2:$AI$400,
MATCH($A296,'Attendance Dump'!$B$2:$B$400,0),
MATCH(AX$2,'Attendance Dump'!$E$1:$AI$1,0)
),
INDEX('Active Hour''s Dump'!$D$3:$AH$337,
MATCH($C296,'Active Hour''s Dump'!$A$3:$A$337,0),
MATCH(AX$2,'Active Hour''s Dump'!$D$2:$AH$2,0)
))),"")</f>
        <v>632.53599999999994</v>
      </c>
      <c r="AY296" s="13" t="str">
        <f>_xlfn.IFNA(IF(AY$3="Productivity",
INDEX('Productivity Dump'!$E$4:$AJ$500,
MATCH($A296,'Productivity Dump'!$A$4:$A$500,0),
MATCH(AY$2,'Productivity Dump'!$E$3:$AJ$3,0)
),
IF(AY$3="Attendance",
INDEX('Attendance Dump'!$E$2:$AI$400,
MATCH($A296,'Attendance Dump'!$B$2:$B$400,0),
MATCH(AY$2,'Attendance Dump'!$E$1:$AI$1,0)
),
INDEX('Active Hour''s Dump'!$D$3:$AH$337,
MATCH($C296,'Active Hour''s Dump'!$A$3:$A$337,0),
MATCH(AY$2,'Active Hour''s Dump'!$D$2:$AH$2,0)
))),"")</f>
        <v>P</v>
      </c>
      <c r="AZ296" s="54">
        <f>_xlfn.IFNA(IF(AZ$3="Productivity",
INDEX('Productivity Dump'!$E$4:$AJ$500,
MATCH($A296,'Productivity Dump'!$A$4:$A$500,0),
MATCH(AZ$2,'Productivity Dump'!$E$3:$AJ$3,0)
),
IF(AZ$3="Attendance",
INDEX('Attendance Dump'!$E$2:$AI$400,
MATCH($A296,'Attendance Dump'!$B$2:$B$400,0),
MATCH(AZ$2,'Attendance Dump'!$E$1:$AI$1,0)
),
INDEX('Active Hour''s Dump'!$D$3:$AH$337,
MATCH($C296,'Active Hour''s Dump'!$A$3:$A$337,0),
MATCH(AZ$2,'Active Hour''s Dump'!$D$2:$AH$2,0)
))),"")</f>
        <v>6.5833333333333304</v>
      </c>
      <c r="BA296" s="13">
        <f>_xlfn.IFNA(IF(BA$3="Productivity",
INDEX('Productivity Dump'!$E$4:$AJ$500,
MATCH($A296,'Productivity Dump'!$A$4:$A$500,0),
MATCH(BA$2,'Productivity Dump'!$E$3:$AJ$3,0)
),
IF(BA$3="Attendance",
INDEX('Attendance Dump'!$E$2:$AI$400,
MATCH($A296,'Attendance Dump'!$B$2:$B$400,0),
MATCH(BA$2,'Attendance Dump'!$E$1:$AI$1,0)
),
INDEX('Active Hour''s Dump'!$D$3:$AH$337,
MATCH($C296,'Active Hour''s Dump'!$A$3:$A$337,0),
MATCH(BA$2,'Active Hour''s Dump'!$D$2:$AH$2,0)
))),"")</f>
        <v>829.17599999999993</v>
      </c>
      <c r="BB296" s="13" t="str">
        <f>_xlfn.IFNA(IF(BB$3="Productivity",
INDEX('Productivity Dump'!$E$4:$AJ$500,
MATCH($A296,'Productivity Dump'!$A$4:$A$500,0),
MATCH(BB$2,'Productivity Dump'!$E$3:$AJ$3,0)
),
IF(BB$3="Attendance",
INDEX('Attendance Dump'!$E$2:$AI$400,
MATCH($A296,'Attendance Dump'!$B$2:$B$400,0),
MATCH(BB$2,'Attendance Dump'!$E$1:$AI$1,0)
),
INDEX('Active Hour''s Dump'!$D$3:$AH$337,
MATCH($C296,'Active Hour''s Dump'!$A$3:$A$337,0),
MATCH(BB$2,'Active Hour''s Dump'!$D$2:$AH$2,0)
))),"")</f>
        <v>P</v>
      </c>
      <c r="BC296" s="54">
        <f>_xlfn.IFNA(IF(BC$3="Productivity",
INDEX('Productivity Dump'!$E$4:$AJ$500,
MATCH($A296,'Productivity Dump'!$A$4:$A$500,0),
MATCH(BC$2,'Productivity Dump'!$E$3:$AJ$3,0)
),
IF(BC$3="Attendance",
INDEX('Attendance Dump'!$E$2:$AI$400,
MATCH($A296,'Attendance Dump'!$B$2:$B$400,0),
MATCH(BC$2,'Attendance Dump'!$E$1:$AI$1,0)
),
INDEX('Active Hour''s Dump'!$D$3:$AH$337,
MATCH($C296,'Active Hour''s Dump'!$A$3:$A$337,0),
MATCH(BC$2,'Active Hour''s Dump'!$D$2:$AH$2,0)
))),"")</f>
        <v>7.75</v>
      </c>
      <c r="BD296" s="13">
        <f>_xlfn.IFNA(IF(BD$3="Productivity",
INDEX('Productivity Dump'!$E$4:$AJ$500,
MATCH($A296,'Productivity Dump'!$A$4:$A$500,0),
MATCH(BD$2,'Productivity Dump'!$E$3:$AJ$3,0)
),
IF(BD$3="Attendance",
INDEX('Attendance Dump'!$E$2:$AI$400,
MATCH($A296,'Attendance Dump'!$B$2:$B$400,0),
MATCH(BD$2,'Attendance Dump'!$E$1:$AI$1,0)
),
INDEX('Active Hour''s Dump'!$D$3:$AH$337,
MATCH($C296,'Active Hour''s Dump'!$A$3:$A$337,0),
MATCH(BD$2,'Active Hour''s Dump'!$D$2:$AH$2,0)
))),"")</f>
        <v>189.95099999999999</v>
      </c>
      <c r="BE296" s="13" t="str">
        <f>_xlfn.IFNA(IF(BE$3="Productivity",
INDEX('Productivity Dump'!$E$4:$AJ$500,
MATCH($A296,'Productivity Dump'!$A$4:$A$500,0),
MATCH(BE$2,'Productivity Dump'!$E$3:$AJ$3,0)
),
IF(BE$3="Attendance",
INDEX('Attendance Dump'!$E$2:$AI$400,
MATCH($A296,'Attendance Dump'!$B$2:$B$400,0),
MATCH(BE$2,'Attendance Dump'!$E$1:$AI$1,0)
),
INDEX('Active Hour''s Dump'!$D$3:$AH$337,
MATCH($C296,'Active Hour''s Dump'!$A$3:$A$337,0),
MATCH(BE$2,'Active Hour''s Dump'!$D$2:$AH$2,0)
))),"")</f>
        <v>P</v>
      </c>
      <c r="BF296" s="54">
        <f>_xlfn.IFNA(IF(BF$3="Productivity",
INDEX('Productivity Dump'!$E$4:$AJ$500,
MATCH($A296,'Productivity Dump'!$A$4:$A$500,0),
MATCH(BF$2,'Productivity Dump'!$E$3:$AJ$3,0)
),
IF(BF$3="Attendance",
INDEX('Attendance Dump'!$E$2:$AI$400,
MATCH($A296,'Attendance Dump'!$B$2:$B$400,0),
MATCH(BF$2,'Attendance Dump'!$E$1:$AI$1,0)
),
INDEX('Active Hour''s Dump'!$D$3:$AH$337,
MATCH($C296,'Active Hour''s Dump'!$A$3:$A$337,0),
MATCH(BF$2,'Active Hour''s Dump'!$D$2:$AH$2,0)
))),"")</f>
        <v>2.1666666666666701</v>
      </c>
      <c r="BG296" s="13">
        <f>_xlfn.IFNA(IF(BG$3="Productivity",
INDEX('Productivity Dump'!$E$4:$AJ$500,
MATCH($A296,'Productivity Dump'!$A$4:$A$500,0),
MATCH(BG$2,'Productivity Dump'!$E$3:$AJ$3,0)
),
IF(BG$3="Attendance",
INDEX('Attendance Dump'!$E$2:$AI$400,
MATCH($A296,'Attendance Dump'!$B$2:$B$400,0),
MATCH(BG$2,'Attendance Dump'!$E$1:$AI$1,0)
),
INDEX('Active Hour''s Dump'!$D$3:$AH$337,
MATCH($C296,'Active Hour''s Dump'!$A$3:$A$337,0),
MATCH(BG$2,'Active Hour''s Dump'!$D$2:$AH$2,0)
))),"")</f>
        <v>0</v>
      </c>
      <c r="BH296" s="13" t="str">
        <f>_xlfn.IFNA(IF(BH$3="Productivity",
INDEX('Productivity Dump'!$E$4:$AJ$500,
MATCH($A296,'Productivity Dump'!$A$4:$A$500,0),
MATCH(BH$2,'Productivity Dump'!$E$3:$AJ$3,0)
),
IF(BH$3="Attendance",
INDEX('Attendance Dump'!$E$2:$AI$400,
MATCH($A296,'Attendance Dump'!$B$2:$B$400,0),
MATCH(BH$2,'Attendance Dump'!$E$1:$AI$1,0)
),
INDEX('Active Hour''s Dump'!$D$3:$AH$337,
MATCH($C296,'Active Hour''s Dump'!$A$3:$A$337,0),
MATCH(BH$2,'Active Hour''s Dump'!$D$2:$AH$2,0)
))),"")</f>
        <v>WO</v>
      </c>
      <c r="BI296" s="54">
        <f>_xlfn.IFNA(IF(BI$3="Productivity",
INDEX('Productivity Dump'!$E$4:$AJ$500,
MATCH($A296,'Productivity Dump'!$A$4:$A$500,0),
MATCH(BI$2,'Productivity Dump'!$E$3:$AJ$3,0)
),
IF(BI$3="Attendance",
INDEX('Attendance Dump'!$E$2:$AI$400,
MATCH($A296,'Attendance Dump'!$B$2:$B$400,0),
MATCH(BI$2,'Attendance Dump'!$E$1:$AI$1,0)
),
INDEX('Active Hour''s Dump'!$D$3:$AH$337,
MATCH($C296,'Active Hour''s Dump'!$A$3:$A$337,0),
MATCH(BI$2,'Active Hour''s Dump'!$D$2:$AH$2,0)
))),"")</f>
        <v>0</v>
      </c>
      <c r="BJ296" s="13">
        <f>_xlfn.IFNA(IF(BJ$3="Productivity",
INDEX('Productivity Dump'!$E$4:$AJ$500,
MATCH($A296,'Productivity Dump'!$A$4:$A$500,0),
MATCH(BJ$2,'Productivity Dump'!$E$3:$AJ$3,0)
),
IF(BJ$3="Attendance",
INDEX('Attendance Dump'!$E$2:$AI$400,
MATCH($A296,'Attendance Dump'!$B$2:$B$400,0),
MATCH(BJ$2,'Attendance Dump'!$E$1:$AI$1,0)
),
INDEX('Active Hour''s Dump'!$D$3:$AH$337,
MATCH($C296,'Active Hour''s Dump'!$A$3:$A$337,0),
MATCH(BJ$2,'Active Hour''s Dump'!$D$2:$AH$2,0)
))),"")</f>
        <v>159.905</v>
      </c>
      <c r="BK296" s="13" t="str">
        <f>_xlfn.IFNA(IF(BK$3="Productivity",
INDEX('Productivity Dump'!$E$4:$AJ$500,
MATCH($A296,'Productivity Dump'!$A$4:$A$500,0),
MATCH(BK$2,'Productivity Dump'!$E$3:$AJ$3,0)
),
IF(BK$3="Attendance",
INDEX('Attendance Dump'!$E$2:$AI$400,
MATCH($A296,'Attendance Dump'!$B$2:$B$400,0),
MATCH(BK$2,'Attendance Dump'!$E$1:$AI$1,0)
),
INDEX('Active Hour''s Dump'!$D$3:$AH$337,
MATCH($C296,'Active Hour''s Dump'!$A$3:$A$337,0),
MATCH(BK$2,'Active Hour''s Dump'!$D$2:$AH$2,0)
))),"")</f>
        <v>P</v>
      </c>
      <c r="BL296" s="54">
        <f>_xlfn.IFNA(IF(BL$3="Productivity",
INDEX('Productivity Dump'!$E$4:$AJ$500,
MATCH($A296,'Productivity Dump'!$A$4:$A$500,0),
MATCH(BL$2,'Productivity Dump'!$E$3:$AJ$3,0)
),
IF(BL$3="Attendance",
INDEX('Attendance Dump'!$E$2:$AI$400,
MATCH($A296,'Attendance Dump'!$B$2:$B$400,0),
MATCH(BL$2,'Attendance Dump'!$E$1:$AI$1,0)
),
INDEX('Active Hour''s Dump'!$D$3:$AH$337,
MATCH($C296,'Active Hour''s Dump'!$A$3:$A$337,0),
MATCH(BL$2,'Active Hour''s Dump'!$D$2:$AH$2,0)
))),"")</f>
        <v>1.5833333333333299</v>
      </c>
      <c r="BM296" s="13">
        <f>_xlfn.IFNA(IF(BM$3="Productivity",
INDEX('Productivity Dump'!$E$4:$AJ$500,
MATCH($A296,'Productivity Dump'!$A$4:$A$500,0),
MATCH(BM$2,'Productivity Dump'!$E$3:$AJ$3,0)
),
IF(BM$3="Attendance",
INDEX('Attendance Dump'!$E$2:$AI$400,
MATCH($A296,'Attendance Dump'!$B$2:$B$400,0),
MATCH(BM$2,'Attendance Dump'!$E$1:$AI$1,0)
),
INDEX('Active Hour''s Dump'!$D$3:$AH$337,
MATCH($C296,'Active Hour''s Dump'!$A$3:$A$337,0),
MATCH(BM$2,'Active Hour''s Dump'!$D$2:$AH$2,0)
))),"")</f>
        <v>541.85799999999995</v>
      </c>
      <c r="BN296" s="13" t="str">
        <f>_xlfn.IFNA(IF(BN$3="Productivity",
INDEX('Productivity Dump'!$E$4:$AJ$500,
MATCH($A296,'Productivity Dump'!$A$4:$A$500,0),
MATCH(BN$2,'Productivity Dump'!$E$3:$AJ$3,0)
),
IF(BN$3="Attendance",
INDEX('Attendance Dump'!$E$2:$AI$400,
MATCH($A296,'Attendance Dump'!$B$2:$B$400,0),
MATCH(BN$2,'Attendance Dump'!$E$1:$AI$1,0)
),
INDEX('Active Hour''s Dump'!$D$3:$AH$337,
MATCH($C296,'Active Hour''s Dump'!$A$3:$A$337,0),
MATCH(BN$2,'Active Hour''s Dump'!$D$2:$AH$2,0)
))),"")</f>
        <v>P</v>
      </c>
      <c r="BO296" s="54">
        <f>_xlfn.IFNA(IF(BO$3="Productivity",
INDEX('Productivity Dump'!$E$4:$AJ$500,
MATCH($A296,'Productivity Dump'!$A$4:$A$500,0),
MATCH(BO$2,'Productivity Dump'!$E$3:$AJ$3,0)
),
IF(BO$3="Attendance",
INDEX('Attendance Dump'!$E$2:$AI$400,
MATCH($A296,'Attendance Dump'!$B$2:$B$400,0),
MATCH(BO$2,'Attendance Dump'!$E$1:$AI$1,0)
),
INDEX('Active Hour''s Dump'!$D$3:$AH$337,
MATCH($C296,'Active Hour''s Dump'!$A$3:$A$337,0),
MATCH(BO$2,'Active Hour''s Dump'!$D$2:$AH$2,0)
))),"")</f>
        <v>5.9166666666666696</v>
      </c>
      <c r="BP296" s="13">
        <f>_xlfn.IFNA(IF(BP$3="Productivity",
INDEX('Productivity Dump'!$E$4:$AJ$500,
MATCH($A296,'Productivity Dump'!$A$4:$A$500,0),
MATCH(BP$2,'Productivity Dump'!$E$3:$AJ$3,0)
),
IF(BP$3="Attendance",
INDEX('Attendance Dump'!$E$2:$AI$400,
MATCH($A296,'Attendance Dump'!$B$2:$B$400,0),
MATCH(BP$2,'Attendance Dump'!$E$1:$AI$1,0)
),
INDEX('Active Hour''s Dump'!$D$3:$AH$337,
MATCH($C296,'Active Hour''s Dump'!$A$3:$A$337,0),
MATCH(BP$2,'Active Hour''s Dump'!$D$2:$AH$2,0)
))),"")</f>
        <v>667.76400000000001</v>
      </c>
      <c r="BQ296" s="13" t="str">
        <f>_xlfn.IFNA(IF(BQ$3="Productivity",
INDEX('Productivity Dump'!$E$4:$AJ$500,
MATCH($A296,'Productivity Dump'!$A$4:$A$500,0),
MATCH(BQ$2,'Productivity Dump'!$E$3:$AJ$3,0)
),
IF(BQ$3="Attendance",
INDEX('Attendance Dump'!$E$2:$AI$400,
MATCH($A296,'Attendance Dump'!$B$2:$B$400,0),
MATCH(BQ$2,'Attendance Dump'!$E$1:$AI$1,0)
),
INDEX('Active Hour''s Dump'!$D$3:$AH$337,
MATCH($C296,'Active Hour''s Dump'!$A$3:$A$337,0),
MATCH(BQ$2,'Active Hour''s Dump'!$D$2:$AH$2,0)
))),"")</f>
        <v>P</v>
      </c>
      <c r="BR296" s="54">
        <f>_xlfn.IFNA(IF(BR$3="Productivity",
INDEX('Productivity Dump'!$E$4:$AJ$500,
MATCH($A296,'Productivity Dump'!$A$4:$A$500,0),
MATCH(BR$2,'Productivity Dump'!$E$3:$AJ$3,0)
),
IF(BR$3="Attendance",
INDEX('Attendance Dump'!$E$2:$AI$400,
MATCH($A296,'Attendance Dump'!$B$2:$B$400,0),
MATCH(BR$2,'Attendance Dump'!$E$1:$AI$1,0)
),
INDEX('Active Hour''s Dump'!$D$3:$AH$337,
MATCH($C296,'Active Hour''s Dump'!$A$3:$A$337,0),
MATCH(BR$2,'Active Hour''s Dump'!$D$2:$AH$2,0)
))),"")</f>
        <v>7.5</v>
      </c>
      <c r="BS296" s="13">
        <f>_xlfn.IFNA(IF(BS$3="Productivity",
INDEX('Productivity Dump'!$E$4:$AJ$500,
MATCH($A296,'Productivity Dump'!$A$4:$A$500,0),
MATCH(BS$2,'Productivity Dump'!$E$3:$AJ$3,0)
),
IF(BS$3="Attendance",
INDEX('Attendance Dump'!$E$2:$AI$400,
MATCH($A296,'Attendance Dump'!$B$2:$B$400,0),
MATCH(BS$2,'Attendance Dump'!$E$1:$AI$1,0)
),
INDEX('Active Hour''s Dump'!$D$3:$AH$337,
MATCH($C296,'Active Hour''s Dump'!$A$3:$A$337,0),
MATCH(BS$2,'Active Hour''s Dump'!$D$2:$AH$2,0)
))),"")</f>
        <v>687.56200000000001</v>
      </c>
      <c r="BT296" s="13" t="str">
        <f>_xlfn.IFNA(IF(BT$3="Productivity",
INDEX('Productivity Dump'!$E$4:$AJ$500,
MATCH($A296,'Productivity Dump'!$A$4:$A$500,0),
MATCH(BT$2,'Productivity Dump'!$E$3:$AJ$3,0)
),
IF(BT$3="Attendance",
INDEX('Attendance Dump'!$E$2:$AI$400,
MATCH($A296,'Attendance Dump'!$B$2:$B$400,0),
MATCH(BT$2,'Attendance Dump'!$E$1:$AI$1,0)
),
INDEX('Active Hour''s Dump'!$D$3:$AH$337,
MATCH($C296,'Active Hour''s Dump'!$A$3:$A$337,0),
MATCH(BT$2,'Active Hour''s Dump'!$D$2:$AH$2,0)
))),"")</f>
        <v>H(P)</v>
      </c>
      <c r="BU296" s="54">
        <f>_xlfn.IFNA(IF(BU$3="Productivity",
INDEX('Productivity Dump'!$E$4:$AJ$500,
MATCH($A296,'Productivity Dump'!$A$4:$A$500,0),
MATCH(BU$2,'Productivity Dump'!$E$3:$AJ$3,0)
),
IF(BU$3="Attendance",
INDEX('Attendance Dump'!$E$2:$AI$400,
MATCH($A296,'Attendance Dump'!$B$2:$B$400,0),
MATCH(BU$2,'Attendance Dump'!$E$1:$AI$1,0)
),
INDEX('Active Hour''s Dump'!$D$3:$AH$337,
MATCH($C296,'Active Hour''s Dump'!$A$3:$A$337,0),
MATCH(BU$2,'Active Hour''s Dump'!$D$2:$AH$2,0)
))),"")</f>
        <v>7.5833333333333304</v>
      </c>
      <c r="BV296" s="13">
        <f>_xlfn.IFNA(IF(BV$3="Productivity",
INDEX('Productivity Dump'!$E$4:$AJ$500,
MATCH($A296,'Productivity Dump'!$A$4:$A$500,0),
MATCH(BV$2,'Productivity Dump'!$E$3:$AJ$3,0)
),
IF(BV$3="Attendance",
INDEX('Attendance Dump'!$E$2:$AI$400,
MATCH($A296,'Attendance Dump'!$B$2:$B$400,0),
MATCH(BV$2,'Attendance Dump'!$E$1:$AI$1,0)
),
INDEX('Active Hour''s Dump'!$D$3:$AH$337,
MATCH($C296,'Active Hour''s Dump'!$A$3:$A$337,0),
MATCH(BV$2,'Active Hour''s Dump'!$D$2:$AH$2,0)
))),"")</f>
        <v>548.44399999999996</v>
      </c>
      <c r="BW296" s="13" t="str">
        <f>_xlfn.IFNA(IF(BW$3="Productivity",
INDEX('Productivity Dump'!$E$4:$AJ$500,
MATCH($A296,'Productivity Dump'!$A$4:$A$500,0),
MATCH(BW$2,'Productivity Dump'!$E$3:$AJ$3,0)
),
IF(BW$3="Attendance",
INDEX('Attendance Dump'!$E$2:$AI$400,
MATCH($A296,'Attendance Dump'!$B$2:$B$400,0),
MATCH(BW$2,'Attendance Dump'!$E$1:$AI$1,0)
),
INDEX('Active Hour''s Dump'!$D$3:$AH$337,
MATCH($C296,'Active Hour''s Dump'!$A$3:$A$337,0),
MATCH(BW$2,'Active Hour''s Dump'!$D$2:$AH$2,0)
))),"")</f>
        <v>P</v>
      </c>
      <c r="BX296" s="54">
        <f>_xlfn.IFNA(IF(BX$3="Productivity",
INDEX('Productivity Dump'!$E$4:$AJ$500,
MATCH($A296,'Productivity Dump'!$A$4:$A$500,0),
MATCH(BX$2,'Productivity Dump'!$E$3:$AJ$3,0)
),
IF(BX$3="Attendance",
INDEX('Attendance Dump'!$E$2:$AI$400,
MATCH($A296,'Attendance Dump'!$B$2:$B$400,0),
MATCH(BX$2,'Attendance Dump'!$E$1:$AI$1,0)
),
INDEX('Active Hour''s Dump'!$D$3:$AH$337,
MATCH($C296,'Active Hour''s Dump'!$A$3:$A$337,0),
MATCH(BX$2,'Active Hour''s Dump'!$D$2:$AH$2,0)
))),"")</f>
        <v>6.6666666666666696</v>
      </c>
      <c r="BY296" s="13">
        <f>_xlfn.IFNA(IF(BY$3="Productivity",
INDEX('Productivity Dump'!$E$4:$AJ$500,
MATCH($A296,'Productivity Dump'!$A$4:$A$500,0),
MATCH(BY$2,'Productivity Dump'!$E$3:$AJ$3,0)
),
IF(BY$3="Attendance",
INDEX('Attendance Dump'!$E$2:$AI$400,
MATCH($A296,'Attendance Dump'!$B$2:$B$400,0),
MATCH(BY$2,'Attendance Dump'!$E$1:$AI$1,0)
),
INDEX('Active Hour''s Dump'!$D$3:$AH$337,
MATCH($C296,'Active Hour''s Dump'!$A$3:$A$337,0),
MATCH(BY$2,'Active Hour''s Dump'!$D$2:$AH$2,0)
))),"")</f>
        <v>451.21300000000014</v>
      </c>
      <c r="BZ296" s="13" t="str">
        <f>_xlfn.IFNA(IF(BZ$3="Productivity",
INDEX('Productivity Dump'!$E$4:$AJ$500,
MATCH($A296,'Productivity Dump'!$A$4:$A$500,0),
MATCH(BZ$2,'Productivity Dump'!$E$3:$AJ$3,0)
),
IF(BZ$3="Attendance",
INDEX('Attendance Dump'!$E$2:$AI$400,
MATCH($A296,'Attendance Dump'!$B$2:$B$400,0),
MATCH(BZ$2,'Attendance Dump'!$E$1:$AI$1,0)
),
INDEX('Active Hour''s Dump'!$D$3:$AH$337,
MATCH($C296,'Active Hour''s Dump'!$A$3:$A$337,0),
MATCH(BZ$2,'Active Hour''s Dump'!$D$2:$AH$2,0)
))),"")</f>
        <v>P</v>
      </c>
      <c r="CA296" s="54">
        <f>_xlfn.IFNA(IF(CA$3="Productivity",
INDEX('Productivity Dump'!$E$4:$AJ$500,
MATCH($A296,'Productivity Dump'!$A$4:$A$500,0),
MATCH(CA$2,'Productivity Dump'!$E$3:$AJ$3,0)
),
IF(CA$3="Attendance",
INDEX('Attendance Dump'!$E$2:$AI$400,
MATCH($A296,'Attendance Dump'!$B$2:$B$400,0),
MATCH(CA$2,'Attendance Dump'!$E$1:$AI$1,0)
),
INDEX('Active Hour''s Dump'!$D$3:$AH$337,
MATCH($C296,'Active Hour''s Dump'!$A$3:$A$337,0),
MATCH(CA$2,'Active Hour''s Dump'!$D$2:$AH$2,0)
))),"")</f>
        <v>5.0833333333333304</v>
      </c>
      <c r="CB296" s="13">
        <f>_xlfn.IFNA(IF(CB$3="Productivity",
INDEX('Productivity Dump'!$E$4:$AJ$500,
MATCH($A296,'Productivity Dump'!$A$4:$A$500,0),
MATCH(CB$2,'Productivity Dump'!$E$3:$AJ$3,0)
),
IF(CB$3="Attendance",
INDEX('Attendance Dump'!$E$2:$AI$400,
MATCH($A296,'Attendance Dump'!$B$2:$B$400,0),
MATCH(CB$2,'Attendance Dump'!$E$1:$AI$1,0)
),
INDEX('Active Hour''s Dump'!$D$3:$AH$337,
MATCH($C296,'Active Hour''s Dump'!$A$3:$A$337,0),
MATCH(CB$2,'Active Hour''s Dump'!$D$2:$AH$2,0)
))),"")</f>
        <v>100.629</v>
      </c>
      <c r="CC296" s="13" t="str">
        <f>_xlfn.IFNA(IF(CC$3="Productivity",
INDEX('Productivity Dump'!$E$4:$AJ$500,
MATCH($A296,'Productivity Dump'!$A$4:$A$500,0),
MATCH(CC$2,'Productivity Dump'!$E$3:$AJ$3,0)
),
IF(CC$3="Attendance",
INDEX('Attendance Dump'!$E$2:$AI$400,
MATCH($A296,'Attendance Dump'!$B$2:$B$400,0),
MATCH(CC$2,'Attendance Dump'!$E$1:$AI$1,0)
),
INDEX('Active Hour''s Dump'!$D$3:$AH$337,
MATCH($C296,'Active Hour''s Dump'!$A$3:$A$337,0),
MATCH(CC$2,'Active Hour''s Dump'!$D$2:$AH$2,0)
))),"")</f>
        <v>WO</v>
      </c>
      <c r="CD296" s="54">
        <f>_xlfn.IFNA(IF(CD$3="Productivity",
INDEX('Productivity Dump'!$E$4:$AJ$500,
MATCH($A296,'Productivity Dump'!$A$4:$A$500,0),
MATCH(CD$2,'Productivity Dump'!$E$3:$AJ$3,0)
),
IF(CD$3="Attendance",
INDEX('Attendance Dump'!$E$2:$AI$400,
MATCH($A296,'Attendance Dump'!$B$2:$B$400,0),
MATCH(CD$2,'Attendance Dump'!$E$1:$AI$1,0)
),
INDEX('Active Hour''s Dump'!$D$3:$AH$337,
MATCH($C296,'Active Hour''s Dump'!$A$3:$A$337,0),
MATCH(CD$2,'Active Hour''s Dump'!$D$2:$AH$2,0)
))),"")</f>
        <v>1.9166666666666701</v>
      </c>
      <c r="CE296" s="13">
        <f>_xlfn.IFNA(IF(CE$3="Productivity",
INDEX('Productivity Dump'!$E$4:$AJ$500,
MATCH($A296,'Productivity Dump'!$A$4:$A$500,0),
MATCH(CE$2,'Productivity Dump'!$E$3:$AJ$3,0)
),
IF(CE$3="Attendance",
INDEX('Attendance Dump'!$E$2:$AI$400,
MATCH($A296,'Attendance Dump'!$B$2:$B$400,0),
MATCH(CE$2,'Attendance Dump'!$E$1:$AI$1,0)
),
INDEX('Active Hour''s Dump'!$D$3:$AH$337,
MATCH($C296,'Active Hour''s Dump'!$A$3:$A$337,0),
MATCH(CE$2,'Active Hour''s Dump'!$D$2:$AH$2,0)
))),"")</f>
        <v>327.25799999999998</v>
      </c>
      <c r="CF296" s="13" t="str">
        <f>_xlfn.IFNA(IF(CF$3="Productivity",
INDEX('Productivity Dump'!$E$4:$AJ$500,
MATCH($A296,'Productivity Dump'!$A$4:$A$500,0),
MATCH(CF$2,'Productivity Dump'!$E$3:$AJ$3,0)
),
IF(CF$3="Attendance",
INDEX('Attendance Dump'!$E$2:$AI$400,
MATCH($A296,'Attendance Dump'!$B$2:$B$400,0),
MATCH(CF$2,'Attendance Dump'!$E$1:$AI$1,0)
),
INDEX('Active Hour''s Dump'!$D$3:$AH$337,
MATCH($C296,'Active Hour''s Dump'!$A$3:$A$337,0),
MATCH(CF$2,'Active Hour''s Dump'!$D$2:$AH$2,0)
))),"")</f>
        <v>P</v>
      </c>
      <c r="CG296" s="54">
        <f>_xlfn.IFNA(IF(CG$3="Productivity",
INDEX('Productivity Dump'!$E$4:$AJ$500,
MATCH($A296,'Productivity Dump'!$A$4:$A$500,0),
MATCH(CG$2,'Productivity Dump'!$E$3:$AJ$3,0)
),
IF(CG$3="Attendance",
INDEX('Attendance Dump'!$E$2:$AI$400,
MATCH($A296,'Attendance Dump'!$B$2:$B$400,0),
MATCH(CG$2,'Attendance Dump'!$E$1:$AI$1,0)
),
INDEX('Active Hour''s Dump'!$D$3:$AH$337,
MATCH($C296,'Active Hour''s Dump'!$A$3:$A$337,0),
MATCH(CG$2,'Active Hour''s Dump'!$D$2:$AH$2,0)
))),"")</f>
        <v>3.25</v>
      </c>
      <c r="CH296" s="13">
        <f>_xlfn.IFNA(IF(CH$3="Productivity",
INDEX('Productivity Dump'!$E$4:$AJ$500,
MATCH($A296,'Productivity Dump'!$A$4:$A$500,0),
MATCH(CH$2,'Productivity Dump'!$E$3:$AJ$3,0)
),
IF(CH$3="Attendance",
INDEX('Attendance Dump'!$E$2:$AI$400,
MATCH($A296,'Attendance Dump'!$B$2:$B$400,0),
MATCH(CH$2,'Attendance Dump'!$E$1:$AI$1,0)
),
INDEX('Active Hour''s Dump'!$D$3:$AH$337,
MATCH($C296,'Active Hour''s Dump'!$A$3:$A$337,0),
MATCH(CH$2,'Active Hour''s Dump'!$D$2:$AH$2,0)
))),"")</f>
        <v>672.64</v>
      </c>
      <c r="CI296" s="13" t="str">
        <f>_xlfn.IFNA(IF(CI$3="Productivity",
INDEX('Productivity Dump'!$E$4:$AJ$500,
MATCH($A296,'Productivity Dump'!$A$4:$A$500,0),
MATCH(CI$2,'Productivity Dump'!$E$3:$AJ$3,0)
),
IF(CI$3="Attendance",
INDEX('Attendance Dump'!$E$2:$AI$400,
MATCH($A296,'Attendance Dump'!$B$2:$B$400,0),
MATCH(CI$2,'Attendance Dump'!$E$1:$AI$1,0)
),
INDEX('Active Hour''s Dump'!$D$3:$AH$337,
MATCH($C296,'Active Hour''s Dump'!$A$3:$A$337,0),
MATCH(CI$2,'Active Hour''s Dump'!$D$2:$AH$2,0)
))),"")</f>
        <v>P</v>
      </c>
      <c r="CJ296" s="54">
        <f>_xlfn.IFNA(IF(CJ$3="Productivity",
INDEX('Productivity Dump'!$E$4:$AJ$500,
MATCH($A296,'Productivity Dump'!$A$4:$A$500,0),
MATCH(CJ$2,'Productivity Dump'!$E$3:$AJ$3,0)
),
IF(CJ$3="Attendance",
INDEX('Attendance Dump'!$E$2:$AI$400,
MATCH($A296,'Attendance Dump'!$B$2:$B$400,0),
MATCH(CJ$2,'Attendance Dump'!$E$1:$AI$1,0)
),
INDEX('Active Hour''s Dump'!$D$3:$AH$337,
MATCH($C296,'Active Hour''s Dump'!$A$3:$A$337,0),
MATCH(CJ$2,'Active Hour''s Dump'!$D$2:$AH$2,0)
))),"")</f>
        <v>6.9166666666666696</v>
      </c>
      <c r="CK296" s="13">
        <f>_xlfn.IFNA(IF(CK$3="Productivity",
INDEX('Productivity Dump'!$E$4:$AJ$500,
MATCH($A296,'Productivity Dump'!$A$4:$A$500,0),
MATCH(CK$2,'Productivity Dump'!$E$3:$AJ$3,0)
),
IF(CK$3="Attendance",
INDEX('Attendance Dump'!$E$2:$AI$400,
MATCH($A296,'Attendance Dump'!$B$2:$B$400,0),
MATCH(CK$2,'Attendance Dump'!$E$1:$AI$1,0)
),
INDEX('Active Hour''s Dump'!$D$3:$AH$337,
MATCH($C296,'Active Hour''s Dump'!$A$3:$A$337,0),
MATCH(CK$2,'Active Hour''s Dump'!$D$2:$AH$2,0)
))),"")</f>
        <v>636.43999999999994</v>
      </c>
      <c r="CL296" s="13" t="str">
        <f>_xlfn.IFNA(IF(CL$3="Productivity",
INDEX('Productivity Dump'!$E$4:$AJ$500,
MATCH($A296,'Productivity Dump'!$A$4:$A$500,0),
MATCH(CL$2,'Productivity Dump'!$E$3:$AJ$3,0)
),
IF(CL$3="Attendance",
INDEX('Attendance Dump'!$E$2:$AI$400,
MATCH($A296,'Attendance Dump'!$B$2:$B$400,0),
MATCH(CL$2,'Attendance Dump'!$E$1:$AI$1,0)
),
INDEX('Active Hour''s Dump'!$D$3:$AH$337,
MATCH($C296,'Active Hour''s Dump'!$A$3:$A$337,0),
MATCH(CL$2,'Active Hour''s Dump'!$D$2:$AH$2,0)
))),"")</f>
        <v>P</v>
      </c>
      <c r="CM296" s="54">
        <f>_xlfn.IFNA(IF(CM$3="Productivity",
INDEX('Productivity Dump'!$E$4:$AJ$500,
MATCH($A296,'Productivity Dump'!$A$4:$A$500,0),
MATCH(CM$2,'Productivity Dump'!$E$3:$AJ$3,0)
),
IF(CM$3="Attendance",
INDEX('Attendance Dump'!$E$2:$AI$400,
MATCH($A296,'Attendance Dump'!$B$2:$B$400,0),
MATCH(CM$2,'Attendance Dump'!$E$1:$AI$1,0)
),
INDEX('Active Hour''s Dump'!$D$3:$AH$337,
MATCH($C296,'Active Hour''s Dump'!$A$3:$A$337,0),
MATCH(CM$2,'Active Hour''s Dump'!$D$2:$AH$2,0)
))),"")</f>
        <v>7.3333333333333304</v>
      </c>
      <c r="CN296" s="13">
        <f>_xlfn.IFNA(IF(CN$3="Productivity",
INDEX('Productivity Dump'!$E$4:$AJ$500,
MATCH($A296,'Productivity Dump'!$A$4:$A$500,0),
MATCH(CN$2,'Productivity Dump'!$E$3:$AJ$3,0)
),
IF(CN$3="Attendance",
INDEX('Attendance Dump'!$E$2:$AI$400,
MATCH($A296,'Attendance Dump'!$B$2:$B$400,0),
MATCH(CN$2,'Attendance Dump'!$E$1:$AI$1,0)
),
INDEX('Active Hour''s Dump'!$D$3:$AH$337,
MATCH($C296,'Active Hour''s Dump'!$A$3:$A$337,0),
MATCH(CN$2,'Active Hour''s Dump'!$D$2:$AH$2,0)
))),"")</f>
        <v>0</v>
      </c>
      <c r="CO296" s="13">
        <f>_xlfn.IFNA(IF(CO$3="Productivity",
INDEX('Productivity Dump'!$E$4:$AJ$500,
MATCH($A296,'Productivity Dump'!$A$4:$A$500,0),
MATCH(CO$2,'Productivity Dump'!$E$3:$AJ$3,0)
),
IF(CO$3="Attendance",
INDEX('Attendance Dump'!$E$2:$AI$400,
MATCH($A296,'Attendance Dump'!$B$2:$B$400,0),
MATCH(CO$2,'Attendance Dump'!$E$1:$AI$1,0)
),
INDEX('Active Hour''s Dump'!$D$3:$AH$337,
MATCH($C296,'Active Hour''s Dump'!$A$3:$A$337,0),
MATCH(CO$2,'Active Hour''s Dump'!$D$2:$AH$2,0)
))),"")</f>
        <v>0</v>
      </c>
      <c r="CP296" s="54">
        <f>_xlfn.IFNA(IF(CP$3="Productivity",
INDEX('Productivity Dump'!$E$4:$AJ$500,
MATCH($A296,'Productivity Dump'!$A$4:$A$500,0),
MATCH(CP$2,'Productivity Dump'!$E$3:$AJ$3,0)
),
IF(CP$3="Attendance",
INDEX('Attendance Dump'!$E$2:$AI$400,
MATCH($A296,'Attendance Dump'!$B$2:$B$400,0),
MATCH(CP$2,'Attendance Dump'!$E$1:$AI$1,0)
),
INDEX('Active Hour''s Dump'!$D$3:$AH$337,
MATCH($C296,'Active Hour''s Dump'!$A$3:$A$337,0),
MATCH(CP$2,'Active Hour''s Dump'!$D$2:$AH$2,0)
))),"")</f>
        <v>0</v>
      </c>
      <c r="CQ296" s="13">
        <f>_xlfn.IFNA(IF(CQ$3="Productivity",
INDEX('Productivity Dump'!$E$4:$AJ$500,
MATCH($A296,'Productivity Dump'!$A$4:$A$500,0),
MATCH(CQ$2,'Productivity Dump'!$E$3:$AJ$3,0)
),
IF(CQ$3="Attendance",
INDEX('Attendance Dump'!$E$2:$AI$400,
MATCH($A296,'Attendance Dump'!$B$2:$B$400,0),
MATCH(CQ$2,'Attendance Dump'!$E$1:$AI$1,0)
),
INDEX('Active Hour''s Dump'!$D$3:$AH$337,
MATCH($C296,'Active Hour''s Dump'!$A$3:$A$337,0),
MATCH(CQ$2,'Active Hour''s Dump'!$D$2:$AH$2,0)
))),"")</f>
        <v>0</v>
      </c>
      <c r="CR296" s="13">
        <f>_xlfn.IFNA(IF(CR$3="Productivity",
INDEX('Productivity Dump'!$E$4:$AJ$500,
MATCH($A296,'Productivity Dump'!$A$4:$A$500,0),
MATCH(CR$2,'Productivity Dump'!$E$3:$AJ$3,0)
),
IF(CR$3="Attendance",
INDEX('Attendance Dump'!$E$2:$AI$400,
MATCH($A296,'Attendance Dump'!$B$2:$B$400,0),
MATCH(CR$2,'Attendance Dump'!$E$1:$AI$1,0)
),
INDEX('Active Hour''s Dump'!$D$3:$AH$337,
MATCH($C296,'Active Hour''s Dump'!$A$3:$A$337,0),
MATCH(CR$2,'Active Hour''s Dump'!$D$2:$AH$2,0)
))),"")</f>
        <v>0</v>
      </c>
      <c r="CS296" s="54">
        <f>_xlfn.IFNA(IF(CS$3="Productivity",
INDEX('Productivity Dump'!$E$4:$AJ$500,
MATCH($A296,'Productivity Dump'!$A$4:$A$500,0),
MATCH(CS$2,'Productivity Dump'!$E$3:$AJ$3,0)
),
IF(CS$3="Attendance",
INDEX('Attendance Dump'!$E$2:$AI$400,
MATCH($A296,'Attendance Dump'!$B$2:$B$400,0),
MATCH(CS$2,'Attendance Dump'!$E$1:$AI$1,0)
),
INDEX('Active Hour''s Dump'!$D$3:$AH$337,
MATCH($C296,'Active Hour''s Dump'!$A$3:$A$337,0),
MATCH(CS$2,'Active Hour''s Dump'!$D$2:$AH$2,0)
))),"")</f>
        <v>0</v>
      </c>
      <c r="CT296" s="13">
        <f>_xlfn.IFNA(IF(CT$3="Productivity",
INDEX('Productivity Dump'!$E$4:$AJ$500,
MATCH($A296,'Productivity Dump'!$A$4:$A$500,0),
MATCH(CT$2,'Productivity Dump'!$E$3:$AJ$3,0)
),
IF(CT$3="Attendance",
INDEX('Attendance Dump'!$E$2:$AI$400,
MATCH($A296,'Attendance Dump'!$B$2:$B$400,0),
MATCH(CT$2,'Attendance Dump'!$E$1:$AI$1,0)
),
INDEX('Active Hour''s Dump'!$D$3:$AH$337,
MATCH($C296,'Active Hour''s Dump'!$A$3:$A$337,0),
MATCH(CT$2,'Active Hour''s Dump'!$D$2:$AH$2,0)
))),"")</f>
        <v>0</v>
      </c>
      <c r="CU296" s="13">
        <f>_xlfn.IFNA(IF(CU$3="Productivity",
INDEX('Productivity Dump'!$E$4:$AJ$500,
MATCH($A296,'Productivity Dump'!$A$4:$A$500,0),
MATCH(CU$2,'Productivity Dump'!$E$3:$AJ$3,0)
),
IF(CU$3="Attendance",
INDEX('Attendance Dump'!$E$2:$AI$400,
MATCH($A296,'Attendance Dump'!$B$2:$B$400,0),
MATCH(CU$2,'Attendance Dump'!$E$1:$AI$1,0)
),
INDEX('Active Hour''s Dump'!$D$3:$AH$337,
MATCH($C296,'Active Hour''s Dump'!$A$3:$A$337,0),
MATCH(CU$2,'Active Hour''s Dump'!$D$2:$AH$2,0)
))),"")</f>
        <v>0</v>
      </c>
      <c r="CV296" s="54">
        <f>_xlfn.IFNA(IF(CV$3="Productivity",
INDEX('Productivity Dump'!$E$4:$AJ$500,
MATCH($A296,'Productivity Dump'!$A$4:$A$500,0),
MATCH(CV$2,'Productivity Dump'!$E$3:$AJ$3,0)
),
IF(CV$3="Attendance",
INDEX('Attendance Dump'!$E$2:$AI$400,
MATCH($A296,'Attendance Dump'!$B$2:$B$400,0),
MATCH(CV$2,'Attendance Dump'!$E$1:$AI$1,0)
),
INDEX('Active Hour''s Dump'!$D$3:$AH$337,
MATCH($C296,'Active Hour''s Dump'!$A$3:$A$337,0),
MATCH(CV$2,'Active Hour''s Dump'!$D$2:$AH$2,0)
))),"")</f>
        <v>0</v>
      </c>
      <c r="CW296" s="13"/>
      <c r="CX296" s="13"/>
      <c r="CY296" s="54"/>
      <c r="DA296" s="57">
        <f t="shared" si="105"/>
        <v>142.75</v>
      </c>
      <c r="DB296" s="35">
        <f t="shared" si="100"/>
        <v>13151.932999999999</v>
      </c>
      <c r="DC296" s="35">
        <f t="shared" ref="DC296:DC298" si="122">MAX(0,E296-DB296)</f>
        <v>5448.0670000000009</v>
      </c>
      <c r="DD296" s="35">
        <f t="shared" ref="DD296:DD298" ca="1" si="123">IFERROR(MAX(0,DC296/$DC$2),DC296)</f>
        <v>0</v>
      </c>
      <c r="DF296" s="32" cm="1">
        <f t="array" ref="DF296">SUMPRODUCT(
    (MOD(COLUMN(H296:CV296) - COLUMN(H296), 3) = 0) *
    (H296:CV296 = 0) *
    (I296:CW296 = "P") *
    (COUNTIF(UKHoliday, H$2:CV$2) = 0)
)</f>
        <v>0</v>
      </c>
      <c r="DG296" s="33" cm="1">
        <f t="array" ref="DG296">SUMPRODUCT(
  (MOD(COLUMN(H296:CV296) - COLUMN(H296), 3) = 0) *
  (H296:CV296 &gt; 0) *
  (H296:CV296 &lt; 0.5 * IF(((WEEKDAY(H$2:CV$2, 2) = 1) + (WEEKDAY(H$2:CV$2, 2) = 6)), G296, F296)) *
  (I296:CW296 = "P") *
  (COUNTIF(UKHoliday, H$2:CV$2) = 0)
)</f>
        <v>2</v>
      </c>
      <c r="DH296" s="33" cm="1">
        <f t="array" ref="DH296">SUMPRODUCT(
  (MOD(COLUMN(H296:CV296) - COLUMN(H296), 3) = 0) *
  (H296:CV296 &gt; 0.5 * IF(((WEEKDAY(H$2:CV$2, 2) = 1) + (WEEKDAY(H$2:CV$2, 2) = 6)), $G296, $F296)) *
  (H296:CV296 &lt; 0.8 * IF(((WEEKDAY(H$2:CV$2, 2) = 1) + (WEEKDAY(H$2:CV$2, 2) = 6)), $G296, $F296)) *
  (I296:CW296 = "P") *
  (COUNTIF(UKHoliday, H$2:CV$2) = 0)
)</f>
        <v>15</v>
      </c>
      <c r="DI296" s="33" cm="1">
        <f t="array" ref="DI296">SUMPRODUCT(
  (MOD(COLUMN(H296:CV296) - COLUMN(H296), 3) = 0) *
  (H296:CV296 &gt; 0.8 * IF(((WEEKDAY(H$2:CV$2, 2) = 1) + (WEEKDAY(H$2:CV$2, 2) = 6)), $G296, $F296)) *
  (H296:CV296 &lt; 1 * IF(((WEEKDAY(H$2:CV$2, 2) = 1) + (WEEKDAY(H$2:CV$2, 2) = 6)), $G296, $F296)) *
  (I296:CW296 = "P") *
  (COUNTIF(UKHoliday, H$2:CV$2) = 0)
)</f>
        <v>2</v>
      </c>
    </row>
    <row r="297" spans="1:113" ht="17.55" customHeight="1" x14ac:dyDescent="0.3">
      <c r="A297" s="8" t="s">
        <v>1043</v>
      </c>
      <c r="B297" s="36" t="s">
        <v>1042</v>
      </c>
      <c r="C297" s="9" t="s">
        <v>1056</v>
      </c>
      <c r="D297" s="62" t="s">
        <v>944</v>
      </c>
      <c r="E297" s="35">
        <v>18600</v>
      </c>
      <c r="F297" s="35">
        <f t="shared" si="120"/>
        <v>930</v>
      </c>
      <c r="G297" s="35">
        <f t="shared" si="121"/>
        <v>465</v>
      </c>
      <c r="H297" s="13">
        <f>_xlfn.IFNA(IF(H$3="Productivity",
INDEX('Productivity Dump'!$E$4:$AJ$500,
MATCH($A297,'Productivity Dump'!$A$4:$A$500,0),
MATCH(H$2,'Productivity Dump'!$E$3:$AJ$3,0)
),
IF(H$3="Attendance",
INDEX('Attendance Dump'!$E$2:$AI$400,
MATCH($A297,'Attendance Dump'!$B$2:$B$400,0),
MATCH(H$2,'Attendance Dump'!$E$1:$AI$1,0)
),
INDEX('Active Hour''s Dump'!$D$3:$AH$337,
MATCH($C297,'Active Hour''s Dump'!$A$3:$A$337,0),
MATCH(H$2,'Active Hour''s Dump'!$D$2:$AH$2,0)
))),"")</f>
        <v>760.57799999999997</v>
      </c>
      <c r="I297" s="13" t="str">
        <f>_xlfn.IFNA(IF(I$3="Productivity",
INDEX('Productivity Dump'!$E$4:$AJ$500,
MATCH($A297,'Productivity Dump'!$A$4:$A$500,0),
MATCH(I$2,'Productivity Dump'!$E$3:$AJ$3,0)
),
IF(I$3="Attendance",
INDEX('Attendance Dump'!$E$2:$AI$400,
MATCH($A297,'Attendance Dump'!$B$2:$B$400,0),
MATCH(I$2,'Attendance Dump'!$E$1:$AI$1,0)
),
INDEX('Active Hour''s Dump'!$D$3:$AH$337,
MATCH($C297,'Active Hour''s Dump'!$A$3:$A$337,0),
MATCH(I$2,'Active Hour''s Dump'!$D$2:$AH$2,0)
))),"")</f>
        <v>P</v>
      </c>
      <c r="J297" s="54">
        <f>_xlfn.IFNA(IF(J$3="Productivity",
INDEX('Productivity Dump'!$E$4:$AJ$500,
MATCH($A297,'Productivity Dump'!$A$4:$A$500,0),
MATCH(J$2,'Productivity Dump'!$E$3:$AJ$3,0)
),
IF(J$3="Attendance",
INDEX('Attendance Dump'!$E$2:$AI$400,
MATCH($A297,'Attendance Dump'!$B$2:$B$400,0),
MATCH(J$2,'Attendance Dump'!$E$1:$AI$1,0)
),
INDEX('Active Hour''s Dump'!$D$3:$AH$337,
MATCH($C297,'Active Hour''s Dump'!$A$3:$A$337,0),
MATCH(J$2,'Active Hour''s Dump'!$D$2:$AH$2,0)
))),"")</f>
        <v>3.3333333333333299</v>
      </c>
      <c r="K297" s="13">
        <f>_xlfn.IFNA(IF(K$3="Productivity",
INDEX('Productivity Dump'!$E$4:$AJ$500,
MATCH($A297,'Productivity Dump'!$A$4:$A$500,0),
MATCH(K$2,'Productivity Dump'!$E$3:$AJ$3,0)
),
IF(K$3="Attendance",
INDEX('Attendance Dump'!$E$2:$AI$400,
MATCH($A297,'Attendance Dump'!$B$2:$B$400,0),
MATCH(K$2,'Attendance Dump'!$E$1:$AI$1,0)
),
INDEX('Active Hour''s Dump'!$D$3:$AH$337,
MATCH($C297,'Active Hour''s Dump'!$A$3:$A$337,0),
MATCH(K$2,'Active Hour''s Dump'!$D$2:$AH$2,0)
))),"")</f>
        <v>744.7589999999999</v>
      </c>
      <c r="L297" s="13" t="str">
        <f>_xlfn.IFNA(IF(L$3="Productivity",
INDEX('Productivity Dump'!$E$4:$AJ$500,
MATCH($A297,'Productivity Dump'!$A$4:$A$500,0),
MATCH(L$2,'Productivity Dump'!$E$3:$AJ$3,0)
),
IF(L$3="Attendance",
INDEX('Attendance Dump'!$E$2:$AI$400,
MATCH($A297,'Attendance Dump'!$B$2:$B$400,0),
MATCH(L$2,'Attendance Dump'!$E$1:$AI$1,0)
),
INDEX('Active Hour''s Dump'!$D$3:$AH$337,
MATCH($C297,'Active Hour''s Dump'!$A$3:$A$337,0),
MATCH(L$2,'Active Hour''s Dump'!$D$2:$AH$2,0)
))),"")</f>
        <v>P</v>
      </c>
      <c r="M297" s="54">
        <f>_xlfn.IFNA(IF(M$3="Productivity",
INDEX('Productivity Dump'!$E$4:$AJ$500,
MATCH($A297,'Productivity Dump'!$A$4:$A$500,0),
MATCH(M$2,'Productivity Dump'!$E$3:$AJ$3,0)
),
IF(M$3="Attendance",
INDEX('Attendance Dump'!$E$2:$AI$400,
MATCH($A297,'Attendance Dump'!$B$2:$B$400,0),
MATCH(M$2,'Attendance Dump'!$E$1:$AI$1,0)
),
INDEX('Active Hour''s Dump'!$D$3:$AH$337,
MATCH($C297,'Active Hour''s Dump'!$A$3:$A$337,0),
MATCH(M$2,'Active Hour''s Dump'!$D$2:$AH$2,0)
))),"")</f>
        <v>3.3333333333333299</v>
      </c>
      <c r="N297" s="13">
        <f>_xlfn.IFNA(IF(N$3="Productivity",
INDEX('Productivity Dump'!$E$4:$AJ$500,
MATCH($A297,'Productivity Dump'!$A$4:$A$500,0),
MATCH(N$2,'Productivity Dump'!$E$3:$AJ$3,0)
),
IF(N$3="Attendance",
INDEX('Attendance Dump'!$E$2:$AI$400,
MATCH($A297,'Attendance Dump'!$B$2:$B$400,0),
MATCH(N$2,'Attendance Dump'!$E$1:$AI$1,0)
),
INDEX('Active Hour''s Dump'!$D$3:$AH$337,
MATCH($C297,'Active Hour''s Dump'!$A$3:$A$337,0),
MATCH(N$2,'Active Hour''s Dump'!$D$2:$AH$2,0)
))),"")</f>
        <v>634.69999999999993</v>
      </c>
      <c r="O297" s="13" t="str">
        <f>_xlfn.IFNA(IF(O$3="Productivity",
INDEX('Productivity Dump'!$E$4:$AJ$500,
MATCH($A297,'Productivity Dump'!$A$4:$A$500,0),
MATCH(O$2,'Productivity Dump'!$E$3:$AJ$3,0)
),
IF(O$3="Attendance",
INDEX('Attendance Dump'!$E$2:$AI$400,
MATCH($A297,'Attendance Dump'!$B$2:$B$400,0),
MATCH(O$2,'Attendance Dump'!$E$1:$AI$1,0)
),
INDEX('Active Hour''s Dump'!$D$3:$AH$337,
MATCH($C297,'Active Hour''s Dump'!$A$3:$A$337,0),
MATCH(O$2,'Active Hour''s Dump'!$D$2:$AH$2,0)
))),"")</f>
        <v>P</v>
      </c>
      <c r="P297" s="54">
        <f>_xlfn.IFNA(IF(P$3="Productivity",
INDEX('Productivity Dump'!$E$4:$AJ$500,
MATCH($A297,'Productivity Dump'!$A$4:$A$500,0),
MATCH(P$2,'Productivity Dump'!$E$3:$AJ$3,0)
),
IF(P$3="Attendance",
INDEX('Attendance Dump'!$E$2:$AI$400,
MATCH($A297,'Attendance Dump'!$B$2:$B$400,0),
MATCH(P$2,'Attendance Dump'!$E$1:$AI$1,0)
),
INDEX('Active Hour''s Dump'!$D$3:$AH$337,
MATCH($C297,'Active Hour''s Dump'!$A$3:$A$337,0),
MATCH(P$2,'Active Hour''s Dump'!$D$2:$AH$2,0)
))),"")</f>
        <v>3</v>
      </c>
      <c r="Q297" s="13">
        <f>_xlfn.IFNA(IF(Q$3="Productivity",
INDEX('Productivity Dump'!$E$4:$AJ$500,
MATCH($A297,'Productivity Dump'!$A$4:$A$500,0),
MATCH(Q$2,'Productivity Dump'!$E$3:$AJ$3,0)
),
IF(Q$3="Attendance",
INDEX('Attendance Dump'!$E$2:$AI$400,
MATCH($A297,'Attendance Dump'!$B$2:$B$400,0),
MATCH(Q$2,'Attendance Dump'!$E$1:$AI$1,0)
),
INDEX('Active Hour''s Dump'!$D$3:$AH$337,
MATCH($C297,'Active Hour''s Dump'!$A$3:$A$337,0),
MATCH(Q$2,'Active Hour''s Dump'!$D$2:$AH$2,0)
))),"")</f>
        <v>0</v>
      </c>
      <c r="R297" s="13" t="str">
        <f>_xlfn.IFNA(IF(R$3="Productivity",
INDEX('Productivity Dump'!$E$4:$AJ$500,
MATCH($A297,'Productivity Dump'!$A$4:$A$500,0),
MATCH(R$2,'Productivity Dump'!$E$3:$AJ$3,0)
),
IF(R$3="Attendance",
INDEX('Attendance Dump'!$E$2:$AI$400,
MATCH($A297,'Attendance Dump'!$B$2:$B$400,0),
MATCH(R$2,'Attendance Dump'!$E$1:$AI$1,0)
),
INDEX('Active Hour''s Dump'!$D$3:$AH$337,
MATCH($C297,'Active Hour''s Dump'!$A$3:$A$337,0),
MATCH(R$2,'Active Hour''s Dump'!$D$2:$AH$2,0)
))),"")</f>
        <v>WO</v>
      </c>
      <c r="S297" s="54">
        <f>_xlfn.IFNA(IF(S$3="Productivity",
INDEX('Productivity Dump'!$E$4:$AJ$500,
MATCH($A297,'Productivity Dump'!$A$4:$A$500,0),
MATCH(S$2,'Productivity Dump'!$E$3:$AJ$3,0)
),
IF(S$3="Attendance",
INDEX('Attendance Dump'!$E$2:$AI$400,
MATCH($A297,'Attendance Dump'!$B$2:$B$400,0),
MATCH(S$2,'Attendance Dump'!$E$1:$AI$1,0)
),
INDEX('Active Hour''s Dump'!$D$3:$AH$337,
MATCH($C297,'Active Hour''s Dump'!$A$3:$A$337,0),
MATCH(S$2,'Active Hour''s Dump'!$D$2:$AH$2,0)
))),"")</f>
        <v>0</v>
      </c>
      <c r="T297" s="13">
        <f>_xlfn.IFNA(IF(T$3="Productivity",
INDEX('Productivity Dump'!$E$4:$AJ$500,
MATCH($A297,'Productivity Dump'!$A$4:$A$500,0),
MATCH(T$2,'Productivity Dump'!$E$3:$AJ$3,0)
),
IF(T$3="Attendance",
INDEX('Attendance Dump'!$E$2:$AI$400,
MATCH($A297,'Attendance Dump'!$B$2:$B$400,0),
MATCH(T$2,'Attendance Dump'!$E$1:$AI$1,0)
),
INDEX('Active Hour''s Dump'!$D$3:$AH$337,
MATCH($C297,'Active Hour''s Dump'!$A$3:$A$337,0),
MATCH(T$2,'Active Hour''s Dump'!$D$2:$AH$2,0)
))),"")</f>
        <v>678.2700000000001</v>
      </c>
      <c r="U297" s="13" t="str">
        <f>_xlfn.IFNA(IF(U$3="Productivity",
INDEX('Productivity Dump'!$E$4:$AJ$500,
MATCH($A297,'Productivity Dump'!$A$4:$A$500,0),
MATCH(U$2,'Productivity Dump'!$E$3:$AJ$3,0)
),
IF(U$3="Attendance",
INDEX('Attendance Dump'!$E$2:$AI$400,
MATCH($A297,'Attendance Dump'!$B$2:$B$400,0),
MATCH(U$2,'Attendance Dump'!$E$1:$AI$1,0)
),
INDEX('Active Hour''s Dump'!$D$3:$AH$337,
MATCH($C297,'Active Hour''s Dump'!$A$3:$A$337,0),
MATCH(U$2,'Active Hour''s Dump'!$D$2:$AH$2,0)
))),"")</f>
        <v>P</v>
      </c>
      <c r="V297" s="54">
        <f>_xlfn.IFNA(IF(V$3="Productivity",
INDEX('Productivity Dump'!$E$4:$AJ$500,
MATCH($A297,'Productivity Dump'!$A$4:$A$500,0),
MATCH(V$2,'Productivity Dump'!$E$3:$AJ$3,0)
),
IF(V$3="Attendance",
INDEX('Attendance Dump'!$E$2:$AI$400,
MATCH($A297,'Attendance Dump'!$B$2:$B$400,0),
MATCH(V$2,'Attendance Dump'!$E$1:$AI$1,0)
),
INDEX('Active Hour''s Dump'!$D$3:$AH$337,
MATCH($C297,'Active Hour''s Dump'!$A$3:$A$337,0),
MATCH(V$2,'Active Hour''s Dump'!$D$2:$AH$2,0)
))),"")</f>
        <v>3.0833333333333299</v>
      </c>
      <c r="W297" s="13">
        <f>_xlfn.IFNA(IF(W$3="Productivity",
INDEX('Productivity Dump'!$E$4:$AJ$500,
MATCH($A297,'Productivity Dump'!$A$4:$A$500,0),
MATCH(W$2,'Productivity Dump'!$E$3:$AJ$3,0)
),
IF(W$3="Attendance",
INDEX('Attendance Dump'!$E$2:$AI$400,
MATCH($A297,'Attendance Dump'!$B$2:$B$400,0),
MATCH(W$2,'Attendance Dump'!$E$1:$AI$1,0)
),
INDEX('Active Hour''s Dump'!$D$3:$AH$337,
MATCH($C297,'Active Hour''s Dump'!$A$3:$A$337,0),
MATCH(W$2,'Active Hour''s Dump'!$D$2:$AH$2,0)
))),"")</f>
        <v>658.24200000000019</v>
      </c>
      <c r="X297" s="13" t="str">
        <f>_xlfn.IFNA(IF(X$3="Productivity",
INDEX('Productivity Dump'!$E$4:$AJ$500,
MATCH($A297,'Productivity Dump'!$A$4:$A$500,0),
MATCH(X$2,'Productivity Dump'!$E$3:$AJ$3,0)
),
IF(X$3="Attendance",
INDEX('Attendance Dump'!$E$2:$AI$400,
MATCH($A297,'Attendance Dump'!$B$2:$B$400,0),
MATCH(X$2,'Attendance Dump'!$E$1:$AI$1,0)
),
INDEX('Active Hour''s Dump'!$D$3:$AH$337,
MATCH($C297,'Active Hour''s Dump'!$A$3:$A$337,0),
MATCH(X$2,'Active Hour''s Dump'!$D$2:$AH$2,0)
))),"")</f>
        <v>P</v>
      </c>
      <c r="Y297" s="54">
        <f>_xlfn.IFNA(IF(Y$3="Productivity",
INDEX('Productivity Dump'!$E$4:$AJ$500,
MATCH($A297,'Productivity Dump'!$A$4:$A$500,0),
MATCH(Y$2,'Productivity Dump'!$E$3:$AJ$3,0)
),
IF(Y$3="Attendance",
INDEX('Attendance Dump'!$E$2:$AI$400,
MATCH($A297,'Attendance Dump'!$B$2:$B$400,0),
MATCH(Y$2,'Attendance Dump'!$E$1:$AI$1,0)
),
INDEX('Active Hour''s Dump'!$D$3:$AH$337,
MATCH($C297,'Active Hour''s Dump'!$A$3:$A$337,0),
MATCH(Y$2,'Active Hour''s Dump'!$D$2:$AH$2,0)
))),"")</f>
        <v>2.9166666666666701</v>
      </c>
      <c r="Z297" s="13">
        <f>_xlfn.IFNA(IF(Z$3="Productivity",
INDEX('Productivity Dump'!$E$4:$AJ$500,
MATCH($A297,'Productivity Dump'!$A$4:$A$500,0),
MATCH(Z$2,'Productivity Dump'!$E$3:$AJ$3,0)
),
IF(Z$3="Attendance",
INDEX('Attendance Dump'!$E$2:$AI$400,
MATCH($A297,'Attendance Dump'!$B$2:$B$400,0),
MATCH(Z$2,'Attendance Dump'!$E$1:$AI$1,0)
),
INDEX('Active Hour''s Dump'!$D$3:$AH$337,
MATCH($C297,'Active Hour''s Dump'!$A$3:$A$337,0),
MATCH(Z$2,'Active Hour''s Dump'!$D$2:$AH$2,0)
))),"")</f>
        <v>636.91600000000017</v>
      </c>
      <c r="AA297" s="13" t="str">
        <f>_xlfn.IFNA(IF(AA$3="Productivity",
INDEX('Productivity Dump'!$E$4:$AJ$500,
MATCH($A297,'Productivity Dump'!$A$4:$A$500,0),
MATCH(AA$2,'Productivity Dump'!$E$3:$AJ$3,0)
),
IF(AA$3="Attendance",
INDEX('Attendance Dump'!$E$2:$AI$400,
MATCH($A297,'Attendance Dump'!$B$2:$B$400,0),
MATCH(AA$2,'Attendance Dump'!$E$1:$AI$1,0)
),
INDEX('Active Hour''s Dump'!$D$3:$AH$337,
MATCH($C297,'Active Hour''s Dump'!$A$3:$A$337,0),
MATCH(AA$2,'Active Hour''s Dump'!$D$2:$AH$2,0)
))),"")</f>
        <v>P</v>
      </c>
      <c r="AB297" s="54">
        <f>_xlfn.IFNA(IF(AB$3="Productivity",
INDEX('Productivity Dump'!$E$4:$AJ$500,
MATCH($A297,'Productivity Dump'!$A$4:$A$500,0),
MATCH(AB$2,'Productivity Dump'!$E$3:$AJ$3,0)
),
IF(AB$3="Attendance",
INDEX('Attendance Dump'!$E$2:$AI$400,
MATCH($A297,'Attendance Dump'!$B$2:$B$400,0),
MATCH(AB$2,'Attendance Dump'!$E$1:$AI$1,0)
),
INDEX('Active Hour''s Dump'!$D$3:$AH$337,
MATCH($C297,'Active Hour''s Dump'!$A$3:$A$337,0),
MATCH(AB$2,'Active Hour''s Dump'!$D$2:$AH$2,0)
))),"")</f>
        <v>3.0833333333333299</v>
      </c>
      <c r="AC297" s="13">
        <f>_xlfn.IFNA(IF(AC$3="Productivity",
INDEX('Productivity Dump'!$E$4:$AJ$500,
MATCH($A297,'Productivity Dump'!$A$4:$A$500,0),
MATCH(AC$2,'Productivity Dump'!$E$3:$AJ$3,0)
),
IF(AC$3="Attendance",
INDEX('Attendance Dump'!$E$2:$AI$400,
MATCH($A297,'Attendance Dump'!$B$2:$B$400,0),
MATCH(AC$2,'Attendance Dump'!$E$1:$AI$1,0)
),
INDEX('Active Hour''s Dump'!$D$3:$AH$337,
MATCH($C297,'Active Hour''s Dump'!$A$3:$A$337,0),
MATCH(AC$2,'Active Hour''s Dump'!$D$2:$AH$2,0)
))),"")</f>
        <v>741.89799999999991</v>
      </c>
      <c r="AD297" s="13" t="str">
        <f>_xlfn.IFNA(IF(AD$3="Productivity",
INDEX('Productivity Dump'!$E$4:$AJ$500,
MATCH($A297,'Productivity Dump'!$A$4:$A$500,0),
MATCH(AD$2,'Productivity Dump'!$E$3:$AJ$3,0)
),
IF(AD$3="Attendance",
INDEX('Attendance Dump'!$E$2:$AI$400,
MATCH($A297,'Attendance Dump'!$B$2:$B$400,0),
MATCH(AD$2,'Attendance Dump'!$E$1:$AI$1,0)
),
INDEX('Active Hour''s Dump'!$D$3:$AH$337,
MATCH($C297,'Active Hour''s Dump'!$A$3:$A$337,0),
MATCH(AD$2,'Active Hour''s Dump'!$D$2:$AH$2,0)
))),"")</f>
        <v>P</v>
      </c>
      <c r="AE297" s="54">
        <f>_xlfn.IFNA(IF(AE$3="Productivity",
INDEX('Productivity Dump'!$E$4:$AJ$500,
MATCH($A297,'Productivity Dump'!$A$4:$A$500,0),
MATCH(AE$2,'Productivity Dump'!$E$3:$AJ$3,0)
),
IF(AE$3="Attendance",
INDEX('Attendance Dump'!$E$2:$AI$400,
MATCH($A297,'Attendance Dump'!$B$2:$B$400,0),
MATCH(AE$2,'Attendance Dump'!$E$1:$AI$1,0)
),
INDEX('Active Hour''s Dump'!$D$3:$AH$337,
MATCH($C297,'Active Hour''s Dump'!$A$3:$A$337,0),
MATCH(AE$2,'Active Hour''s Dump'!$D$2:$AH$2,0)
))),"")</f>
        <v>3.25</v>
      </c>
      <c r="AF297" s="13">
        <f>_xlfn.IFNA(IF(AF$3="Productivity",
INDEX('Productivity Dump'!$E$4:$AJ$500,
MATCH($A297,'Productivity Dump'!$A$4:$A$500,0),
MATCH(AF$2,'Productivity Dump'!$E$3:$AJ$3,0)
),
IF(AF$3="Attendance",
INDEX('Attendance Dump'!$E$2:$AI$400,
MATCH($A297,'Attendance Dump'!$B$2:$B$400,0),
MATCH(AF$2,'Attendance Dump'!$E$1:$AI$1,0)
),
INDEX('Active Hour''s Dump'!$D$3:$AH$337,
MATCH($C297,'Active Hour''s Dump'!$A$3:$A$337,0),
MATCH(AF$2,'Active Hour''s Dump'!$D$2:$AH$2,0)
))),"")</f>
        <v>531.44100000000003</v>
      </c>
      <c r="AG297" s="13" t="str">
        <f>_xlfn.IFNA(IF(AG$3="Productivity",
INDEX('Productivity Dump'!$E$4:$AJ$500,
MATCH($A297,'Productivity Dump'!$A$4:$A$500,0),
MATCH(AG$2,'Productivity Dump'!$E$3:$AJ$3,0)
),
IF(AG$3="Attendance",
INDEX('Attendance Dump'!$E$2:$AI$400,
MATCH($A297,'Attendance Dump'!$B$2:$B$400,0),
MATCH(AG$2,'Attendance Dump'!$E$1:$AI$1,0)
),
INDEX('Active Hour''s Dump'!$D$3:$AH$337,
MATCH($C297,'Active Hour''s Dump'!$A$3:$A$337,0),
MATCH(AG$2,'Active Hour''s Dump'!$D$2:$AH$2,0)
))),"")</f>
        <v>P</v>
      </c>
      <c r="AH297" s="54">
        <f>_xlfn.IFNA(IF(AH$3="Productivity",
INDEX('Productivity Dump'!$E$4:$AJ$500,
MATCH($A297,'Productivity Dump'!$A$4:$A$500,0),
MATCH(AH$2,'Productivity Dump'!$E$3:$AJ$3,0)
),
IF(AH$3="Attendance",
INDEX('Attendance Dump'!$E$2:$AI$400,
MATCH($A297,'Attendance Dump'!$B$2:$B$400,0),
MATCH(AH$2,'Attendance Dump'!$E$1:$AI$1,0)
),
INDEX('Active Hour''s Dump'!$D$3:$AH$337,
MATCH($C297,'Active Hour''s Dump'!$A$3:$A$337,0),
MATCH(AH$2,'Active Hour''s Dump'!$D$2:$AH$2,0)
))),"")</f>
        <v>3.75</v>
      </c>
      <c r="AI297" s="13">
        <f>_xlfn.IFNA(IF(AI$3="Productivity",
INDEX('Productivity Dump'!$E$4:$AJ$500,
MATCH($A297,'Productivity Dump'!$A$4:$A$500,0),
MATCH(AI$2,'Productivity Dump'!$E$3:$AJ$3,0)
),
IF(AI$3="Attendance",
INDEX('Attendance Dump'!$E$2:$AI$400,
MATCH($A297,'Attendance Dump'!$B$2:$B$400,0),
MATCH(AI$2,'Attendance Dump'!$E$1:$AI$1,0)
),
INDEX('Active Hour''s Dump'!$D$3:$AH$337,
MATCH($C297,'Active Hour''s Dump'!$A$3:$A$337,0),
MATCH(AI$2,'Active Hour''s Dump'!$D$2:$AH$2,0)
))),"")</f>
        <v>0</v>
      </c>
      <c r="AJ297" s="13" t="str">
        <f>_xlfn.IFNA(IF(AJ$3="Productivity",
INDEX('Productivity Dump'!$E$4:$AJ$500,
MATCH($A297,'Productivity Dump'!$A$4:$A$500,0),
MATCH(AJ$2,'Productivity Dump'!$E$3:$AJ$3,0)
),
IF(AJ$3="Attendance",
INDEX('Attendance Dump'!$E$2:$AI$400,
MATCH($A297,'Attendance Dump'!$B$2:$B$400,0),
MATCH(AJ$2,'Attendance Dump'!$E$1:$AI$1,0)
),
INDEX('Active Hour''s Dump'!$D$3:$AH$337,
MATCH($C297,'Active Hour''s Dump'!$A$3:$A$337,0),
MATCH(AJ$2,'Active Hour''s Dump'!$D$2:$AH$2,0)
))),"")</f>
        <v>PL</v>
      </c>
      <c r="AK297" s="54">
        <f>_xlfn.IFNA(IF(AK$3="Productivity",
INDEX('Productivity Dump'!$E$4:$AJ$500,
MATCH($A297,'Productivity Dump'!$A$4:$A$500,0),
MATCH(AK$2,'Productivity Dump'!$E$3:$AJ$3,0)
),
IF(AK$3="Attendance",
INDEX('Attendance Dump'!$E$2:$AI$400,
MATCH($A297,'Attendance Dump'!$B$2:$B$400,0),
MATCH(AK$2,'Attendance Dump'!$E$1:$AI$1,0)
),
INDEX('Active Hour''s Dump'!$D$3:$AH$337,
MATCH($C297,'Active Hour''s Dump'!$A$3:$A$337,0),
MATCH(AK$2,'Active Hour''s Dump'!$D$2:$AH$2,0)
))),"")</f>
        <v>0</v>
      </c>
      <c r="AL297" s="13">
        <f>_xlfn.IFNA(IF(AL$3="Productivity",
INDEX('Productivity Dump'!$E$4:$AJ$500,
MATCH($A297,'Productivity Dump'!$A$4:$A$500,0),
MATCH(AL$2,'Productivity Dump'!$E$3:$AJ$3,0)
),
IF(AL$3="Attendance",
INDEX('Attendance Dump'!$E$2:$AI$400,
MATCH($A297,'Attendance Dump'!$B$2:$B$400,0),
MATCH(AL$2,'Attendance Dump'!$E$1:$AI$1,0)
),
INDEX('Active Hour''s Dump'!$D$3:$AH$337,
MATCH($C297,'Active Hour''s Dump'!$A$3:$A$337,0),
MATCH(AL$2,'Active Hour''s Dump'!$D$2:$AH$2,0)
))),"")</f>
        <v>0</v>
      </c>
      <c r="AM297" s="13" t="str">
        <f>_xlfn.IFNA(IF(AM$3="Productivity",
INDEX('Productivity Dump'!$E$4:$AJ$500,
MATCH($A297,'Productivity Dump'!$A$4:$A$500,0),
MATCH(AM$2,'Productivity Dump'!$E$3:$AJ$3,0)
),
IF(AM$3="Attendance",
INDEX('Attendance Dump'!$E$2:$AI$400,
MATCH($A297,'Attendance Dump'!$B$2:$B$400,0),
MATCH(AM$2,'Attendance Dump'!$E$1:$AI$1,0)
),
INDEX('Active Hour''s Dump'!$D$3:$AH$337,
MATCH($C297,'Active Hour''s Dump'!$A$3:$A$337,0),
MATCH(AM$2,'Active Hour''s Dump'!$D$2:$AH$2,0)
))),"")</f>
        <v>WO</v>
      </c>
      <c r="AN297" s="54">
        <f>_xlfn.IFNA(IF(AN$3="Productivity",
INDEX('Productivity Dump'!$E$4:$AJ$500,
MATCH($A297,'Productivity Dump'!$A$4:$A$500,0),
MATCH(AN$2,'Productivity Dump'!$E$3:$AJ$3,0)
),
IF(AN$3="Attendance",
INDEX('Attendance Dump'!$E$2:$AI$400,
MATCH($A297,'Attendance Dump'!$B$2:$B$400,0),
MATCH(AN$2,'Attendance Dump'!$E$1:$AI$1,0)
),
INDEX('Active Hour''s Dump'!$D$3:$AH$337,
MATCH($C297,'Active Hour''s Dump'!$A$3:$A$337,0),
MATCH(AN$2,'Active Hour''s Dump'!$D$2:$AH$2,0)
))),"")</f>
        <v>0</v>
      </c>
      <c r="AO297" s="13">
        <f>_xlfn.IFNA(IF(AO$3="Productivity",
INDEX('Productivity Dump'!$E$4:$AJ$500,
MATCH($A297,'Productivity Dump'!$A$4:$A$500,0),
MATCH(AO$2,'Productivity Dump'!$E$3:$AJ$3,0)
),
IF(AO$3="Attendance",
INDEX('Attendance Dump'!$E$2:$AI$400,
MATCH($A297,'Attendance Dump'!$B$2:$B$400,0),
MATCH(AO$2,'Attendance Dump'!$E$1:$AI$1,0)
),
INDEX('Active Hour''s Dump'!$D$3:$AH$337,
MATCH($C297,'Active Hour''s Dump'!$A$3:$A$337,0),
MATCH(AO$2,'Active Hour''s Dump'!$D$2:$AH$2,0)
))),"")</f>
        <v>483.40900000000005</v>
      </c>
      <c r="AP297" s="13" t="str">
        <f>_xlfn.IFNA(IF(AP$3="Productivity",
INDEX('Productivity Dump'!$E$4:$AJ$500,
MATCH($A297,'Productivity Dump'!$A$4:$A$500,0),
MATCH(AP$2,'Productivity Dump'!$E$3:$AJ$3,0)
),
IF(AP$3="Attendance",
INDEX('Attendance Dump'!$E$2:$AI$400,
MATCH($A297,'Attendance Dump'!$B$2:$B$400,0),
MATCH(AP$2,'Attendance Dump'!$E$1:$AI$1,0)
),
INDEX('Active Hour''s Dump'!$D$3:$AH$337,
MATCH($C297,'Active Hour''s Dump'!$A$3:$A$337,0),
MATCH(AP$2,'Active Hour''s Dump'!$D$2:$AH$2,0)
))),"")</f>
        <v>P</v>
      </c>
      <c r="AQ297" s="54">
        <f>_xlfn.IFNA(IF(AQ$3="Productivity",
INDEX('Productivity Dump'!$E$4:$AJ$500,
MATCH($A297,'Productivity Dump'!$A$4:$A$500,0),
MATCH(AQ$2,'Productivity Dump'!$E$3:$AJ$3,0)
),
IF(AQ$3="Attendance",
INDEX('Attendance Dump'!$E$2:$AI$400,
MATCH($A297,'Attendance Dump'!$B$2:$B$400,0),
MATCH(AQ$2,'Attendance Dump'!$E$1:$AI$1,0)
),
INDEX('Active Hour''s Dump'!$D$3:$AH$337,
MATCH($C297,'Active Hour''s Dump'!$A$3:$A$337,0),
MATCH(AQ$2,'Active Hour''s Dump'!$D$2:$AH$2,0)
))),"")</f>
        <v>2.3333333333333299</v>
      </c>
      <c r="AR297" s="13">
        <f>_xlfn.IFNA(IF(AR$3="Productivity",
INDEX('Productivity Dump'!$E$4:$AJ$500,
MATCH($A297,'Productivity Dump'!$A$4:$A$500,0),
MATCH(AR$2,'Productivity Dump'!$E$3:$AJ$3,0)
),
IF(AR$3="Attendance",
INDEX('Attendance Dump'!$E$2:$AI$400,
MATCH($A297,'Attendance Dump'!$B$2:$B$400,0),
MATCH(AR$2,'Attendance Dump'!$E$1:$AI$1,0)
),
INDEX('Active Hour''s Dump'!$D$3:$AH$337,
MATCH($C297,'Active Hour''s Dump'!$A$3:$A$337,0),
MATCH(AR$2,'Active Hour''s Dump'!$D$2:$AH$2,0)
))),"")</f>
        <v>693.2890000000001</v>
      </c>
      <c r="AS297" s="13" t="str">
        <f>_xlfn.IFNA(IF(AS$3="Productivity",
INDEX('Productivity Dump'!$E$4:$AJ$500,
MATCH($A297,'Productivity Dump'!$A$4:$A$500,0),
MATCH(AS$2,'Productivity Dump'!$E$3:$AJ$3,0)
),
IF(AS$3="Attendance",
INDEX('Attendance Dump'!$E$2:$AI$400,
MATCH($A297,'Attendance Dump'!$B$2:$B$400,0),
MATCH(AS$2,'Attendance Dump'!$E$1:$AI$1,0)
),
INDEX('Active Hour''s Dump'!$D$3:$AH$337,
MATCH($C297,'Active Hour''s Dump'!$A$3:$A$337,0),
MATCH(AS$2,'Active Hour''s Dump'!$D$2:$AH$2,0)
))),"")</f>
        <v>P</v>
      </c>
      <c r="AT297" s="54">
        <f>_xlfn.IFNA(IF(AT$3="Productivity",
INDEX('Productivity Dump'!$E$4:$AJ$500,
MATCH($A297,'Productivity Dump'!$A$4:$A$500,0),
MATCH(AT$2,'Productivity Dump'!$E$3:$AJ$3,0)
),
IF(AT$3="Attendance",
INDEX('Attendance Dump'!$E$2:$AI$400,
MATCH($A297,'Attendance Dump'!$B$2:$B$400,0),
MATCH(AT$2,'Attendance Dump'!$E$1:$AI$1,0)
),
INDEX('Active Hour''s Dump'!$D$3:$AH$337,
MATCH($C297,'Active Hour''s Dump'!$A$3:$A$337,0),
MATCH(AT$2,'Active Hour''s Dump'!$D$2:$AH$2,0)
))),"")</f>
        <v>3.5</v>
      </c>
      <c r="AU297" s="13">
        <f>_xlfn.IFNA(IF(AU$3="Productivity",
INDEX('Productivity Dump'!$E$4:$AJ$500,
MATCH($A297,'Productivity Dump'!$A$4:$A$500,0),
MATCH(AU$2,'Productivity Dump'!$E$3:$AJ$3,0)
),
IF(AU$3="Attendance",
INDEX('Attendance Dump'!$E$2:$AI$400,
MATCH($A297,'Attendance Dump'!$B$2:$B$400,0),
MATCH(AU$2,'Attendance Dump'!$E$1:$AI$1,0)
),
INDEX('Active Hour''s Dump'!$D$3:$AH$337,
MATCH($C297,'Active Hour''s Dump'!$A$3:$A$337,0),
MATCH(AU$2,'Active Hour''s Dump'!$D$2:$AH$2,0)
))),"")</f>
        <v>771.76099999999997</v>
      </c>
      <c r="AV297" s="13" t="str">
        <f>_xlfn.IFNA(IF(AV$3="Productivity",
INDEX('Productivity Dump'!$E$4:$AJ$500,
MATCH($A297,'Productivity Dump'!$A$4:$A$500,0),
MATCH(AV$2,'Productivity Dump'!$E$3:$AJ$3,0)
),
IF(AV$3="Attendance",
INDEX('Attendance Dump'!$E$2:$AI$400,
MATCH($A297,'Attendance Dump'!$B$2:$B$400,0),
MATCH(AV$2,'Attendance Dump'!$E$1:$AI$1,0)
),
INDEX('Active Hour''s Dump'!$D$3:$AH$337,
MATCH($C297,'Active Hour''s Dump'!$A$3:$A$337,0),
MATCH(AV$2,'Active Hour''s Dump'!$D$2:$AH$2,0)
))),"")</f>
        <v>P</v>
      </c>
      <c r="AW297" s="54">
        <f>_xlfn.IFNA(IF(AW$3="Productivity",
INDEX('Productivity Dump'!$E$4:$AJ$500,
MATCH($A297,'Productivity Dump'!$A$4:$A$500,0),
MATCH(AW$2,'Productivity Dump'!$E$3:$AJ$3,0)
),
IF(AW$3="Attendance",
INDEX('Attendance Dump'!$E$2:$AI$400,
MATCH($A297,'Attendance Dump'!$B$2:$B$400,0),
MATCH(AW$2,'Attendance Dump'!$E$1:$AI$1,0)
),
INDEX('Active Hour''s Dump'!$D$3:$AH$337,
MATCH($C297,'Active Hour''s Dump'!$A$3:$A$337,0),
MATCH(AW$2,'Active Hour''s Dump'!$D$2:$AH$2,0)
))),"")</f>
        <v>3.6666666666666701</v>
      </c>
      <c r="AX297" s="13">
        <f>_xlfn.IFNA(IF(AX$3="Productivity",
INDEX('Productivity Dump'!$E$4:$AJ$500,
MATCH($A297,'Productivity Dump'!$A$4:$A$500,0),
MATCH(AX$2,'Productivity Dump'!$E$3:$AJ$3,0)
),
IF(AX$3="Attendance",
INDEX('Attendance Dump'!$E$2:$AI$400,
MATCH($A297,'Attendance Dump'!$B$2:$B$400,0),
MATCH(AX$2,'Attendance Dump'!$E$1:$AI$1,0)
),
INDEX('Active Hour''s Dump'!$D$3:$AH$337,
MATCH($C297,'Active Hour''s Dump'!$A$3:$A$337,0),
MATCH(AX$2,'Active Hour''s Dump'!$D$2:$AH$2,0)
))),"")</f>
        <v>777.05899999999997</v>
      </c>
      <c r="AY297" s="13" t="str">
        <f>_xlfn.IFNA(IF(AY$3="Productivity",
INDEX('Productivity Dump'!$E$4:$AJ$500,
MATCH($A297,'Productivity Dump'!$A$4:$A$500,0),
MATCH(AY$2,'Productivity Dump'!$E$3:$AJ$3,0)
),
IF(AY$3="Attendance",
INDEX('Attendance Dump'!$E$2:$AI$400,
MATCH($A297,'Attendance Dump'!$B$2:$B$400,0),
MATCH(AY$2,'Attendance Dump'!$E$1:$AI$1,0)
),
INDEX('Active Hour''s Dump'!$D$3:$AH$337,
MATCH($C297,'Active Hour''s Dump'!$A$3:$A$337,0),
MATCH(AY$2,'Active Hour''s Dump'!$D$2:$AH$2,0)
))),"")</f>
        <v>P</v>
      </c>
      <c r="AZ297" s="54">
        <f>_xlfn.IFNA(IF(AZ$3="Productivity",
INDEX('Productivity Dump'!$E$4:$AJ$500,
MATCH($A297,'Productivity Dump'!$A$4:$A$500,0),
MATCH(AZ$2,'Productivity Dump'!$E$3:$AJ$3,0)
),
IF(AZ$3="Attendance",
INDEX('Attendance Dump'!$E$2:$AI$400,
MATCH($A297,'Attendance Dump'!$B$2:$B$400,0),
MATCH(AZ$2,'Attendance Dump'!$E$1:$AI$1,0)
),
INDEX('Active Hour''s Dump'!$D$3:$AH$337,
MATCH($C297,'Active Hour''s Dump'!$A$3:$A$337,0),
MATCH(AZ$2,'Active Hour''s Dump'!$D$2:$AH$2,0)
))),"")</f>
        <v>4.1666666666666696</v>
      </c>
      <c r="BA297" s="13">
        <f>_xlfn.IFNA(IF(BA$3="Productivity",
INDEX('Productivity Dump'!$E$4:$AJ$500,
MATCH($A297,'Productivity Dump'!$A$4:$A$500,0),
MATCH(BA$2,'Productivity Dump'!$E$3:$AJ$3,0)
),
IF(BA$3="Attendance",
INDEX('Attendance Dump'!$E$2:$AI$400,
MATCH($A297,'Attendance Dump'!$B$2:$B$400,0),
MATCH(BA$2,'Attendance Dump'!$E$1:$AI$1,0)
),
INDEX('Active Hour''s Dump'!$D$3:$AH$337,
MATCH($C297,'Active Hour''s Dump'!$A$3:$A$337,0),
MATCH(BA$2,'Active Hour''s Dump'!$D$2:$AH$2,0)
))),"")</f>
        <v>695.69799999999998</v>
      </c>
      <c r="BB297" s="13" t="str">
        <f>_xlfn.IFNA(IF(BB$3="Productivity",
INDEX('Productivity Dump'!$E$4:$AJ$500,
MATCH($A297,'Productivity Dump'!$A$4:$A$500,0),
MATCH(BB$2,'Productivity Dump'!$E$3:$AJ$3,0)
),
IF(BB$3="Attendance",
INDEX('Attendance Dump'!$E$2:$AI$400,
MATCH($A297,'Attendance Dump'!$B$2:$B$400,0),
MATCH(BB$2,'Attendance Dump'!$E$1:$AI$1,0)
),
INDEX('Active Hour''s Dump'!$D$3:$AH$337,
MATCH($C297,'Active Hour''s Dump'!$A$3:$A$337,0),
MATCH(BB$2,'Active Hour''s Dump'!$D$2:$AH$2,0)
))),"")</f>
        <v>P</v>
      </c>
      <c r="BC297" s="54">
        <f>_xlfn.IFNA(IF(BC$3="Productivity",
INDEX('Productivity Dump'!$E$4:$AJ$500,
MATCH($A297,'Productivity Dump'!$A$4:$A$500,0),
MATCH(BC$2,'Productivity Dump'!$E$3:$AJ$3,0)
),
IF(BC$3="Attendance",
INDEX('Attendance Dump'!$E$2:$AI$400,
MATCH($A297,'Attendance Dump'!$B$2:$B$400,0),
MATCH(BC$2,'Attendance Dump'!$E$1:$AI$1,0)
),
INDEX('Active Hour''s Dump'!$D$3:$AH$337,
MATCH($C297,'Active Hour''s Dump'!$A$3:$A$337,0),
MATCH(BC$2,'Active Hour''s Dump'!$D$2:$AH$2,0)
))),"")</f>
        <v>3.6666666666666701</v>
      </c>
      <c r="BD297" s="13">
        <f>_xlfn.IFNA(IF(BD$3="Productivity",
INDEX('Productivity Dump'!$E$4:$AJ$500,
MATCH($A297,'Productivity Dump'!$A$4:$A$500,0),
MATCH(BD$2,'Productivity Dump'!$E$3:$AJ$3,0)
),
IF(BD$3="Attendance",
INDEX('Attendance Dump'!$E$2:$AI$400,
MATCH($A297,'Attendance Dump'!$B$2:$B$400,0),
MATCH(BD$2,'Attendance Dump'!$E$1:$AI$1,0)
),
INDEX('Active Hour''s Dump'!$D$3:$AH$337,
MATCH($C297,'Active Hour''s Dump'!$A$3:$A$337,0),
MATCH(BD$2,'Active Hour''s Dump'!$D$2:$AH$2,0)
))),"")</f>
        <v>366.33600000000001</v>
      </c>
      <c r="BE297" s="13" t="str">
        <f>_xlfn.IFNA(IF(BE$3="Productivity",
INDEX('Productivity Dump'!$E$4:$AJ$500,
MATCH($A297,'Productivity Dump'!$A$4:$A$500,0),
MATCH(BE$2,'Productivity Dump'!$E$3:$AJ$3,0)
),
IF(BE$3="Attendance",
INDEX('Attendance Dump'!$E$2:$AI$400,
MATCH($A297,'Attendance Dump'!$B$2:$B$400,0),
MATCH(BE$2,'Attendance Dump'!$E$1:$AI$1,0)
),
INDEX('Active Hour''s Dump'!$D$3:$AH$337,
MATCH($C297,'Active Hour''s Dump'!$A$3:$A$337,0),
MATCH(BE$2,'Active Hour''s Dump'!$D$2:$AH$2,0)
))),"")</f>
        <v>P</v>
      </c>
      <c r="BF297" s="54">
        <f>_xlfn.IFNA(IF(BF$3="Productivity",
INDEX('Productivity Dump'!$E$4:$AJ$500,
MATCH($A297,'Productivity Dump'!$A$4:$A$500,0),
MATCH(BF$2,'Productivity Dump'!$E$3:$AJ$3,0)
),
IF(BF$3="Attendance",
INDEX('Attendance Dump'!$E$2:$AI$400,
MATCH($A297,'Attendance Dump'!$B$2:$B$400,0),
MATCH(BF$2,'Attendance Dump'!$E$1:$AI$1,0)
),
INDEX('Active Hour''s Dump'!$D$3:$AH$337,
MATCH($C297,'Active Hour''s Dump'!$A$3:$A$337,0),
MATCH(BF$2,'Active Hour''s Dump'!$D$2:$AH$2,0)
))),"")</f>
        <v>1.75</v>
      </c>
      <c r="BG297" s="13">
        <f>_xlfn.IFNA(IF(BG$3="Productivity",
INDEX('Productivity Dump'!$E$4:$AJ$500,
MATCH($A297,'Productivity Dump'!$A$4:$A$500,0),
MATCH(BG$2,'Productivity Dump'!$E$3:$AJ$3,0)
),
IF(BG$3="Attendance",
INDEX('Attendance Dump'!$E$2:$AI$400,
MATCH($A297,'Attendance Dump'!$B$2:$B$400,0),
MATCH(BG$2,'Attendance Dump'!$E$1:$AI$1,0)
),
INDEX('Active Hour''s Dump'!$D$3:$AH$337,
MATCH($C297,'Active Hour''s Dump'!$A$3:$A$337,0),
MATCH(BG$2,'Active Hour''s Dump'!$D$2:$AH$2,0)
))),"")</f>
        <v>0</v>
      </c>
      <c r="BH297" s="13" t="str">
        <f>_xlfn.IFNA(IF(BH$3="Productivity",
INDEX('Productivity Dump'!$E$4:$AJ$500,
MATCH($A297,'Productivity Dump'!$A$4:$A$500,0),
MATCH(BH$2,'Productivity Dump'!$E$3:$AJ$3,0)
),
IF(BH$3="Attendance",
INDEX('Attendance Dump'!$E$2:$AI$400,
MATCH($A297,'Attendance Dump'!$B$2:$B$400,0),
MATCH(BH$2,'Attendance Dump'!$E$1:$AI$1,0)
),
INDEX('Active Hour''s Dump'!$D$3:$AH$337,
MATCH($C297,'Active Hour''s Dump'!$A$3:$A$337,0),
MATCH(BH$2,'Active Hour''s Dump'!$D$2:$AH$2,0)
))),"")</f>
        <v>WO</v>
      </c>
      <c r="BI297" s="54">
        <f>_xlfn.IFNA(IF(BI$3="Productivity",
INDEX('Productivity Dump'!$E$4:$AJ$500,
MATCH($A297,'Productivity Dump'!$A$4:$A$500,0),
MATCH(BI$2,'Productivity Dump'!$E$3:$AJ$3,0)
),
IF(BI$3="Attendance",
INDEX('Attendance Dump'!$E$2:$AI$400,
MATCH($A297,'Attendance Dump'!$B$2:$B$400,0),
MATCH(BI$2,'Attendance Dump'!$E$1:$AI$1,0)
),
INDEX('Active Hour''s Dump'!$D$3:$AH$337,
MATCH($C297,'Active Hour''s Dump'!$A$3:$A$337,0),
MATCH(BI$2,'Active Hour''s Dump'!$D$2:$AH$2,0)
))),"")</f>
        <v>0</v>
      </c>
      <c r="BJ297" s="13">
        <f>_xlfn.IFNA(IF(BJ$3="Productivity",
INDEX('Productivity Dump'!$E$4:$AJ$500,
MATCH($A297,'Productivity Dump'!$A$4:$A$500,0),
MATCH(BJ$2,'Productivity Dump'!$E$3:$AJ$3,0)
),
IF(BJ$3="Attendance",
INDEX('Attendance Dump'!$E$2:$AI$400,
MATCH($A297,'Attendance Dump'!$B$2:$B$400,0),
MATCH(BJ$2,'Attendance Dump'!$E$1:$AI$1,0)
),
INDEX('Active Hour''s Dump'!$D$3:$AH$337,
MATCH($C297,'Active Hour''s Dump'!$A$3:$A$337,0),
MATCH(BJ$2,'Active Hour''s Dump'!$D$2:$AH$2,0)
))),"")</f>
        <v>353.56699999999995</v>
      </c>
      <c r="BK297" s="13" t="str">
        <f>_xlfn.IFNA(IF(BK$3="Productivity",
INDEX('Productivity Dump'!$E$4:$AJ$500,
MATCH($A297,'Productivity Dump'!$A$4:$A$500,0),
MATCH(BK$2,'Productivity Dump'!$E$3:$AJ$3,0)
),
IF(BK$3="Attendance",
INDEX('Attendance Dump'!$E$2:$AI$400,
MATCH($A297,'Attendance Dump'!$B$2:$B$400,0),
MATCH(BK$2,'Attendance Dump'!$E$1:$AI$1,0)
),
INDEX('Active Hour''s Dump'!$D$3:$AH$337,
MATCH($C297,'Active Hour''s Dump'!$A$3:$A$337,0),
MATCH(BK$2,'Active Hour''s Dump'!$D$2:$AH$2,0)
))),"")</f>
        <v>P</v>
      </c>
      <c r="BL297" s="54">
        <f>_xlfn.IFNA(IF(BL$3="Productivity",
INDEX('Productivity Dump'!$E$4:$AJ$500,
MATCH($A297,'Productivity Dump'!$A$4:$A$500,0),
MATCH(BL$2,'Productivity Dump'!$E$3:$AJ$3,0)
),
IF(BL$3="Attendance",
INDEX('Attendance Dump'!$E$2:$AI$400,
MATCH($A297,'Attendance Dump'!$B$2:$B$400,0),
MATCH(BL$2,'Attendance Dump'!$E$1:$AI$1,0)
),
INDEX('Active Hour''s Dump'!$D$3:$AH$337,
MATCH($C297,'Active Hour''s Dump'!$A$3:$A$337,0),
MATCH(BL$2,'Active Hour''s Dump'!$D$2:$AH$2,0)
))),"")</f>
        <v>1.9166666666666701</v>
      </c>
      <c r="BM297" s="13">
        <f>_xlfn.IFNA(IF(BM$3="Productivity",
INDEX('Productivity Dump'!$E$4:$AJ$500,
MATCH($A297,'Productivity Dump'!$A$4:$A$500,0),
MATCH(BM$2,'Productivity Dump'!$E$3:$AJ$3,0)
),
IF(BM$3="Attendance",
INDEX('Attendance Dump'!$E$2:$AI$400,
MATCH($A297,'Attendance Dump'!$B$2:$B$400,0),
MATCH(BM$2,'Attendance Dump'!$E$1:$AI$1,0)
),
INDEX('Active Hour''s Dump'!$D$3:$AH$337,
MATCH($C297,'Active Hour''s Dump'!$A$3:$A$337,0),
MATCH(BM$2,'Active Hour''s Dump'!$D$2:$AH$2,0)
))),"")</f>
        <v>736.86899999999991</v>
      </c>
      <c r="BN297" s="13" t="str">
        <f>_xlfn.IFNA(IF(BN$3="Productivity",
INDEX('Productivity Dump'!$E$4:$AJ$500,
MATCH($A297,'Productivity Dump'!$A$4:$A$500,0),
MATCH(BN$2,'Productivity Dump'!$E$3:$AJ$3,0)
),
IF(BN$3="Attendance",
INDEX('Attendance Dump'!$E$2:$AI$400,
MATCH($A297,'Attendance Dump'!$B$2:$B$400,0),
MATCH(BN$2,'Attendance Dump'!$E$1:$AI$1,0)
),
INDEX('Active Hour''s Dump'!$D$3:$AH$337,
MATCH($C297,'Active Hour''s Dump'!$A$3:$A$337,0),
MATCH(BN$2,'Active Hour''s Dump'!$D$2:$AH$2,0)
))),"")</f>
        <v>P</v>
      </c>
      <c r="BO297" s="54">
        <f>_xlfn.IFNA(IF(BO$3="Productivity",
INDEX('Productivity Dump'!$E$4:$AJ$500,
MATCH($A297,'Productivity Dump'!$A$4:$A$500,0),
MATCH(BO$2,'Productivity Dump'!$E$3:$AJ$3,0)
),
IF(BO$3="Attendance",
INDEX('Attendance Dump'!$E$2:$AI$400,
MATCH($A297,'Attendance Dump'!$B$2:$B$400,0),
MATCH(BO$2,'Attendance Dump'!$E$1:$AI$1,0)
),
INDEX('Active Hour''s Dump'!$D$3:$AH$337,
MATCH($C297,'Active Hour''s Dump'!$A$3:$A$337,0),
MATCH(BO$2,'Active Hour''s Dump'!$D$2:$AH$2,0)
))),"")</f>
        <v>3.5833333333333299</v>
      </c>
      <c r="BP297" s="13">
        <f>_xlfn.IFNA(IF(BP$3="Productivity",
INDEX('Productivity Dump'!$E$4:$AJ$500,
MATCH($A297,'Productivity Dump'!$A$4:$A$500,0),
MATCH(BP$2,'Productivity Dump'!$E$3:$AJ$3,0)
),
IF(BP$3="Attendance",
INDEX('Attendance Dump'!$E$2:$AI$400,
MATCH($A297,'Attendance Dump'!$B$2:$B$400,0),
MATCH(BP$2,'Attendance Dump'!$E$1:$AI$1,0)
),
INDEX('Active Hour''s Dump'!$D$3:$AH$337,
MATCH($C297,'Active Hour''s Dump'!$A$3:$A$337,0),
MATCH(BP$2,'Active Hour''s Dump'!$D$2:$AH$2,0)
))),"")</f>
        <v>762.74399999999991</v>
      </c>
      <c r="BQ297" s="13" t="str">
        <f>_xlfn.IFNA(IF(BQ$3="Productivity",
INDEX('Productivity Dump'!$E$4:$AJ$500,
MATCH($A297,'Productivity Dump'!$A$4:$A$500,0),
MATCH(BQ$2,'Productivity Dump'!$E$3:$AJ$3,0)
),
IF(BQ$3="Attendance",
INDEX('Attendance Dump'!$E$2:$AI$400,
MATCH($A297,'Attendance Dump'!$B$2:$B$400,0),
MATCH(BQ$2,'Attendance Dump'!$E$1:$AI$1,0)
),
INDEX('Active Hour''s Dump'!$D$3:$AH$337,
MATCH($C297,'Active Hour''s Dump'!$A$3:$A$337,0),
MATCH(BQ$2,'Active Hour''s Dump'!$D$2:$AH$2,0)
))),"")</f>
        <v>P</v>
      </c>
      <c r="BR297" s="54">
        <f>_xlfn.IFNA(IF(BR$3="Productivity",
INDEX('Productivity Dump'!$E$4:$AJ$500,
MATCH($A297,'Productivity Dump'!$A$4:$A$500,0),
MATCH(BR$2,'Productivity Dump'!$E$3:$AJ$3,0)
),
IF(BR$3="Attendance",
INDEX('Attendance Dump'!$E$2:$AI$400,
MATCH($A297,'Attendance Dump'!$B$2:$B$400,0),
MATCH(BR$2,'Attendance Dump'!$E$1:$AI$1,0)
),
INDEX('Active Hour''s Dump'!$D$3:$AH$337,
MATCH($C297,'Active Hour''s Dump'!$A$3:$A$337,0),
MATCH(BR$2,'Active Hour''s Dump'!$D$2:$AH$2,0)
))),"")</f>
        <v>3.4166666666666701</v>
      </c>
      <c r="BS297" s="13">
        <f>_xlfn.IFNA(IF(BS$3="Productivity",
INDEX('Productivity Dump'!$E$4:$AJ$500,
MATCH($A297,'Productivity Dump'!$A$4:$A$500,0),
MATCH(BS$2,'Productivity Dump'!$E$3:$AJ$3,0)
),
IF(BS$3="Attendance",
INDEX('Attendance Dump'!$E$2:$AI$400,
MATCH($A297,'Attendance Dump'!$B$2:$B$400,0),
MATCH(BS$2,'Attendance Dump'!$E$1:$AI$1,0)
),
INDEX('Active Hour''s Dump'!$D$3:$AH$337,
MATCH($C297,'Active Hour''s Dump'!$A$3:$A$337,0),
MATCH(BS$2,'Active Hour''s Dump'!$D$2:$AH$2,0)
))),"")</f>
        <v>753.15100000000007</v>
      </c>
      <c r="BT297" s="13" t="str">
        <f>_xlfn.IFNA(IF(BT$3="Productivity",
INDEX('Productivity Dump'!$E$4:$AJ$500,
MATCH($A297,'Productivity Dump'!$A$4:$A$500,0),
MATCH(BT$2,'Productivity Dump'!$E$3:$AJ$3,0)
),
IF(BT$3="Attendance",
INDEX('Attendance Dump'!$E$2:$AI$400,
MATCH($A297,'Attendance Dump'!$B$2:$B$400,0),
MATCH(BT$2,'Attendance Dump'!$E$1:$AI$1,0)
),
INDEX('Active Hour''s Dump'!$D$3:$AH$337,
MATCH($C297,'Active Hour''s Dump'!$A$3:$A$337,0),
MATCH(BT$2,'Active Hour''s Dump'!$D$2:$AH$2,0)
))),"")</f>
        <v>H(P)</v>
      </c>
      <c r="BU297" s="54">
        <f>_xlfn.IFNA(IF(BU$3="Productivity",
INDEX('Productivity Dump'!$E$4:$AJ$500,
MATCH($A297,'Productivity Dump'!$A$4:$A$500,0),
MATCH(BU$2,'Productivity Dump'!$E$3:$AJ$3,0)
),
IF(BU$3="Attendance",
INDEX('Attendance Dump'!$E$2:$AI$400,
MATCH($A297,'Attendance Dump'!$B$2:$B$400,0),
MATCH(BU$2,'Attendance Dump'!$E$1:$AI$1,0)
),
INDEX('Active Hour''s Dump'!$D$3:$AH$337,
MATCH($C297,'Active Hour''s Dump'!$A$3:$A$337,0),
MATCH(BU$2,'Active Hour''s Dump'!$D$2:$AH$2,0)
))),"")</f>
        <v>4.0833333333333304</v>
      </c>
      <c r="BV297" s="13">
        <f>_xlfn.IFNA(IF(BV$3="Productivity",
INDEX('Productivity Dump'!$E$4:$AJ$500,
MATCH($A297,'Productivity Dump'!$A$4:$A$500,0),
MATCH(BV$2,'Productivity Dump'!$E$3:$AJ$3,0)
),
IF(BV$3="Attendance",
INDEX('Attendance Dump'!$E$2:$AI$400,
MATCH($A297,'Attendance Dump'!$B$2:$B$400,0),
MATCH(BV$2,'Attendance Dump'!$E$1:$AI$1,0)
),
INDEX('Active Hour''s Dump'!$D$3:$AH$337,
MATCH($C297,'Active Hour''s Dump'!$A$3:$A$337,0),
MATCH(BV$2,'Active Hour''s Dump'!$D$2:$AH$2,0)
))),"")</f>
        <v>665.82399999999984</v>
      </c>
      <c r="BW297" s="13" t="str">
        <f>_xlfn.IFNA(IF(BW$3="Productivity",
INDEX('Productivity Dump'!$E$4:$AJ$500,
MATCH($A297,'Productivity Dump'!$A$4:$A$500,0),
MATCH(BW$2,'Productivity Dump'!$E$3:$AJ$3,0)
),
IF(BW$3="Attendance",
INDEX('Attendance Dump'!$E$2:$AI$400,
MATCH($A297,'Attendance Dump'!$B$2:$B$400,0),
MATCH(BW$2,'Attendance Dump'!$E$1:$AI$1,0)
),
INDEX('Active Hour''s Dump'!$D$3:$AH$337,
MATCH($C297,'Active Hour''s Dump'!$A$3:$A$337,0),
MATCH(BW$2,'Active Hour''s Dump'!$D$2:$AH$2,0)
))),"")</f>
        <v>P</v>
      </c>
      <c r="BX297" s="54">
        <f>_xlfn.IFNA(IF(BX$3="Productivity",
INDEX('Productivity Dump'!$E$4:$AJ$500,
MATCH($A297,'Productivity Dump'!$A$4:$A$500,0),
MATCH(BX$2,'Productivity Dump'!$E$3:$AJ$3,0)
),
IF(BX$3="Attendance",
INDEX('Attendance Dump'!$E$2:$AI$400,
MATCH($A297,'Attendance Dump'!$B$2:$B$400,0),
MATCH(BX$2,'Attendance Dump'!$E$1:$AI$1,0)
),
INDEX('Active Hour''s Dump'!$D$3:$AH$337,
MATCH($C297,'Active Hour''s Dump'!$A$3:$A$337,0),
MATCH(BX$2,'Active Hour''s Dump'!$D$2:$AH$2,0)
))),"")</f>
        <v>3.5833333333333299</v>
      </c>
      <c r="BY297" s="13">
        <f>_xlfn.IFNA(IF(BY$3="Productivity",
INDEX('Productivity Dump'!$E$4:$AJ$500,
MATCH($A297,'Productivity Dump'!$A$4:$A$500,0),
MATCH(BY$2,'Productivity Dump'!$E$3:$AJ$3,0)
),
IF(BY$3="Attendance",
INDEX('Attendance Dump'!$E$2:$AI$400,
MATCH($A297,'Attendance Dump'!$B$2:$B$400,0),
MATCH(BY$2,'Attendance Dump'!$E$1:$AI$1,0)
),
INDEX('Active Hour''s Dump'!$D$3:$AH$337,
MATCH($C297,'Active Hour''s Dump'!$A$3:$A$337,0),
MATCH(BY$2,'Active Hour''s Dump'!$D$2:$AH$2,0)
))),"")</f>
        <v>531.22400000000016</v>
      </c>
      <c r="BZ297" s="13" t="str">
        <f>_xlfn.IFNA(IF(BZ$3="Productivity",
INDEX('Productivity Dump'!$E$4:$AJ$500,
MATCH($A297,'Productivity Dump'!$A$4:$A$500,0),
MATCH(BZ$2,'Productivity Dump'!$E$3:$AJ$3,0)
),
IF(BZ$3="Attendance",
INDEX('Attendance Dump'!$E$2:$AI$400,
MATCH($A297,'Attendance Dump'!$B$2:$B$400,0),
MATCH(BZ$2,'Attendance Dump'!$E$1:$AI$1,0)
),
INDEX('Active Hour''s Dump'!$D$3:$AH$337,
MATCH($C297,'Active Hour''s Dump'!$A$3:$A$337,0),
MATCH(BZ$2,'Active Hour''s Dump'!$D$2:$AH$2,0)
))),"")</f>
        <v>P</v>
      </c>
      <c r="CA297" s="54">
        <f>_xlfn.IFNA(IF(CA$3="Productivity",
INDEX('Productivity Dump'!$E$4:$AJ$500,
MATCH($A297,'Productivity Dump'!$A$4:$A$500,0),
MATCH(CA$2,'Productivity Dump'!$E$3:$AJ$3,0)
),
IF(CA$3="Attendance",
INDEX('Attendance Dump'!$E$2:$AI$400,
MATCH($A297,'Attendance Dump'!$B$2:$B$400,0),
MATCH(CA$2,'Attendance Dump'!$E$1:$AI$1,0)
),
INDEX('Active Hour''s Dump'!$D$3:$AH$337,
MATCH($C297,'Active Hour''s Dump'!$A$3:$A$337,0),
MATCH(CA$2,'Active Hour''s Dump'!$D$2:$AH$2,0)
))),"")</f>
        <v>2.8333333333333299</v>
      </c>
      <c r="CB297" s="13">
        <f>_xlfn.IFNA(IF(CB$3="Productivity",
INDEX('Productivity Dump'!$E$4:$AJ$500,
MATCH($A297,'Productivity Dump'!$A$4:$A$500,0),
MATCH(CB$2,'Productivity Dump'!$E$3:$AJ$3,0)
),
IF(CB$3="Attendance",
INDEX('Attendance Dump'!$E$2:$AI$400,
MATCH($A297,'Attendance Dump'!$B$2:$B$400,0),
MATCH(CB$2,'Attendance Dump'!$E$1:$AI$1,0)
),
INDEX('Active Hour''s Dump'!$D$3:$AH$337,
MATCH($C297,'Active Hour''s Dump'!$A$3:$A$337,0),
MATCH(CB$2,'Active Hour''s Dump'!$D$2:$AH$2,0)
))),"")</f>
        <v>0</v>
      </c>
      <c r="CC297" s="13" t="str">
        <f>_xlfn.IFNA(IF(CC$3="Productivity",
INDEX('Productivity Dump'!$E$4:$AJ$500,
MATCH($A297,'Productivity Dump'!$A$4:$A$500,0),
MATCH(CC$2,'Productivity Dump'!$E$3:$AJ$3,0)
),
IF(CC$3="Attendance",
INDEX('Attendance Dump'!$E$2:$AI$400,
MATCH($A297,'Attendance Dump'!$B$2:$B$400,0),
MATCH(CC$2,'Attendance Dump'!$E$1:$AI$1,0)
),
INDEX('Active Hour''s Dump'!$D$3:$AH$337,
MATCH($C297,'Active Hour''s Dump'!$A$3:$A$337,0),
MATCH(CC$2,'Active Hour''s Dump'!$D$2:$AH$2,0)
))),"")</f>
        <v>WO</v>
      </c>
      <c r="CD297" s="54">
        <f>_xlfn.IFNA(IF(CD$3="Productivity",
INDEX('Productivity Dump'!$E$4:$AJ$500,
MATCH($A297,'Productivity Dump'!$A$4:$A$500,0),
MATCH(CD$2,'Productivity Dump'!$E$3:$AJ$3,0)
),
IF(CD$3="Attendance",
INDEX('Attendance Dump'!$E$2:$AI$400,
MATCH($A297,'Attendance Dump'!$B$2:$B$400,0),
MATCH(CD$2,'Attendance Dump'!$E$1:$AI$1,0)
),
INDEX('Active Hour''s Dump'!$D$3:$AH$337,
MATCH($C297,'Active Hour''s Dump'!$A$3:$A$337,0),
MATCH(CD$2,'Active Hour''s Dump'!$D$2:$AH$2,0)
))),"")</f>
        <v>0</v>
      </c>
      <c r="CE297" s="13">
        <f>_xlfn.IFNA(IF(CE$3="Productivity",
INDEX('Productivity Dump'!$E$4:$AJ$500,
MATCH($A297,'Productivity Dump'!$A$4:$A$500,0),
MATCH(CE$2,'Productivity Dump'!$E$3:$AJ$3,0)
),
IF(CE$3="Attendance",
INDEX('Attendance Dump'!$E$2:$AI$400,
MATCH($A297,'Attendance Dump'!$B$2:$B$400,0),
MATCH(CE$2,'Attendance Dump'!$E$1:$AI$1,0)
),
INDEX('Active Hour''s Dump'!$D$3:$AH$337,
MATCH($C297,'Active Hour''s Dump'!$A$3:$A$337,0),
MATCH(CE$2,'Active Hour''s Dump'!$D$2:$AH$2,0)
))),"")</f>
        <v>318.072</v>
      </c>
      <c r="CF297" s="13" t="str">
        <f>_xlfn.IFNA(IF(CF$3="Productivity",
INDEX('Productivity Dump'!$E$4:$AJ$500,
MATCH($A297,'Productivity Dump'!$A$4:$A$500,0),
MATCH(CF$2,'Productivity Dump'!$E$3:$AJ$3,0)
),
IF(CF$3="Attendance",
INDEX('Attendance Dump'!$E$2:$AI$400,
MATCH($A297,'Attendance Dump'!$B$2:$B$400,0),
MATCH(CF$2,'Attendance Dump'!$E$1:$AI$1,0)
),
INDEX('Active Hour''s Dump'!$D$3:$AH$337,
MATCH($C297,'Active Hour''s Dump'!$A$3:$A$337,0),
MATCH(CF$2,'Active Hour''s Dump'!$D$2:$AH$2,0)
))),"")</f>
        <v>P</v>
      </c>
      <c r="CG297" s="54">
        <f>_xlfn.IFNA(IF(CG$3="Productivity",
INDEX('Productivity Dump'!$E$4:$AJ$500,
MATCH($A297,'Productivity Dump'!$A$4:$A$500,0),
MATCH(CG$2,'Productivity Dump'!$E$3:$AJ$3,0)
),
IF(CG$3="Attendance",
INDEX('Attendance Dump'!$E$2:$AI$400,
MATCH($A297,'Attendance Dump'!$B$2:$B$400,0),
MATCH(CG$2,'Attendance Dump'!$E$1:$AI$1,0)
),
INDEX('Active Hour''s Dump'!$D$3:$AH$337,
MATCH($C297,'Active Hour''s Dump'!$A$3:$A$337,0),
MATCH(CG$2,'Active Hour''s Dump'!$D$2:$AH$2,0)
))),"")</f>
        <v>1.75</v>
      </c>
      <c r="CH297" s="13">
        <f>_xlfn.IFNA(IF(CH$3="Productivity",
INDEX('Productivity Dump'!$E$4:$AJ$500,
MATCH($A297,'Productivity Dump'!$A$4:$A$500,0),
MATCH(CH$2,'Productivity Dump'!$E$3:$AJ$3,0)
),
IF(CH$3="Attendance",
INDEX('Attendance Dump'!$E$2:$AI$400,
MATCH($A297,'Attendance Dump'!$B$2:$B$400,0),
MATCH(CH$2,'Attendance Dump'!$E$1:$AI$1,0)
),
INDEX('Active Hour''s Dump'!$D$3:$AH$337,
MATCH($C297,'Active Hour''s Dump'!$A$3:$A$337,0),
MATCH(CH$2,'Active Hour''s Dump'!$D$2:$AH$2,0)
))),"")</f>
        <v>703.91600000000005</v>
      </c>
      <c r="CI297" s="13" t="str">
        <f>_xlfn.IFNA(IF(CI$3="Productivity",
INDEX('Productivity Dump'!$E$4:$AJ$500,
MATCH($A297,'Productivity Dump'!$A$4:$A$500,0),
MATCH(CI$2,'Productivity Dump'!$E$3:$AJ$3,0)
),
IF(CI$3="Attendance",
INDEX('Attendance Dump'!$E$2:$AI$400,
MATCH($A297,'Attendance Dump'!$B$2:$B$400,0),
MATCH(CI$2,'Attendance Dump'!$E$1:$AI$1,0)
),
INDEX('Active Hour''s Dump'!$D$3:$AH$337,
MATCH($C297,'Active Hour''s Dump'!$A$3:$A$337,0),
MATCH(CI$2,'Active Hour''s Dump'!$D$2:$AH$2,0)
))),"")</f>
        <v>P</v>
      </c>
      <c r="CJ297" s="54">
        <f>_xlfn.IFNA(IF(CJ$3="Productivity",
INDEX('Productivity Dump'!$E$4:$AJ$500,
MATCH($A297,'Productivity Dump'!$A$4:$A$500,0),
MATCH(CJ$2,'Productivity Dump'!$E$3:$AJ$3,0)
),
IF(CJ$3="Attendance",
INDEX('Attendance Dump'!$E$2:$AI$400,
MATCH($A297,'Attendance Dump'!$B$2:$B$400,0),
MATCH(CJ$2,'Attendance Dump'!$E$1:$AI$1,0)
),
INDEX('Active Hour''s Dump'!$D$3:$AH$337,
MATCH($C297,'Active Hour''s Dump'!$A$3:$A$337,0),
MATCH(CJ$2,'Active Hour''s Dump'!$D$2:$AH$2,0)
))),"")</f>
        <v>3.4166666666666701</v>
      </c>
      <c r="CK297" s="13">
        <f>_xlfn.IFNA(IF(CK$3="Productivity",
INDEX('Productivity Dump'!$E$4:$AJ$500,
MATCH($A297,'Productivity Dump'!$A$4:$A$500,0),
MATCH(CK$2,'Productivity Dump'!$E$3:$AJ$3,0)
),
IF(CK$3="Attendance",
INDEX('Attendance Dump'!$E$2:$AI$400,
MATCH($A297,'Attendance Dump'!$B$2:$B$400,0),
MATCH(CK$2,'Attendance Dump'!$E$1:$AI$1,0)
),
INDEX('Active Hour''s Dump'!$D$3:$AH$337,
MATCH($C297,'Active Hour''s Dump'!$A$3:$A$337,0),
MATCH(CK$2,'Active Hour''s Dump'!$D$2:$AH$2,0)
))),"")</f>
        <v>598.94800000000009</v>
      </c>
      <c r="CL297" s="13" t="str">
        <f>_xlfn.IFNA(IF(CL$3="Productivity",
INDEX('Productivity Dump'!$E$4:$AJ$500,
MATCH($A297,'Productivity Dump'!$A$4:$A$500,0),
MATCH(CL$2,'Productivity Dump'!$E$3:$AJ$3,0)
),
IF(CL$3="Attendance",
INDEX('Attendance Dump'!$E$2:$AI$400,
MATCH($A297,'Attendance Dump'!$B$2:$B$400,0),
MATCH(CL$2,'Attendance Dump'!$E$1:$AI$1,0)
),
INDEX('Active Hour''s Dump'!$D$3:$AH$337,
MATCH($C297,'Active Hour''s Dump'!$A$3:$A$337,0),
MATCH(CL$2,'Active Hour''s Dump'!$D$2:$AH$2,0)
))),"")</f>
        <v>P</v>
      </c>
      <c r="CM297" s="54">
        <f>_xlfn.IFNA(IF(CM$3="Productivity",
INDEX('Productivity Dump'!$E$4:$AJ$500,
MATCH($A297,'Productivity Dump'!$A$4:$A$500,0),
MATCH(CM$2,'Productivity Dump'!$E$3:$AJ$3,0)
),
IF(CM$3="Attendance",
INDEX('Attendance Dump'!$E$2:$AI$400,
MATCH($A297,'Attendance Dump'!$B$2:$B$400,0),
MATCH(CM$2,'Attendance Dump'!$E$1:$AI$1,0)
),
INDEX('Active Hour''s Dump'!$D$3:$AH$337,
MATCH($C297,'Active Hour''s Dump'!$A$3:$A$337,0),
MATCH(CM$2,'Active Hour''s Dump'!$D$2:$AH$2,0)
))),"")</f>
        <v>3.3333333333333299</v>
      </c>
      <c r="CN297" s="13">
        <f>_xlfn.IFNA(IF(CN$3="Productivity",
INDEX('Productivity Dump'!$E$4:$AJ$500,
MATCH($A297,'Productivity Dump'!$A$4:$A$500,0),
MATCH(CN$2,'Productivity Dump'!$E$3:$AJ$3,0)
),
IF(CN$3="Attendance",
INDEX('Attendance Dump'!$E$2:$AI$400,
MATCH($A297,'Attendance Dump'!$B$2:$B$400,0),
MATCH(CN$2,'Attendance Dump'!$E$1:$AI$1,0)
),
INDEX('Active Hour''s Dump'!$D$3:$AH$337,
MATCH($C297,'Active Hour''s Dump'!$A$3:$A$337,0),
MATCH(CN$2,'Active Hour''s Dump'!$D$2:$AH$2,0)
))),"")</f>
        <v>0</v>
      </c>
      <c r="CO297" s="13">
        <f>_xlfn.IFNA(IF(CO$3="Productivity",
INDEX('Productivity Dump'!$E$4:$AJ$500,
MATCH($A297,'Productivity Dump'!$A$4:$A$500,0),
MATCH(CO$2,'Productivity Dump'!$E$3:$AJ$3,0)
),
IF(CO$3="Attendance",
INDEX('Attendance Dump'!$E$2:$AI$400,
MATCH($A297,'Attendance Dump'!$B$2:$B$400,0),
MATCH(CO$2,'Attendance Dump'!$E$1:$AI$1,0)
),
INDEX('Active Hour''s Dump'!$D$3:$AH$337,
MATCH($C297,'Active Hour''s Dump'!$A$3:$A$337,0),
MATCH(CO$2,'Active Hour''s Dump'!$D$2:$AH$2,0)
))),"")</f>
        <v>0</v>
      </c>
      <c r="CP297" s="54">
        <f>_xlfn.IFNA(IF(CP$3="Productivity",
INDEX('Productivity Dump'!$E$4:$AJ$500,
MATCH($A297,'Productivity Dump'!$A$4:$A$500,0),
MATCH(CP$2,'Productivity Dump'!$E$3:$AJ$3,0)
),
IF(CP$3="Attendance",
INDEX('Attendance Dump'!$E$2:$AI$400,
MATCH($A297,'Attendance Dump'!$B$2:$B$400,0),
MATCH(CP$2,'Attendance Dump'!$E$1:$AI$1,0)
),
INDEX('Active Hour''s Dump'!$D$3:$AH$337,
MATCH($C297,'Active Hour''s Dump'!$A$3:$A$337,0),
MATCH(CP$2,'Active Hour''s Dump'!$D$2:$AH$2,0)
))),"")</f>
        <v>0</v>
      </c>
      <c r="CQ297" s="13">
        <f>_xlfn.IFNA(IF(CQ$3="Productivity",
INDEX('Productivity Dump'!$E$4:$AJ$500,
MATCH($A297,'Productivity Dump'!$A$4:$A$500,0),
MATCH(CQ$2,'Productivity Dump'!$E$3:$AJ$3,0)
),
IF(CQ$3="Attendance",
INDEX('Attendance Dump'!$E$2:$AI$400,
MATCH($A297,'Attendance Dump'!$B$2:$B$400,0),
MATCH(CQ$2,'Attendance Dump'!$E$1:$AI$1,0)
),
INDEX('Active Hour''s Dump'!$D$3:$AH$337,
MATCH($C297,'Active Hour''s Dump'!$A$3:$A$337,0),
MATCH(CQ$2,'Active Hour''s Dump'!$D$2:$AH$2,0)
))),"")</f>
        <v>0</v>
      </c>
      <c r="CR297" s="13">
        <f>_xlfn.IFNA(IF(CR$3="Productivity",
INDEX('Productivity Dump'!$E$4:$AJ$500,
MATCH($A297,'Productivity Dump'!$A$4:$A$500,0),
MATCH(CR$2,'Productivity Dump'!$E$3:$AJ$3,0)
),
IF(CR$3="Attendance",
INDEX('Attendance Dump'!$E$2:$AI$400,
MATCH($A297,'Attendance Dump'!$B$2:$B$400,0),
MATCH(CR$2,'Attendance Dump'!$E$1:$AI$1,0)
),
INDEX('Active Hour''s Dump'!$D$3:$AH$337,
MATCH($C297,'Active Hour''s Dump'!$A$3:$A$337,0),
MATCH(CR$2,'Active Hour''s Dump'!$D$2:$AH$2,0)
))),"")</f>
        <v>0</v>
      </c>
      <c r="CS297" s="54">
        <f>_xlfn.IFNA(IF(CS$3="Productivity",
INDEX('Productivity Dump'!$E$4:$AJ$500,
MATCH($A297,'Productivity Dump'!$A$4:$A$500,0),
MATCH(CS$2,'Productivity Dump'!$E$3:$AJ$3,0)
),
IF(CS$3="Attendance",
INDEX('Attendance Dump'!$E$2:$AI$400,
MATCH($A297,'Attendance Dump'!$B$2:$B$400,0),
MATCH(CS$2,'Attendance Dump'!$E$1:$AI$1,0)
),
INDEX('Active Hour''s Dump'!$D$3:$AH$337,
MATCH($C297,'Active Hour''s Dump'!$A$3:$A$337,0),
MATCH(CS$2,'Active Hour''s Dump'!$D$2:$AH$2,0)
))),"")</f>
        <v>0</v>
      </c>
      <c r="CT297" s="13">
        <f>_xlfn.IFNA(IF(CT$3="Productivity",
INDEX('Productivity Dump'!$E$4:$AJ$500,
MATCH($A297,'Productivity Dump'!$A$4:$A$500,0),
MATCH(CT$2,'Productivity Dump'!$E$3:$AJ$3,0)
),
IF(CT$3="Attendance",
INDEX('Attendance Dump'!$E$2:$AI$400,
MATCH($A297,'Attendance Dump'!$B$2:$B$400,0),
MATCH(CT$2,'Attendance Dump'!$E$1:$AI$1,0)
),
INDEX('Active Hour''s Dump'!$D$3:$AH$337,
MATCH($C297,'Active Hour''s Dump'!$A$3:$A$337,0),
MATCH(CT$2,'Active Hour''s Dump'!$D$2:$AH$2,0)
))),"")</f>
        <v>0</v>
      </c>
      <c r="CU297" s="13">
        <f>_xlfn.IFNA(IF(CU$3="Productivity",
INDEX('Productivity Dump'!$E$4:$AJ$500,
MATCH($A297,'Productivity Dump'!$A$4:$A$500,0),
MATCH(CU$2,'Productivity Dump'!$E$3:$AJ$3,0)
),
IF(CU$3="Attendance",
INDEX('Attendance Dump'!$E$2:$AI$400,
MATCH($A297,'Attendance Dump'!$B$2:$B$400,0),
MATCH(CU$2,'Attendance Dump'!$E$1:$AI$1,0)
),
INDEX('Active Hour''s Dump'!$D$3:$AH$337,
MATCH($C297,'Active Hour''s Dump'!$A$3:$A$337,0),
MATCH(CU$2,'Active Hour''s Dump'!$D$2:$AH$2,0)
))),"")</f>
        <v>0</v>
      </c>
      <c r="CV297" s="54">
        <f>_xlfn.IFNA(IF(CV$3="Productivity",
INDEX('Productivity Dump'!$E$4:$AJ$500,
MATCH($A297,'Productivity Dump'!$A$4:$A$500,0),
MATCH(CV$2,'Productivity Dump'!$E$3:$AJ$3,0)
),
IF(CV$3="Attendance",
INDEX('Attendance Dump'!$E$2:$AI$400,
MATCH($A297,'Attendance Dump'!$B$2:$B$400,0),
MATCH(CV$2,'Attendance Dump'!$E$1:$AI$1,0)
),
INDEX('Active Hour''s Dump'!$D$3:$AH$337,
MATCH($C297,'Active Hour''s Dump'!$A$3:$A$337,0),
MATCH(CV$2,'Active Hour''s Dump'!$D$2:$AH$2,0)
))),"")</f>
        <v>0</v>
      </c>
      <c r="CW297" s="13"/>
      <c r="CX297" s="13"/>
      <c r="CY297" s="54"/>
      <c r="DA297" s="57">
        <f t="shared" si="105"/>
        <v>72.749999999999986</v>
      </c>
      <c r="DB297" s="35">
        <f t="shared" si="100"/>
        <v>14598.670999999998</v>
      </c>
      <c r="DC297" s="35">
        <f t="shared" si="122"/>
        <v>4001.3290000000015</v>
      </c>
      <c r="DD297" s="35">
        <f t="shared" ca="1" si="123"/>
        <v>0</v>
      </c>
      <c r="DF297" s="32" cm="1">
        <f t="array" ref="DF297">SUMPRODUCT(
    (MOD(COLUMN(H297:CV297) - COLUMN(H297), 3) = 0) *
    (H297:CV297 = 0) *
    (I297:CW297 = "P") *
    (COUNTIF(UKHoliday, H$2:CV$2) = 0)
)</f>
        <v>0</v>
      </c>
      <c r="DG297" s="33" cm="1">
        <f t="array" ref="DG297">SUMPRODUCT(
  (MOD(COLUMN(H297:CV297) - COLUMN(H297), 3) = 0) *
  (H297:CV297 &gt; 0) *
  (H297:CV297 &lt; 0.5 * IF(((WEEKDAY(H$2:CV$2, 2) = 1) + (WEEKDAY(H$2:CV$2, 2) = 6)), G297, F297)) *
  (I297:CW297 = "P") *
  (COUNTIF(UKHoliday, H$2:CV$2) = 0)
)</f>
        <v>0</v>
      </c>
      <c r="DH297" s="33" cm="1">
        <f t="array" ref="DH297">SUMPRODUCT(
  (MOD(COLUMN(H297:CV297) - COLUMN(H297), 3) = 0) *
  (H297:CV297 &gt; 0.5 * IF(((WEEKDAY(H$2:CV$2, 2) = 1) + (WEEKDAY(H$2:CV$2, 2) = 6)), $G297, $F297)) *
  (H297:CV297 &lt; 0.8 * IF(((WEEKDAY(H$2:CV$2, 2) = 1) + (WEEKDAY(H$2:CV$2, 2) = 6)), $G297, $F297)) *
  (I297:CW297 = "P") *
  (COUNTIF(UKHoliday, H$2:CV$2) = 0)
)</f>
        <v>13</v>
      </c>
      <c r="DI297" s="33" cm="1">
        <f t="array" ref="DI297">SUMPRODUCT(
  (MOD(COLUMN(H297:CV297) - COLUMN(H297), 3) = 0) *
  (H297:CV297 &gt; 0.8 * IF(((WEEKDAY(H$2:CV$2, 2) = 1) + (WEEKDAY(H$2:CV$2, 2) = 6)), $G297, $F297)) *
  (H297:CV297 &lt; 1 * IF(((WEEKDAY(H$2:CV$2, 2) = 1) + (WEEKDAY(H$2:CV$2, 2) = 6)), $G297, $F297)) *
  (I297:CW297 = "P") *
  (COUNTIF(UKHoliday, H$2:CV$2) = 0)
)</f>
        <v>5</v>
      </c>
    </row>
    <row r="298" spans="1:113" ht="17.55" customHeight="1" x14ac:dyDescent="0.3">
      <c r="A298" s="8" t="s">
        <v>1054</v>
      </c>
      <c r="B298" s="36" t="s">
        <v>1053</v>
      </c>
      <c r="C298" s="9" t="s">
        <v>1057</v>
      </c>
      <c r="D298" s="62" t="s">
        <v>1058</v>
      </c>
      <c r="E298" s="35">
        <v>18600</v>
      </c>
      <c r="F298" s="35">
        <f t="shared" si="120"/>
        <v>930</v>
      </c>
      <c r="G298" s="35">
        <f t="shared" si="121"/>
        <v>465</v>
      </c>
      <c r="H298" s="13">
        <f>_xlfn.IFNA(IF(H$3="Productivity",
INDEX('Productivity Dump'!$E$4:$AJ$500,
MATCH($A298,'Productivity Dump'!$A$4:$A$500,0),
MATCH(H$2,'Productivity Dump'!$E$3:$AJ$3,0)
),
IF(H$3="Attendance",
INDEX('Attendance Dump'!$E$2:$AI$400,
MATCH($A298,'Attendance Dump'!$B$2:$B$400,0),
MATCH(H$2,'Attendance Dump'!$E$1:$AI$1,0)
),
INDEX('Active Hour''s Dump'!$D$3:$AH$337,
MATCH($C298,'Active Hour''s Dump'!$A$3:$A$337,0),
MATCH(H$2,'Active Hour''s Dump'!$D$2:$AH$2,0)
))),"")</f>
        <v>636.09400000000005</v>
      </c>
      <c r="I298" s="13" t="str">
        <f>_xlfn.IFNA(IF(I$3="Productivity",
INDEX('Productivity Dump'!$E$4:$AJ$500,
MATCH($A298,'Productivity Dump'!$A$4:$A$500,0),
MATCH(I$2,'Productivity Dump'!$E$3:$AJ$3,0)
),
IF(I$3="Attendance",
INDEX('Attendance Dump'!$E$2:$AI$400,
MATCH($A298,'Attendance Dump'!$B$2:$B$400,0),
MATCH(I$2,'Attendance Dump'!$E$1:$AI$1,0)
),
INDEX('Active Hour''s Dump'!$D$3:$AH$337,
MATCH($C298,'Active Hour''s Dump'!$A$3:$A$337,0),
MATCH(I$2,'Active Hour''s Dump'!$D$2:$AH$2,0)
))),"")</f>
        <v>P</v>
      </c>
      <c r="J298" s="54">
        <f>_xlfn.IFNA(IF(J$3="Productivity",
INDEX('Productivity Dump'!$E$4:$AJ$500,
MATCH($A298,'Productivity Dump'!$A$4:$A$500,0),
MATCH(J$2,'Productivity Dump'!$E$3:$AJ$3,0)
),
IF(J$3="Attendance",
INDEX('Attendance Dump'!$E$2:$AI$400,
MATCH($A298,'Attendance Dump'!$B$2:$B$400,0),
MATCH(J$2,'Attendance Dump'!$E$1:$AI$1,0)
),
INDEX('Active Hour''s Dump'!$D$3:$AH$337,
MATCH($C298,'Active Hour''s Dump'!$A$3:$A$337,0),
MATCH(J$2,'Active Hour''s Dump'!$D$2:$AH$2,0)
))),"")</f>
        <v>5.75</v>
      </c>
      <c r="K298" s="13">
        <f>_xlfn.IFNA(IF(K$3="Productivity",
INDEX('Productivity Dump'!$E$4:$AJ$500,
MATCH($A298,'Productivity Dump'!$A$4:$A$500,0),
MATCH(K$2,'Productivity Dump'!$E$3:$AJ$3,0)
),
IF(K$3="Attendance",
INDEX('Attendance Dump'!$E$2:$AI$400,
MATCH($A298,'Attendance Dump'!$B$2:$B$400,0),
MATCH(K$2,'Attendance Dump'!$E$1:$AI$1,0)
),
INDEX('Active Hour''s Dump'!$D$3:$AH$337,
MATCH($C298,'Active Hour''s Dump'!$A$3:$A$337,0),
MATCH(K$2,'Active Hour''s Dump'!$D$2:$AH$2,0)
))),"")</f>
        <v>756.28099999999984</v>
      </c>
      <c r="L298" s="13" t="str">
        <f>_xlfn.IFNA(IF(L$3="Productivity",
INDEX('Productivity Dump'!$E$4:$AJ$500,
MATCH($A298,'Productivity Dump'!$A$4:$A$500,0),
MATCH(L$2,'Productivity Dump'!$E$3:$AJ$3,0)
),
IF(L$3="Attendance",
INDEX('Attendance Dump'!$E$2:$AI$400,
MATCH($A298,'Attendance Dump'!$B$2:$B$400,0),
MATCH(L$2,'Attendance Dump'!$E$1:$AI$1,0)
),
INDEX('Active Hour''s Dump'!$D$3:$AH$337,
MATCH($C298,'Active Hour''s Dump'!$A$3:$A$337,0),
MATCH(L$2,'Active Hour''s Dump'!$D$2:$AH$2,0)
))),"")</f>
        <v>P</v>
      </c>
      <c r="M298" s="54">
        <f>_xlfn.IFNA(IF(M$3="Productivity",
INDEX('Productivity Dump'!$E$4:$AJ$500,
MATCH($A298,'Productivity Dump'!$A$4:$A$500,0),
MATCH(M$2,'Productivity Dump'!$E$3:$AJ$3,0)
),
IF(M$3="Attendance",
INDEX('Attendance Dump'!$E$2:$AI$400,
MATCH($A298,'Attendance Dump'!$B$2:$B$400,0),
MATCH(M$2,'Attendance Dump'!$E$1:$AI$1,0)
),
INDEX('Active Hour''s Dump'!$D$3:$AH$337,
MATCH($C298,'Active Hour''s Dump'!$A$3:$A$337,0),
MATCH(M$2,'Active Hour''s Dump'!$D$2:$AH$2,0)
))),"")</f>
        <v>6.4166666666666696</v>
      </c>
      <c r="N298" s="13">
        <f>_xlfn.IFNA(IF(N$3="Productivity",
INDEX('Productivity Dump'!$E$4:$AJ$500,
MATCH($A298,'Productivity Dump'!$A$4:$A$500,0),
MATCH(N$2,'Productivity Dump'!$E$3:$AJ$3,0)
),
IF(N$3="Attendance",
INDEX('Attendance Dump'!$E$2:$AI$400,
MATCH($A298,'Attendance Dump'!$B$2:$B$400,0),
MATCH(N$2,'Attendance Dump'!$E$1:$AI$1,0)
),
INDEX('Active Hour''s Dump'!$D$3:$AH$337,
MATCH($C298,'Active Hour''s Dump'!$A$3:$A$337,0),
MATCH(N$2,'Active Hour''s Dump'!$D$2:$AH$2,0)
))),"")</f>
        <v>550.26599999999996</v>
      </c>
      <c r="O298" s="13" t="str">
        <f>_xlfn.IFNA(IF(O$3="Productivity",
INDEX('Productivity Dump'!$E$4:$AJ$500,
MATCH($A298,'Productivity Dump'!$A$4:$A$500,0),
MATCH(O$2,'Productivity Dump'!$E$3:$AJ$3,0)
),
IF(O$3="Attendance",
INDEX('Attendance Dump'!$E$2:$AI$400,
MATCH($A298,'Attendance Dump'!$B$2:$B$400,0),
MATCH(O$2,'Attendance Dump'!$E$1:$AI$1,0)
),
INDEX('Active Hour''s Dump'!$D$3:$AH$337,
MATCH($C298,'Active Hour''s Dump'!$A$3:$A$337,0),
MATCH(O$2,'Active Hour''s Dump'!$D$2:$AH$2,0)
))),"")</f>
        <v>P</v>
      </c>
      <c r="P298" s="54">
        <f>_xlfn.IFNA(IF(P$3="Productivity",
INDEX('Productivity Dump'!$E$4:$AJ$500,
MATCH($A298,'Productivity Dump'!$A$4:$A$500,0),
MATCH(P$2,'Productivity Dump'!$E$3:$AJ$3,0)
),
IF(P$3="Attendance",
INDEX('Attendance Dump'!$E$2:$AI$400,
MATCH($A298,'Attendance Dump'!$B$2:$B$400,0),
MATCH(P$2,'Attendance Dump'!$E$1:$AI$1,0)
),
INDEX('Active Hour''s Dump'!$D$3:$AH$337,
MATCH($C298,'Active Hour''s Dump'!$A$3:$A$337,0),
MATCH(P$2,'Active Hour''s Dump'!$D$2:$AH$2,0)
))),"")</f>
        <v>5.75</v>
      </c>
      <c r="Q298" s="13">
        <f>_xlfn.IFNA(IF(Q$3="Productivity",
INDEX('Productivity Dump'!$E$4:$AJ$500,
MATCH($A298,'Productivity Dump'!$A$4:$A$500,0),
MATCH(Q$2,'Productivity Dump'!$E$3:$AJ$3,0)
),
IF(Q$3="Attendance",
INDEX('Attendance Dump'!$E$2:$AI$400,
MATCH($A298,'Attendance Dump'!$B$2:$B$400,0),
MATCH(Q$2,'Attendance Dump'!$E$1:$AI$1,0)
),
INDEX('Active Hour''s Dump'!$D$3:$AH$337,
MATCH($C298,'Active Hour''s Dump'!$A$3:$A$337,0),
MATCH(Q$2,'Active Hour''s Dump'!$D$2:$AH$2,0)
))),"")</f>
        <v>0</v>
      </c>
      <c r="R298" s="13" t="str">
        <f>_xlfn.IFNA(IF(R$3="Productivity",
INDEX('Productivity Dump'!$E$4:$AJ$500,
MATCH($A298,'Productivity Dump'!$A$4:$A$500,0),
MATCH(R$2,'Productivity Dump'!$E$3:$AJ$3,0)
),
IF(R$3="Attendance",
INDEX('Attendance Dump'!$E$2:$AI$400,
MATCH($A298,'Attendance Dump'!$B$2:$B$400,0),
MATCH(R$2,'Attendance Dump'!$E$1:$AI$1,0)
),
INDEX('Active Hour''s Dump'!$D$3:$AH$337,
MATCH($C298,'Active Hour''s Dump'!$A$3:$A$337,0),
MATCH(R$2,'Active Hour''s Dump'!$D$2:$AH$2,0)
))),"")</f>
        <v>WO</v>
      </c>
      <c r="S298" s="54">
        <f>_xlfn.IFNA(IF(S$3="Productivity",
INDEX('Productivity Dump'!$E$4:$AJ$500,
MATCH($A298,'Productivity Dump'!$A$4:$A$500,0),
MATCH(S$2,'Productivity Dump'!$E$3:$AJ$3,0)
),
IF(S$3="Attendance",
INDEX('Attendance Dump'!$E$2:$AI$400,
MATCH($A298,'Attendance Dump'!$B$2:$B$400,0),
MATCH(S$2,'Attendance Dump'!$E$1:$AI$1,0)
),
INDEX('Active Hour''s Dump'!$D$3:$AH$337,
MATCH($C298,'Active Hour''s Dump'!$A$3:$A$337,0),
MATCH(S$2,'Active Hour''s Dump'!$D$2:$AH$2,0)
))),"")</f>
        <v>0</v>
      </c>
      <c r="T298" s="13">
        <f>_xlfn.IFNA(IF(T$3="Productivity",
INDEX('Productivity Dump'!$E$4:$AJ$500,
MATCH($A298,'Productivity Dump'!$A$4:$A$500,0),
MATCH(T$2,'Productivity Dump'!$E$3:$AJ$3,0)
),
IF(T$3="Attendance",
INDEX('Attendance Dump'!$E$2:$AI$400,
MATCH($A298,'Attendance Dump'!$B$2:$B$400,0),
MATCH(T$2,'Attendance Dump'!$E$1:$AI$1,0)
),
INDEX('Active Hour''s Dump'!$D$3:$AH$337,
MATCH($C298,'Active Hour''s Dump'!$A$3:$A$337,0),
MATCH(T$2,'Active Hour''s Dump'!$D$2:$AH$2,0)
))),"")</f>
        <v>262.35500000000002</v>
      </c>
      <c r="U298" s="13" t="str">
        <f>_xlfn.IFNA(IF(U$3="Productivity",
INDEX('Productivity Dump'!$E$4:$AJ$500,
MATCH($A298,'Productivity Dump'!$A$4:$A$500,0),
MATCH(U$2,'Productivity Dump'!$E$3:$AJ$3,0)
),
IF(U$3="Attendance",
INDEX('Attendance Dump'!$E$2:$AI$400,
MATCH($A298,'Attendance Dump'!$B$2:$B$400,0),
MATCH(U$2,'Attendance Dump'!$E$1:$AI$1,0)
),
INDEX('Active Hour''s Dump'!$D$3:$AH$337,
MATCH($C298,'Active Hour''s Dump'!$A$3:$A$337,0),
MATCH(U$2,'Active Hour''s Dump'!$D$2:$AH$2,0)
))),"")</f>
        <v>P</v>
      </c>
      <c r="V298" s="54">
        <f>_xlfn.IFNA(IF(V$3="Productivity",
INDEX('Productivity Dump'!$E$4:$AJ$500,
MATCH($A298,'Productivity Dump'!$A$4:$A$500,0),
MATCH(V$2,'Productivity Dump'!$E$3:$AJ$3,0)
),
IF(V$3="Attendance",
INDEX('Attendance Dump'!$E$2:$AI$400,
MATCH($A298,'Attendance Dump'!$B$2:$B$400,0),
MATCH(V$2,'Attendance Dump'!$E$1:$AI$1,0)
),
INDEX('Active Hour''s Dump'!$D$3:$AH$337,
MATCH($C298,'Active Hour''s Dump'!$A$3:$A$337,0),
MATCH(V$2,'Active Hour''s Dump'!$D$2:$AH$2,0)
))),"")</f>
        <v>3.0833333333333299</v>
      </c>
      <c r="W298" s="13">
        <f>_xlfn.IFNA(IF(W$3="Productivity",
INDEX('Productivity Dump'!$E$4:$AJ$500,
MATCH($A298,'Productivity Dump'!$A$4:$A$500,0),
MATCH(W$2,'Productivity Dump'!$E$3:$AJ$3,0)
),
IF(W$3="Attendance",
INDEX('Attendance Dump'!$E$2:$AI$400,
MATCH($A298,'Attendance Dump'!$B$2:$B$400,0),
MATCH(W$2,'Attendance Dump'!$E$1:$AI$1,0)
),
INDEX('Active Hour''s Dump'!$D$3:$AH$337,
MATCH($C298,'Active Hour''s Dump'!$A$3:$A$337,0),
MATCH(W$2,'Active Hour''s Dump'!$D$2:$AH$2,0)
))),"")</f>
        <v>602.52199999999982</v>
      </c>
      <c r="X298" s="13" t="str">
        <f>_xlfn.IFNA(IF(X$3="Productivity",
INDEX('Productivity Dump'!$E$4:$AJ$500,
MATCH($A298,'Productivity Dump'!$A$4:$A$500,0),
MATCH(X$2,'Productivity Dump'!$E$3:$AJ$3,0)
),
IF(X$3="Attendance",
INDEX('Attendance Dump'!$E$2:$AI$400,
MATCH($A298,'Attendance Dump'!$B$2:$B$400,0),
MATCH(X$2,'Attendance Dump'!$E$1:$AI$1,0)
),
INDEX('Active Hour''s Dump'!$D$3:$AH$337,
MATCH($C298,'Active Hour''s Dump'!$A$3:$A$337,0),
MATCH(X$2,'Active Hour''s Dump'!$D$2:$AH$2,0)
))),"")</f>
        <v>P</v>
      </c>
      <c r="Y298" s="54">
        <f>_xlfn.IFNA(IF(Y$3="Productivity",
INDEX('Productivity Dump'!$E$4:$AJ$500,
MATCH($A298,'Productivity Dump'!$A$4:$A$500,0),
MATCH(Y$2,'Productivity Dump'!$E$3:$AJ$3,0)
),
IF(Y$3="Attendance",
INDEX('Attendance Dump'!$E$2:$AI$400,
MATCH($A298,'Attendance Dump'!$B$2:$B$400,0),
MATCH(Y$2,'Attendance Dump'!$E$1:$AI$1,0)
),
INDEX('Active Hour''s Dump'!$D$3:$AH$337,
MATCH($C298,'Active Hour''s Dump'!$A$3:$A$337,0),
MATCH(Y$2,'Active Hour''s Dump'!$D$2:$AH$2,0)
))),"")</f>
        <v>6.9166666666666696</v>
      </c>
      <c r="Z298" s="13">
        <f>_xlfn.IFNA(IF(Z$3="Productivity",
INDEX('Productivity Dump'!$E$4:$AJ$500,
MATCH($A298,'Productivity Dump'!$A$4:$A$500,0),
MATCH(Z$2,'Productivity Dump'!$E$3:$AJ$3,0)
),
IF(Z$3="Attendance",
INDEX('Attendance Dump'!$E$2:$AI$400,
MATCH($A298,'Attendance Dump'!$B$2:$B$400,0),
MATCH(Z$2,'Attendance Dump'!$E$1:$AI$1,0)
),
INDEX('Active Hour''s Dump'!$D$3:$AH$337,
MATCH($C298,'Active Hour''s Dump'!$A$3:$A$337,0),
MATCH(Z$2,'Active Hour''s Dump'!$D$2:$AH$2,0)
))),"")</f>
        <v>627.99899999999991</v>
      </c>
      <c r="AA298" s="13" t="str">
        <f>_xlfn.IFNA(IF(AA$3="Productivity",
INDEX('Productivity Dump'!$E$4:$AJ$500,
MATCH($A298,'Productivity Dump'!$A$4:$A$500,0),
MATCH(AA$2,'Productivity Dump'!$E$3:$AJ$3,0)
),
IF(AA$3="Attendance",
INDEX('Attendance Dump'!$E$2:$AI$400,
MATCH($A298,'Attendance Dump'!$B$2:$B$400,0),
MATCH(AA$2,'Attendance Dump'!$E$1:$AI$1,0)
),
INDEX('Active Hour''s Dump'!$D$3:$AH$337,
MATCH($C298,'Active Hour''s Dump'!$A$3:$A$337,0),
MATCH(AA$2,'Active Hour''s Dump'!$D$2:$AH$2,0)
))),"")</f>
        <v>P</v>
      </c>
      <c r="AB298" s="54">
        <f>_xlfn.IFNA(IF(AB$3="Productivity",
INDEX('Productivity Dump'!$E$4:$AJ$500,
MATCH($A298,'Productivity Dump'!$A$4:$A$500,0),
MATCH(AB$2,'Productivity Dump'!$E$3:$AJ$3,0)
),
IF(AB$3="Attendance",
INDEX('Attendance Dump'!$E$2:$AI$400,
MATCH($A298,'Attendance Dump'!$B$2:$B$400,0),
MATCH(AB$2,'Attendance Dump'!$E$1:$AI$1,0)
),
INDEX('Active Hour''s Dump'!$D$3:$AH$337,
MATCH($C298,'Active Hour''s Dump'!$A$3:$A$337,0),
MATCH(AB$2,'Active Hour''s Dump'!$D$2:$AH$2,0)
))),"")</f>
        <v>6</v>
      </c>
      <c r="AC298" s="13">
        <f>_xlfn.IFNA(IF(AC$3="Productivity",
INDEX('Productivity Dump'!$E$4:$AJ$500,
MATCH($A298,'Productivity Dump'!$A$4:$A$500,0),
MATCH(AC$2,'Productivity Dump'!$E$3:$AJ$3,0)
),
IF(AC$3="Attendance",
INDEX('Attendance Dump'!$E$2:$AI$400,
MATCH($A298,'Attendance Dump'!$B$2:$B$400,0),
MATCH(AC$2,'Attendance Dump'!$E$1:$AI$1,0)
),
INDEX('Active Hour''s Dump'!$D$3:$AH$337,
MATCH($C298,'Active Hour''s Dump'!$A$3:$A$337,0),
MATCH(AC$2,'Active Hour''s Dump'!$D$2:$AH$2,0)
))),"")</f>
        <v>663.57900000000006</v>
      </c>
      <c r="AD298" s="13" t="str">
        <f>_xlfn.IFNA(IF(AD$3="Productivity",
INDEX('Productivity Dump'!$E$4:$AJ$500,
MATCH($A298,'Productivity Dump'!$A$4:$A$500,0),
MATCH(AD$2,'Productivity Dump'!$E$3:$AJ$3,0)
),
IF(AD$3="Attendance",
INDEX('Attendance Dump'!$E$2:$AI$400,
MATCH($A298,'Attendance Dump'!$B$2:$B$400,0),
MATCH(AD$2,'Attendance Dump'!$E$1:$AI$1,0)
),
INDEX('Active Hour''s Dump'!$D$3:$AH$337,
MATCH($C298,'Active Hour''s Dump'!$A$3:$A$337,0),
MATCH(AD$2,'Active Hour''s Dump'!$D$2:$AH$2,0)
))),"")</f>
        <v>P</v>
      </c>
      <c r="AE298" s="54">
        <f>_xlfn.IFNA(IF(AE$3="Productivity",
INDEX('Productivity Dump'!$E$4:$AJ$500,
MATCH($A298,'Productivity Dump'!$A$4:$A$500,0),
MATCH(AE$2,'Productivity Dump'!$E$3:$AJ$3,0)
),
IF(AE$3="Attendance",
INDEX('Attendance Dump'!$E$2:$AI$400,
MATCH($A298,'Attendance Dump'!$B$2:$B$400,0),
MATCH(AE$2,'Attendance Dump'!$E$1:$AI$1,0)
),
INDEX('Active Hour''s Dump'!$D$3:$AH$337,
MATCH($C298,'Active Hour''s Dump'!$A$3:$A$337,0),
MATCH(AE$2,'Active Hour''s Dump'!$D$2:$AH$2,0)
))),"")</f>
        <v>5.9166666666666696</v>
      </c>
      <c r="AF298" s="13">
        <f>_xlfn.IFNA(IF(AF$3="Productivity",
INDEX('Productivity Dump'!$E$4:$AJ$500,
MATCH($A298,'Productivity Dump'!$A$4:$A$500,0),
MATCH(AF$2,'Productivity Dump'!$E$3:$AJ$3,0)
),
IF(AF$3="Attendance",
INDEX('Attendance Dump'!$E$2:$AI$400,
MATCH($A298,'Attendance Dump'!$B$2:$B$400,0),
MATCH(AF$2,'Attendance Dump'!$E$1:$AI$1,0)
),
INDEX('Active Hour''s Dump'!$D$3:$AH$337,
MATCH($C298,'Active Hour''s Dump'!$A$3:$A$337,0),
MATCH(AF$2,'Active Hour''s Dump'!$D$2:$AH$2,0)
))),"")</f>
        <v>710.22800000000007</v>
      </c>
      <c r="AG298" s="13" t="str">
        <f>_xlfn.IFNA(IF(AG$3="Productivity",
INDEX('Productivity Dump'!$E$4:$AJ$500,
MATCH($A298,'Productivity Dump'!$A$4:$A$500,0),
MATCH(AG$2,'Productivity Dump'!$E$3:$AJ$3,0)
),
IF(AG$3="Attendance",
INDEX('Attendance Dump'!$E$2:$AI$400,
MATCH($A298,'Attendance Dump'!$B$2:$B$400,0),
MATCH(AG$2,'Attendance Dump'!$E$1:$AI$1,0)
),
INDEX('Active Hour''s Dump'!$D$3:$AH$337,
MATCH($C298,'Active Hour''s Dump'!$A$3:$A$337,0),
MATCH(AG$2,'Active Hour''s Dump'!$D$2:$AH$2,0)
))),"")</f>
        <v>P</v>
      </c>
      <c r="AH298" s="54">
        <f>_xlfn.IFNA(IF(AH$3="Productivity",
INDEX('Productivity Dump'!$E$4:$AJ$500,
MATCH($A298,'Productivity Dump'!$A$4:$A$500,0),
MATCH(AH$2,'Productivity Dump'!$E$3:$AJ$3,0)
),
IF(AH$3="Attendance",
INDEX('Attendance Dump'!$E$2:$AI$400,
MATCH($A298,'Attendance Dump'!$B$2:$B$400,0),
MATCH(AH$2,'Attendance Dump'!$E$1:$AI$1,0)
),
INDEX('Active Hour''s Dump'!$D$3:$AH$337,
MATCH($C298,'Active Hour''s Dump'!$A$3:$A$337,0),
MATCH(AH$2,'Active Hour''s Dump'!$D$2:$AH$2,0)
))),"")</f>
        <v>5.6666666666666696</v>
      </c>
      <c r="AI298" s="13">
        <f>_xlfn.IFNA(IF(AI$3="Productivity",
INDEX('Productivity Dump'!$E$4:$AJ$500,
MATCH($A298,'Productivity Dump'!$A$4:$A$500,0),
MATCH(AI$2,'Productivity Dump'!$E$3:$AJ$3,0)
),
IF(AI$3="Attendance",
INDEX('Attendance Dump'!$E$2:$AI$400,
MATCH($A298,'Attendance Dump'!$B$2:$B$400,0),
MATCH(AI$2,'Attendance Dump'!$E$1:$AI$1,0)
),
INDEX('Active Hour''s Dump'!$D$3:$AH$337,
MATCH($C298,'Active Hour''s Dump'!$A$3:$A$337,0),
MATCH(AI$2,'Active Hour''s Dump'!$D$2:$AH$2,0)
))),"")</f>
        <v>515.33799999999985</v>
      </c>
      <c r="AJ298" s="13" t="str">
        <f>_xlfn.IFNA(IF(AJ$3="Productivity",
INDEX('Productivity Dump'!$E$4:$AJ$500,
MATCH($A298,'Productivity Dump'!$A$4:$A$500,0),
MATCH(AJ$2,'Productivity Dump'!$E$3:$AJ$3,0)
),
IF(AJ$3="Attendance",
INDEX('Attendance Dump'!$E$2:$AI$400,
MATCH($A298,'Attendance Dump'!$B$2:$B$400,0),
MATCH(AJ$2,'Attendance Dump'!$E$1:$AI$1,0)
),
INDEX('Active Hour''s Dump'!$D$3:$AH$337,
MATCH($C298,'Active Hour''s Dump'!$A$3:$A$337,0),
MATCH(AJ$2,'Active Hour''s Dump'!$D$2:$AH$2,0)
))),"")</f>
        <v>P</v>
      </c>
      <c r="AK298" s="54">
        <f>_xlfn.IFNA(IF(AK$3="Productivity",
INDEX('Productivity Dump'!$E$4:$AJ$500,
MATCH($A298,'Productivity Dump'!$A$4:$A$500,0),
MATCH(AK$2,'Productivity Dump'!$E$3:$AJ$3,0)
),
IF(AK$3="Attendance",
INDEX('Attendance Dump'!$E$2:$AI$400,
MATCH($A298,'Attendance Dump'!$B$2:$B$400,0),
MATCH(AK$2,'Attendance Dump'!$E$1:$AI$1,0)
),
INDEX('Active Hour''s Dump'!$D$3:$AH$337,
MATCH($C298,'Active Hour''s Dump'!$A$3:$A$337,0),
MATCH(AK$2,'Active Hour''s Dump'!$D$2:$AH$2,0)
))),"")</f>
        <v>5.5</v>
      </c>
      <c r="AL298" s="13">
        <f>_xlfn.IFNA(IF(AL$3="Productivity",
INDEX('Productivity Dump'!$E$4:$AJ$500,
MATCH($A298,'Productivity Dump'!$A$4:$A$500,0),
MATCH(AL$2,'Productivity Dump'!$E$3:$AJ$3,0)
),
IF(AL$3="Attendance",
INDEX('Attendance Dump'!$E$2:$AI$400,
MATCH($A298,'Attendance Dump'!$B$2:$B$400,0),
MATCH(AL$2,'Attendance Dump'!$E$1:$AI$1,0)
),
INDEX('Active Hour''s Dump'!$D$3:$AH$337,
MATCH($C298,'Active Hour''s Dump'!$A$3:$A$337,0),
MATCH(AL$2,'Active Hour''s Dump'!$D$2:$AH$2,0)
))),"")</f>
        <v>0</v>
      </c>
      <c r="AM298" s="13" t="str">
        <f>_xlfn.IFNA(IF(AM$3="Productivity",
INDEX('Productivity Dump'!$E$4:$AJ$500,
MATCH($A298,'Productivity Dump'!$A$4:$A$500,0),
MATCH(AM$2,'Productivity Dump'!$E$3:$AJ$3,0)
),
IF(AM$3="Attendance",
INDEX('Attendance Dump'!$E$2:$AI$400,
MATCH($A298,'Attendance Dump'!$B$2:$B$400,0),
MATCH(AM$2,'Attendance Dump'!$E$1:$AI$1,0)
),
INDEX('Active Hour''s Dump'!$D$3:$AH$337,
MATCH($C298,'Active Hour''s Dump'!$A$3:$A$337,0),
MATCH(AM$2,'Active Hour''s Dump'!$D$2:$AH$2,0)
))),"")</f>
        <v>WO</v>
      </c>
      <c r="AN298" s="54">
        <f>_xlfn.IFNA(IF(AN$3="Productivity",
INDEX('Productivity Dump'!$E$4:$AJ$500,
MATCH($A298,'Productivity Dump'!$A$4:$A$500,0),
MATCH(AN$2,'Productivity Dump'!$E$3:$AJ$3,0)
),
IF(AN$3="Attendance",
INDEX('Attendance Dump'!$E$2:$AI$400,
MATCH($A298,'Attendance Dump'!$B$2:$B$400,0),
MATCH(AN$2,'Attendance Dump'!$E$1:$AI$1,0)
),
INDEX('Active Hour''s Dump'!$D$3:$AH$337,
MATCH($C298,'Active Hour''s Dump'!$A$3:$A$337,0),
MATCH(AN$2,'Active Hour''s Dump'!$D$2:$AH$2,0)
))),"")</f>
        <v>0</v>
      </c>
      <c r="AO298" s="13">
        <f>_xlfn.IFNA(IF(AO$3="Productivity",
INDEX('Productivity Dump'!$E$4:$AJ$500,
MATCH($A298,'Productivity Dump'!$A$4:$A$500,0),
MATCH(AO$2,'Productivity Dump'!$E$3:$AJ$3,0)
),
IF(AO$3="Attendance",
INDEX('Attendance Dump'!$E$2:$AI$400,
MATCH($A298,'Attendance Dump'!$B$2:$B$400,0),
MATCH(AO$2,'Attendance Dump'!$E$1:$AI$1,0)
),
INDEX('Active Hour''s Dump'!$D$3:$AH$337,
MATCH($C298,'Active Hour''s Dump'!$A$3:$A$337,0),
MATCH(AO$2,'Active Hour''s Dump'!$D$2:$AH$2,0)
))),"")</f>
        <v>686.12900000000013</v>
      </c>
      <c r="AP298" s="13" t="str">
        <f>_xlfn.IFNA(IF(AP$3="Productivity",
INDEX('Productivity Dump'!$E$4:$AJ$500,
MATCH($A298,'Productivity Dump'!$A$4:$A$500,0),
MATCH(AP$2,'Productivity Dump'!$E$3:$AJ$3,0)
),
IF(AP$3="Attendance",
INDEX('Attendance Dump'!$E$2:$AI$400,
MATCH($A298,'Attendance Dump'!$B$2:$B$400,0),
MATCH(AP$2,'Attendance Dump'!$E$1:$AI$1,0)
),
INDEX('Active Hour''s Dump'!$D$3:$AH$337,
MATCH($C298,'Active Hour''s Dump'!$A$3:$A$337,0),
MATCH(AP$2,'Active Hour''s Dump'!$D$2:$AH$2,0)
))),"")</f>
        <v>P</v>
      </c>
      <c r="AQ298" s="54">
        <f>_xlfn.IFNA(IF(AQ$3="Productivity",
INDEX('Productivity Dump'!$E$4:$AJ$500,
MATCH($A298,'Productivity Dump'!$A$4:$A$500,0),
MATCH(AQ$2,'Productivity Dump'!$E$3:$AJ$3,0)
),
IF(AQ$3="Attendance",
INDEX('Attendance Dump'!$E$2:$AI$400,
MATCH($A298,'Attendance Dump'!$B$2:$B$400,0),
MATCH(AQ$2,'Attendance Dump'!$E$1:$AI$1,0)
),
INDEX('Active Hour''s Dump'!$D$3:$AH$337,
MATCH($C298,'Active Hour''s Dump'!$A$3:$A$337,0),
MATCH(AQ$2,'Active Hour''s Dump'!$D$2:$AH$2,0)
))),"")</f>
        <v>4.9166666666666696</v>
      </c>
      <c r="AR298" s="13">
        <f>_xlfn.IFNA(IF(AR$3="Productivity",
INDEX('Productivity Dump'!$E$4:$AJ$500,
MATCH($A298,'Productivity Dump'!$A$4:$A$500,0),
MATCH(AR$2,'Productivity Dump'!$E$3:$AJ$3,0)
),
IF(AR$3="Attendance",
INDEX('Attendance Dump'!$E$2:$AI$400,
MATCH($A298,'Attendance Dump'!$B$2:$B$400,0),
MATCH(AR$2,'Attendance Dump'!$E$1:$AI$1,0)
),
INDEX('Active Hour''s Dump'!$D$3:$AH$337,
MATCH($C298,'Active Hour''s Dump'!$A$3:$A$337,0),
MATCH(AR$2,'Active Hour''s Dump'!$D$2:$AH$2,0)
))),"")</f>
        <v>1085.3779999999995</v>
      </c>
      <c r="AS298" s="13" t="str">
        <f>_xlfn.IFNA(IF(AS$3="Productivity",
INDEX('Productivity Dump'!$E$4:$AJ$500,
MATCH($A298,'Productivity Dump'!$A$4:$A$500,0),
MATCH(AS$2,'Productivity Dump'!$E$3:$AJ$3,0)
),
IF(AS$3="Attendance",
INDEX('Attendance Dump'!$E$2:$AI$400,
MATCH($A298,'Attendance Dump'!$B$2:$B$400,0),
MATCH(AS$2,'Attendance Dump'!$E$1:$AI$1,0)
),
INDEX('Active Hour''s Dump'!$D$3:$AH$337,
MATCH($C298,'Active Hour''s Dump'!$A$3:$A$337,0),
MATCH(AS$2,'Active Hour''s Dump'!$D$2:$AH$2,0)
))),"")</f>
        <v>P</v>
      </c>
      <c r="AT298" s="54">
        <f>_xlfn.IFNA(IF(AT$3="Productivity",
INDEX('Productivity Dump'!$E$4:$AJ$500,
MATCH($A298,'Productivity Dump'!$A$4:$A$500,0),
MATCH(AT$2,'Productivity Dump'!$E$3:$AJ$3,0)
),
IF(AT$3="Attendance",
INDEX('Attendance Dump'!$E$2:$AI$400,
MATCH($A298,'Attendance Dump'!$B$2:$B$400,0),
MATCH(AT$2,'Attendance Dump'!$E$1:$AI$1,0)
),
INDEX('Active Hour''s Dump'!$D$3:$AH$337,
MATCH($C298,'Active Hour''s Dump'!$A$3:$A$337,0),
MATCH(AT$2,'Active Hour''s Dump'!$D$2:$AH$2,0)
))),"")</f>
        <v>7.5</v>
      </c>
      <c r="AU298" s="13">
        <f>_xlfn.IFNA(IF(AU$3="Productivity",
INDEX('Productivity Dump'!$E$4:$AJ$500,
MATCH($A298,'Productivity Dump'!$A$4:$A$500,0),
MATCH(AU$2,'Productivity Dump'!$E$3:$AJ$3,0)
),
IF(AU$3="Attendance",
INDEX('Attendance Dump'!$E$2:$AI$400,
MATCH($A298,'Attendance Dump'!$B$2:$B$400,0),
MATCH(AU$2,'Attendance Dump'!$E$1:$AI$1,0)
),
INDEX('Active Hour''s Dump'!$D$3:$AH$337,
MATCH($C298,'Active Hour''s Dump'!$A$3:$A$337,0),
MATCH(AU$2,'Active Hour''s Dump'!$D$2:$AH$2,0)
))),"")</f>
        <v>841.83699999999999</v>
      </c>
      <c r="AV298" s="13" t="str">
        <f>_xlfn.IFNA(IF(AV$3="Productivity",
INDEX('Productivity Dump'!$E$4:$AJ$500,
MATCH($A298,'Productivity Dump'!$A$4:$A$500,0),
MATCH(AV$2,'Productivity Dump'!$E$3:$AJ$3,0)
),
IF(AV$3="Attendance",
INDEX('Attendance Dump'!$E$2:$AI$400,
MATCH($A298,'Attendance Dump'!$B$2:$B$400,0),
MATCH(AV$2,'Attendance Dump'!$E$1:$AI$1,0)
),
INDEX('Active Hour''s Dump'!$D$3:$AH$337,
MATCH($C298,'Active Hour''s Dump'!$A$3:$A$337,0),
MATCH(AV$2,'Active Hour''s Dump'!$D$2:$AH$2,0)
))),"")</f>
        <v>P</v>
      </c>
      <c r="AW298" s="54">
        <f>_xlfn.IFNA(IF(AW$3="Productivity",
INDEX('Productivity Dump'!$E$4:$AJ$500,
MATCH($A298,'Productivity Dump'!$A$4:$A$500,0),
MATCH(AW$2,'Productivity Dump'!$E$3:$AJ$3,0)
),
IF(AW$3="Attendance",
INDEX('Attendance Dump'!$E$2:$AI$400,
MATCH($A298,'Attendance Dump'!$B$2:$B$400,0),
MATCH(AW$2,'Attendance Dump'!$E$1:$AI$1,0)
),
INDEX('Active Hour''s Dump'!$D$3:$AH$337,
MATCH($C298,'Active Hour''s Dump'!$A$3:$A$337,0),
MATCH(AW$2,'Active Hour''s Dump'!$D$2:$AH$2,0)
))),"")</f>
        <v>8</v>
      </c>
      <c r="AX298" s="13">
        <f>_xlfn.IFNA(IF(AX$3="Productivity",
INDEX('Productivity Dump'!$E$4:$AJ$500,
MATCH($A298,'Productivity Dump'!$A$4:$A$500,0),
MATCH(AX$2,'Productivity Dump'!$E$3:$AJ$3,0)
),
IF(AX$3="Attendance",
INDEX('Attendance Dump'!$E$2:$AI$400,
MATCH($A298,'Attendance Dump'!$B$2:$B$400,0),
MATCH(AX$2,'Attendance Dump'!$E$1:$AI$1,0)
),
INDEX('Active Hour''s Dump'!$D$3:$AH$337,
MATCH($C298,'Active Hour''s Dump'!$A$3:$A$337,0),
MATCH(AX$2,'Active Hour''s Dump'!$D$2:$AH$2,0)
))),"")</f>
        <v>763.01899999999989</v>
      </c>
      <c r="AY298" s="13" t="str">
        <f>_xlfn.IFNA(IF(AY$3="Productivity",
INDEX('Productivity Dump'!$E$4:$AJ$500,
MATCH($A298,'Productivity Dump'!$A$4:$A$500,0),
MATCH(AY$2,'Productivity Dump'!$E$3:$AJ$3,0)
),
IF(AY$3="Attendance",
INDEX('Attendance Dump'!$E$2:$AI$400,
MATCH($A298,'Attendance Dump'!$B$2:$B$400,0),
MATCH(AY$2,'Attendance Dump'!$E$1:$AI$1,0)
),
INDEX('Active Hour''s Dump'!$D$3:$AH$337,
MATCH($C298,'Active Hour''s Dump'!$A$3:$A$337,0),
MATCH(AY$2,'Active Hour''s Dump'!$D$2:$AH$2,0)
))),"")</f>
        <v>P</v>
      </c>
      <c r="AZ298" s="54">
        <f>_xlfn.IFNA(IF(AZ$3="Productivity",
INDEX('Productivity Dump'!$E$4:$AJ$500,
MATCH($A298,'Productivity Dump'!$A$4:$A$500,0),
MATCH(AZ$2,'Productivity Dump'!$E$3:$AJ$3,0)
),
IF(AZ$3="Attendance",
INDEX('Attendance Dump'!$E$2:$AI$400,
MATCH($A298,'Attendance Dump'!$B$2:$B$400,0),
MATCH(AZ$2,'Attendance Dump'!$E$1:$AI$1,0)
),
INDEX('Active Hour''s Dump'!$D$3:$AH$337,
MATCH($C298,'Active Hour''s Dump'!$A$3:$A$337,0),
MATCH(AZ$2,'Active Hour''s Dump'!$D$2:$AH$2,0)
))),"")</f>
        <v>6.8333333333333304</v>
      </c>
      <c r="BA298" s="13">
        <f>_xlfn.IFNA(IF(BA$3="Productivity",
INDEX('Productivity Dump'!$E$4:$AJ$500,
MATCH($A298,'Productivity Dump'!$A$4:$A$500,0),
MATCH(BA$2,'Productivity Dump'!$E$3:$AJ$3,0)
),
IF(BA$3="Attendance",
INDEX('Attendance Dump'!$E$2:$AI$400,
MATCH($A298,'Attendance Dump'!$B$2:$B$400,0),
MATCH(BA$2,'Attendance Dump'!$E$1:$AI$1,0)
),
INDEX('Active Hour''s Dump'!$D$3:$AH$337,
MATCH($C298,'Active Hour''s Dump'!$A$3:$A$337,0),
MATCH(BA$2,'Active Hour''s Dump'!$D$2:$AH$2,0)
))),"")</f>
        <v>1069.828</v>
      </c>
      <c r="BB298" s="13" t="str">
        <f>_xlfn.IFNA(IF(BB$3="Productivity",
INDEX('Productivity Dump'!$E$4:$AJ$500,
MATCH($A298,'Productivity Dump'!$A$4:$A$500,0),
MATCH(BB$2,'Productivity Dump'!$E$3:$AJ$3,0)
),
IF(BB$3="Attendance",
INDEX('Attendance Dump'!$E$2:$AI$400,
MATCH($A298,'Attendance Dump'!$B$2:$B$400,0),
MATCH(BB$2,'Attendance Dump'!$E$1:$AI$1,0)
),
INDEX('Active Hour''s Dump'!$D$3:$AH$337,
MATCH($C298,'Active Hour''s Dump'!$A$3:$A$337,0),
MATCH(BB$2,'Active Hour''s Dump'!$D$2:$AH$2,0)
))),"")</f>
        <v>P</v>
      </c>
      <c r="BC298" s="54">
        <f>_xlfn.IFNA(IF(BC$3="Productivity",
INDEX('Productivity Dump'!$E$4:$AJ$500,
MATCH($A298,'Productivity Dump'!$A$4:$A$500,0),
MATCH(BC$2,'Productivity Dump'!$E$3:$AJ$3,0)
),
IF(BC$3="Attendance",
INDEX('Attendance Dump'!$E$2:$AI$400,
MATCH($A298,'Attendance Dump'!$B$2:$B$400,0),
MATCH(BC$2,'Attendance Dump'!$E$1:$AI$1,0)
),
INDEX('Active Hour''s Dump'!$D$3:$AH$337,
MATCH($C298,'Active Hour''s Dump'!$A$3:$A$337,0),
MATCH(BC$2,'Active Hour''s Dump'!$D$2:$AH$2,0)
))),"")</f>
        <v>8.25</v>
      </c>
      <c r="BD298" s="13">
        <f>_xlfn.IFNA(IF(BD$3="Productivity",
INDEX('Productivity Dump'!$E$4:$AJ$500,
MATCH($A298,'Productivity Dump'!$A$4:$A$500,0),
MATCH(BD$2,'Productivity Dump'!$E$3:$AJ$3,0)
),
IF(BD$3="Attendance",
INDEX('Attendance Dump'!$E$2:$AI$400,
MATCH($A298,'Attendance Dump'!$B$2:$B$400,0),
MATCH(BD$2,'Attendance Dump'!$E$1:$AI$1,0)
),
INDEX('Active Hour''s Dump'!$D$3:$AH$337,
MATCH($C298,'Active Hour''s Dump'!$A$3:$A$337,0),
MATCH(BD$2,'Active Hour''s Dump'!$D$2:$AH$2,0)
))),"")</f>
        <v>603.82400000000007</v>
      </c>
      <c r="BE298" s="13" t="str">
        <f>_xlfn.IFNA(IF(BE$3="Productivity",
INDEX('Productivity Dump'!$E$4:$AJ$500,
MATCH($A298,'Productivity Dump'!$A$4:$A$500,0),
MATCH(BE$2,'Productivity Dump'!$E$3:$AJ$3,0)
),
IF(BE$3="Attendance",
INDEX('Attendance Dump'!$E$2:$AI$400,
MATCH($A298,'Attendance Dump'!$B$2:$B$400,0),
MATCH(BE$2,'Attendance Dump'!$E$1:$AI$1,0)
),
INDEX('Active Hour''s Dump'!$D$3:$AH$337,
MATCH($C298,'Active Hour''s Dump'!$A$3:$A$337,0),
MATCH(BE$2,'Active Hour''s Dump'!$D$2:$AH$2,0)
))),"")</f>
        <v>P</v>
      </c>
      <c r="BF298" s="54">
        <f>_xlfn.IFNA(IF(BF$3="Productivity",
INDEX('Productivity Dump'!$E$4:$AJ$500,
MATCH($A298,'Productivity Dump'!$A$4:$A$500,0),
MATCH(BF$2,'Productivity Dump'!$E$3:$AJ$3,0)
),
IF(BF$3="Attendance",
INDEX('Attendance Dump'!$E$2:$AI$400,
MATCH($A298,'Attendance Dump'!$B$2:$B$400,0),
MATCH(BF$2,'Attendance Dump'!$E$1:$AI$1,0)
),
INDEX('Active Hour''s Dump'!$D$3:$AH$337,
MATCH($C298,'Active Hour''s Dump'!$A$3:$A$337,0),
MATCH(BF$2,'Active Hour''s Dump'!$D$2:$AH$2,0)
))),"")</f>
        <v>3.6666666666666701</v>
      </c>
      <c r="BG298" s="13">
        <f>_xlfn.IFNA(IF(BG$3="Productivity",
INDEX('Productivity Dump'!$E$4:$AJ$500,
MATCH($A298,'Productivity Dump'!$A$4:$A$500,0),
MATCH(BG$2,'Productivity Dump'!$E$3:$AJ$3,0)
),
IF(BG$3="Attendance",
INDEX('Attendance Dump'!$E$2:$AI$400,
MATCH($A298,'Attendance Dump'!$B$2:$B$400,0),
MATCH(BG$2,'Attendance Dump'!$E$1:$AI$1,0)
),
INDEX('Active Hour''s Dump'!$D$3:$AH$337,
MATCH($C298,'Active Hour''s Dump'!$A$3:$A$337,0),
MATCH(BG$2,'Active Hour''s Dump'!$D$2:$AH$2,0)
))),"")</f>
        <v>0</v>
      </c>
      <c r="BH298" s="13" t="str">
        <f>_xlfn.IFNA(IF(BH$3="Productivity",
INDEX('Productivity Dump'!$E$4:$AJ$500,
MATCH($A298,'Productivity Dump'!$A$4:$A$500,0),
MATCH(BH$2,'Productivity Dump'!$E$3:$AJ$3,0)
),
IF(BH$3="Attendance",
INDEX('Attendance Dump'!$E$2:$AI$400,
MATCH($A298,'Attendance Dump'!$B$2:$B$400,0),
MATCH(BH$2,'Attendance Dump'!$E$1:$AI$1,0)
),
INDEX('Active Hour''s Dump'!$D$3:$AH$337,
MATCH($C298,'Active Hour''s Dump'!$A$3:$A$337,0),
MATCH(BH$2,'Active Hour''s Dump'!$D$2:$AH$2,0)
))),"")</f>
        <v>WO</v>
      </c>
      <c r="BI298" s="54">
        <f>_xlfn.IFNA(IF(BI$3="Productivity",
INDEX('Productivity Dump'!$E$4:$AJ$500,
MATCH($A298,'Productivity Dump'!$A$4:$A$500,0),
MATCH(BI$2,'Productivity Dump'!$E$3:$AJ$3,0)
),
IF(BI$3="Attendance",
INDEX('Attendance Dump'!$E$2:$AI$400,
MATCH($A298,'Attendance Dump'!$B$2:$B$400,0),
MATCH(BI$2,'Attendance Dump'!$E$1:$AI$1,0)
),
INDEX('Active Hour''s Dump'!$D$3:$AH$337,
MATCH($C298,'Active Hour''s Dump'!$A$3:$A$337,0),
MATCH(BI$2,'Active Hour''s Dump'!$D$2:$AH$2,0)
))),"")</f>
        <v>0</v>
      </c>
      <c r="BJ298" s="13">
        <f>_xlfn.IFNA(IF(BJ$3="Productivity",
INDEX('Productivity Dump'!$E$4:$AJ$500,
MATCH($A298,'Productivity Dump'!$A$4:$A$500,0),
MATCH(BJ$2,'Productivity Dump'!$E$3:$AJ$3,0)
),
IF(BJ$3="Attendance",
INDEX('Attendance Dump'!$E$2:$AI$400,
MATCH($A298,'Attendance Dump'!$B$2:$B$400,0),
MATCH(BJ$2,'Attendance Dump'!$E$1:$AI$1,0)
),
INDEX('Active Hour''s Dump'!$D$3:$AH$337,
MATCH($C298,'Active Hour''s Dump'!$A$3:$A$337,0),
MATCH(BJ$2,'Active Hour''s Dump'!$D$2:$AH$2,0)
))),"")</f>
        <v>467.48800000000006</v>
      </c>
      <c r="BK298" s="13" t="str">
        <f>_xlfn.IFNA(IF(BK$3="Productivity",
INDEX('Productivity Dump'!$E$4:$AJ$500,
MATCH($A298,'Productivity Dump'!$A$4:$A$500,0),
MATCH(BK$2,'Productivity Dump'!$E$3:$AJ$3,0)
),
IF(BK$3="Attendance",
INDEX('Attendance Dump'!$E$2:$AI$400,
MATCH($A298,'Attendance Dump'!$B$2:$B$400,0),
MATCH(BK$2,'Attendance Dump'!$E$1:$AI$1,0)
),
INDEX('Active Hour''s Dump'!$D$3:$AH$337,
MATCH($C298,'Active Hour''s Dump'!$A$3:$A$337,0),
MATCH(BK$2,'Active Hour''s Dump'!$D$2:$AH$2,0)
))),"")</f>
        <v>P</v>
      </c>
      <c r="BL298" s="54">
        <f>_xlfn.IFNA(IF(BL$3="Productivity",
INDEX('Productivity Dump'!$E$4:$AJ$500,
MATCH($A298,'Productivity Dump'!$A$4:$A$500,0),
MATCH(BL$2,'Productivity Dump'!$E$3:$AJ$3,0)
),
IF(BL$3="Attendance",
INDEX('Attendance Dump'!$E$2:$AI$400,
MATCH($A298,'Attendance Dump'!$B$2:$B$400,0),
MATCH(BL$2,'Attendance Dump'!$E$1:$AI$1,0)
),
INDEX('Active Hour''s Dump'!$D$3:$AH$337,
MATCH($C298,'Active Hour''s Dump'!$A$3:$A$337,0),
MATCH(BL$2,'Active Hour''s Dump'!$D$2:$AH$2,0)
))),"")</f>
        <v>3.75</v>
      </c>
      <c r="BM298" s="13">
        <f>_xlfn.IFNA(IF(BM$3="Productivity",
INDEX('Productivity Dump'!$E$4:$AJ$500,
MATCH($A298,'Productivity Dump'!$A$4:$A$500,0),
MATCH(BM$2,'Productivity Dump'!$E$3:$AJ$3,0)
),
IF(BM$3="Attendance",
INDEX('Attendance Dump'!$E$2:$AI$400,
MATCH($A298,'Attendance Dump'!$B$2:$B$400,0),
MATCH(BM$2,'Attendance Dump'!$E$1:$AI$1,0)
),
INDEX('Active Hour''s Dump'!$D$3:$AH$337,
MATCH($C298,'Active Hour''s Dump'!$A$3:$A$337,0),
MATCH(BM$2,'Active Hour''s Dump'!$D$2:$AH$2,0)
))),"")</f>
        <v>1207.0969999999998</v>
      </c>
      <c r="BN298" s="13" t="str">
        <f>_xlfn.IFNA(IF(BN$3="Productivity",
INDEX('Productivity Dump'!$E$4:$AJ$500,
MATCH($A298,'Productivity Dump'!$A$4:$A$500,0),
MATCH(BN$2,'Productivity Dump'!$E$3:$AJ$3,0)
),
IF(BN$3="Attendance",
INDEX('Attendance Dump'!$E$2:$AI$400,
MATCH($A298,'Attendance Dump'!$B$2:$B$400,0),
MATCH(BN$2,'Attendance Dump'!$E$1:$AI$1,0)
),
INDEX('Active Hour''s Dump'!$D$3:$AH$337,
MATCH($C298,'Active Hour''s Dump'!$A$3:$A$337,0),
MATCH(BN$2,'Active Hour''s Dump'!$D$2:$AH$2,0)
))),"")</f>
        <v>P</v>
      </c>
      <c r="BO298" s="54">
        <f>_xlfn.IFNA(IF(BO$3="Productivity",
INDEX('Productivity Dump'!$E$4:$AJ$500,
MATCH($A298,'Productivity Dump'!$A$4:$A$500,0),
MATCH(BO$2,'Productivity Dump'!$E$3:$AJ$3,0)
),
IF(BO$3="Attendance",
INDEX('Attendance Dump'!$E$2:$AI$400,
MATCH($A298,'Attendance Dump'!$B$2:$B$400,0),
MATCH(BO$2,'Attendance Dump'!$E$1:$AI$1,0)
),
INDEX('Active Hour''s Dump'!$D$3:$AH$337,
MATCH($C298,'Active Hour''s Dump'!$A$3:$A$337,0),
MATCH(BO$2,'Active Hour''s Dump'!$D$2:$AH$2,0)
))),"")</f>
        <v>6.1666666666666696</v>
      </c>
      <c r="BP298" s="13">
        <f>_xlfn.IFNA(IF(BP$3="Productivity",
INDEX('Productivity Dump'!$E$4:$AJ$500,
MATCH($A298,'Productivity Dump'!$A$4:$A$500,0),
MATCH(BP$2,'Productivity Dump'!$E$3:$AJ$3,0)
),
IF(BP$3="Attendance",
INDEX('Attendance Dump'!$E$2:$AI$400,
MATCH($A298,'Attendance Dump'!$B$2:$B$400,0),
MATCH(BP$2,'Attendance Dump'!$E$1:$AI$1,0)
),
INDEX('Active Hour''s Dump'!$D$3:$AH$337,
MATCH($C298,'Active Hour''s Dump'!$A$3:$A$337,0),
MATCH(BP$2,'Active Hour''s Dump'!$D$2:$AH$2,0)
))),"")</f>
        <v>1073.6050000000002</v>
      </c>
      <c r="BQ298" s="13" t="str">
        <f>_xlfn.IFNA(IF(BQ$3="Productivity",
INDEX('Productivity Dump'!$E$4:$AJ$500,
MATCH($A298,'Productivity Dump'!$A$4:$A$500,0),
MATCH(BQ$2,'Productivity Dump'!$E$3:$AJ$3,0)
),
IF(BQ$3="Attendance",
INDEX('Attendance Dump'!$E$2:$AI$400,
MATCH($A298,'Attendance Dump'!$B$2:$B$400,0),
MATCH(BQ$2,'Attendance Dump'!$E$1:$AI$1,0)
),
INDEX('Active Hour''s Dump'!$D$3:$AH$337,
MATCH($C298,'Active Hour''s Dump'!$A$3:$A$337,0),
MATCH(BQ$2,'Active Hour''s Dump'!$D$2:$AH$2,0)
))),"")</f>
        <v>P</v>
      </c>
      <c r="BR298" s="54">
        <f>_xlfn.IFNA(IF(BR$3="Productivity",
INDEX('Productivity Dump'!$E$4:$AJ$500,
MATCH($A298,'Productivity Dump'!$A$4:$A$500,0),
MATCH(BR$2,'Productivity Dump'!$E$3:$AJ$3,0)
),
IF(BR$3="Attendance",
INDEX('Attendance Dump'!$E$2:$AI$400,
MATCH($A298,'Attendance Dump'!$B$2:$B$400,0),
MATCH(BR$2,'Attendance Dump'!$E$1:$AI$1,0)
),
INDEX('Active Hour''s Dump'!$D$3:$AH$337,
MATCH($C298,'Active Hour''s Dump'!$A$3:$A$337,0),
MATCH(BR$2,'Active Hour''s Dump'!$D$2:$AH$2,0)
))),"")</f>
        <v>6.3333333333333304</v>
      </c>
      <c r="BS298" s="13">
        <f>_xlfn.IFNA(IF(BS$3="Productivity",
INDEX('Productivity Dump'!$E$4:$AJ$500,
MATCH($A298,'Productivity Dump'!$A$4:$A$500,0),
MATCH(BS$2,'Productivity Dump'!$E$3:$AJ$3,0)
),
IF(BS$3="Attendance",
INDEX('Attendance Dump'!$E$2:$AI$400,
MATCH($A298,'Attendance Dump'!$B$2:$B$400,0),
MATCH(BS$2,'Attendance Dump'!$E$1:$AI$1,0)
),
INDEX('Active Hour''s Dump'!$D$3:$AH$337,
MATCH($C298,'Active Hour''s Dump'!$A$3:$A$337,0),
MATCH(BS$2,'Active Hour''s Dump'!$D$2:$AH$2,0)
))),"")</f>
        <v>1065.6200000000001</v>
      </c>
      <c r="BT298" s="13" t="str">
        <f>_xlfn.IFNA(IF(BT$3="Productivity",
INDEX('Productivity Dump'!$E$4:$AJ$500,
MATCH($A298,'Productivity Dump'!$A$4:$A$500,0),
MATCH(BT$2,'Productivity Dump'!$E$3:$AJ$3,0)
),
IF(BT$3="Attendance",
INDEX('Attendance Dump'!$E$2:$AI$400,
MATCH($A298,'Attendance Dump'!$B$2:$B$400,0),
MATCH(BT$2,'Attendance Dump'!$E$1:$AI$1,0)
),
INDEX('Active Hour''s Dump'!$D$3:$AH$337,
MATCH($C298,'Active Hour''s Dump'!$A$3:$A$337,0),
MATCH(BT$2,'Active Hour''s Dump'!$D$2:$AH$2,0)
))),"")</f>
        <v>H(P)</v>
      </c>
      <c r="BU298" s="54">
        <f>_xlfn.IFNA(IF(BU$3="Productivity",
INDEX('Productivity Dump'!$E$4:$AJ$500,
MATCH($A298,'Productivity Dump'!$A$4:$A$500,0),
MATCH(BU$2,'Productivity Dump'!$E$3:$AJ$3,0)
),
IF(BU$3="Attendance",
INDEX('Attendance Dump'!$E$2:$AI$400,
MATCH($A298,'Attendance Dump'!$B$2:$B$400,0),
MATCH(BU$2,'Attendance Dump'!$E$1:$AI$1,0)
),
INDEX('Active Hour''s Dump'!$D$3:$AH$337,
MATCH($C298,'Active Hour''s Dump'!$A$3:$A$337,0),
MATCH(BU$2,'Active Hour''s Dump'!$D$2:$AH$2,0)
))),"")</f>
        <v>7.6666666666666696</v>
      </c>
      <c r="BV298" s="13">
        <f>_xlfn.IFNA(IF(BV$3="Productivity",
INDEX('Productivity Dump'!$E$4:$AJ$500,
MATCH($A298,'Productivity Dump'!$A$4:$A$500,0),
MATCH(BV$2,'Productivity Dump'!$E$3:$AJ$3,0)
),
IF(BV$3="Attendance",
INDEX('Attendance Dump'!$E$2:$AI$400,
MATCH($A298,'Attendance Dump'!$B$2:$B$400,0),
MATCH(BV$2,'Attendance Dump'!$E$1:$AI$1,0)
),
INDEX('Active Hour''s Dump'!$D$3:$AH$337,
MATCH($C298,'Active Hour''s Dump'!$A$3:$A$337,0),
MATCH(BV$2,'Active Hour''s Dump'!$D$2:$AH$2,0)
))),"")</f>
        <v>1068.6710000000003</v>
      </c>
      <c r="BW298" s="13" t="str">
        <f>_xlfn.IFNA(IF(BW$3="Productivity",
INDEX('Productivity Dump'!$E$4:$AJ$500,
MATCH($A298,'Productivity Dump'!$A$4:$A$500,0),
MATCH(BW$2,'Productivity Dump'!$E$3:$AJ$3,0)
),
IF(BW$3="Attendance",
INDEX('Attendance Dump'!$E$2:$AI$400,
MATCH($A298,'Attendance Dump'!$B$2:$B$400,0),
MATCH(BW$2,'Attendance Dump'!$E$1:$AI$1,0)
),
INDEX('Active Hour''s Dump'!$D$3:$AH$337,
MATCH($C298,'Active Hour''s Dump'!$A$3:$A$337,0),
MATCH(BW$2,'Active Hour''s Dump'!$D$2:$AH$2,0)
))),"")</f>
        <v>P</v>
      </c>
      <c r="BX298" s="54">
        <f>_xlfn.IFNA(IF(BX$3="Productivity",
INDEX('Productivity Dump'!$E$4:$AJ$500,
MATCH($A298,'Productivity Dump'!$A$4:$A$500,0),
MATCH(BX$2,'Productivity Dump'!$E$3:$AJ$3,0)
),
IF(BX$3="Attendance",
INDEX('Attendance Dump'!$E$2:$AI$400,
MATCH($A298,'Attendance Dump'!$B$2:$B$400,0),
MATCH(BX$2,'Attendance Dump'!$E$1:$AI$1,0)
),
INDEX('Active Hour''s Dump'!$D$3:$AH$337,
MATCH($C298,'Active Hour''s Dump'!$A$3:$A$337,0),
MATCH(BX$2,'Active Hour''s Dump'!$D$2:$AH$2,0)
))),"")</f>
        <v>7.75</v>
      </c>
      <c r="BY298" s="13">
        <f>_xlfn.IFNA(IF(BY$3="Productivity",
INDEX('Productivity Dump'!$E$4:$AJ$500,
MATCH($A298,'Productivity Dump'!$A$4:$A$500,0),
MATCH(BY$2,'Productivity Dump'!$E$3:$AJ$3,0)
),
IF(BY$3="Attendance",
INDEX('Attendance Dump'!$E$2:$AI$400,
MATCH($A298,'Attendance Dump'!$B$2:$B$400,0),
MATCH(BY$2,'Attendance Dump'!$E$1:$AI$1,0)
),
INDEX('Active Hour''s Dump'!$D$3:$AH$337,
MATCH($C298,'Active Hour''s Dump'!$A$3:$A$337,0),
MATCH(BY$2,'Active Hour''s Dump'!$D$2:$AH$2,0)
))),"")</f>
        <v>379.93400000000003</v>
      </c>
      <c r="BZ298" s="13" t="str">
        <f>_xlfn.IFNA(IF(BZ$3="Productivity",
INDEX('Productivity Dump'!$E$4:$AJ$500,
MATCH($A298,'Productivity Dump'!$A$4:$A$500,0),
MATCH(BZ$2,'Productivity Dump'!$E$3:$AJ$3,0)
),
IF(BZ$3="Attendance",
INDEX('Attendance Dump'!$E$2:$AI$400,
MATCH($A298,'Attendance Dump'!$B$2:$B$400,0),
MATCH(BZ$2,'Attendance Dump'!$E$1:$AI$1,0)
),
INDEX('Active Hour''s Dump'!$D$3:$AH$337,
MATCH($C298,'Active Hour''s Dump'!$A$3:$A$337,0),
MATCH(BZ$2,'Active Hour''s Dump'!$D$2:$AH$2,0)
))),"")</f>
        <v>P</v>
      </c>
      <c r="CA298" s="54">
        <f>_xlfn.IFNA(IF(CA$3="Productivity",
INDEX('Productivity Dump'!$E$4:$AJ$500,
MATCH($A298,'Productivity Dump'!$A$4:$A$500,0),
MATCH(CA$2,'Productivity Dump'!$E$3:$AJ$3,0)
),
IF(CA$3="Attendance",
INDEX('Attendance Dump'!$E$2:$AI$400,
MATCH($A298,'Attendance Dump'!$B$2:$B$400,0),
MATCH(CA$2,'Attendance Dump'!$E$1:$AI$1,0)
),
INDEX('Active Hour''s Dump'!$D$3:$AH$337,
MATCH($C298,'Active Hour''s Dump'!$A$3:$A$337,0),
MATCH(CA$2,'Active Hour''s Dump'!$D$2:$AH$2,0)
))),"")</f>
        <v>2.8333333333333299</v>
      </c>
      <c r="CB298" s="13">
        <f>_xlfn.IFNA(IF(CB$3="Productivity",
INDEX('Productivity Dump'!$E$4:$AJ$500,
MATCH($A298,'Productivity Dump'!$A$4:$A$500,0),
MATCH(CB$2,'Productivity Dump'!$E$3:$AJ$3,0)
),
IF(CB$3="Attendance",
INDEX('Attendance Dump'!$E$2:$AI$400,
MATCH($A298,'Attendance Dump'!$B$2:$B$400,0),
MATCH(CB$2,'Attendance Dump'!$E$1:$AI$1,0)
),
INDEX('Active Hour''s Dump'!$D$3:$AH$337,
MATCH($C298,'Active Hour''s Dump'!$A$3:$A$337,0),
MATCH(CB$2,'Active Hour''s Dump'!$D$2:$AH$2,0)
))),"")</f>
        <v>0</v>
      </c>
      <c r="CC298" s="13" t="str">
        <f>_xlfn.IFNA(IF(CC$3="Productivity",
INDEX('Productivity Dump'!$E$4:$AJ$500,
MATCH($A298,'Productivity Dump'!$A$4:$A$500,0),
MATCH(CC$2,'Productivity Dump'!$E$3:$AJ$3,0)
),
IF(CC$3="Attendance",
INDEX('Attendance Dump'!$E$2:$AI$400,
MATCH($A298,'Attendance Dump'!$B$2:$B$400,0),
MATCH(CC$2,'Attendance Dump'!$E$1:$AI$1,0)
),
INDEX('Active Hour''s Dump'!$D$3:$AH$337,
MATCH($C298,'Active Hour''s Dump'!$A$3:$A$337,0),
MATCH(CC$2,'Active Hour''s Dump'!$D$2:$AH$2,0)
))),"")</f>
        <v>WO</v>
      </c>
      <c r="CD298" s="54">
        <f>_xlfn.IFNA(IF(CD$3="Productivity",
INDEX('Productivity Dump'!$E$4:$AJ$500,
MATCH($A298,'Productivity Dump'!$A$4:$A$500,0),
MATCH(CD$2,'Productivity Dump'!$E$3:$AJ$3,0)
),
IF(CD$3="Attendance",
INDEX('Attendance Dump'!$E$2:$AI$400,
MATCH($A298,'Attendance Dump'!$B$2:$B$400,0),
MATCH(CD$2,'Attendance Dump'!$E$1:$AI$1,0)
),
INDEX('Active Hour''s Dump'!$D$3:$AH$337,
MATCH($C298,'Active Hour''s Dump'!$A$3:$A$337,0),
MATCH(CD$2,'Active Hour''s Dump'!$D$2:$AH$2,0)
))),"")</f>
        <v>0</v>
      </c>
      <c r="CE298" s="13">
        <f>_xlfn.IFNA(IF(CE$3="Productivity",
INDEX('Productivity Dump'!$E$4:$AJ$500,
MATCH($A298,'Productivity Dump'!$A$4:$A$500,0),
MATCH(CE$2,'Productivity Dump'!$E$3:$AJ$3,0)
),
IF(CE$3="Attendance",
INDEX('Attendance Dump'!$E$2:$AI$400,
MATCH($A298,'Attendance Dump'!$B$2:$B$400,0),
MATCH(CE$2,'Attendance Dump'!$E$1:$AI$1,0)
),
INDEX('Active Hour''s Dump'!$D$3:$AH$337,
MATCH($C298,'Active Hour''s Dump'!$A$3:$A$337,0),
MATCH(CE$2,'Active Hour''s Dump'!$D$2:$AH$2,0)
))),"")</f>
        <v>703.7120000000001</v>
      </c>
      <c r="CF298" s="13" t="str">
        <f>_xlfn.IFNA(IF(CF$3="Productivity",
INDEX('Productivity Dump'!$E$4:$AJ$500,
MATCH($A298,'Productivity Dump'!$A$4:$A$500,0),
MATCH(CF$2,'Productivity Dump'!$E$3:$AJ$3,0)
),
IF(CF$3="Attendance",
INDEX('Attendance Dump'!$E$2:$AI$400,
MATCH($A298,'Attendance Dump'!$B$2:$B$400,0),
MATCH(CF$2,'Attendance Dump'!$E$1:$AI$1,0)
),
INDEX('Active Hour''s Dump'!$D$3:$AH$337,
MATCH($C298,'Active Hour''s Dump'!$A$3:$A$337,0),
MATCH(CF$2,'Active Hour''s Dump'!$D$2:$AH$2,0)
))),"")</f>
        <v>P</v>
      </c>
      <c r="CG298" s="54">
        <f>_xlfn.IFNA(IF(CG$3="Productivity",
INDEX('Productivity Dump'!$E$4:$AJ$500,
MATCH($A298,'Productivity Dump'!$A$4:$A$500,0),
MATCH(CG$2,'Productivity Dump'!$E$3:$AJ$3,0)
),
IF(CG$3="Attendance",
INDEX('Attendance Dump'!$E$2:$AI$400,
MATCH($A298,'Attendance Dump'!$B$2:$B$400,0),
MATCH(CG$2,'Attendance Dump'!$E$1:$AI$1,0)
),
INDEX('Active Hour''s Dump'!$D$3:$AH$337,
MATCH($C298,'Active Hour''s Dump'!$A$3:$A$337,0),
MATCH(CG$2,'Active Hour''s Dump'!$D$2:$AH$2,0)
))),"")</f>
        <v>4.0833333333333304</v>
      </c>
      <c r="CH298" s="13">
        <f>_xlfn.IFNA(IF(CH$3="Productivity",
INDEX('Productivity Dump'!$E$4:$AJ$500,
MATCH($A298,'Productivity Dump'!$A$4:$A$500,0),
MATCH(CH$2,'Productivity Dump'!$E$3:$AJ$3,0)
),
IF(CH$3="Attendance",
INDEX('Attendance Dump'!$E$2:$AI$400,
MATCH($A298,'Attendance Dump'!$B$2:$B$400,0),
MATCH(CH$2,'Attendance Dump'!$E$1:$AI$1,0)
),
INDEX('Active Hour''s Dump'!$D$3:$AH$337,
MATCH($C298,'Active Hour''s Dump'!$A$3:$A$337,0),
MATCH(CH$2,'Active Hour''s Dump'!$D$2:$AH$2,0)
))),"")</f>
        <v>1057.335</v>
      </c>
      <c r="CI298" s="13" t="str">
        <f>_xlfn.IFNA(IF(CI$3="Productivity",
INDEX('Productivity Dump'!$E$4:$AJ$500,
MATCH($A298,'Productivity Dump'!$A$4:$A$500,0),
MATCH(CI$2,'Productivity Dump'!$E$3:$AJ$3,0)
),
IF(CI$3="Attendance",
INDEX('Attendance Dump'!$E$2:$AI$400,
MATCH($A298,'Attendance Dump'!$B$2:$B$400,0),
MATCH(CI$2,'Attendance Dump'!$E$1:$AI$1,0)
),
INDEX('Active Hour''s Dump'!$D$3:$AH$337,
MATCH($C298,'Active Hour''s Dump'!$A$3:$A$337,0),
MATCH(CI$2,'Active Hour''s Dump'!$D$2:$AH$2,0)
))),"")</f>
        <v>P</v>
      </c>
      <c r="CJ298" s="54">
        <f>_xlfn.IFNA(IF(CJ$3="Productivity",
INDEX('Productivity Dump'!$E$4:$AJ$500,
MATCH($A298,'Productivity Dump'!$A$4:$A$500,0),
MATCH(CJ$2,'Productivity Dump'!$E$3:$AJ$3,0)
),
IF(CJ$3="Attendance",
INDEX('Attendance Dump'!$E$2:$AI$400,
MATCH($A298,'Attendance Dump'!$B$2:$B$400,0),
MATCH(CJ$2,'Attendance Dump'!$E$1:$AI$1,0)
),
INDEX('Active Hour''s Dump'!$D$3:$AH$337,
MATCH($C298,'Active Hour''s Dump'!$A$3:$A$337,0),
MATCH(CJ$2,'Active Hour''s Dump'!$D$2:$AH$2,0)
))),"")</f>
        <v>6.8333333333333304</v>
      </c>
      <c r="CK298" s="13">
        <f>_xlfn.IFNA(IF(CK$3="Productivity",
INDEX('Productivity Dump'!$E$4:$AJ$500,
MATCH($A298,'Productivity Dump'!$A$4:$A$500,0),
MATCH(CK$2,'Productivity Dump'!$E$3:$AJ$3,0)
),
IF(CK$3="Attendance",
INDEX('Attendance Dump'!$E$2:$AI$400,
MATCH($A298,'Attendance Dump'!$B$2:$B$400,0),
MATCH(CK$2,'Attendance Dump'!$E$1:$AI$1,0)
),
INDEX('Active Hour''s Dump'!$D$3:$AH$337,
MATCH($C298,'Active Hour''s Dump'!$A$3:$A$337,0),
MATCH(CK$2,'Active Hour''s Dump'!$D$2:$AH$2,0)
))),"")</f>
        <v>1051.6869999999999</v>
      </c>
      <c r="CL298" s="13" t="str">
        <f>_xlfn.IFNA(IF(CL$3="Productivity",
INDEX('Productivity Dump'!$E$4:$AJ$500,
MATCH($A298,'Productivity Dump'!$A$4:$A$500,0),
MATCH(CL$2,'Productivity Dump'!$E$3:$AJ$3,0)
),
IF(CL$3="Attendance",
INDEX('Attendance Dump'!$E$2:$AI$400,
MATCH($A298,'Attendance Dump'!$B$2:$B$400,0),
MATCH(CL$2,'Attendance Dump'!$E$1:$AI$1,0)
),
INDEX('Active Hour''s Dump'!$D$3:$AH$337,
MATCH($C298,'Active Hour''s Dump'!$A$3:$A$337,0),
MATCH(CL$2,'Active Hour''s Dump'!$D$2:$AH$2,0)
))),"")</f>
        <v>P</v>
      </c>
      <c r="CM298" s="54">
        <f>_xlfn.IFNA(IF(CM$3="Productivity",
INDEX('Productivity Dump'!$E$4:$AJ$500,
MATCH($A298,'Productivity Dump'!$A$4:$A$500,0),
MATCH(CM$2,'Productivity Dump'!$E$3:$AJ$3,0)
),
IF(CM$3="Attendance",
INDEX('Attendance Dump'!$E$2:$AI$400,
MATCH($A298,'Attendance Dump'!$B$2:$B$400,0),
MATCH(CM$2,'Attendance Dump'!$E$1:$AI$1,0)
),
INDEX('Active Hour''s Dump'!$D$3:$AH$337,
MATCH($C298,'Active Hour''s Dump'!$A$3:$A$337,0),
MATCH(CM$2,'Active Hour''s Dump'!$D$2:$AH$2,0)
))),"")</f>
        <v>6</v>
      </c>
      <c r="CN298" s="13">
        <f>_xlfn.IFNA(IF(CN$3="Productivity",
INDEX('Productivity Dump'!$E$4:$AJ$500,
MATCH($A298,'Productivity Dump'!$A$4:$A$500,0),
MATCH(CN$2,'Productivity Dump'!$E$3:$AJ$3,0)
),
IF(CN$3="Attendance",
INDEX('Attendance Dump'!$E$2:$AI$400,
MATCH($A298,'Attendance Dump'!$B$2:$B$400,0),
MATCH(CN$2,'Attendance Dump'!$E$1:$AI$1,0)
),
INDEX('Active Hour''s Dump'!$D$3:$AH$337,
MATCH($C298,'Active Hour''s Dump'!$A$3:$A$337,0),
MATCH(CN$2,'Active Hour''s Dump'!$D$2:$AH$2,0)
))),"")</f>
        <v>0</v>
      </c>
      <c r="CO298" s="13">
        <f>_xlfn.IFNA(IF(CO$3="Productivity",
INDEX('Productivity Dump'!$E$4:$AJ$500,
MATCH($A298,'Productivity Dump'!$A$4:$A$500,0),
MATCH(CO$2,'Productivity Dump'!$E$3:$AJ$3,0)
),
IF(CO$3="Attendance",
INDEX('Attendance Dump'!$E$2:$AI$400,
MATCH($A298,'Attendance Dump'!$B$2:$B$400,0),
MATCH(CO$2,'Attendance Dump'!$E$1:$AI$1,0)
),
INDEX('Active Hour''s Dump'!$D$3:$AH$337,
MATCH($C298,'Active Hour''s Dump'!$A$3:$A$337,0),
MATCH(CO$2,'Active Hour''s Dump'!$D$2:$AH$2,0)
))),"")</f>
        <v>0</v>
      </c>
      <c r="CP298" s="54">
        <f>_xlfn.IFNA(IF(CP$3="Productivity",
INDEX('Productivity Dump'!$E$4:$AJ$500,
MATCH($A298,'Productivity Dump'!$A$4:$A$500,0),
MATCH(CP$2,'Productivity Dump'!$E$3:$AJ$3,0)
),
IF(CP$3="Attendance",
INDEX('Attendance Dump'!$E$2:$AI$400,
MATCH($A298,'Attendance Dump'!$B$2:$B$400,0),
MATCH(CP$2,'Attendance Dump'!$E$1:$AI$1,0)
),
INDEX('Active Hour''s Dump'!$D$3:$AH$337,
MATCH($C298,'Active Hour''s Dump'!$A$3:$A$337,0),
MATCH(CP$2,'Active Hour''s Dump'!$D$2:$AH$2,0)
))),"")</f>
        <v>0</v>
      </c>
      <c r="CQ298" s="13">
        <f>_xlfn.IFNA(IF(CQ$3="Productivity",
INDEX('Productivity Dump'!$E$4:$AJ$500,
MATCH($A298,'Productivity Dump'!$A$4:$A$500,0),
MATCH(CQ$2,'Productivity Dump'!$E$3:$AJ$3,0)
),
IF(CQ$3="Attendance",
INDEX('Attendance Dump'!$E$2:$AI$400,
MATCH($A298,'Attendance Dump'!$B$2:$B$400,0),
MATCH(CQ$2,'Attendance Dump'!$E$1:$AI$1,0)
),
INDEX('Active Hour''s Dump'!$D$3:$AH$337,
MATCH($C298,'Active Hour''s Dump'!$A$3:$A$337,0),
MATCH(CQ$2,'Active Hour''s Dump'!$D$2:$AH$2,0)
))),"")</f>
        <v>0</v>
      </c>
      <c r="CR298" s="13">
        <f>_xlfn.IFNA(IF(CR$3="Productivity",
INDEX('Productivity Dump'!$E$4:$AJ$500,
MATCH($A298,'Productivity Dump'!$A$4:$A$500,0),
MATCH(CR$2,'Productivity Dump'!$E$3:$AJ$3,0)
),
IF(CR$3="Attendance",
INDEX('Attendance Dump'!$E$2:$AI$400,
MATCH($A298,'Attendance Dump'!$B$2:$B$400,0),
MATCH(CR$2,'Attendance Dump'!$E$1:$AI$1,0)
),
INDEX('Active Hour''s Dump'!$D$3:$AH$337,
MATCH($C298,'Active Hour''s Dump'!$A$3:$A$337,0),
MATCH(CR$2,'Active Hour''s Dump'!$D$2:$AH$2,0)
))),"")</f>
        <v>0</v>
      </c>
      <c r="CS298" s="54">
        <f>_xlfn.IFNA(IF(CS$3="Productivity",
INDEX('Productivity Dump'!$E$4:$AJ$500,
MATCH($A298,'Productivity Dump'!$A$4:$A$500,0),
MATCH(CS$2,'Productivity Dump'!$E$3:$AJ$3,0)
),
IF(CS$3="Attendance",
INDEX('Attendance Dump'!$E$2:$AI$400,
MATCH($A298,'Attendance Dump'!$B$2:$B$400,0),
MATCH(CS$2,'Attendance Dump'!$E$1:$AI$1,0)
),
INDEX('Active Hour''s Dump'!$D$3:$AH$337,
MATCH($C298,'Active Hour''s Dump'!$A$3:$A$337,0),
MATCH(CS$2,'Active Hour''s Dump'!$D$2:$AH$2,0)
))),"")</f>
        <v>0</v>
      </c>
      <c r="CT298" s="13">
        <f>_xlfn.IFNA(IF(CT$3="Productivity",
INDEX('Productivity Dump'!$E$4:$AJ$500,
MATCH($A298,'Productivity Dump'!$A$4:$A$500,0),
MATCH(CT$2,'Productivity Dump'!$E$3:$AJ$3,0)
),
IF(CT$3="Attendance",
INDEX('Attendance Dump'!$E$2:$AI$400,
MATCH($A298,'Attendance Dump'!$B$2:$B$400,0),
MATCH(CT$2,'Attendance Dump'!$E$1:$AI$1,0)
),
INDEX('Active Hour''s Dump'!$D$3:$AH$337,
MATCH($C298,'Active Hour''s Dump'!$A$3:$A$337,0),
MATCH(CT$2,'Active Hour''s Dump'!$D$2:$AH$2,0)
))),"")</f>
        <v>0</v>
      </c>
      <c r="CU298" s="13">
        <f>_xlfn.IFNA(IF(CU$3="Productivity",
INDEX('Productivity Dump'!$E$4:$AJ$500,
MATCH($A298,'Productivity Dump'!$A$4:$A$500,0),
MATCH(CU$2,'Productivity Dump'!$E$3:$AJ$3,0)
),
IF(CU$3="Attendance",
INDEX('Attendance Dump'!$E$2:$AI$400,
MATCH($A298,'Attendance Dump'!$B$2:$B$400,0),
MATCH(CU$2,'Attendance Dump'!$E$1:$AI$1,0)
),
INDEX('Active Hour''s Dump'!$D$3:$AH$337,
MATCH($C298,'Active Hour''s Dump'!$A$3:$A$337,0),
MATCH(CU$2,'Active Hour''s Dump'!$D$2:$AH$2,0)
))),"")</f>
        <v>0</v>
      </c>
      <c r="CV298" s="54">
        <f>_xlfn.IFNA(IF(CV$3="Productivity",
INDEX('Productivity Dump'!$E$4:$AJ$500,
MATCH($A298,'Productivity Dump'!$A$4:$A$500,0),
MATCH(CV$2,'Productivity Dump'!$E$3:$AJ$3,0)
),
IF(CV$3="Attendance",
INDEX('Attendance Dump'!$E$2:$AI$400,
MATCH($A298,'Attendance Dump'!$B$2:$B$400,0),
MATCH(CV$2,'Attendance Dump'!$E$1:$AI$1,0)
),
INDEX('Active Hour''s Dump'!$D$3:$AH$337,
MATCH($C298,'Active Hour''s Dump'!$A$3:$A$337,0),
MATCH(CV$2,'Active Hour''s Dump'!$D$2:$AH$2,0)
))),"")</f>
        <v>0</v>
      </c>
      <c r="CW298" s="13"/>
      <c r="CX298" s="13"/>
      <c r="CY298" s="54"/>
      <c r="DA298" s="57">
        <f t="shared" si="105"/>
        <v>141.58333333333337</v>
      </c>
      <c r="DB298" s="35">
        <f t="shared" si="100"/>
        <v>18449.826000000001</v>
      </c>
      <c r="DC298" s="35">
        <f t="shared" si="122"/>
        <v>150.17399999999907</v>
      </c>
      <c r="DD298" s="35">
        <f t="shared" ca="1" si="123"/>
        <v>0</v>
      </c>
      <c r="DF298" s="32" cm="1">
        <f t="array" ref="DF298">SUMPRODUCT(
    (MOD(COLUMN(H298:CV298) - COLUMN(H298), 3) = 0) *
    (H298:CV298 = 0) *
    (I298:CW298 = "P") *
    (COUNTIF(UKHoliday, H$2:CV$2) = 0)
)</f>
        <v>0</v>
      </c>
      <c r="DG298" s="33" cm="1">
        <f t="array" ref="DG298">SUMPRODUCT(
  (MOD(COLUMN(H298:CV298) - COLUMN(H298), 3) = 0) *
  (H298:CV298 &gt; 0) *
  (H298:CV298 &lt; 0.5 * IF(((WEEKDAY(H$2:CV$2, 2) = 1) + (WEEKDAY(H$2:CV$2, 2) = 6)), G298, F298)) *
  (I298:CW298 = "P") *
  (COUNTIF(UKHoliday, H$2:CV$2) = 0)
)</f>
        <v>0</v>
      </c>
      <c r="DH298" s="33" cm="1">
        <f t="array" ref="DH298">SUMPRODUCT(
  (MOD(COLUMN(H298:CV298) - COLUMN(H298), 3) = 0) *
  (H298:CV298 &gt; 0.5 * IF(((WEEKDAY(H$2:CV$2, 2) = 1) + (WEEKDAY(H$2:CV$2, 2) = 6)), $G298, $F298)) *
  (H298:CV298 &lt; 0.8 * IF(((WEEKDAY(H$2:CV$2, 2) = 1) + (WEEKDAY(H$2:CV$2, 2) = 6)), $G298, $F298)) *
  (I298:CW298 = "P") *
  (COUNTIF(UKHoliday, H$2:CV$2) = 0)
)</f>
        <v>6</v>
      </c>
      <c r="DI298" s="33" cm="1">
        <f t="array" ref="DI298">SUMPRODUCT(
  (MOD(COLUMN(H298:CV298) - COLUMN(H298), 3) = 0) *
  (H298:CV298 &gt; 0.8 * IF(((WEEKDAY(H$2:CV$2, 2) = 1) + (WEEKDAY(H$2:CV$2, 2) = 6)), $G298, $F298)) *
  (H298:CV298 &lt; 1 * IF(((WEEKDAY(H$2:CV$2, 2) = 1) + (WEEKDAY(H$2:CV$2, 2) = 6)), $G298, $F298)) *
  (I298:CW298 = "P") *
  (COUNTIF(UKHoliday, H$2:CV$2) = 0)
)</f>
        <v>4</v>
      </c>
    </row>
    <row r="299" spans="1:113" ht="17.55" customHeight="1" x14ac:dyDescent="0.3">
      <c r="A299" s="8" t="s">
        <v>1052</v>
      </c>
      <c r="B299" s="36" t="s">
        <v>1051</v>
      </c>
      <c r="C299" s="9" t="s">
        <v>1060</v>
      </c>
      <c r="D299" s="62" t="s">
        <v>945</v>
      </c>
      <c r="E299" s="35">
        <v>18600</v>
      </c>
      <c r="F299" s="35">
        <f t="shared" ref="F299" si="124">E299/$C$1</f>
        <v>930</v>
      </c>
      <c r="G299" s="35">
        <f t="shared" ref="G299" si="125">F299*0.5</f>
        <v>465</v>
      </c>
      <c r="H299" s="13">
        <f>_xlfn.IFNA(IF(H$3="Productivity",
INDEX('Productivity Dump'!$E$4:$AJ$500,
MATCH($A299,'Productivity Dump'!$A$4:$A$500,0),
MATCH(H$2,'Productivity Dump'!$E$3:$AJ$3,0)
),
IF(H$3="Attendance",
INDEX('Attendance Dump'!$E$2:$AI$400,
MATCH($A299,'Attendance Dump'!$B$2:$B$400,0),
MATCH(H$2,'Attendance Dump'!$E$1:$AI$1,0)
),
INDEX('Active Hour''s Dump'!$D$3:$AH$337,
MATCH($C299,'Active Hour''s Dump'!$A$3:$A$337,0),
MATCH(H$2,'Active Hour''s Dump'!$D$2:$AH$2,0)
))),"")</f>
        <v>479.15700000000004</v>
      </c>
      <c r="I299" s="13" t="str">
        <f>_xlfn.IFNA(IF(I$3="Productivity",
INDEX('Productivity Dump'!$E$4:$AJ$500,
MATCH($A299,'Productivity Dump'!$A$4:$A$500,0),
MATCH(I$2,'Productivity Dump'!$E$3:$AJ$3,0)
),
IF(I$3="Attendance",
INDEX('Attendance Dump'!$E$2:$AI$400,
MATCH($A299,'Attendance Dump'!$B$2:$B$400,0),
MATCH(I$2,'Attendance Dump'!$E$1:$AI$1,0)
),
INDEX('Active Hour''s Dump'!$D$3:$AH$337,
MATCH($C299,'Active Hour''s Dump'!$A$3:$A$337,0),
MATCH(I$2,'Active Hour''s Dump'!$D$2:$AH$2,0)
))),"")</f>
        <v>P</v>
      </c>
      <c r="J299" s="54">
        <f>_xlfn.IFNA(IF(J$3="Productivity",
INDEX('Productivity Dump'!$E$4:$AJ$500,
MATCH($A299,'Productivity Dump'!$A$4:$A$500,0),
MATCH(J$2,'Productivity Dump'!$E$3:$AJ$3,0)
),
IF(J$3="Attendance",
INDEX('Attendance Dump'!$E$2:$AI$400,
MATCH($A299,'Attendance Dump'!$B$2:$B$400,0),
MATCH(J$2,'Attendance Dump'!$E$1:$AI$1,0)
),
INDEX('Active Hour''s Dump'!$D$3:$AH$337,
MATCH($C299,'Active Hour''s Dump'!$A$3:$A$337,0),
MATCH(J$2,'Active Hour''s Dump'!$D$2:$AH$2,0)
))),"")</f>
        <v>7.6666666666666696</v>
      </c>
      <c r="K299" s="13">
        <f>_xlfn.IFNA(IF(K$3="Productivity",
INDEX('Productivity Dump'!$E$4:$AJ$500,
MATCH($A299,'Productivity Dump'!$A$4:$A$500,0),
MATCH(K$2,'Productivity Dump'!$E$3:$AJ$3,0)
),
IF(K$3="Attendance",
INDEX('Attendance Dump'!$E$2:$AI$400,
MATCH($A299,'Attendance Dump'!$B$2:$B$400,0),
MATCH(K$2,'Attendance Dump'!$E$1:$AI$1,0)
),
INDEX('Active Hour''s Dump'!$D$3:$AH$337,
MATCH($C299,'Active Hour''s Dump'!$A$3:$A$337,0),
MATCH(K$2,'Active Hour''s Dump'!$D$2:$AH$2,0)
))),"")</f>
        <v>635.77300000000014</v>
      </c>
      <c r="L299" s="13" t="str">
        <f>_xlfn.IFNA(IF(L$3="Productivity",
INDEX('Productivity Dump'!$E$4:$AJ$500,
MATCH($A299,'Productivity Dump'!$A$4:$A$500,0),
MATCH(L$2,'Productivity Dump'!$E$3:$AJ$3,0)
),
IF(L$3="Attendance",
INDEX('Attendance Dump'!$E$2:$AI$400,
MATCH($A299,'Attendance Dump'!$B$2:$B$400,0),
MATCH(L$2,'Attendance Dump'!$E$1:$AI$1,0)
),
INDEX('Active Hour''s Dump'!$D$3:$AH$337,
MATCH($C299,'Active Hour''s Dump'!$A$3:$A$337,0),
MATCH(L$2,'Active Hour''s Dump'!$D$2:$AH$2,0)
))),"")</f>
        <v>P</v>
      </c>
      <c r="M299" s="54">
        <f>_xlfn.IFNA(IF(M$3="Productivity",
INDEX('Productivity Dump'!$E$4:$AJ$500,
MATCH($A299,'Productivity Dump'!$A$4:$A$500,0),
MATCH(M$2,'Productivity Dump'!$E$3:$AJ$3,0)
),
IF(M$3="Attendance",
INDEX('Attendance Dump'!$E$2:$AI$400,
MATCH($A299,'Attendance Dump'!$B$2:$B$400,0),
MATCH(M$2,'Attendance Dump'!$E$1:$AI$1,0)
),
INDEX('Active Hour''s Dump'!$D$3:$AH$337,
MATCH($C299,'Active Hour''s Dump'!$A$3:$A$337,0),
MATCH(M$2,'Active Hour''s Dump'!$D$2:$AH$2,0)
))),"")</f>
        <v>7.3333333333333304</v>
      </c>
      <c r="N299" s="13">
        <f>_xlfn.IFNA(IF(N$3="Productivity",
INDEX('Productivity Dump'!$E$4:$AJ$500,
MATCH($A299,'Productivity Dump'!$A$4:$A$500,0),
MATCH(N$2,'Productivity Dump'!$E$3:$AJ$3,0)
),
IF(N$3="Attendance",
INDEX('Attendance Dump'!$E$2:$AI$400,
MATCH($A299,'Attendance Dump'!$B$2:$B$400,0),
MATCH(N$2,'Attendance Dump'!$E$1:$AI$1,0)
),
INDEX('Active Hour''s Dump'!$D$3:$AH$337,
MATCH($C299,'Active Hour''s Dump'!$A$3:$A$337,0),
MATCH(N$2,'Active Hour''s Dump'!$D$2:$AH$2,0)
))),"")</f>
        <v>611.61400000000003</v>
      </c>
      <c r="O299" s="13" t="str">
        <f>_xlfn.IFNA(IF(O$3="Productivity",
INDEX('Productivity Dump'!$E$4:$AJ$500,
MATCH($A299,'Productivity Dump'!$A$4:$A$500,0),
MATCH(O$2,'Productivity Dump'!$E$3:$AJ$3,0)
),
IF(O$3="Attendance",
INDEX('Attendance Dump'!$E$2:$AI$400,
MATCH($A299,'Attendance Dump'!$B$2:$B$400,0),
MATCH(O$2,'Attendance Dump'!$E$1:$AI$1,0)
),
INDEX('Active Hour''s Dump'!$D$3:$AH$337,
MATCH($C299,'Active Hour''s Dump'!$A$3:$A$337,0),
MATCH(O$2,'Active Hour''s Dump'!$D$2:$AH$2,0)
))),"")</f>
        <v>P</v>
      </c>
      <c r="P299" s="54">
        <f>_xlfn.IFNA(IF(P$3="Productivity",
INDEX('Productivity Dump'!$E$4:$AJ$500,
MATCH($A299,'Productivity Dump'!$A$4:$A$500,0),
MATCH(P$2,'Productivity Dump'!$E$3:$AJ$3,0)
),
IF(P$3="Attendance",
INDEX('Attendance Dump'!$E$2:$AI$400,
MATCH($A299,'Attendance Dump'!$B$2:$B$400,0),
MATCH(P$2,'Attendance Dump'!$E$1:$AI$1,0)
),
INDEX('Active Hour''s Dump'!$D$3:$AH$337,
MATCH($C299,'Active Hour''s Dump'!$A$3:$A$337,0),
MATCH(P$2,'Active Hour''s Dump'!$D$2:$AH$2,0)
))),"")</f>
        <v>6.9166666666666696</v>
      </c>
      <c r="Q299" s="13">
        <f>_xlfn.IFNA(IF(Q$3="Productivity",
INDEX('Productivity Dump'!$E$4:$AJ$500,
MATCH($A299,'Productivity Dump'!$A$4:$A$500,0),
MATCH(Q$2,'Productivity Dump'!$E$3:$AJ$3,0)
),
IF(Q$3="Attendance",
INDEX('Attendance Dump'!$E$2:$AI$400,
MATCH($A299,'Attendance Dump'!$B$2:$B$400,0),
MATCH(Q$2,'Attendance Dump'!$E$1:$AI$1,0)
),
INDEX('Active Hour''s Dump'!$D$3:$AH$337,
MATCH($C299,'Active Hour''s Dump'!$A$3:$A$337,0),
MATCH(Q$2,'Active Hour''s Dump'!$D$2:$AH$2,0)
))),"")</f>
        <v>0</v>
      </c>
      <c r="R299" s="13" t="str">
        <f>_xlfn.IFNA(IF(R$3="Productivity",
INDEX('Productivity Dump'!$E$4:$AJ$500,
MATCH($A299,'Productivity Dump'!$A$4:$A$500,0),
MATCH(R$2,'Productivity Dump'!$E$3:$AJ$3,0)
),
IF(R$3="Attendance",
INDEX('Attendance Dump'!$E$2:$AI$400,
MATCH($A299,'Attendance Dump'!$B$2:$B$400,0),
MATCH(R$2,'Attendance Dump'!$E$1:$AI$1,0)
),
INDEX('Active Hour''s Dump'!$D$3:$AH$337,
MATCH($C299,'Active Hour''s Dump'!$A$3:$A$337,0),
MATCH(R$2,'Active Hour''s Dump'!$D$2:$AH$2,0)
))),"")</f>
        <v>WO</v>
      </c>
      <c r="S299" s="54">
        <f>_xlfn.IFNA(IF(S$3="Productivity",
INDEX('Productivity Dump'!$E$4:$AJ$500,
MATCH($A299,'Productivity Dump'!$A$4:$A$500,0),
MATCH(S$2,'Productivity Dump'!$E$3:$AJ$3,0)
),
IF(S$3="Attendance",
INDEX('Attendance Dump'!$E$2:$AI$400,
MATCH($A299,'Attendance Dump'!$B$2:$B$400,0),
MATCH(S$2,'Attendance Dump'!$E$1:$AI$1,0)
),
INDEX('Active Hour''s Dump'!$D$3:$AH$337,
MATCH($C299,'Active Hour''s Dump'!$A$3:$A$337,0),
MATCH(S$2,'Active Hour''s Dump'!$D$2:$AH$2,0)
))),"")</f>
        <v>0</v>
      </c>
      <c r="T299" s="13">
        <f>_xlfn.IFNA(IF(T$3="Productivity",
INDEX('Productivity Dump'!$E$4:$AJ$500,
MATCH($A299,'Productivity Dump'!$A$4:$A$500,0),
MATCH(T$2,'Productivity Dump'!$E$3:$AJ$3,0)
),
IF(T$3="Attendance",
INDEX('Attendance Dump'!$E$2:$AI$400,
MATCH($A299,'Attendance Dump'!$B$2:$B$400,0),
MATCH(T$2,'Attendance Dump'!$E$1:$AI$1,0)
),
INDEX('Active Hour''s Dump'!$D$3:$AH$337,
MATCH($C299,'Active Hour''s Dump'!$A$3:$A$337,0),
MATCH(T$2,'Active Hour''s Dump'!$D$2:$AH$2,0)
))),"")</f>
        <v>251.15800000000002</v>
      </c>
      <c r="U299" s="13" t="str">
        <f>_xlfn.IFNA(IF(U$3="Productivity",
INDEX('Productivity Dump'!$E$4:$AJ$500,
MATCH($A299,'Productivity Dump'!$A$4:$A$500,0),
MATCH(U$2,'Productivity Dump'!$E$3:$AJ$3,0)
),
IF(U$3="Attendance",
INDEX('Attendance Dump'!$E$2:$AI$400,
MATCH($A299,'Attendance Dump'!$B$2:$B$400,0),
MATCH(U$2,'Attendance Dump'!$E$1:$AI$1,0)
),
INDEX('Active Hour''s Dump'!$D$3:$AH$337,
MATCH($C299,'Active Hour''s Dump'!$A$3:$A$337,0),
MATCH(U$2,'Active Hour''s Dump'!$D$2:$AH$2,0)
))),"")</f>
        <v>P</v>
      </c>
      <c r="V299" s="54">
        <f>_xlfn.IFNA(IF(V$3="Productivity",
INDEX('Productivity Dump'!$E$4:$AJ$500,
MATCH($A299,'Productivity Dump'!$A$4:$A$500,0),
MATCH(V$2,'Productivity Dump'!$E$3:$AJ$3,0)
),
IF(V$3="Attendance",
INDEX('Attendance Dump'!$E$2:$AI$400,
MATCH($A299,'Attendance Dump'!$B$2:$B$400,0),
MATCH(V$2,'Attendance Dump'!$E$1:$AI$1,0)
),
INDEX('Active Hour''s Dump'!$D$3:$AH$337,
MATCH($C299,'Active Hour''s Dump'!$A$3:$A$337,0),
MATCH(V$2,'Active Hour''s Dump'!$D$2:$AH$2,0)
))),"")</f>
        <v>3.1666666666666701</v>
      </c>
      <c r="W299" s="13">
        <f>_xlfn.IFNA(IF(W$3="Productivity",
INDEX('Productivity Dump'!$E$4:$AJ$500,
MATCH($A299,'Productivity Dump'!$A$4:$A$500,0),
MATCH(W$2,'Productivity Dump'!$E$3:$AJ$3,0)
),
IF(W$3="Attendance",
INDEX('Attendance Dump'!$E$2:$AI$400,
MATCH($A299,'Attendance Dump'!$B$2:$B$400,0),
MATCH(W$2,'Attendance Dump'!$E$1:$AI$1,0)
),
INDEX('Active Hour''s Dump'!$D$3:$AH$337,
MATCH($C299,'Active Hour''s Dump'!$A$3:$A$337,0),
MATCH(W$2,'Active Hour''s Dump'!$D$2:$AH$2,0)
))),"")</f>
        <v>601.07899999999995</v>
      </c>
      <c r="X299" s="13" t="str">
        <f>_xlfn.IFNA(IF(X$3="Productivity",
INDEX('Productivity Dump'!$E$4:$AJ$500,
MATCH($A299,'Productivity Dump'!$A$4:$A$500,0),
MATCH(X$2,'Productivity Dump'!$E$3:$AJ$3,0)
),
IF(X$3="Attendance",
INDEX('Attendance Dump'!$E$2:$AI$400,
MATCH($A299,'Attendance Dump'!$B$2:$B$400,0),
MATCH(X$2,'Attendance Dump'!$E$1:$AI$1,0)
),
INDEX('Active Hour''s Dump'!$D$3:$AH$337,
MATCH($C299,'Active Hour''s Dump'!$A$3:$A$337,0),
MATCH(X$2,'Active Hour''s Dump'!$D$2:$AH$2,0)
))),"")</f>
        <v>P</v>
      </c>
      <c r="Y299" s="54">
        <f>_xlfn.IFNA(IF(Y$3="Productivity",
INDEX('Productivity Dump'!$E$4:$AJ$500,
MATCH($A299,'Productivity Dump'!$A$4:$A$500,0),
MATCH(Y$2,'Productivity Dump'!$E$3:$AJ$3,0)
),
IF(Y$3="Attendance",
INDEX('Attendance Dump'!$E$2:$AI$400,
MATCH($A299,'Attendance Dump'!$B$2:$B$400,0),
MATCH(Y$2,'Attendance Dump'!$E$1:$AI$1,0)
),
INDEX('Active Hour''s Dump'!$D$3:$AH$337,
MATCH($C299,'Active Hour''s Dump'!$A$3:$A$337,0),
MATCH(Y$2,'Active Hour''s Dump'!$D$2:$AH$2,0)
))),"")</f>
        <v>7.5833333333333304</v>
      </c>
      <c r="Z299" s="13">
        <f>_xlfn.IFNA(IF(Z$3="Productivity",
INDEX('Productivity Dump'!$E$4:$AJ$500,
MATCH($A299,'Productivity Dump'!$A$4:$A$500,0),
MATCH(Z$2,'Productivity Dump'!$E$3:$AJ$3,0)
),
IF(Z$3="Attendance",
INDEX('Attendance Dump'!$E$2:$AI$400,
MATCH($A299,'Attendance Dump'!$B$2:$B$400,0),
MATCH(Z$2,'Attendance Dump'!$E$1:$AI$1,0)
),
INDEX('Active Hour''s Dump'!$D$3:$AH$337,
MATCH($C299,'Active Hour''s Dump'!$A$3:$A$337,0),
MATCH(Z$2,'Active Hour''s Dump'!$D$2:$AH$2,0)
))),"")</f>
        <v>637.99800000000005</v>
      </c>
      <c r="AA299" s="13" t="str">
        <f>_xlfn.IFNA(IF(AA$3="Productivity",
INDEX('Productivity Dump'!$E$4:$AJ$500,
MATCH($A299,'Productivity Dump'!$A$4:$A$500,0),
MATCH(AA$2,'Productivity Dump'!$E$3:$AJ$3,0)
),
IF(AA$3="Attendance",
INDEX('Attendance Dump'!$E$2:$AI$400,
MATCH($A299,'Attendance Dump'!$B$2:$B$400,0),
MATCH(AA$2,'Attendance Dump'!$E$1:$AI$1,0)
),
INDEX('Active Hour''s Dump'!$D$3:$AH$337,
MATCH($C299,'Active Hour''s Dump'!$A$3:$A$337,0),
MATCH(AA$2,'Active Hour''s Dump'!$D$2:$AH$2,0)
))),"")</f>
        <v>P</v>
      </c>
      <c r="AB299" s="54">
        <f>_xlfn.IFNA(IF(AB$3="Productivity",
INDEX('Productivity Dump'!$E$4:$AJ$500,
MATCH($A299,'Productivity Dump'!$A$4:$A$500,0),
MATCH(AB$2,'Productivity Dump'!$E$3:$AJ$3,0)
),
IF(AB$3="Attendance",
INDEX('Attendance Dump'!$E$2:$AI$400,
MATCH($A299,'Attendance Dump'!$B$2:$B$400,0),
MATCH(AB$2,'Attendance Dump'!$E$1:$AI$1,0)
),
INDEX('Active Hour''s Dump'!$D$3:$AH$337,
MATCH($C299,'Active Hour''s Dump'!$A$3:$A$337,0),
MATCH(AB$2,'Active Hour''s Dump'!$D$2:$AH$2,0)
))),"")</f>
        <v>7.8333333333333304</v>
      </c>
      <c r="AC299" s="13">
        <f>_xlfn.IFNA(IF(AC$3="Productivity",
INDEX('Productivity Dump'!$E$4:$AJ$500,
MATCH($A299,'Productivity Dump'!$A$4:$A$500,0),
MATCH(AC$2,'Productivity Dump'!$E$3:$AJ$3,0)
),
IF(AC$3="Attendance",
INDEX('Attendance Dump'!$E$2:$AI$400,
MATCH($A299,'Attendance Dump'!$B$2:$B$400,0),
MATCH(AC$2,'Attendance Dump'!$E$1:$AI$1,0)
),
INDEX('Active Hour''s Dump'!$D$3:$AH$337,
MATCH($C299,'Active Hour''s Dump'!$A$3:$A$337,0),
MATCH(AC$2,'Active Hour''s Dump'!$D$2:$AH$2,0)
))),"")</f>
        <v>569.37000000000012</v>
      </c>
      <c r="AD299" s="13" t="str">
        <f>_xlfn.IFNA(IF(AD$3="Productivity",
INDEX('Productivity Dump'!$E$4:$AJ$500,
MATCH($A299,'Productivity Dump'!$A$4:$A$500,0),
MATCH(AD$2,'Productivity Dump'!$E$3:$AJ$3,0)
),
IF(AD$3="Attendance",
INDEX('Attendance Dump'!$E$2:$AI$400,
MATCH($A299,'Attendance Dump'!$B$2:$B$400,0),
MATCH(AD$2,'Attendance Dump'!$E$1:$AI$1,0)
),
INDEX('Active Hour''s Dump'!$D$3:$AH$337,
MATCH($C299,'Active Hour''s Dump'!$A$3:$A$337,0),
MATCH(AD$2,'Active Hour''s Dump'!$D$2:$AH$2,0)
))),"")</f>
        <v>P</v>
      </c>
      <c r="AE299" s="54">
        <f>_xlfn.IFNA(IF(AE$3="Productivity",
INDEX('Productivity Dump'!$E$4:$AJ$500,
MATCH($A299,'Productivity Dump'!$A$4:$A$500,0),
MATCH(AE$2,'Productivity Dump'!$E$3:$AJ$3,0)
),
IF(AE$3="Attendance",
INDEX('Attendance Dump'!$E$2:$AI$400,
MATCH($A299,'Attendance Dump'!$B$2:$B$400,0),
MATCH(AE$2,'Attendance Dump'!$E$1:$AI$1,0)
),
INDEX('Active Hour''s Dump'!$D$3:$AH$337,
MATCH($C299,'Active Hour''s Dump'!$A$3:$A$337,0),
MATCH(AE$2,'Active Hour''s Dump'!$D$2:$AH$2,0)
))),"")</f>
        <v>7.8333333333333304</v>
      </c>
      <c r="AF299" s="13">
        <f>_xlfn.IFNA(IF(AF$3="Productivity",
INDEX('Productivity Dump'!$E$4:$AJ$500,
MATCH($A299,'Productivity Dump'!$A$4:$A$500,0),
MATCH(AF$2,'Productivity Dump'!$E$3:$AJ$3,0)
),
IF(AF$3="Attendance",
INDEX('Attendance Dump'!$E$2:$AI$400,
MATCH($A299,'Attendance Dump'!$B$2:$B$400,0),
MATCH(AF$2,'Attendance Dump'!$E$1:$AI$1,0)
),
INDEX('Active Hour''s Dump'!$D$3:$AH$337,
MATCH($C299,'Active Hour''s Dump'!$A$3:$A$337,0),
MATCH(AF$2,'Active Hour''s Dump'!$D$2:$AH$2,0)
))),"")</f>
        <v>532.798</v>
      </c>
      <c r="AG299" s="13" t="str">
        <f>_xlfn.IFNA(IF(AG$3="Productivity",
INDEX('Productivity Dump'!$E$4:$AJ$500,
MATCH($A299,'Productivity Dump'!$A$4:$A$500,0),
MATCH(AG$2,'Productivity Dump'!$E$3:$AJ$3,0)
),
IF(AG$3="Attendance",
INDEX('Attendance Dump'!$E$2:$AI$400,
MATCH($A299,'Attendance Dump'!$B$2:$B$400,0),
MATCH(AG$2,'Attendance Dump'!$E$1:$AI$1,0)
),
INDEX('Active Hour''s Dump'!$D$3:$AH$337,
MATCH($C299,'Active Hour''s Dump'!$A$3:$A$337,0),
MATCH(AG$2,'Active Hour''s Dump'!$D$2:$AH$2,0)
))),"")</f>
        <v>P</v>
      </c>
      <c r="AH299" s="54">
        <f>_xlfn.IFNA(IF(AH$3="Productivity",
INDEX('Productivity Dump'!$E$4:$AJ$500,
MATCH($A299,'Productivity Dump'!$A$4:$A$500,0),
MATCH(AH$2,'Productivity Dump'!$E$3:$AJ$3,0)
),
IF(AH$3="Attendance",
INDEX('Attendance Dump'!$E$2:$AI$400,
MATCH($A299,'Attendance Dump'!$B$2:$B$400,0),
MATCH(AH$2,'Attendance Dump'!$E$1:$AI$1,0)
),
INDEX('Active Hour''s Dump'!$D$3:$AH$337,
MATCH($C299,'Active Hour''s Dump'!$A$3:$A$337,0),
MATCH(AH$2,'Active Hour''s Dump'!$D$2:$AH$2,0)
))),"")</f>
        <v>7.1666666666666696</v>
      </c>
      <c r="AI299" s="13">
        <f>_xlfn.IFNA(IF(AI$3="Productivity",
INDEX('Productivity Dump'!$E$4:$AJ$500,
MATCH($A299,'Productivity Dump'!$A$4:$A$500,0),
MATCH(AI$2,'Productivity Dump'!$E$3:$AJ$3,0)
),
IF(AI$3="Attendance",
INDEX('Attendance Dump'!$E$2:$AI$400,
MATCH($A299,'Attendance Dump'!$B$2:$B$400,0),
MATCH(AI$2,'Attendance Dump'!$E$1:$AI$1,0)
),
INDEX('Active Hour''s Dump'!$D$3:$AH$337,
MATCH($C299,'Active Hour''s Dump'!$A$3:$A$337,0),
MATCH(AI$2,'Active Hour''s Dump'!$D$2:$AH$2,0)
))),"")</f>
        <v>552.95100000000002</v>
      </c>
      <c r="AJ299" s="13" t="str">
        <f>_xlfn.IFNA(IF(AJ$3="Productivity",
INDEX('Productivity Dump'!$E$4:$AJ$500,
MATCH($A299,'Productivity Dump'!$A$4:$A$500,0),
MATCH(AJ$2,'Productivity Dump'!$E$3:$AJ$3,0)
),
IF(AJ$3="Attendance",
INDEX('Attendance Dump'!$E$2:$AI$400,
MATCH($A299,'Attendance Dump'!$B$2:$B$400,0),
MATCH(AJ$2,'Attendance Dump'!$E$1:$AI$1,0)
),
INDEX('Active Hour''s Dump'!$D$3:$AH$337,
MATCH($C299,'Active Hour''s Dump'!$A$3:$A$337,0),
MATCH(AJ$2,'Active Hour''s Dump'!$D$2:$AH$2,0)
))),"")</f>
        <v>P</v>
      </c>
      <c r="AK299" s="54">
        <f>_xlfn.IFNA(IF(AK$3="Productivity",
INDEX('Productivity Dump'!$E$4:$AJ$500,
MATCH($A299,'Productivity Dump'!$A$4:$A$500,0),
MATCH(AK$2,'Productivity Dump'!$E$3:$AJ$3,0)
),
IF(AK$3="Attendance",
INDEX('Attendance Dump'!$E$2:$AI$400,
MATCH($A299,'Attendance Dump'!$B$2:$B$400,0),
MATCH(AK$2,'Attendance Dump'!$E$1:$AI$1,0)
),
INDEX('Active Hour''s Dump'!$D$3:$AH$337,
MATCH($C299,'Active Hour''s Dump'!$A$3:$A$337,0),
MATCH(AK$2,'Active Hour''s Dump'!$D$2:$AH$2,0)
))),"")</f>
        <v>7.4166666666666696</v>
      </c>
      <c r="AL299" s="13">
        <f>_xlfn.IFNA(IF(AL$3="Productivity",
INDEX('Productivity Dump'!$E$4:$AJ$500,
MATCH($A299,'Productivity Dump'!$A$4:$A$500,0),
MATCH(AL$2,'Productivity Dump'!$E$3:$AJ$3,0)
),
IF(AL$3="Attendance",
INDEX('Attendance Dump'!$E$2:$AI$400,
MATCH($A299,'Attendance Dump'!$B$2:$B$400,0),
MATCH(AL$2,'Attendance Dump'!$E$1:$AI$1,0)
),
INDEX('Active Hour''s Dump'!$D$3:$AH$337,
MATCH($C299,'Active Hour''s Dump'!$A$3:$A$337,0),
MATCH(AL$2,'Active Hour''s Dump'!$D$2:$AH$2,0)
))),"")</f>
        <v>0</v>
      </c>
      <c r="AM299" s="13" t="str">
        <f>_xlfn.IFNA(IF(AM$3="Productivity",
INDEX('Productivity Dump'!$E$4:$AJ$500,
MATCH($A299,'Productivity Dump'!$A$4:$A$500,0),
MATCH(AM$2,'Productivity Dump'!$E$3:$AJ$3,0)
),
IF(AM$3="Attendance",
INDEX('Attendance Dump'!$E$2:$AI$400,
MATCH($A299,'Attendance Dump'!$B$2:$B$400,0),
MATCH(AM$2,'Attendance Dump'!$E$1:$AI$1,0)
),
INDEX('Active Hour''s Dump'!$D$3:$AH$337,
MATCH($C299,'Active Hour''s Dump'!$A$3:$A$337,0),
MATCH(AM$2,'Active Hour''s Dump'!$D$2:$AH$2,0)
))),"")</f>
        <v>WO</v>
      </c>
      <c r="AN299" s="54">
        <f>_xlfn.IFNA(IF(AN$3="Productivity",
INDEX('Productivity Dump'!$E$4:$AJ$500,
MATCH($A299,'Productivity Dump'!$A$4:$A$500,0),
MATCH(AN$2,'Productivity Dump'!$E$3:$AJ$3,0)
),
IF(AN$3="Attendance",
INDEX('Attendance Dump'!$E$2:$AI$400,
MATCH($A299,'Attendance Dump'!$B$2:$B$400,0),
MATCH(AN$2,'Attendance Dump'!$E$1:$AI$1,0)
),
INDEX('Active Hour''s Dump'!$D$3:$AH$337,
MATCH($C299,'Active Hour''s Dump'!$A$3:$A$337,0),
MATCH(AN$2,'Active Hour''s Dump'!$D$2:$AH$2,0)
))),"")</f>
        <v>0</v>
      </c>
      <c r="AO299" s="13">
        <f>_xlfn.IFNA(IF(AO$3="Productivity",
INDEX('Productivity Dump'!$E$4:$AJ$500,
MATCH($A299,'Productivity Dump'!$A$4:$A$500,0),
MATCH(AO$2,'Productivity Dump'!$E$3:$AJ$3,0)
),
IF(AO$3="Attendance",
INDEX('Attendance Dump'!$E$2:$AI$400,
MATCH($A299,'Attendance Dump'!$B$2:$B$400,0),
MATCH(AO$2,'Attendance Dump'!$E$1:$AI$1,0)
),
INDEX('Active Hour''s Dump'!$D$3:$AH$337,
MATCH($C299,'Active Hour''s Dump'!$A$3:$A$337,0),
MATCH(AO$2,'Active Hour''s Dump'!$D$2:$AH$2,0)
))),"")</f>
        <v>296.53800000000001</v>
      </c>
      <c r="AP299" s="13" t="str">
        <f>_xlfn.IFNA(IF(AP$3="Productivity",
INDEX('Productivity Dump'!$E$4:$AJ$500,
MATCH($A299,'Productivity Dump'!$A$4:$A$500,0),
MATCH(AP$2,'Productivity Dump'!$E$3:$AJ$3,0)
),
IF(AP$3="Attendance",
INDEX('Attendance Dump'!$E$2:$AI$400,
MATCH($A299,'Attendance Dump'!$B$2:$B$400,0),
MATCH(AP$2,'Attendance Dump'!$E$1:$AI$1,0)
),
INDEX('Active Hour''s Dump'!$D$3:$AH$337,
MATCH($C299,'Active Hour''s Dump'!$A$3:$A$337,0),
MATCH(AP$2,'Active Hour''s Dump'!$D$2:$AH$2,0)
))),"")</f>
        <v>P</v>
      </c>
      <c r="AQ299" s="54">
        <f>_xlfn.IFNA(IF(AQ$3="Productivity",
INDEX('Productivity Dump'!$E$4:$AJ$500,
MATCH($A299,'Productivity Dump'!$A$4:$A$500,0),
MATCH(AQ$2,'Productivity Dump'!$E$3:$AJ$3,0)
),
IF(AQ$3="Attendance",
INDEX('Attendance Dump'!$E$2:$AI$400,
MATCH($A299,'Attendance Dump'!$B$2:$B$400,0),
MATCH(AQ$2,'Attendance Dump'!$E$1:$AI$1,0)
),
INDEX('Active Hour''s Dump'!$D$3:$AH$337,
MATCH($C299,'Active Hour''s Dump'!$A$3:$A$337,0),
MATCH(AQ$2,'Active Hour''s Dump'!$D$2:$AH$2,0)
))),"")</f>
        <v>4.25</v>
      </c>
      <c r="AR299" s="13">
        <f>_xlfn.IFNA(IF(AR$3="Productivity",
INDEX('Productivity Dump'!$E$4:$AJ$500,
MATCH($A299,'Productivity Dump'!$A$4:$A$500,0),
MATCH(AR$2,'Productivity Dump'!$E$3:$AJ$3,0)
),
IF(AR$3="Attendance",
INDEX('Attendance Dump'!$E$2:$AI$400,
MATCH($A299,'Attendance Dump'!$B$2:$B$400,0),
MATCH(AR$2,'Attendance Dump'!$E$1:$AI$1,0)
),
INDEX('Active Hour''s Dump'!$D$3:$AH$337,
MATCH($C299,'Active Hour''s Dump'!$A$3:$A$337,0),
MATCH(AR$2,'Active Hour''s Dump'!$D$2:$AH$2,0)
))),"")</f>
        <v>612.13800000000003</v>
      </c>
      <c r="AS299" s="13" t="str">
        <f>_xlfn.IFNA(IF(AS$3="Productivity",
INDEX('Productivity Dump'!$E$4:$AJ$500,
MATCH($A299,'Productivity Dump'!$A$4:$A$500,0),
MATCH(AS$2,'Productivity Dump'!$E$3:$AJ$3,0)
),
IF(AS$3="Attendance",
INDEX('Attendance Dump'!$E$2:$AI$400,
MATCH($A299,'Attendance Dump'!$B$2:$B$400,0),
MATCH(AS$2,'Attendance Dump'!$E$1:$AI$1,0)
),
INDEX('Active Hour''s Dump'!$D$3:$AH$337,
MATCH($C299,'Active Hour''s Dump'!$A$3:$A$337,0),
MATCH(AS$2,'Active Hour''s Dump'!$D$2:$AH$2,0)
))),"")</f>
        <v>P</v>
      </c>
      <c r="AT299" s="54">
        <f>_xlfn.IFNA(IF(AT$3="Productivity",
INDEX('Productivity Dump'!$E$4:$AJ$500,
MATCH($A299,'Productivity Dump'!$A$4:$A$500,0),
MATCH(AT$2,'Productivity Dump'!$E$3:$AJ$3,0)
),
IF(AT$3="Attendance",
INDEX('Attendance Dump'!$E$2:$AI$400,
MATCH($A299,'Attendance Dump'!$B$2:$B$400,0),
MATCH(AT$2,'Attendance Dump'!$E$1:$AI$1,0)
),
INDEX('Active Hour''s Dump'!$D$3:$AH$337,
MATCH($C299,'Active Hour''s Dump'!$A$3:$A$337,0),
MATCH(AT$2,'Active Hour''s Dump'!$D$2:$AH$2,0)
))),"")</f>
        <v>8.5833333333333304</v>
      </c>
      <c r="AU299" s="13">
        <f>_xlfn.IFNA(IF(AU$3="Productivity",
INDEX('Productivity Dump'!$E$4:$AJ$500,
MATCH($A299,'Productivity Dump'!$A$4:$A$500,0),
MATCH(AU$2,'Productivity Dump'!$E$3:$AJ$3,0)
),
IF(AU$3="Attendance",
INDEX('Attendance Dump'!$E$2:$AI$400,
MATCH($A299,'Attendance Dump'!$B$2:$B$400,0),
MATCH(AU$2,'Attendance Dump'!$E$1:$AI$1,0)
),
INDEX('Active Hour''s Dump'!$D$3:$AH$337,
MATCH($C299,'Active Hour''s Dump'!$A$3:$A$337,0),
MATCH(AU$2,'Active Hour''s Dump'!$D$2:$AH$2,0)
))),"")</f>
        <v>646.72300000000007</v>
      </c>
      <c r="AV299" s="13" t="str">
        <f>_xlfn.IFNA(IF(AV$3="Productivity",
INDEX('Productivity Dump'!$E$4:$AJ$500,
MATCH($A299,'Productivity Dump'!$A$4:$A$500,0),
MATCH(AV$2,'Productivity Dump'!$E$3:$AJ$3,0)
),
IF(AV$3="Attendance",
INDEX('Attendance Dump'!$E$2:$AI$400,
MATCH($A299,'Attendance Dump'!$B$2:$B$400,0),
MATCH(AV$2,'Attendance Dump'!$E$1:$AI$1,0)
),
INDEX('Active Hour''s Dump'!$D$3:$AH$337,
MATCH($C299,'Active Hour''s Dump'!$A$3:$A$337,0),
MATCH(AV$2,'Active Hour''s Dump'!$D$2:$AH$2,0)
))),"")</f>
        <v>P</v>
      </c>
      <c r="AW299" s="54">
        <f>_xlfn.IFNA(IF(AW$3="Productivity",
INDEX('Productivity Dump'!$E$4:$AJ$500,
MATCH($A299,'Productivity Dump'!$A$4:$A$500,0),
MATCH(AW$2,'Productivity Dump'!$E$3:$AJ$3,0)
),
IF(AW$3="Attendance",
INDEX('Attendance Dump'!$E$2:$AI$400,
MATCH($A299,'Attendance Dump'!$B$2:$B$400,0),
MATCH(AW$2,'Attendance Dump'!$E$1:$AI$1,0)
),
INDEX('Active Hour''s Dump'!$D$3:$AH$337,
MATCH($C299,'Active Hour''s Dump'!$A$3:$A$337,0),
MATCH(AW$2,'Active Hour''s Dump'!$D$2:$AH$2,0)
))),"")</f>
        <v>7.5</v>
      </c>
      <c r="AX299" s="13">
        <f>_xlfn.IFNA(IF(AX$3="Productivity",
INDEX('Productivity Dump'!$E$4:$AJ$500,
MATCH($A299,'Productivity Dump'!$A$4:$A$500,0),
MATCH(AX$2,'Productivity Dump'!$E$3:$AJ$3,0)
),
IF(AX$3="Attendance",
INDEX('Attendance Dump'!$E$2:$AI$400,
MATCH($A299,'Attendance Dump'!$B$2:$B$400,0),
MATCH(AX$2,'Attendance Dump'!$E$1:$AI$1,0)
),
INDEX('Active Hour''s Dump'!$D$3:$AH$337,
MATCH($C299,'Active Hour''s Dump'!$A$3:$A$337,0),
MATCH(AX$2,'Active Hour''s Dump'!$D$2:$AH$2,0)
))),"")</f>
        <v>666.55299999999988</v>
      </c>
      <c r="AY299" s="13" t="str">
        <f>_xlfn.IFNA(IF(AY$3="Productivity",
INDEX('Productivity Dump'!$E$4:$AJ$500,
MATCH($A299,'Productivity Dump'!$A$4:$A$500,0),
MATCH(AY$2,'Productivity Dump'!$E$3:$AJ$3,0)
),
IF(AY$3="Attendance",
INDEX('Attendance Dump'!$E$2:$AI$400,
MATCH($A299,'Attendance Dump'!$B$2:$B$400,0),
MATCH(AY$2,'Attendance Dump'!$E$1:$AI$1,0)
),
INDEX('Active Hour''s Dump'!$D$3:$AH$337,
MATCH($C299,'Active Hour''s Dump'!$A$3:$A$337,0),
MATCH(AY$2,'Active Hour''s Dump'!$D$2:$AH$2,0)
))),"")</f>
        <v>P</v>
      </c>
      <c r="AZ299" s="54">
        <f>_xlfn.IFNA(IF(AZ$3="Productivity",
INDEX('Productivity Dump'!$E$4:$AJ$500,
MATCH($A299,'Productivity Dump'!$A$4:$A$500,0),
MATCH(AZ$2,'Productivity Dump'!$E$3:$AJ$3,0)
),
IF(AZ$3="Attendance",
INDEX('Attendance Dump'!$E$2:$AI$400,
MATCH($A299,'Attendance Dump'!$B$2:$B$400,0),
MATCH(AZ$2,'Attendance Dump'!$E$1:$AI$1,0)
),
INDEX('Active Hour''s Dump'!$D$3:$AH$337,
MATCH($C299,'Active Hour''s Dump'!$A$3:$A$337,0),
MATCH(AZ$2,'Active Hour''s Dump'!$D$2:$AH$2,0)
))),"")</f>
        <v>8.5833333333333304</v>
      </c>
      <c r="BA299" s="13">
        <f>_xlfn.IFNA(IF(BA$3="Productivity",
INDEX('Productivity Dump'!$E$4:$AJ$500,
MATCH($A299,'Productivity Dump'!$A$4:$A$500,0),
MATCH(BA$2,'Productivity Dump'!$E$3:$AJ$3,0)
),
IF(BA$3="Attendance",
INDEX('Attendance Dump'!$E$2:$AI$400,
MATCH($A299,'Attendance Dump'!$B$2:$B$400,0),
MATCH(BA$2,'Attendance Dump'!$E$1:$AI$1,0)
),
INDEX('Active Hour''s Dump'!$D$3:$AH$337,
MATCH($C299,'Active Hour''s Dump'!$A$3:$A$337,0),
MATCH(BA$2,'Active Hour''s Dump'!$D$2:$AH$2,0)
))),"")</f>
        <v>747.72300000000041</v>
      </c>
      <c r="BB299" s="13" t="str">
        <f>_xlfn.IFNA(IF(BB$3="Productivity",
INDEX('Productivity Dump'!$E$4:$AJ$500,
MATCH($A299,'Productivity Dump'!$A$4:$A$500,0),
MATCH(BB$2,'Productivity Dump'!$E$3:$AJ$3,0)
),
IF(BB$3="Attendance",
INDEX('Attendance Dump'!$E$2:$AI$400,
MATCH($A299,'Attendance Dump'!$B$2:$B$400,0),
MATCH(BB$2,'Attendance Dump'!$E$1:$AI$1,0)
),
INDEX('Active Hour''s Dump'!$D$3:$AH$337,
MATCH($C299,'Active Hour''s Dump'!$A$3:$A$337,0),
MATCH(BB$2,'Active Hour''s Dump'!$D$2:$AH$2,0)
))),"")</f>
        <v>P</v>
      </c>
      <c r="BC299" s="54">
        <f>_xlfn.IFNA(IF(BC$3="Productivity",
INDEX('Productivity Dump'!$E$4:$AJ$500,
MATCH($A299,'Productivity Dump'!$A$4:$A$500,0),
MATCH(BC$2,'Productivity Dump'!$E$3:$AJ$3,0)
),
IF(BC$3="Attendance",
INDEX('Attendance Dump'!$E$2:$AI$400,
MATCH($A299,'Attendance Dump'!$B$2:$B$400,0),
MATCH(BC$2,'Attendance Dump'!$E$1:$AI$1,0)
),
INDEX('Active Hour''s Dump'!$D$3:$AH$337,
MATCH($C299,'Active Hour''s Dump'!$A$3:$A$337,0),
MATCH(BC$2,'Active Hour''s Dump'!$D$2:$AH$2,0)
))),"")</f>
        <v>8.5</v>
      </c>
      <c r="BD299" s="13">
        <f>_xlfn.IFNA(IF(BD$3="Productivity",
INDEX('Productivity Dump'!$E$4:$AJ$500,
MATCH($A299,'Productivity Dump'!$A$4:$A$500,0),
MATCH(BD$2,'Productivity Dump'!$E$3:$AJ$3,0)
),
IF(BD$3="Attendance",
INDEX('Attendance Dump'!$E$2:$AI$400,
MATCH($A299,'Attendance Dump'!$B$2:$B$400,0),
MATCH(BD$2,'Attendance Dump'!$E$1:$AI$1,0)
),
INDEX('Active Hour''s Dump'!$D$3:$AH$337,
MATCH($C299,'Active Hour''s Dump'!$A$3:$A$337,0),
MATCH(BD$2,'Active Hour''s Dump'!$D$2:$AH$2,0)
))),"")</f>
        <v>0</v>
      </c>
      <c r="BE299" s="13" t="str">
        <f>_xlfn.IFNA(IF(BE$3="Productivity",
INDEX('Productivity Dump'!$E$4:$AJ$500,
MATCH($A299,'Productivity Dump'!$A$4:$A$500,0),
MATCH(BE$2,'Productivity Dump'!$E$3:$AJ$3,0)
),
IF(BE$3="Attendance",
INDEX('Attendance Dump'!$E$2:$AI$400,
MATCH($A299,'Attendance Dump'!$B$2:$B$400,0),
MATCH(BE$2,'Attendance Dump'!$E$1:$AI$1,0)
),
INDEX('Active Hour''s Dump'!$D$3:$AH$337,
MATCH($C299,'Active Hour''s Dump'!$A$3:$A$337,0),
MATCH(BE$2,'Active Hour''s Dump'!$D$2:$AH$2,0)
))),"")</f>
        <v>PL</v>
      </c>
      <c r="BF299" s="54">
        <f>_xlfn.IFNA(IF(BF$3="Productivity",
INDEX('Productivity Dump'!$E$4:$AJ$500,
MATCH($A299,'Productivity Dump'!$A$4:$A$500,0),
MATCH(BF$2,'Productivity Dump'!$E$3:$AJ$3,0)
),
IF(BF$3="Attendance",
INDEX('Attendance Dump'!$E$2:$AI$400,
MATCH($A299,'Attendance Dump'!$B$2:$B$400,0),
MATCH(BF$2,'Attendance Dump'!$E$1:$AI$1,0)
),
INDEX('Active Hour''s Dump'!$D$3:$AH$337,
MATCH($C299,'Active Hour''s Dump'!$A$3:$A$337,0),
MATCH(BF$2,'Active Hour''s Dump'!$D$2:$AH$2,0)
))),"")</f>
        <v>0</v>
      </c>
      <c r="BG299" s="13">
        <f>_xlfn.IFNA(IF(BG$3="Productivity",
INDEX('Productivity Dump'!$E$4:$AJ$500,
MATCH($A299,'Productivity Dump'!$A$4:$A$500,0),
MATCH(BG$2,'Productivity Dump'!$E$3:$AJ$3,0)
),
IF(BG$3="Attendance",
INDEX('Attendance Dump'!$E$2:$AI$400,
MATCH($A299,'Attendance Dump'!$B$2:$B$400,0),
MATCH(BG$2,'Attendance Dump'!$E$1:$AI$1,0)
),
INDEX('Active Hour''s Dump'!$D$3:$AH$337,
MATCH($C299,'Active Hour''s Dump'!$A$3:$A$337,0),
MATCH(BG$2,'Active Hour''s Dump'!$D$2:$AH$2,0)
))),"")</f>
        <v>0</v>
      </c>
      <c r="BH299" s="13" t="str">
        <f>_xlfn.IFNA(IF(BH$3="Productivity",
INDEX('Productivity Dump'!$E$4:$AJ$500,
MATCH($A299,'Productivity Dump'!$A$4:$A$500,0),
MATCH(BH$2,'Productivity Dump'!$E$3:$AJ$3,0)
),
IF(BH$3="Attendance",
INDEX('Attendance Dump'!$E$2:$AI$400,
MATCH($A299,'Attendance Dump'!$B$2:$B$400,0),
MATCH(BH$2,'Attendance Dump'!$E$1:$AI$1,0)
),
INDEX('Active Hour''s Dump'!$D$3:$AH$337,
MATCH($C299,'Active Hour''s Dump'!$A$3:$A$337,0),
MATCH(BH$2,'Active Hour''s Dump'!$D$2:$AH$2,0)
))),"")</f>
        <v>WO</v>
      </c>
      <c r="BI299" s="54">
        <f>_xlfn.IFNA(IF(BI$3="Productivity",
INDEX('Productivity Dump'!$E$4:$AJ$500,
MATCH($A299,'Productivity Dump'!$A$4:$A$500,0),
MATCH(BI$2,'Productivity Dump'!$E$3:$AJ$3,0)
),
IF(BI$3="Attendance",
INDEX('Attendance Dump'!$E$2:$AI$400,
MATCH($A299,'Attendance Dump'!$B$2:$B$400,0),
MATCH(BI$2,'Attendance Dump'!$E$1:$AI$1,0)
),
INDEX('Active Hour''s Dump'!$D$3:$AH$337,
MATCH($C299,'Active Hour''s Dump'!$A$3:$A$337,0),
MATCH(BI$2,'Active Hour''s Dump'!$D$2:$AH$2,0)
))),"")</f>
        <v>0</v>
      </c>
      <c r="BJ299" s="13">
        <f>_xlfn.IFNA(IF(BJ$3="Productivity",
INDEX('Productivity Dump'!$E$4:$AJ$500,
MATCH($A299,'Productivity Dump'!$A$4:$A$500,0),
MATCH(BJ$2,'Productivity Dump'!$E$3:$AJ$3,0)
),
IF(BJ$3="Attendance",
INDEX('Attendance Dump'!$E$2:$AI$400,
MATCH($A299,'Attendance Dump'!$B$2:$B$400,0),
MATCH(BJ$2,'Attendance Dump'!$E$1:$AI$1,0)
),
INDEX('Active Hour''s Dump'!$D$3:$AH$337,
MATCH($C299,'Active Hour''s Dump'!$A$3:$A$337,0),
MATCH(BJ$2,'Active Hour''s Dump'!$D$2:$AH$2,0)
))),"")</f>
        <v>229.95300000000003</v>
      </c>
      <c r="BK299" s="13" t="str">
        <f>_xlfn.IFNA(IF(BK$3="Productivity",
INDEX('Productivity Dump'!$E$4:$AJ$500,
MATCH($A299,'Productivity Dump'!$A$4:$A$500,0),
MATCH(BK$2,'Productivity Dump'!$E$3:$AJ$3,0)
),
IF(BK$3="Attendance",
INDEX('Attendance Dump'!$E$2:$AI$400,
MATCH($A299,'Attendance Dump'!$B$2:$B$400,0),
MATCH(BK$2,'Attendance Dump'!$E$1:$AI$1,0)
),
INDEX('Active Hour''s Dump'!$D$3:$AH$337,
MATCH($C299,'Active Hour''s Dump'!$A$3:$A$337,0),
MATCH(BK$2,'Active Hour''s Dump'!$D$2:$AH$2,0)
))),"")</f>
        <v>P</v>
      </c>
      <c r="BL299" s="54">
        <f>_xlfn.IFNA(IF(BL$3="Productivity",
INDEX('Productivity Dump'!$E$4:$AJ$500,
MATCH($A299,'Productivity Dump'!$A$4:$A$500,0),
MATCH(BL$2,'Productivity Dump'!$E$3:$AJ$3,0)
),
IF(BL$3="Attendance",
INDEX('Attendance Dump'!$E$2:$AI$400,
MATCH($A299,'Attendance Dump'!$B$2:$B$400,0),
MATCH(BL$2,'Attendance Dump'!$E$1:$AI$1,0)
),
INDEX('Active Hour''s Dump'!$D$3:$AH$337,
MATCH($C299,'Active Hour''s Dump'!$A$3:$A$337,0),
MATCH(BL$2,'Active Hour''s Dump'!$D$2:$AH$2,0)
))),"")</f>
        <v>3.3333333333333299</v>
      </c>
      <c r="BM299" s="13">
        <f>_xlfn.IFNA(IF(BM$3="Productivity",
INDEX('Productivity Dump'!$E$4:$AJ$500,
MATCH($A299,'Productivity Dump'!$A$4:$A$500,0),
MATCH(BM$2,'Productivity Dump'!$E$3:$AJ$3,0)
),
IF(BM$3="Attendance",
INDEX('Attendance Dump'!$E$2:$AI$400,
MATCH($A299,'Attendance Dump'!$B$2:$B$400,0),
MATCH(BM$2,'Attendance Dump'!$E$1:$AI$1,0)
),
INDEX('Active Hour''s Dump'!$D$3:$AH$337,
MATCH($C299,'Active Hour''s Dump'!$A$3:$A$337,0),
MATCH(BM$2,'Active Hour''s Dump'!$D$2:$AH$2,0)
))),"")</f>
        <v>713.82800000000009</v>
      </c>
      <c r="BN299" s="13" t="str">
        <f>_xlfn.IFNA(IF(BN$3="Productivity",
INDEX('Productivity Dump'!$E$4:$AJ$500,
MATCH($A299,'Productivity Dump'!$A$4:$A$500,0),
MATCH(BN$2,'Productivity Dump'!$E$3:$AJ$3,0)
),
IF(BN$3="Attendance",
INDEX('Attendance Dump'!$E$2:$AI$400,
MATCH($A299,'Attendance Dump'!$B$2:$B$400,0),
MATCH(BN$2,'Attendance Dump'!$E$1:$AI$1,0)
),
INDEX('Active Hour''s Dump'!$D$3:$AH$337,
MATCH($C299,'Active Hour''s Dump'!$A$3:$A$337,0),
MATCH(BN$2,'Active Hour''s Dump'!$D$2:$AH$2,0)
))),"")</f>
        <v>P</v>
      </c>
      <c r="BO299" s="54">
        <f>_xlfn.IFNA(IF(BO$3="Productivity",
INDEX('Productivity Dump'!$E$4:$AJ$500,
MATCH($A299,'Productivity Dump'!$A$4:$A$500,0),
MATCH(BO$2,'Productivity Dump'!$E$3:$AJ$3,0)
),
IF(BO$3="Attendance",
INDEX('Attendance Dump'!$E$2:$AI$400,
MATCH($A299,'Attendance Dump'!$B$2:$B$400,0),
MATCH(BO$2,'Attendance Dump'!$E$1:$AI$1,0)
),
INDEX('Active Hour''s Dump'!$D$3:$AH$337,
MATCH($C299,'Active Hour''s Dump'!$A$3:$A$337,0),
MATCH(BO$2,'Active Hour''s Dump'!$D$2:$AH$2,0)
))),"")</f>
        <v>7.75</v>
      </c>
      <c r="BP299" s="13">
        <f>_xlfn.IFNA(IF(BP$3="Productivity",
INDEX('Productivity Dump'!$E$4:$AJ$500,
MATCH($A299,'Productivity Dump'!$A$4:$A$500,0),
MATCH(BP$2,'Productivity Dump'!$E$3:$AJ$3,0)
),
IF(BP$3="Attendance",
INDEX('Attendance Dump'!$E$2:$AI$400,
MATCH($A299,'Attendance Dump'!$B$2:$B$400,0),
MATCH(BP$2,'Attendance Dump'!$E$1:$AI$1,0)
),
INDEX('Active Hour''s Dump'!$D$3:$AH$337,
MATCH($C299,'Active Hour''s Dump'!$A$3:$A$337,0),
MATCH(BP$2,'Active Hour''s Dump'!$D$2:$AH$2,0)
))),"")</f>
        <v>808.75200000000018</v>
      </c>
      <c r="BQ299" s="13" t="str">
        <f>_xlfn.IFNA(IF(BQ$3="Productivity",
INDEX('Productivity Dump'!$E$4:$AJ$500,
MATCH($A299,'Productivity Dump'!$A$4:$A$500,0),
MATCH(BQ$2,'Productivity Dump'!$E$3:$AJ$3,0)
),
IF(BQ$3="Attendance",
INDEX('Attendance Dump'!$E$2:$AI$400,
MATCH($A299,'Attendance Dump'!$B$2:$B$400,0),
MATCH(BQ$2,'Attendance Dump'!$E$1:$AI$1,0)
),
INDEX('Active Hour''s Dump'!$D$3:$AH$337,
MATCH($C299,'Active Hour''s Dump'!$A$3:$A$337,0),
MATCH(BQ$2,'Active Hour''s Dump'!$D$2:$AH$2,0)
))),"")</f>
        <v>P</v>
      </c>
      <c r="BR299" s="54">
        <f>_xlfn.IFNA(IF(BR$3="Productivity",
INDEX('Productivity Dump'!$E$4:$AJ$500,
MATCH($A299,'Productivity Dump'!$A$4:$A$500,0),
MATCH(BR$2,'Productivity Dump'!$E$3:$AJ$3,0)
),
IF(BR$3="Attendance",
INDEX('Attendance Dump'!$E$2:$AI$400,
MATCH($A299,'Attendance Dump'!$B$2:$B$400,0),
MATCH(BR$2,'Attendance Dump'!$E$1:$AI$1,0)
),
INDEX('Active Hour''s Dump'!$D$3:$AH$337,
MATCH($C299,'Active Hour''s Dump'!$A$3:$A$337,0),
MATCH(BR$2,'Active Hour''s Dump'!$D$2:$AH$2,0)
))),"")</f>
        <v>7.75</v>
      </c>
      <c r="BS299" s="13">
        <f>_xlfn.IFNA(IF(BS$3="Productivity",
INDEX('Productivity Dump'!$E$4:$AJ$500,
MATCH($A299,'Productivity Dump'!$A$4:$A$500,0),
MATCH(BS$2,'Productivity Dump'!$E$3:$AJ$3,0)
),
IF(BS$3="Attendance",
INDEX('Attendance Dump'!$E$2:$AI$400,
MATCH($A299,'Attendance Dump'!$B$2:$B$400,0),
MATCH(BS$2,'Attendance Dump'!$E$1:$AI$1,0)
),
INDEX('Active Hour''s Dump'!$D$3:$AH$337,
MATCH($C299,'Active Hour''s Dump'!$A$3:$A$337,0),
MATCH(BS$2,'Active Hour''s Dump'!$D$2:$AH$2,0)
))),"")</f>
        <v>648.41300000000001</v>
      </c>
      <c r="BT299" s="13" t="str">
        <f>_xlfn.IFNA(IF(BT$3="Productivity",
INDEX('Productivity Dump'!$E$4:$AJ$500,
MATCH($A299,'Productivity Dump'!$A$4:$A$500,0),
MATCH(BT$2,'Productivity Dump'!$E$3:$AJ$3,0)
),
IF(BT$3="Attendance",
INDEX('Attendance Dump'!$E$2:$AI$400,
MATCH($A299,'Attendance Dump'!$B$2:$B$400,0),
MATCH(BT$2,'Attendance Dump'!$E$1:$AI$1,0)
),
INDEX('Active Hour''s Dump'!$D$3:$AH$337,
MATCH($C299,'Active Hour''s Dump'!$A$3:$A$337,0),
MATCH(BT$2,'Active Hour''s Dump'!$D$2:$AH$2,0)
))),"")</f>
        <v>H(P)</v>
      </c>
      <c r="BU299" s="54">
        <f>_xlfn.IFNA(IF(BU$3="Productivity",
INDEX('Productivity Dump'!$E$4:$AJ$500,
MATCH($A299,'Productivity Dump'!$A$4:$A$500,0),
MATCH(BU$2,'Productivity Dump'!$E$3:$AJ$3,0)
),
IF(BU$3="Attendance",
INDEX('Attendance Dump'!$E$2:$AI$400,
MATCH($A299,'Attendance Dump'!$B$2:$B$400,0),
MATCH(BU$2,'Attendance Dump'!$E$1:$AI$1,0)
),
INDEX('Active Hour''s Dump'!$D$3:$AH$337,
MATCH($C299,'Active Hour''s Dump'!$A$3:$A$337,0),
MATCH(BU$2,'Active Hour''s Dump'!$D$2:$AH$2,0)
))),"")</f>
        <v>8.3333333333333304</v>
      </c>
      <c r="BV299" s="13">
        <f>_xlfn.IFNA(IF(BV$3="Productivity",
INDEX('Productivity Dump'!$E$4:$AJ$500,
MATCH($A299,'Productivity Dump'!$A$4:$A$500,0),
MATCH(BV$2,'Productivity Dump'!$E$3:$AJ$3,0)
),
IF(BV$3="Attendance",
INDEX('Attendance Dump'!$E$2:$AI$400,
MATCH($A299,'Attendance Dump'!$B$2:$B$400,0),
MATCH(BV$2,'Attendance Dump'!$E$1:$AI$1,0)
),
INDEX('Active Hour''s Dump'!$D$3:$AH$337,
MATCH($C299,'Active Hour''s Dump'!$A$3:$A$337,0),
MATCH(BV$2,'Active Hour''s Dump'!$D$2:$AH$2,0)
))),"")</f>
        <v>733.58400000000017</v>
      </c>
      <c r="BW299" s="13" t="str">
        <f>_xlfn.IFNA(IF(BW$3="Productivity",
INDEX('Productivity Dump'!$E$4:$AJ$500,
MATCH($A299,'Productivity Dump'!$A$4:$A$500,0),
MATCH(BW$2,'Productivity Dump'!$E$3:$AJ$3,0)
),
IF(BW$3="Attendance",
INDEX('Attendance Dump'!$E$2:$AI$400,
MATCH($A299,'Attendance Dump'!$B$2:$B$400,0),
MATCH(BW$2,'Attendance Dump'!$E$1:$AI$1,0)
),
INDEX('Active Hour''s Dump'!$D$3:$AH$337,
MATCH($C299,'Active Hour''s Dump'!$A$3:$A$337,0),
MATCH(BW$2,'Active Hour''s Dump'!$D$2:$AH$2,0)
))),"")</f>
        <v>P</v>
      </c>
      <c r="BX299" s="54">
        <f>_xlfn.IFNA(IF(BX$3="Productivity",
INDEX('Productivity Dump'!$E$4:$AJ$500,
MATCH($A299,'Productivity Dump'!$A$4:$A$500,0),
MATCH(BX$2,'Productivity Dump'!$E$3:$AJ$3,0)
),
IF(BX$3="Attendance",
INDEX('Attendance Dump'!$E$2:$AI$400,
MATCH($A299,'Attendance Dump'!$B$2:$B$400,0),
MATCH(BX$2,'Attendance Dump'!$E$1:$AI$1,0)
),
INDEX('Active Hour''s Dump'!$D$3:$AH$337,
MATCH($C299,'Active Hour''s Dump'!$A$3:$A$337,0),
MATCH(BX$2,'Active Hour''s Dump'!$D$2:$AH$2,0)
))),"")</f>
        <v>8.5</v>
      </c>
      <c r="BY299" s="13">
        <f>_xlfn.IFNA(IF(BY$3="Productivity",
INDEX('Productivity Dump'!$E$4:$AJ$500,
MATCH($A299,'Productivity Dump'!$A$4:$A$500,0),
MATCH(BY$2,'Productivity Dump'!$E$3:$AJ$3,0)
),
IF(BY$3="Attendance",
INDEX('Attendance Dump'!$E$2:$AI$400,
MATCH($A299,'Attendance Dump'!$B$2:$B$400,0),
MATCH(BY$2,'Attendance Dump'!$E$1:$AI$1,0)
),
INDEX('Active Hour''s Dump'!$D$3:$AH$337,
MATCH($C299,'Active Hour''s Dump'!$A$3:$A$337,0),
MATCH(BY$2,'Active Hour''s Dump'!$D$2:$AH$2,0)
))),"")</f>
        <v>417.81300000000005</v>
      </c>
      <c r="BZ299" s="13" t="str">
        <f>_xlfn.IFNA(IF(BZ$3="Productivity",
INDEX('Productivity Dump'!$E$4:$AJ$500,
MATCH($A299,'Productivity Dump'!$A$4:$A$500,0),
MATCH(BZ$2,'Productivity Dump'!$E$3:$AJ$3,0)
),
IF(BZ$3="Attendance",
INDEX('Attendance Dump'!$E$2:$AI$400,
MATCH($A299,'Attendance Dump'!$B$2:$B$400,0),
MATCH(BZ$2,'Attendance Dump'!$E$1:$AI$1,0)
),
INDEX('Active Hour''s Dump'!$D$3:$AH$337,
MATCH($C299,'Active Hour''s Dump'!$A$3:$A$337,0),
MATCH(BZ$2,'Active Hour''s Dump'!$D$2:$AH$2,0)
))),"")</f>
        <v>P</v>
      </c>
      <c r="CA299" s="54">
        <f>_xlfn.IFNA(IF(CA$3="Productivity",
INDEX('Productivity Dump'!$E$4:$AJ$500,
MATCH($A299,'Productivity Dump'!$A$4:$A$500,0),
MATCH(CA$2,'Productivity Dump'!$E$3:$AJ$3,0)
),
IF(CA$3="Attendance",
INDEX('Attendance Dump'!$E$2:$AI$400,
MATCH($A299,'Attendance Dump'!$B$2:$B$400,0),
MATCH(CA$2,'Attendance Dump'!$E$1:$AI$1,0)
),
INDEX('Active Hour''s Dump'!$D$3:$AH$337,
MATCH($C299,'Active Hour''s Dump'!$A$3:$A$337,0),
MATCH(CA$2,'Active Hour''s Dump'!$D$2:$AH$2,0)
))),"")</f>
        <v>4.3333333333333304</v>
      </c>
      <c r="CB299" s="13">
        <f>_xlfn.IFNA(IF(CB$3="Productivity",
INDEX('Productivity Dump'!$E$4:$AJ$500,
MATCH($A299,'Productivity Dump'!$A$4:$A$500,0),
MATCH(CB$2,'Productivity Dump'!$E$3:$AJ$3,0)
),
IF(CB$3="Attendance",
INDEX('Attendance Dump'!$E$2:$AI$400,
MATCH($A299,'Attendance Dump'!$B$2:$B$400,0),
MATCH(CB$2,'Attendance Dump'!$E$1:$AI$1,0)
),
INDEX('Active Hour''s Dump'!$D$3:$AH$337,
MATCH($C299,'Active Hour''s Dump'!$A$3:$A$337,0),
MATCH(CB$2,'Active Hour''s Dump'!$D$2:$AH$2,0)
))),"")</f>
        <v>0</v>
      </c>
      <c r="CC299" s="13" t="str">
        <f>_xlfn.IFNA(IF(CC$3="Productivity",
INDEX('Productivity Dump'!$E$4:$AJ$500,
MATCH($A299,'Productivity Dump'!$A$4:$A$500,0),
MATCH(CC$2,'Productivity Dump'!$E$3:$AJ$3,0)
),
IF(CC$3="Attendance",
INDEX('Attendance Dump'!$E$2:$AI$400,
MATCH($A299,'Attendance Dump'!$B$2:$B$400,0),
MATCH(CC$2,'Attendance Dump'!$E$1:$AI$1,0)
),
INDEX('Active Hour''s Dump'!$D$3:$AH$337,
MATCH($C299,'Active Hour''s Dump'!$A$3:$A$337,0),
MATCH(CC$2,'Active Hour''s Dump'!$D$2:$AH$2,0)
))),"")</f>
        <v>WO</v>
      </c>
      <c r="CD299" s="54">
        <f>_xlfn.IFNA(IF(CD$3="Productivity",
INDEX('Productivity Dump'!$E$4:$AJ$500,
MATCH($A299,'Productivity Dump'!$A$4:$A$500,0),
MATCH(CD$2,'Productivity Dump'!$E$3:$AJ$3,0)
),
IF(CD$3="Attendance",
INDEX('Attendance Dump'!$E$2:$AI$400,
MATCH($A299,'Attendance Dump'!$B$2:$B$400,0),
MATCH(CD$2,'Attendance Dump'!$E$1:$AI$1,0)
),
INDEX('Active Hour''s Dump'!$D$3:$AH$337,
MATCH($C299,'Active Hour''s Dump'!$A$3:$A$337,0),
MATCH(CD$2,'Active Hour''s Dump'!$D$2:$AH$2,0)
))),"")</f>
        <v>0</v>
      </c>
      <c r="CE299" s="13">
        <f>_xlfn.IFNA(IF(CE$3="Productivity",
INDEX('Productivity Dump'!$E$4:$AJ$500,
MATCH($A299,'Productivity Dump'!$A$4:$A$500,0),
MATCH(CE$2,'Productivity Dump'!$E$3:$AJ$3,0)
),
IF(CE$3="Attendance",
INDEX('Attendance Dump'!$E$2:$AI$400,
MATCH($A299,'Attendance Dump'!$B$2:$B$400,0),
MATCH(CE$2,'Attendance Dump'!$E$1:$AI$1,0)
),
INDEX('Active Hour''s Dump'!$D$3:$AH$337,
MATCH($C299,'Active Hour''s Dump'!$A$3:$A$337,0),
MATCH(CE$2,'Active Hour''s Dump'!$D$2:$AH$2,0)
))),"")</f>
        <v>348.23</v>
      </c>
      <c r="CF299" s="13" t="str">
        <f>_xlfn.IFNA(IF(CF$3="Productivity",
INDEX('Productivity Dump'!$E$4:$AJ$500,
MATCH($A299,'Productivity Dump'!$A$4:$A$500,0),
MATCH(CF$2,'Productivity Dump'!$E$3:$AJ$3,0)
),
IF(CF$3="Attendance",
INDEX('Attendance Dump'!$E$2:$AI$400,
MATCH($A299,'Attendance Dump'!$B$2:$B$400,0),
MATCH(CF$2,'Attendance Dump'!$E$1:$AI$1,0)
),
INDEX('Active Hour''s Dump'!$D$3:$AH$337,
MATCH($C299,'Active Hour''s Dump'!$A$3:$A$337,0),
MATCH(CF$2,'Active Hour''s Dump'!$D$2:$AH$2,0)
))),"")</f>
        <v>P</v>
      </c>
      <c r="CG299" s="54">
        <f>_xlfn.IFNA(IF(CG$3="Productivity",
INDEX('Productivity Dump'!$E$4:$AJ$500,
MATCH($A299,'Productivity Dump'!$A$4:$A$500,0),
MATCH(CG$2,'Productivity Dump'!$E$3:$AJ$3,0)
),
IF(CG$3="Attendance",
INDEX('Attendance Dump'!$E$2:$AI$400,
MATCH($A299,'Attendance Dump'!$B$2:$B$400,0),
MATCH(CG$2,'Attendance Dump'!$E$1:$AI$1,0)
),
INDEX('Active Hour''s Dump'!$D$3:$AH$337,
MATCH($C299,'Active Hour''s Dump'!$A$3:$A$337,0),
MATCH(CG$2,'Active Hour''s Dump'!$D$2:$AH$2,0)
))),"")</f>
        <v>3.3333333333333299</v>
      </c>
      <c r="CH299" s="13">
        <f>_xlfn.IFNA(IF(CH$3="Productivity",
INDEX('Productivity Dump'!$E$4:$AJ$500,
MATCH($A299,'Productivity Dump'!$A$4:$A$500,0),
MATCH(CH$2,'Productivity Dump'!$E$3:$AJ$3,0)
),
IF(CH$3="Attendance",
INDEX('Attendance Dump'!$E$2:$AI$400,
MATCH($A299,'Attendance Dump'!$B$2:$B$400,0),
MATCH(CH$2,'Attendance Dump'!$E$1:$AI$1,0)
),
INDEX('Active Hour''s Dump'!$D$3:$AH$337,
MATCH($C299,'Active Hour''s Dump'!$A$3:$A$337,0),
MATCH(CH$2,'Active Hour''s Dump'!$D$2:$AH$2,0)
))),"")</f>
        <v>824.49999999999989</v>
      </c>
      <c r="CI299" s="13" t="str">
        <f>_xlfn.IFNA(IF(CI$3="Productivity",
INDEX('Productivity Dump'!$E$4:$AJ$500,
MATCH($A299,'Productivity Dump'!$A$4:$A$500,0),
MATCH(CI$2,'Productivity Dump'!$E$3:$AJ$3,0)
),
IF(CI$3="Attendance",
INDEX('Attendance Dump'!$E$2:$AI$400,
MATCH($A299,'Attendance Dump'!$B$2:$B$400,0),
MATCH(CI$2,'Attendance Dump'!$E$1:$AI$1,0)
),
INDEX('Active Hour''s Dump'!$D$3:$AH$337,
MATCH($C299,'Active Hour''s Dump'!$A$3:$A$337,0),
MATCH(CI$2,'Active Hour''s Dump'!$D$2:$AH$2,0)
))),"")</f>
        <v>P</v>
      </c>
      <c r="CJ299" s="54">
        <f>_xlfn.IFNA(IF(CJ$3="Productivity",
INDEX('Productivity Dump'!$E$4:$AJ$500,
MATCH($A299,'Productivity Dump'!$A$4:$A$500,0),
MATCH(CJ$2,'Productivity Dump'!$E$3:$AJ$3,0)
),
IF(CJ$3="Attendance",
INDEX('Attendance Dump'!$E$2:$AI$400,
MATCH($A299,'Attendance Dump'!$B$2:$B$400,0),
MATCH(CJ$2,'Attendance Dump'!$E$1:$AI$1,0)
),
INDEX('Active Hour''s Dump'!$D$3:$AH$337,
MATCH($C299,'Active Hour''s Dump'!$A$3:$A$337,0),
MATCH(CJ$2,'Active Hour''s Dump'!$D$2:$AH$2,0)
))),"")</f>
        <v>7.5833333333333304</v>
      </c>
      <c r="CK299" s="13">
        <f>_xlfn.IFNA(IF(CK$3="Productivity",
INDEX('Productivity Dump'!$E$4:$AJ$500,
MATCH($A299,'Productivity Dump'!$A$4:$A$500,0),
MATCH(CK$2,'Productivity Dump'!$E$3:$AJ$3,0)
),
IF(CK$3="Attendance",
INDEX('Attendance Dump'!$E$2:$AI$400,
MATCH($A299,'Attendance Dump'!$B$2:$B$400,0),
MATCH(CK$2,'Attendance Dump'!$E$1:$AI$1,0)
),
INDEX('Active Hour''s Dump'!$D$3:$AH$337,
MATCH($C299,'Active Hour''s Dump'!$A$3:$A$337,0),
MATCH(CK$2,'Active Hour''s Dump'!$D$2:$AH$2,0)
))),"")</f>
        <v>792.61399999999981</v>
      </c>
      <c r="CL299" s="13" t="str">
        <f>_xlfn.IFNA(IF(CL$3="Productivity",
INDEX('Productivity Dump'!$E$4:$AJ$500,
MATCH($A299,'Productivity Dump'!$A$4:$A$500,0),
MATCH(CL$2,'Productivity Dump'!$E$3:$AJ$3,0)
),
IF(CL$3="Attendance",
INDEX('Attendance Dump'!$E$2:$AI$400,
MATCH($A299,'Attendance Dump'!$B$2:$B$400,0),
MATCH(CL$2,'Attendance Dump'!$E$1:$AI$1,0)
),
INDEX('Active Hour''s Dump'!$D$3:$AH$337,
MATCH($C299,'Active Hour''s Dump'!$A$3:$A$337,0),
MATCH(CL$2,'Active Hour''s Dump'!$D$2:$AH$2,0)
))),"")</f>
        <v>P</v>
      </c>
      <c r="CM299" s="54">
        <f>_xlfn.IFNA(IF(CM$3="Productivity",
INDEX('Productivity Dump'!$E$4:$AJ$500,
MATCH($A299,'Productivity Dump'!$A$4:$A$500,0),
MATCH(CM$2,'Productivity Dump'!$E$3:$AJ$3,0)
),
IF(CM$3="Attendance",
INDEX('Attendance Dump'!$E$2:$AI$400,
MATCH($A299,'Attendance Dump'!$B$2:$B$400,0),
MATCH(CM$2,'Attendance Dump'!$E$1:$AI$1,0)
),
INDEX('Active Hour''s Dump'!$D$3:$AH$337,
MATCH($C299,'Active Hour''s Dump'!$A$3:$A$337,0),
MATCH(CM$2,'Active Hour''s Dump'!$D$2:$AH$2,0)
))),"")</f>
        <v>8.4166666666666696</v>
      </c>
      <c r="CN299" s="13">
        <f>_xlfn.IFNA(IF(CN$3="Productivity",
INDEX('Productivity Dump'!$E$4:$AJ$500,
MATCH($A299,'Productivity Dump'!$A$4:$A$500,0),
MATCH(CN$2,'Productivity Dump'!$E$3:$AJ$3,0)
),
IF(CN$3="Attendance",
INDEX('Attendance Dump'!$E$2:$AI$400,
MATCH($A299,'Attendance Dump'!$B$2:$B$400,0),
MATCH(CN$2,'Attendance Dump'!$E$1:$AI$1,0)
),
INDEX('Active Hour''s Dump'!$D$3:$AH$337,
MATCH($C299,'Active Hour''s Dump'!$A$3:$A$337,0),
MATCH(CN$2,'Active Hour''s Dump'!$D$2:$AH$2,0)
))),"")</f>
        <v>0</v>
      </c>
      <c r="CO299" s="13">
        <f>_xlfn.IFNA(IF(CO$3="Productivity",
INDEX('Productivity Dump'!$E$4:$AJ$500,
MATCH($A299,'Productivity Dump'!$A$4:$A$500,0),
MATCH(CO$2,'Productivity Dump'!$E$3:$AJ$3,0)
),
IF(CO$3="Attendance",
INDEX('Attendance Dump'!$E$2:$AI$400,
MATCH($A299,'Attendance Dump'!$B$2:$B$400,0),
MATCH(CO$2,'Attendance Dump'!$E$1:$AI$1,0)
),
INDEX('Active Hour''s Dump'!$D$3:$AH$337,
MATCH($C299,'Active Hour''s Dump'!$A$3:$A$337,0),
MATCH(CO$2,'Active Hour''s Dump'!$D$2:$AH$2,0)
))),"")</f>
        <v>0</v>
      </c>
      <c r="CP299" s="54">
        <f>_xlfn.IFNA(IF(CP$3="Productivity",
INDEX('Productivity Dump'!$E$4:$AJ$500,
MATCH($A299,'Productivity Dump'!$A$4:$A$500,0),
MATCH(CP$2,'Productivity Dump'!$E$3:$AJ$3,0)
),
IF(CP$3="Attendance",
INDEX('Attendance Dump'!$E$2:$AI$400,
MATCH($A299,'Attendance Dump'!$B$2:$B$400,0),
MATCH(CP$2,'Attendance Dump'!$E$1:$AI$1,0)
),
INDEX('Active Hour''s Dump'!$D$3:$AH$337,
MATCH($C299,'Active Hour''s Dump'!$A$3:$A$337,0),
MATCH(CP$2,'Active Hour''s Dump'!$D$2:$AH$2,0)
))),"")</f>
        <v>0</v>
      </c>
      <c r="CQ299" s="13">
        <f>_xlfn.IFNA(IF(CQ$3="Productivity",
INDEX('Productivity Dump'!$E$4:$AJ$500,
MATCH($A299,'Productivity Dump'!$A$4:$A$500,0),
MATCH(CQ$2,'Productivity Dump'!$E$3:$AJ$3,0)
),
IF(CQ$3="Attendance",
INDEX('Attendance Dump'!$E$2:$AI$400,
MATCH($A299,'Attendance Dump'!$B$2:$B$400,0),
MATCH(CQ$2,'Attendance Dump'!$E$1:$AI$1,0)
),
INDEX('Active Hour''s Dump'!$D$3:$AH$337,
MATCH($C299,'Active Hour''s Dump'!$A$3:$A$337,0),
MATCH(CQ$2,'Active Hour''s Dump'!$D$2:$AH$2,0)
))),"")</f>
        <v>0</v>
      </c>
      <c r="CR299" s="13">
        <f>_xlfn.IFNA(IF(CR$3="Productivity",
INDEX('Productivity Dump'!$E$4:$AJ$500,
MATCH($A299,'Productivity Dump'!$A$4:$A$500,0),
MATCH(CR$2,'Productivity Dump'!$E$3:$AJ$3,0)
),
IF(CR$3="Attendance",
INDEX('Attendance Dump'!$E$2:$AI$400,
MATCH($A299,'Attendance Dump'!$B$2:$B$400,0),
MATCH(CR$2,'Attendance Dump'!$E$1:$AI$1,0)
),
INDEX('Active Hour''s Dump'!$D$3:$AH$337,
MATCH($C299,'Active Hour''s Dump'!$A$3:$A$337,0),
MATCH(CR$2,'Active Hour''s Dump'!$D$2:$AH$2,0)
))),"")</f>
        <v>0</v>
      </c>
      <c r="CS299" s="54">
        <f>_xlfn.IFNA(IF(CS$3="Productivity",
INDEX('Productivity Dump'!$E$4:$AJ$500,
MATCH($A299,'Productivity Dump'!$A$4:$A$500,0),
MATCH(CS$2,'Productivity Dump'!$E$3:$AJ$3,0)
),
IF(CS$3="Attendance",
INDEX('Attendance Dump'!$E$2:$AI$400,
MATCH($A299,'Attendance Dump'!$B$2:$B$400,0),
MATCH(CS$2,'Attendance Dump'!$E$1:$AI$1,0)
),
INDEX('Active Hour''s Dump'!$D$3:$AH$337,
MATCH($C299,'Active Hour''s Dump'!$A$3:$A$337,0),
MATCH(CS$2,'Active Hour''s Dump'!$D$2:$AH$2,0)
))),"")</f>
        <v>0</v>
      </c>
      <c r="CT299" s="13">
        <f>_xlfn.IFNA(IF(CT$3="Productivity",
INDEX('Productivity Dump'!$E$4:$AJ$500,
MATCH($A299,'Productivity Dump'!$A$4:$A$500,0),
MATCH(CT$2,'Productivity Dump'!$E$3:$AJ$3,0)
),
IF(CT$3="Attendance",
INDEX('Attendance Dump'!$E$2:$AI$400,
MATCH($A299,'Attendance Dump'!$B$2:$B$400,0),
MATCH(CT$2,'Attendance Dump'!$E$1:$AI$1,0)
),
INDEX('Active Hour''s Dump'!$D$3:$AH$337,
MATCH($C299,'Active Hour''s Dump'!$A$3:$A$337,0),
MATCH(CT$2,'Active Hour''s Dump'!$D$2:$AH$2,0)
))),"")</f>
        <v>0</v>
      </c>
      <c r="CU299" s="13">
        <f>_xlfn.IFNA(IF(CU$3="Productivity",
INDEX('Productivity Dump'!$E$4:$AJ$500,
MATCH($A299,'Productivity Dump'!$A$4:$A$500,0),
MATCH(CU$2,'Productivity Dump'!$E$3:$AJ$3,0)
),
IF(CU$3="Attendance",
INDEX('Attendance Dump'!$E$2:$AI$400,
MATCH($A299,'Attendance Dump'!$B$2:$B$400,0),
MATCH(CU$2,'Attendance Dump'!$E$1:$AI$1,0)
),
INDEX('Active Hour''s Dump'!$D$3:$AH$337,
MATCH($C299,'Active Hour''s Dump'!$A$3:$A$337,0),
MATCH(CU$2,'Active Hour''s Dump'!$D$2:$AH$2,0)
))),"")</f>
        <v>0</v>
      </c>
      <c r="CV299" s="54">
        <f>_xlfn.IFNA(IF(CV$3="Productivity",
INDEX('Productivity Dump'!$E$4:$AJ$500,
MATCH($A299,'Productivity Dump'!$A$4:$A$500,0),
MATCH(CV$2,'Productivity Dump'!$E$3:$AJ$3,0)
),
IF(CV$3="Attendance",
INDEX('Attendance Dump'!$E$2:$AI$400,
MATCH($A299,'Attendance Dump'!$B$2:$B$400,0),
MATCH(CV$2,'Attendance Dump'!$E$1:$AI$1,0)
),
INDEX('Active Hour''s Dump'!$D$3:$AH$337,
MATCH($C299,'Active Hour''s Dump'!$A$3:$A$337,0),
MATCH(CV$2,'Active Hour''s Dump'!$D$2:$AH$2,0)
))),"")</f>
        <v>0</v>
      </c>
      <c r="CW299" s="13"/>
      <c r="CX299" s="13"/>
      <c r="CY299" s="54"/>
      <c r="DA299" s="57">
        <f t="shared" si="105"/>
        <v>159.66666666666669</v>
      </c>
      <c r="DB299" s="35">
        <f t="shared" si="100"/>
        <v>13359.260000000002</v>
      </c>
      <c r="DC299" s="35">
        <f t="shared" ref="DC299" si="126">MAX(0,E299-DB299)</f>
        <v>5240.739999999998</v>
      </c>
      <c r="DD299" s="35">
        <f t="shared" ref="DD299" ca="1" si="127">IFERROR(MAX(0,DC299/$DC$2),DC299)</f>
        <v>0</v>
      </c>
      <c r="DF299" s="32" cm="1">
        <f t="array" ref="DF299">SUMPRODUCT(
    (MOD(COLUMN(H299:CV299) - COLUMN(H299), 3) = 0) *
    (H299:CV299 = 0) *
    (I299:CW299 = "P") *
    (COUNTIF(UKHoliday, H$2:CV$2) = 0)
)</f>
        <v>0</v>
      </c>
      <c r="DG299" s="33" cm="1">
        <f t="array" ref="DG299">SUMPRODUCT(
  (MOD(COLUMN(H299:CV299) - COLUMN(H299), 3) = 0) *
  (H299:CV299 &gt; 0) *
  (H299:CV299 &lt; 0.5 * IF(((WEEKDAY(H$2:CV$2, 2) = 1) + (WEEKDAY(H$2:CV$2, 2) = 6)), G299, F299)) *
  (I299:CW299 = "P") *
  (COUNTIF(UKHoliday, H$2:CV$2) = 0)
)</f>
        <v>1</v>
      </c>
      <c r="DH299" s="33" cm="1">
        <f t="array" ref="DH299">SUMPRODUCT(
  (MOD(COLUMN(H299:CV299) - COLUMN(H299), 3) = 0) *
  (H299:CV299 &gt; 0.5 * IF(((WEEKDAY(H$2:CV$2, 2) = 1) + (WEEKDAY(H$2:CV$2, 2) = 6)), $G299, $F299)) *
  (H299:CV299 &lt; 0.8 * IF(((WEEKDAY(H$2:CV$2, 2) = 1) + (WEEKDAY(H$2:CV$2, 2) = 6)), $G299, $F299)) *
  (I299:CW299 = "P") *
  (COUNTIF(UKHoliday, H$2:CV$2) = 0)
)</f>
        <v>14</v>
      </c>
      <c r="DI299" s="33" cm="1">
        <f t="array" ref="DI299">SUMPRODUCT(
  (MOD(COLUMN(H299:CV299) - COLUMN(H299), 3) = 0) *
  (H299:CV299 &gt; 0.8 * IF(((WEEKDAY(H$2:CV$2, 2) = 1) + (WEEKDAY(H$2:CV$2, 2) = 6)), $G299, $F299)) *
  (H299:CV299 &lt; 1 * IF(((WEEKDAY(H$2:CV$2, 2) = 1) + (WEEKDAY(H$2:CV$2, 2) = 6)), $G299, $F299)) *
  (I299:CW299 = "P") *
  (COUNTIF(UKHoliday, H$2:CV$2) = 0)
)</f>
        <v>5</v>
      </c>
    </row>
    <row r="300" spans="1:113" ht="17.55" customHeight="1" x14ac:dyDescent="0.3">
      <c r="A300" s="8" t="s">
        <v>1050</v>
      </c>
      <c r="B300" s="36" t="s">
        <v>1049</v>
      </c>
      <c r="C300" s="9" t="s">
        <v>1061</v>
      </c>
      <c r="D300" s="62" t="s">
        <v>555</v>
      </c>
      <c r="E300" s="35">
        <v>18600</v>
      </c>
      <c r="F300" s="35">
        <f t="shared" ref="F300" si="128">E300/$C$1</f>
        <v>930</v>
      </c>
      <c r="G300" s="35">
        <f t="shared" ref="G300" si="129">F300*0.5</f>
        <v>465</v>
      </c>
      <c r="H300" s="13">
        <f>_xlfn.IFNA(IF(H$3="Productivity",
INDEX('Productivity Dump'!$E$4:$AJ$500,
MATCH($A300,'Productivity Dump'!$A$4:$A$500,0),
MATCH(H$2,'Productivity Dump'!$E$3:$AJ$3,0)
),
IF(H$3="Attendance",
INDEX('Attendance Dump'!$E$2:$AI$400,
MATCH($A300,'Attendance Dump'!$B$2:$B$400,0),
MATCH(H$2,'Attendance Dump'!$E$1:$AI$1,0)
),
INDEX('Active Hour''s Dump'!$D$3:$AH$337,
MATCH($C300,'Active Hour''s Dump'!$A$3:$A$337,0),
MATCH(H$2,'Active Hour''s Dump'!$D$2:$AH$2,0)
))),"")</f>
        <v>568.38900000000012</v>
      </c>
      <c r="I300" s="13" t="str">
        <f>_xlfn.IFNA(IF(I$3="Productivity",
INDEX('Productivity Dump'!$E$4:$AJ$500,
MATCH($A300,'Productivity Dump'!$A$4:$A$500,0),
MATCH(I$2,'Productivity Dump'!$E$3:$AJ$3,0)
),
IF(I$3="Attendance",
INDEX('Attendance Dump'!$E$2:$AI$400,
MATCH($A300,'Attendance Dump'!$B$2:$B$400,0),
MATCH(I$2,'Attendance Dump'!$E$1:$AI$1,0)
),
INDEX('Active Hour''s Dump'!$D$3:$AH$337,
MATCH($C300,'Active Hour''s Dump'!$A$3:$A$337,0),
MATCH(I$2,'Active Hour''s Dump'!$D$2:$AH$2,0)
))),"")</f>
        <v>P</v>
      </c>
      <c r="J300" s="54">
        <f>_xlfn.IFNA(IF(J$3="Productivity",
INDEX('Productivity Dump'!$E$4:$AJ$500,
MATCH($A300,'Productivity Dump'!$A$4:$A$500,0),
MATCH(J$2,'Productivity Dump'!$E$3:$AJ$3,0)
),
IF(J$3="Attendance",
INDEX('Attendance Dump'!$E$2:$AI$400,
MATCH($A300,'Attendance Dump'!$B$2:$B$400,0),
MATCH(J$2,'Attendance Dump'!$E$1:$AI$1,0)
),
INDEX('Active Hour''s Dump'!$D$3:$AH$337,
MATCH($C300,'Active Hour''s Dump'!$A$3:$A$337,0),
MATCH(J$2,'Active Hour''s Dump'!$D$2:$AH$2,0)
))),"")</f>
        <v>6.25</v>
      </c>
      <c r="K300" s="13">
        <f>_xlfn.IFNA(IF(K$3="Productivity",
INDEX('Productivity Dump'!$E$4:$AJ$500,
MATCH($A300,'Productivity Dump'!$A$4:$A$500,0),
MATCH(K$2,'Productivity Dump'!$E$3:$AJ$3,0)
),
IF(K$3="Attendance",
INDEX('Attendance Dump'!$E$2:$AI$400,
MATCH($A300,'Attendance Dump'!$B$2:$B$400,0),
MATCH(K$2,'Attendance Dump'!$E$1:$AI$1,0)
),
INDEX('Active Hour''s Dump'!$D$3:$AH$337,
MATCH($C300,'Active Hour''s Dump'!$A$3:$A$337,0),
MATCH(K$2,'Active Hour''s Dump'!$D$2:$AH$2,0)
))),"")</f>
        <v>543.15700000000004</v>
      </c>
      <c r="L300" s="13" t="str">
        <f>_xlfn.IFNA(IF(L$3="Productivity",
INDEX('Productivity Dump'!$E$4:$AJ$500,
MATCH($A300,'Productivity Dump'!$A$4:$A$500,0),
MATCH(L$2,'Productivity Dump'!$E$3:$AJ$3,0)
),
IF(L$3="Attendance",
INDEX('Attendance Dump'!$E$2:$AI$400,
MATCH($A300,'Attendance Dump'!$B$2:$B$400,0),
MATCH(L$2,'Attendance Dump'!$E$1:$AI$1,0)
),
INDEX('Active Hour''s Dump'!$D$3:$AH$337,
MATCH($C300,'Active Hour''s Dump'!$A$3:$A$337,0),
MATCH(L$2,'Active Hour''s Dump'!$D$2:$AH$2,0)
))),"")</f>
        <v>P</v>
      </c>
      <c r="M300" s="54">
        <f>_xlfn.IFNA(IF(M$3="Productivity",
INDEX('Productivity Dump'!$E$4:$AJ$500,
MATCH($A300,'Productivity Dump'!$A$4:$A$500,0),
MATCH(M$2,'Productivity Dump'!$E$3:$AJ$3,0)
),
IF(M$3="Attendance",
INDEX('Attendance Dump'!$E$2:$AI$400,
MATCH($A300,'Attendance Dump'!$B$2:$B$400,0),
MATCH(M$2,'Attendance Dump'!$E$1:$AI$1,0)
),
INDEX('Active Hour''s Dump'!$D$3:$AH$337,
MATCH($C300,'Active Hour''s Dump'!$A$3:$A$337,0),
MATCH(M$2,'Active Hour''s Dump'!$D$2:$AH$2,0)
))),"")</f>
        <v>6.3333333333333304</v>
      </c>
      <c r="N300" s="13">
        <f>_xlfn.IFNA(IF(N$3="Productivity",
INDEX('Productivity Dump'!$E$4:$AJ$500,
MATCH($A300,'Productivity Dump'!$A$4:$A$500,0),
MATCH(N$2,'Productivity Dump'!$E$3:$AJ$3,0)
),
IF(N$3="Attendance",
INDEX('Attendance Dump'!$E$2:$AI$400,
MATCH($A300,'Attendance Dump'!$B$2:$B$400,0),
MATCH(N$2,'Attendance Dump'!$E$1:$AI$1,0)
),
INDEX('Active Hour''s Dump'!$D$3:$AH$337,
MATCH($C300,'Active Hour''s Dump'!$A$3:$A$337,0),
MATCH(N$2,'Active Hour''s Dump'!$D$2:$AH$2,0)
))),"")</f>
        <v>181.77200000000002</v>
      </c>
      <c r="O300" s="13" t="str">
        <f>_xlfn.IFNA(IF(O$3="Productivity",
INDEX('Productivity Dump'!$E$4:$AJ$500,
MATCH($A300,'Productivity Dump'!$A$4:$A$500,0),
MATCH(O$2,'Productivity Dump'!$E$3:$AJ$3,0)
),
IF(O$3="Attendance",
INDEX('Attendance Dump'!$E$2:$AI$400,
MATCH($A300,'Attendance Dump'!$B$2:$B$400,0),
MATCH(O$2,'Attendance Dump'!$E$1:$AI$1,0)
),
INDEX('Active Hour''s Dump'!$D$3:$AH$337,
MATCH($C300,'Active Hour''s Dump'!$A$3:$A$337,0),
MATCH(O$2,'Active Hour''s Dump'!$D$2:$AH$2,0)
))),"")</f>
        <v>P</v>
      </c>
      <c r="P300" s="54">
        <f>_xlfn.IFNA(IF(P$3="Productivity",
INDEX('Productivity Dump'!$E$4:$AJ$500,
MATCH($A300,'Productivity Dump'!$A$4:$A$500,0),
MATCH(P$2,'Productivity Dump'!$E$3:$AJ$3,0)
),
IF(P$3="Attendance",
INDEX('Attendance Dump'!$E$2:$AI$400,
MATCH($A300,'Attendance Dump'!$B$2:$B$400,0),
MATCH(P$2,'Attendance Dump'!$E$1:$AI$1,0)
),
INDEX('Active Hour''s Dump'!$D$3:$AH$337,
MATCH($C300,'Active Hour''s Dump'!$A$3:$A$337,0),
MATCH(P$2,'Active Hour''s Dump'!$D$2:$AH$2,0)
))),"")</f>
        <v>3.4166666666666701</v>
      </c>
      <c r="Q300" s="13">
        <f>_xlfn.IFNA(IF(Q$3="Productivity",
INDEX('Productivity Dump'!$E$4:$AJ$500,
MATCH($A300,'Productivity Dump'!$A$4:$A$500,0),
MATCH(Q$2,'Productivity Dump'!$E$3:$AJ$3,0)
),
IF(Q$3="Attendance",
INDEX('Attendance Dump'!$E$2:$AI$400,
MATCH($A300,'Attendance Dump'!$B$2:$B$400,0),
MATCH(Q$2,'Attendance Dump'!$E$1:$AI$1,0)
),
INDEX('Active Hour''s Dump'!$D$3:$AH$337,
MATCH($C300,'Active Hour''s Dump'!$A$3:$A$337,0),
MATCH(Q$2,'Active Hour''s Dump'!$D$2:$AH$2,0)
))),"")</f>
        <v>0</v>
      </c>
      <c r="R300" s="13" t="str">
        <f>_xlfn.IFNA(IF(R$3="Productivity",
INDEX('Productivity Dump'!$E$4:$AJ$500,
MATCH($A300,'Productivity Dump'!$A$4:$A$500,0),
MATCH(R$2,'Productivity Dump'!$E$3:$AJ$3,0)
),
IF(R$3="Attendance",
INDEX('Attendance Dump'!$E$2:$AI$400,
MATCH($A300,'Attendance Dump'!$B$2:$B$400,0),
MATCH(R$2,'Attendance Dump'!$E$1:$AI$1,0)
),
INDEX('Active Hour''s Dump'!$D$3:$AH$337,
MATCH($C300,'Active Hour''s Dump'!$A$3:$A$337,0),
MATCH(R$2,'Active Hour''s Dump'!$D$2:$AH$2,0)
))),"")</f>
        <v>WO</v>
      </c>
      <c r="S300" s="54">
        <f>_xlfn.IFNA(IF(S$3="Productivity",
INDEX('Productivity Dump'!$E$4:$AJ$500,
MATCH($A300,'Productivity Dump'!$A$4:$A$500,0),
MATCH(S$2,'Productivity Dump'!$E$3:$AJ$3,0)
),
IF(S$3="Attendance",
INDEX('Attendance Dump'!$E$2:$AI$400,
MATCH($A300,'Attendance Dump'!$B$2:$B$400,0),
MATCH(S$2,'Attendance Dump'!$E$1:$AI$1,0)
),
INDEX('Active Hour''s Dump'!$D$3:$AH$337,
MATCH($C300,'Active Hour''s Dump'!$A$3:$A$337,0),
MATCH(S$2,'Active Hour''s Dump'!$D$2:$AH$2,0)
))),"")</f>
        <v>0</v>
      </c>
      <c r="T300" s="13">
        <f>_xlfn.IFNA(IF(T$3="Productivity",
INDEX('Productivity Dump'!$E$4:$AJ$500,
MATCH($A300,'Productivity Dump'!$A$4:$A$500,0),
MATCH(T$2,'Productivity Dump'!$E$3:$AJ$3,0)
),
IF(T$3="Attendance",
INDEX('Attendance Dump'!$E$2:$AI$400,
MATCH($A300,'Attendance Dump'!$B$2:$B$400,0),
MATCH(T$2,'Attendance Dump'!$E$1:$AI$1,0)
),
INDEX('Active Hour''s Dump'!$D$3:$AH$337,
MATCH($C300,'Active Hour''s Dump'!$A$3:$A$337,0),
MATCH(T$2,'Active Hour''s Dump'!$D$2:$AH$2,0)
))),"")</f>
        <v>425.78799999999995</v>
      </c>
      <c r="U300" s="13" t="str">
        <f>_xlfn.IFNA(IF(U$3="Productivity",
INDEX('Productivity Dump'!$E$4:$AJ$500,
MATCH($A300,'Productivity Dump'!$A$4:$A$500,0),
MATCH(U$2,'Productivity Dump'!$E$3:$AJ$3,0)
),
IF(U$3="Attendance",
INDEX('Attendance Dump'!$E$2:$AI$400,
MATCH($A300,'Attendance Dump'!$B$2:$B$400,0),
MATCH(U$2,'Attendance Dump'!$E$1:$AI$1,0)
),
INDEX('Active Hour''s Dump'!$D$3:$AH$337,
MATCH($C300,'Active Hour''s Dump'!$A$3:$A$337,0),
MATCH(U$2,'Active Hour''s Dump'!$D$2:$AH$2,0)
))),"")</f>
        <v>P</v>
      </c>
      <c r="V300" s="54">
        <f>_xlfn.IFNA(IF(V$3="Productivity",
INDEX('Productivity Dump'!$E$4:$AJ$500,
MATCH($A300,'Productivity Dump'!$A$4:$A$500,0),
MATCH(V$2,'Productivity Dump'!$E$3:$AJ$3,0)
),
IF(V$3="Attendance",
INDEX('Attendance Dump'!$E$2:$AI$400,
MATCH($A300,'Attendance Dump'!$B$2:$B$400,0),
MATCH(V$2,'Attendance Dump'!$E$1:$AI$1,0)
),
INDEX('Active Hour''s Dump'!$D$3:$AH$337,
MATCH($C300,'Active Hour''s Dump'!$A$3:$A$337,0),
MATCH(V$2,'Active Hour''s Dump'!$D$2:$AH$2,0)
))),"")</f>
        <v>4.9166666666666696</v>
      </c>
      <c r="W300" s="13">
        <f>_xlfn.IFNA(IF(W$3="Productivity",
INDEX('Productivity Dump'!$E$4:$AJ$500,
MATCH($A300,'Productivity Dump'!$A$4:$A$500,0),
MATCH(W$2,'Productivity Dump'!$E$3:$AJ$3,0)
),
IF(W$3="Attendance",
INDEX('Attendance Dump'!$E$2:$AI$400,
MATCH($A300,'Attendance Dump'!$B$2:$B$400,0),
MATCH(W$2,'Attendance Dump'!$E$1:$AI$1,0)
),
INDEX('Active Hour''s Dump'!$D$3:$AH$337,
MATCH($C300,'Active Hour''s Dump'!$A$3:$A$337,0),
MATCH(W$2,'Active Hour''s Dump'!$D$2:$AH$2,0)
))),"")</f>
        <v>575.2919999999998</v>
      </c>
      <c r="X300" s="13" t="str">
        <f>_xlfn.IFNA(IF(X$3="Productivity",
INDEX('Productivity Dump'!$E$4:$AJ$500,
MATCH($A300,'Productivity Dump'!$A$4:$A$500,0),
MATCH(X$2,'Productivity Dump'!$E$3:$AJ$3,0)
),
IF(X$3="Attendance",
INDEX('Attendance Dump'!$E$2:$AI$400,
MATCH($A300,'Attendance Dump'!$B$2:$B$400,0),
MATCH(X$2,'Attendance Dump'!$E$1:$AI$1,0)
),
INDEX('Active Hour''s Dump'!$D$3:$AH$337,
MATCH($C300,'Active Hour''s Dump'!$A$3:$A$337,0),
MATCH(X$2,'Active Hour''s Dump'!$D$2:$AH$2,0)
))),"")</f>
        <v>P</v>
      </c>
      <c r="Y300" s="54">
        <f>_xlfn.IFNA(IF(Y$3="Productivity",
INDEX('Productivity Dump'!$E$4:$AJ$500,
MATCH($A300,'Productivity Dump'!$A$4:$A$500,0),
MATCH(Y$2,'Productivity Dump'!$E$3:$AJ$3,0)
),
IF(Y$3="Attendance",
INDEX('Attendance Dump'!$E$2:$AI$400,
MATCH($A300,'Attendance Dump'!$B$2:$B$400,0),
MATCH(Y$2,'Attendance Dump'!$E$1:$AI$1,0)
),
INDEX('Active Hour''s Dump'!$D$3:$AH$337,
MATCH($C300,'Active Hour''s Dump'!$A$3:$A$337,0),
MATCH(Y$2,'Active Hour''s Dump'!$D$2:$AH$2,0)
))),"")</f>
        <v>5.5833333333333304</v>
      </c>
      <c r="Z300" s="13">
        <f>_xlfn.IFNA(IF(Z$3="Productivity",
INDEX('Productivity Dump'!$E$4:$AJ$500,
MATCH($A300,'Productivity Dump'!$A$4:$A$500,0),
MATCH(Z$2,'Productivity Dump'!$E$3:$AJ$3,0)
),
IF(Z$3="Attendance",
INDEX('Attendance Dump'!$E$2:$AI$400,
MATCH($A300,'Attendance Dump'!$B$2:$B$400,0),
MATCH(Z$2,'Attendance Dump'!$E$1:$AI$1,0)
),
INDEX('Active Hour''s Dump'!$D$3:$AH$337,
MATCH($C300,'Active Hour''s Dump'!$A$3:$A$337,0),
MATCH(Z$2,'Active Hour''s Dump'!$D$2:$AH$2,0)
))),"")</f>
        <v>509.8950000000001</v>
      </c>
      <c r="AA300" s="13" t="str">
        <f>_xlfn.IFNA(IF(AA$3="Productivity",
INDEX('Productivity Dump'!$E$4:$AJ$500,
MATCH($A300,'Productivity Dump'!$A$4:$A$500,0),
MATCH(AA$2,'Productivity Dump'!$E$3:$AJ$3,0)
),
IF(AA$3="Attendance",
INDEX('Attendance Dump'!$E$2:$AI$400,
MATCH($A300,'Attendance Dump'!$B$2:$B$400,0),
MATCH(AA$2,'Attendance Dump'!$E$1:$AI$1,0)
),
INDEX('Active Hour''s Dump'!$D$3:$AH$337,
MATCH($C300,'Active Hour''s Dump'!$A$3:$A$337,0),
MATCH(AA$2,'Active Hour''s Dump'!$D$2:$AH$2,0)
))),"")</f>
        <v>P</v>
      </c>
      <c r="AB300" s="54">
        <f>_xlfn.IFNA(IF(AB$3="Productivity",
INDEX('Productivity Dump'!$E$4:$AJ$500,
MATCH($A300,'Productivity Dump'!$A$4:$A$500,0),
MATCH(AB$2,'Productivity Dump'!$E$3:$AJ$3,0)
),
IF(AB$3="Attendance",
INDEX('Attendance Dump'!$E$2:$AI$400,
MATCH($A300,'Attendance Dump'!$B$2:$B$400,0),
MATCH(AB$2,'Attendance Dump'!$E$1:$AI$1,0)
),
INDEX('Active Hour''s Dump'!$D$3:$AH$337,
MATCH($C300,'Active Hour''s Dump'!$A$3:$A$337,0),
MATCH(AB$2,'Active Hour''s Dump'!$D$2:$AH$2,0)
))),"")</f>
        <v>7.25</v>
      </c>
      <c r="AC300" s="13">
        <f>_xlfn.IFNA(IF(AC$3="Productivity",
INDEX('Productivity Dump'!$E$4:$AJ$500,
MATCH($A300,'Productivity Dump'!$A$4:$A$500,0),
MATCH(AC$2,'Productivity Dump'!$E$3:$AJ$3,0)
),
IF(AC$3="Attendance",
INDEX('Attendance Dump'!$E$2:$AI$400,
MATCH($A300,'Attendance Dump'!$B$2:$B$400,0),
MATCH(AC$2,'Attendance Dump'!$E$1:$AI$1,0)
),
INDEX('Active Hour''s Dump'!$D$3:$AH$337,
MATCH($C300,'Active Hour''s Dump'!$A$3:$A$337,0),
MATCH(AC$2,'Active Hour''s Dump'!$D$2:$AH$2,0)
))),"")</f>
        <v>508.31099999999998</v>
      </c>
      <c r="AD300" s="13" t="str">
        <f>_xlfn.IFNA(IF(AD$3="Productivity",
INDEX('Productivity Dump'!$E$4:$AJ$500,
MATCH($A300,'Productivity Dump'!$A$4:$A$500,0),
MATCH(AD$2,'Productivity Dump'!$E$3:$AJ$3,0)
),
IF(AD$3="Attendance",
INDEX('Attendance Dump'!$E$2:$AI$400,
MATCH($A300,'Attendance Dump'!$B$2:$B$400,0),
MATCH(AD$2,'Attendance Dump'!$E$1:$AI$1,0)
),
INDEX('Active Hour''s Dump'!$D$3:$AH$337,
MATCH($C300,'Active Hour''s Dump'!$A$3:$A$337,0),
MATCH(AD$2,'Active Hour''s Dump'!$D$2:$AH$2,0)
))),"")</f>
        <v>P</v>
      </c>
      <c r="AE300" s="54">
        <f>_xlfn.IFNA(IF(AE$3="Productivity",
INDEX('Productivity Dump'!$E$4:$AJ$500,
MATCH($A300,'Productivity Dump'!$A$4:$A$500,0),
MATCH(AE$2,'Productivity Dump'!$E$3:$AJ$3,0)
),
IF(AE$3="Attendance",
INDEX('Attendance Dump'!$E$2:$AI$400,
MATCH($A300,'Attendance Dump'!$B$2:$B$400,0),
MATCH(AE$2,'Attendance Dump'!$E$1:$AI$1,0)
),
INDEX('Active Hour''s Dump'!$D$3:$AH$337,
MATCH($C300,'Active Hour''s Dump'!$A$3:$A$337,0),
MATCH(AE$2,'Active Hour''s Dump'!$D$2:$AH$2,0)
))),"")</f>
        <v>6.4166666666666696</v>
      </c>
      <c r="AF300" s="13">
        <f>_xlfn.IFNA(IF(AF$3="Productivity",
INDEX('Productivity Dump'!$E$4:$AJ$500,
MATCH($A300,'Productivity Dump'!$A$4:$A$500,0),
MATCH(AF$2,'Productivity Dump'!$E$3:$AJ$3,0)
),
IF(AF$3="Attendance",
INDEX('Attendance Dump'!$E$2:$AI$400,
MATCH($A300,'Attendance Dump'!$B$2:$B$400,0),
MATCH(AF$2,'Attendance Dump'!$E$1:$AI$1,0)
),
INDEX('Active Hour''s Dump'!$D$3:$AH$337,
MATCH($C300,'Active Hour''s Dump'!$A$3:$A$337,0),
MATCH(AF$2,'Active Hour''s Dump'!$D$2:$AH$2,0)
))),"")</f>
        <v>540.46299999999997</v>
      </c>
      <c r="AG300" s="13" t="str">
        <f>_xlfn.IFNA(IF(AG$3="Productivity",
INDEX('Productivity Dump'!$E$4:$AJ$500,
MATCH($A300,'Productivity Dump'!$A$4:$A$500,0),
MATCH(AG$2,'Productivity Dump'!$E$3:$AJ$3,0)
),
IF(AG$3="Attendance",
INDEX('Attendance Dump'!$E$2:$AI$400,
MATCH($A300,'Attendance Dump'!$B$2:$B$400,0),
MATCH(AG$2,'Attendance Dump'!$E$1:$AI$1,0)
),
INDEX('Active Hour''s Dump'!$D$3:$AH$337,
MATCH($C300,'Active Hour''s Dump'!$A$3:$A$337,0),
MATCH(AG$2,'Active Hour''s Dump'!$D$2:$AH$2,0)
))),"")</f>
        <v>P</v>
      </c>
      <c r="AH300" s="54">
        <f>_xlfn.IFNA(IF(AH$3="Productivity",
INDEX('Productivity Dump'!$E$4:$AJ$500,
MATCH($A300,'Productivity Dump'!$A$4:$A$500,0),
MATCH(AH$2,'Productivity Dump'!$E$3:$AJ$3,0)
),
IF(AH$3="Attendance",
INDEX('Attendance Dump'!$E$2:$AI$400,
MATCH($A300,'Attendance Dump'!$B$2:$B$400,0),
MATCH(AH$2,'Attendance Dump'!$E$1:$AI$1,0)
),
INDEX('Active Hour''s Dump'!$D$3:$AH$337,
MATCH($C300,'Active Hour''s Dump'!$A$3:$A$337,0),
MATCH(AH$2,'Active Hour''s Dump'!$D$2:$AH$2,0)
))),"")</f>
        <v>6.0833333333333304</v>
      </c>
      <c r="AI300" s="13">
        <f>_xlfn.IFNA(IF(AI$3="Productivity",
INDEX('Productivity Dump'!$E$4:$AJ$500,
MATCH($A300,'Productivity Dump'!$A$4:$A$500,0),
MATCH(AI$2,'Productivity Dump'!$E$3:$AJ$3,0)
),
IF(AI$3="Attendance",
INDEX('Attendance Dump'!$E$2:$AI$400,
MATCH($A300,'Attendance Dump'!$B$2:$B$400,0),
MATCH(AI$2,'Attendance Dump'!$E$1:$AI$1,0)
),
INDEX('Active Hour''s Dump'!$D$3:$AH$337,
MATCH($C300,'Active Hour''s Dump'!$A$3:$A$337,0),
MATCH(AI$2,'Active Hour''s Dump'!$D$2:$AH$2,0)
))),"")</f>
        <v>499.98400000000004</v>
      </c>
      <c r="AJ300" s="13" t="str">
        <f>_xlfn.IFNA(IF(AJ$3="Productivity",
INDEX('Productivity Dump'!$E$4:$AJ$500,
MATCH($A300,'Productivity Dump'!$A$4:$A$500,0),
MATCH(AJ$2,'Productivity Dump'!$E$3:$AJ$3,0)
),
IF(AJ$3="Attendance",
INDEX('Attendance Dump'!$E$2:$AI$400,
MATCH($A300,'Attendance Dump'!$B$2:$B$400,0),
MATCH(AJ$2,'Attendance Dump'!$E$1:$AI$1,0)
),
INDEX('Active Hour''s Dump'!$D$3:$AH$337,
MATCH($C300,'Active Hour''s Dump'!$A$3:$A$337,0),
MATCH(AJ$2,'Active Hour''s Dump'!$D$2:$AH$2,0)
))),"")</f>
        <v>P</v>
      </c>
      <c r="AK300" s="54">
        <f>_xlfn.IFNA(IF(AK$3="Productivity",
INDEX('Productivity Dump'!$E$4:$AJ$500,
MATCH($A300,'Productivity Dump'!$A$4:$A$500,0),
MATCH(AK$2,'Productivity Dump'!$E$3:$AJ$3,0)
),
IF(AK$3="Attendance",
INDEX('Attendance Dump'!$E$2:$AI$400,
MATCH($A300,'Attendance Dump'!$B$2:$B$400,0),
MATCH(AK$2,'Attendance Dump'!$E$1:$AI$1,0)
),
INDEX('Active Hour''s Dump'!$D$3:$AH$337,
MATCH($C300,'Active Hour''s Dump'!$A$3:$A$337,0),
MATCH(AK$2,'Active Hour''s Dump'!$D$2:$AH$2,0)
))),"")</f>
        <v>5.4166666666666696</v>
      </c>
      <c r="AL300" s="13">
        <f>_xlfn.IFNA(IF(AL$3="Productivity",
INDEX('Productivity Dump'!$E$4:$AJ$500,
MATCH($A300,'Productivity Dump'!$A$4:$A$500,0),
MATCH(AL$2,'Productivity Dump'!$E$3:$AJ$3,0)
),
IF(AL$3="Attendance",
INDEX('Attendance Dump'!$E$2:$AI$400,
MATCH($A300,'Attendance Dump'!$B$2:$B$400,0),
MATCH(AL$2,'Attendance Dump'!$E$1:$AI$1,0)
),
INDEX('Active Hour''s Dump'!$D$3:$AH$337,
MATCH($C300,'Active Hour''s Dump'!$A$3:$A$337,0),
MATCH(AL$2,'Active Hour''s Dump'!$D$2:$AH$2,0)
))),"")</f>
        <v>0</v>
      </c>
      <c r="AM300" s="13" t="str">
        <f>_xlfn.IFNA(IF(AM$3="Productivity",
INDEX('Productivity Dump'!$E$4:$AJ$500,
MATCH($A300,'Productivity Dump'!$A$4:$A$500,0),
MATCH(AM$2,'Productivity Dump'!$E$3:$AJ$3,0)
),
IF(AM$3="Attendance",
INDEX('Attendance Dump'!$E$2:$AI$400,
MATCH($A300,'Attendance Dump'!$B$2:$B$400,0),
MATCH(AM$2,'Attendance Dump'!$E$1:$AI$1,0)
),
INDEX('Active Hour''s Dump'!$D$3:$AH$337,
MATCH($C300,'Active Hour''s Dump'!$A$3:$A$337,0),
MATCH(AM$2,'Active Hour''s Dump'!$D$2:$AH$2,0)
))),"")</f>
        <v>WO</v>
      </c>
      <c r="AN300" s="54">
        <f>_xlfn.IFNA(IF(AN$3="Productivity",
INDEX('Productivity Dump'!$E$4:$AJ$500,
MATCH($A300,'Productivity Dump'!$A$4:$A$500,0),
MATCH(AN$2,'Productivity Dump'!$E$3:$AJ$3,0)
),
IF(AN$3="Attendance",
INDEX('Attendance Dump'!$E$2:$AI$400,
MATCH($A300,'Attendance Dump'!$B$2:$B$400,0),
MATCH(AN$2,'Attendance Dump'!$E$1:$AI$1,0)
),
INDEX('Active Hour''s Dump'!$D$3:$AH$337,
MATCH($C300,'Active Hour''s Dump'!$A$3:$A$337,0),
MATCH(AN$2,'Active Hour''s Dump'!$D$2:$AH$2,0)
))),"")</f>
        <v>0</v>
      </c>
      <c r="AO300" s="13">
        <f>_xlfn.IFNA(IF(AO$3="Productivity",
INDEX('Productivity Dump'!$E$4:$AJ$500,
MATCH($A300,'Productivity Dump'!$A$4:$A$500,0),
MATCH(AO$2,'Productivity Dump'!$E$3:$AJ$3,0)
),
IF(AO$3="Attendance",
INDEX('Attendance Dump'!$E$2:$AI$400,
MATCH($A300,'Attendance Dump'!$B$2:$B$400,0),
MATCH(AO$2,'Attendance Dump'!$E$1:$AI$1,0)
),
INDEX('Active Hour''s Dump'!$D$3:$AH$337,
MATCH($C300,'Active Hour''s Dump'!$A$3:$A$337,0),
MATCH(AO$2,'Active Hour''s Dump'!$D$2:$AH$2,0)
))),"")</f>
        <v>123.57099999999998</v>
      </c>
      <c r="AP300" s="13" t="str">
        <f>_xlfn.IFNA(IF(AP$3="Productivity",
INDEX('Productivity Dump'!$E$4:$AJ$500,
MATCH($A300,'Productivity Dump'!$A$4:$A$500,0),
MATCH(AP$2,'Productivity Dump'!$E$3:$AJ$3,0)
),
IF(AP$3="Attendance",
INDEX('Attendance Dump'!$E$2:$AI$400,
MATCH($A300,'Attendance Dump'!$B$2:$B$400,0),
MATCH(AP$2,'Attendance Dump'!$E$1:$AI$1,0)
),
INDEX('Active Hour''s Dump'!$D$3:$AH$337,
MATCH($C300,'Active Hour''s Dump'!$A$3:$A$337,0),
MATCH(AP$2,'Active Hour''s Dump'!$D$2:$AH$2,0)
))),"")</f>
        <v>P</v>
      </c>
      <c r="AQ300" s="54">
        <f>_xlfn.IFNA(IF(AQ$3="Productivity",
INDEX('Productivity Dump'!$E$4:$AJ$500,
MATCH($A300,'Productivity Dump'!$A$4:$A$500,0),
MATCH(AQ$2,'Productivity Dump'!$E$3:$AJ$3,0)
),
IF(AQ$3="Attendance",
INDEX('Attendance Dump'!$E$2:$AI$400,
MATCH($A300,'Attendance Dump'!$B$2:$B$400,0),
MATCH(AQ$2,'Attendance Dump'!$E$1:$AI$1,0)
),
INDEX('Active Hour''s Dump'!$D$3:$AH$337,
MATCH($C300,'Active Hour''s Dump'!$A$3:$A$337,0),
MATCH(AQ$2,'Active Hour''s Dump'!$D$2:$AH$2,0)
))),"")</f>
        <v>1.6666666666666701</v>
      </c>
      <c r="AR300" s="13">
        <f>_xlfn.IFNA(IF(AR$3="Productivity",
INDEX('Productivity Dump'!$E$4:$AJ$500,
MATCH($A300,'Productivity Dump'!$A$4:$A$500,0),
MATCH(AR$2,'Productivity Dump'!$E$3:$AJ$3,0)
),
IF(AR$3="Attendance",
INDEX('Attendance Dump'!$E$2:$AI$400,
MATCH($A300,'Attendance Dump'!$B$2:$B$400,0),
MATCH(AR$2,'Attendance Dump'!$E$1:$AI$1,0)
),
INDEX('Active Hour''s Dump'!$D$3:$AH$337,
MATCH($C300,'Active Hour''s Dump'!$A$3:$A$337,0),
MATCH(AR$2,'Active Hour''s Dump'!$D$2:$AH$2,0)
))),"")</f>
        <v>290.63199999999995</v>
      </c>
      <c r="AS300" s="13" t="str">
        <f>_xlfn.IFNA(IF(AS$3="Productivity",
INDEX('Productivity Dump'!$E$4:$AJ$500,
MATCH($A300,'Productivity Dump'!$A$4:$A$500,0),
MATCH(AS$2,'Productivity Dump'!$E$3:$AJ$3,0)
),
IF(AS$3="Attendance",
INDEX('Attendance Dump'!$E$2:$AI$400,
MATCH($A300,'Attendance Dump'!$B$2:$B$400,0),
MATCH(AS$2,'Attendance Dump'!$E$1:$AI$1,0)
),
INDEX('Active Hour''s Dump'!$D$3:$AH$337,
MATCH($C300,'Active Hour''s Dump'!$A$3:$A$337,0),
MATCH(AS$2,'Active Hour''s Dump'!$D$2:$AH$2,0)
))),"")</f>
        <v>P</v>
      </c>
      <c r="AT300" s="54">
        <f>_xlfn.IFNA(IF(AT$3="Productivity",
INDEX('Productivity Dump'!$E$4:$AJ$500,
MATCH($A300,'Productivity Dump'!$A$4:$A$500,0),
MATCH(AT$2,'Productivity Dump'!$E$3:$AJ$3,0)
),
IF(AT$3="Attendance",
INDEX('Attendance Dump'!$E$2:$AI$400,
MATCH($A300,'Attendance Dump'!$B$2:$B$400,0),
MATCH(AT$2,'Attendance Dump'!$E$1:$AI$1,0)
),
INDEX('Active Hour''s Dump'!$D$3:$AH$337,
MATCH($C300,'Active Hour''s Dump'!$A$3:$A$337,0),
MATCH(AT$2,'Active Hour''s Dump'!$D$2:$AH$2,0)
))),"")</f>
        <v>3.5</v>
      </c>
      <c r="AU300" s="13">
        <f>_xlfn.IFNA(IF(AU$3="Productivity",
INDEX('Productivity Dump'!$E$4:$AJ$500,
MATCH($A300,'Productivity Dump'!$A$4:$A$500,0),
MATCH(AU$2,'Productivity Dump'!$E$3:$AJ$3,0)
),
IF(AU$3="Attendance",
INDEX('Attendance Dump'!$E$2:$AI$400,
MATCH($A300,'Attendance Dump'!$B$2:$B$400,0),
MATCH(AU$2,'Attendance Dump'!$E$1:$AI$1,0)
),
INDEX('Active Hour''s Dump'!$D$3:$AH$337,
MATCH($C300,'Active Hour''s Dump'!$A$3:$A$337,0),
MATCH(AU$2,'Active Hour''s Dump'!$D$2:$AH$2,0)
))),"")</f>
        <v>518.928</v>
      </c>
      <c r="AV300" s="13" t="str">
        <f>_xlfn.IFNA(IF(AV$3="Productivity",
INDEX('Productivity Dump'!$E$4:$AJ$500,
MATCH($A300,'Productivity Dump'!$A$4:$A$500,0),
MATCH(AV$2,'Productivity Dump'!$E$3:$AJ$3,0)
),
IF(AV$3="Attendance",
INDEX('Attendance Dump'!$E$2:$AI$400,
MATCH($A300,'Attendance Dump'!$B$2:$B$400,0),
MATCH(AV$2,'Attendance Dump'!$E$1:$AI$1,0)
),
INDEX('Active Hour''s Dump'!$D$3:$AH$337,
MATCH($C300,'Active Hour''s Dump'!$A$3:$A$337,0),
MATCH(AV$2,'Active Hour''s Dump'!$D$2:$AH$2,0)
))),"")</f>
        <v>P</v>
      </c>
      <c r="AW300" s="54">
        <f>_xlfn.IFNA(IF(AW$3="Productivity",
INDEX('Productivity Dump'!$E$4:$AJ$500,
MATCH($A300,'Productivity Dump'!$A$4:$A$500,0),
MATCH(AW$2,'Productivity Dump'!$E$3:$AJ$3,0)
),
IF(AW$3="Attendance",
INDEX('Attendance Dump'!$E$2:$AI$400,
MATCH($A300,'Attendance Dump'!$B$2:$B$400,0),
MATCH(AW$2,'Attendance Dump'!$E$1:$AI$1,0)
),
INDEX('Active Hour''s Dump'!$D$3:$AH$337,
MATCH($C300,'Active Hour''s Dump'!$A$3:$A$337,0),
MATCH(AW$2,'Active Hour''s Dump'!$D$2:$AH$2,0)
))),"")</f>
        <v>7.4166666666666696</v>
      </c>
      <c r="AX300" s="13">
        <f>_xlfn.IFNA(IF(AX$3="Productivity",
INDEX('Productivity Dump'!$E$4:$AJ$500,
MATCH($A300,'Productivity Dump'!$A$4:$A$500,0),
MATCH(AX$2,'Productivity Dump'!$E$3:$AJ$3,0)
),
IF(AX$3="Attendance",
INDEX('Attendance Dump'!$E$2:$AI$400,
MATCH($A300,'Attendance Dump'!$B$2:$B$400,0),
MATCH(AX$2,'Attendance Dump'!$E$1:$AI$1,0)
),
INDEX('Active Hour''s Dump'!$D$3:$AH$337,
MATCH($C300,'Active Hour''s Dump'!$A$3:$A$337,0),
MATCH(AX$2,'Active Hour''s Dump'!$D$2:$AH$2,0)
))),"")</f>
        <v>503.67800000000005</v>
      </c>
      <c r="AY300" s="13" t="str">
        <f>_xlfn.IFNA(IF(AY$3="Productivity",
INDEX('Productivity Dump'!$E$4:$AJ$500,
MATCH($A300,'Productivity Dump'!$A$4:$A$500,0),
MATCH(AY$2,'Productivity Dump'!$E$3:$AJ$3,0)
),
IF(AY$3="Attendance",
INDEX('Attendance Dump'!$E$2:$AI$400,
MATCH($A300,'Attendance Dump'!$B$2:$B$400,0),
MATCH(AY$2,'Attendance Dump'!$E$1:$AI$1,0)
),
INDEX('Active Hour''s Dump'!$D$3:$AH$337,
MATCH($C300,'Active Hour''s Dump'!$A$3:$A$337,0),
MATCH(AY$2,'Active Hour''s Dump'!$D$2:$AH$2,0)
))),"")</f>
        <v>P</v>
      </c>
      <c r="AZ300" s="54">
        <f>_xlfn.IFNA(IF(AZ$3="Productivity",
INDEX('Productivity Dump'!$E$4:$AJ$500,
MATCH($A300,'Productivity Dump'!$A$4:$A$500,0),
MATCH(AZ$2,'Productivity Dump'!$E$3:$AJ$3,0)
),
IF(AZ$3="Attendance",
INDEX('Attendance Dump'!$E$2:$AI$400,
MATCH($A300,'Attendance Dump'!$B$2:$B$400,0),
MATCH(AZ$2,'Attendance Dump'!$E$1:$AI$1,0)
),
INDEX('Active Hour''s Dump'!$D$3:$AH$337,
MATCH($C300,'Active Hour''s Dump'!$A$3:$A$337,0),
MATCH(AZ$2,'Active Hour''s Dump'!$D$2:$AH$2,0)
))),"")</f>
        <v>7.5</v>
      </c>
      <c r="BA300" s="13">
        <f>_xlfn.IFNA(IF(BA$3="Productivity",
INDEX('Productivity Dump'!$E$4:$AJ$500,
MATCH($A300,'Productivity Dump'!$A$4:$A$500,0),
MATCH(BA$2,'Productivity Dump'!$E$3:$AJ$3,0)
),
IF(BA$3="Attendance",
INDEX('Attendance Dump'!$E$2:$AI$400,
MATCH($A300,'Attendance Dump'!$B$2:$B$400,0),
MATCH(BA$2,'Attendance Dump'!$E$1:$AI$1,0)
),
INDEX('Active Hour''s Dump'!$D$3:$AH$337,
MATCH($C300,'Active Hour''s Dump'!$A$3:$A$337,0),
MATCH(BA$2,'Active Hour''s Dump'!$D$2:$AH$2,0)
))),"")</f>
        <v>917.15700000000015</v>
      </c>
      <c r="BB300" s="13" t="str">
        <f>_xlfn.IFNA(IF(BB$3="Productivity",
INDEX('Productivity Dump'!$E$4:$AJ$500,
MATCH($A300,'Productivity Dump'!$A$4:$A$500,0),
MATCH(BB$2,'Productivity Dump'!$E$3:$AJ$3,0)
),
IF(BB$3="Attendance",
INDEX('Attendance Dump'!$E$2:$AI$400,
MATCH($A300,'Attendance Dump'!$B$2:$B$400,0),
MATCH(BB$2,'Attendance Dump'!$E$1:$AI$1,0)
),
INDEX('Active Hour''s Dump'!$D$3:$AH$337,
MATCH($C300,'Active Hour''s Dump'!$A$3:$A$337,0),
MATCH(BB$2,'Active Hour''s Dump'!$D$2:$AH$2,0)
))),"")</f>
        <v>P</v>
      </c>
      <c r="BC300" s="54">
        <f>_xlfn.IFNA(IF(BC$3="Productivity",
INDEX('Productivity Dump'!$E$4:$AJ$500,
MATCH($A300,'Productivity Dump'!$A$4:$A$500,0),
MATCH(BC$2,'Productivity Dump'!$E$3:$AJ$3,0)
),
IF(BC$3="Attendance",
INDEX('Attendance Dump'!$E$2:$AI$400,
MATCH($A300,'Attendance Dump'!$B$2:$B$400,0),
MATCH(BC$2,'Attendance Dump'!$E$1:$AI$1,0)
),
INDEX('Active Hour''s Dump'!$D$3:$AH$337,
MATCH($C300,'Active Hour''s Dump'!$A$3:$A$337,0),
MATCH(BC$2,'Active Hour''s Dump'!$D$2:$AH$2,0)
))),"")</f>
        <v>11.25</v>
      </c>
      <c r="BD300" s="13">
        <f>_xlfn.IFNA(IF(BD$3="Productivity",
INDEX('Productivity Dump'!$E$4:$AJ$500,
MATCH($A300,'Productivity Dump'!$A$4:$A$500,0),
MATCH(BD$2,'Productivity Dump'!$E$3:$AJ$3,0)
),
IF(BD$3="Attendance",
INDEX('Attendance Dump'!$E$2:$AI$400,
MATCH($A300,'Attendance Dump'!$B$2:$B$400,0),
MATCH(BD$2,'Attendance Dump'!$E$1:$AI$1,0)
),
INDEX('Active Hour''s Dump'!$D$3:$AH$337,
MATCH($C300,'Active Hour''s Dump'!$A$3:$A$337,0),
MATCH(BD$2,'Active Hour''s Dump'!$D$2:$AH$2,0)
))),"")</f>
        <v>1026.114</v>
      </c>
      <c r="BE300" s="13" t="str">
        <f>_xlfn.IFNA(IF(BE$3="Productivity",
INDEX('Productivity Dump'!$E$4:$AJ$500,
MATCH($A300,'Productivity Dump'!$A$4:$A$500,0),
MATCH(BE$2,'Productivity Dump'!$E$3:$AJ$3,0)
),
IF(BE$3="Attendance",
INDEX('Attendance Dump'!$E$2:$AI$400,
MATCH($A300,'Attendance Dump'!$B$2:$B$400,0),
MATCH(BE$2,'Attendance Dump'!$E$1:$AI$1,0)
),
INDEX('Active Hour''s Dump'!$D$3:$AH$337,
MATCH($C300,'Active Hour''s Dump'!$A$3:$A$337,0),
MATCH(BE$2,'Active Hour''s Dump'!$D$2:$AH$2,0)
))),"")</f>
        <v>P</v>
      </c>
      <c r="BF300" s="54">
        <f>_xlfn.IFNA(IF(BF$3="Productivity",
INDEX('Productivity Dump'!$E$4:$AJ$500,
MATCH($A300,'Productivity Dump'!$A$4:$A$500,0),
MATCH(BF$2,'Productivity Dump'!$E$3:$AJ$3,0)
),
IF(BF$3="Attendance",
INDEX('Attendance Dump'!$E$2:$AI$400,
MATCH($A300,'Attendance Dump'!$B$2:$B$400,0),
MATCH(BF$2,'Attendance Dump'!$E$1:$AI$1,0)
),
INDEX('Active Hour''s Dump'!$D$3:$AH$337,
MATCH($C300,'Active Hour''s Dump'!$A$3:$A$337,0),
MATCH(BF$2,'Active Hour''s Dump'!$D$2:$AH$2,0)
))),"")</f>
        <v>9.6666666666666696</v>
      </c>
      <c r="BG300" s="13">
        <f>_xlfn.IFNA(IF(BG$3="Productivity",
INDEX('Productivity Dump'!$E$4:$AJ$500,
MATCH($A300,'Productivity Dump'!$A$4:$A$500,0),
MATCH(BG$2,'Productivity Dump'!$E$3:$AJ$3,0)
),
IF(BG$3="Attendance",
INDEX('Attendance Dump'!$E$2:$AI$400,
MATCH($A300,'Attendance Dump'!$B$2:$B$400,0),
MATCH(BG$2,'Attendance Dump'!$E$1:$AI$1,0)
),
INDEX('Active Hour''s Dump'!$D$3:$AH$337,
MATCH($C300,'Active Hour''s Dump'!$A$3:$A$337,0),
MATCH(BG$2,'Active Hour''s Dump'!$D$2:$AH$2,0)
))),"")</f>
        <v>0</v>
      </c>
      <c r="BH300" s="13" t="str">
        <f>_xlfn.IFNA(IF(BH$3="Productivity",
INDEX('Productivity Dump'!$E$4:$AJ$500,
MATCH($A300,'Productivity Dump'!$A$4:$A$500,0),
MATCH(BH$2,'Productivity Dump'!$E$3:$AJ$3,0)
),
IF(BH$3="Attendance",
INDEX('Attendance Dump'!$E$2:$AI$400,
MATCH($A300,'Attendance Dump'!$B$2:$B$400,0),
MATCH(BH$2,'Attendance Dump'!$E$1:$AI$1,0)
),
INDEX('Active Hour''s Dump'!$D$3:$AH$337,
MATCH($C300,'Active Hour''s Dump'!$A$3:$A$337,0),
MATCH(BH$2,'Active Hour''s Dump'!$D$2:$AH$2,0)
))),"")</f>
        <v>WO</v>
      </c>
      <c r="BI300" s="54">
        <f>_xlfn.IFNA(IF(BI$3="Productivity",
INDEX('Productivity Dump'!$E$4:$AJ$500,
MATCH($A300,'Productivity Dump'!$A$4:$A$500,0),
MATCH(BI$2,'Productivity Dump'!$E$3:$AJ$3,0)
),
IF(BI$3="Attendance",
INDEX('Attendance Dump'!$E$2:$AI$400,
MATCH($A300,'Attendance Dump'!$B$2:$B$400,0),
MATCH(BI$2,'Attendance Dump'!$E$1:$AI$1,0)
),
INDEX('Active Hour''s Dump'!$D$3:$AH$337,
MATCH($C300,'Active Hour''s Dump'!$A$3:$A$337,0),
MATCH(BI$2,'Active Hour''s Dump'!$D$2:$AH$2,0)
))),"")</f>
        <v>0</v>
      </c>
      <c r="BJ300" s="13">
        <f>_xlfn.IFNA(IF(BJ$3="Productivity",
INDEX('Productivity Dump'!$E$4:$AJ$500,
MATCH($A300,'Productivity Dump'!$A$4:$A$500,0),
MATCH(BJ$2,'Productivity Dump'!$E$3:$AJ$3,0)
),
IF(BJ$3="Attendance",
INDEX('Attendance Dump'!$E$2:$AI$400,
MATCH($A300,'Attendance Dump'!$B$2:$B$400,0),
MATCH(BJ$2,'Attendance Dump'!$E$1:$AI$1,0)
),
INDEX('Active Hour''s Dump'!$D$3:$AH$337,
MATCH($C300,'Active Hour''s Dump'!$A$3:$A$337,0),
MATCH(BJ$2,'Active Hour''s Dump'!$D$2:$AH$2,0)
))),"")</f>
        <v>391.14300000000003</v>
      </c>
      <c r="BK300" s="13" t="str">
        <f>_xlfn.IFNA(IF(BK$3="Productivity",
INDEX('Productivity Dump'!$E$4:$AJ$500,
MATCH($A300,'Productivity Dump'!$A$4:$A$500,0),
MATCH(BK$2,'Productivity Dump'!$E$3:$AJ$3,0)
),
IF(BK$3="Attendance",
INDEX('Attendance Dump'!$E$2:$AI$400,
MATCH($A300,'Attendance Dump'!$B$2:$B$400,0),
MATCH(BK$2,'Attendance Dump'!$E$1:$AI$1,0)
),
INDEX('Active Hour''s Dump'!$D$3:$AH$337,
MATCH($C300,'Active Hour''s Dump'!$A$3:$A$337,0),
MATCH(BK$2,'Active Hour''s Dump'!$D$2:$AH$2,0)
))),"")</f>
        <v>P</v>
      </c>
      <c r="BL300" s="54">
        <f>_xlfn.IFNA(IF(BL$3="Productivity",
INDEX('Productivity Dump'!$E$4:$AJ$500,
MATCH($A300,'Productivity Dump'!$A$4:$A$500,0),
MATCH(BL$2,'Productivity Dump'!$E$3:$AJ$3,0)
),
IF(BL$3="Attendance",
INDEX('Attendance Dump'!$E$2:$AI$400,
MATCH($A300,'Attendance Dump'!$B$2:$B$400,0),
MATCH(BL$2,'Attendance Dump'!$E$1:$AI$1,0)
),
INDEX('Active Hour''s Dump'!$D$3:$AH$337,
MATCH($C300,'Active Hour''s Dump'!$A$3:$A$337,0),
MATCH(BL$2,'Active Hour''s Dump'!$D$2:$AH$2,0)
))),"")</f>
        <v>5.5</v>
      </c>
      <c r="BM300" s="13">
        <f>_xlfn.IFNA(IF(BM$3="Productivity",
INDEX('Productivity Dump'!$E$4:$AJ$500,
MATCH($A300,'Productivity Dump'!$A$4:$A$500,0),
MATCH(BM$2,'Productivity Dump'!$E$3:$AJ$3,0)
),
IF(BM$3="Attendance",
INDEX('Attendance Dump'!$E$2:$AI$400,
MATCH($A300,'Attendance Dump'!$B$2:$B$400,0),
MATCH(BM$2,'Attendance Dump'!$E$1:$AI$1,0)
),
INDEX('Active Hour''s Dump'!$D$3:$AH$337,
MATCH($C300,'Active Hour''s Dump'!$A$3:$A$337,0),
MATCH(BM$2,'Active Hour''s Dump'!$D$2:$AH$2,0)
))),"")</f>
        <v>908.14200000000017</v>
      </c>
      <c r="BN300" s="13" t="str">
        <f>_xlfn.IFNA(IF(BN$3="Productivity",
INDEX('Productivity Dump'!$E$4:$AJ$500,
MATCH($A300,'Productivity Dump'!$A$4:$A$500,0),
MATCH(BN$2,'Productivity Dump'!$E$3:$AJ$3,0)
),
IF(BN$3="Attendance",
INDEX('Attendance Dump'!$E$2:$AI$400,
MATCH($A300,'Attendance Dump'!$B$2:$B$400,0),
MATCH(BN$2,'Attendance Dump'!$E$1:$AI$1,0)
),
INDEX('Active Hour''s Dump'!$D$3:$AH$337,
MATCH($C300,'Active Hour''s Dump'!$A$3:$A$337,0),
MATCH(BN$2,'Active Hour''s Dump'!$D$2:$AH$2,0)
))),"")</f>
        <v>P</v>
      </c>
      <c r="BO300" s="54">
        <f>_xlfn.IFNA(IF(BO$3="Productivity",
INDEX('Productivity Dump'!$E$4:$AJ$500,
MATCH($A300,'Productivity Dump'!$A$4:$A$500,0),
MATCH(BO$2,'Productivity Dump'!$E$3:$AJ$3,0)
),
IF(BO$3="Attendance",
INDEX('Attendance Dump'!$E$2:$AI$400,
MATCH($A300,'Attendance Dump'!$B$2:$B$400,0),
MATCH(BO$2,'Attendance Dump'!$E$1:$AI$1,0)
),
INDEX('Active Hour''s Dump'!$D$3:$AH$337,
MATCH($C300,'Active Hour''s Dump'!$A$3:$A$337,0),
MATCH(BO$2,'Active Hour''s Dump'!$D$2:$AH$2,0)
))),"")</f>
        <v>9.0833333333333304</v>
      </c>
      <c r="BP300" s="13">
        <f>_xlfn.IFNA(IF(BP$3="Productivity",
INDEX('Productivity Dump'!$E$4:$AJ$500,
MATCH($A300,'Productivity Dump'!$A$4:$A$500,0),
MATCH(BP$2,'Productivity Dump'!$E$3:$AJ$3,0)
),
IF(BP$3="Attendance",
INDEX('Attendance Dump'!$E$2:$AI$400,
MATCH($A300,'Attendance Dump'!$B$2:$B$400,0),
MATCH(BP$2,'Attendance Dump'!$E$1:$AI$1,0)
),
INDEX('Active Hour''s Dump'!$D$3:$AH$337,
MATCH($C300,'Active Hour''s Dump'!$A$3:$A$337,0),
MATCH(BP$2,'Active Hour''s Dump'!$D$2:$AH$2,0)
))),"")</f>
        <v>943.69399999999985</v>
      </c>
      <c r="BQ300" s="13" t="str">
        <f>_xlfn.IFNA(IF(BQ$3="Productivity",
INDEX('Productivity Dump'!$E$4:$AJ$500,
MATCH($A300,'Productivity Dump'!$A$4:$A$500,0),
MATCH(BQ$2,'Productivity Dump'!$E$3:$AJ$3,0)
),
IF(BQ$3="Attendance",
INDEX('Attendance Dump'!$E$2:$AI$400,
MATCH($A300,'Attendance Dump'!$B$2:$B$400,0),
MATCH(BQ$2,'Attendance Dump'!$E$1:$AI$1,0)
),
INDEX('Active Hour''s Dump'!$D$3:$AH$337,
MATCH($C300,'Active Hour''s Dump'!$A$3:$A$337,0),
MATCH(BQ$2,'Active Hour''s Dump'!$D$2:$AH$2,0)
))),"")</f>
        <v>P</v>
      </c>
      <c r="BR300" s="54">
        <f>_xlfn.IFNA(IF(BR$3="Productivity",
INDEX('Productivity Dump'!$E$4:$AJ$500,
MATCH($A300,'Productivity Dump'!$A$4:$A$500,0),
MATCH(BR$2,'Productivity Dump'!$E$3:$AJ$3,0)
),
IF(BR$3="Attendance",
INDEX('Attendance Dump'!$E$2:$AI$400,
MATCH($A300,'Attendance Dump'!$B$2:$B$400,0),
MATCH(BR$2,'Attendance Dump'!$E$1:$AI$1,0)
),
INDEX('Active Hour''s Dump'!$D$3:$AH$337,
MATCH($C300,'Active Hour''s Dump'!$A$3:$A$337,0),
MATCH(BR$2,'Active Hour''s Dump'!$D$2:$AH$2,0)
))),"")</f>
        <v>8.8333333333333304</v>
      </c>
      <c r="BS300" s="13">
        <f>_xlfn.IFNA(IF(BS$3="Productivity",
INDEX('Productivity Dump'!$E$4:$AJ$500,
MATCH($A300,'Productivity Dump'!$A$4:$A$500,0),
MATCH(BS$2,'Productivity Dump'!$E$3:$AJ$3,0)
),
IF(BS$3="Attendance",
INDEX('Attendance Dump'!$E$2:$AI$400,
MATCH($A300,'Attendance Dump'!$B$2:$B$400,0),
MATCH(BS$2,'Attendance Dump'!$E$1:$AI$1,0)
),
INDEX('Active Hour''s Dump'!$D$3:$AH$337,
MATCH($C300,'Active Hour''s Dump'!$A$3:$A$337,0),
MATCH(BS$2,'Active Hour''s Dump'!$D$2:$AH$2,0)
))),"")</f>
        <v>919.94299999999998</v>
      </c>
      <c r="BT300" s="13" t="str">
        <f>_xlfn.IFNA(IF(BT$3="Productivity",
INDEX('Productivity Dump'!$E$4:$AJ$500,
MATCH($A300,'Productivity Dump'!$A$4:$A$500,0),
MATCH(BT$2,'Productivity Dump'!$E$3:$AJ$3,0)
),
IF(BT$3="Attendance",
INDEX('Attendance Dump'!$E$2:$AI$400,
MATCH($A300,'Attendance Dump'!$B$2:$B$400,0),
MATCH(BT$2,'Attendance Dump'!$E$1:$AI$1,0)
),
INDEX('Active Hour''s Dump'!$D$3:$AH$337,
MATCH($C300,'Active Hour''s Dump'!$A$3:$A$337,0),
MATCH(BT$2,'Active Hour''s Dump'!$D$2:$AH$2,0)
))),"")</f>
        <v>H(P)</v>
      </c>
      <c r="BU300" s="54">
        <f>_xlfn.IFNA(IF(BU$3="Productivity",
INDEX('Productivity Dump'!$E$4:$AJ$500,
MATCH($A300,'Productivity Dump'!$A$4:$A$500,0),
MATCH(BU$2,'Productivity Dump'!$E$3:$AJ$3,0)
),
IF(BU$3="Attendance",
INDEX('Attendance Dump'!$E$2:$AI$400,
MATCH($A300,'Attendance Dump'!$B$2:$B$400,0),
MATCH(BU$2,'Attendance Dump'!$E$1:$AI$1,0)
),
INDEX('Active Hour''s Dump'!$D$3:$AH$337,
MATCH($C300,'Active Hour''s Dump'!$A$3:$A$337,0),
MATCH(BU$2,'Active Hour''s Dump'!$D$2:$AH$2,0)
))),"")</f>
        <v>8.8333333333333304</v>
      </c>
      <c r="BV300" s="13">
        <f>_xlfn.IFNA(IF(BV$3="Productivity",
INDEX('Productivity Dump'!$E$4:$AJ$500,
MATCH($A300,'Productivity Dump'!$A$4:$A$500,0),
MATCH(BV$2,'Productivity Dump'!$E$3:$AJ$3,0)
),
IF(BV$3="Attendance",
INDEX('Attendance Dump'!$E$2:$AI$400,
MATCH($A300,'Attendance Dump'!$B$2:$B$400,0),
MATCH(BV$2,'Attendance Dump'!$E$1:$AI$1,0)
),
INDEX('Active Hour''s Dump'!$D$3:$AH$337,
MATCH($C300,'Active Hour''s Dump'!$A$3:$A$337,0),
MATCH(BV$2,'Active Hour''s Dump'!$D$2:$AH$2,0)
))),"")</f>
        <v>452.20499999999993</v>
      </c>
      <c r="BW300" s="13" t="str">
        <f>_xlfn.IFNA(IF(BW$3="Productivity",
INDEX('Productivity Dump'!$E$4:$AJ$500,
MATCH($A300,'Productivity Dump'!$A$4:$A$500,0),
MATCH(BW$2,'Productivity Dump'!$E$3:$AJ$3,0)
),
IF(BW$3="Attendance",
INDEX('Attendance Dump'!$E$2:$AI$400,
MATCH($A300,'Attendance Dump'!$B$2:$B$400,0),
MATCH(BW$2,'Attendance Dump'!$E$1:$AI$1,0)
),
INDEX('Active Hour''s Dump'!$D$3:$AH$337,
MATCH($C300,'Active Hour''s Dump'!$A$3:$A$337,0),
MATCH(BW$2,'Active Hour''s Dump'!$D$2:$AH$2,0)
))),"")</f>
        <v>P</v>
      </c>
      <c r="BX300" s="54">
        <f>_xlfn.IFNA(IF(BX$3="Productivity",
INDEX('Productivity Dump'!$E$4:$AJ$500,
MATCH($A300,'Productivity Dump'!$A$4:$A$500,0),
MATCH(BX$2,'Productivity Dump'!$E$3:$AJ$3,0)
),
IF(BX$3="Attendance",
INDEX('Attendance Dump'!$E$2:$AI$400,
MATCH($A300,'Attendance Dump'!$B$2:$B$400,0),
MATCH(BX$2,'Attendance Dump'!$E$1:$AI$1,0)
),
INDEX('Active Hour''s Dump'!$D$3:$AH$337,
MATCH($C300,'Active Hour''s Dump'!$A$3:$A$337,0),
MATCH(BX$2,'Active Hour''s Dump'!$D$2:$AH$2,0)
))),"")</f>
        <v>4.6666666666666696</v>
      </c>
      <c r="BY300" s="13">
        <f>_xlfn.IFNA(IF(BY$3="Productivity",
INDEX('Productivity Dump'!$E$4:$AJ$500,
MATCH($A300,'Productivity Dump'!$A$4:$A$500,0),
MATCH(BY$2,'Productivity Dump'!$E$3:$AJ$3,0)
),
IF(BY$3="Attendance",
INDEX('Attendance Dump'!$E$2:$AI$400,
MATCH($A300,'Attendance Dump'!$B$2:$B$400,0),
MATCH(BY$2,'Attendance Dump'!$E$1:$AI$1,0)
),
INDEX('Active Hour''s Dump'!$D$3:$AH$337,
MATCH($C300,'Active Hour''s Dump'!$A$3:$A$337,0),
MATCH(BY$2,'Active Hour''s Dump'!$D$2:$AH$2,0)
))),"")</f>
        <v>150.78499999999997</v>
      </c>
      <c r="BZ300" s="13" t="str">
        <f>_xlfn.IFNA(IF(BZ$3="Productivity",
INDEX('Productivity Dump'!$E$4:$AJ$500,
MATCH($A300,'Productivity Dump'!$A$4:$A$500,0),
MATCH(BZ$2,'Productivity Dump'!$E$3:$AJ$3,0)
),
IF(BZ$3="Attendance",
INDEX('Attendance Dump'!$E$2:$AI$400,
MATCH($A300,'Attendance Dump'!$B$2:$B$400,0),
MATCH(BZ$2,'Attendance Dump'!$E$1:$AI$1,0)
),
INDEX('Active Hour''s Dump'!$D$3:$AH$337,
MATCH($C300,'Active Hour''s Dump'!$A$3:$A$337,0),
MATCH(BZ$2,'Active Hour''s Dump'!$D$2:$AH$2,0)
))),"")</f>
        <v>P</v>
      </c>
      <c r="CA300" s="54">
        <f>_xlfn.IFNA(IF(CA$3="Productivity",
INDEX('Productivity Dump'!$E$4:$AJ$500,
MATCH($A300,'Productivity Dump'!$A$4:$A$500,0),
MATCH(CA$2,'Productivity Dump'!$E$3:$AJ$3,0)
),
IF(CA$3="Attendance",
INDEX('Attendance Dump'!$E$2:$AI$400,
MATCH($A300,'Attendance Dump'!$B$2:$B$400,0),
MATCH(CA$2,'Attendance Dump'!$E$1:$AI$1,0)
),
INDEX('Active Hour''s Dump'!$D$3:$AH$337,
MATCH($C300,'Active Hour''s Dump'!$A$3:$A$337,0),
MATCH(CA$2,'Active Hour''s Dump'!$D$2:$AH$2,0)
))),"")</f>
        <v>1.5</v>
      </c>
      <c r="CB300" s="13">
        <f>_xlfn.IFNA(IF(CB$3="Productivity",
INDEX('Productivity Dump'!$E$4:$AJ$500,
MATCH($A300,'Productivity Dump'!$A$4:$A$500,0),
MATCH(CB$2,'Productivity Dump'!$E$3:$AJ$3,0)
),
IF(CB$3="Attendance",
INDEX('Attendance Dump'!$E$2:$AI$400,
MATCH($A300,'Attendance Dump'!$B$2:$B$400,0),
MATCH(CB$2,'Attendance Dump'!$E$1:$AI$1,0)
),
INDEX('Active Hour''s Dump'!$D$3:$AH$337,
MATCH($C300,'Active Hour''s Dump'!$A$3:$A$337,0),
MATCH(CB$2,'Active Hour''s Dump'!$D$2:$AH$2,0)
))),"")</f>
        <v>0</v>
      </c>
      <c r="CC300" s="13" t="str">
        <f>_xlfn.IFNA(IF(CC$3="Productivity",
INDEX('Productivity Dump'!$E$4:$AJ$500,
MATCH($A300,'Productivity Dump'!$A$4:$A$500,0),
MATCH(CC$2,'Productivity Dump'!$E$3:$AJ$3,0)
),
IF(CC$3="Attendance",
INDEX('Attendance Dump'!$E$2:$AI$400,
MATCH($A300,'Attendance Dump'!$B$2:$B$400,0),
MATCH(CC$2,'Attendance Dump'!$E$1:$AI$1,0)
),
INDEX('Active Hour''s Dump'!$D$3:$AH$337,
MATCH($C300,'Active Hour''s Dump'!$A$3:$A$337,0),
MATCH(CC$2,'Active Hour''s Dump'!$D$2:$AH$2,0)
))),"")</f>
        <v>WO</v>
      </c>
      <c r="CD300" s="54">
        <f>_xlfn.IFNA(IF(CD$3="Productivity",
INDEX('Productivity Dump'!$E$4:$AJ$500,
MATCH($A300,'Productivity Dump'!$A$4:$A$500,0),
MATCH(CD$2,'Productivity Dump'!$E$3:$AJ$3,0)
),
IF(CD$3="Attendance",
INDEX('Attendance Dump'!$E$2:$AI$400,
MATCH($A300,'Attendance Dump'!$B$2:$B$400,0),
MATCH(CD$2,'Attendance Dump'!$E$1:$AI$1,0)
),
INDEX('Active Hour''s Dump'!$D$3:$AH$337,
MATCH($C300,'Active Hour''s Dump'!$A$3:$A$337,0),
MATCH(CD$2,'Active Hour''s Dump'!$D$2:$AH$2,0)
))),"")</f>
        <v>0</v>
      </c>
      <c r="CE300" s="13">
        <f>_xlfn.IFNA(IF(CE$3="Productivity",
INDEX('Productivity Dump'!$E$4:$AJ$500,
MATCH($A300,'Productivity Dump'!$A$4:$A$500,0),
MATCH(CE$2,'Productivity Dump'!$E$3:$AJ$3,0)
),
IF(CE$3="Attendance",
INDEX('Attendance Dump'!$E$2:$AI$400,
MATCH($A300,'Attendance Dump'!$B$2:$B$400,0),
MATCH(CE$2,'Attendance Dump'!$E$1:$AI$1,0)
),
INDEX('Active Hour''s Dump'!$D$3:$AH$337,
MATCH($C300,'Active Hour''s Dump'!$A$3:$A$337,0),
MATCH(CE$2,'Active Hour''s Dump'!$D$2:$AH$2,0)
))),"")</f>
        <v>250.24700000000001</v>
      </c>
      <c r="CF300" s="13" t="str">
        <f>_xlfn.IFNA(IF(CF$3="Productivity",
INDEX('Productivity Dump'!$E$4:$AJ$500,
MATCH($A300,'Productivity Dump'!$A$4:$A$500,0),
MATCH(CF$2,'Productivity Dump'!$E$3:$AJ$3,0)
),
IF(CF$3="Attendance",
INDEX('Attendance Dump'!$E$2:$AI$400,
MATCH($A300,'Attendance Dump'!$B$2:$B$400,0),
MATCH(CF$2,'Attendance Dump'!$E$1:$AI$1,0)
),
INDEX('Active Hour''s Dump'!$D$3:$AH$337,
MATCH($C300,'Active Hour''s Dump'!$A$3:$A$337,0),
MATCH(CF$2,'Active Hour''s Dump'!$D$2:$AH$2,0)
))),"")</f>
        <v>P</v>
      </c>
      <c r="CG300" s="54">
        <f>_xlfn.IFNA(IF(CG$3="Productivity",
INDEX('Productivity Dump'!$E$4:$AJ$500,
MATCH($A300,'Productivity Dump'!$A$4:$A$500,0),
MATCH(CG$2,'Productivity Dump'!$E$3:$AJ$3,0)
),
IF(CG$3="Attendance",
INDEX('Attendance Dump'!$E$2:$AI$400,
MATCH($A300,'Attendance Dump'!$B$2:$B$400,0),
MATCH(CG$2,'Attendance Dump'!$E$1:$AI$1,0)
),
INDEX('Active Hour''s Dump'!$D$3:$AH$337,
MATCH($C300,'Active Hour''s Dump'!$A$3:$A$337,0),
MATCH(CG$2,'Active Hour''s Dump'!$D$2:$AH$2,0)
))),"")</f>
        <v>2.3333333333333299</v>
      </c>
      <c r="CH300" s="13">
        <f>_xlfn.IFNA(IF(CH$3="Productivity",
INDEX('Productivity Dump'!$E$4:$AJ$500,
MATCH($A300,'Productivity Dump'!$A$4:$A$500,0),
MATCH(CH$2,'Productivity Dump'!$E$3:$AJ$3,0)
),
IF(CH$3="Attendance",
INDEX('Attendance Dump'!$E$2:$AI$400,
MATCH($A300,'Attendance Dump'!$B$2:$B$400,0),
MATCH(CH$2,'Attendance Dump'!$E$1:$AI$1,0)
),
INDEX('Active Hour''s Dump'!$D$3:$AH$337,
MATCH($C300,'Active Hour''s Dump'!$A$3:$A$337,0),
MATCH(CH$2,'Active Hour''s Dump'!$D$2:$AH$2,0)
))),"")</f>
        <v>905.55199999999991</v>
      </c>
      <c r="CI300" s="13" t="str">
        <f>_xlfn.IFNA(IF(CI$3="Productivity",
INDEX('Productivity Dump'!$E$4:$AJ$500,
MATCH($A300,'Productivity Dump'!$A$4:$A$500,0),
MATCH(CI$2,'Productivity Dump'!$E$3:$AJ$3,0)
),
IF(CI$3="Attendance",
INDEX('Attendance Dump'!$E$2:$AI$400,
MATCH($A300,'Attendance Dump'!$B$2:$B$400,0),
MATCH(CI$2,'Attendance Dump'!$E$1:$AI$1,0)
),
INDEX('Active Hour''s Dump'!$D$3:$AH$337,
MATCH($C300,'Active Hour''s Dump'!$A$3:$A$337,0),
MATCH(CI$2,'Active Hour''s Dump'!$D$2:$AH$2,0)
))),"")</f>
        <v>P</v>
      </c>
      <c r="CJ300" s="54">
        <f>_xlfn.IFNA(IF(CJ$3="Productivity",
INDEX('Productivity Dump'!$E$4:$AJ$500,
MATCH($A300,'Productivity Dump'!$A$4:$A$500,0),
MATCH(CJ$2,'Productivity Dump'!$E$3:$AJ$3,0)
),
IF(CJ$3="Attendance",
INDEX('Attendance Dump'!$E$2:$AI$400,
MATCH($A300,'Attendance Dump'!$B$2:$B$400,0),
MATCH(CJ$2,'Attendance Dump'!$E$1:$AI$1,0)
),
INDEX('Active Hour''s Dump'!$D$3:$AH$337,
MATCH($C300,'Active Hour''s Dump'!$A$3:$A$337,0),
MATCH(CJ$2,'Active Hour''s Dump'!$D$2:$AH$2,0)
))),"")</f>
        <v>8.5833333333333304</v>
      </c>
      <c r="CK300" s="13">
        <f>_xlfn.IFNA(IF(CK$3="Productivity",
INDEX('Productivity Dump'!$E$4:$AJ$500,
MATCH($A300,'Productivity Dump'!$A$4:$A$500,0),
MATCH(CK$2,'Productivity Dump'!$E$3:$AJ$3,0)
),
IF(CK$3="Attendance",
INDEX('Attendance Dump'!$E$2:$AI$400,
MATCH($A300,'Attendance Dump'!$B$2:$B$400,0),
MATCH(CK$2,'Attendance Dump'!$E$1:$AI$1,0)
),
INDEX('Active Hour''s Dump'!$D$3:$AH$337,
MATCH($C300,'Active Hour''s Dump'!$A$3:$A$337,0),
MATCH(CK$2,'Active Hour''s Dump'!$D$2:$AH$2,0)
))),"")</f>
        <v>604.08300000000008</v>
      </c>
      <c r="CL300" s="13" t="str">
        <f>_xlfn.IFNA(IF(CL$3="Productivity",
INDEX('Productivity Dump'!$E$4:$AJ$500,
MATCH($A300,'Productivity Dump'!$A$4:$A$500,0),
MATCH(CL$2,'Productivity Dump'!$E$3:$AJ$3,0)
),
IF(CL$3="Attendance",
INDEX('Attendance Dump'!$E$2:$AI$400,
MATCH($A300,'Attendance Dump'!$B$2:$B$400,0),
MATCH(CL$2,'Attendance Dump'!$E$1:$AI$1,0)
),
INDEX('Active Hour''s Dump'!$D$3:$AH$337,
MATCH($C300,'Active Hour''s Dump'!$A$3:$A$337,0),
MATCH(CL$2,'Active Hour''s Dump'!$D$2:$AH$2,0)
))),"")</f>
        <v>P</v>
      </c>
      <c r="CM300" s="54">
        <f>_xlfn.IFNA(IF(CM$3="Productivity",
INDEX('Productivity Dump'!$E$4:$AJ$500,
MATCH($A300,'Productivity Dump'!$A$4:$A$500,0),
MATCH(CM$2,'Productivity Dump'!$E$3:$AJ$3,0)
),
IF(CM$3="Attendance",
INDEX('Attendance Dump'!$E$2:$AI$400,
MATCH($A300,'Attendance Dump'!$B$2:$B$400,0),
MATCH(CM$2,'Attendance Dump'!$E$1:$AI$1,0)
),
INDEX('Active Hour''s Dump'!$D$3:$AH$337,
MATCH($C300,'Active Hour''s Dump'!$A$3:$A$337,0),
MATCH(CM$2,'Active Hour''s Dump'!$D$2:$AH$2,0)
))),"")</f>
        <v>6</v>
      </c>
      <c r="CN300" s="13">
        <f>_xlfn.IFNA(IF(CN$3="Productivity",
INDEX('Productivity Dump'!$E$4:$AJ$500,
MATCH($A300,'Productivity Dump'!$A$4:$A$500,0),
MATCH(CN$2,'Productivity Dump'!$E$3:$AJ$3,0)
),
IF(CN$3="Attendance",
INDEX('Attendance Dump'!$E$2:$AI$400,
MATCH($A300,'Attendance Dump'!$B$2:$B$400,0),
MATCH(CN$2,'Attendance Dump'!$E$1:$AI$1,0)
),
INDEX('Active Hour''s Dump'!$D$3:$AH$337,
MATCH($C300,'Active Hour''s Dump'!$A$3:$A$337,0),
MATCH(CN$2,'Active Hour''s Dump'!$D$2:$AH$2,0)
))),"")</f>
        <v>0</v>
      </c>
      <c r="CO300" s="13">
        <f>_xlfn.IFNA(IF(CO$3="Productivity",
INDEX('Productivity Dump'!$E$4:$AJ$500,
MATCH($A300,'Productivity Dump'!$A$4:$A$500,0),
MATCH(CO$2,'Productivity Dump'!$E$3:$AJ$3,0)
),
IF(CO$3="Attendance",
INDEX('Attendance Dump'!$E$2:$AI$400,
MATCH($A300,'Attendance Dump'!$B$2:$B$400,0),
MATCH(CO$2,'Attendance Dump'!$E$1:$AI$1,0)
),
INDEX('Active Hour''s Dump'!$D$3:$AH$337,
MATCH($C300,'Active Hour''s Dump'!$A$3:$A$337,0),
MATCH(CO$2,'Active Hour''s Dump'!$D$2:$AH$2,0)
))),"")</f>
        <v>0</v>
      </c>
      <c r="CP300" s="54">
        <f>_xlfn.IFNA(IF(CP$3="Productivity",
INDEX('Productivity Dump'!$E$4:$AJ$500,
MATCH($A300,'Productivity Dump'!$A$4:$A$500,0),
MATCH(CP$2,'Productivity Dump'!$E$3:$AJ$3,0)
),
IF(CP$3="Attendance",
INDEX('Attendance Dump'!$E$2:$AI$400,
MATCH($A300,'Attendance Dump'!$B$2:$B$400,0),
MATCH(CP$2,'Attendance Dump'!$E$1:$AI$1,0)
),
INDEX('Active Hour''s Dump'!$D$3:$AH$337,
MATCH($C300,'Active Hour''s Dump'!$A$3:$A$337,0),
MATCH(CP$2,'Active Hour''s Dump'!$D$2:$AH$2,0)
))),"")</f>
        <v>0</v>
      </c>
      <c r="CQ300" s="13">
        <f>_xlfn.IFNA(IF(CQ$3="Productivity",
INDEX('Productivity Dump'!$E$4:$AJ$500,
MATCH($A300,'Productivity Dump'!$A$4:$A$500,0),
MATCH(CQ$2,'Productivity Dump'!$E$3:$AJ$3,0)
),
IF(CQ$3="Attendance",
INDEX('Attendance Dump'!$E$2:$AI$400,
MATCH($A300,'Attendance Dump'!$B$2:$B$400,0),
MATCH(CQ$2,'Attendance Dump'!$E$1:$AI$1,0)
),
INDEX('Active Hour''s Dump'!$D$3:$AH$337,
MATCH($C300,'Active Hour''s Dump'!$A$3:$A$337,0),
MATCH(CQ$2,'Active Hour''s Dump'!$D$2:$AH$2,0)
))),"")</f>
        <v>0</v>
      </c>
      <c r="CR300" s="13">
        <f>_xlfn.IFNA(IF(CR$3="Productivity",
INDEX('Productivity Dump'!$E$4:$AJ$500,
MATCH($A300,'Productivity Dump'!$A$4:$A$500,0),
MATCH(CR$2,'Productivity Dump'!$E$3:$AJ$3,0)
),
IF(CR$3="Attendance",
INDEX('Attendance Dump'!$E$2:$AI$400,
MATCH($A300,'Attendance Dump'!$B$2:$B$400,0),
MATCH(CR$2,'Attendance Dump'!$E$1:$AI$1,0)
),
INDEX('Active Hour''s Dump'!$D$3:$AH$337,
MATCH($C300,'Active Hour''s Dump'!$A$3:$A$337,0),
MATCH(CR$2,'Active Hour''s Dump'!$D$2:$AH$2,0)
))),"")</f>
        <v>0</v>
      </c>
      <c r="CS300" s="54">
        <f>_xlfn.IFNA(IF(CS$3="Productivity",
INDEX('Productivity Dump'!$E$4:$AJ$500,
MATCH($A300,'Productivity Dump'!$A$4:$A$500,0),
MATCH(CS$2,'Productivity Dump'!$E$3:$AJ$3,0)
),
IF(CS$3="Attendance",
INDEX('Attendance Dump'!$E$2:$AI$400,
MATCH($A300,'Attendance Dump'!$B$2:$B$400,0),
MATCH(CS$2,'Attendance Dump'!$E$1:$AI$1,0)
),
INDEX('Active Hour''s Dump'!$D$3:$AH$337,
MATCH($C300,'Active Hour''s Dump'!$A$3:$A$337,0),
MATCH(CS$2,'Active Hour''s Dump'!$D$2:$AH$2,0)
))),"")</f>
        <v>0</v>
      </c>
      <c r="CT300" s="13">
        <f>_xlfn.IFNA(IF(CT$3="Productivity",
INDEX('Productivity Dump'!$E$4:$AJ$500,
MATCH($A300,'Productivity Dump'!$A$4:$A$500,0),
MATCH(CT$2,'Productivity Dump'!$E$3:$AJ$3,0)
),
IF(CT$3="Attendance",
INDEX('Attendance Dump'!$E$2:$AI$400,
MATCH($A300,'Attendance Dump'!$B$2:$B$400,0),
MATCH(CT$2,'Attendance Dump'!$E$1:$AI$1,0)
),
INDEX('Active Hour''s Dump'!$D$3:$AH$337,
MATCH($C300,'Active Hour''s Dump'!$A$3:$A$337,0),
MATCH(CT$2,'Active Hour''s Dump'!$D$2:$AH$2,0)
))),"")</f>
        <v>0</v>
      </c>
      <c r="CU300" s="13">
        <f>_xlfn.IFNA(IF(CU$3="Productivity",
INDEX('Productivity Dump'!$E$4:$AJ$500,
MATCH($A300,'Productivity Dump'!$A$4:$A$500,0),
MATCH(CU$2,'Productivity Dump'!$E$3:$AJ$3,0)
),
IF(CU$3="Attendance",
INDEX('Attendance Dump'!$E$2:$AI$400,
MATCH($A300,'Attendance Dump'!$B$2:$B$400,0),
MATCH(CU$2,'Attendance Dump'!$E$1:$AI$1,0)
),
INDEX('Active Hour''s Dump'!$D$3:$AH$337,
MATCH($C300,'Active Hour''s Dump'!$A$3:$A$337,0),
MATCH(CU$2,'Active Hour''s Dump'!$D$2:$AH$2,0)
))),"")</f>
        <v>0</v>
      </c>
      <c r="CV300" s="54">
        <f>_xlfn.IFNA(IF(CV$3="Productivity",
INDEX('Productivity Dump'!$E$4:$AJ$500,
MATCH($A300,'Productivity Dump'!$A$4:$A$500,0),
MATCH(CV$2,'Productivity Dump'!$E$3:$AJ$3,0)
),
IF(CV$3="Attendance",
INDEX('Attendance Dump'!$E$2:$AI$400,
MATCH($A300,'Attendance Dump'!$B$2:$B$400,0),
MATCH(CV$2,'Attendance Dump'!$E$1:$AI$1,0)
),
INDEX('Active Hour''s Dump'!$D$3:$AH$337,
MATCH($C300,'Active Hour''s Dump'!$A$3:$A$337,0),
MATCH(CV$2,'Active Hour''s Dump'!$D$2:$AH$2,0)
))),"")</f>
        <v>0</v>
      </c>
      <c r="CW300" s="13"/>
      <c r="CX300" s="13"/>
      <c r="CY300" s="54"/>
      <c r="DA300" s="57">
        <f t="shared" si="105"/>
        <v>148.00000000000003</v>
      </c>
      <c r="DB300" s="35">
        <f t="shared" si="100"/>
        <v>13258.924999999997</v>
      </c>
      <c r="DC300" s="35">
        <f t="shared" ref="DC300" si="130">MAX(0,E300-DB300)</f>
        <v>5341.0750000000025</v>
      </c>
      <c r="DD300" s="35">
        <f t="shared" ref="DD300" ca="1" si="131">IFERROR(MAX(0,DC300/$DC$2),DC300)</f>
        <v>0</v>
      </c>
      <c r="DF300" s="32" cm="1">
        <f t="array" ref="DF300">SUMPRODUCT(
    (MOD(COLUMN(H300:CV300) - COLUMN(H300), 3) = 0) *
    (H300:CV300 = 0) *
    (I300:CW300 = "P") *
    (COUNTIF(UKHoliday, H$2:CV$2) = 0)
)</f>
        <v>0</v>
      </c>
      <c r="DG300" s="33" cm="1">
        <f t="array" ref="DG300">SUMPRODUCT(
  (MOD(COLUMN(H300:CV300) - COLUMN(H300), 3) = 0) *
  (H300:CV300 &gt; 0) *
  (H300:CV300 &lt; 0.5 * IF(((WEEKDAY(H$2:CV$2, 2) = 1) + (WEEKDAY(H$2:CV$2, 2) = 6)), G300, F300)) *
  (I300:CW300 = "P") *
  (COUNTIF(UKHoliday, H$2:CV$2) = 0)
)</f>
        <v>5</v>
      </c>
      <c r="DH300" s="33" cm="1">
        <f t="array" ref="DH300">SUMPRODUCT(
  (MOD(COLUMN(H300:CV300) - COLUMN(H300), 3) = 0) *
  (H300:CV300 &gt; 0.5 * IF(((WEEKDAY(H$2:CV$2, 2) = 1) + (WEEKDAY(H$2:CV$2, 2) = 6)), $G300, $F300)) *
  (H300:CV300 &lt; 0.8 * IF(((WEEKDAY(H$2:CV$2, 2) = 1) + (WEEKDAY(H$2:CV$2, 2) = 6)), $G300, $F300)) *
  (I300:CW300 = "P") *
  (COUNTIF(UKHoliday, H$2:CV$2) = 0)
)</f>
        <v>10</v>
      </c>
      <c r="DI300" s="33" cm="1">
        <f t="array" ref="DI300">SUMPRODUCT(
  (MOD(COLUMN(H300:CV300) - COLUMN(H300), 3) = 0) *
  (H300:CV300 &gt; 0.8 * IF(((WEEKDAY(H$2:CV$2, 2) = 1) + (WEEKDAY(H$2:CV$2, 2) = 6)), $G300, $F300)) *
  (H300:CV300 &lt; 1 * IF(((WEEKDAY(H$2:CV$2, 2) = 1) + (WEEKDAY(H$2:CV$2, 2) = 6)), $G300, $F300)) *
  (I300:CW300 = "P") *
  (COUNTIF(UKHoliday, H$2:CV$2) = 0)
)</f>
        <v>5</v>
      </c>
    </row>
    <row r="301" spans="1:113" ht="17.55" customHeight="1" x14ac:dyDescent="0.3">
      <c r="A301" s="8" t="s">
        <v>1073</v>
      </c>
      <c r="B301" s="36" t="s">
        <v>1072</v>
      </c>
      <c r="C301" s="9" t="s">
        <v>1076</v>
      </c>
      <c r="D301" s="62" t="s">
        <v>945</v>
      </c>
      <c r="E301" s="35">
        <v>18600</v>
      </c>
      <c r="F301" s="35">
        <f t="shared" ref="F301" si="132">E301/$C$1</f>
        <v>930</v>
      </c>
      <c r="G301" s="35">
        <f t="shared" ref="G301" si="133">F301*0.5</f>
        <v>465</v>
      </c>
      <c r="H301" s="13">
        <f>_xlfn.IFNA(IF(H$3="Productivity",
INDEX('Productivity Dump'!$E$4:$AJ$500,
MATCH($A301,'Productivity Dump'!$A$4:$A$500,0),
MATCH(H$2,'Productivity Dump'!$E$3:$AJ$3,0)
),
IF(H$3="Attendance",
INDEX('Attendance Dump'!$E$2:$AI$400,
MATCH($A301,'Attendance Dump'!$B$2:$B$400,0),
MATCH(H$2,'Attendance Dump'!$E$1:$AI$1,0)
),
INDEX('Active Hour''s Dump'!$D$3:$AH$337,
MATCH($C301,'Active Hour''s Dump'!$A$3:$A$337,0),
MATCH(H$2,'Active Hour''s Dump'!$D$2:$AH$2,0)
))),"")</f>
        <v>0</v>
      </c>
      <c r="I301" s="13">
        <f>_xlfn.IFNA(IF(I$3="Productivity",
INDEX('Productivity Dump'!$E$4:$AJ$500,
MATCH($A301,'Productivity Dump'!$A$4:$A$500,0),
MATCH(I$2,'Productivity Dump'!$E$3:$AJ$3,0)
),
IF(I$3="Attendance",
INDEX('Attendance Dump'!$E$2:$AI$400,
MATCH($A301,'Attendance Dump'!$B$2:$B$400,0),
MATCH(I$2,'Attendance Dump'!$E$1:$AI$1,0)
),
INDEX('Active Hour''s Dump'!$D$3:$AH$337,
MATCH($C301,'Active Hour''s Dump'!$A$3:$A$337,0),
MATCH(I$2,'Active Hour''s Dump'!$D$2:$AH$2,0)
))),"")</f>
        <v>0</v>
      </c>
      <c r="J301" s="54">
        <f>_xlfn.IFNA(IF(J$3="Productivity",
INDEX('Productivity Dump'!$E$4:$AJ$500,
MATCH($A301,'Productivity Dump'!$A$4:$A$500,0),
MATCH(J$2,'Productivity Dump'!$E$3:$AJ$3,0)
),
IF(J$3="Attendance",
INDEX('Attendance Dump'!$E$2:$AI$400,
MATCH($A301,'Attendance Dump'!$B$2:$B$400,0),
MATCH(J$2,'Attendance Dump'!$E$1:$AI$1,0)
),
INDEX('Active Hour''s Dump'!$D$3:$AH$337,
MATCH($C301,'Active Hour''s Dump'!$A$3:$A$337,0),
MATCH(J$2,'Active Hour''s Dump'!$D$2:$AH$2,0)
))),"")</f>
        <v>0</v>
      </c>
      <c r="K301" s="13">
        <f>_xlfn.IFNA(IF(K$3="Productivity",
INDEX('Productivity Dump'!$E$4:$AJ$500,
MATCH($A301,'Productivity Dump'!$A$4:$A$500,0),
MATCH(K$2,'Productivity Dump'!$E$3:$AJ$3,0)
),
IF(K$3="Attendance",
INDEX('Attendance Dump'!$E$2:$AI$400,
MATCH($A301,'Attendance Dump'!$B$2:$B$400,0),
MATCH(K$2,'Attendance Dump'!$E$1:$AI$1,0)
),
INDEX('Active Hour''s Dump'!$D$3:$AH$337,
MATCH($C301,'Active Hour''s Dump'!$A$3:$A$337,0),
MATCH(K$2,'Active Hour''s Dump'!$D$2:$AH$2,0)
))),"")</f>
        <v>0</v>
      </c>
      <c r="L301" s="13">
        <f>_xlfn.IFNA(IF(L$3="Productivity",
INDEX('Productivity Dump'!$E$4:$AJ$500,
MATCH($A301,'Productivity Dump'!$A$4:$A$500,0),
MATCH(L$2,'Productivity Dump'!$E$3:$AJ$3,0)
),
IF(L$3="Attendance",
INDEX('Attendance Dump'!$E$2:$AI$400,
MATCH($A301,'Attendance Dump'!$B$2:$B$400,0),
MATCH(L$2,'Attendance Dump'!$E$1:$AI$1,0)
),
INDEX('Active Hour''s Dump'!$D$3:$AH$337,
MATCH($C301,'Active Hour''s Dump'!$A$3:$A$337,0),
MATCH(L$2,'Active Hour''s Dump'!$D$2:$AH$2,0)
))),"")</f>
        <v>0</v>
      </c>
      <c r="M301" s="54">
        <f>_xlfn.IFNA(IF(M$3="Productivity",
INDEX('Productivity Dump'!$E$4:$AJ$500,
MATCH($A301,'Productivity Dump'!$A$4:$A$500,0),
MATCH(M$2,'Productivity Dump'!$E$3:$AJ$3,0)
),
IF(M$3="Attendance",
INDEX('Attendance Dump'!$E$2:$AI$400,
MATCH($A301,'Attendance Dump'!$B$2:$B$400,0),
MATCH(M$2,'Attendance Dump'!$E$1:$AI$1,0)
),
INDEX('Active Hour''s Dump'!$D$3:$AH$337,
MATCH($C301,'Active Hour''s Dump'!$A$3:$A$337,0),
MATCH(M$2,'Active Hour''s Dump'!$D$2:$AH$2,0)
))),"")</f>
        <v>0</v>
      </c>
      <c r="N301" s="13">
        <f>_xlfn.IFNA(IF(N$3="Productivity",
INDEX('Productivity Dump'!$E$4:$AJ$500,
MATCH($A301,'Productivity Dump'!$A$4:$A$500,0),
MATCH(N$2,'Productivity Dump'!$E$3:$AJ$3,0)
),
IF(N$3="Attendance",
INDEX('Attendance Dump'!$E$2:$AI$400,
MATCH($A301,'Attendance Dump'!$B$2:$B$400,0),
MATCH(N$2,'Attendance Dump'!$E$1:$AI$1,0)
),
INDEX('Active Hour''s Dump'!$D$3:$AH$337,
MATCH($C301,'Active Hour''s Dump'!$A$3:$A$337,0),
MATCH(N$2,'Active Hour''s Dump'!$D$2:$AH$2,0)
))),"")</f>
        <v>0</v>
      </c>
      <c r="O301" s="13">
        <f>_xlfn.IFNA(IF(O$3="Productivity",
INDEX('Productivity Dump'!$E$4:$AJ$500,
MATCH($A301,'Productivity Dump'!$A$4:$A$500,0),
MATCH(O$2,'Productivity Dump'!$E$3:$AJ$3,0)
),
IF(O$3="Attendance",
INDEX('Attendance Dump'!$E$2:$AI$400,
MATCH($A301,'Attendance Dump'!$B$2:$B$400,0),
MATCH(O$2,'Attendance Dump'!$E$1:$AI$1,0)
),
INDEX('Active Hour''s Dump'!$D$3:$AH$337,
MATCH($C301,'Active Hour''s Dump'!$A$3:$A$337,0),
MATCH(O$2,'Active Hour''s Dump'!$D$2:$AH$2,0)
))),"")</f>
        <v>0</v>
      </c>
      <c r="P301" s="54">
        <f>_xlfn.IFNA(IF(P$3="Productivity",
INDEX('Productivity Dump'!$E$4:$AJ$500,
MATCH($A301,'Productivity Dump'!$A$4:$A$500,0),
MATCH(P$2,'Productivity Dump'!$E$3:$AJ$3,0)
),
IF(P$3="Attendance",
INDEX('Attendance Dump'!$E$2:$AI$400,
MATCH($A301,'Attendance Dump'!$B$2:$B$400,0),
MATCH(P$2,'Attendance Dump'!$E$1:$AI$1,0)
),
INDEX('Active Hour''s Dump'!$D$3:$AH$337,
MATCH($C301,'Active Hour''s Dump'!$A$3:$A$337,0),
MATCH(P$2,'Active Hour''s Dump'!$D$2:$AH$2,0)
))),"")</f>
        <v>0</v>
      </c>
      <c r="Q301" s="13">
        <f>_xlfn.IFNA(IF(Q$3="Productivity",
INDEX('Productivity Dump'!$E$4:$AJ$500,
MATCH($A301,'Productivity Dump'!$A$4:$A$500,0),
MATCH(Q$2,'Productivity Dump'!$E$3:$AJ$3,0)
),
IF(Q$3="Attendance",
INDEX('Attendance Dump'!$E$2:$AI$400,
MATCH($A301,'Attendance Dump'!$B$2:$B$400,0),
MATCH(Q$2,'Attendance Dump'!$E$1:$AI$1,0)
),
INDEX('Active Hour''s Dump'!$D$3:$AH$337,
MATCH($C301,'Active Hour''s Dump'!$A$3:$A$337,0),
MATCH(Q$2,'Active Hour''s Dump'!$D$2:$AH$2,0)
))),"")</f>
        <v>0</v>
      </c>
      <c r="R301" s="13">
        <f>_xlfn.IFNA(IF(R$3="Productivity",
INDEX('Productivity Dump'!$E$4:$AJ$500,
MATCH($A301,'Productivity Dump'!$A$4:$A$500,0),
MATCH(R$2,'Productivity Dump'!$E$3:$AJ$3,0)
),
IF(R$3="Attendance",
INDEX('Attendance Dump'!$E$2:$AI$400,
MATCH($A301,'Attendance Dump'!$B$2:$B$400,0),
MATCH(R$2,'Attendance Dump'!$E$1:$AI$1,0)
),
INDEX('Active Hour''s Dump'!$D$3:$AH$337,
MATCH($C301,'Active Hour''s Dump'!$A$3:$A$337,0),
MATCH(R$2,'Active Hour''s Dump'!$D$2:$AH$2,0)
))),"")</f>
        <v>0</v>
      </c>
      <c r="S301" s="54">
        <f>_xlfn.IFNA(IF(S$3="Productivity",
INDEX('Productivity Dump'!$E$4:$AJ$500,
MATCH($A301,'Productivity Dump'!$A$4:$A$500,0),
MATCH(S$2,'Productivity Dump'!$E$3:$AJ$3,0)
),
IF(S$3="Attendance",
INDEX('Attendance Dump'!$E$2:$AI$400,
MATCH($A301,'Attendance Dump'!$B$2:$B$400,0),
MATCH(S$2,'Attendance Dump'!$E$1:$AI$1,0)
),
INDEX('Active Hour''s Dump'!$D$3:$AH$337,
MATCH($C301,'Active Hour''s Dump'!$A$3:$A$337,0),
MATCH(S$2,'Active Hour''s Dump'!$D$2:$AH$2,0)
))),"")</f>
        <v>0</v>
      </c>
      <c r="T301" s="13">
        <f>_xlfn.IFNA(IF(T$3="Productivity",
INDEX('Productivity Dump'!$E$4:$AJ$500,
MATCH($A301,'Productivity Dump'!$A$4:$A$500,0),
MATCH(T$2,'Productivity Dump'!$E$3:$AJ$3,0)
),
IF(T$3="Attendance",
INDEX('Attendance Dump'!$E$2:$AI$400,
MATCH($A301,'Attendance Dump'!$B$2:$B$400,0),
MATCH(T$2,'Attendance Dump'!$E$1:$AI$1,0)
),
INDEX('Active Hour''s Dump'!$D$3:$AH$337,
MATCH($C301,'Active Hour''s Dump'!$A$3:$A$337,0),
MATCH(T$2,'Active Hour''s Dump'!$D$2:$AH$2,0)
))),"")</f>
        <v>0</v>
      </c>
      <c r="U301" s="13">
        <f>_xlfn.IFNA(IF(U$3="Productivity",
INDEX('Productivity Dump'!$E$4:$AJ$500,
MATCH($A301,'Productivity Dump'!$A$4:$A$500,0),
MATCH(U$2,'Productivity Dump'!$E$3:$AJ$3,0)
),
IF(U$3="Attendance",
INDEX('Attendance Dump'!$E$2:$AI$400,
MATCH($A301,'Attendance Dump'!$B$2:$B$400,0),
MATCH(U$2,'Attendance Dump'!$E$1:$AI$1,0)
),
INDEX('Active Hour''s Dump'!$D$3:$AH$337,
MATCH($C301,'Active Hour''s Dump'!$A$3:$A$337,0),
MATCH(U$2,'Active Hour''s Dump'!$D$2:$AH$2,0)
))),"")</f>
        <v>0</v>
      </c>
      <c r="V301" s="54">
        <f>_xlfn.IFNA(IF(V$3="Productivity",
INDEX('Productivity Dump'!$E$4:$AJ$500,
MATCH($A301,'Productivity Dump'!$A$4:$A$500,0),
MATCH(V$2,'Productivity Dump'!$E$3:$AJ$3,0)
),
IF(V$3="Attendance",
INDEX('Attendance Dump'!$E$2:$AI$400,
MATCH($A301,'Attendance Dump'!$B$2:$B$400,0),
MATCH(V$2,'Attendance Dump'!$E$1:$AI$1,0)
),
INDEX('Active Hour''s Dump'!$D$3:$AH$337,
MATCH($C301,'Active Hour''s Dump'!$A$3:$A$337,0),
MATCH(V$2,'Active Hour''s Dump'!$D$2:$AH$2,0)
))),"")</f>
        <v>0</v>
      </c>
      <c r="W301" s="13">
        <f>_xlfn.IFNA(IF(W$3="Productivity",
INDEX('Productivity Dump'!$E$4:$AJ$500,
MATCH($A301,'Productivity Dump'!$A$4:$A$500,0),
MATCH(W$2,'Productivity Dump'!$E$3:$AJ$3,0)
),
IF(W$3="Attendance",
INDEX('Attendance Dump'!$E$2:$AI$400,
MATCH($A301,'Attendance Dump'!$B$2:$B$400,0),
MATCH(W$2,'Attendance Dump'!$E$1:$AI$1,0)
),
INDEX('Active Hour''s Dump'!$D$3:$AH$337,
MATCH($C301,'Active Hour''s Dump'!$A$3:$A$337,0),
MATCH(W$2,'Active Hour''s Dump'!$D$2:$AH$2,0)
))),"")</f>
        <v>0</v>
      </c>
      <c r="X301" s="13">
        <f>_xlfn.IFNA(IF(X$3="Productivity",
INDEX('Productivity Dump'!$E$4:$AJ$500,
MATCH($A301,'Productivity Dump'!$A$4:$A$500,0),
MATCH(X$2,'Productivity Dump'!$E$3:$AJ$3,0)
),
IF(X$3="Attendance",
INDEX('Attendance Dump'!$E$2:$AI$400,
MATCH($A301,'Attendance Dump'!$B$2:$B$400,0),
MATCH(X$2,'Attendance Dump'!$E$1:$AI$1,0)
),
INDEX('Active Hour''s Dump'!$D$3:$AH$337,
MATCH($C301,'Active Hour''s Dump'!$A$3:$A$337,0),
MATCH(X$2,'Active Hour''s Dump'!$D$2:$AH$2,0)
))),"")</f>
        <v>0</v>
      </c>
      <c r="Y301" s="54">
        <f>_xlfn.IFNA(IF(Y$3="Productivity",
INDEX('Productivity Dump'!$E$4:$AJ$500,
MATCH($A301,'Productivity Dump'!$A$4:$A$500,0),
MATCH(Y$2,'Productivity Dump'!$E$3:$AJ$3,0)
),
IF(Y$3="Attendance",
INDEX('Attendance Dump'!$E$2:$AI$400,
MATCH($A301,'Attendance Dump'!$B$2:$B$400,0),
MATCH(Y$2,'Attendance Dump'!$E$1:$AI$1,0)
),
INDEX('Active Hour''s Dump'!$D$3:$AH$337,
MATCH($C301,'Active Hour''s Dump'!$A$3:$A$337,0),
MATCH(Y$2,'Active Hour''s Dump'!$D$2:$AH$2,0)
))),"")</f>
        <v>0</v>
      </c>
      <c r="Z301" s="13">
        <f>_xlfn.IFNA(IF(Z$3="Productivity",
INDEX('Productivity Dump'!$E$4:$AJ$500,
MATCH($A301,'Productivity Dump'!$A$4:$A$500,0),
MATCH(Z$2,'Productivity Dump'!$E$3:$AJ$3,0)
),
IF(Z$3="Attendance",
INDEX('Attendance Dump'!$E$2:$AI$400,
MATCH($A301,'Attendance Dump'!$B$2:$B$400,0),
MATCH(Z$2,'Attendance Dump'!$E$1:$AI$1,0)
),
INDEX('Active Hour''s Dump'!$D$3:$AH$337,
MATCH($C301,'Active Hour''s Dump'!$A$3:$A$337,0),
MATCH(Z$2,'Active Hour''s Dump'!$D$2:$AH$2,0)
))),"")</f>
        <v>0</v>
      </c>
      <c r="AA301" s="13" t="str">
        <f>_xlfn.IFNA(IF(AA$3="Productivity",
INDEX('Productivity Dump'!$E$4:$AJ$500,
MATCH($A301,'Productivity Dump'!$A$4:$A$500,0),
MATCH(AA$2,'Productivity Dump'!$E$3:$AJ$3,0)
),
IF(AA$3="Attendance",
INDEX('Attendance Dump'!$E$2:$AI$400,
MATCH($A301,'Attendance Dump'!$B$2:$B$400,0),
MATCH(AA$2,'Attendance Dump'!$E$1:$AI$1,0)
),
INDEX('Active Hour''s Dump'!$D$3:$AH$337,
MATCH($C301,'Active Hour''s Dump'!$A$3:$A$337,0),
MATCH(AA$2,'Active Hour''s Dump'!$D$2:$AH$2,0)
))),"")</f>
        <v>P</v>
      </c>
      <c r="AB301" s="54">
        <f>_xlfn.IFNA(IF(AB$3="Productivity",
INDEX('Productivity Dump'!$E$4:$AJ$500,
MATCH($A301,'Productivity Dump'!$A$4:$A$500,0),
MATCH(AB$2,'Productivity Dump'!$E$3:$AJ$3,0)
),
IF(AB$3="Attendance",
INDEX('Attendance Dump'!$E$2:$AI$400,
MATCH($A301,'Attendance Dump'!$B$2:$B$400,0),
MATCH(AB$2,'Attendance Dump'!$E$1:$AI$1,0)
),
INDEX('Active Hour''s Dump'!$D$3:$AH$337,
MATCH($C301,'Active Hour''s Dump'!$A$3:$A$337,0),
MATCH(AB$2,'Active Hour''s Dump'!$D$2:$AH$2,0)
))),"")</f>
        <v>0</v>
      </c>
      <c r="AC301" s="13">
        <f>_xlfn.IFNA(IF(AC$3="Productivity",
INDEX('Productivity Dump'!$E$4:$AJ$500,
MATCH($A301,'Productivity Dump'!$A$4:$A$500,0),
MATCH(AC$2,'Productivity Dump'!$E$3:$AJ$3,0)
),
IF(AC$3="Attendance",
INDEX('Attendance Dump'!$E$2:$AI$400,
MATCH($A301,'Attendance Dump'!$B$2:$B$400,0),
MATCH(AC$2,'Attendance Dump'!$E$1:$AI$1,0)
),
INDEX('Active Hour''s Dump'!$D$3:$AH$337,
MATCH($C301,'Active Hour''s Dump'!$A$3:$A$337,0),
MATCH(AC$2,'Active Hour''s Dump'!$D$2:$AH$2,0)
))),"")</f>
        <v>44.276000000000003</v>
      </c>
      <c r="AD301" s="13" t="str">
        <f>_xlfn.IFNA(IF(AD$3="Productivity",
INDEX('Productivity Dump'!$E$4:$AJ$500,
MATCH($A301,'Productivity Dump'!$A$4:$A$500,0),
MATCH(AD$2,'Productivity Dump'!$E$3:$AJ$3,0)
),
IF(AD$3="Attendance",
INDEX('Attendance Dump'!$E$2:$AI$400,
MATCH($A301,'Attendance Dump'!$B$2:$B$400,0),
MATCH(AD$2,'Attendance Dump'!$E$1:$AI$1,0)
),
INDEX('Active Hour''s Dump'!$D$3:$AH$337,
MATCH($C301,'Active Hour''s Dump'!$A$3:$A$337,0),
MATCH(AD$2,'Active Hour''s Dump'!$D$2:$AH$2,0)
))),"")</f>
        <v>P</v>
      </c>
      <c r="AE301" s="54">
        <f>_xlfn.IFNA(IF(AE$3="Productivity",
INDEX('Productivity Dump'!$E$4:$AJ$500,
MATCH($A301,'Productivity Dump'!$A$4:$A$500,0),
MATCH(AE$2,'Productivity Dump'!$E$3:$AJ$3,0)
),
IF(AE$3="Attendance",
INDEX('Attendance Dump'!$E$2:$AI$400,
MATCH($A301,'Attendance Dump'!$B$2:$B$400,0),
MATCH(AE$2,'Attendance Dump'!$E$1:$AI$1,0)
),
INDEX('Active Hour''s Dump'!$D$3:$AH$337,
MATCH($C301,'Active Hour''s Dump'!$A$3:$A$337,0),
MATCH(AE$2,'Active Hour''s Dump'!$D$2:$AH$2,0)
))),"")</f>
        <v>3.6666666666666701</v>
      </c>
      <c r="AF301" s="13">
        <f>_xlfn.IFNA(IF(AF$3="Productivity",
INDEX('Productivity Dump'!$E$4:$AJ$500,
MATCH($A301,'Productivity Dump'!$A$4:$A$500,0),
MATCH(AF$2,'Productivity Dump'!$E$3:$AJ$3,0)
),
IF(AF$3="Attendance",
INDEX('Attendance Dump'!$E$2:$AI$400,
MATCH($A301,'Attendance Dump'!$B$2:$B$400,0),
MATCH(AF$2,'Attendance Dump'!$E$1:$AI$1,0)
),
INDEX('Active Hour''s Dump'!$D$3:$AH$337,
MATCH($C301,'Active Hour''s Dump'!$A$3:$A$337,0),
MATCH(AF$2,'Active Hour''s Dump'!$D$2:$AH$2,0)
))),"")</f>
        <v>235.18299999999999</v>
      </c>
      <c r="AG301" s="13" t="str">
        <f>_xlfn.IFNA(IF(AG$3="Productivity",
INDEX('Productivity Dump'!$E$4:$AJ$500,
MATCH($A301,'Productivity Dump'!$A$4:$A$500,0),
MATCH(AG$2,'Productivity Dump'!$E$3:$AJ$3,0)
),
IF(AG$3="Attendance",
INDEX('Attendance Dump'!$E$2:$AI$400,
MATCH($A301,'Attendance Dump'!$B$2:$B$400,0),
MATCH(AG$2,'Attendance Dump'!$E$1:$AI$1,0)
),
INDEX('Active Hour''s Dump'!$D$3:$AH$337,
MATCH($C301,'Active Hour''s Dump'!$A$3:$A$337,0),
MATCH(AG$2,'Active Hour''s Dump'!$D$2:$AH$2,0)
))),"")</f>
        <v>P</v>
      </c>
      <c r="AH301" s="54">
        <f>_xlfn.IFNA(IF(AH$3="Productivity",
INDEX('Productivity Dump'!$E$4:$AJ$500,
MATCH($A301,'Productivity Dump'!$A$4:$A$500,0),
MATCH(AH$2,'Productivity Dump'!$E$3:$AJ$3,0)
),
IF(AH$3="Attendance",
INDEX('Attendance Dump'!$E$2:$AI$400,
MATCH($A301,'Attendance Dump'!$B$2:$B$400,0),
MATCH(AH$2,'Attendance Dump'!$E$1:$AI$1,0)
),
INDEX('Active Hour''s Dump'!$D$3:$AH$337,
MATCH($C301,'Active Hour''s Dump'!$A$3:$A$337,0),
MATCH(AH$2,'Active Hour''s Dump'!$D$2:$AH$2,0)
))),"")</f>
        <v>5</v>
      </c>
      <c r="AI301" s="13">
        <f>_xlfn.IFNA(IF(AI$3="Productivity",
INDEX('Productivity Dump'!$E$4:$AJ$500,
MATCH($A301,'Productivity Dump'!$A$4:$A$500,0),
MATCH(AI$2,'Productivity Dump'!$E$3:$AJ$3,0)
),
IF(AI$3="Attendance",
INDEX('Attendance Dump'!$E$2:$AI$400,
MATCH($A301,'Attendance Dump'!$B$2:$B$400,0),
MATCH(AI$2,'Attendance Dump'!$E$1:$AI$1,0)
),
INDEX('Active Hour''s Dump'!$D$3:$AH$337,
MATCH($C301,'Active Hour''s Dump'!$A$3:$A$337,0),
MATCH(AI$2,'Active Hour''s Dump'!$D$2:$AH$2,0)
))),"")</f>
        <v>0</v>
      </c>
      <c r="AJ301" s="13" t="str">
        <f>_xlfn.IFNA(IF(AJ$3="Productivity",
INDEX('Productivity Dump'!$E$4:$AJ$500,
MATCH($A301,'Productivity Dump'!$A$4:$A$500,0),
MATCH(AJ$2,'Productivity Dump'!$E$3:$AJ$3,0)
),
IF(AJ$3="Attendance",
INDEX('Attendance Dump'!$E$2:$AI$400,
MATCH($A301,'Attendance Dump'!$B$2:$B$400,0),
MATCH(AJ$2,'Attendance Dump'!$E$1:$AI$1,0)
),
INDEX('Active Hour''s Dump'!$D$3:$AH$337,
MATCH($C301,'Active Hour''s Dump'!$A$3:$A$337,0),
MATCH(AJ$2,'Active Hour''s Dump'!$D$2:$AH$2,0)
))),"")</f>
        <v>LWP-LWP</v>
      </c>
      <c r="AK301" s="54">
        <f>_xlfn.IFNA(IF(AK$3="Productivity",
INDEX('Productivity Dump'!$E$4:$AJ$500,
MATCH($A301,'Productivity Dump'!$A$4:$A$500,0),
MATCH(AK$2,'Productivity Dump'!$E$3:$AJ$3,0)
),
IF(AK$3="Attendance",
INDEX('Attendance Dump'!$E$2:$AI$400,
MATCH($A301,'Attendance Dump'!$B$2:$B$400,0),
MATCH(AK$2,'Attendance Dump'!$E$1:$AI$1,0)
),
INDEX('Active Hour''s Dump'!$D$3:$AH$337,
MATCH($C301,'Active Hour''s Dump'!$A$3:$A$337,0),
MATCH(AK$2,'Active Hour''s Dump'!$D$2:$AH$2,0)
))),"")</f>
        <v>0</v>
      </c>
      <c r="AL301" s="13">
        <f>_xlfn.IFNA(IF(AL$3="Productivity",
INDEX('Productivity Dump'!$E$4:$AJ$500,
MATCH($A301,'Productivity Dump'!$A$4:$A$500,0),
MATCH(AL$2,'Productivity Dump'!$E$3:$AJ$3,0)
),
IF(AL$3="Attendance",
INDEX('Attendance Dump'!$E$2:$AI$400,
MATCH($A301,'Attendance Dump'!$B$2:$B$400,0),
MATCH(AL$2,'Attendance Dump'!$E$1:$AI$1,0)
),
INDEX('Active Hour''s Dump'!$D$3:$AH$337,
MATCH($C301,'Active Hour''s Dump'!$A$3:$A$337,0),
MATCH(AL$2,'Active Hour''s Dump'!$D$2:$AH$2,0)
))),"")</f>
        <v>0</v>
      </c>
      <c r="AM301" s="13" t="str">
        <f>_xlfn.IFNA(IF(AM$3="Productivity",
INDEX('Productivity Dump'!$E$4:$AJ$500,
MATCH($A301,'Productivity Dump'!$A$4:$A$500,0),
MATCH(AM$2,'Productivity Dump'!$E$3:$AJ$3,0)
),
IF(AM$3="Attendance",
INDEX('Attendance Dump'!$E$2:$AI$400,
MATCH($A301,'Attendance Dump'!$B$2:$B$400,0),
MATCH(AM$2,'Attendance Dump'!$E$1:$AI$1,0)
),
INDEX('Active Hour''s Dump'!$D$3:$AH$337,
MATCH($C301,'Active Hour''s Dump'!$A$3:$A$337,0),
MATCH(AM$2,'Active Hour''s Dump'!$D$2:$AH$2,0)
))),"")</f>
        <v>WO</v>
      </c>
      <c r="AN301" s="54">
        <f>_xlfn.IFNA(IF(AN$3="Productivity",
INDEX('Productivity Dump'!$E$4:$AJ$500,
MATCH($A301,'Productivity Dump'!$A$4:$A$500,0),
MATCH(AN$2,'Productivity Dump'!$E$3:$AJ$3,0)
),
IF(AN$3="Attendance",
INDEX('Attendance Dump'!$E$2:$AI$400,
MATCH($A301,'Attendance Dump'!$B$2:$B$400,0),
MATCH(AN$2,'Attendance Dump'!$E$1:$AI$1,0)
),
INDEX('Active Hour''s Dump'!$D$3:$AH$337,
MATCH($C301,'Active Hour''s Dump'!$A$3:$A$337,0),
MATCH(AN$2,'Active Hour''s Dump'!$D$2:$AH$2,0)
))),"")</f>
        <v>0</v>
      </c>
      <c r="AO301" s="13">
        <f>_xlfn.IFNA(IF(AO$3="Productivity",
INDEX('Productivity Dump'!$E$4:$AJ$500,
MATCH($A301,'Productivity Dump'!$A$4:$A$500,0),
MATCH(AO$2,'Productivity Dump'!$E$3:$AJ$3,0)
),
IF(AO$3="Attendance",
INDEX('Attendance Dump'!$E$2:$AI$400,
MATCH($A301,'Attendance Dump'!$B$2:$B$400,0),
MATCH(AO$2,'Attendance Dump'!$E$1:$AI$1,0)
),
INDEX('Active Hour''s Dump'!$D$3:$AH$337,
MATCH($C301,'Active Hour''s Dump'!$A$3:$A$337,0),
MATCH(AO$2,'Active Hour''s Dump'!$D$2:$AH$2,0)
))),"")</f>
        <v>33.492000000000004</v>
      </c>
      <c r="AP301" s="13" t="str">
        <f>_xlfn.IFNA(IF(AP$3="Productivity",
INDEX('Productivity Dump'!$E$4:$AJ$500,
MATCH($A301,'Productivity Dump'!$A$4:$A$500,0),
MATCH(AP$2,'Productivity Dump'!$E$3:$AJ$3,0)
),
IF(AP$3="Attendance",
INDEX('Attendance Dump'!$E$2:$AI$400,
MATCH($A301,'Attendance Dump'!$B$2:$B$400,0),
MATCH(AP$2,'Attendance Dump'!$E$1:$AI$1,0)
),
INDEX('Active Hour''s Dump'!$D$3:$AH$337,
MATCH($C301,'Active Hour''s Dump'!$A$3:$A$337,0),
MATCH(AP$2,'Active Hour''s Dump'!$D$2:$AH$2,0)
))),"")</f>
        <v>P</v>
      </c>
      <c r="AQ301" s="54">
        <f>_xlfn.IFNA(IF(AQ$3="Productivity",
INDEX('Productivity Dump'!$E$4:$AJ$500,
MATCH($A301,'Productivity Dump'!$A$4:$A$500,0),
MATCH(AQ$2,'Productivity Dump'!$E$3:$AJ$3,0)
),
IF(AQ$3="Attendance",
INDEX('Attendance Dump'!$E$2:$AI$400,
MATCH($A301,'Attendance Dump'!$B$2:$B$400,0),
MATCH(AQ$2,'Attendance Dump'!$E$1:$AI$1,0)
),
INDEX('Active Hour''s Dump'!$D$3:$AH$337,
MATCH($C301,'Active Hour''s Dump'!$A$3:$A$337,0),
MATCH(AQ$2,'Active Hour''s Dump'!$D$2:$AH$2,0)
))),"")</f>
        <v>0.5</v>
      </c>
      <c r="AR301" s="13">
        <f>_xlfn.IFNA(IF(AR$3="Productivity",
INDEX('Productivity Dump'!$E$4:$AJ$500,
MATCH($A301,'Productivity Dump'!$A$4:$A$500,0),
MATCH(AR$2,'Productivity Dump'!$E$3:$AJ$3,0)
),
IF(AR$3="Attendance",
INDEX('Attendance Dump'!$E$2:$AI$400,
MATCH($A301,'Attendance Dump'!$B$2:$B$400,0),
MATCH(AR$2,'Attendance Dump'!$E$1:$AI$1,0)
),
INDEX('Active Hour''s Dump'!$D$3:$AH$337,
MATCH($C301,'Active Hour''s Dump'!$A$3:$A$337,0),
MATCH(AR$2,'Active Hour''s Dump'!$D$2:$AH$2,0)
))),"")</f>
        <v>265.75599999999997</v>
      </c>
      <c r="AS301" s="13" t="str">
        <f>_xlfn.IFNA(IF(AS$3="Productivity",
INDEX('Productivity Dump'!$E$4:$AJ$500,
MATCH($A301,'Productivity Dump'!$A$4:$A$500,0),
MATCH(AS$2,'Productivity Dump'!$E$3:$AJ$3,0)
),
IF(AS$3="Attendance",
INDEX('Attendance Dump'!$E$2:$AI$400,
MATCH($A301,'Attendance Dump'!$B$2:$B$400,0),
MATCH(AS$2,'Attendance Dump'!$E$1:$AI$1,0)
),
INDEX('Active Hour''s Dump'!$D$3:$AH$337,
MATCH($C301,'Active Hour''s Dump'!$A$3:$A$337,0),
MATCH(AS$2,'Active Hour''s Dump'!$D$2:$AH$2,0)
))),"")</f>
        <v>P</v>
      </c>
      <c r="AT301" s="54">
        <f>_xlfn.IFNA(IF(AT$3="Productivity",
INDEX('Productivity Dump'!$E$4:$AJ$500,
MATCH($A301,'Productivity Dump'!$A$4:$A$500,0),
MATCH(AT$2,'Productivity Dump'!$E$3:$AJ$3,0)
),
IF(AT$3="Attendance",
INDEX('Attendance Dump'!$E$2:$AI$400,
MATCH($A301,'Attendance Dump'!$B$2:$B$400,0),
MATCH(AT$2,'Attendance Dump'!$E$1:$AI$1,0)
),
INDEX('Active Hour''s Dump'!$D$3:$AH$337,
MATCH($C301,'Active Hour''s Dump'!$A$3:$A$337,0),
MATCH(AT$2,'Active Hour''s Dump'!$D$2:$AH$2,0)
))),"")</f>
        <v>4.4166666666666696</v>
      </c>
      <c r="AU301" s="13">
        <f>_xlfn.IFNA(IF(AU$3="Productivity",
INDEX('Productivity Dump'!$E$4:$AJ$500,
MATCH($A301,'Productivity Dump'!$A$4:$A$500,0),
MATCH(AU$2,'Productivity Dump'!$E$3:$AJ$3,0)
),
IF(AU$3="Attendance",
INDEX('Attendance Dump'!$E$2:$AI$400,
MATCH($A301,'Attendance Dump'!$B$2:$B$400,0),
MATCH(AU$2,'Attendance Dump'!$E$1:$AI$1,0)
),
INDEX('Active Hour''s Dump'!$D$3:$AH$337,
MATCH($C301,'Active Hour''s Dump'!$A$3:$A$337,0),
MATCH(AU$2,'Active Hour''s Dump'!$D$2:$AH$2,0)
))),"")</f>
        <v>482.07</v>
      </c>
      <c r="AV301" s="13" t="str">
        <f>_xlfn.IFNA(IF(AV$3="Productivity",
INDEX('Productivity Dump'!$E$4:$AJ$500,
MATCH($A301,'Productivity Dump'!$A$4:$A$500,0),
MATCH(AV$2,'Productivity Dump'!$E$3:$AJ$3,0)
),
IF(AV$3="Attendance",
INDEX('Attendance Dump'!$E$2:$AI$400,
MATCH($A301,'Attendance Dump'!$B$2:$B$400,0),
MATCH(AV$2,'Attendance Dump'!$E$1:$AI$1,0)
),
INDEX('Active Hour''s Dump'!$D$3:$AH$337,
MATCH($C301,'Active Hour''s Dump'!$A$3:$A$337,0),
MATCH(AV$2,'Active Hour''s Dump'!$D$2:$AH$2,0)
))),"")</f>
        <v>P</v>
      </c>
      <c r="AW301" s="54">
        <f>_xlfn.IFNA(IF(AW$3="Productivity",
INDEX('Productivity Dump'!$E$4:$AJ$500,
MATCH($A301,'Productivity Dump'!$A$4:$A$500,0),
MATCH(AW$2,'Productivity Dump'!$E$3:$AJ$3,0)
),
IF(AW$3="Attendance",
INDEX('Attendance Dump'!$E$2:$AI$400,
MATCH($A301,'Attendance Dump'!$B$2:$B$400,0),
MATCH(AW$2,'Attendance Dump'!$E$1:$AI$1,0)
),
INDEX('Active Hour''s Dump'!$D$3:$AH$337,
MATCH($C301,'Active Hour''s Dump'!$A$3:$A$337,0),
MATCH(AW$2,'Active Hour''s Dump'!$D$2:$AH$2,0)
))),"")</f>
        <v>6.1666666666666696</v>
      </c>
      <c r="AX301" s="13">
        <f>_xlfn.IFNA(IF(AX$3="Productivity",
INDEX('Productivity Dump'!$E$4:$AJ$500,
MATCH($A301,'Productivity Dump'!$A$4:$A$500,0),
MATCH(AX$2,'Productivity Dump'!$E$3:$AJ$3,0)
),
IF(AX$3="Attendance",
INDEX('Attendance Dump'!$E$2:$AI$400,
MATCH($A301,'Attendance Dump'!$B$2:$B$400,0),
MATCH(AX$2,'Attendance Dump'!$E$1:$AI$1,0)
),
INDEX('Active Hour''s Dump'!$D$3:$AH$337,
MATCH($C301,'Active Hour''s Dump'!$A$3:$A$337,0),
MATCH(AX$2,'Active Hour''s Dump'!$D$2:$AH$2,0)
))),"")</f>
        <v>505.99499999999995</v>
      </c>
      <c r="AY301" s="13" t="str">
        <f>_xlfn.IFNA(IF(AY$3="Productivity",
INDEX('Productivity Dump'!$E$4:$AJ$500,
MATCH($A301,'Productivity Dump'!$A$4:$A$500,0),
MATCH(AY$2,'Productivity Dump'!$E$3:$AJ$3,0)
),
IF(AY$3="Attendance",
INDEX('Attendance Dump'!$E$2:$AI$400,
MATCH($A301,'Attendance Dump'!$B$2:$B$400,0),
MATCH(AY$2,'Attendance Dump'!$E$1:$AI$1,0)
),
INDEX('Active Hour''s Dump'!$D$3:$AH$337,
MATCH($C301,'Active Hour''s Dump'!$A$3:$A$337,0),
MATCH(AY$2,'Active Hour''s Dump'!$D$2:$AH$2,0)
))),"")</f>
        <v>P</v>
      </c>
      <c r="AZ301" s="54">
        <f>_xlfn.IFNA(IF(AZ$3="Productivity",
INDEX('Productivity Dump'!$E$4:$AJ$500,
MATCH($A301,'Productivity Dump'!$A$4:$A$500,0),
MATCH(AZ$2,'Productivity Dump'!$E$3:$AJ$3,0)
),
IF(AZ$3="Attendance",
INDEX('Attendance Dump'!$E$2:$AI$400,
MATCH($A301,'Attendance Dump'!$B$2:$B$400,0),
MATCH(AZ$2,'Attendance Dump'!$E$1:$AI$1,0)
),
INDEX('Active Hour''s Dump'!$D$3:$AH$337,
MATCH($C301,'Active Hour''s Dump'!$A$3:$A$337,0),
MATCH(AZ$2,'Active Hour''s Dump'!$D$2:$AH$2,0)
))),"")</f>
        <v>5.75</v>
      </c>
      <c r="BA301" s="13">
        <f>_xlfn.IFNA(IF(BA$3="Productivity",
INDEX('Productivity Dump'!$E$4:$AJ$500,
MATCH($A301,'Productivity Dump'!$A$4:$A$500,0),
MATCH(BA$2,'Productivity Dump'!$E$3:$AJ$3,0)
),
IF(BA$3="Attendance",
INDEX('Attendance Dump'!$E$2:$AI$400,
MATCH($A301,'Attendance Dump'!$B$2:$B$400,0),
MATCH(BA$2,'Attendance Dump'!$E$1:$AI$1,0)
),
INDEX('Active Hour''s Dump'!$D$3:$AH$337,
MATCH($C301,'Active Hour''s Dump'!$A$3:$A$337,0),
MATCH(BA$2,'Active Hour''s Dump'!$D$2:$AH$2,0)
))),"")</f>
        <v>366.76900000000006</v>
      </c>
      <c r="BB301" s="13" t="str">
        <f>_xlfn.IFNA(IF(BB$3="Productivity",
INDEX('Productivity Dump'!$E$4:$AJ$500,
MATCH($A301,'Productivity Dump'!$A$4:$A$500,0),
MATCH(BB$2,'Productivity Dump'!$E$3:$AJ$3,0)
),
IF(BB$3="Attendance",
INDEX('Attendance Dump'!$E$2:$AI$400,
MATCH($A301,'Attendance Dump'!$B$2:$B$400,0),
MATCH(BB$2,'Attendance Dump'!$E$1:$AI$1,0)
),
INDEX('Active Hour''s Dump'!$D$3:$AH$337,
MATCH($C301,'Active Hour''s Dump'!$A$3:$A$337,0),
MATCH(BB$2,'Active Hour''s Dump'!$D$2:$AH$2,0)
))),"")</f>
        <v>P</v>
      </c>
      <c r="BC301" s="54">
        <f>_xlfn.IFNA(IF(BC$3="Productivity",
INDEX('Productivity Dump'!$E$4:$AJ$500,
MATCH($A301,'Productivity Dump'!$A$4:$A$500,0),
MATCH(BC$2,'Productivity Dump'!$E$3:$AJ$3,0)
),
IF(BC$3="Attendance",
INDEX('Attendance Dump'!$E$2:$AI$400,
MATCH($A301,'Attendance Dump'!$B$2:$B$400,0),
MATCH(BC$2,'Attendance Dump'!$E$1:$AI$1,0)
),
INDEX('Active Hour''s Dump'!$D$3:$AH$337,
MATCH($C301,'Active Hour''s Dump'!$A$3:$A$337,0),
MATCH(BC$2,'Active Hour''s Dump'!$D$2:$AH$2,0)
))),"")</f>
        <v>4.8333333333333304</v>
      </c>
      <c r="BD301" s="13">
        <f>_xlfn.IFNA(IF(BD$3="Productivity",
INDEX('Productivity Dump'!$E$4:$AJ$500,
MATCH($A301,'Productivity Dump'!$A$4:$A$500,0),
MATCH(BD$2,'Productivity Dump'!$E$3:$AJ$3,0)
),
IF(BD$3="Attendance",
INDEX('Attendance Dump'!$E$2:$AI$400,
MATCH($A301,'Attendance Dump'!$B$2:$B$400,0),
MATCH(BD$2,'Attendance Dump'!$E$1:$AI$1,0)
),
INDEX('Active Hour''s Dump'!$D$3:$AH$337,
MATCH($C301,'Active Hour''s Dump'!$A$3:$A$337,0),
MATCH(BD$2,'Active Hour''s Dump'!$D$2:$AH$2,0)
))),"")</f>
        <v>234.04600000000002</v>
      </c>
      <c r="BE301" s="13" t="str">
        <f>_xlfn.IFNA(IF(BE$3="Productivity",
INDEX('Productivity Dump'!$E$4:$AJ$500,
MATCH($A301,'Productivity Dump'!$A$4:$A$500,0),
MATCH(BE$2,'Productivity Dump'!$E$3:$AJ$3,0)
),
IF(BE$3="Attendance",
INDEX('Attendance Dump'!$E$2:$AI$400,
MATCH($A301,'Attendance Dump'!$B$2:$B$400,0),
MATCH(BE$2,'Attendance Dump'!$E$1:$AI$1,0)
),
INDEX('Active Hour''s Dump'!$D$3:$AH$337,
MATCH($C301,'Active Hour''s Dump'!$A$3:$A$337,0),
MATCH(BE$2,'Active Hour''s Dump'!$D$2:$AH$2,0)
))),"")</f>
        <v>P</v>
      </c>
      <c r="BF301" s="54">
        <f>_xlfn.IFNA(IF(BF$3="Productivity",
INDEX('Productivity Dump'!$E$4:$AJ$500,
MATCH($A301,'Productivity Dump'!$A$4:$A$500,0),
MATCH(BF$2,'Productivity Dump'!$E$3:$AJ$3,0)
),
IF(BF$3="Attendance",
INDEX('Attendance Dump'!$E$2:$AI$400,
MATCH($A301,'Attendance Dump'!$B$2:$B$400,0),
MATCH(BF$2,'Attendance Dump'!$E$1:$AI$1,0)
),
INDEX('Active Hour''s Dump'!$D$3:$AH$337,
MATCH($C301,'Active Hour''s Dump'!$A$3:$A$337,0),
MATCH(BF$2,'Active Hour''s Dump'!$D$2:$AH$2,0)
))),"")</f>
        <v>2.9166666666666701</v>
      </c>
      <c r="BG301" s="13">
        <f>_xlfn.IFNA(IF(BG$3="Productivity",
INDEX('Productivity Dump'!$E$4:$AJ$500,
MATCH($A301,'Productivity Dump'!$A$4:$A$500,0),
MATCH(BG$2,'Productivity Dump'!$E$3:$AJ$3,0)
),
IF(BG$3="Attendance",
INDEX('Attendance Dump'!$E$2:$AI$400,
MATCH($A301,'Attendance Dump'!$B$2:$B$400,0),
MATCH(BG$2,'Attendance Dump'!$E$1:$AI$1,0)
),
INDEX('Active Hour''s Dump'!$D$3:$AH$337,
MATCH($C301,'Active Hour''s Dump'!$A$3:$A$337,0),
MATCH(BG$2,'Active Hour''s Dump'!$D$2:$AH$2,0)
))),"")</f>
        <v>0</v>
      </c>
      <c r="BH301" s="13" t="str">
        <f>_xlfn.IFNA(IF(BH$3="Productivity",
INDEX('Productivity Dump'!$E$4:$AJ$500,
MATCH($A301,'Productivity Dump'!$A$4:$A$500,0),
MATCH(BH$2,'Productivity Dump'!$E$3:$AJ$3,0)
),
IF(BH$3="Attendance",
INDEX('Attendance Dump'!$E$2:$AI$400,
MATCH($A301,'Attendance Dump'!$B$2:$B$400,0),
MATCH(BH$2,'Attendance Dump'!$E$1:$AI$1,0)
),
INDEX('Active Hour''s Dump'!$D$3:$AH$337,
MATCH($C301,'Active Hour''s Dump'!$A$3:$A$337,0),
MATCH(BH$2,'Active Hour''s Dump'!$D$2:$AH$2,0)
))),"")</f>
        <v>WO</v>
      </c>
      <c r="BI301" s="54">
        <f>_xlfn.IFNA(IF(BI$3="Productivity",
INDEX('Productivity Dump'!$E$4:$AJ$500,
MATCH($A301,'Productivity Dump'!$A$4:$A$500,0),
MATCH(BI$2,'Productivity Dump'!$E$3:$AJ$3,0)
),
IF(BI$3="Attendance",
INDEX('Attendance Dump'!$E$2:$AI$400,
MATCH($A301,'Attendance Dump'!$B$2:$B$400,0),
MATCH(BI$2,'Attendance Dump'!$E$1:$AI$1,0)
),
INDEX('Active Hour''s Dump'!$D$3:$AH$337,
MATCH($C301,'Active Hour''s Dump'!$A$3:$A$337,0),
MATCH(BI$2,'Active Hour''s Dump'!$D$2:$AH$2,0)
))),"")</f>
        <v>0</v>
      </c>
      <c r="BJ301" s="13">
        <f>_xlfn.IFNA(IF(BJ$3="Productivity",
INDEX('Productivity Dump'!$E$4:$AJ$500,
MATCH($A301,'Productivity Dump'!$A$4:$A$500,0),
MATCH(BJ$2,'Productivity Dump'!$E$3:$AJ$3,0)
),
IF(BJ$3="Attendance",
INDEX('Attendance Dump'!$E$2:$AI$400,
MATCH($A301,'Attendance Dump'!$B$2:$B$400,0),
MATCH(BJ$2,'Attendance Dump'!$E$1:$AI$1,0)
),
INDEX('Active Hour''s Dump'!$D$3:$AH$337,
MATCH($C301,'Active Hour''s Dump'!$A$3:$A$337,0),
MATCH(BJ$2,'Active Hour''s Dump'!$D$2:$AH$2,0)
))),"")</f>
        <v>125.569</v>
      </c>
      <c r="BK301" s="13" t="str">
        <f>_xlfn.IFNA(IF(BK$3="Productivity",
INDEX('Productivity Dump'!$E$4:$AJ$500,
MATCH($A301,'Productivity Dump'!$A$4:$A$500,0),
MATCH(BK$2,'Productivity Dump'!$E$3:$AJ$3,0)
),
IF(BK$3="Attendance",
INDEX('Attendance Dump'!$E$2:$AI$400,
MATCH($A301,'Attendance Dump'!$B$2:$B$400,0),
MATCH(BK$2,'Attendance Dump'!$E$1:$AI$1,0)
),
INDEX('Active Hour''s Dump'!$D$3:$AH$337,
MATCH($C301,'Active Hour''s Dump'!$A$3:$A$337,0),
MATCH(BK$2,'Active Hour''s Dump'!$D$2:$AH$2,0)
))),"")</f>
        <v>P</v>
      </c>
      <c r="BL301" s="54">
        <f>_xlfn.IFNA(IF(BL$3="Productivity",
INDEX('Productivity Dump'!$E$4:$AJ$500,
MATCH($A301,'Productivity Dump'!$A$4:$A$500,0),
MATCH(BL$2,'Productivity Dump'!$E$3:$AJ$3,0)
),
IF(BL$3="Attendance",
INDEX('Attendance Dump'!$E$2:$AI$400,
MATCH($A301,'Attendance Dump'!$B$2:$B$400,0),
MATCH(BL$2,'Attendance Dump'!$E$1:$AI$1,0)
),
INDEX('Active Hour''s Dump'!$D$3:$AH$337,
MATCH($C301,'Active Hour''s Dump'!$A$3:$A$337,0),
MATCH(BL$2,'Active Hour''s Dump'!$D$2:$AH$2,0)
))),"")</f>
        <v>2.6666666666666701</v>
      </c>
      <c r="BM301" s="13">
        <f>_xlfn.IFNA(IF(BM$3="Productivity",
INDEX('Productivity Dump'!$E$4:$AJ$500,
MATCH($A301,'Productivity Dump'!$A$4:$A$500,0),
MATCH(BM$2,'Productivity Dump'!$E$3:$AJ$3,0)
),
IF(BM$3="Attendance",
INDEX('Attendance Dump'!$E$2:$AI$400,
MATCH($A301,'Attendance Dump'!$B$2:$B$400,0),
MATCH(BM$2,'Attendance Dump'!$E$1:$AI$1,0)
),
INDEX('Active Hour''s Dump'!$D$3:$AH$337,
MATCH($C301,'Active Hour''s Dump'!$A$3:$A$337,0),
MATCH(BM$2,'Active Hour''s Dump'!$D$2:$AH$2,0)
))),"")</f>
        <v>523.10700000000008</v>
      </c>
      <c r="BN301" s="13" t="str">
        <f>_xlfn.IFNA(IF(BN$3="Productivity",
INDEX('Productivity Dump'!$E$4:$AJ$500,
MATCH($A301,'Productivity Dump'!$A$4:$A$500,0),
MATCH(BN$2,'Productivity Dump'!$E$3:$AJ$3,0)
),
IF(BN$3="Attendance",
INDEX('Attendance Dump'!$E$2:$AI$400,
MATCH($A301,'Attendance Dump'!$B$2:$B$400,0),
MATCH(BN$2,'Attendance Dump'!$E$1:$AI$1,0)
),
INDEX('Active Hour''s Dump'!$D$3:$AH$337,
MATCH($C301,'Active Hour''s Dump'!$A$3:$A$337,0),
MATCH(BN$2,'Active Hour''s Dump'!$D$2:$AH$2,0)
))),"")</f>
        <v>P</v>
      </c>
      <c r="BO301" s="54">
        <f>_xlfn.IFNA(IF(BO$3="Productivity",
INDEX('Productivity Dump'!$E$4:$AJ$500,
MATCH($A301,'Productivity Dump'!$A$4:$A$500,0),
MATCH(BO$2,'Productivity Dump'!$E$3:$AJ$3,0)
),
IF(BO$3="Attendance",
INDEX('Attendance Dump'!$E$2:$AI$400,
MATCH($A301,'Attendance Dump'!$B$2:$B$400,0),
MATCH(BO$2,'Attendance Dump'!$E$1:$AI$1,0)
),
INDEX('Active Hour''s Dump'!$D$3:$AH$337,
MATCH($C301,'Active Hour''s Dump'!$A$3:$A$337,0),
MATCH(BO$2,'Active Hour''s Dump'!$D$2:$AH$2,0)
))),"")</f>
        <v>4.5833333333333304</v>
      </c>
      <c r="BP301" s="13">
        <f>_xlfn.IFNA(IF(BP$3="Productivity",
INDEX('Productivity Dump'!$E$4:$AJ$500,
MATCH($A301,'Productivity Dump'!$A$4:$A$500,0),
MATCH(BP$2,'Productivity Dump'!$E$3:$AJ$3,0)
),
IF(BP$3="Attendance",
INDEX('Attendance Dump'!$E$2:$AI$400,
MATCH($A301,'Attendance Dump'!$B$2:$B$400,0),
MATCH(BP$2,'Attendance Dump'!$E$1:$AI$1,0)
),
INDEX('Active Hour''s Dump'!$D$3:$AH$337,
MATCH($C301,'Active Hour''s Dump'!$A$3:$A$337,0),
MATCH(BP$2,'Active Hour''s Dump'!$D$2:$AH$2,0)
))),"")</f>
        <v>282.67700000000002</v>
      </c>
      <c r="BQ301" s="13" t="str">
        <f>_xlfn.IFNA(IF(BQ$3="Productivity",
INDEX('Productivity Dump'!$E$4:$AJ$500,
MATCH($A301,'Productivity Dump'!$A$4:$A$500,0),
MATCH(BQ$2,'Productivity Dump'!$E$3:$AJ$3,0)
),
IF(BQ$3="Attendance",
INDEX('Attendance Dump'!$E$2:$AI$400,
MATCH($A301,'Attendance Dump'!$B$2:$B$400,0),
MATCH(BQ$2,'Attendance Dump'!$E$1:$AI$1,0)
),
INDEX('Active Hour''s Dump'!$D$3:$AH$337,
MATCH($C301,'Active Hour''s Dump'!$A$3:$A$337,0),
MATCH(BQ$2,'Active Hour''s Dump'!$D$2:$AH$2,0)
))),"")</f>
        <v>P</v>
      </c>
      <c r="BR301" s="54">
        <f>_xlfn.IFNA(IF(BR$3="Productivity",
INDEX('Productivity Dump'!$E$4:$AJ$500,
MATCH($A301,'Productivity Dump'!$A$4:$A$500,0),
MATCH(BR$2,'Productivity Dump'!$E$3:$AJ$3,0)
),
IF(BR$3="Attendance",
INDEX('Attendance Dump'!$E$2:$AI$400,
MATCH($A301,'Attendance Dump'!$B$2:$B$400,0),
MATCH(BR$2,'Attendance Dump'!$E$1:$AI$1,0)
),
INDEX('Active Hour''s Dump'!$D$3:$AH$337,
MATCH($C301,'Active Hour''s Dump'!$A$3:$A$337,0),
MATCH(BR$2,'Active Hour''s Dump'!$D$2:$AH$2,0)
))),"")</f>
        <v>3.75</v>
      </c>
      <c r="BS301" s="13">
        <f>_xlfn.IFNA(IF(BS$3="Productivity",
INDEX('Productivity Dump'!$E$4:$AJ$500,
MATCH($A301,'Productivity Dump'!$A$4:$A$500,0),
MATCH(BS$2,'Productivity Dump'!$E$3:$AJ$3,0)
),
IF(BS$3="Attendance",
INDEX('Attendance Dump'!$E$2:$AI$400,
MATCH($A301,'Attendance Dump'!$B$2:$B$400,0),
MATCH(BS$2,'Attendance Dump'!$E$1:$AI$1,0)
),
INDEX('Active Hour''s Dump'!$D$3:$AH$337,
MATCH($C301,'Active Hour''s Dump'!$A$3:$A$337,0),
MATCH(BS$2,'Active Hour''s Dump'!$D$2:$AH$2,0)
))),"")</f>
        <v>307.137</v>
      </c>
      <c r="BT301" s="13" t="str">
        <f>_xlfn.IFNA(IF(BT$3="Productivity",
INDEX('Productivity Dump'!$E$4:$AJ$500,
MATCH($A301,'Productivity Dump'!$A$4:$A$500,0),
MATCH(BT$2,'Productivity Dump'!$E$3:$AJ$3,0)
),
IF(BT$3="Attendance",
INDEX('Attendance Dump'!$E$2:$AI$400,
MATCH($A301,'Attendance Dump'!$B$2:$B$400,0),
MATCH(BT$2,'Attendance Dump'!$E$1:$AI$1,0)
),
INDEX('Active Hour''s Dump'!$D$3:$AH$337,
MATCH($C301,'Active Hour''s Dump'!$A$3:$A$337,0),
MATCH(BT$2,'Active Hour''s Dump'!$D$2:$AH$2,0)
))),"")</f>
        <v>H(P)</v>
      </c>
      <c r="BU301" s="54">
        <f>_xlfn.IFNA(IF(BU$3="Productivity",
INDEX('Productivity Dump'!$E$4:$AJ$500,
MATCH($A301,'Productivity Dump'!$A$4:$A$500,0),
MATCH(BU$2,'Productivity Dump'!$E$3:$AJ$3,0)
),
IF(BU$3="Attendance",
INDEX('Attendance Dump'!$E$2:$AI$400,
MATCH($A301,'Attendance Dump'!$B$2:$B$400,0),
MATCH(BU$2,'Attendance Dump'!$E$1:$AI$1,0)
),
INDEX('Active Hour''s Dump'!$D$3:$AH$337,
MATCH($C301,'Active Hour''s Dump'!$A$3:$A$337,0),
MATCH(BU$2,'Active Hour''s Dump'!$D$2:$AH$2,0)
))),"")</f>
        <v>4</v>
      </c>
      <c r="BV301" s="13">
        <f>_xlfn.IFNA(IF(BV$3="Productivity",
INDEX('Productivity Dump'!$E$4:$AJ$500,
MATCH($A301,'Productivity Dump'!$A$4:$A$500,0),
MATCH(BV$2,'Productivity Dump'!$E$3:$AJ$3,0)
),
IF(BV$3="Attendance",
INDEX('Attendance Dump'!$E$2:$AI$400,
MATCH($A301,'Attendance Dump'!$B$2:$B$400,0),
MATCH(BV$2,'Attendance Dump'!$E$1:$AI$1,0)
),
INDEX('Active Hour''s Dump'!$D$3:$AH$337,
MATCH($C301,'Active Hour''s Dump'!$A$3:$A$337,0),
MATCH(BV$2,'Active Hour''s Dump'!$D$2:$AH$2,0)
))),"")</f>
        <v>304.22899999999998</v>
      </c>
      <c r="BW301" s="13" t="str">
        <f>_xlfn.IFNA(IF(BW$3="Productivity",
INDEX('Productivity Dump'!$E$4:$AJ$500,
MATCH($A301,'Productivity Dump'!$A$4:$A$500,0),
MATCH(BW$2,'Productivity Dump'!$E$3:$AJ$3,0)
),
IF(BW$3="Attendance",
INDEX('Attendance Dump'!$E$2:$AI$400,
MATCH($A301,'Attendance Dump'!$B$2:$B$400,0),
MATCH(BW$2,'Attendance Dump'!$E$1:$AI$1,0)
),
INDEX('Active Hour''s Dump'!$D$3:$AH$337,
MATCH($C301,'Active Hour''s Dump'!$A$3:$A$337,0),
MATCH(BW$2,'Active Hour''s Dump'!$D$2:$AH$2,0)
))),"")</f>
        <v>P</v>
      </c>
      <c r="BX301" s="54">
        <f>_xlfn.IFNA(IF(BX$3="Productivity",
INDEX('Productivity Dump'!$E$4:$AJ$500,
MATCH($A301,'Productivity Dump'!$A$4:$A$500,0),
MATCH(BX$2,'Productivity Dump'!$E$3:$AJ$3,0)
),
IF(BX$3="Attendance",
INDEX('Attendance Dump'!$E$2:$AI$400,
MATCH($A301,'Attendance Dump'!$B$2:$B$400,0),
MATCH(BX$2,'Attendance Dump'!$E$1:$AI$1,0)
),
INDEX('Active Hour''s Dump'!$D$3:$AH$337,
MATCH($C301,'Active Hour''s Dump'!$A$3:$A$337,0),
MATCH(BX$2,'Active Hour''s Dump'!$D$2:$AH$2,0)
))),"")</f>
        <v>4.1666666666666696</v>
      </c>
      <c r="BY301" s="13">
        <f>_xlfn.IFNA(IF(BY$3="Productivity",
INDEX('Productivity Dump'!$E$4:$AJ$500,
MATCH($A301,'Productivity Dump'!$A$4:$A$500,0),
MATCH(BY$2,'Productivity Dump'!$E$3:$AJ$3,0)
),
IF(BY$3="Attendance",
INDEX('Attendance Dump'!$E$2:$AI$400,
MATCH($A301,'Attendance Dump'!$B$2:$B$400,0),
MATCH(BY$2,'Attendance Dump'!$E$1:$AI$1,0)
),
INDEX('Active Hour''s Dump'!$D$3:$AH$337,
MATCH($C301,'Active Hour''s Dump'!$A$3:$A$337,0),
MATCH(BY$2,'Active Hour''s Dump'!$D$2:$AH$2,0)
))),"")</f>
        <v>144.35299999999998</v>
      </c>
      <c r="BZ301" s="13" t="str">
        <f>_xlfn.IFNA(IF(BZ$3="Productivity",
INDEX('Productivity Dump'!$E$4:$AJ$500,
MATCH($A301,'Productivity Dump'!$A$4:$A$500,0),
MATCH(BZ$2,'Productivity Dump'!$E$3:$AJ$3,0)
),
IF(BZ$3="Attendance",
INDEX('Attendance Dump'!$E$2:$AI$400,
MATCH($A301,'Attendance Dump'!$B$2:$B$400,0),
MATCH(BZ$2,'Attendance Dump'!$E$1:$AI$1,0)
),
INDEX('Active Hour''s Dump'!$D$3:$AH$337,
MATCH($C301,'Active Hour''s Dump'!$A$3:$A$337,0),
MATCH(BZ$2,'Active Hour''s Dump'!$D$2:$AH$2,0)
))),"")</f>
        <v>P</v>
      </c>
      <c r="CA301" s="54">
        <f>_xlfn.IFNA(IF(CA$3="Productivity",
INDEX('Productivity Dump'!$E$4:$AJ$500,
MATCH($A301,'Productivity Dump'!$A$4:$A$500,0),
MATCH(CA$2,'Productivity Dump'!$E$3:$AJ$3,0)
),
IF(CA$3="Attendance",
INDEX('Attendance Dump'!$E$2:$AI$400,
MATCH($A301,'Attendance Dump'!$B$2:$B$400,0),
MATCH(CA$2,'Attendance Dump'!$E$1:$AI$1,0)
),
INDEX('Active Hour''s Dump'!$D$3:$AH$337,
MATCH($C301,'Active Hour''s Dump'!$A$3:$A$337,0),
MATCH(CA$2,'Active Hour''s Dump'!$D$2:$AH$2,0)
))),"")</f>
        <v>1.9166666666666701</v>
      </c>
      <c r="CB301" s="13">
        <f>_xlfn.IFNA(IF(CB$3="Productivity",
INDEX('Productivity Dump'!$E$4:$AJ$500,
MATCH($A301,'Productivity Dump'!$A$4:$A$500,0),
MATCH(CB$2,'Productivity Dump'!$E$3:$AJ$3,0)
),
IF(CB$3="Attendance",
INDEX('Attendance Dump'!$E$2:$AI$400,
MATCH($A301,'Attendance Dump'!$B$2:$B$400,0),
MATCH(CB$2,'Attendance Dump'!$E$1:$AI$1,0)
),
INDEX('Active Hour''s Dump'!$D$3:$AH$337,
MATCH($C301,'Active Hour''s Dump'!$A$3:$A$337,0),
MATCH(CB$2,'Active Hour''s Dump'!$D$2:$AH$2,0)
))),"")</f>
        <v>0</v>
      </c>
      <c r="CC301" s="13" t="str">
        <f>_xlfn.IFNA(IF(CC$3="Productivity",
INDEX('Productivity Dump'!$E$4:$AJ$500,
MATCH($A301,'Productivity Dump'!$A$4:$A$500,0),
MATCH(CC$2,'Productivity Dump'!$E$3:$AJ$3,0)
),
IF(CC$3="Attendance",
INDEX('Attendance Dump'!$E$2:$AI$400,
MATCH($A301,'Attendance Dump'!$B$2:$B$400,0),
MATCH(CC$2,'Attendance Dump'!$E$1:$AI$1,0)
),
INDEX('Active Hour''s Dump'!$D$3:$AH$337,
MATCH($C301,'Active Hour''s Dump'!$A$3:$A$337,0),
MATCH(CC$2,'Active Hour''s Dump'!$D$2:$AH$2,0)
))),"")</f>
        <v>WO</v>
      </c>
      <c r="CD301" s="54">
        <f>_xlfn.IFNA(IF(CD$3="Productivity",
INDEX('Productivity Dump'!$E$4:$AJ$500,
MATCH($A301,'Productivity Dump'!$A$4:$A$500,0),
MATCH(CD$2,'Productivity Dump'!$E$3:$AJ$3,0)
),
IF(CD$3="Attendance",
INDEX('Attendance Dump'!$E$2:$AI$400,
MATCH($A301,'Attendance Dump'!$B$2:$B$400,0),
MATCH(CD$2,'Attendance Dump'!$E$1:$AI$1,0)
),
INDEX('Active Hour''s Dump'!$D$3:$AH$337,
MATCH($C301,'Active Hour''s Dump'!$A$3:$A$337,0),
MATCH(CD$2,'Active Hour''s Dump'!$D$2:$AH$2,0)
))),"")</f>
        <v>0</v>
      </c>
      <c r="CE301" s="13">
        <f>_xlfn.IFNA(IF(CE$3="Productivity",
INDEX('Productivity Dump'!$E$4:$AJ$500,
MATCH($A301,'Productivity Dump'!$A$4:$A$500,0),
MATCH(CE$2,'Productivity Dump'!$E$3:$AJ$3,0)
),
IF(CE$3="Attendance",
INDEX('Attendance Dump'!$E$2:$AI$400,
MATCH($A301,'Attendance Dump'!$B$2:$B$400,0),
MATCH(CE$2,'Attendance Dump'!$E$1:$AI$1,0)
),
INDEX('Active Hour''s Dump'!$D$3:$AH$337,
MATCH($C301,'Active Hour''s Dump'!$A$3:$A$337,0),
MATCH(CE$2,'Active Hour''s Dump'!$D$2:$AH$2,0)
))),"")</f>
        <v>98.814999999999998</v>
      </c>
      <c r="CF301" s="13" t="str">
        <f>_xlfn.IFNA(IF(CF$3="Productivity",
INDEX('Productivity Dump'!$E$4:$AJ$500,
MATCH($A301,'Productivity Dump'!$A$4:$A$500,0),
MATCH(CF$2,'Productivity Dump'!$E$3:$AJ$3,0)
),
IF(CF$3="Attendance",
INDEX('Attendance Dump'!$E$2:$AI$400,
MATCH($A301,'Attendance Dump'!$B$2:$B$400,0),
MATCH(CF$2,'Attendance Dump'!$E$1:$AI$1,0)
),
INDEX('Active Hour''s Dump'!$D$3:$AH$337,
MATCH($C301,'Active Hour''s Dump'!$A$3:$A$337,0),
MATCH(CF$2,'Active Hour''s Dump'!$D$2:$AH$2,0)
))),"")</f>
        <v>P</v>
      </c>
      <c r="CG301" s="54">
        <f>_xlfn.IFNA(IF(CG$3="Productivity",
INDEX('Productivity Dump'!$E$4:$AJ$500,
MATCH($A301,'Productivity Dump'!$A$4:$A$500,0),
MATCH(CG$2,'Productivity Dump'!$E$3:$AJ$3,0)
),
IF(CG$3="Attendance",
INDEX('Attendance Dump'!$E$2:$AI$400,
MATCH($A301,'Attendance Dump'!$B$2:$B$400,0),
MATCH(CG$2,'Attendance Dump'!$E$1:$AI$1,0)
),
INDEX('Active Hour''s Dump'!$D$3:$AH$337,
MATCH($C301,'Active Hour''s Dump'!$A$3:$A$337,0),
MATCH(CG$2,'Active Hour''s Dump'!$D$2:$AH$2,0)
))),"")</f>
        <v>1.8333333333333299</v>
      </c>
      <c r="CH301" s="13">
        <f>_xlfn.IFNA(IF(CH$3="Productivity",
INDEX('Productivity Dump'!$E$4:$AJ$500,
MATCH($A301,'Productivity Dump'!$A$4:$A$500,0),
MATCH(CH$2,'Productivity Dump'!$E$3:$AJ$3,0)
),
IF(CH$3="Attendance",
INDEX('Attendance Dump'!$E$2:$AI$400,
MATCH($A301,'Attendance Dump'!$B$2:$B$400,0),
MATCH(CH$2,'Attendance Dump'!$E$1:$AI$1,0)
),
INDEX('Active Hour''s Dump'!$D$3:$AH$337,
MATCH($C301,'Active Hour''s Dump'!$A$3:$A$337,0),
MATCH(CH$2,'Active Hour''s Dump'!$D$2:$AH$2,0)
))),"")</f>
        <v>494.85899999999992</v>
      </c>
      <c r="CI301" s="13" t="str">
        <f>_xlfn.IFNA(IF(CI$3="Productivity",
INDEX('Productivity Dump'!$E$4:$AJ$500,
MATCH($A301,'Productivity Dump'!$A$4:$A$500,0),
MATCH(CI$2,'Productivity Dump'!$E$3:$AJ$3,0)
),
IF(CI$3="Attendance",
INDEX('Attendance Dump'!$E$2:$AI$400,
MATCH($A301,'Attendance Dump'!$B$2:$B$400,0),
MATCH(CI$2,'Attendance Dump'!$E$1:$AI$1,0)
),
INDEX('Active Hour''s Dump'!$D$3:$AH$337,
MATCH($C301,'Active Hour''s Dump'!$A$3:$A$337,0),
MATCH(CI$2,'Active Hour''s Dump'!$D$2:$AH$2,0)
))),"")</f>
        <v>P</v>
      </c>
      <c r="CJ301" s="54">
        <f>_xlfn.IFNA(IF(CJ$3="Productivity",
INDEX('Productivity Dump'!$E$4:$AJ$500,
MATCH($A301,'Productivity Dump'!$A$4:$A$500,0),
MATCH(CJ$2,'Productivity Dump'!$E$3:$AJ$3,0)
),
IF(CJ$3="Attendance",
INDEX('Attendance Dump'!$E$2:$AI$400,
MATCH($A301,'Attendance Dump'!$B$2:$B$400,0),
MATCH(CJ$2,'Attendance Dump'!$E$1:$AI$1,0)
),
INDEX('Active Hour''s Dump'!$D$3:$AH$337,
MATCH($C301,'Active Hour''s Dump'!$A$3:$A$337,0),
MATCH(CJ$2,'Active Hour''s Dump'!$D$2:$AH$2,0)
))),"")</f>
        <v>5.1666666666666696</v>
      </c>
      <c r="CK301" s="13">
        <f>_xlfn.IFNA(IF(CK$3="Productivity",
INDEX('Productivity Dump'!$E$4:$AJ$500,
MATCH($A301,'Productivity Dump'!$A$4:$A$500,0),
MATCH(CK$2,'Productivity Dump'!$E$3:$AJ$3,0)
),
IF(CK$3="Attendance",
INDEX('Attendance Dump'!$E$2:$AI$400,
MATCH($A301,'Attendance Dump'!$B$2:$B$400,0),
MATCH(CK$2,'Attendance Dump'!$E$1:$AI$1,0)
),
INDEX('Active Hour''s Dump'!$D$3:$AH$337,
MATCH($C301,'Active Hour''s Dump'!$A$3:$A$337,0),
MATCH(CK$2,'Active Hour''s Dump'!$D$2:$AH$2,0)
))),"")</f>
        <v>600.4409999999998</v>
      </c>
      <c r="CL301" s="13" t="str">
        <f>_xlfn.IFNA(IF(CL$3="Productivity",
INDEX('Productivity Dump'!$E$4:$AJ$500,
MATCH($A301,'Productivity Dump'!$A$4:$A$500,0),
MATCH(CL$2,'Productivity Dump'!$E$3:$AJ$3,0)
),
IF(CL$3="Attendance",
INDEX('Attendance Dump'!$E$2:$AI$400,
MATCH($A301,'Attendance Dump'!$B$2:$B$400,0),
MATCH(CL$2,'Attendance Dump'!$E$1:$AI$1,0)
),
INDEX('Active Hour''s Dump'!$D$3:$AH$337,
MATCH($C301,'Active Hour''s Dump'!$A$3:$A$337,0),
MATCH(CL$2,'Active Hour''s Dump'!$D$2:$AH$2,0)
))),"")</f>
        <v>P</v>
      </c>
      <c r="CM301" s="54">
        <f>_xlfn.IFNA(IF(CM$3="Productivity",
INDEX('Productivity Dump'!$E$4:$AJ$500,
MATCH($A301,'Productivity Dump'!$A$4:$A$500,0),
MATCH(CM$2,'Productivity Dump'!$E$3:$AJ$3,0)
),
IF(CM$3="Attendance",
INDEX('Attendance Dump'!$E$2:$AI$400,
MATCH($A301,'Attendance Dump'!$B$2:$B$400,0),
MATCH(CM$2,'Attendance Dump'!$E$1:$AI$1,0)
),
INDEX('Active Hour''s Dump'!$D$3:$AH$337,
MATCH($C301,'Active Hour''s Dump'!$A$3:$A$337,0),
MATCH(CM$2,'Active Hour''s Dump'!$D$2:$AH$2,0)
))),"")</f>
        <v>5.5</v>
      </c>
      <c r="CN301" s="13">
        <f>_xlfn.IFNA(IF(CN$3="Productivity",
INDEX('Productivity Dump'!$E$4:$AJ$500,
MATCH($A301,'Productivity Dump'!$A$4:$A$500,0),
MATCH(CN$2,'Productivity Dump'!$E$3:$AJ$3,0)
),
IF(CN$3="Attendance",
INDEX('Attendance Dump'!$E$2:$AI$400,
MATCH($A301,'Attendance Dump'!$B$2:$B$400,0),
MATCH(CN$2,'Attendance Dump'!$E$1:$AI$1,0)
),
INDEX('Active Hour''s Dump'!$D$3:$AH$337,
MATCH($C301,'Active Hour''s Dump'!$A$3:$A$337,0),
MATCH(CN$2,'Active Hour''s Dump'!$D$2:$AH$2,0)
))),"")</f>
        <v>0</v>
      </c>
      <c r="CO301" s="13">
        <f>_xlfn.IFNA(IF(CO$3="Productivity",
INDEX('Productivity Dump'!$E$4:$AJ$500,
MATCH($A301,'Productivity Dump'!$A$4:$A$500,0),
MATCH(CO$2,'Productivity Dump'!$E$3:$AJ$3,0)
),
IF(CO$3="Attendance",
INDEX('Attendance Dump'!$E$2:$AI$400,
MATCH($A301,'Attendance Dump'!$B$2:$B$400,0),
MATCH(CO$2,'Attendance Dump'!$E$1:$AI$1,0)
),
INDEX('Active Hour''s Dump'!$D$3:$AH$337,
MATCH($C301,'Active Hour''s Dump'!$A$3:$A$337,0),
MATCH(CO$2,'Active Hour''s Dump'!$D$2:$AH$2,0)
))),"")</f>
        <v>0</v>
      </c>
      <c r="CP301" s="54">
        <f>_xlfn.IFNA(IF(CP$3="Productivity",
INDEX('Productivity Dump'!$E$4:$AJ$500,
MATCH($A301,'Productivity Dump'!$A$4:$A$500,0),
MATCH(CP$2,'Productivity Dump'!$E$3:$AJ$3,0)
),
IF(CP$3="Attendance",
INDEX('Attendance Dump'!$E$2:$AI$400,
MATCH($A301,'Attendance Dump'!$B$2:$B$400,0),
MATCH(CP$2,'Attendance Dump'!$E$1:$AI$1,0)
),
INDEX('Active Hour''s Dump'!$D$3:$AH$337,
MATCH($C301,'Active Hour''s Dump'!$A$3:$A$337,0),
MATCH(CP$2,'Active Hour''s Dump'!$D$2:$AH$2,0)
))),"")</f>
        <v>0</v>
      </c>
      <c r="CQ301" s="13">
        <f>_xlfn.IFNA(IF(CQ$3="Productivity",
INDEX('Productivity Dump'!$E$4:$AJ$500,
MATCH($A301,'Productivity Dump'!$A$4:$A$500,0),
MATCH(CQ$2,'Productivity Dump'!$E$3:$AJ$3,0)
),
IF(CQ$3="Attendance",
INDEX('Attendance Dump'!$E$2:$AI$400,
MATCH($A301,'Attendance Dump'!$B$2:$B$400,0),
MATCH(CQ$2,'Attendance Dump'!$E$1:$AI$1,0)
),
INDEX('Active Hour''s Dump'!$D$3:$AH$337,
MATCH($C301,'Active Hour''s Dump'!$A$3:$A$337,0),
MATCH(CQ$2,'Active Hour''s Dump'!$D$2:$AH$2,0)
))),"")</f>
        <v>0</v>
      </c>
      <c r="CR301" s="13">
        <f>_xlfn.IFNA(IF(CR$3="Productivity",
INDEX('Productivity Dump'!$E$4:$AJ$500,
MATCH($A301,'Productivity Dump'!$A$4:$A$500,0),
MATCH(CR$2,'Productivity Dump'!$E$3:$AJ$3,0)
),
IF(CR$3="Attendance",
INDEX('Attendance Dump'!$E$2:$AI$400,
MATCH($A301,'Attendance Dump'!$B$2:$B$400,0),
MATCH(CR$2,'Attendance Dump'!$E$1:$AI$1,0)
),
INDEX('Active Hour''s Dump'!$D$3:$AH$337,
MATCH($C301,'Active Hour''s Dump'!$A$3:$A$337,0),
MATCH(CR$2,'Active Hour''s Dump'!$D$2:$AH$2,0)
))),"")</f>
        <v>0</v>
      </c>
      <c r="CS301" s="54">
        <f>_xlfn.IFNA(IF(CS$3="Productivity",
INDEX('Productivity Dump'!$E$4:$AJ$500,
MATCH($A301,'Productivity Dump'!$A$4:$A$500,0),
MATCH(CS$2,'Productivity Dump'!$E$3:$AJ$3,0)
),
IF(CS$3="Attendance",
INDEX('Attendance Dump'!$E$2:$AI$400,
MATCH($A301,'Attendance Dump'!$B$2:$B$400,0),
MATCH(CS$2,'Attendance Dump'!$E$1:$AI$1,0)
),
INDEX('Active Hour''s Dump'!$D$3:$AH$337,
MATCH($C301,'Active Hour''s Dump'!$A$3:$A$337,0),
MATCH(CS$2,'Active Hour''s Dump'!$D$2:$AH$2,0)
))),"")</f>
        <v>0</v>
      </c>
      <c r="CT301" s="13">
        <f>_xlfn.IFNA(IF(CT$3="Productivity",
INDEX('Productivity Dump'!$E$4:$AJ$500,
MATCH($A301,'Productivity Dump'!$A$4:$A$500,0),
MATCH(CT$2,'Productivity Dump'!$E$3:$AJ$3,0)
),
IF(CT$3="Attendance",
INDEX('Attendance Dump'!$E$2:$AI$400,
MATCH($A301,'Attendance Dump'!$B$2:$B$400,0),
MATCH(CT$2,'Attendance Dump'!$E$1:$AI$1,0)
),
INDEX('Active Hour''s Dump'!$D$3:$AH$337,
MATCH($C301,'Active Hour''s Dump'!$A$3:$A$337,0),
MATCH(CT$2,'Active Hour''s Dump'!$D$2:$AH$2,0)
))),"")</f>
        <v>0</v>
      </c>
      <c r="CU301" s="13">
        <f>_xlfn.IFNA(IF(CU$3="Productivity",
INDEX('Productivity Dump'!$E$4:$AJ$500,
MATCH($A301,'Productivity Dump'!$A$4:$A$500,0),
MATCH(CU$2,'Productivity Dump'!$E$3:$AJ$3,0)
),
IF(CU$3="Attendance",
INDEX('Attendance Dump'!$E$2:$AI$400,
MATCH($A301,'Attendance Dump'!$B$2:$B$400,0),
MATCH(CU$2,'Attendance Dump'!$E$1:$AI$1,0)
),
INDEX('Active Hour''s Dump'!$D$3:$AH$337,
MATCH($C301,'Active Hour''s Dump'!$A$3:$A$337,0),
MATCH(CU$2,'Active Hour''s Dump'!$D$2:$AH$2,0)
))),"")</f>
        <v>0</v>
      </c>
      <c r="CV301" s="54">
        <f>_xlfn.IFNA(IF(CV$3="Productivity",
INDEX('Productivity Dump'!$E$4:$AJ$500,
MATCH($A301,'Productivity Dump'!$A$4:$A$500,0),
MATCH(CV$2,'Productivity Dump'!$E$3:$AJ$3,0)
),
IF(CV$3="Attendance",
INDEX('Attendance Dump'!$E$2:$AI$400,
MATCH($A301,'Attendance Dump'!$B$2:$B$400,0),
MATCH(CV$2,'Attendance Dump'!$E$1:$AI$1,0)
),
INDEX('Active Hour''s Dump'!$D$3:$AH$337,
MATCH($C301,'Active Hour''s Dump'!$A$3:$A$337,0),
MATCH(CV$2,'Active Hour''s Dump'!$D$2:$AH$2,0)
))),"")</f>
        <v>0</v>
      </c>
      <c r="CW301" s="13"/>
      <c r="CX301" s="13"/>
      <c r="CY301" s="54"/>
      <c r="DA301" s="57">
        <f t="shared" si="105"/>
        <v>66.833333333333343</v>
      </c>
      <c r="DB301" s="35">
        <f t="shared" si="100"/>
        <v>5048.7740000000003</v>
      </c>
      <c r="DC301" s="35">
        <f t="shared" ref="DC301" si="134">MAX(0,E301-DB301)</f>
        <v>13551.225999999999</v>
      </c>
      <c r="DD301" s="35">
        <f t="shared" ref="DD301" ca="1" si="135">IFERROR(MAX(0,DC301/$DC$2),DC301)</f>
        <v>0</v>
      </c>
      <c r="DF301" s="32" cm="1">
        <f t="array" ref="DF301">SUMPRODUCT(
    (MOD(COLUMN(H301:CV301) - COLUMN(H301), 3) = 0) *
    (H301:CV301 = 0) *
    (I301:CW301 = "P") *
    (COUNTIF(UKHoliday, H$2:CV$2) = 0)
)</f>
        <v>1</v>
      </c>
      <c r="DG301" s="33" cm="1">
        <f t="array" ref="DG301">SUMPRODUCT(
  (MOD(COLUMN(H301:CV301) - COLUMN(H301), 3) = 0) *
  (H301:CV301 &gt; 0) *
  (H301:CV301 &lt; 0.5 * IF(((WEEKDAY(H$2:CV$2, 2) = 1) + (WEEKDAY(H$2:CV$2, 2) = 6)), G301, F301)) *
  (I301:CW301 = "P") *
  (COUNTIF(UKHoliday, H$2:CV$2) = 0)
)</f>
        <v>10</v>
      </c>
      <c r="DH301" s="33" cm="1">
        <f t="array" ref="DH301">SUMPRODUCT(
  (MOD(COLUMN(H301:CV301) - COLUMN(H301), 3) = 0) *
  (H301:CV301 &gt; 0.5 * IF(((WEEKDAY(H$2:CV$2, 2) = 1) + (WEEKDAY(H$2:CV$2, 2) = 6)), $G301, $F301)) *
  (H301:CV301 &lt; 0.8 * IF(((WEEKDAY(H$2:CV$2, 2) = 1) + (WEEKDAY(H$2:CV$2, 2) = 6)), $G301, $F301)) *
  (I301:CW301 = "P") *
  (COUNTIF(UKHoliday, H$2:CV$2) = 0)
)</f>
        <v>6</v>
      </c>
      <c r="DI301" s="33" cm="1">
        <f t="array" ref="DI301">SUMPRODUCT(
  (MOD(COLUMN(H301:CV301) - COLUMN(H301), 3) = 0) *
  (H301:CV301 &gt; 0.8 * IF(((WEEKDAY(H$2:CV$2, 2) = 1) + (WEEKDAY(H$2:CV$2, 2) = 6)), $G301, $F301)) *
  (H301:CV301 &lt; 1 * IF(((WEEKDAY(H$2:CV$2, 2) = 1) + (WEEKDAY(H$2:CV$2, 2) = 6)), $G301, $F301)) *
  (I301:CW301 = "P") *
  (COUNTIF(UKHoliday, H$2:CV$2) = 0)
)</f>
        <v>0</v>
      </c>
    </row>
  </sheetData>
  <mergeCells count="33">
    <mergeCell ref="AC1:AE1"/>
    <mergeCell ref="AF1:AH1"/>
    <mergeCell ref="AI1:AK1"/>
    <mergeCell ref="AL1:AN1"/>
    <mergeCell ref="AO1:AQ1"/>
    <mergeCell ref="N1:P1"/>
    <mergeCell ref="Q1:S1"/>
    <mergeCell ref="T1:V1"/>
    <mergeCell ref="W1:Y1"/>
    <mergeCell ref="Z1:AB1"/>
    <mergeCell ref="DF2:DI2"/>
    <mergeCell ref="H1:J1"/>
    <mergeCell ref="K1:M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W1:CY1"/>
    <mergeCell ref="CE1:CG1"/>
    <mergeCell ref="CH1:CJ1"/>
    <mergeCell ref="CK1:CM1"/>
    <mergeCell ref="CN1:CP1"/>
    <mergeCell ref="CQ1:CS1"/>
    <mergeCell ref="CT1:CV1"/>
  </mergeCells>
  <conditionalFormatting sqref="H302:H333 K302:K333 N302:N333 Q302:Q333 T302:T333 W302:W333 Z302:Z333 AC302:AC333 AF302:AF333 AI302:AI333 AL302:AL333 AO302:AO333 AR302:AR333 AU302:AU333 AX302:AX333 BA302:BA333 BD302:BD333 BG302:BG333 BJ302:BJ333 BM302:BM333 BP302:BP333 BS302:BS333 BV302:BV333 BY302:BY333 CB302:CB333 CE302:CE333 CH302:CH333 CK302:CK333 CN302:CN333 CQ302:CQ333 CT302:CT333 CW302:CW333">
    <cfRule type="expression" dxfId="21" priority="59">
      <formula>AND(     COUNTIF(UKHoliday, H$2) = 0,     H302 &lt; IF(OR(WEEKDAY(H$2, 2) = 1, WEEKDAY(H$2, 2) = 6), $G302, $F302) * 0.5,     H302 &gt; 0,     I302 = "P" )</formula>
    </cfRule>
    <cfRule type="expression" dxfId="20" priority="60">
      <formula>AND(     COUNTIF(UKHoliday, H$2) = 0,     ISNUMBER(H302),     H302 = 0,     I302 = "P" )</formula>
    </cfRule>
  </conditionalFormatting>
  <conditionalFormatting sqref="H4:CY301">
    <cfRule type="expression" dxfId="19" priority="9">
      <formula>AND(    COUNTIF(UKHoliday, H$2) = 0,    H4 &gt; IF(OR(WEEKDAY(H$2, 2) = 1, WEEKDAY(H$2, 2) = 6), $G4, $F4) * 0.8,    H4 &lt; IF(OR(WEEKDAY(H$2, 2) = 1, WEEKDAY(H$2, 2) = 6), $G4, $F4) * 1,    I4 = "P" )</formula>
    </cfRule>
    <cfRule type="expression" dxfId="18" priority="10">
      <formula>AND(     COUNTIF(UKHoliday, H$2) = 0,     H4 &gt; IF(OR(WEEKDAY(H$2, 2) = 1, WEEKDAY(H$2, 2) = 6), $G4, $F4) * 0.5,     H4 &lt; IF(OR(WEEKDAY(H$2, 2) = 1, WEEKDAY(H$2, 2) = 6), $G4, $F4) * 0.8,     I4 = "P" )</formula>
    </cfRule>
    <cfRule type="expression" dxfId="17" priority="11">
      <formula>AND(     COUNTIF(UKHoliday, H$2) = 0,     H4 &lt; IF(OR(WEEKDAY(H$2, 2) = 1, WEEKDAY(H$2, 2) = 6), $G4, $F4) * 0.5,     H4 &gt; 0,     I4 = "P" )</formula>
    </cfRule>
    <cfRule type="expression" dxfId="16" priority="12">
      <formula>AND(     COUNTIF(UKHoliday, H$2) = 0,     ISNUMBER(H4),     H4 = 0,     I4 = "P" )</formula>
    </cfRule>
  </conditionalFormatting>
  <conditionalFormatting sqref="H302:CY333">
    <cfRule type="expression" dxfId="15" priority="57">
      <formula>AND(    COUNTIF(UKHoliday, H$2) = 0,    H302 &gt; IF(OR(WEEKDAY(H$2, 2) = 1, WEEKDAY(H$2, 2) = 6), $G302, $F302) * 0.8,    H302 &lt; IF(OR(WEEKDAY(H$2, 2) = 1, WEEKDAY(H$2, 2) = 6), $G302, $F302) * 1,    I302 = "P" )</formula>
    </cfRule>
    <cfRule type="expression" dxfId="14" priority="58">
      <formula>AND(     COUNTIF(UKHoliday, H$2) = 0,     H302 &gt; IF(OR(WEEKDAY(H$2, 2) = 1, WEEKDAY(H$2, 2) = 6), $G302, $F302) * 0.5,     H302 &lt; IF(OR(WEEKDAY(H$2, 2) = 1, WEEKDAY(H$2, 2) = 6), $G302, $F302) * 0.8,     I302 = "P" )</formula>
    </cfRule>
  </conditionalFormatting>
  <conditionalFormatting sqref="I302:J333 L302:M333 O302:P333 R302:S333 U302:V333 X302:Y333 AA302:AB333 AD302:AE333 AG302:AH333 AJ302:AK333 AM302:AN333 AP302:AQ333 AS302:AT333 AV302:AW333 AY302:AZ333 BB302:BC333 BE302:BF333 BH302:BI333 BK302:BL333 BN302:BO333 BQ302:BR333 BT302:BU333 BW302:BX333 BZ302:CA333 CC302:CD333 CF302:CG333 CI302:CJ333 CL302:CM333 CO302:CP333 CR302:CS333">
    <cfRule type="expression" dxfId="13" priority="71">
      <formula>AND(I302&lt;$F302*0.5, I302&gt;0,K302="P")</formula>
    </cfRule>
    <cfRule type="expression" dxfId="12" priority="72">
      <formula>AND(ISNUMBER(I302), I302=0, K302="P")</formula>
    </cfRule>
  </conditionalFormatting>
  <conditionalFormatting sqref="CU302:CV333">
    <cfRule type="expression" dxfId="11" priority="37">
      <formula>AND(CU302&lt;$F302*0.5, CU302&gt;0,CW302="P")</formula>
    </cfRule>
    <cfRule type="expression" dxfId="10" priority="38">
      <formula>AND(ISNUMBER(CU302), CU302=0, CW302="P")</formula>
    </cfRule>
  </conditionalFormatting>
  <conditionalFormatting sqref="CX302:CY333">
    <cfRule type="expression" dxfId="9" priority="39">
      <formula>AND(CX302&lt;$F302*0.5, CX302&gt;0,CZ302="P")</formula>
    </cfRule>
    <cfRule type="expression" dxfId="8" priority="40">
      <formula>AND(ISNUMBER(CX302), CX302=0, CZ302="P")</formula>
    </cfRule>
  </conditionalFormatting>
  <conditionalFormatting sqref="DA4">
    <cfRule type="expression" dxfId="7" priority="33">
      <formula>AND(    COUNTIF(UKHoliday, DA$2) = 0,    DA4 &gt; IF(OR(WEEKDAY(DA$2, 2) = 1, WEEKDAY(DA$2, 2) = 6), $G4, $F4) * 0.8,    DA4 &lt; IF(OR(WEEKDAY(DA$2, 2) = 1, WEEKDAY(DA$2, 2) = 6), $G4, $F4) * 1,    DB4 = "P" )</formula>
    </cfRule>
    <cfRule type="expression" dxfId="6" priority="34">
      <formula>AND(     COUNTIF(UKHoliday, DA$2) = 0,     DA4 &gt; IF(OR(WEEKDAY(DA$2, 2) = 1, WEEKDAY(DA$2, 2) = 6), $G4, $F4) * 0.5,     DA4 &lt; IF(OR(WEEKDAY(DA$2, 2) = 1, WEEKDAY(DA$2, 2) = 6), $G4, $F4) * 0.8,     DB4 = "P" )</formula>
    </cfRule>
    <cfRule type="expression" dxfId="5" priority="35">
      <formula>AND(     COUNTIF(UKHoliday, DA$2) = 0,     DA4 &lt; IF(OR(WEEKDAY(DA$2, 2) = 1, WEEKDAY(DA$2, 2) = 6), $G4, $F4) * 0.5,     DA4 &gt; 0,     DB4 = "P" )</formula>
    </cfRule>
    <cfRule type="expression" dxfId="4" priority="36">
      <formula>AND(     COUNTIF(UKHoliday, DA$2) = 0,     ISNUMBER(DA4),     DA4 = 0,     DB4 = "P" )</formula>
    </cfRule>
  </conditionalFormatting>
  <conditionalFormatting sqref="DA5:DA301">
    <cfRule type="expression" dxfId="3" priority="53">
      <formula>AND(DA5&gt;$F5*0.8,DA5&lt;$F5*1)</formula>
    </cfRule>
    <cfRule type="expression" dxfId="2" priority="54">
      <formula>AND(DA5&gt;$F5*0.5, DA5&lt;$F5*0.8)</formula>
    </cfRule>
    <cfRule type="expression" dxfId="1" priority="55">
      <formula>AND(DA5&lt;$F5*0.5, DA5&gt;0,DB5="P")</formula>
    </cfRule>
    <cfRule type="expression" dxfId="0" priority="56">
      <formula>AND(ISNUMBER(DA5), DA5=0, DB5="P")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BD1A-5175-40F8-AC0A-CFF96C1C8FFE}">
  <dimension ref="A2"/>
  <sheetViews>
    <sheetView workbookViewId="0">
      <selection activeCell="A2" sqref="A2"/>
    </sheetView>
  </sheetViews>
  <sheetFormatPr defaultRowHeight="14.4" x14ac:dyDescent="0.3"/>
  <cols>
    <col min="1" max="1" width="24.21875" bestFit="1" customWidth="1"/>
  </cols>
  <sheetData>
    <row r="2" spans="1:1" x14ac:dyDescent="0.3">
      <c r="A2" t="s">
        <v>943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9355-6943-43FC-83AF-40E3B1674FB7}">
  <sheetPr>
    <tabColor rgb="FFFF0000"/>
  </sheetPr>
  <dimension ref="A2:H6"/>
  <sheetViews>
    <sheetView workbookViewId="0">
      <selection activeCell="K9" sqref="K9"/>
    </sheetView>
  </sheetViews>
  <sheetFormatPr defaultRowHeight="14.4" x14ac:dyDescent="0.3"/>
  <cols>
    <col min="1" max="1" width="47" bestFit="1" customWidth="1"/>
    <col min="2" max="2" width="9.44140625" style="21" customWidth="1"/>
    <col min="3" max="3" width="7.21875" style="21" customWidth="1"/>
    <col min="4" max="5" width="9.44140625" style="21" customWidth="1"/>
    <col min="6" max="6" width="11.77734375" style="21" customWidth="1"/>
    <col min="8" max="8" width="9.21875" style="47"/>
  </cols>
  <sheetData>
    <row r="2" spans="1:8" ht="29.25" customHeight="1" x14ac:dyDescent="0.3">
      <c r="A2" s="11" t="s">
        <v>870</v>
      </c>
      <c r="B2" s="49" t="s">
        <v>944</v>
      </c>
      <c r="C2" s="49" t="s">
        <v>1059</v>
      </c>
      <c r="D2" s="49" t="s">
        <v>450</v>
      </c>
      <c r="E2" s="49" t="s">
        <v>945</v>
      </c>
      <c r="F2" s="49" t="s">
        <v>555</v>
      </c>
      <c r="G2" s="50" t="s">
        <v>873</v>
      </c>
      <c r="H2" s="51" t="s">
        <v>874</v>
      </c>
    </row>
    <row r="3" spans="1:8" x14ac:dyDescent="0.3">
      <c r="A3" s="23" t="s">
        <v>865</v>
      </c>
      <c r="B3" s="24">
        <f>SUMIFS('DUP Summary'!$DF$4:$DF$333,'DUP Summary'!$D$4:$D$333,'TM Summary'!B2)</f>
        <v>0</v>
      </c>
      <c r="C3" s="24">
        <f>SUMIFS('DUP Summary'!$DF$4:$DF$333,'DUP Summary'!$D$4:$D$333,'TM Summary'!C2)</f>
        <v>2</v>
      </c>
      <c r="D3" s="24">
        <f>SUMIFS('DUP Summary'!$DF$4:$DF$333,'DUP Summary'!$D$4:$D$333,'TM Summary'!D2)</f>
        <v>1</v>
      </c>
      <c r="E3" s="24">
        <f>SUMIFS('DUP Summary'!$DF$4:$DF$333,'DUP Summary'!$D$4:$D$333,'TM Summary'!E2)</f>
        <v>1</v>
      </c>
      <c r="F3" s="24">
        <f>SUMIFS('DUP Summary'!$DF$4:$DF$333,'DUP Summary'!$D$4:$D$333,'TM Summary'!F2)</f>
        <v>12</v>
      </c>
      <c r="G3" s="32">
        <f>SUM(B3:F3)</f>
        <v>16</v>
      </c>
      <c r="H3" s="48">
        <f>G3/SUM($G$3:$G$6)</f>
        <v>6.794055201698514E-3</v>
      </c>
    </row>
    <row r="4" spans="1:8" x14ac:dyDescent="0.3">
      <c r="A4" s="25" t="s">
        <v>866</v>
      </c>
      <c r="B4" s="22">
        <f>SUMIFS('DUP Summary'!$DG$4:$DG$333,'DUP Summary'!$D$4:$D$333,'TM Summary'!B2)</f>
        <v>24</v>
      </c>
      <c r="C4" s="22">
        <f>SUMIFS('DUP Summary'!$DG$4:$DG$333,'DUP Summary'!$D$4:$D$333,'TM Summary'!C2)</f>
        <v>7</v>
      </c>
      <c r="D4" s="22">
        <f>SUMIFS('DUP Summary'!$DG$4:$DG$333,'DUP Summary'!$D$4:$D$333,'TM Summary'!D2)</f>
        <v>14</v>
      </c>
      <c r="E4" s="22">
        <f>SUMIFS('DUP Summary'!$DG$4:$DG$333,'DUP Summary'!$D$4:$D$333,'TM Summary'!E2)</f>
        <v>19</v>
      </c>
      <c r="F4" s="22">
        <f>SUMIFS('DUP Summary'!$DG$4:$DG$333,'DUP Summary'!$D$4:$D$333,'TM Summary'!F2)</f>
        <v>36</v>
      </c>
      <c r="G4" s="32">
        <f>SUM(B4:F4)</f>
        <v>100</v>
      </c>
      <c r="H4" s="48">
        <f t="shared" ref="H4:H6" si="0">G4/SUM($G$3:$G$6)</f>
        <v>4.2462845010615709E-2</v>
      </c>
    </row>
    <row r="5" spans="1:8" x14ac:dyDescent="0.3">
      <c r="A5" s="26" t="s">
        <v>867</v>
      </c>
      <c r="B5" s="22">
        <f>SUMIFS('DUP Summary'!$DH$4:$DH$333,'DUP Summary'!$D$4:$D$333,'TM Summary'!B2)</f>
        <v>119</v>
      </c>
      <c r="C5" s="22">
        <f>SUMIFS('DUP Summary'!$DH$4:$DH$333,'DUP Summary'!$D$4:$D$333,'TM Summary'!C2)</f>
        <v>89</v>
      </c>
      <c r="D5" s="22">
        <f>SUMIFS('DUP Summary'!$DH$4:$DH$333,'DUP Summary'!$D$4:$D$333,'TM Summary'!D2)</f>
        <v>59</v>
      </c>
      <c r="E5" s="22">
        <f>SUMIFS('DUP Summary'!$DH$4:$DH$333,'DUP Summary'!$D$4:$D$333,'TM Summary'!E2)</f>
        <v>65</v>
      </c>
      <c r="F5" s="22">
        <f>SUMIFS('DUP Summary'!$DH$4:$DH$333,'DUP Summary'!$D$4:$D$333,'TM Summary'!F2)</f>
        <v>89</v>
      </c>
      <c r="G5" s="32">
        <f>SUM(B5:F5)</f>
        <v>421</v>
      </c>
      <c r="H5" s="48">
        <f t="shared" si="0"/>
        <v>0.17876857749469213</v>
      </c>
    </row>
    <row r="6" spans="1:8" x14ac:dyDescent="0.3">
      <c r="A6" s="27" t="s">
        <v>871</v>
      </c>
      <c r="B6" s="22">
        <f>SUMIFS('DUP Summary'!$DI$4:$DI$333,'DUP Summary'!$D$4:$D$333,'TM Summary'!B2)</f>
        <v>314</v>
      </c>
      <c r="C6" s="22">
        <f>SUMIFS('DUP Summary'!$DI$4:$DI$333,'DUP Summary'!$D$4:$D$333,'TM Summary'!C2)</f>
        <v>325</v>
      </c>
      <c r="D6" s="22">
        <f>SUMIFS('DUP Summary'!$DI$4:$DI$333,'DUP Summary'!$D$4:$D$333,'TM Summary'!D2)</f>
        <v>334</v>
      </c>
      <c r="E6" s="22">
        <f>SUMIFS('DUP Summary'!$DI$4:$DI$333,'DUP Summary'!$D$4:$D$333,'TM Summary'!E2)</f>
        <v>446</v>
      </c>
      <c r="F6" s="22">
        <f>SUMIFS('DUP Summary'!$DI$4:$DI$333,'DUP Summary'!$D$4:$D$333,'TM Summary'!F2)</f>
        <v>399</v>
      </c>
      <c r="G6" s="32">
        <f>SUM(B6:F6)</f>
        <v>1818</v>
      </c>
      <c r="H6" s="48">
        <f t="shared" si="0"/>
        <v>0.77197452229299368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E8B0060A504E931DC5CBAAD0C9EF" ma:contentTypeVersion="13" ma:contentTypeDescription="Create a new document." ma:contentTypeScope="" ma:versionID="1c37161be7678825ed2aacabe92b33d3">
  <xsd:schema xmlns:xsd="http://www.w3.org/2001/XMLSchema" xmlns:xs="http://www.w3.org/2001/XMLSchema" xmlns:p="http://schemas.microsoft.com/office/2006/metadata/properties" xmlns:ns2="2adac295-ed64-411e-a973-50f6a40d4012" xmlns:ns3="394a7c20-fac6-4b2f-aff1-b9b07f71c004" targetNamespace="http://schemas.microsoft.com/office/2006/metadata/properties" ma:root="true" ma:fieldsID="5b6698792c6c0faf16fb07426474f99f" ns2:_="" ns3:_="">
    <xsd:import namespace="2adac295-ed64-411e-a973-50f6a40d4012"/>
    <xsd:import namespace="394a7c20-fac6-4b2f-aff1-b9b07f71c0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c295-ed64-411e-a973-50f6a40d40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9388b5b-0f8c-4cdf-b2f0-b9ecacd376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a7c20-fac6-4b2f-aff1-b9b07f71c0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95f7f0-3962-4dca-8a83-e1451979ee6b}" ma:internalName="TaxCatchAll" ma:showField="CatchAllData" ma:web="394a7c20-fac6-4b2f-aff1-b9b07f71c0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4a7c20-fac6-4b2f-aff1-b9b07f71c004" xsi:nil="true"/>
    <lcf76f155ced4ddcb4097134ff3c332f xmlns="2adac295-ed64-411e-a973-50f6a40d40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2C1295-643F-4FBC-90D6-0B5602FDBF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60EDC2-4F59-45E4-8855-03294D19F7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dac295-ed64-411e-a973-50f6a40d4012"/>
    <ds:schemaRef ds:uri="394a7c20-fac6-4b2f-aff1-b9b07f71c0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4C68E3-AD03-451B-99A7-8D87AFA2BB79}">
  <ds:schemaRefs>
    <ds:schemaRef ds:uri="http://schemas.microsoft.com/office/2006/metadata/properties"/>
    <ds:schemaRef ds:uri="http://schemas.microsoft.com/office/infopath/2007/PartnerControls"/>
    <ds:schemaRef ds:uri="394a7c20-fac6-4b2f-aff1-b9b07f71c004"/>
    <ds:schemaRef ds:uri="2adac295-ed64-411e-a973-50f6a40d40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Attendance Dump</vt:lpstr>
      <vt:lpstr>Productivity Dump</vt:lpstr>
      <vt:lpstr>Active Hour's Dump</vt:lpstr>
      <vt:lpstr>UK Holiday</vt:lpstr>
      <vt:lpstr>DUP Summary</vt:lpstr>
      <vt:lpstr>Note</vt:lpstr>
      <vt:lpstr>TM Summary</vt:lpstr>
      <vt:lpstr>UKHoliday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C</dc:creator>
  <cp:lastModifiedBy>venu gopal</cp:lastModifiedBy>
  <dcterms:created xsi:type="dcterms:W3CDTF">2025-04-22T11:31:59Z</dcterms:created>
  <dcterms:modified xsi:type="dcterms:W3CDTF">2026-05-25T10:34:13Z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0x010100DAC2E8B0060A504E931DC5CBAAD0C9EF</vt:lpwstr>
  </property>
  <property fmtid="{D5CDD505-2E9C-101B-9397-08002B2CF9AE}" pid="3" name="MediaServiceImageTags">
    <vt:lpwstr/>
  </property>
  <property fmtid="{D5CDD505-2E9C-101B-9397-08002B2CF9AE}" pid="4" name="MSIP_Label_e358f7dc-6a58-4ac6-b29b-f5099d9e3138_Enabled">
    <vt:lpwstr>true</vt:lpwstr>
  </property>
  <property fmtid="{D5CDD505-2E9C-101B-9397-08002B2CF9AE}" pid="5" name="MSIP_Label_e358f7dc-6a58-4ac6-b29b-f5099d9e3138_SetDate">
    <vt:lpwstr>2026-01-19T02:57:05Z</vt:lpwstr>
  </property>
  <property fmtid="{D5CDD505-2E9C-101B-9397-08002B2CF9AE}" pid="6" name="MSIP_Label_e358f7dc-6a58-4ac6-b29b-f5099d9e3138_Method">
    <vt:lpwstr>Standard</vt:lpwstr>
  </property>
  <property fmtid="{D5CDD505-2E9C-101B-9397-08002B2CF9AE}" pid="7" name="MSIP_Label_e358f7dc-6a58-4ac6-b29b-f5099d9e3138_Name">
    <vt:lpwstr>Public</vt:lpwstr>
  </property>
  <property fmtid="{D5CDD505-2E9C-101B-9397-08002B2CF9AE}" pid="8" name="MSIP_Label_e358f7dc-6a58-4ac6-b29b-f5099d9e3138_SiteId">
    <vt:lpwstr>6ae71765-c6d8-410b-9876-03c85a13ca55</vt:lpwstr>
  </property>
  <property fmtid="{D5CDD505-2E9C-101B-9397-08002B2CF9AE}" pid="9" name="MSIP_Label_e358f7dc-6a58-4ac6-b29b-f5099d9e3138_ActionId">
    <vt:lpwstr>8e80a49a-8a8a-480a-a26c-c4a00e6ae8e1</vt:lpwstr>
  </property>
  <property fmtid="{D5CDD505-2E9C-101B-9397-08002B2CF9AE}" pid="10" name="MSIP_Label_e358f7dc-6a58-4ac6-b29b-f5099d9e3138_ContentBits">
    <vt:lpwstr>0</vt:lpwstr>
  </property>
  <property fmtid="{D5CDD505-2E9C-101B-9397-08002B2CF9AE}" pid="11" name="MSIP_Label_e358f7dc-6a58-4ac6-b29b-f5099d9e3138_Tag">
    <vt:lpwstr>10, 3, 0, 1</vt:lpwstr>
  </property>
</Properties>
</file>